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3.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0.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1.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2.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pivotTables/pivotTable29.xml" ContentType="application/vnd.openxmlformats-officedocument.spreadsheetml.pivotTable+xml"/>
  <Override PartName="/xl/drawings/drawing12.xml" ContentType="application/vnd.openxmlformats-officedocument.drawing+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30.xml" ContentType="application/vnd.openxmlformats-officedocument.spreadsheetml.pivotTable+xml"/>
  <Override PartName="/xl/drawings/drawing13.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https://d.docs.live.net/03342d4e43c1acf6/Downloads/"/>
    </mc:Choice>
  </mc:AlternateContent>
  <xr:revisionPtr revIDLastSave="41" documentId="10_ncr:20000_{31D58EE5-4C48-4CA6-9524-A7F9AAA13D67}" xr6:coauthVersionLast="47" xr6:coauthVersionMax="47" xr10:uidLastSave="{FCE497B5-D57B-4962-91EE-BE517BEAD218}"/>
  <bookViews>
    <workbookView xWindow="-108" yWindow="-108" windowWidth="23256" windowHeight="13176" tabRatio="964" activeTab="2" xr2:uid="{0EAE66F8-DCDE-4BEF-859A-EC065BC55EFA}"/>
  </bookViews>
  <sheets>
    <sheet name="Dataset" sheetId="1" r:id="rId1"/>
    <sheet name="Movie Analysis Dashboard" sheetId="24" r:id="rId2"/>
    <sheet name="Directors and Stars" sheetId="31" r:id="rId3"/>
    <sheet name="Pivot tables3 for dashboard" sheetId="27" r:id="rId4"/>
    <sheet name="Pivot tables2 for dashboard" sheetId="25" r:id="rId5"/>
    <sheet name="Pivot tables1 for dashboard" sheetId="26" r:id="rId6"/>
    <sheet name="Director and star" sheetId="22" r:id="rId7"/>
    <sheet name="director and star frequency of " sheetId="23" r:id="rId8"/>
    <sheet name="Revenue and Budget Ratio Analys" sheetId="21" r:id="rId9"/>
    <sheet name="StarAnalysis" sheetId="14" r:id="rId10"/>
    <sheet name="Genre wise avg budget &amp; gross" sheetId="15" r:id="rId11"/>
    <sheet name="Yearly average budget" sheetId="17" r:id="rId12"/>
    <sheet name="Production company with most mo" sheetId="18" r:id="rId13"/>
    <sheet name="Score based movie segment" sheetId="19" r:id="rId14"/>
    <sheet name="Time series analysis" sheetId="20" r:id="rId15"/>
    <sheet name="IMDB vs Runtime" sheetId="16" r:id="rId16"/>
    <sheet name="Directors" sheetId="10" r:id="rId17"/>
    <sheet name="Runtime based on genre" sheetId="11" r:id="rId18"/>
    <sheet name="Yearly highest grossing movie" sheetId="12" r:id="rId19"/>
    <sheet name="Yearly popular ratings" sheetId="13" r:id="rId20"/>
    <sheet name="Genre" sheetId="2" r:id="rId21"/>
    <sheet name="Budget vs Gross" sheetId="5" r:id="rId22"/>
    <sheet name="Category wise imdb scores" sheetId="6" r:id="rId23"/>
    <sheet name="Country wise" sheetId="9" r:id="rId24"/>
  </sheets>
  <definedNames>
    <definedName name="Directorlist">Table1[director]</definedName>
    <definedName name="kyayrr">Dataset!$H$204:$H$328</definedName>
    <definedName name="Slicer_Decade">#N/A</definedName>
    <definedName name="Slicer_genre">#N/A</definedName>
    <definedName name="Slicer_name">#N/A</definedName>
    <definedName name="Slicer_star">#N/A</definedName>
    <definedName name="Slicer_year">#N/A</definedName>
    <definedName name="Stars">'Directors and Stars'!#REF!</definedName>
  </definedNames>
  <calcPr calcId="191029"/>
  <pivotCaches>
    <pivotCache cacheId="0" r:id="rId25"/>
  </pivotCaches>
  <extLst>
    <ext xmlns:x14="http://schemas.microsoft.com/office/spreadsheetml/2009/9/main" uri="{BBE1A952-AA13-448e-AADC-164F8A28A991}">
      <x14:slicerCaches>
        <x14:slicerCache r:id="rId26"/>
        <x14:slicerCache r:id="rId27"/>
        <x14:slicerCache r:id="rId28"/>
        <x14:slicerCache r:id="rId29"/>
        <x14:slicerCache r:id="rId3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04" i="1" l="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8" i="1"/>
  <c r="P7589" i="1"/>
  <c r="P7590" i="1"/>
  <c r="Y4" i="1"/>
  <c r="G7587" i="1"/>
  <c r="F7587" i="1"/>
  <c r="P7587" i="1" s="1"/>
  <c r="I5764" i="1"/>
  <c r="I7580" i="1"/>
  <c r="I1827" i="1"/>
  <c r="H6" i="21"/>
  <c r="H7" i="21"/>
  <c r="H8"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Q3" i="1" l="1"/>
  <c r="R3" i="1" s="1"/>
  <c r="Q4" i="1"/>
  <c r="R4" i="1" s="1"/>
  <c r="Q5" i="1"/>
  <c r="R5" i="1" s="1"/>
  <c r="Q7" i="1"/>
  <c r="R7" i="1" s="1"/>
  <c r="Q8" i="1"/>
  <c r="R8" i="1" s="1"/>
  <c r="Q9" i="1"/>
  <c r="R9" i="1" s="1"/>
  <c r="Q12" i="1"/>
  <c r="R12" i="1" s="1"/>
  <c r="Q13" i="1"/>
  <c r="R13" i="1" s="1"/>
  <c r="Q14" i="1"/>
  <c r="R14" i="1" s="1"/>
  <c r="Q15" i="1"/>
  <c r="R15" i="1" s="1"/>
  <c r="Q19" i="1"/>
  <c r="R19" i="1" s="1"/>
  <c r="Q20" i="1"/>
  <c r="R20" i="1" s="1"/>
  <c r="Q21" i="1"/>
  <c r="R21" i="1" s="1"/>
  <c r="Q23" i="1"/>
  <c r="R23" i="1" s="1"/>
  <c r="Q24" i="1"/>
  <c r="R24" i="1" s="1"/>
  <c r="Q26" i="1"/>
  <c r="R26" i="1" s="1"/>
  <c r="Q27" i="1"/>
  <c r="R27" i="1" s="1"/>
  <c r="Q28" i="1"/>
  <c r="R28" i="1" s="1"/>
  <c r="Q29" i="1"/>
  <c r="R29" i="1" s="1"/>
  <c r="Q31" i="1"/>
  <c r="R31" i="1" s="1"/>
  <c r="Q44" i="1"/>
  <c r="R44" i="1" s="1"/>
  <c r="Q45" i="1"/>
  <c r="R45" i="1" s="1"/>
  <c r="Q48" i="1"/>
  <c r="R48" i="1" s="1"/>
  <c r="Q50" i="1"/>
  <c r="R50" i="1" s="1"/>
  <c r="Q51" i="1"/>
  <c r="R51" i="1" s="1"/>
  <c r="Q54" i="1"/>
  <c r="R54" i="1" s="1"/>
  <c r="Q58" i="1"/>
  <c r="R58" i="1" s="1"/>
  <c r="Q60" i="1"/>
  <c r="R60" i="1" s="1"/>
  <c r="Q61" i="1"/>
  <c r="R61" i="1" s="1"/>
  <c r="Q63" i="1"/>
  <c r="R63" i="1" s="1"/>
  <c r="Q66" i="1"/>
  <c r="R66" i="1" s="1"/>
  <c r="Q70" i="1"/>
  <c r="R70" i="1" s="1"/>
  <c r="Q72" i="1"/>
  <c r="R72" i="1" s="1"/>
  <c r="Q75" i="1"/>
  <c r="R75" i="1" s="1"/>
  <c r="Q76" i="1"/>
  <c r="R76" i="1" s="1"/>
  <c r="Q79" i="1"/>
  <c r="R79" i="1" s="1"/>
  <c r="Q80" i="1"/>
  <c r="R80" i="1" s="1"/>
  <c r="Q88" i="1"/>
  <c r="R88" i="1" s="1"/>
  <c r="Q90" i="1"/>
  <c r="R90" i="1" s="1"/>
  <c r="Q92" i="1"/>
  <c r="R92" i="1" s="1"/>
  <c r="Q94" i="1"/>
  <c r="R94" i="1" s="1"/>
  <c r="Q95" i="1"/>
  <c r="R95" i="1" s="1"/>
  <c r="Q96" i="1"/>
  <c r="R96" i="1" s="1"/>
  <c r="Q97" i="1"/>
  <c r="R97" i="1" s="1"/>
  <c r="Q98" i="1"/>
  <c r="R98" i="1" s="1"/>
  <c r="Q99" i="1"/>
  <c r="R99" i="1" s="1"/>
  <c r="Q100" i="1"/>
  <c r="R100" i="1" s="1"/>
  <c r="Q102" i="1"/>
  <c r="R102" i="1" s="1"/>
  <c r="Q103" i="1"/>
  <c r="R103" i="1" s="1"/>
  <c r="Q104" i="1"/>
  <c r="R104" i="1" s="1"/>
  <c r="Q105" i="1"/>
  <c r="R105" i="1" s="1"/>
  <c r="Q107" i="1"/>
  <c r="R107" i="1" s="1"/>
  <c r="Q108" i="1"/>
  <c r="R108" i="1" s="1"/>
  <c r="Q110" i="1"/>
  <c r="R110" i="1" s="1"/>
  <c r="Q112" i="1"/>
  <c r="R112" i="1" s="1"/>
  <c r="Q113" i="1"/>
  <c r="R113" i="1" s="1"/>
  <c r="Q115" i="1"/>
  <c r="R115" i="1" s="1"/>
  <c r="Q116" i="1"/>
  <c r="R116" i="1" s="1"/>
  <c r="Q119" i="1"/>
  <c r="R119" i="1" s="1"/>
  <c r="Q120" i="1"/>
  <c r="R120" i="1" s="1"/>
  <c r="Q121" i="1"/>
  <c r="R121" i="1" s="1"/>
  <c r="Q123" i="1"/>
  <c r="R123" i="1" s="1"/>
  <c r="Q125" i="1"/>
  <c r="R125" i="1" s="1"/>
  <c r="Q127" i="1"/>
  <c r="R127" i="1" s="1"/>
  <c r="Q128" i="1"/>
  <c r="R128" i="1" s="1"/>
  <c r="Q129" i="1"/>
  <c r="R129" i="1" s="1"/>
  <c r="Q140" i="1"/>
  <c r="R140" i="1" s="1"/>
  <c r="Q141" i="1"/>
  <c r="R141" i="1" s="1"/>
  <c r="Q143" i="1"/>
  <c r="R143" i="1" s="1"/>
  <c r="Q144" i="1"/>
  <c r="R144" i="1" s="1"/>
  <c r="Q146" i="1"/>
  <c r="R146" i="1" s="1"/>
  <c r="Q147" i="1"/>
  <c r="R147" i="1" s="1"/>
  <c r="Q153" i="1"/>
  <c r="R153" i="1" s="1"/>
  <c r="Q156" i="1"/>
  <c r="R156" i="1" s="1"/>
  <c r="Q157" i="1"/>
  <c r="R157" i="1" s="1"/>
  <c r="Q158" i="1"/>
  <c r="R158" i="1" s="1"/>
  <c r="Q159" i="1"/>
  <c r="R159" i="1" s="1"/>
  <c r="Q160" i="1"/>
  <c r="R160" i="1" s="1"/>
  <c r="Q163" i="1"/>
  <c r="R163" i="1" s="1"/>
  <c r="Q164" i="1"/>
  <c r="R164" i="1" s="1"/>
  <c r="Q165" i="1"/>
  <c r="R165" i="1" s="1"/>
  <c r="Q166" i="1"/>
  <c r="R166" i="1" s="1"/>
  <c r="Q167" i="1"/>
  <c r="R167" i="1" s="1"/>
  <c r="Q168" i="1"/>
  <c r="R168" i="1" s="1"/>
  <c r="Q169" i="1"/>
  <c r="R169" i="1" s="1"/>
  <c r="Q170" i="1"/>
  <c r="R170" i="1" s="1"/>
  <c r="Q171" i="1"/>
  <c r="R171" i="1" s="1"/>
  <c r="Q173" i="1"/>
  <c r="R173" i="1" s="1"/>
  <c r="Q175" i="1"/>
  <c r="R175" i="1" s="1"/>
  <c r="Q179" i="1"/>
  <c r="R179" i="1" s="1"/>
  <c r="Q181" i="1"/>
  <c r="R181" i="1" s="1"/>
  <c r="Q182" i="1"/>
  <c r="R182" i="1" s="1"/>
  <c r="Q183" i="1"/>
  <c r="R183" i="1" s="1"/>
  <c r="Q184" i="1"/>
  <c r="R184" i="1" s="1"/>
  <c r="Q187" i="1"/>
  <c r="R187" i="1" s="1"/>
  <c r="Q188" i="1"/>
  <c r="R188" i="1" s="1"/>
  <c r="Q189" i="1"/>
  <c r="R189" i="1" s="1"/>
  <c r="Q191" i="1"/>
  <c r="R191" i="1" s="1"/>
  <c r="Q192" i="1"/>
  <c r="R192" i="1" s="1"/>
  <c r="Q195" i="1"/>
  <c r="R195" i="1" s="1"/>
  <c r="Q197" i="1"/>
  <c r="R197" i="1" s="1"/>
  <c r="Q199" i="1"/>
  <c r="R199" i="1" s="1"/>
  <c r="Q204" i="1"/>
  <c r="R204" i="1" s="1"/>
  <c r="Q205" i="1"/>
  <c r="R205" i="1" s="1"/>
  <c r="Q206" i="1"/>
  <c r="R206" i="1" s="1"/>
  <c r="Q207" i="1"/>
  <c r="R207" i="1" s="1"/>
  <c r="Q208" i="1"/>
  <c r="R208" i="1" s="1"/>
  <c r="Q209" i="1"/>
  <c r="R209" i="1" s="1"/>
  <c r="Q210" i="1"/>
  <c r="R210" i="1" s="1"/>
  <c r="Q211" i="1"/>
  <c r="R211" i="1" s="1"/>
  <c r="Q212" i="1"/>
  <c r="R212" i="1" s="1"/>
  <c r="Q213" i="1"/>
  <c r="R213" i="1" s="1"/>
  <c r="Q214" i="1"/>
  <c r="R214" i="1" s="1"/>
  <c r="Q215" i="1"/>
  <c r="R215" i="1" s="1"/>
  <c r="Q216" i="1"/>
  <c r="R216" i="1" s="1"/>
  <c r="Q217" i="1"/>
  <c r="R217" i="1" s="1"/>
  <c r="Q218" i="1"/>
  <c r="R218" i="1" s="1"/>
  <c r="Q219" i="1"/>
  <c r="R219" i="1" s="1"/>
  <c r="Q220" i="1"/>
  <c r="R220" i="1" s="1"/>
  <c r="Q222" i="1"/>
  <c r="R222" i="1" s="1"/>
  <c r="Q223" i="1"/>
  <c r="R223" i="1" s="1"/>
  <c r="Q225" i="1"/>
  <c r="R225" i="1" s="1"/>
  <c r="Q227" i="1"/>
  <c r="R227" i="1" s="1"/>
  <c r="Q228" i="1"/>
  <c r="R228" i="1" s="1"/>
  <c r="Q230" i="1"/>
  <c r="R230" i="1" s="1"/>
  <c r="Q231" i="1"/>
  <c r="R231" i="1" s="1"/>
  <c r="Q233" i="1"/>
  <c r="R233" i="1" s="1"/>
  <c r="Q234" i="1"/>
  <c r="R234" i="1" s="1"/>
  <c r="Q236" i="1"/>
  <c r="R236" i="1" s="1"/>
  <c r="Q237" i="1"/>
  <c r="R237" i="1" s="1"/>
  <c r="Q247" i="1"/>
  <c r="R247" i="1" s="1"/>
  <c r="Q249" i="1"/>
  <c r="R249" i="1" s="1"/>
  <c r="Q252" i="1"/>
  <c r="R252" i="1" s="1"/>
  <c r="Q254" i="1"/>
  <c r="R254" i="1" s="1"/>
  <c r="Q255" i="1"/>
  <c r="R255" i="1" s="1"/>
  <c r="Q256" i="1"/>
  <c r="R256" i="1" s="1"/>
  <c r="Q257" i="1"/>
  <c r="R257" i="1" s="1"/>
  <c r="Q258" i="1"/>
  <c r="R258" i="1" s="1"/>
  <c r="Q259" i="1"/>
  <c r="R259" i="1" s="1"/>
  <c r="Q260" i="1"/>
  <c r="R260" i="1" s="1"/>
  <c r="Q264" i="1"/>
  <c r="R264" i="1" s="1"/>
  <c r="Q268" i="1"/>
  <c r="R268" i="1" s="1"/>
  <c r="Q269" i="1"/>
  <c r="R269" i="1" s="1"/>
  <c r="Q270" i="1"/>
  <c r="R270" i="1" s="1"/>
  <c r="Q273" i="1"/>
  <c r="R273" i="1" s="1"/>
  <c r="Q275" i="1"/>
  <c r="R275" i="1" s="1"/>
  <c r="Q277" i="1"/>
  <c r="R277" i="1" s="1"/>
  <c r="Q281" i="1"/>
  <c r="R281" i="1" s="1"/>
  <c r="Q283" i="1"/>
  <c r="R283" i="1" s="1"/>
  <c r="Q285" i="1"/>
  <c r="R285" i="1" s="1"/>
  <c r="Q286" i="1"/>
  <c r="R286" i="1" s="1"/>
  <c r="Q287" i="1"/>
  <c r="R287" i="1" s="1"/>
  <c r="Q288" i="1"/>
  <c r="R288" i="1" s="1"/>
  <c r="Q289" i="1"/>
  <c r="R289" i="1" s="1"/>
  <c r="Q290" i="1"/>
  <c r="R290" i="1" s="1"/>
  <c r="Q291" i="1"/>
  <c r="R291" i="1" s="1"/>
  <c r="Q293" i="1"/>
  <c r="R293" i="1" s="1"/>
  <c r="Q294" i="1"/>
  <c r="R294" i="1" s="1"/>
  <c r="Q296" i="1"/>
  <c r="R296" i="1" s="1"/>
  <c r="Q298" i="1"/>
  <c r="R298" i="1" s="1"/>
  <c r="Q300" i="1"/>
  <c r="R300" i="1" s="1"/>
  <c r="Q301" i="1"/>
  <c r="R301" i="1" s="1"/>
  <c r="Q304" i="1"/>
  <c r="R304" i="1" s="1"/>
  <c r="Q309" i="1"/>
  <c r="R309" i="1" s="1"/>
  <c r="Q310" i="1"/>
  <c r="R310" i="1" s="1"/>
  <c r="Q311" i="1"/>
  <c r="R311" i="1" s="1"/>
  <c r="Q313" i="1"/>
  <c r="R313" i="1" s="1"/>
  <c r="Q314" i="1"/>
  <c r="R314" i="1" s="1"/>
  <c r="Q315" i="1"/>
  <c r="R315" i="1" s="1"/>
  <c r="Q319" i="1"/>
  <c r="R319" i="1" s="1"/>
  <c r="Q320" i="1"/>
  <c r="R320" i="1" s="1"/>
  <c r="Q323" i="1"/>
  <c r="R323" i="1" s="1"/>
  <c r="Q328" i="1"/>
  <c r="R328" i="1" s="1"/>
  <c r="Q329" i="1"/>
  <c r="R329" i="1" s="1"/>
  <c r="Q330" i="1"/>
  <c r="R330" i="1" s="1"/>
  <c r="Q331" i="1"/>
  <c r="R331" i="1" s="1"/>
  <c r="Q332" i="1"/>
  <c r="R332" i="1" s="1"/>
  <c r="Q333" i="1"/>
  <c r="R333" i="1" s="1"/>
  <c r="Q334" i="1"/>
  <c r="R334" i="1" s="1"/>
  <c r="Q335" i="1"/>
  <c r="R335" i="1" s="1"/>
  <c r="Q336" i="1"/>
  <c r="R336" i="1" s="1"/>
  <c r="Q337" i="1"/>
  <c r="R337" i="1" s="1"/>
  <c r="Q338" i="1"/>
  <c r="R338" i="1" s="1"/>
  <c r="Q340" i="1"/>
  <c r="R340" i="1" s="1"/>
  <c r="Q341" i="1"/>
  <c r="R341" i="1" s="1"/>
  <c r="Q342" i="1"/>
  <c r="R342" i="1" s="1"/>
  <c r="Q343" i="1"/>
  <c r="R343" i="1" s="1"/>
  <c r="Q344" i="1"/>
  <c r="R344" i="1" s="1"/>
  <c r="Q345" i="1"/>
  <c r="R345" i="1" s="1"/>
  <c r="Q346" i="1"/>
  <c r="R346" i="1" s="1"/>
  <c r="Q347" i="1"/>
  <c r="R347" i="1" s="1"/>
  <c r="Q348" i="1"/>
  <c r="R348" i="1" s="1"/>
  <c r="Q349" i="1"/>
  <c r="R349" i="1" s="1"/>
  <c r="Q350" i="1"/>
  <c r="R350" i="1" s="1"/>
  <c r="Q352" i="1"/>
  <c r="R352" i="1" s="1"/>
  <c r="Q354" i="1"/>
  <c r="R354" i="1" s="1"/>
  <c r="Q355" i="1"/>
  <c r="R355" i="1" s="1"/>
  <c r="Q357" i="1"/>
  <c r="R357" i="1" s="1"/>
  <c r="Q359" i="1"/>
  <c r="R359" i="1" s="1"/>
  <c r="Q360" i="1"/>
  <c r="R360" i="1" s="1"/>
  <c r="Q361" i="1"/>
  <c r="R361" i="1" s="1"/>
  <c r="Q362" i="1"/>
  <c r="R362" i="1" s="1"/>
  <c r="Q363" i="1"/>
  <c r="R363" i="1" s="1"/>
  <c r="Q379" i="1"/>
  <c r="R379" i="1" s="1"/>
  <c r="Q381" i="1"/>
  <c r="R381" i="1" s="1"/>
  <c r="Q382" i="1"/>
  <c r="R382" i="1" s="1"/>
  <c r="Q383" i="1"/>
  <c r="R383" i="1" s="1"/>
  <c r="Q384" i="1"/>
  <c r="R384" i="1" s="1"/>
  <c r="Q385" i="1"/>
  <c r="R385" i="1" s="1"/>
  <c r="Q387" i="1"/>
  <c r="R387" i="1" s="1"/>
  <c r="Q388" i="1"/>
  <c r="R388" i="1" s="1"/>
  <c r="Q390" i="1"/>
  <c r="R390" i="1" s="1"/>
  <c r="Q392" i="1"/>
  <c r="R392" i="1" s="1"/>
  <c r="Q393" i="1"/>
  <c r="R393" i="1" s="1"/>
  <c r="Q394" i="1"/>
  <c r="R394" i="1" s="1"/>
  <c r="Q395" i="1"/>
  <c r="R395" i="1" s="1"/>
  <c r="Q397" i="1"/>
  <c r="R397" i="1" s="1"/>
  <c r="Q399" i="1"/>
  <c r="R399" i="1" s="1"/>
  <c r="Q402" i="1"/>
  <c r="R402" i="1" s="1"/>
  <c r="Q403" i="1"/>
  <c r="R403" i="1" s="1"/>
  <c r="Q405" i="1"/>
  <c r="R405" i="1" s="1"/>
  <c r="Q407" i="1"/>
  <c r="R407" i="1" s="1"/>
  <c r="Q408" i="1"/>
  <c r="R408" i="1" s="1"/>
  <c r="Q411" i="1"/>
  <c r="R411" i="1" s="1"/>
  <c r="Q412" i="1"/>
  <c r="R412" i="1" s="1"/>
  <c r="Q414" i="1"/>
  <c r="R414" i="1" s="1"/>
  <c r="Q416" i="1"/>
  <c r="R416" i="1" s="1"/>
  <c r="Q417" i="1"/>
  <c r="R417" i="1" s="1"/>
  <c r="Q419" i="1"/>
  <c r="R419" i="1" s="1"/>
  <c r="Q420" i="1"/>
  <c r="R420" i="1" s="1"/>
  <c r="Q421" i="1"/>
  <c r="R421" i="1" s="1"/>
  <c r="Q424" i="1"/>
  <c r="R424" i="1" s="1"/>
  <c r="Q430" i="1"/>
  <c r="R430" i="1" s="1"/>
  <c r="Q432" i="1"/>
  <c r="R432" i="1" s="1"/>
  <c r="Q433" i="1"/>
  <c r="R433" i="1" s="1"/>
  <c r="Q434" i="1"/>
  <c r="R434" i="1" s="1"/>
  <c r="Q435" i="1"/>
  <c r="R435" i="1" s="1"/>
  <c r="Q436" i="1"/>
  <c r="R436" i="1" s="1"/>
  <c r="Q437" i="1"/>
  <c r="R437" i="1" s="1"/>
  <c r="Q439" i="1"/>
  <c r="R439" i="1" s="1"/>
  <c r="Q444" i="1"/>
  <c r="R444" i="1" s="1"/>
  <c r="Q445" i="1"/>
  <c r="R445" i="1" s="1"/>
  <c r="Q447" i="1"/>
  <c r="R447" i="1" s="1"/>
  <c r="Q448" i="1"/>
  <c r="R448" i="1" s="1"/>
  <c r="Q452" i="1"/>
  <c r="R452" i="1" s="1"/>
  <c r="Q453" i="1"/>
  <c r="R453" i="1" s="1"/>
  <c r="Q454" i="1"/>
  <c r="R454" i="1" s="1"/>
  <c r="Q456" i="1"/>
  <c r="R456" i="1" s="1"/>
  <c r="Q457" i="1"/>
  <c r="R457" i="1" s="1"/>
  <c r="Q458" i="1"/>
  <c r="R458" i="1" s="1"/>
  <c r="Q459" i="1"/>
  <c r="R459" i="1" s="1"/>
  <c r="Q460" i="1"/>
  <c r="R460" i="1" s="1"/>
  <c r="Q461" i="1"/>
  <c r="R461" i="1" s="1"/>
  <c r="Q462" i="1"/>
  <c r="R462" i="1" s="1"/>
  <c r="Q469" i="1"/>
  <c r="R469" i="1" s="1"/>
  <c r="Q470" i="1"/>
  <c r="R470" i="1" s="1"/>
  <c r="Q471" i="1"/>
  <c r="R471" i="1" s="1"/>
  <c r="Q472" i="1"/>
  <c r="R472" i="1" s="1"/>
  <c r="Q473" i="1"/>
  <c r="R473" i="1" s="1"/>
  <c r="Q474" i="1"/>
  <c r="R474" i="1" s="1"/>
  <c r="Q475" i="1"/>
  <c r="R475" i="1" s="1"/>
  <c r="Q476" i="1"/>
  <c r="R476" i="1" s="1"/>
  <c r="Q477" i="1"/>
  <c r="R477" i="1" s="1"/>
  <c r="Q478" i="1"/>
  <c r="R478" i="1" s="1"/>
  <c r="Q479" i="1"/>
  <c r="R479" i="1" s="1"/>
  <c r="Q480" i="1"/>
  <c r="R480" i="1" s="1"/>
  <c r="Q481" i="1"/>
  <c r="R481" i="1" s="1"/>
  <c r="Q482" i="1"/>
  <c r="R482" i="1" s="1"/>
  <c r="Q483" i="1"/>
  <c r="R483" i="1" s="1"/>
  <c r="Q485" i="1"/>
  <c r="R485" i="1" s="1"/>
  <c r="Q486" i="1"/>
  <c r="R486" i="1" s="1"/>
  <c r="Q487" i="1"/>
  <c r="R487" i="1" s="1"/>
  <c r="Q488" i="1"/>
  <c r="R488" i="1" s="1"/>
  <c r="Q490" i="1"/>
  <c r="R490" i="1" s="1"/>
  <c r="Q491" i="1"/>
  <c r="R491" i="1" s="1"/>
  <c r="Q492" i="1"/>
  <c r="R492" i="1" s="1"/>
  <c r="Q495" i="1"/>
  <c r="R495" i="1" s="1"/>
  <c r="Q496" i="1"/>
  <c r="R496" i="1" s="1"/>
  <c r="Q497" i="1"/>
  <c r="R497" i="1" s="1"/>
  <c r="Q498" i="1"/>
  <c r="R498" i="1" s="1"/>
  <c r="Q499" i="1"/>
  <c r="R499" i="1" s="1"/>
  <c r="Q500" i="1"/>
  <c r="R500" i="1" s="1"/>
  <c r="Q501" i="1"/>
  <c r="R501" i="1" s="1"/>
  <c r="Q502" i="1"/>
  <c r="R502" i="1" s="1"/>
  <c r="Q503" i="1"/>
  <c r="R503" i="1" s="1"/>
  <c r="Q504" i="1"/>
  <c r="R504" i="1" s="1"/>
  <c r="Q505" i="1"/>
  <c r="R505" i="1" s="1"/>
  <c r="Q506" i="1"/>
  <c r="R506" i="1" s="1"/>
  <c r="Q508" i="1"/>
  <c r="R508" i="1" s="1"/>
  <c r="Q509" i="1"/>
  <c r="R509" i="1" s="1"/>
  <c r="Q510" i="1"/>
  <c r="R510" i="1" s="1"/>
  <c r="Q512" i="1"/>
  <c r="R512" i="1" s="1"/>
  <c r="Q513" i="1"/>
  <c r="R513" i="1" s="1"/>
  <c r="Q514" i="1"/>
  <c r="R514" i="1" s="1"/>
  <c r="Q515" i="1"/>
  <c r="R515" i="1" s="1"/>
  <c r="Q517" i="1"/>
  <c r="R517" i="1" s="1"/>
  <c r="Q519" i="1"/>
  <c r="R519" i="1" s="1"/>
  <c r="Q520" i="1"/>
  <c r="R520" i="1" s="1"/>
  <c r="Q531" i="1"/>
  <c r="R531" i="1" s="1"/>
  <c r="Q532" i="1"/>
  <c r="R532" i="1" s="1"/>
  <c r="Q535" i="1"/>
  <c r="R535" i="1" s="1"/>
  <c r="Q536" i="1"/>
  <c r="R536" i="1" s="1"/>
  <c r="Q538" i="1"/>
  <c r="R538" i="1" s="1"/>
  <c r="Q539" i="1"/>
  <c r="R539" i="1" s="1"/>
  <c r="Q540" i="1"/>
  <c r="R540" i="1" s="1"/>
  <c r="Q541" i="1"/>
  <c r="R541" i="1" s="1"/>
  <c r="Q542" i="1"/>
  <c r="R542" i="1" s="1"/>
  <c r="Q543" i="1"/>
  <c r="R543" i="1" s="1"/>
  <c r="Q546" i="1"/>
  <c r="R546" i="1" s="1"/>
  <c r="Q548" i="1"/>
  <c r="R548" i="1" s="1"/>
  <c r="Q550" i="1"/>
  <c r="R550" i="1" s="1"/>
  <c r="Q552" i="1"/>
  <c r="R552" i="1" s="1"/>
  <c r="Q554" i="1"/>
  <c r="R554" i="1" s="1"/>
  <c r="Q555" i="1"/>
  <c r="R555" i="1" s="1"/>
  <c r="Q557" i="1"/>
  <c r="R557" i="1" s="1"/>
  <c r="Q560" i="1"/>
  <c r="R560" i="1" s="1"/>
  <c r="Q561" i="1"/>
  <c r="R561" i="1" s="1"/>
  <c r="Q567" i="1"/>
  <c r="R567" i="1" s="1"/>
  <c r="Q569" i="1"/>
  <c r="R569" i="1" s="1"/>
  <c r="Q570" i="1"/>
  <c r="R570" i="1" s="1"/>
  <c r="Q572" i="1"/>
  <c r="R572" i="1" s="1"/>
  <c r="Q573" i="1"/>
  <c r="R573" i="1" s="1"/>
  <c r="Q574" i="1"/>
  <c r="R574" i="1" s="1"/>
  <c r="Q576" i="1"/>
  <c r="R576" i="1" s="1"/>
  <c r="Q578" i="1"/>
  <c r="R578" i="1" s="1"/>
  <c r="Q582" i="1"/>
  <c r="R582" i="1" s="1"/>
  <c r="Q583" i="1"/>
  <c r="R583" i="1" s="1"/>
  <c r="Q586" i="1"/>
  <c r="R586" i="1" s="1"/>
  <c r="Q587" i="1"/>
  <c r="R587" i="1" s="1"/>
  <c r="Q589" i="1"/>
  <c r="R589" i="1" s="1"/>
  <c r="Q590" i="1"/>
  <c r="R590" i="1" s="1"/>
  <c r="Q593" i="1"/>
  <c r="R593" i="1" s="1"/>
  <c r="Q596" i="1"/>
  <c r="R596" i="1" s="1"/>
  <c r="Q598" i="1"/>
  <c r="R598" i="1" s="1"/>
  <c r="Q601" i="1"/>
  <c r="R601" i="1" s="1"/>
  <c r="Q602" i="1"/>
  <c r="R602" i="1" s="1"/>
  <c r="Q603" i="1"/>
  <c r="R603" i="1" s="1"/>
  <c r="Q614" i="1"/>
  <c r="R614" i="1" s="1"/>
  <c r="Q615" i="1"/>
  <c r="R615" i="1" s="1"/>
  <c r="Q616" i="1"/>
  <c r="R616" i="1" s="1"/>
  <c r="Q619" i="1"/>
  <c r="R619" i="1" s="1"/>
  <c r="Q625" i="1"/>
  <c r="R625" i="1" s="1"/>
  <c r="Q632" i="1"/>
  <c r="R632" i="1" s="1"/>
  <c r="Q633" i="1"/>
  <c r="R633" i="1" s="1"/>
  <c r="Q635" i="1"/>
  <c r="R635" i="1" s="1"/>
  <c r="Q637" i="1"/>
  <c r="R637" i="1" s="1"/>
  <c r="Q638" i="1"/>
  <c r="R638" i="1" s="1"/>
  <c r="Q639" i="1"/>
  <c r="R639" i="1" s="1"/>
  <c r="Q640" i="1"/>
  <c r="R640" i="1" s="1"/>
  <c r="Q641" i="1"/>
  <c r="R641" i="1" s="1"/>
  <c r="Q642" i="1"/>
  <c r="R642" i="1" s="1"/>
  <c r="Q643" i="1"/>
  <c r="R643" i="1" s="1"/>
  <c r="Q644" i="1"/>
  <c r="R644" i="1" s="1"/>
  <c r="Q645" i="1"/>
  <c r="R645" i="1" s="1"/>
  <c r="Q646" i="1"/>
  <c r="R646" i="1" s="1"/>
  <c r="Q647" i="1"/>
  <c r="R647" i="1" s="1"/>
  <c r="Q648" i="1"/>
  <c r="R648" i="1" s="1"/>
  <c r="Q649" i="1"/>
  <c r="R649" i="1" s="1"/>
  <c r="Q650" i="1"/>
  <c r="R650" i="1" s="1"/>
  <c r="Q651" i="1"/>
  <c r="R651" i="1" s="1"/>
  <c r="Q652" i="1"/>
  <c r="R652" i="1" s="1"/>
  <c r="Q653" i="1"/>
  <c r="R653" i="1" s="1"/>
  <c r="Q654" i="1"/>
  <c r="R654" i="1" s="1"/>
  <c r="Q655" i="1"/>
  <c r="R655" i="1" s="1"/>
  <c r="Q656" i="1"/>
  <c r="R656" i="1" s="1"/>
  <c r="Q657" i="1"/>
  <c r="R657" i="1" s="1"/>
  <c r="Q658" i="1"/>
  <c r="R658" i="1" s="1"/>
  <c r="Q659" i="1"/>
  <c r="R659" i="1" s="1"/>
  <c r="Q660" i="1"/>
  <c r="R660" i="1" s="1"/>
  <c r="Q661" i="1"/>
  <c r="R661" i="1" s="1"/>
  <c r="Q663" i="1"/>
  <c r="R663" i="1" s="1"/>
  <c r="Q664" i="1"/>
  <c r="R664" i="1" s="1"/>
  <c r="Q665" i="1"/>
  <c r="R665" i="1" s="1"/>
  <c r="Q666" i="1"/>
  <c r="R666" i="1" s="1"/>
  <c r="Q668" i="1"/>
  <c r="R668" i="1" s="1"/>
  <c r="Q669" i="1"/>
  <c r="R669" i="1" s="1"/>
  <c r="Q670" i="1"/>
  <c r="R670" i="1" s="1"/>
  <c r="Q673" i="1"/>
  <c r="R673" i="1" s="1"/>
  <c r="Q674" i="1"/>
  <c r="R674" i="1" s="1"/>
  <c r="Q675" i="1"/>
  <c r="R675" i="1" s="1"/>
  <c r="Q676" i="1"/>
  <c r="R676" i="1" s="1"/>
  <c r="Q677" i="1"/>
  <c r="R677" i="1" s="1"/>
  <c r="Q678" i="1"/>
  <c r="R678" i="1" s="1"/>
  <c r="Q679" i="1"/>
  <c r="R679" i="1" s="1"/>
  <c r="Q702" i="1"/>
  <c r="R702" i="1" s="1"/>
  <c r="Q703" i="1"/>
  <c r="R703" i="1" s="1"/>
  <c r="Q704" i="1"/>
  <c r="R704" i="1" s="1"/>
  <c r="Q705" i="1"/>
  <c r="R705" i="1" s="1"/>
  <c r="Q706" i="1"/>
  <c r="R706" i="1" s="1"/>
  <c r="Q707" i="1"/>
  <c r="R707" i="1" s="1"/>
  <c r="Q708" i="1"/>
  <c r="R708" i="1" s="1"/>
  <c r="Q709" i="1"/>
  <c r="R709" i="1" s="1"/>
  <c r="Q711" i="1"/>
  <c r="R711" i="1" s="1"/>
  <c r="Q712" i="1"/>
  <c r="R712" i="1" s="1"/>
  <c r="Q713" i="1"/>
  <c r="R713" i="1" s="1"/>
  <c r="Q715" i="1"/>
  <c r="R715" i="1" s="1"/>
  <c r="Q716" i="1"/>
  <c r="R716" i="1" s="1"/>
  <c r="Q717" i="1"/>
  <c r="R717" i="1" s="1"/>
  <c r="Q720" i="1"/>
  <c r="R720" i="1" s="1"/>
  <c r="Q722" i="1"/>
  <c r="R722" i="1" s="1"/>
  <c r="Q723" i="1"/>
  <c r="R723" i="1" s="1"/>
  <c r="Q725" i="1"/>
  <c r="R725" i="1" s="1"/>
  <c r="Q726" i="1"/>
  <c r="R726" i="1" s="1"/>
  <c r="Q727" i="1"/>
  <c r="R727" i="1" s="1"/>
  <c r="Q729" i="1"/>
  <c r="R729" i="1" s="1"/>
  <c r="Q731" i="1"/>
  <c r="R731" i="1" s="1"/>
  <c r="Q732" i="1"/>
  <c r="R732" i="1" s="1"/>
  <c r="Q734" i="1"/>
  <c r="R734" i="1" s="1"/>
  <c r="Q735" i="1"/>
  <c r="R735" i="1" s="1"/>
  <c r="Q738" i="1"/>
  <c r="R738" i="1" s="1"/>
  <c r="Q739" i="1"/>
  <c r="R739" i="1" s="1"/>
  <c r="Q740" i="1"/>
  <c r="R740" i="1" s="1"/>
  <c r="Q745" i="1"/>
  <c r="R745" i="1" s="1"/>
  <c r="Q748" i="1"/>
  <c r="R748" i="1" s="1"/>
  <c r="Q749" i="1"/>
  <c r="R749" i="1" s="1"/>
  <c r="Q752" i="1"/>
  <c r="R752" i="1" s="1"/>
  <c r="Q753" i="1"/>
  <c r="R753" i="1" s="1"/>
  <c r="Q754" i="1"/>
  <c r="R754" i="1" s="1"/>
  <c r="Q756" i="1"/>
  <c r="R756" i="1" s="1"/>
  <c r="Q757" i="1"/>
  <c r="R757" i="1" s="1"/>
  <c r="Q760" i="1"/>
  <c r="R760" i="1" s="1"/>
  <c r="Q766" i="1"/>
  <c r="R766" i="1" s="1"/>
  <c r="Q767" i="1"/>
  <c r="R767" i="1" s="1"/>
  <c r="Q770" i="1"/>
  <c r="R770" i="1" s="1"/>
  <c r="Q771" i="1"/>
  <c r="R771" i="1" s="1"/>
  <c r="Q773" i="1"/>
  <c r="R773" i="1" s="1"/>
  <c r="Q776" i="1"/>
  <c r="R776" i="1" s="1"/>
  <c r="Q778" i="1"/>
  <c r="R778" i="1" s="1"/>
  <c r="Q781" i="1"/>
  <c r="R781" i="1" s="1"/>
  <c r="Q785" i="1"/>
  <c r="R785" i="1" s="1"/>
  <c r="Q790" i="1"/>
  <c r="R790" i="1" s="1"/>
  <c r="Q792" i="1"/>
  <c r="R792" i="1" s="1"/>
  <c r="Q802" i="1"/>
  <c r="R802" i="1" s="1"/>
  <c r="Q806" i="1"/>
  <c r="R806" i="1" s="1"/>
  <c r="Q807" i="1"/>
  <c r="R807" i="1" s="1"/>
  <c r="Q817" i="1"/>
  <c r="R817" i="1" s="1"/>
  <c r="Q826" i="1"/>
  <c r="R826" i="1" s="1"/>
  <c r="Q830" i="1"/>
  <c r="R830" i="1" s="1"/>
  <c r="Q832" i="1"/>
  <c r="R832" i="1" s="1"/>
  <c r="Q833" i="1"/>
  <c r="R833" i="1" s="1"/>
  <c r="Q835" i="1"/>
  <c r="R835" i="1" s="1"/>
  <c r="Q836" i="1"/>
  <c r="R836" i="1" s="1"/>
  <c r="Q837" i="1"/>
  <c r="R837" i="1" s="1"/>
  <c r="Q838" i="1"/>
  <c r="R838" i="1" s="1"/>
  <c r="Q840" i="1"/>
  <c r="R840" i="1" s="1"/>
  <c r="Q841" i="1"/>
  <c r="R841" i="1" s="1"/>
  <c r="Q842" i="1"/>
  <c r="R842" i="1" s="1"/>
  <c r="Q844" i="1"/>
  <c r="R844" i="1" s="1"/>
  <c r="Q845" i="1"/>
  <c r="R845" i="1" s="1"/>
  <c r="Q846" i="1"/>
  <c r="R846" i="1" s="1"/>
  <c r="Q847" i="1"/>
  <c r="R847" i="1" s="1"/>
  <c r="Q848" i="1"/>
  <c r="R848" i="1" s="1"/>
  <c r="Q849" i="1"/>
  <c r="R849" i="1" s="1"/>
  <c r="Q850" i="1"/>
  <c r="R850" i="1" s="1"/>
  <c r="Q851" i="1"/>
  <c r="R851" i="1" s="1"/>
  <c r="Q852" i="1"/>
  <c r="R852" i="1" s="1"/>
  <c r="Q854" i="1"/>
  <c r="R854" i="1" s="1"/>
  <c r="Q855" i="1"/>
  <c r="R855" i="1" s="1"/>
  <c r="Q856" i="1"/>
  <c r="R856" i="1" s="1"/>
  <c r="Q857" i="1"/>
  <c r="R857" i="1" s="1"/>
  <c r="Q858" i="1"/>
  <c r="R858" i="1" s="1"/>
  <c r="Q859" i="1"/>
  <c r="R859" i="1" s="1"/>
  <c r="Q860" i="1"/>
  <c r="R860" i="1" s="1"/>
  <c r="Q861" i="1"/>
  <c r="R861" i="1" s="1"/>
  <c r="Q862" i="1"/>
  <c r="R862" i="1" s="1"/>
  <c r="Q863" i="1"/>
  <c r="R863" i="1" s="1"/>
  <c r="Q865" i="1"/>
  <c r="R865" i="1" s="1"/>
  <c r="Q866" i="1"/>
  <c r="R866" i="1" s="1"/>
  <c r="Q868" i="1"/>
  <c r="R868" i="1" s="1"/>
  <c r="Q870" i="1"/>
  <c r="R870" i="1" s="1"/>
  <c r="Q873" i="1"/>
  <c r="R873" i="1" s="1"/>
  <c r="Q874" i="1"/>
  <c r="R874" i="1" s="1"/>
  <c r="Q876" i="1"/>
  <c r="R876" i="1" s="1"/>
  <c r="Q877" i="1"/>
  <c r="R877" i="1" s="1"/>
  <c r="Q878" i="1"/>
  <c r="R878" i="1" s="1"/>
  <c r="Q893" i="1"/>
  <c r="R893" i="1" s="1"/>
  <c r="Q894" i="1"/>
  <c r="R894" i="1" s="1"/>
  <c r="Q895" i="1"/>
  <c r="R895" i="1" s="1"/>
  <c r="Q896" i="1"/>
  <c r="R896" i="1" s="1"/>
  <c r="Q897" i="1"/>
  <c r="R897" i="1" s="1"/>
  <c r="Q898" i="1"/>
  <c r="R898" i="1" s="1"/>
  <c r="Q899" i="1"/>
  <c r="R899" i="1" s="1"/>
  <c r="Q900" i="1"/>
  <c r="R900" i="1" s="1"/>
  <c r="Q903" i="1"/>
  <c r="R903" i="1" s="1"/>
  <c r="Q905" i="1"/>
  <c r="R905" i="1" s="1"/>
  <c r="Q909" i="1"/>
  <c r="R909" i="1" s="1"/>
  <c r="Q910" i="1"/>
  <c r="R910" i="1" s="1"/>
  <c r="Q911" i="1"/>
  <c r="R911" i="1" s="1"/>
  <c r="Q912" i="1"/>
  <c r="R912" i="1" s="1"/>
  <c r="Q913" i="1"/>
  <c r="R913" i="1" s="1"/>
  <c r="Q914" i="1"/>
  <c r="R914" i="1" s="1"/>
  <c r="Q915" i="1"/>
  <c r="R915" i="1" s="1"/>
  <c r="Q917" i="1"/>
  <c r="R917" i="1" s="1"/>
  <c r="Q918" i="1"/>
  <c r="R918" i="1" s="1"/>
  <c r="Q920" i="1"/>
  <c r="R920" i="1" s="1"/>
  <c r="Q921" i="1"/>
  <c r="R921" i="1" s="1"/>
  <c r="Q923" i="1"/>
  <c r="R923" i="1" s="1"/>
  <c r="Q924" i="1"/>
  <c r="R924" i="1" s="1"/>
  <c r="Q925" i="1"/>
  <c r="R925" i="1" s="1"/>
  <c r="Q926" i="1"/>
  <c r="R926" i="1" s="1"/>
  <c r="Q927" i="1"/>
  <c r="R927" i="1" s="1"/>
  <c r="Q928" i="1"/>
  <c r="R928" i="1" s="1"/>
  <c r="Q931" i="1"/>
  <c r="R931" i="1" s="1"/>
  <c r="Q932" i="1"/>
  <c r="R932" i="1" s="1"/>
  <c r="Q935" i="1"/>
  <c r="R935" i="1" s="1"/>
  <c r="Q936" i="1"/>
  <c r="R936" i="1" s="1"/>
  <c r="Q938" i="1"/>
  <c r="R938" i="1" s="1"/>
  <c r="Q943" i="1"/>
  <c r="R943" i="1" s="1"/>
  <c r="Q944" i="1"/>
  <c r="R944" i="1" s="1"/>
  <c r="Q945" i="1"/>
  <c r="R945" i="1" s="1"/>
  <c r="Q949" i="1"/>
  <c r="R949" i="1" s="1"/>
  <c r="Q952" i="1"/>
  <c r="R952" i="1" s="1"/>
  <c r="Q954" i="1"/>
  <c r="R954" i="1" s="1"/>
  <c r="Q955" i="1"/>
  <c r="R955" i="1" s="1"/>
  <c r="Q958" i="1"/>
  <c r="R958" i="1" s="1"/>
  <c r="Q959" i="1"/>
  <c r="R959" i="1" s="1"/>
  <c r="Q960" i="1"/>
  <c r="R960" i="1" s="1"/>
  <c r="Q963" i="1"/>
  <c r="R963" i="1" s="1"/>
  <c r="Q965" i="1"/>
  <c r="R965" i="1" s="1"/>
  <c r="Q967" i="1"/>
  <c r="R967" i="1" s="1"/>
  <c r="Q968" i="1"/>
  <c r="R968" i="1" s="1"/>
  <c r="Q969" i="1"/>
  <c r="R969" i="1" s="1"/>
  <c r="Q970" i="1"/>
  <c r="R970" i="1" s="1"/>
  <c r="Q971" i="1"/>
  <c r="R971" i="1" s="1"/>
  <c r="Q975" i="1"/>
  <c r="R975" i="1" s="1"/>
  <c r="Q976" i="1"/>
  <c r="R976" i="1" s="1"/>
  <c r="Q984" i="1"/>
  <c r="R984" i="1" s="1"/>
  <c r="Q985" i="1"/>
  <c r="R985" i="1" s="1"/>
  <c r="Q986" i="1"/>
  <c r="R986" i="1" s="1"/>
  <c r="Q990" i="1"/>
  <c r="R990" i="1" s="1"/>
  <c r="Q995" i="1"/>
  <c r="R995" i="1" s="1"/>
  <c r="Q996" i="1"/>
  <c r="R996" i="1" s="1"/>
  <c r="Q997" i="1"/>
  <c r="R997" i="1" s="1"/>
  <c r="Q1000" i="1"/>
  <c r="R1000" i="1" s="1"/>
  <c r="Q1001" i="1"/>
  <c r="R1001" i="1" s="1"/>
  <c r="Q1002" i="1"/>
  <c r="R1002" i="1" s="1"/>
  <c r="Q1009" i="1"/>
  <c r="R1009" i="1" s="1"/>
  <c r="Q1012" i="1"/>
  <c r="R1012" i="1" s="1"/>
  <c r="Q1023" i="1"/>
  <c r="R1023" i="1" s="1"/>
  <c r="Q1033" i="1"/>
  <c r="R1033" i="1" s="1"/>
  <c r="Q1034" i="1"/>
  <c r="R1034" i="1" s="1"/>
  <c r="Q1035" i="1"/>
  <c r="R1035" i="1" s="1"/>
  <c r="Q1036" i="1"/>
  <c r="R1036" i="1" s="1"/>
  <c r="Q1037" i="1"/>
  <c r="R1037" i="1" s="1"/>
  <c r="Q1038" i="1"/>
  <c r="R1038" i="1" s="1"/>
  <c r="Q1039" i="1"/>
  <c r="R1039" i="1" s="1"/>
  <c r="Q1040" i="1"/>
  <c r="R1040" i="1" s="1"/>
  <c r="Q1041" i="1"/>
  <c r="R1041" i="1" s="1"/>
  <c r="Q1042" i="1"/>
  <c r="R1042" i="1" s="1"/>
  <c r="Q1043" i="1"/>
  <c r="R1043" i="1" s="1"/>
  <c r="Q1044" i="1"/>
  <c r="R1044" i="1" s="1"/>
  <c r="Q1046" i="1"/>
  <c r="R1046" i="1" s="1"/>
  <c r="Q1047" i="1"/>
  <c r="R1047" i="1" s="1"/>
  <c r="Q1048" i="1"/>
  <c r="R1048" i="1" s="1"/>
  <c r="Q1049" i="1"/>
  <c r="R1049" i="1" s="1"/>
  <c r="Q1050" i="1"/>
  <c r="R1050" i="1" s="1"/>
  <c r="Q1052" i="1"/>
  <c r="R1052" i="1" s="1"/>
  <c r="Q1053" i="1"/>
  <c r="R1053" i="1" s="1"/>
  <c r="Q1054" i="1"/>
  <c r="R1054" i="1" s="1"/>
  <c r="Q1055" i="1"/>
  <c r="R1055" i="1" s="1"/>
  <c r="Q1056" i="1"/>
  <c r="R1056" i="1" s="1"/>
  <c r="Q1057" i="1"/>
  <c r="R1057" i="1" s="1"/>
  <c r="Q1059" i="1"/>
  <c r="R1059" i="1" s="1"/>
  <c r="Q1060" i="1"/>
  <c r="R1060" i="1" s="1"/>
  <c r="Q1061" i="1"/>
  <c r="R1061" i="1" s="1"/>
  <c r="Q1062" i="1"/>
  <c r="R1062" i="1" s="1"/>
  <c r="Q1063" i="1"/>
  <c r="R1063" i="1" s="1"/>
  <c r="Q1064" i="1"/>
  <c r="R1064" i="1" s="1"/>
  <c r="Q1066" i="1"/>
  <c r="R1066" i="1" s="1"/>
  <c r="Q1067" i="1"/>
  <c r="R1067" i="1" s="1"/>
  <c r="Q1068" i="1"/>
  <c r="R1068" i="1" s="1"/>
  <c r="Q1071" i="1"/>
  <c r="R1071" i="1" s="1"/>
  <c r="Q1072" i="1"/>
  <c r="R1072" i="1" s="1"/>
  <c r="Q1074" i="1"/>
  <c r="R1074" i="1" s="1"/>
  <c r="Q1076" i="1"/>
  <c r="R1076" i="1" s="1"/>
  <c r="Q1078" i="1"/>
  <c r="R1078" i="1" s="1"/>
  <c r="Q1079" i="1"/>
  <c r="R1079" i="1" s="1"/>
  <c r="Q1080" i="1"/>
  <c r="R1080" i="1" s="1"/>
  <c r="Q1081" i="1"/>
  <c r="R1081" i="1" s="1"/>
  <c r="Q1082" i="1"/>
  <c r="R1082" i="1" s="1"/>
  <c r="Q1083" i="1"/>
  <c r="R1083" i="1" s="1"/>
  <c r="Q1085" i="1"/>
  <c r="R1085" i="1" s="1"/>
  <c r="Q1098" i="1"/>
  <c r="R1098" i="1" s="1"/>
  <c r="Q1099" i="1"/>
  <c r="R1099" i="1" s="1"/>
  <c r="Q1100" i="1"/>
  <c r="R1100" i="1" s="1"/>
  <c r="Q1103" i="1"/>
  <c r="R1103" i="1" s="1"/>
  <c r="Q1104" i="1"/>
  <c r="R1104" i="1" s="1"/>
  <c r="Q1106" i="1"/>
  <c r="R1106" i="1" s="1"/>
  <c r="Q1107" i="1"/>
  <c r="R1107" i="1" s="1"/>
  <c r="Q1109" i="1"/>
  <c r="R1109" i="1" s="1"/>
  <c r="Q1111" i="1"/>
  <c r="R1111" i="1" s="1"/>
  <c r="Q1112" i="1"/>
  <c r="R1112" i="1" s="1"/>
  <c r="Q1113" i="1"/>
  <c r="R1113" i="1" s="1"/>
  <c r="Q1116" i="1"/>
  <c r="R1116" i="1" s="1"/>
  <c r="Q1118" i="1"/>
  <c r="R1118" i="1" s="1"/>
  <c r="Q1119" i="1"/>
  <c r="R1119" i="1" s="1"/>
  <c r="Q1122" i="1"/>
  <c r="R1122" i="1" s="1"/>
  <c r="Q1125" i="1"/>
  <c r="R1125" i="1" s="1"/>
  <c r="Q1127" i="1"/>
  <c r="R1127" i="1" s="1"/>
  <c r="Q1128" i="1"/>
  <c r="R1128" i="1" s="1"/>
  <c r="Q1130" i="1"/>
  <c r="R1130" i="1" s="1"/>
  <c r="Q1132" i="1"/>
  <c r="R1132" i="1" s="1"/>
  <c r="Q1133" i="1"/>
  <c r="R1133" i="1" s="1"/>
  <c r="Q1134" i="1"/>
  <c r="R1134" i="1" s="1"/>
  <c r="Q1135" i="1"/>
  <c r="R1135" i="1" s="1"/>
  <c r="Q1137" i="1"/>
  <c r="R1137" i="1" s="1"/>
  <c r="Q1138" i="1"/>
  <c r="R1138" i="1" s="1"/>
  <c r="Q1139" i="1"/>
  <c r="R1139" i="1" s="1"/>
  <c r="Q1140" i="1"/>
  <c r="R1140" i="1" s="1"/>
  <c r="Q1141" i="1"/>
  <c r="R1141" i="1" s="1"/>
  <c r="Q1142" i="1"/>
  <c r="R1142" i="1" s="1"/>
  <c r="Q1144" i="1"/>
  <c r="R1144" i="1" s="1"/>
  <c r="Q1146" i="1"/>
  <c r="R1146" i="1" s="1"/>
  <c r="Q1148" i="1"/>
  <c r="R1148" i="1" s="1"/>
  <c r="Q1153" i="1"/>
  <c r="R1153" i="1" s="1"/>
  <c r="Q1156" i="1"/>
  <c r="R1156" i="1" s="1"/>
  <c r="Q1158" i="1"/>
  <c r="R1158" i="1" s="1"/>
  <c r="Q1160" i="1"/>
  <c r="R1160" i="1" s="1"/>
  <c r="Q1162" i="1"/>
  <c r="R1162" i="1" s="1"/>
  <c r="Q1163" i="1"/>
  <c r="R1163" i="1" s="1"/>
  <c r="Q1164" i="1"/>
  <c r="R1164" i="1" s="1"/>
  <c r="Q1165" i="1"/>
  <c r="R1165" i="1" s="1"/>
  <c r="Q1173" i="1"/>
  <c r="R1173" i="1" s="1"/>
  <c r="Q1176" i="1"/>
  <c r="R1176" i="1" s="1"/>
  <c r="Q1179" i="1"/>
  <c r="R1179" i="1" s="1"/>
  <c r="Q1181" i="1"/>
  <c r="R1181" i="1" s="1"/>
  <c r="Q1185" i="1"/>
  <c r="R1185" i="1" s="1"/>
  <c r="Q1187" i="1"/>
  <c r="R1187" i="1" s="1"/>
  <c r="Q1193" i="1"/>
  <c r="R1193" i="1" s="1"/>
  <c r="Q1195" i="1"/>
  <c r="R1195" i="1" s="1"/>
  <c r="Q1200" i="1"/>
  <c r="R1200" i="1" s="1"/>
  <c r="Q1201" i="1"/>
  <c r="R1201" i="1" s="1"/>
  <c r="Q1202" i="1"/>
  <c r="R1202" i="1" s="1"/>
  <c r="Q1207" i="1"/>
  <c r="R1207" i="1" s="1"/>
  <c r="Q1209" i="1"/>
  <c r="R1209" i="1" s="1"/>
  <c r="Q1210" i="1"/>
  <c r="R1210" i="1" s="1"/>
  <c r="Q1211" i="1"/>
  <c r="R1211" i="1" s="1"/>
  <c r="Q1213" i="1"/>
  <c r="R1213" i="1" s="1"/>
  <c r="Q1216" i="1"/>
  <c r="R1216" i="1" s="1"/>
  <c r="Q1217" i="1"/>
  <c r="R1217" i="1" s="1"/>
  <c r="Q1218" i="1"/>
  <c r="R1218" i="1" s="1"/>
  <c r="Q1220" i="1"/>
  <c r="R1220" i="1" s="1"/>
  <c r="Q1226" i="1"/>
  <c r="R1226" i="1" s="1"/>
  <c r="Q1231" i="1"/>
  <c r="R1231" i="1" s="1"/>
  <c r="Q1232" i="1"/>
  <c r="R1232" i="1" s="1"/>
  <c r="Q1233" i="1"/>
  <c r="R1233" i="1" s="1"/>
  <c r="Q1234" i="1"/>
  <c r="R1234" i="1" s="1"/>
  <c r="Q1235" i="1"/>
  <c r="R1235" i="1" s="1"/>
  <c r="Q1236" i="1"/>
  <c r="R1236" i="1" s="1"/>
  <c r="Q1237" i="1"/>
  <c r="R1237" i="1" s="1"/>
  <c r="Q1238" i="1"/>
  <c r="R1238" i="1" s="1"/>
  <c r="Q1239" i="1"/>
  <c r="R1239" i="1" s="1"/>
  <c r="Q1240" i="1"/>
  <c r="R1240" i="1" s="1"/>
  <c r="Q1241" i="1"/>
  <c r="R1241" i="1" s="1"/>
  <c r="Q1242" i="1"/>
  <c r="R1242" i="1" s="1"/>
  <c r="Q1243" i="1"/>
  <c r="R1243" i="1" s="1"/>
  <c r="Q1244" i="1"/>
  <c r="R1244" i="1" s="1"/>
  <c r="Q1245" i="1"/>
  <c r="R1245" i="1" s="1"/>
  <c r="Q1246" i="1"/>
  <c r="R1246" i="1" s="1"/>
  <c r="Q1247" i="1"/>
  <c r="R1247" i="1" s="1"/>
  <c r="Q1248" i="1"/>
  <c r="R1248" i="1" s="1"/>
  <c r="Q1249" i="1"/>
  <c r="R1249" i="1" s="1"/>
  <c r="Q1250" i="1"/>
  <c r="R1250" i="1" s="1"/>
  <c r="Q1251" i="1"/>
  <c r="R1251" i="1" s="1"/>
  <c r="Q1252" i="1"/>
  <c r="R1252" i="1" s="1"/>
  <c r="Q1253" i="1"/>
  <c r="R1253" i="1" s="1"/>
  <c r="Q1254" i="1"/>
  <c r="R1254" i="1" s="1"/>
  <c r="Q1255" i="1"/>
  <c r="R1255" i="1" s="1"/>
  <c r="Q1256" i="1"/>
  <c r="R1256" i="1" s="1"/>
  <c r="Q1257" i="1"/>
  <c r="R1257" i="1" s="1"/>
  <c r="Q1259" i="1"/>
  <c r="R1259" i="1" s="1"/>
  <c r="Q1261" i="1"/>
  <c r="R1261" i="1" s="1"/>
  <c r="Q1262" i="1"/>
  <c r="R1262" i="1" s="1"/>
  <c r="Q1263" i="1"/>
  <c r="R1263" i="1" s="1"/>
  <c r="Q1264" i="1"/>
  <c r="R1264" i="1" s="1"/>
  <c r="Q1266" i="1"/>
  <c r="R1266" i="1" s="1"/>
  <c r="Q1267" i="1"/>
  <c r="R1267" i="1" s="1"/>
  <c r="Q1269" i="1"/>
  <c r="R1269" i="1" s="1"/>
  <c r="Q1270" i="1"/>
  <c r="R1270" i="1" s="1"/>
  <c r="Q1271" i="1"/>
  <c r="R1271" i="1" s="1"/>
  <c r="Q1272" i="1"/>
  <c r="R1272" i="1" s="1"/>
  <c r="Q1273" i="1"/>
  <c r="R1273" i="1" s="1"/>
  <c r="Q1274" i="1"/>
  <c r="R1274" i="1" s="1"/>
  <c r="Q1275" i="1"/>
  <c r="R1275" i="1" s="1"/>
  <c r="Q1276" i="1"/>
  <c r="R1276" i="1" s="1"/>
  <c r="Q1277" i="1"/>
  <c r="R1277" i="1" s="1"/>
  <c r="Q1278" i="1"/>
  <c r="R1278" i="1" s="1"/>
  <c r="Q1280" i="1"/>
  <c r="R1280" i="1" s="1"/>
  <c r="Q1289" i="1"/>
  <c r="R1289" i="1" s="1"/>
  <c r="Q1290" i="1"/>
  <c r="R1290" i="1" s="1"/>
  <c r="Q1292" i="1"/>
  <c r="R1292" i="1" s="1"/>
  <c r="Q1294" i="1"/>
  <c r="R1294" i="1" s="1"/>
  <c r="Q1295" i="1"/>
  <c r="R1295" i="1" s="1"/>
  <c r="Q1296" i="1"/>
  <c r="R1296" i="1" s="1"/>
  <c r="Q1297" i="1"/>
  <c r="R1297" i="1" s="1"/>
  <c r="Q1299" i="1"/>
  <c r="R1299" i="1" s="1"/>
  <c r="Q1300" i="1"/>
  <c r="R1300" i="1" s="1"/>
  <c r="Q1301" i="1"/>
  <c r="R1301" i="1" s="1"/>
  <c r="Q1302" i="1"/>
  <c r="R1302" i="1" s="1"/>
  <c r="Q1305" i="1"/>
  <c r="R1305" i="1" s="1"/>
  <c r="Q1306" i="1"/>
  <c r="R1306" i="1" s="1"/>
  <c r="Q1308" i="1"/>
  <c r="R1308" i="1" s="1"/>
  <c r="Q1309" i="1"/>
  <c r="R1309" i="1" s="1"/>
  <c r="Q1312" i="1"/>
  <c r="R1312" i="1" s="1"/>
  <c r="Q1313" i="1"/>
  <c r="R1313" i="1" s="1"/>
  <c r="Q1314" i="1"/>
  <c r="R1314" i="1" s="1"/>
  <c r="Q1315" i="1"/>
  <c r="R1315" i="1" s="1"/>
  <c r="Q1317" i="1"/>
  <c r="R1317" i="1" s="1"/>
  <c r="Q1319" i="1"/>
  <c r="R1319" i="1" s="1"/>
  <c r="Q1320" i="1"/>
  <c r="R1320" i="1" s="1"/>
  <c r="Q1321" i="1"/>
  <c r="R1321" i="1" s="1"/>
  <c r="Q1323" i="1"/>
  <c r="R1323" i="1" s="1"/>
  <c r="Q1324" i="1"/>
  <c r="R1324" i="1" s="1"/>
  <c r="Q1327" i="1"/>
  <c r="R1327" i="1" s="1"/>
  <c r="Q1328" i="1"/>
  <c r="R1328" i="1" s="1"/>
  <c r="Q1330" i="1"/>
  <c r="R1330" i="1" s="1"/>
  <c r="Q1331" i="1"/>
  <c r="R1331" i="1" s="1"/>
  <c r="Q1332" i="1"/>
  <c r="R1332" i="1" s="1"/>
  <c r="Q1333" i="1"/>
  <c r="R1333" i="1" s="1"/>
  <c r="Q1335" i="1"/>
  <c r="R1335" i="1" s="1"/>
  <c r="Q1338" i="1"/>
  <c r="R1338" i="1" s="1"/>
  <c r="Q1339" i="1"/>
  <c r="R1339" i="1" s="1"/>
  <c r="Q1340" i="1"/>
  <c r="R1340" i="1" s="1"/>
  <c r="Q1343" i="1"/>
  <c r="R1343" i="1" s="1"/>
  <c r="Q1344" i="1"/>
  <c r="R1344" i="1" s="1"/>
  <c r="Q1345" i="1"/>
  <c r="R1345" i="1" s="1"/>
  <c r="Q1346" i="1"/>
  <c r="R1346" i="1" s="1"/>
  <c r="Q1347" i="1"/>
  <c r="R1347" i="1" s="1"/>
  <c r="Q1348" i="1"/>
  <c r="R1348" i="1" s="1"/>
  <c r="Q1349" i="1"/>
  <c r="R1349" i="1" s="1"/>
  <c r="Q1351" i="1"/>
  <c r="R1351" i="1" s="1"/>
  <c r="Q1355" i="1"/>
  <c r="R1355" i="1" s="1"/>
  <c r="Q1356" i="1"/>
  <c r="R1356" i="1" s="1"/>
  <c r="Q1357" i="1"/>
  <c r="R1357" i="1" s="1"/>
  <c r="Q1358" i="1"/>
  <c r="R1358" i="1" s="1"/>
  <c r="Q1359" i="1"/>
  <c r="R1359" i="1" s="1"/>
  <c r="Q1362" i="1"/>
  <c r="R1362" i="1" s="1"/>
  <c r="Q1363" i="1"/>
  <c r="R1363" i="1" s="1"/>
  <c r="Q1364" i="1"/>
  <c r="R1364" i="1" s="1"/>
  <c r="Q1365" i="1"/>
  <c r="R1365" i="1" s="1"/>
  <c r="Q1368" i="1"/>
  <c r="R1368" i="1" s="1"/>
  <c r="Q1369" i="1"/>
  <c r="R1369" i="1" s="1"/>
  <c r="Q1371" i="1"/>
  <c r="R1371" i="1" s="1"/>
  <c r="Q1372" i="1"/>
  <c r="R1372" i="1" s="1"/>
  <c r="Q1373" i="1"/>
  <c r="R1373" i="1" s="1"/>
  <c r="Q1375" i="1"/>
  <c r="R1375" i="1" s="1"/>
  <c r="Q1377" i="1"/>
  <c r="R1377" i="1" s="1"/>
  <c r="Q1379" i="1"/>
  <c r="R1379" i="1" s="1"/>
  <c r="Q1381" i="1"/>
  <c r="R1381" i="1" s="1"/>
  <c r="Q1386" i="1"/>
  <c r="R1386" i="1" s="1"/>
  <c r="Q1388" i="1"/>
  <c r="R1388" i="1" s="1"/>
  <c r="Q1389" i="1"/>
  <c r="R1389" i="1" s="1"/>
  <c r="Q1390" i="1"/>
  <c r="R1390" i="1" s="1"/>
  <c r="Q1391" i="1"/>
  <c r="R1391" i="1" s="1"/>
  <c r="Q1392" i="1"/>
  <c r="R1392" i="1" s="1"/>
  <c r="Q1393" i="1"/>
  <c r="R1393" i="1" s="1"/>
  <c r="Q1394" i="1"/>
  <c r="R1394" i="1" s="1"/>
  <c r="Q1395" i="1"/>
  <c r="R1395" i="1" s="1"/>
  <c r="Q1400" i="1"/>
  <c r="R1400" i="1" s="1"/>
  <c r="Q1403" i="1"/>
  <c r="R1403" i="1" s="1"/>
  <c r="Q1404" i="1"/>
  <c r="R1404" i="1" s="1"/>
  <c r="Q1405" i="1"/>
  <c r="R1405" i="1" s="1"/>
  <c r="Q1406" i="1"/>
  <c r="R1406" i="1" s="1"/>
  <c r="Q1408" i="1"/>
  <c r="R1408" i="1" s="1"/>
  <c r="Q1411" i="1"/>
  <c r="R1411" i="1" s="1"/>
  <c r="Q1413" i="1"/>
  <c r="R1413" i="1" s="1"/>
  <c r="Q1414" i="1"/>
  <c r="R1414" i="1" s="1"/>
  <c r="Q1416" i="1"/>
  <c r="R1416" i="1" s="1"/>
  <c r="Q1420" i="1"/>
  <c r="R1420" i="1" s="1"/>
  <c r="Q1422" i="1"/>
  <c r="R1422" i="1" s="1"/>
  <c r="Q1425" i="1"/>
  <c r="R1425" i="1" s="1"/>
  <c r="Q1426" i="1"/>
  <c r="R1426" i="1" s="1"/>
  <c r="Q1428" i="1"/>
  <c r="R1428" i="1" s="1"/>
  <c r="Q1430" i="1"/>
  <c r="R1430" i="1" s="1"/>
  <c r="Q1431" i="1"/>
  <c r="R1431" i="1" s="1"/>
  <c r="Q1432" i="1"/>
  <c r="R1432" i="1" s="1"/>
  <c r="Q1433" i="1"/>
  <c r="R1433" i="1" s="1"/>
  <c r="Q1434" i="1"/>
  <c r="R1434" i="1" s="1"/>
  <c r="Q1435" i="1"/>
  <c r="R1435" i="1" s="1"/>
  <c r="Q1436" i="1"/>
  <c r="R1436" i="1" s="1"/>
  <c r="Q1437" i="1"/>
  <c r="R1437" i="1" s="1"/>
  <c r="Q1438" i="1"/>
  <c r="R1438" i="1" s="1"/>
  <c r="Q1439" i="1"/>
  <c r="R1439" i="1" s="1"/>
  <c r="Q1440" i="1"/>
  <c r="R1440" i="1" s="1"/>
  <c r="Q1441" i="1"/>
  <c r="R1441" i="1" s="1"/>
  <c r="Q1442" i="1"/>
  <c r="R1442" i="1" s="1"/>
  <c r="Q1443" i="1"/>
  <c r="R1443" i="1" s="1"/>
  <c r="Q1444" i="1"/>
  <c r="R1444" i="1" s="1"/>
  <c r="Q1445" i="1"/>
  <c r="R1445" i="1" s="1"/>
  <c r="Q1446" i="1"/>
  <c r="R1446" i="1" s="1"/>
  <c r="Q1447" i="1"/>
  <c r="R1447" i="1" s="1"/>
  <c r="Q1448" i="1"/>
  <c r="R1448" i="1" s="1"/>
  <c r="Q1450" i="1"/>
  <c r="R1450" i="1" s="1"/>
  <c r="Q1451" i="1"/>
  <c r="R1451" i="1" s="1"/>
  <c r="Q1452" i="1"/>
  <c r="R1452" i="1" s="1"/>
  <c r="Q1453" i="1"/>
  <c r="R1453" i="1" s="1"/>
  <c r="Q1454" i="1"/>
  <c r="R1454" i="1" s="1"/>
  <c r="Q1455" i="1"/>
  <c r="R1455" i="1" s="1"/>
  <c r="Q1456" i="1"/>
  <c r="R1456" i="1" s="1"/>
  <c r="Q1457" i="1"/>
  <c r="R1457" i="1" s="1"/>
  <c r="Q1458" i="1"/>
  <c r="R1458" i="1" s="1"/>
  <c r="Q1459" i="1"/>
  <c r="R1459" i="1" s="1"/>
  <c r="Q1460" i="1"/>
  <c r="R1460" i="1" s="1"/>
  <c r="Q1461" i="1"/>
  <c r="R1461" i="1" s="1"/>
  <c r="Q1462" i="1"/>
  <c r="R1462" i="1" s="1"/>
  <c r="Q1463" i="1"/>
  <c r="R1463" i="1" s="1"/>
  <c r="Q1464" i="1"/>
  <c r="R1464" i="1" s="1"/>
  <c r="Q1467" i="1"/>
  <c r="R1467" i="1" s="1"/>
  <c r="Q1468" i="1"/>
  <c r="R1468" i="1" s="1"/>
  <c r="Q1470" i="1"/>
  <c r="R1470" i="1" s="1"/>
  <c r="Q1471" i="1"/>
  <c r="R1471" i="1" s="1"/>
  <c r="Q1472" i="1"/>
  <c r="R1472" i="1" s="1"/>
  <c r="Q1473" i="1"/>
  <c r="R1473" i="1" s="1"/>
  <c r="Q1474" i="1"/>
  <c r="R1474" i="1" s="1"/>
  <c r="Q1475" i="1"/>
  <c r="R1475" i="1" s="1"/>
  <c r="Q1476" i="1"/>
  <c r="R1476" i="1" s="1"/>
  <c r="Q1477" i="1"/>
  <c r="R1477" i="1" s="1"/>
  <c r="Q1478" i="1"/>
  <c r="R1478" i="1" s="1"/>
  <c r="Q1491" i="1"/>
  <c r="R1491" i="1" s="1"/>
  <c r="Q1492" i="1"/>
  <c r="R1492" i="1" s="1"/>
  <c r="Q1494" i="1"/>
  <c r="R1494" i="1" s="1"/>
  <c r="Q1496" i="1"/>
  <c r="R1496" i="1" s="1"/>
  <c r="Q1497" i="1"/>
  <c r="R1497" i="1" s="1"/>
  <c r="Q1498" i="1"/>
  <c r="R1498" i="1" s="1"/>
  <c r="Q1499" i="1"/>
  <c r="R1499" i="1" s="1"/>
  <c r="Q1500" i="1"/>
  <c r="R1500" i="1" s="1"/>
  <c r="Q1501" i="1"/>
  <c r="R1501" i="1" s="1"/>
  <c r="Q1502" i="1"/>
  <c r="R1502" i="1" s="1"/>
  <c r="Q1505" i="1"/>
  <c r="R1505" i="1" s="1"/>
  <c r="Q1506" i="1"/>
  <c r="R1506" i="1" s="1"/>
  <c r="Q1507" i="1"/>
  <c r="R1507" i="1" s="1"/>
  <c r="Q1510" i="1"/>
  <c r="R1510" i="1" s="1"/>
  <c r="Q1512" i="1"/>
  <c r="R1512" i="1" s="1"/>
  <c r="Q1513" i="1"/>
  <c r="R1513" i="1" s="1"/>
  <c r="Q1514" i="1"/>
  <c r="R1514" i="1" s="1"/>
  <c r="Q1517" i="1"/>
  <c r="R1517" i="1" s="1"/>
  <c r="Q1518" i="1"/>
  <c r="R1518" i="1" s="1"/>
  <c r="Q1519" i="1"/>
  <c r="R1519" i="1" s="1"/>
  <c r="Q1520" i="1"/>
  <c r="R1520" i="1" s="1"/>
  <c r="Q1521" i="1"/>
  <c r="R1521" i="1" s="1"/>
  <c r="Q1523" i="1"/>
  <c r="R1523" i="1" s="1"/>
  <c r="Q1524" i="1"/>
  <c r="R1524" i="1" s="1"/>
  <c r="Q1525" i="1"/>
  <c r="R1525" i="1" s="1"/>
  <c r="Q1527" i="1"/>
  <c r="R1527" i="1" s="1"/>
  <c r="Q1528" i="1"/>
  <c r="R1528" i="1" s="1"/>
  <c r="Q1529" i="1"/>
  <c r="R1529" i="1" s="1"/>
  <c r="Q1530" i="1"/>
  <c r="R1530" i="1" s="1"/>
  <c r="Q1531" i="1"/>
  <c r="R1531" i="1" s="1"/>
  <c r="Q1532" i="1"/>
  <c r="R1532" i="1" s="1"/>
  <c r="Q1535" i="1"/>
  <c r="R1535" i="1" s="1"/>
  <c r="Q1536" i="1"/>
  <c r="R1536" i="1" s="1"/>
  <c r="Q1539" i="1"/>
  <c r="R1539" i="1" s="1"/>
  <c r="Q1541" i="1"/>
  <c r="R1541" i="1" s="1"/>
  <c r="Q1545" i="1"/>
  <c r="R1545" i="1" s="1"/>
  <c r="Q1547" i="1"/>
  <c r="R1547" i="1" s="1"/>
  <c r="Q1549" i="1"/>
  <c r="R1549" i="1" s="1"/>
  <c r="Q1557" i="1"/>
  <c r="R1557" i="1" s="1"/>
  <c r="Q1559" i="1"/>
  <c r="R1559" i="1" s="1"/>
  <c r="Q1560" i="1"/>
  <c r="R1560" i="1" s="1"/>
  <c r="Q1561" i="1"/>
  <c r="R1561" i="1" s="1"/>
  <c r="Q1562" i="1"/>
  <c r="R1562" i="1" s="1"/>
  <c r="Q1563" i="1"/>
  <c r="R1563" i="1" s="1"/>
  <c r="Q1564" i="1"/>
  <c r="R1564" i="1" s="1"/>
  <c r="Q1566" i="1"/>
  <c r="R1566" i="1" s="1"/>
  <c r="Q1567" i="1"/>
  <c r="R1567" i="1" s="1"/>
  <c r="Q1568" i="1"/>
  <c r="R1568" i="1" s="1"/>
  <c r="Q1569" i="1"/>
  <c r="R1569" i="1" s="1"/>
  <c r="Q1570" i="1"/>
  <c r="R1570" i="1" s="1"/>
  <c r="Q1571" i="1"/>
  <c r="R1571" i="1" s="1"/>
  <c r="Q1577" i="1"/>
  <c r="R1577" i="1" s="1"/>
  <c r="Q1578" i="1"/>
  <c r="R1578" i="1" s="1"/>
  <c r="Q1582" i="1"/>
  <c r="R1582" i="1" s="1"/>
  <c r="Q1584" i="1"/>
  <c r="R1584" i="1" s="1"/>
  <c r="Q1585" i="1"/>
  <c r="R1585" i="1" s="1"/>
  <c r="Q1587" i="1"/>
  <c r="R1587" i="1" s="1"/>
  <c r="Q1588" i="1"/>
  <c r="R1588" i="1" s="1"/>
  <c r="Q1590" i="1"/>
  <c r="R1590" i="1" s="1"/>
  <c r="Q1593" i="1"/>
  <c r="R1593" i="1" s="1"/>
  <c r="Q1595" i="1"/>
  <c r="R1595" i="1" s="1"/>
  <c r="Q1596" i="1"/>
  <c r="R1596" i="1" s="1"/>
  <c r="Q1602" i="1"/>
  <c r="R1602" i="1" s="1"/>
  <c r="Q1606" i="1"/>
  <c r="R1606" i="1" s="1"/>
  <c r="Q1611" i="1"/>
  <c r="R1611" i="1" s="1"/>
  <c r="Q1617" i="1"/>
  <c r="R1617" i="1" s="1"/>
  <c r="Q1621" i="1"/>
  <c r="R1621" i="1" s="1"/>
  <c r="Q1624" i="1"/>
  <c r="R1624" i="1" s="1"/>
  <c r="Q1625" i="1"/>
  <c r="R1625" i="1" s="1"/>
  <c r="Q1626" i="1"/>
  <c r="R1626" i="1" s="1"/>
  <c r="Q1627" i="1"/>
  <c r="R1627" i="1" s="1"/>
  <c r="Q1629" i="1"/>
  <c r="R1629" i="1" s="1"/>
  <c r="Q1630" i="1"/>
  <c r="R1630" i="1" s="1"/>
  <c r="Q1631" i="1"/>
  <c r="R1631" i="1" s="1"/>
  <c r="Q1632" i="1"/>
  <c r="R1632" i="1" s="1"/>
  <c r="Q1633" i="1"/>
  <c r="R1633" i="1" s="1"/>
  <c r="Q1634" i="1"/>
  <c r="R1634" i="1" s="1"/>
  <c r="Q1635" i="1"/>
  <c r="R1635" i="1" s="1"/>
  <c r="Q1636" i="1"/>
  <c r="R1636" i="1" s="1"/>
  <c r="Q1637" i="1"/>
  <c r="R1637" i="1" s="1"/>
  <c r="Q1638" i="1"/>
  <c r="R1638" i="1" s="1"/>
  <c r="Q1639" i="1"/>
  <c r="R1639" i="1" s="1"/>
  <c r="Q1640" i="1"/>
  <c r="R1640" i="1" s="1"/>
  <c r="Q1641" i="1"/>
  <c r="R1641" i="1" s="1"/>
  <c r="Q1642" i="1"/>
  <c r="R1642" i="1" s="1"/>
  <c r="Q1643" i="1"/>
  <c r="R1643" i="1" s="1"/>
  <c r="Q1644" i="1"/>
  <c r="R1644" i="1" s="1"/>
  <c r="Q1645" i="1"/>
  <c r="R1645" i="1" s="1"/>
  <c r="Q1646" i="1"/>
  <c r="R1646" i="1" s="1"/>
  <c r="Q1647" i="1"/>
  <c r="R1647" i="1" s="1"/>
  <c r="Q1649" i="1"/>
  <c r="R1649" i="1" s="1"/>
  <c r="Q1650" i="1"/>
  <c r="R1650" i="1" s="1"/>
  <c r="Q1651" i="1"/>
  <c r="R1651" i="1" s="1"/>
  <c r="Q1652" i="1"/>
  <c r="R1652" i="1" s="1"/>
  <c r="Q1653" i="1"/>
  <c r="R1653" i="1" s="1"/>
  <c r="Q1654" i="1"/>
  <c r="R1654" i="1" s="1"/>
  <c r="Q1655" i="1"/>
  <c r="R1655" i="1" s="1"/>
  <c r="Q1657" i="1"/>
  <c r="R1657" i="1" s="1"/>
  <c r="Q1658" i="1"/>
  <c r="R1658" i="1" s="1"/>
  <c r="Q1659" i="1"/>
  <c r="R1659" i="1" s="1"/>
  <c r="Q1660" i="1"/>
  <c r="R1660" i="1" s="1"/>
  <c r="Q1661" i="1"/>
  <c r="R1661" i="1" s="1"/>
  <c r="Q1662" i="1"/>
  <c r="R1662" i="1" s="1"/>
  <c r="Q1663" i="1"/>
  <c r="R1663" i="1" s="1"/>
  <c r="Q1664" i="1"/>
  <c r="R1664" i="1" s="1"/>
  <c r="Q1666" i="1"/>
  <c r="R1666" i="1" s="1"/>
  <c r="Q1667" i="1"/>
  <c r="R1667" i="1" s="1"/>
  <c r="Q1668" i="1"/>
  <c r="R1668" i="1" s="1"/>
  <c r="Q1669" i="1"/>
  <c r="R1669" i="1" s="1"/>
  <c r="Q1670" i="1"/>
  <c r="R1670" i="1" s="1"/>
  <c r="Q1671" i="1"/>
  <c r="R1671" i="1" s="1"/>
  <c r="Q1673" i="1"/>
  <c r="R1673" i="1" s="1"/>
  <c r="Q1674" i="1"/>
  <c r="R1674" i="1" s="1"/>
  <c r="Q1675" i="1"/>
  <c r="R1675" i="1" s="1"/>
  <c r="Q1677" i="1"/>
  <c r="R1677" i="1" s="1"/>
  <c r="Q1678" i="1"/>
  <c r="R1678" i="1" s="1"/>
  <c r="Q1679" i="1"/>
  <c r="R1679" i="1" s="1"/>
  <c r="Q1682" i="1"/>
  <c r="R1682" i="1" s="1"/>
  <c r="Q1683" i="1"/>
  <c r="R1683" i="1" s="1"/>
  <c r="Q1684" i="1"/>
  <c r="R1684" i="1" s="1"/>
  <c r="Q1685" i="1"/>
  <c r="R1685" i="1" s="1"/>
  <c r="Q1686" i="1"/>
  <c r="R1686" i="1" s="1"/>
  <c r="Q1687" i="1"/>
  <c r="R1687" i="1" s="1"/>
  <c r="Q1702" i="1"/>
  <c r="R1702" i="1" s="1"/>
  <c r="Q1704" i="1"/>
  <c r="R1704" i="1" s="1"/>
  <c r="Q1706" i="1"/>
  <c r="R1706" i="1" s="1"/>
  <c r="Q1707" i="1"/>
  <c r="R1707" i="1" s="1"/>
  <c r="Q1708" i="1"/>
  <c r="R1708" i="1" s="1"/>
  <c r="Q1711" i="1"/>
  <c r="R1711" i="1" s="1"/>
  <c r="Q1712" i="1"/>
  <c r="R1712" i="1" s="1"/>
  <c r="Q1713" i="1"/>
  <c r="R1713" i="1" s="1"/>
  <c r="Q1714" i="1"/>
  <c r="R1714" i="1" s="1"/>
  <c r="Q1716" i="1"/>
  <c r="R1716" i="1" s="1"/>
  <c r="Q1717" i="1"/>
  <c r="R1717" i="1" s="1"/>
  <c r="Q1718" i="1"/>
  <c r="R1718" i="1" s="1"/>
  <c r="Q1719" i="1"/>
  <c r="R1719" i="1" s="1"/>
  <c r="Q1720" i="1"/>
  <c r="R1720" i="1" s="1"/>
  <c r="Q1724" i="1"/>
  <c r="R1724" i="1" s="1"/>
  <c r="Q1725" i="1"/>
  <c r="R1725" i="1" s="1"/>
  <c r="Q1732" i="1"/>
  <c r="R1732" i="1" s="1"/>
  <c r="Q1734" i="1"/>
  <c r="R1734" i="1" s="1"/>
  <c r="Q1735" i="1"/>
  <c r="R1735" i="1" s="1"/>
  <c r="Q1737" i="1"/>
  <c r="R1737" i="1" s="1"/>
  <c r="Q1741" i="1"/>
  <c r="R1741" i="1" s="1"/>
  <c r="Q1742" i="1"/>
  <c r="R1742" i="1" s="1"/>
  <c r="Q1746" i="1"/>
  <c r="R1746" i="1" s="1"/>
  <c r="Q1748" i="1"/>
  <c r="R1748" i="1" s="1"/>
  <c r="Q1749" i="1"/>
  <c r="R1749" i="1" s="1"/>
  <c r="Q1750" i="1"/>
  <c r="R1750" i="1" s="1"/>
  <c r="Q1751" i="1"/>
  <c r="R1751" i="1" s="1"/>
  <c r="Q1753" i="1"/>
  <c r="R1753" i="1" s="1"/>
  <c r="Q1757" i="1"/>
  <c r="R1757" i="1" s="1"/>
  <c r="Q1758" i="1"/>
  <c r="R1758" i="1" s="1"/>
  <c r="Q1761" i="1"/>
  <c r="R1761" i="1" s="1"/>
  <c r="Q1764" i="1"/>
  <c r="R1764" i="1" s="1"/>
  <c r="Q1766" i="1"/>
  <c r="R1766" i="1" s="1"/>
  <c r="Q1767" i="1"/>
  <c r="R1767" i="1" s="1"/>
  <c r="Q1768" i="1"/>
  <c r="R1768" i="1" s="1"/>
  <c r="Q1770" i="1"/>
  <c r="R1770" i="1" s="1"/>
  <c r="Q1771" i="1"/>
  <c r="R1771" i="1" s="1"/>
  <c r="Q1772" i="1"/>
  <c r="R1772" i="1" s="1"/>
  <c r="Q1774" i="1"/>
  <c r="R1774" i="1" s="1"/>
  <c r="Q1775" i="1"/>
  <c r="R1775" i="1" s="1"/>
  <c r="Q1780" i="1"/>
  <c r="R1780" i="1" s="1"/>
  <c r="Q1781" i="1"/>
  <c r="R1781" i="1" s="1"/>
  <c r="Q1783" i="1"/>
  <c r="R1783" i="1" s="1"/>
  <c r="Q1785" i="1"/>
  <c r="R1785" i="1" s="1"/>
  <c r="Q1787" i="1"/>
  <c r="R1787" i="1" s="1"/>
  <c r="Q1790" i="1"/>
  <c r="R1790" i="1" s="1"/>
  <c r="Q1794" i="1"/>
  <c r="R1794" i="1" s="1"/>
  <c r="Q1802" i="1"/>
  <c r="R1802" i="1" s="1"/>
  <c r="Q1804" i="1"/>
  <c r="R1804" i="1" s="1"/>
  <c r="Q1806" i="1"/>
  <c r="R1806" i="1" s="1"/>
  <c r="Q1808" i="1"/>
  <c r="R1808" i="1" s="1"/>
  <c r="Q1811" i="1"/>
  <c r="R1811" i="1" s="1"/>
  <c r="Q1813" i="1"/>
  <c r="R1813" i="1" s="1"/>
  <c r="Q1815" i="1"/>
  <c r="R1815" i="1" s="1"/>
  <c r="Q1819" i="1"/>
  <c r="R1819" i="1" s="1"/>
  <c r="Q1821" i="1"/>
  <c r="R1821" i="1" s="1"/>
  <c r="Q1822" i="1"/>
  <c r="R1822" i="1" s="1"/>
  <c r="Q1823" i="1"/>
  <c r="R1823" i="1" s="1"/>
  <c r="Q1824" i="1"/>
  <c r="R1824" i="1" s="1"/>
  <c r="Q1828" i="1"/>
  <c r="R1828" i="1" s="1"/>
  <c r="Q1829" i="1"/>
  <c r="R1829" i="1" s="1"/>
  <c r="Q1830" i="1"/>
  <c r="R1830" i="1" s="1"/>
  <c r="Q1831" i="1"/>
  <c r="R1831" i="1" s="1"/>
  <c r="Q1832" i="1"/>
  <c r="R1832" i="1" s="1"/>
  <c r="Q1833" i="1"/>
  <c r="R1833" i="1" s="1"/>
  <c r="Q1834" i="1"/>
  <c r="R1834" i="1" s="1"/>
  <c r="Q1835" i="1"/>
  <c r="R1835" i="1" s="1"/>
  <c r="Q1836" i="1"/>
  <c r="R1836" i="1" s="1"/>
  <c r="Q1837" i="1"/>
  <c r="R1837" i="1" s="1"/>
  <c r="Q1838" i="1"/>
  <c r="R1838" i="1" s="1"/>
  <c r="Q1839" i="1"/>
  <c r="R1839" i="1" s="1"/>
  <c r="Q1840" i="1"/>
  <c r="R1840" i="1" s="1"/>
  <c r="Q1841" i="1"/>
  <c r="R1841" i="1" s="1"/>
  <c r="Q1843" i="1"/>
  <c r="R1843" i="1" s="1"/>
  <c r="Q1844" i="1"/>
  <c r="R1844" i="1" s="1"/>
  <c r="Q1845" i="1"/>
  <c r="R1845" i="1" s="1"/>
  <c r="Q1846" i="1"/>
  <c r="R1846" i="1" s="1"/>
  <c r="Q1847" i="1"/>
  <c r="R1847" i="1" s="1"/>
  <c r="Q1848" i="1"/>
  <c r="R1848" i="1" s="1"/>
  <c r="Q1849" i="1"/>
  <c r="R1849" i="1" s="1"/>
  <c r="Q1850" i="1"/>
  <c r="R1850" i="1" s="1"/>
  <c r="Q1851" i="1"/>
  <c r="R1851" i="1" s="1"/>
  <c r="Q1852" i="1"/>
  <c r="R1852" i="1" s="1"/>
  <c r="Q1853" i="1"/>
  <c r="R1853" i="1" s="1"/>
  <c r="Q1854" i="1"/>
  <c r="R1854" i="1" s="1"/>
  <c r="Q1855" i="1"/>
  <c r="R1855" i="1" s="1"/>
  <c r="Q1856" i="1"/>
  <c r="R1856" i="1" s="1"/>
  <c r="Q1857" i="1"/>
  <c r="R1857" i="1" s="1"/>
  <c r="Q1858" i="1"/>
  <c r="R1858" i="1" s="1"/>
  <c r="Q1859" i="1"/>
  <c r="R1859" i="1" s="1"/>
  <c r="Q1860" i="1"/>
  <c r="R1860" i="1" s="1"/>
  <c r="Q1861" i="1"/>
  <c r="R1861" i="1" s="1"/>
  <c r="Q1864" i="1"/>
  <c r="R1864" i="1" s="1"/>
  <c r="Q1866" i="1"/>
  <c r="R1866" i="1" s="1"/>
  <c r="Q1867" i="1"/>
  <c r="R1867" i="1" s="1"/>
  <c r="Q1868" i="1"/>
  <c r="R1868" i="1" s="1"/>
  <c r="Q1869" i="1"/>
  <c r="R1869" i="1" s="1"/>
  <c r="Q1870" i="1"/>
  <c r="R1870" i="1" s="1"/>
  <c r="Q1871" i="1"/>
  <c r="R1871" i="1" s="1"/>
  <c r="Q1872" i="1"/>
  <c r="R1872" i="1" s="1"/>
  <c r="Q1873" i="1"/>
  <c r="R1873" i="1" s="1"/>
  <c r="Q1874" i="1"/>
  <c r="R1874" i="1" s="1"/>
  <c r="Q1875" i="1"/>
  <c r="R1875" i="1" s="1"/>
  <c r="Q1879" i="1"/>
  <c r="R1879" i="1" s="1"/>
  <c r="Q1883" i="1"/>
  <c r="R1883" i="1" s="1"/>
  <c r="Q1884" i="1"/>
  <c r="R1884" i="1" s="1"/>
  <c r="Q1885" i="1"/>
  <c r="R1885" i="1" s="1"/>
  <c r="Q1886" i="1"/>
  <c r="R1886" i="1" s="1"/>
  <c r="Q1887" i="1"/>
  <c r="R1887" i="1" s="1"/>
  <c r="Q1889" i="1"/>
  <c r="R1889" i="1" s="1"/>
  <c r="Q1890" i="1"/>
  <c r="R1890" i="1" s="1"/>
  <c r="Q1891" i="1"/>
  <c r="R1891" i="1" s="1"/>
  <c r="Q1895" i="1"/>
  <c r="R1895" i="1" s="1"/>
  <c r="Q1896" i="1"/>
  <c r="R1896" i="1" s="1"/>
  <c r="Q1898" i="1"/>
  <c r="R1898" i="1" s="1"/>
  <c r="Q1900" i="1"/>
  <c r="R1900" i="1" s="1"/>
  <c r="Q1901" i="1"/>
  <c r="R1901" i="1" s="1"/>
  <c r="Q1902" i="1"/>
  <c r="R1902" i="1" s="1"/>
  <c r="Q1903" i="1"/>
  <c r="R1903" i="1" s="1"/>
  <c r="Q1904" i="1"/>
  <c r="R1904" i="1" s="1"/>
  <c r="Q1905" i="1"/>
  <c r="R1905" i="1" s="1"/>
  <c r="Q1906" i="1"/>
  <c r="R1906" i="1" s="1"/>
  <c r="Q1909" i="1"/>
  <c r="R1909" i="1" s="1"/>
  <c r="Q1911" i="1"/>
  <c r="R1911" i="1" s="1"/>
  <c r="Q1912" i="1"/>
  <c r="R1912" i="1" s="1"/>
  <c r="Q1914" i="1"/>
  <c r="R1914" i="1" s="1"/>
  <c r="Q1915" i="1"/>
  <c r="R1915" i="1" s="1"/>
  <c r="Q1916" i="1"/>
  <c r="R1916" i="1" s="1"/>
  <c r="Q1918" i="1"/>
  <c r="R1918" i="1" s="1"/>
  <c r="Q1920" i="1"/>
  <c r="R1920" i="1" s="1"/>
  <c r="Q1921" i="1"/>
  <c r="R1921" i="1" s="1"/>
  <c r="Q1926" i="1"/>
  <c r="R1926" i="1" s="1"/>
  <c r="Q1927" i="1"/>
  <c r="R1927" i="1" s="1"/>
  <c r="Q1928" i="1"/>
  <c r="R1928" i="1" s="1"/>
  <c r="Q1930" i="1"/>
  <c r="R1930" i="1" s="1"/>
  <c r="Q1931" i="1"/>
  <c r="R1931" i="1" s="1"/>
  <c r="Q1935" i="1"/>
  <c r="R1935" i="1" s="1"/>
  <c r="Q1938" i="1"/>
  <c r="R1938" i="1" s="1"/>
  <c r="Q1941" i="1"/>
  <c r="R1941" i="1" s="1"/>
  <c r="Q1942" i="1"/>
  <c r="R1942" i="1" s="1"/>
  <c r="Q1943" i="1"/>
  <c r="R1943" i="1" s="1"/>
  <c r="Q1944" i="1"/>
  <c r="R1944" i="1" s="1"/>
  <c r="Q1945" i="1"/>
  <c r="R1945" i="1" s="1"/>
  <c r="Q1946" i="1"/>
  <c r="R1946" i="1" s="1"/>
  <c r="Q1949" i="1"/>
  <c r="R1949" i="1" s="1"/>
  <c r="Q1951" i="1"/>
  <c r="R1951" i="1" s="1"/>
  <c r="Q1954" i="1"/>
  <c r="R1954" i="1" s="1"/>
  <c r="Q1956" i="1"/>
  <c r="R1956" i="1" s="1"/>
  <c r="Q1961" i="1"/>
  <c r="R1961" i="1" s="1"/>
  <c r="Q1963" i="1"/>
  <c r="R1963" i="1" s="1"/>
  <c r="Q1964" i="1"/>
  <c r="R1964" i="1" s="1"/>
  <c r="Q1965" i="1"/>
  <c r="R1965" i="1" s="1"/>
  <c r="Q1968" i="1"/>
  <c r="R1968" i="1" s="1"/>
  <c r="Q1971" i="1"/>
  <c r="R1971" i="1" s="1"/>
  <c r="Q1972" i="1"/>
  <c r="R1972" i="1" s="1"/>
  <c r="Q1978" i="1"/>
  <c r="R1978" i="1" s="1"/>
  <c r="Q1981" i="1"/>
  <c r="R1981" i="1" s="1"/>
  <c r="Q1982" i="1"/>
  <c r="R1982" i="1" s="1"/>
  <c r="Q1985" i="1"/>
  <c r="R1985" i="1" s="1"/>
  <c r="Q1988" i="1"/>
  <c r="R1988" i="1" s="1"/>
  <c r="Q1991" i="1"/>
  <c r="R1991" i="1" s="1"/>
  <c r="Q1992" i="1"/>
  <c r="R1992" i="1" s="1"/>
  <c r="Q1993" i="1"/>
  <c r="R1993" i="1" s="1"/>
  <c r="Q1994" i="1"/>
  <c r="R1994" i="1" s="1"/>
  <c r="Q2004" i="1"/>
  <c r="R2004" i="1" s="1"/>
  <c r="Q2011" i="1"/>
  <c r="R2011" i="1" s="1"/>
  <c r="Q2013" i="1"/>
  <c r="R2013" i="1" s="1"/>
  <c r="Q2015" i="1"/>
  <c r="R2015" i="1" s="1"/>
  <c r="Q2018" i="1"/>
  <c r="R2018" i="1" s="1"/>
  <c r="Q2019" i="1"/>
  <c r="R2019" i="1" s="1"/>
  <c r="Q2021" i="1"/>
  <c r="R2021" i="1" s="1"/>
  <c r="Q2023" i="1"/>
  <c r="R2023" i="1" s="1"/>
  <c r="Q2026" i="1"/>
  <c r="R2026" i="1" s="1"/>
  <c r="Q2027" i="1"/>
  <c r="R2027" i="1" s="1"/>
  <c r="Q2028" i="1"/>
  <c r="R2028" i="1" s="1"/>
  <c r="Q2029" i="1"/>
  <c r="R2029" i="1" s="1"/>
  <c r="Q2030" i="1"/>
  <c r="R2030" i="1" s="1"/>
  <c r="Q2031" i="1"/>
  <c r="R2031" i="1" s="1"/>
  <c r="Q2032" i="1"/>
  <c r="R2032" i="1" s="1"/>
  <c r="Q2033" i="1"/>
  <c r="R2033" i="1" s="1"/>
  <c r="Q2034" i="1"/>
  <c r="R2034" i="1" s="1"/>
  <c r="Q2035" i="1"/>
  <c r="R2035" i="1" s="1"/>
  <c r="Q2036" i="1"/>
  <c r="R2036" i="1" s="1"/>
  <c r="Q2037" i="1"/>
  <c r="R2037" i="1" s="1"/>
  <c r="Q2038" i="1"/>
  <c r="R2038" i="1" s="1"/>
  <c r="Q2039" i="1"/>
  <c r="R2039" i="1" s="1"/>
  <c r="Q2040" i="1"/>
  <c r="R2040" i="1" s="1"/>
  <c r="Q2042" i="1"/>
  <c r="R2042" i="1" s="1"/>
  <c r="Q2043" i="1"/>
  <c r="R2043" i="1" s="1"/>
  <c r="Q2044" i="1"/>
  <c r="R2044" i="1" s="1"/>
  <c r="Q2045" i="1"/>
  <c r="R2045" i="1" s="1"/>
  <c r="Q2047" i="1"/>
  <c r="R2047" i="1" s="1"/>
  <c r="Q2048" i="1"/>
  <c r="R2048" i="1" s="1"/>
  <c r="Q2050" i="1"/>
  <c r="R2050" i="1" s="1"/>
  <c r="Q2051" i="1"/>
  <c r="R2051" i="1" s="1"/>
  <c r="Q2052" i="1"/>
  <c r="R2052" i="1" s="1"/>
  <c r="Q2053" i="1"/>
  <c r="R2053" i="1" s="1"/>
  <c r="Q2055" i="1"/>
  <c r="R2055" i="1" s="1"/>
  <c r="Q2057" i="1"/>
  <c r="R2057" i="1" s="1"/>
  <c r="Q2058" i="1"/>
  <c r="R2058" i="1" s="1"/>
  <c r="Q2059" i="1"/>
  <c r="R2059" i="1" s="1"/>
  <c r="Q2060" i="1"/>
  <c r="R2060" i="1" s="1"/>
  <c r="Q2061" i="1"/>
  <c r="R2061" i="1" s="1"/>
  <c r="Q2062" i="1"/>
  <c r="R2062" i="1" s="1"/>
  <c r="Q2064" i="1"/>
  <c r="R2064" i="1" s="1"/>
  <c r="Q2065" i="1"/>
  <c r="R2065" i="1" s="1"/>
  <c r="Q2066" i="1"/>
  <c r="R2066" i="1" s="1"/>
  <c r="Q2067" i="1"/>
  <c r="R2067" i="1" s="1"/>
  <c r="Q2068" i="1"/>
  <c r="R2068" i="1" s="1"/>
  <c r="Q2069" i="1"/>
  <c r="R2069" i="1" s="1"/>
  <c r="Q2070" i="1"/>
  <c r="R2070" i="1" s="1"/>
  <c r="Q2071" i="1"/>
  <c r="R2071" i="1" s="1"/>
  <c r="Q2072" i="1"/>
  <c r="R2072" i="1" s="1"/>
  <c r="Q2073" i="1"/>
  <c r="R2073" i="1" s="1"/>
  <c r="Q2074" i="1"/>
  <c r="R2074" i="1" s="1"/>
  <c r="Q2075" i="1"/>
  <c r="R2075" i="1" s="1"/>
  <c r="Q2076" i="1"/>
  <c r="R2076" i="1" s="1"/>
  <c r="Q2078" i="1"/>
  <c r="R2078" i="1" s="1"/>
  <c r="Q2081" i="1"/>
  <c r="R2081" i="1" s="1"/>
  <c r="Q2083" i="1"/>
  <c r="R2083" i="1" s="1"/>
  <c r="Q2084" i="1"/>
  <c r="R2084" i="1" s="1"/>
  <c r="Q2085" i="1"/>
  <c r="R2085" i="1" s="1"/>
  <c r="Q2086" i="1"/>
  <c r="R2086" i="1" s="1"/>
  <c r="Q2087" i="1"/>
  <c r="R2087" i="1" s="1"/>
  <c r="Q2089" i="1"/>
  <c r="R2089" i="1" s="1"/>
  <c r="Q2090" i="1"/>
  <c r="R2090" i="1" s="1"/>
  <c r="Q2100" i="1"/>
  <c r="R2100" i="1" s="1"/>
  <c r="Q2102" i="1"/>
  <c r="R2102" i="1" s="1"/>
  <c r="Q2105" i="1"/>
  <c r="R2105" i="1" s="1"/>
  <c r="Q2106" i="1"/>
  <c r="R2106" i="1" s="1"/>
  <c r="Q2107" i="1"/>
  <c r="R2107" i="1" s="1"/>
  <c r="Q2108" i="1"/>
  <c r="R2108" i="1" s="1"/>
  <c r="Q2109" i="1"/>
  <c r="R2109" i="1" s="1"/>
  <c r="Q2110" i="1"/>
  <c r="R2110" i="1" s="1"/>
  <c r="Q2112" i="1"/>
  <c r="R2112" i="1" s="1"/>
  <c r="Q2113" i="1"/>
  <c r="R2113" i="1" s="1"/>
  <c r="Q2114" i="1"/>
  <c r="R2114" i="1" s="1"/>
  <c r="Q2115" i="1"/>
  <c r="R2115" i="1" s="1"/>
  <c r="Q2116" i="1"/>
  <c r="R2116" i="1" s="1"/>
  <c r="Q2117" i="1"/>
  <c r="R2117" i="1" s="1"/>
  <c r="Q2118" i="1"/>
  <c r="R2118" i="1" s="1"/>
  <c r="Q2119" i="1"/>
  <c r="R2119" i="1" s="1"/>
  <c r="Q2120" i="1"/>
  <c r="R2120" i="1" s="1"/>
  <c r="Q2121" i="1"/>
  <c r="R2121" i="1" s="1"/>
  <c r="Q2122" i="1"/>
  <c r="R2122" i="1" s="1"/>
  <c r="Q2123" i="1"/>
  <c r="R2123" i="1" s="1"/>
  <c r="Q2125" i="1"/>
  <c r="R2125" i="1" s="1"/>
  <c r="Q2126" i="1"/>
  <c r="R2126" i="1" s="1"/>
  <c r="Q2127" i="1"/>
  <c r="R2127" i="1" s="1"/>
  <c r="Q2128" i="1"/>
  <c r="R2128" i="1" s="1"/>
  <c r="Q2129" i="1"/>
  <c r="R2129" i="1" s="1"/>
  <c r="Q2130" i="1"/>
  <c r="R2130" i="1" s="1"/>
  <c r="Q2131" i="1"/>
  <c r="R2131" i="1" s="1"/>
  <c r="Q2133" i="1"/>
  <c r="R2133" i="1" s="1"/>
  <c r="Q2134" i="1"/>
  <c r="R2134" i="1" s="1"/>
  <c r="Q2135" i="1"/>
  <c r="R2135" i="1" s="1"/>
  <c r="Q2138" i="1"/>
  <c r="R2138" i="1" s="1"/>
  <c r="Q2139" i="1"/>
  <c r="R2139" i="1" s="1"/>
  <c r="Q2142" i="1"/>
  <c r="R2142" i="1" s="1"/>
  <c r="Q2143" i="1"/>
  <c r="R2143" i="1" s="1"/>
  <c r="Q2144" i="1"/>
  <c r="R2144" i="1" s="1"/>
  <c r="Q2145" i="1"/>
  <c r="R2145" i="1" s="1"/>
  <c r="Q2146" i="1"/>
  <c r="R2146" i="1" s="1"/>
  <c r="Q2147" i="1"/>
  <c r="R2147" i="1" s="1"/>
  <c r="Q2148" i="1"/>
  <c r="R2148" i="1" s="1"/>
  <c r="Q2149" i="1"/>
  <c r="R2149" i="1" s="1"/>
  <c r="Q2151" i="1"/>
  <c r="R2151" i="1" s="1"/>
  <c r="Q2153" i="1"/>
  <c r="R2153" i="1" s="1"/>
  <c r="Q2155" i="1"/>
  <c r="R2155" i="1" s="1"/>
  <c r="Q2157" i="1"/>
  <c r="R2157" i="1" s="1"/>
  <c r="Q2159" i="1"/>
  <c r="R2159" i="1" s="1"/>
  <c r="Q2160" i="1"/>
  <c r="R2160" i="1" s="1"/>
  <c r="Q2162" i="1"/>
  <c r="R2162" i="1" s="1"/>
  <c r="Q2164" i="1"/>
  <c r="R2164" i="1" s="1"/>
  <c r="Q2165" i="1"/>
  <c r="R2165" i="1" s="1"/>
  <c r="Q2166" i="1"/>
  <c r="R2166" i="1" s="1"/>
  <c r="Q2168" i="1"/>
  <c r="R2168" i="1" s="1"/>
  <c r="Q2169" i="1"/>
  <c r="R2169" i="1" s="1"/>
  <c r="Q2172" i="1"/>
  <c r="R2172" i="1" s="1"/>
  <c r="Q2173" i="1"/>
  <c r="R2173" i="1" s="1"/>
  <c r="Q2175" i="1"/>
  <c r="R2175" i="1" s="1"/>
  <c r="Q2176" i="1"/>
  <c r="R2176" i="1" s="1"/>
  <c r="Q2177" i="1"/>
  <c r="R2177" i="1" s="1"/>
  <c r="Q2182" i="1"/>
  <c r="R2182" i="1" s="1"/>
  <c r="Q2183" i="1"/>
  <c r="R2183" i="1" s="1"/>
  <c r="Q2184" i="1"/>
  <c r="R2184" i="1" s="1"/>
  <c r="Q2185" i="1"/>
  <c r="R2185" i="1" s="1"/>
  <c r="Q2187" i="1"/>
  <c r="R2187" i="1" s="1"/>
  <c r="Q2188" i="1"/>
  <c r="R2188" i="1" s="1"/>
  <c r="Q2189" i="1"/>
  <c r="R2189" i="1" s="1"/>
  <c r="Q2193" i="1"/>
  <c r="R2193" i="1" s="1"/>
  <c r="Q2196" i="1"/>
  <c r="R2196" i="1" s="1"/>
  <c r="Q2200" i="1"/>
  <c r="R2200" i="1" s="1"/>
  <c r="Q2201" i="1"/>
  <c r="R2201" i="1" s="1"/>
  <c r="Q2202" i="1"/>
  <c r="R2202" i="1" s="1"/>
  <c r="Q2203" i="1"/>
  <c r="R2203" i="1" s="1"/>
  <c r="Q2206" i="1"/>
  <c r="R2206" i="1" s="1"/>
  <c r="Q2208" i="1"/>
  <c r="R2208" i="1" s="1"/>
  <c r="Q2210" i="1"/>
  <c r="R2210" i="1" s="1"/>
  <c r="Q2211" i="1"/>
  <c r="R2211" i="1" s="1"/>
  <c r="Q2214" i="1"/>
  <c r="R2214" i="1" s="1"/>
  <c r="Q2217" i="1"/>
  <c r="R2217" i="1" s="1"/>
  <c r="Q2218" i="1"/>
  <c r="R2218" i="1" s="1"/>
  <c r="Q2224" i="1"/>
  <c r="R2224" i="1" s="1"/>
  <c r="Q2225" i="1"/>
  <c r="R2225" i="1" s="1"/>
  <c r="Q2226" i="1"/>
  <c r="R2226" i="1" s="1"/>
  <c r="Q2227" i="1"/>
  <c r="R2227" i="1" s="1"/>
  <c r="Q2228" i="1"/>
  <c r="R2228" i="1" s="1"/>
  <c r="Q2229" i="1"/>
  <c r="R2229" i="1" s="1"/>
  <c r="Q2230" i="1"/>
  <c r="R2230" i="1" s="1"/>
  <c r="Q2231" i="1"/>
  <c r="R2231" i="1" s="1"/>
  <c r="Q2232" i="1"/>
  <c r="R2232" i="1" s="1"/>
  <c r="Q2233" i="1"/>
  <c r="R2233" i="1" s="1"/>
  <c r="Q2234" i="1"/>
  <c r="R2234" i="1" s="1"/>
  <c r="Q2235" i="1"/>
  <c r="R2235" i="1" s="1"/>
  <c r="Q2236" i="1"/>
  <c r="R2236" i="1" s="1"/>
  <c r="Q2238" i="1"/>
  <c r="R2238" i="1" s="1"/>
  <c r="Q2239" i="1"/>
  <c r="R2239" i="1" s="1"/>
  <c r="Q2240" i="1"/>
  <c r="R2240" i="1" s="1"/>
  <c r="Q2241" i="1"/>
  <c r="R2241" i="1" s="1"/>
  <c r="Q2243" i="1"/>
  <c r="R2243" i="1" s="1"/>
  <c r="Q2244" i="1"/>
  <c r="R2244" i="1" s="1"/>
  <c r="Q2245" i="1"/>
  <c r="R2245" i="1" s="1"/>
  <c r="Q2246" i="1"/>
  <c r="R2246" i="1" s="1"/>
  <c r="Q2247" i="1"/>
  <c r="R2247" i="1" s="1"/>
  <c r="Q2248" i="1"/>
  <c r="R2248" i="1" s="1"/>
  <c r="Q2250" i="1"/>
  <c r="R2250" i="1" s="1"/>
  <c r="Q2251" i="1"/>
  <c r="R2251" i="1" s="1"/>
  <c r="Q2252" i="1"/>
  <c r="R2252" i="1" s="1"/>
  <c r="Q2253" i="1"/>
  <c r="R2253" i="1" s="1"/>
  <c r="Q2254" i="1"/>
  <c r="R2254" i="1" s="1"/>
  <c r="Q2255" i="1"/>
  <c r="R2255" i="1" s="1"/>
  <c r="Q2256" i="1"/>
  <c r="R2256" i="1" s="1"/>
  <c r="Q2257" i="1"/>
  <c r="R2257" i="1" s="1"/>
  <c r="Q2258" i="1"/>
  <c r="R2258" i="1" s="1"/>
  <c r="Q2259" i="1"/>
  <c r="R2259" i="1" s="1"/>
  <c r="Q2260" i="1"/>
  <c r="R2260" i="1" s="1"/>
  <c r="Q2261" i="1"/>
  <c r="R2261" i="1" s="1"/>
  <c r="Q2262" i="1"/>
  <c r="R2262" i="1" s="1"/>
  <c r="Q2263" i="1"/>
  <c r="R2263" i="1" s="1"/>
  <c r="Q2264" i="1"/>
  <c r="R2264" i="1" s="1"/>
  <c r="Q2265" i="1"/>
  <c r="R2265" i="1" s="1"/>
  <c r="Q2267" i="1"/>
  <c r="R2267" i="1" s="1"/>
  <c r="Q2268" i="1"/>
  <c r="R2268" i="1" s="1"/>
  <c r="Q2269" i="1"/>
  <c r="R2269" i="1" s="1"/>
  <c r="Q2270" i="1"/>
  <c r="R2270" i="1" s="1"/>
  <c r="Q2271" i="1"/>
  <c r="R2271" i="1" s="1"/>
  <c r="Q2273" i="1"/>
  <c r="R2273" i="1" s="1"/>
  <c r="Q2275" i="1"/>
  <c r="R2275" i="1" s="1"/>
  <c r="Q2276" i="1"/>
  <c r="R2276" i="1" s="1"/>
  <c r="Q2277" i="1"/>
  <c r="R2277" i="1" s="1"/>
  <c r="Q2279" i="1"/>
  <c r="R2279" i="1" s="1"/>
  <c r="Q2280" i="1"/>
  <c r="R2280" i="1" s="1"/>
  <c r="Q2281" i="1"/>
  <c r="R2281" i="1" s="1"/>
  <c r="Q2282" i="1"/>
  <c r="R2282" i="1" s="1"/>
  <c r="Q2283" i="1"/>
  <c r="R2283" i="1" s="1"/>
  <c r="Q2285" i="1"/>
  <c r="R2285" i="1" s="1"/>
  <c r="Q2286" i="1"/>
  <c r="R2286" i="1" s="1"/>
  <c r="Q2288" i="1"/>
  <c r="R2288" i="1" s="1"/>
  <c r="Q2289" i="1"/>
  <c r="R2289" i="1" s="1"/>
  <c r="Q2291" i="1"/>
  <c r="R2291" i="1" s="1"/>
  <c r="Q2292" i="1"/>
  <c r="R2292" i="1" s="1"/>
  <c r="Q2293" i="1"/>
  <c r="R2293" i="1" s="1"/>
  <c r="Q2294" i="1"/>
  <c r="R2294" i="1" s="1"/>
  <c r="Q2295" i="1"/>
  <c r="R2295" i="1" s="1"/>
  <c r="Q2299" i="1"/>
  <c r="R2299" i="1" s="1"/>
  <c r="Q2301" i="1"/>
  <c r="R2301" i="1" s="1"/>
  <c r="Q2302" i="1"/>
  <c r="R2302" i="1" s="1"/>
  <c r="Q2303" i="1"/>
  <c r="R2303" i="1" s="1"/>
  <c r="Q2304" i="1"/>
  <c r="R2304" i="1" s="1"/>
  <c r="Q2305" i="1"/>
  <c r="R2305" i="1" s="1"/>
  <c r="Q2307" i="1"/>
  <c r="R2307" i="1" s="1"/>
  <c r="Q2308" i="1"/>
  <c r="R2308" i="1" s="1"/>
  <c r="Q2309" i="1"/>
  <c r="R2309" i="1" s="1"/>
  <c r="Q2311" i="1"/>
  <c r="R2311" i="1" s="1"/>
  <c r="Q2312" i="1"/>
  <c r="R2312" i="1" s="1"/>
  <c r="Q2314" i="1"/>
  <c r="R2314" i="1" s="1"/>
  <c r="Q2315" i="1"/>
  <c r="R2315" i="1" s="1"/>
  <c r="Q2316" i="1"/>
  <c r="R2316" i="1" s="1"/>
  <c r="Q2318" i="1"/>
  <c r="R2318" i="1" s="1"/>
  <c r="Q2319" i="1"/>
  <c r="R2319" i="1" s="1"/>
  <c r="Q2322" i="1"/>
  <c r="R2322" i="1" s="1"/>
  <c r="Q2323" i="1"/>
  <c r="R2323" i="1" s="1"/>
  <c r="Q2324" i="1"/>
  <c r="R2324" i="1" s="1"/>
  <c r="Q2325" i="1"/>
  <c r="R2325" i="1" s="1"/>
  <c r="Q2326" i="1"/>
  <c r="R2326" i="1" s="1"/>
  <c r="Q2327" i="1"/>
  <c r="R2327" i="1" s="1"/>
  <c r="Q2328" i="1"/>
  <c r="R2328" i="1" s="1"/>
  <c r="Q2329" i="1"/>
  <c r="R2329" i="1" s="1"/>
  <c r="Q2330" i="1"/>
  <c r="R2330" i="1" s="1"/>
  <c r="Q2331" i="1"/>
  <c r="R2331" i="1" s="1"/>
  <c r="Q2334" i="1"/>
  <c r="R2334" i="1" s="1"/>
  <c r="Q2336" i="1"/>
  <c r="R2336" i="1" s="1"/>
  <c r="Q2337" i="1"/>
  <c r="R2337" i="1" s="1"/>
  <c r="Q2338" i="1"/>
  <c r="R2338" i="1" s="1"/>
  <c r="Q2339" i="1"/>
  <c r="R2339" i="1" s="1"/>
  <c r="Q2340" i="1"/>
  <c r="R2340" i="1" s="1"/>
  <c r="Q2342" i="1"/>
  <c r="R2342" i="1" s="1"/>
  <c r="Q2344" i="1"/>
  <c r="R2344" i="1" s="1"/>
  <c r="Q2345" i="1"/>
  <c r="R2345" i="1" s="1"/>
  <c r="Q2346" i="1"/>
  <c r="R2346" i="1" s="1"/>
  <c r="Q2348" i="1"/>
  <c r="R2348" i="1" s="1"/>
  <c r="Q2349" i="1"/>
  <c r="R2349" i="1" s="1"/>
  <c r="Q2350" i="1"/>
  <c r="R2350" i="1" s="1"/>
  <c r="Q2352" i="1"/>
  <c r="R2352" i="1" s="1"/>
  <c r="Q2353" i="1"/>
  <c r="R2353" i="1" s="1"/>
  <c r="Q2356" i="1"/>
  <c r="R2356" i="1" s="1"/>
  <c r="Q2358" i="1"/>
  <c r="R2358" i="1" s="1"/>
  <c r="Q2359" i="1"/>
  <c r="R2359" i="1" s="1"/>
  <c r="Q2360" i="1"/>
  <c r="R2360" i="1" s="1"/>
  <c r="Q2362" i="1"/>
  <c r="R2362" i="1" s="1"/>
  <c r="Q2365" i="1"/>
  <c r="R2365" i="1" s="1"/>
  <c r="Q2366" i="1"/>
  <c r="R2366" i="1" s="1"/>
  <c r="Q2367" i="1"/>
  <c r="R2367" i="1" s="1"/>
  <c r="Q2370" i="1"/>
  <c r="R2370" i="1" s="1"/>
  <c r="Q2371" i="1"/>
  <c r="R2371" i="1" s="1"/>
  <c r="Q2372" i="1"/>
  <c r="R2372" i="1" s="1"/>
  <c r="Q2373" i="1"/>
  <c r="R2373" i="1" s="1"/>
  <c r="Q2374" i="1"/>
  <c r="R2374" i="1" s="1"/>
  <c r="Q2375" i="1"/>
  <c r="R2375" i="1" s="1"/>
  <c r="Q2376" i="1"/>
  <c r="R2376" i="1" s="1"/>
  <c r="Q2378" i="1"/>
  <c r="R2378" i="1" s="1"/>
  <c r="Q2381" i="1"/>
  <c r="R2381" i="1" s="1"/>
  <c r="Q2382" i="1"/>
  <c r="R2382" i="1" s="1"/>
  <c r="Q2384" i="1"/>
  <c r="R2384" i="1" s="1"/>
  <c r="Q2385" i="1"/>
  <c r="R2385" i="1" s="1"/>
  <c r="Q2390" i="1"/>
  <c r="R2390" i="1" s="1"/>
  <c r="Q2391" i="1"/>
  <c r="R2391" i="1" s="1"/>
  <c r="Q2392" i="1"/>
  <c r="R2392" i="1" s="1"/>
  <c r="Q2394" i="1"/>
  <c r="R2394" i="1" s="1"/>
  <c r="Q2395" i="1"/>
  <c r="R2395" i="1" s="1"/>
  <c r="Q2396" i="1"/>
  <c r="R2396" i="1" s="1"/>
  <c r="Q2397" i="1"/>
  <c r="R2397" i="1" s="1"/>
  <c r="Q2398" i="1"/>
  <c r="R2398" i="1" s="1"/>
  <c r="Q2400" i="1"/>
  <c r="R2400" i="1" s="1"/>
  <c r="Q2402" i="1"/>
  <c r="R2402" i="1" s="1"/>
  <c r="Q2404" i="1"/>
  <c r="R2404" i="1" s="1"/>
  <c r="Q2405" i="1"/>
  <c r="R2405" i="1" s="1"/>
  <c r="Q2411" i="1"/>
  <c r="R2411" i="1" s="1"/>
  <c r="Q2414" i="1"/>
  <c r="R2414" i="1" s="1"/>
  <c r="Q2418" i="1"/>
  <c r="R2418" i="1" s="1"/>
  <c r="Q2419" i="1"/>
  <c r="R2419" i="1" s="1"/>
  <c r="Q2420" i="1"/>
  <c r="R2420" i="1" s="1"/>
  <c r="Q2421" i="1"/>
  <c r="R2421" i="1" s="1"/>
  <c r="Q2422" i="1"/>
  <c r="R2422" i="1" s="1"/>
  <c r="Q2423" i="1"/>
  <c r="R2423" i="1" s="1"/>
  <c r="Q2424" i="1"/>
  <c r="R2424" i="1" s="1"/>
  <c r="Q2425" i="1"/>
  <c r="R2425" i="1" s="1"/>
  <c r="Q2426" i="1"/>
  <c r="R2426" i="1" s="1"/>
  <c r="Q2427" i="1"/>
  <c r="R2427" i="1" s="1"/>
  <c r="Q2428" i="1"/>
  <c r="R2428" i="1" s="1"/>
  <c r="Q2429" i="1"/>
  <c r="R2429" i="1" s="1"/>
  <c r="Q2430" i="1"/>
  <c r="R2430" i="1" s="1"/>
  <c r="Q2431" i="1"/>
  <c r="R2431" i="1" s="1"/>
  <c r="Q2432" i="1"/>
  <c r="R2432" i="1" s="1"/>
  <c r="Q2433" i="1"/>
  <c r="R2433" i="1" s="1"/>
  <c r="Q2434" i="1"/>
  <c r="R2434" i="1" s="1"/>
  <c r="Q2435" i="1"/>
  <c r="R2435" i="1" s="1"/>
  <c r="Q2436" i="1"/>
  <c r="R2436" i="1" s="1"/>
  <c r="Q2437" i="1"/>
  <c r="R2437" i="1" s="1"/>
  <c r="Q2438" i="1"/>
  <c r="R2438" i="1" s="1"/>
  <c r="Q2439" i="1"/>
  <c r="R2439" i="1" s="1"/>
  <c r="Q2440" i="1"/>
  <c r="R2440" i="1" s="1"/>
  <c r="Q2441" i="1"/>
  <c r="R2441" i="1" s="1"/>
  <c r="Q2442" i="1"/>
  <c r="R2442" i="1" s="1"/>
  <c r="Q2443" i="1"/>
  <c r="R2443" i="1" s="1"/>
  <c r="Q2444" i="1"/>
  <c r="R2444" i="1" s="1"/>
  <c r="Q2445" i="1"/>
  <c r="R2445" i="1" s="1"/>
  <c r="Q2446" i="1"/>
  <c r="R2446" i="1" s="1"/>
  <c r="Q2447" i="1"/>
  <c r="R2447" i="1" s="1"/>
  <c r="Q2448" i="1"/>
  <c r="R2448" i="1" s="1"/>
  <c r="Q2449" i="1"/>
  <c r="R2449" i="1" s="1"/>
  <c r="Q2450" i="1"/>
  <c r="R2450" i="1" s="1"/>
  <c r="Q2451" i="1"/>
  <c r="R2451" i="1" s="1"/>
  <c r="Q2452" i="1"/>
  <c r="R2452" i="1" s="1"/>
  <c r="Q2453" i="1"/>
  <c r="R2453" i="1" s="1"/>
  <c r="Q2454" i="1"/>
  <c r="R2454" i="1" s="1"/>
  <c r="Q2455" i="1"/>
  <c r="R2455" i="1" s="1"/>
  <c r="Q2457" i="1"/>
  <c r="R2457" i="1" s="1"/>
  <c r="Q2458" i="1"/>
  <c r="R2458" i="1" s="1"/>
  <c r="Q2461" i="1"/>
  <c r="R2461" i="1" s="1"/>
  <c r="Q2462" i="1"/>
  <c r="R2462" i="1" s="1"/>
  <c r="Q2463" i="1"/>
  <c r="R2463" i="1" s="1"/>
  <c r="Q2464" i="1"/>
  <c r="R2464" i="1" s="1"/>
  <c r="Q2465" i="1"/>
  <c r="R2465" i="1" s="1"/>
  <c r="Q2466" i="1"/>
  <c r="R2466" i="1" s="1"/>
  <c r="Q2467" i="1"/>
  <c r="R2467" i="1" s="1"/>
  <c r="Q2468" i="1"/>
  <c r="R2468" i="1" s="1"/>
  <c r="Q2469" i="1"/>
  <c r="R2469" i="1" s="1"/>
  <c r="Q2471" i="1"/>
  <c r="R2471" i="1" s="1"/>
  <c r="Q2473" i="1"/>
  <c r="R2473" i="1" s="1"/>
  <c r="Q2475" i="1"/>
  <c r="R2475" i="1" s="1"/>
  <c r="Q2476" i="1"/>
  <c r="R2476" i="1" s="1"/>
  <c r="Q2477" i="1"/>
  <c r="R2477" i="1" s="1"/>
  <c r="Q2478" i="1"/>
  <c r="R2478" i="1" s="1"/>
  <c r="Q2480" i="1"/>
  <c r="R2480" i="1" s="1"/>
  <c r="Q2481" i="1"/>
  <c r="R2481" i="1" s="1"/>
  <c r="Q2482" i="1"/>
  <c r="R2482" i="1" s="1"/>
  <c r="Q2484" i="1"/>
  <c r="R2484" i="1" s="1"/>
  <c r="Q2485" i="1"/>
  <c r="R2485" i="1" s="1"/>
  <c r="Q2486" i="1"/>
  <c r="R2486" i="1" s="1"/>
  <c r="Q2488" i="1"/>
  <c r="R2488" i="1" s="1"/>
  <c r="Q2489" i="1"/>
  <c r="R2489" i="1" s="1"/>
  <c r="Q2495" i="1"/>
  <c r="R2495" i="1" s="1"/>
  <c r="Q2496" i="1"/>
  <c r="R2496" i="1" s="1"/>
  <c r="Q2497" i="1"/>
  <c r="R2497" i="1" s="1"/>
  <c r="Q2499" i="1"/>
  <c r="R2499" i="1" s="1"/>
  <c r="Q2501" i="1"/>
  <c r="R2501" i="1" s="1"/>
  <c r="Q2502" i="1"/>
  <c r="R2502" i="1" s="1"/>
  <c r="Q2506" i="1"/>
  <c r="R2506" i="1" s="1"/>
  <c r="Q2509" i="1"/>
  <c r="R2509" i="1" s="1"/>
  <c r="Q2511" i="1"/>
  <c r="R2511" i="1" s="1"/>
  <c r="Q2512" i="1"/>
  <c r="R2512" i="1" s="1"/>
  <c r="Q2513" i="1"/>
  <c r="R2513" i="1" s="1"/>
  <c r="Q2514" i="1"/>
  <c r="R2514" i="1" s="1"/>
  <c r="Q2515" i="1"/>
  <c r="R2515" i="1" s="1"/>
  <c r="Q2516" i="1"/>
  <c r="R2516" i="1" s="1"/>
  <c r="Q2518" i="1"/>
  <c r="R2518" i="1" s="1"/>
  <c r="Q2519" i="1"/>
  <c r="R2519" i="1" s="1"/>
  <c r="Q2520" i="1"/>
  <c r="R2520" i="1" s="1"/>
  <c r="Q2522" i="1"/>
  <c r="R2522" i="1" s="1"/>
  <c r="Q2524" i="1"/>
  <c r="R2524" i="1" s="1"/>
  <c r="Q2525" i="1"/>
  <c r="R2525" i="1" s="1"/>
  <c r="Q2526" i="1"/>
  <c r="R2526" i="1" s="1"/>
  <c r="Q2528" i="1"/>
  <c r="R2528" i="1" s="1"/>
  <c r="Q2529" i="1"/>
  <c r="R2529" i="1" s="1"/>
  <c r="Q2534" i="1"/>
  <c r="R2534" i="1" s="1"/>
  <c r="Q2535" i="1"/>
  <c r="R2535" i="1" s="1"/>
  <c r="Q2538" i="1"/>
  <c r="R2538" i="1" s="1"/>
  <c r="Q2539" i="1"/>
  <c r="R2539" i="1" s="1"/>
  <c r="Q2541" i="1"/>
  <c r="R2541" i="1" s="1"/>
  <c r="Q2543" i="1"/>
  <c r="R2543" i="1" s="1"/>
  <c r="Q2544" i="1"/>
  <c r="R2544" i="1" s="1"/>
  <c r="Q2546" i="1"/>
  <c r="R2546" i="1" s="1"/>
  <c r="Q2547" i="1"/>
  <c r="R2547" i="1" s="1"/>
  <c r="Q2548" i="1"/>
  <c r="R2548" i="1" s="1"/>
  <c r="Q2549" i="1"/>
  <c r="R2549" i="1" s="1"/>
  <c r="Q2550" i="1"/>
  <c r="R2550" i="1" s="1"/>
  <c r="Q2551" i="1"/>
  <c r="R2551" i="1" s="1"/>
  <c r="Q2553" i="1"/>
  <c r="R2553" i="1" s="1"/>
  <c r="Q2554" i="1"/>
  <c r="R2554" i="1" s="1"/>
  <c r="Q2559" i="1"/>
  <c r="R2559" i="1" s="1"/>
  <c r="Q2562" i="1"/>
  <c r="R2562" i="1" s="1"/>
  <c r="Q2563" i="1"/>
  <c r="R2563" i="1" s="1"/>
  <c r="Q2566" i="1"/>
  <c r="R2566" i="1" s="1"/>
  <c r="Q2567" i="1"/>
  <c r="R2567" i="1" s="1"/>
  <c r="Q2568" i="1"/>
  <c r="R2568" i="1" s="1"/>
  <c r="Q2569" i="1"/>
  <c r="R2569" i="1" s="1"/>
  <c r="Q2570" i="1"/>
  <c r="R2570" i="1" s="1"/>
  <c r="Q2572" i="1"/>
  <c r="R2572" i="1" s="1"/>
  <c r="Q2574" i="1"/>
  <c r="R2574" i="1" s="1"/>
  <c r="Q2575" i="1"/>
  <c r="R2575" i="1" s="1"/>
  <c r="Q2576" i="1"/>
  <c r="R2576" i="1" s="1"/>
  <c r="Q2579" i="1"/>
  <c r="R2579" i="1" s="1"/>
  <c r="Q2581" i="1"/>
  <c r="R2581" i="1" s="1"/>
  <c r="Q2582" i="1"/>
  <c r="R2582" i="1" s="1"/>
  <c r="Q2583" i="1"/>
  <c r="R2583" i="1" s="1"/>
  <c r="Q2584" i="1"/>
  <c r="R2584" i="1" s="1"/>
  <c r="Q2586" i="1"/>
  <c r="R2586" i="1" s="1"/>
  <c r="Q2590" i="1"/>
  <c r="R2590" i="1" s="1"/>
  <c r="Q2592" i="1"/>
  <c r="R2592" i="1" s="1"/>
  <c r="Q2594" i="1"/>
  <c r="R2594" i="1" s="1"/>
  <c r="Q2597" i="1"/>
  <c r="R2597" i="1" s="1"/>
  <c r="Q2600" i="1"/>
  <c r="R2600" i="1" s="1"/>
  <c r="Q2604" i="1"/>
  <c r="R2604" i="1" s="1"/>
  <c r="Q2606" i="1"/>
  <c r="R2606" i="1" s="1"/>
  <c r="Q2607" i="1"/>
  <c r="R2607" i="1" s="1"/>
  <c r="Q2611" i="1"/>
  <c r="R2611" i="1" s="1"/>
  <c r="Q2612" i="1"/>
  <c r="R2612" i="1" s="1"/>
  <c r="Q2613" i="1"/>
  <c r="R2613" i="1" s="1"/>
  <c r="Q2615" i="1"/>
  <c r="R2615" i="1" s="1"/>
  <c r="Q2621" i="1"/>
  <c r="R2621" i="1" s="1"/>
  <c r="Q2622" i="1"/>
  <c r="R2622" i="1" s="1"/>
  <c r="Q2623" i="1"/>
  <c r="R2623" i="1" s="1"/>
  <c r="Q2624" i="1"/>
  <c r="R2624" i="1" s="1"/>
  <c r="Q2625" i="1"/>
  <c r="R2625" i="1" s="1"/>
  <c r="Q2626" i="1"/>
  <c r="R2626" i="1" s="1"/>
  <c r="Q2627" i="1"/>
  <c r="R2627" i="1" s="1"/>
  <c r="Q2628" i="1"/>
  <c r="R2628" i="1" s="1"/>
  <c r="Q2629" i="1"/>
  <c r="R2629" i="1" s="1"/>
  <c r="Q2630" i="1"/>
  <c r="R2630" i="1" s="1"/>
  <c r="Q2631" i="1"/>
  <c r="R2631" i="1" s="1"/>
  <c r="Q2632" i="1"/>
  <c r="R2632" i="1" s="1"/>
  <c r="Q2633" i="1"/>
  <c r="R2633" i="1" s="1"/>
  <c r="Q2634" i="1"/>
  <c r="R2634" i="1" s="1"/>
  <c r="Q2635" i="1"/>
  <c r="R2635" i="1" s="1"/>
  <c r="Q2636" i="1"/>
  <c r="R2636" i="1" s="1"/>
  <c r="Q2637" i="1"/>
  <c r="R2637" i="1" s="1"/>
  <c r="Q2638" i="1"/>
  <c r="R2638" i="1" s="1"/>
  <c r="Q2639" i="1"/>
  <c r="R2639" i="1" s="1"/>
  <c r="Q2640" i="1"/>
  <c r="R2640" i="1" s="1"/>
  <c r="Q2641" i="1"/>
  <c r="R2641" i="1" s="1"/>
  <c r="Q2642" i="1"/>
  <c r="R2642" i="1" s="1"/>
  <c r="Q2644" i="1"/>
  <c r="R2644" i="1" s="1"/>
  <c r="Q2645" i="1"/>
  <c r="R2645" i="1" s="1"/>
  <c r="Q2646" i="1"/>
  <c r="R2646" i="1" s="1"/>
  <c r="Q2647" i="1"/>
  <c r="R2647" i="1" s="1"/>
  <c r="Q2648" i="1"/>
  <c r="R2648" i="1" s="1"/>
  <c r="Q2649" i="1"/>
  <c r="R2649" i="1" s="1"/>
  <c r="Q2650" i="1"/>
  <c r="R2650" i="1" s="1"/>
  <c r="Q2651" i="1"/>
  <c r="R2651" i="1" s="1"/>
  <c r="Q2652" i="1"/>
  <c r="R2652" i="1" s="1"/>
  <c r="Q2653" i="1"/>
  <c r="R2653" i="1" s="1"/>
  <c r="Q2654" i="1"/>
  <c r="R2654" i="1" s="1"/>
  <c r="Q2656" i="1"/>
  <c r="R2656" i="1" s="1"/>
  <c r="Q2657" i="1"/>
  <c r="R2657" i="1" s="1"/>
  <c r="Q2658" i="1"/>
  <c r="R2658" i="1" s="1"/>
  <c r="Q2659" i="1"/>
  <c r="R2659" i="1" s="1"/>
  <c r="Q2660" i="1"/>
  <c r="R2660" i="1" s="1"/>
  <c r="Q2661" i="1"/>
  <c r="R2661" i="1" s="1"/>
  <c r="Q2662" i="1"/>
  <c r="R2662" i="1" s="1"/>
  <c r="Q2664" i="1"/>
  <c r="R2664" i="1" s="1"/>
  <c r="Q2666" i="1"/>
  <c r="R2666" i="1" s="1"/>
  <c r="Q2667" i="1"/>
  <c r="R2667" i="1" s="1"/>
  <c r="Q2669" i="1"/>
  <c r="R2669" i="1" s="1"/>
  <c r="Q2673" i="1"/>
  <c r="R2673" i="1" s="1"/>
  <c r="Q2674" i="1"/>
  <c r="R2674" i="1" s="1"/>
  <c r="Q2675" i="1"/>
  <c r="R2675" i="1" s="1"/>
  <c r="Q2678" i="1"/>
  <c r="R2678" i="1" s="1"/>
  <c r="Q2679" i="1"/>
  <c r="R2679" i="1" s="1"/>
  <c r="Q2680" i="1"/>
  <c r="R2680" i="1" s="1"/>
  <c r="Q2681" i="1"/>
  <c r="R2681" i="1" s="1"/>
  <c r="Q2682" i="1"/>
  <c r="R2682" i="1" s="1"/>
  <c r="Q2683" i="1"/>
  <c r="R2683" i="1" s="1"/>
  <c r="Q2686" i="1"/>
  <c r="R2686" i="1" s="1"/>
  <c r="Q2687" i="1"/>
  <c r="R2687" i="1" s="1"/>
  <c r="Q2688" i="1"/>
  <c r="R2688" i="1" s="1"/>
  <c r="Q2689" i="1"/>
  <c r="R2689" i="1" s="1"/>
  <c r="Q2692" i="1"/>
  <c r="R2692" i="1" s="1"/>
  <c r="Q2693" i="1"/>
  <c r="R2693" i="1" s="1"/>
  <c r="Q2695" i="1"/>
  <c r="R2695" i="1" s="1"/>
  <c r="Q2697" i="1"/>
  <c r="R2697" i="1" s="1"/>
  <c r="Q2698" i="1"/>
  <c r="R2698" i="1" s="1"/>
  <c r="Q2699" i="1"/>
  <c r="R2699" i="1" s="1"/>
  <c r="Q2700" i="1"/>
  <c r="R2700" i="1" s="1"/>
  <c r="Q2704" i="1"/>
  <c r="R2704" i="1" s="1"/>
  <c r="Q2706" i="1"/>
  <c r="R2706" i="1" s="1"/>
  <c r="Q2707" i="1"/>
  <c r="R2707" i="1" s="1"/>
  <c r="Q2708" i="1"/>
  <c r="R2708" i="1" s="1"/>
  <c r="Q2710" i="1"/>
  <c r="R2710" i="1" s="1"/>
  <c r="Q2713" i="1"/>
  <c r="R2713" i="1" s="1"/>
  <c r="Q2714" i="1"/>
  <c r="R2714" i="1" s="1"/>
  <c r="Q2716" i="1"/>
  <c r="R2716" i="1" s="1"/>
  <c r="Q2717" i="1"/>
  <c r="R2717" i="1" s="1"/>
  <c r="Q2718" i="1"/>
  <c r="R2718" i="1" s="1"/>
  <c r="Q2719" i="1"/>
  <c r="R2719" i="1" s="1"/>
  <c r="Q2720" i="1"/>
  <c r="R2720" i="1" s="1"/>
  <c r="Q2721" i="1"/>
  <c r="R2721" i="1" s="1"/>
  <c r="Q2722" i="1"/>
  <c r="R2722" i="1" s="1"/>
  <c r="Q2723" i="1"/>
  <c r="R2723" i="1" s="1"/>
  <c r="Q2725" i="1"/>
  <c r="R2725" i="1" s="1"/>
  <c r="Q2727" i="1"/>
  <c r="R2727" i="1" s="1"/>
  <c r="Q2729" i="1"/>
  <c r="R2729" i="1" s="1"/>
  <c r="Q2730" i="1"/>
  <c r="R2730" i="1" s="1"/>
  <c r="Q2731" i="1"/>
  <c r="R2731" i="1" s="1"/>
  <c r="Q2732" i="1"/>
  <c r="R2732" i="1" s="1"/>
  <c r="Q2733" i="1"/>
  <c r="R2733" i="1" s="1"/>
  <c r="Q2734" i="1"/>
  <c r="R2734" i="1" s="1"/>
  <c r="Q2735" i="1"/>
  <c r="R2735" i="1" s="1"/>
  <c r="Q2736" i="1"/>
  <c r="R2736" i="1" s="1"/>
  <c r="Q2737" i="1"/>
  <c r="R2737" i="1" s="1"/>
  <c r="Q2738" i="1"/>
  <c r="R2738" i="1" s="1"/>
  <c r="Q2739" i="1"/>
  <c r="R2739" i="1" s="1"/>
  <c r="Q2740" i="1"/>
  <c r="R2740" i="1" s="1"/>
  <c r="Q2741" i="1"/>
  <c r="R2741" i="1" s="1"/>
  <c r="Q2742" i="1"/>
  <c r="R2742" i="1" s="1"/>
  <c r="Q2744" i="1"/>
  <c r="R2744" i="1" s="1"/>
  <c r="Q2745" i="1"/>
  <c r="R2745" i="1" s="1"/>
  <c r="Q2747" i="1"/>
  <c r="R2747" i="1" s="1"/>
  <c r="Q2748" i="1"/>
  <c r="R2748" i="1" s="1"/>
  <c r="Q2750" i="1"/>
  <c r="R2750" i="1" s="1"/>
  <c r="Q2752" i="1"/>
  <c r="R2752" i="1" s="1"/>
  <c r="Q2753" i="1"/>
  <c r="R2753" i="1" s="1"/>
  <c r="Q2755" i="1"/>
  <c r="R2755" i="1" s="1"/>
  <c r="Q2756" i="1"/>
  <c r="R2756" i="1" s="1"/>
  <c r="Q2757" i="1"/>
  <c r="R2757" i="1" s="1"/>
  <c r="Q2758" i="1"/>
  <c r="R2758" i="1" s="1"/>
  <c r="Q2760" i="1"/>
  <c r="R2760" i="1" s="1"/>
  <c r="Q2763" i="1"/>
  <c r="R2763" i="1" s="1"/>
  <c r="Q2764" i="1"/>
  <c r="R2764" i="1" s="1"/>
  <c r="Q2766" i="1"/>
  <c r="R2766" i="1" s="1"/>
  <c r="Q2767" i="1"/>
  <c r="R2767" i="1" s="1"/>
  <c r="Q2768" i="1"/>
  <c r="R2768" i="1" s="1"/>
  <c r="Q2769" i="1"/>
  <c r="R2769" i="1" s="1"/>
  <c r="Q2770" i="1"/>
  <c r="R2770" i="1" s="1"/>
  <c r="Q2771" i="1"/>
  <c r="R2771" i="1" s="1"/>
  <c r="Q2772" i="1"/>
  <c r="R2772" i="1" s="1"/>
  <c r="Q2774" i="1"/>
  <c r="R2774" i="1" s="1"/>
  <c r="Q2775" i="1"/>
  <c r="R2775" i="1" s="1"/>
  <c r="Q2776" i="1"/>
  <c r="R2776" i="1" s="1"/>
  <c r="Q2780" i="1"/>
  <c r="R2780" i="1" s="1"/>
  <c r="Q2781" i="1"/>
  <c r="R2781" i="1" s="1"/>
  <c r="Q2782" i="1"/>
  <c r="R2782" i="1" s="1"/>
  <c r="Q2783" i="1"/>
  <c r="R2783" i="1" s="1"/>
  <c r="Q2784" i="1"/>
  <c r="R2784" i="1" s="1"/>
  <c r="Q2785" i="1"/>
  <c r="R2785" i="1" s="1"/>
  <c r="Q2788" i="1"/>
  <c r="R2788" i="1" s="1"/>
  <c r="Q2789" i="1"/>
  <c r="R2789" i="1" s="1"/>
  <c r="Q2792" i="1"/>
  <c r="R2792" i="1" s="1"/>
  <c r="Q2794" i="1"/>
  <c r="R2794" i="1" s="1"/>
  <c r="Q2797" i="1"/>
  <c r="R2797" i="1" s="1"/>
  <c r="Q2799" i="1"/>
  <c r="R2799" i="1" s="1"/>
  <c r="Q2800" i="1"/>
  <c r="R2800" i="1" s="1"/>
  <c r="Q2802" i="1"/>
  <c r="R2802" i="1" s="1"/>
  <c r="Q2803" i="1"/>
  <c r="R2803" i="1" s="1"/>
  <c r="Q2806" i="1"/>
  <c r="R2806" i="1" s="1"/>
  <c r="Q2811" i="1"/>
  <c r="R2811" i="1" s="1"/>
  <c r="Q2816" i="1"/>
  <c r="R2816" i="1" s="1"/>
  <c r="Q2817" i="1"/>
  <c r="R2817" i="1" s="1"/>
  <c r="Q2820" i="1"/>
  <c r="R2820" i="1" s="1"/>
  <c r="Q2821" i="1"/>
  <c r="R2821" i="1" s="1"/>
  <c r="Q2822" i="1"/>
  <c r="R2822" i="1" s="1"/>
  <c r="Q2823" i="1"/>
  <c r="R2823" i="1" s="1"/>
  <c r="Q2824" i="1"/>
  <c r="R2824" i="1" s="1"/>
  <c r="Q2825" i="1"/>
  <c r="R2825" i="1" s="1"/>
  <c r="Q2826" i="1"/>
  <c r="R2826" i="1" s="1"/>
  <c r="Q2827" i="1"/>
  <c r="R2827" i="1" s="1"/>
  <c r="Q2828" i="1"/>
  <c r="R2828" i="1" s="1"/>
  <c r="Q2829" i="1"/>
  <c r="R2829" i="1" s="1"/>
  <c r="Q2830" i="1"/>
  <c r="R2830" i="1" s="1"/>
  <c r="Q2831" i="1"/>
  <c r="R2831" i="1" s="1"/>
  <c r="Q2832" i="1"/>
  <c r="R2832" i="1" s="1"/>
  <c r="Q2833" i="1"/>
  <c r="R2833" i="1" s="1"/>
  <c r="Q2834" i="1"/>
  <c r="R2834" i="1" s="1"/>
  <c r="Q2835" i="1"/>
  <c r="R2835" i="1" s="1"/>
  <c r="Q2836" i="1"/>
  <c r="R2836" i="1" s="1"/>
  <c r="Q2837" i="1"/>
  <c r="R2837" i="1" s="1"/>
  <c r="Q2838" i="1"/>
  <c r="R2838" i="1" s="1"/>
  <c r="Q2839" i="1"/>
  <c r="R2839" i="1" s="1"/>
  <c r="Q2840" i="1"/>
  <c r="R2840" i="1" s="1"/>
  <c r="Q2841" i="1"/>
  <c r="R2841" i="1" s="1"/>
  <c r="Q2842" i="1"/>
  <c r="R2842" i="1" s="1"/>
  <c r="Q2843" i="1"/>
  <c r="R2843" i="1" s="1"/>
  <c r="Q2844" i="1"/>
  <c r="R2844" i="1" s="1"/>
  <c r="Q2846" i="1"/>
  <c r="R2846" i="1" s="1"/>
  <c r="Q2847" i="1"/>
  <c r="R2847" i="1" s="1"/>
  <c r="Q2848" i="1"/>
  <c r="R2848" i="1" s="1"/>
  <c r="Q2849" i="1"/>
  <c r="R2849" i="1" s="1"/>
  <c r="Q2850" i="1"/>
  <c r="R2850" i="1" s="1"/>
  <c r="Q2851" i="1"/>
  <c r="R2851" i="1" s="1"/>
  <c r="Q2852" i="1"/>
  <c r="R2852" i="1" s="1"/>
  <c r="Q2854" i="1"/>
  <c r="R2854" i="1" s="1"/>
  <c r="Q2855" i="1"/>
  <c r="R2855" i="1" s="1"/>
  <c r="Q2856" i="1"/>
  <c r="R2856" i="1" s="1"/>
  <c r="Q2857" i="1"/>
  <c r="R2857" i="1" s="1"/>
  <c r="Q2858" i="1"/>
  <c r="R2858" i="1" s="1"/>
  <c r="Q2859" i="1"/>
  <c r="R2859" i="1" s="1"/>
  <c r="Q2860" i="1"/>
  <c r="R2860" i="1" s="1"/>
  <c r="Q2861" i="1"/>
  <c r="R2861" i="1" s="1"/>
  <c r="Q2862" i="1"/>
  <c r="R2862" i="1" s="1"/>
  <c r="Q2863" i="1"/>
  <c r="R2863" i="1" s="1"/>
  <c r="Q2864" i="1"/>
  <c r="R2864" i="1" s="1"/>
  <c r="Q2865" i="1"/>
  <c r="R2865" i="1" s="1"/>
  <c r="Q2866" i="1"/>
  <c r="R2866" i="1" s="1"/>
  <c r="Q2867" i="1"/>
  <c r="R2867" i="1" s="1"/>
  <c r="Q2868" i="1"/>
  <c r="R2868" i="1" s="1"/>
  <c r="Q2869" i="1"/>
  <c r="R2869" i="1" s="1"/>
  <c r="Q2870" i="1"/>
  <c r="R2870" i="1" s="1"/>
  <c r="Q2871" i="1"/>
  <c r="R2871" i="1" s="1"/>
  <c r="Q2873" i="1"/>
  <c r="R2873" i="1" s="1"/>
  <c r="Q2875" i="1"/>
  <c r="R2875" i="1" s="1"/>
  <c r="Q2878" i="1"/>
  <c r="R2878" i="1" s="1"/>
  <c r="Q2879" i="1"/>
  <c r="R2879" i="1" s="1"/>
  <c r="Q2880" i="1"/>
  <c r="R2880" i="1" s="1"/>
  <c r="Q2882" i="1"/>
  <c r="R2882" i="1" s="1"/>
  <c r="Q2883" i="1"/>
  <c r="R2883" i="1" s="1"/>
  <c r="Q2884" i="1"/>
  <c r="R2884" i="1" s="1"/>
  <c r="Q2886" i="1"/>
  <c r="R2886" i="1" s="1"/>
  <c r="Q2887" i="1"/>
  <c r="R2887" i="1" s="1"/>
  <c r="Q2889" i="1"/>
  <c r="R2889" i="1" s="1"/>
  <c r="Q2890" i="1"/>
  <c r="R2890" i="1" s="1"/>
  <c r="Q2891" i="1"/>
  <c r="R2891" i="1" s="1"/>
  <c r="Q2892" i="1"/>
  <c r="R2892" i="1" s="1"/>
  <c r="Q2894" i="1"/>
  <c r="R2894" i="1" s="1"/>
  <c r="Q2895" i="1"/>
  <c r="R2895" i="1" s="1"/>
  <c r="Q2896" i="1"/>
  <c r="R2896" i="1" s="1"/>
  <c r="Q2897" i="1"/>
  <c r="R2897" i="1" s="1"/>
  <c r="Q2898" i="1"/>
  <c r="R2898" i="1" s="1"/>
  <c r="Q2900" i="1"/>
  <c r="R2900" i="1" s="1"/>
  <c r="Q2902" i="1"/>
  <c r="R2902" i="1" s="1"/>
  <c r="Q2903" i="1"/>
  <c r="R2903" i="1" s="1"/>
  <c r="Q2905" i="1"/>
  <c r="R2905" i="1" s="1"/>
  <c r="Q2906" i="1"/>
  <c r="R2906" i="1" s="1"/>
  <c r="Q2907" i="1"/>
  <c r="R2907" i="1" s="1"/>
  <c r="Q2909" i="1"/>
  <c r="R2909" i="1" s="1"/>
  <c r="Q2910" i="1"/>
  <c r="R2910" i="1" s="1"/>
  <c r="Q2911" i="1"/>
  <c r="R2911" i="1" s="1"/>
  <c r="Q2912" i="1"/>
  <c r="R2912" i="1" s="1"/>
  <c r="Q2913" i="1"/>
  <c r="R2913" i="1" s="1"/>
  <c r="Q2914" i="1"/>
  <c r="R2914" i="1" s="1"/>
  <c r="Q2915" i="1"/>
  <c r="R2915" i="1" s="1"/>
  <c r="Q2918" i="1"/>
  <c r="R2918" i="1" s="1"/>
  <c r="Q2919" i="1"/>
  <c r="R2919" i="1" s="1"/>
  <c r="Q2921" i="1"/>
  <c r="R2921" i="1" s="1"/>
  <c r="Q2922" i="1"/>
  <c r="R2922" i="1" s="1"/>
  <c r="Q2923" i="1"/>
  <c r="R2923" i="1" s="1"/>
  <c r="Q2924" i="1"/>
  <c r="R2924" i="1" s="1"/>
  <c r="Q2925" i="1"/>
  <c r="R2925" i="1" s="1"/>
  <c r="Q2926" i="1"/>
  <c r="R2926" i="1" s="1"/>
  <c r="Q2929" i="1"/>
  <c r="R2929" i="1" s="1"/>
  <c r="Q2931" i="1"/>
  <c r="R2931" i="1" s="1"/>
  <c r="Q2932" i="1"/>
  <c r="R2932" i="1" s="1"/>
  <c r="Q2933" i="1"/>
  <c r="R2933" i="1" s="1"/>
  <c r="Q2934" i="1"/>
  <c r="R2934" i="1" s="1"/>
  <c r="Q2935" i="1"/>
  <c r="R2935" i="1" s="1"/>
  <c r="Q2936" i="1"/>
  <c r="R2936" i="1" s="1"/>
  <c r="Q2940" i="1"/>
  <c r="R2940" i="1" s="1"/>
  <c r="Q2942" i="1"/>
  <c r="R2942" i="1" s="1"/>
  <c r="Q2945" i="1"/>
  <c r="R2945" i="1" s="1"/>
  <c r="Q2946" i="1"/>
  <c r="R2946" i="1" s="1"/>
  <c r="Q2947" i="1"/>
  <c r="R2947" i="1" s="1"/>
  <c r="Q2949" i="1"/>
  <c r="R2949" i="1" s="1"/>
  <c r="Q2951" i="1"/>
  <c r="R2951" i="1" s="1"/>
  <c r="Q2953" i="1"/>
  <c r="R2953" i="1" s="1"/>
  <c r="Q2954" i="1"/>
  <c r="R2954" i="1" s="1"/>
  <c r="Q2957" i="1"/>
  <c r="R2957" i="1" s="1"/>
  <c r="Q2958" i="1"/>
  <c r="R2958" i="1" s="1"/>
  <c r="Q2960" i="1"/>
  <c r="R2960" i="1" s="1"/>
  <c r="Q2961" i="1"/>
  <c r="R2961" i="1" s="1"/>
  <c r="Q2962" i="1"/>
  <c r="R2962" i="1" s="1"/>
  <c r="Q2963" i="1"/>
  <c r="R2963" i="1" s="1"/>
  <c r="Q2964" i="1"/>
  <c r="R2964" i="1" s="1"/>
  <c r="Q2965" i="1"/>
  <c r="R2965" i="1" s="1"/>
  <c r="Q2966" i="1"/>
  <c r="R2966" i="1" s="1"/>
  <c r="Q2967" i="1"/>
  <c r="R2967" i="1" s="1"/>
  <c r="Q2969" i="1"/>
  <c r="R2969" i="1" s="1"/>
  <c r="Q2970" i="1"/>
  <c r="R2970" i="1" s="1"/>
  <c r="Q2973" i="1"/>
  <c r="R2973" i="1" s="1"/>
  <c r="Q2975" i="1"/>
  <c r="R2975" i="1" s="1"/>
  <c r="Q2976" i="1"/>
  <c r="R2976" i="1" s="1"/>
  <c r="Q2977" i="1"/>
  <c r="R2977" i="1" s="1"/>
  <c r="Q2978" i="1"/>
  <c r="R2978" i="1" s="1"/>
  <c r="Q2981" i="1"/>
  <c r="R2981" i="1" s="1"/>
  <c r="Q2982" i="1"/>
  <c r="R2982" i="1" s="1"/>
  <c r="Q2983" i="1"/>
  <c r="R2983" i="1" s="1"/>
  <c r="Q2986" i="1"/>
  <c r="R2986" i="1" s="1"/>
  <c r="Q2990" i="1"/>
  <c r="R2990" i="1" s="1"/>
  <c r="Q2991" i="1"/>
  <c r="R2991" i="1" s="1"/>
  <c r="Q2992" i="1"/>
  <c r="R2992" i="1" s="1"/>
  <c r="Q2993" i="1"/>
  <c r="R2993" i="1" s="1"/>
  <c r="Q2996" i="1"/>
  <c r="R2996" i="1" s="1"/>
  <c r="Q2999" i="1"/>
  <c r="R2999" i="1" s="1"/>
  <c r="Q3001" i="1"/>
  <c r="R3001" i="1" s="1"/>
  <c r="Q3002" i="1"/>
  <c r="R3002" i="1" s="1"/>
  <c r="Q3003" i="1"/>
  <c r="R3003" i="1" s="1"/>
  <c r="Q3004" i="1"/>
  <c r="R3004" i="1" s="1"/>
  <c r="Q3005" i="1"/>
  <c r="R3005" i="1" s="1"/>
  <c r="Q3006" i="1"/>
  <c r="R3006" i="1" s="1"/>
  <c r="Q3008" i="1"/>
  <c r="R3008" i="1" s="1"/>
  <c r="Q3010" i="1"/>
  <c r="R3010" i="1" s="1"/>
  <c r="Q3013" i="1"/>
  <c r="R3013" i="1" s="1"/>
  <c r="Q3014" i="1"/>
  <c r="R3014" i="1" s="1"/>
  <c r="Q3017" i="1"/>
  <c r="R3017" i="1" s="1"/>
  <c r="Q3019" i="1"/>
  <c r="R3019" i="1" s="1"/>
  <c r="Q3020" i="1"/>
  <c r="R3020" i="1" s="1"/>
  <c r="Q3021" i="1"/>
  <c r="R3021" i="1" s="1"/>
  <c r="Q3022" i="1"/>
  <c r="R3022" i="1" s="1"/>
  <c r="Q3023" i="1"/>
  <c r="R3023" i="1" s="1"/>
  <c r="Q3024" i="1"/>
  <c r="R3024" i="1" s="1"/>
  <c r="Q3025" i="1"/>
  <c r="R3025" i="1" s="1"/>
  <c r="Q3026" i="1"/>
  <c r="R3026" i="1" s="1"/>
  <c r="Q3027" i="1"/>
  <c r="R3027" i="1" s="1"/>
  <c r="Q3028" i="1"/>
  <c r="R3028" i="1" s="1"/>
  <c r="Q3029" i="1"/>
  <c r="R3029" i="1" s="1"/>
  <c r="Q3030" i="1"/>
  <c r="R3030" i="1" s="1"/>
  <c r="Q3031" i="1"/>
  <c r="R3031" i="1" s="1"/>
  <c r="Q3032" i="1"/>
  <c r="R3032" i="1" s="1"/>
  <c r="Q3033" i="1"/>
  <c r="R3033" i="1" s="1"/>
  <c r="Q3034" i="1"/>
  <c r="R3034" i="1" s="1"/>
  <c r="Q3035" i="1"/>
  <c r="R3035" i="1" s="1"/>
  <c r="Q3036" i="1"/>
  <c r="R3036" i="1" s="1"/>
  <c r="Q3037" i="1"/>
  <c r="R3037" i="1" s="1"/>
  <c r="Q3038" i="1"/>
  <c r="R3038" i="1" s="1"/>
  <c r="Q3039" i="1"/>
  <c r="R3039" i="1" s="1"/>
  <c r="Q3040" i="1"/>
  <c r="R3040" i="1" s="1"/>
  <c r="Q3042" i="1"/>
  <c r="R3042" i="1" s="1"/>
  <c r="Q3043" i="1"/>
  <c r="R3043" i="1" s="1"/>
  <c r="Q3044" i="1"/>
  <c r="R3044" i="1" s="1"/>
  <c r="Q3045" i="1"/>
  <c r="R3045" i="1" s="1"/>
  <c r="Q3046" i="1"/>
  <c r="R3046" i="1" s="1"/>
  <c r="Q3047" i="1"/>
  <c r="R3047" i="1" s="1"/>
  <c r="Q3048" i="1"/>
  <c r="R3048" i="1" s="1"/>
  <c r="Q3049" i="1"/>
  <c r="R3049" i="1" s="1"/>
  <c r="Q3050" i="1"/>
  <c r="R3050" i="1" s="1"/>
  <c r="Q3051" i="1"/>
  <c r="R3051" i="1" s="1"/>
  <c r="Q3052" i="1"/>
  <c r="R3052" i="1" s="1"/>
  <c r="Q3053" i="1"/>
  <c r="R3053" i="1" s="1"/>
  <c r="Q3054" i="1"/>
  <c r="R3054" i="1" s="1"/>
  <c r="Q3055" i="1"/>
  <c r="R3055" i="1" s="1"/>
  <c r="Q3056" i="1"/>
  <c r="R3056" i="1" s="1"/>
  <c r="Q3057" i="1"/>
  <c r="R3057" i="1" s="1"/>
  <c r="Q3058" i="1"/>
  <c r="R3058" i="1" s="1"/>
  <c r="Q3059" i="1"/>
  <c r="R3059" i="1" s="1"/>
  <c r="Q3060" i="1"/>
  <c r="R3060" i="1" s="1"/>
  <c r="Q3061" i="1"/>
  <c r="R3061" i="1" s="1"/>
  <c r="Q3062" i="1"/>
  <c r="R3062" i="1" s="1"/>
  <c r="Q3063" i="1"/>
  <c r="R3063" i="1" s="1"/>
  <c r="Q3064" i="1"/>
  <c r="R3064" i="1" s="1"/>
  <c r="Q3065" i="1"/>
  <c r="R3065" i="1" s="1"/>
  <c r="Q3066" i="1"/>
  <c r="R3066" i="1" s="1"/>
  <c r="Q3067" i="1"/>
  <c r="R3067" i="1" s="1"/>
  <c r="Q3068" i="1"/>
  <c r="R3068" i="1" s="1"/>
  <c r="Q3069" i="1"/>
  <c r="R3069" i="1" s="1"/>
  <c r="Q3070" i="1"/>
  <c r="R3070" i="1" s="1"/>
  <c r="Q3071" i="1"/>
  <c r="R3071" i="1" s="1"/>
  <c r="Q3072" i="1"/>
  <c r="R3072" i="1" s="1"/>
  <c r="Q3073" i="1"/>
  <c r="R3073" i="1" s="1"/>
  <c r="Q3074" i="1"/>
  <c r="R3074" i="1" s="1"/>
  <c r="Q3075" i="1"/>
  <c r="R3075" i="1" s="1"/>
  <c r="Q3076" i="1"/>
  <c r="R3076" i="1" s="1"/>
  <c r="Q3077" i="1"/>
  <c r="R3077" i="1" s="1"/>
  <c r="Q3078" i="1"/>
  <c r="R3078" i="1" s="1"/>
  <c r="Q3079" i="1"/>
  <c r="R3079" i="1" s="1"/>
  <c r="Q3080" i="1"/>
  <c r="R3080" i="1" s="1"/>
  <c r="Q3081" i="1"/>
  <c r="R3081" i="1" s="1"/>
  <c r="Q3082" i="1"/>
  <c r="R3082" i="1" s="1"/>
  <c r="Q3083" i="1"/>
  <c r="R3083" i="1" s="1"/>
  <c r="Q3085" i="1"/>
  <c r="R3085" i="1" s="1"/>
  <c r="Q3086" i="1"/>
  <c r="R3086" i="1" s="1"/>
  <c r="Q3087" i="1"/>
  <c r="R3087" i="1" s="1"/>
  <c r="Q3088" i="1"/>
  <c r="R3088" i="1" s="1"/>
  <c r="Q3089" i="1"/>
  <c r="R3089" i="1" s="1"/>
  <c r="Q3090" i="1"/>
  <c r="R3090" i="1" s="1"/>
  <c r="Q3091" i="1"/>
  <c r="R3091" i="1" s="1"/>
  <c r="Q3093" i="1"/>
  <c r="R3093" i="1" s="1"/>
  <c r="Q3094" i="1"/>
  <c r="R3094" i="1" s="1"/>
  <c r="Q3095" i="1"/>
  <c r="R3095" i="1" s="1"/>
  <c r="Q3096" i="1"/>
  <c r="R3096" i="1" s="1"/>
  <c r="Q3097" i="1"/>
  <c r="R3097" i="1" s="1"/>
  <c r="Q3098" i="1"/>
  <c r="R3098" i="1" s="1"/>
  <c r="Q3099" i="1"/>
  <c r="R3099" i="1" s="1"/>
  <c r="Q3100" i="1"/>
  <c r="R3100" i="1" s="1"/>
  <c r="Q3101" i="1"/>
  <c r="R3101" i="1" s="1"/>
  <c r="Q3102" i="1"/>
  <c r="R3102" i="1" s="1"/>
  <c r="Q3103" i="1"/>
  <c r="R3103" i="1" s="1"/>
  <c r="Q3104" i="1"/>
  <c r="R3104" i="1" s="1"/>
  <c r="Q3105" i="1"/>
  <c r="R3105" i="1" s="1"/>
  <c r="Q3108" i="1"/>
  <c r="R3108" i="1" s="1"/>
  <c r="Q3109" i="1"/>
  <c r="R3109" i="1" s="1"/>
  <c r="Q3112" i="1"/>
  <c r="R3112" i="1" s="1"/>
  <c r="Q3114" i="1"/>
  <c r="R3114" i="1" s="1"/>
  <c r="Q3115" i="1"/>
  <c r="R3115" i="1" s="1"/>
  <c r="Q3117" i="1"/>
  <c r="R3117" i="1" s="1"/>
  <c r="Q3118" i="1"/>
  <c r="R3118" i="1" s="1"/>
  <c r="Q3120" i="1"/>
  <c r="R3120" i="1" s="1"/>
  <c r="Q3123" i="1"/>
  <c r="R3123" i="1" s="1"/>
  <c r="Q3125" i="1"/>
  <c r="R3125" i="1" s="1"/>
  <c r="Q3126" i="1"/>
  <c r="R3126" i="1" s="1"/>
  <c r="Q3127" i="1"/>
  <c r="R3127" i="1" s="1"/>
  <c r="Q3128" i="1"/>
  <c r="R3128" i="1" s="1"/>
  <c r="Q3129" i="1"/>
  <c r="R3129" i="1" s="1"/>
  <c r="Q3130" i="1"/>
  <c r="R3130" i="1" s="1"/>
  <c r="Q3131" i="1"/>
  <c r="R3131" i="1" s="1"/>
  <c r="Q3132" i="1"/>
  <c r="R3132" i="1" s="1"/>
  <c r="Q3133" i="1"/>
  <c r="R3133" i="1" s="1"/>
  <c r="Q3134" i="1"/>
  <c r="R3134" i="1" s="1"/>
  <c r="Q3135" i="1"/>
  <c r="R3135" i="1" s="1"/>
  <c r="Q3136" i="1"/>
  <c r="R3136" i="1" s="1"/>
  <c r="Q3137" i="1"/>
  <c r="R3137" i="1" s="1"/>
  <c r="Q3139" i="1"/>
  <c r="R3139" i="1" s="1"/>
  <c r="Q3140" i="1"/>
  <c r="R3140" i="1" s="1"/>
  <c r="Q3141" i="1"/>
  <c r="R3141" i="1" s="1"/>
  <c r="Q3142" i="1"/>
  <c r="R3142" i="1" s="1"/>
  <c r="Q3145" i="1"/>
  <c r="R3145" i="1" s="1"/>
  <c r="Q3146" i="1"/>
  <c r="R3146" i="1" s="1"/>
  <c r="Q3147" i="1"/>
  <c r="R3147" i="1" s="1"/>
  <c r="Q3148" i="1"/>
  <c r="R3148" i="1" s="1"/>
  <c r="Q3149" i="1"/>
  <c r="R3149" i="1" s="1"/>
  <c r="Q3150" i="1"/>
  <c r="R3150" i="1" s="1"/>
  <c r="Q3151" i="1"/>
  <c r="R3151" i="1" s="1"/>
  <c r="Q3154" i="1"/>
  <c r="R3154" i="1" s="1"/>
  <c r="Q3155" i="1"/>
  <c r="R3155" i="1" s="1"/>
  <c r="Q3156" i="1"/>
  <c r="R3156" i="1" s="1"/>
  <c r="Q3158" i="1"/>
  <c r="R3158" i="1" s="1"/>
  <c r="Q3159" i="1"/>
  <c r="R3159" i="1" s="1"/>
  <c r="Q3160" i="1"/>
  <c r="R3160" i="1" s="1"/>
  <c r="Q3161" i="1"/>
  <c r="R3161" i="1" s="1"/>
  <c r="Q3162" i="1"/>
  <c r="R3162" i="1" s="1"/>
  <c r="Q3163" i="1"/>
  <c r="R3163" i="1" s="1"/>
  <c r="Q3164" i="1"/>
  <c r="R3164" i="1" s="1"/>
  <c r="Q3168" i="1"/>
  <c r="R3168" i="1" s="1"/>
  <c r="Q3169" i="1"/>
  <c r="R3169" i="1" s="1"/>
  <c r="Q3170" i="1"/>
  <c r="R3170" i="1" s="1"/>
  <c r="Q3171" i="1"/>
  <c r="R3171" i="1" s="1"/>
  <c r="Q3172" i="1"/>
  <c r="R3172" i="1" s="1"/>
  <c r="Q3173" i="1"/>
  <c r="R3173" i="1" s="1"/>
  <c r="Q3177" i="1"/>
  <c r="R3177" i="1" s="1"/>
  <c r="Q3178" i="1"/>
  <c r="R3178" i="1" s="1"/>
  <c r="Q3179" i="1"/>
  <c r="R3179" i="1" s="1"/>
  <c r="Q3181" i="1"/>
  <c r="R3181" i="1" s="1"/>
  <c r="Q3182" i="1"/>
  <c r="R3182" i="1" s="1"/>
  <c r="Q3184" i="1"/>
  <c r="R3184" i="1" s="1"/>
  <c r="Q3186" i="1"/>
  <c r="R3186" i="1" s="1"/>
  <c r="Q3187" i="1"/>
  <c r="R3187" i="1" s="1"/>
  <c r="Q3188" i="1"/>
  <c r="R3188" i="1" s="1"/>
  <c r="Q3194" i="1"/>
  <c r="R3194" i="1" s="1"/>
  <c r="Q3201" i="1"/>
  <c r="R3201" i="1" s="1"/>
  <c r="Q3202" i="1"/>
  <c r="R3202" i="1" s="1"/>
  <c r="Q3203" i="1"/>
  <c r="R3203" i="1" s="1"/>
  <c r="Q3205" i="1"/>
  <c r="R3205" i="1" s="1"/>
  <c r="Q3208" i="1"/>
  <c r="R3208" i="1" s="1"/>
  <c r="Q3215" i="1"/>
  <c r="R3215" i="1" s="1"/>
  <c r="Q3216" i="1"/>
  <c r="R3216" i="1" s="1"/>
  <c r="Q3217" i="1"/>
  <c r="R3217" i="1" s="1"/>
  <c r="Q3218" i="1"/>
  <c r="R3218" i="1" s="1"/>
  <c r="Q3219" i="1"/>
  <c r="R3219" i="1" s="1"/>
  <c r="Q3220" i="1"/>
  <c r="R3220" i="1" s="1"/>
  <c r="Q3221" i="1"/>
  <c r="R3221" i="1" s="1"/>
  <c r="Q3222" i="1"/>
  <c r="R3222" i="1" s="1"/>
  <c r="Q3223" i="1"/>
  <c r="R3223" i="1" s="1"/>
  <c r="Q3224" i="1"/>
  <c r="R3224" i="1" s="1"/>
  <c r="Q3225" i="1"/>
  <c r="R3225" i="1" s="1"/>
  <c r="Q3226" i="1"/>
  <c r="R3226" i="1" s="1"/>
  <c r="Q3227" i="1"/>
  <c r="R3227" i="1" s="1"/>
  <c r="Q3228" i="1"/>
  <c r="R3228" i="1" s="1"/>
  <c r="Q3229" i="1"/>
  <c r="R3229" i="1" s="1"/>
  <c r="Q3230" i="1"/>
  <c r="R3230" i="1" s="1"/>
  <c r="Q3231" i="1"/>
  <c r="R3231" i="1" s="1"/>
  <c r="Q3232" i="1"/>
  <c r="R3232" i="1" s="1"/>
  <c r="Q3233" i="1"/>
  <c r="R3233" i="1" s="1"/>
  <c r="Q3234" i="1"/>
  <c r="R3234" i="1" s="1"/>
  <c r="Q3235" i="1"/>
  <c r="R3235" i="1" s="1"/>
  <c r="Q3236" i="1"/>
  <c r="R3236" i="1" s="1"/>
  <c r="Q3237" i="1"/>
  <c r="R3237" i="1" s="1"/>
  <c r="Q3238" i="1"/>
  <c r="R3238" i="1" s="1"/>
  <c r="Q3239" i="1"/>
  <c r="R3239" i="1" s="1"/>
  <c r="Q3240" i="1"/>
  <c r="R3240" i="1" s="1"/>
  <c r="Q3241" i="1"/>
  <c r="R3241" i="1" s="1"/>
  <c r="Q3242" i="1"/>
  <c r="R3242" i="1" s="1"/>
  <c r="Q3243" i="1"/>
  <c r="R3243" i="1" s="1"/>
  <c r="Q3244" i="1"/>
  <c r="R3244" i="1" s="1"/>
  <c r="Q3245" i="1"/>
  <c r="R3245" i="1" s="1"/>
  <c r="Q3246" i="1"/>
  <c r="R3246" i="1" s="1"/>
  <c r="Q3247" i="1"/>
  <c r="R3247" i="1" s="1"/>
  <c r="Q3248" i="1"/>
  <c r="R3248" i="1" s="1"/>
  <c r="Q3249" i="1"/>
  <c r="R3249" i="1" s="1"/>
  <c r="Q3250" i="1"/>
  <c r="R3250" i="1" s="1"/>
  <c r="Q3251" i="1"/>
  <c r="R3251" i="1" s="1"/>
  <c r="Q3252" i="1"/>
  <c r="R3252" i="1" s="1"/>
  <c r="Q3253" i="1"/>
  <c r="R3253" i="1" s="1"/>
  <c r="Q3254" i="1"/>
  <c r="R3254" i="1" s="1"/>
  <c r="Q3256" i="1"/>
  <c r="R3256" i="1" s="1"/>
  <c r="Q3257" i="1"/>
  <c r="R3257" i="1" s="1"/>
  <c r="Q3258" i="1"/>
  <c r="R3258" i="1" s="1"/>
  <c r="Q3259" i="1"/>
  <c r="R3259" i="1" s="1"/>
  <c r="Q3260" i="1"/>
  <c r="R3260" i="1" s="1"/>
  <c r="Q3261" i="1"/>
  <c r="R3261" i="1" s="1"/>
  <c r="Q3262" i="1"/>
  <c r="R3262" i="1" s="1"/>
  <c r="Q3263" i="1"/>
  <c r="R3263" i="1" s="1"/>
  <c r="Q3264" i="1"/>
  <c r="R3264" i="1" s="1"/>
  <c r="Q3265" i="1"/>
  <c r="R3265" i="1" s="1"/>
  <c r="Q3266" i="1"/>
  <c r="R3266" i="1" s="1"/>
  <c r="Q3267" i="1"/>
  <c r="R3267" i="1" s="1"/>
  <c r="Q3268" i="1"/>
  <c r="R3268" i="1" s="1"/>
  <c r="Q3269" i="1"/>
  <c r="R3269" i="1" s="1"/>
  <c r="Q3270" i="1"/>
  <c r="R3270" i="1" s="1"/>
  <c r="Q3271" i="1"/>
  <c r="R3271" i="1" s="1"/>
  <c r="Q3272" i="1"/>
  <c r="R3272" i="1" s="1"/>
  <c r="Q3273" i="1"/>
  <c r="R3273" i="1" s="1"/>
  <c r="Q3274" i="1"/>
  <c r="R3274" i="1" s="1"/>
  <c r="Q3275" i="1"/>
  <c r="R3275" i="1" s="1"/>
  <c r="Q3276" i="1"/>
  <c r="R3276" i="1" s="1"/>
  <c r="Q3277" i="1"/>
  <c r="R3277" i="1" s="1"/>
  <c r="Q3278" i="1"/>
  <c r="R3278" i="1" s="1"/>
  <c r="Q3279" i="1"/>
  <c r="R3279" i="1" s="1"/>
  <c r="Q3280" i="1"/>
  <c r="R3280" i="1" s="1"/>
  <c r="Q3281" i="1"/>
  <c r="R3281" i="1" s="1"/>
  <c r="Q3282" i="1"/>
  <c r="R3282" i="1" s="1"/>
  <c r="Q3283" i="1"/>
  <c r="R3283" i="1" s="1"/>
  <c r="Q3284" i="1"/>
  <c r="R3284" i="1" s="1"/>
  <c r="Q3286" i="1"/>
  <c r="R3286" i="1" s="1"/>
  <c r="Q3287" i="1"/>
  <c r="R3287" i="1" s="1"/>
  <c r="Q3288" i="1"/>
  <c r="R3288" i="1" s="1"/>
  <c r="Q3289" i="1"/>
  <c r="R3289" i="1" s="1"/>
  <c r="Q3290" i="1"/>
  <c r="R3290" i="1" s="1"/>
  <c r="Q3291" i="1"/>
  <c r="R3291" i="1" s="1"/>
  <c r="Q3293" i="1"/>
  <c r="R3293" i="1" s="1"/>
  <c r="Q3294" i="1"/>
  <c r="R3294" i="1" s="1"/>
  <c r="Q3295" i="1"/>
  <c r="R3295" i="1" s="1"/>
  <c r="Q3296" i="1"/>
  <c r="R3296" i="1" s="1"/>
  <c r="Q3297" i="1"/>
  <c r="R3297" i="1" s="1"/>
  <c r="Q3298" i="1"/>
  <c r="R3298" i="1" s="1"/>
  <c r="Q3299" i="1"/>
  <c r="R3299" i="1" s="1"/>
  <c r="Q3300" i="1"/>
  <c r="R3300" i="1" s="1"/>
  <c r="Q3301" i="1"/>
  <c r="R3301" i="1" s="1"/>
  <c r="Q3306" i="1"/>
  <c r="R3306" i="1" s="1"/>
  <c r="Q3307" i="1"/>
  <c r="R3307" i="1" s="1"/>
  <c r="Q3309" i="1"/>
  <c r="R3309" i="1" s="1"/>
  <c r="Q3311" i="1"/>
  <c r="R3311" i="1" s="1"/>
  <c r="Q3312" i="1"/>
  <c r="R3312" i="1" s="1"/>
  <c r="Q3313" i="1"/>
  <c r="R3313" i="1" s="1"/>
  <c r="Q3314" i="1"/>
  <c r="R3314" i="1" s="1"/>
  <c r="Q3315" i="1"/>
  <c r="R3315" i="1" s="1"/>
  <c r="Q3316" i="1"/>
  <c r="R3316" i="1" s="1"/>
  <c r="Q3318" i="1"/>
  <c r="R3318" i="1" s="1"/>
  <c r="Q3319" i="1"/>
  <c r="R3319" i="1" s="1"/>
  <c r="Q3320" i="1"/>
  <c r="R3320" i="1" s="1"/>
  <c r="Q3322" i="1"/>
  <c r="R3322" i="1" s="1"/>
  <c r="Q3323" i="1"/>
  <c r="R3323" i="1" s="1"/>
  <c r="Q3324" i="1"/>
  <c r="R3324" i="1" s="1"/>
  <c r="Q3325" i="1"/>
  <c r="R3325" i="1" s="1"/>
  <c r="Q3326" i="1"/>
  <c r="R3326" i="1" s="1"/>
  <c r="Q3328" i="1"/>
  <c r="R3328" i="1" s="1"/>
  <c r="Q3329" i="1"/>
  <c r="R3329" i="1" s="1"/>
  <c r="Q3330" i="1"/>
  <c r="R3330" i="1" s="1"/>
  <c r="Q3331" i="1"/>
  <c r="R3331" i="1" s="1"/>
  <c r="Q3332" i="1"/>
  <c r="R3332" i="1" s="1"/>
  <c r="Q3333" i="1"/>
  <c r="R3333" i="1" s="1"/>
  <c r="Q3334" i="1"/>
  <c r="R3334" i="1" s="1"/>
  <c r="Q3335" i="1"/>
  <c r="R3335" i="1" s="1"/>
  <c r="Q3336" i="1"/>
  <c r="R3336" i="1" s="1"/>
  <c r="Q3337" i="1"/>
  <c r="R3337" i="1" s="1"/>
  <c r="Q3338" i="1"/>
  <c r="R3338" i="1" s="1"/>
  <c r="Q3339" i="1"/>
  <c r="R3339" i="1" s="1"/>
  <c r="Q3340" i="1"/>
  <c r="R3340" i="1" s="1"/>
  <c r="Q3342" i="1"/>
  <c r="R3342" i="1" s="1"/>
  <c r="Q3343" i="1"/>
  <c r="R3343" i="1" s="1"/>
  <c r="Q3345" i="1"/>
  <c r="R3345" i="1" s="1"/>
  <c r="Q3350" i="1"/>
  <c r="R3350" i="1" s="1"/>
  <c r="Q3351" i="1"/>
  <c r="R3351" i="1" s="1"/>
  <c r="Q3352" i="1"/>
  <c r="R3352" i="1" s="1"/>
  <c r="Q3353" i="1"/>
  <c r="R3353" i="1" s="1"/>
  <c r="Q3354" i="1"/>
  <c r="R3354" i="1" s="1"/>
  <c r="Q3357" i="1"/>
  <c r="R3357" i="1" s="1"/>
  <c r="Q3358" i="1"/>
  <c r="R3358" i="1" s="1"/>
  <c r="Q3359" i="1"/>
  <c r="R3359" i="1" s="1"/>
  <c r="Q3361" i="1"/>
  <c r="R3361" i="1" s="1"/>
  <c r="Q3362" i="1"/>
  <c r="R3362" i="1" s="1"/>
  <c r="Q3365" i="1"/>
  <c r="R3365" i="1" s="1"/>
  <c r="Q3367" i="1"/>
  <c r="R3367" i="1" s="1"/>
  <c r="Q3368" i="1"/>
  <c r="R3368" i="1" s="1"/>
  <c r="Q3369" i="1"/>
  <c r="R3369" i="1" s="1"/>
  <c r="Q3370" i="1"/>
  <c r="R3370" i="1" s="1"/>
  <c r="Q3372" i="1"/>
  <c r="R3372" i="1" s="1"/>
  <c r="Q3373" i="1"/>
  <c r="R3373" i="1" s="1"/>
  <c r="Q3374" i="1"/>
  <c r="R3374" i="1" s="1"/>
  <c r="Q3377" i="1"/>
  <c r="R3377" i="1" s="1"/>
  <c r="Q3378" i="1"/>
  <c r="R3378" i="1" s="1"/>
  <c r="Q3379" i="1"/>
  <c r="R3379" i="1" s="1"/>
  <c r="Q3380" i="1"/>
  <c r="R3380" i="1" s="1"/>
  <c r="Q3381" i="1"/>
  <c r="R3381" i="1" s="1"/>
  <c r="Q3385" i="1"/>
  <c r="R3385" i="1" s="1"/>
  <c r="Q3388" i="1"/>
  <c r="R3388" i="1" s="1"/>
  <c r="Q3390" i="1"/>
  <c r="R3390" i="1" s="1"/>
  <c r="Q3391" i="1"/>
  <c r="R3391" i="1" s="1"/>
  <c r="Q3397" i="1"/>
  <c r="R3397" i="1" s="1"/>
  <c r="Q3400" i="1"/>
  <c r="R3400" i="1" s="1"/>
  <c r="Q3405" i="1"/>
  <c r="R3405" i="1" s="1"/>
  <c r="Q3408" i="1"/>
  <c r="R3408" i="1" s="1"/>
  <c r="Q3409" i="1"/>
  <c r="R3409" i="1" s="1"/>
  <c r="Q3414" i="1"/>
  <c r="R3414" i="1" s="1"/>
  <c r="Q3415" i="1"/>
  <c r="R3415" i="1" s="1"/>
  <c r="Q3416" i="1"/>
  <c r="R3416" i="1" s="1"/>
  <c r="Q3417" i="1"/>
  <c r="R3417" i="1" s="1"/>
  <c r="Q3418" i="1"/>
  <c r="R3418" i="1" s="1"/>
  <c r="Q3419" i="1"/>
  <c r="R3419" i="1" s="1"/>
  <c r="Q3420" i="1"/>
  <c r="R3420" i="1" s="1"/>
  <c r="Q3421" i="1"/>
  <c r="R3421" i="1" s="1"/>
  <c r="Q3422" i="1"/>
  <c r="R3422" i="1" s="1"/>
  <c r="Q3423" i="1"/>
  <c r="R3423" i="1" s="1"/>
  <c r="Q3424" i="1"/>
  <c r="R3424" i="1" s="1"/>
  <c r="Q3425" i="1"/>
  <c r="R3425" i="1" s="1"/>
  <c r="Q3426" i="1"/>
  <c r="R3426" i="1" s="1"/>
  <c r="Q3427" i="1"/>
  <c r="R3427" i="1" s="1"/>
  <c r="Q3428" i="1"/>
  <c r="R3428" i="1" s="1"/>
  <c r="Q3429" i="1"/>
  <c r="R3429" i="1" s="1"/>
  <c r="Q3430" i="1"/>
  <c r="R3430" i="1" s="1"/>
  <c r="Q3431" i="1"/>
  <c r="R3431" i="1" s="1"/>
  <c r="Q3432" i="1"/>
  <c r="R3432" i="1" s="1"/>
  <c r="Q3433" i="1"/>
  <c r="R3433" i="1" s="1"/>
  <c r="Q3434" i="1"/>
  <c r="R3434" i="1" s="1"/>
  <c r="Q3435" i="1"/>
  <c r="R3435" i="1" s="1"/>
  <c r="Q3436" i="1"/>
  <c r="R3436" i="1" s="1"/>
  <c r="Q3437" i="1"/>
  <c r="R3437" i="1" s="1"/>
  <c r="Q3438" i="1"/>
  <c r="R3438" i="1" s="1"/>
  <c r="Q3439" i="1"/>
  <c r="R3439" i="1" s="1"/>
  <c r="Q3440" i="1"/>
  <c r="R3440" i="1" s="1"/>
  <c r="Q3441" i="1"/>
  <c r="R3441" i="1" s="1"/>
  <c r="Q3442" i="1"/>
  <c r="R3442" i="1" s="1"/>
  <c r="Q3443" i="1"/>
  <c r="R3443" i="1" s="1"/>
  <c r="Q3444" i="1"/>
  <c r="R3444" i="1" s="1"/>
  <c r="Q3445" i="1"/>
  <c r="R3445" i="1" s="1"/>
  <c r="Q3446" i="1"/>
  <c r="R3446" i="1" s="1"/>
  <c r="Q3447" i="1"/>
  <c r="R3447" i="1" s="1"/>
  <c r="Q3448" i="1"/>
  <c r="R3448" i="1" s="1"/>
  <c r="Q3449" i="1"/>
  <c r="R3449" i="1" s="1"/>
  <c r="Q3450" i="1"/>
  <c r="R3450" i="1" s="1"/>
  <c r="Q3451" i="1"/>
  <c r="R3451" i="1" s="1"/>
  <c r="Q3452" i="1"/>
  <c r="R3452" i="1" s="1"/>
  <c r="Q3453" i="1"/>
  <c r="R3453" i="1" s="1"/>
  <c r="Q3454" i="1"/>
  <c r="R3454" i="1" s="1"/>
  <c r="Q3455" i="1"/>
  <c r="R3455" i="1" s="1"/>
  <c r="Q3456" i="1"/>
  <c r="R3456" i="1" s="1"/>
  <c r="Q3457" i="1"/>
  <c r="R3457" i="1" s="1"/>
  <c r="Q3458" i="1"/>
  <c r="R3458" i="1" s="1"/>
  <c r="Q3459" i="1"/>
  <c r="R3459" i="1" s="1"/>
  <c r="Q3460" i="1"/>
  <c r="R3460" i="1" s="1"/>
  <c r="Q3461" i="1"/>
  <c r="R3461" i="1" s="1"/>
  <c r="Q3462" i="1"/>
  <c r="R3462" i="1" s="1"/>
  <c r="Q3463" i="1"/>
  <c r="R3463" i="1" s="1"/>
  <c r="Q3464" i="1"/>
  <c r="R3464" i="1" s="1"/>
  <c r="Q3465" i="1"/>
  <c r="R3465" i="1" s="1"/>
  <c r="Q3466" i="1"/>
  <c r="R3466" i="1" s="1"/>
  <c r="Q3468" i="1"/>
  <c r="R3468" i="1" s="1"/>
  <c r="Q3469" i="1"/>
  <c r="R3469" i="1" s="1"/>
  <c r="Q3470" i="1"/>
  <c r="R3470" i="1" s="1"/>
  <c r="Q3471" i="1"/>
  <c r="R3471" i="1" s="1"/>
  <c r="Q3472" i="1"/>
  <c r="R3472" i="1" s="1"/>
  <c r="Q3473" i="1"/>
  <c r="R3473" i="1" s="1"/>
  <c r="Q3474" i="1"/>
  <c r="R3474" i="1" s="1"/>
  <c r="Q3475" i="1"/>
  <c r="R3475" i="1" s="1"/>
  <c r="Q3476" i="1"/>
  <c r="R3476" i="1" s="1"/>
  <c r="Q3477" i="1"/>
  <c r="R3477" i="1" s="1"/>
  <c r="Q3478" i="1"/>
  <c r="R3478" i="1" s="1"/>
  <c r="Q3479" i="1"/>
  <c r="R3479" i="1" s="1"/>
  <c r="Q3480" i="1"/>
  <c r="R3480" i="1" s="1"/>
  <c r="Q3481" i="1"/>
  <c r="R3481" i="1" s="1"/>
  <c r="Q3482" i="1"/>
  <c r="R3482" i="1" s="1"/>
  <c r="Q3483" i="1"/>
  <c r="R3483" i="1" s="1"/>
  <c r="Q3484" i="1"/>
  <c r="R3484" i="1" s="1"/>
  <c r="Q3485" i="1"/>
  <c r="R3485" i="1" s="1"/>
  <c r="Q3486" i="1"/>
  <c r="R3486" i="1" s="1"/>
  <c r="Q3487" i="1"/>
  <c r="R3487" i="1" s="1"/>
  <c r="Q3488" i="1"/>
  <c r="R3488" i="1" s="1"/>
  <c r="Q3489" i="1"/>
  <c r="R3489" i="1" s="1"/>
  <c r="Q3490" i="1"/>
  <c r="R3490" i="1" s="1"/>
  <c r="Q3491" i="1"/>
  <c r="R3491" i="1" s="1"/>
  <c r="Q3492" i="1"/>
  <c r="R3492" i="1" s="1"/>
  <c r="Q3493" i="1"/>
  <c r="R3493" i="1" s="1"/>
  <c r="Q3494" i="1"/>
  <c r="R3494" i="1" s="1"/>
  <c r="Q3495" i="1"/>
  <c r="R3495" i="1" s="1"/>
  <c r="Q3496" i="1"/>
  <c r="R3496" i="1" s="1"/>
  <c r="Q3497" i="1"/>
  <c r="R3497" i="1" s="1"/>
  <c r="Q3498" i="1"/>
  <c r="R3498" i="1" s="1"/>
  <c r="Q3499" i="1"/>
  <c r="R3499" i="1" s="1"/>
  <c r="Q3500" i="1"/>
  <c r="R3500" i="1" s="1"/>
  <c r="Q3501" i="1"/>
  <c r="R3501" i="1" s="1"/>
  <c r="Q3502" i="1"/>
  <c r="R3502" i="1" s="1"/>
  <c r="Q3503" i="1"/>
  <c r="R3503" i="1" s="1"/>
  <c r="Q3504" i="1"/>
  <c r="R3504" i="1" s="1"/>
  <c r="Q3505" i="1"/>
  <c r="R3505" i="1" s="1"/>
  <c r="Q3506" i="1"/>
  <c r="R3506" i="1" s="1"/>
  <c r="Q3507" i="1"/>
  <c r="R3507" i="1" s="1"/>
  <c r="Q3513" i="1"/>
  <c r="R3513" i="1" s="1"/>
  <c r="Q3514" i="1"/>
  <c r="R3514" i="1" s="1"/>
  <c r="Q3515" i="1"/>
  <c r="R3515" i="1" s="1"/>
  <c r="Q3516" i="1"/>
  <c r="R3516" i="1" s="1"/>
  <c r="Q3517" i="1"/>
  <c r="R3517" i="1" s="1"/>
  <c r="Q3518" i="1"/>
  <c r="R3518" i="1" s="1"/>
  <c r="Q3519" i="1"/>
  <c r="R3519" i="1" s="1"/>
  <c r="Q3520" i="1"/>
  <c r="R3520" i="1" s="1"/>
  <c r="Q3521" i="1"/>
  <c r="R3521" i="1" s="1"/>
  <c r="Q3522" i="1"/>
  <c r="R3522" i="1" s="1"/>
  <c r="Q3523" i="1"/>
  <c r="R3523" i="1" s="1"/>
  <c r="Q3524" i="1"/>
  <c r="R3524" i="1" s="1"/>
  <c r="Q3525" i="1"/>
  <c r="R3525" i="1" s="1"/>
  <c r="Q3526" i="1"/>
  <c r="R3526" i="1" s="1"/>
  <c r="Q3527" i="1"/>
  <c r="R3527" i="1" s="1"/>
  <c r="Q3528" i="1"/>
  <c r="R3528" i="1" s="1"/>
  <c r="Q3529" i="1"/>
  <c r="R3529" i="1" s="1"/>
  <c r="Q3530" i="1"/>
  <c r="R3530" i="1" s="1"/>
  <c r="Q3531" i="1"/>
  <c r="R3531" i="1" s="1"/>
  <c r="Q3532" i="1"/>
  <c r="R3532" i="1" s="1"/>
  <c r="Q3533" i="1"/>
  <c r="R3533" i="1" s="1"/>
  <c r="Q3534" i="1"/>
  <c r="R3534" i="1" s="1"/>
  <c r="Q3535" i="1"/>
  <c r="R3535" i="1" s="1"/>
  <c r="Q3536" i="1"/>
  <c r="R3536" i="1" s="1"/>
  <c r="Q3537" i="1"/>
  <c r="R3537" i="1" s="1"/>
  <c r="Q3538" i="1"/>
  <c r="R3538" i="1" s="1"/>
  <c r="Q3539" i="1"/>
  <c r="R3539" i="1" s="1"/>
  <c r="Q3540" i="1"/>
  <c r="R3540" i="1" s="1"/>
  <c r="Q3541" i="1"/>
  <c r="R3541" i="1" s="1"/>
  <c r="Q3542" i="1"/>
  <c r="R3542" i="1" s="1"/>
  <c r="Q3543" i="1"/>
  <c r="R3543" i="1" s="1"/>
  <c r="Q3545" i="1"/>
  <c r="R3545" i="1" s="1"/>
  <c r="Q3546" i="1"/>
  <c r="R3546" i="1" s="1"/>
  <c r="Q3547" i="1"/>
  <c r="R3547" i="1" s="1"/>
  <c r="Q3548" i="1"/>
  <c r="R3548" i="1" s="1"/>
  <c r="Q3549" i="1"/>
  <c r="R3549" i="1" s="1"/>
  <c r="Q3551" i="1"/>
  <c r="R3551" i="1" s="1"/>
  <c r="Q3552" i="1"/>
  <c r="R3552" i="1" s="1"/>
  <c r="Q3553" i="1"/>
  <c r="R3553" i="1" s="1"/>
  <c r="Q3554" i="1"/>
  <c r="R3554" i="1" s="1"/>
  <c r="Q3555" i="1"/>
  <c r="R3555" i="1" s="1"/>
  <c r="Q3557" i="1"/>
  <c r="R3557" i="1" s="1"/>
  <c r="Q3558" i="1"/>
  <c r="R3558" i="1" s="1"/>
  <c r="Q3560" i="1"/>
  <c r="R3560" i="1" s="1"/>
  <c r="Q3561" i="1"/>
  <c r="R3561" i="1" s="1"/>
  <c r="Q3562" i="1"/>
  <c r="R3562" i="1" s="1"/>
  <c r="Q3563" i="1"/>
  <c r="R3563" i="1" s="1"/>
  <c r="Q3564" i="1"/>
  <c r="R3564" i="1" s="1"/>
  <c r="Q3565" i="1"/>
  <c r="R3565" i="1" s="1"/>
  <c r="Q3566" i="1"/>
  <c r="R3566" i="1" s="1"/>
  <c r="Q3568" i="1"/>
  <c r="R3568" i="1" s="1"/>
  <c r="Q3571" i="1"/>
  <c r="R3571" i="1" s="1"/>
  <c r="Q3572" i="1"/>
  <c r="R3572" i="1" s="1"/>
  <c r="Q3573" i="1"/>
  <c r="R3573" i="1" s="1"/>
  <c r="Q3574" i="1"/>
  <c r="R3574" i="1" s="1"/>
  <c r="Q3575" i="1"/>
  <c r="R3575" i="1" s="1"/>
  <c r="Q3577" i="1"/>
  <c r="R3577" i="1" s="1"/>
  <c r="Q3579" i="1"/>
  <c r="R3579" i="1" s="1"/>
  <c r="Q3580" i="1"/>
  <c r="R3580" i="1" s="1"/>
  <c r="Q3582" i="1"/>
  <c r="R3582" i="1" s="1"/>
  <c r="Q3583" i="1"/>
  <c r="R3583" i="1" s="1"/>
  <c r="Q3586" i="1"/>
  <c r="R3586" i="1" s="1"/>
  <c r="Q3590" i="1"/>
  <c r="R3590" i="1" s="1"/>
  <c r="Q3600" i="1"/>
  <c r="R3600" i="1" s="1"/>
  <c r="Q3601" i="1"/>
  <c r="R3601" i="1" s="1"/>
  <c r="Q3602" i="1"/>
  <c r="R3602" i="1" s="1"/>
  <c r="Q3603" i="1"/>
  <c r="R3603" i="1" s="1"/>
  <c r="Q3608" i="1"/>
  <c r="R3608" i="1" s="1"/>
  <c r="Q3609" i="1"/>
  <c r="R3609" i="1" s="1"/>
  <c r="Q3612" i="1"/>
  <c r="R3612" i="1" s="1"/>
  <c r="Q3613" i="1"/>
  <c r="R3613" i="1" s="1"/>
  <c r="Q3614" i="1"/>
  <c r="R3614" i="1" s="1"/>
  <c r="Q3615" i="1"/>
  <c r="R3615" i="1" s="1"/>
  <c r="Q3616" i="1"/>
  <c r="R3616" i="1" s="1"/>
  <c r="Q3617" i="1"/>
  <c r="R3617" i="1" s="1"/>
  <c r="Q3618" i="1"/>
  <c r="R3618" i="1" s="1"/>
  <c r="Q3619" i="1"/>
  <c r="R3619" i="1" s="1"/>
  <c r="Q3620" i="1"/>
  <c r="R3620" i="1" s="1"/>
  <c r="Q3621" i="1"/>
  <c r="R3621" i="1" s="1"/>
  <c r="Q3622" i="1"/>
  <c r="R3622" i="1" s="1"/>
  <c r="Q3623" i="1"/>
  <c r="R3623" i="1" s="1"/>
  <c r="Q3624" i="1"/>
  <c r="R3624" i="1" s="1"/>
  <c r="Q3625" i="1"/>
  <c r="R3625" i="1" s="1"/>
  <c r="Q3626" i="1"/>
  <c r="R3626" i="1" s="1"/>
  <c r="Q3627" i="1"/>
  <c r="R3627" i="1" s="1"/>
  <c r="Q3628" i="1"/>
  <c r="R3628" i="1" s="1"/>
  <c r="Q3629" i="1"/>
  <c r="R3629" i="1" s="1"/>
  <c r="Q3630" i="1"/>
  <c r="R3630" i="1" s="1"/>
  <c r="Q3631" i="1"/>
  <c r="R3631" i="1" s="1"/>
  <c r="Q3632" i="1"/>
  <c r="R3632" i="1" s="1"/>
  <c r="Q3633" i="1"/>
  <c r="R3633" i="1" s="1"/>
  <c r="Q3634" i="1"/>
  <c r="R3634" i="1" s="1"/>
  <c r="Q3635" i="1"/>
  <c r="R3635" i="1" s="1"/>
  <c r="Q3636" i="1"/>
  <c r="R3636" i="1" s="1"/>
  <c r="Q3637" i="1"/>
  <c r="R3637" i="1" s="1"/>
  <c r="Q3638" i="1"/>
  <c r="R3638" i="1" s="1"/>
  <c r="Q3639" i="1"/>
  <c r="R3639" i="1" s="1"/>
  <c r="Q3640" i="1"/>
  <c r="R3640" i="1" s="1"/>
  <c r="Q3641" i="1"/>
  <c r="R3641" i="1" s="1"/>
  <c r="Q3642" i="1"/>
  <c r="R3642" i="1" s="1"/>
  <c r="Q3643" i="1"/>
  <c r="R3643" i="1" s="1"/>
  <c r="Q3644" i="1"/>
  <c r="R3644" i="1" s="1"/>
  <c r="Q3645" i="1"/>
  <c r="R3645" i="1" s="1"/>
  <c r="Q3646" i="1"/>
  <c r="R3646" i="1" s="1"/>
  <c r="Q3647" i="1"/>
  <c r="R3647" i="1" s="1"/>
  <c r="Q3648" i="1"/>
  <c r="R3648" i="1" s="1"/>
  <c r="Q3649" i="1"/>
  <c r="R3649" i="1" s="1"/>
  <c r="Q3650" i="1"/>
  <c r="R3650" i="1" s="1"/>
  <c r="Q3651" i="1"/>
  <c r="R3651" i="1" s="1"/>
  <c r="Q3652" i="1"/>
  <c r="R3652" i="1" s="1"/>
  <c r="Q3653" i="1"/>
  <c r="R3653" i="1" s="1"/>
  <c r="Q3654" i="1"/>
  <c r="R3654" i="1" s="1"/>
  <c r="Q3655" i="1"/>
  <c r="R3655" i="1" s="1"/>
  <c r="Q3656" i="1"/>
  <c r="R3656" i="1" s="1"/>
  <c r="Q3657" i="1"/>
  <c r="R3657" i="1" s="1"/>
  <c r="Q3658" i="1"/>
  <c r="R3658" i="1" s="1"/>
  <c r="Q3659" i="1"/>
  <c r="R3659" i="1" s="1"/>
  <c r="Q3660" i="1"/>
  <c r="R3660" i="1" s="1"/>
  <c r="Q3661" i="1"/>
  <c r="R3661" i="1" s="1"/>
  <c r="Q3662" i="1"/>
  <c r="R3662" i="1" s="1"/>
  <c r="Q3664" i="1"/>
  <c r="R3664" i="1" s="1"/>
  <c r="Q3665" i="1"/>
  <c r="R3665" i="1" s="1"/>
  <c r="Q3666" i="1"/>
  <c r="R3666" i="1" s="1"/>
  <c r="Q3667" i="1"/>
  <c r="R3667" i="1" s="1"/>
  <c r="Q3668" i="1"/>
  <c r="R3668" i="1" s="1"/>
  <c r="Q3669" i="1"/>
  <c r="R3669" i="1" s="1"/>
  <c r="Q3670" i="1"/>
  <c r="R3670" i="1" s="1"/>
  <c r="Q3671" i="1"/>
  <c r="R3671" i="1" s="1"/>
  <c r="Q3672" i="1"/>
  <c r="R3672" i="1" s="1"/>
  <c r="Q3673" i="1"/>
  <c r="R3673" i="1" s="1"/>
  <c r="Q3674" i="1"/>
  <c r="R3674" i="1" s="1"/>
  <c r="Q3676" i="1"/>
  <c r="R3676" i="1" s="1"/>
  <c r="Q3677" i="1"/>
  <c r="R3677" i="1" s="1"/>
  <c r="Q3678" i="1"/>
  <c r="R3678" i="1" s="1"/>
  <c r="Q3679" i="1"/>
  <c r="R3679" i="1" s="1"/>
  <c r="Q3680" i="1"/>
  <c r="R3680" i="1" s="1"/>
  <c r="Q3681" i="1"/>
  <c r="R3681" i="1" s="1"/>
  <c r="Q3682" i="1"/>
  <c r="R3682" i="1" s="1"/>
  <c r="Q3683" i="1"/>
  <c r="R3683" i="1" s="1"/>
  <c r="Q3684" i="1"/>
  <c r="R3684" i="1" s="1"/>
  <c r="Q3685" i="1"/>
  <c r="R3685" i="1" s="1"/>
  <c r="Q3686" i="1"/>
  <c r="R3686" i="1" s="1"/>
  <c r="Q3687" i="1"/>
  <c r="R3687" i="1" s="1"/>
  <c r="Q3688" i="1"/>
  <c r="R3688" i="1" s="1"/>
  <c r="Q3689" i="1"/>
  <c r="R3689" i="1" s="1"/>
  <c r="Q3690" i="1"/>
  <c r="R3690" i="1" s="1"/>
  <c r="Q3691" i="1"/>
  <c r="R3691" i="1" s="1"/>
  <c r="Q3692" i="1"/>
  <c r="R3692" i="1" s="1"/>
  <c r="Q3693" i="1"/>
  <c r="R3693" i="1" s="1"/>
  <c r="Q3694" i="1"/>
  <c r="R3694" i="1" s="1"/>
  <c r="Q3695" i="1"/>
  <c r="R3695" i="1" s="1"/>
  <c r="Q3696" i="1"/>
  <c r="R3696" i="1" s="1"/>
  <c r="Q3697" i="1"/>
  <c r="R3697" i="1" s="1"/>
  <c r="Q3698" i="1"/>
  <c r="R3698" i="1" s="1"/>
  <c r="Q3699" i="1"/>
  <c r="R3699" i="1" s="1"/>
  <c r="Q3700" i="1"/>
  <c r="R3700" i="1" s="1"/>
  <c r="Q3701" i="1"/>
  <c r="R3701" i="1" s="1"/>
  <c r="Q3702" i="1"/>
  <c r="R3702" i="1" s="1"/>
  <c r="Q3703" i="1"/>
  <c r="R3703" i="1" s="1"/>
  <c r="Q3704" i="1"/>
  <c r="R3704" i="1" s="1"/>
  <c r="Q3705" i="1"/>
  <c r="R3705" i="1" s="1"/>
  <c r="Q3706" i="1"/>
  <c r="R3706" i="1" s="1"/>
  <c r="Q3707" i="1"/>
  <c r="R3707" i="1" s="1"/>
  <c r="Q3708" i="1"/>
  <c r="R3708" i="1" s="1"/>
  <c r="Q3709" i="1"/>
  <c r="R3709" i="1" s="1"/>
  <c r="Q3710" i="1"/>
  <c r="R3710" i="1" s="1"/>
  <c r="Q3711" i="1"/>
  <c r="R3711" i="1" s="1"/>
  <c r="Q3712" i="1"/>
  <c r="R3712" i="1" s="1"/>
  <c r="Q3713" i="1"/>
  <c r="R3713" i="1" s="1"/>
  <c r="Q3714" i="1"/>
  <c r="R3714" i="1" s="1"/>
  <c r="Q3715" i="1"/>
  <c r="R3715" i="1" s="1"/>
  <c r="Q3716" i="1"/>
  <c r="R3716" i="1" s="1"/>
  <c r="Q3717" i="1"/>
  <c r="R3717" i="1" s="1"/>
  <c r="Q3718" i="1"/>
  <c r="R3718" i="1" s="1"/>
  <c r="Q3719" i="1"/>
  <c r="R3719" i="1" s="1"/>
  <c r="Q3720" i="1"/>
  <c r="R3720" i="1" s="1"/>
  <c r="Q3721" i="1"/>
  <c r="R3721" i="1" s="1"/>
  <c r="Q3722" i="1"/>
  <c r="R3722" i="1" s="1"/>
  <c r="Q3723" i="1"/>
  <c r="R3723" i="1" s="1"/>
  <c r="Q3724" i="1"/>
  <c r="R3724" i="1" s="1"/>
  <c r="Q3728" i="1"/>
  <c r="R3728" i="1" s="1"/>
  <c r="Q3729" i="1"/>
  <c r="R3729" i="1" s="1"/>
  <c r="Q3730" i="1"/>
  <c r="R3730" i="1" s="1"/>
  <c r="Q3731" i="1"/>
  <c r="R3731" i="1" s="1"/>
  <c r="Q3732" i="1"/>
  <c r="R3732" i="1" s="1"/>
  <c r="Q3733" i="1"/>
  <c r="R3733" i="1" s="1"/>
  <c r="Q3735" i="1"/>
  <c r="R3735" i="1" s="1"/>
  <c r="Q3736" i="1"/>
  <c r="R3736" i="1" s="1"/>
  <c r="Q3737" i="1"/>
  <c r="R3737" i="1" s="1"/>
  <c r="Q3738" i="1"/>
  <c r="R3738" i="1" s="1"/>
  <c r="Q3742" i="1"/>
  <c r="R3742" i="1" s="1"/>
  <c r="Q3743" i="1"/>
  <c r="R3743" i="1" s="1"/>
  <c r="Q3744" i="1"/>
  <c r="R3744" i="1" s="1"/>
  <c r="Q3745" i="1"/>
  <c r="R3745" i="1" s="1"/>
  <c r="Q3746" i="1"/>
  <c r="R3746" i="1" s="1"/>
  <c r="Q3747" i="1"/>
  <c r="R3747" i="1" s="1"/>
  <c r="Q3748" i="1"/>
  <c r="R3748" i="1" s="1"/>
  <c r="Q3749" i="1"/>
  <c r="R3749" i="1" s="1"/>
  <c r="Q3750" i="1"/>
  <c r="R3750" i="1" s="1"/>
  <c r="Q3751" i="1"/>
  <c r="R3751" i="1" s="1"/>
  <c r="Q3752" i="1"/>
  <c r="R3752" i="1" s="1"/>
  <c r="Q3753" i="1"/>
  <c r="R3753" i="1" s="1"/>
  <c r="Q3755" i="1"/>
  <c r="R3755" i="1" s="1"/>
  <c r="Q3759" i="1"/>
  <c r="R3759" i="1" s="1"/>
  <c r="Q3760" i="1"/>
  <c r="R3760" i="1" s="1"/>
  <c r="Q3762" i="1"/>
  <c r="R3762" i="1" s="1"/>
  <c r="Q3763" i="1"/>
  <c r="R3763" i="1" s="1"/>
  <c r="Q3764" i="1"/>
  <c r="R3764" i="1" s="1"/>
  <c r="Q3765" i="1"/>
  <c r="R3765" i="1" s="1"/>
  <c r="Q3766" i="1"/>
  <c r="R3766" i="1" s="1"/>
  <c r="Q3767" i="1"/>
  <c r="R3767" i="1" s="1"/>
  <c r="Q3768" i="1"/>
  <c r="R3768" i="1" s="1"/>
  <c r="Q3769" i="1"/>
  <c r="R3769" i="1" s="1"/>
  <c r="Q3770" i="1"/>
  <c r="R3770" i="1" s="1"/>
  <c r="Q3771" i="1"/>
  <c r="R3771" i="1" s="1"/>
  <c r="Q3772" i="1"/>
  <c r="R3772" i="1" s="1"/>
  <c r="Q3774" i="1"/>
  <c r="R3774" i="1" s="1"/>
  <c r="Q3776" i="1"/>
  <c r="R3776" i="1" s="1"/>
  <c r="Q3778" i="1"/>
  <c r="R3778" i="1" s="1"/>
  <c r="Q3781" i="1"/>
  <c r="R3781" i="1" s="1"/>
  <c r="Q3784" i="1"/>
  <c r="R3784" i="1" s="1"/>
  <c r="Q3786" i="1"/>
  <c r="R3786" i="1" s="1"/>
  <c r="Q3788" i="1"/>
  <c r="R3788" i="1" s="1"/>
  <c r="Q3789" i="1"/>
  <c r="R3789" i="1" s="1"/>
  <c r="Q3793" i="1"/>
  <c r="R3793" i="1" s="1"/>
  <c r="Q3796" i="1"/>
  <c r="R3796" i="1" s="1"/>
  <c r="Q3799" i="1"/>
  <c r="R3799" i="1" s="1"/>
  <c r="Q3800" i="1"/>
  <c r="R3800" i="1" s="1"/>
  <c r="Q3802" i="1"/>
  <c r="R3802" i="1" s="1"/>
  <c r="Q3804" i="1"/>
  <c r="R3804" i="1" s="1"/>
  <c r="Q3806" i="1"/>
  <c r="R3806" i="1" s="1"/>
  <c r="Q3808" i="1"/>
  <c r="R3808" i="1" s="1"/>
  <c r="Q3809" i="1"/>
  <c r="R3809" i="1" s="1"/>
  <c r="Q3810" i="1"/>
  <c r="R3810" i="1" s="1"/>
  <c r="Q3811" i="1"/>
  <c r="R3811" i="1" s="1"/>
  <c r="Q3812" i="1"/>
  <c r="R3812" i="1" s="1"/>
  <c r="Q3813" i="1"/>
  <c r="R3813" i="1" s="1"/>
  <c r="Q3814" i="1"/>
  <c r="R3814" i="1" s="1"/>
  <c r="Q3815" i="1"/>
  <c r="R3815" i="1" s="1"/>
  <c r="Q3816" i="1"/>
  <c r="R3816" i="1" s="1"/>
  <c r="Q3817" i="1"/>
  <c r="R3817" i="1" s="1"/>
  <c r="Q3818" i="1"/>
  <c r="R3818" i="1" s="1"/>
  <c r="Q3819" i="1"/>
  <c r="R3819" i="1" s="1"/>
  <c r="Q3820" i="1"/>
  <c r="R3820" i="1" s="1"/>
  <c r="Q3821" i="1"/>
  <c r="R3821" i="1" s="1"/>
  <c r="Q3822" i="1"/>
  <c r="R3822" i="1" s="1"/>
  <c r="Q3823" i="1"/>
  <c r="R3823" i="1" s="1"/>
  <c r="Q3824" i="1"/>
  <c r="R3824" i="1" s="1"/>
  <c r="Q3825" i="1"/>
  <c r="R3825" i="1" s="1"/>
  <c r="Q3826" i="1"/>
  <c r="R3826" i="1" s="1"/>
  <c r="Q3827" i="1"/>
  <c r="R3827" i="1" s="1"/>
  <c r="Q3828" i="1"/>
  <c r="R3828" i="1" s="1"/>
  <c r="Q3829" i="1"/>
  <c r="R3829" i="1" s="1"/>
  <c r="Q3830" i="1"/>
  <c r="R3830" i="1" s="1"/>
  <c r="Q3831" i="1"/>
  <c r="R3831" i="1" s="1"/>
  <c r="Q3832" i="1"/>
  <c r="R3832" i="1" s="1"/>
  <c r="Q3833" i="1"/>
  <c r="R3833" i="1" s="1"/>
  <c r="Q3834" i="1"/>
  <c r="R3834" i="1" s="1"/>
  <c r="Q3835" i="1"/>
  <c r="R3835" i="1" s="1"/>
  <c r="Q3836" i="1"/>
  <c r="R3836" i="1" s="1"/>
  <c r="Q3837" i="1"/>
  <c r="R3837" i="1" s="1"/>
  <c r="Q3838" i="1"/>
  <c r="R3838" i="1" s="1"/>
  <c r="Q3839" i="1"/>
  <c r="R3839" i="1" s="1"/>
  <c r="Q3840" i="1"/>
  <c r="R3840" i="1" s="1"/>
  <c r="Q3841" i="1"/>
  <c r="R3841" i="1" s="1"/>
  <c r="Q3842" i="1"/>
  <c r="R3842" i="1" s="1"/>
  <c r="Q3843" i="1"/>
  <c r="R3843" i="1" s="1"/>
  <c r="Q3844" i="1"/>
  <c r="R3844" i="1" s="1"/>
  <c r="Q3845" i="1"/>
  <c r="R3845" i="1" s="1"/>
  <c r="Q3846" i="1"/>
  <c r="R3846" i="1" s="1"/>
  <c r="Q3847" i="1"/>
  <c r="R3847" i="1" s="1"/>
  <c r="Q3848" i="1"/>
  <c r="R3848" i="1" s="1"/>
  <c r="Q3849" i="1"/>
  <c r="R3849" i="1" s="1"/>
  <c r="Q3850" i="1"/>
  <c r="R3850" i="1" s="1"/>
  <c r="Q3851" i="1"/>
  <c r="R3851" i="1" s="1"/>
  <c r="Q3852" i="1"/>
  <c r="R3852" i="1" s="1"/>
  <c r="Q3853" i="1"/>
  <c r="R3853" i="1" s="1"/>
  <c r="Q3854" i="1"/>
  <c r="R3854" i="1" s="1"/>
  <c r="Q3855" i="1"/>
  <c r="R3855" i="1" s="1"/>
  <c r="Q3856" i="1"/>
  <c r="R3856" i="1" s="1"/>
  <c r="Q3857" i="1"/>
  <c r="R3857" i="1" s="1"/>
  <c r="Q3858" i="1"/>
  <c r="R3858" i="1" s="1"/>
  <c r="Q3859" i="1"/>
  <c r="R3859" i="1" s="1"/>
  <c r="Q3860" i="1"/>
  <c r="R3860" i="1" s="1"/>
  <c r="Q3861" i="1"/>
  <c r="R3861" i="1" s="1"/>
  <c r="Q3862" i="1"/>
  <c r="R3862" i="1" s="1"/>
  <c r="Q3863" i="1"/>
  <c r="R3863" i="1" s="1"/>
  <c r="Q3864" i="1"/>
  <c r="R3864" i="1" s="1"/>
  <c r="Q3865" i="1"/>
  <c r="R3865" i="1" s="1"/>
  <c r="Q3866" i="1"/>
  <c r="R3866" i="1" s="1"/>
  <c r="Q3867" i="1"/>
  <c r="R3867" i="1" s="1"/>
  <c r="Q3868" i="1"/>
  <c r="R3868" i="1" s="1"/>
  <c r="Q3869" i="1"/>
  <c r="R3869" i="1" s="1"/>
  <c r="Q3870" i="1"/>
  <c r="R3870" i="1" s="1"/>
  <c r="Q3871" i="1"/>
  <c r="R3871" i="1" s="1"/>
  <c r="Q3872" i="1"/>
  <c r="R3872" i="1" s="1"/>
  <c r="Q3873" i="1"/>
  <c r="R3873" i="1" s="1"/>
  <c r="Q3874" i="1"/>
  <c r="R3874" i="1" s="1"/>
  <c r="Q3875" i="1"/>
  <c r="R3875" i="1" s="1"/>
  <c r="Q3876" i="1"/>
  <c r="R3876" i="1" s="1"/>
  <c r="Q3877" i="1"/>
  <c r="R3877" i="1" s="1"/>
  <c r="Q3878" i="1"/>
  <c r="R3878" i="1" s="1"/>
  <c r="Q3879" i="1"/>
  <c r="R3879" i="1" s="1"/>
  <c r="Q3880" i="1"/>
  <c r="R3880" i="1" s="1"/>
  <c r="Q3881" i="1"/>
  <c r="R3881" i="1" s="1"/>
  <c r="Q3882" i="1"/>
  <c r="R3882" i="1" s="1"/>
  <c r="Q3883" i="1"/>
  <c r="R3883" i="1" s="1"/>
  <c r="Q3884" i="1"/>
  <c r="R3884" i="1" s="1"/>
  <c r="Q3885" i="1"/>
  <c r="R3885" i="1" s="1"/>
  <c r="Q3886" i="1"/>
  <c r="R3886" i="1" s="1"/>
  <c r="Q3887" i="1"/>
  <c r="R3887" i="1" s="1"/>
  <c r="Q3888" i="1"/>
  <c r="R3888" i="1" s="1"/>
  <c r="Q3889" i="1"/>
  <c r="R3889" i="1" s="1"/>
  <c r="Q3890" i="1"/>
  <c r="R3890" i="1" s="1"/>
  <c r="Q3891" i="1"/>
  <c r="R3891" i="1" s="1"/>
  <c r="Q3892" i="1"/>
  <c r="R3892" i="1" s="1"/>
  <c r="Q3893" i="1"/>
  <c r="R3893" i="1" s="1"/>
  <c r="Q3894" i="1"/>
  <c r="R3894" i="1" s="1"/>
  <c r="Q3895" i="1"/>
  <c r="R3895" i="1" s="1"/>
  <c r="Q3896" i="1"/>
  <c r="R3896" i="1" s="1"/>
  <c r="Q3897" i="1"/>
  <c r="R3897" i="1" s="1"/>
  <c r="Q3898" i="1"/>
  <c r="R3898" i="1" s="1"/>
  <c r="Q3899" i="1"/>
  <c r="R3899" i="1" s="1"/>
  <c r="Q3900" i="1"/>
  <c r="R3900" i="1" s="1"/>
  <c r="Q3902" i="1"/>
  <c r="R3902" i="1" s="1"/>
  <c r="Q3903" i="1"/>
  <c r="R3903" i="1" s="1"/>
  <c r="Q3904" i="1"/>
  <c r="R3904" i="1" s="1"/>
  <c r="Q3905" i="1"/>
  <c r="R3905" i="1" s="1"/>
  <c r="Q3906" i="1"/>
  <c r="R3906" i="1" s="1"/>
  <c r="Q3907" i="1"/>
  <c r="R3907" i="1" s="1"/>
  <c r="Q3908" i="1"/>
  <c r="R3908" i="1" s="1"/>
  <c r="Q3909" i="1"/>
  <c r="R3909" i="1" s="1"/>
  <c r="Q3910" i="1"/>
  <c r="R3910" i="1" s="1"/>
  <c r="Q3912" i="1"/>
  <c r="R3912" i="1" s="1"/>
  <c r="Q3913" i="1"/>
  <c r="R3913" i="1" s="1"/>
  <c r="Q3914" i="1"/>
  <c r="R3914" i="1" s="1"/>
  <c r="Q3915" i="1"/>
  <c r="R3915" i="1" s="1"/>
  <c r="Q3916" i="1"/>
  <c r="R3916" i="1" s="1"/>
  <c r="Q3917" i="1"/>
  <c r="R3917" i="1" s="1"/>
  <c r="Q3918" i="1"/>
  <c r="R3918" i="1" s="1"/>
  <c r="Q3919" i="1"/>
  <c r="R3919" i="1" s="1"/>
  <c r="Q3920" i="1"/>
  <c r="R3920" i="1" s="1"/>
  <c r="Q3921" i="1"/>
  <c r="R3921" i="1" s="1"/>
  <c r="Q3922" i="1"/>
  <c r="R3922" i="1" s="1"/>
  <c r="Q3923" i="1"/>
  <c r="R3923" i="1" s="1"/>
  <c r="Q3924" i="1"/>
  <c r="R3924" i="1" s="1"/>
  <c r="Q3925" i="1"/>
  <c r="R3925" i="1" s="1"/>
  <c r="Q3926" i="1"/>
  <c r="R3926" i="1" s="1"/>
  <c r="Q3927" i="1"/>
  <c r="R3927" i="1" s="1"/>
  <c r="Q3928" i="1"/>
  <c r="R3928" i="1" s="1"/>
  <c r="Q3929" i="1"/>
  <c r="R3929" i="1" s="1"/>
  <c r="Q3930" i="1"/>
  <c r="R3930" i="1" s="1"/>
  <c r="Q3931" i="1"/>
  <c r="R3931" i="1" s="1"/>
  <c r="Q3932" i="1"/>
  <c r="R3932" i="1" s="1"/>
  <c r="Q3933" i="1"/>
  <c r="R3933" i="1" s="1"/>
  <c r="Q3936" i="1"/>
  <c r="R3936" i="1" s="1"/>
  <c r="Q3937" i="1"/>
  <c r="R3937" i="1" s="1"/>
  <c r="Q3938" i="1"/>
  <c r="R3938" i="1" s="1"/>
  <c r="Q3939" i="1"/>
  <c r="R3939" i="1" s="1"/>
  <c r="Q3940" i="1"/>
  <c r="R3940" i="1" s="1"/>
  <c r="Q3942" i="1"/>
  <c r="R3942" i="1" s="1"/>
  <c r="Q3943" i="1"/>
  <c r="R3943" i="1" s="1"/>
  <c r="Q3944" i="1"/>
  <c r="R3944" i="1" s="1"/>
  <c r="Q3945" i="1"/>
  <c r="R3945" i="1" s="1"/>
  <c r="Q3947" i="1"/>
  <c r="R3947" i="1" s="1"/>
  <c r="Q3949" i="1"/>
  <c r="R3949" i="1" s="1"/>
  <c r="Q3951" i="1"/>
  <c r="R3951" i="1" s="1"/>
  <c r="Q3952" i="1"/>
  <c r="R3952" i="1" s="1"/>
  <c r="Q3953" i="1"/>
  <c r="R3953" i="1" s="1"/>
  <c r="Q3954" i="1"/>
  <c r="R3954" i="1" s="1"/>
  <c r="Q3955" i="1"/>
  <c r="R3955" i="1" s="1"/>
  <c r="Q3956" i="1"/>
  <c r="R3956" i="1" s="1"/>
  <c r="Q3958" i="1"/>
  <c r="R3958" i="1" s="1"/>
  <c r="Q3960" i="1"/>
  <c r="R3960" i="1" s="1"/>
  <c r="Q3962" i="1"/>
  <c r="R3962" i="1" s="1"/>
  <c r="Q3963" i="1"/>
  <c r="R3963" i="1" s="1"/>
  <c r="Q3965" i="1"/>
  <c r="R3965" i="1" s="1"/>
  <c r="Q3966" i="1"/>
  <c r="R3966" i="1" s="1"/>
  <c r="Q3967" i="1"/>
  <c r="R3967" i="1" s="1"/>
  <c r="Q3970" i="1"/>
  <c r="R3970" i="1" s="1"/>
  <c r="Q3971" i="1"/>
  <c r="R3971" i="1" s="1"/>
  <c r="Q3973" i="1"/>
  <c r="R3973" i="1" s="1"/>
  <c r="Q3974" i="1"/>
  <c r="R3974" i="1" s="1"/>
  <c r="Q3975" i="1"/>
  <c r="R3975" i="1" s="1"/>
  <c r="Q3976" i="1"/>
  <c r="R3976" i="1" s="1"/>
  <c r="Q3979" i="1"/>
  <c r="R3979" i="1" s="1"/>
  <c r="Q3980" i="1"/>
  <c r="R3980" i="1" s="1"/>
  <c r="Q3981" i="1"/>
  <c r="R3981" i="1" s="1"/>
  <c r="Q3983" i="1"/>
  <c r="R3983" i="1" s="1"/>
  <c r="Q3987" i="1"/>
  <c r="R3987" i="1" s="1"/>
  <c r="Q3988" i="1"/>
  <c r="R3988" i="1" s="1"/>
  <c r="Q3992" i="1"/>
  <c r="R3992" i="1" s="1"/>
  <c r="Q3994" i="1"/>
  <c r="R3994" i="1" s="1"/>
  <c r="Q3995" i="1"/>
  <c r="R3995" i="1" s="1"/>
  <c r="Q4000" i="1"/>
  <c r="R4000" i="1" s="1"/>
  <c r="Q4005" i="1"/>
  <c r="R4005" i="1" s="1"/>
  <c r="Q4006" i="1"/>
  <c r="R4006" i="1" s="1"/>
  <c r="Q4007" i="1"/>
  <c r="R4007" i="1" s="1"/>
  <c r="Q4008" i="1"/>
  <c r="R4008" i="1" s="1"/>
  <c r="Q4009" i="1"/>
  <c r="R4009" i="1" s="1"/>
  <c r="Q4010" i="1"/>
  <c r="R4010" i="1" s="1"/>
  <c r="Q4011" i="1"/>
  <c r="R4011" i="1" s="1"/>
  <c r="Q4012" i="1"/>
  <c r="R4012" i="1" s="1"/>
  <c r="Q4013" i="1"/>
  <c r="R4013" i="1" s="1"/>
  <c r="Q4014" i="1"/>
  <c r="R4014" i="1" s="1"/>
  <c r="Q4015" i="1"/>
  <c r="R4015" i="1" s="1"/>
  <c r="Q4016" i="1"/>
  <c r="R4016" i="1" s="1"/>
  <c r="Q4017" i="1"/>
  <c r="R4017" i="1" s="1"/>
  <c r="Q4018" i="1"/>
  <c r="R4018" i="1" s="1"/>
  <c r="Q4019" i="1"/>
  <c r="R4019" i="1" s="1"/>
  <c r="Q4020" i="1"/>
  <c r="R4020" i="1" s="1"/>
  <c r="Q4021" i="1"/>
  <c r="R4021" i="1" s="1"/>
  <c r="Q4022" i="1"/>
  <c r="R4022" i="1" s="1"/>
  <c r="Q4023" i="1"/>
  <c r="R4023" i="1" s="1"/>
  <c r="Q4024" i="1"/>
  <c r="R4024" i="1" s="1"/>
  <c r="Q4025" i="1"/>
  <c r="R4025" i="1" s="1"/>
  <c r="Q4026" i="1"/>
  <c r="R4026" i="1" s="1"/>
  <c r="Q4027" i="1"/>
  <c r="R4027" i="1" s="1"/>
  <c r="Q4028" i="1"/>
  <c r="R4028" i="1" s="1"/>
  <c r="Q4029" i="1"/>
  <c r="R4029" i="1" s="1"/>
  <c r="Q4030" i="1"/>
  <c r="R4030" i="1" s="1"/>
  <c r="Q4031" i="1"/>
  <c r="R4031" i="1" s="1"/>
  <c r="Q4032" i="1"/>
  <c r="R4032" i="1" s="1"/>
  <c r="Q4033" i="1"/>
  <c r="R4033" i="1" s="1"/>
  <c r="Q4034" i="1"/>
  <c r="R4034" i="1" s="1"/>
  <c r="Q4035" i="1"/>
  <c r="R4035" i="1" s="1"/>
  <c r="Q4036" i="1"/>
  <c r="R4036" i="1" s="1"/>
  <c r="Q4037" i="1"/>
  <c r="R4037" i="1" s="1"/>
  <c r="Q4038" i="1"/>
  <c r="R4038" i="1" s="1"/>
  <c r="Q4040" i="1"/>
  <c r="R4040" i="1" s="1"/>
  <c r="Q4041" i="1"/>
  <c r="R4041" i="1" s="1"/>
  <c r="Q4042" i="1"/>
  <c r="R4042" i="1" s="1"/>
  <c r="Q4043" i="1"/>
  <c r="R4043" i="1" s="1"/>
  <c r="Q4044" i="1"/>
  <c r="R4044" i="1" s="1"/>
  <c r="Q4045" i="1"/>
  <c r="R4045" i="1" s="1"/>
  <c r="Q4046" i="1"/>
  <c r="R4046" i="1" s="1"/>
  <c r="Q4047" i="1"/>
  <c r="R4047" i="1" s="1"/>
  <c r="Q4048" i="1"/>
  <c r="R4048" i="1" s="1"/>
  <c r="Q4049" i="1"/>
  <c r="R4049" i="1" s="1"/>
  <c r="Q4050" i="1"/>
  <c r="R4050" i="1" s="1"/>
  <c r="Q4051" i="1"/>
  <c r="R4051" i="1" s="1"/>
  <c r="Q4052" i="1"/>
  <c r="R4052" i="1" s="1"/>
  <c r="Q4053" i="1"/>
  <c r="R4053" i="1" s="1"/>
  <c r="Q4054" i="1"/>
  <c r="R4054" i="1" s="1"/>
  <c r="Q4055" i="1"/>
  <c r="R4055" i="1" s="1"/>
  <c r="Q4056" i="1"/>
  <c r="R4056" i="1" s="1"/>
  <c r="Q4057" i="1"/>
  <c r="R4057" i="1" s="1"/>
  <c r="Q4058" i="1"/>
  <c r="R4058" i="1" s="1"/>
  <c r="Q4059" i="1"/>
  <c r="R4059" i="1" s="1"/>
  <c r="Q4060" i="1"/>
  <c r="R4060" i="1" s="1"/>
  <c r="Q4061" i="1"/>
  <c r="R4061" i="1" s="1"/>
  <c r="Q4062" i="1"/>
  <c r="R4062" i="1" s="1"/>
  <c r="Q4063" i="1"/>
  <c r="R4063" i="1" s="1"/>
  <c r="Q4064" i="1"/>
  <c r="R4064" i="1" s="1"/>
  <c r="Q4066" i="1"/>
  <c r="R4066" i="1" s="1"/>
  <c r="Q4067" i="1"/>
  <c r="R4067" i="1" s="1"/>
  <c r="Q4068" i="1"/>
  <c r="R4068" i="1" s="1"/>
  <c r="Q4069" i="1"/>
  <c r="R4069" i="1" s="1"/>
  <c r="Q4070" i="1"/>
  <c r="R4070" i="1" s="1"/>
  <c r="Q4071" i="1"/>
  <c r="R4071" i="1" s="1"/>
  <c r="Q4072" i="1"/>
  <c r="R4072" i="1" s="1"/>
  <c r="Q4074" i="1"/>
  <c r="R4074" i="1" s="1"/>
  <c r="Q4075" i="1"/>
  <c r="R4075" i="1" s="1"/>
  <c r="Q4076" i="1"/>
  <c r="R4076" i="1" s="1"/>
  <c r="Q4077" i="1"/>
  <c r="R4077" i="1" s="1"/>
  <c r="Q4078" i="1"/>
  <c r="R4078" i="1" s="1"/>
  <c r="Q4079" i="1"/>
  <c r="R4079" i="1" s="1"/>
  <c r="Q4080" i="1"/>
  <c r="R4080" i="1" s="1"/>
  <c r="Q4081" i="1"/>
  <c r="R4081" i="1" s="1"/>
  <c r="Q4082" i="1"/>
  <c r="R4082" i="1" s="1"/>
  <c r="Q4084" i="1"/>
  <c r="R4084" i="1" s="1"/>
  <c r="Q4085" i="1"/>
  <c r="R4085" i="1" s="1"/>
  <c r="Q4086" i="1"/>
  <c r="R4086" i="1" s="1"/>
  <c r="Q4087" i="1"/>
  <c r="R4087" i="1" s="1"/>
  <c r="Q4088" i="1"/>
  <c r="R4088" i="1" s="1"/>
  <c r="Q4089" i="1"/>
  <c r="R4089" i="1" s="1"/>
  <c r="Q4090" i="1"/>
  <c r="R4090" i="1" s="1"/>
  <c r="Q4091" i="1"/>
  <c r="R4091" i="1" s="1"/>
  <c r="Q4092" i="1"/>
  <c r="R4092" i="1" s="1"/>
  <c r="Q4094" i="1"/>
  <c r="R4094" i="1" s="1"/>
  <c r="Q4095" i="1"/>
  <c r="R4095" i="1" s="1"/>
  <c r="Q4096" i="1"/>
  <c r="R4096" i="1" s="1"/>
  <c r="Q4098" i="1"/>
  <c r="R4098" i="1" s="1"/>
  <c r="Q4099" i="1"/>
  <c r="R4099" i="1" s="1"/>
  <c r="Q4100" i="1"/>
  <c r="R4100" i="1" s="1"/>
  <c r="Q4101" i="1"/>
  <c r="R4101" i="1" s="1"/>
  <c r="Q4102" i="1"/>
  <c r="R4102" i="1" s="1"/>
  <c r="Q4103" i="1"/>
  <c r="R4103" i="1" s="1"/>
  <c r="Q4104" i="1"/>
  <c r="R4104" i="1" s="1"/>
  <c r="Q4105" i="1"/>
  <c r="R4105" i="1" s="1"/>
  <c r="Q4106" i="1"/>
  <c r="R4106" i="1" s="1"/>
  <c r="Q4108" i="1"/>
  <c r="R4108" i="1" s="1"/>
  <c r="Q4109" i="1"/>
  <c r="R4109" i="1" s="1"/>
  <c r="Q4110" i="1"/>
  <c r="R4110" i="1" s="1"/>
  <c r="Q4111" i="1"/>
  <c r="R4111" i="1" s="1"/>
  <c r="Q4112" i="1"/>
  <c r="R4112" i="1" s="1"/>
  <c r="Q4113" i="1"/>
  <c r="R4113" i="1" s="1"/>
  <c r="Q4115" i="1"/>
  <c r="R4115" i="1" s="1"/>
  <c r="Q4116" i="1"/>
  <c r="R4116" i="1" s="1"/>
  <c r="Q4117" i="1"/>
  <c r="R4117" i="1" s="1"/>
  <c r="Q4118" i="1"/>
  <c r="R4118" i="1" s="1"/>
  <c r="Q4119" i="1"/>
  <c r="R4119" i="1" s="1"/>
  <c r="Q4120" i="1"/>
  <c r="R4120" i="1" s="1"/>
  <c r="Q4121" i="1"/>
  <c r="R4121" i="1" s="1"/>
  <c r="Q4122" i="1"/>
  <c r="R4122" i="1" s="1"/>
  <c r="Q4123" i="1"/>
  <c r="R4123" i="1" s="1"/>
  <c r="Q4125" i="1"/>
  <c r="R4125" i="1" s="1"/>
  <c r="Q4126" i="1"/>
  <c r="R4126" i="1" s="1"/>
  <c r="Q4127" i="1"/>
  <c r="R4127" i="1" s="1"/>
  <c r="Q4128" i="1"/>
  <c r="R4128" i="1" s="1"/>
  <c r="Q4129" i="1"/>
  <c r="R4129" i="1" s="1"/>
  <c r="Q4131" i="1"/>
  <c r="R4131" i="1" s="1"/>
  <c r="Q4132" i="1"/>
  <c r="R4132" i="1" s="1"/>
  <c r="Q4133" i="1"/>
  <c r="R4133" i="1" s="1"/>
  <c r="Q4134" i="1"/>
  <c r="R4134" i="1" s="1"/>
  <c r="Q4135" i="1"/>
  <c r="R4135" i="1" s="1"/>
  <c r="Q4136" i="1"/>
  <c r="R4136" i="1" s="1"/>
  <c r="Q4137" i="1"/>
  <c r="R4137" i="1" s="1"/>
  <c r="Q4138" i="1"/>
  <c r="R4138" i="1" s="1"/>
  <c r="Q4139" i="1"/>
  <c r="R4139" i="1" s="1"/>
  <c r="Q4140" i="1"/>
  <c r="R4140" i="1" s="1"/>
  <c r="Q4141" i="1"/>
  <c r="R4141" i="1" s="1"/>
  <c r="Q4142" i="1"/>
  <c r="R4142" i="1" s="1"/>
  <c r="Q4143" i="1"/>
  <c r="R4143" i="1" s="1"/>
  <c r="Q4144" i="1"/>
  <c r="R4144" i="1" s="1"/>
  <c r="Q4145" i="1"/>
  <c r="R4145" i="1" s="1"/>
  <c r="Q4146" i="1"/>
  <c r="R4146" i="1" s="1"/>
  <c r="Q4147" i="1"/>
  <c r="R4147" i="1" s="1"/>
  <c r="Q4148" i="1"/>
  <c r="R4148" i="1" s="1"/>
  <c r="Q4149" i="1"/>
  <c r="R4149" i="1" s="1"/>
  <c r="Q4150" i="1"/>
  <c r="R4150" i="1" s="1"/>
  <c r="Q4151" i="1"/>
  <c r="R4151" i="1" s="1"/>
  <c r="Q4152" i="1"/>
  <c r="R4152" i="1" s="1"/>
  <c r="Q4153" i="1"/>
  <c r="R4153" i="1" s="1"/>
  <c r="Q4154" i="1"/>
  <c r="R4154" i="1" s="1"/>
  <c r="Q4155" i="1"/>
  <c r="R4155" i="1" s="1"/>
  <c r="Q4156" i="1"/>
  <c r="R4156" i="1" s="1"/>
  <c r="Q4157" i="1"/>
  <c r="R4157" i="1" s="1"/>
  <c r="Q4158" i="1"/>
  <c r="R4158" i="1" s="1"/>
  <c r="Q4160" i="1"/>
  <c r="R4160" i="1" s="1"/>
  <c r="Q4161" i="1"/>
  <c r="R4161" i="1" s="1"/>
  <c r="Q4162" i="1"/>
  <c r="R4162" i="1" s="1"/>
  <c r="Q4163" i="1"/>
  <c r="R4163" i="1" s="1"/>
  <c r="Q4164" i="1"/>
  <c r="R4164" i="1" s="1"/>
  <c r="Q4165" i="1"/>
  <c r="R4165" i="1" s="1"/>
  <c r="Q4167" i="1"/>
  <c r="R4167" i="1" s="1"/>
  <c r="Q4168" i="1"/>
  <c r="R4168" i="1" s="1"/>
  <c r="Q4169" i="1"/>
  <c r="R4169" i="1" s="1"/>
  <c r="Q4171" i="1"/>
  <c r="R4171" i="1" s="1"/>
  <c r="Q4173" i="1"/>
  <c r="R4173" i="1" s="1"/>
  <c r="Q4174" i="1"/>
  <c r="R4174" i="1" s="1"/>
  <c r="Q4175" i="1"/>
  <c r="R4175" i="1" s="1"/>
  <c r="Q4176" i="1"/>
  <c r="R4176" i="1" s="1"/>
  <c r="Q4178" i="1"/>
  <c r="R4178" i="1" s="1"/>
  <c r="Q4180" i="1"/>
  <c r="R4180" i="1" s="1"/>
  <c r="Q4182" i="1"/>
  <c r="R4182" i="1" s="1"/>
  <c r="Q4183" i="1"/>
  <c r="R4183" i="1" s="1"/>
  <c r="Q4184" i="1"/>
  <c r="R4184" i="1" s="1"/>
  <c r="Q4187" i="1"/>
  <c r="R4187" i="1" s="1"/>
  <c r="Q4188" i="1"/>
  <c r="R4188" i="1" s="1"/>
  <c r="Q4189" i="1"/>
  <c r="R4189" i="1" s="1"/>
  <c r="Q4190" i="1"/>
  <c r="R4190" i="1" s="1"/>
  <c r="Q4193" i="1"/>
  <c r="R4193" i="1" s="1"/>
  <c r="Q4194" i="1"/>
  <c r="R4194" i="1" s="1"/>
  <c r="Q4198" i="1"/>
  <c r="R4198" i="1" s="1"/>
  <c r="Q4199" i="1"/>
  <c r="R4199" i="1" s="1"/>
  <c r="Q4201" i="1"/>
  <c r="R4201" i="1" s="1"/>
  <c r="Q4204" i="1"/>
  <c r="R4204" i="1" s="1"/>
  <c r="Q4205" i="1"/>
  <c r="R4205" i="1" s="1"/>
  <c r="Q4206" i="1"/>
  <c r="R4206" i="1" s="1"/>
  <c r="Q4207" i="1"/>
  <c r="R4207" i="1" s="1"/>
  <c r="Q4208" i="1"/>
  <c r="R4208" i="1" s="1"/>
  <c r="Q4209" i="1"/>
  <c r="R4209" i="1" s="1"/>
  <c r="Q4210" i="1"/>
  <c r="R4210" i="1" s="1"/>
  <c r="Q4211" i="1"/>
  <c r="R4211" i="1" s="1"/>
  <c r="Q4212" i="1"/>
  <c r="R4212" i="1" s="1"/>
  <c r="Q4213" i="1"/>
  <c r="R4213" i="1" s="1"/>
  <c r="Q4214" i="1"/>
  <c r="R4214" i="1" s="1"/>
  <c r="Q4215" i="1"/>
  <c r="R4215" i="1" s="1"/>
  <c r="Q4216" i="1"/>
  <c r="R4216" i="1" s="1"/>
  <c r="Q4217" i="1"/>
  <c r="R4217" i="1" s="1"/>
  <c r="Q4218" i="1"/>
  <c r="R4218" i="1" s="1"/>
  <c r="Q4219" i="1"/>
  <c r="R4219" i="1" s="1"/>
  <c r="Q4220" i="1"/>
  <c r="R4220" i="1" s="1"/>
  <c r="Q4221" i="1"/>
  <c r="R4221" i="1" s="1"/>
  <c r="Q4222" i="1"/>
  <c r="R4222" i="1" s="1"/>
  <c r="Q4223" i="1"/>
  <c r="R4223" i="1" s="1"/>
  <c r="Q4224" i="1"/>
  <c r="R4224" i="1" s="1"/>
  <c r="Q4225" i="1"/>
  <c r="R4225" i="1" s="1"/>
  <c r="Q4226" i="1"/>
  <c r="R4226" i="1" s="1"/>
  <c r="Q4227" i="1"/>
  <c r="R4227" i="1" s="1"/>
  <c r="Q4228" i="1"/>
  <c r="R4228" i="1" s="1"/>
  <c r="Q4229" i="1"/>
  <c r="R4229" i="1" s="1"/>
  <c r="Q4230" i="1"/>
  <c r="R4230" i="1" s="1"/>
  <c r="Q4231" i="1"/>
  <c r="R4231" i="1" s="1"/>
  <c r="Q4232" i="1"/>
  <c r="R4232" i="1" s="1"/>
  <c r="Q4233" i="1"/>
  <c r="R4233" i="1" s="1"/>
  <c r="Q4234" i="1"/>
  <c r="R4234" i="1" s="1"/>
  <c r="Q4235" i="1"/>
  <c r="R4235" i="1" s="1"/>
  <c r="Q4236" i="1"/>
  <c r="R4236" i="1" s="1"/>
  <c r="Q4237" i="1"/>
  <c r="R4237" i="1" s="1"/>
  <c r="Q4238" i="1"/>
  <c r="R4238" i="1" s="1"/>
  <c r="Q4239" i="1"/>
  <c r="R4239" i="1" s="1"/>
  <c r="Q4240" i="1"/>
  <c r="R4240" i="1" s="1"/>
  <c r="Q4241" i="1"/>
  <c r="R4241" i="1" s="1"/>
  <c r="Q4242" i="1"/>
  <c r="R4242" i="1" s="1"/>
  <c r="Q4243" i="1"/>
  <c r="R4243" i="1" s="1"/>
  <c r="Q4244" i="1"/>
  <c r="R4244" i="1" s="1"/>
  <c r="Q4245" i="1"/>
  <c r="R4245" i="1" s="1"/>
  <c r="Q4246" i="1"/>
  <c r="R4246" i="1" s="1"/>
  <c r="Q4247" i="1"/>
  <c r="R4247" i="1" s="1"/>
  <c r="Q4248" i="1"/>
  <c r="R4248" i="1" s="1"/>
  <c r="Q4249" i="1"/>
  <c r="R4249" i="1" s="1"/>
  <c r="Q4250" i="1"/>
  <c r="R4250" i="1" s="1"/>
  <c r="Q4251" i="1"/>
  <c r="R4251" i="1" s="1"/>
  <c r="Q4252" i="1"/>
  <c r="R4252" i="1" s="1"/>
  <c r="Q4253" i="1"/>
  <c r="R4253" i="1" s="1"/>
  <c r="Q4254" i="1"/>
  <c r="R4254" i="1" s="1"/>
  <c r="Q4255" i="1"/>
  <c r="R4255" i="1" s="1"/>
  <c r="Q4256" i="1"/>
  <c r="R4256" i="1" s="1"/>
  <c r="Q4257" i="1"/>
  <c r="R4257" i="1" s="1"/>
  <c r="Q4258" i="1"/>
  <c r="R4258" i="1" s="1"/>
  <c r="Q4259" i="1"/>
  <c r="R4259" i="1" s="1"/>
  <c r="Q4260" i="1"/>
  <c r="R4260" i="1" s="1"/>
  <c r="Q4261" i="1"/>
  <c r="R4261" i="1" s="1"/>
  <c r="Q4262" i="1"/>
  <c r="R4262" i="1" s="1"/>
  <c r="Q4263" i="1"/>
  <c r="R4263" i="1" s="1"/>
  <c r="Q4264" i="1"/>
  <c r="R4264" i="1" s="1"/>
  <c r="Q4265" i="1"/>
  <c r="R4265" i="1" s="1"/>
  <c r="Q4266" i="1"/>
  <c r="R4266" i="1" s="1"/>
  <c r="Q4267" i="1"/>
  <c r="R4267" i="1" s="1"/>
  <c r="Q4268" i="1"/>
  <c r="R4268" i="1" s="1"/>
  <c r="Q4269" i="1"/>
  <c r="R4269" i="1" s="1"/>
  <c r="Q4270" i="1"/>
  <c r="R4270" i="1" s="1"/>
  <c r="Q4272" i="1"/>
  <c r="R4272" i="1" s="1"/>
  <c r="Q4273" i="1"/>
  <c r="R4273" i="1" s="1"/>
  <c r="Q4274" i="1"/>
  <c r="R4274" i="1" s="1"/>
  <c r="Q4275" i="1"/>
  <c r="R4275" i="1" s="1"/>
  <c r="Q4276" i="1"/>
  <c r="R4276" i="1" s="1"/>
  <c r="Q4277" i="1"/>
  <c r="R4277" i="1" s="1"/>
  <c r="Q4278" i="1"/>
  <c r="R4278" i="1" s="1"/>
  <c r="Q4279" i="1"/>
  <c r="R4279" i="1" s="1"/>
  <c r="Q4280" i="1"/>
  <c r="R4280" i="1" s="1"/>
  <c r="Q4281" i="1"/>
  <c r="R4281" i="1" s="1"/>
  <c r="Q4282" i="1"/>
  <c r="R4282" i="1" s="1"/>
  <c r="Q4283" i="1"/>
  <c r="R4283" i="1" s="1"/>
  <c r="Q4284" i="1"/>
  <c r="R4284" i="1" s="1"/>
  <c r="Q4285" i="1"/>
  <c r="R4285" i="1" s="1"/>
  <c r="Q4286" i="1"/>
  <c r="R4286" i="1" s="1"/>
  <c r="Q4287" i="1"/>
  <c r="R4287" i="1" s="1"/>
  <c r="Q4288" i="1"/>
  <c r="R4288" i="1" s="1"/>
  <c r="Q4289" i="1"/>
  <c r="R4289" i="1" s="1"/>
  <c r="Q4290" i="1"/>
  <c r="R4290" i="1" s="1"/>
  <c r="Q4291" i="1"/>
  <c r="R4291" i="1" s="1"/>
  <c r="Q4292" i="1"/>
  <c r="R4292" i="1" s="1"/>
  <c r="Q4293" i="1"/>
  <c r="R4293" i="1" s="1"/>
  <c r="Q4295" i="1"/>
  <c r="R4295" i="1" s="1"/>
  <c r="Q4296" i="1"/>
  <c r="R4296" i="1" s="1"/>
  <c r="Q4297" i="1"/>
  <c r="R4297" i="1" s="1"/>
  <c r="Q4298" i="1"/>
  <c r="R4298" i="1" s="1"/>
  <c r="Q4299" i="1"/>
  <c r="R4299" i="1" s="1"/>
  <c r="Q4300" i="1"/>
  <c r="R4300" i="1" s="1"/>
  <c r="Q4301" i="1"/>
  <c r="R4301" i="1" s="1"/>
  <c r="Q4302" i="1"/>
  <c r="R4302" i="1" s="1"/>
  <c r="Q4303" i="1"/>
  <c r="R4303" i="1" s="1"/>
  <c r="Q4304" i="1"/>
  <c r="R4304" i="1" s="1"/>
  <c r="Q4305" i="1"/>
  <c r="R4305" i="1" s="1"/>
  <c r="Q4306" i="1"/>
  <c r="R4306" i="1" s="1"/>
  <c r="Q4307" i="1"/>
  <c r="R4307" i="1" s="1"/>
  <c r="Q4308" i="1"/>
  <c r="R4308" i="1" s="1"/>
  <c r="Q4310" i="1"/>
  <c r="R4310" i="1" s="1"/>
  <c r="Q4311" i="1"/>
  <c r="R4311" i="1" s="1"/>
  <c r="Q4313" i="1"/>
  <c r="R4313" i="1" s="1"/>
  <c r="Q4314" i="1"/>
  <c r="R4314" i="1" s="1"/>
  <c r="Q4315" i="1"/>
  <c r="R4315" i="1" s="1"/>
  <c r="Q4317" i="1"/>
  <c r="R4317" i="1" s="1"/>
  <c r="Q4318" i="1"/>
  <c r="R4318" i="1" s="1"/>
  <c r="Q4319" i="1"/>
  <c r="R4319" i="1" s="1"/>
  <c r="Q4320" i="1"/>
  <c r="R4320" i="1" s="1"/>
  <c r="Q4321" i="1"/>
  <c r="R4321" i="1" s="1"/>
  <c r="Q4322" i="1"/>
  <c r="R4322" i="1" s="1"/>
  <c r="Q4323" i="1"/>
  <c r="R4323" i="1" s="1"/>
  <c r="Q4324" i="1"/>
  <c r="R4324" i="1" s="1"/>
  <c r="Q4327" i="1"/>
  <c r="R4327" i="1" s="1"/>
  <c r="Q4328" i="1"/>
  <c r="R4328" i="1" s="1"/>
  <c r="Q4330" i="1"/>
  <c r="R4330" i="1" s="1"/>
  <c r="Q4331" i="1"/>
  <c r="R4331" i="1" s="1"/>
  <c r="Q4332" i="1"/>
  <c r="R4332" i="1" s="1"/>
  <c r="Q4333" i="1"/>
  <c r="R4333" i="1" s="1"/>
  <c r="Q4334" i="1"/>
  <c r="R4334" i="1" s="1"/>
  <c r="Q4335" i="1"/>
  <c r="R4335" i="1" s="1"/>
  <c r="Q4336" i="1"/>
  <c r="R4336" i="1" s="1"/>
  <c r="Q4337" i="1"/>
  <c r="R4337" i="1" s="1"/>
  <c r="Q4338" i="1"/>
  <c r="R4338" i="1" s="1"/>
  <c r="Q4339" i="1"/>
  <c r="R4339" i="1" s="1"/>
  <c r="Q4342" i="1"/>
  <c r="R4342" i="1" s="1"/>
  <c r="Q4344" i="1"/>
  <c r="R4344" i="1" s="1"/>
  <c r="Q4345" i="1"/>
  <c r="R4345" i="1" s="1"/>
  <c r="Q4347" i="1"/>
  <c r="R4347" i="1" s="1"/>
  <c r="Q4348" i="1"/>
  <c r="R4348" i="1" s="1"/>
  <c r="Q4349" i="1"/>
  <c r="R4349" i="1" s="1"/>
  <c r="Q4351" i="1"/>
  <c r="R4351" i="1" s="1"/>
  <c r="Q4353" i="1"/>
  <c r="R4353" i="1" s="1"/>
  <c r="Q4355" i="1"/>
  <c r="R4355" i="1" s="1"/>
  <c r="Q4360" i="1"/>
  <c r="R4360" i="1" s="1"/>
  <c r="Q4361" i="1"/>
  <c r="R4361" i="1" s="1"/>
  <c r="Q4363" i="1"/>
  <c r="R4363" i="1" s="1"/>
  <c r="Q4365" i="1"/>
  <c r="R4365" i="1" s="1"/>
  <c r="Q4366" i="1"/>
  <c r="R4366" i="1" s="1"/>
  <c r="Q4367" i="1"/>
  <c r="R4367" i="1" s="1"/>
  <c r="Q4368" i="1"/>
  <c r="R4368" i="1" s="1"/>
  <c r="Q4369" i="1"/>
  <c r="R4369" i="1" s="1"/>
  <c r="Q4370" i="1"/>
  <c r="R4370" i="1" s="1"/>
  <c r="Q4371" i="1"/>
  <c r="R4371" i="1" s="1"/>
  <c r="Q4376" i="1"/>
  <c r="R4376" i="1" s="1"/>
  <c r="Q4377" i="1"/>
  <c r="R4377" i="1" s="1"/>
  <c r="Q4378" i="1"/>
  <c r="R4378" i="1" s="1"/>
  <c r="Q4380" i="1"/>
  <c r="R4380" i="1" s="1"/>
  <c r="Q4381" i="1"/>
  <c r="R4381" i="1" s="1"/>
  <c r="Q4382" i="1"/>
  <c r="R4382" i="1" s="1"/>
  <c r="Q4383" i="1"/>
  <c r="R4383" i="1" s="1"/>
  <c r="Q4384" i="1"/>
  <c r="R4384" i="1" s="1"/>
  <c r="Q4385" i="1"/>
  <c r="R4385" i="1" s="1"/>
  <c r="Q4386" i="1"/>
  <c r="R4386" i="1" s="1"/>
  <c r="Q4391" i="1"/>
  <c r="R4391" i="1" s="1"/>
  <c r="Q4394" i="1"/>
  <c r="R4394" i="1" s="1"/>
  <c r="Q4395" i="1"/>
  <c r="R4395" i="1" s="1"/>
  <c r="Q4402" i="1"/>
  <c r="R4402" i="1" s="1"/>
  <c r="Q4403" i="1"/>
  <c r="R4403" i="1" s="1"/>
  <c r="Q4404" i="1"/>
  <c r="R4404" i="1" s="1"/>
  <c r="Q4405" i="1"/>
  <c r="R4405" i="1" s="1"/>
  <c r="Q4406" i="1"/>
  <c r="R4406" i="1" s="1"/>
  <c r="Q4407" i="1"/>
  <c r="R4407" i="1" s="1"/>
  <c r="Q4408" i="1"/>
  <c r="R4408" i="1" s="1"/>
  <c r="Q4409" i="1"/>
  <c r="R4409" i="1" s="1"/>
  <c r="Q4410" i="1"/>
  <c r="R4410" i="1" s="1"/>
  <c r="Q4411" i="1"/>
  <c r="R4411" i="1" s="1"/>
  <c r="Q4412" i="1"/>
  <c r="R4412" i="1" s="1"/>
  <c r="Q4413" i="1"/>
  <c r="R4413" i="1" s="1"/>
  <c r="Q4414" i="1"/>
  <c r="R4414" i="1" s="1"/>
  <c r="Q4415" i="1"/>
  <c r="R4415" i="1" s="1"/>
  <c r="Q4416" i="1"/>
  <c r="R4416" i="1" s="1"/>
  <c r="Q4417" i="1"/>
  <c r="R4417" i="1" s="1"/>
  <c r="Q4418" i="1"/>
  <c r="R4418" i="1" s="1"/>
  <c r="Q4419" i="1"/>
  <c r="R4419" i="1" s="1"/>
  <c r="Q4420" i="1"/>
  <c r="R4420" i="1" s="1"/>
  <c r="Q4421" i="1"/>
  <c r="R4421" i="1" s="1"/>
  <c r="Q4422" i="1"/>
  <c r="R4422" i="1" s="1"/>
  <c r="Q4423" i="1"/>
  <c r="R4423" i="1" s="1"/>
  <c r="Q4424" i="1"/>
  <c r="R4424" i="1" s="1"/>
  <c r="Q4425" i="1"/>
  <c r="R4425" i="1" s="1"/>
  <c r="Q4426" i="1"/>
  <c r="R4426" i="1" s="1"/>
  <c r="Q4427" i="1"/>
  <c r="R4427" i="1" s="1"/>
  <c r="Q4428" i="1"/>
  <c r="R4428" i="1" s="1"/>
  <c r="Q4429" i="1"/>
  <c r="R4429" i="1" s="1"/>
  <c r="Q4430" i="1"/>
  <c r="R4430" i="1" s="1"/>
  <c r="Q4431" i="1"/>
  <c r="R4431" i="1" s="1"/>
  <c r="Q4432" i="1"/>
  <c r="R4432" i="1" s="1"/>
  <c r="Q4433" i="1"/>
  <c r="R4433" i="1" s="1"/>
  <c r="Q4434" i="1"/>
  <c r="R4434" i="1" s="1"/>
  <c r="Q4435" i="1"/>
  <c r="R4435" i="1" s="1"/>
  <c r="Q4436" i="1"/>
  <c r="R4436" i="1" s="1"/>
  <c r="Q4437" i="1"/>
  <c r="R4437" i="1" s="1"/>
  <c r="Q4438" i="1"/>
  <c r="R4438" i="1" s="1"/>
  <c r="Q4439" i="1"/>
  <c r="R4439" i="1" s="1"/>
  <c r="Q4440" i="1"/>
  <c r="R4440" i="1" s="1"/>
  <c r="Q4441" i="1"/>
  <c r="R4441" i="1" s="1"/>
  <c r="Q4442" i="1"/>
  <c r="R4442" i="1" s="1"/>
  <c r="Q4443" i="1"/>
  <c r="R4443" i="1" s="1"/>
  <c r="Q4444" i="1"/>
  <c r="R4444" i="1" s="1"/>
  <c r="Q4445" i="1"/>
  <c r="R4445" i="1" s="1"/>
  <c r="Q4446" i="1"/>
  <c r="R4446" i="1" s="1"/>
  <c r="Q4447" i="1"/>
  <c r="R4447" i="1" s="1"/>
  <c r="Q4448" i="1"/>
  <c r="R4448" i="1" s="1"/>
  <c r="Q4449" i="1"/>
  <c r="R4449" i="1" s="1"/>
  <c r="Q4450" i="1"/>
  <c r="R4450" i="1" s="1"/>
  <c r="Q4451" i="1"/>
  <c r="R4451" i="1" s="1"/>
  <c r="Q4452" i="1"/>
  <c r="R4452" i="1" s="1"/>
  <c r="Q4453" i="1"/>
  <c r="R4453" i="1" s="1"/>
  <c r="Q4454" i="1"/>
  <c r="R4454" i="1" s="1"/>
  <c r="Q4455" i="1"/>
  <c r="R4455" i="1" s="1"/>
  <c r="Q4456" i="1"/>
  <c r="R4456" i="1" s="1"/>
  <c r="Q4457" i="1"/>
  <c r="R4457" i="1" s="1"/>
  <c r="Q4458" i="1"/>
  <c r="R4458" i="1" s="1"/>
  <c r="Q4459" i="1"/>
  <c r="R4459" i="1" s="1"/>
  <c r="Q4460" i="1"/>
  <c r="R4460" i="1" s="1"/>
  <c r="Q4461" i="1"/>
  <c r="R4461" i="1" s="1"/>
  <c r="Q4462" i="1"/>
  <c r="R4462" i="1" s="1"/>
  <c r="Q4463" i="1"/>
  <c r="R4463" i="1" s="1"/>
  <c r="Q4464" i="1"/>
  <c r="R4464" i="1" s="1"/>
  <c r="Q4465" i="1"/>
  <c r="R4465" i="1" s="1"/>
  <c r="Q4468" i="1"/>
  <c r="R4468" i="1" s="1"/>
  <c r="Q4470" i="1"/>
  <c r="R4470" i="1" s="1"/>
  <c r="Q4471" i="1"/>
  <c r="R4471" i="1" s="1"/>
  <c r="Q4472" i="1"/>
  <c r="R4472" i="1" s="1"/>
  <c r="Q4473" i="1"/>
  <c r="R4473" i="1" s="1"/>
  <c r="Q4474" i="1"/>
  <c r="R4474" i="1" s="1"/>
  <c r="Q4475" i="1"/>
  <c r="R4475" i="1" s="1"/>
  <c r="Q4476" i="1"/>
  <c r="R4476" i="1" s="1"/>
  <c r="Q4477" i="1"/>
  <c r="R4477" i="1" s="1"/>
  <c r="Q4478" i="1"/>
  <c r="R4478" i="1" s="1"/>
  <c r="Q4479" i="1"/>
  <c r="R4479" i="1" s="1"/>
  <c r="Q4480" i="1"/>
  <c r="R4480" i="1" s="1"/>
  <c r="Q4481" i="1"/>
  <c r="R4481" i="1" s="1"/>
  <c r="Q4482" i="1"/>
  <c r="R4482" i="1" s="1"/>
  <c r="Q4483" i="1"/>
  <c r="R4483" i="1" s="1"/>
  <c r="Q4484" i="1"/>
  <c r="R4484" i="1" s="1"/>
  <c r="Q4485" i="1"/>
  <c r="R4485" i="1" s="1"/>
  <c r="Q4486" i="1"/>
  <c r="R4486" i="1" s="1"/>
  <c r="Q4487" i="1"/>
  <c r="R4487" i="1" s="1"/>
  <c r="Q4488" i="1"/>
  <c r="R4488" i="1" s="1"/>
  <c r="Q4490" i="1"/>
  <c r="R4490" i="1" s="1"/>
  <c r="Q4491" i="1"/>
  <c r="R4491" i="1" s="1"/>
  <c r="Q4492" i="1"/>
  <c r="R4492" i="1" s="1"/>
  <c r="Q4493" i="1"/>
  <c r="R4493" i="1" s="1"/>
  <c r="Q4494" i="1"/>
  <c r="R4494" i="1" s="1"/>
  <c r="Q4495" i="1"/>
  <c r="R4495" i="1" s="1"/>
  <c r="Q4496" i="1"/>
  <c r="R4496" i="1" s="1"/>
  <c r="Q4497" i="1"/>
  <c r="R4497" i="1" s="1"/>
  <c r="Q4498" i="1"/>
  <c r="R4498" i="1" s="1"/>
  <c r="Q4499" i="1"/>
  <c r="R4499" i="1" s="1"/>
  <c r="Q4501" i="1"/>
  <c r="R4501" i="1" s="1"/>
  <c r="Q4502" i="1"/>
  <c r="R4502" i="1" s="1"/>
  <c r="Q4503" i="1"/>
  <c r="R4503" i="1" s="1"/>
  <c r="Q4504" i="1"/>
  <c r="R4504" i="1" s="1"/>
  <c r="Q4505" i="1"/>
  <c r="R4505" i="1" s="1"/>
  <c r="Q4506" i="1"/>
  <c r="R4506" i="1" s="1"/>
  <c r="Q4507" i="1"/>
  <c r="R4507" i="1" s="1"/>
  <c r="Q4508" i="1"/>
  <c r="R4508" i="1" s="1"/>
  <c r="Q4509" i="1"/>
  <c r="R4509" i="1" s="1"/>
  <c r="Q4510" i="1"/>
  <c r="R4510" i="1" s="1"/>
  <c r="Q4511" i="1"/>
  <c r="R4511" i="1" s="1"/>
  <c r="Q4512" i="1"/>
  <c r="R4512" i="1" s="1"/>
  <c r="Q4513" i="1"/>
  <c r="R4513" i="1" s="1"/>
  <c r="Q4515" i="1"/>
  <c r="R4515" i="1" s="1"/>
  <c r="Q4516" i="1"/>
  <c r="R4516" i="1" s="1"/>
  <c r="Q4517" i="1"/>
  <c r="R4517" i="1" s="1"/>
  <c r="Q4518" i="1"/>
  <c r="R4518" i="1" s="1"/>
  <c r="Q4519" i="1"/>
  <c r="R4519" i="1" s="1"/>
  <c r="Q4520" i="1"/>
  <c r="R4520" i="1" s="1"/>
  <c r="Q4521" i="1"/>
  <c r="R4521" i="1" s="1"/>
  <c r="Q4522" i="1"/>
  <c r="R4522" i="1" s="1"/>
  <c r="Q4523" i="1"/>
  <c r="R4523" i="1" s="1"/>
  <c r="Q4524" i="1"/>
  <c r="R4524" i="1" s="1"/>
  <c r="Q4525" i="1"/>
  <c r="R4525" i="1" s="1"/>
  <c r="Q4526" i="1"/>
  <c r="R4526" i="1" s="1"/>
  <c r="Q4527" i="1"/>
  <c r="R4527" i="1" s="1"/>
  <c r="Q4528" i="1"/>
  <c r="R4528" i="1" s="1"/>
  <c r="Q4529" i="1"/>
  <c r="R4529" i="1" s="1"/>
  <c r="Q4530" i="1"/>
  <c r="R4530" i="1" s="1"/>
  <c r="Q4531" i="1"/>
  <c r="R4531" i="1" s="1"/>
  <c r="Q4533" i="1"/>
  <c r="R4533" i="1" s="1"/>
  <c r="Q4535" i="1"/>
  <c r="R4535" i="1" s="1"/>
  <c r="Q4536" i="1"/>
  <c r="R4536" i="1" s="1"/>
  <c r="Q4538" i="1"/>
  <c r="R4538" i="1" s="1"/>
  <c r="Q4539" i="1"/>
  <c r="R4539" i="1" s="1"/>
  <c r="Q4540" i="1"/>
  <c r="R4540" i="1" s="1"/>
  <c r="Q4541" i="1"/>
  <c r="R4541" i="1" s="1"/>
  <c r="Q4542" i="1"/>
  <c r="R4542" i="1" s="1"/>
  <c r="Q4543" i="1"/>
  <c r="R4543" i="1" s="1"/>
  <c r="Q4544" i="1"/>
  <c r="R4544" i="1" s="1"/>
  <c r="Q4545" i="1"/>
  <c r="R4545" i="1" s="1"/>
  <c r="Q4546" i="1"/>
  <c r="R4546" i="1" s="1"/>
  <c r="Q4547" i="1"/>
  <c r="R4547" i="1" s="1"/>
  <c r="Q4551" i="1"/>
  <c r="R4551" i="1" s="1"/>
  <c r="Q4554" i="1"/>
  <c r="R4554" i="1" s="1"/>
  <c r="Q4555" i="1"/>
  <c r="R4555" i="1" s="1"/>
  <c r="Q4556" i="1"/>
  <c r="R4556" i="1" s="1"/>
  <c r="Q4558" i="1"/>
  <c r="R4558" i="1" s="1"/>
  <c r="Q4559" i="1"/>
  <c r="R4559" i="1" s="1"/>
  <c r="Q4560" i="1"/>
  <c r="R4560" i="1" s="1"/>
  <c r="Q4561" i="1"/>
  <c r="R4561" i="1" s="1"/>
  <c r="Q4562" i="1"/>
  <c r="R4562" i="1" s="1"/>
  <c r="Q4565" i="1"/>
  <c r="R4565" i="1" s="1"/>
  <c r="Q4567" i="1"/>
  <c r="R4567" i="1" s="1"/>
  <c r="Q4568" i="1"/>
  <c r="R4568" i="1" s="1"/>
  <c r="Q4572" i="1"/>
  <c r="R4572" i="1" s="1"/>
  <c r="Q4573" i="1"/>
  <c r="R4573" i="1" s="1"/>
  <c r="Q4580" i="1"/>
  <c r="R4580" i="1" s="1"/>
  <c r="Q4581" i="1"/>
  <c r="R4581" i="1" s="1"/>
  <c r="Q4586" i="1"/>
  <c r="R4586" i="1" s="1"/>
  <c r="Q4591" i="1"/>
  <c r="R4591" i="1" s="1"/>
  <c r="Q4592" i="1"/>
  <c r="R4592" i="1" s="1"/>
  <c r="Q4598" i="1"/>
  <c r="R4598" i="1" s="1"/>
  <c r="Q4599" i="1"/>
  <c r="R4599" i="1" s="1"/>
  <c r="Q4601" i="1"/>
  <c r="R4601" i="1" s="1"/>
  <c r="Q4602" i="1"/>
  <c r="R4602" i="1" s="1"/>
  <c r="Q4603" i="1"/>
  <c r="R4603" i="1" s="1"/>
  <c r="Q4604" i="1"/>
  <c r="R4604" i="1" s="1"/>
  <c r="Q4605" i="1"/>
  <c r="R4605" i="1" s="1"/>
  <c r="Q4606" i="1"/>
  <c r="R4606" i="1" s="1"/>
  <c r="Q4607" i="1"/>
  <c r="R4607" i="1" s="1"/>
  <c r="Q4608" i="1"/>
  <c r="R4608" i="1" s="1"/>
  <c r="Q4609" i="1"/>
  <c r="R4609" i="1" s="1"/>
  <c r="Q4610" i="1"/>
  <c r="R4610" i="1" s="1"/>
  <c r="Q4611" i="1"/>
  <c r="R4611" i="1" s="1"/>
  <c r="Q4612" i="1"/>
  <c r="R4612" i="1" s="1"/>
  <c r="Q4613" i="1"/>
  <c r="R4613" i="1" s="1"/>
  <c r="Q4614" i="1"/>
  <c r="R4614" i="1" s="1"/>
  <c r="Q4615" i="1"/>
  <c r="R4615" i="1" s="1"/>
  <c r="Q4616" i="1"/>
  <c r="R4616" i="1" s="1"/>
  <c r="Q4617" i="1"/>
  <c r="R4617" i="1" s="1"/>
  <c r="Q4618" i="1"/>
  <c r="R4618" i="1" s="1"/>
  <c r="Q4619" i="1"/>
  <c r="R4619" i="1" s="1"/>
  <c r="Q4620" i="1"/>
  <c r="R4620" i="1" s="1"/>
  <c r="Q4621" i="1"/>
  <c r="R4621" i="1" s="1"/>
  <c r="Q4622" i="1"/>
  <c r="R4622" i="1" s="1"/>
  <c r="Q4623" i="1"/>
  <c r="R4623" i="1" s="1"/>
  <c r="Q4624" i="1"/>
  <c r="R4624" i="1" s="1"/>
  <c r="Q4625" i="1"/>
  <c r="R4625" i="1" s="1"/>
  <c r="Q4626" i="1"/>
  <c r="R4626" i="1" s="1"/>
  <c r="Q4627" i="1"/>
  <c r="R4627" i="1" s="1"/>
  <c r="Q4628" i="1"/>
  <c r="R4628" i="1" s="1"/>
  <c r="Q4629" i="1"/>
  <c r="R4629" i="1" s="1"/>
  <c r="Q4630" i="1"/>
  <c r="R4630" i="1" s="1"/>
  <c r="Q4631" i="1"/>
  <c r="R4631" i="1" s="1"/>
  <c r="Q4632" i="1"/>
  <c r="R4632" i="1" s="1"/>
  <c r="Q4633" i="1"/>
  <c r="R4633" i="1" s="1"/>
  <c r="Q4634" i="1"/>
  <c r="R4634" i="1" s="1"/>
  <c r="Q4635" i="1"/>
  <c r="R4635" i="1" s="1"/>
  <c r="Q4636" i="1"/>
  <c r="R4636" i="1" s="1"/>
  <c r="Q4637" i="1"/>
  <c r="R4637" i="1" s="1"/>
  <c r="Q4638" i="1"/>
  <c r="R4638" i="1" s="1"/>
  <c r="Q4639" i="1"/>
  <c r="R4639" i="1" s="1"/>
  <c r="Q4640" i="1"/>
  <c r="R4640" i="1" s="1"/>
  <c r="Q4641" i="1"/>
  <c r="R4641" i="1" s="1"/>
  <c r="Q4642" i="1"/>
  <c r="R4642" i="1" s="1"/>
  <c r="Q4643" i="1"/>
  <c r="R4643" i="1" s="1"/>
  <c r="Q4644" i="1"/>
  <c r="R4644" i="1" s="1"/>
  <c r="Q4645" i="1"/>
  <c r="R4645" i="1" s="1"/>
  <c r="Q4646" i="1"/>
  <c r="R4646" i="1" s="1"/>
  <c r="Q4647" i="1"/>
  <c r="R4647" i="1" s="1"/>
  <c r="Q4648" i="1"/>
  <c r="R4648" i="1" s="1"/>
  <c r="Q4649" i="1"/>
  <c r="R4649" i="1" s="1"/>
  <c r="Q4650" i="1"/>
  <c r="R4650" i="1" s="1"/>
  <c r="Q4651" i="1"/>
  <c r="R4651" i="1" s="1"/>
  <c r="Q4652" i="1"/>
  <c r="R4652" i="1" s="1"/>
  <c r="Q4653" i="1"/>
  <c r="R4653" i="1" s="1"/>
  <c r="Q4654" i="1"/>
  <c r="R4654" i="1" s="1"/>
  <c r="Q4655" i="1"/>
  <c r="R4655" i="1" s="1"/>
  <c r="Q4656" i="1"/>
  <c r="R4656" i="1" s="1"/>
  <c r="Q4657" i="1"/>
  <c r="R4657" i="1" s="1"/>
  <c r="Q4658" i="1"/>
  <c r="R4658" i="1" s="1"/>
  <c r="Q4659" i="1"/>
  <c r="R4659" i="1" s="1"/>
  <c r="Q4660" i="1"/>
  <c r="R4660" i="1" s="1"/>
  <c r="Q4661" i="1"/>
  <c r="R4661" i="1" s="1"/>
  <c r="Q4662" i="1"/>
  <c r="R4662" i="1" s="1"/>
  <c r="Q4663" i="1"/>
  <c r="R4663" i="1" s="1"/>
  <c r="Q4664" i="1"/>
  <c r="R4664" i="1" s="1"/>
  <c r="Q4665" i="1"/>
  <c r="R4665" i="1" s="1"/>
  <c r="Q4666" i="1"/>
  <c r="R4666" i="1" s="1"/>
  <c r="Q4668" i="1"/>
  <c r="R4668" i="1" s="1"/>
  <c r="Q4669" i="1"/>
  <c r="R4669" i="1" s="1"/>
  <c r="Q4670" i="1"/>
  <c r="R4670" i="1" s="1"/>
  <c r="Q4671" i="1"/>
  <c r="R4671" i="1" s="1"/>
  <c r="Q4672" i="1"/>
  <c r="R4672" i="1" s="1"/>
  <c r="Q4673" i="1"/>
  <c r="R4673" i="1" s="1"/>
  <c r="Q4674" i="1"/>
  <c r="R4674" i="1" s="1"/>
  <c r="Q4675" i="1"/>
  <c r="R4675" i="1" s="1"/>
  <c r="Q4676" i="1"/>
  <c r="R4676" i="1" s="1"/>
  <c r="Q4677" i="1"/>
  <c r="R4677" i="1" s="1"/>
  <c r="Q4678" i="1"/>
  <c r="R4678" i="1" s="1"/>
  <c r="Q4679" i="1"/>
  <c r="R4679" i="1" s="1"/>
  <c r="Q4680" i="1"/>
  <c r="R4680" i="1" s="1"/>
  <c r="Q4681" i="1"/>
  <c r="R4681" i="1" s="1"/>
  <c r="Q4682" i="1"/>
  <c r="R4682" i="1" s="1"/>
  <c r="Q4683" i="1"/>
  <c r="R4683" i="1" s="1"/>
  <c r="Q4684" i="1"/>
  <c r="R4684" i="1" s="1"/>
  <c r="Q4685" i="1"/>
  <c r="R4685" i="1" s="1"/>
  <c r="Q4686" i="1"/>
  <c r="R4686" i="1" s="1"/>
  <c r="Q4688" i="1"/>
  <c r="R4688" i="1" s="1"/>
  <c r="Q4689" i="1"/>
  <c r="R4689" i="1" s="1"/>
  <c r="Q4690" i="1"/>
  <c r="R4690" i="1" s="1"/>
  <c r="Q4691" i="1"/>
  <c r="R4691" i="1" s="1"/>
  <c r="Q4692" i="1"/>
  <c r="R4692" i="1" s="1"/>
  <c r="Q4694" i="1"/>
  <c r="R4694" i="1" s="1"/>
  <c r="Q4695" i="1"/>
  <c r="R4695" i="1" s="1"/>
  <c r="Q4696" i="1"/>
  <c r="R4696" i="1" s="1"/>
  <c r="Q4697" i="1"/>
  <c r="R4697" i="1" s="1"/>
  <c r="Q4698" i="1"/>
  <c r="R4698" i="1" s="1"/>
  <c r="Q4699" i="1"/>
  <c r="R4699" i="1" s="1"/>
  <c r="Q4700" i="1"/>
  <c r="R4700" i="1" s="1"/>
  <c r="Q4701" i="1"/>
  <c r="R4701" i="1" s="1"/>
  <c r="Q4702" i="1"/>
  <c r="R4702" i="1" s="1"/>
  <c r="Q4703" i="1"/>
  <c r="R4703" i="1" s="1"/>
  <c r="Q4704" i="1"/>
  <c r="R4704" i="1" s="1"/>
  <c r="Q4705" i="1"/>
  <c r="R4705" i="1" s="1"/>
  <c r="Q4706" i="1"/>
  <c r="R4706" i="1" s="1"/>
  <c r="Q4707" i="1"/>
  <c r="R4707" i="1" s="1"/>
  <c r="Q4708" i="1"/>
  <c r="R4708" i="1" s="1"/>
  <c r="Q4709" i="1"/>
  <c r="R4709" i="1" s="1"/>
  <c r="Q4711" i="1"/>
  <c r="R4711" i="1" s="1"/>
  <c r="Q4712" i="1"/>
  <c r="R4712" i="1" s="1"/>
  <c r="Q4713" i="1"/>
  <c r="R4713" i="1" s="1"/>
  <c r="Q4716" i="1"/>
  <c r="R4716" i="1" s="1"/>
  <c r="Q4717" i="1"/>
  <c r="R4717" i="1" s="1"/>
  <c r="Q4718" i="1"/>
  <c r="R4718" i="1" s="1"/>
  <c r="Q4719" i="1"/>
  <c r="R4719" i="1" s="1"/>
  <c r="Q4720" i="1"/>
  <c r="R4720" i="1" s="1"/>
  <c r="Q4721" i="1"/>
  <c r="R4721" i="1" s="1"/>
  <c r="Q4722" i="1"/>
  <c r="R4722" i="1" s="1"/>
  <c r="Q4723" i="1"/>
  <c r="R4723" i="1" s="1"/>
  <c r="Q4724" i="1"/>
  <c r="R4724" i="1" s="1"/>
  <c r="Q4725" i="1"/>
  <c r="R4725" i="1" s="1"/>
  <c r="Q4726" i="1"/>
  <c r="R4726" i="1" s="1"/>
  <c r="Q4728" i="1"/>
  <c r="R4728" i="1" s="1"/>
  <c r="Q4730" i="1"/>
  <c r="R4730" i="1" s="1"/>
  <c r="Q4732" i="1"/>
  <c r="R4732" i="1" s="1"/>
  <c r="Q4733" i="1"/>
  <c r="R4733" i="1" s="1"/>
  <c r="Q4734" i="1"/>
  <c r="R4734" i="1" s="1"/>
  <c r="Q4735" i="1"/>
  <c r="R4735" i="1" s="1"/>
  <c r="Q4736" i="1"/>
  <c r="R4736" i="1" s="1"/>
  <c r="Q4737" i="1"/>
  <c r="R4737" i="1" s="1"/>
  <c r="Q4738" i="1"/>
  <c r="R4738" i="1" s="1"/>
  <c r="Q4739" i="1"/>
  <c r="R4739" i="1" s="1"/>
  <c r="Q4740" i="1"/>
  <c r="R4740" i="1" s="1"/>
  <c r="Q4741" i="1"/>
  <c r="R4741" i="1" s="1"/>
  <c r="Q4742" i="1"/>
  <c r="R4742" i="1" s="1"/>
  <c r="Q4745" i="1"/>
  <c r="R4745" i="1" s="1"/>
  <c r="Q4746" i="1"/>
  <c r="R4746" i="1" s="1"/>
  <c r="Q4748" i="1"/>
  <c r="R4748" i="1" s="1"/>
  <c r="Q4749" i="1"/>
  <c r="R4749" i="1" s="1"/>
  <c r="Q4750" i="1"/>
  <c r="R4750" i="1" s="1"/>
  <c r="Q4751" i="1"/>
  <c r="R4751" i="1" s="1"/>
  <c r="Q4752" i="1"/>
  <c r="R4752" i="1" s="1"/>
  <c r="Q4753" i="1"/>
  <c r="R4753" i="1" s="1"/>
  <c r="Q4754" i="1"/>
  <c r="R4754" i="1" s="1"/>
  <c r="Q4755" i="1"/>
  <c r="R4755" i="1" s="1"/>
  <c r="Q4756" i="1"/>
  <c r="R4756" i="1" s="1"/>
  <c r="Q4757" i="1"/>
  <c r="R4757" i="1" s="1"/>
  <c r="Q4758" i="1"/>
  <c r="R4758" i="1" s="1"/>
  <c r="Q4761" i="1"/>
  <c r="R4761" i="1" s="1"/>
  <c r="Q4762" i="1"/>
  <c r="R4762" i="1" s="1"/>
  <c r="Q4764" i="1"/>
  <c r="R4764" i="1" s="1"/>
  <c r="Q4765" i="1"/>
  <c r="R4765" i="1" s="1"/>
  <c r="Q4766" i="1"/>
  <c r="R4766" i="1" s="1"/>
  <c r="Q4767" i="1"/>
  <c r="R4767" i="1" s="1"/>
  <c r="Q4768" i="1"/>
  <c r="R4768" i="1" s="1"/>
  <c r="Q4771" i="1"/>
  <c r="R4771" i="1" s="1"/>
  <c r="Q4772" i="1"/>
  <c r="R4772" i="1" s="1"/>
  <c r="Q4773" i="1"/>
  <c r="R4773" i="1" s="1"/>
  <c r="Q4774" i="1"/>
  <c r="R4774" i="1" s="1"/>
  <c r="Q4775" i="1"/>
  <c r="R4775" i="1" s="1"/>
  <c r="Q4778" i="1"/>
  <c r="R4778" i="1" s="1"/>
  <c r="Q4779" i="1"/>
  <c r="R4779" i="1" s="1"/>
  <c r="Q4782" i="1"/>
  <c r="R4782" i="1" s="1"/>
  <c r="Q4786" i="1"/>
  <c r="R4786" i="1" s="1"/>
  <c r="Q4787" i="1"/>
  <c r="R4787" i="1" s="1"/>
  <c r="Q4789" i="1"/>
  <c r="R4789" i="1" s="1"/>
  <c r="Q4790" i="1"/>
  <c r="R4790" i="1" s="1"/>
  <c r="Q4791" i="1"/>
  <c r="R4791" i="1" s="1"/>
  <c r="Q4792" i="1"/>
  <c r="R4792" i="1" s="1"/>
  <c r="Q4793" i="1"/>
  <c r="R4793" i="1" s="1"/>
  <c r="Q4794" i="1"/>
  <c r="R4794" i="1" s="1"/>
  <c r="Q4797" i="1"/>
  <c r="R4797" i="1" s="1"/>
  <c r="Q4801" i="1"/>
  <c r="R4801" i="1" s="1"/>
  <c r="Q4802" i="1"/>
  <c r="R4802" i="1" s="1"/>
  <c r="Q4803" i="1"/>
  <c r="R4803" i="1" s="1"/>
  <c r="Q4804" i="1"/>
  <c r="R4804" i="1" s="1"/>
  <c r="Q4805" i="1"/>
  <c r="R4805" i="1" s="1"/>
  <c r="Q4806" i="1"/>
  <c r="R4806" i="1" s="1"/>
  <c r="Q4807" i="1"/>
  <c r="R4807" i="1" s="1"/>
  <c r="Q4808" i="1"/>
  <c r="R4808" i="1" s="1"/>
  <c r="Q4809" i="1"/>
  <c r="R4809" i="1" s="1"/>
  <c r="Q4810" i="1"/>
  <c r="R4810" i="1" s="1"/>
  <c r="Q4811" i="1"/>
  <c r="R4811" i="1" s="1"/>
  <c r="Q4812" i="1"/>
  <c r="R4812" i="1" s="1"/>
  <c r="Q4813" i="1"/>
  <c r="R4813" i="1" s="1"/>
  <c r="Q4814" i="1"/>
  <c r="R4814" i="1" s="1"/>
  <c r="Q4815" i="1"/>
  <c r="R4815" i="1" s="1"/>
  <c r="Q4816" i="1"/>
  <c r="R4816" i="1" s="1"/>
  <c r="Q4817" i="1"/>
  <c r="R4817" i="1" s="1"/>
  <c r="Q4818" i="1"/>
  <c r="R4818" i="1" s="1"/>
  <c r="Q4819" i="1"/>
  <c r="R4819" i="1" s="1"/>
  <c r="Q4820" i="1"/>
  <c r="R4820" i="1" s="1"/>
  <c r="Q4821" i="1"/>
  <c r="R4821" i="1" s="1"/>
  <c r="Q4822" i="1"/>
  <c r="R4822" i="1" s="1"/>
  <c r="Q4823" i="1"/>
  <c r="R4823" i="1" s="1"/>
  <c r="Q4824" i="1"/>
  <c r="R4824" i="1" s="1"/>
  <c r="Q4825" i="1"/>
  <c r="R4825" i="1" s="1"/>
  <c r="Q4826" i="1"/>
  <c r="R4826" i="1" s="1"/>
  <c r="Q4827" i="1"/>
  <c r="R4827" i="1" s="1"/>
  <c r="Q4828" i="1"/>
  <c r="R4828" i="1" s="1"/>
  <c r="Q4829" i="1"/>
  <c r="R4829" i="1" s="1"/>
  <c r="Q4830" i="1"/>
  <c r="R4830" i="1" s="1"/>
  <c r="Q4831" i="1"/>
  <c r="R4831" i="1" s="1"/>
  <c r="Q4832" i="1"/>
  <c r="R4832" i="1" s="1"/>
  <c r="Q4833" i="1"/>
  <c r="R4833" i="1" s="1"/>
  <c r="Q4834" i="1"/>
  <c r="R4834" i="1" s="1"/>
  <c r="Q4835" i="1"/>
  <c r="R4835" i="1" s="1"/>
  <c r="Q4836" i="1"/>
  <c r="R4836" i="1" s="1"/>
  <c r="Q4837" i="1"/>
  <c r="R4837" i="1" s="1"/>
  <c r="Q4838" i="1"/>
  <c r="R4838" i="1" s="1"/>
  <c r="Q4839" i="1"/>
  <c r="R4839" i="1" s="1"/>
  <c r="Q4840" i="1"/>
  <c r="R4840" i="1" s="1"/>
  <c r="Q4841" i="1"/>
  <c r="R4841" i="1" s="1"/>
  <c r="Q4842" i="1"/>
  <c r="R4842" i="1" s="1"/>
  <c r="Q4843" i="1"/>
  <c r="R4843" i="1" s="1"/>
  <c r="Q4845" i="1"/>
  <c r="R4845" i="1" s="1"/>
  <c r="Q4846" i="1"/>
  <c r="R4846" i="1" s="1"/>
  <c r="Q4847" i="1"/>
  <c r="R4847" i="1" s="1"/>
  <c r="Q4848" i="1"/>
  <c r="R4848" i="1" s="1"/>
  <c r="Q4849" i="1"/>
  <c r="R4849" i="1" s="1"/>
  <c r="Q4850" i="1"/>
  <c r="R4850" i="1" s="1"/>
  <c r="Q4851" i="1"/>
  <c r="R4851" i="1" s="1"/>
  <c r="Q4852" i="1"/>
  <c r="R4852" i="1" s="1"/>
  <c r="Q4853" i="1"/>
  <c r="R4853" i="1" s="1"/>
  <c r="Q4854" i="1"/>
  <c r="R4854" i="1" s="1"/>
  <c r="Q4855" i="1"/>
  <c r="R4855" i="1" s="1"/>
  <c r="Q4856" i="1"/>
  <c r="R4856" i="1" s="1"/>
  <c r="Q4857" i="1"/>
  <c r="R4857" i="1" s="1"/>
  <c r="Q4858" i="1"/>
  <c r="R4858" i="1" s="1"/>
  <c r="Q4859" i="1"/>
  <c r="R4859" i="1" s="1"/>
  <c r="Q4860" i="1"/>
  <c r="R4860" i="1" s="1"/>
  <c r="Q4861" i="1"/>
  <c r="R4861" i="1" s="1"/>
  <c r="Q4862" i="1"/>
  <c r="R4862" i="1" s="1"/>
  <c r="Q4864" i="1"/>
  <c r="R4864" i="1" s="1"/>
  <c r="Q4865" i="1"/>
  <c r="R4865" i="1" s="1"/>
  <c r="Q4866" i="1"/>
  <c r="R4866" i="1" s="1"/>
  <c r="Q4868" i="1"/>
  <c r="R4868" i="1" s="1"/>
  <c r="Q4869" i="1"/>
  <c r="R4869" i="1" s="1"/>
  <c r="Q4870" i="1"/>
  <c r="R4870" i="1" s="1"/>
  <c r="Q4871" i="1"/>
  <c r="R4871" i="1" s="1"/>
  <c r="Q4872" i="1"/>
  <c r="R4872" i="1" s="1"/>
  <c r="Q4873" i="1"/>
  <c r="R4873" i="1" s="1"/>
  <c r="Q4874" i="1"/>
  <c r="R4874" i="1" s="1"/>
  <c r="Q4875" i="1"/>
  <c r="R4875" i="1" s="1"/>
  <c r="Q4876" i="1"/>
  <c r="R4876" i="1" s="1"/>
  <c r="Q4877" i="1"/>
  <c r="R4877" i="1" s="1"/>
  <c r="Q4878" i="1"/>
  <c r="R4878" i="1" s="1"/>
  <c r="Q4879" i="1"/>
  <c r="R4879" i="1" s="1"/>
  <c r="Q4881" i="1"/>
  <c r="R4881" i="1" s="1"/>
  <c r="Q4883" i="1"/>
  <c r="R4883" i="1" s="1"/>
  <c r="Q4884" i="1"/>
  <c r="R4884" i="1" s="1"/>
  <c r="Q4885" i="1"/>
  <c r="R4885" i="1" s="1"/>
  <c r="Q4886" i="1"/>
  <c r="R4886" i="1" s="1"/>
  <c r="Q4887" i="1"/>
  <c r="R4887" i="1" s="1"/>
  <c r="Q4888" i="1"/>
  <c r="R4888" i="1" s="1"/>
  <c r="Q4889" i="1"/>
  <c r="R4889" i="1" s="1"/>
  <c r="Q4890" i="1"/>
  <c r="R4890" i="1" s="1"/>
  <c r="Q4891" i="1"/>
  <c r="R4891" i="1" s="1"/>
  <c r="Q4892" i="1"/>
  <c r="R4892" i="1" s="1"/>
  <c r="Q4893" i="1"/>
  <c r="R4893" i="1" s="1"/>
  <c r="Q4894" i="1"/>
  <c r="R4894" i="1" s="1"/>
  <c r="Q4895" i="1"/>
  <c r="R4895" i="1" s="1"/>
  <c r="Q4896" i="1"/>
  <c r="R4896" i="1" s="1"/>
  <c r="Q4897" i="1"/>
  <c r="R4897" i="1" s="1"/>
  <c r="Q4898" i="1"/>
  <c r="R4898" i="1" s="1"/>
  <c r="Q4899" i="1"/>
  <c r="R4899" i="1" s="1"/>
  <c r="Q4900" i="1"/>
  <c r="R4900" i="1" s="1"/>
  <c r="Q4901" i="1"/>
  <c r="R4901" i="1" s="1"/>
  <c r="Q4902" i="1"/>
  <c r="R4902" i="1" s="1"/>
  <c r="Q4903" i="1"/>
  <c r="R4903" i="1" s="1"/>
  <c r="Q4905" i="1"/>
  <c r="R4905" i="1" s="1"/>
  <c r="Q4906" i="1"/>
  <c r="R4906" i="1" s="1"/>
  <c r="Q4907" i="1"/>
  <c r="R4907" i="1" s="1"/>
  <c r="Q4908" i="1"/>
  <c r="R4908" i="1" s="1"/>
  <c r="Q4909" i="1"/>
  <c r="R4909" i="1" s="1"/>
  <c r="Q4910" i="1"/>
  <c r="R4910" i="1" s="1"/>
  <c r="Q4911" i="1"/>
  <c r="R4911" i="1" s="1"/>
  <c r="Q4912" i="1"/>
  <c r="R4912" i="1" s="1"/>
  <c r="Q4913" i="1"/>
  <c r="R4913" i="1" s="1"/>
  <c r="Q4914" i="1"/>
  <c r="R4914" i="1" s="1"/>
  <c r="Q4915" i="1"/>
  <c r="R4915" i="1" s="1"/>
  <c r="Q4919" i="1"/>
  <c r="R4919" i="1" s="1"/>
  <c r="Q4920" i="1"/>
  <c r="R4920" i="1" s="1"/>
  <c r="Q4922" i="1"/>
  <c r="R4922" i="1" s="1"/>
  <c r="Q4923" i="1"/>
  <c r="R4923" i="1" s="1"/>
  <c r="Q4924" i="1"/>
  <c r="R4924" i="1" s="1"/>
  <c r="Q4925" i="1"/>
  <c r="R4925" i="1" s="1"/>
  <c r="Q4929" i="1"/>
  <c r="R4929" i="1" s="1"/>
  <c r="Q4931" i="1"/>
  <c r="R4931" i="1" s="1"/>
  <c r="Q4932" i="1"/>
  <c r="R4932" i="1" s="1"/>
  <c r="Q4933" i="1"/>
  <c r="R4933" i="1" s="1"/>
  <c r="Q4934" i="1"/>
  <c r="R4934" i="1" s="1"/>
  <c r="Q4935" i="1"/>
  <c r="R4935" i="1" s="1"/>
  <c r="Q4936" i="1"/>
  <c r="R4936" i="1" s="1"/>
  <c r="Q4937" i="1"/>
  <c r="R4937" i="1" s="1"/>
  <c r="Q4939" i="1"/>
  <c r="R4939" i="1" s="1"/>
  <c r="Q4940" i="1"/>
  <c r="R4940" i="1" s="1"/>
  <c r="Q4941" i="1"/>
  <c r="R4941" i="1" s="1"/>
  <c r="Q4942" i="1"/>
  <c r="R4942" i="1" s="1"/>
  <c r="Q4943" i="1"/>
  <c r="R4943" i="1" s="1"/>
  <c r="Q4944" i="1"/>
  <c r="R4944" i="1" s="1"/>
  <c r="Q4945" i="1"/>
  <c r="R4945" i="1" s="1"/>
  <c r="Q4946" i="1"/>
  <c r="R4946" i="1" s="1"/>
  <c r="Q4947" i="1"/>
  <c r="R4947" i="1" s="1"/>
  <c r="Q4948" i="1"/>
  <c r="R4948" i="1" s="1"/>
  <c r="Q4949" i="1"/>
  <c r="R4949" i="1" s="1"/>
  <c r="Q4950" i="1"/>
  <c r="R4950" i="1" s="1"/>
  <c r="Q4951" i="1"/>
  <c r="R4951" i="1" s="1"/>
  <c r="Q4952" i="1"/>
  <c r="R4952" i="1" s="1"/>
  <c r="Q4953" i="1"/>
  <c r="R4953" i="1" s="1"/>
  <c r="Q4955" i="1"/>
  <c r="R4955" i="1" s="1"/>
  <c r="Q4956" i="1"/>
  <c r="R4956" i="1" s="1"/>
  <c r="Q4958" i="1"/>
  <c r="R4958" i="1" s="1"/>
  <c r="Q4959" i="1"/>
  <c r="R4959" i="1" s="1"/>
  <c r="Q4961" i="1"/>
  <c r="R4961" i="1" s="1"/>
  <c r="Q4962" i="1"/>
  <c r="R4962" i="1" s="1"/>
  <c r="Q4963" i="1"/>
  <c r="R4963" i="1" s="1"/>
  <c r="Q4964" i="1"/>
  <c r="R4964" i="1" s="1"/>
  <c r="Q4965" i="1"/>
  <c r="R4965" i="1" s="1"/>
  <c r="Q4967" i="1"/>
  <c r="R4967" i="1" s="1"/>
  <c r="Q4968" i="1"/>
  <c r="R4968" i="1" s="1"/>
  <c r="Q4971" i="1"/>
  <c r="R4971" i="1" s="1"/>
  <c r="Q4973" i="1"/>
  <c r="R4973" i="1" s="1"/>
  <c r="Q4975" i="1"/>
  <c r="R4975" i="1" s="1"/>
  <c r="Q4976" i="1"/>
  <c r="R4976" i="1" s="1"/>
  <c r="Q4979" i="1"/>
  <c r="R4979" i="1" s="1"/>
  <c r="Q4980" i="1"/>
  <c r="R4980" i="1" s="1"/>
  <c r="Q4981" i="1"/>
  <c r="R4981" i="1" s="1"/>
  <c r="Q4982" i="1"/>
  <c r="R4982" i="1" s="1"/>
  <c r="Q4990" i="1"/>
  <c r="R4990" i="1" s="1"/>
  <c r="Q4993" i="1"/>
  <c r="R4993" i="1" s="1"/>
  <c r="Q4994" i="1"/>
  <c r="R4994" i="1" s="1"/>
  <c r="Q4995" i="1"/>
  <c r="R4995" i="1" s="1"/>
  <c r="Q4997" i="1"/>
  <c r="R4997" i="1" s="1"/>
  <c r="Q4998" i="1"/>
  <c r="R4998" i="1" s="1"/>
  <c r="Q5001" i="1"/>
  <c r="R5001" i="1" s="1"/>
  <c r="Q5002" i="1"/>
  <c r="R5002" i="1" s="1"/>
  <c r="Q5003" i="1"/>
  <c r="R5003" i="1" s="1"/>
  <c r="Q5004" i="1"/>
  <c r="R5004" i="1" s="1"/>
  <c r="Q5005" i="1"/>
  <c r="R5005" i="1" s="1"/>
  <c r="Q5006" i="1"/>
  <c r="R5006" i="1" s="1"/>
  <c r="Q5007" i="1"/>
  <c r="R5007" i="1" s="1"/>
  <c r="Q5008" i="1"/>
  <c r="R5008" i="1" s="1"/>
  <c r="Q5009" i="1"/>
  <c r="R5009" i="1" s="1"/>
  <c r="Q5010" i="1"/>
  <c r="R5010" i="1" s="1"/>
  <c r="Q5011" i="1"/>
  <c r="R5011" i="1" s="1"/>
  <c r="Q5012" i="1"/>
  <c r="R5012" i="1" s="1"/>
  <c r="Q5013" i="1"/>
  <c r="R5013" i="1" s="1"/>
  <c r="Q5014" i="1"/>
  <c r="R5014" i="1" s="1"/>
  <c r="Q5015" i="1"/>
  <c r="R5015" i="1" s="1"/>
  <c r="Q5016" i="1"/>
  <c r="R5016" i="1" s="1"/>
  <c r="Q5017" i="1"/>
  <c r="R5017" i="1" s="1"/>
  <c r="Q5018" i="1"/>
  <c r="R5018" i="1" s="1"/>
  <c r="Q5019" i="1"/>
  <c r="R5019" i="1" s="1"/>
  <c r="Q5021" i="1"/>
  <c r="R5021" i="1" s="1"/>
  <c r="Q5022" i="1"/>
  <c r="R5022" i="1" s="1"/>
  <c r="Q5023" i="1"/>
  <c r="R5023" i="1" s="1"/>
  <c r="Q5024" i="1"/>
  <c r="R5024" i="1" s="1"/>
  <c r="Q5025" i="1"/>
  <c r="R5025" i="1" s="1"/>
  <c r="Q5026" i="1"/>
  <c r="R5026" i="1" s="1"/>
  <c r="Q5027" i="1"/>
  <c r="R5027" i="1" s="1"/>
  <c r="Q5028" i="1"/>
  <c r="R5028" i="1" s="1"/>
  <c r="Q5029" i="1"/>
  <c r="R5029" i="1" s="1"/>
  <c r="Q5030" i="1"/>
  <c r="R5030" i="1" s="1"/>
  <c r="Q5031" i="1"/>
  <c r="R5031" i="1" s="1"/>
  <c r="Q5032" i="1"/>
  <c r="R5032" i="1" s="1"/>
  <c r="Q5033" i="1"/>
  <c r="R5033" i="1" s="1"/>
  <c r="Q5034" i="1"/>
  <c r="R5034" i="1" s="1"/>
  <c r="Q5035" i="1"/>
  <c r="R5035" i="1" s="1"/>
  <c r="Q5036" i="1"/>
  <c r="R5036" i="1" s="1"/>
  <c r="Q5037" i="1"/>
  <c r="R5037" i="1" s="1"/>
  <c r="Q5038" i="1"/>
  <c r="R5038" i="1" s="1"/>
  <c r="Q5039" i="1"/>
  <c r="R5039" i="1" s="1"/>
  <c r="Q5040" i="1"/>
  <c r="R5040" i="1" s="1"/>
  <c r="Q5041" i="1"/>
  <c r="R5041" i="1" s="1"/>
  <c r="Q5042" i="1"/>
  <c r="R5042" i="1" s="1"/>
  <c r="Q5043" i="1"/>
  <c r="R5043" i="1" s="1"/>
  <c r="Q5044" i="1"/>
  <c r="R5044" i="1" s="1"/>
  <c r="Q5045" i="1"/>
  <c r="R5045" i="1" s="1"/>
  <c r="Q5046" i="1"/>
  <c r="R5046" i="1" s="1"/>
  <c r="Q5047" i="1"/>
  <c r="R5047" i="1" s="1"/>
  <c r="Q5048" i="1"/>
  <c r="R5048" i="1" s="1"/>
  <c r="Q5049" i="1"/>
  <c r="R5049" i="1" s="1"/>
  <c r="Q5050" i="1"/>
  <c r="R5050" i="1" s="1"/>
  <c r="Q5051" i="1"/>
  <c r="R5051" i="1" s="1"/>
  <c r="Q5052" i="1"/>
  <c r="R5052" i="1" s="1"/>
  <c r="Q5053" i="1"/>
  <c r="R5053" i="1" s="1"/>
  <c r="Q5054" i="1"/>
  <c r="R5054" i="1" s="1"/>
  <c r="Q5055" i="1"/>
  <c r="R5055" i="1" s="1"/>
  <c r="Q5056" i="1"/>
  <c r="R5056" i="1" s="1"/>
  <c r="Q5057" i="1"/>
  <c r="R5057" i="1" s="1"/>
  <c r="Q5058" i="1"/>
  <c r="R5058" i="1" s="1"/>
  <c r="Q5060" i="1"/>
  <c r="R5060" i="1" s="1"/>
  <c r="Q5061" i="1"/>
  <c r="R5061" i="1" s="1"/>
  <c r="Q5062" i="1"/>
  <c r="R5062" i="1" s="1"/>
  <c r="Q5063" i="1"/>
  <c r="R5063" i="1" s="1"/>
  <c r="Q5064" i="1"/>
  <c r="R5064" i="1" s="1"/>
  <c r="Q5065" i="1"/>
  <c r="R5065" i="1" s="1"/>
  <c r="Q5067" i="1"/>
  <c r="R5067" i="1" s="1"/>
  <c r="Q5069" i="1"/>
  <c r="R5069" i="1" s="1"/>
  <c r="Q5070" i="1"/>
  <c r="R5070" i="1" s="1"/>
  <c r="Q5071" i="1"/>
  <c r="R5071" i="1" s="1"/>
  <c r="Q5072" i="1"/>
  <c r="R5072" i="1" s="1"/>
  <c r="Q5073" i="1"/>
  <c r="R5073" i="1" s="1"/>
  <c r="Q5074" i="1"/>
  <c r="R5074" i="1" s="1"/>
  <c r="Q5075" i="1"/>
  <c r="R5075" i="1" s="1"/>
  <c r="Q5076" i="1"/>
  <c r="R5076" i="1" s="1"/>
  <c r="Q5077" i="1"/>
  <c r="R5077" i="1" s="1"/>
  <c r="Q5078" i="1"/>
  <c r="R5078" i="1" s="1"/>
  <c r="Q5079" i="1"/>
  <c r="R5079" i="1" s="1"/>
  <c r="Q5081" i="1"/>
  <c r="R5081" i="1" s="1"/>
  <c r="Q5082" i="1"/>
  <c r="R5082" i="1" s="1"/>
  <c r="Q5083" i="1"/>
  <c r="R5083" i="1" s="1"/>
  <c r="Q5084" i="1"/>
  <c r="R5084" i="1" s="1"/>
  <c r="Q5086" i="1"/>
  <c r="R5086" i="1" s="1"/>
  <c r="Q5087" i="1"/>
  <c r="R5087" i="1" s="1"/>
  <c r="Q5088" i="1"/>
  <c r="R5088" i="1" s="1"/>
  <c r="Q5089" i="1"/>
  <c r="R5089" i="1" s="1"/>
  <c r="Q5090" i="1"/>
  <c r="R5090" i="1" s="1"/>
  <c r="Q5091" i="1"/>
  <c r="R5091" i="1" s="1"/>
  <c r="Q5093" i="1"/>
  <c r="R5093" i="1" s="1"/>
  <c r="Q5094" i="1"/>
  <c r="R5094" i="1" s="1"/>
  <c r="Q5095" i="1"/>
  <c r="R5095" i="1" s="1"/>
  <c r="Q5096" i="1"/>
  <c r="R5096" i="1" s="1"/>
  <c r="Q5097" i="1"/>
  <c r="R5097" i="1" s="1"/>
  <c r="Q5098" i="1"/>
  <c r="R5098" i="1" s="1"/>
  <c r="Q5099" i="1"/>
  <c r="R5099" i="1" s="1"/>
  <c r="Q5102" i="1"/>
  <c r="R5102" i="1" s="1"/>
  <c r="Q5103" i="1"/>
  <c r="R5103" i="1" s="1"/>
  <c r="Q5105" i="1"/>
  <c r="R5105" i="1" s="1"/>
  <c r="Q5106" i="1"/>
  <c r="R5106" i="1" s="1"/>
  <c r="Q5107" i="1"/>
  <c r="R5107" i="1" s="1"/>
  <c r="Q5108" i="1"/>
  <c r="R5108" i="1" s="1"/>
  <c r="Q5109" i="1"/>
  <c r="R5109" i="1" s="1"/>
  <c r="Q5111" i="1"/>
  <c r="R5111" i="1" s="1"/>
  <c r="Q5112" i="1"/>
  <c r="R5112" i="1" s="1"/>
  <c r="Q5113" i="1"/>
  <c r="R5113" i="1" s="1"/>
  <c r="Q5114" i="1"/>
  <c r="R5114" i="1" s="1"/>
  <c r="Q5115" i="1"/>
  <c r="R5115" i="1" s="1"/>
  <c r="Q5116" i="1"/>
  <c r="R5116" i="1" s="1"/>
  <c r="Q5117" i="1"/>
  <c r="R5117" i="1" s="1"/>
  <c r="Q5118" i="1"/>
  <c r="R5118" i="1" s="1"/>
  <c r="Q5119" i="1"/>
  <c r="R5119" i="1" s="1"/>
  <c r="Q5120" i="1"/>
  <c r="R5120" i="1" s="1"/>
  <c r="Q5123" i="1"/>
  <c r="R5123" i="1" s="1"/>
  <c r="Q5124" i="1"/>
  <c r="R5124" i="1" s="1"/>
  <c r="Q5125" i="1"/>
  <c r="R5125" i="1" s="1"/>
  <c r="Q5126" i="1"/>
  <c r="R5126" i="1" s="1"/>
  <c r="Q5127" i="1"/>
  <c r="R5127" i="1" s="1"/>
  <c r="Q5128" i="1"/>
  <c r="R5128" i="1" s="1"/>
  <c r="Q5129" i="1"/>
  <c r="R5129" i="1" s="1"/>
  <c r="Q5130" i="1"/>
  <c r="R5130" i="1" s="1"/>
  <c r="Q5131" i="1"/>
  <c r="R5131" i="1" s="1"/>
  <c r="Q5132" i="1"/>
  <c r="R5132" i="1" s="1"/>
  <c r="Q5133" i="1"/>
  <c r="R5133" i="1" s="1"/>
  <c r="Q5135" i="1"/>
  <c r="R5135" i="1" s="1"/>
  <c r="Q5136" i="1"/>
  <c r="R5136" i="1" s="1"/>
  <c r="Q5137" i="1"/>
  <c r="R5137" i="1" s="1"/>
  <c r="Q5138" i="1"/>
  <c r="R5138" i="1" s="1"/>
  <c r="Q5139" i="1"/>
  <c r="R5139" i="1" s="1"/>
  <c r="Q5141" i="1"/>
  <c r="R5141" i="1" s="1"/>
  <c r="Q5142" i="1"/>
  <c r="R5142" i="1" s="1"/>
  <c r="Q5145" i="1"/>
  <c r="R5145" i="1" s="1"/>
  <c r="Q5146" i="1"/>
  <c r="R5146" i="1" s="1"/>
  <c r="Q5147" i="1"/>
  <c r="R5147" i="1" s="1"/>
  <c r="Q5150" i="1"/>
  <c r="R5150" i="1" s="1"/>
  <c r="Q5151" i="1"/>
  <c r="R5151" i="1" s="1"/>
  <c r="Q5153" i="1"/>
  <c r="R5153" i="1" s="1"/>
  <c r="Q5154" i="1"/>
  <c r="R5154" i="1" s="1"/>
  <c r="Q5155" i="1"/>
  <c r="R5155" i="1" s="1"/>
  <c r="Q5156" i="1"/>
  <c r="R5156" i="1" s="1"/>
  <c r="Q5157" i="1"/>
  <c r="R5157" i="1" s="1"/>
  <c r="Q5158" i="1"/>
  <c r="R5158" i="1" s="1"/>
  <c r="Q5163" i="1"/>
  <c r="R5163" i="1" s="1"/>
  <c r="Q5165" i="1"/>
  <c r="R5165" i="1" s="1"/>
  <c r="Q5167" i="1"/>
  <c r="R5167" i="1" s="1"/>
  <c r="Q5168" i="1"/>
  <c r="R5168" i="1" s="1"/>
  <c r="Q5169" i="1"/>
  <c r="R5169" i="1" s="1"/>
  <c r="Q5170" i="1"/>
  <c r="R5170" i="1" s="1"/>
  <c r="Q5173" i="1"/>
  <c r="R5173" i="1" s="1"/>
  <c r="Q5174" i="1"/>
  <c r="R5174" i="1" s="1"/>
  <c r="Q5175" i="1"/>
  <c r="R5175" i="1" s="1"/>
  <c r="Q5176" i="1"/>
  <c r="R5176" i="1" s="1"/>
  <c r="Q5178" i="1"/>
  <c r="R5178" i="1" s="1"/>
  <c r="Q5181" i="1"/>
  <c r="R5181" i="1" s="1"/>
  <c r="Q5182" i="1"/>
  <c r="R5182" i="1" s="1"/>
  <c r="Q5184" i="1"/>
  <c r="R5184" i="1" s="1"/>
  <c r="Q5185" i="1"/>
  <c r="R5185" i="1" s="1"/>
  <c r="Q5186" i="1"/>
  <c r="R5186" i="1" s="1"/>
  <c r="Q5190" i="1"/>
  <c r="R5190" i="1" s="1"/>
  <c r="Q5195" i="1"/>
  <c r="R5195" i="1" s="1"/>
  <c r="Q5197" i="1"/>
  <c r="R5197" i="1" s="1"/>
  <c r="Q5200" i="1"/>
  <c r="R5200" i="1" s="1"/>
  <c r="Q5201" i="1"/>
  <c r="R5201" i="1" s="1"/>
  <c r="Q5202" i="1"/>
  <c r="R5202" i="1" s="1"/>
  <c r="Q5203" i="1"/>
  <c r="R5203" i="1" s="1"/>
  <c r="Q5204" i="1"/>
  <c r="R5204" i="1" s="1"/>
  <c r="Q5205" i="1"/>
  <c r="R5205" i="1" s="1"/>
  <c r="Q5206" i="1"/>
  <c r="R5206" i="1" s="1"/>
  <c r="Q5207" i="1"/>
  <c r="R5207" i="1" s="1"/>
  <c r="Q5208" i="1"/>
  <c r="R5208" i="1" s="1"/>
  <c r="Q5209" i="1"/>
  <c r="R5209" i="1" s="1"/>
  <c r="Q5210" i="1"/>
  <c r="R5210" i="1" s="1"/>
  <c r="Q5211" i="1"/>
  <c r="R5211" i="1" s="1"/>
  <c r="Q5212" i="1"/>
  <c r="R5212" i="1" s="1"/>
  <c r="Q5213" i="1"/>
  <c r="R5213" i="1" s="1"/>
  <c r="Q5214" i="1"/>
  <c r="R5214" i="1" s="1"/>
  <c r="Q5215" i="1"/>
  <c r="R5215" i="1" s="1"/>
  <c r="Q5216" i="1"/>
  <c r="R5216" i="1" s="1"/>
  <c r="Q5217" i="1"/>
  <c r="R5217" i="1" s="1"/>
  <c r="Q5218" i="1"/>
  <c r="R5218" i="1" s="1"/>
  <c r="Q5219" i="1"/>
  <c r="R5219" i="1" s="1"/>
  <c r="Q5220" i="1"/>
  <c r="R5220" i="1" s="1"/>
  <c r="Q5221" i="1"/>
  <c r="R5221" i="1" s="1"/>
  <c r="Q5222" i="1"/>
  <c r="R5222" i="1" s="1"/>
  <c r="Q5223" i="1"/>
  <c r="R5223" i="1" s="1"/>
  <c r="Q5224" i="1"/>
  <c r="R5224" i="1" s="1"/>
  <c r="Q5225" i="1"/>
  <c r="R5225" i="1" s="1"/>
  <c r="Q5226" i="1"/>
  <c r="R5226" i="1" s="1"/>
  <c r="Q5227" i="1"/>
  <c r="R5227" i="1" s="1"/>
  <c r="Q5228" i="1"/>
  <c r="R5228" i="1" s="1"/>
  <c r="Q5229" i="1"/>
  <c r="R5229" i="1" s="1"/>
  <c r="Q5230" i="1"/>
  <c r="R5230" i="1" s="1"/>
  <c r="Q5231" i="1"/>
  <c r="R5231" i="1" s="1"/>
  <c r="Q5232" i="1"/>
  <c r="R5232" i="1" s="1"/>
  <c r="Q5233" i="1"/>
  <c r="R5233" i="1" s="1"/>
  <c r="Q5234" i="1"/>
  <c r="R5234" i="1" s="1"/>
  <c r="Q5235" i="1"/>
  <c r="R5235" i="1" s="1"/>
  <c r="Q5236" i="1"/>
  <c r="R5236" i="1" s="1"/>
  <c r="Q5237" i="1"/>
  <c r="R5237" i="1" s="1"/>
  <c r="Q5238" i="1"/>
  <c r="R5238" i="1" s="1"/>
  <c r="Q5239" i="1"/>
  <c r="R5239" i="1" s="1"/>
  <c r="Q5240" i="1"/>
  <c r="R5240" i="1" s="1"/>
  <c r="Q5241" i="1"/>
  <c r="R5241" i="1" s="1"/>
  <c r="Q5242" i="1"/>
  <c r="R5242" i="1" s="1"/>
  <c r="Q5243" i="1"/>
  <c r="R5243" i="1" s="1"/>
  <c r="Q5244" i="1"/>
  <c r="R5244" i="1" s="1"/>
  <c r="Q5245" i="1"/>
  <c r="R5245" i="1" s="1"/>
  <c r="Q5246" i="1"/>
  <c r="R5246" i="1" s="1"/>
  <c r="Q5247" i="1"/>
  <c r="R5247" i="1" s="1"/>
  <c r="Q5248" i="1"/>
  <c r="R5248" i="1" s="1"/>
  <c r="Q5251" i="1"/>
  <c r="R5251" i="1" s="1"/>
  <c r="Q5252" i="1"/>
  <c r="R5252" i="1" s="1"/>
  <c r="Q5253" i="1"/>
  <c r="R5253" i="1" s="1"/>
  <c r="Q5254" i="1"/>
  <c r="R5254" i="1" s="1"/>
  <c r="Q5255" i="1"/>
  <c r="R5255" i="1" s="1"/>
  <c r="Q5256" i="1"/>
  <c r="R5256" i="1" s="1"/>
  <c r="Q5257" i="1"/>
  <c r="R5257" i="1" s="1"/>
  <c r="Q5258" i="1"/>
  <c r="R5258" i="1" s="1"/>
  <c r="Q5259" i="1"/>
  <c r="R5259" i="1" s="1"/>
  <c r="Q5260" i="1"/>
  <c r="R5260" i="1" s="1"/>
  <c r="Q5261" i="1"/>
  <c r="R5261" i="1" s="1"/>
  <c r="Q5262" i="1"/>
  <c r="R5262" i="1" s="1"/>
  <c r="Q5263" i="1"/>
  <c r="R5263" i="1" s="1"/>
  <c r="Q5264" i="1"/>
  <c r="R5264" i="1" s="1"/>
  <c r="Q5265" i="1"/>
  <c r="R5265" i="1" s="1"/>
  <c r="Q5266" i="1"/>
  <c r="R5266" i="1" s="1"/>
  <c r="Q5267" i="1"/>
  <c r="R5267" i="1" s="1"/>
  <c r="Q5268" i="1"/>
  <c r="R5268" i="1" s="1"/>
  <c r="Q5269" i="1"/>
  <c r="R5269" i="1" s="1"/>
  <c r="Q5270" i="1"/>
  <c r="R5270" i="1" s="1"/>
  <c r="Q5271" i="1"/>
  <c r="R5271" i="1" s="1"/>
  <c r="Q5272" i="1"/>
  <c r="R5272" i="1" s="1"/>
  <c r="Q5273" i="1"/>
  <c r="R5273" i="1" s="1"/>
  <c r="Q5274" i="1"/>
  <c r="R5274" i="1" s="1"/>
  <c r="Q5275" i="1"/>
  <c r="R5275" i="1" s="1"/>
  <c r="Q5276" i="1"/>
  <c r="R5276" i="1" s="1"/>
  <c r="Q5277" i="1"/>
  <c r="R5277" i="1" s="1"/>
  <c r="Q5278" i="1"/>
  <c r="R5278" i="1" s="1"/>
  <c r="Q5280" i="1"/>
  <c r="R5280" i="1" s="1"/>
  <c r="Q5281" i="1"/>
  <c r="R5281" i="1" s="1"/>
  <c r="Q5282" i="1"/>
  <c r="R5282" i="1" s="1"/>
  <c r="Q5283" i="1"/>
  <c r="R5283" i="1" s="1"/>
  <c r="Q5284" i="1"/>
  <c r="R5284" i="1" s="1"/>
  <c r="Q5285" i="1"/>
  <c r="R5285" i="1" s="1"/>
  <c r="Q5286" i="1"/>
  <c r="R5286" i="1" s="1"/>
  <c r="Q5287" i="1"/>
  <c r="R5287" i="1" s="1"/>
  <c r="Q5288" i="1"/>
  <c r="R5288" i="1" s="1"/>
  <c r="Q5290" i="1"/>
  <c r="R5290" i="1" s="1"/>
  <c r="Q5291" i="1"/>
  <c r="R5291" i="1" s="1"/>
  <c r="Q5292" i="1"/>
  <c r="R5292" i="1" s="1"/>
  <c r="Q5293" i="1"/>
  <c r="R5293" i="1" s="1"/>
  <c r="Q5294" i="1"/>
  <c r="R5294" i="1" s="1"/>
  <c r="Q5295" i="1"/>
  <c r="R5295" i="1" s="1"/>
  <c r="Q5296" i="1"/>
  <c r="R5296" i="1" s="1"/>
  <c r="Q5298" i="1"/>
  <c r="R5298" i="1" s="1"/>
  <c r="Q5299" i="1"/>
  <c r="R5299" i="1" s="1"/>
  <c r="Q5300" i="1"/>
  <c r="R5300" i="1" s="1"/>
  <c r="Q5301" i="1"/>
  <c r="R5301" i="1" s="1"/>
  <c r="Q5302" i="1"/>
  <c r="R5302" i="1" s="1"/>
  <c r="Q5303" i="1"/>
  <c r="R5303" i="1" s="1"/>
  <c r="Q5304" i="1"/>
  <c r="R5304" i="1" s="1"/>
  <c r="Q5305" i="1"/>
  <c r="R5305" i="1" s="1"/>
  <c r="Q5306" i="1"/>
  <c r="R5306" i="1" s="1"/>
  <c r="Q5307" i="1"/>
  <c r="R5307" i="1" s="1"/>
  <c r="Q5309" i="1"/>
  <c r="R5309" i="1" s="1"/>
  <c r="Q5310" i="1"/>
  <c r="R5310" i="1" s="1"/>
  <c r="Q5312" i="1"/>
  <c r="R5312" i="1" s="1"/>
  <c r="Q5313" i="1"/>
  <c r="R5313" i="1" s="1"/>
  <c r="Q5314" i="1"/>
  <c r="R5314" i="1" s="1"/>
  <c r="Q5315" i="1"/>
  <c r="R5315" i="1" s="1"/>
  <c r="Q5316" i="1"/>
  <c r="R5316" i="1" s="1"/>
  <c r="Q5317" i="1"/>
  <c r="R5317" i="1" s="1"/>
  <c r="Q5318" i="1"/>
  <c r="R5318" i="1" s="1"/>
  <c r="Q5319" i="1"/>
  <c r="R5319" i="1" s="1"/>
  <c r="Q5323" i="1"/>
  <c r="R5323" i="1" s="1"/>
  <c r="Q5324" i="1"/>
  <c r="R5324" i="1" s="1"/>
  <c r="Q5325" i="1"/>
  <c r="R5325" i="1" s="1"/>
  <c r="Q5326" i="1"/>
  <c r="R5326" i="1" s="1"/>
  <c r="Q5327" i="1"/>
  <c r="R5327" i="1" s="1"/>
  <c r="Q5329" i="1"/>
  <c r="R5329" i="1" s="1"/>
  <c r="Q5330" i="1"/>
  <c r="R5330" i="1" s="1"/>
  <c r="Q5331" i="1"/>
  <c r="R5331" i="1" s="1"/>
  <c r="Q5332" i="1"/>
  <c r="R5332" i="1" s="1"/>
  <c r="Q5333" i="1"/>
  <c r="R5333" i="1" s="1"/>
  <c r="Q5334" i="1"/>
  <c r="R5334" i="1" s="1"/>
  <c r="Q5335" i="1"/>
  <c r="R5335" i="1" s="1"/>
  <c r="Q5336" i="1"/>
  <c r="R5336" i="1" s="1"/>
  <c r="Q5337" i="1"/>
  <c r="R5337" i="1" s="1"/>
  <c r="Q5339" i="1"/>
  <c r="R5339" i="1" s="1"/>
  <c r="Q5340" i="1"/>
  <c r="R5340" i="1" s="1"/>
  <c r="Q5341" i="1"/>
  <c r="R5341" i="1" s="1"/>
  <c r="Q5342" i="1"/>
  <c r="R5342" i="1" s="1"/>
  <c r="Q5343" i="1"/>
  <c r="R5343" i="1" s="1"/>
  <c r="Q5345" i="1"/>
  <c r="R5345" i="1" s="1"/>
  <c r="Q5346" i="1"/>
  <c r="R5346" i="1" s="1"/>
  <c r="Q5347" i="1"/>
  <c r="R5347" i="1" s="1"/>
  <c r="Q5350" i="1"/>
  <c r="R5350" i="1" s="1"/>
  <c r="Q5351" i="1"/>
  <c r="R5351" i="1" s="1"/>
  <c r="Q5354" i="1"/>
  <c r="R5354" i="1" s="1"/>
  <c r="Q5355" i="1"/>
  <c r="R5355" i="1" s="1"/>
  <c r="Q5356" i="1"/>
  <c r="R5356" i="1" s="1"/>
  <c r="Q5357" i="1"/>
  <c r="R5357" i="1" s="1"/>
  <c r="Q5358" i="1"/>
  <c r="R5358" i="1" s="1"/>
  <c r="Q5359" i="1"/>
  <c r="R5359" i="1" s="1"/>
  <c r="Q5360" i="1"/>
  <c r="R5360" i="1" s="1"/>
  <c r="Q5361" i="1"/>
  <c r="R5361" i="1" s="1"/>
  <c r="Q5362" i="1"/>
  <c r="R5362" i="1" s="1"/>
  <c r="Q5363" i="1"/>
  <c r="R5363" i="1" s="1"/>
  <c r="Q5364" i="1"/>
  <c r="R5364" i="1" s="1"/>
  <c r="Q5365" i="1"/>
  <c r="R5365" i="1" s="1"/>
  <c r="Q5366" i="1"/>
  <c r="R5366" i="1" s="1"/>
  <c r="Q5367" i="1"/>
  <c r="R5367" i="1" s="1"/>
  <c r="Q5368" i="1"/>
  <c r="R5368" i="1" s="1"/>
  <c r="Q5369" i="1"/>
  <c r="R5369" i="1" s="1"/>
  <c r="Q5370" i="1"/>
  <c r="R5370" i="1" s="1"/>
  <c r="Q5371" i="1"/>
  <c r="R5371" i="1" s="1"/>
  <c r="Q5372" i="1"/>
  <c r="R5372" i="1" s="1"/>
  <c r="Q5373" i="1"/>
  <c r="R5373" i="1" s="1"/>
  <c r="Q5374" i="1"/>
  <c r="R5374" i="1" s="1"/>
  <c r="Q5377" i="1"/>
  <c r="R5377" i="1" s="1"/>
  <c r="Q5378" i="1"/>
  <c r="R5378" i="1" s="1"/>
  <c r="Q5379" i="1"/>
  <c r="R5379" i="1" s="1"/>
  <c r="Q5382" i="1"/>
  <c r="R5382" i="1" s="1"/>
  <c r="Q5384" i="1"/>
  <c r="R5384" i="1" s="1"/>
  <c r="Q5386" i="1"/>
  <c r="R5386" i="1" s="1"/>
  <c r="Q5389" i="1"/>
  <c r="R5389" i="1" s="1"/>
  <c r="Q5390" i="1"/>
  <c r="R5390" i="1" s="1"/>
  <c r="Q5392" i="1"/>
  <c r="R5392" i="1" s="1"/>
  <c r="Q5394" i="1"/>
  <c r="R5394" i="1" s="1"/>
  <c r="Q5396" i="1"/>
  <c r="R5396" i="1" s="1"/>
  <c r="Q5397" i="1"/>
  <c r="R5397" i="1" s="1"/>
  <c r="Q5399" i="1"/>
  <c r="R5399" i="1" s="1"/>
  <c r="Q5400" i="1"/>
  <c r="R5400" i="1" s="1"/>
  <c r="Q5401" i="1"/>
  <c r="R5401" i="1" s="1"/>
  <c r="Q5402" i="1"/>
  <c r="R5402" i="1" s="1"/>
  <c r="Q5403" i="1"/>
  <c r="R5403" i="1" s="1"/>
  <c r="Q5404" i="1"/>
  <c r="R5404" i="1" s="1"/>
  <c r="Q5405" i="1"/>
  <c r="R5405" i="1" s="1"/>
  <c r="Q5406" i="1"/>
  <c r="R5406" i="1" s="1"/>
  <c r="Q5407" i="1"/>
  <c r="R5407" i="1" s="1"/>
  <c r="Q5408" i="1"/>
  <c r="R5408" i="1" s="1"/>
  <c r="Q5409" i="1"/>
  <c r="R5409" i="1" s="1"/>
  <c r="Q5410" i="1"/>
  <c r="R5410" i="1" s="1"/>
  <c r="Q5411" i="1"/>
  <c r="R5411" i="1" s="1"/>
  <c r="Q5412" i="1"/>
  <c r="R5412" i="1" s="1"/>
  <c r="Q5413" i="1"/>
  <c r="R5413" i="1" s="1"/>
  <c r="Q5414" i="1"/>
  <c r="R5414" i="1" s="1"/>
  <c r="Q5415" i="1"/>
  <c r="R5415" i="1" s="1"/>
  <c r="Q5416" i="1"/>
  <c r="R5416" i="1" s="1"/>
  <c r="Q5417" i="1"/>
  <c r="R5417" i="1" s="1"/>
  <c r="Q5418" i="1"/>
  <c r="R5418" i="1" s="1"/>
  <c r="Q5419" i="1"/>
  <c r="R5419" i="1" s="1"/>
  <c r="Q5420" i="1"/>
  <c r="R5420" i="1" s="1"/>
  <c r="Q5421" i="1"/>
  <c r="R5421" i="1" s="1"/>
  <c r="Q5422" i="1"/>
  <c r="R5422" i="1" s="1"/>
  <c r="Q5423" i="1"/>
  <c r="R5423" i="1" s="1"/>
  <c r="Q5424" i="1"/>
  <c r="R5424" i="1" s="1"/>
  <c r="Q5425" i="1"/>
  <c r="R5425" i="1" s="1"/>
  <c r="Q5426" i="1"/>
  <c r="R5426" i="1" s="1"/>
  <c r="Q5427" i="1"/>
  <c r="R5427" i="1" s="1"/>
  <c r="Q5428" i="1"/>
  <c r="R5428" i="1" s="1"/>
  <c r="Q5429" i="1"/>
  <c r="R5429" i="1" s="1"/>
  <c r="Q5430" i="1"/>
  <c r="R5430" i="1" s="1"/>
  <c r="Q5431" i="1"/>
  <c r="R5431" i="1" s="1"/>
  <c r="Q5432" i="1"/>
  <c r="R5432" i="1" s="1"/>
  <c r="Q5433" i="1"/>
  <c r="R5433" i="1" s="1"/>
  <c r="Q5434" i="1"/>
  <c r="R5434" i="1" s="1"/>
  <c r="Q5435" i="1"/>
  <c r="R5435" i="1" s="1"/>
  <c r="Q5436" i="1"/>
  <c r="R5436" i="1" s="1"/>
  <c r="Q5437" i="1"/>
  <c r="R5437" i="1" s="1"/>
  <c r="Q5438" i="1"/>
  <c r="R5438" i="1" s="1"/>
  <c r="Q5439" i="1"/>
  <c r="R5439" i="1" s="1"/>
  <c r="Q5440" i="1"/>
  <c r="R5440" i="1" s="1"/>
  <c r="Q5441" i="1"/>
  <c r="R5441" i="1" s="1"/>
  <c r="Q5442" i="1"/>
  <c r="R5442" i="1" s="1"/>
  <c r="Q5443" i="1"/>
  <c r="R5443" i="1" s="1"/>
  <c r="Q5444" i="1"/>
  <c r="R5444" i="1" s="1"/>
  <c r="Q5445" i="1"/>
  <c r="R5445" i="1" s="1"/>
  <c r="Q5447" i="1"/>
  <c r="R5447" i="1" s="1"/>
  <c r="Q5448" i="1"/>
  <c r="R5448" i="1" s="1"/>
  <c r="Q5449" i="1"/>
  <c r="R5449" i="1" s="1"/>
  <c r="Q5450" i="1"/>
  <c r="R5450" i="1" s="1"/>
  <c r="Q5451" i="1"/>
  <c r="R5451" i="1" s="1"/>
  <c r="Q5452" i="1"/>
  <c r="R5452" i="1" s="1"/>
  <c r="Q5453" i="1"/>
  <c r="R5453" i="1" s="1"/>
  <c r="Q5454" i="1"/>
  <c r="R5454" i="1" s="1"/>
  <c r="Q5455" i="1"/>
  <c r="R5455" i="1" s="1"/>
  <c r="Q5456" i="1"/>
  <c r="R5456" i="1" s="1"/>
  <c r="Q5457" i="1"/>
  <c r="R5457" i="1" s="1"/>
  <c r="Q5458" i="1"/>
  <c r="R5458" i="1" s="1"/>
  <c r="Q5459" i="1"/>
  <c r="R5459" i="1" s="1"/>
  <c r="Q5460" i="1"/>
  <c r="R5460" i="1" s="1"/>
  <c r="Q5461" i="1"/>
  <c r="R5461" i="1" s="1"/>
  <c r="Q5464" i="1"/>
  <c r="R5464" i="1" s="1"/>
  <c r="Q5465" i="1"/>
  <c r="R5465" i="1" s="1"/>
  <c r="Q5467" i="1"/>
  <c r="R5467" i="1" s="1"/>
  <c r="Q5468" i="1"/>
  <c r="R5468" i="1" s="1"/>
  <c r="Q5469" i="1"/>
  <c r="R5469" i="1" s="1"/>
  <c r="Q5470" i="1"/>
  <c r="R5470" i="1" s="1"/>
  <c r="Q5471" i="1"/>
  <c r="R5471" i="1" s="1"/>
  <c r="Q5472" i="1"/>
  <c r="R5472" i="1" s="1"/>
  <c r="Q5473" i="1"/>
  <c r="R5473" i="1" s="1"/>
  <c r="Q5474" i="1"/>
  <c r="R5474" i="1" s="1"/>
  <c r="Q5475" i="1"/>
  <c r="R5475" i="1" s="1"/>
  <c r="Q5477" i="1"/>
  <c r="R5477" i="1" s="1"/>
  <c r="Q5478" i="1"/>
  <c r="R5478" i="1" s="1"/>
  <c r="Q5479" i="1"/>
  <c r="R5479" i="1" s="1"/>
  <c r="Q5480" i="1"/>
  <c r="R5480" i="1" s="1"/>
  <c r="Q5481" i="1"/>
  <c r="R5481" i="1" s="1"/>
  <c r="Q5483" i="1"/>
  <c r="R5483" i="1" s="1"/>
  <c r="Q5484" i="1"/>
  <c r="R5484" i="1" s="1"/>
  <c r="Q5485" i="1"/>
  <c r="R5485" i="1" s="1"/>
  <c r="Q5486" i="1"/>
  <c r="R5486" i="1" s="1"/>
  <c r="Q5487" i="1"/>
  <c r="R5487" i="1" s="1"/>
  <c r="Q5488" i="1"/>
  <c r="R5488" i="1" s="1"/>
  <c r="Q5489" i="1"/>
  <c r="R5489" i="1" s="1"/>
  <c r="Q5490" i="1"/>
  <c r="R5490" i="1" s="1"/>
  <c r="Q5491" i="1"/>
  <c r="R5491" i="1" s="1"/>
  <c r="Q5492" i="1"/>
  <c r="R5492" i="1" s="1"/>
  <c r="Q5493" i="1"/>
  <c r="R5493" i="1" s="1"/>
  <c r="Q5494" i="1"/>
  <c r="R5494" i="1" s="1"/>
  <c r="Q5495" i="1"/>
  <c r="R5495" i="1" s="1"/>
  <c r="Q5496" i="1"/>
  <c r="R5496" i="1" s="1"/>
  <c r="Q5498" i="1"/>
  <c r="R5498" i="1" s="1"/>
  <c r="Q5499" i="1"/>
  <c r="R5499" i="1" s="1"/>
  <c r="Q5501" i="1"/>
  <c r="R5501" i="1" s="1"/>
  <c r="Q5502" i="1"/>
  <c r="R5502" i="1" s="1"/>
  <c r="Q5503" i="1"/>
  <c r="R5503" i="1" s="1"/>
  <c r="Q5504" i="1"/>
  <c r="R5504" i="1" s="1"/>
  <c r="Q5505" i="1"/>
  <c r="R5505" i="1" s="1"/>
  <c r="Q5506" i="1"/>
  <c r="R5506" i="1" s="1"/>
  <c r="Q5507" i="1"/>
  <c r="R5507" i="1" s="1"/>
  <c r="Q5508" i="1"/>
  <c r="R5508" i="1" s="1"/>
  <c r="Q5509" i="1"/>
  <c r="R5509" i="1" s="1"/>
  <c r="Q5510" i="1"/>
  <c r="R5510" i="1" s="1"/>
  <c r="Q5511" i="1"/>
  <c r="R5511" i="1" s="1"/>
  <c r="Q5512" i="1"/>
  <c r="R5512" i="1" s="1"/>
  <c r="Q5513" i="1"/>
  <c r="R5513" i="1" s="1"/>
  <c r="Q5514" i="1"/>
  <c r="R5514" i="1" s="1"/>
  <c r="Q5516" i="1"/>
  <c r="R5516" i="1" s="1"/>
  <c r="Q5517" i="1"/>
  <c r="R5517" i="1" s="1"/>
  <c r="Q5518" i="1"/>
  <c r="R5518" i="1" s="1"/>
  <c r="Q5519" i="1"/>
  <c r="R5519" i="1" s="1"/>
  <c r="Q5520" i="1"/>
  <c r="R5520" i="1" s="1"/>
  <c r="Q5521" i="1"/>
  <c r="R5521" i="1" s="1"/>
  <c r="Q5522" i="1"/>
  <c r="R5522" i="1" s="1"/>
  <c r="Q5523" i="1"/>
  <c r="R5523" i="1" s="1"/>
  <c r="Q5524" i="1"/>
  <c r="R5524" i="1" s="1"/>
  <c r="Q5525" i="1"/>
  <c r="R5525" i="1" s="1"/>
  <c r="Q5526" i="1"/>
  <c r="R5526" i="1" s="1"/>
  <c r="Q5527" i="1"/>
  <c r="R5527" i="1" s="1"/>
  <c r="Q5528" i="1"/>
  <c r="R5528" i="1" s="1"/>
  <c r="Q5529" i="1"/>
  <c r="R5529" i="1" s="1"/>
  <c r="Q5530" i="1"/>
  <c r="R5530" i="1" s="1"/>
  <c r="Q5531" i="1"/>
  <c r="R5531" i="1" s="1"/>
  <c r="Q5532" i="1"/>
  <c r="R5532" i="1" s="1"/>
  <c r="Q5533" i="1"/>
  <c r="R5533" i="1" s="1"/>
  <c r="Q5534" i="1"/>
  <c r="R5534" i="1" s="1"/>
  <c r="Q5535" i="1"/>
  <c r="R5535" i="1" s="1"/>
  <c r="Q5537" i="1"/>
  <c r="R5537" i="1" s="1"/>
  <c r="Q5538" i="1"/>
  <c r="R5538" i="1" s="1"/>
  <c r="Q5539" i="1"/>
  <c r="R5539" i="1" s="1"/>
  <c r="Q5540" i="1"/>
  <c r="R5540" i="1" s="1"/>
  <c r="Q5542" i="1"/>
  <c r="R5542" i="1" s="1"/>
  <c r="Q5543" i="1"/>
  <c r="R5543" i="1" s="1"/>
  <c r="Q5544" i="1"/>
  <c r="R5544" i="1" s="1"/>
  <c r="Q5545" i="1"/>
  <c r="R5545" i="1" s="1"/>
  <c r="Q5546" i="1"/>
  <c r="R5546" i="1" s="1"/>
  <c r="Q5547" i="1"/>
  <c r="R5547" i="1" s="1"/>
  <c r="Q5548" i="1"/>
  <c r="R5548" i="1" s="1"/>
  <c r="Q5549" i="1"/>
  <c r="R5549" i="1" s="1"/>
  <c r="Q5550" i="1"/>
  <c r="R5550" i="1" s="1"/>
  <c r="Q5553" i="1"/>
  <c r="R5553" i="1" s="1"/>
  <c r="Q5554" i="1"/>
  <c r="R5554" i="1" s="1"/>
  <c r="Q5555" i="1"/>
  <c r="R5555" i="1" s="1"/>
  <c r="Q5556" i="1"/>
  <c r="R5556" i="1" s="1"/>
  <c r="Q5557" i="1"/>
  <c r="R5557" i="1" s="1"/>
  <c r="Q5558" i="1"/>
  <c r="R5558" i="1" s="1"/>
  <c r="Q5559" i="1"/>
  <c r="R5559" i="1" s="1"/>
  <c r="Q5560" i="1"/>
  <c r="R5560" i="1" s="1"/>
  <c r="Q5562" i="1"/>
  <c r="R5562" i="1" s="1"/>
  <c r="Q5563" i="1"/>
  <c r="R5563" i="1" s="1"/>
  <c r="Q5567" i="1"/>
  <c r="R5567" i="1" s="1"/>
  <c r="Q5568" i="1"/>
  <c r="R5568" i="1" s="1"/>
  <c r="Q5569" i="1"/>
  <c r="R5569" i="1" s="1"/>
  <c r="Q5570" i="1"/>
  <c r="R5570" i="1" s="1"/>
  <c r="Q5571" i="1"/>
  <c r="R5571" i="1" s="1"/>
  <c r="Q5572" i="1"/>
  <c r="R5572" i="1" s="1"/>
  <c r="Q5573" i="1"/>
  <c r="R5573" i="1" s="1"/>
  <c r="Q5574" i="1"/>
  <c r="R5574" i="1" s="1"/>
  <c r="Q5575" i="1"/>
  <c r="R5575" i="1" s="1"/>
  <c r="Q5576" i="1"/>
  <c r="R5576" i="1" s="1"/>
  <c r="Q5577" i="1"/>
  <c r="R5577" i="1" s="1"/>
  <c r="Q5578" i="1"/>
  <c r="R5578" i="1" s="1"/>
  <c r="Q5579" i="1"/>
  <c r="R5579" i="1" s="1"/>
  <c r="Q5580" i="1"/>
  <c r="R5580" i="1" s="1"/>
  <c r="Q5582" i="1"/>
  <c r="R5582" i="1" s="1"/>
  <c r="Q5583" i="1"/>
  <c r="R5583" i="1" s="1"/>
  <c r="Q5586" i="1"/>
  <c r="R5586" i="1" s="1"/>
  <c r="Q5589" i="1"/>
  <c r="R5589" i="1" s="1"/>
  <c r="Q5592" i="1"/>
  <c r="R5592" i="1" s="1"/>
  <c r="Q5594" i="1"/>
  <c r="R5594" i="1" s="1"/>
  <c r="Q5597" i="1"/>
  <c r="R5597" i="1" s="1"/>
  <c r="Q5600" i="1"/>
  <c r="R5600" i="1" s="1"/>
  <c r="Q5601" i="1"/>
  <c r="R5601" i="1" s="1"/>
  <c r="Q5603" i="1"/>
  <c r="R5603" i="1" s="1"/>
  <c r="Q5604" i="1"/>
  <c r="R5604" i="1" s="1"/>
  <c r="Q5605" i="1"/>
  <c r="R5605" i="1" s="1"/>
  <c r="Q5606" i="1"/>
  <c r="R5606" i="1" s="1"/>
  <c r="Q5607" i="1"/>
  <c r="R5607" i="1" s="1"/>
  <c r="Q5608" i="1"/>
  <c r="R5608" i="1" s="1"/>
  <c r="Q5609" i="1"/>
  <c r="R5609" i="1" s="1"/>
  <c r="Q5610" i="1"/>
  <c r="R5610" i="1" s="1"/>
  <c r="Q5611" i="1"/>
  <c r="R5611" i="1" s="1"/>
  <c r="Q5612" i="1"/>
  <c r="R5612" i="1" s="1"/>
  <c r="Q5613" i="1"/>
  <c r="R5613" i="1" s="1"/>
  <c r="Q5614" i="1"/>
  <c r="R5614" i="1" s="1"/>
  <c r="Q5615" i="1"/>
  <c r="R5615" i="1" s="1"/>
  <c r="Q5616" i="1"/>
  <c r="R5616" i="1" s="1"/>
  <c r="Q5617" i="1"/>
  <c r="R5617" i="1" s="1"/>
  <c r="Q5618" i="1"/>
  <c r="R5618" i="1" s="1"/>
  <c r="Q5619" i="1"/>
  <c r="R5619" i="1" s="1"/>
  <c r="Q5620" i="1"/>
  <c r="R5620" i="1" s="1"/>
  <c r="Q5621" i="1"/>
  <c r="R5621" i="1" s="1"/>
  <c r="Q5622" i="1"/>
  <c r="R5622" i="1" s="1"/>
  <c r="Q5623" i="1"/>
  <c r="R5623" i="1" s="1"/>
  <c r="Q5624" i="1"/>
  <c r="R5624" i="1" s="1"/>
  <c r="Q5625" i="1"/>
  <c r="R5625" i="1" s="1"/>
  <c r="Q5626" i="1"/>
  <c r="R5626" i="1" s="1"/>
  <c r="Q5627" i="1"/>
  <c r="R5627" i="1" s="1"/>
  <c r="Q5628" i="1"/>
  <c r="R5628" i="1" s="1"/>
  <c r="Q5629" i="1"/>
  <c r="R5629" i="1" s="1"/>
  <c r="Q5630" i="1"/>
  <c r="R5630" i="1" s="1"/>
  <c r="Q5631" i="1"/>
  <c r="R5631" i="1" s="1"/>
  <c r="Q5632" i="1"/>
  <c r="R5632" i="1" s="1"/>
  <c r="Q5633" i="1"/>
  <c r="R5633" i="1" s="1"/>
  <c r="Q5634" i="1"/>
  <c r="R5634" i="1" s="1"/>
  <c r="Q5635" i="1"/>
  <c r="R5635" i="1" s="1"/>
  <c r="Q5636" i="1"/>
  <c r="R5636" i="1" s="1"/>
  <c r="Q5637" i="1"/>
  <c r="R5637" i="1" s="1"/>
  <c r="Q5638" i="1"/>
  <c r="R5638" i="1" s="1"/>
  <c r="Q5639" i="1"/>
  <c r="R5639" i="1" s="1"/>
  <c r="Q5640" i="1"/>
  <c r="R5640" i="1" s="1"/>
  <c r="Q5641" i="1"/>
  <c r="R5641" i="1" s="1"/>
  <c r="Q5642" i="1"/>
  <c r="R5642" i="1" s="1"/>
  <c r="Q5643" i="1"/>
  <c r="R5643" i="1" s="1"/>
  <c r="Q5644" i="1"/>
  <c r="R5644" i="1" s="1"/>
  <c r="Q5645" i="1"/>
  <c r="R5645" i="1" s="1"/>
  <c r="Q5646" i="1"/>
  <c r="R5646" i="1" s="1"/>
  <c r="Q5647" i="1"/>
  <c r="R5647" i="1" s="1"/>
  <c r="Q5648" i="1"/>
  <c r="R5648" i="1" s="1"/>
  <c r="Q5649" i="1"/>
  <c r="R5649" i="1" s="1"/>
  <c r="Q5650" i="1"/>
  <c r="R5650" i="1" s="1"/>
  <c r="Q5651" i="1"/>
  <c r="R5651" i="1" s="1"/>
  <c r="Q5652" i="1"/>
  <c r="R5652" i="1" s="1"/>
  <c r="Q5653" i="1"/>
  <c r="R5653" i="1" s="1"/>
  <c r="Q5654" i="1"/>
  <c r="R5654" i="1" s="1"/>
  <c r="Q5655" i="1"/>
  <c r="R5655" i="1" s="1"/>
  <c r="Q5656" i="1"/>
  <c r="R5656" i="1" s="1"/>
  <c r="Q5657" i="1"/>
  <c r="R5657" i="1" s="1"/>
  <c r="Q5658" i="1"/>
  <c r="R5658" i="1" s="1"/>
  <c r="Q5659" i="1"/>
  <c r="R5659" i="1" s="1"/>
  <c r="Q5660" i="1"/>
  <c r="R5660" i="1" s="1"/>
  <c r="Q5661" i="1"/>
  <c r="R5661" i="1" s="1"/>
  <c r="Q5662" i="1"/>
  <c r="R5662" i="1" s="1"/>
  <c r="Q5663" i="1"/>
  <c r="R5663" i="1" s="1"/>
  <c r="Q5664" i="1"/>
  <c r="R5664" i="1" s="1"/>
  <c r="Q5665" i="1"/>
  <c r="R5665" i="1" s="1"/>
  <c r="Q5666" i="1"/>
  <c r="R5666" i="1" s="1"/>
  <c r="Q5667" i="1"/>
  <c r="R5667" i="1" s="1"/>
  <c r="Q5668" i="1"/>
  <c r="R5668" i="1" s="1"/>
  <c r="Q5669" i="1"/>
  <c r="R5669" i="1" s="1"/>
  <c r="Q5670" i="1"/>
  <c r="R5670" i="1" s="1"/>
  <c r="Q5671" i="1"/>
  <c r="R5671" i="1" s="1"/>
  <c r="Q5672" i="1"/>
  <c r="R5672" i="1" s="1"/>
  <c r="Q5673" i="1"/>
  <c r="R5673" i="1" s="1"/>
  <c r="Q5674" i="1"/>
  <c r="R5674" i="1" s="1"/>
  <c r="Q5675" i="1"/>
  <c r="R5675" i="1" s="1"/>
  <c r="Q5676" i="1"/>
  <c r="R5676" i="1" s="1"/>
  <c r="Q5677" i="1"/>
  <c r="R5677" i="1" s="1"/>
  <c r="Q5678" i="1"/>
  <c r="R5678" i="1" s="1"/>
  <c r="Q5679" i="1"/>
  <c r="R5679" i="1" s="1"/>
  <c r="Q5680" i="1"/>
  <c r="R5680" i="1" s="1"/>
  <c r="Q5681" i="1"/>
  <c r="R5681" i="1" s="1"/>
  <c r="Q5682" i="1"/>
  <c r="R5682" i="1" s="1"/>
  <c r="Q5683" i="1"/>
  <c r="R5683" i="1" s="1"/>
  <c r="Q5684" i="1"/>
  <c r="R5684" i="1" s="1"/>
  <c r="Q5685" i="1"/>
  <c r="R5685" i="1" s="1"/>
  <c r="Q5686" i="1"/>
  <c r="R5686" i="1" s="1"/>
  <c r="Q5687" i="1"/>
  <c r="R5687" i="1" s="1"/>
  <c r="Q5688" i="1"/>
  <c r="R5688" i="1" s="1"/>
  <c r="Q5689" i="1"/>
  <c r="R5689" i="1" s="1"/>
  <c r="Q5690" i="1"/>
  <c r="R5690" i="1" s="1"/>
  <c r="Q5691" i="1"/>
  <c r="R5691" i="1" s="1"/>
  <c r="Q5693" i="1"/>
  <c r="R5693" i="1" s="1"/>
  <c r="Q5694" i="1"/>
  <c r="R5694" i="1" s="1"/>
  <c r="Q5695" i="1"/>
  <c r="R5695" i="1" s="1"/>
  <c r="Q5696" i="1"/>
  <c r="R5696" i="1" s="1"/>
  <c r="Q5697" i="1"/>
  <c r="R5697" i="1" s="1"/>
  <c r="Q5698" i="1"/>
  <c r="R5698" i="1" s="1"/>
  <c r="Q5699" i="1"/>
  <c r="R5699" i="1" s="1"/>
  <c r="Q5700" i="1"/>
  <c r="R5700" i="1" s="1"/>
  <c r="Q5701" i="1"/>
  <c r="R5701" i="1" s="1"/>
  <c r="Q5704" i="1"/>
  <c r="R5704" i="1" s="1"/>
  <c r="Q5705" i="1"/>
  <c r="R5705" i="1" s="1"/>
  <c r="Q5706" i="1"/>
  <c r="R5706" i="1" s="1"/>
  <c r="Q5707" i="1"/>
  <c r="R5707" i="1" s="1"/>
  <c r="Q5708" i="1"/>
  <c r="R5708" i="1" s="1"/>
  <c r="Q5709" i="1"/>
  <c r="R5709" i="1" s="1"/>
  <c r="Q5710" i="1"/>
  <c r="R5710" i="1" s="1"/>
  <c r="Q5711" i="1"/>
  <c r="R5711" i="1" s="1"/>
  <c r="Q5712" i="1"/>
  <c r="R5712" i="1" s="1"/>
  <c r="Q5713" i="1"/>
  <c r="R5713" i="1" s="1"/>
  <c r="Q5714" i="1"/>
  <c r="R5714" i="1" s="1"/>
  <c r="Q5715" i="1"/>
  <c r="R5715" i="1" s="1"/>
  <c r="Q5716" i="1"/>
  <c r="R5716" i="1" s="1"/>
  <c r="Q5717" i="1"/>
  <c r="R5717" i="1" s="1"/>
  <c r="Q5718" i="1"/>
  <c r="R5718" i="1" s="1"/>
  <c r="Q5721" i="1"/>
  <c r="R5721" i="1" s="1"/>
  <c r="Q5722" i="1"/>
  <c r="R5722" i="1" s="1"/>
  <c r="Q5723" i="1"/>
  <c r="R5723" i="1" s="1"/>
  <c r="Q5724" i="1"/>
  <c r="R5724" i="1" s="1"/>
  <c r="Q5725" i="1"/>
  <c r="R5725" i="1" s="1"/>
  <c r="Q5726" i="1"/>
  <c r="R5726" i="1" s="1"/>
  <c r="Q5727" i="1"/>
  <c r="R5727" i="1" s="1"/>
  <c r="Q5728" i="1"/>
  <c r="R5728" i="1" s="1"/>
  <c r="Q5729" i="1"/>
  <c r="R5729" i="1" s="1"/>
  <c r="Q5732" i="1"/>
  <c r="R5732" i="1" s="1"/>
  <c r="Q5733" i="1"/>
  <c r="R5733" i="1" s="1"/>
  <c r="Q5734" i="1"/>
  <c r="R5734" i="1" s="1"/>
  <c r="Q5737" i="1"/>
  <c r="R5737" i="1" s="1"/>
  <c r="Q5739" i="1"/>
  <c r="R5739" i="1" s="1"/>
  <c r="Q5740" i="1"/>
  <c r="R5740" i="1" s="1"/>
  <c r="Q5742" i="1"/>
  <c r="R5742" i="1" s="1"/>
  <c r="Q5743" i="1"/>
  <c r="R5743" i="1" s="1"/>
  <c r="Q5744" i="1"/>
  <c r="R5744" i="1" s="1"/>
  <c r="Q5745" i="1"/>
  <c r="R5745" i="1" s="1"/>
  <c r="Q5746" i="1"/>
  <c r="R5746" i="1" s="1"/>
  <c r="Q5748" i="1"/>
  <c r="R5748" i="1" s="1"/>
  <c r="Q5749" i="1"/>
  <c r="R5749" i="1" s="1"/>
  <c r="Q5752" i="1"/>
  <c r="R5752" i="1" s="1"/>
  <c r="Q5753" i="1"/>
  <c r="R5753" i="1" s="1"/>
  <c r="Q5754" i="1"/>
  <c r="R5754" i="1" s="1"/>
  <c r="Q5759" i="1"/>
  <c r="R5759" i="1" s="1"/>
  <c r="Q5760" i="1"/>
  <c r="R5760" i="1" s="1"/>
  <c r="Q5761" i="1"/>
  <c r="R5761" i="1" s="1"/>
  <c r="Q5762" i="1"/>
  <c r="R5762" i="1" s="1"/>
  <c r="Q5763" i="1"/>
  <c r="R5763" i="1" s="1"/>
  <c r="Q5768" i="1"/>
  <c r="R5768" i="1" s="1"/>
  <c r="Q5769" i="1"/>
  <c r="R5769" i="1" s="1"/>
  <c r="Q5770" i="1"/>
  <c r="R5770" i="1" s="1"/>
  <c r="Q5771" i="1"/>
  <c r="R5771" i="1" s="1"/>
  <c r="Q5774" i="1"/>
  <c r="R5774" i="1" s="1"/>
  <c r="Q5775" i="1"/>
  <c r="R5775" i="1" s="1"/>
  <c r="Q5777" i="1"/>
  <c r="R5777" i="1" s="1"/>
  <c r="Q5779" i="1"/>
  <c r="R5779" i="1" s="1"/>
  <c r="Q5782" i="1"/>
  <c r="R5782" i="1" s="1"/>
  <c r="Q5783" i="1"/>
  <c r="R5783" i="1" s="1"/>
  <c r="Q5784" i="1"/>
  <c r="R5784" i="1" s="1"/>
  <c r="Q5786" i="1"/>
  <c r="R5786" i="1" s="1"/>
  <c r="Q5788" i="1"/>
  <c r="R5788" i="1" s="1"/>
  <c r="Q5789" i="1"/>
  <c r="R5789" i="1" s="1"/>
  <c r="Q5791" i="1"/>
  <c r="R5791" i="1" s="1"/>
  <c r="Q5792" i="1"/>
  <c r="R5792" i="1" s="1"/>
  <c r="Q5793" i="1"/>
  <c r="R5793" i="1" s="1"/>
  <c r="Q5794" i="1"/>
  <c r="R5794" i="1" s="1"/>
  <c r="Q5796" i="1"/>
  <c r="R5796" i="1" s="1"/>
  <c r="Q5798" i="1"/>
  <c r="R5798" i="1" s="1"/>
  <c r="Q5799" i="1"/>
  <c r="R5799" i="1" s="1"/>
  <c r="Q5800" i="1"/>
  <c r="R5800" i="1" s="1"/>
  <c r="Q5801" i="1"/>
  <c r="R5801" i="1" s="1"/>
  <c r="Q5802" i="1"/>
  <c r="R5802" i="1" s="1"/>
  <c r="Q5803" i="1"/>
  <c r="R5803" i="1" s="1"/>
  <c r="Q5804" i="1"/>
  <c r="R5804" i="1" s="1"/>
  <c r="Q5805" i="1"/>
  <c r="R5805" i="1" s="1"/>
  <c r="Q5806" i="1"/>
  <c r="R5806" i="1" s="1"/>
  <c r="Q5807" i="1"/>
  <c r="R5807" i="1" s="1"/>
  <c r="Q5808" i="1"/>
  <c r="R5808" i="1" s="1"/>
  <c r="Q5809" i="1"/>
  <c r="R5809" i="1" s="1"/>
  <c r="Q5810" i="1"/>
  <c r="R5810" i="1" s="1"/>
  <c r="Q5811" i="1"/>
  <c r="R5811" i="1" s="1"/>
  <c r="Q5812" i="1"/>
  <c r="R5812" i="1" s="1"/>
  <c r="Q5814" i="1"/>
  <c r="R5814" i="1" s="1"/>
  <c r="Q5815" i="1"/>
  <c r="R5815" i="1" s="1"/>
  <c r="Q5816" i="1"/>
  <c r="R5816" i="1" s="1"/>
  <c r="Q5817" i="1"/>
  <c r="R5817" i="1" s="1"/>
  <c r="Q5818" i="1"/>
  <c r="R5818" i="1" s="1"/>
  <c r="Q5819" i="1"/>
  <c r="R5819" i="1" s="1"/>
  <c r="Q5820" i="1"/>
  <c r="R5820" i="1" s="1"/>
  <c r="Q5821" i="1"/>
  <c r="R5821" i="1" s="1"/>
  <c r="Q5822" i="1"/>
  <c r="R5822" i="1" s="1"/>
  <c r="Q5823" i="1"/>
  <c r="R5823" i="1" s="1"/>
  <c r="Q5824" i="1"/>
  <c r="R5824" i="1" s="1"/>
  <c r="Q5825" i="1"/>
  <c r="R5825" i="1" s="1"/>
  <c r="Q5826" i="1"/>
  <c r="R5826" i="1" s="1"/>
  <c r="Q5827" i="1"/>
  <c r="R5827" i="1" s="1"/>
  <c r="Q5828" i="1"/>
  <c r="R5828" i="1" s="1"/>
  <c r="Q5829" i="1"/>
  <c r="R5829" i="1" s="1"/>
  <c r="Q5830" i="1"/>
  <c r="R5830" i="1" s="1"/>
  <c r="Q5831" i="1"/>
  <c r="R5831" i="1" s="1"/>
  <c r="Q5832" i="1"/>
  <c r="R5832" i="1" s="1"/>
  <c r="Q5833" i="1"/>
  <c r="R5833" i="1" s="1"/>
  <c r="Q5834" i="1"/>
  <c r="R5834" i="1" s="1"/>
  <c r="Q5835" i="1"/>
  <c r="R5835" i="1" s="1"/>
  <c r="Q5836" i="1"/>
  <c r="R5836" i="1" s="1"/>
  <c r="Q5837" i="1"/>
  <c r="R5837" i="1" s="1"/>
  <c r="Q5838" i="1"/>
  <c r="R5838" i="1" s="1"/>
  <c r="Q5839" i="1"/>
  <c r="R5839" i="1" s="1"/>
  <c r="Q5840" i="1"/>
  <c r="R5840" i="1" s="1"/>
  <c r="Q5841" i="1"/>
  <c r="R5841" i="1" s="1"/>
  <c r="Q5842" i="1"/>
  <c r="R5842" i="1" s="1"/>
  <c r="Q5843" i="1"/>
  <c r="R5843" i="1" s="1"/>
  <c r="Q5844" i="1"/>
  <c r="R5844" i="1" s="1"/>
  <c r="Q5845" i="1"/>
  <c r="R5845" i="1" s="1"/>
  <c r="Q5846" i="1"/>
  <c r="R5846" i="1" s="1"/>
  <c r="Q5847" i="1"/>
  <c r="R5847" i="1" s="1"/>
  <c r="Q5848" i="1"/>
  <c r="R5848" i="1" s="1"/>
  <c r="Q5849" i="1"/>
  <c r="R5849" i="1" s="1"/>
  <c r="Q5850" i="1"/>
  <c r="R5850" i="1" s="1"/>
  <c r="Q5851" i="1"/>
  <c r="R5851" i="1" s="1"/>
  <c r="Q5852" i="1"/>
  <c r="R5852" i="1" s="1"/>
  <c r="Q5853" i="1"/>
  <c r="R5853" i="1" s="1"/>
  <c r="Q5854" i="1"/>
  <c r="R5854" i="1" s="1"/>
  <c r="Q5855" i="1"/>
  <c r="R5855" i="1" s="1"/>
  <c r="Q5856" i="1"/>
  <c r="R5856" i="1" s="1"/>
  <c r="Q5857" i="1"/>
  <c r="R5857" i="1" s="1"/>
  <c r="Q5858" i="1"/>
  <c r="R5858" i="1" s="1"/>
  <c r="Q5859" i="1"/>
  <c r="R5859" i="1" s="1"/>
  <c r="Q5860" i="1"/>
  <c r="R5860" i="1" s="1"/>
  <c r="Q5861" i="1"/>
  <c r="R5861" i="1" s="1"/>
  <c r="Q5862" i="1"/>
  <c r="R5862" i="1" s="1"/>
  <c r="Q5863" i="1"/>
  <c r="R5863" i="1" s="1"/>
  <c r="Q5864" i="1"/>
  <c r="R5864" i="1" s="1"/>
  <c r="Q5865" i="1"/>
  <c r="R5865" i="1" s="1"/>
  <c r="Q5866" i="1"/>
  <c r="R5866" i="1" s="1"/>
  <c r="Q5867" i="1"/>
  <c r="R5867" i="1" s="1"/>
  <c r="Q5868" i="1"/>
  <c r="R5868" i="1" s="1"/>
  <c r="Q5869" i="1"/>
  <c r="R5869" i="1" s="1"/>
  <c r="Q5870" i="1"/>
  <c r="R5870" i="1" s="1"/>
  <c r="Q5871" i="1"/>
  <c r="R5871" i="1" s="1"/>
  <c r="Q5872" i="1"/>
  <c r="R5872" i="1" s="1"/>
  <c r="Q5874" i="1"/>
  <c r="R5874" i="1" s="1"/>
  <c r="Q5875" i="1"/>
  <c r="R5875" i="1" s="1"/>
  <c r="Q5876" i="1"/>
  <c r="R5876" i="1" s="1"/>
  <c r="Q5877" i="1"/>
  <c r="R5877" i="1" s="1"/>
  <c r="Q5878" i="1"/>
  <c r="R5878" i="1" s="1"/>
  <c r="Q5879" i="1"/>
  <c r="R5879" i="1" s="1"/>
  <c r="Q5881" i="1"/>
  <c r="R5881" i="1" s="1"/>
  <c r="Q5882" i="1"/>
  <c r="R5882" i="1" s="1"/>
  <c r="Q5883" i="1"/>
  <c r="R5883" i="1" s="1"/>
  <c r="Q5884" i="1"/>
  <c r="R5884" i="1" s="1"/>
  <c r="Q5885" i="1"/>
  <c r="R5885" i="1" s="1"/>
  <c r="Q5886" i="1"/>
  <c r="R5886" i="1" s="1"/>
  <c r="Q5887" i="1"/>
  <c r="R5887" i="1" s="1"/>
  <c r="Q5888" i="1"/>
  <c r="R5888" i="1" s="1"/>
  <c r="Q5889" i="1"/>
  <c r="R5889" i="1" s="1"/>
  <c r="Q5890" i="1"/>
  <c r="R5890" i="1" s="1"/>
  <c r="Q5891" i="1"/>
  <c r="R5891" i="1" s="1"/>
  <c r="Q5892" i="1"/>
  <c r="R5892" i="1" s="1"/>
  <c r="Q5893" i="1"/>
  <c r="R5893" i="1" s="1"/>
  <c r="Q5894" i="1"/>
  <c r="R5894" i="1" s="1"/>
  <c r="Q5895" i="1"/>
  <c r="R5895" i="1" s="1"/>
  <c r="Q5896" i="1"/>
  <c r="R5896" i="1" s="1"/>
  <c r="Q5897" i="1"/>
  <c r="R5897" i="1" s="1"/>
  <c r="Q5898" i="1"/>
  <c r="R5898" i="1" s="1"/>
  <c r="Q5899" i="1"/>
  <c r="R5899" i="1" s="1"/>
  <c r="Q5900" i="1"/>
  <c r="R5900" i="1" s="1"/>
  <c r="Q5901" i="1"/>
  <c r="R5901" i="1" s="1"/>
  <c r="Q5902" i="1"/>
  <c r="R5902" i="1" s="1"/>
  <c r="Q5903" i="1"/>
  <c r="R5903" i="1" s="1"/>
  <c r="Q5904" i="1"/>
  <c r="R5904" i="1" s="1"/>
  <c r="Q5905" i="1"/>
  <c r="R5905" i="1" s="1"/>
  <c r="Q5906" i="1"/>
  <c r="R5906" i="1" s="1"/>
  <c r="Q5907" i="1"/>
  <c r="R5907" i="1" s="1"/>
  <c r="Q5908" i="1"/>
  <c r="R5908" i="1" s="1"/>
  <c r="Q5909" i="1"/>
  <c r="R5909" i="1" s="1"/>
  <c r="Q5910" i="1"/>
  <c r="R5910" i="1" s="1"/>
  <c r="Q5911" i="1"/>
  <c r="R5911" i="1" s="1"/>
  <c r="Q5912" i="1"/>
  <c r="R5912" i="1" s="1"/>
  <c r="Q5913" i="1"/>
  <c r="R5913" i="1" s="1"/>
  <c r="Q5914" i="1"/>
  <c r="R5914" i="1" s="1"/>
  <c r="Q5916" i="1"/>
  <c r="R5916" i="1" s="1"/>
  <c r="Q5919" i="1"/>
  <c r="R5919" i="1" s="1"/>
  <c r="Q5921" i="1"/>
  <c r="R5921" i="1" s="1"/>
  <c r="Q5922" i="1"/>
  <c r="R5922" i="1" s="1"/>
  <c r="Q5924" i="1"/>
  <c r="R5924" i="1" s="1"/>
  <c r="Q5925" i="1"/>
  <c r="R5925" i="1" s="1"/>
  <c r="Q5926" i="1"/>
  <c r="R5926" i="1" s="1"/>
  <c r="Q5927" i="1"/>
  <c r="R5927" i="1" s="1"/>
  <c r="Q5928" i="1"/>
  <c r="R5928" i="1" s="1"/>
  <c r="Q5929" i="1"/>
  <c r="R5929" i="1" s="1"/>
  <c r="Q5930" i="1"/>
  <c r="R5930" i="1" s="1"/>
  <c r="Q5931" i="1"/>
  <c r="R5931" i="1" s="1"/>
  <c r="Q5932" i="1"/>
  <c r="R5932" i="1" s="1"/>
  <c r="Q5934" i="1"/>
  <c r="R5934" i="1" s="1"/>
  <c r="Q5935" i="1"/>
  <c r="R5935" i="1" s="1"/>
  <c r="Q5936" i="1"/>
  <c r="R5936" i="1" s="1"/>
  <c r="Q5938" i="1"/>
  <c r="R5938" i="1" s="1"/>
  <c r="Q5939" i="1"/>
  <c r="R5939" i="1" s="1"/>
  <c r="Q5940" i="1"/>
  <c r="R5940" i="1" s="1"/>
  <c r="Q5943" i="1"/>
  <c r="R5943" i="1" s="1"/>
  <c r="Q5944" i="1"/>
  <c r="R5944" i="1" s="1"/>
  <c r="Q5945" i="1"/>
  <c r="R5945" i="1" s="1"/>
  <c r="Q5946" i="1"/>
  <c r="R5946" i="1" s="1"/>
  <c r="Q5947" i="1"/>
  <c r="R5947" i="1" s="1"/>
  <c r="Q5948" i="1"/>
  <c r="R5948" i="1" s="1"/>
  <c r="Q5949" i="1"/>
  <c r="R5949" i="1" s="1"/>
  <c r="Q5950" i="1"/>
  <c r="R5950" i="1" s="1"/>
  <c r="Q5951" i="1"/>
  <c r="R5951" i="1" s="1"/>
  <c r="Q5953" i="1"/>
  <c r="R5953" i="1" s="1"/>
  <c r="Q5954" i="1"/>
  <c r="R5954" i="1" s="1"/>
  <c r="Q5958" i="1"/>
  <c r="R5958" i="1" s="1"/>
  <c r="Q5959" i="1"/>
  <c r="R5959" i="1" s="1"/>
  <c r="Q5961" i="1"/>
  <c r="R5961" i="1" s="1"/>
  <c r="Q5963" i="1"/>
  <c r="R5963" i="1" s="1"/>
  <c r="Q5965" i="1"/>
  <c r="R5965" i="1" s="1"/>
  <c r="Q5966" i="1"/>
  <c r="R5966" i="1" s="1"/>
  <c r="Q5969" i="1"/>
  <c r="R5969" i="1" s="1"/>
  <c r="Q5970" i="1"/>
  <c r="R5970" i="1" s="1"/>
  <c r="Q5973" i="1"/>
  <c r="R5973" i="1" s="1"/>
  <c r="Q5974" i="1"/>
  <c r="R5974" i="1" s="1"/>
  <c r="Q5976" i="1"/>
  <c r="R5976" i="1" s="1"/>
  <c r="Q5983" i="1"/>
  <c r="R5983" i="1" s="1"/>
  <c r="Q5986" i="1"/>
  <c r="R5986" i="1" s="1"/>
  <c r="Q5988" i="1"/>
  <c r="R5988" i="1" s="1"/>
  <c r="Q5991" i="1"/>
  <c r="R5991" i="1" s="1"/>
  <c r="Q5996" i="1"/>
  <c r="R5996" i="1" s="1"/>
  <c r="Q5998" i="1"/>
  <c r="R5998" i="1" s="1"/>
  <c r="Q5999" i="1"/>
  <c r="R5999" i="1" s="1"/>
  <c r="Q6000" i="1"/>
  <c r="R6000" i="1" s="1"/>
  <c r="Q6001" i="1"/>
  <c r="R6001" i="1" s="1"/>
  <c r="Q6002" i="1"/>
  <c r="R6002" i="1" s="1"/>
  <c r="Q6003" i="1"/>
  <c r="R6003" i="1" s="1"/>
  <c r="Q6004" i="1"/>
  <c r="R6004" i="1" s="1"/>
  <c r="Q6005" i="1"/>
  <c r="R6005" i="1" s="1"/>
  <c r="Q6006" i="1"/>
  <c r="R6006" i="1" s="1"/>
  <c r="Q6007" i="1"/>
  <c r="R6007" i="1" s="1"/>
  <c r="Q6008" i="1"/>
  <c r="R6008" i="1" s="1"/>
  <c r="Q6009" i="1"/>
  <c r="R6009" i="1" s="1"/>
  <c r="Q6010" i="1"/>
  <c r="R6010" i="1" s="1"/>
  <c r="Q6011" i="1"/>
  <c r="R6011" i="1" s="1"/>
  <c r="Q6012" i="1"/>
  <c r="R6012" i="1" s="1"/>
  <c r="Q6013" i="1"/>
  <c r="R6013" i="1" s="1"/>
  <c r="Q6014" i="1"/>
  <c r="R6014" i="1" s="1"/>
  <c r="Q6015" i="1"/>
  <c r="R6015" i="1" s="1"/>
  <c r="Q6016" i="1"/>
  <c r="R6016" i="1" s="1"/>
  <c r="Q6017" i="1"/>
  <c r="R6017" i="1" s="1"/>
  <c r="Q6018" i="1"/>
  <c r="R6018" i="1" s="1"/>
  <c r="Q6019" i="1"/>
  <c r="R6019" i="1" s="1"/>
  <c r="Q6020" i="1"/>
  <c r="R6020" i="1" s="1"/>
  <c r="Q6021" i="1"/>
  <c r="R6021" i="1" s="1"/>
  <c r="Q6022" i="1"/>
  <c r="R6022" i="1" s="1"/>
  <c r="Q6023" i="1"/>
  <c r="R6023" i="1" s="1"/>
  <c r="Q6024" i="1"/>
  <c r="R6024" i="1" s="1"/>
  <c r="Q6025" i="1"/>
  <c r="R6025" i="1" s="1"/>
  <c r="Q6026" i="1"/>
  <c r="R6026" i="1" s="1"/>
  <c r="Q6027" i="1"/>
  <c r="R6027" i="1" s="1"/>
  <c r="Q6028" i="1"/>
  <c r="R6028" i="1" s="1"/>
  <c r="Q6029" i="1"/>
  <c r="R6029" i="1" s="1"/>
  <c r="Q6030" i="1"/>
  <c r="R6030" i="1" s="1"/>
  <c r="Q6031" i="1"/>
  <c r="R6031" i="1" s="1"/>
  <c r="Q6032" i="1"/>
  <c r="R6032" i="1" s="1"/>
  <c r="Q6033" i="1"/>
  <c r="R6033" i="1" s="1"/>
  <c r="Q6034" i="1"/>
  <c r="R6034" i="1" s="1"/>
  <c r="Q6035" i="1"/>
  <c r="R6035" i="1" s="1"/>
  <c r="Q6036" i="1"/>
  <c r="R6036" i="1" s="1"/>
  <c r="Q6037" i="1"/>
  <c r="R6037" i="1" s="1"/>
  <c r="Q6038" i="1"/>
  <c r="R6038" i="1" s="1"/>
  <c r="Q6039" i="1"/>
  <c r="R6039" i="1" s="1"/>
  <c r="Q6040" i="1"/>
  <c r="R6040" i="1" s="1"/>
  <c r="Q6041" i="1"/>
  <c r="R6041" i="1" s="1"/>
  <c r="Q6042" i="1"/>
  <c r="R6042" i="1" s="1"/>
  <c r="Q6043" i="1"/>
  <c r="R6043" i="1" s="1"/>
  <c r="Q6044" i="1"/>
  <c r="R6044" i="1" s="1"/>
  <c r="Q6045" i="1"/>
  <c r="R6045" i="1" s="1"/>
  <c r="Q6046" i="1"/>
  <c r="R6046" i="1" s="1"/>
  <c r="Q6047" i="1"/>
  <c r="R6047" i="1" s="1"/>
  <c r="Q6048" i="1"/>
  <c r="R6048" i="1" s="1"/>
  <c r="Q6049" i="1"/>
  <c r="R6049" i="1" s="1"/>
  <c r="Q6050" i="1"/>
  <c r="R6050" i="1" s="1"/>
  <c r="Q6051" i="1"/>
  <c r="R6051" i="1" s="1"/>
  <c r="Q6052" i="1"/>
  <c r="R6052" i="1" s="1"/>
  <c r="Q6053" i="1"/>
  <c r="R6053" i="1" s="1"/>
  <c r="Q6054" i="1"/>
  <c r="R6054" i="1" s="1"/>
  <c r="Q6055" i="1"/>
  <c r="R6055" i="1" s="1"/>
  <c r="Q6056" i="1"/>
  <c r="R6056" i="1" s="1"/>
  <c r="Q6057" i="1"/>
  <c r="R6057" i="1" s="1"/>
  <c r="Q6058" i="1"/>
  <c r="R6058" i="1" s="1"/>
  <c r="Q6059" i="1"/>
  <c r="R6059" i="1" s="1"/>
  <c r="Q6060" i="1"/>
  <c r="R6060" i="1" s="1"/>
  <c r="Q6061" i="1"/>
  <c r="R6061" i="1" s="1"/>
  <c r="Q6062" i="1"/>
  <c r="R6062" i="1" s="1"/>
  <c r="Q6063" i="1"/>
  <c r="R6063" i="1" s="1"/>
  <c r="Q6064" i="1"/>
  <c r="R6064" i="1" s="1"/>
  <c r="Q6065" i="1"/>
  <c r="R6065" i="1" s="1"/>
  <c r="Q6066" i="1"/>
  <c r="R6066" i="1" s="1"/>
  <c r="Q6067" i="1"/>
  <c r="R6067" i="1" s="1"/>
  <c r="Q6068" i="1"/>
  <c r="R6068" i="1" s="1"/>
  <c r="Q6069" i="1"/>
  <c r="R6069" i="1" s="1"/>
  <c r="Q6070" i="1"/>
  <c r="R6070" i="1" s="1"/>
  <c r="Q6071" i="1"/>
  <c r="R6071" i="1" s="1"/>
  <c r="Q6073" i="1"/>
  <c r="R6073" i="1" s="1"/>
  <c r="Q6074" i="1"/>
  <c r="R6074" i="1" s="1"/>
  <c r="Q6075" i="1"/>
  <c r="R6075" i="1" s="1"/>
  <c r="Q6076" i="1"/>
  <c r="R6076" i="1" s="1"/>
  <c r="Q6077" i="1"/>
  <c r="R6077" i="1" s="1"/>
  <c r="Q6078" i="1"/>
  <c r="R6078" i="1" s="1"/>
  <c r="Q6079" i="1"/>
  <c r="R6079" i="1" s="1"/>
  <c r="Q6080" i="1"/>
  <c r="R6080" i="1" s="1"/>
  <c r="Q6081" i="1"/>
  <c r="R6081" i="1" s="1"/>
  <c r="Q6082" i="1"/>
  <c r="R6082" i="1" s="1"/>
  <c r="Q6083" i="1"/>
  <c r="R6083" i="1" s="1"/>
  <c r="Q6084" i="1"/>
  <c r="R6084" i="1" s="1"/>
  <c r="Q6085" i="1"/>
  <c r="R6085" i="1" s="1"/>
  <c r="Q6086" i="1"/>
  <c r="R6086" i="1" s="1"/>
  <c r="Q6087" i="1"/>
  <c r="R6087" i="1" s="1"/>
  <c r="Q6088" i="1"/>
  <c r="R6088" i="1" s="1"/>
  <c r="Q6089" i="1"/>
  <c r="R6089" i="1" s="1"/>
  <c r="Q6090" i="1"/>
  <c r="R6090" i="1" s="1"/>
  <c r="Q6091" i="1"/>
  <c r="R6091" i="1" s="1"/>
  <c r="Q6092" i="1"/>
  <c r="R6092" i="1" s="1"/>
  <c r="Q6093" i="1"/>
  <c r="R6093" i="1" s="1"/>
  <c r="Q6094" i="1"/>
  <c r="R6094" i="1" s="1"/>
  <c r="Q6095" i="1"/>
  <c r="R6095" i="1" s="1"/>
  <c r="Q6096" i="1"/>
  <c r="R6096" i="1" s="1"/>
  <c r="Q6097" i="1"/>
  <c r="R6097" i="1" s="1"/>
  <c r="Q6098" i="1"/>
  <c r="R6098" i="1" s="1"/>
  <c r="Q6099" i="1"/>
  <c r="R6099" i="1" s="1"/>
  <c r="Q6100" i="1"/>
  <c r="R6100" i="1" s="1"/>
  <c r="Q6101" i="1"/>
  <c r="R6101" i="1" s="1"/>
  <c r="Q6102" i="1"/>
  <c r="R6102" i="1" s="1"/>
  <c r="Q6103" i="1"/>
  <c r="R6103" i="1" s="1"/>
  <c r="Q6104" i="1"/>
  <c r="R6104" i="1" s="1"/>
  <c r="Q6105" i="1"/>
  <c r="R6105" i="1" s="1"/>
  <c r="Q6106" i="1"/>
  <c r="R6106" i="1" s="1"/>
  <c r="Q6107" i="1"/>
  <c r="R6107" i="1" s="1"/>
  <c r="Q6108" i="1"/>
  <c r="R6108" i="1" s="1"/>
  <c r="Q6109" i="1"/>
  <c r="R6109" i="1" s="1"/>
  <c r="Q6110" i="1"/>
  <c r="R6110" i="1" s="1"/>
  <c r="Q6112" i="1"/>
  <c r="R6112" i="1" s="1"/>
  <c r="Q6114" i="1"/>
  <c r="R6114" i="1" s="1"/>
  <c r="Q6115" i="1"/>
  <c r="R6115" i="1" s="1"/>
  <c r="Q6116" i="1"/>
  <c r="R6116" i="1" s="1"/>
  <c r="Q6117" i="1"/>
  <c r="R6117" i="1" s="1"/>
  <c r="Q6118" i="1"/>
  <c r="R6118" i="1" s="1"/>
  <c r="Q6119" i="1"/>
  <c r="R6119" i="1" s="1"/>
  <c r="Q6120" i="1"/>
  <c r="R6120" i="1" s="1"/>
  <c r="Q6122" i="1"/>
  <c r="R6122" i="1" s="1"/>
  <c r="Q6123" i="1"/>
  <c r="R6123" i="1" s="1"/>
  <c r="Q6124" i="1"/>
  <c r="R6124" i="1" s="1"/>
  <c r="Q6126" i="1"/>
  <c r="R6126" i="1" s="1"/>
  <c r="Q6127" i="1"/>
  <c r="R6127" i="1" s="1"/>
  <c r="Q6131" i="1"/>
  <c r="R6131" i="1" s="1"/>
  <c r="Q6132" i="1"/>
  <c r="R6132" i="1" s="1"/>
  <c r="Q6133" i="1"/>
  <c r="R6133" i="1" s="1"/>
  <c r="Q6134" i="1"/>
  <c r="R6134" i="1" s="1"/>
  <c r="Q6135" i="1"/>
  <c r="R6135" i="1" s="1"/>
  <c r="Q6136" i="1"/>
  <c r="R6136" i="1" s="1"/>
  <c r="Q6137" i="1"/>
  <c r="R6137" i="1" s="1"/>
  <c r="Q6138" i="1"/>
  <c r="R6138" i="1" s="1"/>
  <c r="Q6139" i="1"/>
  <c r="R6139" i="1" s="1"/>
  <c r="Q6140" i="1"/>
  <c r="R6140" i="1" s="1"/>
  <c r="Q6142" i="1"/>
  <c r="R6142" i="1" s="1"/>
  <c r="Q6145" i="1"/>
  <c r="R6145" i="1" s="1"/>
  <c r="Q6146" i="1"/>
  <c r="R6146" i="1" s="1"/>
  <c r="Q6148" i="1"/>
  <c r="R6148" i="1" s="1"/>
  <c r="Q6153" i="1"/>
  <c r="R6153" i="1" s="1"/>
  <c r="Q6154" i="1"/>
  <c r="R6154" i="1" s="1"/>
  <c r="Q6155" i="1"/>
  <c r="R6155" i="1" s="1"/>
  <c r="Q6156" i="1"/>
  <c r="R6156" i="1" s="1"/>
  <c r="Q6158" i="1"/>
  <c r="R6158" i="1" s="1"/>
  <c r="Q6159" i="1"/>
  <c r="R6159" i="1" s="1"/>
  <c r="Q6162" i="1"/>
  <c r="R6162" i="1" s="1"/>
  <c r="Q6164" i="1"/>
  <c r="R6164" i="1" s="1"/>
  <c r="Q6165" i="1"/>
  <c r="R6165" i="1" s="1"/>
  <c r="Q6166" i="1"/>
  <c r="R6166" i="1" s="1"/>
  <c r="Q6170" i="1"/>
  <c r="R6170" i="1" s="1"/>
  <c r="Q6174" i="1"/>
  <c r="R6174" i="1" s="1"/>
  <c r="Q6175" i="1"/>
  <c r="R6175" i="1" s="1"/>
  <c r="Q6176" i="1"/>
  <c r="R6176" i="1" s="1"/>
  <c r="Q6177" i="1"/>
  <c r="R6177" i="1" s="1"/>
  <c r="Q6178" i="1"/>
  <c r="R6178" i="1" s="1"/>
  <c r="Q6179" i="1"/>
  <c r="R6179" i="1" s="1"/>
  <c r="Q6182" i="1"/>
  <c r="R6182" i="1" s="1"/>
  <c r="Q6184" i="1"/>
  <c r="R6184" i="1" s="1"/>
  <c r="Q6185" i="1"/>
  <c r="R6185" i="1" s="1"/>
  <c r="Q6188" i="1"/>
  <c r="R6188" i="1" s="1"/>
  <c r="Q6193" i="1"/>
  <c r="R6193" i="1" s="1"/>
  <c r="Q6194" i="1"/>
  <c r="R6194" i="1" s="1"/>
  <c r="Q6196" i="1"/>
  <c r="R6196" i="1" s="1"/>
  <c r="Q6198" i="1"/>
  <c r="R6198" i="1" s="1"/>
  <c r="Q6199" i="1"/>
  <c r="R6199" i="1" s="1"/>
  <c r="Q6200" i="1"/>
  <c r="R6200" i="1" s="1"/>
  <c r="Q6201" i="1"/>
  <c r="R6201" i="1" s="1"/>
  <c r="Q6202" i="1"/>
  <c r="R6202" i="1" s="1"/>
  <c r="Q6203" i="1"/>
  <c r="R6203" i="1" s="1"/>
  <c r="Q6204" i="1"/>
  <c r="R6204" i="1" s="1"/>
  <c r="Q6205" i="1"/>
  <c r="R6205" i="1" s="1"/>
  <c r="Q6206" i="1"/>
  <c r="R6206" i="1" s="1"/>
  <c r="Q6207" i="1"/>
  <c r="R6207" i="1" s="1"/>
  <c r="Q6208" i="1"/>
  <c r="R6208" i="1" s="1"/>
  <c r="Q6209" i="1"/>
  <c r="R6209" i="1" s="1"/>
  <c r="Q6210" i="1"/>
  <c r="R6210" i="1" s="1"/>
  <c r="Q6211" i="1"/>
  <c r="R6211" i="1" s="1"/>
  <c r="Q6212" i="1"/>
  <c r="R6212" i="1" s="1"/>
  <c r="Q6213" i="1"/>
  <c r="R6213" i="1" s="1"/>
  <c r="Q6214" i="1"/>
  <c r="R6214" i="1" s="1"/>
  <c r="Q6215" i="1"/>
  <c r="R6215" i="1" s="1"/>
  <c r="Q6216" i="1"/>
  <c r="R6216" i="1" s="1"/>
  <c r="Q6217" i="1"/>
  <c r="R6217" i="1" s="1"/>
  <c r="Q6218" i="1"/>
  <c r="R6218" i="1" s="1"/>
  <c r="Q6219" i="1"/>
  <c r="R6219" i="1" s="1"/>
  <c r="Q6220" i="1"/>
  <c r="R6220" i="1" s="1"/>
  <c r="Q6221" i="1"/>
  <c r="R6221" i="1" s="1"/>
  <c r="Q6222" i="1"/>
  <c r="R6222" i="1" s="1"/>
  <c r="Q6223" i="1"/>
  <c r="R6223" i="1" s="1"/>
  <c r="Q6224" i="1"/>
  <c r="R6224" i="1" s="1"/>
  <c r="Q6225" i="1"/>
  <c r="R6225" i="1" s="1"/>
  <c r="Q6226" i="1"/>
  <c r="R6226" i="1" s="1"/>
  <c r="Q6227" i="1"/>
  <c r="R6227" i="1" s="1"/>
  <c r="Q6228" i="1"/>
  <c r="R6228" i="1" s="1"/>
  <c r="Q6229" i="1"/>
  <c r="R6229" i="1" s="1"/>
  <c r="Q6230" i="1"/>
  <c r="R6230" i="1" s="1"/>
  <c r="Q6231" i="1"/>
  <c r="R6231" i="1" s="1"/>
  <c r="Q6232" i="1"/>
  <c r="R6232" i="1" s="1"/>
  <c r="Q6233" i="1"/>
  <c r="R6233" i="1" s="1"/>
  <c r="Q6234" i="1"/>
  <c r="R6234" i="1" s="1"/>
  <c r="Q6235" i="1"/>
  <c r="R6235" i="1" s="1"/>
  <c r="Q6236" i="1"/>
  <c r="R6236" i="1" s="1"/>
  <c r="Q6237" i="1"/>
  <c r="R6237" i="1" s="1"/>
  <c r="Q6238" i="1"/>
  <c r="R6238" i="1" s="1"/>
  <c r="Q6239" i="1"/>
  <c r="R6239" i="1" s="1"/>
  <c r="Q6240" i="1"/>
  <c r="R6240" i="1" s="1"/>
  <c r="Q6241" i="1"/>
  <c r="R6241" i="1" s="1"/>
  <c r="Q6242" i="1"/>
  <c r="R6242" i="1" s="1"/>
  <c r="Q6243" i="1"/>
  <c r="R6243" i="1" s="1"/>
  <c r="Q6244" i="1"/>
  <c r="R6244" i="1" s="1"/>
  <c r="Q6245" i="1"/>
  <c r="R6245" i="1" s="1"/>
  <c r="Q6246" i="1"/>
  <c r="R6246" i="1" s="1"/>
  <c r="Q6247" i="1"/>
  <c r="R6247" i="1" s="1"/>
  <c r="Q6248" i="1"/>
  <c r="R6248" i="1" s="1"/>
  <c r="Q6249" i="1"/>
  <c r="R6249" i="1" s="1"/>
  <c r="Q6250" i="1"/>
  <c r="R6250" i="1" s="1"/>
  <c r="Q6251" i="1"/>
  <c r="R6251" i="1" s="1"/>
  <c r="Q6252" i="1"/>
  <c r="R6252" i="1" s="1"/>
  <c r="Q6253" i="1"/>
  <c r="R6253" i="1" s="1"/>
  <c r="Q6254" i="1"/>
  <c r="R6254" i="1" s="1"/>
  <c r="Q6255" i="1"/>
  <c r="R6255" i="1" s="1"/>
  <c r="Q6256" i="1"/>
  <c r="R6256" i="1" s="1"/>
  <c r="Q6257" i="1"/>
  <c r="R6257" i="1" s="1"/>
  <c r="Q6258" i="1"/>
  <c r="R6258" i="1" s="1"/>
  <c r="Q6259" i="1"/>
  <c r="R6259" i="1" s="1"/>
  <c r="Q6260" i="1"/>
  <c r="R6260" i="1" s="1"/>
  <c r="Q6261" i="1"/>
  <c r="R6261" i="1" s="1"/>
  <c r="Q6262" i="1"/>
  <c r="R6262" i="1" s="1"/>
  <c r="Q6263" i="1"/>
  <c r="R6263" i="1" s="1"/>
  <c r="Q6264" i="1"/>
  <c r="R6264" i="1" s="1"/>
  <c r="Q6265" i="1"/>
  <c r="R6265" i="1" s="1"/>
  <c r="Q6266" i="1"/>
  <c r="R6266" i="1" s="1"/>
  <c r="Q6267" i="1"/>
  <c r="R6267" i="1" s="1"/>
  <c r="Q6268" i="1"/>
  <c r="R6268" i="1" s="1"/>
  <c r="Q6269" i="1"/>
  <c r="R6269" i="1" s="1"/>
  <c r="Q6270" i="1"/>
  <c r="R6270" i="1" s="1"/>
  <c r="Q6271" i="1"/>
  <c r="R6271" i="1" s="1"/>
  <c r="Q6272" i="1"/>
  <c r="R6272" i="1" s="1"/>
  <c r="Q6273" i="1"/>
  <c r="R6273" i="1" s="1"/>
  <c r="Q6274" i="1"/>
  <c r="R6274" i="1" s="1"/>
  <c r="Q6275" i="1"/>
  <c r="R6275" i="1" s="1"/>
  <c r="Q6276" i="1"/>
  <c r="R6276" i="1" s="1"/>
  <c r="Q6277" i="1"/>
  <c r="R6277" i="1" s="1"/>
  <c r="Q6278" i="1"/>
  <c r="R6278" i="1" s="1"/>
  <c r="Q6279" i="1"/>
  <c r="R6279" i="1" s="1"/>
  <c r="Q6280" i="1"/>
  <c r="R6280" i="1" s="1"/>
  <c r="Q6281" i="1"/>
  <c r="R6281" i="1" s="1"/>
  <c r="Q6282" i="1"/>
  <c r="R6282" i="1" s="1"/>
  <c r="Q6283" i="1"/>
  <c r="R6283" i="1" s="1"/>
  <c r="Q6284" i="1"/>
  <c r="R6284" i="1" s="1"/>
  <c r="Q6285" i="1"/>
  <c r="R6285" i="1" s="1"/>
  <c r="Q6286" i="1"/>
  <c r="R6286" i="1" s="1"/>
  <c r="Q6287" i="1"/>
  <c r="R6287" i="1" s="1"/>
  <c r="Q6288" i="1"/>
  <c r="R6288" i="1" s="1"/>
  <c r="Q6289" i="1"/>
  <c r="R6289" i="1" s="1"/>
  <c r="Q6290" i="1"/>
  <c r="R6290" i="1" s="1"/>
  <c r="Q6291" i="1"/>
  <c r="R6291" i="1" s="1"/>
  <c r="Q6292" i="1"/>
  <c r="R6292" i="1" s="1"/>
  <c r="Q6293" i="1"/>
  <c r="R6293" i="1" s="1"/>
  <c r="Q6294" i="1"/>
  <c r="R6294" i="1" s="1"/>
  <c r="Q6295" i="1"/>
  <c r="R6295" i="1" s="1"/>
  <c r="Q6296" i="1"/>
  <c r="R6296" i="1" s="1"/>
  <c r="Q6297" i="1"/>
  <c r="R6297" i="1" s="1"/>
  <c r="Q6298" i="1"/>
  <c r="R6298" i="1" s="1"/>
  <c r="Q6299" i="1"/>
  <c r="R6299" i="1" s="1"/>
  <c r="Q6300" i="1"/>
  <c r="R6300" i="1" s="1"/>
  <c r="Q6301" i="1"/>
  <c r="R6301" i="1" s="1"/>
  <c r="Q6302" i="1"/>
  <c r="R6302" i="1" s="1"/>
  <c r="Q6303" i="1"/>
  <c r="R6303" i="1" s="1"/>
  <c r="Q6304" i="1"/>
  <c r="R6304" i="1" s="1"/>
  <c r="Q6305" i="1"/>
  <c r="R6305" i="1" s="1"/>
  <c r="Q6306" i="1"/>
  <c r="R6306" i="1" s="1"/>
  <c r="Q6307" i="1"/>
  <c r="R6307" i="1" s="1"/>
  <c r="Q6311" i="1"/>
  <c r="R6311" i="1" s="1"/>
  <c r="Q6312" i="1"/>
  <c r="R6312" i="1" s="1"/>
  <c r="Q6313" i="1"/>
  <c r="R6313" i="1" s="1"/>
  <c r="Q6314" i="1"/>
  <c r="R6314" i="1" s="1"/>
  <c r="Q6315" i="1"/>
  <c r="R6315" i="1" s="1"/>
  <c r="Q6318" i="1"/>
  <c r="R6318" i="1" s="1"/>
  <c r="Q6319" i="1"/>
  <c r="R6319" i="1" s="1"/>
  <c r="Q6321" i="1"/>
  <c r="R6321" i="1" s="1"/>
  <c r="Q6322" i="1"/>
  <c r="R6322" i="1" s="1"/>
  <c r="Q6324" i="1"/>
  <c r="R6324" i="1" s="1"/>
  <c r="Q6326" i="1"/>
  <c r="R6326" i="1" s="1"/>
  <c r="Q6327" i="1"/>
  <c r="R6327" i="1" s="1"/>
  <c r="Q6328" i="1"/>
  <c r="R6328" i="1" s="1"/>
  <c r="Q6329" i="1"/>
  <c r="R6329" i="1" s="1"/>
  <c r="Q6330" i="1"/>
  <c r="R6330" i="1" s="1"/>
  <c r="Q6331" i="1"/>
  <c r="R6331" i="1" s="1"/>
  <c r="Q6333" i="1"/>
  <c r="R6333" i="1" s="1"/>
  <c r="Q6334" i="1"/>
  <c r="R6334" i="1" s="1"/>
  <c r="Q6335" i="1"/>
  <c r="R6335" i="1" s="1"/>
  <c r="Q6336" i="1"/>
  <c r="R6336" i="1" s="1"/>
  <c r="Q6337" i="1"/>
  <c r="R6337" i="1" s="1"/>
  <c r="Q6338" i="1"/>
  <c r="R6338" i="1" s="1"/>
  <c r="Q6341" i="1"/>
  <c r="R6341" i="1" s="1"/>
  <c r="Q6343" i="1"/>
  <c r="R6343" i="1" s="1"/>
  <c r="Q6344" i="1"/>
  <c r="R6344" i="1" s="1"/>
  <c r="Q6345" i="1"/>
  <c r="R6345" i="1" s="1"/>
  <c r="Q6347" i="1"/>
  <c r="R6347" i="1" s="1"/>
  <c r="Q6348" i="1"/>
  <c r="R6348" i="1" s="1"/>
  <c r="Q6349" i="1"/>
  <c r="R6349" i="1" s="1"/>
  <c r="Q6350" i="1"/>
  <c r="R6350" i="1" s="1"/>
  <c r="Q6351" i="1"/>
  <c r="R6351" i="1" s="1"/>
  <c r="Q6353" i="1"/>
  <c r="R6353" i="1" s="1"/>
  <c r="Q6354" i="1"/>
  <c r="R6354" i="1" s="1"/>
  <c r="Q6355" i="1"/>
  <c r="R6355" i="1" s="1"/>
  <c r="Q6357" i="1"/>
  <c r="R6357" i="1" s="1"/>
  <c r="Q6358" i="1"/>
  <c r="R6358" i="1" s="1"/>
  <c r="Q6364" i="1"/>
  <c r="R6364" i="1" s="1"/>
  <c r="Q6365" i="1"/>
  <c r="R6365" i="1" s="1"/>
  <c r="Q6366" i="1"/>
  <c r="R6366" i="1" s="1"/>
  <c r="Q6367" i="1"/>
  <c r="R6367" i="1" s="1"/>
  <c r="Q6372" i="1"/>
  <c r="R6372" i="1" s="1"/>
  <c r="Q6373" i="1"/>
  <c r="R6373" i="1" s="1"/>
  <c r="Q6375" i="1"/>
  <c r="R6375" i="1" s="1"/>
  <c r="Q6376" i="1"/>
  <c r="R6376" i="1" s="1"/>
  <c r="Q6377" i="1"/>
  <c r="R6377" i="1" s="1"/>
  <c r="Q6378" i="1"/>
  <c r="R6378" i="1" s="1"/>
  <c r="Q6380" i="1"/>
  <c r="R6380" i="1" s="1"/>
  <c r="Q6381" i="1"/>
  <c r="R6381" i="1" s="1"/>
  <c r="Q6387" i="1"/>
  <c r="R6387" i="1" s="1"/>
  <c r="Q6392" i="1"/>
  <c r="R6392" i="1" s="1"/>
  <c r="Q6394" i="1"/>
  <c r="R6394" i="1" s="1"/>
  <c r="Q6398" i="1"/>
  <c r="R6398" i="1" s="1"/>
  <c r="Q6399" i="1"/>
  <c r="R6399" i="1" s="1"/>
  <c r="Q6400" i="1"/>
  <c r="R6400" i="1" s="1"/>
  <c r="Q6401" i="1"/>
  <c r="R6401" i="1" s="1"/>
  <c r="Q6402" i="1"/>
  <c r="R6402" i="1" s="1"/>
  <c r="Q6403" i="1"/>
  <c r="R6403" i="1" s="1"/>
  <c r="Q6404" i="1"/>
  <c r="R6404" i="1" s="1"/>
  <c r="Q6405" i="1"/>
  <c r="R6405" i="1" s="1"/>
  <c r="Q6406" i="1"/>
  <c r="R6406" i="1" s="1"/>
  <c r="Q6407" i="1"/>
  <c r="R6407" i="1" s="1"/>
  <c r="Q6408" i="1"/>
  <c r="R6408" i="1" s="1"/>
  <c r="Q6409" i="1"/>
  <c r="R6409" i="1" s="1"/>
  <c r="Q6410" i="1"/>
  <c r="R6410" i="1" s="1"/>
  <c r="Q6411" i="1"/>
  <c r="R6411" i="1" s="1"/>
  <c r="Q6412" i="1"/>
  <c r="R6412" i="1" s="1"/>
  <c r="Q6413" i="1"/>
  <c r="R6413" i="1" s="1"/>
  <c r="Q6414" i="1"/>
  <c r="R6414" i="1" s="1"/>
  <c r="Q6415" i="1"/>
  <c r="R6415" i="1" s="1"/>
  <c r="Q6416" i="1"/>
  <c r="R6416" i="1" s="1"/>
  <c r="Q6417" i="1"/>
  <c r="R6417" i="1" s="1"/>
  <c r="Q6418" i="1"/>
  <c r="R6418" i="1" s="1"/>
  <c r="Q6419" i="1"/>
  <c r="R6419" i="1" s="1"/>
  <c r="Q6420" i="1"/>
  <c r="R6420" i="1" s="1"/>
  <c r="Q6421" i="1"/>
  <c r="R6421" i="1" s="1"/>
  <c r="Q6422" i="1"/>
  <c r="R6422" i="1" s="1"/>
  <c r="Q6423" i="1"/>
  <c r="R6423" i="1" s="1"/>
  <c r="Q6424" i="1"/>
  <c r="R6424" i="1" s="1"/>
  <c r="Q6425" i="1"/>
  <c r="R6425" i="1" s="1"/>
  <c r="Q6426" i="1"/>
  <c r="R6426" i="1" s="1"/>
  <c r="Q6427" i="1"/>
  <c r="R6427" i="1" s="1"/>
  <c r="Q6428" i="1"/>
  <c r="R6428" i="1" s="1"/>
  <c r="Q6429" i="1"/>
  <c r="R6429" i="1" s="1"/>
  <c r="Q6430" i="1"/>
  <c r="R6430" i="1" s="1"/>
  <c r="Q6431" i="1"/>
  <c r="R6431" i="1" s="1"/>
  <c r="Q6432" i="1"/>
  <c r="R6432" i="1" s="1"/>
  <c r="Q6433" i="1"/>
  <c r="R6433" i="1" s="1"/>
  <c r="Q6434" i="1"/>
  <c r="R6434" i="1" s="1"/>
  <c r="Q6435" i="1"/>
  <c r="R6435" i="1" s="1"/>
  <c r="Q6436" i="1"/>
  <c r="R6436" i="1" s="1"/>
  <c r="Q6437" i="1"/>
  <c r="R6437" i="1" s="1"/>
  <c r="Q6438" i="1"/>
  <c r="R6438" i="1" s="1"/>
  <c r="Q6439" i="1"/>
  <c r="R6439" i="1" s="1"/>
  <c r="Q6440" i="1"/>
  <c r="R6440" i="1" s="1"/>
  <c r="Q6441" i="1"/>
  <c r="R6441" i="1" s="1"/>
  <c r="Q6442" i="1"/>
  <c r="R6442" i="1" s="1"/>
  <c r="Q6443" i="1"/>
  <c r="R6443" i="1" s="1"/>
  <c r="Q6444" i="1"/>
  <c r="R6444" i="1" s="1"/>
  <c r="Q6445" i="1"/>
  <c r="R6445" i="1" s="1"/>
  <c r="Q6446" i="1"/>
  <c r="R6446" i="1" s="1"/>
  <c r="Q6447" i="1"/>
  <c r="R6447" i="1" s="1"/>
  <c r="Q6448" i="1"/>
  <c r="R6448" i="1" s="1"/>
  <c r="Q6449" i="1"/>
  <c r="R6449" i="1" s="1"/>
  <c r="Q6450" i="1"/>
  <c r="R6450" i="1" s="1"/>
  <c r="Q6451" i="1"/>
  <c r="R6451" i="1" s="1"/>
  <c r="Q6452" i="1"/>
  <c r="R6452" i="1" s="1"/>
  <c r="Q6453" i="1"/>
  <c r="R6453" i="1" s="1"/>
  <c r="Q6454" i="1"/>
  <c r="R6454" i="1" s="1"/>
  <c r="Q6455" i="1"/>
  <c r="R6455" i="1" s="1"/>
  <c r="Q6456" i="1"/>
  <c r="R6456" i="1" s="1"/>
  <c r="Q6457" i="1"/>
  <c r="R6457" i="1" s="1"/>
  <c r="Q6458" i="1"/>
  <c r="R6458" i="1" s="1"/>
  <c r="Q6459" i="1"/>
  <c r="R6459" i="1" s="1"/>
  <c r="Q6460" i="1"/>
  <c r="R6460" i="1" s="1"/>
  <c r="Q6461" i="1"/>
  <c r="R6461" i="1" s="1"/>
  <c r="Q6462" i="1"/>
  <c r="R6462" i="1" s="1"/>
  <c r="Q6463" i="1"/>
  <c r="R6463" i="1" s="1"/>
  <c r="Q6464" i="1"/>
  <c r="R6464" i="1" s="1"/>
  <c r="Q6465" i="1"/>
  <c r="R6465" i="1" s="1"/>
  <c r="Q6466" i="1"/>
  <c r="R6466" i="1" s="1"/>
  <c r="Q6468" i="1"/>
  <c r="R6468" i="1" s="1"/>
  <c r="Q6469" i="1"/>
  <c r="R6469" i="1" s="1"/>
  <c r="Q6470" i="1"/>
  <c r="R6470" i="1" s="1"/>
  <c r="Q6471" i="1"/>
  <c r="R6471" i="1" s="1"/>
  <c r="Q6472" i="1"/>
  <c r="R6472" i="1" s="1"/>
  <c r="Q6473" i="1"/>
  <c r="R6473" i="1" s="1"/>
  <c r="Q6474" i="1"/>
  <c r="R6474" i="1" s="1"/>
  <c r="Q6475" i="1"/>
  <c r="R6475" i="1" s="1"/>
  <c r="Q6476" i="1"/>
  <c r="R6476" i="1" s="1"/>
  <c r="Q6477" i="1"/>
  <c r="R6477" i="1" s="1"/>
  <c r="Q6478" i="1"/>
  <c r="R6478" i="1" s="1"/>
  <c r="Q6479" i="1"/>
  <c r="R6479" i="1" s="1"/>
  <c r="Q6480" i="1"/>
  <c r="R6480" i="1" s="1"/>
  <c r="Q6481" i="1"/>
  <c r="R6481" i="1" s="1"/>
  <c r="Q6482" i="1"/>
  <c r="R6482" i="1" s="1"/>
  <c r="Q6483" i="1"/>
  <c r="R6483" i="1" s="1"/>
  <c r="Q6484" i="1"/>
  <c r="R6484" i="1" s="1"/>
  <c r="Q6485" i="1"/>
  <c r="R6485" i="1" s="1"/>
  <c r="Q6486" i="1"/>
  <c r="R6486" i="1" s="1"/>
  <c r="Q6487" i="1"/>
  <c r="R6487" i="1" s="1"/>
  <c r="Q6488" i="1"/>
  <c r="R6488" i="1" s="1"/>
  <c r="Q6489" i="1"/>
  <c r="R6489" i="1" s="1"/>
  <c r="Q6490" i="1"/>
  <c r="R6490" i="1" s="1"/>
  <c r="Q6491" i="1"/>
  <c r="R6491" i="1" s="1"/>
  <c r="Q6492" i="1"/>
  <c r="R6492" i="1" s="1"/>
  <c r="Q6493" i="1"/>
  <c r="R6493" i="1" s="1"/>
  <c r="Q6494" i="1"/>
  <c r="R6494" i="1" s="1"/>
  <c r="Q6495" i="1"/>
  <c r="R6495" i="1" s="1"/>
  <c r="Q6496" i="1"/>
  <c r="R6496" i="1" s="1"/>
  <c r="Q6497" i="1"/>
  <c r="R6497" i="1" s="1"/>
  <c r="Q6498" i="1"/>
  <c r="R6498" i="1" s="1"/>
  <c r="Q6499" i="1"/>
  <c r="R6499" i="1" s="1"/>
  <c r="Q6500" i="1"/>
  <c r="R6500" i="1" s="1"/>
  <c r="Q6501" i="1"/>
  <c r="R6501" i="1" s="1"/>
  <c r="Q6502" i="1"/>
  <c r="R6502" i="1" s="1"/>
  <c r="Q6503" i="1"/>
  <c r="R6503" i="1" s="1"/>
  <c r="Q6504" i="1"/>
  <c r="R6504" i="1" s="1"/>
  <c r="Q6505" i="1"/>
  <c r="R6505" i="1" s="1"/>
  <c r="Q6506" i="1"/>
  <c r="R6506" i="1" s="1"/>
  <c r="Q6507" i="1"/>
  <c r="R6507" i="1" s="1"/>
  <c r="Q6509" i="1"/>
  <c r="R6509" i="1" s="1"/>
  <c r="Q6510" i="1"/>
  <c r="R6510" i="1" s="1"/>
  <c r="Q6511" i="1"/>
  <c r="R6511" i="1" s="1"/>
  <c r="Q6512" i="1"/>
  <c r="R6512" i="1" s="1"/>
  <c r="Q6513" i="1"/>
  <c r="R6513" i="1" s="1"/>
  <c r="Q6514" i="1"/>
  <c r="R6514" i="1" s="1"/>
  <c r="Q6515" i="1"/>
  <c r="R6515" i="1" s="1"/>
  <c r="Q6516" i="1"/>
  <c r="R6516" i="1" s="1"/>
  <c r="Q6517" i="1"/>
  <c r="R6517" i="1" s="1"/>
  <c r="Q6518" i="1"/>
  <c r="R6518" i="1" s="1"/>
  <c r="Q6520" i="1"/>
  <c r="R6520" i="1" s="1"/>
  <c r="Q6521" i="1"/>
  <c r="R6521" i="1" s="1"/>
  <c r="Q6522" i="1"/>
  <c r="R6522" i="1" s="1"/>
  <c r="Q6523" i="1"/>
  <c r="R6523" i="1" s="1"/>
  <c r="Q6524" i="1"/>
  <c r="R6524" i="1" s="1"/>
  <c r="Q6525" i="1"/>
  <c r="R6525" i="1" s="1"/>
  <c r="Q6526" i="1"/>
  <c r="R6526" i="1" s="1"/>
  <c r="Q6527" i="1"/>
  <c r="R6527" i="1" s="1"/>
  <c r="Q6528" i="1"/>
  <c r="R6528" i="1" s="1"/>
  <c r="Q6529" i="1"/>
  <c r="R6529" i="1" s="1"/>
  <c r="Q6530" i="1"/>
  <c r="R6530" i="1" s="1"/>
  <c r="Q6532" i="1"/>
  <c r="R6532" i="1" s="1"/>
  <c r="Q6533" i="1"/>
  <c r="R6533" i="1" s="1"/>
  <c r="Q6534" i="1"/>
  <c r="R6534" i="1" s="1"/>
  <c r="Q6536" i="1"/>
  <c r="R6536" i="1" s="1"/>
  <c r="Q6537" i="1"/>
  <c r="R6537" i="1" s="1"/>
  <c r="Q6538" i="1"/>
  <c r="R6538" i="1" s="1"/>
  <c r="Q6539" i="1"/>
  <c r="R6539" i="1" s="1"/>
  <c r="Q6544" i="1"/>
  <c r="R6544" i="1" s="1"/>
  <c r="Q6545" i="1"/>
  <c r="R6545" i="1" s="1"/>
  <c r="Q6546" i="1"/>
  <c r="R6546" i="1" s="1"/>
  <c r="Q6550" i="1"/>
  <c r="R6550" i="1" s="1"/>
  <c r="Q6551" i="1"/>
  <c r="R6551" i="1" s="1"/>
  <c r="Q6553" i="1"/>
  <c r="R6553" i="1" s="1"/>
  <c r="Q6554" i="1"/>
  <c r="R6554" i="1" s="1"/>
  <c r="Q6557" i="1"/>
  <c r="R6557" i="1" s="1"/>
  <c r="Q6559" i="1"/>
  <c r="R6559" i="1" s="1"/>
  <c r="Q6564" i="1"/>
  <c r="R6564" i="1" s="1"/>
  <c r="Q6565" i="1"/>
  <c r="R6565" i="1" s="1"/>
  <c r="Q6566" i="1"/>
  <c r="R6566" i="1" s="1"/>
  <c r="Q6568" i="1"/>
  <c r="R6568" i="1" s="1"/>
  <c r="Q6569" i="1"/>
  <c r="R6569" i="1" s="1"/>
  <c r="Q6570" i="1"/>
  <c r="R6570" i="1" s="1"/>
  <c r="Q6571" i="1"/>
  <c r="R6571" i="1" s="1"/>
  <c r="Q6572" i="1"/>
  <c r="R6572" i="1" s="1"/>
  <c r="Q6575" i="1"/>
  <c r="R6575" i="1" s="1"/>
  <c r="Q6576" i="1"/>
  <c r="R6576" i="1" s="1"/>
  <c r="Q6577" i="1"/>
  <c r="R6577" i="1" s="1"/>
  <c r="Q6582" i="1"/>
  <c r="R6582" i="1" s="1"/>
  <c r="Q6583" i="1"/>
  <c r="R6583" i="1" s="1"/>
  <c r="Q6586" i="1"/>
  <c r="R6586" i="1" s="1"/>
  <c r="Q6589" i="1"/>
  <c r="R6589" i="1" s="1"/>
  <c r="Q6595" i="1"/>
  <c r="R6595" i="1" s="1"/>
  <c r="Q6596" i="1"/>
  <c r="R6596" i="1" s="1"/>
  <c r="Q6598" i="1"/>
  <c r="R6598" i="1" s="1"/>
  <c r="Q6599" i="1"/>
  <c r="R6599" i="1" s="1"/>
  <c r="Q6600" i="1"/>
  <c r="R6600" i="1" s="1"/>
  <c r="Q6601" i="1"/>
  <c r="R6601" i="1" s="1"/>
  <c r="Q6602" i="1"/>
  <c r="R6602" i="1" s="1"/>
  <c r="Q6603" i="1"/>
  <c r="R6603" i="1" s="1"/>
  <c r="Q6604" i="1"/>
  <c r="R6604" i="1" s="1"/>
  <c r="Q6605" i="1"/>
  <c r="R6605" i="1" s="1"/>
  <c r="Q6606" i="1"/>
  <c r="R6606" i="1" s="1"/>
  <c r="Q6607" i="1"/>
  <c r="R6607" i="1" s="1"/>
  <c r="Q6608" i="1"/>
  <c r="R6608" i="1" s="1"/>
  <c r="Q6609" i="1"/>
  <c r="R6609" i="1" s="1"/>
  <c r="Q6610" i="1"/>
  <c r="R6610" i="1" s="1"/>
  <c r="Q6611" i="1"/>
  <c r="R6611" i="1" s="1"/>
  <c r="Q6612" i="1"/>
  <c r="R6612" i="1" s="1"/>
  <c r="Q6613" i="1"/>
  <c r="R6613" i="1" s="1"/>
  <c r="Q6614" i="1"/>
  <c r="R6614" i="1" s="1"/>
  <c r="Q6615" i="1"/>
  <c r="R6615" i="1" s="1"/>
  <c r="Q6616" i="1"/>
  <c r="R6616" i="1" s="1"/>
  <c r="Q6617" i="1"/>
  <c r="R6617" i="1" s="1"/>
  <c r="Q6618" i="1"/>
  <c r="R6618" i="1" s="1"/>
  <c r="Q6619" i="1"/>
  <c r="R6619" i="1" s="1"/>
  <c r="Q6620" i="1"/>
  <c r="R6620" i="1" s="1"/>
  <c r="Q6621" i="1"/>
  <c r="R6621" i="1" s="1"/>
  <c r="Q6622" i="1"/>
  <c r="R6622" i="1" s="1"/>
  <c r="Q6623" i="1"/>
  <c r="R6623" i="1" s="1"/>
  <c r="Q6624" i="1"/>
  <c r="R6624" i="1" s="1"/>
  <c r="Q6625" i="1"/>
  <c r="R6625" i="1" s="1"/>
  <c r="Q6626" i="1"/>
  <c r="R6626" i="1" s="1"/>
  <c r="Q6627" i="1"/>
  <c r="R6627" i="1" s="1"/>
  <c r="Q6628" i="1"/>
  <c r="R6628" i="1" s="1"/>
  <c r="Q6629" i="1"/>
  <c r="R6629" i="1" s="1"/>
  <c r="Q6630" i="1"/>
  <c r="R6630" i="1" s="1"/>
  <c r="Q6631" i="1"/>
  <c r="R6631" i="1" s="1"/>
  <c r="Q6632" i="1"/>
  <c r="R6632" i="1" s="1"/>
  <c r="Q6633" i="1"/>
  <c r="R6633" i="1" s="1"/>
  <c r="Q6634" i="1"/>
  <c r="R6634" i="1" s="1"/>
  <c r="Q6635" i="1"/>
  <c r="R6635" i="1" s="1"/>
  <c r="Q6636" i="1"/>
  <c r="R6636" i="1" s="1"/>
  <c r="Q6637" i="1"/>
  <c r="R6637" i="1" s="1"/>
  <c r="Q6638" i="1"/>
  <c r="R6638" i="1" s="1"/>
  <c r="Q6639" i="1"/>
  <c r="R6639" i="1" s="1"/>
  <c r="Q6640" i="1"/>
  <c r="R6640" i="1" s="1"/>
  <c r="Q6641" i="1"/>
  <c r="R6641" i="1" s="1"/>
  <c r="Q6642" i="1"/>
  <c r="R6642" i="1" s="1"/>
  <c r="Q6643" i="1"/>
  <c r="R6643" i="1" s="1"/>
  <c r="Q6644" i="1"/>
  <c r="R6644" i="1" s="1"/>
  <c r="Q6645" i="1"/>
  <c r="R6645" i="1" s="1"/>
  <c r="Q6647" i="1"/>
  <c r="R6647" i="1" s="1"/>
  <c r="Q6648" i="1"/>
  <c r="R6648" i="1" s="1"/>
  <c r="Q6649" i="1"/>
  <c r="R6649" i="1" s="1"/>
  <c r="Q6650" i="1"/>
  <c r="R6650" i="1" s="1"/>
  <c r="Q6651" i="1"/>
  <c r="R6651" i="1" s="1"/>
  <c r="Q6652" i="1"/>
  <c r="R6652" i="1" s="1"/>
  <c r="Q6653" i="1"/>
  <c r="R6653" i="1" s="1"/>
  <c r="Q6654" i="1"/>
  <c r="R6654" i="1" s="1"/>
  <c r="Q6655" i="1"/>
  <c r="R6655" i="1" s="1"/>
  <c r="Q6656" i="1"/>
  <c r="R6656" i="1" s="1"/>
  <c r="Q6657" i="1"/>
  <c r="R6657" i="1" s="1"/>
  <c r="Q6658" i="1"/>
  <c r="R6658" i="1" s="1"/>
  <c r="Q6659" i="1"/>
  <c r="R6659" i="1" s="1"/>
  <c r="Q6660" i="1"/>
  <c r="R6660" i="1" s="1"/>
  <c r="Q6661" i="1"/>
  <c r="R6661" i="1" s="1"/>
  <c r="Q6662" i="1"/>
  <c r="R6662" i="1" s="1"/>
  <c r="Q6663" i="1"/>
  <c r="R6663" i="1" s="1"/>
  <c r="Q6664" i="1"/>
  <c r="R6664" i="1" s="1"/>
  <c r="Q6665" i="1"/>
  <c r="R6665" i="1" s="1"/>
  <c r="Q6666" i="1"/>
  <c r="R6666" i="1" s="1"/>
  <c r="Q6667" i="1"/>
  <c r="R6667" i="1" s="1"/>
  <c r="Q6668" i="1"/>
  <c r="R6668" i="1" s="1"/>
  <c r="Q6669" i="1"/>
  <c r="R6669" i="1" s="1"/>
  <c r="Q6671" i="1"/>
  <c r="R6671" i="1" s="1"/>
  <c r="Q6672" i="1"/>
  <c r="R6672" i="1" s="1"/>
  <c r="Q6673" i="1"/>
  <c r="R6673" i="1" s="1"/>
  <c r="Q6674" i="1"/>
  <c r="R6674" i="1" s="1"/>
  <c r="Q6675" i="1"/>
  <c r="R6675" i="1" s="1"/>
  <c r="Q6676" i="1"/>
  <c r="R6676" i="1" s="1"/>
  <c r="Q6677" i="1"/>
  <c r="R6677" i="1" s="1"/>
  <c r="Q6678" i="1"/>
  <c r="R6678" i="1" s="1"/>
  <c r="Q6679" i="1"/>
  <c r="R6679" i="1" s="1"/>
  <c r="Q6680" i="1"/>
  <c r="R6680" i="1" s="1"/>
  <c r="Q6681" i="1"/>
  <c r="R6681" i="1" s="1"/>
  <c r="Q6682" i="1"/>
  <c r="R6682" i="1" s="1"/>
  <c r="Q6683" i="1"/>
  <c r="R6683" i="1" s="1"/>
  <c r="Q6684" i="1"/>
  <c r="R6684" i="1" s="1"/>
  <c r="Q6685" i="1"/>
  <c r="R6685" i="1" s="1"/>
  <c r="Q6686" i="1"/>
  <c r="R6686" i="1" s="1"/>
  <c r="Q6687" i="1"/>
  <c r="R6687" i="1" s="1"/>
  <c r="Q6688" i="1"/>
  <c r="R6688" i="1" s="1"/>
  <c r="Q6689" i="1"/>
  <c r="R6689" i="1" s="1"/>
  <c r="Q6690" i="1"/>
  <c r="R6690" i="1" s="1"/>
  <c r="Q6691" i="1"/>
  <c r="R6691" i="1" s="1"/>
  <c r="Q6692" i="1"/>
  <c r="R6692" i="1" s="1"/>
  <c r="Q6693" i="1"/>
  <c r="R6693" i="1" s="1"/>
  <c r="Q6694" i="1"/>
  <c r="R6694" i="1" s="1"/>
  <c r="Q6695" i="1"/>
  <c r="R6695" i="1" s="1"/>
  <c r="Q6696" i="1"/>
  <c r="R6696" i="1" s="1"/>
  <c r="Q6697" i="1"/>
  <c r="R6697" i="1" s="1"/>
  <c r="Q6698" i="1"/>
  <c r="R6698" i="1" s="1"/>
  <c r="Q6699" i="1"/>
  <c r="R6699" i="1" s="1"/>
  <c r="Q6700" i="1"/>
  <c r="R6700" i="1" s="1"/>
  <c r="Q6701" i="1"/>
  <c r="R6701" i="1" s="1"/>
  <c r="Q6702" i="1"/>
  <c r="R6702" i="1" s="1"/>
  <c r="Q6703" i="1"/>
  <c r="R6703" i="1" s="1"/>
  <c r="Q6704" i="1"/>
  <c r="R6704" i="1" s="1"/>
  <c r="Q6705" i="1"/>
  <c r="R6705" i="1" s="1"/>
  <c r="Q6706" i="1"/>
  <c r="R6706" i="1" s="1"/>
  <c r="Q6707" i="1"/>
  <c r="R6707" i="1" s="1"/>
  <c r="Q6711" i="1"/>
  <c r="R6711" i="1" s="1"/>
  <c r="Q6712" i="1"/>
  <c r="R6712" i="1" s="1"/>
  <c r="Q6713" i="1"/>
  <c r="R6713" i="1" s="1"/>
  <c r="Q6714" i="1"/>
  <c r="R6714" i="1" s="1"/>
  <c r="Q6715" i="1"/>
  <c r="R6715" i="1" s="1"/>
  <c r="Q6716" i="1"/>
  <c r="R6716" i="1" s="1"/>
  <c r="Q6718" i="1"/>
  <c r="R6718" i="1" s="1"/>
  <c r="Q6719" i="1"/>
  <c r="R6719" i="1" s="1"/>
  <c r="Q6722" i="1"/>
  <c r="R6722" i="1" s="1"/>
  <c r="Q6723" i="1"/>
  <c r="R6723" i="1" s="1"/>
  <c r="Q6725" i="1"/>
  <c r="R6725" i="1" s="1"/>
  <c r="Q6726" i="1"/>
  <c r="R6726" i="1" s="1"/>
  <c r="Q6727" i="1"/>
  <c r="R6727" i="1" s="1"/>
  <c r="Q6729" i="1"/>
  <c r="R6729" i="1" s="1"/>
  <c r="Q6730" i="1"/>
  <c r="R6730" i="1" s="1"/>
  <c r="Q6733" i="1"/>
  <c r="R6733" i="1" s="1"/>
  <c r="Q6735" i="1"/>
  <c r="R6735" i="1" s="1"/>
  <c r="Q6736" i="1"/>
  <c r="R6736" i="1" s="1"/>
  <c r="Q6737" i="1"/>
  <c r="R6737" i="1" s="1"/>
  <c r="Q6739" i="1"/>
  <c r="R6739" i="1" s="1"/>
  <c r="Q6740" i="1"/>
  <c r="R6740" i="1" s="1"/>
  <c r="Q6741" i="1"/>
  <c r="R6741" i="1" s="1"/>
  <c r="Q6742" i="1"/>
  <c r="R6742" i="1" s="1"/>
  <c r="Q6745" i="1"/>
  <c r="R6745" i="1" s="1"/>
  <c r="Q6746" i="1"/>
  <c r="R6746" i="1" s="1"/>
  <c r="Q6748" i="1"/>
  <c r="R6748" i="1" s="1"/>
  <c r="Q6749" i="1"/>
  <c r="R6749" i="1" s="1"/>
  <c r="Q6751" i="1"/>
  <c r="R6751" i="1" s="1"/>
  <c r="Q6754" i="1"/>
  <c r="R6754" i="1" s="1"/>
  <c r="Q6756" i="1"/>
  <c r="R6756" i="1" s="1"/>
  <c r="Q6760" i="1"/>
  <c r="R6760" i="1" s="1"/>
  <c r="Q6761" i="1"/>
  <c r="R6761" i="1" s="1"/>
  <c r="Q6762" i="1"/>
  <c r="R6762" i="1" s="1"/>
  <c r="Q6766" i="1"/>
  <c r="R6766" i="1" s="1"/>
  <c r="Q6767" i="1"/>
  <c r="R6767" i="1" s="1"/>
  <c r="Q6768" i="1"/>
  <c r="R6768" i="1" s="1"/>
  <c r="Q6769" i="1"/>
  <c r="R6769" i="1" s="1"/>
  <c r="Q6770" i="1"/>
  <c r="R6770" i="1" s="1"/>
  <c r="Q6772" i="1"/>
  <c r="R6772" i="1" s="1"/>
  <c r="Q6773" i="1"/>
  <c r="R6773" i="1" s="1"/>
  <c r="Q6776" i="1"/>
  <c r="R6776" i="1" s="1"/>
  <c r="Q6777" i="1"/>
  <c r="R6777" i="1" s="1"/>
  <c r="Q6779" i="1"/>
  <c r="R6779" i="1" s="1"/>
  <c r="Q6780" i="1"/>
  <c r="R6780" i="1" s="1"/>
  <c r="Q6781" i="1"/>
  <c r="R6781" i="1" s="1"/>
  <c r="Q6782" i="1"/>
  <c r="R6782" i="1" s="1"/>
  <c r="Q6785" i="1"/>
  <c r="R6785" i="1" s="1"/>
  <c r="Q6790" i="1"/>
  <c r="R6790" i="1" s="1"/>
  <c r="Q6795" i="1"/>
  <c r="R6795" i="1" s="1"/>
  <c r="Q6796" i="1"/>
  <c r="R6796" i="1" s="1"/>
  <c r="Q6797" i="1"/>
  <c r="R6797" i="1" s="1"/>
  <c r="Q6798" i="1"/>
  <c r="R6798" i="1" s="1"/>
  <c r="Q6799" i="1"/>
  <c r="R6799" i="1" s="1"/>
  <c r="Q6800" i="1"/>
  <c r="R6800" i="1" s="1"/>
  <c r="Q6801" i="1"/>
  <c r="R6801" i="1" s="1"/>
  <c r="Q6802" i="1"/>
  <c r="R6802" i="1" s="1"/>
  <c r="Q6803" i="1"/>
  <c r="R6803" i="1" s="1"/>
  <c r="Q6804" i="1"/>
  <c r="R6804" i="1" s="1"/>
  <c r="Q6805" i="1"/>
  <c r="R6805" i="1" s="1"/>
  <c r="Q6806" i="1"/>
  <c r="R6806" i="1" s="1"/>
  <c r="Q6807" i="1"/>
  <c r="R6807" i="1" s="1"/>
  <c r="Q6808" i="1"/>
  <c r="R6808" i="1" s="1"/>
  <c r="Q6809" i="1"/>
  <c r="R6809" i="1" s="1"/>
  <c r="Q6810" i="1"/>
  <c r="R6810" i="1" s="1"/>
  <c r="Q6811" i="1"/>
  <c r="R6811" i="1" s="1"/>
  <c r="Q6812" i="1"/>
  <c r="R6812" i="1" s="1"/>
  <c r="Q6813" i="1"/>
  <c r="R6813" i="1" s="1"/>
  <c r="Q6814" i="1"/>
  <c r="R6814" i="1" s="1"/>
  <c r="Q6816" i="1"/>
  <c r="R6816" i="1" s="1"/>
  <c r="Q6817" i="1"/>
  <c r="R6817" i="1" s="1"/>
  <c r="Q6818" i="1"/>
  <c r="R6818" i="1" s="1"/>
  <c r="Q6819" i="1"/>
  <c r="R6819" i="1" s="1"/>
  <c r="Q6820" i="1"/>
  <c r="R6820" i="1" s="1"/>
  <c r="Q6821" i="1"/>
  <c r="R6821" i="1" s="1"/>
  <c r="Q6822" i="1"/>
  <c r="R6822" i="1" s="1"/>
  <c r="Q6823" i="1"/>
  <c r="R6823" i="1" s="1"/>
  <c r="Q6825" i="1"/>
  <c r="R6825" i="1" s="1"/>
  <c r="Q6826" i="1"/>
  <c r="R6826" i="1" s="1"/>
  <c r="Q6827" i="1"/>
  <c r="R6827" i="1" s="1"/>
  <c r="Q6828" i="1"/>
  <c r="R6828" i="1" s="1"/>
  <c r="Q6829" i="1"/>
  <c r="R6829" i="1" s="1"/>
  <c r="Q6830" i="1"/>
  <c r="R6830" i="1" s="1"/>
  <c r="Q6831" i="1"/>
  <c r="R6831" i="1" s="1"/>
  <c r="Q6832" i="1"/>
  <c r="R6832" i="1" s="1"/>
  <c r="Q6833" i="1"/>
  <c r="R6833" i="1" s="1"/>
  <c r="Q6834" i="1"/>
  <c r="R6834" i="1" s="1"/>
  <c r="Q6835" i="1"/>
  <c r="R6835" i="1" s="1"/>
  <c r="Q6836" i="1"/>
  <c r="R6836" i="1" s="1"/>
  <c r="Q6837" i="1"/>
  <c r="R6837" i="1" s="1"/>
  <c r="Q6838" i="1"/>
  <c r="R6838" i="1" s="1"/>
  <c r="Q6839" i="1"/>
  <c r="R6839" i="1" s="1"/>
  <c r="Q6840" i="1"/>
  <c r="R6840" i="1" s="1"/>
  <c r="Q6841" i="1"/>
  <c r="R6841" i="1" s="1"/>
  <c r="Q6842" i="1"/>
  <c r="R6842" i="1" s="1"/>
  <c r="Q6843" i="1"/>
  <c r="R6843" i="1" s="1"/>
  <c r="Q6844" i="1"/>
  <c r="R6844" i="1" s="1"/>
  <c r="Q6845" i="1"/>
  <c r="R6845" i="1" s="1"/>
  <c r="Q6846" i="1"/>
  <c r="R6846" i="1" s="1"/>
  <c r="Q6847" i="1"/>
  <c r="R6847" i="1" s="1"/>
  <c r="Q6848" i="1"/>
  <c r="R6848" i="1" s="1"/>
  <c r="Q6849" i="1"/>
  <c r="R6849" i="1" s="1"/>
  <c r="Q6850" i="1"/>
  <c r="R6850" i="1" s="1"/>
  <c r="Q6851" i="1"/>
  <c r="R6851" i="1" s="1"/>
  <c r="Q6852" i="1"/>
  <c r="R6852" i="1" s="1"/>
  <c r="Q6853" i="1"/>
  <c r="R6853" i="1" s="1"/>
  <c r="Q6854" i="1"/>
  <c r="R6854" i="1" s="1"/>
  <c r="Q6855" i="1"/>
  <c r="R6855" i="1" s="1"/>
  <c r="Q6856" i="1"/>
  <c r="R6856" i="1" s="1"/>
  <c r="Q6857" i="1"/>
  <c r="R6857" i="1" s="1"/>
  <c r="Q6858" i="1"/>
  <c r="R6858" i="1" s="1"/>
  <c r="Q6859" i="1"/>
  <c r="R6859" i="1" s="1"/>
  <c r="Q6860" i="1"/>
  <c r="R6860" i="1" s="1"/>
  <c r="Q6861" i="1"/>
  <c r="R6861" i="1" s="1"/>
  <c r="Q6862" i="1"/>
  <c r="R6862" i="1" s="1"/>
  <c r="Q6863" i="1"/>
  <c r="R6863" i="1" s="1"/>
  <c r="Q6864" i="1"/>
  <c r="R6864" i="1" s="1"/>
  <c r="Q6865" i="1"/>
  <c r="R6865" i="1" s="1"/>
  <c r="Q6866" i="1"/>
  <c r="R6866" i="1" s="1"/>
  <c r="Q6867" i="1"/>
  <c r="R6867" i="1" s="1"/>
  <c r="Q6868" i="1"/>
  <c r="R6868" i="1" s="1"/>
  <c r="Q6869" i="1"/>
  <c r="R6869" i="1" s="1"/>
  <c r="Q6870" i="1"/>
  <c r="R6870" i="1" s="1"/>
  <c r="Q6871" i="1"/>
  <c r="R6871" i="1" s="1"/>
  <c r="Q6873" i="1"/>
  <c r="R6873" i="1" s="1"/>
  <c r="Q6874" i="1"/>
  <c r="R6874" i="1" s="1"/>
  <c r="Q6875" i="1"/>
  <c r="R6875" i="1" s="1"/>
  <c r="Q6876" i="1"/>
  <c r="R6876" i="1" s="1"/>
  <c r="Q6877" i="1"/>
  <c r="R6877" i="1" s="1"/>
  <c r="Q6878" i="1"/>
  <c r="R6878" i="1" s="1"/>
  <c r="Q6879" i="1"/>
  <c r="R6879" i="1" s="1"/>
  <c r="Q6881" i="1"/>
  <c r="R6881" i="1" s="1"/>
  <c r="Q6882" i="1"/>
  <c r="R6882" i="1" s="1"/>
  <c r="Q6883" i="1"/>
  <c r="R6883" i="1" s="1"/>
  <c r="Q6884" i="1"/>
  <c r="R6884" i="1" s="1"/>
  <c r="Q6885" i="1"/>
  <c r="R6885" i="1" s="1"/>
  <c r="Q6886" i="1"/>
  <c r="R6886" i="1" s="1"/>
  <c r="Q6887" i="1"/>
  <c r="R6887" i="1" s="1"/>
  <c r="Q6888" i="1"/>
  <c r="R6888" i="1" s="1"/>
  <c r="Q6889" i="1"/>
  <c r="R6889" i="1" s="1"/>
  <c r="Q6890" i="1"/>
  <c r="R6890" i="1" s="1"/>
  <c r="Q6891" i="1"/>
  <c r="R6891" i="1" s="1"/>
  <c r="Q6892" i="1"/>
  <c r="R6892" i="1" s="1"/>
  <c r="Q6893" i="1"/>
  <c r="R6893" i="1" s="1"/>
  <c r="Q6894" i="1"/>
  <c r="R6894" i="1" s="1"/>
  <c r="Q6895" i="1"/>
  <c r="R6895" i="1" s="1"/>
  <c r="Q6896" i="1"/>
  <c r="R6896" i="1" s="1"/>
  <c r="Q6897" i="1"/>
  <c r="R6897" i="1" s="1"/>
  <c r="Q6898" i="1"/>
  <c r="R6898" i="1" s="1"/>
  <c r="Q6899" i="1"/>
  <c r="R6899" i="1" s="1"/>
  <c r="Q6900" i="1"/>
  <c r="R6900" i="1" s="1"/>
  <c r="Q6901" i="1"/>
  <c r="R6901" i="1" s="1"/>
  <c r="Q6902" i="1"/>
  <c r="R6902" i="1" s="1"/>
  <c r="Q6904" i="1"/>
  <c r="R6904" i="1" s="1"/>
  <c r="Q6906" i="1"/>
  <c r="R6906" i="1" s="1"/>
  <c r="Q6907" i="1"/>
  <c r="R6907" i="1" s="1"/>
  <c r="Q6908" i="1"/>
  <c r="R6908" i="1" s="1"/>
  <c r="Q6909" i="1"/>
  <c r="R6909" i="1" s="1"/>
  <c r="Q6910" i="1"/>
  <c r="R6910" i="1" s="1"/>
  <c r="Q6911" i="1"/>
  <c r="R6911" i="1" s="1"/>
  <c r="Q6912" i="1"/>
  <c r="R6912" i="1" s="1"/>
  <c r="Q6913" i="1"/>
  <c r="R6913" i="1" s="1"/>
  <c r="Q6914" i="1"/>
  <c r="R6914" i="1" s="1"/>
  <c r="Q6915" i="1"/>
  <c r="R6915" i="1" s="1"/>
  <c r="Q6916" i="1"/>
  <c r="R6916" i="1" s="1"/>
  <c r="Q6918" i="1"/>
  <c r="R6918" i="1" s="1"/>
  <c r="Q6919" i="1"/>
  <c r="R6919" i="1" s="1"/>
  <c r="Q6920" i="1"/>
  <c r="R6920" i="1" s="1"/>
  <c r="Q6921" i="1"/>
  <c r="R6921" i="1" s="1"/>
  <c r="Q6923" i="1"/>
  <c r="R6923" i="1" s="1"/>
  <c r="Q6925" i="1"/>
  <c r="R6925" i="1" s="1"/>
  <c r="Q6926" i="1"/>
  <c r="R6926" i="1" s="1"/>
  <c r="Q6927" i="1"/>
  <c r="R6927" i="1" s="1"/>
  <c r="Q6928" i="1"/>
  <c r="R6928" i="1" s="1"/>
  <c r="Q6929" i="1"/>
  <c r="R6929" i="1" s="1"/>
  <c r="Q6930" i="1"/>
  <c r="R6930" i="1" s="1"/>
  <c r="Q6931" i="1"/>
  <c r="R6931" i="1" s="1"/>
  <c r="Q6933" i="1"/>
  <c r="R6933" i="1" s="1"/>
  <c r="Q6934" i="1"/>
  <c r="R6934" i="1" s="1"/>
  <c r="Q6935" i="1"/>
  <c r="R6935" i="1" s="1"/>
  <c r="Q6937" i="1"/>
  <c r="R6937" i="1" s="1"/>
  <c r="Q6938" i="1"/>
  <c r="R6938" i="1" s="1"/>
  <c r="Q6941" i="1"/>
  <c r="R6941" i="1" s="1"/>
  <c r="Q6943" i="1"/>
  <c r="R6943" i="1" s="1"/>
  <c r="Q6944" i="1"/>
  <c r="R6944" i="1" s="1"/>
  <c r="Q6945" i="1"/>
  <c r="R6945" i="1" s="1"/>
  <c r="Q6946" i="1"/>
  <c r="R6946" i="1" s="1"/>
  <c r="Q6947" i="1"/>
  <c r="R6947" i="1" s="1"/>
  <c r="Q6948" i="1"/>
  <c r="R6948" i="1" s="1"/>
  <c r="Q6949" i="1"/>
  <c r="R6949" i="1" s="1"/>
  <c r="Q6950" i="1"/>
  <c r="R6950" i="1" s="1"/>
  <c r="Q6953" i="1"/>
  <c r="R6953" i="1" s="1"/>
  <c r="Q6955" i="1"/>
  <c r="R6955" i="1" s="1"/>
  <c r="Q6956" i="1"/>
  <c r="R6956" i="1" s="1"/>
  <c r="Q6960" i="1"/>
  <c r="R6960" i="1" s="1"/>
  <c r="Q6961" i="1"/>
  <c r="R6961" i="1" s="1"/>
  <c r="Q6962" i="1"/>
  <c r="R6962" i="1" s="1"/>
  <c r="Q6963" i="1"/>
  <c r="R6963" i="1" s="1"/>
  <c r="Q6964" i="1"/>
  <c r="R6964" i="1" s="1"/>
  <c r="Q6965" i="1"/>
  <c r="R6965" i="1" s="1"/>
  <c r="Q6967" i="1"/>
  <c r="R6967" i="1" s="1"/>
  <c r="Q6969" i="1"/>
  <c r="R6969" i="1" s="1"/>
  <c r="Q6972" i="1"/>
  <c r="R6972" i="1" s="1"/>
  <c r="Q6974" i="1"/>
  <c r="R6974" i="1" s="1"/>
  <c r="Q6976" i="1"/>
  <c r="R6976" i="1" s="1"/>
  <c r="Q6977" i="1"/>
  <c r="R6977" i="1" s="1"/>
  <c r="Q6983" i="1"/>
  <c r="R6983" i="1" s="1"/>
  <c r="Q6994" i="1"/>
  <c r="R6994" i="1" s="1"/>
  <c r="Q6995" i="1"/>
  <c r="R6995" i="1" s="1"/>
  <c r="Q6996" i="1"/>
  <c r="R6996" i="1" s="1"/>
  <c r="Q6997" i="1"/>
  <c r="R6997" i="1" s="1"/>
  <c r="Q6998" i="1"/>
  <c r="R6998" i="1" s="1"/>
  <c r="Q6999" i="1"/>
  <c r="R6999" i="1" s="1"/>
  <c r="Q7000" i="1"/>
  <c r="R7000" i="1" s="1"/>
  <c r="Q7001" i="1"/>
  <c r="R7001" i="1" s="1"/>
  <c r="Q7002" i="1"/>
  <c r="R7002" i="1" s="1"/>
  <c r="Q7003" i="1"/>
  <c r="R7003" i="1" s="1"/>
  <c r="Q7004" i="1"/>
  <c r="R7004" i="1" s="1"/>
  <c r="Q7005" i="1"/>
  <c r="R7005" i="1" s="1"/>
  <c r="Q7006" i="1"/>
  <c r="R7006" i="1" s="1"/>
  <c r="Q7007" i="1"/>
  <c r="R7007" i="1" s="1"/>
  <c r="Q7008" i="1"/>
  <c r="R7008" i="1" s="1"/>
  <c r="Q7009" i="1"/>
  <c r="R7009" i="1" s="1"/>
  <c r="Q7010" i="1"/>
  <c r="R7010" i="1" s="1"/>
  <c r="Q7011" i="1"/>
  <c r="R7011" i="1" s="1"/>
  <c r="Q7012" i="1"/>
  <c r="R7012" i="1" s="1"/>
  <c r="Q7013" i="1"/>
  <c r="R7013" i="1" s="1"/>
  <c r="Q7014" i="1"/>
  <c r="R7014" i="1" s="1"/>
  <c r="Q7015" i="1"/>
  <c r="R7015" i="1" s="1"/>
  <c r="Q7016" i="1"/>
  <c r="R7016" i="1" s="1"/>
  <c r="Q7017" i="1"/>
  <c r="R7017" i="1" s="1"/>
  <c r="Q7018" i="1"/>
  <c r="R7018" i="1" s="1"/>
  <c r="Q7019" i="1"/>
  <c r="R7019" i="1" s="1"/>
  <c r="Q7020" i="1"/>
  <c r="R7020" i="1" s="1"/>
  <c r="Q7021" i="1"/>
  <c r="R7021" i="1" s="1"/>
  <c r="Q7022" i="1"/>
  <c r="R7022" i="1" s="1"/>
  <c r="Q7023" i="1"/>
  <c r="R7023" i="1" s="1"/>
  <c r="Q7024" i="1"/>
  <c r="R7024" i="1" s="1"/>
  <c r="Q7025" i="1"/>
  <c r="R7025" i="1" s="1"/>
  <c r="Q7027" i="1"/>
  <c r="R7027" i="1" s="1"/>
  <c r="Q7028" i="1"/>
  <c r="R7028" i="1" s="1"/>
  <c r="Q7029" i="1"/>
  <c r="R7029" i="1" s="1"/>
  <c r="Q7030" i="1"/>
  <c r="R7030" i="1" s="1"/>
  <c r="Q7031" i="1"/>
  <c r="R7031" i="1" s="1"/>
  <c r="Q7032" i="1"/>
  <c r="R7032" i="1" s="1"/>
  <c r="Q7033" i="1"/>
  <c r="R7033" i="1" s="1"/>
  <c r="Q7034" i="1"/>
  <c r="R7034" i="1" s="1"/>
  <c r="Q7035" i="1"/>
  <c r="R7035" i="1" s="1"/>
  <c r="Q7036" i="1"/>
  <c r="R7036" i="1" s="1"/>
  <c r="Q7037" i="1"/>
  <c r="R7037" i="1" s="1"/>
  <c r="Q7038" i="1"/>
  <c r="R7038" i="1" s="1"/>
  <c r="Q7039" i="1"/>
  <c r="R7039" i="1" s="1"/>
  <c r="Q7040" i="1"/>
  <c r="R7040" i="1" s="1"/>
  <c r="Q7041" i="1"/>
  <c r="R7041" i="1" s="1"/>
  <c r="Q7042" i="1"/>
  <c r="R7042" i="1" s="1"/>
  <c r="Q7043" i="1"/>
  <c r="R7043" i="1" s="1"/>
  <c r="Q7044" i="1"/>
  <c r="R7044" i="1" s="1"/>
  <c r="Q7045" i="1"/>
  <c r="R7045" i="1" s="1"/>
  <c r="Q7046" i="1"/>
  <c r="R7046" i="1" s="1"/>
  <c r="Q7047" i="1"/>
  <c r="R7047" i="1" s="1"/>
  <c r="Q7048" i="1"/>
  <c r="R7048" i="1" s="1"/>
  <c r="Q7049" i="1"/>
  <c r="R7049" i="1" s="1"/>
  <c r="Q7050" i="1"/>
  <c r="R7050" i="1" s="1"/>
  <c r="Q7051" i="1"/>
  <c r="R7051" i="1" s="1"/>
  <c r="Q7052" i="1"/>
  <c r="R7052" i="1" s="1"/>
  <c r="Q7053" i="1"/>
  <c r="R7053" i="1" s="1"/>
  <c r="Q7054" i="1"/>
  <c r="R7054" i="1" s="1"/>
  <c r="Q7055" i="1"/>
  <c r="R7055" i="1" s="1"/>
  <c r="Q7057" i="1"/>
  <c r="R7057" i="1" s="1"/>
  <c r="Q7058" i="1"/>
  <c r="R7058" i="1" s="1"/>
  <c r="Q7059" i="1"/>
  <c r="R7059" i="1" s="1"/>
  <c r="Q7060" i="1"/>
  <c r="R7060" i="1" s="1"/>
  <c r="Q7062" i="1"/>
  <c r="R7062" i="1" s="1"/>
  <c r="Q7063" i="1"/>
  <c r="R7063" i="1" s="1"/>
  <c r="Q7064" i="1"/>
  <c r="R7064" i="1" s="1"/>
  <c r="Q7065" i="1"/>
  <c r="R7065" i="1" s="1"/>
  <c r="Q7066" i="1"/>
  <c r="R7066" i="1" s="1"/>
  <c r="Q7067" i="1"/>
  <c r="R7067" i="1" s="1"/>
  <c r="Q7068" i="1"/>
  <c r="R7068" i="1" s="1"/>
  <c r="Q7069" i="1"/>
  <c r="R7069" i="1" s="1"/>
  <c r="Q7070" i="1"/>
  <c r="R7070" i="1" s="1"/>
  <c r="Q7071" i="1"/>
  <c r="R7071" i="1" s="1"/>
  <c r="Q7072" i="1"/>
  <c r="R7072" i="1" s="1"/>
  <c r="Q7073" i="1"/>
  <c r="R7073" i="1" s="1"/>
  <c r="Q7074" i="1"/>
  <c r="R7074" i="1" s="1"/>
  <c r="Q7075" i="1"/>
  <c r="R7075" i="1" s="1"/>
  <c r="Q7076" i="1"/>
  <c r="R7076" i="1" s="1"/>
  <c r="Q7077" i="1"/>
  <c r="R7077" i="1" s="1"/>
  <c r="Q7078" i="1"/>
  <c r="R7078" i="1" s="1"/>
  <c r="Q7079" i="1"/>
  <c r="R7079" i="1" s="1"/>
  <c r="Q7080" i="1"/>
  <c r="R7080" i="1" s="1"/>
  <c r="Q7081" i="1"/>
  <c r="R7081" i="1" s="1"/>
  <c r="Q7082" i="1"/>
  <c r="R7082" i="1" s="1"/>
  <c r="Q7083" i="1"/>
  <c r="R7083" i="1" s="1"/>
  <c r="Q7084" i="1"/>
  <c r="R7084" i="1" s="1"/>
  <c r="Q7085" i="1"/>
  <c r="R7085" i="1" s="1"/>
  <c r="Q7086" i="1"/>
  <c r="R7086" i="1" s="1"/>
  <c r="Q7089" i="1"/>
  <c r="R7089" i="1" s="1"/>
  <c r="Q7090" i="1"/>
  <c r="R7090" i="1" s="1"/>
  <c r="Q7091" i="1"/>
  <c r="R7091" i="1" s="1"/>
  <c r="Q7092" i="1"/>
  <c r="R7092" i="1" s="1"/>
  <c r="Q7093" i="1"/>
  <c r="R7093" i="1" s="1"/>
  <c r="Q7094" i="1"/>
  <c r="R7094" i="1" s="1"/>
  <c r="Q7095" i="1"/>
  <c r="R7095" i="1" s="1"/>
  <c r="Q7096" i="1"/>
  <c r="R7096" i="1" s="1"/>
  <c r="Q7097" i="1"/>
  <c r="R7097" i="1" s="1"/>
  <c r="Q7098" i="1"/>
  <c r="R7098" i="1" s="1"/>
  <c r="Q7099" i="1"/>
  <c r="R7099" i="1" s="1"/>
  <c r="Q7100" i="1"/>
  <c r="R7100" i="1" s="1"/>
  <c r="Q7101" i="1"/>
  <c r="R7101" i="1" s="1"/>
  <c r="Q7102" i="1"/>
  <c r="R7102" i="1" s="1"/>
  <c r="Q7103" i="1"/>
  <c r="R7103" i="1" s="1"/>
  <c r="Q7104" i="1"/>
  <c r="R7104" i="1" s="1"/>
  <c r="Q7105" i="1"/>
  <c r="R7105" i="1" s="1"/>
  <c r="Q7106" i="1"/>
  <c r="R7106" i="1" s="1"/>
  <c r="Q7107" i="1"/>
  <c r="R7107" i="1" s="1"/>
  <c r="Q7108" i="1"/>
  <c r="R7108" i="1" s="1"/>
  <c r="Q7110" i="1"/>
  <c r="R7110" i="1" s="1"/>
  <c r="Q7112" i="1"/>
  <c r="R7112" i="1" s="1"/>
  <c r="Q7113" i="1"/>
  <c r="R7113" i="1" s="1"/>
  <c r="Q7114" i="1"/>
  <c r="R7114" i="1" s="1"/>
  <c r="Q7115" i="1"/>
  <c r="R7115" i="1" s="1"/>
  <c r="Q7116" i="1"/>
  <c r="R7116" i="1" s="1"/>
  <c r="Q7118" i="1"/>
  <c r="R7118" i="1" s="1"/>
  <c r="Q7119" i="1"/>
  <c r="R7119" i="1" s="1"/>
  <c r="Q7121" i="1"/>
  <c r="R7121" i="1" s="1"/>
  <c r="Q7122" i="1"/>
  <c r="R7122" i="1" s="1"/>
  <c r="Q7124" i="1"/>
  <c r="R7124" i="1" s="1"/>
  <c r="Q7128" i="1"/>
  <c r="R7128" i="1" s="1"/>
  <c r="Q7131" i="1"/>
  <c r="R7131" i="1" s="1"/>
  <c r="Q7133" i="1"/>
  <c r="R7133" i="1" s="1"/>
  <c r="Q7139" i="1"/>
  <c r="R7139" i="1" s="1"/>
  <c r="Q7140" i="1"/>
  <c r="R7140" i="1" s="1"/>
  <c r="Q7143" i="1"/>
  <c r="R7143" i="1" s="1"/>
  <c r="Q7146" i="1"/>
  <c r="R7146" i="1" s="1"/>
  <c r="Q7150" i="1"/>
  <c r="R7150" i="1" s="1"/>
  <c r="Q7160" i="1"/>
  <c r="R7160" i="1" s="1"/>
  <c r="Q7161" i="1"/>
  <c r="R7161" i="1" s="1"/>
  <c r="Q7167" i="1"/>
  <c r="R7167" i="1" s="1"/>
  <c r="Q7169" i="1"/>
  <c r="R7169" i="1" s="1"/>
  <c r="Q7193" i="1"/>
  <c r="R7193" i="1" s="1"/>
  <c r="Q7194" i="1"/>
  <c r="R7194" i="1" s="1"/>
  <c r="Q7195" i="1"/>
  <c r="R7195" i="1" s="1"/>
  <c r="Q7196" i="1"/>
  <c r="R7196" i="1" s="1"/>
  <c r="Q7197" i="1"/>
  <c r="R7197" i="1" s="1"/>
  <c r="Q7198" i="1"/>
  <c r="R7198" i="1" s="1"/>
  <c r="Q7199" i="1"/>
  <c r="R7199" i="1" s="1"/>
  <c r="Q7200" i="1"/>
  <c r="R7200" i="1" s="1"/>
  <c r="Q7201" i="1"/>
  <c r="R7201" i="1" s="1"/>
  <c r="Q7202" i="1"/>
  <c r="R7202" i="1" s="1"/>
  <c r="Q7203" i="1"/>
  <c r="R7203" i="1" s="1"/>
  <c r="Q7204" i="1"/>
  <c r="R7204" i="1" s="1"/>
  <c r="Q7205" i="1"/>
  <c r="R7205" i="1" s="1"/>
  <c r="Q7206" i="1"/>
  <c r="R7206" i="1" s="1"/>
  <c r="Q7207" i="1"/>
  <c r="R7207" i="1" s="1"/>
  <c r="Q7208" i="1"/>
  <c r="R7208" i="1" s="1"/>
  <c r="Q7209" i="1"/>
  <c r="R7209" i="1" s="1"/>
  <c r="Q7210" i="1"/>
  <c r="R7210" i="1" s="1"/>
  <c r="Q7211" i="1"/>
  <c r="R7211" i="1" s="1"/>
  <c r="Q7212" i="1"/>
  <c r="R7212" i="1" s="1"/>
  <c r="Q7213" i="1"/>
  <c r="R7213" i="1" s="1"/>
  <c r="Q7214" i="1"/>
  <c r="R7214" i="1" s="1"/>
  <c r="Q7215" i="1"/>
  <c r="R7215" i="1" s="1"/>
  <c r="Q7216" i="1"/>
  <c r="R7216" i="1" s="1"/>
  <c r="Q7217" i="1"/>
  <c r="R7217" i="1" s="1"/>
  <c r="Q7218" i="1"/>
  <c r="R7218" i="1" s="1"/>
  <c r="Q7219" i="1"/>
  <c r="R7219" i="1" s="1"/>
  <c r="Q7220" i="1"/>
  <c r="R7220" i="1" s="1"/>
  <c r="Q7221" i="1"/>
  <c r="R7221" i="1" s="1"/>
  <c r="Q7222" i="1"/>
  <c r="R7222" i="1" s="1"/>
  <c r="Q7223" i="1"/>
  <c r="R7223" i="1" s="1"/>
  <c r="Q7224" i="1"/>
  <c r="R7224" i="1" s="1"/>
  <c r="Q7225" i="1"/>
  <c r="R7225" i="1" s="1"/>
  <c r="Q7226" i="1"/>
  <c r="R7226" i="1" s="1"/>
  <c r="Q7227" i="1"/>
  <c r="R7227" i="1" s="1"/>
  <c r="Q7228" i="1"/>
  <c r="R7228" i="1" s="1"/>
  <c r="Q7229" i="1"/>
  <c r="R7229" i="1" s="1"/>
  <c r="Q7230" i="1"/>
  <c r="R7230" i="1" s="1"/>
  <c r="Q7231" i="1"/>
  <c r="R7231" i="1" s="1"/>
  <c r="Q7232" i="1"/>
  <c r="R7232" i="1" s="1"/>
  <c r="Q7233" i="1"/>
  <c r="R7233" i="1" s="1"/>
  <c r="Q7234" i="1"/>
  <c r="R7234" i="1" s="1"/>
  <c r="Q7235" i="1"/>
  <c r="R7235" i="1" s="1"/>
  <c r="Q7236" i="1"/>
  <c r="R7236" i="1" s="1"/>
  <c r="Q7237" i="1"/>
  <c r="R7237" i="1" s="1"/>
  <c r="Q7238" i="1"/>
  <c r="R7238" i="1" s="1"/>
  <c r="Q7239" i="1"/>
  <c r="R7239" i="1" s="1"/>
  <c r="Q7240" i="1"/>
  <c r="R7240" i="1" s="1"/>
  <c r="Q7241" i="1"/>
  <c r="R7241" i="1" s="1"/>
  <c r="Q7242" i="1"/>
  <c r="R7242" i="1" s="1"/>
  <c r="Q7243" i="1"/>
  <c r="R7243" i="1" s="1"/>
  <c r="Q7244" i="1"/>
  <c r="R7244" i="1" s="1"/>
  <c r="Q7245" i="1"/>
  <c r="R7245" i="1" s="1"/>
  <c r="Q7246" i="1"/>
  <c r="R7246" i="1" s="1"/>
  <c r="Q7247" i="1"/>
  <c r="R7247" i="1" s="1"/>
  <c r="Q7248" i="1"/>
  <c r="R7248" i="1" s="1"/>
  <c r="Q7249" i="1"/>
  <c r="R7249" i="1" s="1"/>
  <c r="Q7250" i="1"/>
  <c r="R7250" i="1" s="1"/>
  <c r="Q7251" i="1"/>
  <c r="R7251" i="1" s="1"/>
  <c r="Q7252" i="1"/>
  <c r="R7252" i="1" s="1"/>
  <c r="Q7253" i="1"/>
  <c r="R7253" i="1" s="1"/>
  <c r="Q7254" i="1"/>
  <c r="R7254" i="1" s="1"/>
  <c r="Q7255" i="1"/>
  <c r="R7255" i="1" s="1"/>
  <c r="Q7256" i="1"/>
  <c r="R7256" i="1" s="1"/>
  <c r="Q7257" i="1"/>
  <c r="R7257" i="1" s="1"/>
  <c r="Q7258" i="1"/>
  <c r="R7258" i="1" s="1"/>
  <c r="Q7259" i="1"/>
  <c r="R7259" i="1" s="1"/>
  <c r="Q7260" i="1"/>
  <c r="R7260" i="1" s="1"/>
  <c r="Q7261" i="1"/>
  <c r="R7261" i="1" s="1"/>
  <c r="Q7262" i="1"/>
  <c r="R7262" i="1" s="1"/>
  <c r="Q7263" i="1"/>
  <c r="R7263" i="1" s="1"/>
  <c r="Q7264" i="1"/>
  <c r="R7264" i="1" s="1"/>
  <c r="Q7265" i="1"/>
  <c r="R7265" i="1" s="1"/>
  <c r="Q7266" i="1"/>
  <c r="R7266" i="1" s="1"/>
  <c r="Q7267" i="1"/>
  <c r="R7267" i="1" s="1"/>
  <c r="Q7268" i="1"/>
  <c r="R7268" i="1" s="1"/>
  <c r="Q7270" i="1"/>
  <c r="R7270" i="1" s="1"/>
  <c r="Q7271" i="1"/>
  <c r="R7271" i="1" s="1"/>
  <c r="Q7272" i="1"/>
  <c r="R7272" i="1" s="1"/>
  <c r="Q7273" i="1"/>
  <c r="R7273" i="1" s="1"/>
  <c r="Q7274" i="1"/>
  <c r="R7274" i="1" s="1"/>
  <c r="Q7276" i="1"/>
  <c r="R7276" i="1" s="1"/>
  <c r="Q7278" i="1"/>
  <c r="R7278" i="1" s="1"/>
  <c r="Q7279" i="1"/>
  <c r="R7279" i="1" s="1"/>
  <c r="Q7280" i="1"/>
  <c r="R7280" i="1" s="1"/>
  <c r="Q7281" i="1"/>
  <c r="R7281" i="1" s="1"/>
  <c r="Q7282" i="1"/>
  <c r="R7282" i="1" s="1"/>
  <c r="Q7283" i="1"/>
  <c r="R7283" i="1" s="1"/>
  <c r="Q7284" i="1"/>
  <c r="R7284" i="1" s="1"/>
  <c r="Q7285" i="1"/>
  <c r="R7285" i="1" s="1"/>
  <c r="Q7286" i="1"/>
  <c r="R7286" i="1" s="1"/>
  <c r="Q7287" i="1"/>
  <c r="R7287" i="1" s="1"/>
  <c r="Q7288" i="1"/>
  <c r="R7288" i="1" s="1"/>
  <c r="Q7289" i="1"/>
  <c r="R7289" i="1" s="1"/>
  <c r="Q7290" i="1"/>
  <c r="R7290" i="1" s="1"/>
  <c r="Q7291" i="1"/>
  <c r="R7291" i="1" s="1"/>
  <c r="Q7292" i="1"/>
  <c r="R7292" i="1" s="1"/>
  <c r="Q7293" i="1"/>
  <c r="R7293" i="1" s="1"/>
  <c r="Q7294" i="1"/>
  <c r="R7294" i="1" s="1"/>
  <c r="Q7296" i="1"/>
  <c r="R7296" i="1" s="1"/>
  <c r="Q7297" i="1"/>
  <c r="R7297" i="1" s="1"/>
  <c r="Q7298" i="1"/>
  <c r="R7298" i="1" s="1"/>
  <c r="Q7299" i="1"/>
  <c r="R7299" i="1" s="1"/>
  <c r="Q7300" i="1"/>
  <c r="R7300" i="1" s="1"/>
  <c r="Q7301" i="1"/>
  <c r="R7301" i="1" s="1"/>
  <c r="Q7302" i="1"/>
  <c r="R7302" i="1" s="1"/>
  <c r="Q7303" i="1"/>
  <c r="R7303" i="1" s="1"/>
  <c r="Q7304" i="1"/>
  <c r="R7304" i="1" s="1"/>
  <c r="Q7307" i="1"/>
  <c r="R7307" i="1" s="1"/>
  <c r="Q7308" i="1"/>
  <c r="R7308" i="1" s="1"/>
  <c r="Q7312" i="1"/>
  <c r="R7312" i="1" s="1"/>
  <c r="Q7313" i="1"/>
  <c r="R7313" i="1" s="1"/>
  <c r="Q7315" i="1"/>
  <c r="R7315" i="1" s="1"/>
  <c r="Q7316" i="1"/>
  <c r="R7316" i="1" s="1"/>
  <c r="Q7317" i="1"/>
  <c r="R7317" i="1" s="1"/>
  <c r="Q7318" i="1"/>
  <c r="R7318" i="1" s="1"/>
  <c r="Q7319" i="1"/>
  <c r="R7319" i="1" s="1"/>
  <c r="Q7320" i="1"/>
  <c r="R7320" i="1" s="1"/>
  <c r="Q7321" i="1"/>
  <c r="R7321" i="1" s="1"/>
  <c r="Q7322" i="1"/>
  <c r="R7322" i="1" s="1"/>
  <c r="Q7325" i="1"/>
  <c r="R7325" i="1" s="1"/>
  <c r="Q7326" i="1"/>
  <c r="R7326" i="1" s="1"/>
  <c r="Q7327" i="1"/>
  <c r="R7327" i="1" s="1"/>
  <c r="Q7328" i="1"/>
  <c r="R7328" i="1" s="1"/>
  <c r="Q7329" i="1"/>
  <c r="R7329" i="1" s="1"/>
  <c r="Q7335" i="1"/>
  <c r="R7335" i="1" s="1"/>
  <c r="Q7336" i="1"/>
  <c r="R7336" i="1" s="1"/>
  <c r="Q7337" i="1"/>
  <c r="R7337" i="1" s="1"/>
  <c r="Q7338" i="1"/>
  <c r="R7338" i="1" s="1"/>
  <c r="Q7340" i="1"/>
  <c r="R7340" i="1" s="1"/>
  <c r="Q7341" i="1"/>
  <c r="R7341" i="1" s="1"/>
  <c r="Q7345" i="1"/>
  <c r="R7345" i="1" s="1"/>
  <c r="Q7347" i="1"/>
  <c r="R7347" i="1" s="1"/>
  <c r="Q7348" i="1"/>
  <c r="R7348" i="1" s="1"/>
  <c r="Q7353" i="1"/>
  <c r="R7353" i="1" s="1"/>
  <c r="Q7355" i="1"/>
  <c r="R7355" i="1" s="1"/>
  <c r="Q7358" i="1"/>
  <c r="R7358" i="1" s="1"/>
  <c r="Q7362" i="1"/>
  <c r="R7362" i="1" s="1"/>
  <c r="Q7367" i="1"/>
  <c r="R7367" i="1" s="1"/>
  <c r="Q7369" i="1"/>
  <c r="R7369" i="1" s="1"/>
  <c r="Q7374" i="1"/>
  <c r="R7374" i="1" s="1"/>
  <c r="Q7377" i="1"/>
  <c r="R7377" i="1" s="1"/>
  <c r="Q7381" i="1"/>
  <c r="R7381" i="1" s="1"/>
  <c r="Q7392" i="1"/>
  <c r="R7392" i="1" s="1"/>
  <c r="Q7393" i="1"/>
  <c r="R7393" i="1" s="1"/>
  <c r="Q7394" i="1"/>
  <c r="R7394" i="1" s="1"/>
  <c r="Q7395" i="1"/>
  <c r="R7395" i="1" s="1"/>
  <c r="Q7396" i="1"/>
  <c r="R7396" i="1" s="1"/>
  <c r="Q7397" i="1"/>
  <c r="R7397" i="1" s="1"/>
  <c r="Q7398" i="1"/>
  <c r="R7398" i="1" s="1"/>
  <c r="Q7399" i="1"/>
  <c r="R7399" i="1" s="1"/>
  <c r="Q7400" i="1"/>
  <c r="R7400" i="1" s="1"/>
  <c r="Q7401" i="1"/>
  <c r="R7401" i="1" s="1"/>
  <c r="Q7402" i="1"/>
  <c r="R7402" i="1" s="1"/>
  <c r="Q7404" i="1"/>
  <c r="R7404" i="1" s="1"/>
  <c r="Q7405" i="1"/>
  <c r="R7405" i="1" s="1"/>
  <c r="Q7406" i="1"/>
  <c r="R7406" i="1" s="1"/>
  <c r="Q7407" i="1"/>
  <c r="R7407" i="1" s="1"/>
  <c r="Q7408" i="1"/>
  <c r="R7408" i="1" s="1"/>
  <c r="Q7409" i="1"/>
  <c r="R7409" i="1" s="1"/>
  <c r="Q7410" i="1"/>
  <c r="R7410" i="1" s="1"/>
  <c r="Q7411" i="1"/>
  <c r="R7411" i="1" s="1"/>
  <c r="Q7412" i="1"/>
  <c r="R7412" i="1" s="1"/>
  <c r="Q7413" i="1"/>
  <c r="R7413" i="1" s="1"/>
  <c r="Q7414" i="1"/>
  <c r="R7414" i="1" s="1"/>
  <c r="Q7415" i="1"/>
  <c r="R7415" i="1" s="1"/>
  <c r="Q7416" i="1"/>
  <c r="R7416" i="1" s="1"/>
  <c r="Q7417" i="1"/>
  <c r="R7417" i="1" s="1"/>
  <c r="Q7418" i="1"/>
  <c r="R7418" i="1" s="1"/>
  <c r="Q7419" i="1"/>
  <c r="R7419" i="1" s="1"/>
  <c r="Q7420" i="1"/>
  <c r="R7420" i="1" s="1"/>
  <c r="Q7421" i="1"/>
  <c r="R7421" i="1" s="1"/>
  <c r="Q7422" i="1"/>
  <c r="R7422" i="1" s="1"/>
  <c r="Q7423" i="1"/>
  <c r="R7423" i="1" s="1"/>
  <c r="Q7425" i="1"/>
  <c r="R7425" i="1" s="1"/>
  <c r="Q7426" i="1"/>
  <c r="R7426" i="1" s="1"/>
  <c r="Q7427" i="1"/>
  <c r="R7427" i="1" s="1"/>
  <c r="Q7428" i="1"/>
  <c r="R7428" i="1" s="1"/>
  <c r="Q7429" i="1"/>
  <c r="R7429" i="1" s="1"/>
  <c r="Q7430" i="1"/>
  <c r="R7430" i="1" s="1"/>
  <c r="Q7431" i="1"/>
  <c r="R7431" i="1" s="1"/>
  <c r="Q7432" i="1"/>
  <c r="R7432" i="1" s="1"/>
  <c r="Q7433" i="1"/>
  <c r="R7433" i="1" s="1"/>
  <c r="Q7434" i="1"/>
  <c r="R7434" i="1" s="1"/>
  <c r="Q7435" i="1"/>
  <c r="R7435" i="1" s="1"/>
  <c r="Q7436" i="1"/>
  <c r="R7436" i="1" s="1"/>
  <c r="Q7437" i="1"/>
  <c r="R7437" i="1" s="1"/>
  <c r="Q7438" i="1"/>
  <c r="R7438" i="1" s="1"/>
  <c r="Q7439" i="1"/>
  <c r="R7439" i="1" s="1"/>
  <c r="Q7440" i="1"/>
  <c r="R7440" i="1" s="1"/>
  <c r="Q7441" i="1"/>
  <c r="R7441" i="1" s="1"/>
  <c r="Q7442" i="1"/>
  <c r="R7442" i="1" s="1"/>
  <c r="Q7443" i="1"/>
  <c r="R7443" i="1" s="1"/>
  <c r="Q7444" i="1"/>
  <c r="R7444" i="1" s="1"/>
  <c r="Q7446" i="1"/>
  <c r="R7446" i="1" s="1"/>
  <c r="Q7447" i="1"/>
  <c r="R7447" i="1" s="1"/>
  <c r="Q7448" i="1"/>
  <c r="R7448" i="1" s="1"/>
  <c r="Q7449" i="1"/>
  <c r="R7449" i="1" s="1"/>
  <c r="Q7450" i="1"/>
  <c r="R7450" i="1" s="1"/>
  <c r="Q7452" i="1"/>
  <c r="R7452" i="1" s="1"/>
  <c r="Q7453" i="1"/>
  <c r="R7453" i="1" s="1"/>
  <c r="Q7454" i="1"/>
  <c r="R7454" i="1" s="1"/>
  <c r="Q7455" i="1"/>
  <c r="R7455" i="1" s="1"/>
  <c r="Q7456" i="1"/>
  <c r="R7456" i="1" s="1"/>
  <c r="Q7457" i="1"/>
  <c r="R7457" i="1" s="1"/>
  <c r="Q7458" i="1"/>
  <c r="R7458" i="1" s="1"/>
  <c r="Q7459" i="1"/>
  <c r="R7459" i="1" s="1"/>
  <c r="Q7460" i="1"/>
  <c r="R7460" i="1" s="1"/>
  <c r="Q7461" i="1"/>
  <c r="R7461" i="1" s="1"/>
  <c r="Q7462" i="1"/>
  <c r="R7462" i="1" s="1"/>
  <c r="Q7464" i="1"/>
  <c r="R7464" i="1" s="1"/>
  <c r="Q7465" i="1"/>
  <c r="R7465" i="1" s="1"/>
  <c r="Q7466" i="1"/>
  <c r="R7466" i="1" s="1"/>
  <c r="Q7467" i="1"/>
  <c r="R7467" i="1" s="1"/>
  <c r="Q7468" i="1"/>
  <c r="R7468" i="1" s="1"/>
  <c r="Q7469" i="1"/>
  <c r="R7469" i="1" s="1"/>
  <c r="Q7470" i="1"/>
  <c r="R7470" i="1" s="1"/>
  <c r="Q7471" i="1"/>
  <c r="R7471" i="1" s="1"/>
  <c r="Q7472" i="1"/>
  <c r="R7472" i="1" s="1"/>
  <c r="Q7473" i="1"/>
  <c r="R7473" i="1" s="1"/>
  <c r="Q7474" i="1"/>
  <c r="R7474" i="1" s="1"/>
  <c r="Q7476" i="1"/>
  <c r="R7476" i="1" s="1"/>
  <c r="Q7477" i="1"/>
  <c r="R7477" i="1" s="1"/>
  <c r="Q7478" i="1"/>
  <c r="R7478" i="1" s="1"/>
  <c r="Q7479" i="1"/>
  <c r="R7479" i="1" s="1"/>
  <c r="Q7481" i="1"/>
  <c r="R7481" i="1" s="1"/>
  <c r="Q7482" i="1"/>
  <c r="R7482" i="1" s="1"/>
  <c r="Q7483" i="1"/>
  <c r="R7483" i="1" s="1"/>
  <c r="Q7484" i="1"/>
  <c r="R7484" i="1" s="1"/>
  <c r="Q7485" i="1"/>
  <c r="R7485" i="1" s="1"/>
  <c r="Q7489" i="1"/>
  <c r="R7489" i="1" s="1"/>
  <c r="Q7492" i="1"/>
  <c r="R7492" i="1" s="1"/>
  <c r="Q7495" i="1"/>
  <c r="R7495" i="1" s="1"/>
  <c r="Q7496" i="1"/>
  <c r="R7496" i="1" s="1"/>
  <c r="Q7497" i="1"/>
  <c r="R7497" i="1" s="1"/>
  <c r="Q7498" i="1"/>
  <c r="R7498" i="1" s="1"/>
  <c r="Q7502" i="1"/>
  <c r="R7502" i="1" s="1"/>
  <c r="Q7504" i="1"/>
  <c r="R7504" i="1" s="1"/>
  <c r="Q7505" i="1"/>
  <c r="R7505" i="1" s="1"/>
  <c r="Q7506" i="1"/>
  <c r="R7506" i="1" s="1"/>
  <c r="Q7508" i="1"/>
  <c r="R7508" i="1" s="1"/>
  <c r="Q7512" i="1"/>
  <c r="R7512" i="1" s="1"/>
  <c r="Q7513" i="1"/>
  <c r="R7513" i="1" s="1"/>
  <c r="Q7517" i="1"/>
  <c r="R7517" i="1" s="1"/>
  <c r="Q7520" i="1"/>
  <c r="R7520" i="1" s="1"/>
  <c r="Q7521" i="1"/>
  <c r="R7521" i="1" s="1"/>
  <c r="Q7523" i="1"/>
  <c r="R7523" i="1" s="1"/>
  <c r="Q7529" i="1"/>
  <c r="R7529" i="1" s="1"/>
  <c r="Q7531" i="1"/>
  <c r="R7531" i="1" s="1"/>
  <c r="Q7545" i="1"/>
  <c r="R7545" i="1" s="1"/>
  <c r="Q7551" i="1"/>
  <c r="R7551" i="1" s="1"/>
  <c r="Q7556" i="1"/>
  <c r="R7556" i="1" s="1"/>
  <c r="Q7558" i="1"/>
  <c r="R7558" i="1" s="1"/>
  <c r="Q7559" i="1"/>
  <c r="R7559" i="1" s="1"/>
  <c r="Q7563" i="1"/>
  <c r="R7563" i="1" s="1"/>
  <c r="Q7568" i="1"/>
  <c r="R7568" i="1" s="1"/>
  <c r="Q7575" i="1"/>
  <c r="R7575" i="1" s="1"/>
  <c r="Q7576" i="1"/>
  <c r="R7576" i="1" s="1"/>
  <c r="Q7577" i="1"/>
  <c r="R7577" i="1" s="1"/>
  <c r="Q7578" i="1"/>
  <c r="R7578" i="1" s="1"/>
  <c r="Q7579" i="1"/>
  <c r="R7579" i="1" s="1"/>
  <c r="Q7581" i="1"/>
  <c r="R7581" i="1" s="1"/>
  <c r="Q7583" i="1"/>
  <c r="R7583" i="1" s="1"/>
  <c r="Q7585" i="1"/>
  <c r="R7585" i="1" s="1"/>
  <c r="Q2" i="1"/>
  <c r="R2" i="1" s="1"/>
  <c r="O6096" i="1"/>
  <c r="N426" i="1"/>
  <c r="N375" i="1"/>
  <c r="N598" i="1"/>
  <c r="N1010" i="1"/>
  <c r="N982" i="1"/>
  <c r="N1596" i="1"/>
  <c r="N1594" i="1"/>
  <c r="N1551" i="1"/>
  <c r="N1796" i="1"/>
  <c r="N7567" i="1"/>
  <c r="M33" i="1"/>
  <c r="Q33" i="1" s="1"/>
  <c r="R33" i="1" s="1"/>
  <c r="M34" i="1"/>
  <c r="M35" i="1"/>
  <c r="Q35" i="1" s="1"/>
  <c r="R35" i="1" s="1"/>
  <c r="M36" i="1"/>
  <c r="Q36" i="1" s="1"/>
  <c r="R36" i="1" s="1"/>
  <c r="M37" i="1"/>
  <c r="Q37" i="1" s="1"/>
  <c r="R37" i="1" s="1"/>
  <c r="M38" i="1"/>
  <c r="M39" i="1"/>
  <c r="Q39" i="1" s="1"/>
  <c r="R39" i="1" s="1"/>
  <c r="M40" i="1"/>
  <c r="M41" i="1"/>
  <c r="Q41" i="1" s="1"/>
  <c r="R41" i="1" s="1"/>
  <c r="M42" i="1"/>
  <c r="Q42" i="1" s="1"/>
  <c r="R42" i="1" s="1"/>
  <c r="M131" i="1"/>
  <c r="Q131" i="1" s="1"/>
  <c r="R131" i="1" s="1"/>
  <c r="M132" i="1"/>
  <c r="M133" i="1"/>
  <c r="Q133" i="1" s="1"/>
  <c r="R133" i="1" s="1"/>
  <c r="M134" i="1"/>
  <c r="M135" i="1"/>
  <c r="Q135" i="1" s="1"/>
  <c r="R135" i="1" s="1"/>
  <c r="M136" i="1"/>
  <c r="Q136" i="1" s="1"/>
  <c r="R136" i="1" s="1"/>
  <c r="M137" i="1"/>
  <c r="Q137" i="1" s="1"/>
  <c r="R137" i="1" s="1"/>
  <c r="M138" i="1"/>
  <c r="M139" i="1"/>
  <c r="M239" i="1"/>
  <c r="M240" i="1"/>
  <c r="Q240" i="1" s="1"/>
  <c r="R240" i="1" s="1"/>
  <c r="M241" i="1"/>
  <c r="M242" i="1"/>
  <c r="M243" i="1"/>
  <c r="Q243" i="1" s="1"/>
  <c r="R243" i="1" s="1"/>
  <c r="M244" i="1"/>
  <c r="M245" i="1"/>
  <c r="Q245" i="1" s="1"/>
  <c r="R245" i="1" s="1"/>
  <c r="M365" i="1"/>
  <c r="Q365" i="1" s="1"/>
  <c r="R365" i="1" s="1"/>
  <c r="M366" i="1"/>
  <c r="M367" i="1"/>
  <c r="M368" i="1"/>
  <c r="M369" i="1"/>
  <c r="M370" i="1"/>
  <c r="M371" i="1"/>
  <c r="M372" i="1"/>
  <c r="M373" i="1"/>
  <c r="Q373" i="1" s="1"/>
  <c r="R373" i="1" s="1"/>
  <c r="M374" i="1"/>
  <c r="M375" i="1"/>
  <c r="M376" i="1"/>
  <c r="Q376" i="1" s="1"/>
  <c r="R376" i="1" s="1"/>
  <c r="M377" i="1"/>
  <c r="Q377" i="1" s="1"/>
  <c r="R377" i="1" s="1"/>
  <c r="M378" i="1"/>
  <c r="M521" i="1"/>
  <c r="Q521" i="1" s="1"/>
  <c r="R521" i="1" s="1"/>
  <c r="M522" i="1"/>
  <c r="M523" i="1"/>
  <c r="M524" i="1"/>
  <c r="M525" i="1"/>
  <c r="M526" i="1"/>
  <c r="M527" i="1"/>
  <c r="M528" i="1"/>
  <c r="M529" i="1"/>
  <c r="M530" i="1"/>
  <c r="M680" i="1"/>
  <c r="Q680" i="1" s="1"/>
  <c r="R680" i="1" s="1"/>
  <c r="M681" i="1"/>
  <c r="Q681" i="1" s="1"/>
  <c r="R681" i="1" s="1"/>
  <c r="M682" i="1"/>
  <c r="M683" i="1"/>
  <c r="M684" i="1"/>
  <c r="Q684" i="1" s="1"/>
  <c r="R684" i="1" s="1"/>
  <c r="M685" i="1"/>
  <c r="M686" i="1"/>
  <c r="M687" i="1"/>
  <c r="M688" i="1"/>
  <c r="M689" i="1"/>
  <c r="M690" i="1"/>
  <c r="M691" i="1"/>
  <c r="M692" i="1"/>
  <c r="M693" i="1"/>
  <c r="M694" i="1"/>
  <c r="M695" i="1"/>
  <c r="M696" i="1"/>
  <c r="M697" i="1"/>
  <c r="M698" i="1"/>
  <c r="M699" i="1"/>
  <c r="M700" i="1"/>
  <c r="M879" i="1"/>
  <c r="M880" i="1"/>
  <c r="M881" i="1"/>
  <c r="M882" i="1"/>
  <c r="M883" i="1"/>
  <c r="M884" i="1"/>
  <c r="M885" i="1"/>
  <c r="M886" i="1"/>
  <c r="M887" i="1"/>
  <c r="Q887" i="1" s="1"/>
  <c r="R887" i="1" s="1"/>
  <c r="M888" i="1"/>
  <c r="M889" i="1"/>
  <c r="Q889" i="1" s="1"/>
  <c r="R889" i="1" s="1"/>
  <c r="M890" i="1"/>
  <c r="M891" i="1"/>
  <c r="M892" i="1"/>
  <c r="M1086" i="1"/>
  <c r="Q1086" i="1" s="1"/>
  <c r="R1086" i="1" s="1"/>
  <c r="M1087" i="1"/>
  <c r="M1088" i="1"/>
  <c r="Q1088" i="1" s="1"/>
  <c r="R1088" i="1" s="1"/>
  <c r="M1089" i="1"/>
  <c r="Q1089" i="1" s="1"/>
  <c r="R1089" i="1" s="1"/>
  <c r="M1090" i="1"/>
  <c r="M1091" i="1"/>
  <c r="M1092" i="1"/>
  <c r="Q1092" i="1" s="1"/>
  <c r="R1092" i="1" s="1"/>
  <c r="M1093" i="1"/>
  <c r="M1094" i="1"/>
  <c r="M1095" i="1"/>
  <c r="M1096" i="1"/>
  <c r="M1097" i="1"/>
  <c r="M1281" i="1"/>
  <c r="Q1281" i="1" s="1"/>
  <c r="R1281" i="1" s="1"/>
  <c r="M1282" i="1"/>
  <c r="M1283" i="1"/>
  <c r="Q1283" i="1" s="1"/>
  <c r="R1283" i="1" s="1"/>
  <c r="M1284" i="1"/>
  <c r="Q1284" i="1" s="1"/>
  <c r="R1284" i="1" s="1"/>
  <c r="M1285" i="1"/>
  <c r="M1286" i="1"/>
  <c r="M1287" i="1"/>
  <c r="M1288" i="1"/>
  <c r="M1480" i="1"/>
  <c r="Q1480" i="1" s="1"/>
  <c r="R1480" i="1" s="1"/>
  <c r="M1481" i="1"/>
  <c r="Q1481" i="1" s="1"/>
  <c r="R1481" i="1" s="1"/>
  <c r="M1482" i="1"/>
  <c r="M1483" i="1"/>
  <c r="Q1483" i="1" s="1"/>
  <c r="R1483" i="1" s="1"/>
  <c r="M1484" i="1"/>
  <c r="M1485" i="1"/>
  <c r="M1486" i="1"/>
  <c r="M1487" i="1"/>
  <c r="M1488" i="1"/>
  <c r="M1489" i="1"/>
  <c r="M1691" i="1"/>
  <c r="M1692" i="1"/>
  <c r="Q1692" i="1" s="1"/>
  <c r="R1692" i="1" s="1"/>
  <c r="M1693" i="1"/>
  <c r="M1694" i="1"/>
  <c r="M1695" i="1"/>
  <c r="M1696" i="1"/>
  <c r="M1697" i="1"/>
  <c r="Q1697" i="1" s="1"/>
  <c r="R1697" i="1" s="1"/>
  <c r="M1698" i="1"/>
  <c r="M1892" i="1"/>
  <c r="M1893" i="1"/>
  <c r="Q1893" i="1" s="1"/>
  <c r="R1893" i="1" s="1"/>
  <c r="M1894" i="1"/>
  <c r="Q1894" i="1" s="1"/>
  <c r="R1894" i="1" s="1"/>
  <c r="M2091" i="1"/>
  <c r="M2092" i="1"/>
  <c r="M2093" i="1"/>
  <c r="Q2093" i="1" s="1"/>
  <c r="R2093" i="1" s="1"/>
  <c r="M2094" i="1"/>
  <c r="M2095" i="1"/>
  <c r="Q2095" i="1" s="1"/>
  <c r="R2095" i="1" s="1"/>
  <c r="M2096" i="1"/>
  <c r="Q2096" i="1" s="1"/>
  <c r="R2096" i="1" s="1"/>
  <c r="M2097" i="1"/>
  <c r="M2098" i="1"/>
  <c r="M2099" i="1"/>
  <c r="M2297" i="1"/>
  <c r="M2298" i="1"/>
  <c r="Q2298" i="1" s="1"/>
  <c r="R2298" i="1" s="1"/>
  <c r="M2490" i="1"/>
  <c r="M2491" i="1"/>
  <c r="Q2491" i="1" s="1"/>
  <c r="R2491" i="1" s="1"/>
  <c r="M2701" i="1"/>
  <c r="M2702" i="1"/>
  <c r="Q2702" i="1" s="1"/>
  <c r="R2702" i="1" s="1"/>
  <c r="M2703" i="1"/>
  <c r="M2908" i="1"/>
  <c r="M3106" i="1"/>
  <c r="M3302" i="1"/>
  <c r="M3303" i="1"/>
  <c r="M3304" i="1"/>
  <c r="M3305" i="1"/>
  <c r="M3508" i="1"/>
  <c r="M3509" i="1"/>
  <c r="M3510" i="1"/>
  <c r="M3511" i="1"/>
  <c r="Q3511" i="1" s="1"/>
  <c r="R3511" i="1" s="1"/>
  <c r="M3512" i="1"/>
  <c r="M3725" i="1"/>
  <c r="M3726" i="1"/>
  <c r="M3727" i="1"/>
  <c r="M4938" i="1"/>
  <c r="Q4938" i="1" s="1"/>
  <c r="R4938" i="1" s="1"/>
  <c r="M5344" i="1"/>
  <c r="Q5344" i="1" s="1"/>
  <c r="R5344" i="1" s="1"/>
  <c r="M5933" i="1"/>
  <c r="M6721" i="1"/>
  <c r="Q6721" i="1" s="1"/>
  <c r="R6721" i="1" s="1"/>
  <c r="M7499" i="1"/>
  <c r="Q7499" i="1" s="1"/>
  <c r="R7499" i="1" s="1"/>
  <c r="M7500" i="1"/>
  <c r="Q7500" i="1" s="1"/>
  <c r="R7500" i="1" s="1"/>
  <c r="M7586" i="1"/>
  <c r="Q7586" i="1" s="1"/>
  <c r="R7586" i="1" s="1"/>
  <c r="M7587" i="1"/>
  <c r="Q7587" i="1" s="1"/>
  <c r="R7587" i="1" s="1"/>
  <c r="L32" i="1"/>
  <c r="Q32" i="1" s="1"/>
  <c r="R32" i="1" s="1"/>
  <c r="L6" i="1"/>
  <c r="Q6" i="1" s="1"/>
  <c r="R6" i="1" s="1"/>
  <c r="L16" i="1"/>
  <c r="Q16" i="1" s="1"/>
  <c r="R16" i="1" s="1"/>
  <c r="L43" i="1"/>
  <c r="Q43" i="1" s="1"/>
  <c r="R43" i="1" s="1"/>
  <c r="L22" i="1"/>
  <c r="Q22" i="1" s="1"/>
  <c r="R22" i="1" s="1"/>
  <c r="L30" i="1"/>
  <c r="Q30" i="1" s="1"/>
  <c r="R30" i="1" s="1"/>
  <c r="L53" i="1"/>
  <c r="Q53" i="1" s="1"/>
  <c r="R53" i="1" s="1"/>
  <c r="L11" i="1"/>
  <c r="Q11" i="1" s="1"/>
  <c r="R11" i="1" s="1"/>
  <c r="L17" i="1"/>
  <c r="Q17" i="1" s="1"/>
  <c r="R17" i="1" s="1"/>
  <c r="L25" i="1"/>
  <c r="Q25" i="1" s="1"/>
  <c r="R25" i="1" s="1"/>
  <c r="L10" i="1"/>
  <c r="Q10" i="1" s="1"/>
  <c r="R10" i="1" s="1"/>
  <c r="L74" i="1"/>
  <c r="Q74" i="1" s="1"/>
  <c r="R74" i="1" s="1"/>
  <c r="L34" i="1"/>
  <c r="L68" i="1"/>
  <c r="Q68" i="1" s="1"/>
  <c r="R68" i="1" s="1"/>
  <c r="L64" i="1"/>
  <c r="Q64" i="1" s="1"/>
  <c r="R64" i="1" s="1"/>
  <c r="L18" i="1"/>
  <c r="Q18" i="1" s="1"/>
  <c r="R18" i="1" s="1"/>
  <c r="L91" i="1"/>
  <c r="Q91" i="1" s="1"/>
  <c r="R91" i="1" s="1"/>
  <c r="L38" i="1"/>
  <c r="L46" i="1"/>
  <c r="Q46" i="1" s="1"/>
  <c r="R46" i="1" s="1"/>
  <c r="L56" i="1"/>
  <c r="Q56" i="1" s="1"/>
  <c r="R56" i="1" s="1"/>
  <c r="L40" i="1"/>
  <c r="L47" i="1"/>
  <c r="Q47" i="1" s="1"/>
  <c r="R47" i="1" s="1"/>
  <c r="L78" i="1"/>
  <c r="Q78" i="1" s="1"/>
  <c r="R78" i="1" s="1"/>
  <c r="L65" i="1"/>
  <c r="Q65" i="1" s="1"/>
  <c r="R65" i="1" s="1"/>
  <c r="L59" i="1"/>
  <c r="Q59" i="1" s="1"/>
  <c r="R59" i="1" s="1"/>
  <c r="L62" i="1"/>
  <c r="Q62" i="1" s="1"/>
  <c r="R62" i="1" s="1"/>
  <c r="L49" i="1"/>
  <c r="Q49" i="1" s="1"/>
  <c r="R49" i="1" s="1"/>
  <c r="L57" i="1"/>
  <c r="Q57" i="1" s="1"/>
  <c r="R57" i="1" s="1"/>
  <c r="L85" i="1"/>
  <c r="Q85" i="1" s="1"/>
  <c r="R85" i="1" s="1"/>
  <c r="L73" i="1"/>
  <c r="Q73" i="1" s="1"/>
  <c r="R73" i="1" s="1"/>
  <c r="L77" i="1"/>
  <c r="Q77" i="1" s="1"/>
  <c r="R77" i="1" s="1"/>
  <c r="L84" i="1"/>
  <c r="Q84" i="1" s="1"/>
  <c r="R84" i="1" s="1"/>
  <c r="L71" i="1"/>
  <c r="Q71" i="1" s="1"/>
  <c r="R71" i="1" s="1"/>
  <c r="L83" i="1"/>
  <c r="Q83" i="1" s="1"/>
  <c r="R83" i="1" s="1"/>
  <c r="L81" i="1"/>
  <c r="Q81" i="1" s="1"/>
  <c r="R81" i="1" s="1"/>
  <c r="L89" i="1"/>
  <c r="Q89" i="1" s="1"/>
  <c r="R89" i="1" s="1"/>
  <c r="L55" i="1"/>
  <c r="Q55" i="1" s="1"/>
  <c r="R55" i="1" s="1"/>
  <c r="L87" i="1"/>
  <c r="Q87" i="1" s="1"/>
  <c r="R87" i="1" s="1"/>
  <c r="L67" i="1"/>
  <c r="Q67" i="1" s="1"/>
  <c r="R67" i="1" s="1"/>
  <c r="L69" i="1"/>
  <c r="Q69" i="1" s="1"/>
  <c r="R69" i="1" s="1"/>
  <c r="L82" i="1"/>
  <c r="Q82" i="1" s="1"/>
  <c r="R82" i="1" s="1"/>
  <c r="L86" i="1"/>
  <c r="Q86" i="1" s="1"/>
  <c r="R86" i="1" s="1"/>
  <c r="L52" i="1"/>
  <c r="Q52" i="1" s="1"/>
  <c r="R52" i="1" s="1"/>
  <c r="L124" i="1"/>
  <c r="Q124" i="1" s="1"/>
  <c r="R124" i="1" s="1"/>
  <c r="L196" i="1"/>
  <c r="Q196" i="1" s="1"/>
  <c r="R196" i="1" s="1"/>
  <c r="L111" i="1"/>
  <c r="Q111" i="1" s="1"/>
  <c r="R111" i="1" s="1"/>
  <c r="L101" i="1"/>
  <c r="Q101" i="1" s="1"/>
  <c r="R101" i="1" s="1"/>
  <c r="L155" i="1"/>
  <c r="Q155" i="1" s="1"/>
  <c r="R155" i="1" s="1"/>
  <c r="L93" i="1"/>
  <c r="Q93" i="1" s="1"/>
  <c r="R93" i="1" s="1"/>
  <c r="L203" i="1"/>
  <c r="Q203" i="1" s="1"/>
  <c r="R203" i="1" s="1"/>
  <c r="L149" i="1"/>
  <c r="Q149" i="1" s="1"/>
  <c r="R149" i="1" s="1"/>
  <c r="L152" i="1"/>
  <c r="Q152" i="1" s="1"/>
  <c r="R152" i="1" s="1"/>
  <c r="L176" i="1"/>
  <c r="Q176" i="1" s="1"/>
  <c r="R176" i="1" s="1"/>
  <c r="L132" i="1"/>
  <c r="L126" i="1"/>
  <c r="Q126" i="1" s="1"/>
  <c r="R126" i="1" s="1"/>
  <c r="L177" i="1"/>
  <c r="Q177" i="1" s="1"/>
  <c r="R177" i="1" s="1"/>
  <c r="L172" i="1"/>
  <c r="Q172" i="1" s="1"/>
  <c r="R172" i="1" s="1"/>
  <c r="L118" i="1"/>
  <c r="Q118" i="1" s="1"/>
  <c r="R118" i="1" s="1"/>
  <c r="L114" i="1"/>
  <c r="Q114" i="1" s="1"/>
  <c r="R114" i="1" s="1"/>
  <c r="L106" i="1"/>
  <c r="Q106" i="1" s="1"/>
  <c r="R106" i="1" s="1"/>
  <c r="L109" i="1"/>
  <c r="Q109" i="1" s="1"/>
  <c r="R109" i="1" s="1"/>
  <c r="L198" i="1"/>
  <c r="Q198" i="1" s="1"/>
  <c r="R198" i="1" s="1"/>
  <c r="L145" i="1"/>
  <c r="Q145" i="1" s="1"/>
  <c r="R145" i="1" s="1"/>
  <c r="L180" i="1"/>
  <c r="Q180" i="1" s="1"/>
  <c r="R180" i="1" s="1"/>
  <c r="L186" i="1"/>
  <c r="Q186" i="1" s="1"/>
  <c r="R186" i="1" s="1"/>
  <c r="L150" i="1"/>
  <c r="Q150" i="1" s="1"/>
  <c r="R150" i="1" s="1"/>
  <c r="L200" i="1"/>
  <c r="Q200" i="1" s="1"/>
  <c r="R200" i="1" s="1"/>
  <c r="L178" i="1"/>
  <c r="Q178" i="1" s="1"/>
  <c r="R178" i="1" s="1"/>
  <c r="L117" i="1"/>
  <c r="Q117" i="1" s="1"/>
  <c r="R117" i="1" s="1"/>
  <c r="L134" i="1"/>
  <c r="L130" i="1"/>
  <c r="Q130" i="1" s="1"/>
  <c r="R130" i="1" s="1"/>
  <c r="L151" i="1"/>
  <c r="Q151" i="1" s="1"/>
  <c r="R151" i="1" s="1"/>
  <c r="L202" i="1"/>
  <c r="Q202" i="1" s="1"/>
  <c r="R202" i="1" s="1"/>
  <c r="L194" i="1"/>
  <c r="Q194" i="1" s="1"/>
  <c r="R194" i="1" s="1"/>
  <c r="L154" i="1"/>
  <c r="Q154" i="1" s="1"/>
  <c r="R154" i="1" s="1"/>
  <c r="L185" i="1"/>
  <c r="Q185" i="1" s="1"/>
  <c r="R185" i="1" s="1"/>
  <c r="L162" i="1"/>
  <c r="Q162" i="1" s="1"/>
  <c r="R162" i="1" s="1"/>
  <c r="L190" i="1"/>
  <c r="Q190" i="1" s="1"/>
  <c r="R190" i="1" s="1"/>
  <c r="L122" i="1"/>
  <c r="Q122" i="1" s="1"/>
  <c r="R122" i="1" s="1"/>
  <c r="L142" i="1"/>
  <c r="Q142" i="1" s="1"/>
  <c r="R142" i="1" s="1"/>
  <c r="L138" i="1"/>
  <c r="L148" i="1"/>
  <c r="Q148" i="1" s="1"/>
  <c r="R148" i="1" s="1"/>
  <c r="L174" i="1"/>
  <c r="Q174" i="1" s="1"/>
  <c r="R174" i="1" s="1"/>
  <c r="L139" i="1"/>
  <c r="L161" i="1"/>
  <c r="Q161" i="1" s="1"/>
  <c r="R161" i="1" s="1"/>
  <c r="L201" i="1"/>
  <c r="Q201" i="1" s="1"/>
  <c r="R201" i="1" s="1"/>
  <c r="L193" i="1"/>
  <c r="Q193" i="1" s="1"/>
  <c r="R193" i="1" s="1"/>
  <c r="L295" i="1"/>
  <c r="Q295" i="1" s="1"/>
  <c r="R295" i="1" s="1"/>
  <c r="L292" i="1"/>
  <c r="Q292" i="1" s="1"/>
  <c r="R292" i="1" s="1"/>
  <c r="L250" i="1"/>
  <c r="Q250" i="1" s="1"/>
  <c r="R250" i="1" s="1"/>
  <c r="L238" i="1"/>
  <c r="Q238" i="1" s="1"/>
  <c r="R238" i="1" s="1"/>
  <c r="L235" i="1"/>
  <c r="Q235" i="1" s="1"/>
  <c r="R235" i="1" s="1"/>
  <c r="L299" i="1"/>
  <c r="Q299" i="1" s="1"/>
  <c r="R299" i="1" s="1"/>
  <c r="L229" i="1"/>
  <c r="Q229" i="1" s="1"/>
  <c r="R229" i="1" s="1"/>
  <c r="L221" i="1"/>
  <c r="Q221" i="1" s="1"/>
  <c r="R221" i="1" s="1"/>
  <c r="L239" i="1"/>
  <c r="L267" i="1"/>
  <c r="Q267" i="1" s="1"/>
  <c r="R267" i="1" s="1"/>
  <c r="L248" i="1"/>
  <c r="Q248" i="1" s="1"/>
  <c r="R248" i="1" s="1"/>
  <c r="L279" i="1"/>
  <c r="Q279" i="1" s="1"/>
  <c r="R279" i="1" s="1"/>
  <c r="L316" i="1"/>
  <c r="Q316" i="1" s="1"/>
  <c r="R316" i="1" s="1"/>
  <c r="L226" i="1"/>
  <c r="Q226" i="1" s="1"/>
  <c r="R226" i="1" s="1"/>
  <c r="L246" i="1"/>
  <c r="Q246" i="1" s="1"/>
  <c r="R246" i="1" s="1"/>
  <c r="L266" i="1"/>
  <c r="Q266" i="1" s="1"/>
  <c r="R266" i="1" s="1"/>
  <c r="L278" i="1"/>
  <c r="Q278" i="1" s="1"/>
  <c r="R278" i="1" s="1"/>
  <c r="L318" i="1"/>
  <c r="Q318" i="1" s="1"/>
  <c r="R318" i="1" s="1"/>
  <c r="L253" i="1"/>
  <c r="Q253" i="1" s="1"/>
  <c r="R253" i="1" s="1"/>
  <c r="L274" i="1"/>
  <c r="Q274" i="1" s="1"/>
  <c r="R274" i="1" s="1"/>
  <c r="L262" i="1"/>
  <c r="Q262" i="1" s="1"/>
  <c r="R262" i="1" s="1"/>
  <c r="L261" i="1"/>
  <c r="Q261" i="1" s="1"/>
  <c r="R261" i="1" s="1"/>
  <c r="L312" i="1"/>
  <c r="Q312" i="1" s="1"/>
  <c r="R312" i="1" s="1"/>
  <c r="L271" i="1"/>
  <c r="Q271" i="1" s="1"/>
  <c r="R271" i="1" s="1"/>
  <c r="L272" i="1"/>
  <c r="Q272" i="1" s="1"/>
  <c r="R272" i="1" s="1"/>
  <c r="L263" i="1"/>
  <c r="Q263" i="1" s="1"/>
  <c r="R263" i="1" s="1"/>
  <c r="L322" i="1"/>
  <c r="Q322" i="1" s="1"/>
  <c r="R322" i="1" s="1"/>
  <c r="L307" i="1"/>
  <c r="Q307" i="1" s="1"/>
  <c r="R307" i="1" s="1"/>
  <c r="L284" i="1"/>
  <c r="Q284" i="1" s="1"/>
  <c r="R284" i="1" s="1"/>
  <c r="L280" i="1"/>
  <c r="Q280" i="1" s="1"/>
  <c r="R280" i="1" s="1"/>
  <c r="L324" i="1"/>
  <c r="Q324" i="1" s="1"/>
  <c r="R324" i="1" s="1"/>
  <c r="L317" i="1"/>
  <c r="Q317" i="1" s="1"/>
  <c r="R317" i="1" s="1"/>
  <c r="L308" i="1"/>
  <c r="Q308" i="1" s="1"/>
  <c r="R308" i="1" s="1"/>
  <c r="L303" i="1"/>
  <c r="Q303" i="1" s="1"/>
  <c r="R303" i="1" s="1"/>
  <c r="L251" i="1"/>
  <c r="Q251" i="1" s="1"/>
  <c r="R251" i="1" s="1"/>
  <c r="L232" i="1"/>
  <c r="Q232" i="1" s="1"/>
  <c r="R232" i="1" s="1"/>
  <c r="L326" i="1"/>
  <c r="Q326" i="1" s="1"/>
  <c r="R326" i="1" s="1"/>
  <c r="L306" i="1"/>
  <c r="Q306" i="1" s="1"/>
  <c r="R306" i="1" s="1"/>
  <c r="L276" i="1"/>
  <c r="Q276" i="1" s="1"/>
  <c r="R276" i="1" s="1"/>
  <c r="L224" i="1"/>
  <c r="Q224" i="1" s="1"/>
  <c r="R224" i="1" s="1"/>
  <c r="L325" i="1"/>
  <c r="Q325" i="1" s="1"/>
  <c r="R325" i="1" s="1"/>
  <c r="L265" i="1"/>
  <c r="Q265" i="1" s="1"/>
  <c r="R265" i="1" s="1"/>
  <c r="L282" i="1"/>
  <c r="Q282" i="1" s="1"/>
  <c r="R282" i="1" s="1"/>
  <c r="L302" i="1"/>
  <c r="Q302" i="1" s="1"/>
  <c r="R302" i="1" s="1"/>
  <c r="L305" i="1"/>
  <c r="Q305" i="1" s="1"/>
  <c r="R305" i="1" s="1"/>
  <c r="L327" i="1"/>
  <c r="Q327" i="1" s="1"/>
  <c r="R327" i="1" s="1"/>
  <c r="L241" i="1"/>
  <c r="L297" i="1"/>
  <c r="Q297" i="1" s="1"/>
  <c r="R297" i="1" s="1"/>
  <c r="L242" i="1"/>
  <c r="L244" i="1"/>
  <c r="L321" i="1"/>
  <c r="Q321" i="1" s="1"/>
  <c r="R321" i="1" s="1"/>
  <c r="L356" i="1"/>
  <c r="Q356" i="1" s="1"/>
  <c r="R356" i="1" s="1"/>
  <c r="L422" i="1"/>
  <c r="Q422" i="1" s="1"/>
  <c r="R422" i="1" s="1"/>
  <c r="L339" i="1"/>
  <c r="Q339" i="1" s="1"/>
  <c r="R339" i="1" s="1"/>
  <c r="L423" i="1"/>
  <c r="Q423" i="1" s="1"/>
  <c r="R423" i="1" s="1"/>
  <c r="L409" i="1"/>
  <c r="Q409" i="1" s="1"/>
  <c r="R409" i="1" s="1"/>
  <c r="L358" i="1"/>
  <c r="Q358" i="1" s="1"/>
  <c r="R358" i="1" s="1"/>
  <c r="L431" i="1"/>
  <c r="Q431" i="1" s="1"/>
  <c r="R431" i="1" s="1"/>
  <c r="L468" i="1"/>
  <c r="Q468" i="1" s="1"/>
  <c r="R468" i="1" s="1"/>
  <c r="L364" i="1"/>
  <c r="Q364" i="1" s="1"/>
  <c r="R364" i="1" s="1"/>
  <c r="L425" i="1"/>
  <c r="Q425" i="1" s="1"/>
  <c r="R425" i="1" s="1"/>
  <c r="L410" i="1"/>
  <c r="Q410" i="1" s="1"/>
  <c r="R410" i="1" s="1"/>
  <c r="L353" i="1"/>
  <c r="Q353" i="1" s="1"/>
  <c r="R353" i="1" s="1"/>
  <c r="L443" i="1"/>
  <c r="Q443" i="1" s="1"/>
  <c r="R443" i="1" s="1"/>
  <c r="L406" i="1"/>
  <c r="Q406" i="1" s="1"/>
  <c r="R406" i="1" s="1"/>
  <c r="L404" i="1"/>
  <c r="Q404" i="1" s="1"/>
  <c r="R404" i="1" s="1"/>
  <c r="L396" i="1"/>
  <c r="Q396" i="1" s="1"/>
  <c r="R396" i="1" s="1"/>
  <c r="L351" i="1"/>
  <c r="Q351" i="1" s="1"/>
  <c r="R351" i="1" s="1"/>
  <c r="L463" i="1"/>
  <c r="Q463" i="1" s="1"/>
  <c r="R463" i="1" s="1"/>
  <c r="L391" i="1"/>
  <c r="Q391" i="1" s="1"/>
  <c r="R391" i="1" s="1"/>
  <c r="L426" i="1"/>
  <c r="Q426" i="1" s="1"/>
  <c r="R426" i="1" s="1"/>
  <c r="L446" i="1"/>
  <c r="Q446" i="1" s="1"/>
  <c r="R446" i="1" s="1"/>
  <c r="L400" i="1"/>
  <c r="Q400" i="1" s="1"/>
  <c r="R400" i="1" s="1"/>
  <c r="L366" i="1"/>
  <c r="L367" i="1"/>
  <c r="L466" i="1"/>
  <c r="Q466" i="1" s="1"/>
  <c r="R466" i="1" s="1"/>
  <c r="L389" i="1"/>
  <c r="Q389" i="1" s="1"/>
  <c r="R389" i="1" s="1"/>
  <c r="L438" i="1"/>
  <c r="Q438" i="1" s="1"/>
  <c r="R438" i="1" s="1"/>
  <c r="L427" i="1"/>
  <c r="Q427" i="1" s="1"/>
  <c r="R427" i="1" s="1"/>
  <c r="L428" i="1"/>
  <c r="Q428" i="1" s="1"/>
  <c r="R428" i="1" s="1"/>
  <c r="L401" i="1"/>
  <c r="Q401" i="1" s="1"/>
  <c r="R401" i="1" s="1"/>
  <c r="L368" i="1"/>
  <c r="L380" i="1"/>
  <c r="Q380" i="1" s="1"/>
  <c r="R380" i="1" s="1"/>
  <c r="L418" i="1"/>
  <c r="Q418" i="1" s="1"/>
  <c r="R418" i="1" s="1"/>
  <c r="L450" i="1"/>
  <c r="Q450" i="1" s="1"/>
  <c r="R450" i="1" s="1"/>
  <c r="L369" i="1"/>
  <c r="L464" i="1"/>
  <c r="Q464" i="1" s="1"/>
  <c r="R464" i="1" s="1"/>
  <c r="L465" i="1"/>
  <c r="Q465" i="1" s="1"/>
  <c r="R465" i="1" s="1"/>
  <c r="L455" i="1"/>
  <c r="Q455" i="1" s="1"/>
  <c r="R455" i="1" s="1"/>
  <c r="L398" i="1"/>
  <c r="Q398" i="1" s="1"/>
  <c r="R398" i="1" s="1"/>
  <c r="L429" i="1"/>
  <c r="Q429" i="1" s="1"/>
  <c r="R429" i="1" s="1"/>
  <c r="L370" i="1"/>
  <c r="L449" i="1"/>
  <c r="Q449" i="1" s="1"/>
  <c r="R449" i="1" s="1"/>
  <c r="L451" i="1"/>
  <c r="Q451" i="1" s="1"/>
  <c r="R451" i="1" s="1"/>
  <c r="L440" i="1"/>
  <c r="Q440" i="1" s="1"/>
  <c r="R440" i="1" s="1"/>
  <c r="L441" i="1"/>
  <c r="Q441" i="1" s="1"/>
  <c r="R441" i="1" s="1"/>
  <c r="L413" i="1"/>
  <c r="Q413" i="1" s="1"/>
  <c r="R413" i="1" s="1"/>
  <c r="L371" i="1"/>
  <c r="L442" i="1"/>
  <c r="Q442" i="1" s="1"/>
  <c r="R442" i="1" s="1"/>
  <c r="L372" i="1"/>
  <c r="L467" i="1"/>
  <c r="Q467" i="1" s="1"/>
  <c r="R467" i="1" s="1"/>
  <c r="L386" i="1"/>
  <c r="Q386" i="1" s="1"/>
  <c r="R386" i="1" s="1"/>
  <c r="L374" i="1"/>
  <c r="L375" i="1"/>
  <c r="L378" i="1"/>
  <c r="L415" i="1"/>
  <c r="Q415" i="1" s="1"/>
  <c r="R415" i="1" s="1"/>
  <c r="L605" i="1"/>
  <c r="Q605" i="1" s="1"/>
  <c r="R605" i="1" s="1"/>
  <c r="L558" i="1"/>
  <c r="Q558" i="1" s="1"/>
  <c r="R558" i="1" s="1"/>
  <c r="L566" i="1"/>
  <c r="Q566" i="1" s="1"/>
  <c r="R566" i="1" s="1"/>
  <c r="L568" i="1"/>
  <c r="Q568" i="1" s="1"/>
  <c r="R568" i="1" s="1"/>
  <c r="L571" i="1"/>
  <c r="Q571" i="1" s="1"/>
  <c r="R571" i="1" s="1"/>
  <c r="L533" i="1"/>
  <c r="Q533" i="1" s="1"/>
  <c r="R533" i="1" s="1"/>
  <c r="L544" i="1"/>
  <c r="Q544" i="1" s="1"/>
  <c r="R544" i="1" s="1"/>
  <c r="L594" i="1"/>
  <c r="Q594" i="1" s="1"/>
  <c r="R594" i="1" s="1"/>
  <c r="L494" i="1"/>
  <c r="Q494" i="1" s="1"/>
  <c r="R494" i="1" s="1"/>
  <c r="L622" i="1"/>
  <c r="Q622" i="1" s="1"/>
  <c r="R622" i="1" s="1"/>
  <c r="L507" i="1"/>
  <c r="Q507" i="1" s="1"/>
  <c r="R507" i="1" s="1"/>
  <c r="L549" i="1"/>
  <c r="Q549" i="1" s="1"/>
  <c r="R549" i="1" s="1"/>
  <c r="L617" i="1"/>
  <c r="Q617" i="1" s="1"/>
  <c r="R617" i="1" s="1"/>
  <c r="L489" i="1"/>
  <c r="Q489" i="1" s="1"/>
  <c r="R489" i="1" s="1"/>
  <c r="L606" i="1"/>
  <c r="Q606" i="1" s="1"/>
  <c r="R606" i="1" s="1"/>
  <c r="L522" i="1"/>
  <c r="L493" i="1"/>
  <c r="Q493" i="1" s="1"/>
  <c r="R493" i="1" s="1"/>
  <c r="L581" i="1"/>
  <c r="Q581" i="1" s="1"/>
  <c r="R581" i="1" s="1"/>
  <c r="L551" i="1"/>
  <c r="Q551" i="1" s="1"/>
  <c r="R551" i="1" s="1"/>
  <c r="L559" i="1"/>
  <c r="Q559" i="1" s="1"/>
  <c r="R559" i="1" s="1"/>
  <c r="L484" i="1"/>
  <c r="Q484" i="1" s="1"/>
  <c r="R484" i="1" s="1"/>
  <c r="L511" i="1"/>
  <c r="Q511" i="1" s="1"/>
  <c r="R511" i="1" s="1"/>
  <c r="L545" i="1"/>
  <c r="Q545" i="1" s="1"/>
  <c r="R545" i="1" s="1"/>
  <c r="L585" i="1"/>
  <c r="Q585" i="1" s="1"/>
  <c r="R585" i="1" s="1"/>
  <c r="L537" i="1"/>
  <c r="Q537" i="1" s="1"/>
  <c r="R537" i="1" s="1"/>
  <c r="L547" i="1"/>
  <c r="Q547" i="1" s="1"/>
  <c r="R547" i="1" s="1"/>
  <c r="L564" i="1"/>
  <c r="Q564" i="1" s="1"/>
  <c r="R564" i="1" s="1"/>
  <c r="L595" i="1"/>
  <c r="Q595" i="1" s="1"/>
  <c r="R595" i="1" s="1"/>
  <c r="L523" i="1"/>
  <c r="L524" i="1"/>
  <c r="L630" i="1"/>
  <c r="Q630" i="1" s="1"/>
  <c r="R630" i="1" s="1"/>
  <c r="L620" i="1"/>
  <c r="Q620" i="1" s="1"/>
  <c r="R620" i="1" s="1"/>
  <c r="L577" i="1"/>
  <c r="Q577" i="1" s="1"/>
  <c r="R577" i="1" s="1"/>
  <c r="L534" i="1"/>
  <c r="Q534" i="1" s="1"/>
  <c r="R534" i="1" s="1"/>
  <c r="L599" i="1"/>
  <c r="Q599" i="1" s="1"/>
  <c r="R599" i="1" s="1"/>
  <c r="L565" i="1"/>
  <c r="Q565" i="1" s="1"/>
  <c r="R565" i="1" s="1"/>
  <c r="L563" i="1"/>
  <c r="Q563" i="1" s="1"/>
  <c r="R563" i="1" s="1"/>
  <c r="L597" i="1"/>
  <c r="Q597" i="1" s="1"/>
  <c r="R597" i="1" s="1"/>
  <c r="L556" i="1"/>
  <c r="Q556" i="1" s="1"/>
  <c r="R556" i="1" s="1"/>
  <c r="L580" i="1"/>
  <c r="Q580" i="1" s="1"/>
  <c r="R580" i="1" s="1"/>
  <c r="L592" i="1"/>
  <c r="Q592" i="1" s="1"/>
  <c r="R592" i="1" s="1"/>
  <c r="L579" i="1"/>
  <c r="Q579" i="1" s="1"/>
  <c r="R579" i="1" s="1"/>
  <c r="L575" i="1"/>
  <c r="Q575" i="1" s="1"/>
  <c r="R575" i="1" s="1"/>
  <c r="L584" i="1"/>
  <c r="Q584" i="1" s="1"/>
  <c r="R584" i="1" s="1"/>
  <c r="L636" i="1"/>
  <c r="Q636" i="1" s="1"/>
  <c r="R636" i="1" s="1"/>
  <c r="L613" i="1"/>
  <c r="Q613" i="1" s="1"/>
  <c r="R613" i="1" s="1"/>
  <c r="L553" i="1"/>
  <c r="Q553" i="1" s="1"/>
  <c r="R553" i="1" s="1"/>
  <c r="L591" i="1"/>
  <c r="Q591" i="1" s="1"/>
  <c r="R591" i="1" s="1"/>
  <c r="L607" i="1"/>
  <c r="Q607" i="1" s="1"/>
  <c r="R607" i="1" s="1"/>
  <c r="L623" i="1"/>
  <c r="Q623" i="1" s="1"/>
  <c r="R623" i="1" s="1"/>
  <c r="L621" i="1"/>
  <c r="Q621" i="1" s="1"/>
  <c r="R621" i="1" s="1"/>
  <c r="L611" i="1"/>
  <c r="Q611" i="1" s="1"/>
  <c r="R611" i="1" s="1"/>
  <c r="L618" i="1"/>
  <c r="Q618" i="1" s="1"/>
  <c r="R618" i="1" s="1"/>
  <c r="L562" i="1"/>
  <c r="Q562" i="1" s="1"/>
  <c r="R562" i="1" s="1"/>
  <c r="L588" i="1"/>
  <c r="Q588" i="1" s="1"/>
  <c r="R588" i="1" s="1"/>
  <c r="L525" i="1"/>
  <c r="L612" i="1"/>
  <c r="Q612" i="1" s="1"/>
  <c r="R612" i="1" s="1"/>
  <c r="L610" i="1"/>
  <c r="Q610" i="1" s="1"/>
  <c r="R610" i="1" s="1"/>
  <c r="L600" i="1"/>
  <c r="Q600" i="1" s="1"/>
  <c r="R600" i="1" s="1"/>
  <c r="L626" i="1"/>
  <c r="Q626" i="1" s="1"/>
  <c r="R626" i="1" s="1"/>
  <c r="L516" i="1"/>
  <c r="Q516" i="1" s="1"/>
  <c r="R516" i="1" s="1"/>
  <c r="L629" i="1"/>
  <c r="Q629" i="1" s="1"/>
  <c r="R629" i="1" s="1"/>
  <c r="L609" i="1"/>
  <c r="Q609" i="1" s="1"/>
  <c r="R609" i="1" s="1"/>
  <c r="L631" i="1"/>
  <c r="Q631" i="1" s="1"/>
  <c r="R631" i="1" s="1"/>
  <c r="L628" i="1"/>
  <c r="Q628" i="1" s="1"/>
  <c r="R628" i="1" s="1"/>
  <c r="L604" i="1"/>
  <c r="Q604" i="1" s="1"/>
  <c r="R604" i="1" s="1"/>
  <c r="L608" i="1"/>
  <c r="Q608" i="1" s="1"/>
  <c r="R608" i="1" s="1"/>
  <c r="L627" i="1"/>
  <c r="Q627" i="1" s="1"/>
  <c r="R627" i="1" s="1"/>
  <c r="L526" i="1"/>
  <c r="L518" i="1"/>
  <c r="Q518" i="1" s="1"/>
  <c r="R518" i="1" s="1"/>
  <c r="L624" i="1"/>
  <c r="Q624" i="1" s="1"/>
  <c r="R624" i="1" s="1"/>
  <c r="L527" i="1"/>
  <c r="L528" i="1"/>
  <c r="L529" i="1"/>
  <c r="L530" i="1"/>
  <c r="L634" i="1"/>
  <c r="Q634" i="1" s="1"/>
  <c r="R634" i="1" s="1"/>
  <c r="L662" i="1"/>
  <c r="Q662" i="1" s="1"/>
  <c r="R662" i="1" s="1"/>
  <c r="L736" i="1"/>
  <c r="Q736" i="1" s="1"/>
  <c r="R736" i="1" s="1"/>
  <c r="L671" i="1"/>
  <c r="Q671" i="1" s="1"/>
  <c r="R671" i="1" s="1"/>
  <c r="L728" i="1"/>
  <c r="Q728" i="1" s="1"/>
  <c r="R728" i="1" s="1"/>
  <c r="L780" i="1"/>
  <c r="Q780" i="1" s="1"/>
  <c r="R780" i="1" s="1"/>
  <c r="L759" i="1"/>
  <c r="Q759" i="1" s="1"/>
  <c r="R759" i="1" s="1"/>
  <c r="L721" i="1"/>
  <c r="Q721" i="1" s="1"/>
  <c r="R721" i="1" s="1"/>
  <c r="L742" i="1"/>
  <c r="Q742" i="1" s="1"/>
  <c r="R742" i="1" s="1"/>
  <c r="L701" i="1"/>
  <c r="Q701" i="1" s="1"/>
  <c r="R701" i="1" s="1"/>
  <c r="L819" i="1"/>
  <c r="Q819" i="1" s="1"/>
  <c r="R819" i="1" s="1"/>
  <c r="L825" i="1"/>
  <c r="Q825" i="1" s="1"/>
  <c r="R825" i="1" s="1"/>
  <c r="L744" i="1"/>
  <c r="Q744" i="1" s="1"/>
  <c r="R744" i="1" s="1"/>
  <c r="L710" i="1"/>
  <c r="Q710" i="1" s="1"/>
  <c r="R710" i="1" s="1"/>
  <c r="L786" i="1"/>
  <c r="Q786" i="1" s="1"/>
  <c r="R786" i="1" s="1"/>
  <c r="L667" i="1"/>
  <c r="Q667" i="1" s="1"/>
  <c r="R667" i="1" s="1"/>
  <c r="L810" i="1"/>
  <c r="Q810" i="1" s="1"/>
  <c r="R810" i="1" s="1"/>
  <c r="L747" i="1"/>
  <c r="Q747" i="1" s="1"/>
  <c r="R747" i="1" s="1"/>
  <c r="L769" i="1"/>
  <c r="Q769" i="1" s="1"/>
  <c r="R769" i="1" s="1"/>
  <c r="L751" i="1"/>
  <c r="Q751" i="1" s="1"/>
  <c r="R751" i="1" s="1"/>
  <c r="L762" i="1"/>
  <c r="Q762" i="1" s="1"/>
  <c r="R762" i="1" s="1"/>
  <c r="L795" i="1"/>
  <c r="Q795" i="1" s="1"/>
  <c r="R795" i="1" s="1"/>
  <c r="L741" i="1"/>
  <c r="Q741" i="1" s="1"/>
  <c r="R741" i="1" s="1"/>
  <c r="L831" i="1"/>
  <c r="Q831" i="1" s="1"/>
  <c r="R831" i="1" s="1"/>
  <c r="L730" i="1"/>
  <c r="Q730" i="1" s="1"/>
  <c r="R730" i="1" s="1"/>
  <c r="L672" i="1"/>
  <c r="Q672" i="1" s="1"/>
  <c r="R672" i="1" s="1"/>
  <c r="L813" i="1"/>
  <c r="Q813" i="1" s="1"/>
  <c r="R813" i="1" s="1"/>
  <c r="L774" i="1"/>
  <c r="Q774" i="1" s="1"/>
  <c r="R774" i="1" s="1"/>
  <c r="L750" i="1"/>
  <c r="Q750" i="1" s="1"/>
  <c r="R750" i="1" s="1"/>
  <c r="L772" i="1"/>
  <c r="Q772" i="1" s="1"/>
  <c r="R772" i="1" s="1"/>
  <c r="L682" i="1"/>
  <c r="L779" i="1"/>
  <c r="Q779" i="1" s="1"/>
  <c r="R779" i="1" s="1"/>
  <c r="L823" i="1"/>
  <c r="Q823" i="1" s="1"/>
  <c r="R823" i="1" s="1"/>
  <c r="L718" i="1"/>
  <c r="Q718" i="1" s="1"/>
  <c r="R718" i="1" s="1"/>
  <c r="L737" i="1"/>
  <c r="Q737" i="1" s="1"/>
  <c r="R737" i="1" s="1"/>
  <c r="L814" i="1"/>
  <c r="Q814" i="1" s="1"/>
  <c r="R814" i="1" s="1"/>
  <c r="L733" i="1"/>
  <c r="Q733" i="1" s="1"/>
  <c r="R733" i="1" s="1"/>
  <c r="L787" i="1"/>
  <c r="Q787" i="1" s="1"/>
  <c r="R787" i="1" s="1"/>
  <c r="L804" i="1"/>
  <c r="Q804" i="1" s="1"/>
  <c r="R804" i="1" s="1"/>
  <c r="L714" i="1"/>
  <c r="Q714" i="1" s="1"/>
  <c r="R714" i="1" s="1"/>
  <c r="L763" i="1"/>
  <c r="Q763" i="1" s="1"/>
  <c r="R763" i="1" s="1"/>
  <c r="L743" i="1"/>
  <c r="Q743" i="1" s="1"/>
  <c r="R743" i="1" s="1"/>
  <c r="L794" i="1"/>
  <c r="Q794" i="1" s="1"/>
  <c r="R794" i="1" s="1"/>
  <c r="L764" i="1"/>
  <c r="Q764" i="1" s="1"/>
  <c r="R764" i="1" s="1"/>
  <c r="L746" i="1"/>
  <c r="Q746" i="1" s="1"/>
  <c r="R746" i="1" s="1"/>
  <c r="L761" i="1"/>
  <c r="Q761" i="1" s="1"/>
  <c r="R761" i="1" s="1"/>
  <c r="L803" i="1"/>
  <c r="Q803" i="1" s="1"/>
  <c r="R803" i="1" s="1"/>
  <c r="L811" i="1"/>
  <c r="Q811" i="1" s="1"/>
  <c r="R811" i="1" s="1"/>
  <c r="L755" i="1"/>
  <c r="Q755" i="1" s="1"/>
  <c r="R755" i="1" s="1"/>
  <c r="L775" i="1"/>
  <c r="Q775" i="1" s="1"/>
  <c r="R775" i="1" s="1"/>
  <c r="L827" i="1"/>
  <c r="Q827" i="1" s="1"/>
  <c r="R827" i="1" s="1"/>
  <c r="L793" i="1"/>
  <c r="Q793" i="1" s="1"/>
  <c r="R793" i="1" s="1"/>
  <c r="L765" i="1"/>
  <c r="Q765" i="1" s="1"/>
  <c r="R765" i="1" s="1"/>
  <c r="L828" i="1"/>
  <c r="Q828" i="1" s="1"/>
  <c r="R828" i="1" s="1"/>
  <c r="L829" i="1"/>
  <c r="Q829" i="1" s="1"/>
  <c r="R829" i="1" s="1"/>
  <c r="L797" i="1"/>
  <c r="Q797" i="1" s="1"/>
  <c r="R797" i="1" s="1"/>
  <c r="L783" i="1"/>
  <c r="Q783" i="1" s="1"/>
  <c r="R783" i="1" s="1"/>
  <c r="L801" i="1"/>
  <c r="Q801" i="1" s="1"/>
  <c r="R801" i="1" s="1"/>
  <c r="L815" i="1"/>
  <c r="Q815" i="1" s="1"/>
  <c r="R815" i="1" s="1"/>
  <c r="L821" i="1"/>
  <c r="Q821" i="1" s="1"/>
  <c r="R821" i="1" s="1"/>
  <c r="L788" i="1"/>
  <c r="Q788" i="1" s="1"/>
  <c r="R788" i="1" s="1"/>
  <c r="L799" i="1"/>
  <c r="Q799" i="1" s="1"/>
  <c r="R799" i="1" s="1"/>
  <c r="L719" i="1"/>
  <c r="Q719" i="1" s="1"/>
  <c r="R719" i="1" s="1"/>
  <c r="L683" i="1"/>
  <c r="L812" i="1"/>
  <c r="Q812" i="1" s="1"/>
  <c r="R812" i="1" s="1"/>
  <c r="L824" i="1"/>
  <c r="Q824" i="1" s="1"/>
  <c r="R824" i="1" s="1"/>
  <c r="L777" i="1"/>
  <c r="Q777" i="1" s="1"/>
  <c r="R777" i="1" s="1"/>
  <c r="L820" i="1"/>
  <c r="Q820" i="1" s="1"/>
  <c r="R820" i="1" s="1"/>
  <c r="L800" i="1"/>
  <c r="Q800" i="1" s="1"/>
  <c r="R800" i="1" s="1"/>
  <c r="L805" i="1"/>
  <c r="Q805" i="1" s="1"/>
  <c r="R805" i="1" s="1"/>
  <c r="L782" i="1"/>
  <c r="Q782" i="1" s="1"/>
  <c r="R782" i="1" s="1"/>
  <c r="L798" i="1"/>
  <c r="Q798" i="1" s="1"/>
  <c r="R798" i="1" s="1"/>
  <c r="L724" i="1"/>
  <c r="Q724" i="1" s="1"/>
  <c r="R724" i="1" s="1"/>
  <c r="L768" i="1"/>
  <c r="Q768" i="1" s="1"/>
  <c r="R768" i="1" s="1"/>
  <c r="L791" i="1"/>
  <c r="Q791" i="1" s="1"/>
  <c r="R791" i="1" s="1"/>
  <c r="L685" i="1"/>
  <c r="L686" i="1"/>
  <c r="L796" i="1"/>
  <c r="Q796" i="1" s="1"/>
  <c r="R796" i="1" s="1"/>
  <c r="L687" i="1"/>
  <c r="L808" i="1"/>
  <c r="Q808" i="1" s="1"/>
  <c r="R808" i="1" s="1"/>
  <c r="L834" i="1"/>
  <c r="Q834" i="1" s="1"/>
  <c r="R834" i="1" s="1"/>
  <c r="L688" i="1"/>
  <c r="L784" i="1"/>
  <c r="Q784" i="1" s="1"/>
  <c r="R784" i="1" s="1"/>
  <c r="L816" i="1"/>
  <c r="Q816" i="1" s="1"/>
  <c r="R816" i="1" s="1"/>
  <c r="L818" i="1"/>
  <c r="Q818" i="1" s="1"/>
  <c r="R818" i="1" s="1"/>
  <c r="L689" i="1"/>
  <c r="L789" i="1"/>
  <c r="Q789" i="1" s="1"/>
  <c r="R789" i="1" s="1"/>
  <c r="L690" i="1"/>
  <c r="L691" i="1"/>
  <c r="L692" i="1"/>
  <c r="L693" i="1"/>
  <c r="L809" i="1"/>
  <c r="Q809" i="1" s="1"/>
  <c r="R809" i="1" s="1"/>
  <c r="L694" i="1"/>
  <c r="L822" i="1"/>
  <c r="Q822" i="1" s="1"/>
  <c r="R822" i="1" s="1"/>
  <c r="L758" i="1"/>
  <c r="Q758" i="1" s="1"/>
  <c r="R758" i="1" s="1"/>
  <c r="L695" i="1"/>
  <c r="L696" i="1"/>
  <c r="L697" i="1"/>
  <c r="L698" i="1"/>
  <c r="L699" i="1"/>
  <c r="L700" i="1"/>
  <c r="L839" i="1"/>
  <c r="Q839" i="1" s="1"/>
  <c r="R839" i="1" s="1"/>
  <c r="L934" i="1"/>
  <c r="Q934" i="1" s="1"/>
  <c r="R934" i="1" s="1"/>
  <c r="L993" i="1"/>
  <c r="Q993" i="1" s="1"/>
  <c r="R993" i="1" s="1"/>
  <c r="L901" i="1"/>
  <c r="Q901" i="1" s="1"/>
  <c r="R901" i="1" s="1"/>
  <c r="L988" i="1"/>
  <c r="Q988" i="1" s="1"/>
  <c r="R988" i="1" s="1"/>
  <c r="L875" i="1"/>
  <c r="Q875" i="1" s="1"/>
  <c r="R875" i="1" s="1"/>
  <c r="L906" i="1"/>
  <c r="Q906" i="1" s="1"/>
  <c r="R906" i="1" s="1"/>
  <c r="L947" i="1"/>
  <c r="Q947" i="1" s="1"/>
  <c r="R947" i="1" s="1"/>
  <c r="L853" i="1"/>
  <c r="Q853" i="1" s="1"/>
  <c r="R853" i="1" s="1"/>
  <c r="L1026" i="1"/>
  <c r="Q1026" i="1" s="1"/>
  <c r="R1026" i="1" s="1"/>
  <c r="L989" i="1"/>
  <c r="Q989" i="1" s="1"/>
  <c r="R989" i="1" s="1"/>
  <c r="L843" i="1"/>
  <c r="Q843" i="1" s="1"/>
  <c r="R843" i="1" s="1"/>
  <c r="L872" i="1"/>
  <c r="Q872" i="1" s="1"/>
  <c r="R872" i="1" s="1"/>
  <c r="L933" i="1"/>
  <c r="Q933" i="1" s="1"/>
  <c r="R933" i="1" s="1"/>
  <c r="L946" i="1"/>
  <c r="Q946" i="1" s="1"/>
  <c r="R946" i="1" s="1"/>
  <c r="L864" i="1"/>
  <c r="Q864" i="1" s="1"/>
  <c r="R864" i="1" s="1"/>
  <c r="L871" i="1"/>
  <c r="Q871" i="1" s="1"/>
  <c r="R871" i="1" s="1"/>
  <c r="L1030" i="1"/>
  <c r="Q1030" i="1" s="1"/>
  <c r="R1030" i="1" s="1"/>
  <c r="L902" i="1"/>
  <c r="Q902" i="1" s="1"/>
  <c r="R902" i="1" s="1"/>
  <c r="L908" i="1"/>
  <c r="Q908" i="1" s="1"/>
  <c r="R908" i="1" s="1"/>
  <c r="L1021" i="1"/>
  <c r="Q1021" i="1" s="1"/>
  <c r="R1021" i="1" s="1"/>
  <c r="L966" i="1"/>
  <c r="Q966" i="1" s="1"/>
  <c r="R966" i="1" s="1"/>
  <c r="L1006" i="1"/>
  <c r="Q1006" i="1" s="1"/>
  <c r="R1006" i="1" s="1"/>
  <c r="L879" i="1"/>
  <c r="L937" i="1"/>
  <c r="Q937" i="1" s="1"/>
  <c r="R937" i="1" s="1"/>
  <c r="L880" i="1"/>
  <c r="L869" i="1"/>
  <c r="Q869" i="1" s="1"/>
  <c r="R869" i="1" s="1"/>
  <c r="L961" i="1"/>
  <c r="Q961" i="1" s="1"/>
  <c r="R961" i="1" s="1"/>
  <c r="L980" i="1"/>
  <c r="Q980" i="1" s="1"/>
  <c r="R980" i="1" s="1"/>
  <c r="L1032" i="1"/>
  <c r="Q1032" i="1" s="1"/>
  <c r="R1032" i="1" s="1"/>
  <c r="L919" i="1"/>
  <c r="Q919" i="1" s="1"/>
  <c r="R919" i="1" s="1"/>
  <c r="L953" i="1"/>
  <c r="Q953" i="1" s="1"/>
  <c r="R953" i="1" s="1"/>
  <c r="L981" i="1"/>
  <c r="Q981" i="1" s="1"/>
  <c r="R981" i="1" s="1"/>
  <c r="L867" i="1"/>
  <c r="Q867" i="1" s="1"/>
  <c r="R867" i="1" s="1"/>
  <c r="L1020" i="1"/>
  <c r="Q1020" i="1" s="1"/>
  <c r="R1020" i="1" s="1"/>
  <c r="L929" i="1"/>
  <c r="Q929" i="1" s="1"/>
  <c r="R929" i="1" s="1"/>
  <c r="L950" i="1"/>
  <c r="Q950" i="1" s="1"/>
  <c r="R950" i="1" s="1"/>
  <c r="L939" i="1"/>
  <c r="Q939" i="1" s="1"/>
  <c r="R939" i="1" s="1"/>
  <c r="L907" i="1"/>
  <c r="Q907" i="1" s="1"/>
  <c r="R907" i="1" s="1"/>
  <c r="L979" i="1"/>
  <c r="Q979" i="1" s="1"/>
  <c r="R979" i="1" s="1"/>
  <c r="L1029" i="1"/>
  <c r="Q1029" i="1" s="1"/>
  <c r="R1029" i="1" s="1"/>
  <c r="L962" i="1"/>
  <c r="Q962" i="1" s="1"/>
  <c r="R962" i="1" s="1"/>
  <c r="L1010" i="1"/>
  <c r="Q1010" i="1" s="1"/>
  <c r="R1010" i="1" s="1"/>
  <c r="L999" i="1"/>
  <c r="Q999" i="1" s="1"/>
  <c r="R999" i="1" s="1"/>
  <c r="L994" i="1"/>
  <c r="Q994" i="1" s="1"/>
  <c r="R994" i="1" s="1"/>
  <c r="L930" i="1"/>
  <c r="Q930" i="1" s="1"/>
  <c r="R930" i="1" s="1"/>
  <c r="L956" i="1"/>
  <c r="Q956" i="1" s="1"/>
  <c r="R956" i="1" s="1"/>
  <c r="L916" i="1"/>
  <c r="Q916" i="1" s="1"/>
  <c r="R916" i="1" s="1"/>
  <c r="L881" i="1"/>
  <c r="L987" i="1"/>
  <c r="Q987" i="1" s="1"/>
  <c r="R987" i="1" s="1"/>
  <c r="L1015" i="1"/>
  <c r="Q1015" i="1" s="1"/>
  <c r="R1015" i="1" s="1"/>
  <c r="L1005" i="1"/>
  <c r="Q1005" i="1" s="1"/>
  <c r="R1005" i="1" s="1"/>
  <c r="L977" i="1"/>
  <c r="Q977" i="1" s="1"/>
  <c r="R977" i="1" s="1"/>
  <c r="L904" i="1"/>
  <c r="Q904" i="1" s="1"/>
  <c r="R904" i="1" s="1"/>
  <c r="L882" i="1"/>
  <c r="L951" i="1"/>
  <c r="Q951" i="1" s="1"/>
  <c r="R951" i="1" s="1"/>
  <c r="L948" i="1"/>
  <c r="Q948" i="1" s="1"/>
  <c r="R948" i="1" s="1"/>
  <c r="L941" i="1"/>
  <c r="Q941" i="1" s="1"/>
  <c r="R941" i="1" s="1"/>
  <c r="L1027" i="1"/>
  <c r="Q1027" i="1" s="1"/>
  <c r="R1027" i="1" s="1"/>
  <c r="L957" i="1"/>
  <c r="Q957" i="1" s="1"/>
  <c r="R957" i="1" s="1"/>
  <c r="L883" i="1"/>
  <c r="L1004" i="1"/>
  <c r="Q1004" i="1" s="1"/>
  <c r="R1004" i="1" s="1"/>
  <c r="L1022" i="1"/>
  <c r="Q1022" i="1" s="1"/>
  <c r="R1022" i="1" s="1"/>
  <c r="L992" i="1"/>
  <c r="Q992" i="1" s="1"/>
  <c r="R992" i="1" s="1"/>
  <c r="L1028" i="1"/>
  <c r="Q1028" i="1" s="1"/>
  <c r="R1028" i="1" s="1"/>
  <c r="L1025" i="1"/>
  <c r="Q1025" i="1" s="1"/>
  <c r="R1025" i="1" s="1"/>
  <c r="L884" i="1"/>
  <c r="L1024" i="1"/>
  <c r="Q1024" i="1" s="1"/>
  <c r="R1024" i="1" s="1"/>
  <c r="L1007" i="1"/>
  <c r="Q1007" i="1" s="1"/>
  <c r="R1007" i="1" s="1"/>
  <c r="L972" i="1"/>
  <c r="Q972" i="1" s="1"/>
  <c r="R972" i="1" s="1"/>
  <c r="L885" i="1"/>
  <c r="L886" i="1"/>
  <c r="L942" i="1"/>
  <c r="Q942" i="1" s="1"/>
  <c r="R942" i="1" s="1"/>
  <c r="L978" i="1"/>
  <c r="Q978" i="1" s="1"/>
  <c r="R978" i="1" s="1"/>
  <c r="L1018" i="1"/>
  <c r="Q1018" i="1" s="1"/>
  <c r="R1018" i="1" s="1"/>
  <c r="L991" i="1"/>
  <c r="Q991" i="1" s="1"/>
  <c r="R991" i="1" s="1"/>
  <c r="L973" i="1"/>
  <c r="Q973" i="1" s="1"/>
  <c r="R973" i="1" s="1"/>
  <c r="L964" i="1"/>
  <c r="Q964" i="1" s="1"/>
  <c r="R964" i="1" s="1"/>
  <c r="L1017" i="1"/>
  <c r="Q1017" i="1" s="1"/>
  <c r="R1017" i="1" s="1"/>
  <c r="L983" i="1"/>
  <c r="Q983" i="1" s="1"/>
  <c r="R983" i="1" s="1"/>
  <c r="L998" i="1"/>
  <c r="Q998" i="1" s="1"/>
  <c r="R998" i="1" s="1"/>
  <c r="L922" i="1"/>
  <c r="Q922" i="1" s="1"/>
  <c r="R922" i="1" s="1"/>
  <c r="L1011" i="1"/>
  <c r="Q1011" i="1" s="1"/>
  <c r="R1011" i="1" s="1"/>
  <c r="L1019" i="1"/>
  <c r="Q1019" i="1" s="1"/>
  <c r="R1019" i="1" s="1"/>
  <c r="L1003" i="1"/>
  <c r="Q1003" i="1" s="1"/>
  <c r="R1003" i="1" s="1"/>
  <c r="L1008" i="1"/>
  <c r="Q1008" i="1" s="1"/>
  <c r="R1008" i="1" s="1"/>
  <c r="L888" i="1"/>
  <c r="L940" i="1"/>
  <c r="Q940" i="1" s="1"/>
  <c r="R940" i="1" s="1"/>
  <c r="L1013" i="1"/>
  <c r="Q1013" i="1" s="1"/>
  <c r="R1013" i="1" s="1"/>
  <c r="L982" i="1"/>
  <c r="Q982" i="1" s="1"/>
  <c r="R982" i="1" s="1"/>
  <c r="L1031" i="1"/>
  <c r="Q1031" i="1" s="1"/>
  <c r="R1031" i="1" s="1"/>
  <c r="L974" i="1"/>
  <c r="Q974" i="1" s="1"/>
  <c r="R974" i="1" s="1"/>
  <c r="L1016" i="1"/>
  <c r="Q1016" i="1" s="1"/>
  <c r="R1016" i="1" s="1"/>
  <c r="L1014" i="1"/>
  <c r="Q1014" i="1" s="1"/>
  <c r="R1014" i="1" s="1"/>
  <c r="L890" i="1"/>
  <c r="L891" i="1"/>
  <c r="L892" i="1"/>
  <c r="L1069" i="1"/>
  <c r="Q1069" i="1" s="1"/>
  <c r="R1069" i="1" s="1"/>
  <c r="L1110" i="1"/>
  <c r="Q1110" i="1" s="1"/>
  <c r="R1110" i="1" s="1"/>
  <c r="L1101" i="1"/>
  <c r="Q1101" i="1" s="1"/>
  <c r="R1101" i="1" s="1"/>
  <c r="L1070" i="1"/>
  <c r="Q1070" i="1" s="1"/>
  <c r="R1070" i="1" s="1"/>
  <c r="L1183" i="1"/>
  <c r="Q1183" i="1" s="1"/>
  <c r="R1183" i="1" s="1"/>
  <c r="L1065" i="1"/>
  <c r="Q1065" i="1" s="1"/>
  <c r="R1065" i="1" s="1"/>
  <c r="L1058" i="1"/>
  <c r="Q1058" i="1" s="1"/>
  <c r="R1058" i="1" s="1"/>
  <c r="L1120" i="1"/>
  <c r="Q1120" i="1" s="1"/>
  <c r="R1120" i="1" s="1"/>
  <c r="L1073" i="1"/>
  <c r="Q1073" i="1" s="1"/>
  <c r="R1073" i="1" s="1"/>
  <c r="L1159" i="1"/>
  <c r="Q1159" i="1" s="1"/>
  <c r="R1159" i="1" s="1"/>
  <c r="L1168" i="1"/>
  <c r="Q1168" i="1" s="1"/>
  <c r="R1168" i="1" s="1"/>
  <c r="L1075" i="1"/>
  <c r="Q1075" i="1" s="1"/>
  <c r="R1075" i="1" s="1"/>
  <c r="L1170" i="1"/>
  <c r="Q1170" i="1" s="1"/>
  <c r="R1170" i="1" s="1"/>
  <c r="L1227" i="1"/>
  <c r="Q1227" i="1" s="1"/>
  <c r="R1227" i="1" s="1"/>
  <c r="L1108" i="1"/>
  <c r="Q1108" i="1" s="1"/>
  <c r="R1108" i="1" s="1"/>
  <c r="L1214" i="1"/>
  <c r="Q1214" i="1" s="1"/>
  <c r="R1214" i="1" s="1"/>
  <c r="L1077" i="1"/>
  <c r="Q1077" i="1" s="1"/>
  <c r="R1077" i="1" s="1"/>
  <c r="L1194" i="1"/>
  <c r="Q1194" i="1" s="1"/>
  <c r="R1194" i="1" s="1"/>
  <c r="L1115" i="1"/>
  <c r="Q1115" i="1" s="1"/>
  <c r="R1115" i="1" s="1"/>
  <c r="L1197" i="1"/>
  <c r="Q1197" i="1" s="1"/>
  <c r="R1197" i="1" s="1"/>
  <c r="L1114" i="1"/>
  <c r="Q1114" i="1" s="1"/>
  <c r="R1114" i="1" s="1"/>
  <c r="L1147" i="1"/>
  <c r="Q1147" i="1" s="1"/>
  <c r="R1147" i="1" s="1"/>
  <c r="L1229" i="1"/>
  <c r="Q1229" i="1" s="1"/>
  <c r="R1229" i="1" s="1"/>
  <c r="L1126" i="1"/>
  <c r="Q1126" i="1" s="1"/>
  <c r="R1126" i="1" s="1"/>
  <c r="L1045" i="1"/>
  <c r="Q1045" i="1" s="1"/>
  <c r="R1045" i="1" s="1"/>
  <c r="L1145" i="1"/>
  <c r="Q1145" i="1" s="1"/>
  <c r="R1145" i="1" s="1"/>
  <c r="L1157" i="1"/>
  <c r="Q1157" i="1" s="1"/>
  <c r="R1157" i="1" s="1"/>
  <c r="L1155" i="1"/>
  <c r="Q1155" i="1" s="1"/>
  <c r="R1155" i="1" s="1"/>
  <c r="L1131" i="1"/>
  <c r="Q1131" i="1" s="1"/>
  <c r="R1131" i="1" s="1"/>
  <c r="L1169" i="1"/>
  <c r="Q1169" i="1" s="1"/>
  <c r="R1169" i="1" s="1"/>
  <c r="L1215" i="1"/>
  <c r="Q1215" i="1" s="1"/>
  <c r="R1215" i="1" s="1"/>
  <c r="L1117" i="1"/>
  <c r="Q1117" i="1" s="1"/>
  <c r="R1117" i="1" s="1"/>
  <c r="L1102" i="1"/>
  <c r="Q1102" i="1" s="1"/>
  <c r="R1102" i="1" s="1"/>
  <c r="L1175" i="1"/>
  <c r="Q1175" i="1" s="1"/>
  <c r="R1175" i="1" s="1"/>
  <c r="L1136" i="1"/>
  <c r="Q1136" i="1" s="1"/>
  <c r="R1136" i="1" s="1"/>
  <c r="L1166" i="1"/>
  <c r="Q1166" i="1" s="1"/>
  <c r="R1166" i="1" s="1"/>
  <c r="L1167" i="1"/>
  <c r="Q1167" i="1" s="1"/>
  <c r="R1167" i="1" s="1"/>
  <c r="L1222" i="1"/>
  <c r="Q1222" i="1" s="1"/>
  <c r="R1222" i="1" s="1"/>
  <c r="L1151" i="1"/>
  <c r="Q1151" i="1" s="1"/>
  <c r="R1151" i="1" s="1"/>
  <c r="L1178" i="1"/>
  <c r="Q1178" i="1" s="1"/>
  <c r="R1178" i="1" s="1"/>
  <c r="L1206" i="1"/>
  <c r="Q1206" i="1" s="1"/>
  <c r="R1206" i="1" s="1"/>
  <c r="L1087" i="1"/>
  <c r="L1051" i="1"/>
  <c r="Q1051" i="1" s="1"/>
  <c r="R1051" i="1" s="1"/>
  <c r="L1180" i="1"/>
  <c r="Q1180" i="1" s="1"/>
  <c r="R1180" i="1" s="1"/>
  <c r="L1123" i="1"/>
  <c r="Q1123" i="1" s="1"/>
  <c r="R1123" i="1" s="1"/>
  <c r="L1161" i="1"/>
  <c r="Q1161" i="1" s="1"/>
  <c r="R1161" i="1" s="1"/>
  <c r="L1219" i="1"/>
  <c r="Q1219" i="1" s="1"/>
  <c r="R1219" i="1" s="1"/>
  <c r="L1177" i="1"/>
  <c r="Q1177" i="1" s="1"/>
  <c r="R1177" i="1" s="1"/>
  <c r="L1188" i="1"/>
  <c r="Q1188" i="1" s="1"/>
  <c r="R1188" i="1" s="1"/>
  <c r="L1182" i="1"/>
  <c r="Q1182" i="1" s="1"/>
  <c r="R1182" i="1" s="1"/>
  <c r="L1196" i="1"/>
  <c r="Q1196" i="1" s="1"/>
  <c r="R1196" i="1" s="1"/>
  <c r="L1192" i="1"/>
  <c r="Q1192" i="1" s="1"/>
  <c r="R1192" i="1" s="1"/>
  <c r="L1121" i="1"/>
  <c r="Q1121" i="1" s="1"/>
  <c r="R1121" i="1" s="1"/>
  <c r="L1212" i="1"/>
  <c r="Q1212" i="1" s="1"/>
  <c r="R1212" i="1" s="1"/>
  <c r="L1208" i="1"/>
  <c r="Q1208" i="1" s="1"/>
  <c r="R1208" i="1" s="1"/>
  <c r="L1090" i="1"/>
  <c r="L1152" i="1"/>
  <c r="Q1152" i="1" s="1"/>
  <c r="R1152" i="1" s="1"/>
  <c r="L1150" i="1"/>
  <c r="Q1150" i="1" s="1"/>
  <c r="R1150" i="1" s="1"/>
  <c r="L1143" i="1"/>
  <c r="Q1143" i="1" s="1"/>
  <c r="R1143" i="1" s="1"/>
  <c r="L1230" i="1"/>
  <c r="Q1230" i="1" s="1"/>
  <c r="R1230" i="1" s="1"/>
  <c r="L1091" i="1"/>
  <c r="L1198" i="1"/>
  <c r="Q1198" i="1" s="1"/>
  <c r="R1198" i="1" s="1"/>
  <c r="L1184" i="1"/>
  <c r="Q1184" i="1" s="1"/>
  <c r="R1184" i="1" s="1"/>
  <c r="L1191" i="1"/>
  <c r="Q1191" i="1" s="1"/>
  <c r="R1191" i="1" s="1"/>
  <c r="L1084" i="1"/>
  <c r="Q1084" i="1" s="1"/>
  <c r="R1084" i="1" s="1"/>
  <c r="L1221" i="1"/>
  <c r="Q1221" i="1" s="1"/>
  <c r="R1221" i="1" s="1"/>
  <c r="L1171" i="1"/>
  <c r="Q1171" i="1" s="1"/>
  <c r="R1171" i="1" s="1"/>
  <c r="L1093" i="1"/>
  <c r="L1154" i="1"/>
  <c r="Q1154" i="1" s="1"/>
  <c r="R1154" i="1" s="1"/>
  <c r="L1189" i="1"/>
  <c r="Q1189" i="1" s="1"/>
  <c r="R1189" i="1" s="1"/>
  <c r="L1094" i="1"/>
  <c r="L1186" i="1"/>
  <c r="Q1186" i="1" s="1"/>
  <c r="R1186" i="1" s="1"/>
  <c r="L1199" i="1"/>
  <c r="Q1199" i="1" s="1"/>
  <c r="R1199" i="1" s="1"/>
  <c r="L1225" i="1"/>
  <c r="Q1225" i="1" s="1"/>
  <c r="R1225" i="1" s="1"/>
  <c r="L1095" i="1"/>
  <c r="L1228" i="1"/>
  <c r="Q1228" i="1" s="1"/>
  <c r="R1228" i="1" s="1"/>
  <c r="L1224" i="1"/>
  <c r="Q1224" i="1" s="1"/>
  <c r="R1224" i="1" s="1"/>
  <c r="L1096" i="1"/>
  <c r="L1203" i="1"/>
  <c r="Q1203" i="1" s="1"/>
  <c r="R1203" i="1" s="1"/>
  <c r="L1124" i="1"/>
  <c r="Q1124" i="1" s="1"/>
  <c r="R1124" i="1" s="1"/>
  <c r="L1097" i="1"/>
  <c r="L1105" i="1"/>
  <c r="Q1105" i="1" s="1"/>
  <c r="R1105" i="1" s="1"/>
  <c r="L1172" i="1"/>
  <c r="Q1172" i="1" s="1"/>
  <c r="R1172" i="1" s="1"/>
  <c r="L1204" i="1"/>
  <c r="Q1204" i="1" s="1"/>
  <c r="R1204" i="1" s="1"/>
  <c r="L1174" i="1"/>
  <c r="Q1174" i="1" s="1"/>
  <c r="R1174" i="1" s="1"/>
  <c r="L1129" i="1"/>
  <c r="Q1129" i="1" s="1"/>
  <c r="R1129" i="1" s="1"/>
  <c r="L1149" i="1"/>
  <c r="Q1149" i="1" s="1"/>
  <c r="R1149" i="1" s="1"/>
  <c r="L1223" i="1"/>
  <c r="Q1223" i="1" s="1"/>
  <c r="R1223" i="1" s="1"/>
  <c r="L1205" i="1"/>
  <c r="Q1205" i="1" s="1"/>
  <c r="R1205" i="1" s="1"/>
  <c r="L1190" i="1"/>
  <c r="Q1190" i="1" s="1"/>
  <c r="R1190" i="1" s="1"/>
  <c r="L1383" i="1"/>
  <c r="Q1383" i="1" s="1"/>
  <c r="R1383" i="1" s="1"/>
  <c r="L1366" i="1"/>
  <c r="Q1366" i="1" s="1"/>
  <c r="R1366" i="1" s="1"/>
  <c r="L1397" i="1"/>
  <c r="Q1397" i="1" s="1"/>
  <c r="R1397" i="1" s="1"/>
  <c r="L1265" i="1"/>
  <c r="Q1265" i="1" s="1"/>
  <c r="R1265" i="1" s="1"/>
  <c r="L1258" i="1"/>
  <c r="Q1258" i="1" s="1"/>
  <c r="R1258" i="1" s="1"/>
  <c r="L1307" i="1"/>
  <c r="Q1307" i="1" s="1"/>
  <c r="R1307" i="1" s="1"/>
  <c r="L1291" i="1"/>
  <c r="Q1291" i="1" s="1"/>
  <c r="R1291" i="1" s="1"/>
  <c r="L1429" i="1"/>
  <c r="Q1429" i="1" s="1"/>
  <c r="R1429" i="1" s="1"/>
  <c r="L1427" i="1"/>
  <c r="Q1427" i="1" s="1"/>
  <c r="R1427" i="1" s="1"/>
  <c r="L1353" i="1"/>
  <c r="Q1353" i="1" s="1"/>
  <c r="R1353" i="1" s="1"/>
  <c r="L1279" i="1"/>
  <c r="Q1279" i="1" s="1"/>
  <c r="R1279" i="1" s="1"/>
  <c r="L1260" i="1"/>
  <c r="Q1260" i="1" s="1"/>
  <c r="R1260" i="1" s="1"/>
  <c r="L1293" i="1"/>
  <c r="Q1293" i="1" s="1"/>
  <c r="R1293" i="1" s="1"/>
  <c r="L1282" i="1"/>
  <c r="L1415" i="1"/>
  <c r="Q1415" i="1" s="1"/>
  <c r="R1415" i="1" s="1"/>
  <c r="L1303" i="1"/>
  <c r="Q1303" i="1" s="1"/>
  <c r="R1303" i="1" s="1"/>
  <c r="L1298" i="1"/>
  <c r="Q1298" i="1" s="1"/>
  <c r="R1298" i="1" s="1"/>
  <c r="L1418" i="1"/>
  <c r="Q1418" i="1" s="1"/>
  <c r="R1418" i="1" s="1"/>
  <c r="L1337" i="1"/>
  <c r="Q1337" i="1" s="1"/>
  <c r="R1337" i="1" s="1"/>
  <c r="L1268" i="1"/>
  <c r="Q1268" i="1" s="1"/>
  <c r="R1268" i="1" s="1"/>
  <c r="L1382" i="1"/>
  <c r="Q1382" i="1" s="1"/>
  <c r="R1382" i="1" s="1"/>
  <c r="L1311" i="1"/>
  <c r="Q1311" i="1" s="1"/>
  <c r="R1311" i="1" s="1"/>
  <c r="L1367" i="1"/>
  <c r="Q1367" i="1" s="1"/>
  <c r="R1367" i="1" s="1"/>
  <c r="L1318" i="1"/>
  <c r="Q1318" i="1" s="1"/>
  <c r="R1318" i="1" s="1"/>
  <c r="L1342" i="1"/>
  <c r="Q1342" i="1" s="1"/>
  <c r="R1342" i="1" s="1"/>
  <c r="L1387" i="1"/>
  <c r="Q1387" i="1" s="1"/>
  <c r="R1387" i="1" s="1"/>
  <c r="L1322" i="1"/>
  <c r="Q1322" i="1" s="1"/>
  <c r="R1322" i="1" s="1"/>
  <c r="L1310" i="1"/>
  <c r="Q1310" i="1" s="1"/>
  <c r="R1310" i="1" s="1"/>
  <c r="L1325" i="1"/>
  <c r="Q1325" i="1" s="1"/>
  <c r="R1325" i="1" s="1"/>
  <c r="L1412" i="1"/>
  <c r="Q1412" i="1" s="1"/>
  <c r="R1412" i="1" s="1"/>
  <c r="L1402" i="1"/>
  <c r="Q1402" i="1" s="1"/>
  <c r="R1402" i="1" s="1"/>
  <c r="L1376" i="1"/>
  <c r="Q1376" i="1" s="1"/>
  <c r="R1376" i="1" s="1"/>
  <c r="L1361" i="1"/>
  <c r="Q1361" i="1" s="1"/>
  <c r="R1361" i="1" s="1"/>
  <c r="L1316" i="1"/>
  <c r="Q1316" i="1" s="1"/>
  <c r="R1316" i="1" s="1"/>
  <c r="L1354" i="1"/>
  <c r="Q1354" i="1" s="1"/>
  <c r="R1354" i="1" s="1"/>
  <c r="L1417" i="1"/>
  <c r="Q1417" i="1" s="1"/>
  <c r="R1417" i="1" s="1"/>
  <c r="L1407" i="1"/>
  <c r="Q1407" i="1" s="1"/>
  <c r="R1407" i="1" s="1"/>
  <c r="L1352" i="1"/>
  <c r="Q1352" i="1" s="1"/>
  <c r="R1352" i="1" s="1"/>
  <c r="L1341" i="1"/>
  <c r="Q1341" i="1" s="1"/>
  <c r="R1341" i="1" s="1"/>
  <c r="L1304" i="1"/>
  <c r="Q1304" i="1" s="1"/>
  <c r="R1304" i="1" s="1"/>
  <c r="L1378" i="1"/>
  <c r="Q1378" i="1" s="1"/>
  <c r="R1378" i="1" s="1"/>
  <c r="L1385" i="1"/>
  <c r="Q1385" i="1" s="1"/>
  <c r="R1385" i="1" s="1"/>
  <c r="L1336" i="1"/>
  <c r="Q1336" i="1" s="1"/>
  <c r="R1336" i="1" s="1"/>
  <c r="L1423" i="1"/>
  <c r="Q1423" i="1" s="1"/>
  <c r="R1423" i="1" s="1"/>
  <c r="L1285" i="1"/>
  <c r="L1424" i="1"/>
  <c r="Q1424" i="1" s="1"/>
  <c r="R1424" i="1" s="1"/>
  <c r="L1334" i="1"/>
  <c r="Q1334" i="1" s="1"/>
  <c r="R1334" i="1" s="1"/>
  <c r="L1374" i="1"/>
  <c r="Q1374" i="1" s="1"/>
  <c r="R1374" i="1" s="1"/>
  <c r="L1384" i="1"/>
  <c r="Q1384" i="1" s="1"/>
  <c r="R1384" i="1" s="1"/>
  <c r="L1350" i="1"/>
  <c r="Q1350" i="1" s="1"/>
  <c r="R1350" i="1" s="1"/>
  <c r="L1380" i="1"/>
  <c r="Q1380" i="1" s="1"/>
  <c r="R1380" i="1" s="1"/>
  <c r="L1398" i="1"/>
  <c r="Q1398" i="1" s="1"/>
  <c r="R1398" i="1" s="1"/>
  <c r="L1421" i="1"/>
  <c r="Q1421" i="1" s="1"/>
  <c r="R1421" i="1" s="1"/>
  <c r="L1419" i="1"/>
  <c r="Q1419" i="1" s="1"/>
  <c r="R1419" i="1" s="1"/>
  <c r="L1326" i="1"/>
  <c r="Q1326" i="1" s="1"/>
  <c r="R1326" i="1" s="1"/>
  <c r="L1286" i="1"/>
  <c r="L1401" i="1"/>
  <c r="Q1401" i="1" s="1"/>
  <c r="R1401" i="1" s="1"/>
  <c r="L1396" i="1"/>
  <c r="Q1396" i="1" s="1"/>
  <c r="R1396" i="1" s="1"/>
  <c r="L1329" i="1"/>
  <c r="Q1329" i="1" s="1"/>
  <c r="R1329" i="1" s="1"/>
  <c r="L1287" i="1"/>
  <c r="L1399" i="1"/>
  <c r="Q1399" i="1" s="1"/>
  <c r="R1399" i="1" s="1"/>
  <c r="L1410" i="1"/>
  <c r="Q1410" i="1" s="1"/>
  <c r="R1410" i="1" s="1"/>
  <c r="L1360" i="1"/>
  <c r="Q1360" i="1" s="1"/>
  <c r="R1360" i="1" s="1"/>
  <c r="L1409" i="1"/>
  <c r="Q1409" i="1" s="1"/>
  <c r="R1409" i="1" s="1"/>
  <c r="L1370" i="1"/>
  <c r="Q1370" i="1" s="1"/>
  <c r="R1370" i="1" s="1"/>
  <c r="L1288" i="1"/>
  <c r="L1449" i="1"/>
  <c r="Q1449" i="1" s="1"/>
  <c r="R1449" i="1" s="1"/>
  <c r="L1469" i="1"/>
  <c r="Q1469" i="1" s="1"/>
  <c r="R1469" i="1" s="1"/>
  <c r="L1465" i="1"/>
  <c r="Q1465" i="1" s="1"/>
  <c r="R1465" i="1" s="1"/>
  <c r="L1479" i="1"/>
  <c r="Q1479" i="1" s="1"/>
  <c r="R1479" i="1" s="1"/>
  <c r="L1540" i="1"/>
  <c r="Q1540" i="1" s="1"/>
  <c r="R1540" i="1" s="1"/>
  <c r="L1533" i="1"/>
  <c r="Q1533" i="1" s="1"/>
  <c r="R1533" i="1" s="1"/>
  <c r="L1504" i="1"/>
  <c r="Q1504" i="1" s="1"/>
  <c r="R1504" i="1" s="1"/>
  <c r="L1515" i="1"/>
  <c r="Q1515" i="1" s="1"/>
  <c r="R1515" i="1" s="1"/>
  <c r="L1605" i="1"/>
  <c r="Q1605" i="1" s="1"/>
  <c r="R1605" i="1" s="1"/>
  <c r="L1554" i="1"/>
  <c r="Q1554" i="1" s="1"/>
  <c r="R1554" i="1" s="1"/>
  <c r="L1543" i="1"/>
  <c r="Q1543" i="1" s="1"/>
  <c r="R1543" i="1" s="1"/>
  <c r="L1511" i="1"/>
  <c r="Q1511" i="1" s="1"/>
  <c r="R1511" i="1" s="1"/>
  <c r="L1628" i="1"/>
  <c r="Q1628" i="1" s="1"/>
  <c r="R1628" i="1" s="1"/>
  <c r="L1466" i="1"/>
  <c r="Q1466" i="1" s="1"/>
  <c r="R1466" i="1" s="1"/>
  <c r="L1503" i="1"/>
  <c r="Q1503" i="1" s="1"/>
  <c r="R1503" i="1" s="1"/>
  <c r="L1576" i="1"/>
  <c r="Q1576" i="1" s="1"/>
  <c r="R1576" i="1" s="1"/>
  <c r="L1490" i="1"/>
  <c r="Q1490" i="1" s="1"/>
  <c r="R1490" i="1" s="1"/>
  <c r="L1555" i="1"/>
  <c r="Q1555" i="1" s="1"/>
  <c r="R1555" i="1" s="1"/>
  <c r="L1537" i="1"/>
  <c r="Q1537" i="1" s="1"/>
  <c r="R1537" i="1" s="1"/>
  <c r="L1542" i="1"/>
  <c r="Q1542" i="1" s="1"/>
  <c r="R1542" i="1" s="1"/>
  <c r="L1583" i="1"/>
  <c r="Q1583" i="1" s="1"/>
  <c r="R1583" i="1" s="1"/>
  <c r="L1508" i="1"/>
  <c r="Q1508" i="1" s="1"/>
  <c r="R1508" i="1" s="1"/>
  <c r="L1548" i="1"/>
  <c r="Q1548" i="1" s="1"/>
  <c r="R1548" i="1" s="1"/>
  <c r="L1516" i="1"/>
  <c r="Q1516" i="1" s="1"/>
  <c r="R1516" i="1" s="1"/>
  <c r="L1550" i="1"/>
  <c r="Q1550" i="1" s="1"/>
  <c r="R1550" i="1" s="1"/>
  <c r="L1493" i="1"/>
  <c r="Q1493" i="1" s="1"/>
  <c r="R1493" i="1" s="1"/>
  <c r="L1601" i="1"/>
  <c r="Q1601" i="1" s="1"/>
  <c r="R1601" i="1" s="1"/>
  <c r="L1509" i="1"/>
  <c r="Q1509" i="1" s="1"/>
  <c r="R1509" i="1" s="1"/>
  <c r="L1618" i="1"/>
  <c r="Q1618" i="1" s="1"/>
  <c r="R1618" i="1" s="1"/>
  <c r="L1608" i="1"/>
  <c r="Q1608" i="1" s="1"/>
  <c r="R1608" i="1" s="1"/>
  <c r="L1573" i="1"/>
  <c r="Q1573" i="1" s="1"/>
  <c r="R1573" i="1" s="1"/>
  <c r="L1612" i="1"/>
  <c r="Q1612" i="1" s="1"/>
  <c r="R1612" i="1" s="1"/>
  <c r="L1552" i="1"/>
  <c r="Q1552" i="1" s="1"/>
  <c r="R1552" i="1" s="1"/>
  <c r="L1616" i="1"/>
  <c r="Q1616" i="1" s="1"/>
  <c r="R1616" i="1" s="1"/>
  <c r="L1565" i="1"/>
  <c r="Q1565" i="1" s="1"/>
  <c r="R1565" i="1" s="1"/>
  <c r="L1522" i="1"/>
  <c r="Q1522" i="1" s="1"/>
  <c r="R1522" i="1" s="1"/>
  <c r="L1556" i="1"/>
  <c r="Q1556" i="1" s="1"/>
  <c r="R1556" i="1" s="1"/>
  <c r="L1622" i="1"/>
  <c r="Q1622" i="1" s="1"/>
  <c r="R1622" i="1" s="1"/>
  <c r="L1613" i="1"/>
  <c r="Q1613" i="1" s="1"/>
  <c r="R1613" i="1" s="1"/>
  <c r="L1526" i="1"/>
  <c r="Q1526" i="1" s="1"/>
  <c r="R1526" i="1" s="1"/>
  <c r="L1609" i="1"/>
  <c r="Q1609" i="1" s="1"/>
  <c r="R1609" i="1" s="1"/>
  <c r="L1538" i="1"/>
  <c r="Q1538" i="1" s="1"/>
  <c r="R1538" i="1" s="1"/>
  <c r="L1482" i="1"/>
  <c r="L1599" i="1"/>
  <c r="Q1599" i="1" s="1"/>
  <c r="R1599" i="1" s="1"/>
  <c r="L1553" i="1"/>
  <c r="Q1553" i="1" s="1"/>
  <c r="R1553" i="1" s="1"/>
  <c r="L1580" i="1"/>
  <c r="Q1580" i="1" s="1"/>
  <c r="R1580" i="1" s="1"/>
  <c r="L1620" i="1"/>
  <c r="Q1620" i="1" s="1"/>
  <c r="R1620" i="1" s="1"/>
  <c r="L1597" i="1"/>
  <c r="Q1597" i="1" s="1"/>
  <c r="R1597" i="1" s="1"/>
  <c r="L1594" i="1"/>
  <c r="Q1594" i="1" s="1"/>
  <c r="R1594" i="1" s="1"/>
  <c r="L1586" i="1"/>
  <c r="Q1586" i="1" s="1"/>
  <c r="R1586" i="1" s="1"/>
  <c r="L1574" i="1"/>
  <c r="Q1574" i="1" s="1"/>
  <c r="R1574" i="1" s="1"/>
  <c r="L1534" i="1"/>
  <c r="Q1534" i="1" s="1"/>
  <c r="R1534" i="1" s="1"/>
  <c r="L1610" i="1"/>
  <c r="Q1610" i="1" s="1"/>
  <c r="R1610" i="1" s="1"/>
  <c r="L1572" i="1"/>
  <c r="Q1572" i="1" s="1"/>
  <c r="R1572" i="1" s="1"/>
  <c r="L1604" i="1"/>
  <c r="Q1604" i="1" s="1"/>
  <c r="R1604" i="1" s="1"/>
  <c r="L1546" i="1"/>
  <c r="Q1546" i="1" s="1"/>
  <c r="R1546" i="1" s="1"/>
  <c r="L1484" i="1"/>
  <c r="L1575" i="1"/>
  <c r="Q1575" i="1" s="1"/>
  <c r="R1575" i="1" s="1"/>
  <c r="L1600" i="1"/>
  <c r="Q1600" i="1" s="1"/>
  <c r="R1600" i="1" s="1"/>
  <c r="L1558" i="1"/>
  <c r="Q1558" i="1" s="1"/>
  <c r="R1558" i="1" s="1"/>
  <c r="L1485" i="1"/>
  <c r="L1486" i="1"/>
  <c r="L1589" i="1"/>
  <c r="Q1589" i="1" s="1"/>
  <c r="R1589" i="1" s="1"/>
  <c r="L1495" i="1"/>
  <c r="Q1495" i="1" s="1"/>
  <c r="R1495" i="1" s="1"/>
  <c r="L1581" i="1"/>
  <c r="Q1581" i="1" s="1"/>
  <c r="R1581" i="1" s="1"/>
  <c r="L1598" i="1"/>
  <c r="Q1598" i="1" s="1"/>
  <c r="R1598" i="1" s="1"/>
  <c r="L1579" i="1"/>
  <c r="Q1579" i="1" s="1"/>
  <c r="R1579" i="1" s="1"/>
  <c r="L1614" i="1"/>
  <c r="Q1614" i="1" s="1"/>
  <c r="R1614" i="1" s="1"/>
  <c r="L1487" i="1"/>
  <c r="L1551" i="1"/>
  <c r="Q1551" i="1" s="1"/>
  <c r="R1551" i="1" s="1"/>
  <c r="L1488" i="1"/>
  <c r="L1623" i="1"/>
  <c r="Q1623" i="1" s="1"/>
  <c r="R1623" i="1" s="1"/>
  <c r="L1615" i="1"/>
  <c r="Q1615" i="1" s="1"/>
  <c r="R1615" i="1" s="1"/>
  <c r="L1592" i="1"/>
  <c r="Q1592" i="1" s="1"/>
  <c r="R1592" i="1" s="1"/>
  <c r="L1489" i="1"/>
  <c r="L1607" i="1"/>
  <c r="Q1607" i="1" s="1"/>
  <c r="R1607" i="1" s="1"/>
  <c r="L1591" i="1"/>
  <c r="Q1591" i="1" s="1"/>
  <c r="R1591" i="1" s="1"/>
  <c r="L1544" i="1"/>
  <c r="Q1544" i="1" s="1"/>
  <c r="R1544" i="1" s="1"/>
  <c r="L1619" i="1"/>
  <c r="Q1619" i="1" s="1"/>
  <c r="R1619" i="1" s="1"/>
  <c r="L1603" i="1"/>
  <c r="Q1603" i="1" s="1"/>
  <c r="R1603" i="1" s="1"/>
  <c r="L1755" i="1"/>
  <c r="Q1755" i="1" s="1"/>
  <c r="R1755" i="1" s="1"/>
  <c r="L1731" i="1"/>
  <c r="Q1731" i="1" s="1"/>
  <c r="R1731" i="1" s="1"/>
  <c r="L1721" i="1"/>
  <c r="Q1721" i="1" s="1"/>
  <c r="R1721" i="1" s="1"/>
  <c r="L1754" i="1"/>
  <c r="Q1754" i="1" s="1"/>
  <c r="R1754" i="1" s="1"/>
  <c r="L1765" i="1"/>
  <c r="Q1765" i="1" s="1"/>
  <c r="R1765" i="1" s="1"/>
  <c r="L1665" i="1"/>
  <c r="Q1665" i="1" s="1"/>
  <c r="R1665" i="1" s="1"/>
  <c r="L1648" i="1"/>
  <c r="Q1648" i="1" s="1"/>
  <c r="R1648" i="1" s="1"/>
  <c r="L1722" i="1"/>
  <c r="Q1722" i="1" s="1"/>
  <c r="R1722" i="1" s="1"/>
  <c r="L1680" i="1"/>
  <c r="Q1680" i="1" s="1"/>
  <c r="R1680" i="1" s="1"/>
  <c r="L1681" i="1"/>
  <c r="Q1681" i="1" s="1"/>
  <c r="R1681" i="1" s="1"/>
  <c r="L1726" i="1"/>
  <c r="Q1726" i="1" s="1"/>
  <c r="R1726" i="1" s="1"/>
  <c r="L1688" i="1"/>
  <c r="Q1688" i="1" s="1"/>
  <c r="R1688" i="1" s="1"/>
  <c r="L1709" i="1"/>
  <c r="Q1709" i="1" s="1"/>
  <c r="R1709" i="1" s="1"/>
  <c r="L1715" i="1"/>
  <c r="Q1715" i="1" s="1"/>
  <c r="R1715" i="1" s="1"/>
  <c r="L1710" i="1"/>
  <c r="Q1710" i="1" s="1"/>
  <c r="R1710" i="1" s="1"/>
  <c r="L1703" i="1"/>
  <c r="Q1703" i="1" s="1"/>
  <c r="R1703" i="1" s="1"/>
  <c r="L1691" i="1"/>
  <c r="L1738" i="1"/>
  <c r="Q1738" i="1" s="1"/>
  <c r="R1738" i="1" s="1"/>
  <c r="L1782" i="1"/>
  <c r="Q1782" i="1" s="1"/>
  <c r="R1782" i="1" s="1"/>
  <c r="L1805" i="1"/>
  <c r="Q1805" i="1" s="1"/>
  <c r="R1805" i="1" s="1"/>
  <c r="L1763" i="1"/>
  <c r="Q1763" i="1" s="1"/>
  <c r="R1763" i="1" s="1"/>
  <c r="L1656" i="1"/>
  <c r="Q1656" i="1" s="1"/>
  <c r="R1656" i="1" s="1"/>
  <c r="L1817" i="1"/>
  <c r="Q1817" i="1" s="1"/>
  <c r="R1817" i="1" s="1"/>
  <c r="L1752" i="1"/>
  <c r="Q1752" i="1" s="1"/>
  <c r="R1752" i="1" s="1"/>
  <c r="L1747" i="1"/>
  <c r="Q1747" i="1" s="1"/>
  <c r="R1747" i="1" s="1"/>
  <c r="L1792" i="1"/>
  <c r="Q1792" i="1" s="1"/>
  <c r="R1792" i="1" s="1"/>
  <c r="L1701" i="1"/>
  <c r="Q1701" i="1" s="1"/>
  <c r="R1701" i="1" s="1"/>
  <c r="L1795" i="1"/>
  <c r="Q1795" i="1" s="1"/>
  <c r="R1795" i="1" s="1"/>
  <c r="L1689" i="1"/>
  <c r="Q1689" i="1" s="1"/>
  <c r="R1689" i="1" s="1"/>
  <c r="L1730" i="1"/>
  <c r="Q1730" i="1" s="1"/>
  <c r="R1730" i="1" s="1"/>
  <c r="L1672" i="1"/>
  <c r="Q1672" i="1" s="1"/>
  <c r="R1672" i="1" s="1"/>
  <c r="L1699" i="1"/>
  <c r="Q1699" i="1" s="1"/>
  <c r="R1699" i="1" s="1"/>
  <c r="L1777" i="1"/>
  <c r="Q1777" i="1" s="1"/>
  <c r="R1777" i="1" s="1"/>
  <c r="L1705" i="1"/>
  <c r="Q1705" i="1" s="1"/>
  <c r="R1705" i="1" s="1"/>
  <c r="L1800" i="1"/>
  <c r="Q1800" i="1" s="1"/>
  <c r="R1800" i="1" s="1"/>
  <c r="L1733" i="1"/>
  <c r="Q1733" i="1" s="1"/>
  <c r="R1733" i="1" s="1"/>
  <c r="L1798" i="1"/>
  <c r="Q1798" i="1" s="1"/>
  <c r="R1798" i="1" s="1"/>
  <c r="L1769" i="1"/>
  <c r="Q1769" i="1" s="1"/>
  <c r="R1769" i="1" s="1"/>
  <c r="L1743" i="1"/>
  <c r="Q1743" i="1" s="1"/>
  <c r="R1743" i="1" s="1"/>
  <c r="L1784" i="1"/>
  <c r="Q1784" i="1" s="1"/>
  <c r="R1784" i="1" s="1"/>
  <c r="L1810" i="1"/>
  <c r="Q1810" i="1" s="1"/>
  <c r="R1810" i="1" s="1"/>
  <c r="L1693" i="1"/>
  <c r="L1797" i="1"/>
  <c r="Q1797" i="1" s="1"/>
  <c r="R1797" i="1" s="1"/>
  <c r="L1756" i="1"/>
  <c r="Q1756" i="1" s="1"/>
  <c r="R1756" i="1" s="1"/>
  <c r="L1740" i="1"/>
  <c r="Q1740" i="1" s="1"/>
  <c r="R1740" i="1" s="1"/>
  <c r="L1723" i="1"/>
  <c r="Q1723" i="1" s="1"/>
  <c r="R1723" i="1" s="1"/>
  <c r="L1729" i="1"/>
  <c r="Q1729" i="1" s="1"/>
  <c r="R1729" i="1" s="1"/>
  <c r="L1728" i="1"/>
  <c r="Q1728" i="1" s="1"/>
  <c r="R1728" i="1" s="1"/>
  <c r="L1814" i="1"/>
  <c r="Q1814" i="1" s="1"/>
  <c r="R1814" i="1" s="1"/>
  <c r="L1744" i="1"/>
  <c r="Q1744" i="1" s="1"/>
  <c r="R1744" i="1" s="1"/>
  <c r="L1745" i="1"/>
  <c r="Q1745" i="1" s="1"/>
  <c r="R1745" i="1" s="1"/>
  <c r="L1736" i="1"/>
  <c r="Q1736" i="1" s="1"/>
  <c r="R1736" i="1" s="1"/>
  <c r="L1676" i="1"/>
  <c r="Q1676" i="1" s="1"/>
  <c r="R1676" i="1" s="1"/>
  <c r="L1801" i="1"/>
  <c r="Q1801" i="1" s="1"/>
  <c r="R1801" i="1" s="1"/>
  <c r="L1807" i="1"/>
  <c r="Q1807" i="1" s="1"/>
  <c r="R1807" i="1" s="1"/>
  <c r="L1788" i="1"/>
  <c r="Q1788" i="1" s="1"/>
  <c r="R1788" i="1" s="1"/>
  <c r="L1700" i="1"/>
  <c r="Q1700" i="1" s="1"/>
  <c r="R1700" i="1" s="1"/>
  <c r="L1779" i="1"/>
  <c r="Q1779" i="1" s="1"/>
  <c r="R1779" i="1" s="1"/>
  <c r="L1760" i="1"/>
  <c r="Q1760" i="1" s="1"/>
  <c r="R1760" i="1" s="1"/>
  <c r="L1789" i="1"/>
  <c r="Q1789" i="1" s="1"/>
  <c r="R1789" i="1" s="1"/>
  <c r="L1778" i="1"/>
  <c r="Q1778" i="1" s="1"/>
  <c r="R1778" i="1" s="1"/>
  <c r="L1796" i="1"/>
  <c r="Q1796" i="1" s="1"/>
  <c r="R1796" i="1" s="1"/>
  <c r="L1690" i="1"/>
  <c r="Q1690" i="1" s="1"/>
  <c r="R1690" i="1" s="1"/>
  <c r="L1786" i="1"/>
  <c r="Q1786" i="1" s="1"/>
  <c r="R1786" i="1" s="1"/>
  <c r="L1826" i="1"/>
  <c r="Q1826" i="1" s="1"/>
  <c r="R1826" i="1" s="1"/>
  <c r="L1812" i="1"/>
  <c r="Q1812" i="1" s="1"/>
  <c r="R1812" i="1" s="1"/>
  <c r="L1799" i="1"/>
  <c r="Q1799" i="1" s="1"/>
  <c r="R1799" i="1" s="1"/>
  <c r="L1694" i="1"/>
  <c r="L1762" i="1"/>
  <c r="Q1762" i="1" s="1"/>
  <c r="R1762" i="1" s="1"/>
  <c r="L1820" i="1"/>
  <c r="Q1820" i="1" s="1"/>
  <c r="R1820" i="1" s="1"/>
  <c r="L1827" i="1"/>
  <c r="Q1827" i="1" s="1"/>
  <c r="R1827" i="1" s="1"/>
  <c r="L1759" i="1"/>
  <c r="Q1759" i="1" s="1"/>
  <c r="R1759" i="1" s="1"/>
  <c r="L1695" i="1"/>
  <c r="L1791" i="1"/>
  <c r="Q1791" i="1" s="1"/>
  <c r="R1791" i="1" s="1"/>
  <c r="L1696" i="1"/>
  <c r="L1727" i="1"/>
  <c r="Q1727" i="1" s="1"/>
  <c r="R1727" i="1" s="1"/>
  <c r="L1739" i="1"/>
  <c r="Q1739" i="1" s="1"/>
  <c r="R1739" i="1" s="1"/>
  <c r="L1818" i="1"/>
  <c r="Q1818" i="1" s="1"/>
  <c r="R1818" i="1" s="1"/>
  <c r="L1809" i="1"/>
  <c r="Q1809" i="1" s="1"/>
  <c r="R1809" i="1" s="1"/>
  <c r="L1773" i="1"/>
  <c r="Q1773" i="1" s="1"/>
  <c r="R1773" i="1" s="1"/>
  <c r="L1793" i="1"/>
  <c r="Q1793" i="1" s="1"/>
  <c r="R1793" i="1" s="1"/>
  <c r="L1803" i="1"/>
  <c r="Q1803" i="1" s="1"/>
  <c r="R1803" i="1" s="1"/>
  <c r="L1825" i="1"/>
  <c r="Q1825" i="1" s="1"/>
  <c r="R1825" i="1" s="1"/>
  <c r="L1816" i="1"/>
  <c r="Q1816" i="1" s="1"/>
  <c r="R1816" i="1" s="1"/>
  <c r="L1776" i="1"/>
  <c r="Q1776" i="1" s="1"/>
  <c r="R1776" i="1" s="1"/>
  <c r="L1698" i="1"/>
  <c r="L1917" i="1"/>
  <c r="Q1917" i="1" s="1"/>
  <c r="R1917" i="1" s="1"/>
  <c r="L1842" i="1"/>
  <c r="Q1842" i="1" s="1"/>
  <c r="R1842" i="1" s="1"/>
  <c r="L1881" i="1"/>
  <c r="Q1881" i="1" s="1"/>
  <c r="R1881" i="1" s="1"/>
  <c r="L1892" i="1"/>
  <c r="L2005" i="1"/>
  <c r="Q2005" i="1" s="1"/>
  <c r="R2005" i="1" s="1"/>
  <c r="L1962" i="1"/>
  <c r="Q1962" i="1" s="1"/>
  <c r="R1962" i="1" s="1"/>
  <c r="L1969" i="1"/>
  <c r="Q1969" i="1" s="1"/>
  <c r="R1969" i="1" s="1"/>
  <c r="L1974" i="1"/>
  <c r="Q1974" i="1" s="1"/>
  <c r="R1974" i="1" s="1"/>
  <c r="L1937" i="1"/>
  <c r="Q1937" i="1" s="1"/>
  <c r="R1937" i="1" s="1"/>
  <c r="L1908" i="1"/>
  <c r="Q1908" i="1" s="1"/>
  <c r="R1908" i="1" s="1"/>
  <c r="L1899" i="1"/>
  <c r="Q1899" i="1" s="1"/>
  <c r="R1899" i="1" s="1"/>
  <c r="L1888" i="1"/>
  <c r="Q1888" i="1" s="1"/>
  <c r="R1888" i="1" s="1"/>
  <c r="L1876" i="1"/>
  <c r="Q1876" i="1" s="1"/>
  <c r="R1876" i="1" s="1"/>
  <c r="L1999" i="1"/>
  <c r="Q1999" i="1" s="1"/>
  <c r="R1999" i="1" s="1"/>
  <c r="L1863" i="1"/>
  <c r="Q1863" i="1" s="1"/>
  <c r="R1863" i="1" s="1"/>
  <c r="L1862" i="1"/>
  <c r="Q1862" i="1" s="1"/>
  <c r="R1862" i="1" s="1"/>
  <c r="L2017" i="1"/>
  <c r="Q2017" i="1" s="1"/>
  <c r="R2017" i="1" s="1"/>
  <c r="L1960" i="1"/>
  <c r="Q1960" i="1" s="1"/>
  <c r="R1960" i="1" s="1"/>
  <c r="L1983" i="1"/>
  <c r="Q1983" i="1" s="1"/>
  <c r="R1983" i="1" s="1"/>
  <c r="L1998" i="1"/>
  <c r="Q1998" i="1" s="1"/>
  <c r="R1998" i="1" s="1"/>
  <c r="L1882" i="1"/>
  <c r="Q1882" i="1" s="1"/>
  <c r="R1882" i="1" s="1"/>
  <c r="L1966" i="1"/>
  <c r="Q1966" i="1" s="1"/>
  <c r="R1966" i="1" s="1"/>
  <c r="L1939" i="1"/>
  <c r="Q1939" i="1" s="1"/>
  <c r="R1939" i="1" s="1"/>
  <c r="L1953" i="1"/>
  <c r="Q1953" i="1" s="1"/>
  <c r="R1953" i="1" s="1"/>
  <c r="L1922" i="1"/>
  <c r="Q1922" i="1" s="1"/>
  <c r="R1922" i="1" s="1"/>
  <c r="L1933" i="1"/>
  <c r="Q1933" i="1" s="1"/>
  <c r="R1933" i="1" s="1"/>
  <c r="L1924" i="1"/>
  <c r="Q1924" i="1" s="1"/>
  <c r="R1924" i="1" s="1"/>
  <c r="L2007" i="1"/>
  <c r="Q2007" i="1" s="1"/>
  <c r="R2007" i="1" s="1"/>
  <c r="L1990" i="1"/>
  <c r="Q1990" i="1" s="1"/>
  <c r="R1990" i="1" s="1"/>
  <c r="L1952" i="1"/>
  <c r="Q1952" i="1" s="1"/>
  <c r="R1952" i="1" s="1"/>
  <c r="L1880" i="1"/>
  <c r="Q1880" i="1" s="1"/>
  <c r="R1880" i="1" s="1"/>
  <c r="L1967" i="1"/>
  <c r="Q1967" i="1" s="1"/>
  <c r="R1967" i="1" s="1"/>
  <c r="L1976" i="1"/>
  <c r="Q1976" i="1" s="1"/>
  <c r="R1976" i="1" s="1"/>
  <c r="L1932" i="1"/>
  <c r="Q1932" i="1" s="1"/>
  <c r="R1932" i="1" s="1"/>
  <c r="L1989" i="1"/>
  <c r="Q1989" i="1" s="1"/>
  <c r="R1989" i="1" s="1"/>
  <c r="L1865" i="1"/>
  <c r="Q1865" i="1" s="1"/>
  <c r="R1865" i="1" s="1"/>
  <c r="L1910" i="1"/>
  <c r="Q1910" i="1" s="1"/>
  <c r="R1910" i="1" s="1"/>
  <c r="L1929" i="1"/>
  <c r="Q1929" i="1" s="1"/>
  <c r="R1929" i="1" s="1"/>
  <c r="L1936" i="1"/>
  <c r="Q1936" i="1" s="1"/>
  <c r="R1936" i="1" s="1"/>
  <c r="L1923" i="1"/>
  <c r="Q1923" i="1" s="1"/>
  <c r="R1923" i="1" s="1"/>
  <c r="L1913" i="1"/>
  <c r="Q1913" i="1" s="1"/>
  <c r="R1913" i="1" s="1"/>
  <c r="L1950" i="1"/>
  <c r="Q1950" i="1" s="1"/>
  <c r="R1950" i="1" s="1"/>
  <c r="L1877" i="1"/>
  <c r="Q1877" i="1" s="1"/>
  <c r="R1877" i="1" s="1"/>
  <c r="L1878" i="1"/>
  <c r="Q1878" i="1" s="1"/>
  <c r="R1878" i="1" s="1"/>
  <c r="L1995" i="1"/>
  <c r="Q1995" i="1" s="1"/>
  <c r="R1995" i="1" s="1"/>
  <c r="L2010" i="1"/>
  <c r="Q2010" i="1" s="1"/>
  <c r="R2010" i="1" s="1"/>
  <c r="L1958" i="1"/>
  <c r="Q1958" i="1" s="1"/>
  <c r="R1958" i="1" s="1"/>
  <c r="L1975" i="1"/>
  <c r="Q1975" i="1" s="1"/>
  <c r="R1975" i="1" s="1"/>
  <c r="L2006" i="1"/>
  <c r="Q2006" i="1" s="1"/>
  <c r="R2006" i="1" s="1"/>
  <c r="L2003" i="1"/>
  <c r="Q2003" i="1" s="1"/>
  <c r="R2003" i="1" s="1"/>
  <c r="L2002" i="1"/>
  <c r="Q2002" i="1" s="1"/>
  <c r="R2002" i="1" s="1"/>
  <c r="L1984" i="1"/>
  <c r="Q1984" i="1" s="1"/>
  <c r="R1984" i="1" s="1"/>
  <c r="L1919" i="1"/>
  <c r="Q1919" i="1" s="1"/>
  <c r="R1919" i="1" s="1"/>
  <c r="L2000" i="1"/>
  <c r="Q2000" i="1" s="1"/>
  <c r="R2000" i="1" s="1"/>
  <c r="L1955" i="1"/>
  <c r="Q1955" i="1" s="1"/>
  <c r="R1955" i="1" s="1"/>
  <c r="L1925" i="1"/>
  <c r="Q1925" i="1" s="1"/>
  <c r="R1925" i="1" s="1"/>
  <c r="L2025" i="1"/>
  <c r="Q2025" i="1" s="1"/>
  <c r="R2025" i="1" s="1"/>
  <c r="L1980" i="1"/>
  <c r="Q1980" i="1" s="1"/>
  <c r="R1980" i="1" s="1"/>
  <c r="L1959" i="1"/>
  <c r="Q1959" i="1" s="1"/>
  <c r="R1959" i="1" s="1"/>
  <c r="L1948" i="1"/>
  <c r="Q1948" i="1" s="1"/>
  <c r="R1948" i="1" s="1"/>
  <c r="L1997" i="1"/>
  <c r="Q1997" i="1" s="1"/>
  <c r="R1997" i="1" s="1"/>
  <c r="L1986" i="1"/>
  <c r="Q1986" i="1" s="1"/>
  <c r="R1986" i="1" s="1"/>
  <c r="L1934" i="1"/>
  <c r="Q1934" i="1" s="1"/>
  <c r="R1934" i="1" s="1"/>
  <c r="L2016" i="1"/>
  <c r="Q2016" i="1" s="1"/>
  <c r="R2016" i="1" s="1"/>
  <c r="L1907" i="1"/>
  <c r="Q1907" i="1" s="1"/>
  <c r="R1907" i="1" s="1"/>
  <c r="L1970" i="1"/>
  <c r="Q1970" i="1" s="1"/>
  <c r="R1970" i="1" s="1"/>
  <c r="L1957" i="1"/>
  <c r="Q1957" i="1" s="1"/>
  <c r="R1957" i="1" s="1"/>
  <c r="L1977" i="1"/>
  <c r="Q1977" i="1" s="1"/>
  <c r="R1977" i="1" s="1"/>
  <c r="L2024" i="1"/>
  <c r="Q2024" i="1" s="1"/>
  <c r="R2024" i="1" s="1"/>
  <c r="L1897" i="1"/>
  <c r="Q1897" i="1" s="1"/>
  <c r="R1897" i="1" s="1"/>
  <c r="L1973" i="1"/>
  <c r="Q1973" i="1" s="1"/>
  <c r="R1973" i="1" s="1"/>
  <c r="L2008" i="1"/>
  <c r="Q2008" i="1" s="1"/>
  <c r="R2008" i="1" s="1"/>
  <c r="L2009" i="1"/>
  <c r="Q2009" i="1" s="1"/>
  <c r="R2009" i="1" s="1"/>
  <c r="L1947" i="1"/>
  <c r="Q1947" i="1" s="1"/>
  <c r="R1947" i="1" s="1"/>
  <c r="L2001" i="1"/>
  <c r="Q2001" i="1" s="1"/>
  <c r="R2001" i="1" s="1"/>
  <c r="L2022" i="1"/>
  <c r="Q2022" i="1" s="1"/>
  <c r="R2022" i="1" s="1"/>
  <c r="L1987" i="1"/>
  <c r="Q1987" i="1" s="1"/>
  <c r="R1987" i="1" s="1"/>
  <c r="L2014" i="1"/>
  <c r="Q2014" i="1" s="1"/>
  <c r="R2014" i="1" s="1"/>
  <c r="L1979" i="1"/>
  <c r="Q1979" i="1" s="1"/>
  <c r="R1979" i="1" s="1"/>
  <c r="L1996" i="1"/>
  <c r="Q1996" i="1" s="1"/>
  <c r="R1996" i="1" s="1"/>
  <c r="L2012" i="1"/>
  <c r="Q2012" i="1" s="1"/>
  <c r="R2012" i="1" s="1"/>
  <c r="L2020" i="1"/>
  <c r="Q2020" i="1" s="1"/>
  <c r="R2020" i="1" s="1"/>
  <c r="L1940" i="1"/>
  <c r="Q1940" i="1" s="1"/>
  <c r="R1940" i="1" s="1"/>
  <c r="L2054" i="1"/>
  <c r="Q2054" i="1" s="1"/>
  <c r="R2054" i="1" s="1"/>
  <c r="L2077" i="1"/>
  <c r="Q2077" i="1" s="1"/>
  <c r="R2077" i="1" s="1"/>
  <c r="L2152" i="1"/>
  <c r="Q2152" i="1" s="1"/>
  <c r="R2152" i="1" s="1"/>
  <c r="L2041" i="1"/>
  <c r="Q2041" i="1" s="1"/>
  <c r="R2041" i="1" s="1"/>
  <c r="L2156" i="1"/>
  <c r="Q2156" i="1" s="1"/>
  <c r="R2156" i="1" s="1"/>
  <c r="L2049" i="1"/>
  <c r="Q2049" i="1" s="1"/>
  <c r="R2049" i="1" s="1"/>
  <c r="L2103" i="1"/>
  <c r="Q2103" i="1" s="1"/>
  <c r="R2103" i="1" s="1"/>
  <c r="L2140" i="1"/>
  <c r="Q2140" i="1" s="1"/>
  <c r="R2140" i="1" s="1"/>
  <c r="L2046" i="1"/>
  <c r="Q2046" i="1" s="1"/>
  <c r="R2046" i="1" s="1"/>
  <c r="L2215" i="1"/>
  <c r="Q2215" i="1" s="1"/>
  <c r="R2215" i="1" s="1"/>
  <c r="L2079" i="1"/>
  <c r="Q2079" i="1" s="1"/>
  <c r="R2079" i="1" s="1"/>
  <c r="L2091" i="1"/>
  <c r="L2111" i="1"/>
  <c r="Q2111" i="1" s="1"/>
  <c r="R2111" i="1" s="1"/>
  <c r="L2124" i="1"/>
  <c r="Q2124" i="1" s="1"/>
  <c r="R2124" i="1" s="1"/>
  <c r="L2216" i="1"/>
  <c r="Q2216" i="1" s="1"/>
  <c r="R2216" i="1" s="1"/>
  <c r="L2137" i="1"/>
  <c r="Q2137" i="1" s="1"/>
  <c r="R2137" i="1" s="1"/>
  <c r="L2104" i="1"/>
  <c r="Q2104" i="1" s="1"/>
  <c r="R2104" i="1" s="1"/>
  <c r="L2056" i="1"/>
  <c r="Q2056" i="1" s="1"/>
  <c r="R2056" i="1" s="1"/>
  <c r="L2192" i="1"/>
  <c r="Q2192" i="1" s="1"/>
  <c r="R2192" i="1" s="1"/>
  <c r="L2136" i="1"/>
  <c r="Q2136" i="1" s="1"/>
  <c r="R2136" i="1" s="1"/>
  <c r="L2080" i="1"/>
  <c r="Q2080" i="1" s="1"/>
  <c r="R2080" i="1" s="1"/>
  <c r="L2150" i="1"/>
  <c r="Q2150" i="1" s="1"/>
  <c r="R2150" i="1" s="1"/>
  <c r="L2186" i="1"/>
  <c r="Q2186" i="1" s="1"/>
  <c r="R2186" i="1" s="1"/>
  <c r="L2063" i="1"/>
  <c r="Q2063" i="1" s="1"/>
  <c r="R2063" i="1" s="1"/>
  <c r="L2205" i="1"/>
  <c r="Q2205" i="1" s="1"/>
  <c r="R2205" i="1" s="1"/>
  <c r="L2212" i="1"/>
  <c r="Q2212" i="1" s="1"/>
  <c r="R2212" i="1" s="1"/>
  <c r="L2181" i="1"/>
  <c r="Q2181" i="1" s="1"/>
  <c r="R2181" i="1" s="1"/>
  <c r="L2092" i="1"/>
  <c r="L2154" i="1"/>
  <c r="Q2154" i="1" s="1"/>
  <c r="R2154" i="1" s="1"/>
  <c r="L2163" i="1"/>
  <c r="Q2163" i="1" s="1"/>
  <c r="R2163" i="1" s="1"/>
  <c r="L2141" i="1"/>
  <c r="Q2141" i="1" s="1"/>
  <c r="R2141" i="1" s="1"/>
  <c r="L2094" i="1"/>
  <c r="L2213" i="1"/>
  <c r="Q2213" i="1" s="1"/>
  <c r="R2213" i="1" s="1"/>
  <c r="L2223" i="1"/>
  <c r="Q2223" i="1" s="1"/>
  <c r="R2223" i="1" s="1"/>
  <c r="L2197" i="1"/>
  <c r="Q2197" i="1" s="1"/>
  <c r="R2197" i="1" s="1"/>
  <c r="L2101" i="1"/>
  <c r="Q2101" i="1" s="1"/>
  <c r="R2101" i="1" s="1"/>
  <c r="L2082" i="1"/>
  <c r="Q2082" i="1" s="1"/>
  <c r="R2082" i="1" s="1"/>
  <c r="L2198" i="1"/>
  <c r="Q2198" i="1" s="1"/>
  <c r="R2198" i="1" s="1"/>
  <c r="L2161" i="1"/>
  <c r="Q2161" i="1" s="1"/>
  <c r="R2161" i="1" s="1"/>
  <c r="L2158" i="1"/>
  <c r="Q2158" i="1" s="1"/>
  <c r="R2158" i="1" s="1"/>
  <c r="L2088" i="1"/>
  <c r="Q2088" i="1" s="1"/>
  <c r="R2088" i="1" s="1"/>
  <c r="L2220" i="1"/>
  <c r="Q2220" i="1" s="1"/>
  <c r="R2220" i="1" s="1"/>
  <c r="L2180" i="1"/>
  <c r="Q2180" i="1" s="1"/>
  <c r="R2180" i="1" s="1"/>
  <c r="L2207" i="1"/>
  <c r="Q2207" i="1" s="1"/>
  <c r="R2207" i="1" s="1"/>
  <c r="L2191" i="1"/>
  <c r="Q2191" i="1" s="1"/>
  <c r="R2191" i="1" s="1"/>
  <c r="L2221" i="1"/>
  <c r="Q2221" i="1" s="1"/>
  <c r="R2221" i="1" s="1"/>
  <c r="L2219" i="1"/>
  <c r="Q2219" i="1" s="1"/>
  <c r="R2219" i="1" s="1"/>
  <c r="L2204" i="1"/>
  <c r="Q2204" i="1" s="1"/>
  <c r="R2204" i="1" s="1"/>
  <c r="L2190" i="1"/>
  <c r="Q2190" i="1" s="1"/>
  <c r="R2190" i="1" s="1"/>
  <c r="L2097" i="1"/>
  <c r="L2170" i="1"/>
  <c r="Q2170" i="1" s="1"/>
  <c r="R2170" i="1" s="1"/>
  <c r="L2209" i="1"/>
  <c r="Q2209" i="1" s="1"/>
  <c r="R2209" i="1" s="1"/>
  <c r="L2098" i="1"/>
  <c r="L2178" i="1"/>
  <c r="Q2178" i="1" s="1"/>
  <c r="R2178" i="1" s="1"/>
  <c r="L2179" i="1"/>
  <c r="Q2179" i="1" s="1"/>
  <c r="R2179" i="1" s="1"/>
  <c r="L2174" i="1"/>
  <c r="Q2174" i="1" s="1"/>
  <c r="R2174" i="1" s="1"/>
  <c r="L2199" i="1"/>
  <c r="Q2199" i="1" s="1"/>
  <c r="R2199" i="1" s="1"/>
  <c r="L2167" i="1"/>
  <c r="Q2167" i="1" s="1"/>
  <c r="R2167" i="1" s="1"/>
  <c r="L2171" i="1"/>
  <c r="Q2171" i="1" s="1"/>
  <c r="R2171" i="1" s="1"/>
  <c r="L2194" i="1"/>
  <c r="Q2194" i="1" s="1"/>
  <c r="R2194" i="1" s="1"/>
  <c r="L2132" i="1"/>
  <c r="Q2132" i="1" s="1"/>
  <c r="R2132" i="1" s="1"/>
  <c r="L2222" i="1"/>
  <c r="Q2222" i="1" s="1"/>
  <c r="R2222" i="1" s="1"/>
  <c r="L2099" i="1"/>
  <c r="L2195" i="1"/>
  <c r="Q2195" i="1" s="1"/>
  <c r="R2195" i="1" s="1"/>
  <c r="L2274" i="1"/>
  <c r="Q2274" i="1" s="1"/>
  <c r="R2274" i="1" s="1"/>
  <c r="L2380" i="1"/>
  <c r="Q2380" i="1" s="1"/>
  <c r="R2380" i="1" s="1"/>
  <c r="L2242" i="1"/>
  <c r="Q2242" i="1" s="1"/>
  <c r="R2242" i="1" s="1"/>
  <c r="L2266" i="1"/>
  <c r="Q2266" i="1" s="1"/>
  <c r="R2266" i="1" s="1"/>
  <c r="L2287" i="1"/>
  <c r="Q2287" i="1" s="1"/>
  <c r="R2287" i="1" s="1"/>
  <c r="L2290" i="1"/>
  <c r="Q2290" i="1" s="1"/>
  <c r="R2290" i="1" s="1"/>
  <c r="L2361" i="1"/>
  <c r="Q2361" i="1" s="1"/>
  <c r="R2361" i="1" s="1"/>
  <c r="L2389" i="1"/>
  <c r="Q2389" i="1" s="1"/>
  <c r="R2389" i="1" s="1"/>
  <c r="L2249" i="1"/>
  <c r="Q2249" i="1" s="1"/>
  <c r="R2249" i="1" s="1"/>
  <c r="L2351" i="1"/>
  <c r="Q2351" i="1" s="1"/>
  <c r="R2351" i="1" s="1"/>
  <c r="L2272" i="1"/>
  <c r="Q2272" i="1" s="1"/>
  <c r="R2272" i="1" s="1"/>
  <c r="L2278" i="1"/>
  <c r="Q2278" i="1" s="1"/>
  <c r="R2278" i="1" s="1"/>
  <c r="L2379" i="1"/>
  <c r="Q2379" i="1" s="1"/>
  <c r="R2379" i="1" s="1"/>
  <c r="L2413" i="1"/>
  <c r="Q2413" i="1" s="1"/>
  <c r="R2413" i="1" s="1"/>
  <c r="L2313" i="1"/>
  <c r="Q2313" i="1" s="1"/>
  <c r="R2313" i="1" s="1"/>
  <c r="L2321" i="1"/>
  <c r="Q2321" i="1" s="1"/>
  <c r="R2321" i="1" s="1"/>
  <c r="L2407" i="1"/>
  <c r="Q2407" i="1" s="1"/>
  <c r="R2407" i="1" s="1"/>
  <c r="L2354" i="1"/>
  <c r="Q2354" i="1" s="1"/>
  <c r="R2354" i="1" s="1"/>
  <c r="L2310" i="1"/>
  <c r="Q2310" i="1" s="1"/>
  <c r="R2310" i="1" s="1"/>
  <c r="L2284" i="1"/>
  <c r="Q2284" i="1" s="1"/>
  <c r="R2284" i="1" s="1"/>
  <c r="L2300" i="1"/>
  <c r="Q2300" i="1" s="1"/>
  <c r="R2300" i="1" s="1"/>
  <c r="L2335" i="1"/>
  <c r="Q2335" i="1" s="1"/>
  <c r="R2335" i="1" s="1"/>
  <c r="L2343" i="1"/>
  <c r="Q2343" i="1" s="1"/>
  <c r="R2343" i="1" s="1"/>
  <c r="L2357" i="1"/>
  <c r="Q2357" i="1" s="1"/>
  <c r="R2357" i="1" s="1"/>
  <c r="L2401" i="1"/>
  <c r="Q2401" i="1" s="1"/>
  <c r="R2401" i="1" s="1"/>
  <c r="L2410" i="1"/>
  <c r="Q2410" i="1" s="1"/>
  <c r="R2410" i="1" s="1"/>
  <c r="L2387" i="1"/>
  <c r="Q2387" i="1" s="1"/>
  <c r="R2387" i="1" s="1"/>
  <c r="L2368" i="1"/>
  <c r="Q2368" i="1" s="1"/>
  <c r="R2368" i="1" s="1"/>
  <c r="L2341" i="1"/>
  <c r="Q2341" i="1" s="1"/>
  <c r="R2341" i="1" s="1"/>
  <c r="L2333" i="1"/>
  <c r="Q2333" i="1" s="1"/>
  <c r="R2333" i="1" s="1"/>
  <c r="L2237" i="1"/>
  <c r="Q2237" i="1" s="1"/>
  <c r="R2237" i="1" s="1"/>
  <c r="L2320" i="1"/>
  <c r="Q2320" i="1" s="1"/>
  <c r="R2320" i="1" s="1"/>
  <c r="L2383" i="1"/>
  <c r="Q2383" i="1" s="1"/>
  <c r="R2383" i="1" s="1"/>
  <c r="L2377" i="1"/>
  <c r="Q2377" i="1" s="1"/>
  <c r="R2377" i="1" s="1"/>
  <c r="L2386" i="1"/>
  <c r="Q2386" i="1" s="1"/>
  <c r="R2386" i="1" s="1"/>
  <c r="L2347" i="1"/>
  <c r="Q2347" i="1" s="1"/>
  <c r="R2347" i="1" s="1"/>
  <c r="L2406" i="1"/>
  <c r="Q2406" i="1" s="1"/>
  <c r="R2406" i="1" s="1"/>
  <c r="L2364" i="1"/>
  <c r="Q2364" i="1" s="1"/>
  <c r="R2364" i="1" s="1"/>
  <c r="L2317" i="1"/>
  <c r="Q2317" i="1" s="1"/>
  <c r="R2317" i="1" s="1"/>
  <c r="L2296" i="1"/>
  <c r="Q2296" i="1" s="1"/>
  <c r="R2296" i="1" s="1"/>
  <c r="L2415" i="1"/>
  <c r="Q2415" i="1" s="1"/>
  <c r="R2415" i="1" s="1"/>
  <c r="L2403" i="1"/>
  <c r="Q2403" i="1" s="1"/>
  <c r="R2403" i="1" s="1"/>
  <c r="L2412" i="1"/>
  <c r="Q2412" i="1" s="1"/>
  <c r="R2412" i="1" s="1"/>
  <c r="L2355" i="1"/>
  <c r="Q2355" i="1" s="1"/>
  <c r="R2355" i="1" s="1"/>
  <c r="L2393" i="1"/>
  <c r="Q2393" i="1" s="1"/>
  <c r="R2393" i="1" s="1"/>
  <c r="L2363" i="1"/>
  <c r="Q2363" i="1" s="1"/>
  <c r="R2363" i="1" s="1"/>
  <c r="L2416" i="1"/>
  <c r="Q2416" i="1" s="1"/>
  <c r="R2416" i="1" s="1"/>
  <c r="L2408" i="1"/>
  <c r="Q2408" i="1" s="1"/>
  <c r="R2408" i="1" s="1"/>
  <c r="L2399" i="1"/>
  <c r="Q2399" i="1" s="1"/>
  <c r="R2399" i="1" s="1"/>
  <c r="L2417" i="1"/>
  <c r="Q2417" i="1" s="1"/>
  <c r="R2417" i="1" s="1"/>
  <c r="L2332" i="1"/>
  <c r="Q2332" i="1" s="1"/>
  <c r="R2332" i="1" s="1"/>
  <c r="L2369" i="1"/>
  <c r="Q2369" i="1" s="1"/>
  <c r="R2369" i="1" s="1"/>
  <c r="L2306" i="1"/>
  <c r="Q2306" i="1" s="1"/>
  <c r="R2306" i="1" s="1"/>
  <c r="L2297" i="1"/>
  <c r="L2388" i="1"/>
  <c r="Q2388" i="1" s="1"/>
  <c r="R2388" i="1" s="1"/>
  <c r="L2409" i="1"/>
  <c r="Q2409" i="1" s="1"/>
  <c r="R2409" i="1" s="1"/>
  <c r="L2498" i="1"/>
  <c r="Q2498" i="1" s="1"/>
  <c r="R2498" i="1" s="1"/>
  <c r="L2591" i="1"/>
  <c r="Q2591" i="1" s="1"/>
  <c r="R2591" i="1" s="1"/>
  <c r="L2460" i="1"/>
  <c r="Q2460" i="1" s="1"/>
  <c r="R2460" i="1" s="1"/>
  <c r="L2531" i="1"/>
  <c r="Q2531" i="1" s="1"/>
  <c r="R2531" i="1" s="1"/>
  <c r="L2530" i="1"/>
  <c r="Q2530" i="1" s="1"/>
  <c r="R2530" i="1" s="1"/>
  <c r="L2542" i="1"/>
  <c r="Q2542" i="1" s="1"/>
  <c r="R2542" i="1" s="1"/>
  <c r="L2564" i="1"/>
  <c r="Q2564" i="1" s="1"/>
  <c r="R2564" i="1" s="1"/>
  <c r="L2555" i="1"/>
  <c r="Q2555" i="1" s="1"/>
  <c r="R2555" i="1" s="1"/>
  <c r="L2470" i="1"/>
  <c r="Q2470" i="1" s="1"/>
  <c r="R2470" i="1" s="1"/>
  <c r="L2493" i="1"/>
  <c r="Q2493" i="1" s="1"/>
  <c r="R2493" i="1" s="1"/>
  <c r="L2587" i="1"/>
  <c r="Q2587" i="1" s="1"/>
  <c r="R2587" i="1" s="1"/>
  <c r="L2456" i="1"/>
  <c r="Q2456" i="1" s="1"/>
  <c r="R2456" i="1" s="1"/>
  <c r="L2479" i="1"/>
  <c r="Q2479" i="1" s="1"/>
  <c r="R2479" i="1" s="1"/>
  <c r="L2595" i="1"/>
  <c r="Q2595" i="1" s="1"/>
  <c r="R2595" i="1" s="1"/>
  <c r="L2504" i="1"/>
  <c r="Q2504" i="1" s="1"/>
  <c r="R2504" i="1" s="1"/>
  <c r="L2589" i="1"/>
  <c r="Q2589" i="1" s="1"/>
  <c r="R2589" i="1" s="1"/>
  <c r="L2472" i="1"/>
  <c r="Q2472" i="1" s="1"/>
  <c r="R2472" i="1" s="1"/>
  <c r="L2618" i="1"/>
  <c r="Q2618" i="1" s="1"/>
  <c r="R2618" i="1" s="1"/>
  <c r="L2560" i="1"/>
  <c r="Q2560" i="1" s="1"/>
  <c r="R2560" i="1" s="1"/>
  <c r="L2596" i="1"/>
  <c r="Q2596" i="1" s="1"/>
  <c r="R2596" i="1" s="1"/>
  <c r="L2557" i="1"/>
  <c r="Q2557" i="1" s="1"/>
  <c r="R2557" i="1" s="1"/>
  <c r="L2521" i="1"/>
  <c r="Q2521" i="1" s="1"/>
  <c r="R2521" i="1" s="1"/>
  <c r="L2494" i="1"/>
  <c r="Q2494" i="1" s="1"/>
  <c r="R2494" i="1" s="1"/>
  <c r="L2523" i="1"/>
  <c r="Q2523" i="1" s="1"/>
  <c r="R2523" i="1" s="1"/>
  <c r="L2593" i="1"/>
  <c r="Q2593" i="1" s="1"/>
  <c r="R2593" i="1" s="1"/>
  <c r="L2608" i="1"/>
  <c r="Q2608" i="1" s="1"/>
  <c r="R2608" i="1" s="1"/>
  <c r="L2459" i="1"/>
  <c r="Q2459" i="1" s="1"/>
  <c r="R2459" i="1" s="1"/>
  <c r="L2517" i="1"/>
  <c r="Q2517" i="1" s="1"/>
  <c r="R2517" i="1" s="1"/>
  <c r="L2505" i="1"/>
  <c r="Q2505" i="1" s="1"/>
  <c r="R2505" i="1" s="1"/>
  <c r="L2540" i="1"/>
  <c r="Q2540" i="1" s="1"/>
  <c r="R2540" i="1" s="1"/>
  <c r="L2503" i="1"/>
  <c r="Q2503" i="1" s="1"/>
  <c r="R2503" i="1" s="1"/>
  <c r="L2616" i="1"/>
  <c r="Q2616" i="1" s="1"/>
  <c r="R2616" i="1" s="1"/>
  <c r="L2533" i="1"/>
  <c r="Q2533" i="1" s="1"/>
  <c r="R2533" i="1" s="1"/>
  <c r="L2545" i="1"/>
  <c r="Q2545" i="1" s="1"/>
  <c r="R2545" i="1" s="1"/>
  <c r="L2483" i="1"/>
  <c r="Q2483" i="1" s="1"/>
  <c r="R2483" i="1" s="1"/>
  <c r="L2508" i="1"/>
  <c r="Q2508" i="1" s="1"/>
  <c r="R2508" i="1" s="1"/>
  <c r="L2571" i="1"/>
  <c r="Q2571" i="1" s="1"/>
  <c r="R2571" i="1" s="1"/>
  <c r="L2585" i="1"/>
  <c r="Q2585" i="1" s="1"/>
  <c r="R2585" i="1" s="1"/>
  <c r="L2558" i="1"/>
  <c r="Q2558" i="1" s="1"/>
  <c r="R2558" i="1" s="1"/>
  <c r="L2556" i="1"/>
  <c r="Q2556" i="1" s="1"/>
  <c r="R2556" i="1" s="1"/>
  <c r="L2487" i="1"/>
  <c r="Q2487" i="1" s="1"/>
  <c r="R2487" i="1" s="1"/>
  <c r="L2490" i="1"/>
  <c r="L2580" i="1"/>
  <c r="Q2580" i="1" s="1"/>
  <c r="R2580" i="1" s="1"/>
  <c r="L2474" i="1"/>
  <c r="Q2474" i="1" s="1"/>
  <c r="R2474" i="1" s="1"/>
  <c r="L2552" i="1"/>
  <c r="Q2552" i="1" s="1"/>
  <c r="R2552" i="1" s="1"/>
  <c r="L2492" i="1"/>
  <c r="Q2492" i="1" s="1"/>
  <c r="R2492" i="1" s="1"/>
  <c r="L2617" i="1"/>
  <c r="Q2617" i="1" s="1"/>
  <c r="R2617" i="1" s="1"/>
  <c r="L2527" i="1"/>
  <c r="Q2527" i="1" s="1"/>
  <c r="R2527" i="1" s="1"/>
  <c r="L2532" i="1"/>
  <c r="Q2532" i="1" s="1"/>
  <c r="R2532" i="1" s="1"/>
  <c r="L2510" i="1"/>
  <c r="Q2510" i="1" s="1"/>
  <c r="R2510" i="1" s="1"/>
  <c r="L2537" i="1"/>
  <c r="Q2537" i="1" s="1"/>
  <c r="R2537" i="1" s="1"/>
  <c r="L2577" i="1"/>
  <c r="Q2577" i="1" s="1"/>
  <c r="R2577" i="1" s="1"/>
  <c r="L2578" i="1"/>
  <c r="Q2578" i="1" s="1"/>
  <c r="R2578" i="1" s="1"/>
  <c r="L2500" i="1"/>
  <c r="Q2500" i="1" s="1"/>
  <c r="R2500" i="1" s="1"/>
  <c r="L2609" i="1"/>
  <c r="Q2609" i="1" s="1"/>
  <c r="R2609" i="1" s="1"/>
  <c r="L2573" i="1"/>
  <c r="Q2573" i="1" s="1"/>
  <c r="R2573" i="1" s="1"/>
  <c r="L2507" i="1"/>
  <c r="Q2507" i="1" s="1"/>
  <c r="R2507" i="1" s="1"/>
  <c r="L2610" i="1"/>
  <c r="Q2610" i="1" s="1"/>
  <c r="R2610" i="1" s="1"/>
  <c r="L2614" i="1"/>
  <c r="Q2614" i="1" s="1"/>
  <c r="R2614" i="1" s="1"/>
  <c r="L2605" i="1"/>
  <c r="Q2605" i="1" s="1"/>
  <c r="R2605" i="1" s="1"/>
  <c r="L2565" i="1"/>
  <c r="Q2565" i="1" s="1"/>
  <c r="R2565" i="1" s="1"/>
  <c r="L2588" i="1"/>
  <c r="Q2588" i="1" s="1"/>
  <c r="R2588" i="1" s="1"/>
  <c r="L2561" i="1"/>
  <c r="Q2561" i="1" s="1"/>
  <c r="R2561" i="1" s="1"/>
  <c r="L2619" i="1"/>
  <c r="Q2619" i="1" s="1"/>
  <c r="R2619" i="1" s="1"/>
  <c r="L2599" i="1"/>
  <c r="Q2599" i="1" s="1"/>
  <c r="R2599" i="1" s="1"/>
  <c r="L2536" i="1"/>
  <c r="Q2536" i="1" s="1"/>
  <c r="R2536" i="1" s="1"/>
  <c r="L2601" i="1"/>
  <c r="Q2601" i="1" s="1"/>
  <c r="R2601" i="1" s="1"/>
  <c r="L2602" i="1"/>
  <c r="Q2602" i="1" s="1"/>
  <c r="R2602" i="1" s="1"/>
  <c r="L2620" i="1"/>
  <c r="Q2620" i="1" s="1"/>
  <c r="R2620" i="1" s="1"/>
  <c r="L2603" i="1"/>
  <c r="Q2603" i="1" s="1"/>
  <c r="R2603" i="1" s="1"/>
  <c r="L2598" i="1"/>
  <c r="Q2598" i="1" s="1"/>
  <c r="R2598" i="1" s="1"/>
  <c r="L2810" i="1"/>
  <c r="Q2810" i="1" s="1"/>
  <c r="R2810" i="1" s="1"/>
  <c r="L2808" i="1"/>
  <c r="Q2808" i="1" s="1"/>
  <c r="R2808" i="1" s="1"/>
  <c r="L2665" i="1"/>
  <c r="Q2665" i="1" s="1"/>
  <c r="R2665" i="1" s="1"/>
  <c r="L2709" i="1"/>
  <c r="Q2709" i="1" s="1"/>
  <c r="R2709" i="1" s="1"/>
  <c r="L2671" i="1"/>
  <c r="Q2671" i="1" s="1"/>
  <c r="R2671" i="1" s="1"/>
  <c r="L2801" i="1"/>
  <c r="Q2801" i="1" s="1"/>
  <c r="R2801" i="1" s="1"/>
  <c r="L2677" i="1"/>
  <c r="Q2677" i="1" s="1"/>
  <c r="R2677" i="1" s="1"/>
  <c r="L2672" i="1"/>
  <c r="Q2672" i="1" s="1"/>
  <c r="R2672" i="1" s="1"/>
  <c r="L2684" i="1"/>
  <c r="Q2684" i="1" s="1"/>
  <c r="R2684" i="1" s="1"/>
  <c r="L2670" i="1"/>
  <c r="Q2670" i="1" s="1"/>
  <c r="R2670" i="1" s="1"/>
  <c r="L2691" i="1"/>
  <c r="Q2691" i="1" s="1"/>
  <c r="R2691" i="1" s="1"/>
  <c r="L2655" i="1"/>
  <c r="Q2655" i="1" s="1"/>
  <c r="R2655" i="1" s="1"/>
  <c r="L2705" i="1"/>
  <c r="Q2705" i="1" s="1"/>
  <c r="R2705" i="1" s="1"/>
  <c r="L2798" i="1"/>
  <c r="Q2798" i="1" s="1"/>
  <c r="R2798" i="1" s="1"/>
  <c r="L2694" i="1"/>
  <c r="Q2694" i="1" s="1"/>
  <c r="R2694" i="1" s="1"/>
  <c r="L2668" i="1"/>
  <c r="Q2668" i="1" s="1"/>
  <c r="R2668" i="1" s="1"/>
  <c r="L2795" i="1"/>
  <c r="Q2795" i="1" s="1"/>
  <c r="R2795" i="1" s="1"/>
  <c r="L2728" i="1"/>
  <c r="Q2728" i="1" s="1"/>
  <c r="R2728" i="1" s="1"/>
  <c r="L2762" i="1"/>
  <c r="Q2762" i="1" s="1"/>
  <c r="R2762" i="1" s="1"/>
  <c r="L2685" i="1"/>
  <c r="Q2685" i="1" s="1"/>
  <c r="R2685" i="1" s="1"/>
  <c r="L2809" i="1"/>
  <c r="Q2809" i="1" s="1"/>
  <c r="R2809" i="1" s="1"/>
  <c r="L2643" i="1"/>
  <c r="Q2643" i="1" s="1"/>
  <c r="R2643" i="1" s="1"/>
  <c r="L2696" i="1"/>
  <c r="Q2696" i="1" s="1"/>
  <c r="R2696" i="1" s="1"/>
  <c r="L2711" i="1"/>
  <c r="Q2711" i="1" s="1"/>
  <c r="R2711" i="1" s="1"/>
  <c r="L2777" i="1"/>
  <c r="Q2777" i="1" s="1"/>
  <c r="R2777" i="1" s="1"/>
  <c r="L2701" i="1"/>
  <c r="L2754" i="1"/>
  <c r="Q2754" i="1" s="1"/>
  <c r="R2754" i="1" s="1"/>
  <c r="L2663" i="1"/>
  <c r="Q2663" i="1" s="1"/>
  <c r="R2663" i="1" s="1"/>
  <c r="L2818" i="1"/>
  <c r="Q2818" i="1" s="1"/>
  <c r="R2818" i="1" s="1"/>
  <c r="L2793" i="1"/>
  <c r="Q2793" i="1" s="1"/>
  <c r="R2793" i="1" s="1"/>
  <c r="L2779" i="1"/>
  <c r="Q2779" i="1" s="1"/>
  <c r="R2779" i="1" s="1"/>
  <c r="L2787" i="1"/>
  <c r="Q2787" i="1" s="1"/>
  <c r="R2787" i="1" s="1"/>
  <c r="L2676" i="1"/>
  <c r="Q2676" i="1" s="1"/>
  <c r="R2676" i="1" s="1"/>
  <c r="L2715" i="1"/>
  <c r="Q2715" i="1" s="1"/>
  <c r="R2715" i="1" s="1"/>
  <c r="L2819" i="1"/>
  <c r="Q2819" i="1" s="1"/>
  <c r="R2819" i="1" s="1"/>
  <c r="L2804" i="1"/>
  <c r="Q2804" i="1" s="1"/>
  <c r="R2804" i="1" s="1"/>
  <c r="L2743" i="1"/>
  <c r="Q2743" i="1" s="1"/>
  <c r="R2743" i="1" s="1"/>
  <c r="L2796" i="1"/>
  <c r="Q2796" i="1" s="1"/>
  <c r="R2796" i="1" s="1"/>
  <c r="L2807" i="1"/>
  <c r="Q2807" i="1" s="1"/>
  <c r="R2807" i="1" s="1"/>
  <c r="L2749" i="1"/>
  <c r="Q2749" i="1" s="1"/>
  <c r="R2749" i="1" s="1"/>
  <c r="L2815" i="1"/>
  <c r="Q2815" i="1" s="1"/>
  <c r="R2815" i="1" s="1"/>
  <c r="L2791" i="1"/>
  <c r="Q2791" i="1" s="1"/>
  <c r="R2791" i="1" s="1"/>
  <c r="L2724" i="1"/>
  <c r="Q2724" i="1" s="1"/>
  <c r="R2724" i="1" s="1"/>
  <c r="L2786" i="1"/>
  <c r="Q2786" i="1" s="1"/>
  <c r="R2786" i="1" s="1"/>
  <c r="L2773" i="1"/>
  <c r="Q2773" i="1" s="1"/>
  <c r="R2773" i="1" s="1"/>
  <c r="L2761" i="1"/>
  <c r="Q2761" i="1" s="1"/>
  <c r="R2761" i="1" s="1"/>
  <c r="L2690" i="1"/>
  <c r="Q2690" i="1" s="1"/>
  <c r="R2690" i="1" s="1"/>
  <c r="L2790" i="1"/>
  <c r="Q2790" i="1" s="1"/>
  <c r="R2790" i="1" s="1"/>
  <c r="L2814" i="1"/>
  <c r="Q2814" i="1" s="1"/>
  <c r="R2814" i="1" s="1"/>
  <c r="L2712" i="1"/>
  <c r="Q2712" i="1" s="1"/>
  <c r="R2712" i="1" s="1"/>
  <c r="L2703" i="1"/>
  <c r="L2726" i="1"/>
  <c r="Q2726" i="1" s="1"/>
  <c r="R2726" i="1" s="1"/>
  <c r="L2805" i="1"/>
  <c r="Q2805" i="1" s="1"/>
  <c r="R2805" i="1" s="1"/>
  <c r="L2813" i="1"/>
  <c r="Q2813" i="1" s="1"/>
  <c r="R2813" i="1" s="1"/>
  <c r="L2778" i="1"/>
  <c r="Q2778" i="1" s="1"/>
  <c r="R2778" i="1" s="1"/>
  <c r="L2759" i="1"/>
  <c r="Q2759" i="1" s="1"/>
  <c r="R2759" i="1" s="1"/>
  <c r="L2765" i="1"/>
  <c r="Q2765" i="1" s="1"/>
  <c r="R2765" i="1" s="1"/>
  <c r="L2812" i="1"/>
  <c r="Q2812" i="1" s="1"/>
  <c r="R2812" i="1" s="1"/>
  <c r="L2746" i="1"/>
  <c r="Q2746" i="1" s="1"/>
  <c r="R2746" i="1" s="1"/>
  <c r="L2751" i="1"/>
  <c r="Q2751" i="1" s="1"/>
  <c r="R2751" i="1" s="1"/>
  <c r="L2917" i="1"/>
  <c r="Q2917" i="1" s="1"/>
  <c r="R2917" i="1" s="1"/>
  <c r="L2904" i="1"/>
  <c r="Q2904" i="1" s="1"/>
  <c r="R2904" i="1" s="1"/>
  <c r="L2939" i="1"/>
  <c r="Q2939" i="1" s="1"/>
  <c r="R2939" i="1" s="1"/>
  <c r="L2893" i="1"/>
  <c r="Q2893" i="1" s="1"/>
  <c r="R2893" i="1" s="1"/>
  <c r="L3018" i="1"/>
  <c r="Q3018" i="1" s="1"/>
  <c r="R3018" i="1" s="1"/>
  <c r="L2968" i="1"/>
  <c r="Q2968" i="1" s="1"/>
  <c r="R2968" i="1" s="1"/>
  <c r="L2937" i="1"/>
  <c r="Q2937" i="1" s="1"/>
  <c r="R2937" i="1" s="1"/>
  <c r="L2845" i="1"/>
  <c r="Q2845" i="1" s="1"/>
  <c r="R2845" i="1" s="1"/>
  <c r="L2980" i="1"/>
  <c r="Q2980" i="1" s="1"/>
  <c r="R2980" i="1" s="1"/>
  <c r="L2877" i="1"/>
  <c r="Q2877" i="1" s="1"/>
  <c r="R2877" i="1" s="1"/>
  <c r="L2853" i="1"/>
  <c r="Q2853" i="1" s="1"/>
  <c r="R2853" i="1" s="1"/>
  <c r="L2916" i="1"/>
  <c r="Q2916" i="1" s="1"/>
  <c r="R2916" i="1" s="1"/>
  <c r="L2920" i="1"/>
  <c r="Q2920" i="1" s="1"/>
  <c r="R2920" i="1" s="1"/>
  <c r="L2955" i="1"/>
  <c r="Q2955" i="1" s="1"/>
  <c r="R2955" i="1" s="1"/>
  <c r="L2874" i="1"/>
  <c r="Q2874" i="1" s="1"/>
  <c r="R2874" i="1" s="1"/>
  <c r="L2988" i="1"/>
  <c r="Q2988" i="1" s="1"/>
  <c r="R2988" i="1" s="1"/>
  <c r="L3007" i="1"/>
  <c r="Q3007" i="1" s="1"/>
  <c r="R3007" i="1" s="1"/>
  <c r="L2971" i="1"/>
  <c r="Q2971" i="1" s="1"/>
  <c r="R2971" i="1" s="1"/>
  <c r="L3009" i="1"/>
  <c r="Q3009" i="1" s="1"/>
  <c r="R3009" i="1" s="1"/>
  <c r="L2876" i="1"/>
  <c r="Q2876" i="1" s="1"/>
  <c r="R2876" i="1" s="1"/>
  <c r="L3011" i="1"/>
  <c r="Q3011" i="1" s="1"/>
  <c r="R3011" i="1" s="1"/>
  <c r="L2959" i="1"/>
  <c r="Q2959" i="1" s="1"/>
  <c r="R2959" i="1" s="1"/>
  <c r="L3000" i="1"/>
  <c r="Q3000" i="1" s="1"/>
  <c r="R3000" i="1" s="1"/>
  <c r="L2899" i="1"/>
  <c r="Q2899" i="1" s="1"/>
  <c r="R2899" i="1" s="1"/>
  <c r="L2944" i="1"/>
  <c r="Q2944" i="1" s="1"/>
  <c r="R2944" i="1" s="1"/>
  <c r="L2985" i="1"/>
  <c r="Q2985" i="1" s="1"/>
  <c r="R2985" i="1" s="1"/>
  <c r="L2995" i="1"/>
  <c r="Q2995" i="1" s="1"/>
  <c r="R2995" i="1" s="1"/>
  <c r="L2872" i="1"/>
  <c r="Q2872" i="1" s="1"/>
  <c r="R2872" i="1" s="1"/>
  <c r="L2881" i="1"/>
  <c r="Q2881" i="1" s="1"/>
  <c r="R2881" i="1" s="1"/>
  <c r="L2941" i="1"/>
  <c r="Q2941" i="1" s="1"/>
  <c r="R2941" i="1" s="1"/>
  <c r="L2885" i="1"/>
  <c r="Q2885" i="1" s="1"/>
  <c r="R2885" i="1" s="1"/>
  <c r="L2974" i="1"/>
  <c r="Q2974" i="1" s="1"/>
  <c r="R2974" i="1" s="1"/>
  <c r="L2984" i="1"/>
  <c r="Q2984" i="1" s="1"/>
  <c r="R2984" i="1" s="1"/>
  <c r="L2943" i="1"/>
  <c r="Q2943" i="1" s="1"/>
  <c r="R2943" i="1" s="1"/>
  <c r="L2952" i="1"/>
  <c r="Q2952" i="1" s="1"/>
  <c r="R2952" i="1" s="1"/>
  <c r="L2908" i="1"/>
  <c r="L2987" i="1"/>
  <c r="Q2987" i="1" s="1"/>
  <c r="R2987" i="1" s="1"/>
  <c r="L3016" i="1"/>
  <c r="Q3016" i="1" s="1"/>
  <c r="R3016" i="1" s="1"/>
  <c r="L2950" i="1"/>
  <c r="Q2950" i="1" s="1"/>
  <c r="R2950" i="1" s="1"/>
  <c r="L2930" i="1"/>
  <c r="Q2930" i="1" s="1"/>
  <c r="R2930" i="1" s="1"/>
  <c r="L3015" i="1"/>
  <c r="Q3015" i="1" s="1"/>
  <c r="R3015" i="1" s="1"/>
  <c r="L2938" i="1"/>
  <c r="Q2938" i="1" s="1"/>
  <c r="R2938" i="1" s="1"/>
  <c r="L2979" i="1"/>
  <c r="Q2979" i="1" s="1"/>
  <c r="R2979" i="1" s="1"/>
  <c r="L2901" i="1"/>
  <c r="Q2901" i="1" s="1"/>
  <c r="R2901" i="1" s="1"/>
  <c r="L2997" i="1"/>
  <c r="Q2997" i="1" s="1"/>
  <c r="R2997" i="1" s="1"/>
  <c r="L2972" i="1"/>
  <c r="Q2972" i="1" s="1"/>
  <c r="R2972" i="1" s="1"/>
  <c r="L2927" i="1"/>
  <c r="Q2927" i="1" s="1"/>
  <c r="R2927" i="1" s="1"/>
  <c r="L2994" i="1"/>
  <c r="Q2994" i="1" s="1"/>
  <c r="R2994" i="1" s="1"/>
  <c r="L2888" i="1"/>
  <c r="Q2888" i="1" s="1"/>
  <c r="R2888" i="1" s="1"/>
  <c r="L2928" i="1"/>
  <c r="Q2928" i="1" s="1"/>
  <c r="R2928" i="1" s="1"/>
  <c r="L3012" i="1"/>
  <c r="Q3012" i="1" s="1"/>
  <c r="R3012" i="1" s="1"/>
  <c r="L2998" i="1"/>
  <c r="Q2998" i="1" s="1"/>
  <c r="R2998" i="1" s="1"/>
  <c r="L2989" i="1"/>
  <c r="Q2989" i="1" s="1"/>
  <c r="R2989" i="1" s="1"/>
  <c r="L2956" i="1"/>
  <c r="Q2956" i="1" s="1"/>
  <c r="R2956" i="1" s="1"/>
  <c r="L2948" i="1"/>
  <c r="Q2948" i="1" s="1"/>
  <c r="R2948" i="1" s="1"/>
  <c r="L3041" i="1"/>
  <c r="Q3041" i="1" s="1"/>
  <c r="R3041" i="1" s="1"/>
  <c r="L3189" i="1"/>
  <c r="Q3189" i="1" s="1"/>
  <c r="R3189" i="1" s="1"/>
  <c r="L3092" i="1"/>
  <c r="Q3092" i="1" s="1"/>
  <c r="R3092" i="1" s="1"/>
  <c r="L3190" i="1"/>
  <c r="Q3190" i="1" s="1"/>
  <c r="R3190" i="1" s="1"/>
  <c r="L3197" i="1"/>
  <c r="Q3197" i="1" s="1"/>
  <c r="R3197" i="1" s="1"/>
  <c r="L3152" i="1"/>
  <c r="Q3152" i="1" s="1"/>
  <c r="R3152" i="1" s="1"/>
  <c r="L3193" i="1"/>
  <c r="Q3193" i="1" s="1"/>
  <c r="R3193" i="1" s="1"/>
  <c r="L3211" i="1"/>
  <c r="Q3211" i="1" s="1"/>
  <c r="R3211" i="1" s="1"/>
  <c r="L3144" i="1"/>
  <c r="Q3144" i="1" s="1"/>
  <c r="R3144" i="1" s="1"/>
  <c r="L3113" i="1"/>
  <c r="Q3113" i="1" s="1"/>
  <c r="R3113" i="1" s="1"/>
  <c r="L3167" i="1"/>
  <c r="Q3167" i="1" s="1"/>
  <c r="R3167" i="1" s="1"/>
  <c r="L3116" i="1"/>
  <c r="Q3116" i="1" s="1"/>
  <c r="R3116" i="1" s="1"/>
  <c r="L3143" i="1"/>
  <c r="Q3143" i="1" s="1"/>
  <c r="R3143" i="1" s="1"/>
  <c r="L3106" i="1"/>
  <c r="L3176" i="1"/>
  <c r="Q3176" i="1" s="1"/>
  <c r="R3176" i="1" s="1"/>
  <c r="L3183" i="1"/>
  <c r="Q3183" i="1" s="1"/>
  <c r="R3183" i="1" s="1"/>
  <c r="L3084" i="1"/>
  <c r="Q3084" i="1" s="1"/>
  <c r="R3084" i="1" s="1"/>
  <c r="L3200" i="1"/>
  <c r="Q3200" i="1" s="1"/>
  <c r="R3200" i="1" s="1"/>
  <c r="L3214" i="1"/>
  <c r="Q3214" i="1" s="1"/>
  <c r="R3214" i="1" s="1"/>
  <c r="L3191" i="1"/>
  <c r="Q3191" i="1" s="1"/>
  <c r="R3191" i="1" s="1"/>
  <c r="L3138" i="1"/>
  <c r="Q3138" i="1" s="1"/>
  <c r="R3138" i="1" s="1"/>
  <c r="L3199" i="1"/>
  <c r="Q3199" i="1" s="1"/>
  <c r="R3199" i="1" s="1"/>
  <c r="L3107" i="1"/>
  <c r="Q3107" i="1" s="1"/>
  <c r="R3107" i="1" s="1"/>
  <c r="L3180" i="1"/>
  <c r="Q3180" i="1" s="1"/>
  <c r="R3180" i="1" s="1"/>
  <c r="L3124" i="1"/>
  <c r="Q3124" i="1" s="1"/>
  <c r="R3124" i="1" s="1"/>
  <c r="L3157" i="1"/>
  <c r="Q3157" i="1" s="1"/>
  <c r="R3157" i="1" s="1"/>
  <c r="L3121" i="1"/>
  <c r="Q3121" i="1" s="1"/>
  <c r="R3121" i="1" s="1"/>
  <c r="L3198" i="1"/>
  <c r="Q3198" i="1" s="1"/>
  <c r="R3198" i="1" s="1"/>
  <c r="L3110" i="1"/>
  <c r="Q3110" i="1" s="1"/>
  <c r="R3110" i="1" s="1"/>
  <c r="L3111" i="1"/>
  <c r="Q3111" i="1" s="1"/>
  <c r="R3111" i="1" s="1"/>
  <c r="L3165" i="1"/>
  <c r="Q3165" i="1" s="1"/>
  <c r="R3165" i="1" s="1"/>
  <c r="L3213" i="1"/>
  <c r="Q3213" i="1" s="1"/>
  <c r="R3213" i="1" s="1"/>
  <c r="L3204" i="1"/>
  <c r="Q3204" i="1" s="1"/>
  <c r="R3204" i="1" s="1"/>
  <c r="L3207" i="1"/>
  <c r="Q3207" i="1" s="1"/>
  <c r="R3207" i="1" s="1"/>
  <c r="L3153" i="1"/>
  <c r="Q3153" i="1" s="1"/>
  <c r="R3153" i="1" s="1"/>
  <c r="L3185" i="1"/>
  <c r="Q3185" i="1" s="1"/>
  <c r="R3185" i="1" s="1"/>
  <c r="L3174" i="1"/>
  <c r="Q3174" i="1" s="1"/>
  <c r="R3174" i="1" s="1"/>
  <c r="L3206" i="1"/>
  <c r="Q3206" i="1" s="1"/>
  <c r="R3206" i="1" s="1"/>
  <c r="L3195" i="1"/>
  <c r="Q3195" i="1" s="1"/>
  <c r="R3195" i="1" s="1"/>
  <c r="L3212" i="1"/>
  <c r="Q3212" i="1" s="1"/>
  <c r="R3212" i="1" s="1"/>
  <c r="L3192" i="1"/>
  <c r="Q3192" i="1" s="1"/>
  <c r="R3192" i="1" s="1"/>
  <c r="L3210" i="1"/>
  <c r="Q3210" i="1" s="1"/>
  <c r="R3210" i="1" s="1"/>
  <c r="L3122" i="1"/>
  <c r="Q3122" i="1" s="1"/>
  <c r="R3122" i="1" s="1"/>
  <c r="L3209" i="1"/>
  <c r="Q3209" i="1" s="1"/>
  <c r="R3209" i="1" s="1"/>
  <c r="L3196" i="1"/>
  <c r="Q3196" i="1" s="1"/>
  <c r="R3196" i="1" s="1"/>
  <c r="L3175" i="1"/>
  <c r="Q3175" i="1" s="1"/>
  <c r="R3175" i="1" s="1"/>
  <c r="L3119" i="1"/>
  <c r="Q3119" i="1" s="1"/>
  <c r="R3119" i="1" s="1"/>
  <c r="L3166" i="1"/>
  <c r="Q3166" i="1" s="1"/>
  <c r="R3166" i="1" s="1"/>
  <c r="L3366" i="1"/>
  <c r="Q3366" i="1" s="1"/>
  <c r="R3366" i="1" s="1"/>
  <c r="L3255" i="1"/>
  <c r="Q3255" i="1" s="1"/>
  <c r="R3255" i="1" s="1"/>
  <c r="L3292" i="1"/>
  <c r="Q3292" i="1" s="1"/>
  <c r="R3292" i="1" s="1"/>
  <c r="L3348" i="1"/>
  <c r="Q3348" i="1" s="1"/>
  <c r="R3348" i="1" s="1"/>
  <c r="L3384" i="1"/>
  <c r="Q3384" i="1" s="1"/>
  <c r="R3384" i="1" s="1"/>
  <c r="L3410" i="1"/>
  <c r="Q3410" i="1" s="1"/>
  <c r="R3410" i="1" s="1"/>
  <c r="L3302" i="1"/>
  <c r="L3327" i="1"/>
  <c r="Q3327" i="1" s="1"/>
  <c r="R3327" i="1" s="1"/>
  <c r="L3396" i="1"/>
  <c r="Q3396" i="1" s="1"/>
  <c r="R3396" i="1" s="1"/>
  <c r="L3303" i="1"/>
  <c r="L3349" i="1"/>
  <c r="Q3349" i="1" s="1"/>
  <c r="R3349" i="1" s="1"/>
  <c r="L3308" i="1"/>
  <c r="Q3308" i="1" s="1"/>
  <c r="R3308" i="1" s="1"/>
  <c r="L3285" i="1"/>
  <c r="Q3285" i="1" s="1"/>
  <c r="R3285" i="1" s="1"/>
  <c r="L3321" i="1"/>
  <c r="Q3321" i="1" s="1"/>
  <c r="R3321" i="1" s="1"/>
  <c r="L3402" i="1"/>
  <c r="Q3402" i="1" s="1"/>
  <c r="R3402" i="1" s="1"/>
  <c r="L3399" i="1"/>
  <c r="Q3399" i="1" s="1"/>
  <c r="R3399" i="1" s="1"/>
  <c r="L3386" i="1"/>
  <c r="Q3386" i="1" s="1"/>
  <c r="R3386" i="1" s="1"/>
  <c r="L3371" i="1"/>
  <c r="Q3371" i="1" s="1"/>
  <c r="R3371" i="1" s="1"/>
  <c r="L3341" i="1"/>
  <c r="Q3341" i="1" s="1"/>
  <c r="R3341" i="1" s="1"/>
  <c r="L3407" i="1"/>
  <c r="Q3407" i="1" s="1"/>
  <c r="R3407" i="1" s="1"/>
  <c r="L3412" i="1"/>
  <c r="Q3412" i="1" s="1"/>
  <c r="R3412" i="1" s="1"/>
  <c r="L3395" i="1"/>
  <c r="Q3395" i="1" s="1"/>
  <c r="R3395" i="1" s="1"/>
  <c r="L3317" i="1"/>
  <c r="Q3317" i="1" s="1"/>
  <c r="R3317" i="1" s="1"/>
  <c r="L3376" i="1"/>
  <c r="Q3376" i="1" s="1"/>
  <c r="R3376" i="1" s="1"/>
  <c r="L3344" i="1"/>
  <c r="Q3344" i="1" s="1"/>
  <c r="R3344" i="1" s="1"/>
  <c r="L3413" i="1"/>
  <c r="Q3413" i="1" s="1"/>
  <c r="R3413" i="1" s="1"/>
  <c r="L3356" i="1"/>
  <c r="Q3356" i="1" s="1"/>
  <c r="R3356" i="1" s="1"/>
  <c r="L3393" i="1"/>
  <c r="Q3393" i="1" s="1"/>
  <c r="R3393" i="1" s="1"/>
  <c r="L3394" i="1"/>
  <c r="Q3394" i="1" s="1"/>
  <c r="R3394" i="1" s="1"/>
  <c r="L3355" i="1"/>
  <c r="Q3355" i="1" s="1"/>
  <c r="R3355" i="1" s="1"/>
  <c r="L3364" i="1"/>
  <c r="Q3364" i="1" s="1"/>
  <c r="R3364" i="1" s="1"/>
  <c r="L3389" i="1"/>
  <c r="Q3389" i="1" s="1"/>
  <c r="R3389" i="1" s="1"/>
  <c r="L3383" i="1"/>
  <c r="Q3383" i="1" s="1"/>
  <c r="R3383" i="1" s="1"/>
  <c r="L3360" i="1"/>
  <c r="Q3360" i="1" s="1"/>
  <c r="R3360" i="1" s="1"/>
  <c r="L3310" i="1"/>
  <c r="Q3310" i="1" s="1"/>
  <c r="R3310" i="1" s="1"/>
  <c r="L3406" i="1"/>
  <c r="Q3406" i="1" s="1"/>
  <c r="R3406" i="1" s="1"/>
  <c r="L3375" i="1"/>
  <c r="Q3375" i="1" s="1"/>
  <c r="R3375" i="1" s="1"/>
  <c r="L3346" i="1"/>
  <c r="Q3346" i="1" s="1"/>
  <c r="R3346" i="1" s="1"/>
  <c r="L3382" i="1"/>
  <c r="Q3382" i="1" s="1"/>
  <c r="R3382" i="1" s="1"/>
  <c r="L3304" i="1"/>
  <c r="L3363" i="1"/>
  <c r="Q3363" i="1" s="1"/>
  <c r="R3363" i="1" s="1"/>
  <c r="L3411" i="1"/>
  <c r="Q3411" i="1" s="1"/>
  <c r="R3411" i="1" s="1"/>
  <c r="L3401" i="1"/>
  <c r="Q3401" i="1" s="1"/>
  <c r="R3401" i="1" s="1"/>
  <c r="L3392" i="1"/>
  <c r="Q3392" i="1" s="1"/>
  <c r="R3392" i="1" s="1"/>
  <c r="L3398" i="1"/>
  <c r="Q3398" i="1" s="1"/>
  <c r="R3398" i="1" s="1"/>
  <c r="L3387" i="1"/>
  <c r="Q3387" i="1" s="1"/>
  <c r="R3387" i="1" s="1"/>
  <c r="L3403" i="1"/>
  <c r="Q3403" i="1" s="1"/>
  <c r="R3403" i="1" s="1"/>
  <c r="L3347" i="1"/>
  <c r="Q3347" i="1" s="1"/>
  <c r="R3347" i="1" s="1"/>
  <c r="L3404" i="1"/>
  <c r="Q3404" i="1" s="1"/>
  <c r="R3404" i="1" s="1"/>
  <c r="L3305" i="1"/>
  <c r="L3585" i="1"/>
  <c r="Q3585" i="1" s="1"/>
  <c r="R3585" i="1" s="1"/>
  <c r="L3559" i="1"/>
  <c r="Q3559" i="1" s="1"/>
  <c r="R3559" i="1" s="1"/>
  <c r="L3508" i="1"/>
  <c r="L3544" i="1"/>
  <c r="Q3544" i="1" s="1"/>
  <c r="R3544" i="1" s="1"/>
  <c r="L3467" i="1"/>
  <c r="Q3467" i="1" s="1"/>
  <c r="R3467" i="1" s="1"/>
  <c r="L3604" i="1"/>
  <c r="Q3604" i="1" s="1"/>
  <c r="R3604" i="1" s="1"/>
  <c r="L3599" i="1"/>
  <c r="Q3599" i="1" s="1"/>
  <c r="R3599" i="1" s="1"/>
  <c r="L3578" i="1"/>
  <c r="Q3578" i="1" s="1"/>
  <c r="R3578" i="1" s="1"/>
  <c r="L3581" i="1"/>
  <c r="Q3581" i="1" s="1"/>
  <c r="R3581" i="1" s="1"/>
  <c r="L3588" i="1"/>
  <c r="Q3588" i="1" s="1"/>
  <c r="R3588" i="1" s="1"/>
  <c r="L3509" i="1"/>
  <c r="L3510" i="1"/>
  <c r="L3550" i="1"/>
  <c r="Q3550" i="1" s="1"/>
  <c r="R3550" i="1" s="1"/>
  <c r="L3584" i="1"/>
  <c r="Q3584" i="1" s="1"/>
  <c r="R3584" i="1" s="1"/>
  <c r="L3598" i="1"/>
  <c r="Q3598" i="1" s="1"/>
  <c r="R3598" i="1" s="1"/>
  <c r="L3556" i="1"/>
  <c r="Q3556" i="1" s="1"/>
  <c r="R3556" i="1" s="1"/>
  <c r="L3593" i="1"/>
  <c r="Q3593" i="1" s="1"/>
  <c r="R3593" i="1" s="1"/>
  <c r="L3567" i="1"/>
  <c r="Q3567" i="1" s="1"/>
  <c r="R3567" i="1" s="1"/>
  <c r="L3611" i="1"/>
  <c r="Q3611" i="1" s="1"/>
  <c r="R3611" i="1" s="1"/>
  <c r="L3606" i="1"/>
  <c r="Q3606" i="1" s="1"/>
  <c r="R3606" i="1" s="1"/>
  <c r="L3605" i="1"/>
  <c r="Q3605" i="1" s="1"/>
  <c r="R3605" i="1" s="1"/>
  <c r="L3589" i="1"/>
  <c r="Q3589" i="1" s="1"/>
  <c r="R3589" i="1" s="1"/>
  <c r="L3592" i="1"/>
  <c r="Q3592" i="1" s="1"/>
  <c r="R3592" i="1" s="1"/>
  <c r="L3569" i="1"/>
  <c r="Q3569" i="1" s="1"/>
  <c r="R3569" i="1" s="1"/>
  <c r="L3570" i="1"/>
  <c r="Q3570" i="1" s="1"/>
  <c r="R3570" i="1" s="1"/>
  <c r="L3576" i="1"/>
  <c r="Q3576" i="1" s="1"/>
  <c r="R3576" i="1" s="1"/>
  <c r="L3597" i="1"/>
  <c r="Q3597" i="1" s="1"/>
  <c r="R3597" i="1" s="1"/>
  <c r="L3610" i="1"/>
  <c r="Q3610" i="1" s="1"/>
  <c r="R3610" i="1" s="1"/>
  <c r="L3595" i="1"/>
  <c r="Q3595" i="1" s="1"/>
  <c r="R3595" i="1" s="1"/>
  <c r="L3587" i="1"/>
  <c r="Q3587" i="1" s="1"/>
  <c r="R3587" i="1" s="1"/>
  <c r="L3591" i="1"/>
  <c r="Q3591" i="1" s="1"/>
  <c r="R3591" i="1" s="1"/>
  <c r="L3596" i="1"/>
  <c r="Q3596" i="1" s="1"/>
  <c r="R3596" i="1" s="1"/>
  <c r="L3594" i="1"/>
  <c r="Q3594" i="1" s="1"/>
  <c r="R3594" i="1" s="1"/>
  <c r="L3512" i="1"/>
  <c r="L3607" i="1"/>
  <c r="Q3607" i="1" s="1"/>
  <c r="R3607" i="1" s="1"/>
  <c r="L3663" i="1"/>
  <c r="Q3663" i="1" s="1"/>
  <c r="R3663" i="1" s="1"/>
  <c r="L3740" i="1"/>
  <c r="Q3740" i="1" s="1"/>
  <c r="R3740" i="1" s="1"/>
  <c r="L3754" i="1"/>
  <c r="Q3754" i="1" s="1"/>
  <c r="R3754" i="1" s="1"/>
  <c r="L3741" i="1"/>
  <c r="Q3741" i="1" s="1"/>
  <c r="R3741" i="1" s="1"/>
  <c r="L3803" i="1"/>
  <c r="Q3803" i="1" s="1"/>
  <c r="R3803" i="1" s="1"/>
  <c r="L3780" i="1"/>
  <c r="Q3780" i="1" s="1"/>
  <c r="R3780" i="1" s="1"/>
  <c r="L3791" i="1"/>
  <c r="Q3791" i="1" s="1"/>
  <c r="R3791" i="1" s="1"/>
  <c r="L3795" i="1"/>
  <c r="Q3795" i="1" s="1"/>
  <c r="R3795" i="1" s="1"/>
  <c r="L3777" i="1"/>
  <c r="Q3777" i="1" s="1"/>
  <c r="R3777" i="1" s="1"/>
  <c r="L3734" i="1"/>
  <c r="Q3734" i="1" s="1"/>
  <c r="R3734" i="1" s="1"/>
  <c r="L3758" i="1"/>
  <c r="Q3758" i="1" s="1"/>
  <c r="R3758" i="1" s="1"/>
  <c r="L3782" i="1"/>
  <c r="Q3782" i="1" s="1"/>
  <c r="R3782" i="1" s="1"/>
  <c r="L3725" i="1"/>
  <c r="L3773" i="1"/>
  <c r="Q3773" i="1" s="1"/>
  <c r="R3773" i="1" s="1"/>
  <c r="L3792" i="1"/>
  <c r="Q3792" i="1" s="1"/>
  <c r="R3792" i="1" s="1"/>
  <c r="L3785" i="1"/>
  <c r="Q3785" i="1" s="1"/>
  <c r="R3785" i="1" s="1"/>
  <c r="L3761" i="1"/>
  <c r="Q3761" i="1" s="1"/>
  <c r="R3761" i="1" s="1"/>
  <c r="L3794" i="1"/>
  <c r="Q3794" i="1" s="1"/>
  <c r="R3794" i="1" s="1"/>
  <c r="L3787" i="1"/>
  <c r="Q3787" i="1" s="1"/>
  <c r="R3787" i="1" s="1"/>
  <c r="L3775" i="1"/>
  <c r="Q3775" i="1" s="1"/>
  <c r="R3775" i="1" s="1"/>
  <c r="L3757" i="1"/>
  <c r="Q3757" i="1" s="1"/>
  <c r="R3757" i="1" s="1"/>
  <c r="L3797" i="1"/>
  <c r="Q3797" i="1" s="1"/>
  <c r="R3797" i="1" s="1"/>
  <c r="L3790" i="1"/>
  <c r="Q3790" i="1" s="1"/>
  <c r="R3790" i="1" s="1"/>
  <c r="L3801" i="1"/>
  <c r="Q3801" i="1" s="1"/>
  <c r="R3801" i="1" s="1"/>
  <c r="L3675" i="1"/>
  <c r="Q3675" i="1" s="1"/>
  <c r="R3675" i="1" s="1"/>
  <c r="L3798" i="1"/>
  <c r="Q3798" i="1" s="1"/>
  <c r="R3798" i="1" s="1"/>
  <c r="L3756" i="1"/>
  <c r="Q3756" i="1" s="1"/>
  <c r="R3756" i="1" s="1"/>
  <c r="L3807" i="1"/>
  <c r="Q3807" i="1" s="1"/>
  <c r="R3807" i="1" s="1"/>
  <c r="L3739" i="1"/>
  <c r="Q3739" i="1" s="1"/>
  <c r="R3739" i="1" s="1"/>
  <c r="L3726" i="1"/>
  <c r="L3779" i="1"/>
  <c r="Q3779" i="1" s="1"/>
  <c r="R3779" i="1" s="1"/>
  <c r="L3805" i="1"/>
  <c r="Q3805" i="1" s="1"/>
  <c r="R3805" i="1" s="1"/>
  <c r="L3727" i="1"/>
  <c r="L3783" i="1"/>
  <c r="Q3783" i="1" s="1"/>
  <c r="R3783" i="1" s="1"/>
  <c r="L3957" i="1"/>
  <c r="Q3957" i="1" s="1"/>
  <c r="R3957" i="1" s="1"/>
  <c r="L3978" i="1"/>
  <c r="Q3978" i="1" s="1"/>
  <c r="R3978" i="1" s="1"/>
  <c r="L3993" i="1"/>
  <c r="Q3993" i="1" s="1"/>
  <c r="R3993" i="1" s="1"/>
  <c r="L3961" i="1"/>
  <c r="Q3961" i="1" s="1"/>
  <c r="R3961" i="1" s="1"/>
  <c r="L3991" i="1"/>
  <c r="Q3991" i="1" s="1"/>
  <c r="R3991" i="1" s="1"/>
  <c r="L3998" i="1"/>
  <c r="Q3998" i="1" s="1"/>
  <c r="R3998" i="1" s="1"/>
  <c r="L3977" i="1"/>
  <c r="Q3977" i="1" s="1"/>
  <c r="R3977" i="1" s="1"/>
  <c r="L3989" i="1"/>
  <c r="Q3989" i="1" s="1"/>
  <c r="R3989" i="1" s="1"/>
  <c r="L4003" i="1"/>
  <c r="Q4003" i="1" s="1"/>
  <c r="R4003" i="1" s="1"/>
  <c r="L3982" i="1"/>
  <c r="Q3982" i="1" s="1"/>
  <c r="R3982" i="1" s="1"/>
  <c r="L3996" i="1"/>
  <c r="Q3996" i="1" s="1"/>
  <c r="R3996" i="1" s="1"/>
  <c r="L3999" i="1"/>
  <c r="Q3999" i="1" s="1"/>
  <c r="R3999" i="1" s="1"/>
  <c r="L3959" i="1"/>
  <c r="Q3959" i="1" s="1"/>
  <c r="R3959" i="1" s="1"/>
  <c r="L3935" i="1"/>
  <c r="Q3935" i="1" s="1"/>
  <c r="R3935" i="1" s="1"/>
  <c r="L3941" i="1"/>
  <c r="Q3941" i="1" s="1"/>
  <c r="R3941" i="1" s="1"/>
  <c r="L4002" i="1"/>
  <c r="Q4002" i="1" s="1"/>
  <c r="R4002" i="1" s="1"/>
  <c r="L3911" i="1"/>
  <c r="Q3911" i="1" s="1"/>
  <c r="R3911" i="1" s="1"/>
  <c r="L3969" i="1"/>
  <c r="Q3969" i="1" s="1"/>
  <c r="R3969" i="1" s="1"/>
  <c r="L3968" i="1"/>
  <c r="Q3968" i="1" s="1"/>
  <c r="R3968" i="1" s="1"/>
  <c r="L3990" i="1"/>
  <c r="Q3990" i="1" s="1"/>
  <c r="R3990" i="1" s="1"/>
  <c r="L3984" i="1"/>
  <c r="Q3984" i="1" s="1"/>
  <c r="R3984" i="1" s="1"/>
  <c r="L4004" i="1"/>
  <c r="Q4004" i="1" s="1"/>
  <c r="R4004" i="1" s="1"/>
  <c r="L3985" i="1"/>
  <c r="Q3985" i="1" s="1"/>
  <c r="R3985" i="1" s="1"/>
  <c r="L3950" i="1"/>
  <c r="Q3950" i="1" s="1"/>
  <c r="R3950" i="1" s="1"/>
  <c r="L3948" i="1"/>
  <c r="Q3948" i="1" s="1"/>
  <c r="R3948" i="1" s="1"/>
  <c r="L3946" i="1"/>
  <c r="Q3946" i="1" s="1"/>
  <c r="R3946" i="1" s="1"/>
  <c r="L3901" i="1"/>
  <c r="Q3901" i="1" s="1"/>
  <c r="R3901" i="1" s="1"/>
  <c r="L3934" i="1"/>
  <c r="Q3934" i="1" s="1"/>
  <c r="R3934" i="1" s="1"/>
  <c r="L3986" i="1"/>
  <c r="Q3986" i="1" s="1"/>
  <c r="R3986" i="1" s="1"/>
  <c r="L3997" i="1"/>
  <c r="Q3997" i="1" s="1"/>
  <c r="R3997" i="1" s="1"/>
  <c r="L3972" i="1"/>
  <c r="Q3972" i="1" s="1"/>
  <c r="R3972" i="1" s="1"/>
  <c r="L4001" i="1"/>
  <c r="Q4001" i="1" s="1"/>
  <c r="R4001" i="1" s="1"/>
  <c r="L3964" i="1"/>
  <c r="Q3964" i="1" s="1"/>
  <c r="R3964" i="1" s="1"/>
  <c r="L4114" i="1"/>
  <c r="Q4114" i="1" s="1"/>
  <c r="R4114" i="1" s="1"/>
  <c r="L4166" i="1"/>
  <c r="Q4166" i="1" s="1"/>
  <c r="R4166" i="1" s="1"/>
  <c r="L4083" i="1"/>
  <c r="Q4083" i="1" s="1"/>
  <c r="R4083" i="1" s="1"/>
  <c r="L4065" i="1"/>
  <c r="Q4065" i="1" s="1"/>
  <c r="R4065" i="1" s="1"/>
  <c r="L4200" i="1"/>
  <c r="Q4200" i="1" s="1"/>
  <c r="R4200" i="1" s="1"/>
  <c r="L4170" i="1"/>
  <c r="Q4170" i="1" s="1"/>
  <c r="R4170" i="1" s="1"/>
  <c r="L4039" i="1"/>
  <c r="Q4039" i="1" s="1"/>
  <c r="R4039" i="1" s="1"/>
  <c r="L4179" i="1"/>
  <c r="Q4179" i="1" s="1"/>
  <c r="R4179" i="1" s="1"/>
  <c r="L4073" i="1"/>
  <c r="Q4073" i="1" s="1"/>
  <c r="R4073" i="1" s="1"/>
  <c r="L4191" i="1"/>
  <c r="Q4191" i="1" s="1"/>
  <c r="R4191" i="1" s="1"/>
  <c r="L4181" i="1"/>
  <c r="Q4181" i="1" s="1"/>
  <c r="R4181" i="1" s="1"/>
  <c r="L4124" i="1"/>
  <c r="Q4124" i="1" s="1"/>
  <c r="R4124" i="1" s="1"/>
  <c r="L4130" i="1"/>
  <c r="Q4130" i="1" s="1"/>
  <c r="R4130" i="1" s="1"/>
  <c r="L4097" i="1"/>
  <c r="Q4097" i="1" s="1"/>
  <c r="R4097" i="1" s="1"/>
  <c r="L4172" i="1"/>
  <c r="Q4172" i="1" s="1"/>
  <c r="R4172" i="1" s="1"/>
  <c r="L4107" i="1"/>
  <c r="Q4107" i="1" s="1"/>
  <c r="R4107" i="1" s="1"/>
  <c r="L4197" i="1"/>
  <c r="Q4197" i="1" s="1"/>
  <c r="R4197" i="1" s="1"/>
  <c r="L4159" i="1"/>
  <c r="Q4159" i="1" s="1"/>
  <c r="R4159" i="1" s="1"/>
  <c r="L4192" i="1"/>
  <c r="Q4192" i="1" s="1"/>
  <c r="R4192" i="1" s="1"/>
  <c r="L4195" i="1"/>
  <c r="Q4195" i="1" s="1"/>
  <c r="R4195" i="1" s="1"/>
  <c r="L4185" i="1"/>
  <c r="Q4185" i="1" s="1"/>
  <c r="R4185" i="1" s="1"/>
  <c r="L4186" i="1"/>
  <c r="Q4186" i="1" s="1"/>
  <c r="R4186" i="1" s="1"/>
  <c r="L4196" i="1"/>
  <c r="Q4196" i="1" s="1"/>
  <c r="R4196" i="1" s="1"/>
  <c r="L4093" i="1"/>
  <c r="Q4093" i="1" s="1"/>
  <c r="R4093" i="1" s="1"/>
  <c r="L4177" i="1"/>
  <c r="Q4177" i="1" s="1"/>
  <c r="R4177" i="1" s="1"/>
  <c r="L4203" i="1"/>
  <c r="Q4203" i="1" s="1"/>
  <c r="R4203" i="1" s="1"/>
  <c r="L4202" i="1"/>
  <c r="Q4202" i="1" s="1"/>
  <c r="R4202" i="1" s="1"/>
  <c r="L4364" i="1"/>
  <c r="Q4364" i="1" s="1"/>
  <c r="R4364" i="1" s="1"/>
  <c r="L4352" i="1"/>
  <c r="Q4352" i="1" s="1"/>
  <c r="R4352" i="1" s="1"/>
  <c r="L4271" i="1"/>
  <c r="Q4271" i="1" s="1"/>
  <c r="R4271" i="1" s="1"/>
  <c r="L4326" i="1"/>
  <c r="Q4326" i="1" s="1"/>
  <c r="R4326" i="1" s="1"/>
  <c r="L4329" i="1"/>
  <c r="Q4329" i="1" s="1"/>
  <c r="R4329" i="1" s="1"/>
  <c r="L4316" i="1"/>
  <c r="Q4316" i="1" s="1"/>
  <c r="R4316" i="1" s="1"/>
  <c r="L4340" i="1"/>
  <c r="Q4340" i="1" s="1"/>
  <c r="R4340" i="1" s="1"/>
  <c r="L4356" i="1"/>
  <c r="Q4356" i="1" s="1"/>
  <c r="R4356" i="1" s="1"/>
  <c r="L4359" i="1"/>
  <c r="Q4359" i="1" s="1"/>
  <c r="R4359" i="1" s="1"/>
  <c r="L4388" i="1"/>
  <c r="Q4388" i="1" s="1"/>
  <c r="R4388" i="1" s="1"/>
  <c r="L4294" i="1"/>
  <c r="Q4294" i="1" s="1"/>
  <c r="R4294" i="1" s="1"/>
  <c r="L4398" i="1"/>
  <c r="Q4398" i="1" s="1"/>
  <c r="R4398" i="1" s="1"/>
  <c r="L4362" i="1"/>
  <c r="Q4362" i="1" s="1"/>
  <c r="R4362" i="1" s="1"/>
  <c r="L4392" i="1"/>
  <c r="Q4392" i="1" s="1"/>
  <c r="R4392" i="1" s="1"/>
  <c r="L4393" i="1"/>
  <c r="Q4393" i="1" s="1"/>
  <c r="R4393" i="1" s="1"/>
  <c r="L4312" i="1"/>
  <c r="Q4312" i="1" s="1"/>
  <c r="R4312" i="1" s="1"/>
  <c r="L4373" i="1"/>
  <c r="Q4373" i="1" s="1"/>
  <c r="R4373" i="1" s="1"/>
  <c r="L4354" i="1"/>
  <c r="Q4354" i="1" s="1"/>
  <c r="R4354" i="1" s="1"/>
  <c r="L4401" i="1"/>
  <c r="Q4401" i="1" s="1"/>
  <c r="R4401" i="1" s="1"/>
  <c r="L4358" i="1"/>
  <c r="Q4358" i="1" s="1"/>
  <c r="R4358" i="1" s="1"/>
  <c r="L4325" i="1"/>
  <c r="Q4325" i="1" s="1"/>
  <c r="R4325" i="1" s="1"/>
  <c r="L4374" i="1"/>
  <c r="Q4374" i="1" s="1"/>
  <c r="R4374" i="1" s="1"/>
  <c r="L4357" i="1"/>
  <c r="Q4357" i="1" s="1"/>
  <c r="R4357" i="1" s="1"/>
  <c r="L4343" i="1"/>
  <c r="Q4343" i="1" s="1"/>
  <c r="R4343" i="1" s="1"/>
  <c r="L4375" i="1"/>
  <c r="Q4375" i="1" s="1"/>
  <c r="R4375" i="1" s="1"/>
  <c r="L4389" i="1"/>
  <c r="Q4389" i="1" s="1"/>
  <c r="R4389" i="1" s="1"/>
  <c r="L4399" i="1"/>
  <c r="Q4399" i="1" s="1"/>
  <c r="R4399" i="1" s="1"/>
  <c r="L4400" i="1"/>
  <c r="Q4400" i="1" s="1"/>
  <c r="R4400" i="1" s="1"/>
  <c r="L4372" i="1"/>
  <c r="Q4372" i="1" s="1"/>
  <c r="R4372" i="1" s="1"/>
  <c r="L4341" i="1"/>
  <c r="Q4341" i="1" s="1"/>
  <c r="R4341" i="1" s="1"/>
  <c r="L4396" i="1"/>
  <c r="Q4396" i="1" s="1"/>
  <c r="R4396" i="1" s="1"/>
  <c r="L4346" i="1"/>
  <c r="Q4346" i="1" s="1"/>
  <c r="R4346" i="1" s="1"/>
  <c r="L4350" i="1"/>
  <c r="Q4350" i="1" s="1"/>
  <c r="R4350" i="1" s="1"/>
  <c r="L4309" i="1"/>
  <c r="Q4309" i="1" s="1"/>
  <c r="R4309" i="1" s="1"/>
  <c r="L4397" i="1"/>
  <c r="Q4397" i="1" s="1"/>
  <c r="R4397" i="1" s="1"/>
  <c r="L4390" i="1"/>
  <c r="Q4390" i="1" s="1"/>
  <c r="R4390" i="1" s="1"/>
  <c r="L4387" i="1"/>
  <c r="Q4387" i="1" s="1"/>
  <c r="R4387" i="1" s="1"/>
  <c r="L4379" i="1"/>
  <c r="Q4379" i="1" s="1"/>
  <c r="R4379" i="1" s="1"/>
  <c r="L4514" i="1"/>
  <c r="Q4514" i="1" s="1"/>
  <c r="R4514" i="1" s="1"/>
  <c r="L4575" i="1"/>
  <c r="Q4575" i="1" s="1"/>
  <c r="R4575" i="1" s="1"/>
  <c r="L4548" i="1"/>
  <c r="Q4548" i="1" s="1"/>
  <c r="R4548" i="1" s="1"/>
  <c r="L4467" i="1"/>
  <c r="Q4467" i="1" s="1"/>
  <c r="R4467" i="1" s="1"/>
  <c r="L4583" i="1"/>
  <c r="Q4583" i="1" s="1"/>
  <c r="R4583" i="1" s="1"/>
  <c r="L4588" i="1"/>
  <c r="Q4588" i="1" s="1"/>
  <c r="R4588" i="1" s="1"/>
  <c r="L4585" i="1"/>
  <c r="Q4585" i="1" s="1"/>
  <c r="R4585" i="1" s="1"/>
  <c r="L4595" i="1"/>
  <c r="Q4595" i="1" s="1"/>
  <c r="R4595" i="1" s="1"/>
  <c r="L4574" i="1"/>
  <c r="Q4574" i="1" s="1"/>
  <c r="R4574" i="1" s="1"/>
  <c r="L4466" i="1"/>
  <c r="Q4466" i="1" s="1"/>
  <c r="R4466" i="1" s="1"/>
  <c r="L4550" i="1"/>
  <c r="Q4550" i="1" s="1"/>
  <c r="R4550" i="1" s="1"/>
  <c r="L4596" i="1"/>
  <c r="Q4596" i="1" s="1"/>
  <c r="R4596" i="1" s="1"/>
  <c r="L4578" i="1"/>
  <c r="Q4578" i="1" s="1"/>
  <c r="R4578" i="1" s="1"/>
  <c r="L4489" i="1"/>
  <c r="Q4489" i="1" s="1"/>
  <c r="R4489" i="1" s="1"/>
  <c r="L4584" i="1"/>
  <c r="Q4584" i="1" s="1"/>
  <c r="R4584" i="1" s="1"/>
  <c r="L4579" i="1"/>
  <c r="Q4579" i="1" s="1"/>
  <c r="R4579" i="1" s="1"/>
  <c r="L4500" i="1"/>
  <c r="Q4500" i="1" s="1"/>
  <c r="R4500" i="1" s="1"/>
  <c r="L4576" i="1"/>
  <c r="Q4576" i="1" s="1"/>
  <c r="R4576" i="1" s="1"/>
  <c r="L4582" i="1"/>
  <c r="Q4582" i="1" s="1"/>
  <c r="R4582" i="1" s="1"/>
  <c r="L4469" i="1"/>
  <c r="Q4469" i="1" s="1"/>
  <c r="R4469" i="1" s="1"/>
  <c r="L4570" i="1"/>
  <c r="Q4570" i="1" s="1"/>
  <c r="R4570" i="1" s="1"/>
  <c r="L4594" i="1"/>
  <c r="Q4594" i="1" s="1"/>
  <c r="R4594" i="1" s="1"/>
  <c r="L4552" i="1"/>
  <c r="Q4552" i="1" s="1"/>
  <c r="R4552" i="1" s="1"/>
  <c r="L4587" i="1"/>
  <c r="Q4587" i="1" s="1"/>
  <c r="R4587" i="1" s="1"/>
  <c r="L4566" i="1"/>
  <c r="Q4566" i="1" s="1"/>
  <c r="R4566" i="1" s="1"/>
  <c r="L4532" i="1"/>
  <c r="Q4532" i="1" s="1"/>
  <c r="R4532" i="1" s="1"/>
  <c r="L4589" i="1"/>
  <c r="Q4589" i="1" s="1"/>
  <c r="R4589" i="1" s="1"/>
  <c r="L4597" i="1"/>
  <c r="Q4597" i="1" s="1"/>
  <c r="R4597" i="1" s="1"/>
  <c r="L4571" i="1"/>
  <c r="Q4571" i="1" s="1"/>
  <c r="R4571" i="1" s="1"/>
  <c r="L4549" i="1"/>
  <c r="Q4549" i="1" s="1"/>
  <c r="R4549" i="1" s="1"/>
  <c r="L4569" i="1"/>
  <c r="Q4569" i="1" s="1"/>
  <c r="R4569" i="1" s="1"/>
  <c r="L4553" i="1"/>
  <c r="Q4553" i="1" s="1"/>
  <c r="R4553" i="1" s="1"/>
  <c r="L4593" i="1"/>
  <c r="Q4593" i="1" s="1"/>
  <c r="R4593" i="1" s="1"/>
  <c r="L4563" i="1"/>
  <c r="Q4563" i="1" s="1"/>
  <c r="R4563" i="1" s="1"/>
  <c r="L4600" i="1"/>
  <c r="Q4600" i="1" s="1"/>
  <c r="R4600" i="1" s="1"/>
  <c r="L4537" i="1"/>
  <c r="Q4537" i="1" s="1"/>
  <c r="R4537" i="1" s="1"/>
  <c r="L4590" i="1"/>
  <c r="Q4590" i="1" s="1"/>
  <c r="R4590" i="1" s="1"/>
  <c r="L4564" i="1"/>
  <c r="Q4564" i="1" s="1"/>
  <c r="R4564" i="1" s="1"/>
  <c r="L4557" i="1"/>
  <c r="Q4557" i="1" s="1"/>
  <c r="R4557" i="1" s="1"/>
  <c r="L4577" i="1"/>
  <c r="Q4577" i="1" s="1"/>
  <c r="R4577" i="1" s="1"/>
  <c r="L4534" i="1"/>
  <c r="Q4534" i="1" s="1"/>
  <c r="R4534" i="1" s="1"/>
  <c r="L4687" i="1"/>
  <c r="Q4687" i="1" s="1"/>
  <c r="R4687" i="1" s="1"/>
  <c r="L4770" i="1"/>
  <c r="Q4770" i="1" s="1"/>
  <c r="R4770" i="1" s="1"/>
  <c r="L4763" i="1"/>
  <c r="Q4763" i="1" s="1"/>
  <c r="R4763" i="1" s="1"/>
  <c r="L4693" i="1"/>
  <c r="Q4693" i="1" s="1"/>
  <c r="R4693" i="1" s="1"/>
  <c r="L4769" i="1"/>
  <c r="Q4769" i="1" s="1"/>
  <c r="R4769" i="1" s="1"/>
  <c r="L4710" i="1"/>
  <c r="Q4710" i="1" s="1"/>
  <c r="R4710" i="1" s="1"/>
  <c r="L4731" i="1"/>
  <c r="Q4731" i="1" s="1"/>
  <c r="R4731" i="1" s="1"/>
  <c r="L4800" i="1"/>
  <c r="Q4800" i="1" s="1"/>
  <c r="R4800" i="1" s="1"/>
  <c r="L4714" i="1"/>
  <c r="Q4714" i="1" s="1"/>
  <c r="R4714" i="1" s="1"/>
  <c r="L4760" i="1"/>
  <c r="Q4760" i="1" s="1"/>
  <c r="R4760" i="1" s="1"/>
  <c r="L4776" i="1"/>
  <c r="Q4776" i="1" s="1"/>
  <c r="R4776" i="1" s="1"/>
  <c r="L4747" i="1"/>
  <c r="Q4747" i="1" s="1"/>
  <c r="R4747" i="1" s="1"/>
  <c r="L4781" i="1"/>
  <c r="Q4781" i="1" s="1"/>
  <c r="R4781" i="1" s="1"/>
  <c r="L4783" i="1"/>
  <c r="Q4783" i="1" s="1"/>
  <c r="R4783" i="1" s="1"/>
  <c r="L4727" i="1"/>
  <c r="Q4727" i="1" s="1"/>
  <c r="R4727" i="1" s="1"/>
  <c r="L4667" i="1"/>
  <c r="Q4667" i="1" s="1"/>
  <c r="R4667" i="1" s="1"/>
  <c r="L4788" i="1"/>
  <c r="Q4788" i="1" s="1"/>
  <c r="R4788" i="1" s="1"/>
  <c r="L4744" i="1"/>
  <c r="Q4744" i="1" s="1"/>
  <c r="R4744" i="1" s="1"/>
  <c r="L4729" i="1"/>
  <c r="Q4729" i="1" s="1"/>
  <c r="R4729" i="1" s="1"/>
  <c r="L4780" i="1"/>
  <c r="Q4780" i="1" s="1"/>
  <c r="R4780" i="1" s="1"/>
  <c r="L4759" i="1"/>
  <c r="Q4759" i="1" s="1"/>
  <c r="R4759" i="1" s="1"/>
  <c r="L4795" i="1"/>
  <c r="Q4795" i="1" s="1"/>
  <c r="R4795" i="1" s="1"/>
  <c r="L4777" i="1"/>
  <c r="Q4777" i="1" s="1"/>
  <c r="R4777" i="1" s="1"/>
  <c r="L4715" i="1"/>
  <c r="Q4715" i="1" s="1"/>
  <c r="R4715" i="1" s="1"/>
  <c r="L4796" i="1"/>
  <c r="Q4796" i="1" s="1"/>
  <c r="R4796" i="1" s="1"/>
  <c r="L4785" i="1"/>
  <c r="Q4785" i="1" s="1"/>
  <c r="R4785" i="1" s="1"/>
  <c r="L4784" i="1"/>
  <c r="Q4784" i="1" s="1"/>
  <c r="R4784" i="1" s="1"/>
  <c r="L4798" i="1"/>
  <c r="Q4798" i="1" s="1"/>
  <c r="R4798" i="1" s="1"/>
  <c r="L4743" i="1"/>
  <c r="Q4743" i="1" s="1"/>
  <c r="R4743" i="1" s="1"/>
  <c r="L4799" i="1"/>
  <c r="Q4799" i="1" s="1"/>
  <c r="R4799" i="1" s="1"/>
  <c r="L4992" i="1"/>
  <c r="Q4992" i="1" s="1"/>
  <c r="R4992" i="1" s="1"/>
  <c r="L4960" i="1"/>
  <c r="Q4960" i="1" s="1"/>
  <c r="R4960" i="1" s="1"/>
  <c r="L4983" i="1"/>
  <c r="Q4983" i="1" s="1"/>
  <c r="R4983" i="1" s="1"/>
  <c r="L4966" i="1"/>
  <c r="Q4966" i="1" s="1"/>
  <c r="R4966" i="1" s="1"/>
  <c r="L4918" i="1"/>
  <c r="Q4918" i="1" s="1"/>
  <c r="R4918" i="1" s="1"/>
  <c r="L4863" i="1"/>
  <c r="Q4863" i="1" s="1"/>
  <c r="R4863" i="1" s="1"/>
  <c r="L4917" i="1"/>
  <c r="Q4917" i="1" s="1"/>
  <c r="R4917" i="1" s="1"/>
  <c r="L4844" i="1"/>
  <c r="Q4844" i="1" s="1"/>
  <c r="R4844" i="1" s="1"/>
  <c r="L4991" i="1"/>
  <c r="Q4991" i="1" s="1"/>
  <c r="R4991" i="1" s="1"/>
  <c r="L4916" i="1"/>
  <c r="Q4916" i="1" s="1"/>
  <c r="R4916" i="1" s="1"/>
  <c r="L4974" i="1"/>
  <c r="Q4974" i="1" s="1"/>
  <c r="R4974" i="1" s="1"/>
  <c r="L4921" i="1"/>
  <c r="Q4921" i="1" s="1"/>
  <c r="R4921" i="1" s="1"/>
  <c r="L4984" i="1"/>
  <c r="Q4984" i="1" s="1"/>
  <c r="R4984" i="1" s="1"/>
  <c r="L4930" i="1"/>
  <c r="Q4930" i="1" s="1"/>
  <c r="R4930" i="1" s="1"/>
  <c r="L4867" i="1"/>
  <c r="Q4867" i="1" s="1"/>
  <c r="R4867" i="1" s="1"/>
  <c r="L4999" i="1"/>
  <c r="Q4999" i="1" s="1"/>
  <c r="R4999" i="1" s="1"/>
  <c r="L4972" i="1"/>
  <c r="Q4972" i="1" s="1"/>
  <c r="R4972" i="1" s="1"/>
  <c r="L4986" i="1"/>
  <c r="Q4986" i="1" s="1"/>
  <c r="R4986" i="1" s="1"/>
  <c r="L4977" i="1"/>
  <c r="Q4977" i="1" s="1"/>
  <c r="R4977" i="1" s="1"/>
  <c r="L4989" i="1"/>
  <c r="Q4989" i="1" s="1"/>
  <c r="R4989" i="1" s="1"/>
  <c r="L4880" i="1"/>
  <c r="Q4880" i="1" s="1"/>
  <c r="R4880" i="1" s="1"/>
  <c r="L4954" i="1"/>
  <c r="Q4954" i="1" s="1"/>
  <c r="R4954" i="1" s="1"/>
  <c r="L4904" i="1"/>
  <c r="Q4904" i="1" s="1"/>
  <c r="R4904" i="1" s="1"/>
  <c r="L4928" i="1"/>
  <c r="Q4928" i="1" s="1"/>
  <c r="R4928" i="1" s="1"/>
  <c r="L4927" i="1"/>
  <c r="Q4927" i="1" s="1"/>
  <c r="R4927" i="1" s="1"/>
  <c r="L4882" i="1"/>
  <c r="Q4882" i="1" s="1"/>
  <c r="R4882" i="1" s="1"/>
  <c r="L5000" i="1"/>
  <c r="Q5000" i="1" s="1"/>
  <c r="R5000" i="1" s="1"/>
  <c r="L4970" i="1"/>
  <c r="Q4970" i="1" s="1"/>
  <c r="R4970" i="1" s="1"/>
  <c r="L4957" i="1"/>
  <c r="Q4957" i="1" s="1"/>
  <c r="R4957" i="1" s="1"/>
  <c r="L4996" i="1"/>
  <c r="Q4996" i="1" s="1"/>
  <c r="R4996" i="1" s="1"/>
  <c r="L4987" i="1"/>
  <c r="Q4987" i="1" s="1"/>
  <c r="R4987" i="1" s="1"/>
  <c r="L4985" i="1"/>
  <c r="Q4985" i="1" s="1"/>
  <c r="R4985" i="1" s="1"/>
  <c r="L4969" i="1"/>
  <c r="Q4969" i="1" s="1"/>
  <c r="R4969" i="1" s="1"/>
  <c r="L4926" i="1"/>
  <c r="Q4926" i="1" s="1"/>
  <c r="R4926" i="1" s="1"/>
  <c r="L4988" i="1"/>
  <c r="Q4988" i="1" s="1"/>
  <c r="R4988" i="1" s="1"/>
  <c r="L4978" i="1"/>
  <c r="Q4978" i="1" s="1"/>
  <c r="R4978" i="1" s="1"/>
  <c r="L5066" i="1"/>
  <c r="Q5066" i="1" s="1"/>
  <c r="R5066" i="1" s="1"/>
  <c r="L5110" i="1"/>
  <c r="Q5110" i="1" s="1"/>
  <c r="R5110" i="1" s="1"/>
  <c r="L5152" i="1"/>
  <c r="Q5152" i="1" s="1"/>
  <c r="R5152" i="1" s="1"/>
  <c r="L5092" i="1"/>
  <c r="Q5092" i="1" s="1"/>
  <c r="R5092" i="1" s="1"/>
  <c r="L5059" i="1"/>
  <c r="Q5059" i="1" s="1"/>
  <c r="R5059" i="1" s="1"/>
  <c r="L5199" i="1"/>
  <c r="Q5199" i="1" s="1"/>
  <c r="R5199" i="1" s="1"/>
  <c r="L5121" i="1"/>
  <c r="Q5121" i="1" s="1"/>
  <c r="R5121" i="1" s="1"/>
  <c r="L5068" i="1"/>
  <c r="Q5068" i="1" s="1"/>
  <c r="R5068" i="1" s="1"/>
  <c r="L5180" i="1"/>
  <c r="Q5180" i="1" s="1"/>
  <c r="R5180" i="1" s="1"/>
  <c r="L5020" i="1"/>
  <c r="Q5020" i="1" s="1"/>
  <c r="R5020" i="1" s="1"/>
  <c r="L5140" i="1"/>
  <c r="Q5140" i="1" s="1"/>
  <c r="R5140" i="1" s="1"/>
  <c r="L5164" i="1"/>
  <c r="Q5164" i="1" s="1"/>
  <c r="R5164" i="1" s="1"/>
  <c r="L5166" i="1"/>
  <c r="Q5166" i="1" s="1"/>
  <c r="R5166" i="1" s="1"/>
  <c r="L5177" i="1"/>
  <c r="Q5177" i="1" s="1"/>
  <c r="R5177" i="1" s="1"/>
  <c r="L5196" i="1"/>
  <c r="Q5196" i="1" s="1"/>
  <c r="R5196" i="1" s="1"/>
  <c r="L5101" i="1"/>
  <c r="Q5101" i="1" s="1"/>
  <c r="R5101" i="1" s="1"/>
  <c r="L5100" i="1"/>
  <c r="Q5100" i="1" s="1"/>
  <c r="R5100" i="1" s="1"/>
  <c r="L5143" i="1"/>
  <c r="Q5143" i="1" s="1"/>
  <c r="R5143" i="1" s="1"/>
  <c r="L5104" i="1"/>
  <c r="Q5104" i="1" s="1"/>
  <c r="R5104" i="1" s="1"/>
  <c r="L5172" i="1"/>
  <c r="Q5172" i="1" s="1"/>
  <c r="R5172" i="1" s="1"/>
  <c r="L5198" i="1"/>
  <c r="Q5198" i="1" s="1"/>
  <c r="R5198" i="1" s="1"/>
  <c r="L5179" i="1"/>
  <c r="Q5179" i="1" s="1"/>
  <c r="R5179" i="1" s="1"/>
  <c r="L5080" i="1"/>
  <c r="Q5080" i="1" s="1"/>
  <c r="R5080" i="1" s="1"/>
  <c r="L5161" i="1"/>
  <c r="Q5161" i="1" s="1"/>
  <c r="R5161" i="1" s="1"/>
  <c r="L5085" i="1"/>
  <c r="Q5085" i="1" s="1"/>
  <c r="R5085" i="1" s="1"/>
  <c r="L5148" i="1"/>
  <c r="Q5148" i="1" s="1"/>
  <c r="R5148" i="1" s="1"/>
  <c r="L5183" i="1"/>
  <c r="Q5183" i="1" s="1"/>
  <c r="R5183" i="1" s="1"/>
  <c r="L5188" i="1"/>
  <c r="Q5188" i="1" s="1"/>
  <c r="R5188" i="1" s="1"/>
  <c r="L5144" i="1"/>
  <c r="Q5144" i="1" s="1"/>
  <c r="R5144" i="1" s="1"/>
  <c r="L5193" i="1"/>
  <c r="Q5193" i="1" s="1"/>
  <c r="R5193" i="1" s="1"/>
  <c r="L5187" i="1"/>
  <c r="Q5187" i="1" s="1"/>
  <c r="R5187" i="1" s="1"/>
  <c r="L5162" i="1"/>
  <c r="Q5162" i="1" s="1"/>
  <c r="R5162" i="1" s="1"/>
  <c r="L5122" i="1"/>
  <c r="Q5122" i="1" s="1"/>
  <c r="R5122" i="1" s="1"/>
  <c r="L5149" i="1"/>
  <c r="Q5149" i="1" s="1"/>
  <c r="R5149" i="1" s="1"/>
  <c r="L5194" i="1"/>
  <c r="Q5194" i="1" s="1"/>
  <c r="R5194" i="1" s="1"/>
  <c r="L5189" i="1"/>
  <c r="Q5189" i="1" s="1"/>
  <c r="R5189" i="1" s="1"/>
  <c r="L5191" i="1"/>
  <c r="Q5191" i="1" s="1"/>
  <c r="R5191" i="1" s="1"/>
  <c r="L5160" i="1"/>
  <c r="Q5160" i="1" s="1"/>
  <c r="R5160" i="1" s="1"/>
  <c r="L5134" i="1"/>
  <c r="Q5134" i="1" s="1"/>
  <c r="R5134" i="1" s="1"/>
  <c r="L5192" i="1"/>
  <c r="Q5192" i="1" s="1"/>
  <c r="R5192" i="1" s="1"/>
  <c r="L5171" i="1"/>
  <c r="Q5171" i="1" s="1"/>
  <c r="R5171" i="1" s="1"/>
  <c r="L5159" i="1"/>
  <c r="Q5159" i="1" s="1"/>
  <c r="R5159" i="1" s="1"/>
  <c r="L5308" i="1"/>
  <c r="Q5308" i="1" s="1"/>
  <c r="R5308" i="1" s="1"/>
  <c r="L5376" i="1"/>
  <c r="Q5376" i="1" s="1"/>
  <c r="R5376" i="1" s="1"/>
  <c r="L5289" i="1"/>
  <c r="Q5289" i="1" s="1"/>
  <c r="R5289" i="1" s="1"/>
  <c r="L5353" i="1"/>
  <c r="Q5353" i="1" s="1"/>
  <c r="R5353" i="1" s="1"/>
  <c r="L5380" i="1"/>
  <c r="Q5380" i="1" s="1"/>
  <c r="R5380" i="1" s="1"/>
  <c r="L5387" i="1"/>
  <c r="Q5387" i="1" s="1"/>
  <c r="R5387" i="1" s="1"/>
  <c r="L5250" i="1"/>
  <c r="Q5250" i="1" s="1"/>
  <c r="R5250" i="1" s="1"/>
  <c r="L5352" i="1"/>
  <c r="Q5352" i="1" s="1"/>
  <c r="R5352" i="1" s="1"/>
  <c r="L5375" i="1"/>
  <c r="Q5375" i="1" s="1"/>
  <c r="R5375" i="1" s="1"/>
  <c r="L5398" i="1"/>
  <c r="Q5398" i="1" s="1"/>
  <c r="R5398" i="1" s="1"/>
  <c r="L5322" i="1"/>
  <c r="Q5322" i="1" s="1"/>
  <c r="R5322" i="1" s="1"/>
  <c r="L5381" i="1"/>
  <c r="Q5381" i="1" s="1"/>
  <c r="R5381" i="1" s="1"/>
  <c r="L5383" i="1"/>
  <c r="Q5383" i="1" s="1"/>
  <c r="R5383" i="1" s="1"/>
  <c r="L5320" i="1"/>
  <c r="Q5320" i="1" s="1"/>
  <c r="R5320" i="1" s="1"/>
  <c r="L5391" i="1"/>
  <c r="Q5391" i="1" s="1"/>
  <c r="R5391" i="1" s="1"/>
  <c r="L5249" i="1"/>
  <c r="Q5249" i="1" s="1"/>
  <c r="R5249" i="1" s="1"/>
  <c r="L5388" i="1"/>
  <c r="Q5388" i="1" s="1"/>
  <c r="R5388" i="1" s="1"/>
  <c r="L5348" i="1"/>
  <c r="Q5348" i="1" s="1"/>
  <c r="R5348" i="1" s="1"/>
  <c r="L5279" i="1"/>
  <c r="Q5279" i="1" s="1"/>
  <c r="R5279" i="1" s="1"/>
  <c r="L5311" i="1"/>
  <c r="Q5311" i="1" s="1"/>
  <c r="R5311" i="1" s="1"/>
  <c r="L5395" i="1"/>
  <c r="Q5395" i="1" s="1"/>
  <c r="R5395" i="1" s="1"/>
  <c r="L5349" i="1"/>
  <c r="Q5349" i="1" s="1"/>
  <c r="R5349" i="1" s="1"/>
  <c r="L5338" i="1"/>
  <c r="Q5338" i="1" s="1"/>
  <c r="R5338" i="1" s="1"/>
  <c r="L5385" i="1"/>
  <c r="Q5385" i="1" s="1"/>
  <c r="R5385" i="1" s="1"/>
  <c r="L5393" i="1"/>
  <c r="Q5393" i="1" s="1"/>
  <c r="R5393" i="1" s="1"/>
  <c r="L5297" i="1"/>
  <c r="Q5297" i="1" s="1"/>
  <c r="R5297" i="1" s="1"/>
  <c r="L5328" i="1"/>
  <c r="Q5328" i="1" s="1"/>
  <c r="R5328" i="1" s="1"/>
  <c r="L5321" i="1"/>
  <c r="Q5321" i="1" s="1"/>
  <c r="R5321" i="1" s="1"/>
  <c r="L5463" i="1"/>
  <c r="Q5463" i="1" s="1"/>
  <c r="R5463" i="1" s="1"/>
  <c r="L5466" i="1"/>
  <c r="Q5466" i="1" s="1"/>
  <c r="R5466" i="1" s="1"/>
  <c r="L5482" i="1"/>
  <c r="Q5482" i="1" s="1"/>
  <c r="R5482" i="1" s="1"/>
  <c r="L5588" i="1"/>
  <c r="Q5588" i="1" s="1"/>
  <c r="R5588" i="1" s="1"/>
  <c r="L5584" i="1"/>
  <c r="Q5584" i="1" s="1"/>
  <c r="R5584" i="1" s="1"/>
  <c r="L5541" i="1"/>
  <c r="Q5541" i="1" s="1"/>
  <c r="R5541" i="1" s="1"/>
  <c r="L5599" i="1"/>
  <c r="Q5599" i="1" s="1"/>
  <c r="R5599" i="1" s="1"/>
  <c r="L5551" i="1"/>
  <c r="Q5551" i="1" s="1"/>
  <c r="R5551" i="1" s="1"/>
  <c r="L5500" i="1"/>
  <c r="Q5500" i="1" s="1"/>
  <c r="R5500" i="1" s="1"/>
  <c r="L5446" i="1"/>
  <c r="Q5446" i="1" s="1"/>
  <c r="R5446" i="1" s="1"/>
  <c r="L5590" i="1"/>
  <c r="Q5590" i="1" s="1"/>
  <c r="R5590" i="1" s="1"/>
  <c r="L5587" i="1"/>
  <c r="Q5587" i="1" s="1"/>
  <c r="R5587" i="1" s="1"/>
  <c r="L5564" i="1"/>
  <c r="Q5564" i="1" s="1"/>
  <c r="R5564" i="1" s="1"/>
  <c r="L5476" i="1"/>
  <c r="Q5476" i="1" s="1"/>
  <c r="R5476" i="1" s="1"/>
  <c r="L5561" i="1"/>
  <c r="Q5561" i="1" s="1"/>
  <c r="R5561" i="1" s="1"/>
  <c r="L5581" i="1"/>
  <c r="Q5581" i="1" s="1"/>
  <c r="R5581" i="1" s="1"/>
  <c r="L5552" i="1"/>
  <c r="Q5552" i="1" s="1"/>
  <c r="R5552" i="1" s="1"/>
  <c r="L5565" i="1"/>
  <c r="Q5565" i="1" s="1"/>
  <c r="R5565" i="1" s="1"/>
  <c r="L5497" i="1"/>
  <c r="Q5497" i="1" s="1"/>
  <c r="R5497" i="1" s="1"/>
  <c r="L5595" i="1"/>
  <c r="Q5595" i="1" s="1"/>
  <c r="R5595" i="1" s="1"/>
  <c r="L5462" i="1"/>
  <c r="Q5462" i="1" s="1"/>
  <c r="R5462" i="1" s="1"/>
  <c r="L5566" i="1"/>
  <c r="Q5566" i="1" s="1"/>
  <c r="R5566" i="1" s="1"/>
  <c r="L5536" i="1"/>
  <c r="Q5536" i="1" s="1"/>
  <c r="R5536" i="1" s="1"/>
  <c r="L5585" i="1"/>
  <c r="Q5585" i="1" s="1"/>
  <c r="R5585" i="1" s="1"/>
  <c r="L5591" i="1"/>
  <c r="Q5591" i="1" s="1"/>
  <c r="R5591" i="1" s="1"/>
  <c r="L5596" i="1"/>
  <c r="Q5596" i="1" s="1"/>
  <c r="R5596" i="1" s="1"/>
  <c r="L5598" i="1"/>
  <c r="Q5598" i="1" s="1"/>
  <c r="R5598" i="1" s="1"/>
  <c r="L5515" i="1"/>
  <c r="Q5515" i="1" s="1"/>
  <c r="R5515" i="1" s="1"/>
  <c r="L5593" i="1"/>
  <c r="Q5593" i="1" s="1"/>
  <c r="R5593" i="1" s="1"/>
  <c r="L5602" i="1"/>
  <c r="Q5602" i="1" s="1"/>
  <c r="R5602" i="1" s="1"/>
  <c r="L5736" i="1"/>
  <c r="Q5736" i="1" s="1"/>
  <c r="R5736" i="1" s="1"/>
  <c r="L5751" i="1"/>
  <c r="Q5751" i="1" s="1"/>
  <c r="R5751" i="1" s="1"/>
  <c r="L5703" i="1"/>
  <c r="Q5703" i="1" s="1"/>
  <c r="R5703" i="1" s="1"/>
  <c r="L5758" i="1"/>
  <c r="Q5758" i="1" s="1"/>
  <c r="R5758" i="1" s="1"/>
  <c r="L5756" i="1"/>
  <c r="Q5756" i="1" s="1"/>
  <c r="R5756" i="1" s="1"/>
  <c r="L5766" i="1"/>
  <c r="Q5766" i="1" s="1"/>
  <c r="R5766" i="1" s="1"/>
  <c r="L5795" i="1"/>
  <c r="Q5795" i="1" s="1"/>
  <c r="R5795" i="1" s="1"/>
  <c r="L5776" i="1"/>
  <c r="Q5776" i="1" s="1"/>
  <c r="R5776" i="1" s="1"/>
  <c r="L5702" i="1"/>
  <c r="Q5702" i="1" s="1"/>
  <c r="R5702" i="1" s="1"/>
  <c r="L5757" i="1"/>
  <c r="Q5757" i="1" s="1"/>
  <c r="R5757" i="1" s="1"/>
  <c r="L5765" i="1"/>
  <c r="Q5765" i="1" s="1"/>
  <c r="R5765" i="1" s="1"/>
  <c r="L5735" i="1"/>
  <c r="Q5735" i="1" s="1"/>
  <c r="R5735" i="1" s="1"/>
  <c r="L5797" i="1"/>
  <c r="Q5797" i="1" s="1"/>
  <c r="R5797" i="1" s="1"/>
  <c r="L5790" i="1"/>
  <c r="Q5790" i="1" s="1"/>
  <c r="R5790" i="1" s="1"/>
  <c r="L5750" i="1"/>
  <c r="Q5750" i="1" s="1"/>
  <c r="R5750" i="1" s="1"/>
  <c r="L5719" i="1"/>
  <c r="Q5719" i="1" s="1"/>
  <c r="R5719" i="1" s="1"/>
  <c r="L5773" i="1"/>
  <c r="Q5773" i="1" s="1"/>
  <c r="R5773" i="1" s="1"/>
  <c r="L5730" i="1"/>
  <c r="Q5730" i="1" s="1"/>
  <c r="R5730" i="1" s="1"/>
  <c r="L5781" i="1"/>
  <c r="Q5781" i="1" s="1"/>
  <c r="R5781" i="1" s="1"/>
  <c r="L5772" i="1"/>
  <c r="Q5772" i="1" s="1"/>
  <c r="R5772" i="1" s="1"/>
  <c r="L5738" i="1"/>
  <c r="Q5738" i="1" s="1"/>
  <c r="R5738" i="1" s="1"/>
  <c r="L5731" i="1"/>
  <c r="Q5731" i="1" s="1"/>
  <c r="R5731" i="1" s="1"/>
  <c r="L5741" i="1"/>
  <c r="Q5741" i="1" s="1"/>
  <c r="R5741" i="1" s="1"/>
  <c r="L5755" i="1"/>
  <c r="Q5755" i="1" s="1"/>
  <c r="R5755" i="1" s="1"/>
  <c r="L5787" i="1"/>
  <c r="Q5787" i="1" s="1"/>
  <c r="R5787" i="1" s="1"/>
  <c r="L5778" i="1"/>
  <c r="Q5778" i="1" s="1"/>
  <c r="R5778" i="1" s="1"/>
  <c r="L5785" i="1"/>
  <c r="Q5785" i="1" s="1"/>
  <c r="R5785" i="1" s="1"/>
  <c r="L5692" i="1"/>
  <c r="Q5692" i="1" s="1"/>
  <c r="R5692" i="1" s="1"/>
  <c r="L5747" i="1"/>
  <c r="Q5747" i="1" s="1"/>
  <c r="R5747" i="1" s="1"/>
  <c r="L5720" i="1"/>
  <c r="Q5720" i="1" s="1"/>
  <c r="R5720" i="1" s="1"/>
  <c r="L5764" i="1"/>
  <c r="Q5764" i="1" s="1"/>
  <c r="R5764" i="1" s="1"/>
  <c r="L5767" i="1"/>
  <c r="Q5767" i="1" s="1"/>
  <c r="R5767" i="1" s="1"/>
  <c r="L5780" i="1"/>
  <c r="Q5780" i="1" s="1"/>
  <c r="R5780" i="1" s="1"/>
  <c r="L5813" i="1"/>
  <c r="Q5813" i="1" s="1"/>
  <c r="R5813" i="1" s="1"/>
  <c r="L5880" i="1"/>
  <c r="Q5880" i="1" s="1"/>
  <c r="R5880" i="1" s="1"/>
  <c r="L5920" i="1"/>
  <c r="Q5920" i="1" s="1"/>
  <c r="R5920" i="1" s="1"/>
  <c r="L5992" i="1"/>
  <c r="Q5992" i="1" s="1"/>
  <c r="R5992" i="1" s="1"/>
  <c r="L5993" i="1"/>
  <c r="Q5993" i="1" s="1"/>
  <c r="R5993" i="1" s="1"/>
  <c r="L5967" i="1"/>
  <c r="Q5967" i="1" s="1"/>
  <c r="R5967" i="1" s="1"/>
  <c r="L5917" i="1"/>
  <c r="Q5917" i="1" s="1"/>
  <c r="R5917" i="1" s="1"/>
  <c r="L5957" i="1"/>
  <c r="Q5957" i="1" s="1"/>
  <c r="R5957" i="1" s="1"/>
  <c r="L5955" i="1"/>
  <c r="Q5955" i="1" s="1"/>
  <c r="R5955" i="1" s="1"/>
  <c r="L5979" i="1"/>
  <c r="Q5979" i="1" s="1"/>
  <c r="R5979" i="1" s="1"/>
  <c r="L5923" i="1"/>
  <c r="Q5923" i="1" s="1"/>
  <c r="R5923" i="1" s="1"/>
  <c r="L5980" i="1"/>
  <c r="Q5980" i="1" s="1"/>
  <c r="R5980" i="1" s="1"/>
  <c r="L5995" i="1"/>
  <c r="Q5995" i="1" s="1"/>
  <c r="R5995" i="1" s="1"/>
  <c r="L5873" i="1"/>
  <c r="Q5873" i="1" s="1"/>
  <c r="R5873" i="1" s="1"/>
  <c r="L5990" i="1"/>
  <c r="Q5990" i="1" s="1"/>
  <c r="R5990" i="1" s="1"/>
  <c r="L5987" i="1"/>
  <c r="Q5987" i="1" s="1"/>
  <c r="R5987" i="1" s="1"/>
  <c r="L5978" i="1"/>
  <c r="Q5978" i="1" s="1"/>
  <c r="R5978" i="1" s="1"/>
  <c r="L5975" i="1"/>
  <c r="Q5975" i="1" s="1"/>
  <c r="R5975" i="1" s="1"/>
  <c r="L5915" i="1"/>
  <c r="Q5915" i="1" s="1"/>
  <c r="R5915" i="1" s="1"/>
  <c r="L5941" i="1"/>
  <c r="Q5941" i="1" s="1"/>
  <c r="R5941" i="1" s="1"/>
  <c r="L5994" i="1"/>
  <c r="Q5994" i="1" s="1"/>
  <c r="R5994" i="1" s="1"/>
  <c r="L5918" i="1"/>
  <c r="Q5918" i="1" s="1"/>
  <c r="R5918" i="1" s="1"/>
  <c r="L5952" i="1"/>
  <c r="Q5952" i="1" s="1"/>
  <c r="R5952" i="1" s="1"/>
  <c r="L5981" i="1"/>
  <c r="Q5981" i="1" s="1"/>
  <c r="R5981" i="1" s="1"/>
  <c r="L5985" i="1"/>
  <c r="Q5985" i="1" s="1"/>
  <c r="R5985" i="1" s="1"/>
  <c r="L5960" i="1"/>
  <c r="Q5960" i="1" s="1"/>
  <c r="R5960" i="1" s="1"/>
  <c r="L5937" i="1"/>
  <c r="Q5937" i="1" s="1"/>
  <c r="R5937" i="1" s="1"/>
  <c r="L5984" i="1"/>
  <c r="Q5984" i="1" s="1"/>
  <c r="R5984" i="1" s="1"/>
  <c r="L5956" i="1"/>
  <c r="Q5956" i="1" s="1"/>
  <c r="R5956" i="1" s="1"/>
  <c r="L5982" i="1"/>
  <c r="Q5982" i="1" s="1"/>
  <c r="R5982" i="1" s="1"/>
  <c r="L5964" i="1"/>
  <c r="Q5964" i="1" s="1"/>
  <c r="R5964" i="1" s="1"/>
  <c r="L5971" i="1"/>
  <c r="Q5971" i="1" s="1"/>
  <c r="R5971" i="1" s="1"/>
  <c r="L5962" i="1"/>
  <c r="Q5962" i="1" s="1"/>
  <c r="R5962" i="1" s="1"/>
  <c r="L5997" i="1"/>
  <c r="Q5997" i="1" s="1"/>
  <c r="R5997" i="1" s="1"/>
  <c r="L5933" i="1"/>
  <c r="L5968" i="1"/>
  <c r="Q5968" i="1" s="1"/>
  <c r="R5968" i="1" s="1"/>
  <c r="L5977" i="1"/>
  <c r="Q5977" i="1" s="1"/>
  <c r="R5977" i="1" s="1"/>
  <c r="L5942" i="1"/>
  <c r="Q5942" i="1" s="1"/>
  <c r="R5942" i="1" s="1"/>
  <c r="L5989" i="1"/>
  <c r="Q5989" i="1" s="1"/>
  <c r="R5989" i="1" s="1"/>
  <c r="L5972" i="1"/>
  <c r="Q5972" i="1" s="1"/>
  <c r="R5972" i="1" s="1"/>
  <c r="L6167" i="1"/>
  <c r="Q6167" i="1" s="1"/>
  <c r="R6167" i="1" s="1"/>
  <c r="L6113" i="1"/>
  <c r="Q6113" i="1" s="1"/>
  <c r="R6113" i="1" s="1"/>
  <c r="L6181" i="1"/>
  <c r="Q6181" i="1" s="1"/>
  <c r="R6181" i="1" s="1"/>
  <c r="L6144" i="1"/>
  <c r="Q6144" i="1" s="1"/>
  <c r="R6144" i="1" s="1"/>
  <c r="L6111" i="1"/>
  <c r="Q6111" i="1" s="1"/>
  <c r="R6111" i="1" s="1"/>
  <c r="L6121" i="1"/>
  <c r="Q6121" i="1" s="1"/>
  <c r="R6121" i="1" s="1"/>
  <c r="L6171" i="1"/>
  <c r="Q6171" i="1" s="1"/>
  <c r="R6171" i="1" s="1"/>
  <c r="L6180" i="1"/>
  <c r="Q6180" i="1" s="1"/>
  <c r="R6180" i="1" s="1"/>
  <c r="L6190" i="1"/>
  <c r="Q6190" i="1" s="1"/>
  <c r="R6190" i="1" s="1"/>
  <c r="L6072" i="1"/>
  <c r="Q6072" i="1" s="1"/>
  <c r="R6072" i="1" s="1"/>
  <c r="L6197" i="1"/>
  <c r="Q6197" i="1" s="1"/>
  <c r="R6197" i="1" s="1"/>
  <c r="L6129" i="1"/>
  <c r="Q6129" i="1" s="1"/>
  <c r="R6129" i="1" s="1"/>
  <c r="L6128" i="1"/>
  <c r="Q6128" i="1" s="1"/>
  <c r="R6128" i="1" s="1"/>
  <c r="L6173" i="1"/>
  <c r="Q6173" i="1" s="1"/>
  <c r="R6173" i="1" s="1"/>
  <c r="L6151" i="1"/>
  <c r="Q6151" i="1" s="1"/>
  <c r="R6151" i="1" s="1"/>
  <c r="L6161" i="1"/>
  <c r="Q6161" i="1" s="1"/>
  <c r="R6161" i="1" s="1"/>
  <c r="L6189" i="1"/>
  <c r="Q6189" i="1" s="1"/>
  <c r="R6189" i="1" s="1"/>
  <c r="L6130" i="1"/>
  <c r="Q6130" i="1" s="1"/>
  <c r="R6130" i="1" s="1"/>
  <c r="L6125" i="1"/>
  <c r="Q6125" i="1" s="1"/>
  <c r="R6125" i="1" s="1"/>
  <c r="L6163" i="1"/>
  <c r="Q6163" i="1" s="1"/>
  <c r="R6163" i="1" s="1"/>
  <c r="L6187" i="1"/>
  <c r="Q6187" i="1" s="1"/>
  <c r="R6187" i="1" s="1"/>
  <c r="L6191" i="1"/>
  <c r="Q6191" i="1" s="1"/>
  <c r="R6191" i="1" s="1"/>
  <c r="L6150" i="1"/>
  <c r="Q6150" i="1" s="1"/>
  <c r="R6150" i="1" s="1"/>
  <c r="L6169" i="1"/>
  <c r="Q6169" i="1" s="1"/>
  <c r="R6169" i="1" s="1"/>
  <c r="L6160" i="1"/>
  <c r="Q6160" i="1" s="1"/>
  <c r="R6160" i="1" s="1"/>
  <c r="L6195" i="1"/>
  <c r="Q6195" i="1" s="1"/>
  <c r="R6195" i="1" s="1"/>
  <c r="L6183" i="1"/>
  <c r="Q6183" i="1" s="1"/>
  <c r="R6183" i="1" s="1"/>
  <c r="L6147" i="1"/>
  <c r="Q6147" i="1" s="1"/>
  <c r="R6147" i="1" s="1"/>
  <c r="L6157" i="1"/>
  <c r="Q6157" i="1" s="1"/>
  <c r="R6157" i="1" s="1"/>
  <c r="L6141" i="1"/>
  <c r="Q6141" i="1" s="1"/>
  <c r="R6141" i="1" s="1"/>
  <c r="L6143" i="1"/>
  <c r="Q6143" i="1" s="1"/>
  <c r="R6143" i="1" s="1"/>
  <c r="L6186" i="1"/>
  <c r="Q6186" i="1" s="1"/>
  <c r="R6186" i="1" s="1"/>
  <c r="L6168" i="1"/>
  <c r="Q6168" i="1" s="1"/>
  <c r="R6168" i="1" s="1"/>
  <c r="L6152" i="1"/>
  <c r="Q6152" i="1" s="1"/>
  <c r="R6152" i="1" s="1"/>
  <c r="L6172" i="1"/>
  <c r="Q6172" i="1" s="1"/>
  <c r="R6172" i="1" s="1"/>
  <c r="L6149" i="1"/>
  <c r="Q6149" i="1" s="1"/>
  <c r="R6149" i="1" s="1"/>
  <c r="L6192" i="1"/>
  <c r="Q6192" i="1" s="1"/>
  <c r="R6192" i="1" s="1"/>
  <c r="L6323" i="1"/>
  <c r="Q6323" i="1" s="1"/>
  <c r="R6323" i="1" s="1"/>
  <c r="L6332" i="1"/>
  <c r="Q6332" i="1" s="1"/>
  <c r="R6332" i="1" s="1"/>
  <c r="L6360" i="1"/>
  <c r="Q6360" i="1" s="1"/>
  <c r="R6360" i="1" s="1"/>
  <c r="L6356" i="1"/>
  <c r="Q6356" i="1" s="1"/>
  <c r="R6356" i="1" s="1"/>
  <c r="L6342" i="1"/>
  <c r="Q6342" i="1" s="1"/>
  <c r="R6342" i="1" s="1"/>
  <c r="L6391" i="1"/>
  <c r="Q6391" i="1" s="1"/>
  <c r="R6391" i="1" s="1"/>
  <c r="L6359" i="1"/>
  <c r="Q6359" i="1" s="1"/>
  <c r="R6359" i="1" s="1"/>
  <c r="L6317" i="1"/>
  <c r="Q6317" i="1" s="1"/>
  <c r="R6317" i="1" s="1"/>
  <c r="L6320" i="1"/>
  <c r="Q6320" i="1" s="1"/>
  <c r="R6320" i="1" s="1"/>
  <c r="L6385" i="1"/>
  <c r="Q6385" i="1" s="1"/>
  <c r="R6385" i="1" s="1"/>
  <c r="L6371" i="1"/>
  <c r="Q6371" i="1" s="1"/>
  <c r="R6371" i="1" s="1"/>
  <c r="L6393" i="1"/>
  <c r="Q6393" i="1" s="1"/>
  <c r="R6393" i="1" s="1"/>
  <c r="L6374" i="1"/>
  <c r="Q6374" i="1" s="1"/>
  <c r="R6374" i="1" s="1"/>
  <c r="L6325" i="1"/>
  <c r="Q6325" i="1" s="1"/>
  <c r="R6325" i="1" s="1"/>
  <c r="L6340" i="1"/>
  <c r="Q6340" i="1" s="1"/>
  <c r="R6340" i="1" s="1"/>
  <c r="L6368" i="1"/>
  <c r="Q6368" i="1" s="1"/>
  <c r="R6368" i="1" s="1"/>
  <c r="L6369" i="1"/>
  <c r="Q6369" i="1" s="1"/>
  <c r="R6369" i="1" s="1"/>
  <c r="L6382" i="1"/>
  <c r="Q6382" i="1" s="1"/>
  <c r="R6382" i="1" s="1"/>
  <c r="L6395" i="1"/>
  <c r="Q6395" i="1" s="1"/>
  <c r="R6395" i="1" s="1"/>
  <c r="L6310" i="1"/>
  <c r="Q6310" i="1" s="1"/>
  <c r="R6310" i="1" s="1"/>
  <c r="L6362" i="1"/>
  <c r="Q6362" i="1" s="1"/>
  <c r="R6362" i="1" s="1"/>
  <c r="L6388" i="1"/>
  <c r="Q6388" i="1" s="1"/>
  <c r="R6388" i="1" s="1"/>
  <c r="L6363" i="1"/>
  <c r="Q6363" i="1" s="1"/>
  <c r="R6363" i="1" s="1"/>
  <c r="L6316" i="1"/>
  <c r="Q6316" i="1" s="1"/>
  <c r="R6316" i="1" s="1"/>
  <c r="L6370" i="1"/>
  <c r="Q6370" i="1" s="1"/>
  <c r="R6370" i="1" s="1"/>
  <c r="L6309" i="1"/>
  <c r="Q6309" i="1" s="1"/>
  <c r="R6309" i="1" s="1"/>
  <c r="L6397" i="1"/>
  <c r="Q6397" i="1" s="1"/>
  <c r="R6397" i="1" s="1"/>
  <c r="L6386" i="1"/>
  <c r="Q6386" i="1" s="1"/>
  <c r="R6386" i="1" s="1"/>
  <c r="L6389" i="1"/>
  <c r="Q6389" i="1" s="1"/>
  <c r="R6389" i="1" s="1"/>
  <c r="L6383" i="1"/>
  <c r="Q6383" i="1" s="1"/>
  <c r="R6383" i="1" s="1"/>
  <c r="L6396" i="1"/>
  <c r="Q6396" i="1" s="1"/>
  <c r="R6396" i="1" s="1"/>
  <c r="L6384" i="1"/>
  <c r="Q6384" i="1" s="1"/>
  <c r="R6384" i="1" s="1"/>
  <c r="L6339" i="1"/>
  <c r="Q6339" i="1" s="1"/>
  <c r="R6339" i="1" s="1"/>
  <c r="L6346" i="1"/>
  <c r="Q6346" i="1" s="1"/>
  <c r="R6346" i="1" s="1"/>
  <c r="L6352" i="1"/>
  <c r="Q6352" i="1" s="1"/>
  <c r="R6352" i="1" s="1"/>
  <c r="L6361" i="1"/>
  <c r="Q6361" i="1" s="1"/>
  <c r="R6361" i="1" s="1"/>
  <c r="L6379" i="1"/>
  <c r="Q6379" i="1" s="1"/>
  <c r="R6379" i="1" s="1"/>
  <c r="L6308" i="1"/>
  <c r="Q6308" i="1" s="1"/>
  <c r="R6308" i="1" s="1"/>
  <c r="L6390" i="1"/>
  <c r="Q6390" i="1" s="1"/>
  <c r="R6390" i="1" s="1"/>
  <c r="L6519" i="1"/>
  <c r="Q6519" i="1" s="1"/>
  <c r="R6519" i="1" s="1"/>
  <c r="L6588" i="1"/>
  <c r="Q6588" i="1" s="1"/>
  <c r="R6588" i="1" s="1"/>
  <c r="L6535" i="1"/>
  <c r="Q6535" i="1" s="1"/>
  <c r="R6535" i="1" s="1"/>
  <c r="L6549" i="1"/>
  <c r="Q6549" i="1" s="1"/>
  <c r="R6549" i="1" s="1"/>
  <c r="L6585" i="1"/>
  <c r="Q6585" i="1" s="1"/>
  <c r="R6585" i="1" s="1"/>
  <c r="L6573" i="1"/>
  <c r="Q6573" i="1" s="1"/>
  <c r="R6573" i="1" s="1"/>
  <c r="L6597" i="1"/>
  <c r="Q6597" i="1" s="1"/>
  <c r="R6597" i="1" s="1"/>
  <c r="L6590" i="1"/>
  <c r="Q6590" i="1" s="1"/>
  <c r="R6590" i="1" s="1"/>
  <c r="L6562" i="1"/>
  <c r="Q6562" i="1" s="1"/>
  <c r="R6562" i="1" s="1"/>
  <c r="L6467" i="1"/>
  <c r="Q6467" i="1" s="1"/>
  <c r="R6467" i="1" s="1"/>
  <c r="L6540" i="1"/>
  <c r="Q6540" i="1" s="1"/>
  <c r="R6540" i="1" s="1"/>
  <c r="L6548" i="1"/>
  <c r="Q6548" i="1" s="1"/>
  <c r="R6548" i="1" s="1"/>
  <c r="L6567" i="1"/>
  <c r="Q6567" i="1" s="1"/>
  <c r="R6567" i="1" s="1"/>
  <c r="L6594" i="1"/>
  <c r="Q6594" i="1" s="1"/>
  <c r="R6594" i="1" s="1"/>
  <c r="L6542" i="1"/>
  <c r="Q6542" i="1" s="1"/>
  <c r="R6542" i="1" s="1"/>
  <c r="L6584" i="1"/>
  <c r="Q6584" i="1" s="1"/>
  <c r="R6584" i="1" s="1"/>
  <c r="L6581" i="1"/>
  <c r="Q6581" i="1" s="1"/>
  <c r="R6581" i="1" s="1"/>
  <c r="L6552" i="1"/>
  <c r="Q6552" i="1" s="1"/>
  <c r="R6552" i="1" s="1"/>
  <c r="L6578" i="1"/>
  <c r="Q6578" i="1" s="1"/>
  <c r="R6578" i="1" s="1"/>
  <c r="L6508" i="1"/>
  <c r="Q6508" i="1" s="1"/>
  <c r="R6508" i="1" s="1"/>
  <c r="L6543" i="1"/>
  <c r="Q6543" i="1" s="1"/>
  <c r="R6543" i="1" s="1"/>
  <c r="L6561" i="1"/>
  <c r="Q6561" i="1" s="1"/>
  <c r="R6561" i="1" s="1"/>
  <c r="L6541" i="1"/>
  <c r="Q6541" i="1" s="1"/>
  <c r="R6541" i="1" s="1"/>
  <c r="L6560" i="1"/>
  <c r="Q6560" i="1" s="1"/>
  <c r="R6560" i="1" s="1"/>
  <c r="L6547" i="1"/>
  <c r="Q6547" i="1" s="1"/>
  <c r="R6547" i="1" s="1"/>
  <c r="L6593" i="1"/>
  <c r="Q6593" i="1" s="1"/>
  <c r="R6593" i="1" s="1"/>
  <c r="L6558" i="1"/>
  <c r="Q6558" i="1" s="1"/>
  <c r="R6558" i="1" s="1"/>
  <c r="L6580" i="1"/>
  <c r="Q6580" i="1" s="1"/>
  <c r="R6580" i="1" s="1"/>
  <c r="L6574" i="1"/>
  <c r="Q6574" i="1" s="1"/>
  <c r="R6574" i="1" s="1"/>
  <c r="L6563" i="1"/>
  <c r="Q6563" i="1" s="1"/>
  <c r="R6563" i="1" s="1"/>
  <c r="L6587" i="1"/>
  <c r="Q6587" i="1" s="1"/>
  <c r="R6587" i="1" s="1"/>
  <c r="L6556" i="1"/>
  <c r="Q6556" i="1" s="1"/>
  <c r="R6556" i="1" s="1"/>
  <c r="L6531" i="1"/>
  <c r="Q6531" i="1" s="1"/>
  <c r="R6531" i="1" s="1"/>
  <c r="L6591" i="1"/>
  <c r="Q6591" i="1" s="1"/>
  <c r="R6591" i="1" s="1"/>
  <c r="L6592" i="1"/>
  <c r="Q6592" i="1" s="1"/>
  <c r="R6592" i="1" s="1"/>
  <c r="L6555" i="1"/>
  <c r="Q6555" i="1" s="1"/>
  <c r="R6555" i="1" s="1"/>
  <c r="L6579" i="1"/>
  <c r="Q6579" i="1" s="1"/>
  <c r="R6579" i="1" s="1"/>
  <c r="L6728" i="1"/>
  <c r="Q6728" i="1" s="1"/>
  <c r="R6728" i="1" s="1"/>
  <c r="L6757" i="1"/>
  <c r="Q6757" i="1" s="1"/>
  <c r="R6757" i="1" s="1"/>
  <c r="L6717" i="1"/>
  <c r="Q6717" i="1" s="1"/>
  <c r="R6717" i="1" s="1"/>
  <c r="L6710" i="1"/>
  <c r="Q6710" i="1" s="1"/>
  <c r="R6710" i="1" s="1"/>
  <c r="L6783" i="1"/>
  <c r="Q6783" i="1" s="1"/>
  <c r="R6783" i="1" s="1"/>
  <c r="L6720" i="1"/>
  <c r="Q6720" i="1" s="1"/>
  <c r="R6720" i="1" s="1"/>
  <c r="L6775" i="1"/>
  <c r="Q6775" i="1" s="1"/>
  <c r="R6775" i="1" s="1"/>
  <c r="L6778" i="1"/>
  <c r="Q6778" i="1" s="1"/>
  <c r="R6778" i="1" s="1"/>
  <c r="L6743" i="1"/>
  <c r="Q6743" i="1" s="1"/>
  <c r="R6743" i="1" s="1"/>
  <c r="L6734" i="1"/>
  <c r="Q6734" i="1" s="1"/>
  <c r="R6734" i="1" s="1"/>
  <c r="L6709" i="1"/>
  <c r="Q6709" i="1" s="1"/>
  <c r="R6709" i="1" s="1"/>
  <c r="L6763" i="1"/>
  <c r="Q6763" i="1" s="1"/>
  <c r="R6763" i="1" s="1"/>
  <c r="L6752" i="1"/>
  <c r="Q6752" i="1" s="1"/>
  <c r="R6752" i="1" s="1"/>
  <c r="L6759" i="1"/>
  <c r="Q6759" i="1" s="1"/>
  <c r="R6759" i="1" s="1"/>
  <c r="L6793" i="1"/>
  <c r="Q6793" i="1" s="1"/>
  <c r="R6793" i="1" s="1"/>
  <c r="L6708" i="1"/>
  <c r="Q6708" i="1" s="1"/>
  <c r="R6708" i="1" s="1"/>
  <c r="L6784" i="1"/>
  <c r="Q6784" i="1" s="1"/>
  <c r="R6784" i="1" s="1"/>
  <c r="L6789" i="1"/>
  <c r="Q6789" i="1" s="1"/>
  <c r="R6789" i="1" s="1"/>
  <c r="L6738" i="1"/>
  <c r="Q6738" i="1" s="1"/>
  <c r="R6738" i="1" s="1"/>
  <c r="L6744" i="1"/>
  <c r="Q6744" i="1" s="1"/>
  <c r="R6744" i="1" s="1"/>
  <c r="L6771" i="1"/>
  <c r="Q6771" i="1" s="1"/>
  <c r="R6771" i="1" s="1"/>
  <c r="L6724" i="1"/>
  <c r="Q6724" i="1" s="1"/>
  <c r="R6724" i="1" s="1"/>
  <c r="L6753" i="1"/>
  <c r="Q6753" i="1" s="1"/>
  <c r="R6753" i="1" s="1"/>
  <c r="L6670" i="1"/>
  <c r="Q6670" i="1" s="1"/>
  <c r="R6670" i="1" s="1"/>
  <c r="L6764" i="1"/>
  <c r="Q6764" i="1" s="1"/>
  <c r="R6764" i="1" s="1"/>
  <c r="L6646" i="1"/>
  <c r="Q6646" i="1" s="1"/>
  <c r="R6646" i="1" s="1"/>
  <c r="L6787" i="1"/>
  <c r="Q6787" i="1" s="1"/>
  <c r="R6787" i="1" s="1"/>
  <c r="L6750" i="1"/>
  <c r="Q6750" i="1" s="1"/>
  <c r="R6750" i="1" s="1"/>
  <c r="L6732" i="1"/>
  <c r="Q6732" i="1" s="1"/>
  <c r="R6732" i="1" s="1"/>
  <c r="L6786" i="1"/>
  <c r="Q6786" i="1" s="1"/>
  <c r="R6786" i="1" s="1"/>
  <c r="L6794" i="1"/>
  <c r="Q6794" i="1" s="1"/>
  <c r="R6794" i="1" s="1"/>
  <c r="L6755" i="1"/>
  <c r="Q6755" i="1" s="1"/>
  <c r="R6755" i="1" s="1"/>
  <c r="L6791" i="1"/>
  <c r="Q6791" i="1" s="1"/>
  <c r="R6791" i="1" s="1"/>
  <c r="L6765" i="1"/>
  <c r="Q6765" i="1" s="1"/>
  <c r="R6765" i="1" s="1"/>
  <c r="L6788" i="1"/>
  <c r="Q6788" i="1" s="1"/>
  <c r="R6788" i="1" s="1"/>
  <c r="L6792" i="1"/>
  <c r="Q6792" i="1" s="1"/>
  <c r="R6792" i="1" s="1"/>
  <c r="L6774" i="1"/>
  <c r="Q6774" i="1" s="1"/>
  <c r="R6774" i="1" s="1"/>
  <c r="L6747" i="1"/>
  <c r="Q6747" i="1" s="1"/>
  <c r="R6747" i="1" s="1"/>
  <c r="L6758" i="1"/>
  <c r="Q6758" i="1" s="1"/>
  <c r="R6758" i="1" s="1"/>
  <c r="L6731" i="1"/>
  <c r="Q6731" i="1" s="1"/>
  <c r="R6731" i="1" s="1"/>
  <c r="L6958" i="1"/>
  <c r="Q6958" i="1" s="1"/>
  <c r="R6958" i="1" s="1"/>
  <c r="L6903" i="1"/>
  <c r="Q6903" i="1" s="1"/>
  <c r="R6903" i="1" s="1"/>
  <c r="L6815" i="1"/>
  <c r="Q6815" i="1" s="1"/>
  <c r="R6815" i="1" s="1"/>
  <c r="L6968" i="1"/>
  <c r="Q6968" i="1" s="1"/>
  <c r="R6968" i="1" s="1"/>
  <c r="L6872" i="1"/>
  <c r="Q6872" i="1" s="1"/>
  <c r="R6872" i="1" s="1"/>
  <c r="L6970" i="1"/>
  <c r="Q6970" i="1" s="1"/>
  <c r="R6970" i="1" s="1"/>
  <c r="L6917" i="1"/>
  <c r="Q6917" i="1" s="1"/>
  <c r="R6917" i="1" s="1"/>
  <c r="L6824" i="1"/>
  <c r="Q6824" i="1" s="1"/>
  <c r="R6824" i="1" s="1"/>
  <c r="L6922" i="1"/>
  <c r="Q6922" i="1" s="1"/>
  <c r="R6922" i="1" s="1"/>
  <c r="L6951" i="1"/>
  <c r="Q6951" i="1" s="1"/>
  <c r="R6951" i="1" s="1"/>
  <c r="L6978" i="1"/>
  <c r="Q6978" i="1" s="1"/>
  <c r="R6978" i="1" s="1"/>
  <c r="L6984" i="1"/>
  <c r="Q6984" i="1" s="1"/>
  <c r="R6984" i="1" s="1"/>
  <c r="L6981" i="1"/>
  <c r="Q6981" i="1" s="1"/>
  <c r="R6981" i="1" s="1"/>
  <c r="L6936" i="1"/>
  <c r="Q6936" i="1" s="1"/>
  <c r="R6936" i="1" s="1"/>
  <c r="L6880" i="1"/>
  <c r="Q6880" i="1" s="1"/>
  <c r="R6880" i="1" s="1"/>
  <c r="L6966" i="1"/>
  <c r="Q6966" i="1" s="1"/>
  <c r="R6966" i="1" s="1"/>
  <c r="L6979" i="1"/>
  <c r="Q6979" i="1" s="1"/>
  <c r="R6979" i="1" s="1"/>
  <c r="L6975" i="1"/>
  <c r="Q6975" i="1" s="1"/>
  <c r="R6975" i="1" s="1"/>
  <c r="L6992" i="1"/>
  <c r="Q6992" i="1" s="1"/>
  <c r="R6992" i="1" s="1"/>
  <c r="L6959" i="1"/>
  <c r="Q6959" i="1" s="1"/>
  <c r="R6959" i="1" s="1"/>
  <c r="L6954" i="1"/>
  <c r="Q6954" i="1" s="1"/>
  <c r="R6954" i="1" s="1"/>
  <c r="L6989" i="1"/>
  <c r="Q6989" i="1" s="1"/>
  <c r="R6989" i="1" s="1"/>
  <c r="L6986" i="1"/>
  <c r="Q6986" i="1" s="1"/>
  <c r="R6986" i="1" s="1"/>
  <c r="L6990" i="1"/>
  <c r="Q6990" i="1" s="1"/>
  <c r="R6990" i="1" s="1"/>
  <c r="L6940" i="1"/>
  <c r="Q6940" i="1" s="1"/>
  <c r="R6940" i="1" s="1"/>
  <c r="L6939" i="1"/>
  <c r="Q6939" i="1" s="1"/>
  <c r="R6939" i="1" s="1"/>
  <c r="L6942" i="1"/>
  <c r="Q6942" i="1" s="1"/>
  <c r="R6942" i="1" s="1"/>
  <c r="L6932" i="1"/>
  <c r="Q6932" i="1" s="1"/>
  <c r="R6932" i="1" s="1"/>
  <c r="L6973" i="1"/>
  <c r="Q6973" i="1" s="1"/>
  <c r="R6973" i="1" s="1"/>
  <c r="L6993" i="1"/>
  <c r="Q6993" i="1" s="1"/>
  <c r="R6993" i="1" s="1"/>
  <c r="L6957" i="1"/>
  <c r="Q6957" i="1" s="1"/>
  <c r="R6957" i="1" s="1"/>
  <c r="L6905" i="1"/>
  <c r="Q6905" i="1" s="1"/>
  <c r="R6905" i="1" s="1"/>
  <c r="L6991" i="1"/>
  <c r="Q6991" i="1" s="1"/>
  <c r="R6991" i="1" s="1"/>
  <c r="L6985" i="1"/>
  <c r="Q6985" i="1" s="1"/>
  <c r="R6985" i="1" s="1"/>
  <c r="L6987" i="1"/>
  <c r="Q6987" i="1" s="1"/>
  <c r="R6987" i="1" s="1"/>
  <c r="L6924" i="1"/>
  <c r="Q6924" i="1" s="1"/>
  <c r="R6924" i="1" s="1"/>
  <c r="L6971" i="1"/>
  <c r="Q6971" i="1" s="1"/>
  <c r="R6971" i="1" s="1"/>
  <c r="L6988" i="1"/>
  <c r="Q6988" i="1" s="1"/>
  <c r="R6988" i="1" s="1"/>
  <c r="L6982" i="1"/>
  <c r="Q6982" i="1" s="1"/>
  <c r="R6982" i="1" s="1"/>
  <c r="L6980" i="1"/>
  <c r="Q6980" i="1" s="1"/>
  <c r="R6980" i="1" s="1"/>
  <c r="L6952" i="1"/>
  <c r="Q6952" i="1" s="1"/>
  <c r="R6952" i="1" s="1"/>
  <c r="L7088" i="1"/>
  <c r="Q7088" i="1" s="1"/>
  <c r="R7088" i="1" s="1"/>
  <c r="L7173" i="1"/>
  <c r="Q7173" i="1" s="1"/>
  <c r="R7173" i="1" s="1"/>
  <c r="L7138" i="1"/>
  <c r="Q7138" i="1" s="1"/>
  <c r="R7138" i="1" s="1"/>
  <c r="L7141" i="1"/>
  <c r="Q7141" i="1" s="1"/>
  <c r="R7141" i="1" s="1"/>
  <c r="L7127" i="1"/>
  <c r="Q7127" i="1" s="1"/>
  <c r="R7127" i="1" s="1"/>
  <c r="L7183" i="1"/>
  <c r="Q7183" i="1" s="1"/>
  <c r="R7183" i="1" s="1"/>
  <c r="L7125" i="1"/>
  <c r="Q7125" i="1" s="1"/>
  <c r="R7125" i="1" s="1"/>
  <c r="L7180" i="1"/>
  <c r="Q7180" i="1" s="1"/>
  <c r="R7180" i="1" s="1"/>
  <c r="L7181" i="1"/>
  <c r="Q7181" i="1" s="1"/>
  <c r="R7181" i="1" s="1"/>
  <c r="L7190" i="1"/>
  <c r="Q7190" i="1" s="1"/>
  <c r="R7190" i="1" s="1"/>
  <c r="L7163" i="1"/>
  <c r="Q7163" i="1" s="1"/>
  <c r="R7163" i="1" s="1"/>
  <c r="L7109" i="1"/>
  <c r="Q7109" i="1" s="1"/>
  <c r="R7109" i="1" s="1"/>
  <c r="L7162" i="1"/>
  <c r="Q7162" i="1" s="1"/>
  <c r="R7162" i="1" s="1"/>
  <c r="L7087" i="1"/>
  <c r="Q7087" i="1" s="1"/>
  <c r="R7087" i="1" s="1"/>
  <c r="L7145" i="1"/>
  <c r="Q7145" i="1" s="1"/>
  <c r="R7145" i="1" s="1"/>
  <c r="L7126" i="1"/>
  <c r="Q7126" i="1" s="1"/>
  <c r="R7126" i="1" s="1"/>
  <c r="L7164" i="1"/>
  <c r="Q7164" i="1" s="1"/>
  <c r="R7164" i="1" s="1"/>
  <c r="L7156" i="1"/>
  <c r="Q7156" i="1" s="1"/>
  <c r="R7156" i="1" s="1"/>
  <c r="L7148" i="1"/>
  <c r="Q7148" i="1" s="1"/>
  <c r="R7148" i="1" s="1"/>
  <c r="L7178" i="1"/>
  <c r="Q7178" i="1" s="1"/>
  <c r="R7178" i="1" s="1"/>
  <c r="L7174" i="1"/>
  <c r="Q7174" i="1" s="1"/>
  <c r="R7174" i="1" s="1"/>
  <c r="L7175" i="1"/>
  <c r="Q7175" i="1" s="1"/>
  <c r="R7175" i="1" s="1"/>
  <c r="L7186" i="1"/>
  <c r="Q7186" i="1" s="1"/>
  <c r="R7186" i="1" s="1"/>
  <c r="L7170" i="1"/>
  <c r="Q7170" i="1" s="1"/>
  <c r="R7170" i="1" s="1"/>
  <c r="L7155" i="1"/>
  <c r="Q7155" i="1" s="1"/>
  <c r="R7155" i="1" s="1"/>
  <c r="L7153" i="1"/>
  <c r="Q7153" i="1" s="1"/>
  <c r="R7153" i="1" s="1"/>
  <c r="L7176" i="1"/>
  <c r="Q7176" i="1" s="1"/>
  <c r="R7176" i="1" s="1"/>
  <c r="L7120" i="1"/>
  <c r="Q7120" i="1" s="1"/>
  <c r="R7120" i="1" s="1"/>
  <c r="L7185" i="1"/>
  <c r="Q7185" i="1" s="1"/>
  <c r="R7185" i="1" s="1"/>
  <c r="L7172" i="1"/>
  <c r="Q7172" i="1" s="1"/>
  <c r="R7172" i="1" s="1"/>
  <c r="L7171" i="1"/>
  <c r="Q7171" i="1" s="1"/>
  <c r="R7171" i="1" s="1"/>
  <c r="L7117" i="1"/>
  <c r="Q7117" i="1" s="1"/>
  <c r="R7117" i="1" s="1"/>
  <c r="L7151" i="1"/>
  <c r="Q7151" i="1" s="1"/>
  <c r="R7151" i="1" s="1"/>
  <c r="L7129" i="1"/>
  <c r="Q7129" i="1" s="1"/>
  <c r="R7129" i="1" s="1"/>
  <c r="L7026" i="1"/>
  <c r="Q7026" i="1" s="1"/>
  <c r="R7026" i="1" s="1"/>
  <c r="L7144" i="1"/>
  <c r="Q7144" i="1" s="1"/>
  <c r="R7144" i="1" s="1"/>
  <c r="L7165" i="1"/>
  <c r="Q7165" i="1" s="1"/>
  <c r="R7165" i="1" s="1"/>
  <c r="L7061" i="1"/>
  <c r="Q7061" i="1" s="1"/>
  <c r="R7061" i="1" s="1"/>
  <c r="L7154" i="1"/>
  <c r="Q7154" i="1" s="1"/>
  <c r="R7154" i="1" s="1"/>
  <c r="L7188" i="1"/>
  <c r="Q7188" i="1" s="1"/>
  <c r="R7188" i="1" s="1"/>
  <c r="L7187" i="1"/>
  <c r="Q7187" i="1" s="1"/>
  <c r="R7187" i="1" s="1"/>
  <c r="L7159" i="1"/>
  <c r="Q7159" i="1" s="1"/>
  <c r="R7159" i="1" s="1"/>
  <c r="L7142" i="1"/>
  <c r="Q7142" i="1" s="1"/>
  <c r="R7142" i="1" s="1"/>
  <c r="L7147" i="1"/>
  <c r="Q7147" i="1" s="1"/>
  <c r="R7147" i="1" s="1"/>
  <c r="L7123" i="1"/>
  <c r="Q7123" i="1" s="1"/>
  <c r="R7123" i="1" s="1"/>
  <c r="L7136" i="1"/>
  <c r="Q7136" i="1" s="1"/>
  <c r="R7136" i="1" s="1"/>
  <c r="L7149" i="1"/>
  <c r="Q7149" i="1" s="1"/>
  <c r="R7149" i="1" s="1"/>
  <c r="L7182" i="1"/>
  <c r="Q7182" i="1" s="1"/>
  <c r="R7182" i="1" s="1"/>
  <c r="L7168" i="1"/>
  <c r="Q7168" i="1" s="1"/>
  <c r="R7168" i="1" s="1"/>
  <c r="L7152" i="1"/>
  <c r="Q7152" i="1" s="1"/>
  <c r="R7152" i="1" s="1"/>
  <c r="L7135" i="1"/>
  <c r="Q7135" i="1" s="1"/>
  <c r="R7135" i="1" s="1"/>
  <c r="L7189" i="1"/>
  <c r="Q7189" i="1" s="1"/>
  <c r="R7189" i="1" s="1"/>
  <c r="L7137" i="1"/>
  <c r="Q7137" i="1" s="1"/>
  <c r="R7137" i="1" s="1"/>
  <c r="L7179" i="1"/>
  <c r="Q7179" i="1" s="1"/>
  <c r="R7179" i="1" s="1"/>
  <c r="L7177" i="1"/>
  <c r="Q7177" i="1" s="1"/>
  <c r="R7177" i="1" s="1"/>
  <c r="L7134" i="1"/>
  <c r="Q7134" i="1" s="1"/>
  <c r="R7134" i="1" s="1"/>
  <c r="L7166" i="1"/>
  <c r="Q7166" i="1" s="1"/>
  <c r="R7166" i="1" s="1"/>
  <c r="L7111" i="1"/>
  <c r="Q7111" i="1" s="1"/>
  <c r="R7111" i="1" s="1"/>
  <c r="L7192" i="1"/>
  <c r="Q7192" i="1" s="1"/>
  <c r="R7192" i="1" s="1"/>
  <c r="L7191" i="1"/>
  <c r="Q7191" i="1" s="1"/>
  <c r="R7191" i="1" s="1"/>
  <c r="L7157" i="1"/>
  <c r="Q7157" i="1" s="1"/>
  <c r="R7157" i="1" s="1"/>
  <c r="L7158" i="1"/>
  <c r="Q7158" i="1" s="1"/>
  <c r="R7158" i="1" s="1"/>
  <c r="L7130" i="1"/>
  <c r="Q7130" i="1" s="1"/>
  <c r="R7130" i="1" s="1"/>
  <c r="L7184" i="1"/>
  <c r="Q7184" i="1" s="1"/>
  <c r="R7184" i="1" s="1"/>
  <c r="L7132" i="1"/>
  <c r="Q7132" i="1" s="1"/>
  <c r="R7132" i="1" s="1"/>
  <c r="L7056" i="1"/>
  <c r="Q7056" i="1" s="1"/>
  <c r="R7056" i="1" s="1"/>
  <c r="L7360" i="1"/>
  <c r="Q7360" i="1" s="1"/>
  <c r="R7360" i="1" s="1"/>
  <c r="L7385" i="1"/>
  <c r="Q7385" i="1" s="1"/>
  <c r="R7385" i="1" s="1"/>
  <c r="L7368" i="1"/>
  <c r="Q7368" i="1" s="1"/>
  <c r="R7368" i="1" s="1"/>
  <c r="L7334" i="1"/>
  <c r="Q7334" i="1" s="1"/>
  <c r="R7334" i="1" s="1"/>
  <c r="L7275" i="1"/>
  <c r="Q7275" i="1" s="1"/>
  <c r="R7275" i="1" s="1"/>
  <c r="L7382" i="1"/>
  <c r="Q7382" i="1" s="1"/>
  <c r="R7382" i="1" s="1"/>
  <c r="L7342" i="1"/>
  <c r="Q7342" i="1" s="1"/>
  <c r="R7342" i="1" s="1"/>
  <c r="L7310" i="1"/>
  <c r="Q7310" i="1" s="1"/>
  <c r="R7310" i="1" s="1"/>
  <c r="L7343" i="1"/>
  <c r="Q7343" i="1" s="1"/>
  <c r="R7343" i="1" s="1"/>
  <c r="L7366" i="1"/>
  <c r="Q7366" i="1" s="1"/>
  <c r="R7366" i="1" s="1"/>
  <c r="L7269" i="1"/>
  <c r="Q7269" i="1" s="1"/>
  <c r="R7269" i="1" s="1"/>
  <c r="L7349" i="1"/>
  <c r="Q7349" i="1" s="1"/>
  <c r="R7349" i="1" s="1"/>
  <c r="L7373" i="1"/>
  <c r="Q7373" i="1" s="1"/>
  <c r="R7373" i="1" s="1"/>
  <c r="L7311" i="1"/>
  <c r="Q7311" i="1" s="1"/>
  <c r="R7311" i="1" s="1"/>
  <c r="L7383" i="1"/>
  <c r="Q7383" i="1" s="1"/>
  <c r="R7383" i="1" s="1"/>
  <c r="L7379" i="1"/>
  <c r="Q7379" i="1" s="1"/>
  <c r="R7379" i="1" s="1"/>
  <c r="L7376" i="1"/>
  <c r="Q7376" i="1" s="1"/>
  <c r="R7376" i="1" s="1"/>
  <c r="L7309" i="1"/>
  <c r="Q7309" i="1" s="1"/>
  <c r="R7309" i="1" s="1"/>
  <c r="L7331" i="1"/>
  <c r="Q7331" i="1" s="1"/>
  <c r="R7331" i="1" s="1"/>
  <c r="L7387" i="1"/>
  <c r="Q7387" i="1" s="1"/>
  <c r="R7387" i="1" s="1"/>
  <c r="L7305" i="1"/>
  <c r="Q7305" i="1" s="1"/>
  <c r="R7305" i="1" s="1"/>
  <c r="L7356" i="1"/>
  <c r="Q7356" i="1" s="1"/>
  <c r="R7356" i="1" s="1"/>
  <c r="L7386" i="1"/>
  <c r="Q7386" i="1" s="1"/>
  <c r="R7386" i="1" s="1"/>
  <c r="L7370" i="1"/>
  <c r="Q7370" i="1" s="1"/>
  <c r="R7370" i="1" s="1"/>
  <c r="L7330" i="1"/>
  <c r="Q7330" i="1" s="1"/>
  <c r="R7330" i="1" s="1"/>
  <c r="L7354" i="1"/>
  <c r="Q7354" i="1" s="1"/>
  <c r="R7354" i="1" s="1"/>
  <c r="L7359" i="1"/>
  <c r="Q7359" i="1" s="1"/>
  <c r="R7359" i="1" s="1"/>
  <c r="L7314" i="1"/>
  <c r="Q7314" i="1" s="1"/>
  <c r="R7314" i="1" s="1"/>
  <c r="L7295" i="1"/>
  <c r="Q7295" i="1" s="1"/>
  <c r="R7295" i="1" s="1"/>
  <c r="L7363" i="1"/>
  <c r="Q7363" i="1" s="1"/>
  <c r="R7363" i="1" s="1"/>
  <c r="L7350" i="1"/>
  <c r="Q7350" i="1" s="1"/>
  <c r="R7350" i="1" s="1"/>
  <c r="L7365" i="1"/>
  <c r="Q7365" i="1" s="1"/>
  <c r="R7365" i="1" s="1"/>
  <c r="L7333" i="1"/>
  <c r="Q7333" i="1" s="1"/>
  <c r="R7333" i="1" s="1"/>
  <c r="L7372" i="1"/>
  <c r="Q7372" i="1" s="1"/>
  <c r="R7372" i="1" s="1"/>
  <c r="L7378" i="1"/>
  <c r="Q7378" i="1" s="1"/>
  <c r="R7378" i="1" s="1"/>
  <c r="L7357" i="1"/>
  <c r="Q7357" i="1" s="1"/>
  <c r="R7357" i="1" s="1"/>
  <c r="L7344" i="1"/>
  <c r="Q7344" i="1" s="1"/>
  <c r="R7344" i="1" s="1"/>
  <c r="L7380" i="1"/>
  <c r="Q7380" i="1" s="1"/>
  <c r="R7380" i="1" s="1"/>
  <c r="L7323" i="1"/>
  <c r="Q7323" i="1" s="1"/>
  <c r="R7323" i="1" s="1"/>
  <c r="L7352" i="1"/>
  <c r="Q7352" i="1" s="1"/>
  <c r="R7352" i="1" s="1"/>
  <c r="L7351" i="1"/>
  <c r="Q7351" i="1" s="1"/>
  <c r="R7351" i="1" s="1"/>
  <c r="L7346" i="1"/>
  <c r="Q7346" i="1" s="1"/>
  <c r="R7346" i="1" s="1"/>
  <c r="L7371" i="1"/>
  <c r="Q7371" i="1" s="1"/>
  <c r="R7371" i="1" s="1"/>
  <c r="L7384" i="1"/>
  <c r="Q7384" i="1" s="1"/>
  <c r="R7384" i="1" s="1"/>
  <c r="L7390" i="1"/>
  <c r="Q7390" i="1" s="1"/>
  <c r="R7390" i="1" s="1"/>
  <c r="L7389" i="1"/>
  <c r="Q7389" i="1" s="1"/>
  <c r="R7389" i="1" s="1"/>
  <c r="L7391" i="1"/>
  <c r="Q7391" i="1" s="1"/>
  <c r="R7391" i="1" s="1"/>
  <c r="L7361" i="1"/>
  <c r="Q7361" i="1" s="1"/>
  <c r="R7361" i="1" s="1"/>
  <c r="L7277" i="1"/>
  <c r="Q7277" i="1" s="1"/>
  <c r="R7277" i="1" s="1"/>
  <c r="L7375" i="1"/>
  <c r="Q7375" i="1" s="1"/>
  <c r="R7375" i="1" s="1"/>
  <c r="L7332" i="1"/>
  <c r="Q7332" i="1" s="1"/>
  <c r="R7332" i="1" s="1"/>
  <c r="L7388" i="1"/>
  <c r="Q7388" i="1" s="1"/>
  <c r="R7388" i="1" s="1"/>
  <c r="L7324" i="1"/>
  <c r="Q7324" i="1" s="1"/>
  <c r="R7324" i="1" s="1"/>
  <c r="L7339" i="1"/>
  <c r="Q7339" i="1" s="1"/>
  <c r="R7339" i="1" s="1"/>
  <c r="L7306" i="1"/>
  <c r="Q7306" i="1" s="1"/>
  <c r="R7306" i="1" s="1"/>
  <c r="L7364" i="1"/>
  <c r="Q7364" i="1" s="1"/>
  <c r="R7364" i="1" s="1"/>
  <c r="L7507" i="1"/>
  <c r="Q7507" i="1" s="1"/>
  <c r="R7507" i="1" s="1"/>
  <c r="L7501" i="1"/>
  <c r="Q7501" i="1" s="1"/>
  <c r="R7501" i="1" s="1"/>
  <c r="L7515" i="1"/>
  <c r="Q7515" i="1" s="1"/>
  <c r="R7515" i="1" s="1"/>
  <c r="L7486" i="1"/>
  <c r="Q7486" i="1" s="1"/>
  <c r="R7486" i="1" s="1"/>
  <c r="L7514" i="1"/>
  <c r="Q7514" i="1" s="1"/>
  <c r="R7514" i="1" s="1"/>
  <c r="L7530" i="1"/>
  <c r="Q7530" i="1" s="1"/>
  <c r="R7530" i="1" s="1"/>
  <c r="L7538" i="1"/>
  <c r="Q7538" i="1" s="1"/>
  <c r="R7538" i="1" s="1"/>
  <c r="L7560" i="1"/>
  <c r="Q7560" i="1" s="1"/>
  <c r="R7560" i="1" s="1"/>
  <c r="L7539" i="1"/>
  <c r="Q7539" i="1" s="1"/>
  <c r="R7539" i="1" s="1"/>
  <c r="L7542" i="1"/>
  <c r="Q7542" i="1" s="1"/>
  <c r="R7542" i="1" s="1"/>
  <c r="L7494" i="1"/>
  <c r="Q7494" i="1" s="1"/>
  <c r="R7494" i="1" s="1"/>
  <c r="L7571" i="1"/>
  <c r="Q7571" i="1" s="1"/>
  <c r="R7571" i="1" s="1"/>
  <c r="L7547" i="1"/>
  <c r="Q7547" i="1" s="1"/>
  <c r="R7547" i="1" s="1"/>
  <c r="L7519" i="1"/>
  <c r="Q7519" i="1" s="1"/>
  <c r="R7519" i="1" s="1"/>
  <c r="L7555" i="1"/>
  <c r="Q7555" i="1" s="1"/>
  <c r="R7555" i="1" s="1"/>
  <c r="L7534" i="1"/>
  <c r="Q7534" i="1" s="1"/>
  <c r="R7534" i="1" s="1"/>
  <c r="L7522" i="1"/>
  <c r="Q7522" i="1" s="1"/>
  <c r="R7522" i="1" s="1"/>
  <c r="L7535" i="1"/>
  <c r="Q7535" i="1" s="1"/>
  <c r="R7535" i="1" s="1"/>
  <c r="L7537" i="1"/>
  <c r="Q7537" i="1" s="1"/>
  <c r="R7537" i="1" s="1"/>
  <c r="L7493" i="1"/>
  <c r="Q7493" i="1" s="1"/>
  <c r="R7493" i="1" s="1"/>
  <c r="L7491" i="1"/>
  <c r="Q7491" i="1" s="1"/>
  <c r="R7491" i="1" s="1"/>
  <c r="L7524" i="1"/>
  <c r="Q7524" i="1" s="1"/>
  <c r="R7524" i="1" s="1"/>
  <c r="L7403" i="1"/>
  <c r="Q7403" i="1" s="1"/>
  <c r="R7403" i="1" s="1"/>
  <c r="L7532" i="1"/>
  <c r="Q7532" i="1" s="1"/>
  <c r="R7532" i="1" s="1"/>
  <c r="L7487" i="1"/>
  <c r="Q7487" i="1" s="1"/>
  <c r="R7487" i="1" s="1"/>
  <c r="L7572" i="1"/>
  <c r="Q7572" i="1" s="1"/>
  <c r="R7572" i="1" s="1"/>
  <c r="L7574" i="1"/>
  <c r="Q7574" i="1" s="1"/>
  <c r="R7574" i="1" s="1"/>
  <c r="L7445" i="1"/>
  <c r="Q7445" i="1" s="1"/>
  <c r="R7445" i="1" s="1"/>
  <c r="L7557" i="1"/>
  <c r="Q7557" i="1" s="1"/>
  <c r="R7557" i="1" s="1"/>
  <c r="L7564" i="1"/>
  <c r="Q7564" i="1" s="1"/>
  <c r="R7564" i="1" s="1"/>
  <c r="L7503" i="1"/>
  <c r="Q7503" i="1" s="1"/>
  <c r="R7503" i="1" s="1"/>
  <c r="L7553" i="1"/>
  <c r="Q7553" i="1" s="1"/>
  <c r="R7553" i="1" s="1"/>
  <c r="L7528" i="1"/>
  <c r="Q7528" i="1" s="1"/>
  <c r="R7528" i="1" s="1"/>
  <c r="L7510" i="1"/>
  <c r="Q7510" i="1" s="1"/>
  <c r="R7510" i="1" s="1"/>
  <c r="L7527" i="1"/>
  <c r="Q7527" i="1" s="1"/>
  <c r="R7527" i="1" s="1"/>
  <c r="L7463" i="1"/>
  <c r="Q7463" i="1" s="1"/>
  <c r="R7463" i="1" s="1"/>
  <c r="L7561" i="1"/>
  <c r="Q7561" i="1" s="1"/>
  <c r="R7561" i="1" s="1"/>
  <c r="L7565" i="1"/>
  <c r="Q7565" i="1" s="1"/>
  <c r="R7565" i="1" s="1"/>
  <c r="L7544" i="1"/>
  <c r="Q7544" i="1" s="1"/>
  <c r="R7544" i="1" s="1"/>
  <c r="L7511" i="1"/>
  <c r="Q7511" i="1" s="1"/>
  <c r="R7511" i="1" s="1"/>
  <c r="L7509" i="1"/>
  <c r="Q7509" i="1" s="1"/>
  <c r="R7509" i="1" s="1"/>
  <c r="L7546" i="1"/>
  <c r="Q7546" i="1" s="1"/>
  <c r="R7546" i="1" s="1"/>
  <c r="L7567" i="1"/>
  <c r="Q7567" i="1" s="1"/>
  <c r="R7567" i="1" s="1"/>
  <c r="L7549" i="1"/>
  <c r="Q7549" i="1" s="1"/>
  <c r="R7549" i="1" s="1"/>
  <c r="L7516" i="1"/>
  <c r="Q7516" i="1" s="1"/>
  <c r="R7516" i="1" s="1"/>
  <c r="L7566" i="1"/>
  <c r="Q7566" i="1" s="1"/>
  <c r="R7566" i="1" s="1"/>
  <c r="L7536" i="1"/>
  <c r="Q7536" i="1" s="1"/>
  <c r="R7536" i="1" s="1"/>
  <c r="L7525" i="1"/>
  <c r="Q7525" i="1" s="1"/>
  <c r="R7525" i="1" s="1"/>
  <c r="L7526" i="1"/>
  <c r="Q7526" i="1" s="1"/>
  <c r="R7526" i="1" s="1"/>
  <c r="L7550" i="1"/>
  <c r="Q7550" i="1" s="1"/>
  <c r="R7550" i="1" s="1"/>
  <c r="L7573" i="1"/>
  <c r="Q7573" i="1" s="1"/>
  <c r="R7573" i="1" s="1"/>
  <c r="L7424" i="1"/>
  <c r="Q7424" i="1" s="1"/>
  <c r="R7424" i="1" s="1"/>
  <c r="L7480" i="1"/>
  <c r="Q7480" i="1" s="1"/>
  <c r="R7480" i="1" s="1"/>
  <c r="L7540" i="1"/>
  <c r="Q7540" i="1" s="1"/>
  <c r="R7540" i="1" s="1"/>
  <c r="L7569" i="1"/>
  <c r="Q7569" i="1" s="1"/>
  <c r="R7569" i="1" s="1"/>
  <c r="L7552" i="1"/>
  <c r="Q7552" i="1" s="1"/>
  <c r="R7552" i="1" s="1"/>
  <c r="L7533" i="1"/>
  <c r="Q7533" i="1" s="1"/>
  <c r="R7533" i="1" s="1"/>
  <c r="L7488" i="1"/>
  <c r="Q7488" i="1" s="1"/>
  <c r="R7488" i="1" s="1"/>
  <c r="L7490" i="1"/>
  <c r="Q7490" i="1" s="1"/>
  <c r="R7490" i="1" s="1"/>
  <c r="L7451" i="1"/>
  <c r="Q7451" i="1" s="1"/>
  <c r="R7451" i="1" s="1"/>
  <c r="L7570" i="1"/>
  <c r="Q7570" i="1" s="1"/>
  <c r="R7570" i="1" s="1"/>
  <c r="L7554" i="1"/>
  <c r="Q7554" i="1" s="1"/>
  <c r="R7554" i="1" s="1"/>
  <c r="L7562" i="1"/>
  <c r="Q7562" i="1" s="1"/>
  <c r="R7562" i="1" s="1"/>
  <c r="L7518" i="1"/>
  <c r="Q7518" i="1" s="1"/>
  <c r="R7518" i="1" s="1"/>
  <c r="L7541" i="1"/>
  <c r="Q7541" i="1" s="1"/>
  <c r="R7541" i="1" s="1"/>
  <c r="L7543" i="1"/>
  <c r="Q7543" i="1" s="1"/>
  <c r="R7543" i="1" s="1"/>
  <c r="L7475" i="1"/>
  <c r="Q7475" i="1" s="1"/>
  <c r="R7475" i="1" s="1"/>
  <c r="L7548" i="1"/>
  <c r="Q7548" i="1" s="1"/>
  <c r="R7548" i="1" s="1"/>
  <c r="L7582" i="1"/>
  <c r="Q7582" i="1" s="1"/>
  <c r="R7582" i="1" s="1"/>
  <c r="L7584" i="1"/>
  <c r="Q7584" i="1" s="1"/>
  <c r="R7584" i="1" s="1"/>
  <c r="L7590" i="1"/>
  <c r="Q7590" i="1" s="1"/>
  <c r="R7590" i="1" s="1"/>
  <c r="L7580" i="1"/>
  <c r="Q7580" i="1" s="1"/>
  <c r="R7580" i="1" s="1"/>
  <c r="L7588" i="1"/>
  <c r="Q7588" i="1" s="1"/>
  <c r="R7588" i="1" s="1"/>
  <c r="L7589" i="1"/>
  <c r="Q7589" i="1" s="1"/>
  <c r="R7589" i="1" s="1"/>
  <c r="Q1696" i="1" l="1"/>
  <c r="R1696" i="1" s="1"/>
  <c r="Q1288" i="1"/>
  <c r="R1288" i="1" s="1"/>
  <c r="Q1093" i="1"/>
  <c r="R1093" i="1" s="1"/>
  <c r="Q892" i="1"/>
  <c r="R892" i="1" s="1"/>
  <c r="Q694" i="1"/>
  <c r="R694" i="1" s="1"/>
  <c r="Q686" i="1"/>
  <c r="R686" i="1" s="1"/>
  <c r="Q525" i="1"/>
  <c r="R525" i="1" s="1"/>
  <c r="Q371" i="1"/>
  <c r="R371" i="1" s="1"/>
  <c r="Q367" i="1"/>
  <c r="R367" i="1" s="1"/>
  <c r="Q244" i="1"/>
  <c r="R244" i="1" s="1"/>
  <c r="Q523" i="1"/>
  <c r="R523" i="1" s="1"/>
  <c r="Q3725" i="1"/>
  <c r="R3725" i="1" s="1"/>
  <c r="Q3509" i="1"/>
  <c r="R3509" i="1" s="1"/>
  <c r="Q3303" i="1"/>
  <c r="R3303" i="1" s="1"/>
  <c r="Q2703" i="1"/>
  <c r="R2703" i="1" s="1"/>
  <c r="Q2490" i="1"/>
  <c r="R2490" i="1" s="1"/>
  <c r="Q2094" i="1"/>
  <c r="R2094" i="1" s="1"/>
  <c r="Q1488" i="1"/>
  <c r="R1488" i="1" s="1"/>
  <c r="Q1484" i="1"/>
  <c r="R1484" i="1" s="1"/>
  <c r="Q1285" i="1"/>
  <c r="R1285" i="1" s="1"/>
  <c r="Q1094" i="1"/>
  <c r="R1094" i="1" s="1"/>
  <c r="Q1090" i="1"/>
  <c r="R1090" i="1" s="1"/>
  <c r="Q881" i="1"/>
  <c r="R881" i="1" s="1"/>
  <c r="Q691" i="1"/>
  <c r="R691" i="1" s="1"/>
  <c r="Q687" i="1"/>
  <c r="R687" i="1" s="1"/>
  <c r="Q526" i="1"/>
  <c r="R526" i="1" s="1"/>
  <c r="Q522" i="1"/>
  <c r="R522" i="1" s="1"/>
  <c r="Q372" i="1"/>
  <c r="R372" i="1" s="1"/>
  <c r="Q368" i="1"/>
  <c r="R368" i="1" s="1"/>
  <c r="Q241" i="1"/>
  <c r="R241" i="1" s="1"/>
  <c r="Q138" i="1"/>
  <c r="R138" i="1" s="1"/>
  <c r="Q134" i="1"/>
  <c r="R134" i="1" s="1"/>
  <c r="Q38" i="1"/>
  <c r="R38" i="1" s="1"/>
  <c r="Q34" i="1"/>
  <c r="R34" i="1" s="1"/>
  <c r="K7" i="16"/>
  <c r="Q3508" i="1"/>
  <c r="R3508" i="1" s="1"/>
  <c r="Q883" i="1"/>
  <c r="R883" i="1" s="1"/>
  <c r="Q2908" i="1"/>
  <c r="R2908" i="1" s="1"/>
  <c r="Q2099" i="1"/>
  <c r="R2099" i="1" s="1"/>
  <c r="Q1694" i="1"/>
  <c r="R1694" i="1" s="1"/>
  <c r="Q1282" i="1"/>
  <c r="R1282" i="1" s="1"/>
  <c r="Q692" i="1"/>
  <c r="R692" i="1" s="1"/>
  <c r="Q688" i="1"/>
  <c r="R688" i="1" s="1"/>
  <c r="Q530" i="1"/>
  <c r="R530" i="1" s="1"/>
  <c r="Q5933" i="1"/>
  <c r="R5933" i="1" s="1"/>
  <c r="Q3302" i="1"/>
  <c r="R3302" i="1" s="1"/>
  <c r="Q880" i="1"/>
  <c r="R880" i="1" s="1"/>
  <c r="Q375" i="1"/>
  <c r="R375" i="1" s="1"/>
  <c r="Q1693" i="1"/>
  <c r="R1693" i="1" s="1"/>
  <c r="Q699" i="1"/>
  <c r="R699" i="1" s="1"/>
  <c r="Q683" i="1"/>
  <c r="R683" i="1" s="1"/>
  <c r="Q3512" i="1"/>
  <c r="R3512" i="1" s="1"/>
  <c r="Q2097" i="1"/>
  <c r="R2097" i="1" s="1"/>
  <c r="Q1487" i="1"/>
  <c r="R1487" i="1" s="1"/>
  <c r="Q1097" i="1"/>
  <c r="R1097" i="1" s="1"/>
  <c r="Q888" i="1"/>
  <c r="R888" i="1" s="1"/>
  <c r="Q884" i="1"/>
  <c r="R884" i="1" s="1"/>
  <c r="Q698" i="1"/>
  <c r="R698" i="1" s="1"/>
  <c r="Q690" i="1"/>
  <c r="R690" i="1" s="1"/>
  <c r="Q682" i="1"/>
  <c r="R682" i="1" s="1"/>
  <c r="Q529" i="1"/>
  <c r="R529" i="1" s="1"/>
  <c r="Q3727" i="1"/>
  <c r="R3727" i="1" s="1"/>
  <c r="Q3305" i="1"/>
  <c r="R3305" i="1" s="1"/>
  <c r="Q3106" i="1"/>
  <c r="R3106" i="1" s="1"/>
  <c r="Q2701" i="1"/>
  <c r="R2701" i="1" s="1"/>
  <c r="Q2297" i="1"/>
  <c r="R2297" i="1" s="1"/>
  <c r="Q2092" i="1"/>
  <c r="R2092" i="1" s="1"/>
  <c r="Q1892" i="1"/>
  <c r="R1892" i="1" s="1"/>
  <c r="Q1695" i="1"/>
  <c r="R1695" i="1" s="1"/>
  <c r="Q1691" i="1"/>
  <c r="R1691" i="1" s="1"/>
  <c r="Q1486" i="1"/>
  <c r="R1486" i="1" s="1"/>
  <c r="Q1482" i="1"/>
  <c r="R1482" i="1" s="1"/>
  <c r="Q1287" i="1"/>
  <c r="R1287" i="1" s="1"/>
  <c r="Q1096" i="1"/>
  <c r="R1096" i="1" s="1"/>
  <c r="Q891" i="1"/>
  <c r="R891" i="1" s="1"/>
  <c r="Q879" i="1"/>
  <c r="R879" i="1" s="1"/>
  <c r="Q697" i="1"/>
  <c r="R697" i="1" s="1"/>
  <c r="Q693" i="1"/>
  <c r="R693" i="1" s="1"/>
  <c r="Q689" i="1"/>
  <c r="R689" i="1" s="1"/>
  <c r="Q685" i="1"/>
  <c r="R685" i="1" s="1"/>
  <c r="Q528" i="1"/>
  <c r="R528" i="1" s="1"/>
  <c r="Q524" i="1"/>
  <c r="R524" i="1" s="1"/>
  <c r="Q378" i="1"/>
  <c r="R378" i="1" s="1"/>
  <c r="Q374" i="1"/>
  <c r="R374" i="1" s="1"/>
  <c r="Q370" i="1"/>
  <c r="R370" i="1" s="1"/>
  <c r="Q366" i="1"/>
  <c r="R366" i="1" s="1"/>
  <c r="Q239" i="1"/>
  <c r="R239" i="1" s="1"/>
  <c r="Q132" i="1"/>
  <c r="R132" i="1" s="1"/>
  <c r="Q40" i="1"/>
  <c r="R40" i="1" s="1"/>
  <c r="Q2098" i="1"/>
  <c r="R2098" i="1" s="1"/>
  <c r="Q885" i="1"/>
  <c r="R885" i="1" s="1"/>
  <c r="Q695" i="1"/>
  <c r="R695" i="1" s="1"/>
  <c r="Q3726" i="1"/>
  <c r="R3726" i="1" s="1"/>
  <c r="Q3510" i="1"/>
  <c r="R3510" i="1" s="1"/>
  <c r="Q3304" i="1"/>
  <c r="R3304" i="1" s="1"/>
  <c r="Q2091" i="1"/>
  <c r="R2091" i="1" s="1"/>
  <c r="Q1698" i="1"/>
  <c r="R1698" i="1" s="1"/>
  <c r="Q1489" i="1"/>
  <c r="R1489" i="1" s="1"/>
  <c r="Q1485" i="1"/>
  <c r="R1485" i="1" s="1"/>
  <c r="Q1286" i="1"/>
  <c r="R1286" i="1" s="1"/>
  <c r="Q1095" i="1"/>
  <c r="R1095" i="1" s="1"/>
  <c r="Q1091" i="1"/>
  <c r="R1091" i="1" s="1"/>
  <c r="Q1087" i="1"/>
  <c r="R1087" i="1" s="1"/>
  <c r="Q890" i="1"/>
  <c r="R890" i="1" s="1"/>
  <c r="Q886" i="1"/>
  <c r="R886" i="1" s="1"/>
  <c r="Q882" i="1"/>
  <c r="R882" i="1" s="1"/>
  <c r="Q700" i="1"/>
  <c r="R700" i="1" s="1"/>
  <c r="Q696" i="1"/>
  <c r="R696" i="1" s="1"/>
  <c r="Q527" i="1"/>
  <c r="R527" i="1" s="1"/>
  <c r="Q369" i="1"/>
  <c r="R369" i="1" s="1"/>
  <c r="Q242" i="1"/>
  <c r="R242" i="1" s="1"/>
  <c r="Q139" i="1"/>
  <c r="R139" i="1" s="1"/>
</calcChain>
</file>

<file path=xl/sharedStrings.xml><?xml version="1.0" encoding="utf-8"?>
<sst xmlns="http://schemas.openxmlformats.org/spreadsheetml/2006/main" count="94675" uniqueCount="21896">
  <si>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</si>
  <si>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</si>
  <si>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</si>
  <si>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</si>
  <si>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</si>
  <si>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</si>
  <si>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</si>
  <si>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</si>
  <si>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</si>
  <si>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</si>
  <si>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</si>
  <si>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</si>
  <si>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</si>
  <si>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</si>
  <si>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</si>
  <si>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</si>
  <si>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</si>
  <si>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</si>
  <si>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</si>
  <si>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</si>
  <si>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</si>
  <si>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</si>
  <si>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</si>
  <si>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</si>
  <si>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</si>
  <si>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</si>
  <si>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</si>
  <si>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</si>
  <si>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</si>
  <si>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</si>
  <si>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</si>
  <si>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</si>
  <si>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</si>
  <si>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</si>
  <si>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</si>
  <si>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</si>
  <si>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</si>
  <si>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</si>
  <si>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</si>
  <si>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</si>
  <si>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</si>
  <si>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</si>
  <si>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</si>
  <si>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</si>
  <si>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</si>
  <si>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</si>
  <si>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</si>
  <si>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</si>
  <si>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</si>
  <si>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</si>
  <si>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</si>
  <si>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</si>
  <si>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</si>
  <si>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</si>
  <si>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</si>
  <si>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</si>
  <si>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</si>
  <si>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</si>
  <si>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</si>
  <si>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</si>
  <si>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</si>
  <si>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</si>
  <si>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</si>
  <si>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</si>
  <si>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</si>
  <si>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</si>
  <si>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</si>
  <si>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</si>
  <si>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</si>
  <si>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</si>
  <si>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</si>
  <si>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</si>
  <si>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</si>
  <si>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</si>
  <si>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</si>
  <si>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</si>
  <si>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</si>
  <si>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</si>
  <si>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</si>
  <si>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</si>
  <si>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</si>
  <si>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</si>
  <si>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</si>
  <si>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</si>
  <si>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</si>
  <si>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</si>
  <si>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</si>
  <si>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</si>
  <si>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</si>
  <si>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</si>
  <si>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</si>
  <si>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</si>
  <si>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</si>
  <si>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</si>
  <si>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</si>
  <si>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</si>
  <si>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</si>
  <si>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</si>
  <si>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</si>
  <si>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</si>
  <si>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</si>
  <si>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</si>
  <si>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</si>
  <si>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</si>
  <si>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</si>
  <si>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</si>
  <si>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</si>
  <si>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</si>
  <si>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</si>
  <si>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</si>
  <si>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</si>
  <si>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</si>
  <si>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</si>
  <si>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</si>
  <si>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</si>
  <si>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</si>
  <si>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</si>
  <si>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</si>
  <si>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</si>
  <si>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</si>
  <si>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</si>
  <si>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</si>
  <si>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</si>
  <si>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</si>
  <si>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</si>
  <si>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</si>
  <si>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</si>
  <si>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</si>
  <si>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</si>
  <si>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</si>
  <si>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</si>
  <si>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</si>
  <si>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</si>
  <si>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</si>
  <si>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</si>
  <si>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</si>
  <si>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</si>
  <si>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</si>
  <si>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</si>
  <si>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</si>
  <si>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</si>
  <si>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</si>
  <si>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</si>
  <si>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</si>
  <si>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</si>
  <si>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</si>
  <si>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</si>
  <si>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</si>
  <si>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</si>
  <si>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</si>
  <si>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</si>
  <si>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</si>
  <si>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</si>
  <si>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</si>
  <si>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</si>
  <si>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</si>
  <si>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</si>
  <si>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</si>
  <si>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</si>
  <si>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</si>
  <si>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</si>
  <si>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</si>
  <si>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</si>
  <si>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</si>
  <si>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</si>
  <si>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</si>
  <si>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</si>
  <si>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</si>
  <si>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</si>
  <si>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</si>
  <si>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</si>
  <si>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</si>
  <si>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</si>
  <si>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</si>
  <si>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</si>
  <si>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</si>
  <si>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</si>
  <si>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</si>
  <si>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</si>
  <si>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</si>
  <si>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</si>
  <si>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</si>
  <si>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</si>
  <si>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</si>
  <si>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</si>
  <si>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</si>
  <si>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</si>
  <si>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</si>
  <si>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</si>
  <si>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</si>
  <si>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</si>
  <si>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</si>
  <si>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</si>
  <si>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</si>
  <si>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</si>
  <si>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</si>
  <si>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</si>
  <si>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</si>
  <si>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</si>
  <si>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</si>
  <si>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</si>
  <si>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</si>
  <si>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</si>
  <si>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</si>
  <si>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</si>
  <si>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</si>
  <si>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</si>
  <si>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</si>
  <si>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</si>
  <si>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</si>
  <si>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</si>
  <si>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</si>
  <si>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</si>
  <si>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</si>
  <si>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</si>
  <si>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</si>
  <si>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</si>
  <si>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</si>
  <si>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</si>
  <si>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</si>
  <si>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</si>
  <si>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</si>
  <si>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</si>
  <si>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</si>
  <si>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</si>
  <si>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</si>
  <si>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</si>
  <si>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</si>
  <si>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</si>
  <si>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</si>
  <si>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</si>
  <si>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</si>
  <si>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</si>
  <si>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</si>
  <si>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</si>
  <si>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</si>
  <si>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</si>
  <si>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</si>
  <si>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</si>
  <si>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</si>
  <si>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</si>
  <si>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</si>
  <si>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</si>
  <si>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</si>
  <si>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</si>
  <si>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</si>
  <si>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</si>
  <si>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</si>
  <si>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</si>
  <si>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</si>
  <si>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</si>
  <si>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</si>
  <si>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</si>
  <si>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</si>
  <si>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</si>
  <si>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</si>
  <si>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</si>
  <si>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</si>
  <si>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</si>
  <si>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</si>
  <si>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</si>
  <si>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</si>
  <si>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</si>
  <si>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</si>
  <si>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</si>
  <si>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</si>
  <si>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</si>
  <si>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</si>
  <si>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</si>
  <si>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</si>
  <si>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</si>
  <si>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</si>
  <si>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</si>
  <si>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</si>
  <si>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</si>
  <si>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</si>
  <si>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</si>
  <si>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</si>
  <si>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</si>
  <si>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</si>
  <si>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</si>
  <si>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</si>
  <si>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</si>
  <si>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</si>
  <si>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</si>
  <si>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</si>
  <si>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</si>
  <si>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</si>
  <si>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</si>
  <si>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</si>
  <si>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</si>
  <si>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</si>
  <si>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</si>
  <si>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</si>
  <si>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</si>
  <si>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</si>
  <si>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</si>
  <si>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</si>
  <si>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</si>
  <si>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</si>
  <si>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</si>
  <si>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</si>
  <si>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</si>
  <si>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</si>
  <si>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</si>
  <si>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</si>
  <si>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</si>
  <si>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</si>
  <si>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</si>
  <si>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</si>
  <si>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</si>
  <si>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</si>
  <si>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</si>
  <si>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</si>
  <si>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</si>
  <si>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</si>
  <si>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</si>
  <si>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</si>
  <si>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</si>
  <si>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</si>
  <si>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</si>
  <si>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</si>
  <si>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</si>
  <si>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</si>
  <si>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</si>
  <si>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</si>
  <si>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</si>
  <si>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</si>
  <si>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</si>
  <si>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</si>
  <si>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</si>
  <si>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</si>
  <si>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</si>
  <si>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</si>
  <si>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</si>
  <si>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</si>
  <si>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</si>
  <si>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</si>
  <si>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</si>
  <si>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</si>
  <si>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</si>
  <si>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</si>
  <si>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</si>
  <si>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</si>
  <si>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</si>
  <si>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</si>
  <si>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</si>
  <si>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</si>
  <si>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</si>
  <si>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</si>
  <si>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</si>
  <si>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</si>
  <si>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</si>
  <si>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GÃ¶sta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</si>
  <si>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</si>
  <si>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</si>
  <si>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</si>
  <si>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</si>
  <si>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</si>
  <si>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</si>
  <si>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</si>
  <si>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</si>
  <si>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</si>
  <si>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</si>
  <si>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</si>
  <si>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</si>
  <si>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</si>
  <si>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</si>
  <si>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</si>
  <si>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</si>
  <si>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</si>
  <si>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</si>
  <si>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</si>
  <si>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</si>
  <si>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</si>
  <si>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</si>
  <si>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</si>
  <si>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</si>
  <si>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</si>
  <si>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</si>
  <si>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</si>
  <si>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</si>
  <si>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</si>
  <si>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</si>
  <si>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</si>
  <si>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</si>
  <si>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</si>
  <si>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</si>
  <si>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</si>
  <si>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</si>
  <si>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</si>
  <si>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</si>
  <si>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</si>
  <si>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</si>
  <si>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</si>
  <si>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</si>
  <si>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</si>
  <si>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</si>
  <si>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</si>
  <si>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</si>
  <si>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</si>
  <si>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</si>
  <si>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</si>
  <si>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</si>
  <si>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</si>
  <si>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</si>
  <si>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</si>
  <si>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</si>
  <si>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</si>
  <si>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</si>
  <si>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</si>
  <si>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</si>
  <si>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</si>
  <si>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</si>
  <si>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</si>
  <si>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</si>
  <si>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</si>
  <si>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</si>
  <si>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</si>
  <si>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</si>
  <si>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</si>
  <si>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</si>
  <si>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</si>
  <si>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</si>
  <si>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</si>
  <si>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</si>
  <si>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</si>
  <si>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</si>
  <si>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</si>
  <si>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</si>
  <si>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</si>
  <si>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</si>
  <si>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</si>
  <si>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</si>
  <si>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</si>
  <si>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</si>
  <si>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</si>
  <si>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</si>
  <si>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</si>
  <si>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</si>
  <si>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</si>
  <si>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</si>
  <si>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</si>
  <si>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</si>
  <si>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</si>
  <si>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</si>
  <si>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</si>
  <si>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</si>
  <si>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</si>
  <si>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</si>
  <si>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</si>
  <si>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</si>
  <si>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</si>
  <si>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</si>
  <si>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</si>
  <si>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</si>
  <si>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</si>
  <si>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</si>
  <si>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</si>
  <si>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</si>
  <si>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</si>
  <si>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Ã‰douard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</si>
  <si>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</si>
  <si>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</si>
  <si>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</si>
  <si>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</si>
  <si>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</si>
  <si>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</si>
  <si>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</si>
  <si>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</si>
  <si>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</si>
  <si>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</si>
  <si>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</si>
  <si>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</si>
  <si>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</si>
  <si>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</si>
  <si>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</si>
  <si>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</si>
  <si>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</si>
  <si>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</si>
  <si>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</si>
  <si>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</si>
  <si>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July 9, 1982 (United States)</t>
  </si>
  <si>
    <t>Hong Kong</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</si>
  <si>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</si>
  <si>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</si>
  <si>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</si>
  <si>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</si>
  <si>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</si>
  <si>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</si>
  <si>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</si>
  <si>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</si>
  <si>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</si>
  <si>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</si>
  <si>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</si>
  <si>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</si>
  <si>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</si>
  <si>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</si>
  <si>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</si>
  <si>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</si>
  <si>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</si>
  <si>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</si>
  <si>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</si>
  <si>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</si>
  <si>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</si>
  <si>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</si>
  <si>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</si>
  <si>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</si>
  <si>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</si>
  <si>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PathÃ©</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</si>
  <si>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</si>
  <si>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</si>
  <si>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</si>
  <si>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</si>
  <si>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</si>
  <si>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</si>
  <si>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</si>
  <si>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</si>
  <si>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</si>
  <si>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</si>
  <si>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</si>
  <si>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</si>
  <si>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</si>
  <si>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</si>
  <si>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</si>
  <si>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</si>
  <si>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</si>
  <si>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</si>
  <si>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Wolfgang Petersen</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</si>
  <si>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</si>
  <si>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</si>
  <si>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</si>
  <si>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</si>
  <si>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</si>
  <si>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</si>
  <si>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</si>
  <si>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</si>
  <si>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</si>
  <si>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</si>
  <si>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</si>
  <si>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</si>
  <si>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</si>
  <si>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</si>
  <si>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</si>
  <si>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</si>
  <si>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</si>
  <si>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</si>
  <si>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</si>
  <si>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</si>
  <si>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</si>
  <si>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</si>
  <si>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</si>
  <si>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</si>
  <si>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</si>
  <si>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</si>
  <si>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</si>
  <si>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</si>
  <si>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</si>
  <si>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</si>
  <si>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</si>
  <si>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</si>
  <si>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</si>
  <si>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</si>
  <si>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</si>
  <si>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</si>
  <si>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</si>
  <si>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</si>
  <si>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</si>
  <si>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</si>
  <si>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</si>
  <si>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</si>
  <si>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</si>
  <si>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</si>
  <si>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</si>
  <si>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</si>
  <si>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</si>
  <si>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</si>
  <si>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</si>
  <si>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</si>
  <si>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</si>
  <si>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</si>
  <si>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</si>
  <si>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</si>
  <si>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</si>
  <si>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</si>
  <si>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</si>
  <si>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</si>
  <si>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</si>
  <si>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</si>
  <si>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</si>
  <si>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</si>
  <si>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</si>
  <si>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</si>
  <si>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</si>
  <si>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</si>
  <si>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</si>
  <si>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</si>
  <si>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</si>
  <si>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</si>
  <si>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</si>
  <si>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</si>
  <si>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</si>
  <si>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</si>
  <si>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</si>
  <si>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</si>
  <si>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</si>
  <si>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</si>
  <si>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</si>
  <si>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</si>
  <si>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</si>
  <si>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</si>
  <si>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</si>
  <si>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</si>
  <si>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</si>
  <si>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</si>
  <si>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</si>
  <si>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</si>
  <si>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</si>
  <si>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</si>
  <si>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</si>
  <si>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</si>
  <si>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</si>
  <si>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</si>
  <si>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</si>
  <si>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</si>
  <si>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</si>
  <si>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</si>
  <si>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</si>
  <si>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</si>
  <si>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</si>
  <si>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</si>
  <si>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</si>
  <si>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</si>
  <si>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</si>
  <si>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</si>
  <si>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</si>
  <si>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</si>
  <si>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</si>
  <si>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</si>
  <si>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</si>
  <si>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</si>
  <si>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</si>
  <si>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</si>
  <si>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</si>
  <si>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</si>
  <si>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</si>
  <si>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</si>
  <si>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</si>
  <si>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</si>
  <si>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</si>
  <si>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</si>
  <si>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</si>
  <si>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</si>
  <si>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</si>
  <si>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GÃ©rard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</si>
  <si>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</si>
  <si>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</si>
  <si>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</si>
  <si>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</si>
  <si>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</si>
  <si>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</si>
  <si>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</si>
  <si>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</si>
  <si>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</si>
  <si>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</si>
  <si>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</si>
  <si>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</si>
  <si>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</si>
  <si>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</si>
  <si>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</si>
  <si>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</si>
  <si>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</si>
  <si>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</si>
  <si>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</si>
  <si>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</si>
  <si>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</si>
  <si>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</si>
  <si>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</si>
  <si>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</si>
  <si>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</si>
  <si>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</si>
  <si>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</si>
  <si>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</si>
  <si>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</si>
  <si>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</si>
  <si>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</si>
  <si>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</si>
  <si>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</si>
  <si>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</si>
  <si>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</si>
  <si>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</si>
  <si>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</si>
  <si>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</si>
  <si>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</si>
  <si>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</si>
  <si>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</si>
  <si>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</si>
  <si>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</si>
  <si>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</si>
  <si>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</si>
  <si>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</si>
  <si>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</si>
  <si>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</si>
  <si>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</si>
  <si>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</si>
  <si>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</si>
  <si>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</si>
  <si>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</si>
  <si>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</si>
  <si>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</si>
  <si>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</si>
  <si>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</si>
  <si>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</si>
  <si>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</si>
  <si>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</si>
  <si>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</si>
  <si>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</si>
  <si>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</si>
  <si>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</si>
  <si>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</si>
  <si>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</si>
  <si>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</si>
  <si>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</si>
  <si>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</si>
  <si>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</si>
  <si>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</si>
  <si>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</si>
  <si>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</si>
  <si>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</si>
  <si>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</si>
  <si>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</si>
  <si>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</si>
  <si>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</si>
  <si>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</si>
  <si>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</si>
  <si>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</si>
  <si>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</si>
  <si>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</si>
  <si>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</si>
  <si>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</si>
  <si>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</si>
  <si>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</si>
  <si>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</si>
  <si>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</si>
  <si>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</si>
  <si>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</si>
  <si>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</si>
  <si>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</si>
  <si>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</si>
  <si>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</si>
  <si>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</si>
  <si>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</si>
  <si>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</si>
  <si>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</si>
  <si>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</si>
  <si>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</si>
  <si>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</si>
  <si>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</si>
  <si>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</si>
  <si>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</si>
  <si>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</si>
  <si>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</si>
  <si>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</si>
  <si>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</si>
  <si>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</si>
  <si>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</si>
  <si>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</si>
  <si>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</si>
  <si>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</si>
  <si>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</si>
  <si>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</si>
  <si>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</si>
  <si>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</si>
  <si>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</si>
  <si>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</si>
  <si>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</si>
  <si>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</si>
  <si>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</si>
  <si>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</si>
  <si>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</si>
  <si>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</si>
  <si>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</si>
  <si>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</si>
  <si>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</si>
  <si>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</si>
  <si>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</si>
  <si>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</si>
  <si>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</si>
  <si>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</si>
  <si>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</si>
  <si>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</si>
  <si>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</si>
  <si>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</si>
  <si>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</si>
  <si>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</si>
  <si>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</si>
  <si>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</si>
  <si>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</si>
  <si>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</si>
  <si>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</si>
  <si>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</si>
  <si>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</si>
  <si>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</si>
  <si>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</si>
  <si>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</si>
  <si>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</si>
  <si>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</si>
  <si>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</si>
  <si>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</si>
  <si>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</si>
  <si>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</si>
  <si>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</si>
  <si>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</si>
  <si>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</si>
  <si>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</si>
  <si>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</si>
  <si>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</si>
  <si>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</si>
  <si>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</si>
  <si>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</si>
  <si>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</si>
  <si>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</si>
  <si>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</si>
  <si>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</si>
  <si>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</si>
  <si>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</si>
  <si>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</si>
  <si>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</si>
  <si>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</si>
  <si>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</si>
  <si>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</si>
  <si>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</si>
  <si>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</si>
  <si>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</si>
  <si>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</si>
  <si>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</si>
  <si>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</si>
  <si>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</si>
  <si>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</si>
  <si>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</si>
  <si>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</si>
  <si>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</si>
  <si>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</si>
  <si>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</si>
  <si>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</si>
  <si>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</si>
  <si>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</si>
  <si>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</si>
  <si>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</si>
  <si>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</si>
  <si>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</si>
  <si>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</si>
  <si>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</si>
  <si>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</si>
  <si>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</si>
  <si>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</si>
  <si>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</si>
  <si>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</si>
  <si>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</si>
  <si>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</si>
  <si>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</si>
  <si>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</si>
  <si>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</si>
  <si>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</si>
  <si>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</si>
  <si>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</si>
  <si>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</si>
  <si>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</si>
  <si>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</si>
  <si>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</si>
  <si>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</si>
  <si>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</si>
  <si>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</si>
  <si>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</si>
  <si>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</si>
  <si>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</si>
  <si>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</si>
  <si>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</si>
  <si>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</si>
  <si>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</si>
  <si>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</si>
  <si>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</si>
  <si>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</si>
  <si>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</si>
  <si>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</si>
  <si>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</si>
  <si>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</si>
  <si>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</si>
  <si>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</si>
  <si>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</si>
  <si>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</si>
  <si>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</si>
  <si>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</si>
  <si>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</si>
  <si>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</si>
  <si>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</si>
  <si>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</si>
  <si>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</si>
  <si>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</si>
  <si>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</si>
  <si>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</si>
  <si>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</si>
  <si>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</si>
  <si>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</si>
  <si>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</si>
  <si>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</si>
  <si>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</si>
  <si>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</si>
  <si>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</si>
  <si>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</si>
  <si>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</si>
  <si>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</si>
  <si>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</si>
  <si>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</si>
  <si>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</si>
  <si>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</si>
  <si>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</si>
  <si>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</si>
  <si>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</si>
  <si>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</si>
  <si>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</si>
  <si>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</si>
  <si>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</si>
  <si>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</si>
  <si>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</si>
  <si>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</si>
  <si>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</si>
  <si>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</si>
  <si>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</si>
  <si>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</si>
  <si>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</si>
  <si>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</si>
  <si>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</si>
  <si>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</si>
  <si>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</si>
  <si>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</si>
  <si>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</si>
  <si>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</si>
  <si>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</si>
  <si>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</si>
  <si>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</si>
  <si>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</si>
  <si>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</si>
  <si>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</si>
  <si>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</si>
  <si>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</si>
  <si>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</si>
  <si>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</si>
  <si>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</si>
  <si>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</si>
  <si>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</si>
  <si>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</si>
  <si>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</si>
  <si>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</si>
  <si>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</si>
  <si>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</si>
  <si>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</si>
  <si>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</si>
  <si>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</si>
  <si>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</si>
  <si>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</si>
  <si>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</si>
  <si>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</si>
  <si>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</si>
  <si>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</si>
  <si>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</si>
  <si>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</si>
  <si>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</si>
  <si>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</si>
  <si>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</si>
  <si>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</si>
  <si>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</si>
  <si>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</si>
  <si>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</si>
  <si>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</si>
  <si>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</si>
  <si>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</si>
  <si>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</si>
  <si>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</si>
  <si>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</si>
  <si>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</si>
  <si>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</si>
  <si>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</si>
  <si>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</si>
  <si>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</si>
  <si>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</si>
  <si>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</si>
  <si>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</si>
  <si>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</si>
  <si>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</si>
  <si>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</si>
  <si>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</si>
  <si>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</si>
  <si>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</si>
  <si>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</si>
  <si>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</si>
  <si>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</si>
  <si>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</si>
  <si>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</si>
  <si>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</si>
  <si>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</si>
  <si>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</si>
  <si>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</si>
  <si>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</si>
  <si>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</si>
  <si>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</si>
  <si>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</si>
  <si>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</si>
  <si>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</si>
  <si>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</si>
  <si>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</si>
  <si>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</si>
  <si>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</si>
  <si>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</si>
  <si>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</si>
  <si>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</si>
  <si>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</si>
  <si>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</si>
  <si>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</si>
  <si>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</si>
  <si>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</si>
  <si>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</si>
  <si>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</si>
  <si>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</si>
  <si>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</si>
  <si>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</si>
  <si>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</si>
  <si>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</si>
  <si>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</si>
  <si>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</si>
  <si>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</si>
  <si>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</si>
  <si>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</si>
  <si>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</si>
  <si>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</si>
  <si>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</si>
  <si>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</si>
  <si>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</si>
  <si>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</si>
  <si>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</si>
  <si>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</si>
  <si>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</si>
  <si>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</si>
  <si>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</si>
  <si>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</si>
  <si>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</si>
  <si>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</si>
  <si>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</si>
  <si>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</si>
  <si>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</si>
  <si>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</si>
  <si>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</si>
  <si>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</si>
  <si>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</si>
  <si>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</si>
  <si>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</si>
  <si>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</si>
  <si>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</si>
  <si>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</si>
  <si>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</si>
  <si>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</si>
  <si>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</si>
  <si>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</si>
  <si>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</si>
  <si>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</si>
  <si>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</si>
  <si>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</si>
  <si>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</si>
  <si>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</si>
  <si>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</si>
  <si>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</si>
  <si>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</si>
  <si>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</si>
  <si>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</si>
  <si>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</si>
  <si>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</si>
  <si>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</si>
  <si>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</si>
  <si>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</si>
  <si>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</si>
  <si>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</si>
  <si>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</si>
  <si>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</si>
  <si>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</si>
  <si>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</si>
  <si>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</si>
  <si>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</si>
  <si>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</si>
  <si>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</si>
  <si>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</si>
  <si>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</si>
  <si>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</si>
  <si>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</si>
  <si>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</si>
  <si>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</si>
  <si>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</si>
  <si>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</si>
  <si>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SimÃ³n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</si>
  <si>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</si>
  <si>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</si>
  <si>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</si>
  <si>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</si>
  <si>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</si>
  <si>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</si>
  <si>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</si>
  <si>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</si>
  <si>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</si>
  <si>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</si>
  <si>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</si>
  <si>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</si>
  <si>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</si>
  <si>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</si>
  <si>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</si>
  <si>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</si>
  <si>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</si>
  <si>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</si>
  <si>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</si>
  <si>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</si>
  <si>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</si>
  <si>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</si>
  <si>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</si>
  <si>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</si>
  <si>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</si>
  <si>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</si>
  <si>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</si>
  <si>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</si>
  <si>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</si>
  <si>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</si>
  <si>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</si>
  <si>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</si>
  <si>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</si>
  <si>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</si>
  <si>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</si>
  <si>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</si>
  <si>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</si>
  <si>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</si>
  <si>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</si>
  <si>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</si>
  <si>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</si>
  <si>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</si>
  <si>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</si>
  <si>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</si>
  <si>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</si>
  <si>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</si>
  <si>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</si>
  <si>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</si>
  <si>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</si>
  <si>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</si>
  <si>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</si>
  <si>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</si>
  <si>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</si>
  <si>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</si>
  <si>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</si>
  <si>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</si>
  <si>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</si>
  <si>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</si>
  <si>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</si>
  <si>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</si>
  <si>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</si>
  <si>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</si>
  <si>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</si>
  <si>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</si>
  <si>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</si>
  <si>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</si>
  <si>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</si>
  <si>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</si>
  <si>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</si>
  <si>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</si>
  <si>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</si>
  <si>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</si>
  <si>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</si>
  <si>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</si>
  <si>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</si>
  <si>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</si>
  <si>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</si>
  <si>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</si>
  <si>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</si>
  <si>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</si>
  <si>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</si>
  <si>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</si>
  <si>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</si>
  <si>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</si>
  <si>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</si>
  <si>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</si>
  <si>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</si>
  <si>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</si>
  <si>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</si>
  <si>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</si>
  <si>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</si>
  <si>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</si>
  <si>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</si>
  <si>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</si>
  <si>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</si>
  <si>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</si>
  <si>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</si>
  <si>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</si>
  <si>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</si>
  <si>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</si>
  <si>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</si>
  <si>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</si>
  <si>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</si>
  <si>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</si>
  <si>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</si>
  <si>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</si>
  <si>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</si>
  <si>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</si>
  <si>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</si>
  <si>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</si>
  <si>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</si>
  <si>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</si>
  <si>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</si>
  <si>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</si>
  <si>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</si>
  <si>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</si>
  <si>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</si>
  <si>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</si>
  <si>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</si>
  <si>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</si>
  <si>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</si>
  <si>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</si>
  <si>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</si>
  <si>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</si>
  <si>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</si>
  <si>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</si>
  <si>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</si>
  <si>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</si>
  <si>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</si>
  <si>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</si>
  <si>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</si>
  <si>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</si>
  <si>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</si>
  <si>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</si>
  <si>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</si>
  <si>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</si>
  <si>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</si>
  <si>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</si>
  <si>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</si>
  <si>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</si>
  <si>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</si>
  <si>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</si>
  <si>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</si>
  <si>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</si>
  <si>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</si>
  <si>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</si>
  <si>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</si>
  <si>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</si>
  <si>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</si>
  <si>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</si>
  <si>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</si>
  <si>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</si>
  <si>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</si>
  <si>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</si>
  <si>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</si>
  <si>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</si>
  <si>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</si>
  <si>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</si>
  <si>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</si>
  <si>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</si>
  <si>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</si>
  <si>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</si>
  <si>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</si>
  <si>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</si>
  <si>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</si>
  <si>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</si>
  <si>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</si>
  <si>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</si>
  <si>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</si>
  <si>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</si>
  <si>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</si>
  <si>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</si>
  <si>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</si>
  <si>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</si>
  <si>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</si>
  <si>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</si>
  <si>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</si>
  <si>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</si>
  <si>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</si>
  <si>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</si>
  <si>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</si>
  <si>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</si>
  <si>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</si>
  <si>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</si>
  <si>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</si>
  <si>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</si>
  <si>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</si>
  <si>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</si>
  <si>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</si>
  <si>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</si>
  <si>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</si>
  <si>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</si>
  <si>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</si>
  <si>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</si>
  <si>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</si>
  <si>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</si>
  <si>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</si>
  <si>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</si>
  <si>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</si>
  <si>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</si>
  <si>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</si>
  <si>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</si>
  <si>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</si>
  <si>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</si>
  <si>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</si>
  <si>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</si>
  <si>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</si>
  <si>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</si>
  <si>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</si>
  <si>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</si>
  <si>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</si>
  <si>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</si>
  <si>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</si>
  <si>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</si>
  <si>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</si>
  <si>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</si>
  <si>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</si>
  <si>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</si>
  <si>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</si>
  <si>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</si>
  <si>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Wim Wenders</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</si>
  <si>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</si>
  <si>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</si>
  <si>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</si>
  <si>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</si>
  <si>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</si>
  <si>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</si>
  <si>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</si>
  <si>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</si>
  <si>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</si>
  <si>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</si>
  <si>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</si>
  <si>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</si>
  <si>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</si>
  <si>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</si>
  <si>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</si>
  <si>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</si>
  <si>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</si>
  <si>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</si>
  <si>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</si>
  <si>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</si>
  <si>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</si>
  <si>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</si>
  <si>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</si>
  <si>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</si>
  <si>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</si>
  <si>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</si>
  <si>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</si>
  <si>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</si>
  <si>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</si>
  <si>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</si>
  <si>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</si>
  <si>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</si>
  <si>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</si>
  <si>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</si>
  <si>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</si>
  <si>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</si>
  <si>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</si>
  <si>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</si>
  <si>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</si>
  <si>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CarriÃ¨re</t>
  </si>
  <si>
    <t>GÃ©rard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</si>
  <si>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</si>
  <si>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</si>
  <si>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</si>
  <si>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</si>
  <si>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</si>
  <si>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</si>
  <si>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</si>
  <si>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</si>
  <si>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</si>
  <si>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</si>
  <si>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</si>
  <si>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</si>
  <si>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</si>
  <si>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</si>
  <si>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</si>
  <si>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</si>
  <si>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</si>
  <si>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</si>
  <si>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</si>
  <si>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</si>
  <si>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</si>
  <si>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</si>
  <si>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</si>
  <si>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</si>
  <si>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</si>
  <si>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</si>
  <si>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</si>
  <si>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</si>
  <si>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</si>
  <si>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</si>
  <si>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</si>
  <si>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</si>
  <si>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</si>
  <si>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LÃ©ger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</si>
  <si>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</si>
  <si>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</si>
  <si>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</si>
  <si>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</si>
  <si>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</si>
  <si>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</si>
  <si>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</si>
  <si>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</si>
  <si>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</si>
  <si>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</si>
  <si>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</si>
  <si>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</si>
  <si>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</si>
  <si>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</si>
  <si>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</si>
  <si>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</si>
  <si>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</si>
  <si>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</si>
  <si>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</si>
  <si>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</si>
  <si>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</si>
  <si>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</si>
  <si>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</si>
  <si>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</si>
  <si>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</si>
  <si>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</si>
  <si>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</si>
  <si>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</si>
  <si>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</si>
  <si>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</si>
  <si>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</si>
  <si>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</si>
  <si>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</si>
  <si>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</si>
  <si>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</si>
  <si>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</si>
  <si>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</si>
  <si>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</si>
  <si>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</si>
  <si>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</si>
  <si>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</si>
  <si>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</si>
  <si>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</si>
  <si>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</si>
  <si>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</si>
  <si>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</si>
  <si>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</si>
  <si>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</si>
  <si>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</si>
  <si>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</si>
  <si>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</si>
  <si>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</si>
  <si>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</si>
  <si>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</si>
  <si>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</si>
  <si>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</si>
  <si>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</si>
  <si>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</si>
  <si>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</si>
  <si>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</si>
  <si>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</si>
  <si>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</si>
  <si>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</si>
  <si>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</si>
  <si>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</si>
  <si>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</si>
  <si>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</si>
  <si>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</si>
  <si>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</si>
  <si>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</si>
  <si>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</si>
  <si>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</si>
  <si>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</si>
  <si>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</si>
  <si>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</si>
  <si>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</si>
  <si>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</si>
  <si>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</si>
  <si>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</si>
  <si>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</si>
  <si>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</si>
  <si>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</si>
  <si>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</si>
  <si>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</si>
  <si>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</si>
  <si>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</si>
  <si>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</si>
  <si>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</si>
  <si>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</si>
  <si>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</si>
  <si>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</si>
  <si>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</si>
  <si>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</si>
  <si>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</si>
  <si>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</si>
  <si>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</si>
  <si>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</si>
  <si>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</si>
  <si>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</si>
  <si>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</si>
  <si>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</si>
  <si>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</si>
  <si>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</si>
  <si>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</si>
  <si>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</si>
  <si>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</si>
  <si>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</si>
  <si>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</si>
  <si>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</si>
  <si>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</si>
  <si>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</si>
  <si>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</si>
  <si>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</si>
  <si>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</si>
  <si>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</si>
  <si>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</si>
  <si>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</si>
  <si>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</si>
  <si>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</si>
  <si>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</si>
  <si>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</si>
  <si>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</si>
  <si>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</si>
  <si>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</si>
  <si>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</si>
  <si>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</si>
  <si>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</si>
  <si>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</si>
  <si>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</si>
  <si>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</si>
  <si>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</si>
  <si>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</si>
  <si>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</si>
  <si>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</si>
  <si>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</si>
  <si>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</si>
  <si>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</si>
  <si>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</si>
  <si>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</si>
  <si>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</si>
  <si>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</si>
  <si>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</si>
  <si>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</si>
  <si>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</si>
  <si>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</si>
  <si>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</si>
  <si>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</si>
  <si>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</si>
  <si>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</si>
  <si>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</si>
  <si>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</si>
  <si>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</si>
  <si>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</si>
  <si>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</si>
  <si>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</si>
  <si>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</si>
  <si>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</si>
  <si>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</si>
  <si>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</si>
  <si>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</si>
  <si>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</si>
  <si>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</si>
  <si>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FranÃ§ois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</si>
  <si>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</si>
  <si>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</si>
  <si>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</si>
  <si>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</si>
  <si>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</si>
  <si>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</si>
  <si>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</si>
  <si>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</si>
  <si>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</si>
  <si>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</si>
  <si>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</si>
  <si>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</si>
  <si>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</si>
  <si>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</si>
  <si>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</si>
  <si>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</si>
  <si>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</si>
  <si>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</si>
  <si>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</si>
  <si>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</si>
  <si>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</si>
  <si>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</si>
  <si>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</si>
  <si>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</si>
  <si>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</si>
  <si>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</si>
  <si>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</si>
  <si>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</si>
  <si>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</si>
  <si>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</si>
  <si>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</si>
  <si>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</si>
  <si>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</si>
  <si>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</si>
  <si>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</si>
  <si>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</si>
  <si>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</si>
  <si>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</si>
  <si>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</si>
  <si>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</si>
  <si>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</si>
  <si>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</si>
  <si>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</si>
  <si>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</si>
  <si>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</si>
  <si>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</si>
  <si>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</si>
  <si>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</si>
  <si>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</si>
  <si>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</si>
  <si>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</si>
  <si>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</si>
  <si>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</si>
  <si>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</si>
  <si>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</si>
  <si>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</si>
  <si>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</si>
  <si>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</si>
  <si>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</si>
  <si>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CinematogrÃ¡fica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</si>
  <si>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</si>
  <si>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</si>
  <si>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</si>
  <si>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</si>
  <si>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</si>
  <si>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</si>
  <si>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</si>
  <si>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</si>
  <si>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</si>
  <si>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</si>
  <si>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</si>
  <si>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</si>
  <si>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</si>
  <si>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</si>
  <si>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</si>
  <si>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</si>
  <si>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</si>
  <si>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</si>
  <si>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</si>
  <si>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</si>
  <si>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</si>
  <si>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</si>
  <si>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</si>
  <si>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</si>
  <si>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</si>
  <si>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Ã”shima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</si>
  <si>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</si>
  <si>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</si>
  <si>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</si>
  <si>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</si>
  <si>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</si>
  <si>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</si>
  <si>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</si>
  <si>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</si>
  <si>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</si>
  <si>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</si>
  <si>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</si>
  <si>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</si>
  <si>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</si>
  <si>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</si>
  <si>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</si>
  <si>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</si>
  <si>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</si>
  <si>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</si>
  <si>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</si>
  <si>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</si>
  <si>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</si>
  <si>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</si>
  <si>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</si>
  <si>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</si>
  <si>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</si>
  <si>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</si>
  <si>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</si>
  <si>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</si>
  <si>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</si>
  <si>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</si>
  <si>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</si>
  <si>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</si>
  <si>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</si>
  <si>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</si>
  <si>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</si>
  <si>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</si>
  <si>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</si>
  <si>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</si>
  <si>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</si>
  <si>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</si>
  <si>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</si>
  <si>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</si>
  <si>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</si>
  <si>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</si>
  <si>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</si>
  <si>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</si>
  <si>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</si>
  <si>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</si>
  <si>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</si>
  <si>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</si>
  <si>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</si>
  <si>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</si>
  <si>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</si>
  <si>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</si>
  <si>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</si>
  <si>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</si>
  <si>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</si>
  <si>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</si>
  <si>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</si>
  <si>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</si>
  <si>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</si>
  <si>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</si>
  <si>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</si>
  <si>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</si>
  <si>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</si>
  <si>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</si>
  <si>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</si>
  <si>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</si>
  <si>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</si>
  <si>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</si>
  <si>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</si>
  <si>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</si>
  <si>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</si>
  <si>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</si>
  <si>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</si>
  <si>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</si>
  <si>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</si>
  <si>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</si>
  <si>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</si>
  <si>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</si>
  <si>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</si>
  <si>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</si>
  <si>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</si>
  <si>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</si>
  <si>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</si>
  <si>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</si>
  <si>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</si>
  <si>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</si>
  <si>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</si>
  <si>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</si>
  <si>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</si>
  <si>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</si>
  <si>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</si>
  <si>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</si>
  <si>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</si>
  <si>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</si>
  <si>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</si>
  <si>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</si>
  <si>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</si>
  <si>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</si>
  <si>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</si>
  <si>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</si>
  <si>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</si>
  <si>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</si>
  <si>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</si>
  <si>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</si>
  <si>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</si>
  <si>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ShÃ´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</si>
  <si>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</si>
  <si>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</si>
  <si>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</si>
  <si>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</si>
  <si>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</si>
  <si>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</si>
  <si>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</si>
  <si>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</si>
  <si>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</si>
  <si>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</si>
  <si>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</si>
  <si>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</si>
  <si>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</si>
  <si>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</si>
  <si>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</si>
  <si>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</si>
  <si>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</si>
  <si>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</si>
  <si>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</si>
  <si>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</si>
  <si>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</si>
  <si>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</si>
  <si>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</si>
  <si>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</si>
  <si>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</si>
  <si>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</si>
  <si>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</si>
  <si>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</si>
  <si>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</si>
  <si>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</si>
  <si>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</si>
  <si>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</si>
  <si>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</si>
  <si>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</si>
  <si>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</si>
  <si>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</si>
  <si>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</si>
  <si>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</si>
  <si>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</si>
  <si>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</si>
  <si>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</si>
  <si>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</si>
  <si>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</si>
  <si>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</si>
  <si>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</si>
  <si>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</si>
  <si>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</si>
  <si>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</si>
  <si>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</si>
  <si>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</si>
  <si>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</si>
  <si>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</si>
  <si>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</si>
  <si>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</si>
  <si>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</si>
  <si>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</si>
  <si>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</si>
  <si>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</si>
  <si>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</si>
  <si>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</si>
  <si>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</si>
  <si>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</si>
  <si>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</si>
  <si>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</si>
  <si>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</si>
  <si>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</si>
  <si>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</si>
  <si>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</si>
  <si>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</si>
  <si>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</si>
  <si>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</si>
  <si>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</si>
  <si>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</si>
  <si>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</si>
  <si>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</si>
  <si>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</si>
  <si>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</si>
  <si>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</si>
  <si>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</si>
  <si>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</si>
  <si>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</si>
  <si>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</si>
  <si>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</si>
  <si>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</si>
  <si>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</si>
  <si>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</si>
  <si>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</si>
  <si>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</si>
  <si>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</si>
  <si>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</si>
  <si>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</si>
  <si>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LtÃ©e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</si>
  <si>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</si>
  <si>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</si>
  <si>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</si>
  <si>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</si>
  <si>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</si>
  <si>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</si>
  <si>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</si>
  <si>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</si>
  <si>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</si>
  <si>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</si>
  <si>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</si>
  <si>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</si>
  <si>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</si>
  <si>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</si>
  <si>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</si>
  <si>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</si>
  <si>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</si>
  <si>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</si>
  <si>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</si>
  <si>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</si>
  <si>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</si>
  <si>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</si>
  <si>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</si>
  <si>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</si>
  <si>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</si>
  <si>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</si>
  <si>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</si>
  <si>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</si>
  <si>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</si>
  <si>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</si>
  <si>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</si>
  <si>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</si>
  <si>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</si>
  <si>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</si>
  <si>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</si>
  <si>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</si>
  <si>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</si>
  <si>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</si>
  <si>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</si>
  <si>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</si>
  <si>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</si>
  <si>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</si>
  <si>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</si>
  <si>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</si>
  <si>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</si>
  <si>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</si>
  <si>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</si>
  <si>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</si>
  <si>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</si>
  <si>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</si>
  <si>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</si>
  <si>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</si>
  <si>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</si>
  <si>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</si>
  <si>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</si>
  <si>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</si>
  <si>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</si>
  <si>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</si>
  <si>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</si>
  <si>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</si>
  <si>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</si>
  <si>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</si>
  <si>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</si>
  <si>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</si>
  <si>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</si>
  <si>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</si>
  <si>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</si>
  <si>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</si>
  <si>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</si>
  <si>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</si>
  <si>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</si>
  <si>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</si>
  <si>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</si>
  <si>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</si>
  <si>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</si>
  <si>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</si>
  <si>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</si>
  <si>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</si>
  <si>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</si>
  <si>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</si>
  <si>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</si>
  <si>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</si>
  <si>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</si>
  <si>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</si>
  <si>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</si>
  <si>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</si>
  <si>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</si>
  <si>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</si>
  <si>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</si>
  <si>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</si>
  <si>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</si>
  <si>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</si>
  <si>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</si>
  <si>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</si>
  <si>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</si>
  <si>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</si>
  <si>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</si>
  <si>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</si>
  <si>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</si>
  <si>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</si>
  <si>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</si>
  <si>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</si>
  <si>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</si>
  <si>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</si>
  <si>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</si>
  <si>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</si>
  <si>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</si>
  <si>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</si>
  <si>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</si>
  <si>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</si>
  <si>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</si>
  <si>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</si>
  <si>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</si>
  <si>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</si>
  <si>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</si>
  <si>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</si>
  <si>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</si>
  <si>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</si>
  <si>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</si>
  <si>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</si>
  <si>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</si>
  <si>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</si>
  <si>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</si>
  <si>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</si>
  <si>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</si>
  <si>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</si>
  <si>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</si>
  <si>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</si>
  <si>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</si>
  <si>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</si>
  <si>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</si>
  <si>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</si>
  <si>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</si>
  <si>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</si>
  <si>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</si>
  <si>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</si>
  <si>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</si>
  <si>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</si>
  <si>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</si>
  <si>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</si>
  <si>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</si>
  <si>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</si>
  <si>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</si>
  <si>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</si>
  <si>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</si>
  <si>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</si>
  <si>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</si>
  <si>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</si>
  <si>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</si>
  <si>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</si>
  <si>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</si>
  <si>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</si>
  <si>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</si>
  <si>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</si>
  <si>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</si>
  <si>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</si>
  <si>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</si>
  <si>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</si>
  <si>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</si>
  <si>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</si>
  <si>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</si>
  <si>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</si>
  <si>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</si>
  <si>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</si>
  <si>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</si>
  <si>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</si>
  <si>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</si>
  <si>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</si>
  <si>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</si>
  <si>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</si>
  <si>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</si>
  <si>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</si>
  <si>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</si>
  <si>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</si>
  <si>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</si>
  <si>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</si>
  <si>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</si>
  <si>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</si>
  <si>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</si>
  <si>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</si>
  <si>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</si>
  <si>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</si>
  <si>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</si>
  <si>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</si>
  <si>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</si>
  <si>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</si>
  <si>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</si>
  <si>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</si>
  <si>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</si>
  <si>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</si>
  <si>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ParÃ©</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</si>
  <si>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</si>
  <si>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</si>
  <si>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</si>
  <si>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</si>
  <si>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</si>
  <si>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</si>
  <si>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</si>
  <si>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</si>
  <si>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</si>
  <si>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</si>
  <si>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</si>
  <si>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</si>
  <si>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</si>
  <si>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</si>
  <si>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</si>
  <si>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</si>
  <si>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</si>
  <si>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</si>
  <si>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</si>
  <si>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</si>
  <si>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</si>
  <si>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</si>
  <si>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</si>
  <si>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</si>
  <si>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</si>
  <si>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</si>
  <si>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</si>
  <si>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</si>
  <si>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</si>
  <si>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</si>
  <si>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</si>
  <si>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</si>
  <si>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</si>
  <si>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</si>
  <si>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</si>
  <si>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</si>
  <si>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</si>
  <si>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</si>
  <si>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</si>
  <si>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</si>
  <si>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</si>
  <si>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</si>
  <si>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</si>
  <si>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</si>
  <si>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</si>
  <si>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November 25, 1987 (United States)</t>
  </si>
  <si>
    <t>Hayao Miyazaki</t>
  </si>
  <si>
    <t>Japan</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</si>
  <si>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</si>
  <si>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</si>
  <si>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</si>
  <si>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</si>
  <si>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</si>
  <si>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</si>
  <si>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</si>
  <si>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</si>
  <si>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</si>
  <si>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</si>
  <si>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</si>
  <si>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</si>
  <si>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</si>
  <si>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</si>
  <si>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</si>
  <si>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</si>
  <si>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</si>
  <si>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</si>
  <si>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</si>
  <si>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</si>
  <si>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</si>
  <si>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</si>
  <si>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</si>
  <si>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</si>
  <si>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</si>
  <si>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</si>
  <si>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</si>
  <si>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</si>
  <si>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</si>
  <si>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</si>
  <si>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</si>
  <si>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</si>
  <si>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</si>
  <si>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</si>
  <si>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</si>
  <si>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</si>
  <si>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</si>
  <si>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</si>
  <si>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</si>
  <si>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</si>
  <si>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</si>
  <si>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</si>
  <si>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</si>
  <si>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</si>
  <si>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</si>
  <si>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JoffÃ©</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</si>
  <si>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</si>
  <si>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</si>
  <si>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</si>
  <si>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</si>
  <si>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</si>
  <si>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</si>
  <si>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</si>
  <si>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</si>
  <si>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</si>
  <si>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</si>
  <si>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</si>
  <si>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</si>
  <si>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</si>
  <si>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</si>
  <si>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</si>
  <si>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</si>
  <si>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</si>
  <si>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</si>
  <si>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</si>
  <si>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</si>
  <si>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</si>
  <si>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</si>
  <si>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</si>
  <si>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</si>
  <si>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</si>
  <si>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</si>
  <si>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</si>
  <si>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</si>
  <si>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</si>
  <si>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</si>
  <si>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</si>
  <si>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</si>
  <si>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</si>
  <si>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</si>
  <si>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</si>
  <si>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</si>
  <si>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</si>
  <si>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</si>
  <si>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</si>
  <si>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</si>
  <si>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</si>
  <si>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</si>
  <si>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</si>
  <si>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</si>
  <si>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</si>
  <si>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</si>
  <si>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</si>
  <si>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</si>
  <si>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</si>
  <si>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</si>
  <si>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</si>
  <si>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</si>
  <si>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</si>
  <si>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</si>
  <si>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</si>
  <si>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</si>
  <si>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</si>
  <si>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</si>
  <si>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</si>
  <si>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</si>
  <si>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</si>
  <si>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</si>
  <si>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</si>
  <si>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</si>
  <si>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</si>
  <si>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</si>
  <si>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</si>
  <si>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</si>
  <si>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</si>
  <si>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</si>
  <si>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</si>
  <si>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</si>
  <si>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</si>
  <si>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</si>
  <si>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</si>
  <si>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</si>
  <si>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</si>
  <si>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</si>
  <si>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</si>
  <si>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</si>
  <si>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</si>
  <si>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</si>
  <si>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</si>
  <si>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</si>
  <si>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</si>
  <si>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</si>
  <si>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</si>
  <si>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</si>
  <si>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</si>
  <si>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</si>
  <si>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</si>
  <si>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</si>
  <si>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</si>
  <si>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</si>
  <si>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</si>
  <si>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</si>
  <si>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</si>
  <si>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</si>
  <si>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</si>
  <si>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</si>
  <si>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</si>
  <si>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</si>
  <si>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</si>
  <si>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</si>
  <si>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</si>
  <si>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</si>
  <si>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</si>
  <si>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</si>
  <si>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</si>
  <si>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</si>
  <si>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</si>
  <si>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</si>
  <si>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</si>
  <si>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</si>
  <si>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</si>
  <si>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</si>
  <si>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</si>
  <si>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</si>
  <si>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</si>
  <si>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</si>
  <si>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</si>
  <si>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</si>
  <si>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</si>
  <si>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</si>
  <si>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</si>
  <si>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</si>
  <si>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</si>
  <si>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</si>
  <si>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</si>
  <si>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</si>
  <si>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</si>
  <si>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</si>
  <si>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</si>
  <si>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</si>
  <si>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</si>
  <si>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</si>
  <si>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</si>
  <si>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</si>
  <si>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</si>
  <si>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</si>
  <si>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</si>
  <si>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</si>
  <si>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</si>
  <si>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</si>
  <si>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</si>
  <si>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</si>
  <si>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</si>
  <si>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</si>
  <si>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</si>
  <si>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</si>
  <si>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</si>
  <si>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</si>
  <si>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</si>
  <si>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</si>
  <si>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</si>
  <si>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</si>
  <si>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</si>
  <si>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</si>
  <si>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</si>
  <si>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</si>
  <si>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</si>
  <si>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</si>
  <si>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</si>
  <si>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</si>
  <si>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</si>
  <si>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</si>
  <si>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</si>
  <si>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</si>
  <si>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</si>
  <si>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</si>
  <si>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</si>
  <si>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</si>
  <si>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</si>
  <si>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</si>
  <si>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</si>
  <si>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</si>
  <si>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</si>
  <si>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</si>
  <si>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</si>
  <si>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</si>
  <si>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</si>
  <si>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</si>
  <si>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</si>
  <si>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</si>
  <si>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</si>
  <si>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</si>
  <si>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</si>
  <si>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</si>
  <si>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</si>
  <si>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</si>
  <si>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</si>
  <si>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</si>
  <si>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</si>
  <si>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</si>
  <si>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</si>
  <si>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</si>
  <si>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</si>
  <si>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</si>
  <si>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</si>
  <si>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</si>
  <si>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</si>
  <si>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</si>
  <si>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</si>
  <si>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</si>
  <si>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</si>
  <si>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</si>
  <si>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</si>
  <si>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</si>
  <si>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</si>
  <si>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</si>
  <si>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</si>
  <si>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</si>
  <si>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</si>
  <si>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</si>
  <si>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</si>
  <si>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</si>
  <si>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</si>
  <si>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</si>
  <si>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</si>
  <si>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</si>
  <si>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</si>
  <si>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</si>
  <si>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</si>
  <si>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</si>
  <si>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</si>
  <si>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</si>
  <si>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</si>
  <si>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</si>
  <si>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</si>
  <si>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</si>
  <si>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</si>
  <si>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</si>
  <si>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</si>
  <si>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</si>
  <si>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</si>
  <si>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</si>
  <si>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</si>
  <si>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</si>
  <si>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</si>
  <si>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</si>
  <si>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</si>
  <si>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</si>
  <si>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</si>
  <si>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</si>
  <si>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</si>
  <si>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</si>
  <si>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</si>
  <si>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</si>
  <si>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</si>
  <si>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</si>
  <si>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</si>
  <si>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</si>
  <si>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GeneviÃ¨ve Bujold</t>
  </si>
  <si>
    <t>Tartan Productions</t>
  </si>
  <si>
    <t>Making the Grade</t>
  </si>
  <si>
    <t>May 18, 1984 (United States)</t>
  </si>
  <si>
    <t>Dorian Walker</t>
  </si>
  <si>
    <t>Gene Quintano</t>
  </si>
  <si>
    <t>Judd Nelson</t>
  </si>
  <si>
    <t>Full Moon in Paris</t>
  </si>
  <si>
    <t>August 29, 1984 (France)</t>
  </si>
  <si>
    <t>Ã‰ric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</si>
  <si>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</si>
  <si>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</si>
  <si>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</si>
  <si>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</si>
  <si>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</si>
  <si>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</si>
  <si>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</si>
  <si>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</si>
  <si>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</si>
  <si>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</si>
  <si>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</si>
  <si>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</si>
  <si>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</si>
  <si>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</si>
  <si>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</si>
  <si>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</si>
  <si>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</si>
  <si>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</si>
  <si>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</si>
  <si>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</si>
  <si>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</si>
  <si>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</si>
  <si>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</si>
  <si>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</si>
  <si>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</si>
  <si>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</si>
  <si>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</si>
  <si>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</si>
  <si>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</si>
  <si>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</si>
  <si>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</si>
  <si>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</si>
  <si>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</si>
  <si>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</si>
  <si>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</si>
  <si>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</si>
  <si>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</si>
  <si>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</si>
  <si>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</si>
  <si>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</si>
  <si>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</si>
  <si>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</si>
  <si>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</si>
  <si>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</si>
  <si>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</si>
  <si>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</si>
  <si>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</si>
  <si>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</si>
  <si>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</si>
  <si>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</si>
  <si>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</si>
  <si>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</si>
  <si>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</si>
  <si>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</si>
  <si>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</si>
  <si>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</si>
  <si>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</si>
  <si>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</si>
  <si>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</si>
  <si>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</si>
  <si>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</si>
  <si>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</si>
  <si>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</si>
  <si>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</si>
  <si>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</si>
  <si>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</si>
  <si>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</si>
  <si>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</si>
  <si>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</si>
  <si>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</si>
  <si>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</si>
  <si>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</si>
  <si>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</si>
  <si>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</si>
  <si>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</si>
  <si>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</si>
  <si>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</si>
  <si>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</si>
  <si>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</si>
  <si>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</si>
  <si>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</si>
  <si>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</si>
  <si>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</si>
  <si>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</si>
  <si>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</si>
  <si>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</si>
  <si>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</si>
  <si>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</si>
  <si>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</si>
  <si>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</si>
  <si>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</si>
  <si>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</si>
  <si>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</si>
  <si>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</si>
  <si>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</si>
  <si>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</si>
  <si>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</si>
  <si>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</si>
  <si>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</si>
  <si>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</si>
  <si>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</si>
  <si>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</si>
  <si>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</si>
  <si>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</si>
  <si>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</si>
  <si>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</si>
  <si>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</si>
  <si>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</si>
  <si>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</si>
  <si>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</si>
  <si>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</si>
  <si>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</si>
  <si>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</si>
  <si>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</si>
  <si>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</si>
  <si>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KÃ¡roly Makk</t>
  </si>
  <si>
    <t>Frank Cucci</t>
  </si>
  <si>
    <t>Christopher Plummer</t>
  </si>
  <si>
    <t>Hungary</t>
  </si>
  <si>
    <t>Hungarofilm</t>
  </si>
  <si>
    <t>Roy Battersby</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</si>
  <si>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</si>
  <si>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</si>
  <si>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</si>
  <si>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</si>
  <si>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</si>
  <si>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</si>
  <si>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</si>
  <si>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</si>
  <si>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</si>
  <si>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</si>
  <si>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</si>
  <si>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</si>
  <si>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</si>
  <si>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GÃ©rard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</si>
  <si>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</si>
  <si>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</si>
  <si>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</si>
  <si>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</si>
  <si>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</si>
  <si>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</si>
  <si>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</si>
  <si>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</si>
  <si>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</si>
  <si>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</si>
  <si>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</si>
  <si>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</si>
  <si>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</si>
  <si>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</si>
  <si>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</si>
  <si>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</si>
  <si>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</si>
  <si>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</si>
  <si>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</si>
  <si>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</si>
  <si>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</si>
  <si>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</si>
  <si>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</si>
  <si>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</si>
  <si>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</si>
  <si>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</si>
  <si>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</si>
  <si>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</si>
  <si>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</si>
  <si>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</si>
  <si>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</si>
  <si>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</si>
  <si>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</si>
  <si>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</si>
  <si>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</si>
  <si>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</si>
  <si>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</si>
  <si>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</si>
  <si>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</si>
  <si>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</si>
  <si>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</si>
  <si>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</si>
  <si>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</si>
  <si>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</si>
  <si>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</si>
  <si>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</si>
  <si>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</si>
  <si>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</si>
  <si>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</si>
  <si>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</si>
  <si>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</si>
  <si>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</si>
  <si>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</si>
  <si>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</si>
  <si>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</si>
  <si>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</si>
  <si>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</si>
  <si>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</si>
  <si>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</si>
  <si>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</si>
  <si>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</si>
  <si>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</si>
  <si>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</si>
  <si>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</si>
  <si>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</si>
  <si>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</si>
  <si>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</si>
  <si>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</si>
  <si>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</si>
  <si>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</si>
  <si>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</si>
  <si>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</si>
  <si>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</si>
  <si>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</si>
  <si>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</si>
  <si>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</si>
  <si>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</si>
  <si>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</si>
  <si>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</si>
  <si>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</si>
  <si>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</si>
  <si>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</si>
  <si>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</si>
  <si>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</si>
  <si>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</si>
  <si>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</si>
  <si>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</si>
  <si>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</si>
  <si>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</si>
  <si>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</si>
  <si>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</si>
  <si>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</si>
  <si>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</si>
  <si>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</si>
  <si>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</si>
  <si>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</si>
  <si>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</si>
  <si>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</si>
  <si>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</si>
  <si>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</si>
  <si>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</si>
  <si>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</si>
  <si>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</si>
  <si>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</si>
  <si>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</si>
  <si>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</si>
  <si>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</si>
  <si>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</si>
  <si>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</si>
  <si>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</si>
  <si>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</si>
  <si>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</si>
  <si>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</si>
  <si>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</si>
  <si>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</si>
  <si>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</si>
  <si>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</si>
  <si>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</si>
  <si>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</si>
  <si>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</si>
  <si>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</si>
  <si>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</si>
  <si>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</si>
  <si>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</si>
  <si>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</si>
  <si>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</si>
  <si>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</si>
  <si>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</si>
  <si>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</si>
  <si>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</si>
  <si>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</si>
  <si>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</si>
  <si>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</si>
  <si>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</si>
  <si>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</si>
  <si>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</si>
  <si>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</si>
  <si>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</si>
  <si>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</si>
  <si>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</si>
  <si>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</si>
  <si>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</si>
  <si>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</si>
  <si>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</si>
  <si>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</si>
  <si>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</si>
  <si>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</si>
  <si>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</si>
  <si>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</si>
  <si>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</si>
  <si>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</si>
  <si>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</si>
  <si>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</si>
  <si>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</si>
  <si>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</si>
  <si>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</si>
  <si>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</si>
  <si>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</si>
  <si>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</si>
  <si>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</si>
  <si>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</si>
  <si>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</si>
  <si>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</si>
  <si>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</si>
  <si>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</si>
  <si>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</si>
  <si>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</si>
  <si>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</si>
  <si>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</si>
  <si>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</si>
  <si>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</si>
  <si>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</si>
  <si>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</si>
  <si>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</si>
  <si>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</si>
  <si>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</si>
  <si>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</si>
  <si>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</si>
  <si>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</si>
  <si>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</si>
  <si>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</si>
  <si>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</si>
  <si>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</si>
  <si>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</si>
  <si>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</si>
  <si>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</si>
  <si>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</si>
  <si>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</si>
  <si>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</si>
  <si>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</si>
  <si>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</si>
  <si>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</si>
  <si>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</si>
  <si>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</si>
  <si>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</si>
  <si>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</si>
  <si>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</si>
  <si>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</si>
  <si>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</si>
  <si>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</si>
  <si>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</si>
  <si>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</si>
  <si>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</si>
  <si>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</si>
  <si>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</si>
  <si>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</si>
  <si>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</si>
  <si>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</si>
  <si>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</si>
  <si>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</si>
  <si>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</si>
  <si>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</si>
  <si>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</si>
  <si>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</si>
  <si>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</si>
  <si>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</si>
  <si>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</si>
  <si>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</si>
  <si>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</si>
  <si>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</si>
  <si>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</si>
  <si>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</si>
  <si>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</si>
  <si>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</si>
  <si>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</si>
  <si>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</si>
  <si>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</si>
  <si>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</si>
  <si>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</si>
  <si>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</si>
  <si>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</si>
  <si>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</si>
  <si>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</si>
  <si>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</si>
  <si>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</si>
  <si>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</si>
  <si>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</si>
  <si>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</si>
  <si>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</si>
  <si>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</si>
  <si>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</si>
  <si>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</si>
  <si>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JÃ»zÃ´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</si>
  <si>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</si>
  <si>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</si>
  <si>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</si>
  <si>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</si>
  <si>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</si>
  <si>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</si>
  <si>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</si>
  <si>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</si>
  <si>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</si>
  <si>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</si>
  <si>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</si>
  <si>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</si>
  <si>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</si>
  <si>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</si>
  <si>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</si>
  <si>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</si>
  <si>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</si>
  <si>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</si>
  <si>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</si>
  <si>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</si>
  <si>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</si>
  <si>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</si>
  <si>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</si>
  <si>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</si>
  <si>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</si>
  <si>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</si>
  <si>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</si>
  <si>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</si>
  <si>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</si>
  <si>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</si>
  <si>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</si>
  <si>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</si>
  <si>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</si>
  <si>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</si>
  <si>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</si>
  <si>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</si>
  <si>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</si>
  <si>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</si>
  <si>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</si>
  <si>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</si>
  <si>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</si>
  <si>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</si>
  <si>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</si>
  <si>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</si>
  <si>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</si>
  <si>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</si>
  <si>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</si>
  <si>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</si>
  <si>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</si>
  <si>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</si>
  <si>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</si>
  <si>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</si>
  <si>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</si>
  <si>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</si>
  <si>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</si>
  <si>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</si>
  <si>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</si>
  <si>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</si>
  <si>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</si>
  <si>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</si>
  <si>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</si>
  <si>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</si>
  <si>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</si>
  <si>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</si>
  <si>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</si>
  <si>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</si>
  <si>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</si>
  <si>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</si>
  <si>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</si>
  <si>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</si>
  <si>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</si>
  <si>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</si>
  <si>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</si>
  <si>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</si>
  <si>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</si>
  <si>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</si>
  <si>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</si>
  <si>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</si>
  <si>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</si>
  <si>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HallstrÃ¶m</t>
  </si>
  <si>
    <t>Reidar JÃ¶nsson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</si>
  <si>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</si>
  <si>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</si>
  <si>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</si>
  <si>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</si>
  <si>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</si>
  <si>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</si>
  <si>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</si>
  <si>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</si>
  <si>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</si>
  <si>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</si>
  <si>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</si>
  <si>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</si>
  <si>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</si>
  <si>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</si>
  <si>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</si>
  <si>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</si>
  <si>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</si>
  <si>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</si>
  <si>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</si>
  <si>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</si>
  <si>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</si>
  <si>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</si>
  <si>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</si>
  <si>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</si>
  <si>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</si>
  <si>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</si>
  <si>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</si>
  <si>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</si>
  <si>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</si>
  <si>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</si>
  <si>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</si>
  <si>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</si>
  <si>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</si>
  <si>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</si>
  <si>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</si>
  <si>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</si>
  <si>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</si>
  <si>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</si>
  <si>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</si>
  <si>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</si>
  <si>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</si>
  <si>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</si>
  <si>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</si>
  <si>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</si>
  <si>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</si>
  <si>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</si>
  <si>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</si>
  <si>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</si>
  <si>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</si>
  <si>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</si>
  <si>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</si>
  <si>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</si>
  <si>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</si>
  <si>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</si>
  <si>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</si>
  <si>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</si>
  <si>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</si>
  <si>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</si>
  <si>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</si>
  <si>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</si>
  <si>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</si>
  <si>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</si>
  <si>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</si>
  <si>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</si>
  <si>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</si>
  <si>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</si>
  <si>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</si>
  <si>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</si>
  <si>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</si>
  <si>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</si>
  <si>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</si>
  <si>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</si>
  <si>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</si>
  <si>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</si>
  <si>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</si>
  <si>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</si>
  <si>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</si>
  <si>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</si>
  <si>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</si>
  <si>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</si>
  <si>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</si>
  <si>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</si>
  <si>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</si>
  <si>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</si>
  <si>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</si>
  <si>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</si>
  <si>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</si>
  <si>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</si>
  <si>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</si>
  <si>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</si>
  <si>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</si>
  <si>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</si>
  <si>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</si>
  <si>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</si>
  <si>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</si>
  <si>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</si>
  <si>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</si>
  <si>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</si>
  <si>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</si>
  <si>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</si>
  <si>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</si>
  <si>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</si>
  <si>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</si>
  <si>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</si>
  <si>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</si>
  <si>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AÃ­da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</si>
  <si>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</si>
  <si>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</si>
  <si>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</si>
  <si>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</si>
  <si>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</si>
  <si>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</si>
  <si>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</si>
  <si>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</si>
  <si>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</si>
  <si>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</si>
  <si>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</si>
  <si>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</si>
  <si>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</si>
  <si>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</si>
  <si>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</si>
  <si>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</si>
  <si>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</si>
  <si>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</si>
  <si>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</si>
  <si>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</si>
  <si>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</si>
  <si>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</si>
  <si>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</si>
  <si>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</si>
  <si>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</si>
  <si>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</si>
  <si>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</si>
  <si>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</si>
  <si>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</si>
  <si>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</si>
  <si>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</si>
  <si>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</si>
  <si>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</si>
  <si>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</si>
  <si>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</si>
  <si>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</si>
  <si>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</si>
  <si>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</si>
  <si>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</si>
  <si>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</si>
  <si>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</si>
  <si>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</si>
  <si>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</si>
  <si>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</si>
  <si>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</si>
  <si>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</si>
  <si>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</si>
  <si>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</si>
  <si>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</si>
  <si>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</si>
  <si>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</si>
  <si>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</si>
  <si>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</si>
  <si>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</si>
  <si>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</si>
  <si>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</si>
  <si>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</si>
  <si>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</si>
  <si>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</si>
  <si>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</si>
  <si>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</si>
  <si>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</si>
  <si>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</si>
  <si>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</si>
  <si>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</si>
  <si>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</si>
  <si>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</si>
  <si>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</si>
  <si>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</si>
  <si>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</si>
  <si>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</si>
  <si>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</si>
  <si>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</si>
  <si>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</si>
  <si>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</si>
  <si>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</si>
  <si>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</si>
  <si>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</si>
  <si>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</si>
  <si>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</si>
  <si>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</si>
  <si>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</si>
  <si>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</si>
  <si>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</si>
  <si>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</si>
  <si>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</si>
  <si>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</si>
  <si>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</si>
  <si>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</si>
  <si>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</si>
  <si>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</si>
  <si>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</si>
  <si>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</si>
  <si>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</si>
  <si>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</si>
  <si>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</si>
  <si>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</si>
  <si>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</si>
  <si>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</si>
  <si>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</si>
  <si>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</si>
  <si>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</si>
  <si>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</si>
  <si>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</si>
  <si>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</si>
  <si>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</si>
  <si>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DeyriÃ¨s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</si>
  <si>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</si>
  <si>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</si>
  <si>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</si>
  <si>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</si>
  <si>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</si>
  <si>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</si>
  <si>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</si>
  <si>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</si>
  <si>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</si>
  <si>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</si>
  <si>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</si>
  <si>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</si>
  <si>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</si>
  <si>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</si>
  <si>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</si>
  <si>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</si>
  <si>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</si>
  <si>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</si>
  <si>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</si>
  <si>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</si>
  <si>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</si>
  <si>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</si>
  <si>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</si>
  <si>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</si>
  <si>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</si>
  <si>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</si>
  <si>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</si>
  <si>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</si>
  <si>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</si>
  <si>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</si>
  <si>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</si>
  <si>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</si>
  <si>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</si>
  <si>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</si>
  <si>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</si>
  <si>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</si>
  <si>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</si>
  <si>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</si>
  <si>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</si>
  <si>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IstvÃ¡n SzabÃ³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</si>
  <si>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</si>
  <si>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</si>
  <si>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</si>
  <si>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</si>
  <si>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</si>
  <si>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</si>
  <si>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</si>
  <si>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</si>
  <si>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</si>
  <si>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</si>
  <si>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</si>
  <si>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</si>
  <si>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</si>
  <si>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</si>
  <si>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</si>
  <si>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</si>
  <si>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</si>
  <si>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</si>
  <si>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</si>
  <si>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</si>
  <si>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</si>
  <si>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</si>
  <si>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</si>
  <si>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</si>
  <si>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</si>
  <si>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</si>
  <si>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</si>
  <si>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</si>
  <si>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</si>
  <si>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</si>
  <si>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</si>
  <si>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</si>
  <si>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</si>
  <si>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</si>
  <si>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</si>
  <si>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</si>
  <si>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RenÃ©e Missel</t>
  </si>
  <si>
    <t>Raphael Sbarge</t>
  </si>
  <si>
    <t>The Mount Company (II)</t>
  </si>
  <si>
    <t>Sudden Death</t>
  </si>
  <si>
    <t>Sig Shore</t>
  </si>
  <si>
    <t>Denise Coward</t>
  </si>
  <si>
    <t>Lodestar Productions</t>
  </si>
  <si>
    <t>One Woman or Two</t>
  </si>
  <si>
    <t>February 20, 1987 (United States)</t>
  </si>
  <si>
    <t>Ã‰lisabeth Rappeneau</t>
  </si>
  <si>
    <t>Hachette PremiÃ¨re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</si>
  <si>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</si>
  <si>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</si>
  <si>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</si>
  <si>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</si>
  <si>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</si>
  <si>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</si>
  <si>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</si>
  <si>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</si>
  <si>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</si>
  <si>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</si>
  <si>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</si>
  <si>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</si>
  <si>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</si>
  <si>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</si>
  <si>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</si>
  <si>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</si>
  <si>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</si>
  <si>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</si>
  <si>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</si>
  <si>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</si>
  <si>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</si>
  <si>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</si>
  <si>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</si>
  <si>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</si>
  <si>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</si>
  <si>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</si>
  <si>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</si>
  <si>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</si>
  <si>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</si>
  <si>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</si>
  <si>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</si>
  <si>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</si>
  <si>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</si>
  <si>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</si>
  <si>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</si>
  <si>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</si>
  <si>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June 6, 1986 (United States)</t>
  </si>
  <si>
    <t>Centre national du cinÃ©ma et de l'image animÃ©e (CNC)</t>
  </si>
  <si>
    <t>Mr. Love</t>
  </si>
  <si>
    <t>Kenneth Eastaugh</t>
  </si>
  <si>
    <t>Barry Jackson</t>
  </si>
  <si>
    <t>Death of an Angel</t>
  </si>
  <si>
    <t>Petru Popescu</t>
  </si>
  <si>
    <t>Angeles</t>
  </si>
  <si>
    <t>July 18, 1986 (United States)</t>
  </si>
  <si>
    <t>Isabelle Huppert</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</si>
  <si>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</si>
  <si>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</si>
  <si>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</si>
  <si>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</si>
  <si>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</si>
  <si>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</si>
  <si>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</si>
  <si>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</si>
  <si>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</si>
  <si>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</si>
  <si>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</si>
  <si>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</si>
  <si>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</si>
  <si>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</si>
  <si>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</si>
  <si>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</si>
  <si>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</si>
  <si>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</si>
  <si>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</si>
  <si>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</si>
  <si>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</si>
  <si>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</si>
  <si>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</si>
  <si>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</si>
  <si>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</si>
  <si>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</si>
  <si>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</si>
  <si>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</si>
  <si>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</si>
  <si>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</si>
  <si>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</si>
  <si>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</si>
  <si>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</si>
  <si>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</si>
  <si>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</si>
  <si>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</si>
  <si>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</si>
  <si>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</si>
  <si>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</si>
  <si>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</si>
  <si>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</si>
  <si>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</si>
  <si>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</si>
  <si>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</si>
  <si>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</si>
  <si>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</si>
  <si>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</si>
  <si>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</si>
  <si>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</si>
  <si>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</si>
  <si>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</si>
  <si>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</si>
  <si>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</si>
  <si>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</si>
  <si>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</si>
  <si>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9Â½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</si>
  <si>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</si>
  <si>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</si>
  <si>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</si>
  <si>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</si>
  <si>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</si>
  <si>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</si>
  <si>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</si>
  <si>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</si>
  <si>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</si>
  <si>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</si>
  <si>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</si>
  <si>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</si>
  <si>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</si>
  <si>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</si>
  <si>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</si>
  <si>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</si>
  <si>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</si>
  <si>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</si>
  <si>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</si>
  <si>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</si>
  <si>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</si>
  <si>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</si>
  <si>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</si>
  <si>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</si>
  <si>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</si>
  <si>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</si>
  <si>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</si>
  <si>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</si>
  <si>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</si>
  <si>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</si>
  <si>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</si>
  <si>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</si>
  <si>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</si>
  <si>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</si>
  <si>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</si>
  <si>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</si>
  <si>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</si>
  <si>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</si>
  <si>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</si>
  <si>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</si>
  <si>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</si>
  <si>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</si>
  <si>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</si>
  <si>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</si>
  <si>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</si>
  <si>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</si>
  <si>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</si>
  <si>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</si>
  <si>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</si>
  <si>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</si>
  <si>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</si>
  <si>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</si>
  <si>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</si>
  <si>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</si>
  <si>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</si>
  <si>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</si>
  <si>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</si>
  <si>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</si>
  <si>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</si>
  <si>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</si>
  <si>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</si>
  <si>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</si>
  <si>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</si>
  <si>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</si>
  <si>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</si>
  <si>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</si>
  <si>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</si>
  <si>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</si>
  <si>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</si>
  <si>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</si>
  <si>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</si>
  <si>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</si>
  <si>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</si>
  <si>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</si>
  <si>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</si>
  <si>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</si>
  <si>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</si>
  <si>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</si>
  <si>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</si>
  <si>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</si>
  <si>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</si>
  <si>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</si>
  <si>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</si>
  <si>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</si>
  <si>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</si>
  <si>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</si>
  <si>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</si>
  <si>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</si>
  <si>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</si>
  <si>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</si>
  <si>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</si>
  <si>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</si>
  <si>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</si>
  <si>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</si>
  <si>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</si>
  <si>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</si>
  <si>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</si>
  <si>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</si>
  <si>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</si>
  <si>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</si>
  <si>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</si>
  <si>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</si>
  <si>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</si>
  <si>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</si>
  <si>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</si>
  <si>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</si>
  <si>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</si>
  <si>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</si>
  <si>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</si>
  <si>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</si>
  <si>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</si>
  <si>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</si>
  <si>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</si>
  <si>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</si>
  <si>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</si>
  <si>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</si>
  <si>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</si>
  <si>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</si>
  <si>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</si>
  <si>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</si>
  <si>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</si>
  <si>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</si>
  <si>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</si>
  <si>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</si>
  <si>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</si>
  <si>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</si>
  <si>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</si>
  <si>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</si>
  <si>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</si>
  <si>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</si>
  <si>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</si>
  <si>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</si>
  <si>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</si>
  <si>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</si>
  <si>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</si>
  <si>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</si>
  <si>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</si>
  <si>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</si>
  <si>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</si>
  <si>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</si>
  <si>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</si>
  <si>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</si>
  <si>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</si>
  <si>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</si>
  <si>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</si>
  <si>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</si>
  <si>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</si>
  <si>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</si>
  <si>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</si>
  <si>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</si>
  <si>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</si>
  <si>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</si>
  <si>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</si>
  <si>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</si>
  <si>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</si>
  <si>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</si>
  <si>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</si>
  <si>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</si>
  <si>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</si>
  <si>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</si>
  <si>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</si>
  <si>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</si>
  <si>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</si>
  <si>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</si>
  <si>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</si>
  <si>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</si>
  <si>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</si>
  <si>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</si>
  <si>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</si>
  <si>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</si>
  <si>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KyÃ´ko Koizumi</t>
  </si>
  <si>
    <t>Fuji Television Network</t>
  </si>
  <si>
    <t>August 29, 1986 (United States)</t>
  </si>
  <si>
    <t>Derek Jarman</t>
  </si>
  <si>
    <t>British Film Institute (BFI)</t>
  </si>
  <si>
    <t>Children of a Lesser God</t>
  </si>
  <si>
    <t>Randa Haines</t>
  </si>
  <si>
    <t>Mark Medoff</t>
  </si>
  <si>
    <t>Invaders from Mars</t>
  </si>
  <si>
    <t>Richard Blake</t>
  </si>
  <si>
    <t>Karen Black</t>
  </si>
  <si>
    <t>Matador</t>
  </si>
  <si>
    <t>March 7, 1986 (Spain)</t>
  </si>
  <si>
    <t>Pedro AlmodÃ³var</t>
  </si>
  <si>
    <t>Assumpta Serna</t>
  </si>
  <si>
    <t>CompaÃ±Ã­a Iberoamericana de TV</t>
  </si>
  <si>
    <t>Down and Out in Beverly Hills</t>
  </si>
  <si>
    <t>RenÃ©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</si>
  <si>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</si>
  <si>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</si>
  <si>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</si>
  <si>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</si>
  <si>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</si>
  <si>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</si>
  <si>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</si>
  <si>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</si>
  <si>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</si>
  <si>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</si>
  <si>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</si>
  <si>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</si>
  <si>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</si>
  <si>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</si>
  <si>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</si>
  <si>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</si>
  <si>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</si>
  <si>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</si>
  <si>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</si>
  <si>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</si>
  <si>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</si>
  <si>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</si>
  <si>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</si>
  <si>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</si>
  <si>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</si>
  <si>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</si>
  <si>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</si>
  <si>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</si>
  <si>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</si>
  <si>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</si>
  <si>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</si>
  <si>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</si>
  <si>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</si>
  <si>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</si>
  <si>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</si>
  <si>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</si>
  <si>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</si>
  <si>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</si>
  <si>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</si>
  <si>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</si>
  <si>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</si>
  <si>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</si>
  <si>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</si>
  <si>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</si>
  <si>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</si>
  <si>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</si>
  <si>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</si>
  <si>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</si>
  <si>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</si>
  <si>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</si>
  <si>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</si>
  <si>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</si>
  <si>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</si>
  <si>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</si>
  <si>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</si>
  <si>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</si>
  <si>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</si>
  <si>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</si>
  <si>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</si>
  <si>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</si>
  <si>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</si>
  <si>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</si>
  <si>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</si>
  <si>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</si>
  <si>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</si>
  <si>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</si>
  <si>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</si>
  <si>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</si>
  <si>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</si>
  <si>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</si>
  <si>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</si>
  <si>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</si>
  <si>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</si>
  <si>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</si>
  <si>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</si>
  <si>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</si>
  <si>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</si>
  <si>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</si>
  <si>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</si>
  <si>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</si>
  <si>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</si>
  <si>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</si>
  <si>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</si>
  <si>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</si>
  <si>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</si>
  <si>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</si>
  <si>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</si>
  <si>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</si>
  <si>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</si>
  <si>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</si>
  <si>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</si>
  <si>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</si>
  <si>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</si>
  <si>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</si>
  <si>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</si>
  <si>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</si>
  <si>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</si>
  <si>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</si>
  <si>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</si>
  <si>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</si>
  <si>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</si>
  <si>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</si>
  <si>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</si>
  <si>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</si>
  <si>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</si>
  <si>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</si>
  <si>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</si>
  <si>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</si>
  <si>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</si>
  <si>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</si>
  <si>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</si>
  <si>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</si>
  <si>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</si>
  <si>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RiviÃ¨re</t>
  </si>
  <si>
    <t>MinistÃ¨re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</si>
  <si>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</si>
  <si>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</si>
  <si>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</si>
  <si>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</si>
  <si>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</si>
  <si>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</si>
  <si>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</si>
  <si>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</si>
  <si>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</si>
  <si>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</si>
  <si>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</si>
  <si>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</si>
  <si>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</si>
  <si>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</si>
  <si>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</si>
  <si>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</si>
  <si>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</si>
  <si>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</si>
  <si>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</si>
  <si>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</si>
  <si>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</si>
  <si>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</si>
  <si>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</si>
  <si>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</si>
  <si>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</si>
  <si>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</si>
  <si>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</si>
  <si>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</si>
  <si>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</si>
  <si>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</si>
  <si>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</si>
  <si>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</si>
  <si>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</si>
  <si>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</si>
  <si>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</si>
  <si>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</si>
  <si>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</si>
  <si>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</si>
  <si>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</si>
  <si>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</si>
  <si>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</si>
  <si>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</si>
  <si>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</si>
  <si>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</si>
  <si>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</si>
  <si>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</si>
  <si>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</si>
  <si>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</si>
  <si>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</si>
  <si>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</si>
  <si>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</si>
  <si>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</si>
  <si>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</si>
  <si>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</si>
  <si>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</si>
  <si>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</si>
  <si>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</si>
  <si>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</si>
  <si>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</si>
  <si>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</si>
  <si>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</si>
  <si>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</si>
  <si>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</si>
  <si>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</si>
  <si>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</si>
  <si>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</si>
  <si>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</si>
  <si>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</si>
  <si>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</si>
  <si>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</si>
  <si>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</si>
  <si>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</si>
  <si>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</si>
  <si>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</si>
  <si>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</si>
  <si>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</si>
  <si>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</si>
  <si>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</si>
  <si>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</si>
  <si>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</si>
  <si>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</si>
  <si>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</si>
  <si>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</si>
  <si>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</si>
  <si>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</si>
  <si>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</si>
  <si>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</si>
  <si>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</si>
  <si>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</si>
  <si>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</si>
  <si>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</si>
  <si>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</si>
  <si>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</si>
  <si>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</si>
  <si>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</si>
  <si>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</si>
  <si>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</si>
  <si>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</si>
  <si>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</si>
  <si>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</si>
  <si>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</si>
  <si>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</si>
  <si>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</si>
  <si>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</si>
  <si>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</si>
  <si>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</si>
  <si>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</si>
  <si>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</si>
  <si>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</si>
  <si>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</si>
  <si>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MoshÃ©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</si>
  <si>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</si>
  <si>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</si>
  <si>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</si>
  <si>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</si>
  <si>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</si>
  <si>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</si>
  <si>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</si>
  <si>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</si>
  <si>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</si>
  <si>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</si>
  <si>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</si>
  <si>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</si>
  <si>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</si>
  <si>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</si>
  <si>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</si>
  <si>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</si>
  <si>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</si>
  <si>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</si>
  <si>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</si>
  <si>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</si>
  <si>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</si>
  <si>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</si>
  <si>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</si>
  <si>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</si>
  <si>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</si>
  <si>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</si>
  <si>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</si>
  <si>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</si>
  <si>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</si>
  <si>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</si>
  <si>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</si>
  <si>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</si>
  <si>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</si>
  <si>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</si>
  <si>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</si>
  <si>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</si>
  <si>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</si>
  <si>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</si>
  <si>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</si>
  <si>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</si>
  <si>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</si>
  <si>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</si>
  <si>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</si>
  <si>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</si>
  <si>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</si>
  <si>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</si>
  <si>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</si>
  <si>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</si>
  <si>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</si>
  <si>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</si>
  <si>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</si>
  <si>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</si>
  <si>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</si>
  <si>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</si>
  <si>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</si>
  <si>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</si>
  <si>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</si>
  <si>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</si>
  <si>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</si>
  <si>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</si>
  <si>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Bertrand Blier</t>
  </si>
  <si>
    <t>CinÃ©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</si>
  <si>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</si>
  <si>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</si>
  <si>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</si>
  <si>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</si>
  <si>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</si>
  <si>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</si>
  <si>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</si>
  <si>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</si>
  <si>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</si>
  <si>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</si>
  <si>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</si>
  <si>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</si>
  <si>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</si>
  <si>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</si>
  <si>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</si>
  <si>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</si>
  <si>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</si>
  <si>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</si>
  <si>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</si>
  <si>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</si>
  <si>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</si>
  <si>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</si>
  <si>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</si>
  <si>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</si>
  <si>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</si>
  <si>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</si>
  <si>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</si>
  <si>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</si>
  <si>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</si>
  <si>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</si>
  <si>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</si>
  <si>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</si>
  <si>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</si>
  <si>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</si>
  <si>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</si>
  <si>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</si>
  <si>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</si>
  <si>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</si>
  <si>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</si>
  <si>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</si>
  <si>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</si>
  <si>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</si>
  <si>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</si>
  <si>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</si>
  <si>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CamÃ©ras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</si>
  <si>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</si>
  <si>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</si>
  <si>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</si>
  <si>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</si>
  <si>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</si>
  <si>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</si>
  <si>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</si>
  <si>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</si>
  <si>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</si>
  <si>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</si>
  <si>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</si>
  <si>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</si>
  <si>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</si>
  <si>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</si>
  <si>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</si>
  <si>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</si>
  <si>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</si>
  <si>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</si>
  <si>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</si>
  <si>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</si>
  <si>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</si>
  <si>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</si>
  <si>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</si>
  <si>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</si>
  <si>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</si>
  <si>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</si>
  <si>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</si>
  <si>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</si>
  <si>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</si>
  <si>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</si>
  <si>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</si>
  <si>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</si>
  <si>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</si>
  <si>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</si>
  <si>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</si>
  <si>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</si>
  <si>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AimÃ©e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</si>
  <si>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</si>
  <si>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</si>
  <si>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</si>
  <si>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</si>
  <si>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</si>
  <si>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</si>
  <si>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</si>
  <si>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</si>
  <si>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</si>
  <si>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</si>
  <si>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</si>
  <si>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</si>
  <si>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</si>
  <si>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</si>
  <si>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</si>
  <si>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</si>
  <si>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</si>
  <si>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</si>
  <si>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</si>
  <si>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</si>
  <si>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</si>
  <si>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</si>
  <si>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</si>
  <si>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</si>
  <si>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</si>
  <si>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</si>
  <si>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</si>
  <si>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</si>
  <si>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</si>
  <si>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</si>
  <si>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</si>
  <si>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</si>
  <si>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</si>
  <si>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</si>
  <si>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</si>
  <si>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</si>
  <si>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</si>
  <si>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</si>
  <si>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</si>
  <si>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</si>
  <si>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</si>
  <si>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</si>
  <si>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</si>
  <si>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</si>
  <si>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</si>
  <si>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</si>
  <si>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</si>
  <si>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</si>
  <si>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</si>
  <si>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</si>
  <si>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</si>
  <si>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</si>
  <si>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</si>
  <si>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</si>
  <si>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</si>
  <si>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</si>
  <si>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</si>
  <si>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</si>
  <si>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</si>
  <si>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</si>
  <si>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</si>
  <si>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</si>
  <si>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</si>
  <si>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</si>
  <si>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</si>
  <si>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</si>
  <si>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</si>
  <si>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</si>
  <si>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</si>
  <si>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</si>
  <si>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</si>
  <si>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</si>
  <si>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</si>
  <si>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</si>
  <si>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</si>
  <si>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</si>
  <si>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</si>
  <si>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</si>
  <si>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</si>
  <si>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</si>
  <si>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</si>
  <si>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</si>
  <si>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</si>
  <si>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</si>
  <si>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</si>
  <si>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</si>
  <si>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</si>
  <si>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</si>
  <si>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</si>
  <si>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</si>
  <si>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</si>
  <si>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</si>
  <si>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</si>
  <si>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</si>
  <si>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</si>
  <si>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</si>
  <si>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</si>
  <si>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</si>
  <si>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</si>
  <si>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</si>
  <si>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</si>
  <si>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</si>
  <si>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</si>
  <si>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</si>
  <si>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</si>
  <si>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</si>
  <si>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</si>
  <si>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</si>
  <si>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</si>
  <si>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</si>
  <si>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</si>
  <si>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</si>
  <si>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</si>
  <si>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</si>
  <si>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</si>
  <si>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</si>
  <si>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</si>
  <si>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</si>
  <si>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</si>
  <si>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</si>
  <si>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</si>
  <si>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</si>
  <si>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</si>
  <si>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</si>
  <si>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</si>
  <si>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</si>
  <si>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</si>
  <si>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</si>
  <si>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</si>
  <si>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</si>
  <si>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</si>
  <si>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</si>
  <si>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</si>
  <si>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</si>
  <si>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</si>
  <si>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</si>
  <si>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</si>
  <si>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</si>
  <si>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</si>
  <si>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</si>
  <si>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</si>
  <si>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</si>
  <si>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</si>
  <si>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</si>
  <si>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</si>
  <si>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</si>
  <si>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</si>
  <si>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</si>
  <si>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</si>
  <si>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</si>
  <si>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</si>
  <si>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</si>
  <si>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</si>
  <si>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</si>
  <si>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</si>
  <si>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</si>
  <si>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</si>
  <si>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</si>
  <si>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</si>
  <si>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</si>
  <si>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</si>
  <si>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</si>
  <si>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</si>
  <si>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</si>
  <si>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</si>
  <si>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</si>
  <si>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</si>
  <si>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</si>
  <si>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</si>
  <si>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</si>
  <si>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</si>
  <si>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</si>
  <si>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</si>
  <si>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</si>
  <si>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</si>
  <si>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</si>
  <si>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</si>
  <si>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</si>
  <si>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</si>
  <si>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</si>
  <si>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</si>
  <si>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TakÃ¡cs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</si>
  <si>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</si>
  <si>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</si>
  <si>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</si>
  <si>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</si>
  <si>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</si>
  <si>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</si>
  <si>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</si>
  <si>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</si>
  <si>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</si>
  <si>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</si>
  <si>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</si>
  <si>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</si>
  <si>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</si>
  <si>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</si>
  <si>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</si>
  <si>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</si>
  <si>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</si>
  <si>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</si>
  <si>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</si>
  <si>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</si>
  <si>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</si>
  <si>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</si>
  <si>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</si>
  <si>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</si>
  <si>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</si>
  <si>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</si>
  <si>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</si>
  <si>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</si>
  <si>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</si>
  <si>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</si>
  <si>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</si>
  <si>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</si>
  <si>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Ã‰ditions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</si>
  <si>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</si>
  <si>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</si>
  <si>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</si>
  <si>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</si>
  <si>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</si>
  <si>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</si>
  <si>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</si>
  <si>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</si>
  <si>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</si>
  <si>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</si>
  <si>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</si>
  <si>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</si>
  <si>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</si>
  <si>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</si>
  <si>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</si>
  <si>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</si>
  <si>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</si>
  <si>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</si>
  <si>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</si>
  <si>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</si>
  <si>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</si>
  <si>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StÃ©phane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</si>
  <si>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</si>
  <si>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</si>
  <si>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</si>
  <si>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</si>
  <si>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</si>
  <si>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</si>
  <si>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</si>
  <si>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</si>
  <si>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</si>
  <si>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</si>
  <si>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SÃ¤gebrecht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</si>
  <si>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</si>
  <si>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</si>
  <si>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</si>
  <si>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</si>
  <si>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</si>
  <si>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</si>
  <si>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</si>
  <si>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</si>
  <si>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</si>
  <si>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</si>
  <si>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</si>
  <si>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</si>
  <si>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</si>
  <si>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</si>
  <si>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</si>
  <si>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</si>
  <si>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</si>
  <si>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</si>
  <si>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</si>
  <si>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</si>
  <si>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</si>
  <si>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</si>
  <si>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</si>
  <si>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</si>
  <si>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</si>
  <si>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</si>
  <si>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</si>
  <si>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</si>
  <si>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</si>
  <si>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</si>
  <si>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Ã‰lie Chouraqui</t>
  </si>
  <si>
    <t>A.J. Quinnell</t>
  </si>
  <si>
    <t>7 Films CinÃ©ma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</si>
  <si>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</si>
  <si>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</si>
  <si>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</si>
  <si>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</si>
  <si>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</si>
  <si>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</si>
  <si>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</si>
  <si>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</si>
  <si>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</si>
  <si>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</si>
  <si>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</si>
  <si>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</si>
  <si>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</si>
  <si>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</si>
  <si>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</si>
  <si>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</si>
  <si>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</si>
  <si>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</si>
  <si>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</si>
  <si>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</si>
  <si>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</si>
  <si>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</si>
  <si>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</si>
  <si>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</si>
  <si>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</si>
  <si>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</si>
  <si>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NexÃ¸</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</si>
  <si>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</si>
  <si>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</si>
  <si>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</si>
  <si>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</si>
  <si>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</si>
  <si>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</si>
  <si>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</si>
  <si>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</si>
  <si>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</si>
  <si>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</si>
  <si>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</si>
  <si>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</si>
  <si>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</si>
  <si>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</si>
  <si>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</si>
  <si>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</si>
  <si>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</si>
  <si>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</si>
  <si>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</si>
  <si>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</si>
  <si>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</si>
  <si>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</si>
  <si>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</si>
  <si>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</si>
  <si>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</si>
  <si>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</si>
  <si>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</si>
  <si>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</si>
  <si>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</si>
  <si>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</si>
  <si>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</si>
  <si>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</si>
  <si>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</si>
  <si>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</si>
  <si>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</si>
  <si>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</si>
  <si>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</si>
  <si>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</si>
  <si>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</si>
  <si>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</si>
  <si>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</si>
  <si>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</si>
  <si>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</si>
  <si>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</si>
  <si>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</si>
  <si>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</si>
  <si>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</si>
  <si>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</si>
  <si>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</si>
  <si>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</si>
  <si>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</si>
  <si>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</si>
  <si>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</si>
  <si>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</si>
  <si>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</si>
  <si>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</si>
  <si>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</si>
  <si>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</si>
  <si>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</si>
  <si>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</si>
  <si>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</si>
  <si>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</si>
  <si>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</si>
  <si>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</si>
  <si>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</si>
  <si>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</si>
  <si>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</si>
  <si>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</si>
  <si>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</si>
  <si>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RenÃ©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</si>
  <si>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</si>
  <si>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</si>
  <si>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</si>
  <si>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</si>
  <si>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</si>
  <si>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</si>
  <si>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</si>
  <si>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</si>
  <si>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</si>
  <si>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</si>
  <si>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</si>
  <si>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</si>
  <si>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</si>
  <si>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</si>
  <si>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</si>
  <si>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</si>
  <si>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</si>
  <si>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</si>
  <si>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</si>
  <si>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</si>
  <si>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</si>
  <si>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</si>
  <si>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</si>
  <si>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</si>
  <si>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</si>
  <si>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</si>
  <si>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</si>
  <si>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</si>
  <si>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</si>
  <si>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</si>
  <si>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</si>
  <si>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</si>
  <si>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</si>
  <si>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</si>
  <si>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</si>
  <si>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</si>
  <si>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</si>
  <si>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</si>
  <si>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</si>
  <si>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</si>
  <si>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</si>
  <si>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</si>
  <si>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</si>
  <si>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</si>
  <si>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</si>
  <si>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</si>
  <si>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</si>
  <si>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</si>
  <si>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</si>
  <si>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</si>
  <si>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</si>
  <si>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</si>
  <si>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</si>
  <si>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</si>
  <si>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</si>
  <si>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</si>
  <si>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</si>
  <si>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</si>
  <si>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</si>
  <si>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</si>
  <si>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</si>
  <si>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</si>
  <si>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</si>
  <si>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</si>
  <si>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</si>
  <si>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</si>
  <si>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</si>
  <si>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</si>
  <si>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</si>
  <si>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</si>
  <si>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</si>
  <si>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</si>
  <si>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</si>
  <si>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</si>
  <si>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</si>
  <si>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</si>
  <si>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</si>
  <si>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</si>
  <si>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</si>
  <si>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</si>
  <si>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</si>
  <si>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</si>
  <si>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</si>
  <si>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</si>
  <si>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</si>
  <si>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</si>
  <si>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</si>
  <si>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</si>
  <si>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</si>
  <si>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JoÃ«lle Miquel</t>
  </si>
  <si>
    <t>Compagnie Eric Rohmer (CER)</t>
  </si>
  <si>
    <t>Walk Like a Man</t>
  </si>
  <si>
    <t>Melvin Frank</t>
  </si>
  <si>
    <t>Robert Klane</t>
  </si>
  <si>
    <t>Christopher Lloyd</t>
  </si>
  <si>
    <t>Cross My Heart</t>
  </si>
  <si>
    <t>Martin Short</t>
  </si>
  <si>
    <t>Northern</t>
  </si>
  <si>
    <t>Walker</t>
  </si>
  <si>
    <t>Rudy Wurlitzer</t>
  </si>
  <si>
    <t>In-Cine CompaÃ±Ã­a Industrial CinematogrÃ¡fica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</si>
  <si>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</si>
  <si>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</si>
  <si>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</si>
  <si>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</si>
  <si>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</si>
  <si>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</si>
  <si>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</si>
  <si>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</si>
  <si>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</si>
  <si>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</si>
  <si>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</si>
  <si>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</si>
  <si>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</si>
  <si>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</si>
  <si>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</si>
  <si>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</si>
  <si>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</si>
  <si>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</si>
  <si>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</si>
  <si>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</si>
  <si>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</si>
  <si>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</si>
  <si>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</si>
  <si>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</si>
  <si>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</si>
  <si>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</si>
  <si>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</si>
  <si>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</si>
  <si>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</si>
  <si>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</si>
  <si>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</si>
  <si>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</si>
  <si>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</si>
  <si>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</si>
  <si>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</si>
  <si>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</si>
  <si>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</si>
  <si>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</si>
  <si>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</si>
  <si>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</si>
  <si>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</si>
  <si>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</si>
  <si>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</si>
  <si>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</si>
  <si>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</si>
  <si>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</si>
  <si>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</si>
  <si>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</si>
  <si>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</si>
  <si>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</si>
  <si>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</si>
  <si>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</si>
  <si>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</si>
  <si>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</si>
  <si>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</si>
  <si>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</si>
  <si>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</si>
  <si>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</si>
  <si>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</si>
  <si>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</si>
  <si>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</si>
  <si>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</si>
  <si>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</si>
  <si>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</si>
  <si>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</si>
  <si>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</si>
  <si>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</si>
  <si>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November 6, 1992 (United States)</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</si>
  <si>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</si>
  <si>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</si>
  <si>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</si>
  <si>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</si>
  <si>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</si>
  <si>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</si>
  <si>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</si>
  <si>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</si>
  <si>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</si>
  <si>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</si>
  <si>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</si>
  <si>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</si>
  <si>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</si>
  <si>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</si>
  <si>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</si>
  <si>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</si>
  <si>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Nikita Mikhalkov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</si>
  <si>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</si>
  <si>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</si>
  <si>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</si>
  <si>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</si>
  <si>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</si>
  <si>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</si>
  <si>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</si>
  <si>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</si>
  <si>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</si>
  <si>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</si>
  <si>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</si>
  <si>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</si>
  <si>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</si>
  <si>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</si>
  <si>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</si>
  <si>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</si>
  <si>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</si>
  <si>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</si>
  <si>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</si>
  <si>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</si>
  <si>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</si>
  <si>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</si>
  <si>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</si>
  <si>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</si>
  <si>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</si>
  <si>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</si>
  <si>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</si>
  <si>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</si>
  <si>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</si>
  <si>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</si>
  <si>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</si>
  <si>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</si>
  <si>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</si>
  <si>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</si>
  <si>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</si>
  <si>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</si>
  <si>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</si>
  <si>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</si>
  <si>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</si>
  <si>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</si>
  <si>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</si>
  <si>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</si>
  <si>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</si>
  <si>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</si>
  <si>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</si>
  <si>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</si>
  <si>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</si>
  <si>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</si>
  <si>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</si>
  <si>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</si>
  <si>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</si>
  <si>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</si>
  <si>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</si>
  <si>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</si>
  <si>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</si>
  <si>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</si>
  <si>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</si>
  <si>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</si>
  <si>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</si>
  <si>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</si>
  <si>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</si>
  <si>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</si>
  <si>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</si>
  <si>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</si>
  <si>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</si>
  <si>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</si>
  <si>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</si>
  <si>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</si>
  <si>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</si>
  <si>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</si>
  <si>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</si>
  <si>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</si>
  <si>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</si>
  <si>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</si>
  <si>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</si>
  <si>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</si>
  <si>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</si>
  <si>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</si>
  <si>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</si>
  <si>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</si>
  <si>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Ã”tomo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</si>
  <si>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</si>
  <si>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</si>
  <si>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</si>
  <si>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</si>
  <si>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</si>
  <si>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</si>
  <si>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</si>
  <si>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</si>
  <si>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</si>
  <si>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</si>
  <si>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</si>
  <si>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</si>
  <si>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</si>
  <si>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</si>
  <si>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</si>
  <si>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</si>
  <si>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</si>
  <si>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</si>
  <si>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</si>
  <si>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</si>
  <si>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</si>
  <si>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</si>
  <si>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</si>
  <si>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</si>
  <si>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</si>
  <si>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</si>
  <si>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</si>
  <si>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</si>
  <si>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</si>
  <si>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</si>
  <si>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</si>
  <si>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</si>
  <si>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</si>
  <si>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</si>
  <si>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</si>
  <si>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</si>
  <si>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</si>
  <si>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</si>
  <si>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</si>
  <si>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</si>
  <si>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</si>
  <si>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</si>
  <si>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</si>
  <si>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</si>
  <si>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</si>
  <si>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</si>
  <si>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</si>
  <si>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</si>
  <si>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</si>
  <si>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</si>
  <si>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</si>
  <si>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</si>
  <si>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</si>
  <si>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</si>
  <si>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</si>
  <si>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</si>
  <si>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</si>
  <si>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</si>
  <si>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</si>
  <si>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</si>
  <si>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</si>
  <si>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</si>
  <si>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</si>
  <si>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</si>
  <si>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</si>
  <si>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</si>
  <si>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</si>
  <si>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</si>
  <si>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</si>
  <si>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</si>
  <si>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</si>
  <si>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</si>
  <si>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</si>
  <si>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</si>
  <si>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</si>
  <si>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</si>
  <si>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</si>
  <si>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</si>
  <si>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</si>
  <si>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</si>
  <si>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</si>
  <si>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</si>
  <si>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</si>
  <si>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</si>
  <si>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</si>
  <si>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</si>
  <si>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</si>
  <si>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</si>
  <si>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</si>
  <si>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</si>
  <si>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</si>
  <si>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</si>
  <si>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</si>
  <si>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</si>
  <si>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</si>
  <si>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</si>
  <si>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</si>
  <si>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</si>
  <si>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</si>
  <si>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</si>
  <si>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</si>
  <si>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</si>
  <si>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</si>
  <si>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</si>
  <si>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</si>
  <si>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</si>
  <si>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</si>
  <si>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</si>
  <si>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</si>
  <si>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</si>
  <si>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</si>
  <si>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</si>
  <si>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</si>
  <si>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</si>
  <si>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</si>
  <si>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</si>
  <si>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</si>
  <si>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</si>
  <si>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</si>
  <si>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</si>
  <si>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</si>
  <si>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</si>
  <si>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</si>
  <si>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</si>
  <si>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</si>
  <si>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</si>
  <si>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</si>
  <si>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</si>
  <si>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</si>
  <si>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</si>
  <si>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</si>
  <si>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</si>
  <si>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</si>
  <si>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</si>
  <si>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</si>
  <si>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</si>
  <si>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</si>
  <si>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</si>
  <si>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</si>
  <si>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</si>
  <si>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</si>
  <si>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</si>
  <si>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</si>
  <si>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</si>
  <si>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</si>
  <si>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</si>
  <si>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</si>
  <si>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</si>
  <si>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</si>
  <si>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</si>
  <si>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</si>
  <si>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</si>
  <si>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</si>
  <si>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</si>
  <si>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</si>
  <si>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</si>
  <si>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</si>
  <si>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</si>
  <si>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</si>
  <si>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</si>
  <si>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</si>
  <si>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</si>
  <si>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</si>
  <si>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</si>
  <si>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</si>
  <si>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</si>
  <si>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</si>
  <si>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</si>
  <si>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</si>
  <si>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</si>
  <si>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</si>
  <si>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</si>
  <si>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</si>
  <si>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</si>
  <si>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</si>
  <si>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</si>
  <si>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RamÃ³n MenÃ©ndez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</si>
  <si>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</si>
  <si>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</si>
  <si>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</si>
  <si>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</si>
  <si>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</si>
  <si>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</si>
  <si>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</si>
  <si>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</si>
  <si>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</si>
  <si>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</si>
  <si>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</si>
  <si>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</si>
  <si>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</si>
  <si>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</si>
  <si>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</si>
  <si>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</si>
  <si>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</si>
  <si>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</si>
  <si>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</si>
  <si>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</si>
  <si>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</si>
  <si>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</si>
  <si>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</si>
  <si>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</si>
  <si>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</si>
  <si>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</si>
  <si>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</si>
  <si>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</si>
  <si>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</si>
  <si>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</si>
  <si>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</si>
  <si>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</si>
  <si>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</si>
  <si>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</si>
  <si>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</si>
  <si>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</si>
  <si>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</si>
  <si>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</si>
  <si>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</si>
  <si>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</si>
  <si>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</si>
  <si>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</si>
  <si>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</si>
  <si>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</si>
  <si>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</si>
  <si>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</si>
  <si>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</si>
  <si>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</si>
  <si>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</si>
  <si>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</si>
  <si>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</si>
  <si>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</si>
  <si>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</si>
  <si>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</si>
  <si>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</si>
  <si>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</si>
  <si>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</si>
  <si>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</si>
  <si>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</si>
  <si>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</si>
  <si>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</si>
  <si>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</si>
  <si>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</si>
  <si>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</si>
  <si>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</si>
  <si>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</si>
  <si>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</si>
  <si>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</si>
  <si>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</si>
  <si>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</si>
  <si>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</si>
  <si>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</si>
  <si>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</si>
  <si>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</si>
  <si>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</si>
  <si>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</si>
  <si>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</si>
  <si>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</si>
  <si>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</si>
  <si>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</si>
  <si>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</si>
  <si>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</si>
  <si>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</si>
  <si>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</si>
  <si>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</si>
  <si>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</si>
  <si>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</si>
  <si>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</si>
  <si>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</si>
  <si>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</si>
  <si>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</si>
  <si>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</si>
  <si>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</si>
  <si>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</si>
  <si>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</si>
  <si>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</si>
  <si>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</si>
  <si>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</si>
  <si>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</si>
  <si>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</si>
  <si>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</si>
  <si>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</si>
  <si>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</si>
  <si>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</si>
  <si>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</si>
  <si>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</si>
  <si>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</si>
  <si>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</si>
  <si>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</si>
  <si>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</si>
  <si>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</si>
  <si>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</si>
  <si>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</si>
  <si>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</si>
  <si>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</si>
  <si>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</si>
  <si>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</si>
  <si>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</si>
  <si>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</si>
  <si>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</si>
  <si>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</si>
  <si>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</si>
  <si>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</si>
  <si>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</si>
  <si>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</si>
  <si>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</si>
  <si>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</si>
  <si>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</si>
  <si>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</si>
  <si>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</si>
  <si>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</si>
  <si>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</si>
  <si>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</si>
  <si>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</si>
  <si>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</si>
  <si>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</si>
  <si>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</si>
  <si>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TchÃ©ky Karyo</t>
  </si>
  <si>
    <t>Price</t>
  </si>
  <si>
    <t>The Milagro Beanfield War</t>
  </si>
  <si>
    <t>John Nichols</t>
  </si>
  <si>
    <t>RubÃ©n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</si>
  <si>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</si>
  <si>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</si>
  <si>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</si>
  <si>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</si>
  <si>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</si>
  <si>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</si>
  <si>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</si>
  <si>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</si>
  <si>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</si>
  <si>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</si>
  <si>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</si>
  <si>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</si>
  <si>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GeneviÃ¨ve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</si>
  <si>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</si>
  <si>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</si>
  <si>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</si>
  <si>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</si>
  <si>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</si>
  <si>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</si>
  <si>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</si>
  <si>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</si>
  <si>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</si>
  <si>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</si>
  <si>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</si>
  <si>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</si>
  <si>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</si>
  <si>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</si>
  <si>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</si>
  <si>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</si>
  <si>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</si>
  <si>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</si>
  <si>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</si>
  <si>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</si>
  <si>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</si>
  <si>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</si>
  <si>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</si>
  <si>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</si>
  <si>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</si>
  <si>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</si>
  <si>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</si>
  <si>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</si>
  <si>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</si>
  <si>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</si>
  <si>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</si>
  <si>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</si>
  <si>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</si>
  <si>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</si>
  <si>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</si>
  <si>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</si>
  <si>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</si>
  <si>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</si>
  <si>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</si>
  <si>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</si>
  <si>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</si>
  <si>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</si>
  <si>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</si>
  <si>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</si>
  <si>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</si>
  <si>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</si>
  <si>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Catherine Breillat</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</si>
  <si>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</si>
  <si>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</si>
  <si>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</si>
  <si>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</si>
  <si>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</si>
  <si>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</si>
  <si>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</si>
  <si>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</si>
  <si>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</si>
  <si>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</si>
  <si>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</si>
  <si>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</si>
  <si>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</si>
  <si>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</si>
  <si>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</si>
  <si>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</si>
  <si>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</si>
  <si>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</si>
  <si>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</si>
  <si>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</si>
  <si>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</si>
  <si>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</si>
  <si>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</si>
  <si>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</si>
  <si>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</si>
  <si>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</si>
  <si>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</si>
  <si>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</si>
  <si>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</si>
  <si>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</si>
  <si>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</si>
  <si>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</si>
  <si>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</si>
  <si>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</si>
  <si>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</si>
  <si>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</si>
  <si>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</si>
  <si>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</si>
  <si>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</si>
  <si>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BankolÃ©</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</si>
  <si>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</si>
  <si>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</si>
  <si>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</si>
  <si>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</si>
  <si>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</si>
  <si>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</si>
  <si>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</si>
  <si>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</si>
  <si>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</si>
  <si>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</si>
  <si>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</si>
  <si>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</si>
  <si>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</si>
  <si>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</si>
  <si>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</si>
  <si>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</si>
  <si>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</si>
  <si>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</si>
  <si>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</si>
  <si>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</si>
  <si>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</si>
  <si>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</si>
  <si>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</si>
  <si>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</si>
  <si>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</si>
  <si>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</si>
  <si>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</si>
  <si>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</si>
  <si>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</si>
  <si>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</si>
  <si>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</si>
  <si>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</si>
  <si>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</si>
  <si>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</si>
  <si>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</si>
  <si>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</si>
  <si>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</si>
  <si>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</si>
  <si>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</si>
  <si>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</si>
  <si>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</si>
  <si>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</si>
  <si>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</si>
  <si>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</si>
  <si>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</si>
  <si>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</si>
  <si>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</si>
  <si>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</si>
  <si>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</si>
  <si>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</si>
  <si>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</si>
  <si>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</si>
  <si>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</si>
  <si>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</si>
  <si>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</si>
  <si>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</si>
  <si>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</si>
  <si>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</si>
  <si>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</si>
  <si>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</si>
  <si>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</si>
  <si>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</si>
  <si>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</si>
  <si>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</si>
  <si>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</si>
  <si>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</si>
  <si>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</si>
  <si>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</si>
  <si>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</si>
  <si>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</si>
  <si>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</si>
  <si>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</si>
  <si>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</si>
  <si>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</si>
  <si>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</si>
  <si>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</si>
  <si>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</si>
  <si>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</si>
  <si>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</si>
  <si>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</si>
  <si>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</si>
  <si>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TormÃ©</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</si>
  <si>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</si>
  <si>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</si>
  <si>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</si>
  <si>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</si>
  <si>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</si>
  <si>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</si>
  <si>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</si>
  <si>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</si>
  <si>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</si>
  <si>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</si>
  <si>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</si>
  <si>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</si>
  <si>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</si>
  <si>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</si>
  <si>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</si>
  <si>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</si>
  <si>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</si>
  <si>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</si>
  <si>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</si>
  <si>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</si>
  <si>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</si>
  <si>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</si>
  <si>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</si>
  <si>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</si>
  <si>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</si>
  <si>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</si>
  <si>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</si>
  <si>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</si>
  <si>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</si>
  <si>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</si>
  <si>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</si>
  <si>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</si>
  <si>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</si>
  <si>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</si>
  <si>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</si>
  <si>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</si>
  <si>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</si>
  <si>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</si>
  <si>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</si>
  <si>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</si>
  <si>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</si>
  <si>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</si>
  <si>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</si>
  <si>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</si>
  <si>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</si>
  <si>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</si>
  <si>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</si>
  <si>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</si>
  <si>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</si>
  <si>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</si>
  <si>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</si>
  <si>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</si>
  <si>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</si>
  <si>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</si>
  <si>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</si>
  <si>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</si>
  <si>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</si>
  <si>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</si>
  <si>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</si>
  <si>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</si>
  <si>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</si>
  <si>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</si>
  <si>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</si>
  <si>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</si>
  <si>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</si>
  <si>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</si>
  <si>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</si>
  <si>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</si>
  <si>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</si>
  <si>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</si>
  <si>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</si>
  <si>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</si>
  <si>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</si>
  <si>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</si>
  <si>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</si>
  <si>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</si>
  <si>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</si>
  <si>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</si>
  <si>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</si>
  <si>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</si>
  <si>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</si>
  <si>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</si>
  <si>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</si>
  <si>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</si>
  <si>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</si>
  <si>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</si>
  <si>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</si>
  <si>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</si>
  <si>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</si>
  <si>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</si>
  <si>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</si>
  <si>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</si>
  <si>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</si>
  <si>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</si>
  <si>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</si>
  <si>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</si>
  <si>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</si>
  <si>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</si>
  <si>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</si>
  <si>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</si>
  <si>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</si>
  <si>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</si>
  <si>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</si>
  <si>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</si>
  <si>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</si>
  <si>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</si>
  <si>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</si>
  <si>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</si>
  <si>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</si>
  <si>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</si>
  <si>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</si>
  <si>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</si>
  <si>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</si>
  <si>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</si>
  <si>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</si>
  <si>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</si>
  <si>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</si>
  <si>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</si>
  <si>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</si>
  <si>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</si>
  <si>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</si>
  <si>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</si>
  <si>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</si>
  <si>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</si>
  <si>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</si>
  <si>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</si>
  <si>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</si>
  <si>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</si>
  <si>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</si>
  <si>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</si>
  <si>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</si>
  <si>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</si>
  <si>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</si>
  <si>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</si>
  <si>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</si>
  <si>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</si>
  <si>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</si>
  <si>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</si>
  <si>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</si>
  <si>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</si>
  <si>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</si>
  <si>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</si>
  <si>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</si>
  <si>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</si>
  <si>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</si>
  <si>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</si>
  <si>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</si>
  <si>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</si>
  <si>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</si>
  <si>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</si>
  <si>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</si>
  <si>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</si>
  <si>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</si>
  <si>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</si>
  <si>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</si>
  <si>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</si>
  <si>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</si>
  <si>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</si>
  <si>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</si>
  <si>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</si>
  <si>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</si>
  <si>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</si>
  <si>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</si>
  <si>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</si>
  <si>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</si>
  <si>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</si>
  <si>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</si>
  <si>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</si>
  <si>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</si>
  <si>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</si>
  <si>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</si>
  <si>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</si>
  <si>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</si>
  <si>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</si>
  <si>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</si>
  <si>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</si>
  <si>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</si>
  <si>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</si>
  <si>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</si>
  <si>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</si>
  <si>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</si>
  <si>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</si>
  <si>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</si>
  <si>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</si>
  <si>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</si>
  <si>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</si>
  <si>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</si>
  <si>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</si>
  <si>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</si>
  <si>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</si>
  <si>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</si>
  <si>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</si>
  <si>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</si>
  <si>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</si>
  <si>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</si>
  <si>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</si>
  <si>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</si>
  <si>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</si>
  <si>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</si>
  <si>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</si>
  <si>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</si>
  <si>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</si>
  <si>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</si>
  <si>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</si>
  <si>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</si>
  <si>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</si>
  <si>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</si>
  <si>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</si>
  <si>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</si>
  <si>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</si>
  <si>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</si>
  <si>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</si>
  <si>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</si>
  <si>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</si>
  <si>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</si>
  <si>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</si>
  <si>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</si>
  <si>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</si>
  <si>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</si>
  <si>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</si>
  <si>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</si>
  <si>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</si>
  <si>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</si>
  <si>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</si>
  <si>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</si>
  <si>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</si>
  <si>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</si>
  <si>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</si>
  <si>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</si>
  <si>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</si>
  <si>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</si>
  <si>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</si>
  <si>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</si>
  <si>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</si>
  <si>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</si>
  <si>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</si>
  <si>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</si>
  <si>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</si>
  <si>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</si>
  <si>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</si>
  <si>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</si>
  <si>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</si>
  <si>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</si>
  <si>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</si>
  <si>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</si>
  <si>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</si>
  <si>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</si>
  <si>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</si>
  <si>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</si>
  <si>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</si>
  <si>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</si>
  <si>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</si>
  <si>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</si>
  <si>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</si>
  <si>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</si>
  <si>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</si>
  <si>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</si>
  <si>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</si>
  <si>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</si>
  <si>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</si>
  <si>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</si>
  <si>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</si>
  <si>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</si>
  <si>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</si>
  <si>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</si>
  <si>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</si>
  <si>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</si>
  <si>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</si>
  <si>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</si>
  <si>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</si>
  <si>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</si>
  <si>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</si>
  <si>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</si>
  <si>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</si>
  <si>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</si>
  <si>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</si>
  <si>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</si>
  <si>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</si>
  <si>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</si>
  <si>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</si>
  <si>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</si>
  <si>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</si>
  <si>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</si>
  <si>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</si>
  <si>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</si>
  <si>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</si>
  <si>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</si>
  <si>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</si>
  <si>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</si>
  <si>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</si>
  <si>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</si>
  <si>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</si>
  <si>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</si>
  <si>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</si>
  <si>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</si>
  <si>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</si>
  <si>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</si>
  <si>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</si>
  <si>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</si>
  <si>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</si>
  <si>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</si>
  <si>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</si>
  <si>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</si>
  <si>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</si>
  <si>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</si>
  <si>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</si>
  <si>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</si>
  <si>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</si>
  <si>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</si>
  <si>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</si>
  <si>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</si>
  <si>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</si>
  <si>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</si>
  <si>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</si>
  <si>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</si>
  <si>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</si>
  <si>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</si>
  <si>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</si>
  <si>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</si>
  <si>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</si>
  <si>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</si>
  <si>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</si>
  <si>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</si>
  <si>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</si>
  <si>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</si>
  <si>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</si>
  <si>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</si>
  <si>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</si>
  <si>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</si>
  <si>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</si>
  <si>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</si>
  <si>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</si>
  <si>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</si>
  <si>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</si>
  <si>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</si>
  <si>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</si>
  <si>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</si>
  <si>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</si>
  <si>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</si>
  <si>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RyÃ´zÃ´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</si>
  <si>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</si>
  <si>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</si>
  <si>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</si>
  <si>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</si>
  <si>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</si>
  <si>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</si>
  <si>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</si>
  <si>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</si>
  <si>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</si>
  <si>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</si>
  <si>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</si>
  <si>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</si>
  <si>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</si>
  <si>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</si>
  <si>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</si>
  <si>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</si>
  <si>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</si>
  <si>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</si>
  <si>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</si>
  <si>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</si>
  <si>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</si>
  <si>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</si>
  <si>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</si>
  <si>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</si>
  <si>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</si>
  <si>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</si>
  <si>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</si>
  <si>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</si>
  <si>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</si>
  <si>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</si>
  <si>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</si>
  <si>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</si>
  <si>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</si>
  <si>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</si>
  <si>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</si>
  <si>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</si>
  <si>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</si>
  <si>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</si>
  <si>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</si>
  <si>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</si>
  <si>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</si>
  <si>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</si>
  <si>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</si>
  <si>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</si>
  <si>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</si>
  <si>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</si>
  <si>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</si>
  <si>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</si>
  <si>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</si>
  <si>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</si>
  <si>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</si>
  <si>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</si>
  <si>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</si>
  <si>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</si>
  <si>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</si>
  <si>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</si>
  <si>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</si>
  <si>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</si>
  <si>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</si>
  <si>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</si>
  <si>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</si>
  <si>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</si>
  <si>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</si>
  <si>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</si>
  <si>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RenÃ©</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</si>
  <si>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</si>
  <si>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</si>
  <si>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</si>
  <si>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</si>
  <si>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</si>
  <si>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</si>
  <si>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</si>
  <si>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</si>
  <si>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</si>
  <si>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</si>
  <si>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</si>
  <si>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</si>
  <si>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AndrÃ©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</si>
  <si>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</si>
  <si>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</si>
  <si>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</si>
  <si>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</si>
  <si>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</si>
  <si>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</si>
  <si>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</si>
  <si>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</si>
  <si>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</si>
  <si>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</si>
  <si>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</si>
  <si>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</si>
  <si>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</si>
  <si>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</si>
  <si>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</si>
  <si>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</si>
  <si>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</si>
  <si>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</si>
  <si>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</si>
  <si>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</si>
  <si>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</si>
  <si>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</si>
  <si>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</si>
  <si>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</si>
  <si>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</si>
  <si>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</si>
  <si>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</si>
  <si>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</si>
  <si>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</si>
  <si>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</si>
  <si>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</si>
  <si>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</si>
  <si>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</si>
  <si>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</si>
  <si>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</si>
  <si>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</si>
  <si>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</si>
  <si>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</si>
  <si>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</si>
  <si>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</si>
  <si>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</si>
  <si>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</si>
  <si>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</si>
  <si>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</si>
  <si>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</si>
  <si>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</si>
  <si>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</si>
  <si>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</si>
  <si>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</si>
  <si>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</si>
  <si>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</si>
  <si>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</si>
  <si>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</si>
  <si>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GeneviÃ¨ve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</si>
  <si>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</si>
  <si>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</si>
  <si>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</si>
  <si>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</si>
  <si>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</si>
  <si>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</si>
  <si>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</si>
  <si>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</si>
  <si>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</si>
  <si>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</si>
  <si>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</si>
  <si>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</si>
  <si>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</si>
  <si>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</si>
  <si>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</si>
  <si>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</si>
  <si>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</si>
  <si>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</si>
  <si>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</si>
  <si>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</si>
  <si>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</si>
  <si>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</si>
  <si>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</si>
  <si>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</si>
  <si>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</si>
  <si>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</si>
  <si>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</si>
  <si>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</si>
  <si>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</si>
  <si>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</si>
  <si>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</si>
  <si>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</si>
  <si>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</si>
  <si>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</si>
  <si>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</si>
  <si>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</si>
  <si>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</si>
  <si>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</si>
  <si>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</si>
  <si>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</si>
  <si>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</si>
  <si>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</si>
  <si>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</si>
  <si>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</si>
  <si>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</si>
  <si>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</si>
  <si>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</si>
  <si>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</si>
  <si>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</si>
  <si>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</si>
  <si>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</si>
  <si>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</si>
  <si>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</si>
  <si>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</si>
  <si>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</si>
  <si>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</si>
  <si>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</si>
  <si>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</si>
  <si>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</si>
  <si>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</si>
  <si>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</si>
  <si>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</si>
  <si>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</si>
  <si>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</si>
  <si>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</si>
  <si>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</si>
  <si>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</si>
  <si>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</si>
  <si>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</si>
  <si>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</si>
  <si>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</si>
  <si>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</si>
  <si>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</si>
  <si>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</si>
  <si>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</si>
  <si>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GÃ©rard KikoÃ¯ne</t>
  </si>
  <si>
    <t>J.P. FÃ©lix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</si>
  <si>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</si>
  <si>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</si>
  <si>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</si>
  <si>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</si>
  <si>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</si>
  <si>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</si>
  <si>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</si>
  <si>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</si>
  <si>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</si>
  <si>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</si>
  <si>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</si>
  <si>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</si>
  <si>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</si>
  <si>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</si>
  <si>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</si>
  <si>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</si>
  <si>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</si>
  <si>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</si>
  <si>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</si>
  <si>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</si>
  <si>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</si>
  <si>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</si>
  <si>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CinÃ©a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</si>
  <si>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</si>
  <si>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</si>
  <si>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</si>
  <si>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</si>
  <si>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</si>
  <si>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</si>
  <si>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</si>
  <si>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</si>
  <si>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</si>
  <si>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</si>
  <si>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</si>
  <si>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</si>
  <si>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</si>
  <si>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</si>
  <si>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</si>
  <si>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</si>
  <si>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</si>
  <si>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</si>
  <si>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</si>
  <si>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</si>
  <si>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</si>
  <si>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</si>
  <si>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</si>
  <si>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</si>
  <si>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</si>
  <si>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</si>
  <si>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</si>
  <si>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</si>
  <si>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</si>
  <si>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</si>
  <si>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</si>
  <si>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</si>
  <si>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</si>
  <si>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</si>
  <si>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</si>
  <si>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</si>
  <si>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</si>
  <si>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</si>
  <si>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</si>
  <si>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</si>
  <si>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</si>
  <si>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</si>
  <si>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</si>
  <si>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</si>
  <si>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</si>
  <si>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</si>
  <si>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</si>
  <si>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</si>
  <si>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</si>
  <si>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</si>
  <si>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</si>
  <si>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</si>
  <si>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</si>
  <si>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</si>
  <si>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</si>
  <si>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</si>
  <si>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</si>
  <si>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</si>
  <si>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</si>
  <si>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</si>
  <si>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</si>
  <si>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</si>
  <si>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</si>
  <si>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</si>
  <si>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</si>
  <si>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</si>
  <si>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</si>
  <si>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</si>
  <si>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</si>
  <si>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</si>
  <si>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</si>
  <si>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</si>
  <si>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</si>
  <si>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</si>
  <si>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</si>
  <si>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</si>
  <si>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</si>
  <si>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</si>
  <si>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</si>
  <si>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</si>
  <si>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</si>
  <si>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</si>
  <si>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</si>
  <si>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</si>
  <si>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</si>
  <si>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</si>
  <si>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</si>
  <si>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</si>
  <si>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</si>
  <si>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</si>
  <si>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</si>
  <si>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</si>
  <si>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</si>
  <si>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</si>
  <si>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</si>
  <si>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</si>
  <si>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</si>
  <si>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</si>
  <si>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</si>
  <si>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</si>
  <si>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</si>
  <si>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</si>
  <si>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</si>
  <si>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</si>
  <si>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</si>
  <si>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</si>
  <si>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</si>
  <si>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</si>
  <si>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</si>
  <si>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</si>
  <si>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</si>
  <si>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</si>
  <si>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SchlÃ¶ndorff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</si>
  <si>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</si>
  <si>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</si>
  <si>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</si>
  <si>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</si>
  <si>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</si>
  <si>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</si>
  <si>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</si>
  <si>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</si>
  <si>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</si>
  <si>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</si>
  <si>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</si>
  <si>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</si>
  <si>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</si>
  <si>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</si>
  <si>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</si>
  <si>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</si>
  <si>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</si>
  <si>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</si>
  <si>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</si>
  <si>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</si>
  <si>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</si>
  <si>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</si>
  <si>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</si>
  <si>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</si>
  <si>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</si>
  <si>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</si>
  <si>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</si>
  <si>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</si>
  <si>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</si>
  <si>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</si>
  <si>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</si>
  <si>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</si>
  <si>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</si>
  <si>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</si>
  <si>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</si>
  <si>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</si>
  <si>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</si>
  <si>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</si>
  <si>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</si>
  <si>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</si>
  <si>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</si>
  <si>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</si>
  <si>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</si>
  <si>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</si>
  <si>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</si>
  <si>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</si>
  <si>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</si>
  <si>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</si>
  <si>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</si>
  <si>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</si>
  <si>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</si>
  <si>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</si>
  <si>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</si>
  <si>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</si>
  <si>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</si>
  <si>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</si>
  <si>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</si>
  <si>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</si>
  <si>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</si>
  <si>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</si>
  <si>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</si>
  <si>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</si>
  <si>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</si>
  <si>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</si>
  <si>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</si>
  <si>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</si>
  <si>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</si>
  <si>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</si>
  <si>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</si>
  <si>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PathÃ©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</si>
  <si>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</si>
  <si>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</si>
  <si>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</si>
  <si>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</si>
  <si>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</si>
  <si>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</si>
  <si>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</si>
  <si>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</si>
  <si>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</si>
  <si>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</si>
  <si>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</si>
  <si>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</si>
  <si>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</si>
  <si>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</si>
  <si>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</si>
  <si>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</si>
  <si>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</si>
  <si>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</si>
  <si>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</si>
  <si>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</si>
  <si>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</si>
  <si>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</si>
  <si>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</si>
  <si>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</si>
  <si>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</si>
  <si>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</si>
  <si>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</si>
  <si>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</si>
  <si>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</si>
  <si>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</si>
  <si>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</si>
  <si>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</si>
  <si>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</si>
  <si>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</si>
  <si>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</si>
  <si>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</si>
  <si>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</si>
  <si>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</si>
  <si>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AnaÃ¯s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</si>
  <si>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</si>
  <si>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</si>
  <si>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</si>
  <si>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</si>
  <si>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</si>
  <si>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</si>
  <si>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</si>
  <si>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</si>
  <si>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</si>
  <si>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</si>
  <si>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</si>
  <si>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</si>
  <si>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</si>
  <si>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</si>
  <si>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</si>
  <si>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</si>
  <si>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</si>
  <si>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</si>
  <si>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</si>
  <si>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</si>
  <si>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</si>
  <si>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</si>
  <si>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</si>
  <si>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</si>
  <si>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</si>
  <si>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</si>
  <si>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</si>
  <si>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</si>
  <si>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</si>
  <si>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</si>
  <si>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</si>
  <si>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</si>
  <si>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</si>
  <si>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</si>
  <si>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</si>
  <si>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</si>
  <si>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</si>
  <si>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</si>
  <si>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</si>
  <si>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</si>
  <si>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</si>
  <si>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</si>
  <si>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</si>
  <si>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</si>
  <si>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</si>
  <si>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</si>
  <si>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</si>
  <si>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</si>
  <si>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</si>
  <si>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</si>
  <si>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</si>
  <si>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</si>
  <si>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</si>
  <si>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</si>
  <si>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</si>
  <si>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</si>
  <si>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</si>
  <si>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</si>
  <si>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</si>
  <si>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</si>
  <si>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</si>
  <si>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</si>
  <si>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</si>
  <si>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</si>
  <si>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</si>
  <si>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</si>
  <si>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</si>
  <si>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</si>
  <si>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</si>
  <si>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</si>
  <si>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</si>
  <si>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</si>
  <si>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</si>
  <si>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</si>
  <si>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</si>
  <si>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</si>
  <si>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</si>
  <si>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</si>
  <si>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</si>
  <si>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</si>
  <si>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</si>
  <si>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</si>
  <si>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</si>
  <si>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</si>
  <si>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</si>
  <si>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</si>
  <si>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</si>
  <si>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</si>
  <si>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</si>
  <si>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</si>
  <si>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</si>
  <si>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</si>
  <si>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</si>
  <si>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</si>
  <si>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</si>
  <si>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</si>
  <si>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</si>
  <si>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</si>
  <si>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</si>
  <si>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</si>
  <si>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</si>
  <si>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</si>
  <si>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</si>
  <si>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</si>
  <si>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</si>
  <si>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</si>
  <si>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</si>
  <si>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</si>
  <si>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</si>
  <si>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</si>
  <si>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</si>
  <si>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</si>
  <si>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</si>
  <si>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</si>
  <si>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</si>
  <si>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</si>
  <si>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</si>
  <si>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</si>
  <si>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</si>
  <si>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</si>
  <si>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</si>
  <si>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</si>
  <si>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CamÃ©ra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</si>
  <si>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</si>
  <si>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</si>
  <si>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</si>
  <si>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</si>
  <si>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</si>
  <si>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</si>
  <si>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</si>
  <si>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</si>
  <si>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</si>
  <si>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</si>
  <si>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</si>
  <si>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</si>
  <si>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</si>
  <si>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</si>
  <si>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</si>
  <si>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</si>
  <si>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</si>
  <si>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</si>
  <si>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CarrÃ©</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</si>
  <si>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</si>
  <si>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</si>
  <si>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</si>
  <si>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</si>
  <si>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</si>
  <si>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</si>
  <si>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</si>
  <si>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</si>
  <si>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</si>
  <si>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</si>
  <si>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</si>
  <si>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</si>
  <si>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</si>
  <si>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</si>
  <si>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</si>
  <si>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</si>
  <si>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</si>
  <si>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</si>
  <si>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</si>
  <si>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</si>
  <si>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</si>
  <si>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</si>
  <si>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</si>
  <si>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</si>
  <si>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</si>
  <si>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</si>
  <si>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</si>
  <si>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</si>
  <si>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</si>
  <si>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</si>
  <si>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</si>
  <si>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</si>
  <si>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</si>
  <si>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</si>
  <si>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</si>
  <si>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</si>
  <si>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</si>
  <si>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</si>
  <si>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</si>
  <si>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</si>
  <si>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</si>
  <si>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</si>
  <si>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</si>
  <si>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</si>
  <si>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</si>
  <si>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</si>
  <si>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</si>
  <si>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</si>
  <si>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</si>
  <si>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</si>
  <si>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</si>
  <si>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</si>
  <si>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</si>
  <si>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</si>
  <si>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</si>
  <si>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</si>
  <si>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</si>
  <si>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</si>
  <si>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</si>
  <si>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</si>
  <si>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</si>
  <si>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</si>
  <si>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</si>
  <si>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</si>
  <si>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</si>
  <si>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</si>
  <si>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</si>
  <si>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</si>
  <si>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</si>
  <si>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</si>
  <si>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</si>
  <si>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</si>
  <si>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</si>
  <si>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</si>
  <si>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</si>
  <si>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</si>
  <si>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</si>
  <si>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</si>
  <si>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</si>
  <si>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</si>
  <si>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</si>
  <si>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</si>
  <si>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</si>
  <si>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</si>
  <si>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</si>
  <si>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</si>
  <si>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</si>
  <si>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</si>
  <si>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</si>
  <si>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</si>
  <si>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</si>
  <si>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</si>
  <si>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</si>
  <si>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</si>
  <si>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</si>
  <si>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</si>
  <si>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</si>
  <si>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</si>
  <si>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</si>
  <si>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</si>
  <si>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</si>
  <si>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</si>
  <si>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</si>
  <si>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</si>
  <si>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</si>
  <si>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</si>
  <si>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</si>
  <si>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</si>
  <si>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</si>
  <si>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</si>
  <si>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</si>
  <si>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</si>
  <si>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</si>
  <si>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</si>
  <si>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</si>
  <si>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</si>
  <si>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</si>
  <si>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</si>
  <si>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</si>
  <si>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</si>
  <si>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</si>
  <si>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</si>
  <si>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</si>
  <si>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</si>
  <si>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</si>
  <si>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</si>
  <si>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</si>
  <si>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</si>
  <si>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</si>
  <si>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</si>
  <si>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</si>
  <si>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</si>
  <si>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</si>
  <si>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</si>
  <si>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</si>
  <si>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</si>
  <si>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</si>
  <si>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</si>
  <si>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</si>
  <si>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</si>
  <si>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</si>
  <si>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NucÃ©ra</t>
  </si>
  <si>
    <t>Philippe CaubÃ¨re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</si>
  <si>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</si>
  <si>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</si>
  <si>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</si>
  <si>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</si>
  <si>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</si>
  <si>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</si>
  <si>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</si>
  <si>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</si>
  <si>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</si>
  <si>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</si>
  <si>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</si>
  <si>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</si>
  <si>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</si>
  <si>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</si>
  <si>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</si>
  <si>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</si>
  <si>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</si>
  <si>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TeyssÃ¨dre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</si>
  <si>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</si>
  <si>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</si>
  <si>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</si>
  <si>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</si>
  <si>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</si>
  <si>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</si>
  <si>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</si>
  <si>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</si>
  <si>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</si>
  <si>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</si>
  <si>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</si>
  <si>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</si>
  <si>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</si>
  <si>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</si>
  <si>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</si>
  <si>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</si>
  <si>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</si>
  <si>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</si>
  <si>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</si>
  <si>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</si>
  <si>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</si>
  <si>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</si>
  <si>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</si>
  <si>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</si>
  <si>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</si>
  <si>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</si>
  <si>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</si>
  <si>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</si>
  <si>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</si>
  <si>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</si>
  <si>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</si>
  <si>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</si>
  <si>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</si>
  <si>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</si>
  <si>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</si>
  <si>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</si>
  <si>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</si>
  <si>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</si>
  <si>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</si>
  <si>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</si>
  <si>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</si>
  <si>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</si>
  <si>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</si>
  <si>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</si>
  <si>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</si>
  <si>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</si>
  <si>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</si>
  <si>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</si>
  <si>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</si>
  <si>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</si>
  <si>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</si>
  <si>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</si>
  <si>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</si>
  <si>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</si>
  <si>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</si>
  <si>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</si>
  <si>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</si>
  <si>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</si>
  <si>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</si>
  <si>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</si>
  <si>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</si>
  <si>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</si>
  <si>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</si>
  <si>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</si>
  <si>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</si>
  <si>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</si>
  <si>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</si>
  <si>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</si>
  <si>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</si>
  <si>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</si>
  <si>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</si>
  <si>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Fabrice Luchini</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</si>
  <si>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</si>
  <si>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</si>
  <si>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</si>
  <si>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</si>
  <si>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</si>
  <si>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</si>
  <si>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</si>
  <si>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</si>
  <si>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</si>
  <si>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</si>
  <si>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</si>
  <si>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</si>
  <si>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</si>
  <si>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</si>
  <si>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</si>
  <si>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</si>
  <si>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</si>
  <si>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</si>
  <si>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</si>
  <si>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</si>
  <si>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</si>
  <si>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</si>
  <si>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</si>
  <si>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</si>
  <si>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</si>
  <si>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</si>
  <si>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</si>
  <si>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</si>
  <si>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</si>
  <si>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</si>
  <si>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</si>
  <si>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</si>
  <si>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</si>
  <si>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</si>
  <si>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</si>
  <si>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</si>
  <si>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</si>
  <si>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</si>
  <si>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</si>
  <si>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</si>
  <si>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</si>
  <si>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</si>
  <si>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</si>
  <si>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</si>
  <si>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</si>
  <si>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</si>
  <si>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</si>
  <si>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</si>
  <si>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</si>
  <si>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</si>
  <si>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Alfonso CuarÃ³n</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</si>
  <si>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</si>
  <si>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</si>
  <si>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</si>
  <si>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</si>
  <si>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</si>
  <si>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</si>
  <si>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</si>
  <si>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</si>
  <si>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</si>
  <si>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</si>
  <si>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</si>
  <si>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</si>
  <si>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</si>
  <si>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</si>
  <si>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</si>
  <si>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</si>
  <si>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</si>
  <si>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</si>
  <si>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</si>
  <si>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</si>
  <si>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</si>
  <si>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</si>
  <si>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</si>
  <si>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</si>
  <si>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</si>
  <si>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</si>
  <si>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</si>
  <si>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</si>
  <si>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</si>
  <si>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</si>
  <si>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</si>
  <si>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</si>
  <si>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</si>
  <si>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</si>
  <si>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</si>
  <si>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</si>
  <si>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</si>
  <si>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</si>
  <si>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</si>
  <si>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</si>
  <si>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</si>
  <si>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</si>
  <si>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</si>
  <si>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</si>
  <si>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</si>
  <si>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</si>
  <si>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</si>
  <si>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</si>
  <si>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</si>
  <si>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</si>
  <si>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</si>
  <si>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</si>
  <si>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</si>
  <si>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</si>
  <si>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</si>
  <si>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</si>
  <si>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</si>
  <si>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</si>
  <si>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</si>
  <si>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</si>
  <si>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</si>
  <si>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</si>
  <si>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</si>
  <si>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</si>
  <si>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</si>
  <si>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</si>
  <si>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</si>
  <si>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</si>
  <si>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</si>
  <si>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</si>
  <si>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</si>
  <si>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</si>
  <si>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</si>
  <si>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</si>
  <si>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</si>
  <si>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</si>
  <si>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</si>
  <si>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</si>
  <si>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</si>
  <si>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</si>
  <si>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</si>
  <si>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</si>
  <si>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</si>
  <si>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2Â½: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</si>
  <si>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</si>
  <si>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</si>
  <si>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</si>
  <si>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</si>
  <si>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</si>
  <si>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</si>
  <si>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</si>
  <si>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</si>
  <si>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</si>
  <si>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</si>
  <si>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</si>
  <si>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</si>
  <si>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VÃ©ronique</t>
  </si>
  <si>
    <t>Krzysztof Kieslowski</t>
  </si>
  <si>
    <t>IrÃ¨ne Jacob</t>
  </si>
  <si>
    <t>SidÃ©ral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</si>
  <si>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</si>
  <si>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</si>
  <si>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</si>
  <si>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</si>
  <si>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</si>
  <si>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</si>
  <si>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</si>
  <si>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</si>
  <si>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</si>
  <si>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</si>
  <si>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</si>
  <si>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</si>
  <si>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</si>
  <si>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</si>
  <si>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</si>
  <si>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</si>
  <si>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</si>
  <si>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</si>
  <si>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</si>
  <si>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</si>
  <si>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</si>
  <si>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</si>
  <si>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</si>
  <si>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</si>
  <si>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</si>
  <si>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</si>
  <si>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</si>
  <si>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</si>
  <si>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</si>
  <si>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</si>
  <si>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</si>
  <si>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</si>
  <si>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</si>
  <si>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</si>
  <si>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</si>
  <si>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</si>
  <si>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</si>
  <si>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</si>
  <si>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</si>
  <si>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</si>
  <si>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</si>
  <si>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</si>
  <si>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</si>
  <si>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</si>
  <si>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</si>
  <si>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</si>
  <si>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</si>
  <si>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</si>
  <si>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</si>
  <si>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</si>
  <si>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</si>
  <si>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</si>
  <si>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</si>
  <si>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</si>
  <si>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</si>
  <si>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</si>
  <si>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</si>
  <si>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</si>
  <si>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</si>
  <si>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</si>
  <si>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</si>
  <si>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</si>
  <si>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</si>
  <si>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</si>
  <si>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</si>
  <si>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</si>
  <si>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</si>
  <si>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</si>
  <si>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</si>
  <si>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</si>
  <si>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</si>
  <si>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</si>
  <si>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</si>
  <si>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</si>
  <si>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</si>
  <si>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</si>
  <si>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</si>
  <si>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</si>
  <si>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</si>
  <si>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</si>
  <si>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</si>
  <si>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</si>
  <si>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</si>
  <si>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</si>
  <si>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</si>
  <si>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</si>
  <si>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</si>
  <si>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</si>
  <si>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</si>
  <si>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</si>
  <si>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</si>
  <si>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</si>
  <si>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</si>
  <si>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</si>
  <si>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</si>
  <si>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</si>
  <si>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</si>
  <si>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</si>
  <si>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</si>
  <si>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</si>
  <si>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</si>
  <si>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</si>
  <si>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</si>
  <si>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</si>
  <si>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</si>
  <si>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</si>
  <si>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</si>
  <si>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</si>
  <si>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</si>
  <si>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</si>
  <si>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</si>
  <si>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</si>
  <si>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</si>
  <si>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</si>
  <si>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</si>
  <si>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</si>
  <si>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</si>
  <si>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</si>
  <si>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</si>
  <si>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</si>
  <si>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</si>
  <si>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</si>
  <si>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</si>
  <si>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</si>
  <si>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</si>
  <si>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</si>
  <si>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</si>
  <si>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</si>
  <si>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</si>
  <si>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</si>
  <si>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</si>
  <si>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</si>
  <si>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</si>
  <si>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</si>
  <si>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</si>
  <si>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</si>
  <si>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</si>
  <si>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</si>
  <si>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</si>
  <si>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</si>
  <si>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</si>
  <si>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</si>
  <si>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</si>
  <si>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</si>
  <si>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</si>
  <si>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</si>
  <si>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</si>
  <si>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</si>
  <si>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</si>
  <si>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</si>
  <si>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</si>
  <si>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</si>
  <si>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</si>
  <si>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</si>
  <si>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</si>
  <si>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</si>
  <si>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</si>
  <si>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</si>
  <si>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</si>
  <si>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</si>
  <si>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</si>
  <si>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</si>
  <si>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</si>
  <si>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</si>
  <si>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</si>
  <si>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</si>
  <si>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</si>
  <si>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</si>
  <si>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</si>
  <si>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</si>
  <si>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</si>
  <si>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</si>
  <si>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</si>
  <si>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</si>
  <si>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</si>
  <si>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</si>
  <si>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</si>
  <si>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</si>
  <si>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</si>
  <si>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</si>
  <si>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</si>
  <si>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</si>
  <si>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</si>
  <si>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</si>
  <si>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</si>
  <si>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</si>
  <si>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</si>
  <si>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AlicÃ©lÃ©o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</si>
  <si>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</si>
  <si>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</si>
  <si>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</si>
  <si>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</si>
  <si>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</si>
  <si>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</si>
  <si>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</si>
  <si>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</si>
  <si>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</si>
  <si>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</si>
  <si>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</si>
  <si>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</si>
  <si>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</si>
  <si>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</si>
  <si>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</si>
  <si>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</si>
  <si>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</si>
  <si>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</si>
  <si>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</si>
  <si>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</si>
  <si>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</si>
  <si>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</si>
  <si>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</si>
  <si>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</si>
  <si>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</si>
  <si>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</si>
  <si>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</si>
  <si>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</si>
  <si>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</si>
  <si>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</si>
  <si>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</si>
  <si>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</si>
  <si>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</si>
  <si>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</si>
  <si>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</si>
  <si>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</si>
  <si>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</si>
  <si>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</si>
  <si>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</si>
  <si>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</si>
  <si>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</si>
  <si>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</si>
  <si>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</si>
  <si>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</si>
  <si>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</si>
  <si>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</si>
  <si>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</si>
  <si>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</si>
  <si>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</si>
  <si>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</si>
  <si>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</si>
  <si>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</si>
  <si>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</si>
  <si>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</si>
  <si>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</si>
  <si>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</si>
  <si>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</si>
  <si>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</si>
  <si>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</si>
  <si>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</si>
  <si>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</si>
  <si>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</si>
  <si>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JÃ³zsef GÃ©mes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</si>
  <si>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</si>
  <si>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</si>
  <si>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</si>
  <si>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</si>
  <si>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</si>
  <si>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</si>
  <si>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</si>
  <si>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</si>
  <si>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</si>
  <si>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</si>
  <si>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</si>
  <si>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</si>
  <si>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</si>
  <si>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</si>
  <si>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</si>
  <si>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</si>
  <si>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</si>
  <si>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</si>
  <si>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</si>
  <si>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</si>
  <si>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</si>
  <si>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</si>
  <si>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</si>
  <si>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</si>
  <si>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</si>
  <si>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</si>
  <si>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</si>
  <si>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</si>
  <si>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</si>
  <si>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</si>
  <si>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</si>
  <si>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</si>
  <si>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</si>
  <si>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</si>
  <si>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</si>
  <si>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</si>
  <si>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</si>
  <si>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</si>
  <si>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</si>
  <si>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</si>
  <si>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</si>
  <si>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</si>
  <si>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</si>
  <si>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</si>
  <si>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</si>
  <si>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</si>
  <si>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</si>
  <si>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</si>
  <si>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</si>
  <si>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</si>
  <si>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</si>
  <si>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</si>
  <si>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</si>
  <si>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</si>
  <si>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</si>
  <si>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</si>
  <si>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</si>
  <si>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</si>
  <si>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</si>
  <si>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</si>
  <si>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</si>
  <si>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</si>
  <si>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</si>
  <si>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</si>
  <si>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</si>
  <si>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</si>
  <si>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</si>
  <si>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</si>
  <si>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</si>
  <si>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</si>
  <si>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</si>
  <si>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</si>
  <si>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</si>
  <si>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</si>
  <si>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</si>
  <si>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</si>
  <si>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</si>
  <si>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</si>
  <si>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</si>
  <si>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</si>
  <si>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</si>
  <si>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</si>
  <si>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</si>
  <si>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</si>
  <si>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</si>
  <si>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</si>
  <si>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</si>
  <si>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</si>
  <si>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</si>
  <si>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</si>
  <si>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</si>
  <si>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</si>
  <si>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</si>
  <si>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</si>
  <si>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</si>
  <si>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</si>
  <si>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</si>
  <si>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</si>
  <si>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</si>
  <si>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</si>
  <si>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</si>
  <si>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</si>
  <si>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</si>
  <si>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</si>
  <si>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</si>
  <si>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</si>
  <si>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</si>
  <si>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</si>
  <si>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</si>
  <si>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</si>
  <si>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</si>
  <si>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</si>
  <si>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</si>
  <si>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SÃ³lo con tu pareja</t>
  </si>
  <si>
    <t>December 25, 1992 (Mexico)</t>
  </si>
  <si>
    <t>Daniel GimÃ©nez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</si>
  <si>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</si>
  <si>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</si>
  <si>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</si>
  <si>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</si>
  <si>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</si>
  <si>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</si>
  <si>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</si>
  <si>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</si>
  <si>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</si>
  <si>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</si>
  <si>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</si>
  <si>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</si>
  <si>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</si>
  <si>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</si>
  <si>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</si>
  <si>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</si>
  <si>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</si>
  <si>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</si>
  <si>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</si>
  <si>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</si>
  <si>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</si>
  <si>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</si>
  <si>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</si>
  <si>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</si>
  <si>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</si>
  <si>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</si>
  <si>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</si>
  <si>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</si>
  <si>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</si>
  <si>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</si>
  <si>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</si>
  <si>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</si>
  <si>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</si>
  <si>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</si>
  <si>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</si>
  <si>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</si>
  <si>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</si>
  <si>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</si>
  <si>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</si>
  <si>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</si>
  <si>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</si>
  <si>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</si>
  <si>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</si>
  <si>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</si>
  <si>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</si>
  <si>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</si>
  <si>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</si>
  <si>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</si>
  <si>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</si>
  <si>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</si>
  <si>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</si>
  <si>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</si>
  <si>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</si>
  <si>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</si>
  <si>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Ãlvaro del Amo</t>
  </si>
  <si>
    <t>Pedro Costa Producciones CinematogrÃ¡ficas</t>
  </si>
  <si>
    <t>Johnny Stecchino</t>
  </si>
  <si>
    <t>October 24, 1991 (Italy)</t>
  </si>
  <si>
    <t>Roberto Benigni</t>
  </si>
  <si>
    <t>Stepping Out</t>
  </si>
  <si>
    <t>Liza Minnelli</t>
  </si>
  <si>
    <t>The Inner Circle</t>
  </si>
  <si>
    <t>Numero Uno International</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</si>
  <si>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</si>
  <si>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</si>
  <si>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</si>
  <si>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</si>
  <si>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</si>
  <si>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</si>
  <si>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</si>
  <si>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</si>
  <si>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</si>
  <si>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</si>
  <si>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</si>
  <si>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</si>
  <si>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</si>
  <si>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</si>
  <si>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</si>
  <si>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</si>
  <si>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</si>
  <si>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</si>
  <si>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</si>
  <si>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</si>
  <si>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</si>
  <si>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</si>
  <si>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</si>
  <si>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</si>
  <si>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</si>
  <si>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</si>
  <si>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</si>
  <si>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</si>
  <si>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</si>
  <si>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</si>
  <si>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</si>
  <si>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</si>
  <si>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</si>
  <si>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</si>
  <si>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</si>
  <si>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</si>
  <si>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</si>
  <si>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</si>
  <si>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</si>
  <si>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</si>
  <si>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</si>
  <si>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</si>
  <si>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</si>
  <si>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</si>
  <si>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</si>
  <si>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</si>
  <si>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</si>
  <si>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</si>
  <si>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</si>
  <si>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</si>
  <si>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</si>
  <si>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</si>
  <si>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</si>
  <si>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</si>
  <si>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</si>
  <si>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</si>
  <si>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</si>
  <si>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</si>
  <si>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</si>
  <si>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</si>
  <si>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</si>
  <si>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</si>
  <si>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</si>
  <si>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</si>
  <si>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</si>
  <si>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</si>
  <si>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</si>
  <si>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</si>
  <si>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</si>
  <si>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</si>
  <si>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</si>
  <si>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</si>
  <si>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</si>
  <si>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</si>
  <si>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</si>
  <si>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</si>
  <si>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</si>
  <si>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</si>
  <si>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</si>
  <si>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</si>
  <si>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</si>
  <si>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</si>
  <si>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</si>
  <si>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</si>
  <si>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</si>
  <si>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</si>
  <si>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</si>
  <si>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</si>
  <si>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</si>
  <si>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</si>
  <si>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</si>
  <si>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</si>
  <si>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</si>
  <si>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</si>
  <si>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</si>
  <si>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</si>
  <si>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</si>
  <si>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</si>
  <si>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</si>
  <si>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</si>
  <si>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</si>
  <si>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</si>
  <si>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</si>
  <si>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</si>
  <si>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</si>
  <si>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</si>
  <si>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</si>
  <si>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</si>
  <si>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</si>
  <si>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</si>
  <si>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</si>
  <si>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</si>
  <si>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</si>
  <si>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</si>
  <si>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</si>
  <si>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</si>
  <si>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</si>
  <si>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</si>
  <si>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</si>
  <si>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</si>
  <si>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</si>
  <si>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</si>
  <si>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</si>
  <si>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</si>
  <si>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</si>
  <si>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</si>
  <si>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</si>
  <si>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</si>
  <si>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</si>
  <si>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</si>
  <si>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</si>
  <si>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</si>
  <si>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</si>
  <si>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</si>
  <si>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</si>
  <si>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</si>
  <si>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</si>
  <si>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</si>
  <si>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</si>
  <si>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</si>
  <si>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</si>
  <si>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</si>
  <si>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</si>
  <si>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</si>
  <si>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</si>
  <si>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</si>
  <si>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ZoÃ«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</si>
  <si>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</si>
  <si>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</si>
  <si>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</si>
  <si>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</si>
  <si>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</si>
  <si>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</si>
  <si>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</si>
  <si>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</si>
  <si>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</si>
  <si>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</si>
  <si>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</si>
  <si>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</si>
  <si>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</si>
  <si>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</si>
  <si>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</si>
  <si>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</si>
  <si>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</si>
  <si>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</si>
  <si>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</si>
  <si>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</si>
  <si>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</si>
  <si>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</si>
  <si>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RÃ©my Belvaux</t>
  </si>
  <si>
    <t>BenoÃ®t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</si>
  <si>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</si>
  <si>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</si>
  <si>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</si>
  <si>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</si>
  <si>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</si>
  <si>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</si>
  <si>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</si>
  <si>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</si>
  <si>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</si>
  <si>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</si>
  <si>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</si>
  <si>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</si>
  <si>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</si>
  <si>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</si>
  <si>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</si>
  <si>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</si>
  <si>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</si>
  <si>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</si>
  <si>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</si>
  <si>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JamÃ³n, JamÃ³n</t>
  </si>
  <si>
    <t>February 4, 1994 (United States)</t>
  </si>
  <si>
    <t>Cuca Canals</t>
  </si>
  <si>
    <t>PenÃ©lope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</si>
  <si>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</si>
  <si>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</si>
  <si>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</si>
  <si>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</si>
  <si>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</si>
  <si>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</si>
  <si>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</si>
  <si>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</si>
  <si>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</si>
  <si>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</si>
  <si>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</si>
  <si>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</si>
  <si>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</si>
  <si>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</si>
  <si>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</si>
  <si>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</si>
  <si>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</si>
  <si>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</si>
  <si>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</si>
  <si>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</si>
  <si>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</si>
  <si>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</si>
  <si>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</si>
  <si>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</si>
  <si>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</si>
  <si>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</si>
  <si>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</si>
  <si>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</si>
  <si>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</si>
  <si>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</si>
  <si>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</si>
  <si>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</si>
  <si>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</si>
  <si>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</si>
  <si>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</si>
  <si>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</si>
  <si>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</si>
  <si>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</si>
  <si>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</si>
  <si>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</si>
  <si>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</si>
  <si>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</si>
  <si>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</si>
  <si>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</si>
  <si>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</si>
  <si>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</si>
  <si>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</si>
  <si>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</si>
  <si>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</si>
  <si>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</si>
  <si>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</si>
  <si>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</si>
  <si>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</si>
  <si>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</si>
  <si>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</si>
  <si>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</si>
  <si>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</si>
  <si>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</si>
  <si>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</si>
  <si>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</si>
  <si>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</si>
  <si>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</si>
  <si>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</si>
  <si>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</si>
  <si>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</si>
  <si>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</si>
  <si>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</si>
  <si>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</si>
  <si>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</si>
  <si>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</si>
  <si>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</si>
  <si>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</si>
  <si>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</si>
  <si>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</si>
  <si>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</si>
  <si>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</si>
  <si>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</si>
  <si>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</si>
  <si>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</si>
  <si>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</si>
  <si>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</si>
  <si>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</si>
  <si>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</si>
  <si>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</si>
  <si>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</si>
  <si>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</si>
  <si>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</si>
  <si>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</si>
  <si>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</si>
  <si>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</si>
  <si>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</si>
  <si>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</si>
  <si>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</si>
  <si>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</si>
  <si>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BÃ©bÃ©'s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</si>
  <si>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</si>
  <si>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</si>
  <si>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</si>
  <si>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</si>
  <si>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</si>
  <si>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</si>
  <si>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</si>
  <si>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</si>
  <si>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</si>
  <si>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</si>
  <si>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</si>
  <si>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</si>
  <si>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</si>
  <si>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</si>
  <si>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</si>
  <si>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</si>
  <si>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</si>
  <si>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</si>
  <si>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</si>
  <si>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</si>
  <si>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</si>
  <si>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</si>
  <si>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</si>
  <si>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</si>
  <si>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RÃ©gis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</si>
  <si>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</si>
  <si>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</si>
  <si>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</si>
  <si>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</si>
  <si>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</si>
  <si>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</si>
  <si>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</si>
  <si>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</si>
  <si>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</si>
  <si>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</si>
  <si>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</si>
  <si>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</si>
  <si>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</si>
  <si>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</si>
  <si>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</si>
  <si>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</si>
  <si>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</si>
  <si>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</si>
  <si>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</si>
  <si>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</si>
  <si>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</si>
  <si>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</si>
  <si>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</si>
  <si>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</si>
  <si>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</si>
  <si>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</si>
  <si>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</si>
  <si>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</si>
  <si>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</si>
  <si>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</si>
  <si>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</si>
  <si>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June 4, 1993 (United States)</t>
  </si>
  <si>
    <t>Daniel Auteuil</t>
  </si>
  <si>
    <t>Tokyo Decadence</t>
  </si>
  <si>
    <t>RyÃ»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</si>
  <si>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</si>
  <si>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</si>
  <si>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</si>
  <si>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</si>
  <si>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</si>
  <si>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</si>
  <si>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</si>
  <si>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</si>
  <si>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</si>
  <si>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</si>
  <si>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</si>
  <si>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</si>
  <si>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</si>
  <si>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</si>
  <si>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</si>
  <si>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</si>
  <si>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</si>
  <si>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</si>
  <si>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</si>
  <si>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</si>
  <si>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</si>
  <si>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</si>
  <si>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</si>
  <si>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</si>
  <si>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</si>
  <si>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</si>
  <si>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</si>
  <si>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FernÃ¡n GÃ³mez</t>
  </si>
  <si>
    <t>AnimatÃ³grafo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</si>
  <si>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</si>
  <si>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</si>
  <si>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</si>
  <si>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</si>
  <si>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</si>
  <si>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</si>
  <si>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</si>
  <si>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</si>
  <si>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</si>
  <si>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</si>
  <si>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</si>
  <si>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</si>
  <si>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</si>
  <si>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</si>
  <si>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</si>
  <si>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</si>
  <si>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</si>
  <si>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</si>
  <si>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</si>
  <si>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</si>
  <si>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</si>
  <si>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</si>
  <si>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</si>
  <si>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</si>
  <si>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</si>
  <si>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</si>
  <si>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</si>
  <si>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</si>
  <si>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</si>
  <si>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</si>
  <si>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</si>
  <si>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</si>
  <si>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</si>
  <si>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</si>
  <si>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</si>
  <si>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</si>
  <si>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</si>
  <si>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</si>
  <si>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</si>
  <si>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</si>
  <si>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</si>
  <si>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</si>
  <si>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October 16, 1998 (United States)</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</si>
  <si>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</si>
  <si>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</si>
  <si>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</si>
  <si>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</si>
  <si>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</si>
  <si>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</si>
  <si>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</si>
  <si>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</si>
  <si>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</si>
  <si>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</si>
  <si>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</si>
  <si>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</si>
  <si>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FrÃ¶ler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</si>
  <si>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</si>
  <si>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</si>
  <si>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</si>
  <si>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</si>
  <si>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</si>
  <si>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</si>
  <si>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</si>
  <si>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</si>
  <si>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</si>
  <si>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</si>
  <si>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</si>
  <si>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</si>
  <si>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</si>
  <si>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</si>
  <si>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</si>
  <si>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</si>
  <si>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</si>
  <si>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</si>
  <si>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</si>
  <si>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</si>
  <si>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</si>
  <si>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</si>
  <si>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</si>
  <si>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</si>
  <si>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</si>
  <si>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</si>
  <si>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</si>
  <si>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</si>
  <si>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</si>
  <si>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</si>
  <si>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</si>
  <si>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</si>
  <si>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</si>
  <si>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</si>
  <si>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</si>
  <si>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</si>
  <si>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</si>
  <si>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</si>
  <si>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</si>
  <si>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</si>
  <si>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</si>
  <si>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</si>
  <si>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</si>
  <si>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</si>
  <si>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</si>
  <si>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LÃ©olo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</si>
  <si>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</si>
  <si>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</si>
  <si>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</si>
  <si>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</si>
  <si>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</si>
  <si>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</si>
  <si>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</si>
  <si>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</si>
  <si>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</si>
  <si>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</si>
  <si>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</si>
  <si>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</si>
  <si>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</si>
  <si>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MambÃ©ty</t>
  </si>
  <si>
    <t>Friedrich DÃ¼rrenmatt</t>
  </si>
  <si>
    <t>Mansour Diouf</t>
  </si>
  <si>
    <t>Thelma Film AG</t>
  </si>
  <si>
    <t>A Tale of Winter</t>
  </si>
  <si>
    <t>January 29, 1992 (France)</t>
  </si>
  <si>
    <t>Charlotte VÃ©ry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</si>
  <si>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</si>
  <si>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</si>
  <si>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</si>
  <si>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</si>
  <si>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</si>
  <si>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</si>
  <si>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</si>
  <si>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</si>
  <si>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</si>
  <si>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</si>
  <si>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</si>
  <si>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</si>
  <si>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</si>
  <si>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</si>
  <si>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TomorÃ´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</si>
  <si>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</si>
  <si>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</si>
  <si>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</si>
  <si>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</si>
  <si>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</si>
  <si>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</si>
  <si>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</si>
  <si>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</si>
  <si>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</si>
  <si>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</si>
  <si>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</si>
  <si>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</si>
  <si>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</si>
  <si>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</si>
  <si>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</si>
  <si>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</si>
  <si>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</si>
  <si>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</si>
  <si>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</si>
  <si>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</si>
  <si>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</si>
  <si>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</si>
  <si>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</si>
  <si>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</si>
  <si>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</si>
  <si>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</si>
  <si>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</si>
  <si>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</si>
  <si>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</si>
  <si>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</si>
  <si>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</si>
  <si>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</si>
  <si>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</si>
  <si>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</si>
  <si>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</si>
  <si>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</si>
  <si>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</si>
  <si>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</si>
  <si>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</si>
  <si>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</si>
  <si>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</si>
  <si>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</si>
  <si>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</si>
  <si>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</si>
  <si>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BergstrÃ¶m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</si>
  <si>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</si>
  <si>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</si>
  <si>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</si>
  <si>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</si>
  <si>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</si>
  <si>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</si>
  <si>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</si>
  <si>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</si>
  <si>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</si>
  <si>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</si>
  <si>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</si>
  <si>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</si>
  <si>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</si>
  <si>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</si>
  <si>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</si>
  <si>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</si>
  <si>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</si>
  <si>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</si>
  <si>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</si>
  <si>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</si>
  <si>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</si>
  <si>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</si>
  <si>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</si>
  <si>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</si>
  <si>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</si>
  <si>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</si>
  <si>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</si>
  <si>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</si>
  <si>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</si>
  <si>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</si>
  <si>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</si>
  <si>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</si>
  <si>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</si>
  <si>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</si>
  <si>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</si>
  <si>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</si>
  <si>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</si>
  <si>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</si>
  <si>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</si>
  <si>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</si>
  <si>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</si>
  <si>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</si>
  <si>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</si>
  <si>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</si>
  <si>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</si>
  <si>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</si>
  <si>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</si>
  <si>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</si>
  <si>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</si>
  <si>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</si>
  <si>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</si>
  <si>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</si>
  <si>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</si>
  <si>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</si>
  <si>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</si>
  <si>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</si>
  <si>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</si>
  <si>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</si>
  <si>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</si>
  <si>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</si>
  <si>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</si>
  <si>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</si>
  <si>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</si>
  <si>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</si>
  <si>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</si>
  <si>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</si>
  <si>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</si>
  <si>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</si>
  <si>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</si>
  <si>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</si>
  <si>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</si>
  <si>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</si>
  <si>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</si>
  <si>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</si>
  <si>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</si>
  <si>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</si>
  <si>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</si>
  <si>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</si>
  <si>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</si>
  <si>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</si>
  <si>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</si>
  <si>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</si>
  <si>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</si>
  <si>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</si>
  <si>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</si>
  <si>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</si>
  <si>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</si>
  <si>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</si>
  <si>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</si>
  <si>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</si>
  <si>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</si>
  <si>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</si>
  <si>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</si>
  <si>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</si>
  <si>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</si>
  <si>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</si>
  <si>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</si>
  <si>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</si>
  <si>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</si>
  <si>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</si>
  <si>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</si>
  <si>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</si>
  <si>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</si>
  <si>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</si>
  <si>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</si>
  <si>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</si>
  <si>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</si>
  <si>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</si>
  <si>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</si>
  <si>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</si>
  <si>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</si>
  <si>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</si>
  <si>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</si>
  <si>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</si>
  <si>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</si>
  <si>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</si>
  <si>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</si>
  <si>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</si>
  <si>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</si>
  <si>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</si>
  <si>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</si>
  <si>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</si>
  <si>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</si>
  <si>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</si>
  <si>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</si>
  <si>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</si>
  <si>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</si>
  <si>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</si>
  <si>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</si>
  <si>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</si>
  <si>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</si>
  <si>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</si>
  <si>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</si>
  <si>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</si>
  <si>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</si>
  <si>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</si>
  <si>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</si>
  <si>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</si>
  <si>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</si>
  <si>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</si>
  <si>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</si>
  <si>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</si>
  <si>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</si>
  <si>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</si>
  <si>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</si>
  <si>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</si>
  <si>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</si>
  <si>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</si>
  <si>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</si>
  <si>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</si>
  <si>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</si>
  <si>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</si>
  <si>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</si>
  <si>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</si>
  <si>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</si>
  <si>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</si>
  <si>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</si>
  <si>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</si>
  <si>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</si>
  <si>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</si>
  <si>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</si>
  <si>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</si>
  <si>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</si>
  <si>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</si>
  <si>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</si>
  <si>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</si>
  <si>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</si>
  <si>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</si>
  <si>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</si>
  <si>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</si>
  <si>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</si>
  <si>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</si>
  <si>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</si>
  <si>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</si>
  <si>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</si>
  <si>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</si>
  <si>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</si>
  <si>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</si>
  <si>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</si>
  <si>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</si>
  <si>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</si>
  <si>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</si>
  <si>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</si>
  <si>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</si>
  <si>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</si>
  <si>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</si>
  <si>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</si>
  <si>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</si>
  <si>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</si>
  <si>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</si>
  <si>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</si>
  <si>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</si>
  <si>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</si>
  <si>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</si>
  <si>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</si>
  <si>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Searching for Bobby Fischer</t>
  </si>
  <si>
    <t>August 11, 1993 (United States)</t>
  </si>
  <si>
    <t>Steven Zaillian</t>
  </si>
  <si>
    <t>Fred Waitzkin</t>
  </si>
  <si>
    <t>Adam Marcus</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</si>
  <si>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</si>
  <si>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</si>
  <si>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</si>
  <si>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</si>
  <si>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</si>
  <si>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</si>
  <si>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</si>
  <si>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</si>
  <si>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</si>
  <si>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</si>
  <si>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</si>
  <si>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</si>
  <si>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</si>
  <si>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</si>
  <si>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</si>
  <si>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</si>
  <si>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</si>
  <si>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</si>
  <si>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</si>
  <si>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</si>
  <si>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</si>
  <si>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</si>
  <si>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</si>
  <si>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</si>
  <si>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</si>
  <si>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</si>
  <si>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</si>
  <si>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</si>
  <si>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</si>
  <si>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</si>
  <si>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</si>
  <si>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</si>
  <si>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</si>
  <si>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</si>
  <si>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</si>
  <si>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</si>
  <si>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</si>
  <si>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JÃ¼rgen BÃ¼scher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</si>
  <si>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</si>
  <si>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</si>
  <si>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</si>
  <si>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</si>
  <si>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</si>
  <si>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</si>
  <si>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</si>
  <si>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</si>
  <si>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</si>
  <si>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</si>
  <si>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</si>
  <si>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</si>
  <si>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KrabbÃ©</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</si>
  <si>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</si>
  <si>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</si>
  <si>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</si>
  <si>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</si>
  <si>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</si>
  <si>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</si>
  <si>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</si>
  <si>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</si>
  <si>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</si>
  <si>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</si>
  <si>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</si>
  <si>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</si>
  <si>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</si>
  <si>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</si>
  <si>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</si>
  <si>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</si>
  <si>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</si>
  <si>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</si>
  <si>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</si>
  <si>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</si>
  <si>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</si>
  <si>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</si>
  <si>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</si>
  <si>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</si>
  <si>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</si>
  <si>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</si>
  <si>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</si>
  <si>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</si>
  <si>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</si>
  <si>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</si>
  <si>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</si>
  <si>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</si>
  <si>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</si>
  <si>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</si>
  <si>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</si>
  <si>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</si>
  <si>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</si>
  <si>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</si>
  <si>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</si>
  <si>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</si>
  <si>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</si>
  <si>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</si>
  <si>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</si>
  <si>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</si>
  <si>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</si>
  <si>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</si>
  <si>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</si>
  <si>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</si>
  <si>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</si>
  <si>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</si>
  <si>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</si>
  <si>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</si>
  <si>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</si>
  <si>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</si>
  <si>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</si>
  <si>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</si>
  <si>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</si>
  <si>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</si>
  <si>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</si>
  <si>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</si>
  <si>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</si>
  <si>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</si>
  <si>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</si>
  <si>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</si>
  <si>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</si>
  <si>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</si>
  <si>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</si>
  <si>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</si>
  <si>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</si>
  <si>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</si>
  <si>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</si>
  <si>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</si>
  <si>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</si>
  <si>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</si>
  <si>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</si>
  <si>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</si>
  <si>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</si>
  <si>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</si>
  <si>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</si>
  <si>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</si>
  <si>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</si>
  <si>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</si>
  <si>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</si>
  <si>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</si>
  <si>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PoirÃ©</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</si>
  <si>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</si>
  <si>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</si>
  <si>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</si>
  <si>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</si>
  <si>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</si>
  <si>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</si>
  <si>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</si>
  <si>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</si>
  <si>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</si>
  <si>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</si>
  <si>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</si>
  <si>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</si>
  <si>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</si>
  <si>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</si>
  <si>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</si>
  <si>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</si>
  <si>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</si>
  <si>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</si>
  <si>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</si>
  <si>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</si>
  <si>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</si>
  <si>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</si>
  <si>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</si>
  <si>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</si>
  <si>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</si>
  <si>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</si>
  <si>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</si>
  <si>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</si>
  <si>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</si>
  <si>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</si>
  <si>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</si>
  <si>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</si>
  <si>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</si>
  <si>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</si>
  <si>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</si>
  <si>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</si>
  <si>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</si>
  <si>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</si>
  <si>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</si>
  <si>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</si>
  <si>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</si>
  <si>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</si>
  <si>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</si>
  <si>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</si>
  <si>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</si>
  <si>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</si>
  <si>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</si>
  <si>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</si>
  <si>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</si>
  <si>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</si>
  <si>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</si>
  <si>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</si>
  <si>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</si>
  <si>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</si>
  <si>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</si>
  <si>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</si>
  <si>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</si>
  <si>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</si>
  <si>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</si>
  <si>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</si>
  <si>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</si>
  <si>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</si>
  <si>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</si>
  <si>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</si>
  <si>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</si>
  <si>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</si>
  <si>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YÃªn-KhÃª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</si>
  <si>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</si>
  <si>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</si>
  <si>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</si>
  <si>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</si>
  <si>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</si>
  <si>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</si>
  <si>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</si>
  <si>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</si>
  <si>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</si>
  <si>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</si>
  <si>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</si>
  <si>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</si>
  <si>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</si>
  <si>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</si>
  <si>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</si>
  <si>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</si>
  <si>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</si>
  <si>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</si>
  <si>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</si>
  <si>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</si>
  <si>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</si>
  <si>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</si>
  <si>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</si>
  <si>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</si>
  <si>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</si>
  <si>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</si>
  <si>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</si>
  <si>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</si>
  <si>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</si>
  <si>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</si>
  <si>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</si>
  <si>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</si>
  <si>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</si>
  <si>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</si>
  <si>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</si>
  <si>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</si>
  <si>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</si>
  <si>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</si>
  <si>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</si>
  <si>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</si>
  <si>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</si>
  <si>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</si>
  <si>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</si>
  <si>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</si>
  <si>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</si>
  <si>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</si>
  <si>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</si>
  <si>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</si>
  <si>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</si>
  <si>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</si>
  <si>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</si>
  <si>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</si>
  <si>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</si>
  <si>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</si>
  <si>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</si>
  <si>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</si>
  <si>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</si>
  <si>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</si>
  <si>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</si>
  <si>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</si>
  <si>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</si>
  <si>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</si>
  <si>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</si>
  <si>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</si>
  <si>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</si>
  <si>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</si>
  <si>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</si>
  <si>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</si>
  <si>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</si>
  <si>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Â½</t>
  </si>
  <si>
    <t>Arne Olsen</t>
  </si>
  <si>
    <t>IshirÃ´ Honda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</si>
  <si>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</si>
  <si>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</si>
  <si>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</si>
  <si>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</si>
  <si>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</si>
  <si>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</si>
  <si>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</si>
  <si>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</si>
  <si>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</si>
  <si>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</si>
  <si>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</si>
  <si>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</si>
  <si>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</si>
  <si>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</si>
  <si>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</si>
  <si>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</si>
  <si>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</si>
  <si>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</si>
  <si>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</si>
  <si>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</si>
  <si>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</si>
  <si>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</si>
  <si>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</si>
  <si>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</si>
  <si>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</si>
  <si>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</si>
  <si>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</si>
  <si>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</si>
  <si>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</si>
  <si>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</si>
  <si>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</si>
  <si>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</si>
  <si>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</si>
  <si>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</si>
  <si>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</si>
  <si>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</si>
  <si>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</si>
  <si>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</si>
  <si>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</si>
  <si>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</si>
  <si>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</si>
  <si>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</si>
  <si>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</si>
  <si>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</si>
  <si>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</si>
  <si>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</si>
  <si>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</si>
  <si>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</si>
  <si>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</si>
  <si>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</si>
  <si>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</si>
  <si>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</si>
  <si>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</si>
  <si>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</si>
  <si>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</si>
  <si>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</si>
  <si>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</si>
  <si>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</si>
  <si>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</si>
  <si>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</si>
  <si>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</si>
  <si>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</si>
  <si>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</si>
  <si>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</si>
  <si>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</si>
  <si>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</si>
  <si>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</si>
  <si>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</si>
  <si>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</si>
  <si>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</si>
  <si>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</si>
  <si>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</si>
  <si>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</si>
  <si>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</si>
  <si>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</si>
  <si>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</si>
  <si>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</si>
  <si>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</si>
  <si>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</si>
  <si>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LÃ©on: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</si>
  <si>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</si>
  <si>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</si>
  <si>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</si>
  <si>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</si>
  <si>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</si>
  <si>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</si>
  <si>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</si>
  <si>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</si>
  <si>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</si>
  <si>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</si>
  <si>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</si>
  <si>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</si>
  <si>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</si>
  <si>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</si>
  <si>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</si>
  <si>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</si>
  <si>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</si>
  <si>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</si>
  <si>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</si>
  <si>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</si>
  <si>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</si>
  <si>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</si>
  <si>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</si>
  <si>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</si>
  <si>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</si>
  <si>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</si>
  <si>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</si>
  <si>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</si>
  <si>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</si>
  <si>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</si>
  <si>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</si>
  <si>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</si>
  <si>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</si>
  <si>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</si>
  <si>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</si>
  <si>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</si>
  <si>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</si>
  <si>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</si>
  <si>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</si>
  <si>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</si>
  <si>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</si>
  <si>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</si>
  <si>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</si>
  <si>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</si>
  <si>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</si>
  <si>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</si>
  <si>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</si>
  <si>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</si>
  <si>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</si>
  <si>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</si>
  <si>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</si>
  <si>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</si>
  <si>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</si>
  <si>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</si>
  <si>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</si>
  <si>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</si>
  <si>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</si>
  <si>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</si>
  <si>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</si>
  <si>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</si>
  <si>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</si>
  <si>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</si>
  <si>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</si>
  <si>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</si>
  <si>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</si>
  <si>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</si>
  <si>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</si>
  <si>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</si>
  <si>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</si>
  <si>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</si>
  <si>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</si>
  <si>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</si>
  <si>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</si>
  <si>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</si>
  <si>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</si>
  <si>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</si>
  <si>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</si>
  <si>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</si>
  <si>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</si>
  <si>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</si>
  <si>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</si>
  <si>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</si>
  <si>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</si>
  <si>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</si>
  <si>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</si>
  <si>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</si>
  <si>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</si>
  <si>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</si>
  <si>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</si>
  <si>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</si>
  <si>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</si>
  <si>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</si>
  <si>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</si>
  <si>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</si>
  <si>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</si>
  <si>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</si>
  <si>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</si>
  <si>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</si>
  <si>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</si>
  <si>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</si>
  <si>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</si>
  <si>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</si>
  <si>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</si>
  <si>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</si>
  <si>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</si>
  <si>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</si>
  <si>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</si>
  <si>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</si>
  <si>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</si>
  <si>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</si>
  <si>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</si>
  <si>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</si>
  <si>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</si>
  <si>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</si>
  <si>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</si>
  <si>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</si>
  <si>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</si>
  <si>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</si>
  <si>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</si>
  <si>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</si>
  <si>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</si>
  <si>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</si>
  <si>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</si>
  <si>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</si>
  <si>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</si>
  <si>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</si>
  <si>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RenÃ©e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</si>
  <si>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</si>
  <si>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</si>
  <si>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</si>
  <si>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</si>
  <si>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</si>
  <si>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</si>
  <si>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</si>
  <si>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</si>
  <si>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</si>
  <si>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</si>
  <si>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</si>
  <si>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</si>
  <si>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</si>
  <si>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</si>
  <si>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</si>
  <si>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</si>
  <si>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</si>
  <si>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</si>
  <si>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</si>
  <si>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</si>
  <si>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</si>
  <si>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</si>
  <si>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</si>
  <si>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</si>
  <si>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</si>
  <si>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</si>
  <si>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</si>
  <si>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</si>
  <si>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</si>
  <si>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</si>
  <si>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</si>
  <si>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</si>
  <si>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</si>
  <si>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</si>
  <si>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</si>
  <si>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</si>
  <si>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</si>
  <si>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</si>
  <si>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</si>
  <si>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</si>
  <si>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</si>
  <si>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</si>
  <si>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</si>
  <si>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</si>
  <si>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</si>
  <si>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</si>
  <si>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</si>
  <si>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</si>
  <si>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</si>
  <si>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</si>
  <si>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</si>
  <si>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</si>
  <si>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</si>
  <si>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</si>
  <si>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</si>
  <si>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</si>
  <si>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</si>
  <si>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</si>
  <si>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</si>
  <si>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</si>
  <si>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</si>
  <si>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</si>
  <si>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</si>
  <si>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</si>
  <si>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</si>
  <si>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</si>
  <si>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</si>
  <si>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</si>
  <si>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</si>
  <si>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</si>
  <si>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</si>
  <si>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</si>
  <si>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</si>
  <si>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</si>
  <si>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</si>
  <si>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</si>
  <si>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</si>
  <si>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</si>
  <si>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</si>
  <si>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</si>
  <si>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</si>
  <si>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</si>
  <si>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</si>
  <si>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</si>
  <si>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</si>
  <si>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</si>
  <si>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</si>
  <si>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BÃ©art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</si>
  <si>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</si>
  <si>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</si>
  <si>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</si>
  <si>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</si>
  <si>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</si>
  <si>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</si>
  <si>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</si>
  <si>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</si>
  <si>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</si>
  <si>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</si>
  <si>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</si>
  <si>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</si>
  <si>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</si>
  <si>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</si>
  <si>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</si>
  <si>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</si>
  <si>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</si>
  <si>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</si>
  <si>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</si>
  <si>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</si>
  <si>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</si>
  <si>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</si>
  <si>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SkÃ¡rmeta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</si>
  <si>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</si>
  <si>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</si>
  <si>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</si>
  <si>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</si>
  <si>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</si>
  <si>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</si>
  <si>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</si>
  <si>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</si>
  <si>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</si>
  <si>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</si>
  <si>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</si>
  <si>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</si>
  <si>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</si>
  <si>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</si>
  <si>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</si>
  <si>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</si>
  <si>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</si>
  <si>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</si>
  <si>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</si>
  <si>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</si>
  <si>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</si>
  <si>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</si>
  <si>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</si>
  <si>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</si>
  <si>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</si>
  <si>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</si>
  <si>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</si>
  <si>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</si>
  <si>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</si>
  <si>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</si>
  <si>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</si>
  <si>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</si>
  <si>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</si>
  <si>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</si>
  <si>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</si>
  <si>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</si>
  <si>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</si>
  <si>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</si>
  <si>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</si>
  <si>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</si>
  <si>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</si>
  <si>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</si>
  <si>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ChÃ©reau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</si>
  <si>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</si>
  <si>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</si>
  <si>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</si>
  <si>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</si>
  <si>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</si>
  <si>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</si>
  <si>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</si>
  <si>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</si>
  <si>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</si>
  <si>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</si>
  <si>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</si>
  <si>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</si>
  <si>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</si>
  <si>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</si>
  <si>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</si>
  <si>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</si>
  <si>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</si>
  <si>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</si>
  <si>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</si>
  <si>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</si>
  <si>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</si>
  <si>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</si>
  <si>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</si>
  <si>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</si>
  <si>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</si>
  <si>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</si>
  <si>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</si>
  <si>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</si>
  <si>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</si>
  <si>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</si>
  <si>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</si>
  <si>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</si>
  <si>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</si>
  <si>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</si>
  <si>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</si>
  <si>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</si>
  <si>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</si>
  <si>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</si>
  <si>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</si>
  <si>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</si>
  <si>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</si>
  <si>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</si>
  <si>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</si>
  <si>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</si>
  <si>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</si>
  <si>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</si>
  <si>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</si>
  <si>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</si>
  <si>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</si>
  <si>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</si>
  <si>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</si>
  <si>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</si>
  <si>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</si>
  <si>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</si>
  <si>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</si>
  <si>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</si>
  <si>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</si>
  <si>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</si>
  <si>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</si>
  <si>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</si>
  <si>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</si>
  <si>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</si>
  <si>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</si>
  <si>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</si>
  <si>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</si>
  <si>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</si>
  <si>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</si>
  <si>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</si>
  <si>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</si>
  <si>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</si>
  <si>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</si>
  <si>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</si>
  <si>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</si>
  <si>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</si>
  <si>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</si>
  <si>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</si>
  <si>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</si>
  <si>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</si>
  <si>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</si>
  <si>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</si>
  <si>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</si>
  <si>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</si>
  <si>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</si>
  <si>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</si>
  <si>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</si>
  <si>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</si>
  <si>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</si>
  <si>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</si>
  <si>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</si>
  <si>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</si>
  <si>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</si>
  <si>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</si>
  <si>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</si>
  <si>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</si>
  <si>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</si>
  <si>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</si>
  <si>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</si>
  <si>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</si>
  <si>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</si>
  <si>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</si>
  <si>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</si>
  <si>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</si>
  <si>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</si>
  <si>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</si>
  <si>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</si>
  <si>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</si>
  <si>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</si>
  <si>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</si>
  <si>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</si>
  <si>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</si>
  <si>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</si>
  <si>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</si>
  <si>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</si>
  <si>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</si>
  <si>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</si>
  <si>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</si>
  <si>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</si>
  <si>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</si>
  <si>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</si>
  <si>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</si>
  <si>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</si>
  <si>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</si>
  <si>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</si>
  <si>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</si>
  <si>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</si>
  <si>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</si>
  <si>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</si>
  <si>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</si>
  <si>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</si>
  <si>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</si>
  <si>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</si>
  <si>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</si>
  <si>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</si>
  <si>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</si>
  <si>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</si>
  <si>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</si>
  <si>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</si>
  <si>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</si>
  <si>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</si>
  <si>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</si>
  <si>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</si>
  <si>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</si>
  <si>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LumiÃ¨re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</si>
  <si>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</si>
  <si>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</si>
  <si>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</si>
  <si>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</si>
  <si>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</si>
  <si>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</si>
  <si>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</si>
  <si>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</si>
  <si>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</si>
  <si>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</si>
  <si>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</si>
  <si>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</si>
  <si>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</si>
  <si>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</si>
  <si>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</si>
  <si>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</si>
  <si>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</si>
  <si>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</si>
  <si>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</si>
  <si>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</si>
  <si>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</si>
  <si>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</si>
  <si>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</si>
  <si>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</si>
  <si>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</si>
  <si>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</si>
  <si>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</si>
  <si>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</si>
  <si>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</si>
  <si>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</si>
  <si>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</si>
  <si>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</si>
  <si>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</si>
  <si>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</si>
  <si>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</si>
  <si>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</si>
  <si>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</si>
  <si>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</si>
  <si>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</si>
  <si>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</si>
  <si>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</si>
  <si>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</si>
  <si>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</si>
  <si>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</si>
  <si>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</si>
  <si>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</si>
  <si>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</si>
  <si>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</si>
  <si>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</si>
  <si>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</si>
  <si>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</si>
  <si>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</si>
  <si>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</si>
  <si>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</si>
  <si>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</si>
  <si>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GÃ©rard Corbiau</t>
  </si>
  <si>
    <t>AndrÃ©e Corbiau</t>
  </si>
  <si>
    <t>Stefano Dionisi</t>
  </si>
  <si>
    <t>StÃ©phan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</si>
  <si>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</si>
  <si>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</si>
  <si>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</si>
  <si>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</si>
  <si>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</si>
  <si>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</si>
  <si>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</si>
  <si>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</si>
  <si>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</si>
  <si>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</si>
  <si>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</si>
  <si>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</si>
  <si>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</si>
  <si>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</si>
  <si>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</si>
  <si>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</si>
  <si>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</si>
  <si>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</si>
  <si>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</si>
  <si>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</si>
  <si>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</si>
  <si>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</si>
  <si>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</si>
  <si>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</si>
  <si>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</si>
  <si>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</si>
  <si>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</si>
  <si>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</si>
  <si>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</si>
  <si>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</si>
  <si>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</si>
  <si>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</si>
  <si>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</si>
  <si>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</si>
  <si>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</si>
  <si>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</si>
  <si>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</si>
  <si>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</si>
  <si>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</si>
  <si>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</si>
  <si>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</si>
  <si>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</si>
  <si>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</si>
  <si>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</si>
  <si>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</si>
  <si>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</si>
  <si>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</si>
  <si>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</si>
  <si>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</si>
  <si>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</si>
  <si>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</si>
  <si>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</si>
  <si>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</si>
  <si>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</si>
  <si>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</si>
  <si>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</si>
  <si>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</si>
  <si>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</si>
  <si>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</si>
  <si>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</si>
  <si>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</si>
  <si>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</si>
  <si>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</si>
  <si>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</si>
  <si>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</si>
  <si>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</si>
  <si>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</si>
  <si>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</si>
  <si>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</si>
  <si>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</si>
  <si>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</si>
  <si>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</si>
  <si>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</si>
  <si>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</si>
  <si>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</si>
  <si>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</si>
  <si>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</si>
  <si>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</si>
  <si>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</si>
  <si>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</si>
  <si>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</si>
  <si>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</si>
  <si>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</si>
  <si>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</si>
  <si>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</si>
  <si>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</si>
  <si>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</si>
  <si>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</si>
  <si>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</si>
  <si>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</si>
  <si>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</si>
  <si>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</si>
  <si>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</si>
  <si>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</si>
  <si>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</si>
  <si>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</si>
  <si>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</si>
  <si>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</si>
  <si>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</si>
  <si>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</si>
  <si>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</si>
  <si>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</si>
  <si>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</si>
  <si>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</si>
  <si>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</si>
  <si>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</si>
  <si>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</si>
  <si>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</si>
  <si>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</si>
  <si>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</si>
  <si>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</si>
  <si>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</si>
  <si>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</si>
  <si>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</si>
  <si>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</si>
  <si>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</si>
  <si>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</si>
  <si>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</si>
  <si>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</si>
  <si>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</si>
  <si>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</si>
  <si>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</si>
  <si>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</si>
  <si>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</si>
  <si>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</si>
  <si>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</si>
  <si>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</si>
  <si>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</si>
  <si>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</si>
  <si>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</si>
  <si>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</si>
  <si>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</si>
  <si>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</si>
  <si>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</si>
  <si>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</si>
  <si>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</si>
  <si>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</si>
  <si>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</si>
  <si>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</si>
  <si>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</si>
  <si>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</si>
  <si>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</si>
  <si>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</si>
  <si>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</si>
  <si>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</si>
  <si>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</si>
  <si>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</si>
  <si>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</si>
  <si>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</si>
  <si>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</si>
  <si>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</si>
  <si>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</si>
  <si>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</si>
  <si>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</si>
  <si>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</si>
  <si>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</si>
  <si>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</si>
  <si>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</si>
  <si>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</si>
  <si>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</si>
  <si>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</si>
  <si>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</si>
  <si>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</si>
  <si>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</si>
  <si>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</si>
  <si>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</si>
  <si>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</si>
  <si>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</si>
  <si>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</si>
  <si>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</si>
  <si>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</si>
  <si>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</si>
  <si>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</si>
  <si>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</si>
  <si>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</si>
  <si>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</si>
  <si>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</si>
  <si>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</si>
  <si>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</si>
  <si>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</si>
  <si>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</si>
  <si>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</si>
  <si>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</si>
  <si>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</si>
  <si>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</si>
  <si>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</si>
  <si>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</si>
  <si>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</si>
  <si>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</si>
  <si>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</si>
  <si>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</si>
  <si>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</si>
  <si>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</si>
  <si>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</si>
  <si>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</si>
  <si>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</si>
  <si>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</si>
  <si>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</si>
  <si>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</si>
  <si>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</si>
  <si>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</si>
  <si>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</si>
  <si>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KÃ´dansha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</si>
  <si>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</si>
  <si>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</si>
  <si>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</si>
  <si>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</si>
  <si>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</si>
  <si>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</si>
  <si>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</si>
  <si>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</si>
  <si>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</si>
  <si>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</si>
  <si>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</si>
  <si>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</si>
  <si>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</si>
  <si>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</si>
  <si>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</si>
  <si>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</si>
  <si>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</si>
  <si>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</si>
  <si>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</si>
  <si>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</si>
  <si>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</si>
  <si>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</si>
  <si>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</si>
  <si>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</si>
  <si>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</si>
  <si>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</si>
  <si>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</si>
  <si>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</si>
  <si>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</si>
  <si>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</si>
  <si>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</si>
  <si>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</si>
  <si>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</si>
  <si>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</si>
  <si>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</si>
  <si>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</si>
  <si>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</si>
  <si>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</si>
  <si>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</si>
  <si>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</si>
  <si>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</si>
  <si>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</si>
  <si>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</si>
  <si>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</si>
  <si>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</si>
  <si>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</si>
  <si>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</si>
  <si>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</si>
  <si>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</si>
  <si>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</si>
  <si>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</si>
  <si>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</si>
  <si>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</si>
  <si>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</si>
  <si>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</si>
  <si>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</si>
  <si>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</si>
  <si>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</si>
  <si>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</si>
  <si>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</si>
  <si>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</si>
  <si>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</si>
  <si>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</si>
  <si>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</si>
  <si>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</si>
  <si>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</si>
  <si>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</si>
  <si>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</si>
  <si>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</si>
  <si>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</si>
  <si>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</si>
  <si>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</si>
  <si>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</si>
  <si>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</si>
  <si>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</si>
  <si>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</si>
  <si>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</si>
  <si>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</si>
  <si>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</si>
  <si>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</si>
  <si>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</si>
  <si>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</si>
  <si>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</si>
  <si>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</si>
  <si>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</si>
  <si>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</si>
  <si>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</si>
  <si>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</si>
  <si>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</si>
  <si>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</si>
  <si>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</si>
  <si>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</si>
  <si>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</si>
  <si>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</si>
  <si>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</si>
  <si>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</si>
  <si>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</si>
  <si>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</si>
  <si>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</si>
  <si>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</si>
  <si>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</si>
  <si>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</si>
  <si>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</si>
  <si>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</si>
  <si>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</si>
  <si>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</si>
  <si>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</si>
  <si>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</si>
  <si>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</si>
  <si>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</si>
  <si>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</si>
  <si>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</si>
  <si>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</si>
  <si>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</si>
  <si>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</si>
  <si>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</si>
  <si>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</si>
  <si>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</si>
  <si>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</si>
  <si>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</si>
  <si>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</si>
  <si>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</si>
  <si>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</si>
  <si>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</si>
  <si>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</si>
  <si>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</si>
  <si>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</si>
  <si>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</si>
  <si>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</si>
  <si>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</si>
  <si>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</si>
  <si>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</si>
  <si>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</si>
  <si>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</si>
  <si>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</si>
  <si>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</si>
  <si>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</si>
  <si>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</si>
  <si>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</si>
  <si>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</si>
  <si>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BussiÃ¨res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</si>
  <si>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</si>
  <si>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</si>
  <si>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</si>
  <si>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</si>
  <si>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</si>
  <si>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</si>
  <si>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</si>
  <si>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</si>
  <si>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</si>
  <si>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</si>
  <si>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</si>
  <si>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</si>
  <si>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</si>
  <si>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</si>
  <si>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</si>
  <si>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</si>
  <si>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</si>
  <si>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</si>
  <si>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</si>
  <si>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</si>
  <si>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</si>
  <si>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</si>
  <si>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</si>
  <si>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</si>
  <si>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</si>
  <si>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</si>
  <si>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</si>
  <si>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</si>
  <si>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</si>
  <si>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</si>
  <si>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</si>
  <si>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</si>
  <si>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</si>
  <si>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GÃ©nÃ©rale CinÃ©matographique (UGC)</t>
  </si>
  <si>
    <t>Nine Months</t>
  </si>
  <si>
    <t>July 12, 1995 (United States)</t>
  </si>
  <si>
    <t>Patrick BraoudÃ©</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</si>
  <si>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</si>
  <si>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</si>
  <si>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</si>
  <si>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</si>
  <si>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</si>
  <si>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</si>
  <si>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</si>
  <si>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</si>
  <si>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</si>
  <si>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</si>
  <si>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</si>
  <si>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</si>
  <si>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</si>
  <si>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</si>
  <si>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</si>
  <si>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</si>
  <si>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</si>
  <si>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</si>
  <si>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</si>
  <si>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</si>
  <si>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Ãlex de la Iglesia</t>
  </si>
  <si>
    <t>Jorge GuerricaechevarrÃ­a</t>
  </si>
  <si>
    <t>Ãlex Angulo</t>
  </si>
  <si>
    <t>Canal+ EspaÃ±a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</si>
  <si>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</si>
  <si>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</si>
  <si>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</si>
  <si>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</si>
  <si>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</si>
  <si>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</si>
  <si>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</si>
  <si>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</si>
  <si>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</si>
  <si>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</si>
  <si>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</si>
  <si>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</si>
  <si>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</si>
  <si>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</si>
  <si>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</si>
  <si>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</si>
  <si>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</si>
  <si>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</si>
  <si>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</si>
  <si>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</si>
  <si>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</si>
  <si>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</si>
  <si>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</si>
  <si>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</si>
  <si>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</si>
  <si>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</si>
  <si>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</si>
  <si>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</si>
  <si>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</si>
  <si>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</si>
  <si>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</si>
  <si>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</si>
  <si>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</si>
  <si>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</si>
  <si>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</si>
  <si>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</si>
  <si>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</si>
  <si>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</si>
  <si>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</si>
  <si>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</si>
  <si>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</si>
  <si>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</si>
  <si>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lÃ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</si>
  <si>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</si>
  <si>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</si>
  <si>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</si>
  <si>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</si>
  <si>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</si>
  <si>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</si>
  <si>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</si>
  <si>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</si>
  <si>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</si>
  <si>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</si>
  <si>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</si>
  <si>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</si>
  <si>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</si>
  <si>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</si>
  <si>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</si>
  <si>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</si>
  <si>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</si>
  <si>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</si>
  <si>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</si>
  <si>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</si>
  <si>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CÃ©rÃ©monie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</si>
  <si>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</si>
  <si>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</si>
  <si>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</si>
  <si>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</si>
  <si>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</si>
  <si>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</si>
  <si>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</si>
  <si>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</si>
  <si>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</si>
  <si>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</si>
  <si>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</si>
  <si>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</si>
  <si>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</si>
  <si>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</si>
  <si>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</si>
  <si>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</si>
  <si>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</si>
  <si>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</si>
  <si>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</si>
  <si>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</si>
  <si>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</si>
  <si>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</si>
  <si>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</si>
  <si>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</si>
  <si>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</si>
  <si>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</si>
  <si>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</si>
  <si>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</si>
  <si>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</si>
  <si>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</si>
  <si>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</si>
  <si>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</si>
  <si>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</si>
  <si>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</si>
  <si>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</si>
  <si>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</si>
  <si>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</si>
  <si>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</si>
  <si>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</si>
  <si>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</si>
  <si>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</si>
  <si>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</si>
  <si>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</si>
  <si>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</si>
  <si>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</si>
  <si>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</si>
  <si>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</si>
  <si>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</si>
  <si>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</si>
  <si>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</si>
  <si>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</si>
  <si>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</si>
  <si>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</si>
  <si>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</si>
  <si>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</si>
  <si>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</si>
  <si>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</si>
  <si>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</si>
  <si>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</si>
  <si>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</si>
  <si>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</si>
  <si>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</si>
  <si>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</si>
  <si>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</si>
  <si>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</si>
  <si>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</si>
  <si>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</si>
  <si>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</si>
  <si>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</si>
  <si>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</si>
  <si>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</si>
  <si>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</si>
  <si>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GrodÃ©nchik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</si>
  <si>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</si>
  <si>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</si>
  <si>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</si>
  <si>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</si>
  <si>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</si>
  <si>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</si>
  <si>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</si>
  <si>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</si>
  <si>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</si>
  <si>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</si>
  <si>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</si>
  <si>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</si>
  <si>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</si>
  <si>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</si>
  <si>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</si>
  <si>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</si>
  <si>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</si>
  <si>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</si>
  <si>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</si>
  <si>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</si>
  <si>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BenoÃ®t Jacquot</t>
  </si>
  <si>
    <t>JÃ©rÃ´me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</si>
  <si>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</si>
  <si>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</si>
  <si>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</si>
  <si>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</si>
  <si>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</si>
  <si>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</si>
  <si>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</si>
  <si>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</si>
  <si>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</si>
  <si>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</si>
  <si>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</si>
  <si>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</si>
  <si>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</si>
  <si>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</si>
  <si>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</si>
  <si>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</si>
  <si>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</si>
  <si>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</si>
  <si>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</si>
  <si>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</si>
  <si>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</si>
  <si>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</si>
  <si>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</si>
  <si>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</si>
  <si>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</si>
  <si>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</si>
  <si>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</si>
  <si>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</si>
  <si>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</si>
  <si>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</si>
  <si>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</si>
  <si>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</si>
  <si>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</si>
  <si>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</si>
  <si>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</si>
  <si>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</si>
  <si>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</si>
  <si>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</si>
  <si>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</si>
  <si>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</si>
  <si>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</si>
  <si>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</si>
  <si>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</si>
  <si>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</si>
  <si>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</si>
  <si>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</si>
  <si>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</si>
  <si>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</si>
  <si>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</si>
  <si>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</si>
  <si>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</si>
  <si>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</si>
  <si>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</si>
  <si>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</si>
  <si>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</si>
  <si>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</si>
  <si>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</si>
  <si>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</si>
  <si>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</si>
  <si>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</si>
  <si>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</si>
  <si>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</si>
  <si>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</si>
  <si>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</si>
  <si>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</si>
  <si>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</si>
  <si>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</si>
  <si>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</si>
  <si>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</si>
  <si>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</si>
  <si>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</si>
  <si>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</si>
  <si>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</si>
  <si>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</si>
  <si>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</si>
  <si>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</si>
  <si>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</si>
  <si>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</si>
  <si>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</si>
  <si>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</si>
  <si>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</si>
  <si>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</si>
  <si>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</si>
  <si>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</si>
  <si>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</si>
  <si>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</si>
  <si>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</si>
  <si>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</si>
  <si>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</si>
  <si>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</si>
  <si>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</si>
  <si>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</si>
  <si>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</si>
  <si>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</si>
  <si>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</si>
  <si>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</si>
  <si>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</si>
  <si>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</si>
  <si>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</si>
  <si>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</si>
  <si>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</si>
  <si>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</si>
  <si>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</si>
  <si>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</si>
  <si>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AndrÃ©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</si>
  <si>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</si>
  <si>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</si>
  <si>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</si>
  <si>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</si>
  <si>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</si>
  <si>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</si>
  <si>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</si>
  <si>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</si>
  <si>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</si>
  <si>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</si>
  <si>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</si>
  <si>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</si>
  <si>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</si>
  <si>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</si>
  <si>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</si>
  <si>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</si>
  <si>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</si>
  <si>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</si>
  <si>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</si>
  <si>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</si>
  <si>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</si>
  <si>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</si>
  <si>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</si>
  <si>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</si>
  <si>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</si>
  <si>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</si>
  <si>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</si>
  <si>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</si>
  <si>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</si>
  <si>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</si>
  <si>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</si>
  <si>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</si>
  <si>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</si>
  <si>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</si>
  <si>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</si>
  <si>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</si>
  <si>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</si>
  <si>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</si>
  <si>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</si>
  <si>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</si>
  <si>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</si>
  <si>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</si>
  <si>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</si>
  <si>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</si>
  <si>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</si>
  <si>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</si>
  <si>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</si>
  <si>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</si>
  <si>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</si>
  <si>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</si>
  <si>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</si>
  <si>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</si>
  <si>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</si>
  <si>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</si>
  <si>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</si>
  <si>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</si>
  <si>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</si>
  <si>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</si>
  <si>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</si>
  <si>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</si>
  <si>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</si>
  <si>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</si>
  <si>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</si>
  <si>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</si>
  <si>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</si>
  <si>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</si>
  <si>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</si>
  <si>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</si>
  <si>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</si>
  <si>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</si>
  <si>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</si>
  <si>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</si>
  <si>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</si>
  <si>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</si>
  <si>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</si>
  <si>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</si>
  <si>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</si>
  <si>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</si>
  <si>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</si>
  <si>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</si>
  <si>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</si>
  <si>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</si>
  <si>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</si>
  <si>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</si>
  <si>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</si>
  <si>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</si>
  <si>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</si>
  <si>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</si>
  <si>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</si>
  <si>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</si>
  <si>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</si>
  <si>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</si>
  <si>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</si>
  <si>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</si>
  <si>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</si>
  <si>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</si>
  <si>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</si>
  <si>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</si>
  <si>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</si>
  <si>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</si>
  <si>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</si>
  <si>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RyÃ»zÃ´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</si>
  <si>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</si>
  <si>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</si>
  <si>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</si>
  <si>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</si>
  <si>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</si>
  <si>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</si>
  <si>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</si>
  <si>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</si>
  <si>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</si>
  <si>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</si>
  <si>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</si>
  <si>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</si>
  <si>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</si>
  <si>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</si>
  <si>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</si>
  <si>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</si>
  <si>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</si>
  <si>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</si>
  <si>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</si>
  <si>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</si>
  <si>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</si>
  <si>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</si>
  <si>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</si>
  <si>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</si>
  <si>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</si>
  <si>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</si>
  <si>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</si>
  <si>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</si>
  <si>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</si>
  <si>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</si>
  <si>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</si>
  <si>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</si>
  <si>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</si>
  <si>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</si>
  <si>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</si>
  <si>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</si>
  <si>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</si>
  <si>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</si>
  <si>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</si>
  <si>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</si>
  <si>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</si>
  <si>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</si>
  <si>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</si>
  <si>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</si>
  <si>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</si>
  <si>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</si>
  <si>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</si>
  <si>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</si>
  <si>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</si>
  <si>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</si>
  <si>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</si>
  <si>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</si>
  <si>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</si>
  <si>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</si>
  <si>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</si>
  <si>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</si>
  <si>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</si>
  <si>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</si>
  <si>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</si>
  <si>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</si>
  <si>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</si>
  <si>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</si>
  <si>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</si>
  <si>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</si>
  <si>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</si>
  <si>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</si>
  <si>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</si>
  <si>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</si>
  <si>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</si>
  <si>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</si>
  <si>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</si>
  <si>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</si>
  <si>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</si>
  <si>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</si>
  <si>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</si>
  <si>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</si>
  <si>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</si>
  <si>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</si>
  <si>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</si>
  <si>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</si>
  <si>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</si>
  <si>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</si>
  <si>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</si>
  <si>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</si>
  <si>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</si>
  <si>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</si>
  <si>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</si>
  <si>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</si>
  <si>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</si>
  <si>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</si>
  <si>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</si>
  <si>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</si>
  <si>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</si>
  <si>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</si>
  <si>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</si>
  <si>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</si>
  <si>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</si>
  <si>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</si>
  <si>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</si>
  <si>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</si>
  <si>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</si>
  <si>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</si>
  <si>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</si>
  <si>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</si>
  <si>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</si>
  <si>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</si>
  <si>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</si>
  <si>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</si>
  <si>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</si>
  <si>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</si>
  <si>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</si>
  <si>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</si>
  <si>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</si>
  <si>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</si>
  <si>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</si>
  <si>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</si>
  <si>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</si>
  <si>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</si>
  <si>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</si>
  <si>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</si>
  <si>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</si>
  <si>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</si>
  <si>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</si>
  <si>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</si>
  <si>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</si>
  <si>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</si>
  <si>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</si>
  <si>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</si>
  <si>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</si>
  <si>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</si>
  <si>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</si>
  <si>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</si>
  <si>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</si>
  <si>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</si>
  <si>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</si>
  <si>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</si>
  <si>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</si>
  <si>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</si>
  <si>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</si>
  <si>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</si>
  <si>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</si>
  <si>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</si>
  <si>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</si>
  <si>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</si>
  <si>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</si>
  <si>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</si>
  <si>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</si>
  <si>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</si>
  <si>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</si>
  <si>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</si>
  <si>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</si>
  <si>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</si>
  <si>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</si>
  <si>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</si>
  <si>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</si>
  <si>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</si>
  <si>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</si>
  <si>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</si>
  <si>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</si>
  <si>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</si>
  <si>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</si>
  <si>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</si>
  <si>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</si>
  <si>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</si>
  <si>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</si>
  <si>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</si>
  <si>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</si>
  <si>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</si>
  <si>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</si>
  <si>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</si>
  <si>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</si>
  <si>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</si>
  <si>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</si>
  <si>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BrontÃ«</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</si>
  <si>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</si>
  <si>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</si>
  <si>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</si>
  <si>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</si>
  <si>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</si>
  <si>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</si>
  <si>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</si>
  <si>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</si>
  <si>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</si>
  <si>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</si>
  <si>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</si>
  <si>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</si>
  <si>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</si>
  <si>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</si>
  <si>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</si>
  <si>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</si>
  <si>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</si>
  <si>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</si>
  <si>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</si>
  <si>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</si>
  <si>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</si>
  <si>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</si>
  <si>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</si>
  <si>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</si>
  <si>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</si>
  <si>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</si>
  <si>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</si>
  <si>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</si>
  <si>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</si>
  <si>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</si>
  <si>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</si>
  <si>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</si>
  <si>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</si>
  <si>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</si>
  <si>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</si>
  <si>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April 11, 1997 (United States)</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</si>
  <si>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</si>
  <si>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</si>
  <si>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</si>
  <si>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</si>
  <si>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</si>
  <si>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</si>
  <si>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</si>
  <si>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</si>
  <si>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</si>
  <si>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</si>
  <si>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</si>
  <si>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</si>
  <si>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</si>
  <si>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</si>
  <si>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</si>
  <si>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</si>
  <si>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</si>
  <si>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</si>
  <si>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</si>
  <si>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</si>
  <si>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</si>
  <si>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</si>
  <si>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</si>
  <si>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</si>
  <si>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</si>
  <si>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</si>
  <si>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</si>
  <si>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</si>
  <si>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</si>
  <si>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</si>
  <si>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</si>
  <si>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</si>
  <si>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</si>
  <si>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</si>
  <si>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</si>
  <si>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</si>
  <si>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</si>
  <si>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</si>
  <si>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</si>
  <si>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</si>
  <si>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</si>
  <si>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</si>
  <si>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</si>
  <si>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</si>
  <si>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</si>
  <si>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</si>
  <si>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</si>
  <si>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</si>
  <si>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</si>
  <si>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</si>
  <si>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</si>
  <si>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</si>
  <si>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</si>
  <si>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</si>
  <si>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</si>
  <si>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</si>
  <si>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</si>
  <si>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</si>
  <si>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</si>
  <si>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</si>
  <si>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</si>
  <si>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</si>
  <si>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</si>
  <si>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</si>
  <si>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</si>
  <si>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</si>
  <si>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</si>
  <si>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</si>
  <si>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</si>
  <si>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</si>
  <si>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</si>
  <si>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</si>
  <si>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</si>
  <si>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</si>
  <si>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</si>
  <si>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</si>
  <si>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</si>
  <si>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</si>
  <si>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</si>
  <si>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</si>
  <si>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</si>
  <si>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</si>
  <si>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</si>
  <si>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</si>
  <si>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</si>
  <si>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</si>
  <si>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</si>
  <si>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</si>
  <si>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</si>
  <si>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</si>
  <si>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</si>
  <si>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</si>
  <si>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</si>
  <si>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</si>
  <si>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</si>
  <si>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</si>
  <si>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</si>
  <si>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</si>
  <si>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</si>
  <si>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</si>
  <si>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</si>
  <si>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</si>
  <si>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</si>
  <si>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</si>
  <si>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</si>
  <si>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</si>
  <si>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</si>
  <si>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</si>
  <si>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</si>
  <si>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</si>
  <si>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</si>
  <si>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</si>
  <si>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</si>
  <si>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</si>
  <si>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</si>
  <si>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</si>
  <si>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</si>
  <si>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</si>
  <si>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</si>
  <si>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</si>
  <si>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</si>
  <si>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</si>
  <si>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</si>
  <si>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</si>
  <si>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</si>
  <si>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</si>
  <si>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</si>
  <si>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</si>
  <si>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</si>
  <si>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</si>
  <si>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</si>
  <si>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</si>
  <si>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</si>
  <si>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</si>
  <si>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</si>
  <si>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</si>
  <si>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CouturiÃ©</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</si>
  <si>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</si>
  <si>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</si>
  <si>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</si>
  <si>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</si>
  <si>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</si>
  <si>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</si>
  <si>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</si>
  <si>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</si>
  <si>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</si>
  <si>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</si>
  <si>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</si>
  <si>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</si>
  <si>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</si>
  <si>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</si>
  <si>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</si>
  <si>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</si>
  <si>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</si>
  <si>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</si>
  <si>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</si>
  <si>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</si>
  <si>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</si>
  <si>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</si>
  <si>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</si>
  <si>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</si>
  <si>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</si>
  <si>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</si>
  <si>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</si>
  <si>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</si>
  <si>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</si>
  <si>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</si>
  <si>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</si>
  <si>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</si>
  <si>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</si>
  <si>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</si>
  <si>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</si>
  <si>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</si>
  <si>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</si>
  <si>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</si>
  <si>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</si>
  <si>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</si>
  <si>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</si>
  <si>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</si>
  <si>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</si>
  <si>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</si>
  <si>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</si>
  <si>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</si>
  <si>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</si>
  <si>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</si>
  <si>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</si>
  <si>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</si>
  <si>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</si>
  <si>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</si>
  <si>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</si>
  <si>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</si>
  <si>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</si>
  <si>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</si>
  <si>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</si>
  <si>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</si>
  <si>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</si>
  <si>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</si>
  <si>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YÃ´ji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</si>
  <si>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</si>
  <si>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</si>
  <si>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</si>
  <si>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</si>
  <si>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</si>
  <si>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</si>
  <si>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</si>
  <si>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</si>
  <si>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</si>
  <si>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</si>
  <si>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</si>
  <si>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</si>
  <si>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</si>
  <si>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</si>
  <si>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</si>
  <si>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</si>
  <si>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</si>
  <si>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</si>
  <si>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</si>
  <si>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</si>
  <si>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AndrÃ©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</si>
  <si>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</si>
  <si>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</si>
  <si>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</si>
  <si>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</si>
  <si>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</si>
  <si>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</si>
  <si>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</si>
  <si>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</si>
  <si>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</si>
  <si>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</si>
  <si>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</si>
  <si>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</si>
  <si>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</si>
  <si>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</si>
  <si>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</si>
  <si>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</si>
  <si>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</si>
  <si>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</si>
  <si>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</si>
  <si>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</si>
  <si>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Satoshi Kon</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</si>
  <si>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</si>
  <si>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</si>
  <si>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</si>
  <si>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</si>
  <si>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</si>
  <si>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</si>
  <si>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</si>
  <si>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</si>
  <si>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</si>
  <si>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</si>
  <si>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</si>
  <si>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</si>
  <si>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</si>
  <si>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</si>
  <si>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</si>
  <si>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</si>
  <si>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</si>
  <si>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</si>
  <si>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</si>
  <si>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</si>
  <si>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</si>
  <si>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</si>
  <si>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DippÃ©</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</si>
  <si>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</si>
  <si>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</si>
  <si>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</si>
  <si>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</si>
  <si>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</si>
  <si>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</si>
  <si>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</si>
  <si>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</si>
  <si>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</si>
  <si>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</si>
  <si>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</si>
  <si>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</si>
  <si>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</si>
  <si>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</si>
  <si>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</si>
  <si>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</si>
  <si>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</si>
  <si>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</si>
  <si>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</si>
  <si>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</si>
  <si>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</si>
  <si>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</si>
  <si>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</si>
  <si>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</si>
  <si>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</si>
  <si>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</si>
  <si>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</si>
  <si>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</si>
  <si>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</si>
  <si>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</si>
  <si>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</si>
  <si>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</si>
  <si>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</si>
  <si>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</si>
  <si>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</si>
  <si>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</si>
  <si>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</si>
  <si>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</si>
  <si>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</si>
  <si>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</si>
  <si>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</si>
  <si>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</si>
  <si>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</si>
  <si>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</si>
  <si>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</si>
  <si>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</si>
  <si>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</si>
  <si>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</si>
  <si>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</si>
  <si>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</si>
  <si>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</si>
  <si>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</si>
  <si>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</si>
  <si>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</si>
  <si>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</si>
  <si>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</si>
  <si>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</si>
  <si>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</si>
  <si>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</si>
  <si>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</si>
  <si>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</si>
  <si>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</si>
  <si>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</si>
  <si>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</si>
  <si>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</si>
  <si>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</si>
  <si>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</si>
  <si>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</si>
  <si>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</si>
  <si>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</si>
  <si>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</si>
  <si>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</si>
  <si>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</si>
  <si>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</si>
  <si>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</si>
  <si>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</si>
  <si>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</si>
  <si>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</si>
  <si>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</si>
  <si>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</si>
  <si>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</si>
  <si>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</si>
  <si>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</si>
  <si>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</si>
  <si>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</si>
  <si>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</si>
  <si>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</si>
  <si>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AmenÃ¡bar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</si>
  <si>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</si>
  <si>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</si>
  <si>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</si>
  <si>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</si>
  <si>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</si>
  <si>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</si>
  <si>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</si>
  <si>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</si>
  <si>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</si>
  <si>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</si>
  <si>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</si>
  <si>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</si>
  <si>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</si>
  <si>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</si>
  <si>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</si>
  <si>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</si>
  <si>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</si>
  <si>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</si>
  <si>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</si>
  <si>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</si>
  <si>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</si>
  <si>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</si>
  <si>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</si>
  <si>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</si>
  <si>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</si>
  <si>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</si>
  <si>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</si>
  <si>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</si>
  <si>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</si>
  <si>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</si>
  <si>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</si>
  <si>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</si>
  <si>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</si>
  <si>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</si>
  <si>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</si>
  <si>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</si>
  <si>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</si>
  <si>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</si>
  <si>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HervÃ©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</si>
  <si>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</si>
  <si>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</si>
  <si>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</si>
  <si>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</si>
  <si>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</si>
  <si>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</si>
  <si>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</si>
  <si>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</si>
  <si>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</si>
  <si>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</si>
  <si>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</si>
  <si>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</si>
  <si>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</si>
  <si>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</si>
  <si>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</si>
  <si>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</si>
  <si>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</si>
  <si>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</si>
  <si>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</si>
  <si>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</si>
  <si>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</si>
  <si>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</si>
  <si>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</si>
  <si>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</si>
  <si>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</si>
  <si>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</si>
  <si>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</si>
  <si>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</si>
  <si>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</si>
  <si>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</si>
  <si>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</si>
  <si>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</si>
  <si>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</si>
  <si>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</si>
  <si>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</si>
  <si>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</si>
  <si>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</si>
  <si>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</si>
  <si>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</si>
  <si>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</si>
  <si>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</si>
  <si>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FÃ©lix EnrÃ­quez AlcalÃ¡</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</si>
  <si>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</si>
  <si>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</si>
  <si>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</si>
  <si>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</si>
  <si>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</si>
  <si>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</si>
  <si>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</si>
  <si>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</si>
  <si>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</si>
  <si>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</si>
  <si>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</si>
  <si>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</si>
  <si>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</si>
  <si>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</si>
  <si>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</si>
  <si>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</si>
  <si>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</si>
  <si>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</si>
  <si>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</si>
  <si>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</si>
  <si>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</si>
  <si>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</si>
  <si>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</si>
  <si>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</si>
  <si>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</si>
  <si>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</si>
  <si>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</si>
  <si>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</si>
  <si>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</si>
  <si>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</si>
  <si>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</si>
  <si>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</si>
  <si>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</si>
  <si>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</si>
  <si>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</si>
  <si>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</si>
  <si>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</si>
  <si>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</si>
  <si>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</si>
  <si>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</si>
  <si>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</si>
  <si>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</si>
  <si>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</si>
  <si>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</si>
  <si>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</si>
  <si>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</si>
  <si>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</si>
  <si>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</si>
  <si>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</si>
  <si>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</si>
  <si>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</si>
  <si>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</si>
  <si>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</si>
  <si>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</si>
  <si>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</si>
  <si>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</si>
  <si>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</si>
  <si>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</si>
  <si>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</si>
  <si>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</si>
  <si>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</si>
  <si>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</si>
  <si>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</si>
  <si>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</si>
  <si>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March 20, 1998 (United States)</t>
  </si>
  <si>
    <t>Insomnia</t>
  </si>
  <si>
    <t>May 29, 1998 (United States)</t>
  </si>
  <si>
    <t>Erik SkjoldbjÃ¦rg</t>
  </si>
  <si>
    <t>Nikolaj Frobenius</t>
  </si>
  <si>
    <t>Stellan SkarsgÃ¥rd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</si>
  <si>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</si>
  <si>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</si>
  <si>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</si>
  <si>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</si>
  <si>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</si>
  <si>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</si>
  <si>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</si>
  <si>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</si>
  <si>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</si>
  <si>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</si>
  <si>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</si>
  <si>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</si>
  <si>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</si>
  <si>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</si>
  <si>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</si>
  <si>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</si>
  <si>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</si>
  <si>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</si>
  <si>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</si>
  <si>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</si>
  <si>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</si>
  <si>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</si>
  <si>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</si>
  <si>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</si>
  <si>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</si>
  <si>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</si>
  <si>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</si>
  <si>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</si>
  <si>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</si>
  <si>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</si>
  <si>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</si>
  <si>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</si>
  <si>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</si>
  <si>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</si>
  <si>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</si>
  <si>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</si>
  <si>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</si>
  <si>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</si>
  <si>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</si>
  <si>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</si>
  <si>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</si>
  <si>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</si>
  <si>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</si>
  <si>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</si>
  <si>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</si>
  <si>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</si>
  <si>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</si>
  <si>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</si>
  <si>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</si>
  <si>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</si>
  <si>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</si>
  <si>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</si>
  <si>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</si>
  <si>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</si>
  <si>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</si>
  <si>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</si>
  <si>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</si>
  <si>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</si>
  <si>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</si>
  <si>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</si>
  <si>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</si>
  <si>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</si>
  <si>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</si>
  <si>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</si>
  <si>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</si>
  <si>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</si>
  <si>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</si>
  <si>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</si>
  <si>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</si>
  <si>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</si>
  <si>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</si>
  <si>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</si>
  <si>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</si>
  <si>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</si>
  <si>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</si>
  <si>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</si>
  <si>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</si>
  <si>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</si>
  <si>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</si>
  <si>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</si>
  <si>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</si>
  <si>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</si>
  <si>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</si>
  <si>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</si>
  <si>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</si>
  <si>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</si>
  <si>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</si>
  <si>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</si>
  <si>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</si>
  <si>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</si>
  <si>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</si>
  <si>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</si>
  <si>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</si>
  <si>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</si>
  <si>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</si>
  <si>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</si>
  <si>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</si>
  <si>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</si>
  <si>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</si>
  <si>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</si>
  <si>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</si>
  <si>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</si>
  <si>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</si>
  <si>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</si>
  <si>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</si>
  <si>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</si>
  <si>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</si>
  <si>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</si>
  <si>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</si>
  <si>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</si>
  <si>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</si>
  <si>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</si>
  <si>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</si>
  <si>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</si>
  <si>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</si>
  <si>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</si>
  <si>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</si>
  <si>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</si>
  <si>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</si>
  <si>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</si>
  <si>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</si>
  <si>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</si>
  <si>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</si>
  <si>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</si>
  <si>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</si>
  <si>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</si>
  <si>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</si>
  <si>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</si>
  <si>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</si>
  <si>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</si>
  <si>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</si>
  <si>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</si>
  <si>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</si>
  <si>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</si>
  <si>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</si>
  <si>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</si>
  <si>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</si>
  <si>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</si>
  <si>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</si>
  <si>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</si>
  <si>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</si>
  <si>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</si>
  <si>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</si>
  <si>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</si>
  <si>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</si>
  <si>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</si>
  <si>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</si>
  <si>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</si>
  <si>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</si>
  <si>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</si>
  <si>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</si>
  <si>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</si>
  <si>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</si>
  <si>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</si>
  <si>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</si>
  <si>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</si>
  <si>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</si>
  <si>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</si>
  <si>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</si>
  <si>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</si>
  <si>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</si>
  <si>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</si>
  <si>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</si>
  <si>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</si>
  <si>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</si>
  <si>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</si>
  <si>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</si>
  <si>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</si>
  <si>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</si>
  <si>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</si>
  <si>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</si>
  <si>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</si>
  <si>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</si>
  <si>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</si>
  <si>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</si>
  <si>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</si>
  <si>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HÃ¸eg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</si>
  <si>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</si>
  <si>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</si>
  <si>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</si>
  <si>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</si>
  <si>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</si>
  <si>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</si>
  <si>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</si>
  <si>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</si>
  <si>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</si>
  <si>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</si>
  <si>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</si>
  <si>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</si>
  <si>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</si>
  <si>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</si>
  <si>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</si>
  <si>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</si>
  <si>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</si>
  <si>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</si>
  <si>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</si>
  <si>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</si>
  <si>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</si>
  <si>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</si>
  <si>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</si>
  <si>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</si>
  <si>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</si>
  <si>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</si>
  <si>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</si>
  <si>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</si>
  <si>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</si>
  <si>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</si>
  <si>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</si>
  <si>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</si>
  <si>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KÃ¤stner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</si>
  <si>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</si>
  <si>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</si>
  <si>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</si>
  <si>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</si>
  <si>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</si>
  <si>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</si>
  <si>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</si>
  <si>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</si>
  <si>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</si>
  <si>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</si>
  <si>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</si>
  <si>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</si>
  <si>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</si>
  <si>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</si>
  <si>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</si>
  <si>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</si>
  <si>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</si>
  <si>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</si>
  <si>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</si>
  <si>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</si>
  <si>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</si>
  <si>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</si>
  <si>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</si>
  <si>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</si>
  <si>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</si>
  <si>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</si>
  <si>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</si>
  <si>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</si>
  <si>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</si>
  <si>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</si>
  <si>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</si>
  <si>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</si>
  <si>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</si>
  <si>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</si>
  <si>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</si>
  <si>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</si>
  <si>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</si>
  <si>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</si>
  <si>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</si>
  <si>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</si>
  <si>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</si>
  <si>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</si>
  <si>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</si>
  <si>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</si>
  <si>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</si>
  <si>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MiklÃ³s LÃ¡szlÃ³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</si>
  <si>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</si>
  <si>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</si>
  <si>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</si>
  <si>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</si>
  <si>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</si>
  <si>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</si>
  <si>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</si>
  <si>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</si>
  <si>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</si>
  <si>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</si>
  <si>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</si>
  <si>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</si>
  <si>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</si>
  <si>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</si>
  <si>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</si>
  <si>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</si>
  <si>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</si>
  <si>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</si>
  <si>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</si>
  <si>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</si>
  <si>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</si>
  <si>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</si>
  <si>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</si>
  <si>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</si>
  <si>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</si>
  <si>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</si>
  <si>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</si>
  <si>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</si>
  <si>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</si>
  <si>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</si>
  <si>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</si>
  <si>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</si>
  <si>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</si>
  <si>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</si>
  <si>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</si>
  <si>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</si>
  <si>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</si>
  <si>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</si>
  <si>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</si>
  <si>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</si>
  <si>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</si>
  <si>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</si>
  <si>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</si>
  <si>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</si>
  <si>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</si>
  <si>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</si>
  <si>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</si>
  <si>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</si>
  <si>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</si>
  <si>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</si>
  <si>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</si>
  <si>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</si>
  <si>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</si>
  <si>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</si>
  <si>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</si>
  <si>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</si>
  <si>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</si>
  <si>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</si>
  <si>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</si>
  <si>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</si>
  <si>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</si>
  <si>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</si>
  <si>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</si>
  <si>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</si>
  <si>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</si>
  <si>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</si>
  <si>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</si>
  <si>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</si>
  <si>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</si>
  <si>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</si>
  <si>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</si>
  <si>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</si>
  <si>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</si>
  <si>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</si>
  <si>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</si>
  <si>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</si>
  <si>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</si>
  <si>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</si>
  <si>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</si>
  <si>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</si>
  <si>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</si>
  <si>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</si>
  <si>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</si>
  <si>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</si>
  <si>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</si>
  <si>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</si>
  <si>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</si>
  <si>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</si>
  <si>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August 28, 1998 (United States)</t>
  </si>
  <si>
    <t>Mark Christopher</t>
  </si>
  <si>
    <t>Ryan Phillippe</t>
  </si>
  <si>
    <t>Dollface</t>
  </si>
  <si>
    <t>Hope Floats</t>
  </si>
  <si>
    <t>Steven Rogers</t>
  </si>
  <si>
    <t>Sliding Doors</t>
  </si>
  <si>
    <t>Peter Howitt</t>
  </si>
  <si>
    <t>Intermedia Films</t>
  </si>
  <si>
    <t>Buffalo '66</t>
  </si>
  <si>
    <t>Vincent Gallo</t>
  </si>
  <si>
    <t>CinÃ©pix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</si>
  <si>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</si>
  <si>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</si>
  <si>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</si>
  <si>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</si>
  <si>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</si>
  <si>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</si>
  <si>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</si>
  <si>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</si>
  <si>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</si>
  <si>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</si>
  <si>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</si>
  <si>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</si>
  <si>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</si>
  <si>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</si>
  <si>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</si>
  <si>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</si>
  <si>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</si>
  <si>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</si>
  <si>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</si>
  <si>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</si>
  <si>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</si>
  <si>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</si>
  <si>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</si>
  <si>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</si>
  <si>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</si>
  <si>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</si>
  <si>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</si>
  <si>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</si>
  <si>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</si>
  <si>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</si>
  <si>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</si>
  <si>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</si>
  <si>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</si>
  <si>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</si>
  <si>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</si>
  <si>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</si>
  <si>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</si>
  <si>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</si>
  <si>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NoÃ©</t>
  </si>
  <si>
    <t>Philippe Nahon</t>
  </si>
  <si>
    <t>Great Expectations</t>
  </si>
  <si>
    <t>The Avengers</t>
  </si>
  <si>
    <t>August 14, 1998 (United States)</t>
  </si>
  <si>
    <t>Sydney Newman</t>
  </si>
  <si>
    <t>The Legend of 1900</t>
  </si>
  <si>
    <t>October 28, 1998 (Italy)</t>
  </si>
  <si>
    <t>Alessandro Baricco</t>
  </si>
  <si>
    <t>SciarlÃ²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</si>
  <si>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</si>
  <si>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</si>
  <si>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</si>
  <si>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</si>
  <si>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</si>
  <si>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</si>
  <si>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</si>
  <si>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</si>
  <si>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</si>
  <si>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</si>
  <si>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</si>
  <si>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</si>
  <si>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</si>
  <si>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</si>
  <si>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</si>
  <si>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</si>
  <si>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</si>
  <si>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</si>
  <si>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</si>
  <si>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</si>
  <si>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</si>
  <si>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</si>
  <si>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</si>
  <si>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</si>
  <si>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Gemini Films</t>
  </si>
  <si>
    <t>SLC Punk!</t>
  </si>
  <si>
    <t>April 16, 1999 (United States)</t>
  </si>
  <si>
    <t>James Merendino</t>
  </si>
  <si>
    <t>Matthew Lillard</t>
  </si>
  <si>
    <t>The Replacement Killers</t>
  </si>
  <si>
    <t>Antoine Fuqua</t>
  </si>
  <si>
    <t>Ken Sanzel</t>
  </si>
  <si>
    <t>Chow Yun-Fat</t>
  </si>
  <si>
    <t>Taxi</t>
  </si>
  <si>
    <t>GÃ©rard PirÃ¨s</t>
  </si>
  <si>
    <t>Samy Naceri</t>
  </si>
  <si>
    <t>ARP SÃ©lection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</si>
  <si>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</si>
  <si>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</si>
  <si>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</si>
  <si>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</si>
  <si>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</si>
  <si>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</si>
  <si>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</si>
  <si>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</si>
  <si>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</si>
  <si>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</si>
  <si>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</si>
  <si>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</si>
  <si>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</si>
  <si>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</si>
  <si>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</si>
  <si>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</si>
  <si>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</si>
  <si>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</si>
  <si>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</si>
  <si>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ChloÃ«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</si>
  <si>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</si>
  <si>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</si>
  <si>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</si>
  <si>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</si>
  <si>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</si>
  <si>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</si>
  <si>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</si>
  <si>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</si>
  <si>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</si>
  <si>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</si>
  <si>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FranÃ§ois Girard</t>
  </si>
  <si>
    <t>Don McKellar</t>
  </si>
  <si>
    <t>Carlo Cecchi</t>
  </si>
  <si>
    <t>Rhombus Media</t>
  </si>
  <si>
    <t>Mighty Joe Young</t>
  </si>
  <si>
    <t>Merian C. Cooper</t>
  </si>
  <si>
    <t>The Object of My Affection</t>
  </si>
  <si>
    <t>Stephen McCauley</t>
  </si>
  <si>
    <t>Twilight</t>
  </si>
  <si>
    <t>PokÃ©mon: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</si>
  <si>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</si>
  <si>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</si>
  <si>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</si>
  <si>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</si>
  <si>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</si>
  <si>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</si>
  <si>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</si>
  <si>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</si>
  <si>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</si>
  <si>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</si>
  <si>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</si>
  <si>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MisÃ©rables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</si>
  <si>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</si>
  <si>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</si>
  <si>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</si>
  <si>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</si>
  <si>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</si>
  <si>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</si>
  <si>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</si>
  <si>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</si>
  <si>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</si>
  <si>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</si>
  <si>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</si>
  <si>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</si>
  <si>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</si>
  <si>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</si>
  <si>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</si>
  <si>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</si>
  <si>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</si>
  <si>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</si>
  <si>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</si>
  <si>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DahlstrÃ¶m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</si>
  <si>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</si>
  <si>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</si>
  <si>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</si>
  <si>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</si>
  <si>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</si>
  <si>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</si>
  <si>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</si>
  <si>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</si>
  <si>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</si>
  <si>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</si>
  <si>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</si>
  <si>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</si>
  <si>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</si>
  <si>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</si>
  <si>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</si>
  <si>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</si>
  <si>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</si>
  <si>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</si>
  <si>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</si>
  <si>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</si>
  <si>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</si>
  <si>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</si>
  <si>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</si>
  <si>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</si>
  <si>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</si>
  <si>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</si>
  <si>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</si>
  <si>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</si>
  <si>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</si>
  <si>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</si>
  <si>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</si>
  <si>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</si>
  <si>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</si>
  <si>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</si>
  <si>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</si>
  <si>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</si>
  <si>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</si>
  <si>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</si>
  <si>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</si>
  <si>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</si>
  <si>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</si>
  <si>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</si>
  <si>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</si>
  <si>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</si>
  <si>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</si>
  <si>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</si>
  <si>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</si>
  <si>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</si>
  <si>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</si>
  <si>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</si>
  <si>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</si>
  <si>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</si>
  <si>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</si>
  <si>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</si>
  <si>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</si>
  <si>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</si>
  <si>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</si>
  <si>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</si>
  <si>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</si>
  <si>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</si>
  <si>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</si>
  <si>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</si>
  <si>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</si>
  <si>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</si>
  <si>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</si>
  <si>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</si>
  <si>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</si>
  <si>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</si>
  <si>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</si>
  <si>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</si>
  <si>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</si>
  <si>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</si>
  <si>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</si>
  <si>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</si>
  <si>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</si>
  <si>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</si>
  <si>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</si>
  <si>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</si>
  <si>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</si>
  <si>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</si>
  <si>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</si>
  <si>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</si>
  <si>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</si>
  <si>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</si>
  <si>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</si>
  <si>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</si>
  <si>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</si>
  <si>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</si>
  <si>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</si>
  <si>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</si>
  <si>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</si>
  <si>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</si>
  <si>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</si>
  <si>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</si>
  <si>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</si>
  <si>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</si>
  <si>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</si>
  <si>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</si>
  <si>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</si>
  <si>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</si>
  <si>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</si>
  <si>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</si>
  <si>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</si>
  <si>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</si>
  <si>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</si>
  <si>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</si>
  <si>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</si>
  <si>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</si>
  <si>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</si>
  <si>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</si>
  <si>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</si>
  <si>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</si>
  <si>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</si>
  <si>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</si>
  <si>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</si>
  <si>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</si>
  <si>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</si>
  <si>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</si>
  <si>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</si>
  <si>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</si>
  <si>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</si>
  <si>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</si>
  <si>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</si>
  <si>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DÃ®ner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</si>
  <si>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</si>
  <si>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</si>
  <si>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</si>
  <si>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</si>
  <si>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</si>
  <si>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</si>
  <si>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</si>
  <si>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</si>
  <si>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</si>
  <si>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</si>
  <si>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</si>
  <si>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</si>
  <si>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</si>
  <si>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</si>
  <si>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</si>
  <si>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</si>
  <si>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</si>
  <si>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</si>
  <si>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</si>
  <si>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</si>
  <si>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</si>
  <si>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</si>
  <si>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</si>
  <si>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</si>
  <si>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</si>
  <si>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</si>
  <si>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</si>
  <si>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</si>
  <si>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</si>
  <si>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</si>
  <si>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</si>
  <si>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</si>
  <si>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</si>
  <si>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ItÃ´</t>
  </si>
  <si>
    <t>ShÃ´tarÃ´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</si>
  <si>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</si>
  <si>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</si>
  <si>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</si>
  <si>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</si>
  <si>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</si>
  <si>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</si>
  <si>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</si>
  <si>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</si>
  <si>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</si>
  <si>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</si>
  <si>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</si>
  <si>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</si>
  <si>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</si>
  <si>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</si>
  <si>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</si>
  <si>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</si>
  <si>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</si>
  <si>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</si>
  <si>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</si>
  <si>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</si>
  <si>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</si>
  <si>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</si>
  <si>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</si>
  <si>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</si>
  <si>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</si>
  <si>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</si>
  <si>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</si>
  <si>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</si>
  <si>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</si>
  <si>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</si>
  <si>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</si>
  <si>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</si>
  <si>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</si>
  <si>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</si>
  <si>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</si>
  <si>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</si>
  <si>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</si>
  <si>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</si>
  <si>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</si>
  <si>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</si>
  <si>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</si>
  <si>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</si>
  <si>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</si>
  <si>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</si>
  <si>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</si>
  <si>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</si>
  <si>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VendÃ´me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</si>
  <si>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</si>
  <si>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</si>
  <si>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</si>
  <si>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</si>
  <si>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</si>
  <si>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</si>
  <si>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</si>
  <si>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</si>
  <si>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</si>
  <si>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</si>
  <si>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</si>
  <si>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</si>
  <si>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</si>
  <si>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</si>
  <si>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</si>
  <si>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</si>
  <si>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</si>
  <si>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</si>
  <si>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</si>
  <si>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</si>
  <si>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</si>
  <si>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</si>
  <si>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</si>
  <si>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</si>
  <si>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</si>
  <si>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</si>
  <si>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</si>
  <si>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</si>
  <si>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</si>
  <si>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</si>
  <si>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</si>
  <si>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</si>
  <si>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</si>
  <si>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</si>
  <si>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</si>
  <si>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</si>
  <si>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</si>
  <si>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</si>
  <si>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</si>
  <si>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</si>
  <si>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</si>
  <si>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</si>
  <si>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</si>
  <si>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</si>
  <si>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</si>
  <si>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</si>
  <si>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</si>
  <si>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</si>
  <si>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</si>
  <si>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</si>
  <si>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</si>
  <si>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</si>
  <si>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</si>
  <si>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</si>
  <si>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</si>
  <si>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</si>
  <si>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</si>
  <si>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</si>
  <si>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</si>
  <si>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</si>
  <si>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</si>
  <si>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</si>
  <si>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</si>
  <si>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</si>
  <si>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</si>
  <si>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</si>
  <si>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</si>
  <si>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</si>
  <si>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</si>
  <si>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</si>
  <si>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</si>
  <si>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</si>
  <si>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</si>
  <si>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</si>
  <si>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</si>
  <si>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</si>
  <si>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</si>
  <si>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</si>
  <si>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</si>
  <si>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</si>
  <si>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</si>
  <si>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</si>
  <si>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</si>
  <si>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</si>
  <si>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</si>
  <si>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</si>
  <si>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</si>
  <si>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</si>
  <si>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</si>
  <si>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</si>
  <si>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</si>
  <si>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</si>
  <si>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</si>
  <si>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</si>
  <si>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</si>
  <si>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</si>
  <si>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</si>
  <si>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</si>
  <si>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</si>
  <si>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</si>
  <si>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</si>
  <si>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</si>
  <si>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</si>
  <si>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</si>
  <si>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</si>
  <si>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</si>
  <si>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</si>
  <si>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</si>
  <si>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</si>
  <si>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</si>
  <si>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</si>
  <si>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</si>
  <si>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</si>
  <si>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</si>
  <si>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</si>
  <si>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</si>
  <si>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</si>
  <si>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</si>
  <si>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</si>
  <si>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</si>
  <si>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</si>
  <si>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</si>
  <si>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</si>
  <si>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</si>
  <si>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</si>
  <si>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</si>
  <si>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</si>
  <si>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</si>
  <si>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</si>
  <si>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</si>
  <si>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</si>
  <si>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</si>
  <si>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</si>
  <si>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</si>
  <si>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</si>
  <si>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</si>
  <si>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</si>
  <si>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</si>
  <si>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</si>
  <si>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</si>
  <si>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</si>
  <si>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</si>
  <si>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PÃ©rez-Reverte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</si>
  <si>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</si>
  <si>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</si>
  <si>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</si>
  <si>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</si>
  <si>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</si>
  <si>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</si>
  <si>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</si>
  <si>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</si>
  <si>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</si>
  <si>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</si>
  <si>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</si>
  <si>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</si>
  <si>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</si>
  <si>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</si>
  <si>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</si>
  <si>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</si>
  <si>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</si>
  <si>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</si>
  <si>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</si>
  <si>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</si>
  <si>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</si>
  <si>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</si>
  <si>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</si>
  <si>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</si>
  <si>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</si>
  <si>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</si>
  <si>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</si>
  <si>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</si>
  <si>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</si>
  <si>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</si>
  <si>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</si>
  <si>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</si>
  <si>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</si>
  <si>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</si>
  <si>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</si>
  <si>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</si>
  <si>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</si>
  <si>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</si>
  <si>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</si>
  <si>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</si>
  <si>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</si>
  <si>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</si>
  <si>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</si>
  <si>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</si>
  <si>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</si>
  <si>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</si>
  <si>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</si>
  <si>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</si>
  <si>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</si>
  <si>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</si>
  <si>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</si>
  <si>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</si>
  <si>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</si>
  <si>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</si>
  <si>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</si>
  <si>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</si>
  <si>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</si>
  <si>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</si>
  <si>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</si>
  <si>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</si>
  <si>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</si>
  <si>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</si>
  <si>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</si>
  <si>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</si>
  <si>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</si>
  <si>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</si>
  <si>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</si>
  <si>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</si>
  <si>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</si>
  <si>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</si>
  <si>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</si>
  <si>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</si>
  <si>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</si>
  <si>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</si>
  <si>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</si>
  <si>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</si>
  <si>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</si>
  <si>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</si>
  <si>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</si>
  <si>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</si>
  <si>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</si>
  <si>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DuprÃ©</t>
  </si>
  <si>
    <t>The General's Daughter</t>
  </si>
  <si>
    <t>Nelson DeMille</t>
  </si>
  <si>
    <t>The Messenger: The Story of Joan of Arc</t>
  </si>
  <si>
    <t>Milla Jovovich</t>
  </si>
  <si>
    <t>Man on the Moon</t>
  </si>
  <si>
    <t>Ratcatcher</t>
  </si>
  <si>
    <t>November 12, 1999 (United Kingdom)</t>
  </si>
  <si>
    <t>Lynne Ramsay</t>
  </si>
  <si>
    <t>Tommy Flanagan</t>
  </si>
  <si>
    <t>PathÃ©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</si>
  <si>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</si>
  <si>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</si>
  <si>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</si>
  <si>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</si>
  <si>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</si>
  <si>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</si>
  <si>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</si>
  <si>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</si>
  <si>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</si>
  <si>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</si>
  <si>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</si>
  <si>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</si>
  <si>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</si>
  <si>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</si>
  <si>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</si>
  <si>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</si>
  <si>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</si>
  <si>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</si>
  <si>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</si>
  <si>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</si>
  <si>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</si>
  <si>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</si>
  <si>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</si>
  <si>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</si>
  <si>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</si>
  <si>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</si>
  <si>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</si>
  <si>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</si>
  <si>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</si>
  <si>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</si>
  <si>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</si>
  <si>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</si>
  <si>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</si>
  <si>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</si>
  <si>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</si>
  <si>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</si>
  <si>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</si>
  <si>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</si>
  <si>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</si>
  <si>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</si>
  <si>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</si>
  <si>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</si>
  <si>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</si>
  <si>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</si>
  <si>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</si>
  <si>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</si>
  <si>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</si>
  <si>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</si>
  <si>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</si>
  <si>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</si>
  <si>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</si>
  <si>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</si>
  <si>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</si>
  <si>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</si>
  <si>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</si>
  <si>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</si>
  <si>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</si>
  <si>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</si>
  <si>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</si>
  <si>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</si>
  <si>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</si>
  <si>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</si>
  <si>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</si>
  <si>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</si>
  <si>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</si>
  <si>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February 18, 2000 (United States)</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</si>
  <si>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</si>
  <si>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</si>
  <si>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</si>
  <si>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</si>
  <si>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</si>
  <si>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</si>
  <si>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</si>
  <si>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</si>
  <si>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</si>
  <si>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</si>
  <si>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</si>
  <si>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</si>
  <si>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</si>
  <si>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</si>
  <si>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</si>
  <si>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</si>
  <si>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</si>
  <si>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</si>
  <si>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</si>
  <si>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</si>
  <si>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</si>
  <si>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</si>
  <si>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</si>
  <si>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</si>
  <si>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</si>
  <si>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</si>
  <si>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</si>
  <si>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</si>
  <si>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</si>
  <si>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</si>
  <si>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</si>
  <si>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</si>
  <si>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</si>
  <si>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</si>
  <si>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</si>
  <si>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</si>
  <si>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</si>
  <si>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</si>
  <si>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</si>
  <si>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</si>
  <si>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</si>
  <si>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</si>
  <si>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</si>
  <si>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</si>
  <si>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</si>
  <si>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SchottÃ©</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</si>
  <si>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</si>
  <si>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</si>
  <si>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</si>
  <si>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</si>
  <si>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</si>
  <si>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</si>
  <si>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</si>
  <si>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</si>
  <si>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</si>
  <si>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</si>
  <si>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</si>
  <si>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</si>
  <si>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</si>
  <si>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</si>
  <si>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</si>
  <si>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</si>
  <si>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</si>
  <si>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</si>
  <si>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</si>
  <si>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</si>
  <si>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</si>
  <si>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</si>
  <si>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</si>
  <si>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</si>
  <si>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Ã‰mile Gaudreault</t>
  </si>
  <si>
    <t>July 14, 2000 (United States)</t>
  </si>
  <si>
    <t>Random Hearts</t>
  </si>
  <si>
    <t>Mickey Blue Eyes</t>
  </si>
  <si>
    <t>Adam Scheinman</t>
  </si>
  <si>
    <t>Asterix and Obelix vs. Caesar</t>
  </si>
  <si>
    <t>RenÃ©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</si>
  <si>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</si>
  <si>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</si>
  <si>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</si>
  <si>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</si>
  <si>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</si>
  <si>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</si>
  <si>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</si>
  <si>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</si>
  <si>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</si>
  <si>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</si>
  <si>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</si>
  <si>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</si>
  <si>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</si>
  <si>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</si>
  <si>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</si>
  <si>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</si>
  <si>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</si>
  <si>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</si>
  <si>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</si>
  <si>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</si>
  <si>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</si>
  <si>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</si>
  <si>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</si>
  <si>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</si>
  <si>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</si>
  <si>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</si>
  <si>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</si>
  <si>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</si>
  <si>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</si>
  <si>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</si>
  <si>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</si>
  <si>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</si>
  <si>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</si>
  <si>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</si>
  <si>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</si>
  <si>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</si>
  <si>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</si>
  <si>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</si>
  <si>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</si>
  <si>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</si>
  <si>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</si>
  <si>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</si>
  <si>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</si>
  <si>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</si>
  <si>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</si>
  <si>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</si>
  <si>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</si>
  <si>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</si>
  <si>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</si>
  <si>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</si>
  <si>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</si>
  <si>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</si>
  <si>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</si>
  <si>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</si>
  <si>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</si>
  <si>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</si>
  <si>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</si>
  <si>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</si>
  <si>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</si>
  <si>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</si>
  <si>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</si>
  <si>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</si>
  <si>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</si>
  <si>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</si>
  <si>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</si>
  <si>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</si>
  <si>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</si>
  <si>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</si>
  <si>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</si>
  <si>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</si>
  <si>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</si>
  <si>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</si>
  <si>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</si>
  <si>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PokÃ©mon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</si>
  <si>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</si>
  <si>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</si>
  <si>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</si>
  <si>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</si>
  <si>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</si>
  <si>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</si>
  <si>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</si>
  <si>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</si>
  <si>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</si>
  <si>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</si>
  <si>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</si>
  <si>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</si>
  <si>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</si>
  <si>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</si>
  <si>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</si>
  <si>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</si>
  <si>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</si>
  <si>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</si>
  <si>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</si>
  <si>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</si>
  <si>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</si>
  <si>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</si>
  <si>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</si>
  <si>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</si>
  <si>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</si>
  <si>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</si>
  <si>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</si>
  <si>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</si>
  <si>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</si>
  <si>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</si>
  <si>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</si>
  <si>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</si>
  <si>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</si>
  <si>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</si>
  <si>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</si>
  <si>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</si>
  <si>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</si>
  <si>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</si>
  <si>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</si>
  <si>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</si>
  <si>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</si>
  <si>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</si>
  <si>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</si>
  <si>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</si>
  <si>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</si>
  <si>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</si>
  <si>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</si>
  <si>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</si>
  <si>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</si>
  <si>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</si>
  <si>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</si>
  <si>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</si>
  <si>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</si>
  <si>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</si>
  <si>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</si>
  <si>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</si>
  <si>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</si>
  <si>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</si>
  <si>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</si>
  <si>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</si>
  <si>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</si>
  <si>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</si>
  <si>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</si>
  <si>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</si>
  <si>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</si>
  <si>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</si>
  <si>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</si>
  <si>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</si>
  <si>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SchÃ¼bel</t>
  </si>
  <si>
    <t>Ruth Toma</t>
  </si>
  <si>
    <t>Joachim KrÃ³l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</si>
  <si>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</si>
  <si>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</si>
  <si>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</si>
  <si>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</si>
  <si>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</si>
  <si>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</si>
  <si>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</si>
  <si>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</si>
  <si>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</si>
  <si>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</si>
  <si>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</si>
  <si>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</si>
  <si>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</si>
  <si>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</si>
  <si>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</si>
  <si>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</si>
  <si>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</si>
  <si>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</si>
  <si>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</si>
  <si>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</si>
  <si>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</si>
  <si>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</si>
  <si>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</si>
  <si>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</si>
  <si>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</si>
  <si>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</si>
  <si>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</si>
  <si>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</si>
  <si>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</si>
  <si>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</si>
  <si>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</si>
  <si>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</si>
  <si>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</si>
  <si>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</si>
  <si>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</si>
  <si>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</si>
  <si>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</si>
  <si>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</si>
  <si>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Ã‰milie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</si>
  <si>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</si>
  <si>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</si>
  <si>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</si>
  <si>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</si>
  <si>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</si>
  <si>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</si>
  <si>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</si>
  <si>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</si>
  <si>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</si>
  <si>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</si>
  <si>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</si>
  <si>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FrÃ©dÃ©ric Fonteyne</t>
  </si>
  <si>
    <t>Philippe Blasband</t>
  </si>
  <si>
    <t>ArtÃ©mis Productions</t>
  </si>
  <si>
    <t>The Loss of Sexual Innocence</t>
  </si>
  <si>
    <t>January 7, 2000 (United Kingdom)</t>
  </si>
  <si>
    <t>Newmarket Capital Group</t>
  </si>
  <si>
    <t>Aimee &amp; Jaguar</t>
  </si>
  <si>
    <t>February 11, 1999 (Germany)</t>
  </si>
  <si>
    <t>Max FÃ¤rberbÃ¶ck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</si>
  <si>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</si>
  <si>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</si>
  <si>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</si>
  <si>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</si>
  <si>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</si>
  <si>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</si>
  <si>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</si>
  <si>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</si>
  <si>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</si>
  <si>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</si>
  <si>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</si>
  <si>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</si>
  <si>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</si>
  <si>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</si>
  <si>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</si>
  <si>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</si>
  <si>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Â½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</si>
  <si>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</si>
  <si>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</si>
  <si>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</si>
  <si>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</si>
  <si>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</si>
  <si>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</si>
  <si>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</si>
  <si>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</si>
  <si>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</si>
  <si>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</si>
  <si>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</si>
  <si>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</si>
  <si>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</si>
  <si>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</si>
  <si>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</si>
  <si>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</si>
  <si>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</si>
  <si>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</si>
  <si>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</si>
  <si>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</si>
  <si>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</si>
  <si>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</si>
  <si>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</si>
  <si>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</si>
  <si>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</si>
  <si>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</si>
  <si>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</si>
  <si>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</si>
  <si>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</si>
  <si>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</si>
  <si>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</si>
  <si>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</si>
  <si>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</si>
  <si>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</si>
  <si>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</si>
  <si>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</si>
  <si>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</si>
  <si>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</si>
  <si>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</si>
  <si>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</si>
  <si>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</si>
  <si>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</si>
  <si>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</si>
  <si>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</si>
  <si>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</si>
  <si>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</si>
  <si>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</si>
  <si>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</si>
  <si>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</si>
  <si>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</si>
  <si>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</si>
  <si>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</si>
  <si>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</si>
  <si>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</si>
  <si>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</si>
  <si>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</si>
  <si>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</si>
  <si>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</si>
  <si>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</si>
  <si>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</si>
  <si>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</si>
  <si>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</si>
  <si>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</si>
  <si>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</si>
  <si>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</si>
  <si>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</si>
  <si>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</si>
  <si>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</si>
  <si>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</si>
  <si>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</si>
  <si>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</si>
  <si>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</si>
  <si>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</si>
  <si>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</si>
  <si>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</si>
  <si>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</si>
  <si>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</si>
  <si>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</si>
  <si>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</si>
  <si>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</si>
  <si>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</si>
  <si>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</si>
  <si>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</si>
  <si>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</si>
  <si>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</si>
  <si>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</si>
  <si>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</si>
  <si>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</si>
  <si>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</si>
  <si>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</si>
  <si>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</si>
  <si>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</si>
  <si>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</si>
  <si>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</si>
  <si>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</si>
  <si>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</si>
  <si>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</si>
  <si>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</si>
  <si>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</si>
  <si>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</si>
  <si>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</si>
  <si>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</si>
  <si>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</si>
  <si>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</si>
  <si>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</si>
  <si>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</si>
  <si>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</si>
  <si>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</si>
  <si>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</si>
  <si>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</si>
  <si>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</si>
  <si>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</si>
  <si>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</si>
  <si>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</si>
  <si>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</si>
  <si>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</si>
  <si>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</si>
  <si>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</si>
  <si>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</si>
  <si>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</si>
  <si>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</si>
  <si>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</si>
  <si>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</si>
  <si>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</si>
  <si>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</si>
  <si>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</si>
  <si>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</si>
  <si>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</si>
  <si>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</si>
  <si>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</si>
  <si>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</si>
  <si>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</si>
  <si>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</si>
  <si>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</si>
  <si>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</si>
  <si>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</si>
  <si>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</si>
  <si>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</si>
  <si>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</si>
  <si>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</si>
  <si>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</si>
  <si>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</si>
  <si>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</si>
  <si>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</si>
  <si>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</si>
  <si>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</si>
  <si>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</si>
  <si>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</si>
  <si>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</si>
  <si>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</si>
  <si>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</si>
  <si>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</si>
  <si>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IÃ±Ã¡rritu</t>
  </si>
  <si>
    <t>Guillermo Arriaga</t>
  </si>
  <si>
    <t>Emilio EchevarrÃ­a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</si>
  <si>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</si>
  <si>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</si>
  <si>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</si>
  <si>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</si>
  <si>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</si>
  <si>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</si>
  <si>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</si>
  <si>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</si>
  <si>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</si>
  <si>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</si>
  <si>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</si>
  <si>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</si>
  <si>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</si>
  <si>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</si>
  <si>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</si>
  <si>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</si>
  <si>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</si>
  <si>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</si>
  <si>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BjÃ¶rk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</si>
  <si>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</si>
  <si>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</si>
  <si>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</si>
  <si>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</si>
  <si>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</si>
  <si>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</si>
  <si>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</si>
  <si>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</si>
  <si>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</si>
  <si>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</si>
  <si>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</si>
  <si>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</si>
  <si>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</si>
  <si>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</si>
  <si>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</si>
  <si>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</si>
  <si>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</si>
  <si>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</si>
  <si>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</si>
  <si>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</si>
  <si>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</si>
  <si>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</si>
  <si>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</si>
  <si>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</si>
  <si>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</si>
  <si>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</si>
  <si>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</si>
  <si>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</si>
  <si>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</si>
  <si>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</si>
  <si>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</si>
  <si>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</si>
  <si>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</si>
  <si>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</si>
  <si>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</si>
  <si>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</si>
  <si>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</si>
  <si>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</si>
  <si>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</si>
  <si>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</si>
  <si>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</si>
  <si>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</si>
  <si>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</si>
  <si>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</si>
  <si>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</si>
  <si>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</si>
  <si>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</si>
  <si>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</si>
  <si>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</si>
  <si>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</si>
  <si>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</si>
  <si>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RaffaÃ«la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</si>
  <si>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</si>
  <si>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</si>
  <si>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</si>
  <si>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</si>
  <si>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</si>
  <si>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</si>
  <si>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</si>
  <si>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</si>
  <si>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</si>
  <si>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</si>
  <si>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</si>
  <si>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</si>
  <si>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</si>
  <si>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</si>
  <si>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</si>
  <si>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</si>
  <si>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</si>
  <si>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</si>
  <si>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</si>
  <si>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</si>
  <si>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</si>
  <si>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</si>
  <si>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</si>
  <si>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</si>
  <si>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</si>
  <si>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</si>
  <si>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</si>
  <si>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</si>
  <si>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</si>
  <si>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</si>
  <si>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</si>
  <si>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</si>
  <si>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</si>
  <si>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</si>
  <si>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</si>
  <si>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</si>
  <si>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</si>
  <si>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</si>
  <si>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</si>
  <si>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</si>
  <si>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</si>
  <si>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</si>
  <si>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</si>
  <si>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</si>
  <si>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</si>
  <si>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</si>
  <si>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</si>
  <si>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</si>
  <si>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</si>
  <si>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</si>
  <si>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</si>
  <si>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</si>
  <si>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</si>
  <si>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</si>
  <si>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</si>
  <si>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</si>
  <si>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</si>
  <si>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</si>
  <si>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</si>
  <si>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</si>
  <si>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</si>
  <si>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</si>
  <si>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</si>
  <si>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</si>
  <si>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</si>
  <si>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</si>
  <si>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</si>
  <si>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</si>
  <si>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</si>
  <si>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</si>
  <si>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</si>
  <si>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</si>
  <si>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</si>
  <si>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</si>
  <si>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</si>
  <si>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</si>
  <si>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</si>
  <si>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</si>
  <si>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</si>
  <si>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</si>
  <si>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</si>
  <si>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</si>
  <si>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</si>
  <si>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</si>
  <si>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</si>
  <si>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</si>
  <si>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</si>
  <si>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</si>
  <si>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</si>
  <si>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</si>
  <si>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</si>
  <si>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</si>
  <si>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</si>
  <si>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</si>
  <si>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</si>
  <si>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GrangÃ©</t>
  </si>
  <si>
    <t>LÃ©gende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</si>
  <si>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</si>
  <si>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</si>
  <si>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</si>
  <si>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</si>
  <si>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</si>
  <si>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</si>
  <si>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</si>
  <si>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</si>
  <si>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</si>
  <si>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</si>
  <si>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</si>
  <si>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</si>
  <si>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</si>
  <si>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</si>
  <si>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</si>
  <si>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</si>
  <si>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</si>
  <si>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</si>
  <si>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</si>
  <si>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</si>
  <si>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</si>
  <si>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</si>
  <si>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</si>
  <si>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</si>
  <si>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</si>
  <si>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</si>
  <si>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</si>
  <si>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</si>
  <si>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</si>
  <si>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</si>
  <si>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</si>
  <si>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</si>
  <si>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</si>
  <si>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</si>
  <si>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</si>
  <si>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</si>
  <si>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</si>
  <si>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</si>
  <si>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</si>
  <si>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</si>
  <si>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</si>
  <si>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</si>
  <si>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</si>
  <si>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</si>
  <si>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</si>
  <si>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</si>
  <si>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</si>
  <si>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</si>
  <si>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</si>
  <si>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</si>
  <si>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</si>
  <si>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</si>
  <si>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</si>
  <si>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</si>
  <si>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</si>
  <si>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</si>
  <si>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</si>
  <si>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</si>
  <si>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</si>
  <si>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</si>
  <si>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</si>
  <si>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</si>
  <si>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</si>
  <si>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</si>
  <si>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</si>
  <si>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</si>
  <si>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</si>
  <si>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</si>
  <si>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</si>
  <si>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</si>
  <si>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FranÃ§ois Ozon</t>
  </si>
  <si>
    <t>Bernard Giraudeau</t>
  </si>
  <si>
    <t>FidÃ©litÃ©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</si>
  <si>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</si>
  <si>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</si>
  <si>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</si>
  <si>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</si>
  <si>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</si>
  <si>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</si>
  <si>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</si>
  <si>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</si>
  <si>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</si>
  <si>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</si>
  <si>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</si>
  <si>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</si>
  <si>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</si>
  <si>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</si>
  <si>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</si>
  <si>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</si>
  <si>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</si>
  <si>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</si>
  <si>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</si>
  <si>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</si>
  <si>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</si>
  <si>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</si>
  <si>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The Ladies Man</t>
  </si>
  <si>
    <t>Tim Meadows</t>
  </si>
  <si>
    <t>The Contender</t>
  </si>
  <si>
    <t>Rod Lurie</t>
  </si>
  <si>
    <t>Joan Allen</t>
  </si>
  <si>
    <t>Nine Queens</t>
  </si>
  <si>
    <t>August 31, 2000 (Argentina)</t>
  </si>
  <si>
    <t>FabiÃ¡n Bielinsky</t>
  </si>
  <si>
    <t>Ricardo DarÃ­n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</si>
  <si>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</si>
  <si>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</si>
  <si>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</si>
  <si>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</si>
  <si>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</si>
  <si>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</si>
  <si>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</si>
  <si>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</si>
  <si>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</si>
  <si>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</si>
  <si>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</si>
  <si>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</si>
  <si>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</si>
  <si>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</si>
  <si>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</si>
  <si>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</si>
  <si>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</si>
  <si>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</si>
  <si>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</si>
  <si>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</si>
  <si>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</si>
  <si>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</si>
  <si>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</si>
  <si>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</si>
  <si>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</si>
  <si>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</si>
  <si>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</si>
  <si>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</si>
  <si>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</si>
  <si>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</si>
  <si>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</si>
  <si>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</si>
  <si>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</si>
  <si>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</si>
  <si>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</si>
  <si>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</si>
  <si>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</si>
  <si>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</si>
  <si>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</si>
  <si>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</si>
  <si>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</si>
  <si>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</si>
  <si>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</si>
  <si>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</si>
  <si>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</si>
  <si>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</si>
  <si>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</si>
  <si>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</si>
  <si>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</si>
  <si>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</si>
  <si>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</si>
  <si>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</si>
  <si>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</si>
  <si>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</si>
  <si>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</si>
  <si>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</si>
  <si>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</si>
  <si>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</si>
  <si>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</si>
  <si>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</si>
  <si>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CinÃ©ma</t>
  </si>
  <si>
    <t>Maelstrom</t>
  </si>
  <si>
    <t>September 15, 2000 (Canada)</t>
  </si>
  <si>
    <t>Denis Villeneuve</t>
  </si>
  <si>
    <t>Marie-JosÃ©e Croze</t>
  </si>
  <si>
    <t>Gangster No. 1</t>
  </si>
  <si>
    <t>June 9, 2000 (United Kingdom)</t>
  </si>
  <si>
    <t>Johnny Ferguson</t>
  </si>
  <si>
    <t>Taxi 2</t>
  </si>
  <si>
    <t>GÃ©rard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</si>
  <si>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</si>
  <si>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</si>
  <si>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</si>
  <si>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</si>
  <si>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</si>
  <si>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</si>
  <si>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</si>
  <si>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</si>
  <si>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</si>
  <si>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</si>
  <si>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</si>
  <si>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</si>
  <si>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</si>
  <si>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</si>
  <si>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</si>
  <si>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</si>
  <si>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</si>
  <si>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</si>
  <si>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</si>
  <si>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</si>
  <si>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</si>
  <si>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</si>
  <si>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</si>
  <si>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</si>
  <si>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</si>
  <si>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</si>
  <si>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</si>
  <si>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</si>
  <si>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</si>
  <si>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</si>
  <si>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</si>
  <si>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</si>
  <si>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</si>
  <si>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</si>
  <si>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</si>
  <si>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</si>
  <si>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</si>
  <si>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</si>
  <si>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</si>
  <si>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</si>
  <si>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</si>
  <si>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</si>
  <si>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</si>
  <si>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</si>
  <si>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</si>
  <si>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</si>
  <si>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</si>
  <si>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</si>
  <si>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</si>
  <si>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</si>
  <si>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</si>
  <si>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</si>
  <si>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</si>
  <si>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</si>
  <si>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</si>
  <si>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</si>
  <si>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</si>
  <si>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</si>
  <si>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</si>
  <si>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</si>
  <si>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</si>
  <si>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</si>
  <si>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</si>
  <si>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</si>
  <si>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</si>
  <si>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</si>
  <si>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</si>
  <si>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</si>
  <si>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</si>
  <si>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</si>
  <si>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</si>
  <si>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</si>
  <si>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</si>
  <si>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</si>
  <si>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</si>
  <si>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</si>
  <si>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</si>
  <si>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</si>
  <si>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</si>
  <si>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</si>
  <si>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</si>
  <si>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</si>
  <si>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</si>
  <si>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</si>
  <si>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</si>
  <si>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</si>
  <si>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</si>
  <si>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</si>
  <si>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</si>
  <si>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</si>
  <si>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</si>
  <si>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</si>
  <si>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</si>
  <si>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</si>
  <si>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</si>
  <si>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</si>
  <si>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</si>
  <si>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</si>
  <si>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</si>
  <si>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</si>
  <si>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</si>
  <si>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</si>
  <si>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</si>
  <si>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</si>
  <si>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</si>
  <si>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</si>
  <si>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</si>
  <si>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</si>
  <si>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</si>
  <si>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</si>
  <si>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</si>
  <si>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</si>
  <si>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</si>
  <si>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</si>
  <si>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</si>
  <si>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</si>
  <si>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</si>
  <si>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</si>
  <si>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</si>
  <si>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</si>
  <si>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</si>
  <si>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</si>
  <si>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</si>
  <si>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</si>
  <si>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</si>
  <si>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</si>
  <si>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</si>
  <si>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</si>
  <si>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</si>
  <si>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</si>
  <si>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</si>
  <si>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</si>
  <si>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</si>
  <si>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</si>
  <si>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</si>
  <si>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</si>
  <si>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</si>
  <si>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</si>
  <si>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</si>
  <si>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AmÃ©lie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</si>
  <si>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</si>
  <si>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</si>
  <si>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</si>
  <si>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</si>
  <si>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</si>
  <si>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</si>
  <si>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</si>
  <si>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</si>
  <si>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</si>
  <si>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</si>
  <si>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</si>
  <si>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</si>
  <si>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</si>
  <si>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</si>
  <si>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</si>
  <si>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</si>
  <si>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</si>
  <si>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</si>
  <si>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</si>
  <si>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</si>
  <si>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</si>
  <si>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</si>
  <si>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</si>
  <si>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</si>
  <si>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</si>
  <si>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</si>
  <si>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</si>
  <si>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</si>
  <si>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</si>
  <si>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</si>
  <si>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</si>
  <si>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</si>
  <si>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</si>
  <si>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</si>
  <si>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</si>
  <si>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</si>
  <si>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</si>
  <si>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</si>
  <si>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</si>
  <si>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</si>
  <si>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</si>
  <si>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</si>
  <si>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</si>
  <si>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</si>
  <si>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</si>
  <si>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</si>
  <si>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</si>
  <si>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</si>
  <si>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</si>
  <si>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</si>
  <si>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</si>
  <si>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</si>
  <si>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</si>
  <si>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</si>
  <si>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</si>
  <si>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</si>
  <si>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</si>
  <si>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</si>
  <si>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</si>
  <si>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</si>
  <si>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</si>
  <si>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</si>
  <si>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</si>
  <si>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</si>
  <si>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</si>
  <si>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</si>
  <si>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</si>
  <si>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</si>
  <si>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</si>
  <si>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</si>
  <si>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</si>
  <si>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LucÃ­a</t>
  </si>
  <si>
    <t>August 24, 2001 (Spain)</t>
  </si>
  <si>
    <t>Paz Vega</t>
  </si>
  <si>
    <t>Alicia Produce</t>
  </si>
  <si>
    <t>Hardball</t>
  </si>
  <si>
    <t>September 14, 2001 (United States)</t>
  </si>
  <si>
    <t>Daniel Coyle</t>
  </si>
  <si>
    <t>Evolution</t>
  </si>
  <si>
    <t>Original Sin</t>
  </si>
  <si>
    <t>March 1, 2002 (United States)</t>
  </si>
  <si>
    <t>Marc Forster</t>
  </si>
  <si>
    <t>Spy Kids</t>
  </si>
  <si>
    <t>March 30, 2001 (United States)</t>
  </si>
  <si>
    <t>Alexa PenaVega</t>
  </si>
  <si>
    <t>Behind Enemy Lines</t>
  </si>
  <si>
    <t>John Moore</t>
  </si>
  <si>
    <t>Intimacy</t>
  </si>
  <si>
    <t>March 28, 2001 (France)</t>
  </si>
  <si>
    <t>TÃ©lÃ©ma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</si>
  <si>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</si>
  <si>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</si>
  <si>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</si>
  <si>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</si>
  <si>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</si>
  <si>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</si>
  <si>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</si>
  <si>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</si>
  <si>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</si>
  <si>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</si>
  <si>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</si>
  <si>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</si>
  <si>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</si>
  <si>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</si>
  <si>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</si>
  <si>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</si>
  <si>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</si>
  <si>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</si>
  <si>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</si>
  <si>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</si>
  <si>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</si>
  <si>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</si>
  <si>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</si>
  <si>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</si>
  <si>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</si>
  <si>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</si>
  <si>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</si>
  <si>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</si>
  <si>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</si>
  <si>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</si>
  <si>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</si>
  <si>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</si>
  <si>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</si>
  <si>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</si>
  <si>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</si>
  <si>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</si>
  <si>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</si>
  <si>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</si>
  <si>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</si>
  <si>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</si>
  <si>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</si>
  <si>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</si>
  <si>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</si>
  <si>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</si>
  <si>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</si>
  <si>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</si>
  <si>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</si>
  <si>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</si>
  <si>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</si>
  <si>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</si>
  <si>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</si>
  <si>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</si>
  <si>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</si>
  <si>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</si>
  <si>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</si>
  <si>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</si>
  <si>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</si>
  <si>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</si>
  <si>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</si>
  <si>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</si>
  <si>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</si>
  <si>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</si>
  <si>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</si>
  <si>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</si>
  <si>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</si>
  <si>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</si>
  <si>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</si>
  <si>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</si>
  <si>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StÃ©phane Cabel</t>
  </si>
  <si>
    <t>Samuel Le Bihan</t>
  </si>
  <si>
    <t>Metropolitan Filmexport</t>
  </si>
  <si>
    <t>The Pledge</t>
  </si>
  <si>
    <t>American Outlaws</t>
  </si>
  <si>
    <t>Ghosts of Mars</t>
  </si>
  <si>
    <t>Larry Sulkis</t>
  </si>
  <si>
    <t>Rock Star</t>
  </si>
  <si>
    <t>Osmosis Jones</t>
  </si>
  <si>
    <t>Marc Hyman</t>
  </si>
  <si>
    <t>Fat Girl</t>
  </si>
  <si>
    <t>March 7, 2001 (France)</t>
  </si>
  <si>
    <t>AnaÃ¯s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</si>
  <si>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</si>
  <si>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</si>
  <si>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</si>
  <si>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</si>
  <si>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</si>
  <si>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</si>
  <si>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</si>
  <si>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</si>
  <si>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</si>
  <si>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</si>
  <si>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</si>
  <si>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</si>
  <si>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</si>
  <si>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</si>
  <si>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</si>
  <si>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</si>
  <si>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</si>
  <si>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</si>
  <si>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</si>
  <si>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</si>
  <si>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</si>
  <si>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</si>
  <si>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</si>
  <si>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</si>
  <si>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</si>
  <si>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</si>
  <si>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KatÃ´</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</si>
  <si>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</si>
  <si>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</si>
  <si>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</si>
  <si>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</si>
  <si>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</si>
  <si>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</si>
  <si>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</si>
  <si>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</si>
  <si>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</si>
  <si>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</si>
  <si>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</si>
  <si>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</si>
  <si>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Takashi Miike</t>
  </si>
  <si>
    <t>Sakichi Sato</t>
  </si>
  <si>
    <t>Tadanobu Asano</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</si>
  <si>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</si>
  <si>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</si>
  <si>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</si>
  <si>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</si>
  <si>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</si>
  <si>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</si>
  <si>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</si>
  <si>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</si>
  <si>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</si>
  <si>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</si>
  <si>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</si>
  <si>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</si>
  <si>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</si>
  <si>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</si>
  <si>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</si>
  <si>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</si>
  <si>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</si>
  <si>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</si>
  <si>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</si>
  <si>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</si>
  <si>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</si>
  <si>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</si>
  <si>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</si>
  <si>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</si>
  <si>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</si>
  <si>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</si>
  <si>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</si>
  <si>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</si>
  <si>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</si>
  <si>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</si>
  <si>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</si>
  <si>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</si>
  <si>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</si>
  <si>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May 16, 2003 (United States)</t>
  </si>
  <si>
    <t>An American Rhapsody</t>
  </si>
  <si>
    <t>February 28, 2002 (Hungary)</t>
  </si>
  <si>
    <t>Ã‰va GÃ¡rdos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</si>
  <si>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</si>
  <si>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</si>
  <si>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</si>
  <si>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</si>
  <si>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</si>
  <si>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</si>
  <si>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</si>
  <si>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</si>
  <si>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</si>
  <si>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</si>
  <si>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</si>
  <si>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</si>
  <si>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</si>
  <si>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</si>
  <si>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</si>
  <si>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</si>
  <si>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</si>
  <si>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</si>
  <si>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</si>
  <si>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</si>
  <si>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</si>
  <si>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</si>
  <si>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</si>
  <si>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</si>
  <si>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LÃ©a Pool</t>
  </si>
  <si>
    <t>Susan Swan</t>
  </si>
  <si>
    <t>CitÃ©-AmÃ©rique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</si>
  <si>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</si>
  <si>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</si>
  <si>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</si>
  <si>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</si>
  <si>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</si>
  <si>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</si>
  <si>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</si>
  <si>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</si>
  <si>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</si>
  <si>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</si>
  <si>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</si>
  <si>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</si>
  <si>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</si>
  <si>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</si>
  <si>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</si>
  <si>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</si>
  <si>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</si>
  <si>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</si>
  <si>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</si>
  <si>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</si>
  <si>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</si>
  <si>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</si>
  <si>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</si>
  <si>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</si>
  <si>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</si>
  <si>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</si>
  <si>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</si>
  <si>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</si>
  <si>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</si>
  <si>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</si>
  <si>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</si>
  <si>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</si>
  <si>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</si>
  <si>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</si>
  <si>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</si>
  <si>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</si>
  <si>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</si>
  <si>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</si>
  <si>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</si>
  <si>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</si>
  <si>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</si>
  <si>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</si>
  <si>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</si>
  <si>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</si>
  <si>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ShÃ´ji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</si>
  <si>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</si>
  <si>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</si>
  <si>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</si>
  <si>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</si>
  <si>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</si>
  <si>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</si>
  <si>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</si>
  <si>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</si>
  <si>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</si>
  <si>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</si>
  <si>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</si>
  <si>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KÃ¶hler</t>
  </si>
  <si>
    <t>BKM, kulturelle FilmfÃ¶rderung des Bundes</t>
  </si>
  <si>
    <t>Crazy/Beautiful</t>
  </si>
  <si>
    <t>Phil Hay</t>
  </si>
  <si>
    <t>Angel Eyes</t>
  </si>
  <si>
    <t>September 19, 2001 (France)</t>
  </si>
  <si>
    <t>Danis Tanovic</t>
  </si>
  <si>
    <t>Branko Djuric</t>
  </si>
  <si>
    <t>NoÃ©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</si>
  <si>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</si>
  <si>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</si>
  <si>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</si>
  <si>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</si>
  <si>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</si>
  <si>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</si>
  <si>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</si>
  <si>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</si>
  <si>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</si>
  <si>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</si>
  <si>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</si>
  <si>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</si>
  <si>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</si>
  <si>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</si>
  <si>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</si>
  <si>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</si>
  <si>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</si>
  <si>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</si>
  <si>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</si>
  <si>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</si>
  <si>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</si>
  <si>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</si>
  <si>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</si>
  <si>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</si>
  <si>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</si>
  <si>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</si>
  <si>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</si>
  <si>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</si>
  <si>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</si>
  <si>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</si>
  <si>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</si>
  <si>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</si>
  <si>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</si>
  <si>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</si>
  <si>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</si>
  <si>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</si>
  <si>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</si>
  <si>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</si>
  <si>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</si>
  <si>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</si>
  <si>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</si>
  <si>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</si>
  <si>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</si>
  <si>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</si>
  <si>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</si>
  <si>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</si>
  <si>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</si>
  <si>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</si>
  <si>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</si>
  <si>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</si>
  <si>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</si>
  <si>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</si>
  <si>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</si>
  <si>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</si>
  <si>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</si>
  <si>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</si>
  <si>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</si>
  <si>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</si>
  <si>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</si>
  <si>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</si>
  <si>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</si>
  <si>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</si>
  <si>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</si>
  <si>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</si>
  <si>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</si>
  <si>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</si>
  <si>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</si>
  <si>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</si>
  <si>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</si>
  <si>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</si>
  <si>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</si>
  <si>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</si>
  <si>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</si>
  <si>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</si>
  <si>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</si>
  <si>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</si>
  <si>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</si>
  <si>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</si>
  <si>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</si>
  <si>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</si>
  <si>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</si>
  <si>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</si>
  <si>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</si>
  <si>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</si>
  <si>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</si>
  <si>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</si>
  <si>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</si>
  <si>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</si>
  <si>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</si>
  <si>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</si>
  <si>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</si>
  <si>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</si>
  <si>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</si>
  <si>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</si>
  <si>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</si>
  <si>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</si>
  <si>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</si>
  <si>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</si>
  <si>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</si>
  <si>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</si>
  <si>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</si>
  <si>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</si>
  <si>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</si>
  <si>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</si>
  <si>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</si>
  <si>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</si>
  <si>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</si>
  <si>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</si>
  <si>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</si>
  <si>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</si>
  <si>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</si>
  <si>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</si>
  <si>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</si>
  <si>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</si>
  <si>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</si>
  <si>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</si>
  <si>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</si>
  <si>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</si>
  <si>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</si>
  <si>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</si>
  <si>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</si>
  <si>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</si>
  <si>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</si>
  <si>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</si>
  <si>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</si>
  <si>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CiÃ©naga</t>
  </si>
  <si>
    <t>April 12, 2001 (Argentina)</t>
  </si>
  <si>
    <t>Lucrecia Martel</t>
  </si>
  <si>
    <t>Mercedes MorÃ¡n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</si>
  <si>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</si>
  <si>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</si>
  <si>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</si>
  <si>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</si>
  <si>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</si>
  <si>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</si>
  <si>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</si>
  <si>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</si>
  <si>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</si>
  <si>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</si>
  <si>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</si>
  <si>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</si>
  <si>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</si>
  <si>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</si>
  <si>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</si>
  <si>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</si>
  <si>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</si>
  <si>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</si>
  <si>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</si>
  <si>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</si>
  <si>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</si>
  <si>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</si>
  <si>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</si>
  <si>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</si>
  <si>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</si>
  <si>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</si>
  <si>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</si>
  <si>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</si>
  <si>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</si>
  <si>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</si>
  <si>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</si>
  <si>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</si>
  <si>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</si>
  <si>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</si>
  <si>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</si>
  <si>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</si>
  <si>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</si>
  <si>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</si>
  <si>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</si>
  <si>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</si>
  <si>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</si>
  <si>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</si>
  <si>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</si>
  <si>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</si>
  <si>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</si>
  <si>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</si>
  <si>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</si>
  <si>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</si>
  <si>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</si>
  <si>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</si>
  <si>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</si>
  <si>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</si>
  <si>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</si>
  <si>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</si>
  <si>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</si>
  <si>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</si>
  <si>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</si>
  <si>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</si>
  <si>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</si>
  <si>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</si>
  <si>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</si>
  <si>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</si>
  <si>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</si>
  <si>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</si>
  <si>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</si>
  <si>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</si>
  <si>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</si>
  <si>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</si>
  <si>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</si>
  <si>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</si>
  <si>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</si>
  <si>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</si>
  <si>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</si>
  <si>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</si>
  <si>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</si>
  <si>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</si>
  <si>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</si>
  <si>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</si>
  <si>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</si>
  <si>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</si>
  <si>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</si>
  <si>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</si>
  <si>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</si>
  <si>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</si>
  <si>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</si>
  <si>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</si>
  <si>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</si>
  <si>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</si>
  <si>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</si>
  <si>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</si>
  <si>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</si>
  <si>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</si>
  <si>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</si>
  <si>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</si>
  <si>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</si>
  <si>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</si>
  <si>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</si>
  <si>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</si>
  <si>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</si>
  <si>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</si>
  <si>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</si>
  <si>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</si>
  <si>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</si>
  <si>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</si>
  <si>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</si>
  <si>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</si>
  <si>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</si>
  <si>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</si>
  <si>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</si>
  <si>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</si>
  <si>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</si>
  <si>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</si>
  <si>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</si>
  <si>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</si>
  <si>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</si>
  <si>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</si>
  <si>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</si>
  <si>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</si>
  <si>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</si>
  <si>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</si>
  <si>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</si>
  <si>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</si>
  <si>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</si>
  <si>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</si>
  <si>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</si>
  <si>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</si>
  <si>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</si>
  <si>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</si>
  <si>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</si>
  <si>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</si>
  <si>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</si>
  <si>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</si>
  <si>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</si>
  <si>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</si>
  <si>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</si>
  <si>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</si>
  <si>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</si>
  <si>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</si>
  <si>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</si>
  <si>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</si>
  <si>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</si>
  <si>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</si>
  <si>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</si>
  <si>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</si>
  <si>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</si>
  <si>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</si>
  <si>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</si>
  <si>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</si>
  <si>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</si>
  <si>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</si>
  <si>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</si>
  <si>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</si>
  <si>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</si>
  <si>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</si>
  <si>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</si>
  <si>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</si>
  <si>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</si>
  <si>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</si>
  <si>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</si>
  <si>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</si>
  <si>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</si>
  <si>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</si>
  <si>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</si>
  <si>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</si>
  <si>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</si>
  <si>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</si>
  <si>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</si>
  <si>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</si>
  <si>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</si>
  <si>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</si>
  <si>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</si>
  <si>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</si>
  <si>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</si>
  <si>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</si>
  <si>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</si>
  <si>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</si>
  <si>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</si>
  <si>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</si>
  <si>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</si>
  <si>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</si>
  <si>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</si>
  <si>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</si>
  <si>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</si>
  <si>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</si>
  <si>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</si>
  <si>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</si>
  <si>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</si>
  <si>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</si>
  <si>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</si>
  <si>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</si>
  <si>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</si>
  <si>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</si>
  <si>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</si>
  <si>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</si>
  <si>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</si>
  <si>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</si>
  <si>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</si>
  <si>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</si>
  <si>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</si>
  <si>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</si>
  <si>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</si>
  <si>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</si>
  <si>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</si>
  <si>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</si>
  <si>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</si>
  <si>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</si>
  <si>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</si>
  <si>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</si>
  <si>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</si>
  <si>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</si>
  <si>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</si>
  <si>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</si>
  <si>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</si>
  <si>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</si>
  <si>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</si>
  <si>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</si>
  <si>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</si>
  <si>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</si>
  <si>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</si>
  <si>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</si>
  <si>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</si>
  <si>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</si>
  <si>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</si>
  <si>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</si>
  <si>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</si>
  <si>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</si>
  <si>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</si>
  <si>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</si>
  <si>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</si>
  <si>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</si>
  <si>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</si>
  <si>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</si>
  <si>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</si>
  <si>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</si>
  <si>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</si>
  <si>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</si>
  <si>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</si>
  <si>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</si>
  <si>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</si>
  <si>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</si>
  <si>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Ã…kerlund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</si>
  <si>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</si>
  <si>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</si>
  <si>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</si>
  <si>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</si>
  <si>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</si>
  <si>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</si>
  <si>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</si>
  <si>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</si>
  <si>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</si>
  <si>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</si>
  <si>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</si>
  <si>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</si>
  <si>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</si>
  <si>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</si>
  <si>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</si>
  <si>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</si>
  <si>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</si>
  <si>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</si>
  <si>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</si>
  <si>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</si>
  <si>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</si>
  <si>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</si>
  <si>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</si>
  <si>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</si>
  <si>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</si>
  <si>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</si>
  <si>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</si>
  <si>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</si>
  <si>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</si>
  <si>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</si>
  <si>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</si>
  <si>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</si>
  <si>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</si>
  <si>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</si>
  <si>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</si>
  <si>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</si>
  <si>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</si>
  <si>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</si>
  <si>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</si>
  <si>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</si>
  <si>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</si>
  <si>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</si>
  <si>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</si>
  <si>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</si>
  <si>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</si>
  <si>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</si>
  <si>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</si>
  <si>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</si>
  <si>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</si>
  <si>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</si>
  <si>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</si>
  <si>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</si>
  <si>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</si>
  <si>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</si>
  <si>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</si>
  <si>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</si>
  <si>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</si>
  <si>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</si>
  <si>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</si>
  <si>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</si>
  <si>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</si>
  <si>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</si>
  <si>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</si>
  <si>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</si>
  <si>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</si>
  <si>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</si>
  <si>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NÃºÃ±ez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</si>
  <si>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</si>
  <si>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</si>
  <si>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</si>
  <si>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</si>
  <si>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</si>
  <si>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</si>
  <si>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</si>
  <si>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</si>
  <si>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</si>
  <si>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</si>
  <si>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</si>
  <si>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</si>
  <si>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</si>
  <si>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</si>
  <si>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</si>
  <si>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</si>
  <si>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</si>
  <si>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</si>
  <si>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</si>
  <si>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</si>
  <si>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</si>
  <si>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</si>
  <si>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</si>
  <si>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</si>
  <si>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</si>
  <si>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</si>
  <si>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</si>
  <si>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</si>
  <si>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</si>
  <si>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</si>
  <si>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</si>
  <si>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</si>
  <si>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</si>
  <si>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</si>
  <si>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</si>
  <si>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</si>
  <si>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</si>
  <si>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</si>
  <si>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</si>
  <si>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</si>
  <si>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</si>
  <si>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</si>
  <si>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</si>
  <si>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</si>
  <si>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</si>
  <si>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</si>
  <si>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</si>
  <si>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</si>
  <si>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</si>
  <si>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</si>
  <si>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</si>
  <si>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</si>
  <si>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</si>
  <si>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</si>
  <si>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</si>
  <si>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</si>
  <si>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</si>
  <si>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</si>
  <si>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</si>
  <si>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</si>
  <si>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</si>
  <si>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</si>
  <si>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</si>
  <si>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</si>
  <si>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</si>
  <si>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</si>
  <si>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</si>
  <si>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</si>
  <si>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</si>
  <si>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</si>
  <si>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</si>
  <si>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</si>
  <si>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</si>
  <si>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</si>
  <si>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</si>
  <si>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</si>
  <si>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</si>
  <si>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</si>
  <si>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</si>
  <si>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</si>
  <si>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</si>
  <si>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</si>
  <si>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</si>
  <si>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</si>
  <si>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</si>
  <si>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</si>
  <si>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</si>
  <si>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</si>
  <si>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</si>
  <si>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</si>
  <si>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</si>
  <si>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</si>
  <si>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</si>
  <si>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</si>
  <si>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</si>
  <si>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</si>
  <si>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</si>
  <si>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</si>
  <si>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</si>
  <si>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</si>
  <si>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</si>
  <si>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</si>
  <si>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</si>
  <si>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</si>
  <si>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</si>
  <si>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</si>
  <si>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</si>
  <si>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</si>
  <si>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</si>
  <si>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</si>
  <si>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</si>
  <si>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</si>
  <si>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</si>
  <si>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</si>
  <si>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</si>
  <si>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</si>
  <si>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</si>
  <si>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</si>
  <si>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</si>
  <si>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</si>
  <si>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</si>
  <si>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</si>
  <si>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</si>
  <si>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</si>
  <si>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</si>
  <si>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</si>
  <si>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</si>
  <si>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</si>
  <si>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</si>
  <si>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</si>
  <si>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</si>
  <si>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</si>
  <si>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</si>
  <si>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</si>
  <si>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</si>
  <si>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</si>
  <si>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</si>
  <si>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</si>
  <si>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</si>
  <si>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</si>
  <si>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</si>
  <si>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</si>
  <si>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</si>
  <si>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CÃ©dric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</si>
  <si>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</si>
  <si>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</si>
  <si>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</si>
  <si>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</si>
  <si>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</si>
  <si>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</si>
  <si>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</si>
  <si>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</si>
  <si>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</si>
  <si>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</si>
  <si>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</si>
  <si>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</si>
  <si>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</si>
  <si>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</si>
  <si>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</si>
  <si>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</si>
  <si>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</si>
  <si>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</si>
  <si>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</si>
  <si>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</si>
  <si>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</si>
  <si>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</si>
  <si>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</si>
  <si>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</si>
  <si>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</si>
  <si>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</si>
  <si>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</si>
  <si>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</si>
  <si>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</si>
  <si>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</si>
  <si>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</si>
  <si>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BalaguerÃ³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</si>
  <si>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</si>
  <si>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</si>
  <si>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</si>
  <si>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</si>
  <si>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</si>
  <si>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</si>
  <si>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</si>
  <si>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</si>
  <si>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</si>
  <si>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</si>
  <si>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</si>
  <si>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</si>
  <si>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</si>
  <si>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</si>
  <si>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</si>
  <si>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</si>
  <si>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BÃ³rd ScannÃ¡n na hÃ‰ireann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</si>
  <si>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</si>
  <si>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</si>
  <si>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</si>
  <si>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</si>
  <si>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</si>
  <si>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</si>
  <si>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</si>
  <si>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</si>
  <si>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</si>
  <si>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</si>
  <si>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</si>
  <si>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</si>
  <si>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</si>
  <si>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</si>
  <si>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</si>
  <si>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</si>
  <si>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</si>
  <si>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</si>
  <si>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</si>
  <si>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</si>
  <si>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</si>
  <si>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</si>
  <si>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</si>
  <si>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</si>
  <si>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</si>
  <si>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</si>
  <si>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</si>
  <si>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</si>
  <si>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</si>
  <si>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</si>
  <si>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</si>
  <si>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</si>
  <si>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</si>
  <si>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</si>
  <si>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</si>
  <si>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</si>
  <si>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</si>
  <si>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</si>
  <si>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</si>
  <si>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</si>
  <si>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</si>
  <si>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</si>
  <si>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</si>
  <si>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</si>
  <si>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</si>
  <si>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</si>
  <si>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</si>
  <si>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</si>
  <si>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</si>
  <si>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</si>
  <si>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</si>
  <si>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</si>
  <si>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</si>
  <si>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</si>
  <si>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</si>
  <si>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</si>
  <si>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</si>
  <si>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</si>
  <si>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</si>
  <si>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</si>
  <si>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</si>
  <si>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</si>
  <si>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</si>
  <si>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</si>
  <si>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</si>
  <si>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</si>
  <si>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</si>
  <si>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</si>
  <si>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</si>
  <si>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</si>
  <si>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</si>
  <si>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</si>
  <si>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</si>
  <si>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</si>
  <si>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</si>
  <si>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</si>
  <si>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</si>
  <si>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</si>
  <si>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</si>
  <si>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</si>
  <si>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</si>
  <si>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</si>
  <si>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</si>
  <si>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</si>
  <si>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</si>
  <si>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</si>
  <si>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</si>
  <si>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</si>
  <si>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</si>
  <si>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</si>
  <si>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</si>
  <si>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</si>
  <si>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</si>
  <si>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</si>
  <si>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</si>
  <si>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</si>
  <si>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</si>
  <si>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</si>
  <si>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</si>
  <si>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</si>
  <si>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</si>
  <si>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</si>
  <si>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</si>
  <si>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</si>
  <si>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</si>
  <si>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</si>
  <si>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</si>
  <si>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</si>
  <si>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</si>
  <si>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</si>
  <si>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</si>
  <si>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</si>
  <si>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</si>
  <si>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</si>
  <si>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</si>
  <si>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</si>
  <si>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</si>
  <si>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</si>
  <si>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</si>
  <si>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</si>
  <si>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</si>
  <si>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</si>
  <si>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</si>
  <si>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</si>
  <si>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</si>
  <si>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</si>
  <si>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</si>
  <si>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</si>
  <si>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</si>
  <si>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</si>
  <si>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</si>
  <si>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</si>
  <si>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</si>
  <si>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</si>
  <si>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</si>
  <si>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</si>
  <si>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</si>
  <si>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</si>
  <si>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</si>
  <si>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</si>
  <si>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</si>
  <si>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</si>
  <si>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</si>
  <si>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</si>
  <si>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</si>
  <si>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</si>
  <si>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</si>
  <si>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</si>
  <si>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</si>
  <si>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</si>
  <si>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</si>
  <si>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</si>
  <si>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</si>
  <si>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</si>
  <si>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</si>
  <si>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</si>
  <si>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</si>
  <si>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</si>
  <si>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</si>
  <si>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</si>
  <si>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</si>
  <si>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</si>
  <si>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</si>
  <si>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</si>
  <si>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</si>
  <si>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</si>
  <si>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</si>
  <si>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</si>
  <si>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</si>
  <si>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</si>
  <si>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</si>
  <si>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</si>
  <si>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</si>
  <si>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</si>
  <si>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</si>
  <si>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</si>
  <si>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</si>
  <si>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</si>
  <si>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</si>
  <si>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</si>
  <si>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</si>
  <si>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</si>
  <si>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</si>
  <si>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</si>
  <si>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</si>
  <si>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</si>
  <si>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</si>
  <si>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</si>
  <si>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</si>
  <si>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</si>
  <si>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</si>
  <si>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</si>
  <si>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</si>
  <si>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</si>
  <si>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</si>
  <si>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</si>
  <si>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</si>
  <si>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</si>
  <si>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</si>
  <si>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</si>
  <si>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</si>
  <si>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</si>
  <si>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</si>
  <si>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</si>
  <si>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</si>
  <si>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</si>
  <si>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</si>
  <si>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</si>
  <si>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</si>
  <si>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</si>
  <si>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</si>
  <si>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</si>
  <si>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</si>
  <si>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</si>
  <si>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</si>
  <si>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</si>
  <si>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</si>
  <si>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</si>
  <si>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</si>
  <si>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</si>
  <si>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</si>
  <si>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</si>
  <si>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</si>
  <si>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</si>
  <si>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</si>
  <si>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</si>
  <si>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</si>
  <si>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</si>
  <si>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</si>
  <si>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</si>
  <si>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</si>
  <si>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</si>
  <si>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</si>
  <si>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</si>
  <si>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</si>
  <si>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</si>
  <si>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</si>
  <si>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</si>
  <si>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</si>
  <si>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</si>
  <si>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</si>
  <si>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</si>
  <si>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</si>
  <si>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</si>
  <si>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</si>
  <si>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</si>
  <si>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</si>
  <si>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</si>
  <si>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</si>
  <si>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</si>
  <si>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</si>
  <si>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</si>
  <si>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CÃ©cile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</si>
  <si>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</si>
  <si>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</si>
  <si>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</si>
  <si>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</si>
  <si>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</si>
  <si>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</si>
  <si>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</si>
  <si>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</si>
  <si>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</si>
  <si>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</si>
  <si>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</si>
  <si>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</si>
  <si>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</si>
  <si>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</si>
  <si>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</si>
  <si>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</si>
  <si>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</si>
  <si>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</si>
  <si>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</si>
  <si>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</si>
  <si>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</si>
  <si>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</si>
  <si>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</si>
  <si>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</si>
  <si>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</si>
  <si>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</si>
  <si>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</si>
  <si>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</si>
  <si>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</si>
  <si>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</si>
  <si>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</si>
  <si>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</si>
  <si>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</si>
  <si>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</si>
  <si>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</si>
  <si>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</si>
  <si>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</si>
  <si>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</si>
  <si>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</si>
  <si>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</si>
  <si>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</si>
  <si>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</si>
  <si>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</si>
  <si>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</si>
  <si>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</si>
  <si>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</si>
  <si>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</si>
  <si>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</si>
  <si>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</si>
  <si>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</si>
  <si>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</si>
  <si>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</si>
  <si>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</si>
  <si>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</si>
  <si>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</si>
  <si>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</si>
  <si>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</si>
  <si>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</si>
  <si>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</si>
  <si>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</si>
  <si>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</si>
  <si>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</si>
  <si>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BrÃ¼hl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</si>
  <si>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</si>
  <si>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</si>
  <si>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</si>
  <si>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</si>
  <si>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</si>
  <si>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</si>
  <si>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</si>
  <si>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</si>
  <si>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</si>
  <si>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</si>
  <si>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</si>
  <si>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</si>
  <si>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</si>
  <si>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</si>
  <si>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</si>
  <si>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</si>
  <si>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</si>
  <si>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</si>
  <si>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</si>
  <si>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</si>
  <si>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</si>
  <si>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</si>
  <si>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</si>
  <si>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</si>
  <si>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</si>
  <si>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</si>
  <si>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</si>
  <si>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</si>
  <si>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</si>
  <si>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</si>
  <si>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</si>
  <si>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</si>
  <si>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</si>
  <si>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</si>
  <si>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</si>
  <si>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</si>
  <si>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</si>
  <si>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</si>
  <si>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</si>
  <si>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</si>
  <si>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</si>
  <si>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</si>
  <si>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</si>
  <si>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</si>
  <si>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</si>
  <si>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</si>
  <si>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</si>
  <si>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</si>
  <si>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</si>
  <si>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</si>
  <si>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</si>
  <si>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</si>
  <si>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</si>
  <si>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</si>
  <si>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</si>
  <si>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</si>
  <si>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</si>
  <si>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</si>
  <si>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</si>
  <si>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</si>
  <si>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</si>
  <si>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</si>
  <si>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</si>
  <si>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</si>
  <si>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</si>
  <si>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</si>
  <si>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</si>
  <si>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</si>
  <si>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</si>
  <si>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</si>
  <si>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</si>
  <si>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</si>
  <si>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</si>
  <si>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</si>
  <si>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HÃ¥fstrÃ¶m</t>
  </si>
  <si>
    <t>Jan Guillou</t>
  </si>
  <si>
    <t>Andreas Wilson</t>
  </si>
  <si>
    <t>Moviola Film och Television AB</t>
  </si>
  <si>
    <t>National Security</t>
  </si>
  <si>
    <t>The Triplets of Belleville</t>
  </si>
  <si>
    <t>Sylvain Chomet</t>
  </si>
  <si>
    <t>MichÃ¨le Caucheteux</t>
  </si>
  <si>
    <t>Les Armateurs</t>
  </si>
  <si>
    <t>Twentynine Palms</t>
  </si>
  <si>
    <t>September 17, 2003 (France)</t>
  </si>
  <si>
    <t>Yekaterina Golubeva</t>
  </si>
  <si>
    <t>Stuck on You</t>
  </si>
  <si>
    <t>Charles B. Wessler</t>
  </si>
  <si>
    <t>Ned Kelly</t>
  </si>
  <si>
    <t>March 26, 2004 (United States)</t>
  </si>
  <si>
    <t>Robert Drewe</t>
  </si>
  <si>
    <t>Tokyo Godfathers</t>
  </si>
  <si>
    <t>November 8, 2003 (Japan)</t>
  </si>
  <si>
    <t>TÃ´ru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</si>
  <si>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</si>
  <si>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</si>
  <si>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</si>
  <si>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</si>
  <si>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</si>
  <si>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</si>
  <si>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</si>
  <si>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</si>
  <si>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</si>
  <si>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</si>
  <si>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</si>
  <si>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</si>
  <si>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</si>
  <si>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</si>
  <si>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</si>
  <si>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</si>
  <si>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</si>
  <si>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</si>
  <si>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</si>
  <si>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</si>
  <si>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</si>
  <si>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</si>
  <si>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</si>
  <si>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</si>
  <si>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</si>
  <si>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</si>
  <si>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</si>
  <si>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</si>
  <si>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</si>
  <si>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</si>
  <si>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</si>
  <si>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</si>
  <si>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</si>
  <si>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</si>
  <si>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</si>
  <si>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</si>
  <si>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</si>
  <si>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</si>
  <si>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</si>
  <si>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</si>
  <si>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</si>
  <si>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</si>
  <si>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</si>
  <si>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</si>
  <si>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</si>
  <si>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</si>
  <si>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</si>
  <si>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</si>
  <si>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</si>
  <si>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</si>
  <si>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</si>
  <si>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</si>
  <si>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</si>
  <si>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</si>
  <si>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</si>
  <si>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</si>
  <si>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</si>
  <si>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</si>
  <si>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</si>
  <si>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</si>
  <si>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</si>
  <si>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</si>
  <si>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</si>
  <si>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</si>
  <si>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</si>
  <si>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</si>
  <si>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</si>
  <si>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</si>
  <si>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</si>
  <si>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</si>
  <si>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</si>
  <si>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</si>
  <si>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VerÃ¡stegui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</si>
  <si>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</si>
  <si>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</si>
  <si>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</si>
  <si>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</si>
  <si>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</si>
  <si>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</si>
  <si>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</si>
  <si>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</si>
  <si>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</si>
  <si>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</si>
  <si>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</si>
  <si>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</si>
  <si>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</si>
  <si>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</si>
  <si>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</si>
  <si>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</si>
  <si>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</si>
  <si>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</si>
  <si>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</si>
  <si>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</si>
  <si>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</si>
  <si>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</si>
  <si>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</si>
  <si>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</si>
  <si>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</si>
  <si>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</si>
  <si>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</si>
  <si>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</si>
  <si>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</si>
  <si>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</si>
  <si>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</si>
  <si>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</si>
  <si>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</si>
  <si>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</si>
  <si>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</si>
  <si>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</si>
  <si>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</si>
  <si>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</si>
  <si>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</si>
  <si>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</si>
  <si>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</si>
  <si>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</si>
  <si>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</si>
  <si>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Anne Fontaine</t>
  </si>
  <si>
    <t>The Order</t>
  </si>
  <si>
    <t>Gozu</t>
  </si>
  <si>
    <t>July 14, 2004 (France)</t>
  </si>
  <si>
    <t>YÃ»ta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</si>
  <si>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</si>
  <si>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</si>
  <si>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</si>
  <si>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</si>
  <si>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</si>
  <si>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</si>
  <si>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</si>
  <si>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</si>
  <si>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</si>
  <si>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</si>
  <si>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</si>
  <si>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</si>
  <si>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</si>
  <si>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</si>
  <si>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</si>
  <si>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</si>
  <si>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</si>
  <si>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</si>
  <si>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</si>
  <si>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</si>
  <si>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</si>
  <si>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</si>
  <si>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</si>
  <si>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</si>
  <si>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</si>
  <si>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</si>
  <si>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</si>
  <si>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</si>
  <si>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</si>
  <si>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</si>
  <si>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</si>
  <si>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</si>
  <si>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</si>
  <si>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</si>
  <si>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</si>
  <si>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</si>
  <si>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</si>
  <si>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</si>
  <si>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PetrobrÃ¡s</t>
  </si>
  <si>
    <t>Taxi 3</t>
  </si>
  <si>
    <t>January 29, 2003 (France)</t>
  </si>
  <si>
    <t>My Life Without Me</t>
  </si>
  <si>
    <t>March 7, 2003 (Spain)</t>
  </si>
  <si>
    <t>Isabel Coixet</t>
  </si>
  <si>
    <t>The Company</t>
  </si>
  <si>
    <t>May 7, 2004 (United Kingdom)</t>
  </si>
  <si>
    <t>The Barbarian Invasions</t>
  </si>
  <si>
    <t>March 5, 2004 (United States)</t>
  </si>
  <si>
    <t>RÃ©my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</si>
  <si>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</si>
  <si>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</si>
  <si>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</si>
  <si>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</si>
  <si>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</si>
  <si>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</si>
  <si>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</si>
  <si>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</si>
  <si>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</si>
  <si>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</si>
  <si>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</si>
  <si>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</si>
  <si>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</si>
  <si>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</si>
  <si>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</si>
  <si>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</si>
  <si>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</si>
  <si>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</si>
  <si>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</si>
  <si>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</si>
  <si>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</si>
  <si>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NimrÃ³d Antal</t>
  </si>
  <si>
    <t>Jim Adler</t>
  </si>
  <si>
    <t>SÃ¡ndor CsÃ¡nyi</t>
  </si>
  <si>
    <t>CafÃ©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</si>
  <si>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</si>
  <si>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</si>
  <si>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</si>
  <si>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</si>
  <si>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</si>
  <si>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</si>
  <si>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</si>
  <si>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</si>
  <si>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</si>
  <si>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</si>
  <si>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</si>
  <si>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</si>
  <si>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</si>
  <si>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</si>
  <si>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</si>
  <si>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</si>
  <si>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</si>
  <si>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</si>
  <si>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</si>
  <si>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</si>
  <si>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</si>
  <si>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</si>
  <si>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</si>
  <si>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</si>
  <si>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</si>
  <si>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</si>
  <si>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</si>
  <si>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</si>
  <si>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</si>
  <si>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</si>
  <si>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</si>
  <si>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</si>
  <si>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</si>
  <si>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</si>
  <si>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</si>
  <si>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</si>
  <si>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</si>
  <si>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</si>
  <si>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</si>
  <si>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</si>
  <si>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</si>
  <si>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</si>
  <si>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</si>
  <si>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</si>
  <si>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</si>
  <si>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</si>
  <si>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</si>
  <si>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BaishÃ´</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</si>
  <si>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</si>
  <si>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</si>
  <si>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</si>
  <si>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</si>
  <si>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</si>
  <si>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</si>
  <si>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</si>
  <si>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</si>
  <si>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</si>
  <si>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</si>
  <si>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</si>
  <si>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</si>
  <si>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</si>
  <si>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</si>
  <si>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</si>
  <si>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</si>
  <si>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</si>
  <si>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</si>
  <si>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</si>
  <si>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</si>
  <si>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</si>
  <si>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</si>
  <si>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</si>
  <si>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</si>
  <si>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</si>
  <si>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</si>
  <si>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</si>
  <si>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</si>
  <si>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</si>
  <si>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</si>
  <si>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</si>
  <si>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</si>
  <si>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</si>
  <si>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</si>
  <si>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</si>
  <si>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</si>
  <si>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</si>
  <si>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</si>
  <si>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</si>
  <si>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</si>
  <si>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</si>
  <si>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</si>
  <si>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</si>
  <si>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</si>
  <si>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</si>
  <si>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</si>
  <si>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</si>
  <si>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</si>
  <si>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</si>
  <si>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</si>
  <si>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</si>
  <si>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</si>
  <si>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</si>
  <si>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</si>
  <si>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</si>
  <si>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</si>
  <si>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</si>
  <si>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</si>
  <si>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</si>
  <si>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</si>
  <si>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</si>
  <si>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</si>
  <si>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</si>
  <si>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</si>
  <si>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</si>
  <si>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</si>
  <si>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</si>
  <si>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</si>
  <si>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</si>
  <si>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</si>
  <si>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</si>
  <si>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</si>
  <si>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</si>
  <si>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</si>
  <si>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</si>
  <si>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</si>
  <si>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</si>
  <si>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</si>
  <si>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</si>
  <si>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</si>
  <si>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</si>
  <si>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</si>
  <si>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</si>
  <si>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</si>
  <si>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</si>
  <si>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</si>
  <si>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</si>
  <si>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</si>
  <si>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</si>
  <si>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</si>
  <si>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</si>
  <si>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</si>
  <si>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</si>
  <si>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</si>
  <si>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</si>
  <si>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</si>
  <si>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</si>
  <si>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</si>
  <si>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</si>
  <si>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</si>
  <si>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</si>
  <si>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</si>
  <si>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</si>
  <si>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</si>
  <si>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</si>
  <si>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</si>
  <si>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</si>
  <si>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</si>
  <si>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</si>
  <si>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</si>
  <si>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</si>
  <si>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</si>
  <si>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</si>
  <si>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</si>
  <si>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</si>
  <si>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</si>
  <si>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</si>
  <si>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</si>
  <si>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</si>
  <si>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</si>
  <si>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</si>
  <si>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</si>
  <si>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</si>
  <si>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</si>
  <si>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</si>
  <si>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</si>
  <si>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</si>
  <si>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</si>
  <si>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</si>
  <si>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</si>
  <si>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</si>
  <si>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</si>
  <si>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</si>
  <si>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</si>
  <si>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</si>
  <si>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</si>
  <si>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</si>
  <si>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</si>
  <si>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</si>
  <si>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</si>
  <si>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</si>
  <si>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</si>
  <si>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</si>
  <si>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</si>
  <si>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</si>
  <si>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</si>
  <si>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</si>
  <si>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</si>
  <si>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</si>
  <si>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</si>
  <si>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</si>
  <si>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</si>
  <si>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</si>
  <si>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</si>
  <si>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</si>
  <si>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</si>
  <si>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</si>
  <si>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</si>
  <si>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</si>
  <si>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</si>
  <si>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</si>
  <si>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</si>
  <si>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</si>
  <si>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</si>
  <si>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</si>
  <si>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</si>
  <si>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</si>
  <si>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</si>
  <si>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</si>
  <si>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</si>
  <si>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</si>
  <si>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</si>
  <si>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</si>
  <si>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</si>
  <si>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</si>
  <si>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</si>
  <si>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</si>
  <si>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</si>
  <si>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</si>
  <si>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</si>
  <si>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</si>
  <si>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</si>
  <si>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</si>
  <si>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</si>
  <si>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</si>
  <si>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</si>
  <si>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</si>
  <si>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</si>
  <si>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</si>
  <si>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</si>
  <si>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</si>
  <si>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</si>
  <si>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</si>
  <si>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</si>
  <si>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</si>
  <si>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</si>
  <si>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</si>
  <si>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</si>
  <si>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</si>
  <si>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</si>
  <si>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</si>
  <si>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</si>
  <si>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</si>
  <si>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</si>
  <si>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</si>
  <si>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</si>
  <si>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</si>
  <si>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</si>
  <si>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</si>
  <si>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</si>
  <si>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</si>
  <si>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</si>
  <si>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</si>
  <si>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</si>
  <si>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</si>
  <si>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</si>
  <si>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</si>
  <si>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</si>
  <si>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</si>
  <si>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SuÃ´</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</si>
  <si>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</si>
  <si>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</si>
  <si>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</si>
  <si>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</si>
  <si>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</si>
  <si>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</si>
  <si>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</si>
  <si>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</si>
  <si>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</si>
  <si>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</si>
  <si>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</si>
  <si>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</si>
  <si>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</si>
  <si>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</si>
  <si>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SÃ©bastien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</si>
  <si>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</si>
  <si>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</si>
  <si>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</si>
  <si>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</si>
  <si>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</si>
  <si>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</si>
  <si>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</si>
  <si>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</si>
  <si>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</si>
  <si>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</si>
  <si>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</si>
  <si>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</si>
  <si>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</si>
  <si>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</si>
  <si>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</si>
  <si>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</si>
  <si>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</si>
  <si>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</si>
  <si>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</si>
  <si>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</si>
  <si>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</si>
  <si>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</si>
  <si>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</si>
  <si>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</si>
  <si>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</si>
  <si>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</si>
  <si>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</si>
  <si>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</si>
  <si>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</si>
  <si>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</si>
  <si>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</si>
  <si>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</si>
  <si>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</si>
  <si>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</si>
  <si>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</si>
  <si>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</si>
  <si>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GarcÃ­a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</si>
  <si>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</si>
  <si>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</si>
  <si>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</si>
  <si>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</si>
  <si>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</si>
  <si>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</si>
  <si>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</si>
  <si>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</si>
  <si>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</si>
  <si>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</si>
  <si>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</si>
  <si>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</si>
  <si>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</si>
  <si>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</si>
  <si>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</si>
  <si>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</si>
  <si>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</si>
  <si>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</si>
  <si>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</si>
  <si>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</si>
  <si>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</si>
  <si>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</si>
  <si>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</si>
  <si>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</si>
  <si>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</si>
  <si>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</si>
  <si>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</si>
  <si>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</si>
  <si>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</si>
  <si>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</si>
  <si>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</si>
  <si>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</si>
  <si>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</si>
  <si>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</si>
  <si>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</si>
  <si>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</si>
  <si>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</si>
  <si>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</si>
  <si>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</si>
  <si>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</si>
  <si>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</si>
  <si>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</si>
  <si>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</si>
  <si>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</si>
  <si>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</si>
  <si>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YÃ»ya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</si>
  <si>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</si>
  <si>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</si>
  <si>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</si>
  <si>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</si>
  <si>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</si>
  <si>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</si>
  <si>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</si>
  <si>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</si>
  <si>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</si>
  <si>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</si>
  <si>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</si>
  <si>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</si>
  <si>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</si>
  <si>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</si>
  <si>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GÃ©rard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</si>
  <si>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</si>
  <si>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</si>
  <si>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</si>
  <si>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</si>
  <si>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</si>
  <si>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</si>
  <si>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</si>
  <si>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</si>
  <si>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</si>
  <si>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</si>
  <si>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</si>
  <si>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</si>
  <si>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</si>
  <si>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</si>
  <si>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</si>
  <si>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</si>
  <si>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</si>
  <si>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</si>
  <si>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</si>
  <si>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</si>
  <si>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</si>
  <si>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</si>
  <si>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</si>
  <si>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</si>
  <si>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</si>
  <si>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</si>
  <si>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</si>
  <si>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</si>
  <si>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</si>
  <si>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</si>
  <si>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</si>
  <si>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mÃ¨re</t>
  </si>
  <si>
    <t>May 19, 2004 (France)</t>
  </si>
  <si>
    <t>Christophe HonorÃ©</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</si>
  <si>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</si>
  <si>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</si>
  <si>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</si>
  <si>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</si>
  <si>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</si>
  <si>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</si>
  <si>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</si>
  <si>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</si>
  <si>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</si>
  <si>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</si>
  <si>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</si>
  <si>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</si>
  <si>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</si>
  <si>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</si>
  <si>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</si>
  <si>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</si>
  <si>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</si>
  <si>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</si>
  <si>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Dennis Gansel</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</si>
  <si>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</si>
  <si>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</si>
  <si>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</si>
  <si>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</si>
  <si>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</si>
  <si>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</si>
  <si>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</si>
  <si>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</si>
  <si>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</si>
  <si>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</si>
  <si>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</si>
  <si>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</si>
  <si>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</si>
  <si>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</si>
  <si>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</si>
  <si>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</si>
  <si>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</si>
  <si>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</si>
  <si>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</si>
  <si>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</si>
  <si>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</si>
  <si>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</si>
  <si>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</si>
  <si>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</si>
  <si>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</si>
  <si>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</si>
  <si>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</si>
  <si>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</si>
  <si>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</si>
  <si>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</si>
  <si>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</si>
  <si>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</si>
  <si>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</si>
  <si>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</si>
  <si>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</si>
  <si>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</si>
  <si>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</si>
  <si>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</si>
  <si>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</si>
  <si>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</si>
  <si>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</si>
  <si>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</si>
  <si>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</si>
  <si>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</si>
  <si>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</si>
  <si>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</si>
  <si>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</si>
  <si>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</si>
  <si>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</si>
  <si>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Ã§a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</si>
  <si>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</si>
  <si>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</si>
  <si>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</si>
  <si>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</si>
  <si>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</si>
  <si>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</si>
  <si>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</si>
  <si>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</si>
  <si>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</si>
  <si>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</si>
  <si>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</si>
  <si>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</si>
  <si>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</si>
  <si>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</si>
  <si>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</si>
  <si>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KÃ´ji Imada</t>
  </si>
  <si>
    <t>Studio 4Â°C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</si>
  <si>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</si>
  <si>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</si>
  <si>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</si>
  <si>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</si>
  <si>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</si>
  <si>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</si>
  <si>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</si>
  <si>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</si>
  <si>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</si>
  <si>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</si>
  <si>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</si>
  <si>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</si>
  <si>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</si>
  <si>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</si>
  <si>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</si>
  <si>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</si>
  <si>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Ã”tsuka</t>
  </si>
  <si>
    <t>Clifford's Really Big Movie</t>
  </si>
  <si>
    <t>Robert C. Ramirez</t>
  </si>
  <si>
    <t>Rhett Reese</t>
  </si>
  <si>
    <t>Big Red Dog Productions</t>
  </si>
  <si>
    <t>Summer Storm</t>
  </si>
  <si>
    <t>September 2, 2004 (Germany)</t>
  </si>
  <si>
    <t>Marco Kreuzpaintner</t>
  </si>
  <si>
    <t>Thomas Bahmann</t>
  </si>
  <si>
    <t>Robert Stadlober</t>
  </si>
  <si>
    <t>Claussen &amp; WÃ¶bke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</si>
  <si>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</si>
  <si>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</si>
  <si>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</si>
  <si>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</si>
  <si>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</si>
  <si>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</si>
  <si>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</si>
  <si>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</si>
  <si>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</si>
  <si>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</si>
  <si>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</si>
  <si>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</si>
  <si>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</si>
  <si>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</si>
  <si>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</si>
  <si>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</si>
  <si>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</si>
  <si>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</si>
  <si>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</si>
  <si>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</si>
  <si>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</si>
  <si>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</si>
  <si>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</si>
  <si>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</si>
  <si>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</si>
  <si>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</si>
  <si>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</si>
  <si>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</si>
  <si>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</si>
  <si>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</si>
  <si>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</si>
  <si>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</si>
  <si>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</si>
  <si>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</si>
  <si>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</si>
  <si>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</si>
  <si>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</si>
  <si>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</si>
  <si>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</si>
  <si>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</si>
  <si>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</si>
  <si>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</si>
  <si>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</si>
  <si>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</si>
  <si>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</si>
  <si>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</si>
  <si>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</si>
  <si>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</si>
  <si>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</si>
  <si>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</si>
  <si>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</si>
  <si>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</si>
  <si>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</si>
  <si>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</si>
  <si>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</si>
  <si>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</si>
  <si>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</si>
  <si>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</si>
  <si>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</si>
  <si>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</si>
  <si>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</si>
  <si>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</si>
  <si>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</si>
  <si>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</si>
  <si>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</si>
  <si>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</si>
  <si>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</si>
  <si>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</si>
  <si>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</si>
  <si>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</si>
  <si>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</si>
  <si>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</si>
  <si>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</si>
  <si>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</si>
  <si>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</si>
  <si>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</si>
  <si>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</si>
  <si>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</si>
  <si>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</si>
  <si>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</si>
  <si>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</si>
  <si>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Jean-FranÃ§ois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</si>
  <si>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</si>
  <si>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</si>
  <si>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</si>
  <si>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</si>
  <si>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</si>
  <si>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</si>
  <si>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</si>
  <si>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</si>
  <si>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</si>
  <si>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</si>
  <si>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</si>
  <si>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</si>
  <si>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</si>
  <si>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</si>
  <si>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</si>
  <si>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</si>
  <si>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</si>
  <si>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</si>
  <si>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</si>
  <si>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</si>
  <si>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</si>
  <si>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</si>
  <si>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</si>
  <si>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</si>
  <si>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</si>
  <si>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</si>
  <si>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</si>
  <si>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</si>
  <si>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</si>
  <si>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</si>
  <si>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</si>
  <si>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</si>
  <si>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</si>
  <si>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</si>
  <si>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</si>
  <si>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</si>
  <si>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</si>
  <si>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</si>
  <si>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</si>
  <si>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</si>
  <si>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</si>
  <si>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</si>
  <si>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</si>
  <si>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</si>
  <si>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</si>
  <si>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</si>
  <si>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</si>
  <si>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</si>
  <si>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</si>
  <si>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</si>
  <si>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</si>
  <si>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</si>
  <si>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</si>
  <si>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</si>
  <si>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</si>
  <si>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</si>
  <si>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</si>
  <si>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</si>
  <si>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</si>
  <si>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</si>
  <si>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</si>
  <si>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</si>
  <si>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</si>
  <si>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</si>
  <si>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</si>
  <si>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</si>
  <si>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</si>
  <si>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</si>
  <si>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</si>
  <si>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</si>
  <si>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KÃ´ji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</si>
  <si>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</si>
  <si>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</si>
  <si>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</si>
  <si>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</si>
  <si>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</si>
  <si>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</si>
  <si>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</si>
  <si>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</si>
  <si>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</si>
  <si>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</si>
  <si>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</si>
  <si>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</si>
  <si>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</si>
  <si>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</si>
  <si>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</si>
  <si>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</si>
  <si>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</si>
  <si>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</si>
  <si>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</si>
  <si>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</si>
  <si>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</si>
  <si>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</si>
  <si>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</si>
  <si>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</si>
  <si>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</si>
  <si>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</si>
  <si>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</si>
  <si>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</si>
  <si>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</si>
  <si>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</si>
  <si>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</si>
  <si>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</si>
  <si>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</si>
  <si>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</si>
  <si>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</si>
  <si>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</si>
  <si>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</si>
  <si>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</si>
  <si>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</si>
  <si>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</si>
  <si>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</si>
  <si>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</si>
  <si>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</si>
  <si>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</si>
  <si>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</si>
  <si>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</si>
  <si>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</si>
  <si>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</si>
  <si>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</si>
  <si>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</si>
  <si>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</si>
  <si>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</si>
  <si>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</si>
  <si>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</si>
  <si>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</si>
  <si>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</si>
  <si>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</si>
  <si>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Ã†on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</si>
  <si>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</si>
  <si>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</si>
  <si>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</si>
  <si>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</si>
  <si>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</si>
  <si>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</si>
  <si>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</si>
  <si>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</si>
  <si>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</si>
  <si>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</si>
  <si>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</si>
  <si>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</si>
  <si>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</si>
  <si>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</si>
  <si>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</si>
  <si>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</si>
  <si>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</si>
  <si>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</si>
  <si>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</si>
  <si>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</si>
  <si>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</si>
  <si>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</si>
  <si>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</si>
  <si>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</si>
  <si>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</si>
  <si>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</si>
  <si>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</si>
  <si>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</si>
  <si>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</si>
  <si>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</si>
  <si>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</si>
  <si>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</si>
  <si>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</si>
  <si>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</si>
  <si>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</si>
  <si>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</si>
  <si>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</si>
  <si>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</si>
  <si>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</si>
  <si>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</si>
  <si>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</si>
  <si>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</si>
  <si>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</si>
  <si>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</si>
  <si>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</si>
  <si>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</si>
  <si>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</si>
  <si>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</si>
  <si>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</si>
  <si>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</si>
  <si>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</si>
  <si>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</si>
  <si>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</si>
  <si>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</si>
  <si>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</si>
  <si>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</si>
  <si>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</si>
  <si>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</si>
  <si>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</si>
  <si>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</si>
  <si>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</si>
  <si>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</si>
  <si>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</si>
  <si>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</si>
  <si>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</si>
  <si>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</si>
  <si>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</si>
  <si>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</si>
  <si>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</si>
  <si>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</si>
  <si>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</si>
  <si>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</si>
  <si>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</si>
  <si>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</si>
  <si>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</si>
  <si>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</si>
  <si>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</si>
  <si>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</si>
  <si>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</si>
  <si>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</si>
  <si>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</si>
  <si>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</si>
  <si>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</si>
  <si>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</si>
  <si>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</si>
  <si>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</si>
  <si>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</si>
  <si>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</si>
  <si>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</si>
  <si>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</si>
  <si>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</si>
  <si>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</si>
  <si>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</si>
  <si>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</si>
  <si>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</si>
  <si>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</si>
  <si>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</si>
  <si>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</si>
  <si>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CachÃ©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</si>
  <si>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</si>
  <si>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</si>
  <si>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</si>
  <si>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</si>
  <si>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</si>
  <si>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</si>
  <si>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</si>
  <si>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</si>
  <si>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</si>
  <si>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</si>
  <si>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</si>
  <si>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</si>
  <si>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</si>
  <si>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</si>
  <si>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</si>
  <si>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</si>
  <si>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</si>
  <si>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</si>
  <si>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</si>
  <si>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</si>
  <si>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</si>
  <si>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</si>
  <si>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</si>
  <si>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</si>
  <si>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</si>
  <si>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</si>
  <si>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</si>
  <si>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</si>
  <si>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</si>
  <si>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</si>
  <si>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</si>
  <si>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</si>
  <si>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</si>
  <si>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</si>
  <si>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</si>
  <si>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</si>
  <si>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</si>
  <si>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</si>
  <si>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</si>
  <si>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</si>
  <si>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</si>
  <si>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</si>
  <si>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</si>
  <si>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</si>
  <si>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</si>
  <si>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</si>
  <si>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</si>
  <si>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</si>
  <si>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</si>
  <si>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</si>
  <si>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</si>
  <si>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</si>
  <si>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</si>
  <si>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</si>
  <si>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</si>
  <si>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</si>
  <si>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</si>
  <si>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</si>
  <si>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</si>
  <si>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</si>
  <si>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</si>
  <si>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</si>
  <si>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</si>
  <si>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</si>
  <si>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</si>
  <si>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</si>
  <si>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</si>
  <si>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</si>
  <si>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</si>
  <si>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</si>
  <si>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</si>
  <si>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</si>
  <si>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</si>
  <si>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</si>
  <si>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</si>
  <si>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</si>
  <si>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</si>
  <si>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</si>
  <si>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</si>
  <si>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</si>
  <si>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</si>
  <si>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</si>
  <si>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</si>
  <si>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</si>
  <si>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</si>
  <si>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</si>
  <si>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</si>
  <si>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</si>
  <si>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</si>
  <si>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</si>
  <si>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</si>
  <si>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</si>
  <si>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</si>
  <si>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</si>
  <si>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</si>
  <si>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</si>
  <si>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</si>
  <si>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</si>
  <si>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</si>
  <si>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</si>
  <si>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</si>
  <si>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</si>
  <si>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</si>
  <si>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</si>
  <si>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</si>
  <si>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</si>
  <si>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</si>
  <si>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</si>
  <si>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</si>
  <si>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</si>
  <si>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</si>
  <si>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</si>
  <si>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</si>
  <si>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</si>
  <si>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</si>
  <si>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</si>
  <si>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</si>
  <si>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</si>
  <si>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</si>
  <si>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</si>
  <si>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</si>
  <si>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</si>
  <si>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</si>
  <si>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</si>
  <si>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</si>
  <si>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</si>
  <si>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</si>
  <si>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</si>
  <si>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</si>
  <si>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</si>
  <si>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</si>
  <si>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</si>
  <si>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</si>
  <si>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</si>
  <si>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</si>
  <si>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</si>
  <si>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</si>
  <si>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</si>
  <si>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</si>
  <si>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</si>
  <si>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</si>
  <si>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</si>
  <si>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</si>
  <si>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</si>
  <si>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</si>
  <si>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</si>
  <si>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</si>
  <si>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</si>
  <si>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</si>
  <si>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</si>
  <si>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</si>
  <si>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</si>
  <si>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</si>
  <si>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</si>
  <si>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</si>
  <si>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</si>
  <si>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</si>
  <si>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</si>
  <si>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</si>
  <si>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</si>
  <si>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</si>
  <si>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</si>
  <si>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HernÃ¡ndez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</si>
  <si>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</si>
  <si>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</si>
  <si>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</si>
  <si>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</si>
  <si>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</si>
  <si>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</si>
  <si>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</si>
  <si>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</si>
  <si>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</si>
  <si>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</si>
  <si>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</si>
  <si>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</si>
  <si>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</si>
  <si>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</si>
  <si>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</si>
  <si>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</si>
  <si>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</si>
  <si>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</si>
  <si>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</si>
  <si>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</si>
  <si>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</si>
  <si>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</si>
  <si>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</si>
  <si>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</si>
  <si>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</si>
  <si>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</si>
  <si>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</si>
  <si>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</si>
  <si>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</si>
  <si>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</si>
  <si>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</si>
  <si>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</si>
  <si>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</si>
  <si>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</si>
  <si>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</si>
  <si>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</si>
  <si>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</si>
  <si>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</si>
  <si>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</si>
  <si>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</si>
  <si>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</si>
  <si>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</si>
  <si>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</si>
  <si>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</si>
  <si>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</si>
  <si>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</si>
  <si>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</si>
  <si>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</si>
  <si>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</si>
  <si>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</si>
  <si>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</si>
  <si>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</si>
  <si>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</si>
  <si>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</si>
  <si>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</si>
  <si>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</si>
  <si>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</si>
  <si>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</si>
  <si>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</si>
  <si>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</si>
  <si>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</si>
  <si>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</si>
  <si>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</si>
  <si>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</si>
  <si>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</si>
  <si>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</si>
  <si>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</si>
  <si>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</si>
  <si>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</si>
  <si>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</si>
  <si>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</si>
  <si>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</si>
  <si>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</si>
  <si>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</si>
  <si>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</si>
  <si>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</si>
  <si>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</si>
  <si>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</si>
  <si>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</si>
  <si>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</si>
  <si>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</si>
  <si>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</si>
  <si>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</si>
  <si>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</si>
  <si>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</si>
  <si>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</si>
  <si>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</si>
  <si>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MÃ¼he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</si>
  <si>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</si>
  <si>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</si>
  <si>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</si>
  <si>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</si>
  <si>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</si>
  <si>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</si>
  <si>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</si>
  <si>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</si>
  <si>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</si>
  <si>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</si>
  <si>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</si>
  <si>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</si>
  <si>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</si>
  <si>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</si>
  <si>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</si>
  <si>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</si>
  <si>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</si>
  <si>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</si>
  <si>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</si>
  <si>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</si>
  <si>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</si>
  <si>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</si>
  <si>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</si>
  <si>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</si>
  <si>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</si>
  <si>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</si>
  <si>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</si>
  <si>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</si>
  <si>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</si>
  <si>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</si>
  <si>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</si>
  <si>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</si>
  <si>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</si>
  <si>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</si>
  <si>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</si>
  <si>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</si>
  <si>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</si>
  <si>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</si>
  <si>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</si>
  <si>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</si>
  <si>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</si>
  <si>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</si>
  <si>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</si>
  <si>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</si>
  <si>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</si>
  <si>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</si>
  <si>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</si>
  <si>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</si>
  <si>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</si>
  <si>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</si>
  <si>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</si>
  <si>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</si>
  <si>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</si>
  <si>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</si>
  <si>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</si>
  <si>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</si>
  <si>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</si>
  <si>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</si>
  <si>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</si>
  <si>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</si>
  <si>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</si>
  <si>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</si>
  <si>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</si>
  <si>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</si>
  <si>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</si>
  <si>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</si>
  <si>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</si>
  <si>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</si>
  <si>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</si>
  <si>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</si>
  <si>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</si>
  <si>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</si>
  <si>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</si>
  <si>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</si>
  <si>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</si>
  <si>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</si>
  <si>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</si>
  <si>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</si>
  <si>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</si>
  <si>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</si>
  <si>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</si>
  <si>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</si>
  <si>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</si>
  <si>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</si>
  <si>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</si>
  <si>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</si>
  <si>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</si>
  <si>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</si>
  <si>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</si>
  <si>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</si>
  <si>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</si>
  <si>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</si>
  <si>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</si>
  <si>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</si>
  <si>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</si>
  <si>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</si>
  <si>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</si>
  <si>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</si>
  <si>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</si>
  <si>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</si>
  <si>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</si>
  <si>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</si>
  <si>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</si>
  <si>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</si>
  <si>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</si>
  <si>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</si>
  <si>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</si>
  <si>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</si>
  <si>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</si>
  <si>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</si>
  <si>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</si>
  <si>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</si>
  <si>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</si>
  <si>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</si>
  <si>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</si>
  <si>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</si>
  <si>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</si>
  <si>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</si>
  <si>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</si>
  <si>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</si>
  <si>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</si>
  <si>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</si>
  <si>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</si>
  <si>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BeyoncÃ©</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</si>
  <si>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</si>
  <si>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</si>
  <si>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</si>
  <si>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</si>
  <si>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</si>
  <si>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</si>
  <si>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</si>
  <si>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</si>
  <si>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</si>
  <si>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</si>
  <si>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</si>
  <si>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</si>
  <si>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</si>
  <si>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</si>
  <si>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</si>
  <si>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</si>
  <si>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</si>
  <si>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</si>
  <si>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</si>
  <si>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</si>
  <si>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</si>
  <si>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</si>
  <si>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</si>
  <si>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</si>
  <si>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</si>
  <si>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</si>
  <si>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</si>
  <si>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</si>
  <si>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</si>
  <si>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</si>
  <si>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</si>
  <si>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</si>
  <si>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</si>
  <si>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</si>
  <si>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</si>
  <si>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</si>
  <si>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</si>
  <si>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</si>
  <si>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</si>
  <si>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</si>
  <si>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</si>
  <si>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</si>
  <si>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</si>
  <si>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</si>
  <si>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</si>
  <si>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</si>
  <si>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</si>
  <si>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</si>
  <si>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</si>
  <si>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</si>
  <si>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</si>
  <si>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</si>
  <si>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</si>
  <si>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</si>
  <si>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FranÃ§ois Cluzet</t>
  </si>
  <si>
    <t>TrÃ©sor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</si>
  <si>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</si>
  <si>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</si>
  <si>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</si>
  <si>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</si>
  <si>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</si>
  <si>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</si>
  <si>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</si>
  <si>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</si>
  <si>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</si>
  <si>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</si>
  <si>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</si>
  <si>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</si>
  <si>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</si>
  <si>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</si>
  <si>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</si>
  <si>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</si>
  <si>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</si>
  <si>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</si>
  <si>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</si>
  <si>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</si>
  <si>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</si>
  <si>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</si>
  <si>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</si>
  <si>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</si>
  <si>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</si>
  <si>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</si>
  <si>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</si>
  <si>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</si>
  <si>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</si>
  <si>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</si>
  <si>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</si>
  <si>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</si>
  <si>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</si>
  <si>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</si>
  <si>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</si>
  <si>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</si>
  <si>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</si>
  <si>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</si>
  <si>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</si>
  <si>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</si>
  <si>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</si>
  <si>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</si>
  <si>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</si>
  <si>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</si>
  <si>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</si>
  <si>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</si>
  <si>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</si>
  <si>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</si>
  <si>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</si>
  <si>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</si>
  <si>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</si>
  <si>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</si>
  <si>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</si>
  <si>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</si>
  <si>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</si>
  <si>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</si>
  <si>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CarnÃ©</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</si>
  <si>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</si>
  <si>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</si>
  <si>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</si>
  <si>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</si>
  <si>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</si>
  <si>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</si>
  <si>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</si>
  <si>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</si>
  <si>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</si>
  <si>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</si>
  <si>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</si>
  <si>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</si>
  <si>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FrÃ©dÃ©ric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</si>
  <si>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</si>
  <si>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</si>
  <si>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</si>
  <si>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</si>
  <si>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</si>
  <si>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</si>
  <si>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</si>
  <si>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</si>
  <si>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</si>
  <si>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</si>
  <si>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</si>
  <si>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</si>
  <si>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</si>
  <si>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</si>
  <si>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</si>
  <si>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</si>
  <si>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</si>
  <si>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</si>
  <si>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</si>
  <si>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</si>
  <si>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</si>
  <si>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</si>
  <si>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</si>
  <si>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</si>
  <si>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</si>
  <si>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</si>
  <si>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</si>
  <si>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</si>
  <si>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</si>
  <si>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</si>
  <si>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</si>
  <si>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</si>
  <si>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</si>
  <si>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</si>
  <si>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</si>
  <si>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</si>
  <si>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</si>
  <si>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</si>
  <si>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</si>
  <si>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</si>
  <si>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</si>
  <si>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</si>
  <si>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CÃ©line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</si>
  <si>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</si>
  <si>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</si>
  <si>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</si>
  <si>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</si>
  <si>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</si>
  <si>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</si>
  <si>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</si>
  <si>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</si>
  <si>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</si>
  <si>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</si>
  <si>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</si>
  <si>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</si>
  <si>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</si>
  <si>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</si>
  <si>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</si>
  <si>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</si>
  <si>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</si>
  <si>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</si>
  <si>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</si>
  <si>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</si>
  <si>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</si>
  <si>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</si>
  <si>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</si>
  <si>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</si>
  <si>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</si>
  <si>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</si>
  <si>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</si>
  <si>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</si>
  <si>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GorÃ´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</si>
  <si>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</si>
  <si>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</si>
  <si>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</si>
  <si>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</si>
  <si>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</si>
  <si>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</si>
  <si>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</si>
  <si>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</si>
  <si>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</si>
  <si>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</si>
  <si>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</si>
  <si>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</si>
  <si>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</si>
  <si>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</si>
  <si>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</si>
  <si>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</si>
  <si>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</si>
  <si>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</si>
  <si>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</si>
  <si>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</si>
  <si>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</si>
  <si>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</si>
  <si>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</si>
  <si>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</si>
  <si>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</si>
  <si>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</si>
  <si>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</si>
  <si>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</si>
  <si>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</si>
  <si>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</si>
  <si>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</si>
  <si>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Jean-FranÃ§ois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</si>
  <si>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</si>
  <si>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</si>
  <si>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</si>
  <si>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</si>
  <si>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</si>
  <si>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</si>
  <si>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</si>
  <si>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</si>
  <si>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</si>
  <si>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</si>
  <si>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</si>
  <si>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</si>
  <si>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</si>
  <si>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</si>
  <si>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</si>
  <si>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</si>
  <si>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</si>
  <si>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</si>
  <si>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</si>
  <si>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</si>
  <si>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</si>
  <si>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</si>
  <si>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</si>
  <si>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</si>
  <si>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</si>
  <si>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</si>
  <si>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</si>
  <si>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</si>
  <si>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</si>
  <si>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</si>
  <si>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</si>
  <si>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</si>
  <si>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</si>
  <si>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</si>
  <si>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</si>
  <si>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</si>
  <si>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</si>
  <si>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</si>
  <si>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</si>
  <si>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</si>
  <si>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</si>
  <si>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</si>
  <si>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</si>
  <si>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</si>
  <si>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</si>
  <si>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</si>
  <si>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</si>
  <si>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</si>
  <si>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</si>
  <si>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</si>
  <si>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</si>
  <si>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</si>
  <si>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</si>
  <si>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</si>
  <si>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</si>
  <si>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</si>
  <si>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</si>
  <si>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</si>
  <si>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</si>
  <si>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</si>
  <si>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</si>
  <si>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</si>
  <si>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</si>
  <si>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</si>
  <si>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</si>
  <si>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</si>
  <si>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</si>
  <si>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</si>
  <si>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</si>
  <si>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</si>
  <si>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</si>
  <si>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</si>
  <si>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</si>
  <si>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</si>
  <si>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</si>
  <si>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</si>
  <si>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</si>
  <si>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</si>
  <si>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</si>
  <si>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</si>
  <si>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</si>
  <si>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</si>
  <si>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</si>
  <si>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</si>
  <si>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</si>
  <si>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</si>
  <si>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</si>
  <si>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</si>
  <si>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</si>
  <si>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</si>
  <si>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</si>
  <si>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</si>
  <si>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</si>
  <si>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</si>
  <si>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</si>
  <si>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</si>
  <si>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</si>
  <si>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</si>
  <si>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</si>
  <si>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</si>
  <si>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</si>
  <si>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</si>
  <si>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</si>
  <si>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</si>
  <si>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</si>
  <si>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</si>
  <si>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</si>
  <si>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</si>
  <si>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</si>
  <si>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</si>
  <si>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</si>
  <si>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</si>
  <si>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</si>
  <si>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</si>
  <si>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</si>
  <si>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</si>
  <si>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</si>
  <si>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</si>
  <si>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</si>
  <si>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</si>
  <si>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</si>
  <si>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</si>
  <si>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</si>
  <si>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</si>
  <si>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</si>
  <si>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</si>
  <si>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</si>
  <si>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</si>
  <si>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</si>
  <si>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</si>
  <si>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</si>
  <si>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</si>
  <si>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</si>
  <si>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</si>
  <si>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</si>
  <si>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</si>
  <si>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</si>
  <si>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</si>
  <si>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</si>
  <si>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</si>
  <si>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</si>
  <si>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</si>
  <si>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</si>
  <si>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</si>
  <si>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</si>
  <si>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</si>
  <si>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</si>
  <si>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</si>
  <si>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</si>
  <si>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</si>
  <si>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</si>
  <si>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</si>
  <si>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</si>
  <si>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</si>
  <si>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</si>
  <si>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</si>
  <si>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</si>
  <si>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</si>
  <si>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</si>
  <si>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</si>
  <si>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</si>
  <si>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</si>
  <si>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</si>
  <si>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</si>
  <si>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</si>
  <si>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</si>
  <si>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</si>
  <si>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</si>
  <si>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</si>
  <si>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</si>
  <si>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</si>
  <si>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</si>
  <si>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</si>
  <si>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</si>
  <si>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</si>
  <si>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</si>
  <si>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</si>
  <si>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</si>
  <si>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</si>
  <si>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</si>
  <si>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</si>
  <si>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</si>
  <si>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</si>
  <si>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</si>
  <si>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</si>
  <si>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</si>
  <si>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</si>
  <si>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</si>
  <si>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</si>
  <si>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</si>
  <si>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</si>
  <si>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</si>
  <si>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</si>
  <si>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</si>
  <si>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</si>
  <si>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</si>
  <si>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</si>
  <si>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</si>
  <si>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</si>
  <si>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</si>
  <si>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</si>
  <si>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</si>
  <si>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</si>
  <si>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</si>
  <si>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</si>
  <si>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</si>
  <si>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</si>
  <si>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</si>
  <si>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</si>
  <si>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</si>
  <si>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</si>
  <si>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</si>
  <si>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</si>
  <si>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</si>
  <si>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</si>
  <si>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</si>
  <si>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</si>
  <si>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</si>
  <si>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</si>
  <si>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</si>
  <si>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</si>
  <si>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</si>
  <si>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</si>
  <si>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</si>
  <si>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</si>
  <si>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</si>
  <si>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</si>
  <si>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</si>
  <si>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</si>
  <si>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</si>
  <si>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</si>
  <si>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</si>
  <si>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</si>
  <si>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</si>
  <si>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</si>
  <si>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</si>
  <si>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</si>
  <si>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</si>
  <si>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</si>
  <si>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</si>
  <si>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</si>
  <si>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</si>
  <si>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</si>
  <si>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</si>
  <si>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</si>
  <si>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</si>
  <si>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</si>
  <si>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</si>
  <si>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</si>
  <si>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</si>
  <si>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</si>
  <si>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</si>
  <si>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</si>
  <si>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</si>
  <si>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</si>
  <si>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</si>
  <si>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</si>
  <si>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</si>
  <si>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</si>
  <si>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</si>
  <si>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</si>
  <si>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</si>
  <si>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</si>
  <si>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</si>
  <si>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</si>
  <si>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</si>
  <si>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</si>
  <si>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</si>
  <si>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</si>
  <si>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</si>
  <si>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</si>
  <si>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</si>
  <si>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</si>
  <si>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</si>
  <si>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</si>
  <si>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</si>
  <si>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</si>
  <si>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</si>
  <si>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</si>
  <si>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</si>
  <si>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</si>
  <si>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</si>
  <si>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</si>
  <si>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</si>
  <si>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</si>
  <si>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</si>
  <si>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</si>
  <si>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</si>
  <si>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</si>
  <si>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</si>
  <si>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</si>
  <si>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</si>
  <si>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SÃ¡nchez</t>
  </si>
  <si>
    <t>BelÃ©n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</si>
  <si>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</si>
  <si>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</si>
  <si>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</si>
  <si>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</si>
  <si>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</si>
  <si>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</si>
  <si>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</si>
  <si>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</si>
  <si>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</si>
  <si>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</si>
  <si>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</si>
  <si>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</si>
  <si>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</si>
  <si>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</si>
  <si>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</si>
  <si>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</si>
  <si>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</si>
  <si>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</si>
  <si>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</si>
  <si>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</si>
  <si>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</si>
  <si>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</si>
  <si>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</si>
  <si>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</si>
  <si>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</si>
  <si>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</si>
  <si>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</si>
  <si>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</si>
  <si>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</si>
  <si>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</si>
  <si>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</si>
  <si>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</si>
  <si>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</si>
  <si>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</si>
  <si>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</si>
  <si>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</si>
  <si>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</si>
  <si>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</si>
  <si>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</si>
  <si>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</si>
  <si>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</si>
  <si>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</si>
  <si>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</si>
  <si>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</si>
  <si>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</si>
  <si>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</si>
  <si>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</si>
  <si>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</si>
  <si>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</si>
  <si>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</si>
  <si>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</si>
  <si>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</si>
  <si>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</si>
  <si>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</si>
  <si>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</si>
  <si>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</si>
  <si>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</si>
  <si>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</si>
  <si>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</si>
  <si>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</si>
  <si>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</si>
  <si>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</si>
  <si>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</si>
  <si>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</si>
  <si>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</si>
  <si>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</si>
  <si>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</si>
  <si>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</si>
  <si>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</si>
  <si>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</si>
  <si>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</si>
  <si>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</si>
  <si>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</si>
  <si>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</si>
  <si>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</si>
  <si>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</si>
  <si>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</si>
  <si>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</si>
  <si>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</si>
  <si>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</si>
  <si>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</si>
  <si>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</si>
  <si>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</si>
  <si>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</si>
  <si>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</si>
  <si>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</si>
  <si>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</si>
  <si>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</si>
  <si>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</si>
  <si>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</si>
  <si>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</si>
  <si>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</si>
  <si>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</si>
  <si>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</si>
  <si>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</si>
  <si>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</si>
  <si>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</si>
  <si>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</si>
  <si>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</si>
  <si>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</si>
  <si>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</si>
  <si>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</si>
  <si>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</si>
  <si>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</si>
  <si>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</si>
  <si>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</si>
  <si>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</si>
  <si>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</si>
  <si>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</si>
  <si>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</si>
  <si>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</si>
  <si>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</si>
  <si>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</si>
  <si>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</si>
  <si>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</si>
  <si>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</si>
  <si>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</si>
  <si>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</si>
  <si>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</si>
  <si>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</si>
  <si>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</si>
  <si>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</si>
  <si>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</si>
  <si>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</si>
  <si>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</si>
  <si>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</si>
  <si>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</si>
  <si>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</si>
  <si>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</si>
  <si>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</si>
  <si>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</si>
  <si>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</si>
  <si>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</si>
  <si>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</si>
  <si>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</si>
  <si>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JosÃ© Padilha</t>
  </si>
  <si>
    <t>AndrÃ© Batista</t>
  </si>
  <si>
    <t>Wagner Moura</t>
  </si>
  <si>
    <t>Zazen ProduÃ§Ãµes</t>
  </si>
  <si>
    <t>The Diving Bell and the Butterfly</t>
  </si>
  <si>
    <t>February 1, 2008 (United States)</t>
  </si>
  <si>
    <t>Mathieu Amalric</t>
  </si>
  <si>
    <t>PathÃ©</t>
  </si>
  <si>
    <t>My Blueberry Nights</t>
  </si>
  <si>
    <t>November 28, 2007 (France)</t>
  </si>
  <si>
    <t>Norah Jones</t>
  </si>
  <si>
    <t>Margot at the Wedding</t>
  </si>
  <si>
    <t>February 21, 2008 (Australia)</t>
  </si>
  <si>
    <t>The Messengers</t>
  </si>
  <si>
    <t>Danny Pang</t>
  </si>
  <si>
    <t>Mark Wheaton</t>
  </si>
  <si>
    <t>CÃ©line Sciamma</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</si>
  <si>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</si>
  <si>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</si>
  <si>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</si>
  <si>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</si>
  <si>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</si>
  <si>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</si>
  <si>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</si>
  <si>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</si>
  <si>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</si>
  <si>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</si>
  <si>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</si>
  <si>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</si>
  <si>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</si>
  <si>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</si>
  <si>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</si>
  <si>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</si>
  <si>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</si>
  <si>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</si>
  <si>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</si>
  <si>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</si>
  <si>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</si>
  <si>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</si>
  <si>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</si>
  <si>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</si>
  <si>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</si>
  <si>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</si>
  <si>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</si>
  <si>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</si>
  <si>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</si>
  <si>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</si>
  <si>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</si>
  <si>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</si>
  <si>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</si>
  <si>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</si>
  <si>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</si>
  <si>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</si>
  <si>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</si>
  <si>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</si>
  <si>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</si>
  <si>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</si>
  <si>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</si>
  <si>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</si>
  <si>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</si>
  <si>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</si>
  <si>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</si>
  <si>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</si>
  <si>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</si>
  <si>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</si>
  <si>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</si>
  <si>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</si>
  <si>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</si>
  <si>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</si>
  <si>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</si>
  <si>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</si>
  <si>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</si>
  <si>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</si>
  <si>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</si>
  <si>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</si>
  <si>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</si>
  <si>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</si>
  <si>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</si>
  <si>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</si>
  <si>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</si>
  <si>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</si>
  <si>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</si>
  <si>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</si>
  <si>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</si>
  <si>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</si>
  <si>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</si>
  <si>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</si>
  <si>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</si>
  <si>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</si>
  <si>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</si>
  <si>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</si>
  <si>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</si>
  <si>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</si>
  <si>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</si>
  <si>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</si>
  <si>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</si>
  <si>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</si>
  <si>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</si>
  <si>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</si>
  <si>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</si>
  <si>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</si>
  <si>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</si>
  <si>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</si>
  <si>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</si>
  <si>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</si>
  <si>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</si>
  <si>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</si>
  <si>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</si>
  <si>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</si>
  <si>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</si>
  <si>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</si>
  <si>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</si>
  <si>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</si>
  <si>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</si>
  <si>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</si>
  <si>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</si>
  <si>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</si>
  <si>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</si>
  <si>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</si>
  <si>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</si>
  <si>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</si>
  <si>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</si>
  <si>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</si>
  <si>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</si>
  <si>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</si>
  <si>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</si>
  <si>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</si>
  <si>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</si>
  <si>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</si>
  <si>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</si>
  <si>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</si>
  <si>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</si>
  <si>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</si>
  <si>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</si>
  <si>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</si>
  <si>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</si>
  <si>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</si>
  <si>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</si>
  <si>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</si>
  <si>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</si>
  <si>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</si>
  <si>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</si>
  <si>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</si>
  <si>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</si>
  <si>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</si>
  <si>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</si>
  <si>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</si>
  <si>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</si>
  <si>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</si>
  <si>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</si>
  <si>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</si>
  <si>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</si>
  <si>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</si>
  <si>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</si>
  <si>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</si>
  <si>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</si>
  <si>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</si>
  <si>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</si>
  <si>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</si>
  <si>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</si>
  <si>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</si>
  <si>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</si>
  <si>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</si>
  <si>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</si>
  <si>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</si>
  <si>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</si>
  <si>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</si>
  <si>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</si>
  <si>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</si>
  <si>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</si>
  <si>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</si>
  <si>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</si>
  <si>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</si>
  <si>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</si>
  <si>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</si>
  <si>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</si>
  <si>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</si>
  <si>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</si>
  <si>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</si>
  <si>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</si>
  <si>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</si>
  <si>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</si>
  <si>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</si>
  <si>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</si>
  <si>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</si>
  <si>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</si>
  <si>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</si>
  <si>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</si>
  <si>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</si>
  <si>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</si>
  <si>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</si>
  <si>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</si>
  <si>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</si>
  <si>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</si>
  <si>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</si>
  <si>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</si>
  <si>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</si>
  <si>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</si>
  <si>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</si>
  <si>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</si>
  <si>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</si>
  <si>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</si>
  <si>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</si>
  <si>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</si>
  <si>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</si>
  <si>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</si>
  <si>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</si>
  <si>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</si>
  <si>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</si>
  <si>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</si>
  <si>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</si>
  <si>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</si>
  <si>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</si>
  <si>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</si>
  <si>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</si>
  <si>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</si>
  <si>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</si>
  <si>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</si>
  <si>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</si>
  <si>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</si>
  <si>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</si>
  <si>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</si>
  <si>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</si>
  <si>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</si>
  <si>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</si>
  <si>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</si>
  <si>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</si>
  <si>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</si>
  <si>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</si>
  <si>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</si>
  <si>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</si>
  <si>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</si>
  <si>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WALLÂ·E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</si>
  <si>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</si>
  <si>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</si>
  <si>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</si>
  <si>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</si>
  <si>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</si>
  <si>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</si>
  <si>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</si>
  <si>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</si>
  <si>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</si>
  <si>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</si>
  <si>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</si>
  <si>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</si>
  <si>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</si>
  <si>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</si>
  <si>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</si>
  <si>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</si>
  <si>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</si>
  <si>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</si>
  <si>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</si>
  <si>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</si>
  <si>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</si>
  <si>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</si>
  <si>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</si>
  <si>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</si>
  <si>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</si>
  <si>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</si>
  <si>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</si>
  <si>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</si>
  <si>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</si>
  <si>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</si>
  <si>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</si>
  <si>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</si>
  <si>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</si>
  <si>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</si>
  <si>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</si>
  <si>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</si>
  <si>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</si>
  <si>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</si>
  <si>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</si>
  <si>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</si>
  <si>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</si>
  <si>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</si>
  <si>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</si>
  <si>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</si>
  <si>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</si>
  <si>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</si>
  <si>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</si>
  <si>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</si>
  <si>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</si>
  <si>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</si>
  <si>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</si>
  <si>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</si>
  <si>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</si>
  <si>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</si>
  <si>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</si>
  <si>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</si>
  <si>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</si>
  <si>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</si>
  <si>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</si>
  <si>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</si>
  <si>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</si>
  <si>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</si>
  <si>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</si>
  <si>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</si>
  <si>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</si>
  <si>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</si>
  <si>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</si>
  <si>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</si>
  <si>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</si>
  <si>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</si>
  <si>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</si>
  <si>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</si>
  <si>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</si>
  <si>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</si>
  <si>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</si>
  <si>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</si>
  <si>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</si>
  <si>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</si>
  <si>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</si>
  <si>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</si>
  <si>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</si>
  <si>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</si>
  <si>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</si>
  <si>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</si>
  <si>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</si>
  <si>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</si>
  <si>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</si>
  <si>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</si>
  <si>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</si>
  <si>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</si>
  <si>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</si>
  <si>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</si>
  <si>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</si>
  <si>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</si>
  <si>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</si>
  <si>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</si>
  <si>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</si>
  <si>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KÃ¥re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</si>
  <si>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</si>
  <si>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</si>
  <si>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</si>
  <si>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</si>
  <si>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</si>
  <si>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</si>
  <si>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</si>
  <si>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</si>
  <si>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</si>
  <si>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</si>
  <si>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</si>
  <si>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</si>
  <si>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</si>
  <si>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</si>
  <si>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</si>
  <si>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</si>
  <si>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</si>
  <si>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</si>
  <si>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</si>
  <si>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</si>
  <si>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</si>
  <si>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</si>
  <si>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</si>
  <si>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</si>
  <si>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</si>
  <si>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</si>
  <si>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</si>
  <si>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</si>
  <si>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</si>
  <si>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</si>
  <si>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</si>
  <si>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</si>
  <si>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</si>
  <si>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</si>
  <si>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</si>
  <si>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</si>
  <si>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</si>
  <si>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</si>
  <si>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</si>
  <si>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</si>
  <si>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</si>
  <si>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</si>
  <si>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</si>
  <si>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</si>
  <si>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</si>
  <si>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</si>
  <si>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</si>
  <si>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</si>
  <si>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</si>
  <si>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</si>
  <si>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</si>
  <si>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</si>
  <si>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</si>
  <si>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</si>
  <si>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</si>
  <si>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</si>
  <si>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</si>
  <si>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</si>
  <si>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</si>
  <si>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</si>
  <si>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</si>
  <si>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</si>
  <si>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</si>
  <si>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</si>
  <si>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</si>
  <si>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</si>
  <si>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</si>
  <si>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</si>
  <si>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</si>
  <si>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</si>
  <si>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</si>
  <si>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</si>
  <si>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</si>
  <si>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</si>
  <si>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</si>
  <si>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</si>
  <si>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</si>
  <si>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</si>
  <si>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</si>
  <si>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</si>
  <si>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</si>
  <si>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</si>
  <si>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</si>
  <si>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</si>
  <si>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</si>
  <si>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</si>
  <si>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</si>
  <si>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</si>
  <si>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</si>
  <si>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</si>
  <si>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</si>
  <si>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</si>
  <si>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</si>
  <si>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</si>
  <si>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</si>
  <si>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</si>
  <si>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</si>
  <si>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</si>
  <si>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</si>
  <si>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</si>
  <si>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</si>
  <si>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</si>
  <si>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</si>
  <si>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</si>
  <si>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</si>
  <si>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</si>
  <si>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</si>
  <si>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</si>
  <si>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</si>
  <si>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</si>
  <si>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</si>
  <si>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</si>
  <si>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</si>
  <si>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</si>
  <si>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</si>
  <si>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</si>
  <si>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</si>
  <si>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</si>
  <si>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</si>
  <si>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</si>
  <si>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</si>
  <si>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</si>
  <si>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RyÃ»hei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</si>
  <si>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</si>
  <si>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</si>
  <si>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</si>
  <si>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</si>
  <si>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</si>
  <si>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</si>
  <si>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</si>
  <si>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</si>
  <si>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</si>
  <si>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</si>
  <si>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</si>
  <si>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</si>
  <si>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</si>
  <si>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</si>
  <si>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</si>
  <si>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</si>
  <si>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</si>
  <si>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</si>
  <si>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</si>
  <si>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</si>
  <si>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</si>
  <si>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</si>
  <si>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</si>
  <si>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</si>
  <si>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</si>
  <si>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</si>
  <si>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</si>
  <si>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</si>
  <si>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</si>
  <si>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</si>
  <si>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</si>
  <si>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</si>
  <si>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</si>
  <si>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</si>
  <si>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</si>
  <si>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</si>
  <si>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</si>
  <si>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</si>
  <si>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</si>
  <si>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</si>
  <si>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</si>
  <si>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</si>
  <si>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</si>
  <si>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</si>
  <si>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</si>
  <si>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</si>
  <si>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</si>
  <si>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</si>
  <si>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</si>
  <si>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</si>
  <si>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</si>
  <si>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</si>
  <si>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</si>
  <si>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</si>
  <si>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</si>
  <si>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</si>
  <si>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</si>
  <si>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</si>
  <si>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</si>
  <si>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</si>
  <si>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</si>
  <si>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</si>
  <si>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</si>
  <si>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</si>
  <si>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</si>
  <si>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</si>
  <si>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</si>
  <si>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</si>
  <si>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</si>
  <si>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</si>
  <si>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</si>
  <si>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</si>
  <si>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</si>
  <si>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</si>
  <si>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</si>
  <si>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</si>
  <si>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</si>
  <si>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</si>
  <si>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</si>
  <si>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</si>
  <si>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</si>
  <si>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</si>
  <si>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</si>
  <si>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</si>
  <si>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</si>
  <si>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JosÃ©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</si>
  <si>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</si>
  <si>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</si>
  <si>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</si>
  <si>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</si>
  <si>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</si>
  <si>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</si>
  <si>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</si>
  <si>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</si>
  <si>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</si>
  <si>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</si>
  <si>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</si>
  <si>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</si>
  <si>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</si>
  <si>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</si>
  <si>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</si>
  <si>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</si>
  <si>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</si>
  <si>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</si>
  <si>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</si>
  <si>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</si>
  <si>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</si>
  <si>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</si>
  <si>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</si>
  <si>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</si>
  <si>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</si>
  <si>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</si>
  <si>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</si>
  <si>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</si>
  <si>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</si>
  <si>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</si>
  <si>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</si>
  <si>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</si>
  <si>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</si>
  <si>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</si>
  <si>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</si>
  <si>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</si>
  <si>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GarcÃ­a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</si>
  <si>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</si>
  <si>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</si>
  <si>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</si>
  <si>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</si>
  <si>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</si>
  <si>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</si>
  <si>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</si>
  <si>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</si>
  <si>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</si>
  <si>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</si>
  <si>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</si>
  <si>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</si>
  <si>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</si>
  <si>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</si>
  <si>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</si>
  <si>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</si>
  <si>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</si>
  <si>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</si>
  <si>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</si>
  <si>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</si>
  <si>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</si>
  <si>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</si>
  <si>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</si>
  <si>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</si>
  <si>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</si>
  <si>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</si>
  <si>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</si>
  <si>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</si>
  <si>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FrÃ©dÃ©ric Forestier</t>
  </si>
  <si>
    <t>PathÃ© Renn Productions</t>
  </si>
  <si>
    <t>Wendy and Lucy</t>
  </si>
  <si>
    <t>March 6, 2009 (United Kingdom)</t>
  </si>
  <si>
    <t>Michelle Williams</t>
  </si>
  <si>
    <t>Field Guide Films</t>
  </si>
  <si>
    <t>Tokyo!</t>
  </si>
  <si>
    <t>August 16, 2008 (Japan)</t>
  </si>
  <si>
    <t>Gabrielle Bell</t>
  </si>
  <si>
    <t>Ayako Fujitani</t>
  </si>
  <si>
    <t>Comme des CinÃ©mas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</si>
  <si>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</si>
  <si>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</si>
  <si>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</si>
  <si>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</si>
  <si>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</si>
  <si>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</si>
  <si>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</si>
  <si>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</si>
  <si>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</si>
  <si>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</si>
  <si>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</si>
  <si>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</si>
  <si>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</si>
  <si>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</si>
  <si>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</si>
  <si>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</si>
  <si>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</si>
  <si>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</si>
  <si>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</si>
  <si>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</si>
  <si>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</si>
  <si>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</si>
  <si>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</si>
  <si>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</si>
  <si>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</si>
  <si>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</si>
  <si>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</si>
  <si>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</si>
  <si>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</si>
  <si>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</si>
  <si>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</si>
  <si>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</si>
  <si>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</si>
  <si>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</si>
  <si>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</si>
  <si>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</si>
  <si>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</si>
  <si>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</si>
  <si>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YÃ´jirÃ´ Takita</t>
  </si>
  <si>
    <t>KundÃ´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</si>
  <si>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</si>
  <si>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</si>
  <si>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</si>
  <si>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</si>
  <si>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</si>
  <si>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</si>
  <si>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</si>
  <si>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</si>
  <si>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</si>
  <si>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</si>
  <si>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</si>
  <si>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</si>
  <si>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</si>
  <si>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</si>
  <si>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</si>
  <si>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</si>
  <si>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SchÃ¶lermann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</si>
  <si>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</si>
  <si>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</si>
  <si>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</si>
  <si>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</si>
  <si>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</si>
  <si>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</si>
  <si>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</si>
  <si>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</si>
  <si>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</si>
  <si>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</si>
  <si>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</si>
  <si>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</si>
  <si>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</si>
  <si>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</si>
  <si>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</si>
  <si>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</si>
  <si>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</si>
  <si>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</si>
  <si>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</si>
  <si>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</si>
  <si>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</si>
  <si>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</si>
  <si>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</si>
  <si>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</si>
  <si>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</si>
  <si>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</si>
  <si>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</si>
  <si>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</si>
  <si>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</si>
  <si>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</si>
  <si>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</si>
  <si>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</si>
  <si>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</si>
  <si>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</si>
  <si>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</si>
  <si>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</si>
  <si>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</si>
  <si>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</si>
  <si>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</si>
  <si>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</si>
  <si>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</si>
  <si>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</si>
  <si>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</si>
  <si>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</si>
  <si>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</si>
  <si>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</si>
  <si>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</si>
  <si>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</si>
  <si>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</si>
  <si>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</si>
  <si>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</si>
  <si>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</si>
  <si>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</si>
  <si>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</si>
  <si>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</si>
  <si>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</si>
  <si>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</si>
  <si>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</si>
  <si>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</si>
  <si>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</si>
  <si>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</si>
  <si>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</si>
  <si>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</si>
  <si>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</si>
  <si>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</si>
  <si>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</si>
  <si>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</si>
  <si>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</si>
  <si>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</si>
  <si>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</si>
  <si>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</si>
  <si>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</si>
  <si>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</si>
  <si>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</si>
  <si>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</si>
  <si>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</si>
  <si>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</si>
  <si>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</si>
  <si>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</si>
  <si>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</si>
  <si>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</si>
  <si>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</si>
  <si>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</si>
  <si>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</si>
  <si>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</si>
  <si>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</si>
  <si>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</si>
  <si>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</si>
  <si>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</si>
  <si>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</si>
  <si>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</si>
  <si>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</si>
  <si>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</si>
  <si>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</si>
  <si>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</si>
  <si>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</si>
  <si>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</si>
  <si>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</si>
  <si>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</si>
  <si>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</si>
  <si>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</si>
  <si>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</si>
  <si>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</si>
  <si>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</si>
  <si>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</si>
  <si>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</si>
  <si>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</si>
  <si>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</si>
  <si>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</si>
  <si>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</si>
  <si>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</si>
  <si>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</si>
  <si>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</si>
  <si>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</si>
  <si>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</si>
  <si>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</si>
  <si>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</si>
  <si>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</si>
  <si>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</si>
  <si>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</si>
  <si>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</si>
  <si>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</si>
  <si>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</si>
  <si>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</si>
  <si>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</si>
  <si>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</si>
  <si>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</si>
  <si>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</si>
  <si>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</si>
  <si>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</si>
  <si>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</si>
  <si>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</si>
  <si>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</si>
  <si>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</si>
  <si>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</si>
  <si>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</si>
  <si>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</si>
  <si>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</si>
  <si>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</si>
  <si>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</si>
  <si>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</si>
  <si>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</si>
  <si>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</si>
  <si>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</si>
  <si>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</si>
  <si>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</si>
  <si>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</si>
  <si>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</si>
  <si>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EuropÃ©enne</t>
  </si>
  <si>
    <t>Enter the Void</t>
  </si>
  <si>
    <t>May 5, 2010 (France)</t>
  </si>
  <si>
    <t>Nathaniel Brown</t>
  </si>
  <si>
    <t>FidÃ©litÃ©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</si>
  <si>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</si>
  <si>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</si>
  <si>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</si>
  <si>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</si>
  <si>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</si>
  <si>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</si>
  <si>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</si>
  <si>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</si>
  <si>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</si>
  <si>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</si>
  <si>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</si>
  <si>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</si>
  <si>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</si>
  <si>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</si>
  <si>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</si>
  <si>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</si>
  <si>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</si>
  <si>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</si>
  <si>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</si>
  <si>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</si>
  <si>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JosÃ©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</si>
  <si>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</si>
  <si>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</si>
  <si>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</si>
  <si>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</si>
  <si>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</si>
  <si>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</si>
  <si>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</si>
  <si>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</si>
  <si>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</si>
  <si>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</si>
  <si>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</si>
  <si>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</si>
  <si>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</si>
  <si>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</si>
  <si>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</si>
  <si>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</si>
  <si>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</si>
  <si>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</si>
  <si>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</si>
  <si>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</si>
  <si>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</si>
  <si>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</si>
  <si>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</si>
  <si>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</si>
  <si>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</si>
  <si>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</si>
  <si>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</si>
  <si>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</si>
  <si>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</si>
  <si>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</si>
  <si>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</si>
  <si>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</si>
  <si>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</si>
  <si>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</si>
  <si>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</si>
  <si>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</si>
  <si>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</si>
  <si>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</si>
  <si>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</si>
  <si>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</si>
  <si>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</si>
  <si>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</si>
  <si>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</si>
  <si>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</si>
  <si>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</si>
  <si>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</si>
  <si>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</si>
  <si>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</si>
  <si>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</si>
  <si>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</si>
  <si>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</si>
  <si>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</si>
  <si>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</si>
  <si>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</si>
  <si>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</si>
  <si>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</si>
  <si>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</si>
  <si>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</si>
  <si>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</si>
  <si>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</si>
  <si>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</si>
  <si>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</si>
  <si>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</si>
  <si>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</si>
  <si>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</si>
  <si>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</si>
  <si>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</si>
  <si>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</si>
  <si>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</si>
  <si>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</si>
  <si>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</si>
  <si>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</si>
  <si>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</si>
  <si>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</si>
  <si>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</si>
  <si>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</si>
  <si>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</si>
  <si>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</si>
  <si>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</si>
  <si>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</si>
  <si>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</si>
  <si>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</si>
  <si>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</si>
  <si>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</si>
  <si>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</si>
  <si>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</si>
  <si>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</si>
  <si>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</si>
  <si>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</si>
  <si>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</si>
  <si>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</si>
  <si>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</si>
  <si>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</si>
  <si>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</si>
  <si>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</si>
  <si>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</si>
  <si>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</si>
  <si>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</si>
  <si>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</si>
  <si>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</si>
  <si>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</si>
  <si>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</si>
  <si>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</si>
  <si>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</si>
  <si>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</si>
  <si>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</si>
  <si>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</si>
  <si>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</si>
  <si>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</si>
  <si>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</si>
  <si>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</si>
  <si>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</si>
  <si>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</si>
  <si>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</si>
  <si>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</si>
  <si>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</si>
  <si>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</si>
  <si>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</si>
  <si>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</si>
  <si>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</si>
  <si>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</si>
  <si>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</si>
  <si>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</si>
  <si>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</si>
  <si>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</si>
  <si>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</si>
  <si>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</si>
  <si>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</si>
  <si>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</si>
  <si>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</si>
  <si>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</si>
  <si>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</si>
  <si>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</si>
  <si>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</si>
  <si>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</si>
  <si>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</si>
  <si>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</si>
  <si>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September 9, 2009 (United States)</t>
  </si>
  <si>
    <t>Shane Acker</t>
  </si>
  <si>
    <t>Pamela Pettler</t>
  </si>
  <si>
    <t>The Young Victoria</t>
  </si>
  <si>
    <t>Jean-Marc VallÃ©e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</si>
  <si>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</si>
  <si>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</si>
  <si>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</si>
  <si>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</si>
  <si>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</si>
  <si>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</si>
  <si>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</si>
  <si>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</si>
  <si>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</si>
  <si>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</si>
  <si>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</si>
  <si>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</si>
  <si>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</si>
  <si>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</si>
  <si>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</si>
  <si>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</si>
  <si>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</si>
  <si>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</si>
  <si>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</si>
  <si>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</si>
  <si>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</si>
  <si>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</si>
  <si>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</si>
  <si>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</si>
  <si>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</si>
  <si>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</si>
  <si>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</si>
  <si>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</si>
  <si>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</si>
  <si>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</si>
  <si>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</si>
  <si>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</si>
  <si>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</si>
  <si>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</si>
  <si>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</si>
  <si>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</si>
  <si>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BrÃ¼no</t>
  </si>
  <si>
    <t>I Love You, Beth Cooper</t>
  </si>
  <si>
    <t>Hayden Panettiere</t>
  </si>
  <si>
    <t>Odette Annable</t>
  </si>
  <si>
    <t>Thirst</t>
  </si>
  <si>
    <t>April 30, 2009 (South Korea)</t>
  </si>
  <si>
    <t>Ã‰mile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</si>
  <si>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</si>
  <si>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</si>
  <si>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</si>
  <si>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</si>
  <si>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</si>
  <si>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</si>
  <si>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</si>
  <si>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</si>
  <si>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</si>
  <si>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</si>
  <si>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</si>
  <si>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</si>
  <si>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</si>
  <si>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</si>
  <si>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</si>
  <si>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</si>
  <si>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</si>
  <si>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</si>
  <si>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</si>
  <si>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</si>
  <si>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</si>
  <si>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</si>
  <si>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</si>
  <si>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</si>
  <si>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</si>
  <si>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</si>
  <si>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</si>
  <si>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</si>
  <si>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</si>
  <si>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</si>
  <si>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</si>
  <si>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</si>
  <si>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</si>
  <si>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</si>
  <si>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</si>
  <si>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</si>
  <si>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</si>
  <si>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</si>
  <si>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</si>
  <si>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</si>
  <si>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</si>
  <si>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</si>
  <si>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</si>
  <si>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</si>
  <si>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</si>
  <si>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</si>
  <si>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</si>
  <si>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</si>
  <si>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</si>
  <si>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</si>
  <si>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</si>
  <si>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</si>
  <si>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</si>
  <si>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</si>
  <si>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</si>
  <si>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</si>
  <si>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</si>
  <si>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</si>
  <si>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</si>
  <si>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</si>
  <si>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</si>
  <si>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</si>
  <si>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</si>
  <si>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</si>
  <si>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</si>
  <si>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</si>
  <si>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</si>
  <si>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</si>
  <si>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</si>
  <si>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</si>
  <si>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</si>
  <si>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</si>
  <si>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</si>
  <si>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</si>
  <si>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</si>
  <si>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</si>
  <si>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</si>
  <si>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</si>
  <si>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Ã€lex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</si>
  <si>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</si>
  <si>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</si>
  <si>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</si>
  <si>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</si>
  <si>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</si>
  <si>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</si>
  <si>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</si>
  <si>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</si>
  <si>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</si>
  <si>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</si>
  <si>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</si>
  <si>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</si>
  <si>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VÃ¤st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</si>
  <si>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</si>
  <si>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</si>
  <si>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</si>
  <si>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</si>
  <si>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</si>
  <si>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</si>
  <si>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</si>
  <si>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</si>
  <si>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</si>
  <si>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</si>
  <si>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</si>
  <si>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</si>
  <si>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</si>
  <si>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</si>
  <si>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</si>
  <si>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</si>
  <si>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</si>
  <si>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</si>
  <si>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</si>
  <si>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</si>
  <si>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</si>
  <si>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</si>
  <si>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</si>
  <si>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</si>
  <si>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</si>
  <si>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</si>
  <si>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</si>
  <si>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</si>
  <si>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</si>
  <si>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</si>
  <si>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</si>
  <si>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</si>
  <si>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</si>
  <si>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</si>
  <si>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</si>
  <si>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</si>
  <si>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</si>
  <si>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</si>
  <si>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</si>
  <si>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</si>
  <si>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</si>
  <si>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</si>
  <si>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RyÃ»nosuke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</si>
  <si>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</si>
  <si>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</si>
  <si>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</si>
  <si>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</si>
  <si>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</si>
  <si>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</si>
  <si>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</si>
  <si>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</si>
  <si>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</si>
  <si>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</si>
  <si>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</si>
  <si>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</si>
  <si>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</si>
  <si>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</si>
  <si>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</si>
  <si>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</si>
  <si>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</si>
  <si>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</si>
  <si>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</si>
  <si>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</si>
  <si>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</si>
  <si>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</si>
  <si>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</si>
  <si>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</si>
  <si>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</si>
  <si>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</si>
  <si>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</si>
  <si>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</si>
  <si>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</si>
  <si>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</si>
  <si>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</si>
  <si>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</si>
  <si>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</si>
  <si>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</si>
  <si>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</si>
  <si>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</si>
  <si>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</si>
  <si>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</si>
  <si>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</si>
  <si>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</si>
  <si>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</si>
  <si>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</si>
  <si>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</si>
  <si>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</si>
  <si>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</si>
  <si>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</si>
  <si>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</si>
  <si>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</si>
  <si>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</si>
  <si>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</si>
  <si>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</si>
  <si>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</si>
  <si>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</si>
  <si>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</si>
  <si>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</si>
  <si>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</si>
  <si>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</si>
  <si>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</si>
  <si>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</si>
  <si>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</si>
  <si>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ChÃ©ri</t>
  </si>
  <si>
    <t>July 17, 2009 (United States)</t>
  </si>
  <si>
    <t>Bill Kenwright Films</t>
  </si>
  <si>
    <t>Tanner Hall</t>
  </si>
  <si>
    <t>January 15, 2015 (Sweden)</t>
  </si>
  <si>
    <t>Francesca Gregorini</t>
  </si>
  <si>
    <t>Tatiana von FÃ¼rstenberg</t>
  </si>
  <si>
    <t>Rooney Mara</t>
  </si>
  <si>
    <t>Two Prong Lesson</t>
  </si>
  <si>
    <t>Cracks</t>
  </si>
  <si>
    <t>March 18, 2011 (United States)</t>
  </si>
  <si>
    <t>Jordan Scott</t>
  </si>
  <si>
    <t>Ben Court</t>
  </si>
  <si>
    <t>Eva Green</t>
  </si>
  <si>
    <t>Antena 3 Films</t>
  </si>
  <si>
    <t>[Rec]Â²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</si>
  <si>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</si>
  <si>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</si>
  <si>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</si>
  <si>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</si>
  <si>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</si>
  <si>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</si>
  <si>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</si>
  <si>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</si>
  <si>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</si>
  <si>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</si>
  <si>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</si>
  <si>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</si>
  <si>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</si>
  <si>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</si>
  <si>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</si>
  <si>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</si>
  <si>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</si>
  <si>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</si>
  <si>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</si>
  <si>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</si>
  <si>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</si>
  <si>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</si>
  <si>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</si>
  <si>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</si>
  <si>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</si>
  <si>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</si>
  <si>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</si>
  <si>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</si>
  <si>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</si>
  <si>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</si>
  <si>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</si>
  <si>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</si>
  <si>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</si>
  <si>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</si>
  <si>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</si>
  <si>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</si>
  <si>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</si>
  <si>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</si>
  <si>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</si>
  <si>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</si>
  <si>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</si>
  <si>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</si>
  <si>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</si>
  <si>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</si>
  <si>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</si>
  <si>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</si>
  <si>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</si>
  <si>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</si>
  <si>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</si>
  <si>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</si>
  <si>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</si>
  <si>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</si>
  <si>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</si>
  <si>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</si>
  <si>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</si>
  <si>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</si>
  <si>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</si>
  <si>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</si>
  <si>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</si>
  <si>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</si>
  <si>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</si>
  <si>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</si>
  <si>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</si>
  <si>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</si>
  <si>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</si>
  <si>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</si>
  <si>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</si>
  <si>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</si>
  <si>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</si>
  <si>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</si>
  <si>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</si>
  <si>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</si>
  <si>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</si>
  <si>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</si>
  <si>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</si>
  <si>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</si>
  <si>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</si>
  <si>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</si>
  <si>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</si>
  <si>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</si>
  <si>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</si>
  <si>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</si>
  <si>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</si>
  <si>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</si>
  <si>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</si>
  <si>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</si>
  <si>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</si>
  <si>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</si>
  <si>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</si>
  <si>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</si>
  <si>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</si>
  <si>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</si>
  <si>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</si>
  <si>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</si>
  <si>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</si>
  <si>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</si>
  <si>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</si>
  <si>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</si>
  <si>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</si>
  <si>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</si>
  <si>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</si>
  <si>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</si>
  <si>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</si>
  <si>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</si>
  <si>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</si>
  <si>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</si>
  <si>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</si>
  <si>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</si>
  <si>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</si>
  <si>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</si>
  <si>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</si>
  <si>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</si>
  <si>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</si>
  <si>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</si>
  <si>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</si>
  <si>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</si>
  <si>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</si>
  <si>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</si>
  <si>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</si>
  <si>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</si>
  <si>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</si>
  <si>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</si>
  <si>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</si>
  <si>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</si>
  <si>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</si>
  <si>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</si>
  <si>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</si>
  <si>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</si>
  <si>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</si>
  <si>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</si>
  <si>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</si>
  <si>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</si>
  <si>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</si>
  <si>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</si>
  <si>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</si>
  <si>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</si>
  <si>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</si>
  <si>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</si>
  <si>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</si>
  <si>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</si>
  <si>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</si>
  <si>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</si>
  <si>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</si>
  <si>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MichÃ´d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</si>
  <si>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</si>
  <si>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</si>
  <si>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</si>
  <si>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</si>
  <si>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</si>
  <si>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</si>
  <si>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</si>
  <si>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</si>
  <si>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</si>
  <si>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</si>
  <si>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</si>
  <si>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</si>
  <si>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</si>
  <si>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</si>
  <si>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</si>
  <si>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CortÃ©s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</si>
  <si>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</si>
  <si>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</si>
  <si>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</si>
  <si>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</si>
  <si>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</si>
  <si>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</si>
  <si>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</si>
  <si>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</si>
  <si>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</si>
  <si>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</si>
  <si>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</si>
  <si>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</si>
  <si>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</si>
  <si>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</si>
  <si>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</si>
  <si>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</si>
  <si>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</si>
  <si>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</si>
  <si>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</si>
  <si>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</si>
  <si>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</si>
  <si>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</si>
  <si>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</si>
  <si>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</si>
  <si>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</si>
  <si>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</si>
  <si>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</si>
  <si>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</si>
  <si>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</si>
  <si>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</si>
  <si>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</si>
  <si>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</si>
  <si>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</si>
  <si>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</si>
  <si>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</si>
  <si>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</si>
  <si>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</si>
  <si>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</si>
  <si>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</si>
  <si>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</si>
  <si>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</si>
  <si>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</si>
  <si>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</si>
  <si>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</si>
  <si>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</si>
  <si>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</si>
  <si>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</si>
  <si>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</si>
  <si>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</si>
  <si>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</si>
  <si>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</si>
  <si>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</si>
  <si>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</si>
  <si>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</si>
  <si>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</si>
  <si>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</si>
  <si>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</si>
  <si>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Let Me In</t>
  </si>
  <si>
    <t>Kodi Smit-McPhee</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</si>
  <si>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</si>
  <si>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</si>
  <si>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</si>
  <si>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</si>
  <si>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</si>
  <si>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</si>
  <si>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</si>
  <si>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</si>
  <si>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</si>
  <si>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</si>
  <si>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</si>
  <si>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</si>
  <si>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</si>
  <si>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</si>
  <si>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</si>
  <si>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</si>
  <si>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</si>
  <si>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</si>
  <si>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</si>
  <si>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</si>
  <si>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</si>
  <si>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</si>
  <si>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</si>
  <si>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</si>
  <si>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</si>
  <si>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</si>
  <si>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</si>
  <si>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</si>
  <si>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</si>
  <si>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</si>
  <si>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</si>
  <si>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</si>
  <si>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</si>
  <si>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</si>
  <si>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</si>
  <si>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</si>
  <si>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</si>
  <si>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</si>
  <si>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</si>
  <si>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</si>
  <si>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</si>
  <si>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</si>
  <si>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</si>
  <si>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</si>
  <si>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</si>
  <si>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</si>
  <si>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</si>
  <si>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</si>
  <si>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AndrÃ© Ã˜vredal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</si>
  <si>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</si>
  <si>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</si>
  <si>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</si>
  <si>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</si>
  <si>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</si>
  <si>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</si>
  <si>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</si>
  <si>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</si>
  <si>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</si>
  <si>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</si>
  <si>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</si>
  <si>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</si>
  <si>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</si>
  <si>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</si>
  <si>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</si>
  <si>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</si>
  <si>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</si>
  <si>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</si>
  <si>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</si>
  <si>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</si>
  <si>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</si>
  <si>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</si>
  <si>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</si>
  <si>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</si>
  <si>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</si>
  <si>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</si>
  <si>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</si>
  <si>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</si>
  <si>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</si>
  <si>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</si>
  <si>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</si>
  <si>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</si>
  <si>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</si>
  <si>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</si>
  <si>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</si>
  <si>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</si>
  <si>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</si>
  <si>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</si>
  <si>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</si>
  <si>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</si>
  <si>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</si>
  <si>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</si>
  <si>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</si>
  <si>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</si>
  <si>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</si>
  <si>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</si>
  <si>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</si>
  <si>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</si>
  <si>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</si>
  <si>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</si>
  <si>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</si>
  <si>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</si>
  <si>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</si>
  <si>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</si>
  <si>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</si>
  <si>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</si>
  <si>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</si>
  <si>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</si>
  <si>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</si>
  <si>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</si>
  <si>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</si>
  <si>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</si>
  <si>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KÃ´ji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</si>
  <si>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</si>
  <si>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</si>
  <si>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</si>
  <si>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</si>
  <si>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</si>
  <si>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</si>
  <si>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</si>
  <si>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</si>
  <si>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</si>
  <si>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</si>
  <si>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</si>
  <si>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</si>
  <si>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</si>
  <si>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</si>
  <si>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</si>
  <si>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</si>
  <si>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</si>
  <si>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</si>
  <si>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</si>
  <si>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</si>
  <si>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</si>
  <si>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</si>
  <si>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</si>
  <si>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</si>
  <si>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</si>
  <si>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</si>
  <si>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</si>
  <si>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</si>
  <si>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</si>
  <si>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</si>
  <si>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</si>
  <si>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</si>
  <si>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</si>
  <si>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</si>
  <si>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</si>
  <si>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</si>
  <si>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</si>
  <si>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</si>
  <si>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</si>
  <si>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</si>
  <si>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</si>
  <si>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</si>
  <si>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</si>
  <si>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</si>
  <si>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</si>
  <si>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</si>
  <si>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</si>
  <si>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</si>
  <si>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</si>
  <si>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</si>
  <si>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</si>
  <si>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</si>
  <si>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</si>
  <si>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</si>
  <si>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</si>
  <si>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</si>
  <si>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</si>
  <si>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</si>
  <si>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</si>
  <si>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</si>
  <si>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</si>
  <si>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</si>
  <si>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</si>
  <si>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</si>
  <si>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</si>
  <si>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</si>
  <si>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</si>
  <si>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</si>
  <si>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</si>
  <si>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</si>
  <si>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</si>
  <si>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</si>
  <si>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</si>
  <si>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</si>
  <si>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</si>
  <si>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</si>
  <si>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</si>
  <si>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</si>
  <si>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</si>
  <si>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</si>
  <si>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</si>
  <si>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</si>
  <si>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</si>
  <si>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</si>
  <si>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</si>
  <si>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</si>
  <si>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</si>
  <si>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</si>
  <si>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</si>
  <si>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</si>
  <si>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</si>
  <si>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</si>
  <si>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</si>
  <si>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</si>
  <si>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</si>
  <si>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</si>
  <si>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</si>
  <si>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</si>
  <si>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</si>
  <si>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</si>
  <si>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</si>
  <si>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</si>
  <si>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</si>
  <si>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</si>
  <si>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</si>
  <si>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</si>
  <si>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</si>
  <si>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</si>
  <si>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</si>
  <si>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</si>
  <si>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</si>
  <si>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</si>
  <si>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</si>
  <si>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</si>
  <si>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</si>
  <si>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</si>
  <si>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</si>
  <si>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</si>
  <si>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</si>
  <si>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</si>
  <si>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</si>
  <si>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</si>
  <si>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</si>
  <si>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</si>
  <si>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</si>
  <si>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</si>
  <si>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</si>
  <si>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VÃ¤nner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</si>
  <si>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</si>
  <si>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</si>
  <si>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</si>
  <si>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</si>
  <si>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</si>
  <si>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</si>
  <si>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</si>
  <si>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</si>
  <si>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</si>
  <si>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</si>
  <si>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</si>
  <si>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</si>
  <si>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</si>
  <si>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</si>
  <si>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</si>
  <si>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</si>
  <si>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</si>
  <si>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</si>
  <si>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</si>
  <si>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</si>
  <si>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</si>
  <si>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</si>
  <si>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</si>
  <si>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</si>
  <si>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</si>
  <si>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</si>
  <si>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</si>
  <si>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</si>
  <si>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</si>
  <si>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</si>
  <si>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</si>
  <si>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</si>
  <si>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</si>
  <si>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</si>
  <si>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</si>
  <si>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</si>
  <si>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</si>
  <si>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</si>
  <si>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</si>
  <si>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</si>
  <si>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</si>
  <si>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</si>
  <si>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</si>
  <si>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</si>
  <si>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</si>
  <si>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</si>
  <si>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</si>
  <si>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</si>
  <si>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</si>
  <si>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</si>
  <si>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</si>
  <si>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</si>
  <si>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</si>
  <si>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</si>
  <si>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</si>
  <si>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</si>
  <si>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</si>
  <si>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</si>
  <si>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</si>
  <si>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</si>
  <si>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</si>
  <si>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</si>
  <si>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</si>
  <si>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</si>
  <si>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</si>
  <si>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</si>
  <si>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</si>
  <si>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</si>
  <si>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</si>
  <si>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</si>
  <si>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</si>
  <si>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</si>
  <si>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</si>
  <si>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</si>
  <si>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</si>
  <si>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</si>
  <si>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</si>
  <si>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</si>
  <si>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</si>
  <si>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</si>
  <si>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</si>
  <si>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</si>
  <si>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</si>
  <si>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</si>
  <si>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</si>
  <si>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</si>
  <si>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</si>
  <si>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</si>
  <si>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</si>
  <si>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</si>
  <si>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</si>
  <si>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</si>
  <si>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</si>
  <si>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</si>
  <si>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</si>
  <si>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</si>
  <si>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</si>
  <si>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</si>
  <si>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</si>
  <si>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</si>
  <si>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</si>
  <si>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</si>
  <si>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</si>
  <si>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</si>
  <si>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</si>
  <si>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</si>
  <si>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</si>
  <si>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</si>
  <si>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</si>
  <si>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</si>
  <si>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</si>
  <si>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</si>
  <si>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</si>
  <si>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</si>
  <si>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</si>
  <si>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</si>
  <si>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</si>
  <si>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</si>
  <si>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</si>
  <si>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</si>
  <si>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</si>
  <si>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</si>
  <si>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</si>
  <si>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</si>
  <si>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</si>
  <si>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</si>
  <si>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</si>
  <si>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</si>
  <si>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</si>
  <si>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</si>
  <si>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</si>
  <si>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</si>
  <si>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</si>
  <si>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</si>
  <si>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</si>
  <si>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</si>
  <si>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</si>
  <si>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</si>
  <si>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</si>
  <si>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</si>
  <si>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</si>
  <si>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</si>
  <si>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</si>
  <si>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</si>
  <si>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</si>
  <si>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</si>
  <si>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</si>
  <si>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</si>
  <si>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</si>
  <si>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</si>
  <si>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</si>
  <si>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</si>
  <si>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</si>
  <si>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</si>
  <si>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</si>
  <si>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</si>
  <si>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</si>
  <si>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</si>
  <si>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</si>
  <si>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</si>
  <si>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</si>
  <si>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</si>
  <si>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</si>
  <si>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</si>
  <si>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</si>
  <si>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</si>
  <si>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</si>
  <si>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</si>
  <si>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</si>
  <si>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</si>
  <si>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</si>
  <si>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</si>
  <si>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</si>
  <si>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</si>
  <si>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</si>
  <si>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</si>
  <si>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</si>
  <si>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</si>
  <si>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</si>
  <si>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</si>
  <si>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</si>
  <si>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</si>
  <si>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</si>
  <si>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</si>
  <si>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</si>
  <si>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</si>
  <si>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</si>
  <si>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</si>
  <si>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</si>
  <si>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</si>
  <si>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</si>
  <si>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</si>
  <si>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</si>
  <si>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</si>
  <si>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</si>
  <si>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</si>
  <si>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</si>
  <si>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</si>
  <si>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</si>
  <si>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</si>
  <si>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</si>
  <si>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</si>
  <si>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</si>
  <si>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</si>
  <si>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</si>
  <si>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</si>
  <si>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</si>
  <si>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</si>
  <si>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</si>
  <si>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</si>
  <si>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</si>
  <si>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</si>
  <si>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</si>
  <si>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</si>
  <si>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</si>
  <si>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</si>
  <si>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</si>
  <si>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</si>
  <si>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</si>
  <si>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</si>
  <si>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</si>
  <si>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</si>
  <si>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</si>
  <si>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</si>
  <si>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</si>
  <si>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</si>
  <si>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</si>
  <si>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</si>
  <si>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</si>
  <si>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</si>
  <si>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</si>
  <si>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</si>
  <si>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</si>
  <si>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</si>
  <si>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</si>
  <si>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</si>
  <si>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</si>
  <si>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</si>
  <si>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</si>
  <si>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</si>
  <si>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</si>
  <si>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</si>
  <si>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</si>
  <si>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</si>
  <si>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</si>
  <si>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</si>
  <si>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</si>
  <si>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</si>
  <si>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</si>
  <si>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</si>
  <si>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</si>
  <si>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</si>
  <si>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</si>
  <si>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HergÃ©</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</si>
  <si>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</si>
  <si>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</si>
  <si>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</si>
  <si>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</si>
  <si>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</si>
  <si>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</si>
  <si>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</si>
  <si>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</si>
  <si>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</si>
  <si>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</si>
  <si>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</si>
  <si>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</si>
  <si>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</si>
  <si>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</si>
  <si>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</si>
  <si>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</si>
  <si>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</si>
  <si>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</si>
  <si>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</si>
  <si>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</si>
  <si>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</si>
  <si>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</si>
  <si>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</si>
  <si>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</si>
  <si>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</si>
  <si>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</si>
  <si>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</si>
  <si>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</si>
  <si>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</si>
  <si>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</si>
  <si>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</si>
  <si>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</si>
  <si>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</si>
  <si>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</si>
  <si>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</si>
  <si>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</si>
  <si>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</si>
  <si>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</si>
  <si>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</si>
  <si>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</si>
  <si>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</si>
  <si>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</si>
  <si>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</si>
  <si>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</si>
  <si>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</si>
  <si>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</si>
  <si>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</si>
  <si>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</si>
  <si>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</si>
  <si>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</si>
  <si>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</si>
  <si>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</si>
  <si>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</si>
  <si>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</si>
  <si>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</si>
  <si>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</si>
  <si>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</si>
  <si>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</si>
  <si>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</si>
  <si>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</si>
  <si>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</si>
  <si>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</si>
  <si>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</si>
  <si>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</si>
  <si>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</si>
  <si>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</si>
  <si>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</si>
  <si>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</si>
  <si>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</si>
  <si>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</si>
  <si>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</si>
  <si>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</si>
  <si>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</si>
  <si>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</si>
  <si>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</si>
  <si>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</si>
  <si>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</si>
  <si>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</si>
  <si>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</si>
  <si>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</si>
  <si>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</si>
  <si>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</si>
  <si>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</si>
  <si>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</si>
  <si>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</si>
  <si>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</si>
  <si>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</si>
  <si>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</si>
  <si>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</si>
  <si>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</si>
  <si>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</si>
  <si>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</si>
  <si>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</si>
  <si>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</si>
  <si>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</si>
  <si>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</si>
  <si>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</si>
  <si>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</si>
  <si>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</si>
  <si>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</si>
  <si>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</si>
  <si>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</si>
  <si>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</si>
  <si>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</si>
  <si>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</si>
  <si>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</si>
  <si>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</si>
  <si>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</si>
  <si>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</si>
  <si>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</si>
  <si>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</si>
  <si>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</si>
  <si>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</si>
  <si>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</si>
  <si>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</si>
  <si>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</si>
  <si>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</si>
  <si>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</si>
  <si>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</si>
  <si>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</si>
  <si>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</si>
  <si>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</si>
  <si>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</si>
  <si>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</si>
  <si>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</si>
  <si>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</si>
  <si>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</si>
  <si>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</si>
  <si>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</si>
  <si>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</si>
  <si>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</si>
  <si>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</si>
  <si>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</si>
  <si>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</si>
  <si>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</si>
  <si>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</si>
  <si>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</si>
  <si>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</si>
  <si>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</si>
  <si>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</si>
  <si>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</si>
  <si>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</si>
  <si>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</si>
  <si>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</si>
  <si>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</si>
  <si>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</si>
  <si>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</si>
  <si>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</si>
  <si>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</si>
  <si>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</si>
  <si>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</si>
  <si>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</si>
  <si>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</si>
  <si>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</si>
  <si>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</si>
  <si>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</si>
  <si>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</si>
  <si>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</si>
  <si>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</si>
  <si>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</si>
  <si>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</si>
  <si>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</si>
  <si>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</si>
  <si>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</si>
  <si>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</si>
  <si>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</si>
  <si>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</si>
  <si>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</si>
  <si>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</si>
  <si>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</si>
  <si>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</si>
  <si>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</si>
  <si>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</si>
  <si>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</si>
  <si>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HernÃ¡ndez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</si>
  <si>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</si>
  <si>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</si>
  <si>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</si>
  <si>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</si>
  <si>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</si>
  <si>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</si>
  <si>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</si>
  <si>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</si>
  <si>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</si>
  <si>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</si>
  <si>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</si>
  <si>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</si>
  <si>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</si>
  <si>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</si>
  <si>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</si>
  <si>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</si>
  <si>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</si>
  <si>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</si>
  <si>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</si>
  <si>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</si>
  <si>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</si>
  <si>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</si>
  <si>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</si>
  <si>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</si>
  <si>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</si>
  <si>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</si>
  <si>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</si>
  <si>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</si>
  <si>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</si>
  <si>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</si>
  <si>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</si>
  <si>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</si>
  <si>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</si>
  <si>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</si>
  <si>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</si>
  <si>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</si>
  <si>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</si>
  <si>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</si>
  <si>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</si>
  <si>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</si>
  <si>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</si>
  <si>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</si>
  <si>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NoÃ©mie Lvovsky</t>
  </si>
  <si>
    <t>Les Films du Lendemain</t>
  </si>
  <si>
    <t>Our Idiot Brother</t>
  </si>
  <si>
    <t>Jesse Peretz</t>
  </si>
  <si>
    <t>Big Beach Films</t>
  </si>
  <si>
    <t>Weekend</t>
  </si>
  <si>
    <t>November 4, 2011 (United Kingdom)</t>
  </si>
  <si>
    <t>Andrew Haigh</t>
  </si>
  <si>
    <t>Tom Cullen</t>
  </si>
  <si>
    <t>EM Media</t>
  </si>
  <si>
    <t>July 25, 2012 (France)</t>
  </si>
  <si>
    <t>Sanctum</t>
  </si>
  <si>
    <t>Alister Grierson</t>
  </si>
  <si>
    <t>John Garvin</t>
  </si>
  <si>
    <t>Rhys Wakefield</t>
  </si>
  <si>
    <t>The Big Year</t>
  </si>
  <si>
    <t>Jo NesbÃ¸'s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</si>
  <si>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</si>
  <si>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</si>
  <si>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</si>
  <si>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</si>
  <si>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</si>
  <si>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</si>
  <si>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</si>
  <si>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</si>
  <si>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</si>
  <si>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</si>
  <si>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</si>
  <si>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</si>
  <si>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</si>
  <si>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</si>
  <si>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</si>
  <si>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</si>
  <si>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TetsurÃ´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</si>
  <si>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</si>
  <si>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</si>
  <si>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</si>
  <si>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</si>
  <si>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</si>
  <si>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</si>
  <si>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</si>
  <si>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</si>
  <si>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</si>
  <si>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</si>
  <si>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</si>
  <si>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</si>
  <si>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</si>
  <si>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</si>
  <si>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</si>
  <si>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</si>
  <si>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</si>
  <si>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</si>
  <si>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</si>
  <si>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</si>
  <si>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</si>
  <si>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</si>
  <si>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StÃ©phane Rybojad</t>
  </si>
  <si>
    <t>Easy Company</t>
  </si>
  <si>
    <t>Courageous</t>
  </si>
  <si>
    <t>Jin ling shi san chai</t>
  </si>
  <si>
    <t>December 16, 2011 (China)</t>
  </si>
  <si>
    <t>Apollo 18</t>
  </si>
  <si>
    <t>Gonzalo LÃ³pez-Gallego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</si>
  <si>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</si>
  <si>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</si>
  <si>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</si>
  <si>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</si>
  <si>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</si>
  <si>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</si>
  <si>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</si>
  <si>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</si>
  <si>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</si>
  <si>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</si>
  <si>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</si>
  <si>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</si>
  <si>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</si>
  <si>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</si>
  <si>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</si>
  <si>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</si>
  <si>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</si>
  <si>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</si>
  <si>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</si>
  <si>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</si>
  <si>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</si>
  <si>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</si>
  <si>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</si>
  <si>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</si>
  <si>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</si>
  <si>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</si>
  <si>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</si>
  <si>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</si>
  <si>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</si>
  <si>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</si>
  <si>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</si>
  <si>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</si>
  <si>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</si>
  <si>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</si>
  <si>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</si>
  <si>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</si>
  <si>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</si>
  <si>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</si>
  <si>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</si>
  <si>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</si>
  <si>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</si>
  <si>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</si>
  <si>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</si>
  <si>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</si>
  <si>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</si>
  <si>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</si>
  <si>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</si>
  <si>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</si>
  <si>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</si>
  <si>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</si>
  <si>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</si>
  <si>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</si>
  <si>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</si>
  <si>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</si>
  <si>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</si>
  <si>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</si>
  <si>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</si>
  <si>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</si>
  <si>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</si>
  <si>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</si>
  <si>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</si>
  <si>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</si>
  <si>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</si>
  <si>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</si>
  <si>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</si>
  <si>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</si>
  <si>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</si>
  <si>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</si>
  <si>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</si>
  <si>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</si>
  <si>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</si>
  <si>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</si>
  <si>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</si>
  <si>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</si>
  <si>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</si>
  <si>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</si>
  <si>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</si>
  <si>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</si>
  <si>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</si>
  <si>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</si>
  <si>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</si>
  <si>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</si>
  <si>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</si>
  <si>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</si>
  <si>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EspaÃ±a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</si>
  <si>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</si>
  <si>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</si>
  <si>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</si>
  <si>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</si>
  <si>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</si>
  <si>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</si>
  <si>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</si>
  <si>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</si>
  <si>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</si>
  <si>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</si>
  <si>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</si>
  <si>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</si>
  <si>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</si>
  <si>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</si>
  <si>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</si>
  <si>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</si>
  <si>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</si>
  <si>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</si>
  <si>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</si>
  <si>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</si>
  <si>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</si>
  <si>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</si>
  <si>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</si>
  <si>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</si>
  <si>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</si>
  <si>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</si>
  <si>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</si>
  <si>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</si>
  <si>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</si>
  <si>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</si>
  <si>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</si>
  <si>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</si>
  <si>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</si>
  <si>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</si>
  <si>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</si>
  <si>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</si>
  <si>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</si>
  <si>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</si>
  <si>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</si>
  <si>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</si>
  <si>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</si>
  <si>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</si>
  <si>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</si>
  <si>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</si>
  <si>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</si>
  <si>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</si>
  <si>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</si>
  <si>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</si>
  <si>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</si>
  <si>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</si>
  <si>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</si>
  <si>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</si>
  <si>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</si>
  <si>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</si>
  <si>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</si>
  <si>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</si>
  <si>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</si>
  <si>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</si>
  <si>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</si>
  <si>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</si>
  <si>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SkarsgÃ¥rd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</si>
  <si>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</si>
  <si>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</si>
  <si>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</si>
  <si>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</si>
  <si>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</si>
  <si>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</si>
  <si>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</si>
  <si>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</si>
  <si>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</si>
  <si>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</si>
  <si>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</si>
  <si>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</si>
  <si>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MÃ¥ns MÃ¥rlind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</si>
  <si>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</si>
  <si>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</si>
  <si>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</si>
  <si>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</si>
  <si>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</si>
  <si>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</si>
  <si>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</si>
  <si>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</si>
  <si>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</si>
  <si>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</si>
  <si>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</si>
  <si>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</si>
  <si>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</si>
  <si>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</si>
  <si>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</si>
  <si>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</si>
  <si>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</si>
  <si>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</si>
  <si>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</si>
  <si>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</si>
  <si>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</si>
  <si>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</si>
  <si>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</si>
  <si>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</si>
  <si>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</si>
  <si>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</si>
  <si>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</si>
  <si>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</si>
  <si>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</si>
  <si>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</si>
  <si>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</si>
  <si>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</si>
  <si>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</si>
  <si>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</si>
  <si>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</si>
  <si>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</si>
  <si>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</si>
  <si>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</si>
  <si>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</si>
  <si>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</si>
  <si>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</si>
  <si>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</si>
  <si>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</si>
  <si>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</si>
  <si>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</si>
  <si>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</si>
  <si>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</si>
  <si>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</si>
  <si>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</si>
  <si>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</si>
  <si>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</si>
  <si>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</si>
  <si>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</si>
  <si>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</si>
  <si>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</si>
  <si>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</si>
  <si>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</si>
  <si>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</si>
  <si>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</si>
  <si>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</si>
  <si>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</si>
  <si>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</si>
  <si>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</si>
  <si>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</si>
  <si>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</si>
  <si>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</si>
  <si>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</si>
  <si>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</si>
  <si>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</si>
  <si>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</si>
  <si>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</si>
  <si>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</si>
  <si>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</si>
  <si>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</si>
  <si>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</si>
  <si>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</si>
  <si>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</si>
  <si>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</si>
  <si>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</si>
  <si>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</si>
  <si>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</si>
  <si>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</si>
  <si>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</si>
  <si>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</si>
  <si>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</si>
  <si>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</si>
  <si>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</si>
  <si>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</si>
  <si>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</si>
  <si>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</si>
  <si>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</si>
  <si>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</si>
  <si>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</si>
  <si>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</si>
  <si>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</si>
  <si>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</si>
  <si>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</si>
  <si>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</si>
  <si>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</si>
  <si>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</si>
  <si>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</si>
  <si>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</si>
  <si>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</si>
  <si>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</si>
  <si>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</si>
  <si>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</si>
  <si>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</si>
  <si>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</si>
  <si>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</si>
  <si>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</si>
  <si>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</si>
  <si>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</si>
  <si>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</si>
  <si>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</si>
  <si>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</si>
  <si>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</si>
  <si>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</si>
  <si>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</si>
  <si>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</si>
  <si>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</si>
  <si>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</si>
  <si>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</si>
  <si>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</si>
  <si>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</si>
  <si>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</si>
  <si>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</si>
  <si>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</si>
  <si>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</si>
  <si>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</si>
  <si>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</si>
  <si>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</si>
  <si>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</si>
  <si>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</si>
  <si>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</si>
  <si>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</si>
  <si>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</si>
  <si>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</si>
  <si>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</si>
  <si>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</si>
  <si>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</si>
  <si>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</si>
  <si>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</si>
  <si>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</si>
  <si>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</si>
  <si>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</si>
  <si>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</si>
  <si>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</si>
  <si>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</si>
  <si>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</si>
  <si>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</si>
  <si>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</si>
  <si>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</si>
  <si>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</si>
  <si>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</si>
  <si>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</si>
  <si>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</si>
  <si>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</si>
  <si>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</si>
  <si>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</si>
  <si>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</si>
  <si>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</si>
  <si>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</si>
  <si>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</si>
  <si>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</si>
  <si>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</si>
  <si>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</si>
  <si>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</si>
  <si>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</si>
  <si>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</si>
  <si>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</si>
  <si>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</si>
  <si>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</si>
  <si>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</si>
  <si>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</si>
  <si>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</si>
  <si>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</si>
  <si>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</si>
  <si>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</si>
  <si>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</si>
  <si>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</si>
  <si>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</si>
  <si>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</si>
  <si>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</si>
  <si>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</si>
  <si>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</si>
  <si>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</si>
  <si>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</si>
  <si>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</si>
  <si>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</si>
  <si>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</si>
  <si>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</si>
  <si>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</si>
  <si>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</si>
  <si>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</si>
  <si>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</si>
  <si>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</si>
  <si>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</si>
  <si>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</si>
  <si>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</si>
  <si>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</si>
  <si>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</si>
  <si>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</si>
  <si>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</si>
  <si>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</si>
  <si>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</si>
  <si>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</si>
  <si>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</si>
  <si>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</si>
  <si>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</si>
  <si>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</si>
  <si>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</si>
  <si>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</si>
  <si>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</si>
  <si>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</si>
  <si>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</si>
  <si>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</si>
  <si>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</si>
  <si>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</si>
  <si>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</si>
  <si>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</si>
  <si>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</si>
  <si>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KormÃ¡kur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</si>
  <si>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</si>
  <si>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</si>
  <si>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</si>
  <si>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</si>
  <si>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</si>
  <si>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</si>
  <si>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</si>
  <si>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</si>
  <si>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</si>
  <si>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</si>
  <si>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</si>
  <si>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</si>
  <si>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</si>
  <si>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</si>
  <si>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</si>
  <si>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</si>
  <si>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</si>
  <si>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</si>
  <si>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</si>
  <si>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</si>
  <si>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</si>
  <si>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</si>
  <si>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</si>
  <si>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</si>
  <si>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</si>
  <si>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</si>
  <si>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</si>
  <si>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</si>
  <si>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</si>
  <si>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</si>
  <si>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</si>
  <si>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</si>
  <si>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</si>
  <si>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</si>
  <si>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</si>
  <si>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</si>
  <si>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</si>
  <si>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</si>
  <si>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</si>
  <si>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</si>
  <si>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</si>
  <si>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</si>
  <si>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</si>
  <si>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</si>
  <si>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</si>
  <si>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</si>
  <si>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</si>
  <si>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</si>
  <si>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</si>
  <si>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</si>
  <si>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</si>
  <si>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</si>
  <si>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</si>
  <si>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</si>
  <si>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</si>
  <si>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</si>
  <si>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</si>
  <si>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</si>
  <si>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</si>
  <si>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QuvenzhanÃ©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</si>
  <si>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</si>
  <si>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</si>
  <si>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</si>
  <si>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</si>
  <si>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</si>
  <si>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</si>
  <si>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</si>
  <si>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</si>
  <si>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</si>
  <si>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</si>
  <si>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</si>
  <si>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</si>
  <si>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</si>
  <si>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</si>
  <si>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</si>
  <si>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</si>
  <si>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</si>
  <si>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</si>
  <si>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</si>
  <si>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</si>
  <si>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</si>
  <si>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</si>
  <si>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</si>
  <si>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</si>
  <si>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</si>
  <si>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</si>
  <si>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</si>
  <si>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</si>
  <si>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</si>
  <si>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</si>
  <si>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</si>
  <si>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</si>
  <si>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</si>
  <si>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</si>
  <si>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</si>
  <si>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</si>
  <si>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</si>
  <si>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</si>
  <si>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</si>
  <si>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</si>
  <si>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</si>
  <si>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</si>
  <si>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</si>
  <si>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</si>
  <si>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</si>
  <si>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</si>
  <si>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RÃ¸nning</t>
  </si>
  <si>
    <t>Petter Skavlan</t>
  </si>
  <si>
    <t>PÃ¥l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</si>
  <si>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</si>
  <si>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</si>
  <si>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</si>
  <si>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</si>
  <si>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</si>
  <si>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</si>
  <si>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</si>
  <si>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</si>
  <si>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</si>
  <si>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</si>
  <si>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</si>
  <si>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</si>
  <si>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</si>
  <si>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</si>
  <si>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</si>
  <si>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</si>
  <si>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</si>
  <si>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</si>
  <si>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</si>
  <si>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</si>
  <si>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</si>
  <si>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</si>
  <si>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</si>
  <si>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</si>
  <si>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</si>
  <si>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</si>
  <si>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</si>
  <si>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</si>
  <si>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</si>
  <si>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</si>
  <si>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</si>
  <si>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</si>
  <si>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</si>
  <si>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</si>
  <si>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</si>
  <si>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</si>
  <si>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</si>
  <si>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</si>
  <si>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</si>
  <si>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</si>
  <si>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</si>
  <si>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</si>
  <si>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</si>
  <si>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</si>
  <si>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</si>
  <si>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</si>
  <si>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</si>
  <si>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</si>
  <si>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</si>
  <si>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</si>
  <si>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</si>
  <si>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</si>
  <si>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BolsÃ¸ Berdal</t>
  </si>
  <si>
    <t>Magnet Releasing</t>
  </si>
  <si>
    <t>Into the White</t>
  </si>
  <si>
    <t>April 12, 2013 (United States)</t>
  </si>
  <si>
    <t>Petter NÃ¦ss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</si>
  <si>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</si>
  <si>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</si>
  <si>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</si>
  <si>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</si>
  <si>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</si>
  <si>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</si>
  <si>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</si>
  <si>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</si>
  <si>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</si>
  <si>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</si>
  <si>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</si>
  <si>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</si>
  <si>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</si>
  <si>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</si>
  <si>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</si>
  <si>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</si>
  <si>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</si>
  <si>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</si>
  <si>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</si>
  <si>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</si>
  <si>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</si>
  <si>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</si>
  <si>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</si>
  <si>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</si>
  <si>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</si>
  <si>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</si>
  <si>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</si>
  <si>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</si>
  <si>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</si>
  <si>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</si>
  <si>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</si>
  <si>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</si>
  <si>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</si>
  <si>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</si>
  <si>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</si>
  <si>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</si>
  <si>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</si>
  <si>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</si>
  <si>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</si>
  <si>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</si>
  <si>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</si>
  <si>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</si>
  <si>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</si>
  <si>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</si>
  <si>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</si>
  <si>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</si>
  <si>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</si>
  <si>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</si>
  <si>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</si>
  <si>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</si>
  <si>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</si>
  <si>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</si>
  <si>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</si>
  <si>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</si>
  <si>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</si>
  <si>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</si>
  <si>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</si>
  <si>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</si>
  <si>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</si>
  <si>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</si>
  <si>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</si>
  <si>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</si>
  <si>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LÃ©a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</si>
  <si>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</si>
  <si>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</si>
  <si>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</si>
  <si>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</si>
  <si>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</si>
  <si>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</si>
  <si>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</si>
  <si>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</si>
  <si>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</si>
  <si>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</si>
  <si>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</si>
  <si>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</si>
  <si>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</si>
  <si>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</si>
  <si>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</si>
  <si>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</si>
  <si>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</si>
  <si>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</si>
  <si>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</si>
  <si>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</si>
  <si>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</si>
  <si>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</si>
  <si>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</si>
  <si>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</si>
  <si>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</si>
  <si>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</si>
  <si>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</si>
  <si>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</si>
  <si>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</si>
  <si>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</si>
  <si>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</si>
  <si>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</si>
  <si>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</si>
  <si>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</si>
  <si>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</si>
  <si>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</si>
  <si>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</si>
  <si>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</si>
  <si>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</si>
  <si>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</si>
  <si>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</si>
  <si>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</si>
  <si>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</si>
  <si>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</si>
  <si>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</si>
  <si>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</si>
  <si>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</si>
  <si>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</si>
  <si>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</si>
  <si>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</si>
  <si>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</si>
  <si>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</si>
  <si>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</si>
  <si>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</si>
  <si>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</si>
  <si>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</si>
  <si>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</si>
  <si>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</si>
  <si>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</si>
  <si>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</si>
  <si>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</si>
  <si>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</si>
  <si>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</si>
  <si>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</si>
  <si>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</si>
  <si>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</si>
  <si>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</si>
  <si>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</si>
  <si>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</si>
  <si>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</si>
  <si>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</si>
  <si>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</si>
  <si>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</si>
  <si>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</si>
  <si>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</si>
  <si>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</si>
  <si>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</si>
  <si>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</si>
  <si>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</si>
  <si>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</si>
  <si>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</si>
  <si>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</si>
  <si>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</si>
  <si>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</si>
  <si>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</si>
  <si>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</si>
  <si>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</si>
  <si>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</si>
  <si>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</si>
  <si>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</si>
  <si>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</si>
  <si>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</si>
  <si>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</si>
  <si>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</si>
  <si>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</si>
  <si>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</si>
  <si>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</si>
  <si>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</si>
  <si>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</si>
  <si>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</si>
  <si>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</si>
  <si>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</si>
  <si>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</si>
  <si>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</si>
  <si>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</si>
  <si>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</si>
  <si>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</si>
  <si>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</si>
  <si>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</si>
  <si>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</si>
  <si>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</si>
  <si>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</si>
  <si>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</si>
  <si>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</si>
  <si>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</si>
  <si>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</si>
  <si>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</si>
  <si>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</si>
  <si>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</si>
  <si>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</si>
  <si>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</si>
  <si>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</si>
  <si>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</si>
  <si>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</si>
  <si>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</si>
  <si>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</si>
  <si>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</si>
  <si>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</si>
  <si>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</si>
  <si>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</si>
  <si>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</si>
  <si>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</si>
  <si>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</si>
  <si>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</si>
  <si>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</si>
  <si>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</si>
  <si>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</si>
  <si>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</si>
  <si>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</si>
  <si>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</si>
  <si>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</si>
  <si>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</si>
  <si>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</si>
  <si>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</si>
  <si>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</si>
  <si>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</si>
  <si>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</si>
  <si>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</si>
  <si>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</si>
  <si>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</si>
  <si>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</si>
  <si>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</si>
  <si>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</si>
  <si>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</si>
  <si>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</si>
  <si>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</si>
  <si>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</si>
  <si>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</si>
  <si>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</si>
  <si>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</si>
  <si>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</si>
  <si>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</si>
  <si>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</si>
  <si>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</si>
  <si>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</si>
  <si>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</si>
  <si>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</si>
  <si>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</si>
  <si>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</si>
  <si>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</si>
  <si>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</si>
  <si>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</si>
  <si>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</si>
  <si>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</si>
  <si>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</si>
  <si>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</si>
  <si>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</si>
  <si>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</si>
  <si>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</si>
  <si>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</si>
  <si>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</si>
  <si>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</si>
  <si>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</si>
  <si>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</si>
  <si>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</si>
  <si>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</si>
  <si>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</si>
  <si>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</si>
  <si>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</si>
  <si>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</si>
  <si>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</si>
  <si>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</si>
  <si>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</si>
  <si>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</si>
  <si>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</si>
  <si>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</si>
  <si>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</si>
  <si>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</si>
  <si>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</si>
  <si>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</si>
  <si>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</si>
  <si>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</si>
  <si>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</si>
  <si>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</si>
  <si>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</si>
  <si>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</si>
  <si>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</si>
  <si>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</si>
  <si>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</si>
  <si>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</si>
  <si>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</si>
  <si>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</si>
  <si>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</si>
  <si>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</si>
  <si>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</si>
  <si>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ChloÃ«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</si>
  <si>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</si>
  <si>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</si>
  <si>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</si>
  <si>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</si>
  <si>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</si>
  <si>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</si>
  <si>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</si>
  <si>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</si>
  <si>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</si>
  <si>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</si>
  <si>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</si>
  <si>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</si>
  <si>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</si>
  <si>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</si>
  <si>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</si>
  <si>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</si>
  <si>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</si>
  <si>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</si>
  <si>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</si>
  <si>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</si>
  <si>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</si>
  <si>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</si>
  <si>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</si>
  <si>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</si>
  <si>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</si>
  <si>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</si>
  <si>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</si>
  <si>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</si>
  <si>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</si>
  <si>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</si>
  <si>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</si>
  <si>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</si>
  <si>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</si>
  <si>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</si>
  <si>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</si>
  <si>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</si>
  <si>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</si>
  <si>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</si>
  <si>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</si>
  <si>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</si>
  <si>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</si>
  <si>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</si>
  <si>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</si>
  <si>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</si>
  <si>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</si>
  <si>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</si>
  <si>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</si>
  <si>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</si>
  <si>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</si>
  <si>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</si>
  <si>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</si>
  <si>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</si>
  <si>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</si>
  <si>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</si>
  <si>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</si>
  <si>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</si>
  <si>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</si>
  <si>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</si>
  <si>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</si>
  <si>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</si>
  <si>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</si>
  <si>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</si>
  <si>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</si>
  <si>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</si>
  <si>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</si>
  <si>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</si>
  <si>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</si>
  <si>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</si>
  <si>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</si>
  <si>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</si>
  <si>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</si>
  <si>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</si>
  <si>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NÃ©lisse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</si>
  <si>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</si>
  <si>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</si>
  <si>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</si>
  <si>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</si>
  <si>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</si>
  <si>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</si>
  <si>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</si>
  <si>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</si>
  <si>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</si>
  <si>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</si>
  <si>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</si>
  <si>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</si>
  <si>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</si>
  <si>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</si>
  <si>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</si>
  <si>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</si>
  <si>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</si>
  <si>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</si>
  <si>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</si>
  <si>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</si>
  <si>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</si>
  <si>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</si>
  <si>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</si>
  <si>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</si>
  <si>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</si>
  <si>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</si>
  <si>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</si>
  <si>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</si>
  <si>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</si>
  <si>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</si>
  <si>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</si>
  <si>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</si>
  <si>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</si>
  <si>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</si>
  <si>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</si>
  <si>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</si>
  <si>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</si>
  <si>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</si>
  <si>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</si>
  <si>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</si>
  <si>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</si>
  <si>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</si>
  <si>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</si>
  <si>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</si>
  <si>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</si>
  <si>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</si>
  <si>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</si>
  <si>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</si>
  <si>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</si>
  <si>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</si>
  <si>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</si>
  <si>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</si>
  <si>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</si>
  <si>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</si>
  <si>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</si>
  <si>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</si>
  <si>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</si>
  <si>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</si>
  <si>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</si>
  <si>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</si>
  <si>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</si>
  <si>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</si>
  <si>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</si>
  <si>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</si>
  <si>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</si>
  <si>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</si>
  <si>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</si>
  <si>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</si>
  <si>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</si>
  <si>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</si>
  <si>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</si>
  <si>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</si>
  <si>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</si>
  <si>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</si>
  <si>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</si>
  <si>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</si>
  <si>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</si>
  <si>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</si>
  <si>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</si>
  <si>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</si>
  <si>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</si>
  <si>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</si>
  <si>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</si>
  <si>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</si>
  <si>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</si>
  <si>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</si>
  <si>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</si>
  <si>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</si>
  <si>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</si>
  <si>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</si>
  <si>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</si>
  <si>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</si>
  <si>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</si>
  <si>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</si>
  <si>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</si>
  <si>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</si>
  <si>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</si>
  <si>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</si>
  <si>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</si>
  <si>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</si>
  <si>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</si>
  <si>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</si>
  <si>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</si>
  <si>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</si>
  <si>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</si>
  <si>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</si>
  <si>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</si>
  <si>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</si>
  <si>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</si>
  <si>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</si>
  <si>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</si>
  <si>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</si>
  <si>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</si>
  <si>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</si>
  <si>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</si>
  <si>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SebastiÃ¡n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</si>
  <si>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</si>
  <si>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</si>
  <si>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</si>
  <si>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</si>
  <si>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</si>
  <si>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</si>
  <si>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</si>
  <si>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</si>
  <si>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</si>
  <si>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</si>
  <si>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</si>
  <si>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</si>
  <si>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</si>
  <si>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</si>
  <si>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</si>
  <si>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</si>
  <si>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</si>
  <si>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</si>
  <si>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</si>
  <si>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</si>
  <si>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</si>
  <si>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</si>
  <si>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</si>
  <si>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</si>
  <si>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</si>
  <si>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</si>
  <si>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</si>
  <si>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</si>
  <si>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</si>
  <si>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</si>
  <si>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</si>
  <si>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</si>
  <si>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</si>
  <si>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</si>
  <si>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</si>
  <si>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</si>
  <si>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</si>
  <si>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</si>
  <si>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</si>
  <si>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</si>
  <si>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</si>
  <si>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</si>
  <si>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</si>
  <si>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</si>
  <si>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</si>
  <si>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</si>
  <si>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</si>
  <si>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</si>
  <si>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</si>
  <si>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</si>
  <si>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</si>
  <si>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</si>
  <si>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</si>
  <si>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</si>
  <si>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</si>
  <si>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</si>
  <si>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</si>
  <si>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BÃ©rÃ©nice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</si>
  <si>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</si>
  <si>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</si>
  <si>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</si>
  <si>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</si>
  <si>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</si>
  <si>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</si>
  <si>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</si>
  <si>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</si>
  <si>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</si>
  <si>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</si>
  <si>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</si>
  <si>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</si>
  <si>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</si>
  <si>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</si>
  <si>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</si>
  <si>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</si>
  <si>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</si>
  <si>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</si>
  <si>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</si>
  <si>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</si>
  <si>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</si>
  <si>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</si>
  <si>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</si>
  <si>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</si>
  <si>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</si>
  <si>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</si>
  <si>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</si>
  <si>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</si>
  <si>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</si>
  <si>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</si>
  <si>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</si>
  <si>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</si>
  <si>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</si>
  <si>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</si>
  <si>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</si>
  <si>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</si>
  <si>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</si>
  <si>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</si>
  <si>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</si>
  <si>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</si>
  <si>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</si>
  <si>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</si>
  <si>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</si>
  <si>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</si>
  <si>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</si>
  <si>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</si>
  <si>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</si>
  <si>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</si>
  <si>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</si>
  <si>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</si>
  <si>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</si>
  <si>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</si>
  <si>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</si>
  <si>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</si>
  <si>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</si>
  <si>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</si>
  <si>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</si>
  <si>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</si>
  <si>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</si>
  <si>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</si>
  <si>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</si>
  <si>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</si>
  <si>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</si>
  <si>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</si>
  <si>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</si>
  <si>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</si>
  <si>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</si>
  <si>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</si>
  <si>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</si>
  <si>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</si>
  <si>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</si>
  <si>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</si>
  <si>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</si>
  <si>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</si>
  <si>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</si>
  <si>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</si>
  <si>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</si>
  <si>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</si>
  <si>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</si>
  <si>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</si>
  <si>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</si>
  <si>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</si>
  <si>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</si>
  <si>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</si>
  <si>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</si>
  <si>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</si>
  <si>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</si>
  <si>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</si>
  <si>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</si>
  <si>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</si>
  <si>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</si>
  <si>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</si>
  <si>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</si>
  <si>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</si>
  <si>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</si>
  <si>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</si>
  <si>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</si>
  <si>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</si>
  <si>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</si>
  <si>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</si>
  <si>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</si>
  <si>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</si>
  <si>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</si>
  <si>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</si>
  <si>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</si>
  <si>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</si>
  <si>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</si>
  <si>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</si>
  <si>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</si>
  <si>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</si>
  <si>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</si>
  <si>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</si>
  <si>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</si>
  <si>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</si>
  <si>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</si>
  <si>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</si>
  <si>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</si>
  <si>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</si>
  <si>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</si>
  <si>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</si>
  <si>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</si>
  <si>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</si>
  <si>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</si>
  <si>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</si>
  <si>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</si>
  <si>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</si>
  <si>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</si>
  <si>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</si>
  <si>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</si>
  <si>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</si>
  <si>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</si>
  <si>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</si>
  <si>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</si>
  <si>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</si>
  <si>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</si>
  <si>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</si>
  <si>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</si>
  <si>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</si>
  <si>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</si>
  <si>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</si>
  <si>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</si>
  <si>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</si>
  <si>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</si>
  <si>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</si>
  <si>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</si>
  <si>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</si>
  <si>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</si>
  <si>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</si>
  <si>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</si>
  <si>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</si>
  <si>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</si>
  <si>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</si>
  <si>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</si>
  <si>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</si>
  <si>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</si>
  <si>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</si>
  <si>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</si>
  <si>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</si>
  <si>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</si>
  <si>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</si>
  <si>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</si>
  <si>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</si>
  <si>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</si>
  <si>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</si>
  <si>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</si>
  <si>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</si>
  <si>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</si>
  <si>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</si>
  <si>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</si>
  <si>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</si>
  <si>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</si>
  <si>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</si>
  <si>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</si>
  <si>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</si>
  <si>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</si>
  <si>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</si>
  <si>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</si>
  <si>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</si>
  <si>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</si>
  <si>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</si>
  <si>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</si>
  <si>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</si>
  <si>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</si>
  <si>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</si>
  <si>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</si>
  <si>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</si>
  <si>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</si>
  <si>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</si>
  <si>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</si>
  <si>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</si>
  <si>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</si>
  <si>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MichaÃ«l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</si>
  <si>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</si>
  <si>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</si>
  <si>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</si>
  <si>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</si>
  <si>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</si>
  <si>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</si>
  <si>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</si>
  <si>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</si>
  <si>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</si>
  <si>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</si>
  <si>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</si>
  <si>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</si>
  <si>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</si>
  <si>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</si>
  <si>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</si>
  <si>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DamiÃ¡n Szifron</t>
  </si>
  <si>
    <t>GermÃ¡n Servidio</t>
  </si>
  <si>
    <t>DarÃ­o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</si>
  <si>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</si>
  <si>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</si>
  <si>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</si>
  <si>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</si>
  <si>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</si>
  <si>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</si>
  <si>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</si>
  <si>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</si>
  <si>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</si>
  <si>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</si>
  <si>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</si>
  <si>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</si>
  <si>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</si>
  <si>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</si>
  <si>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</si>
  <si>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</si>
  <si>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</si>
  <si>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</si>
  <si>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</si>
  <si>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</si>
  <si>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</si>
  <si>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</si>
  <si>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</si>
  <si>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</si>
  <si>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</si>
  <si>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</si>
  <si>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</si>
  <si>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</si>
  <si>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</si>
  <si>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</si>
  <si>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</si>
  <si>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</si>
  <si>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</si>
  <si>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</si>
  <si>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</si>
  <si>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</si>
  <si>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</si>
  <si>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</si>
  <si>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</si>
  <si>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</si>
  <si>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</si>
  <si>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</si>
  <si>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</si>
  <si>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</si>
  <si>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</si>
  <si>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</si>
  <si>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</si>
  <si>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</si>
  <si>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</si>
  <si>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</si>
  <si>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</si>
  <si>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</si>
  <si>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</si>
  <si>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</si>
  <si>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</si>
  <si>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</si>
  <si>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</si>
  <si>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</si>
  <si>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</si>
  <si>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</si>
  <si>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</si>
  <si>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</si>
  <si>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</si>
  <si>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</si>
  <si>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</si>
  <si>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</si>
  <si>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</si>
  <si>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</si>
  <si>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</si>
  <si>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</si>
  <si>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</si>
  <si>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</si>
  <si>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SÃ©ville</t>
  </si>
  <si>
    <t>Testament of Youth</t>
  </si>
  <si>
    <t>January 16, 2015 (United Kingdom)</t>
  </si>
  <si>
    <t>James Kent</t>
  </si>
  <si>
    <t>Vera Brittain</t>
  </si>
  <si>
    <t>Cooties</t>
  </si>
  <si>
    <t>September 18, 2015 (United States)</t>
  </si>
  <si>
    <t>Jonathan Milott</t>
  </si>
  <si>
    <t>SpectreVision</t>
  </si>
  <si>
    <t>The Book of Life</t>
  </si>
  <si>
    <t>Jorge R. GutiÃ©rrez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</si>
  <si>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</si>
  <si>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</si>
  <si>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</si>
  <si>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</si>
  <si>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</si>
  <si>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</si>
  <si>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</si>
  <si>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</si>
  <si>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</si>
  <si>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</si>
  <si>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</si>
  <si>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</si>
  <si>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</si>
  <si>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</si>
  <si>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</si>
  <si>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</si>
  <si>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</si>
  <si>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</si>
  <si>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</si>
  <si>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</si>
  <si>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</si>
  <si>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</si>
  <si>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</si>
  <si>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</si>
  <si>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</si>
  <si>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</si>
  <si>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</si>
  <si>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</si>
  <si>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</si>
  <si>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</si>
  <si>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</si>
  <si>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</si>
  <si>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</si>
  <si>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</si>
  <si>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</si>
  <si>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</si>
  <si>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</si>
  <si>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</si>
  <si>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</si>
  <si>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</si>
  <si>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</si>
  <si>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</si>
  <si>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</si>
  <si>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</si>
  <si>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</si>
  <si>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</si>
  <si>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</si>
  <si>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</si>
  <si>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</si>
  <si>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</si>
  <si>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</si>
  <si>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</si>
  <si>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</si>
  <si>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</si>
  <si>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</si>
  <si>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</si>
  <si>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</si>
  <si>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</si>
  <si>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</si>
  <si>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</si>
  <si>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</si>
  <si>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</si>
  <si>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</si>
  <si>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</si>
  <si>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</si>
  <si>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</si>
  <si>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</si>
  <si>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</si>
  <si>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</si>
  <si>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</si>
  <si>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</si>
  <si>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</si>
  <si>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</si>
  <si>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</si>
  <si>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</si>
  <si>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</si>
  <si>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</si>
  <si>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</si>
  <si>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</si>
  <si>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</si>
  <si>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</si>
  <si>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</si>
  <si>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</si>
  <si>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</si>
  <si>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</si>
  <si>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</si>
  <si>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</si>
  <si>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</si>
  <si>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</si>
  <si>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</si>
  <si>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</si>
  <si>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</si>
  <si>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</si>
  <si>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</si>
  <si>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</si>
  <si>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</si>
  <si>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</si>
  <si>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</si>
  <si>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</si>
  <si>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</si>
  <si>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</si>
  <si>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</si>
  <si>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</si>
  <si>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</si>
  <si>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</si>
  <si>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</si>
  <si>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</si>
  <si>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</si>
  <si>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</si>
  <si>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</si>
  <si>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</si>
  <si>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</si>
  <si>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</si>
  <si>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</si>
  <si>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</si>
  <si>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</si>
  <si>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</si>
  <si>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</si>
  <si>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</si>
  <si>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</si>
  <si>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</si>
  <si>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</si>
  <si>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</si>
  <si>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</si>
  <si>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</si>
  <si>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</si>
  <si>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</si>
  <si>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</si>
  <si>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</si>
  <si>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</si>
  <si>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</si>
  <si>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</si>
  <si>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</si>
  <si>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</si>
  <si>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</si>
  <si>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</si>
  <si>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</si>
  <si>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</si>
  <si>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</si>
  <si>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</si>
  <si>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</si>
  <si>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</si>
  <si>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</si>
  <si>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</si>
  <si>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</si>
  <si>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</si>
  <si>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</si>
  <si>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</si>
  <si>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</si>
  <si>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</si>
  <si>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</si>
  <si>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</si>
  <si>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</si>
  <si>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</si>
  <si>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</si>
  <si>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</si>
  <si>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</si>
  <si>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</si>
  <si>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</si>
  <si>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</si>
  <si>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</si>
  <si>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</si>
  <si>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</si>
  <si>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</si>
  <si>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</si>
  <si>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</si>
  <si>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</si>
  <si>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</si>
  <si>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</si>
  <si>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</si>
  <si>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</si>
  <si>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</si>
  <si>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</si>
  <si>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</si>
  <si>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</si>
  <si>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</si>
  <si>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</si>
  <si>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</si>
  <si>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</si>
  <si>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</si>
  <si>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</si>
  <si>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</si>
  <si>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</si>
  <si>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</si>
  <si>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</si>
  <si>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</si>
  <si>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</si>
  <si>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</si>
  <si>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</si>
  <si>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</si>
  <si>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</si>
  <si>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</si>
  <si>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</si>
  <si>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</si>
  <si>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</si>
  <si>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</si>
  <si>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</si>
  <si>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</si>
  <si>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</si>
  <si>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</si>
  <si>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</si>
  <si>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</si>
  <si>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</si>
  <si>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</si>
  <si>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</si>
  <si>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</si>
  <si>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</si>
  <si>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</si>
  <si>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</si>
  <si>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</si>
  <si>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</si>
  <si>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</si>
  <si>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</si>
  <si>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</si>
  <si>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</si>
  <si>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</si>
  <si>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</si>
  <si>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</si>
  <si>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Ã–stlund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</si>
  <si>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</si>
  <si>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</si>
  <si>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</si>
  <si>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</si>
  <si>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</si>
  <si>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</si>
  <si>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</si>
  <si>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</si>
  <si>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</si>
  <si>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</si>
  <si>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</si>
  <si>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</si>
  <si>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</si>
  <si>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</si>
  <si>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</si>
  <si>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</si>
  <si>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</si>
  <si>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</si>
  <si>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</si>
  <si>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</si>
  <si>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</si>
  <si>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</si>
  <si>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</si>
  <si>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</si>
  <si>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</si>
  <si>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</si>
  <si>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</si>
  <si>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</si>
  <si>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</si>
  <si>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</si>
  <si>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</si>
  <si>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</si>
  <si>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</si>
  <si>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</si>
  <si>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</si>
  <si>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</si>
  <si>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</si>
  <si>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</si>
  <si>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</si>
  <si>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</si>
  <si>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</si>
  <si>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</si>
  <si>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</si>
  <si>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</si>
  <si>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</si>
  <si>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</si>
  <si>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</si>
  <si>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</si>
  <si>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</si>
  <si>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</si>
  <si>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</si>
  <si>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</si>
  <si>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</si>
  <si>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</si>
  <si>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</si>
  <si>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</si>
  <si>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</si>
  <si>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</si>
  <si>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</si>
  <si>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</si>
  <si>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</si>
  <si>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</si>
  <si>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</si>
  <si>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</si>
  <si>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</si>
  <si>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</si>
  <si>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</si>
  <si>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</si>
  <si>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</si>
  <si>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</si>
  <si>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</si>
  <si>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</si>
  <si>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</si>
  <si>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</si>
  <si>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</si>
  <si>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</si>
  <si>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</si>
  <si>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</si>
  <si>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</si>
  <si>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</si>
  <si>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</si>
  <si>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</si>
  <si>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</si>
  <si>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</si>
  <si>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</si>
  <si>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</si>
  <si>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</si>
  <si>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</si>
  <si>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</si>
  <si>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</si>
  <si>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</si>
  <si>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</si>
  <si>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</si>
  <si>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</si>
  <si>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</si>
  <si>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</si>
  <si>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</si>
  <si>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CinÃ©ma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</si>
  <si>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</si>
  <si>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</si>
  <si>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</si>
  <si>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</si>
  <si>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</si>
  <si>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</si>
  <si>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</si>
  <si>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</si>
  <si>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</si>
  <si>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</si>
  <si>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</si>
  <si>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</si>
  <si>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</si>
  <si>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</si>
  <si>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</si>
  <si>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</si>
  <si>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</si>
  <si>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</si>
  <si>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</si>
  <si>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</si>
  <si>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</si>
  <si>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</si>
  <si>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</si>
  <si>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</si>
  <si>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</si>
  <si>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</si>
  <si>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</si>
  <si>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</si>
  <si>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</si>
  <si>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</si>
  <si>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</si>
  <si>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</si>
  <si>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</si>
  <si>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</si>
  <si>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</si>
  <si>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</si>
  <si>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</si>
  <si>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</si>
  <si>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</si>
  <si>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</si>
  <si>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</si>
  <si>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</si>
  <si>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</si>
  <si>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</si>
  <si>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</si>
  <si>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</si>
  <si>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</si>
  <si>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</si>
  <si>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</si>
  <si>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</si>
  <si>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</si>
  <si>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</si>
  <si>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</si>
  <si>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</si>
  <si>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</si>
  <si>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</si>
  <si>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</si>
  <si>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</si>
  <si>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</si>
  <si>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</si>
  <si>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</si>
  <si>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</si>
  <si>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</si>
  <si>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</si>
  <si>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</si>
  <si>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</si>
  <si>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</si>
  <si>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</si>
  <si>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</si>
  <si>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</si>
  <si>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</si>
  <si>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</si>
  <si>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</si>
  <si>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</si>
  <si>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</si>
  <si>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</si>
  <si>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</si>
  <si>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</si>
  <si>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</si>
  <si>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</si>
  <si>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</si>
  <si>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</si>
  <si>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</si>
  <si>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</si>
  <si>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</si>
  <si>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</si>
  <si>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</si>
  <si>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</si>
  <si>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</si>
  <si>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</si>
  <si>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</si>
  <si>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</si>
  <si>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</si>
  <si>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</si>
  <si>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</si>
  <si>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</si>
  <si>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</si>
  <si>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</si>
  <si>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</si>
  <si>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</si>
  <si>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</si>
  <si>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</si>
  <si>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</si>
  <si>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</si>
  <si>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</si>
  <si>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</si>
  <si>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</si>
  <si>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</si>
  <si>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</si>
  <si>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</si>
  <si>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</si>
  <si>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</si>
  <si>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</si>
  <si>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</si>
  <si>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</si>
  <si>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</si>
  <si>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</si>
  <si>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</si>
  <si>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</si>
  <si>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</si>
  <si>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</si>
  <si>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</si>
  <si>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</si>
  <si>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</si>
  <si>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</si>
  <si>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</si>
  <si>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</si>
  <si>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</si>
  <si>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</si>
  <si>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</si>
  <si>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</si>
  <si>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</si>
  <si>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</si>
  <si>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</si>
  <si>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</si>
  <si>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</si>
  <si>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</si>
  <si>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</si>
  <si>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</si>
  <si>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</si>
  <si>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</si>
  <si>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</si>
  <si>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</si>
  <si>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</si>
  <si>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</si>
  <si>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</si>
  <si>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</si>
  <si>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</si>
  <si>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</si>
  <si>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</si>
  <si>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</si>
  <si>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</si>
  <si>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</si>
  <si>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</si>
  <si>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</si>
  <si>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</si>
  <si>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</si>
  <si>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</si>
  <si>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</si>
  <si>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</si>
  <si>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</si>
  <si>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</si>
  <si>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</si>
  <si>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</si>
  <si>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RamÃ­rez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</si>
  <si>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</si>
  <si>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</si>
  <si>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</si>
  <si>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</si>
  <si>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</si>
  <si>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</si>
  <si>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</si>
  <si>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</si>
  <si>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</si>
  <si>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</si>
  <si>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</si>
  <si>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</si>
  <si>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</si>
  <si>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</si>
  <si>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</si>
  <si>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</si>
  <si>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</si>
  <si>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</si>
  <si>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</si>
  <si>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</si>
  <si>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</si>
  <si>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</si>
  <si>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</si>
  <si>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</si>
  <si>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</si>
  <si>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</si>
  <si>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</si>
  <si>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</si>
  <si>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</si>
  <si>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</si>
  <si>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</si>
  <si>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</si>
  <si>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</si>
  <si>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</si>
  <si>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</si>
  <si>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</si>
  <si>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</si>
  <si>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</si>
  <si>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</si>
  <si>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</si>
  <si>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</si>
  <si>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</si>
  <si>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</si>
  <si>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</si>
  <si>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</si>
  <si>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</si>
  <si>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</si>
  <si>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</si>
  <si>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</si>
  <si>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</si>
  <si>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</si>
  <si>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</si>
  <si>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</si>
  <si>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</si>
  <si>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</si>
  <si>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</si>
  <si>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</si>
  <si>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</si>
  <si>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</si>
  <si>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</si>
  <si>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</si>
  <si>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</si>
  <si>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</si>
  <si>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</si>
  <si>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</si>
  <si>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</si>
  <si>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</si>
  <si>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</si>
  <si>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</si>
  <si>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</si>
  <si>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</si>
  <si>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</si>
  <si>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</si>
  <si>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</si>
  <si>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</si>
  <si>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</si>
  <si>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</si>
  <si>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</si>
  <si>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</si>
  <si>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</si>
  <si>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</si>
  <si>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</si>
  <si>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</si>
  <si>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</si>
  <si>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</si>
  <si>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</si>
  <si>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</si>
  <si>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</si>
  <si>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</si>
  <si>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</si>
  <si>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</si>
  <si>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</si>
  <si>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KÃ¥re Raake</t>
  </si>
  <si>
    <t>Kristoffer Joner</t>
  </si>
  <si>
    <t>Fantefilm</t>
  </si>
  <si>
    <t>A Man Called Ove</t>
  </si>
  <si>
    <t>Hannes Holm</t>
  </si>
  <si>
    <t>Rolf LassgÃ¥rd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</si>
  <si>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</si>
  <si>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</si>
  <si>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</si>
  <si>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</si>
  <si>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</si>
  <si>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</si>
  <si>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</si>
  <si>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</si>
  <si>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</si>
  <si>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</si>
  <si>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</si>
  <si>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</si>
  <si>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</si>
  <si>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</si>
  <si>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</si>
  <si>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</si>
  <si>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</si>
  <si>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ErgÃ¼ven</t>
  </si>
  <si>
    <t>GÃ¼nes Sensoy</t>
  </si>
  <si>
    <t>The Walk</t>
  </si>
  <si>
    <t>Sony Pictures Entertainment (SPE)</t>
  </si>
  <si>
    <t>Tangerine</t>
  </si>
  <si>
    <t>Kitana Kiki Rodriguez</t>
  </si>
  <si>
    <t>A Walk in the Woods</t>
  </si>
  <si>
    <t>September 2, 2015 (United States)</t>
  </si>
  <si>
    <t>Route One Entertainment</t>
  </si>
  <si>
    <t>Sinister 2</t>
  </si>
  <si>
    <t>CiarÃ¡n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</si>
  <si>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</si>
  <si>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</si>
  <si>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</si>
  <si>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</si>
  <si>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</si>
  <si>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</si>
  <si>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</si>
  <si>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</si>
  <si>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</si>
  <si>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</si>
  <si>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</si>
  <si>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</si>
  <si>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</si>
  <si>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</si>
  <si>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</si>
  <si>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</si>
  <si>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</si>
  <si>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</si>
  <si>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</si>
  <si>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</si>
  <si>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</si>
  <si>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</si>
  <si>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</si>
  <si>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</si>
  <si>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</si>
  <si>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</si>
  <si>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</si>
  <si>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</si>
  <si>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</si>
  <si>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</si>
  <si>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</si>
  <si>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</si>
  <si>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</si>
  <si>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</si>
  <si>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</si>
  <si>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</si>
  <si>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</si>
  <si>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</si>
  <si>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</si>
  <si>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</si>
  <si>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</si>
  <si>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</si>
  <si>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</si>
  <si>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</si>
  <si>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</si>
  <si>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</si>
  <si>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</si>
  <si>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</si>
  <si>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</si>
  <si>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</si>
  <si>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</si>
  <si>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</si>
  <si>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</si>
  <si>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</si>
  <si>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</si>
  <si>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</si>
  <si>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</si>
  <si>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</si>
  <si>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</si>
  <si>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</si>
  <si>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</si>
  <si>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</si>
  <si>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</si>
  <si>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</si>
  <si>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</si>
  <si>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</si>
  <si>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</si>
  <si>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</si>
  <si>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</si>
  <si>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</si>
  <si>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</si>
  <si>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</si>
  <si>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</si>
  <si>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</si>
  <si>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</si>
  <si>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</si>
  <si>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</si>
  <si>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</si>
  <si>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</si>
  <si>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</si>
  <si>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</si>
  <si>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</si>
  <si>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</si>
  <si>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</si>
  <si>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</si>
  <si>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</si>
  <si>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</si>
  <si>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</si>
  <si>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</si>
  <si>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</si>
  <si>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</si>
  <si>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MÃ¸ller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</si>
  <si>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</si>
  <si>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</si>
  <si>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</si>
  <si>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</si>
  <si>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</si>
  <si>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</si>
  <si>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</si>
  <si>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</si>
  <si>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</si>
  <si>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</si>
  <si>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</si>
  <si>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</si>
  <si>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</si>
  <si>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WytwÃ³rnia FilmÃ³w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</si>
  <si>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</si>
  <si>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</si>
  <si>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</si>
  <si>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</si>
  <si>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</si>
  <si>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</si>
  <si>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</si>
  <si>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</si>
  <si>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</si>
  <si>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</si>
  <si>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</si>
  <si>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</si>
  <si>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</si>
  <si>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</si>
  <si>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</si>
  <si>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</si>
  <si>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</si>
  <si>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</si>
  <si>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</si>
  <si>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</si>
  <si>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</si>
  <si>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</si>
  <si>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</si>
  <si>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</si>
  <si>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</si>
  <si>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</si>
  <si>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</si>
  <si>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</si>
  <si>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</si>
  <si>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</si>
  <si>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</si>
  <si>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</si>
  <si>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</si>
  <si>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</si>
  <si>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</si>
  <si>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</si>
  <si>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</si>
  <si>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</si>
  <si>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</si>
  <si>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</si>
  <si>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</si>
  <si>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</si>
  <si>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</si>
  <si>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</si>
  <si>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</si>
  <si>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</si>
  <si>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</si>
  <si>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</si>
  <si>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ClÃ©mence PoÃ©sy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</si>
  <si>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</si>
  <si>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</si>
  <si>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</si>
  <si>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</si>
  <si>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</si>
  <si>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</si>
  <si>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</si>
  <si>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</si>
  <si>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</si>
  <si>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</si>
  <si>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</si>
  <si>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</si>
  <si>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</si>
  <si>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</si>
  <si>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</si>
  <si>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</si>
  <si>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</si>
  <si>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</si>
  <si>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</si>
  <si>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</si>
  <si>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</si>
  <si>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January 27, 2017 (United States)</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</si>
  <si>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</si>
  <si>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</si>
  <si>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</si>
  <si>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</si>
  <si>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</si>
  <si>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</si>
  <si>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</si>
  <si>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</si>
  <si>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</si>
  <si>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</si>
  <si>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</si>
  <si>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</si>
  <si>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</si>
  <si>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</si>
  <si>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</si>
  <si>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</si>
  <si>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</si>
  <si>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</si>
  <si>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FranÃ§ois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</si>
  <si>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</si>
  <si>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</si>
  <si>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</si>
  <si>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</si>
  <si>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</si>
  <si>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</si>
  <si>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</si>
  <si>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</si>
  <si>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</si>
  <si>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</si>
  <si>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</si>
  <si>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</si>
  <si>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LÃ¡szlÃ³ Nemes</t>
  </si>
  <si>
    <t>GÃ©za RÃ¶hrig</t>
  </si>
  <si>
    <t>Laokoon Filmgroup</t>
  </si>
  <si>
    <t>Mr. Holmes</t>
  </si>
  <si>
    <t>Mitch Cullin</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</si>
  <si>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</si>
  <si>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</si>
  <si>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</si>
  <si>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</si>
  <si>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</si>
  <si>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</si>
  <si>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</si>
  <si>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</si>
  <si>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</si>
  <si>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</si>
  <si>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</si>
  <si>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</si>
  <si>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</si>
  <si>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</si>
  <si>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</si>
  <si>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</si>
  <si>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</si>
  <si>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</si>
  <si>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</si>
  <si>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</si>
  <si>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</si>
  <si>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</si>
  <si>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</si>
  <si>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</si>
  <si>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</si>
  <si>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</si>
  <si>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</si>
  <si>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</si>
  <si>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</si>
  <si>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</si>
  <si>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</si>
  <si>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</si>
  <si>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</si>
  <si>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</si>
  <si>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</si>
  <si>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</si>
  <si>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</si>
  <si>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</si>
  <si>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</si>
  <si>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</si>
  <si>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</si>
  <si>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</si>
  <si>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</si>
  <si>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</si>
  <si>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</si>
  <si>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</si>
  <si>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</si>
  <si>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</si>
  <si>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</si>
  <si>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</si>
  <si>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</si>
  <si>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</si>
  <si>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</si>
  <si>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</si>
  <si>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</si>
  <si>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</si>
  <si>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</si>
  <si>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</si>
  <si>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</si>
  <si>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</si>
  <si>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</si>
  <si>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</si>
  <si>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</si>
  <si>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</si>
  <si>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</si>
  <si>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</si>
  <si>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</si>
  <si>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</si>
  <si>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</si>
  <si>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</si>
  <si>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</si>
  <si>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</si>
  <si>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</si>
  <si>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</si>
  <si>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</si>
  <si>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</si>
  <si>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</si>
  <si>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</si>
  <si>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</si>
  <si>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</si>
  <si>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</si>
  <si>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</si>
  <si>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</si>
  <si>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</si>
  <si>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</si>
  <si>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</si>
  <si>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</si>
  <si>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</si>
  <si>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</si>
  <si>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</si>
  <si>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</si>
  <si>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</si>
  <si>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</si>
  <si>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</si>
  <si>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</si>
  <si>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</si>
  <si>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</si>
  <si>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</si>
  <si>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</si>
  <si>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</si>
  <si>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</si>
  <si>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</si>
  <si>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</si>
  <si>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</si>
  <si>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</si>
  <si>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</si>
  <si>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</si>
  <si>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</si>
  <si>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</si>
  <si>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</si>
  <si>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</si>
  <si>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</si>
  <si>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</si>
  <si>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</si>
  <si>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</si>
  <si>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</si>
  <si>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</si>
  <si>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</si>
  <si>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</si>
  <si>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</si>
  <si>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</si>
  <si>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</si>
  <si>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</si>
  <si>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</si>
  <si>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</si>
  <si>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</si>
  <si>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</si>
  <si>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</si>
  <si>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</si>
  <si>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</si>
  <si>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</si>
  <si>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</si>
  <si>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</si>
  <si>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</si>
  <si>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</si>
  <si>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</si>
  <si>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</si>
  <si>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</si>
  <si>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</si>
  <si>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</si>
  <si>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</si>
  <si>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</si>
  <si>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</si>
  <si>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</si>
  <si>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</si>
  <si>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</si>
  <si>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</si>
  <si>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</si>
  <si>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</si>
  <si>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</si>
  <si>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</si>
  <si>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</si>
  <si>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</si>
  <si>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</si>
  <si>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</si>
  <si>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</si>
  <si>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</si>
  <si>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</si>
  <si>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</si>
  <si>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</si>
  <si>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</si>
  <si>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</si>
  <si>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</si>
  <si>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</si>
  <si>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</si>
  <si>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</si>
  <si>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</si>
  <si>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</si>
  <si>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</si>
  <si>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</si>
  <si>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</si>
  <si>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</si>
  <si>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</si>
  <si>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</si>
  <si>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</si>
  <si>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</si>
  <si>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</si>
  <si>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</si>
  <si>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</si>
  <si>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</si>
  <si>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</si>
  <si>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</si>
  <si>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</si>
  <si>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</si>
  <si>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</si>
  <si>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</si>
  <si>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</si>
  <si>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</si>
  <si>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</si>
  <si>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</si>
  <si>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</si>
  <si>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</si>
  <si>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</si>
  <si>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</si>
  <si>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</si>
  <si>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</si>
  <si>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</si>
  <si>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</si>
  <si>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</si>
  <si>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</si>
  <si>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</si>
  <si>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</si>
  <si>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</si>
  <si>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</si>
  <si>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</si>
  <si>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</si>
  <si>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</si>
  <si>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</si>
  <si>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</si>
  <si>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</si>
  <si>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</si>
  <si>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</si>
  <si>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</si>
  <si>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</si>
  <si>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</si>
  <si>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</si>
  <si>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</si>
  <si>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</si>
  <si>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</si>
  <si>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</si>
  <si>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</si>
  <si>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</si>
  <si>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</si>
  <si>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</si>
  <si>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</si>
  <si>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</si>
  <si>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</si>
  <si>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</si>
  <si>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</si>
  <si>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</si>
  <si>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</si>
  <si>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</si>
  <si>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</si>
  <si>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</si>
  <si>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</si>
  <si>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</si>
  <si>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</si>
  <si>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</si>
  <si>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</si>
  <si>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</si>
  <si>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</si>
  <si>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</si>
  <si>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</si>
  <si>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</si>
  <si>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</si>
  <si>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</si>
  <si>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</si>
  <si>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</si>
  <si>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</si>
  <si>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</si>
  <si>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</si>
  <si>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</si>
  <si>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</si>
  <si>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</si>
  <si>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</si>
  <si>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</si>
  <si>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</si>
  <si>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</si>
  <si>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</si>
  <si>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</si>
  <si>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</si>
  <si>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</si>
  <si>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</si>
  <si>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</si>
  <si>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</si>
  <si>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</si>
  <si>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</si>
  <si>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</si>
  <si>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</si>
  <si>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</si>
  <si>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</si>
  <si>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</si>
  <si>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</si>
  <si>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</si>
  <si>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</si>
  <si>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</si>
  <si>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</si>
  <si>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</si>
  <si>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</si>
  <si>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</si>
  <si>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</si>
  <si>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</si>
  <si>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</si>
  <si>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</si>
  <si>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</si>
  <si>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</si>
  <si>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</si>
  <si>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</si>
  <si>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</si>
  <si>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</si>
  <si>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</si>
  <si>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</si>
  <si>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</si>
  <si>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</si>
  <si>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</si>
  <si>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</si>
  <si>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</si>
  <si>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</si>
  <si>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</si>
  <si>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</si>
  <si>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</si>
  <si>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</si>
  <si>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</si>
  <si>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</si>
  <si>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</si>
  <si>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</si>
  <si>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</si>
  <si>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</si>
  <si>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</si>
  <si>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</si>
  <si>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</si>
  <si>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</si>
  <si>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</si>
  <si>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</si>
  <si>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</si>
  <si>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</si>
  <si>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</si>
  <si>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</si>
  <si>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</si>
  <si>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</si>
  <si>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</si>
  <si>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</si>
  <si>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</si>
  <si>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</si>
  <si>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</si>
  <si>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</si>
  <si>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</si>
  <si>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</si>
  <si>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</si>
  <si>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</si>
  <si>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</si>
  <si>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</si>
  <si>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</si>
  <si>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</si>
  <si>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</si>
  <si>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</si>
  <si>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</si>
  <si>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</si>
  <si>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</si>
  <si>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LarraÃ­n</t>
  </si>
  <si>
    <t>Gold</t>
  </si>
  <si>
    <t>Patrick Massett</t>
  </si>
  <si>
    <t>Pete's Dragon</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</si>
  <si>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</si>
  <si>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</si>
  <si>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</si>
  <si>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</si>
  <si>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</si>
  <si>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</si>
  <si>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</si>
  <si>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</si>
  <si>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</si>
  <si>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</si>
  <si>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</si>
  <si>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</si>
  <si>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</si>
  <si>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</si>
  <si>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</si>
  <si>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</si>
  <si>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</si>
  <si>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</si>
  <si>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CafÃ©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</si>
  <si>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</si>
  <si>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</si>
  <si>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</si>
  <si>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</si>
  <si>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</si>
  <si>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</si>
  <si>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</si>
  <si>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</si>
  <si>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</si>
  <si>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</si>
  <si>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</si>
  <si>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</si>
  <si>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</si>
  <si>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</si>
  <si>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</si>
  <si>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</si>
  <si>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</si>
  <si>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</si>
  <si>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</si>
  <si>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</si>
  <si>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</si>
  <si>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</si>
  <si>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</si>
  <si>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</si>
  <si>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</si>
  <si>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</si>
  <si>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</si>
  <si>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</si>
  <si>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</si>
  <si>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</si>
  <si>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</si>
  <si>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</si>
  <si>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</si>
  <si>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</si>
  <si>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</si>
  <si>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</si>
  <si>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</si>
  <si>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</si>
  <si>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2DUXÂ²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</si>
  <si>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</si>
  <si>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</si>
  <si>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</si>
  <si>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</si>
  <si>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</si>
  <si>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</si>
  <si>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</si>
  <si>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</si>
  <si>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</si>
  <si>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</si>
  <si>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</si>
  <si>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</si>
  <si>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</si>
  <si>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</si>
  <si>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HÃ¼ller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</si>
  <si>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</si>
  <si>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</si>
  <si>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</si>
  <si>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</si>
  <si>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</si>
  <si>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</si>
  <si>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</si>
  <si>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</si>
  <si>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</si>
  <si>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</si>
  <si>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</si>
  <si>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</si>
  <si>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</si>
  <si>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</si>
  <si>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</si>
  <si>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</si>
  <si>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</si>
  <si>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</si>
  <si>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</si>
  <si>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</si>
  <si>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</si>
  <si>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</si>
  <si>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</si>
  <si>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</si>
  <si>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</si>
  <si>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</si>
  <si>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</si>
  <si>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</si>
  <si>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</si>
  <si>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</si>
  <si>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</si>
  <si>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</si>
  <si>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</si>
  <si>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</si>
  <si>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</si>
  <si>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</si>
  <si>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</si>
  <si>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</si>
  <si>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</si>
  <si>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</si>
  <si>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</si>
  <si>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</si>
  <si>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</si>
  <si>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</si>
  <si>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</si>
  <si>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</si>
  <si>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</si>
  <si>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</si>
  <si>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</si>
  <si>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</si>
  <si>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</si>
  <si>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</si>
  <si>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</si>
  <si>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</si>
  <si>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</si>
  <si>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</si>
  <si>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</si>
  <si>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</si>
  <si>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</si>
  <si>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</si>
  <si>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</si>
  <si>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</si>
  <si>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</si>
  <si>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</si>
  <si>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</si>
  <si>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</si>
  <si>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</si>
  <si>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</si>
  <si>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</si>
  <si>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</si>
  <si>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</si>
  <si>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</si>
  <si>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</si>
  <si>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SuÃ¡rez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</si>
  <si>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</si>
  <si>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</si>
  <si>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</si>
  <si>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</si>
  <si>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</si>
  <si>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</si>
  <si>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</si>
  <si>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</si>
  <si>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</si>
  <si>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</si>
  <si>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</si>
  <si>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</si>
  <si>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</si>
  <si>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</si>
  <si>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</si>
  <si>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</si>
  <si>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</si>
  <si>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LaÃ¢ge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</si>
  <si>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</si>
  <si>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</si>
  <si>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</si>
  <si>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</si>
  <si>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</si>
  <si>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</si>
  <si>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</si>
  <si>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</si>
  <si>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</si>
  <si>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</si>
  <si>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</si>
  <si>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SkarsgÃ¥rd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</si>
  <si>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</si>
  <si>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</si>
  <si>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</si>
  <si>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</si>
  <si>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</si>
  <si>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</si>
  <si>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</si>
  <si>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</si>
  <si>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</si>
  <si>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</si>
  <si>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</si>
  <si>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</si>
  <si>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</si>
  <si>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</si>
  <si>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</si>
  <si>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</si>
  <si>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</si>
  <si>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</si>
  <si>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</si>
  <si>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</si>
  <si>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</si>
  <si>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</si>
  <si>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</si>
  <si>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</si>
  <si>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</si>
  <si>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</si>
  <si>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</si>
  <si>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</si>
  <si>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</si>
  <si>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</si>
  <si>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</si>
  <si>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</si>
  <si>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</si>
  <si>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</si>
  <si>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</si>
  <si>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</si>
  <si>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</si>
  <si>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</si>
  <si>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</si>
  <si>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</si>
  <si>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</si>
  <si>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</si>
  <si>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</si>
  <si>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</si>
  <si>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</si>
  <si>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</si>
  <si>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</si>
  <si>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</si>
  <si>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</si>
  <si>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</si>
  <si>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</si>
  <si>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</si>
  <si>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</si>
  <si>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</si>
  <si>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SebastiÃ¡n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</si>
  <si>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</si>
  <si>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</si>
  <si>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</si>
  <si>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</si>
  <si>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</si>
  <si>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</si>
  <si>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</si>
  <si>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</si>
  <si>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</si>
  <si>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</si>
  <si>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</si>
  <si>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</si>
  <si>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</si>
  <si>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</si>
  <si>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</si>
  <si>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</si>
  <si>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</si>
  <si>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</si>
  <si>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</si>
  <si>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</si>
  <si>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</si>
  <si>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</si>
  <si>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</si>
  <si>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</si>
  <si>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</si>
  <si>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</si>
  <si>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</si>
  <si>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</si>
  <si>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</si>
  <si>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</si>
  <si>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</si>
  <si>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</si>
  <si>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</si>
  <si>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</si>
  <si>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</si>
  <si>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</si>
  <si>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</si>
  <si>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</si>
  <si>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</si>
  <si>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</si>
  <si>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</si>
  <si>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</si>
  <si>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</si>
  <si>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</si>
  <si>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</si>
  <si>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</si>
  <si>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</si>
  <si>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</si>
  <si>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</si>
  <si>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</si>
  <si>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</si>
  <si>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</si>
  <si>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</si>
  <si>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</si>
  <si>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</si>
  <si>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</si>
  <si>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</si>
  <si>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</si>
  <si>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</si>
  <si>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</si>
  <si>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</si>
  <si>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</si>
  <si>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</si>
  <si>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</si>
  <si>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</si>
  <si>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</si>
  <si>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</si>
  <si>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</si>
  <si>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</si>
  <si>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</si>
  <si>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</si>
  <si>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</si>
  <si>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</si>
  <si>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</si>
  <si>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</si>
  <si>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</si>
  <si>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</si>
  <si>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</si>
  <si>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</si>
  <si>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</si>
  <si>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</si>
  <si>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</si>
  <si>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</si>
  <si>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</si>
  <si>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</si>
  <si>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</si>
  <si>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</si>
  <si>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</si>
  <si>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</si>
  <si>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</si>
  <si>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</si>
  <si>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</si>
  <si>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</si>
  <si>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</si>
  <si>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</si>
  <si>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</si>
  <si>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</si>
  <si>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</si>
  <si>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</si>
  <si>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</si>
  <si>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</si>
  <si>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</si>
  <si>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</si>
  <si>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PeÃ±a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</si>
  <si>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</si>
  <si>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</si>
  <si>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</si>
  <si>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</si>
  <si>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</si>
  <si>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</si>
  <si>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</si>
  <si>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</si>
  <si>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</si>
  <si>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</si>
  <si>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</si>
  <si>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</si>
  <si>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</si>
  <si>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</si>
  <si>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</si>
  <si>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</si>
  <si>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</si>
  <si>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</si>
  <si>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</si>
  <si>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</si>
  <si>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</si>
  <si>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</si>
  <si>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</si>
  <si>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</si>
  <si>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</si>
  <si>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</si>
  <si>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</si>
  <si>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</si>
  <si>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</si>
  <si>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</si>
  <si>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</si>
  <si>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</si>
  <si>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NesbÃ¸</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</si>
  <si>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</si>
  <si>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</si>
  <si>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</si>
  <si>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</si>
  <si>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</si>
  <si>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</si>
  <si>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</si>
  <si>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</si>
  <si>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</si>
  <si>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</si>
  <si>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</si>
  <si>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</si>
  <si>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</si>
  <si>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</si>
  <si>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</si>
  <si>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</si>
  <si>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</si>
  <si>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</si>
  <si>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</si>
  <si>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</si>
  <si>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</si>
  <si>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</si>
  <si>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</si>
  <si>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</si>
  <si>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</si>
  <si>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</si>
  <si>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</si>
  <si>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</si>
  <si>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</si>
  <si>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</si>
  <si>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</si>
  <si>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BjÃ¶rn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</si>
  <si>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</si>
  <si>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</si>
  <si>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</si>
  <si>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</si>
  <si>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</si>
  <si>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</si>
  <si>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</si>
  <si>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</si>
  <si>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</si>
  <si>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</si>
  <si>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</si>
  <si>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</si>
  <si>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</si>
  <si>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</si>
  <si>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</si>
  <si>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</si>
  <si>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</si>
  <si>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</si>
  <si>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</si>
  <si>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</si>
  <si>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</si>
  <si>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</si>
  <si>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</si>
  <si>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</si>
  <si>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</si>
  <si>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</si>
  <si>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</si>
  <si>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</si>
  <si>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</si>
  <si>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</si>
  <si>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</si>
  <si>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</si>
  <si>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</si>
  <si>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</si>
  <si>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</si>
  <si>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</si>
  <si>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</si>
  <si>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</si>
  <si>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</si>
  <si>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</si>
  <si>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</si>
  <si>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</si>
  <si>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</si>
  <si>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</si>
  <si>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</si>
  <si>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</si>
  <si>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</si>
  <si>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</si>
  <si>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</si>
  <si>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</si>
  <si>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</si>
  <si>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</si>
  <si>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</si>
  <si>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</si>
  <si>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</si>
  <si>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</si>
  <si>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</si>
  <si>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</si>
  <si>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</si>
  <si>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</si>
  <si>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</si>
  <si>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</si>
  <si>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</si>
  <si>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</si>
  <si>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</si>
  <si>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</si>
  <si>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</si>
  <si>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</si>
  <si>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</si>
  <si>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</si>
  <si>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</si>
  <si>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</si>
  <si>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</si>
  <si>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</si>
  <si>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</si>
  <si>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</si>
  <si>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GutiÃ©rrez</t>
  </si>
  <si>
    <t>Macari/Edelstein</t>
  </si>
  <si>
    <t>I Do... Until I Don't</t>
  </si>
  <si>
    <t>September 1, 2017 (United States)</t>
  </si>
  <si>
    <t>Cold Iron Pictures</t>
  </si>
  <si>
    <t>Professor Marston &amp; the Wonder Women</t>
  </si>
  <si>
    <t>Strongman</t>
  </si>
  <si>
    <t>The Rider</t>
  </si>
  <si>
    <t>ChloÃ©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</si>
  <si>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</si>
  <si>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</si>
  <si>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</si>
  <si>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</si>
  <si>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</si>
  <si>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</si>
  <si>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</si>
  <si>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</si>
  <si>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</si>
  <si>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</si>
  <si>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</si>
  <si>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</si>
  <si>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</si>
  <si>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</si>
  <si>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</si>
  <si>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</si>
  <si>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</si>
  <si>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</si>
  <si>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</si>
  <si>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</si>
  <si>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</si>
  <si>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</si>
  <si>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</si>
  <si>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</si>
  <si>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</si>
  <si>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</si>
  <si>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</si>
  <si>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</si>
  <si>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</si>
  <si>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</si>
  <si>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</si>
  <si>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</si>
  <si>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July 27, 2018 (United States)</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</si>
  <si>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</si>
  <si>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</si>
  <si>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</si>
  <si>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</si>
  <si>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</si>
  <si>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</si>
  <si>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</si>
  <si>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</si>
  <si>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</si>
  <si>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</si>
  <si>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</si>
  <si>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</si>
  <si>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</si>
  <si>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</si>
  <si>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</si>
  <si>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</si>
  <si>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</si>
  <si>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</si>
  <si>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</si>
  <si>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</si>
  <si>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</si>
  <si>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</si>
  <si>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</si>
  <si>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</si>
  <si>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</si>
  <si>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</si>
  <si>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</si>
  <si>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</si>
  <si>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</si>
  <si>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</si>
  <si>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</si>
  <si>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</si>
  <si>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</si>
  <si>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</si>
  <si>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</si>
  <si>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</si>
  <si>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</si>
  <si>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</si>
  <si>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</si>
  <si>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</si>
  <si>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</si>
  <si>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</si>
  <si>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</si>
  <si>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</si>
  <si>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</si>
  <si>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</si>
  <si>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</si>
  <si>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</si>
  <si>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</si>
  <si>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</si>
  <si>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</si>
  <si>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</si>
  <si>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</si>
  <si>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VirzÃ¬</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</si>
  <si>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</si>
  <si>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</si>
  <si>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</si>
  <si>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</si>
  <si>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</si>
  <si>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</si>
  <si>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</si>
  <si>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</si>
  <si>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</si>
  <si>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</si>
  <si>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</si>
  <si>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</si>
  <si>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</si>
  <si>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</si>
  <si>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</si>
  <si>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</si>
  <si>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</si>
  <si>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</si>
  <si>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</si>
  <si>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</si>
  <si>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</si>
  <si>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</si>
  <si>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</si>
  <si>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</si>
  <si>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</si>
  <si>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</si>
  <si>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</si>
  <si>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</si>
  <si>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</si>
  <si>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</si>
  <si>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</si>
  <si>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</si>
  <si>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</si>
  <si>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</si>
  <si>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</si>
  <si>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</si>
  <si>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</si>
  <si>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</si>
  <si>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</si>
  <si>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</si>
  <si>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</si>
  <si>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</si>
  <si>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</si>
  <si>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</si>
  <si>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</si>
  <si>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</si>
  <si>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</si>
  <si>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</si>
  <si>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</si>
  <si>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</si>
  <si>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</si>
  <si>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</si>
  <si>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</si>
  <si>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</si>
  <si>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</si>
  <si>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</si>
  <si>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</si>
  <si>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</si>
  <si>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</si>
  <si>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</si>
  <si>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</si>
  <si>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</si>
  <si>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</si>
  <si>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</si>
  <si>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CinÃ©ma</t>
  </si>
  <si>
    <t>Marshall</t>
  </si>
  <si>
    <t>Michael Koskoff</t>
  </si>
  <si>
    <t>Chestnut Ridge Productions</t>
  </si>
  <si>
    <t>BPM (Beats Per Minute)</t>
  </si>
  <si>
    <t>Robin Campillo</t>
  </si>
  <si>
    <t>Nahuel PÃ©rez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</si>
  <si>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</si>
  <si>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</si>
  <si>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</si>
  <si>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</si>
  <si>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</si>
  <si>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</si>
  <si>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</si>
  <si>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</si>
  <si>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</si>
  <si>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</si>
  <si>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</si>
  <si>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</si>
  <si>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</si>
  <si>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</si>
  <si>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</si>
  <si>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</si>
  <si>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</si>
  <si>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</si>
  <si>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</si>
  <si>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</si>
  <si>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</si>
  <si>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</si>
  <si>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</si>
  <si>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</si>
  <si>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</si>
  <si>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</si>
  <si>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</si>
  <si>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</si>
  <si>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</si>
  <si>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</si>
  <si>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</si>
  <si>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</si>
  <si>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</si>
  <si>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</si>
  <si>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</si>
  <si>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</si>
  <si>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</si>
  <si>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</si>
  <si>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</si>
  <si>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</si>
  <si>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</si>
  <si>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</si>
  <si>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</si>
  <si>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</si>
  <si>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</si>
  <si>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</si>
  <si>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</si>
  <si>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</si>
  <si>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</si>
  <si>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</si>
  <si>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</si>
  <si>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</si>
  <si>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</si>
  <si>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</si>
  <si>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</si>
  <si>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</si>
  <si>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</si>
  <si>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</si>
  <si>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</si>
  <si>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</si>
  <si>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</si>
  <si>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</si>
  <si>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</si>
  <si>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</si>
  <si>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</si>
  <si>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</si>
  <si>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</si>
  <si>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</si>
  <si>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</si>
  <si>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</si>
  <si>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</si>
  <si>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</si>
  <si>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</si>
  <si>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</si>
  <si>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</si>
  <si>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</si>
  <si>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</si>
  <si>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</si>
  <si>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</si>
  <si>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</si>
  <si>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</si>
  <si>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</si>
  <si>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</si>
  <si>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</si>
  <si>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</si>
  <si>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</si>
  <si>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</si>
  <si>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</si>
  <si>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</si>
  <si>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</si>
  <si>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</si>
  <si>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</si>
  <si>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</si>
  <si>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</si>
  <si>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</si>
  <si>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</si>
  <si>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</si>
  <si>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</si>
  <si>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</si>
  <si>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</si>
  <si>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</si>
  <si>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</si>
  <si>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</si>
  <si>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</si>
  <si>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</si>
  <si>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</si>
  <si>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</si>
  <si>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</si>
  <si>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</si>
  <si>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</si>
  <si>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</si>
  <si>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</si>
  <si>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</si>
  <si>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</si>
  <si>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</si>
  <si>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</si>
  <si>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</si>
  <si>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</si>
  <si>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</si>
  <si>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</si>
  <si>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</si>
  <si>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</si>
  <si>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</si>
  <si>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</si>
  <si>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</si>
  <si>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</si>
  <si>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</si>
  <si>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</si>
  <si>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</si>
  <si>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</si>
  <si>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</si>
  <si>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</si>
  <si>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</si>
  <si>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</si>
  <si>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</si>
  <si>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</si>
  <si>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</si>
  <si>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</si>
  <si>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</si>
  <si>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</si>
  <si>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</si>
  <si>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</si>
  <si>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</si>
  <si>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</si>
  <si>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</si>
  <si>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</si>
  <si>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DemiÃ¡n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</si>
  <si>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</si>
  <si>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</si>
  <si>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</si>
  <si>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</si>
  <si>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</si>
  <si>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</si>
  <si>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</si>
  <si>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</si>
  <si>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</si>
  <si>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</si>
  <si>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</si>
  <si>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</si>
  <si>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</si>
  <si>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</si>
  <si>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</si>
  <si>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</si>
  <si>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</si>
  <si>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</si>
  <si>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</si>
  <si>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</si>
  <si>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</si>
  <si>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</si>
  <si>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</si>
  <si>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</si>
  <si>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</si>
  <si>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</si>
  <si>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</si>
  <si>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</si>
  <si>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</si>
  <si>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</si>
  <si>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</si>
  <si>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</si>
  <si>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</si>
  <si>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</si>
  <si>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</si>
  <si>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</si>
  <si>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</si>
  <si>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</si>
  <si>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</si>
  <si>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CapharnaÃ¼m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</si>
  <si>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</si>
  <si>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</si>
  <si>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</si>
  <si>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</si>
  <si>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</si>
  <si>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</si>
  <si>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</si>
  <si>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</si>
  <si>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</si>
  <si>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</si>
  <si>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</si>
  <si>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</si>
  <si>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</si>
  <si>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</si>
  <si>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</si>
  <si>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</si>
  <si>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</si>
  <si>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</si>
  <si>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</si>
  <si>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</si>
  <si>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</si>
  <si>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</si>
  <si>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</si>
  <si>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</si>
  <si>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</si>
  <si>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</si>
  <si>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</si>
  <si>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</si>
  <si>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</si>
  <si>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</si>
  <si>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</si>
  <si>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</si>
  <si>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</si>
  <si>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</si>
  <si>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</si>
  <si>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</si>
  <si>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</si>
  <si>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</si>
  <si>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</si>
  <si>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</si>
  <si>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</si>
  <si>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</si>
  <si>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</si>
  <si>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</si>
  <si>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</si>
  <si>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</si>
  <si>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</si>
  <si>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</si>
  <si>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</si>
  <si>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</si>
  <si>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</si>
  <si>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</si>
  <si>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</si>
  <si>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</si>
  <si>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</si>
  <si>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</si>
  <si>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</si>
  <si>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</si>
  <si>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</si>
  <si>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</si>
  <si>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</si>
  <si>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</si>
  <si>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</si>
  <si>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</si>
  <si>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</si>
  <si>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</si>
  <si>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</si>
  <si>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</si>
  <si>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</si>
  <si>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</si>
  <si>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</si>
  <si>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</si>
  <si>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</si>
  <si>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</si>
  <si>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</si>
  <si>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</si>
  <si>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</si>
  <si>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</si>
  <si>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</si>
  <si>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</si>
  <si>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</si>
  <si>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</si>
  <si>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</si>
  <si>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</si>
  <si>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</si>
  <si>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</si>
  <si>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</si>
  <si>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</si>
  <si>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</si>
  <si>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</si>
  <si>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</si>
  <si>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</si>
  <si>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</si>
  <si>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</si>
  <si>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</si>
  <si>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</si>
  <si>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</si>
  <si>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</si>
  <si>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</si>
  <si>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LÃ³pez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</si>
  <si>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</si>
  <si>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</si>
  <si>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</si>
  <si>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</si>
  <si>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</si>
  <si>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</si>
  <si>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</si>
  <si>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</si>
  <si>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</si>
  <si>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</si>
  <si>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</si>
  <si>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</si>
  <si>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</si>
  <si>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</si>
  <si>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</si>
  <si>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</si>
  <si>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</si>
  <si>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</si>
  <si>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</si>
  <si>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</si>
  <si>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</si>
  <si>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</si>
  <si>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</si>
  <si>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</si>
  <si>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</si>
  <si>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</si>
  <si>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</si>
  <si>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</si>
  <si>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</si>
  <si>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</si>
  <si>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</si>
  <si>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</si>
  <si>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</si>
  <si>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</si>
  <si>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</si>
  <si>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</si>
  <si>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</si>
  <si>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</si>
  <si>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</si>
  <si>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</si>
  <si>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</si>
  <si>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</si>
  <si>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</si>
  <si>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</si>
  <si>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</si>
  <si>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</si>
  <si>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</si>
  <si>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</si>
  <si>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</si>
  <si>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</si>
  <si>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</si>
  <si>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</si>
  <si>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</si>
  <si>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</si>
  <si>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</si>
  <si>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</si>
  <si>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</si>
  <si>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</si>
  <si>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</si>
  <si>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</si>
  <si>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</si>
  <si>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</si>
  <si>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</si>
  <si>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</si>
  <si>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</si>
  <si>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</si>
  <si>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</si>
  <si>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</si>
  <si>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</si>
  <si>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</si>
  <si>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</si>
  <si>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</si>
  <si>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</si>
  <si>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</si>
  <si>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</si>
  <si>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</si>
  <si>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</si>
  <si>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</si>
  <si>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</si>
  <si>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</si>
  <si>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</si>
  <si>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</si>
  <si>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</si>
  <si>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</si>
  <si>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</si>
  <si>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</si>
  <si>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</si>
  <si>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</si>
  <si>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</si>
  <si>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</si>
  <si>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</si>
  <si>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</si>
  <si>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</si>
  <si>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</si>
  <si>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</si>
  <si>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</si>
  <si>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</si>
  <si>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</si>
  <si>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</si>
  <si>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</si>
  <si>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</si>
  <si>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</si>
  <si>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</si>
  <si>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</si>
  <si>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</si>
  <si>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</si>
  <si>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</si>
  <si>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</si>
  <si>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</si>
  <si>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</si>
  <si>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</si>
  <si>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</si>
  <si>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</si>
  <si>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</si>
  <si>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</si>
  <si>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</si>
  <si>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</si>
  <si>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</si>
  <si>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</si>
  <si>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</si>
  <si>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</si>
  <si>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</si>
  <si>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</si>
  <si>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</si>
  <si>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</si>
  <si>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</si>
  <si>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</si>
  <si>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</si>
  <si>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Shin'ichirÃ´ Ushijima</t>
  </si>
  <si>
    <t>Yoru Sumino</t>
  </si>
  <si>
    <t>Mahiro Takasugi</t>
  </si>
  <si>
    <t>ABC Animation</t>
  </si>
  <si>
    <t>The Man Who Killed Don Quixote</t>
  </si>
  <si>
    <t>May 19, 2018 (France)</t>
  </si>
  <si>
    <t>JosÃ©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</si>
  <si>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</si>
  <si>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</si>
  <si>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</si>
  <si>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</si>
  <si>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</si>
  <si>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</si>
  <si>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</si>
  <si>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</si>
  <si>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</si>
  <si>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</si>
  <si>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</si>
  <si>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</si>
  <si>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</si>
  <si>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</si>
  <si>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</si>
  <si>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</si>
  <si>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</si>
  <si>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</si>
  <si>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</si>
  <si>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</si>
  <si>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</si>
  <si>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</si>
  <si>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</si>
  <si>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</si>
  <si>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</si>
  <si>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</si>
  <si>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</si>
  <si>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</si>
  <si>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</si>
  <si>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</si>
  <si>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</si>
  <si>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</si>
  <si>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</si>
  <si>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</si>
  <si>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</si>
  <si>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</si>
  <si>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</si>
  <si>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</si>
  <si>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</si>
  <si>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</si>
  <si>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</si>
  <si>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</si>
  <si>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</si>
  <si>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</si>
  <si>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</si>
  <si>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</si>
  <si>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</si>
  <si>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</si>
  <si>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</si>
  <si>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</si>
  <si>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</si>
  <si>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</si>
  <si>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</si>
  <si>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</si>
  <si>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</si>
  <si>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</si>
  <si>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</si>
  <si>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</si>
  <si>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</si>
  <si>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</si>
  <si>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</si>
  <si>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</si>
  <si>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</si>
  <si>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</si>
  <si>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</si>
  <si>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</si>
  <si>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</si>
  <si>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</si>
  <si>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</si>
  <si>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</si>
  <si>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</si>
  <si>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</si>
  <si>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</si>
  <si>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</si>
  <si>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</si>
  <si>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</si>
  <si>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</si>
  <si>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</si>
  <si>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</si>
  <si>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</si>
  <si>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MÃ¶ller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</si>
  <si>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</si>
  <si>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</si>
  <si>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</si>
  <si>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</si>
  <si>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</si>
  <si>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</si>
  <si>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</si>
  <si>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</si>
  <si>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</si>
  <si>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</si>
  <si>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</si>
  <si>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</si>
  <si>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</si>
  <si>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</si>
  <si>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</si>
  <si>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</si>
  <si>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</si>
  <si>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</si>
  <si>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</si>
  <si>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</si>
  <si>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</si>
  <si>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</si>
  <si>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</si>
  <si>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</si>
  <si>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</si>
  <si>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</si>
  <si>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</si>
  <si>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</si>
  <si>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</si>
  <si>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</si>
  <si>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</si>
  <si>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</si>
  <si>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</si>
  <si>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</si>
  <si>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</si>
  <si>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</si>
  <si>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</si>
  <si>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</si>
  <si>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</si>
  <si>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</si>
  <si>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</si>
  <si>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</si>
  <si>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</si>
  <si>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</si>
  <si>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</si>
  <si>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</si>
  <si>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</si>
  <si>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</si>
  <si>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</si>
  <si>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</si>
  <si>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</si>
  <si>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</si>
  <si>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</si>
  <si>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</si>
  <si>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</si>
  <si>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</si>
  <si>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</si>
  <si>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</si>
  <si>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</si>
  <si>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</si>
  <si>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</si>
  <si>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</si>
  <si>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</si>
  <si>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</si>
  <si>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</si>
  <si>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</si>
  <si>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</si>
  <si>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</si>
  <si>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</si>
  <si>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</si>
  <si>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</si>
  <si>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</si>
  <si>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</si>
  <si>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</si>
  <si>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</si>
  <si>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</si>
  <si>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</si>
  <si>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</si>
  <si>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</si>
  <si>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</si>
  <si>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KÃ´hei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</si>
  <si>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</si>
  <si>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</si>
  <si>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</si>
  <si>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</si>
  <si>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</si>
  <si>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</si>
  <si>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</si>
  <si>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</si>
  <si>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</si>
  <si>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</si>
  <si>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</si>
  <si>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</si>
  <si>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</si>
  <si>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</si>
  <si>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</si>
  <si>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</si>
  <si>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</si>
  <si>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</si>
  <si>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</si>
  <si>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</si>
  <si>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</si>
  <si>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</si>
  <si>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</si>
  <si>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</si>
  <si>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</si>
  <si>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</si>
  <si>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</si>
  <si>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</si>
  <si>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</si>
  <si>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</si>
  <si>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</si>
  <si>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</si>
  <si>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</si>
  <si>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</si>
  <si>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</si>
  <si>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</si>
  <si>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</si>
  <si>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</si>
  <si>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</si>
  <si>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</si>
  <si>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</si>
  <si>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</si>
  <si>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</si>
  <si>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</si>
  <si>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</si>
  <si>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</si>
  <si>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</si>
  <si>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</si>
  <si>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</si>
  <si>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</si>
  <si>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</si>
  <si>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</si>
  <si>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</si>
  <si>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</si>
  <si>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</si>
  <si>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</si>
  <si>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</si>
  <si>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</si>
  <si>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</si>
  <si>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</si>
  <si>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</si>
  <si>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</si>
  <si>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</si>
  <si>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</si>
  <si>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</si>
  <si>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</si>
  <si>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</si>
  <si>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</si>
  <si>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</si>
  <si>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</si>
  <si>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</si>
  <si>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</si>
  <si>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</si>
  <si>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</si>
  <si>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</si>
  <si>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</si>
  <si>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</si>
  <si>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</si>
  <si>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</si>
  <si>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</si>
  <si>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</si>
  <si>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</si>
  <si>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</si>
  <si>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</si>
  <si>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</si>
  <si>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</si>
  <si>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</si>
  <si>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</si>
  <si>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</si>
  <si>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</si>
  <si>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</si>
  <si>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</si>
  <si>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</si>
  <si>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</si>
  <si>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</si>
  <si>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</si>
  <si>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</si>
  <si>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</si>
  <si>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</si>
  <si>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</si>
  <si>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NoÃ©mie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</si>
  <si>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</si>
  <si>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</si>
  <si>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</si>
  <si>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</si>
  <si>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</si>
  <si>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</si>
  <si>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</si>
  <si>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</si>
  <si>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</si>
  <si>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</si>
  <si>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</si>
  <si>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</si>
  <si>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</si>
  <si>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</si>
  <si>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</si>
  <si>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</si>
  <si>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</si>
  <si>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</si>
  <si>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</si>
  <si>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</si>
  <si>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</si>
  <si>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</si>
  <si>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</si>
  <si>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</si>
  <si>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</si>
  <si>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</si>
  <si>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</si>
  <si>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</si>
  <si>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</si>
  <si>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</si>
  <si>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</si>
  <si>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</si>
  <si>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</si>
  <si>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</si>
  <si>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</si>
  <si>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</si>
  <si>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</si>
  <si>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</si>
  <si>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</si>
  <si>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</si>
  <si>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</si>
  <si>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</si>
  <si>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</si>
  <si>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</si>
  <si>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</si>
  <si>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</si>
  <si>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</si>
  <si>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</si>
  <si>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</si>
  <si>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</si>
  <si>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</si>
  <si>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</si>
  <si>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</si>
  <si>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PokÃ©mon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</si>
  <si>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</si>
  <si>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</si>
  <si>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</si>
  <si>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</si>
  <si>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</si>
  <si>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</si>
  <si>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</si>
  <si>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</si>
  <si>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</si>
  <si>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</si>
  <si>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</si>
  <si>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</si>
  <si>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</si>
  <si>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</si>
  <si>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</si>
  <si>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</si>
  <si>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</si>
  <si>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</si>
  <si>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</si>
  <si>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</si>
  <si>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</si>
  <si>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</si>
  <si>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</si>
  <si>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</si>
  <si>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</si>
  <si>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KÃ¶lsch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</si>
  <si>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</si>
  <si>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</si>
  <si>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</si>
  <si>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</si>
  <si>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</si>
  <si>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</si>
  <si>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</si>
  <si>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</si>
  <si>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</si>
  <si>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</si>
  <si>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</si>
  <si>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</si>
  <si>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</si>
  <si>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</si>
  <si>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</si>
  <si>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</si>
  <si>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</si>
  <si>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</si>
  <si>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</si>
  <si>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</si>
  <si>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</si>
  <si>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</si>
  <si>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</si>
  <si>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</si>
  <si>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</si>
  <si>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</si>
  <si>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</si>
  <si>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</si>
  <si>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</si>
  <si>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</si>
  <si>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</si>
  <si>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</si>
  <si>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</si>
  <si>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</si>
  <si>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</si>
  <si>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</si>
  <si>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</si>
  <si>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</si>
  <si>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DurÃ¡n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</si>
  <si>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</si>
  <si>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</si>
  <si>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</si>
  <si>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</si>
  <si>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</si>
  <si>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</si>
  <si>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</si>
  <si>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</si>
  <si>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</si>
  <si>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</si>
  <si>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</si>
  <si>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</si>
  <si>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</si>
  <si>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</si>
  <si>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</si>
  <si>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</si>
  <si>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</si>
  <si>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</si>
  <si>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</si>
  <si>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</si>
  <si>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</si>
  <si>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</si>
  <si>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</si>
  <si>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</si>
  <si>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</si>
  <si>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</si>
  <si>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</si>
  <si>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</si>
  <si>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</si>
  <si>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</si>
  <si>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</si>
  <si>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</si>
  <si>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</si>
  <si>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</si>
  <si>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</si>
  <si>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</si>
  <si>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</si>
  <si>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</si>
  <si>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SeÃ¡na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</si>
  <si>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</si>
  <si>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</si>
  <si>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</si>
  <si>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</si>
  <si>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</si>
  <si>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</si>
  <si>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</si>
  <si>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</si>
  <si>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</si>
  <si>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</si>
  <si>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</si>
  <si>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</si>
  <si>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</si>
  <si>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</si>
  <si>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</si>
  <si>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</si>
  <si>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</si>
  <si>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</si>
  <si>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</si>
  <si>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</si>
  <si>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</si>
  <si>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</si>
  <si>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</si>
  <si>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</si>
  <si>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</si>
  <si>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</si>
  <si>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</si>
  <si>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</si>
  <si>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</si>
  <si>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</si>
  <si>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</si>
  <si>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</si>
  <si>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</si>
  <si>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</si>
  <si>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</si>
  <si>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</si>
  <si>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</si>
  <si>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</si>
  <si>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</si>
  <si>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</si>
  <si>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</si>
  <si>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</si>
  <si>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</si>
  <si>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</si>
  <si>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</si>
  <si>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</si>
  <si>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</si>
  <si>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</si>
  <si>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</si>
  <si>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</si>
  <si>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</si>
  <si>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</si>
  <si>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</si>
  <si>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</si>
  <si>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</si>
  <si>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</si>
  <si>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</si>
  <si>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</si>
  <si>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</si>
  <si>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</si>
  <si>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</si>
  <si>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</si>
  <si>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</si>
  <si>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</si>
  <si>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</si>
  <si>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</si>
  <si>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</si>
  <si>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</si>
  <si>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</si>
  <si>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</si>
  <si>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</si>
  <si>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LÃ¼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</si>
  <si>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</si>
  <si>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</si>
  <si>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</si>
  <si>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</si>
  <si>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</si>
  <si>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</si>
  <si>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</si>
  <si>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</si>
  <si>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</si>
  <si>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</si>
  <si>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</si>
  <si>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</si>
  <si>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</si>
  <si>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</si>
  <si>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</si>
  <si>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</si>
  <si>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</si>
  <si>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</si>
  <si>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</si>
  <si>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</si>
  <si>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</si>
  <si>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</si>
  <si>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</si>
  <si>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</si>
  <si>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</si>
  <si>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</si>
  <si>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</si>
  <si>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</si>
  <si>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</si>
  <si>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</si>
  <si>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</si>
  <si>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</si>
  <si>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</si>
  <si>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</si>
  <si>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</si>
  <si>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</si>
  <si>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</si>
  <si>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</si>
  <si>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</si>
  <si>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</si>
  <si>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</si>
  <si>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</si>
  <si>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</si>
  <si>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</si>
  <si>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</si>
  <si>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</si>
  <si>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</si>
  <si>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</si>
  <si>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</si>
  <si>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</si>
  <si>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</si>
  <si>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</si>
  <si>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</si>
  <si>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</si>
  <si>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</si>
  <si>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</si>
  <si>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</si>
  <si>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</si>
  <si>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</si>
  <si>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</si>
  <si>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</si>
  <si>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</si>
  <si>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</si>
  <si>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</si>
  <si>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</si>
  <si>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</si>
  <si>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</si>
  <si>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</si>
  <si>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</si>
  <si>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</si>
  <si>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</si>
  <si>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</si>
  <si>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</si>
  <si>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</si>
  <si>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</si>
  <si>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</si>
  <si>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</si>
  <si>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</si>
  <si>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</si>
  <si>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</si>
  <si>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</si>
  <si>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</si>
  <si>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</si>
  <si>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</si>
  <si>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</si>
  <si>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</si>
  <si>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</si>
  <si>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</si>
  <si>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</si>
  <si>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</si>
  <si>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</si>
  <si>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</si>
  <si>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</si>
  <si>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</si>
  <si>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</si>
  <si>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</si>
  <si>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</si>
  <si>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</si>
  <si>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</si>
  <si>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</si>
  <si>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</si>
  <si>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</si>
  <si>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</si>
  <si>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</si>
  <si>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</si>
  <si>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GorÃ´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</si>
  <si>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</si>
  <si>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</si>
  <si>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</si>
  <si>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</si>
  <si>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</si>
  <si>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</si>
  <si>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</si>
  <si>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</si>
  <si>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</si>
  <si>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</si>
  <si>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</si>
  <si>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</si>
  <si>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</si>
  <si>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</si>
  <si>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</si>
  <si>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</si>
  <si>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</si>
  <si>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</si>
  <si>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</si>
  <si>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</si>
  <si>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</si>
  <si>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</si>
  <si>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</si>
  <si>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</si>
  <si>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</si>
  <si>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</si>
  <si>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</si>
  <si>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</si>
  <si>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</si>
  <si>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</si>
  <si>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</si>
  <si>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</si>
  <si>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</si>
  <si>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</si>
  <si>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</si>
  <si>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</si>
  <si>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</si>
  <si>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</si>
  <si>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</si>
  <si>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</si>
  <si>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</si>
  <si>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</si>
  <si>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</si>
  <si>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</si>
  <si>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</si>
  <si>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</si>
  <si>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</si>
  <si>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</si>
  <si>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</si>
  <si>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</si>
  <si>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High on the Hog</t>
  </si>
  <si>
    <t>April 16, 2019 (United States)</t>
  </si>
  <si>
    <t>Tony Wash</t>
  </si>
  <si>
    <t>Andy Golub</t>
  </si>
  <si>
    <t>Hicktown Entertainment</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</si>
  <si>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</si>
  <si>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</si>
  <si>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</si>
  <si>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</si>
  <si>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</si>
  <si>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</si>
  <si>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</si>
  <si>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</si>
  <si>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</si>
  <si>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</si>
  <si>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</si>
  <si>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</si>
  <si>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</si>
  <si>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</si>
  <si>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Total Dhamaal</t>
  </si>
  <si>
    <t>February 22, 2019 (India)</t>
  </si>
  <si>
    <t>Indra Kumar</t>
  </si>
  <si>
    <t>Paritosh Painter</t>
  </si>
  <si>
    <t>Ajay Devgn Ffilms</t>
  </si>
  <si>
    <t>No Manches Frida 2</t>
  </si>
  <si>
    <t>Nacho G. Velilla</t>
  </si>
  <si>
    <t>Claudio Herrera</t>
  </si>
  <si>
    <t>Martha Higareda</t>
  </si>
  <si>
    <t>Neverending Media</t>
  </si>
  <si>
    <t>Line Walker 2: Invisible Spy</t>
  </si>
  <si>
    <t>Jazz Boon</t>
  </si>
  <si>
    <t>Cat Kwan</t>
  </si>
  <si>
    <t>Louis Koo</t>
  </si>
  <si>
    <t>Babieka</t>
  </si>
  <si>
    <t>The Ground Beneath My Feet</t>
  </si>
  <si>
    <t>Marie Kreutzer</t>
  </si>
  <si>
    <t>Valerie Pachner</t>
  </si>
  <si>
    <t>Novotny &amp; Novotny Filmproduktion GmbH</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</si>
  <si>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</si>
  <si>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</si>
  <si>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</si>
  <si>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</si>
  <si>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</si>
  <si>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</si>
  <si>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</si>
  <si>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</si>
  <si>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</si>
  <si>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</si>
  <si>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TesshÃ´ Genda</t>
  </si>
  <si>
    <t>Studio NuT</t>
  </si>
  <si>
    <t>Tod@s Caen</t>
  </si>
  <si>
    <t>Ariel Winograd</t>
  </si>
  <si>
    <t>Cory Brusseau</t>
  </si>
  <si>
    <t>Hu Guan</t>
  </si>
  <si>
    <t>The Other Side of Heaven 2: Fire of Faith</t>
  </si>
  <si>
    <t>Kolipoki Pictures</t>
  </si>
  <si>
    <t>India's Most Wanted</t>
  </si>
  <si>
    <t>Raj Kumar Gupta</t>
  </si>
  <si>
    <t>Arjun Kapoor</t>
  </si>
  <si>
    <t>Chasing the Dragon II: Wild Wild Bunch</t>
  </si>
  <si>
    <t>Jason Kwan</t>
  </si>
  <si>
    <t>Koon-Nam Lui</t>
  </si>
  <si>
    <t>Tony Ka Fai Leung</t>
  </si>
  <si>
    <t>El Coyote</t>
  </si>
  <si>
    <t>Jeffrey Nicholson</t>
  </si>
  <si>
    <t>Michael Saquella</t>
  </si>
  <si>
    <t>Cactus Blue Entertainment</t>
  </si>
  <si>
    <t>March 3, 2020 (United States)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</si>
  <si>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</si>
  <si>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</si>
  <si>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</si>
  <si>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</si>
  <si>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</si>
  <si>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</si>
  <si>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</si>
  <si>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</si>
  <si>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</si>
  <si>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</si>
  <si>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</si>
  <si>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</si>
  <si>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</si>
  <si>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</si>
  <si>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</si>
  <si>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</si>
  <si>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</si>
  <si>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</si>
  <si>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</si>
  <si>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</si>
  <si>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</si>
  <si>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</si>
  <si>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</si>
  <si>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</si>
  <si>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</si>
  <si>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</si>
  <si>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</si>
  <si>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</si>
  <si>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</si>
  <si>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</si>
  <si>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</si>
  <si>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Legend of Deification</t>
  </si>
  <si>
    <t>October 1, 2020 (United States)</t>
  </si>
  <si>
    <t>Teng Cheng</t>
  </si>
  <si>
    <t>Guangtao Jiang</t>
  </si>
  <si>
    <t>Beijing Enlight Pictures</t>
  </si>
  <si>
    <t>Tulsa</t>
  </si>
  <si>
    <t>June 3, 2020 (United States)</t>
  </si>
  <si>
    <t>Scott Pryor</t>
  </si>
  <si>
    <t>Pryor Entertainment</t>
  </si>
  <si>
    <t>Black Wall Street Burning</t>
  </si>
  <si>
    <t>Marcus Brown</t>
  </si>
  <si>
    <t>Dekoven Riggins</t>
  </si>
  <si>
    <t>Dan Belcher</t>
  </si>
  <si>
    <t>Notis Studio</t>
  </si>
  <si>
    <t>I Am Fear</t>
  </si>
  <si>
    <t>Kevin Shulman</t>
  </si>
  <si>
    <t>Kristina Klebe</t>
  </si>
  <si>
    <t>Love by Drowning</t>
  </si>
  <si>
    <t>November 6, 2020 (United States)</t>
  </si>
  <si>
    <t>Justin Kreinbrink</t>
  </si>
  <si>
    <t>C.E. Poverman</t>
  </si>
  <si>
    <t>Nicky Whelan</t>
  </si>
  <si>
    <t>Dow Jazz Films</t>
  </si>
  <si>
    <t>Row Labels</t>
  </si>
  <si>
    <t>Grand Total</t>
  </si>
  <si>
    <t>Count of name</t>
  </si>
  <si>
    <t>Sum of budget</t>
  </si>
  <si>
    <t>Sum of gross</t>
  </si>
  <si>
    <t>Average of budget</t>
  </si>
  <si>
    <t>Average of gross</t>
  </si>
  <si>
    <t>Category</t>
  </si>
  <si>
    <t>High</t>
  </si>
  <si>
    <t>Medium</t>
  </si>
  <si>
    <t>Low</t>
  </si>
  <si>
    <t>Average of score</t>
  </si>
  <si>
    <t>Average of runtime</t>
  </si>
  <si>
    <t>Budget&gt;</t>
  </si>
  <si>
    <t>$ 1 billion</t>
  </si>
  <si>
    <t>Profit</t>
  </si>
  <si>
    <t>Profit/Loss</t>
  </si>
  <si>
    <t>Correlation coefficient</t>
  </si>
  <si>
    <t>Ratio</t>
  </si>
  <si>
    <t>IMDB Rating Category</t>
  </si>
  <si>
    <t xml:space="preserve">Decade </t>
  </si>
  <si>
    <t>Decade</t>
  </si>
  <si>
    <t>1980-1990</t>
  </si>
  <si>
    <t>1990-2000</t>
  </si>
  <si>
    <t>2000-2010</t>
  </si>
  <si>
    <t>2010-2020</t>
  </si>
  <si>
    <t>2020-2030</t>
  </si>
  <si>
    <t>No. of Movies</t>
  </si>
  <si>
    <t>Genres</t>
  </si>
  <si>
    <t>Sum of Profit</t>
  </si>
  <si>
    <t>Number of Movies</t>
  </si>
  <si>
    <t>Avg. Gross Earnings</t>
  </si>
  <si>
    <t>Directors with Stars</t>
  </si>
  <si>
    <t>Stars</t>
  </si>
  <si>
    <t>Avg. IMDB Rating</t>
  </si>
  <si>
    <t xml:space="preserve">No. of Movie </t>
  </si>
  <si>
    <t>Avg. IMDb Score</t>
  </si>
  <si>
    <t>Total Gross Earnings ($M)</t>
  </si>
  <si>
    <t xml:space="preserve">Avg. Gross Earnings ($M)	</t>
  </si>
  <si>
    <t>Star Name</t>
  </si>
  <si>
    <t>Director Name</t>
  </si>
  <si>
    <t>Movie Name</t>
  </si>
  <si>
    <t>United States)</t>
  </si>
  <si>
    <t>Australia)</t>
  </si>
  <si>
    <t>Japan)</t>
  </si>
  <si>
    <t>Ireland)</t>
  </si>
  <si>
    <t>Argentina)</t>
  </si>
  <si>
    <t>Soviet Union)</t>
  </si>
  <si>
    <t>Sweden)</t>
  </si>
  <si>
    <t>France)</t>
  </si>
  <si>
    <t>Canada)</t>
  </si>
  <si>
    <t>United Kingdom)</t>
  </si>
  <si>
    <t>South Korea)</t>
  </si>
  <si>
    <t>Italy)</t>
  </si>
  <si>
    <t>Brazil)</t>
  </si>
  <si>
    <t>West Germany)</t>
  </si>
  <si>
    <t>Denmark)</t>
  </si>
  <si>
    <t>Netherlands)</t>
  </si>
  <si>
    <t>Uruguay)</t>
  </si>
  <si>
    <t>Yugoslavia)</t>
  </si>
  <si>
    <t>Hong Kong)</t>
  </si>
  <si>
    <t>Taiwan)</t>
  </si>
  <si>
    <t>Finland)</t>
  </si>
  <si>
    <t>Spain)</t>
  </si>
  <si>
    <t>Philippines)</t>
  </si>
  <si>
    <t>South Africa)</t>
  </si>
  <si>
    <t>Portugal)</t>
  </si>
  <si>
    <t>Germany)</t>
  </si>
  <si>
    <t>Mexico)</t>
  </si>
  <si>
    <t>New Zealand)</t>
  </si>
  <si>
    <t>Iran)</t>
  </si>
  <si>
    <t>Greece)</t>
  </si>
  <si>
    <t>Singapore)</t>
  </si>
  <si>
    <t>Poland)</t>
  </si>
  <si>
    <t>India)</t>
  </si>
  <si>
    <t>Iceland)</t>
  </si>
  <si>
    <t>Federal Republic of Yugoslavia)</t>
  </si>
  <si>
    <t>Belgium)</t>
  </si>
  <si>
    <t>Israel)</t>
  </si>
  <si>
    <t>China)</t>
  </si>
  <si>
    <t>Russia)</t>
  </si>
  <si>
    <t>Hungary)</t>
  </si>
  <si>
    <t>Norway)</t>
  </si>
  <si>
    <t>Austria)</t>
  </si>
  <si>
    <t>Thailand)</t>
  </si>
  <si>
    <t>Puerto Rico)</t>
  </si>
  <si>
    <t>Romania)</t>
  </si>
  <si>
    <t>Turkey)</t>
  </si>
  <si>
    <t>Latvia)</t>
  </si>
  <si>
    <t>Czech Republic)</t>
  </si>
  <si>
    <t>Indonesia)</t>
  </si>
  <si>
    <t>Bahrain)</t>
  </si>
  <si>
    <t>Kazakhstan)</t>
  </si>
  <si>
    <t>Malaysia)</t>
  </si>
  <si>
    <t>Bulgaria)</t>
  </si>
  <si>
    <t>Croatia)</t>
  </si>
  <si>
    <t>United Arab Emirates)</t>
  </si>
  <si>
    <t>Lebanon)</t>
  </si>
  <si>
    <t>Bahamas)</t>
  </si>
  <si>
    <t>Ukraine)</t>
  </si>
  <si>
    <t>Kuwait)</t>
  </si>
  <si>
    <t>Vietnam)</t>
  </si>
  <si>
    <t>Country of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</si>
</sst>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 ;_-[$$-409]* \-#,##0.00\ ;_-[$$-409]* &quot;-&quot;??_ ;_-@_ "/>
    <numFmt numFmtId="165" formatCode="0.0"/>
    <numFmt numFmtId="166" formatCode="[$$-409]#,##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13" fillId="33" borderId="10" xfId="0" applyFont="1" applyFill="1" applyBorder="1"/>
    <xf numFmtId="0" fontId="0" fillId="0" borderId="0" xfId="0" pivotButton="1"/>
    <xf numFmtId="0" fontId="0" fillId="0" borderId="0" xfId="0" applyAlignment="1">
      <alignment horizontal="left"/>
    </xf>
    <xf numFmtId="0" fontId="16" fillId="34" borderId="11" xfId="0" applyFont="1" applyFill="1" applyBorder="1"/>
    <xf numFmtId="164" fontId="0" fillId="0" borderId="0" xfId="0" applyNumberFormat="1"/>
    <xf numFmtId="2" fontId="0" fillId="0" borderId="0" xfId="0" applyNumberFormat="1"/>
    <xf numFmtId="0" fontId="0" fillId="0" borderId="0" xfId="0" applyAlignment="1">
      <alignment horizontal="left" indent="1"/>
    </xf>
    <xf numFmtId="164" fontId="0" fillId="34" borderId="10" xfId="0" applyNumberFormat="1" applyFill="1" applyBorder="1"/>
    <xf numFmtId="164" fontId="0" fillId="0" borderId="10" xfId="0" applyNumberFormat="1" applyBorder="1"/>
    <xf numFmtId="165" fontId="0" fillId="0" borderId="0" xfId="0" applyNumberFormat="1"/>
    <xf numFmtId="0" fontId="0" fillId="35" borderId="0" xfId="0" applyFill="1"/>
    <xf numFmtId="0" fontId="16" fillId="35" borderId="0" xfId="0" applyFont="1" applyFill="1"/>
    <xf numFmtId="166" fontId="0" fillId="0" borderId="0" xfId="0" applyNumberFormat="1"/>
    <xf numFmtId="49" fontId="0" fillId="0" borderId="0" xfId="0" applyNumberFormat="1"/>
    <xf numFmtId="17"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color rgb="FF006100"/>
      </font>
      <fill>
        <patternFill>
          <bgColor rgb="FFC6EFCE"/>
        </patternFill>
      </fill>
    </dxf>
    <dxf>
      <font>
        <color rgb="FF9C0006"/>
      </font>
      <fill>
        <patternFill>
          <bgColor rgb="FFFFC7CE"/>
        </patternFill>
      </fill>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30" formatCode="@"/>
    </dxf>
    <dxf>
      <numFmt numFmtId="2" formatCode="0.00"/>
    </dxf>
    <dxf>
      <numFmt numFmtId="164" formatCode="_-[$$-409]* #,##0.00_ ;_-[$$-409]* \-#,##0.00\ ;_-[$$-409]* &quot;-&quot;??_ ;_-@_ "/>
    </dxf>
    <dxf>
      <numFmt numFmtId="164" formatCode="_-[$$-409]* #,##0.00_ ;_-[$$-409]* \-#,##0.00\ ;_-[$$-409]* &quot;-&quot;??_ ;_-@_ "/>
    </dxf>
    <dxf>
      <numFmt numFmtId="0" formatCode="General"/>
    </dxf>
  </dxfs>
  <tableStyles count="1" defaultTableStyle="TableStyleMedium2" defaultPivotStyle="PivotStyleLight16">
    <tableStyle name="Table Style 1" pivot="0" count="0" xr9:uid="{B611018D-1CEA-46AE-A8D5-422053D18DC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Dashboard.xlsx]Pivot tables1 for dashboard!Top directors by avg gross earnings</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chemeClr val="bg1"/>
                </a:solidFill>
              </a:rPr>
              <a:t>Top 5 Directors by Avg. Gross Earnings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'Pivot tables1 for dashboard'!$C$4</c:f>
              <c:strCache>
                <c:ptCount val="1"/>
                <c:pt idx="0">
                  <c:v>Total</c:v>
                </c:pt>
              </c:strCache>
            </c:strRef>
          </c:tx>
          <c:spPr>
            <a:solidFill>
              <a:schemeClr val="accent4"/>
            </a:solidFill>
            <a:ln>
              <a:noFill/>
            </a:ln>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tables1 for dashboard'!$B$5:$B$9</c:f>
              <c:strCache>
                <c:ptCount val="5"/>
                <c:pt idx="0">
                  <c:v>Anthony Russo</c:v>
                </c:pt>
                <c:pt idx="1">
                  <c:v>Kyle Balda</c:v>
                </c:pt>
                <c:pt idx="2">
                  <c:v>Josh Cooley</c:v>
                </c:pt>
                <c:pt idx="3">
                  <c:v>Chris Buck</c:v>
                </c:pt>
                <c:pt idx="4">
                  <c:v>Lee Unkrich</c:v>
                </c:pt>
              </c:strCache>
            </c:strRef>
          </c:cat>
          <c:val>
            <c:numRef>
              <c:f>'Pivot tables1 for dashboard'!$C$5:$C$9</c:f>
              <c:numCache>
                <c:formatCode>[$$-409]#,##0</c:formatCode>
                <c:ptCount val="5"/>
                <c:pt idx="0">
                  <c:v>1368849796.8</c:v>
                </c:pt>
                <c:pt idx="1">
                  <c:v>1097122396.5</c:v>
                </c:pt>
                <c:pt idx="2">
                  <c:v>1073394593</c:v>
                </c:pt>
                <c:pt idx="3">
                  <c:v>1059908950.6666666</c:v>
                </c:pt>
                <c:pt idx="4">
                  <c:v>937394349.5</c:v>
                </c:pt>
              </c:numCache>
            </c:numRef>
          </c:val>
          <c:extLst>
            <c:ext xmlns:c16="http://schemas.microsoft.com/office/drawing/2014/chart" uri="{C3380CC4-5D6E-409C-BE32-E72D297353CC}">
              <c16:uniqueId val="{00000000-6AAA-4ACC-B687-DA1C41151E9D}"/>
            </c:ext>
          </c:extLst>
        </c:ser>
        <c:dLbls>
          <c:showLegendKey val="0"/>
          <c:showVal val="0"/>
          <c:showCatName val="0"/>
          <c:showSerName val="0"/>
          <c:showPercent val="0"/>
          <c:showBubbleSize val="0"/>
        </c:dLbls>
        <c:gapWidth val="219"/>
        <c:axId val="1554081232"/>
        <c:axId val="1554084112"/>
      </c:barChart>
      <c:valAx>
        <c:axId val="1554084112"/>
        <c:scaling>
          <c:orientation val="minMax"/>
        </c:scaling>
        <c:delete val="1"/>
        <c:axPos val="r"/>
        <c:numFmt formatCode="[$$-409]#,##0" sourceLinked="1"/>
        <c:majorTickMark val="out"/>
        <c:minorTickMark val="none"/>
        <c:tickLblPos val="nextTo"/>
        <c:crossAx val="1554081232"/>
        <c:crosses val="max"/>
        <c:crossBetween val="between"/>
      </c:valAx>
      <c:catAx>
        <c:axId val="1554081232"/>
        <c:scaling>
          <c:orientation val="minMax"/>
        </c:scaling>
        <c:delete val="1"/>
        <c:axPos val="b"/>
        <c:numFmt formatCode="General" sourceLinked="1"/>
        <c:majorTickMark val="out"/>
        <c:minorTickMark val="none"/>
        <c:tickLblPos val="nextTo"/>
        <c:crossAx val="15540841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320" b="0" i="0" u="none" strike="noStrike" kern="1200" spc="0" baseline="0">
                <a:solidFill>
                  <a:schemeClr val="bg1"/>
                </a:solidFill>
                <a:latin typeface="+mn-lt"/>
                <a:ea typeface="+mn-ea"/>
                <a:cs typeface="+mn-cs"/>
              </a:defRPr>
            </a:pPr>
            <a:r>
              <a:rPr lang="en-US" sz="1400" b="1"/>
              <a:t>Budget vs Gross for top performing movies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'Pivot tables3 for dashboard'!$H$7</c:f>
              <c:strCache>
                <c:ptCount val="1"/>
                <c:pt idx="0">
                  <c:v>Sum of gross</c:v>
                </c:pt>
              </c:strCache>
            </c:strRef>
          </c:tx>
          <c:spPr>
            <a:ln w="38100" cap="rnd">
              <a:noFill/>
              <a:round/>
            </a:ln>
            <a:effectLst/>
          </c:spPr>
          <c:marker>
            <c:symbol val="circle"/>
            <c:size val="5"/>
            <c:spPr>
              <a:solidFill>
                <a:schemeClr val="accent4"/>
              </a:solidFill>
              <a:ln w="9525">
                <a:solidFill>
                  <a:schemeClr val="accent4"/>
                </a:solidFill>
              </a:ln>
              <a:effectLst/>
            </c:spPr>
          </c:marker>
          <c:trendline>
            <c:spPr>
              <a:ln w="19050" cap="rnd">
                <a:solidFill>
                  <a:schemeClr val="accent4"/>
                </a:solidFill>
                <a:prstDash val="sysDot"/>
              </a:ln>
              <a:effectLst/>
            </c:spPr>
            <c:trendlineType val="linear"/>
            <c:dispRSqr val="0"/>
            <c:dispEq val="0"/>
          </c:trendline>
          <c:xVal>
            <c:numRef>
              <c:f>'Pivot tables3 for dashboard'!$G$8:$G$28</c:f>
              <c:numCache>
                <c:formatCode>General</c:formatCode>
                <c:ptCount val="21"/>
                <c:pt idx="0">
                  <c:v>237000000</c:v>
                </c:pt>
                <c:pt idx="1">
                  <c:v>305000000</c:v>
                </c:pt>
                <c:pt idx="2">
                  <c:v>356000000</c:v>
                </c:pt>
                <c:pt idx="3">
                  <c:v>200000000</c:v>
                </c:pt>
                <c:pt idx="4">
                  <c:v>245000000</c:v>
                </c:pt>
                <c:pt idx="5">
                  <c:v>321000000</c:v>
                </c:pt>
                <c:pt idx="6">
                  <c:v>150000000</c:v>
                </c:pt>
                <c:pt idx="7">
                  <c:v>185000000</c:v>
                </c:pt>
                <c:pt idx="8">
                  <c:v>211000000</c:v>
                </c:pt>
                <c:pt idx="9">
                  <c:v>190000000</c:v>
                </c:pt>
                <c:pt idx="10">
                  <c:v>150000000</c:v>
                </c:pt>
                <c:pt idx="11">
                  <c:v>280000000</c:v>
                </c:pt>
                <c:pt idx="12">
                  <c:v>125000000</c:v>
                </c:pt>
                <c:pt idx="13">
                  <c:v>250000000</c:v>
                </c:pt>
                <c:pt idx="14">
                  <c:v>200000000</c:v>
                </c:pt>
                <c:pt idx="15">
                  <c:v>170000000</c:v>
                </c:pt>
                <c:pt idx="16">
                  <c:v>170500000</c:v>
                </c:pt>
                <c:pt idx="17">
                  <c:v>74000000</c:v>
                </c:pt>
                <c:pt idx="18">
                  <c:v>94000000</c:v>
                </c:pt>
                <c:pt idx="19">
                  <c:v>200000000</c:v>
                </c:pt>
                <c:pt idx="20">
                  <c:v>4113500000</c:v>
                </c:pt>
              </c:numCache>
            </c:numRef>
          </c:xVal>
          <c:yVal>
            <c:numRef>
              <c:f>'Pivot tables3 for dashboard'!$H$8:$H$28</c:f>
              <c:numCache>
                <c:formatCode>General</c:formatCode>
                <c:ptCount val="21"/>
                <c:pt idx="0">
                  <c:v>2847246203</c:v>
                </c:pt>
                <c:pt idx="1">
                  <c:v>2754448457</c:v>
                </c:pt>
                <c:pt idx="2">
                  <c:v>2797501328</c:v>
                </c:pt>
                <c:pt idx="3">
                  <c:v>2201647264</c:v>
                </c:pt>
                <c:pt idx="4">
                  <c:v>2069521700</c:v>
                </c:pt>
                <c:pt idx="5">
                  <c:v>2048359754</c:v>
                </c:pt>
                <c:pt idx="6">
                  <c:v>1670516444</c:v>
                </c:pt>
                <c:pt idx="7">
                  <c:v>1689402145</c:v>
                </c:pt>
                <c:pt idx="8">
                  <c:v>1554744172</c:v>
                </c:pt>
                <c:pt idx="9">
                  <c:v>1515341399</c:v>
                </c:pt>
                <c:pt idx="10">
                  <c:v>1450026933</c:v>
                </c:pt>
                <c:pt idx="11">
                  <c:v>1542200454</c:v>
                </c:pt>
                <c:pt idx="12">
                  <c:v>1342321665</c:v>
                </c:pt>
                <c:pt idx="13">
                  <c:v>1402809540</c:v>
                </c:pt>
                <c:pt idx="14">
                  <c:v>1347597973</c:v>
                </c:pt>
                <c:pt idx="15">
                  <c:v>1310466296</c:v>
                </c:pt>
                <c:pt idx="16">
                  <c:v>1285351874</c:v>
                </c:pt>
                <c:pt idx="17">
                  <c:v>1159444662</c:v>
                </c:pt>
                <c:pt idx="18">
                  <c:v>1146030912</c:v>
                </c:pt>
                <c:pt idx="19">
                  <c:v>1244639527</c:v>
                </c:pt>
                <c:pt idx="20">
                  <c:v>34379618702</c:v>
                </c:pt>
              </c:numCache>
            </c:numRef>
          </c:yVal>
          <c:smooth val="0"/>
          <c:extLst>
            <c:ext xmlns:c16="http://schemas.microsoft.com/office/drawing/2014/chart" uri="{C3380CC4-5D6E-409C-BE32-E72D297353CC}">
              <c16:uniqueId val="{00000001-97CD-49DC-8700-FAF26D4107DD}"/>
            </c:ext>
          </c:extLst>
        </c:ser>
        <c:dLbls>
          <c:showLegendKey val="0"/>
          <c:showVal val="0"/>
          <c:showCatName val="0"/>
          <c:showSerName val="0"/>
          <c:showPercent val="0"/>
          <c:showBubbleSize val="0"/>
        </c:dLbls>
        <c:axId val="1689943104"/>
        <c:axId val="1274427456"/>
      </c:scatterChart>
      <c:valAx>
        <c:axId val="168994310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274427456"/>
        <c:crosses val="autoZero"/>
        <c:crossBetween val="midCat"/>
      </c:valAx>
      <c:valAx>
        <c:axId val="127442745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6899431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sz="1100" baseline="0">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Dashboard.xlsx]Pivot tables2 for dashboard!movies by decade</c:name>
    <c:fmtId val="5"/>
  </c:pivotSource>
  <c:chart>
    <c:title>
      <c:tx>
        <c:rich>
          <a:bodyPr rot="0" spcFirstLastPara="1" vertOverflow="ellipsis" vert="horz" wrap="square" anchor="ctr" anchorCtr="1"/>
          <a:lstStyle/>
          <a:p>
            <a:pPr algn="ctr">
              <a:defRPr lang="en-US" sz="1440" b="0" i="0" u="none" strike="noStrike" kern="1200" spc="0" baseline="0">
                <a:solidFill>
                  <a:schemeClr val="bg1"/>
                </a:solidFill>
                <a:latin typeface="+mn-lt"/>
                <a:ea typeface="+mn-ea"/>
                <a:cs typeface="+mn-cs"/>
              </a:defRPr>
            </a:pPr>
            <a:r>
              <a:rPr lang="en-US" sz="1400" b="1"/>
              <a:t>No. of movies  by Decade</a:t>
            </a:r>
          </a:p>
        </c:rich>
      </c:tx>
      <c:overlay val="0"/>
      <c:spPr>
        <a:noFill/>
        <a:ln>
          <a:noFill/>
        </a:ln>
        <a:effectLst/>
      </c:spPr>
      <c:txPr>
        <a:bodyPr rot="0" spcFirstLastPara="1" vertOverflow="ellipsis" vert="horz" wrap="square" anchor="ctr" anchorCtr="1"/>
        <a:lstStyle/>
        <a:p>
          <a:pPr algn="ctr">
            <a:defRPr lang="en-US" sz="144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tables2 for dashboard'!$E$1</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lang="en-US"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tables2 for dashboard'!$D$2:$D$7</c:f>
              <c:strCache>
                <c:ptCount val="5"/>
                <c:pt idx="0">
                  <c:v>1980-1990</c:v>
                </c:pt>
                <c:pt idx="1">
                  <c:v>1990-2000</c:v>
                </c:pt>
                <c:pt idx="2">
                  <c:v>2000-2010</c:v>
                </c:pt>
                <c:pt idx="3">
                  <c:v>2010-2020</c:v>
                </c:pt>
                <c:pt idx="4">
                  <c:v>2020-2030</c:v>
                </c:pt>
              </c:strCache>
            </c:strRef>
          </c:cat>
          <c:val>
            <c:numRef>
              <c:f>'Pivot tables2 for dashboard'!$E$2:$E$7</c:f>
              <c:numCache>
                <c:formatCode>General</c:formatCode>
                <c:ptCount val="5"/>
                <c:pt idx="0">
                  <c:v>1627</c:v>
                </c:pt>
                <c:pt idx="1">
                  <c:v>1983</c:v>
                </c:pt>
                <c:pt idx="2">
                  <c:v>1988</c:v>
                </c:pt>
                <c:pt idx="3">
                  <c:v>1975</c:v>
                </c:pt>
                <c:pt idx="4">
                  <c:v>16</c:v>
                </c:pt>
              </c:numCache>
            </c:numRef>
          </c:val>
          <c:extLst>
            <c:ext xmlns:c16="http://schemas.microsoft.com/office/drawing/2014/chart" uri="{C3380CC4-5D6E-409C-BE32-E72D297353CC}">
              <c16:uniqueId val="{00000000-0E6D-4546-90DF-FD11F7644F13}"/>
            </c:ext>
          </c:extLst>
        </c:ser>
        <c:dLbls>
          <c:dLblPos val="outEnd"/>
          <c:showLegendKey val="0"/>
          <c:showVal val="1"/>
          <c:showCatName val="0"/>
          <c:showSerName val="0"/>
          <c:showPercent val="0"/>
          <c:showBubbleSize val="0"/>
        </c:dLbls>
        <c:gapWidth val="219"/>
        <c:overlap val="-27"/>
        <c:axId val="33730976"/>
        <c:axId val="33731456"/>
      </c:barChart>
      <c:catAx>
        <c:axId val="3373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bg1"/>
                </a:solidFill>
                <a:latin typeface="+mn-lt"/>
                <a:ea typeface="+mn-ea"/>
                <a:cs typeface="+mn-cs"/>
              </a:defRPr>
            </a:pPr>
            <a:endParaRPr lang="en-US"/>
          </a:p>
        </c:txPr>
        <c:crossAx val="33731456"/>
        <c:crosses val="autoZero"/>
        <c:auto val="1"/>
        <c:lblAlgn val="ctr"/>
        <c:lblOffset val="100"/>
        <c:noMultiLvlLbl val="0"/>
      </c:catAx>
      <c:valAx>
        <c:axId val="33731456"/>
        <c:scaling>
          <c:orientation val="minMax"/>
        </c:scaling>
        <c:delete val="1"/>
        <c:axPos val="l"/>
        <c:numFmt formatCode="General" sourceLinked="1"/>
        <c:majorTickMark val="none"/>
        <c:minorTickMark val="none"/>
        <c:tickLblPos val="nextTo"/>
        <c:crossAx val="3373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lang="en-US" sz="12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Dashboard.xlsx]Pivot tables2 for dashboard!Distribution of movies by rating</c:name>
    <c:fmtId val="3"/>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IN" sz="1400" b="1" baseline="0">
                <a:solidFill>
                  <a:schemeClr val="bg1"/>
                </a:solidFill>
              </a:rPr>
              <a:t>Distribution of Movies by Rating</a:t>
            </a:r>
            <a:endParaRPr lang="en-US" sz="1400" b="1" baseline="0">
              <a:solidFill>
                <a:schemeClr val="bg1"/>
              </a:solidFill>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4">
              <a:shade val="65000"/>
            </a:schemeClr>
          </a:solidFill>
          <a:ln w="19050">
            <a:solidFill>
              <a:schemeClr val="lt1"/>
            </a:solidFill>
          </a:ln>
          <a:effectLst/>
        </c:spPr>
      </c:pivotFmt>
      <c:pivotFmt>
        <c:idx val="7"/>
        <c:spPr>
          <a:solidFill>
            <a:schemeClr val="accent4"/>
          </a:solidFill>
          <a:ln w="19050">
            <a:solidFill>
              <a:schemeClr val="lt1"/>
            </a:solidFill>
          </a:ln>
          <a:effectLst/>
        </c:spPr>
      </c:pivotFmt>
      <c:pivotFmt>
        <c:idx val="8"/>
        <c:spPr>
          <a:solidFill>
            <a:schemeClr val="accent4">
              <a:tint val="65000"/>
            </a:schemeClr>
          </a:solidFill>
          <a:ln w="19050">
            <a:solidFill>
              <a:schemeClr val="lt1"/>
            </a:solidFill>
          </a:ln>
          <a:effectLst/>
        </c:spPr>
      </c:pivotFmt>
    </c:pivotFmts>
    <c:plotArea>
      <c:layout/>
      <c:pieChart>
        <c:varyColors val="1"/>
        <c:ser>
          <c:idx val="0"/>
          <c:order val="0"/>
          <c:tx>
            <c:strRef>
              <c:f>'Pivot tables2 for dashboard'!$H$1</c:f>
              <c:strCache>
                <c:ptCount val="1"/>
                <c:pt idx="0">
                  <c:v>Total</c:v>
                </c:pt>
              </c:strCache>
            </c:strRef>
          </c:tx>
          <c:dPt>
            <c:idx val="0"/>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1-A084-4E24-A52E-76E187A3E6A0}"/>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A084-4E24-A52E-76E187A3E6A0}"/>
              </c:ext>
            </c:extLst>
          </c:dPt>
          <c:dPt>
            <c:idx val="2"/>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5-A084-4E24-A52E-76E187A3E6A0}"/>
              </c:ext>
            </c:extLst>
          </c:dPt>
          <c:dLbls>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tables2 for dashboard'!$G$2:$G$5</c:f>
              <c:strCache>
                <c:ptCount val="3"/>
                <c:pt idx="0">
                  <c:v>High</c:v>
                </c:pt>
                <c:pt idx="1">
                  <c:v>Low</c:v>
                </c:pt>
                <c:pt idx="2">
                  <c:v>Medium</c:v>
                </c:pt>
              </c:strCache>
            </c:strRef>
          </c:cat>
          <c:val>
            <c:numRef>
              <c:f>'Pivot tables2 for dashboard'!$H$2:$H$5</c:f>
              <c:numCache>
                <c:formatCode>General</c:formatCode>
                <c:ptCount val="3"/>
                <c:pt idx="0">
                  <c:v>37</c:v>
                </c:pt>
                <c:pt idx="1">
                  <c:v>5354</c:v>
                </c:pt>
                <c:pt idx="2">
                  <c:v>2198</c:v>
                </c:pt>
              </c:numCache>
            </c:numRef>
          </c:val>
          <c:extLst>
            <c:ext xmlns:c16="http://schemas.microsoft.com/office/drawing/2014/chart" uri="{C3380CC4-5D6E-409C-BE32-E72D297353CC}">
              <c16:uniqueId val="{00000006-A084-4E24-A52E-76E187A3E6A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Dashboard.xlsx]Pivot tables2 for dashboard!No. of movies by genre</c:name>
    <c:fmtId val="3"/>
  </c:pivotSource>
  <c:chart>
    <c:title>
      <c:tx>
        <c:rich>
          <a:bodyPr rot="0" spcFirstLastPara="1" vertOverflow="ellipsis" vert="horz" wrap="square" anchor="ctr" anchorCtr="1"/>
          <a:lstStyle/>
          <a:p>
            <a:pPr>
              <a:defRPr lang="en-US" sz="1320" b="0" i="0" u="none" strike="noStrike" kern="1200" spc="0" baseline="0">
                <a:solidFill>
                  <a:schemeClr val="bg1"/>
                </a:solidFill>
                <a:latin typeface="+mn-lt"/>
                <a:ea typeface="+mn-ea"/>
                <a:cs typeface="+mn-cs"/>
              </a:defRPr>
            </a:pPr>
            <a:r>
              <a:rPr lang="en-US" sz="1400" b="1">
                <a:solidFill>
                  <a:schemeClr val="bg1"/>
                </a:solidFill>
              </a:rPr>
              <a:t>No. of Movies Per Genre</a:t>
            </a:r>
          </a:p>
        </c:rich>
      </c:tx>
      <c:overlay val="0"/>
      <c:spPr>
        <a:noFill/>
        <a:ln>
          <a:noFill/>
        </a:ln>
        <a:effectLst/>
      </c:spPr>
      <c:txPr>
        <a:bodyPr rot="0" spcFirstLastPara="1" vertOverflow="ellipsis" vert="horz" wrap="square" anchor="ctr" anchorCtr="1"/>
        <a:lstStyle/>
        <a:p>
          <a:pPr>
            <a:defRPr lang="en-US" sz="132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lang="en-US"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tables2 for dashboard'!$B$37</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lang="en-US"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tables2 for dashboard'!$A$38:$A$56</c:f>
              <c:strCache>
                <c:ptCount val="18"/>
                <c:pt idx="0">
                  <c:v>Musical</c:v>
                </c:pt>
                <c:pt idx="1">
                  <c:v>Sport</c:v>
                </c:pt>
                <c:pt idx="2">
                  <c:v>Music</c:v>
                </c:pt>
                <c:pt idx="3">
                  <c:v>Western</c:v>
                </c:pt>
                <c:pt idx="4">
                  <c:v>Romance</c:v>
                </c:pt>
                <c:pt idx="5">
                  <c:v>Sci-Fi</c:v>
                </c:pt>
                <c:pt idx="6">
                  <c:v>Family</c:v>
                </c:pt>
                <c:pt idx="7">
                  <c:v>Thriller</c:v>
                </c:pt>
                <c:pt idx="8">
                  <c:v>Mystery</c:v>
                </c:pt>
                <c:pt idx="9">
                  <c:v>Fantasy</c:v>
                </c:pt>
                <c:pt idx="10">
                  <c:v>Horror</c:v>
                </c:pt>
                <c:pt idx="11">
                  <c:v>Animation</c:v>
                </c:pt>
                <c:pt idx="12">
                  <c:v>Adventure</c:v>
                </c:pt>
                <c:pt idx="13">
                  <c:v>Biography</c:v>
                </c:pt>
                <c:pt idx="14">
                  <c:v>Crime</c:v>
                </c:pt>
                <c:pt idx="15">
                  <c:v>Drama</c:v>
                </c:pt>
                <c:pt idx="16">
                  <c:v>Action</c:v>
                </c:pt>
                <c:pt idx="17">
                  <c:v>Comedy</c:v>
                </c:pt>
              </c:strCache>
            </c:strRef>
          </c:cat>
          <c:val>
            <c:numRef>
              <c:f>'Pivot tables2 for dashboard'!$B$38:$B$56</c:f>
              <c:numCache>
                <c:formatCode>General</c:formatCode>
                <c:ptCount val="18"/>
                <c:pt idx="0">
                  <c:v>1</c:v>
                </c:pt>
                <c:pt idx="1">
                  <c:v>1</c:v>
                </c:pt>
                <c:pt idx="2">
                  <c:v>1</c:v>
                </c:pt>
                <c:pt idx="3">
                  <c:v>3</c:v>
                </c:pt>
                <c:pt idx="4">
                  <c:v>8</c:v>
                </c:pt>
                <c:pt idx="5">
                  <c:v>9</c:v>
                </c:pt>
                <c:pt idx="6">
                  <c:v>10</c:v>
                </c:pt>
                <c:pt idx="7">
                  <c:v>16</c:v>
                </c:pt>
                <c:pt idx="8">
                  <c:v>20</c:v>
                </c:pt>
                <c:pt idx="9">
                  <c:v>43</c:v>
                </c:pt>
                <c:pt idx="10">
                  <c:v>318</c:v>
                </c:pt>
                <c:pt idx="11">
                  <c:v>335</c:v>
                </c:pt>
                <c:pt idx="12">
                  <c:v>426</c:v>
                </c:pt>
                <c:pt idx="13">
                  <c:v>440</c:v>
                </c:pt>
                <c:pt idx="14">
                  <c:v>544</c:v>
                </c:pt>
                <c:pt idx="15">
                  <c:v>1482</c:v>
                </c:pt>
                <c:pt idx="16">
                  <c:v>1699</c:v>
                </c:pt>
                <c:pt idx="17">
                  <c:v>2233</c:v>
                </c:pt>
              </c:numCache>
            </c:numRef>
          </c:val>
          <c:extLst>
            <c:ext xmlns:c16="http://schemas.microsoft.com/office/drawing/2014/chart" uri="{C3380CC4-5D6E-409C-BE32-E72D297353CC}">
              <c16:uniqueId val="{00000000-63F5-4DBD-A9E2-6ECBCBFB05A0}"/>
            </c:ext>
          </c:extLst>
        </c:ser>
        <c:dLbls>
          <c:dLblPos val="outEnd"/>
          <c:showLegendKey val="0"/>
          <c:showVal val="1"/>
          <c:showCatName val="0"/>
          <c:showSerName val="0"/>
          <c:showPercent val="0"/>
          <c:showBubbleSize val="0"/>
        </c:dLbls>
        <c:gapWidth val="182"/>
        <c:axId val="437480848"/>
        <c:axId val="531959184"/>
      </c:barChart>
      <c:catAx>
        <c:axId val="437480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bg1"/>
                </a:solidFill>
                <a:latin typeface="+mn-lt"/>
                <a:ea typeface="+mn-ea"/>
                <a:cs typeface="+mn-cs"/>
              </a:defRPr>
            </a:pPr>
            <a:endParaRPr lang="en-US"/>
          </a:p>
        </c:txPr>
        <c:crossAx val="531959184"/>
        <c:crosses val="autoZero"/>
        <c:auto val="1"/>
        <c:lblAlgn val="ctr"/>
        <c:lblOffset val="100"/>
        <c:noMultiLvlLbl val="0"/>
      </c:catAx>
      <c:valAx>
        <c:axId val="531959184"/>
        <c:scaling>
          <c:orientation val="minMax"/>
        </c:scaling>
        <c:delete val="1"/>
        <c:axPos val="b"/>
        <c:numFmt formatCode="General" sourceLinked="1"/>
        <c:majorTickMark val="none"/>
        <c:minorTickMark val="none"/>
        <c:tickLblPos val="nextTo"/>
        <c:crossAx val="43748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lang="en-US" sz="11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Dashboard.xlsx]Pivot tables1 for dashboard!Top 5 genres with highest gross earnings</c:name>
    <c:fmtId val="3"/>
  </c:pivotSource>
  <c:chart>
    <c:title>
      <c:tx>
        <c:rich>
          <a:bodyPr rot="0" spcFirstLastPara="1" vertOverflow="ellipsis" vert="horz" wrap="square" anchor="ctr" anchorCtr="1"/>
          <a:lstStyle/>
          <a:p>
            <a:pPr algn="ctr">
              <a:defRPr lang="en-US" sz="1320" b="0" i="0" u="none" strike="noStrike" kern="1200" spc="0" baseline="0">
                <a:solidFill>
                  <a:schemeClr val="bg1"/>
                </a:solidFill>
                <a:latin typeface="+mn-lt"/>
                <a:ea typeface="+mn-ea"/>
                <a:cs typeface="+mn-cs"/>
              </a:defRPr>
            </a:pPr>
            <a:r>
              <a:rPr lang="en-US" sz="1400" b="1" i="0" u="none" strike="noStrike" kern="1200" spc="0" baseline="0">
                <a:solidFill>
                  <a:sysClr val="window" lastClr="FFFFFF"/>
                </a:solidFill>
              </a:rPr>
              <a:t>Top 5 genres with highest average gross earnings</a:t>
            </a:r>
          </a:p>
        </c:rich>
      </c:tx>
      <c:overlay val="0"/>
      <c:spPr>
        <a:noFill/>
        <a:ln>
          <a:noFill/>
        </a:ln>
        <a:effectLst/>
      </c:spPr>
      <c:txPr>
        <a:bodyPr rot="0" spcFirstLastPara="1" vertOverflow="ellipsis" vert="horz" wrap="square" anchor="ctr" anchorCtr="1"/>
        <a:lstStyle/>
        <a:p>
          <a:pPr algn="ctr">
            <a:defRPr lang="en-US" sz="132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lang="en-US"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tables1 for dashboard'!$C$32</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lang="en-US"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tables1 for dashboard'!$B$33:$B$37</c:f>
              <c:strCache>
                <c:ptCount val="5"/>
                <c:pt idx="0">
                  <c:v>Animation</c:v>
                </c:pt>
                <c:pt idx="1">
                  <c:v>Family</c:v>
                </c:pt>
                <c:pt idx="2">
                  <c:v>Action</c:v>
                </c:pt>
                <c:pt idx="3">
                  <c:v>Adventure</c:v>
                </c:pt>
                <c:pt idx="4">
                  <c:v>Mystery</c:v>
                </c:pt>
              </c:strCache>
            </c:strRef>
          </c:cat>
          <c:val>
            <c:numRef>
              <c:f>'Pivot tables1 for dashboard'!$C$33:$C$37</c:f>
              <c:numCache>
                <c:formatCode>[$$-409]#,##0</c:formatCode>
                <c:ptCount val="5"/>
                <c:pt idx="0">
                  <c:v>239374195.60597014</c:v>
                </c:pt>
                <c:pt idx="1">
                  <c:v>215787647.59999999</c:v>
                </c:pt>
                <c:pt idx="2">
                  <c:v>143383947.8952325</c:v>
                </c:pt>
                <c:pt idx="3">
                  <c:v>108090491.35211268</c:v>
                </c:pt>
                <c:pt idx="4">
                  <c:v>101183527.7</c:v>
                </c:pt>
              </c:numCache>
            </c:numRef>
          </c:val>
          <c:extLst>
            <c:ext xmlns:c16="http://schemas.microsoft.com/office/drawing/2014/chart" uri="{C3380CC4-5D6E-409C-BE32-E72D297353CC}">
              <c16:uniqueId val="{00000000-A1E7-4CAA-8BE4-43A751FD209D}"/>
            </c:ext>
          </c:extLst>
        </c:ser>
        <c:dLbls>
          <c:dLblPos val="outEnd"/>
          <c:showLegendKey val="0"/>
          <c:showVal val="1"/>
          <c:showCatName val="0"/>
          <c:showSerName val="0"/>
          <c:showPercent val="0"/>
          <c:showBubbleSize val="0"/>
        </c:dLbls>
        <c:gapWidth val="219"/>
        <c:overlap val="-27"/>
        <c:axId val="111180848"/>
        <c:axId val="111177488"/>
      </c:barChart>
      <c:catAx>
        <c:axId val="11118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bg1"/>
                </a:solidFill>
                <a:latin typeface="+mn-lt"/>
                <a:ea typeface="+mn-ea"/>
                <a:cs typeface="+mn-cs"/>
              </a:defRPr>
            </a:pPr>
            <a:endParaRPr lang="en-US"/>
          </a:p>
        </c:txPr>
        <c:crossAx val="111177488"/>
        <c:crosses val="autoZero"/>
        <c:auto val="1"/>
        <c:lblAlgn val="ctr"/>
        <c:lblOffset val="100"/>
        <c:noMultiLvlLbl val="0"/>
      </c:catAx>
      <c:valAx>
        <c:axId val="111177488"/>
        <c:scaling>
          <c:orientation val="minMax"/>
        </c:scaling>
        <c:delete val="1"/>
        <c:axPos val="l"/>
        <c:numFmt formatCode="[$$-409]#,##0" sourceLinked="1"/>
        <c:majorTickMark val="none"/>
        <c:minorTickMark val="none"/>
        <c:tickLblPos val="nextTo"/>
        <c:crossAx val="11118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lang="en-US" sz="11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Dashboard.xlsx]Pivot tables1 for dashboard!PivotTable7</c:name>
    <c:fmtId val="5"/>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bg1"/>
                </a:solidFill>
              </a:rPr>
              <a:t>Top 10 Stars by Avg. Gross Earnings</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solidFill>
              <a:sysClr val="windowText" lastClr="000000"/>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'Pivot tables1 for dashboard'!$F$34</c:f>
              <c:strCache>
                <c:ptCount val="1"/>
                <c:pt idx="0">
                  <c:v>Total</c:v>
                </c:pt>
              </c:strCache>
            </c:strRef>
          </c:tx>
          <c:spPr>
            <a:solidFill>
              <a:schemeClr val="accent4"/>
            </a:solidFill>
            <a:ln>
              <a:noFill/>
            </a:ln>
            <a:effectLst/>
          </c:spPr>
          <c:invertIfNegative val="0"/>
          <c:dLbls>
            <c:spPr>
              <a:solidFill>
                <a:sysClr val="windowText" lastClr="000000"/>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tables1 for dashboard'!$E$35:$E$44</c:f>
              <c:strCache>
                <c:ptCount val="10"/>
                <c:pt idx="0">
                  <c:v>Donald Glover</c:v>
                </c:pt>
                <c:pt idx="1">
                  <c:v>Daisy Ridley</c:v>
                </c:pt>
                <c:pt idx="2">
                  <c:v>Neel Sethi</c:v>
                </c:pt>
                <c:pt idx="3">
                  <c:v>Craig T. Nelson</c:v>
                </c:pt>
                <c:pt idx="4">
                  <c:v>Chris Pratt</c:v>
                </c:pt>
                <c:pt idx="5">
                  <c:v>Louis C.K.</c:v>
                </c:pt>
                <c:pt idx="6">
                  <c:v>Anthony Gonzalez</c:v>
                </c:pt>
                <c:pt idx="7">
                  <c:v>Yanting LÃ¼</c:v>
                </c:pt>
                <c:pt idx="8">
                  <c:v>Tom Holland</c:v>
                </c:pt>
                <c:pt idx="9">
                  <c:v>Bill SkarsgÃ¥rd</c:v>
                </c:pt>
              </c:strCache>
            </c:strRef>
          </c:cat>
          <c:val>
            <c:numRef>
              <c:f>'Pivot tables1 for dashboard'!$F$35:$F$44</c:f>
              <c:numCache>
                <c:formatCode>[$$-409]#,##0</c:formatCode>
                <c:ptCount val="10"/>
                <c:pt idx="0">
                  <c:v>1670727580</c:v>
                </c:pt>
                <c:pt idx="1">
                  <c:v>1120173808.5</c:v>
                </c:pt>
                <c:pt idx="2">
                  <c:v>966554929</c:v>
                </c:pt>
                <c:pt idx="3">
                  <c:v>938123290</c:v>
                </c:pt>
                <c:pt idx="4">
                  <c:v>879742689.66666663</c:v>
                </c:pt>
                <c:pt idx="5">
                  <c:v>875458631</c:v>
                </c:pt>
                <c:pt idx="6">
                  <c:v>807817888</c:v>
                </c:pt>
                <c:pt idx="7">
                  <c:v>726264074</c:v>
                </c:pt>
                <c:pt idx="8">
                  <c:v>718015176</c:v>
                </c:pt>
                <c:pt idx="9">
                  <c:v>701796444</c:v>
                </c:pt>
              </c:numCache>
            </c:numRef>
          </c:val>
          <c:extLst>
            <c:ext xmlns:c16="http://schemas.microsoft.com/office/drawing/2014/chart" uri="{C3380CC4-5D6E-409C-BE32-E72D297353CC}">
              <c16:uniqueId val="{00000000-5ECB-4194-A02F-E33BCE4DF8E2}"/>
            </c:ext>
          </c:extLst>
        </c:ser>
        <c:dLbls>
          <c:showLegendKey val="0"/>
          <c:showVal val="0"/>
          <c:showCatName val="0"/>
          <c:showSerName val="0"/>
          <c:showPercent val="0"/>
          <c:showBubbleSize val="0"/>
        </c:dLbls>
        <c:gapWidth val="219"/>
        <c:overlap val="-27"/>
        <c:axId val="437479408"/>
        <c:axId val="525526336"/>
      </c:barChart>
      <c:catAx>
        <c:axId val="437479408"/>
        <c:scaling>
          <c:orientation val="minMax"/>
        </c:scaling>
        <c:delete val="0"/>
        <c:axPos val="b"/>
        <c:numFmt formatCode="General" sourceLinked="1"/>
        <c:majorTickMark val="none"/>
        <c:minorTickMark val="none"/>
        <c:tickLblPos val="nextTo"/>
        <c:spPr>
          <a:solidFill>
            <a:schemeClr val="tx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5526336"/>
        <c:crosses val="autoZero"/>
        <c:auto val="1"/>
        <c:lblAlgn val="ctr"/>
        <c:lblOffset val="100"/>
        <c:noMultiLvlLbl val="0"/>
      </c:catAx>
      <c:valAx>
        <c:axId val="525526336"/>
        <c:scaling>
          <c:orientation val="minMax"/>
        </c:scaling>
        <c:delete val="1"/>
        <c:axPos val="l"/>
        <c:numFmt formatCode="[$$-409]#,##0" sourceLinked="1"/>
        <c:majorTickMark val="none"/>
        <c:minorTickMark val="none"/>
        <c:tickLblPos val="nextTo"/>
        <c:crossAx val="43747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Dashboard.xlsx]Pivot tables1 for dashboard!PivotTable8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bg1"/>
                </a:solidFill>
              </a:rPr>
              <a:t>Top</a:t>
            </a:r>
            <a:r>
              <a:rPr lang="en-US" sz="1400" b="1" baseline="0">
                <a:solidFill>
                  <a:schemeClr val="bg1"/>
                </a:solidFill>
              </a:rPr>
              <a:t> 10 Stars by Avg. IMDB Rating per Movie</a:t>
            </a:r>
            <a:endParaRPr lang="en-US" sz="1400" b="1">
              <a:solidFill>
                <a:schemeClr val="bg1"/>
              </a:solidFill>
            </a:endParaRPr>
          </a:p>
        </c:rich>
      </c:tx>
      <c:layout>
        <c:manualLayout>
          <c:xMode val="edge"/>
          <c:yMode val="edge"/>
          <c:x val="0.20783430529397082"/>
          <c:y val="3.12374763638416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tables1 for dashboard'!$I$34</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tables1 for dashboard'!$H$35:$H$46</c:f>
              <c:strCache>
                <c:ptCount val="12"/>
                <c:pt idx="0">
                  <c:v>Choi Min-sik</c:v>
                </c:pt>
                <c:pt idx="1">
                  <c:v>Zain Al Rafeea</c:v>
                </c:pt>
                <c:pt idx="2">
                  <c:v>Darsheel Safary</c:v>
                </c:pt>
                <c:pt idx="3">
                  <c:v>Ben Burtt</c:v>
                </c:pt>
                <c:pt idx="4">
                  <c:v>Ulrich MÃ¼he</c:v>
                </c:pt>
                <c:pt idx="5">
                  <c:v>Anthony Gonzalez</c:v>
                </c:pt>
                <c:pt idx="6">
                  <c:v>YÃ´ji Matsuda</c:v>
                </c:pt>
                <c:pt idx="7">
                  <c:v>Kay Kay Menon</c:v>
                </c:pt>
                <c:pt idx="8">
                  <c:v>Philippe Noiret</c:v>
                </c:pt>
                <c:pt idx="9">
                  <c:v>Mark Hamill</c:v>
                </c:pt>
                <c:pt idx="10">
                  <c:v>Luigi Lo Cascio</c:v>
                </c:pt>
                <c:pt idx="11">
                  <c:v>Alexandre Rodrigues</c:v>
                </c:pt>
              </c:strCache>
            </c:strRef>
          </c:cat>
          <c:val>
            <c:numRef>
              <c:f>'Pivot tables1 for dashboard'!$I$35:$I$46</c:f>
              <c:numCache>
                <c:formatCode>General</c:formatCode>
                <c:ptCount val="12"/>
                <c:pt idx="0">
                  <c:v>8.4</c:v>
                </c:pt>
                <c:pt idx="1">
                  <c:v>8.4</c:v>
                </c:pt>
                <c:pt idx="2">
                  <c:v>8.4</c:v>
                </c:pt>
                <c:pt idx="3">
                  <c:v>8.4</c:v>
                </c:pt>
                <c:pt idx="4">
                  <c:v>8.4</c:v>
                </c:pt>
                <c:pt idx="5">
                  <c:v>8.4</c:v>
                </c:pt>
                <c:pt idx="6">
                  <c:v>8.4</c:v>
                </c:pt>
                <c:pt idx="7">
                  <c:v>8.5</c:v>
                </c:pt>
                <c:pt idx="8">
                  <c:v>8.5</c:v>
                </c:pt>
                <c:pt idx="9">
                  <c:v>8.5</c:v>
                </c:pt>
                <c:pt idx="10">
                  <c:v>8.5</c:v>
                </c:pt>
                <c:pt idx="11">
                  <c:v>8.6</c:v>
                </c:pt>
              </c:numCache>
            </c:numRef>
          </c:val>
          <c:extLst>
            <c:ext xmlns:c16="http://schemas.microsoft.com/office/drawing/2014/chart" uri="{C3380CC4-5D6E-409C-BE32-E72D297353CC}">
              <c16:uniqueId val="{00000000-C1FD-44E5-A3DC-1067DE3612C3}"/>
            </c:ext>
          </c:extLst>
        </c:ser>
        <c:dLbls>
          <c:dLblPos val="outEnd"/>
          <c:showLegendKey val="0"/>
          <c:showVal val="1"/>
          <c:showCatName val="0"/>
          <c:showSerName val="0"/>
          <c:showPercent val="0"/>
          <c:showBubbleSize val="0"/>
        </c:dLbls>
        <c:gapWidth val="182"/>
        <c:axId val="432938144"/>
        <c:axId val="432937664"/>
      </c:barChart>
      <c:catAx>
        <c:axId val="432938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32937664"/>
        <c:crosses val="autoZero"/>
        <c:auto val="1"/>
        <c:lblAlgn val="ctr"/>
        <c:lblOffset val="100"/>
        <c:noMultiLvlLbl val="0"/>
      </c:catAx>
      <c:valAx>
        <c:axId val="432937664"/>
        <c:scaling>
          <c:orientation val="minMax"/>
        </c:scaling>
        <c:delete val="1"/>
        <c:axPos val="b"/>
        <c:numFmt formatCode="General" sourceLinked="1"/>
        <c:majorTickMark val="none"/>
        <c:minorTickMark val="none"/>
        <c:tickLblPos val="nextTo"/>
        <c:crossAx val="43293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Dashboard.xlsx]Pivot tables1 for dashboard!PivotTable9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a:t>
            </a:r>
            <a:r>
              <a:rPr lang="en-US" b="1" baseline="0">
                <a:solidFill>
                  <a:schemeClr val="bg1"/>
                </a:solidFill>
              </a:rPr>
              <a:t> 5 Directors by Avg. IMDB Rating</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tables1 for dashboard'!$C$39</c:f>
              <c:strCache>
                <c:ptCount val="1"/>
                <c:pt idx="0">
                  <c:v>Total</c:v>
                </c:pt>
              </c:strCache>
            </c:strRef>
          </c:tx>
          <c:spPr>
            <a:solidFill>
              <a:schemeClr val="accent4"/>
            </a:solidFill>
            <a:ln>
              <a:no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tables1 for dashboard'!$B$40:$B$44</c:f>
              <c:strCache>
                <c:ptCount val="5"/>
                <c:pt idx="0">
                  <c:v>Anurag Kashyap</c:v>
                </c:pt>
                <c:pt idx="1">
                  <c:v>Olivier Nakache</c:v>
                </c:pt>
                <c:pt idx="2">
                  <c:v>Marco Tullio Giordana</c:v>
                </c:pt>
                <c:pt idx="3">
                  <c:v>Sergio Leone</c:v>
                </c:pt>
                <c:pt idx="4">
                  <c:v>Nadine Labaki</c:v>
                </c:pt>
              </c:strCache>
            </c:strRef>
          </c:cat>
          <c:val>
            <c:numRef>
              <c:f>'Pivot tables1 for dashboard'!$C$40:$C$44</c:f>
              <c:numCache>
                <c:formatCode>0.0</c:formatCode>
                <c:ptCount val="5"/>
                <c:pt idx="0">
                  <c:v>8.5</c:v>
                </c:pt>
                <c:pt idx="1">
                  <c:v>8.5</c:v>
                </c:pt>
                <c:pt idx="2">
                  <c:v>8.5</c:v>
                </c:pt>
                <c:pt idx="3">
                  <c:v>8.4</c:v>
                </c:pt>
                <c:pt idx="4">
                  <c:v>8.4</c:v>
                </c:pt>
              </c:numCache>
            </c:numRef>
          </c:val>
          <c:extLst>
            <c:ext xmlns:c16="http://schemas.microsoft.com/office/drawing/2014/chart" uri="{C3380CC4-5D6E-409C-BE32-E72D297353CC}">
              <c16:uniqueId val="{00000004-CC12-4F64-89BF-21D72C1B91CD}"/>
            </c:ext>
          </c:extLst>
        </c:ser>
        <c:dLbls>
          <c:dLblPos val="outEnd"/>
          <c:showLegendKey val="0"/>
          <c:showVal val="1"/>
          <c:showCatName val="0"/>
          <c:showSerName val="0"/>
          <c:showPercent val="0"/>
          <c:showBubbleSize val="0"/>
        </c:dLbls>
        <c:gapWidth val="219"/>
        <c:overlap val="-27"/>
        <c:axId val="723985152"/>
        <c:axId val="723994752"/>
      </c:barChart>
      <c:catAx>
        <c:axId val="72398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23994752"/>
        <c:crosses val="autoZero"/>
        <c:auto val="1"/>
        <c:lblAlgn val="ctr"/>
        <c:lblOffset val="100"/>
        <c:noMultiLvlLbl val="0"/>
      </c:catAx>
      <c:valAx>
        <c:axId val="723994752"/>
        <c:scaling>
          <c:orientation val="minMax"/>
        </c:scaling>
        <c:delete val="1"/>
        <c:axPos val="l"/>
        <c:numFmt formatCode="0.0" sourceLinked="1"/>
        <c:majorTickMark val="none"/>
        <c:minorTickMark val="none"/>
        <c:tickLblPos val="nextTo"/>
        <c:crossAx val="72398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Dashboard.xlsx]Pivot tables1 for dashboard!PivotTable10</c:name>
    <c:fmtId val="8"/>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a:t>
            </a:r>
            <a:r>
              <a:rPr lang="en-US" b="1" baseline="0">
                <a:solidFill>
                  <a:schemeClr val="bg1"/>
                </a:solidFill>
              </a:rPr>
              <a:t> 5 Director by No. of Movie</a:t>
            </a:r>
            <a:endParaRPr lang="en-US" b="1">
              <a:solidFill>
                <a:schemeClr val="bg1"/>
              </a:solidFill>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hade val="41000"/>
            </a:schemeClr>
          </a:solidFill>
          <a:ln w="19050">
            <a:solidFill>
              <a:schemeClr val="lt1"/>
            </a:solidFill>
          </a:ln>
          <a:effectLst/>
        </c:spPr>
      </c:pivotFmt>
      <c:pivotFmt>
        <c:idx val="3"/>
        <c:spPr>
          <a:solidFill>
            <a:schemeClr val="accent4">
              <a:shade val="53000"/>
            </a:schemeClr>
          </a:solidFill>
          <a:ln w="19050">
            <a:solidFill>
              <a:schemeClr val="lt1"/>
            </a:solidFill>
          </a:ln>
          <a:effectLst/>
        </c:spPr>
      </c:pivotFmt>
      <c:pivotFmt>
        <c:idx val="4"/>
        <c:spPr>
          <a:solidFill>
            <a:schemeClr val="accent4">
              <a:shade val="65000"/>
            </a:schemeClr>
          </a:solidFill>
          <a:ln w="19050">
            <a:solidFill>
              <a:schemeClr val="lt1"/>
            </a:solidFill>
          </a:ln>
          <a:effectLst/>
        </c:spPr>
      </c:pivotFmt>
      <c:pivotFmt>
        <c:idx val="5"/>
        <c:spPr>
          <a:solidFill>
            <a:schemeClr val="accent4">
              <a:shade val="76000"/>
            </a:schemeClr>
          </a:solidFill>
          <a:ln w="19050">
            <a:solidFill>
              <a:schemeClr val="lt1"/>
            </a:solidFill>
          </a:ln>
          <a:effectLst/>
        </c:spPr>
      </c:pivotFmt>
      <c:pivotFmt>
        <c:idx val="6"/>
        <c:spPr>
          <a:solidFill>
            <a:schemeClr val="accent4">
              <a:shade val="88000"/>
            </a:schemeClr>
          </a:solidFill>
          <a:ln w="19050">
            <a:solidFill>
              <a:schemeClr val="lt1"/>
            </a:solidFill>
          </a:ln>
          <a:effectLst/>
        </c:spPr>
      </c:pivotFmt>
      <c:pivotFmt>
        <c:idx val="7"/>
        <c:spPr>
          <a:solidFill>
            <a:schemeClr val="accent4"/>
          </a:solidFill>
          <a:ln w="19050">
            <a:solidFill>
              <a:schemeClr val="lt1"/>
            </a:solidFill>
          </a:ln>
          <a:effectLst/>
        </c:spPr>
      </c:pivotFmt>
      <c:pivotFmt>
        <c:idx val="8"/>
        <c:spPr>
          <a:solidFill>
            <a:schemeClr val="accent4">
              <a:tint val="89000"/>
            </a:schemeClr>
          </a:solidFill>
          <a:ln w="19050">
            <a:solidFill>
              <a:schemeClr val="lt1"/>
            </a:solidFill>
          </a:ln>
          <a:effectLst/>
        </c:spPr>
      </c:pivotFmt>
      <c:pivotFmt>
        <c:idx val="9"/>
        <c:spPr>
          <a:solidFill>
            <a:schemeClr val="accent4">
              <a:tint val="77000"/>
            </a:schemeClr>
          </a:solidFill>
          <a:ln w="19050">
            <a:solidFill>
              <a:schemeClr val="lt1"/>
            </a:solidFill>
          </a:ln>
          <a:effectLst/>
        </c:spPr>
      </c:pivotFmt>
      <c:pivotFmt>
        <c:idx val="10"/>
        <c:spPr>
          <a:solidFill>
            <a:schemeClr val="accent4">
              <a:tint val="65000"/>
            </a:schemeClr>
          </a:solidFill>
          <a:ln w="19050">
            <a:solidFill>
              <a:schemeClr val="lt1"/>
            </a:solidFill>
          </a:ln>
          <a:effectLst/>
        </c:spPr>
      </c:pivotFmt>
      <c:pivotFmt>
        <c:idx val="11"/>
        <c:spPr>
          <a:solidFill>
            <a:schemeClr val="accent4">
              <a:tint val="54000"/>
            </a:schemeClr>
          </a:solidFill>
          <a:ln w="19050">
            <a:solidFill>
              <a:schemeClr val="lt1"/>
            </a:solidFill>
          </a:ln>
          <a:effectLst/>
        </c:spPr>
      </c:pivotFmt>
      <c:pivotFmt>
        <c:idx val="12"/>
        <c:spPr>
          <a:solidFill>
            <a:schemeClr val="accent4">
              <a:tint val="42000"/>
            </a:schemeClr>
          </a:solidFill>
          <a:ln w="19050">
            <a:solidFill>
              <a:schemeClr val="lt1"/>
            </a:solidFill>
          </a:ln>
          <a:effectLst/>
        </c:spPr>
      </c:pivotFmt>
      <c:pivotFmt>
        <c:idx val="13"/>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4">
              <a:shade val="41000"/>
            </a:schemeClr>
          </a:solidFill>
          <a:ln w="19050">
            <a:solidFill>
              <a:schemeClr val="lt1"/>
            </a:solidFill>
          </a:ln>
          <a:effectLst/>
        </c:spPr>
      </c:pivotFmt>
      <c:pivotFmt>
        <c:idx val="15"/>
        <c:spPr>
          <a:solidFill>
            <a:schemeClr val="accent4">
              <a:shade val="53000"/>
            </a:schemeClr>
          </a:solidFill>
          <a:ln w="19050">
            <a:solidFill>
              <a:schemeClr val="lt1"/>
            </a:solidFill>
          </a:ln>
          <a:effectLst/>
        </c:spPr>
      </c:pivotFmt>
      <c:pivotFmt>
        <c:idx val="16"/>
        <c:spPr>
          <a:solidFill>
            <a:schemeClr val="accent4">
              <a:shade val="65000"/>
            </a:schemeClr>
          </a:solidFill>
          <a:ln w="19050">
            <a:solidFill>
              <a:schemeClr val="lt1"/>
            </a:solidFill>
          </a:ln>
          <a:effectLst/>
        </c:spPr>
      </c:pivotFmt>
      <c:pivotFmt>
        <c:idx val="17"/>
        <c:spPr>
          <a:solidFill>
            <a:schemeClr val="accent4">
              <a:shade val="76000"/>
            </a:schemeClr>
          </a:solidFill>
          <a:ln w="19050">
            <a:solidFill>
              <a:schemeClr val="lt1"/>
            </a:solidFill>
          </a:ln>
          <a:effectLst/>
        </c:spPr>
      </c:pivotFmt>
      <c:pivotFmt>
        <c:idx val="18"/>
        <c:spPr>
          <a:solidFill>
            <a:schemeClr val="accent4">
              <a:shade val="88000"/>
            </a:schemeClr>
          </a:solidFill>
          <a:ln w="19050">
            <a:solidFill>
              <a:schemeClr val="lt1"/>
            </a:solidFill>
          </a:ln>
          <a:effectLst/>
        </c:spPr>
      </c:pivotFmt>
      <c:pivotFmt>
        <c:idx val="19"/>
        <c:spPr>
          <a:solidFill>
            <a:schemeClr val="accent4"/>
          </a:solidFill>
          <a:ln w="19050">
            <a:solidFill>
              <a:schemeClr val="lt1"/>
            </a:solidFill>
          </a:ln>
          <a:effectLst/>
        </c:spPr>
      </c:pivotFmt>
      <c:pivotFmt>
        <c:idx val="20"/>
        <c:spPr>
          <a:solidFill>
            <a:schemeClr val="accent4">
              <a:tint val="89000"/>
            </a:schemeClr>
          </a:solidFill>
          <a:ln w="19050">
            <a:solidFill>
              <a:schemeClr val="lt1"/>
            </a:solidFill>
          </a:ln>
          <a:effectLst/>
        </c:spPr>
      </c:pivotFmt>
      <c:pivotFmt>
        <c:idx val="21"/>
        <c:spPr>
          <a:solidFill>
            <a:schemeClr val="accent4">
              <a:tint val="77000"/>
            </a:schemeClr>
          </a:solidFill>
          <a:ln w="19050">
            <a:solidFill>
              <a:schemeClr val="lt1"/>
            </a:solidFill>
          </a:ln>
          <a:effectLst/>
        </c:spPr>
      </c:pivotFmt>
      <c:pivotFmt>
        <c:idx val="22"/>
        <c:spPr>
          <a:solidFill>
            <a:schemeClr val="accent4">
              <a:tint val="65000"/>
            </a:schemeClr>
          </a:solidFill>
          <a:ln w="19050">
            <a:solidFill>
              <a:schemeClr val="lt1"/>
            </a:solidFill>
          </a:ln>
          <a:effectLst/>
        </c:spPr>
      </c:pivotFmt>
      <c:pivotFmt>
        <c:idx val="23"/>
        <c:spPr>
          <a:solidFill>
            <a:schemeClr val="accent4">
              <a:tint val="54000"/>
            </a:schemeClr>
          </a:solidFill>
          <a:ln w="19050">
            <a:solidFill>
              <a:schemeClr val="lt1"/>
            </a:solidFill>
          </a:ln>
          <a:effectLst/>
        </c:spPr>
      </c:pivotFmt>
      <c:pivotFmt>
        <c:idx val="24"/>
        <c:spPr>
          <a:solidFill>
            <a:schemeClr val="accent4">
              <a:tint val="42000"/>
            </a:schemeClr>
          </a:solidFill>
          <a:ln w="19050">
            <a:solidFill>
              <a:schemeClr val="lt1"/>
            </a:solidFill>
          </a:ln>
          <a:effectLst/>
        </c:spPr>
      </c:pivotFmt>
    </c:pivotFmts>
    <c:plotArea>
      <c:layout>
        <c:manualLayout>
          <c:layoutTarget val="inner"/>
          <c:xMode val="edge"/>
          <c:yMode val="edge"/>
          <c:x val="0.44373841340897013"/>
          <c:y val="0.14170580797348192"/>
          <c:w val="0.48097193551543355"/>
          <c:h val="0.79829743997496894"/>
        </c:manualLayout>
      </c:layout>
      <c:doughnutChart>
        <c:varyColors val="1"/>
        <c:ser>
          <c:idx val="0"/>
          <c:order val="0"/>
          <c:tx>
            <c:strRef>
              <c:f>'Pivot tables1 for dashboard'!$C$48</c:f>
              <c:strCache>
                <c:ptCount val="1"/>
                <c:pt idx="0">
                  <c:v>Total</c:v>
                </c:pt>
              </c:strCache>
            </c:strRef>
          </c:tx>
          <c:dPt>
            <c:idx val="0"/>
            <c:bubble3D val="0"/>
            <c:spPr>
              <a:solidFill>
                <a:schemeClr val="accent4">
                  <a:shade val="41000"/>
                </a:schemeClr>
              </a:solidFill>
              <a:ln w="19050">
                <a:solidFill>
                  <a:schemeClr val="lt1"/>
                </a:solidFill>
              </a:ln>
              <a:effectLst/>
            </c:spPr>
            <c:extLst>
              <c:ext xmlns:c16="http://schemas.microsoft.com/office/drawing/2014/chart" uri="{C3380CC4-5D6E-409C-BE32-E72D297353CC}">
                <c16:uniqueId val="{00000001-B27E-4F34-8450-41A9EE967000}"/>
              </c:ext>
            </c:extLst>
          </c:dPt>
          <c:dPt>
            <c:idx val="1"/>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03-B27E-4F34-8450-41A9EE967000}"/>
              </c:ext>
            </c:extLst>
          </c:dPt>
          <c:dPt>
            <c:idx val="2"/>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5-B27E-4F34-8450-41A9EE967000}"/>
              </c:ext>
            </c:extLst>
          </c:dPt>
          <c:dPt>
            <c:idx val="3"/>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7-B27E-4F34-8450-41A9EE967000}"/>
              </c:ext>
            </c:extLst>
          </c:dPt>
          <c:dPt>
            <c:idx val="4"/>
            <c:bubble3D val="0"/>
            <c:spPr>
              <a:solidFill>
                <a:schemeClr val="accent4">
                  <a:shade val="88000"/>
                </a:schemeClr>
              </a:solidFill>
              <a:ln w="19050">
                <a:solidFill>
                  <a:schemeClr val="lt1"/>
                </a:solidFill>
              </a:ln>
              <a:effectLst/>
            </c:spPr>
            <c:extLst>
              <c:ext xmlns:c16="http://schemas.microsoft.com/office/drawing/2014/chart" uri="{C3380CC4-5D6E-409C-BE32-E72D297353CC}">
                <c16:uniqueId val="{00000009-B27E-4F34-8450-41A9EE967000}"/>
              </c:ext>
            </c:extLst>
          </c:dPt>
          <c:dPt>
            <c:idx val="5"/>
            <c:bubble3D val="0"/>
            <c:spPr>
              <a:solidFill>
                <a:schemeClr val="accent4"/>
              </a:solidFill>
              <a:ln w="19050">
                <a:solidFill>
                  <a:schemeClr val="lt1"/>
                </a:solidFill>
              </a:ln>
              <a:effectLst/>
            </c:spPr>
            <c:extLst>
              <c:ext xmlns:c16="http://schemas.microsoft.com/office/drawing/2014/chart" uri="{C3380CC4-5D6E-409C-BE32-E72D297353CC}">
                <c16:uniqueId val="{0000000B-B27E-4F34-8450-41A9EE967000}"/>
              </c:ext>
            </c:extLst>
          </c:dPt>
          <c:dPt>
            <c:idx val="6"/>
            <c:bubble3D val="0"/>
            <c:spPr>
              <a:solidFill>
                <a:schemeClr val="accent4">
                  <a:tint val="89000"/>
                </a:schemeClr>
              </a:solidFill>
              <a:ln w="19050">
                <a:solidFill>
                  <a:schemeClr val="lt1"/>
                </a:solidFill>
              </a:ln>
              <a:effectLst/>
            </c:spPr>
            <c:extLst>
              <c:ext xmlns:c16="http://schemas.microsoft.com/office/drawing/2014/chart" uri="{C3380CC4-5D6E-409C-BE32-E72D297353CC}">
                <c16:uniqueId val="{0000000D-B27E-4F34-8450-41A9EE967000}"/>
              </c:ext>
            </c:extLst>
          </c:dPt>
          <c:dPt>
            <c:idx val="7"/>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F-B27E-4F34-8450-41A9EE967000}"/>
              </c:ext>
            </c:extLst>
          </c:dPt>
          <c:dPt>
            <c:idx val="8"/>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11-B27E-4F34-8450-41A9EE967000}"/>
              </c:ext>
            </c:extLst>
          </c:dPt>
          <c:dPt>
            <c:idx val="9"/>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13-B27E-4F34-8450-41A9EE967000}"/>
              </c:ext>
            </c:extLst>
          </c:dPt>
          <c:dPt>
            <c:idx val="10"/>
            <c:bubble3D val="0"/>
            <c:spPr>
              <a:solidFill>
                <a:schemeClr val="accent4">
                  <a:tint val="42000"/>
                </a:schemeClr>
              </a:solidFill>
              <a:ln w="19050">
                <a:solidFill>
                  <a:schemeClr val="lt1"/>
                </a:solidFill>
              </a:ln>
              <a:effectLst/>
            </c:spPr>
            <c:extLst>
              <c:ext xmlns:c16="http://schemas.microsoft.com/office/drawing/2014/chart" uri="{C3380CC4-5D6E-409C-BE32-E72D297353CC}">
                <c16:uniqueId val="{00000015-B27E-4F34-8450-41A9EE96700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tables1 for dashboard'!$B$49:$B$59</c:f>
              <c:strCache>
                <c:ptCount val="11"/>
                <c:pt idx="0">
                  <c:v>Woody Allen</c:v>
                </c:pt>
                <c:pt idx="1">
                  <c:v>Clint Eastwood</c:v>
                </c:pt>
                <c:pt idx="2">
                  <c:v>Steven Spielberg</c:v>
                </c:pt>
                <c:pt idx="3">
                  <c:v>Directors</c:v>
                </c:pt>
                <c:pt idx="4">
                  <c:v>Ron Howard</c:v>
                </c:pt>
                <c:pt idx="5">
                  <c:v>Steven Soderbergh</c:v>
                </c:pt>
                <c:pt idx="6">
                  <c:v>Ridley Scott</c:v>
                </c:pt>
                <c:pt idx="7">
                  <c:v>Joel Schumacher</c:v>
                </c:pt>
                <c:pt idx="8">
                  <c:v>Barry Levinson</c:v>
                </c:pt>
                <c:pt idx="9">
                  <c:v>Martin Scorsese</c:v>
                </c:pt>
                <c:pt idx="10">
                  <c:v>Tim Burton</c:v>
                </c:pt>
              </c:strCache>
            </c:strRef>
          </c:cat>
          <c:val>
            <c:numRef>
              <c:f>'Pivot tables1 for dashboard'!$C$49:$C$59</c:f>
              <c:numCache>
                <c:formatCode>General</c:formatCode>
                <c:ptCount val="11"/>
                <c:pt idx="0">
                  <c:v>38</c:v>
                </c:pt>
                <c:pt idx="1">
                  <c:v>31</c:v>
                </c:pt>
                <c:pt idx="2">
                  <c:v>27</c:v>
                </c:pt>
                <c:pt idx="3">
                  <c:v>25</c:v>
                </c:pt>
                <c:pt idx="4">
                  <c:v>24</c:v>
                </c:pt>
                <c:pt idx="5">
                  <c:v>23</c:v>
                </c:pt>
                <c:pt idx="6">
                  <c:v>23</c:v>
                </c:pt>
                <c:pt idx="7">
                  <c:v>22</c:v>
                </c:pt>
                <c:pt idx="8">
                  <c:v>20</c:v>
                </c:pt>
                <c:pt idx="9">
                  <c:v>19</c:v>
                </c:pt>
                <c:pt idx="10">
                  <c:v>19</c:v>
                </c:pt>
              </c:numCache>
            </c:numRef>
          </c:val>
          <c:extLst>
            <c:ext xmlns:c16="http://schemas.microsoft.com/office/drawing/2014/chart" uri="{C3380CC4-5D6E-409C-BE32-E72D297353CC}">
              <c16:uniqueId val="{00000016-B27E-4F34-8450-41A9EE967000}"/>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l"/>
      <c:layout>
        <c:manualLayout>
          <c:xMode val="edge"/>
          <c:yMode val="edge"/>
          <c:x val="4.0492663394971061E-2"/>
          <c:y val="0.14953958180844579"/>
          <c:w val="0.24970330595231061"/>
          <c:h val="0.8105119752388582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t>Trend analysis of Ratio(Gross earning vs budget)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lineChart>
        <c:grouping val="standard"/>
        <c:varyColors val="0"/>
        <c:ser>
          <c:idx val="2"/>
          <c:order val="0"/>
          <c:tx>
            <c:strRef>
              <c:f>'Revenue and Budget Ratio Analys'!$H$5</c:f>
              <c:strCache>
                <c:ptCount val="1"/>
                <c:pt idx="0">
                  <c:v>Ratio</c:v>
                </c:pt>
              </c:strCache>
            </c:strRef>
          </c:tx>
          <c:spPr>
            <a:ln w="31750" cap="rnd">
              <a:solidFill>
                <a:schemeClr val="accent4">
                  <a:shade val="65000"/>
                </a:schemeClr>
              </a:solidFill>
              <a:round/>
            </a:ln>
            <a:effectLst/>
          </c:spPr>
          <c:marker>
            <c:symbol val="none"/>
          </c:marker>
          <c:trendline>
            <c:spPr>
              <a:ln w="19050" cap="rnd">
                <a:solidFill>
                  <a:schemeClr val="accent4">
                    <a:shade val="65000"/>
                  </a:schemeClr>
                </a:solidFill>
                <a:prstDash val="sysDash"/>
              </a:ln>
              <a:effectLst/>
            </c:spPr>
            <c:trendlineType val="linear"/>
            <c:dispRSqr val="0"/>
            <c:dispEq val="0"/>
          </c:trendline>
          <c:cat>
            <c:strRef>
              <c:f>'Revenue and Budget Ratio Analys'!$E$6:$E$47</c:f>
              <c:strCach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Grand Total</c:v>
                </c:pt>
              </c:strCache>
            </c:strRef>
          </c:cat>
          <c:val>
            <c:numRef>
              <c:f>'Revenue and Budget Ratio Analys'!$H$6:$H$47</c:f>
              <c:numCache>
                <c:formatCode>General</c:formatCode>
                <c:ptCount val="42"/>
                <c:pt idx="0">
                  <c:v>1.8517011652359776</c:v>
                </c:pt>
                <c:pt idx="1">
                  <c:v>1.669570278941326</c:v>
                </c:pt>
                <c:pt idx="2">
                  <c:v>1.7687122395957857</c:v>
                </c:pt>
                <c:pt idx="3">
                  <c:v>1.5006468037437928</c:v>
                </c:pt>
                <c:pt idx="4">
                  <c:v>1.3939229749757418</c:v>
                </c:pt>
                <c:pt idx="5">
                  <c:v>1.2584673888781872</c:v>
                </c:pt>
                <c:pt idx="6">
                  <c:v>1.2078431905488081</c:v>
                </c:pt>
                <c:pt idx="7">
                  <c:v>1.3240919576772827</c:v>
                </c:pt>
                <c:pt idx="8">
                  <c:v>1.6221718177808622</c:v>
                </c:pt>
                <c:pt idx="9">
                  <c:v>1.8364217097562552</c:v>
                </c:pt>
                <c:pt idx="10">
                  <c:v>1.8161586409918073</c:v>
                </c:pt>
                <c:pt idx="11">
                  <c:v>1.5832082196248352</c:v>
                </c:pt>
                <c:pt idx="12">
                  <c:v>1.8973983118023103</c:v>
                </c:pt>
                <c:pt idx="13">
                  <c:v>2.1167265343753296</c:v>
                </c:pt>
                <c:pt idx="14">
                  <c:v>1.9344294018509784</c:v>
                </c:pt>
                <c:pt idx="15">
                  <c:v>1.9912666138504056</c:v>
                </c:pt>
                <c:pt idx="16">
                  <c:v>1.86632307115977</c:v>
                </c:pt>
                <c:pt idx="17">
                  <c:v>2.1056684465626301</c:v>
                </c:pt>
                <c:pt idx="18">
                  <c:v>1.7358908844205019</c:v>
                </c:pt>
                <c:pt idx="19">
                  <c:v>1.8182364642266045</c:v>
                </c:pt>
                <c:pt idx="20">
                  <c:v>1.9210033143832936</c:v>
                </c:pt>
                <c:pt idx="21">
                  <c:v>2.187529881698373</c:v>
                </c:pt>
                <c:pt idx="22">
                  <c:v>2.4681547702064024</c:v>
                </c:pt>
                <c:pt idx="23">
                  <c:v>2.3895141402900468</c:v>
                </c:pt>
                <c:pt idx="24">
                  <c:v>2.3881598296313507</c:v>
                </c:pt>
                <c:pt idx="25">
                  <c:v>2.2892720395454207</c:v>
                </c:pt>
                <c:pt idx="26">
                  <c:v>2.3654193471569536</c:v>
                </c:pt>
                <c:pt idx="27">
                  <c:v>2.5715029112434098</c:v>
                </c:pt>
                <c:pt idx="28">
                  <c:v>2.6948387758925061</c:v>
                </c:pt>
                <c:pt idx="29">
                  <c:v>2.8752840469385239</c:v>
                </c:pt>
                <c:pt idx="30">
                  <c:v>2.7586338584751067</c:v>
                </c:pt>
                <c:pt idx="31">
                  <c:v>2.8609350955778345</c:v>
                </c:pt>
                <c:pt idx="32">
                  <c:v>2.9846300146886846</c:v>
                </c:pt>
                <c:pt idx="33">
                  <c:v>2.9204979428547033</c:v>
                </c:pt>
                <c:pt idx="34">
                  <c:v>3.2256334700711085</c:v>
                </c:pt>
                <c:pt idx="35">
                  <c:v>3.2796878561708578</c:v>
                </c:pt>
                <c:pt idx="36">
                  <c:v>3.006388693886032</c:v>
                </c:pt>
                <c:pt idx="37">
                  <c:v>3.2506021826605953</c:v>
                </c:pt>
                <c:pt idx="38">
                  <c:v>3.4412934238290007</c:v>
                </c:pt>
                <c:pt idx="39">
                  <c:v>3.6631618050819559</c:v>
                </c:pt>
                <c:pt idx="40">
                  <c:v>2.9049993901603748</c:v>
                </c:pt>
                <c:pt idx="41">
                  <c:v>2.4665082076827933</c:v>
                </c:pt>
              </c:numCache>
            </c:numRef>
          </c:val>
          <c:smooth val="0"/>
          <c:extLst>
            <c:ext xmlns:c16="http://schemas.microsoft.com/office/drawing/2014/chart" uri="{C3380CC4-5D6E-409C-BE32-E72D297353CC}">
              <c16:uniqueId val="{00000002-2AFD-4589-97BF-8473A1EEF922}"/>
            </c:ext>
          </c:extLst>
        </c:ser>
        <c:dLbls>
          <c:showLegendKey val="0"/>
          <c:showVal val="0"/>
          <c:showCatName val="0"/>
          <c:showSerName val="0"/>
          <c:showPercent val="0"/>
          <c:showBubbleSize val="0"/>
        </c:dLbls>
        <c:smooth val="0"/>
        <c:axId val="1808490255"/>
        <c:axId val="1808468175"/>
      </c:lineChart>
      <c:catAx>
        <c:axId val="1808490255"/>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08468175"/>
        <c:crosses val="autoZero"/>
        <c:auto val="1"/>
        <c:lblAlgn val="ctr"/>
        <c:lblOffset val="100"/>
        <c:noMultiLvlLbl val="0"/>
      </c:catAx>
      <c:valAx>
        <c:axId val="1808468175"/>
        <c:scaling>
          <c:orientation val="minMax"/>
        </c:scaling>
        <c:delete val="1"/>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crossAx val="180849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Dashboard.xlsx]StarAnalysis!PivotTable15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a:t>
            </a:r>
            <a:r>
              <a:rPr lang="en-US" baseline="0"/>
              <a:t> of Star and Gross Earnings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StarAnalysis!$B$3</c:f>
              <c:strCache>
                <c:ptCount val="1"/>
                <c:pt idx="0">
                  <c:v>Total</c:v>
                </c:pt>
              </c:strCache>
            </c:strRef>
          </c:tx>
          <c:spPr>
            <a:solidFill>
              <a:schemeClr val="accent4"/>
            </a:solidFill>
            <a:ln>
              <a:noFill/>
            </a:ln>
            <a:effectLst/>
          </c:spPr>
          <c:invertIfNegative val="0"/>
          <c:trendline>
            <c:spPr>
              <a:ln w="19050" cap="rnd">
                <a:solidFill>
                  <a:schemeClr val="accent4"/>
                </a:solidFill>
                <a:prstDash val="sysDot"/>
              </a:ln>
              <a:effectLst/>
            </c:spPr>
            <c:trendlineType val="linear"/>
            <c:dispRSqr val="0"/>
            <c:dispEq val="0"/>
          </c:trendline>
          <c:cat>
            <c:strRef>
              <c:f>StarAnalysis!$A$4:$A$2765</c:f>
              <c:strCache>
                <c:ptCount val="2761"/>
                <c:pt idx="0">
                  <c:v>50 Cent</c:v>
                </c:pt>
                <c:pt idx="1">
                  <c:v>A.J. Cook</c:v>
                </c:pt>
                <c:pt idx="2">
                  <c:v>Ã‰milie Dequenne</c:v>
                </c:pt>
                <c:pt idx="3">
                  <c:v>Ãlex Angulo</c:v>
                </c:pt>
                <c:pt idx="4">
                  <c:v>Aaliyah</c:v>
                </c:pt>
                <c:pt idx="5">
                  <c:v>Aamir Khan</c:v>
                </c:pt>
                <c:pt idx="6">
                  <c:v>Aaron Eckhart</c:v>
                </c:pt>
                <c:pt idx="7">
                  <c:v>Aaron Moorhead</c:v>
                </c:pt>
                <c:pt idx="8">
                  <c:v>Aaron Paul</c:v>
                </c:pt>
                <c:pt idx="9">
                  <c:v>Aaron Pedersen</c:v>
                </c:pt>
                <c:pt idx="10">
                  <c:v>Aaron Poole</c:v>
                </c:pt>
                <c:pt idx="11">
                  <c:v>Aaron Taylor-Johnson</c:v>
                </c:pt>
                <c:pt idx="12">
                  <c:v>Abbie Cornish</c:v>
                </c:pt>
                <c:pt idx="13">
                  <c:v>Abhishek Bachchan</c:v>
                </c:pt>
                <c:pt idx="14">
                  <c:v>Abraham Attah</c:v>
                </c:pt>
                <c:pt idx="15">
                  <c:v>Adam Beach</c:v>
                </c:pt>
                <c:pt idx="16">
                  <c:v>Adam Brody</c:v>
                </c:pt>
                <c:pt idx="17">
                  <c:v>Adam Driver</c:v>
                </c:pt>
                <c:pt idx="18">
                  <c:v>Adam Sandler</c:v>
                </c:pt>
                <c:pt idx="19">
                  <c:v>Adam Scott</c:v>
                </c:pt>
                <c:pt idx="20">
                  <c:v>Adelaide Clemens</c:v>
                </c:pt>
                <c:pt idx="21">
                  <c:v>Adrian Grenier</c:v>
                </c:pt>
                <c:pt idx="22">
                  <c:v>Adrian Pasdar</c:v>
                </c:pt>
                <c:pt idx="23">
                  <c:v>Adrien Brody</c:v>
                </c:pt>
                <c:pt idx="24">
                  <c:v>Adrienne Barbeau</c:v>
                </c:pt>
                <c:pt idx="25">
                  <c:v>Adrienne Shelly</c:v>
                </c:pt>
                <c:pt idx="26">
                  <c:v>Agata Kulesza</c:v>
                </c:pt>
                <c:pt idx="27">
                  <c:v>Agnes Bruckner</c:v>
                </c:pt>
                <c:pt idx="28">
                  <c:v>Aida Mohammadkhani</c:v>
                </c:pt>
                <c:pt idx="29">
                  <c:v>Aidan Quinn</c:v>
                </c:pt>
                <c:pt idx="30">
                  <c:v>Aileen Quinn</c:v>
                </c:pt>
                <c:pt idx="31">
                  <c:v>Aisling Franciosi</c:v>
                </c:pt>
                <c:pt idx="32">
                  <c:v>Ajay Devgn</c:v>
                </c:pt>
                <c:pt idx="33">
                  <c:v>Akio Ã”tsuka</c:v>
                </c:pt>
                <c:pt idx="34">
                  <c:v>Akira Terao</c:v>
                </c:pt>
                <c:pt idx="35">
                  <c:v>Aksel Hennie</c:v>
                </c:pt>
                <c:pt idx="36">
                  <c:v>Akshay Kumar</c:v>
                </c:pt>
                <c:pt idx="37">
                  <c:v>Al Pacino</c:v>
                </c:pt>
                <c:pt idx="38">
                  <c:v>Alan Alda</c:v>
                </c:pt>
                <c:pt idx="39">
                  <c:v>Alan Arkin</c:v>
                </c:pt>
                <c:pt idx="40">
                  <c:v>Alan Bates</c:v>
                </c:pt>
                <c:pt idx="41">
                  <c:v>Alan Boyce</c:v>
                </c:pt>
                <c:pt idx="42">
                  <c:v>Alan Cumming</c:v>
                </c:pt>
                <c:pt idx="43">
                  <c:v>Alan Rickman</c:v>
                </c:pt>
                <c:pt idx="44">
                  <c:v>Alan Van Sprang</c:v>
                </c:pt>
                <c:pt idx="45">
                  <c:v>Alan Young</c:v>
                </c:pt>
                <c:pt idx="46">
                  <c:v>Albert Brooks</c:v>
                </c:pt>
                <c:pt idx="47">
                  <c:v>Albert Dupontel</c:v>
                </c:pt>
                <c:pt idx="48">
                  <c:v>Albert Finney</c:v>
                </c:pt>
                <c:pt idx="49">
                  <c:v>Alden Ehrenreich</c:v>
                </c:pt>
                <c:pt idx="50">
                  <c:v>Aldis Hodge</c:v>
                </c:pt>
                <c:pt idx="51">
                  <c:v>Alec Baldwin</c:v>
                </c:pt>
                <c:pt idx="52">
                  <c:v>Alek Skarlatos</c:v>
                </c:pt>
                <c:pt idx="53">
                  <c:v>Aleksey Serebryakov</c:v>
                </c:pt>
                <c:pt idx="54">
                  <c:v>Alessandro Nivola</c:v>
                </c:pt>
                <c:pt idx="55">
                  <c:v>Alex D. Linz</c:v>
                </c:pt>
                <c:pt idx="56">
                  <c:v>Alex Etel</c:v>
                </c:pt>
                <c:pt idx="57">
                  <c:v>Alex Kendrick</c:v>
                </c:pt>
                <c:pt idx="58">
                  <c:v>Alex Pettyfer</c:v>
                </c:pt>
                <c:pt idx="59">
                  <c:v>Alex Roe</c:v>
                </c:pt>
                <c:pt idx="60">
                  <c:v>Alex Veadov</c:v>
                </c:pt>
                <c:pt idx="61">
                  <c:v>Alex Vincent</c:v>
                </c:pt>
                <c:pt idx="62">
                  <c:v>Alexa PenaVega</c:v>
                </c:pt>
                <c:pt idx="63">
                  <c:v>Alexander Ludwig</c:v>
                </c:pt>
                <c:pt idx="64">
                  <c:v>Alexander SkarsgÃ¥rd</c:v>
                </c:pt>
                <c:pt idx="65">
                  <c:v>Alexandra Daddario</c:v>
                </c:pt>
                <c:pt idx="66">
                  <c:v>Alexandra DahlstrÃ¶m</c:v>
                </c:pt>
                <c:pt idx="67">
                  <c:v>Alexandre Rodrigues</c:v>
                </c:pt>
                <c:pt idx="68">
                  <c:v>Alexis Bledel</c:v>
                </c:pt>
                <c:pt idx="69">
                  <c:v>Alexis Denisof</c:v>
                </c:pt>
                <c:pt idx="70">
                  <c:v>Alexsandra Wright</c:v>
                </c:pt>
                <c:pt idx="71">
                  <c:v>Alfre Woodard</c:v>
                </c:pt>
                <c:pt idx="72">
                  <c:v>Alfred Molina</c:v>
                </c:pt>
                <c:pt idx="73">
                  <c:v>Ali MacGraw</c:v>
                </c:pt>
                <c:pt idx="74">
                  <c:v>Alia Shawkat</c:v>
                </c:pt>
                <c:pt idx="75">
                  <c:v>Alice Diabo</c:v>
                </c:pt>
                <c:pt idx="76">
                  <c:v>Alice Englert</c:v>
                </c:pt>
                <c:pt idx="77">
                  <c:v>Alice Lowe</c:v>
                </c:pt>
                <c:pt idx="78">
                  <c:v>Alicia Silverstone</c:v>
                </c:pt>
                <c:pt idx="79">
                  <c:v>Alicia Vikander</c:v>
                </c:pt>
                <c:pt idx="80">
                  <c:v>Alison Brie</c:v>
                </c:pt>
                <c:pt idx="81">
                  <c:v>Alison Lohman</c:v>
                </c:pt>
                <c:pt idx="82">
                  <c:v>Alison Steadman</c:v>
                </c:pt>
                <c:pt idx="83">
                  <c:v>Allen Covert</c:v>
                </c:pt>
                <c:pt idx="84">
                  <c:v>Allen Payne</c:v>
                </c:pt>
                <c:pt idx="85">
                  <c:v>Ally Sheedy</c:v>
                </c:pt>
                <c:pt idx="86">
                  <c:v>Alyson Hannigan</c:v>
                </c:pt>
                <c:pt idx="87">
                  <c:v>Alyssa Milano</c:v>
                </c:pt>
                <c:pt idx="88">
                  <c:v>Amanda Bynes</c:v>
                </c:pt>
                <c:pt idx="89">
                  <c:v>Amanda Donohoe</c:v>
                </c:pt>
                <c:pt idx="90">
                  <c:v>Amanda Schull</c:v>
                </c:pt>
                <c:pt idx="91">
                  <c:v>Amanda Seyfried</c:v>
                </c:pt>
                <c:pt idx="92">
                  <c:v>Amandla Stenberg</c:v>
                </c:pt>
                <c:pt idx="93">
                  <c:v>Amber Heard</c:v>
                </c:pt>
                <c:pt idx="94">
                  <c:v>Amber Tamblyn</c:v>
                </c:pt>
                <c:pt idx="95">
                  <c:v>America Ferrera</c:v>
                </c:pt>
                <c:pt idx="96">
                  <c:v>Amitabh Bachchan</c:v>
                </c:pt>
                <c:pt idx="97">
                  <c:v>Amy Adams</c:v>
                </c:pt>
                <c:pt idx="98">
                  <c:v>Amy Brenneman</c:v>
                </c:pt>
                <c:pt idx="99">
                  <c:v>Amy Irving</c:v>
                </c:pt>
                <c:pt idx="100">
                  <c:v>Amy Landecker</c:v>
                </c:pt>
                <c:pt idx="101">
                  <c:v>Amy Madigan</c:v>
                </c:pt>
                <c:pt idx="102">
                  <c:v>Amy Poehler</c:v>
                </c:pt>
                <c:pt idx="103">
                  <c:v>Amy Schumer</c:v>
                </c:pt>
                <c:pt idx="104">
                  <c:v>Amy Seimetz</c:v>
                </c:pt>
                <c:pt idx="105">
                  <c:v>AnaÃ¯s Reboux</c:v>
                </c:pt>
                <c:pt idx="106">
                  <c:v>Anamaria Marinca</c:v>
                </c:pt>
                <c:pt idx="107">
                  <c:v>Anders Danielsen Lie</c:v>
                </c:pt>
                <c:pt idx="108">
                  <c:v>Andie MacDowell</c:v>
                </c:pt>
                <c:pt idx="109">
                  <c:v>Andre Gower</c:v>
                </c:pt>
                <c:pt idx="110">
                  <c:v>Andre Gregory</c:v>
                </c:pt>
                <c:pt idx="111">
                  <c:v>Andreas Wilson</c:v>
                </c:pt>
                <c:pt idx="112">
                  <c:v>Andrew Dice Clay</c:v>
                </c:pt>
                <c:pt idx="113">
                  <c:v>Andrew Garfield</c:v>
                </c:pt>
                <c:pt idx="114">
                  <c:v>Andrew Lawrence</c:v>
                </c:pt>
                <c:pt idx="115">
                  <c:v>Andrew Lowery</c:v>
                </c:pt>
                <c:pt idx="116">
                  <c:v>Andrew McCarthy</c:v>
                </c:pt>
                <c:pt idx="117">
                  <c:v>Andrew Philpot</c:v>
                </c:pt>
                <c:pt idx="118">
                  <c:v>Andrew Prine</c:v>
                </c:pt>
                <c:pt idx="119">
                  <c:v>Andrew Robinson</c:v>
                </c:pt>
                <c:pt idx="120">
                  <c:v>Andrew Stevens</c:v>
                </c:pt>
                <c:pt idx="121">
                  <c:v>Andy Biersack</c:v>
                </c:pt>
                <c:pt idx="122">
                  <c:v>Andy Garcia</c:v>
                </c:pt>
                <c:pt idx="123">
                  <c:v>Andy Kaufman</c:v>
                </c:pt>
                <c:pt idx="124">
                  <c:v>Andy Lau</c:v>
                </c:pt>
                <c:pt idx="125">
                  <c:v>Andy Powers</c:v>
                </c:pt>
                <c:pt idx="126">
                  <c:v>Andy Samberg</c:v>
                </c:pt>
                <c:pt idx="127">
                  <c:v>Andy Serkis</c:v>
                </c:pt>
                <c:pt idx="128">
                  <c:v>Angel Aviles</c:v>
                </c:pt>
                <c:pt idx="129">
                  <c:v>Angela Bassett</c:v>
                </c:pt>
                <c:pt idx="130">
                  <c:v>Angela Bettis</c:v>
                </c:pt>
                <c:pt idx="131">
                  <c:v>Angelina Jolie</c:v>
                </c:pt>
                <c:pt idx="132">
                  <c:v>Angourie Rice</c:v>
                </c:pt>
                <c:pt idx="133">
                  <c:v>Angus Macfadyen</c:v>
                </c:pt>
                <c:pt idx="134">
                  <c:v>Anika Noni Rose</c:v>
                </c:pt>
                <c:pt idx="135">
                  <c:v>Anjelica Huston</c:v>
                </c:pt>
                <c:pt idx="136">
                  <c:v>Ann Dowd</c:v>
                </c:pt>
                <c:pt idx="137">
                  <c:v>Anna Chlumsky</c:v>
                </c:pt>
                <c:pt idx="138">
                  <c:v>Anna Faris</c:v>
                </c:pt>
                <c:pt idx="139">
                  <c:v>Anna Kendrick</c:v>
                </c:pt>
                <c:pt idx="140">
                  <c:v>Anna Paquin</c:v>
                </c:pt>
                <c:pt idx="141">
                  <c:v>Annabella Sciorra</c:v>
                </c:pt>
                <c:pt idx="142">
                  <c:v>Annabeth Gish</c:v>
                </c:pt>
                <c:pt idx="143">
                  <c:v>AnnaSophia Robb</c:v>
                </c:pt>
                <c:pt idx="144">
                  <c:v>Anne Bancroft</c:v>
                </c:pt>
                <c:pt idx="145">
                  <c:v>Anne Dorval</c:v>
                </c:pt>
                <c:pt idx="146">
                  <c:v>Anne Hathaway</c:v>
                </c:pt>
                <c:pt idx="147">
                  <c:v>Anne Parillaud</c:v>
                </c:pt>
                <c:pt idx="148">
                  <c:v>Anne Reid</c:v>
                </c:pt>
                <c:pt idx="149">
                  <c:v>Anne TeyssÃ¨dre</c:v>
                </c:pt>
                <c:pt idx="150">
                  <c:v>Annette Bening</c:v>
                </c:pt>
                <c:pt idx="151">
                  <c:v>Anouk AimÃ©e</c:v>
                </c:pt>
                <c:pt idx="152">
                  <c:v>Ansel Elgort</c:v>
                </c:pt>
                <c:pt idx="153">
                  <c:v>Anthony Anderson</c:v>
                </c:pt>
                <c:pt idx="154">
                  <c:v>Anthony Barrile</c:v>
                </c:pt>
                <c:pt idx="155">
                  <c:v>Anthony Edwards</c:v>
                </c:pt>
                <c:pt idx="156">
                  <c:v>Anthony Gonzalez</c:v>
                </c:pt>
                <c:pt idx="157">
                  <c:v>Anthony Hopkins</c:v>
                </c:pt>
                <c:pt idx="158">
                  <c:v>Anthony LaPaglia</c:v>
                </c:pt>
                <c:pt idx="159">
                  <c:v>Anthony Mackie</c:v>
                </c:pt>
                <c:pt idx="160">
                  <c:v>Anthony Michael Hall</c:v>
                </c:pt>
                <c:pt idx="161">
                  <c:v>Anthony Newley</c:v>
                </c:pt>
                <c:pt idx="162">
                  <c:v>Anthony Perkins</c:v>
                </c:pt>
                <c:pt idx="163">
                  <c:v>Anthony Quinn</c:v>
                </c:pt>
                <c:pt idx="164">
                  <c:v>Anton Glanzelius</c:v>
                </c:pt>
                <c:pt idx="165">
                  <c:v>Anton Yelchin</c:v>
                </c:pt>
                <c:pt idx="166">
                  <c:v>Antonio Banderas</c:v>
                </c:pt>
                <c:pt idx="167">
                  <c:v>Anya Taylor-Joy</c:v>
                </c:pt>
                <c:pt idx="168">
                  <c:v>Arata Iura</c:v>
                </c:pt>
                <c:pt idx="169">
                  <c:v>Ari Folman</c:v>
                </c:pt>
                <c:pt idx="170">
                  <c:v>Ari Graynor</c:v>
                </c:pt>
                <c:pt idx="171">
                  <c:v>Arielle Holmes</c:v>
                </c:pt>
                <c:pt idx="172">
                  <c:v>Arjun Kapoor</c:v>
                </c:pt>
                <c:pt idx="173">
                  <c:v>Armand Assante</c:v>
                </c:pt>
                <c:pt idx="174">
                  <c:v>Armie Hammer</c:v>
                </c:pt>
                <c:pt idx="175">
                  <c:v>Arnold Schwarzenegger</c:v>
                </c:pt>
                <c:pt idx="176">
                  <c:v>Arye Gross</c:v>
                </c:pt>
                <c:pt idx="177">
                  <c:v>Asa Butterfield</c:v>
                </c:pt>
                <c:pt idx="178">
                  <c:v>Ashley Bratcher</c:v>
                </c:pt>
                <c:pt idx="179">
                  <c:v>Ashley Greene</c:v>
                </c:pt>
                <c:pt idx="180">
                  <c:v>Ashley Hinshaw</c:v>
                </c:pt>
                <c:pt idx="181">
                  <c:v>Ashley Judd</c:v>
                </c:pt>
                <c:pt idx="182">
                  <c:v>Ashley Tisdale</c:v>
                </c:pt>
                <c:pt idx="183">
                  <c:v>Ashton Kutcher</c:v>
                </c:pt>
                <c:pt idx="184">
                  <c:v>Asia Argento</c:v>
                </c:pt>
                <c:pt idx="185">
                  <c:v>Assumpta Serna</c:v>
                </c:pt>
                <c:pt idx="186">
                  <c:v>Atsuko Tanaka</c:v>
                </c:pt>
                <c:pt idx="187">
                  <c:v>Aubrey Peeples</c:v>
                </c:pt>
                <c:pt idx="188">
                  <c:v>Aubrey Plaza</c:v>
                </c:pt>
                <c:pt idx="189">
                  <c:v>Audie England</c:v>
                </c:pt>
                <c:pt idx="190">
                  <c:v>Audrey Tautou</c:v>
                </c:pt>
                <c:pt idx="191">
                  <c:v>Auli'i Cravalho</c:v>
                </c:pt>
                <c:pt idx="192">
                  <c:v>Avtandil Makharadze</c:v>
                </c:pt>
                <c:pt idx="193">
                  <c:v>Ayako Fujitani</c:v>
                </c:pt>
                <c:pt idx="194">
                  <c:v>Ayushmann Khurrana</c:v>
                </c:pt>
                <c:pt idx="195">
                  <c:v>BÃ©rÃ©nice Bejo</c:v>
                </c:pt>
                <c:pt idx="196">
                  <c:v>Bai Ling</c:v>
                </c:pt>
                <c:pt idx="197">
                  <c:v>Bajram Severdzan</c:v>
                </c:pt>
                <c:pt idx="198">
                  <c:v>Balthazar Getty</c:v>
                </c:pt>
                <c:pt idx="199">
                  <c:v>Barbara Hershey</c:v>
                </c:pt>
                <c:pt idx="200">
                  <c:v>Barbara Sukowa</c:v>
                </c:pt>
                <c:pt idx="201">
                  <c:v>Barbra Streisand</c:v>
                </c:pt>
                <c:pt idx="202">
                  <c:v>Barney Clark</c:v>
                </c:pt>
                <c:pt idx="203">
                  <c:v>Barry Bostwick</c:v>
                </c:pt>
                <c:pt idx="204">
                  <c:v>Barry G. Bernson</c:v>
                </c:pt>
                <c:pt idx="205">
                  <c:v>Barry Jackson</c:v>
                </c:pt>
                <c:pt idx="206">
                  <c:v>Barry Otto</c:v>
                </c:pt>
                <c:pt idx="207">
                  <c:v>Barry Watson</c:v>
                </c:pt>
                <c:pt idx="208">
                  <c:v>Bart Conner</c:v>
                </c:pt>
                <c:pt idx="209">
                  <c:v>Batsheva Dance Company</c:v>
                </c:pt>
                <c:pt idx="210">
                  <c:v>Beau Knapp</c:v>
                </c:pt>
                <c:pt idx="211">
                  <c:v>Behzad Dorani</c:v>
                </c:pt>
                <c:pt idx="212">
                  <c:v>Bel Powley</c:v>
                </c:pt>
                <c:pt idx="213">
                  <c:v>BelÃ©n Rueda</c:v>
                </c:pt>
                <c:pt idx="214">
                  <c:v>Bella Thorne</c:v>
                </c:pt>
                <c:pt idx="215">
                  <c:v>Ben Affleck</c:v>
                </c:pt>
                <c:pt idx="216">
                  <c:v>Ben Barnes</c:v>
                </c:pt>
                <c:pt idx="217">
                  <c:v>Ben Burtt</c:v>
                </c:pt>
                <c:pt idx="218">
                  <c:v>Ben Cross</c:v>
                </c:pt>
                <c:pt idx="219">
                  <c:v>Ben Foster</c:v>
                </c:pt>
                <c:pt idx="220">
                  <c:v>Ben Kingsley</c:v>
                </c:pt>
                <c:pt idx="221">
                  <c:v>Ben Mendelsohn</c:v>
                </c:pt>
                <c:pt idx="222">
                  <c:v>Ben Murphy</c:v>
                </c:pt>
                <c:pt idx="223">
                  <c:v>Ben Schnetzer</c:v>
                </c:pt>
                <c:pt idx="224">
                  <c:v>Ben Schwartz</c:v>
                </c:pt>
                <c:pt idx="225">
                  <c:v>Ben Stiller</c:v>
                </c:pt>
                <c:pt idx="226">
                  <c:v>Ben Whishaw</c:v>
                </c:pt>
                <c:pt idx="227">
                  <c:v>Benedict Cumberbatch</c:v>
                </c:pt>
                <c:pt idx="228">
                  <c:v>Benicio Del Toro</c:v>
                </c:pt>
                <c:pt idx="229">
                  <c:v>Benjamin Bratt</c:v>
                </c:pt>
                <c:pt idx="230">
                  <c:v>Benjamin Walker</c:v>
                </c:pt>
                <c:pt idx="231">
                  <c:v>BenoÃ®t Poelvoorde</c:v>
                </c:pt>
                <c:pt idx="232">
                  <c:v>Bernadette Peters</c:v>
                </c:pt>
                <c:pt idx="233">
                  <c:v>Bernard Giraudeau</c:v>
                </c:pt>
                <c:pt idx="234">
                  <c:v>Bernard Hill</c:v>
                </c:pt>
                <c:pt idx="235">
                  <c:v>Bertil Guve</c:v>
                </c:pt>
                <c:pt idx="236">
                  <c:v>Betsy Palmer</c:v>
                </c:pt>
                <c:pt idx="237">
                  <c:v>Betsy Russell</c:v>
                </c:pt>
                <c:pt idx="238">
                  <c:v>Bette Davis</c:v>
                </c:pt>
                <c:pt idx="239">
                  <c:v>Bette Midler</c:v>
                </c:pt>
                <c:pt idx="240">
                  <c:v>Bettina Bush</c:v>
                </c:pt>
                <c:pt idx="241">
                  <c:v>BeyoncÃ©</c:v>
                </c:pt>
                <c:pt idx="242">
                  <c:v>Biff Yeager</c:v>
                </c:pt>
                <c:pt idx="243">
                  <c:v>Big Boi</c:v>
                </c:pt>
                <c:pt idx="244">
                  <c:v>Bill Bellamy</c:v>
                </c:pt>
                <c:pt idx="245">
                  <c:v>Bill Cosby</c:v>
                </c:pt>
                <c:pt idx="246">
                  <c:v>Bill Farmer</c:v>
                </c:pt>
                <c:pt idx="247">
                  <c:v>Bill Hader</c:v>
                </c:pt>
                <c:pt idx="248">
                  <c:v>Bill Milner</c:v>
                </c:pt>
                <c:pt idx="249">
                  <c:v>Bill Murray</c:v>
                </c:pt>
                <c:pt idx="250">
                  <c:v>Bill Nighy</c:v>
                </c:pt>
                <c:pt idx="251">
                  <c:v>Bill Paterson</c:v>
                </c:pt>
                <c:pt idx="252">
                  <c:v>Bill Paxton</c:v>
                </c:pt>
                <c:pt idx="253">
                  <c:v>Bill Pullman</c:v>
                </c:pt>
                <c:pt idx="254">
                  <c:v>Bill Schoppert</c:v>
                </c:pt>
                <c:pt idx="255">
                  <c:v>Bill SkarsgÃ¥rd</c:v>
                </c:pt>
                <c:pt idx="256">
                  <c:v>Billy Barratt</c:v>
                </c:pt>
                <c:pt idx="257">
                  <c:v>Billy Bob Thornton</c:v>
                </c:pt>
                <c:pt idx="258">
                  <c:v>Billy Campbell</c:v>
                </c:pt>
                <c:pt idx="259">
                  <c:v>Billy Crudup</c:v>
                </c:pt>
                <c:pt idx="260">
                  <c:v>Billy Crystal</c:v>
                </c:pt>
                <c:pt idx="261">
                  <c:v>Billy Howle</c:v>
                </c:pt>
                <c:pt idx="262">
                  <c:v>Billy Zane</c:v>
                </c:pt>
                <c:pt idx="263">
                  <c:v>BjÃ¶rk</c:v>
                </c:pt>
                <c:pt idx="264">
                  <c:v>Blake Heron</c:v>
                </c:pt>
                <c:pt idx="265">
                  <c:v>Blake Jenner</c:v>
                </c:pt>
                <c:pt idx="266">
                  <c:v>Blake Lively</c:v>
                </c:pt>
                <c:pt idx="267">
                  <c:v>Blanchard Ryan</c:v>
                </c:pt>
                <c:pt idx="268">
                  <c:v>Blayne Weaver</c:v>
                </c:pt>
                <c:pt idx="269">
                  <c:v>Blythe Danner</c:v>
                </c:pt>
                <c:pt idx="270">
                  <c:v>Bo Derek</c:v>
                </c:pt>
                <c:pt idx="271">
                  <c:v>Bob Dylan</c:v>
                </c:pt>
                <c:pt idx="272">
                  <c:v>Bob Geldof</c:v>
                </c:pt>
                <c:pt idx="273">
                  <c:v>Bob Hoskins</c:v>
                </c:pt>
                <c:pt idx="274">
                  <c:v>Bob Newhart</c:v>
                </c:pt>
                <c:pt idx="275">
                  <c:v>Bobcat Goldthwait</c:v>
                </c:pt>
                <c:pt idx="276">
                  <c:v>Bonnie Bedelia</c:v>
                </c:pt>
                <c:pt idx="277">
                  <c:v>Bonnie Langford</c:v>
                </c:pt>
                <c:pt idx="278">
                  <c:v>Bonnie Root</c:v>
                </c:pt>
                <c:pt idx="279">
                  <c:v>Boyd Holbrook</c:v>
                </c:pt>
                <c:pt idx="280">
                  <c:v>Brad Davis</c:v>
                </c:pt>
                <c:pt idx="281">
                  <c:v>Brad Dourif</c:v>
                </c:pt>
                <c:pt idx="282">
                  <c:v>Brad Garrett</c:v>
                </c:pt>
                <c:pt idx="283">
                  <c:v>Brad Johnson</c:v>
                </c:pt>
                <c:pt idx="284">
                  <c:v>Brad Pitt</c:v>
                </c:pt>
                <c:pt idx="285">
                  <c:v>Brad Renfro</c:v>
                </c:pt>
                <c:pt idx="286">
                  <c:v>Bradley Cooper</c:v>
                </c:pt>
                <c:pt idx="287">
                  <c:v>Bradley Gregg</c:v>
                </c:pt>
                <c:pt idx="288">
                  <c:v>Brady Corbet</c:v>
                </c:pt>
                <c:pt idx="289">
                  <c:v>Brady Jandreau</c:v>
                </c:pt>
                <c:pt idx="290">
                  <c:v>Brandon Lee</c:v>
                </c:pt>
                <c:pt idx="291">
                  <c:v>Brandon Quintin Adams</c:v>
                </c:pt>
                <c:pt idx="292">
                  <c:v>Brandon Routh</c:v>
                </c:pt>
                <c:pt idx="293">
                  <c:v>Branko Djuric</c:v>
                </c:pt>
                <c:pt idx="294">
                  <c:v>Breckin Meyer</c:v>
                </c:pt>
                <c:pt idx="295">
                  <c:v>Brenda Blethyn</c:v>
                </c:pt>
                <c:pt idx="296">
                  <c:v>Brendan Fraser</c:v>
                </c:pt>
                <c:pt idx="297">
                  <c:v>Brendan Gleeson</c:v>
                </c:pt>
                <c:pt idx="298">
                  <c:v>Brenton Thwaites</c:v>
                </c:pt>
                <c:pt idx="299">
                  <c:v>Brett Dalton</c:v>
                </c:pt>
                <c:pt idx="300">
                  <c:v>Brian Benben</c:v>
                </c:pt>
                <c:pt idx="301">
                  <c:v>Brian Bonsall</c:v>
                </c:pt>
                <c:pt idx="302">
                  <c:v>Brian Bosworth</c:v>
                </c:pt>
                <c:pt idx="303">
                  <c:v>Brian Cox</c:v>
                </c:pt>
                <c:pt idx="304">
                  <c:v>Brian Dennehy</c:v>
                </c:pt>
                <c:pt idx="305">
                  <c:v>Brian Kerwin</c:v>
                </c:pt>
                <c:pt idx="306">
                  <c:v>Brian Krause</c:v>
                </c:pt>
                <c:pt idx="307">
                  <c:v>Brian O'Halloran</c:v>
                </c:pt>
                <c:pt idx="308">
                  <c:v>Briana Evigan</c:v>
                </c:pt>
                <c:pt idx="309">
                  <c:v>Bridget Fonda</c:v>
                </c:pt>
                <c:pt idx="310">
                  <c:v>Brie Larson</c:v>
                </c:pt>
                <c:pt idx="311">
                  <c:v>Brigitte Lin</c:v>
                </c:pt>
                <c:pt idx="312">
                  <c:v>Brit Marling</c:v>
                </c:pt>
                <c:pt idx="313">
                  <c:v>Britney Spears</c:v>
                </c:pt>
                <c:pt idx="314">
                  <c:v>Brittany Murphy</c:v>
                </c:pt>
                <c:pt idx="315">
                  <c:v>Brittany Snow</c:v>
                </c:pt>
                <c:pt idx="316">
                  <c:v>Bronson Pinchot</c:v>
                </c:pt>
                <c:pt idx="317">
                  <c:v>Brooke Adams</c:v>
                </c:pt>
                <c:pt idx="318">
                  <c:v>Brooke Shields</c:v>
                </c:pt>
                <c:pt idx="319">
                  <c:v>Brooklynn Prince</c:v>
                </c:pt>
                <c:pt idx="320">
                  <c:v>Bruce Campbell</c:v>
                </c:pt>
                <c:pt idx="321">
                  <c:v>Bruce Dern</c:v>
                </c:pt>
                <c:pt idx="322">
                  <c:v>Bruce Greenwood</c:v>
                </c:pt>
                <c:pt idx="323">
                  <c:v>Bruce Ramsay</c:v>
                </c:pt>
                <c:pt idx="324">
                  <c:v>Bruce Willis</c:v>
                </c:pt>
                <c:pt idx="325">
                  <c:v>Bruno Ganz</c:v>
                </c:pt>
                <c:pt idx="326">
                  <c:v>Bruno Lawrence</c:v>
                </c:pt>
                <c:pt idx="327">
                  <c:v>Bryan Brown</c:v>
                </c:pt>
                <c:pt idx="328">
                  <c:v>Bryan Cranston</c:v>
                </c:pt>
                <c:pt idx="329">
                  <c:v>Bryce Dallas Howard</c:v>
                </c:pt>
                <c:pt idx="330">
                  <c:v>Bubba Smith</c:v>
                </c:pt>
                <c:pt idx="331">
                  <c:v>Bulle Ogier</c:v>
                </c:pt>
                <c:pt idx="332">
                  <c:v>Burt Lancaster</c:v>
                </c:pt>
                <c:pt idx="333">
                  <c:v>Burt Reynolds</c:v>
                </c:pt>
                <c:pt idx="334">
                  <c:v>C. Thomas Howell</c:v>
                </c:pt>
                <c:pt idx="335">
                  <c:v>CÃ©cile de France</c:v>
                </c:pt>
                <c:pt idx="336">
                  <c:v>Caitlin Gerard</c:v>
                </c:pt>
                <c:pt idx="337">
                  <c:v>Callum Turner</c:v>
                </c:pt>
                <c:pt idx="338">
                  <c:v>Calvin Reeder</c:v>
                </c:pt>
                <c:pt idx="339">
                  <c:v>Cameron Diaz</c:v>
                </c:pt>
                <c:pt idx="340">
                  <c:v>Cameron Dye</c:v>
                </c:pt>
                <c:pt idx="341">
                  <c:v>Camilla Belle</c:v>
                </c:pt>
                <c:pt idx="342">
                  <c:v>Carey Mulligan</c:v>
                </c:pt>
                <c:pt idx="343">
                  <c:v>Carice van Houten</c:v>
                </c:pt>
                <c:pt idx="344">
                  <c:v>Carl Weathers</c:v>
                </c:pt>
                <c:pt idx="345">
                  <c:v>Carlo Cecchi</c:v>
                </c:pt>
                <c:pt idx="346">
                  <c:v>Carlos Acosta</c:v>
                </c:pt>
                <c:pt idx="347">
                  <c:v>Carlos Alazraqui</c:v>
                </c:pt>
                <c:pt idx="348">
                  <c:v>Carlos Gallardo</c:v>
                </c:pt>
                <c:pt idx="349">
                  <c:v>Carmen Electra</c:v>
                </c:pt>
                <c:pt idx="350">
                  <c:v>Carmen Maura</c:v>
                </c:pt>
                <c:pt idx="351">
                  <c:v>Caroline Ducey</c:v>
                </c:pt>
                <c:pt idx="352">
                  <c:v>Carolyn Farina</c:v>
                </c:pt>
                <c:pt idx="353">
                  <c:v>Cary Elwes</c:v>
                </c:pt>
                <c:pt idx="354">
                  <c:v>Casey Affleck</c:v>
                </c:pt>
                <c:pt idx="355">
                  <c:v>Casey Siemaszko</c:v>
                </c:pt>
                <c:pt idx="356">
                  <c:v>Casper Van Dien</c:v>
                </c:pt>
                <c:pt idx="357">
                  <c:v>Cassandra Peterson</c:v>
                </c:pt>
                <c:pt idx="358">
                  <c:v>Catalina Sandino Moreno</c:v>
                </c:pt>
                <c:pt idx="359">
                  <c:v>Cate Blanchett</c:v>
                </c:pt>
                <c:pt idx="360">
                  <c:v>Catherine Deneuve</c:v>
                </c:pt>
                <c:pt idx="361">
                  <c:v>Catherine Hicks</c:v>
                </c:pt>
                <c:pt idx="362">
                  <c:v>Catherine Keener</c:v>
                </c:pt>
                <c:pt idx="363">
                  <c:v>Catherine Mary Stewart</c:v>
                </c:pt>
                <c:pt idx="364">
                  <c:v>Catherine McCormack</c:v>
                </c:pt>
                <c:pt idx="365">
                  <c:v>Catherine O'Hara</c:v>
                </c:pt>
                <c:pt idx="366">
                  <c:v>Catherine Zeta-Jones</c:v>
                </c:pt>
                <c:pt idx="367">
                  <c:v>Cathy Podewell</c:v>
                </c:pt>
                <c:pt idx="368">
                  <c:v>Catriona MacColl</c:v>
                </c:pt>
                <c:pt idx="369">
                  <c:v>Cayden Boyd</c:v>
                </c:pt>
                <c:pt idx="370">
                  <c:v>Caylee Cowan</c:v>
                </c:pt>
                <c:pt idx="371">
                  <c:v>Cecilia Roth</c:v>
                </c:pt>
                <c:pt idx="372">
                  <c:v>Cedric the Entertainer</c:v>
                </c:pt>
                <c:pt idx="373">
                  <c:v>Chace Crawford</c:v>
                </c:pt>
                <c:pt idx="374">
                  <c:v>Chad Michael Murray</c:v>
                </c:pt>
                <c:pt idx="375">
                  <c:v>Chad Villella</c:v>
                </c:pt>
                <c:pt idx="376">
                  <c:v>Chadwick Boseman</c:v>
                </c:pt>
                <c:pt idx="377">
                  <c:v>Chaney Kley</c:v>
                </c:pt>
                <c:pt idx="378">
                  <c:v>Channing Tatum</c:v>
                </c:pt>
                <c:pt idx="379">
                  <c:v>Chao-jung Chen</c:v>
                </c:pt>
                <c:pt idx="380">
                  <c:v>Charles Bronson</c:v>
                </c:pt>
                <c:pt idx="381">
                  <c:v>Charles Grodin</c:v>
                </c:pt>
                <c:pt idx="382">
                  <c:v>Charles Martin Smith</c:v>
                </c:pt>
                <c:pt idx="383">
                  <c:v>Charlie Clark</c:v>
                </c:pt>
                <c:pt idx="384">
                  <c:v>Charlie Cox</c:v>
                </c:pt>
                <c:pt idx="385">
                  <c:v>Charlie Hunnam</c:v>
                </c:pt>
                <c:pt idx="386">
                  <c:v>Charlie Plummer</c:v>
                </c:pt>
                <c:pt idx="387">
                  <c:v>Charlie Schlatter</c:v>
                </c:pt>
                <c:pt idx="388">
                  <c:v>Charlie Sheen</c:v>
                </c:pt>
                <c:pt idx="389">
                  <c:v>Charlie Talbert</c:v>
                </c:pt>
                <c:pt idx="390">
                  <c:v>Charlize Theron</c:v>
                </c:pt>
                <c:pt idx="391">
                  <c:v>Charlotte Ayanna</c:v>
                </c:pt>
                <c:pt idx="392">
                  <c:v>Charlotte Burke</c:v>
                </c:pt>
                <c:pt idx="393">
                  <c:v>Charlotte Gainsbourg</c:v>
                </c:pt>
                <c:pt idx="394">
                  <c:v>Charlotte Rampling</c:v>
                </c:pt>
                <c:pt idx="395">
                  <c:v>Charlotte VÃ©ry</c:v>
                </c:pt>
                <c:pt idx="396">
                  <c:v>Charlton Heston</c:v>
                </c:pt>
                <c:pt idx="397">
                  <c:v>Chase Williamson</c:v>
                </c:pt>
                <c:pt idx="398">
                  <c:v>Cheech Marin</c:v>
                </c:pt>
                <c:pt idx="399">
                  <c:v>Cher</c:v>
                </c:pt>
                <c:pt idx="400">
                  <c:v>Chevy Chase</c:v>
                </c:pt>
                <c:pt idx="401">
                  <c:v>Chiara Mastroianni</c:v>
                </c:pt>
                <c:pt idx="402">
                  <c:v>Chieko BaishÃ´</c:v>
                </c:pt>
                <c:pt idx="403">
                  <c:v>Chin Tsai</c:v>
                </c:pt>
                <c:pt idx="404">
                  <c:v>Chingmy Yau</c:v>
                </c:pt>
                <c:pt idx="405">
                  <c:v>Chiwetel Ejiofor</c:v>
                </c:pt>
                <c:pt idx="406">
                  <c:v>ChloÃ« Grace Moretz</c:v>
                </c:pt>
                <c:pt idx="407">
                  <c:v>ChloÃ« Sevigny</c:v>
                </c:pt>
                <c:pt idx="408">
                  <c:v>Chloe Bennet</c:v>
                </c:pt>
                <c:pt idx="409">
                  <c:v>Choi Min-sik</c:v>
                </c:pt>
                <c:pt idx="410">
                  <c:v>Chow Yun-Fat</c:v>
                </c:pt>
                <c:pt idx="411">
                  <c:v>Chris Brown</c:v>
                </c:pt>
                <c:pt idx="412">
                  <c:v>Chris Cooper</c:v>
                </c:pt>
                <c:pt idx="413">
                  <c:v>Chris Elliott</c:v>
                </c:pt>
                <c:pt idx="414">
                  <c:v>Chris Evans</c:v>
                </c:pt>
                <c:pt idx="415">
                  <c:v>Chris Farley</c:v>
                </c:pt>
                <c:pt idx="416">
                  <c:v>Chris Hemsworth</c:v>
                </c:pt>
                <c:pt idx="417">
                  <c:v>Chris Kattan</c:v>
                </c:pt>
                <c:pt idx="418">
                  <c:v>Chris Klein</c:v>
                </c:pt>
                <c:pt idx="419">
                  <c:v>Chris Makepeace</c:v>
                </c:pt>
                <c:pt idx="420">
                  <c:v>Chris Massoglia</c:v>
                </c:pt>
                <c:pt idx="421">
                  <c:v>Chris Messina</c:v>
                </c:pt>
                <c:pt idx="422">
                  <c:v>Chris O'Donnell</c:v>
                </c:pt>
                <c:pt idx="423">
                  <c:v>Chris O'Dowd</c:v>
                </c:pt>
                <c:pt idx="424">
                  <c:v>Chris Penn</c:v>
                </c:pt>
                <c:pt idx="425">
                  <c:v>Chris Pine</c:v>
                </c:pt>
                <c:pt idx="426">
                  <c:v>Chris Pratt</c:v>
                </c:pt>
                <c:pt idx="427">
                  <c:v>Chris Rock</c:v>
                </c:pt>
                <c:pt idx="428">
                  <c:v>Chris Sarandon</c:v>
                </c:pt>
                <c:pt idx="429">
                  <c:v>Chris Stafford</c:v>
                </c:pt>
                <c:pt idx="430">
                  <c:v>Chris Young</c:v>
                </c:pt>
                <c:pt idx="431">
                  <c:v>Christian Bale</c:v>
                </c:pt>
                <c:pt idx="432">
                  <c:v>Christian Campbell</c:v>
                </c:pt>
                <c:pt idx="433">
                  <c:v>Christian Clavier</c:v>
                </c:pt>
                <c:pt idx="434">
                  <c:v>Christian Friedel</c:v>
                </c:pt>
                <c:pt idx="435">
                  <c:v>Christian Slater</c:v>
                </c:pt>
                <c:pt idx="436">
                  <c:v>Christina Applegate</c:v>
                </c:pt>
                <c:pt idx="437">
                  <c:v>Christina Hendricks</c:v>
                </c:pt>
                <c:pt idx="438">
                  <c:v>Christina Ricci</c:v>
                </c:pt>
                <c:pt idx="439">
                  <c:v>Christine Cavanaugh</c:v>
                </c:pt>
                <c:pt idx="440">
                  <c:v>Christine Ebersole</c:v>
                </c:pt>
                <c:pt idx="441">
                  <c:v>Christine Lahti</c:v>
                </c:pt>
                <c:pt idx="442">
                  <c:v>Christoph Waltz</c:v>
                </c:pt>
                <c:pt idx="443">
                  <c:v>Christopher Atkins</c:v>
                </c:pt>
                <c:pt idx="444">
                  <c:v>Christopher Denham</c:v>
                </c:pt>
                <c:pt idx="445">
                  <c:v>Christopher Eccleston</c:v>
                </c:pt>
                <c:pt idx="446">
                  <c:v>Christopher George</c:v>
                </c:pt>
                <c:pt idx="447">
                  <c:v>Christopher Gorham</c:v>
                </c:pt>
                <c:pt idx="448">
                  <c:v>Christopher Guest</c:v>
                </c:pt>
                <c:pt idx="449">
                  <c:v>Christopher Lambert</c:v>
                </c:pt>
                <c:pt idx="450">
                  <c:v>Christopher Lloyd</c:v>
                </c:pt>
                <c:pt idx="451">
                  <c:v>Christopher McDonald</c:v>
                </c:pt>
                <c:pt idx="452">
                  <c:v>Christopher Plummer</c:v>
                </c:pt>
                <c:pt idx="453">
                  <c:v>Christopher Reeve</c:v>
                </c:pt>
                <c:pt idx="454">
                  <c:v>Christopher Reid</c:v>
                </c:pt>
                <c:pt idx="455">
                  <c:v>Christopher Walken</c:v>
                </c:pt>
                <c:pt idx="456">
                  <c:v>Christos Stergioglou</c:v>
                </c:pt>
                <c:pt idx="457">
                  <c:v>Chuck Barris</c:v>
                </c:pt>
                <c:pt idx="458">
                  <c:v>Chuck Cooper</c:v>
                </c:pt>
                <c:pt idx="459">
                  <c:v>Chuck Norris</c:v>
                </c:pt>
                <c:pt idx="460">
                  <c:v>Chyler Leigh</c:v>
                </c:pt>
                <c:pt idx="461">
                  <c:v>Cillian Murphy</c:v>
                </c:pt>
                <c:pt idx="462">
                  <c:v>Cindy Williams</c:v>
                </c:pt>
                <c:pt idx="463">
                  <c:v>ClÃ©mence PoÃ©sy</c:v>
                </c:pt>
                <c:pt idx="464">
                  <c:v>Claes Bang</c:v>
                </c:pt>
                <c:pt idx="465">
                  <c:v>Claire Bloom</c:v>
                </c:pt>
                <c:pt idx="466">
                  <c:v>Claire Danes</c:v>
                </c:pt>
                <c:pt idx="467">
                  <c:v>Claire Foy</c:v>
                </c:pt>
                <c:pt idx="468">
                  <c:v>Clarence Williams III</c:v>
                </c:pt>
                <c:pt idx="469">
                  <c:v>Clark Brandon</c:v>
                </c:pt>
                <c:pt idx="470">
                  <c:v>Cliff De Young</c:v>
                </c:pt>
                <c:pt idx="471">
                  <c:v>Cliff Gorman</c:v>
                </c:pt>
                <c:pt idx="472">
                  <c:v>Clint Eastwood</c:v>
                </c:pt>
                <c:pt idx="473">
                  <c:v>Clive Owen</c:v>
                </c:pt>
                <c:pt idx="474">
                  <c:v>Clu Gulager</c:v>
                </c:pt>
                <c:pt idx="475">
                  <c:v>Colin Farrell</c:v>
                </c:pt>
                <c:pt idx="476">
                  <c:v>Colin Firth</c:v>
                </c:pt>
                <c:pt idx="477">
                  <c:v>Colin Friels</c:v>
                </c:pt>
                <c:pt idx="478">
                  <c:v>Colin Hanks</c:v>
                </c:pt>
                <c:pt idx="479">
                  <c:v>Colin O'Donoghue</c:v>
                </c:pt>
                <c:pt idx="480">
                  <c:v>Colin Woodell</c:v>
                </c:pt>
                <c:pt idx="481">
                  <c:v>Colm Meaney</c:v>
                </c:pt>
                <c:pt idx="482">
                  <c:v>Columbus Short</c:v>
                </c:pt>
                <c:pt idx="483">
                  <c:v>Connie Nielsen</c:v>
                </c:pt>
                <c:pt idx="484">
                  <c:v>Connor Paolo</c:v>
                </c:pt>
                <c:pt idx="485">
                  <c:v>Constance Wu</c:v>
                </c:pt>
                <c:pt idx="486">
                  <c:v>Cora Lee Day</c:v>
                </c:pt>
                <c:pt idx="487">
                  <c:v>Coral Browne</c:v>
                </c:pt>
                <c:pt idx="488">
                  <c:v>Coralie Revel</c:v>
                </c:pt>
                <c:pt idx="489">
                  <c:v>Corbin Allred</c:v>
                </c:pt>
                <c:pt idx="490">
                  <c:v>Corey Feldman</c:v>
                </c:pt>
                <c:pt idx="491">
                  <c:v>Corey Haim</c:v>
                </c:pt>
                <c:pt idx="492">
                  <c:v>Craig Bierko</c:v>
                </c:pt>
                <c:pt idx="493">
                  <c:v>Craig Roberts</c:v>
                </c:pt>
                <c:pt idx="494">
                  <c:v>Craig Sheffer</c:v>
                </c:pt>
                <c:pt idx="495">
                  <c:v>Craig T. Nelson</c:v>
                </c:pt>
                <c:pt idx="496">
                  <c:v>Craig Wasson</c:v>
                </c:pt>
                <c:pt idx="497">
                  <c:v>Crispin Glover</c:v>
                </c:pt>
                <c:pt idx="498">
                  <c:v>Cristina Raines</c:v>
                </c:pt>
                <c:pt idx="499">
                  <c:v>Cuba Gooding Jr.</c:v>
                </c:pt>
                <c:pt idx="500">
                  <c:v>Cybill Shepherd</c:v>
                </c:pt>
                <c:pt idx="501">
                  <c:v>Cyndi Lauper</c:v>
                </c:pt>
                <c:pt idx="502">
                  <c:v>Cynthea Mercado</c:v>
                </c:pt>
                <c:pt idx="503">
                  <c:v>Cynthia Dale</c:v>
                </c:pt>
                <c:pt idx="504">
                  <c:v>Cyril Raffaelli</c:v>
                </c:pt>
                <c:pt idx="505">
                  <c:v>D.B. Sweeney</c:v>
                </c:pt>
                <c:pt idx="506">
                  <c:v>Dabney Coleman</c:v>
                </c:pt>
                <c:pt idx="507">
                  <c:v>Dacre Montgomery</c:v>
                </c:pt>
                <c:pt idx="508">
                  <c:v>Daiki Yamashita</c:v>
                </c:pt>
                <c:pt idx="509">
                  <c:v>Daisy Ridley</c:v>
                </c:pt>
                <c:pt idx="510">
                  <c:v>Dakota Fanning</c:v>
                </c:pt>
                <c:pt idx="511">
                  <c:v>Dakota Johnson</c:v>
                </c:pt>
                <c:pt idx="512">
                  <c:v>Dale Midkiff</c:v>
                </c:pt>
                <c:pt idx="513">
                  <c:v>Damian Chapa</c:v>
                </c:pt>
                <c:pt idx="514">
                  <c:v>Damon Wayans</c:v>
                </c:pt>
                <c:pt idx="515">
                  <c:v>Dan Aykroyd</c:v>
                </c:pt>
                <c:pt idx="516">
                  <c:v>Dan Belcher</c:v>
                </c:pt>
                <c:pt idx="517">
                  <c:v>Dan Castellaneta</c:v>
                </c:pt>
                <c:pt idx="518">
                  <c:v>Dan Fogler</c:v>
                </c:pt>
                <c:pt idx="519">
                  <c:v>Dan Monahan</c:v>
                </c:pt>
                <c:pt idx="520">
                  <c:v>Dan Stevens</c:v>
                </c:pt>
                <c:pt idx="521">
                  <c:v>Dana Carvey</c:v>
                </c:pt>
                <c:pt idx="522">
                  <c:v>Dana Delany</c:v>
                </c:pt>
                <c:pt idx="523">
                  <c:v>Dana Kimmell</c:v>
                </c:pt>
                <c:pt idx="524">
                  <c:v>Dane Cook</c:v>
                </c:pt>
                <c:pt idx="525">
                  <c:v>Dane DeHaan</c:v>
                </c:pt>
                <c:pt idx="526">
                  <c:v>Daniel Auteuil</c:v>
                </c:pt>
                <c:pt idx="527">
                  <c:v>Daniel Bernhardt</c:v>
                </c:pt>
                <c:pt idx="528">
                  <c:v>Daniel BrÃ¼hl</c:v>
                </c:pt>
                <c:pt idx="529">
                  <c:v>Daniel Craig</c:v>
                </c:pt>
                <c:pt idx="530">
                  <c:v>Daniel Day-Lewis</c:v>
                </c:pt>
                <c:pt idx="531">
                  <c:v>Daniel GimÃ©nez Cacho</c:v>
                </c:pt>
                <c:pt idx="532">
                  <c:v>Daniel Hansen</c:v>
                </c:pt>
                <c:pt idx="533">
                  <c:v>Daniel Jenkins</c:v>
                </c:pt>
                <c:pt idx="534">
                  <c:v>Daniel Jordano</c:v>
                </c:pt>
                <c:pt idx="535">
                  <c:v>Daniel Kaluuya</c:v>
                </c:pt>
                <c:pt idx="536">
                  <c:v>Daniel London</c:v>
                </c:pt>
                <c:pt idx="537">
                  <c:v>Daniel Radcliffe</c:v>
                </c:pt>
                <c:pt idx="538">
                  <c:v>Daniel Schlachet</c:v>
                </c:pt>
                <c:pt idx="539">
                  <c:v>Daniel Stern</c:v>
                </c:pt>
                <c:pt idx="540">
                  <c:v>Daniel Valdez</c:v>
                </c:pt>
                <c:pt idx="541">
                  <c:v>Daniella Alonso</c:v>
                </c:pt>
                <c:pt idx="542">
                  <c:v>Danielle Harris</c:v>
                </c:pt>
                <c:pt idx="543">
                  <c:v>Danielle Panabaker</c:v>
                </c:pt>
                <c:pt idx="544">
                  <c:v>Danielle Romeo</c:v>
                </c:pt>
                <c:pt idx="545">
                  <c:v>Danny Aiello</c:v>
                </c:pt>
                <c:pt idx="546">
                  <c:v>Danny DeVito</c:v>
                </c:pt>
                <c:pt idx="547">
                  <c:v>Danny Dyer</c:v>
                </c:pt>
                <c:pt idx="548">
                  <c:v>Danny Elfman</c:v>
                </c:pt>
                <c:pt idx="549">
                  <c:v>Danny Glover</c:v>
                </c:pt>
                <c:pt idx="550">
                  <c:v>Danny McBride</c:v>
                </c:pt>
                <c:pt idx="551">
                  <c:v>Danny Trejo</c:v>
                </c:pt>
                <c:pt idx="552">
                  <c:v>Daphne Zuniga</c:v>
                </c:pt>
                <c:pt idx="553">
                  <c:v>DarÃ­o Grandinetti</c:v>
                </c:pt>
                <c:pt idx="554">
                  <c:v>Darci Kistler</c:v>
                </c:pt>
                <c:pt idx="555">
                  <c:v>Dario Yazbek Bernal</c:v>
                </c:pt>
                <c:pt idx="556">
                  <c:v>Darren McGavin</c:v>
                </c:pt>
                <c:pt idx="557">
                  <c:v>Darren Robinson</c:v>
                </c:pt>
                <c:pt idx="558">
                  <c:v>Darsheel Safary</c:v>
                </c:pt>
                <c:pt idx="559">
                  <c:v>Daryl Hannah</c:v>
                </c:pt>
                <c:pt idx="560">
                  <c:v>Daryl Sabara</c:v>
                </c:pt>
                <c:pt idx="561">
                  <c:v>Dave Bautista</c:v>
                </c:pt>
                <c:pt idx="562">
                  <c:v>Dave Chappelle</c:v>
                </c:pt>
                <c:pt idx="563">
                  <c:v>Dave Foley</c:v>
                </c:pt>
                <c:pt idx="564">
                  <c:v>Dave Goelz</c:v>
                </c:pt>
                <c:pt idx="565">
                  <c:v>Dave Johns</c:v>
                </c:pt>
                <c:pt idx="566">
                  <c:v>Daveed Diggs</c:v>
                </c:pt>
                <c:pt idx="567">
                  <c:v>Daveigh Chase</c:v>
                </c:pt>
                <c:pt idx="568">
                  <c:v>David Alan Basche</c:v>
                </c:pt>
                <c:pt idx="569">
                  <c:v>David Andrews</c:v>
                </c:pt>
                <c:pt idx="570">
                  <c:v>David Arquette</c:v>
                </c:pt>
                <c:pt idx="571">
                  <c:v>David Bowie</c:v>
                </c:pt>
                <c:pt idx="572">
                  <c:v>David Bradley</c:v>
                </c:pt>
                <c:pt idx="573">
                  <c:v>David Byrne</c:v>
                </c:pt>
                <c:pt idx="574">
                  <c:v>David Carradine</c:v>
                </c:pt>
                <c:pt idx="575">
                  <c:v>David Caruso</c:v>
                </c:pt>
                <c:pt idx="576">
                  <c:v>David Dencik</c:v>
                </c:pt>
                <c:pt idx="577">
                  <c:v>David Duchovny</c:v>
                </c:pt>
                <c:pt idx="578">
                  <c:v>David Dukes</c:v>
                </c:pt>
                <c:pt idx="579">
                  <c:v>David Harbour</c:v>
                </c:pt>
                <c:pt idx="580">
                  <c:v>David Hyde Pierce</c:v>
                </c:pt>
                <c:pt idx="581">
                  <c:v>David Keith</c:v>
                </c:pt>
                <c:pt idx="582">
                  <c:v>David Knell</c:v>
                </c:pt>
                <c:pt idx="583">
                  <c:v>David Koechner</c:v>
                </c:pt>
                <c:pt idx="584">
                  <c:v>David McConnell</c:v>
                </c:pt>
                <c:pt idx="585">
                  <c:v>David Morse</c:v>
                </c:pt>
                <c:pt idx="586">
                  <c:v>David Naughton</c:v>
                </c:pt>
                <c:pt idx="587">
                  <c:v>David Niven</c:v>
                </c:pt>
                <c:pt idx="588">
                  <c:v>David Oyelowo</c:v>
                </c:pt>
                <c:pt idx="589">
                  <c:v>David Paul</c:v>
                </c:pt>
                <c:pt idx="590">
                  <c:v>David Rasche</c:v>
                </c:pt>
                <c:pt idx="591">
                  <c:v>David Rawle</c:v>
                </c:pt>
                <c:pt idx="592">
                  <c:v>David Schwimmer</c:v>
                </c:pt>
                <c:pt idx="593">
                  <c:v>David Spade</c:v>
                </c:pt>
                <c:pt idx="594">
                  <c:v>David Strathairn</c:v>
                </c:pt>
                <c:pt idx="595">
                  <c:v>David Tennant</c:v>
                </c:pt>
                <c:pt idx="596">
                  <c:v>David Thewlis</c:v>
                </c:pt>
                <c:pt idx="597">
                  <c:v>David Thorpe</c:v>
                </c:pt>
                <c:pt idx="598">
                  <c:v>Davor Dujmovic</c:v>
                </c:pt>
                <c:pt idx="599">
                  <c:v>Dax Shepard</c:v>
                </c:pt>
                <c:pt idx="600">
                  <c:v>Dean-Charles Chapman</c:v>
                </c:pt>
                <c:pt idx="601">
                  <c:v>Debbie Harry</c:v>
                </c:pt>
                <c:pt idx="602">
                  <c:v>Debi Derryberry</c:v>
                </c:pt>
                <c:pt idx="603">
                  <c:v>Deborah Foreman</c:v>
                </c:pt>
                <c:pt idx="604">
                  <c:v>Deborah Winters</c:v>
                </c:pt>
                <c:pt idx="605">
                  <c:v>Debra Winger</c:v>
                </c:pt>
                <c:pt idx="606">
                  <c:v>Dee Wallace</c:v>
                </c:pt>
                <c:pt idx="607">
                  <c:v>Deepika Padukone</c:v>
                </c:pt>
                <c:pt idx="608">
                  <c:v>Delta Burke</c:v>
                </c:pt>
                <c:pt idx="609">
                  <c:v>Demetrius Shipp Jr.</c:v>
                </c:pt>
                <c:pt idx="610">
                  <c:v>Demi Lovato</c:v>
                </c:pt>
                <c:pt idx="611">
                  <c:v>Demi Moore</c:v>
                </c:pt>
                <c:pt idx="612">
                  <c:v>DemiÃ¡n Bichir</c:v>
                </c:pt>
                <c:pt idx="613">
                  <c:v>Denis Lavant</c:v>
                </c:pt>
                <c:pt idx="614">
                  <c:v>Denis Leary</c:v>
                </c:pt>
                <c:pt idx="615">
                  <c:v>Denise Coward</c:v>
                </c:pt>
                <c:pt idx="616">
                  <c:v>Denise Richards</c:v>
                </c:pt>
                <c:pt idx="617">
                  <c:v>Dennis Christopher</c:v>
                </c:pt>
                <c:pt idx="618">
                  <c:v>Dennis Haysbert</c:v>
                </c:pt>
                <c:pt idx="619">
                  <c:v>Dennis Hopper</c:v>
                </c:pt>
                <c:pt idx="620">
                  <c:v>Dennis Miller</c:v>
                </c:pt>
                <c:pt idx="621">
                  <c:v>Dennis Quaid</c:v>
                </c:pt>
                <c:pt idx="622">
                  <c:v>Denzel Washington</c:v>
                </c:pt>
                <c:pt idx="623">
                  <c:v>Derek de Lint</c:v>
                </c:pt>
                <c:pt idx="624">
                  <c:v>Derek Jacobi</c:v>
                </c:pt>
                <c:pt idx="625">
                  <c:v>Derek Jarman</c:v>
                </c:pt>
                <c:pt idx="626">
                  <c:v>Derek Richardson</c:v>
                </c:pt>
                <c:pt idx="627">
                  <c:v>Dermot Mulroney</c:v>
                </c:pt>
                <c:pt idx="628">
                  <c:v>Dev Patel</c:v>
                </c:pt>
                <c:pt idx="629">
                  <c:v>Devon Sawa</c:v>
                </c:pt>
                <c:pt idx="630">
                  <c:v>Dexter Fletcher</c:v>
                </c:pt>
                <c:pt idx="631">
                  <c:v>Dexter Gordon</c:v>
                </c:pt>
                <c:pt idx="632">
                  <c:v>Diane Franklin</c:v>
                </c:pt>
                <c:pt idx="633">
                  <c:v>Diane Keaton</c:v>
                </c:pt>
                <c:pt idx="634">
                  <c:v>Diane Kruger</c:v>
                </c:pt>
                <c:pt idx="635">
                  <c:v>Diane Ladd</c:v>
                </c:pt>
                <c:pt idx="636">
                  <c:v>Diane Lane</c:v>
                </c:pt>
                <c:pt idx="637">
                  <c:v>Dick Durock</c:v>
                </c:pt>
                <c:pt idx="638">
                  <c:v>Diedrich Bader</c:v>
                </c:pt>
                <c:pt idx="639">
                  <c:v>Diego Abatantuono</c:v>
                </c:pt>
                <c:pt idx="640">
                  <c:v>Diego Luna</c:v>
                </c:pt>
                <c:pt idx="641">
                  <c:v>Dieter Laser</c:v>
                </c:pt>
                <c:pt idx="642">
                  <c:v>Dirk Benedict</c:v>
                </c:pt>
                <c:pt idx="643">
                  <c:v>DJ Qualls</c:v>
                </c:pt>
                <c:pt idx="644">
                  <c:v>Djimon Hounsou</c:v>
                </c:pt>
                <c:pt idx="645">
                  <c:v>Dolly Parton</c:v>
                </c:pt>
                <c:pt idx="646">
                  <c:v>Dolph Lundgren</c:v>
                </c:pt>
                <c:pt idx="647">
                  <c:v>Dom DeLuise</c:v>
                </c:pt>
                <c:pt idx="648">
                  <c:v>Domhnall Gleeson</c:v>
                </c:pt>
                <c:pt idx="649">
                  <c:v>Dominic Cooper</c:v>
                </c:pt>
                <c:pt idx="650">
                  <c:v>Dominic Monaghan</c:v>
                </c:pt>
                <c:pt idx="651">
                  <c:v>Dominic Purcell</c:v>
                </c:pt>
                <c:pt idx="652">
                  <c:v>Dominique Horwitz</c:v>
                </c:pt>
                <c:pt idx="653">
                  <c:v>Dominique Michel</c:v>
                </c:pt>
                <c:pt idx="654">
                  <c:v>Don Adams</c:v>
                </c:pt>
                <c:pt idx="655">
                  <c:v>Don Ameche</c:v>
                </c:pt>
                <c:pt idx="656">
                  <c:v>Don Cheadle</c:v>
                </c:pt>
                <c:pt idx="657">
                  <c:v>Don Dixon</c:v>
                </c:pt>
                <c:pt idx="658">
                  <c:v>Don Francks</c:v>
                </c:pt>
                <c:pt idx="659">
                  <c:v>Don Johnson</c:v>
                </c:pt>
                <c:pt idx="660">
                  <c:v>Donald Glover</c:v>
                </c:pt>
                <c:pt idx="661">
                  <c:v>Donald Pleasence</c:v>
                </c:pt>
                <c:pt idx="662">
                  <c:v>Donald Sutherland</c:v>
                </c:pt>
                <c:pt idx="663">
                  <c:v>Donnie Wahlberg</c:v>
                </c:pt>
                <c:pt idx="664">
                  <c:v>Donnie Yen</c:v>
                </c:pt>
                <c:pt idx="665">
                  <c:v>Doug Bradley</c:v>
                </c:pt>
                <c:pt idx="666">
                  <c:v>Doug McKeon</c:v>
                </c:pt>
                <c:pt idx="667">
                  <c:v>Douglas Barr</c:v>
                </c:pt>
                <c:pt idx="668">
                  <c:v>Douglas Booth</c:v>
                </c:pt>
                <c:pt idx="669">
                  <c:v>Douglas Smith</c:v>
                </c:pt>
                <c:pt idx="670">
                  <c:v>Dougray Scott</c:v>
                </c:pt>
                <c:pt idx="671">
                  <c:v>Dr. Dre</c:v>
                </c:pt>
                <c:pt idx="672">
                  <c:v>Drake Bell</c:v>
                </c:pt>
                <c:pt idx="673">
                  <c:v>Dree Hemingway</c:v>
                </c:pt>
                <c:pt idx="674">
                  <c:v>Drew Barrymore</c:v>
                </c:pt>
                <c:pt idx="675">
                  <c:v>Drew Fuller</c:v>
                </c:pt>
                <c:pt idx="676">
                  <c:v>Duane Martin</c:v>
                </c:pt>
                <c:pt idx="677">
                  <c:v>Dudley Moore</c:v>
                </c:pt>
                <c:pt idx="678">
                  <c:v>Dustin Hoffman</c:v>
                </c:pt>
                <c:pt idx="679">
                  <c:v>Dwayne Adway</c:v>
                </c:pt>
                <c:pt idx="680">
                  <c:v>Dwayne Johnson</c:v>
                </c:pt>
                <c:pt idx="681">
                  <c:v>Dylan McDermott</c:v>
                </c:pt>
                <c:pt idx="682">
                  <c:v>Dylan O'Brien</c:v>
                </c:pt>
                <c:pt idx="683">
                  <c:v>Ed Begley Jr.</c:v>
                </c:pt>
                <c:pt idx="684">
                  <c:v>Ed Harris</c:v>
                </c:pt>
                <c:pt idx="685">
                  <c:v>Ed Helms</c:v>
                </c:pt>
                <c:pt idx="686">
                  <c:v>Ed O'Neill</c:v>
                </c:pt>
                <c:pt idx="687">
                  <c:v>Ed Oxenbould</c:v>
                </c:pt>
                <c:pt idx="688">
                  <c:v>Ed Skrein</c:v>
                </c:pt>
                <c:pt idx="689">
                  <c:v>Ed Speleers</c:v>
                </c:pt>
                <c:pt idx="690">
                  <c:v>Eddie Barth</c:v>
                </c:pt>
                <c:pt idx="691">
                  <c:v>Eddie Deezen</c:v>
                </c:pt>
                <c:pt idx="692">
                  <c:v>Eddie Griffin</c:v>
                </c:pt>
                <c:pt idx="693">
                  <c:v>Eddie Murphy</c:v>
                </c:pt>
                <c:pt idx="694">
                  <c:v>Eddie Redmayne</c:v>
                </c:pt>
                <c:pt idx="695">
                  <c:v>Edgar RamÃ­rez</c:v>
                </c:pt>
                <c:pt idx="696">
                  <c:v>Edith Meeks</c:v>
                </c:pt>
                <c:pt idx="697">
                  <c:v>Eduardo Noriega</c:v>
                </c:pt>
                <c:pt idx="698">
                  <c:v>Eduardo VerÃ¡stegui</c:v>
                </c:pt>
                <c:pt idx="699">
                  <c:v>Edward Asner</c:v>
                </c:pt>
                <c:pt idx="700">
                  <c:v>Edward Burns</c:v>
                </c:pt>
                <c:pt idx="701">
                  <c:v>Edward Furlong</c:v>
                </c:pt>
                <c:pt idx="702">
                  <c:v>Edward James Olmos</c:v>
                </c:pt>
                <c:pt idx="703">
                  <c:v>Edward Norton</c:v>
                </c:pt>
                <c:pt idx="704">
                  <c:v>Edward Woodward</c:v>
                </c:pt>
                <c:pt idx="705">
                  <c:v>Eileen Brennan</c:v>
                </c:pt>
                <c:pt idx="706">
                  <c:v>Eileen Walsh</c:v>
                </c:pt>
                <c:pt idx="707">
                  <c:v>Eili Harboe</c:v>
                </c:pt>
                <c:pt idx="708">
                  <c:v>Elaine Stritch</c:v>
                </c:pt>
                <c:pt idx="709">
                  <c:v>Elayn J. Taylor</c:v>
                </c:pt>
                <c:pt idx="710">
                  <c:v>Eli Marienthal</c:v>
                </c:pt>
                <c:pt idx="711">
                  <c:v>Elias Koteas</c:v>
                </c:pt>
                <c:pt idx="712">
                  <c:v>Elias McConnell</c:v>
                </c:pt>
                <c:pt idx="713">
                  <c:v>Elijah Wood</c:v>
                </c:pt>
                <c:pt idx="714">
                  <c:v>Elisabeth Moss</c:v>
                </c:pt>
                <c:pt idx="715">
                  <c:v>Elisabeth Shue</c:v>
                </c:pt>
                <c:pt idx="716">
                  <c:v>Elisha Cuthbert</c:v>
                </c:pt>
                <c:pt idx="717">
                  <c:v>Eliza Dushku</c:v>
                </c:pt>
                <c:pt idx="718">
                  <c:v>Elizabeth Banks</c:v>
                </c:pt>
                <c:pt idx="719">
                  <c:v>Elizabeth Berkley</c:v>
                </c:pt>
                <c:pt idx="720">
                  <c:v>Elizabeth Berridge</c:v>
                </c:pt>
                <c:pt idx="721">
                  <c:v>Elizabeth Daily</c:v>
                </c:pt>
                <c:pt idx="722">
                  <c:v>Elizabeth Edmonds</c:v>
                </c:pt>
                <c:pt idx="723">
                  <c:v>Elizabeth Hartman</c:v>
                </c:pt>
                <c:pt idx="724">
                  <c:v>Elizabeth Olsen</c:v>
                </c:pt>
                <c:pt idx="725">
                  <c:v>Elizabeth Reaser</c:v>
                </c:pt>
                <c:pt idx="726">
                  <c:v>Ellar Coltrane</c:v>
                </c:pt>
                <c:pt idx="727">
                  <c:v>Elle Fanning</c:v>
                </c:pt>
                <c:pt idx="728">
                  <c:v>Ellen Barkin</c:v>
                </c:pt>
                <c:pt idx="729">
                  <c:v>Ellen Burstyn</c:v>
                </c:pt>
                <c:pt idx="730">
                  <c:v>Ellen DeGeneres</c:v>
                </c:pt>
                <c:pt idx="731">
                  <c:v>Elliot Page</c:v>
                </c:pt>
                <c:pt idx="732">
                  <c:v>Elliott Gould</c:v>
                </c:pt>
                <c:pt idx="733">
                  <c:v>Elsie Fisher</c:v>
                </c:pt>
                <c:pt idx="734">
                  <c:v>Embeth Davidtz</c:v>
                </c:pt>
                <c:pt idx="735">
                  <c:v>Emelie Garbers</c:v>
                </c:pt>
                <c:pt idx="736">
                  <c:v>Emile Hirsch</c:v>
                </c:pt>
                <c:pt idx="737">
                  <c:v>Emilia Clarke</c:v>
                </c:pt>
                <c:pt idx="738">
                  <c:v>Emilio EchevarrÃ­a</c:v>
                </c:pt>
                <c:pt idx="739">
                  <c:v>Emilio Estevez</c:v>
                </c:pt>
                <c:pt idx="740">
                  <c:v>Emily Baldoni</c:v>
                </c:pt>
                <c:pt idx="741">
                  <c:v>Emily Bergl</c:v>
                </c:pt>
                <c:pt idx="742">
                  <c:v>Emily Blunt</c:v>
                </c:pt>
                <c:pt idx="743">
                  <c:v>Emily Browning</c:v>
                </c:pt>
                <c:pt idx="744">
                  <c:v>Emily Lloyd</c:v>
                </c:pt>
                <c:pt idx="745">
                  <c:v>Emily Mortimer</c:v>
                </c:pt>
                <c:pt idx="746">
                  <c:v>Emily Perkins</c:v>
                </c:pt>
                <c:pt idx="747">
                  <c:v>Emily Watson</c:v>
                </c:pt>
                <c:pt idx="748">
                  <c:v>Eminem</c:v>
                </c:pt>
                <c:pt idx="749">
                  <c:v>Emma Roberts</c:v>
                </c:pt>
                <c:pt idx="750">
                  <c:v>Emma Stone</c:v>
                </c:pt>
                <c:pt idx="751">
                  <c:v>Emma SuÃ¡rez</c:v>
                </c:pt>
                <c:pt idx="752">
                  <c:v>Emma Thompson</c:v>
                </c:pt>
                <c:pt idx="753">
                  <c:v>Emma Watson</c:v>
                </c:pt>
                <c:pt idx="754">
                  <c:v>Emmanuel SchottÃ©</c:v>
                </c:pt>
                <c:pt idx="755">
                  <c:v>Emmanuelle BÃ©art</c:v>
                </c:pt>
                <c:pt idx="756">
                  <c:v>Emmanuelle Chaulet</c:v>
                </c:pt>
                <c:pt idx="757">
                  <c:v>Enrique Diaz</c:v>
                </c:pt>
                <c:pt idx="758">
                  <c:v>Eric Balfour</c:v>
                </c:pt>
                <c:pt idx="759">
                  <c:v>Eric Bana</c:v>
                </c:pt>
                <c:pt idx="760">
                  <c:v>Eric Bogosian</c:v>
                </c:pt>
                <c:pt idx="761">
                  <c:v>Eric Christian Olsen</c:v>
                </c:pt>
                <c:pt idx="762">
                  <c:v>Eric Christmas</c:v>
                </c:pt>
                <c:pt idx="763">
                  <c:v>Eric Freeman</c:v>
                </c:pt>
                <c:pt idx="764">
                  <c:v>Eric Idle</c:v>
                </c:pt>
                <c:pt idx="765">
                  <c:v>Eric Roberts</c:v>
                </c:pt>
                <c:pt idx="766">
                  <c:v>Eric Stoltz</c:v>
                </c:pt>
                <c:pt idx="767">
                  <c:v>Erich Anderson</c:v>
                </c:pt>
                <c:pt idx="768">
                  <c:v>Erik von Detten</c:v>
                </c:pt>
                <c:pt idx="769">
                  <c:v>Erin Darke</c:v>
                </c:pt>
                <c:pt idx="770">
                  <c:v>Erin Kelly</c:v>
                </c:pt>
                <c:pt idx="771">
                  <c:v>Erland Josephson</c:v>
                </c:pt>
                <c:pt idx="772">
                  <c:v>Ernest Borgnine</c:v>
                </c:pt>
                <c:pt idx="773">
                  <c:v>Ernie Reyes Sr.</c:v>
                </c:pt>
                <c:pt idx="774">
                  <c:v>Essie Davis</c:v>
                </c:pt>
                <c:pt idx="775">
                  <c:v>Ethan Hawke</c:v>
                </c:pt>
                <c:pt idx="776">
                  <c:v>Eugenio Derbez</c:v>
                </c:pt>
                <c:pt idx="777">
                  <c:v>Eva Bourne</c:v>
                </c:pt>
                <c:pt idx="778">
                  <c:v>Eva Green</c:v>
                </c:pt>
                <c:pt idx="779">
                  <c:v>Eva Melander</c:v>
                </c:pt>
                <c:pt idx="780">
                  <c:v>Evan McGuire</c:v>
                </c:pt>
                <c:pt idx="781">
                  <c:v>Evan Rachel Wood</c:v>
                </c:pt>
                <c:pt idx="782">
                  <c:v>Everett McGill</c:v>
                </c:pt>
                <c:pt idx="783">
                  <c:v>Everett Silas</c:v>
                </c:pt>
                <c:pt idx="784">
                  <c:v>Everlyn Sampi</c:v>
                </c:pt>
                <c:pt idx="785">
                  <c:v>Ewan McGregor</c:v>
                </c:pt>
                <c:pt idx="786">
                  <c:v>Ewen Bremner</c:v>
                </c:pt>
                <c:pt idx="787">
                  <c:v>Ezra Miller</c:v>
                </c:pt>
                <c:pt idx="788">
                  <c:v>F. Murray Abraham</c:v>
                </c:pt>
                <c:pt idx="789">
                  <c:v>Fabienne Babe</c:v>
                </c:pt>
                <c:pt idx="790">
                  <c:v>Fabrice Luchini</c:v>
                </c:pt>
                <c:pt idx="791">
                  <c:v>Faizon Love</c:v>
                </c:pt>
                <c:pt idx="792">
                  <c:v>Famke Janssen</c:v>
                </c:pt>
                <c:pt idx="793">
                  <c:v>Fanny Ardant</c:v>
                </c:pt>
                <c:pt idx="794">
                  <c:v>Farhan Akhtar</c:v>
                </c:pt>
                <c:pt idx="795">
                  <c:v>Farrah Fawcett</c:v>
                </c:pt>
                <c:pt idx="796">
                  <c:v>Faye Dunaway</c:v>
                </c:pt>
                <c:pt idx="797">
                  <c:v>Federico Luppi</c:v>
                </c:pt>
                <c:pt idx="798">
                  <c:v>Felicity Huffman</c:v>
                </c:pt>
                <c:pt idx="799">
                  <c:v>Felicity Jones</c:v>
                </c:pt>
                <c:pt idx="800">
                  <c:v>Felissa Rose</c:v>
                </c:pt>
                <c:pt idx="801">
                  <c:v>Ferdia Walsh-Peelo</c:v>
                </c:pt>
                <c:pt idx="802">
                  <c:v>Fernanda Andrade</c:v>
                </c:pt>
                <c:pt idx="803">
                  <c:v>Fernanda Montenegro</c:v>
                </c:pt>
                <c:pt idx="804">
                  <c:v>Fernando FernÃ¡n GÃ³mez</c:v>
                </c:pt>
                <c:pt idx="805">
                  <c:v>Finn Little</c:v>
                </c:pt>
                <c:pt idx="806">
                  <c:v>Fionn Whitehead</c:v>
                </c:pt>
                <c:pt idx="807">
                  <c:v>Fionnula Flanagan</c:v>
                </c:pt>
                <c:pt idx="808">
                  <c:v>Fisher Stevens</c:v>
                </c:pt>
                <c:pt idx="809">
                  <c:v>Flex Alexander</c:v>
                </c:pt>
                <c:pt idx="810">
                  <c:v>Florence Pugh</c:v>
                </c:pt>
                <c:pt idx="811">
                  <c:v>Florian Lukas</c:v>
                </c:pt>
                <c:pt idx="812">
                  <c:v>Forest Whitaker</c:v>
                </c:pt>
                <c:pt idx="813">
                  <c:v>Forrest Tucker</c:v>
                </c:pt>
                <c:pt idx="814">
                  <c:v>FrÃ©dÃ©ric van den Driessche</c:v>
                </c:pt>
                <c:pt idx="815">
                  <c:v>Fran Drescher</c:v>
                </c:pt>
                <c:pt idx="816">
                  <c:v>FranÃ§ois Cluzet</c:v>
                </c:pt>
                <c:pt idx="817">
                  <c:v>Frances McDormand</c:v>
                </c:pt>
                <c:pt idx="818">
                  <c:v>Frances O'Connor</c:v>
                </c:pt>
                <c:pt idx="819">
                  <c:v>Frank Grillo</c:v>
                </c:pt>
                <c:pt idx="820">
                  <c:v>Frank Langella</c:v>
                </c:pt>
                <c:pt idx="821">
                  <c:v>Frank Whaley</c:v>
                </c:pt>
                <c:pt idx="822">
                  <c:v>Franka Potente</c:v>
                </c:pt>
                <c:pt idx="823">
                  <c:v>Frankie Avalon</c:v>
                </c:pt>
                <c:pt idx="824">
                  <c:v>Frankie Muniz</c:v>
                </c:pt>
                <c:pt idx="825">
                  <c:v>Fred Dryer</c:v>
                </c:pt>
                <c:pt idx="826">
                  <c:v>Fred Savage</c:v>
                </c:pt>
                <c:pt idx="827">
                  <c:v>Fred Ward</c:v>
                </c:pt>
                <c:pt idx="828">
                  <c:v>Fred Willard</c:v>
                </c:pt>
                <c:pt idx="829">
                  <c:v>Freddie Highmore</c:v>
                </c:pt>
                <c:pt idx="830">
                  <c:v>Freddie Prinze Jr.</c:v>
                </c:pt>
                <c:pt idx="831">
                  <c:v>Freddie Stuart</c:v>
                </c:pt>
                <c:pt idx="832">
                  <c:v>Frederic Forrest</c:v>
                </c:pt>
                <c:pt idx="833">
                  <c:v>French Stewart</c:v>
                </c:pt>
                <c:pt idx="834">
                  <c:v>G.W. Bailey</c:v>
                </c:pt>
                <c:pt idx="835">
                  <c:v>GÃ©rard Depardieu</c:v>
                </c:pt>
                <c:pt idx="836">
                  <c:v>GÃ©rard Jugnot</c:v>
                </c:pt>
                <c:pt idx="837">
                  <c:v>GÃ©za RÃ¶hrig</c:v>
                </c:pt>
                <c:pt idx="838">
                  <c:v>GÃ¼nes Sensoy</c:v>
                </c:pt>
                <c:pt idx="839">
                  <c:v>Gabourey Sidibe</c:v>
                </c:pt>
                <c:pt idx="840">
                  <c:v>Gabriel Byrne</c:v>
                </c:pt>
                <c:pt idx="841">
                  <c:v>Gabriel Damon</c:v>
                </c:pt>
                <c:pt idx="842">
                  <c:v>Gabriel Macht</c:v>
                </c:pt>
                <c:pt idx="843">
                  <c:v>Gabriella Wilde</c:v>
                </c:pt>
                <c:pt idx="844">
                  <c:v>Gabrielle Anwar</c:v>
                </c:pt>
                <c:pt idx="845">
                  <c:v>Gabrielle Union</c:v>
                </c:pt>
                <c:pt idx="846">
                  <c:v>Gael GarcÃ­a Bernal</c:v>
                </c:pt>
                <c:pt idx="847">
                  <c:v>Gal Gadot</c:v>
                </c:pt>
                <c:pt idx="848">
                  <c:v>Gala Videnovic</c:v>
                </c:pt>
                <c:pt idx="849">
                  <c:v>Garance Marillier</c:v>
                </c:pt>
                <c:pt idx="850">
                  <c:v>Garret Dillahunt</c:v>
                </c:pt>
                <c:pt idx="851">
                  <c:v>Garrett Hedlund</c:v>
                </c:pt>
                <c:pt idx="852">
                  <c:v>Garry Shandling</c:v>
                </c:pt>
                <c:pt idx="853">
                  <c:v>Gary Busey</c:v>
                </c:pt>
                <c:pt idx="854">
                  <c:v>Gary Graham</c:v>
                </c:pt>
                <c:pt idx="855">
                  <c:v>Gary Kemp</c:v>
                </c:pt>
                <c:pt idx="856">
                  <c:v>Gary Oldman</c:v>
                </c:pt>
                <c:pt idx="857">
                  <c:v>Gaspard Manesse</c:v>
                </c:pt>
                <c:pt idx="858">
                  <c:v>Gaspard Ulliel</c:v>
                </c:pt>
                <c:pt idx="859">
                  <c:v>Geena Davis</c:v>
                </c:pt>
                <c:pt idx="860">
                  <c:v>Gemma Arterton</c:v>
                </c:pt>
                <c:pt idx="861">
                  <c:v>Gena Rowlands</c:v>
                </c:pt>
                <c:pt idx="862">
                  <c:v>Gene Hackman</c:v>
                </c:pt>
                <c:pt idx="863">
                  <c:v>Gene Wilder</c:v>
                </c:pt>
                <c:pt idx="864">
                  <c:v>GeneviÃ¨ve Bujold</c:v>
                </c:pt>
                <c:pt idx="865">
                  <c:v>GeneviÃ¨ve Lemon</c:v>
                </c:pt>
                <c:pt idx="866">
                  <c:v>Geoffrey Rush</c:v>
                </c:pt>
                <c:pt idx="867">
                  <c:v>George Burns</c:v>
                </c:pt>
                <c:pt idx="868">
                  <c:v>George C. Scott</c:v>
                </c:pt>
                <c:pt idx="869">
                  <c:v>George Clooney</c:v>
                </c:pt>
                <c:pt idx="870">
                  <c:v>George Dzundza</c:v>
                </c:pt>
                <c:pt idx="871">
                  <c:v>George Hamilton</c:v>
                </c:pt>
                <c:pt idx="872">
                  <c:v>George Hearn</c:v>
                </c:pt>
                <c:pt idx="873">
                  <c:v>George Kennedy</c:v>
                </c:pt>
                <c:pt idx="874">
                  <c:v>George MacKay</c:v>
                </c:pt>
                <c:pt idx="875">
                  <c:v>George Newbern</c:v>
                </c:pt>
                <c:pt idx="876">
                  <c:v>George O'Hanlon</c:v>
                </c:pt>
                <c:pt idx="877">
                  <c:v>George Segal</c:v>
                </c:pt>
                <c:pt idx="878">
                  <c:v>George Strait</c:v>
                </c:pt>
                <c:pt idx="879">
                  <c:v>Georgia Engel</c:v>
                </c:pt>
                <c:pt idx="880">
                  <c:v>Geraldine Page</c:v>
                </c:pt>
                <c:pt idx="881">
                  <c:v>Gerard Butler</c:v>
                </c:pt>
                <c:pt idx="882">
                  <c:v>Gerardo Taracena</c:v>
                </c:pt>
                <c:pt idx="883">
                  <c:v>Gerrit Graham</c:v>
                </c:pt>
                <c:pt idx="884">
                  <c:v>Gianfelice Imparato</c:v>
                </c:pt>
                <c:pt idx="885">
                  <c:v>Gilda Radner</c:v>
                </c:pt>
                <c:pt idx="886">
                  <c:v>Gillian Anderson</c:v>
                </c:pt>
                <c:pt idx="887">
                  <c:v>Gina Carano</c:v>
                </c:pt>
                <c:pt idx="888">
                  <c:v>Gina Philips</c:v>
                </c:pt>
                <c:pt idx="889">
                  <c:v>Gina Rodriguez</c:v>
                </c:pt>
                <c:pt idx="890">
                  <c:v>Ginnifer Goodwin</c:v>
                </c:pt>
                <c:pt idx="891">
                  <c:v>Giovanni Ribisi</c:v>
                </c:pt>
                <c:pt idx="892">
                  <c:v>Glen Berry</c:v>
                </c:pt>
                <c:pt idx="893">
                  <c:v>Glen Campbell</c:v>
                </c:pt>
                <c:pt idx="894">
                  <c:v>Glen Hansard</c:v>
                </c:pt>
                <c:pt idx="895">
                  <c:v>Glenda Jackson</c:v>
                </c:pt>
                <c:pt idx="896">
                  <c:v>Glenn Close</c:v>
                </c:pt>
                <c:pt idx="897">
                  <c:v>Glenn Jacobs</c:v>
                </c:pt>
                <c:pt idx="898">
                  <c:v>Glenn Plummer</c:v>
                </c:pt>
                <c:pt idx="899">
                  <c:v>Goldie Hawn</c:v>
                </c:pt>
                <c:pt idx="900">
                  <c:v>Golshifteh Farahani</c:v>
                </c:pt>
                <c:pt idx="901">
                  <c:v>Gong Li</c:v>
                </c:pt>
                <c:pt idx="902">
                  <c:v>Gong Yoo</c:v>
                </c:pt>
                <c:pt idx="903">
                  <c:v>Graham Chapman</c:v>
                </c:pt>
                <c:pt idx="904">
                  <c:v>Graham Verchere</c:v>
                </c:pt>
                <c:pt idx="905">
                  <c:v>Grant Bardsley</c:v>
                </c:pt>
                <c:pt idx="906">
                  <c:v>Grant Cramer</c:v>
                </c:pt>
                <c:pt idx="907">
                  <c:v>Greg Bradford</c:v>
                </c:pt>
                <c:pt idx="908">
                  <c:v>Greg Evigan</c:v>
                </c:pt>
                <c:pt idx="909">
                  <c:v>Greg Kinnear</c:v>
                </c:pt>
                <c:pt idx="910">
                  <c:v>Greg Stebner</c:v>
                </c:pt>
                <c:pt idx="911">
                  <c:v>Gregg Fitzgerald</c:v>
                </c:pt>
                <c:pt idx="912">
                  <c:v>Gregory Harrison</c:v>
                </c:pt>
                <c:pt idx="913">
                  <c:v>Gregory Hines</c:v>
                </c:pt>
                <c:pt idx="914">
                  <c:v>Greta Gerwig</c:v>
                </c:pt>
                <c:pt idx="915">
                  <c:v>Gretchen Mol</c:v>
                </c:pt>
                <c:pt idx="916">
                  <c:v>Griffin Dunne</c:v>
                </c:pt>
                <c:pt idx="917">
                  <c:v>Guangtao Jiang</c:v>
                </c:pt>
                <c:pt idx="918">
                  <c:v>Gugu Mbatha-Raw</c:v>
                </c:pt>
                <c:pt idx="919">
                  <c:v>Guillaume Canet</c:v>
                </c:pt>
                <c:pt idx="920">
                  <c:v>Guillaume Depardieu</c:v>
                </c:pt>
                <c:pt idx="921">
                  <c:v>Gunnar Hansen</c:v>
                </c:pt>
                <c:pt idx="922">
                  <c:v>Guy Marchand</c:v>
                </c:pt>
                <c:pt idx="923">
                  <c:v>Guy Pearce</c:v>
                </c:pt>
                <c:pt idx="924">
                  <c:v>Gwyneth Paltrow</c:v>
                </c:pt>
                <c:pt idx="925">
                  <c:v>Ha Jung-woo</c:v>
                </c:pt>
                <c:pt idx="926">
                  <c:v>Hailee Steinfeld</c:v>
                </c:pt>
                <c:pt idx="927">
                  <c:v>Hal Holbrook</c:v>
                </c:pt>
                <c:pt idx="928">
                  <c:v>Hal Scardino</c:v>
                </c:pt>
                <c:pt idx="929">
                  <c:v>Haley Joel Osment</c:v>
                </c:pt>
                <c:pt idx="930">
                  <c:v>Haley Lu Richardson</c:v>
                </c:pt>
                <c:pt idx="931">
                  <c:v>Halle Berry</c:v>
                </c:pt>
                <c:pt idx="932">
                  <c:v>Haluk Bilginer</c:v>
                </c:pt>
                <c:pt idx="933">
                  <c:v>Hank Azaria</c:v>
                </c:pt>
                <c:pt idx="934">
                  <c:v>Hannah Murray</c:v>
                </c:pt>
                <c:pt idx="935">
                  <c:v>Hannah Pearl Utt</c:v>
                </c:pt>
                <c:pt idx="936">
                  <c:v>Harland Williams</c:v>
                </c:pt>
                <c:pt idx="937">
                  <c:v>Harley Jane Kozak</c:v>
                </c:pt>
                <c:pt idx="938">
                  <c:v>Harris Dickinson</c:v>
                </c:pt>
                <c:pt idx="939">
                  <c:v>Harrison Ford</c:v>
                </c:pt>
                <c:pt idx="940">
                  <c:v>Harry Dean Stanton</c:v>
                </c:pt>
                <c:pt idx="941">
                  <c:v>Harry Hamlin</c:v>
                </c:pt>
                <c:pt idx="942">
                  <c:v>Harshvardhan Rane</c:v>
                </c:pt>
                <c:pt idx="943">
                  <c:v>Hart Bochner</c:v>
                </c:pt>
                <c:pt idx="944">
                  <c:v>Haruhiko KatÃ´</c:v>
                </c:pt>
                <c:pt idx="945">
                  <c:v>Haruma Miura</c:v>
                </c:pt>
                <c:pt idx="946">
                  <c:v>Harvey Keitel</c:v>
                </c:pt>
                <c:pt idx="947">
                  <c:v>Hayden Christensen</c:v>
                </c:pt>
                <c:pt idx="948">
                  <c:v>Hayden Panettiere</c:v>
                </c:pt>
                <c:pt idx="949">
                  <c:v>Heath Ledger</c:v>
                </c:pt>
                <c:pt idx="950">
                  <c:v>Heather Donahue</c:v>
                </c:pt>
                <c:pt idx="951">
                  <c:v>Heather Graham</c:v>
                </c:pt>
                <c:pt idx="952">
                  <c:v>Heather Langenkamp</c:v>
                </c:pt>
                <c:pt idx="953">
                  <c:v>Heather Matarazzo</c:v>
                </c:pt>
                <c:pt idx="954">
                  <c:v>Heather O'Rourke</c:v>
                </c:pt>
                <c:pt idx="955">
                  <c:v>Heather Sossaman</c:v>
                </c:pt>
                <c:pt idx="956">
                  <c:v>Heather Thomas</c:v>
                </c:pt>
                <c:pt idx="957">
                  <c:v>Hector Elizondo</c:v>
                </c:pt>
                <c:pt idx="958">
                  <c:v>Hedy Burress</c:v>
                </c:pt>
                <c:pt idx="959">
                  <c:v>Helen Hunt</c:v>
                </c:pt>
                <c:pt idx="960">
                  <c:v>Helen Mirren</c:v>
                </c:pt>
                <c:pt idx="961">
                  <c:v>Helen Shaver</c:v>
                </c:pt>
                <c:pt idx="962">
                  <c:v>Helen Slater</c:v>
                </c:pt>
                <c:pt idx="963">
                  <c:v>Helena BergstrÃ¶m</c:v>
                </c:pt>
                <c:pt idx="964">
                  <c:v>Helena Bonham Carter</c:v>
                </c:pt>
                <c:pt idx="965">
                  <c:v>Henry Cavill</c:v>
                </c:pt>
                <c:pt idx="966">
                  <c:v>Henry Thomas</c:v>
                </c:pt>
                <c:pt idx="967">
                  <c:v>Henry Winkler</c:v>
                </c:pt>
                <c:pt idx="968">
                  <c:v>Hera Hilmar</c:v>
                </c:pt>
                <c:pt idx="969">
                  <c:v>Hideaki Anno</c:v>
                </c:pt>
                <c:pt idx="970">
                  <c:v>Hiep Thi Le</c:v>
                </c:pt>
                <c:pt idx="971">
                  <c:v>Hilary Duff</c:v>
                </c:pt>
                <c:pt idx="972">
                  <c:v>Hilary Swank</c:v>
                </c:pt>
                <c:pt idx="973">
                  <c:v>Himesh Patel</c:v>
                </c:pt>
                <c:pt idx="974">
                  <c:v>Hiroki Hasegawa</c:v>
                </c:pt>
                <c:pt idx="975">
                  <c:v>Hitoshi Takagi</c:v>
                </c:pt>
                <c:pt idx="976">
                  <c:v>Holly Hunter</c:v>
                </c:pt>
                <c:pt idx="977">
                  <c:v>Homayoun Ershadi</c:v>
                </c:pt>
                <c:pt idx="978">
                  <c:v>Hope Davis</c:v>
                </c:pt>
                <c:pt idx="979">
                  <c:v>Hossain Sabzian</c:v>
                </c:pt>
                <c:pt idx="980">
                  <c:v>Hossein Mahjoub</c:v>
                </c:pt>
                <c:pt idx="981">
                  <c:v>Howard E. Rollins Jr.</c:v>
                </c:pt>
                <c:pt idx="982">
                  <c:v>Howard Stern</c:v>
                </c:pt>
                <c:pt idx="983">
                  <c:v>Howie Long</c:v>
                </c:pt>
                <c:pt idx="984">
                  <c:v>Hoyt Axton</c:v>
                </c:pt>
                <c:pt idx="985">
                  <c:v>Hringur Ingvarsson</c:v>
                </c:pt>
                <c:pt idx="986">
                  <c:v>Hrithik Roshan</c:v>
                </c:pt>
                <c:pt idx="987">
                  <c:v>Huey Lewis</c:v>
                </c:pt>
                <c:pt idx="988">
                  <c:v>Hugh Bonneville</c:v>
                </c:pt>
                <c:pt idx="989">
                  <c:v>Hugh Duncan Bigney Mitchell</c:v>
                </c:pt>
                <c:pt idx="990">
                  <c:v>Hugh Grant</c:v>
                </c:pt>
                <c:pt idx="991">
                  <c:v>Hugh Jackman</c:v>
                </c:pt>
                <c:pt idx="992">
                  <c:v>Hugh Laurie</c:v>
                </c:pt>
                <c:pt idx="993">
                  <c:v>Hugo Weaving</c:v>
                </c:pt>
                <c:pt idx="994">
                  <c:v>Hulk Hogan</c:v>
                </c:pt>
                <c:pt idx="995">
                  <c:v>Hume Cronyn</c:v>
                </c:pt>
                <c:pt idx="996">
                  <c:v>Hye-ja Kim</c:v>
                </c:pt>
                <c:pt idx="997">
                  <c:v>Ian Bannen</c:v>
                </c:pt>
                <c:pt idx="998">
                  <c:v>Ian Hart</c:v>
                </c:pt>
                <c:pt idx="999">
                  <c:v>Ian Holm</c:v>
                </c:pt>
                <c:pt idx="1000">
                  <c:v>Ian McKellen</c:v>
                </c:pt>
                <c:pt idx="1001">
                  <c:v>Ian Michael Smith</c:v>
                </c:pt>
                <c:pt idx="1002">
                  <c:v>Ice Cube</c:v>
                </c:pt>
                <c:pt idx="1003">
                  <c:v>Idris Elba</c:v>
                </c:pt>
                <c:pt idx="1004">
                  <c:v>Iko Uwais</c:v>
                </c:pt>
                <c:pt idx="1005">
                  <c:v>Illeana Douglas</c:v>
                </c:pt>
                <c:pt idx="1006">
                  <c:v>Imelda Staunton</c:v>
                </c:pt>
                <c:pt idx="1007">
                  <c:v>Imogen Poots</c:v>
                </c:pt>
                <c:pt idx="1008">
                  <c:v>Imogen Stubbs</c:v>
                </c:pt>
                <c:pt idx="1009">
                  <c:v>Ingrid BolsÃ¸ Berdal</c:v>
                </c:pt>
                <c:pt idx="1010">
                  <c:v>Ioan Gruffudd</c:v>
                </c:pt>
                <c:pt idx="1011">
                  <c:v>IrÃ¨ne Jacob</c:v>
                </c:pt>
                <c:pt idx="1012">
                  <c:v>Irrfan Khan</c:v>
                </c:pt>
                <c:pt idx="1013">
                  <c:v>Isaach De BankolÃ©</c:v>
                </c:pt>
                <c:pt idx="1014">
                  <c:v>Isabela Merced</c:v>
                </c:pt>
                <c:pt idx="1015">
                  <c:v>Isabella Rossellini</c:v>
                </c:pt>
                <c:pt idx="1016">
                  <c:v>Isabelle Adjani</c:v>
                </c:pt>
                <c:pt idx="1017">
                  <c:v>Isabelle Huppert</c:v>
                </c:pt>
                <c:pt idx="1018">
                  <c:v>Isla Fisher</c:v>
                </c:pt>
                <c:pt idx="1019">
                  <c:v>Ivana Baquero</c:v>
                </c:pt>
                <c:pt idx="1020">
                  <c:v>J. Eddie Peck</c:v>
                </c:pt>
                <c:pt idx="1021">
                  <c:v>J. Michael Finley</c:v>
                </c:pt>
                <c:pt idx="1022">
                  <c:v>Jack Black</c:v>
                </c:pt>
                <c:pt idx="1023">
                  <c:v>Jack Huston</c:v>
                </c:pt>
                <c:pt idx="1024">
                  <c:v>Jack Lemmon</c:v>
                </c:pt>
                <c:pt idx="1025">
                  <c:v>Jack Mulcahy</c:v>
                </c:pt>
                <c:pt idx="1026">
                  <c:v>Jack Nicholson</c:v>
                </c:pt>
                <c:pt idx="1027">
                  <c:v>Jack O'Connell</c:v>
                </c:pt>
                <c:pt idx="1028">
                  <c:v>Jack Palance</c:v>
                </c:pt>
                <c:pt idx="1029">
                  <c:v>Jack Thompson</c:v>
                </c:pt>
                <c:pt idx="1030">
                  <c:v>Jackie Chan</c:v>
                </c:pt>
                <c:pt idx="1031">
                  <c:v>Jackie Earle Haley</c:v>
                </c:pt>
                <c:pt idx="1032">
                  <c:v>Jackie Gleason</c:v>
                </c:pt>
                <c:pt idx="1033">
                  <c:v>Jackie Mason</c:v>
                </c:pt>
                <c:pt idx="1034">
                  <c:v>Jacob Tierney</c:v>
                </c:pt>
                <c:pt idx="1035">
                  <c:v>Jacob Tremblay</c:v>
                </c:pt>
                <c:pt idx="1036">
                  <c:v>Jacqueline Bisset</c:v>
                </c:pt>
                <c:pt idx="1037">
                  <c:v>Jacques Dutronc</c:v>
                </c:pt>
                <c:pt idx="1038">
                  <c:v>Jada Pinkett Smith</c:v>
                </c:pt>
                <c:pt idx="1039">
                  <c:v>Jaden Smith</c:v>
                </c:pt>
                <c:pt idx="1040">
                  <c:v>Jaime Pressly</c:v>
                </c:pt>
                <c:pt idx="1041">
                  <c:v>Jake Gyllenhaal</c:v>
                </c:pt>
                <c:pt idx="1042">
                  <c:v>Jake Johnson</c:v>
                </c:pt>
                <c:pt idx="1043">
                  <c:v>Jake Schur</c:v>
                </c:pt>
                <c:pt idx="1044">
                  <c:v>Jake T. Austin</c:v>
                </c:pt>
                <c:pt idx="1045">
                  <c:v>Jakob Cedergren</c:v>
                </c:pt>
                <c:pt idx="1046">
                  <c:v>Jamal Woolard</c:v>
                </c:pt>
                <c:pt idx="1047">
                  <c:v>James Allen McCune</c:v>
                </c:pt>
                <c:pt idx="1048">
                  <c:v>James Arnold Taylor</c:v>
                </c:pt>
                <c:pt idx="1049">
                  <c:v>James Aubrey</c:v>
                </c:pt>
                <c:pt idx="1050">
                  <c:v>James Bond III</c:v>
                </c:pt>
                <c:pt idx="1051">
                  <c:v>James Buckley</c:v>
                </c:pt>
                <c:pt idx="1052">
                  <c:v>James Caan</c:v>
                </c:pt>
                <c:pt idx="1053">
                  <c:v>James Cagney</c:v>
                </c:pt>
                <c:pt idx="1054">
                  <c:v>James Corden</c:v>
                </c:pt>
                <c:pt idx="1055">
                  <c:v>James Cromwell</c:v>
                </c:pt>
                <c:pt idx="1056">
                  <c:v>James Duval</c:v>
                </c:pt>
                <c:pt idx="1057">
                  <c:v>James Farentino</c:v>
                </c:pt>
                <c:pt idx="1058">
                  <c:v>James Franco</c:v>
                </c:pt>
                <c:pt idx="1059">
                  <c:v>James Frecheville</c:v>
                </c:pt>
                <c:pt idx="1060">
                  <c:v>James Gandolfini</c:v>
                </c:pt>
                <c:pt idx="1061">
                  <c:v>James Garner</c:v>
                </c:pt>
                <c:pt idx="1062">
                  <c:v>James Karen</c:v>
                </c:pt>
                <c:pt idx="1063">
                  <c:v>James Le Gros</c:v>
                </c:pt>
                <c:pt idx="1064">
                  <c:v>James Levine</c:v>
                </c:pt>
                <c:pt idx="1065">
                  <c:v>James Lorinz</c:v>
                </c:pt>
                <c:pt idx="1066">
                  <c:v>James Marsden</c:v>
                </c:pt>
                <c:pt idx="1067">
                  <c:v>James Marshall</c:v>
                </c:pt>
                <c:pt idx="1068">
                  <c:v>James McAvoy</c:v>
                </c:pt>
                <c:pt idx="1069">
                  <c:v>James Nesbitt</c:v>
                </c:pt>
                <c:pt idx="1070">
                  <c:v>James Olson</c:v>
                </c:pt>
                <c:pt idx="1071">
                  <c:v>James Ransone</c:v>
                </c:pt>
                <c:pt idx="1072">
                  <c:v>James Rolleston</c:v>
                </c:pt>
                <c:pt idx="1073">
                  <c:v>James Russo</c:v>
                </c:pt>
                <c:pt idx="1074">
                  <c:v>James Spader</c:v>
                </c:pt>
                <c:pt idx="1075">
                  <c:v>James Stewart</c:v>
                </c:pt>
                <c:pt idx="1076">
                  <c:v>James Van Der Beek</c:v>
                </c:pt>
                <c:pt idx="1077">
                  <c:v>James Whitmore</c:v>
                </c:pt>
                <c:pt idx="1078">
                  <c:v>James Wilby</c:v>
                </c:pt>
                <c:pt idx="1079">
                  <c:v>James Woods</c:v>
                </c:pt>
                <c:pt idx="1080">
                  <c:v>Jamie Bell</c:v>
                </c:pt>
                <c:pt idx="1081">
                  <c:v>Jamie Dornan</c:v>
                </c:pt>
                <c:pt idx="1082">
                  <c:v>Jamie Foxx</c:v>
                </c:pt>
                <c:pt idx="1083">
                  <c:v>Jamie Kennedy</c:v>
                </c:pt>
                <c:pt idx="1084">
                  <c:v>Jamie Lee Curtis</c:v>
                </c:pt>
                <c:pt idx="1085">
                  <c:v>Jane Adams</c:v>
                </c:pt>
                <c:pt idx="1086">
                  <c:v>Jane Alexander</c:v>
                </c:pt>
                <c:pt idx="1087">
                  <c:v>Jane Fonda</c:v>
                </c:pt>
                <c:pt idx="1088">
                  <c:v>Jane Levy</c:v>
                </c:pt>
                <c:pt idx="1089">
                  <c:v>Jane March</c:v>
                </c:pt>
                <c:pt idx="1090">
                  <c:v>Jane Snowden</c:v>
                </c:pt>
                <c:pt idx="1091">
                  <c:v>Janeane Garofalo</c:v>
                </c:pt>
                <c:pt idx="1092">
                  <c:v>Janet Jackson</c:v>
                </c:pt>
                <c:pt idx="1093">
                  <c:v>Jang Dong-Gun</c:v>
                </c:pt>
                <c:pt idx="1094">
                  <c:v>Jan-Michael Vincent</c:v>
                </c:pt>
                <c:pt idx="1095">
                  <c:v>Jared Gilman</c:v>
                </c:pt>
                <c:pt idx="1096">
                  <c:v>Jared Harris</c:v>
                </c:pt>
                <c:pt idx="1097">
                  <c:v>Jared Leto</c:v>
                </c:pt>
                <c:pt idx="1098">
                  <c:v>Jared Padalecki</c:v>
                </c:pt>
                <c:pt idx="1099">
                  <c:v>Jared Rushton</c:v>
                </c:pt>
                <c:pt idx="1100">
                  <c:v>Jason Alexander</c:v>
                </c:pt>
                <c:pt idx="1101">
                  <c:v>Jason Bateman</c:v>
                </c:pt>
                <c:pt idx="1102">
                  <c:v>Jason Beghe</c:v>
                </c:pt>
                <c:pt idx="1103">
                  <c:v>Jason Behr</c:v>
                </c:pt>
                <c:pt idx="1104">
                  <c:v>Jason Biggs</c:v>
                </c:pt>
                <c:pt idx="1105">
                  <c:v>Jason Clarke</c:v>
                </c:pt>
                <c:pt idx="1106">
                  <c:v>Jason David Frank</c:v>
                </c:pt>
                <c:pt idx="1107">
                  <c:v>Jason Drucker</c:v>
                </c:pt>
                <c:pt idx="1108">
                  <c:v>Jason Flemyng</c:v>
                </c:pt>
                <c:pt idx="1109">
                  <c:v>Jason Gedrick</c:v>
                </c:pt>
                <c:pt idx="1110">
                  <c:v>Jason James Richter</c:v>
                </c:pt>
                <c:pt idx="1111">
                  <c:v>Jason Lee</c:v>
                </c:pt>
                <c:pt idx="1112">
                  <c:v>Jason Lively</c:v>
                </c:pt>
                <c:pt idx="1113">
                  <c:v>Jason London</c:v>
                </c:pt>
                <c:pt idx="1114">
                  <c:v>Jason Mewes</c:v>
                </c:pt>
                <c:pt idx="1115">
                  <c:v>Jason Momoa</c:v>
                </c:pt>
                <c:pt idx="1116">
                  <c:v>Jason Patric</c:v>
                </c:pt>
                <c:pt idx="1117">
                  <c:v>Jason Priestley</c:v>
                </c:pt>
                <c:pt idx="1118">
                  <c:v>Jason Robards</c:v>
                </c:pt>
                <c:pt idx="1119">
                  <c:v>Jason Schwartzman</c:v>
                </c:pt>
                <c:pt idx="1120">
                  <c:v>Jason Scott Lee</c:v>
                </c:pt>
                <c:pt idx="1121">
                  <c:v>Jason Segel</c:v>
                </c:pt>
                <c:pt idx="1122">
                  <c:v>Jason Statham</c:v>
                </c:pt>
                <c:pt idx="1123">
                  <c:v>Jason Sudeikis</c:v>
                </c:pt>
                <c:pt idx="1124">
                  <c:v>Jassa Ahluwalia</c:v>
                </c:pt>
                <c:pt idx="1125">
                  <c:v>Javier Bardem</c:v>
                </c:pt>
                <c:pt idx="1126">
                  <c:v>Jay Baruchel</c:v>
                </c:pt>
                <c:pt idx="1127">
                  <c:v>Jay Chandrasekhar</c:v>
                </c:pt>
                <c:pt idx="1128">
                  <c:v>Jay Hernandez</c:v>
                </c:pt>
                <c:pt idx="1129">
                  <c:v>Jay Mohr</c:v>
                </c:pt>
                <c:pt idx="1130">
                  <c:v>Jean Dujardin</c:v>
                </c:pt>
                <c:pt idx="1131">
                  <c:v>Jean Martin</c:v>
                </c:pt>
                <c:pt idx="1132">
                  <c:v>Jean Reno</c:v>
                </c:pt>
                <c:pt idx="1133">
                  <c:v>Jean Rochefort</c:v>
                </c:pt>
                <c:pt idx="1134">
                  <c:v>Jean-Claude Van Damme</c:v>
                </c:pt>
                <c:pt idx="1135">
                  <c:v>Jean-Hugues Anglade</c:v>
                </c:pt>
                <c:pt idx="1136">
                  <c:v>Jean-Louis Trintignant</c:v>
                </c:pt>
                <c:pt idx="1137">
                  <c:v>Jean-Marc Barr</c:v>
                </c:pt>
                <c:pt idx="1138">
                  <c:v>JeeJa Yanin</c:v>
                </c:pt>
                <c:pt idx="1139">
                  <c:v>Jeff Bridges</c:v>
                </c:pt>
                <c:pt idx="1140">
                  <c:v>Jeff Daniels</c:v>
                </c:pt>
                <c:pt idx="1141">
                  <c:v>Jeff Fahey</c:v>
                </c:pt>
                <c:pt idx="1142">
                  <c:v>Jeff Goldblum</c:v>
                </c:pt>
                <c:pt idx="1143">
                  <c:v>Jeff Speakman</c:v>
                </c:pt>
                <c:pt idx="1144">
                  <c:v>Jeffrey Byron</c:v>
                </c:pt>
                <c:pt idx="1145">
                  <c:v>Jeffrey Combs</c:v>
                </c:pt>
                <c:pt idx="1146">
                  <c:v>Jeffrey Donovan</c:v>
                </c:pt>
                <c:pt idx="1147">
                  <c:v>Jeffrey Falcon</c:v>
                </c:pt>
                <c:pt idx="1148">
                  <c:v>Jeffrey Wright</c:v>
                </c:pt>
                <c:pt idx="1149">
                  <c:v>Jemaine Clement</c:v>
                </c:pt>
                <c:pt idx="1150">
                  <c:v>Jemma Dallender</c:v>
                </c:pt>
                <c:pt idx="1151">
                  <c:v>Jena Malone</c:v>
                </c:pt>
                <c:pt idx="1152">
                  <c:v>Jeni Courtney</c:v>
                </c:pt>
                <c:pt idx="1153">
                  <c:v>Jenjira Pongpas</c:v>
                </c:pt>
                <c:pt idx="1154">
                  <c:v>Jenn Proske</c:v>
                </c:pt>
                <c:pt idx="1155">
                  <c:v>Jenna Fischer</c:v>
                </c:pt>
                <c:pt idx="1156">
                  <c:v>Jennifer Aniston</c:v>
                </c:pt>
                <c:pt idx="1157">
                  <c:v>Jennifer Baxter</c:v>
                </c:pt>
                <c:pt idx="1158">
                  <c:v>Jennifer Beals</c:v>
                </c:pt>
                <c:pt idx="1159">
                  <c:v>Jennifer Carpenter</c:v>
                </c:pt>
                <c:pt idx="1160">
                  <c:v>Jennifer Connelly</c:v>
                </c:pt>
                <c:pt idx="1161">
                  <c:v>Jennifer Garner</c:v>
                </c:pt>
                <c:pt idx="1162">
                  <c:v>Jennifer Jason Leigh</c:v>
                </c:pt>
                <c:pt idx="1163">
                  <c:v>Jennifer Lawrence</c:v>
                </c:pt>
                <c:pt idx="1164">
                  <c:v>Jennifer Lopez</c:v>
                </c:pt>
                <c:pt idx="1165">
                  <c:v>Jennifer Love Hewitt</c:v>
                </c:pt>
                <c:pt idx="1166">
                  <c:v>Jennifer Morrison</c:v>
                </c:pt>
                <c:pt idx="1167">
                  <c:v>Jennifer O'Neill</c:v>
                </c:pt>
                <c:pt idx="1168">
                  <c:v>Jennifer Rubin</c:v>
                </c:pt>
                <c:pt idx="1169">
                  <c:v>Jennifer Tilly</c:v>
                </c:pt>
                <c:pt idx="1170">
                  <c:v>Jennifer Westfeldt</c:v>
                </c:pt>
                <c:pt idx="1171">
                  <c:v>Jenny McCarthy</c:v>
                </c:pt>
                <c:pt idx="1172">
                  <c:v>Jenny Seagrove</c:v>
                </c:pt>
                <c:pt idx="1173">
                  <c:v>Jenny Wright</c:v>
                </c:pt>
                <c:pt idx="1174">
                  <c:v>Jensen Ackles</c:v>
                </c:pt>
                <c:pt idx="1175">
                  <c:v>Jensen Daggett</c:v>
                </c:pt>
                <c:pt idx="1176">
                  <c:v>Jeon Do-yeon</c:v>
                </c:pt>
                <c:pt idx="1177">
                  <c:v>Jeppe Beck Laursen</c:v>
                </c:pt>
                <c:pt idx="1178">
                  <c:v>Jeremy Davies</c:v>
                </c:pt>
                <c:pt idx="1179">
                  <c:v>Jeremy Irons</c:v>
                </c:pt>
                <c:pt idx="1180">
                  <c:v>Jeremy Irvine</c:v>
                </c:pt>
                <c:pt idx="1181">
                  <c:v>Jeremy Northam</c:v>
                </c:pt>
                <c:pt idx="1182">
                  <c:v>Jeremy Piven</c:v>
                </c:pt>
                <c:pt idx="1183">
                  <c:v>Jeremy Renner</c:v>
                </c:pt>
                <c:pt idx="1184">
                  <c:v>Jeremy Sumpter</c:v>
                </c:pt>
                <c:pt idx="1185">
                  <c:v>Jeremy Theobald</c:v>
                </c:pt>
                <c:pt idx="1186">
                  <c:v>Jermaine Hopkins</c:v>
                </c:pt>
                <c:pt idx="1187">
                  <c:v>Jerry O'Connell</c:v>
                </c:pt>
                <c:pt idx="1188">
                  <c:v>Jerry Seinfeld</c:v>
                </c:pt>
                <c:pt idx="1189">
                  <c:v>Jerry Springer</c:v>
                </c:pt>
                <c:pt idx="1190">
                  <c:v>Jess Weixler</c:v>
                </c:pt>
                <c:pt idx="1191">
                  <c:v>Jessalyn Gilsig</c:v>
                </c:pt>
                <c:pt idx="1192">
                  <c:v>Jesse Birdsall</c:v>
                </c:pt>
                <c:pt idx="1193">
                  <c:v>Jesse Bradford</c:v>
                </c:pt>
                <c:pt idx="1194">
                  <c:v>Jesse Eisenberg</c:v>
                </c:pt>
                <c:pt idx="1195">
                  <c:v>Jesse McCartney</c:v>
                </c:pt>
                <c:pt idx="1196">
                  <c:v>Jesse Metcalfe</c:v>
                </c:pt>
                <c:pt idx="1197">
                  <c:v>Jessica Alba</c:v>
                </c:pt>
                <c:pt idx="1198">
                  <c:v>Jessica Biel</c:v>
                </c:pt>
                <c:pt idx="1199">
                  <c:v>Jessica Brown Findlay</c:v>
                </c:pt>
                <c:pt idx="1200">
                  <c:v>Jessica Chastain</c:v>
                </c:pt>
                <c:pt idx="1201">
                  <c:v>Jessica Lange</c:v>
                </c:pt>
                <c:pt idx="1202">
                  <c:v>Jessica Rothe</c:v>
                </c:pt>
                <c:pt idx="1203">
                  <c:v>Jessica Simpson</c:v>
                </c:pt>
                <c:pt idx="1204">
                  <c:v>Jessie Buckley</c:v>
                </c:pt>
                <c:pt idx="1205">
                  <c:v>Jet Li</c:v>
                </c:pt>
                <c:pt idx="1206">
                  <c:v>Jill Clayburgh</c:v>
                </c:pt>
                <c:pt idx="1207">
                  <c:v>Jill Schoelen</c:v>
                </c:pt>
                <c:pt idx="1208">
                  <c:v>Jillian Bell</c:v>
                </c:pt>
                <c:pt idx="1209">
                  <c:v>Jillian McWhirter</c:v>
                </c:pt>
                <c:pt idx="1210">
                  <c:v>Jim Belushi</c:v>
                </c:pt>
                <c:pt idx="1211">
                  <c:v>Jim Broadbent</c:v>
                </c:pt>
                <c:pt idx="1212">
                  <c:v>Jim Brown</c:v>
                </c:pt>
                <c:pt idx="1213">
                  <c:v>Jim Carrey</c:v>
                </c:pt>
                <c:pt idx="1214">
                  <c:v>Jim Caviezel</c:v>
                </c:pt>
                <c:pt idx="1215">
                  <c:v>Jim Cummings</c:v>
                </c:pt>
                <c:pt idx="1216">
                  <c:v>Jim Henson</c:v>
                </c:pt>
                <c:pt idx="1217">
                  <c:v>Jim Parsons</c:v>
                </c:pt>
                <c:pt idx="1218">
                  <c:v>Jim Sturgess</c:v>
                </c:pt>
                <c:pt idx="1219">
                  <c:v>Jim Varney</c:v>
                </c:pt>
                <c:pt idx="1220">
                  <c:v>Jimmie Fails</c:v>
                </c:pt>
                <c:pt idx="1221">
                  <c:v>Jimmy Bennett</c:v>
                </c:pt>
                <c:pt idx="1222">
                  <c:v>Jimmy Keegan</c:v>
                </c:pt>
                <c:pt idx="1223">
                  <c:v>Jimmy Smits</c:v>
                </c:pt>
                <c:pt idx="1224">
                  <c:v>Jing Wu</c:v>
                </c:pt>
                <c:pt idx="1225">
                  <c:v>Jo Jung-Suk</c:v>
                </c:pt>
                <c:pt idx="1226">
                  <c:v>JoÃ«lle Miquel</c:v>
                </c:pt>
                <c:pt idx="1227">
                  <c:v>Joachim KrÃ³l</c:v>
                </c:pt>
                <c:pt idx="1228">
                  <c:v>Joan Allen</c:v>
                </c:pt>
                <c:pt idx="1229">
                  <c:v>Joan Chen</c:v>
                </c:pt>
                <c:pt idx="1230">
                  <c:v>Joan Collins</c:v>
                </c:pt>
                <c:pt idx="1231">
                  <c:v>Joanna Kulig</c:v>
                </c:pt>
                <c:pt idx="1232">
                  <c:v>Joanna Pacula</c:v>
                </c:pt>
                <c:pt idx="1233">
                  <c:v>Joanne Woodward</c:v>
                </c:pt>
                <c:pt idx="1234">
                  <c:v>Joaquin Phoenix</c:v>
                </c:pt>
                <c:pt idx="1235">
                  <c:v>JoBeth Williams</c:v>
                </c:pt>
                <c:pt idx="1236">
                  <c:v>Jocelin Donahue</c:v>
                </c:pt>
                <c:pt idx="1237">
                  <c:v>Jodi Benson</c:v>
                </c:pt>
                <c:pt idx="1238">
                  <c:v>Jodi Carlisle</c:v>
                </c:pt>
                <c:pt idx="1239">
                  <c:v>Jodie Foster</c:v>
                </c:pt>
                <c:pt idx="1240">
                  <c:v>Joe Alwyn</c:v>
                </c:pt>
                <c:pt idx="1241">
                  <c:v>Joe Basile</c:v>
                </c:pt>
                <c:pt idx="1242">
                  <c:v>Joe Colligan</c:v>
                </c:pt>
                <c:pt idx="1243">
                  <c:v>Joe Mantegna</c:v>
                </c:pt>
                <c:pt idx="1244">
                  <c:v>Joe Morton</c:v>
                </c:pt>
                <c:pt idx="1245">
                  <c:v>Joe Nicolo</c:v>
                </c:pt>
                <c:pt idx="1246">
                  <c:v>Joe Pesci</c:v>
                </c:pt>
                <c:pt idx="1247">
                  <c:v>Joel Edgerton</c:v>
                </c:pt>
                <c:pt idx="1248">
                  <c:v>Joel Kinnaman</c:v>
                </c:pt>
                <c:pt idx="1249">
                  <c:v>Joely Richardson</c:v>
                </c:pt>
                <c:pt idx="1250">
                  <c:v>Joey Cramer</c:v>
                </c:pt>
                <c:pt idx="1251">
                  <c:v>Joey King</c:v>
                </c:pt>
                <c:pt idx="1252">
                  <c:v>Joey Lawrence</c:v>
                </c:pt>
                <c:pt idx="1253">
                  <c:v>Johannes Kuhnke</c:v>
                </c:pt>
                <c:pt idx="1254">
                  <c:v>John Abraham</c:v>
                </c:pt>
                <c:pt idx="1255">
                  <c:v>John Allen Nelson</c:v>
                </c:pt>
                <c:pt idx="1256">
                  <c:v>John Belushi</c:v>
                </c:pt>
                <c:pt idx="1257">
                  <c:v>John Bolger</c:v>
                </c:pt>
                <c:pt idx="1258">
                  <c:v>John Boyega</c:v>
                </c:pt>
                <c:pt idx="1259">
                  <c:v>John C. Reilly</c:v>
                </c:pt>
                <c:pt idx="1260">
                  <c:v>John Cameron Mitchell</c:v>
                </c:pt>
                <c:pt idx="1261">
                  <c:v>John Candy</c:v>
                </c:pt>
                <c:pt idx="1262">
                  <c:v>John Cassavetes</c:v>
                </c:pt>
                <c:pt idx="1263">
                  <c:v>John Cena</c:v>
                </c:pt>
                <c:pt idx="1264">
                  <c:v>John Cho</c:v>
                </c:pt>
                <c:pt idx="1265">
                  <c:v>John Cleese</c:v>
                </c:pt>
                <c:pt idx="1266">
                  <c:v>John Cusack</c:v>
                </c:pt>
                <c:pt idx="1267">
                  <c:v>John David Washington</c:v>
                </c:pt>
                <c:pt idx="1268">
                  <c:v>John Erwin</c:v>
                </c:pt>
                <c:pt idx="1269">
                  <c:v>John Gallagher Jr.</c:v>
                </c:pt>
                <c:pt idx="1270">
                  <c:v>John Getz</c:v>
                </c:pt>
                <c:pt idx="1271">
                  <c:v>John Gielgud</c:v>
                </c:pt>
                <c:pt idx="1272">
                  <c:v>John Glover</c:v>
                </c:pt>
                <c:pt idx="1273">
                  <c:v>John Goodman</c:v>
                </c:pt>
                <c:pt idx="1274">
                  <c:v>John Gordon Sinclair</c:v>
                </c:pt>
                <c:pt idx="1275">
                  <c:v>John Hawkes</c:v>
                </c:pt>
                <c:pt idx="1276">
                  <c:v>John Heard</c:v>
                </c:pt>
                <c:pt idx="1277">
                  <c:v>John Hurt</c:v>
                </c:pt>
                <c:pt idx="1278">
                  <c:v>John Krasinski</c:v>
                </c:pt>
                <c:pt idx="1279">
                  <c:v>John Larroquette</c:v>
                </c:pt>
                <c:pt idx="1280">
                  <c:v>John Leguizamo</c:v>
                </c:pt>
                <c:pt idx="1281">
                  <c:v>John Lithgow</c:v>
                </c:pt>
                <c:pt idx="1282">
                  <c:v>John Lloyd Young</c:v>
                </c:pt>
                <c:pt idx="1283">
                  <c:v>John Lone</c:v>
                </c:pt>
                <c:pt idx="1284">
                  <c:v>John Lurie</c:v>
                </c:pt>
                <c:pt idx="1285">
                  <c:v>John Magaro</c:v>
                </c:pt>
                <c:pt idx="1286">
                  <c:v>John Malkovich</c:v>
                </c:pt>
                <c:pt idx="1287">
                  <c:v>John Murray</c:v>
                </c:pt>
                <c:pt idx="1288">
                  <c:v>John Neville</c:v>
                </c:pt>
                <c:pt idx="1289">
                  <c:v>John Rhys-Davies</c:v>
                </c:pt>
                <c:pt idx="1290">
                  <c:v>John Ritter</c:v>
                </c:pt>
                <c:pt idx="1291">
                  <c:v>John Savage</c:v>
                </c:pt>
                <c:pt idx="1292">
                  <c:v>John Shea</c:v>
                </c:pt>
                <c:pt idx="1293">
                  <c:v>John Simm</c:v>
                </c:pt>
                <c:pt idx="1294">
                  <c:v>John Standing</c:v>
                </c:pt>
                <c:pt idx="1295">
                  <c:v>John Stockwell</c:v>
                </c:pt>
                <c:pt idx="1296">
                  <c:v>John Travolta</c:v>
                </c:pt>
                <c:pt idx="1297">
                  <c:v>John Turturro</c:v>
                </c:pt>
                <c:pt idx="1298">
                  <c:v>John Wintergate</c:v>
                </c:pt>
                <c:pt idx="1299">
                  <c:v>Johnny Depp</c:v>
                </c:pt>
                <c:pt idx="1300">
                  <c:v>Johnny Knoxville</c:v>
                </c:pt>
                <c:pt idx="1301">
                  <c:v>Johnny Yune</c:v>
                </c:pt>
                <c:pt idx="1302">
                  <c:v>Jon Bernthal</c:v>
                </c:pt>
                <c:pt idx="1303">
                  <c:v>Jon Cryer</c:v>
                </c:pt>
                <c:pt idx="1304">
                  <c:v>Jon Favreau</c:v>
                </c:pt>
                <c:pt idx="1305">
                  <c:v>Jon Foster</c:v>
                </c:pt>
                <c:pt idx="1306">
                  <c:v>Jon Hamm</c:v>
                </c:pt>
                <c:pt idx="1307">
                  <c:v>Jon Heder</c:v>
                </c:pt>
                <c:pt idx="1308">
                  <c:v>Jon Lovitz</c:v>
                </c:pt>
                <c:pt idx="1309">
                  <c:v>Jon Voight</c:v>
                </c:pt>
                <c:pt idx="1310">
                  <c:v>Jonah Hill</c:v>
                </c:pt>
                <c:pt idx="1311">
                  <c:v>Jonathan Brandis</c:v>
                </c:pt>
                <c:pt idx="1312">
                  <c:v>Jonathan Breck</c:v>
                </c:pt>
                <c:pt idx="1313">
                  <c:v>Jonathan Cherry</c:v>
                </c:pt>
                <c:pt idx="1314">
                  <c:v>Jonathan Crombie</c:v>
                </c:pt>
                <c:pt idx="1315">
                  <c:v>Jonathan D. Mellor</c:v>
                </c:pt>
                <c:pt idx="1316">
                  <c:v>Jonathan Emerson</c:v>
                </c:pt>
                <c:pt idx="1317">
                  <c:v>Jonathan Jackson</c:v>
                </c:pt>
                <c:pt idx="1318">
                  <c:v>Jonathan Lipnicki</c:v>
                </c:pt>
                <c:pt idx="1319">
                  <c:v>Jonathan Pryce</c:v>
                </c:pt>
                <c:pt idx="1320">
                  <c:v>Jonathan Taylor Thomas</c:v>
                </c:pt>
                <c:pt idx="1321">
                  <c:v>Jonny Lee Miller</c:v>
                </c:pt>
                <c:pt idx="1322">
                  <c:v>Jonny Weston</c:v>
                </c:pt>
                <c:pt idx="1323">
                  <c:v>Jordan Ladd</c:v>
                </c:pt>
                <c:pt idx="1324">
                  <c:v>Jordana Brewster</c:v>
                </c:pt>
                <c:pt idx="1325">
                  <c:v>JosÃ© Luis Ferrer</c:v>
                </c:pt>
                <c:pt idx="1326">
                  <c:v>Josef Sommer</c:v>
                </c:pt>
                <c:pt idx="1327">
                  <c:v>Joseph Cross</c:v>
                </c:pt>
                <c:pt idx="1328">
                  <c:v>Joseph Fiennes</c:v>
                </c:pt>
                <c:pt idx="1329">
                  <c:v>Joseph Gordon-Levitt</c:v>
                </c:pt>
                <c:pt idx="1330">
                  <c:v>Joseph Mazzello</c:v>
                </c:pt>
                <c:pt idx="1331">
                  <c:v>Josephine Langford</c:v>
                </c:pt>
                <c:pt idx="1332">
                  <c:v>Josh Brolin</c:v>
                </c:pt>
                <c:pt idx="1333">
                  <c:v>Josh Duhamel</c:v>
                </c:pt>
                <c:pt idx="1334">
                  <c:v>Josh Gad</c:v>
                </c:pt>
                <c:pt idx="1335">
                  <c:v>Josh Hamilton</c:v>
                </c:pt>
                <c:pt idx="1336">
                  <c:v>Josh Hartnett</c:v>
                </c:pt>
                <c:pt idx="1337">
                  <c:v>Josh Hutcherson</c:v>
                </c:pt>
                <c:pt idx="1338">
                  <c:v>Josh Lucas</c:v>
                </c:pt>
                <c:pt idx="1339">
                  <c:v>Josh O'Connor</c:v>
                </c:pt>
                <c:pt idx="1340">
                  <c:v>Josh Peck</c:v>
                </c:pt>
                <c:pt idx="1341">
                  <c:v>Josh Radnor</c:v>
                </c:pt>
                <c:pt idx="1342">
                  <c:v>Josh Stewart</c:v>
                </c:pt>
                <c:pt idx="1343">
                  <c:v>Josh Zuckerman</c:v>
                </c:pt>
                <c:pt idx="1344">
                  <c:v>Joshua Jackson</c:v>
                </c:pt>
                <c:pt idx="1345">
                  <c:v>Joshua Schaefer</c:v>
                </c:pt>
                <c:pt idx="1346">
                  <c:v>Jovan Adepo</c:v>
                </c:pt>
                <c:pt idx="1347">
                  <c:v>Joyce Hyser</c:v>
                </c:pt>
                <c:pt idx="1348">
                  <c:v>Juan Barberini</c:v>
                </c:pt>
                <c:pt idx="1349">
                  <c:v>Judd Nelson</c:v>
                </c:pt>
                <c:pt idx="1350">
                  <c:v>Jude Law</c:v>
                </c:pt>
                <c:pt idx="1351">
                  <c:v>Judge Reinhold</c:v>
                </c:pt>
                <c:pt idx="1352">
                  <c:v>Judi Dench</c:v>
                </c:pt>
                <c:pt idx="1353">
                  <c:v>Judith Hoag</c:v>
                </c:pt>
                <c:pt idx="1354">
                  <c:v>Judy Davis</c:v>
                </c:pt>
                <c:pt idx="1355">
                  <c:v>Julia Louis-Dreyfus</c:v>
                </c:pt>
                <c:pt idx="1356">
                  <c:v>Julia Ormond</c:v>
                </c:pt>
                <c:pt idx="1357">
                  <c:v>Julia Roberts</c:v>
                </c:pt>
                <c:pt idx="1358">
                  <c:v>Julia Stiles</c:v>
                </c:pt>
                <c:pt idx="1359">
                  <c:v>Julia Sweeney</c:v>
                </c:pt>
                <c:pt idx="1360">
                  <c:v>Julia Voth</c:v>
                </c:pt>
                <c:pt idx="1361">
                  <c:v>Julian Barratt</c:v>
                </c:pt>
                <c:pt idx="1362">
                  <c:v>Julian Morris</c:v>
                </c:pt>
                <c:pt idx="1363">
                  <c:v>Julian Sands</c:v>
                </c:pt>
                <c:pt idx="1364">
                  <c:v>Juliane KÃ¶hler</c:v>
                </c:pt>
                <c:pt idx="1365">
                  <c:v>Julianna Margulies</c:v>
                </c:pt>
                <c:pt idx="1366">
                  <c:v>Julianne Hough</c:v>
                </c:pt>
                <c:pt idx="1367">
                  <c:v>Julianne Moore</c:v>
                </c:pt>
                <c:pt idx="1368">
                  <c:v>Julie Andrews</c:v>
                </c:pt>
                <c:pt idx="1369">
                  <c:v>Julie Christie</c:v>
                </c:pt>
                <c:pt idx="1370">
                  <c:v>Julie Kavner</c:v>
                </c:pt>
                <c:pt idx="1371">
                  <c:v>Julie Walters</c:v>
                </c:pt>
                <c:pt idx="1372">
                  <c:v>Juliet Stevenson</c:v>
                </c:pt>
                <c:pt idx="1373">
                  <c:v>Juliette Binoche</c:v>
                </c:pt>
                <c:pt idx="1374">
                  <c:v>Juliette Lewis</c:v>
                </c:pt>
                <c:pt idx="1375">
                  <c:v>Jun Fukuyama</c:v>
                </c:pt>
                <c:pt idx="1376">
                  <c:v>Jung Suh</c:v>
                </c:pt>
                <c:pt idx="1377">
                  <c:v>Jung-jae Lee</c:v>
                </c:pt>
                <c:pt idx="1378">
                  <c:v>Juno Temple</c:v>
                </c:pt>
                <c:pt idx="1379">
                  <c:v>Justin Chambers</c:v>
                </c:pt>
                <c:pt idx="1380">
                  <c:v>Justin Chatwin</c:v>
                </c:pt>
                <c:pt idx="1381">
                  <c:v>Justin Long</c:v>
                </c:pt>
                <c:pt idx="1382">
                  <c:v>Justin Theroux</c:v>
                </c:pt>
                <c:pt idx="1383">
                  <c:v>Justin Timberlake</c:v>
                </c:pt>
                <c:pt idx="1384">
                  <c:v>Justin Whalin</c:v>
                </c:pt>
                <c:pt idx="1385">
                  <c:v>Justine Bateman</c:v>
                </c:pt>
                <c:pt idx="1386">
                  <c:v>KÃ´ji Imada</c:v>
                </c:pt>
                <c:pt idx="1387">
                  <c:v>KÃ´ji Yakusho</c:v>
                </c:pt>
                <c:pt idx="1388">
                  <c:v>KÃ¥re Hedebrant</c:v>
                </c:pt>
                <c:pt idx="1389">
                  <c:v>Kadeem Hardison</c:v>
                </c:pt>
                <c:pt idx="1390">
                  <c:v>Kaitlyn Dever</c:v>
                </c:pt>
                <c:pt idx="1391">
                  <c:v>Kal Penn</c:v>
                </c:pt>
                <c:pt idx="1392">
                  <c:v>Kam Heskin</c:v>
                </c:pt>
                <c:pt idx="1393">
                  <c:v>Kamal Haasan</c:v>
                </c:pt>
                <c:pt idx="1394">
                  <c:v>Kane Hodder</c:v>
                </c:pt>
                <c:pt idx="1395">
                  <c:v>Kang-ho Song</c:v>
                </c:pt>
                <c:pt idx="1396">
                  <c:v>Karan Ashley</c:v>
                </c:pt>
                <c:pt idx="1397">
                  <c:v>Karen Allen</c:v>
                </c:pt>
                <c:pt idx="1398">
                  <c:v>Karen Black</c:v>
                </c:pt>
                <c:pt idx="1399">
                  <c:v>Karen Gillan</c:v>
                </c:pt>
                <c:pt idx="1400">
                  <c:v>Karina Fontes</c:v>
                </c:pt>
                <c:pt idx="1401">
                  <c:v>Karina Lombard</c:v>
                </c:pt>
                <c:pt idx="1402">
                  <c:v>Karl Markovics</c:v>
                </c:pt>
                <c:pt idx="1403">
                  <c:v>Karl Urban</c:v>
                </c:pt>
                <c:pt idx="1404">
                  <c:v>Karolina Gruszka</c:v>
                </c:pt>
                <c:pt idx="1405">
                  <c:v>Karra Elejalde</c:v>
                </c:pt>
                <c:pt idx="1406">
                  <c:v>Kartik Aaryan</c:v>
                </c:pt>
                <c:pt idx="1407">
                  <c:v>Kate Beckinsale</c:v>
                </c:pt>
                <c:pt idx="1408">
                  <c:v>Kate Bosworth</c:v>
                </c:pt>
                <c:pt idx="1409">
                  <c:v>Kate Capshaw</c:v>
                </c:pt>
                <c:pt idx="1410">
                  <c:v>Kate Hodge</c:v>
                </c:pt>
                <c:pt idx="1411">
                  <c:v>Kate Hudson</c:v>
                </c:pt>
                <c:pt idx="1412">
                  <c:v>Kate Maberly</c:v>
                </c:pt>
                <c:pt idx="1413">
                  <c:v>Kate Mara</c:v>
                </c:pt>
                <c:pt idx="1414">
                  <c:v>Kate McNeil</c:v>
                </c:pt>
                <c:pt idx="1415">
                  <c:v>Kate Nelligan</c:v>
                </c:pt>
                <c:pt idx="1416">
                  <c:v>Kate Winslet</c:v>
                </c:pt>
                <c:pt idx="1417">
                  <c:v>Katharine Hepburn</c:v>
                </c:pt>
                <c:pt idx="1418">
                  <c:v>Katherine Heigl</c:v>
                </c:pt>
                <c:pt idx="1419">
                  <c:v>Kathleen Fee</c:v>
                </c:pt>
                <c:pt idx="1420">
                  <c:v>Kathleen Quinlan</c:v>
                </c:pt>
                <c:pt idx="1421">
                  <c:v>Kathleen Turner</c:v>
                </c:pt>
                <c:pt idx="1422">
                  <c:v>Kathryn Hahn</c:v>
                </c:pt>
                <c:pt idx="1423">
                  <c:v>Kathryn Harrold</c:v>
                </c:pt>
                <c:pt idx="1424">
                  <c:v>Kathryn McCormick</c:v>
                </c:pt>
                <c:pt idx="1425">
                  <c:v>Kathy Baker</c:v>
                </c:pt>
                <c:pt idx="1426">
                  <c:v>Kathy Bates</c:v>
                </c:pt>
                <c:pt idx="1427">
                  <c:v>Katie Chang</c:v>
                </c:pt>
                <c:pt idx="1428">
                  <c:v>Katie Featherston</c:v>
                </c:pt>
                <c:pt idx="1429">
                  <c:v>Katie Holmes</c:v>
                </c:pt>
                <c:pt idx="1430">
                  <c:v>Katie Jarvis</c:v>
                </c:pt>
                <c:pt idx="1431">
                  <c:v>Katie Leung</c:v>
                </c:pt>
                <c:pt idx="1432">
                  <c:v>Katrin Cartlidge</c:v>
                </c:pt>
                <c:pt idx="1433">
                  <c:v>Kay Kay Menon</c:v>
                </c:pt>
                <c:pt idx="1434">
                  <c:v>Kaya Scodelario</c:v>
                </c:pt>
                <c:pt idx="1435">
                  <c:v>Keanu Reeves</c:v>
                </c:pt>
                <c:pt idx="1436">
                  <c:v>Keegan-Michael Key</c:v>
                </c:pt>
                <c:pt idx="1437">
                  <c:v>Keely Christian</c:v>
                </c:pt>
                <c:pt idx="1438">
                  <c:v>Keenen Ivory Wayans</c:v>
                </c:pt>
                <c:pt idx="1439">
                  <c:v>Keir Gilchrist</c:v>
                </c:pt>
                <c:pt idx="1440">
                  <c:v>Keira Knightley</c:v>
                </c:pt>
                <c:pt idx="1441">
                  <c:v>Keisha Castle-Hughes</c:v>
                </c:pt>
                <c:pt idx="1442">
                  <c:v>Keith Carradine</c:v>
                </c:pt>
                <c:pt idx="1443">
                  <c:v>Keith Coogan</c:v>
                </c:pt>
                <c:pt idx="1444">
                  <c:v>Keith Gordon</c:v>
                </c:pt>
                <c:pt idx="1445">
                  <c:v>Kel Mitchell</c:v>
                </c:pt>
                <c:pt idx="1446">
                  <c:v>Kellan Lutz</c:v>
                </c:pt>
                <c:pt idx="1447">
                  <c:v>Keller Wortham</c:v>
                </c:pt>
                <c:pt idx="1448">
                  <c:v>Kelly Clarkson</c:v>
                </c:pt>
                <c:pt idx="1449">
                  <c:v>Kelly Macdonald</c:v>
                </c:pt>
                <c:pt idx="1450">
                  <c:v>Kelly McGillis</c:v>
                </c:pt>
                <c:pt idx="1451">
                  <c:v>Kelly Reilly</c:v>
                </c:pt>
                <c:pt idx="1452">
                  <c:v>Kelly Reno</c:v>
                </c:pt>
                <c:pt idx="1453">
                  <c:v>Kelsey Grammer</c:v>
                </c:pt>
                <c:pt idx="1454">
                  <c:v>Ken Marshall</c:v>
                </c:pt>
                <c:pt idx="1455">
                  <c:v>Ken Ogata</c:v>
                </c:pt>
                <c:pt idx="1456">
                  <c:v>Ken Wahl</c:v>
                </c:pt>
                <c:pt idx="1457">
                  <c:v>Ken Watanabe</c:v>
                </c:pt>
                <c:pt idx="1458">
                  <c:v>Kenan Thompson</c:v>
                </c:pt>
                <c:pt idx="1459">
                  <c:v>Kenneth Branagh</c:v>
                </c:pt>
                <c:pt idx="1460">
                  <c:v>Kenny Ireland</c:v>
                </c:pt>
                <c:pt idx="1461">
                  <c:v>Kenny Rogers</c:v>
                </c:pt>
                <c:pt idx="1462">
                  <c:v>Kenny Wormald</c:v>
                </c:pt>
                <c:pt idx="1463">
                  <c:v>Keri Russell</c:v>
                </c:pt>
                <c:pt idx="1464">
                  <c:v>Kerry Fox</c:v>
                </c:pt>
                <c:pt idx="1465">
                  <c:v>Kevin Anderson</c:v>
                </c:pt>
                <c:pt idx="1466">
                  <c:v>Kevin Bacon</c:v>
                </c:pt>
                <c:pt idx="1467">
                  <c:v>Kevin Clash</c:v>
                </c:pt>
                <c:pt idx="1468">
                  <c:v>Kevin Conroy</c:v>
                </c:pt>
                <c:pt idx="1469">
                  <c:v>Kevin Costner</c:v>
                </c:pt>
                <c:pt idx="1470">
                  <c:v>Kevin Gage</c:v>
                </c:pt>
                <c:pt idx="1471">
                  <c:v>Kevin Hart</c:v>
                </c:pt>
                <c:pt idx="1472">
                  <c:v>Kevin James</c:v>
                </c:pt>
                <c:pt idx="1473">
                  <c:v>Kevin Kline</c:v>
                </c:pt>
                <c:pt idx="1474">
                  <c:v>Kevin Sorbo</c:v>
                </c:pt>
                <c:pt idx="1475">
                  <c:v>Kevin Spacey</c:v>
                </c:pt>
                <c:pt idx="1476">
                  <c:v>Khalid Abdalla</c:v>
                </c:pt>
                <c:pt idx="1477">
                  <c:v>Kiefer Sutherland</c:v>
                </c:pt>
                <c:pt idx="1478">
                  <c:v>Kieran Culkin</c:v>
                </c:pt>
                <c:pt idx="1479">
                  <c:v>Kieran O'Brien</c:v>
                </c:pt>
                <c:pt idx="1480">
                  <c:v>KiKi Layne</c:v>
                </c:pt>
                <c:pt idx="1481">
                  <c:v>Kim Basinger</c:v>
                </c:pt>
                <c:pt idx="1482">
                  <c:v>Kim Bodnia</c:v>
                </c:pt>
                <c:pt idx="1483">
                  <c:v>Kim Ki-duk</c:v>
                </c:pt>
                <c:pt idx="1484">
                  <c:v>Kim Min-hee</c:v>
                </c:pt>
                <c:pt idx="1485">
                  <c:v>Kim Ok-bin</c:v>
                </c:pt>
                <c:pt idx="1486">
                  <c:v>Kim Vithana</c:v>
                </c:pt>
                <c:pt idx="1487">
                  <c:v>Kimberly Elise</c:v>
                </c:pt>
                <c:pt idx="1488">
                  <c:v>Kirk Cameron</c:v>
                </c:pt>
                <c:pt idx="1489">
                  <c:v>Kirk Douglas</c:v>
                </c:pt>
                <c:pt idx="1490">
                  <c:v>Kirsten Dunst</c:v>
                </c:pt>
                <c:pt idx="1491">
                  <c:v>Kirstie Alley</c:v>
                </c:pt>
                <c:pt idx="1492">
                  <c:v>Kit Harington</c:v>
                </c:pt>
                <c:pt idx="1493">
                  <c:v>Kitana Kiki Rodriguez</c:v>
                </c:pt>
                <c:pt idx="1494">
                  <c:v>Klaus Kinski</c:v>
                </c:pt>
                <c:pt idx="1495">
                  <c:v>Klaus Maria Brandauer</c:v>
                </c:pt>
                <c:pt idx="1496">
                  <c:v>Klinton Spilsbury</c:v>
                </c:pt>
                <c:pt idx="1497">
                  <c:v>Kodi Smit-McPhee</c:v>
                </c:pt>
                <c:pt idx="1498">
                  <c:v>Konstantin Khabenskiy</c:v>
                </c:pt>
                <c:pt idx="1499">
                  <c:v>Kotaro Daigo</c:v>
                </c:pt>
                <c:pt idx="1500">
                  <c:v>Kris Kristofferson</c:v>
                </c:pt>
                <c:pt idx="1501">
                  <c:v>Kristanna Loken</c:v>
                </c:pt>
                <c:pt idx="1502">
                  <c:v>Kristen Bell</c:v>
                </c:pt>
                <c:pt idx="1503">
                  <c:v>Kristen Connolly</c:v>
                </c:pt>
                <c:pt idx="1504">
                  <c:v>Kristen Riter</c:v>
                </c:pt>
                <c:pt idx="1505">
                  <c:v>Kristen Stewart</c:v>
                </c:pt>
                <c:pt idx="1506">
                  <c:v>Kristen Wiig</c:v>
                </c:pt>
                <c:pt idx="1507">
                  <c:v>Kristin Kreuk</c:v>
                </c:pt>
                <c:pt idx="1508">
                  <c:v>Kristin Scott Thomas</c:v>
                </c:pt>
                <c:pt idx="1509">
                  <c:v>Kristina Klebe</c:v>
                </c:pt>
                <c:pt idx="1510">
                  <c:v>Kristina Nehm</c:v>
                </c:pt>
                <c:pt idx="1511">
                  <c:v>Kristoffer Joner</c:v>
                </c:pt>
                <c:pt idx="1512">
                  <c:v>Kristy McNichol</c:v>
                </c:pt>
                <c:pt idx="1513">
                  <c:v>Kristy Swanson</c:v>
                </c:pt>
                <c:pt idx="1514">
                  <c:v>Kumail Nanjiani</c:v>
                </c:pt>
                <c:pt idx="1515">
                  <c:v>Kuno Becker</c:v>
                </c:pt>
                <c:pt idx="1516">
                  <c:v>Kurt McKinney</c:v>
                </c:pt>
                <c:pt idx="1517">
                  <c:v>Kurt Russell</c:v>
                </c:pt>
                <c:pt idx="1518">
                  <c:v>Kurt Thomas</c:v>
                </c:pt>
                <c:pt idx="1519">
                  <c:v>KyÃ´ko Koizumi</c:v>
                </c:pt>
                <c:pt idx="1520">
                  <c:v>Kyle Chandler</c:v>
                </c:pt>
                <c:pt idx="1521">
                  <c:v>Kyle MacLachlan</c:v>
                </c:pt>
                <c:pt idx="1522">
                  <c:v>Kyrie Irving</c:v>
                </c:pt>
                <c:pt idx="1523">
                  <c:v>LÃ©a Seydoux</c:v>
                </c:pt>
                <c:pt idx="1524">
                  <c:v>Lady Gaga</c:v>
                </c:pt>
                <c:pt idx="1525">
                  <c:v>Lake Bell</c:v>
                </c:pt>
                <c:pt idx="1526">
                  <c:v>LaKeith Stanfield</c:v>
                </c:pt>
                <c:pt idx="1527">
                  <c:v>Lance Guest</c:v>
                </c:pt>
                <c:pt idx="1528">
                  <c:v>Lance Henriksen</c:v>
                </c:pt>
                <c:pt idx="1529">
                  <c:v>Lane Smith</c:v>
                </c:pt>
                <c:pt idx="1530">
                  <c:v>Lara Flynn Boyle</c:v>
                </c:pt>
                <c:pt idx="1531">
                  <c:v>Lara Jill Miller</c:v>
                </c:pt>
                <c:pt idx="1532">
                  <c:v>Larenz Tate</c:v>
                </c:pt>
                <c:pt idx="1533">
                  <c:v>Larry B. Scott</c:v>
                </c:pt>
                <c:pt idx="1534">
                  <c:v>Larry Bishop</c:v>
                </c:pt>
                <c:pt idx="1535">
                  <c:v>Larry Drake</c:v>
                </c:pt>
                <c:pt idx="1536">
                  <c:v>Lars Nordh</c:v>
                </c:pt>
                <c:pt idx="1537">
                  <c:v>Laura Dern</c:v>
                </c:pt>
                <c:pt idx="1538">
                  <c:v>Laura Harring</c:v>
                </c:pt>
                <c:pt idx="1539">
                  <c:v>Laura Linney</c:v>
                </c:pt>
                <c:pt idx="1540">
                  <c:v>Laurel Holloman</c:v>
                </c:pt>
                <c:pt idx="1541">
                  <c:v>Lauren Ambrose</c:v>
                </c:pt>
                <c:pt idx="1542">
                  <c:v>Lauren Birkell</c:v>
                </c:pt>
                <c:pt idx="1543">
                  <c:v>Lauren Cohan</c:v>
                </c:pt>
                <c:pt idx="1544">
                  <c:v>Lauren German</c:v>
                </c:pt>
                <c:pt idx="1545">
                  <c:v>Lauren Hutton</c:v>
                </c:pt>
                <c:pt idx="1546">
                  <c:v>Lauren Tewes</c:v>
                </c:pt>
                <c:pt idx="1547">
                  <c:v>Laurence Fishburne</c:v>
                </c:pt>
                <c:pt idx="1548">
                  <c:v>Laurence Olivier</c:v>
                </c:pt>
                <c:pt idx="1549">
                  <c:v>Laurence R. Harvey</c:v>
                </c:pt>
                <c:pt idx="1550">
                  <c:v>Lawrence Michael Levine</c:v>
                </c:pt>
                <c:pt idx="1551">
                  <c:v>Lawrence Monoson</c:v>
                </c:pt>
                <c:pt idx="1552">
                  <c:v>Lawrence Ng</c:v>
                </c:pt>
                <c:pt idx="1553">
                  <c:v>Lea Thompson</c:v>
                </c:pt>
                <c:pt idx="1554">
                  <c:v>Lee Byung-hun</c:v>
                </c:pt>
                <c:pt idx="1555">
                  <c:v>Lee Dong-yong</c:v>
                </c:pt>
                <c:pt idx="1556">
                  <c:v>Lee Horsley</c:v>
                </c:pt>
                <c:pt idx="1557">
                  <c:v>Lee Pace</c:v>
                </c:pt>
                <c:pt idx="1558">
                  <c:v>Leif Garrett</c:v>
                </c:pt>
                <c:pt idx="1559">
                  <c:v>Leigh McCormack</c:v>
                </c:pt>
                <c:pt idx="1560">
                  <c:v>Lena Stolze</c:v>
                </c:pt>
                <c:pt idx="1561">
                  <c:v>Lenny von Dohlen</c:v>
                </c:pt>
                <c:pt idx="1562">
                  <c:v>Lenore Zann</c:v>
                </c:pt>
                <c:pt idx="1563">
                  <c:v>Leo Fitzpatrick</c:v>
                </c:pt>
                <c:pt idx="1564">
                  <c:v>Leo Fong</c:v>
                </c:pt>
                <c:pt idx="1565">
                  <c:v>Leon Isaac Kennedy</c:v>
                </c:pt>
                <c:pt idx="1566">
                  <c:v>Leonard Mann</c:v>
                </c:pt>
                <c:pt idx="1567">
                  <c:v>Leonardo DiCaprio</c:v>
                </c:pt>
                <c:pt idx="1568">
                  <c:v>Lesley Manville</c:v>
                </c:pt>
                <c:pt idx="1569">
                  <c:v>Lesley-Anne Down</c:v>
                </c:pt>
                <c:pt idx="1570">
                  <c:v>Leslie Cheung</c:v>
                </c:pt>
                <c:pt idx="1571">
                  <c:v>Leslie Mann</c:v>
                </c:pt>
                <c:pt idx="1572">
                  <c:v>Leslie Nielsen</c:v>
                </c:pt>
                <c:pt idx="1573">
                  <c:v>Levi Miller</c:v>
                </c:pt>
                <c:pt idx="1574">
                  <c:v>Lewis Collins</c:v>
                </c:pt>
                <c:pt idx="1575">
                  <c:v>Lewis MacDougall</c:v>
                </c:pt>
                <c:pt idx="1576">
                  <c:v>Lewis Smith</c:v>
                </c:pt>
                <c:pt idx="1577">
                  <c:v>Liam Aiken</c:v>
                </c:pt>
                <c:pt idx="1578">
                  <c:v>Liam Hemsworth</c:v>
                </c:pt>
                <c:pt idx="1579">
                  <c:v>Liam Neeson</c:v>
                </c:pt>
                <c:pt idx="1580">
                  <c:v>Liberto Rabal</c:v>
                </c:pt>
                <c:pt idx="1581">
                  <c:v>Licia Maglietta</c:v>
                </c:pt>
                <c:pt idx="1582">
                  <c:v>Liesel Matthews</c:v>
                </c:pt>
                <c:pt idx="1583">
                  <c:v>Liev Schreiber</c:v>
                </c:pt>
                <c:pt idx="1584">
                  <c:v>Lili Taylor</c:v>
                </c:pt>
                <c:pt idx="1585">
                  <c:v>Lily Collins</c:v>
                </c:pt>
                <c:pt idx="1586">
                  <c:v>Lily Franky</c:v>
                </c:pt>
                <c:pt idx="1587">
                  <c:v>Lily James</c:v>
                </c:pt>
                <c:pt idx="1588">
                  <c:v>Lily Tomlin</c:v>
                </c:pt>
                <c:pt idx="1589">
                  <c:v>Lilyan Chauvin</c:v>
                </c:pt>
                <c:pt idx="1590">
                  <c:v>Lin Shaye</c:v>
                </c:pt>
                <c:pt idx="1591">
                  <c:v>Linda Blair</c:v>
                </c:pt>
                <c:pt idx="1592">
                  <c:v>Linda Cardellini</c:v>
                </c:pt>
                <c:pt idx="1593">
                  <c:v>Linda Carol</c:v>
                </c:pt>
                <c:pt idx="1594">
                  <c:v>Linda Fiorentino</c:v>
                </c:pt>
                <c:pt idx="1595">
                  <c:v>Linda Griffiths</c:v>
                </c:pt>
                <c:pt idx="1596">
                  <c:v>Linda Hamilton</c:v>
                </c:pt>
                <c:pt idx="1597">
                  <c:v>Lindsay Crouse</c:v>
                </c:pt>
                <c:pt idx="1598">
                  <c:v>Lindsay Lohan</c:v>
                </c:pt>
                <c:pt idx="1599">
                  <c:v>Linnea Quigley</c:v>
                </c:pt>
                <c:pt idx="1600">
                  <c:v>Linus Roache</c:v>
                </c:pt>
                <c:pt idx="1601">
                  <c:v>Lior Ashkenazi</c:v>
                </c:pt>
                <c:pt idx="1602">
                  <c:v>Lisa Blount</c:v>
                </c:pt>
                <c:pt idx="1603">
                  <c:v>Lisa Donaldson</c:v>
                </c:pt>
                <c:pt idx="1604">
                  <c:v>Lisa Hartman</c:v>
                </c:pt>
                <c:pt idx="1605">
                  <c:v>Lisa Lindgren</c:v>
                </c:pt>
                <c:pt idx="1606">
                  <c:v>Lisa Ray</c:v>
                </c:pt>
                <c:pt idx="1607">
                  <c:v>Lisa Schrage</c:v>
                </c:pt>
                <c:pt idx="1608">
                  <c:v>LisaRaye McCoy</c:v>
                </c:pt>
                <c:pt idx="1609">
                  <c:v>Liv Tyler</c:v>
                </c:pt>
                <c:pt idx="1610">
                  <c:v>Liv Ullmann</c:v>
                </c:pt>
                <c:pt idx="1611">
                  <c:v>Liza Minnelli</c:v>
                </c:pt>
                <c:pt idx="1612">
                  <c:v>Llyr Ifans</c:v>
                </c:pt>
                <c:pt idx="1613">
                  <c:v>Logan Lerman</c:v>
                </c:pt>
                <c:pt idx="1614">
                  <c:v>Logan Marshall-Green</c:v>
                </c:pt>
                <c:pt idx="1615">
                  <c:v>Loni Anderson</c:v>
                </c:pt>
                <c:pt idx="1616">
                  <c:v>Loren Avedon</c:v>
                </c:pt>
                <c:pt idx="1617">
                  <c:v>Loren Dean</c:v>
                </c:pt>
                <c:pt idx="1618">
                  <c:v>Loren Taylor</c:v>
                </c:pt>
                <c:pt idx="1619">
                  <c:v>Lorenza Izzo</c:v>
                </c:pt>
                <c:pt idx="1620">
                  <c:v>Lorenzo Lamas</c:v>
                </c:pt>
                <c:pt idx="1621">
                  <c:v>Lorenzo Quinteros</c:v>
                </c:pt>
                <c:pt idx="1622">
                  <c:v>Lori Cardille</c:v>
                </c:pt>
                <c:pt idx="1623">
                  <c:v>Lori Heuring</c:v>
                </c:pt>
                <c:pt idx="1624">
                  <c:v>Lori Lethin</c:v>
                </c:pt>
                <c:pt idx="1625">
                  <c:v>Lori Petty</c:v>
                </c:pt>
                <c:pt idx="1626">
                  <c:v>Lorne Greene</c:v>
                </c:pt>
                <c:pt idx="1627">
                  <c:v>Lorraine Bracco</c:v>
                </c:pt>
                <c:pt idx="1628">
                  <c:v>Lorraine Gary</c:v>
                </c:pt>
                <c:pt idx="1629">
                  <c:v>Lothaire Bluteau</c:v>
                </c:pt>
                <c:pt idx="1630">
                  <c:v>Lou de LaÃ¢ge</c:v>
                </c:pt>
                <c:pt idx="1631">
                  <c:v>Lou Diamond Phillips</c:v>
                </c:pt>
                <c:pt idx="1632">
                  <c:v>Lou Ferrigno</c:v>
                </c:pt>
                <c:pt idx="1633">
                  <c:v>Lou Taylor Pucci</c:v>
                </c:pt>
                <c:pt idx="1634">
                  <c:v>Louis Ashbourne Serkis</c:v>
                </c:pt>
                <c:pt idx="1635">
                  <c:v>Louis C.K.</c:v>
                </c:pt>
                <c:pt idx="1636">
                  <c:v>Louis Ducreux</c:v>
                </c:pt>
                <c:pt idx="1637">
                  <c:v>Louis Garrel</c:v>
                </c:pt>
                <c:pt idx="1638">
                  <c:v>Louis Gossett Jr.</c:v>
                </c:pt>
                <c:pt idx="1639">
                  <c:v>Louis Koo</c:v>
                </c:pt>
                <c:pt idx="1640">
                  <c:v>Louis Tripp</c:v>
                </c:pt>
                <c:pt idx="1641">
                  <c:v>Louise Fletcher</c:v>
                </c:pt>
                <c:pt idx="1642">
                  <c:v>Louise Lasser</c:v>
                </c:pt>
                <c:pt idx="1643">
                  <c:v>Louise Smith</c:v>
                </c:pt>
                <c:pt idx="1644">
                  <c:v>Lubna Azabal</c:v>
                </c:pt>
                <c:pt idx="1645">
                  <c:v>Lucas Black</c:v>
                </c:pt>
                <c:pt idx="1646">
                  <c:v>Lucas Hedges</c:v>
                </c:pt>
                <c:pt idx="1647">
                  <c:v>Lucas Pittaway</c:v>
                </c:pt>
                <c:pt idx="1648">
                  <c:v>Lucas Till</c:v>
                </c:pt>
                <c:pt idx="1649">
                  <c:v>Luciano Pavarotti</c:v>
                </c:pt>
                <c:pt idx="1650">
                  <c:v>Lucinda Dickey</c:v>
                </c:pt>
                <c:pt idx="1651">
                  <c:v>Lucy Deakins</c:v>
                </c:pt>
                <c:pt idx="1652">
                  <c:v>Lucy Hale</c:v>
                </c:pt>
                <c:pt idx="1653">
                  <c:v>Lucy Liu</c:v>
                </c:pt>
                <c:pt idx="1654">
                  <c:v>Ludivine Sagnier</c:v>
                </c:pt>
                <c:pt idx="1655">
                  <c:v>Luigi Lo Cascio</c:v>
                </c:pt>
                <c:pt idx="1656">
                  <c:v>Lukas Haas</c:v>
                </c:pt>
                <c:pt idx="1657">
                  <c:v>Lukas Schwarz</c:v>
                </c:pt>
                <c:pt idx="1658">
                  <c:v>Luke Edwards</c:v>
                </c:pt>
                <c:pt idx="1659">
                  <c:v>Luke Evans</c:v>
                </c:pt>
                <c:pt idx="1660">
                  <c:v>Luke Perry</c:v>
                </c:pt>
                <c:pt idx="1661">
                  <c:v>Luke Wilson</c:v>
                </c:pt>
                <c:pt idx="1662">
                  <c:v>Lupita Nyong'o</c:v>
                </c:pt>
                <c:pt idx="1663">
                  <c:v>Ma Dong-seok</c:v>
                </c:pt>
                <c:pt idx="1664">
                  <c:v>Maarten Smit</c:v>
                </c:pt>
                <c:pt idx="1665">
                  <c:v>Macaulay Culkin</c:v>
                </c:pt>
                <c:pt idx="1666">
                  <c:v>Mackenzie Astin</c:v>
                </c:pt>
                <c:pt idx="1667">
                  <c:v>Mackenzie Foy</c:v>
                </c:pt>
                <c:pt idx="1668">
                  <c:v>Macon Blair</c:v>
                </c:pt>
                <c:pt idx="1669">
                  <c:v>Madeleine Stowe</c:v>
                </c:pt>
                <c:pt idx="1670">
                  <c:v>Madeline Carroll</c:v>
                </c:pt>
                <c:pt idx="1671">
                  <c:v>Madonna</c:v>
                </c:pt>
                <c:pt idx="1672">
                  <c:v>Mads Mikkelsen</c:v>
                </c:pt>
                <c:pt idx="1673">
                  <c:v>Mae Whitman</c:v>
                </c:pt>
                <c:pt idx="1674">
                  <c:v>Magda Szubanski</c:v>
                </c:pt>
                <c:pt idx="1675">
                  <c:v>Maggie Cheung</c:v>
                </c:pt>
                <c:pt idx="1676">
                  <c:v>Maggie Gyllenhaal</c:v>
                </c:pt>
                <c:pt idx="1677">
                  <c:v>Maggie Smith</c:v>
                </c:pt>
                <c:pt idx="1678">
                  <c:v>Mahershala Ali</c:v>
                </c:pt>
                <c:pt idx="1679">
                  <c:v>Mahiro Takasugi</c:v>
                </c:pt>
                <c:pt idx="1680">
                  <c:v>Maika Monroe</c:v>
                </c:pt>
                <c:pt idx="1681">
                  <c:v>Malcolm McDowell</c:v>
                </c:pt>
                <c:pt idx="1682">
                  <c:v>Mamie Gummer</c:v>
                </c:pt>
                <c:pt idx="1683">
                  <c:v>Mandy Moore</c:v>
                </c:pt>
                <c:pt idx="1684">
                  <c:v>Mansour Diouf</c:v>
                </c:pt>
                <c:pt idx="1685">
                  <c:v>Marc Maron</c:v>
                </c:pt>
                <c:pt idx="1686">
                  <c:v>Marc Price</c:v>
                </c:pt>
                <c:pt idx="1687">
                  <c:v>Marc Singer</c:v>
                </c:pt>
                <c:pt idx="1688">
                  <c:v>Marcel Ruiz</c:v>
                </c:pt>
                <c:pt idx="1689">
                  <c:v>Marcello Mastroianni</c:v>
                </c:pt>
                <c:pt idx="1690">
                  <c:v>Marco Leonardi</c:v>
                </c:pt>
                <c:pt idx="1691">
                  <c:v>Marcos HernÃ¡ndez</c:v>
                </c:pt>
                <c:pt idx="1692">
                  <c:v>Maren Jensen</c:v>
                </c:pt>
                <c:pt idx="1693">
                  <c:v>Margarita Lozano</c:v>
                </c:pt>
                <c:pt idx="1694">
                  <c:v>Margot Kidder</c:v>
                </c:pt>
                <c:pt idx="1695">
                  <c:v>Margot Robbie</c:v>
                </c:pt>
                <c:pt idx="1696">
                  <c:v>Maria Schrader</c:v>
                </c:pt>
                <c:pt idx="1697">
                  <c:v>Mariah Carey</c:v>
                </c:pt>
                <c:pt idx="1698">
                  <c:v>Marianne SÃ¤gebrecht</c:v>
                </c:pt>
                <c:pt idx="1699">
                  <c:v>Marie RiviÃ¨re</c:v>
                </c:pt>
                <c:pt idx="1700">
                  <c:v>Marie-JosÃ©e Croze</c:v>
                </c:pt>
                <c:pt idx="1701">
                  <c:v>Mariel Hemingway</c:v>
                </c:pt>
                <c:pt idx="1702">
                  <c:v>Marie-Laure Dougnac</c:v>
                </c:pt>
                <c:pt idx="1703">
                  <c:v>Marin Ireland</c:v>
                </c:pt>
                <c:pt idx="1704">
                  <c:v>Marine Vacth</c:v>
                </c:pt>
                <c:pt idx="1705">
                  <c:v>Mario Van Peebles</c:v>
                </c:pt>
                <c:pt idx="1706">
                  <c:v>Marion Cotillard</c:v>
                </c:pt>
                <c:pt idx="1707">
                  <c:v>Marisa Paredes</c:v>
                </c:pt>
                <c:pt idx="1708">
                  <c:v>Marisa Tomei</c:v>
                </c:pt>
                <c:pt idx="1709">
                  <c:v>Mark Addy</c:v>
                </c:pt>
                <c:pt idx="1710">
                  <c:v>Mark Blankfield</c:v>
                </c:pt>
                <c:pt idx="1711">
                  <c:v>Mark Dacascos</c:v>
                </c:pt>
                <c:pt idx="1712">
                  <c:v>Mark Duplass</c:v>
                </c:pt>
                <c:pt idx="1713">
                  <c:v>Mark Gregory</c:v>
                </c:pt>
                <c:pt idx="1714">
                  <c:v>Mark Hamill</c:v>
                </c:pt>
                <c:pt idx="1715">
                  <c:v>Mark Harmon</c:v>
                </c:pt>
                <c:pt idx="1716">
                  <c:v>Mark Pirro</c:v>
                </c:pt>
                <c:pt idx="1717">
                  <c:v>Mark Ruffalo</c:v>
                </c:pt>
                <c:pt idx="1718">
                  <c:v>Mark Rylance</c:v>
                </c:pt>
                <c:pt idx="1719">
                  <c:v>Mark Strong</c:v>
                </c:pt>
                <c:pt idx="1720">
                  <c:v>Mark Wahlberg</c:v>
                </c:pt>
                <c:pt idx="1721">
                  <c:v>Marla Sokoloff</c:v>
                </c:pt>
                <c:pt idx="1722">
                  <c:v>Marlon Brando</c:v>
                </c:pt>
                <c:pt idx="1723">
                  <c:v>Marlon Wayans</c:v>
                </c:pt>
                <c:pt idx="1724">
                  <c:v>Mars Callahan</c:v>
                </c:pt>
                <c:pt idx="1725">
                  <c:v>Marsha Mason</c:v>
                </c:pt>
                <c:pt idx="1726">
                  <c:v>Marta Mazurek</c:v>
                </c:pt>
                <c:pt idx="1727">
                  <c:v>Martha Higareda</c:v>
                </c:pt>
                <c:pt idx="1728">
                  <c:v>Martin Arrowsmith</c:v>
                </c:pt>
                <c:pt idx="1729">
                  <c:v>Martin Compston</c:v>
                </c:pt>
                <c:pt idx="1730">
                  <c:v>Martin Freeman</c:v>
                </c:pt>
                <c:pt idx="1731">
                  <c:v>Martin Henderson</c:v>
                </c:pt>
                <c:pt idx="1732">
                  <c:v>Martin Hewitt</c:v>
                </c:pt>
                <c:pt idx="1733">
                  <c:v>Martin Landau</c:v>
                </c:pt>
                <c:pt idx="1734">
                  <c:v>Martin Lawrence</c:v>
                </c:pt>
                <c:pt idx="1735">
                  <c:v>Martin Mull</c:v>
                </c:pt>
                <c:pt idx="1736">
                  <c:v>Martin Sheen</c:v>
                </c:pt>
                <c:pt idx="1737">
                  <c:v>Martin Short</c:v>
                </c:pt>
                <c:pt idx="1738">
                  <c:v>Martin Yost</c:v>
                </c:pt>
                <c:pt idx="1739">
                  <c:v>Martina Gedeck</c:v>
                </c:pt>
                <c:pt idx="1740">
                  <c:v>Marty Feldman</c:v>
                </c:pt>
                <c:pt idx="1741">
                  <c:v>Maruschka Detmers</c:v>
                </c:pt>
                <c:pt idx="1742">
                  <c:v>Mary Beth Hurt</c:v>
                </c:pt>
                <c:pt idx="1743">
                  <c:v>Mary Beth McDonough</c:v>
                </c:pt>
                <c:pt idx="1744">
                  <c:v>Mary Elizabeth Winstead</c:v>
                </c:pt>
                <c:pt idx="1745">
                  <c:v>Mary McDonnell</c:v>
                </c:pt>
                <c:pt idx="1746">
                  <c:v>Mary Steenburgen</c:v>
                </c:pt>
                <c:pt idx="1747">
                  <c:v>Mary Tyler Moore</c:v>
                </c:pt>
                <c:pt idx="1748">
                  <c:v>Maryana Spivak</c:v>
                </c:pt>
                <c:pt idx="1749">
                  <c:v>Mary-Kate Olsen</c:v>
                </c:pt>
                <c:pt idx="1750">
                  <c:v>Masahiro Motoki</c:v>
                </c:pt>
                <c:pt idx="1751">
                  <c:v>Masako Nozawa</c:v>
                </c:pt>
                <c:pt idx="1752">
                  <c:v>Masato Hagiwara</c:v>
                </c:pt>
                <c:pt idx="1753">
                  <c:v>Masatoshi Nagase</c:v>
                </c:pt>
                <c:pt idx="1754">
                  <c:v>Massimo Troisi</c:v>
                </c:pt>
                <c:pt idx="1755">
                  <c:v>Mathieu Amalric</c:v>
                </c:pt>
                <c:pt idx="1756">
                  <c:v>Matilda Anna Ingrid Lutz</c:v>
                </c:pt>
                <c:pt idx="1757">
                  <c:v>Matt Adler</c:v>
                </c:pt>
                <c:pt idx="1758">
                  <c:v>Matt Damon</c:v>
                </c:pt>
                <c:pt idx="1759">
                  <c:v>Matt Dillon</c:v>
                </c:pt>
                <c:pt idx="1760">
                  <c:v>Matt Frewer</c:v>
                </c:pt>
                <c:pt idx="1761">
                  <c:v>Matt Lanter</c:v>
                </c:pt>
                <c:pt idx="1762">
                  <c:v>Matt Lattanzi</c:v>
                </c:pt>
                <c:pt idx="1763">
                  <c:v>Matt LeBlanc</c:v>
                </c:pt>
                <c:pt idx="1764">
                  <c:v>Matt Passmore</c:v>
                </c:pt>
                <c:pt idx="1765">
                  <c:v>Matthew Broderick</c:v>
                </c:pt>
                <c:pt idx="1766">
                  <c:v>Matthew Goode</c:v>
                </c:pt>
                <c:pt idx="1767">
                  <c:v>Matthew Labyorteaux</c:v>
                </c:pt>
                <c:pt idx="1768">
                  <c:v>Matthew Lillard</c:v>
                </c:pt>
                <c:pt idx="1769">
                  <c:v>Matthew Macfadyen</c:v>
                </c:pt>
                <c:pt idx="1770">
                  <c:v>Matthew McConaughey</c:v>
                </c:pt>
                <c:pt idx="1771">
                  <c:v>Matthew Modine</c:v>
                </c:pt>
                <c:pt idx="1772">
                  <c:v>Matthew Perry</c:v>
                </c:pt>
                <c:pt idx="1773">
                  <c:v>Matthias Schoenaerts</c:v>
                </c:pt>
                <c:pt idx="1774">
                  <c:v>Max Gail</c:v>
                </c:pt>
                <c:pt idx="1775">
                  <c:v>Max GrodÃ©nchik</c:v>
                </c:pt>
                <c:pt idx="1776">
                  <c:v>Max Records</c:v>
                </c:pt>
                <c:pt idx="1777">
                  <c:v>Max Thieriot</c:v>
                </c:pt>
                <c:pt idx="1778">
                  <c:v>Max von Sydow</c:v>
                </c:pt>
                <c:pt idx="1779">
                  <c:v>Maxime Collin</c:v>
                </c:pt>
                <c:pt idx="1780">
                  <c:v>Maxine Miller</c:v>
                </c:pt>
                <c:pt idx="1781">
                  <c:v>Meat Loaf</c:v>
                </c:pt>
                <c:pt idx="1782">
                  <c:v>Meg Ryan</c:v>
                </c:pt>
                <c:pt idx="1783">
                  <c:v>Meg Tilly</c:v>
                </c:pt>
                <c:pt idx="1784">
                  <c:v>Megan Fox</c:v>
                </c:pt>
                <c:pt idx="1785">
                  <c:v>Megumi Hayashibara</c:v>
                </c:pt>
                <c:pt idx="1786">
                  <c:v>Megumi Ogata</c:v>
                </c:pt>
                <c:pt idx="1787">
                  <c:v>Megumi Okina</c:v>
                </c:pt>
                <c:pt idx="1788">
                  <c:v>Mekhi Phifer</c:v>
                </c:pt>
                <c:pt idx="1789">
                  <c:v>Mel B</c:v>
                </c:pt>
                <c:pt idx="1790">
                  <c:v>Mel Blanc</c:v>
                </c:pt>
                <c:pt idx="1791">
                  <c:v>Mel Brooks</c:v>
                </c:pt>
                <c:pt idx="1792">
                  <c:v>Mel Gibson</c:v>
                </c:pt>
                <c:pt idx="1793">
                  <c:v>Mel Smith</c:v>
                </c:pt>
                <c:pt idx="1794">
                  <c:v>Melanie Griffith</c:v>
                </c:pt>
                <c:pt idx="1795">
                  <c:v>Melanie Kinnaman</c:v>
                </c:pt>
                <c:pt idx="1796">
                  <c:v>Melanie Lynskey</c:v>
                </c:pt>
                <c:pt idx="1797">
                  <c:v>Melanie Martinez</c:v>
                </c:pt>
                <c:pt idx="1798">
                  <c:v>Melissa Joan Hart</c:v>
                </c:pt>
                <c:pt idx="1799">
                  <c:v>Melissa Leo</c:v>
                </c:pt>
                <c:pt idx="1800">
                  <c:v>Melissa McCarthy</c:v>
                </c:pt>
                <c:pt idx="1801">
                  <c:v>Melissa Rauch</c:v>
                </c:pt>
                <c:pt idx="1802">
                  <c:v>Melissa Sagemiller</c:v>
                </c:pt>
                <c:pt idx="1803">
                  <c:v>Melvil Poupaud</c:v>
                </c:pt>
                <c:pt idx="1804">
                  <c:v>Mercedes MorÃ¡n</c:v>
                </c:pt>
                <c:pt idx="1805">
                  <c:v>Meredith Salenger</c:v>
                </c:pt>
                <c:pt idx="1806">
                  <c:v>Meryl Streep</c:v>
                </c:pt>
                <c:pt idx="1807">
                  <c:v>Method Man</c:v>
                </c:pt>
                <c:pt idx="1808">
                  <c:v>Mews Small</c:v>
                </c:pt>
                <c:pt idx="1809">
                  <c:v>Mia Farrow</c:v>
                </c:pt>
                <c:pt idx="1810">
                  <c:v>Mia Wasikowska</c:v>
                </c:pt>
                <c:pt idx="1811">
                  <c:v>MichÃ¨le Caucheteux</c:v>
                </c:pt>
                <c:pt idx="1812">
                  <c:v>Michael Angarano</c:v>
                </c:pt>
                <c:pt idx="1813">
                  <c:v>Michael B. Jordan</c:v>
                </c:pt>
                <c:pt idx="1814">
                  <c:v>Michael Biehn</c:v>
                </c:pt>
                <c:pt idx="1815">
                  <c:v>Michael Caine</c:v>
                </c:pt>
                <c:pt idx="1816">
                  <c:v>Michael Caton</c:v>
                </c:pt>
                <c:pt idx="1817">
                  <c:v>Michael Cera</c:v>
                </c:pt>
                <c:pt idx="1818">
                  <c:v>Michael Chiklis</c:v>
                </c:pt>
                <c:pt idx="1819">
                  <c:v>Michael Crawford</c:v>
                </c:pt>
                <c:pt idx="1820">
                  <c:v>Michael Dobson</c:v>
                </c:pt>
                <c:pt idx="1821">
                  <c:v>Michael Douglas</c:v>
                </c:pt>
                <c:pt idx="1822">
                  <c:v>Michael Dudikoff</c:v>
                </c:pt>
                <c:pt idx="1823">
                  <c:v>Michael E. Knight</c:v>
                </c:pt>
                <c:pt idx="1824">
                  <c:v>Michael Ealy</c:v>
                </c:pt>
                <c:pt idx="1825">
                  <c:v>Michael Fassbender</c:v>
                </c:pt>
                <c:pt idx="1826">
                  <c:v>Michael Gottli</c:v>
                </c:pt>
                <c:pt idx="1827">
                  <c:v>Michael Ironside</c:v>
                </c:pt>
                <c:pt idx="1828">
                  <c:v>Michael J. Fox</c:v>
                </c:pt>
                <c:pt idx="1829">
                  <c:v>Michael J. Pollard</c:v>
                </c:pt>
                <c:pt idx="1830">
                  <c:v>Michael Jai White</c:v>
                </c:pt>
                <c:pt idx="1831">
                  <c:v>Michael Jeter</c:v>
                </c:pt>
                <c:pt idx="1832">
                  <c:v>Michael Jordan</c:v>
                </c:pt>
                <c:pt idx="1833">
                  <c:v>Michael Keaton</c:v>
                </c:pt>
                <c:pt idx="1834">
                  <c:v>Michael McKean</c:v>
                </c:pt>
                <c:pt idx="1835">
                  <c:v>Michael Moriarty</c:v>
                </c:pt>
                <c:pt idx="1836">
                  <c:v>Michael Murphy</c:v>
                </c:pt>
                <c:pt idx="1837">
                  <c:v>Michael Nyqvist</c:v>
                </c:pt>
                <c:pt idx="1838">
                  <c:v>Michael O'Keefe</c:v>
                </c:pt>
                <c:pt idx="1839">
                  <c:v>Michael Oliver</c:v>
                </c:pt>
                <c:pt idx="1840">
                  <c:v>Michael Ontkean</c:v>
                </c:pt>
                <c:pt idx="1841">
                  <c:v>Michael Palin</c:v>
                </c:pt>
                <c:pt idx="1842">
                  <c:v>Michael ParÃ©</c:v>
                </c:pt>
                <c:pt idx="1843">
                  <c:v>Michael Parks</c:v>
                </c:pt>
                <c:pt idx="1844">
                  <c:v>Michael PeÃ±a</c:v>
                </c:pt>
                <c:pt idx="1845">
                  <c:v>Michael Pitt</c:v>
                </c:pt>
                <c:pt idx="1846">
                  <c:v>Michael Rapaport</c:v>
                </c:pt>
                <c:pt idx="1847">
                  <c:v>Michael Reilly Burke</c:v>
                </c:pt>
                <c:pt idx="1848">
                  <c:v>Michael Richards</c:v>
                </c:pt>
                <c:pt idx="1849">
                  <c:v>Michael Roark</c:v>
                </c:pt>
                <c:pt idx="1850">
                  <c:v>Michael Rooker</c:v>
                </c:pt>
                <c:pt idx="1851">
                  <c:v>Michael Saquella</c:v>
                </c:pt>
                <c:pt idx="1852">
                  <c:v>Michael Schoeffling</c:v>
                </c:pt>
                <c:pt idx="1853">
                  <c:v>Michael Shannon</c:v>
                </c:pt>
                <c:pt idx="1854">
                  <c:v>Michael Stuhlbarg</c:v>
                </c:pt>
                <c:pt idx="1855">
                  <c:v>Michael Vartan</c:v>
                </c:pt>
                <c:pt idx="1856">
                  <c:v>Michael Zorek</c:v>
                </c:pt>
                <c:pt idx="1857">
                  <c:v>Michel Blanc</c:v>
                </c:pt>
                <c:pt idx="1858">
                  <c:v>Michel Piccoli</c:v>
                </c:pt>
                <c:pt idx="1859">
                  <c:v>Michel Serrault</c:v>
                </c:pt>
                <c:pt idx="1860">
                  <c:v>Michelle Morgan</c:v>
                </c:pt>
                <c:pt idx="1861">
                  <c:v>Michelle Pfeiffer</c:v>
                </c:pt>
                <c:pt idx="1862">
                  <c:v>Michelle Rodriguez</c:v>
                </c:pt>
                <c:pt idx="1863">
                  <c:v>Michelle Trachtenberg</c:v>
                </c:pt>
                <c:pt idx="1864">
                  <c:v>Michelle Williams</c:v>
                </c:pt>
                <c:pt idx="1865">
                  <c:v>Mickey Rooney</c:v>
                </c:pt>
                <c:pt idx="1866">
                  <c:v>Mickey Rourke</c:v>
                </c:pt>
                <c:pt idx="1867">
                  <c:v>Miguel A. NÃºÃ±ez Jr.</c:v>
                </c:pt>
                <c:pt idx="1868">
                  <c:v>Miguel Ferrer</c:v>
                </c:pt>
                <c:pt idx="1869">
                  <c:v>Miho Nikaido</c:v>
                </c:pt>
                <c:pt idx="1870">
                  <c:v>Mike Dytri</c:v>
                </c:pt>
                <c:pt idx="1871">
                  <c:v>Mike Epps</c:v>
                </c:pt>
                <c:pt idx="1872">
                  <c:v>Mike Judge</c:v>
                </c:pt>
                <c:pt idx="1873">
                  <c:v>Mike Myers</c:v>
                </c:pt>
                <c:pt idx="1874">
                  <c:v>Mike Norris</c:v>
                </c:pt>
                <c:pt idx="1875">
                  <c:v>Mike Vogel</c:v>
                </c:pt>
                <c:pt idx="1876">
                  <c:v>Mike White</c:v>
                </c:pt>
                <c:pt idx="1877">
                  <c:v>Mikhail Baryshnikov</c:v>
                </c:pt>
                <c:pt idx="1878">
                  <c:v>Miki Imai</c:v>
                </c:pt>
                <c:pt idx="1879">
                  <c:v>Mila Kunis</c:v>
                </c:pt>
                <c:pt idx="1880">
                  <c:v>Miles Teller</c:v>
                </c:pt>
                <c:pt idx="1881">
                  <c:v>Miley Cyrus</c:v>
                </c:pt>
                <c:pt idx="1882">
                  <c:v>Milla Jovovich</c:v>
                </c:pt>
                <c:pt idx="1883">
                  <c:v>Mimi Rogers</c:v>
                </c:pt>
                <c:pt idx="1884">
                  <c:v>Ming-Na Wen</c:v>
                </c:pt>
                <c:pt idx="1885">
                  <c:v>Minka Kelly</c:v>
                </c:pt>
                <c:pt idx="1886">
                  <c:v>Minnie Driver</c:v>
                </c:pt>
                <c:pt idx="1887">
                  <c:v>Miou-Miou</c:v>
                </c:pt>
                <c:pt idx="1888">
                  <c:v>Mira Sorvino</c:v>
                </c:pt>
                <c:pt idx="1889">
                  <c:v>Miranda Richardson</c:v>
                </c:pt>
                <c:pt idx="1890">
                  <c:v>Missy Peregrym</c:v>
                </c:pt>
                <c:pt idx="1891">
                  <c:v>Mitchel Musso</c:v>
                </c:pt>
                <c:pt idx="1892">
                  <c:v>Mitchell Gaylord</c:v>
                </c:pt>
                <c:pt idx="1893">
                  <c:v>Mitsuo Iwata</c:v>
                </c:pt>
                <c:pt idx="1894">
                  <c:v>Miyoko ShÃ´ji</c:v>
                </c:pt>
                <c:pt idx="1895">
                  <c:v>Mohamad Ali Keshavarz</c:v>
                </c:pt>
                <c:pt idx="1896">
                  <c:v>Mohammad Amir Naji</c:v>
                </c:pt>
                <c:pt idx="1897">
                  <c:v>Molly Ringwald</c:v>
                </c:pt>
                <c:pt idx="1898">
                  <c:v>Molly Shannon</c:v>
                </c:pt>
                <c:pt idx="1899">
                  <c:v>Monica Bellucci</c:v>
                </c:pt>
                <c:pt idx="1900">
                  <c:v>Monica Potter</c:v>
                </c:pt>
                <c:pt idx="1901">
                  <c:v>Moreno D'E Bartolli</c:v>
                </c:pt>
                <c:pt idx="1902">
                  <c:v>Morgan Fairchild</c:v>
                </c:pt>
                <c:pt idx="1903">
                  <c:v>Morgan Freeman</c:v>
                </c:pt>
                <c:pt idx="1904">
                  <c:v>Morgan Saylor</c:v>
                </c:pt>
                <c:pt idx="1905">
                  <c:v>Moritz Bleibtreu</c:v>
                </c:pt>
                <c:pt idx="1906">
                  <c:v>Morris Chestnut</c:v>
                </c:pt>
                <c:pt idx="1907">
                  <c:v>Mrunal Thakur</c:v>
                </c:pt>
                <c:pt idx="1908">
                  <c:v>Muhammet Uzuner</c:v>
                </c:pt>
                <c:pt idx="1909">
                  <c:v>Munro Chambers</c:v>
                </c:pt>
                <c:pt idx="1910">
                  <c:v>Myles Truitt</c:v>
                </c:pt>
                <c:pt idx="1911">
                  <c:v>N!xau</c:v>
                </c:pt>
                <c:pt idx="1912">
                  <c:v>Nahuel PÃ©rez Biscayart</c:v>
                </c:pt>
                <c:pt idx="1913">
                  <c:v>Najwa Nimri</c:v>
                </c:pt>
                <c:pt idx="1914">
                  <c:v>Nam-mi Kang</c:v>
                </c:pt>
                <c:pt idx="1915">
                  <c:v>Nanni Moretti</c:v>
                </c:pt>
                <c:pt idx="1916">
                  <c:v>Naomi Watts</c:v>
                </c:pt>
                <c:pt idx="1917">
                  <c:v>Narges Rashidi</c:v>
                </c:pt>
                <c:pt idx="1918">
                  <c:v>Nas</c:v>
                </c:pt>
                <c:pt idx="1919">
                  <c:v>Naseeruddin Shah</c:v>
                </c:pt>
                <c:pt idx="1920">
                  <c:v>Nastassja Kinski</c:v>
                </c:pt>
                <c:pt idx="1921">
                  <c:v>Nat Wolff</c:v>
                </c:pt>
                <c:pt idx="1922">
                  <c:v>Natalie Dormer</c:v>
                </c:pt>
                <c:pt idx="1923">
                  <c:v>Natalie Portman</c:v>
                </c:pt>
                <c:pt idx="1924">
                  <c:v>Natalie Press</c:v>
                </c:pt>
                <c:pt idx="1925">
                  <c:v>Natasha Calis</c:v>
                </c:pt>
                <c:pt idx="1926">
                  <c:v>Natasha Henstridge</c:v>
                </c:pt>
                <c:pt idx="1927">
                  <c:v>Natasha Lyonne</c:v>
                </c:pt>
                <c:pt idx="1928">
                  <c:v>Natasha Richardson</c:v>
                </c:pt>
                <c:pt idx="1929">
                  <c:v>Nathalie Baye</c:v>
                </c:pt>
                <c:pt idx="1930">
                  <c:v>Nathan Baesel</c:v>
                </c:pt>
                <c:pt idx="1931">
                  <c:v>Nathan Fillion</c:v>
                </c:pt>
                <c:pt idx="1932">
                  <c:v>Nathan Lane</c:v>
                </c:pt>
                <c:pt idx="1933">
                  <c:v>Nathan Phillips</c:v>
                </c:pt>
                <c:pt idx="1934">
                  <c:v>Nathaniel Brown</c:v>
                </c:pt>
                <c:pt idx="1935">
                  <c:v>Naveen Andrews</c:v>
                </c:pt>
                <c:pt idx="1936">
                  <c:v>Navi Rawat</c:v>
                </c:pt>
                <c:pt idx="1937">
                  <c:v>Nawazuddin Siddiqui</c:v>
                </c:pt>
                <c:pt idx="1938">
                  <c:v>Neal McDonough</c:v>
                </c:pt>
                <c:pt idx="1939">
                  <c:v>Ned Beatty</c:v>
                </c:pt>
                <c:pt idx="1940">
                  <c:v>Neel Sethi</c:v>
                </c:pt>
                <c:pt idx="1941">
                  <c:v>Neil Dickson</c:v>
                </c:pt>
                <c:pt idx="1942">
                  <c:v>Neil Maskell</c:v>
                </c:pt>
                <c:pt idx="1943">
                  <c:v>Neil Patrick Harris</c:v>
                </c:pt>
                <c:pt idx="1944">
                  <c:v>Neil Young</c:v>
                </c:pt>
                <c:pt idx="1945">
                  <c:v>Nell Schofield</c:v>
                </c:pt>
                <c:pt idx="1946">
                  <c:v>Neve Campbell</c:v>
                </c:pt>
                <c:pt idx="1947">
                  <c:v>Nia Vardalos</c:v>
                </c:pt>
                <c:pt idx="1948">
                  <c:v>Nicholas D'Agosto</c:v>
                </c:pt>
                <c:pt idx="1949">
                  <c:v>Nicholas Hoult</c:v>
                </c:pt>
                <c:pt idx="1950">
                  <c:v>Nicholas Rowe</c:v>
                </c:pt>
                <c:pt idx="1951">
                  <c:v>Nick Cannon</c:v>
                </c:pt>
                <c:pt idx="1952">
                  <c:v>Nick Mancuso</c:v>
                </c:pt>
                <c:pt idx="1953">
                  <c:v>Nick Nolte</c:v>
                </c:pt>
                <c:pt idx="1954">
                  <c:v>Nick Robinson</c:v>
                </c:pt>
                <c:pt idx="1955">
                  <c:v>Nick Sutton</c:v>
                </c:pt>
                <c:pt idx="1956">
                  <c:v>Nick Swardson</c:v>
                </c:pt>
                <c:pt idx="1957">
                  <c:v>Nick Zano</c:v>
                </c:pt>
                <c:pt idx="1958">
                  <c:v>Nicky Whelan</c:v>
                </c:pt>
                <c:pt idx="1959">
                  <c:v>Nicolas Cage</c:v>
                </c:pt>
                <c:pt idx="1960">
                  <c:v>Nicole de Boer</c:v>
                </c:pt>
                <c:pt idx="1961">
                  <c:v>Nicole Eggert</c:v>
                </c:pt>
                <c:pt idx="1962">
                  <c:v>Nicole Kidman</c:v>
                </c:pt>
                <c:pt idx="1963">
                  <c:v>Nien-Jen Wu</c:v>
                </c:pt>
                <c:pt idx="1964">
                  <c:v>Nigel Hawthorne</c:v>
                </c:pt>
                <c:pt idx="1965">
                  <c:v>Nigel Terry</c:v>
                </c:pt>
                <c:pt idx="1966">
                  <c:v>Nikita Mikhalkov</c:v>
                </c:pt>
                <c:pt idx="1967">
                  <c:v>Nikolaj Lie Kaas</c:v>
                </c:pt>
                <c:pt idx="1968">
                  <c:v>Nina Siemaszko</c:v>
                </c:pt>
                <c:pt idx="1969">
                  <c:v>NoÃ©mie Lvovsky</c:v>
                </c:pt>
                <c:pt idx="1970">
                  <c:v>NoÃ©mie Merlant</c:v>
                </c:pt>
                <c:pt idx="1971">
                  <c:v>Noah Fleiss</c:v>
                </c:pt>
                <c:pt idx="1972">
                  <c:v>Noah Hathaway</c:v>
                </c:pt>
                <c:pt idx="1973">
                  <c:v>Noah Ringer</c:v>
                </c:pt>
                <c:pt idx="1974">
                  <c:v>Noah Schnapp</c:v>
                </c:pt>
                <c:pt idx="1975">
                  <c:v>Noah Taylor</c:v>
                </c:pt>
                <c:pt idx="1976">
                  <c:v>Noomi Rapace</c:v>
                </c:pt>
                <c:pt idx="1977">
                  <c:v>Norah Jones</c:v>
                </c:pt>
                <c:pt idx="1978">
                  <c:v>Norm MacDonald</c:v>
                </c:pt>
                <c:pt idx="1979">
                  <c:v>Norma Aleandro</c:v>
                </c:pt>
                <c:pt idx="1980">
                  <c:v>Nu YÃªn-KhÃª Tran</c:v>
                </c:pt>
                <c:pt idx="1981">
                  <c:v>Numan Acar</c:v>
                </c:pt>
                <c:pt idx="1982">
                  <c:v>Oakes Fegley</c:v>
                </c:pt>
                <c:pt idx="1983">
                  <c:v>Octavia Spencer</c:v>
                </c:pt>
                <c:pt idx="1984">
                  <c:v>Odessa Young</c:v>
                </c:pt>
                <c:pt idx="1985">
                  <c:v>Odette Annable</c:v>
                </c:pt>
                <c:pt idx="1986">
                  <c:v>Oksana Akinshina</c:v>
                </c:pt>
                <c:pt idx="1987">
                  <c:v>Oleg Yankovskiy</c:v>
                </c:pt>
                <c:pt idx="1988">
                  <c:v>Oliver Driver</c:v>
                </c:pt>
                <c:pt idx="1989">
                  <c:v>Oliver Reed</c:v>
                </c:pt>
                <c:pt idx="1990">
                  <c:v>Olivia Colman</c:v>
                </c:pt>
                <c:pt idx="1991">
                  <c:v>Olivia Cooke</c:v>
                </c:pt>
                <c:pt idx="1992">
                  <c:v>Olivia DeJonge</c:v>
                </c:pt>
                <c:pt idx="1993">
                  <c:v>Olivia Newton-John</c:v>
                </c:pt>
                <c:pt idx="1994">
                  <c:v>Olivia Wilde</c:v>
                </c:pt>
                <c:pt idx="1995">
                  <c:v>Olivier Gruner</c:v>
                </c:pt>
                <c:pt idx="1996">
                  <c:v>Olivier Martinez</c:v>
                </c:pt>
                <c:pt idx="1997">
                  <c:v>Om Puri</c:v>
                </c:pt>
                <c:pt idx="1998">
                  <c:v>Omar Epps</c:v>
                </c:pt>
                <c:pt idx="1999">
                  <c:v>Omarion</c:v>
                </c:pt>
                <c:pt idx="2000">
                  <c:v>Oprah Winfrey</c:v>
                </c:pt>
                <c:pt idx="2001">
                  <c:v>Orlando Bloom</c:v>
                </c:pt>
                <c:pt idx="2002">
                  <c:v>Orson Welles</c:v>
                </c:pt>
                <c:pt idx="2003">
                  <c:v>Oscar Isaac</c:v>
                </c:pt>
                <c:pt idx="2004">
                  <c:v>O'Shea Jackson Jr.</c:v>
                </c:pt>
                <c:pt idx="2005">
                  <c:v>Otto Jespersen</c:v>
                </c:pt>
                <c:pt idx="2006">
                  <c:v>Otto Sander</c:v>
                </c:pt>
                <c:pt idx="2007">
                  <c:v>Owen Campbell</c:v>
                </c:pt>
                <c:pt idx="2008">
                  <c:v>Owen Kline</c:v>
                </c:pt>
                <c:pt idx="2009">
                  <c:v>Owen Wilson</c:v>
                </c:pt>
                <c:pt idx="2010">
                  <c:v>PÃ¥l Sverre Hagen</c:v>
                </c:pt>
                <c:pt idx="2011">
                  <c:v>Paddy Considine</c:v>
                </c:pt>
                <c:pt idx="2012">
                  <c:v>Paige O'Hara</c:v>
                </c:pt>
                <c:pt idx="2013">
                  <c:v>Paige Turco</c:v>
                </c:pt>
                <c:pt idx="2014">
                  <c:v>Pam Grier</c:v>
                </c:pt>
                <c:pt idx="2015">
                  <c:v>Pamela Adlon</c:v>
                </c:pt>
                <c:pt idx="2016">
                  <c:v>Pamela Anderson</c:v>
                </c:pt>
                <c:pt idx="2017">
                  <c:v>Paris Hilton</c:v>
                </c:pt>
                <c:pt idx="2018">
                  <c:v>Parker Posey</c:v>
                </c:pt>
                <c:pt idx="2019">
                  <c:v>Parminder Nagra</c:v>
                </c:pt>
                <c:pt idx="2020">
                  <c:v>Parry Shen</c:v>
                </c:pt>
                <c:pt idx="2021">
                  <c:v>Pascale BussiÃ¨res</c:v>
                </c:pt>
                <c:pt idx="2022">
                  <c:v>Pascale Ogier</c:v>
                </c:pt>
                <c:pt idx="2023">
                  <c:v>Pat Healy</c:v>
                </c:pt>
                <c:pt idx="2024">
                  <c:v>Pat Hingle</c:v>
                </c:pt>
                <c:pt idx="2025">
                  <c:v>Pat Morita</c:v>
                </c:pt>
                <c:pt idx="2026">
                  <c:v>Patricia Arquette</c:v>
                </c:pt>
                <c:pt idx="2027">
                  <c:v>Patrick Bergin</c:v>
                </c:pt>
                <c:pt idx="2028">
                  <c:v>Patrick Carroll</c:v>
                </c:pt>
                <c:pt idx="2029">
                  <c:v>Patrick Dempsey</c:v>
                </c:pt>
                <c:pt idx="2030">
                  <c:v>Patrick Fabian</c:v>
                </c:pt>
                <c:pt idx="2031">
                  <c:v>Patrick Fugit</c:v>
                </c:pt>
                <c:pt idx="2032">
                  <c:v>Patrick Houser</c:v>
                </c:pt>
                <c:pt idx="2033">
                  <c:v>Patrick Stewart</c:v>
                </c:pt>
                <c:pt idx="2034">
                  <c:v>Patrick Swayze</c:v>
                </c:pt>
                <c:pt idx="2035">
                  <c:v>Patrick Wilson</c:v>
                </c:pt>
                <c:pt idx="2036">
                  <c:v>Patsy Kensit</c:v>
                </c:pt>
                <c:pt idx="2037">
                  <c:v>Patton Oswalt</c:v>
                </c:pt>
                <c:pt idx="2038">
                  <c:v>Paul Bettany</c:v>
                </c:pt>
                <c:pt idx="2039">
                  <c:v>Paul Brannigan</c:v>
                </c:pt>
                <c:pt idx="2040">
                  <c:v>Paul Dano</c:v>
                </c:pt>
                <c:pt idx="2041">
                  <c:v>Paul Giamatti</c:v>
                </c:pt>
                <c:pt idx="2042">
                  <c:v>Paul Gross</c:v>
                </c:pt>
                <c:pt idx="2043">
                  <c:v>Paul Hogan</c:v>
                </c:pt>
                <c:pt idx="2044">
                  <c:v>Paul Kaye</c:v>
                </c:pt>
                <c:pt idx="2045">
                  <c:v>Paul Kelman</c:v>
                </c:pt>
                <c:pt idx="2046">
                  <c:v>Paul Le Mat</c:v>
                </c:pt>
                <c:pt idx="2047">
                  <c:v>Paul McCartney</c:v>
                </c:pt>
                <c:pt idx="2048">
                  <c:v>Paul McGann</c:v>
                </c:pt>
                <c:pt idx="2049">
                  <c:v>Paul Mercurio</c:v>
                </c:pt>
                <c:pt idx="2050">
                  <c:v>Paul Michael Glaser</c:v>
                </c:pt>
                <c:pt idx="2051">
                  <c:v>Paul Newman</c:v>
                </c:pt>
                <c:pt idx="2052">
                  <c:v>Paul Reubens</c:v>
                </c:pt>
                <c:pt idx="2053">
                  <c:v>Paul Rudd</c:v>
                </c:pt>
                <c:pt idx="2054">
                  <c:v>Paul Sorvino</c:v>
                </c:pt>
                <c:pt idx="2055">
                  <c:v>Paul Terry</c:v>
                </c:pt>
                <c:pt idx="2056">
                  <c:v>Paul Walker</c:v>
                </c:pt>
                <c:pt idx="2057">
                  <c:v>Paulina Gaitan</c:v>
                </c:pt>
                <c:pt idx="2058">
                  <c:v>Pauline Collins</c:v>
                </c:pt>
                <c:pt idx="2059">
                  <c:v>Pauly Shore</c:v>
                </c:pt>
                <c:pt idx="2060">
                  <c:v>Payman Maadi</c:v>
                </c:pt>
                <c:pt idx="2061">
                  <c:v>Paz Vega</c:v>
                </c:pt>
                <c:pt idx="2062">
                  <c:v>Peggy Ashcroft</c:v>
                </c:pt>
                <c:pt idx="2063">
                  <c:v>Pelle Hvenegaard</c:v>
                </c:pt>
                <c:pt idx="2064">
                  <c:v>PenÃ©lope Cruz</c:v>
                </c:pt>
                <c:pt idx="2065">
                  <c:v>Penelope Ann Miller</c:v>
                </c:pt>
                <c:pt idx="2066">
                  <c:v>Penn Badgley</c:v>
                </c:pt>
                <c:pt idx="2067">
                  <c:v>Pepper Martin</c:v>
                </c:pt>
                <c:pt idx="2068">
                  <c:v>Perdita Weeks</c:v>
                </c:pt>
                <c:pt idx="2069">
                  <c:v>Peta Murgatroyd</c:v>
                </c:pt>
                <c:pt idx="2070">
                  <c:v>Pete Postlethwaite</c:v>
                </c:pt>
                <c:pt idx="2071">
                  <c:v>Peter Berg</c:v>
                </c:pt>
                <c:pt idx="2072">
                  <c:v>Peter Billingsley</c:v>
                </c:pt>
                <c:pt idx="2073">
                  <c:v>Peter Bland</c:v>
                </c:pt>
                <c:pt idx="2074">
                  <c:v>Peter Boyle</c:v>
                </c:pt>
                <c:pt idx="2075">
                  <c:v>Peter Coyote</c:v>
                </c:pt>
                <c:pt idx="2076">
                  <c:v>Peter Dinklage</c:v>
                </c:pt>
                <c:pt idx="2077">
                  <c:v>Peter Falk</c:v>
                </c:pt>
                <c:pt idx="2078">
                  <c:v>Peter Fonda</c:v>
                </c:pt>
                <c:pt idx="2079">
                  <c:v>Peter Gallagher</c:v>
                </c:pt>
                <c:pt idx="2080">
                  <c:v>Peter Greene</c:v>
                </c:pt>
                <c:pt idx="2081">
                  <c:v>Peter Horton</c:v>
                </c:pt>
                <c:pt idx="2082">
                  <c:v>Peter Keleghan</c:v>
                </c:pt>
                <c:pt idx="2083">
                  <c:v>Peter Liapis</c:v>
                </c:pt>
                <c:pt idx="2084">
                  <c:v>Peter MacNicol</c:v>
                </c:pt>
                <c:pt idx="2085">
                  <c:v>Peter Mullan</c:v>
                </c:pt>
                <c:pt idx="2086">
                  <c:v>Peter O'Toole</c:v>
                </c:pt>
                <c:pt idx="2087">
                  <c:v>Peter Sallis</c:v>
                </c:pt>
                <c:pt idx="2088">
                  <c:v>Peter Sarsgaard</c:v>
                </c:pt>
                <c:pt idx="2089">
                  <c:v>Peter Sellers</c:v>
                </c:pt>
                <c:pt idx="2090">
                  <c:v>Peter Strauss</c:v>
                </c:pt>
                <c:pt idx="2091">
                  <c:v>Peter Ustinov</c:v>
                </c:pt>
                <c:pt idx="2092">
                  <c:v>Peter Weller</c:v>
                </c:pt>
                <c:pt idx="2093">
                  <c:v>Phil Collins</c:v>
                </c:pt>
                <c:pt idx="2094">
                  <c:v>Phil Davis</c:v>
                </c:pt>
                <c:pt idx="2095">
                  <c:v>Philip Baker Hall</c:v>
                </c:pt>
                <c:pt idx="2096">
                  <c:v>Philip Seymour Hoffman</c:v>
                </c:pt>
                <c:pt idx="2097">
                  <c:v>Philippe CaubÃ¨re</c:v>
                </c:pt>
                <c:pt idx="2098">
                  <c:v>Philippe Nahon</c:v>
                </c:pt>
                <c:pt idx="2099">
                  <c:v>Philippe Noiret</c:v>
                </c:pt>
                <c:pt idx="2100">
                  <c:v>Phoebe Cates</c:v>
                </c:pt>
                <c:pt idx="2101">
                  <c:v>Pia Zadora</c:v>
                </c:pt>
                <c:pt idx="2102">
                  <c:v>Pierce Brosnan</c:v>
                </c:pt>
                <c:pt idx="2103">
                  <c:v>Piper Perabo</c:v>
                </c:pt>
                <c:pt idx="2104">
                  <c:v>Powers Boothe</c:v>
                </c:pt>
                <c:pt idx="2105">
                  <c:v>Prabhas</c:v>
                </c:pt>
                <c:pt idx="2106">
                  <c:v>Predrag 'Miki' Manojlovic</c:v>
                </c:pt>
                <c:pt idx="2107">
                  <c:v>Preity Zinta</c:v>
                </c:pt>
                <c:pt idx="2108">
                  <c:v>Prince</c:v>
                </c:pt>
                <c:pt idx="2109">
                  <c:v>Priscilla C. Shirer</c:v>
                </c:pt>
                <c:pt idx="2110">
                  <c:v>Pruitt Taylor Vince</c:v>
                </c:pt>
                <c:pt idx="2111">
                  <c:v>Queen Latifah</c:v>
                </c:pt>
                <c:pt idx="2112">
                  <c:v>Quinton Aaron</c:v>
                </c:pt>
                <c:pt idx="2113">
                  <c:v>QuvenzhanÃ© Wallis</c:v>
                </c:pt>
                <c:pt idx="2114">
                  <c:v>RÃ©my Girard</c:v>
                </c:pt>
                <c:pt idx="2115">
                  <c:v>Rachael Leigh Cook</c:v>
                </c:pt>
                <c:pt idx="2116">
                  <c:v>Rachel McAdams</c:v>
                </c:pt>
                <c:pt idx="2117">
                  <c:v>Rachel Melvin</c:v>
                </c:pt>
                <c:pt idx="2118">
                  <c:v>Rachel Nichols</c:v>
                </c:pt>
                <c:pt idx="2119">
                  <c:v>Rachel Ward</c:v>
                </c:pt>
                <c:pt idx="2120">
                  <c:v>Rachel Weisz</c:v>
                </c:pt>
                <c:pt idx="2121">
                  <c:v>Radha Mitchell</c:v>
                </c:pt>
                <c:pt idx="2122">
                  <c:v>Rae Dawn Chong</c:v>
                </c:pt>
                <c:pt idx="2123">
                  <c:v>RaffaÃ«la Anderson</c:v>
                </c:pt>
                <c:pt idx="2124">
                  <c:v>Rain</c:v>
                </c:pt>
                <c:pt idx="2125">
                  <c:v>Rainer Werner Fassbinder</c:v>
                </c:pt>
                <c:pt idx="2126">
                  <c:v>Rainn Wilson</c:v>
                </c:pt>
                <c:pt idx="2127">
                  <c:v>Rajat Barmecha</c:v>
                </c:pt>
                <c:pt idx="2128">
                  <c:v>Ralph Fiennes</c:v>
                </c:pt>
                <c:pt idx="2129">
                  <c:v>Ralph Macchio</c:v>
                </c:pt>
                <c:pt idx="2130">
                  <c:v>Rami Malek</c:v>
                </c:pt>
                <c:pt idx="2131">
                  <c:v>Ranbir Kapoor</c:v>
                </c:pt>
                <c:pt idx="2132">
                  <c:v>Randy Norton</c:v>
                </c:pt>
                <c:pt idx="2133">
                  <c:v>Randy Quaid</c:v>
                </c:pt>
                <c:pt idx="2134">
                  <c:v>Ranveer Singh</c:v>
                </c:pt>
                <c:pt idx="2135">
                  <c:v>Raphael Sbarge</c:v>
                </c:pt>
                <c:pt idx="2136">
                  <c:v>Rashida Jones</c:v>
                </c:pt>
                <c:pt idx="2137">
                  <c:v>Raul Julia</c:v>
                </c:pt>
                <c:pt idx="2138">
                  <c:v>Ray Liotta</c:v>
                </c:pt>
                <c:pt idx="2139">
                  <c:v>Ray Romano</c:v>
                </c:pt>
                <c:pt idx="2140">
                  <c:v>Ray Simpson</c:v>
                </c:pt>
                <c:pt idx="2141">
                  <c:v>Ray Stevenson</c:v>
                </c:pt>
                <c:pt idx="2142">
                  <c:v>Ray Winstone</c:v>
                </c:pt>
                <c:pt idx="2143">
                  <c:v>Raymond Burr</c:v>
                </c:pt>
                <c:pt idx="2144">
                  <c:v>Reb Brown</c:v>
                </c:pt>
                <c:pt idx="2145">
                  <c:v>Rebecca De Mornay</c:v>
                </c:pt>
                <c:pt idx="2146">
                  <c:v>Rebecca Hall</c:v>
                </c:pt>
                <c:pt idx="2147">
                  <c:v>Rebecca Pidgeon</c:v>
                </c:pt>
                <c:pt idx="2148">
                  <c:v>Rebecca Romijn</c:v>
                </c:pt>
                <c:pt idx="2149">
                  <c:v>Rebel Wilson</c:v>
                </c:pt>
                <c:pt idx="2150">
                  <c:v>Reese Mishler</c:v>
                </c:pt>
                <c:pt idx="2151">
                  <c:v>Reese Witherspoon</c:v>
                </c:pt>
                <c:pt idx="2152">
                  <c:v>Regina Hall</c:v>
                </c:pt>
                <c:pt idx="2153">
                  <c:v>Reiko Aylesworth</c:v>
                </c:pt>
                <c:pt idx="2154">
                  <c:v>Rena Owen</c:v>
                </c:pt>
                <c:pt idx="2155">
                  <c:v>RenÃ©e Zellweger</c:v>
                </c:pt>
                <c:pt idx="2156">
                  <c:v>Rhona Mitra</c:v>
                </c:pt>
                <c:pt idx="2157">
                  <c:v>Rhys Ifans</c:v>
                </c:pt>
                <c:pt idx="2158">
                  <c:v>Rhys Wakefield</c:v>
                </c:pt>
                <c:pt idx="2159">
                  <c:v>Ricardo DarÃ­n</c:v>
                </c:pt>
                <c:pt idx="2160">
                  <c:v>Ricardo Meneses</c:v>
                </c:pt>
                <c:pt idx="2161">
                  <c:v>Richard Alexander</c:v>
                </c:pt>
                <c:pt idx="2162">
                  <c:v>Richard Armitage</c:v>
                </c:pt>
                <c:pt idx="2163">
                  <c:v>Richard Attenborough</c:v>
                </c:pt>
                <c:pt idx="2164">
                  <c:v>Richard Beymer</c:v>
                </c:pt>
                <c:pt idx="2165">
                  <c:v>Richard Bohringer</c:v>
                </c:pt>
                <c:pt idx="2166">
                  <c:v>Richard Chamberlain</c:v>
                </c:pt>
                <c:pt idx="2167">
                  <c:v>Richard Dreyfuss</c:v>
                </c:pt>
                <c:pt idx="2168">
                  <c:v>Richard E. Grant</c:v>
                </c:pt>
                <c:pt idx="2169">
                  <c:v>Richard Farnsworth</c:v>
                </c:pt>
                <c:pt idx="2170">
                  <c:v>Richard Gere</c:v>
                </c:pt>
                <c:pt idx="2171">
                  <c:v>Richard Grieco</c:v>
                </c:pt>
                <c:pt idx="2172">
                  <c:v>Richard Harris</c:v>
                </c:pt>
                <c:pt idx="2173">
                  <c:v>Richard Hatch</c:v>
                </c:pt>
                <c:pt idx="2174">
                  <c:v>Richard Jenkins</c:v>
                </c:pt>
                <c:pt idx="2175">
                  <c:v>Richard Jordan</c:v>
                </c:pt>
                <c:pt idx="2176">
                  <c:v>Richard Kind</c:v>
                </c:pt>
                <c:pt idx="2177">
                  <c:v>Richard Linklater</c:v>
                </c:pt>
                <c:pt idx="2178">
                  <c:v>Richard Mulligan</c:v>
                </c:pt>
                <c:pt idx="2179">
                  <c:v>Richard Pryor</c:v>
                </c:pt>
                <c:pt idx="2180">
                  <c:v>Rick Hill</c:v>
                </c:pt>
                <c:pt idx="2181">
                  <c:v>Rick Moranis</c:v>
                </c:pt>
                <c:pt idx="2182">
                  <c:v>Ricky Gervais</c:v>
                </c:pt>
                <c:pt idx="2183">
                  <c:v>Rie Rasmussen</c:v>
                </c:pt>
                <c:pt idx="2184">
                  <c:v>Rin Takanashi</c:v>
                </c:pt>
                <c:pt idx="2185">
                  <c:v>Ringo Starr</c:v>
                </c:pt>
                <c:pt idx="2186">
                  <c:v>Rip Torn</c:v>
                </c:pt>
                <c:pt idx="2187">
                  <c:v>River Phoenix</c:v>
                </c:pt>
                <c:pt idx="2188">
                  <c:v>Riz Ahmed</c:v>
                </c:pt>
                <c:pt idx="2189">
                  <c:v>Rob Brown</c:v>
                </c:pt>
                <c:pt idx="2190">
                  <c:v>Rob Corddry</c:v>
                </c:pt>
                <c:pt idx="2191">
                  <c:v>Rob Lowe</c:v>
                </c:pt>
                <c:pt idx="2192">
                  <c:v>Rob Morrow</c:v>
                </c:pt>
                <c:pt idx="2193">
                  <c:v>Rob Reiner</c:v>
                </c:pt>
                <c:pt idx="2194">
                  <c:v>Rob Schneider</c:v>
                </c:pt>
                <c:pt idx="2195">
                  <c:v>Robby Benson</c:v>
                </c:pt>
                <c:pt idx="2196">
                  <c:v>Robert Arkins</c:v>
                </c:pt>
                <c:pt idx="2197">
                  <c:v>Robert Carlyle</c:v>
                </c:pt>
                <c:pt idx="2198">
                  <c:v>Robert Carradine</c:v>
                </c:pt>
                <c:pt idx="2199">
                  <c:v>Robert De Niro</c:v>
                </c:pt>
                <c:pt idx="2200">
                  <c:v>Robert Downey Jr.</c:v>
                </c:pt>
                <c:pt idx="2201">
                  <c:v>Robert Duvall</c:v>
                </c:pt>
                <c:pt idx="2202">
                  <c:v>Robert Englund</c:v>
                </c:pt>
                <c:pt idx="2203">
                  <c:v>Robert Ginty</c:v>
                </c:pt>
                <c:pt idx="2204">
                  <c:v>Robert Glaudini</c:v>
                </c:pt>
                <c:pt idx="2205">
                  <c:v>Robert Hays</c:v>
                </c:pt>
                <c:pt idx="2206">
                  <c:v>Robert Hoffman</c:v>
                </c:pt>
                <c:pt idx="2207">
                  <c:v>Robert John Burke</c:v>
                </c:pt>
                <c:pt idx="2208">
                  <c:v>Robert Patrick</c:v>
                </c:pt>
                <c:pt idx="2209">
                  <c:v>Robert Pattinson</c:v>
                </c:pt>
                <c:pt idx="2210">
                  <c:v>Robert Redford</c:v>
                </c:pt>
                <c:pt idx="2211">
                  <c:v>Robert Sean Leonard</c:v>
                </c:pt>
                <c:pt idx="2212">
                  <c:v>Robert Stadlober</c:v>
                </c:pt>
                <c:pt idx="2213">
                  <c:v>Robert Townsend</c:v>
                </c:pt>
                <c:pt idx="2214">
                  <c:v>Robert Urich</c:v>
                </c:pt>
                <c:pt idx="2215">
                  <c:v>Robert Wisdom</c:v>
                </c:pt>
                <c:pt idx="2216">
                  <c:v>Robert Wuhl</c:v>
                </c:pt>
                <c:pt idx="2217">
                  <c:v>Roberto Benigni</c:v>
                </c:pt>
                <c:pt idx="2218">
                  <c:v>Robin Shou</c:v>
                </c:pt>
                <c:pt idx="2219">
                  <c:v>Robin Tunney</c:v>
                </c:pt>
                <c:pt idx="2220">
                  <c:v>Robin Williams</c:v>
                </c:pt>
                <c:pt idx="2221">
                  <c:v>Robin Wright</c:v>
                </c:pt>
                <c:pt idx="2222">
                  <c:v>Robyn Lively</c:v>
                </c:pt>
                <c:pt idx="2223">
                  <c:v>Rod Steiger</c:v>
                </c:pt>
                <c:pt idx="2224">
                  <c:v>Roddy Piper</c:v>
                </c:pt>
                <c:pt idx="2225">
                  <c:v>Rodney Dangerfield</c:v>
                </c:pt>
                <c:pt idx="2226">
                  <c:v>Roger Moore</c:v>
                </c:pt>
                <c:pt idx="2227">
                  <c:v>Roger Rose</c:v>
                </c:pt>
                <c:pt idx="2228">
                  <c:v>Roland Giraud</c:v>
                </c:pt>
                <c:pt idx="2229">
                  <c:v>Roland MÃ¸ller</c:v>
                </c:pt>
                <c:pt idx="2230">
                  <c:v>Rolf LassgÃ¥rd</c:v>
                </c:pt>
                <c:pt idx="2231">
                  <c:v>Romain Duris</c:v>
                </c:pt>
                <c:pt idx="2232">
                  <c:v>Roman Griffin Davis</c:v>
                </c:pt>
                <c:pt idx="2233">
                  <c:v>Romola Garai</c:v>
                </c:pt>
                <c:pt idx="2234">
                  <c:v>Ron Fazio</c:v>
                </c:pt>
                <c:pt idx="2235">
                  <c:v>Ron Livingston</c:v>
                </c:pt>
                <c:pt idx="2236">
                  <c:v>Ron Perlman</c:v>
                </c:pt>
                <c:pt idx="2237">
                  <c:v>Ron Silver</c:v>
                </c:pt>
                <c:pt idx="2238">
                  <c:v>Rongguang Yu</c:v>
                </c:pt>
                <c:pt idx="2239">
                  <c:v>Ronny Cox</c:v>
                </c:pt>
                <c:pt idx="2240">
                  <c:v>Rooney Mara</c:v>
                </c:pt>
                <c:pt idx="2241">
                  <c:v>Rory Calhoun</c:v>
                </c:pt>
                <c:pt idx="2242">
                  <c:v>Rory Culkin</c:v>
                </c:pt>
                <c:pt idx="2243">
                  <c:v>Rosa Salazar</c:v>
                </c:pt>
                <c:pt idx="2244">
                  <c:v>Rosamund Pike</c:v>
                </c:pt>
                <c:pt idx="2245">
                  <c:v>Rosanna Arquette</c:v>
                </c:pt>
                <c:pt idx="2246">
                  <c:v>Rosario Dawson</c:v>
                </c:pt>
                <c:pt idx="2247">
                  <c:v>Rosario Flores</c:v>
                </c:pt>
                <c:pt idx="2248">
                  <c:v>Rose Byrne</c:v>
                </c:pt>
                <c:pt idx="2249">
                  <c:v>Rose Leslie</c:v>
                </c:pt>
                <c:pt idx="2250">
                  <c:v>Rose McGowan</c:v>
                </c:pt>
                <c:pt idx="2251">
                  <c:v>Ross Bagdasarian Jr.</c:v>
                </c:pt>
                <c:pt idx="2252">
                  <c:v>Ross Lynch</c:v>
                </c:pt>
                <c:pt idx="2253">
                  <c:v>Rossif Sutherland</c:v>
                </c:pt>
                <c:pt idx="2254">
                  <c:v>Rowan Atkinson</c:v>
                </c:pt>
                <c:pt idx="2255">
                  <c:v>Roy Scheider</c:v>
                </c:pt>
                <c:pt idx="2256">
                  <c:v>RubÃ©n Blades</c:v>
                </c:pt>
                <c:pt idx="2257">
                  <c:v>Rufus Sewell</c:v>
                </c:pt>
                <c:pt idx="2258">
                  <c:v>Rupert Everett</c:v>
                </c:pt>
                <c:pt idx="2259">
                  <c:v>Rupert Friend</c:v>
                </c:pt>
                <c:pt idx="2260">
                  <c:v>Russell Brand</c:v>
                </c:pt>
                <c:pt idx="2261">
                  <c:v>Russell Crowe</c:v>
                </c:pt>
                <c:pt idx="2262">
                  <c:v>Rutger Hauer</c:v>
                </c:pt>
                <c:pt idx="2263">
                  <c:v>Ruth Negga</c:v>
                </c:pt>
                <c:pt idx="2264">
                  <c:v>Ruth Ramos</c:v>
                </c:pt>
                <c:pt idx="2265">
                  <c:v>RyÃ»nosuke Kamiki</c:v>
                </c:pt>
                <c:pt idx="2266">
                  <c:v>Ryan Gosling</c:v>
                </c:pt>
                <c:pt idx="2267">
                  <c:v>Ryan Guzman</c:v>
                </c:pt>
                <c:pt idx="2268">
                  <c:v>Ryan Kwanten</c:v>
                </c:pt>
                <c:pt idx="2269">
                  <c:v>Ryan O'Neal</c:v>
                </c:pt>
                <c:pt idx="2270">
                  <c:v>Ryan Phillippe</c:v>
                </c:pt>
                <c:pt idx="2271">
                  <c:v>Ryan Potter</c:v>
                </c:pt>
                <c:pt idx="2272">
                  <c:v>Ryan Reynolds</c:v>
                </c:pt>
                <c:pt idx="2273">
                  <c:v>SÃ¡ndor CsÃ¡nyi</c:v>
                </c:pt>
                <c:pt idx="2274">
                  <c:v>Sacha Baron Cohen</c:v>
                </c:pt>
                <c:pt idx="2275">
                  <c:v>Sachiko Murase</c:v>
                </c:pt>
                <c:pt idx="2276">
                  <c:v>Sadie Frost</c:v>
                </c:pt>
                <c:pt idx="2277">
                  <c:v>Saeed Jaffrey</c:v>
                </c:pt>
                <c:pt idx="2278">
                  <c:v>Saif Ali Khan</c:v>
                </c:pt>
                <c:pt idx="2279">
                  <c:v>Sally Field</c:v>
                </c:pt>
                <c:pt idx="2280">
                  <c:v>Sally Hawkins</c:v>
                </c:pt>
                <c:pt idx="2281">
                  <c:v>Sally Kellerman</c:v>
                </c:pt>
                <c:pt idx="2282">
                  <c:v>Sally Kirkland</c:v>
                </c:pt>
                <c:pt idx="2283">
                  <c:v>Salma Hayek</c:v>
                </c:pt>
                <c:pt idx="2284">
                  <c:v>Salman Khan</c:v>
                </c:pt>
                <c:pt idx="2285">
                  <c:v>Sam Elliott</c:v>
                </c:pt>
                <c:pt idx="2286">
                  <c:v>Sam Neill</c:v>
                </c:pt>
                <c:pt idx="2287">
                  <c:v>Sam Riley</c:v>
                </c:pt>
                <c:pt idx="2288">
                  <c:v>Sam Rockwell</c:v>
                </c:pt>
                <c:pt idx="2289">
                  <c:v>Sam Shepard</c:v>
                </c:pt>
                <c:pt idx="2290">
                  <c:v>Sam Waterston</c:v>
                </c:pt>
                <c:pt idx="2291">
                  <c:v>Sam Worthington</c:v>
                </c:pt>
                <c:pt idx="2292">
                  <c:v>Samantha Mathis</c:v>
                </c:pt>
                <c:pt idx="2293">
                  <c:v>Samantha Morton</c:v>
                </c:pt>
                <c:pt idx="2294">
                  <c:v>Samantha Robinson</c:v>
                </c:pt>
                <c:pt idx="2295">
                  <c:v>Samara Weaving</c:v>
                </c:pt>
                <c:pt idx="2296">
                  <c:v>Sammi Davis</c:v>
                </c:pt>
                <c:pt idx="2297">
                  <c:v>Samson Coulter</c:v>
                </c:pt>
                <c:pt idx="2298">
                  <c:v>Samuel Bottomley</c:v>
                </c:pt>
                <c:pt idx="2299">
                  <c:v>Samuel FrÃ¶ler</c:v>
                </c:pt>
                <c:pt idx="2300">
                  <c:v>Samuel L. Jackson</c:v>
                </c:pt>
                <c:pt idx="2301">
                  <c:v>Samuel Le Bihan</c:v>
                </c:pt>
                <c:pt idx="2302">
                  <c:v>Samy Naceri</c:v>
                </c:pt>
                <c:pt idx="2303">
                  <c:v>Sanaa Lathan</c:v>
                </c:pt>
                <c:pt idx="2304">
                  <c:v>Sandra Bullock</c:v>
                </c:pt>
                <c:pt idx="2305">
                  <c:v>Sandra HÃ¼ller</c:v>
                </c:pt>
                <c:pt idx="2306">
                  <c:v>Saoirse Ronan</c:v>
                </c:pt>
                <c:pt idx="2307">
                  <c:v>Sara Foster</c:v>
                </c:pt>
                <c:pt idx="2308">
                  <c:v>Sara Paxton</c:v>
                </c:pt>
                <c:pt idx="2309">
                  <c:v>Sara Takatsuki</c:v>
                </c:pt>
                <c:pt idx="2310">
                  <c:v>Sarah Bolger</c:v>
                </c:pt>
                <c:pt idx="2311">
                  <c:v>Sarah Butler</c:v>
                </c:pt>
                <c:pt idx="2312">
                  <c:v>Sarah Jessica Parker</c:v>
                </c:pt>
                <c:pt idx="2313">
                  <c:v>Sarah Michelle Gellar</c:v>
                </c:pt>
                <c:pt idx="2314">
                  <c:v>Sarah Miles</c:v>
                </c:pt>
                <c:pt idx="2315">
                  <c:v>Sarah Patterson</c:v>
                </c:pt>
                <c:pt idx="2316">
                  <c:v>Sarah Polley</c:v>
                </c:pt>
                <c:pt idx="2317">
                  <c:v>Sasha Grey</c:v>
                </c:pt>
                <c:pt idx="2318">
                  <c:v>Sasha Lane</c:v>
                </c:pt>
                <c:pt idx="2319">
                  <c:v>Sasha Luss</c:v>
                </c:pt>
                <c:pt idx="2320">
                  <c:v>Sasha Mitchell</c:v>
                </c:pt>
                <c:pt idx="2321">
                  <c:v>Saskia Rosendahl</c:v>
                </c:pt>
                <c:pt idx="2322">
                  <c:v>Scarlett Johansson</c:v>
                </c:pt>
                <c:pt idx="2323">
                  <c:v>Schuyler Fisk</c:v>
                </c:pt>
                <c:pt idx="2324">
                  <c:v>Scoot McNairy</c:v>
                </c:pt>
                <c:pt idx="2325">
                  <c:v>Scott Baio</c:v>
                </c:pt>
                <c:pt idx="2326">
                  <c:v>Scott Bakula</c:v>
                </c:pt>
                <c:pt idx="2327">
                  <c:v>Scott Beach</c:v>
                </c:pt>
                <c:pt idx="2328">
                  <c:v>Scott Eastwood</c:v>
                </c:pt>
                <c:pt idx="2329">
                  <c:v>Scott Glenn</c:v>
                </c:pt>
                <c:pt idx="2330">
                  <c:v>Scott Grimes</c:v>
                </c:pt>
                <c:pt idx="2331">
                  <c:v>Scott McGinnis</c:v>
                </c:pt>
                <c:pt idx="2332">
                  <c:v>Scott Mechlowicz</c:v>
                </c:pt>
                <c:pt idx="2333">
                  <c:v>Scott Patterson</c:v>
                </c:pt>
                <c:pt idx="2334">
                  <c:v>Scott Pryor</c:v>
                </c:pt>
                <c:pt idx="2335">
                  <c:v>Scott Shepherd</c:v>
                </c:pt>
                <c:pt idx="2336">
                  <c:v>Scott Speedman</c:v>
                </c:pt>
                <c:pt idx="2337">
                  <c:v>Scott Valentine</c:v>
                </c:pt>
                <c:pt idx="2338">
                  <c:v>Scott Weinger</c:v>
                </c:pt>
                <c:pt idx="2339">
                  <c:v>Scout Taylor-Compton</c:v>
                </c:pt>
                <c:pt idx="2340">
                  <c:v>SeÃ¡na Kerslake</c:v>
                </c:pt>
                <c:pt idx="2341">
                  <c:v>Sean Astin</c:v>
                </c:pt>
                <c:pt idx="2342">
                  <c:v>Sean Bean</c:v>
                </c:pt>
                <c:pt idx="2343">
                  <c:v>Sean Biggerstaff</c:v>
                </c:pt>
                <c:pt idx="2344">
                  <c:v>Sean Connery</c:v>
                </c:pt>
                <c:pt idx="2345">
                  <c:v>Sean Faris</c:v>
                </c:pt>
                <c:pt idx="2346">
                  <c:v>Sean Gullette</c:v>
                </c:pt>
                <c:pt idx="2347">
                  <c:v>Sean Hayes</c:v>
                </c:pt>
                <c:pt idx="2348">
                  <c:v>Sean Maguire</c:v>
                </c:pt>
                <c:pt idx="2349">
                  <c:v>Sean Nelson</c:v>
                </c:pt>
                <c:pt idx="2350">
                  <c:v>Sean Patrick Flanery</c:v>
                </c:pt>
                <c:pt idx="2351">
                  <c:v>Sean Penn</c:v>
                </c:pt>
                <c:pt idx="2352">
                  <c:v>Sean Young</c:v>
                </c:pt>
                <c:pt idx="2353">
                  <c:v>Seann William Scott</c:v>
                </c:pt>
                <c:pt idx="2354">
                  <c:v>Season Hubley</c:v>
                </c:pt>
                <c:pt idx="2355">
                  <c:v>Selena Gomez</c:v>
                </c:pt>
                <c:pt idx="2356">
                  <c:v>Selma Blair</c:v>
                </c:pt>
                <c:pt idx="2357">
                  <c:v>Seo Jun Park</c:v>
                </c:pt>
                <c:pt idx="2358">
                  <c:v>Sergey Dreyden</c:v>
                </c:pt>
                <c:pt idx="2359">
                  <c:v>Sergio Castellitto</c:v>
                </c:pt>
                <c:pt idx="2360">
                  <c:v>Seth MacFarlane</c:v>
                </c:pt>
                <c:pt idx="2361">
                  <c:v>Seth Rogen</c:v>
                </c:pt>
                <c:pt idx="2362">
                  <c:v>Seung-Yun Lee</c:v>
                </c:pt>
                <c:pt idx="2363">
                  <c:v>ShÃ´ Kosugi</c:v>
                </c:pt>
                <c:pt idx="2364">
                  <c:v>ShÃ´tarÃ´ Morikubo</c:v>
                </c:pt>
                <c:pt idx="2365">
                  <c:v>Shad Moss</c:v>
                </c:pt>
                <c:pt idx="2366">
                  <c:v>Shafiq Syed</c:v>
                </c:pt>
                <c:pt idx="2367">
                  <c:v>Shah Rukh Khan</c:v>
                </c:pt>
                <c:pt idx="2368">
                  <c:v>Shahab Hosseini</c:v>
                </c:pt>
                <c:pt idx="2369">
                  <c:v>Shahid Kapoor</c:v>
                </c:pt>
                <c:pt idx="2370">
                  <c:v>Shailene Woodley</c:v>
                </c:pt>
                <c:pt idx="2371">
                  <c:v>Shameik Moore</c:v>
                </c:pt>
                <c:pt idx="2372">
                  <c:v>Shane Brolly</c:v>
                </c:pt>
                <c:pt idx="2373">
                  <c:v>Shane Carruth</c:v>
                </c:pt>
                <c:pt idx="2374">
                  <c:v>Shane Edelman</c:v>
                </c:pt>
                <c:pt idx="2375">
                  <c:v>Shane Harper</c:v>
                </c:pt>
                <c:pt idx="2376">
                  <c:v>Shane McDermott</c:v>
                </c:pt>
                <c:pt idx="2377">
                  <c:v>Shane West</c:v>
                </c:pt>
                <c:pt idx="2378">
                  <c:v>Shannen Doherty</c:v>
                </c:pt>
                <c:pt idx="2379">
                  <c:v>Shannon Elizabeth</c:v>
                </c:pt>
                <c:pt idx="2380">
                  <c:v>Shannon Presby</c:v>
                </c:pt>
                <c:pt idx="2381">
                  <c:v>Shaquille O'Neal</c:v>
                </c:pt>
                <c:pt idx="2382">
                  <c:v>Shari Shattuck</c:v>
                </c:pt>
                <c:pt idx="2383">
                  <c:v>Sharlto Copley</c:v>
                </c:pt>
                <c:pt idx="2384">
                  <c:v>Sharman Joshi</c:v>
                </c:pt>
                <c:pt idx="2385">
                  <c:v>Sharni Vinson</c:v>
                </c:pt>
                <c:pt idx="2386">
                  <c:v>Sharon Leal</c:v>
                </c:pt>
                <c:pt idx="2387">
                  <c:v>Sharon Stone</c:v>
                </c:pt>
                <c:pt idx="2388">
                  <c:v>Shar-Ron Corley</c:v>
                </c:pt>
                <c:pt idx="2389">
                  <c:v>Shauna Macdonald</c:v>
                </c:pt>
                <c:pt idx="2390">
                  <c:v>Shawn Ashmore</c:v>
                </c:pt>
                <c:pt idx="2391">
                  <c:v>Shawn Hatosy</c:v>
                </c:pt>
                <c:pt idx="2392">
                  <c:v>Shawn Wayans</c:v>
                </c:pt>
                <c:pt idx="2393">
                  <c:v>Shawnee Smith</c:v>
                </c:pt>
                <c:pt idx="2394">
                  <c:v>Shay Mitchell</c:v>
                </c:pt>
                <c:pt idx="2395">
                  <c:v>Shea Whigham</c:v>
                </c:pt>
                <c:pt idx="2396">
                  <c:v>Sheila E.</c:v>
                </c:pt>
                <c:pt idx="2397">
                  <c:v>Shelley Long</c:v>
                </c:pt>
                <c:pt idx="2398">
                  <c:v>Sheri Moon Zombie</c:v>
                </c:pt>
                <c:pt idx="2399">
                  <c:v>Sherilyn Fenn</c:v>
                </c:pt>
                <c:pt idx="2400">
                  <c:v>Sheryl Lee</c:v>
                </c:pt>
                <c:pt idx="2401">
                  <c:v>Shia LaBeouf</c:v>
                </c:pt>
                <c:pt idx="2402">
                  <c:v>Shirley MacLaine</c:v>
                </c:pt>
                <c:pt idx="2403">
                  <c:v>Shuzhen Zhao</c:v>
                </c:pt>
                <c:pt idx="2404">
                  <c:v>Sian Breckin</c:v>
                </c:pt>
                <c:pt idx="2405">
                  <c:v>Sid Haig</c:v>
                </c:pt>
                <c:pt idx="2406">
                  <c:v>Sidney Poitier</c:v>
                </c:pt>
                <c:pt idx="2407">
                  <c:v>Sidse Babett Knudsen</c:v>
                </c:pt>
                <c:pt idx="2408">
                  <c:v>Sienna Miller</c:v>
                </c:pt>
                <c:pt idx="2409">
                  <c:v>Sigourney Weaver</c:v>
                </c:pt>
                <c:pt idx="2410">
                  <c:v>Sihung Lung</c:v>
                </c:pt>
                <c:pt idx="2411">
                  <c:v>Simon Pegg</c:v>
                </c:pt>
                <c:pt idx="2412">
                  <c:v>Simon Rex</c:v>
                </c:pt>
                <c:pt idx="2413">
                  <c:v>Simone Baker</c:v>
                </c:pt>
                <c:pt idx="2414">
                  <c:v>Sinbad</c:v>
                </c:pt>
                <c:pt idx="2415">
                  <c:v>Siobhan Finneran</c:v>
                </c:pt>
                <c:pt idx="2416">
                  <c:v>Sissy Spacek</c:v>
                </c:pt>
                <c:pt idx="2417">
                  <c:v>Skylan Brooks</c:v>
                </c:pt>
                <c:pt idx="2418">
                  <c:v>Skyler Shaye</c:v>
                </c:pt>
                <c:pt idx="2419">
                  <c:v>Snoop Dogg</c:v>
                </c:pt>
                <c:pt idx="2420">
                  <c:v>Sofia Boutella</c:v>
                </c:pt>
                <c:pt idx="2421">
                  <c:v>Sofia Mali</c:v>
                </c:pt>
                <c:pt idx="2422">
                  <c:v>Sol Kyung-gu</c:v>
                </c:pt>
                <c:pt idx="2423">
                  <c:v>Solomon Perel</c:v>
                </c:pt>
                <c:pt idx="2424">
                  <c:v>Sonja Richter</c:v>
                </c:pt>
                <c:pt idx="2425">
                  <c:v>Sonny Bono</c:v>
                </c:pt>
                <c:pt idx="2426">
                  <c:v>Sook-Yin Lee</c:v>
                </c:pt>
                <c:pt idx="2427">
                  <c:v>Sophia Loren</c:v>
                </c:pt>
                <c:pt idx="2428">
                  <c:v>Sophie Marceau</c:v>
                </c:pt>
                <c:pt idx="2429">
                  <c:v>Sophie NÃ©lisse</c:v>
                </c:pt>
                <c:pt idx="2430">
                  <c:v>Spencer Brown</c:v>
                </c:pt>
                <c:pt idx="2431">
                  <c:v>Spencer Reinhard</c:v>
                </c:pt>
                <c:pt idx="2432">
                  <c:v>StÃ©phane Audran</c:v>
                </c:pt>
                <c:pt idx="2433">
                  <c:v>Staci Keanan</c:v>
                </c:pt>
                <c:pt idx="2434">
                  <c:v>Stan Ivar</c:v>
                </c:pt>
                <c:pt idx="2435">
                  <c:v>Stan Shaw</c:v>
                </c:pt>
                <c:pt idx="2436">
                  <c:v>Stefano Dionisi</c:v>
                </c:pt>
                <c:pt idx="2437">
                  <c:v>Stellan SkarsgÃ¥rd</c:v>
                </c:pt>
                <c:pt idx="2438">
                  <c:v>Stephan James</c:v>
                </c:pt>
                <c:pt idx="2439">
                  <c:v>Stephanie Leonidas</c:v>
                </c:pt>
                <c:pt idx="2440">
                  <c:v>Stephen Caffrey</c:v>
                </c:pt>
                <c:pt idx="2441">
                  <c:v>Stephen Campbell Moore</c:v>
                </c:pt>
                <c:pt idx="2442">
                  <c:v>Stephen Chow</c:v>
                </c:pt>
                <c:pt idx="2443">
                  <c:v>Stephen Dillane</c:v>
                </c:pt>
                <c:pt idx="2444">
                  <c:v>Stephen Dorff</c:v>
                </c:pt>
                <c:pt idx="2445">
                  <c:v>Stephen Dunham</c:v>
                </c:pt>
                <c:pt idx="2446">
                  <c:v>Stephen Fry</c:v>
                </c:pt>
                <c:pt idx="2447">
                  <c:v>Stephen Geoffreys</c:v>
                </c:pt>
                <c:pt idx="2448">
                  <c:v>Stephen Lang</c:v>
                </c:pt>
                <c:pt idx="2449">
                  <c:v>Stephen McCole</c:v>
                </c:pt>
                <c:pt idx="2450">
                  <c:v>Stephen McHattie</c:v>
                </c:pt>
                <c:pt idx="2451">
                  <c:v>Stephen Rea</c:v>
                </c:pt>
                <c:pt idx="2452">
                  <c:v>Stephen Shellen</c:v>
                </c:pt>
                <c:pt idx="2453">
                  <c:v>Stephen Spinella</c:v>
                </c:pt>
                <c:pt idx="2454">
                  <c:v>Steve Austin</c:v>
                </c:pt>
                <c:pt idx="2455">
                  <c:v>Steve Bisley</c:v>
                </c:pt>
                <c:pt idx="2456">
                  <c:v>Steve Buscemi</c:v>
                </c:pt>
                <c:pt idx="2457">
                  <c:v>Steve Carell</c:v>
                </c:pt>
                <c:pt idx="2458">
                  <c:v>Steve Coogan</c:v>
                </c:pt>
                <c:pt idx="2459">
                  <c:v>Steve Guttenberg</c:v>
                </c:pt>
                <c:pt idx="2460">
                  <c:v>Steve Howey</c:v>
                </c:pt>
                <c:pt idx="2461">
                  <c:v>Steve Irwin</c:v>
                </c:pt>
                <c:pt idx="2462">
                  <c:v>Steve Martin</c:v>
                </c:pt>
                <c:pt idx="2463">
                  <c:v>Steve Oedekerk</c:v>
                </c:pt>
                <c:pt idx="2464">
                  <c:v>Steve Railsback</c:v>
                </c:pt>
                <c:pt idx="2465">
                  <c:v>Steve Sandor</c:v>
                </c:pt>
                <c:pt idx="2466">
                  <c:v>Steve Zahn</c:v>
                </c:pt>
                <c:pt idx="2467">
                  <c:v>Steven Bauer</c:v>
                </c:pt>
                <c:pt idx="2468">
                  <c:v>Steven Seagal</c:v>
                </c:pt>
                <c:pt idx="2469">
                  <c:v>Steven Soderbergh</c:v>
                </c:pt>
                <c:pt idx="2470">
                  <c:v>Steven Strait</c:v>
                </c:pt>
                <c:pt idx="2471">
                  <c:v>Steven Waddington</c:v>
                </c:pt>
                <c:pt idx="2472">
                  <c:v>Steven Weber</c:v>
                </c:pt>
                <c:pt idx="2473">
                  <c:v>Sting</c:v>
                </c:pt>
                <c:pt idx="2474">
                  <c:v>Storm Reid</c:v>
                </c:pt>
                <c:pt idx="2475">
                  <c:v>Stuart Graham</c:v>
                </c:pt>
                <c:pt idx="2476">
                  <c:v>Suki Waterhouse</c:v>
                </c:pt>
                <c:pt idx="2477">
                  <c:v>Sullivan Stapleton</c:v>
                </c:pt>
                <c:pt idx="2478">
                  <c:v>Summer Bishil</c:v>
                </c:pt>
                <c:pt idx="2479">
                  <c:v>Sunny Suljic</c:v>
                </c:pt>
                <c:pt idx="2480">
                  <c:v>Suraj Sharma</c:v>
                </c:pt>
                <c:pt idx="2481">
                  <c:v>Susan Dey</c:v>
                </c:pt>
                <c:pt idx="2482">
                  <c:v>Susan Sarandon</c:v>
                </c:pt>
                <c:pt idx="2483">
                  <c:v>Susanna Hoffs</c:v>
                </c:pt>
                <c:pt idx="2484">
                  <c:v>Sushant Singh Rajput</c:v>
                </c:pt>
                <c:pt idx="2485">
                  <c:v>Susie Porter</c:v>
                </c:pt>
                <c:pt idx="2486">
                  <c:v>Suzanna Love</c:v>
                </c:pt>
                <c:pt idx="2487">
                  <c:v>Sverrir Gudnason</c:v>
                </c:pt>
                <c:pt idx="2488">
                  <c:v>Sy Richardson</c:v>
                </c:pt>
                <c:pt idx="2489">
                  <c:v>Sylvester Stallone</c:v>
                </c:pt>
                <c:pt idx="2490">
                  <c:v>Sylvia Kristel</c:v>
                </c:pt>
                <c:pt idx="2491">
                  <c:v>T.I.</c:v>
                </c:pt>
                <c:pt idx="2492">
                  <c:v>T.J. Miller</c:v>
                </c:pt>
                <c:pt idx="2493">
                  <c:v>TÃ´ru Emori</c:v>
                </c:pt>
                <c:pt idx="2494">
                  <c:v>Taapsee Pannu</c:v>
                </c:pt>
                <c:pt idx="2495">
                  <c:v>Tab Hunter</c:v>
                </c:pt>
                <c:pt idx="2496">
                  <c:v>Tadanobu Asano</c:v>
                </c:pt>
                <c:pt idx="2497">
                  <c:v>Tahar Rahim</c:v>
                </c:pt>
                <c:pt idx="2498">
                  <c:v>Taimak</c:v>
                </c:pt>
                <c:pt idx="2499">
                  <c:v>Taissa Farmiga</c:v>
                </c:pt>
                <c:pt idx="2500">
                  <c:v>Takaaki Enoki</c:v>
                </c:pt>
                <c:pt idx="2501">
                  <c:v>Takehiro Murata</c:v>
                </c:pt>
                <c:pt idx="2502">
                  <c:v>Takeshi Kitano</c:v>
                </c:pt>
                <c:pt idx="2503">
                  <c:v>Takuya Kimura</c:v>
                </c:pt>
                <c:pt idx="2504">
                  <c:v>Talia Shire</c:v>
                </c:pt>
                <c:pt idx="2505">
                  <c:v>Tamela J. Mann</c:v>
                </c:pt>
                <c:pt idx="2506">
                  <c:v>Tami Erin</c:v>
                </c:pt>
                <c:pt idx="2507">
                  <c:v>Tamlyn Tomita</c:v>
                </c:pt>
                <c:pt idx="2508">
                  <c:v>Tammy Lauren</c:v>
                </c:pt>
                <c:pt idx="2509">
                  <c:v>Tania Raymonde</c:v>
                </c:pt>
                <c:pt idx="2510">
                  <c:v>Tanya Roberts</c:v>
                </c:pt>
                <c:pt idx="2511">
                  <c:v>Taraji P. Henson</c:v>
                </c:pt>
                <c:pt idx="2512">
                  <c:v>Taron Egerton</c:v>
                </c:pt>
                <c:pt idx="2513">
                  <c:v>Tate Donovan</c:v>
                </c:pt>
                <c:pt idx="2514">
                  <c:v>Tatsuya Nakadai</c:v>
                </c:pt>
                <c:pt idx="2515">
                  <c:v>Tatum O'Neal</c:v>
                </c:pt>
                <c:pt idx="2516">
                  <c:v>Tatyana Ali</c:v>
                </c:pt>
                <c:pt idx="2517">
                  <c:v>Tawny Kitaen</c:v>
                </c:pt>
                <c:pt idx="2518">
                  <c:v>Taye Diggs</c:v>
                </c:pt>
                <c:pt idx="2519">
                  <c:v>Taylor Kitsch</c:v>
                </c:pt>
                <c:pt idx="2520">
                  <c:v>Taylor Lautner</c:v>
                </c:pt>
                <c:pt idx="2521">
                  <c:v>Taylor Nichols</c:v>
                </c:pt>
                <c:pt idx="2522">
                  <c:v>Taylor Russell</c:v>
                </c:pt>
                <c:pt idx="2523">
                  <c:v>Taylor Schilling</c:v>
                </c:pt>
                <c:pt idx="2524">
                  <c:v>TchÃ©ky Karyo</c:v>
                </c:pt>
                <c:pt idx="2525">
                  <c:v>Ted Danson</c:v>
                </c:pt>
                <c:pt idx="2526">
                  <c:v>Ted Levine</c:v>
                </c:pt>
                <c:pt idx="2527">
                  <c:v>Tenzin Thuthob Tsarong</c:v>
                </c:pt>
                <c:pt idx="2528">
                  <c:v>Terence Knox</c:v>
                </c:pt>
                <c:pt idx="2529">
                  <c:v>Terence Stamp</c:v>
                </c:pt>
                <c:pt idx="2530">
                  <c:v>Teresa Palmer</c:v>
                </c:pt>
                <c:pt idx="2531">
                  <c:v>Teresa Stratas</c:v>
                </c:pt>
                <c:pt idx="2532">
                  <c:v>Teri Garr</c:v>
                </c:pt>
                <c:pt idx="2533">
                  <c:v>Teri Hatcher</c:v>
                </c:pt>
                <c:pt idx="2534">
                  <c:v>Terrence Howard</c:v>
                </c:pt>
                <c:pt idx="2535">
                  <c:v>Terry Farrell</c:v>
                </c:pt>
                <c:pt idx="2536">
                  <c:v>Terry Kiser</c:v>
                </c:pt>
                <c:pt idx="2537">
                  <c:v>Terry O'Quinn</c:v>
                </c:pt>
                <c:pt idx="2538">
                  <c:v>Terry Serpico</c:v>
                </c:pt>
                <c:pt idx="2539">
                  <c:v>TesshÃ´ Genda</c:v>
                </c:pt>
                <c:pt idx="2540">
                  <c:v>Thanapat Saisaymar</c:v>
                </c:pt>
                <c:pt idx="2541">
                  <c:v>Thandiwe Newton</c:v>
                </c:pt>
                <c:pt idx="2542">
                  <c:v>Theresa Randle</c:v>
                </c:pt>
                <c:pt idx="2543">
                  <c:v>Theresa Russell</c:v>
                </c:pt>
                <c:pt idx="2544">
                  <c:v>Thierry Lhermitte</c:v>
                </c:pt>
                <c:pt idx="2545">
                  <c:v>Thom Mathews</c:v>
                </c:pt>
                <c:pt idx="2546">
                  <c:v>Thomas Dekker</c:v>
                </c:pt>
                <c:pt idx="2547">
                  <c:v>Thomas Horn</c:v>
                </c:pt>
                <c:pt idx="2548">
                  <c:v>Thomas Ian Nicholas</c:v>
                </c:pt>
                <c:pt idx="2549">
                  <c:v>Thomas Jane</c:v>
                </c:pt>
                <c:pt idx="2550">
                  <c:v>Thomas Lennon</c:v>
                </c:pt>
                <c:pt idx="2551">
                  <c:v>Thomas Mann</c:v>
                </c:pt>
                <c:pt idx="2552">
                  <c:v>Thomas Turgoose</c:v>
                </c:pt>
                <c:pt idx="2553">
                  <c:v>Thomasin McKenzie</c:v>
                </c:pt>
                <c:pt idx="2554">
                  <c:v>Thora Birch</c:v>
                </c:pt>
                <c:pt idx="2555">
                  <c:v>Tiffany Haddish</c:v>
                </c:pt>
                <c:pt idx="2556">
                  <c:v>Tiger Hu Chen</c:v>
                </c:pt>
                <c:pt idx="2557">
                  <c:v>Tiger Shroff</c:v>
                </c:pt>
                <c:pt idx="2558">
                  <c:v>Tika Sumpter</c:v>
                </c:pt>
                <c:pt idx="2559">
                  <c:v>Til Schweiger</c:v>
                </c:pt>
                <c:pt idx="2560">
                  <c:v>Tilda Swinton</c:v>
                </c:pt>
                <c:pt idx="2561">
                  <c:v>Tim Allen</c:v>
                </c:pt>
                <c:pt idx="2562">
                  <c:v>Tim Conway</c:v>
                </c:pt>
                <c:pt idx="2563">
                  <c:v>Tim Curry</c:v>
                </c:pt>
                <c:pt idx="2564">
                  <c:v>Tim Daly</c:v>
                </c:pt>
                <c:pt idx="2565">
                  <c:v>Tim Matheson</c:v>
                </c:pt>
                <c:pt idx="2566">
                  <c:v>Tim Meadows</c:v>
                </c:pt>
                <c:pt idx="2567">
                  <c:v>Tim Robbins</c:v>
                </c:pt>
                <c:pt idx="2568">
                  <c:v>Tim Roth</c:v>
                </c:pt>
                <c:pt idx="2569">
                  <c:v>Timothy Balme</c:v>
                </c:pt>
                <c:pt idx="2570">
                  <c:v>Timothy Dalton</c:v>
                </c:pt>
                <c:pt idx="2571">
                  <c:v>Timothy Hutton</c:v>
                </c:pt>
                <c:pt idx="2572">
                  <c:v>Timothy Olyphant</c:v>
                </c:pt>
                <c:pt idx="2573">
                  <c:v>Timothy Spall</c:v>
                </c:pt>
                <c:pt idx="2574">
                  <c:v>Tina Fey</c:v>
                </c:pt>
                <c:pt idx="2575">
                  <c:v>Tina Majorino</c:v>
                </c:pt>
                <c:pt idx="2576">
                  <c:v>Tobey Maguire</c:v>
                </c:pt>
                <c:pt idx="2577">
                  <c:v>Tobin Bell</c:v>
                </c:pt>
                <c:pt idx="2578">
                  <c:v>Toby Irvine</c:v>
                </c:pt>
                <c:pt idx="2579">
                  <c:v>Toby Jones</c:v>
                </c:pt>
                <c:pt idx="2580">
                  <c:v>Todd Allen</c:v>
                </c:pt>
                <c:pt idx="2581">
                  <c:v>Tom Arnold</c:v>
                </c:pt>
                <c:pt idx="2582">
                  <c:v>Tom Atkins</c:v>
                </c:pt>
                <c:pt idx="2583">
                  <c:v>Tom Berenger</c:v>
                </c:pt>
                <c:pt idx="2584">
                  <c:v>Tom Burlinson</c:v>
                </c:pt>
                <c:pt idx="2585">
                  <c:v>Tom Cruise</c:v>
                </c:pt>
                <c:pt idx="2586">
                  <c:v>Tom Cullen</c:v>
                </c:pt>
                <c:pt idx="2587">
                  <c:v>Tom Everett Scott</c:v>
                </c:pt>
                <c:pt idx="2588">
                  <c:v>Tom Green</c:v>
                </c:pt>
                <c:pt idx="2589">
                  <c:v>Tom Guiry</c:v>
                </c:pt>
                <c:pt idx="2590">
                  <c:v>Tom Hanks</c:v>
                </c:pt>
                <c:pt idx="2591">
                  <c:v>Tom Hardy</c:v>
                </c:pt>
                <c:pt idx="2592">
                  <c:v>Tom Hiddleston</c:v>
                </c:pt>
                <c:pt idx="2593">
                  <c:v>Tom Holland</c:v>
                </c:pt>
                <c:pt idx="2594">
                  <c:v>Tom Hollander</c:v>
                </c:pt>
                <c:pt idx="2595">
                  <c:v>Tom Hulce</c:v>
                </c:pt>
                <c:pt idx="2596">
                  <c:v>Tom Kenny</c:v>
                </c:pt>
                <c:pt idx="2597">
                  <c:v>Tom McGowan</c:v>
                </c:pt>
                <c:pt idx="2598">
                  <c:v>Tom McGrath</c:v>
                </c:pt>
                <c:pt idx="2599">
                  <c:v>Tom Schilling</c:v>
                </c:pt>
                <c:pt idx="2600">
                  <c:v>Tom Selleck</c:v>
                </c:pt>
                <c:pt idx="2601">
                  <c:v>Tom Skerritt</c:v>
                </c:pt>
                <c:pt idx="2602">
                  <c:v>Tom Waits</c:v>
                </c:pt>
                <c:pt idx="2603">
                  <c:v>Tom Welling</c:v>
                </c:pt>
                <c:pt idx="2604">
                  <c:v>Tom Wilkinson</c:v>
                </c:pt>
                <c:pt idx="2605">
                  <c:v>Tommy Davidson</c:v>
                </c:pt>
                <c:pt idx="2606">
                  <c:v>Tommy Flanagan</c:v>
                </c:pt>
                <c:pt idx="2607">
                  <c:v>Tommy Lee Jones</c:v>
                </c:pt>
                <c:pt idx="2608">
                  <c:v>Tommy Wiseau</c:v>
                </c:pt>
                <c:pt idx="2609">
                  <c:v>TomorÃ´ Taguchi</c:v>
                </c:pt>
                <c:pt idx="2610">
                  <c:v>Toni Attell</c:v>
                </c:pt>
                <c:pt idx="2611">
                  <c:v>Toni Collette</c:v>
                </c:pt>
                <c:pt idx="2612">
                  <c:v>Toni Servillo</c:v>
                </c:pt>
                <c:pt idx="2613">
                  <c:v>Tony Anthony</c:v>
                </c:pt>
                <c:pt idx="2614">
                  <c:v>Tony Chiu-Wai Leung</c:v>
                </c:pt>
                <c:pt idx="2615">
                  <c:v>Tony Danza</c:v>
                </c:pt>
                <c:pt idx="2616">
                  <c:v>Tony Goldwyn</c:v>
                </c:pt>
                <c:pt idx="2617">
                  <c:v>Tony Jaa</c:v>
                </c:pt>
                <c:pt idx="2618">
                  <c:v>Tony Ka Fai Leung</c:v>
                </c:pt>
                <c:pt idx="2619">
                  <c:v>Tony Pierce</c:v>
                </c:pt>
                <c:pt idx="2620">
                  <c:v>Tony Roberts</c:v>
                </c:pt>
                <c:pt idx="2621">
                  <c:v>Tony Shalhoub</c:v>
                </c:pt>
                <c:pt idx="2622">
                  <c:v>Tony Todd</c:v>
                </c:pt>
                <c:pt idx="2623">
                  <c:v>Topher Grace</c:v>
                </c:pt>
                <c:pt idx="2624">
                  <c:v>Toshio Furukawa</c:v>
                </c:pt>
                <c:pt idx="2625">
                  <c:v>Tracey Ullman</c:v>
                </c:pt>
                <c:pt idx="2626">
                  <c:v>Traci Lords</c:v>
                </c:pt>
                <c:pt idx="2627">
                  <c:v>Tracy Camilla Johns</c:v>
                </c:pt>
                <c:pt idx="2628">
                  <c:v>Travis Fimmel</c:v>
                </c:pt>
                <c:pt idx="2629">
                  <c:v>Travis Tedford</c:v>
                </c:pt>
                <c:pt idx="2630">
                  <c:v>Treat Williams</c:v>
                </c:pt>
                <c:pt idx="2631">
                  <c:v>Trevor Howard</c:v>
                </c:pt>
                <c:pt idx="2632">
                  <c:v>Trevor Jackson</c:v>
                </c:pt>
                <c:pt idx="2633">
                  <c:v>Trevor Wright</c:v>
                </c:pt>
                <c:pt idx="2634">
                  <c:v>Trey Parker</c:v>
                </c:pt>
                <c:pt idx="2635">
                  <c:v>Trisha Todd</c:v>
                </c:pt>
                <c:pt idx="2636">
                  <c:v>Tupac Shakur</c:v>
                </c:pt>
                <c:pt idx="2637">
                  <c:v>Ty Burrell</c:v>
                </c:pt>
                <c:pt idx="2638">
                  <c:v>Tye Sheridan</c:v>
                </c:pt>
                <c:pt idx="2639">
                  <c:v>Tyler James Williams</c:v>
                </c:pt>
                <c:pt idx="2640">
                  <c:v>Tyler Labine</c:v>
                </c:pt>
                <c:pt idx="2641">
                  <c:v>Tyler Perry</c:v>
                </c:pt>
                <c:pt idx="2642">
                  <c:v>Tyrin Turner</c:v>
                </c:pt>
                <c:pt idx="2643">
                  <c:v>Ulrich MÃ¼he</c:v>
                </c:pt>
                <c:pt idx="2644">
                  <c:v>Ulrich Thomsen</c:v>
                </c:pt>
                <c:pt idx="2645">
                  <c:v>Uma Thurman</c:v>
                </c:pt>
                <c:pt idx="2646">
                  <c:v>Vahina Giocante</c:v>
                </c:pt>
                <c:pt idx="2647">
                  <c:v>Val Kilmer</c:v>
                </c:pt>
                <c:pt idx="2648">
                  <c:v>Valeria Bruni Tedeschi</c:v>
                </c:pt>
                <c:pt idx="2649">
                  <c:v>Valerie Pachner</c:v>
                </c:pt>
                <c:pt idx="2650">
                  <c:v>Vanessa Hudgens</c:v>
                </c:pt>
                <c:pt idx="2651">
                  <c:v>Vanessa Paradis</c:v>
                </c:pt>
                <c:pt idx="2652">
                  <c:v>Vanessa Redgrave</c:v>
                </c:pt>
                <c:pt idx="2653">
                  <c:v>Vanessa Williams</c:v>
                </c:pt>
                <c:pt idx="2654">
                  <c:v>Vanilla Ice</c:v>
                </c:pt>
                <c:pt idx="2655">
                  <c:v>Varun Dhawan</c:v>
                </c:pt>
                <c:pt idx="2656">
                  <c:v>Veerle Baetens</c:v>
                </c:pt>
                <c:pt idx="2657">
                  <c:v>Vera Alentova</c:v>
                </c:pt>
                <c:pt idx="2658">
                  <c:v>Vera Farmiga</c:v>
                </c:pt>
                <c:pt idx="2659">
                  <c:v>Veronica Ngo</c:v>
                </c:pt>
                <c:pt idx="2660">
                  <c:v>Veronica Taylor</c:v>
                </c:pt>
                <c:pt idx="2661">
                  <c:v>Vicky Krieps</c:v>
                </c:pt>
                <c:pt idx="2662">
                  <c:v>Victor Love</c:v>
                </c:pt>
                <c:pt idx="2663">
                  <c:v>Victor Wong</c:v>
                </c:pt>
                <c:pt idx="2664">
                  <c:v>Victoria Abril</c:v>
                </c:pt>
                <c:pt idx="2665">
                  <c:v>Victoria Justice</c:v>
                </c:pt>
                <c:pt idx="2666">
                  <c:v>Vidya Balan</c:v>
                </c:pt>
                <c:pt idx="2667">
                  <c:v>Vidyut Jammwal</c:v>
                </c:pt>
                <c:pt idx="2668">
                  <c:v>Viggo Mortensen</c:v>
                </c:pt>
                <c:pt idx="2669">
                  <c:v>Vijay Varma</c:v>
                </c:pt>
                <c:pt idx="2670">
                  <c:v>Vin Diesel</c:v>
                </c:pt>
                <c:pt idx="2671">
                  <c:v>Vince Vaughn</c:v>
                </c:pt>
                <c:pt idx="2672">
                  <c:v>Vincent Cassel</c:v>
                </c:pt>
                <c:pt idx="2673">
                  <c:v>Vincent D'Onofrio</c:v>
                </c:pt>
                <c:pt idx="2674">
                  <c:v>Vincent Gallo</c:v>
                </c:pt>
                <c:pt idx="2675">
                  <c:v>Vincent Perez</c:v>
                </c:pt>
                <c:pt idx="2676">
                  <c:v>Vincent Price</c:v>
                </c:pt>
                <c:pt idx="2677">
                  <c:v>Vincent Spano</c:v>
                </c:pt>
                <c:pt idx="2678">
                  <c:v>Vinnie Jones</c:v>
                </c:pt>
                <c:pt idx="2679">
                  <c:v>Viola Davis</c:v>
                </c:pt>
                <c:pt idx="2680">
                  <c:v>Virginia Madsen</c:v>
                </c:pt>
                <c:pt idx="2681">
                  <c:v>Virginie Ledoyen</c:v>
                </c:pt>
                <c:pt idx="2682">
                  <c:v>Vivian Wu</c:v>
                </c:pt>
                <c:pt idx="2683">
                  <c:v>Vivica A. Fox</c:v>
                </c:pt>
                <c:pt idx="2684">
                  <c:v>Vladimir Garin</c:v>
                </c:pt>
                <c:pt idx="2685">
                  <c:v>Wagner Moura</c:v>
                </c:pt>
                <c:pt idx="2686">
                  <c:v>Walter Matthau</c:v>
                </c:pt>
                <c:pt idx="2687">
                  <c:v>Walton Goggins</c:v>
                </c:pt>
                <c:pt idx="2688">
                  <c:v>Ward Horton</c:v>
                </c:pt>
                <c:pt idx="2689">
                  <c:v>Warren Beatty</c:v>
                </c:pt>
                <c:pt idx="2690">
                  <c:v>Warren Christie</c:v>
                </c:pt>
                <c:pt idx="2691">
                  <c:v>Warwick Davis</c:v>
                </c:pt>
                <c:pt idx="2692">
                  <c:v>Wayne Crawford</c:v>
                </c:pt>
                <c:pt idx="2693">
                  <c:v>'Weird Al' Yankovic</c:v>
                </c:pt>
                <c:pt idx="2694">
                  <c:v>Wendi McLendon-Covey</c:v>
                </c:pt>
                <c:pt idx="2695">
                  <c:v>Wendy Crewson</c:v>
                </c:pt>
                <c:pt idx="2696">
                  <c:v>Wendy Hughes</c:v>
                </c:pt>
                <c:pt idx="2697">
                  <c:v>Wes Ramsey</c:v>
                </c:pt>
                <c:pt idx="2698">
                  <c:v>Wesley Snipes</c:v>
                </c:pt>
                <c:pt idx="2699">
                  <c:v>Whip Hubley</c:v>
                </c:pt>
                <c:pt idx="2700">
                  <c:v>Whitney Houston</c:v>
                </c:pt>
                <c:pt idx="2701">
                  <c:v>Whoopi Goldberg</c:v>
                </c:pt>
                <c:pt idx="2702">
                  <c:v>Wil Wheaton</c:v>
                </c:pt>
                <c:pt idx="2703">
                  <c:v>Wilhelmenia Fernandez</c:v>
                </c:pt>
                <c:pt idx="2704">
                  <c:v>Will Adamsdale</c:v>
                </c:pt>
                <c:pt idx="2705">
                  <c:v>Will Arnett</c:v>
                </c:pt>
                <c:pt idx="2706">
                  <c:v>Will Ferrell</c:v>
                </c:pt>
                <c:pt idx="2707">
                  <c:v>Will Forte</c:v>
                </c:pt>
                <c:pt idx="2708">
                  <c:v>Will Friedle</c:v>
                </c:pt>
                <c:pt idx="2709">
                  <c:v>Will Keenan</c:v>
                </c:pt>
                <c:pt idx="2710">
                  <c:v>Will Rogers</c:v>
                </c:pt>
                <c:pt idx="2711">
                  <c:v>Will Smith</c:v>
                </c:pt>
                <c:pt idx="2712">
                  <c:v>Willeke van Ammelrooy</c:v>
                </c:pt>
                <c:pt idx="2713">
                  <c:v>Willem Dafoe</c:v>
                </c:pt>
                <c:pt idx="2714">
                  <c:v>William Baldwin</c:v>
                </c:pt>
                <c:pt idx="2715">
                  <c:v>William H. Macy</c:v>
                </c:pt>
                <c:pt idx="2716">
                  <c:v>William Hurt</c:v>
                </c:pt>
                <c:pt idx="2717">
                  <c:v>William Katt</c:v>
                </c:pt>
                <c:pt idx="2718">
                  <c:v>William Moseley</c:v>
                </c:pt>
                <c:pt idx="2719">
                  <c:v>William Petersen</c:v>
                </c:pt>
                <c:pt idx="2720">
                  <c:v>William Ragsdale</c:v>
                </c:pt>
                <c:pt idx="2721">
                  <c:v>William Shatner</c:v>
                </c:pt>
                <c:pt idx="2722">
                  <c:v>Willie Aames</c:v>
                </c:pt>
                <c:pt idx="2723">
                  <c:v>Willie Nelson</c:v>
                </c:pt>
                <c:pt idx="2724">
                  <c:v>Wings Hauser</c:v>
                </c:pt>
                <c:pt idx="2725">
                  <c:v>Winona Ryder</c:v>
                </c:pt>
                <c:pt idx="2726">
                  <c:v>Winston Chao</c:v>
                </c:pt>
                <c:pt idx="2727">
                  <c:v>Won Bin</c:v>
                </c:pt>
                <c:pt idx="2728">
                  <c:v>Woody Allen</c:v>
                </c:pt>
                <c:pt idx="2729">
                  <c:v>Woody Harrelson</c:v>
                </c:pt>
                <c:pt idx="2730">
                  <c:v>Xiaoming Huang</c:v>
                </c:pt>
                <c:pt idx="2731">
                  <c:v>YÃ´ji Matsuda</c:v>
                </c:pt>
                <c:pt idx="2732">
                  <c:v>YÃ»ta Sone</c:v>
                </c:pt>
                <c:pt idx="2733">
                  <c:v>YÃ»ya Yagira</c:v>
                </c:pt>
                <c:pt idx="2734">
                  <c:v>Yahoo Serious</c:v>
                </c:pt>
                <c:pt idx="2735">
                  <c:v>Yanting LÃ¼</c:v>
                </c:pt>
                <c:pt idx="2736">
                  <c:v>Yara Shahidi</c:v>
                </c:pt>
                <c:pt idx="2737">
                  <c:v>Yekaterina Golubeva</c:v>
                </c:pt>
                <c:pt idx="2738">
                  <c:v>Y'lan Noel</c:v>
                </c:pt>
                <c:pt idx="2739">
                  <c:v>Yoo Ah-in</c:v>
                </c:pt>
                <c:pt idx="2740">
                  <c:v>You Ge</c:v>
                </c:pt>
                <c:pt idx="2741">
                  <c:v>Yves Montand</c:v>
                </c:pt>
                <c:pt idx="2742">
                  <c:v>Zac Efron</c:v>
                </c:pt>
                <c:pt idx="2743">
                  <c:v>Zach Braff</c:v>
                </c:pt>
                <c:pt idx="2744">
                  <c:v>Zach Cregger</c:v>
                </c:pt>
                <c:pt idx="2745">
                  <c:v>Zach Galifianakis</c:v>
                </c:pt>
                <c:pt idx="2746">
                  <c:v>Zach Galligan</c:v>
                </c:pt>
                <c:pt idx="2747">
                  <c:v>Zachary Gordon</c:v>
                </c:pt>
                <c:pt idx="2748">
                  <c:v>Zachary Levi</c:v>
                </c:pt>
                <c:pt idx="2749">
                  <c:v>Zachary Quinto</c:v>
                </c:pt>
                <c:pt idx="2750">
                  <c:v>Zack Gottsagen</c:v>
                </c:pt>
                <c:pt idx="2751">
                  <c:v>Zack Ward</c:v>
                </c:pt>
                <c:pt idx="2752">
                  <c:v>Zain Al Rafeea</c:v>
                </c:pt>
                <c:pt idx="2753">
                  <c:v>Zbigniew Zamachowski</c:v>
                </c:pt>
                <c:pt idx="2754">
                  <c:v>Zelda Rubinstein</c:v>
                </c:pt>
                <c:pt idx="2755">
                  <c:v>Zhi-zhong Huang</c:v>
                </c:pt>
                <c:pt idx="2756">
                  <c:v>Ziyi Zhang</c:v>
                </c:pt>
                <c:pt idx="2757">
                  <c:v>Zoe Margaret Colletti</c:v>
                </c:pt>
                <c:pt idx="2758">
                  <c:v>Zoe Saldana</c:v>
                </c:pt>
                <c:pt idx="2759">
                  <c:v>Zoey Deutch</c:v>
                </c:pt>
                <c:pt idx="2760">
                  <c:v>Zooey Deschanel</c:v>
                </c:pt>
              </c:strCache>
            </c:strRef>
          </c:cat>
          <c:val>
            <c:numRef>
              <c:f>StarAnalysis!$B$4:$B$2765</c:f>
              <c:numCache>
                <c:formatCode>General</c:formatCode>
                <c:ptCount val="2761"/>
                <c:pt idx="0">
                  <c:v>46563961</c:v>
                </c:pt>
                <c:pt idx="1">
                  <c:v>90941129</c:v>
                </c:pt>
                <c:pt idx="2">
                  <c:v>293092</c:v>
                </c:pt>
                <c:pt idx="3">
                  <c:v>20205757</c:v>
                </c:pt>
                <c:pt idx="4">
                  <c:v>45479110</c:v>
                </c:pt>
                <c:pt idx="5">
                  <c:v>65099091.375</c:v>
                </c:pt>
                <c:pt idx="6">
                  <c:v>59090042</c:v>
                </c:pt>
                <c:pt idx="7">
                  <c:v>956425</c:v>
                </c:pt>
                <c:pt idx="8">
                  <c:v>104501559</c:v>
                </c:pt>
                <c:pt idx="9">
                  <c:v>650352</c:v>
                </c:pt>
                <c:pt idx="10">
                  <c:v>368372</c:v>
                </c:pt>
                <c:pt idx="11">
                  <c:v>129330338.16666667</c:v>
                </c:pt>
                <c:pt idx="12">
                  <c:v>5966390.333333333</c:v>
                </c:pt>
                <c:pt idx="13">
                  <c:v>7312209</c:v>
                </c:pt>
                <c:pt idx="14">
                  <c:v>90777</c:v>
                </c:pt>
                <c:pt idx="15">
                  <c:v>5043792.5</c:v>
                </c:pt>
                <c:pt idx="16">
                  <c:v>11351618.5</c:v>
                </c:pt>
                <c:pt idx="17">
                  <c:v>4960984</c:v>
                </c:pt>
                <c:pt idx="18">
                  <c:v>176770244.89285713</c:v>
                </c:pt>
                <c:pt idx="19">
                  <c:v>31329614.5</c:v>
                </c:pt>
                <c:pt idx="20">
                  <c:v>55362705</c:v>
                </c:pt>
                <c:pt idx="21">
                  <c:v>49263404</c:v>
                </c:pt>
                <c:pt idx="22">
                  <c:v>2296956</c:v>
                </c:pt>
                <c:pt idx="23">
                  <c:v>40909524.375</c:v>
                </c:pt>
                <c:pt idx="24">
                  <c:v>10899200</c:v>
                </c:pt>
                <c:pt idx="25">
                  <c:v>10281578.5</c:v>
                </c:pt>
                <c:pt idx="26">
                  <c:v>11156836</c:v>
                </c:pt>
                <c:pt idx="27">
                  <c:v>881779</c:v>
                </c:pt>
                <c:pt idx="28">
                  <c:v>924940</c:v>
                </c:pt>
                <c:pt idx="29">
                  <c:v>8134030.333333333</c:v>
                </c:pt>
                <c:pt idx="30">
                  <c:v>38634809</c:v>
                </c:pt>
                <c:pt idx="31">
                  <c:v>988687</c:v>
                </c:pt>
                <c:pt idx="32">
                  <c:v>16196956</c:v>
                </c:pt>
                <c:pt idx="33">
                  <c:v>9789651</c:v>
                </c:pt>
                <c:pt idx="34">
                  <c:v>2970161</c:v>
                </c:pt>
                <c:pt idx="35">
                  <c:v>18962444</c:v>
                </c:pt>
                <c:pt idx="36">
                  <c:v>5667057</c:v>
                </c:pt>
                <c:pt idx="37">
                  <c:v>62659924.285714284</c:v>
                </c:pt>
                <c:pt idx="38">
                  <c:v>23023647.25</c:v>
                </c:pt>
                <c:pt idx="39">
                  <c:v>14904910</c:v>
                </c:pt>
                <c:pt idx="40">
                  <c:v>61274</c:v>
                </c:pt>
                <c:pt idx="41">
                  <c:v>1893139</c:v>
                </c:pt>
                <c:pt idx="42">
                  <c:v>4931888</c:v>
                </c:pt>
                <c:pt idx="43">
                  <c:v>483089.5</c:v>
                </c:pt>
                <c:pt idx="44">
                  <c:v>386078</c:v>
                </c:pt>
                <c:pt idx="45">
                  <c:v>18115724</c:v>
                </c:pt>
                <c:pt idx="46">
                  <c:v>166558749.66666666</c:v>
                </c:pt>
                <c:pt idx="47">
                  <c:v>3102666</c:v>
                </c:pt>
                <c:pt idx="48">
                  <c:v>7615978.7142857146</c:v>
                </c:pt>
                <c:pt idx="49">
                  <c:v>392924807</c:v>
                </c:pt>
                <c:pt idx="50">
                  <c:v>4376819</c:v>
                </c:pt>
                <c:pt idx="51">
                  <c:v>95528986.63636364</c:v>
                </c:pt>
                <c:pt idx="52">
                  <c:v>57076286</c:v>
                </c:pt>
                <c:pt idx="53">
                  <c:v>4439481</c:v>
                </c:pt>
                <c:pt idx="54">
                  <c:v>163804</c:v>
                </c:pt>
                <c:pt idx="55">
                  <c:v>48858584.5</c:v>
                </c:pt>
                <c:pt idx="56">
                  <c:v>11782282</c:v>
                </c:pt>
                <c:pt idx="57">
                  <c:v>36605993.5</c:v>
                </c:pt>
                <c:pt idx="58">
                  <c:v>72339530</c:v>
                </c:pt>
                <c:pt idx="59">
                  <c:v>16376066</c:v>
                </c:pt>
                <c:pt idx="60">
                  <c:v>82499399</c:v>
                </c:pt>
                <c:pt idx="61">
                  <c:v>35763605</c:v>
                </c:pt>
                <c:pt idx="62">
                  <c:v>92600186.666666672</c:v>
                </c:pt>
                <c:pt idx="63">
                  <c:v>31852619</c:v>
                </c:pt>
                <c:pt idx="64">
                  <c:v>329862921</c:v>
                </c:pt>
                <c:pt idx="65">
                  <c:v>24359373</c:v>
                </c:pt>
                <c:pt idx="66">
                  <c:v>219331</c:v>
                </c:pt>
                <c:pt idx="67">
                  <c:v>30680793</c:v>
                </c:pt>
                <c:pt idx="68">
                  <c:v>19344615</c:v>
                </c:pt>
                <c:pt idx="69">
                  <c:v>5341221</c:v>
                </c:pt>
                <c:pt idx="70">
                  <c:v>29381649</c:v>
                </c:pt>
                <c:pt idx="71">
                  <c:v>13642861</c:v>
                </c:pt>
                <c:pt idx="72">
                  <c:v>13200170</c:v>
                </c:pt>
                <c:pt idx="73">
                  <c:v>2086905</c:v>
                </c:pt>
                <c:pt idx="74">
                  <c:v>6877</c:v>
                </c:pt>
                <c:pt idx="75">
                  <c:v>20205757</c:v>
                </c:pt>
                <c:pt idx="76">
                  <c:v>60052138</c:v>
                </c:pt>
                <c:pt idx="77">
                  <c:v>2122909</c:v>
                </c:pt>
                <c:pt idx="78">
                  <c:v>23746603.333333332</c:v>
                </c:pt>
                <c:pt idx="79">
                  <c:v>68271729.200000003</c:v>
                </c:pt>
                <c:pt idx="80">
                  <c:v>1647175</c:v>
                </c:pt>
                <c:pt idx="81">
                  <c:v>56368118.5</c:v>
                </c:pt>
                <c:pt idx="82">
                  <c:v>1516414</c:v>
                </c:pt>
                <c:pt idx="83">
                  <c:v>6566277</c:v>
                </c:pt>
                <c:pt idx="84">
                  <c:v>13432931</c:v>
                </c:pt>
                <c:pt idx="85">
                  <c:v>16159562.75</c:v>
                </c:pt>
                <c:pt idx="86">
                  <c:v>85749034</c:v>
                </c:pt>
                <c:pt idx="87">
                  <c:v>1624018</c:v>
                </c:pt>
                <c:pt idx="88">
                  <c:v>40515627</c:v>
                </c:pt>
                <c:pt idx="89">
                  <c:v>1189315</c:v>
                </c:pt>
                <c:pt idx="90">
                  <c:v>26385941</c:v>
                </c:pt>
                <c:pt idx="91">
                  <c:v>91933791.599999994</c:v>
                </c:pt>
                <c:pt idx="92">
                  <c:v>45899176</c:v>
                </c:pt>
                <c:pt idx="93">
                  <c:v>487420</c:v>
                </c:pt>
                <c:pt idx="94">
                  <c:v>56362526.5</c:v>
                </c:pt>
                <c:pt idx="95">
                  <c:v>26065103.5</c:v>
                </c:pt>
                <c:pt idx="96">
                  <c:v>1266341</c:v>
                </c:pt>
                <c:pt idx="97">
                  <c:v>118429069.25</c:v>
                </c:pt>
                <c:pt idx="98">
                  <c:v>4714658</c:v>
                </c:pt>
                <c:pt idx="99">
                  <c:v>16262415</c:v>
                </c:pt>
                <c:pt idx="100">
                  <c:v>33213241</c:v>
                </c:pt>
                <c:pt idx="101">
                  <c:v>20205757</c:v>
                </c:pt>
                <c:pt idx="102">
                  <c:v>371090207.33333331</c:v>
                </c:pt>
                <c:pt idx="103">
                  <c:v>98726976.666666672</c:v>
                </c:pt>
                <c:pt idx="104">
                  <c:v>587174</c:v>
                </c:pt>
                <c:pt idx="105">
                  <c:v>765705</c:v>
                </c:pt>
                <c:pt idx="106">
                  <c:v>10174839</c:v>
                </c:pt>
                <c:pt idx="107">
                  <c:v>1383969.5</c:v>
                </c:pt>
                <c:pt idx="108">
                  <c:v>3251163.6666666665</c:v>
                </c:pt>
                <c:pt idx="109">
                  <c:v>3769990</c:v>
                </c:pt>
                <c:pt idx="110">
                  <c:v>5073</c:v>
                </c:pt>
                <c:pt idx="111">
                  <c:v>528245</c:v>
                </c:pt>
                <c:pt idx="112">
                  <c:v>21413502</c:v>
                </c:pt>
                <c:pt idx="113">
                  <c:v>240031326.57142857</c:v>
                </c:pt>
                <c:pt idx="114">
                  <c:v>44460850</c:v>
                </c:pt>
                <c:pt idx="115">
                  <c:v>3335984</c:v>
                </c:pt>
                <c:pt idx="116">
                  <c:v>19852026</c:v>
                </c:pt>
                <c:pt idx="117">
                  <c:v>151086</c:v>
                </c:pt>
                <c:pt idx="118">
                  <c:v>4601256</c:v>
                </c:pt>
                <c:pt idx="119">
                  <c:v>14575193</c:v>
                </c:pt>
                <c:pt idx="120">
                  <c:v>858591</c:v>
                </c:pt>
                <c:pt idx="121">
                  <c:v>237708</c:v>
                </c:pt>
                <c:pt idx="122">
                  <c:v>6819356.4000000004</c:v>
                </c:pt>
                <c:pt idx="123">
                  <c:v>2154696</c:v>
                </c:pt>
                <c:pt idx="124">
                  <c:v>4425045.5</c:v>
                </c:pt>
                <c:pt idx="125">
                  <c:v>4381603</c:v>
                </c:pt>
                <c:pt idx="126">
                  <c:v>69140878.666666672</c:v>
                </c:pt>
                <c:pt idx="127">
                  <c:v>490719763</c:v>
                </c:pt>
                <c:pt idx="128">
                  <c:v>3267313</c:v>
                </c:pt>
                <c:pt idx="129">
                  <c:v>32442701</c:v>
                </c:pt>
                <c:pt idx="130">
                  <c:v>264349</c:v>
                </c:pt>
                <c:pt idx="131">
                  <c:v>279628031.55555558</c:v>
                </c:pt>
                <c:pt idx="132">
                  <c:v>10421847</c:v>
                </c:pt>
                <c:pt idx="133">
                  <c:v>6537036</c:v>
                </c:pt>
                <c:pt idx="134">
                  <c:v>267045765</c:v>
                </c:pt>
                <c:pt idx="135">
                  <c:v>53719773.799999997</c:v>
                </c:pt>
                <c:pt idx="136">
                  <c:v>592116</c:v>
                </c:pt>
                <c:pt idx="137">
                  <c:v>59489799</c:v>
                </c:pt>
                <c:pt idx="138">
                  <c:v>145278448.125</c:v>
                </c:pt>
                <c:pt idx="139">
                  <c:v>156369541.75</c:v>
                </c:pt>
                <c:pt idx="140">
                  <c:v>33988736</c:v>
                </c:pt>
                <c:pt idx="141">
                  <c:v>33505154</c:v>
                </c:pt>
                <c:pt idx="142">
                  <c:v>12793213</c:v>
                </c:pt>
                <c:pt idx="143">
                  <c:v>40355187.5</c:v>
                </c:pt>
                <c:pt idx="144">
                  <c:v>2482723.6666666665</c:v>
                </c:pt>
                <c:pt idx="145">
                  <c:v>13156856</c:v>
                </c:pt>
                <c:pt idx="146">
                  <c:v>81792507.5</c:v>
                </c:pt>
                <c:pt idx="147">
                  <c:v>3457693.3333333335</c:v>
                </c:pt>
                <c:pt idx="148">
                  <c:v>3039587</c:v>
                </c:pt>
                <c:pt idx="149">
                  <c:v>20554</c:v>
                </c:pt>
                <c:pt idx="150">
                  <c:v>17997042</c:v>
                </c:pt>
                <c:pt idx="151">
                  <c:v>20205757</c:v>
                </c:pt>
                <c:pt idx="152">
                  <c:v>226945087</c:v>
                </c:pt>
                <c:pt idx="153">
                  <c:v>88929111</c:v>
                </c:pt>
                <c:pt idx="154">
                  <c:v>13839404</c:v>
                </c:pt>
                <c:pt idx="155">
                  <c:v>3985178</c:v>
                </c:pt>
                <c:pt idx="156">
                  <c:v>807817888</c:v>
                </c:pt>
                <c:pt idx="157">
                  <c:v>50143455.619047619</c:v>
                </c:pt>
                <c:pt idx="158">
                  <c:v>81164271.5</c:v>
                </c:pt>
                <c:pt idx="159">
                  <c:v>1526951</c:v>
                </c:pt>
                <c:pt idx="160">
                  <c:v>20527921</c:v>
                </c:pt>
                <c:pt idx="161">
                  <c:v>1576615</c:v>
                </c:pt>
                <c:pt idx="162">
                  <c:v>23137454.333333332</c:v>
                </c:pt>
                <c:pt idx="163">
                  <c:v>20205757</c:v>
                </c:pt>
                <c:pt idx="164">
                  <c:v>8349284</c:v>
                </c:pt>
                <c:pt idx="165">
                  <c:v>16675602.333333334</c:v>
                </c:pt>
                <c:pt idx="166">
                  <c:v>109875899.25</c:v>
                </c:pt>
                <c:pt idx="167">
                  <c:v>40423945</c:v>
                </c:pt>
                <c:pt idx="168">
                  <c:v>801985</c:v>
                </c:pt>
                <c:pt idx="169">
                  <c:v>11179372</c:v>
                </c:pt>
                <c:pt idx="170">
                  <c:v>1386088</c:v>
                </c:pt>
                <c:pt idx="171">
                  <c:v>84417</c:v>
                </c:pt>
                <c:pt idx="172">
                  <c:v>1715851</c:v>
                </c:pt>
                <c:pt idx="173">
                  <c:v>5365691</c:v>
                </c:pt>
                <c:pt idx="174">
                  <c:v>41888660</c:v>
                </c:pt>
                <c:pt idx="175">
                  <c:v>155503749.51851851</c:v>
                </c:pt>
                <c:pt idx="176">
                  <c:v>4156225.5</c:v>
                </c:pt>
                <c:pt idx="177">
                  <c:v>113093436.5</c:v>
                </c:pt>
                <c:pt idx="178">
                  <c:v>21354152</c:v>
                </c:pt>
                <c:pt idx="179">
                  <c:v>11350665</c:v>
                </c:pt>
                <c:pt idx="180">
                  <c:v>8315</c:v>
                </c:pt>
                <c:pt idx="181">
                  <c:v>49757733.428571425</c:v>
                </c:pt>
                <c:pt idx="182">
                  <c:v>57881056</c:v>
                </c:pt>
                <c:pt idx="183">
                  <c:v>76749241.333333328</c:v>
                </c:pt>
                <c:pt idx="184">
                  <c:v>274149.66666666669</c:v>
                </c:pt>
                <c:pt idx="185">
                  <c:v>286126</c:v>
                </c:pt>
                <c:pt idx="186">
                  <c:v>516540</c:v>
                </c:pt>
                <c:pt idx="187">
                  <c:v>2333684</c:v>
                </c:pt>
                <c:pt idx="188">
                  <c:v>3827042</c:v>
                </c:pt>
                <c:pt idx="189">
                  <c:v>63174</c:v>
                </c:pt>
                <c:pt idx="190">
                  <c:v>98078143.666666672</c:v>
                </c:pt>
                <c:pt idx="191">
                  <c:v>644411850</c:v>
                </c:pt>
                <c:pt idx="192">
                  <c:v>20205757</c:v>
                </c:pt>
                <c:pt idx="193">
                  <c:v>1194397</c:v>
                </c:pt>
                <c:pt idx="194">
                  <c:v>62475342</c:v>
                </c:pt>
                <c:pt idx="195">
                  <c:v>12673462</c:v>
                </c:pt>
                <c:pt idx="196">
                  <c:v>516930</c:v>
                </c:pt>
                <c:pt idx="197">
                  <c:v>351447</c:v>
                </c:pt>
                <c:pt idx="198">
                  <c:v>13985225</c:v>
                </c:pt>
                <c:pt idx="199">
                  <c:v>7161644.666666667</c:v>
                </c:pt>
                <c:pt idx="200">
                  <c:v>1015007</c:v>
                </c:pt>
                <c:pt idx="201">
                  <c:v>45780818</c:v>
                </c:pt>
                <c:pt idx="202">
                  <c:v>42580321</c:v>
                </c:pt>
                <c:pt idx="203">
                  <c:v>5675599</c:v>
                </c:pt>
                <c:pt idx="204">
                  <c:v>7027336</c:v>
                </c:pt>
                <c:pt idx="205">
                  <c:v>20205757</c:v>
                </c:pt>
                <c:pt idx="206">
                  <c:v>20205757</c:v>
                </c:pt>
                <c:pt idx="207">
                  <c:v>39855173.5</c:v>
                </c:pt>
                <c:pt idx="208">
                  <c:v>2015882</c:v>
                </c:pt>
                <c:pt idx="209">
                  <c:v>8771432</c:v>
                </c:pt>
                <c:pt idx="210">
                  <c:v>20440</c:v>
                </c:pt>
                <c:pt idx="211">
                  <c:v>259510</c:v>
                </c:pt>
                <c:pt idx="212">
                  <c:v>901781.5</c:v>
                </c:pt>
                <c:pt idx="213">
                  <c:v>78638987</c:v>
                </c:pt>
                <c:pt idx="214">
                  <c:v>27365467</c:v>
                </c:pt>
                <c:pt idx="215">
                  <c:v>170536889.95454547</c:v>
                </c:pt>
                <c:pt idx="216">
                  <c:v>316510132.66666669</c:v>
                </c:pt>
                <c:pt idx="217">
                  <c:v>521311890</c:v>
                </c:pt>
                <c:pt idx="218">
                  <c:v>32820329</c:v>
                </c:pt>
                <c:pt idx="219">
                  <c:v>1595417</c:v>
                </c:pt>
                <c:pt idx="220">
                  <c:v>27109873</c:v>
                </c:pt>
                <c:pt idx="221">
                  <c:v>422746</c:v>
                </c:pt>
                <c:pt idx="222">
                  <c:v>20205757</c:v>
                </c:pt>
                <c:pt idx="223">
                  <c:v>23020</c:v>
                </c:pt>
                <c:pt idx="224">
                  <c:v>319715683</c:v>
                </c:pt>
                <c:pt idx="225">
                  <c:v>194716542.62962964</c:v>
                </c:pt>
                <c:pt idx="226">
                  <c:v>181509284.5</c:v>
                </c:pt>
                <c:pt idx="227">
                  <c:v>358225775.75</c:v>
                </c:pt>
                <c:pt idx="228">
                  <c:v>75837743</c:v>
                </c:pt>
                <c:pt idx="229">
                  <c:v>10777375</c:v>
                </c:pt>
                <c:pt idx="230">
                  <c:v>69775756</c:v>
                </c:pt>
                <c:pt idx="231">
                  <c:v>205569</c:v>
                </c:pt>
                <c:pt idx="232">
                  <c:v>463972</c:v>
                </c:pt>
                <c:pt idx="233">
                  <c:v>20205757</c:v>
                </c:pt>
                <c:pt idx="234">
                  <c:v>424773</c:v>
                </c:pt>
                <c:pt idx="235">
                  <c:v>6795771</c:v>
                </c:pt>
                <c:pt idx="236">
                  <c:v>30738688.5</c:v>
                </c:pt>
                <c:pt idx="237">
                  <c:v>9861393.5</c:v>
                </c:pt>
                <c:pt idx="238">
                  <c:v>8847985</c:v>
                </c:pt>
                <c:pt idx="239">
                  <c:v>37153878.142857142</c:v>
                </c:pt>
                <c:pt idx="240">
                  <c:v>4889971</c:v>
                </c:pt>
                <c:pt idx="241">
                  <c:v>114630341</c:v>
                </c:pt>
                <c:pt idx="242">
                  <c:v>6326051</c:v>
                </c:pt>
                <c:pt idx="243">
                  <c:v>5713425</c:v>
                </c:pt>
                <c:pt idx="244">
                  <c:v>14009368</c:v>
                </c:pt>
                <c:pt idx="245">
                  <c:v>15018444</c:v>
                </c:pt>
                <c:pt idx="246">
                  <c:v>35348597</c:v>
                </c:pt>
                <c:pt idx="247">
                  <c:v>274325949</c:v>
                </c:pt>
                <c:pt idx="248">
                  <c:v>10871449</c:v>
                </c:pt>
                <c:pt idx="249">
                  <c:v>65773369</c:v>
                </c:pt>
                <c:pt idx="250">
                  <c:v>3494154</c:v>
                </c:pt>
                <c:pt idx="251">
                  <c:v>1057368</c:v>
                </c:pt>
                <c:pt idx="252">
                  <c:v>18231058.428571429</c:v>
                </c:pt>
                <c:pt idx="253">
                  <c:v>62988439.799999997</c:v>
                </c:pt>
                <c:pt idx="254">
                  <c:v>20205757</c:v>
                </c:pt>
                <c:pt idx="255">
                  <c:v>701796444</c:v>
                </c:pt>
                <c:pt idx="256">
                  <c:v>18096691</c:v>
                </c:pt>
                <c:pt idx="257">
                  <c:v>28455756.75</c:v>
                </c:pt>
                <c:pt idx="258">
                  <c:v>46704056</c:v>
                </c:pt>
                <c:pt idx="259">
                  <c:v>12434130.5</c:v>
                </c:pt>
                <c:pt idx="260">
                  <c:v>181749422.40000001</c:v>
                </c:pt>
                <c:pt idx="261">
                  <c:v>3338249</c:v>
                </c:pt>
                <c:pt idx="262">
                  <c:v>19206236</c:v>
                </c:pt>
                <c:pt idx="263">
                  <c:v>40059672</c:v>
                </c:pt>
                <c:pt idx="264">
                  <c:v>1007822</c:v>
                </c:pt>
                <c:pt idx="265">
                  <c:v>4644472</c:v>
                </c:pt>
                <c:pt idx="266">
                  <c:v>61814061.333333336</c:v>
                </c:pt>
                <c:pt idx="267">
                  <c:v>54683487</c:v>
                </c:pt>
                <c:pt idx="268">
                  <c:v>115121981</c:v>
                </c:pt>
                <c:pt idx="269">
                  <c:v>9705227.5</c:v>
                </c:pt>
                <c:pt idx="270">
                  <c:v>22740080.5</c:v>
                </c:pt>
                <c:pt idx="271">
                  <c:v>546106</c:v>
                </c:pt>
                <c:pt idx="272">
                  <c:v>22265763</c:v>
                </c:pt>
                <c:pt idx="273">
                  <c:v>72935878.400000006</c:v>
                </c:pt>
                <c:pt idx="274">
                  <c:v>21565186.5</c:v>
                </c:pt>
                <c:pt idx="275">
                  <c:v>3275657</c:v>
                </c:pt>
                <c:pt idx="276">
                  <c:v>10239017.5</c:v>
                </c:pt>
                <c:pt idx="277">
                  <c:v>2217255</c:v>
                </c:pt>
                <c:pt idx="278">
                  <c:v>5453</c:v>
                </c:pt>
                <c:pt idx="279">
                  <c:v>160542134</c:v>
                </c:pt>
                <c:pt idx="280">
                  <c:v>285885</c:v>
                </c:pt>
                <c:pt idx="281">
                  <c:v>3129045</c:v>
                </c:pt>
                <c:pt idx="282">
                  <c:v>623726085</c:v>
                </c:pt>
                <c:pt idx="283">
                  <c:v>2970</c:v>
                </c:pt>
                <c:pt idx="284">
                  <c:v>173173942.54166666</c:v>
                </c:pt>
                <c:pt idx="285">
                  <c:v>704808</c:v>
                </c:pt>
                <c:pt idx="286">
                  <c:v>219816857</c:v>
                </c:pt>
                <c:pt idx="287">
                  <c:v>2459895</c:v>
                </c:pt>
                <c:pt idx="288">
                  <c:v>1532932</c:v>
                </c:pt>
                <c:pt idx="289">
                  <c:v>3436124</c:v>
                </c:pt>
                <c:pt idx="290">
                  <c:v>32524804</c:v>
                </c:pt>
                <c:pt idx="291">
                  <c:v>31347154</c:v>
                </c:pt>
                <c:pt idx="292">
                  <c:v>391081192</c:v>
                </c:pt>
                <c:pt idx="293">
                  <c:v>4858869</c:v>
                </c:pt>
                <c:pt idx="294">
                  <c:v>137937799.75</c:v>
                </c:pt>
                <c:pt idx="295">
                  <c:v>16676557</c:v>
                </c:pt>
                <c:pt idx="296">
                  <c:v>124002467.23529412</c:v>
                </c:pt>
                <c:pt idx="297">
                  <c:v>12554614.333333334</c:v>
                </c:pt>
                <c:pt idx="298">
                  <c:v>73418980.666666672</c:v>
                </c:pt>
                <c:pt idx="299">
                  <c:v>2308355</c:v>
                </c:pt>
                <c:pt idx="300">
                  <c:v>1316865</c:v>
                </c:pt>
                <c:pt idx="301">
                  <c:v>30577969</c:v>
                </c:pt>
                <c:pt idx="302">
                  <c:v>9151887</c:v>
                </c:pt>
                <c:pt idx="303">
                  <c:v>4285212</c:v>
                </c:pt>
                <c:pt idx="304">
                  <c:v>10868623</c:v>
                </c:pt>
                <c:pt idx="305">
                  <c:v>4711220</c:v>
                </c:pt>
                <c:pt idx="306">
                  <c:v>16666308.5</c:v>
                </c:pt>
                <c:pt idx="307">
                  <c:v>15068652</c:v>
                </c:pt>
                <c:pt idx="308">
                  <c:v>27206120</c:v>
                </c:pt>
                <c:pt idx="309">
                  <c:v>30729046</c:v>
                </c:pt>
                <c:pt idx="310">
                  <c:v>296899606.75</c:v>
                </c:pt>
                <c:pt idx="311">
                  <c:v>1704778</c:v>
                </c:pt>
                <c:pt idx="312">
                  <c:v>1634839</c:v>
                </c:pt>
                <c:pt idx="313">
                  <c:v>61141030</c:v>
                </c:pt>
                <c:pt idx="314">
                  <c:v>33326425.5</c:v>
                </c:pt>
                <c:pt idx="315">
                  <c:v>57197876</c:v>
                </c:pt>
                <c:pt idx="316">
                  <c:v>3104545</c:v>
                </c:pt>
                <c:pt idx="317">
                  <c:v>865730.33333333337</c:v>
                </c:pt>
                <c:pt idx="318">
                  <c:v>18569183.199999999</c:v>
                </c:pt>
                <c:pt idx="319">
                  <c:v>10971298</c:v>
                </c:pt>
                <c:pt idx="320">
                  <c:v>5405646.75</c:v>
                </c:pt>
                <c:pt idx="321">
                  <c:v>23944314.5</c:v>
                </c:pt>
                <c:pt idx="322">
                  <c:v>3421525.5</c:v>
                </c:pt>
                <c:pt idx="323">
                  <c:v>9336886</c:v>
                </c:pt>
                <c:pt idx="324">
                  <c:v>156439736.35294119</c:v>
                </c:pt>
                <c:pt idx="325">
                  <c:v>31897603</c:v>
                </c:pt>
                <c:pt idx="326">
                  <c:v>2123135</c:v>
                </c:pt>
                <c:pt idx="327">
                  <c:v>15231043.333333334</c:v>
                </c:pt>
                <c:pt idx="328">
                  <c:v>24662957.25</c:v>
                </c:pt>
                <c:pt idx="329">
                  <c:v>72185128</c:v>
                </c:pt>
                <c:pt idx="330">
                  <c:v>15538794</c:v>
                </c:pt>
                <c:pt idx="331">
                  <c:v>17110</c:v>
                </c:pt>
                <c:pt idx="332">
                  <c:v>9181752</c:v>
                </c:pt>
                <c:pt idx="333">
                  <c:v>25738313.1875</c:v>
                </c:pt>
                <c:pt idx="334">
                  <c:v>16473271</c:v>
                </c:pt>
                <c:pt idx="335">
                  <c:v>5035448</c:v>
                </c:pt>
                <c:pt idx="336">
                  <c:v>130974</c:v>
                </c:pt>
                <c:pt idx="337">
                  <c:v>2550321</c:v>
                </c:pt>
                <c:pt idx="338">
                  <c:v>1944287</c:v>
                </c:pt>
                <c:pt idx="339">
                  <c:v>141259326.90909091</c:v>
                </c:pt>
                <c:pt idx="340">
                  <c:v>4463841</c:v>
                </c:pt>
                <c:pt idx="341">
                  <c:v>96521590.5</c:v>
                </c:pt>
                <c:pt idx="342">
                  <c:v>29432975</c:v>
                </c:pt>
                <c:pt idx="343">
                  <c:v>26768563</c:v>
                </c:pt>
                <c:pt idx="344">
                  <c:v>20256975</c:v>
                </c:pt>
                <c:pt idx="345">
                  <c:v>10019109</c:v>
                </c:pt>
                <c:pt idx="346">
                  <c:v>10711027</c:v>
                </c:pt>
                <c:pt idx="347">
                  <c:v>239258712</c:v>
                </c:pt>
                <c:pt idx="348">
                  <c:v>2040920</c:v>
                </c:pt>
                <c:pt idx="349">
                  <c:v>34816824</c:v>
                </c:pt>
                <c:pt idx="350">
                  <c:v>7263129</c:v>
                </c:pt>
                <c:pt idx="351">
                  <c:v>1585642</c:v>
                </c:pt>
                <c:pt idx="352">
                  <c:v>2960492</c:v>
                </c:pt>
                <c:pt idx="353">
                  <c:v>46040865.5</c:v>
                </c:pt>
                <c:pt idx="354">
                  <c:v>21684930.600000001</c:v>
                </c:pt>
                <c:pt idx="355">
                  <c:v>3685862</c:v>
                </c:pt>
                <c:pt idx="356">
                  <c:v>121214377</c:v>
                </c:pt>
                <c:pt idx="357">
                  <c:v>5596267</c:v>
                </c:pt>
                <c:pt idx="358">
                  <c:v>12594630</c:v>
                </c:pt>
                <c:pt idx="359">
                  <c:v>56959474.18181818</c:v>
                </c:pt>
                <c:pt idx="360">
                  <c:v>4162422.6666666665</c:v>
                </c:pt>
                <c:pt idx="361">
                  <c:v>44196684</c:v>
                </c:pt>
                <c:pt idx="362">
                  <c:v>4677852</c:v>
                </c:pt>
                <c:pt idx="363">
                  <c:v>7784196</c:v>
                </c:pt>
                <c:pt idx="364">
                  <c:v>1704349</c:v>
                </c:pt>
                <c:pt idx="365">
                  <c:v>5925637</c:v>
                </c:pt>
                <c:pt idx="366">
                  <c:v>92601050</c:v>
                </c:pt>
                <c:pt idx="367">
                  <c:v>3109904</c:v>
                </c:pt>
                <c:pt idx="368">
                  <c:v>123843</c:v>
                </c:pt>
                <c:pt idx="369">
                  <c:v>71992655</c:v>
                </c:pt>
                <c:pt idx="370">
                  <c:v>20205757</c:v>
                </c:pt>
                <c:pt idx="371">
                  <c:v>67952969</c:v>
                </c:pt>
                <c:pt idx="372">
                  <c:v>31326183</c:v>
                </c:pt>
                <c:pt idx="373">
                  <c:v>2648195</c:v>
                </c:pt>
                <c:pt idx="374">
                  <c:v>68766121</c:v>
                </c:pt>
                <c:pt idx="375">
                  <c:v>35275</c:v>
                </c:pt>
                <c:pt idx="376">
                  <c:v>372158615.25</c:v>
                </c:pt>
                <c:pt idx="377">
                  <c:v>47488536</c:v>
                </c:pt>
                <c:pt idx="378">
                  <c:v>130714655.5</c:v>
                </c:pt>
                <c:pt idx="379">
                  <c:v>28791</c:v>
                </c:pt>
                <c:pt idx="380">
                  <c:v>8359215</c:v>
                </c:pt>
                <c:pt idx="381">
                  <c:v>88509350.333333328</c:v>
                </c:pt>
                <c:pt idx="382">
                  <c:v>23800000</c:v>
                </c:pt>
                <c:pt idx="383">
                  <c:v>1930133</c:v>
                </c:pt>
                <c:pt idx="384">
                  <c:v>137515140</c:v>
                </c:pt>
                <c:pt idx="385">
                  <c:v>45412842.25</c:v>
                </c:pt>
                <c:pt idx="386">
                  <c:v>2443584</c:v>
                </c:pt>
                <c:pt idx="387">
                  <c:v>2567099</c:v>
                </c:pt>
                <c:pt idx="388">
                  <c:v>42857420.470588237</c:v>
                </c:pt>
                <c:pt idx="389">
                  <c:v>4821759</c:v>
                </c:pt>
                <c:pt idx="390">
                  <c:v>39510976.636363633</c:v>
                </c:pt>
                <c:pt idx="391">
                  <c:v>122121</c:v>
                </c:pt>
                <c:pt idx="392">
                  <c:v>241278</c:v>
                </c:pt>
                <c:pt idx="393">
                  <c:v>6269618.666666667</c:v>
                </c:pt>
                <c:pt idx="394">
                  <c:v>10480968</c:v>
                </c:pt>
                <c:pt idx="395">
                  <c:v>52431</c:v>
                </c:pt>
                <c:pt idx="396">
                  <c:v>8415112</c:v>
                </c:pt>
                <c:pt idx="397">
                  <c:v>141951</c:v>
                </c:pt>
                <c:pt idx="398">
                  <c:v>19817489.714285713</c:v>
                </c:pt>
                <c:pt idx="399">
                  <c:v>45572578.333333336</c:v>
                </c:pt>
                <c:pt idx="400">
                  <c:v>35757031.444444448</c:v>
                </c:pt>
                <c:pt idx="401">
                  <c:v>22783978</c:v>
                </c:pt>
                <c:pt idx="402">
                  <c:v>236214446</c:v>
                </c:pt>
                <c:pt idx="403">
                  <c:v>35336</c:v>
                </c:pt>
                <c:pt idx="404">
                  <c:v>20205757</c:v>
                </c:pt>
                <c:pt idx="405">
                  <c:v>41583170</c:v>
                </c:pt>
                <c:pt idx="406">
                  <c:v>51182454.833333336</c:v>
                </c:pt>
                <c:pt idx="407">
                  <c:v>3020601</c:v>
                </c:pt>
                <c:pt idx="408">
                  <c:v>180314199</c:v>
                </c:pt>
                <c:pt idx="409">
                  <c:v>15189934</c:v>
                </c:pt>
                <c:pt idx="410">
                  <c:v>74701424.400000006</c:v>
                </c:pt>
                <c:pt idx="411">
                  <c:v>88137944.5</c:v>
                </c:pt>
                <c:pt idx="412">
                  <c:v>18347759.666666668</c:v>
                </c:pt>
                <c:pt idx="413">
                  <c:v>3662459</c:v>
                </c:pt>
                <c:pt idx="414">
                  <c:v>394769969</c:v>
                </c:pt>
                <c:pt idx="415">
                  <c:v>25678792</c:v>
                </c:pt>
                <c:pt idx="416">
                  <c:v>288771959.33333331</c:v>
                </c:pt>
                <c:pt idx="417">
                  <c:v>27801958.5</c:v>
                </c:pt>
                <c:pt idx="418">
                  <c:v>16348768.333333334</c:v>
                </c:pt>
                <c:pt idx="419">
                  <c:v>13712034.5</c:v>
                </c:pt>
                <c:pt idx="420">
                  <c:v>39291383</c:v>
                </c:pt>
                <c:pt idx="421">
                  <c:v>62695489</c:v>
                </c:pt>
                <c:pt idx="422">
                  <c:v>24573806.25</c:v>
                </c:pt>
                <c:pt idx="423">
                  <c:v>4511157</c:v>
                </c:pt>
                <c:pt idx="424">
                  <c:v>11020375</c:v>
                </c:pt>
                <c:pt idx="425">
                  <c:v>160554911.44444445</c:v>
                </c:pt>
                <c:pt idx="426">
                  <c:v>879742689.66666663</c:v>
                </c:pt>
                <c:pt idx="427">
                  <c:v>106900935.71428572</c:v>
                </c:pt>
                <c:pt idx="428">
                  <c:v>24922237</c:v>
                </c:pt>
                <c:pt idx="429">
                  <c:v>871759</c:v>
                </c:pt>
                <c:pt idx="430">
                  <c:v>1382259</c:v>
                </c:pt>
                <c:pt idx="431">
                  <c:v>190578714.61904761</c:v>
                </c:pt>
                <c:pt idx="432">
                  <c:v>2087228</c:v>
                </c:pt>
                <c:pt idx="433">
                  <c:v>1146188.5</c:v>
                </c:pt>
                <c:pt idx="434">
                  <c:v>19319671</c:v>
                </c:pt>
                <c:pt idx="435">
                  <c:v>15498582.5</c:v>
                </c:pt>
                <c:pt idx="436">
                  <c:v>13353151</c:v>
                </c:pt>
                <c:pt idx="437">
                  <c:v>15827313</c:v>
                </c:pt>
                <c:pt idx="438">
                  <c:v>13354606.9</c:v>
                </c:pt>
                <c:pt idx="439">
                  <c:v>103291131</c:v>
                </c:pt>
                <c:pt idx="440">
                  <c:v>6424112</c:v>
                </c:pt>
                <c:pt idx="441">
                  <c:v>1298698</c:v>
                </c:pt>
                <c:pt idx="442">
                  <c:v>1486506</c:v>
                </c:pt>
                <c:pt idx="443">
                  <c:v>5563663</c:v>
                </c:pt>
                <c:pt idx="444">
                  <c:v>424088</c:v>
                </c:pt>
                <c:pt idx="445">
                  <c:v>409144</c:v>
                </c:pt>
                <c:pt idx="446">
                  <c:v>11119034</c:v>
                </c:pt>
                <c:pt idx="447">
                  <c:v>3283615</c:v>
                </c:pt>
                <c:pt idx="448">
                  <c:v>10837114</c:v>
                </c:pt>
                <c:pt idx="449">
                  <c:v>21611634.636363637</c:v>
                </c:pt>
                <c:pt idx="450">
                  <c:v>28527929</c:v>
                </c:pt>
                <c:pt idx="451">
                  <c:v>10925060</c:v>
                </c:pt>
                <c:pt idx="452">
                  <c:v>28750163.666666668</c:v>
                </c:pt>
                <c:pt idx="453">
                  <c:v>13825084.375</c:v>
                </c:pt>
                <c:pt idx="454">
                  <c:v>19594403.25</c:v>
                </c:pt>
                <c:pt idx="455">
                  <c:v>5626559.2000000002</c:v>
                </c:pt>
                <c:pt idx="456">
                  <c:v>676126</c:v>
                </c:pt>
                <c:pt idx="457">
                  <c:v>6621520</c:v>
                </c:pt>
                <c:pt idx="458">
                  <c:v>187488</c:v>
                </c:pt>
                <c:pt idx="459">
                  <c:v>12638248.117647059</c:v>
                </c:pt>
                <c:pt idx="460">
                  <c:v>66468985</c:v>
                </c:pt>
                <c:pt idx="461">
                  <c:v>30509566.199999999</c:v>
                </c:pt>
                <c:pt idx="462">
                  <c:v>8667684</c:v>
                </c:pt>
                <c:pt idx="463">
                  <c:v>121827</c:v>
                </c:pt>
                <c:pt idx="464">
                  <c:v>9493791</c:v>
                </c:pt>
                <c:pt idx="465">
                  <c:v>2105078</c:v>
                </c:pt>
                <c:pt idx="466">
                  <c:v>11689503</c:v>
                </c:pt>
                <c:pt idx="467">
                  <c:v>24729260.5</c:v>
                </c:pt>
                <c:pt idx="468">
                  <c:v>11837928</c:v>
                </c:pt>
                <c:pt idx="469">
                  <c:v>20205757</c:v>
                </c:pt>
                <c:pt idx="470">
                  <c:v>40397</c:v>
                </c:pt>
                <c:pt idx="471">
                  <c:v>17488564</c:v>
                </c:pt>
                <c:pt idx="472">
                  <c:v>73813470.608695656</c:v>
                </c:pt>
                <c:pt idx="473">
                  <c:v>41374652.777777776</c:v>
                </c:pt>
                <c:pt idx="474">
                  <c:v>14237880</c:v>
                </c:pt>
                <c:pt idx="475">
                  <c:v>75457836.9375</c:v>
                </c:pt>
                <c:pt idx="476">
                  <c:v>107977751.44444445</c:v>
                </c:pt>
                <c:pt idx="477">
                  <c:v>20205757</c:v>
                </c:pt>
                <c:pt idx="478">
                  <c:v>43325009</c:v>
                </c:pt>
                <c:pt idx="479">
                  <c:v>96560591</c:v>
                </c:pt>
                <c:pt idx="480">
                  <c:v>16024987</c:v>
                </c:pt>
                <c:pt idx="481">
                  <c:v>2401736.5</c:v>
                </c:pt>
                <c:pt idx="482">
                  <c:v>75511123</c:v>
                </c:pt>
                <c:pt idx="483">
                  <c:v>462976</c:v>
                </c:pt>
                <c:pt idx="484">
                  <c:v>405380</c:v>
                </c:pt>
                <c:pt idx="485">
                  <c:v>198051398</c:v>
                </c:pt>
                <c:pt idx="486">
                  <c:v>1689723</c:v>
                </c:pt>
                <c:pt idx="487">
                  <c:v>1215923</c:v>
                </c:pt>
                <c:pt idx="488">
                  <c:v>234255</c:v>
                </c:pt>
                <c:pt idx="489">
                  <c:v>1310470</c:v>
                </c:pt>
                <c:pt idx="490">
                  <c:v>5552441</c:v>
                </c:pt>
                <c:pt idx="491">
                  <c:v>10524482.666666666</c:v>
                </c:pt>
                <c:pt idx="492">
                  <c:v>18564088</c:v>
                </c:pt>
                <c:pt idx="493">
                  <c:v>3875173</c:v>
                </c:pt>
                <c:pt idx="494">
                  <c:v>11486606.4</c:v>
                </c:pt>
                <c:pt idx="495">
                  <c:v>938123290</c:v>
                </c:pt>
                <c:pt idx="496">
                  <c:v>16086922.5</c:v>
                </c:pt>
                <c:pt idx="497">
                  <c:v>6582293</c:v>
                </c:pt>
                <c:pt idx="498">
                  <c:v>6670680</c:v>
                </c:pt>
                <c:pt idx="499">
                  <c:v>58222733.714285716</c:v>
                </c:pt>
                <c:pt idx="500">
                  <c:v>16278590</c:v>
                </c:pt>
                <c:pt idx="501">
                  <c:v>1883811</c:v>
                </c:pt>
                <c:pt idx="502">
                  <c:v>18160930</c:v>
                </c:pt>
                <c:pt idx="503">
                  <c:v>1839623</c:v>
                </c:pt>
                <c:pt idx="504">
                  <c:v>11169386</c:v>
                </c:pt>
                <c:pt idx="505">
                  <c:v>131604611.33333333</c:v>
                </c:pt>
                <c:pt idx="506">
                  <c:v>2558561</c:v>
                </c:pt>
                <c:pt idx="507">
                  <c:v>142337240</c:v>
                </c:pt>
                <c:pt idx="508">
                  <c:v>21022724</c:v>
                </c:pt>
                <c:pt idx="509">
                  <c:v>1120173808.5</c:v>
                </c:pt>
                <c:pt idx="510">
                  <c:v>62873240</c:v>
                </c:pt>
                <c:pt idx="511">
                  <c:v>358882166</c:v>
                </c:pt>
                <c:pt idx="512">
                  <c:v>57470138</c:v>
                </c:pt>
                <c:pt idx="513">
                  <c:v>4496583</c:v>
                </c:pt>
                <c:pt idx="514">
                  <c:v>18768610.666666668</c:v>
                </c:pt>
                <c:pt idx="515">
                  <c:v>43101013.600000001</c:v>
                </c:pt>
                <c:pt idx="516">
                  <c:v>20205757</c:v>
                </c:pt>
                <c:pt idx="517">
                  <c:v>536414293</c:v>
                </c:pt>
                <c:pt idx="518">
                  <c:v>21350484.5</c:v>
                </c:pt>
                <c:pt idx="519">
                  <c:v>55189281.333333336</c:v>
                </c:pt>
                <c:pt idx="520">
                  <c:v>2700051</c:v>
                </c:pt>
                <c:pt idx="521">
                  <c:v>27385065</c:v>
                </c:pt>
                <c:pt idx="522">
                  <c:v>6841570</c:v>
                </c:pt>
                <c:pt idx="523">
                  <c:v>36690067</c:v>
                </c:pt>
                <c:pt idx="524">
                  <c:v>103367141</c:v>
                </c:pt>
                <c:pt idx="525">
                  <c:v>126409813</c:v>
                </c:pt>
                <c:pt idx="526">
                  <c:v>16197824</c:v>
                </c:pt>
                <c:pt idx="527">
                  <c:v>684351</c:v>
                </c:pt>
                <c:pt idx="528">
                  <c:v>88149983</c:v>
                </c:pt>
                <c:pt idx="529">
                  <c:v>401741092.89999998</c:v>
                </c:pt>
                <c:pt idx="530">
                  <c:v>57143898.727272727</c:v>
                </c:pt>
                <c:pt idx="531">
                  <c:v>9915</c:v>
                </c:pt>
                <c:pt idx="532">
                  <c:v>169333034</c:v>
                </c:pt>
                <c:pt idx="533">
                  <c:v>29815</c:v>
                </c:pt>
                <c:pt idx="534">
                  <c:v>2669366</c:v>
                </c:pt>
                <c:pt idx="535">
                  <c:v>255589157</c:v>
                </c:pt>
                <c:pt idx="536">
                  <c:v>301047</c:v>
                </c:pt>
                <c:pt idx="537">
                  <c:v>611851145.07692313</c:v>
                </c:pt>
                <c:pt idx="538">
                  <c:v>20205757</c:v>
                </c:pt>
                <c:pt idx="539">
                  <c:v>7919823</c:v>
                </c:pt>
                <c:pt idx="540">
                  <c:v>3256082</c:v>
                </c:pt>
                <c:pt idx="541">
                  <c:v>37697773</c:v>
                </c:pt>
                <c:pt idx="542">
                  <c:v>156190</c:v>
                </c:pt>
                <c:pt idx="543">
                  <c:v>8518634</c:v>
                </c:pt>
                <c:pt idx="544">
                  <c:v>20205757</c:v>
                </c:pt>
                <c:pt idx="545">
                  <c:v>37295445</c:v>
                </c:pt>
                <c:pt idx="546">
                  <c:v>22109956.375</c:v>
                </c:pt>
                <c:pt idx="547">
                  <c:v>5515163</c:v>
                </c:pt>
                <c:pt idx="548">
                  <c:v>91491247</c:v>
                </c:pt>
                <c:pt idx="549">
                  <c:v>36716026.75</c:v>
                </c:pt>
                <c:pt idx="550">
                  <c:v>14129512.5</c:v>
                </c:pt>
                <c:pt idx="551">
                  <c:v>31494238</c:v>
                </c:pt>
                <c:pt idx="552">
                  <c:v>604849</c:v>
                </c:pt>
                <c:pt idx="553">
                  <c:v>30642704</c:v>
                </c:pt>
                <c:pt idx="554">
                  <c:v>2119994</c:v>
                </c:pt>
                <c:pt idx="555">
                  <c:v>2372</c:v>
                </c:pt>
                <c:pt idx="556">
                  <c:v>20205757</c:v>
                </c:pt>
                <c:pt idx="557">
                  <c:v>10348437</c:v>
                </c:pt>
                <c:pt idx="558">
                  <c:v>21897373</c:v>
                </c:pt>
                <c:pt idx="559">
                  <c:v>1953732</c:v>
                </c:pt>
                <c:pt idx="560">
                  <c:v>197101678</c:v>
                </c:pt>
                <c:pt idx="561">
                  <c:v>32390945</c:v>
                </c:pt>
                <c:pt idx="562">
                  <c:v>17460020</c:v>
                </c:pt>
                <c:pt idx="563">
                  <c:v>2654308</c:v>
                </c:pt>
                <c:pt idx="564">
                  <c:v>22323612</c:v>
                </c:pt>
                <c:pt idx="565">
                  <c:v>15793051</c:v>
                </c:pt>
                <c:pt idx="566">
                  <c:v>5006989</c:v>
                </c:pt>
                <c:pt idx="567">
                  <c:v>314309698</c:v>
                </c:pt>
                <c:pt idx="568">
                  <c:v>76700659</c:v>
                </c:pt>
                <c:pt idx="569">
                  <c:v>11582891</c:v>
                </c:pt>
                <c:pt idx="570">
                  <c:v>52766623</c:v>
                </c:pt>
                <c:pt idx="571">
                  <c:v>8111217</c:v>
                </c:pt>
                <c:pt idx="572">
                  <c:v>902152</c:v>
                </c:pt>
                <c:pt idx="573">
                  <c:v>2545459</c:v>
                </c:pt>
                <c:pt idx="574">
                  <c:v>10346101</c:v>
                </c:pt>
                <c:pt idx="575">
                  <c:v>8802097</c:v>
                </c:pt>
                <c:pt idx="576">
                  <c:v>4765472</c:v>
                </c:pt>
                <c:pt idx="577">
                  <c:v>79538601.799999997</c:v>
                </c:pt>
                <c:pt idx="578">
                  <c:v>2556361</c:v>
                </c:pt>
                <c:pt idx="579">
                  <c:v>55065289</c:v>
                </c:pt>
                <c:pt idx="580">
                  <c:v>453708</c:v>
                </c:pt>
                <c:pt idx="581">
                  <c:v>12500767</c:v>
                </c:pt>
                <c:pt idx="582">
                  <c:v>24071666</c:v>
                </c:pt>
                <c:pt idx="583">
                  <c:v>13539154</c:v>
                </c:pt>
                <c:pt idx="584">
                  <c:v>954641</c:v>
                </c:pt>
                <c:pt idx="585">
                  <c:v>191125</c:v>
                </c:pt>
                <c:pt idx="586">
                  <c:v>25488351.5</c:v>
                </c:pt>
                <c:pt idx="587">
                  <c:v>12348871.5</c:v>
                </c:pt>
                <c:pt idx="588">
                  <c:v>28845083</c:v>
                </c:pt>
                <c:pt idx="589">
                  <c:v>800000</c:v>
                </c:pt>
                <c:pt idx="590">
                  <c:v>2004742</c:v>
                </c:pt>
                <c:pt idx="591">
                  <c:v>4190884</c:v>
                </c:pt>
                <c:pt idx="592">
                  <c:v>4881488</c:v>
                </c:pt>
                <c:pt idx="593">
                  <c:v>59186754.200000003</c:v>
                </c:pt>
                <c:pt idx="594">
                  <c:v>28446493</c:v>
                </c:pt>
                <c:pt idx="595">
                  <c:v>4623836</c:v>
                </c:pt>
                <c:pt idx="596">
                  <c:v>19018790</c:v>
                </c:pt>
                <c:pt idx="597">
                  <c:v>3173282</c:v>
                </c:pt>
                <c:pt idx="598">
                  <c:v>20205757</c:v>
                </c:pt>
                <c:pt idx="599">
                  <c:v>10723346</c:v>
                </c:pt>
                <c:pt idx="600">
                  <c:v>384623579</c:v>
                </c:pt>
                <c:pt idx="601">
                  <c:v>16324573</c:v>
                </c:pt>
                <c:pt idx="602">
                  <c:v>102992536</c:v>
                </c:pt>
                <c:pt idx="603">
                  <c:v>8864605.5</c:v>
                </c:pt>
                <c:pt idx="604">
                  <c:v>1083395</c:v>
                </c:pt>
                <c:pt idx="605">
                  <c:v>9504370.166666666</c:v>
                </c:pt>
                <c:pt idx="606">
                  <c:v>17436425.666666668</c:v>
                </c:pt>
                <c:pt idx="607">
                  <c:v>60508780</c:v>
                </c:pt>
                <c:pt idx="608">
                  <c:v>1111273</c:v>
                </c:pt>
                <c:pt idx="609">
                  <c:v>55668698</c:v>
                </c:pt>
                <c:pt idx="610">
                  <c:v>197183546</c:v>
                </c:pt>
                <c:pt idx="611">
                  <c:v>61215237.299999997</c:v>
                </c:pt>
                <c:pt idx="612">
                  <c:v>365551694</c:v>
                </c:pt>
                <c:pt idx="613">
                  <c:v>20205757</c:v>
                </c:pt>
                <c:pt idx="614">
                  <c:v>197348164.5</c:v>
                </c:pt>
                <c:pt idx="615">
                  <c:v>20205757</c:v>
                </c:pt>
                <c:pt idx="616">
                  <c:v>36684136</c:v>
                </c:pt>
                <c:pt idx="617">
                  <c:v>20205757</c:v>
                </c:pt>
                <c:pt idx="618">
                  <c:v>102780</c:v>
                </c:pt>
                <c:pt idx="619">
                  <c:v>7256993</c:v>
                </c:pt>
                <c:pt idx="620">
                  <c:v>5781045</c:v>
                </c:pt>
                <c:pt idx="621">
                  <c:v>77678925.454545453</c:v>
                </c:pt>
                <c:pt idx="622">
                  <c:v>97232587.48648648</c:v>
                </c:pt>
                <c:pt idx="623">
                  <c:v>512403</c:v>
                </c:pt>
                <c:pt idx="624">
                  <c:v>1025228</c:v>
                </c:pt>
                <c:pt idx="625">
                  <c:v>20205757</c:v>
                </c:pt>
                <c:pt idx="626">
                  <c:v>39267515</c:v>
                </c:pt>
                <c:pt idx="627">
                  <c:v>50695637</c:v>
                </c:pt>
                <c:pt idx="628">
                  <c:v>138208215.75</c:v>
                </c:pt>
                <c:pt idx="629">
                  <c:v>41148813</c:v>
                </c:pt>
                <c:pt idx="630">
                  <c:v>201468</c:v>
                </c:pt>
                <c:pt idx="631">
                  <c:v>3272593</c:v>
                </c:pt>
                <c:pt idx="632">
                  <c:v>320256</c:v>
                </c:pt>
                <c:pt idx="633">
                  <c:v>30791342.272727273</c:v>
                </c:pt>
                <c:pt idx="634">
                  <c:v>10566901.5</c:v>
                </c:pt>
                <c:pt idx="635">
                  <c:v>1753979</c:v>
                </c:pt>
                <c:pt idx="636">
                  <c:v>42922623.375</c:v>
                </c:pt>
                <c:pt idx="637">
                  <c:v>192816</c:v>
                </c:pt>
                <c:pt idx="638">
                  <c:v>57405220</c:v>
                </c:pt>
                <c:pt idx="639">
                  <c:v>4532791</c:v>
                </c:pt>
                <c:pt idx="640">
                  <c:v>63734286</c:v>
                </c:pt>
                <c:pt idx="641">
                  <c:v>325113</c:v>
                </c:pt>
                <c:pt idx="642">
                  <c:v>20205757</c:v>
                </c:pt>
                <c:pt idx="643">
                  <c:v>31167388</c:v>
                </c:pt>
                <c:pt idx="644">
                  <c:v>44229441</c:v>
                </c:pt>
                <c:pt idx="645">
                  <c:v>21202099</c:v>
                </c:pt>
                <c:pt idx="646">
                  <c:v>7038183.75</c:v>
                </c:pt>
                <c:pt idx="647">
                  <c:v>29841614.5</c:v>
                </c:pt>
                <c:pt idx="648">
                  <c:v>47251199</c:v>
                </c:pt>
                <c:pt idx="649">
                  <c:v>5728213</c:v>
                </c:pt>
                <c:pt idx="650">
                  <c:v>22003</c:v>
                </c:pt>
                <c:pt idx="651">
                  <c:v>15291277</c:v>
                </c:pt>
                <c:pt idx="652">
                  <c:v>152972</c:v>
                </c:pt>
                <c:pt idx="653">
                  <c:v>1915792</c:v>
                </c:pt>
                <c:pt idx="654">
                  <c:v>14662035</c:v>
                </c:pt>
                <c:pt idx="655">
                  <c:v>37955309.666666664</c:v>
                </c:pt>
                <c:pt idx="656">
                  <c:v>53322439.333333336</c:v>
                </c:pt>
                <c:pt idx="657">
                  <c:v>2707738</c:v>
                </c:pt>
                <c:pt idx="658">
                  <c:v>30379</c:v>
                </c:pt>
                <c:pt idx="659">
                  <c:v>4709784</c:v>
                </c:pt>
                <c:pt idx="660">
                  <c:v>1670727580</c:v>
                </c:pt>
                <c:pt idx="661">
                  <c:v>14677534.25</c:v>
                </c:pt>
                <c:pt idx="662">
                  <c:v>29847859.399999999</c:v>
                </c:pt>
                <c:pt idx="663">
                  <c:v>147748505</c:v>
                </c:pt>
                <c:pt idx="664">
                  <c:v>116155010.66666667</c:v>
                </c:pt>
                <c:pt idx="665">
                  <c:v>12090735</c:v>
                </c:pt>
                <c:pt idx="666">
                  <c:v>8692426</c:v>
                </c:pt>
                <c:pt idx="667">
                  <c:v>15369573</c:v>
                </c:pt>
                <c:pt idx="668">
                  <c:v>42187665</c:v>
                </c:pt>
                <c:pt idx="669">
                  <c:v>29874280</c:v>
                </c:pt>
                <c:pt idx="670">
                  <c:v>15713204</c:v>
                </c:pt>
                <c:pt idx="671">
                  <c:v>10229331</c:v>
                </c:pt>
                <c:pt idx="672">
                  <c:v>71571300</c:v>
                </c:pt>
                <c:pt idx="673">
                  <c:v>146222</c:v>
                </c:pt>
                <c:pt idx="674">
                  <c:v>60522382</c:v>
                </c:pt>
                <c:pt idx="675">
                  <c:v>3438735</c:v>
                </c:pt>
                <c:pt idx="676">
                  <c:v>16192320</c:v>
                </c:pt>
                <c:pt idx="677">
                  <c:v>23716775.416666668</c:v>
                </c:pt>
                <c:pt idx="678">
                  <c:v>132406415.8888889</c:v>
                </c:pt>
                <c:pt idx="679">
                  <c:v>14821824</c:v>
                </c:pt>
                <c:pt idx="680">
                  <c:v>259603210.18181819</c:v>
                </c:pt>
                <c:pt idx="681">
                  <c:v>20319053</c:v>
                </c:pt>
                <c:pt idx="682">
                  <c:v>203223618.80000001</c:v>
                </c:pt>
                <c:pt idx="683">
                  <c:v>485772</c:v>
                </c:pt>
                <c:pt idx="684">
                  <c:v>25418799.5</c:v>
                </c:pt>
                <c:pt idx="685">
                  <c:v>107228221</c:v>
                </c:pt>
                <c:pt idx="686">
                  <c:v>4603929</c:v>
                </c:pt>
                <c:pt idx="687">
                  <c:v>3321367</c:v>
                </c:pt>
                <c:pt idx="688">
                  <c:v>72629670</c:v>
                </c:pt>
                <c:pt idx="689">
                  <c:v>250425512</c:v>
                </c:pt>
                <c:pt idx="690">
                  <c:v>21202829</c:v>
                </c:pt>
                <c:pt idx="691">
                  <c:v>989033</c:v>
                </c:pt>
                <c:pt idx="692">
                  <c:v>41604473</c:v>
                </c:pt>
                <c:pt idx="693">
                  <c:v>126918538.25925925</c:v>
                </c:pt>
                <c:pt idx="694">
                  <c:v>285303967.66666669</c:v>
                </c:pt>
                <c:pt idx="695">
                  <c:v>69348532</c:v>
                </c:pt>
                <c:pt idx="696">
                  <c:v>787280</c:v>
                </c:pt>
                <c:pt idx="697">
                  <c:v>377967</c:v>
                </c:pt>
                <c:pt idx="698">
                  <c:v>12661189</c:v>
                </c:pt>
                <c:pt idx="699">
                  <c:v>369199242</c:v>
                </c:pt>
                <c:pt idx="700">
                  <c:v>22516592.5</c:v>
                </c:pt>
                <c:pt idx="701">
                  <c:v>6985855.75</c:v>
                </c:pt>
                <c:pt idx="702">
                  <c:v>11905875.75</c:v>
                </c:pt>
                <c:pt idx="703">
                  <c:v>73661923.166666672</c:v>
                </c:pt>
                <c:pt idx="704">
                  <c:v>20205757</c:v>
                </c:pt>
                <c:pt idx="705">
                  <c:v>14643997</c:v>
                </c:pt>
                <c:pt idx="706">
                  <c:v>21107578</c:v>
                </c:pt>
                <c:pt idx="707">
                  <c:v>1463727</c:v>
                </c:pt>
                <c:pt idx="708">
                  <c:v>486434</c:v>
                </c:pt>
                <c:pt idx="709">
                  <c:v>25059640</c:v>
                </c:pt>
                <c:pt idx="710">
                  <c:v>23180087</c:v>
                </c:pt>
                <c:pt idx="711">
                  <c:v>21335091</c:v>
                </c:pt>
                <c:pt idx="712">
                  <c:v>10012022</c:v>
                </c:pt>
                <c:pt idx="713">
                  <c:v>280148130.38461536</c:v>
                </c:pt>
                <c:pt idx="714">
                  <c:v>143151000</c:v>
                </c:pt>
                <c:pt idx="715">
                  <c:v>58778320</c:v>
                </c:pt>
                <c:pt idx="716">
                  <c:v>10921200</c:v>
                </c:pt>
                <c:pt idx="717">
                  <c:v>28650575</c:v>
                </c:pt>
                <c:pt idx="718">
                  <c:v>20508205.5</c:v>
                </c:pt>
                <c:pt idx="719">
                  <c:v>20358624</c:v>
                </c:pt>
                <c:pt idx="720">
                  <c:v>7886857</c:v>
                </c:pt>
                <c:pt idx="721">
                  <c:v>140894675</c:v>
                </c:pt>
                <c:pt idx="722">
                  <c:v>20205757</c:v>
                </c:pt>
                <c:pt idx="723">
                  <c:v>14665733</c:v>
                </c:pt>
                <c:pt idx="724">
                  <c:v>16484808.75</c:v>
                </c:pt>
                <c:pt idx="725">
                  <c:v>81705746</c:v>
                </c:pt>
                <c:pt idx="726">
                  <c:v>48137666</c:v>
                </c:pt>
                <c:pt idx="727">
                  <c:v>62292967.166666664</c:v>
                </c:pt>
                <c:pt idx="728">
                  <c:v>6640261.333333333</c:v>
                </c:pt>
                <c:pt idx="729">
                  <c:v>4307675</c:v>
                </c:pt>
                <c:pt idx="730">
                  <c:v>520698041.5</c:v>
                </c:pt>
                <c:pt idx="731">
                  <c:v>73578601</c:v>
                </c:pt>
                <c:pt idx="732">
                  <c:v>9279304.666666666</c:v>
                </c:pt>
                <c:pt idx="733">
                  <c:v>14347433</c:v>
                </c:pt>
                <c:pt idx="734">
                  <c:v>3399228</c:v>
                </c:pt>
                <c:pt idx="735">
                  <c:v>40124</c:v>
                </c:pt>
                <c:pt idx="736">
                  <c:v>55596258.799999997</c:v>
                </c:pt>
                <c:pt idx="737">
                  <c:v>208314186</c:v>
                </c:pt>
                <c:pt idx="738">
                  <c:v>20908467</c:v>
                </c:pt>
                <c:pt idx="739">
                  <c:v>28338499</c:v>
                </c:pt>
                <c:pt idx="740">
                  <c:v>139745</c:v>
                </c:pt>
                <c:pt idx="741">
                  <c:v>17762705</c:v>
                </c:pt>
                <c:pt idx="742">
                  <c:v>174575350</c:v>
                </c:pt>
                <c:pt idx="743">
                  <c:v>43944855.333333336</c:v>
                </c:pt>
                <c:pt idx="744">
                  <c:v>3407901.5</c:v>
                </c:pt>
                <c:pt idx="745">
                  <c:v>12062146</c:v>
                </c:pt>
                <c:pt idx="746">
                  <c:v>2554</c:v>
                </c:pt>
                <c:pt idx="747">
                  <c:v>40279300.333333336</c:v>
                </c:pt>
                <c:pt idx="748">
                  <c:v>242875078</c:v>
                </c:pt>
                <c:pt idx="749">
                  <c:v>35056712.625</c:v>
                </c:pt>
                <c:pt idx="750">
                  <c:v>85676789.25</c:v>
                </c:pt>
                <c:pt idx="751">
                  <c:v>22546233</c:v>
                </c:pt>
                <c:pt idx="752">
                  <c:v>98273048.599999994</c:v>
                </c:pt>
                <c:pt idx="753">
                  <c:v>652545462</c:v>
                </c:pt>
                <c:pt idx="754">
                  <c:v>20205757</c:v>
                </c:pt>
                <c:pt idx="755">
                  <c:v>39003</c:v>
                </c:pt>
                <c:pt idx="756">
                  <c:v>824024</c:v>
                </c:pt>
                <c:pt idx="757">
                  <c:v>10781635</c:v>
                </c:pt>
                <c:pt idx="758">
                  <c:v>66984887</c:v>
                </c:pt>
                <c:pt idx="759">
                  <c:v>94622374.333333328</c:v>
                </c:pt>
                <c:pt idx="760">
                  <c:v>3468572</c:v>
                </c:pt>
                <c:pt idx="761">
                  <c:v>18599102</c:v>
                </c:pt>
                <c:pt idx="762">
                  <c:v>20205757</c:v>
                </c:pt>
                <c:pt idx="763">
                  <c:v>20205757</c:v>
                </c:pt>
                <c:pt idx="764">
                  <c:v>7102539</c:v>
                </c:pt>
                <c:pt idx="765">
                  <c:v>5048296</c:v>
                </c:pt>
                <c:pt idx="766">
                  <c:v>8811943.8571428563</c:v>
                </c:pt>
                <c:pt idx="767">
                  <c:v>32980880</c:v>
                </c:pt>
                <c:pt idx="768">
                  <c:v>83439</c:v>
                </c:pt>
                <c:pt idx="769">
                  <c:v>217473</c:v>
                </c:pt>
                <c:pt idx="770">
                  <c:v>20205757</c:v>
                </c:pt>
                <c:pt idx="771">
                  <c:v>167292</c:v>
                </c:pt>
                <c:pt idx="772">
                  <c:v>20205757</c:v>
                </c:pt>
                <c:pt idx="773">
                  <c:v>4916135</c:v>
                </c:pt>
                <c:pt idx="774">
                  <c:v>10312540</c:v>
                </c:pt>
                <c:pt idx="775">
                  <c:v>23827308.954545453</c:v>
                </c:pt>
                <c:pt idx="776">
                  <c:v>76895972.5</c:v>
                </c:pt>
                <c:pt idx="777">
                  <c:v>56491</c:v>
                </c:pt>
                <c:pt idx="778">
                  <c:v>148292153</c:v>
                </c:pt>
                <c:pt idx="779">
                  <c:v>2177678</c:v>
                </c:pt>
                <c:pt idx="780">
                  <c:v>1803412</c:v>
                </c:pt>
                <c:pt idx="781">
                  <c:v>17878755.800000001</c:v>
                </c:pt>
                <c:pt idx="782">
                  <c:v>20962615</c:v>
                </c:pt>
                <c:pt idx="783">
                  <c:v>26177</c:v>
                </c:pt>
                <c:pt idx="784">
                  <c:v>16217411</c:v>
                </c:pt>
                <c:pt idx="785">
                  <c:v>99144516.299999997</c:v>
                </c:pt>
                <c:pt idx="786">
                  <c:v>92442</c:v>
                </c:pt>
                <c:pt idx="787">
                  <c:v>663114</c:v>
                </c:pt>
                <c:pt idx="788">
                  <c:v>52066791</c:v>
                </c:pt>
                <c:pt idx="789">
                  <c:v>20205757</c:v>
                </c:pt>
                <c:pt idx="790">
                  <c:v>16190771</c:v>
                </c:pt>
                <c:pt idx="791">
                  <c:v>8442162</c:v>
                </c:pt>
                <c:pt idx="792">
                  <c:v>580372</c:v>
                </c:pt>
                <c:pt idx="793">
                  <c:v>21229160.5</c:v>
                </c:pt>
                <c:pt idx="794">
                  <c:v>17551296</c:v>
                </c:pt>
                <c:pt idx="795">
                  <c:v>13418091</c:v>
                </c:pt>
                <c:pt idx="796">
                  <c:v>9878586.5</c:v>
                </c:pt>
                <c:pt idx="797">
                  <c:v>621392</c:v>
                </c:pt>
                <c:pt idx="798">
                  <c:v>15151744</c:v>
                </c:pt>
                <c:pt idx="799">
                  <c:v>274791559</c:v>
                </c:pt>
                <c:pt idx="800">
                  <c:v>20205757</c:v>
                </c:pt>
                <c:pt idx="801">
                  <c:v>13624522</c:v>
                </c:pt>
                <c:pt idx="802">
                  <c:v>101758490</c:v>
                </c:pt>
                <c:pt idx="803">
                  <c:v>5971073</c:v>
                </c:pt>
                <c:pt idx="804">
                  <c:v>5418216</c:v>
                </c:pt>
                <c:pt idx="805">
                  <c:v>4393018</c:v>
                </c:pt>
                <c:pt idx="806">
                  <c:v>527016307</c:v>
                </c:pt>
                <c:pt idx="807">
                  <c:v>20205757</c:v>
                </c:pt>
                <c:pt idx="808">
                  <c:v>21630088</c:v>
                </c:pt>
                <c:pt idx="809">
                  <c:v>14782676</c:v>
                </c:pt>
                <c:pt idx="810">
                  <c:v>26684541.5</c:v>
                </c:pt>
                <c:pt idx="811">
                  <c:v>712216</c:v>
                </c:pt>
                <c:pt idx="812">
                  <c:v>49828514.5</c:v>
                </c:pt>
                <c:pt idx="813">
                  <c:v>20205757</c:v>
                </c:pt>
                <c:pt idx="814">
                  <c:v>154210</c:v>
                </c:pt>
                <c:pt idx="815">
                  <c:v>11486880</c:v>
                </c:pt>
                <c:pt idx="816">
                  <c:v>171112308</c:v>
                </c:pt>
                <c:pt idx="817">
                  <c:v>42505872.600000001</c:v>
                </c:pt>
                <c:pt idx="818">
                  <c:v>4775847</c:v>
                </c:pt>
                <c:pt idx="819">
                  <c:v>115258122.5</c:v>
                </c:pt>
                <c:pt idx="820">
                  <c:v>14115524</c:v>
                </c:pt>
                <c:pt idx="821">
                  <c:v>11336986</c:v>
                </c:pt>
                <c:pt idx="822">
                  <c:v>110650904.5</c:v>
                </c:pt>
                <c:pt idx="823">
                  <c:v>13110903</c:v>
                </c:pt>
                <c:pt idx="824">
                  <c:v>59517016</c:v>
                </c:pt>
                <c:pt idx="825">
                  <c:v>4546244</c:v>
                </c:pt>
                <c:pt idx="826">
                  <c:v>7536337.5</c:v>
                </c:pt>
                <c:pt idx="827">
                  <c:v>16680308</c:v>
                </c:pt>
                <c:pt idx="828">
                  <c:v>20789556</c:v>
                </c:pt>
                <c:pt idx="829">
                  <c:v>76135415.599999994</c:v>
                </c:pt>
                <c:pt idx="830">
                  <c:v>61000809.5</c:v>
                </c:pt>
                <c:pt idx="831">
                  <c:v>876775</c:v>
                </c:pt>
                <c:pt idx="832">
                  <c:v>339855</c:v>
                </c:pt>
                <c:pt idx="833">
                  <c:v>2924635</c:v>
                </c:pt>
                <c:pt idx="834">
                  <c:v>126247</c:v>
                </c:pt>
                <c:pt idx="835">
                  <c:v>32477419.545454547</c:v>
                </c:pt>
                <c:pt idx="836">
                  <c:v>88385944</c:v>
                </c:pt>
                <c:pt idx="837">
                  <c:v>6659121</c:v>
                </c:pt>
                <c:pt idx="838">
                  <c:v>5274664</c:v>
                </c:pt>
                <c:pt idx="839">
                  <c:v>63649529</c:v>
                </c:pt>
                <c:pt idx="840">
                  <c:v>5129594.2</c:v>
                </c:pt>
                <c:pt idx="841">
                  <c:v>1368000</c:v>
                </c:pt>
                <c:pt idx="842">
                  <c:v>39164441</c:v>
                </c:pt>
                <c:pt idx="843">
                  <c:v>34718173</c:v>
                </c:pt>
                <c:pt idx="844">
                  <c:v>3861851.5</c:v>
                </c:pt>
                <c:pt idx="845">
                  <c:v>31609243</c:v>
                </c:pt>
                <c:pt idx="846">
                  <c:v>49043495</c:v>
                </c:pt>
                <c:pt idx="847">
                  <c:v>494679274.5</c:v>
                </c:pt>
                <c:pt idx="848">
                  <c:v>20205757</c:v>
                </c:pt>
                <c:pt idx="849">
                  <c:v>3096815</c:v>
                </c:pt>
                <c:pt idx="850">
                  <c:v>45995223</c:v>
                </c:pt>
                <c:pt idx="851">
                  <c:v>20529194</c:v>
                </c:pt>
                <c:pt idx="852">
                  <c:v>14145677</c:v>
                </c:pt>
                <c:pt idx="853">
                  <c:v>7524507</c:v>
                </c:pt>
                <c:pt idx="854">
                  <c:v>1272977</c:v>
                </c:pt>
                <c:pt idx="855">
                  <c:v>2060847</c:v>
                </c:pt>
                <c:pt idx="856">
                  <c:v>103062324.61538461</c:v>
                </c:pt>
                <c:pt idx="857">
                  <c:v>4575613</c:v>
                </c:pt>
                <c:pt idx="858">
                  <c:v>82169884</c:v>
                </c:pt>
                <c:pt idx="859">
                  <c:v>34463462</c:v>
                </c:pt>
                <c:pt idx="860">
                  <c:v>8510718</c:v>
                </c:pt>
                <c:pt idx="861">
                  <c:v>48751058</c:v>
                </c:pt>
                <c:pt idx="862">
                  <c:v>37803498.399999999</c:v>
                </c:pt>
                <c:pt idx="863">
                  <c:v>30529446.600000001</c:v>
                </c:pt>
                <c:pt idx="864">
                  <c:v>2490233</c:v>
                </c:pt>
                <c:pt idx="865">
                  <c:v>938562</c:v>
                </c:pt>
                <c:pt idx="866">
                  <c:v>29375366.5</c:v>
                </c:pt>
                <c:pt idx="867">
                  <c:v>18021563.5</c:v>
                </c:pt>
                <c:pt idx="868">
                  <c:v>37440152</c:v>
                </c:pt>
                <c:pt idx="869">
                  <c:v>155893757.5</c:v>
                </c:pt>
                <c:pt idx="870">
                  <c:v>161004</c:v>
                </c:pt>
                <c:pt idx="871">
                  <c:v>20205757</c:v>
                </c:pt>
                <c:pt idx="872">
                  <c:v>12218638</c:v>
                </c:pt>
                <c:pt idx="873">
                  <c:v>14000000</c:v>
                </c:pt>
                <c:pt idx="874">
                  <c:v>12294931</c:v>
                </c:pt>
                <c:pt idx="875">
                  <c:v>344375</c:v>
                </c:pt>
                <c:pt idx="876">
                  <c:v>20305841</c:v>
                </c:pt>
                <c:pt idx="877">
                  <c:v>9566593</c:v>
                </c:pt>
                <c:pt idx="878">
                  <c:v>15164458</c:v>
                </c:pt>
                <c:pt idx="879">
                  <c:v>22934622</c:v>
                </c:pt>
                <c:pt idx="880">
                  <c:v>7491903</c:v>
                </c:pt>
                <c:pt idx="881">
                  <c:v>124504150.14285715</c:v>
                </c:pt>
                <c:pt idx="882">
                  <c:v>120673227</c:v>
                </c:pt>
                <c:pt idx="883">
                  <c:v>10054150</c:v>
                </c:pt>
                <c:pt idx="884">
                  <c:v>34861529</c:v>
                </c:pt>
                <c:pt idx="885">
                  <c:v>2261507</c:v>
                </c:pt>
                <c:pt idx="886">
                  <c:v>4567241</c:v>
                </c:pt>
                <c:pt idx="887">
                  <c:v>34513760</c:v>
                </c:pt>
                <c:pt idx="888">
                  <c:v>59371303</c:v>
                </c:pt>
                <c:pt idx="889">
                  <c:v>15383580</c:v>
                </c:pt>
                <c:pt idx="890">
                  <c:v>422695877</c:v>
                </c:pt>
                <c:pt idx="891">
                  <c:v>14718501</c:v>
                </c:pt>
                <c:pt idx="892">
                  <c:v>1548120</c:v>
                </c:pt>
                <c:pt idx="893">
                  <c:v>11657385</c:v>
                </c:pt>
                <c:pt idx="894">
                  <c:v>20936722</c:v>
                </c:pt>
                <c:pt idx="895">
                  <c:v>11181264.5</c:v>
                </c:pt>
                <c:pt idx="896">
                  <c:v>64527245.222222224</c:v>
                </c:pt>
                <c:pt idx="897">
                  <c:v>18707966</c:v>
                </c:pt>
                <c:pt idx="898">
                  <c:v>1373196</c:v>
                </c:pt>
                <c:pt idx="899">
                  <c:v>45884319</c:v>
                </c:pt>
                <c:pt idx="900">
                  <c:v>879422</c:v>
                </c:pt>
                <c:pt idx="901">
                  <c:v>2294747</c:v>
                </c:pt>
                <c:pt idx="902">
                  <c:v>92764199</c:v>
                </c:pt>
                <c:pt idx="903">
                  <c:v>4300000</c:v>
                </c:pt>
                <c:pt idx="904">
                  <c:v>42027</c:v>
                </c:pt>
                <c:pt idx="905">
                  <c:v>21288692</c:v>
                </c:pt>
                <c:pt idx="906">
                  <c:v>13663738</c:v>
                </c:pt>
                <c:pt idx="907">
                  <c:v>20205757</c:v>
                </c:pt>
                <c:pt idx="908">
                  <c:v>8143225</c:v>
                </c:pt>
                <c:pt idx="909">
                  <c:v>23845492.399999999</c:v>
                </c:pt>
                <c:pt idx="910">
                  <c:v>18914307</c:v>
                </c:pt>
                <c:pt idx="911">
                  <c:v>12712</c:v>
                </c:pt>
                <c:pt idx="912">
                  <c:v>150463</c:v>
                </c:pt>
                <c:pt idx="913">
                  <c:v>17688849</c:v>
                </c:pt>
                <c:pt idx="914">
                  <c:v>9058065</c:v>
                </c:pt>
                <c:pt idx="915">
                  <c:v>1778006</c:v>
                </c:pt>
                <c:pt idx="916">
                  <c:v>5440324</c:v>
                </c:pt>
                <c:pt idx="917">
                  <c:v>240663149</c:v>
                </c:pt>
                <c:pt idx="918">
                  <c:v>15613151</c:v>
                </c:pt>
                <c:pt idx="919">
                  <c:v>8604201</c:v>
                </c:pt>
                <c:pt idx="920">
                  <c:v>20205757</c:v>
                </c:pt>
                <c:pt idx="921">
                  <c:v>20205757</c:v>
                </c:pt>
                <c:pt idx="922">
                  <c:v>127426</c:v>
                </c:pt>
                <c:pt idx="923">
                  <c:v>40259355.799999997</c:v>
                </c:pt>
                <c:pt idx="924">
                  <c:v>54098399.625</c:v>
                </c:pt>
                <c:pt idx="925">
                  <c:v>109383972</c:v>
                </c:pt>
                <c:pt idx="926">
                  <c:v>163441977.66666666</c:v>
                </c:pt>
                <c:pt idx="927">
                  <c:v>21028755</c:v>
                </c:pt>
                <c:pt idx="928">
                  <c:v>35656131</c:v>
                </c:pt>
                <c:pt idx="929">
                  <c:v>100732976</c:v>
                </c:pt>
                <c:pt idx="930">
                  <c:v>91527795</c:v>
                </c:pt>
                <c:pt idx="931">
                  <c:v>53625732.5</c:v>
                </c:pt>
                <c:pt idx="932">
                  <c:v>4018705</c:v>
                </c:pt>
                <c:pt idx="933">
                  <c:v>283368127.5</c:v>
                </c:pt>
                <c:pt idx="934">
                  <c:v>98240</c:v>
                </c:pt>
                <c:pt idx="935">
                  <c:v>151507</c:v>
                </c:pt>
                <c:pt idx="936">
                  <c:v>15448043</c:v>
                </c:pt>
                <c:pt idx="937">
                  <c:v>8973262.5</c:v>
                </c:pt>
                <c:pt idx="938">
                  <c:v>486623</c:v>
                </c:pt>
                <c:pt idx="939">
                  <c:v>188349160.34615386</c:v>
                </c:pt>
                <c:pt idx="940">
                  <c:v>1688331.3333333333</c:v>
                </c:pt>
                <c:pt idx="941">
                  <c:v>10998452</c:v>
                </c:pt>
                <c:pt idx="942">
                  <c:v>1386707</c:v>
                </c:pt>
                <c:pt idx="943">
                  <c:v>1267578</c:v>
                </c:pt>
                <c:pt idx="944">
                  <c:v>318451</c:v>
                </c:pt>
                <c:pt idx="945">
                  <c:v>30810658</c:v>
                </c:pt>
                <c:pt idx="946">
                  <c:v>7656489.7999999998</c:v>
                </c:pt>
                <c:pt idx="947">
                  <c:v>258364634.85714287</c:v>
                </c:pt>
                <c:pt idx="948">
                  <c:v>15821907</c:v>
                </c:pt>
                <c:pt idx="949">
                  <c:v>34025464.5</c:v>
                </c:pt>
                <c:pt idx="950">
                  <c:v>248639099</c:v>
                </c:pt>
                <c:pt idx="951">
                  <c:v>40361</c:v>
                </c:pt>
                <c:pt idx="952">
                  <c:v>30007366.666666668</c:v>
                </c:pt>
                <c:pt idx="953">
                  <c:v>4569019</c:v>
                </c:pt>
                <c:pt idx="954">
                  <c:v>14114488</c:v>
                </c:pt>
                <c:pt idx="955">
                  <c:v>62882090</c:v>
                </c:pt>
                <c:pt idx="956">
                  <c:v>20205757</c:v>
                </c:pt>
                <c:pt idx="957">
                  <c:v>4634077</c:v>
                </c:pt>
                <c:pt idx="958">
                  <c:v>269300</c:v>
                </c:pt>
                <c:pt idx="959">
                  <c:v>250674978.5</c:v>
                </c:pt>
                <c:pt idx="960">
                  <c:v>46619167.909090906</c:v>
                </c:pt>
                <c:pt idx="961">
                  <c:v>2492088</c:v>
                </c:pt>
                <c:pt idx="962">
                  <c:v>9125206</c:v>
                </c:pt>
                <c:pt idx="963">
                  <c:v>9481984</c:v>
                </c:pt>
                <c:pt idx="964">
                  <c:v>3990537</c:v>
                </c:pt>
                <c:pt idx="965">
                  <c:v>254714556.75</c:v>
                </c:pt>
                <c:pt idx="966">
                  <c:v>406558155.5</c:v>
                </c:pt>
                <c:pt idx="967">
                  <c:v>21095638</c:v>
                </c:pt>
                <c:pt idx="968">
                  <c:v>83869818</c:v>
                </c:pt>
                <c:pt idx="969">
                  <c:v>136533257</c:v>
                </c:pt>
                <c:pt idx="970">
                  <c:v>5864949</c:v>
                </c:pt>
                <c:pt idx="971">
                  <c:v>40060088.25</c:v>
                </c:pt>
                <c:pt idx="972">
                  <c:v>71901213.428571433</c:v>
                </c:pt>
                <c:pt idx="973">
                  <c:v>153193369</c:v>
                </c:pt>
                <c:pt idx="974">
                  <c:v>78053145</c:v>
                </c:pt>
                <c:pt idx="975">
                  <c:v>30550920</c:v>
                </c:pt>
                <c:pt idx="976">
                  <c:v>19852460</c:v>
                </c:pt>
                <c:pt idx="977">
                  <c:v>10923</c:v>
                </c:pt>
                <c:pt idx="978">
                  <c:v>2099677</c:v>
                </c:pt>
                <c:pt idx="979">
                  <c:v>20205757</c:v>
                </c:pt>
                <c:pt idx="980">
                  <c:v>2777552</c:v>
                </c:pt>
                <c:pt idx="981">
                  <c:v>21821347</c:v>
                </c:pt>
                <c:pt idx="982">
                  <c:v>41230799</c:v>
                </c:pt>
                <c:pt idx="983">
                  <c:v>8165212</c:v>
                </c:pt>
                <c:pt idx="984">
                  <c:v>7723506</c:v>
                </c:pt>
                <c:pt idx="985">
                  <c:v>92076</c:v>
                </c:pt>
                <c:pt idx="986">
                  <c:v>13989844.75</c:v>
                </c:pt>
                <c:pt idx="987">
                  <c:v>6620242</c:v>
                </c:pt>
                <c:pt idx="988">
                  <c:v>282377683</c:v>
                </c:pt>
                <c:pt idx="989">
                  <c:v>781727</c:v>
                </c:pt>
                <c:pt idx="990">
                  <c:v>112180480.92857143</c:v>
                </c:pt>
                <c:pt idx="991">
                  <c:v>273440183.76923078</c:v>
                </c:pt>
                <c:pt idx="992">
                  <c:v>4058564</c:v>
                </c:pt>
                <c:pt idx="993">
                  <c:v>48100368.333333336</c:v>
                </c:pt>
                <c:pt idx="994">
                  <c:v>9130360.666666666</c:v>
                </c:pt>
                <c:pt idx="995">
                  <c:v>65088797</c:v>
                </c:pt>
                <c:pt idx="996">
                  <c:v>17203507</c:v>
                </c:pt>
                <c:pt idx="997">
                  <c:v>55257450</c:v>
                </c:pt>
                <c:pt idx="998">
                  <c:v>228800</c:v>
                </c:pt>
                <c:pt idx="999">
                  <c:v>3263585</c:v>
                </c:pt>
                <c:pt idx="1000">
                  <c:v>328101486.66666669</c:v>
                </c:pt>
                <c:pt idx="1001">
                  <c:v>18253415</c:v>
                </c:pt>
                <c:pt idx="1002">
                  <c:v>71404625.099999994</c:v>
                </c:pt>
                <c:pt idx="1003">
                  <c:v>142122361.5</c:v>
                </c:pt>
                <c:pt idx="1004">
                  <c:v>7857717.5</c:v>
                </c:pt>
                <c:pt idx="1005">
                  <c:v>660313</c:v>
                </c:pt>
                <c:pt idx="1006">
                  <c:v>13267869</c:v>
                </c:pt>
                <c:pt idx="1007">
                  <c:v>6034851</c:v>
                </c:pt>
                <c:pt idx="1008">
                  <c:v>20205757</c:v>
                </c:pt>
                <c:pt idx="1009">
                  <c:v>23589</c:v>
                </c:pt>
                <c:pt idx="1010">
                  <c:v>317724532.5</c:v>
                </c:pt>
                <c:pt idx="1011">
                  <c:v>2878954</c:v>
                </c:pt>
                <c:pt idx="1012">
                  <c:v>11621777</c:v>
                </c:pt>
                <c:pt idx="1013">
                  <c:v>2319801</c:v>
                </c:pt>
                <c:pt idx="1014">
                  <c:v>119682635</c:v>
                </c:pt>
                <c:pt idx="1015">
                  <c:v>8618766</c:v>
                </c:pt>
                <c:pt idx="1016">
                  <c:v>1443863.75</c:v>
                </c:pt>
                <c:pt idx="1017">
                  <c:v>5040718</c:v>
                </c:pt>
                <c:pt idx="1018">
                  <c:v>108394089</c:v>
                </c:pt>
                <c:pt idx="1019">
                  <c:v>83850267</c:v>
                </c:pt>
                <c:pt idx="1020">
                  <c:v>4263112</c:v>
                </c:pt>
                <c:pt idx="1021">
                  <c:v>86086881</c:v>
                </c:pt>
                <c:pt idx="1022">
                  <c:v>218019091.07692307</c:v>
                </c:pt>
                <c:pt idx="1023">
                  <c:v>94061311</c:v>
                </c:pt>
                <c:pt idx="1024">
                  <c:v>21710794.100000001</c:v>
                </c:pt>
                <c:pt idx="1025">
                  <c:v>10426506</c:v>
                </c:pt>
                <c:pt idx="1026">
                  <c:v>80364830.105263159</c:v>
                </c:pt>
                <c:pt idx="1027">
                  <c:v>41923792</c:v>
                </c:pt>
                <c:pt idx="1028">
                  <c:v>9771658</c:v>
                </c:pt>
                <c:pt idx="1029">
                  <c:v>944800</c:v>
                </c:pt>
                <c:pt idx="1030">
                  <c:v>94473027.652173907</c:v>
                </c:pt>
                <c:pt idx="1031">
                  <c:v>150538997.5</c:v>
                </c:pt>
                <c:pt idx="1032">
                  <c:v>6013011</c:v>
                </c:pt>
                <c:pt idx="1033">
                  <c:v>11798302</c:v>
                </c:pt>
                <c:pt idx="1034">
                  <c:v>1640220</c:v>
                </c:pt>
                <c:pt idx="1035">
                  <c:v>208623260.5</c:v>
                </c:pt>
                <c:pt idx="1036">
                  <c:v>8324298</c:v>
                </c:pt>
                <c:pt idx="1037">
                  <c:v>193205</c:v>
                </c:pt>
                <c:pt idx="1038">
                  <c:v>41590886</c:v>
                </c:pt>
                <c:pt idx="1039">
                  <c:v>243611982</c:v>
                </c:pt>
                <c:pt idx="1040">
                  <c:v>7563172</c:v>
                </c:pt>
                <c:pt idx="1041">
                  <c:v>75441399.111111104</c:v>
                </c:pt>
                <c:pt idx="1042">
                  <c:v>138224951</c:v>
                </c:pt>
                <c:pt idx="1043">
                  <c:v>1561698</c:v>
                </c:pt>
                <c:pt idx="1044">
                  <c:v>16627188</c:v>
                </c:pt>
                <c:pt idx="1045">
                  <c:v>4598051</c:v>
                </c:pt>
                <c:pt idx="1046">
                  <c:v>44420167</c:v>
                </c:pt>
                <c:pt idx="1047">
                  <c:v>45173154</c:v>
                </c:pt>
                <c:pt idx="1048">
                  <c:v>13385737</c:v>
                </c:pt>
                <c:pt idx="1049">
                  <c:v>20205757</c:v>
                </c:pt>
                <c:pt idx="1050">
                  <c:v>2218579</c:v>
                </c:pt>
                <c:pt idx="1051">
                  <c:v>88823111</c:v>
                </c:pt>
                <c:pt idx="1052">
                  <c:v>28071383.333333332</c:v>
                </c:pt>
                <c:pt idx="1053">
                  <c:v>14920781</c:v>
                </c:pt>
                <c:pt idx="1054">
                  <c:v>181198250</c:v>
                </c:pt>
                <c:pt idx="1055">
                  <c:v>254134910</c:v>
                </c:pt>
                <c:pt idx="1056">
                  <c:v>193352.33333333334</c:v>
                </c:pt>
                <c:pt idx="1057">
                  <c:v>20205757</c:v>
                </c:pt>
                <c:pt idx="1058">
                  <c:v>125479589.59999999</c:v>
                </c:pt>
                <c:pt idx="1059">
                  <c:v>7209912</c:v>
                </c:pt>
                <c:pt idx="1060">
                  <c:v>2935242</c:v>
                </c:pt>
                <c:pt idx="1061">
                  <c:v>11302884</c:v>
                </c:pt>
                <c:pt idx="1062">
                  <c:v>4641996</c:v>
                </c:pt>
                <c:pt idx="1063">
                  <c:v>3833474.5</c:v>
                </c:pt>
                <c:pt idx="1064">
                  <c:v>90874570</c:v>
                </c:pt>
                <c:pt idx="1065">
                  <c:v>205068</c:v>
                </c:pt>
                <c:pt idx="1066">
                  <c:v>19971157.5</c:v>
                </c:pt>
                <c:pt idx="1067">
                  <c:v>9223441</c:v>
                </c:pt>
                <c:pt idx="1068">
                  <c:v>195144829.69999999</c:v>
                </c:pt>
                <c:pt idx="1069">
                  <c:v>1758689</c:v>
                </c:pt>
                <c:pt idx="1070">
                  <c:v>12534817</c:v>
                </c:pt>
                <c:pt idx="1071">
                  <c:v>53329150</c:v>
                </c:pt>
                <c:pt idx="1072">
                  <c:v>43551154</c:v>
                </c:pt>
                <c:pt idx="1073">
                  <c:v>1262091</c:v>
                </c:pt>
                <c:pt idx="1074">
                  <c:v>14340814.444444444</c:v>
                </c:pt>
                <c:pt idx="1075">
                  <c:v>40766041</c:v>
                </c:pt>
                <c:pt idx="1076">
                  <c:v>22296910.333333332</c:v>
                </c:pt>
                <c:pt idx="1077">
                  <c:v>849915</c:v>
                </c:pt>
                <c:pt idx="1078">
                  <c:v>2101633.5</c:v>
                </c:pt>
                <c:pt idx="1079">
                  <c:v>5481287.625</c:v>
                </c:pt>
                <c:pt idx="1080">
                  <c:v>120946284.25</c:v>
                </c:pt>
                <c:pt idx="1081">
                  <c:v>5079219</c:v>
                </c:pt>
                <c:pt idx="1082">
                  <c:v>106262514.14285715</c:v>
                </c:pt>
                <c:pt idx="1083">
                  <c:v>47302026</c:v>
                </c:pt>
                <c:pt idx="1084">
                  <c:v>53760088.545454547</c:v>
                </c:pt>
                <c:pt idx="1085">
                  <c:v>2982011</c:v>
                </c:pt>
                <c:pt idx="1086">
                  <c:v>2044892</c:v>
                </c:pt>
                <c:pt idx="1087">
                  <c:v>28474468</c:v>
                </c:pt>
                <c:pt idx="1088">
                  <c:v>97542952</c:v>
                </c:pt>
                <c:pt idx="1089">
                  <c:v>5013090</c:v>
                </c:pt>
                <c:pt idx="1090">
                  <c:v>20205757</c:v>
                </c:pt>
                <c:pt idx="1091">
                  <c:v>1843643</c:v>
                </c:pt>
                <c:pt idx="1092">
                  <c:v>42057247.333333336</c:v>
                </c:pt>
                <c:pt idx="1093">
                  <c:v>43695708</c:v>
                </c:pt>
                <c:pt idx="1094">
                  <c:v>20205757</c:v>
                </c:pt>
                <c:pt idx="1095">
                  <c:v>68264022</c:v>
                </c:pt>
                <c:pt idx="1096">
                  <c:v>17835162</c:v>
                </c:pt>
                <c:pt idx="1097">
                  <c:v>25558686.333333332</c:v>
                </c:pt>
                <c:pt idx="1098">
                  <c:v>91509154</c:v>
                </c:pt>
                <c:pt idx="1099">
                  <c:v>1494969</c:v>
                </c:pt>
                <c:pt idx="1100">
                  <c:v>9871065</c:v>
                </c:pt>
                <c:pt idx="1101">
                  <c:v>77443870</c:v>
                </c:pt>
                <c:pt idx="1102">
                  <c:v>5344577</c:v>
                </c:pt>
                <c:pt idx="1103">
                  <c:v>3269736</c:v>
                </c:pt>
                <c:pt idx="1104">
                  <c:v>172540088.33333334</c:v>
                </c:pt>
                <c:pt idx="1105">
                  <c:v>158272905</c:v>
                </c:pt>
                <c:pt idx="1106">
                  <c:v>9615840</c:v>
                </c:pt>
                <c:pt idx="1107">
                  <c:v>40140972</c:v>
                </c:pt>
                <c:pt idx="1108">
                  <c:v>3753929</c:v>
                </c:pt>
                <c:pt idx="1109">
                  <c:v>1180044</c:v>
                </c:pt>
                <c:pt idx="1110">
                  <c:v>62407425</c:v>
                </c:pt>
                <c:pt idx="1111">
                  <c:v>265180837.5</c:v>
                </c:pt>
                <c:pt idx="1112">
                  <c:v>591366</c:v>
                </c:pt>
                <c:pt idx="1113">
                  <c:v>7993039</c:v>
                </c:pt>
                <c:pt idx="1114">
                  <c:v>33788161</c:v>
                </c:pt>
                <c:pt idx="1115">
                  <c:v>606004584.5</c:v>
                </c:pt>
                <c:pt idx="1116">
                  <c:v>15236070.5</c:v>
                </c:pt>
                <c:pt idx="1117">
                  <c:v>2570550</c:v>
                </c:pt>
                <c:pt idx="1118">
                  <c:v>11611208.75</c:v>
                </c:pt>
                <c:pt idx="1119">
                  <c:v>12658873.333333334</c:v>
                </c:pt>
                <c:pt idx="1120">
                  <c:v>27463899.5</c:v>
                </c:pt>
                <c:pt idx="1121">
                  <c:v>61103954.333333336</c:v>
                </c:pt>
                <c:pt idx="1122">
                  <c:v>79457888.947368428</c:v>
                </c:pt>
                <c:pt idx="1123">
                  <c:v>154944797.80000001</c:v>
                </c:pt>
                <c:pt idx="1124">
                  <c:v>730762</c:v>
                </c:pt>
                <c:pt idx="1125">
                  <c:v>27264084.25</c:v>
                </c:pt>
                <c:pt idx="1126">
                  <c:v>422970043.75</c:v>
                </c:pt>
                <c:pt idx="1127">
                  <c:v>20690503.25</c:v>
                </c:pt>
                <c:pt idx="1128">
                  <c:v>81979826</c:v>
                </c:pt>
                <c:pt idx="1129">
                  <c:v>19889299</c:v>
                </c:pt>
                <c:pt idx="1130">
                  <c:v>78244370</c:v>
                </c:pt>
                <c:pt idx="1131">
                  <c:v>167451</c:v>
                </c:pt>
                <c:pt idx="1132">
                  <c:v>26549852.75</c:v>
                </c:pt>
                <c:pt idx="1133">
                  <c:v>1217084</c:v>
                </c:pt>
                <c:pt idx="1134">
                  <c:v>32319885.684210528</c:v>
                </c:pt>
                <c:pt idx="1135">
                  <c:v>2016851</c:v>
                </c:pt>
                <c:pt idx="1136">
                  <c:v>29664140</c:v>
                </c:pt>
                <c:pt idx="1137">
                  <c:v>3975244</c:v>
                </c:pt>
                <c:pt idx="1138">
                  <c:v>3179014</c:v>
                </c:pt>
                <c:pt idx="1139">
                  <c:v>44197119.814814813</c:v>
                </c:pt>
                <c:pt idx="1140">
                  <c:v>17351031.399999999</c:v>
                </c:pt>
                <c:pt idx="1141">
                  <c:v>20644483</c:v>
                </c:pt>
                <c:pt idx="1142">
                  <c:v>117789860.16666667</c:v>
                </c:pt>
                <c:pt idx="1143">
                  <c:v>14061361</c:v>
                </c:pt>
                <c:pt idx="1144">
                  <c:v>5301085</c:v>
                </c:pt>
                <c:pt idx="1145">
                  <c:v>1642207</c:v>
                </c:pt>
                <c:pt idx="1146">
                  <c:v>47737094</c:v>
                </c:pt>
                <c:pt idx="1147">
                  <c:v>146125</c:v>
                </c:pt>
                <c:pt idx="1148">
                  <c:v>167609433</c:v>
                </c:pt>
                <c:pt idx="1149">
                  <c:v>7253160</c:v>
                </c:pt>
                <c:pt idx="1150">
                  <c:v>678604</c:v>
                </c:pt>
                <c:pt idx="1151">
                  <c:v>10275509</c:v>
                </c:pt>
                <c:pt idx="1152">
                  <c:v>6159269</c:v>
                </c:pt>
                <c:pt idx="1153">
                  <c:v>98932</c:v>
                </c:pt>
                <c:pt idx="1154">
                  <c:v>80547866</c:v>
                </c:pt>
                <c:pt idx="1155">
                  <c:v>7396</c:v>
                </c:pt>
                <c:pt idx="1156">
                  <c:v>55361265.846153848</c:v>
                </c:pt>
                <c:pt idx="1157">
                  <c:v>12806614</c:v>
                </c:pt>
                <c:pt idx="1158">
                  <c:v>92921203</c:v>
                </c:pt>
                <c:pt idx="1159">
                  <c:v>41319906</c:v>
                </c:pt>
                <c:pt idx="1160">
                  <c:v>35108880</c:v>
                </c:pt>
                <c:pt idx="1161">
                  <c:v>50529142.428571425</c:v>
                </c:pt>
                <c:pt idx="1162">
                  <c:v>5119863.4285714282</c:v>
                </c:pt>
                <c:pt idx="1163">
                  <c:v>363155912.69999999</c:v>
                </c:pt>
                <c:pt idx="1164">
                  <c:v>76987926.272727266</c:v>
                </c:pt>
                <c:pt idx="1165">
                  <c:v>63731087</c:v>
                </c:pt>
                <c:pt idx="1166">
                  <c:v>38574362</c:v>
                </c:pt>
                <c:pt idx="1167">
                  <c:v>14225876</c:v>
                </c:pt>
                <c:pt idx="1168">
                  <c:v>9797098</c:v>
                </c:pt>
                <c:pt idx="1169">
                  <c:v>26440187.333333332</c:v>
                </c:pt>
                <c:pt idx="1170">
                  <c:v>10013424</c:v>
                </c:pt>
                <c:pt idx="1171">
                  <c:v>36099</c:v>
                </c:pt>
                <c:pt idx="1172">
                  <c:v>17037887</c:v>
                </c:pt>
                <c:pt idx="1173">
                  <c:v>20205757</c:v>
                </c:pt>
                <c:pt idx="1174">
                  <c:v>100734718</c:v>
                </c:pt>
                <c:pt idx="1175">
                  <c:v>14343976</c:v>
                </c:pt>
                <c:pt idx="1176">
                  <c:v>15038301</c:v>
                </c:pt>
                <c:pt idx="1177">
                  <c:v>2166797</c:v>
                </c:pt>
                <c:pt idx="1178">
                  <c:v>526262.66666666663</c:v>
                </c:pt>
                <c:pt idx="1179">
                  <c:v>4698988.3</c:v>
                </c:pt>
                <c:pt idx="1180">
                  <c:v>177584879</c:v>
                </c:pt>
                <c:pt idx="1181">
                  <c:v>1955933</c:v>
                </c:pt>
                <c:pt idx="1182">
                  <c:v>25621261.333333332</c:v>
                </c:pt>
                <c:pt idx="1183">
                  <c:v>100042364.14285715</c:v>
                </c:pt>
                <c:pt idx="1184">
                  <c:v>121975011</c:v>
                </c:pt>
                <c:pt idx="1185">
                  <c:v>48482</c:v>
                </c:pt>
                <c:pt idx="1186">
                  <c:v>1383553</c:v>
                </c:pt>
                <c:pt idx="1187">
                  <c:v>4619014</c:v>
                </c:pt>
                <c:pt idx="1188">
                  <c:v>293514336</c:v>
                </c:pt>
                <c:pt idx="1189">
                  <c:v>9257103</c:v>
                </c:pt>
                <c:pt idx="1190">
                  <c:v>2340110</c:v>
                </c:pt>
                <c:pt idx="1191">
                  <c:v>22510798</c:v>
                </c:pt>
                <c:pt idx="1192">
                  <c:v>960385</c:v>
                </c:pt>
                <c:pt idx="1193">
                  <c:v>21515425</c:v>
                </c:pt>
                <c:pt idx="1194">
                  <c:v>152253604.64285713</c:v>
                </c:pt>
                <c:pt idx="1195">
                  <c:v>38390020</c:v>
                </c:pt>
                <c:pt idx="1196">
                  <c:v>36680016.5</c:v>
                </c:pt>
                <c:pt idx="1197">
                  <c:v>68601008.333333328</c:v>
                </c:pt>
                <c:pt idx="1198">
                  <c:v>41949353</c:v>
                </c:pt>
                <c:pt idx="1199">
                  <c:v>353808</c:v>
                </c:pt>
                <c:pt idx="1200">
                  <c:v>141146753.33333334</c:v>
                </c:pt>
                <c:pt idx="1201">
                  <c:v>9827847.666666666</c:v>
                </c:pt>
                <c:pt idx="1202">
                  <c:v>95039709</c:v>
                </c:pt>
                <c:pt idx="1203">
                  <c:v>38395414</c:v>
                </c:pt>
                <c:pt idx="1204">
                  <c:v>4433760</c:v>
                </c:pt>
                <c:pt idx="1205">
                  <c:v>71444053.666666672</c:v>
                </c:pt>
                <c:pt idx="1206">
                  <c:v>20205757</c:v>
                </c:pt>
                <c:pt idx="1207">
                  <c:v>4205000</c:v>
                </c:pt>
                <c:pt idx="1208">
                  <c:v>7442106</c:v>
                </c:pt>
                <c:pt idx="1209">
                  <c:v>76325</c:v>
                </c:pt>
                <c:pt idx="1210">
                  <c:v>22130747.25</c:v>
                </c:pt>
                <c:pt idx="1211">
                  <c:v>6208548</c:v>
                </c:pt>
                <c:pt idx="1212">
                  <c:v>862551</c:v>
                </c:pt>
                <c:pt idx="1213">
                  <c:v>202875574.36363637</c:v>
                </c:pt>
                <c:pt idx="1214">
                  <c:v>171278525.40000001</c:v>
                </c:pt>
                <c:pt idx="1215">
                  <c:v>73015614.5</c:v>
                </c:pt>
                <c:pt idx="1216">
                  <c:v>32790461.666666668</c:v>
                </c:pt>
                <c:pt idx="1217">
                  <c:v>386041607</c:v>
                </c:pt>
                <c:pt idx="1218">
                  <c:v>86560443.5</c:v>
                </c:pt>
                <c:pt idx="1219">
                  <c:v>22721085</c:v>
                </c:pt>
                <c:pt idx="1220">
                  <c:v>4637830</c:v>
                </c:pt>
                <c:pt idx="1221">
                  <c:v>28972508</c:v>
                </c:pt>
                <c:pt idx="1222">
                  <c:v>6565359</c:v>
                </c:pt>
                <c:pt idx="1223">
                  <c:v>11079373</c:v>
                </c:pt>
                <c:pt idx="1224">
                  <c:v>699992512</c:v>
                </c:pt>
                <c:pt idx="1225">
                  <c:v>69501772</c:v>
                </c:pt>
                <c:pt idx="1226">
                  <c:v>22039</c:v>
                </c:pt>
                <c:pt idx="1227">
                  <c:v>646532</c:v>
                </c:pt>
                <c:pt idx="1228">
                  <c:v>25333239</c:v>
                </c:pt>
                <c:pt idx="1229">
                  <c:v>1236518</c:v>
                </c:pt>
                <c:pt idx="1230">
                  <c:v>2914328</c:v>
                </c:pt>
                <c:pt idx="1231">
                  <c:v>20343051</c:v>
                </c:pt>
                <c:pt idx="1232">
                  <c:v>1869148</c:v>
                </c:pt>
                <c:pt idx="1233">
                  <c:v>895904</c:v>
                </c:pt>
                <c:pt idx="1234">
                  <c:v>112171103.25</c:v>
                </c:pt>
                <c:pt idx="1235">
                  <c:v>41053601.333333336</c:v>
                </c:pt>
                <c:pt idx="1236">
                  <c:v>101215</c:v>
                </c:pt>
                <c:pt idx="1237">
                  <c:v>111358490</c:v>
                </c:pt>
                <c:pt idx="1238">
                  <c:v>55250496</c:v>
                </c:pt>
                <c:pt idx="1239">
                  <c:v>110409926.91666667</c:v>
                </c:pt>
                <c:pt idx="1240">
                  <c:v>30930984</c:v>
                </c:pt>
                <c:pt idx="1241">
                  <c:v>752122</c:v>
                </c:pt>
                <c:pt idx="1242">
                  <c:v>3360800</c:v>
                </c:pt>
                <c:pt idx="1243">
                  <c:v>5119022</c:v>
                </c:pt>
                <c:pt idx="1244">
                  <c:v>3677209</c:v>
                </c:pt>
                <c:pt idx="1245">
                  <c:v>459098</c:v>
                </c:pt>
                <c:pt idx="1246">
                  <c:v>17900770.714285713</c:v>
                </c:pt>
                <c:pt idx="1247">
                  <c:v>15368485.5</c:v>
                </c:pt>
                <c:pt idx="1248">
                  <c:v>125566754.5</c:v>
                </c:pt>
                <c:pt idx="1249">
                  <c:v>27308918</c:v>
                </c:pt>
                <c:pt idx="1250">
                  <c:v>18564613</c:v>
                </c:pt>
                <c:pt idx="1251">
                  <c:v>25628156</c:v>
                </c:pt>
                <c:pt idx="1252">
                  <c:v>74151346</c:v>
                </c:pt>
                <c:pt idx="1253">
                  <c:v>4094339</c:v>
                </c:pt>
                <c:pt idx="1254">
                  <c:v>6111065</c:v>
                </c:pt>
                <c:pt idx="1255">
                  <c:v>1749956</c:v>
                </c:pt>
                <c:pt idx="1256">
                  <c:v>53574778</c:v>
                </c:pt>
                <c:pt idx="1257">
                  <c:v>20205757</c:v>
                </c:pt>
                <c:pt idx="1258">
                  <c:v>106830423.33333333</c:v>
                </c:pt>
                <c:pt idx="1259">
                  <c:v>208839995.59999999</c:v>
                </c:pt>
                <c:pt idx="1260">
                  <c:v>3645107</c:v>
                </c:pt>
                <c:pt idx="1261">
                  <c:v>31802173</c:v>
                </c:pt>
                <c:pt idx="1262">
                  <c:v>5005245</c:v>
                </c:pt>
                <c:pt idx="1263">
                  <c:v>111838377.66666667</c:v>
                </c:pt>
                <c:pt idx="1264">
                  <c:v>35996977.5</c:v>
                </c:pt>
                <c:pt idx="1265">
                  <c:v>22075256.25</c:v>
                </c:pt>
                <c:pt idx="1266">
                  <c:v>64434188.041666664</c:v>
                </c:pt>
                <c:pt idx="1267">
                  <c:v>228535166.5</c:v>
                </c:pt>
                <c:pt idx="1268">
                  <c:v>7660857</c:v>
                </c:pt>
                <c:pt idx="1269">
                  <c:v>11084630</c:v>
                </c:pt>
                <c:pt idx="1270">
                  <c:v>4228292</c:v>
                </c:pt>
                <c:pt idx="1271">
                  <c:v>1750301</c:v>
                </c:pt>
                <c:pt idx="1272">
                  <c:v>303624</c:v>
                </c:pt>
                <c:pt idx="1273">
                  <c:v>84538677.666666672</c:v>
                </c:pt>
                <c:pt idx="1274">
                  <c:v>202428</c:v>
                </c:pt>
                <c:pt idx="1275">
                  <c:v>9334496.5</c:v>
                </c:pt>
                <c:pt idx="1276">
                  <c:v>4654423</c:v>
                </c:pt>
                <c:pt idx="1277">
                  <c:v>4465736.166666667</c:v>
                </c:pt>
                <c:pt idx="1278">
                  <c:v>42595412.5</c:v>
                </c:pt>
                <c:pt idx="1279">
                  <c:v>5368865</c:v>
                </c:pt>
                <c:pt idx="1280">
                  <c:v>23320959.666666668</c:v>
                </c:pt>
                <c:pt idx="1281">
                  <c:v>18343407.800000001</c:v>
                </c:pt>
                <c:pt idx="1282">
                  <c:v>67647013</c:v>
                </c:pt>
                <c:pt idx="1283">
                  <c:v>43993869</c:v>
                </c:pt>
                <c:pt idx="1284">
                  <c:v>2436000</c:v>
                </c:pt>
                <c:pt idx="1285">
                  <c:v>636399</c:v>
                </c:pt>
                <c:pt idx="1286">
                  <c:v>5837007.75</c:v>
                </c:pt>
                <c:pt idx="1287">
                  <c:v>10627754</c:v>
                </c:pt>
                <c:pt idx="1288">
                  <c:v>8083123</c:v>
                </c:pt>
                <c:pt idx="1289">
                  <c:v>20205757</c:v>
                </c:pt>
                <c:pt idx="1290">
                  <c:v>16461223.199999999</c:v>
                </c:pt>
                <c:pt idx="1291">
                  <c:v>6892098</c:v>
                </c:pt>
                <c:pt idx="1292">
                  <c:v>343890</c:v>
                </c:pt>
                <c:pt idx="1293">
                  <c:v>104257</c:v>
                </c:pt>
                <c:pt idx="1294">
                  <c:v>437568</c:v>
                </c:pt>
                <c:pt idx="1295">
                  <c:v>2244437</c:v>
                </c:pt>
                <c:pt idx="1296">
                  <c:v>85132643.387096778</c:v>
                </c:pt>
                <c:pt idx="1297">
                  <c:v>3536089</c:v>
                </c:pt>
                <c:pt idx="1298">
                  <c:v>20205757</c:v>
                </c:pt>
                <c:pt idx="1299">
                  <c:v>225582999.93939394</c:v>
                </c:pt>
                <c:pt idx="1300">
                  <c:v>65790884.333333336</c:v>
                </c:pt>
                <c:pt idx="1301">
                  <c:v>16894678</c:v>
                </c:pt>
                <c:pt idx="1302">
                  <c:v>14725</c:v>
                </c:pt>
                <c:pt idx="1303">
                  <c:v>6006767.5</c:v>
                </c:pt>
                <c:pt idx="1304">
                  <c:v>48428048</c:v>
                </c:pt>
                <c:pt idx="1305">
                  <c:v>27298695</c:v>
                </c:pt>
                <c:pt idx="1306">
                  <c:v>38483455</c:v>
                </c:pt>
                <c:pt idx="1307">
                  <c:v>46138887</c:v>
                </c:pt>
                <c:pt idx="1308">
                  <c:v>21302121</c:v>
                </c:pt>
                <c:pt idx="1309">
                  <c:v>24421562.714285713</c:v>
                </c:pt>
                <c:pt idx="1310">
                  <c:v>103620573.5</c:v>
                </c:pt>
                <c:pt idx="1311">
                  <c:v>17373527</c:v>
                </c:pt>
                <c:pt idx="1312">
                  <c:v>63102666</c:v>
                </c:pt>
                <c:pt idx="1313">
                  <c:v>13818181</c:v>
                </c:pt>
                <c:pt idx="1314">
                  <c:v>2995527</c:v>
                </c:pt>
                <c:pt idx="1315">
                  <c:v>18853164</c:v>
                </c:pt>
                <c:pt idx="1316">
                  <c:v>20205757</c:v>
                </c:pt>
                <c:pt idx="1317">
                  <c:v>10475705</c:v>
                </c:pt>
                <c:pt idx="1318">
                  <c:v>27965865</c:v>
                </c:pt>
                <c:pt idx="1319">
                  <c:v>9949953</c:v>
                </c:pt>
                <c:pt idx="1320">
                  <c:v>14492436.333333334</c:v>
                </c:pt>
                <c:pt idx="1321">
                  <c:v>7563728</c:v>
                </c:pt>
                <c:pt idx="1322">
                  <c:v>7942116</c:v>
                </c:pt>
                <c:pt idx="1323">
                  <c:v>30553394</c:v>
                </c:pt>
                <c:pt idx="1324">
                  <c:v>46023863.5</c:v>
                </c:pt>
                <c:pt idx="1325">
                  <c:v>2390383</c:v>
                </c:pt>
                <c:pt idx="1326">
                  <c:v>43671</c:v>
                </c:pt>
                <c:pt idx="1327">
                  <c:v>282175</c:v>
                </c:pt>
                <c:pt idx="1328">
                  <c:v>38202124.5</c:v>
                </c:pt>
                <c:pt idx="1329">
                  <c:v>42996467.461538464</c:v>
                </c:pt>
                <c:pt idx="1330">
                  <c:v>4798725</c:v>
                </c:pt>
                <c:pt idx="1331">
                  <c:v>69756455</c:v>
                </c:pt>
                <c:pt idx="1332">
                  <c:v>27189445.800000001</c:v>
                </c:pt>
                <c:pt idx="1333">
                  <c:v>14756513</c:v>
                </c:pt>
                <c:pt idx="1334">
                  <c:v>140388776.5</c:v>
                </c:pt>
                <c:pt idx="1335">
                  <c:v>718490</c:v>
                </c:pt>
                <c:pt idx="1336">
                  <c:v>78505379.166666672</c:v>
                </c:pt>
                <c:pt idx="1337">
                  <c:v>134795115.5</c:v>
                </c:pt>
                <c:pt idx="1338">
                  <c:v>61103385.5</c:v>
                </c:pt>
                <c:pt idx="1339">
                  <c:v>2559939</c:v>
                </c:pt>
                <c:pt idx="1340">
                  <c:v>3175469</c:v>
                </c:pt>
                <c:pt idx="1341">
                  <c:v>1150681</c:v>
                </c:pt>
                <c:pt idx="1342">
                  <c:v>10082090.5</c:v>
                </c:pt>
                <c:pt idx="1343">
                  <c:v>18755936</c:v>
                </c:pt>
                <c:pt idx="1344">
                  <c:v>49678713</c:v>
                </c:pt>
                <c:pt idx="1345">
                  <c:v>9090</c:v>
                </c:pt>
                <c:pt idx="1346">
                  <c:v>41657844</c:v>
                </c:pt>
                <c:pt idx="1347">
                  <c:v>11528900</c:v>
                </c:pt>
                <c:pt idx="1348">
                  <c:v>103047</c:v>
                </c:pt>
                <c:pt idx="1349">
                  <c:v>7003368.5</c:v>
                </c:pt>
                <c:pt idx="1350">
                  <c:v>55064675.5</c:v>
                </c:pt>
                <c:pt idx="1351">
                  <c:v>8528933.5</c:v>
                </c:pt>
                <c:pt idx="1352">
                  <c:v>65701483</c:v>
                </c:pt>
                <c:pt idx="1353">
                  <c:v>201965915</c:v>
                </c:pt>
                <c:pt idx="1354">
                  <c:v>15638849</c:v>
                </c:pt>
                <c:pt idx="1355">
                  <c:v>25288872</c:v>
                </c:pt>
                <c:pt idx="1356">
                  <c:v>12573430.333333334</c:v>
                </c:pt>
                <c:pt idx="1357">
                  <c:v>154856534.66666666</c:v>
                </c:pt>
                <c:pt idx="1358">
                  <c:v>84686787.5</c:v>
                </c:pt>
                <c:pt idx="1359">
                  <c:v>60822</c:v>
                </c:pt>
                <c:pt idx="1360">
                  <c:v>439587</c:v>
                </c:pt>
                <c:pt idx="1361">
                  <c:v>97195</c:v>
                </c:pt>
                <c:pt idx="1362">
                  <c:v>32586408</c:v>
                </c:pt>
                <c:pt idx="1363">
                  <c:v>3739385.25</c:v>
                </c:pt>
                <c:pt idx="1364">
                  <c:v>24322180</c:v>
                </c:pt>
                <c:pt idx="1365">
                  <c:v>68349884</c:v>
                </c:pt>
                <c:pt idx="1366">
                  <c:v>78506376.5</c:v>
                </c:pt>
                <c:pt idx="1367">
                  <c:v>26550034.5</c:v>
                </c:pt>
                <c:pt idx="1368">
                  <c:v>52110005.25</c:v>
                </c:pt>
                <c:pt idx="1369">
                  <c:v>1772889</c:v>
                </c:pt>
                <c:pt idx="1370">
                  <c:v>2922094</c:v>
                </c:pt>
                <c:pt idx="1371">
                  <c:v>981022.5</c:v>
                </c:pt>
                <c:pt idx="1372">
                  <c:v>1554742</c:v>
                </c:pt>
                <c:pt idx="1373">
                  <c:v>23490631.5</c:v>
                </c:pt>
                <c:pt idx="1374">
                  <c:v>27807627</c:v>
                </c:pt>
                <c:pt idx="1375">
                  <c:v>9982083</c:v>
                </c:pt>
                <c:pt idx="1376">
                  <c:v>24963</c:v>
                </c:pt>
                <c:pt idx="1377">
                  <c:v>31673928</c:v>
                </c:pt>
                <c:pt idx="1378">
                  <c:v>194256</c:v>
                </c:pt>
                <c:pt idx="1379">
                  <c:v>32533802</c:v>
                </c:pt>
                <c:pt idx="1380">
                  <c:v>41265442.5</c:v>
                </c:pt>
                <c:pt idx="1381">
                  <c:v>127733590.33333333</c:v>
                </c:pt>
                <c:pt idx="1382">
                  <c:v>75339459</c:v>
                </c:pt>
                <c:pt idx="1383">
                  <c:v>94909860</c:v>
                </c:pt>
                <c:pt idx="1384">
                  <c:v>27269474.5</c:v>
                </c:pt>
                <c:pt idx="1385">
                  <c:v>8253123</c:v>
                </c:pt>
                <c:pt idx="1386">
                  <c:v>36613</c:v>
                </c:pt>
                <c:pt idx="1387">
                  <c:v>18689058</c:v>
                </c:pt>
                <c:pt idx="1388">
                  <c:v>11227336</c:v>
                </c:pt>
                <c:pt idx="1389">
                  <c:v>6834525</c:v>
                </c:pt>
                <c:pt idx="1390">
                  <c:v>13332757.5</c:v>
                </c:pt>
                <c:pt idx="1391">
                  <c:v>87238158</c:v>
                </c:pt>
                <c:pt idx="1392">
                  <c:v>377271</c:v>
                </c:pt>
                <c:pt idx="1393">
                  <c:v>274675</c:v>
                </c:pt>
                <c:pt idx="1394">
                  <c:v>8643216</c:v>
                </c:pt>
                <c:pt idx="1395">
                  <c:v>70735616.571428567</c:v>
                </c:pt>
                <c:pt idx="1396">
                  <c:v>66433194</c:v>
                </c:pt>
                <c:pt idx="1397">
                  <c:v>4663031.5</c:v>
                </c:pt>
                <c:pt idx="1398">
                  <c:v>4884663</c:v>
                </c:pt>
                <c:pt idx="1399">
                  <c:v>44459951</c:v>
                </c:pt>
                <c:pt idx="1400">
                  <c:v>5123</c:v>
                </c:pt>
                <c:pt idx="1401">
                  <c:v>1614784</c:v>
                </c:pt>
                <c:pt idx="1402">
                  <c:v>18814713</c:v>
                </c:pt>
                <c:pt idx="1403">
                  <c:v>35278711.5</c:v>
                </c:pt>
                <c:pt idx="1404">
                  <c:v>4046144</c:v>
                </c:pt>
                <c:pt idx="1405">
                  <c:v>553198</c:v>
                </c:pt>
                <c:pt idx="1406">
                  <c:v>14256199</c:v>
                </c:pt>
                <c:pt idx="1407">
                  <c:v>65452792.125</c:v>
                </c:pt>
                <c:pt idx="1408">
                  <c:v>26066604</c:v>
                </c:pt>
                <c:pt idx="1409">
                  <c:v>6305084</c:v>
                </c:pt>
                <c:pt idx="1410">
                  <c:v>5765562</c:v>
                </c:pt>
                <c:pt idx="1411">
                  <c:v>88832335</c:v>
                </c:pt>
                <c:pt idx="1412">
                  <c:v>31181347</c:v>
                </c:pt>
                <c:pt idx="1413">
                  <c:v>8707135</c:v>
                </c:pt>
                <c:pt idx="1414">
                  <c:v>10604986</c:v>
                </c:pt>
                <c:pt idx="1415">
                  <c:v>305102</c:v>
                </c:pt>
                <c:pt idx="1416">
                  <c:v>56129203.375</c:v>
                </c:pt>
                <c:pt idx="1417">
                  <c:v>119285432</c:v>
                </c:pt>
                <c:pt idx="1418">
                  <c:v>145263298.40000001</c:v>
                </c:pt>
                <c:pt idx="1419">
                  <c:v>104255</c:v>
                </c:pt>
                <c:pt idx="1420">
                  <c:v>20205757</c:v>
                </c:pt>
                <c:pt idx="1421">
                  <c:v>13608880</c:v>
                </c:pt>
                <c:pt idx="1422">
                  <c:v>175755</c:v>
                </c:pt>
                <c:pt idx="1423">
                  <c:v>1054328</c:v>
                </c:pt>
                <c:pt idx="1424">
                  <c:v>140470746</c:v>
                </c:pt>
                <c:pt idx="1425">
                  <c:v>7163566</c:v>
                </c:pt>
                <c:pt idx="1426">
                  <c:v>45640866</c:v>
                </c:pt>
                <c:pt idx="1427">
                  <c:v>20045576</c:v>
                </c:pt>
                <c:pt idx="1428">
                  <c:v>185433916</c:v>
                </c:pt>
                <c:pt idx="1429">
                  <c:v>16111562.25</c:v>
                </c:pt>
                <c:pt idx="1430">
                  <c:v>2404300</c:v>
                </c:pt>
                <c:pt idx="1431">
                  <c:v>145418070</c:v>
                </c:pt>
                <c:pt idx="1432">
                  <c:v>763847</c:v>
                </c:pt>
                <c:pt idx="1433">
                  <c:v>1610897</c:v>
                </c:pt>
                <c:pt idx="1434">
                  <c:v>46642156</c:v>
                </c:pt>
                <c:pt idx="1435">
                  <c:v>145236768.4074074</c:v>
                </c:pt>
                <c:pt idx="1436">
                  <c:v>20651333</c:v>
                </c:pt>
                <c:pt idx="1437">
                  <c:v>1242995</c:v>
                </c:pt>
                <c:pt idx="1438">
                  <c:v>18086897.666666668</c:v>
                </c:pt>
                <c:pt idx="1439">
                  <c:v>6491240</c:v>
                </c:pt>
                <c:pt idx="1440">
                  <c:v>39596742.461538464</c:v>
                </c:pt>
                <c:pt idx="1441">
                  <c:v>41062976</c:v>
                </c:pt>
                <c:pt idx="1442">
                  <c:v>20205757</c:v>
                </c:pt>
                <c:pt idx="1443">
                  <c:v>8153677</c:v>
                </c:pt>
                <c:pt idx="1444">
                  <c:v>21017849</c:v>
                </c:pt>
                <c:pt idx="1445">
                  <c:v>23712993</c:v>
                </c:pt>
                <c:pt idx="1446">
                  <c:v>61279452</c:v>
                </c:pt>
                <c:pt idx="1447">
                  <c:v>1808</c:v>
                </c:pt>
                <c:pt idx="1448">
                  <c:v>18689562</c:v>
                </c:pt>
                <c:pt idx="1449">
                  <c:v>538983207</c:v>
                </c:pt>
                <c:pt idx="1450">
                  <c:v>16269071</c:v>
                </c:pt>
                <c:pt idx="1451">
                  <c:v>3984669</c:v>
                </c:pt>
                <c:pt idx="1452">
                  <c:v>12049514</c:v>
                </c:pt>
                <c:pt idx="1453">
                  <c:v>57382794</c:v>
                </c:pt>
                <c:pt idx="1454">
                  <c:v>16916617</c:v>
                </c:pt>
                <c:pt idx="1455">
                  <c:v>569996</c:v>
                </c:pt>
                <c:pt idx="1456">
                  <c:v>3114458.3333333335</c:v>
                </c:pt>
                <c:pt idx="1457">
                  <c:v>34558720.5</c:v>
                </c:pt>
                <c:pt idx="1458">
                  <c:v>48551322</c:v>
                </c:pt>
                <c:pt idx="1459">
                  <c:v>62149558.714285716</c:v>
                </c:pt>
                <c:pt idx="1460">
                  <c:v>59227</c:v>
                </c:pt>
                <c:pt idx="1461">
                  <c:v>20225989</c:v>
                </c:pt>
                <c:pt idx="1462">
                  <c:v>63543328</c:v>
                </c:pt>
                <c:pt idx="1463">
                  <c:v>17470713.666666668</c:v>
                </c:pt>
                <c:pt idx="1464">
                  <c:v>1567782</c:v>
                </c:pt>
                <c:pt idx="1465">
                  <c:v>133645</c:v>
                </c:pt>
                <c:pt idx="1466">
                  <c:v>24655018.222222224</c:v>
                </c:pt>
                <c:pt idx="1467">
                  <c:v>11683047</c:v>
                </c:pt>
                <c:pt idx="1468">
                  <c:v>5048619</c:v>
                </c:pt>
                <c:pt idx="1469">
                  <c:v>100347025.62068966</c:v>
                </c:pt>
                <c:pt idx="1470">
                  <c:v>713239</c:v>
                </c:pt>
                <c:pt idx="1471">
                  <c:v>100874209.40000001</c:v>
                </c:pt>
                <c:pt idx="1472">
                  <c:v>130128933</c:v>
                </c:pt>
                <c:pt idx="1473">
                  <c:v>26659595.166666668</c:v>
                </c:pt>
                <c:pt idx="1474">
                  <c:v>3463759.5</c:v>
                </c:pt>
                <c:pt idx="1475">
                  <c:v>106229944.59999999</c:v>
                </c:pt>
                <c:pt idx="1476">
                  <c:v>75011029</c:v>
                </c:pt>
                <c:pt idx="1477">
                  <c:v>62734414.5</c:v>
                </c:pt>
                <c:pt idx="1478">
                  <c:v>4785722</c:v>
                </c:pt>
                <c:pt idx="1479">
                  <c:v>1590308</c:v>
                </c:pt>
                <c:pt idx="1480">
                  <c:v>20596567</c:v>
                </c:pt>
                <c:pt idx="1481">
                  <c:v>31279585.199999999</c:v>
                </c:pt>
                <c:pt idx="1482">
                  <c:v>1605</c:v>
                </c:pt>
                <c:pt idx="1483">
                  <c:v>8945072</c:v>
                </c:pt>
                <c:pt idx="1484">
                  <c:v>37767206</c:v>
                </c:pt>
                <c:pt idx="1485">
                  <c:v>8737458</c:v>
                </c:pt>
                <c:pt idx="1486">
                  <c:v>735162</c:v>
                </c:pt>
                <c:pt idx="1487">
                  <c:v>50652203</c:v>
                </c:pt>
                <c:pt idx="1488">
                  <c:v>13998795</c:v>
                </c:pt>
                <c:pt idx="1489">
                  <c:v>11695355.5</c:v>
                </c:pt>
                <c:pt idx="1490">
                  <c:v>28741400.75</c:v>
                </c:pt>
                <c:pt idx="1491">
                  <c:v>18664761</c:v>
                </c:pt>
                <c:pt idx="1492">
                  <c:v>60578997.5</c:v>
                </c:pt>
                <c:pt idx="1493">
                  <c:v>828874</c:v>
                </c:pt>
                <c:pt idx="1494">
                  <c:v>5229643</c:v>
                </c:pt>
                <c:pt idx="1495">
                  <c:v>2357</c:v>
                </c:pt>
                <c:pt idx="1496">
                  <c:v>12617845</c:v>
                </c:pt>
                <c:pt idx="1497">
                  <c:v>58432940.25</c:v>
                </c:pt>
                <c:pt idx="1498">
                  <c:v>50336279</c:v>
                </c:pt>
                <c:pt idx="1499">
                  <c:v>193457467</c:v>
                </c:pt>
                <c:pt idx="1500">
                  <c:v>3284021.75</c:v>
                </c:pt>
                <c:pt idx="1501">
                  <c:v>3650275</c:v>
                </c:pt>
                <c:pt idx="1502">
                  <c:v>420838443.28571427</c:v>
                </c:pt>
                <c:pt idx="1503">
                  <c:v>69935600</c:v>
                </c:pt>
                <c:pt idx="1504">
                  <c:v>5165432</c:v>
                </c:pt>
                <c:pt idx="1505">
                  <c:v>420107482.55555558</c:v>
                </c:pt>
                <c:pt idx="1506">
                  <c:v>288383523</c:v>
                </c:pt>
                <c:pt idx="1507">
                  <c:v>12764201</c:v>
                </c:pt>
                <c:pt idx="1508">
                  <c:v>24792815</c:v>
                </c:pt>
                <c:pt idx="1509">
                  <c:v>13266</c:v>
                </c:pt>
                <c:pt idx="1510">
                  <c:v>20205757</c:v>
                </c:pt>
                <c:pt idx="1511">
                  <c:v>13406218.5</c:v>
                </c:pt>
                <c:pt idx="1512">
                  <c:v>7771894.333333333</c:v>
                </c:pt>
                <c:pt idx="1513">
                  <c:v>10188442</c:v>
                </c:pt>
                <c:pt idx="1514">
                  <c:v>56411585</c:v>
                </c:pt>
                <c:pt idx="1515">
                  <c:v>27610873</c:v>
                </c:pt>
                <c:pt idx="1516">
                  <c:v>4662137</c:v>
                </c:pt>
                <c:pt idx="1517">
                  <c:v>50274874.100000001</c:v>
                </c:pt>
                <c:pt idx="1518">
                  <c:v>5730596</c:v>
                </c:pt>
                <c:pt idx="1519">
                  <c:v>13299749</c:v>
                </c:pt>
                <c:pt idx="1520">
                  <c:v>386600138</c:v>
                </c:pt>
                <c:pt idx="1521">
                  <c:v>20336839</c:v>
                </c:pt>
                <c:pt idx="1522">
                  <c:v>46664414</c:v>
                </c:pt>
                <c:pt idx="1523">
                  <c:v>12916335</c:v>
                </c:pt>
                <c:pt idx="1524">
                  <c:v>436188866</c:v>
                </c:pt>
                <c:pt idx="1525">
                  <c:v>19271497.666666668</c:v>
                </c:pt>
                <c:pt idx="1526">
                  <c:v>18170707</c:v>
                </c:pt>
                <c:pt idx="1527">
                  <c:v>28733290</c:v>
                </c:pt>
                <c:pt idx="1528">
                  <c:v>8776723.333333334</c:v>
                </c:pt>
                <c:pt idx="1529">
                  <c:v>345704</c:v>
                </c:pt>
                <c:pt idx="1530">
                  <c:v>15821359.5</c:v>
                </c:pt>
                <c:pt idx="1531">
                  <c:v>16643191</c:v>
                </c:pt>
                <c:pt idx="1532">
                  <c:v>15270211</c:v>
                </c:pt>
                <c:pt idx="1533">
                  <c:v>233824</c:v>
                </c:pt>
                <c:pt idx="1534">
                  <c:v>390128</c:v>
                </c:pt>
                <c:pt idx="1535">
                  <c:v>8403433</c:v>
                </c:pt>
                <c:pt idx="1536">
                  <c:v>80334</c:v>
                </c:pt>
                <c:pt idx="1537">
                  <c:v>3275866.5</c:v>
                </c:pt>
                <c:pt idx="1538">
                  <c:v>1823154</c:v>
                </c:pt>
                <c:pt idx="1539">
                  <c:v>79771161.75</c:v>
                </c:pt>
                <c:pt idx="1540">
                  <c:v>2210408</c:v>
                </c:pt>
                <c:pt idx="1541">
                  <c:v>268117</c:v>
                </c:pt>
                <c:pt idx="1542">
                  <c:v>44852</c:v>
                </c:pt>
                <c:pt idx="1543">
                  <c:v>73929392</c:v>
                </c:pt>
                <c:pt idx="1544">
                  <c:v>17936929.5</c:v>
                </c:pt>
                <c:pt idx="1545">
                  <c:v>10000000</c:v>
                </c:pt>
                <c:pt idx="1546">
                  <c:v>1118634</c:v>
                </c:pt>
                <c:pt idx="1547">
                  <c:v>17366652.875</c:v>
                </c:pt>
                <c:pt idx="1548">
                  <c:v>24470438</c:v>
                </c:pt>
                <c:pt idx="1549">
                  <c:v>170323</c:v>
                </c:pt>
                <c:pt idx="1550">
                  <c:v>805574</c:v>
                </c:pt>
                <c:pt idx="1551">
                  <c:v>5829781</c:v>
                </c:pt>
                <c:pt idx="1552">
                  <c:v>20205757</c:v>
                </c:pt>
                <c:pt idx="1553">
                  <c:v>25119935</c:v>
                </c:pt>
                <c:pt idx="1554">
                  <c:v>12966357</c:v>
                </c:pt>
                <c:pt idx="1555">
                  <c:v>119932733</c:v>
                </c:pt>
                <c:pt idx="1556">
                  <c:v>39103425</c:v>
                </c:pt>
                <c:pt idx="1557">
                  <c:v>3669465</c:v>
                </c:pt>
                <c:pt idx="1558">
                  <c:v>20205757</c:v>
                </c:pt>
                <c:pt idx="1559">
                  <c:v>22765</c:v>
                </c:pt>
                <c:pt idx="1560">
                  <c:v>2293625</c:v>
                </c:pt>
                <c:pt idx="1561">
                  <c:v>2193612</c:v>
                </c:pt>
                <c:pt idx="1562">
                  <c:v>1057064</c:v>
                </c:pt>
                <c:pt idx="1563">
                  <c:v>7412216</c:v>
                </c:pt>
                <c:pt idx="1564">
                  <c:v>20205757</c:v>
                </c:pt>
                <c:pt idx="1565">
                  <c:v>1889996.5</c:v>
                </c:pt>
                <c:pt idx="1566">
                  <c:v>1169875</c:v>
                </c:pt>
                <c:pt idx="1567">
                  <c:v>348168382.39999998</c:v>
                </c:pt>
                <c:pt idx="1568">
                  <c:v>6335171</c:v>
                </c:pt>
                <c:pt idx="1569">
                  <c:v>2150517.5</c:v>
                </c:pt>
                <c:pt idx="1570">
                  <c:v>4614329.5</c:v>
                </c:pt>
                <c:pt idx="1571">
                  <c:v>94019120</c:v>
                </c:pt>
                <c:pt idx="1572">
                  <c:v>33532304.444444444</c:v>
                </c:pt>
                <c:pt idx="1573">
                  <c:v>128388320</c:v>
                </c:pt>
                <c:pt idx="1574">
                  <c:v>2666873</c:v>
                </c:pt>
                <c:pt idx="1575">
                  <c:v>47309313</c:v>
                </c:pt>
                <c:pt idx="1576">
                  <c:v>3852271</c:v>
                </c:pt>
                <c:pt idx="1577">
                  <c:v>45490616</c:v>
                </c:pt>
                <c:pt idx="1578">
                  <c:v>135786018.33333334</c:v>
                </c:pt>
                <c:pt idx="1579">
                  <c:v>108904187.26086956</c:v>
                </c:pt>
                <c:pt idx="1580">
                  <c:v>1785901</c:v>
                </c:pt>
                <c:pt idx="1581">
                  <c:v>9719848</c:v>
                </c:pt>
                <c:pt idx="1582">
                  <c:v>10015449</c:v>
                </c:pt>
                <c:pt idx="1583">
                  <c:v>119974972</c:v>
                </c:pt>
                <c:pt idx="1584">
                  <c:v>1091417.5</c:v>
                </c:pt>
                <c:pt idx="1585">
                  <c:v>76968706</c:v>
                </c:pt>
                <c:pt idx="1586">
                  <c:v>67999335</c:v>
                </c:pt>
                <c:pt idx="1587">
                  <c:v>238826696.75</c:v>
                </c:pt>
                <c:pt idx="1588">
                  <c:v>13732517</c:v>
                </c:pt>
                <c:pt idx="1589">
                  <c:v>2491460</c:v>
                </c:pt>
                <c:pt idx="1590">
                  <c:v>167885588</c:v>
                </c:pt>
                <c:pt idx="1591">
                  <c:v>6149983</c:v>
                </c:pt>
                <c:pt idx="1592">
                  <c:v>123133739</c:v>
                </c:pt>
                <c:pt idx="1593">
                  <c:v>2510433</c:v>
                </c:pt>
                <c:pt idx="1594">
                  <c:v>5842603</c:v>
                </c:pt>
                <c:pt idx="1595">
                  <c:v>1530839</c:v>
                </c:pt>
                <c:pt idx="1596">
                  <c:v>261119292</c:v>
                </c:pt>
                <c:pt idx="1597">
                  <c:v>2585639</c:v>
                </c:pt>
                <c:pt idx="1598">
                  <c:v>63961927.142857142</c:v>
                </c:pt>
                <c:pt idx="1599">
                  <c:v>20205757</c:v>
                </c:pt>
                <c:pt idx="1600">
                  <c:v>4165845</c:v>
                </c:pt>
                <c:pt idx="1601">
                  <c:v>291239</c:v>
                </c:pt>
                <c:pt idx="1602">
                  <c:v>20205757</c:v>
                </c:pt>
                <c:pt idx="1603">
                  <c:v>11553</c:v>
                </c:pt>
                <c:pt idx="1604">
                  <c:v>10530000</c:v>
                </c:pt>
                <c:pt idx="1605">
                  <c:v>14596148</c:v>
                </c:pt>
                <c:pt idx="1606">
                  <c:v>40945</c:v>
                </c:pt>
                <c:pt idx="1607">
                  <c:v>2683519</c:v>
                </c:pt>
                <c:pt idx="1608">
                  <c:v>23261485</c:v>
                </c:pt>
                <c:pt idx="1609">
                  <c:v>9757265</c:v>
                </c:pt>
                <c:pt idx="1610">
                  <c:v>468206</c:v>
                </c:pt>
                <c:pt idx="1611">
                  <c:v>246000</c:v>
                </c:pt>
                <c:pt idx="1612">
                  <c:v>127923</c:v>
                </c:pt>
                <c:pt idx="1613">
                  <c:v>120046226.59999999</c:v>
                </c:pt>
                <c:pt idx="1614">
                  <c:v>8530757.5</c:v>
                </c:pt>
                <c:pt idx="1615">
                  <c:v>375805</c:v>
                </c:pt>
                <c:pt idx="1616">
                  <c:v>20205757</c:v>
                </c:pt>
                <c:pt idx="1617">
                  <c:v>4555459</c:v>
                </c:pt>
                <c:pt idx="1618">
                  <c:v>1298037</c:v>
                </c:pt>
                <c:pt idx="1619">
                  <c:v>12666449</c:v>
                </c:pt>
                <c:pt idx="1620">
                  <c:v>1689501</c:v>
                </c:pt>
                <c:pt idx="1621">
                  <c:v>20205757</c:v>
                </c:pt>
                <c:pt idx="1622">
                  <c:v>5000000</c:v>
                </c:pt>
                <c:pt idx="1623">
                  <c:v>5280035</c:v>
                </c:pt>
                <c:pt idx="1624">
                  <c:v>1189709</c:v>
                </c:pt>
                <c:pt idx="1625">
                  <c:v>4064495</c:v>
                </c:pt>
                <c:pt idx="1626">
                  <c:v>5124391</c:v>
                </c:pt>
                <c:pt idx="1627">
                  <c:v>3456296.5</c:v>
                </c:pt>
                <c:pt idx="1628">
                  <c:v>51881013</c:v>
                </c:pt>
                <c:pt idx="1629">
                  <c:v>3436541</c:v>
                </c:pt>
                <c:pt idx="1630">
                  <c:v>7400324</c:v>
                </c:pt>
                <c:pt idx="1631">
                  <c:v>22057368.75</c:v>
                </c:pt>
                <c:pt idx="1632">
                  <c:v>10676194</c:v>
                </c:pt>
                <c:pt idx="1633">
                  <c:v>1094356</c:v>
                </c:pt>
                <c:pt idx="1634">
                  <c:v>32140970</c:v>
                </c:pt>
                <c:pt idx="1635">
                  <c:v>875458631</c:v>
                </c:pt>
                <c:pt idx="1636">
                  <c:v>2411143</c:v>
                </c:pt>
                <c:pt idx="1637">
                  <c:v>1332204</c:v>
                </c:pt>
                <c:pt idx="1638">
                  <c:v>12391598.666666666</c:v>
                </c:pt>
                <c:pt idx="1639">
                  <c:v>99482027</c:v>
                </c:pt>
                <c:pt idx="1640">
                  <c:v>2032973</c:v>
                </c:pt>
                <c:pt idx="1641">
                  <c:v>15151736</c:v>
                </c:pt>
                <c:pt idx="1642">
                  <c:v>5101</c:v>
                </c:pt>
                <c:pt idx="1643">
                  <c:v>1777378</c:v>
                </c:pt>
                <c:pt idx="1644">
                  <c:v>7099598</c:v>
                </c:pt>
                <c:pt idx="1645">
                  <c:v>158964610</c:v>
                </c:pt>
                <c:pt idx="1646">
                  <c:v>11853081</c:v>
                </c:pt>
                <c:pt idx="1647">
                  <c:v>1349387</c:v>
                </c:pt>
                <c:pt idx="1648">
                  <c:v>64493915</c:v>
                </c:pt>
                <c:pt idx="1649">
                  <c:v>2279543</c:v>
                </c:pt>
                <c:pt idx="1650">
                  <c:v>26891919</c:v>
                </c:pt>
                <c:pt idx="1651">
                  <c:v>7177431</c:v>
                </c:pt>
                <c:pt idx="1652">
                  <c:v>95330710</c:v>
                </c:pt>
                <c:pt idx="1653">
                  <c:v>2850927</c:v>
                </c:pt>
                <c:pt idx="1654">
                  <c:v>3696522</c:v>
                </c:pt>
                <c:pt idx="1655">
                  <c:v>2799773</c:v>
                </c:pt>
                <c:pt idx="1656">
                  <c:v>1705139</c:v>
                </c:pt>
                <c:pt idx="1657">
                  <c:v>2193474</c:v>
                </c:pt>
                <c:pt idx="1658">
                  <c:v>12267790</c:v>
                </c:pt>
                <c:pt idx="1659">
                  <c:v>73357533</c:v>
                </c:pt>
                <c:pt idx="1660">
                  <c:v>19623396</c:v>
                </c:pt>
                <c:pt idx="1661">
                  <c:v>22420567.800000001</c:v>
                </c:pt>
                <c:pt idx="1662">
                  <c:v>255184580</c:v>
                </c:pt>
                <c:pt idx="1663">
                  <c:v>25775371</c:v>
                </c:pt>
                <c:pt idx="1664">
                  <c:v>20205757</c:v>
                </c:pt>
                <c:pt idx="1665">
                  <c:v>138243311</c:v>
                </c:pt>
                <c:pt idx="1666">
                  <c:v>21006361</c:v>
                </c:pt>
                <c:pt idx="1667">
                  <c:v>173961069</c:v>
                </c:pt>
                <c:pt idx="1668">
                  <c:v>993313</c:v>
                </c:pt>
                <c:pt idx="1669">
                  <c:v>10731888.666666666</c:v>
                </c:pt>
                <c:pt idx="1670">
                  <c:v>4324817</c:v>
                </c:pt>
                <c:pt idx="1671">
                  <c:v>37405055</c:v>
                </c:pt>
                <c:pt idx="1672">
                  <c:v>6657694.7999999998</c:v>
                </c:pt>
                <c:pt idx="1673">
                  <c:v>43709744</c:v>
                </c:pt>
                <c:pt idx="1674">
                  <c:v>69131860</c:v>
                </c:pt>
                <c:pt idx="1675">
                  <c:v>292040</c:v>
                </c:pt>
                <c:pt idx="1676">
                  <c:v>20205757</c:v>
                </c:pt>
                <c:pt idx="1677">
                  <c:v>44821009</c:v>
                </c:pt>
                <c:pt idx="1678">
                  <c:v>65336603</c:v>
                </c:pt>
                <c:pt idx="1679">
                  <c:v>33748006</c:v>
                </c:pt>
                <c:pt idx="1680">
                  <c:v>21947454</c:v>
                </c:pt>
                <c:pt idx="1681">
                  <c:v>838313</c:v>
                </c:pt>
                <c:pt idx="1682">
                  <c:v>242847</c:v>
                </c:pt>
                <c:pt idx="1683">
                  <c:v>133173528.33333333</c:v>
                </c:pt>
                <c:pt idx="1684">
                  <c:v>24672</c:v>
                </c:pt>
                <c:pt idx="1685">
                  <c:v>323369</c:v>
                </c:pt>
                <c:pt idx="1686">
                  <c:v>6797218</c:v>
                </c:pt>
                <c:pt idx="1687">
                  <c:v>6508669.25</c:v>
                </c:pt>
                <c:pt idx="1688">
                  <c:v>50444358</c:v>
                </c:pt>
                <c:pt idx="1689">
                  <c:v>865203</c:v>
                </c:pt>
                <c:pt idx="1690">
                  <c:v>21744201</c:v>
                </c:pt>
                <c:pt idx="1691">
                  <c:v>258227</c:v>
                </c:pt>
                <c:pt idx="1692">
                  <c:v>8279042</c:v>
                </c:pt>
                <c:pt idx="1693">
                  <c:v>20205757</c:v>
                </c:pt>
                <c:pt idx="1694">
                  <c:v>4304286</c:v>
                </c:pt>
                <c:pt idx="1695">
                  <c:v>127898879</c:v>
                </c:pt>
                <c:pt idx="1696">
                  <c:v>927107</c:v>
                </c:pt>
                <c:pt idx="1697">
                  <c:v>5271666</c:v>
                </c:pt>
                <c:pt idx="1698">
                  <c:v>2152954.5</c:v>
                </c:pt>
                <c:pt idx="1699">
                  <c:v>63137</c:v>
                </c:pt>
                <c:pt idx="1700">
                  <c:v>254380</c:v>
                </c:pt>
                <c:pt idx="1701">
                  <c:v>4401855</c:v>
                </c:pt>
                <c:pt idx="1702">
                  <c:v>1794187</c:v>
                </c:pt>
                <c:pt idx="1703">
                  <c:v>131208</c:v>
                </c:pt>
                <c:pt idx="1704">
                  <c:v>7384920</c:v>
                </c:pt>
                <c:pt idx="1705">
                  <c:v>10577303.5</c:v>
                </c:pt>
                <c:pt idx="1706">
                  <c:v>31763077.75</c:v>
                </c:pt>
                <c:pt idx="1707">
                  <c:v>3843343.5</c:v>
                </c:pt>
                <c:pt idx="1708">
                  <c:v>20059210</c:v>
                </c:pt>
                <c:pt idx="1709">
                  <c:v>59468275</c:v>
                </c:pt>
                <c:pt idx="1710">
                  <c:v>3792188</c:v>
                </c:pt>
                <c:pt idx="1711">
                  <c:v>3283371</c:v>
                </c:pt>
                <c:pt idx="1712">
                  <c:v>1919867.5</c:v>
                </c:pt>
                <c:pt idx="1713">
                  <c:v>20205757</c:v>
                </c:pt>
                <c:pt idx="1714">
                  <c:v>506740622</c:v>
                </c:pt>
                <c:pt idx="1715">
                  <c:v>12374411.75</c:v>
                </c:pt>
                <c:pt idx="1716">
                  <c:v>20205757</c:v>
                </c:pt>
                <c:pt idx="1717">
                  <c:v>34097942</c:v>
                </c:pt>
                <c:pt idx="1718">
                  <c:v>67110079.666666672</c:v>
                </c:pt>
                <c:pt idx="1719">
                  <c:v>1257142</c:v>
                </c:pt>
                <c:pt idx="1720">
                  <c:v>173902594.03999999</c:v>
                </c:pt>
                <c:pt idx="1721">
                  <c:v>16923761</c:v>
                </c:pt>
                <c:pt idx="1722">
                  <c:v>14855836</c:v>
                </c:pt>
                <c:pt idx="1723">
                  <c:v>41415729</c:v>
                </c:pt>
                <c:pt idx="1724">
                  <c:v>563711</c:v>
                </c:pt>
                <c:pt idx="1725">
                  <c:v>25524778</c:v>
                </c:pt>
                <c:pt idx="1726">
                  <c:v>108846</c:v>
                </c:pt>
                <c:pt idx="1727">
                  <c:v>18080402.5</c:v>
                </c:pt>
                <c:pt idx="1728">
                  <c:v>19478</c:v>
                </c:pt>
                <c:pt idx="1729">
                  <c:v>3633509</c:v>
                </c:pt>
                <c:pt idx="1730">
                  <c:v>373834859.33333331</c:v>
                </c:pt>
                <c:pt idx="1731">
                  <c:v>35631318.5</c:v>
                </c:pt>
                <c:pt idx="1732">
                  <c:v>20205757</c:v>
                </c:pt>
                <c:pt idx="1733">
                  <c:v>16674616</c:v>
                </c:pt>
                <c:pt idx="1734">
                  <c:v>71426595.818181813</c:v>
                </c:pt>
                <c:pt idx="1735">
                  <c:v>9870727</c:v>
                </c:pt>
                <c:pt idx="1736">
                  <c:v>11472234.333333334</c:v>
                </c:pt>
                <c:pt idx="1737">
                  <c:v>9141088.8000000007</c:v>
                </c:pt>
                <c:pt idx="1738">
                  <c:v>975414</c:v>
                </c:pt>
                <c:pt idx="1739">
                  <c:v>26937355</c:v>
                </c:pt>
                <c:pt idx="1740">
                  <c:v>5215015</c:v>
                </c:pt>
                <c:pt idx="1741">
                  <c:v>546904</c:v>
                </c:pt>
                <c:pt idx="1742">
                  <c:v>7840873</c:v>
                </c:pt>
                <c:pt idx="1743">
                  <c:v>4319001</c:v>
                </c:pt>
                <c:pt idx="1744">
                  <c:v>75197779.5</c:v>
                </c:pt>
                <c:pt idx="1745">
                  <c:v>4814619</c:v>
                </c:pt>
                <c:pt idx="1746">
                  <c:v>16789640.5</c:v>
                </c:pt>
                <c:pt idx="1747">
                  <c:v>6408791</c:v>
                </c:pt>
                <c:pt idx="1748">
                  <c:v>3925992</c:v>
                </c:pt>
                <c:pt idx="1749">
                  <c:v>21289826</c:v>
                </c:pt>
                <c:pt idx="1750">
                  <c:v>70636951</c:v>
                </c:pt>
                <c:pt idx="1751">
                  <c:v>115757940</c:v>
                </c:pt>
                <c:pt idx="1752">
                  <c:v>20205757</c:v>
                </c:pt>
                <c:pt idx="1753">
                  <c:v>1544973</c:v>
                </c:pt>
                <c:pt idx="1754">
                  <c:v>21898920</c:v>
                </c:pt>
                <c:pt idx="1755">
                  <c:v>19780116</c:v>
                </c:pt>
                <c:pt idx="1756">
                  <c:v>41997110.5</c:v>
                </c:pt>
                <c:pt idx="1757">
                  <c:v>3832228</c:v>
                </c:pt>
                <c:pt idx="1758">
                  <c:v>161612560.31999999</c:v>
                </c:pt>
                <c:pt idx="1759">
                  <c:v>7053738.8181818184</c:v>
                </c:pt>
                <c:pt idx="1760">
                  <c:v>4686937</c:v>
                </c:pt>
                <c:pt idx="1761">
                  <c:v>68282844</c:v>
                </c:pt>
                <c:pt idx="1762">
                  <c:v>22587834</c:v>
                </c:pt>
                <c:pt idx="1763">
                  <c:v>4422380</c:v>
                </c:pt>
                <c:pt idx="1764">
                  <c:v>102952888</c:v>
                </c:pt>
                <c:pt idx="1765">
                  <c:v>140836455.07142857</c:v>
                </c:pt>
                <c:pt idx="1766">
                  <c:v>13451186</c:v>
                </c:pt>
                <c:pt idx="1767">
                  <c:v>8988731</c:v>
                </c:pt>
                <c:pt idx="1768">
                  <c:v>116326487.33333333</c:v>
                </c:pt>
                <c:pt idx="1769">
                  <c:v>46789413</c:v>
                </c:pt>
                <c:pt idx="1770">
                  <c:v>102008460.95999999</c:v>
                </c:pt>
                <c:pt idx="1771">
                  <c:v>13504441</c:v>
                </c:pt>
                <c:pt idx="1772">
                  <c:v>24813789</c:v>
                </c:pt>
                <c:pt idx="1773">
                  <c:v>6405816</c:v>
                </c:pt>
                <c:pt idx="1774">
                  <c:v>16134627</c:v>
                </c:pt>
                <c:pt idx="1775">
                  <c:v>20205757</c:v>
                </c:pt>
                <c:pt idx="1776">
                  <c:v>100140916</c:v>
                </c:pt>
                <c:pt idx="1777">
                  <c:v>21500813</c:v>
                </c:pt>
                <c:pt idx="1778">
                  <c:v>15185672</c:v>
                </c:pt>
                <c:pt idx="1779">
                  <c:v>611703</c:v>
                </c:pt>
                <c:pt idx="1780">
                  <c:v>8540346</c:v>
                </c:pt>
                <c:pt idx="1781">
                  <c:v>4226370</c:v>
                </c:pt>
                <c:pt idx="1782">
                  <c:v>56204266.600000001</c:v>
                </c:pt>
                <c:pt idx="1783">
                  <c:v>747013</c:v>
                </c:pt>
                <c:pt idx="1784">
                  <c:v>254061554.33333334</c:v>
                </c:pt>
                <c:pt idx="1785">
                  <c:v>946590</c:v>
                </c:pt>
                <c:pt idx="1786">
                  <c:v>16444137</c:v>
                </c:pt>
                <c:pt idx="1787">
                  <c:v>3657876</c:v>
                </c:pt>
                <c:pt idx="1788">
                  <c:v>11188531.5</c:v>
                </c:pt>
                <c:pt idx="1789">
                  <c:v>29342592</c:v>
                </c:pt>
                <c:pt idx="1790">
                  <c:v>78350</c:v>
                </c:pt>
                <c:pt idx="1791">
                  <c:v>21731282.5</c:v>
                </c:pt>
                <c:pt idx="1792">
                  <c:v>145339376.1724138</c:v>
                </c:pt>
                <c:pt idx="1793">
                  <c:v>441137</c:v>
                </c:pt>
                <c:pt idx="1794">
                  <c:v>24085244.199999999</c:v>
                </c:pt>
                <c:pt idx="1795">
                  <c:v>21930418</c:v>
                </c:pt>
                <c:pt idx="1796">
                  <c:v>3049135</c:v>
                </c:pt>
                <c:pt idx="1797">
                  <c:v>359377</c:v>
                </c:pt>
                <c:pt idx="1798">
                  <c:v>22593409</c:v>
                </c:pt>
                <c:pt idx="1799">
                  <c:v>5457664</c:v>
                </c:pt>
                <c:pt idx="1800">
                  <c:v>98139673.714285716</c:v>
                </c:pt>
                <c:pt idx="1801">
                  <c:v>615816</c:v>
                </c:pt>
                <c:pt idx="1802">
                  <c:v>4299141</c:v>
                </c:pt>
                <c:pt idx="1803">
                  <c:v>198126</c:v>
                </c:pt>
                <c:pt idx="1804">
                  <c:v>270811</c:v>
                </c:pt>
                <c:pt idx="1805">
                  <c:v>9708373</c:v>
                </c:pt>
                <c:pt idx="1806">
                  <c:v>91412353.560000002</c:v>
                </c:pt>
                <c:pt idx="1807">
                  <c:v>31283740</c:v>
                </c:pt>
                <c:pt idx="1808">
                  <c:v>20205757</c:v>
                </c:pt>
                <c:pt idx="1809">
                  <c:v>18209950</c:v>
                </c:pt>
                <c:pt idx="1810">
                  <c:v>242101735.5</c:v>
                </c:pt>
                <c:pt idx="1811">
                  <c:v>14776760</c:v>
                </c:pt>
                <c:pt idx="1812">
                  <c:v>118492</c:v>
                </c:pt>
                <c:pt idx="1813">
                  <c:v>135056433.33333334</c:v>
                </c:pt>
                <c:pt idx="1814">
                  <c:v>6031763.25</c:v>
                </c:pt>
                <c:pt idx="1815">
                  <c:v>16414896.35</c:v>
                </c:pt>
                <c:pt idx="1816">
                  <c:v>877862</c:v>
                </c:pt>
                <c:pt idx="1817">
                  <c:v>68234556</c:v>
                </c:pt>
                <c:pt idx="1818">
                  <c:v>1089000</c:v>
                </c:pt>
                <c:pt idx="1819">
                  <c:v>6582052</c:v>
                </c:pt>
                <c:pt idx="1820">
                  <c:v>94591</c:v>
                </c:pt>
                <c:pt idx="1821">
                  <c:v>114924357.2</c:v>
                </c:pt>
                <c:pt idx="1822">
                  <c:v>9991484.166666666</c:v>
                </c:pt>
                <c:pt idx="1823">
                  <c:v>1988962</c:v>
                </c:pt>
                <c:pt idx="1824">
                  <c:v>36599361</c:v>
                </c:pt>
                <c:pt idx="1825">
                  <c:v>66447706.636363633</c:v>
                </c:pt>
                <c:pt idx="1826">
                  <c:v>20205757</c:v>
                </c:pt>
                <c:pt idx="1827">
                  <c:v>13258670</c:v>
                </c:pt>
                <c:pt idx="1828">
                  <c:v>108742560.73684211</c:v>
                </c:pt>
                <c:pt idx="1829">
                  <c:v>107874</c:v>
                </c:pt>
                <c:pt idx="1830">
                  <c:v>44068299.5</c:v>
                </c:pt>
                <c:pt idx="1831">
                  <c:v>23144499</c:v>
                </c:pt>
                <c:pt idx="1832">
                  <c:v>230418342</c:v>
                </c:pt>
                <c:pt idx="1833">
                  <c:v>70372155.941176474</c:v>
                </c:pt>
                <c:pt idx="1834">
                  <c:v>30688860</c:v>
                </c:pt>
                <c:pt idx="1835">
                  <c:v>5450815</c:v>
                </c:pt>
                <c:pt idx="1836">
                  <c:v>16554699</c:v>
                </c:pt>
                <c:pt idx="1837">
                  <c:v>55673001.333333336</c:v>
                </c:pt>
                <c:pt idx="1838">
                  <c:v>5953837.25</c:v>
                </c:pt>
                <c:pt idx="1839">
                  <c:v>72270891</c:v>
                </c:pt>
                <c:pt idx="1840">
                  <c:v>8148989</c:v>
                </c:pt>
                <c:pt idx="1841">
                  <c:v>4884134</c:v>
                </c:pt>
                <c:pt idx="1842">
                  <c:v>5576376</c:v>
                </c:pt>
                <c:pt idx="1843">
                  <c:v>1874460</c:v>
                </c:pt>
                <c:pt idx="1844">
                  <c:v>26800152</c:v>
                </c:pt>
                <c:pt idx="1845">
                  <c:v>9029947.666666666</c:v>
                </c:pt>
                <c:pt idx="1846">
                  <c:v>1557771</c:v>
                </c:pt>
                <c:pt idx="1847">
                  <c:v>68716</c:v>
                </c:pt>
                <c:pt idx="1848">
                  <c:v>14598571</c:v>
                </c:pt>
                <c:pt idx="1849">
                  <c:v>1067629</c:v>
                </c:pt>
                <c:pt idx="1850">
                  <c:v>609939</c:v>
                </c:pt>
                <c:pt idx="1851">
                  <c:v>1101470</c:v>
                </c:pt>
                <c:pt idx="1852">
                  <c:v>140980</c:v>
                </c:pt>
                <c:pt idx="1853">
                  <c:v>3805103.5</c:v>
                </c:pt>
                <c:pt idx="1854">
                  <c:v>31430334</c:v>
                </c:pt>
                <c:pt idx="1855">
                  <c:v>4631926</c:v>
                </c:pt>
                <c:pt idx="1856">
                  <c:v>2732684</c:v>
                </c:pt>
                <c:pt idx="1857">
                  <c:v>1417030</c:v>
                </c:pt>
                <c:pt idx="1858">
                  <c:v>230893.5</c:v>
                </c:pt>
                <c:pt idx="1859">
                  <c:v>3647702.5</c:v>
                </c:pt>
                <c:pt idx="1860">
                  <c:v>5540941</c:v>
                </c:pt>
                <c:pt idx="1861">
                  <c:v>42424479.555555552</c:v>
                </c:pt>
                <c:pt idx="1862">
                  <c:v>1678006</c:v>
                </c:pt>
                <c:pt idx="1863">
                  <c:v>25242130</c:v>
                </c:pt>
                <c:pt idx="1864">
                  <c:v>19883640.399999999</c:v>
                </c:pt>
                <c:pt idx="1865">
                  <c:v>63456988</c:v>
                </c:pt>
                <c:pt idx="1866">
                  <c:v>24512431.307692308</c:v>
                </c:pt>
                <c:pt idx="1867">
                  <c:v>13802599</c:v>
                </c:pt>
                <c:pt idx="1868">
                  <c:v>125397</c:v>
                </c:pt>
                <c:pt idx="1869">
                  <c:v>277845</c:v>
                </c:pt>
                <c:pt idx="1870">
                  <c:v>692585</c:v>
                </c:pt>
                <c:pt idx="1871">
                  <c:v>9097072</c:v>
                </c:pt>
                <c:pt idx="1872">
                  <c:v>63118386</c:v>
                </c:pt>
                <c:pt idx="1873">
                  <c:v>339745081.41666669</c:v>
                </c:pt>
                <c:pt idx="1874">
                  <c:v>3388020</c:v>
                </c:pt>
                <c:pt idx="1875">
                  <c:v>172394180</c:v>
                </c:pt>
                <c:pt idx="1876">
                  <c:v>1182065</c:v>
                </c:pt>
                <c:pt idx="1877">
                  <c:v>42160849</c:v>
                </c:pt>
                <c:pt idx="1878">
                  <c:v>545825</c:v>
                </c:pt>
                <c:pt idx="1879">
                  <c:v>154679582.33333334</c:v>
                </c:pt>
                <c:pt idx="1880">
                  <c:v>46575817</c:v>
                </c:pt>
                <c:pt idx="1881">
                  <c:v>85086989.666666672</c:v>
                </c:pt>
                <c:pt idx="1882">
                  <c:v>140139729.5</c:v>
                </c:pt>
                <c:pt idx="1883">
                  <c:v>1277404</c:v>
                </c:pt>
                <c:pt idx="1884">
                  <c:v>304320254</c:v>
                </c:pt>
                <c:pt idx="1885">
                  <c:v>40492652</c:v>
                </c:pt>
                <c:pt idx="1886">
                  <c:v>3169930</c:v>
                </c:pt>
                <c:pt idx="1887">
                  <c:v>1576702</c:v>
                </c:pt>
                <c:pt idx="1888">
                  <c:v>27358078</c:v>
                </c:pt>
                <c:pt idx="1889">
                  <c:v>7083821.5</c:v>
                </c:pt>
                <c:pt idx="1890">
                  <c:v>31976848</c:v>
                </c:pt>
                <c:pt idx="1891">
                  <c:v>141861243</c:v>
                </c:pt>
                <c:pt idx="1892">
                  <c:v>4845724</c:v>
                </c:pt>
                <c:pt idx="1893">
                  <c:v>2562351</c:v>
                </c:pt>
                <c:pt idx="1894">
                  <c:v>262891</c:v>
                </c:pt>
                <c:pt idx="1895">
                  <c:v>20205757</c:v>
                </c:pt>
                <c:pt idx="1896">
                  <c:v>933933</c:v>
                </c:pt>
                <c:pt idx="1897">
                  <c:v>20322154.800000001</c:v>
                </c:pt>
                <c:pt idx="1898">
                  <c:v>30636478</c:v>
                </c:pt>
                <c:pt idx="1899">
                  <c:v>10486306</c:v>
                </c:pt>
                <c:pt idx="1900">
                  <c:v>13127022</c:v>
                </c:pt>
                <c:pt idx="1901">
                  <c:v>34751</c:v>
                </c:pt>
                <c:pt idx="1902">
                  <c:v>11378339</c:v>
                </c:pt>
                <c:pt idx="1903">
                  <c:v>79385159.615384609</c:v>
                </c:pt>
                <c:pt idx="1904">
                  <c:v>200242</c:v>
                </c:pt>
                <c:pt idx="1905">
                  <c:v>13782896</c:v>
                </c:pt>
                <c:pt idx="1906">
                  <c:v>45113089</c:v>
                </c:pt>
                <c:pt idx="1907">
                  <c:v>13098981</c:v>
                </c:pt>
                <c:pt idx="1908">
                  <c:v>2099472</c:v>
                </c:pt>
                <c:pt idx="1909">
                  <c:v>67069</c:v>
                </c:pt>
                <c:pt idx="1910">
                  <c:v>10313019</c:v>
                </c:pt>
                <c:pt idx="1911">
                  <c:v>18161613.5</c:v>
                </c:pt>
                <c:pt idx="1912">
                  <c:v>7704369</c:v>
                </c:pt>
                <c:pt idx="1913">
                  <c:v>357549</c:v>
                </c:pt>
                <c:pt idx="1914">
                  <c:v>23834149</c:v>
                </c:pt>
                <c:pt idx="1915">
                  <c:v>5996340</c:v>
                </c:pt>
                <c:pt idx="1916">
                  <c:v>109938652.58333333</c:v>
                </c:pt>
                <c:pt idx="1917">
                  <c:v>133324</c:v>
                </c:pt>
                <c:pt idx="1918">
                  <c:v>9639390</c:v>
                </c:pt>
                <c:pt idx="1919">
                  <c:v>30787356</c:v>
                </c:pt>
                <c:pt idx="1920">
                  <c:v>3263195.3333333335</c:v>
                </c:pt>
                <c:pt idx="1921">
                  <c:v>85512300</c:v>
                </c:pt>
                <c:pt idx="1922">
                  <c:v>39712000</c:v>
                </c:pt>
                <c:pt idx="1923">
                  <c:v>95213258.111111104</c:v>
                </c:pt>
                <c:pt idx="1924">
                  <c:v>2766976</c:v>
                </c:pt>
                <c:pt idx="1925">
                  <c:v>85446075</c:v>
                </c:pt>
                <c:pt idx="1926">
                  <c:v>48868958</c:v>
                </c:pt>
                <c:pt idx="1927">
                  <c:v>4048994.5</c:v>
                </c:pt>
                <c:pt idx="1928">
                  <c:v>2990581.3333333335</c:v>
                </c:pt>
                <c:pt idx="1929">
                  <c:v>10303528</c:v>
                </c:pt>
                <c:pt idx="1930">
                  <c:v>69136</c:v>
                </c:pt>
                <c:pt idx="1931">
                  <c:v>26640032.5</c:v>
                </c:pt>
                <c:pt idx="1932">
                  <c:v>80246353.5</c:v>
                </c:pt>
                <c:pt idx="1933">
                  <c:v>30894796</c:v>
                </c:pt>
                <c:pt idx="1934">
                  <c:v>775385</c:v>
                </c:pt>
                <c:pt idx="1935">
                  <c:v>4109095</c:v>
                </c:pt>
                <c:pt idx="1936">
                  <c:v>719135</c:v>
                </c:pt>
                <c:pt idx="1937">
                  <c:v>996171</c:v>
                </c:pt>
                <c:pt idx="1938">
                  <c:v>2000620</c:v>
                </c:pt>
                <c:pt idx="1939">
                  <c:v>4313473</c:v>
                </c:pt>
                <c:pt idx="1940">
                  <c:v>966554929</c:v>
                </c:pt>
                <c:pt idx="1941">
                  <c:v>20205757</c:v>
                </c:pt>
                <c:pt idx="1942">
                  <c:v>450275</c:v>
                </c:pt>
                <c:pt idx="1943">
                  <c:v>347545360</c:v>
                </c:pt>
                <c:pt idx="1944">
                  <c:v>1719157</c:v>
                </c:pt>
                <c:pt idx="1945">
                  <c:v>237000</c:v>
                </c:pt>
                <c:pt idx="1946">
                  <c:v>91925355.200000003</c:v>
                </c:pt>
                <c:pt idx="1947">
                  <c:v>159945186</c:v>
                </c:pt>
                <c:pt idx="1948">
                  <c:v>157887643</c:v>
                </c:pt>
                <c:pt idx="1949">
                  <c:v>81460733.25</c:v>
                </c:pt>
                <c:pt idx="1950">
                  <c:v>19739575</c:v>
                </c:pt>
                <c:pt idx="1951">
                  <c:v>39776278.5</c:v>
                </c:pt>
                <c:pt idx="1952">
                  <c:v>20205757</c:v>
                </c:pt>
                <c:pt idx="1953">
                  <c:v>21786100.266666666</c:v>
                </c:pt>
                <c:pt idx="1954">
                  <c:v>33908942</c:v>
                </c:pt>
                <c:pt idx="1955">
                  <c:v>116799</c:v>
                </c:pt>
                <c:pt idx="1956">
                  <c:v>2530394</c:v>
                </c:pt>
                <c:pt idx="1957">
                  <c:v>186167139</c:v>
                </c:pt>
                <c:pt idx="1958">
                  <c:v>20205757</c:v>
                </c:pt>
                <c:pt idx="1959">
                  <c:v>97100484.093023255</c:v>
                </c:pt>
                <c:pt idx="1960">
                  <c:v>565727</c:v>
                </c:pt>
                <c:pt idx="1961">
                  <c:v>1547867</c:v>
                </c:pt>
                <c:pt idx="1962">
                  <c:v>78394108.799999997</c:v>
                </c:pt>
                <c:pt idx="1963">
                  <c:v>1196218</c:v>
                </c:pt>
                <c:pt idx="1964">
                  <c:v>15238689</c:v>
                </c:pt>
                <c:pt idx="1965">
                  <c:v>34971136</c:v>
                </c:pt>
                <c:pt idx="1966">
                  <c:v>2313461</c:v>
                </c:pt>
                <c:pt idx="1967">
                  <c:v>3783</c:v>
                </c:pt>
                <c:pt idx="1968">
                  <c:v>573904</c:v>
                </c:pt>
                <c:pt idx="1969">
                  <c:v>1389920</c:v>
                </c:pt>
                <c:pt idx="1970">
                  <c:v>10123353</c:v>
                </c:pt>
                <c:pt idx="1971">
                  <c:v>60279</c:v>
                </c:pt>
                <c:pt idx="1972">
                  <c:v>20251411</c:v>
                </c:pt>
                <c:pt idx="1973">
                  <c:v>319713881</c:v>
                </c:pt>
                <c:pt idx="1974">
                  <c:v>246233113</c:v>
                </c:pt>
                <c:pt idx="1975">
                  <c:v>1314648.5</c:v>
                </c:pt>
                <c:pt idx="1976">
                  <c:v>235253847</c:v>
                </c:pt>
                <c:pt idx="1977">
                  <c:v>22007671</c:v>
                </c:pt>
                <c:pt idx="1978">
                  <c:v>10023282</c:v>
                </c:pt>
                <c:pt idx="1979">
                  <c:v>69832</c:v>
                </c:pt>
                <c:pt idx="1980">
                  <c:v>1700992</c:v>
                </c:pt>
                <c:pt idx="1981">
                  <c:v>5104991</c:v>
                </c:pt>
                <c:pt idx="1982">
                  <c:v>6609268.5</c:v>
                </c:pt>
                <c:pt idx="1983">
                  <c:v>61105744</c:v>
                </c:pt>
                <c:pt idx="1984">
                  <c:v>2584988</c:v>
                </c:pt>
                <c:pt idx="1985">
                  <c:v>76514050</c:v>
                </c:pt>
                <c:pt idx="1986">
                  <c:v>1007747</c:v>
                </c:pt>
                <c:pt idx="1987">
                  <c:v>55269</c:v>
                </c:pt>
                <c:pt idx="1988">
                  <c:v>4947717</c:v>
                </c:pt>
                <c:pt idx="1989">
                  <c:v>20205757</c:v>
                </c:pt>
                <c:pt idx="1990">
                  <c:v>95918706</c:v>
                </c:pt>
                <c:pt idx="1991">
                  <c:v>53437285.5</c:v>
                </c:pt>
                <c:pt idx="1992">
                  <c:v>49313175</c:v>
                </c:pt>
                <c:pt idx="1993">
                  <c:v>22762571</c:v>
                </c:pt>
                <c:pt idx="1994">
                  <c:v>38356892</c:v>
                </c:pt>
                <c:pt idx="1995">
                  <c:v>2001124</c:v>
                </c:pt>
                <c:pt idx="1996">
                  <c:v>1320043</c:v>
                </c:pt>
                <c:pt idx="1997">
                  <c:v>4177818</c:v>
                </c:pt>
                <c:pt idx="1998">
                  <c:v>24149685.666666668</c:v>
                </c:pt>
                <c:pt idx="1999">
                  <c:v>50576805</c:v>
                </c:pt>
                <c:pt idx="2000">
                  <c:v>22852487</c:v>
                </c:pt>
                <c:pt idx="2001">
                  <c:v>135143321.5</c:v>
                </c:pt>
                <c:pt idx="2002">
                  <c:v>5860601</c:v>
                </c:pt>
                <c:pt idx="2003">
                  <c:v>54872151.600000001</c:v>
                </c:pt>
                <c:pt idx="2004">
                  <c:v>201634991</c:v>
                </c:pt>
                <c:pt idx="2005">
                  <c:v>5341098</c:v>
                </c:pt>
                <c:pt idx="2006">
                  <c:v>810455</c:v>
                </c:pt>
                <c:pt idx="2007">
                  <c:v>33109</c:v>
                </c:pt>
                <c:pt idx="2008">
                  <c:v>11098131</c:v>
                </c:pt>
                <c:pt idx="2009">
                  <c:v>178000835.84615386</c:v>
                </c:pt>
                <c:pt idx="2010">
                  <c:v>22842887</c:v>
                </c:pt>
                <c:pt idx="2011">
                  <c:v>12793180.5</c:v>
                </c:pt>
                <c:pt idx="2012">
                  <c:v>424967620</c:v>
                </c:pt>
                <c:pt idx="2013">
                  <c:v>78656813</c:v>
                </c:pt>
                <c:pt idx="2014">
                  <c:v>39673807</c:v>
                </c:pt>
                <c:pt idx="2015">
                  <c:v>277405</c:v>
                </c:pt>
                <c:pt idx="2016">
                  <c:v>3793614</c:v>
                </c:pt>
                <c:pt idx="2017">
                  <c:v>1596232</c:v>
                </c:pt>
                <c:pt idx="2018">
                  <c:v>549213.5</c:v>
                </c:pt>
                <c:pt idx="2019">
                  <c:v>76585828</c:v>
                </c:pt>
                <c:pt idx="2020">
                  <c:v>3809226</c:v>
                </c:pt>
                <c:pt idx="2021">
                  <c:v>919671</c:v>
                </c:pt>
                <c:pt idx="2022">
                  <c:v>15726</c:v>
                </c:pt>
                <c:pt idx="2023">
                  <c:v>2583</c:v>
                </c:pt>
                <c:pt idx="2024">
                  <c:v>84460846</c:v>
                </c:pt>
                <c:pt idx="2025">
                  <c:v>65490166</c:v>
                </c:pt>
                <c:pt idx="2026">
                  <c:v>31969870.666666668</c:v>
                </c:pt>
                <c:pt idx="2027">
                  <c:v>3210509</c:v>
                </c:pt>
                <c:pt idx="2028">
                  <c:v>784604</c:v>
                </c:pt>
                <c:pt idx="2029">
                  <c:v>21216849.428571429</c:v>
                </c:pt>
                <c:pt idx="2030">
                  <c:v>69432527</c:v>
                </c:pt>
                <c:pt idx="2031">
                  <c:v>454026</c:v>
                </c:pt>
                <c:pt idx="2032">
                  <c:v>21058033</c:v>
                </c:pt>
                <c:pt idx="2033">
                  <c:v>245229366.40000001</c:v>
                </c:pt>
                <c:pt idx="2034">
                  <c:v>78156032.583333328</c:v>
                </c:pt>
                <c:pt idx="2035">
                  <c:v>147197387</c:v>
                </c:pt>
                <c:pt idx="2036">
                  <c:v>930211</c:v>
                </c:pt>
                <c:pt idx="2037">
                  <c:v>430051293</c:v>
                </c:pt>
                <c:pt idx="2038">
                  <c:v>49066324</c:v>
                </c:pt>
                <c:pt idx="2039">
                  <c:v>13090471</c:v>
                </c:pt>
                <c:pt idx="2040">
                  <c:v>7152152</c:v>
                </c:pt>
                <c:pt idx="2041">
                  <c:v>49413422.571428575</c:v>
                </c:pt>
                <c:pt idx="2042">
                  <c:v>8041049</c:v>
                </c:pt>
                <c:pt idx="2043">
                  <c:v>108514938.16666667</c:v>
                </c:pt>
                <c:pt idx="2044">
                  <c:v>1635056</c:v>
                </c:pt>
                <c:pt idx="2045">
                  <c:v>5672031</c:v>
                </c:pt>
                <c:pt idx="2046">
                  <c:v>2835896.5</c:v>
                </c:pt>
                <c:pt idx="2047">
                  <c:v>1393501</c:v>
                </c:pt>
                <c:pt idx="2048">
                  <c:v>14059077</c:v>
                </c:pt>
                <c:pt idx="2049">
                  <c:v>11749595</c:v>
                </c:pt>
                <c:pt idx="2050">
                  <c:v>59167</c:v>
                </c:pt>
                <c:pt idx="2051">
                  <c:v>26490815.5</c:v>
                </c:pt>
                <c:pt idx="2052">
                  <c:v>28031493</c:v>
                </c:pt>
                <c:pt idx="2053">
                  <c:v>180302007</c:v>
                </c:pt>
                <c:pt idx="2054">
                  <c:v>188126</c:v>
                </c:pt>
                <c:pt idx="2055">
                  <c:v>28946127</c:v>
                </c:pt>
                <c:pt idx="2056">
                  <c:v>76001869.857142851</c:v>
                </c:pt>
                <c:pt idx="2057">
                  <c:v>5102705</c:v>
                </c:pt>
                <c:pt idx="2058">
                  <c:v>6056912</c:v>
                </c:pt>
                <c:pt idx="2059">
                  <c:v>23942983.5</c:v>
                </c:pt>
                <c:pt idx="2060">
                  <c:v>22926076</c:v>
                </c:pt>
                <c:pt idx="2061">
                  <c:v>7640680</c:v>
                </c:pt>
                <c:pt idx="2062">
                  <c:v>5274</c:v>
                </c:pt>
                <c:pt idx="2063">
                  <c:v>2063688</c:v>
                </c:pt>
                <c:pt idx="2064">
                  <c:v>34526821.399999999</c:v>
                </c:pt>
                <c:pt idx="2065">
                  <c:v>13490011.333333334</c:v>
                </c:pt>
                <c:pt idx="2066">
                  <c:v>31198531</c:v>
                </c:pt>
                <c:pt idx="2067">
                  <c:v>20205757</c:v>
                </c:pt>
                <c:pt idx="2068">
                  <c:v>41898409</c:v>
                </c:pt>
                <c:pt idx="2069">
                  <c:v>210091</c:v>
                </c:pt>
                <c:pt idx="2070">
                  <c:v>1674241.5</c:v>
                </c:pt>
                <c:pt idx="2071">
                  <c:v>3488161.3333333335</c:v>
                </c:pt>
                <c:pt idx="2072">
                  <c:v>20653717</c:v>
                </c:pt>
                <c:pt idx="2073">
                  <c:v>20205757</c:v>
                </c:pt>
                <c:pt idx="2074">
                  <c:v>4868369</c:v>
                </c:pt>
                <c:pt idx="2075">
                  <c:v>806477.5</c:v>
                </c:pt>
                <c:pt idx="2076">
                  <c:v>36985907</c:v>
                </c:pt>
                <c:pt idx="2077">
                  <c:v>1869417</c:v>
                </c:pt>
                <c:pt idx="2078">
                  <c:v>9161691</c:v>
                </c:pt>
                <c:pt idx="2079">
                  <c:v>2752011.5</c:v>
                </c:pt>
                <c:pt idx="2080">
                  <c:v>20205757</c:v>
                </c:pt>
                <c:pt idx="2081">
                  <c:v>14568989</c:v>
                </c:pt>
                <c:pt idx="2082">
                  <c:v>2082215</c:v>
                </c:pt>
                <c:pt idx="2083">
                  <c:v>20205757</c:v>
                </c:pt>
                <c:pt idx="2084">
                  <c:v>14110013</c:v>
                </c:pt>
                <c:pt idx="2085">
                  <c:v>676111</c:v>
                </c:pt>
                <c:pt idx="2086">
                  <c:v>9347925.1999999993</c:v>
                </c:pt>
                <c:pt idx="2087">
                  <c:v>194137091</c:v>
                </c:pt>
                <c:pt idx="2088">
                  <c:v>4806423</c:v>
                </c:pt>
                <c:pt idx="2089">
                  <c:v>9876674.5</c:v>
                </c:pt>
                <c:pt idx="2090">
                  <c:v>16478265</c:v>
                </c:pt>
                <c:pt idx="2091">
                  <c:v>3535355</c:v>
                </c:pt>
                <c:pt idx="2092">
                  <c:v>17570772.125</c:v>
                </c:pt>
                <c:pt idx="2093">
                  <c:v>540000</c:v>
                </c:pt>
                <c:pt idx="2094">
                  <c:v>1192322</c:v>
                </c:pt>
                <c:pt idx="2095">
                  <c:v>222559</c:v>
                </c:pt>
                <c:pt idx="2096">
                  <c:v>23792769.5</c:v>
                </c:pt>
                <c:pt idx="2097">
                  <c:v>1730856</c:v>
                </c:pt>
                <c:pt idx="2098">
                  <c:v>6955</c:v>
                </c:pt>
                <c:pt idx="2099">
                  <c:v>13019063</c:v>
                </c:pt>
                <c:pt idx="2100">
                  <c:v>7742636</c:v>
                </c:pt>
                <c:pt idx="2101">
                  <c:v>1223200</c:v>
                </c:pt>
                <c:pt idx="2102">
                  <c:v>131744160.8</c:v>
                </c:pt>
                <c:pt idx="2103">
                  <c:v>37561283.25</c:v>
                </c:pt>
                <c:pt idx="2104">
                  <c:v>24468550</c:v>
                </c:pt>
                <c:pt idx="2105">
                  <c:v>94804983.333333328</c:v>
                </c:pt>
                <c:pt idx="2106">
                  <c:v>171082</c:v>
                </c:pt>
                <c:pt idx="2107">
                  <c:v>13200241</c:v>
                </c:pt>
                <c:pt idx="2108">
                  <c:v>28305454</c:v>
                </c:pt>
                <c:pt idx="2109">
                  <c:v>73256266</c:v>
                </c:pt>
                <c:pt idx="2110">
                  <c:v>941414</c:v>
                </c:pt>
                <c:pt idx="2111">
                  <c:v>50650767.333333336</c:v>
                </c:pt>
                <c:pt idx="2112">
                  <c:v>309208309</c:v>
                </c:pt>
                <c:pt idx="2113">
                  <c:v>78980626</c:v>
                </c:pt>
                <c:pt idx="2114">
                  <c:v>34883010</c:v>
                </c:pt>
                <c:pt idx="2115">
                  <c:v>14866015</c:v>
                </c:pt>
                <c:pt idx="2116">
                  <c:v>88281840.75</c:v>
                </c:pt>
                <c:pt idx="2117">
                  <c:v>54985</c:v>
                </c:pt>
                <c:pt idx="2118">
                  <c:v>7766240</c:v>
                </c:pt>
                <c:pt idx="2119">
                  <c:v>21689062</c:v>
                </c:pt>
                <c:pt idx="2120">
                  <c:v>14494221.833333334</c:v>
                </c:pt>
                <c:pt idx="2121">
                  <c:v>52639958.25</c:v>
                </c:pt>
                <c:pt idx="2122">
                  <c:v>16595791</c:v>
                </c:pt>
                <c:pt idx="2123">
                  <c:v>940944</c:v>
                </c:pt>
                <c:pt idx="2124">
                  <c:v>61601280</c:v>
                </c:pt>
                <c:pt idx="2125">
                  <c:v>22440</c:v>
                </c:pt>
                <c:pt idx="2126">
                  <c:v>4615776.5</c:v>
                </c:pt>
                <c:pt idx="2127">
                  <c:v>434862</c:v>
                </c:pt>
                <c:pt idx="2128">
                  <c:v>47720897.5</c:v>
                </c:pt>
                <c:pt idx="2129">
                  <c:v>45304879.333333336</c:v>
                </c:pt>
                <c:pt idx="2130">
                  <c:v>455987885</c:v>
                </c:pt>
                <c:pt idx="2131">
                  <c:v>19592625.5</c:v>
                </c:pt>
                <c:pt idx="2132">
                  <c:v>760883</c:v>
                </c:pt>
                <c:pt idx="2133">
                  <c:v>500155</c:v>
                </c:pt>
                <c:pt idx="2134">
                  <c:v>11350917</c:v>
                </c:pt>
                <c:pt idx="2135">
                  <c:v>20205757</c:v>
                </c:pt>
                <c:pt idx="2136">
                  <c:v>3640975</c:v>
                </c:pt>
                <c:pt idx="2137">
                  <c:v>729932</c:v>
                </c:pt>
                <c:pt idx="2138">
                  <c:v>11478805.5</c:v>
                </c:pt>
                <c:pt idx="2139">
                  <c:v>567974172.20000005</c:v>
                </c:pt>
                <c:pt idx="2140">
                  <c:v>20205757</c:v>
                </c:pt>
                <c:pt idx="2141">
                  <c:v>5674843.5</c:v>
                </c:pt>
                <c:pt idx="2142">
                  <c:v>43890173.600000001</c:v>
                </c:pt>
                <c:pt idx="2143">
                  <c:v>4116395</c:v>
                </c:pt>
                <c:pt idx="2144">
                  <c:v>2810199</c:v>
                </c:pt>
                <c:pt idx="2145">
                  <c:v>8570163</c:v>
                </c:pt>
                <c:pt idx="2146">
                  <c:v>32756218.333333332</c:v>
                </c:pt>
                <c:pt idx="2147">
                  <c:v>3957934</c:v>
                </c:pt>
                <c:pt idx="2148">
                  <c:v>16838910</c:v>
                </c:pt>
                <c:pt idx="2149">
                  <c:v>48791187</c:v>
                </c:pt>
                <c:pt idx="2150">
                  <c:v>42964410</c:v>
                </c:pt>
                <c:pt idx="2151">
                  <c:v>94075860.8125</c:v>
                </c:pt>
                <c:pt idx="2152">
                  <c:v>94776513</c:v>
                </c:pt>
                <c:pt idx="2153">
                  <c:v>130290885</c:v>
                </c:pt>
                <c:pt idx="2154">
                  <c:v>1608570</c:v>
                </c:pt>
                <c:pt idx="2155">
                  <c:v>144833926.375</c:v>
                </c:pt>
                <c:pt idx="2156">
                  <c:v>57315796</c:v>
                </c:pt>
                <c:pt idx="2157">
                  <c:v>15395087</c:v>
                </c:pt>
                <c:pt idx="2158">
                  <c:v>108609310</c:v>
                </c:pt>
                <c:pt idx="2159">
                  <c:v>23746769</c:v>
                </c:pt>
                <c:pt idx="2160">
                  <c:v>126783</c:v>
                </c:pt>
                <c:pt idx="2161">
                  <c:v>20205757</c:v>
                </c:pt>
                <c:pt idx="2162">
                  <c:v>161502194</c:v>
                </c:pt>
                <c:pt idx="2163">
                  <c:v>46264384</c:v>
                </c:pt>
                <c:pt idx="2164">
                  <c:v>20205757</c:v>
                </c:pt>
                <c:pt idx="2165">
                  <c:v>7724701</c:v>
                </c:pt>
                <c:pt idx="2166">
                  <c:v>9404582</c:v>
                </c:pt>
                <c:pt idx="2167">
                  <c:v>38550500.214285716</c:v>
                </c:pt>
                <c:pt idx="2168">
                  <c:v>755012.66666666663</c:v>
                </c:pt>
                <c:pt idx="2169">
                  <c:v>3401128</c:v>
                </c:pt>
                <c:pt idx="2170">
                  <c:v>65891416.041666664</c:v>
                </c:pt>
                <c:pt idx="2171">
                  <c:v>7788597</c:v>
                </c:pt>
                <c:pt idx="2172">
                  <c:v>1494399</c:v>
                </c:pt>
                <c:pt idx="2173">
                  <c:v>20205757</c:v>
                </c:pt>
                <c:pt idx="2174">
                  <c:v>18197518</c:v>
                </c:pt>
                <c:pt idx="2175">
                  <c:v>1579260</c:v>
                </c:pt>
                <c:pt idx="2176">
                  <c:v>3560469</c:v>
                </c:pt>
                <c:pt idx="2177">
                  <c:v>1228108</c:v>
                </c:pt>
                <c:pt idx="2178">
                  <c:v>5410972</c:v>
                </c:pt>
                <c:pt idx="2179">
                  <c:v>27200461.181818184</c:v>
                </c:pt>
                <c:pt idx="2180">
                  <c:v>11919250</c:v>
                </c:pt>
                <c:pt idx="2181">
                  <c:v>84919007.75</c:v>
                </c:pt>
                <c:pt idx="2182">
                  <c:v>46626593</c:v>
                </c:pt>
                <c:pt idx="2183">
                  <c:v>9995168</c:v>
                </c:pt>
                <c:pt idx="2184">
                  <c:v>562878</c:v>
                </c:pt>
                <c:pt idx="2185">
                  <c:v>15965924</c:v>
                </c:pt>
                <c:pt idx="2186">
                  <c:v>595505</c:v>
                </c:pt>
                <c:pt idx="2187">
                  <c:v>3387537.4</c:v>
                </c:pt>
                <c:pt idx="2188">
                  <c:v>2176576</c:v>
                </c:pt>
                <c:pt idx="2189">
                  <c:v>9808124</c:v>
                </c:pt>
                <c:pt idx="2190">
                  <c:v>13081651</c:v>
                </c:pt>
                <c:pt idx="2191">
                  <c:v>12105108.75</c:v>
                </c:pt>
                <c:pt idx="2192">
                  <c:v>331816</c:v>
                </c:pt>
                <c:pt idx="2193">
                  <c:v>4736202</c:v>
                </c:pt>
                <c:pt idx="2194">
                  <c:v>69469750.75</c:v>
                </c:pt>
                <c:pt idx="2195">
                  <c:v>3000000</c:v>
                </c:pt>
                <c:pt idx="2196">
                  <c:v>14919570</c:v>
                </c:pt>
                <c:pt idx="2197">
                  <c:v>86236331</c:v>
                </c:pt>
                <c:pt idx="2198">
                  <c:v>35468870.5</c:v>
                </c:pt>
                <c:pt idx="2199">
                  <c:v>56688295.707317077</c:v>
                </c:pt>
                <c:pt idx="2200">
                  <c:v>564739344.47619045</c:v>
                </c:pt>
                <c:pt idx="2201">
                  <c:v>78320717.400000006</c:v>
                </c:pt>
                <c:pt idx="2202">
                  <c:v>36968180</c:v>
                </c:pt>
                <c:pt idx="2203">
                  <c:v>3739406</c:v>
                </c:pt>
                <c:pt idx="2204">
                  <c:v>2270</c:v>
                </c:pt>
                <c:pt idx="2205">
                  <c:v>32174976.25</c:v>
                </c:pt>
                <c:pt idx="2206">
                  <c:v>150988382</c:v>
                </c:pt>
                <c:pt idx="2207">
                  <c:v>8718234.666666666</c:v>
                </c:pt>
                <c:pt idx="2208">
                  <c:v>2341309</c:v>
                </c:pt>
                <c:pt idx="2209">
                  <c:v>30438779.857142858</c:v>
                </c:pt>
                <c:pt idx="2210">
                  <c:v>79067562.357142851</c:v>
                </c:pt>
                <c:pt idx="2211">
                  <c:v>2903233</c:v>
                </c:pt>
                <c:pt idx="2212">
                  <c:v>2096892</c:v>
                </c:pt>
                <c:pt idx="2213">
                  <c:v>7331908.333333333</c:v>
                </c:pt>
                <c:pt idx="2214">
                  <c:v>7865025</c:v>
                </c:pt>
                <c:pt idx="2215">
                  <c:v>1229330</c:v>
                </c:pt>
                <c:pt idx="2216">
                  <c:v>1102469</c:v>
                </c:pt>
                <c:pt idx="2217">
                  <c:v>69368309</c:v>
                </c:pt>
                <c:pt idx="2218">
                  <c:v>51376861</c:v>
                </c:pt>
                <c:pt idx="2219">
                  <c:v>24819936</c:v>
                </c:pt>
                <c:pt idx="2220">
                  <c:v>93178703.96296297</c:v>
                </c:pt>
                <c:pt idx="2221">
                  <c:v>6623751.666666667</c:v>
                </c:pt>
                <c:pt idx="2222">
                  <c:v>27843</c:v>
                </c:pt>
                <c:pt idx="2223">
                  <c:v>2407024</c:v>
                </c:pt>
                <c:pt idx="2224">
                  <c:v>13008928</c:v>
                </c:pt>
                <c:pt idx="2225">
                  <c:v>45121420</c:v>
                </c:pt>
                <c:pt idx="2226">
                  <c:v>57678267</c:v>
                </c:pt>
                <c:pt idx="2227">
                  <c:v>8533973</c:v>
                </c:pt>
                <c:pt idx="2228">
                  <c:v>2052466</c:v>
                </c:pt>
                <c:pt idx="2229">
                  <c:v>3169553</c:v>
                </c:pt>
                <c:pt idx="2230">
                  <c:v>30692889</c:v>
                </c:pt>
                <c:pt idx="2231">
                  <c:v>33272835</c:v>
                </c:pt>
                <c:pt idx="2232">
                  <c:v>90335025</c:v>
                </c:pt>
                <c:pt idx="2233">
                  <c:v>6586341</c:v>
                </c:pt>
                <c:pt idx="2234">
                  <c:v>578263.5</c:v>
                </c:pt>
                <c:pt idx="2235">
                  <c:v>10828256</c:v>
                </c:pt>
                <c:pt idx="2236">
                  <c:v>67370093.75</c:v>
                </c:pt>
                <c:pt idx="2237">
                  <c:v>7754571</c:v>
                </c:pt>
                <c:pt idx="2238">
                  <c:v>14694904</c:v>
                </c:pt>
                <c:pt idx="2239">
                  <c:v>7742572</c:v>
                </c:pt>
                <c:pt idx="2240">
                  <c:v>19040140.25</c:v>
                </c:pt>
                <c:pt idx="2241">
                  <c:v>6342668</c:v>
                </c:pt>
                <c:pt idx="2242">
                  <c:v>584150.5</c:v>
                </c:pt>
                <c:pt idx="2243">
                  <c:v>404980543</c:v>
                </c:pt>
                <c:pt idx="2244">
                  <c:v>3915207</c:v>
                </c:pt>
                <c:pt idx="2245">
                  <c:v>6078028</c:v>
                </c:pt>
                <c:pt idx="2246">
                  <c:v>17768012</c:v>
                </c:pt>
                <c:pt idx="2247">
                  <c:v>64790996</c:v>
                </c:pt>
                <c:pt idx="2248">
                  <c:v>29128433</c:v>
                </c:pt>
                <c:pt idx="2249">
                  <c:v>24343</c:v>
                </c:pt>
                <c:pt idx="2250">
                  <c:v>3117085</c:v>
                </c:pt>
                <c:pt idx="2251">
                  <c:v>6804312</c:v>
                </c:pt>
                <c:pt idx="2252">
                  <c:v>1436751</c:v>
                </c:pt>
                <c:pt idx="2253">
                  <c:v>87768</c:v>
                </c:pt>
                <c:pt idx="2254">
                  <c:v>163590416.16666666</c:v>
                </c:pt>
                <c:pt idx="2255">
                  <c:v>15920717.166666666</c:v>
                </c:pt>
                <c:pt idx="2256">
                  <c:v>13825794</c:v>
                </c:pt>
                <c:pt idx="2257">
                  <c:v>27200316</c:v>
                </c:pt>
                <c:pt idx="2258">
                  <c:v>12268861.666666666</c:v>
                </c:pt>
                <c:pt idx="2259">
                  <c:v>82347656</c:v>
                </c:pt>
                <c:pt idx="2260">
                  <c:v>183954145</c:v>
                </c:pt>
                <c:pt idx="2261">
                  <c:v>140101211.4375</c:v>
                </c:pt>
                <c:pt idx="2262">
                  <c:v>6397031.111111111</c:v>
                </c:pt>
                <c:pt idx="2263">
                  <c:v>12957265</c:v>
                </c:pt>
                <c:pt idx="2264">
                  <c:v>61249</c:v>
                </c:pt>
                <c:pt idx="2265">
                  <c:v>188307221.5</c:v>
                </c:pt>
                <c:pt idx="2266">
                  <c:v>60509613.416666664</c:v>
                </c:pt>
                <c:pt idx="2267">
                  <c:v>86165646</c:v>
                </c:pt>
                <c:pt idx="2268">
                  <c:v>11252950.5</c:v>
                </c:pt>
                <c:pt idx="2269">
                  <c:v>4988551.25</c:v>
                </c:pt>
                <c:pt idx="2270">
                  <c:v>25053389.399999999</c:v>
                </c:pt>
                <c:pt idx="2271">
                  <c:v>657869686</c:v>
                </c:pt>
                <c:pt idx="2272">
                  <c:v>192733448.75</c:v>
                </c:pt>
                <c:pt idx="2273">
                  <c:v>1277800</c:v>
                </c:pt>
                <c:pt idx="2274">
                  <c:v>152179324.25</c:v>
                </c:pt>
                <c:pt idx="2275">
                  <c:v>516431</c:v>
                </c:pt>
                <c:pt idx="2276">
                  <c:v>1400</c:v>
                </c:pt>
                <c:pt idx="2277">
                  <c:v>2455535</c:v>
                </c:pt>
                <c:pt idx="2278">
                  <c:v>2724695</c:v>
                </c:pt>
                <c:pt idx="2279">
                  <c:v>21293196.600000001</c:v>
                </c:pt>
                <c:pt idx="2280">
                  <c:v>107014957</c:v>
                </c:pt>
                <c:pt idx="2281">
                  <c:v>2147228</c:v>
                </c:pt>
                <c:pt idx="2282">
                  <c:v>1236848</c:v>
                </c:pt>
                <c:pt idx="2283">
                  <c:v>23073656.333333332</c:v>
                </c:pt>
                <c:pt idx="2284">
                  <c:v>78193725.5</c:v>
                </c:pt>
                <c:pt idx="2285">
                  <c:v>11344417</c:v>
                </c:pt>
                <c:pt idx="2286">
                  <c:v>245432671.16666666</c:v>
                </c:pt>
                <c:pt idx="2287">
                  <c:v>8888442.5</c:v>
                </c:pt>
                <c:pt idx="2288">
                  <c:v>23836789.5</c:v>
                </c:pt>
                <c:pt idx="2289">
                  <c:v>7514996</c:v>
                </c:pt>
                <c:pt idx="2290">
                  <c:v>13157403</c:v>
                </c:pt>
                <c:pt idx="2291">
                  <c:v>631380124</c:v>
                </c:pt>
                <c:pt idx="2292">
                  <c:v>26458325.5</c:v>
                </c:pt>
                <c:pt idx="2293">
                  <c:v>772336</c:v>
                </c:pt>
                <c:pt idx="2294">
                  <c:v>246218</c:v>
                </c:pt>
                <c:pt idx="2295">
                  <c:v>57615777</c:v>
                </c:pt>
                <c:pt idx="2296">
                  <c:v>444055</c:v>
                </c:pt>
                <c:pt idx="2297">
                  <c:v>3322479</c:v>
                </c:pt>
                <c:pt idx="2298">
                  <c:v>4131358</c:v>
                </c:pt>
                <c:pt idx="2299">
                  <c:v>1253106</c:v>
                </c:pt>
                <c:pt idx="2300">
                  <c:v>52328465.399999999</c:v>
                </c:pt>
                <c:pt idx="2301">
                  <c:v>70752904</c:v>
                </c:pt>
                <c:pt idx="2302">
                  <c:v>48809709.666666664</c:v>
                </c:pt>
                <c:pt idx="2303">
                  <c:v>102577604</c:v>
                </c:pt>
                <c:pt idx="2304">
                  <c:v>194629722.59090909</c:v>
                </c:pt>
                <c:pt idx="2305">
                  <c:v>11784207</c:v>
                </c:pt>
                <c:pt idx="2306">
                  <c:v>61279370.111111112</c:v>
                </c:pt>
                <c:pt idx="2307">
                  <c:v>97446</c:v>
                </c:pt>
                <c:pt idx="2308">
                  <c:v>41363927</c:v>
                </c:pt>
                <c:pt idx="2309">
                  <c:v>34949567</c:v>
                </c:pt>
                <c:pt idx="2310">
                  <c:v>61487846</c:v>
                </c:pt>
                <c:pt idx="2311">
                  <c:v>1278650</c:v>
                </c:pt>
                <c:pt idx="2312">
                  <c:v>171839331</c:v>
                </c:pt>
                <c:pt idx="2313">
                  <c:v>89342510</c:v>
                </c:pt>
                <c:pt idx="2314">
                  <c:v>6564335.5</c:v>
                </c:pt>
                <c:pt idx="2315">
                  <c:v>4389334</c:v>
                </c:pt>
                <c:pt idx="2316">
                  <c:v>46837396</c:v>
                </c:pt>
                <c:pt idx="2317">
                  <c:v>1060941</c:v>
                </c:pt>
                <c:pt idx="2318">
                  <c:v>2290649</c:v>
                </c:pt>
                <c:pt idx="2319">
                  <c:v>31626978</c:v>
                </c:pt>
                <c:pt idx="2320">
                  <c:v>1250712</c:v>
                </c:pt>
                <c:pt idx="2321">
                  <c:v>2362019</c:v>
                </c:pt>
                <c:pt idx="2322">
                  <c:v>88668357.833333328</c:v>
                </c:pt>
                <c:pt idx="2323">
                  <c:v>9685976</c:v>
                </c:pt>
                <c:pt idx="2324">
                  <c:v>5060438</c:v>
                </c:pt>
                <c:pt idx="2325">
                  <c:v>16897768</c:v>
                </c:pt>
                <c:pt idx="2326">
                  <c:v>11672274</c:v>
                </c:pt>
                <c:pt idx="2327">
                  <c:v>2013193</c:v>
                </c:pt>
                <c:pt idx="2328">
                  <c:v>62944815</c:v>
                </c:pt>
                <c:pt idx="2329">
                  <c:v>44782914.200000003</c:v>
                </c:pt>
                <c:pt idx="2330">
                  <c:v>3813293</c:v>
                </c:pt>
                <c:pt idx="2331">
                  <c:v>2295500</c:v>
                </c:pt>
                <c:pt idx="2332">
                  <c:v>13466040</c:v>
                </c:pt>
                <c:pt idx="2333">
                  <c:v>113864059</c:v>
                </c:pt>
                <c:pt idx="2334">
                  <c:v>413378</c:v>
                </c:pt>
                <c:pt idx="2335">
                  <c:v>35669017</c:v>
                </c:pt>
                <c:pt idx="2336">
                  <c:v>82410456</c:v>
                </c:pt>
                <c:pt idx="2337">
                  <c:v>3336507</c:v>
                </c:pt>
                <c:pt idx="2338">
                  <c:v>504050219</c:v>
                </c:pt>
                <c:pt idx="2339">
                  <c:v>59941207.5</c:v>
                </c:pt>
                <c:pt idx="2340">
                  <c:v>3373474</c:v>
                </c:pt>
                <c:pt idx="2341">
                  <c:v>29395545.600000001</c:v>
                </c:pt>
                <c:pt idx="2342">
                  <c:v>15015161</c:v>
                </c:pt>
                <c:pt idx="2343">
                  <c:v>2294291</c:v>
                </c:pt>
                <c:pt idx="2344">
                  <c:v>83670955.222222224</c:v>
                </c:pt>
                <c:pt idx="2345">
                  <c:v>41627431</c:v>
                </c:pt>
                <c:pt idx="2346">
                  <c:v>3221152</c:v>
                </c:pt>
                <c:pt idx="2347">
                  <c:v>54819301</c:v>
                </c:pt>
                <c:pt idx="2348">
                  <c:v>85897593</c:v>
                </c:pt>
                <c:pt idx="2349">
                  <c:v>8094616</c:v>
                </c:pt>
                <c:pt idx="2350">
                  <c:v>10629321</c:v>
                </c:pt>
                <c:pt idx="2351">
                  <c:v>33474014.894736841</c:v>
                </c:pt>
                <c:pt idx="2352">
                  <c:v>2525474</c:v>
                </c:pt>
                <c:pt idx="2353">
                  <c:v>39355214.333333336</c:v>
                </c:pt>
                <c:pt idx="2354">
                  <c:v>13253583</c:v>
                </c:pt>
                <c:pt idx="2355">
                  <c:v>39782683</c:v>
                </c:pt>
                <c:pt idx="2356">
                  <c:v>1318945</c:v>
                </c:pt>
                <c:pt idx="2357">
                  <c:v>11799556</c:v>
                </c:pt>
                <c:pt idx="2358">
                  <c:v>8690168</c:v>
                </c:pt>
                <c:pt idx="2359">
                  <c:v>371674</c:v>
                </c:pt>
                <c:pt idx="2360">
                  <c:v>87189756</c:v>
                </c:pt>
                <c:pt idx="2361">
                  <c:v>142312496.375</c:v>
                </c:pt>
                <c:pt idx="2362">
                  <c:v>3403957</c:v>
                </c:pt>
                <c:pt idx="2363">
                  <c:v>10389406</c:v>
                </c:pt>
                <c:pt idx="2364">
                  <c:v>25824</c:v>
                </c:pt>
                <c:pt idx="2365">
                  <c:v>39898035</c:v>
                </c:pt>
                <c:pt idx="2366">
                  <c:v>2080758</c:v>
                </c:pt>
                <c:pt idx="2367">
                  <c:v>18246368.444444444</c:v>
                </c:pt>
                <c:pt idx="2368">
                  <c:v>6953604</c:v>
                </c:pt>
                <c:pt idx="2369">
                  <c:v>10065630</c:v>
                </c:pt>
                <c:pt idx="2370">
                  <c:v>188786126.66666666</c:v>
                </c:pt>
                <c:pt idx="2371">
                  <c:v>196763806</c:v>
                </c:pt>
                <c:pt idx="2372">
                  <c:v>8694320</c:v>
                </c:pt>
                <c:pt idx="2373">
                  <c:v>545436</c:v>
                </c:pt>
                <c:pt idx="2374">
                  <c:v>1460687</c:v>
                </c:pt>
                <c:pt idx="2375">
                  <c:v>64676349</c:v>
                </c:pt>
                <c:pt idx="2376">
                  <c:v>2850263</c:v>
                </c:pt>
                <c:pt idx="2377">
                  <c:v>9902115</c:v>
                </c:pt>
                <c:pt idx="2378">
                  <c:v>2122561</c:v>
                </c:pt>
                <c:pt idx="2379">
                  <c:v>23430766</c:v>
                </c:pt>
                <c:pt idx="2380">
                  <c:v>199108</c:v>
                </c:pt>
                <c:pt idx="2381">
                  <c:v>10324117</c:v>
                </c:pt>
                <c:pt idx="2382">
                  <c:v>3136701</c:v>
                </c:pt>
                <c:pt idx="2383">
                  <c:v>55915846.666666664</c:v>
                </c:pt>
                <c:pt idx="2384">
                  <c:v>695164</c:v>
                </c:pt>
                <c:pt idx="2385">
                  <c:v>93093645</c:v>
                </c:pt>
                <c:pt idx="2386">
                  <c:v>17534314</c:v>
                </c:pt>
                <c:pt idx="2387">
                  <c:v>28686546.714285713</c:v>
                </c:pt>
                <c:pt idx="2388">
                  <c:v>3565508</c:v>
                </c:pt>
                <c:pt idx="2389">
                  <c:v>57130027</c:v>
                </c:pt>
                <c:pt idx="2390">
                  <c:v>13331015</c:v>
                </c:pt>
                <c:pt idx="2391">
                  <c:v>7302522</c:v>
                </c:pt>
                <c:pt idx="2392">
                  <c:v>62476461.5</c:v>
                </c:pt>
                <c:pt idx="2393">
                  <c:v>8247943</c:v>
                </c:pt>
                <c:pt idx="2394">
                  <c:v>43016528</c:v>
                </c:pt>
                <c:pt idx="2395">
                  <c:v>3661</c:v>
                </c:pt>
                <c:pt idx="2396">
                  <c:v>11052713</c:v>
                </c:pt>
                <c:pt idx="2397">
                  <c:v>29961983.600000001</c:v>
                </c:pt>
                <c:pt idx="2398">
                  <c:v>1544989</c:v>
                </c:pt>
                <c:pt idx="2399">
                  <c:v>1547397</c:v>
                </c:pt>
                <c:pt idx="2400">
                  <c:v>4184990</c:v>
                </c:pt>
                <c:pt idx="2401">
                  <c:v>305029800.54545456</c:v>
                </c:pt>
                <c:pt idx="2402">
                  <c:v>42983007.333333336</c:v>
                </c:pt>
                <c:pt idx="2403">
                  <c:v>23076657</c:v>
                </c:pt>
                <c:pt idx="2404">
                  <c:v>694422</c:v>
                </c:pt>
                <c:pt idx="2405">
                  <c:v>12592366.666666666</c:v>
                </c:pt>
                <c:pt idx="2406">
                  <c:v>15516580</c:v>
                </c:pt>
                <c:pt idx="2407">
                  <c:v>185147</c:v>
                </c:pt>
                <c:pt idx="2408">
                  <c:v>1909024</c:v>
                </c:pt>
                <c:pt idx="2409">
                  <c:v>79892661.36363636</c:v>
                </c:pt>
                <c:pt idx="2410">
                  <c:v>7294403</c:v>
                </c:pt>
                <c:pt idx="2411">
                  <c:v>40072469.285714284</c:v>
                </c:pt>
                <c:pt idx="2412">
                  <c:v>78378744</c:v>
                </c:pt>
                <c:pt idx="2413">
                  <c:v>251541</c:v>
                </c:pt>
                <c:pt idx="2414">
                  <c:v>26408524.5</c:v>
                </c:pt>
                <c:pt idx="2415">
                  <c:v>124167</c:v>
                </c:pt>
                <c:pt idx="2416">
                  <c:v>11720696.142857144</c:v>
                </c:pt>
                <c:pt idx="2417">
                  <c:v>506303</c:v>
                </c:pt>
                <c:pt idx="2418">
                  <c:v>26013153</c:v>
                </c:pt>
                <c:pt idx="2419">
                  <c:v>8378853</c:v>
                </c:pt>
                <c:pt idx="2420">
                  <c:v>2027391</c:v>
                </c:pt>
                <c:pt idx="2421">
                  <c:v>119559110</c:v>
                </c:pt>
                <c:pt idx="2422">
                  <c:v>19015346</c:v>
                </c:pt>
                <c:pt idx="2423">
                  <c:v>5575738</c:v>
                </c:pt>
                <c:pt idx="2424">
                  <c:v>1692272</c:v>
                </c:pt>
                <c:pt idx="2425">
                  <c:v>6673032</c:v>
                </c:pt>
                <c:pt idx="2426">
                  <c:v>5526675</c:v>
                </c:pt>
                <c:pt idx="2427">
                  <c:v>11300653</c:v>
                </c:pt>
                <c:pt idx="2428">
                  <c:v>822017.5</c:v>
                </c:pt>
                <c:pt idx="2429">
                  <c:v>62084439.5</c:v>
                </c:pt>
                <c:pt idx="2430">
                  <c:v>38901</c:v>
                </c:pt>
                <c:pt idx="2431">
                  <c:v>4080073</c:v>
                </c:pt>
                <c:pt idx="2432">
                  <c:v>4637920</c:v>
                </c:pt>
                <c:pt idx="2433">
                  <c:v>4347648</c:v>
                </c:pt>
                <c:pt idx="2434">
                  <c:v>20205757</c:v>
                </c:pt>
                <c:pt idx="2435">
                  <c:v>4017852</c:v>
                </c:pt>
                <c:pt idx="2436">
                  <c:v>1600226</c:v>
                </c:pt>
                <c:pt idx="2437">
                  <c:v>26196361.666666668</c:v>
                </c:pt>
                <c:pt idx="2438">
                  <c:v>25070261</c:v>
                </c:pt>
                <c:pt idx="2439">
                  <c:v>866999</c:v>
                </c:pt>
                <c:pt idx="2440">
                  <c:v>4609953</c:v>
                </c:pt>
                <c:pt idx="2441">
                  <c:v>120382774.5</c:v>
                </c:pt>
                <c:pt idx="2442">
                  <c:v>65729706</c:v>
                </c:pt>
                <c:pt idx="2443">
                  <c:v>334319</c:v>
                </c:pt>
                <c:pt idx="2444">
                  <c:v>9875190.875</c:v>
                </c:pt>
                <c:pt idx="2445">
                  <c:v>142802657</c:v>
                </c:pt>
                <c:pt idx="2446">
                  <c:v>2158775</c:v>
                </c:pt>
                <c:pt idx="2447">
                  <c:v>3144611.5</c:v>
                </c:pt>
                <c:pt idx="2448">
                  <c:v>45781773.5</c:v>
                </c:pt>
                <c:pt idx="2449">
                  <c:v>20205757</c:v>
                </c:pt>
                <c:pt idx="2450">
                  <c:v>32118</c:v>
                </c:pt>
                <c:pt idx="2451">
                  <c:v>31536905.5</c:v>
                </c:pt>
                <c:pt idx="2452">
                  <c:v>20205757</c:v>
                </c:pt>
                <c:pt idx="2453">
                  <c:v>101729</c:v>
                </c:pt>
                <c:pt idx="2454">
                  <c:v>8642858</c:v>
                </c:pt>
                <c:pt idx="2455">
                  <c:v>20205757</c:v>
                </c:pt>
                <c:pt idx="2456">
                  <c:v>7105568.4000000004</c:v>
                </c:pt>
                <c:pt idx="2457">
                  <c:v>216669019.83333334</c:v>
                </c:pt>
                <c:pt idx="2458">
                  <c:v>10389179</c:v>
                </c:pt>
                <c:pt idx="2459">
                  <c:v>25921705.899999999</c:v>
                </c:pt>
                <c:pt idx="2460">
                  <c:v>3344431</c:v>
                </c:pt>
                <c:pt idx="2461">
                  <c:v>33082548</c:v>
                </c:pt>
                <c:pt idx="2462">
                  <c:v>57556859.344827585</c:v>
                </c:pt>
                <c:pt idx="2463">
                  <c:v>16994625</c:v>
                </c:pt>
                <c:pt idx="2464">
                  <c:v>12825342.333333334</c:v>
                </c:pt>
                <c:pt idx="2465">
                  <c:v>1723487</c:v>
                </c:pt>
                <c:pt idx="2466">
                  <c:v>21803786</c:v>
                </c:pt>
                <c:pt idx="2467">
                  <c:v>10435015</c:v>
                </c:pt>
                <c:pt idx="2468">
                  <c:v>57993854.600000001</c:v>
                </c:pt>
                <c:pt idx="2469">
                  <c:v>10580</c:v>
                </c:pt>
                <c:pt idx="2470">
                  <c:v>37598767</c:v>
                </c:pt>
                <c:pt idx="2471">
                  <c:v>706131</c:v>
                </c:pt>
                <c:pt idx="2472">
                  <c:v>1805435.5</c:v>
                </c:pt>
                <c:pt idx="2473">
                  <c:v>3558669</c:v>
                </c:pt>
                <c:pt idx="2474">
                  <c:v>132675864</c:v>
                </c:pt>
                <c:pt idx="2475">
                  <c:v>3185113</c:v>
                </c:pt>
                <c:pt idx="2476">
                  <c:v>201890</c:v>
                </c:pt>
                <c:pt idx="2477">
                  <c:v>337580051</c:v>
                </c:pt>
                <c:pt idx="2478">
                  <c:v>691733</c:v>
                </c:pt>
                <c:pt idx="2479">
                  <c:v>9303022</c:v>
                </c:pt>
                <c:pt idx="2480">
                  <c:v>609016565</c:v>
                </c:pt>
                <c:pt idx="2481">
                  <c:v>20205757</c:v>
                </c:pt>
                <c:pt idx="2482">
                  <c:v>38851504.333333336</c:v>
                </c:pt>
                <c:pt idx="2483">
                  <c:v>2700000</c:v>
                </c:pt>
                <c:pt idx="2484">
                  <c:v>2112978</c:v>
                </c:pt>
                <c:pt idx="2485">
                  <c:v>6831</c:v>
                </c:pt>
                <c:pt idx="2486">
                  <c:v>20205757</c:v>
                </c:pt>
                <c:pt idx="2487">
                  <c:v>3430165</c:v>
                </c:pt>
                <c:pt idx="2488">
                  <c:v>210200</c:v>
                </c:pt>
                <c:pt idx="2489">
                  <c:v>115073361.28125</c:v>
                </c:pt>
                <c:pt idx="2490">
                  <c:v>26279000</c:v>
                </c:pt>
                <c:pt idx="2491">
                  <c:v>21170563</c:v>
                </c:pt>
                <c:pt idx="2492">
                  <c:v>217776646</c:v>
                </c:pt>
                <c:pt idx="2493">
                  <c:v>453133</c:v>
                </c:pt>
                <c:pt idx="2494">
                  <c:v>180180</c:v>
                </c:pt>
                <c:pt idx="2495">
                  <c:v>727639</c:v>
                </c:pt>
                <c:pt idx="2496">
                  <c:v>26527510</c:v>
                </c:pt>
                <c:pt idx="2497">
                  <c:v>17874044</c:v>
                </c:pt>
                <c:pt idx="2498">
                  <c:v>25754284</c:v>
                </c:pt>
                <c:pt idx="2499">
                  <c:v>62567</c:v>
                </c:pt>
                <c:pt idx="2500">
                  <c:v>20205757</c:v>
                </c:pt>
                <c:pt idx="2501">
                  <c:v>12924063</c:v>
                </c:pt>
                <c:pt idx="2502">
                  <c:v>18767423.75</c:v>
                </c:pt>
                <c:pt idx="2503">
                  <c:v>7162617</c:v>
                </c:pt>
                <c:pt idx="2504">
                  <c:v>2128395</c:v>
                </c:pt>
                <c:pt idx="2505">
                  <c:v>41975388</c:v>
                </c:pt>
                <c:pt idx="2506">
                  <c:v>3569939</c:v>
                </c:pt>
                <c:pt idx="2507">
                  <c:v>32901136</c:v>
                </c:pt>
                <c:pt idx="2508">
                  <c:v>15738769</c:v>
                </c:pt>
                <c:pt idx="2509">
                  <c:v>300842</c:v>
                </c:pt>
                <c:pt idx="2510">
                  <c:v>5778353</c:v>
                </c:pt>
                <c:pt idx="2511">
                  <c:v>93243627.5</c:v>
                </c:pt>
                <c:pt idx="2512">
                  <c:v>184681951.75</c:v>
                </c:pt>
                <c:pt idx="2513">
                  <c:v>126733518</c:v>
                </c:pt>
                <c:pt idx="2514">
                  <c:v>4164283</c:v>
                </c:pt>
                <c:pt idx="2515">
                  <c:v>17853670</c:v>
                </c:pt>
                <c:pt idx="2516">
                  <c:v>436365</c:v>
                </c:pt>
                <c:pt idx="2517">
                  <c:v>1337274</c:v>
                </c:pt>
                <c:pt idx="2518">
                  <c:v>31520283.666666668</c:v>
                </c:pt>
                <c:pt idx="2519">
                  <c:v>144215808.5</c:v>
                </c:pt>
                <c:pt idx="2520">
                  <c:v>82087155</c:v>
                </c:pt>
                <c:pt idx="2521">
                  <c:v>7266973</c:v>
                </c:pt>
                <c:pt idx="2522">
                  <c:v>155712077</c:v>
                </c:pt>
                <c:pt idx="2523">
                  <c:v>12888820</c:v>
                </c:pt>
                <c:pt idx="2524">
                  <c:v>31753898</c:v>
                </c:pt>
                <c:pt idx="2525">
                  <c:v>14028096.5</c:v>
                </c:pt>
                <c:pt idx="2526">
                  <c:v>70009308</c:v>
                </c:pt>
                <c:pt idx="2527">
                  <c:v>5684789</c:v>
                </c:pt>
                <c:pt idx="2528">
                  <c:v>6980986</c:v>
                </c:pt>
                <c:pt idx="2529">
                  <c:v>4737683.666666667</c:v>
                </c:pt>
                <c:pt idx="2530">
                  <c:v>74633309</c:v>
                </c:pt>
                <c:pt idx="2531">
                  <c:v>3783329</c:v>
                </c:pt>
                <c:pt idx="2532">
                  <c:v>4142732</c:v>
                </c:pt>
                <c:pt idx="2533">
                  <c:v>11132210</c:v>
                </c:pt>
                <c:pt idx="2534">
                  <c:v>23563727</c:v>
                </c:pt>
                <c:pt idx="2535">
                  <c:v>12534961</c:v>
                </c:pt>
                <c:pt idx="2536">
                  <c:v>19170001</c:v>
                </c:pt>
                <c:pt idx="2537">
                  <c:v>2004268</c:v>
                </c:pt>
                <c:pt idx="2538">
                  <c:v>226421</c:v>
                </c:pt>
                <c:pt idx="2539">
                  <c:v>288460</c:v>
                </c:pt>
                <c:pt idx="2540">
                  <c:v>1214424</c:v>
                </c:pt>
                <c:pt idx="2541">
                  <c:v>2048740</c:v>
                </c:pt>
                <c:pt idx="2542">
                  <c:v>4939939</c:v>
                </c:pt>
                <c:pt idx="2543">
                  <c:v>1327312</c:v>
                </c:pt>
                <c:pt idx="2544">
                  <c:v>4071548</c:v>
                </c:pt>
                <c:pt idx="2545">
                  <c:v>19472057</c:v>
                </c:pt>
                <c:pt idx="2546">
                  <c:v>318599.5</c:v>
                </c:pt>
                <c:pt idx="2547">
                  <c:v>55247881</c:v>
                </c:pt>
                <c:pt idx="2548">
                  <c:v>34953737.5</c:v>
                </c:pt>
                <c:pt idx="2549">
                  <c:v>46638266.166666664</c:v>
                </c:pt>
                <c:pt idx="2550">
                  <c:v>22021262</c:v>
                </c:pt>
                <c:pt idx="2551">
                  <c:v>55903307</c:v>
                </c:pt>
                <c:pt idx="2552">
                  <c:v>8481254</c:v>
                </c:pt>
                <c:pt idx="2553">
                  <c:v>7682928</c:v>
                </c:pt>
                <c:pt idx="2554">
                  <c:v>14141608.5</c:v>
                </c:pt>
                <c:pt idx="2555">
                  <c:v>33705333</c:v>
                </c:pt>
                <c:pt idx="2556">
                  <c:v>5464885</c:v>
                </c:pt>
                <c:pt idx="2557">
                  <c:v>1635907</c:v>
                </c:pt>
                <c:pt idx="2558">
                  <c:v>32427</c:v>
                </c:pt>
                <c:pt idx="2559">
                  <c:v>5710</c:v>
                </c:pt>
                <c:pt idx="2560">
                  <c:v>88639633.555555552</c:v>
                </c:pt>
                <c:pt idx="2561">
                  <c:v>102874177</c:v>
                </c:pt>
                <c:pt idx="2562">
                  <c:v>20205757</c:v>
                </c:pt>
                <c:pt idx="2563">
                  <c:v>47511064</c:v>
                </c:pt>
                <c:pt idx="2564">
                  <c:v>657446</c:v>
                </c:pt>
                <c:pt idx="2565">
                  <c:v>15439788</c:v>
                </c:pt>
                <c:pt idx="2566">
                  <c:v>13743212</c:v>
                </c:pt>
                <c:pt idx="2567">
                  <c:v>22569617.899999999</c:v>
                </c:pt>
                <c:pt idx="2568">
                  <c:v>7160430.25</c:v>
                </c:pt>
                <c:pt idx="2569">
                  <c:v>242623</c:v>
                </c:pt>
                <c:pt idx="2570">
                  <c:v>69043526.5</c:v>
                </c:pt>
                <c:pt idx="2571">
                  <c:v>7323266</c:v>
                </c:pt>
                <c:pt idx="2572">
                  <c:v>51647719.5</c:v>
                </c:pt>
                <c:pt idx="2573">
                  <c:v>8131494</c:v>
                </c:pt>
                <c:pt idx="2574">
                  <c:v>44708426</c:v>
                </c:pt>
                <c:pt idx="2575">
                  <c:v>16820893</c:v>
                </c:pt>
                <c:pt idx="2576">
                  <c:v>350235684.5</c:v>
                </c:pt>
                <c:pt idx="2577">
                  <c:v>124153687.33333333</c:v>
                </c:pt>
                <c:pt idx="2578">
                  <c:v>6202879</c:v>
                </c:pt>
                <c:pt idx="2579">
                  <c:v>2689799</c:v>
                </c:pt>
                <c:pt idx="2580">
                  <c:v>7369373</c:v>
                </c:pt>
                <c:pt idx="2581">
                  <c:v>3449161</c:v>
                </c:pt>
                <c:pt idx="2582">
                  <c:v>7535691</c:v>
                </c:pt>
                <c:pt idx="2583">
                  <c:v>14988442.23076923</c:v>
                </c:pt>
                <c:pt idx="2584">
                  <c:v>13687027</c:v>
                </c:pt>
                <c:pt idx="2585">
                  <c:v>286069996.21212119</c:v>
                </c:pt>
                <c:pt idx="2586">
                  <c:v>1192003</c:v>
                </c:pt>
                <c:pt idx="2587">
                  <c:v>20817704.5</c:v>
                </c:pt>
                <c:pt idx="2588">
                  <c:v>14343028</c:v>
                </c:pt>
                <c:pt idx="2589">
                  <c:v>34348443</c:v>
                </c:pt>
                <c:pt idx="2590">
                  <c:v>242742044.46341464</c:v>
                </c:pt>
                <c:pt idx="2591">
                  <c:v>154710056.77777779</c:v>
                </c:pt>
                <c:pt idx="2592">
                  <c:v>190903283</c:v>
                </c:pt>
                <c:pt idx="2593">
                  <c:v>718015176</c:v>
                </c:pt>
                <c:pt idx="2594">
                  <c:v>7787487</c:v>
                </c:pt>
                <c:pt idx="2595">
                  <c:v>250086.5</c:v>
                </c:pt>
                <c:pt idx="2596">
                  <c:v>233126579.5</c:v>
                </c:pt>
                <c:pt idx="2597">
                  <c:v>17689177</c:v>
                </c:pt>
                <c:pt idx="2598">
                  <c:v>373515621</c:v>
                </c:pt>
                <c:pt idx="2599">
                  <c:v>6193234</c:v>
                </c:pt>
                <c:pt idx="2600">
                  <c:v>37929596.299999997</c:v>
                </c:pt>
                <c:pt idx="2601">
                  <c:v>3355948</c:v>
                </c:pt>
                <c:pt idx="2602">
                  <c:v>1504286</c:v>
                </c:pt>
                <c:pt idx="2603">
                  <c:v>46201432</c:v>
                </c:pt>
                <c:pt idx="2604">
                  <c:v>44763181</c:v>
                </c:pt>
                <c:pt idx="2605">
                  <c:v>3877206</c:v>
                </c:pt>
                <c:pt idx="2606">
                  <c:v>217244</c:v>
                </c:pt>
                <c:pt idx="2607">
                  <c:v>104077396.125</c:v>
                </c:pt>
                <c:pt idx="2608">
                  <c:v>4988181</c:v>
                </c:pt>
                <c:pt idx="2609">
                  <c:v>20205757</c:v>
                </c:pt>
                <c:pt idx="2610">
                  <c:v>21134374</c:v>
                </c:pt>
                <c:pt idx="2611">
                  <c:v>44989339</c:v>
                </c:pt>
                <c:pt idx="2612">
                  <c:v>24665023</c:v>
                </c:pt>
                <c:pt idx="2613">
                  <c:v>12000000</c:v>
                </c:pt>
                <c:pt idx="2614">
                  <c:v>61031834.399999999</c:v>
                </c:pt>
                <c:pt idx="2615">
                  <c:v>11032946</c:v>
                </c:pt>
                <c:pt idx="2616">
                  <c:v>448191819</c:v>
                </c:pt>
                <c:pt idx="2617">
                  <c:v>15915635.666666666</c:v>
                </c:pt>
                <c:pt idx="2618">
                  <c:v>45738461</c:v>
                </c:pt>
                <c:pt idx="2619">
                  <c:v>1348771</c:v>
                </c:pt>
                <c:pt idx="2620">
                  <c:v>6333135</c:v>
                </c:pt>
                <c:pt idx="2621">
                  <c:v>40238168</c:v>
                </c:pt>
                <c:pt idx="2622">
                  <c:v>9887815</c:v>
                </c:pt>
                <c:pt idx="2623">
                  <c:v>7550073</c:v>
                </c:pt>
                <c:pt idx="2624">
                  <c:v>4035192</c:v>
                </c:pt>
                <c:pt idx="2625">
                  <c:v>1914166</c:v>
                </c:pt>
                <c:pt idx="2626">
                  <c:v>20205757</c:v>
                </c:pt>
                <c:pt idx="2627">
                  <c:v>7137502</c:v>
                </c:pt>
                <c:pt idx="2628">
                  <c:v>439048914</c:v>
                </c:pt>
                <c:pt idx="2629">
                  <c:v>67308282</c:v>
                </c:pt>
                <c:pt idx="2630">
                  <c:v>4821709.8</c:v>
                </c:pt>
                <c:pt idx="2631">
                  <c:v>20205757</c:v>
                </c:pt>
                <c:pt idx="2632">
                  <c:v>20780685</c:v>
                </c:pt>
                <c:pt idx="2633">
                  <c:v>142666</c:v>
                </c:pt>
                <c:pt idx="2634">
                  <c:v>35398523.25</c:v>
                </c:pt>
                <c:pt idx="2635">
                  <c:v>20205757</c:v>
                </c:pt>
                <c:pt idx="2636">
                  <c:v>5571205</c:v>
                </c:pt>
                <c:pt idx="2637">
                  <c:v>275698039</c:v>
                </c:pt>
                <c:pt idx="2638">
                  <c:v>299515358.5</c:v>
                </c:pt>
                <c:pt idx="2639">
                  <c:v>4633961</c:v>
                </c:pt>
                <c:pt idx="2640">
                  <c:v>5224938</c:v>
                </c:pt>
                <c:pt idx="2641">
                  <c:v>63821350.600000001</c:v>
                </c:pt>
                <c:pt idx="2642">
                  <c:v>27912072</c:v>
                </c:pt>
                <c:pt idx="2643">
                  <c:v>77356942</c:v>
                </c:pt>
                <c:pt idx="2644">
                  <c:v>1498676.6666666667</c:v>
                </c:pt>
                <c:pt idx="2645">
                  <c:v>64205527.375</c:v>
                </c:pt>
                <c:pt idx="2646">
                  <c:v>537871</c:v>
                </c:pt>
                <c:pt idx="2647">
                  <c:v>60661033.466666669</c:v>
                </c:pt>
                <c:pt idx="2648">
                  <c:v>7444906</c:v>
                </c:pt>
                <c:pt idx="2649">
                  <c:v>29251</c:v>
                </c:pt>
                <c:pt idx="2650">
                  <c:v>32170399</c:v>
                </c:pt>
                <c:pt idx="2651">
                  <c:v>20205757</c:v>
                </c:pt>
                <c:pt idx="2652">
                  <c:v>1299985</c:v>
                </c:pt>
                <c:pt idx="2653">
                  <c:v>29811988.5</c:v>
                </c:pt>
                <c:pt idx="2654">
                  <c:v>1193062</c:v>
                </c:pt>
                <c:pt idx="2655">
                  <c:v>17987034</c:v>
                </c:pt>
                <c:pt idx="2656">
                  <c:v>5990754</c:v>
                </c:pt>
                <c:pt idx="2657">
                  <c:v>20205757</c:v>
                </c:pt>
                <c:pt idx="2658">
                  <c:v>210317687</c:v>
                </c:pt>
                <c:pt idx="2659">
                  <c:v>5756185</c:v>
                </c:pt>
                <c:pt idx="2660">
                  <c:v>148796966</c:v>
                </c:pt>
                <c:pt idx="2661">
                  <c:v>47756590</c:v>
                </c:pt>
                <c:pt idx="2662">
                  <c:v>1301121</c:v>
                </c:pt>
                <c:pt idx="2663">
                  <c:v>13737544.666666666</c:v>
                </c:pt>
                <c:pt idx="2664">
                  <c:v>2401835.3333333335</c:v>
                </c:pt>
                <c:pt idx="2665">
                  <c:v>11417362</c:v>
                </c:pt>
                <c:pt idx="2666">
                  <c:v>459234</c:v>
                </c:pt>
                <c:pt idx="2667">
                  <c:v>4033587</c:v>
                </c:pt>
                <c:pt idx="2668">
                  <c:v>108388302.8</c:v>
                </c:pt>
                <c:pt idx="2669">
                  <c:v>28141995</c:v>
                </c:pt>
                <c:pt idx="2670">
                  <c:v>402420837.86666667</c:v>
                </c:pt>
                <c:pt idx="2671">
                  <c:v>50545582.090909094</c:v>
                </c:pt>
                <c:pt idx="2672">
                  <c:v>2848066</c:v>
                </c:pt>
                <c:pt idx="2673">
                  <c:v>375757</c:v>
                </c:pt>
                <c:pt idx="2674">
                  <c:v>931089</c:v>
                </c:pt>
                <c:pt idx="2675">
                  <c:v>17917287</c:v>
                </c:pt>
                <c:pt idx="2676">
                  <c:v>19647413</c:v>
                </c:pt>
                <c:pt idx="2677">
                  <c:v>1345015</c:v>
                </c:pt>
                <c:pt idx="2678">
                  <c:v>5422259.5</c:v>
                </c:pt>
                <c:pt idx="2679">
                  <c:v>75984700</c:v>
                </c:pt>
                <c:pt idx="2680">
                  <c:v>51687108.5</c:v>
                </c:pt>
                <c:pt idx="2681">
                  <c:v>230049</c:v>
                </c:pt>
                <c:pt idx="2682">
                  <c:v>2372744</c:v>
                </c:pt>
                <c:pt idx="2683">
                  <c:v>22391450</c:v>
                </c:pt>
                <c:pt idx="2684">
                  <c:v>8482993</c:v>
                </c:pt>
                <c:pt idx="2685">
                  <c:v>14759148</c:v>
                </c:pt>
                <c:pt idx="2686">
                  <c:v>31156183.142857142</c:v>
                </c:pt>
                <c:pt idx="2687">
                  <c:v>172952</c:v>
                </c:pt>
                <c:pt idx="2688">
                  <c:v>257579282</c:v>
                </c:pt>
                <c:pt idx="2689">
                  <c:v>52347726.666666664</c:v>
                </c:pt>
                <c:pt idx="2690">
                  <c:v>26236153</c:v>
                </c:pt>
                <c:pt idx="2691">
                  <c:v>5408781</c:v>
                </c:pt>
                <c:pt idx="2692">
                  <c:v>1943751</c:v>
                </c:pt>
                <c:pt idx="2693">
                  <c:v>6157157</c:v>
                </c:pt>
                <c:pt idx="2694">
                  <c:v>93320380</c:v>
                </c:pt>
                <c:pt idx="2695">
                  <c:v>2015406</c:v>
                </c:pt>
                <c:pt idx="2696">
                  <c:v>777087</c:v>
                </c:pt>
                <c:pt idx="2697">
                  <c:v>865028</c:v>
                </c:pt>
                <c:pt idx="2698">
                  <c:v>54282292.625</c:v>
                </c:pt>
                <c:pt idx="2699">
                  <c:v>2189047</c:v>
                </c:pt>
                <c:pt idx="2700">
                  <c:v>81452156</c:v>
                </c:pt>
                <c:pt idx="2701">
                  <c:v>52707250.700000003</c:v>
                </c:pt>
                <c:pt idx="2702">
                  <c:v>27108707.5</c:v>
                </c:pt>
                <c:pt idx="2703">
                  <c:v>110014</c:v>
                </c:pt>
                <c:pt idx="2704">
                  <c:v>6149356</c:v>
                </c:pt>
                <c:pt idx="2705">
                  <c:v>201934446</c:v>
                </c:pt>
                <c:pt idx="2706">
                  <c:v>116558593.42857143</c:v>
                </c:pt>
                <c:pt idx="2707">
                  <c:v>9322895</c:v>
                </c:pt>
                <c:pt idx="2708">
                  <c:v>309</c:v>
                </c:pt>
                <c:pt idx="2709">
                  <c:v>20205757</c:v>
                </c:pt>
                <c:pt idx="2710">
                  <c:v>1581252</c:v>
                </c:pt>
                <c:pt idx="2711">
                  <c:v>345533879.73913044</c:v>
                </c:pt>
                <c:pt idx="2712">
                  <c:v>4249321</c:v>
                </c:pt>
                <c:pt idx="2713">
                  <c:v>4342293.2727272725</c:v>
                </c:pt>
                <c:pt idx="2714">
                  <c:v>5792048.5</c:v>
                </c:pt>
                <c:pt idx="2715">
                  <c:v>35538381.5</c:v>
                </c:pt>
                <c:pt idx="2716">
                  <c:v>23558729.545454547</c:v>
                </c:pt>
                <c:pt idx="2717">
                  <c:v>17208464</c:v>
                </c:pt>
                <c:pt idx="2718">
                  <c:v>2614006</c:v>
                </c:pt>
                <c:pt idx="2719">
                  <c:v>12964401</c:v>
                </c:pt>
                <c:pt idx="2720">
                  <c:v>2983784</c:v>
                </c:pt>
                <c:pt idx="2721">
                  <c:v>82839237.200000003</c:v>
                </c:pt>
                <c:pt idx="2722">
                  <c:v>5588800</c:v>
                </c:pt>
                <c:pt idx="2723">
                  <c:v>6805750</c:v>
                </c:pt>
                <c:pt idx="2724">
                  <c:v>20205757</c:v>
                </c:pt>
                <c:pt idx="2725">
                  <c:v>30366076.5</c:v>
                </c:pt>
                <c:pt idx="2726">
                  <c:v>6933459</c:v>
                </c:pt>
                <c:pt idx="2727">
                  <c:v>44723232</c:v>
                </c:pt>
                <c:pt idx="2728">
                  <c:v>26179196.666666668</c:v>
                </c:pt>
                <c:pt idx="2729">
                  <c:v>28800382</c:v>
                </c:pt>
                <c:pt idx="2730">
                  <c:v>245179562</c:v>
                </c:pt>
                <c:pt idx="2731">
                  <c:v>169785704</c:v>
                </c:pt>
                <c:pt idx="2732">
                  <c:v>58202</c:v>
                </c:pt>
                <c:pt idx="2733">
                  <c:v>2288093</c:v>
                </c:pt>
                <c:pt idx="2734">
                  <c:v>11536599</c:v>
                </c:pt>
                <c:pt idx="2735">
                  <c:v>726264074</c:v>
                </c:pt>
                <c:pt idx="2736">
                  <c:v>6750029</c:v>
                </c:pt>
                <c:pt idx="2737">
                  <c:v>167999</c:v>
                </c:pt>
                <c:pt idx="2738">
                  <c:v>137056262</c:v>
                </c:pt>
                <c:pt idx="2739">
                  <c:v>7578063</c:v>
                </c:pt>
                <c:pt idx="2740">
                  <c:v>2332728</c:v>
                </c:pt>
                <c:pt idx="2741">
                  <c:v>4440740.5</c:v>
                </c:pt>
                <c:pt idx="2742">
                  <c:v>113428541.66666667</c:v>
                </c:pt>
                <c:pt idx="2743">
                  <c:v>92945332.5</c:v>
                </c:pt>
                <c:pt idx="2744">
                  <c:v>4591629</c:v>
                </c:pt>
                <c:pt idx="2745">
                  <c:v>176301426.66666666</c:v>
                </c:pt>
                <c:pt idx="2746">
                  <c:v>54032305.25</c:v>
                </c:pt>
                <c:pt idx="2747">
                  <c:v>75317743</c:v>
                </c:pt>
                <c:pt idx="2748">
                  <c:v>365971656</c:v>
                </c:pt>
                <c:pt idx="2749">
                  <c:v>19504039</c:v>
                </c:pt>
                <c:pt idx="2750">
                  <c:v>133031473</c:v>
                </c:pt>
                <c:pt idx="2751">
                  <c:v>146741</c:v>
                </c:pt>
                <c:pt idx="2752">
                  <c:v>64417003</c:v>
                </c:pt>
                <c:pt idx="2753">
                  <c:v>1237219</c:v>
                </c:pt>
                <c:pt idx="2754">
                  <c:v>20205757</c:v>
                </c:pt>
                <c:pt idx="2755">
                  <c:v>461421559</c:v>
                </c:pt>
                <c:pt idx="2756">
                  <c:v>127553453.5</c:v>
                </c:pt>
                <c:pt idx="2757">
                  <c:v>104545505</c:v>
                </c:pt>
                <c:pt idx="2758">
                  <c:v>71508440</c:v>
                </c:pt>
                <c:pt idx="2759">
                  <c:v>37624866.75</c:v>
                </c:pt>
                <c:pt idx="2760">
                  <c:v>30690215</c:v>
                </c:pt>
              </c:numCache>
            </c:numRef>
          </c:val>
          <c:extLst>
            <c:ext xmlns:c16="http://schemas.microsoft.com/office/drawing/2014/chart" uri="{C3380CC4-5D6E-409C-BE32-E72D297353CC}">
              <c16:uniqueId val="{00000000-321B-4FE8-94BC-5F5DDE6E90F0}"/>
            </c:ext>
          </c:extLst>
        </c:ser>
        <c:dLbls>
          <c:showLegendKey val="0"/>
          <c:showVal val="0"/>
          <c:showCatName val="0"/>
          <c:showSerName val="0"/>
          <c:showPercent val="0"/>
          <c:showBubbleSize val="0"/>
        </c:dLbls>
        <c:gapWidth val="219"/>
        <c:overlap val="-27"/>
        <c:axId val="1024201519"/>
        <c:axId val="1024201999"/>
      </c:barChart>
      <c:catAx>
        <c:axId val="102420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201999"/>
        <c:crosses val="autoZero"/>
        <c:auto val="1"/>
        <c:lblAlgn val="ctr"/>
        <c:lblOffset val="100"/>
        <c:noMultiLvlLbl val="0"/>
      </c:catAx>
      <c:valAx>
        <c:axId val="102420199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2420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Dashboard.xlsx]StarAnalysis!PivotTable19</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Trend of Star and IMDB Scores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StarAnalysis!$P$3</c:f>
              <c:strCache>
                <c:ptCount val="1"/>
                <c:pt idx="0">
                  <c:v>Total</c:v>
                </c:pt>
              </c:strCache>
            </c:strRef>
          </c:tx>
          <c:spPr>
            <a:ln w="28575" cap="rnd">
              <a:solidFill>
                <a:schemeClr val="accent4"/>
              </a:solidFill>
              <a:round/>
            </a:ln>
            <a:effectLst/>
          </c:spPr>
          <c:marker>
            <c:symbol val="none"/>
          </c:marker>
          <c:cat>
            <c:strRef>
              <c:f>StarAnalysis!$O$4:$O$2765</c:f>
              <c:strCache>
                <c:ptCount val="2761"/>
                <c:pt idx="0">
                  <c:v>50 Cent</c:v>
                </c:pt>
                <c:pt idx="1">
                  <c:v>A.J. Cook</c:v>
                </c:pt>
                <c:pt idx="2">
                  <c:v>Ã‰milie Dequenne</c:v>
                </c:pt>
                <c:pt idx="3">
                  <c:v>Ãlex Angulo</c:v>
                </c:pt>
                <c:pt idx="4">
                  <c:v>Aaliyah</c:v>
                </c:pt>
                <c:pt idx="5">
                  <c:v>Aamir Khan</c:v>
                </c:pt>
                <c:pt idx="6">
                  <c:v>Aaron Eckhart</c:v>
                </c:pt>
                <c:pt idx="7">
                  <c:v>Aaron Moorhead</c:v>
                </c:pt>
                <c:pt idx="8">
                  <c:v>Aaron Paul</c:v>
                </c:pt>
                <c:pt idx="9">
                  <c:v>Aaron Pedersen</c:v>
                </c:pt>
                <c:pt idx="10">
                  <c:v>Aaron Poole</c:v>
                </c:pt>
                <c:pt idx="11">
                  <c:v>Aaron Taylor-Johnson</c:v>
                </c:pt>
                <c:pt idx="12">
                  <c:v>Abbie Cornish</c:v>
                </c:pt>
                <c:pt idx="13">
                  <c:v>Abhishek Bachchan</c:v>
                </c:pt>
                <c:pt idx="14">
                  <c:v>Abraham Attah</c:v>
                </c:pt>
                <c:pt idx="15">
                  <c:v>Adam Beach</c:v>
                </c:pt>
                <c:pt idx="16">
                  <c:v>Adam Brody</c:v>
                </c:pt>
                <c:pt idx="17">
                  <c:v>Adam Driver</c:v>
                </c:pt>
                <c:pt idx="18">
                  <c:v>Adam Sandler</c:v>
                </c:pt>
                <c:pt idx="19">
                  <c:v>Adam Scott</c:v>
                </c:pt>
                <c:pt idx="20">
                  <c:v>Adelaide Clemens</c:v>
                </c:pt>
                <c:pt idx="21">
                  <c:v>Adrian Grenier</c:v>
                </c:pt>
                <c:pt idx="22">
                  <c:v>Adrian Pasdar</c:v>
                </c:pt>
                <c:pt idx="23">
                  <c:v>Adrien Brody</c:v>
                </c:pt>
                <c:pt idx="24">
                  <c:v>Adrienne Barbeau</c:v>
                </c:pt>
                <c:pt idx="25">
                  <c:v>Adrienne Shelly</c:v>
                </c:pt>
                <c:pt idx="26">
                  <c:v>Agata Kulesza</c:v>
                </c:pt>
                <c:pt idx="27">
                  <c:v>Agnes Bruckner</c:v>
                </c:pt>
                <c:pt idx="28">
                  <c:v>Aida Mohammadkhani</c:v>
                </c:pt>
                <c:pt idx="29">
                  <c:v>Aidan Quinn</c:v>
                </c:pt>
                <c:pt idx="30">
                  <c:v>Aileen Quinn</c:v>
                </c:pt>
                <c:pt idx="31">
                  <c:v>Aisling Franciosi</c:v>
                </c:pt>
                <c:pt idx="32">
                  <c:v>Ajay Devgn</c:v>
                </c:pt>
                <c:pt idx="33">
                  <c:v>Akio Ã”tsuka</c:v>
                </c:pt>
                <c:pt idx="34">
                  <c:v>Akira Terao</c:v>
                </c:pt>
                <c:pt idx="35">
                  <c:v>Aksel Hennie</c:v>
                </c:pt>
                <c:pt idx="36">
                  <c:v>Akshay Kumar</c:v>
                </c:pt>
                <c:pt idx="37">
                  <c:v>Al Pacino</c:v>
                </c:pt>
                <c:pt idx="38">
                  <c:v>Alan Alda</c:v>
                </c:pt>
                <c:pt idx="39">
                  <c:v>Alan Arkin</c:v>
                </c:pt>
                <c:pt idx="40">
                  <c:v>Alan Bates</c:v>
                </c:pt>
                <c:pt idx="41">
                  <c:v>Alan Boyce</c:v>
                </c:pt>
                <c:pt idx="42">
                  <c:v>Alan Cumming</c:v>
                </c:pt>
                <c:pt idx="43">
                  <c:v>Alan Rickman</c:v>
                </c:pt>
                <c:pt idx="44">
                  <c:v>Alan Van Sprang</c:v>
                </c:pt>
                <c:pt idx="45">
                  <c:v>Alan Young</c:v>
                </c:pt>
                <c:pt idx="46">
                  <c:v>Albert Brooks</c:v>
                </c:pt>
                <c:pt idx="47">
                  <c:v>Albert Dupontel</c:v>
                </c:pt>
                <c:pt idx="48">
                  <c:v>Albert Finney</c:v>
                </c:pt>
                <c:pt idx="49">
                  <c:v>Alden Ehrenreich</c:v>
                </c:pt>
                <c:pt idx="50">
                  <c:v>Aldis Hodge</c:v>
                </c:pt>
                <c:pt idx="51">
                  <c:v>Alec Baldwin</c:v>
                </c:pt>
                <c:pt idx="52">
                  <c:v>Alek Skarlatos</c:v>
                </c:pt>
                <c:pt idx="53">
                  <c:v>Aleksey Serebryakov</c:v>
                </c:pt>
                <c:pt idx="54">
                  <c:v>Alessandro Nivola</c:v>
                </c:pt>
                <c:pt idx="55">
                  <c:v>Alex D. Linz</c:v>
                </c:pt>
                <c:pt idx="56">
                  <c:v>Alex Etel</c:v>
                </c:pt>
                <c:pt idx="57">
                  <c:v>Alex Kendrick</c:v>
                </c:pt>
                <c:pt idx="58">
                  <c:v>Alex Pettyfer</c:v>
                </c:pt>
                <c:pt idx="59">
                  <c:v>Alex Roe</c:v>
                </c:pt>
                <c:pt idx="60">
                  <c:v>Alex Veadov</c:v>
                </c:pt>
                <c:pt idx="61">
                  <c:v>Alex Vincent</c:v>
                </c:pt>
                <c:pt idx="62">
                  <c:v>Alexa PenaVega</c:v>
                </c:pt>
                <c:pt idx="63">
                  <c:v>Alexander Ludwig</c:v>
                </c:pt>
                <c:pt idx="64">
                  <c:v>Alexander SkarsgÃ¥rd</c:v>
                </c:pt>
                <c:pt idx="65">
                  <c:v>Alexandra Daddario</c:v>
                </c:pt>
                <c:pt idx="66">
                  <c:v>Alexandra DahlstrÃ¶m</c:v>
                </c:pt>
                <c:pt idx="67">
                  <c:v>Alexandre Rodrigues</c:v>
                </c:pt>
                <c:pt idx="68">
                  <c:v>Alexis Bledel</c:v>
                </c:pt>
                <c:pt idx="69">
                  <c:v>Alexis Denisof</c:v>
                </c:pt>
                <c:pt idx="70">
                  <c:v>Alexsandra Wright</c:v>
                </c:pt>
                <c:pt idx="71">
                  <c:v>Alfre Woodard</c:v>
                </c:pt>
                <c:pt idx="72">
                  <c:v>Alfred Molina</c:v>
                </c:pt>
                <c:pt idx="73">
                  <c:v>Ali MacGraw</c:v>
                </c:pt>
                <c:pt idx="74">
                  <c:v>Alia Shawkat</c:v>
                </c:pt>
                <c:pt idx="75">
                  <c:v>Alice Diabo</c:v>
                </c:pt>
                <c:pt idx="76">
                  <c:v>Alice Englert</c:v>
                </c:pt>
                <c:pt idx="77">
                  <c:v>Alice Lowe</c:v>
                </c:pt>
                <c:pt idx="78">
                  <c:v>Alicia Silverstone</c:v>
                </c:pt>
                <c:pt idx="79">
                  <c:v>Alicia Vikander</c:v>
                </c:pt>
                <c:pt idx="80">
                  <c:v>Alison Brie</c:v>
                </c:pt>
                <c:pt idx="81">
                  <c:v>Alison Lohman</c:v>
                </c:pt>
                <c:pt idx="82">
                  <c:v>Alison Steadman</c:v>
                </c:pt>
                <c:pt idx="83">
                  <c:v>Allen Covert</c:v>
                </c:pt>
                <c:pt idx="84">
                  <c:v>Allen Payne</c:v>
                </c:pt>
                <c:pt idx="85">
                  <c:v>Ally Sheedy</c:v>
                </c:pt>
                <c:pt idx="86">
                  <c:v>Alyson Hannigan</c:v>
                </c:pt>
                <c:pt idx="87">
                  <c:v>Alyssa Milano</c:v>
                </c:pt>
                <c:pt idx="88">
                  <c:v>Amanda Bynes</c:v>
                </c:pt>
                <c:pt idx="89">
                  <c:v>Amanda Donohoe</c:v>
                </c:pt>
                <c:pt idx="90">
                  <c:v>Amanda Schull</c:v>
                </c:pt>
                <c:pt idx="91">
                  <c:v>Amanda Seyfried</c:v>
                </c:pt>
                <c:pt idx="92">
                  <c:v>Amandla Stenberg</c:v>
                </c:pt>
                <c:pt idx="93">
                  <c:v>Amber Heard</c:v>
                </c:pt>
                <c:pt idx="94">
                  <c:v>Amber Tamblyn</c:v>
                </c:pt>
                <c:pt idx="95">
                  <c:v>America Ferrera</c:v>
                </c:pt>
                <c:pt idx="96">
                  <c:v>Amitabh Bachchan</c:v>
                </c:pt>
                <c:pt idx="97">
                  <c:v>Amy Adams</c:v>
                </c:pt>
                <c:pt idx="98">
                  <c:v>Amy Brenneman</c:v>
                </c:pt>
                <c:pt idx="99">
                  <c:v>Amy Irving</c:v>
                </c:pt>
                <c:pt idx="100">
                  <c:v>Amy Landecker</c:v>
                </c:pt>
                <c:pt idx="101">
                  <c:v>Amy Madigan</c:v>
                </c:pt>
                <c:pt idx="102">
                  <c:v>Amy Poehler</c:v>
                </c:pt>
                <c:pt idx="103">
                  <c:v>Amy Schumer</c:v>
                </c:pt>
                <c:pt idx="104">
                  <c:v>Amy Seimetz</c:v>
                </c:pt>
                <c:pt idx="105">
                  <c:v>AnaÃ¯s Reboux</c:v>
                </c:pt>
                <c:pt idx="106">
                  <c:v>Anamaria Marinca</c:v>
                </c:pt>
                <c:pt idx="107">
                  <c:v>Anders Danielsen Lie</c:v>
                </c:pt>
                <c:pt idx="108">
                  <c:v>Andie MacDowell</c:v>
                </c:pt>
                <c:pt idx="109">
                  <c:v>Andre Gower</c:v>
                </c:pt>
                <c:pt idx="110">
                  <c:v>Andre Gregory</c:v>
                </c:pt>
                <c:pt idx="111">
                  <c:v>Andreas Wilson</c:v>
                </c:pt>
                <c:pt idx="112">
                  <c:v>Andrew Dice Clay</c:v>
                </c:pt>
                <c:pt idx="113">
                  <c:v>Andrew Garfield</c:v>
                </c:pt>
                <c:pt idx="114">
                  <c:v>Andrew Lawrence</c:v>
                </c:pt>
                <c:pt idx="115">
                  <c:v>Andrew Lowery</c:v>
                </c:pt>
                <c:pt idx="116">
                  <c:v>Andrew McCarthy</c:v>
                </c:pt>
                <c:pt idx="117">
                  <c:v>Andrew Philpot</c:v>
                </c:pt>
                <c:pt idx="118">
                  <c:v>Andrew Prine</c:v>
                </c:pt>
                <c:pt idx="119">
                  <c:v>Andrew Robinson</c:v>
                </c:pt>
                <c:pt idx="120">
                  <c:v>Andrew Stevens</c:v>
                </c:pt>
                <c:pt idx="121">
                  <c:v>Andy Biersack</c:v>
                </c:pt>
                <c:pt idx="122">
                  <c:v>Andy Garcia</c:v>
                </c:pt>
                <c:pt idx="123">
                  <c:v>Andy Kaufman</c:v>
                </c:pt>
                <c:pt idx="124">
                  <c:v>Andy Lau</c:v>
                </c:pt>
                <c:pt idx="125">
                  <c:v>Andy Powers</c:v>
                </c:pt>
                <c:pt idx="126">
                  <c:v>Andy Samberg</c:v>
                </c:pt>
                <c:pt idx="127">
                  <c:v>Andy Serkis</c:v>
                </c:pt>
                <c:pt idx="128">
                  <c:v>Angel Aviles</c:v>
                </c:pt>
                <c:pt idx="129">
                  <c:v>Angela Bassett</c:v>
                </c:pt>
                <c:pt idx="130">
                  <c:v>Angela Bettis</c:v>
                </c:pt>
                <c:pt idx="131">
                  <c:v>Angelina Jolie</c:v>
                </c:pt>
                <c:pt idx="132">
                  <c:v>Angourie Rice</c:v>
                </c:pt>
                <c:pt idx="133">
                  <c:v>Angus Macfadyen</c:v>
                </c:pt>
                <c:pt idx="134">
                  <c:v>Anika Noni Rose</c:v>
                </c:pt>
                <c:pt idx="135">
                  <c:v>Anjelica Huston</c:v>
                </c:pt>
                <c:pt idx="136">
                  <c:v>Ann Dowd</c:v>
                </c:pt>
                <c:pt idx="137">
                  <c:v>Anna Chlumsky</c:v>
                </c:pt>
                <c:pt idx="138">
                  <c:v>Anna Faris</c:v>
                </c:pt>
                <c:pt idx="139">
                  <c:v>Anna Kendrick</c:v>
                </c:pt>
                <c:pt idx="140">
                  <c:v>Anna Paquin</c:v>
                </c:pt>
                <c:pt idx="141">
                  <c:v>Annabella Sciorra</c:v>
                </c:pt>
                <c:pt idx="142">
                  <c:v>Annabeth Gish</c:v>
                </c:pt>
                <c:pt idx="143">
                  <c:v>AnnaSophia Robb</c:v>
                </c:pt>
                <c:pt idx="144">
                  <c:v>Anne Bancroft</c:v>
                </c:pt>
                <c:pt idx="145">
                  <c:v>Anne Dorval</c:v>
                </c:pt>
                <c:pt idx="146">
                  <c:v>Anne Hathaway</c:v>
                </c:pt>
                <c:pt idx="147">
                  <c:v>Anne Parillaud</c:v>
                </c:pt>
                <c:pt idx="148">
                  <c:v>Anne Reid</c:v>
                </c:pt>
                <c:pt idx="149">
                  <c:v>Anne TeyssÃ¨dre</c:v>
                </c:pt>
                <c:pt idx="150">
                  <c:v>Annette Bening</c:v>
                </c:pt>
                <c:pt idx="151">
                  <c:v>Anouk AimÃ©e</c:v>
                </c:pt>
                <c:pt idx="152">
                  <c:v>Ansel Elgort</c:v>
                </c:pt>
                <c:pt idx="153">
                  <c:v>Anthony Anderson</c:v>
                </c:pt>
                <c:pt idx="154">
                  <c:v>Anthony Barrile</c:v>
                </c:pt>
                <c:pt idx="155">
                  <c:v>Anthony Edwards</c:v>
                </c:pt>
                <c:pt idx="156">
                  <c:v>Anthony Gonzalez</c:v>
                </c:pt>
                <c:pt idx="157">
                  <c:v>Anthony Hopkins</c:v>
                </c:pt>
                <c:pt idx="158">
                  <c:v>Anthony LaPaglia</c:v>
                </c:pt>
                <c:pt idx="159">
                  <c:v>Anthony Mackie</c:v>
                </c:pt>
                <c:pt idx="160">
                  <c:v>Anthony Michael Hall</c:v>
                </c:pt>
                <c:pt idx="161">
                  <c:v>Anthony Newley</c:v>
                </c:pt>
                <c:pt idx="162">
                  <c:v>Anthony Perkins</c:v>
                </c:pt>
                <c:pt idx="163">
                  <c:v>Anthony Quinn</c:v>
                </c:pt>
                <c:pt idx="164">
                  <c:v>Anton Glanzelius</c:v>
                </c:pt>
                <c:pt idx="165">
                  <c:v>Anton Yelchin</c:v>
                </c:pt>
                <c:pt idx="166">
                  <c:v>Antonio Banderas</c:v>
                </c:pt>
                <c:pt idx="167">
                  <c:v>Anya Taylor-Joy</c:v>
                </c:pt>
                <c:pt idx="168">
                  <c:v>Arata Iura</c:v>
                </c:pt>
                <c:pt idx="169">
                  <c:v>Ari Folman</c:v>
                </c:pt>
                <c:pt idx="170">
                  <c:v>Ari Graynor</c:v>
                </c:pt>
                <c:pt idx="171">
                  <c:v>Arielle Holmes</c:v>
                </c:pt>
                <c:pt idx="172">
                  <c:v>Arjun Kapoor</c:v>
                </c:pt>
                <c:pt idx="173">
                  <c:v>Armand Assante</c:v>
                </c:pt>
                <c:pt idx="174">
                  <c:v>Armie Hammer</c:v>
                </c:pt>
                <c:pt idx="175">
                  <c:v>Arnold Schwarzenegger</c:v>
                </c:pt>
                <c:pt idx="176">
                  <c:v>Arye Gross</c:v>
                </c:pt>
                <c:pt idx="177">
                  <c:v>Asa Butterfield</c:v>
                </c:pt>
                <c:pt idx="178">
                  <c:v>Ashley Bratcher</c:v>
                </c:pt>
                <c:pt idx="179">
                  <c:v>Ashley Greene</c:v>
                </c:pt>
                <c:pt idx="180">
                  <c:v>Ashley Hinshaw</c:v>
                </c:pt>
                <c:pt idx="181">
                  <c:v>Ashley Judd</c:v>
                </c:pt>
                <c:pt idx="182">
                  <c:v>Ashley Tisdale</c:v>
                </c:pt>
                <c:pt idx="183">
                  <c:v>Ashton Kutcher</c:v>
                </c:pt>
                <c:pt idx="184">
                  <c:v>Asia Argento</c:v>
                </c:pt>
                <c:pt idx="185">
                  <c:v>Assumpta Serna</c:v>
                </c:pt>
                <c:pt idx="186">
                  <c:v>Atsuko Tanaka</c:v>
                </c:pt>
                <c:pt idx="187">
                  <c:v>Aubrey Peeples</c:v>
                </c:pt>
                <c:pt idx="188">
                  <c:v>Aubrey Plaza</c:v>
                </c:pt>
                <c:pt idx="189">
                  <c:v>Audie England</c:v>
                </c:pt>
                <c:pt idx="190">
                  <c:v>Audrey Tautou</c:v>
                </c:pt>
                <c:pt idx="191">
                  <c:v>Auli'i Cravalho</c:v>
                </c:pt>
                <c:pt idx="192">
                  <c:v>Avtandil Makharadze</c:v>
                </c:pt>
                <c:pt idx="193">
                  <c:v>Ayako Fujitani</c:v>
                </c:pt>
                <c:pt idx="194">
                  <c:v>Ayushmann Khurrana</c:v>
                </c:pt>
                <c:pt idx="195">
                  <c:v>BÃ©rÃ©nice Bejo</c:v>
                </c:pt>
                <c:pt idx="196">
                  <c:v>Bai Ling</c:v>
                </c:pt>
                <c:pt idx="197">
                  <c:v>Bajram Severdzan</c:v>
                </c:pt>
                <c:pt idx="198">
                  <c:v>Balthazar Getty</c:v>
                </c:pt>
                <c:pt idx="199">
                  <c:v>Barbara Hershey</c:v>
                </c:pt>
                <c:pt idx="200">
                  <c:v>Barbara Sukowa</c:v>
                </c:pt>
                <c:pt idx="201">
                  <c:v>Barbra Streisand</c:v>
                </c:pt>
                <c:pt idx="202">
                  <c:v>Barney Clark</c:v>
                </c:pt>
                <c:pt idx="203">
                  <c:v>Barry Bostwick</c:v>
                </c:pt>
                <c:pt idx="204">
                  <c:v>Barry G. Bernson</c:v>
                </c:pt>
                <c:pt idx="205">
                  <c:v>Barry Jackson</c:v>
                </c:pt>
                <c:pt idx="206">
                  <c:v>Barry Otto</c:v>
                </c:pt>
                <c:pt idx="207">
                  <c:v>Barry Watson</c:v>
                </c:pt>
                <c:pt idx="208">
                  <c:v>Bart Conner</c:v>
                </c:pt>
                <c:pt idx="209">
                  <c:v>Batsheva Dance Company</c:v>
                </c:pt>
                <c:pt idx="210">
                  <c:v>Beau Knapp</c:v>
                </c:pt>
                <c:pt idx="211">
                  <c:v>Behzad Dorani</c:v>
                </c:pt>
                <c:pt idx="212">
                  <c:v>Bel Powley</c:v>
                </c:pt>
                <c:pt idx="213">
                  <c:v>BelÃ©n Rueda</c:v>
                </c:pt>
                <c:pt idx="214">
                  <c:v>Bella Thorne</c:v>
                </c:pt>
                <c:pt idx="215">
                  <c:v>Ben Affleck</c:v>
                </c:pt>
                <c:pt idx="216">
                  <c:v>Ben Barnes</c:v>
                </c:pt>
                <c:pt idx="217">
                  <c:v>Ben Burtt</c:v>
                </c:pt>
                <c:pt idx="218">
                  <c:v>Ben Cross</c:v>
                </c:pt>
                <c:pt idx="219">
                  <c:v>Ben Foster</c:v>
                </c:pt>
                <c:pt idx="220">
                  <c:v>Ben Kingsley</c:v>
                </c:pt>
                <c:pt idx="221">
                  <c:v>Ben Mendelsohn</c:v>
                </c:pt>
                <c:pt idx="222">
                  <c:v>Ben Murphy</c:v>
                </c:pt>
                <c:pt idx="223">
                  <c:v>Ben Schnetzer</c:v>
                </c:pt>
                <c:pt idx="224">
                  <c:v>Ben Schwartz</c:v>
                </c:pt>
                <c:pt idx="225">
                  <c:v>Ben Stiller</c:v>
                </c:pt>
                <c:pt idx="226">
                  <c:v>Ben Whishaw</c:v>
                </c:pt>
                <c:pt idx="227">
                  <c:v>Benedict Cumberbatch</c:v>
                </c:pt>
                <c:pt idx="228">
                  <c:v>Benicio Del Toro</c:v>
                </c:pt>
                <c:pt idx="229">
                  <c:v>Benjamin Bratt</c:v>
                </c:pt>
                <c:pt idx="230">
                  <c:v>Benjamin Walker</c:v>
                </c:pt>
                <c:pt idx="231">
                  <c:v>BenoÃ®t Poelvoorde</c:v>
                </c:pt>
                <c:pt idx="232">
                  <c:v>Bernadette Peters</c:v>
                </c:pt>
                <c:pt idx="233">
                  <c:v>Bernard Giraudeau</c:v>
                </c:pt>
                <c:pt idx="234">
                  <c:v>Bernard Hill</c:v>
                </c:pt>
                <c:pt idx="235">
                  <c:v>Bertil Guve</c:v>
                </c:pt>
                <c:pt idx="236">
                  <c:v>Betsy Palmer</c:v>
                </c:pt>
                <c:pt idx="237">
                  <c:v>Betsy Russell</c:v>
                </c:pt>
                <c:pt idx="238">
                  <c:v>Bette Davis</c:v>
                </c:pt>
                <c:pt idx="239">
                  <c:v>Bette Midler</c:v>
                </c:pt>
                <c:pt idx="240">
                  <c:v>Bettina Bush</c:v>
                </c:pt>
                <c:pt idx="241">
                  <c:v>BeyoncÃ©</c:v>
                </c:pt>
                <c:pt idx="242">
                  <c:v>Biff Yeager</c:v>
                </c:pt>
                <c:pt idx="243">
                  <c:v>Big Boi</c:v>
                </c:pt>
                <c:pt idx="244">
                  <c:v>Bill Bellamy</c:v>
                </c:pt>
                <c:pt idx="245">
                  <c:v>Bill Cosby</c:v>
                </c:pt>
                <c:pt idx="246">
                  <c:v>Bill Farmer</c:v>
                </c:pt>
                <c:pt idx="247">
                  <c:v>Bill Hader</c:v>
                </c:pt>
                <c:pt idx="248">
                  <c:v>Bill Milner</c:v>
                </c:pt>
                <c:pt idx="249">
                  <c:v>Bill Murray</c:v>
                </c:pt>
                <c:pt idx="250">
                  <c:v>Bill Nighy</c:v>
                </c:pt>
                <c:pt idx="251">
                  <c:v>Bill Paterson</c:v>
                </c:pt>
                <c:pt idx="252">
                  <c:v>Bill Paxton</c:v>
                </c:pt>
                <c:pt idx="253">
                  <c:v>Bill Pullman</c:v>
                </c:pt>
                <c:pt idx="254">
                  <c:v>Bill Schoppert</c:v>
                </c:pt>
                <c:pt idx="255">
                  <c:v>Bill SkarsgÃ¥rd</c:v>
                </c:pt>
                <c:pt idx="256">
                  <c:v>Billy Barratt</c:v>
                </c:pt>
                <c:pt idx="257">
                  <c:v>Billy Bob Thornton</c:v>
                </c:pt>
                <c:pt idx="258">
                  <c:v>Billy Campbell</c:v>
                </c:pt>
                <c:pt idx="259">
                  <c:v>Billy Crudup</c:v>
                </c:pt>
                <c:pt idx="260">
                  <c:v>Billy Crystal</c:v>
                </c:pt>
                <c:pt idx="261">
                  <c:v>Billy Howle</c:v>
                </c:pt>
                <c:pt idx="262">
                  <c:v>Billy Zane</c:v>
                </c:pt>
                <c:pt idx="263">
                  <c:v>BjÃ¶rk</c:v>
                </c:pt>
                <c:pt idx="264">
                  <c:v>Blake Heron</c:v>
                </c:pt>
                <c:pt idx="265">
                  <c:v>Blake Jenner</c:v>
                </c:pt>
                <c:pt idx="266">
                  <c:v>Blake Lively</c:v>
                </c:pt>
                <c:pt idx="267">
                  <c:v>Blanchard Ryan</c:v>
                </c:pt>
                <c:pt idx="268">
                  <c:v>Blayne Weaver</c:v>
                </c:pt>
                <c:pt idx="269">
                  <c:v>Blythe Danner</c:v>
                </c:pt>
                <c:pt idx="270">
                  <c:v>Bo Derek</c:v>
                </c:pt>
                <c:pt idx="271">
                  <c:v>Bob Dylan</c:v>
                </c:pt>
                <c:pt idx="272">
                  <c:v>Bob Geldof</c:v>
                </c:pt>
                <c:pt idx="273">
                  <c:v>Bob Hoskins</c:v>
                </c:pt>
                <c:pt idx="274">
                  <c:v>Bob Newhart</c:v>
                </c:pt>
                <c:pt idx="275">
                  <c:v>Bobcat Goldthwait</c:v>
                </c:pt>
                <c:pt idx="276">
                  <c:v>Bonnie Bedelia</c:v>
                </c:pt>
                <c:pt idx="277">
                  <c:v>Bonnie Langford</c:v>
                </c:pt>
                <c:pt idx="278">
                  <c:v>Bonnie Root</c:v>
                </c:pt>
                <c:pt idx="279">
                  <c:v>Boyd Holbrook</c:v>
                </c:pt>
                <c:pt idx="280">
                  <c:v>Brad Davis</c:v>
                </c:pt>
                <c:pt idx="281">
                  <c:v>Brad Dourif</c:v>
                </c:pt>
                <c:pt idx="282">
                  <c:v>Brad Garrett</c:v>
                </c:pt>
                <c:pt idx="283">
                  <c:v>Brad Johnson</c:v>
                </c:pt>
                <c:pt idx="284">
                  <c:v>Brad Pitt</c:v>
                </c:pt>
                <c:pt idx="285">
                  <c:v>Brad Renfro</c:v>
                </c:pt>
                <c:pt idx="286">
                  <c:v>Bradley Cooper</c:v>
                </c:pt>
                <c:pt idx="287">
                  <c:v>Bradley Gregg</c:v>
                </c:pt>
                <c:pt idx="288">
                  <c:v>Brady Corbet</c:v>
                </c:pt>
                <c:pt idx="289">
                  <c:v>Brady Jandreau</c:v>
                </c:pt>
                <c:pt idx="290">
                  <c:v>Brandon Lee</c:v>
                </c:pt>
                <c:pt idx="291">
                  <c:v>Brandon Quintin Adams</c:v>
                </c:pt>
                <c:pt idx="292">
                  <c:v>Brandon Routh</c:v>
                </c:pt>
                <c:pt idx="293">
                  <c:v>Branko Djuric</c:v>
                </c:pt>
                <c:pt idx="294">
                  <c:v>Breckin Meyer</c:v>
                </c:pt>
                <c:pt idx="295">
                  <c:v>Brenda Blethyn</c:v>
                </c:pt>
                <c:pt idx="296">
                  <c:v>Brendan Fraser</c:v>
                </c:pt>
                <c:pt idx="297">
                  <c:v>Brendan Gleeson</c:v>
                </c:pt>
                <c:pt idx="298">
                  <c:v>Brenton Thwaites</c:v>
                </c:pt>
                <c:pt idx="299">
                  <c:v>Brett Dalton</c:v>
                </c:pt>
                <c:pt idx="300">
                  <c:v>Brian Benben</c:v>
                </c:pt>
                <c:pt idx="301">
                  <c:v>Brian Bonsall</c:v>
                </c:pt>
                <c:pt idx="302">
                  <c:v>Brian Bosworth</c:v>
                </c:pt>
                <c:pt idx="303">
                  <c:v>Brian Cox</c:v>
                </c:pt>
                <c:pt idx="304">
                  <c:v>Brian Dennehy</c:v>
                </c:pt>
                <c:pt idx="305">
                  <c:v>Brian Kerwin</c:v>
                </c:pt>
                <c:pt idx="306">
                  <c:v>Brian Krause</c:v>
                </c:pt>
                <c:pt idx="307">
                  <c:v>Brian O'Halloran</c:v>
                </c:pt>
                <c:pt idx="308">
                  <c:v>Briana Evigan</c:v>
                </c:pt>
                <c:pt idx="309">
                  <c:v>Bridget Fonda</c:v>
                </c:pt>
                <c:pt idx="310">
                  <c:v>Brie Larson</c:v>
                </c:pt>
                <c:pt idx="311">
                  <c:v>Brigitte Lin</c:v>
                </c:pt>
                <c:pt idx="312">
                  <c:v>Brit Marling</c:v>
                </c:pt>
                <c:pt idx="313">
                  <c:v>Britney Spears</c:v>
                </c:pt>
                <c:pt idx="314">
                  <c:v>Brittany Murphy</c:v>
                </c:pt>
                <c:pt idx="315">
                  <c:v>Brittany Snow</c:v>
                </c:pt>
                <c:pt idx="316">
                  <c:v>Bronson Pinchot</c:v>
                </c:pt>
                <c:pt idx="317">
                  <c:v>Brooke Adams</c:v>
                </c:pt>
                <c:pt idx="318">
                  <c:v>Brooke Shields</c:v>
                </c:pt>
                <c:pt idx="319">
                  <c:v>Brooklynn Prince</c:v>
                </c:pt>
                <c:pt idx="320">
                  <c:v>Bruce Campbell</c:v>
                </c:pt>
                <c:pt idx="321">
                  <c:v>Bruce Dern</c:v>
                </c:pt>
                <c:pt idx="322">
                  <c:v>Bruce Greenwood</c:v>
                </c:pt>
                <c:pt idx="323">
                  <c:v>Bruce Ramsay</c:v>
                </c:pt>
                <c:pt idx="324">
                  <c:v>Bruce Willis</c:v>
                </c:pt>
                <c:pt idx="325">
                  <c:v>Bruno Ganz</c:v>
                </c:pt>
                <c:pt idx="326">
                  <c:v>Bruno Lawrence</c:v>
                </c:pt>
                <c:pt idx="327">
                  <c:v>Bryan Brown</c:v>
                </c:pt>
                <c:pt idx="328">
                  <c:v>Bryan Cranston</c:v>
                </c:pt>
                <c:pt idx="329">
                  <c:v>Bryce Dallas Howard</c:v>
                </c:pt>
                <c:pt idx="330">
                  <c:v>Bubba Smith</c:v>
                </c:pt>
                <c:pt idx="331">
                  <c:v>Bulle Ogier</c:v>
                </c:pt>
                <c:pt idx="332">
                  <c:v>Burt Lancaster</c:v>
                </c:pt>
                <c:pt idx="333">
                  <c:v>Burt Reynolds</c:v>
                </c:pt>
                <c:pt idx="334">
                  <c:v>C. Thomas Howell</c:v>
                </c:pt>
                <c:pt idx="335">
                  <c:v>CÃ©cile de France</c:v>
                </c:pt>
                <c:pt idx="336">
                  <c:v>Caitlin Gerard</c:v>
                </c:pt>
                <c:pt idx="337">
                  <c:v>Callum Turner</c:v>
                </c:pt>
                <c:pt idx="338">
                  <c:v>Calvin Reeder</c:v>
                </c:pt>
                <c:pt idx="339">
                  <c:v>Cameron Diaz</c:v>
                </c:pt>
                <c:pt idx="340">
                  <c:v>Cameron Dye</c:v>
                </c:pt>
                <c:pt idx="341">
                  <c:v>Camilla Belle</c:v>
                </c:pt>
                <c:pt idx="342">
                  <c:v>Carey Mulligan</c:v>
                </c:pt>
                <c:pt idx="343">
                  <c:v>Carice van Houten</c:v>
                </c:pt>
                <c:pt idx="344">
                  <c:v>Carl Weathers</c:v>
                </c:pt>
                <c:pt idx="345">
                  <c:v>Carlo Cecchi</c:v>
                </c:pt>
                <c:pt idx="346">
                  <c:v>Carlos Acosta</c:v>
                </c:pt>
                <c:pt idx="347">
                  <c:v>Carlos Alazraqui</c:v>
                </c:pt>
                <c:pt idx="348">
                  <c:v>Carlos Gallardo</c:v>
                </c:pt>
                <c:pt idx="349">
                  <c:v>Carmen Electra</c:v>
                </c:pt>
                <c:pt idx="350">
                  <c:v>Carmen Maura</c:v>
                </c:pt>
                <c:pt idx="351">
                  <c:v>Caroline Ducey</c:v>
                </c:pt>
                <c:pt idx="352">
                  <c:v>Carolyn Farina</c:v>
                </c:pt>
                <c:pt idx="353">
                  <c:v>Cary Elwes</c:v>
                </c:pt>
                <c:pt idx="354">
                  <c:v>Casey Affleck</c:v>
                </c:pt>
                <c:pt idx="355">
                  <c:v>Casey Siemaszko</c:v>
                </c:pt>
                <c:pt idx="356">
                  <c:v>Casper Van Dien</c:v>
                </c:pt>
                <c:pt idx="357">
                  <c:v>Cassandra Peterson</c:v>
                </c:pt>
                <c:pt idx="358">
                  <c:v>Catalina Sandino Moreno</c:v>
                </c:pt>
                <c:pt idx="359">
                  <c:v>Cate Blanchett</c:v>
                </c:pt>
                <c:pt idx="360">
                  <c:v>Catherine Deneuve</c:v>
                </c:pt>
                <c:pt idx="361">
                  <c:v>Catherine Hicks</c:v>
                </c:pt>
                <c:pt idx="362">
                  <c:v>Catherine Keener</c:v>
                </c:pt>
                <c:pt idx="363">
                  <c:v>Catherine Mary Stewart</c:v>
                </c:pt>
                <c:pt idx="364">
                  <c:v>Catherine McCormack</c:v>
                </c:pt>
                <c:pt idx="365">
                  <c:v>Catherine O'Hara</c:v>
                </c:pt>
                <c:pt idx="366">
                  <c:v>Catherine Zeta-Jones</c:v>
                </c:pt>
                <c:pt idx="367">
                  <c:v>Cathy Podewell</c:v>
                </c:pt>
                <c:pt idx="368">
                  <c:v>Catriona MacColl</c:v>
                </c:pt>
                <c:pt idx="369">
                  <c:v>Cayden Boyd</c:v>
                </c:pt>
                <c:pt idx="370">
                  <c:v>Caylee Cowan</c:v>
                </c:pt>
                <c:pt idx="371">
                  <c:v>Cecilia Roth</c:v>
                </c:pt>
                <c:pt idx="372">
                  <c:v>Cedric the Entertainer</c:v>
                </c:pt>
                <c:pt idx="373">
                  <c:v>Chace Crawford</c:v>
                </c:pt>
                <c:pt idx="374">
                  <c:v>Chad Michael Murray</c:v>
                </c:pt>
                <c:pt idx="375">
                  <c:v>Chad Villella</c:v>
                </c:pt>
                <c:pt idx="376">
                  <c:v>Chadwick Boseman</c:v>
                </c:pt>
                <c:pt idx="377">
                  <c:v>Chaney Kley</c:v>
                </c:pt>
                <c:pt idx="378">
                  <c:v>Channing Tatum</c:v>
                </c:pt>
                <c:pt idx="379">
                  <c:v>Chao-jung Chen</c:v>
                </c:pt>
                <c:pt idx="380">
                  <c:v>Charles Bronson</c:v>
                </c:pt>
                <c:pt idx="381">
                  <c:v>Charles Grodin</c:v>
                </c:pt>
                <c:pt idx="382">
                  <c:v>Charles Martin Smith</c:v>
                </c:pt>
                <c:pt idx="383">
                  <c:v>Charlie Clark</c:v>
                </c:pt>
                <c:pt idx="384">
                  <c:v>Charlie Cox</c:v>
                </c:pt>
                <c:pt idx="385">
                  <c:v>Charlie Hunnam</c:v>
                </c:pt>
                <c:pt idx="386">
                  <c:v>Charlie Plummer</c:v>
                </c:pt>
                <c:pt idx="387">
                  <c:v>Charlie Schlatter</c:v>
                </c:pt>
                <c:pt idx="388">
                  <c:v>Charlie Sheen</c:v>
                </c:pt>
                <c:pt idx="389">
                  <c:v>Charlie Talbert</c:v>
                </c:pt>
                <c:pt idx="390">
                  <c:v>Charlize Theron</c:v>
                </c:pt>
                <c:pt idx="391">
                  <c:v>Charlotte Ayanna</c:v>
                </c:pt>
                <c:pt idx="392">
                  <c:v>Charlotte Burke</c:v>
                </c:pt>
                <c:pt idx="393">
                  <c:v>Charlotte Gainsbourg</c:v>
                </c:pt>
                <c:pt idx="394">
                  <c:v>Charlotte Rampling</c:v>
                </c:pt>
                <c:pt idx="395">
                  <c:v>Charlotte VÃ©ry</c:v>
                </c:pt>
                <c:pt idx="396">
                  <c:v>Charlton Heston</c:v>
                </c:pt>
                <c:pt idx="397">
                  <c:v>Chase Williamson</c:v>
                </c:pt>
                <c:pt idx="398">
                  <c:v>Cheech Marin</c:v>
                </c:pt>
                <c:pt idx="399">
                  <c:v>Cher</c:v>
                </c:pt>
                <c:pt idx="400">
                  <c:v>Chevy Chase</c:v>
                </c:pt>
                <c:pt idx="401">
                  <c:v>Chiara Mastroianni</c:v>
                </c:pt>
                <c:pt idx="402">
                  <c:v>Chieko BaishÃ´</c:v>
                </c:pt>
                <c:pt idx="403">
                  <c:v>Chin Tsai</c:v>
                </c:pt>
                <c:pt idx="404">
                  <c:v>Chingmy Yau</c:v>
                </c:pt>
                <c:pt idx="405">
                  <c:v>Chiwetel Ejiofor</c:v>
                </c:pt>
                <c:pt idx="406">
                  <c:v>ChloÃ« Grace Moretz</c:v>
                </c:pt>
                <c:pt idx="407">
                  <c:v>ChloÃ« Sevigny</c:v>
                </c:pt>
                <c:pt idx="408">
                  <c:v>Chloe Bennet</c:v>
                </c:pt>
                <c:pt idx="409">
                  <c:v>Choi Min-sik</c:v>
                </c:pt>
                <c:pt idx="410">
                  <c:v>Chow Yun-Fat</c:v>
                </c:pt>
                <c:pt idx="411">
                  <c:v>Chris Brown</c:v>
                </c:pt>
                <c:pt idx="412">
                  <c:v>Chris Cooper</c:v>
                </c:pt>
                <c:pt idx="413">
                  <c:v>Chris Elliott</c:v>
                </c:pt>
                <c:pt idx="414">
                  <c:v>Chris Evans</c:v>
                </c:pt>
                <c:pt idx="415">
                  <c:v>Chris Farley</c:v>
                </c:pt>
                <c:pt idx="416">
                  <c:v>Chris Hemsworth</c:v>
                </c:pt>
                <c:pt idx="417">
                  <c:v>Chris Kattan</c:v>
                </c:pt>
                <c:pt idx="418">
                  <c:v>Chris Klein</c:v>
                </c:pt>
                <c:pt idx="419">
                  <c:v>Chris Makepeace</c:v>
                </c:pt>
                <c:pt idx="420">
                  <c:v>Chris Massoglia</c:v>
                </c:pt>
                <c:pt idx="421">
                  <c:v>Chris Messina</c:v>
                </c:pt>
                <c:pt idx="422">
                  <c:v>Chris O'Donnell</c:v>
                </c:pt>
                <c:pt idx="423">
                  <c:v>Chris O'Dowd</c:v>
                </c:pt>
                <c:pt idx="424">
                  <c:v>Chris Penn</c:v>
                </c:pt>
                <c:pt idx="425">
                  <c:v>Chris Pine</c:v>
                </c:pt>
                <c:pt idx="426">
                  <c:v>Chris Pratt</c:v>
                </c:pt>
                <c:pt idx="427">
                  <c:v>Chris Rock</c:v>
                </c:pt>
                <c:pt idx="428">
                  <c:v>Chris Sarandon</c:v>
                </c:pt>
                <c:pt idx="429">
                  <c:v>Chris Stafford</c:v>
                </c:pt>
                <c:pt idx="430">
                  <c:v>Chris Young</c:v>
                </c:pt>
                <c:pt idx="431">
                  <c:v>Christian Bale</c:v>
                </c:pt>
                <c:pt idx="432">
                  <c:v>Christian Campbell</c:v>
                </c:pt>
                <c:pt idx="433">
                  <c:v>Christian Clavier</c:v>
                </c:pt>
                <c:pt idx="434">
                  <c:v>Christian Friedel</c:v>
                </c:pt>
                <c:pt idx="435">
                  <c:v>Christian Slater</c:v>
                </c:pt>
                <c:pt idx="436">
                  <c:v>Christina Applegate</c:v>
                </c:pt>
                <c:pt idx="437">
                  <c:v>Christina Hendricks</c:v>
                </c:pt>
                <c:pt idx="438">
                  <c:v>Christina Ricci</c:v>
                </c:pt>
                <c:pt idx="439">
                  <c:v>Christine Cavanaugh</c:v>
                </c:pt>
                <c:pt idx="440">
                  <c:v>Christine Ebersole</c:v>
                </c:pt>
                <c:pt idx="441">
                  <c:v>Christine Lahti</c:v>
                </c:pt>
                <c:pt idx="442">
                  <c:v>Christoph Waltz</c:v>
                </c:pt>
                <c:pt idx="443">
                  <c:v>Christopher Atkins</c:v>
                </c:pt>
                <c:pt idx="444">
                  <c:v>Christopher Denham</c:v>
                </c:pt>
                <c:pt idx="445">
                  <c:v>Christopher Eccleston</c:v>
                </c:pt>
                <c:pt idx="446">
                  <c:v>Christopher George</c:v>
                </c:pt>
                <c:pt idx="447">
                  <c:v>Christopher Gorham</c:v>
                </c:pt>
                <c:pt idx="448">
                  <c:v>Christopher Guest</c:v>
                </c:pt>
                <c:pt idx="449">
                  <c:v>Christopher Lambert</c:v>
                </c:pt>
                <c:pt idx="450">
                  <c:v>Christopher Lloyd</c:v>
                </c:pt>
                <c:pt idx="451">
                  <c:v>Christopher McDonald</c:v>
                </c:pt>
                <c:pt idx="452">
                  <c:v>Christopher Plummer</c:v>
                </c:pt>
                <c:pt idx="453">
                  <c:v>Christopher Reeve</c:v>
                </c:pt>
                <c:pt idx="454">
                  <c:v>Christopher Reid</c:v>
                </c:pt>
                <c:pt idx="455">
                  <c:v>Christopher Walken</c:v>
                </c:pt>
                <c:pt idx="456">
                  <c:v>Christos Stergioglou</c:v>
                </c:pt>
                <c:pt idx="457">
                  <c:v>Chuck Barris</c:v>
                </c:pt>
                <c:pt idx="458">
                  <c:v>Chuck Cooper</c:v>
                </c:pt>
                <c:pt idx="459">
                  <c:v>Chuck Norris</c:v>
                </c:pt>
                <c:pt idx="460">
                  <c:v>Chyler Leigh</c:v>
                </c:pt>
                <c:pt idx="461">
                  <c:v>Cillian Murphy</c:v>
                </c:pt>
                <c:pt idx="462">
                  <c:v>Cindy Williams</c:v>
                </c:pt>
                <c:pt idx="463">
                  <c:v>ClÃ©mence PoÃ©sy</c:v>
                </c:pt>
                <c:pt idx="464">
                  <c:v>Claes Bang</c:v>
                </c:pt>
                <c:pt idx="465">
                  <c:v>Claire Bloom</c:v>
                </c:pt>
                <c:pt idx="466">
                  <c:v>Claire Danes</c:v>
                </c:pt>
                <c:pt idx="467">
                  <c:v>Claire Foy</c:v>
                </c:pt>
                <c:pt idx="468">
                  <c:v>Clarence Williams III</c:v>
                </c:pt>
                <c:pt idx="469">
                  <c:v>Clark Brandon</c:v>
                </c:pt>
                <c:pt idx="470">
                  <c:v>Cliff De Young</c:v>
                </c:pt>
                <c:pt idx="471">
                  <c:v>Cliff Gorman</c:v>
                </c:pt>
                <c:pt idx="472">
                  <c:v>Clint Eastwood</c:v>
                </c:pt>
                <c:pt idx="473">
                  <c:v>Clive Owen</c:v>
                </c:pt>
                <c:pt idx="474">
                  <c:v>Clu Gulager</c:v>
                </c:pt>
                <c:pt idx="475">
                  <c:v>Colin Farrell</c:v>
                </c:pt>
                <c:pt idx="476">
                  <c:v>Colin Firth</c:v>
                </c:pt>
                <c:pt idx="477">
                  <c:v>Colin Friels</c:v>
                </c:pt>
                <c:pt idx="478">
                  <c:v>Colin Hanks</c:v>
                </c:pt>
                <c:pt idx="479">
                  <c:v>Colin O'Donoghue</c:v>
                </c:pt>
                <c:pt idx="480">
                  <c:v>Colin Woodell</c:v>
                </c:pt>
                <c:pt idx="481">
                  <c:v>Colm Meaney</c:v>
                </c:pt>
                <c:pt idx="482">
                  <c:v>Columbus Short</c:v>
                </c:pt>
                <c:pt idx="483">
                  <c:v>Connie Nielsen</c:v>
                </c:pt>
                <c:pt idx="484">
                  <c:v>Connor Paolo</c:v>
                </c:pt>
                <c:pt idx="485">
                  <c:v>Constance Wu</c:v>
                </c:pt>
                <c:pt idx="486">
                  <c:v>Cora Lee Day</c:v>
                </c:pt>
                <c:pt idx="487">
                  <c:v>Coral Browne</c:v>
                </c:pt>
                <c:pt idx="488">
                  <c:v>Coralie Revel</c:v>
                </c:pt>
                <c:pt idx="489">
                  <c:v>Corbin Allred</c:v>
                </c:pt>
                <c:pt idx="490">
                  <c:v>Corey Feldman</c:v>
                </c:pt>
                <c:pt idx="491">
                  <c:v>Corey Haim</c:v>
                </c:pt>
                <c:pt idx="492">
                  <c:v>Craig Bierko</c:v>
                </c:pt>
                <c:pt idx="493">
                  <c:v>Craig Roberts</c:v>
                </c:pt>
                <c:pt idx="494">
                  <c:v>Craig Sheffer</c:v>
                </c:pt>
                <c:pt idx="495">
                  <c:v>Craig T. Nelson</c:v>
                </c:pt>
                <c:pt idx="496">
                  <c:v>Craig Wasson</c:v>
                </c:pt>
                <c:pt idx="497">
                  <c:v>Crispin Glover</c:v>
                </c:pt>
                <c:pt idx="498">
                  <c:v>Cristina Raines</c:v>
                </c:pt>
                <c:pt idx="499">
                  <c:v>Cuba Gooding Jr.</c:v>
                </c:pt>
                <c:pt idx="500">
                  <c:v>Cybill Shepherd</c:v>
                </c:pt>
                <c:pt idx="501">
                  <c:v>Cyndi Lauper</c:v>
                </c:pt>
                <c:pt idx="502">
                  <c:v>Cynthea Mercado</c:v>
                </c:pt>
                <c:pt idx="503">
                  <c:v>Cynthia Dale</c:v>
                </c:pt>
                <c:pt idx="504">
                  <c:v>Cyril Raffaelli</c:v>
                </c:pt>
                <c:pt idx="505">
                  <c:v>D.B. Sweeney</c:v>
                </c:pt>
                <c:pt idx="506">
                  <c:v>Dabney Coleman</c:v>
                </c:pt>
                <c:pt idx="507">
                  <c:v>Dacre Montgomery</c:v>
                </c:pt>
                <c:pt idx="508">
                  <c:v>Daiki Yamashita</c:v>
                </c:pt>
                <c:pt idx="509">
                  <c:v>Daisy Ridley</c:v>
                </c:pt>
                <c:pt idx="510">
                  <c:v>Dakota Fanning</c:v>
                </c:pt>
                <c:pt idx="511">
                  <c:v>Dakota Johnson</c:v>
                </c:pt>
                <c:pt idx="512">
                  <c:v>Dale Midkiff</c:v>
                </c:pt>
                <c:pt idx="513">
                  <c:v>Damian Chapa</c:v>
                </c:pt>
                <c:pt idx="514">
                  <c:v>Damon Wayans</c:v>
                </c:pt>
                <c:pt idx="515">
                  <c:v>Dan Aykroyd</c:v>
                </c:pt>
                <c:pt idx="516">
                  <c:v>Dan Belcher</c:v>
                </c:pt>
                <c:pt idx="517">
                  <c:v>Dan Castellaneta</c:v>
                </c:pt>
                <c:pt idx="518">
                  <c:v>Dan Fogler</c:v>
                </c:pt>
                <c:pt idx="519">
                  <c:v>Dan Monahan</c:v>
                </c:pt>
                <c:pt idx="520">
                  <c:v>Dan Stevens</c:v>
                </c:pt>
                <c:pt idx="521">
                  <c:v>Dana Carvey</c:v>
                </c:pt>
                <c:pt idx="522">
                  <c:v>Dana Delany</c:v>
                </c:pt>
                <c:pt idx="523">
                  <c:v>Dana Kimmell</c:v>
                </c:pt>
                <c:pt idx="524">
                  <c:v>Dane Cook</c:v>
                </c:pt>
                <c:pt idx="525">
                  <c:v>Dane DeHaan</c:v>
                </c:pt>
                <c:pt idx="526">
                  <c:v>Daniel Auteuil</c:v>
                </c:pt>
                <c:pt idx="527">
                  <c:v>Daniel Bernhardt</c:v>
                </c:pt>
                <c:pt idx="528">
                  <c:v>Daniel BrÃ¼hl</c:v>
                </c:pt>
                <c:pt idx="529">
                  <c:v>Daniel Craig</c:v>
                </c:pt>
                <c:pt idx="530">
                  <c:v>Daniel Day-Lewis</c:v>
                </c:pt>
                <c:pt idx="531">
                  <c:v>Daniel GimÃ©nez Cacho</c:v>
                </c:pt>
                <c:pt idx="532">
                  <c:v>Daniel Hansen</c:v>
                </c:pt>
                <c:pt idx="533">
                  <c:v>Daniel Jenkins</c:v>
                </c:pt>
                <c:pt idx="534">
                  <c:v>Daniel Jordano</c:v>
                </c:pt>
                <c:pt idx="535">
                  <c:v>Daniel Kaluuya</c:v>
                </c:pt>
                <c:pt idx="536">
                  <c:v>Daniel London</c:v>
                </c:pt>
                <c:pt idx="537">
                  <c:v>Daniel Radcliffe</c:v>
                </c:pt>
                <c:pt idx="538">
                  <c:v>Daniel Schlachet</c:v>
                </c:pt>
                <c:pt idx="539">
                  <c:v>Daniel Stern</c:v>
                </c:pt>
                <c:pt idx="540">
                  <c:v>Daniel Valdez</c:v>
                </c:pt>
                <c:pt idx="541">
                  <c:v>Daniella Alonso</c:v>
                </c:pt>
                <c:pt idx="542">
                  <c:v>Danielle Harris</c:v>
                </c:pt>
                <c:pt idx="543">
                  <c:v>Danielle Panabaker</c:v>
                </c:pt>
                <c:pt idx="544">
                  <c:v>Danielle Romeo</c:v>
                </c:pt>
                <c:pt idx="545">
                  <c:v>Danny Aiello</c:v>
                </c:pt>
                <c:pt idx="546">
                  <c:v>Danny DeVito</c:v>
                </c:pt>
                <c:pt idx="547">
                  <c:v>Danny Dyer</c:v>
                </c:pt>
                <c:pt idx="548">
                  <c:v>Danny Elfman</c:v>
                </c:pt>
                <c:pt idx="549">
                  <c:v>Danny Glover</c:v>
                </c:pt>
                <c:pt idx="550">
                  <c:v>Danny McBride</c:v>
                </c:pt>
                <c:pt idx="551">
                  <c:v>Danny Trejo</c:v>
                </c:pt>
                <c:pt idx="552">
                  <c:v>Daphne Zuniga</c:v>
                </c:pt>
                <c:pt idx="553">
                  <c:v>DarÃ­o Grandinetti</c:v>
                </c:pt>
                <c:pt idx="554">
                  <c:v>Darci Kistler</c:v>
                </c:pt>
                <c:pt idx="555">
                  <c:v>Dario Yazbek Bernal</c:v>
                </c:pt>
                <c:pt idx="556">
                  <c:v>Darren McGavin</c:v>
                </c:pt>
                <c:pt idx="557">
                  <c:v>Darren Robinson</c:v>
                </c:pt>
                <c:pt idx="558">
                  <c:v>Darsheel Safary</c:v>
                </c:pt>
                <c:pt idx="559">
                  <c:v>Daryl Hannah</c:v>
                </c:pt>
                <c:pt idx="560">
                  <c:v>Daryl Sabara</c:v>
                </c:pt>
                <c:pt idx="561">
                  <c:v>Dave Bautista</c:v>
                </c:pt>
                <c:pt idx="562">
                  <c:v>Dave Chappelle</c:v>
                </c:pt>
                <c:pt idx="563">
                  <c:v>Dave Foley</c:v>
                </c:pt>
                <c:pt idx="564">
                  <c:v>Dave Goelz</c:v>
                </c:pt>
                <c:pt idx="565">
                  <c:v>Dave Johns</c:v>
                </c:pt>
                <c:pt idx="566">
                  <c:v>Daveed Diggs</c:v>
                </c:pt>
                <c:pt idx="567">
                  <c:v>Daveigh Chase</c:v>
                </c:pt>
                <c:pt idx="568">
                  <c:v>David Alan Basche</c:v>
                </c:pt>
                <c:pt idx="569">
                  <c:v>David Andrews</c:v>
                </c:pt>
                <c:pt idx="570">
                  <c:v>David Arquette</c:v>
                </c:pt>
                <c:pt idx="571">
                  <c:v>David Bowie</c:v>
                </c:pt>
                <c:pt idx="572">
                  <c:v>David Bradley</c:v>
                </c:pt>
                <c:pt idx="573">
                  <c:v>David Byrne</c:v>
                </c:pt>
                <c:pt idx="574">
                  <c:v>David Carradine</c:v>
                </c:pt>
                <c:pt idx="575">
                  <c:v>David Caruso</c:v>
                </c:pt>
                <c:pt idx="576">
                  <c:v>David Dencik</c:v>
                </c:pt>
                <c:pt idx="577">
                  <c:v>David Duchovny</c:v>
                </c:pt>
                <c:pt idx="578">
                  <c:v>David Dukes</c:v>
                </c:pt>
                <c:pt idx="579">
                  <c:v>David Harbour</c:v>
                </c:pt>
                <c:pt idx="580">
                  <c:v>David Hyde Pierce</c:v>
                </c:pt>
                <c:pt idx="581">
                  <c:v>David Keith</c:v>
                </c:pt>
                <c:pt idx="582">
                  <c:v>David Knell</c:v>
                </c:pt>
                <c:pt idx="583">
                  <c:v>David Koechner</c:v>
                </c:pt>
                <c:pt idx="584">
                  <c:v>David McConnell</c:v>
                </c:pt>
                <c:pt idx="585">
                  <c:v>David Morse</c:v>
                </c:pt>
                <c:pt idx="586">
                  <c:v>David Naughton</c:v>
                </c:pt>
                <c:pt idx="587">
                  <c:v>David Niven</c:v>
                </c:pt>
                <c:pt idx="588">
                  <c:v>David Oyelowo</c:v>
                </c:pt>
                <c:pt idx="589">
                  <c:v>David Paul</c:v>
                </c:pt>
                <c:pt idx="590">
                  <c:v>David Rasche</c:v>
                </c:pt>
                <c:pt idx="591">
                  <c:v>David Rawle</c:v>
                </c:pt>
                <c:pt idx="592">
                  <c:v>David Schwimmer</c:v>
                </c:pt>
                <c:pt idx="593">
                  <c:v>David Spade</c:v>
                </c:pt>
                <c:pt idx="594">
                  <c:v>David Strathairn</c:v>
                </c:pt>
                <c:pt idx="595">
                  <c:v>David Tennant</c:v>
                </c:pt>
                <c:pt idx="596">
                  <c:v>David Thewlis</c:v>
                </c:pt>
                <c:pt idx="597">
                  <c:v>David Thorpe</c:v>
                </c:pt>
                <c:pt idx="598">
                  <c:v>Davor Dujmovic</c:v>
                </c:pt>
                <c:pt idx="599">
                  <c:v>Dax Shepard</c:v>
                </c:pt>
                <c:pt idx="600">
                  <c:v>Dean-Charles Chapman</c:v>
                </c:pt>
                <c:pt idx="601">
                  <c:v>Debbie Harry</c:v>
                </c:pt>
                <c:pt idx="602">
                  <c:v>Debi Derryberry</c:v>
                </c:pt>
                <c:pt idx="603">
                  <c:v>Deborah Foreman</c:v>
                </c:pt>
                <c:pt idx="604">
                  <c:v>Deborah Winters</c:v>
                </c:pt>
                <c:pt idx="605">
                  <c:v>Debra Winger</c:v>
                </c:pt>
                <c:pt idx="606">
                  <c:v>Dee Wallace</c:v>
                </c:pt>
                <c:pt idx="607">
                  <c:v>Deepika Padukone</c:v>
                </c:pt>
                <c:pt idx="608">
                  <c:v>Delta Burke</c:v>
                </c:pt>
                <c:pt idx="609">
                  <c:v>Demetrius Shipp Jr.</c:v>
                </c:pt>
                <c:pt idx="610">
                  <c:v>Demi Lovato</c:v>
                </c:pt>
                <c:pt idx="611">
                  <c:v>Demi Moore</c:v>
                </c:pt>
                <c:pt idx="612">
                  <c:v>DemiÃ¡n Bichir</c:v>
                </c:pt>
                <c:pt idx="613">
                  <c:v>Denis Lavant</c:v>
                </c:pt>
                <c:pt idx="614">
                  <c:v>Denis Leary</c:v>
                </c:pt>
                <c:pt idx="615">
                  <c:v>Denise Coward</c:v>
                </c:pt>
                <c:pt idx="616">
                  <c:v>Denise Richards</c:v>
                </c:pt>
                <c:pt idx="617">
                  <c:v>Dennis Christopher</c:v>
                </c:pt>
                <c:pt idx="618">
                  <c:v>Dennis Haysbert</c:v>
                </c:pt>
                <c:pt idx="619">
                  <c:v>Dennis Hopper</c:v>
                </c:pt>
                <c:pt idx="620">
                  <c:v>Dennis Miller</c:v>
                </c:pt>
                <c:pt idx="621">
                  <c:v>Dennis Quaid</c:v>
                </c:pt>
                <c:pt idx="622">
                  <c:v>Denzel Washington</c:v>
                </c:pt>
                <c:pt idx="623">
                  <c:v>Derek de Lint</c:v>
                </c:pt>
                <c:pt idx="624">
                  <c:v>Derek Jacobi</c:v>
                </c:pt>
                <c:pt idx="625">
                  <c:v>Derek Jarman</c:v>
                </c:pt>
                <c:pt idx="626">
                  <c:v>Derek Richardson</c:v>
                </c:pt>
                <c:pt idx="627">
                  <c:v>Dermot Mulroney</c:v>
                </c:pt>
                <c:pt idx="628">
                  <c:v>Dev Patel</c:v>
                </c:pt>
                <c:pt idx="629">
                  <c:v>Devon Sawa</c:v>
                </c:pt>
                <c:pt idx="630">
                  <c:v>Dexter Fletcher</c:v>
                </c:pt>
                <c:pt idx="631">
                  <c:v>Dexter Gordon</c:v>
                </c:pt>
                <c:pt idx="632">
                  <c:v>Diane Franklin</c:v>
                </c:pt>
                <c:pt idx="633">
                  <c:v>Diane Keaton</c:v>
                </c:pt>
                <c:pt idx="634">
                  <c:v>Diane Kruger</c:v>
                </c:pt>
                <c:pt idx="635">
                  <c:v>Diane Ladd</c:v>
                </c:pt>
                <c:pt idx="636">
                  <c:v>Diane Lane</c:v>
                </c:pt>
                <c:pt idx="637">
                  <c:v>Dick Durock</c:v>
                </c:pt>
                <c:pt idx="638">
                  <c:v>Diedrich Bader</c:v>
                </c:pt>
                <c:pt idx="639">
                  <c:v>Diego Abatantuono</c:v>
                </c:pt>
                <c:pt idx="640">
                  <c:v>Diego Luna</c:v>
                </c:pt>
                <c:pt idx="641">
                  <c:v>Dieter Laser</c:v>
                </c:pt>
                <c:pt idx="642">
                  <c:v>Dirk Benedict</c:v>
                </c:pt>
                <c:pt idx="643">
                  <c:v>DJ Qualls</c:v>
                </c:pt>
                <c:pt idx="644">
                  <c:v>Djimon Hounsou</c:v>
                </c:pt>
                <c:pt idx="645">
                  <c:v>Dolly Parton</c:v>
                </c:pt>
                <c:pt idx="646">
                  <c:v>Dolph Lundgren</c:v>
                </c:pt>
                <c:pt idx="647">
                  <c:v>Dom DeLuise</c:v>
                </c:pt>
                <c:pt idx="648">
                  <c:v>Domhnall Gleeson</c:v>
                </c:pt>
                <c:pt idx="649">
                  <c:v>Dominic Cooper</c:v>
                </c:pt>
                <c:pt idx="650">
                  <c:v>Dominic Monaghan</c:v>
                </c:pt>
                <c:pt idx="651">
                  <c:v>Dominic Purcell</c:v>
                </c:pt>
                <c:pt idx="652">
                  <c:v>Dominique Horwitz</c:v>
                </c:pt>
                <c:pt idx="653">
                  <c:v>Dominique Michel</c:v>
                </c:pt>
                <c:pt idx="654">
                  <c:v>Don Adams</c:v>
                </c:pt>
                <c:pt idx="655">
                  <c:v>Don Ameche</c:v>
                </c:pt>
                <c:pt idx="656">
                  <c:v>Don Cheadle</c:v>
                </c:pt>
                <c:pt idx="657">
                  <c:v>Don Dixon</c:v>
                </c:pt>
                <c:pt idx="658">
                  <c:v>Don Francks</c:v>
                </c:pt>
                <c:pt idx="659">
                  <c:v>Don Johnson</c:v>
                </c:pt>
                <c:pt idx="660">
                  <c:v>Donald Glover</c:v>
                </c:pt>
                <c:pt idx="661">
                  <c:v>Donald Pleasence</c:v>
                </c:pt>
                <c:pt idx="662">
                  <c:v>Donald Sutherland</c:v>
                </c:pt>
                <c:pt idx="663">
                  <c:v>Donnie Wahlberg</c:v>
                </c:pt>
                <c:pt idx="664">
                  <c:v>Donnie Yen</c:v>
                </c:pt>
                <c:pt idx="665">
                  <c:v>Doug Bradley</c:v>
                </c:pt>
                <c:pt idx="666">
                  <c:v>Doug McKeon</c:v>
                </c:pt>
                <c:pt idx="667">
                  <c:v>Douglas Barr</c:v>
                </c:pt>
                <c:pt idx="668">
                  <c:v>Douglas Booth</c:v>
                </c:pt>
                <c:pt idx="669">
                  <c:v>Douglas Smith</c:v>
                </c:pt>
                <c:pt idx="670">
                  <c:v>Dougray Scott</c:v>
                </c:pt>
                <c:pt idx="671">
                  <c:v>Dr. Dre</c:v>
                </c:pt>
                <c:pt idx="672">
                  <c:v>Drake Bell</c:v>
                </c:pt>
                <c:pt idx="673">
                  <c:v>Dree Hemingway</c:v>
                </c:pt>
                <c:pt idx="674">
                  <c:v>Drew Barrymore</c:v>
                </c:pt>
                <c:pt idx="675">
                  <c:v>Drew Fuller</c:v>
                </c:pt>
                <c:pt idx="676">
                  <c:v>Duane Martin</c:v>
                </c:pt>
                <c:pt idx="677">
                  <c:v>Dudley Moore</c:v>
                </c:pt>
                <c:pt idx="678">
                  <c:v>Dustin Hoffman</c:v>
                </c:pt>
                <c:pt idx="679">
                  <c:v>Dwayne Adway</c:v>
                </c:pt>
                <c:pt idx="680">
                  <c:v>Dwayne Johnson</c:v>
                </c:pt>
                <c:pt idx="681">
                  <c:v>Dylan McDermott</c:v>
                </c:pt>
                <c:pt idx="682">
                  <c:v>Dylan O'Brien</c:v>
                </c:pt>
                <c:pt idx="683">
                  <c:v>Ed Begley Jr.</c:v>
                </c:pt>
                <c:pt idx="684">
                  <c:v>Ed Harris</c:v>
                </c:pt>
                <c:pt idx="685">
                  <c:v>Ed Helms</c:v>
                </c:pt>
                <c:pt idx="686">
                  <c:v>Ed O'Neill</c:v>
                </c:pt>
                <c:pt idx="687">
                  <c:v>Ed Oxenbould</c:v>
                </c:pt>
                <c:pt idx="688">
                  <c:v>Ed Skrein</c:v>
                </c:pt>
                <c:pt idx="689">
                  <c:v>Ed Speleers</c:v>
                </c:pt>
                <c:pt idx="690">
                  <c:v>Eddie Barth</c:v>
                </c:pt>
                <c:pt idx="691">
                  <c:v>Eddie Deezen</c:v>
                </c:pt>
                <c:pt idx="692">
                  <c:v>Eddie Griffin</c:v>
                </c:pt>
                <c:pt idx="693">
                  <c:v>Eddie Murphy</c:v>
                </c:pt>
                <c:pt idx="694">
                  <c:v>Eddie Redmayne</c:v>
                </c:pt>
                <c:pt idx="695">
                  <c:v>Edgar RamÃ­rez</c:v>
                </c:pt>
                <c:pt idx="696">
                  <c:v>Edith Meeks</c:v>
                </c:pt>
                <c:pt idx="697">
                  <c:v>Eduardo Noriega</c:v>
                </c:pt>
                <c:pt idx="698">
                  <c:v>Eduardo VerÃ¡stegui</c:v>
                </c:pt>
                <c:pt idx="699">
                  <c:v>Edward Asner</c:v>
                </c:pt>
                <c:pt idx="700">
                  <c:v>Edward Burns</c:v>
                </c:pt>
                <c:pt idx="701">
                  <c:v>Edward Furlong</c:v>
                </c:pt>
                <c:pt idx="702">
                  <c:v>Edward James Olmos</c:v>
                </c:pt>
                <c:pt idx="703">
                  <c:v>Edward Norton</c:v>
                </c:pt>
                <c:pt idx="704">
                  <c:v>Edward Woodward</c:v>
                </c:pt>
                <c:pt idx="705">
                  <c:v>Eileen Brennan</c:v>
                </c:pt>
                <c:pt idx="706">
                  <c:v>Eileen Walsh</c:v>
                </c:pt>
                <c:pt idx="707">
                  <c:v>Eili Harboe</c:v>
                </c:pt>
                <c:pt idx="708">
                  <c:v>Elaine Stritch</c:v>
                </c:pt>
                <c:pt idx="709">
                  <c:v>Elayn J. Taylor</c:v>
                </c:pt>
                <c:pt idx="710">
                  <c:v>Eli Marienthal</c:v>
                </c:pt>
                <c:pt idx="711">
                  <c:v>Elias Koteas</c:v>
                </c:pt>
                <c:pt idx="712">
                  <c:v>Elias McConnell</c:v>
                </c:pt>
                <c:pt idx="713">
                  <c:v>Elijah Wood</c:v>
                </c:pt>
                <c:pt idx="714">
                  <c:v>Elisabeth Moss</c:v>
                </c:pt>
                <c:pt idx="715">
                  <c:v>Elisabeth Shue</c:v>
                </c:pt>
                <c:pt idx="716">
                  <c:v>Elisha Cuthbert</c:v>
                </c:pt>
                <c:pt idx="717">
                  <c:v>Eliza Dushku</c:v>
                </c:pt>
                <c:pt idx="718">
                  <c:v>Elizabeth Banks</c:v>
                </c:pt>
                <c:pt idx="719">
                  <c:v>Elizabeth Berkley</c:v>
                </c:pt>
                <c:pt idx="720">
                  <c:v>Elizabeth Berridge</c:v>
                </c:pt>
                <c:pt idx="721">
                  <c:v>Elizabeth Daily</c:v>
                </c:pt>
                <c:pt idx="722">
                  <c:v>Elizabeth Edmonds</c:v>
                </c:pt>
                <c:pt idx="723">
                  <c:v>Elizabeth Hartman</c:v>
                </c:pt>
                <c:pt idx="724">
                  <c:v>Elizabeth Olsen</c:v>
                </c:pt>
                <c:pt idx="725">
                  <c:v>Elizabeth Reaser</c:v>
                </c:pt>
                <c:pt idx="726">
                  <c:v>Ellar Coltrane</c:v>
                </c:pt>
                <c:pt idx="727">
                  <c:v>Elle Fanning</c:v>
                </c:pt>
                <c:pt idx="728">
                  <c:v>Ellen Barkin</c:v>
                </c:pt>
                <c:pt idx="729">
                  <c:v>Ellen Burstyn</c:v>
                </c:pt>
                <c:pt idx="730">
                  <c:v>Ellen DeGeneres</c:v>
                </c:pt>
                <c:pt idx="731">
                  <c:v>Elliot Page</c:v>
                </c:pt>
                <c:pt idx="732">
                  <c:v>Elliott Gould</c:v>
                </c:pt>
                <c:pt idx="733">
                  <c:v>Elsie Fisher</c:v>
                </c:pt>
                <c:pt idx="734">
                  <c:v>Embeth Davidtz</c:v>
                </c:pt>
                <c:pt idx="735">
                  <c:v>Emelie Garbers</c:v>
                </c:pt>
                <c:pt idx="736">
                  <c:v>Emile Hirsch</c:v>
                </c:pt>
                <c:pt idx="737">
                  <c:v>Emilia Clarke</c:v>
                </c:pt>
                <c:pt idx="738">
                  <c:v>Emilio EchevarrÃ­a</c:v>
                </c:pt>
                <c:pt idx="739">
                  <c:v>Emilio Estevez</c:v>
                </c:pt>
                <c:pt idx="740">
                  <c:v>Emily Baldoni</c:v>
                </c:pt>
                <c:pt idx="741">
                  <c:v>Emily Bergl</c:v>
                </c:pt>
                <c:pt idx="742">
                  <c:v>Emily Blunt</c:v>
                </c:pt>
                <c:pt idx="743">
                  <c:v>Emily Browning</c:v>
                </c:pt>
                <c:pt idx="744">
                  <c:v>Emily Lloyd</c:v>
                </c:pt>
                <c:pt idx="745">
                  <c:v>Emily Mortimer</c:v>
                </c:pt>
                <c:pt idx="746">
                  <c:v>Emily Perkins</c:v>
                </c:pt>
                <c:pt idx="747">
                  <c:v>Emily Watson</c:v>
                </c:pt>
                <c:pt idx="748">
                  <c:v>Eminem</c:v>
                </c:pt>
                <c:pt idx="749">
                  <c:v>Emma Roberts</c:v>
                </c:pt>
                <c:pt idx="750">
                  <c:v>Emma Stone</c:v>
                </c:pt>
                <c:pt idx="751">
                  <c:v>Emma SuÃ¡rez</c:v>
                </c:pt>
                <c:pt idx="752">
                  <c:v>Emma Thompson</c:v>
                </c:pt>
                <c:pt idx="753">
                  <c:v>Emma Watson</c:v>
                </c:pt>
                <c:pt idx="754">
                  <c:v>Emmanuel SchottÃ©</c:v>
                </c:pt>
                <c:pt idx="755">
                  <c:v>Emmanuelle BÃ©art</c:v>
                </c:pt>
                <c:pt idx="756">
                  <c:v>Emmanuelle Chaulet</c:v>
                </c:pt>
                <c:pt idx="757">
                  <c:v>Enrique Diaz</c:v>
                </c:pt>
                <c:pt idx="758">
                  <c:v>Eric Balfour</c:v>
                </c:pt>
                <c:pt idx="759">
                  <c:v>Eric Bana</c:v>
                </c:pt>
                <c:pt idx="760">
                  <c:v>Eric Bogosian</c:v>
                </c:pt>
                <c:pt idx="761">
                  <c:v>Eric Christian Olsen</c:v>
                </c:pt>
                <c:pt idx="762">
                  <c:v>Eric Christmas</c:v>
                </c:pt>
                <c:pt idx="763">
                  <c:v>Eric Freeman</c:v>
                </c:pt>
                <c:pt idx="764">
                  <c:v>Eric Idle</c:v>
                </c:pt>
                <c:pt idx="765">
                  <c:v>Eric Roberts</c:v>
                </c:pt>
                <c:pt idx="766">
                  <c:v>Eric Stoltz</c:v>
                </c:pt>
                <c:pt idx="767">
                  <c:v>Erich Anderson</c:v>
                </c:pt>
                <c:pt idx="768">
                  <c:v>Erik von Detten</c:v>
                </c:pt>
                <c:pt idx="769">
                  <c:v>Erin Darke</c:v>
                </c:pt>
                <c:pt idx="770">
                  <c:v>Erin Kelly</c:v>
                </c:pt>
                <c:pt idx="771">
                  <c:v>Erland Josephson</c:v>
                </c:pt>
                <c:pt idx="772">
                  <c:v>Ernest Borgnine</c:v>
                </c:pt>
                <c:pt idx="773">
                  <c:v>Ernie Reyes Sr.</c:v>
                </c:pt>
                <c:pt idx="774">
                  <c:v>Essie Davis</c:v>
                </c:pt>
                <c:pt idx="775">
                  <c:v>Ethan Hawke</c:v>
                </c:pt>
                <c:pt idx="776">
                  <c:v>Eugenio Derbez</c:v>
                </c:pt>
                <c:pt idx="777">
                  <c:v>Eva Bourne</c:v>
                </c:pt>
                <c:pt idx="778">
                  <c:v>Eva Green</c:v>
                </c:pt>
                <c:pt idx="779">
                  <c:v>Eva Melander</c:v>
                </c:pt>
                <c:pt idx="780">
                  <c:v>Evan McGuire</c:v>
                </c:pt>
                <c:pt idx="781">
                  <c:v>Evan Rachel Wood</c:v>
                </c:pt>
                <c:pt idx="782">
                  <c:v>Everett McGill</c:v>
                </c:pt>
                <c:pt idx="783">
                  <c:v>Everett Silas</c:v>
                </c:pt>
                <c:pt idx="784">
                  <c:v>Everlyn Sampi</c:v>
                </c:pt>
                <c:pt idx="785">
                  <c:v>Ewan McGregor</c:v>
                </c:pt>
                <c:pt idx="786">
                  <c:v>Ewen Bremner</c:v>
                </c:pt>
                <c:pt idx="787">
                  <c:v>Ezra Miller</c:v>
                </c:pt>
                <c:pt idx="788">
                  <c:v>F. Murray Abraham</c:v>
                </c:pt>
                <c:pt idx="789">
                  <c:v>Fabienne Babe</c:v>
                </c:pt>
                <c:pt idx="790">
                  <c:v>Fabrice Luchini</c:v>
                </c:pt>
                <c:pt idx="791">
                  <c:v>Faizon Love</c:v>
                </c:pt>
                <c:pt idx="792">
                  <c:v>Famke Janssen</c:v>
                </c:pt>
                <c:pt idx="793">
                  <c:v>Fanny Ardant</c:v>
                </c:pt>
                <c:pt idx="794">
                  <c:v>Farhan Akhtar</c:v>
                </c:pt>
                <c:pt idx="795">
                  <c:v>Farrah Fawcett</c:v>
                </c:pt>
                <c:pt idx="796">
                  <c:v>Faye Dunaway</c:v>
                </c:pt>
                <c:pt idx="797">
                  <c:v>Federico Luppi</c:v>
                </c:pt>
                <c:pt idx="798">
                  <c:v>Felicity Huffman</c:v>
                </c:pt>
                <c:pt idx="799">
                  <c:v>Felicity Jones</c:v>
                </c:pt>
                <c:pt idx="800">
                  <c:v>Felissa Rose</c:v>
                </c:pt>
                <c:pt idx="801">
                  <c:v>Ferdia Walsh-Peelo</c:v>
                </c:pt>
                <c:pt idx="802">
                  <c:v>Fernanda Andrade</c:v>
                </c:pt>
                <c:pt idx="803">
                  <c:v>Fernanda Montenegro</c:v>
                </c:pt>
                <c:pt idx="804">
                  <c:v>Fernando FernÃ¡n GÃ³mez</c:v>
                </c:pt>
                <c:pt idx="805">
                  <c:v>Finn Little</c:v>
                </c:pt>
                <c:pt idx="806">
                  <c:v>Fionn Whitehead</c:v>
                </c:pt>
                <c:pt idx="807">
                  <c:v>Fionnula Flanagan</c:v>
                </c:pt>
                <c:pt idx="808">
                  <c:v>Fisher Stevens</c:v>
                </c:pt>
                <c:pt idx="809">
                  <c:v>Flex Alexander</c:v>
                </c:pt>
                <c:pt idx="810">
                  <c:v>Florence Pugh</c:v>
                </c:pt>
                <c:pt idx="811">
                  <c:v>Florian Lukas</c:v>
                </c:pt>
                <c:pt idx="812">
                  <c:v>Forest Whitaker</c:v>
                </c:pt>
                <c:pt idx="813">
                  <c:v>Forrest Tucker</c:v>
                </c:pt>
                <c:pt idx="814">
                  <c:v>FrÃ©dÃ©ric van den Driessche</c:v>
                </c:pt>
                <c:pt idx="815">
                  <c:v>Fran Drescher</c:v>
                </c:pt>
                <c:pt idx="816">
                  <c:v>FranÃ§ois Cluzet</c:v>
                </c:pt>
                <c:pt idx="817">
                  <c:v>Frances McDormand</c:v>
                </c:pt>
                <c:pt idx="818">
                  <c:v>Frances O'Connor</c:v>
                </c:pt>
                <c:pt idx="819">
                  <c:v>Frank Grillo</c:v>
                </c:pt>
                <c:pt idx="820">
                  <c:v>Frank Langella</c:v>
                </c:pt>
                <c:pt idx="821">
                  <c:v>Frank Whaley</c:v>
                </c:pt>
                <c:pt idx="822">
                  <c:v>Franka Potente</c:v>
                </c:pt>
                <c:pt idx="823">
                  <c:v>Frankie Avalon</c:v>
                </c:pt>
                <c:pt idx="824">
                  <c:v>Frankie Muniz</c:v>
                </c:pt>
                <c:pt idx="825">
                  <c:v>Fred Dryer</c:v>
                </c:pt>
                <c:pt idx="826">
                  <c:v>Fred Savage</c:v>
                </c:pt>
                <c:pt idx="827">
                  <c:v>Fred Ward</c:v>
                </c:pt>
                <c:pt idx="828">
                  <c:v>Fred Willard</c:v>
                </c:pt>
                <c:pt idx="829">
                  <c:v>Freddie Highmore</c:v>
                </c:pt>
                <c:pt idx="830">
                  <c:v>Freddie Prinze Jr.</c:v>
                </c:pt>
                <c:pt idx="831">
                  <c:v>Freddie Stuart</c:v>
                </c:pt>
                <c:pt idx="832">
                  <c:v>Frederic Forrest</c:v>
                </c:pt>
                <c:pt idx="833">
                  <c:v>French Stewart</c:v>
                </c:pt>
                <c:pt idx="834">
                  <c:v>G.W. Bailey</c:v>
                </c:pt>
                <c:pt idx="835">
                  <c:v>GÃ©rard Depardieu</c:v>
                </c:pt>
                <c:pt idx="836">
                  <c:v>GÃ©rard Jugnot</c:v>
                </c:pt>
                <c:pt idx="837">
                  <c:v>GÃ©za RÃ¶hrig</c:v>
                </c:pt>
                <c:pt idx="838">
                  <c:v>GÃ¼nes Sensoy</c:v>
                </c:pt>
                <c:pt idx="839">
                  <c:v>Gabourey Sidibe</c:v>
                </c:pt>
                <c:pt idx="840">
                  <c:v>Gabriel Byrne</c:v>
                </c:pt>
                <c:pt idx="841">
                  <c:v>Gabriel Damon</c:v>
                </c:pt>
                <c:pt idx="842">
                  <c:v>Gabriel Macht</c:v>
                </c:pt>
                <c:pt idx="843">
                  <c:v>Gabriella Wilde</c:v>
                </c:pt>
                <c:pt idx="844">
                  <c:v>Gabrielle Anwar</c:v>
                </c:pt>
                <c:pt idx="845">
                  <c:v>Gabrielle Union</c:v>
                </c:pt>
                <c:pt idx="846">
                  <c:v>Gael GarcÃ­a Bernal</c:v>
                </c:pt>
                <c:pt idx="847">
                  <c:v>Gal Gadot</c:v>
                </c:pt>
                <c:pt idx="848">
                  <c:v>Gala Videnovic</c:v>
                </c:pt>
                <c:pt idx="849">
                  <c:v>Garance Marillier</c:v>
                </c:pt>
                <c:pt idx="850">
                  <c:v>Garret Dillahunt</c:v>
                </c:pt>
                <c:pt idx="851">
                  <c:v>Garrett Hedlund</c:v>
                </c:pt>
                <c:pt idx="852">
                  <c:v>Garry Shandling</c:v>
                </c:pt>
                <c:pt idx="853">
                  <c:v>Gary Busey</c:v>
                </c:pt>
                <c:pt idx="854">
                  <c:v>Gary Graham</c:v>
                </c:pt>
                <c:pt idx="855">
                  <c:v>Gary Kemp</c:v>
                </c:pt>
                <c:pt idx="856">
                  <c:v>Gary Oldman</c:v>
                </c:pt>
                <c:pt idx="857">
                  <c:v>Gaspard Manesse</c:v>
                </c:pt>
                <c:pt idx="858">
                  <c:v>Gaspard Ulliel</c:v>
                </c:pt>
                <c:pt idx="859">
                  <c:v>Geena Davis</c:v>
                </c:pt>
                <c:pt idx="860">
                  <c:v>Gemma Arterton</c:v>
                </c:pt>
                <c:pt idx="861">
                  <c:v>Gena Rowlands</c:v>
                </c:pt>
                <c:pt idx="862">
                  <c:v>Gene Hackman</c:v>
                </c:pt>
                <c:pt idx="863">
                  <c:v>Gene Wilder</c:v>
                </c:pt>
                <c:pt idx="864">
                  <c:v>GeneviÃ¨ve Bujold</c:v>
                </c:pt>
                <c:pt idx="865">
                  <c:v>GeneviÃ¨ve Lemon</c:v>
                </c:pt>
                <c:pt idx="866">
                  <c:v>Geoffrey Rush</c:v>
                </c:pt>
                <c:pt idx="867">
                  <c:v>George Burns</c:v>
                </c:pt>
                <c:pt idx="868">
                  <c:v>George C. Scott</c:v>
                </c:pt>
                <c:pt idx="869">
                  <c:v>George Clooney</c:v>
                </c:pt>
                <c:pt idx="870">
                  <c:v>George Dzundza</c:v>
                </c:pt>
                <c:pt idx="871">
                  <c:v>George Hamilton</c:v>
                </c:pt>
                <c:pt idx="872">
                  <c:v>George Hearn</c:v>
                </c:pt>
                <c:pt idx="873">
                  <c:v>George Kennedy</c:v>
                </c:pt>
                <c:pt idx="874">
                  <c:v>George MacKay</c:v>
                </c:pt>
                <c:pt idx="875">
                  <c:v>George Newbern</c:v>
                </c:pt>
                <c:pt idx="876">
                  <c:v>George O'Hanlon</c:v>
                </c:pt>
                <c:pt idx="877">
                  <c:v>George Segal</c:v>
                </c:pt>
                <c:pt idx="878">
                  <c:v>George Strait</c:v>
                </c:pt>
                <c:pt idx="879">
                  <c:v>Georgia Engel</c:v>
                </c:pt>
                <c:pt idx="880">
                  <c:v>Geraldine Page</c:v>
                </c:pt>
                <c:pt idx="881">
                  <c:v>Gerard Butler</c:v>
                </c:pt>
                <c:pt idx="882">
                  <c:v>Gerardo Taracena</c:v>
                </c:pt>
                <c:pt idx="883">
                  <c:v>Gerrit Graham</c:v>
                </c:pt>
                <c:pt idx="884">
                  <c:v>Gianfelice Imparato</c:v>
                </c:pt>
                <c:pt idx="885">
                  <c:v>Gilda Radner</c:v>
                </c:pt>
                <c:pt idx="886">
                  <c:v>Gillian Anderson</c:v>
                </c:pt>
                <c:pt idx="887">
                  <c:v>Gina Carano</c:v>
                </c:pt>
                <c:pt idx="888">
                  <c:v>Gina Philips</c:v>
                </c:pt>
                <c:pt idx="889">
                  <c:v>Gina Rodriguez</c:v>
                </c:pt>
                <c:pt idx="890">
                  <c:v>Ginnifer Goodwin</c:v>
                </c:pt>
                <c:pt idx="891">
                  <c:v>Giovanni Ribisi</c:v>
                </c:pt>
                <c:pt idx="892">
                  <c:v>Glen Berry</c:v>
                </c:pt>
                <c:pt idx="893">
                  <c:v>Glen Campbell</c:v>
                </c:pt>
                <c:pt idx="894">
                  <c:v>Glen Hansard</c:v>
                </c:pt>
                <c:pt idx="895">
                  <c:v>Glenda Jackson</c:v>
                </c:pt>
                <c:pt idx="896">
                  <c:v>Glenn Close</c:v>
                </c:pt>
                <c:pt idx="897">
                  <c:v>Glenn Jacobs</c:v>
                </c:pt>
                <c:pt idx="898">
                  <c:v>Glenn Plummer</c:v>
                </c:pt>
                <c:pt idx="899">
                  <c:v>Goldie Hawn</c:v>
                </c:pt>
                <c:pt idx="900">
                  <c:v>Golshifteh Farahani</c:v>
                </c:pt>
                <c:pt idx="901">
                  <c:v>Gong Li</c:v>
                </c:pt>
                <c:pt idx="902">
                  <c:v>Gong Yoo</c:v>
                </c:pt>
                <c:pt idx="903">
                  <c:v>Graham Chapman</c:v>
                </c:pt>
                <c:pt idx="904">
                  <c:v>Graham Verchere</c:v>
                </c:pt>
                <c:pt idx="905">
                  <c:v>Grant Bardsley</c:v>
                </c:pt>
                <c:pt idx="906">
                  <c:v>Grant Cramer</c:v>
                </c:pt>
                <c:pt idx="907">
                  <c:v>Greg Bradford</c:v>
                </c:pt>
                <c:pt idx="908">
                  <c:v>Greg Evigan</c:v>
                </c:pt>
                <c:pt idx="909">
                  <c:v>Greg Kinnear</c:v>
                </c:pt>
                <c:pt idx="910">
                  <c:v>Greg Stebner</c:v>
                </c:pt>
                <c:pt idx="911">
                  <c:v>Gregg Fitzgerald</c:v>
                </c:pt>
                <c:pt idx="912">
                  <c:v>Gregory Harrison</c:v>
                </c:pt>
                <c:pt idx="913">
                  <c:v>Gregory Hines</c:v>
                </c:pt>
                <c:pt idx="914">
                  <c:v>Greta Gerwig</c:v>
                </c:pt>
                <c:pt idx="915">
                  <c:v>Gretchen Mol</c:v>
                </c:pt>
                <c:pt idx="916">
                  <c:v>Griffin Dunne</c:v>
                </c:pt>
                <c:pt idx="917">
                  <c:v>Guangtao Jiang</c:v>
                </c:pt>
                <c:pt idx="918">
                  <c:v>Gugu Mbatha-Raw</c:v>
                </c:pt>
                <c:pt idx="919">
                  <c:v>Guillaume Canet</c:v>
                </c:pt>
                <c:pt idx="920">
                  <c:v>Guillaume Depardieu</c:v>
                </c:pt>
                <c:pt idx="921">
                  <c:v>Gunnar Hansen</c:v>
                </c:pt>
                <c:pt idx="922">
                  <c:v>Guy Marchand</c:v>
                </c:pt>
                <c:pt idx="923">
                  <c:v>Guy Pearce</c:v>
                </c:pt>
                <c:pt idx="924">
                  <c:v>Gwyneth Paltrow</c:v>
                </c:pt>
                <c:pt idx="925">
                  <c:v>Ha Jung-woo</c:v>
                </c:pt>
                <c:pt idx="926">
                  <c:v>Hailee Steinfeld</c:v>
                </c:pt>
                <c:pt idx="927">
                  <c:v>Hal Holbrook</c:v>
                </c:pt>
                <c:pt idx="928">
                  <c:v>Hal Scardino</c:v>
                </c:pt>
                <c:pt idx="929">
                  <c:v>Haley Joel Osment</c:v>
                </c:pt>
                <c:pt idx="930">
                  <c:v>Haley Lu Richardson</c:v>
                </c:pt>
                <c:pt idx="931">
                  <c:v>Halle Berry</c:v>
                </c:pt>
                <c:pt idx="932">
                  <c:v>Haluk Bilginer</c:v>
                </c:pt>
                <c:pt idx="933">
                  <c:v>Hank Azaria</c:v>
                </c:pt>
                <c:pt idx="934">
                  <c:v>Hannah Murray</c:v>
                </c:pt>
                <c:pt idx="935">
                  <c:v>Hannah Pearl Utt</c:v>
                </c:pt>
                <c:pt idx="936">
                  <c:v>Harland Williams</c:v>
                </c:pt>
                <c:pt idx="937">
                  <c:v>Harley Jane Kozak</c:v>
                </c:pt>
                <c:pt idx="938">
                  <c:v>Harris Dickinson</c:v>
                </c:pt>
                <c:pt idx="939">
                  <c:v>Harrison Ford</c:v>
                </c:pt>
                <c:pt idx="940">
                  <c:v>Harry Dean Stanton</c:v>
                </c:pt>
                <c:pt idx="941">
                  <c:v>Harry Hamlin</c:v>
                </c:pt>
                <c:pt idx="942">
                  <c:v>Harshvardhan Rane</c:v>
                </c:pt>
                <c:pt idx="943">
                  <c:v>Hart Bochner</c:v>
                </c:pt>
                <c:pt idx="944">
                  <c:v>Haruhiko KatÃ´</c:v>
                </c:pt>
                <c:pt idx="945">
                  <c:v>Haruma Miura</c:v>
                </c:pt>
                <c:pt idx="946">
                  <c:v>Harvey Keitel</c:v>
                </c:pt>
                <c:pt idx="947">
                  <c:v>Hayden Christensen</c:v>
                </c:pt>
                <c:pt idx="948">
                  <c:v>Hayden Panettiere</c:v>
                </c:pt>
                <c:pt idx="949">
                  <c:v>Heath Ledger</c:v>
                </c:pt>
                <c:pt idx="950">
                  <c:v>Heather Donahue</c:v>
                </c:pt>
                <c:pt idx="951">
                  <c:v>Heather Graham</c:v>
                </c:pt>
                <c:pt idx="952">
                  <c:v>Heather Langenkamp</c:v>
                </c:pt>
                <c:pt idx="953">
                  <c:v>Heather Matarazzo</c:v>
                </c:pt>
                <c:pt idx="954">
                  <c:v>Heather O'Rourke</c:v>
                </c:pt>
                <c:pt idx="955">
                  <c:v>Heather Sossaman</c:v>
                </c:pt>
                <c:pt idx="956">
                  <c:v>Heather Thomas</c:v>
                </c:pt>
                <c:pt idx="957">
                  <c:v>Hector Elizondo</c:v>
                </c:pt>
                <c:pt idx="958">
                  <c:v>Hedy Burress</c:v>
                </c:pt>
                <c:pt idx="959">
                  <c:v>Helen Hunt</c:v>
                </c:pt>
                <c:pt idx="960">
                  <c:v>Helen Mirren</c:v>
                </c:pt>
                <c:pt idx="961">
                  <c:v>Helen Shaver</c:v>
                </c:pt>
                <c:pt idx="962">
                  <c:v>Helen Slater</c:v>
                </c:pt>
                <c:pt idx="963">
                  <c:v>Helena BergstrÃ¶m</c:v>
                </c:pt>
                <c:pt idx="964">
                  <c:v>Helena Bonham Carter</c:v>
                </c:pt>
                <c:pt idx="965">
                  <c:v>Henry Cavill</c:v>
                </c:pt>
                <c:pt idx="966">
                  <c:v>Henry Thomas</c:v>
                </c:pt>
                <c:pt idx="967">
                  <c:v>Henry Winkler</c:v>
                </c:pt>
                <c:pt idx="968">
                  <c:v>Hera Hilmar</c:v>
                </c:pt>
                <c:pt idx="969">
                  <c:v>Hideaki Anno</c:v>
                </c:pt>
                <c:pt idx="970">
                  <c:v>Hiep Thi Le</c:v>
                </c:pt>
                <c:pt idx="971">
                  <c:v>Hilary Duff</c:v>
                </c:pt>
                <c:pt idx="972">
                  <c:v>Hilary Swank</c:v>
                </c:pt>
                <c:pt idx="973">
                  <c:v>Himesh Patel</c:v>
                </c:pt>
                <c:pt idx="974">
                  <c:v>Hiroki Hasegawa</c:v>
                </c:pt>
                <c:pt idx="975">
                  <c:v>Hitoshi Takagi</c:v>
                </c:pt>
                <c:pt idx="976">
                  <c:v>Holly Hunter</c:v>
                </c:pt>
                <c:pt idx="977">
                  <c:v>Homayoun Ershadi</c:v>
                </c:pt>
                <c:pt idx="978">
                  <c:v>Hope Davis</c:v>
                </c:pt>
                <c:pt idx="979">
                  <c:v>Hossain Sabzian</c:v>
                </c:pt>
                <c:pt idx="980">
                  <c:v>Hossein Mahjoub</c:v>
                </c:pt>
                <c:pt idx="981">
                  <c:v>Howard E. Rollins Jr.</c:v>
                </c:pt>
                <c:pt idx="982">
                  <c:v>Howard Stern</c:v>
                </c:pt>
                <c:pt idx="983">
                  <c:v>Howie Long</c:v>
                </c:pt>
                <c:pt idx="984">
                  <c:v>Hoyt Axton</c:v>
                </c:pt>
                <c:pt idx="985">
                  <c:v>Hringur Ingvarsson</c:v>
                </c:pt>
                <c:pt idx="986">
                  <c:v>Hrithik Roshan</c:v>
                </c:pt>
                <c:pt idx="987">
                  <c:v>Huey Lewis</c:v>
                </c:pt>
                <c:pt idx="988">
                  <c:v>Hugh Bonneville</c:v>
                </c:pt>
                <c:pt idx="989">
                  <c:v>Hugh Duncan Bigney Mitchell</c:v>
                </c:pt>
                <c:pt idx="990">
                  <c:v>Hugh Grant</c:v>
                </c:pt>
                <c:pt idx="991">
                  <c:v>Hugh Jackman</c:v>
                </c:pt>
                <c:pt idx="992">
                  <c:v>Hugh Laurie</c:v>
                </c:pt>
                <c:pt idx="993">
                  <c:v>Hugo Weaving</c:v>
                </c:pt>
                <c:pt idx="994">
                  <c:v>Hulk Hogan</c:v>
                </c:pt>
                <c:pt idx="995">
                  <c:v>Hume Cronyn</c:v>
                </c:pt>
                <c:pt idx="996">
                  <c:v>Hye-ja Kim</c:v>
                </c:pt>
                <c:pt idx="997">
                  <c:v>Ian Bannen</c:v>
                </c:pt>
                <c:pt idx="998">
                  <c:v>Ian Hart</c:v>
                </c:pt>
                <c:pt idx="999">
                  <c:v>Ian Holm</c:v>
                </c:pt>
                <c:pt idx="1000">
                  <c:v>Ian McKellen</c:v>
                </c:pt>
                <c:pt idx="1001">
                  <c:v>Ian Michael Smith</c:v>
                </c:pt>
                <c:pt idx="1002">
                  <c:v>Ice Cube</c:v>
                </c:pt>
                <c:pt idx="1003">
                  <c:v>Idris Elba</c:v>
                </c:pt>
                <c:pt idx="1004">
                  <c:v>Iko Uwais</c:v>
                </c:pt>
                <c:pt idx="1005">
                  <c:v>Illeana Douglas</c:v>
                </c:pt>
                <c:pt idx="1006">
                  <c:v>Imelda Staunton</c:v>
                </c:pt>
                <c:pt idx="1007">
                  <c:v>Imogen Poots</c:v>
                </c:pt>
                <c:pt idx="1008">
                  <c:v>Imogen Stubbs</c:v>
                </c:pt>
                <c:pt idx="1009">
                  <c:v>Ingrid BolsÃ¸ Berdal</c:v>
                </c:pt>
                <c:pt idx="1010">
                  <c:v>Ioan Gruffudd</c:v>
                </c:pt>
                <c:pt idx="1011">
                  <c:v>IrÃ¨ne Jacob</c:v>
                </c:pt>
                <c:pt idx="1012">
                  <c:v>Irrfan Khan</c:v>
                </c:pt>
                <c:pt idx="1013">
                  <c:v>Isaach De BankolÃ©</c:v>
                </c:pt>
                <c:pt idx="1014">
                  <c:v>Isabela Merced</c:v>
                </c:pt>
                <c:pt idx="1015">
                  <c:v>Isabella Rossellini</c:v>
                </c:pt>
                <c:pt idx="1016">
                  <c:v>Isabelle Adjani</c:v>
                </c:pt>
                <c:pt idx="1017">
                  <c:v>Isabelle Huppert</c:v>
                </c:pt>
                <c:pt idx="1018">
                  <c:v>Isla Fisher</c:v>
                </c:pt>
                <c:pt idx="1019">
                  <c:v>Ivana Baquero</c:v>
                </c:pt>
                <c:pt idx="1020">
                  <c:v>J. Eddie Peck</c:v>
                </c:pt>
                <c:pt idx="1021">
                  <c:v>J. Michael Finley</c:v>
                </c:pt>
                <c:pt idx="1022">
                  <c:v>Jack Black</c:v>
                </c:pt>
                <c:pt idx="1023">
                  <c:v>Jack Huston</c:v>
                </c:pt>
                <c:pt idx="1024">
                  <c:v>Jack Lemmon</c:v>
                </c:pt>
                <c:pt idx="1025">
                  <c:v>Jack Mulcahy</c:v>
                </c:pt>
                <c:pt idx="1026">
                  <c:v>Jack Nicholson</c:v>
                </c:pt>
                <c:pt idx="1027">
                  <c:v>Jack O'Connell</c:v>
                </c:pt>
                <c:pt idx="1028">
                  <c:v>Jack Palance</c:v>
                </c:pt>
                <c:pt idx="1029">
                  <c:v>Jack Thompson</c:v>
                </c:pt>
                <c:pt idx="1030">
                  <c:v>Jackie Chan</c:v>
                </c:pt>
                <c:pt idx="1031">
                  <c:v>Jackie Earle Haley</c:v>
                </c:pt>
                <c:pt idx="1032">
                  <c:v>Jackie Gleason</c:v>
                </c:pt>
                <c:pt idx="1033">
                  <c:v>Jackie Mason</c:v>
                </c:pt>
                <c:pt idx="1034">
                  <c:v>Jacob Tierney</c:v>
                </c:pt>
                <c:pt idx="1035">
                  <c:v>Jacob Tremblay</c:v>
                </c:pt>
                <c:pt idx="1036">
                  <c:v>Jacqueline Bisset</c:v>
                </c:pt>
                <c:pt idx="1037">
                  <c:v>Jacques Dutronc</c:v>
                </c:pt>
                <c:pt idx="1038">
                  <c:v>Jada Pinkett Smith</c:v>
                </c:pt>
                <c:pt idx="1039">
                  <c:v>Jaden Smith</c:v>
                </c:pt>
                <c:pt idx="1040">
                  <c:v>Jaime Pressly</c:v>
                </c:pt>
                <c:pt idx="1041">
                  <c:v>Jake Gyllenhaal</c:v>
                </c:pt>
                <c:pt idx="1042">
                  <c:v>Jake Johnson</c:v>
                </c:pt>
                <c:pt idx="1043">
                  <c:v>Jake Schur</c:v>
                </c:pt>
                <c:pt idx="1044">
                  <c:v>Jake T. Austin</c:v>
                </c:pt>
                <c:pt idx="1045">
                  <c:v>Jakob Cedergren</c:v>
                </c:pt>
                <c:pt idx="1046">
                  <c:v>Jamal Woolard</c:v>
                </c:pt>
                <c:pt idx="1047">
                  <c:v>James Allen McCune</c:v>
                </c:pt>
                <c:pt idx="1048">
                  <c:v>James Arnold Taylor</c:v>
                </c:pt>
                <c:pt idx="1049">
                  <c:v>James Aubrey</c:v>
                </c:pt>
                <c:pt idx="1050">
                  <c:v>James Bond III</c:v>
                </c:pt>
                <c:pt idx="1051">
                  <c:v>James Buckley</c:v>
                </c:pt>
                <c:pt idx="1052">
                  <c:v>James Caan</c:v>
                </c:pt>
                <c:pt idx="1053">
                  <c:v>James Cagney</c:v>
                </c:pt>
                <c:pt idx="1054">
                  <c:v>James Corden</c:v>
                </c:pt>
                <c:pt idx="1055">
                  <c:v>James Cromwell</c:v>
                </c:pt>
                <c:pt idx="1056">
                  <c:v>James Duval</c:v>
                </c:pt>
                <c:pt idx="1057">
                  <c:v>James Farentino</c:v>
                </c:pt>
                <c:pt idx="1058">
                  <c:v>James Franco</c:v>
                </c:pt>
                <c:pt idx="1059">
                  <c:v>James Frecheville</c:v>
                </c:pt>
                <c:pt idx="1060">
                  <c:v>James Gandolfini</c:v>
                </c:pt>
                <c:pt idx="1061">
                  <c:v>James Garner</c:v>
                </c:pt>
                <c:pt idx="1062">
                  <c:v>James Karen</c:v>
                </c:pt>
                <c:pt idx="1063">
                  <c:v>James Le Gros</c:v>
                </c:pt>
                <c:pt idx="1064">
                  <c:v>James Levine</c:v>
                </c:pt>
                <c:pt idx="1065">
                  <c:v>James Lorinz</c:v>
                </c:pt>
                <c:pt idx="1066">
                  <c:v>James Marsden</c:v>
                </c:pt>
                <c:pt idx="1067">
                  <c:v>James Marshall</c:v>
                </c:pt>
                <c:pt idx="1068">
                  <c:v>James McAvoy</c:v>
                </c:pt>
                <c:pt idx="1069">
                  <c:v>James Nesbitt</c:v>
                </c:pt>
                <c:pt idx="1070">
                  <c:v>James Olson</c:v>
                </c:pt>
                <c:pt idx="1071">
                  <c:v>James Ransone</c:v>
                </c:pt>
                <c:pt idx="1072">
                  <c:v>James Rolleston</c:v>
                </c:pt>
                <c:pt idx="1073">
                  <c:v>James Russo</c:v>
                </c:pt>
                <c:pt idx="1074">
                  <c:v>James Spader</c:v>
                </c:pt>
                <c:pt idx="1075">
                  <c:v>James Stewart</c:v>
                </c:pt>
                <c:pt idx="1076">
                  <c:v>James Van Der Beek</c:v>
                </c:pt>
                <c:pt idx="1077">
                  <c:v>James Whitmore</c:v>
                </c:pt>
                <c:pt idx="1078">
                  <c:v>James Wilby</c:v>
                </c:pt>
                <c:pt idx="1079">
                  <c:v>James Woods</c:v>
                </c:pt>
                <c:pt idx="1080">
                  <c:v>Jamie Bell</c:v>
                </c:pt>
                <c:pt idx="1081">
                  <c:v>Jamie Dornan</c:v>
                </c:pt>
                <c:pt idx="1082">
                  <c:v>Jamie Foxx</c:v>
                </c:pt>
                <c:pt idx="1083">
                  <c:v>Jamie Kennedy</c:v>
                </c:pt>
                <c:pt idx="1084">
                  <c:v>Jamie Lee Curtis</c:v>
                </c:pt>
                <c:pt idx="1085">
                  <c:v>Jane Adams</c:v>
                </c:pt>
                <c:pt idx="1086">
                  <c:v>Jane Alexander</c:v>
                </c:pt>
                <c:pt idx="1087">
                  <c:v>Jane Fonda</c:v>
                </c:pt>
                <c:pt idx="1088">
                  <c:v>Jane Levy</c:v>
                </c:pt>
                <c:pt idx="1089">
                  <c:v>Jane March</c:v>
                </c:pt>
                <c:pt idx="1090">
                  <c:v>Jane Snowden</c:v>
                </c:pt>
                <c:pt idx="1091">
                  <c:v>Janeane Garofalo</c:v>
                </c:pt>
                <c:pt idx="1092">
                  <c:v>Janet Jackson</c:v>
                </c:pt>
                <c:pt idx="1093">
                  <c:v>Jang Dong-Gun</c:v>
                </c:pt>
                <c:pt idx="1094">
                  <c:v>Jan-Michael Vincent</c:v>
                </c:pt>
                <c:pt idx="1095">
                  <c:v>Jared Gilman</c:v>
                </c:pt>
                <c:pt idx="1096">
                  <c:v>Jared Harris</c:v>
                </c:pt>
                <c:pt idx="1097">
                  <c:v>Jared Leto</c:v>
                </c:pt>
                <c:pt idx="1098">
                  <c:v>Jared Padalecki</c:v>
                </c:pt>
                <c:pt idx="1099">
                  <c:v>Jared Rushton</c:v>
                </c:pt>
                <c:pt idx="1100">
                  <c:v>Jason Alexander</c:v>
                </c:pt>
                <c:pt idx="1101">
                  <c:v>Jason Bateman</c:v>
                </c:pt>
                <c:pt idx="1102">
                  <c:v>Jason Beghe</c:v>
                </c:pt>
                <c:pt idx="1103">
                  <c:v>Jason Behr</c:v>
                </c:pt>
                <c:pt idx="1104">
                  <c:v>Jason Biggs</c:v>
                </c:pt>
                <c:pt idx="1105">
                  <c:v>Jason Clarke</c:v>
                </c:pt>
                <c:pt idx="1106">
                  <c:v>Jason David Frank</c:v>
                </c:pt>
                <c:pt idx="1107">
                  <c:v>Jason Drucker</c:v>
                </c:pt>
                <c:pt idx="1108">
                  <c:v>Jason Flemyng</c:v>
                </c:pt>
                <c:pt idx="1109">
                  <c:v>Jason Gedrick</c:v>
                </c:pt>
                <c:pt idx="1110">
                  <c:v>Jason James Richter</c:v>
                </c:pt>
                <c:pt idx="1111">
                  <c:v>Jason Lee</c:v>
                </c:pt>
                <c:pt idx="1112">
                  <c:v>Jason Lively</c:v>
                </c:pt>
                <c:pt idx="1113">
                  <c:v>Jason London</c:v>
                </c:pt>
                <c:pt idx="1114">
                  <c:v>Jason Mewes</c:v>
                </c:pt>
                <c:pt idx="1115">
                  <c:v>Jason Momoa</c:v>
                </c:pt>
                <c:pt idx="1116">
                  <c:v>Jason Patric</c:v>
                </c:pt>
                <c:pt idx="1117">
                  <c:v>Jason Priestley</c:v>
                </c:pt>
                <c:pt idx="1118">
                  <c:v>Jason Robards</c:v>
                </c:pt>
                <c:pt idx="1119">
                  <c:v>Jason Schwartzman</c:v>
                </c:pt>
                <c:pt idx="1120">
                  <c:v>Jason Scott Lee</c:v>
                </c:pt>
                <c:pt idx="1121">
                  <c:v>Jason Segel</c:v>
                </c:pt>
                <c:pt idx="1122">
                  <c:v>Jason Statham</c:v>
                </c:pt>
                <c:pt idx="1123">
                  <c:v>Jason Sudeikis</c:v>
                </c:pt>
                <c:pt idx="1124">
                  <c:v>Jassa Ahluwalia</c:v>
                </c:pt>
                <c:pt idx="1125">
                  <c:v>Javier Bardem</c:v>
                </c:pt>
                <c:pt idx="1126">
                  <c:v>Jay Baruchel</c:v>
                </c:pt>
                <c:pt idx="1127">
                  <c:v>Jay Chandrasekhar</c:v>
                </c:pt>
                <c:pt idx="1128">
                  <c:v>Jay Hernandez</c:v>
                </c:pt>
                <c:pt idx="1129">
                  <c:v>Jay Mohr</c:v>
                </c:pt>
                <c:pt idx="1130">
                  <c:v>Jean Dujardin</c:v>
                </c:pt>
                <c:pt idx="1131">
                  <c:v>Jean Martin</c:v>
                </c:pt>
                <c:pt idx="1132">
                  <c:v>Jean Reno</c:v>
                </c:pt>
                <c:pt idx="1133">
                  <c:v>Jean Rochefort</c:v>
                </c:pt>
                <c:pt idx="1134">
                  <c:v>Jean-Claude Van Damme</c:v>
                </c:pt>
                <c:pt idx="1135">
                  <c:v>Jean-Hugues Anglade</c:v>
                </c:pt>
                <c:pt idx="1136">
                  <c:v>Jean-Louis Trintignant</c:v>
                </c:pt>
                <c:pt idx="1137">
                  <c:v>Jean-Marc Barr</c:v>
                </c:pt>
                <c:pt idx="1138">
                  <c:v>JeeJa Yanin</c:v>
                </c:pt>
                <c:pt idx="1139">
                  <c:v>Jeff Bridges</c:v>
                </c:pt>
                <c:pt idx="1140">
                  <c:v>Jeff Daniels</c:v>
                </c:pt>
                <c:pt idx="1141">
                  <c:v>Jeff Fahey</c:v>
                </c:pt>
                <c:pt idx="1142">
                  <c:v>Jeff Goldblum</c:v>
                </c:pt>
                <c:pt idx="1143">
                  <c:v>Jeff Speakman</c:v>
                </c:pt>
                <c:pt idx="1144">
                  <c:v>Jeffrey Byron</c:v>
                </c:pt>
                <c:pt idx="1145">
                  <c:v>Jeffrey Combs</c:v>
                </c:pt>
                <c:pt idx="1146">
                  <c:v>Jeffrey Donovan</c:v>
                </c:pt>
                <c:pt idx="1147">
                  <c:v>Jeffrey Falcon</c:v>
                </c:pt>
                <c:pt idx="1148">
                  <c:v>Jeffrey Wright</c:v>
                </c:pt>
                <c:pt idx="1149">
                  <c:v>Jemaine Clement</c:v>
                </c:pt>
                <c:pt idx="1150">
                  <c:v>Jemma Dallender</c:v>
                </c:pt>
                <c:pt idx="1151">
                  <c:v>Jena Malone</c:v>
                </c:pt>
                <c:pt idx="1152">
                  <c:v>Jeni Courtney</c:v>
                </c:pt>
                <c:pt idx="1153">
                  <c:v>Jenjira Pongpas</c:v>
                </c:pt>
                <c:pt idx="1154">
                  <c:v>Jenn Proske</c:v>
                </c:pt>
                <c:pt idx="1155">
                  <c:v>Jenna Fischer</c:v>
                </c:pt>
                <c:pt idx="1156">
                  <c:v>Jennifer Aniston</c:v>
                </c:pt>
                <c:pt idx="1157">
                  <c:v>Jennifer Baxter</c:v>
                </c:pt>
                <c:pt idx="1158">
                  <c:v>Jennifer Beals</c:v>
                </c:pt>
                <c:pt idx="1159">
                  <c:v>Jennifer Carpenter</c:v>
                </c:pt>
                <c:pt idx="1160">
                  <c:v>Jennifer Connelly</c:v>
                </c:pt>
                <c:pt idx="1161">
                  <c:v>Jennifer Garner</c:v>
                </c:pt>
                <c:pt idx="1162">
                  <c:v>Jennifer Jason Leigh</c:v>
                </c:pt>
                <c:pt idx="1163">
                  <c:v>Jennifer Lawrence</c:v>
                </c:pt>
                <c:pt idx="1164">
                  <c:v>Jennifer Lopez</c:v>
                </c:pt>
                <c:pt idx="1165">
                  <c:v>Jennifer Love Hewitt</c:v>
                </c:pt>
                <c:pt idx="1166">
                  <c:v>Jennifer Morrison</c:v>
                </c:pt>
                <c:pt idx="1167">
                  <c:v>Jennifer O'Neill</c:v>
                </c:pt>
                <c:pt idx="1168">
                  <c:v>Jennifer Rubin</c:v>
                </c:pt>
                <c:pt idx="1169">
                  <c:v>Jennifer Tilly</c:v>
                </c:pt>
                <c:pt idx="1170">
                  <c:v>Jennifer Westfeldt</c:v>
                </c:pt>
                <c:pt idx="1171">
                  <c:v>Jenny McCarthy</c:v>
                </c:pt>
                <c:pt idx="1172">
                  <c:v>Jenny Seagrove</c:v>
                </c:pt>
                <c:pt idx="1173">
                  <c:v>Jenny Wright</c:v>
                </c:pt>
                <c:pt idx="1174">
                  <c:v>Jensen Ackles</c:v>
                </c:pt>
                <c:pt idx="1175">
                  <c:v>Jensen Daggett</c:v>
                </c:pt>
                <c:pt idx="1176">
                  <c:v>Jeon Do-yeon</c:v>
                </c:pt>
                <c:pt idx="1177">
                  <c:v>Jeppe Beck Laursen</c:v>
                </c:pt>
                <c:pt idx="1178">
                  <c:v>Jeremy Davies</c:v>
                </c:pt>
                <c:pt idx="1179">
                  <c:v>Jeremy Irons</c:v>
                </c:pt>
                <c:pt idx="1180">
                  <c:v>Jeremy Irvine</c:v>
                </c:pt>
                <c:pt idx="1181">
                  <c:v>Jeremy Northam</c:v>
                </c:pt>
                <c:pt idx="1182">
                  <c:v>Jeremy Piven</c:v>
                </c:pt>
                <c:pt idx="1183">
                  <c:v>Jeremy Renner</c:v>
                </c:pt>
                <c:pt idx="1184">
                  <c:v>Jeremy Sumpter</c:v>
                </c:pt>
                <c:pt idx="1185">
                  <c:v>Jeremy Theobald</c:v>
                </c:pt>
                <c:pt idx="1186">
                  <c:v>Jermaine Hopkins</c:v>
                </c:pt>
                <c:pt idx="1187">
                  <c:v>Jerry O'Connell</c:v>
                </c:pt>
                <c:pt idx="1188">
                  <c:v>Jerry Seinfeld</c:v>
                </c:pt>
                <c:pt idx="1189">
                  <c:v>Jerry Springer</c:v>
                </c:pt>
                <c:pt idx="1190">
                  <c:v>Jess Weixler</c:v>
                </c:pt>
                <c:pt idx="1191">
                  <c:v>Jessalyn Gilsig</c:v>
                </c:pt>
                <c:pt idx="1192">
                  <c:v>Jesse Birdsall</c:v>
                </c:pt>
                <c:pt idx="1193">
                  <c:v>Jesse Bradford</c:v>
                </c:pt>
                <c:pt idx="1194">
                  <c:v>Jesse Eisenberg</c:v>
                </c:pt>
                <c:pt idx="1195">
                  <c:v>Jesse McCartney</c:v>
                </c:pt>
                <c:pt idx="1196">
                  <c:v>Jesse Metcalfe</c:v>
                </c:pt>
                <c:pt idx="1197">
                  <c:v>Jessica Alba</c:v>
                </c:pt>
                <c:pt idx="1198">
                  <c:v>Jessica Biel</c:v>
                </c:pt>
                <c:pt idx="1199">
                  <c:v>Jessica Brown Findlay</c:v>
                </c:pt>
                <c:pt idx="1200">
                  <c:v>Jessica Chastain</c:v>
                </c:pt>
                <c:pt idx="1201">
                  <c:v>Jessica Lange</c:v>
                </c:pt>
                <c:pt idx="1202">
                  <c:v>Jessica Rothe</c:v>
                </c:pt>
                <c:pt idx="1203">
                  <c:v>Jessica Simpson</c:v>
                </c:pt>
                <c:pt idx="1204">
                  <c:v>Jessie Buckley</c:v>
                </c:pt>
                <c:pt idx="1205">
                  <c:v>Jet Li</c:v>
                </c:pt>
                <c:pt idx="1206">
                  <c:v>Jill Clayburgh</c:v>
                </c:pt>
                <c:pt idx="1207">
                  <c:v>Jill Schoelen</c:v>
                </c:pt>
                <c:pt idx="1208">
                  <c:v>Jillian Bell</c:v>
                </c:pt>
                <c:pt idx="1209">
                  <c:v>Jillian McWhirter</c:v>
                </c:pt>
                <c:pt idx="1210">
                  <c:v>Jim Belushi</c:v>
                </c:pt>
                <c:pt idx="1211">
                  <c:v>Jim Broadbent</c:v>
                </c:pt>
                <c:pt idx="1212">
                  <c:v>Jim Brown</c:v>
                </c:pt>
                <c:pt idx="1213">
                  <c:v>Jim Carrey</c:v>
                </c:pt>
                <c:pt idx="1214">
                  <c:v>Jim Caviezel</c:v>
                </c:pt>
                <c:pt idx="1215">
                  <c:v>Jim Cummings</c:v>
                </c:pt>
                <c:pt idx="1216">
                  <c:v>Jim Henson</c:v>
                </c:pt>
                <c:pt idx="1217">
                  <c:v>Jim Parsons</c:v>
                </c:pt>
                <c:pt idx="1218">
                  <c:v>Jim Sturgess</c:v>
                </c:pt>
                <c:pt idx="1219">
                  <c:v>Jim Varney</c:v>
                </c:pt>
                <c:pt idx="1220">
                  <c:v>Jimmie Fails</c:v>
                </c:pt>
                <c:pt idx="1221">
                  <c:v>Jimmy Bennett</c:v>
                </c:pt>
                <c:pt idx="1222">
                  <c:v>Jimmy Keegan</c:v>
                </c:pt>
                <c:pt idx="1223">
                  <c:v>Jimmy Smits</c:v>
                </c:pt>
                <c:pt idx="1224">
                  <c:v>Jing Wu</c:v>
                </c:pt>
                <c:pt idx="1225">
                  <c:v>Jo Jung-Suk</c:v>
                </c:pt>
                <c:pt idx="1226">
                  <c:v>JoÃ«lle Miquel</c:v>
                </c:pt>
                <c:pt idx="1227">
                  <c:v>Joachim KrÃ³l</c:v>
                </c:pt>
                <c:pt idx="1228">
                  <c:v>Joan Allen</c:v>
                </c:pt>
                <c:pt idx="1229">
                  <c:v>Joan Chen</c:v>
                </c:pt>
                <c:pt idx="1230">
                  <c:v>Joan Collins</c:v>
                </c:pt>
                <c:pt idx="1231">
                  <c:v>Joanna Kulig</c:v>
                </c:pt>
                <c:pt idx="1232">
                  <c:v>Joanna Pacula</c:v>
                </c:pt>
                <c:pt idx="1233">
                  <c:v>Joanne Woodward</c:v>
                </c:pt>
                <c:pt idx="1234">
                  <c:v>Joaquin Phoenix</c:v>
                </c:pt>
                <c:pt idx="1235">
                  <c:v>JoBeth Williams</c:v>
                </c:pt>
                <c:pt idx="1236">
                  <c:v>Jocelin Donahue</c:v>
                </c:pt>
                <c:pt idx="1237">
                  <c:v>Jodi Benson</c:v>
                </c:pt>
                <c:pt idx="1238">
                  <c:v>Jodi Carlisle</c:v>
                </c:pt>
                <c:pt idx="1239">
                  <c:v>Jodie Foster</c:v>
                </c:pt>
                <c:pt idx="1240">
                  <c:v>Joe Alwyn</c:v>
                </c:pt>
                <c:pt idx="1241">
                  <c:v>Joe Basile</c:v>
                </c:pt>
                <c:pt idx="1242">
                  <c:v>Joe Colligan</c:v>
                </c:pt>
                <c:pt idx="1243">
                  <c:v>Joe Mantegna</c:v>
                </c:pt>
                <c:pt idx="1244">
                  <c:v>Joe Morton</c:v>
                </c:pt>
                <c:pt idx="1245">
                  <c:v>Joe Nicolo</c:v>
                </c:pt>
                <c:pt idx="1246">
                  <c:v>Joe Pesci</c:v>
                </c:pt>
                <c:pt idx="1247">
                  <c:v>Joel Edgerton</c:v>
                </c:pt>
                <c:pt idx="1248">
                  <c:v>Joel Kinnaman</c:v>
                </c:pt>
                <c:pt idx="1249">
                  <c:v>Joely Richardson</c:v>
                </c:pt>
                <c:pt idx="1250">
                  <c:v>Joey Cramer</c:v>
                </c:pt>
                <c:pt idx="1251">
                  <c:v>Joey King</c:v>
                </c:pt>
                <c:pt idx="1252">
                  <c:v>Joey Lawrence</c:v>
                </c:pt>
                <c:pt idx="1253">
                  <c:v>Johannes Kuhnke</c:v>
                </c:pt>
                <c:pt idx="1254">
                  <c:v>John Abraham</c:v>
                </c:pt>
                <c:pt idx="1255">
                  <c:v>John Allen Nelson</c:v>
                </c:pt>
                <c:pt idx="1256">
                  <c:v>John Belushi</c:v>
                </c:pt>
                <c:pt idx="1257">
                  <c:v>John Bolger</c:v>
                </c:pt>
                <c:pt idx="1258">
                  <c:v>John Boyega</c:v>
                </c:pt>
                <c:pt idx="1259">
                  <c:v>John C. Reilly</c:v>
                </c:pt>
                <c:pt idx="1260">
                  <c:v>John Cameron Mitchell</c:v>
                </c:pt>
                <c:pt idx="1261">
                  <c:v>John Candy</c:v>
                </c:pt>
                <c:pt idx="1262">
                  <c:v>John Cassavetes</c:v>
                </c:pt>
                <c:pt idx="1263">
                  <c:v>John Cena</c:v>
                </c:pt>
                <c:pt idx="1264">
                  <c:v>John Cho</c:v>
                </c:pt>
                <c:pt idx="1265">
                  <c:v>John Cleese</c:v>
                </c:pt>
                <c:pt idx="1266">
                  <c:v>John Cusack</c:v>
                </c:pt>
                <c:pt idx="1267">
                  <c:v>John David Washington</c:v>
                </c:pt>
                <c:pt idx="1268">
                  <c:v>John Erwin</c:v>
                </c:pt>
                <c:pt idx="1269">
                  <c:v>John Gallagher Jr.</c:v>
                </c:pt>
                <c:pt idx="1270">
                  <c:v>John Getz</c:v>
                </c:pt>
                <c:pt idx="1271">
                  <c:v>John Gielgud</c:v>
                </c:pt>
                <c:pt idx="1272">
                  <c:v>John Glover</c:v>
                </c:pt>
                <c:pt idx="1273">
                  <c:v>John Goodman</c:v>
                </c:pt>
                <c:pt idx="1274">
                  <c:v>John Gordon Sinclair</c:v>
                </c:pt>
                <c:pt idx="1275">
                  <c:v>John Hawkes</c:v>
                </c:pt>
                <c:pt idx="1276">
                  <c:v>John Heard</c:v>
                </c:pt>
                <c:pt idx="1277">
                  <c:v>John Hurt</c:v>
                </c:pt>
                <c:pt idx="1278">
                  <c:v>John Krasinski</c:v>
                </c:pt>
                <c:pt idx="1279">
                  <c:v>John Larroquette</c:v>
                </c:pt>
                <c:pt idx="1280">
                  <c:v>John Leguizamo</c:v>
                </c:pt>
                <c:pt idx="1281">
                  <c:v>John Lithgow</c:v>
                </c:pt>
                <c:pt idx="1282">
                  <c:v>John Lloyd Young</c:v>
                </c:pt>
                <c:pt idx="1283">
                  <c:v>John Lone</c:v>
                </c:pt>
                <c:pt idx="1284">
                  <c:v>John Lurie</c:v>
                </c:pt>
                <c:pt idx="1285">
                  <c:v>John Magaro</c:v>
                </c:pt>
                <c:pt idx="1286">
                  <c:v>John Malkovich</c:v>
                </c:pt>
                <c:pt idx="1287">
                  <c:v>John Murray</c:v>
                </c:pt>
                <c:pt idx="1288">
                  <c:v>John Neville</c:v>
                </c:pt>
                <c:pt idx="1289">
                  <c:v>John Rhys-Davies</c:v>
                </c:pt>
                <c:pt idx="1290">
                  <c:v>John Ritter</c:v>
                </c:pt>
                <c:pt idx="1291">
                  <c:v>John Savage</c:v>
                </c:pt>
                <c:pt idx="1292">
                  <c:v>John Shea</c:v>
                </c:pt>
                <c:pt idx="1293">
                  <c:v>John Simm</c:v>
                </c:pt>
                <c:pt idx="1294">
                  <c:v>John Standing</c:v>
                </c:pt>
                <c:pt idx="1295">
                  <c:v>John Stockwell</c:v>
                </c:pt>
                <c:pt idx="1296">
                  <c:v>John Travolta</c:v>
                </c:pt>
                <c:pt idx="1297">
                  <c:v>John Turturro</c:v>
                </c:pt>
                <c:pt idx="1298">
                  <c:v>John Wintergate</c:v>
                </c:pt>
                <c:pt idx="1299">
                  <c:v>Johnny Depp</c:v>
                </c:pt>
                <c:pt idx="1300">
                  <c:v>Johnny Knoxville</c:v>
                </c:pt>
                <c:pt idx="1301">
                  <c:v>Johnny Yune</c:v>
                </c:pt>
                <c:pt idx="1302">
                  <c:v>Jon Bernthal</c:v>
                </c:pt>
                <c:pt idx="1303">
                  <c:v>Jon Cryer</c:v>
                </c:pt>
                <c:pt idx="1304">
                  <c:v>Jon Favreau</c:v>
                </c:pt>
                <c:pt idx="1305">
                  <c:v>Jon Foster</c:v>
                </c:pt>
                <c:pt idx="1306">
                  <c:v>Jon Hamm</c:v>
                </c:pt>
                <c:pt idx="1307">
                  <c:v>Jon Heder</c:v>
                </c:pt>
                <c:pt idx="1308">
                  <c:v>Jon Lovitz</c:v>
                </c:pt>
                <c:pt idx="1309">
                  <c:v>Jon Voight</c:v>
                </c:pt>
                <c:pt idx="1310">
                  <c:v>Jonah Hill</c:v>
                </c:pt>
                <c:pt idx="1311">
                  <c:v>Jonathan Brandis</c:v>
                </c:pt>
                <c:pt idx="1312">
                  <c:v>Jonathan Breck</c:v>
                </c:pt>
                <c:pt idx="1313">
                  <c:v>Jonathan Cherry</c:v>
                </c:pt>
                <c:pt idx="1314">
                  <c:v>Jonathan Crombie</c:v>
                </c:pt>
                <c:pt idx="1315">
                  <c:v>Jonathan D. Mellor</c:v>
                </c:pt>
                <c:pt idx="1316">
                  <c:v>Jonathan Emerson</c:v>
                </c:pt>
                <c:pt idx="1317">
                  <c:v>Jonathan Jackson</c:v>
                </c:pt>
                <c:pt idx="1318">
                  <c:v>Jonathan Lipnicki</c:v>
                </c:pt>
                <c:pt idx="1319">
                  <c:v>Jonathan Pryce</c:v>
                </c:pt>
                <c:pt idx="1320">
                  <c:v>Jonathan Taylor Thomas</c:v>
                </c:pt>
                <c:pt idx="1321">
                  <c:v>Jonny Lee Miller</c:v>
                </c:pt>
                <c:pt idx="1322">
                  <c:v>Jonny Weston</c:v>
                </c:pt>
                <c:pt idx="1323">
                  <c:v>Jordan Ladd</c:v>
                </c:pt>
                <c:pt idx="1324">
                  <c:v>Jordana Brewster</c:v>
                </c:pt>
                <c:pt idx="1325">
                  <c:v>JosÃ© Luis Ferrer</c:v>
                </c:pt>
                <c:pt idx="1326">
                  <c:v>Josef Sommer</c:v>
                </c:pt>
                <c:pt idx="1327">
                  <c:v>Joseph Cross</c:v>
                </c:pt>
                <c:pt idx="1328">
                  <c:v>Joseph Fiennes</c:v>
                </c:pt>
                <c:pt idx="1329">
                  <c:v>Joseph Gordon-Levitt</c:v>
                </c:pt>
                <c:pt idx="1330">
                  <c:v>Joseph Mazzello</c:v>
                </c:pt>
                <c:pt idx="1331">
                  <c:v>Josephine Langford</c:v>
                </c:pt>
                <c:pt idx="1332">
                  <c:v>Josh Brolin</c:v>
                </c:pt>
                <c:pt idx="1333">
                  <c:v>Josh Duhamel</c:v>
                </c:pt>
                <c:pt idx="1334">
                  <c:v>Josh Gad</c:v>
                </c:pt>
                <c:pt idx="1335">
                  <c:v>Josh Hamilton</c:v>
                </c:pt>
                <c:pt idx="1336">
                  <c:v>Josh Hartnett</c:v>
                </c:pt>
                <c:pt idx="1337">
                  <c:v>Josh Hutcherson</c:v>
                </c:pt>
                <c:pt idx="1338">
                  <c:v>Josh Lucas</c:v>
                </c:pt>
                <c:pt idx="1339">
                  <c:v>Josh O'Connor</c:v>
                </c:pt>
                <c:pt idx="1340">
                  <c:v>Josh Peck</c:v>
                </c:pt>
                <c:pt idx="1341">
                  <c:v>Josh Radnor</c:v>
                </c:pt>
                <c:pt idx="1342">
                  <c:v>Josh Stewart</c:v>
                </c:pt>
                <c:pt idx="1343">
                  <c:v>Josh Zuckerman</c:v>
                </c:pt>
                <c:pt idx="1344">
                  <c:v>Joshua Jackson</c:v>
                </c:pt>
                <c:pt idx="1345">
                  <c:v>Joshua Schaefer</c:v>
                </c:pt>
                <c:pt idx="1346">
                  <c:v>Jovan Adepo</c:v>
                </c:pt>
                <c:pt idx="1347">
                  <c:v>Joyce Hyser</c:v>
                </c:pt>
                <c:pt idx="1348">
                  <c:v>Juan Barberini</c:v>
                </c:pt>
                <c:pt idx="1349">
                  <c:v>Judd Nelson</c:v>
                </c:pt>
                <c:pt idx="1350">
                  <c:v>Jude Law</c:v>
                </c:pt>
                <c:pt idx="1351">
                  <c:v>Judge Reinhold</c:v>
                </c:pt>
                <c:pt idx="1352">
                  <c:v>Judi Dench</c:v>
                </c:pt>
                <c:pt idx="1353">
                  <c:v>Judith Hoag</c:v>
                </c:pt>
                <c:pt idx="1354">
                  <c:v>Judy Davis</c:v>
                </c:pt>
                <c:pt idx="1355">
                  <c:v>Julia Louis-Dreyfus</c:v>
                </c:pt>
                <c:pt idx="1356">
                  <c:v>Julia Ormond</c:v>
                </c:pt>
                <c:pt idx="1357">
                  <c:v>Julia Roberts</c:v>
                </c:pt>
                <c:pt idx="1358">
                  <c:v>Julia Stiles</c:v>
                </c:pt>
                <c:pt idx="1359">
                  <c:v>Julia Sweeney</c:v>
                </c:pt>
                <c:pt idx="1360">
                  <c:v>Julia Voth</c:v>
                </c:pt>
                <c:pt idx="1361">
                  <c:v>Julian Barratt</c:v>
                </c:pt>
                <c:pt idx="1362">
                  <c:v>Julian Morris</c:v>
                </c:pt>
                <c:pt idx="1363">
                  <c:v>Julian Sands</c:v>
                </c:pt>
                <c:pt idx="1364">
                  <c:v>Juliane KÃ¶hler</c:v>
                </c:pt>
                <c:pt idx="1365">
                  <c:v>Julianna Margulies</c:v>
                </c:pt>
                <c:pt idx="1366">
                  <c:v>Julianne Hough</c:v>
                </c:pt>
                <c:pt idx="1367">
                  <c:v>Julianne Moore</c:v>
                </c:pt>
                <c:pt idx="1368">
                  <c:v>Julie Andrews</c:v>
                </c:pt>
                <c:pt idx="1369">
                  <c:v>Julie Christie</c:v>
                </c:pt>
                <c:pt idx="1370">
                  <c:v>Julie Kavner</c:v>
                </c:pt>
                <c:pt idx="1371">
                  <c:v>Julie Walters</c:v>
                </c:pt>
                <c:pt idx="1372">
                  <c:v>Juliet Stevenson</c:v>
                </c:pt>
                <c:pt idx="1373">
                  <c:v>Juliette Binoche</c:v>
                </c:pt>
                <c:pt idx="1374">
                  <c:v>Juliette Lewis</c:v>
                </c:pt>
                <c:pt idx="1375">
                  <c:v>Jun Fukuyama</c:v>
                </c:pt>
                <c:pt idx="1376">
                  <c:v>Jung Suh</c:v>
                </c:pt>
                <c:pt idx="1377">
                  <c:v>Jung-jae Lee</c:v>
                </c:pt>
                <c:pt idx="1378">
                  <c:v>Juno Temple</c:v>
                </c:pt>
                <c:pt idx="1379">
                  <c:v>Justin Chambers</c:v>
                </c:pt>
                <c:pt idx="1380">
                  <c:v>Justin Chatwin</c:v>
                </c:pt>
                <c:pt idx="1381">
                  <c:v>Justin Long</c:v>
                </c:pt>
                <c:pt idx="1382">
                  <c:v>Justin Theroux</c:v>
                </c:pt>
                <c:pt idx="1383">
                  <c:v>Justin Timberlake</c:v>
                </c:pt>
                <c:pt idx="1384">
                  <c:v>Justin Whalin</c:v>
                </c:pt>
                <c:pt idx="1385">
                  <c:v>Justine Bateman</c:v>
                </c:pt>
                <c:pt idx="1386">
                  <c:v>KÃ´ji Imada</c:v>
                </c:pt>
                <c:pt idx="1387">
                  <c:v>KÃ´ji Yakusho</c:v>
                </c:pt>
                <c:pt idx="1388">
                  <c:v>KÃ¥re Hedebrant</c:v>
                </c:pt>
                <c:pt idx="1389">
                  <c:v>Kadeem Hardison</c:v>
                </c:pt>
                <c:pt idx="1390">
                  <c:v>Kaitlyn Dever</c:v>
                </c:pt>
                <c:pt idx="1391">
                  <c:v>Kal Penn</c:v>
                </c:pt>
                <c:pt idx="1392">
                  <c:v>Kam Heskin</c:v>
                </c:pt>
                <c:pt idx="1393">
                  <c:v>Kamal Haasan</c:v>
                </c:pt>
                <c:pt idx="1394">
                  <c:v>Kane Hodder</c:v>
                </c:pt>
                <c:pt idx="1395">
                  <c:v>Kang-ho Song</c:v>
                </c:pt>
                <c:pt idx="1396">
                  <c:v>Karan Ashley</c:v>
                </c:pt>
                <c:pt idx="1397">
                  <c:v>Karen Allen</c:v>
                </c:pt>
                <c:pt idx="1398">
                  <c:v>Karen Black</c:v>
                </c:pt>
                <c:pt idx="1399">
                  <c:v>Karen Gillan</c:v>
                </c:pt>
                <c:pt idx="1400">
                  <c:v>Karina Fontes</c:v>
                </c:pt>
                <c:pt idx="1401">
                  <c:v>Karina Lombard</c:v>
                </c:pt>
                <c:pt idx="1402">
                  <c:v>Karl Markovics</c:v>
                </c:pt>
                <c:pt idx="1403">
                  <c:v>Karl Urban</c:v>
                </c:pt>
                <c:pt idx="1404">
                  <c:v>Karolina Gruszka</c:v>
                </c:pt>
                <c:pt idx="1405">
                  <c:v>Karra Elejalde</c:v>
                </c:pt>
                <c:pt idx="1406">
                  <c:v>Kartik Aaryan</c:v>
                </c:pt>
                <c:pt idx="1407">
                  <c:v>Kate Beckinsale</c:v>
                </c:pt>
                <c:pt idx="1408">
                  <c:v>Kate Bosworth</c:v>
                </c:pt>
                <c:pt idx="1409">
                  <c:v>Kate Capshaw</c:v>
                </c:pt>
                <c:pt idx="1410">
                  <c:v>Kate Hodge</c:v>
                </c:pt>
                <c:pt idx="1411">
                  <c:v>Kate Hudson</c:v>
                </c:pt>
                <c:pt idx="1412">
                  <c:v>Kate Maberly</c:v>
                </c:pt>
                <c:pt idx="1413">
                  <c:v>Kate Mara</c:v>
                </c:pt>
                <c:pt idx="1414">
                  <c:v>Kate McNeil</c:v>
                </c:pt>
                <c:pt idx="1415">
                  <c:v>Kate Nelligan</c:v>
                </c:pt>
                <c:pt idx="1416">
                  <c:v>Kate Winslet</c:v>
                </c:pt>
                <c:pt idx="1417">
                  <c:v>Katharine Hepburn</c:v>
                </c:pt>
                <c:pt idx="1418">
                  <c:v>Katherine Heigl</c:v>
                </c:pt>
                <c:pt idx="1419">
                  <c:v>Kathleen Fee</c:v>
                </c:pt>
                <c:pt idx="1420">
                  <c:v>Kathleen Quinlan</c:v>
                </c:pt>
                <c:pt idx="1421">
                  <c:v>Kathleen Turner</c:v>
                </c:pt>
                <c:pt idx="1422">
                  <c:v>Kathryn Hahn</c:v>
                </c:pt>
                <c:pt idx="1423">
                  <c:v>Kathryn Harrold</c:v>
                </c:pt>
                <c:pt idx="1424">
                  <c:v>Kathryn McCormick</c:v>
                </c:pt>
                <c:pt idx="1425">
                  <c:v>Kathy Baker</c:v>
                </c:pt>
                <c:pt idx="1426">
                  <c:v>Kathy Bates</c:v>
                </c:pt>
                <c:pt idx="1427">
                  <c:v>Katie Chang</c:v>
                </c:pt>
                <c:pt idx="1428">
                  <c:v>Katie Featherston</c:v>
                </c:pt>
                <c:pt idx="1429">
                  <c:v>Katie Holmes</c:v>
                </c:pt>
                <c:pt idx="1430">
                  <c:v>Katie Jarvis</c:v>
                </c:pt>
                <c:pt idx="1431">
                  <c:v>Katie Leung</c:v>
                </c:pt>
                <c:pt idx="1432">
                  <c:v>Katrin Cartlidge</c:v>
                </c:pt>
                <c:pt idx="1433">
                  <c:v>Kay Kay Menon</c:v>
                </c:pt>
                <c:pt idx="1434">
                  <c:v>Kaya Scodelario</c:v>
                </c:pt>
                <c:pt idx="1435">
                  <c:v>Keanu Reeves</c:v>
                </c:pt>
                <c:pt idx="1436">
                  <c:v>Keegan-Michael Key</c:v>
                </c:pt>
                <c:pt idx="1437">
                  <c:v>Keely Christian</c:v>
                </c:pt>
                <c:pt idx="1438">
                  <c:v>Keenen Ivory Wayans</c:v>
                </c:pt>
                <c:pt idx="1439">
                  <c:v>Keir Gilchrist</c:v>
                </c:pt>
                <c:pt idx="1440">
                  <c:v>Keira Knightley</c:v>
                </c:pt>
                <c:pt idx="1441">
                  <c:v>Keisha Castle-Hughes</c:v>
                </c:pt>
                <c:pt idx="1442">
                  <c:v>Keith Carradine</c:v>
                </c:pt>
                <c:pt idx="1443">
                  <c:v>Keith Coogan</c:v>
                </c:pt>
                <c:pt idx="1444">
                  <c:v>Keith Gordon</c:v>
                </c:pt>
                <c:pt idx="1445">
                  <c:v>Kel Mitchell</c:v>
                </c:pt>
                <c:pt idx="1446">
                  <c:v>Kellan Lutz</c:v>
                </c:pt>
                <c:pt idx="1447">
                  <c:v>Keller Wortham</c:v>
                </c:pt>
                <c:pt idx="1448">
                  <c:v>Kelly Clarkson</c:v>
                </c:pt>
                <c:pt idx="1449">
                  <c:v>Kelly Macdonald</c:v>
                </c:pt>
                <c:pt idx="1450">
                  <c:v>Kelly McGillis</c:v>
                </c:pt>
                <c:pt idx="1451">
                  <c:v>Kelly Reilly</c:v>
                </c:pt>
                <c:pt idx="1452">
                  <c:v>Kelly Reno</c:v>
                </c:pt>
                <c:pt idx="1453">
                  <c:v>Kelsey Grammer</c:v>
                </c:pt>
                <c:pt idx="1454">
                  <c:v>Ken Marshall</c:v>
                </c:pt>
                <c:pt idx="1455">
                  <c:v>Ken Ogata</c:v>
                </c:pt>
                <c:pt idx="1456">
                  <c:v>Ken Wahl</c:v>
                </c:pt>
                <c:pt idx="1457">
                  <c:v>Ken Watanabe</c:v>
                </c:pt>
                <c:pt idx="1458">
                  <c:v>Kenan Thompson</c:v>
                </c:pt>
                <c:pt idx="1459">
                  <c:v>Kenneth Branagh</c:v>
                </c:pt>
                <c:pt idx="1460">
                  <c:v>Kenny Ireland</c:v>
                </c:pt>
                <c:pt idx="1461">
                  <c:v>Kenny Rogers</c:v>
                </c:pt>
                <c:pt idx="1462">
                  <c:v>Kenny Wormald</c:v>
                </c:pt>
                <c:pt idx="1463">
                  <c:v>Keri Russell</c:v>
                </c:pt>
                <c:pt idx="1464">
                  <c:v>Kerry Fox</c:v>
                </c:pt>
                <c:pt idx="1465">
                  <c:v>Kevin Anderson</c:v>
                </c:pt>
                <c:pt idx="1466">
                  <c:v>Kevin Bacon</c:v>
                </c:pt>
                <c:pt idx="1467">
                  <c:v>Kevin Clash</c:v>
                </c:pt>
                <c:pt idx="1468">
                  <c:v>Kevin Conroy</c:v>
                </c:pt>
                <c:pt idx="1469">
                  <c:v>Kevin Costner</c:v>
                </c:pt>
                <c:pt idx="1470">
                  <c:v>Kevin Gage</c:v>
                </c:pt>
                <c:pt idx="1471">
                  <c:v>Kevin Hart</c:v>
                </c:pt>
                <c:pt idx="1472">
                  <c:v>Kevin James</c:v>
                </c:pt>
                <c:pt idx="1473">
                  <c:v>Kevin Kline</c:v>
                </c:pt>
                <c:pt idx="1474">
                  <c:v>Kevin Sorbo</c:v>
                </c:pt>
                <c:pt idx="1475">
                  <c:v>Kevin Spacey</c:v>
                </c:pt>
                <c:pt idx="1476">
                  <c:v>Khalid Abdalla</c:v>
                </c:pt>
                <c:pt idx="1477">
                  <c:v>Kiefer Sutherland</c:v>
                </c:pt>
                <c:pt idx="1478">
                  <c:v>Kieran Culkin</c:v>
                </c:pt>
                <c:pt idx="1479">
                  <c:v>Kieran O'Brien</c:v>
                </c:pt>
                <c:pt idx="1480">
                  <c:v>KiKi Layne</c:v>
                </c:pt>
                <c:pt idx="1481">
                  <c:v>Kim Basinger</c:v>
                </c:pt>
                <c:pt idx="1482">
                  <c:v>Kim Bodnia</c:v>
                </c:pt>
                <c:pt idx="1483">
                  <c:v>Kim Ki-duk</c:v>
                </c:pt>
                <c:pt idx="1484">
                  <c:v>Kim Min-hee</c:v>
                </c:pt>
                <c:pt idx="1485">
                  <c:v>Kim Ok-bin</c:v>
                </c:pt>
                <c:pt idx="1486">
                  <c:v>Kim Vithana</c:v>
                </c:pt>
                <c:pt idx="1487">
                  <c:v>Kimberly Elise</c:v>
                </c:pt>
                <c:pt idx="1488">
                  <c:v>Kirk Cameron</c:v>
                </c:pt>
                <c:pt idx="1489">
                  <c:v>Kirk Douglas</c:v>
                </c:pt>
                <c:pt idx="1490">
                  <c:v>Kirsten Dunst</c:v>
                </c:pt>
                <c:pt idx="1491">
                  <c:v>Kirstie Alley</c:v>
                </c:pt>
                <c:pt idx="1492">
                  <c:v>Kit Harington</c:v>
                </c:pt>
                <c:pt idx="1493">
                  <c:v>Kitana Kiki Rodriguez</c:v>
                </c:pt>
                <c:pt idx="1494">
                  <c:v>Klaus Kinski</c:v>
                </c:pt>
                <c:pt idx="1495">
                  <c:v>Klaus Maria Brandauer</c:v>
                </c:pt>
                <c:pt idx="1496">
                  <c:v>Klinton Spilsbury</c:v>
                </c:pt>
                <c:pt idx="1497">
                  <c:v>Kodi Smit-McPhee</c:v>
                </c:pt>
                <c:pt idx="1498">
                  <c:v>Konstantin Khabenskiy</c:v>
                </c:pt>
                <c:pt idx="1499">
                  <c:v>Kotaro Daigo</c:v>
                </c:pt>
                <c:pt idx="1500">
                  <c:v>Kris Kristofferson</c:v>
                </c:pt>
                <c:pt idx="1501">
                  <c:v>Kristanna Loken</c:v>
                </c:pt>
                <c:pt idx="1502">
                  <c:v>Kristen Bell</c:v>
                </c:pt>
                <c:pt idx="1503">
                  <c:v>Kristen Connolly</c:v>
                </c:pt>
                <c:pt idx="1504">
                  <c:v>Kristen Riter</c:v>
                </c:pt>
                <c:pt idx="1505">
                  <c:v>Kristen Stewart</c:v>
                </c:pt>
                <c:pt idx="1506">
                  <c:v>Kristen Wiig</c:v>
                </c:pt>
                <c:pt idx="1507">
                  <c:v>Kristin Kreuk</c:v>
                </c:pt>
                <c:pt idx="1508">
                  <c:v>Kristin Scott Thomas</c:v>
                </c:pt>
                <c:pt idx="1509">
                  <c:v>Kristina Klebe</c:v>
                </c:pt>
                <c:pt idx="1510">
                  <c:v>Kristina Nehm</c:v>
                </c:pt>
                <c:pt idx="1511">
                  <c:v>Kristoffer Joner</c:v>
                </c:pt>
                <c:pt idx="1512">
                  <c:v>Kristy McNichol</c:v>
                </c:pt>
                <c:pt idx="1513">
                  <c:v>Kristy Swanson</c:v>
                </c:pt>
                <c:pt idx="1514">
                  <c:v>Kumail Nanjiani</c:v>
                </c:pt>
                <c:pt idx="1515">
                  <c:v>Kuno Becker</c:v>
                </c:pt>
                <c:pt idx="1516">
                  <c:v>Kurt McKinney</c:v>
                </c:pt>
                <c:pt idx="1517">
                  <c:v>Kurt Russell</c:v>
                </c:pt>
                <c:pt idx="1518">
                  <c:v>Kurt Thomas</c:v>
                </c:pt>
                <c:pt idx="1519">
                  <c:v>KyÃ´ko Koizumi</c:v>
                </c:pt>
                <c:pt idx="1520">
                  <c:v>Kyle Chandler</c:v>
                </c:pt>
                <c:pt idx="1521">
                  <c:v>Kyle MacLachlan</c:v>
                </c:pt>
                <c:pt idx="1522">
                  <c:v>Kyrie Irving</c:v>
                </c:pt>
                <c:pt idx="1523">
                  <c:v>LÃ©a Seydoux</c:v>
                </c:pt>
                <c:pt idx="1524">
                  <c:v>Lady Gaga</c:v>
                </c:pt>
                <c:pt idx="1525">
                  <c:v>Lake Bell</c:v>
                </c:pt>
                <c:pt idx="1526">
                  <c:v>LaKeith Stanfield</c:v>
                </c:pt>
                <c:pt idx="1527">
                  <c:v>Lance Guest</c:v>
                </c:pt>
                <c:pt idx="1528">
                  <c:v>Lance Henriksen</c:v>
                </c:pt>
                <c:pt idx="1529">
                  <c:v>Lane Smith</c:v>
                </c:pt>
                <c:pt idx="1530">
                  <c:v>Lara Flynn Boyle</c:v>
                </c:pt>
                <c:pt idx="1531">
                  <c:v>Lara Jill Miller</c:v>
                </c:pt>
                <c:pt idx="1532">
                  <c:v>Larenz Tate</c:v>
                </c:pt>
                <c:pt idx="1533">
                  <c:v>Larry B. Scott</c:v>
                </c:pt>
                <c:pt idx="1534">
                  <c:v>Larry Bishop</c:v>
                </c:pt>
                <c:pt idx="1535">
                  <c:v>Larry Drake</c:v>
                </c:pt>
                <c:pt idx="1536">
                  <c:v>Lars Nordh</c:v>
                </c:pt>
                <c:pt idx="1537">
                  <c:v>Laura Dern</c:v>
                </c:pt>
                <c:pt idx="1538">
                  <c:v>Laura Harring</c:v>
                </c:pt>
                <c:pt idx="1539">
                  <c:v>Laura Linney</c:v>
                </c:pt>
                <c:pt idx="1540">
                  <c:v>Laurel Holloman</c:v>
                </c:pt>
                <c:pt idx="1541">
                  <c:v>Lauren Ambrose</c:v>
                </c:pt>
                <c:pt idx="1542">
                  <c:v>Lauren Birkell</c:v>
                </c:pt>
                <c:pt idx="1543">
                  <c:v>Lauren Cohan</c:v>
                </c:pt>
                <c:pt idx="1544">
                  <c:v>Lauren German</c:v>
                </c:pt>
                <c:pt idx="1545">
                  <c:v>Lauren Hutton</c:v>
                </c:pt>
                <c:pt idx="1546">
                  <c:v>Lauren Tewes</c:v>
                </c:pt>
                <c:pt idx="1547">
                  <c:v>Laurence Fishburne</c:v>
                </c:pt>
                <c:pt idx="1548">
                  <c:v>Laurence Olivier</c:v>
                </c:pt>
                <c:pt idx="1549">
                  <c:v>Laurence R. Harvey</c:v>
                </c:pt>
                <c:pt idx="1550">
                  <c:v>Lawrence Michael Levine</c:v>
                </c:pt>
                <c:pt idx="1551">
                  <c:v>Lawrence Monoson</c:v>
                </c:pt>
                <c:pt idx="1552">
                  <c:v>Lawrence Ng</c:v>
                </c:pt>
                <c:pt idx="1553">
                  <c:v>Lea Thompson</c:v>
                </c:pt>
                <c:pt idx="1554">
                  <c:v>Lee Byung-hun</c:v>
                </c:pt>
                <c:pt idx="1555">
                  <c:v>Lee Dong-yong</c:v>
                </c:pt>
                <c:pt idx="1556">
                  <c:v>Lee Horsley</c:v>
                </c:pt>
                <c:pt idx="1557">
                  <c:v>Lee Pace</c:v>
                </c:pt>
                <c:pt idx="1558">
                  <c:v>Leif Garrett</c:v>
                </c:pt>
                <c:pt idx="1559">
                  <c:v>Leigh McCormack</c:v>
                </c:pt>
                <c:pt idx="1560">
                  <c:v>Lena Stolze</c:v>
                </c:pt>
                <c:pt idx="1561">
                  <c:v>Lenny von Dohlen</c:v>
                </c:pt>
                <c:pt idx="1562">
                  <c:v>Lenore Zann</c:v>
                </c:pt>
                <c:pt idx="1563">
                  <c:v>Leo Fitzpatrick</c:v>
                </c:pt>
                <c:pt idx="1564">
                  <c:v>Leo Fong</c:v>
                </c:pt>
                <c:pt idx="1565">
                  <c:v>Leon Isaac Kennedy</c:v>
                </c:pt>
                <c:pt idx="1566">
                  <c:v>Leonard Mann</c:v>
                </c:pt>
                <c:pt idx="1567">
                  <c:v>Leonardo DiCaprio</c:v>
                </c:pt>
                <c:pt idx="1568">
                  <c:v>Lesley Manville</c:v>
                </c:pt>
                <c:pt idx="1569">
                  <c:v>Lesley-Anne Down</c:v>
                </c:pt>
                <c:pt idx="1570">
                  <c:v>Leslie Cheung</c:v>
                </c:pt>
                <c:pt idx="1571">
                  <c:v>Leslie Mann</c:v>
                </c:pt>
                <c:pt idx="1572">
                  <c:v>Leslie Nielsen</c:v>
                </c:pt>
                <c:pt idx="1573">
                  <c:v>Levi Miller</c:v>
                </c:pt>
                <c:pt idx="1574">
                  <c:v>Lewis Collins</c:v>
                </c:pt>
                <c:pt idx="1575">
                  <c:v>Lewis MacDougall</c:v>
                </c:pt>
                <c:pt idx="1576">
                  <c:v>Lewis Smith</c:v>
                </c:pt>
                <c:pt idx="1577">
                  <c:v>Liam Aiken</c:v>
                </c:pt>
                <c:pt idx="1578">
                  <c:v>Liam Hemsworth</c:v>
                </c:pt>
                <c:pt idx="1579">
                  <c:v>Liam Neeson</c:v>
                </c:pt>
                <c:pt idx="1580">
                  <c:v>Liberto Rabal</c:v>
                </c:pt>
                <c:pt idx="1581">
                  <c:v>Licia Maglietta</c:v>
                </c:pt>
                <c:pt idx="1582">
                  <c:v>Liesel Matthews</c:v>
                </c:pt>
                <c:pt idx="1583">
                  <c:v>Liev Schreiber</c:v>
                </c:pt>
                <c:pt idx="1584">
                  <c:v>Lili Taylor</c:v>
                </c:pt>
                <c:pt idx="1585">
                  <c:v>Lily Collins</c:v>
                </c:pt>
                <c:pt idx="1586">
                  <c:v>Lily Franky</c:v>
                </c:pt>
                <c:pt idx="1587">
                  <c:v>Lily James</c:v>
                </c:pt>
                <c:pt idx="1588">
                  <c:v>Lily Tomlin</c:v>
                </c:pt>
                <c:pt idx="1589">
                  <c:v>Lilyan Chauvin</c:v>
                </c:pt>
                <c:pt idx="1590">
                  <c:v>Lin Shaye</c:v>
                </c:pt>
                <c:pt idx="1591">
                  <c:v>Linda Blair</c:v>
                </c:pt>
                <c:pt idx="1592">
                  <c:v>Linda Cardellini</c:v>
                </c:pt>
                <c:pt idx="1593">
                  <c:v>Linda Carol</c:v>
                </c:pt>
                <c:pt idx="1594">
                  <c:v>Linda Fiorentino</c:v>
                </c:pt>
                <c:pt idx="1595">
                  <c:v>Linda Griffiths</c:v>
                </c:pt>
                <c:pt idx="1596">
                  <c:v>Linda Hamilton</c:v>
                </c:pt>
                <c:pt idx="1597">
                  <c:v>Lindsay Crouse</c:v>
                </c:pt>
                <c:pt idx="1598">
                  <c:v>Lindsay Lohan</c:v>
                </c:pt>
                <c:pt idx="1599">
                  <c:v>Linnea Quigley</c:v>
                </c:pt>
                <c:pt idx="1600">
                  <c:v>Linus Roache</c:v>
                </c:pt>
                <c:pt idx="1601">
                  <c:v>Lior Ashkenazi</c:v>
                </c:pt>
                <c:pt idx="1602">
                  <c:v>Lisa Blount</c:v>
                </c:pt>
                <c:pt idx="1603">
                  <c:v>Lisa Donaldson</c:v>
                </c:pt>
                <c:pt idx="1604">
                  <c:v>Lisa Hartman</c:v>
                </c:pt>
                <c:pt idx="1605">
                  <c:v>Lisa Lindgren</c:v>
                </c:pt>
                <c:pt idx="1606">
                  <c:v>Lisa Ray</c:v>
                </c:pt>
                <c:pt idx="1607">
                  <c:v>Lisa Schrage</c:v>
                </c:pt>
                <c:pt idx="1608">
                  <c:v>LisaRaye McCoy</c:v>
                </c:pt>
                <c:pt idx="1609">
                  <c:v>Liv Tyler</c:v>
                </c:pt>
                <c:pt idx="1610">
                  <c:v>Liv Ullmann</c:v>
                </c:pt>
                <c:pt idx="1611">
                  <c:v>Liza Minnelli</c:v>
                </c:pt>
                <c:pt idx="1612">
                  <c:v>Llyr Ifans</c:v>
                </c:pt>
                <c:pt idx="1613">
                  <c:v>Logan Lerman</c:v>
                </c:pt>
                <c:pt idx="1614">
                  <c:v>Logan Marshall-Green</c:v>
                </c:pt>
                <c:pt idx="1615">
                  <c:v>Loni Anderson</c:v>
                </c:pt>
                <c:pt idx="1616">
                  <c:v>Loren Avedon</c:v>
                </c:pt>
                <c:pt idx="1617">
                  <c:v>Loren Dean</c:v>
                </c:pt>
                <c:pt idx="1618">
                  <c:v>Loren Taylor</c:v>
                </c:pt>
                <c:pt idx="1619">
                  <c:v>Lorenza Izzo</c:v>
                </c:pt>
                <c:pt idx="1620">
                  <c:v>Lorenzo Lamas</c:v>
                </c:pt>
                <c:pt idx="1621">
                  <c:v>Lorenzo Quinteros</c:v>
                </c:pt>
                <c:pt idx="1622">
                  <c:v>Lori Cardille</c:v>
                </c:pt>
                <c:pt idx="1623">
                  <c:v>Lori Heuring</c:v>
                </c:pt>
                <c:pt idx="1624">
                  <c:v>Lori Lethin</c:v>
                </c:pt>
                <c:pt idx="1625">
                  <c:v>Lori Petty</c:v>
                </c:pt>
                <c:pt idx="1626">
                  <c:v>Lorne Greene</c:v>
                </c:pt>
                <c:pt idx="1627">
                  <c:v>Lorraine Bracco</c:v>
                </c:pt>
                <c:pt idx="1628">
                  <c:v>Lorraine Gary</c:v>
                </c:pt>
                <c:pt idx="1629">
                  <c:v>Lothaire Bluteau</c:v>
                </c:pt>
                <c:pt idx="1630">
                  <c:v>Lou de LaÃ¢ge</c:v>
                </c:pt>
                <c:pt idx="1631">
                  <c:v>Lou Diamond Phillips</c:v>
                </c:pt>
                <c:pt idx="1632">
                  <c:v>Lou Ferrigno</c:v>
                </c:pt>
                <c:pt idx="1633">
                  <c:v>Lou Taylor Pucci</c:v>
                </c:pt>
                <c:pt idx="1634">
                  <c:v>Louis Ashbourne Serkis</c:v>
                </c:pt>
                <c:pt idx="1635">
                  <c:v>Louis C.K.</c:v>
                </c:pt>
                <c:pt idx="1636">
                  <c:v>Louis Ducreux</c:v>
                </c:pt>
                <c:pt idx="1637">
                  <c:v>Louis Garrel</c:v>
                </c:pt>
                <c:pt idx="1638">
                  <c:v>Louis Gossett Jr.</c:v>
                </c:pt>
                <c:pt idx="1639">
                  <c:v>Louis Koo</c:v>
                </c:pt>
                <c:pt idx="1640">
                  <c:v>Louis Tripp</c:v>
                </c:pt>
                <c:pt idx="1641">
                  <c:v>Louise Fletcher</c:v>
                </c:pt>
                <c:pt idx="1642">
                  <c:v>Louise Lasser</c:v>
                </c:pt>
                <c:pt idx="1643">
                  <c:v>Louise Smith</c:v>
                </c:pt>
                <c:pt idx="1644">
                  <c:v>Lubna Azabal</c:v>
                </c:pt>
                <c:pt idx="1645">
                  <c:v>Lucas Black</c:v>
                </c:pt>
                <c:pt idx="1646">
                  <c:v>Lucas Hedges</c:v>
                </c:pt>
                <c:pt idx="1647">
                  <c:v>Lucas Pittaway</c:v>
                </c:pt>
                <c:pt idx="1648">
                  <c:v>Lucas Till</c:v>
                </c:pt>
                <c:pt idx="1649">
                  <c:v>Luciano Pavarotti</c:v>
                </c:pt>
                <c:pt idx="1650">
                  <c:v>Lucinda Dickey</c:v>
                </c:pt>
                <c:pt idx="1651">
                  <c:v>Lucy Deakins</c:v>
                </c:pt>
                <c:pt idx="1652">
                  <c:v>Lucy Hale</c:v>
                </c:pt>
                <c:pt idx="1653">
                  <c:v>Lucy Liu</c:v>
                </c:pt>
                <c:pt idx="1654">
                  <c:v>Ludivine Sagnier</c:v>
                </c:pt>
                <c:pt idx="1655">
                  <c:v>Luigi Lo Cascio</c:v>
                </c:pt>
                <c:pt idx="1656">
                  <c:v>Lukas Haas</c:v>
                </c:pt>
                <c:pt idx="1657">
                  <c:v>Lukas Schwarz</c:v>
                </c:pt>
                <c:pt idx="1658">
                  <c:v>Luke Edwards</c:v>
                </c:pt>
                <c:pt idx="1659">
                  <c:v>Luke Evans</c:v>
                </c:pt>
                <c:pt idx="1660">
                  <c:v>Luke Perry</c:v>
                </c:pt>
                <c:pt idx="1661">
                  <c:v>Luke Wilson</c:v>
                </c:pt>
                <c:pt idx="1662">
                  <c:v>Lupita Nyong'o</c:v>
                </c:pt>
                <c:pt idx="1663">
                  <c:v>Ma Dong-seok</c:v>
                </c:pt>
                <c:pt idx="1664">
                  <c:v>Maarten Smit</c:v>
                </c:pt>
                <c:pt idx="1665">
                  <c:v>Macaulay Culkin</c:v>
                </c:pt>
                <c:pt idx="1666">
                  <c:v>Mackenzie Astin</c:v>
                </c:pt>
                <c:pt idx="1667">
                  <c:v>Mackenzie Foy</c:v>
                </c:pt>
                <c:pt idx="1668">
                  <c:v>Macon Blair</c:v>
                </c:pt>
                <c:pt idx="1669">
                  <c:v>Madeleine Stowe</c:v>
                </c:pt>
                <c:pt idx="1670">
                  <c:v>Madeline Carroll</c:v>
                </c:pt>
                <c:pt idx="1671">
                  <c:v>Madonna</c:v>
                </c:pt>
                <c:pt idx="1672">
                  <c:v>Mads Mikkelsen</c:v>
                </c:pt>
                <c:pt idx="1673">
                  <c:v>Mae Whitman</c:v>
                </c:pt>
                <c:pt idx="1674">
                  <c:v>Magda Szubanski</c:v>
                </c:pt>
                <c:pt idx="1675">
                  <c:v>Maggie Cheung</c:v>
                </c:pt>
                <c:pt idx="1676">
                  <c:v>Maggie Gyllenhaal</c:v>
                </c:pt>
                <c:pt idx="1677">
                  <c:v>Maggie Smith</c:v>
                </c:pt>
                <c:pt idx="1678">
                  <c:v>Mahershala Ali</c:v>
                </c:pt>
                <c:pt idx="1679">
                  <c:v>Mahiro Takasugi</c:v>
                </c:pt>
                <c:pt idx="1680">
                  <c:v>Maika Monroe</c:v>
                </c:pt>
                <c:pt idx="1681">
                  <c:v>Malcolm McDowell</c:v>
                </c:pt>
                <c:pt idx="1682">
                  <c:v>Mamie Gummer</c:v>
                </c:pt>
                <c:pt idx="1683">
                  <c:v>Mandy Moore</c:v>
                </c:pt>
                <c:pt idx="1684">
                  <c:v>Mansour Diouf</c:v>
                </c:pt>
                <c:pt idx="1685">
                  <c:v>Marc Maron</c:v>
                </c:pt>
                <c:pt idx="1686">
                  <c:v>Marc Price</c:v>
                </c:pt>
                <c:pt idx="1687">
                  <c:v>Marc Singer</c:v>
                </c:pt>
                <c:pt idx="1688">
                  <c:v>Marcel Ruiz</c:v>
                </c:pt>
                <c:pt idx="1689">
                  <c:v>Marcello Mastroianni</c:v>
                </c:pt>
                <c:pt idx="1690">
                  <c:v>Marco Leonardi</c:v>
                </c:pt>
                <c:pt idx="1691">
                  <c:v>Marcos HernÃ¡ndez</c:v>
                </c:pt>
                <c:pt idx="1692">
                  <c:v>Maren Jensen</c:v>
                </c:pt>
                <c:pt idx="1693">
                  <c:v>Margarita Lozano</c:v>
                </c:pt>
                <c:pt idx="1694">
                  <c:v>Margot Kidder</c:v>
                </c:pt>
                <c:pt idx="1695">
                  <c:v>Margot Robbie</c:v>
                </c:pt>
                <c:pt idx="1696">
                  <c:v>Maria Schrader</c:v>
                </c:pt>
                <c:pt idx="1697">
                  <c:v>Mariah Carey</c:v>
                </c:pt>
                <c:pt idx="1698">
                  <c:v>Marianne SÃ¤gebrecht</c:v>
                </c:pt>
                <c:pt idx="1699">
                  <c:v>Marie RiviÃ¨re</c:v>
                </c:pt>
                <c:pt idx="1700">
                  <c:v>Marie-JosÃ©e Croze</c:v>
                </c:pt>
                <c:pt idx="1701">
                  <c:v>Mariel Hemingway</c:v>
                </c:pt>
                <c:pt idx="1702">
                  <c:v>Marie-Laure Dougnac</c:v>
                </c:pt>
                <c:pt idx="1703">
                  <c:v>Marin Ireland</c:v>
                </c:pt>
                <c:pt idx="1704">
                  <c:v>Marine Vacth</c:v>
                </c:pt>
                <c:pt idx="1705">
                  <c:v>Mario Van Peebles</c:v>
                </c:pt>
                <c:pt idx="1706">
                  <c:v>Marion Cotillard</c:v>
                </c:pt>
                <c:pt idx="1707">
                  <c:v>Marisa Paredes</c:v>
                </c:pt>
                <c:pt idx="1708">
                  <c:v>Marisa Tomei</c:v>
                </c:pt>
                <c:pt idx="1709">
                  <c:v>Mark Addy</c:v>
                </c:pt>
                <c:pt idx="1710">
                  <c:v>Mark Blankfield</c:v>
                </c:pt>
                <c:pt idx="1711">
                  <c:v>Mark Dacascos</c:v>
                </c:pt>
                <c:pt idx="1712">
                  <c:v>Mark Duplass</c:v>
                </c:pt>
                <c:pt idx="1713">
                  <c:v>Mark Gregory</c:v>
                </c:pt>
                <c:pt idx="1714">
                  <c:v>Mark Hamill</c:v>
                </c:pt>
                <c:pt idx="1715">
                  <c:v>Mark Harmon</c:v>
                </c:pt>
                <c:pt idx="1716">
                  <c:v>Mark Pirro</c:v>
                </c:pt>
                <c:pt idx="1717">
                  <c:v>Mark Ruffalo</c:v>
                </c:pt>
                <c:pt idx="1718">
                  <c:v>Mark Rylance</c:v>
                </c:pt>
                <c:pt idx="1719">
                  <c:v>Mark Strong</c:v>
                </c:pt>
                <c:pt idx="1720">
                  <c:v>Mark Wahlberg</c:v>
                </c:pt>
                <c:pt idx="1721">
                  <c:v>Marla Sokoloff</c:v>
                </c:pt>
                <c:pt idx="1722">
                  <c:v>Marlon Brando</c:v>
                </c:pt>
                <c:pt idx="1723">
                  <c:v>Marlon Wayans</c:v>
                </c:pt>
                <c:pt idx="1724">
                  <c:v>Mars Callahan</c:v>
                </c:pt>
                <c:pt idx="1725">
                  <c:v>Marsha Mason</c:v>
                </c:pt>
                <c:pt idx="1726">
                  <c:v>Marta Mazurek</c:v>
                </c:pt>
                <c:pt idx="1727">
                  <c:v>Martha Higareda</c:v>
                </c:pt>
                <c:pt idx="1728">
                  <c:v>Martin Arrowsmith</c:v>
                </c:pt>
                <c:pt idx="1729">
                  <c:v>Martin Compston</c:v>
                </c:pt>
                <c:pt idx="1730">
                  <c:v>Martin Freeman</c:v>
                </c:pt>
                <c:pt idx="1731">
                  <c:v>Martin Henderson</c:v>
                </c:pt>
                <c:pt idx="1732">
                  <c:v>Martin Hewitt</c:v>
                </c:pt>
                <c:pt idx="1733">
                  <c:v>Martin Landau</c:v>
                </c:pt>
                <c:pt idx="1734">
                  <c:v>Martin Lawrence</c:v>
                </c:pt>
                <c:pt idx="1735">
                  <c:v>Martin Mull</c:v>
                </c:pt>
                <c:pt idx="1736">
                  <c:v>Martin Sheen</c:v>
                </c:pt>
                <c:pt idx="1737">
                  <c:v>Martin Short</c:v>
                </c:pt>
                <c:pt idx="1738">
                  <c:v>Martin Yost</c:v>
                </c:pt>
                <c:pt idx="1739">
                  <c:v>Martina Gedeck</c:v>
                </c:pt>
                <c:pt idx="1740">
                  <c:v>Marty Feldman</c:v>
                </c:pt>
                <c:pt idx="1741">
                  <c:v>Maruschka Detmers</c:v>
                </c:pt>
                <c:pt idx="1742">
                  <c:v>Mary Beth Hurt</c:v>
                </c:pt>
                <c:pt idx="1743">
                  <c:v>Mary Beth McDonough</c:v>
                </c:pt>
                <c:pt idx="1744">
                  <c:v>Mary Elizabeth Winstead</c:v>
                </c:pt>
                <c:pt idx="1745">
                  <c:v>Mary McDonnell</c:v>
                </c:pt>
                <c:pt idx="1746">
                  <c:v>Mary Steenburgen</c:v>
                </c:pt>
                <c:pt idx="1747">
                  <c:v>Mary Tyler Moore</c:v>
                </c:pt>
                <c:pt idx="1748">
                  <c:v>Maryana Spivak</c:v>
                </c:pt>
                <c:pt idx="1749">
                  <c:v>Mary-Kate Olsen</c:v>
                </c:pt>
                <c:pt idx="1750">
                  <c:v>Masahiro Motoki</c:v>
                </c:pt>
                <c:pt idx="1751">
                  <c:v>Masako Nozawa</c:v>
                </c:pt>
                <c:pt idx="1752">
                  <c:v>Masato Hagiwara</c:v>
                </c:pt>
                <c:pt idx="1753">
                  <c:v>Masatoshi Nagase</c:v>
                </c:pt>
                <c:pt idx="1754">
                  <c:v>Massimo Troisi</c:v>
                </c:pt>
                <c:pt idx="1755">
                  <c:v>Mathieu Amalric</c:v>
                </c:pt>
                <c:pt idx="1756">
                  <c:v>Matilda Anna Ingrid Lutz</c:v>
                </c:pt>
                <c:pt idx="1757">
                  <c:v>Matt Adler</c:v>
                </c:pt>
                <c:pt idx="1758">
                  <c:v>Matt Damon</c:v>
                </c:pt>
                <c:pt idx="1759">
                  <c:v>Matt Dillon</c:v>
                </c:pt>
                <c:pt idx="1760">
                  <c:v>Matt Frewer</c:v>
                </c:pt>
                <c:pt idx="1761">
                  <c:v>Matt Lanter</c:v>
                </c:pt>
                <c:pt idx="1762">
                  <c:v>Matt Lattanzi</c:v>
                </c:pt>
                <c:pt idx="1763">
                  <c:v>Matt LeBlanc</c:v>
                </c:pt>
                <c:pt idx="1764">
                  <c:v>Matt Passmore</c:v>
                </c:pt>
                <c:pt idx="1765">
                  <c:v>Matthew Broderick</c:v>
                </c:pt>
                <c:pt idx="1766">
                  <c:v>Matthew Goode</c:v>
                </c:pt>
                <c:pt idx="1767">
                  <c:v>Matthew Labyorteaux</c:v>
                </c:pt>
                <c:pt idx="1768">
                  <c:v>Matthew Lillard</c:v>
                </c:pt>
                <c:pt idx="1769">
                  <c:v>Matthew Macfadyen</c:v>
                </c:pt>
                <c:pt idx="1770">
                  <c:v>Matthew McConaughey</c:v>
                </c:pt>
                <c:pt idx="1771">
                  <c:v>Matthew Modine</c:v>
                </c:pt>
                <c:pt idx="1772">
                  <c:v>Matthew Perry</c:v>
                </c:pt>
                <c:pt idx="1773">
                  <c:v>Matthias Schoenaerts</c:v>
                </c:pt>
                <c:pt idx="1774">
                  <c:v>Max Gail</c:v>
                </c:pt>
                <c:pt idx="1775">
                  <c:v>Max GrodÃ©nchik</c:v>
                </c:pt>
                <c:pt idx="1776">
                  <c:v>Max Records</c:v>
                </c:pt>
                <c:pt idx="1777">
                  <c:v>Max Thieriot</c:v>
                </c:pt>
                <c:pt idx="1778">
                  <c:v>Max von Sydow</c:v>
                </c:pt>
                <c:pt idx="1779">
                  <c:v>Maxime Collin</c:v>
                </c:pt>
                <c:pt idx="1780">
                  <c:v>Maxine Miller</c:v>
                </c:pt>
                <c:pt idx="1781">
                  <c:v>Meat Loaf</c:v>
                </c:pt>
                <c:pt idx="1782">
                  <c:v>Meg Ryan</c:v>
                </c:pt>
                <c:pt idx="1783">
                  <c:v>Meg Tilly</c:v>
                </c:pt>
                <c:pt idx="1784">
                  <c:v>Megan Fox</c:v>
                </c:pt>
                <c:pt idx="1785">
                  <c:v>Megumi Hayashibara</c:v>
                </c:pt>
                <c:pt idx="1786">
                  <c:v>Megumi Ogata</c:v>
                </c:pt>
                <c:pt idx="1787">
                  <c:v>Megumi Okina</c:v>
                </c:pt>
                <c:pt idx="1788">
                  <c:v>Mekhi Phifer</c:v>
                </c:pt>
                <c:pt idx="1789">
                  <c:v>Mel B</c:v>
                </c:pt>
                <c:pt idx="1790">
                  <c:v>Mel Blanc</c:v>
                </c:pt>
                <c:pt idx="1791">
                  <c:v>Mel Brooks</c:v>
                </c:pt>
                <c:pt idx="1792">
                  <c:v>Mel Gibson</c:v>
                </c:pt>
                <c:pt idx="1793">
                  <c:v>Mel Smith</c:v>
                </c:pt>
                <c:pt idx="1794">
                  <c:v>Melanie Griffith</c:v>
                </c:pt>
                <c:pt idx="1795">
                  <c:v>Melanie Kinnaman</c:v>
                </c:pt>
                <c:pt idx="1796">
                  <c:v>Melanie Lynskey</c:v>
                </c:pt>
                <c:pt idx="1797">
                  <c:v>Melanie Martinez</c:v>
                </c:pt>
                <c:pt idx="1798">
                  <c:v>Melissa Joan Hart</c:v>
                </c:pt>
                <c:pt idx="1799">
                  <c:v>Melissa Leo</c:v>
                </c:pt>
                <c:pt idx="1800">
                  <c:v>Melissa McCarthy</c:v>
                </c:pt>
                <c:pt idx="1801">
                  <c:v>Melissa Rauch</c:v>
                </c:pt>
                <c:pt idx="1802">
                  <c:v>Melissa Sagemiller</c:v>
                </c:pt>
                <c:pt idx="1803">
                  <c:v>Melvil Poupaud</c:v>
                </c:pt>
                <c:pt idx="1804">
                  <c:v>Mercedes MorÃ¡n</c:v>
                </c:pt>
                <c:pt idx="1805">
                  <c:v>Meredith Salenger</c:v>
                </c:pt>
                <c:pt idx="1806">
                  <c:v>Meryl Streep</c:v>
                </c:pt>
                <c:pt idx="1807">
                  <c:v>Method Man</c:v>
                </c:pt>
                <c:pt idx="1808">
                  <c:v>Mews Small</c:v>
                </c:pt>
                <c:pt idx="1809">
                  <c:v>Mia Farrow</c:v>
                </c:pt>
                <c:pt idx="1810">
                  <c:v>Mia Wasikowska</c:v>
                </c:pt>
                <c:pt idx="1811">
                  <c:v>MichÃ¨le Caucheteux</c:v>
                </c:pt>
                <c:pt idx="1812">
                  <c:v>Michael Angarano</c:v>
                </c:pt>
                <c:pt idx="1813">
                  <c:v>Michael B. Jordan</c:v>
                </c:pt>
                <c:pt idx="1814">
                  <c:v>Michael Biehn</c:v>
                </c:pt>
                <c:pt idx="1815">
                  <c:v>Michael Caine</c:v>
                </c:pt>
                <c:pt idx="1816">
                  <c:v>Michael Caton</c:v>
                </c:pt>
                <c:pt idx="1817">
                  <c:v>Michael Cera</c:v>
                </c:pt>
                <c:pt idx="1818">
                  <c:v>Michael Chiklis</c:v>
                </c:pt>
                <c:pt idx="1819">
                  <c:v>Michael Crawford</c:v>
                </c:pt>
                <c:pt idx="1820">
                  <c:v>Michael Dobson</c:v>
                </c:pt>
                <c:pt idx="1821">
                  <c:v>Michael Douglas</c:v>
                </c:pt>
                <c:pt idx="1822">
                  <c:v>Michael Dudikoff</c:v>
                </c:pt>
                <c:pt idx="1823">
                  <c:v>Michael E. Knight</c:v>
                </c:pt>
                <c:pt idx="1824">
                  <c:v>Michael Ealy</c:v>
                </c:pt>
                <c:pt idx="1825">
                  <c:v>Michael Fassbender</c:v>
                </c:pt>
                <c:pt idx="1826">
                  <c:v>Michael Gottli</c:v>
                </c:pt>
                <c:pt idx="1827">
                  <c:v>Michael Ironside</c:v>
                </c:pt>
                <c:pt idx="1828">
                  <c:v>Michael J. Fox</c:v>
                </c:pt>
                <c:pt idx="1829">
                  <c:v>Michael J. Pollard</c:v>
                </c:pt>
                <c:pt idx="1830">
                  <c:v>Michael Jai White</c:v>
                </c:pt>
                <c:pt idx="1831">
                  <c:v>Michael Jeter</c:v>
                </c:pt>
                <c:pt idx="1832">
                  <c:v>Michael Jordan</c:v>
                </c:pt>
                <c:pt idx="1833">
                  <c:v>Michael Keaton</c:v>
                </c:pt>
                <c:pt idx="1834">
                  <c:v>Michael McKean</c:v>
                </c:pt>
                <c:pt idx="1835">
                  <c:v>Michael Moriarty</c:v>
                </c:pt>
                <c:pt idx="1836">
                  <c:v>Michael Murphy</c:v>
                </c:pt>
                <c:pt idx="1837">
                  <c:v>Michael Nyqvist</c:v>
                </c:pt>
                <c:pt idx="1838">
                  <c:v>Michael O'Keefe</c:v>
                </c:pt>
                <c:pt idx="1839">
                  <c:v>Michael Oliver</c:v>
                </c:pt>
                <c:pt idx="1840">
                  <c:v>Michael Ontkean</c:v>
                </c:pt>
                <c:pt idx="1841">
                  <c:v>Michael Palin</c:v>
                </c:pt>
                <c:pt idx="1842">
                  <c:v>Michael ParÃ©</c:v>
                </c:pt>
                <c:pt idx="1843">
                  <c:v>Michael Parks</c:v>
                </c:pt>
                <c:pt idx="1844">
                  <c:v>Michael PeÃ±a</c:v>
                </c:pt>
                <c:pt idx="1845">
                  <c:v>Michael Pitt</c:v>
                </c:pt>
                <c:pt idx="1846">
                  <c:v>Michael Rapaport</c:v>
                </c:pt>
                <c:pt idx="1847">
                  <c:v>Michael Reilly Burke</c:v>
                </c:pt>
                <c:pt idx="1848">
                  <c:v>Michael Richards</c:v>
                </c:pt>
                <c:pt idx="1849">
                  <c:v>Michael Roark</c:v>
                </c:pt>
                <c:pt idx="1850">
                  <c:v>Michael Rooker</c:v>
                </c:pt>
                <c:pt idx="1851">
                  <c:v>Michael Saquella</c:v>
                </c:pt>
                <c:pt idx="1852">
                  <c:v>Michael Schoeffling</c:v>
                </c:pt>
                <c:pt idx="1853">
                  <c:v>Michael Shannon</c:v>
                </c:pt>
                <c:pt idx="1854">
                  <c:v>Michael Stuhlbarg</c:v>
                </c:pt>
                <c:pt idx="1855">
                  <c:v>Michael Vartan</c:v>
                </c:pt>
                <c:pt idx="1856">
                  <c:v>Michael Zorek</c:v>
                </c:pt>
                <c:pt idx="1857">
                  <c:v>Michel Blanc</c:v>
                </c:pt>
                <c:pt idx="1858">
                  <c:v>Michel Piccoli</c:v>
                </c:pt>
                <c:pt idx="1859">
                  <c:v>Michel Serrault</c:v>
                </c:pt>
                <c:pt idx="1860">
                  <c:v>Michelle Morgan</c:v>
                </c:pt>
                <c:pt idx="1861">
                  <c:v>Michelle Pfeiffer</c:v>
                </c:pt>
                <c:pt idx="1862">
                  <c:v>Michelle Rodriguez</c:v>
                </c:pt>
                <c:pt idx="1863">
                  <c:v>Michelle Trachtenberg</c:v>
                </c:pt>
                <c:pt idx="1864">
                  <c:v>Michelle Williams</c:v>
                </c:pt>
                <c:pt idx="1865">
                  <c:v>Mickey Rooney</c:v>
                </c:pt>
                <c:pt idx="1866">
                  <c:v>Mickey Rourke</c:v>
                </c:pt>
                <c:pt idx="1867">
                  <c:v>Miguel A. NÃºÃ±ez Jr.</c:v>
                </c:pt>
                <c:pt idx="1868">
                  <c:v>Miguel Ferrer</c:v>
                </c:pt>
                <c:pt idx="1869">
                  <c:v>Miho Nikaido</c:v>
                </c:pt>
                <c:pt idx="1870">
                  <c:v>Mike Dytri</c:v>
                </c:pt>
                <c:pt idx="1871">
                  <c:v>Mike Epps</c:v>
                </c:pt>
                <c:pt idx="1872">
                  <c:v>Mike Judge</c:v>
                </c:pt>
                <c:pt idx="1873">
                  <c:v>Mike Myers</c:v>
                </c:pt>
                <c:pt idx="1874">
                  <c:v>Mike Norris</c:v>
                </c:pt>
                <c:pt idx="1875">
                  <c:v>Mike Vogel</c:v>
                </c:pt>
                <c:pt idx="1876">
                  <c:v>Mike White</c:v>
                </c:pt>
                <c:pt idx="1877">
                  <c:v>Mikhail Baryshnikov</c:v>
                </c:pt>
                <c:pt idx="1878">
                  <c:v>Miki Imai</c:v>
                </c:pt>
                <c:pt idx="1879">
                  <c:v>Mila Kunis</c:v>
                </c:pt>
                <c:pt idx="1880">
                  <c:v>Miles Teller</c:v>
                </c:pt>
                <c:pt idx="1881">
                  <c:v>Miley Cyrus</c:v>
                </c:pt>
                <c:pt idx="1882">
                  <c:v>Milla Jovovich</c:v>
                </c:pt>
                <c:pt idx="1883">
                  <c:v>Mimi Rogers</c:v>
                </c:pt>
                <c:pt idx="1884">
                  <c:v>Ming-Na Wen</c:v>
                </c:pt>
                <c:pt idx="1885">
                  <c:v>Minka Kelly</c:v>
                </c:pt>
                <c:pt idx="1886">
                  <c:v>Minnie Driver</c:v>
                </c:pt>
                <c:pt idx="1887">
                  <c:v>Miou-Miou</c:v>
                </c:pt>
                <c:pt idx="1888">
                  <c:v>Mira Sorvino</c:v>
                </c:pt>
                <c:pt idx="1889">
                  <c:v>Miranda Richardson</c:v>
                </c:pt>
                <c:pt idx="1890">
                  <c:v>Missy Peregrym</c:v>
                </c:pt>
                <c:pt idx="1891">
                  <c:v>Mitchel Musso</c:v>
                </c:pt>
                <c:pt idx="1892">
                  <c:v>Mitchell Gaylord</c:v>
                </c:pt>
                <c:pt idx="1893">
                  <c:v>Mitsuo Iwata</c:v>
                </c:pt>
                <c:pt idx="1894">
                  <c:v>Miyoko ShÃ´ji</c:v>
                </c:pt>
                <c:pt idx="1895">
                  <c:v>Mohamad Ali Keshavarz</c:v>
                </c:pt>
                <c:pt idx="1896">
                  <c:v>Mohammad Amir Naji</c:v>
                </c:pt>
                <c:pt idx="1897">
                  <c:v>Molly Ringwald</c:v>
                </c:pt>
                <c:pt idx="1898">
                  <c:v>Molly Shannon</c:v>
                </c:pt>
                <c:pt idx="1899">
                  <c:v>Monica Bellucci</c:v>
                </c:pt>
                <c:pt idx="1900">
                  <c:v>Monica Potter</c:v>
                </c:pt>
                <c:pt idx="1901">
                  <c:v>Moreno D'E Bartolli</c:v>
                </c:pt>
                <c:pt idx="1902">
                  <c:v>Morgan Fairchild</c:v>
                </c:pt>
                <c:pt idx="1903">
                  <c:v>Morgan Freeman</c:v>
                </c:pt>
                <c:pt idx="1904">
                  <c:v>Morgan Saylor</c:v>
                </c:pt>
                <c:pt idx="1905">
                  <c:v>Moritz Bleibtreu</c:v>
                </c:pt>
                <c:pt idx="1906">
                  <c:v>Morris Chestnut</c:v>
                </c:pt>
                <c:pt idx="1907">
                  <c:v>Mrunal Thakur</c:v>
                </c:pt>
                <c:pt idx="1908">
                  <c:v>Muhammet Uzuner</c:v>
                </c:pt>
                <c:pt idx="1909">
                  <c:v>Munro Chambers</c:v>
                </c:pt>
                <c:pt idx="1910">
                  <c:v>Myles Truitt</c:v>
                </c:pt>
                <c:pt idx="1911">
                  <c:v>N!xau</c:v>
                </c:pt>
                <c:pt idx="1912">
                  <c:v>Nahuel PÃ©rez Biscayart</c:v>
                </c:pt>
                <c:pt idx="1913">
                  <c:v>Najwa Nimri</c:v>
                </c:pt>
                <c:pt idx="1914">
                  <c:v>Nam-mi Kang</c:v>
                </c:pt>
                <c:pt idx="1915">
                  <c:v>Nanni Moretti</c:v>
                </c:pt>
                <c:pt idx="1916">
                  <c:v>Naomi Watts</c:v>
                </c:pt>
                <c:pt idx="1917">
                  <c:v>Narges Rashidi</c:v>
                </c:pt>
                <c:pt idx="1918">
                  <c:v>Nas</c:v>
                </c:pt>
                <c:pt idx="1919">
                  <c:v>Naseeruddin Shah</c:v>
                </c:pt>
                <c:pt idx="1920">
                  <c:v>Nastassja Kinski</c:v>
                </c:pt>
                <c:pt idx="1921">
                  <c:v>Nat Wolff</c:v>
                </c:pt>
                <c:pt idx="1922">
                  <c:v>Natalie Dormer</c:v>
                </c:pt>
                <c:pt idx="1923">
                  <c:v>Natalie Portman</c:v>
                </c:pt>
                <c:pt idx="1924">
                  <c:v>Natalie Press</c:v>
                </c:pt>
                <c:pt idx="1925">
                  <c:v>Natasha Calis</c:v>
                </c:pt>
                <c:pt idx="1926">
                  <c:v>Natasha Henstridge</c:v>
                </c:pt>
                <c:pt idx="1927">
                  <c:v>Natasha Lyonne</c:v>
                </c:pt>
                <c:pt idx="1928">
                  <c:v>Natasha Richardson</c:v>
                </c:pt>
                <c:pt idx="1929">
                  <c:v>Nathalie Baye</c:v>
                </c:pt>
                <c:pt idx="1930">
                  <c:v>Nathan Baesel</c:v>
                </c:pt>
                <c:pt idx="1931">
                  <c:v>Nathan Fillion</c:v>
                </c:pt>
                <c:pt idx="1932">
                  <c:v>Nathan Lane</c:v>
                </c:pt>
                <c:pt idx="1933">
                  <c:v>Nathan Phillips</c:v>
                </c:pt>
                <c:pt idx="1934">
                  <c:v>Nathaniel Brown</c:v>
                </c:pt>
                <c:pt idx="1935">
                  <c:v>Naveen Andrews</c:v>
                </c:pt>
                <c:pt idx="1936">
                  <c:v>Navi Rawat</c:v>
                </c:pt>
                <c:pt idx="1937">
                  <c:v>Nawazuddin Siddiqui</c:v>
                </c:pt>
                <c:pt idx="1938">
                  <c:v>Neal McDonough</c:v>
                </c:pt>
                <c:pt idx="1939">
                  <c:v>Ned Beatty</c:v>
                </c:pt>
                <c:pt idx="1940">
                  <c:v>Neel Sethi</c:v>
                </c:pt>
                <c:pt idx="1941">
                  <c:v>Neil Dickson</c:v>
                </c:pt>
                <c:pt idx="1942">
                  <c:v>Neil Maskell</c:v>
                </c:pt>
                <c:pt idx="1943">
                  <c:v>Neil Patrick Harris</c:v>
                </c:pt>
                <c:pt idx="1944">
                  <c:v>Neil Young</c:v>
                </c:pt>
                <c:pt idx="1945">
                  <c:v>Nell Schofield</c:v>
                </c:pt>
                <c:pt idx="1946">
                  <c:v>Neve Campbell</c:v>
                </c:pt>
                <c:pt idx="1947">
                  <c:v>Nia Vardalos</c:v>
                </c:pt>
                <c:pt idx="1948">
                  <c:v>Nicholas D'Agosto</c:v>
                </c:pt>
                <c:pt idx="1949">
                  <c:v>Nicholas Hoult</c:v>
                </c:pt>
                <c:pt idx="1950">
                  <c:v>Nicholas Rowe</c:v>
                </c:pt>
                <c:pt idx="1951">
                  <c:v>Nick Cannon</c:v>
                </c:pt>
                <c:pt idx="1952">
                  <c:v>Nick Mancuso</c:v>
                </c:pt>
                <c:pt idx="1953">
                  <c:v>Nick Nolte</c:v>
                </c:pt>
                <c:pt idx="1954">
                  <c:v>Nick Robinson</c:v>
                </c:pt>
                <c:pt idx="1955">
                  <c:v>Nick Sutton</c:v>
                </c:pt>
                <c:pt idx="1956">
                  <c:v>Nick Swardson</c:v>
                </c:pt>
                <c:pt idx="1957">
                  <c:v>Nick Zano</c:v>
                </c:pt>
                <c:pt idx="1958">
                  <c:v>Nicky Whelan</c:v>
                </c:pt>
                <c:pt idx="1959">
                  <c:v>Nicolas Cage</c:v>
                </c:pt>
                <c:pt idx="1960">
                  <c:v>Nicole de Boer</c:v>
                </c:pt>
                <c:pt idx="1961">
                  <c:v>Nicole Eggert</c:v>
                </c:pt>
                <c:pt idx="1962">
                  <c:v>Nicole Kidman</c:v>
                </c:pt>
                <c:pt idx="1963">
                  <c:v>Nien-Jen Wu</c:v>
                </c:pt>
                <c:pt idx="1964">
                  <c:v>Nigel Hawthorne</c:v>
                </c:pt>
                <c:pt idx="1965">
                  <c:v>Nigel Terry</c:v>
                </c:pt>
                <c:pt idx="1966">
                  <c:v>Nikita Mikhalkov</c:v>
                </c:pt>
                <c:pt idx="1967">
                  <c:v>Nikolaj Lie Kaas</c:v>
                </c:pt>
                <c:pt idx="1968">
                  <c:v>Nina Siemaszko</c:v>
                </c:pt>
                <c:pt idx="1969">
                  <c:v>NoÃ©mie Lvovsky</c:v>
                </c:pt>
                <c:pt idx="1970">
                  <c:v>NoÃ©mie Merlant</c:v>
                </c:pt>
                <c:pt idx="1971">
                  <c:v>Noah Fleiss</c:v>
                </c:pt>
                <c:pt idx="1972">
                  <c:v>Noah Hathaway</c:v>
                </c:pt>
                <c:pt idx="1973">
                  <c:v>Noah Ringer</c:v>
                </c:pt>
                <c:pt idx="1974">
                  <c:v>Noah Schnapp</c:v>
                </c:pt>
                <c:pt idx="1975">
                  <c:v>Noah Taylor</c:v>
                </c:pt>
                <c:pt idx="1976">
                  <c:v>Noomi Rapace</c:v>
                </c:pt>
                <c:pt idx="1977">
                  <c:v>Norah Jones</c:v>
                </c:pt>
                <c:pt idx="1978">
                  <c:v>Norm MacDonald</c:v>
                </c:pt>
                <c:pt idx="1979">
                  <c:v>Norma Aleandro</c:v>
                </c:pt>
                <c:pt idx="1980">
                  <c:v>Nu YÃªn-KhÃª Tran</c:v>
                </c:pt>
                <c:pt idx="1981">
                  <c:v>Numan Acar</c:v>
                </c:pt>
                <c:pt idx="1982">
                  <c:v>Oakes Fegley</c:v>
                </c:pt>
                <c:pt idx="1983">
                  <c:v>Octavia Spencer</c:v>
                </c:pt>
                <c:pt idx="1984">
                  <c:v>Odessa Young</c:v>
                </c:pt>
                <c:pt idx="1985">
                  <c:v>Odette Annable</c:v>
                </c:pt>
                <c:pt idx="1986">
                  <c:v>Oksana Akinshina</c:v>
                </c:pt>
                <c:pt idx="1987">
                  <c:v>Oleg Yankovskiy</c:v>
                </c:pt>
                <c:pt idx="1988">
                  <c:v>Oliver Driver</c:v>
                </c:pt>
                <c:pt idx="1989">
                  <c:v>Oliver Reed</c:v>
                </c:pt>
                <c:pt idx="1990">
                  <c:v>Olivia Colman</c:v>
                </c:pt>
                <c:pt idx="1991">
                  <c:v>Olivia Cooke</c:v>
                </c:pt>
                <c:pt idx="1992">
                  <c:v>Olivia DeJonge</c:v>
                </c:pt>
                <c:pt idx="1993">
                  <c:v>Olivia Newton-John</c:v>
                </c:pt>
                <c:pt idx="1994">
                  <c:v>Olivia Wilde</c:v>
                </c:pt>
                <c:pt idx="1995">
                  <c:v>Olivier Gruner</c:v>
                </c:pt>
                <c:pt idx="1996">
                  <c:v>Olivier Martinez</c:v>
                </c:pt>
                <c:pt idx="1997">
                  <c:v>Om Puri</c:v>
                </c:pt>
                <c:pt idx="1998">
                  <c:v>Omar Epps</c:v>
                </c:pt>
                <c:pt idx="1999">
                  <c:v>Omarion</c:v>
                </c:pt>
                <c:pt idx="2000">
                  <c:v>Oprah Winfrey</c:v>
                </c:pt>
                <c:pt idx="2001">
                  <c:v>Orlando Bloom</c:v>
                </c:pt>
                <c:pt idx="2002">
                  <c:v>Orson Welles</c:v>
                </c:pt>
                <c:pt idx="2003">
                  <c:v>Oscar Isaac</c:v>
                </c:pt>
                <c:pt idx="2004">
                  <c:v>O'Shea Jackson Jr.</c:v>
                </c:pt>
                <c:pt idx="2005">
                  <c:v>Otto Jespersen</c:v>
                </c:pt>
                <c:pt idx="2006">
                  <c:v>Otto Sander</c:v>
                </c:pt>
                <c:pt idx="2007">
                  <c:v>Owen Campbell</c:v>
                </c:pt>
                <c:pt idx="2008">
                  <c:v>Owen Kline</c:v>
                </c:pt>
                <c:pt idx="2009">
                  <c:v>Owen Wilson</c:v>
                </c:pt>
                <c:pt idx="2010">
                  <c:v>PÃ¥l Sverre Hagen</c:v>
                </c:pt>
                <c:pt idx="2011">
                  <c:v>Paddy Considine</c:v>
                </c:pt>
                <c:pt idx="2012">
                  <c:v>Paige O'Hara</c:v>
                </c:pt>
                <c:pt idx="2013">
                  <c:v>Paige Turco</c:v>
                </c:pt>
                <c:pt idx="2014">
                  <c:v>Pam Grier</c:v>
                </c:pt>
                <c:pt idx="2015">
                  <c:v>Pamela Adlon</c:v>
                </c:pt>
                <c:pt idx="2016">
                  <c:v>Pamela Anderson</c:v>
                </c:pt>
                <c:pt idx="2017">
                  <c:v>Paris Hilton</c:v>
                </c:pt>
                <c:pt idx="2018">
                  <c:v>Parker Posey</c:v>
                </c:pt>
                <c:pt idx="2019">
                  <c:v>Parminder Nagra</c:v>
                </c:pt>
                <c:pt idx="2020">
                  <c:v>Parry Shen</c:v>
                </c:pt>
                <c:pt idx="2021">
                  <c:v>Pascale BussiÃ¨res</c:v>
                </c:pt>
                <c:pt idx="2022">
                  <c:v>Pascale Ogier</c:v>
                </c:pt>
                <c:pt idx="2023">
                  <c:v>Pat Healy</c:v>
                </c:pt>
                <c:pt idx="2024">
                  <c:v>Pat Hingle</c:v>
                </c:pt>
                <c:pt idx="2025">
                  <c:v>Pat Morita</c:v>
                </c:pt>
                <c:pt idx="2026">
                  <c:v>Patricia Arquette</c:v>
                </c:pt>
                <c:pt idx="2027">
                  <c:v>Patrick Bergin</c:v>
                </c:pt>
                <c:pt idx="2028">
                  <c:v>Patrick Carroll</c:v>
                </c:pt>
                <c:pt idx="2029">
                  <c:v>Patrick Dempsey</c:v>
                </c:pt>
                <c:pt idx="2030">
                  <c:v>Patrick Fabian</c:v>
                </c:pt>
                <c:pt idx="2031">
                  <c:v>Patrick Fugit</c:v>
                </c:pt>
                <c:pt idx="2032">
                  <c:v>Patrick Houser</c:v>
                </c:pt>
                <c:pt idx="2033">
                  <c:v>Patrick Stewart</c:v>
                </c:pt>
                <c:pt idx="2034">
                  <c:v>Patrick Swayze</c:v>
                </c:pt>
                <c:pt idx="2035">
                  <c:v>Patrick Wilson</c:v>
                </c:pt>
                <c:pt idx="2036">
                  <c:v>Patsy Kensit</c:v>
                </c:pt>
                <c:pt idx="2037">
                  <c:v>Patton Oswalt</c:v>
                </c:pt>
                <c:pt idx="2038">
                  <c:v>Paul Bettany</c:v>
                </c:pt>
                <c:pt idx="2039">
                  <c:v>Paul Brannigan</c:v>
                </c:pt>
                <c:pt idx="2040">
                  <c:v>Paul Dano</c:v>
                </c:pt>
                <c:pt idx="2041">
                  <c:v>Paul Giamatti</c:v>
                </c:pt>
                <c:pt idx="2042">
                  <c:v>Paul Gross</c:v>
                </c:pt>
                <c:pt idx="2043">
                  <c:v>Paul Hogan</c:v>
                </c:pt>
                <c:pt idx="2044">
                  <c:v>Paul Kaye</c:v>
                </c:pt>
                <c:pt idx="2045">
                  <c:v>Paul Kelman</c:v>
                </c:pt>
                <c:pt idx="2046">
                  <c:v>Paul Le Mat</c:v>
                </c:pt>
                <c:pt idx="2047">
                  <c:v>Paul McCartney</c:v>
                </c:pt>
                <c:pt idx="2048">
                  <c:v>Paul McGann</c:v>
                </c:pt>
                <c:pt idx="2049">
                  <c:v>Paul Mercurio</c:v>
                </c:pt>
                <c:pt idx="2050">
                  <c:v>Paul Michael Glaser</c:v>
                </c:pt>
                <c:pt idx="2051">
                  <c:v>Paul Newman</c:v>
                </c:pt>
                <c:pt idx="2052">
                  <c:v>Paul Reubens</c:v>
                </c:pt>
                <c:pt idx="2053">
                  <c:v>Paul Rudd</c:v>
                </c:pt>
                <c:pt idx="2054">
                  <c:v>Paul Sorvino</c:v>
                </c:pt>
                <c:pt idx="2055">
                  <c:v>Paul Terry</c:v>
                </c:pt>
                <c:pt idx="2056">
                  <c:v>Paul Walker</c:v>
                </c:pt>
                <c:pt idx="2057">
                  <c:v>Paulina Gaitan</c:v>
                </c:pt>
                <c:pt idx="2058">
                  <c:v>Pauline Collins</c:v>
                </c:pt>
                <c:pt idx="2059">
                  <c:v>Pauly Shore</c:v>
                </c:pt>
                <c:pt idx="2060">
                  <c:v>Payman Maadi</c:v>
                </c:pt>
                <c:pt idx="2061">
                  <c:v>Paz Vega</c:v>
                </c:pt>
                <c:pt idx="2062">
                  <c:v>Peggy Ashcroft</c:v>
                </c:pt>
                <c:pt idx="2063">
                  <c:v>Pelle Hvenegaard</c:v>
                </c:pt>
                <c:pt idx="2064">
                  <c:v>PenÃ©lope Cruz</c:v>
                </c:pt>
                <c:pt idx="2065">
                  <c:v>Penelope Ann Miller</c:v>
                </c:pt>
                <c:pt idx="2066">
                  <c:v>Penn Badgley</c:v>
                </c:pt>
                <c:pt idx="2067">
                  <c:v>Pepper Martin</c:v>
                </c:pt>
                <c:pt idx="2068">
                  <c:v>Perdita Weeks</c:v>
                </c:pt>
                <c:pt idx="2069">
                  <c:v>Peta Murgatroyd</c:v>
                </c:pt>
                <c:pt idx="2070">
                  <c:v>Pete Postlethwaite</c:v>
                </c:pt>
                <c:pt idx="2071">
                  <c:v>Peter Berg</c:v>
                </c:pt>
                <c:pt idx="2072">
                  <c:v>Peter Billingsley</c:v>
                </c:pt>
                <c:pt idx="2073">
                  <c:v>Peter Bland</c:v>
                </c:pt>
                <c:pt idx="2074">
                  <c:v>Peter Boyle</c:v>
                </c:pt>
                <c:pt idx="2075">
                  <c:v>Peter Coyote</c:v>
                </c:pt>
                <c:pt idx="2076">
                  <c:v>Peter Dinklage</c:v>
                </c:pt>
                <c:pt idx="2077">
                  <c:v>Peter Falk</c:v>
                </c:pt>
                <c:pt idx="2078">
                  <c:v>Peter Fonda</c:v>
                </c:pt>
                <c:pt idx="2079">
                  <c:v>Peter Gallagher</c:v>
                </c:pt>
                <c:pt idx="2080">
                  <c:v>Peter Greene</c:v>
                </c:pt>
                <c:pt idx="2081">
                  <c:v>Peter Horton</c:v>
                </c:pt>
                <c:pt idx="2082">
                  <c:v>Peter Keleghan</c:v>
                </c:pt>
                <c:pt idx="2083">
                  <c:v>Peter Liapis</c:v>
                </c:pt>
                <c:pt idx="2084">
                  <c:v>Peter MacNicol</c:v>
                </c:pt>
                <c:pt idx="2085">
                  <c:v>Peter Mullan</c:v>
                </c:pt>
                <c:pt idx="2086">
                  <c:v>Peter O'Toole</c:v>
                </c:pt>
                <c:pt idx="2087">
                  <c:v>Peter Sallis</c:v>
                </c:pt>
                <c:pt idx="2088">
                  <c:v>Peter Sarsgaard</c:v>
                </c:pt>
                <c:pt idx="2089">
                  <c:v>Peter Sellers</c:v>
                </c:pt>
                <c:pt idx="2090">
                  <c:v>Peter Strauss</c:v>
                </c:pt>
                <c:pt idx="2091">
                  <c:v>Peter Ustinov</c:v>
                </c:pt>
                <c:pt idx="2092">
                  <c:v>Peter Weller</c:v>
                </c:pt>
                <c:pt idx="2093">
                  <c:v>Phil Collins</c:v>
                </c:pt>
                <c:pt idx="2094">
                  <c:v>Phil Davis</c:v>
                </c:pt>
                <c:pt idx="2095">
                  <c:v>Philip Baker Hall</c:v>
                </c:pt>
                <c:pt idx="2096">
                  <c:v>Philip Seymour Hoffman</c:v>
                </c:pt>
                <c:pt idx="2097">
                  <c:v>Philippe CaubÃ¨re</c:v>
                </c:pt>
                <c:pt idx="2098">
                  <c:v>Philippe Nahon</c:v>
                </c:pt>
                <c:pt idx="2099">
                  <c:v>Philippe Noiret</c:v>
                </c:pt>
                <c:pt idx="2100">
                  <c:v>Phoebe Cates</c:v>
                </c:pt>
                <c:pt idx="2101">
                  <c:v>Pia Zadora</c:v>
                </c:pt>
                <c:pt idx="2102">
                  <c:v>Pierce Brosnan</c:v>
                </c:pt>
                <c:pt idx="2103">
                  <c:v>Piper Perabo</c:v>
                </c:pt>
                <c:pt idx="2104">
                  <c:v>Powers Boothe</c:v>
                </c:pt>
                <c:pt idx="2105">
                  <c:v>Prabhas</c:v>
                </c:pt>
                <c:pt idx="2106">
                  <c:v>Predrag 'Miki' Manojlovic</c:v>
                </c:pt>
                <c:pt idx="2107">
                  <c:v>Preity Zinta</c:v>
                </c:pt>
                <c:pt idx="2108">
                  <c:v>Prince</c:v>
                </c:pt>
                <c:pt idx="2109">
                  <c:v>Priscilla C. Shirer</c:v>
                </c:pt>
                <c:pt idx="2110">
                  <c:v>Pruitt Taylor Vince</c:v>
                </c:pt>
                <c:pt idx="2111">
                  <c:v>Queen Latifah</c:v>
                </c:pt>
                <c:pt idx="2112">
                  <c:v>Quinton Aaron</c:v>
                </c:pt>
                <c:pt idx="2113">
                  <c:v>QuvenzhanÃ© Wallis</c:v>
                </c:pt>
                <c:pt idx="2114">
                  <c:v>RÃ©my Girard</c:v>
                </c:pt>
                <c:pt idx="2115">
                  <c:v>Rachael Leigh Cook</c:v>
                </c:pt>
                <c:pt idx="2116">
                  <c:v>Rachel McAdams</c:v>
                </c:pt>
                <c:pt idx="2117">
                  <c:v>Rachel Melvin</c:v>
                </c:pt>
                <c:pt idx="2118">
                  <c:v>Rachel Nichols</c:v>
                </c:pt>
                <c:pt idx="2119">
                  <c:v>Rachel Ward</c:v>
                </c:pt>
                <c:pt idx="2120">
                  <c:v>Rachel Weisz</c:v>
                </c:pt>
                <c:pt idx="2121">
                  <c:v>Radha Mitchell</c:v>
                </c:pt>
                <c:pt idx="2122">
                  <c:v>Rae Dawn Chong</c:v>
                </c:pt>
                <c:pt idx="2123">
                  <c:v>RaffaÃ«la Anderson</c:v>
                </c:pt>
                <c:pt idx="2124">
                  <c:v>Rain</c:v>
                </c:pt>
                <c:pt idx="2125">
                  <c:v>Rainer Werner Fassbinder</c:v>
                </c:pt>
                <c:pt idx="2126">
                  <c:v>Rainn Wilson</c:v>
                </c:pt>
                <c:pt idx="2127">
                  <c:v>Rajat Barmecha</c:v>
                </c:pt>
                <c:pt idx="2128">
                  <c:v>Ralph Fiennes</c:v>
                </c:pt>
                <c:pt idx="2129">
                  <c:v>Ralph Macchio</c:v>
                </c:pt>
                <c:pt idx="2130">
                  <c:v>Rami Malek</c:v>
                </c:pt>
                <c:pt idx="2131">
                  <c:v>Ranbir Kapoor</c:v>
                </c:pt>
                <c:pt idx="2132">
                  <c:v>Randy Norton</c:v>
                </c:pt>
                <c:pt idx="2133">
                  <c:v>Randy Quaid</c:v>
                </c:pt>
                <c:pt idx="2134">
                  <c:v>Ranveer Singh</c:v>
                </c:pt>
                <c:pt idx="2135">
                  <c:v>Raphael Sbarge</c:v>
                </c:pt>
                <c:pt idx="2136">
                  <c:v>Rashida Jones</c:v>
                </c:pt>
                <c:pt idx="2137">
                  <c:v>Raul Julia</c:v>
                </c:pt>
                <c:pt idx="2138">
                  <c:v>Ray Liotta</c:v>
                </c:pt>
                <c:pt idx="2139">
                  <c:v>Ray Romano</c:v>
                </c:pt>
                <c:pt idx="2140">
                  <c:v>Ray Simpson</c:v>
                </c:pt>
                <c:pt idx="2141">
                  <c:v>Ray Stevenson</c:v>
                </c:pt>
                <c:pt idx="2142">
                  <c:v>Ray Winstone</c:v>
                </c:pt>
                <c:pt idx="2143">
                  <c:v>Raymond Burr</c:v>
                </c:pt>
                <c:pt idx="2144">
                  <c:v>Reb Brown</c:v>
                </c:pt>
                <c:pt idx="2145">
                  <c:v>Rebecca De Mornay</c:v>
                </c:pt>
                <c:pt idx="2146">
                  <c:v>Rebecca Hall</c:v>
                </c:pt>
                <c:pt idx="2147">
                  <c:v>Rebecca Pidgeon</c:v>
                </c:pt>
                <c:pt idx="2148">
                  <c:v>Rebecca Romijn</c:v>
                </c:pt>
                <c:pt idx="2149">
                  <c:v>Rebel Wilson</c:v>
                </c:pt>
                <c:pt idx="2150">
                  <c:v>Reese Mishler</c:v>
                </c:pt>
                <c:pt idx="2151">
                  <c:v>Reese Witherspoon</c:v>
                </c:pt>
                <c:pt idx="2152">
                  <c:v>Regina Hall</c:v>
                </c:pt>
                <c:pt idx="2153">
                  <c:v>Reiko Aylesworth</c:v>
                </c:pt>
                <c:pt idx="2154">
                  <c:v>Rena Owen</c:v>
                </c:pt>
                <c:pt idx="2155">
                  <c:v>RenÃ©e Zellweger</c:v>
                </c:pt>
                <c:pt idx="2156">
                  <c:v>Rhona Mitra</c:v>
                </c:pt>
                <c:pt idx="2157">
                  <c:v>Rhys Ifans</c:v>
                </c:pt>
                <c:pt idx="2158">
                  <c:v>Rhys Wakefield</c:v>
                </c:pt>
                <c:pt idx="2159">
                  <c:v>Ricardo DarÃ­n</c:v>
                </c:pt>
                <c:pt idx="2160">
                  <c:v>Ricardo Meneses</c:v>
                </c:pt>
                <c:pt idx="2161">
                  <c:v>Richard Alexander</c:v>
                </c:pt>
                <c:pt idx="2162">
                  <c:v>Richard Armitage</c:v>
                </c:pt>
                <c:pt idx="2163">
                  <c:v>Richard Attenborough</c:v>
                </c:pt>
                <c:pt idx="2164">
                  <c:v>Richard Beymer</c:v>
                </c:pt>
                <c:pt idx="2165">
                  <c:v>Richard Bohringer</c:v>
                </c:pt>
                <c:pt idx="2166">
                  <c:v>Richard Chamberlain</c:v>
                </c:pt>
                <c:pt idx="2167">
                  <c:v>Richard Dreyfuss</c:v>
                </c:pt>
                <c:pt idx="2168">
                  <c:v>Richard E. Grant</c:v>
                </c:pt>
                <c:pt idx="2169">
                  <c:v>Richard Farnsworth</c:v>
                </c:pt>
                <c:pt idx="2170">
                  <c:v>Richard Gere</c:v>
                </c:pt>
                <c:pt idx="2171">
                  <c:v>Richard Grieco</c:v>
                </c:pt>
                <c:pt idx="2172">
                  <c:v>Richard Harris</c:v>
                </c:pt>
                <c:pt idx="2173">
                  <c:v>Richard Hatch</c:v>
                </c:pt>
                <c:pt idx="2174">
                  <c:v>Richard Jenkins</c:v>
                </c:pt>
                <c:pt idx="2175">
                  <c:v>Richard Jordan</c:v>
                </c:pt>
                <c:pt idx="2176">
                  <c:v>Richard Kind</c:v>
                </c:pt>
                <c:pt idx="2177">
                  <c:v>Richard Linklater</c:v>
                </c:pt>
                <c:pt idx="2178">
                  <c:v>Richard Mulligan</c:v>
                </c:pt>
                <c:pt idx="2179">
                  <c:v>Richard Pryor</c:v>
                </c:pt>
                <c:pt idx="2180">
                  <c:v>Rick Hill</c:v>
                </c:pt>
                <c:pt idx="2181">
                  <c:v>Rick Moranis</c:v>
                </c:pt>
                <c:pt idx="2182">
                  <c:v>Ricky Gervais</c:v>
                </c:pt>
                <c:pt idx="2183">
                  <c:v>Rie Rasmussen</c:v>
                </c:pt>
                <c:pt idx="2184">
                  <c:v>Rin Takanashi</c:v>
                </c:pt>
                <c:pt idx="2185">
                  <c:v>Ringo Starr</c:v>
                </c:pt>
                <c:pt idx="2186">
                  <c:v>Rip Torn</c:v>
                </c:pt>
                <c:pt idx="2187">
                  <c:v>River Phoenix</c:v>
                </c:pt>
                <c:pt idx="2188">
                  <c:v>Riz Ahmed</c:v>
                </c:pt>
                <c:pt idx="2189">
                  <c:v>Rob Brown</c:v>
                </c:pt>
                <c:pt idx="2190">
                  <c:v>Rob Corddry</c:v>
                </c:pt>
                <c:pt idx="2191">
                  <c:v>Rob Lowe</c:v>
                </c:pt>
                <c:pt idx="2192">
                  <c:v>Rob Morrow</c:v>
                </c:pt>
                <c:pt idx="2193">
                  <c:v>Rob Reiner</c:v>
                </c:pt>
                <c:pt idx="2194">
                  <c:v>Rob Schneider</c:v>
                </c:pt>
                <c:pt idx="2195">
                  <c:v>Robby Benson</c:v>
                </c:pt>
                <c:pt idx="2196">
                  <c:v>Robert Arkins</c:v>
                </c:pt>
                <c:pt idx="2197">
                  <c:v>Robert Carlyle</c:v>
                </c:pt>
                <c:pt idx="2198">
                  <c:v>Robert Carradine</c:v>
                </c:pt>
                <c:pt idx="2199">
                  <c:v>Robert De Niro</c:v>
                </c:pt>
                <c:pt idx="2200">
                  <c:v>Robert Downey Jr.</c:v>
                </c:pt>
                <c:pt idx="2201">
                  <c:v>Robert Duvall</c:v>
                </c:pt>
                <c:pt idx="2202">
                  <c:v>Robert Englund</c:v>
                </c:pt>
                <c:pt idx="2203">
                  <c:v>Robert Ginty</c:v>
                </c:pt>
                <c:pt idx="2204">
                  <c:v>Robert Glaudini</c:v>
                </c:pt>
                <c:pt idx="2205">
                  <c:v>Robert Hays</c:v>
                </c:pt>
                <c:pt idx="2206">
                  <c:v>Robert Hoffman</c:v>
                </c:pt>
                <c:pt idx="2207">
                  <c:v>Robert John Burke</c:v>
                </c:pt>
                <c:pt idx="2208">
                  <c:v>Robert Patrick</c:v>
                </c:pt>
                <c:pt idx="2209">
                  <c:v>Robert Pattinson</c:v>
                </c:pt>
                <c:pt idx="2210">
                  <c:v>Robert Redford</c:v>
                </c:pt>
                <c:pt idx="2211">
                  <c:v>Robert Sean Leonard</c:v>
                </c:pt>
                <c:pt idx="2212">
                  <c:v>Robert Stadlober</c:v>
                </c:pt>
                <c:pt idx="2213">
                  <c:v>Robert Townsend</c:v>
                </c:pt>
                <c:pt idx="2214">
                  <c:v>Robert Urich</c:v>
                </c:pt>
                <c:pt idx="2215">
                  <c:v>Robert Wisdom</c:v>
                </c:pt>
                <c:pt idx="2216">
                  <c:v>Robert Wuhl</c:v>
                </c:pt>
                <c:pt idx="2217">
                  <c:v>Roberto Benigni</c:v>
                </c:pt>
                <c:pt idx="2218">
                  <c:v>Robin Shou</c:v>
                </c:pt>
                <c:pt idx="2219">
                  <c:v>Robin Tunney</c:v>
                </c:pt>
                <c:pt idx="2220">
                  <c:v>Robin Williams</c:v>
                </c:pt>
                <c:pt idx="2221">
                  <c:v>Robin Wright</c:v>
                </c:pt>
                <c:pt idx="2222">
                  <c:v>Robyn Lively</c:v>
                </c:pt>
                <c:pt idx="2223">
                  <c:v>Rod Steiger</c:v>
                </c:pt>
                <c:pt idx="2224">
                  <c:v>Roddy Piper</c:v>
                </c:pt>
                <c:pt idx="2225">
                  <c:v>Rodney Dangerfield</c:v>
                </c:pt>
                <c:pt idx="2226">
                  <c:v>Roger Moore</c:v>
                </c:pt>
                <c:pt idx="2227">
                  <c:v>Roger Rose</c:v>
                </c:pt>
                <c:pt idx="2228">
                  <c:v>Roland Giraud</c:v>
                </c:pt>
                <c:pt idx="2229">
                  <c:v>Roland MÃ¸ller</c:v>
                </c:pt>
                <c:pt idx="2230">
                  <c:v>Rolf LassgÃ¥rd</c:v>
                </c:pt>
                <c:pt idx="2231">
                  <c:v>Romain Duris</c:v>
                </c:pt>
                <c:pt idx="2232">
                  <c:v>Roman Griffin Davis</c:v>
                </c:pt>
                <c:pt idx="2233">
                  <c:v>Romola Garai</c:v>
                </c:pt>
                <c:pt idx="2234">
                  <c:v>Ron Fazio</c:v>
                </c:pt>
                <c:pt idx="2235">
                  <c:v>Ron Livingston</c:v>
                </c:pt>
                <c:pt idx="2236">
                  <c:v>Ron Perlman</c:v>
                </c:pt>
                <c:pt idx="2237">
                  <c:v>Ron Silver</c:v>
                </c:pt>
                <c:pt idx="2238">
                  <c:v>Rongguang Yu</c:v>
                </c:pt>
                <c:pt idx="2239">
                  <c:v>Ronny Cox</c:v>
                </c:pt>
                <c:pt idx="2240">
                  <c:v>Rooney Mara</c:v>
                </c:pt>
                <c:pt idx="2241">
                  <c:v>Rory Calhoun</c:v>
                </c:pt>
                <c:pt idx="2242">
                  <c:v>Rory Culkin</c:v>
                </c:pt>
                <c:pt idx="2243">
                  <c:v>Rosa Salazar</c:v>
                </c:pt>
                <c:pt idx="2244">
                  <c:v>Rosamund Pike</c:v>
                </c:pt>
                <c:pt idx="2245">
                  <c:v>Rosanna Arquette</c:v>
                </c:pt>
                <c:pt idx="2246">
                  <c:v>Rosario Dawson</c:v>
                </c:pt>
                <c:pt idx="2247">
                  <c:v>Rosario Flores</c:v>
                </c:pt>
                <c:pt idx="2248">
                  <c:v>Rose Byrne</c:v>
                </c:pt>
                <c:pt idx="2249">
                  <c:v>Rose Leslie</c:v>
                </c:pt>
                <c:pt idx="2250">
                  <c:v>Rose McGowan</c:v>
                </c:pt>
                <c:pt idx="2251">
                  <c:v>Ross Bagdasarian Jr.</c:v>
                </c:pt>
                <c:pt idx="2252">
                  <c:v>Ross Lynch</c:v>
                </c:pt>
                <c:pt idx="2253">
                  <c:v>Rossif Sutherland</c:v>
                </c:pt>
                <c:pt idx="2254">
                  <c:v>Rowan Atkinson</c:v>
                </c:pt>
                <c:pt idx="2255">
                  <c:v>Roy Scheider</c:v>
                </c:pt>
                <c:pt idx="2256">
                  <c:v>RubÃ©n Blades</c:v>
                </c:pt>
                <c:pt idx="2257">
                  <c:v>Rufus Sewell</c:v>
                </c:pt>
                <c:pt idx="2258">
                  <c:v>Rupert Everett</c:v>
                </c:pt>
                <c:pt idx="2259">
                  <c:v>Rupert Friend</c:v>
                </c:pt>
                <c:pt idx="2260">
                  <c:v>Russell Brand</c:v>
                </c:pt>
                <c:pt idx="2261">
                  <c:v>Russell Crowe</c:v>
                </c:pt>
                <c:pt idx="2262">
                  <c:v>Rutger Hauer</c:v>
                </c:pt>
                <c:pt idx="2263">
                  <c:v>Ruth Negga</c:v>
                </c:pt>
                <c:pt idx="2264">
                  <c:v>Ruth Ramos</c:v>
                </c:pt>
                <c:pt idx="2265">
                  <c:v>RyÃ»nosuke Kamiki</c:v>
                </c:pt>
                <c:pt idx="2266">
                  <c:v>Ryan Gosling</c:v>
                </c:pt>
                <c:pt idx="2267">
                  <c:v>Ryan Guzman</c:v>
                </c:pt>
                <c:pt idx="2268">
                  <c:v>Ryan Kwanten</c:v>
                </c:pt>
                <c:pt idx="2269">
                  <c:v>Ryan O'Neal</c:v>
                </c:pt>
                <c:pt idx="2270">
                  <c:v>Ryan Phillippe</c:v>
                </c:pt>
                <c:pt idx="2271">
                  <c:v>Ryan Potter</c:v>
                </c:pt>
                <c:pt idx="2272">
                  <c:v>Ryan Reynolds</c:v>
                </c:pt>
                <c:pt idx="2273">
                  <c:v>SÃ¡ndor CsÃ¡nyi</c:v>
                </c:pt>
                <c:pt idx="2274">
                  <c:v>Sacha Baron Cohen</c:v>
                </c:pt>
                <c:pt idx="2275">
                  <c:v>Sachiko Murase</c:v>
                </c:pt>
                <c:pt idx="2276">
                  <c:v>Sadie Frost</c:v>
                </c:pt>
                <c:pt idx="2277">
                  <c:v>Saeed Jaffrey</c:v>
                </c:pt>
                <c:pt idx="2278">
                  <c:v>Saif Ali Khan</c:v>
                </c:pt>
                <c:pt idx="2279">
                  <c:v>Sally Field</c:v>
                </c:pt>
                <c:pt idx="2280">
                  <c:v>Sally Hawkins</c:v>
                </c:pt>
                <c:pt idx="2281">
                  <c:v>Sally Kellerman</c:v>
                </c:pt>
                <c:pt idx="2282">
                  <c:v>Sally Kirkland</c:v>
                </c:pt>
                <c:pt idx="2283">
                  <c:v>Salma Hayek</c:v>
                </c:pt>
                <c:pt idx="2284">
                  <c:v>Salman Khan</c:v>
                </c:pt>
                <c:pt idx="2285">
                  <c:v>Sam Elliott</c:v>
                </c:pt>
                <c:pt idx="2286">
                  <c:v>Sam Neill</c:v>
                </c:pt>
                <c:pt idx="2287">
                  <c:v>Sam Riley</c:v>
                </c:pt>
                <c:pt idx="2288">
                  <c:v>Sam Rockwell</c:v>
                </c:pt>
                <c:pt idx="2289">
                  <c:v>Sam Shepard</c:v>
                </c:pt>
                <c:pt idx="2290">
                  <c:v>Sam Waterston</c:v>
                </c:pt>
                <c:pt idx="2291">
                  <c:v>Sam Worthington</c:v>
                </c:pt>
                <c:pt idx="2292">
                  <c:v>Samantha Mathis</c:v>
                </c:pt>
                <c:pt idx="2293">
                  <c:v>Samantha Morton</c:v>
                </c:pt>
                <c:pt idx="2294">
                  <c:v>Samantha Robinson</c:v>
                </c:pt>
                <c:pt idx="2295">
                  <c:v>Samara Weaving</c:v>
                </c:pt>
                <c:pt idx="2296">
                  <c:v>Sammi Davis</c:v>
                </c:pt>
                <c:pt idx="2297">
                  <c:v>Samson Coulter</c:v>
                </c:pt>
                <c:pt idx="2298">
                  <c:v>Samuel Bottomley</c:v>
                </c:pt>
                <c:pt idx="2299">
                  <c:v>Samuel FrÃ¶ler</c:v>
                </c:pt>
                <c:pt idx="2300">
                  <c:v>Samuel L. Jackson</c:v>
                </c:pt>
                <c:pt idx="2301">
                  <c:v>Samuel Le Bihan</c:v>
                </c:pt>
                <c:pt idx="2302">
                  <c:v>Samy Naceri</c:v>
                </c:pt>
                <c:pt idx="2303">
                  <c:v>Sanaa Lathan</c:v>
                </c:pt>
                <c:pt idx="2304">
                  <c:v>Sandra Bullock</c:v>
                </c:pt>
                <c:pt idx="2305">
                  <c:v>Sandra HÃ¼ller</c:v>
                </c:pt>
                <c:pt idx="2306">
                  <c:v>Saoirse Ronan</c:v>
                </c:pt>
                <c:pt idx="2307">
                  <c:v>Sara Foster</c:v>
                </c:pt>
                <c:pt idx="2308">
                  <c:v>Sara Paxton</c:v>
                </c:pt>
                <c:pt idx="2309">
                  <c:v>Sara Takatsuki</c:v>
                </c:pt>
                <c:pt idx="2310">
                  <c:v>Sarah Bolger</c:v>
                </c:pt>
                <c:pt idx="2311">
                  <c:v>Sarah Butler</c:v>
                </c:pt>
                <c:pt idx="2312">
                  <c:v>Sarah Jessica Parker</c:v>
                </c:pt>
                <c:pt idx="2313">
                  <c:v>Sarah Michelle Gellar</c:v>
                </c:pt>
                <c:pt idx="2314">
                  <c:v>Sarah Miles</c:v>
                </c:pt>
                <c:pt idx="2315">
                  <c:v>Sarah Patterson</c:v>
                </c:pt>
                <c:pt idx="2316">
                  <c:v>Sarah Polley</c:v>
                </c:pt>
                <c:pt idx="2317">
                  <c:v>Sasha Grey</c:v>
                </c:pt>
                <c:pt idx="2318">
                  <c:v>Sasha Lane</c:v>
                </c:pt>
                <c:pt idx="2319">
                  <c:v>Sasha Luss</c:v>
                </c:pt>
                <c:pt idx="2320">
                  <c:v>Sasha Mitchell</c:v>
                </c:pt>
                <c:pt idx="2321">
                  <c:v>Saskia Rosendahl</c:v>
                </c:pt>
                <c:pt idx="2322">
                  <c:v>Scarlett Johansson</c:v>
                </c:pt>
                <c:pt idx="2323">
                  <c:v>Schuyler Fisk</c:v>
                </c:pt>
                <c:pt idx="2324">
                  <c:v>Scoot McNairy</c:v>
                </c:pt>
                <c:pt idx="2325">
                  <c:v>Scott Baio</c:v>
                </c:pt>
                <c:pt idx="2326">
                  <c:v>Scott Bakula</c:v>
                </c:pt>
                <c:pt idx="2327">
                  <c:v>Scott Beach</c:v>
                </c:pt>
                <c:pt idx="2328">
                  <c:v>Scott Eastwood</c:v>
                </c:pt>
                <c:pt idx="2329">
                  <c:v>Scott Glenn</c:v>
                </c:pt>
                <c:pt idx="2330">
                  <c:v>Scott Grimes</c:v>
                </c:pt>
                <c:pt idx="2331">
                  <c:v>Scott McGinnis</c:v>
                </c:pt>
                <c:pt idx="2332">
                  <c:v>Scott Mechlowicz</c:v>
                </c:pt>
                <c:pt idx="2333">
                  <c:v>Scott Patterson</c:v>
                </c:pt>
                <c:pt idx="2334">
                  <c:v>Scott Pryor</c:v>
                </c:pt>
                <c:pt idx="2335">
                  <c:v>Scott Shepherd</c:v>
                </c:pt>
                <c:pt idx="2336">
                  <c:v>Scott Speedman</c:v>
                </c:pt>
                <c:pt idx="2337">
                  <c:v>Scott Valentine</c:v>
                </c:pt>
                <c:pt idx="2338">
                  <c:v>Scott Weinger</c:v>
                </c:pt>
                <c:pt idx="2339">
                  <c:v>Scout Taylor-Compton</c:v>
                </c:pt>
                <c:pt idx="2340">
                  <c:v>SeÃ¡na Kerslake</c:v>
                </c:pt>
                <c:pt idx="2341">
                  <c:v>Sean Astin</c:v>
                </c:pt>
                <c:pt idx="2342">
                  <c:v>Sean Bean</c:v>
                </c:pt>
                <c:pt idx="2343">
                  <c:v>Sean Biggerstaff</c:v>
                </c:pt>
                <c:pt idx="2344">
                  <c:v>Sean Connery</c:v>
                </c:pt>
                <c:pt idx="2345">
                  <c:v>Sean Faris</c:v>
                </c:pt>
                <c:pt idx="2346">
                  <c:v>Sean Gullette</c:v>
                </c:pt>
                <c:pt idx="2347">
                  <c:v>Sean Hayes</c:v>
                </c:pt>
                <c:pt idx="2348">
                  <c:v>Sean Maguire</c:v>
                </c:pt>
                <c:pt idx="2349">
                  <c:v>Sean Nelson</c:v>
                </c:pt>
                <c:pt idx="2350">
                  <c:v>Sean Patrick Flanery</c:v>
                </c:pt>
                <c:pt idx="2351">
                  <c:v>Sean Penn</c:v>
                </c:pt>
                <c:pt idx="2352">
                  <c:v>Sean Young</c:v>
                </c:pt>
                <c:pt idx="2353">
                  <c:v>Seann William Scott</c:v>
                </c:pt>
                <c:pt idx="2354">
                  <c:v>Season Hubley</c:v>
                </c:pt>
                <c:pt idx="2355">
                  <c:v>Selena Gomez</c:v>
                </c:pt>
                <c:pt idx="2356">
                  <c:v>Selma Blair</c:v>
                </c:pt>
                <c:pt idx="2357">
                  <c:v>Seo Jun Park</c:v>
                </c:pt>
                <c:pt idx="2358">
                  <c:v>Sergey Dreyden</c:v>
                </c:pt>
                <c:pt idx="2359">
                  <c:v>Sergio Castellitto</c:v>
                </c:pt>
                <c:pt idx="2360">
                  <c:v>Seth MacFarlane</c:v>
                </c:pt>
                <c:pt idx="2361">
                  <c:v>Seth Rogen</c:v>
                </c:pt>
                <c:pt idx="2362">
                  <c:v>Seung-Yun Lee</c:v>
                </c:pt>
                <c:pt idx="2363">
                  <c:v>ShÃ´ Kosugi</c:v>
                </c:pt>
                <c:pt idx="2364">
                  <c:v>ShÃ´tarÃ´ Morikubo</c:v>
                </c:pt>
                <c:pt idx="2365">
                  <c:v>Shad Moss</c:v>
                </c:pt>
                <c:pt idx="2366">
                  <c:v>Shafiq Syed</c:v>
                </c:pt>
                <c:pt idx="2367">
                  <c:v>Shah Rukh Khan</c:v>
                </c:pt>
                <c:pt idx="2368">
                  <c:v>Shahab Hosseini</c:v>
                </c:pt>
                <c:pt idx="2369">
                  <c:v>Shahid Kapoor</c:v>
                </c:pt>
                <c:pt idx="2370">
                  <c:v>Shailene Woodley</c:v>
                </c:pt>
                <c:pt idx="2371">
                  <c:v>Shameik Moore</c:v>
                </c:pt>
                <c:pt idx="2372">
                  <c:v>Shane Brolly</c:v>
                </c:pt>
                <c:pt idx="2373">
                  <c:v>Shane Carruth</c:v>
                </c:pt>
                <c:pt idx="2374">
                  <c:v>Shane Edelman</c:v>
                </c:pt>
                <c:pt idx="2375">
                  <c:v>Shane Harper</c:v>
                </c:pt>
                <c:pt idx="2376">
                  <c:v>Shane McDermott</c:v>
                </c:pt>
                <c:pt idx="2377">
                  <c:v>Shane West</c:v>
                </c:pt>
                <c:pt idx="2378">
                  <c:v>Shannen Doherty</c:v>
                </c:pt>
                <c:pt idx="2379">
                  <c:v>Shannon Elizabeth</c:v>
                </c:pt>
                <c:pt idx="2380">
                  <c:v>Shannon Presby</c:v>
                </c:pt>
                <c:pt idx="2381">
                  <c:v>Shaquille O'Neal</c:v>
                </c:pt>
                <c:pt idx="2382">
                  <c:v>Shari Shattuck</c:v>
                </c:pt>
                <c:pt idx="2383">
                  <c:v>Sharlto Copley</c:v>
                </c:pt>
                <c:pt idx="2384">
                  <c:v>Sharman Joshi</c:v>
                </c:pt>
                <c:pt idx="2385">
                  <c:v>Sharni Vinson</c:v>
                </c:pt>
                <c:pt idx="2386">
                  <c:v>Sharon Leal</c:v>
                </c:pt>
                <c:pt idx="2387">
                  <c:v>Sharon Stone</c:v>
                </c:pt>
                <c:pt idx="2388">
                  <c:v>Shar-Ron Corley</c:v>
                </c:pt>
                <c:pt idx="2389">
                  <c:v>Shauna Macdonald</c:v>
                </c:pt>
                <c:pt idx="2390">
                  <c:v>Shawn Ashmore</c:v>
                </c:pt>
                <c:pt idx="2391">
                  <c:v>Shawn Hatosy</c:v>
                </c:pt>
                <c:pt idx="2392">
                  <c:v>Shawn Wayans</c:v>
                </c:pt>
                <c:pt idx="2393">
                  <c:v>Shawnee Smith</c:v>
                </c:pt>
                <c:pt idx="2394">
                  <c:v>Shay Mitchell</c:v>
                </c:pt>
                <c:pt idx="2395">
                  <c:v>Shea Whigham</c:v>
                </c:pt>
                <c:pt idx="2396">
                  <c:v>Sheila E.</c:v>
                </c:pt>
                <c:pt idx="2397">
                  <c:v>Shelley Long</c:v>
                </c:pt>
                <c:pt idx="2398">
                  <c:v>Sheri Moon Zombie</c:v>
                </c:pt>
                <c:pt idx="2399">
                  <c:v>Sherilyn Fenn</c:v>
                </c:pt>
                <c:pt idx="2400">
                  <c:v>Sheryl Lee</c:v>
                </c:pt>
                <c:pt idx="2401">
                  <c:v>Shia LaBeouf</c:v>
                </c:pt>
                <c:pt idx="2402">
                  <c:v>Shirley MacLaine</c:v>
                </c:pt>
                <c:pt idx="2403">
                  <c:v>Shuzhen Zhao</c:v>
                </c:pt>
                <c:pt idx="2404">
                  <c:v>Sian Breckin</c:v>
                </c:pt>
                <c:pt idx="2405">
                  <c:v>Sid Haig</c:v>
                </c:pt>
                <c:pt idx="2406">
                  <c:v>Sidney Poitier</c:v>
                </c:pt>
                <c:pt idx="2407">
                  <c:v>Sidse Babett Knudsen</c:v>
                </c:pt>
                <c:pt idx="2408">
                  <c:v>Sienna Miller</c:v>
                </c:pt>
                <c:pt idx="2409">
                  <c:v>Sigourney Weaver</c:v>
                </c:pt>
                <c:pt idx="2410">
                  <c:v>Sihung Lung</c:v>
                </c:pt>
                <c:pt idx="2411">
                  <c:v>Simon Pegg</c:v>
                </c:pt>
                <c:pt idx="2412">
                  <c:v>Simon Rex</c:v>
                </c:pt>
                <c:pt idx="2413">
                  <c:v>Simone Baker</c:v>
                </c:pt>
                <c:pt idx="2414">
                  <c:v>Sinbad</c:v>
                </c:pt>
                <c:pt idx="2415">
                  <c:v>Siobhan Finneran</c:v>
                </c:pt>
                <c:pt idx="2416">
                  <c:v>Sissy Spacek</c:v>
                </c:pt>
                <c:pt idx="2417">
                  <c:v>Skylan Brooks</c:v>
                </c:pt>
                <c:pt idx="2418">
                  <c:v>Skyler Shaye</c:v>
                </c:pt>
                <c:pt idx="2419">
                  <c:v>Snoop Dogg</c:v>
                </c:pt>
                <c:pt idx="2420">
                  <c:v>Sofia Boutella</c:v>
                </c:pt>
                <c:pt idx="2421">
                  <c:v>Sofia Mali</c:v>
                </c:pt>
                <c:pt idx="2422">
                  <c:v>Sol Kyung-gu</c:v>
                </c:pt>
                <c:pt idx="2423">
                  <c:v>Solomon Perel</c:v>
                </c:pt>
                <c:pt idx="2424">
                  <c:v>Sonja Richter</c:v>
                </c:pt>
                <c:pt idx="2425">
                  <c:v>Sonny Bono</c:v>
                </c:pt>
                <c:pt idx="2426">
                  <c:v>Sook-Yin Lee</c:v>
                </c:pt>
                <c:pt idx="2427">
                  <c:v>Sophia Loren</c:v>
                </c:pt>
                <c:pt idx="2428">
                  <c:v>Sophie Marceau</c:v>
                </c:pt>
                <c:pt idx="2429">
                  <c:v>Sophie NÃ©lisse</c:v>
                </c:pt>
                <c:pt idx="2430">
                  <c:v>Spencer Brown</c:v>
                </c:pt>
                <c:pt idx="2431">
                  <c:v>Spencer Reinhard</c:v>
                </c:pt>
                <c:pt idx="2432">
                  <c:v>StÃ©phane Audran</c:v>
                </c:pt>
                <c:pt idx="2433">
                  <c:v>Staci Keanan</c:v>
                </c:pt>
                <c:pt idx="2434">
                  <c:v>Stan Ivar</c:v>
                </c:pt>
                <c:pt idx="2435">
                  <c:v>Stan Shaw</c:v>
                </c:pt>
                <c:pt idx="2436">
                  <c:v>Stefano Dionisi</c:v>
                </c:pt>
                <c:pt idx="2437">
                  <c:v>Stellan SkarsgÃ¥rd</c:v>
                </c:pt>
                <c:pt idx="2438">
                  <c:v>Stephan James</c:v>
                </c:pt>
                <c:pt idx="2439">
                  <c:v>Stephanie Leonidas</c:v>
                </c:pt>
                <c:pt idx="2440">
                  <c:v>Stephen Caffrey</c:v>
                </c:pt>
                <c:pt idx="2441">
                  <c:v>Stephen Campbell Moore</c:v>
                </c:pt>
                <c:pt idx="2442">
                  <c:v>Stephen Chow</c:v>
                </c:pt>
                <c:pt idx="2443">
                  <c:v>Stephen Dillane</c:v>
                </c:pt>
                <c:pt idx="2444">
                  <c:v>Stephen Dorff</c:v>
                </c:pt>
                <c:pt idx="2445">
                  <c:v>Stephen Dunham</c:v>
                </c:pt>
                <c:pt idx="2446">
                  <c:v>Stephen Fry</c:v>
                </c:pt>
                <c:pt idx="2447">
                  <c:v>Stephen Geoffreys</c:v>
                </c:pt>
                <c:pt idx="2448">
                  <c:v>Stephen Lang</c:v>
                </c:pt>
                <c:pt idx="2449">
                  <c:v>Stephen McCole</c:v>
                </c:pt>
                <c:pt idx="2450">
                  <c:v>Stephen McHattie</c:v>
                </c:pt>
                <c:pt idx="2451">
                  <c:v>Stephen Rea</c:v>
                </c:pt>
                <c:pt idx="2452">
                  <c:v>Stephen Shellen</c:v>
                </c:pt>
                <c:pt idx="2453">
                  <c:v>Stephen Spinella</c:v>
                </c:pt>
                <c:pt idx="2454">
                  <c:v>Steve Austin</c:v>
                </c:pt>
                <c:pt idx="2455">
                  <c:v>Steve Bisley</c:v>
                </c:pt>
                <c:pt idx="2456">
                  <c:v>Steve Buscemi</c:v>
                </c:pt>
                <c:pt idx="2457">
                  <c:v>Steve Carell</c:v>
                </c:pt>
                <c:pt idx="2458">
                  <c:v>Steve Coogan</c:v>
                </c:pt>
                <c:pt idx="2459">
                  <c:v>Steve Guttenberg</c:v>
                </c:pt>
                <c:pt idx="2460">
                  <c:v>Steve Howey</c:v>
                </c:pt>
                <c:pt idx="2461">
                  <c:v>Steve Irwin</c:v>
                </c:pt>
                <c:pt idx="2462">
                  <c:v>Steve Martin</c:v>
                </c:pt>
                <c:pt idx="2463">
                  <c:v>Steve Oedekerk</c:v>
                </c:pt>
                <c:pt idx="2464">
                  <c:v>Steve Railsback</c:v>
                </c:pt>
                <c:pt idx="2465">
                  <c:v>Steve Sandor</c:v>
                </c:pt>
                <c:pt idx="2466">
                  <c:v>Steve Zahn</c:v>
                </c:pt>
                <c:pt idx="2467">
                  <c:v>Steven Bauer</c:v>
                </c:pt>
                <c:pt idx="2468">
                  <c:v>Steven Seagal</c:v>
                </c:pt>
                <c:pt idx="2469">
                  <c:v>Steven Soderbergh</c:v>
                </c:pt>
                <c:pt idx="2470">
                  <c:v>Steven Strait</c:v>
                </c:pt>
                <c:pt idx="2471">
                  <c:v>Steven Waddington</c:v>
                </c:pt>
                <c:pt idx="2472">
                  <c:v>Steven Weber</c:v>
                </c:pt>
                <c:pt idx="2473">
                  <c:v>Sting</c:v>
                </c:pt>
                <c:pt idx="2474">
                  <c:v>Storm Reid</c:v>
                </c:pt>
                <c:pt idx="2475">
                  <c:v>Stuart Graham</c:v>
                </c:pt>
                <c:pt idx="2476">
                  <c:v>Suki Waterhouse</c:v>
                </c:pt>
                <c:pt idx="2477">
                  <c:v>Sullivan Stapleton</c:v>
                </c:pt>
                <c:pt idx="2478">
                  <c:v>Summer Bishil</c:v>
                </c:pt>
                <c:pt idx="2479">
                  <c:v>Sunny Suljic</c:v>
                </c:pt>
                <c:pt idx="2480">
                  <c:v>Suraj Sharma</c:v>
                </c:pt>
                <c:pt idx="2481">
                  <c:v>Susan Dey</c:v>
                </c:pt>
                <c:pt idx="2482">
                  <c:v>Susan Sarandon</c:v>
                </c:pt>
                <c:pt idx="2483">
                  <c:v>Susanna Hoffs</c:v>
                </c:pt>
                <c:pt idx="2484">
                  <c:v>Sushant Singh Rajput</c:v>
                </c:pt>
                <c:pt idx="2485">
                  <c:v>Susie Porter</c:v>
                </c:pt>
                <c:pt idx="2486">
                  <c:v>Suzanna Love</c:v>
                </c:pt>
                <c:pt idx="2487">
                  <c:v>Sverrir Gudnason</c:v>
                </c:pt>
                <c:pt idx="2488">
                  <c:v>Sy Richardson</c:v>
                </c:pt>
                <c:pt idx="2489">
                  <c:v>Sylvester Stallone</c:v>
                </c:pt>
                <c:pt idx="2490">
                  <c:v>Sylvia Kristel</c:v>
                </c:pt>
                <c:pt idx="2491">
                  <c:v>T.I.</c:v>
                </c:pt>
                <c:pt idx="2492">
                  <c:v>T.J. Miller</c:v>
                </c:pt>
                <c:pt idx="2493">
                  <c:v>TÃ´ru Emori</c:v>
                </c:pt>
                <c:pt idx="2494">
                  <c:v>Taapsee Pannu</c:v>
                </c:pt>
                <c:pt idx="2495">
                  <c:v>Tab Hunter</c:v>
                </c:pt>
                <c:pt idx="2496">
                  <c:v>Tadanobu Asano</c:v>
                </c:pt>
                <c:pt idx="2497">
                  <c:v>Tahar Rahim</c:v>
                </c:pt>
                <c:pt idx="2498">
                  <c:v>Taimak</c:v>
                </c:pt>
                <c:pt idx="2499">
                  <c:v>Taissa Farmiga</c:v>
                </c:pt>
                <c:pt idx="2500">
                  <c:v>Takaaki Enoki</c:v>
                </c:pt>
                <c:pt idx="2501">
                  <c:v>Takehiro Murata</c:v>
                </c:pt>
                <c:pt idx="2502">
                  <c:v>Takeshi Kitano</c:v>
                </c:pt>
                <c:pt idx="2503">
                  <c:v>Takuya Kimura</c:v>
                </c:pt>
                <c:pt idx="2504">
                  <c:v>Talia Shire</c:v>
                </c:pt>
                <c:pt idx="2505">
                  <c:v>Tamela J. Mann</c:v>
                </c:pt>
                <c:pt idx="2506">
                  <c:v>Tami Erin</c:v>
                </c:pt>
                <c:pt idx="2507">
                  <c:v>Tamlyn Tomita</c:v>
                </c:pt>
                <c:pt idx="2508">
                  <c:v>Tammy Lauren</c:v>
                </c:pt>
                <c:pt idx="2509">
                  <c:v>Tania Raymonde</c:v>
                </c:pt>
                <c:pt idx="2510">
                  <c:v>Tanya Roberts</c:v>
                </c:pt>
                <c:pt idx="2511">
                  <c:v>Taraji P. Henson</c:v>
                </c:pt>
                <c:pt idx="2512">
                  <c:v>Taron Egerton</c:v>
                </c:pt>
                <c:pt idx="2513">
                  <c:v>Tate Donovan</c:v>
                </c:pt>
                <c:pt idx="2514">
                  <c:v>Tatsuya Nakadai</c:v>
                </c:pt>
                <c:pt idx="2515">
                  <c:v>Tatum O'Neal</c:v>
                </c:pt>
                <c:pt idx="2516">
                  <c:v>Tatyana Ali</c:v>
                </c:pt>
                <c:pt idx="2517">
                  <c:v>Tawny Kitaen</c:v>
                </c:pt>
                <c:pt idx="2518">
                  <c:v>Taye Diggs</c:v>
                </c:pt>
                <c:pt idx="2519">
                  <c:v>Taylor Kitsch</c:v>
                </c:pt>
                <c:pt idx="2520">
                  <c:v>Taylor Lautner</c:v>
                </c:pt>
                <c:pt idx="2521">
                  <c:v>Taylor Nichols</c:v>
                </c:pt>
                <c:pt idx="2522">
                  <c:v>Taylor Russell</c:v>
                </c:pt>
                <c:pt idx="2523">
                  <c:v>Taylor Schilling</c:v>
                </c:pt>
                <c:pt idx="2524">
                  <c:v>TchÃ©ky Karyo</c:v>
                </c:pt>
                <c:pt idx="2525">
                  <c:v>Ted Danson</c:v>
                </c:pt>
                <c:pt idx="2526">
                  <c:v>Ted Levine</c:v>
                </c:pt>
                <c:pt idx="2527">
                  <c:v>Tenzin Thuthob Tsarong</c:v>
                </c:pt>
                <c:pt idx="2528">
                  <c:v>Terence Knox</c:v>
                </c:pt>
                <c:pt idx="2529">
                  <c:v>Terence Stamp</c:v>
                </c:pt>
                <c:pt idx="2530">
                  <c:v>Teresa Palmer</c:v>
                </c:pt>
                <c:pt idx="2531">
                  <c:v>Teresa Stratas</c:v>
                </c:pt>
                <c:pt idx="2532">
                  <c:v>Teri Garr</c:v>
                </c:pt>
                <c:pt idx="2533">
                  <c:v>Teri Hatcher</c:v>
                </c:pt>
                <c:pt idx="2534">
                  <c:v>Terrence Howard</c:v>
                </c:pt>
                <c:pt idx="2535">
                  <c:v>Terry Farrell</c:v>
                </c:pt>
                <c:pt idx="2536">
                  <c:v>Terry Kiser</c:v>
                </c:pt>
                <c:pt idx="2537">
                  <c:v>Terry O'Quinn</c:v>
                </c:pt>
                <c:pt idx="2538">
                  <c:v>Terry Serpico</c:v>
                </c:pt>
                <c:pt idx="2539">
                  <c:v>TesshÃ´ Genda</c:v>
                </c:pt>
                <c:pt idx="2540">
                  <c:v>Thanapat Saisaymar</c:v>
                </c:pt>
                <c:pt idx="2541">
                  <c:v>Thandiwe Newton</c:v>
                </c:pt>
                <c:pt idx="2542">
                  <c:v>Theresa Randle</c:v>
                </c:pt>
                <c:pt idx="2543">
                  <c:v>Theresa Russell</c:v>
                </c:pt>
                <c:pt idx="2544">
                  <c:v>Thierry Lhermitte</c:v>
                </c:pt>
                <c:pt idx="2545">
                  <c:v>Thom Mathews</c:v>
                </c:pt>
                <c:pt idx="2546">
                  <c:v>Thomas Dekker</c:v>
                </c:pt>
                <c:pt idx="2547">
                  <c:v>Thomas Horn</c:v>
                </c:pt>
                <c:pt idx="2548">
                  <c:v>Thomas Ian Nicholas</c:v>
                </c:pt>
                <c:pt idx="2549">
                  <c:v>Thomas Jane</c:v>
                </c:pt>
                <c:pt idx="2550">
                  <c:v>Thomas Lennon</c:v>
                </c:pt>
                <c:pt idx="2551">
                  <c:v>Thomas Mann</c:v>
                </c:pt>
                <c:pt idx="2552">
                  <c:v>Thomas Turgoose</c:v>
                </c:pt>
                <c:pt idx="2553">
                  <c:v>Thomasin McKenzie</c:v>
                </c:pt>
                <c:pt idx="2554">
                  <c:v>Thora Birch</c:v>
                </c:pt>
                <c:pt idx="2555">
                  <c:v>Tiffany Haddish</c:v>
                </c:pt>
                <c:pt idx="2556">
                  <c:v>Tiger Hu Chen</c:v>
                </c:pt>
                <c:pt idx="2557">
                  <c:v>Tiger Shroff</c:v>
                </c:pt>
                <c:pt idx="2558">
                  <c:v>Tika Sumpter</c:v>
                </c:pt>
                <c:pt idx="2559">
                  <c:v>Til Schweiger</c:v>
                </c:pt>
                <c:pt idx="2560">
                  <c:v>Tilda Swinton</c:v>
                </c:pt>
                <c:pt idx="2561">
                  <c:v>Tim Allen</c:v>
                </c:pt>
                <c:pt idx="2562">
                  <c:v>Tim Conway</c:v>
                </c:pt>
                <c:pt idx="2563">
                  <c:v>Tim Curry</c:v>
                </c:pt>
                <c:pt idx="2564">
                  <c:v>Tim Daly</c:v>
                </c:pt>
                <c:pt idx="2565">
                  <c:v>Tim Matheson</c:v>
                </c:pt>
                <c:pt idx="2566">
                  <c:v>Tim Meadows</c:v>
                </c:pt>
                <c:pt idx="2567">
                  <c:v>Tim Robbins</c:v>
                </c:pt>
                <c:pt idx="2568">
                  <c:v>Tim Roth</c:v>
                </c:pt>
                <c:pt idx="2569">
                  <c:v>Timothy Balme</c:v>
                </c:pt>
                <c:pt idx="2570">
                  <c:v>Timothy Dalton</c:v>
                </c:pt>
                <c:pt idx="2571">
                  <c:v>Timothy Hutton</c:v>
                </c:pt>
                <c:pt idx="2572">
                  <c:v>Timothy Olyphant</c:v>
                </c:pt>
                <c:pt idx="2573">
                  <c:v>Timothy Spall</c:v>
                </c:pt>
                <c:pt idx="2574">
                  <c:v>Tina Fey</c:v>
                </c:pt>
                <c:pt idx="2575">
                  <c:v>Tina Majorino</c:v>
                </c:pt>
                <c:pt idx="2576">
                  <c:v>Tobey Maguire</c:v>
                </c:pt>
                <c:pt idx="2577">
                  <c:v>Tobin Bell</c:v>
                </c:pt>
                <c:pt idx="2578">
                  <c:v>Toby Irvine</c:v>
                </c:pt>
                <c:pt idx="2579">
                  <c:v>Toby Jones</c:v>
                </c:pt>
                <c:pt idx="2580">
                  <c:v>Todd Allen</c:v>
                </c:pt>
                <c:pt idx="2581">
                  <c:v>Tom Arnold</c:v>
                </c:pt>
                <c:pt idx="2582">
                  <c:v>Tom Atkins</c:v>
                </c:pt>
                <c:pt idx="2583">
                  <c:v>Tom Berenger</c:v>
                </c:pt>
                <c:pt idx="2584">
                  <c:v>Tom Burlinson</c:v>
                </c:pt>
                <c:pt idx="2585">
                  <c:v>Tom Cruise</c:v>
                </c:pt>
                <c:pt idx="2586">
                  <c:v>Tom Cullen</c:v>
                </c:pt>
                <c:pt idx="2587">
                  <c:v>Tom Everett Scott</c:v>
                </c:pt>
                <c:pt idx="2588">
                  <c:v>Tom Green</c:v>
                </c:pt>
                <c:pt idx="2589">
                  <c:v>Tom Guiry</c:v>
                </c:pt>
                <c:pt idx="2590">
                  <c:v>Tom Hanks</c:v>
                </c:pt>
                <c:pt idx="2591">
                  <c:v>Tom Hardy</c:v>
                </c:pt>
                <c:pt idx="2592">
                  <c:v>Tom Hiddleston</c:v>
                </c:pt>
                <c:pt idx="2593">
                  <c:v>Tom Holland</c:v>
                </c:pt>
                <c:pt idx="2594">
                  <c:v>Tom Hollander</c:v>
                </c:pt>
                <c:pt idx="2595">
                  <c:v>Tom Hulce</c:v>
                </c:pt>
                <c:pt idx="2596">
                  <c:v>Tom Kenny</c:v>
                </c:pt>
                <c:pt idx="2597">
                  <c:v>Tom McGowan</c:v>
                </c:pt>
                <c:pt idx="2598">
                  <c:v>Tom McGrath</c:v>
                </c:pt>
                <c:pt idx="2599">
                  <c:v>Tom Schilling</c:v>
                </c:pt>
                <c:pt idx="2600">
                  <c:v>Tom Selleck</c:v>
                </c:pt>
                <c:pt idx="2601">
                  <c:v>Tom Skerritt</c:v>
                </c:pt>
                <c:pt idx="2602">
                  <c:v>Tom Waits</c:v>
                </c:pt>
                <c:pt idx="2603">
                  <c:v>Tom Welling</c:v>
                </c:pt>
                <c:pt idx="2604">
                  <c:v>Tom Wilkinson</c:v>
                </c:pt>
                <c:pt idx="2605">
                  <c:v>Tommy Davidson</c:v>
                </c:pt>
                <c:pt idx="2606">
                  <c:v>Tommy Flanagan</c:v>
                </c:pt>
                <c:pt idx="2607">
                  <c:v>Tommy Lee Jones</c:v>
                </c:pt>
                <c:pt idx="2608">
                  <c:v>Tommy Wiseau</c:v>
                </c:pt>
                <c:pt idx="2609">
                  <c:v>TomorÃ´ Taguchi</c:v>
                </c:pt>
                <c:pt idx="2610">
                  <c:v>Toni Attell</c:v>
                </c:pt>
                <c:pt idx="2611">
                  <c:v>Toni Collette</c:v>
                </c:pt>
                <c:pt idx="2612">
                  <c:v>Toni Servillo</c:v>
                </c:pt>
                <c:pt idx="2613">
                  <c:v>Tony Anthony</c:v>
                </c:pt>
                <c:pt idx="2614">
                  <c:v>Tony Chiu-Wai Leung</c:v>
                </c:pt>
                <c:pt idx="2615">
                  <c:v>Tony Danza</c:v>
                </c:pt>
                <c:pt idx="2616">
                  <c:v>Tony Goldwyn</c:v>
                </c:pt>
                <c:pt idx="2617">
                  <c:v>Tony Jaa</c:v>
                </c:pt>
                <c:pt idx="2618">
                  <c:v>Tony Ka Fai Leung</c:v>
                </c:pt>
                <c:pt idx="2619">
                  <c:v>Tony Pierce</c:v>
                </c:pt>
                <c:pt idx="2620">
                  <c:v>Tony Roberts</c:v>
                </c:pt>
                <c:pt idx="2621">
                  <c:v>Tony Shalhoub</c:v>
                </c:pt>
                <c:pt idx="2622">
                  <c:v>Tony Todd</c:v>
                </c:pt>
                <c:pt idx="2623">
                  <c:v>Topher Grace</c:v>
                </c:pt>
                <c:pt idx="2624">
                  <c:v>Toshio Furukawa</c:v>
                </c:pt>
                <c:pt idx="2625">
                  <c:v>Tracey Ullman</c:v>
                </c:pt>
                <c:pt idx="2626">
                  <c:v>Traci Lords</c:v>
                </c:pt>
                <c:pt idx="2627">
                  <c:v>Tracy Camilla Johns</c:v>
                </c:pt>
                <c:pt idx="2628">
                  <c:v>Travis Fimmel</c:v>
                </c:pt>
                <c:pt idx="2629">
                  <c:v>Travis Tedford</c:v>
                </c:pt>
                <c:pt idx="2630">
                  <c:v>Treat Williams</c:v>
                </c:pt>
                <c:pt idx="2631">
                  <c:v>Trevor Howard</c:v>
                </c:pt>
                <c:pt idx="2632">
                  <c:v>Trevor Jackson</c:v>
                </c:pt>
                <c:pt idx="2633">
                  <c:v>Trevor Wright</c:v>
                </c:pt>
                <c:pt idx="2634">
                  <c:v>Trey Parker</c:v>
                </c:pt>
                <c:pt idx="2635">
                  <c:v>Trisha Todd</c:v>
                </c:pt>
                <c:pt idx="2636">
                  <c:v>Tupac Shakur</c:v>
                </c:pt>
                <c:pt idx="2637">
                  <c:v>Ty Burrell</c:v>
                </c:pt>
                <c:pt idx="2638">
                  <c:v>Tye Sheridan</c:v>
                </c:pt>
                <c:pt idx="2639">
                  <c:v>Tyler James Williams</c:v>
                </c:pt>
                <c:pt idx="2640">
                  <c:v>Tyler Labine</c:v>
                </c:pt>
                <c:pt idx="2641">
                  <c:v>Tyler Perry</c:v>
                </c:pt>
                <c:pt idx="2642">
                  <c:v>Tyrin Turner</c:v>
                </c:pt>
                <c:pt idx="2643">
                  <c:v>Ulrich MÃ¼he</c:v>
                </c:pt>
                <c:pt idx="2644">
                  <c:v>Ulrich Thomsen</c:v>
                </c:pt>
                <c:pt idx="2645">
                  <c:v>Uma Thurman</c:v>
                </c:pt>
                <c:pt idx="2646">
                  <c:v>Vahina Giocante</c:v>
                </c:pt>
                <c:pt idx="2647">
                  <c:v>Val Kilmer</c:v>
                </c:pt>
                <c:pt idx="2648">
                  <c:v>Valeria Bruni Tedeschi</c:v>
                </c:pt>
                <c:pt idx="2649">
                  <c:v>Valerie Pachner</c:v>
                </c:pt>
                <c:pt idx="2650">
                  <c:v>Vanessa Hudgens</c:v>
                </c:pt>
                <c:pt idx="2651">
                  <c:v>Vanessa Paradis</c:v>
                </c:pt>
                <c:pt idx="2652">
                  <c:v>Vanessa Redgrave</c:v>
                </c:pt>
                <c:pt idx="2653">
                  <c:v>Vanessa Williams</c:v>
                </c:pt>
                <c:pt idx="2654">
                  <c:v>Vanilla Ice</c:v>
                </c:pt>
                <c:pt idx="2655">
                  <c:v>Varun Dhawan</c:v>
                </c:pt>
                <c:pt idx="2656">
                  <c:v>Veerle Baetens</c:v>
                </c:pt>
                <c:pt idx="2657">
                  <c:v>Vera Alentova</c:v>
                </c:pt>
                <c:pt idx="2658">
                  <c:v>Vera Farmiga</c:v>
                </c:pt>
                <c:pt idx="2659">
                  <c:v>Veronica Ngo</c:v>
                </c:pt>
                <c:pt idx="2660">
                  <c:v>Veronica Taylor</c:v>
                </c:pt>
                <c:pt idx="2661">
                  <c:v>Vicky Krieps</c:v>
                </c:pt>
                <c:pt idx="2662">
                  <c:v>Victor Love</c:v>
                </c:pt>
                <c:pt idx="2663">
                  <c:v>Victor Wong</c:v>
                </c:pt>
                <c:pt idx="2664">
                  <c:v>Victoria Abril</c:v>
                </c:pt>
                <c:pt idx="2665">
                  <c:v>Victoria Justice</c:v>
                </c:pt>
                <c:pt idx="2666">
                  <c:v>Vidya Balan</c:v>
                </c:pt>
                <c:pt idx="2667">
                  <c:v>Vidyut Jammwal</c:v>
                </c:pt>
                <c:pt idx="2668">
                  <c:v>Viggo Mortensen</c:v>
                </c:pt>
                <c:pt idx="2669">
                  <c:v>Vijay Varma</c:v>
                </c:pt>
                <c:pt idx="2670">
                  <c:v>Vin Diesel</c:v>
                </c:pt>
                <c:pt idx="2671">
                  <c:v>Vince Vaughn</c:v>
                </c:pt>
                <c:pt idx="2672">
                  <c:v>Vincent Cassel</c:v>
                </c:pt>
                <c:pt idx="2673">
                  <c:v>Vincent D'Onofrio</c:v>
                </c:pt>
                <c:pt idx="2674">
                  <c:v>Vincent Gallo</c:v>
                </c:pt>
                <c:pt idx="2675">
                  <c:v>Vincent Perez</c:v>
                </c:pt>
                <c:pt idx="2676">
                  <c:v>Vincent Price</c:v>
                </c:pt>
                <c:pt idx="2677">
                  <c:v>Vincent Spano</c:v>
                </c:pt>
                <c:pt idx="2678">
                  <c:v>Vinnie Jones</c:v>
                </c:pt>
                <c:pt idx="2679">
                  <c:v>Viola Davis</c:v>
                </c:pt>
                <c:pt idx="2680">
                  <c:v>Virginia Madsen</c:v>
                </c:pt>
                <c:pt idx="2681">
                  <c:v>Virginie Ledoyen</c:v>
                </c:pt>
                <c:pt idx="2682">
                  <c:v>Vivian Wu</c:v>
                </c:pt>
                <c:pt idx="2683">
                  <c:v>Vivica A. Fox</c:v>
                </c:pt>
                <c:pt idx="2684">
                  <c:v>Vladimir Garin</c:v>
                </c:pt>
                <c:pt idx="2685">
                  <c:v>Wagner Moura</c:v>
                </c:pt>
                <c:pt idx="2686">
                  <c:v>Walter Matthau</c:v>
                </c:pt>
                <c:pt idx="2687">
                  <c:v>Walton Goggins</c:v>
                </c:pt>
                <c:pt idx="2688">
                  <c:v>Ward Horton</c:v>
                </c:pt>
                <c:pt idx="2689">
                  <c:v>Warren Beatty</c:v>
                </c:pt>
                <c:pt idx="2690">
                  <c:v>Warren Christie</c:v>
                </c:pt>
                <c:pt idx="2691">
                  <c:v>Warwick Davis</c:v>
                </c:pt>
                <c:pt idx="2692">
                  <c:v>Wayne Crawford</c:v>
                </c:pt>
                <c:pt idx="2693">
                  <c:v>'Weird Al' Yankovic</c:v>
                </c:pt>
                <c:pt idx="2694">
                  <c:v>Wendi McLendon-Covey</c:v>
                </c:pt>
                <c:pt idx="2695">
                  <c:v>Wendy Crewson</c:v>
                </c:pt>
                <c:pt idx="2696">
                  <c:v>Wendy Hughes</c:v>
                </c:pt>
                <c:pt idx="2697">
                  <c:v>Wes Ramsey</c:v>
                </c:pt>
                <c:pt idx="2698">
                  <c:v>Wesley Snipes</c:v>
                </c:pt>
                <c:pt idx="2699">
                  <c:v>Whip Hubley</c:v>
                </c:pt>
                <c:pt idx="2700">
                  <c:v>Whitney Houston</c:v>
                </c:pt>
                <c:pt idx="2701">
                  <c:v>Whoopi Goldberg</c:v>
                </c:pt>
                <c:pt idx="2702">
                  <c:v>Wil Wheaton</c:v>
                </c:pt>
                <c:pt idx="2703">
                  <c:v>Wilhelmenia Fernandez</c:v>
                </c:pt>
                <c:pt idx="2704">
                  <c:v>Will Adamsdale</c:v>
                </c:pt>
                <c:pt idx="2705">
                  <c:v>Will Arnett</c:v>
                </c:pt>
                <c:pt idx="2706">
                  <c:v>Will Ferrell</c:v>
                </c:pt>
                <c:pt idx="2707">
                  <c:v>Will Forte</c:v>
                </c:pt>
                <c:pt idx="2708">
                  <c:v>Will Friedle</c:v>
                </c:pt>
                <c:pt idx="2709">
                  <c:v>Will Keenan</c:v>
                </c:pt>
                <c:pt idx="2710">
                  <c:v>Will Rogers</c:v>
                </c:pt>
                <c:pt idx="2711">
                  <c:v>Will Smith</c:v>
                </c:pt>
                <c:pt idx="2712">
                  <c:v>Willeke van Ammelrooy</c:v>
                </c:pt>
                <c:pt idx="2713">
                  <c:v>Willem Dafoe</c:v>
                </c:pt>
                <c:pt idx="2714">
                  <c:v>William Baldwin</c:v>
                </c:pt>
                <c:pt idx="2715">
                  <c:v>William H. Macy</c:v>
                </c:pt>
                <c:pt idx="2716">
                  <c:v>William Hurt</c:v>
                </c:pt>
                <c:pt idx="2717">
                  <c:v>William Katt</c:v>
                </c:pt>
                <c:pt idx="2718">
                  <c:v>William Moseley</c:v>
                </c:pt>
                <c:pt idx="2719">
                  <c:v>William Petersen</c:v>
                </c:pt>
                <c:pt idx="2720">
                  <c:v>William Ragsdale</c:v>
                </c:pt>
                <c:pt idx="2721">
                  <c:v>William Shatner</c:v>
                </c:pt>
                <c:pt idx="2722">
                  <c:v>Willie Aames</c:v>
                </c:pt>
                <c:pt idx="2723">
                  <c:v>Willie Nelson</c:v>
                </c:pt>
                <c:pt idx="2724">
                  <c:v>Wings Hauser</c:v>
                </c:pt>
                <c:pt idx="2725">
                  <c:v>Winona Ryder</c:v>
                </c:pt>
                <c:pt idx="2726">
                  <c:v>Winston Chao</c:v>
                </c:pt>
                <c:pt idx="2727">
                  <c:v>Won Bin</c:v>
                </c:pt>
                <c:pt idx="2728">
                  <c:v>Woody Allen</c:v>
                </c:pt>
                <c:pt idx="2729">
                  <c:v>Woody Harrelson</c:v>
                </c:pt>
                <c:pt idx="2730">
                  <c:v>Xiaoming Huang</c:v>
                </c:pt>
                <c:pt idx="2731">
                  <c:v>YÃ´ji Matsuda</c:v>
                </c:pt>
                <c:pt idx="2732">
                  <c:v>YÃ»ta Sone</c:v>
                </c:pt>
                <c:pt idx="2733">
                  <c:v>YÃ»ya Yagira</c:v>
                </c:pt>
                <c:pt idx="2734">
                  <c:v>Yahoo Serious</c:v>
                </c:pt>
                <c:pt idx="2735">
                  <c:v>Yanting LÃ¼</c:v>
                </c:pt>
                <c:pt idx="2736">
                  <c:v>Yara Shahidi</c:v>
                </c:pt>
                <c:pt idx="2737">
                  <c:v>Yekaterina Golubeva</c:v>
                </c:pt>
                <c:pt idx="2738">
                  <c:v>Y'lan Noel</c:v>
                </c:pt>
                <c:pt idx="2739">
                  <c:v>Yoo Ah-in</c:v>
                </c:pt>
                <c:pt idx="2740">
                  <c:v>You Ge</c:v>
                </c:pt>
                <c:pt idx="2741">
                  <c:v>Yves Montand</c:v>
                </c:pt>
                <c:pt idx="2742">
                  <c:v>Zac Efron</c:v>
                </c:pt>
                <c:pt idx="2743">
                  <c:v>Zach Braff</c:v>
                </c:pt>
                <c:pt idx="2744">
                  <c:v>Zach Cregger</c:v>
                </c:pt>
                <c:pt idx="2745">
                  <c:v>Zach Galifianakis</c:v>
                </c:pt>
                <c:pt idx="2746">
                  <c:v>Zach Galligan</c:v>
                </c:pt>
                <c:pt idx="2747">
                  <c:v>Zachary Gordon</c:v>
                </c:pt>
                <c:pt idx="2748">
                  <c:v>Zachary Levi</c:v>
                </c:pt>
                <c:pt idx="2749">
                  <c:v>Zachary Quinto</c:v>
                </c:pt>
                <c:pt idx="2750">
                  <c:v>Zack Gottsagen</c:v>
                </c:pt>
                <c:pt idx="2751">
                  <c:v>Zack Ward</c:v>
                </c:pt>
                <c:pt idx="2752">
                  <c:v>Zain Al Rafeea</c:v>
                </c:pt>
                <c:pt idx="2753">
                  <c:v>Zbigniew Zamachowski</c:v>
                </c:pt>
                <c:pt idx="2754">
                  <c:v>Zelda Rubinstein</c:v>
                </c:pt>
                <c:pt idx="2755">
                  <c:v>Zhi-zhong Huang</c:v>
                </c:pt>
                <c:pt idx="2756">
                  <c:v>Ziyi Zhang</c:v>
                </c:pt>
                <c:pt idx="2757">
                  <c:v>Zoe Margaret Colletti</c:v>
                </c:pt>
                <c:pt idx="2758">
                  <c:v>Zoe Saldana</c:v>
                </c:pt>
                <c:pt idx="2759">
                  <c:v>Zoey Deutch</c:v>
                </c:pt>
                <c:pt idx="2760">
                  <c:v>Zooey Deschanel</c:v>
                </c:pt>
              </c:strCache>
            </c:strRef>
          </c:cat>
          <c:val>
            <c:numRef>
              <c:f>StarAnalysis!$P$4:$P$2765</c:f>
              <c:numCache>
                <c:formatCode>0.0</c:formatCode>
                <c:ptCount val="2761"/>
                <c:pt idx="0">
                  <c:v>5.4</c:v>
                </c:pt>
                <c:pt idx="1">
                  <c:v>6.2</c:v>
                </c:pt>
                <c:pt idx="2">
                  <c:v>7.5</c:v>
                </c:pt>
                <c:pt idx="3">
                  <c:v>7.4</c:v>
                </c:pt>
                <c:pt idx="4">
                  <c:v>5.3</c:v>
                </c:pt>
                <c:pt idx="5">
                  <c:v>7.9625000000000004</c:v>
                </c:pt>
                <c:pt idx="6">
                  <c:v>6.0857142857142845</c:v>
                </c:pt>
                <c:pt idx="7">
                  <c:v>6.5</c:v>
                </c:pt>
                <c:pt idx="8">
                  <c:v>6.6</c:v>
                </c:pt>
                <c:pt idx="9">
                  <c:v>6.5</c:v>
                </c:pt>
                <c:pt idx="10">
                  <c:v>5.9</c:v>
                </c:pt>
                <c:pt idx="11">
                  <c:v>6.7166666666666677</c:v>
                </c:pt>
                <c:pt idx="12">
                  <c:v>6.6333333333333337</c:v>
                </c:pt>
                <c:pt idx="13">
                  <c:v>6.7</c:v>
                </c:pt>
                <c:pt idx="14">
                  <c:v>7.7</c:v>
                </c:pt>
                <c:pt idx="15">
                  <c:v>6.6</c:v>
                </c:pt>
                <c:pt idx="16">
                  <c:v>6.2</c:v>
                </c:pt>
                <c:pt idx="17">
                  <c:v>7.65</c:v>
                </c:pt>
                <c:pt idx="18">
                  <c:v>6.15</c:v>
                </c:pt>
                <c:pt idx="19">
                  <c:v>6.15</c:v>
                </c:pt>
                <c:pt idx="20">
                  <c:v>5</c:v>
                </c:pt>
                <c:pt idx="21">
                  <c:v>6.6</c:v>
                </c:pt>
                <c:pt idx="22">
                  <c:v>6.2</c:v>
                </c:pt>
                <c:pt idx="23">
                  <c:v>6.9875000000000007</c:v>
                </c:pt>
                <c:pt idx="24">
                  <c:v>6.4499999999999993</c:v>
                </c:pt>
                <c:pt idx="25">
                  <c:v>7.35</c:v>
                </c:pt>
                <c:pt idx="26">
                  <c:v>7.4</c:v>
                </c:pt>
                <c:pt idx="27">
                  <c:v>4.5999999999999996</c:v>
                </c:pt>
                <c:pt idx="28">
                  <c:v>7.7</c:v>
                </c:pt>
                <c:pt idx="29">
                  <c:v>6.8</c:v>
                </c:pt>
                <c:pt idx="30">
                  <c:v>6.6999999999999993</c:v>
                </c:pt>
                <c:pt idx="31">
                  <c:v>7.3</c:v>
                </c:pt>
                <c:pt idx="32">
                  <c:v>6.333333333333333</c:v>
                </c:pt>
                <c:pt idx="33">
                  <c:v>7.5</c:v>
                </c:pt>
                <c:pt idx="34">
                  <c:v>7.8</c:v>
                </c:pt>
                <c:pt idx="35">
                  <c:v>7.5</c:v>
                </c:pt>
                <c:pt idx="36">
                  <c:v>6.5</c:v>
                </c:pt>
                <c:pt idx="37">
                  <c:v>6.9666666666666668</c:v>
                </c:pt>
                <c:pt idx="38">
                  <c:v>6</c:v>
                </c:pt>
                <c:pt idx="39">
                  <c:v>6.6</c:v>
                </c:pt>
                <c:pt idx="40">
                  <c:v>5.3</c:v>
                </c:pt>
                <c:pt idx="41">
                  <c:v>6.4</c:v>
                </c:pt>
                <c:pt idx="42">
                  <c:v>6.3</c:v>
                </c:pt>
                <c:pt idx="43">
                  <c:v>6.3</c:v>
                </c:pt>
                <c:pt idx="44">
                  <c:v>4.9000000000000004</c:v>
                </c:pt>
                <c:pt idx="45">
                  <c:v>6.9</c:v>
                </c:pt>
                <c:pt idx="46">
                  <c:v>6.7333333333333343</c:v>
                </c:pt>
                <c:pt idx="47">
                  <c:v>6.7</c:v>
                </c:pt>
                <c:pt idx="48">
                  <c:v>6.7714285714285714</c:v>
                </c:pt>
                <c:pt idx="49">
                  <c:v>6.9</c:v>
                </c:pt>
                <c:pt idx="50">
                  <c:v>7.2</c:v>
                </c:pt>
                <c:pt idx="51">
                  <c:v>6.0090909090909088</c:v>
                </c:pt>
                <c:pt idx="52">
                  <c:v>5.3</c:v>
                </c:pt>
                <c:pt idx="53">
                  <c:v>7.6</c:v>
                </c:pt>
                <c:pt idx="54">
                  <c:v>6.05</c:v>
                </c:pt>
                <c:pt idx="55">
                  <c:v>4.95</c:v>
                </c:pt>
                <c:pt idx="56">
                  <c:v>6.9</c:v>
                </c:pt>
                <c:pt idx="57">
                  <c:v>6.8</c:v>
                </c:pt>
                <c:pt idx="58">
                  <c:v>5.5999999999999988</c:v>
                </c:pt>
                <c:pt idx="59">
                  <c:v>6.7</c:v>
                </c:pt>
                <c:pt idx="60">
                  <c:v>6.5</c:v>
                </c:pt>
                <c:pt idx="61">
                  <c:v>5.9</c:v>
                </c:pt>
                <c:pt idx="62">
                  <c:v>5.3666666666666671</c:v>
                </c:pt>
                <c:pt idx="63">
                  <c:v>4.8</c:v>
                </c:pt>
                <c:pt idx="64">
                  <c:v>6</c:v>
                </c:pt>
                <c:pt idx="65">
                  <c:v>5.05</c:v>
                </c:pt>
                <c:pt idx="66">
                  <c:v>7.5</c:v>
                </c:pt>
                <c:pt idx="67">
                  <c:v>8.6</c:v>
                </c:pt>
                <c:pt idx="68">
                  <c:v>6.6</c:v>
                </c:pt>
                <c:pt idx="69">
                  <c:v>7.1</c:v>
                </c:pt>
                <c:pt idx="70">
                  <c:v>6.4</c:v>
                </c:pt>
                <c:pt idx="71">
                  <c:v>7</c:v>
                </c:pt>
                <c:pt idx="72">
                  <c:v>7.4</c:v>
                </c:pt>
                <c:pt idx="73">
                  <c:v>5.5</c:v>
                </c:pt>
                <c:pt idx="74">
                  <c:v>5.3</c:v>
                </c:pt>
                <c:pt idx="75">
                  <c:v>7.7</c:v>
                </c:pt>
                <c:pt idx="76">
                  <c:v>6.1</c:v>
                </c:pt>
                <c:pt idx="77">
                  <c:v>6.5</c:v>
                </c:pt>
                <c:pt idx="78">
                  <c:v>5.8</c:v>
                </c:pt>
                <c:pt idx="79">
                  <c:v>7</c:v>
                </c:pt>
                <c:pt idx="80">
                  <c:v>5.8</c:v>
                </c:pt>
                <c:pt idx="81">
                  <c:v>6.3</c:v>
                </c:pt>
                <c:pt idx="82">
                  <c:v>7.5</c:v>
                </c:pt>
                <c:pt idx="83">
                  <c:v>7</c:v>
                </c:pt>
                <c:pt idx="84">
                  <c:v>5.75</c:v>
                </c:pt>
                <c:pt idx="85">
                  <c:v>5.6499999999999995</c:v>
                </c:pt>
                <c:pt idx="86">
                  <c:v>2.8</c:v>
                </c:pt>
                <c:pt idx="87">
                  <c:v>5.55</c:v>
                </c:pt>
                <c:pt idx="88">
                  <c:v>6.1000000000000005</c:v>
                </c:pt>
                <c:pt idx="89">
                  <c:v>5.9</c:v>
                </c:pt>
                <c:pt idx="90">
                  <c:v>6.7</c:v>
                </c:pt>
                <c:pt idx="91">
                  <c:v>6.1599999999999993</c:v>
                </c:pt>
                <c:pt idx="92">
                  <c:v>6.5333333333333341</c:v>
                </c:pt>
                <c:pt idx="93">
                  <c:v>4</c:v>
                </c:pt>
                <c:pt idx="94">
                  <c:v>5.8</c:v>
                </c:pt>
                <c:pt idx="95">
                  <c:v>6.5500000000000007</c:v>
                </c:pt>
                <c:pt idx="96">
                  <c:v>8.1999999999999993</c:v>
                </c:pt>
                <c:pt idx="97">
                  <c:v>7.1</c:v>
                </c:pt>
                <c:pt idx="98">
                  <c:v>6.3</c:v>
                </c:pt>
                <c:pt idx="99">
                  <c:v>6.9</c:v>
                </c:pt>
                <c:pt idx="100">
                  <c:v>6.4</c:v>
                </c:pt>
                <c:pt idx="101">
                  <c:v>5.85</c:v>
                </c:pt>
                <c:pt idx="102">
                  <c:v>7.2333333333333334</c:v>
                </c:pt>
                <c:pt idx="103">
                  <c:v>5.3999999999999995</c:v>
                </c:pt>
                <c:pt idx="104">
                  <c:v>6.7</c:v>
                </c:pt>
                <c:pt idx="105">
                  <c:v>6.5</c:v>
                </c:pt>
                <c:pt idx="106">
                  <c:v>7.9</c:v>
                </c:pt>
                <c:pt idx="107">
                  <c:v>7.4499999999999993</c:v>
                </c:pt>
                <c:pt idx="108">
                  <c:v>6.5999999999999988</c:v>
                </c:pt>
                <c:pt idx="109">
                  <c:v>7</c:v>
                </c:pt>
                <c:pt idx="110">
                  <c:v>7.8</c:v>
                </c:pt>
                <c:pt idx="111">
                  <c:v>7.8</c:v>
                </c:pt>
                <c:pt idx="112">
                  <c:v>6.4</c:v>
                </c:pt>
                <c:pt idx="113">
                  <c:v>7.0857142857142872</c:v>
                </c:pt>
                <c:pt idx="114">
                  <c:v>6.6</c:v>
                </c:pt>
                <c:pt idx="115">
                  <c:v>5.4</c:v>
                </c:pt>
                <c:pt idx="116">
                  <c:v>5.8200000000000012</c:v>
                </c:pt>
                <c:pt idx="117">
                  <c:v>7.7</c:v>
                </c:pt>
                <c:pt idx="118">
                  <c:v>4.9000000000000004</c:v>
                </c:pt>
                <c:pt idx="119">
                  <c:v>7</c:v>
                </c:pt>
                <c:pt idx="120">
                  <c:v>4.8</c:v>
                </c:pt>
                <c:pt idx="121">
                  <c:v>5.7</c:v>
                </c:pt>
                <c:pt idx="122">
                  <c:v>6.7399999999999993</c:v>
                </c:pt>
                <c:pt idx="123">
                  <c:v>4.3</c:v>
                </c:pt>
                <c:pt idx="124">
                  <c:v>7.5</c:v>
                </c:pt>
                <c:pt idx="125">
                  <c:v>5.7</c:v>
                </c:pt>
                <c:pt idx="126">
                  <c:v>6.7333333333333334</c:v>
                </c:pt>
                <c:pt idx="127">
                  <c:v>7.4</c:v>
                </c:pt>
                <c:pt idx="128">
                  <c:v>6.5</c:v>
                </c:pt>
                <c:pt idx="129">
                  <c:v>6.8</c:v>
                </c:pt>
                <c:pt idx="130">
                  <c:v>6.6</c:v>
                </c:pt>
                <c:pt idx="131">
                  <c:v>6.4222222222222216</c:v>
                </c:pt>
                <c:pt idx="132">
                  <c:v>6.5</c:v>
                </c:pt>
                <c:pt idx="133">
                  <c:v>4.7</c:v>
                </c:pt>
                <c:pt idx="134">
                  <c:v>7.1</c:v>
                </c:pt>
                <c:pt idx="135">
                  <c:v>6.9599999999999991</c:v>
                </c:pt>
                <c:pt idx="136">
                  <c:v>6.4</c:v>
                </c:pt>
                <c:pt idx="137">
                  <c:v>6.9</c:v>
                </c:pt>
                <c:pt idx="138">
                  <c:v>5.8000000000000007</c:v>
                </c:pt>
                <c:pt idx="139">
                  <c:v>6.3374999999999986</c:v>
                </c:pt>
                <c:pt idx="140">
                  <c:v>5.4</c:v>
                </c:pt>
                <c:pt idx="141">
                  <c:v>6.0666666666666664</c:v>
                </c:pt>
                <c:pt idx="142">
                  <c:v>6.3</c:v>
                </c:pt>
                <c:pt idx="143">
                  <c:v>6.65</c:v>
                </c:pt>
                <c:pt idx="144">
                  <c:v>7.2</c:v>
                </c:pt>
                <c:pt idx="145">
                  <c:v>8.1</c:v>
                </c:pt>
                <c:pt idx="146">
                  <c:v>6.36</c:v>
                </c:pt>
                <c:pt idx="147">
                  <c:v>6.3666666666666671</c:v>
                </c:pt>
                <c:pt idx="148">
                  <c:v>6.8</c:v>
                </c:pt>
                <c:pt idx="149">
                  <c:v>7.2</c:v>
                </c:pt>
                <c:pt idx="150">
                  <c:v>6.6000000000000005</c:v>
                </c:pt>
                <c:pt idx="151">
                  <c:v>5.9</c:v>
                </c:pt>
                <c:pt idx="152">
                  <c:v>7.6</c:v>
                </c:pt>
                <c:pt idx="153">
                  <c:v>4.4000000000000004</c:v>
                </c:pt>
                <c:pt idx="154">
                  <c:v>6.7</c:v>
                </c:pt>
                <c:pt idx="155">
                  <c:v>6.1749999999999998</c:v>
                </c:pt>
                <c:pt idx="156">
                  <c:v>8.4</c:v>
                </c:pt>
                <c:pt idx="157">
                  <c:v>6.8000000000000007</c:v>
                </c:pt>
                <c:pt idx="158">
                  <c:v>6.95</c:v>
                </c:pt>
                <c:pt idx="159">
                  <c:v>5.3</c:v>
                </c:pt>
                <c:pt idx="160">
                  <c:v>5.5333333333333341</c:v>
                </c:pt>
                <c:pt idx="161">
                  <c:v>2.6</c:v>
                </c:pt>
                <c:pt idx="162">
                  <c:v>5.7</c:v>
                </c:pt>
                <c:pt idx="163">
                  <c:v>8.3000000000000007</c:v>
                </c:pt>
                <c:pt idx="164">
                  <c:v>7.6</c:v>
                </c:pt>
                <c:pt idx="165">
                  <c:v>6.8</c:v>
                </c:pt>
                <c:pt idx="166">
                  <c:v>6.3000000000000007</c:v>
                </c:pt>
                <c:pt idx="167">
                  <c:v>6.9</c:v>
                </c:pt>
                <c:pt idx="168">
                  <c:v>7.6</c:v>
                </c:pt>
                <c:pt idx="169">
                  <c:v>8</c:v>
                </c:pt>
                <c:pt idx="170">
                  <c:v>6</c:v>
                </c:pt>
                <c:pt idx="171">
                  <c:v>6.8</c:v>
                </c:pt>
                <c:pt idx="172">
                  <c:v>4.5</c:v>
                </c:pt>
                <c:pt idx="173">
                  <c:v>6.0333333333333341</c:v>
                </c:pt>
                <c:pt idx="174">
                  <c:v>7.9</c:v>
                </c:pt>
                <c:pt idx="175">
                  <c:v>6.2296296296296303</c:v>
                </c:pt>
                <c:pt idx="176">
                  <c:v>6.35</c:v>
                </c:pt>
                <c:pt idx="177">
                  <c:v>7.65</c:v>
                </c:pt>
                <c:pt idx="178">
                  <c:v>5.8</c:v>
                </c:pt>
                <c:pt idx="179">
                  <c:v>4.0999999999999996</c:v>
                </c:pt>
                <c:pt idx="180">
                  <c:v>4.8</c:v>
                </c:pt>
                <c:pt idx="181">
                  <c:v>6.2000000000000011</c:v>
                </c:pt>
                <c:pt idx="182">
                  <c:v>5.4</c:v>
                </c:pt>
                <c:pt idx="183">
                  <c:v>5.9666666666666659</c:v>
                </c:pt>
                <c:pt idx="184">
                  <c:v>5.5</c:v>
                </c:pt>
                <c:pt idx="185">
                  <c:v>7</c:v>
                </c:pt>
                <c:pt idx="186">
                  <c:v>8</c:v>
                </c:pt>
                <c:pt idx="187">
                  <c:v>4.2</c:v>
                </c:pt>
                <c:pt idx="188">
                  <c:v>6.4666666666666659</c:v>
                </c:pt>
                <c:pt idx="189">
                  <c:v>4.8</c:v>
                </c:pt>
                <c:pt idx="190">
                  <c:v>7.5333333333333341</c:v>
                </c:pt>
                <c:pt idx="191">
                  <c:v>7.6</c:v>
                </c:pt>
                <c:pt idx="192">
                  <c:v>8.3000000000000007</c:v>
                </c:pt>
                <c:pt idx="193">
                  <c:v>7.1</c:v>
                </c:pt>
                <c:pt idx="194">
                  <c:v>8.1999999999999993</c:v>
                </c:pt>
                <c:pt idx="195">
                  <c:v>7.7</c:v>
                </c:pt>
                <c:pt idx="196">
                  <c:v>7</c:v>
                </c:pt>
                <c:pt idx="197">
                  <c:v>8.1</c:v>
                </c:pt>
                <c:pt idx="198">
                  <c:v>6.4</c:v>
                </c:pt>
                <c:pt idx="199">
                  <c:v>6.166666666666667</c:v>
                </c:pt>
                <c:pt idx="200">
                  <c:v>7.6</c:v>
                </c:pt>
                <c:pt idx="201">
                  <c:v>6.44</c:v>
                </c:pt>
                <c:pt idx="202">
                  <c:v>6.8</c:v>
                </c:pt>
                <c:pt idx="203">
                  <c:v>3.7</c:v>
                </c:pt>
                <c:pt idx="204">
                  <c:v>7</c:v>
                </c:pt>
                <c:pt idx="205">
                  <c:v>6.4</c:v>
                </c:pt>
                <c:pt idx="206">
                  <c:v>6.9</c:v>
                </c:pt>
                <c:pt idx="207">
                  <c:v>4.8499999999999996</c:v>
                </c:pt>
                <c:pt idx="208">
                  <c:v>6.9</c:v>
                </c:pt>
                <c:pt idx="209">
                  <c:v>5.8</c:v>
                </c:pt>
                <c:pt idx="210">
                  <c:v>5.3</c:v>
                </c:pt>
                <c:pt idx="211">
                  <c:v>7.5</c:v>
                </c:pt>
                <c:pt idx="212">
                  <c:v>6.8000000000000007</c:v>
                </c:pt>
                <c:pt idx="213">
                  <c:v>7.4</c:v>
                </c:pt>
                <c:pt idx="214">
                  <c:v>6.6</c:v>
                </c:pt>
                <c:pt idx="215">
                  <c:v>6.3227272727272723</c:v>
                </c:pt>
                <c:pt idx="216">
                  <c:v>6.1000000000000005</c:v>
                </c:pt>
                <c:pt idx="217">
                  <c:v>8.4</c:v>
                </c:pt>
                <c:pt idx="218">
                  <c:v>6.1</c:v>
                </c:pt>
                <c:pt idx="219">
                  <c:v>7.1</c:v>
                </c:pt>
                <c:pt idx="220">
                  <c:v>7.4</c:v>
                </c:pt>
                <c:pt idx="221">
                  <c:v>6.4</c:v>
                </c:pt>
                <c:pt idx="222">
                  <c:v>3.6</c:v>
                </c:pt>
                <c:pt idx="223">
                  <c:v>5.7</c:v>
                </c:pt>
                <c:pt idx="224">
                  <c:v>6.5</c:v>
                </c:pt>
                <c:pt idx="225">
                  <c:v>6.1666666666666652</c:v>
                </c:pt>
                <c:pt idx="226">
                  <c:v>7.65</c:v>
                </c:pt>
                <c:pt idx="227">
                  <c:v>7</c:v>
                </c:pt>
                <c:pt idx="228">
                  <c:v>7.1</c:v>
                </c:pt>
                <c:pt idx="229">
                  <c:v>6.7</c:v>
                </c:pt>
                <c:pt idx="230">
                  <c:v>6.25</c:v>
                </c:pt>
                <c:pt idx="231">
                  <c:v>7.5</c:v>
                </c:pt>
                <c:pt idx="232">
                  <c:v>5.7</c:v>
                </c:pt>
                <c:pt idx="233">
                  <c:v>6.8</c:v>
                </c:pt>
                <c:pt idx="234">
                  <c:v>7.2</c:v>
                </c:pt>
                <c:pt idx="235">
                  <c:v>8.1</c:v>
                </c:pt>
                <c:pt idx="236">
                  <c:v>6.25</c:v>
                </c:pt>
                <c:pt idx="237">
                  <c:v>4.75</c:v>
                </c:pt>
                <c:pt idx="238">
                  <c:v>5.9666666666666659</c:v>
                </c:pt>
                <c:pt idx="239">
                  <c:v>6.3428571428571425</c:v>
                </c:pt>
                <c:pt idx="240">
                  <c:v>6.9</c:v>
                </c:pt>
                <c:pt idx="241">
                  <c:v>5.75</c:v>
                </c:pt>
                <c:pt idx="242">
                  <c:v>6</c:v>
                </c:pt>
                <c:pt idx="243">
                  <c:v>2.2000000000000002</c:v>
                </c:pt>
                <c:pt idx="244">
                  <c:v>5.4</c:v>
                </c:pt>
                <c:pt idx="245">
                  <c:v>3.3000000000000003</c:v>
                </c:pt>
                <c:pt idx="246">
                  <c:v>6.9</c:v>
                </c:pt>
                <c:pt idx="247">
                  <c:v>6.4</c:v>
                </c:pt>
                <c:pt idx="248">
                  <c:v>7</c:v>
                </c:pt>
                <c:pt idx="249">
                  <c:v>6.8470588235294114</c:v>
                </c:pt>
                <c:pt idx="250">
                  <c:v>6.8</c:v>
                </c:pt>
                <c:pt idx="251">
                  <c:v>6.7</c:v>
                </c:pt>
                <c:pt idx="252">
                  <c:v>6.3142857142857149</c:v>
                </c:pt>
                <c:pt idx="253">
                  <c:v>6.62</c:v>
                </c:pt>
                <c:pt idx="254">
                  <c:v>6.7</c:v>
                </c:pt>
                <c:pt idx="255">
                  <c:v>7.3</c:v>
                </c:pt>
                <c:pt idx="256">
                  <c:v>6.9</c:v>
                </c:pt>
                <c:pt idx="257">
                  <c:v>6.5749999999999993</c:v>
                </c:pt>
                <c:pt idx="258">
                  <c:v>6.5</c:v>
                </c:pt>
                <c:pt idx="259">
                  <c:v>7.125</c:v>
                </c:pt>
                <c:pt idx="260">
                  <c:v>6.43</c:v>
                </c:pt>
                <c:pt idx="261">
                  <c:v>6.3</c:v>
                </c:pt>
                <c:pt idx="262">
                  <c:v>5.85</c:v>
                </c:pt>
                <c:pt idx="263">
                  <c:v>8</c:v>
                </c:pt>
                <c:pt idx="264">
                  <c:v>6.4</c:v>
                </c:pt>
                <c:pt idx="265">
                  <c:v>6.9</c:v>
                </c:pt>
                <c:pt idx="266">
                  <c:v>6.3</c:v>
                </c:pt>
                <c:pt idx="267">
                  <c:v>5.7</c:v>
                </c:pt>
                <c:pt idx="268">
                  <c:v>5.8</c:v>
                </c:pt>
                <c:pt idx="269">
                  <c:v>6.75</c:v>
                </c:pt>
                <c:pt idx="270">
                  <c:v>3.2</c:v>
                </c:pt>
                <c:pt idx="271">
                  <c:v>5.4</c:v>
                </c:pt>
                <c:pt idx="272">
                  <c:v>8</c:v>
                </c:pt>
                <c:pt idx="273">
                  <c:v>6.1</c:v>
                </c:pt>
                <c:pt idx="274">
                  <c:v>5.6</c:v>
                </c:pt>
                <c:pt idx="275">
                  <c:v>5</c:v>
                </c:pt>
                <c:pt idx="276">
                  <c:v>6.0500000000000007</c:v>
                </c:pt>
                <c:pt idx="277">
                  <c:v>7.9</c:v>
                </c:pt>
                <c:pt idx="278">
                  <c:v>4.4000000000000004</c:v>
                </c:pt>
                <c:pt idx="279">
                  <c:v>5.3</c:v>
                </c:pt>
                <c:pt idx="280">
                  <c:v>4.5</c:v>
                </c:pt>
                <c:pt idx="281">
                  <c:v>5.6</c:v>
                </c:pt>
                <c:pt idx="282">
                  <c:v>8</c:v>
                </c:pt>
                <c:pt idx="283">
                  <c:v>4.5</c:v>
                </c:pt>
                <c:pt idx="284">
                  <c:v>7.05</c:v>
                </c:pt>
                <c:pt idx="285">
                  <c:v>6.9</c:v>
                </c:pt>
                <c:pt idx="286">
                  <c:v>6.5555555555555545</c:v>
                </c:pt>
                <c:pt idx="287">
                  <c:v>5.9</c:v>
                </c:pt>
                <c:pt idx="288">
                  <c:v>7.6</c:v>
                </c:pt>
                <c:pt idx="289">
                  <c:v>7.5</c:v>
                </c:pt>
                <c:pt idx="290">
                  <c:v>6.9499999999999993</c:v>
                </c:pt>
                <c:pt idx="291">
                  <c:v>6.4</c:v>
                </c:pt>
                <c:pt idx="292">
                  <c:v>6</c:v>
                </c:pt>
                <c:pt idx="293">
                  <c:v>7.9</c:v>
                </c:pt>
                <c:pt idx="294">
                  <c:v>5.7</c:v>
                </c:pt>
                <c:pt idx="295">
                  <c:v>6.95</c:v>
                </c:pt>
                <c:pt idx="296">
                  <c:v>5.8117647058823527</c:v>
                </c:pt>
                <c:pt idx="297">
                  <c:v>7.333333333333333</c:v>
                </c:pt>
                <c:pt idx="298">
                  <c:v>6</c:v>
                </c:pt>
                <c:pt idx="299">
                  <c:v>6.3</c:v>
                </c:pt>
                <c:pt idx="300">
                  <c:v>6.2</c:v>
                </c:pt>
                <c:pt idx="301">
                  <c:v>5.3</c:v>
                </c:pt>
                <c:pt idx="302">
                  <c:v>6</c:v>
                </c:pt>
                <c:pt idx="303">
                  <c:v>6.6</c:v>
                </c:pt>
                <c:pt idx="304">
                  <c:v>6.4</c:v>
                </c:pt>
                <c:pt idx="305">
                  <c:v>3.9</c:v>
                </c:pt>
                <c:pt idx="306">
                  <c:v>5.25</c:v>
                </c:pt>
                <c:pt idx="307">
                  <c:v>7.5</c:v>
                </c:pt>
                <c:pt idx="308">
                  <c:v>5.0999999999999996</c:v>
                </c:pt>
                <c:pt idx="309">
                  <c:v>6.08</c:v>
                </c:pt>
                <c:pt idx="310">
                  <c:v>7.5000000000000009</c:v>
                </c:pt>
                <c:pt idx="311">
                  <c:v>7.6</c:v>
                </c:pt>
                <c:pt idx="312">
                  <c:v>6.5666666666666664</c:v>
                </c:pt>
                <c:pt idx="313">
                  <c:v>3.6</c:v>
                </c:pt>
                <c:pt idx="314">
                  <c:v>5.75</c:v>
                </c:pt>
                <c:pt idx="315">
                  <c:v>3.9</c:v>
                </c:pt>
                <c:pt idx="316">
                  <c:v>5.5</c:v>
                </c:pt>
                <c:pt idx="317">
                  <c:v>5.4333333333333327</c:v>
                </c:pt>
                <c:pt idx="318">
                  <c:v>5.38</c:v>
                </c:pt>
                <c:pt idx="319">
                  <c:v>7.6</c:v>
                </c:pt>
                <c:pt idx="320">
                  <c:v>7.4249999999999998</c:v>
                </c:pt>
                <c:pt idx="321">
                  <c:v>7.25</c:v>
                </c:pt>
                <c:pt idx="322">
                  <c:v>6.65</c:v>
                </c:pt>
                <c:pt idx="323">
                  <c:v>5.0999999999999996</c:v>
                </c:pt>
                <c:pt idx="324">
                  <c:v>6.5147058823529411</c:v>
                </c:pt>
                <c:pt idx="325">
                  <c:v>8.0333333333333332</c:v>
                </c:pt>
                <c:pt idx="326">
                  <c:v>6.8</c:v>
                </c:pt>
                <c:pt idx="327">
                  <c:v>6.0666666666666673</c:v>
                </c:pt>
                <c:pt idx="328">
                  <c:v>7.3249999999999993</c:v>
                </c:pt>
                <c:pt idx="329">
                  <c:v>7</c:v>
                </c:pt>
                <c:pt idx="330">
                  <c:v>4.5</c:v>
                </c:pt>
                <c:pt idx="331">
                  <c:v>6.9</c:v>
                </c:pt>
                <c:pt idx="332">
                  <c:v>6.7333333333333343</c:v>
                </c:pt>
                <c:pt idx="333">
                  <c:v>5.5499999999999989</c:v>
                </c:pt>
                <c:pt idx="334">
                  <c:v>6.2200000000000006</c:v>
                </c:pt>
                <c:pt idx="335">
                  <c:v>6.75</c:v>
                </c:pt>
                <c:pt idx="336">
                  <c:v>5.6</c:v>
                </c:pt>
                <c:pt idx="337">
                  <c:v>6.3</c:v>
                </c:pt>
                <c:pt idx="338">
                  <c:v>5.8</c:v>
                </c:pt>
                <c:pt idx="339">
                  <c:v>6.1363636363636367</c:v>
                </c:pt>
                <c:pt idx="340">
                  <c:v>3.7</c:v>
                </c:pt>
                <c:pt idx="341">
                  <c:v>5.625</c:v>
                </c:pt>
                <c:pt idx="342">
                  <c:v>7.0999999999999988</c:v>
                </c:pt>
                <c:pt idx="343">
                  <c:v>7.7</c:v>
                </c:pt>
                <c:pt idx="344">
                  <c:v>5.4</c:v>
                </c:pt>
                <c:pt idx="345">
                  <c:v>7.6</c:v>
                </c:pt>
                <c:pt idx="346">
                  <c:v>6.2</c:v>
                </c:pt>
                <c:pt idx="347">
                  <c:v>5.7</c:v>
                </c:pt>
                <c:pt idx="348">
                  <c:v>6.9</c:v>
                </c:pt>
                <c:pt idx="349">
                  <c:v>1.9</c:v>
                </c:pt>
                <c:pt idx="350">
                  <c:v>7.6</c:v>
                </c:pt>
                <c:pt idx="351">
                  <c:v>5.3</c:v>
                </c:pt>
                <c:pt idx="352">
                  <c:v>7.4</c:v>
                </c:pt>
                <c:pt idx="353">
                  <c:v>7.0500000000000007</c:v>
                </c:pt>
                <c:pt idx="354">
                  <c:v>6.6400000000000006</c:v>
                </c:pt>
                <c:pt idx="355">
                  <c:v>7.1</c:v>
                </c:pt>
                <c:pt idx="356">
                  <c:v>7.2</c:v>
                </c:pt>
                <c:pt idx="357">
                  <c:v>6.6</c:v>
                </c:pt>
                <c:pt idx="358">
                  <c:v>7.4</c:v>
                </c:pt>
                <c:pt idx="359">
                  <c:v>7.0272727272727273</c:v>
                </c:pt>
                <c:pt idx="360">
                  <c:v>6.7</c:v>
                </c:pt>
                <c:pt idx="361">
                  <c:v>6.6</c:v>
                </c:pt>
                <c:pt idx="362">
                  <c:v>6.8</c:v>
                </c:pt>
                <c:pt idx="363">
                  <c:v>5.35</c:v>
                </c:pt>
                <c:pt idx="364">
                  <c:v>6.4666666666666659</c:v>
                </c:pt>
                <c:pt idx="365">
                  <c:v>6.3</c:v>
                </c:pt>
                <c:pt idx="366">
                  <c:v>6.3</c:v>
                </c:pt>
                <c:pt idx="367">
                  <c:v>6.2</c:v>
                </c:pt>
                <c:pt idx="368">
                  <c:v>6.8</c:v>
                </c:pt>
                <c:pt idx="369">
                  <c:v>3.7</c:v>
                </c:pt>
                <c:pt idx="370">
                  <c:v>6</c:v>
                </c:pt>
                <c:pt idx="371">
                  <c:v>7.9</c:v>
                </c:pt>
                <c:pt idx="372">
                  <c:v>4.5</c:v>
                </c:pt>
                <c:pt idx="373">
                  <c:v>5.6</c:v>
                </c:pt>
                <c:pt idx="374">
                  <c:v>5.4</c:v>
                </c:pt>
                <c:pt idx="375">
                  <c:v>5.9</c:v>
                </c:pt>
                <c:pt idx="376">
                  <c:v>7.25</c:v>
                </c:pt>
                <c:pt idx="377">
                  <c:v>5</c:v>
                </c:pt>
                <c:pt idx="378">
                  <c:v>6.2166666666666659</c:v>
                </c:pt>
                <c:pt idx="379">
                  <c:v>7.6</c:v>
                </c:pt>
                <c:pt idx="380">
                  <c:v>5.67</c:v>
                </c:pt>
                <c:pt idx="381">
                  <c:v>5.4000000000000012</c:v>
                </c:pt>
                <c:pt idx="382">
                  <c:v>6.25</c:v>
                </c:pt>
                <c:pt idx="383">
                  <c:v>6.7</c:v>
                </c:pt>
                <c:pt idx="384">
                  <c:v>7.6</c:v>
                </c:pt>
                <c:pt idx="385">
                  <c:v>6.8999999999999995</c:v>
                </c:pt>
                <c:pt idx="386">
                  <c:v>7.2</c:v>
                </c:pt>
                <c:pt idx="387">
                  <c:v>5.7</c:v>
                </c:pt>
                <c:pt idx="388">
                  <c:v>6.2117647058823522</c:v>
                </c:pt>
                <c:pt idx="389">
                  <c:v>6.7</c:v>
                </c:pt>
                <c:pt idx="390">
                  <c:v>6.6818181818181808</c:v>
                </c:pt>
                <c:pt idx="391">
                  <c:v>5.7</c:v>
                </c:pt>
                <c:pt idx="392">
                  <c:v>6.7</c:v>
                </c:pt>
                <c:pt idx="393">
                  <c:v>6.8999999999999995</c:v>
                </c:pt>
                <c:pt idx="394">
                  <c:v>7.1</c:v>
                </c:pt>
                <c:pt idx="395">
                  <c:v>7.3</c:v>
                </c:pt>
                <c:pt idx="396">
                  <c:v>4.8</c:v>
                </c:pt>
                <c:pt idx="397">
                  <c:v>6.4</c:v>
                </c:pt>
                <c:pt idx="398">
                  <c:v>5.5857142857142863</c:v>
                </c:pt>
                <c:pt idx="399">
                  <c:v>6.8666666666666671</c:v>
                </c:pt>
                <c:pt idx="400">
                  <c:v>5.9555555555555548</c:v>
                </c:pt>
                <c:pt idx="401">
                  <c:v>8</c:v>
                </c:pt>
                <c:pt idx="402">
                  <c:v>8.1999999999999993</c:v>
                </c:pt>
                <c:pt idx="403">
                  <c:v>7.7</c:v>
                </c:pt>
                <c:pt idx="404">
                  <c:v>6</c:v>
                </c:pt>
                <c:pt idx="405">
                  <c:v>6.9166666666666652</c:v>
                </c:pt>
                <c:pt idx="406">
                  <c:v>6.5166666666666666</c:v>
                </c:pt>
                <c:pt idx="407">
                  <c:v>6.7</c:v>
                </c:pt>
                <c:pt idx="408">
                  <c:v>7</c:v>
                </c:pt>
                <c:pt idx="409">
                  <c:v>8.4</c:v>
                </c:pt>
                <c:pt idx="410">
                  <c:v>6.5200000000000005</c:v>
                </c:pt>
                <c:pt idx="411">
                  <c:v>6.35</c:v>
                </c:pt>
                <c:pt idx="412">
                  <c:v>7.4333333333333336</c:v>
                </c:pt>
                <c:pt idx="413">
                  <c:v>5.3</c:v>
                </c:pt>
                <c:pt idx="414">
                  <c:v>7.3166666666666664</c:v>
                </c:pt>
                <c:pt idx="415">
                  <c:v>6.2</c:v>
                </c:pt>
                <c:pt idx="416">
                  <c:v>6.4111111111111114</c:v>
                </c:pt>
                <c:pt idx="417">
                  <c:v>5.45</c:v>
                </c:pt>
                <c:pt idx="418">
                  <c:v>4.4333333333333327</c:v>
                </c:pt>
                <c:pt idx="419">
                  <c:v>6.5</c:v>
                </c:pt>
                <c:pt idx="420">
                  <c:v>5.8</c:v>
                </c:pt>
                <c:pt idx="421">
                  <c:v>6.2</c:v>
                </c:pt>
                <c:pt idx="422">
                  <c:v>5.7750000000000004</c:v>
                </c:pt>
                <c:pt idx="423">
                  <c:v>6.6</c:v>
                </c:pt>
                <c:pt idx="424">
                  <c:v>6.1</c:v>
                </c:pt>
                <c:pt idx="425">
                  <c:v>7.0111111111111111</c:v>
                </c:pt>
                <c:pt idx="426">
                  <c:v>7.1833333333333336</c:v>
                </c:pt>
                <c:pt idx="427">
                  <c:v>5.9285714285714288</c:v>
                </c:pt>
                <c:pt idx="428">
                  <c:v>7.1</c:v>
                </c:pt>
                <c:pt idx="429">
                  <c:v>6.8</c:v>
                </c:pt>
                <c:pt idx="430">
                  <c:v>6.2</c:v>
                </c:pt>
                <c:pt idx="431">
                  <c:v>7.3476190476190482</c:v>
                </c:pt>
                <c:pt idx="432">
                  <c:v>7.2</c:v>
                </c:pt>
                <c:pt idx="433">
                  <c:v>6.55</c:v>
                </c:pt>
                <c:pt idx="434">
                  <c:v>7.8</c:v>
                </c:pt>
                <c:pt idx="435">
                  <c:v>6.2199999999999989</c:v>
                </c:pt>
                <c:pt idx="436">
                  <c:v>6</c:v>
                </c:pt>
                <c:pt idx="437">
                  <c:v>5.45</c:v>
                </c:pt>
                <c:pt idx="438">
                  <c:v>6.0699999999999994</c:v>
                </c:pt>
                <c:pt idx="439">
                  <c:v>6.2</c:v>
                </c:pt>
                <c:pt idx="440">
                  <c:v>3.4</c:v>
                </c:pt>
                <c:pt idx="441">
                  <c:v>6.9</c:v>
                </c:pt>
                <c:pt idx="442">
                  <c:v>6.1</c:v>
                </c:pt>
                <c:pt idx="443">
                  <c:v>4.3</c:v>
                </c:pt>
                <c:pt idx="444">
                  <c:v>6.6</c:v>
                </c:pt>
                <c:pt idx="445">
                  <c:v>6.9</c:v>
                </c:pt>
                <c:pt idx="446">
                  <c:v>5.5</c:v>
                </c:pt>
                <c:pt idx="447">
                  <c:v>6</c:v>
                </c:pt>
                <c:pt idx="448">
                  <c:v>7.35</c:v>
                </c:pt>
                <c:pt idx="449">
                  <c:v>5.6909090909090914</c:v>
                </c:pt>
                <c:pt idx="450">
                  <c:v>4.9499999999999993</c:v>
                </c:pt>
                <c:pt idx="451">
                  <c:v>5.2</c:v>
                </c:pt>
                <c:pt idx="452">
                  <c:v>6.666666666666667</c:v>
                </c:pt>
                <c:pt idx="453">
                  <c:v>5.6125000000000007</c:v>
                </c:pt>
                <c:pt idx="454">
                  <c:v>5.6499999999999995</c:v>
                </c:pt>
                <c:pt idx="455">
                  <c:v>6.24</c:v>
                </c:pt>
                <c:pt idx="456">
                  <c:v>7.2</c:v>
                </c:pt>
                <c:pt idx="457">
                  <c:v>4.3</c:v>
                </c:pt>
                <c:pt idx="458">
                  <c:v>5.7</c:v>
                </c:pt>
                <c:pt idx="459">
                  <c:v>5.3470588235294123</c:v>
                </c:pt>
                <c:pt idx="460">
                  <c:v>5.7</c:v>
                </c:pt>
                <c:pt idx="461">
                  <c:v>7.26</c:v>
                </c:pt>
                <c:pt idx="462">
                  <c:v>4.9000000000000004</c:v>
                </c:pt>
                <c:pt idx="463">
                  <c:v>6.1</c:v>
                </c:pt>
                <c:pt idx="464">
                  <c:v>7.2</c:v>
                </c:pt>
                <c:pt idx="465">
                  <c:v>6.8</c:v>
                </c:pt>
                <c:pt idx="466">
                  <c:v>5.4</c:v>
                </c:pt>
                <c:pt idx="467">
                  <c:v>6.25</c:v>
                </c:pt>
                <c:pt idx="468">
                  <c:v>6.4</c:v>
                </c:pt>
                <c:pt idx="469">
                  <c:v>4.5</c:v>
                </c:pt>
                <c:pt idx="470">
                  <c:v>5.4</c:v>
                </c:pt>
                <c:pt idx="471">
                  <c:v>5.7</c:v>
                </c:pt>
                <c:pt idx="472">
                  <c:v>6.6347826086956516</c:v>
                </c:pt>
                <c:pt idx="473">
                  <c:v>6.6444444444444439</c:v>
                </c:pt>
                <c:pt idx="474">
                  <c:v>7.3</c:v>
                </c:pt>
                <c:pt idx="475">
                  <c:v>6.5937500000000009</c:v>
                </c:pt>
                <c:pt idx="476">
                  <c:v>6.9222222222222225</c:v>
                </c:pt>
                <c:pt idx="477">
                  <c:v>7.1</c:v>
                </c:pt>
                <c:pt idx="478">
                  <c:v>6.2</c:v>
                </c:pt>
                <c:pt idx="479">
                  <c:v>6</c:v>
                </c:pt>
                <c:pt idx="480">
                  <c:v>6</c:v>
                </c:pt>
                <c:pt idx="481">
                  <c:v>7.1</c:v>
                </c:pt>
                <c:pt idx="482">
                  <c:v>5.4</c:v>
                </c:pt>
                <c:pt idx="483">
                  <c:v>5.9</c:v>
                </c:pt>
                <c:pt idx="484">
                  <c:v>6.5</c:v>
                </c:pt>
                <c:pt idx="485">
                  <c:v>6.6</c:v>
                </c:pt>
                <c:pt idx="486">
                  <c:v>6.6</c:v>
                </c:pt>
                <c:pt idx="487">
                  <c:v>6.8</c:v>
                </c:pt>
                <c:pt idx="488">
                  <c:v>6.1</c:v>
                </c:pt>
                <c:pt idx="489">
                  <c:v>6.7</c:v>
                </c:pt>
                <c:pt idx="490">
                  <c:v>5.8</c:v>
                </c:pt>
                <c:pt idx="491">
                  <c:v>6.2</c:v>
                </c:pt>
                <c:pt idx="492">
                  <c:v>7.1</c:v>
                </c:pt>
                <c:pt idx="493">
                  <c:v>7.3</c:v>
                </c:pt>
                <c:pt idx="494">
                  <c:v>6.38</c:v>
                </c:pt>
                <c:pt idx="495">
                  <c:v>7.8</c:v>
                </c:pt>
                <c:pt idx="496">
                  <c:v>6.55</c:v>
                </c:pt>
                <c:pt idx="497">
                  <c:v>6.55</c:v>
                </c:pt>
                <c:pt idx="498">
                  <c:v>5.8</c:v>
                </c:pt>
                <c:pt idx="499">
                  <c:v>6.2142857142857144</c:v>
                </c:pt>
                <c:pt idx="500">
                  <c:v>6.5</c:v>
                </c:pt>
                <c:pt idx="501">
                  <c:v>5.7</c:v>
                </c:pt>
                <c:pt idx="502">
                  <c:v>5.5</c:v>
                </c:pt>
                <c:pt idx="503">
                  <c:v>5.2</c:v>
                </c:pt>
                <c:pt idx="504">
                  <c:v>7.1</c:v>
                </c:pt>
                <c:pt idx="505">
                  <c:v>6.6333333333333329</c:v>
                </c:pt>
                <c:pt idx="506">
                  <c:v>6.2</c:v>
                </c:pt>
                <c:pt idx="507">
                  <c:v>5.9</c:v>
                </c:pt>
                <c:pt idx="508">
                  <c:v>7.5</c:v>
                </c:pt>
                <c:pt idx="509">
                  <c:v>6.9749999999999996</c:v>
                </c:pt>
                <c:pt idx="510">
                  <c:v>6.7199999999999989</c:v>
                </c:pt>
                <c:pt idx="511">
                  <c:v>4.8249999999999993</c:v>
                </c:pt>
                <c:pt idx="512">
                  <c:v>6.6</c:v>
                </c:pt>
                <c:pt idx="513">
                  <c:v>8</c:v>
                </c:pt>
                <c:pt idx="514">
                  <c:v>5.75</c:v>
                </c:pt>
                <c:pt idx="515">
                  <c:v>5.5599999999999987</c:v>
                </c:pt>
                <c:pt idx="516">
                  <c:v>6.6</c:v>
                </c:pt>
                <c:pt idx="517">
                  <c:v>7.3</c:v>
                </c:pt>
                <c:pt idx="518">
                  <c:v>5.9499999999999993</c:v>
                </c:pt>
                <c:pt idx="519">
                  <c:v>5.333333333333333</c:v>
                </c:pt>
                <c:pt idx="520">
                  <c:v>6.7</c:v>
                </c:pt>
                <c:pt idx="521">
                  <c:v>4.6500000000000004</c:v>
                </c:pt>
                <c:pt idx="522">
                  <c:v>4.3</c:v>
                </c:pt>
                <c:pt idx="523">
                  <c:v>5.7</c:v>
                </c:pt>
                <c:pt idx="524">
                  <c:v>5.8</c:v>
                </c:pt>
                <c:pt idx="525">
                  <c:v>6.6333333333333329</c:v>
                </c:pt>
                <c:pt idx="526">
                  <c:v>7.3</c:v>
                </c:pt>
                <c:pt idx="527">
                  <c:v>4.8</c:v>
                </c:pt>
                <c:pt idx="528">
                  <c:v>7.9</c:v>
                </c:pt>
                <c:pt idx="529">
                  <c:v>7.13</c:v>
                </c:pt>
                <c:pt idx="530">
                  <c:v>7.2636363636363628</c:v>
                </c:pt>
                <c:pt idx="531">
                  <c:v>6.9</c:v>
                </c:pt>
                <c:pt idx="532">
                  <c:v>6.8</c:v>
                </c:pt>
                <c:pt idx="533">
                  <c:v>5.4</c:v>
                </c:pt>
                <c:pt idx="534">
                  <c:v>4.2</c:v>
                </c:pt>
                <c:pt idx="535">
                  <c:v>7.7</c:v>
                </c:pt>
                <c:pt idx="536">
                  <c:v>6.8</c:v>
                </c:pt>
                <c:pt idx="537">
                  <c:v>7.2076923076923078</c:v>
                </c:pt>
                <c:pt idx="538">
                  <c:v>6.7</c:v>
                </c:pt>
                <c:pt idx="539">
                  <c:v>5.6</c:v>
                </c:pt>
                <c:pt idx="540">
                  <c:v>6.8</c:v>
                </c:pt>
                <c:pt idx="541">
                  <c:v>5.0999999999999996</c:v>
                </c:pt>
                <c:pt idx="542">
                  <c:v>5.5</c:v>
                </c:pt>
                <c:pt idx="543">
                  <c:v>3.7</c:v>
                </c:pt>
                <c:pt idx="544">
                  <c:v>5.0999999999999996</c:v>
                </c:pt>
                <c:pt idx="545">
                  <c:v>8</c:v>
                </c:pt>
                <c:pt idx="546">
                  <c:v>6.1875</c:v>
                </c:pt>
                <c:pt idx="547">
                  <c:v>6.5</c:v>
                </c:pt>
                <c:pt idx="548">
                  <c:v>8</c:v>
                </c:pt>
                <c:pt idx="549">
                  <c:v>6.4625000000000004</c:v>
                </c:pt>
                <c:pt idx="550">
                  <c:v>5.9</c:v>
                </c:pt>
                <c:pt idx="551">
                  <c:v>6.1</c:v>
                </c:pt>
                <c:pt idx="552">
                  <c:v>5.8</c:v>
                </c:pt>
                <c:pt idx="553">
                  <c:v>8.1</c:v>
                </c:pt>
                <c:pt idx="554">
                  <c:v>5.9</c:v>
                </c:pt>
                <c:pt idx="555">
                  <c:v>6.1</c:v>
                </c:pt>
                <c:pt idx="556">
                  <c:v>5.3</c:v>
                </c:pt>
                <c:pt idx="557">
                  <c:v>5</c:v>
                </c:pt>
                <c:pt idx="558">
                  <c:v>8.4</c:v>
                </c:pt>
                <c:pt idx="559">
                  <c:v>5.4</c:v>
                </c:pt>
                <c:pt idx="560">
                  <c:v>4.3</c:v>
                </c:pt>
                <c:pt idx="561">
                  <c:v>6.2</c:v>
                </c:pt>
                <c:pt idx="562">
                  <c:v>6.7</c:v>
                </c:pt>
                <c:pt idx="563">
                  <c:v>6.9</c:v>
                </c:pt>
                <c:pt idx="564">
                  <c:v>6.3</c:v>
                </c:pt>
                <c:pt idx="565">
                  <c:v>7.9</c:v>
                </c:pt>
                <c:pt idx="566">
                  <c:v>7.4</c:v>
                </c:pt>
                <c:pt idx="567">
                  <c:v>7.9499999999999993</c:v>
                </c:pt>
                <c:pt idx="568">
                  <c:v>7.6</c:v>
                </c:pt>
                <c:pt idx="569">
                  <c:v>4.9000000000000004</c:v>
                </c:pt>
                <c:pt idx="570">
                  <c:v>5.76</c:v>
                </c:pt>
                <c:pt idx="571">
                  <c:v>7.35</c:v>
                </c:pt>
                <c:pt idx="572">
                  <c:v>3.6</c:v>
                </c:pt>
                <c:pt idx="573">
                  <c:v>7.2</c:v>
                </c:pt>
                <c:pt idx="574">
                  <c:v>5.3250000000000002</c:v>
                </c:pt>
                <c:pt idx="575">
                  <c:v>5.8666666666666671</c:v>
                </c:pt>
                <c:pt idx="576">
                  <c:v>6.7</c:v>
                </c:pt>
                <c:pt idx="577">
                  <c:v>6.3</c:v>
                </c:pt>
                <c:pt idx="578">
                  <c:v>4.7</c:v>
                </c:pt>
                <c:pt idx="579">
                  <c:v>5.2</c:v>
                </c:pt>
                <c:pt idx="580">
                  <c:v>6.8</c:v>
                </c:pt>
                <c:pt idx="581">
                  <c:v>6.166666666666667</c:v>
                </c:pt>
                <c:pt idx="582">
                  <c:v>4.9000000000000004</c:v>
                </c:pt>
                <c:pt idx="583">
                  <c:v>4.3</c:v>
                </c:pt>
                <c:pt idx="584">
                  <c:v>5.9</c:v>
                </c:pt>
                <c:pt idx="585">
                  <c:v>7</c:v>
                </c:pt>
                <c:pt idx="586">
                  <c:v>6.25</c:v>
                </c:pt>
                <c:pt idx="587">
                  <c:v>5.05</c:v>
                </c:pt>
                <c:pt idx="588">
                  <c:v>6.9333333333333336</c:v>
                </c:pt>
                <c:pt idx="589">
                  <c:v>5</c:v>
                </c:pt>
                <c:pt idx="590">
                  <c:v>5.2</c:v>
                </c:pt>
                <c:pt idx="591">
                  <c:v>8.1</c:v>
                </c:pt>
                <c:pt idx="592">
                  <c:v>5.3</c:v>
                </c:pt>
                <c:pt idx="593">
                  <c:v>5.92</c:v>
                </c:pt>
                <c:pt idx="594">
                  <c:v>6.6</c:v>
                </c:pt>
                <c:pt idx="595">
                  <c:v>6.5</c:v>
                </c:pt>
                <c:pt idx="596">
                  <c:v>6.5333333333333341</c:v>
                </c:pt>
                <c:pt idx="597">
                  <c:v>6.1</c:v>
                </c:pt>
                <c:pt idx="598">
                  <c:v>8.1999999999999993</c:v>
                </c:pt>
                <c:pt idx="599">
                  <c:v>6.05</c:v>
                </c:pt>
                <c:pt idx="600">
                  <c:v>8.3000000000000007</c:v>
                </c:pt>
                <c:pt idx="601">
                  <c:v>6.3</c:v>
                </c:pt>
                <c:pt idx="602">
                  <c:v>6</c:v>
                </c:pt>
                <c:pt idx="603">
                  <c:v>5.9</c:v>
                </c:pt>
                <c:pt idx="604">
                  <c:v>5.0999999999999996</c:v>
                </c:pt>
                <c:pt idx="605">
                  <c:v>6.0333333333333323</c:v>
                </c:pt>
                <c:pt idx="606">
                  <c:v>6.2666666666666657</c:v>
                </c:pt>
                <c:pt idx="607">
                  <c:v>7</c:v>
                </c:pt>
                <c:pt idx="608">
                  <c:v>6.8</c:v>
                </c:pt>
                <c:pt idx="609">
                  <c:v>5.9</c:v>
                </c:pt>
                <c:pt idx="610">
                  <c:v>6</c:v>
                </c:pt>
                <c:pt idx="611">
                  <c:v>5.83</c:v>
                </c:pt>
                <c:pt idx="612">
                  <c:v>5.3</c:v>
                </c:pt>
                <c:pt idx="613">
                  <c:v>7.4</c:v>
                </c:pt>
                <c:pt idx="614">
                  <c:v>7.2</c:v>
                </c:pt>
                <c:pt idx="615">
                  <c:v>4.8</c:v>
                </c:pt>
                <c:pt idx="616">
                  <c:v>4.8</c:v>
                </c:pt>
                <c:pt idx="617">
                  <c:v>3.7</c:v>
                </c:pt>
                <c:pt idx="618">
                  <c:v>6.6</c:v>
                </c:pt>
                <c:pt idx="619">
                  <c:v>5.9</c:v>
                </c:pt>
                <c:pt idx="620">
                  <c:v>5.4</c:v>
                </c:pt>
                <c:pt idx="621">
                  <c:v>6.2727272727272725</c:v>
                </c:pt>
                <c:pt idx="622">
                  <c:v>6.9081081081081077</c:v>
                </c:pt>
                <c:pt idx="623">
                  <c:v>7.2</c:v>
                </c:pt>
                <c:pt idx="624">
                  <c:v>7.3</c:v>
                </c:pt>
                <c:pt idx="625">
                  <c:v>7.3</c:v>
                </c:pt>
                <c:pt idx="626">
                  <c:v>3.4</c:v>
                </c:pt>
                <c:pt idx="627">
                  <c:v>6.32</c:v>
                </c:pt>
                <c:pt idx="628">
                  <c:v>7.6999999999999993</c:v>
                </c:pt>
                <c:pt idx="629">
                  <c:v>6.1000000000000005</c:v>
                </c:pt>
                <c:pt idx="630">
                  <c:v>6.1</c:v>
                </c:pt>
                <c:pt idx="631">
                  <c:v>7.4</c:v>
                </c:pt>
                <c:pt idx="632">
                  <c:v>5.7</c:v>
                </c:pt>
                <c:pt idx="633">
                  <c:v>5.8272727272727272</c:v>
                </c:pt>
                <c:pt idx="634">
                  <c:v>7.0500000000000007</c:v>
                </c:pt>
                <c:pt idx="635">
                  <c:v>3.6</c:v>
                </c:pt>
                <c:pt idx="636">
                  <c:v>6.3750000000000009</c:v>
                </c:pt>
                <c:pt idx="637">
                  <c:v>4.7</c:v>
                </c:pt>
                <c:pt idx="638">
                  <c:v>5</c:v>
                </c:pt>
                <c:pt idx="639">
                  <c:v>7.5</c:v>
                </c:pt>
                <c:pt idx="640">
                  <c:v>6.65</c:v>
                </c:pt>
                <c:pt idx="641">
                  <c:v>4.4000000000000004</c:v>
                </c:pt>
                <c:pt idx="642">
                  <c:v>5.2</c:v>
                </c:pt>
                <c:pt idx="643">
                  <c:v>5.9</c:v>
                </c:pt>
                <c:pt idx="644">
                  <c:v>7.3</c:v>
                </c:pt>
                <c:pt idx="645">
                  <c:v>5.8</c:v>
                </c:pt>
                <c:pt idx="646">
                  <c:v>5.7000000000000011</c:v>
                </c:pt>
                <c:pt idx="647">
                  <c:v>6.35</c:v>
                </c:pt>
                <c:pt idx="648">
                  <c:v>7.4499999999999993</c:v>
                </c:pt>
                <c:pt idx="649">
                  <c:v>7.1</c:v>
                </c:pt>
                <c:pt idx="650">
                  <c:v>5.7</c:v>
                </c:pt>
                <c:pt idx="651">
                  <c:v>4.8</c:v>
                </c:pt>
                <c:pt idx="652">
                  <c:v>7.5</c:v>
                </c:pt>
                <c:pt idx="653">
                  <c:v>7.2</c:v>
                </c:pt>
                <c:pt idx="654">
                  <c:v>5.0999999999999996</c:v>
                </c:pt>
                <c:pt idx="655">
                  <c:v>6.3666666666666671</c:v>
                </c:pt>
                <c:pt idx="656">
                  <c:v>7.6000000000000005</c:v>
                </c:pt>
                <c:pt idx="657">
                  <c:v>6.2</c:v>
                </c:pt>
                <c:pt idx="658">
                  <c:v>6.5</c:v>
                </c:pt>
                <c:pt idx="659">
                  <c:v>6.25</c:v>
                </c:pt>
                <c:pt idx="660">
                  <c:v>6.9</c:v>
                </c:pt>
                <c:pt idx="661">
                  <c:v>5.6250000000000009</c:v>
                </c:pt>
                <c:pt idx="662">
                  <c:v>6.39</c:v>
                </c:pt>
                <c:pt idx="663">
                  <c:v>6.6</c:v>
                </c:pt>
                <c:pt idx="664">
                  <c:v>7.2</c:v>
                </c:pt>
                <c:pt idx="665">
                  <c:v>6.5</c:v>
                </c:pt>
                <c:pt idx="666">
                  <c:v>6.5</c:v>
                </c:pt>
                <c:pt idx="667">
                  <c:v>5.3</c:v>
                </c:pt>
                <c:pt idx="668">
                  <c:v>7.8</c:v>
                </c:pt>
                <c:pt idx="669">
                  <c:v>4.2</c:v>
                </c:pt>
                <c:pt idx="670">
                  <c:v>6.4</c:v>
                </c:pt>
                <c:pt idx="671">
                  <c:v>4.8</c:v>
                </c:pt>
                <c:pt idx="672">
                  <c:v>4.5999999999999996</c:v>
                </c:pt>
                <c:pt idx="673">
                  <c:v>6.9</c:v>
                </c:pt>
                <c:pt idx="674">
                  <c:v>5.8230769230769237</c:v>
                </c:pt>
                <c:pt idx="675">
                  <c:v>7.3</c:v>
                </c:pt>
                <c:pt idx="676">
                  <c:v>6.6</c:v>
                </c:pt>
                <c:pt idx="677">
                  <c:v>5.4666666666666659</c:v>
                </c:pt>
                <c:pt idx="678">
                  <c:v>6.7777777777777786</c:v>
                </c:pt>
                <c:pt idx="679">
                  <c:v>4.5</c:v>
                </c:pt>
                <c:pt idx="680">
                  <c:v>6.1363636363636367</c:v>
                </c:pt>
                <c:pt idx="681">
                  <c:v>6</c:v>
                </c:pt>
                <c:pt idx="682">
                  <c:v>6.4799999999999995</c:v>
                </c:pt>
                <c:pt idx="683">
                  <c:v>5.5</c:v>
                </c:pt>
                <c:pt idx="684">
                  <c:v>6.666666666666667</c:v>
                </c:pt>
                <c:pt idx="685">
                  <c:v>6.1</c:v>
                </c:pt>
                <c:pt idx="686">
                  <c:v>6.5</c:v>
                </c:pt>
                <c:pt idx="687">
                  <c:v>6.8</c:v>
                </c:pt>
                <c:pt idx="688">
                  <c:v>5.2</c:v>
                </c:pt>
                <c:pt idx="689">
                  <c:v>5.0999999999999996</c:v>
                </c:pt>
                <c:pt idx="690">
                  <c:v>6.6</c:v>
                </c:pt>
                <c:pt idx="691">
                  <c:v>5.0999999999999996</c:v>
                </c:pt>
                <c:pt idx="692">
                  <c:v>5.9</c:v>
                </c:pt>
                <c:pt idx="693">
                  <c:v>5.7074074074074073</c:v>
                </c:pt>
                <c:pt idx="694">
                  <c:v>6.8500000000000005</c:v>
                </c:pt>
                <c:pt idx="695">
                  <c:v>5.9499999999999993</c:v>
                </c:pt>
                <c:pt idx="696">
                  <c:v>6.4</c:v>
                </c:pt>
                <c:pt idx="697">
                  <c:v>7.7</c:v>
                </c:pt>
                <c:pt idx="698">
                  <c:v>4.8</c:v>
                </c:pt>
                <c:pt idx="699">
                  <c:v>6.8999999999999995</c:v>
                </c:pt>
                <c:pt idx="700">
                  <c:v>5.2249999999999996</c:v>
                </c:pt>
                <c:pt idx="701">
                  <c:v>6.0749999999999993</c:v>
                </c:pt>
                <c:pt idx="702">
                  <c:v>6.7750000000000004</c:v>
                </c:pt>
                <c:pt idx="703">
                  <c:v>7.0666666666666664</c:v>
                </c:pt>
                <c:pt idx="704">
                  <c:v>7.9</c:v>
                </c:pt>
                <c:pt idx="705">
                  <c:v>7.3</c:v>
                </c:pt>
                <c:pt idx="706">
                  <c:v>7.7</c:v>
                </c:pt>
                <c:pt idx="707">
                  <c:v>7</c:v>
                </c:pt>
                <c:pt idx="708">
                  <c:v>6.5</c:v>
                </c:pt>
                <c:pt idx="709">
                  <c:v>7</c:v>
                </c:pt>
                <c:pt idx="710">
                  <c:v>8</c:v>
                </c:pt>
                <c:pt idx="711">
                  <c:v>5.75</c:v>
                </c:pt>
                <c:pt idx="712">
                  <c:v>7.2</c:v>
                </c:pt>
                <c:pt idx="713">
                  <c:v>6.9153846153846148</c:v>
                </c:pt>
                <c:pt idx="714">
                  <c:v>7.1</c:v>
                </c:pt>
                <c:pt idx="715">
                  <c:v>6.15</c:v>
                </c:pt>
                <c:pt idx="716">
                  <c:v>4.5999999999999996</c:v>
                </c:pt>
                <c:pt idx="717">
                  <c:v>6.1</c:v>
                </c:pt>
                <c:pt idx="718">
                  <c:v>6.05</c:v>
                </c:pt>
                <c:pt idx="719">
                  <c:v>4.9000000000000004</c:v>
                </c:pt>
                <c:pt idx="720">
                  <c:v>5.9</c:v>
                </c:pt>
                <c:pt idx="721">
                  <c:v>5.9</c:v>
                </c:pt>
                <c:pt idx="722">
                  <c:v>7</c:v>
                </c:pt>
                <c:pt idx="723">
                  <c:v>7.6</c:v>
                </c:pt>
                <c:pt idx="724">
                  <c:v>6.4999999999999991</c:v>
                </c:pt>
                <c:pt idx="725">
                  <c:v>6.1</c:v>
                </c:pt>
                <c:pt idx="726">
                  <c:v>7.9</c:v>
                </c:pt>
                <c:pt idx="727">
                  <c:v>6.416666666666667</c:v>
                </c:pt>
                <c:pt idx="728">
                  <c:v>5.5999999999999988</c:v>
                </c:pt>
                <c:pt idx="729">
                  <c:v>7.3</c:v>
                </c:pt>
                <c:pt idx="730">
                  <c:v>5.55</c:v>
                </c:pt>
                <c:pt idx="731">
                  <c:v>6.3250000000000002</c:v>
                </c:pt>
                <c:pt idx="732">
                  <c:v>5.5</c:v>
                </c:pt>
                <c:pt idx="733">
                  <c:v>7.4</c:v>
                </c:pt>
                <c:pt idx="734">
                  <c:v>6.9</c:v>
                </c:pt>
                <c:pt idx="735">
                  <c:v>6.3</c:v>
                </c:pt>
                <c:pt idx="736">
                  <c:v>6.5200000000000005</c:v>
                </c:pt>
                <c:pt idx="737">
                  <c:v>7.4</c:v>
                </c:pt>
                <c:pt idx="738">
                  <c:v>8.1</c:v>
                </c:pt>
                <c:pt idx="739">
                  <c:v>6.25</c:v>
                </c:pt>
                <c:pt idx="740">
                  <c:v>7.2</c:v>
                </c:pt>
                <c:pt idx="741">
                  <c:v>4.7</c:v>
                </c:pt>
                <c:pt idx="742">
                  <c:v>6.95</c:v>
                </c:pt>
                <c:pt idx="743">
                  <c:v>5.8666666666666671</c:v>
                </c:pt>
                <c:pt idx="744">
                  <c:v>6.35</c:v>
                </c:pt>
                <c:pt idx="745">
                  <c:v>6.5</c:v>
                </c:pt>
                <c:pt idx="746">
                  <c:v>6.8</c:v>
                </c:pt>
                <c:pt idx="747">
                  <c:v>7.166666666666667</c:v>
                </c:pt>
                <c:pt idx="748">
                  <c:v>7.1</c:v>
                </c:pt>
                <c:pt idx="749">
                  <c:v>5.8875000000000011</c:v>
                </c:pt>
                <c:pt idx="750">
                  <c:v>6.5</c:v>
                </c:pt>
                <c:pt idx="751">
                  <c:v>7.1</c:v>
                </c:pt>
                <c:pt idx="752">
                  <c:v>6.88</c:v>
                </c:pt>
                <c:pt idx="753">
                  <c:v>6.1999999999999993</c:v>
                </c:pt>
                <c:pt idx="754">
                  <c:v>6.9</c:v>
                </c:pt>
                <c:pt idx="755">
                  <c:v>7.1</c:v>
                </c:pt>
                <c:pt idx="756">
                  <c:v>7.6</c:v>
                </c:pt>
                <c:pt idx="757">
                  <c:v>7.6</c:v>
                </c:pt>
                <c:pt idx="758">
                  <c:v>4.4000000000000004</c:v>
                </c:pt>
                <c:pt idx="759">
                  <c:v>6.6499999999999995</c:v>
                </c:pt>
                <c:pt idx="760">
                  <c:v>7.3</c:v>
                </c:pt>
                <c:pt idx="761">
                  <c:v>6.1</c:v>
                </c:pt>
                <c:pt idx="762">
                  <c:v>6</c:v>
                </c:pt>
                <c:pt idx="763">
                  <c:v>3.8</c:v>
                </c:pt>
                <c:pt idx="764">
                  <c:v>5.75</c:v>
                </c:pt>
                <c:pt idx="765">
                  <c:v>6.2333333333333343</c:v>
                </c:pt>
                <c:pt idx="766">
                  <c:v>6.1285714285714281</c:v>
                </c:pt>
                <c:pt idx="767">
                  <c:v>6</c:v>
                </c:pt>
                <c:pt idx="768">
                  <c:v>4.7</c:v>
                </c:pt>
                <c:pt idx="769">
                  <c:v>5.4</c:v>
                </c:pt>
                <c:pt idx="770">
                  <c:v>6.3</c:v>
                </c:pt>
                <c:pt idx="771">
                  <c:v>8.1</c:v>
                </c:pt>
                <c:pt idx="772">
                  <c:v>4.7</c:v>
                </c:pt>
                <c:pt idx="773">
                  <c:v>5.0999999999999996</c:v>
                </c:pt>
                <c:pt idx="774">
                  <c:v>6.8</c:v>
                </c:pt>
                <c:pt idx="775">
                  <c:v>6.7590909090909088</c:v>
                </c:pt>
                <c:pt idx="776">
                  <c:v>6</c:v>
                </c:pt>
                <c:pt idx="777">
                  <c:v>6</c:v>
                </c:pt>
                <c:pt idx="778">
                  <c:v>6.7</c:v>
                </c:pt>
                <c:pt idx="779">
                  <c:v>7</c:v>
                </c:pt>
                <c:pt idx="780">
                  <c:v>7.6</c:v>
                </c:pt>
                <c:pt idx="781">
                  <c:v>6.7199999999999989</c:v>
                </c:pt>
                <c:pt idx="782">
                  <c:v>7.3</c:v>
                </c:pt>
                <c:pt idx="783">
                  <c:v>7.2</c:v>
                </c:pt>
                <c:pt idx="784">
                  <c:v>7.4</c:v>
                </c:pt>
                <c:pt idx="785">
                  <c:v>6.68</c:v>
                </c:pt>
                <c:pt idx="786">
                  <c:v>6.8</c:v>
                </c:pt>
                <c:pt idx="787">
                  <c:v>6.9</c:v>
                </c:pt>
                <c:pt idx="788">
                  <c:v>8.3000000000000007</c:v>
                </c:pt>
                <c:pt idx="789">
                  <c:v>6.5</c:v>
                </c:pt>
                <c:pt idx="790">
                  <c:v>7.4</c:v>
                </c:pt>
                <c:pt idx="791">
                  <c:v>5.8</c:v>
                </c:pt>
                <c:pt idx="792">
                  <c:v>6.2</c:v>
                </c:pt>
                <c:pt idx="793">
                  <c:v>6.8</c:v>
                </c:pt>
                <c:pt idx="794">
                  <c:v>8.1999999999999993</c:v>
                </c:pt>
                <c:pt idx="795">
                  <c:v>6.3</c:v>
                </c:pt>
                <c:pt idx="796">
                  <c:v>5.7</c:v>
                </c:pt>
                <c:pt idx="797">
                  <c:v>6.7</c:v>
                </c:pt>
                <c:pt idx="798">
                  <c:v>7.4</c:v>
                </c:pt>
                <c:pt idx="799">
                  <c:v>7</c:v>
                </c:pt>
                <c:pt idx="800">
                  <c:v>6.3</c:v>
                </c:pt>
                <c:pt idx="801">
                  <c:v>7.9</c:v>
                </c:pt>
                <c:pt idx="802">
                  <c:v>4.2</c:v>
                </c:pt>
                <c:pt idx="803">
                  <c:v>8</c:v>
                </c:pt>
                <c:pt idx="804">
                  <c:v>7.1</c:v>
                </c:pt>
                <c:pt idx="805">
                  <c:v>6.9</c:v>
                </c:pt>
                <c:pt idx="806">
                  <c:v>7.8</c:v>
                </c:pt>
                <c:pt idx="807">
                  <c:v>6.1</c:v>
                </c:pt>
                <c:pt idx="808">
                  <c:v>5.7</c:v>
                </c:pt>
                <c:pt idx="809">
                  <c:v>6.3</c:v>
                </c:pt>
                <c:pt idx="810">
                  <c:v>6.9499999999999993</c:v>
                </c:pt>
                <c:pt idx="811">
                  <c:v>7.2</c:v>
                </c:pt>
                <c:pt idx="812">
                  <c:v>6.95</c:v>
                </c:pt>
                <c:pt idx="813">
                  <c:v>5</c:v>
                </c:pt>
                <c:pt idx="814">
                  <c:v>5.4</c:v>
                </c:pt>
                <c:pt idx="815">
                  <c:v>5.5</c:v>
                </c:pt>
                <c:pt idx="816">
                  <c:v>7.7</c:v>
                </c:pt>
                <c:pt idx="817">
                  <c:v>6.9</c:v>
                </c:pt>
                <c:pt idx="818">
                  <c:v>7.1</c:v>
                </c:pt>
                <c:pt idx="819">
                  <c:v>6.2</c:v>
                </c:pt>
                <c:pt idx="820">
                  <c:v>7.1</c:v>
                </c:pt>
                <c:pt idx="821">
                  <c:v>5.9</c:v>
                </c:pt>
                <c:pt idx="822">
                  <c:v>7.8000000000000007</c:v>
                </c:pt>
                <c:pt idx="823">
                  <c:v>5.9</c:v>
                </c:pt>
                <c:pt idx="824">
                  <c:v>5.7</c:v>
                </c:pt>
                <c:pt idx="825">
                  <c:v>4.9000000000000004</c:v>
                </c:pt>
                <c:pt idx="826">
                  <c:v>6.1</c:v>
                </c:pt>
                <c:pt idx="827">
                  <c:v>6.35</c:v>
                </c:pt>
                <c:pt idx="828">
                  <c:v>7.5</c:v>
                </c:pt>
                <c:pt idx="829">
                  <c:v>6.58</c:v>
                </c:pt>
                <c:pt idx="830">
                  <c:v>5.1333333333333337</c:v>
                </c:pt>
                <c:pt idx="831">
                  <c:v>7.1</c:v>
                </c:pt>
                <c:pt idx="832">
                  <c:v>6.5</c:v>
                </c:pt>
                <c:pt idx="833">
                  <c:v>5.8</c:v>
                </c:pt>
                <c:pt idx="834">
                  <c:v>3.5</c:v>
                </c:pt>
                <c:pt idx="835">
                  <c:v>6.5545454545454556</c:v>
                </c:pt>
                <c:pt idx="836">
                  <c:v>7.9</c:v>
                </c:pt>
                <c:pt idx="837">
                  <c:v>7.5</c:v>
                </c:pt>
                <c:pt idx="838">
                  <c:v>7.6</c:v>
                </c:pt>
                <c:pt idx="839">
                  <c:v>7.3</c:v>
                </c:pt>
                <c:pt idx="840">
                  <c:v>6.3599999999999994</c:v>
                </c:pt>
                <c:pt idx="841">
                  <c:v>7.1</c:v>
                </c:pt>
                <c:pt idx="842">
                  <c:v>4.8</c:v>
                </c:pt>
                <c:pt idx="843">
                  <c:v>6.3</c:v>
                </c:pt>
                <c:pt idx="844">
                  <c:v>6.6</c:v>
                </c:pt>
                <c:pt idx="845">
                  <c:v>5.8</c:v>
                </c:pt>
                <c:pt idx="846">
                  <c:v>7.6</c:v>
                </c:pt>
                <c:pt idx="847">
                  <c:v>6.4</c:v>
                </c:pt>
                <c:pt idx="848">
                  <c:v>7.6</c:v>
                </c:pt>
                <c:pt idx="849">
                  <c:v>7</c:v>
                </c:pt>
                <c:pt idx="850">
                  <c:v>6.5</c:v>
                </c:pt>
                <c:pt idx="851">
                  <c:v>6.3</c:v>
                </c:pt>
                <c:pt idx="852">
                  <c:v>5.6</c:v>
                </c:pt>
                <c:pt idx="853">
                  <c:v>6.25</c:v>
                </c:pt>
                <c:pt idx="854">
                  <c:v>5.4</c:v>
                </c:pt>
                <c:pt idx="855">
                  <c:v>6.6</c:v>
                </c:pt>
                <c:pt idx="856">
                  <c:v>6.8307692307692314</c:v>
                </c:pt>
                <c:pt idx="857">
                  <c:v>8</c:v>
                </c:pt>
                <c:pt idx="858">
                  <c:v>6.2</c:v>
                </c:pt>
                <c:pt idx="859">
                  <c:v>5.9666666666666677</c:v>
                </c:pt>
                <c:pt idx="860">
                  <c:v>6.5666666666666664</c:v>
                </c:pt>
                <c:pt idx="861">
                  <c:v>7.2</c:v>
                </c:pt>
                <c:pt idx="862">
                  <c:v>6.44</c:v>
                </c:pt>
                <c:pt idx="863">
                  <c:v>5.8</c:v>
                </c:pt>
                <c:pt idx="864">
                  <c:v>6.8</c:v>
                </c:pt>
                <c:pt idx="865">
                  <c:v>6.8</c:v>
                </c:pt>
                <c:pt idx="866">
                  <c:v>7.1000000000000005</c:v>
                </c:pt>
                <c:pt idx="867">
                  <c:v>5.3000000000000007</c:v>
                </c:pt>
                <c:pt idx="868">
                  <c:v>6.6</c:v>
                </c:pt>
                <c:pt idx="869">
                  <c:v>6.785000000000001</c:v>
                </c:pt>
                <c:pt idx="870">
                  <c:v>7.3</c:v>
                </c:pt>
                <c:pt idx="871">
                  <c:v>6.2</c:v>
                </c:pt>
                <c:pt idx="872">
                  <c:v>3.2</c:v>
                </c:pt>
                <c:pt idx="873">
                  <c:v>6.1</c:v>
                </c:pt>
                <c:pt idx="874">
                  <c:v>6.7</c:v>
                </c:pt>
                <c:pt idx="875">
                  <c:v>5.4</c:v>
                </c:pt>
                <c:pt idx="876">
                  <c:v>5.6</c:v>
                </c:pt>
                <c:pt idx="877">
                  <c:v>5.6</c:v>
                </c:pt>
                <c:pt idx="878">
                  <c:v>7</c:v>
                </c:pt>
                <c:pt idx="879">
                  <c:v>5.7</c:v>
                </c:pt>
                <c:pt idx="880">
                  <c:v>7.5</c:v>
                </c:pt>
                <c:pt idx="881">
                  <c:v>6.4571428571428573</c:v>
                </c:pt>
                <c:pt idx="882">
                  <c:v>7.8</c:v>
                </c:pt>
                <c:pt idx="883">
                  <c:v>4.7</c:v>
                </c:pt>
                <c:pt idx="884">
                  <c:v>7</c:v>
                </c:pt>
                <c:pt idx="885">
                  <c:v>6.8</c:v>
                </c:pt>
                <c:pt idx="886">
                  <c:v>7</c:v>
                </c:pt>
                <c:pt idx="887">
                  <c:v>5.8</c:v>
                </c:pt>
                <c:pt idx="888">
                  <c:v>6.2</c:v>
                </c:pt>
                <c:pt idx="889">
                  <c:v>5.8</c:v>
                </c:pt>
                <c:pt idx="890">
                  <c:v>6.7666666666666666</c:v>
                </c:pt>
                <c:pt idx="891">
                  <c:v>6.9</c:v>
                </c:pt>
                <c:pt idx="892">
                  <c:v>7.6</c:v>
                </c:pt>
                <c:pt idx="893">
                  <c:v>6.1</c:v>
                </c:pt>
                <c:pt idx="894">
                  <c:v>7.8</c:v>
                </c:pt>
                <c:pt idx="895">
                  <c:v>6.7</c:v>
                </c:pt>
                <c:pt idx="896">
                  <c:v>6.4</c:v>
                </c:pt>
                <c:pt idx="897">
                  <c:v>5.0999999999999996</c:v>
                </c:pt>
                <c:pt idx="898">
                  <c:v>6.8</c:v>
                </c:pt>
                <c:pt idx="899">
                  <c:v>6.1888888888888882</c:v>
                </c:pt>
                <c:pt idx="900">
                  <c:v>8</c:v>
                </c:pt>
                <c:pt idx="901">
                  <c:v>7.9</c:v>
                </c:pt>
                <c:pt idx="902">
                  <c:v>7.6</c:v>
                </c:pt>
                <c:pt idx="903">
                  <c:v>6</c:v>
                </c:pt>
                <c:pt idx="904">
                  <c:v>6.7</c:v>
                </c:pt>
                <c:pt idx="905">
                  <c:v>6.4</c:v>
                </c:pt>
                <c:pt idx="906">
                  <c:v>5.5500000000000007</c:v>
                </c:pt>
                <c:pt idx="907">
                  <c:v>5.3</c:v>
                </c:pt>
                <c:pt idx="908">
                  <c:v>5.4</c:v>
                </c:pt>
                <c:pt idx="909">
                  <c:v>6.32</c:v>
                </c:pt>
                <c:pt idx="910">
                  <c:v>6.7</c:v>
                </c:pt>
                <c:pt idx="911">
                  <c:v>7.4</c:v>
                </c:pt>
                <c:pt idx="912">
                  <c:v>6</c:v>
                </c:pt>
                <c:pt idx="913">
                  <c:v>5.9666666666666659</c:v>
                </c:pt>
                <c:pt idx="914">
                  <c:v>7.5</c:v>
                </c:pt>
                <c:pt idx="915">
                  <c:v>6.5</c:v>
                </c:pt>
                <c:pt idx="916">
                  <c:v>7.1</c:v>
                </c:pt>
                <c:pt idx="917">
                  <c:v>6.6</c:v>
                </c:pt>
                <c:pt idx="918">
                  <c:v>7.1</c:v>
                </c:pt>
                <c:pt idx="919">
                  <c:v>7.6</c:v>
                </c:pt>
                <c:pt idx="920">
                  <c:v>5.8</c:v>
                </c:pt>
                <c:pt idx="921">
                  <c:v>4.7</c:v>
                </c:pt>
                <c:pt idx="922">
                  <c:v>6.2</c:v>
                </c:pt>
                <c:pt idx="923">
                  <c:v>6.7799999999999994</c:v>
                </c:pt>
                <c:pt idx="924">
                  <c:v>6.3875000000000002</c:v>
                </c:pt>
                <c:pt idx="925">
                  <c:v>7.3</c:v>
                </c:pt>
                <c:pt idx="926">
                  <c:v>6.6000000000000005</c:v>
                </c:pt>
                <c:pt idx="927">
                  <c:v>6.9</c:v>
                </c:pt>
                <c:pt idx="928">
                  <c:v>6</c:v>
                </c:pt>
                <c:pt idx="929">
                  <c:v>6.3</c:v>
                </c:pt>
                <c:pt idx="930">
                  <c:v>7.2</c:v>
                </c:pt>
                <c:pt idx="931">
                  <c:v>5.7250000000000005</c:v>
                </c:pt>
                <c:pt idx="932">
                  <c:v>8.1</c:v>
                </c:pt>
                <c:pt idx="933">
                  <c:v>6.1</c:v>
                </c:pt>
                <c:pt idx="934">
                  <c:v>5.9</c:v>
                </c:pt>
                <c:pt idx="935">
                  <c:v>5.0999999999999996</c:v>
                </c:pt>
                <c:pt idx="936">
                  <c:v>5.9</c:v>
                </c:pt>
                <c:pt idx="937">
                  <c:v>5.6</c:v>
                </c:pt>
                <c:pt idx="938">
                  <c:v>6.4</c:v>
                </c:pt>
                <c:pt idx="939">
                  <c:v>6.8038461538461537</c:v>
                </c:pt>
                <c:pt idx="940">
                  <c:v>7.4666666666666659</c:v>
                </c:pt>
                <c:pt idx="941">
                  <c:v>5.45</c:v>
                </c:pt>
                <c:pt idx="942">
                  <c:v>7.5</c:v>
                </c:pt>
                <c:pt idx="943">
                  <c:v>7</c:v>
                </c:pt>
                <c:pt idx="944">
                  <c:v>6.6</c:v>
                </c:pt>
                <c:pt idx="945">
                  <c:v>5</c:v>
                </c:pt>
                <c:pt idx="946">
                  <c:v>6.8900000000000006</c:v>
                </c:pt>
                <c:pt idx="947">
                  <c:v>6.5857142857142863</c:v>
                </c:pt>
                <c:pt idx="948">
                  <c:v>5.3</c:v>
                </c:pt>
                <c:pt idx="949">
                  <c:v>6.65</c:v>
                </c:pt>
                <c:pt idx="950">
                  <c:v>6.5</c:v>
                </c:pt>
                <c:pt idx="951">
                  <c:v>5.0999999999999996</c:v>
                </c:pt>
                <c:pt idx="952">
                  <c:v>6.8666666666666671</c:v>
                </c:pt>
                <c:pt idx="953">
                  <c:v>7.4</c:v>
                </c:pt>
                <c:pt idx="954">
                  <c:v>4.7</c:v>
                </c:pt>
                <c:pt idx="955">
                  <c:v>5.5</c:v>
                </c:pt>
                <c:pt idx="956">
                  <c:v>4.5</c:v>
                </c:pt>
                <c:pt idx="957">
                  <c:v>6.7</c:v>
                </c:pt>
                <c:pt idx="958">
                  <c:v>6.2</c:v>
                </c:pt>
                <c:pt idx="959">
                  <c:v>6.45</c:v>
                </c:pt>
                <c:pt idx="960">
                  <c:v>6.4909090909090903</c:v>
                </c:pt>
                <c:pt idx="961">
                  <c:v>7</c:v>
                </c:pt>
                <c:pt idx="962">
                  <c:v>5.6333333333333329</c:v>
                </c:pt>
                <c:pt idx="963">
                  <c:v>6.4</c:v>
                </c:pt>
                <c:pt idx="964">
                  <c:v>6.9499999999999993</c:v>
                </c:pt>
                <c:pt idx="965">
                  <c:v>6.3</c:v>
                </c:pt>
                <c:pt idx="966">
                  <c:v>7.1999999999999993</c:v>
                </c:pt>
                <c:pt idx="967">
                  <c:v>6.6</c:v>
                </c:pt>
                <c:pt idx="968">
                  <c:v>6.1</c:v>
                </c:pt>
                <c:pt idx="969">
                  <c:v>7.8</c:v>
                </c:pt>
                <c:pt idx="970">
                  <c:v>6.8</c:v>
                </c:pt>
                <c:pt idx="971">
                  <c:v>5.7</c:v>
                </c:pt>
                <c:pt idx="972">
                  <c:v>7.0142857142857142</c:v>
                </c:pt>
                <c:pt idx="973">
                  <c:v>6.8</c:v>
                </c:pt>
                <c:pt idx="974">
                  <c:v>6.8</c:v>
                </c:pt>
                <c:pt idx="975">
                  <c:v>8.1999999999999993</c:v>
                </c:pt>
                <c:pt idx="976">
                  <c:v>6.7333333333333334</c:v>
                </c:pt>
                <c:pt idx="977">
                  <c:v>7.8</c:v>
                </c:pt>
                <c:pt idx="978">
                  <c:v>7</c:v>
                </c:pt>
                <c:pt idx="979">
                  <c:v>8.3000000000000007</c:v>
                </c:pt>
                <c:pt idx="980">
                  <c:v>8.1999999999999993</c:v>
                </c:pt>
                <c:pt idx="981">
                  <c:v>7.2</c:v>
                </c:pt>
                <c:pt idx="982">
                  <c:v>6.9</c:v>
                </c:pt>
                <c:pt idx="983">
                  <c:v>4.8</c:v>
                </c:pt>
                <c:pt idx="984">
                  <c:v>6.3</c:v>
                </c:pt>
                <c:pt idx="985">
                  <c:v>5.8</c:v>
                </c:pt>
                <c:pt idx="986">
                  <c:v>7.75</c:v>
                </c:pt>
                <c:pt idx="987">
                  <c:v>6.1</c:v>
                </c:pt>
                <c:pt idx="988">
                  <c:v>7.2</c:v>
                </c:pt>
                <c:pt idx="989">
                  <c:v>7.2</c:v>
                </c:pt>
                <c:pt idx="990">
                  <c:v>6.4428571428571431</c:v>
                </c:pt>
                <c:pt idx="991">
                  <c:v>7.0538461538461528</c:v>
                </c:pt>
                <c:pt idx="992">
                  <c:v>7</c:v>
                </c:pt>
                <c:pt idx="993">
                  <c:v>7.5999999999999988</c:v>
                </c:pt>
                <c:pt idx="994">
                  <c:v>4.2333333333333334</c:v>
                </c:pt>
                <c:pt idx="995">
                  <c:v>6.7</c:v>
                </c:pt>
                <c:pt idx="996">
                  <c:v>7.8</c:v>
                </c:pt>
                <c:pt idx="997">
                  <c:v>7.4</c:v>
                </c:pt>
                <c:pt idx="998">
                  <c:v>7.6</c:v>
                </c:pt>
                <c:pt idx="999">
                  <c:v>7.5</c:v>
                </c:pt>
                <c:pt idx="1000">
                  <c:v>7.2666666666666666</c:v>
                </c:pt>
                <c:pt idx="1001">
                  <c:v>6.9</c:v>
                </c:pt>
                <c:pt idx="1002">
                  <c:v>5.8400000000000007</c:v>
                </c:pt>
                <c:pt idx="1003">
                  <c:v>6.2750000000000004</c:v>
                </c:pt>
                <c:pt idx="1004">
                  <c:v>7.8</c:v>
                </c:pt>
                <c:pt idx="1005">
                  <c:v>6.7</c:v>
                </c:pt>
                <c:pt idx="1006">
                  <c:v>7.6</c:v>
                </c:pt>
                <c:pt idx="1007">
                  <c:v>6.1</c:v>
                </c:pt>
                <c:pt idx="1008">
                  <c:v>7.3</c:v>
                </c:pt>
                <c:pt idx="1009">
                  <c:v>4.7</c:v>
                </c:pt>
                <c:pt idx="1010">
                  <c:v>5.65</c:v>
                </c:pt>
                <c:pt idx="1011">
                  <c:v>7.9499999999999993</c:v>
                </c:pt>
                <c:pt idx="1012">
                  <c:v>7.8</c:v>
                </c:pt>
                <c:pt idx="1013">
                  <c:v>7.3</c:v>
                </c:pt>
                <c:pt idx="1014">
                  <c:v>6.1</c:v>
                </c:pt>
                <c:pt idx="1015">
                  <c:v>7.7</c:v>
                </c:pt>
                <c:pt idx="1016">
                  <c:v>7.1</c:v>
                </c:pt>
                <c:pt idx="1017">
                  <c:v>6.5500000000000007</c:v>
                </c:pt>
                <c:pt idx="1018">
                  <c:v>5.9</c:v>
                </c:pt>
                <c:pt idx="1019">
                  <c:v>8.1999999999999993</c:v>
                </c:pt>
                <c:pt idx="1020">
                  <c:v>3.5</c:v>
                </c:pt>
                <c:pt idx="1021">
                  <c:v>7.3</c:v>
                </c:pt>
                <c:pt idx="1022">
                  <c:v>6.3769230769230765</c:v>
                </c:pt>
                <c:pt idx="1023">
                  <c:v>5.7</c:v>
                </c:pt>
                <c:pt idx="1024">
                  <c:v>6.56</c:v>
                </c:pt>
                <c:pt idx="1025">
                  <c:v>6.6</c:v>
                </c:pt>
                <c:pt idx="1026">
                  <c:v>6.6105263157894738</c:v>
                </c:pt>
                <c:pt idx="1027">
                  <c:v>7.2</c:v>
                </c:pt>
                <c:pt idx="1028">
                  <c:v>6.5</c:v>
                </c:pt>
                <c:pt idx="1029">
                  <c:v>5.65</c:v>
                </c:pt>
                <c:pt idx="1030">
                  <c:v>6.4130434782608692</c:v>
                </c:pt>
                <c:pt idx="1031">
                  <c:v>6.4</c:v>
                </c:pt>
                <c:pt idx="1032">
                  <c:v>4.2</c:v>
                </c:pt>
                <c:pt idx="1033">
                  <c:v>3.8</c:v>
                </c:pt>
                <c:pt idx="1034">
                  <c:v>5.7</c:v>
                </c:pt>
                <c:pt idx="1035">
                  <c:v>7.35</c:v>
                </c:pt>
                <c:pt idx="1036">
                  <c:v>5.95</c:v>
                </c:pt>
                <c:pt idx="1037">
                  <c:v>7.2</c:v>
                </c:pt>
                <c:pt idx="1038">
                  <c:v>6.9</c:v>
                </c:pt>
                <c:pt idx="1039">
                  <c:v>4.8</c:v>
                </c:pt>
                <c:pt idx="1040">
                  <c:v>4.8</c:v>
                </c:pt>
                <c:pt idx="1041">
                  <c:v>7.1388888888888893</c:v>
                </c:pt>
                <c:pt idx="1042">
                  <c:v>6.4</c:v>
                </c:pt>
                <c:pt idx="1043">
                  <c:v>5.9</c:v>
                </c:pt>
                <c:pt idx="1044">
                  <c:v>5.7</c:v>
                </c:pt>
                <c:pt idx="1045">
                  <c:v>7.5</c:v>
                </c:pt>
                <c:pt idx="1046">
                  <c:v>6.7</c:v>
                </c:pt>
                <c:pt idx="1047">
                  <c:v>5</c:v>
                </c:pt>
                <c:pt idx="1048">
                  <c:v>5.6</c:v>
                </c:pt>
                <c:pt idx="1049">
                  <c:v>6.7</c:v>
                </c:pt>
                <c:pt idx="1050">
                  <c:v>4.7</c:v>
                </c:pt>
                <c:pt idx="1051">
                  <c:v>6.7</c:v>
                </c:pt>
                <c:pt idx="1052">
                  <c:v>6.7</c:v>
                </c:pt>
                <c:pt idx="1053">
                  <c:v>7.3</c:v>
                </c:pt>
                <c:pt idx="1054">
                  <c:v>6.6999999999999993</c:v>
                </c:pt>
                <c:pt idx="1055">
                  <c:v>6.8</c:v>
                </c:pt>
                <c:pt idx="1056">
                  <c:v>6.333333333333333</c:v>
                </c:pt>
                <c:pt idx="1057">
                  <c:v>6.6</c:v>
                </c:pt>
                <c:pt idx="1058">
                  <c:v>6.7</c:v>
                </c:pt>
                <c:pt idx="1059">
                  <c:v>7.3</c:v>
                </c:pt>
                <c:pt idx="1060">
                  <c:v>6.2</c:v>
                </c:pt>
                <c:pt idx="1061">
                  <c:v>5.8</c:v>
                </c:pt>
                <c:pt idx="1062">
                  <c:v>4.5</c:v>
                </c:pt>
                <c:pt idx="1063">
                  <c:v>6.6</c:v>
                </c:pt>
                <c:pt idx="1064">
                  <c:v>7.2</c:v>
                </c:pt>
                <c:pt idx="1065">
                  <c:v>6.2</c:v>
                </c:pt>
                <c:pt idx="1066">
                  <c:v>6</c:v>
                </c:pt>
                <c:pt idx="1067">
                  <c:v>6.5</c:v>
                </c:pt>
                <c:pt idx="1068">
                  <c:v>6.85</c:v>
                </c:pt>
                <c:pt idx="1069">
                  <c:v>7.6</c:v>
                </c:pt>
                <c:pt idx="1070">
                  <c:v>5.5</c:v>
                </c:pt>
                <c:pt idx="1071">
                  <c:v>5.3</c:v>
                </c:pt>
                <c:pt idx="1072">
                  <c:v>7.5</c:v>
                </c:pt>
                <c:pt idx="1073">
                  <c:v>6.2</c:v>
                </c:pt>
                <c:pt idx="1074">
                  <c:v>6.0888888888888886</c:v>
                </c:pt>
                <c:pt idx="1075">
                  <c:v>6.5</c:v>
                </c:pt>
                <c:pt idx="1076">
                  <c:v>6.0999999999999988</c:v>
                </c:pt>
                <c:pt idx="1077">
                  <c:v>7.4</c:v>
                </c:pt>
                <c:pt idx="1078">
                  <c:v>7.15</c:v>
                </c:pt>
                <c:pt idx="1079">
                  <c:v>6.6250000000000009</c:v>
                </c:pt>
                <c:pt idx="1080">
                  <c:v>7.1250000000000009</c:v>
                </c:pt>
                <c:pt idx="1081">
                  <c:v>7.2</c:v>
                </c:pt>
                <c:pt idx="1082">
                  <c:v>6.6571428571428575</c:v>
                </c:pt>
                <c:pt idx="1083">
                  <c:v>3.7</c:v>
                </c:pt>
                <c:pt idx="1084">
                  <c:v>5.6545454545454543</c:v>
                </c:pt>
                <c:pt idx="1085">
                  <c:v>7.7</c:v>
                </c:pt>
                <c:pt idx="1086">
                  <c:v>7</c:v>
                </c:pt>
                <c:pt idx="1087">
                  <c:v>6.1285714285714281</c:v>
                </c:pt>
                <c:pt idx="1088">
                  <c:v>6.5</c:v>
                </c:pt>
                <c:pt idx="1089">
                  <c:v>6.9</c:v>
                </c:pt>
                <c:pt idx="1090">
                  <c:v>6.6</c:v>
                </c:pt>
                <c:pt idx="1091">
                  <c:v>6.55</c:v>
                </c:pt>
                <c:pt idx="1092">
                  <c:v>5.6333333333333329</c:v>
                </c:pt>
                <c:pt idx="1093">
                  <c:v>7.15</c:v>
                </c:pt>
                <c:pt idx="1094">
                  <c:v>4.5</c:v>
                </c:pt>
                <c:pt idx="1095">
                  <c:v>7.8</c:v>
                </c:pt>
                <c:pt idx="1096">
                  <c:v>5.0999999999999996</c:v>
                </c:pt>
                <c:pt idx="1097">
                  <c:v>6.7333333333333334</c:v>
                </c:pt>
                <c:pt idx="1098">
                  <c:v>5.5</c:v>
                </c:pt>
                <c:pt idx="1099">
                  <c:v>5.6</c:v>
                </c:pt>
                <c:pt idx="1100">
                  <c:v>5.4</c:v>
                </c:pt>
                <c:pt idx="1101">
                  <c:v>6.2583333333333337</c:v>
                </c:pt>
                <c:pt idx="1102">
                  <c:v>6.2</c:v>
                </c:pt>
                <c:pt idx="1103">
                  <c:v>4.5999999999999996</c:v>
                </c:pt>
                <c:pt idx="1104">
                  <c:v>6.2666666666666666</c:v>
                </c:pt>
                <c:pt idx="1105">
                  <c:v>6.4</c:v>
                </c:pt>
                <c:pt idx="1106">
                  <c:v>3.7</c:v>
                </c:pt>
                <c:pt idx="1107">
                  <c:v>4.3</c:v>
                </c:pt>
                <c:pt idx="1108">
                  <c:v>8.1999999999999993</c:v>
                </c:pt>
                <c:pt idx="1109">
                  <c:v>5.25</c:v>
                </c:pt>
                <c:pt idx="1110">
                  <c:v>5.3</c:v>
                </c:pt>
                <c:pt idx="1111">
                  <c:v>5.0750000000000002</c:v>
                </c:pt>
                <c:pt idx="1112">
                  <c:v>6.8</c:v>
                </c:pt>
                <c:pt idx="1113">
                  <c:v>7.6</c:v>
                </c:pt>
                <c:pt idx="1114">
                  <c:v>6.8</c:v>
                </c:pt>
                <c:pt idx="1115">
                  <c:v>6.0500000000000007</c:v>
                </c:pt>
                <c:pt idx="1116">
                  <c:v>6.8</c:v>
                </c:pt>
                <c:pt idx="1117">
                  <c:v>5.0999999999999996</c:v>
                </c:pt>
                <c:pt idx="1118">
                  <c:v>6.0749999999999993</c:v>
                </c:pt>
                <c:pt idx="1119">
                  <c:v>7.0333333333333341</c:v>
                </c:pt>
                <c:pt idx="1120">
                  <c:v>6.625</c:v>
                </c:pt>
                <c:pt idx="1121">
                  <c:v>6.2</c:v>
                </c:pt>
                <c:pt idx="1122">
                  <c:v>6.2947368421052632</c:v>
                </c:pt>
                <c:pt idx="1123">
                  <c:v>6.4600000000000009</c:v>
                </c:pt>
                <c:pt idx="1124">
                  <c:v>5.3</c:v>
                </c:pt>
                <c:pt idx="1125">
                  <c:v>7.2750000000000004</c:v>
                </c:pt>
                <c:pt idx="1126">
                  <c:v>7.45</c:v>
                </c:pt>
                <c:pt idx="1127">
                  <c:v>6.3000000000000007</c:v>
                </c:pt>
                <c:pt idx="1128">
                  <c:v>5.9</c:v>
                </c:pt>
                <c:pt idx="1129">
                  <c:v>5.6</c:v>
                </c:pt>
                <c:pt idx="1130">
                  <c:v>7.5</c:v>
                </c:pt>
                <c:pt idx="1131">
                  <c:v>7.9</c:v>
                </c:pt>
                <c:pt idx="1132">
                  <c:v>6.9749999999999996</c:v>
                </c:pt>
                <c:pt idx="1133">
                  <c:v>7.3</c:v>
                </c:pt>
                <c:pt idx="1134">
                  <c:v>5.6105263157894738</c:v>
                </c:pt>
                <c:pt idx="1135">
                  <c:v>7.4</c:v>
                </c:pt>
                <c:pt idx="1136">
                  <c:v>7.9</c:v>
                </c:pt>
                <c:pt idx="1137">
                  <c:v>7.6</c:v>
                </c:pt>
                <c:pt idx="1138">
                  <c:v>7</c:v>
                </c:pt>
                <c:pt idx="1139">
                  <c:v>6.7666666666666648</c:v>
                </c:pt>
                <c:pt idx="1140">
                  <c:v>6.62</c:v>
                </c:pt>
                <c:pt idx="1141">
                  <c:v>5.5</c:v>
                </c:pt>
                <c:pt idx="1142">
                  <c:v>6.2</c:v>
                </c:pt>
                <c:pt idx="1143">
                  <c:v>6</c:v>
                </c:pt>
                <c:pt idx="1144">
                  <c:v>3.8</c:v>
                </c:pt>
                <c:pt idx="1145">
                  <c:v>6.95</c:v>
                </c:pt>
                <c:pt idx="1146">
                  <c:v>4</c:v>
                </c:pt>
                <c:pt idx="1147">
                  <c:v>6.6</c:v>
                </c:pt>
                <c:pt idx="1148">
                  <c:v>6.8000000000000007</c:v>
                </c:pt>
                <c:pt idx="1149">
                  <c:v>7.7</c:v>
                </c:pt>
                <c:pt idx="1150">
                  <c:v>5.7</c:v>
                </c:pt>
                <c:pt idx="1151">
                  <c:v>6.7</c:v>
                </c:pt>
                <c:pt idx="1152">
                  <c:v>7.5</c:v>
                </c:pt>
                <c:pt idx="1153">
                  <c:v>6.8</c:v>
                </c:pt>
                <c:pt idx="1154">
                  <c:v>3.4</c:v>
                </c:pt>
                <c:pt idx="1155">
                  <c:v>6.7</c:v>
                </c:pt>
                <c:pt idx="1156">
                  <c:v>5.838461538461539</c:v>
                </c:pt>
                <c:pt idx="1157">
                  <c:v>6.1</c:v>
                </c:pt>
                <c:pt idx="1158">
                  <c:v>6.2</c:v>
                </c:pt>
                <c:pt idx="1159">
                  <c:v>5.9</c:v>
                </c:pt>
                <c:pt idx="1160">
                  <c:v>6.3999999999999995</c:v>
                </c:pt>
                <c:pt idx="1161">
                  <c:v>6.1857142857142851</c:v>
                </c:pt>
                <c:pt idx="1162">
                  <c:v>6.1428571428571432</c:v>
                </c:pt>
                <c:pt idx="1163">
                  <c:v>6.75</c:v>
                </c:pt>
                <c:pt idx="1164">
                  <c:v>5.790909090909091</c:v>
                </c:pt>
                <c:pt idx="1165">
                  <c:v>5.6333333333333329</c:v>
                </c:pt>
                <c:pt idx="1166">
                  <c:v>4.3</c:v>
                </c:pt>
                <c:pt idx="1167">
                  <c:v>6.8</c:v>
                </c:pt>
                <c:pt idx="1168">
                  <c:v>5.6</c:v>
                </c:pt>
                <c:pt idx="1169">
                  <c:v>5.833333333333333</c:v>
                </c:pt>
                <c:pt idx="1170">
                  <c:v>6.5</c:v>
                </c:pt>
                <c:pt idx="1171">
                  <c:v>3.6</c:v>
                </c:pt>
                <c:pt idx="1172">
                  <c:v>5.4</c:v>
                </c:pt>
                <c:pt idx="1173">
                  <c:v>6</c:v>
                </c:pt>
                <c:pt idx="1174">
                  <c:v>5.4</c:v>
                </c:pt>
                <c:pt idx="1175">
                  <c:v>4.5999999999999996</c:v>
                </c:pt>
                <c:pt idx="1176">
                  <c:v>6.4</c:v>
                </c:pt>
                <c:pt idx="1177">
                  <c:v>6.3</c:v>
                </c:pt>
                <c:pt idx="1178">
                  <c:v>5.9666666666666659</c:v>
                </c:pt>
                <c:pt idx="1179">
                  <c:v>6.76</c:v>
                </c:pt>
                <c:pt idx="1180">
                  <c:v>7.2</c:v>
                </c:pt>
                <c:pt idx="1181">
                  <c:v>6.3</c:v>
                </c:pt>
                <c:pt idx="1182">
                  <c:v>6.3666666666666671</c:v>
                </c:pt>
                <c:pt idx="1183">
                  <c:v>6.6000000000000005</c:v>
                </c:pt>
                <c:pt idx="1184">
                  <c:v>6.8</c:v>
                </c:pt>
                <c:pt idx="1185">
                  <c:v>7.5</c:v>
                </c:pt>
                <c:pt idx="1186">
                  <c:v>3.9</c:v>
                </c:pt>
                <c:pt idx="1187">
                  <c:v>5.5</c:v>
                </c:pt>
                <c:pt idx="1188">
                  <c:v>6.1</c:v>
                </c:pt>
                <c:pt idx="1189">
                  <c:v>3.2</c:v>
                </c:pt>
                <c:pt idx="1190">
                  <c:v>5.4</c:v>
                </c:pt>
                <c:pt idx="1191">
                  <c:v>6.3</c:v>
                </c:pt>
                <c:pt idx="1192">
                  <c:v>6.4</c:v>
                </c:pt>
                <c:pt idx="1193">
                  <c:v>6.0250000000000004</c:v>
                </c:pt>
                <c:pt idx="1194">
                  <c:v>6.6928571428571422</c:v>
                </c:pt>
                <c:pt idx="1195">
                  <c:v>5</c:v>
                </c:pt>
                <c:pt idx="1196">
                  <c:v>5.85</c:v>
                </c:pt>
                <c:pt idx="1197">
                  <c:v>4.7666666666666666</c:v>
                </c:pt>
                <c:pt idx="1198">
                  <c:v>6.4666666666666659</c:v>
                </c:pt>
                <c:pt idx="1199">
                  <c:v>6.9</c:v>
                </c:pt>
                <c:pt idx="1200">
                  <c:v>7</c:v>
                </c:pt>
                <c:pt idx="1201">
                  <c:v>6.6333333333333337</c:v>
                </c:pt>
                <c:pt idx="1202">
                  <c:v>6.4</c:v>
                </c:pt>
                <c:pt idx="1203">
                  <c:v>5.5</c:v>
                </c:pt>
                <c:pt idx="1204">
                  <c:v>7</c:v>
                </c:pt>
                <c:pt idx="1205">
                  <c:v>6.655555555555555</c:v>
                </c:pt>
                <c:pt idx="1206">
                  <c:v>6.166666666666667</c:v>
                </c:pt>
                <c:pt idx="1207">
                  <c:v>5.8</c:v>
                </c:pt>
                <c:pt idx="1208">
                  <c:v>6.8</c:v>
                </c:pt>
                <c:pt idx="1209">
                  <c:v>5.5</c:v>
                </c:pt>
                <c:pt idx="1210">
                  <c:v>6.1124999999999998</c:v>
                </c:pt>
                <c:pt idx="1211">
                  <c:v>7.4</c:v>
                </c:pt>
                <c:pt idx="1212">
                  <c:v>5.5</c:v>
                </c:pt>
                <c:pt idx="1213">
                  <c:v>6.7590909090909088</c:v>
                </c:pt>
                <c:pt idx="1214">
                  <c:v>7.0200000000000005</c:v>
                </c:pt>
                <c:pt idx="1215">
                  <c:v>6.8000000000000007</c:v>
                </c:pt>
                <c:pt idx="1216">
                  <c:v>7.1000000000000005</c:v>
                </c:pt>
                <c:pt idx="1217">
                  <c:v>6.6</c:v>
                </c:pt>
                <c:pt idx="1218">
                  <c:v>6.85</c:v>
                </c:pt>
                <c:pt idx="1219">
                  <c:v>5.5750000000000002</c:v>
                </c:pt>
                <c:pt idx="1220">
                  <c:v>7.3</c:v>
                </c:pt>
                <c:pt idx="1221">
                  <c:v>4.7</c:v>
                </c:pt>
                <c:pt idx="1222">
                  <c:v>6.9</c:v>
                </c:pt>
                <c:pt idx="1223">
                  <c:v>7.3</c:v>
                </c:pt>
                <c:pt idx="1224">
                  <c:v>6</c:v>
                </c:pt>
                <c:pt idx="1225">
                  <c:v>7</c:v>
                </c:pt>
                <c:pt idx="1226">
                  <c:v>7.6</c:v>
                </c:pt>
                <c:pt idx="1227">
                  <c:v>7.8</c:v>
                </c:pt>
                <c:pt idx="1228">
                  <c:v>6.85</c:v>
                </c:pt>
                <c:pt idx="1229">
                  <c:v>7.4</c:v>
                </c:pt>
                <c:pt idx="1230">
                  <c:v>3.5</c:v>
                </c:pt>
                <c:pt idx="1231">
                  <c:v>7.6</c:v>
                </c:pt>
                <c:pt idx="1232">
                  <c:v>5.4</c:v>
                </c:pt>
                <c:pt idx="1233">
                  <c:v>7.1</c:v>
                </c:pt>
                <c:pt idx="1234">
                  <c:v>6.875</c:v>
                </c:pt>
                <c:pt idx="1235">
                  <c:v>6.5333333333333323</c:v>
                </c:pt>
                <c:pt idx="1236">
                  <c:v>6.4</c:v>
                </c:pt>
                <c:pt idx="1237">
                  <c:v>7</c:v>
                </c:pt>
                <c:pt idx="1238">
                  <c:v>5.6</c:v>
                </c:pt>
                <c:pt idx="1239">
                  <c:v>6.7666666666666666</c:v>
                </c:pt>
                <c:pt idx="1240">
                  <c:v>6.2</c:v>
                </c:pt>
                <c:pt idx="1241">
                  <c:v>4.9000000000000004</c:v>
                </c:pt>
                <c:pt idx="1242">
                  <c:v>6.5</c:v>
                </c:pt>
                <c:pt idx="1243">
                  <c:v>7.2</c:v>
                </c:pt>
                <c:pt idx="1244">
                  <c:v>6.8</c:v>
                </c:pt>
                <c:pt idx="1245">
                  <c:v>6.3</c:v>
                </c:pt>
                <c:pt idx="1246">
                  <c:v>5.9857142857142858</c:v>
                </c:pt>
                <c:pt idx="1247">
                  <c:v>6.15</c:v>
                </c:pt>
                <c:pt idx="1248">
                  <c:v>6.4</c:v>
                </c:pt>
                <c:pt idx="1249">
                  <c:v>6.2</c:v>
                </c:pt>
                <c:pt idx="1250">
                  <c:v>6.9</c:v>
                </c:pt>
                <c:pt idx="1251">
                  <c:v>5.05</c:v>
                </c:pt>
                <c:pt idx="1252">
                  <c:v>6.7</c:v>
                </c:pt>
                <c:pt idx="1253">
                  <c:v>7.3</c:v>
                </c:pt>
                <c:pt idx="1254">
                  <c:v>6.6</c:v>
                </c:pt>
                <c:pt idx="1255">
                  <c:v>4.7</c:v>
                </c:pt>
                <c:pt idx="1256">
                  <c:v>6.5666666666666664</c:v>
                </c:pt>
                <c:pt idx="1257">
                  <c:v>7.2</c:v>
                </c:pt>
                <c:pt idx="1258">
                  <c:v>6.5333333333333341</c:v>
                </c:pt>
                <c:pt idx="1259">
                  <c:v>6.9599999999999991</c:v>
                </c:pt>
                <c:pt idx="1260">
                  <c:v>7.7</c:v>
                </c:pt>
                <c:pt idx="1261">
                  <c:v>6</c:v>
                </c:pt>
                <c:pt idx="1262">
                  <c:v>6.5</c:v>
                </c:pt>
                <c:pt idx="1263">
                  <c:v>5.666666666666667</c:v>
                </c:pt>
                <c:pt idx="1264">
                  <c:v>7.1</c:v>
                </c:pt>
                <c:pt idx="1265">
                  <c:v>7</c:v>
                </c:pt>
                <c:pt idx="1266">
                  <c:v>6.7125000000000012</c:v>
                </c:pt>
                <c:pt idx="1267">
                  <c:v>7.45</c:v>
                </c:pt>
                <c:pt idx="1268">
                  <c:v>7.3</c:v>
                </c:pt>
                <c:pt idx="1269">
                  <c:v>6.1</c:v>
                </c:pt>
                <c:pt idx="1270">
                  <c:v>7.6</c:v>
                </c:pt>
                <c:pt idx="1271">
                  <c:v>6.9</c:v>
                </c:pt>
                <c:pt idx="1272">
                  <c:v>6.7</c:v>
                </c:pt>
                <c:pt idx="1273">
                  <c:v>5.9555555555555557</c:v>
                </c:pt>
                <c:pt idx="1274">
                  <c:v>6.3</c:v>
                </c:pt>
                <c:pt idx="1275">
                  <c:v>7.25</c:v>
                </c:pt>
                <c:pt idx="1276">
                  <c:v>5.6</c:v>
                </c:pt>
                <c:pt idx="1277">
                  <c:v>6.3166666666666673</c:v>
                </c:pt>
                <c:pt idx="1278">
                  <c:v>7.15</c:v>
                </c:pt>
                <c:pt idx="1279">
                  <c:v>4.4000000000000004</c:v>
                </c:pt>
                <c:pt idx="1280">
                  <c:v>5.9666666666666659</c:v>
                </c:pt>
                <c:pt idx="1281">
                  <c:v>5.8999999999999995</c:v>
                </c:pt>
                <c:pt idx="1282">
                  <c:v>6.8</c:v>
                </c:pt>
                <c:pt idx="1283">
                  <c:v>7.7</c:v>
                </c:pt>
                <c:pt idx="1284">
                  <c:v>7.5</c:v>
                </c:pt>
                <c:pt idx="1285">
                  <c:v>6</c:v>
                </c:pt>
                <c:pt idx="1286">
                  <c:v>6.375</c:v>
                </c:pt>
                <c:pt idx="1287">
                  <c:v>5.7</c:v>
                </c:pt>
                <c:pt idx="1288">
                  <c:v>7.2</c:v>
                </c:pt>
                <c:pt idx="1289">
                  <c:v>5.0999999999999996</c:v>
                </c:pt>
                <c:pt idx="1290">
                  <c:v>5.7200000000000006</c:v>
                </c:pt>
                <c:pt idx="1291">
                  <c:v>5.8</c:v>
                </c:pt>
                <c:pt idx="1292">
                  <c:v>5.8</c:v>
                </c:pt>
                <c:pt idx="1293">
                  <c:v>7.1</c:v>
                </c:pt>
                <c:pt idx="1294">
                  <c:v>5.8</c:v>
                </c:pt>
                <c:pt idx="1295">
                  <c:v>5.7333333333333334</c:v>
                </c:pt>
                <c:pt idx="1296">
                  <c:v>5.7645161290322582</c:v>
                </c:pt>
                <c:pt idx="1297">
                  <c:v>7.4</c:v>
                </c:pt>
                <c:pt idx="1298">
                  <c:v>3.8</c:v>
                </c:pt>
                <c:pt idx="1299">
                  <c:v>6.9333333333333327</c:v>
                </c:pt>
                <c:pt idx="1300">
                  <c:v>5.8</c:v>
                </c:pt>
                <c:pt idx="1301">
                  <c:v>5.7</c:v>
                </c:pt>
                <c:pt idx="1302">
                  <c:v>6.2</c:v>
                </c:pt>
                <c:pt idx="1303">
                  <c:v>5.95</c:v>
                </c:pt>
                <c:pt idx="1304">
                  <c:v>7.3</c:v>
                </c:pt>
                <c:pt idx="1305">
                  <c:v>5.0999999999999996</c:v>
                </c:pt>
                <c:pt idx="1306">
                  <c:v>7</c:v>
                </c:pt>
                <c:pt idx="1307">
                  <c:v>6.9</c:v>
                </c:pt>
                <c:pt idx="1308">
                  <c:v>5.5</c:v>
                </c:pt>
                <c:pt idx="1309">
                  <c:v>5.5571428571428569</c:v>
                </c:pt>
                <c:pt idx="1310">
                  <c:v>6.5749999999999993</c:v>
                </c:pt>
                <c:pt idx="1311">
                  <c:v>5.2</c:v>
                </c:pt>
                <c:pt idx="1312">
                  <c:v>5.6</c:v>
                </c:pt>
                <c:pt idx="1313">
                  <c:v>2.1</c:v>
                </c:pt>
                <c:pt idx="1314">
                  <c:v>5.3</c:v>
                </c:pt>
                <c:pt idx="1315">
                  <c:v>6.5</c:v>
                </c:pt>
                <c:pt idx="1316">
                  <c:v>6.9</c:v>
                </c:pt>
                <c:pt idx="1317">
                  <c:v>6.1</c:v>
                </c:pt>
                <c:pt idx="1318">
                  <c:v>5.8</c:v>
                </c:pt>
                <c:pt idx="1319">
                  <c:v>7.9</c:v>
                </c:pt>
                <c:pt idx="1320">
                  <c:v>5.8</c:v>
                </c:pt>
                <c:pt idx="1321">
                  <c:v>6.2</c:v>
                </c:pt>
                <c:pt idx="1322">
                  <c:v>7.1</c:v>
                </c:pt>
                <c:pt idx="1323">
                  <c:v>5.6</c:v>
                </c:pt>
                <c:pt idx="1324">
                  <c:v>6.15</c:v>
                </c:pt>
                <c:pt idx="1325">
                  <c:v>6.4</c:v>
                </c:pt>
                <c:pt idx="1326">
                  <c:v>5.5</c:v>
                </c:pt>
                <c:pt idx="1327">
                  <c:v>5.9</c:v>
                </c:pt>
                <c:pt idx="1328">
                  <c:v>6.4499999999999993</c:v>
                </c:pt>
                <c:pt idx="1329">
                  <c:v>6.9076923076923089</c:v>
                </c:pt>
                <c:pt idx="1330">
                  <c:v>6.5</c:v>
                </c:pt>
                <c:pt idx="1331">
                  <c:v>5.3</c:v>
                </c:pt>
                <c:pt idx="1332">
                  <c:v>6.12</c:v>
                </c:pt>
                <c:pt idx="1333">
                  <c:v>5.4</c:v>
                </c:pt>
                <c:pt idx="1334">
                  <c:v>7.35</c:v>
                </c:pt>
                <c:pt idx="1335">
                  <c:v>6.8</c:v>
                </c:pt>
                <c:pt idx="1336">
                  <c:v>6.7</c:v>
                </c:pt>
                <c:pt idx="1337">
                  <c:v>6.6499999999999995</c:v>
                </c:pt>
                <c:pt idx="1338">
                  <c:v>6.15</c:v>
                </c:pt>
                <c:pt idx="1339">
                  <c:v>7.7</c:v>
                </c:pt>
                <c:pt idx="1340">
                  <c:v>7</c:v>
                </c:pt>
                <c:pt idx="1341">
                  <c:v>6.7</c:v>
                </c:pt>
                <c:pt idx="1342">
                  <c:v>6.25</c:v>
                </c:pt>
                <c:pt idx="1343">
                  <c:v>6.5</c:v>
                </c:pt>
                <c:pt idx="1344">
                  <c:v>5.4</c:v>
                </c:pt>
                <c:pt idx="1345">
                  <c:v>6.2</c:v>
                </c:pt>
                <c:pt idx="1346">
                  <c:v>6.6</c:v>
                </c:pt>
                <c:pt idx="1347">
                  <c:v>6.5</c:v>
                </c:pt>
                <c:pt idx="1348">
                  <c:v>6.9</c:v>
                </c:pt>
                <c:pt idx="1349">
                  <c:v>5.5500000000000007</c:v>
                </c:pt>
                <c:pt idx="1350">
                  <c:v>6.7499999999999991</c:v>
                </c:pt>
                <c:pt idx="1351">
                  <c:v>5.65</c:v>
                </c:pt>
                <c:pt idx="1352">
                  <c:v>6.8111111111111109</c:v>
                </c:pt>
                <c:pt idx="1353">
                  <c:v>6.8</c:v>
                </c:pt>
                <c:pt idx="1354">
                  <c:v>7.1</c:v>
                </c:pt>
                <c:pt idx="1355">
                  <c:v>7</c:v>
                </c:pt>
                <c:pt idx="1356">
                  <c:v>6.6333333333333337</c:v>
                </c:pt>
                <c:pt idx="1357">
                  <c:v>6.08</c:v>
                </c:pt>
                <c:pt idx="1358">
                  <c:v>6.0500000000000007</c:v>
                </c:pt>
                <c:pt idx="1359">
                  <c:v>2.7</c:v>
                </c:pt>
                <c:pt idx="1360">
                  <c:v>4.5</c:v>
                </c:pt>
                <c:pt idx="1361">
                  <c:v>6.3</c:v>
                </c:pt>
                <c:pt idx="1362">
                  <c:v>5.8</c:v>
                </c:pt>
                <c:pt idx="1363">
                  <c:v>5.4250000000000007</c:v>
                </c:pt>
                <c:pt idx="1364">
                  <c:v>7.5</c:v>
                </c:pt>
                <c:pt idx="1365">
                  <c:v>5.5</c:v>
                </c:pt>
                <c:pt idx="1366">
                  <c:v>6.3000000000000007</c:v>
                </c:pt>
                <c:pt idx="1367">
                  <c:v>6.7249999999999988</c:v>
                </c:pt>
                <c:pt idx="1368">
                  <c:v>6.8000000000000007</c:v>
                </c:pt>
                <c:pt idx="1369">
                  <c:v>6.6</c:v>
                </c:pt>
                <c:pt idx="1370">
                  <c:v>6.1</c:v>
                </c:pt>
                <c:pt idx="1371">
                  <c:v>6.5</c:v>
                </c:pt>
                <c:pt idx="1372">
                  <c:v>7.2</c:v>
                </c:pt>
                <c:pt idx="1373">
                  <c:v>7.0875000000000004</c:v>
                </c:pt>
                <c:pt idx="1374">
                  <c:v>6.5</c:v>
                </c:pt>
                <c:pt idx="1375">
                  <c:v>7.4</c:v>
                </c:pt>
                <c:pt idx="1376">
                  <c:v>7</c:v>
                </c:pt>
                <c:pt idx="1377">
                  <c:v>7.6</c:v>
                </c:pt>
                <c:pt idx="1378">
                  <c:v>6.4</c:v>
                </c:pt>
                <c:pt idx="1379">
                  <c:v>4.8</c:v>
                </c:pt>
                <c:pt idx="1380">
                  <c:v>4.3499999999999996</c:v>
                </c:pt>
                <c:pt idx="1381">
                  <c:v>5.333333333333333</c:v>
                </c:pt>
                <c:pt idx="1382">
                  <c:v>6.1</c:v>
                </c:pt>
                <c:pt idx="1383">
                  <c:v>6.45</c:v>
                </c:pt>
                <c:pt idx="1384">
                  <c:v>4.4000000000000004</c:v>
                </c:pt>
                <c:pt idx="1385">
                  <c:v>4.9000000000000004</c:v>
                </c:pt>
                <c:pt idx="1386">
                  <c:v>7.8</c:v>
                </c:pt>
                <c:pt idx="1387">
                  <c:v>7.6</c:v>
                </c:pt>
                <c:pt idx="1388">
                  <c:v>7.9</c:v>
                </c:pt>
                <c:pt idx="1389">
                  <c:v>6.4</c:v>
                </c:pt>
                <c:pt idx="1390">
                  <c:v>6.95</c:v>
                </c:pt>
                <c:pt idx="1391">
                  <c:v>2.4</c:v>
                </c:pt>
                <c:pt idx="1392">
                  <c:v>5.0999999999999996</c:v>
                </c:pt>
                <c:pt idx="1393">
                  <c:v>7.9</c:v>
                </c:pt>
                <c:pt idx="1394">
                  <c:v>5.0500000000000007</c:v>
                </c:pt>
                <c:pt idx="1395">
                  <c:v>7.6714285714285708</c:v>
                </c:pt>
                <c:pt idx="1396">
                  <c:v>5.2</c:v>
                </c:pt>
                <c:pt idx="1397">
                  <c:v>5.15</c:v>
                </c:pt>
                <c:pt idx="1398">
                  <c:v>5.6</c:v>
                </c:pt>
                <c:pt idx="1399">
                  <c:v>6.5</c:v>
                </c:pt>
                <c:pt idx="1400">
                  <c:v>4.8</c:v>
                </c:pt>
                <c:pt idx="1401">
                  <c:v>5.7</c:v>
                </c:pt>
                <c:pt idx="1402">
                  <c:v>7.6</c:v>
                </c:pt>
                <c:pt idx="1403">
                  <c:v>6.0000000000000009</c:v>
                </c:pt>
                <c:pt idx="1404">
                  <c:v>6.9</c:v>
                </c:pt>
                <c:pt idx="1405">
                  <c:v>7.2</c:v>
                </c:pt>
                <c:pt idx="1406">
                  <c:v>6.3</c:v>
                </c:pt>
                <c:pt idx="1407">
                  <c:v>6.3874999999999984</c:v>
                </c:pt>
                <c:pt idx="1408">
                  <c:v>5.3666666666666671</c:v>
                </c:pt>
                <c:pt idx="1409">
                  <c:v>5.7666666666666666</c:v>
                </c:pt>
                <c:pt idx="1410">
                  <c:v>5.0999999999999996</c:v>
                </c:pt>
                <c:pt idx="1411">
                  <c:v>5.8285714285714283</c:v>
                </c:pt>
                <c:pt idx="1412">
                  <c:v>7.3</c:v>
                </c:pt>
                <c:pt idx="1413">
                  <c:v>6.0999999999999988</c:v>
                </c:pt>
                <c:pt idx="1414">
                  <c:v>6</c:v>
                </c:pt>
                <c:pt idx="1415">
                  <c:v>7</c:v>
                </c:pt>
                <c:pt idx="1416">
                  <c:v>6.875</c:v>
                </c:pt>
                <c:pt idx="1417">
                  <c:v>7.6</c:v>
                </c:pt>
                <c:pt idx="1418">
                  <c:v>5.96</c:v>
                </c:pt>
                <c:pt idx="1419">
                  <c:v>6.3</c:v>
                </c:pt>
                <c:pt idx="1420">
                  <c:v>6.5</c:v>
                </c:pt>
                <c:pt idx="1421">
                  <c:v>5.677777777777778</c:v>
                </c:pt>
                <c:pt idx="1422">
                  <c:v>5.7</c:v>
                </c:pt>
                <c:pt idx="1423">
                  <c:v>6</c:v>
                </c:pt>
                <c:pt idx="1424">
                  <c:v>6.4</c:v>
                </c:pt>
                <c:pt idx="1425">
                  <c:v>6.8</c:v>
                </c:pt>
                <c:pt idx="1426">
                  <c:v>7.0000000000000009</c:v>
                </c:pt>
                <c:pt idx="1427">
                  <c:v>5.6</c:v>
                </c:pt>
                <c:pt idx="1428">
                  <c:v>6</c:v>
                </c:pt>
                <c:pt idx="1429">
                  <c:v>5.65</c:v>
                </c:pt>
                <c:pt idx="1430">
                  <c:v>7.3</c:v>
                </c:pt>
                <c:pt idx="1431">
                  <c:v>7</c:v>
                </c:pt>
                <c:pt idx="1432">
                  <c:v>8</c:v>
                </c:pt>
                <c:pt idx="1433">
                  <c:v>8.5</c:v>
                </c:pt>
                <c:pt idx="1434">
                  <c:v>6.05</c:v>
                </c:pt>
                <c:pt idx="1435">
                  <c:v>6.5962962962962974</c:v>
                </c:pt>
                <c:pt idx="1436">
                  <c:v>6.3</c:v>
                </c:pt>
                <c:pt idx="1437">
                  <c:v>4.5999999999999996</c:v>
                </c:pt>
                <c:pt idx="1438">
                  <c:v>6.0666666666666664</c:v>
                </c:pt>
                <c:pt idx="1439">
                  <c:v>7.1</c:v>
                </c:pt>
                <c:pt idx="1440">
                  <c:v>6.8461538461538458</c:v>
                </c:pt>
                <c:pt idx="1441">
                  <c:v>7.5</c:v>
                </c:pt>
                <c:pt idx="1442">
                  <c:v>7.2</c:v>
                </c:pt>
                <c:pt idx="1443">
                  <c:v>6</c:v>
                </c:pt>
                <c:pt idx="1444">
                  <c:v>6.7</c:v>
                </c:pt>
                <c:pt idx="1445">
                  <c:v>5.7</c:v>
                </c:pt>
                <c:pt idx="1446">
                  <c:v>4.2</c:v>
                </c:pt>
                <c:pt idx="1447">
                  <c:v>5.0999999999999996</c:v>
                </c:pt>
                <c:pt idx="1448">
                  <c:v>3.55</c:v>
                </c:pt>
                <c:pt idx="1449">
                  <c:v>7.1</c:v>
                </c:pt>
                <c:pt idx="1450">
                  <c:v>6.65</c:v>
                </c:pt>
                <c:pt idx="1451">
                  <c:v>6.8</c:v>
                </c:pt>
                <c:pt idx="1452">
                  <c:v>6</c:v>
                </c:pt>
                <c:pt idx="1453">
                  <c:v>5.65</c:v>
                </c:pt>
                <c:pt idx="1454">
                  <c:v>6.1</c:v>
                </c:pt>
                <c:pt idx="1455">
                  <c:v>8</c:v>
                </c:pt>
                <c:pt idx="1456">
                  <c:v>5.3999999999999995</c:v>
                </c:pt>
                <c:pt idx="1457">
                  <c:v>7.95</c:v>
                </c:pt>
                <c:pt idx="1458">
                  <c:v>4.3</c:v>
                </c:pt>
                <c:pt idx="1459">
                  <c:v>6.8428571428571425</c:v>
                </c:pt>
                <c:pt idx="1460">
                  <c:v>5.8</c:v>
                </c:pt>
                <c:pt idx="1461">
                  <c:v>5.9</c:v>
                </c:pt>
                <c:pt idx="1462">
                  <c:v>5.9</c:v>
                </c:pt>
                <c:pt idx="1463">
                  <c:v>6.5333333333333341</c:v>
                </c:pt>
                <c:pt idx="1464">
                  <c:v>7.4</c:v>
                </c:pt>
                <c:pt idx="1465">
                  <c:v>5.9</c:v>
                </c:pt>
                <c:pt idx="1466">
                  <c:v>6.333333333333333</c:v>
                </c:pt>
                <c:pt idx="1467">
                  <c:v>5.8</c:v>
                </c:pt>
                <c:pt idx="1468">
                  <c:v>7.1</c:v>
                </c:pt>
                <c:pt idx="1469">
                  <c:v>6.8896551724137947</c:v>
                </c:pt>
                <c:pt idx="1470">
                  <c:v>5.0999999999999996</c:v>
                </c:pt>
                <c:pt idx="1471">
                  <c:v>6.2399999999999993</c:v>
                </c:pt>
                <c:pt idx="1472">
                  <c:v>5.3599999999999994</c:v>
                </c:pt>
                <c:pt idx="1473">
                  <c:v>6.55</c:v>
                </c:pt>
                <c:pt idx="1474">
                  <c:v>5.65</c:v>
                </c:pt>
                <c:pt idx="1475">
                  <c:v>7.4799999999999995</c:v>
                </c:pt>
                <c:pt idx="1476">
                  <c:v>7.6</c:v>
                </c:pt>
                <c:pt idx="1477">
                  <c:v>5.8249999999999993</c:v>
                </c:pt>
                <c:pt idx="1478">
                  <c:v>7.1</c:v>
                </c:pt>
                <c:pt idx="1479">
                  <c:v>4.8</c:v>
                </c:pt>
                <c:pt idx="1480">
                  <c:v>7.1</c:v>
                </c:pt>
                <c:pt idx="1481">
                  <c:v>5.7799999999999994</c:v>
                </c:pt>
                <c:pt idx="1482">
                  <c:v>7.4</c:v>
                </c:pt>
                <c:pt idx="1483">
                  <c:v>8</c:v>
                </c:pt>
                <c:pt idx="1484">
                  <c:v>8.1</c:v>
                </c:pt>
                <c:pt idx="1485">
                  <c:v>6.7</c:v>
                </c:pt>
                <c:pt idx="1486">
                  <c:v>6.4</c:v>
                </c:pt>
                <c:pt idx="1487">
                  <c:v>5.8</c:v>
                </c:pt>
                <c:pt idx="1488">
                  <c:v>5.4333333333333336</c:v>
                </c:pt>
                <c:pt idx="1489">
                  <c:v>6.3249999999999993</c:v>
                </c:pt>
                <c:pt idx="1490">
                  <c:v>6.3583333333333334</c:v>
                </c:pt>
                <c:pt idx="1491">
                  <c:v>5.65</c:v>
                </c:pt>
                <c:pt idx="1492">
                  <c:v>5.85</c:v>
                </c:pt>
                <c:pt idx="1493">
                  <c:v>7.1</c:v>
                </c:pt>
                <c:pt idx="1494">
                  <c:v>5.8</c:v>
                </c:pt>
                <c:pt idx="1495">
                  <c:v>7.5</c:v>
                </c:pt>
                <c:pt idx="1496">
                  <c:v>5.0999999999999996</c:v>
                </c:pt>
                <c:pt idx="1497">
                  <c:v>6.9249999999999998</c:v>
                </c:pt>
                <c:pt idx="1498">
                  <c:v>6.4</c:v>
                </c:pt>
                <c:pt idx="1499">
                  <c:v>7.5</c:v>
                </c:pt>
                <c:pt idx="1500">
                  <c:v>6.375</c:v>
                </c:pt>
                <c:pt idx="1501">
                  <c:v>2.9</c:v>
                </c:pt>
                <c:pt idx="1502">
                  <c:v>6.3285714285714283</c:v>
                </c:pt>
                <c:pt idx="1503">
                  <c:v>7</c:v>
                </c:pt>
                <c:pt idx="1504">
                  <c:v>5.5</c:v>
                </c:pt>
                <c:pt idx="1505">
                  <c:v>5.4666666666666668</c:v>
                </c:pt>
                <c:pt idx="1506">
                  <c:v>6.8</c:v>
                </c:pt>
                <c:pt idx="1507">
                  <c:v>3.7</c:v>
                </c:pt>
                <c:pt idx="1508">
                  <c:v>7.5</c:v>
                </c:pt>
                <c:pt idx="1509">
                  <c:v>3.4</c:v>
                </c:pt>
                <c:pt idx="1510">
                  <c:v>6.7</c:v>
                </c:pt>
                <c:pt idx="1511">
                  <c:v>6.45</c:v>
                </c:pt>
                <c:pt idx="1512">
                  <c:v>5.6000000000000005</c:v>
                </c:pt>
                <c:pt idx="1513">
                  <c:v>5.0500000000000007</c:v>
                </c:pt>
                <c:pt idx="1514">
                  <c:v>7.5</c:v>
                </c:pt>
                <c:pt idx="1515">
                  <c:v>6.7</c:v>
                </c:pt>
                <c:pt idx="1516">
                  <c:v>5.7</c:v>
                </c:pt>
                <c:pt idx="1517">
                  <c:v>6.7099999999999991</c:v>
                </c:pt>
                <c:pt idx="1518">
                  <c:v>4.4000000000000004</c:v>
                </c:pt>
                <c:pt idx="1519">
                  <c:v>7</c:v>
                </c:pt>
                <c:pt idx="1520">
                  <c:v>6</c:v>
                </c:pt>
                <c:pt idx="1521">
                  <c:v>6.75</c:v>
                </c:pt>
                <c:pt idx="1522">
                  <c:v>5.8</c:v>
                </c:pt>
                <c:pt idx="1523">
                  <c:v>6.95</c:v>
                </c:pt>
                <c:pt idx="1524">
                  <c:v>7.6</c:v>
                </c:pt>
                <c:pt idx="1525">
                  <c:v>5.8666666666666671</c:v>
                </c:pt>
                <c:pt idx="1526">
                  <c:v>6.9</c:v>
                </c:pt>
                <c:pt idx="1527">
                  <c:v>6.8</c:v>
                </c:pt>
                <c:pt idx="1528">
                  <c:v>5.7333333333333334</c:v>
                </c:pt>
                <c:pt idx="1529">
                  <c:v>5.8</c:v>
                </c:pt>
                <c:pt idx="1530">
                  <c:v>6.25</c:v>
                </c:pt>
                <c:pt idx="1531">
                  <c:v>6.1</c:v>
                </c:pt>
                <c:pt idx="1532">
                  <c:v>6.9000000000000012</c:v>
                </c:pt>
                <c:pt idx="1533">
                  <c:v>7.2</c:v>
                </c:pt>
                <c:pt idx="1534">
                  <c:v>5.0999999999999996</c:v>
                </c:pt>
                <c:pt idx="1535">
                  <c:v>5.2</c:v>
                </c:pt>
                <c:pt idx="1536">
                  <c:v>7.6</c:v>
                </c:pt>
                <c:pt idx="1537">
                  <c:v>6.8</c:v>
                </c:pt>
                <c:pt idx="1538">
                  <c:v>3.9</c:v>
                </c:pt>
                <c:pt idx="1539">
                  <c:v>6.625</c:v>
                </c:pt>
                <c:pt idx="1540">
                  <c:v>6.5</c:v>
                </c:pt>
                <c:pt idx="1541">
                  <c:v>6.2</c:v>
                </c:pt>
                <c:pt idx="1542">
                  <c:v>5.6</c:v>
                </c:pt>
                <c:pt idx="1543">
                  <c:v>6</c:v>
                </c:pt>
                <c:pt idx="1544">
                  <c:v>5.65</c:v>
                </c:pt>
                <c:pt idx="1545">
                  <c:v>5.5</c:v>
                </c:pt>
                <c:pt idx="1546">
                  <c:v>6</c:v>
                </c:pt>
                <c:pt idx="1547">
                  <c:v>6.15</c:v>
                </c:pt>
                <c:pt idx="1548">
                  <c:v>5.166666666666667</c:v>
                </c:pt>
                <c:pt idx="1549">
                  <c:v>3.8</c:v>
                </c:pt>
                <c:pt idx="1550">
                  <c:v>6</c:v>
                </c:pt>
                <c:pt idx="1551">
                  <c:v>6.3</c:v>
                </c:pt>
                <c:pt idx="1552">
                  <c:v>5.6</c:v>
                </c:pt>
                <c:pt idx="1553">
                  <c:v>4.8499999999999996</c:v>
                </c:pt>
                <c:pt idx="1554">
                  <c:v>7.8</c:v>
                </c:pt>
                <c:pt idx="1555">
                  <c:v>7.1</c:v>
                </c:pt>
                <c:pt idx="1556">
                  <c:v>5.6</c:v>
                </c:pt>
                <c:pt idx="1557">
                  <c:v>7.9</c:v>
                </c:pt>
                <c:pt idx="1558">
                  <c:v>5.0999999999999996</c:v>
                </c:pt>
                <c:pt idx="1559">
                  <c:v>7.4</c:v>
                </c:pt>
                <c:pt idx="1560">
                  <c:v>7.3</c:v>
                </c:pt>
                <c:pt idx="1561">
                  <c:v>6.5</c:v>
                </c:pt>
                <c:pt idx="1562">
                  <c:v>4.5</c:v>
                </c:pt>
                <c:pt idx="1563">
                  <c:v>7.1</c:v>
                </c:pt>
                <c:pt idx="1564">
                  <c:v>4</c:v>
                </c:pt>
                <c:pt idx="1565">
                  <c:v>4.5999999999999996</c:v>
                </c:pt>
                <c:pt idx="1566">
                  <c:v>5.6</c:v>
                </c:pt>
                <c:pt idx="1567">
                  <c:v>7.4999999999999982</c:v>
                </c:pt>
                <c:pt idx="1568">
                  <c:v>6</c:v>
                </c:pt>
                <c:pt idx="1569">
                  <c:v>5.25</c:v>
                </c:pt>
                <c:pt idx="1570">
                  <c:v>7.8</c:v>
                </c:pt>
                <c:pt idx="1571">
                  <c:v>6.2</c:v>
                </c:pt>
                <c:pt idx="1572">
                  <c:v>5.844444444444445</c:v>
                </c:pt>
                <c:pt idx="1573">
                  <c:v>5.7</c:v>
                </c:pt>
                <c:pt idx="1574">
                  <c:v>6.4</c:v>
                </c:pt>
                <c:pt idx="1575">
                  <c:v>7.5</c:v>
                </c:pt>
                <c:pt idx="1576">
                  <c:v>6.3</c:v>
                </c:pt>
                <c:pt idx="1577">
                  <c:v>5.0999999999999996</c:v>
                </c:pt>
                <c:pt idx="1578">
                  <c:v>5.4333333333333336</c:v>
                </c:pt>
                <c:pt idx="1579">
                  <c:v>6.6478260869565222</c:v>
                </c:pt>
                <c:pt idx="1580">
                  <c:v>7.4</c:v>
                </c:pt>
                <c:pt idx="1581">
                  <c:v>7.3</c:v>
                </c:pt>
                <c:pt idx="1582">
                  <c:v>7.7</c:v>
                </c:pt>
                <c:pt idx="1583">
                  <c:v>5.5</c:v>
                </c:pt>
                <c:pt idx="1584">
                  <c:v>6.55</c:v>
                </c:pt>
                <c:pt idx="1585">
                  <c:v>6.1</c:v>
                </c:pt>
                <c:pt idx="1586">
                  <c:v>7.9</c:v>
                </c:pt>
                <c:pt idx="1587">
                  <c:v>6.5250000000000004</c:v>
                </c:pt>
                <c:pt idx="1588">
                  <c:v>6.1</c:v>
                </c:pt>
                <c:pt idx="1589">
                  <c:v>5.9</c:v>
                </c:pt>
                <c:pt idx="1590">
                  <c:v>5.7</c:v>
                </c:pt>
                <c:pt idx="1591">
                  <c:v>5</c:v>
                </c:pt>
                <c:pt idx="1592">
                  <c:v>5.3</c:v>
                </c:pt>
                <c:pt idx="1593">
                  <c:v>5.4</c:v>
                </c:pt>
                <c:pt idx="1594">
                  <c:v>7.1</c:v>
                </c:pt>
                <c:pt idx="1595">
                  <c:v>6.8</c:v>
                </c:pt>
                <c:pt idx="1596">
                  <c:v>6.2</c:v>
                </c:pt>
                <c:pt idx="1597">
                  <c:v>7.3</c:v>
                </c:pt>
                <c:pt idx="1598">
                  <c:v>5.1285714285714281</c:v>
                </c:pt>
                <c:pt idx="1599">
                  <c:v>4</c:v>
                </c:pt>
                <c:pt idx="1600">
                  <c:v>7.1</c:v>
                </c:pt>
                <c:pt idx="1601">
                  <c:v>6.8</c:v>
                </c:pt>
                <c:pt idx="1602">
                  <c:v>5.7</c:v>
                </c:pt>
                <c:pt idx="1603">
                  <c:v>6.6</c:v>
                </c:pt>
                <c:pt idx="1604">
                  <c:v>4.0999999999999996</c:v>
                </c:pt>
                <c:pt idx="1605">
                  <c:v>7.4</c:v>
                </c:pt>
                <c:pt idx="1606">
                  <c:v>6.5</c:v>
                </c:pt>
                <c:pt idx="1607">
                  <c:v>5.7</c:v>
                </c:pt>
                <c:pt idx="1608">
                  <c:v>5.9</c:v>
                </c:pt>
                <c:pt idx="1609">
                  <c:v>6.25</c:v>
                </c:pt>
                <c:pt idx="1610">
                  <c:v>6.9499999999999993</c:v>
                </c:pt>
                <c:pt idx="1611">
                  <c:v>6.4</c:v>
                </c:pt>
                <c:pt idx="1612">
                  <c:v>6.8</c:v>
                </c:pt>
                <c:pt idx="1613">
                  <c:v>6.16</c:v>
                </c:pt>
                <c:pt idx="1614">
                  <c:v>7.05</c:v>
                </c:pt>
                <c:pt idx="1615">
                  <c:v>3</c:v>
                </c:pt>
                <c:pt idx="1616">
                  <c:v>5.0999999999999996</c:v>
                </c:pt>
                <c:pt idx="1617">
                  <c:v>6.8</c:v>
                </c:pt>
                <c:pt idx="1618">
                  <c:v>6.8</c:v>
                </c:pt>
                <c:pt idx="1619">
                  <c:v>5.3</c:v>
                </c:pt>
                <c:pt idx="1620">
                  <c:v>3.7</c:v>
                </c:pt>
                <c:pt idx="1621">
                  <c:v>7.7</c:v>
                </c:pt>
                <c:pt idx="1622">
                  <c:v>7.1</c:v>
                </c:pt>
                <c:pt idx="1623">
                  <c:v>4.7</c:v>
                </c:pt>
                <c:pt idx="1624">
                  <c:v>4.3</c:v>
                </c:pt>
                <c:pt idx="1625">
                  <c:v>5.4</c:v>
                </c:pt>
                <c:pt idx="1626">
                  <c:v>6.3</c:v>
                </c:pt>
                <c:pt idx="1627">
                  <c:v>6.95</c:v>
                </c:pt>
                <c:pt idx="1628">
                  <c:v>3</c:v>
                </c:pt>
                <c:pt idx="1629">
                  <c:v>7.2666666666666666</c:v>
                </c:pt>
                <c:pt idx="1630">
                  <c:v>7.3</c:v>
                </c:pt>
                <c:pt idx="1631">
                  <c:v>5.55</c:v>
                </c:pt>
                <c:pt idx="1632">
                  <c:v>4</c:v>
                </c:pt>
                <c:pt idx="1633">
                  <c:v>6.65</c:v>
                </c:pt>
                <c:pt idx="1634">
                  <c:v>6</c:v>
                </c:pt>
                <c:pt idx="1635">
                  <c:v>6.5</c:v>
                </c:pt>
                <c:pt idx="1636">
                  <c:v>7.6</c:v>
                </c:pt>
                <c:pt idx="1637">
                  <c:v>6.6</c:v>
                </c:pt>
                <c:pt idx="1638">
                  <c:v>4.333333333333333</c:v>
                </c:pt>
                <c:pt idx="1639">
                  <c:v>6</c:v>
                </c:pt>
                <c:pt idx="1640">
                  <c:v>4.8</c:v>
                </c:pt>
                <c:pt idx="1641">
                  <c:v>5.7</c:v>
                </c:pt>
                <c:pt idx="1642">
                  <c:v>5.7</c:v>
                </c:pt>
                <c:pt idx="1643">
                  <c:v>6.6</c:v>
                </c:pt>
                <c:pt idx="1644">
                  <c:v>8.3000000000000007</c:v>
                </c:pt>
                <c:pt idx="1645">
                  <c:v>6</c:v>
                </c:pt>
                <c:pt idx="1646">
                  <c:v>6.9</c:v>
                </c:pt>
                <c:pt idx="1647">
                  <c:v>6.6</c:v>
                </c:pt>
                <c:pt idx="1648">
                  <c:v>5.7</c:v>
                </c:pt>
                <c:pt idx="1649">
                  <c:v>3.9</c:v>
                </c:pt>
                <c:pt idx="1650">
                  <c:v>5.4499999999999993</c:v>
                </c:pt>
                <c:pt idx="1651">
                  <c:v>6.5</c:v>
                </c:pt>
                <c:pt idx="1652">
                  <c:v>5.2</c:v>
                </c:pt>
                <c:pt idx="1653">
                  <c:v>4.9000000000000004</c:v>
                </c:pt>
                <c:pt idx="1654">
                  <c:v>6.5</c:v>
                </c:pt>
                <c:pt idx="1655">
                  <c:v>8.5</c:v>
                </c:pt>
                <c:pt idx="1656">
                  <c:v>6.7</c:v>
                </c:pt>
                <c:pt idx="1657">
                  <c:v>6.7</c:v>
                </c:pt>
                <c:pt idx="1658">
                  <c:v>6.1</c:v>
                </c:pt>
                <c:pt idx="1659">
                  <c:v>6.4666666666666659</c:v>
                </c:pt>
                <c:pt idx="1660">
                  <c:v>6.6</c:v>
                </c:pt>
                <c:pt idx="1661">
                  <c:v>6.7</c:v>
                </c:pt>
                <c:pt idx="1662">
                  <c:v>6.8</c:v>
                </c:pt>
                <c:pt idx="1663">
                  <c:v>6.9</c:v>
                </c:pt>
                <c:pt idx="1664">
                  <c:v>7.5</c:v>
                </c:pt>
                <c:pt idx="1665">
                  <c:v>6.1999999999999984</c:v>
                </c:pt>
                <c:pt idx="1666">
                  <c:v>6.6</c:v>
                </c:pt>
                <c:pt idx="1667">
                  <c:v>5.6</c:v>
                </c:pt>
                <c:pt idx="1668">
                  <c:v>7.1</c:v>
                </c:pt>
                <c:pt idx="1669">
                  <c:v>6.166666666666667</c:v>
                </c:pt>
                <c:pt idx="1670">
                  <c:v>7.7</c:v>
                </c:pt>
                <c:pt idx="1671">
                  <c:v>4.78</c:v>
                </c:pt>
                <c:pt idx="1672">
                  <c:v>7.12</c:v>
                </c:pt>
                <c:pt idx="1673">
                  <c:v>6.5</c:v>
                </c:pt>
                <c:pt idx="1674">
                  <c:v>5.8</c:v>
                </c:pt>
                <c:pt idx="1675">
                  <c:v>7.1</c:v>
                </c:pt>
                <c:pt idx="1676">
                  <c:v>6.7</c:v>
                </c:pt>
                <c:pt idx="1677">
                  <c:v>6.9799999999999995</c:v>
                </c:pt>
                <c:pt idx="1678">
                  <c:v>7.4</c:v>
                </c:pt>
                <c:pt idx="1679">
                  <c:v>8</c:v>
                </c:pt>
                <c:pt idx="1680">
                  <c:v>6.8</c:v>
                </c:pt>
                <c:pt idx="1681">
                  <c:v>6.7</c:v>
                </c:pt>
                <c:pt idx="1682">
                  <c:v>4.8</c:v>
                </c:pt>
                <c:pt idx="1683">
                  <c:v>6.2833333333333341</c:v>
                </c:pt>
                <c:pt idx="1684">
                  <c:v>7.4</c:v>
                </c:pt>
                <c:pt idx="1685">
                  <c:v>6.3</c:v>
                </c:pt>
                <c:pt idx="1686">
                  <c:v>5.8</c:v>
                </c:pt>
                <c:pt idx="1687">
                  <c:v>5.35</c:v>
                </c:pt>
                <c:pt idx="1688">
                  <c:v>6.3</c:v>
                </c:pt>
                <c:pt idx="1689">
                  <c:v>7.333333333333333</c:v>
                </c:pt>
                <c:pt idx="1690">
                  <c:v>7.1</c:v>
                </c:pt>
                <c:pt idx="1691">
                  <c:v>5.6</c:v>
                </c:pt>
                <c:pt idx="1692">
                  <c:v>5.6</c:v>
                </c:pt>
                <c:pt idx="1693">
                  <c:v>7.9</c:v>
                </c:pt>
                <c:pt idx="1694">
                  <c:v>5.3</c:v>
                </c:pt>
                <c:pt idx="1695">
                  <c:v>6.8</c:v>
                </c:pt>
                <c:pt idx="1696">
                  <c:v>7.2</c:v>
                </c:pt>
                <c:pt idx="1697">
                  <c:v>2.2999999999999998</c:v>
                </c:pt>
                <c:pt idx="1698">
                  <c:v>6.6</c:v>
                </c:pt>
                <c:pt idx="1699">
                  <c:v>7.7</c:v>
                </c:pt>
                <c:pt idx="1700">
                  <c:v>6.9</c:v>
                </c:pt>
                <c:pt idx="1701">
                  <c:v>6.2666666666666666</c:v>
                </c:pt>
                <c:pt idx="1702">
                  <c:v>7.6</c:v>
                </c:pt>
                <c:pt idx="1703">
                  <c:v>5.8</c:v>
                </c:pt>
                <c:pt idx="1704">
                  <c:v>6.45</c:v>
                </c:pt>
                <c:pt idx="1705">
                  <c:v>4.8</c:v>
                </c:pt>
                <c:pt idx="1706">
                  <c:v>7.25</c:v>
                </c:pt>
                <c:pt idx="1707">
                  <c:v>7.2</c:v>
                </c:pt>
                <c:pt idx="1708">
                  <c:v>6.5</c:v>
                </c:pt>
                <c:pt idx="1709">
                  <c:v>3.7</c:v>
                </c:pt>
                <c:pt idx="1710">
                  <c:v>6.2</c:v>
                </c:pt>
                <c:pt idx="1711">
                  <c:v>6.6</c:v>
                </c:pt>
                <c:pt idx="1712">
                  <c:v>6.9</c:v>
                </c:pt>
                <c:pt idx="1713">
                  <c:v>4.5999999999999996</c:v>
                </c:pt>
                <c:pt idx="1714">
                  <c:v>8.5</c:v>
                </c:pt>
                <c:pt idx="1715">
                  <c:v>6.15</c:v>
                </c:pt>
                <c:pt idx="1716">
                  <c:v>5</c:v>
                </c:pt>
                <c:pt idx="1717">
                  <c:v>6.8</c:v>
                </c:pt>
                <c:pt idx="1718">
                  <c:v>6.4333333333333327</c:v>
                </c:pt>
                <c:pt idx="1719">
                  <c:v>6.5</c:v>
                </c:pt>
                <c:pt idx="1720">
                  <c:v>6.4920000000000009</c:v>
                </c:pt>
                <c:pt idx="1721">
                  <c:v>5.7</c:v>
                </c:pt>
                <c:pt idx="1722">
                  <c:v>5.5</c:v>
                </c:pt>
                <c:pt idx="1723">
                  <c:v>5.0999999999999996</c:v>
                </c:pt>
                <c:pt idx="1724">
                  <c:v>6.9</c:v>
                </c:pt>
                <c:pt idx="1725">
                  <c:v>6.5</c:v>
                </c:pt>
                <c:pt idx="1726">
                  <c:v>6.3</c:v>
                </c:pt>
                <c:pt idx="1727">
                  <c:v>4.5500000000000007</c:v>
                </c:pt>
                <c:pt idx="1728">
                  <c:v>7.6</c:v>
                </c:pt>
                <c:pt idx="1729">
                  <c:v>7.4</c:v>
                </c:pt>
                <c:pt idx="1730">
                  <c:v>6.9666666666666659</c:v>
                </c:pt>
                <c:pt idx="1731">
                  <c:v>5.15</c:v>
                </c:pt>
                <c:pt idx="1732">
                  <c:v>5.0999999999999996</c:v>
                </c:pt>
                <c:pt idx="1733">
                  <c:v>6.5500000000000007</c:v>
                </c:pt>
                <c:pt idx="1734">
                  <c:v>5.4363636363636365</c:v>
                </c:pt>
                <c:pt idx="1735">
                  <c:v>6.6</c:v>
                </c:pt>
                <c:pt idx="1736">
                  <c:v>6.5333333333333341</c:v>
                </c:pt>
                <c:pt idx="1737">
                  <c:v>5.6</c:v>
                </c:pt>
                <c:pt idx="1738">
                  <c:v>3.7</c:v>
                </c:pt>
                <c:pt idx="1739">
                  <c:v>7.4</c:v>
                </c:pt>
                <c:pt idx="1740">
                  <c:v>5.5</c:v>
                </c:pt>
                <c:pt idx="1741">
                  <c:v>5.8</c:v>
                </c:pt>
                <c:pt idx="1742">
                  <c:v>6.3</c:v>
                </c:pt>
                <c:pt idx="1743">
                  <c:v>5.2</c:v>
                </c:pt>
                <c:pt idx="1744">
                  <c:v>6</c:v>
                </c:pt>
                <c:pt idx="1745">
                  <c:v>7.4</c:v>
                </c:pt>
                <c:pt idx="1746">
                  <c:v>6.5749999999999993</c:v>
                </c:pt>
                <c:pt idx="1747">
                  <c:v>5.9</c:v>
                </c:pt>
                <c:pt idx="1748">
                  <c:v>7.6</c:v>
                </c:pt>
                <c:pt idx="1749">
                  <c:v>5</c:v>
                </c:pt>
                <c:pt idx="1750">
                  <c:v>8.1</c:v>
                </c:pt>
                <c:pt idx="1751">
                  <c:v>7.8</c:v>
                </c:pt>
                <c:pt idx="1752">
                  <c:v>7.4</c:v>
                </c:pt>
                <c:pt idx="1753">
                  <c:v>7.6</c:v>
                </c:pt>
                <c:pt idx="1754">
                  <c:v>7.7</c:v>
                </c:pt>
                <c:pt idx="1755">
                  <c:v>8</c:v>
                </c:pt>
                <c:pt idx="1756">
                  <c:v>5.45</c:v>
                </c:pt>
                <c:pt idx="1757">
                  <c:v>6.5</c:v>
                </c:pt>
                <c:pt idx="1758">
                  <c:v>6.7639999999999985</c:v>
                </c:pt>
                <c:pt idx="1759">
                  <c:v>6.4272727272727277</c:v>
                </c:pt>
                <c:pt idx="1760">
                  <c:v>5.7</c:v>
                </c:pt>
                <c:pt idx="1761">
                  <c:v>5.9</c:v>
                </c:pt>
                <c:pt idx="1762">
                  <c:v>5.2</c:v>
                </c:pt>
                <c:pt idx="1763">
                  <c:v>2.7</c:v>
                </c:pt>
                <c:pt idx="1764">
                  <c:v>5.8</c:v>
                </c:pt>
                <c:pt idx="1765">
                  <c:v>6.5214285714285714</c:v>
                </c:pt>
                <c:pt idx="1766">
                  <c:v>6.7</c:v>
                </c:pt>
                <c:pt idx="1767">
                  <c:v>5.6</c:v>
                </c:pt>
                <c:pt idx="1768">
                  <c:v>6.1333333333333329</c:v>
                </c:pt>
                <c:pt idx="1769">
                  <c:v>7.4</c:v>
                </c:pt>
                <c:pt idx="1770">
                  <c:v>6.468</c:v>
                </c:pt>
                <c:pt idx="1771">
                  <c:v>6.7222222222222223</c:v>
                </c:pt>
                <c:pt idx="1772">
                  <c:v>5.6999999999999993</c:v>
                </c:pt>
                <c:pt idx="1773">
                  <c:v>6.9</c:v>
                </c:pt>
                <c:pt idx="1774">
                  <c:v>5.5</c:v>
                </c:pt>
                <c:pt idx="1775">
                  <c:v>4.5</c:v>
                </c:pt>
                <c:pt idx="1776">
                  <c:v>6.7</c:v>
                </c:pt>
                <c:pt idx="1777">
                  <c:v>4.8</c:v>
                </c:pt>
                <c:pt idx="1778">
                  <c:v>6.3</c:v>
                </c:pt>
                <c:pt idx="1779">
                  <c:v>7.5</c:v>
                </c:pt>
                <c:pt idx="1780">
                  <c:v>5.5</c:v>
                </c:pt>
                <c:pt idx="1781">
                  <c:v>5.2</c:v>
                </c:pt>
                <c:pt idx="1782">
                  <c:v>6.0499999999999989</c:v>
                </c:pt>
                <c:pt idx="1783">
                  <c:v>5.4</c:v>
                </c:pt>
                <c:pt idx="1784">
                  <c:v>5.7</c:v>
                </c:pt>
                <c:pt idx="1785">
                  <c:v>7.7</c:v>
                </c:pt>
                <c:pt idx="1786">
                  <c:v>7.7</c:v>
                </c:pt>
                <c:pt idx="1787">
                  <c:v>6.7</c:v>
                </c:pt>
                <c:pt idx="1788">
                  <c:v>6.6</c:v>
                </c:pt>
                <c:pt idx="1789">
                  <c:v>3.5</c:v>
                </c:pt>
                <c:pt idx="1790">
                  <c:v>7.1</c:v>
                </c:pt>
                <c:pt idx="1791">
                  <c:v>6.6749999999999989</c:v>
                </c:pt>
                <c:pt idx="1792">
                  <c:v>6.8137931034482735</c:v>
                </c:pt>
                <c:pt idx="1793">
                  <c:v>4.5</c:v>
                </c:pt>
                <c:pt idx="1794">
                  <c:v>6.0500000000000007</c:v>
                </c:pt>
                <c:pt idx="1795">
                  <c:v>4.8</c:v>
                </c:pt>
                <c:pt idx="1796">
                  <c:v>7.3</c:v>
                </c:pt>
                <c:pt idx="1797">
                  <c:v>6.5</c:v>
                </c:pt>
                <c:pt idx="1798">
                  <c:v>5.8</c:v>
                </c:pt>
                <c:pt idx="1799">
                  <c:v>7.1</c:v>
                </c:pt>
                <c:pt idx="1800">
                  <c:v>6.0285714285714294</c:v>
                </c:pt>
                <c:pt idx="1801">
                  <c:v>6.1</c:v>
                </c:pt>
                <c:pt idx="1802">
                  <c:v>3.9</c:v>
                </c:pt>
                <c:pt idx="1803">
                  <c:v>7.6</c:v>
                </c:pt>
                <c:pt idx="1804">
                  <c:v>7.1</c:v>
                </c:pt>
                <c:pt idx="1805">
                  <c:v>7</c:v>
                </c:pt>
                <c:pt idx="1806">
                  <c:v>6.7040000000000006</c:v>
                </c:pt>
                <c:pt idx="1807">
                  <c:v>6.3</c:v>
                </c:pt>
                <c:pt idx="1808">
                  <c:v>7.2</c:v>
                </c:pt>
                <c:pt idx="1809">
                  <c:v>7.4250000000000007</c:v>
                </c:pt>
                <c:pt idx="1810">
                  <c:v>6.7333333333333343</c:v>
                </c:pt>
                <c:pt idx="1811">
                  <c:v>7.8</c:v>
                </c:pt>
                <c:pt idx="1812">
                  <c:v>6.2</c:v>
                </c:pt>
                <c:pt idx="1813">
                  <c:v>7.3999999999999995</c:v>
                </c:pt>
                <c:pt idx="1814">
                  <c:v>5.45</c:v>
                </c:pt>
                <c:pt idx="1815">
                  <c:v>6.6</c:v>
                </c:pt>
                <c:pt idx="1816">
                  <c:v>7.7</c:v>
                </c:pt>
                <c:pt idx="1817">
                  <c:v>7.0250000000000004</c:v>
                </c:pt>
                <c:pt idx="1818">
                  <c:v>3.7</c:v>
                </c:pt>
                <c:pt idx="1819">
                  <c:v>6.5</c:v>
                </c:pt>
                <c:pt idx="1820">
                  <c:v>7.4</c:v>
                </c:pt>
                <c:pt idx="1821">
                  <c:v>6.6949999999999985</c:v>
                </c:pt>
                <c:pt idx="1822">
                  <c:v>4.95</c:v>
                </c:pt>
                <c:pt idx="1823">
                  <c:v>5.7</c:v>
                </c:pt>
                <c:pt idx="1824">
                  <c:v>5.6</c:v>
                </c:pt>
                <c:pt idx="1825">
                  <c:v>6.4</c:v>
                </c:pt>
                <c:pt idx="1826">
                  <c:v>6.5</c:v>
                </c:pt>
                <c:pt idx="1827">
                  <c:v>5.7</c:v>
                </c:pt>
                <c:pt idx="1828">
                  <c:v>6.5105263157894742</c:v>
                </c:pt>
                <c:pt idx="1829">
                  <c:v>5.4</c:v>
                </c:pt>
                <c:pt idx="1830">
                  <c:v>6.3000000000000007</c:v>
                </c:pt>
                <c:pt idx="1831">
                  <c:v>5.3</c:v>
                </c:pt>
                <c:pt idx="1832">
                  <c:v>6.5</c:v>
                </c:pt>
                <c:pt idx="1833">
                  <c:v>6.3705882352941172</c:v>
                </c:pt>
                <c:pt idx="1834">
                  <c:v>5.5</c:v>
                </c:pt>
                <c:pt idx="1835">
                  <c:v>4.5</c:v>
                </c:pt>
                <c:pt idx="1836">
                  <c:v>5.5</c:v>
                </c:pt>
                <c:pt idx="1837">
                  <c:v>7.5333333333333341</c:v>
                </c:pt>
                <c:pt idx="1838">
                  <c:v>5.5749999999999993</c:v>
                </c:pt>
                <c:pt idx="1839">
                  <c:v>5.4</c:v>
                </c:pt>
                <c:pt idx="1840">
                  <c:v>6.4</c:v>
                </c:pt>
                <c:pt idx="1841">
                  <c:v>6.35</c:v>
                </c:pt>
                <c:pt idx="1842">
                  <c:v>6.333333333333333</c:v>
                </c:pt>
                <c:pt idx="1843">
                  <c:v>6.2</c:v>
                </c:pt>
                <c:pt idx="1844">
                  <c:v>6</c:v>
                </c:pt>
                <c:pt idx="1845">
                  <c:v>6.8</c:v>
                </c:pt>
                <c:pt idx="1846">
                  <c:v>6.3</c:v>
                </c:pt>
                <c:pt idx="1847">
                  <c:v>5.8</c:v>
                </c:pt>
                <c:pt idx="1848">
                  <c:v>5.8</c:v>
                </c:pt>
                <c:pt idx="1849">
                  <c:v>5.9</c:v>
                </c:pt>
                <c:pt idx="1850">
                  <c:v>7</c:v>
                </c:pt>
                <c:pt idx="1851">
                  <c:v>3</c:v>
                </c:pt>
                <c:pt idx="1852">
                  <c:v>5.2</c:v>
                </c:pt>
                <c:pt idx="1853">
                  <c:v>7</c:v>
                </c:pt>
                <c:pt idx="1854">
                  <c:v>7.1</c:v>
                </c:pt>
                <c:pt idx="1855">
                  <c:v>6.2</c:v>
                </c:pt>
                <c:pt idx="1856">
                  <c:v>4.8</c:v>
                </c:pt>
                <c:pt idx="1857">
                  <c:v>7.6</c:v>
                </c:pt>
                <c:pt idx="1858">
                  <c:v>7.4499999999999993</c:v>
                </c:pt>
                <c:pt idx="1859">
                  <c:v>5.25</c:v>
                </c:pt>
                <c:pt idx="1860">
                  <c:v>5.6</c:v>
                </c:pt>
                <c:pt idx="1861">
                  <c:v>6.2222222222222232</c:v>
                </c:pt>
                <c:pt idx="1862">
                  <c:v>5.9499999999999993</c:v>
                </c:pt>
                <c:pt idx="1863">
                  <c:v>5.5</c:v>
                </c:pt>
                <c:pt idx="1864">
                  <c:v>6.8</c:v>
                </c:pt>
                <c:pt idx="1865">
                  <c:v>7.3</c:v>
                </c:pt>
                <c:pt idx="1866">
                  <c:v>6.3769230769230765</c:v>
                </c:pt>
                <c:pt idx="1867">
                  <c:v>4.5999999999999996</c:v>
                </c:pt>
                <c:pt idx="1868">
                  <c:v>6</c:v>
                </c:pt>
                <c:pt idx="1869">
                  <c:v>6</c:v>
                </c:pt>
                <c:pt idx="1870">
                  <c:v>6.5</c:v>
                </c:pt>
                <c:pt idx="1871">
                  <c:v>4.8</c:v>
                </c:pt>
                <c:pt idx="1872">
                  <c:v>6.8</c:v>
                </c:pt>
                <c:pt idx="1873">
                  <c:v>6.2333333333333334</c:v>
                </c:pt>
                <c:pt idx="1874">
                  <c:v>4.0999999999999996</c:v>
                </c:pt>
                <c:pt idx="1875">
                  <c:v>7</c:v>
                </c:pt>
                <c:pt idx="1876">
                  <c:v>6.6</c:v>
                </c:pt>
                <c:pt idx="1877">
                  <c:v>6.7</c:v>
                </c:pt>
                <c:pt idx="1878">
                  <c:v>7.6</c:v>
                </c:pt>
                <c:pt idx="1879">
                  <c:v>6.0999999999999988</c:v>
                </c:pt>
                <c:pt idx="1880">
                  <c:v>6.4666666666666659</c:v>
                </c:pt>
                <c:pt idx="1881">
                  <c:v>5</c:v>
                </c:pt>
                <c:pt idx="1882">
                  <c:v>5.9</c:v>
                </c:pt>
                <c:pt idx="1883">
                  <c:v>6.3</c:v>
                </c:pt>
                <c:pt idx="1884">
                  <c:v>7.6</c:v>
                </c:pt>
                <c:pt idx="1885">
                  <c:v>4.8</c:v>
                </c:pt>
                <c:pt idx="1886">
                  <c:v>5.6</c:v>
                </c:pt>
                <c:pt idx="1887">
                  <c:v>7.3</c:v>
                </c:pt>
                <c:pt idx="1888">
                  <c:v>6.1</c:v>
                </c:pt>
                <c:pt idx="1889">
                  <c:v>5.6</c:v>
                </c:pt>
                <c:pt idx="1890">
                  <c:v>6.4</c:v>
                </c:pt>
                <c:pt idx="1891">
                  <c:v>6.6</c:v>
                </c:pt>
                <c:pt idx="1892">
                  <c:v>4.8</c:v>
                </c:pt>
                <c:pt idx="1893">
                  <c:v>8</c:v>
                </c:pt>
                <c:pt idx="1894">
                  <c:v>7.9</c:v>
                </c:pt>
                <c:pt idx="1895">
                  <c:v>7.8</c:v>
                </c:pt>
                <c:pt idx="1896">
                  <c:v>8.3000000000000007</c:v>
                </c:pt>
                <c:pt idx="1897">
                  <c:v>6.0200000000000005</c:v>
                </c:pt>
                <c:pt idx="1898">
                  <c:v>5.0999999999999996</c:v>
                </c:pt>
                <c:pt idx="1899">
                  <c:v>7.45</c:v>
                </c:pt>
                <c:pt idx="1900">
                  <c:v>5.5</c:v>
                </c:pt>
                <c:pt idx="1901">
                  <c:v>7.8</c:v>
                </c:pt>
                <c:pt idx="1902">
                  <c:v>4.9000000000000004</c:v>
                </c:pt>
                <c:pt idx="1903">
                  <c:v>6.8923076923076918</c:v>
                </c:pt>
                <c:pt idx="1904">
                  <c:v>5.7</c:v>
                </c:pt>
                <c:pt idx="1905">
                  <c:v>7.7</c:v>
                </c:pt>
                <c:pt idx="1906">
                  <c:v>4.6500000000000004</c:v>
                </c:pt>
                <c:pt idx="1907">
                  <c:v>7.2</c:v>
                </c:pt>
                <c:pt idx="1908">
                  <c:v>7.9</c:v>
                </c:pt>
                <c:pt idx="1909">
                  <c:v>6.7</c:v>
                </c:pt>
                <c:pt idx="1910">
                  <c:v>5.8</c:v>
                </c:pt>
                <c:pt idx="1911">
                  <c:v>7.1</c:v>
                </c:pt>
                <c:pt idx="1912">
                  <c:v>7.4</c:v>
                </c:pt>
                <c:pt idx="1913">
                  <c:v>7.7</c:v>
                </c:pt>
                <c:pt idx="1914">
                  <c:v>7.6</c:v>
                </c:pt>
                <c:pt idx="1915">
                  <c:v>7.3</c:v>
                </c:pt>
                <c:pt idx="1916">
                  <c:v>6.9333333333333336</c:v>
                </c:pt>
                <c:pt idx="1917">
                  <c:v>6.9</c:v>
                </c:pt>
                <c:pt idx="1918">
                  <c:v>6.2</c:v>
                </c:pt>
                <c:pt idx="1919">
                  <c:v>7.4</c:v>
                </c:pt>
                <c:pt idx="1920">
                  <c:v>6</c:v>
                </c:pt>
                <c:pt idx="1921">
                  <c:v>6.2</c:v>
                </c:pt>
                <c:pt idx="1922">
                  <c:v>4.8</c:v>
                </c:pt>
                <c:pt idx="1923">
                  <c:v>6.6999999999999993</c:v>
                </c:pt>
                <c:pt idx="1924">
                  <c:v>6.7</c:v>
                </c:pt>
                <c:pt idx="1925">
                  <c:v>5.9</c:v>
                </c:pt>
                <c:pt idx="1926">
                  <c:v>5.0333333333333332</c:v>
                </c:pt>
                <c:pt idx="1927">
                  <c:v>6.65</c:v>
                </c:pt>
                <c:pt idx="1928">
                  <c:v>6.1333333333333329</c:v>
                </c:pt>
                <c:pt idx="1929">
                  <c:v>5.85</c:v>
                </c:pt>
                <c:pt idx="1930">
                  <c:v>6.7</c:v>
                </c:pt>
                <c:pt idx="1931">
                  <c:v>7.15</c:v>
                </c:pt>
                <c:pt idx="1932">
                  <c:v>6.4</c:v>
                </c:pt>
                <c:pt idx="1933">
                  <c:v>6.2</c:v>
                </c:pt>
                <c:pt idx="1934">
                  <c:v>7.3</c:v>
                </c:pt>
                <c:pt idx="1935">
                  <c:v>6</c:v>
                </c:pt>
                <c:pt idx="1936">
                  <c:v>6.3</c:v>
                </c:pt>
                <c:pt idx="1937">
                  <c:v>6.9</c:v>
                </c:pt>
                <c:pt idx="1938">
                  <c:v>7.3</c:v>
                </c:pt>
                <c:pt idx="1939">
                  <c:v>7</c:v>
                </c:pt>
                <c:pt idx="1940">
                  <c:v>7.4</c:v>
                </c:pt>
                <c:pt idx="1941">
                  <c:v>5.7</c:v>
                </c:pt>
                <c:pt idx="1942">
                  <c:v>6.4</c:v>
                </c:pt>
                <c:pt idx="1943">
                  <c:v>5.3</c:v>
                </c:pt>
                <c:pt idx="1944">
                  <c:v>6.4</c:v>
                </c:pt>
                <c:pt idx="1945">
                  <c:v>5.9</c:v>
                </c:pt>
                <c:pt idx="1946">
                  <c:v>6.4</c:v>
                </c:pt>
                <c:pt idx="1947">
                  <c:v>6.166666666666667</c:v>
                </c:pt>
                <c:pt idx="1948">
                  <c:v>5.8</c:v>
                </c:pt>
                <c:pt idx="1949">
                  <c:v>6.4750000000000005</c:v>
                </c:pt>
                <c:pt idx="1950">
                  <c:v>6.8</c:v>
                </c:pt>
                <c:pt idx="1951">
                  <c:v>5.5500000000000007</c:v>
                </c:pt>
                <c:pt idx="1952">
                  <c:v>5.0999999999999996</c:v>
                </c:pt>
                <c:pt idx="1953">
                  <c:v>6.4266666666666667</c:v>
                </c:pt>
                <c:pt idx="1954">
                  <c:v>7.35</c:v>
                </c:pt>
                <c:pt idx="1955">
                  <c:v>6.7</c:v>
                </c:pt>
                <c:pt idx="1956">
                  <c:v>3.2</c:v>
                </c:pt>
                <c:pt idx="1957">
                  <c:v>5.2</c:v>
                </c:pt>
                <c:pt idx="1958">
                  <c:v>6.4</c:v>
                </c:pt>
                <c:pt idx="1959">
                  <c:v>6.1674418604651171</c:v>
                </c:pt>
                <c:pt idx="1960">
                  <c:v>7.2</c:v>
                </c:pt>
                <c:pt idx="1961">
                  <c:v>4.4000000000000004</c:v>
                </c:pt>
                <c:pt idx="1962">
                  <c:v>6.4349999999999996</c:v>
                </c:pt>
                <c:pt idx="1963">
                  <c:v>8.1999999999999993</c:v>
                </c:pt>
                <c:pt idx="1964">
                  <c:v>7.2</c:v>
                </c:pt>
                <c:pt idx="1965">
                  <c:v>7.4</c:v>
                </c:pt>
                <c:pt idx="1966">
                  <c:v>7.9</c:v>
                </c:pt>
                <c:pt idx="1967">
                  <c:v>7.3</c:v>
                </c:pt>
                <c:pt idx="1968">
                  <c:v>4</c:v>
                </c:pt>
                <c:pt idx="1969">
                  <c:v>6.7</c:v>
                </c:pt>
                <c:pt idx="1970">
                  <c:v>8.1</c:v>
                </c:pt>
                <c:pt idx="1971">
                  <c:v>6.7</c:v>
                </c:pt>
                <c:pt idx="1972">
                  <c:v>7.4</c:v>
                </c:pt>
                <c:pt idx="1973">
                  <c:v>4</c:v>
                </c:pt>
                <c:pt idx="1974">
                  <c:v>7.1</c:v>
                </c:pt>
                <c:pt idx="1975">
                  <c:v>7.3000000000000007</c:v>
                </c:pt>
                <c:pt idx="1976">
                  <c:v>7.1</c:v>
                </c:pt>
                <c:pt idx="1977">
                  <c:v>6.6</c:v>
                </c:pt>
                <c:pt idx="1978">
                  <c:v>6.4</c:v>
                </c:pt>
                <c:pt idx="1979">
                  <c:v>7.8</c:v>
                </c:pt>
                <c:pt idx="1980">
                  <c:v>7.4</c:v>
                </c:pt>
                <c:pt idx="1981">
                  <c:v>7.1</c:v>
                </c:pt>
                <c:pt idx="1982">
                  <c:v>6.25</c:v>
                </c:pt>
                <c:pt idx="1983">
                  <c:v>5.6</c:v>
                </c:pt>
                <c:pt idx="1984">
                  <c:v>6</c:v>
                </c:pt>
                <c:pt idx="1985">
                  <c:v>4.8</c:v>
                </c:pt>
                <c:pt idx="1986">
                  <c:v>7.8</c:v>
                </c:pt>
                <c:pt idx="1987">
                  <c:v>8.1</c:v>
                </c:pt>
                <c:pt idx="1988">
                  <c:v>5.8</c:v>
                </c:pt>
                <c:pt idx="1989">
                  <c:v>5.8</c:v>
                </c:pt>
                <c:pt idx="1990">
                  <c:v>7.5</c:v>
                </c:pt>
                <c:pt idx="1991">
                  <c:v>5.6</c:v>
                </c:pt>
                <c:pt idx="1992">
                  <c:v>6.35</c:v>
                </c:pt>
                <c:pt idx="1993">
                  <c:v>5.3</c:v>
                </c:pt>
                <c:pt idx="1994">
                  <c:v>5.2</c:v>
                </c:pt>
                <c:pt idx="1995">
                  <c:v>5.4</c:v>
                </c:pt>
                <c:pt idx="1996">
                  <c:v>7.1</c:v>
                </c:pt>
                <c:pt idx="1997">
                  <c:v>6.9</c:v>
                </c:pt>
                <c:pt idx="1998">
                  <c:v>6.6333333333333329</c:v>
                </c:pt>
                <c:pt idx="1999">
                  <c:v>3.9</c:v>
                </c:pt>
                <c:pt idx="2000">
                  <c:v>6</c:v>
                </c:pt>
                <c:pt idx="2001">
                  <c:v>6.8000000000000007</c:v>
                </c:pt>
                <c:pt idx="2002">
                  <c:v>7.3</c:v>
                </c:pt>
                <c:pt idx="2003">
                  <c:v>6.76</c:v>
                </c:pt>
                <c:pt idx="2004">
                  <c:v>7.8</c:v>
                </c:pt>
                <c:pt idx="2005">
                  <c:v>7</c:v>
                </c:pt>
                <c:pt idx="2006">
                  <c:v>7.3</c:v>
                </c:pt>
                <c:pt idx="2007">
                  <c:v>6.6</c:v>
                </c:pt>
                <c:pt idx="2008">
                  <c:v>7.3</c:v>
                </c:pt>
                <c:pt idx="2009">
                  <c:v>6.3846153846153859</c:v>
                </c:pt>
                <c:pt idx="2010">
                  <c:v>7.2</c:v>
                </c:pt>
                <c:pt idx="2011">
                  <c:v>7.65</c:v>
                </c:pt>
                <c:pt idx="2012">
                  <c:v>8</c:v>
                </c:pt>
                <c:pt idx="2013">
                  <c:v>6</c:v>
                </c:pt>
                <c:pt idx="2014">
                  <c:v>7.5</c:v>
                </c:pt>
                <c:pt idx="2015">
                  <c:v>5.6</c:v>
                </c:pt>
                <c:pt idx="2016">
                  <c:v>3.4</c:v>
                </c:pt>
                <c:pt idx="2017">
                  <c:v>1.9</c:v>
                </c:pt>
                <c:pt idx="2018">
                  <c:v>6.55</c:v>
                </c:pt>
                <c:pt idx="2019">
                  <c:v>6.6</c:v>
                </c:pt>
                <c:pt idx="2020">
                  <c:v>7</c:v>
                </c:pt>
                <c:pt idx="2021">
                  <c:v>6.5</c:v>
                </c:pt>
                <c:pt idx="2022">
                  <c:v>7.4</c:v>
                </c:pt>
                <c:pt idx="2023">
                  <c:v>6.1</c:v>
                </c:pt>
                <c:pt idx="2024">
                  <c:v>7.4</c:v>
                </c:pt>
                <c:pt idx="2025">
                  <c:v>5.3</c:v>
                </c:pt>
                <c:pt idx="2026">
                  <c:v>5.9666666666666659</c:v>
                </c:pt>
                <c:pt idx="2027">
                  <c:v>4.8499999999999996</c:v>
                </c:pt>
                <c:pt idx="2028">
                  <c:v>6.1</c:v>
                </c:pt>
                <c:pt idx="2029">
                  <c:v>6.242857142857142</c:v>
                </c:pt>
                <c:pt idx="2030">
                  <c:v>5.7</c:v>
                </c:pt>
                <c:pt idx="2031">
                  <c:v>7.3</c:v>
                </c:pt>
                <c:pt idx="2032">
                  <c:v>3.8</c:v>
                </c:pt>
                <c:pt idx="2033">
                  <c:v>6.7799999999999994</c:v>
                </c:pt>
                <c:pt idx="2034">
                  <c:v>6.1749999999999998</c:v>
                </c:pt>
                <c:pt idx="2035">
                  <c:v>7</c:v>
                </c:pt>
                <c:pt idx="2036">
                  <c:v>5.6</c:v>
                </c:pt>
                <c:pt idx="2037">
                  <c:v>6.5</c:v>
                </c:pt>
                <c:pt idx="2038">
                  <c:v>5.8999999999999995</c:v>
                </c:pt>
                <c:pt idx="2039">
                  <c:v>7</c:v>
                </c:pt>
                <c:pt idx="2040">
                  <c:v>7.1</c:v>
                </c:pt>
                <c:pt idx="2041">
                  <c:v>6.8142857142857149</c:v>
                </c:pt>
                <c:pt idx="2042">
                  <c:v>6</c:v>
                </c:pt>
                <c:pt idx="2043">
                  <c:v>5.5666666666666664</c:v>
                </c:pt>
                <c:pt idx="2044">
                  <c:v>7.3</c:v>
                </c:pt>
                <c:pt idx="2045">
                  <c:v>6.3</c:v>
                </c:pt>
                <c:pt idx="2046">
                  <c:v>6.15</c:v>
                </c:pt>
                <c:pt idx="2047">
                  <c:v>5.2</c:v>
                </c:pt>
                <c:pt idx="2048">
                  <c:v>6.5</c:v>
                </c:pt>
                <c:pt idx="2049">
                  <c:v>7.2</c:v>
                </c:pt>
                <c:pt idx="2050">
                  <c:v>4</c:v>
                </c:pt>
                <c:pt idx="2051">
                  <c:v>6.56</c:v>
                </c:pt>
                <c:pt idx="2052">
                  <c:v>6.05</c:v>
                </c:pt>
                <c:pt idx="2053">
                  <c:v>6.7</c:v>
                </c:pt>
                <c:pt idx="2054">
                  <c:v>6.6</c:v>
                </c:pt>
                <c:pt idx="2055">
                  <c:v>6.7</c:v>
                </c:pt>
                <c:pt idx="2056">
                  <c:v>5.9857142857142867</c:v>
                </c:pt>
                <c:pt idx="2057">
                  <c:v>7.6</c:v>
                </c:pt>
                <c:pt idx="2058">
                  <c:v>7.2</c:v>
                </c:pt>
                <c:pt idx="2059">
                  <c:v>4.875</c:v>
                </c:pt>
                <c:pt idx="2060">
                  <c:v>8.3000000000000007</c:v>
                </c:pt>
                <c:pt idx="2061">
                  <c:v>7.1</c:v>
                </c:pt>
                <c:pt idx="2062">
                  <c:v>7.7</c:v>
                </c:pt>
                <c:pt idx="2063">
                  <c:v>7.8</c:v>
                </c:pt>
                <c:pt idx="2064">
                  <c:v>6.68</c:v>
                </c:pt>
                <c:pt idx="2065">
                  <c:v>5.5666666666666664</c:v>
                </c:pt>
                <c:pt idx="2066">
                  <c:v>5.6</c:v>
                </c:pt>
                <c:pt idx="2067">
                  <c:v>2.9</c:v>
                </c:pt>
                <c:pt idx="2068">
                  <c:v>6.2</c:v>
                </c:pt>
                <c:pt idx="2069">
                  <c:v>6.2</c:v>
                </c:pt>
                <c:pt idx="2070">
                  <c:v>7.3000000000000007</c:v>
                </c:pt>
                <c:pt idx="2071">
                  <c:v>6.5333333333333341</c:v>
                </c:pt>
                <c:pt idx="2072">
                  <c:v>7.9</c:v>
                </c:pt>
                <c:pt idx="2073">
                  <c:v>6.6</c:v>
                </c:pt>
                <c:pt idx="2074">
                  <c:v>5.55</c:v>
                </c:pt>
                <c:pt idx="2075">
                  <c:v>5.8000000000000007</c:v>
                </c:pt>
                <c:pt idx="2076">
                  <c:v>6.1999999999999993</c:v>
                </c:pt>
                <c:pt idx="2077">
                  <c:v>5.4</c:v>
                </c:pt>
                <c:pt idx="2078">
                  <c:v>7</c:v>
                </c:pt>
                <c:pt idx="2079">
                  <c:v>5.9</c:v>
                </c:pt>
                <c:pt idx="2080">
                  <c:v>6.8</c:v>
                </c:pt>
                <c:pt idx="2081">
                  <c:v>5.6</c:v>
                </c:pt>
                <c:pt idx="2082">
                  <c:v>4.7</c:v>
                </c:pt>
                <c:pt idx="2083">
                  <c:v>4.2</c:v>
                </c:pt>
                <c:pt idx="2084">
                  <c:v>6.7</c:v>
                </c:pt>
                <c:pt idx="2085">
                  <c:v>7.6</c:v>
                </c:pt>
                <c:pt idx="2086">
                  <c:v>6.38</c:v>
                </c:pt>
                <c:pt idx="2087">
                  <c:v>7.4</c:v>
                </c:pt>
                <c:pt idx="2088">
                  <c:v>7.1</c:v>
                </c:pt>
                <c:pt idx="2089">
                  <c:v>5.05</c:v>
                </c:pt>
                <c:pt idx="2090">
                  <c:v>5.5</c:v>
                </c:pt>
                <c:pt idx="2091">
                  <c:v>6.65</c:v>
                </c:pt>
                <c:pt idx="2092">
                  <c:v>6.375</c:v>
                </c:pt>
                <c:pt idx="2093">
                  <c:v>5.9</c:v>
                </c:pt>
                <c:pt idx="2094">
                  <c:v>7.4</c:v>
                </c:pt>
                <c:pt idx="2095">
                  <c:v>7.2</c:v>
                </c:pt>
                <c:pt idx="2096">
                  <c:v>7.1875</c:v>
                </c:pt>
                <c:pt idx="2097">
                  <c:v>7.6</c:v>
                </c:pt>
                <c:pt idx="2098">
                  <c:v>7.4</c:v>
                </c:pt>
                <c:pt idx="2099">
                  <c:v>8.5</c:v>
                </c:pt>
                <c:pt idx="2100">
                  <c:v>5.86</c:v>
                </c:pt>
                <c:pt idx="2101">
                  <c:v>3</c:v>
                </c:pt>
                <c:pt idx="2102">
                  <c:v>6.3266666666666671</c:v>
                </c:pt>
                <c:pt idx="2103">
                  <c:v>6.1250000000000009</c:v>
                </c:pt>
                <c:pt idx="2104">
                  <c:v>6.9</c:v>
                </c:pt>
                <c:pt idx="2105">
                  <c:v>7.1333333333333329</c:v>
                </c:pt>
                <c:pt idx="2106">
                  <c:v>8.1</c:v>
                </c:pt>
                <c:pt idx="2107">
                  <c:v>7.9</c:v>
                </c:pt>
                <c:pt idx="2108">
                  <c:v>5.333333333333333</c:v>
                </c:pt>
                <c:pt idx="2109">
                  <c:v>6.5</c:v>
                </c:pt>
                <c:pt idx="2110">
                  <c:v>6.8</c:v>
                </c:pt>
                <c:pt idx="2111">
                  <c:v>5.5333333333333341</c:v>
                </c:pt>
                <c:pt idx="2112">
                  <c:v>7.6</c:v>
                </c:pt>
                <c:pt idx="2113">
                  <c:v>6.3</c:v>
                </c:pt>
                <c:pt idx="2114">
                  <c:v>7.6</c:v>
                </c:pt>
                <c:pt idx="2115">
                  <c:v>5.5</c:v>
                </c:pt>
                <c:pt idx="2116">
                  <c:v>6.2750000000000004</c:v>
                </c:pt>
                <c:pt idx="2117">
                  <c:v>4.8</c:v>
                </c:pt>
                <c:pt idx="2118">
                  <c:v>5.9</c:v>
                </c:pt>
                <c:pt idx="2119">
                  <c:v>5.9</c:v>
                </c:pt>
                <c:pt idx="2120">
                  <c:v>6.5166666666666666</c:v>
                </c:pt>
                <c:pt idx="2121">
                  <c:v>6.6749999999999998</c:v>
                </c:pt>
                <c:pt idx="2122">
                  <c:v>6.5</c:v>
                </c:pt>
                <c:pt idx="2123">
                  <c:v>4.5</c:v>
                </c:pt>
                <c:pt idx="2124">
                  <c:v>6.3</c:v>
                </c:pt>
                <c:pt idx="2125">
                  <c:v>5.8</c:v>
                </c:pt>
                <c:pt idx="2126">
                  <c:v>6.45</c:v>
                </c:pt>
                <c:pt idx="2127">
                  <c:v>8.1999999999999993</c:v>
                </c:pt>
                <c:pt idx="2128">
                  <c:v>6.8583333333333316</c:v>
                </c:pt>
                <c:pt idx="2129">
                  <c:v>6.5666666666666664</c:v>
                </c:pt>
                <c:pt idx="2130">
                  <c:v>7.0500000000000007</c:v>
                </c:pt>
                <c:pt idx="2131">
                  <c:v>7.2</c:v>
                </c:pt>
                <c:pt idx="2132">
                  <c:v>6.6</c:v>
                </c:pt>
                <c:pt idx="2133">
                  <c:v>4.5999999999999996</c:v>
                </c:pt>
                <c:pt idx="2134">
                  <c:v>7.3</c:v>
                </c:pt>
                <c:pt idx="2135">
                  <c:v>5.3</c:v>
                </c:pt>
                <c:pt idx="2136">
                  <c:v>6.6</c:v>
                </c:pt>
                <c:pt idx="2137">
                  <c:v>6.7</c:v>
                </c:pt>
                <c:pt idx="2138">
                  <c:v>6.1333333333333329</c:v>
                </c:pt>
                <c:pt idx="2139">
                  <c:v>6.4800000000000013</c:v>
                </c:pt>
                <c:pt idx="2140">
                  <c:v>4.2</c:v>
                </c:pt>
                <c:pt idx="2141">
                  <c:v>6.5</c:v>
                </c:pt>
                <c:pt idx="2142">
                  <c:v>6.839999999999999</c:v>
                </c:pt>
                <c:pt idx="2143">
                  <c:v>6.2</c:v>
                </c:pt>
                <c:pt idx="2144">
                  <c:v>4.4000000000000004</c:v>
                </c:pt>
                <c:pt idx="2145">
                  <c:v>5.125</c:v>
                </c:pt>
                <c:pt idx="2146">
                  <c:v>6.0333333333333323</c:v>
                </c:pt>
                <c:pt idx="2147">
                  <c:v>7.3</c:v>
                </c:pt>
                <c:pt idx="2148">
                  <c:v>6.2</c:v>
                </c:pt>
                <c:pt idx="2149">
                  <c:v>5.9</c:v>
                </c:pt>
                <c:pt idx="2150">
                  <c:v>4.3</c:v>
                </c:pt>
                <c:pt idx="2151">
                  <c:v>6.2312500000000002</c:v>
                </c:pt>
                <c:pt idx="2152">
                  <c:v>5.85</c:v>
                </c:pt>
                <c:pt idx="2153">
                  <c:v>4.5999999999999996</c:v>
                </c:pt>
                <c:pt idx="2154">
                  <c:v>7.9</c:v>
                </c:pt>
                <c:pt idx="2155">
                  <c:v>6.1375000000000002</c:v>
                </c:pt>
                <c:pt idx="2156">
                  <c:v>6.25</c:v>
                </c:pt>
                <c:pt idx="2157">
                  <c:v>6.9</c:v>
                </c:pt>
                <c:pt idx="2158">
                  <c:v>5.9</c:v>
                </c:pt>
                <c:pt idx="2159">
                  <c:v>8.0500000000000007</c:v>
                </c:pt>
                <c:pt idx="2160">
                  <c:v>5.8</c:v>
                </c:pt>
                <c:pt idx="2161">
                  <c:v>5.5</c:v>
                </c:pt>
                <c:pt idx="2162">
                  <c:v>5.8</c:v>
                </c:pt>
                <c:pt idx="2163">
                  <c:v>6.5</c:v>
                </c:pt>
                <c:pt idx="2164">
                  <c:v>5.4</c:v>
                </c:pt>
                <c:pt idx="2165">
                  <c:v>7.6</c:v>
                </c:pt>
                <c:pt idx="2166">
                  <c:v>4.9000000000000004</c:v>
                </c:pt>
                <c:pt idx="2167">
                  <c:v>6.2928571428571427</c:v>
                </c:pt>
                <c:pt idx="2168">
                  <c:v>7.0666666666666664</c:v>
                </c:pt>
                <c:pt idx="2169">
                  <c:v>7.2</c:v>
                </c:pt>
                <c:pt idx="2170">
                  <c:v>6.1791666666666671</c:v>
                </c:pt>
                <c:pt idx="2171">
                  <c:v>5.8</c:v>
                </c:pt>
                <c:pt idx="2172">
                  <c:v>7.4</c:v>
                </c:pt>
                <c:pt idx="2173">
                  <c:v>4.9000000000000004</c:v>
                </c:pt>
                <c:pt idx="2174">
                  <c:v>7.6</c:v>
                </c:pt>
                <c:pt idx="2175">
                  <c:v>4.8</c:v>
                </c:pt>
                <c:pt idx="2176">
                  <c:v>5.4</c:v>
                </c:pt>
                <c:pt idx="2177">
                  <c:v>7.1</c:v>
                </c:pt>
                <c:pt idx="2178">
                  <c:v>3.7</c:v>
                </c:pt>
                <c:pt idx="2179">
                  <c:v>6.3181818181818183</c:v>
                </c:pt>
                <c:pt idx="2180">
                  <c:v>4.5999999999999996</c:v>
                </c:pt>
                <c:pt idx="2181">
                  <c:v>6.1750000000000007</c:v>
                </c:pt>
                <c:pt idx="2182">
                  <c:v>6.5</c:v>
                </c:pt>
                <c:pt idx="2183">
                  <c:v>7.1</c:v>
                </c:pt>
                <c:pt idx="2184">
                  <c:v>7</c:v>
                </c:pt>
                <c:pt idx="2185">
                  <c:v>5.8</c:v>
                </c:pt>
                <c:pt idx="2186">
                  <c:v>6.7</c:v>
                </c:pt>
                <c:pt idx="2187">
                  <c:v>6.8</c:v>
                </c:pt>
                <c:pt idx="2188">
                  <c:v>6.9</c:v>
                </c:pt>
                <c:pt idx="2189">
                  <c:v>7.3</c:v>
                </c:pt>
                <c:pt idx="2190">
                  <c:v>5.0999999999999996</c:v>
                </c:pt>
                <c:pt idx="2191">
                  <c:v>5.7624999999999993</c:v>
                </c:pt>
                <c:pt idx="2192">
                  <c:v>5.3</c:v>
                </c:pt>
                <c:pt idx="2193">
                  <c:v>7.9</c:v>
                </c:pt>
                <c:pt idx="2194">
                  <c:v>5.1749999999999998</c:v>
                </c:pt>
                <c:pt idx="2195">
                  <c:v>6.7</c:v>
                </c:pt>
                <c:pt idx="2196">
                  <c:v>7.6</c:v>
                </c:pt>
                <c:pt idx="2197">
                  <c:v>6.9000000000000012</c:v>
                </c:pt>
                <c:pt idx="2198">
                  <c:v>5.85</c:v>
                </c:pt>
                <c:pt idx="2199">
                  <c:v>6.7195121951219496</c:v>
                </c:pt>
                <c:pt idx="2200">
                  <c:v>7.0047619047619047</c:v>
                </c:pt>
                <c:pt idx="2201">
                  <c:v>6.68</c:v>
                </c:pt>
                <c:pt idx="2202">
                  <c:v>5.242857142857142</c:v>
                </c:pt>
                <c:pt idx="2203">
                  <c:v>4.5</c:v>
                </c:pt>
                <c:pt idx="2204">
                  <c:v>3.9</c:v>
                </c:pt>
                <c:pt idx="2205">
                  <c:v>5.85</c:v>
                </c:pt>
                <c:pt idx="2206">
                  <c:v>6.2</c:v>
                </c:pt>
                <c:pt idx="2207">
                  <c:v>5.7</c:v>
                </c:pt>
                <c:pt idx="2208">
                  <c:v>3.8</c:v>
                </c:pt>
                <c:pt idx="2209">
                  <c:v>6.4571428571428564</c:v>
                </c:pt>
                <c:pt idx="2210">
                  <c:v>6.6571428571428592</c:v>
                </c:pt>
                <c:pt idx="2211">
                  <c:v>6.4499999999999993</c:v>
                </c:pt>
                <c:pt idx="2212">
                  <c:v>7.2</c:v>
                </c:pt>
                <c:pt idx="2213">
                  <c:v>6.6000000000000005</c:v>
                </c:pt>
                <c:pt idx="2214">
                  <c:v>5.8000000000000007</c:v>
                </c:pt>
                <c:pt idx="2215">
                  <c:v>5.9</c:v>
                </c:pt>
                <c:pt idx="2216">
                  <c:v>5.4</c:v>
                </c:pt>
                <c:pt idx="2217">
                  <c:v>6.0250000000000004</c:v>
                </c:pt>
                <c:pt idx="2218">
                  <c:v>3.7</c:v>
                </c:pt>
                <c:pt idx="2219">
                  <c:v>6.4</c:v>
                </c:pt>
                <c:pt idx="2220">
                  <c:v>6.3592592592592601</c:v>
                </c:pt>
                <c:pt idx="2221">
                  <c:v>6.6333333333333329</c:v>
                </c:pt>
                <c:pt idx="2222">
                  <c:v>6.1</c:v>
                </c:pt>
                <c:pt idx="2223">
                  <c:v>5.6</c:v>
                </c:pt>
                <c:pt idx="2224">
                  <c:v>7.3</c:v>
                </c:pt>
                <c:pt idx="2225">
                  <c:v>6.1333333333333329</c:v>
                </c:pt>
                <c:pt idx="2226">
                  <c:v>6.5</c:v>
                </c:pt>
                <c:pt idx="2227">
                  <c:v>5.2</c:v>
                </c:pt>
                <c:pt idx="2228">
                  <c:v>6.6</c:v>
                </c:pt>
                <c:pt idx="2229">
                  <c:v>7.8</c:v>
                </c:pt>
                <c:pt idx="2230">
                  <c:v>7.7</c:v>
                </c:pt>
                <c:pt idx="2231">
                  <c:v>7.3</c:v>
                </c:pt>
                <c:pt idx="2232">
                  <c:v>7.9</c:v>
                </c:pt>
                <c:pt idx="2233">
                  <c:v>6.9</c:v>
                </c:pt>
                <c:pt idx="2234">
                  <c:v>4.75</c:v>
                </c:pt>
                <c:pt idx="2235">
                  <c:v>7.7</c:v>
                </c:pt>
                <c:pt idx="2236">
                  <c:v>6.625</c:v>
                </c:pt>
                <c:pt idx="2237">
                  <c:v>6.6</c:v>
                </c:pt>
                <c:pt idx="2238">
                  <c:v>7.5</c:v>
                </c:pt>
                <c:pt idx="2239">
                  <c:v>5.6</c:v>
                </c:pt>
                <c:pt idx="2240">
                  <c:v>6.2999999999999989</c:v>
                </c:pt>
                <c:pt idx="2241">
                  <c:v>6</c:v>
                </c:pt>
                <c:pt idx="2242">
                  <c:v>6.9</c:v>
                </c:pt>
                <c:pt idx="2243">
                  <c:v>7.3</c:v>
                </c:pt>
                <c:pt idx="2244">
                  <c:v>6.7</c:v>
                </c:pt>
                <c:pt idx="2245">
                  <c:v>5.74</c:v>
                </c:pt>
                <c:pt idx="2246">
                  <c:v>5.0999999999999996</c:v>
                </c:pt>
                <c:pt idx="2247">
                  <c:v>7.9</c:v>
                </c:pt>
                <c:pt idx="2248">
                  <c:v>5.7</c:v>
                </c:pt>
                <c:pt idx="2249">
                  <c:v>5.7</c:v>
                </c:pt>
                <c:pt idx="2250">
                  <c:v>5.6</c:v>
                </c:pt>
                <c:pt idx="2251">
                  <c:v>7.2</c:v>
                </c:pt>
                <c:pt idx="2252">
                  <c:v>6.2</c:v>
                </c:pt>
                <c:pt idx="2253">
                  <c:v>6.5</c:v>
                </c:pt>
                <c:pt idx="2254">
                  <c:v>6.3999999999999995</c:v>
                </c:pt>
                <c:pt idx="2255">
                  <c:v>6.0333333333333341</c:v>
                </c:pt>
                <c:pt idx="2256">
                  <c:v>6.9</c:v>
                </c:pt>
                <c:pt idx="2257">
                  <c:v>7.6</c:v>
                </c:pt>
                <c:pt idx="2258">
                  <c:v>6.8999999999999995</c:v>
                </c:pt>
                <c:pt idx="2259">
                  <c:v>5.7</c:v>
                </c:pt>
                <c:pt idx="2260">
                  <c:v>5.4</c:v>
                </c:pt>
                <c:pt idx="2261">
                  <c:v>7.1624999999999996</c:v>
                </c:pt>
                <c:pt idx="2262">
                  <c:v>6.355555555555557</c:v>
                </c:pt>
                <c:pt idx="2263">
                  <c:v>7</c:v>
                </c:pt>
                <c:pt idx="2264">
                  <c:v>6.1</c:v>
                </c:pt>
                <c:pt idx="2265">
                  <c:v>7.95</c:v>
                </c:pt>
                <c:pt idx="2266">
                  <c:v>7</c:v>
                </c:pt>
                <c:pt idx="2267">
                  <c:v>6</c:v>
                </c:pt>
                <c:pt idx="2268">
                  <c:v>5.9</c:v>
                </c:pt>
                <c:pt idx="2269">
                  <c:v>5</c:v>
                </c:pt>
                <c:pt idx="2270">
                  <c:v>6.42</c:v>
                </c:pt>
                <c:pt idx="2271">
                  <c:v>7.8</c:v>
                </c:pt>
                <c:pt idx="2272">
                  <c:v>6.59375</c:v>
                </c:pt>
                <c:pt idx="2273">
                  <c:v>7.6</c:v>
                </c:pt>
                <c:pt idx="2274">
                  <c:v>6.4249999999999998</c:v>
                </c:pt>
                <c:pt idx="2275">
                  <c:v>7.2</c:v>
                </c:pt>
                <c:pt idx="2276">
                  <c:v>6.5</c:v>
                </c:pt>
                <c:pt idx="2277">
                  <c:v>6.9</c:v>
                </c:pt>
                <c:pt idx="2278">
                  <c:v>6.3</c:v>
                </c:pt>
                <c:pt idx="2279">
                  <c:v>6.3100000000000005</c:v>
                </c:pt>
                <c:pt idx="2280">
                  <c:v>7.15</c:v>
                </c:pt>
                <c:pt idx="2281">
                  <c:v>3.5</c:v>
                </c:pt>
                <c:pt idx="2282">
                  <c:v>6.5</c:v>
                </c:pt>
                <c:pt idx="2283">
                  <c:v>6.6000000000000005</c:v>
                </c:pt>
                <c:pt idx="2284">
                  <c:v>6.45</c:v>
                </c:pt>
                <c:pt idx="2285">
                  <c:v>6.45</c:v>
                </c:pt>
                <c:pt idx="2286">
                  <c:v>6.9833333333333334</c:v>
                </c:pt>
                <c:pt idx="2287">
                  <c:v>6.9</c:v>
                </c:pt>
                <c:pt idx="2288">
                  <c:v>6.5833333333333321</c:v>
                </c:pt>
                <c:pt idx="2289">
                  <c:v>6.8666666666666663</c:v>
                </c:pt>
                <c:pt idx="2290">
                  <c:v>7.0666666666666664</c:v>
                </c:pt>
                <c:pt idx="2291">
                  <c:v>6.3166666666666664</c:v>
                </c:pt>
                <c:pt idx="2292">
                  <c:v>6.75</c:v>
                </c:pt>
                <c:pt idx="2293">
                  <c:v>6.8</c:v>
                </c:pt>
                <c:pt idx="2294">
                  <c:v>6.2</c:v>
                </c:pt>
                <c:pt idx="2295">
                  <c:v>6.9</c:v>
                </c:pt>
                <c:pt idx="2296">
                  <c:v>6.2</c:v>
                </c:pt>
                <c:pt idx="2297">
                  <c:v>6.7</c:v>
                </c:pt>
                <c:pt idx="2298">
                  <c:v>6.4</c:v>
                </c:pt>
                <c:pt idx="2299">
                  <c:v>7.8</c:v>
                </c:pt>
                <c:pt idx="2300">
                  <c:v>6.3</c:v>
                </c:pt>
                <c:pt idx="2301">
                  <c:v>7</c:v>
                </c:pt>
                <c:pt idx="2302">
                  <c:v>6.4333333333333336</c:v>
                </c:pt>
                <c:pt idx="2303">
                  <c:v>6.4</c:v>
                </c:pt>
                <c:pt idx="2304">
                  <c:v>5.9909090909090912</c:v>
                </c:pt>
                <c:pt idx="2305">
                  <c:v>7.4</c:v>
                </c:pt>
                <c:pt idx="2306">
                  <c:v>6.8</c:v>
                </c:pt>
                <c:pt idx="2307">
                  <c:v>5.3</c:v>
                </c:pt>
                <c:pt idx="2308">
                  <c:v>4</c:v>
                </c:pt>
                <c:pt idx="2309">
                  <c:v>7.7</c:v>
                </c:pt>
                <c:pt idx="2310">
                  <c:v>7.4</c:v>
                </c:pt>
                <c:pt idx="2311">
                  <c:v>6.3</c:v>
                </c:pt>
                <c:pt idx="2312">
                  <c:v>5.22</c:v>
                </c:pt>
                <c:pt idx="2313">
                  <c:v>6</c:v>
                </c:pt>
                <c:pt idx="2314">
                  <c:v>6.8</c:v>
                </c:pt>
                <c:pt idx="2315">
                  <c:v>6.7</c:v>
                </c:pt>
                <c:pt idx="2316">
                  <c:v>7.333333333333333</c:v>
                </c:pt>
                <c:pt idx="2317">
                  <c:v>5.5</c:v>
                </c:pt>
                <c:pt idx="2318">
                  <c:v>7</c:v>
                </c:pt>
                <c:pt idx="2319">
                  <c:v>6.6</c:v>
                </c:pt>
                <c:pt idx="2320">
                  <c:v>4.5</c:v>
                </c:pt>
                <c:pt idx="2321">
                  <c:v>7.1</c:v>
                </c:pt>
                <c:pt idx="2322">
                  <c:v>6.4750000000000005</c:v>
                </c:pt>
                <c:pt idx="2323">
                  <c:v>5.8</c:v>
                </c:pt>
                <c:pt idx="2324">
                  <c:v>6.4</c:v>
                </c:pt>
                <c:pt idx="2325">
                  <c:v>4.9000000000000004</c:v>
                </c:pt>
                <c:pt idx="2326">
                  <c:v>5.9750000000000005</c:v>
                </c:pt>
                <c:pt idx="2327">
                  <c:v>7.3</c:v>
                </c:pt>
                <c:pt idx="2328">
                  <c:v>7.1</c:v>
                </c:pt>
                <c:pt idx="2329">
                  <c:v>5.9799999999999995</c:v>
                </c:pt>
                <c:pt idx="2330">
                  <c:v>5.5</c:v>
                </c:pt>
                <c:pt idx="2331">
                  <c:v>4.5999999999999996</c:v>
                </c:pt>
                <c:pt idx="2332">
                  <c:v>6.9499999999999993</c:v>
                </c:pt>
                <c:pt idx="2333">
                  <c:v>5.8</c:v>
                </c:pt>
                <c:pt idx="2334">
                  <c:v>5</c:v>
                </c:pt>
                <c:pt idx="2335">
                  <c:v>7.2</c:v>
                </c:pt>
                <c:pt idx="2336">
                  <c:v>6.2</c:v>
                </c:pt>
                <c:pt idx="2337">
                  <c:v>4.6500000000000004</c:v>
                </c:pt>
                <c:pt idx="2338">
                  <c:v>8</c:v>
                </c:pt>
                <c:pt idx="2339">
                  <c:v>5.4499999999999993</c:v>
                </c:pt>
                <c:pt idx="2340">
                  <c:v>5.7</c:v>
                </c:pt>
                <c:pt idx="2341">
                  <c:v>6.7800000000000011</c:v>
                </c:pt>
                <c:pt idx="2342">
                  <c:v>6.1</c:v>
                </c:pt>
                <c:pt idx="2343">
                  <c:v>7.1</c:v>
                </c:pt>
                <c:pt idx="2344">
                  <c:v>6.4555555555555557</c:v>
                </c:pt>
                <c:pt idx="2345">
                  <c:v>6.6</c:v>
                </c:pt>
                <c:pt idx="2346">
                  <c:v>7.4</c:v>
                </c:pt>
                <c:pt idx="2347">
                  <c:v>5.0999999999999996</c:v>
                </c:pt>
                <c:pt idx="2348">
                  <c:v>2.8</c:v>
                </c:pt>
                <c:pt idx="2349">
                  <c:v>7.6</c:v>
                </c:pt>
                <c:pt idx="2350">
                  <c:v>6.3</c:v>
                </c:pt>
                <c:pt idx="2351">
                  <c:v>6.6789473684210527</c:v>
                </c:pt>
                <c:pt idx="2352">
                  <c:v>4.3499999999999996</c:v>
                </c:pt>
                <c:pt idx="2353">
                  <c:v>6.0999999999999988</c:v>
                </c:pt>
                <c:pt idx="2354">
                  <c:v>6.5</c:v>
                </c:pt>
                <c:pt idx="2355">
                  <c:v>5.8</c:v>
                </c:pt>
                <c:pt idx="2356">
                  <c:v>6.8</c:v>
                </c:pt>
                <c:pt idx="2357">
                  <c:v>6.2</c:v>
                </c:pt>
                <c:pt idx="2358">
                  <c:v>7.4</c:v>
                </c:pt>
                <c:pt idx="2359">
                  <c:v>7.4</c:v>
                </c:pt>
                <c:pt idx="2360">
                  <c:v>6.1</c:v>
                </c:pt>
                <c:pt idx="2361">
                  <c:v>6.2500000000000009</c:v>
                </c:pt>
                <c:pt idx="2362">
                  <c:v>8</c:v>
                </c:pt>
                <c:pt idx="2363">
                  <c:v>5.75</c:v>
                </c:pt>
                <c:pt idx="2364">
                  <c:v>6.6</c:v>
                </c:pt>
                <c:pt idx="2365">
                  <c:v>5.75</c:v>
                </c:pt>
                <c:pt idx="2366">
                  <c:v>8</c:v>
                </c:pt>
                <c:pt idx="2367">
                  <c:v>7.3777777777777782</c:v>
                </c:pt>
                <c:pt idx="2368">
                  <c:v>7.8</c:v>
                </c:pt>
                <c:pt idx="2369">
                  <c:v>7.9</c:v>
                </c:pt>
                <c:pt idx="2370">
                  <c:v>6.5333333333333341</c:v>
                </c:pt>
                <c:pt idx="2371">
                  <c:v>7.8000000000000007</c:v>
                </c:pt>
                <c:pt idx="2372">
                  <c:v>6.2</c:v>
                </c:pt>
                <c:pt idx="2373">
                  <c:v>6.9</c:v>
                </c:pt>
                <c:pt idx="2374">
                  <c:v>5.8</c:v>
                </c:pt>
                <c:pt idx="2375">
                  <c:v>4.7</c:v>
                </c:pt>
                <c:pt idx="2376">
                  <c:v>6.3</c:v>
                </c:pt>
                <c:pt idx="2377">
                  <c:v>5.5</c:v>
                </c:pt>
                <c:pt idx="2378">
                  <c:v>7.1</c:v>
                </c:pt>
                <c:pt idx="2379">
                  <c:v>5.4</c:v>
                </c:pt>
                <c:pt idx="2380">
                  <c:v>6.1</c:v>
                </c:pt>
                <c:pt idx="2381">
                  <c:v>2.95</c:v>
                </c:pt>
                <c:pt idx="2382">
                  <c:v>5.2</c:v>
                </c:pt>
                <c:pt idx="2383">
                  <c:v>6.8000000000000007</c:v>
                </c:pt>
                <c:pt idx="2384">
                  <c:v>6.4</c:v>
                </c:pt>
                <c:pt idx="2385">
                  <c:v>6.4</c:v>
                </c:pt>
                <c:pt idx="2386">
                  <c:v>5.0999999999999996</c:v>
                </c:pt>
                <c:pt idx="2387">
                  <c:v>5.3142857142857141</c:v>
                </c:pt>
                <c:pt idx="2388">
                  <c:v>6.7</c:v>
                </c:pt>
                <c:pt idx="2389">
                  <c:v>7.2</c:v>
                </c:pt>
                <c:pt idx="2390">
                  <c:v>6</c:v>
                </c:pt>
                <c:pt idx="2391">
                  <c:v>6.4</c:v>
                </c:pt>
                <c:pt idx="2392">
                  <c:v>5.55</c:v>
                </c:pt>
                <c:pt idx="2393">
                  <c:v>6.5</c:v>
                </c:pt>
                <c:pt idx="2394">
                  <c:v>5.2</c:v>
                </c:pt>
                <c:pt idx="2395">
                  <c:v>5.4</c:v>
                </c:pt>
                <c:pt idx="2396">
                  <c:v>6.5</c:v>
                </c:pt>
                <c:pt idx="2397">
                  <c:v>5.84</c:v>
                </c:pt>
                <c:pt idx="2398">
                  <c:v>5.2</c:v>
                </c:pt>
                <c:pt idx="2399">
                  <c:v>5.0999999999999996</c:v>
                </c:pt>
                <c:pt idx="2400">
                  <c:v>7.3</c:v>
                </c:pt>
                <c:pt idx="2401">
                  <c:v>6.5909090909090926</c:v>
                </c:pt>
                <c:pt idx="2402">
                  <c:v>6.3666666666666671</c:v>
                </c:pt>
                <c:pt idx="2403">
                  <c:v>7.6</c:v>
                </c:pt>
                <c:pt idx="2404">
                  <c:v>5.0999999999999996</c:v>
                </c:pt>
                <c:pt idx="2405">
                  <c:v>5.4666666666666659</c:v>
                </c:pt>
                <c:pt idx="2406">
                  <c:v>6.4</c:v>
                </c:pt>
                <c:pt idx="2407">
                  <c:v>6.5</c:v>
                </c:pt>
                <c:pt idx="2408">
                  <c:v>6.6</c:v>
                </c:pt>
                <c:pt idx="2409">
                  <c:v>6.6181818181818191</c:v>
                </c:pt>
                <c:pt idx="2410">
                  <c:v>7.8</c:v>
                </c:pt>
                <c:pt idx="2411">
                  <c:v>7</c:v>
                </c:pt>
                <c:pt idx="2412">
                  <c:v>3.5</c:v>
                </c:pt>
                <c:pt idx="2413">
                  <c:v>7</c:v>
                </c:pt>
                <c:pt idx="2414">
                  <c:v>5.65</c:v>
                </c:pt>
                <c:pt idx="2415">
                  <c:v>6.5</c:v>
                </c:pt>
                <c:pt idx="2416">
                  <c:v>6.7714285714285714</c:v>
                </c:pt>
                <c:pt idx="2417">
                  <c:v>7.5</c:v>
                </c:pt>
                <c:pt idx="2418">
                  <c:v>3.1</c:v>
                </c:pt>
                <c:pt idx="2419">
                  <c:v>4.3</c:v>
                </c:pt>
                <c:pt idx="2420">
                  <c:v>7</c:v>
                </c:pt>
                <c:pt idx="2421">
                  <c:v>5.9</c:v>
                </c:pt>
                <c:pt idx="2422">
                  <c:v>7.2</c:v>
                </c:pt>
                <c:pt idx="2423">
                  <c:v>7.6</c:v>
                </c:pt>
                <c:pt idx="2424">
                  <c:v>7.5</c:v>
                </c:pt>
                <c:pt idx="2425">
                  <c:v>7</c:v>
                </c:pt>
                <c:pt idx="2426">
                  <c:v>6.4</c:v>
                </c:pt>
                <c:pt idx="2427">
                  <c:v>5.2</c:v>
                </c:pt>
                <c:pt idx="2428">
                  <c:v>6.75</c:v>
                </c:pt>
                <c:pt idx="2429">
                  <c:v>6.25</c:v>
                </c:pt>
                <c:pt idx="2430">
                  <c:v>4.7</c:v>
                </c:pt>
                <c:pt idx="2431">
                  <c:v>7</c:v>
                </c:pt>
                <c:pt idx="2432">
                  <c:v>7.8</c:v>
                </c:pt>
                <c:pt idx="2433">
                  <c:v>6</c:v>
                </c:pt>
                <c:pt idx="2434">
                  <c:v>4.3</c:v>
                </c:pt>
                <c:pt idx="2435">
                  <c:v>3.9</c:v>
                </c:pt>
                <c:pt idx="2436">
                  <c:v>6.8</c:v>
                </c:pt>
                <c:pt idx="2437">
                  <c:v>5.8666666666666663</c:v>
                </c:pt>
                <c:pt idx="2438">
                  <c:v>7.1</c:v>
                </c:pt>
                <c:pt idx="2439">
                  <c:v>6.8</c:v>
                </c:pt>
                <c:pt idx="2440">
                  <c:v>7.6</c:v>
                </c:pt>
                <c:pt idx="2441">
                  <c:v>7</c:v>
                </c:pt>
                <c:pt idx="2442">
                  <c:v>7.1333333333333329</c:v>
                </c:pt>
                <c:pt idx="2443">
                  <c:v>6.8</c:v>
                </c:pt>
                <c:pt idx="2444">
                  <c:v>6.0624999999999991</c:v>
                </c:pt>
                <c:pt idx="2445">
                  <c:v>4.5999999999999996</c:v>
                </c:pt>
                <c:pt idx="2446">
                  <c:v>6.9</c:v>
                </c:pt>
                <c:pt idx="2447">
                  <c:v>5.1999999999999993</c:v>
                </c:pt>
                <c:pt idx="2448">
                  <c:v>6.35</c:v>
                </c:pt>
                <c:pt idx="2449">
                  <c:v>6.3</c:v>
                </c:pt>
                <c:pt idx="2450">
                  <c:v>6.6</c:v>
                </c:pt>
                <c:pt idx="2451">
                  <c:v>7.15</c:v>
                </c:pt>
                <c:pt idx="2452">
                  <c:v>5</c:v>
                </c:pt>
                <c:pt idx="2453">
                  <c:v>5.8</c:v>
                </c:pt>
                <c:pt idx="2454">
                  <c:v>6</c:v>
                </c:pt>
                <c:pt idx="2455">
                  <c:v>6.9</c:v>
                </c:pt>
                <c:pt idx="2456">
                  <c:v>7.24</c:v>
                </c:pt>
                <c:pt idx="2457">
                  <c:v>6.7222222222222223</c:v>
                </c:pt>
                <c:pt idx="2458">
                  <c:v>7.166666666666667</c:v>
                </c:pt>
                <c:pt idx="2459">
                  <c:v>5.6199999999999992</c:v>
                </c:pt>
                <c:pt idx="2460">
                  <c:v>4.3</c:v>
                </c:pt>
                <c:pt idx="2461">
                  <c:v>5.4</c:v>
                </c:pt>
                <c:pt idx="2462">
                  <c:v>6.2827586206896546</c:v>
                </c:pt>
                <c:pt idx="2463">
                  <c:v>6.2</c:v>
                </c:pt>
                <c:pt idx="2464">
                  <c:v>5.666666666666667</c:v>
                </c:pt>
                <c:pt idx="2465">
                  <c:v>4.3</c:v>
                </c:pt>
                <c:pt idx="2466">
                  <c:v>5.9499999999999993</c:v>
                </c:pt>
                <c:pt idx="2467">
                  <c:v>5.8</c:v>
                </c:pt>
                <c:pt idx="2468">
                  <c:v>5.66</c:v>
                </c:pt>
                <c:pt idx="2469">
                  <c:v>6.8</c:v>
                </c:pt>
                <c:pt idx="2470">
                  <c:v>5.3</c:v>
                </c:pt>
                <c:pt idx="2471">
                  <c:v>6.8</c:v>
                </c:pt>
                <c:pt idx="2472">
                  <c:v>6.3</c:v>
                </c:pt>
                <c:pt idx="2473">
                  <c:v>5.3</c:v>
                </c:pt>
                <c:pt idx="2474">
                  <c:v>4.2</c:v>
                </c:pt>
                <c:pt idx="2475">
                  <c:v>7.5</c:v>
                </c:pt>
                <c:pt idx="2476">
                  <c:v>5.3</c:v>
                </c:pt>
                <c:pt idx="2477">
                  <c:v>6.2</c:v>
                </c:pt>
                <c:pt idx="2478">
                  <c:v>6.9</c:v>
                </c:pt>
                <c:pt idx="2479">
                  <c:v>7.4</c:v>
                </c:pt>
                <c:pt idx="2480">
                  <c:v>7.9</c:v>
                </c:pt>
                <c:pt idx="2481">
                  <c:v>5.8</c:v>
                </c:pt>
                <c:pt idx="2482">
                  <c:v>6.6111111111111107</c:v>
                </c:pt>
                <c:pt idx="2483">
                  <c:v>4.2</c:v>
                </c:pt>
                <c:pt idx="2484">
                  <c:v>8.1999999999999993</c:v>
                </c:pt>
                <c:pt idx="2485">
                  <c:v>5.0999999999999996</c:v>
                </c:pt>
                <c:pt idx="2486">
                  <c:v>4.5999999999999996</c:v>
                </c:pt>
                <c:pt idx="2487">
                  <c:v>6.9</c:v>
                </c:pt>
                <c:pt idx="2488">
                  <c:v>5.7</c:v>
                </c:pt>
                <c:pt idx="2489">
                  <c:v>6.0874999999999986</c:v>
                </c:pt>
                <c:pt idx="2490">
                  <c:v>5.2</c:v>
                </c:pt>
                <c:pt idx="2491">
                  <c:v>6.2</c:v>
                </c:pt>
                <c:pt idx="2492">
                  <c:v>3.3</c:v>
                </c:pt>
                <c:pt idx="2493">
                  <c:v>7.8</c:v>
                </c:pt>
                <c:pt idx="2494">
                  <c:v>8.1</c:v>
                </c:pt>
                <c:pt idx="2495">
                  <c:v>6.4</c:v>
                </c:pt>
                <c:pt idx="2496">
                  <c:v>7.2</c:v>
                </c:pt>
                <c:pt idx="2497">
                  <c:v>7.9</c:v>
                </c:pt>
                <c:pt idx="2498">
                  <c:v>6.9</c:v>
                </c:pt>
                <c:pt idx="2499">
                  <c:v>5.6</c:v>
                </c:pt>
                <c:pt idx="2500">
                  <c:v>7</c:v>
                </c:pt>
                <c:pt idx="2501">
                  <c:v>6.1</c:v>
                </c:pt>
                <c:pt idx="2502">
                  <c:v>7.3250000000000002</c:v>
                </c:pt>
                <c:pt idx="2503">
                  <c:v>6.8</c:v>
                </c:pt>
                <c:pt idx="2504">
                  <c:v>4.8</c:v>
                </c:pt>
                <c:pt idx="2505">
                  <c:v>4.4000000000000004</c:v>
                </c:pt>
                <c:pt idx="2506">
                  <c:v>5.9</c:v>
                </c:pt>
                <c:pt idx="2507">
                  <c:v>7.7</c:v>
                </c:pt>
                <c:pt idx="2508">
                  <c:v>5.8</c:v>
                </c:pt>
                <c:pt idx="2509">
                  <c:v>6.3</c:v>
                </c:pt>
                <c:pt idx="2510">
                  <c:v>4.9000000000000004</c:v>
                </c:pt>
                <c:pt idx="2511">
                  <c:v>6.4749999999999996</c:v>
                </c:pt>
                <c:pt idx="2512">
                  <c:v>6.6750000000000007</c:v>
                </c:pt>
                <c:pt idx="2513">
                  <c:v>6.5</c:v>
                </c:pt>
                <c:pt idx="2514">
                  <c:v>8.1999999999999993</c:v>
                </c:pt>
                <c:pt idx="2515">
                  <c:v>5.85</c:v>
                </c:pt>
                <c:pt idx="2516">
                  <c:v>4.5999999999999996</c:v>
                </c:pt>
                <c:pt idx="2517">
                  <c:v>5.3</c:v>
                </c:pt>
                <c:pt idx="2518">
                  <c:v>6.7333333333333343</c:v>
                </c:pt>
                <c:pt idx="2519">
                  <c:v>6.8</c:v>
                </c:pt>
                <c:pt idx="2520">
                  <c:v>5.0999999999999996</c:v>
                </c:pt>
                <c:pt idx="2521">
                  <c:v>7</c:v>
                </c:pt>
                <c:pt idx="2522">
                  <c:v>6.4</c:v>
                </c:pt>
                <c:pt idx="2523">
                  <c:v>5.75</c:v>
                </c:pt>
                <c:pt idx="2524">
                  <c:v>7.7</c:v>
                </c:pt>
                <c:pt idx="2525">
                  <c:v>5.5</c:v>
                </c:pt>
                <c:pt idx="2526">
                  <c:v>6.4</c:v>
                </c:pt>
                <c:pt idx="2527">
                  <c:v>7</c:v>
                </c:pt>
                <c:pt idx="2528">
                  <c:v>4.3</c:v>
                </c:pt>
                <c:pt idx="2529">
                  <c:v>6.6333333333333329</c:v>
                </c:pt>
                <c:pt idx="2530">
                  <c:v>6.3</c:v>
                </c:pt>
                <c:pt idx="2531">
                  <c:v>7.2</c:v>
                </c:pt>
                <c:pt idx="2532">
                  <c:v>5.8000000000000007</c:v>
                </c:pt>
                <c:pt idx="2533">
                  <c:v>6.5</c:v>
                </c:pt>
                <c:pt idx="2534">
                  <c:v>7.3</c:v>
                </c:pt>
                <c:pt idx="2535">
                  <c:v>5.5</c:v>
                </c:pt>
                <c:pt idx="2536">
                  <c:v>5.3</c:v>
                </c:pt>
                <c:pt idx="2537">
                  <c:v>6.25</c:v>
                </c:pt>
                <c:pt idx="2538">
                  <c:v>6.4</c:v>
                </c:pt>
                <c:pt idx="2539">
                  <c:v>7.6</c:v>
                </c:pt>
                <c:pt idx="2540">
                  <c:v>6.7</c:v>
                </c:pt>
                <c:pt idx="2541">
                  <c:v>6.9</c:v>
                </c:pt>
                <c:pt idx="2542">
                  <c:v>5.2</c:v>
                </c:pt>
                <c:pt idx="2543">
                  <c:v>5.7333333333333343</c:v>
                </c:pt>
                <c:pt idx="2544">
                  <c:v>7.7</c:v>
                </c:pt>
                <c:pt idx="2545">
                  <c:v>6</c:v>
                </c:pt>
                <c:pt idx="2546">
                  <c:v>5.75</c:v>
                </c:pt>
                <c:pt idx="2547">
                  <c:v>6.9</c:v>
                </c:pt>
                <c:pt idx="2548">
                  <c:v>5.4</c:v>
                </c:pt>
                <c:pt idx="2549">
                  <c:v>6.3666666666666671</c:v>
                </c:pt>
                <c:pt idx="2550">
                  <c:v>5.9</c:v>
                </c:pt>
                <c:pt idx="2551">
                  <c:v>7.15</c:v>
                </c:pt>
                <c:pt idx="2552">
                  <c:v>7.7</c:v>
                </c:pt>
                <c:pt idx="2553">
                  <c:v>7.2</c:v>
                </c:pt>
                <c:pt idx="2554">
                  <c:v>5.55</c:v>
                </c:pt>
                <c:pt idx="2555">
                  <c:v>4.9000000000000004</c:v>
                </c:pt>
                <c:pt idx="2556">
                  <c:v>6.1</c:v>
                </c:pt>
                <c:pt idx="2557">
                  <c:v>2.2000000000000002</c:v>
                </c:pt>
                <c:pt idx="2558">
                  <c:v>5.4</c:v>
                </c:pt>
                <c:pt idx="2559">
                  <c:v>7.9</c:v>
                </c:pt>
                <c:pt idx="2560">
                  <c:v>6.7444444444444436</c:v>
                </c:pt>
                <c:pt idx="2561">
                  <c:v>5.7399999999999993</c:v>
                </c:pt>
                <c:pt idx="2562">
                  <c:v>6.0500000000000007</c:v>
                </c:pt>
                <c:pt idx="2563">
                  <c:v>6.3</c:v>
                </c:pt>
                <c:pt idx="2564">
                  <c:v>5.8</c:v>
                </c:pt>
                <c:pt idx="2565">
                  <c:v>5.55</c:v>
                </c:pt>
                <c:pt idx="2566">
                  <c:v>5.2</c:v>
                </c:pt>
                <c:pt idx="2567">
                  <c:v>6.92</c:v>
                </c:pt>
                <c:pt idx="2568">
                  <c:v>7.125</c:v>
                </c:pt>
                <c:pt idx="2569">
                  <c:v>7.5</c:v>
                </c:pt>
                <c:pt idx="2570">
                  <c:v>6.4499999999999993</c:v>
                </c:pt>
                <c:pt idx="2571">
                  <c:v>6.3166666666666664</c:v>
                </c:pt>
                <c:pt idx="2572">
                  <c:v>6.65</c:v>
                </c:pt>
                <c:pt idx="2573">
                  <c:v>7.75</c:v>
                </c:pt>
                <c:pt idx="2574">
                  <c:v>6.3</c:v>
                </c:pt>
                <c:pt idx="2575">
                  <c:v>5.7</c:v>
                </c:pt>
                <c:pt idx="2576">
                  <c:v>7.0875000000000004</c:v>
                </c:pt>
                <c:pt idx="2577">
                  <c:v>6.0333333333333341</c:v>
                </c:pt>
                <c:pt idx="2578">
                  <c:v>6.4</c:v>
                </c:pt>
                <c:pt idx="2579">
                  <c:v>7.1</c:v>
                </c:pt>
                <c:pt idx="2580">
                  <c:v>5.7</c:v>
                </c:pt>
                <c:pt idx="2581">
                  <c:v>4.5999999999999996</c:v>
                </c:pt>
                <c:pt idx="2582">
                  <c:v>5.5</c:v>
                </c:pt>
                <c:pt idx="2583">
                  <c:v>6.5153846153846153</c:v>
                </c:pt>
                <c:pt idx="2584">
                  <c:v>6.6</c:v>
                </c:pt>
                <c:pt idx="2585">
                  <c:v>6.8333333333333321</c:v>
                </c:pt>
                <c:pt idx="2586">
                  <c:v>7.6</c:v>
                </c:pt>
                <c:pt idx="2587">
                  <c:v>5.55</c:v>
                </c:pt>
                <c:pt idx="2588">
                  <c:v>4.5999999999999996</c:v>
                </c:pt>
                <c:pt idx="2589">
                  <c:v>7.8</c:v>
                </c:pt>
                <c:pt idx="2590">
                  <c:v>6.9951219512195113</c:v>
                </c:pt>
                <c:pt idx="2591">
                  <c:v>7.2111111111111121</c:v>
                </c:pt>
                <c:pt idx="2592">
                  <c:v>6</c:v>
                </c:pt>
                <c:pt idx="2593">
                  <c:v>7.4333333333333336</c:v>
                </c:pt>
                <c:pt idx="2594">
                  <c:v>7.4</c:v>
                </c:pt>
                <c:pt idx="2595">
                  <c:v>6.1999999999999993</c:v>
                </c:pt>
                <c:pt idx="2596">
                  <c:v>6.55</c:v>
                </c:pt>
                <c:pt idx="2597">
                  <c:v>6.6</c:v>
                </c:pt>
                <c:pt idx="2598">
                  <c:v>6.7</c:v>
                </c:pt>
                <c:pt idx="2599">
                  <c:v>7.7</c:v>
                </c:pt>
                <c:pt idx="2600">
                  <c:v>6.04</c:v>
                </c:pt>
                <c:pt idx="2601">
                  <c:v>6.1</c:v>
                </c:pt>
                <c:pt idx="2602">
                  <c:v>7.7</c:v>
                </c:pt>
                <c:pt idx="2603">
                  <c:v>3.7</c:v>
                </c:pt>
                <c:pt idx="2604">
                  <c:v>7.4</c:v>
                </c:pt>
                <c:pt idx="2605">
                  <c:v>4.0999999999999996</c:v>
                </c:pt>
                <c:pt idx="2606">
                  <c:v>7.5</c:v>
                </c:pt>
                <c:pt idx="2607">
                  <c:v>6.4749999999999996</c:v>
                </c:pt>
                <c:pt idx="2608">
                  <c:v>3.7</c:v>
                </c:pt>
                <c:pt idx="2609">
                  <c:v>6.4</c:v>
                </c:pt>
                <c:pt idx="2610">
                  <c:v>6</c:v>
                </c:pt>
                <c:pt idx="2611">
                  <c:v>6.8750000000000009</c:v>
                </c:pt>
                <c:pt idx="2612">
                  <c:v>7.8</c:v>
                </c:pt>
                <c:pt idx="2613">
                  <c:v>5.0999999999999996</c:v>
                </c:pt>
                <c:pt idx="2614">
                  <c:v>7.4</c:v>
                </c:pt>
                <c:pt idx="2615">
                  <c:v>5.85</c:v>
                </c:pt>
                <c:pt idx="2616">
                  <c:v>7.3</c:v>
                </c:pt>
                <c:pt idx="2617">
                  <c:v>6.6333333333333329</c:v>
                </c:pt>
                <c:pt idx="2618">
                  <c:v>5.8</c:v>
                </c:pt>
                <c:pt idx="2619">
                  <c:v>5.4</c:v>
                </c:pt>
                <c:pt idx="2620">
                  <c:v>4.0999999999999996</c:v>
                </c:pt>
                <c:pt idx="2621">
                  <c:v>6.4499999999999993</c:v>
                </c:pt>
                <c:pt idx="2622">
                  <c:v>6.1</c:v>
                </c:pt>
                <c:pt idx="2623">
                  <c:v>6.3</c:v>
                </c:pt>
                <c:pt idx="2624">
                  <c:v>7.2</c:v>
                </c:pt>
                <c:pt idx="2625">
                  <c:v>5.0999999999999996</c:v>
                </c:pt>
                <c:pt idx="2626">
                  <c:v>4.9000000000000004</c:v>
                </c:pt>
                <c:pt idx="2627">
                  <c:v>6.8</c:v>
                </c:pt>
                <c:pt idx="2628">
                  <c:v>6.8</c:v>
                </c:pt>
                <c:pt idx="2629">
                  <c:v>6.3</c:v>
                </c:pt>
                <c:pt idx="2630">
                  <c:v>6.5200000000000005</c:v>
                </c:pt>
                <c:pt idx="2631">
                  <c:v>6.9</c:v>
                </c:pt>
                <c:pt idx="2632">
                  <c:v>5.2</c:v>
                </c:pt>
                <c:pt idx="2633">
                  <c:v>7.7</c:v>
                </c:pt>
                <c:pt idx="2634">
                  <c:v>6.875</c:v>
                </c:pt>
                <c:pt idx="2635">
                  <c:v>5.0999999999999996</c:v>
                </c:pt>
                <c:pt idx="2636">
                  <c:v>6.9</c:v>
                </c:pt>
                <c:pt idx="2637">
                  <c:v>6.8</c:v>
                </c:pt>
                <c:pt idx="2638">
                  <c:v>6.85</c:v>
                </c:pt>
                <c:pt idx="2639">
                  <c:v>6.1</c:v>
                </c:pt>
                <c:pt idx="2640">
                  <c:v>7.5</c:v>
                </c:pt>
                <c:pt idx="2641">
                  <c:v>5.08</c:v>
                </c:pt>
                <c:pt idx="2642">
                  <c:v>7.5</c:v>
                </c:pt>
                <c:pt idx="2643">
                  <c:v>8.4</c:v>
                </c:pt>
                <c:pt idx="2644">
                  <c:v>7.6333333333333329</c:v>
                </c:pt>
                <c:pt idx="2645">
                  <c:v>6.2875000000000005</c:v>
                </c:pt>
                <c:pt idx="2646">
                  <c:v>6.9</c:v>
                </c:pt>
                <c:pt idx="2647">
                  <c:v>6.5866666666666669</c:v>
                </c:pt>
                <c:pt idx="2648">
                  <c:v>6.6</c:v>
                </c:pt>
                <c:pt idx="2649">
                  <c:v>6.5</c:v>
                </c:pt>
                <c:pt idx="2650">
                  <c:v>5.3</c:v>
                </c:pt>
                <c:pt idx="2651">
                  <c:v>7.5</c:v>
                </c:pt>
                <c:pt idx="2652">
                  <c:v>6.8</c:v>
                </c:pt>
                <c:pt idx="2653">
                  <c:v>6.45</c:v>
                </c:pt>
                <c:pt idx="2654">
                  <c:v>2.9</c:v>
                </c:pt>
                <c:pt idx="2655">
                  <c:v>3.6</c:v>
                </c:pt>
                <c:pt idx="2656">
                  <c:v>7.7</c:v>
                </c:pt>
                <c:pt idx="2657">
                  <c:v>8.1</c:v>
                </c:pt>
                <c:pt idx="2658">
                  <c:v>6.7333333333333343</c:v>
                </c:pt>
                <c:pt idx="2659">
                  <c:v>6.3</c:v>
                </c:pt>
                <c:pt idx="2660">
                  <c:v>6.1999999999999993</c:v>
                </c:pt>
                <c:pt idx="2661">
                  <c:v>7.5</c:v>
                </c:pt>
                <c:pt idx="2662">
                  <c:v>5.8</c:v>
                </c:pt>
                <c:pt idx="2663">
                  <c:v>4.7333333333333334</c:v>
                </c:pt>
                <c:pt idx="2664">
                  <c:v>7.0333333333333341</c:v>
                </c:pt>
                <c:pt idx="2665">
                  <c:v>5.4</c:v>
                </c:pt>
                <c:pt idx="2666">
                  <c:v>8.1</c:v>
                </c:pt>
                <c:pt idx="2667">
                  <c:v>5.6</c:v>
                </c:pt>
                <c:pt idx="2668">
                  <c:v>7.4800000000000013</c:v>
                </c:pt>
                <c:pt idx="2669">
                  <c:v>8</c:v>
                </c:pt>
                <c:pt idx="2670">
                  <c:v>6.3933333333333326</c:v>
                </c:pt>
                <c:pt idx="2671">
                  <c:v>5.9818181818181815</c:v>
                </c:pt>
                <c:pt idx="2672">
                  <c:v>7.6999999999999993</c:v>
                </c:pt>
                <c:pt idx="2673">
                  <c:v>7.1</c:v>
                </c:pt>
                <c:pt idx="2674">
                  <c:v>6.166666666666667</c:v>
                </c:pt>
                <c:pt idx="2675">
                  <c:v>4.7</c:v>
                </c:pt>
                <c:pt idx="2676">
                  <c:v>7.15</c:v>
                </c:pt>
                <c:pt idx="2677">
                  <c:v>7.3</c:v>
                </c:pt>
                <c:pt idx="2678">
                  <c:v>6.25</c:v>
                </c:pt>
                <c:pt idx="2679">
                  <c:v>6.9</c:v>
                </c:pt>
                <c:pt idx="2680">
                  <c:v>6.25</c:v>
                </c:pt>
                <c:pt idx="2681">
                  <c:v>6.9</c:v>
                </c:pt>
                <c:pt idx="2682">
                  <c:v>6.7</c:v>
                </c:pt>
                <c:pt idx="2683">
                  <c:v>6.2</c:v>
                </c:pt>
                <c:pt idx="2684">
                  <c:v>8</c:v>
                </c:pt>
                <c:pt idx="2685">
                  <c:v>8</c:v>
                </c:pt>
                <c:pt idx="2686">
                  <c:v>5.8428571428571434</c:v>
                </c:pt>
                <c:pt idx="2687">
                  <c:v>5.4</c:v>
                </c:pt>
                <c:pt idx="2688">
                  <c:v>5.4</c:v>
                </c:pt>
                <c:pt idx="2689">
                  <c:v>6.25</c:v>
                </c:pt>
                <c:pt idx="2690">
                  <c:v>5.2</c:v>
                </c:pt>
                <c:pt idx="2691">
                  <c:v>4.6999999999999993</c:v>
                </c:pt>
                <c:pt idx="2692">
                  <c:v>5.2</c:v>
                </c:pt>
                <c:pt idx="2693">
                  <c:v>7</c:v>
                </c:pt>
                <c:pt idx="2694">
                  <c:v>5.6</c:v>
                </c:pt>
                <c:pt idx="2695">
                  <c:v>6.1</c:v>
                </c:pt>
                <c:pt idx="2696">
                  <c:v>6.8</c:v>
                </c:pt>
                <c:pt idx="2697">
                  <c:v>7</c:v>
                </c:pt>
                <c:pt idx="2698">
                  <c:v>6.1375000000000002</c:v>
                </c:pt>
                <c:pt idx="2699">
                  <c:v>5.6</c:v>
                </c:pt>
                <c:pt idx="2700">
                  <c:v>6</c:v>
                </c:pt>
                <c:pt idx="2701">
                  <c:v>5.7700000000000005</c:v>
                </c:pt>
                <c:pt idx="2702">
                  <c:v>6.6</c:v>
                </c:pt>
                <c:pt idx="2703">
                  <c:v>7.2</c:v>
                </c:pt>
                <c:pt idx="2704">
                  <c:v>7.3</c:v>
                </c:pt>
                <c:pt idx="2705">
                  <c:v>5.8999999999999995</c:v>
                </c:pt>
                <c:pt idx="2706">
                  <c:v>6.2523809523809515</c:v>
                </c:pt>
                <c:pt idx="2707">
                  <c:v>5.5</c:v>
                </c:pt>
                <c:pt idx="2708">
                  <c:v>5.7</c:v>
                </c:pt>
                <c:pt idx="2709">
                  <c:v>6.2</c:v>
                </c:pt>
                <c:pt idx="2710">
                  <c:v>5.7</c:v>
                </c:pt>
                <c:pt idx="2711">
                  <c:v>6.7086956521739127</c:v>
                </c:pt>
                <c:pt idx="2712">
                  <c:v>7.5</c:v>
                </c:pt>
                <c:pt idx="2713">
                  <c:v>6.745454545454546</c:v>
                </c:pt>
                <c:pt idx="2714">
                  <c:v>5.0999999999999996</c:v>
                </c:pt>
                <c:pt idx="2715">
                  <c:v>7.5</c:v>
                </c:pt>
                <c:pt idx="2716">
                  <c:v>6.9272727272727277</c:v>
                </c:pt>
                <c:pt idx="2717">
                  <c:v>5.65</c:v>
                </c:pt>
                <c:pt idx="2718">
                  <c:v>4.3</c:v>
                </c:pt>
                <c:pt idx="2719">
                  <c:v>7.25</c:v>
                </c:pt>
                <c:pt idx="2720">
                  <c:v>5.9</c:v>
                </c:pt>
                <c:pt idx="2721">
                  <c:v>6.88</c:v>
                </c:pt>
                <c:pt idx="2722">
                  <c:v>4.9000000000000004</c:v>
                </c:pt>
                <c:pt idx="2723">
                  <c:v>6.333333333333333</c:v>
                </c:pt>
                <c:pt idx="2724">
                  <c:v>4.9000000000000004</c:v>
                </c:pt>
                <c:pt idx="2725">
                  <c:v>6.5874999999999986</c:v>
                </c:pt>
                <c:pt idx="2726">
                  <c:v>7.6</c:v>
                </c:pt>
                <c:pt idx="2727">
                  <c:v>7.8</c:v>
                </c:pt>
                <c:pt idx="2728">
                  <c:v>6.92</c:v>
                </c:pt>
                <c:pt idx="2729">
                  <c:v>6.511111111111112</c:v>
                </c:pt>
                <c:pt idx="2730">
                  <c:v>5.6</c:v>
                </c:pt>
                <c:pt idx="2731">
                  <c:v>8.4</c:v>
                </c:pt>
                <c:pt idx="2732">
                  <c:v>7</c:v>
                </c:pt>
                <c:pt idx="2733">
                  <c:v>8.1</c:v>
                </c:pt>
                <c:pt idx="2734">
                  <c:v>5.2</c:v>
                </c:pt>
                <c:pt idx="2735">
                  <c:v>7.5</c:v>
                </c:pt>
                <c:pt idx="2736">
                  <c:v>5.9</c:v>
                </c:pt>
                <c:pt idx="2737">
                  <c:v>5.2</c:v>
                </c:pt>
                <c:pt idx="2738">
                  <c:v>5.2</c:v>
                </c:pt>
                <c:pt idx="2739">
                  <c:v>7.5</c:v>
                </c:pt>
                <c:pt idx="2740">
                  <c:v>8.3000000000000007</c:v>
                </c:pt>
                <c:pt idx="2741">
                  <c:v>8</c:v>
                </c:pt>
                <c:pt idx="2742">
                  <c:v>6.1444444444444448</c:v>
                </c:pt>
                <c:pt idx="2743">
                  <c:v>6.55</c:v>
                </c:pt>
                <c:pt idx="2744">
                  <c:v>5</c:v>
                </c:pt>
                <c:pt idx="2745">
                  <c:v>6.4666666666666659</c:v>
                </c:pt>
                <c:pt idx="2746">
                  <c:v>6.1</c:v>
                </c:pt>
                <c:pt idx="2747">
                  <c:v>6.333333333333333</c:v>
                </c:pt>
                <c:pt idx="2748">
                  <c:v>7</c:v>
                </c:pt>
                <c:pt idx="2749">
                  <c:v>7.1</c:v>
                </c:pt>
                <c:pt idx="2750">
                  <c:v>7.6</c:v>
                </c:pt>
                <c:pt idx="2751">
                  <c:v>4.5</c:v>
                </c:pt>
                <c:pt idx="2752">
                  <c:v>8.4</c:v>
                </c:pt>
                <c:pt idx="2753">
                  <c:v>7.6</c:v>
                </c:pt>
                <c:pt idx="2754">
                  <c:v>6.7</c:v>
                </c:pt>
                <c:pt idx="2755">
                  <c:v>6.8</c:v>
                </c:pt>
                <c:pt idx="2756">
                  <c:v>7.4</c:v>
                </c:pt>
                <c:pt idx="2757">
                  <c:v>6.2</c:v>
                </c:pt>
                <c:pt idx="2758">
                  <c:v>6.4</c:v>
                </c:pt>
                <c:pt idx="2759">
                  <c:v>6.05</c:v>
                </c:pt>
                <c:pt idx="2760">
                  <c:v>7.25</c:v>
                </c:pt>
              </c:numCache>
            </c:numRef>
          </c:val>
          <c:smooth val="0"/>
          <c:extLst>
            <c:ext xmlns:c16="http://schemas.microsoft.com/office/drawing/2014/chart" uri="{C3380CC4-5D6E-409C-BE32-E72D297353CC}">
              <c16:uniqueId val="{00000000-D7F6-4A67-BED1-E635AC2563A1}"/>
            </c:ext>
          </c:extLst>
        </c:ser>
        <c:dLbls>
          <c:showLegendKey val="0"/>
          <c:showVal val="0"/>
          <c:showCatName val="0"/>
          <c:showSerName val="0"/>
          <c:showPercent val="0"/>
          <c:showBubbleSize val="0"/>
        </c:dLbls>
        <c:smooth val="0"/>
        <c:axId val="1808493615"/>
        <c:axId val="1808488815"/>
      </c:lineChart>
      <c:catAx>
        <c:axId val="18084936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488815"/>
        <c:crosses val="autoZero"/>
        <c:auto val="1"/>
        <c:lblAlgn val="ctr"/>
        <c:lblOffset val="100"/>
        <c:noMultiLvlLbl val="0"/>
      </c:catAx>
      <c:valAx>
        <c:axId val="1808488815"/>
        <c:scaling>
          <c:orientation val="minMax"/>
        </c:scaling>
        <c:delete val="1"/>
        <c:axPos val="l"/>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crossAx val="180849361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Dashboard.xlsx]Yearly average budget!PivotTable21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Average Budget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average budget'!$B$3</c:f>
              <c:strCache>
                <c:ptCount val="1"/>
                <c:pt idx="0">
                  <c:v>Total</c:v>
                </c:pt>
              </c:strCache>
            </c:strRef>
          </c:tx>
          <c:spPr>
            <a:ln w="28575" cap="rnd">
              <a:solidFill>
                <a:schemeClr val="accent4"/>
              </a:solidFill>
              <a:round/>
            </a:ln>
            <a:effectLst/>
          </c:spPr>
          <c:marker>
            <c:symbol val="none"/>
          </c:marker>
          <c:cat>
            <c:strRef>
              <c:f>'Yearly average budget'!$A$4:$A$45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'Yearly average budget'!$B$4:$B$45</c:f>
              <c:numCache>
                <c:formatCode>General</c:formatCode>
                <c:ptCount val="41"/>
                <c:pt idx="0">
                  <c:v>16115000</c:v>
                </c:pt>
                <c:pt idx="1">
                  <c:v>14387946.428571429</c:v>
                </c:pt>
                <c:pt idx="2">
                  <c:v>15057360</c:v>
                </c:pt>
                <c:pt idx="3">
                  <c:v>14232760.563380282</c:v>
                </c:pt>
                <c:pt idx="4">
                  <c:v>16104373.493975904</c:v>
                </c:pt>
                <c:pt idx="5">
                  <c:v>16517727.272727273</c:v>
                </c:pt>
                <c:pt idx="6">
                  <c:v>16430744.323232323</c:v>
                </c:pt>
                <c:pt idx="7">
                  <c:v>16300720.595959596</c:v>
                </c:pt>
                <c:pt idx="8">
                  <c:v>15495175.879396984</c:v>
                </c:pt>
                <c:pt idx="9">
                  <c:v>17209862.201005027</c:v>
                </c:pt>
                <c:pt idx="10">
                  <c:v>19273884.422110554</c:v>
                </c:pt>
                <c:pt idx="11">
                  <c:v>20039131.313131314</c:v>
                </c:pt>
                <c:pt idx="12">
                  <c:v>20001907.924242426</c:v>
                </c:pt>
                <c:pt idx="13">
                  <c:v>19372842.634517767</c:v>
                </c:pt>
                <c:pt idx="14">
                  <c:v>23529773.84</c:v>
                </c:pt>
                <c:pt idx="15">
                  <c:v>23994139.482412059</c:v>
                </c:pt>
                <c:pt idx="16">
                  <c:v>26492864.32160804</c:v>
                </c:pt>
                <c:pt idx="17">
                  <c:v>31654543.147208121</c:v>
                </c:pt>
                <c:pt idx="18">
                  <c:v>32751343.434343435</c:v>
                </c:pt>
                <c:pt idx="19">
                  <c:v>37350707.070707068</c:v>
                </c:pt>
                <c:pt idx="20">
                  <c:v>35853316.326530613</c:v>
                </c:pt>
                <c:pt idx="21">
                  <c:v>36128934.010152288</c:v>
                </c:pt>
                <c:pt idx="22">
                  <c:v>34445644.829999998</c:v>
                </c:pt>
                <c:pt idx="23">
                  <c:v>37448883.248730965</c:v>
                </c:pt>
                <c:pt idx="24">
                  <c:v>39386065.326633163</c:v>
                </c:pt>
                <c:pt idx="25">
                  <c:v>39022470</c:v>
                </c:pt>
                <c:pt idx="26">
                  <c:v>39473500</c:v>
                </c:pt>
                <c:pt idx="27">
                  <c:v>39831708.542713568</c:v>
                </c:pt>
                <c:pt idx="28">
                  <c:v>40303650</c:v>
                </c:pt>
                <c:pt idx="29">
                  <c:v>40585000</c:v>
                </c:pt>
                <c:pt idx="30">
                  <c:v>42170454.545454547</c:v>
                </c:pt>
                <c:pt idx="31">
                  <c:v>43443650</c:v>
                </c:pt>
                <c:pt idx="32">
                  <c:v>42678975.399999999</c:v>
                </c:pt>
                <c:pt idx="33">
                  <c:v>44505850</c:v>
                </c:pt>
                <c:pt idx="34">
                  <c:v>41064000</c:v>
                </c:pt>
                <c:pt idx="35">
                  <c:v>41366122.578680202</c:v>
                </c:pt>
                <c:pt idx="36">
                  <c:v>48369346.733668342</c:v>
                </c:pt>
                <c:pt idx="37">
                  <c:v>44033668.341708541</c:v>
                </c:pt>
                <c:pt idx="38">
                  <c:v>41009949.74874372</c:v>
                </c:pt>
                <c:pt idx="39">
                  <c:v>43989344.262295082</c:v>
                </c:pt>
                <c:pt idx="40">
                  <c:v>61594062.5</c:v>
                </c:pt>
              </c:numCache>
            </c:numRef>
          </c:val>
          <c:smooth val="0"/>
          <c:extLst>
            <c:ext xmlns:c16="http://schemas.microsoft.com/office/drawing/2014/chart" uri="{C3380CC4-5D6E-409C-BE32-E72D297353CC}">
              <c16:uniqueId val="{00000000-6C89-456C-8742-5B4B1223CABB}"/>
            </c:ext>
          </c:extLst>
        </c:ser>
        <c:dLbls>
          <c:showLegendKey val="0"/>
          <c:showVal val="0"/>
          <c:showCatName val="0"/>
          <c:showSerName val="0"/>
          <c:showPercent val="0"/>
          <c:showBubbleSize val="0"/>
        </c:dLbls>
        <c:smooth val="0"/>
        <c:axId val="1669081951"/>
        <c:axId val="1669082911"/>
      </c:lineChart>
      <c:catAx>
        <c:axId val="166908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082911"/>
        <c:crosses val="autoZero"/>
        <c:auto val="1"/>
        <c:lblAlgn val="ctr"/>
        <c:lblOffset val="100"/>
        <c:noMultiLvlLbl val="0"/>
      </c:catAx>
      <c:valAx>
        <c:axId val="1669082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08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Dashboard.xlsx]Production company with most mo!PivotTable22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6 Production Company with</a:t>
            </a:r>
            <a:r>
              <a:rPr lang="en-US" baseline="0"/>
              <a:t> most movie release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'Production company with most mo'!$B$3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'Production company with most mo'!$A$4:$A$12</c:f>
              <c:strCache>
                <c:ptCount val="8"/>
                <c:pt idx="0">
                  <c:v>Universal Pictures</c:v>
                </c:pt>
                <c:pt idx="1">
                  <c:v>Warner Bros.</c:v>
                </c:pt>
                <c:pt idx="2">
                  <c:v>Columbia Pictures</c:v>
                </c:pt>
                <c:pt idx="3">
                  <c:v>Paramount Pictures</c:v>
                </c:pt>
                <c:pt idx="4">
                  <c:v>Twentieth Century Fox</c:v>
                </c:pt>
                <c:pt idx="5">
                  <c:v>New Line Cinema</c:v>
                </c:pt>
                <c:pt idx="6">
                  <c:v>Touchstone Pictures</c:v>
                </c:pt>
                <c:pt idx="7">
                  <c:v>Metro-Goldwyn-Mayer (MGM)</c:v>
                </c:pt>
              </c:strCache>
            </c:strRef>
          </c:cat>
          <c:val>
            <c:numRef>
              <c:f>'Production company with most mo'!$B$4:$B$12</c:f>
              <c:numCache>
                <c:formatCode>General</c:formatCode>
                <c:ptCount val="8"/>
                <c:pt idx="0">
                  <c:v>377</c:v>
                </c:pt>
                <c:pt idx="1">
                  <c:v>333</c:v>
                </c:pt>
                <c:pt idx="2">
                  <c:v>332</c:v>
                </c:pt>
                <c:pt idx="3">
                  <c:v>320</c:v>
                </c:pt>
                <c:pt idx="4">
                  <c:v>240</c:v>
                </c:pt>
                <c:pt idx="5">
                  <c:v>173</c:v>
                </c:pt>
                <c:pt idx="6">
                  <c:v>132</c:v>
                </c:pt>
                <c:pt idx="7">
                  <c:v>125</c:v>
                </c:pt>
              </c:numCache>
            </c:numRef>
          </c:val>
          <c:extLst>
            <c:ext xmlns:c16="http://schemas.microsoft.com/office/drawing/2014/chart" uri="{C3380CC4-5D6E-409C-BE32-E72D297353CC}">
              <c16:uniqueId val="{00000000-DC8C-4818-9E08-7339C6EAFF84}"/>
            </c:ext>
          </c:extLst>
        </c:ser>
        <c:dLbls>
          <c:dLblPos val="ctr"/>
          <c:showLegendKey val="0"/>
          <c:showVal val="1"/>
          <c:showCatName val="0"/>
          <c:showSerName val="0"/>
          <c:showPercent val="0"/>
          <c:showBubbleSize val="0"/>
        </c:dLbls>
        <c:gapWidth val="150"/>
        <c:overlap val="100"/>
        <c:axId val="1669079071"/>
        <c:axId val="1669082431"/>
      </c:barChart>
      <c:catAx>
        <c:axId val="166907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082431"/>
        <c:crosses val="autoZero"/>
        <c:auto val="1"/>
        <c:lblAlgn val="ctr"/>
        <c:lblOffset val="100"/>
        <c:noMultiLvlLbl val="0"/>
      </c:catAx>
      <c:valAx>
        <c:axId val="1669082431"/>
        <c:scaling>
          <c:orientation val="minMax"/>
        </c:scaling>
        <c:delete val="1"/>
        <c:axPos val="l"/>
        <c:numFmt formatCode="General" sourceLinked="1"/>
        <c:majorTickMark val="out"/>
        <c:minorTickMark val="none"/>
        <c:tickLblPos val="nextTo"/>
        <c:crossAx val="166907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Analysis Excel  Dashboard.xlsx]Score based movie segment!PivotTable23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Score-Based</a:t>
            </a:r>
            <a:r>
              <a:rPr lang="en-US" baseline="0"/>
              <a:t> Movie Segmentation</a:t>
            </a:r>
            <a:endParaRPr lang="en-US"/>
          </a:p>
        </c:rich>
      </c:tx>
      <c:layout>
        <c:manualLayout>
          <c:xMode val="edge"/>
          <c:yMode val="edge"/>
          <c:x val="0.10191666666666666"/>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'Score based movie segment'!$B$3</c:f>
              <c:strCache>
                <c:ptCount val="1"/>
                <c:pt idx="0">
                  <c:v>Average of budget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 based movie segment'!$A$4:$A$7</c:f>
              <c:strCache>
                <c:ptCount val="3"/>
                <c:pt idx="0">
                  <c:v>High</c:v>
                </c:pt>
                <c:pt idx="1">
                  <c:v>Medium</c:v>
                </c:pt>
                <c:pt idx="2">
                  <c:v>Low</c:v>
                </c:pt>
              </c:strCache>
            </c:strRef>
          </c:cat>
          <c:val>
            <c:numRef>
              <c:f>'Score based movie segment'!$B$4:$B$7</c:f>
              <c:numCache>
                <c:formatCode>General</c:formatCode>
                <c:ptCount val="3"/>
                <c:pt idx="0">
                  <c:v>50627027.027027026</c:v>
                </c:pt>
                <c:pt idx="1">
                  <c:v>32469900.801637854</c:v>
                </c:pt>
                <c:pt idx="2">
                  <c:v>30926339.775308181</c:v>
                </c:pt>
              </c:numCache>
            </c:numRef>
          </c:val>
          <c:extLst>
            <c:ext xmlns:c16="http://schemas.microsoft.com/office/drawing/2014/chart" uri="{C3380CC4-5D6E-409C-BE32-E72D297353CC}">
              <c16:uniqueId val="{00000000-1CFE-4D58-A9B7-72A04D7190F9}"/>
            </c:ext>
          </c:extLst>
        </c:ser>
        <c:dLbls>
          <c:showLegendKey val="0"/>
          <c:showVal val="1"/>
          <c:showCatName val="0"/>
          <c:showSerName val="0"/>
          <c:showPercent val="0"/>
          <c:showBubbleSize val="0"/>
        </c:dLbls>
        <c:gapWidth val="219"/>
        <c:overlap val="-27"/>
        <c:axId val="1808469135"/>
        <c:axId val="1808469615"/>
      </c:barChart>
      <c:lineChart>
        <c:grouping val="standard"/>
        <c:varyColors val="0"/>
        <c:ser>
          <c:idx val="1"/>
          <c:order val="1"/>
          <c:tx>
            <c:strRef>
              <c:f>'Score based movie segment'!$C$3</c:f>
              <c:strCache>
                <c:ptCount val="1"/>
                <c:pt idx="0">
                  <c:v>Average of gross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 based movie segment'!$A$4:$A$7</c:f>
              <c:strCache>
                <c:ptCount val="3"/>
                <c:pt idx="0">
                  <c:v>High</c:v>
                </c:pt>
                <c:pt idx="1">
                  <c:v>Medium</c:v>
                </c:pt>
                <c:pt idx="2">
                  <c:v>Low</c:v>
                </c:pt>
              </c:strCache>
            </c:strRef>
          </c:cat>
          <c:val>
            <c:numRef>
              <c:f>'Score based movie segment'!$C$4:$C$7</c:f>
              <c:numCache>
                <c:formatCode>General</c:formatCode>
                <c:ptCount val="3"/>
                <c:pt idx="0">
                  <c:v>370526505.45945948</c:v>
                </c:pt>
                <c:pt idx="1">
                  <c:v>110887199.61646952</c:v>
                </c:pt>
                <c:pt idx="2">
                  <c:v>61949340.129249163</c:v>
                </c:pt>
              </c:numCache>
            </c:numRef>
          </c:val>
          <c:smooth val="0"/>
          <c:extLst>
            <c:ext xmlns:c16="http://schemas.microsoft.com/office/drawing/2014/chart" uri="{C3380CC4-5D6E-409C-BE32-E72D297353CC}">
              <c16:uniqueId val="{00000001-1CFE-4D58-A9B7-72A04D7190F9}"/>
            </c:ext>
          </c:extLst>
        </c:ser>
        <c:dLbls>
          <c:showLegendKey val="0"/>
          <c:showVal val="1"/>
          <c:showCatName val="0"/>
          <c:showSerName val="0"/>
          <c:showPercent val="0"/>
          <c:showBubbleSize val="0"/>
        </c:dLbls>
        <c:marker val="1"/>
        <c:smooth val="0"/>
        <c:axId val="1808469135"/>
        <c:axId val="1808469615"/>
      </c:lineChart>
      <c:catAx>
        <c:axId val="180846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469615"/>
        <c:crosses val="autoZero"/>
        <c:auto val="1"/>
        <c:lblAlgn val="ctr"/>
        <c:lblOffset val="100"/>
        <c:noMultiLvlLbl val="0"/>
      </c:catAx>
      <c:valAx>
        <c:axId val="18084696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08469135"/>
        <c:crosses val="autoZero"/>
        <c:crossBetween val="between"/>
      </c:valAx>
      <c:spPr>
        <a:noFill/>
        <a:ln>
          <a:noFill/>
        </a:ln>
        <a:effectLst/>
      </c:spPr>
    </c:plotArea>
    <c:legend>
      <c:legendPos val="r"/>
      <c:layout>
        <c:manualLayout>
          <c:xMode val="edge"/>
          <c:yMode val="edge"/>
          <c:x val="0.7185404636920385"/>
          <c:y val="2.2708880139982502E-2"/>
          <c:w val="0.26479286964129484"/>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Dashboard.xlsx]Time series analysis!PivotTable24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gross earnings by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'Time series analysis'!$B$3</c:f>
              <c:strCache>
                <c:ptCount val="1"/>
                <c:pt idx="0">
                  <c:v>Total</c:v>
                </c:pt>
              </c:strCache>
            </c:strRef>
          </c:tx>
          <c:spPr>
            <a:solidFill>
              <a:schemeClr val="accent4"/>
            </a:solidFill>
            <a:ln>
              <a:noFill/>
            </a:ln>
            <a:effectLst/>
          </c:spPr>
          <c:cat>
            <c:strRef>
              <c:f>'Time series analysis'!$A$4:$A$45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'Time series analysis'!$B$4:$B$45</c:f>
              <c:numCache>
                <c:formatCode>0.0</c:formatCode>
                <c:ptCount val="41"/>
                <c:pt idx="0">
                  <c:v>29840164.277777776</c:v>
                </c:pt>
                <c:pt idx="1">
                  <c:v>24021687.732142858</c:v>
                </c:pt>
                <c:pt idx="2">
                  <c:v>26632136.927999999</c:v>
                </c:pt>
                <c:pt idx="3">
                  <c:v>21358346.647887323</c:v>
                </c:pt>
                <c:pt idx="4">
                  <c:v>22448256.210843373</c:v>
                </c:pt>
                <c:pt idx="5">
                  <c:v>20787021.111111112</c:v>
                </c:pt>
                <c:pt idx="6">
                  <c:v>19845762.646464646</c:v>
                </c:pt>
                <c:pt idx="7">
                  <c:v>21583653.045454547</c:v>
                </c:pt>
                <c:pt idx="8">
                  <c:v>25135837.623115577</c:v>
                </c:pt>
                <c:pt idx="9">
                  <c:v>31604564.567839198</c:v>
                </c:pt>
                <c:pt idx="10">
                  <c:v>35004431.738693468</c:v>
                </c:pt>
                <c:pt idx="11">
                  <c:v>31726117.40909091</c:v>
                </c:pt>
                <c:pt idx="12">
                  <c:v>37951586.328282826</c:v>
                </c:pt>
                <c:pt idx="13">
                  <c:v>41007010.050761424</c:v>
                </c:pt>
                <c:pt idx="14">
                  <c:v>45516686.335000001</c:v>
                </c:pt>
                <c:pt idx="15">
                  <c:v>47778728.879396982</c:v>
                </c:pt>
                <c:pt idx="16">
                  <c:v>49444243.904522613</c:v>
                </c:pt>
                <c:pt idx="17">
                  <c:v>66653972.695431471</c:v>
                </c:pt>
                <c:pt idx="18">
                  <c:v>56852758.520202018</c:v>
                </c:pt>
                <c:pt idx="19">
                  <c:v>67912417.560606062</c:v>
                </c:pt>
                <c:pt idx="20">
                  <c:v>68874339.494897962</c:v>
                </c:pt>
                <c:pt idx="21">
                  <c:v>79033122.741116747</c:v>
                </c:pt>
                <c:pt idx="22">
                  <c:v>85017182.599999994</c:v>
                </c:pt>
                <c:pt idx="23">
                  <c:v>89484636.060913712</c:v>
                </c:pt>
                <c:pt idx="24">
                  <c:v>94060219.060301512</c:v>
                </c:pt>
                <c:pt idx="25">
                  <c:v>89333049.484999999</c:v>
                </c:pt>
                <c:pt idx="26">
                  <c:v>93371380.599999994</c:v>
                </c:pt>
                <c:pt idx="27">
                  <c:v>102427354.47738694</c:v>
                </c:pt>
                <c:pt idx="28">
                  <c:v>108611838.83</c:v>
                </c:pt>
                <c:pt idx="29">
                  <c:v>116693403.045</c:v>
                </c:pt>
                <c:pt idx="30">
                  <c:v>116699977.44444445</c:v>
                </c:pt>
                <c:pt idx="31">
                  <c:v>124289462.965</c:v>
                </c:pt>
                <c:pt idx="32">
                  <c:v>127380950.97499999</c:v>
                </c:pt>
                <c:pt idx="33">
                  <c:v>129979243.37</c:v>
                </c:pt>
                <c:pt idx="34">
                  <c:v>132457412.815</c:v>
                </c:pt>
                <c:pt idx="35">
                  <c:v>135667969.87817258</c:v>
                </c:pt>
                <c:pt idx="36">
                  <c:v>145417057.15075377</c:v>
                </c:pt>
                <c:pt idx="37">
                  <c:v>143135938.42211056</c:v>
                </c:pt>
                <c:pt idx="38">
                  <c:v>141127270.38190955</c:v>
                </c:pt>
                <c:pt idx="39">
                  <c:v>161140085.73224044</c:v>
                </c:pt>
                <c:pt idx="40">
                  <c:v>178930714</c:v>
                </c:pt>
              </c:numCache>
            </c:numRef>
          </c:val>
          <c:extLst>
            <c:ext xmlns:c16="http://schemas.microsoft.com/office/drawing/2014/chart" uri="{C3380CC4-5D6E-409C-BE32-E72D297353CC}">
              <c16:uniqueId val="{00000000-F402-4FE9-A156-F5065DE0F49E}"/>
            </c:ext>
          </c:extLst>
        </c:ser>
        <c:dLbls>
          <c:showLegendKey val="0"/>
          <c:showVal val="0"/>
          <c:showCatName val="0"/>
          <c:showSerName val="0"/>
          <c:showPercent val="0"/>
          <c:showBubbleSize val="0"/>
        </c:dLbls>
        <c:axId val="1808486415"/>
        <c:axId val="1808487375"/>
      </c:areaChart>
      <c:catAx>
        <c:axId val="18084864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487375"/>
        <c:crosses val="autoZero"/>
        <c:auto val="1"/>
        <c:lblAlgn val="ctr"/>
        <c:lblOffset val="100"/>
        <c:noMultiLvlLbl val="0"/>
      </c:catAx>
      <c:valAx>
        <c:axId val="1808487375"/>
        <c:scaling>
          <c:orientation val="minMax"/>
        </c:scaling>
        <c:delete val="1"/>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8084864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r>
              <a:rPr lang="en-US" baseline="0"/>
              <a:t> analysis of IMDB score vs Runtime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4"/>
              </a:solidFill>
              <a:ln w="9525">
                <a:solidFill>
                  <a:schemeClr val="accent4"/>
                </a:solidFill>
              </a:ln>
              <a:effectLst/>
            </c:spPr>
          </c:marker>
          <c:trendline>
            <c:spPr>
              <a:ln w="19050" cap="rnd">
                <a:solidFill>
                  <a:schemeClr val="accent4"/>
                </a:solidFill>
                <a:prstDash val="sysDot"/>
              </a:ln>
              <a:effectLst/>
            </c:spPr>
            <c:trendlineType val="linear"/>
            <c:dispRSqr val="0"/>
            <c:dispEq val="0"/>
          </c:trendline>
          <c:xVal>
            <c:numRef>
              <c:f>Dataset!$F$2:$F$7590</c:f>
              <c:numCache>
                <c:formatCode>General</c:formatCode>
                <c:ptCount val="125"/>
                <c:pt idx="0">
                  <c:v>7.8</c:v>
                </c:pt>
                <c:pt idx="1">
                  <c:v>7.4</c:v>
                </c:pt>
                <c:pt idx="2">
                  <c:v>7</c:v>
                </c:pt>
                <c:pt idx="3">
                  <c:v>7.7</c:v>
                </c:pt>
                <c:pt idx="4">
                  <c:v>6.8</c:v>
                </c:pt>
                <c:pt idx="5">
                  <c:v>7.7</c:v>
                </c:pt>
                <c:pt idx="6">
                  <c:v>6.9</c:v>
                </c:pt>
                <c:pt idx="7">
                  <c:v>7.3</c:v>
                </c:pt>
                <c:pt idx="8">
                  <c:v>6</c:v>
                </c:pt>
                <c:pt idx="9">
                  <c:v>6.9</c:v>
                </c:pt>
                <c:pt idx="10">
                  <c:v>6.6</c:v>
                </c:pt>
                <c:pt idx="11">
                  <c:v>7.7</c:v>
                </c:pt>
                <c:pt idx="12">
                  <c:v>8</c:v>
                </c:pt>
                <c:pt idx="13">
                  <c:v>5.8</c:v>
                </c:pt>
                <c:pt idx="14">
                  <c:v>6</c:v>
                </c:pt>
                <c:pt idx="15">
                  <c:v>8.1</c:v>
                </c:pt>
                <c:pt idx="16">
                  <c:v>7.2</c:v>
                </c:pt>
                <c:pt idx="17">
                  <c:v>5.6</c:v>
                </c:pt>
                <c:pt idx="18">
                  <c:v>5.5</c:v>
                </c:pt>
                <c:pt idx="19">
                  <c:v>5.7</c:v>
                </c:pt>
                <c:pt idx="20">
                  <c:v>7.7</c:v>
                </c:pt>
                <c:pt idx="21">
                  <c:v>6.8</c:v>
                </c:pt>
                <c:pt idx="22">
                  <c:v>5.5</c:v>
                </c:pt>
                <c:pt idx="23">
                  <c:v>7.6</c:v>
                </c:pt>
                <c:pt idx="24">
                  <c:v>7.2</c:v>
                </c:pt>
                <c:pt idx="25">
                  <c:v>7.6</c:v>
                </c:pt>
                <c:pt idx="26">
                  <c:v>6.2</c:v>
                </c:pt>
                <c:pt idx="27">
                  <c:v>7.2</c:v>
                </c:pt>
                <c:pt idx="28">
                  <c:v>5.8</c:v>
                </c:pt>
                <c:pt idx="29">
                  <c:v>8</c:v>
                </c:pt>
                <c:pt idx="30">
                  <c:v>6</c:v>
                </c:pt>
                <c:pt idx="31">
                  <c:v>6.6</c:v>
                </c:pt>
                <c:pt idx="32">
                  <c:v>6.9</c:v>
                </c:pt>
                <c:pt idx="33">
                  <c:v>7.3</c:v>
                </c:pt>
                <c:pt idx="34">
                  <c:v>5.9</c:v>
                </c:pt>
                <c:pt idx="35">
                  <c:v>7.3</c:v>
                </c:pt>
                <c:pt idx="36">
                  <c:v>3.6</c:v>
                </c:pt>
                <c:pt idx="37">
                  <c:v>6.8</c:v>
                </c:pt>
                <c:pt idx="38">
                  <c:v>5.7</c:v>
                </c:pt>
                <c:pt idx="39">
                  <c:v>3.8</c:v>
                </c:pt>
                <c:pt idx="40">
                  <c:v>7</c:v>
                </c:pt>
                <c:pt idx="41">
                  <c:v>6.7</c:v>
                </c:pt>
                <c:pt idx="42">
                  <c:v>7.4</c:v>
                </c:pt>
                <c:pt idx="43">
                  <c:v>8.1</c:v>
                </c:pt>
                <c:pt idx="44">
                  <c:v>7</c:v>
                </c:pt>
                <c:pt idx="45">
                  <c:v>6.9</c:v>
                </c:pt>
                <c:pt idx="46">
                  <c:v>4.9000000000000004</c:v>
                </c:pt>
                <c:pt idx="47">
                  <c:v>5.7</c:v>
                </c:pt>
                <c:pt idx="48">
                  <c:v>6</c:v>
                </c:pt>
                <c:pt idx="49">
                  <c:v>6</c:v>
                </c:pt>
                <c:pt idx="50">
                  <c:v>4.4000000000000004</c:v>
                </c:pt>
                <c:pt idx="51">
                  <c:v>7.6</c:v>
                </c:pt>
                <c:pt idx="52">
                  <c:v>5</c:v>
                </c:pt>
                <c:pt idx="53">
                  <c:v>7.1</c:v>
                </c:pt>
                <c:pt idx="54">
                  <c:v>6.2</c:v>
                </c:pt>
                <c:pt idx="55">
                  <c:v>7.7</c:v>
                </c:pt>
                <c:pt idx="56">
                  <c:v>6.7</c:v>
                </c:pt>
                <c:pt idx="57">
                  <c:v>5.7</c:v>
                </c:pt>
                <c:pt idx="58">
                  <c:v>6.5</c:v>
                </c:pt>
                <c:pt idx="59">
                  <c:v>6.2</c:v>
                </c:pt>
                <c:pt idx="60">
                  <c:v>5.5</c:v>
                </c:pt>
                <c:pt idx="61">
                  <c:v>5.0999999999999996</c:v>
                </c:pt>
                <c:pt idx="62">
                  <c:v>6.9</c:v>
                </c:pt>
                <c:pt idx="63">
                  <c:v>4.9000000000000004</c:v>
                </c:pt>
                <c:pt idx="64">
                  <c:v>6</c:v>
                </c:pt>
                <c:pt idx="65">
                  <c:v>5.5</c:v>
                </c:pt>
                <c:pt idx="66">
                  <c:v>7.1</c:v>
                </c:pt>
                <c:pt idx="67">
                  <c:v>4.7</c:v>
                </c:pt>
                <c:pt idx="68">
                  <c:v>5.6</c:v>
                </c:pt>
                <c:pt idx="69">
                  <c:v>6.9</c:v>
                </c:pt>
                <c:pt idx="70">
                  <c:v>6.6</c:v>
                </c:pt>
                <c:pt idx="71">
                  <c:v>5</c:v>
                </c:pt>
                <c:pt idx="72">
                  <c:v>6.8</c:v>
                </c:pt>
                <c:pt idx="73">
                  <c:v>6.5</c:v>
                </c:pt>
                <c:pt idx="74">
                  <c:v>5.6</c:v>
                </c:pt>
                <c:pt idx="75">
                  <c:v>6.5</c:v>
                </c:pt>
                <c:pt idx="76">
                  <c:v>6.2</c:v>
                </c:pt>
                <c:pt idx="77">
                  <c:v>6.2</c:v>
                </c:pt>
                <c:pt idx="78">
                  <c:v>6.2</c:v>
                </c:pt>
                <c:pt idx="79">
                  <c:v>8.1</c:v>
                </c:pt>
                <c:pt idx="80">
                  <c:v>5.7</c:v>
                </c:pt>
                <c:pt idx="81">
                  <c:v>5.6</c:v>
                </c:pt>
                <c:pt idx="82">
                  <c:v>7.4</c:v>
                </c:pt>
                <c:pt idx="83">
                  <c:v>5.3</c:v>
                </c:pt>
                <c:pt idx="84">
                  <c:v>6.4</c:v>
                </c:pt>
                <c:pt idx="85">
                  <c:v>7.1</c:v>
                </c:pt>
                <c:pt idx="86">
                  <c:v>5.3</c:v>
                </c:pt>
                <c:pt idx="87">
                  <c:v>6.1</c:v>
                </c:pt>
                <c:pt idx="88">
                  <c:v>6.3</c:v>
                </c:pt>
                <c:pt idx="89">
                  <c:v>3.7</c:v>
                </c:pt>
                <c:pt idx="90">
                  <c:v>6.3</c:v>
                </c:pt>
                <c:pt idx="91">
                  <c:v>4.9000000000000004</c:v>
                </c:pt>
                <c:pt idx="92">
                  <c:v>6.7</c:v>
                </c:pt>
                <c:pt idx="93">
                  <c:v>6.3</c:v>
                </c:pt>
                <c:pt idx="94">
                  <c:v>6.5</c:v>
                </c:pt>
                <c:pt idx="95">
                  <c:v>5.7</c:v>
                </c:pt>
                <c:pt idx="96">
                  <c:v>6.6</c:v>
                </c:pt>
                <c:pt idx="97">
                  <c:v>6.2</c:v>
                </c:pt>
                <c:pt idx="98">
                  <c:v>7.2</c:v>
                </c:pt>
                <c:pt idx="99">
                  <c:v>7.4</c:v>
                </c:pt>
                <c:pt idx="100">
                  <c:v>5.7</c:v>
                </c:pt>
                <c:pt idx="101">
                  <c:v>6.1</c:v>
                </c:pt>
                <c:pt idx="102">
                  <c:v>4.4000000000000004</c:v>
                </c:pt>
                <c:pt idx="103">
                  <c:v>6.3</c:v>
                </c:pt>
                <c:pt idx="104">
                  <c:v>3.5</c:v>
                </c:pt>
                <c:pt idx="105">
                  <c:v>4.7</c:v>
                </c:pt>
                <c:pt idx="106">
                  <c:v>6.4</c:v>
                </c:pt>
                <c:pt idx="107">
                  <c:v>7.8</c:v>
                </c:pt>
                <c:pt idx="108">
                  <c:v>4.9000000000000004</c:v>
                </c:pt>
                <c:pt idx="109">
                  <c:v>3.9</c:v>
                </c:pt>
                <c:pt idx="110">
                  <c:v>6.1</c:v>
                </c:pt>
                <c:pt idx="111">
                  <c:v>6.4</c:v>
                </c:pt>
                <c:pt idx="112">
                  <c:v>5.9</c:v>
                </c:pt>
                <c:pt idx="113">
                  <c:v>5.9</c:v>
                </c:pt>
                <c:pt idx="114">
                  <c:v>6</c:v>
                </c:pt>
                <c:pt idx="115">
                  <c:v>5.0999999999999996</c:v>
                </c:pt>
                <c:pt idx="116">
                  <c:v>7.2</c:v>
                </c:pt>
                <c:pt idx="117">
                  <c:v>6.8</c:v>
                </c:pt>
                <c:pt idx="118">
                  <c:v>6.5</c:v>
                </c:pt>
                <c:pt idx="119">
                  <c:v>6.1</c:v>
                </c:pt>
                <c:pt idx="120">
                  <c:v>6.2</c:v>
                </c:pt>
                <c:pt idx="121">
                  <c:v>7.1</c:v>
                </c:pt>
                <c:pt idx="122">
                  <c:v>6.5</c:v>
                </c:pt>
                <c:pt idx="123">
                  <c:v>5.8</c:v>
                </c:pt>
                <c:pt idx="124">
                  <c:v>3.9</c:v>
                </c:pt>
              </c:numCache>
            </c:numRef>
          </c:xVal>
          <c:yVal>
            <c:numRef>
              <c:f>Dataset!$O$2:$O$7590</c:f>
              <c:numCache>
                <c:formatCode>General</c:formatCode>
                <c:ptCount val="125"/>
                <c:pt idx="0">
                  <c:v>115</c:v>
                </c:pt>
                <c:pt idx="1">
                  <c:v>116</c:v>
                </c:pt>
                <c:pt idx="2">
                  <c:v>124</c:v>
                </c:pt>
                <c:pt idx="3">
                  <c:v>93</c:v>
                </c:pt>
                <c:pt idx="4">
                  <c:v>99</c:v>
                </c:pt>
                <c:pt idx="5">
                  <c:v>113</c:v>
                </c:pt>
                <c:pt idx="6">
                  <c:v>96</c:v>
                </c:pt>
                <c:pt idx="7">
                  <c:v>114</c:v>
                </c:pt>
                <c:pt idx="8">
                  <c:v>114</c:v>
                </c:pt>
                <c:pt idx="9">
                  <c:v>129</c:v>
                </c:pt>
                <c:pt idx="10">
                  <c:v>127</c:v>
                </c:pt>
                <c:pt idx="11">
                  <c:v>129</c:v>
                </c:pt>
                <c:pt idx="12">
                  <c:v>191</c:v>
                </c:pt>
                <c:pt idx="13">
                  <c:v>102</c:v>
                </c:pt>
                <c:pt idx="14">
                  <c:v>136</c:v>
                </c:pt>
                <c:pt idx="15">
                  <c:v>117</c:v>
                </c:pt>
                <c:pt idx="16">
                  <c:v>93</c:v>
                </c:pt>
                <c:pt idx="17">
                  <c:v>99</c:v>
                </c:pt>
                <c:pt idx="18">
                  <c:v>116</c:v>
                </c:pt>
                <c:pt idx="19">
                  <c:v>95</c:v>
                </c:pt>
                <c:pt idx="20">
                  <c:v>82</c:v>
                </c:pt>
                <c:pt idx="21">
                  <c:v>96</c:v>
                </c:pt>
                <c:pt idx="22">
                  <c:v>96</c:v>
                </c:pt>
                <c:pt idx="23">
                  <c:v>150</c:v>
                </c:pt>
                <c:pt idx="24">
                  <c:v>136</c:v>
                </c:pt>
                <c:pt idx="25">
                  <c:v>134</c:v>
                </c:pt>
                <c:pt idx="26">
                  <c:v>85</c:v>
                </c:pt>
                <c:pt idx="27">
                  <c:v>90</c:v>
                </c:pt>
                <c:pt idx="28">
                  <c:v>97</c:v>
                </c:pt>
                <c:pt idx="29">
                  <c:v>95</c:v>
                </c:pt>
                <c:pt idx="30">
                  <c:v>90</c:v>
                </c:pt>
                <c:pt idx="31">
                  <c:v>106</c:v>
                </c:pt>
                <c:pt idx="32">
                  <c:v>120</c:v>
                </c:pt>
                <c:pt idx="33">
                  <c:v>102</c:v>
                </c:pt>
                <c:pt idx="34">
                  <c:v>108</c:v>
                </c:pt>
                <c:pt idx="35">
                  <c:v>140</c:v>
                </c:pt>
                <c:pt idx="36">
                  <c:v>83</c:v>
                </c:pt>
                <c:pt idx="37">
                  <c:v>78</c:v>
                </c:pt>
                <c:pt idx="38">
                  <c:v>96</c:v>
                </c:pt>
                <c:pt idx="39">
                  <c:v>98</c:v>
                </c:pt>
                <c:pt idx="40">
                  <c:v>80</c:v>
                </c:pt>
                <c:pt idx="41">
                  <c:v>90</c:v>
                </c:pt>
                <c:pt idx="42">
                  <c:v>92</c:v>
                </c:pt>
                <c:pt idx="43">
                  <c:v>109</c:v>
                </c:pt>
                <c:pt idx="44">
                  <c:v>116</c:v>
                </c:pt>
                <c:pt idx="45">
                  <c:v>88</c:v>
                </c:pt>
                <c:pt idx="46">
                  <c:v>98</c:v>
                </c:pt>
                <c:pt idx="47">
                  <c:v>87</c:v>
                </c:pt>
                <c:pt idx="48">
                  <c:v>89</c:v>
                </c:pt>
                <c:pt idx="49">
                  <c:v>101</c:v>
                </c:pt>
                <c:pt idx="50">
                  <c:v>115</c:v>
                </c:pt>
                <c:pt idx="51">
                  <c:v>82</c:v>
                </c:pt>
                <c:pt idx="52">
                  <c:v>98</c:v>
                </c:pt>
                <c:pt idx="53">
                  <c:v>110</c:v>
                </c:pt>
                <c:pt idx="54">
                  <c:v>118</c:v>
                </c:pt>
                <c:pt idx="55">
                  <c:v>122</c:v>
                </c:pt>
                <c:pt idx="56">
                  <c:v>125</c:v>
                </c:pt>
                <c:pt idx="57">
                  <c:v>103</c:v>
                </c:pt>
                <c:pt idx="58">
                  <c:v>97</c:v>
                </c:pt>
                <c:pt idx="59">
                  <c:v>110</c:v>
                </c:pt>
                <c:pt idx="60">
                  <c:v>104</c:v>
                </c:pt>
                <c:pt idx="61">
                  <c:v>121</c:v>
                </c:pt>
                <c:pt idx="62">
                  <c:v>113</c:v>
                </c:pt>
                <c:pt idx="63">
                  <c:v>104</c:v>
                </c:pt>
                <c:pt idx="64">
                  <c:v>91</c:v>
                </c:pt>
                <c:pt idx="65">
                  <c:v>103</c:v>
                </c:pt>
                <c:pt idx="66">
                  <c:v>115</c:v>
                </c:pt>
                <c:pt idx="67">
                  <c:v>84</c:v>
                </c:pt>
                <c:pt idx="68">
                  <c:v>110</c:v>
                </c:pt>
                <c:pt idx="69">
                  <c:v>124</c:v>
                </c:pt>
                <c:pt idx="70">
                  <c:v>88</c:v>
                </c:pt>
                <c:pt idx="71">
                  <c:v>96</c:v>
                </c:pt>
                <c:pt idx="72">
                  <c:v>103</c:v>
                </c:pt>
                <c:pt idx="73">
                  <c:v>107</c:v>
                </c:pt>
                <c:pt idx="74">
                  <c:v>98</c:v>
                </c:pt>
                <c:pt idx="75">
                  <c:v>103</c:v>
                </c:pt>
                <c:pt idx="76">
                  <c:v>90</c:v>
                </c:pt>
                <c:pt idx="77">
                  <c:v>118</c:v>
                </c:pt>
                <c:pt idx="78">
                  <c:v>108</c:v>
                </c:pt>
                <c:pt idx="79">
                  <c:v>188</c:v>
                </c:pt>
                <c:pt idx="80">
                  <c:v>107</c:v>
                </c:pt>
                <c:pt idx="81">
                  <c:v>90</c:v>
                </c:pt>
                <c:pt idx="82">
                  <c:v>92</c:v>
                </c:pt>
                <c:pt idx="83">
                  <c:v>96</c:v>
                </c:pt>
                <c:pt idx="84">
                  <c:v>108</c:v>
                </c:pt>
                <c:pt idx="85">
                  <c:v>117</c:v>
                </c:pt>
                <c:pt idx="86">
                  <c:v>93</c:v>
                </c:pt>
                <c:pt idx="87">
                  <c:v>93</c:v>
                </c:pt>
                <c:pt idx="88">
                  <c:v>92</c:v>
                </c:pt>
                <c:pt idx="89">
                  <c:v>99</c:v>
                </c:pt>
                <c:pt idx="90">
                  <c:v>128</c:v>
                </c:pt>
                <c:pt idx="91">
                  <c:v>100</c:v>
                </c:pt>
                <c:pt idx="92">
                  <c:v>120</c:v>
                </c:pt>
                <c:pt idx="93">
                  <c:v>94</c:v>
                </c:pt>
                <c:pt idx="94">
                  <c:v>140</c:v>
                </c:pt>
                <c:pt idx="95">
                  <c:v>98</c:v>
                </c:pt>
                <c:pt idx="96">
                  <c:v>122</c:v>
                </c:pt>
                <c:pt idx="97">
                  <c:v>87</c:v>
                </c:pt>
                <c:pt idx="98">
                  <c:v>109</c:v>
                </c:pt>
                <c:pt idx="99">
                  <c:v>112</c:v>
                </c:pt>
                <c:pt idx="100">
                  <c:v>117</c:v>
                </c:pt>
                <c:pt idx="101">
                  <c:v>98</c:v>
                </c:pt>
                <c:pt idx="102">
                  <c:v>108</c:v>
                </c:pt>
                <c:pt idx="103">
                  <c:v>108</c:v>
                </c:pt>
                <c:pt idx="104">
                  <c:v>90</c:v>
                </c:pt>
                <c:pt idx="105">
                  <c:v>103</c:v>
                </c:pt>
                <c:pt idx="106">
                  <c:v>125</c:v>
                </c:pt>
                <c:pt idx="107">
                  <c:v>109</c:v>
                </c:pt>
                <c:pt idx="108">
                  <c:v>95</c:v>
                </c:pt>
                <c:pt idx="109">
                  <c:v>110</c:v>
                </c:pt>
                <c:pt idx="110">
                  <c:v>85</c:v>
                </c:pt>
                <c:pt idx="111">
                  <c:v>90</c:v>
                </c:pt>
                <c:pt idx="112">
                  <c:v>111</c:v>
                </c:pt>
                <c:pt idx="113">
                  <c:v>97</c:v>
                </c:pt>
                <c:pt idx="114">
                  <c:v>91</c:v>
                </c:pt>
                <c:pt idx="115">
                  <c:v>105</c:v>
                </c:pt>
                <c:pt idx="116">
                  <c:v>109</c:v>
                </c:pt>
                <c:pt idx="117">
                  <c:v>106</c:v>
                </c:pt>
                <c:pt idx="118">
                  <c:v>110</c:v>
                </c:pt>
                <c:pt idx="119">
                  <c:v>108</c:v>
                </c:pt>
                <c:pt idx="120">
                  <c:v>94</c:v>
                </c:pt>
                <c:pt idx="121">
                  <c:v>74</c:v>
                </c:pt>
                <c:pt idx="122">
                  <c:v>97</c:v>
                </c:pt>
                <c:pt idx="123">
                  <c:v>106</c:v>
                </c:pt>
                <c:pt idx="124">
                  <c:v>85</c:v>
                </c:pt>
              </c:numCache>
            </c:numRef>
          </c:yVal>
          <c:smooth val="0"/>
          <c:extLst>
            <c:ext xmlns:c16="http://schemas.microsoft.com/office/drawing/2014/chart" uri="{C3380CC4-5D6E-409C-BE32-E72D297353CC}">
              <c16:uniqueId val="{00000001-F853-4909-9644-AB21C2AEE0DF}"/>
            </c:ext>
          </c:extLst>
        </c:ser>
        <c:dLbls>
          <c:showLegendKey val="0"/>
          <c:showVal val="0"/>
          <c:showCatName val="0"/>
          <c:showSerName val="0"/>
          <c:showPercent val="0"/>
          <c:showBubbleSize val="0"/>
        </c:dLbls>
        <c:axId val="1808486415"/>
        <c:axId val="1808479215"/>
      </c:scatterChart>
      <c:valAx>
        <c:axId val="1808486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479215"/>
        <c:crosses val="autoZero"/>
        <c:crossBetween val="midCat"/>
      </c:valAx>
      <c:valAx>
        <c:axId val="180847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4864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Dashboard.xlsx]Genre!PivotTable1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Genres</a:t>
            </a:r>
          </a:p>
          <a:p>
            <a:pPr>
              <a:defRPr/>
            </a:pPr>
            <a:r>
              <a:rPr lang="en-US" baseline="0"/>
              <a:t> with most number of movies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solidFill>
                <a:prstDash val="sysDot"/>
              </a:ln>
              <a:effectLst/>
            </c:spPr>
            <c:trendlineType val="linear"/>
            <c:dispRSqr val="0"/>
            <c:dispEq val="0"/>
          </c:trendline>
          <c:cat>
            <c:strRef>
              <c:f>Genre!$A$4:$A$9</c:f>
              <c:strCache>
                <c:ptCount val="5"/>
                <c:pt idx="0">
                  <c:v>Comedy</c:v>
                </c:pt>
                <c:pt idx="1">
                  <c:v>Action</c:v>
                </c:pt>
                <c:pt idx="2">
                  <c:v>Drama</c:v>
                </c:pt>
                <c:pt idx="3">
                  <c:v>Crime</c:v>
                </c:pt>
                <c:pt idx="4">
                  <c:v>Biography</c:v>
                </c:pt>
              </c:strCache>
            </c:strRef>
          </c:cat>
          <c:val>
            <c:numRef>
              <c:f>Genre!$B$4:$B$9</c:f>
              <c:numCache>
                <c:formatCode>General</c:formatCode>
                <c:ptCount val="5"/>
                <c:pt idx="0">
                  <c:v>2233</c:v>
                </c:pt>
                <c:pt idx="1">
                  <c:v>1699</c:v>
                </c:pt>
                <c:pt idx="2">
                  <c:v>1482</c:v>
                </c:pt>
                <c:pt idx="3">
                  <c:v>544</c:v>
                </c:pt>
                <c:pt idx="4">
                  <c:v>440</c:v>
                </c:pt>
              </c:numCache>
            </c:numRef>
          </c:val>
          <c:extLst>
            <c:ext xmlns:c16="http://schemas.microsoft.com/office/drawing/2014/chart" uri="{C3380CC4-5D6E-409C-BE32-E72D297353CC}">
              <c16:uniqueId val="{00000000-60A9-4C53-9373-66DEDD4F0814}"/>
            </c:ext>
          </c:extLst>
        </c:ser>
        <c:dLbls>
          <c:dLblPos val="outEnd"/>
          <c:showLegendKey val="0"/>
          <c:showVal val="1"/>
          <c:showCatName val="0"/>
          <c:showSerName val="0"/>
          <c:showPercent val="0"/>
          <c:showBubbleSize val="0"/>
        </c:dLbls>
        <c:gapWidth val="219"/>
        <c:overlap val="-27"/>
        <c:axId val="1617188255"/>
        <c:axId val="1617179615"/>
      </c:barChart>
      <c:catAx>
        <c:axId val="161718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179615"/>
        <c:crosses val="autoZero"/>
        <c:auto val="1"/>
        <c:lblAlgn val="ctr"/>
        <c:lblOffset val="100"/>
        <c:noMultiLvlLbl val="0"/>
      </c:catAx>
      <c:valAx>
        <c:axId val="1617179615"/>
        <c:scaling>
          <c:orientation val="minMax"/>
        </c:scaling>
        <c:delete val="1"/>
        <c:axPos val="l"/>
        <c:numFmt formatCode="General" sourceLinked="1"/>
        <c:majorTickMark val="none"/>
        <c:minorTickMark val="none"/>
        <c:tickLblPos val="nextTo"/>
        <c:crossAx val="161718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Dashboard.xlsx]Genre!PivotTable2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Genres</a:t>
            </a:r>
          </a:p>
          <a:p>
            <a:pPr>
              <a:defRPr/>
            </a:pPr>
            <a:r>
              <a:rPr lang="en-US" baseline="0"/>
              <a:t> with least number of movies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Genre!$B$15</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solidFill>
                <a:prstDash val="sysDot"/>
              </a:ln>
              <a:effectLst/>
            </c:spPr>
            <c:trendlineType val="linear"/>
            <c:dispRSqr val="0"/>
            <c:dispEq val="0"/>
          </c:trendline>
          <c:cat>
            <c:strRef>
              <c:f>Genre!$A$16:$A$21</c:f>
              <c:strCache>
                <c:ptCount val="5"/>
                <c:pt idx="0">
                  <c:v>Musical</c:v>
                </c:pt>
                <c:pt idx="1">
                  <c:v>Music</c:v>
                </c:pt>
                <c:pt idx="2">
                  <c:v>Sport</c:v>
                </c:pt>
                <c:pt idx="3">
                  <c:v>Western</c:v>
                </c:pt>
                <c:pt idx="4">
                  <c:v>Romance</c:v>
                </c:pt>
              </c:strCache>
            </c:strRef>
          </c:cat>
          <c:val>
            <c:numRef>
              <c:f>Genre!$B$16:$B$21</c:f>
              <c:numCache>
                <c:formatCode>General</c:formatCode>
                <c:ptCount val="5"/>
                <c:pt idx="0">
                  <c:v>1</c:v>
                </c:pt>
                <c:pt idx="1">
                  <c:v>1</c:v>
                </c:pt>
                <c:pt idx="2">
                  <c:v>1</c:v>
                </c:pt>
                <c:pt idx="3">
                  <c:v>3</c:v>
                </c:pt>
                <c:pt idx="4">
                  <c:v>8</c:v>
                </c:pt>
              </c:numCache>
            </c:numRef>
          </c:val>
          <c:extLst>
            <c:ext xmlns:c16="http://schemas.microsoft.com/office/drawing/2014/chart" uri="{C3380CC4-5D6E-409C-BE32-E72D297353CC}">
              <c16:uniqueId val="{00000000-C83B-4F69-B0DE-7D883AB40E78}"/>
            </c:ext>
          </c:extLst>
        </c:ser>
        <c:dLbls>
          <c:dLblPos val="outEnd"/>
          <c:showLegendKey val="0"/>
          <c:showVal val="1"/>
          <c:showCatName val="0"/>
          <c:showSerName val="0"/>
          <c:showPercent val="0"/>
          <c:showBubbleSize val="0"/>
        </c:dLbls>
        <c:gapWidth val="219"/>
        <c:overlap val="-27"/>
        <c:axId val="1166020543"/>
        <c:axId val="1166023423"/>
      </c:barChart>
      <c:catAx>
        <c:axId val="116602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023423"/>
        <c:crosses val="autoZero"/>
        <c:auto val="1"/>
        <c:lblAlgn val="ctr"/>
        <c:lblOffset val="100"/>
        <c:noMultiLvlLbl val="0"/>
      </c:catAx>
      <c:valAx>
        <c:axId val="1166023423"/>
        <c:scaling>
          <c:orientation val="minMax"/>
        </c:scaling>
        <c:delete val="1"/>
        <c:axPos val="l"/>
        <c:numFmt formatCode="General" sourceLinked="1"/>
        <c:majorTickMark val="none"/>
        <c:minorTickMark val="none"/>
        <c:tickLblPos val="nextTo"/>
        <c:crossAx val="116602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Budget(x) vs Gross(y)</a:t>
            </a:r>
          </a:p>
        </c:rich>
      </c:tx>
      <c:overlay val="0"/>
      <c:spPr>
        <a:noFill/>
        <a:ln>
          <a:noFill/>
        </a:ln>
        <a:effectLst/>
      </c:spPr>
    </c:title>
    <c:autoTitleDeleted val="0"/>
    <c:plotArea>
      <c:layout/>
      <c:scatterChart>
        <c:scatterStyle val="lineMarker"/>
        <c:varyColors val="0"/>
        <c:ser>
          <c:idx val="0"/>
          <c:order val="0"/>
          <c:tx>
            <c:strRef>
              <c:f>'Budget vs Gross'!$C$1</c:f>
              <c:strCache>
                <c:ptCount val="1"/>
                <c:pt idx="0">
                  <c:v>gross</c:v>
                </c:pt>
              </c:strCache>
            </c:strRef>
          </c:tx>
          <c:spPr>
            <a:ln w="25400" cap="flat" cmpd="sng" algn="ctr">
              <a:noFill/>
              <a:prstDash val="sysDot"/>
              <a:round/>
            </a:ln>
            <a:effectLst/>
          </c:spPr>
          <c:marker>
            <c:symbol val="circle"/>
            <c:size val="5"/>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trendline>
            <c:spPr>
              <a:ln w="9525" cap="rnd">
                <a:solidFill>
                  <a:schemeClr val="accent4"/>
                </a:solidFill>
              </a:ln>
              <a:effectLst/>
            </c:spPr>
            <c:trendlineType val="linear"/>
            <c:dispRSqr val="0"/>
            <c:dispEq val="0"/>
          </c:trendline>
          <c:xVal>
            <c:numRef>
              <c:f>'Budget vs Gross'!$B$2:$B$190</c:f>
              <c:numCache>
                <c:formatCode>_-[$$-409]* #,##0.00_ ;_-[$$-409]* \-#,##0.00\ ;_-[$$-409]* "-"??_ ;_-@_ </c:formatCode>
                <c:ptCount val="189"/>
                <c:pt idx="0">
                  <c:v>18000000</c:v>
                </c:pt>
                <c:pt idx="1">
                  <c:v>19000000</c:v>
                </c:pt>
                <c:pt idx="2">
                  <c:v>18000000</c:v>
                </c:pt>
                <c:pt idx="3">
                  <c:v>35000000</c:v>
                </c:pt>
                <c:pt idx="4">
                  <c:v>900000</c:v>
                </c:pt>
                <c:pt idx="5">
                  <c:v>18000000</c:v>
                </c:pt>
                <c:pt idx="6">
                  <c:v>28000000</c:v>
                </c:pt>
                <c:pt idx="7">
                  <c:v>15000000</c:v>
                </c:pt>
                <c:pt idx="8">
                  <c:v>6000000</c:v>
                </c:pt>
                <c:pt idx="9">
                  <c:v>32500000</c:v>
                </c:pt>
                <c:pt idx="10">
                  <c:v>25000000</c:v>
                </c:pt>
                <c:pt idx="11">
                  <c:v>20500000</c:v>
                </c:pt>
                <c:pt idx="12">
                  <c:v>18000000</c:v>
                </c:pt>
                <c:pt idx="13">
                  <c:v>20500000</c:v>
                </c:pt>
                <c:pt idx="14">
                  <c:v>30000000</c:v>
                </c:pt>
                <c:pt idx="15">
                  <c:v>20500000</c:v>
                </c:pt>
                <c:pt idx="16">
                  <c:v>19000000</c:v>
                </c:pt>
                <c:pt idx="17">
                  <c:v>11500000</c:v>
                </c:pt>
                <c:pt idx="18">
                  <c:v>6000000</c:v>
                </c:pt>
                <c:pt idx="19">
                  <c:v>18500000</c:v>
                </c:pt>
                <c:pt idx="20">
                  <c:v>8000000</c:v>
                </c:pt>
                <c:pt idx="21">
                  <c:v>20500000</c:v>
                </c:pt>
                <c:pt idx="22">
                  <c:v>30000000</c:v>
                </c:pt>
                <c:pt idx="23">
                  <c:v>16000000</c:v>
                </c:pt>
                <c:pt idx="24">
                  <c:v>28000000</c:v>
                </c:pt>
                <c:pt idx="25">
                  <c:v>3700000</c:v>
                </c:pt>
                <c:pt idx="26">
                  <c:v>20500000</c:v>
                </c:pt>
                <c:pt idx="27">
                  <c:v>5000000</c:v>
                </c:pt>
                <c:pt idx="28">
                  <c:v>48000000</c:v>
                </c:pt>
                <c:pt idx="29">
                  <c:v>16400000</c:v>
                </c:pt>
                <c:pt idx="30">
                  <c:v>25000000</c:v>
                </c:pt>
                <c:pt idx="31">
                  <c:v>20500000</c:v>
                </c:pt>
                <c:pt idx="32">
                  <c:v>102000000</c:v>
                </c:pt>
                <c:pt idx="33">
                  <c:v>19000000</c:v>
                </c:pt>
                <c:pt idx="34">
                  <c:v>20500000</c:v>
                </c:pt>
                <c:pt idx="35">
                  <c:v>14400000</c:v>
                </c:pt>
                <c:pt idx="36">
                  <c:v>1200000</c:v>
                </c:pt>
                <c:pt idx="37">
                  <c:v>63000000</c:v>
                </c:pt>
                <c:pt idx="38">
                  <c:v>22000000</c:v>
                </c:pt>
                <c:pt idx="39">
                  <c:v>13000000</c:v>
                </c:pt>
                <c:pt idx="40">
                  <c:v>4000000</c:v>
                </c:pt>
                <c:pt idx="41">
                  <c:v>45000000</c:v>
                </c:pt>
                <c:pt idx="42">
                  <c:v>55000000</c:v>
                </c:pt>
                <c:pt idx="43">
                  <c:v>8000000</c:v>
                </c:pt>
                <c:pt idx="44">
                  <c:v>25000000</c:v>
                </c:pt>
                <c:pt idx="45">
                  <c:v>20500000</c:v>
                </c:pt>
                <c:pt idx="46">
                  <c:v>20500000</c:v>
                </c:pt>
                <c:pt idx="47">
                  <c:v>20500000</c:v>
                </c:pt>
                <c:pt idx="48">
                  <c:v>20500000</c:v>
                </c:pt>
                <c:pt idx="49">
                  <c:v>30000000</c:v>
                </c:pt>
                <c:pt idx="50">
                  <c:v>33000000</c:v>
                </c:pt>
                <c:pt idx="51">
                  <c:v>72000000</c:v>
                </c:pt>
                <c:pt idx="52">
                  <c:v>60000000</c:v>
                </c:pt>
                <c:pt idx="53">
                  <c:v>52000000</c:v>
                </c:pt>
                <c:pt idx="54">
                  <c:v>6000000</c:v>
                </c:pt>
                <c:pt idx="55">
                  <c:v>2500000</c:v>
                </c:pt>
                <c:pt idx="56">
                  <c:v>20500000</c:v>
                </c:pt>
                <c:pt idx="57">
                  <c:v>14000000</c:v>
                </c:pt>
                <c:pt idx="58">
                  <c:v>7000000</c:v>
                </c:pt>
                <c:pt idx="59">
                  <c:v>20500000</c:v>
                </c:pt>
                <c:pt idx="60">
                  <c:v>20000000</c:v>
                </c:pt>
                <c:pt idx="61">
                  <c:v>10000000</c:v>
                </c:pt>
                <c:pt idx="62">
                  <c:v>20500000</c:v>
                </c:pt>
                <c:pt idx="63">
                  <c:v>35000000</c:v>
                </c:pt>
                <c:pt idx="64">
                  <c:v>180000</c:v>
                </c:pt>
                <c:pt idx="65">
                  <c:v>70000000</c:v>
                </c:pt>
                <c:pt idx="66">
                  <c:v>60000000</c:v>
                </c:pt>
                <c:pt idx="67">
                  <c:v>15000000</c:v>
                </c:pt>
                <c:pt idx="68">
                  <c:v>20000000</c:v>
                </c:pt>
                <c:pt idx="69">
                  <c:v>9000000</c:v>
                </c:pt>
                <c:pt idx="70">
                  <c:v>20500000</c:v>
                </c:pt>
                <c:pt idx="71">
                  <c:v>1300000</c:v>
                </c:pt>
                <c:pt idx="72">
                  <c:v>20500000</c:v>
                </c:pt>
                <c:pt idx="73">
                  <c:v>40000000</c:v>
                </c:pt>
                <c:pt idx="74">
                  <c:v>63000000</c:v>
                </c:pt>
                <c:pt idx="75">
                  <c:v>15000000</c:v>
                </c:pt>
                <c:pt idx="76">
                  <c:v>60000000</c:v>
                </c:pt>
                <c:pt idx="77">
                  <c:v>63000000</c:v>
                </c:pt>
                <c:pt idx="78">
                  <c:v>20500000</c:v>
                </c:pt>
                <c:pt idx="79">
                  <c:v>103000000</c:v>
                </c:pt>
                <c:pt idx="80">
                  <c:v>20500000</c:v>
                </c:pt>
                <c:pt idx="81">
                  <c:v>9000000</c:v>
                </c:pt>
                <c:pt idx="82">
                  <c:v>2000000</c:v>
                </c:pt>
                <c:pt idx="83">
                  <c:v>20500000</c:v>
                </c:pt>
                <c:pt idx="84">
                  <c:v>4500000</c:v>
                </c:pt>
                <c:pt idx="85">
                  <c:v>20500000</c:v>
                </c:pt>
                <c:pt idx="86">
                  <c:v>93000000</c:v>
                </c:pt>
                <c:pt idx="87">
                  <c:v>115000000</c:v>
                </c:pt>
                <c:pt idx="88">
                  <c:v>19000000</c:v>
                </c:pt>
                <c:pt idx="89">
                  <c:v>58000000</c:v>
                </c:pt>
                <c:pt idx="90">
                  <c:v>10000000</c:v>
                </c:pt>
                <c:pt idx="91">
                  <c:v>20500000</c:v>
                </c:pt>
                <c:pt idx="92">
                  <c:v>20500000</c:v>
                </c:pt>
                <c:pt idx="93">
                  <c:v>94000000</c:v>
                </c:pt>
                <c:pt idx="94">
                  <c:v>52000000</c:v>
                </c:pt>
                <c:pt idx="95">
                  <c:v>35000000</c:v>
                </c:pt>
                <c:pt idx="96">
                  <c:v>20500000</c:v>
                </c:pt>
                <c:pt idx="97">
                  <c:v>94000000</c:v>
                </c:pt>
                <c:pt idx="98">
                  <c:v>94000000</c:v>
                </c:pt>
                <c:pt idx="99">
                  <c:v>30000000</c:v>
                </c:pt>
                <c:pt idx="100">
                  <c:v>3000000</c:v>
                </c:pt>
                <c:pt idx="101">
                  <c:v>20500000</c:v>
                </c:pt>
                <c:pt idx="102">
                  <c:v>2800000</c:v>
                </c:pt>
                <c:pt idx="103">
                  <c:v>24000000</c:v>
                </c:pt>
                <c:pt idx="104">
                  <c:v>30000000</c:v>
                </c:pt>
                <c:pt idx="105">
                  <c:v>20500000</c:v>
                </c:pt>
                <c:pt idx="106">
                  <c:v>20000000</c:v>
                </c:pt>
                <c:pt idx="107">
                  <c:v>17500000</c:v>
                </c:pt>
                <c:pt idx="108">
                  <c:v>2700000</c:v>
                </c:pt>
                <c:pt idx="109">
                  <c:v>20500000</c:v>
                </c:pt>
                <c:pt idx="110">
                  <c:v>20500000</c:v>
                </c:pt>
                <c:pt idx="111">
                  <c:v>20500000</c:v>
                </c:pt>
                <c:pt idx="112">
                  <c:v>150000000</c:v>
                </c:pt>
                <c:pt idx="113">
                  <c:v>54000000</c:v>
                </c:pt>
                <c:pt idx="114">
                  <c:v>20500000</c:v>
                </c:pt>
                <c:pt idx="115">
                  <c:v>90000000</c:v>
                </c:pt>
                <c:pt idx="116">
                  <c:v>40000000</c:v>
                </c:pt>
                <c:pt idx="117">
                  <c:v>19000000</c:v>
                </c:pt>
                <c:pt idx="118">
                  <c:v>2000000</c:v>
                </c:pt>
                <c:pt idx="119">
                  <c:v>20500000</c:v>
                </c:pt>
                <c:pt idx="120">
                  <c:v>25000000</c:v>
                </c:pt>
                <c:pt idx="121">
                  <c:v>25000000</c:v>
                </c:pt>
                <c:pt idx="122">
                  <c:v>15000000</c:v>
                </c:pt>
                <c:pt idx="123">
                  <c:v>20500000</c:v>
                </c:pt>
                <c:pt idx="124">
                  <c:v>185000000</c:v>
                </c:pt>
                <c:pt idx="125">
                  <c:v>180000000</c:v>
                </c:pt>
                <c:pt idx="126">
                  <c:v>33000000</c:v>
                </c:pt>
                <c:pt idx="127">
                  <c:v>20500000</c:v>
                </c:pt>
                <c:pt idx="128">
                  <c:v>175000000</c:v>
                </c:pt>
                <c:pt idx="129">
                  <c:v>70000000</c:v>
                </c:pt>
                <c:pt idx="130">
                  <c:v>20500000</c:v>
                </c:pt>
                <c:pt idx="131">
                  <c:v>2000000</c:v>
                </c:pt>
                <c:pt idx="132">
                  <c:v>200000000</c:v>
                </c:pt>
                <c:pt idx="133">
                  <c:v>160000000</c:v>
                </c:pt>
                <c:pt idx="134">
                  <c:v>165000000</c:v>
                </c:pt>
                <c:pt idx="135">
                  <c:v>80000000</c:v>
                </c:pt>
                <c:pt idx="136">
                  <c:v>6800000</c:v>
                </c:pt>
                <c:pt idx="137">
                  <c:v>20500000</c:v>
                </c:pt>
                <c:pt idx="138">
                  <c:v>125000000</c:v>
                </c:pt>
                <c:pt idx="139">
                  <c:v>20500000</c:v>
                </c:pt>
                <c:pt idx="140">
                  <c:v>25000000</c:v>
                </c:pt>
                <c:pt idx="141">
                  <c:v>500000</c:v>
                </c:pt>
                <c:pt idx="142">
                  <c:v>20500000</c:v>
                </c:pt>
                <c:pt idx="143">
                  <c:v>250000000</c:v>
                </c:pt>
                <c:pt idx="144">
                  <c:v>100000000</c:v>
                </c:pt>
                <c:pt idx="145">
                  <c:v>3800000</c:v>
                </c:pt>
                <c:pt idx="146">
                  <c:v>20500000</c:v>
                </c:pt>
                <c:pt idx="147">
                  <c:v>20500000</c:v>
                </c:pt>
                <c:pt idx="148">
                  <c:v>100000000</c:v>
                </c:pt>
                <c:pt idx="149">
                  <c:v>20000000</c:v>
                </c:pt>
                <c:pt idx="150">
                  <c:v>46000000</c:v>
                </c:pt>
                <c:pt idx="151">
                  <c:v>38000000</c:v>
                </c:pt>
                <c:pt idx="152">
                  <c:v>20500000</c:v>
                </c:pt>
                <c:pt idx="153">
                  <c:v>165000000</c:v>
                </c:pt>
                <c:pt idx="154">
                  <c:v>61000000</c:v>
                </c:pt>
                <c:pt idx="155">
                  <c:v>25000000</c:v>
                </c:pt>
                <c:pt idx="156">
                  <c:v>20500000</c:v>
                </c:pt>
                <c:pt idx="157">
                  <c:v>3300000</c:v>
                </c:pt>
                <c:pt idx="158">
                  <c:v>3300000</c:v>
                </c:pt>
                <c:pt idx="159">
                  <c:v>20500000</c:v>
                </c:pt>
                <c:pt idx="160">
                  <c:v>20500000</c:v>
                </c:pt>
                <c:pt idx="161">
                  <c:v>20500000</c:v>
                </c:pt>
                <c:pt idx="162">
                  <c:v>175000000</c:v>
                </c:pt>
                <c:pt idx="163">
                  <c:v>150000000</c:v>
                </c:pt>
                <c:pt idx="164">
                  <c:v>20000000</c:v>
                </c:pt>
                <c:pt idx="165">
                  <c:v>13000000</c:v>
                </c:pt>
                <c:pt idx="166">
                  <c:v>9400000</c:v>
                </c:pt>
                <c:pt idx="167">
                  <c:v>20500000</c:v>
                </c:pt>
                <c:pt idx="168">
                  <c:v>20500000</c:v>
                </c:pt>
                <c:pt idx="169">
                  <c:v>40000000</c:v>
                </c:pt>
                <c:pt idx="170">
                  <c:v>20500000</c:v>
                </c:pt>
                <c:pt idx="171">
                  <c:v>20500000</c:v>
                </c:pt>
                <c:pt idx="172">
                  <c:v>175000000</c:v>
                </c:pt>
                <c:pt idx="173">
                  <c:v>97000000</c:v>
                </c:pt>
                <c:pt idx="174">
                  <c:v>20500000</c:v>
                </c:pt>
                <c:pt idx="175">
                  <c:v>15000000</c:v>
                </c:pt>
                <c:pt idx="176">
                  <c:v>321000000</c:v>
                </c:pt>
                <c:pt idx="177">
                  <c:v>90000000</c:v>
                </c:pt>
                <c:pt idx="178">
                  <c:v>23000000</c:v>
                </c:pt>
                <c:pt idx="179">
                  <c:v>4000000</c:v>
                </c:pt>
                <c:pt idx="180">
                  <c:v>4500000</c:v>
                </c:pt>
                <c:pt idx="181">
                  <c:v>356000000</c:v>
                </c:pt>
                <c:pt idx="182">
                  <c:v>55000000</c:v>
                </c:pt>
                <c:pt idx="183">
                  <c:v>95000000</c:v>
                </c:pt>
                <c:pt idx="184">
                  <c:v>11400000</c:v>
                </c:pt>
                <c:pt idx="185">
                  <c:v>97600000</c:v>
                </c:pt>
                <c:pt idx="186">
                  <c:v>20500000</c:v>
                </c:pt>
                <c:pt idx="187">
                  <c:v>20500000</c:v>
                </c:pt>
                <c:pt idx="188">
                  <c:v>20500000</c:v>
                </c:pt>
              </c:numCache>
            </c:numRef>
          </c:xVal>
          <c:yVal>
            <c:numRef>
              <c:f>'Budget vs Gross'!$C$2:$C$190</c:f>
              <c:numCache>
                <c:formatCode>_-[$$-409]* #,##0.00_ ;_-[$$-409]* \-#,##0.00\ ;_-[$$-409]* "-"??_ ;_-@_ </c:formatCode>
                <c:ptCount val="189"/>
                <c:pt idx="0">
                  <c:v>538375067</c:v>
                </c:pt>
                <c:pt idx="1">
                  <c:v>46998772</c:v>
                </c:pt>
                <c:pt idx="2">
                  <c:v>23402427</c:v>
                </c:pt>
                <c:pt idx="3">
                  <c:v>20205757</c:v>
                </c:pt>
                <c:pt idx="4">
                  <c:v>20205757</c:v>
                </c:pt>
                <c:pt idx="5">
                  <c:v>389925971</c:v>
                </c:pt>
                <c:pt idx="6">
                  <c:v>41676878</c:v>
                </c:pt>
                <c:pt idx="7">
                  <c:v>19632053</c:v>
                </c:pt>
                <c:pt idx="8">
                  <c:v>6795771</c:v>
                </c:pt>
                <c:pt idx="9">
                  <c:v>475106177</c:v>
                </c:pt>
                <c:pt idx="10">
                  <c:v>65884703</c:v>
                </c:pt>
                <c:pt idx="11">
                  <c:v>55269</c:v>
                </c:pt>
                <c:pt idx="12">
                  <c:v>52066791</c:v>
                </c:pt>
                <c:pt idx="13">
                  <c:v>20205757</c:v>
                </c:pt>
                <c:pt idx="14">
                  <c:v>5473212</c:v>
                </c:pt>
                <c:pt idx="15">
                  <c:v>2207548</c:v>
                </c:pt>
                <c:pt idx="16">
                  <c:v>381906762</c:v>
                </c:pt>
                <c:pt idx="17">
                  <c:v>4164283</c:v>
                </c:pt>
                <c:pt idx="18">
                  <c:v>138545632</c:v>
                </c:pt>
                <c:pt idx="19">
                  <c:v>131060248</c:v>
                </c:pt>
                <c:pt idx="20">
                  <c:v>52287414</c:v>
                </c:pt>
                <c:pt idx="21">
                  <c:v>167292</c:v>
                </c:pt>
                <c:pt idx="22">
                  <c:v>46357676</c:v>
                </c:pt>
                <c:pt idx="23">
                  <c:v>30902642</c:v>
                </c:pt>
                <c:pt idx="24">
                  <c:v>141603197</c:v>
                </c:pt>
                <c:pt idx="25">
                  <c:v>30550920</c:v>
                </c:pt>
                <c:pt idx="26">
                  <c:v>20205757</c:v>
                </c:pt>
                <c:pt idx="27">
                  <c:v>13019063</c:v>
                </c:pt>
                <c:pt idx="28">
                  <c:v>474171806</c:v>
                </c:pt>
                <c:pt idx="29">
                  <c:v>235860116</c:v>
                </c:pt>
                <c:pt idx="30">
                  <c:v>46963277</c:v>
                </c:pt>
                <c:pt idx="31">
                  <c:v>20205757</c:v>
                </c:pt>
                <c:pt idx="32">
                  <c:v>520881154</c:v>
                </c:pt>
                <c:pt idx="33">
                  <c:v>272742922</c:v>
                </c:pt>
                <c:pt idx="34">
                  <c:v>2603061</c:v>
                </c:pt>
                <c:pt idx="35">
                  <c:v>159157447</c:v>
                </c:pt>
                <c:pt idx="36">
                  <c:v>2913644</c:v>
                </c:pt>
                <c:pt idx="37">
                  <c:v>1033928303</c:v>
                </c:pt>
                <c:pt idx="38">
                  <c:v>322161245</c:v>
                </c:pt>
                <c:pt idx="39">
                  <c:v>65796862</c:v>
                </c:pt>
                <c:pt idx="40">
                  <c:v>6122607</c:v>
                </c:pt>
                <c:pt idx="41">
                  <c:v>1083720877</c:v>
                </c:pt>
                <c:pt idx="42">
                  <c:v>678226133</c:v>
                </c:pt>
                <c:pt idx="43">
                  <c:v>213928762</c:v>
                </c:pt>
                <c:pt idx="44">
                  <c:v>28817291</c:v>
                </c:pt>
                <c:pt idx="45">
                  <c:v>19552639</c:v>
                </c:pt>
                <c:pt idx="46">
                  <c:v>3581969</c:v>
                </c:pt>
                <c:pt idx="47">
                  <c:v>2332728</c:v>
                </c:pt>
                <c:pt idx="48">
                  <c:v>1432358</c:v>
                </c:pt>
                <c:pt idx="49">
                  <c:v>394436586</c:v>
                </c:pt>
                <c:pt idx="50">
                  <c:v>327333559</c:v>
                </c:pt>
                <c:pt idx="51">
                  <c:v>213216216</c:v>
                </c:pt>
                <c:pt idx="52">
                  <c:v>187436818</c:v>
                </c:pt>
                <c:pt idx="53">
                  <c:v>116112375</c:v>
                </c:pt>
                <c:pt idx="54">
                  <c:v>23341568</c:v>
                </c:pt>
                <c:pt idx="55">
                  <c:v>5987386</c:v>
                </c:pt>
                <c:pt idx="56">
                  <c:v>302606</c:v>
                </c:pt>
                <c:pt idx="57">
                  <c:v>171082</c:v>
                </c:pt>
                <c:pt idx="58">
                  <c:v>60611975</c:v>
                </c:pt>
                <c:pt idx="59">
                  <c:v>16607872</c:v>
                </c:pt>
                <c:pt idx="60">
                  <c:v>230098753</c:v>
                </c:pt>
                <c:pt idx="61">
                  <c:v>225933435</c:v>
                </c:pt>
                <c:pt idx="62">
                  <c:v>169785704</c:v>
                </c:pt>
                <c:pt idx="63">
                  <c:v>126216940</c:v>
                </c:pt>
                <c:pt idx="64">
                  <c:v>933933</c:v>
                </c:pt>
                <c:pt idx="65">
                  <c:v>482349603</c:v>
                </c:pt>
                <c:pt idx="66">
                  <c:v>264118201</c:v>
                </c:pt>
                <c:pt idx="67">
                  <c:v>46748721</c:v>
                </c:pt>
                <c:pt idx="68">
                  <c:v>23875127</c:v>
                </c:pt>
                <c:pt idx="69">
                  <c:v>21057208</c:v>
                </c:pt>
                <c:pt idx="70">
                  <c:v>3753929</c:v>
                </c:pt>
                <c:pt idx="71">
                  <c:v>1657778</c:v>
                </c:pt>
                <c:pt idx="72">
                  <c:v>351447</c:v>
                </c:pt>
                <c:pt idx="73">
                  <c:v>672806292</c:v>
                </c:pt>
                <c:pt idx="74">
                  <c:v>466364845</c:v>
                </c:pt>
                <c:pt idx="75">
                  <c:v>356296601</c:v>
                </c:pt>
                <c:pt idx="76">
                  <c:v>286801374</c:v>
                </c:pt>
                <c:pt idx="77">
                  <c:v>101209702</c:v>
                </c:pt>
                <c:pt idx="78">
                  <c:v>2777552</c:v>
                </c:pt>
                <c:pt idx="79">
                  <c:v>465380802</c:v>
                </c:pt>
                <c:pt idx="80">
                  <c:v>83557872</c:v>
                </c:pt>
                <c:pt idx="81">
                  <c:v>40047078</c:v>
                </c:pt>
                <c:pt idx="82">
                  <c:v>20908467</c:v>
                </c:pt>
                <c:pt idx="83">
                  <c:v>14244250</c:v>
                </c:pt>
                <c:pt idx="84">
                  <c:v>7390108</c:v>
                </c:pt>
                <c:pt idx="85">
                  <c:v>1196218</c:v>
                </c:pt>
                <c:pt idx="86">
                  <c:v>897690072</c:v>
                </c:pt>
                <c:pt idx="87">
                  <c:v>579707738</c:v>
                </c:pt>
                <c:pt idx="88">
                  <c:v>355475245</c:v>
                </c:pt>
                <c:pt idx="89">
                  <c:v>316791257</c:v>
                </c:pt>
                <c:pt idx="90">
                  <c:v>173997108</c:v>
                </c:pt>
                <c:pt idx="91">
                  <c:v>1724806</c:v>
                </c:pt>
                <c:pt idx="92">
                  <c:v>316221</c:v>
                </c:pt>
                <c:pt idx="93">
                  <c:v>947495095</c:v>
                </c:pt>
                <c:pt idx="94">
                  <c:v>352114312</c:v>
                </c:pt>
                <c:pt idx="95">
                  <c:v>120072577</c:v>
                </c:pt>
                <c:pt idx="96">
                  <c:v>30680793</c:v>
                </c:pt>
                <c:pt idx="97">
                  <c:v>1146030912</c:v>
                </c:pt>
                <c:pt idx="98">
                  <c:v>940352645</c:v>
                </c:pt>
                <c:pt idx="99">
                  <c:v>180906076</c:v>
                </c:pt>
                <c:pt idx="100">
                  <c:v>15189934</c:v>
                </c:pt>
                <c:pt idx="101">
                  <c:v>2799773</c:v>
                </c:pt>
                <c:pt idx="102">
                  <c:v>1162593</c:v>
                </c:pt>
                <c:pt idx="103">
                  <c:v>236214446</c:v>
                </c:pt>
                <c:pt idx="104">
                  <c:v>216763646</c:v>
                </c:pt>
                <c:pt idx="105">
                  <c:v>92181574</c:v>
                </c:pt>
                <c:pt idx="106">
                  <c:v>74036715</c:v>
                </c:pt>
                <c:pt idx="107">
                  <c:v>33882243</c:v>
                </c:pt>
                <c:pt idx="108">
                  <c:v>15936507</c:v>
                </c:pt>
                <c:pt idx="109">
                  <c:v>2288093</c:v>
                </c:pt>
                <c:pt idx="110">
                  <c:v>1953889</c:v>
                </c:pt>
                <c:pt idx="111">
                  <c:v>1610897</c:v>
                </c:pt>
                <c:pt idx="112">
                  <c:v>373661946</c:v>
                </c:pt>
                <c:pt idx="113">
                  <c:v>132511035</c:v>
                </c:pt>
                <c:pt idx="114">
                  <c:v>1266341</c:v>
                </c:pt>
                <c:pt idx="115">
                  <c:v>291465373</c:v>
                </c:pt>
                <c:pt idx="116">
                  <c:v>109676311</c:v>
                </c:pt>
                <c:pt idx="117">
                  <c:v>83850267</c:v>
                </c:pt>
                <c:pt idx="118">
                  <c:v>77356942</c:v>
                </c:pt>
                <c:pt idx="119">
                  <c:v>10800778</c:v>
                </c:pt>
                <c:pt idx="120">
                  <c:v>171627166</c:v>
                </c:pt>
                <c:pt idx="121">
                  <c:v>76182388</c:v>
                </c:pt>
                <c:pt idx="122">
                  <c:v>56675895</c:v>
                </c:pt>
                <c:pt idx="123">
                  <c:v>21897373</c:v>
                </c:pt>
                <c:pt idx="124">
                  <c:v>1005973645</c:v>
                </c:pt>
                <c:pt idx="125">
                  <c:v>521311890</c:v>
                </c:pt>
                <c:pt idx="126">
                  <c:v>269958228</c:v>
                </c:pt>
                <c:pt idx="127">
                  <c:v>70636951</c:v>
                </c:pt>
                <c:pt idx="128">
                  <c:v>735099102</c:v>
                </c:pt>
                <c:pt idx="129">
                  <c:v>321457747</c:v>
                </c:pt>
                <c:pt idx="130">
                  <c:v>60262836</c:v>
                </c:pt>
                <c:pt idx="131">
                  <c:v>35079650</c:v>
                </c:pt>
                <c:pt idx="132">
                  <c:v>1066970811</c:v>
                </c:pt>
                <c:pt idx="133">
                  <c:v>836836967</c:v>
                </c:pt>
                <c:pt idx="134">
                  <c:v>494879471</c:v>
                </c:pt>
                <c:pt idx="135">
                  <c:v>294805697</c:v>
                </c:pt>
                <c:pt idx="136">
                  <c:v>7099598</c:v>
                </c:pt>
                <c:pt idx="137">
                  <c:v>434862</c:v>
                </c:pt>
                <c:pt idx="138">
                  <c:v>1342321665</c:v>
                </c:pt>
                <c:pt idx="139">
                  <c:v>426588510</c:v>
                </c:pt>
                <c:pt idx="140">
                  <c:v>23308615</c:v>
                </c:pt>
                <c:pt idx="141">
                  <c:v>22926076</c:v>
                </c:pt>
                <c:pt idx="142">
                  <c:v>5192743</c:v>
                </c:pt>
                <c:pt idx="143">
                  <c:v>1081142612</c:v>
                </c:pt>
                <c:pt idx="144">
                  <c:v>426074373</c:v>
                </c:pt>
                <c:pt idx="145">
                  <c:v>15843274</c:v>
                </c:pt>
                <c:pt idx="146">
                  <c:v>4490134</c:v>
                </c:pt>
                <c:pt idx="147">
                  <c:v>459234</c:v>
                </c:pt>
                <c:pt idx="148">
                  <c:v>392000694</c:v>
                </c:pt>
                <c:pt idx="149">
                  <c:v>187733202</c:v>
                </c:pt>
                <c:pt idx="150">
                  <c:v>122126687</c:v>
                </c:pt>
                <c:pt idx="151">
                  <c:v>96983009</c:v>
                </c:pt>
                <c:pt idx="152">
                  <c:v>17551296</c:v>
                </c:pt>
                <c:pt idx="153">
                  <c:v>701729206</c:v>
                </c:pt>
                <c:pt idx="154">
                  <c:v>369330363</c:v>
                </c:pt>
                <c:pt idx="155">
                  <c:v>172945750</c:v>
                </c:pt>
                <c:pt idx="156">
                  <c:v>100370104</c:v>
                </c:pt>
                <c:pt idx="157">
                  <c:v>49396747</c:v>
                </c:pt>
                <c:pt idx="158">
                  <c:v>30642704</c:v>
                </c:pt>
                <c:pt idx="159">
                  <c:v>13156856</c:v>
                </c:pt>
                <c:pt idx="160">
                  <c:v>4190884</c:v>
                </c:pt>
                <c:pt idx="161">
                  <c:v>4018705</c:v>
                </c:pt>
                <c:pt idx="162">
                  <c:v>858848019</c:v>
                </c:pt>
                <c:pt idx="163">
                  <c:v>375658750</c:v>
                </c:pt>
                <c:pt idx="164">
                  <c:v>98690254</c:v>
                </c:pt>
                <c:pt idx="165">
                  <c:v>35401758</c:v>
                </c:pt>
                <c:pt idx="166">
                  <c:v>20205757</c:v>
                </c:pt>
                <c:pt idx="167">
                  <c:v>358180115</c:v>
                </c:pt>
                <c:pt idx="168">
                  <c:v>303723636</c:v>
                </c:pt>
                <c:pt idx="169">
                  <c:v>180563636</c:v>
                </c:pt>
                <c:pt idx="170">
                  <c:v>37767206</c:v>
                </c:pt>
                <c:pt idx="171">
                  <c:v>180180</c:v>
                </c:pt>
                <c:pt idx="172">
                  <c:v>807817888</c:v>
                </c:pt>
                <c:pt idx="173">
                  <c:v>619179950</c:v>
                </c:pt>
                <c:pt idx="174">
                  <c:v>254158390</c:v>
                </c:pt>
                <c:pt idx="175">
                  <c:v>160192267</c:v>
                </c:pt>
                <c:pt idx="176">
                  <c:v>2048359754</c:v>
                </c:pt>
                <c:pt idx="177">
                  <c:v>375540831</c:v>
                </c:pt>
                <c:pt idx="178">
                  <c:v>321752656</c:v>
                </c:pt>
                <c:pt idx="179">
                  <c:v>64417003</c:v>
                </c:pt>
                <c:pt idx="180">
                  <c:v>62475342</c:v>
                </c:pt>
                <c:pt idx="181">
                  <c:v>2797501328</c:v>
                </c:pt>
                <c:pt idx="182">
                  <c:v>1074427370</c:v>
                </c:pt>
                <c:pt idx="183">
                  <c:v>384623579</c:v>
                </c:pt>
                <c:pt idx="184">
                  <c:v>258908054</c:v>
                </c:pt>
                <c:pt idx="185">
                  <c:v>225508210</c:v>
                </c:pt>
                <c:pt idx="186">
                  <c:v>10123353</c:v>
                </c:pt>
                <c:pt idx="187">
                  <c:v>3311391</c:v>
                </c:pt>
                <c:pt idx="188">
                  <c:v>914565</c:v>
                </c:pt>
              </c:numCache>
            </c:numRef>
          </c:yVal>
          <c:smooth val="0"/>
          <c:extLst>
            <c:ext xmlns:c16="http://schemas.microsoft.com/office/drawing/2014/chart" uri="{C3380CC4-5D6E-409C-BE32-E72D297353CC}">
              <c16:uniqueId val="{00000000-D569-494E-8185-05387041A44B}"/>
            </c:ext>
          </c:extLst>
        </c:ser>
        <c:dLbls>
          <c:showLegendKey val="0"/>
          <c:showVal val="0"/>
          <c:showCatName val="0"/>
          <c:showSerName val="0"/>
          <c:showPercent val="0"/>
          <c:showBubbleSize val="0"/>
        </c:dLbls>
        <c:axId val="1624582111"/>
        <c:axId val="1624583071"/>
      </c:scatterChart>
      <c:valAx>
        <c:axId val="1624582111"/>
        <c:scaling>
          <c:orientation val="minMax"/>
        </c:scaling>
        <c:delete val="0"/>
        <c:axPos val="b"/>
        <c:majorGridlines>
          <c:spPr>
            <a:ln w="9525" cap="flat" cmpd="sng" algn="ctr">
              <a:solidFill>
                <a:schemeClr val="dk1">
                  <a:lumMod val="15000"/>
                  <a:lumOff val="85000"/>
                </a:schemeClr>
              </a:solidFill>
              <a:round/>
            </a:ln>
            <a:effectLst/>
          </c:spPr>
        </c:majorGridlines>
        <c:numFmt formatCode="_-[$$-409]* #,##0.00_ ;_-[$$-409]* \-#,##0.00\ ;_-[$$-409]* &quot;-&quot;??_ ;_-@_ "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24583071"/>
        <c:crosses val="autoZero"/>
        <c:crossBetween val="midCat"/>
      </c:valAx>
      <c:valAx>
        <c:axId val="1624583071"/>
        <c:scaling>
          <c:orientation val="minMax"/>
        </c:scaling>
        <c:delete val="0"/>
        <c:axPos val="l"/>
        <c:majorGridlines>
          <c:spPr>
            <a:ln w="9525" cap="flat" cmpd="sng" algn="ctr">
              <a:solidFill>
                <a:schemeClr val="dk1">
                  <a:lumMod val="15000"/>
                  <a:lumOff val="85000"/>
                </a:schemeClr>
              </a:solidFill>
              <a:round/>
            </a:ln>
            <a:effectLst/>
          </c:spPr>
        </c:majorGridlines>
        <c:numFmt formatCode="_-[$$-409]* #,##0.00_ ;_-[$$-409]* \-#,##0.00\ ;_-[$$-409]* &quot;-&quot;??_ ;_-@_ "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624582111"/>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[Movie Analysis Excel  Dashboard.xlsx]Category wise imdb scores!PivotTable5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IMDB Score </a:t>
            </a:r>
          </a:p>
          <a:p>
            <a:pPr>
              <a:defRPr/>
            </a:pPr>
            <a:r>
              <a:rPr lang="en-US" baseline="0"/>
              <a:t>based on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hade val="65000"/>
            </a:schemeClr>
          </a:solidFill>
          <a:ln w="19050">
            <a:solidFill>
              <a:schemeClr val="lt1"/>
            </a:solidFill>
          </a:ln>
          <a:effectLst/>
        </c:spPr>
      </c:pivotFmt>
      <c:pivotFmt>
        <c:idx val="2"/>
        <c:spPr>
          <a:solidFill>
            <a:schemeClr val="accent4"/>
          </a:solidFill>
          <a:ln w="19050">
            <a:solidFill>
              <a:schemeClr val="lt1"/>
            </a:solidFill>
          </a:ln>
          <a:effectLst/>
        </c:spPr>
      </c:pivotFmt>
      <c:pivotFmt>
        <c:idx val="3"/>
        <c:spPr>
          <a:solidFill>
            <a:schemeClr val="accent4">
              <a:tint val="65000"/>
            </a:schemeClr>
          </a:solidFill>
          <a:ln w="19050">
            <a:solidFill>
              <a:schemeClr val="lt1"/>
            </a:solidFill>
          </a:ln>
          <a:effectLst/>
        </c:spPr>
      </c:pivotFmt>
    </c:pivotFmts>
    <c:plotArea>
      <c:layout/>
      <c:pieChart>
        <c:varyColors val="1"/>
        <c:ser>
          <c:idx val="0"/>
          <c:order val="0"/>
          <c:tx>
            <c:strRef>
              <c:f>'Category wise imdb scores'!$B$3</c:f>
              <c:strCache>
                <c:ptCount val="1"/>
                <c:pt idx="0">
                  <c:v>Total</c:v>
                </c:pt>
              </c:strCache>
            </c:strRef>
          </c:tx>
          <c:dPt>
            <c:idx val="0"/>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1-20BD-427A-9DCF-0B9BFD5B3A0E}"/>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20BD-427A-9DCF-0B9BFD5B3A0E}"/>
              </c:ext>
            </c:extLst>
          </c:dPt>
          <c:dPt>
            <c:idx val="2"/>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5-20BD-427A-9DCF-0B9BFD5B3A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imdb scores'!$A$4:$A$7</c:f>
              <c:strCache>
                <c:ptCount val="3"/>
                <c:pt idx="0">
                  <c:v>High</c:v>
                </c:pt>
                <c:pt idx="1">
                  <c:v>Low</c:v>
                </c:pt>
                <c:pt idx="2">
                  <c:v>Medium</c:v>
                </c:pt>
              </c:strCache>
            </c:strRef>
          </c:cat>
          <c:val>
            <c:numRef>
              <c:f>'Category wise imdb scores'!$B$4:$B$7</c:f>
              <c:numCache>
                <c:formatCode>0.00</c:formatCode>
                <c:ptCount val="3"/>
                <c:pt idx="0">
                  <c:v>8.6459459459459467</c:v>
                </c:pt>
                <c:pt idx="1">
                  <c:v>5.9422861412028416</c:v>
                </c:pt>
                <c:pt idx="2">
                  <c:v>7.4364877161055789</c:v>
                </c:pt>
              </c:numCache>
            </c:numRef>
          </c:val>
          <c:extLst>
            <c:ext xmlns:c16="http://schemas.microsoft.com/office/drawing/2014/chart" uri="{C3380CC4-5D6E-409C-BE32-E72D297353CC}">
              <c16:uniqueId val="{00000000-C721-41E7-954D-3C9EFD6557A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2.4305555555555556E-2"/>
          <c:y val="0.15838851361853881"/>
          <c:w val="0.20052083333333334"/>
          <c:h val="0.3674838234053230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Analysis Excel  Dashboard.xlsx]Country wise!PivotTable9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wise Movie count</a:t>
            </a:r>
            <a:endParaRPr lang="en-US"/>
          </a:p>
        </c:rich>
      </c:tx>
      <c:layout>
        <c:manualLayout>
          <c:xMode val="edge"/>
          <c:yMode val="edge"/>
          <c:x val="0.29609011373578303"/>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7.5000000000000053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1.3697393429269671E-2"/>
              <c:y val="-2.12963935063673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7.7777777777777779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9.4827586206896561E-2"/>
              <c:y val="5.432098765432094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8.0459770114942417E-2"/>
              <c:y val="-0.271604938271605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'Country wise'!$B$3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6A5D-4EA1-B87A-E61EE15C44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6A5D-4EA1-B87A-E61EE15C44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6A5D-4EA1-B87A-E61EE15C44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6A5D-4EA1-B87A-E61EE15C44F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6A5D-4EA1-B87A-E61EE15C44F6}"/>
              </c:ext>
            </c:extLst>
          </c:dPt>
          <c:dLbls>
            <c:dLbl>
              <c:idx val="0"/>
              <c:layout>
                <c:manualLayout>
                  <c:x val="8.0459770114942417E-2"/>
                  <c:y val="-0.2716049382716050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A5D-4EA1-B87A-E61EE15C44F6}"/>
                </c:ext>
              </c:extLst>
            </c:dLbl>
            <c:dLbl>
              <c:idx val="1"/>
              <c:layout>
                <c:manualLayout>
                  <c:x val="-9.4827586206896561E-2"/>
                  <c:y val="5.432098765432094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A5D-4EA1-B87A-E61EE15C44F6}"/>
                </c:ext>
              </c:extLst>
            </c:dLbl>
            <c:dLbl>
              <c:idx val="2"/>
              <c:layout>
                <c:manualLayout>
                  <c:x val="-7.5000000000000053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A5D-4EA1-B87A-E61EE15C44F6}"/>
                </c:ext>
              </c:extLst>
            </c:dLbl>
            <c:dLbl>
              <c:idx val="3"/>
              <c:layout>
                <c:manualLayout>
                  <c:x val="-1.3697393429269671E-2"/>
                  <c:y val="-2.129639350636730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A5D-4EA1-B87A-E61EE15C44F6}"/>
                </c:ext>
              </c:extLst>
            </c:dLbl>
            <c:dLbl>
              <c:idx val="4"/>
              <c:layout>
                <c:manualLayout>
                  <c:x val="7.7777777777777779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A5D-4EA1-B87A-E61EE15C44F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'Country wise'!$A$4:$A$9</c:f>
              <c:strCache>
                <c:ptCount val="5"/>
                <c:pt idx="0">
                  <c:v>United States</c:v>
                </c:pt>
                <c:pt idx="1">
                  <c:v>United Kingdom</c:v>
                </c:pt>
                <c:pt idx="2">
                  <c:v>France</c:v>
                </c:pt>
                <c:pt idx="3">
                  <c:v>Canada</c:v>
                </c:pt>
                <c:pt idx="4">
                  <c:v>Germany</c:v>
                </c:pt>
              </c:strCache>
            </c:strRef>
          </c:cat>
          <c:val>
            <c:numRef>
              <c:f>'Country wise'!$B$4:$B$9</c:f>
              <c:numCache>
                <c:formatCode>General</c:formatCode>
                <c:ptCount val="5"/>
                <c:pt idx="0">
                  <c:v>5457</c:v>
                </c:pt>
                <c:pt idx="1">
                  <c:v>810</c:v>
                </c:pt>
                <c:pt idx="2">
                  <c:v>265</c:v>
                </c:pt>
                <c:pt idx="3">
                  <c:v>187</c:v>
                </c:pt>
                <c:pt idx="4">
                  <c:v>114</c:v>
                </c:pt>
              </c:numCache>
            </c:numRef>
          </c:val>
          <c:extLst>
            <c:ext xmlns:c16="http://schemas.microsoft.com/office/drawing/2014/chart" uri="{C3380CC4-5D6E-409C-BE32-E72D297353CC}">
              <c16:uniqueId val="{00000000-6A5D-4EA1-B87A-E61EE15C44F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withinLinear" id="17">
  <a:schemeClr val="accent4"/>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withinLinear" id="17">
  <a:schemeClr val="accent4"/>
</cs:colorStyle>
</file>

<file path=xl/charts/colors20.xml><?xml version="1.0" encoding="utf-8"?>
<cs:colorStyle xmlns:cs="http://schemas.microsoft.com/office/drawing/2012/chartStyle" xmlns:a="http://schemas.openxmlformats.org/drawingml/2006/main" meth="withinLinear" id="17">
  <a:schemeClr val="accent4"/>
</cs:colorStyle>
</file>

<file path=xl/charts/colors21.xml><?xml version="1.0" encoding="utf-8"?>
<cs:colorStyle xmlns:cs="http://schemas.microsoft.com/office/drawing/2012/chartStyle" xmlns:a="http://schemas.openxmlformats.org/drawingml/2006/main" meth="withinLinear" id="17">
  <a:schemeClr val="accent4"/>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hyperlink" Target="#'Directors and Stars'!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0</xdr:col>
      <xdr:colOff>171450</xdr:colOff>
      <xdr:row>26</xdr:row>
      <xdr:rowOff>123825</xdr:rowOff>
    </xdr:from>
    <xdr:to>
      <xdr:col>8</xdr:col>
      <xdr:colOff>294640</xdr:colOff>
      <xdr:row>42</xdr:row>
      <xdr:rowOff>142240</xdr:rowOff>
    </xdr:to>
    <xdr:sp macro="" textlink="">
      <xdr:nvSpPr>
        <xdr:cNvPr id="3" name="Rectangle: Rounded Corners 2">
          <a:extLst>
            <a:ext uri="{FF2B5EF4-FFF2-40B4-BE49-F238E27FC236}">
              <a16:creationId xmlns:a16="http://schemas.microsoft.com/office/drawing/2014/main" id="{0B58F057-685C-826F-C478-EF0B3BE96C92}"/>
            </a:ext>
          </a:extLst>
        </xdr:cNvPr>
        <xdr:cNvSpPr/>
      </xdr:nvSpPr>
      <xdr:spPr>
        <a:xfrm>
          <a:off x="171450" y="4512945"/>
          <a:ext cx="4999990" cy="2944495"/>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218835</xdr:colOff>
      <xdr:row>11</xdr:row>
      <xdr:rowOff>60960</xdr:rowOff>
    </xdr:from>
    <xdr:to>
      <xdr:col>8</xdr:col>
      <xdr:colOff>233680</xdr:colOff>
      <xdr:row>25</xdr:row>
      <xdr:rowOff>172720</xdr:rowOff>
    </xdr:to>
    <xdr:sp macro="" textlink="">
      <xdr:nvSpPr>
        <xdr:cNvPr id="5" name="Rectangle: Rounded Corners 4">
          <a:extLst>
            <a:ext uri="{FF2B5EF4-FFF2-40B4-BE49-F238E27FC236}">
              <a16:creationId xmlns:a16="http://schemas.microsoft.com/office/drawing/2014/main" id="{76977BF3-D595-9844-FF46-B250DC2CB6B7}"/>
            </a:ext>
          </a:extLst>
        </xdr:cNvPr>
        <xdr:cNvSpPr/>
      </xdr:nvSpPr>
      <xdr:spPr>
        <a:xfrm>
          <a:off x="218835" y="1706880"/>
          <a:ext cx="4891645" cy="267208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247650</xdr:colOff>
      <xdr:row>4</xdr:row>
      <xdr:rowOff>104775</xdr:rowOff>
    </xdr:from>
    <xdr:ext cx="2362200" cy="419100"/>
    <xdr:sp macro="" textlink="">
      <xdr:nvSpPr>
        <xdr:cNvPr id="6" name="TextBox 5">
          <a:extLst>
            <a:ext uri="{FF2B5EF4-FFF2-40B4-BE49-F238E27FC236}">
              <a16:creationId xmlns:a16="http://schemas.microsoft.com/office/drawing/2014/main" id="{57C42727-6CF7-7C4F-A6DB-57389466ACDF}"/>
            </a:ext>
          </a:extLst>
        </xdr:cNvPr>
        <xdr:cNvSpPr txBox="1"/>
      </xdr:nvSpPr>
      <xdr:spPr>
        <a:xfrm>
          <a:off x="247650" y="466725"/>
          <a:ext cx="236220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500" b="1" baseline="0">
              <a:solidFill>
                <a:schemeClr val="bg1"/>
              </a:solidFill>
            </a:rPr>
            <a:t>Total Movies</a:t>
          </a:r>
        </a:p>
      </xdr:txBody>
    </xdr:sp>
    <xdr:clientData/>
  </xdr:oneCellAnchor>
  <xdr:twoCellAnchor>
    <xdr:from>
      <xdr:col>0</xdr:col>
      <xdr:colOff>200025</xdr:colOff>
      <xdr:row>4</xdr:row>
      <xdr:rowOff>66675</xdr:rowOff>
    </xdr:from>
    <xdr:to>
      <xdr:col>4</xdr:col>
      <xdr:colOff>190500</xdr:colOff>
      <xdr:row>10</xdr:row>
      <xdr:rowOff>161925</xdr:rowOff>
    </xdr:to>
    <xdr:sp macro="" textlink="">
      <xdr:nvSpPr>
        <xdr:cNvPr id="11" name="Rectangle: Rounded Corners 10">
          <a:extLst>
            <a:ext uri="{FF2B5EF4-FFF2-40B4-BE49-F238E27FC236}">
              <a16:creationId xmlns:a16="http://schemas.microsoft.com/office/drawing/2014/main" id="{82C946FC-FA66-D84F-D887-3B678A4201DC}"/>
            </a:ext>
          </a:extLst>
        </xdr:cNvPr>
        <xdr:cNvSpPr/>
      </xdr:nvSpPr>
      <xdr:spPr>
        <a:xfrm>
          <a:off x="200025" y="428625"/>
          <a:ext cx="2428875" cy="11811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304801</xdr:colOff>
      <xdr:row>4</xdr:row>
      <xdr:rowOff>66675</xdr:rowOff>
    </xdr:from>
    <xdr:to>
      <xdr:col>8</xdr:col>
      <xdr:colOff>171451</xdr:colOff>
      <xdr:row>10</xdr:row>
      <xdr:rowOff>161925</xdr:rowOff>
    </xdr:to>
    <xdr:sp macro="" textlink="">
      <xdr:nvSpPr>
        <xdr:cNvPr id="12" name="Rectangle: Rounded Corners 11">
          <a:extLst>
            <a:ext uri="{FF2B5EF4-FFF2-40B4-BE49-F238E27FC236}">
              <a16:creationId xmlns:a16="http://schemas.microsoft.com/office/drawing/2014/main" id="{A9A79E67-A7EB-40EA-B081-F578C0DCF232}"/>
            </a:ext>
          </a:extLst>
        </xdr:cNvPr>
        <xdr:cNvSpPr/>
      </xdr:nvSpPr>
      <xdr:spPr>
        <a:xfrm>
          <a:off x="2743201" y="428625"/>
          <a:ext cx="2305050" cy="11811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228600</xdr:colOff>
      <xdr:row>7</xdr:row>
      <xdr:rowOff>9523</xdr:rowOff>
    </xdr:from>
    <xdr:ext cx="2390775" cy="666751"/>
    <xdr:sp macro="" textlink="">
      <xdr:nvSpPr>
        <xdr:cNvPr id="15" name="TextBox 14">
          <a:extLst>
            <a:ext uri="{FF2B5EF4-FFF2-40B4-BE49-F238E27FC236}">
              <a16:creationId xmlns:a16="http://schemas.microsoft.com/office/drawing/2014/main" id="{B4B2CA94-0563-18D2-C442-22A70A0D13E9}"/>
            </a:ext>
          </a:extLst>
        </xdr:cNvPr>
        <xdr:cNvSpPr txBox="1"/>
      </xdr:nvSpPr>
      <xdr:spPr>
        <a:xfrm>
          <a:off x="228600" y="914398"/>
          <a:ext cx="2390775" cy="6667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800" b="1" u="none">
              <a:solidFill>
                <a:schemeClr val="bg1"/>
              </a:solidFill>
            </a:rPr>
            <a:t>7589</a:t>
          </a:r>
        </a:p>
      </xdr:txBody>
    </xdr:sp>
    <xdr:clientData/>
  </xdr:oneCellAnchor>
  <xdr:oneCellAnchor>
    <xdr:from>
      <xdr:col>4</xdr:col>
      <xdr:colOff>323850</xdr:colOff>
      <xdr:row>4</xdr:row>
      <xdr:rowOff>85724</xdr:rowOff>
    </xdr:from>
    <xdr:ext cx="2257425" cy="447675"/>
    <xdr:sp macro="" textlink="">
      <xdr:nvSpPr>
        <xdr:cNvPr id="16" name="TextBox 15">
          <a:extLst>
            <a:ext uri="{FF2B5EF4-FFF2-40B4-BE49-F238E27FC236}">
              <a16:creationId xmlns:a16="http://schemas.microsoft.com/office/drawing/2014/main" id="{0661DA0F-6D87-46BE-2378-D4B1ADA7143A}"/>
            </a:ext>
          </a:extLst>
        </xdr:cNvPr>
        <xdr:cNvSpPr txBox="1"/>
      </xdr:nvSpPr>
      <xdr:spPr>
        <a:xfrm>
          <a:off x="2762250" y="447674"/>
          <a:ext cx="2257425" cy="447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500" b="1">
              <a:solidFill>
                <a:schemeClr val="bg1"/>
              </a:solidFill>
            </a:rPr>
            <a:t>Total Genres</a:t>
          </a:r>
        </a:p>
      </xdr:txBody>
    </xdr:sp>
    <xdr:clientData/>
  </xdr:oneCellAnchor>
  <xdr:oneCellAnchor>
    <xdr:from>
      <xdr:col>4</xdr:col>
      <xdr:colOff>333375</xdr:colOff>
      <xdr:row>7</xdr:row>
      <xdr:rowOff>47624</xdr:rowOff>
    </xdr:from>
    <xdr:ext cx="2238375" cy="685801"/>
    <xdr:sp macro="" textlink="">
      <xdr:nvSpPr>
        <xdr:cNvPr id="17" name="TextBox 16">
          <a:extLst>
            <a:ext uri="{FF2B5EF4-FFF2-40B4-BE49-F238E27FC236}">
              <a16:creationId xmlns:a16="http://schemas.microsoft.com/office/drawing/2014/main" id="{FA261018-E0B0-6BFC-4514-4B29936CFB23}"/>
            </a:ext>
          </a:extLst>
        </xdr:cNvPr>
        <xdr:cNvSpPr txBox="1"/>
      </xdr:nvSpPr>
      <xdr:spPr>
        <a:xfrm>
          <a:off x="2771775" y="952499"/>
          <a:ext cx="2238375" cy="685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800" b="1">
              <a:solidFill>
                <a:schemeClr val="bg1"/>
              </a:solidFill>
            </a:rPr>
            <a:t>18</a:t>
          </a:r>
        </a:p>
      </xdr:txBody>
    </xdr:sp>
    <xdr:clientData/>
  </xdr:oneCellAnchor>
  <xdr:twoCellAnchor>
    <xdr:from>
      <xdr:col>8</xdr:col>
      <xdr:colOff>294640</xdr:colOff>
      <xdr:row>4</xdr:row>
      <xdr:rowOff>95250</xdr:rowOff>
    </xdr:from>
    <xdr:to>
      <xdr:col>13</xdr:col>
      <xdr:colOff>266700</xdr:colOff>
      <xdr:row>11</xdr:row>
      <xdr:rowOff>1</xdr:rowOff>
    </xdr:to>
    <xdr:sp macro="" textlink="">
      <xdr:nvSpPr>
        <xdr:cNvPr id="18" name="Rectangle: Rounded Corners 17">
          <a:extLst>
            <a:ext uri="{FF2B5EF4-FFF2-40B4-BE49-F238E27FC236}">
              <a16:creationId xmlns:a16="http://schemas.microsoft.com/office/drawing/2014/main" id="{E21033BE-5D76-41DB-AE7C-A83382CDDF96}"/>
            </a:ext>
          </a:extLst>
        </xdr:cNvPr>
        <xdr:cNvSpPr/>
      </xdr:nvSpPr>
      <xdr:spPr>
        <a:xfrm>
          <a:off x="5171440" y="461010"/>
          <a:ext cx="3020060" cy="1184911"/>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381000</xdr:colOff>
      <xdr:row>4</xdr:row>
      <xdr:rowOff>104774</xdr:rowOff>
    </xdr:from>
    <xdr:to>
      <xdr:col>18</xdr:col>
      <xdr:colOff>266700</xdr:colOff>
      <xdr:row>10</xdr:row>
      <xdr:rowOff>171450</xdr:rowOff>
    </xdr:to>
    <xdr:sp macro="" textlink="">
      <xdr:nvSpPr>
        <xdr:cNvPr id="19" name="Rectangle: Rounded Corners 18">
          <a:extLst>
            <a:ext uri="{FF2B5EF4-FFF2-40B4-BE49-F238E27FC236}">
              <a16:creationId xmlns:a16="http://schemas.microsoft.com/office/drawing/2014/main" id="{13A2CD05-3177-4016-A73D-B4123AD065FF}"/>
            </a:ext>
          </a:extLst>
        </xdr:cNvPr>
        <xdr:cNvSpPr/>
      </xdr:nvSpPr>
      <xdr:spPr>
        <a:xfrm>
          <a:off x="8305800" y="466724"/>
          <a:ext cx="2933700" cy="1152526"/>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285751</xdr:colOff>
      <xdr:row>4</xdr:row>
      <xdr:rowOff>104776</xdr:rowOff>
    </xdr:from>
    <xdr:ext cx="2981324" cy="419100"/>
    <xdr:sp macro="" textlink="">
      <xdr:nvSpPr>
        <xdr:cNvPr id="20" name="TextBox 19">
          <a:extLst>
            <a:ext uri="{FF2B5EF4-FFF2-40B4-BE49-F238E27FC236}">
              <a16:creationId xmlns:a16="http://schemas.microsoft.com/office/drawing/2014/main" id="{DE836769-F00B-2D2F-51E2-DF18880E727E}"/>
            </a:ext>
          </a:extLst>
        </xdr:cNvPr>
        <xdr:cNvSpPr txBox="1"/>
      </xdr:nvSpPr>
      <xdr:spPr>
        <a:xfrm>
          <a:off x="5162551" y="466726"/>
          <a:ext cx="2981324"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500" b="1">
              <a:solidFill>
                <a:schemeClr val="bg1"/>
              </a:solidFill>
            </a:rPr>
            <a:t>Average IMDB Score</a:t>
          </a:r>
        </a:p>
      </xdr:txBody>
    </xdr:sp>
    <xdr:clientData/>
  </xdr:oneCellAnchor>
  <xdr:oneCellAnchor>
    <xdr:from>
      <xdr:col>8</xdr:col>
      <xdr:colOff>285750</xdr:colOff>
      <xdr:row>7</xdr:row>
      <xdr:rowOff>57150</xdr:rowOff>
    </xdr:from>
    <xdr:ext cx="2990850" cy="666750"/>
    <xdr:sp macro="" textlink="">
      <xdr:nvSpPr>
        <xdr:cNvPr id="21" name="TextBox 20">
          <a:extLst>
            <a:ext uri="{FF2B5EF4-FFF2-40B4-BE49-F238E27FC236}">
              <a16:creationId xmlns:a16="http://schemas.microsoft.com/office/drawing/2014/main" id="{C76ACE71-628D-05CF-0FE5-B29ACB23EA47}"/>
            </a:ext>
          </a:extLst>
        </xdr:cNvPr>
        <xdr:cNvSpPr txBox="1"/>
      </xdr:nvSpPr>
      <xdr:spPr>
        <a:xfrm>
          <a:off x="5162550" y="962025"/>
          <a:ext cx="2990850" cy="666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800" b="1">
              <a:solidFill>
                <a:schemeClr val="bg1"/>
              </a:solidFill>
            </a:rPr>
            <a:t>6.39</a:t>
          </a:r>
        </a:p>
      </xdr:txBody>
    </xdr:sp>
    <xdr:clientData/>
  </xdr:oneCellAnchor>
  <xdr:oneCellAnchor>
    <xdr:from>
      <xdr:col>13</xdr:col>
      <xdr:colOff>409576</xdr:colOff>
      <xdr:row>4</xdr:row>
      <xdr:rowOff>123824</xdr:rowOff>
    </xdr:from>
    <xdr:ext cx="2886074" cy="400051"/>
    <xdr:sp macro="" textlink="">
      <xdr:nvSpPr>
        <xdr:cNvPr id="24" name="TextBox 23">
          <a:extLst>
            <a:ext uri="{FF2B5EF4-FFF2-40B4-BE49-F238E27FC236}">
              <a16:creationId xmlns:a16="http://schemas.microsoft.com/office/drawing/2014/main" id="{3B75E428-F27A-629D-0A12-98EDAA6F47D6}"/>
            </a:ext>
          </a:extLst>
        </xdr:cNvPr>
        <xdr:cNvSpPr txBox="1"/>
      </xdr:nvSpPr>
      <xdr:spPr>
        <a:xfrm>
          <a:off x="8334376" y="485774"/>
          <a:ext cx="2886074" cy="400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500" b="1">
              <a:solidFill>
                <a:schemeClr val="bg1"/>
              </a:solidFill>
            </a:rPr>
            <a:t>Total Gross Earnings</a:t>
          </a:r>
        </a:p>
      </xdr:txBody>
    </xdr:sp>
    <xdr:clientData/>
  </xdr:oneCellAnchor>
  <xdr:oneCellAnchor>
    <xdr:from>
      <xdr:col>13</xdr:col>
      <xdr:colOff>419100</xdr:colOff>
      <xdr:row>7</xdr:row>
      <xdr:rowOff>76200</xdr:rowOff>
    </xdr:from>
    <xdr:ext cx="2886075" cy="600075"/>
    <xdr:sp macro="" textlink="">
      <xdr:nvSpPr>
        <xdr:cNvPr id="25" name="TextBox 24">
          <a:extLst>
            <a:ext uri="{FF2B5EF4-FFF2-40B4-BE49-F238E27FC236}">
              <a16:creationId xmlns:a16="http://schemas.microsoft.com/office/drawing/2014/main" id="{BCB9EF74-46E9-2F5E-056C-B3F9403D72C5}"/>
            </a:ext>
          </a:extLst>
        </xdr:cNvPr>
        <xdr:cNvSpPr txBox="1"/>
      </xdr:nvSpPr>
      <xdr:spPr>
        <a:xfrm>
          <a:off x="8343900" y="981075"/>
          <a:ext cx="2886075" cy="6000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800" b="1">
              <a:solidFill>
                <a:schemeClr val="bg1"/>
              </a:solidFill>
            </a:rPr>
            <a:t>$ 589.12 billion</a:t>
          </a:r>
        </a:p>
      </xdr:txBody>
    </xdr:sp>
    <xdr:clientData/>
  </xdr:oneCellAnchor>
  <xdr:twoCellAnchor>
    <xdr:from>
      <xdr:col>18</xdr:col>
      <xdr:colOff>380999</xdr:colOff>
      <xdr:row>4</xdr:row>
      <xdr:rowOff>104775</xdr:rowOff>
    </xdr:from>
    <xdr:to>
      <xdr:col>23</xdr:col>
      <xdr:colOff>523874</xdr:colOff>
      <xdr:row>11</xdr:row>
      <xdr:rowOff>19050</xdr:rowOff>
    </xdr:to>
    <xdr:sp macro="" textlink="">
      <xdr:nvSpPr>
        <xdr:cNvPr id="30" name="Rectangle: Rounded Corners 29">
          <a:extLst>
            <a:ext uri="{FF2B5EF4-FFF2-40B4-BE49-F238E27FC236}">
              <a16:creationId xmlns:a16="http://schemas.microsoft.com/office/drawing/2014/main" id="{0BF56723-44C4-4E64-B720-5165A3311497}"/>
            </a:ext>
          </a:extLst>
        </xdr:cNvPr>
        <xdr:cNvSpPr/>
      </xdr:nvSpPr>
      <xdr:spPr>
        <a:xfrm>
          <a:off x="11353799" y="466725"/>
          <a:ext cx="3190875" cy="11811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18</xdr:col>
      <xdr:colOff>419100</xdr:colOff>
      <xdr:row>4</xdr:row>
      <xdr:rowOff>123825</xdr:rowOff>
    </xdr:from>
    <xdr:ext cx="3048000" cy="495300"/>
    <xdr:sp macro="" textlink="">
      <xdr:nvSpPr>
        <xdr:cNvPr id="31" name="TextBox 30">
          <a:extLst>
            <a:ext uri="{FF2B5EF4-FFF2-40B4-BE49-F238E27FC236}">
              <a16:creationId xmlns:a16="http://schemas.microsoft.com/office/drawing/2014/main" id="{0D39EB0A-0357-F675-EE08-3D3DB8ADCEC5}"/>
            </a:ext>
          </a:extLst>
        </xdr:cNvPr>
        <xdr:cNvSpPr txBox="1"/>
      </xdr:nvSpPr>
      <xdr:spPr>
        <a:xfrm>
          <a:off x="11391900" y="485775"/>
          <a:ext cx="30480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500" b="1">
              <a:solidFill>
                <a:schemeClr val="bg1"/>
              </a:solidFill>
            </a:rPr>
            <a:t>Average Budget</a:t>
          </a:r>
        </a:p>
      </xdr:txBody>
    </xdr:sp>
    <xdr:clientData/>
  </xdr:oneCellAnchor>
  <xdr:oneCellAnchor>
    <xdr:from>
      <xdr:col>18</xdr:col>
      <xdr:colOff>409575</xdr:colOff>
      <xdr:row>7</xdr:row>
      <xdr:rowOff>114300</xdr:rowOff>
    </xdr:from>
    <xdr:ext cx="3114675" cy="638175"/>
    <xdr:sp macro="" textlink="">
      <xdr:nvSpPr>
        <xdr:cNvPr id="32" name="TextBox 31">
          <a:extLst>
            <a:ext uri="{FF2B5EF4-FFF2-40B4-BE49-F238E27FC236}">
              <a16:creationId xmlns:a16="http://schemas.microsoft.com/office/drawing/2014/main" id="{35CE56FD-ADD2-FA34-BC53-58015AB6A1DA}"/>
            </a:ext>
          </a:extLst>
        </xdr:cNvPr>
        <xdr:cNvSpPr txBox="1"/>
      </xdr:nvSpPr>
      <xdr:spPr>
        <a:xfrm>
          <a:off x="11382375" y="1019175"/>
          <a:ext cx="3114675" cy="638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400" b="1">
              <a:solidFill>
                <a:schemeClr val="bg1"/>
              </a:solidFill>
            </a:rPr>
            <a:t>$31.47 million/movie</a:t>
          </a:r>
        </a:p>
      </xdr:txBody>
    </xdr:sp>
    <xdr:clientData/>
  </xdr:oneCellAnchor>
  <xdr:twoCellAnchor>
    <xdr:from>
      <xdr:col>23</xdr:col>
      <xdr:colOff>609599</xdr:colOff>
      <xdr:row>4</xdr:row>
      <xdr:rowOff>104776</xdr:rowOff>
    </xdr:from>
    <xdr:to>
      <xdr:col>28</xdr:col>
      <xdr:colOff>552450</xdr:colOff>
      <xdr:row>11</xdr:row>
      <xdr:rowOff>38101</xdr:rowOff>
    </xdr:to>
    <xdr:sp macro="" textlink="">
      <xdr:nvSpPr>
        <xdr:cNvPr id="33" name="Rectangle: Rounded Corners 32">
          <a:extLst>
            <a:ext uri="{FF2B5EF4-FFF2-40B4-BE49-F238E27FC236}">
              <a16:creationId xmlns:a16="http://schemas.microsoft.com/office/drawing/2014/main" id="{DBE07464-D394-4256-87FB-2AA481880E9D}"/>
            </a:ext>
          </a:extLst>
        </xdr:cNvPr>
        <xdr:cNvSpPr/>
      </xdr:nvSpPr>
      <xdr:spPr>
        <a:xfrm>
          <a:off x="14630399" y="466726"/>
          <a:ext cx="2990851" cy="120015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24</xdr:col>
      <xdr:colOff>19049</xdr:colOff>
      <xdr:row>4</xdr:row>
      <xdr:rowOff>161924</xdr:rowOff>
    </xdr:from>
    <xdr:ext cx="2933701" cy="436097"/>
    <xdr:sp macro="" textlink="">
      <xdr:nvSpPr>
        <xdr:cNvPr id="34" name="TextBox 33">
          <a:extLst>
            <a:ext uri="{FF2B5EF4-FFF2-40B4-BE49-F238E27FC236}">
              <a16:creationId xmlns:a16="http://schemas.microsoft.com/office/drawing/2014/main" id="{53B7FD20-6165-ECD6-F1EF-DA57709093D9}"/>
            </a:ext>
          </a:extLst>
        </xdr:cNvPr>
        <xdr:cNvSpPr txBox="1"/>
      </xdr:nvSpPr>
      <xdr:spPr>
        <a:xfrm>
          <a:off x="14649449" y="523874"/>
          <a:ext cx="2933701" cy="436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2500" b="1">
              <a:solidFill>
                <a:schemeClr val="bg1"/>
              </a:solidFill>
            </a:rPr>
            <a:t>Average Profitability</a:t>
          </a:r>
        </a:p>
      </xdr:txBody>
    </xdr:sp>
    <xdr:clientData/>
  </xdr:oneCellAnchor>
  <xdr:oneCellAnchor>
    <xdr:from>
      <xdr:col>24</xdr:col>
      <xdr:colOff>28575</xdr:colOff>
      <xdr:row>7</xdr:row>
      <xdr:rowOff>104775</xdr:rowOff>
    </xdr:from>
    <xdr:ext cx="2914650" cy="666750"/>
    <xdr:sp macro="" textlink="">
      <xdr:nvSpPr>
        <xdr:cNvPr id="35" name="TextBox 34">
          <a:extLst>
            <a:ext uri="{FF2B5EF4-FFF2-40B4-BE49-F238E27FC236}">
              <a16:creationId xmlns:a16="http://schemas.microsoft.com/office/drawing/2014/main" id="{61DC9DA7-3FC5-EC9E-EACF-BA6E29957BC6}"/>
            </a:ext>
          </a:extLst>
        </xdr:cNvPr>
        <xdr:cNvSpPr txBox="1"/>
      </xdr:nvSpPr>
      <xdr:spPr>
        <a:xfrm>
          <a:off x="14658975" y="1009650"/>
          <a:ext cx="2914650" cy="666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400" b="1">
              <a:solidFill>
                <a:schemeClr val="bg1"/>
              </a:solidFill>
            </a:rPr>
            <a:t>$ 46.16 million/movie</a:t>
          </a:r>
        </a:p>
      </xdr:txBody>
    </xdr:sp>
    <xdr:clientData/>
  </xdr:oneCellAnchor>
  <xdr:twoCellAnchor>
    <xdr:from>
      <xdr:col>20</xdr:col>
      <xdr:colOff>428625</xdr:colOff>
      <xdr:row>12</xdr:row>
      <xdr:rowOff>19049</xdr:rowOff>
    </xdr:from>
    <xdr:to>
      <xdr:col>28</xdr:col>
      <xdr:colOff>485774</xdr:colOff>
      <xdr:row>28</xdr:row>
      <xdr:rowOff>171450</xdr:rowOff>
    </xdr:to>
    <xdr:graphicFrame macro="">
      <xdr:nvGraphicFramePr>
        <xdr:cNvPr id="36" name="Chart 35">
          <a:extLst>
            <a:ext uri="{FF2B5EF4-FFF2-40B4-BE49-F238E27FC236}">
              <a16:creationId xmlns:a16="http://schemas.microsoft.com/office/drawing/2014/main" id="{1101F222-73B0-4852-827B-51B86CA55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390526</xdr:colOff>
      <xdr:row>11</xdr:row>
      <xdr:rowOff>123825</xdr:rowOff>
    </xdr:from>
    <xdr:to>
      <xdr:col>28</xdr:col>
      <xdr:colOff>571500</xdr:colOff>
      <xdr:row>29</xdr:row>
      <xdr:rowOff>38100</xdr:rowOff>
    </xdr:to>
    <xdr:sp macro="" textlink="">
      <xdr:nvSpPr>
        <xdr:cNvPr id="37" name="Rectangle 36">
          <a:extLst>
            <a:ext uri="{FF2B5EF4-FFF2-40B4-BE49-F238E27FC236}">
              <a16:creationId xmlns:a16="http://schemas.microsoft.com/office/drawing/2014/main" id="{F41FC0C2-D007-EE70-3003-52AEE8ED5F17}"/>
            </a:ext>
          </a:extLst>
        </xdr:cNvPr>
        <xdr:cNvSpPr/>
      </xdr:nvSpPr>
      <xdr:spPr>
        <a:xfrm>
          <a:off x="12582526" y="2295525"/>
          <a:ext cx="5057774" cy="3171825"/>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391887</xdr:colOff>
      <xdr:row>29</xdr:row>
      <xdr:rowOff>141514</xdr:rowOff>
    </xdr:from>
    <xdr:to>
      <xdr:col>28</xdr:col>
      <xdr:colOff>590550</xdr:colOff>
      <xdr:row>43</xdr:row>
      <xdr:rowOff>0</xdr:rowOff>
    </xdr:to>
    <xdr:sp macro="" textlink="">
      <xdr:nvSpPr>
        <xdr:cNvPr id="39" name="Rectangle 38">
          <a:extLst>
            <a:ext uri="{FF2B5EF4-FFF2-40B4-BE49-F238E27FC236}">
              <a16:creationId xmlns:a16="http://schemas.microsoft.com/office/drawing/2014/main" id="{8B343E3C-E5DE-2D3E-903D-26310A7499D8}"/>
            </a:ext>
          </a:extLst>
        </xdr:cNvPr>
        <xdr:cNvSpPr/>
      </xdr:nvSpPr>
      <xdr:spPr>
        <a:xfrm>
          <a:off x="12583887" y="5570764"/>
          <a:ext cx="5075463" cy="2392136"/>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424544</xdr:colOff>
      <xdr:row>29</xdr:row>
      <xdr:rowOff>71120</xdr:rowOff>
    </xdr:from>
    <xdr:to>
      <xdr:col>28</xdr:col>
      <xdr:colOff>576944</xdr:colOff>
      <xdr:row>43</xdr:row>
      <xdr:rowOff>1</xdr:rowOff>
    </xdr:to>
    <xdr:graphicFrame macro="">
      <xdr:nvGraphicFramePr>
        <xdr:cNvPr id="40" name="Chart 39">
          <a:extLst>
            <a:ext uri="{FF2B5EF4-FFF2-40B4-BE49-F238E27FC236}">
              <a16:creationId xmlns:a16="http://schemas.microsoft.com/office/drawing/2014/main" id="{527AE4D5-58F1-4883-B76B-9E076CABB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489857</xdr:colOff>
      <xdr:row>11</xdr:row>
      <xdr:rowOff>174172</xdr:rowOff>
    </xdr:from>
    <xdr:to>
      <xdr:col>8</xdr:col>
      <xdr:colOff>87087</xdr:colOff>
      <xdr:row>25</xdr:row>
      <xdr:rowOff>54429</xdr:rowOff>
    </xdr:to>
    <xdr:graphicFrame macro="">
      <xdr:nvGraphicFramePr>
        <xdr:cNvPr id="9" name="Chart 8">
          <a:extLst>
            <a:ext uri="{FF2B5EF4-FFF2-40B4-BE49-F238E27FC236}">
              <a16:creationId xmlns:a16="http://schemas.microsoft.com/office/drawing/2014/main" id="{837C935D-CD2B-4C91-9746-61383419F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413657</xdr:colOff>
      <xdr:row>27</xdr:row>
      <xdr:rowOff>32657</xdr:rowOff>
    </xdr:from>
    <xdr:to>
      <xdr:col>8</xdr:col>
      <xdr:colOff>65314</xdr:colOff>
      <xdr:row>42</xdr:row>
      <xdr:rowOff>10885</xdr:rowOff>
    </xdr:to>
    <xdr:graphicFrame macro="">
      <xdr:nvGraphicFramePr>
        <xdr:cNvPr id="10" name="Chart 9">
          <a:extLst>
            <a:ext uri="{FF2B5EF4-FFF2-40B4-BE49-F238E27FC236}">
              <a16:creationId xmlns:a16="http://schemas.microsoft.com/office/drawing/2014/main" id="{740B107C-A307-4E0F-A616-D88296D5FF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396240</xdr:colOff>
      <xdr:row>11</xdr:row>
      <xdr:rowOff>79375</xdr:rowOff>
    </xdr:from>
    <xdr:to>
      <xdr:col>18</xdr:col>
      <xdr:colOff>182880</xdr:colOff>
      <xdr:row>32</xdr:row>
      <xdr:rowOff>30480</xdr:rowOff>
    </xdr:to>
    <xdr:graphicFrame macro="">
      <xdr:nvGraphicFramePr>
        <xdr:cNvPr id="13" name="Chart 12">
          <a:extLst>
            <a:ext uri="{FF2B5EF4-FFF2-40B4-BE49-F238E27FC236}">
              <a16:creationId xmlns:a16="http://schemas.microsoft.com/office/drawing/2014/main" id="{ECED8348-F9E4-46CA-885F-0343BA2AE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345440</xdr:colOff>
      <xdr:row>32</xdr:row>
      <xdr:rowOff>91440</xdr:rowOff>
    </xdr:from>
    <xdr:to>
      <xdr:col>18</xdr:col>
      <xdr:colOff>60960</xdr:colOff>
      <xdr:row>43</xdr:row>
      <xdr:rowOff>10160</xdr:rowOff>
    </xdr:to>
    <xdr:graphicFrame macro="">
      <xdr:nvGraphicFramePr>
        <xdr:cNvPr id="14" name="Chart 13">
          <a:extLst>
            <a:ext uri="{FF2B5EF4-FFF2-40B4-BE49-F238E27FC236}">
              <a16:creationId xmlns:a16="http://schemas.microsoft.com/office/drawing/2014/main" id="{9D45836E-8A10-4D66-8B05-35349FEDA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386080</xdr:colOff>
      <xdr:row>11</xdr:row>
      <xdr:rowOff>101600</xdr:rowOff>
    </xdr:from>
    <xdr:to>
      <xdr:col>18</xdr:col>
      <xdr:colOff>30480</xdr:colOff>
      <xdr:row>32</xdr:row>
      <xdr:rowOff>20320</xdr:rowOff>
    </xdr:to>
    <xdr:sp macro="" textlink="">
      <xdr:nvSpPr>
        <xdr:cNvPr id="26" name="Rectangle 25">
          <a:extLst>
            <a:ext uri="{FF2B5EF4-FFF2-40B4-BE49-F238E27FC236}">
              <a16:creationId xmlns:a16="http://schemas.microsoft.com/office/drawing/2014/main" id="{BC8DD096-AB0E-E155-DEA7-2645664BCDF3}"/>
            </a:ext>
          </a:extLst>
        </xdr:cNvPr>
        <xdr:cNvSpPr/>
      </xdr:nvSpPr>
      <xdr:spPr>
        <a:xfrm>
          <a:off x="5262880" y="1747520"/>
          <a:ext cx="5740400" cy="3759200"/>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386080</xdr:colOff>
      <xdr:row>32</xdr:row>
      <xdr:rowOff>111760</xdr:rowOff>
    </xdr:from>
    <xdr:to>
      <xdr:col>18</xdr:col>
      <xdr:colOff>30480</xdr:colOff>
      <xdr:row>42</xdr:row>
      <xdr:rowOff>152400</xdr:rowOff>
    </xdr:to>
    <xdr:sp macro="" textlink="">
      <xdr:nvSpPr>
        <xdr:cNvPr id="27" name="Rectangle 26">
          <a:extLst>
            <a:ext uri="{FF2B5EF4-FFF2-40B4-BE49-F238E27FC236}">
              <a16:creationId xmlns:a16="http://schemas.microsoft.com/office/drawing/2014/main" id="{BC702CB1-28AF-B92B-A466-050221D0998B}"/>
            </a:ext>
          </a:extLst>
        </xdr:cNvPr>
        <xdr:cNvSpPr/>
      </xdr:nvSpPr>
      <xdr:spPr>
        <a:xfrm>
          <a:off x="5262880" y="5598160"/>
          <a:ext cx="5740400" cy="1869440"/>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18</xdr:col>
      <xdr:colOff>101600</xdr:colOff>
      <xdr:row>11</xdr:row>
      <xdr:rowOff>111761</xdr:rowOff>
    </xdr:from>
    <xdr:to>
      <xdr:col>20</xdr:col>
      <xdr:colOff>314960</xdr:colOff>
      <xdr:row>19</xdr:row>
      <xdr:rowOff>104774</xdr:rowOff>
    </xdr:to>
    <mc:AlternateContent xmlns:mc="http://schemas.openxmlformats.org/markup-compatibility/2006" xmlns:a14="http://schemas.microsoft.com/office/drawing/2010/main">
      <mc:Choice Requires="a14">
        <xdr:graphicFrame macro="">
          <xdr:nvGraphicFramePr>
            <xdr:cNvPr id="38" name="genre">
              <a:extLst>
                <a:ext uri="{FF2B5EF4-FFF2-40B4-BE49-F238E27FC236}">
                  <a16:creationId xmlns:a16="http://schemas.microsoft.com/office/drawing/2014/main" id="{D03E3709-C421-0078-7D5A-194294DBD04D}"/>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1074400" y="2283461"/>
              <a:ext cx="1432560" cy="14408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91440</xdr:colOff>
      <xdr:row>20</xdr:row>
      <xdr:rowOff>10160</xdr:rowOff>
    </xdr:from>
    <xdr:to>
      <xdr:col>20</xdr:col>
      <xdr:colOff>322580</xdr:colOff>
      <xdr:row>26</xdr:row>
      <xdr:rowOff>95250</xdr:rowOff>
    </xdr:to>
    <mc:AlternateContent xmlns:mc="http://schemas.openxmlformats.org/markup-compatibility/2006" xmlns:a14="http://schemas.microsoft.com/office/drawing/2010/main">
      <mc:Choice Requires="a14">
        <xdr:graphicFrame macro="">
          <xdr:nvGraphicFramePr>
            <xdr:cNvPr id="41" name="year">
              <a:extLst>
                <a:ext uri="{FF2B5EF4-FFF2-40B4-BE49-F238E27FC236}">
                  <a16:creationId xmlns:a16="http://schemas.microsoft.com/office/drawing/2014/main" id="{889B37E8-2B8E-7D1D-A2D9-77214275371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064240" y="3810635"/>
              <a:ext cx="1450340" cy="1170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92075</xdr:colOff>
      <xdr:row>26</xdr:row>
      <xdr:rowOff>155576</xdr:rowOff>
    </xdr:from>
    <xdr:to>
      <xdr:col>20</xdr:col>
      <xdr:colOff>320675</xdr:colOff>
      <xdr:row>33</xdr:row>
      <xdr:rowOff>57150</xdr:rowOff>
    </xdr:to>
    <mc:AlternateContent xmlns:mc="http://schemas.openxmlformats.org/markup-compatibility/2006" xmlns:a14="http://schemas.microsoft.com/office/drawing/2010/main">
      <mc:Choice Requires="a14">
        <xdr:graphicFrame macro="">
          <xdr:nvGraphicFramePr>
            <xdr:cNvPr id="42" name="Decade ">
              <a:extLst>
                <a:ext uri="{FF2B5EF4-FFF2-40B4-BE49-F238E27FC236}">
                  <a16:creationId xmlns:a16="http://schemas.microsoft.com/office/drawing/2014/main" id="{1378A552-0CC4-8382-85A9-BA57EC69A92E}"/>
                </a:ext>
              </a:extLst>
            </xdr:cNvPr>
            <xdr:cNvGraphicFramePr/>
          </xdr:nvGraphicFramePr>
          <xdr:xfrm>
            <a:off x="0" y="0"/>
            <a:ext cx="0" cy="0"/>
          </xdr:xfrm>
          <a:graphic>
            <a:graphicData uri="http://schemas.microsoft.com/office/drawing/2010/slicer">
              <sle:slicer xmlns:sle="http://schemas.microsoft.com/office/drawing/2010/slicer" name="Decade "/>
            </a:graphicData>
          </a:graphic>
        </xdr:graphicFrame>
      </mc:Choice>
      <mc:Fallback xmlns="">
        <xdr:sp macro="" textlink="">
          <xdr:nvSpPr>
            <xdr:cNvPr id="0" name=""/>
            <xdr:cNvSpPr>
              <a:spLocks noTextEdit="1"/>
            </xdr:cNvSpPr>
          </xdr:nvSpPr>
          <xdr:spPr>
            <a:xfrm>
              <a:off x="11064875" y="5041901"/>
              <a:ext cx="1447800" cy="1168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91440</xdr:colOff>
      <xdr:row>33</xdr:row>
      <xdr:rowOff>142875</xdr:rowOff>
    </xdr:from>
    <xdr:to>
      <xdr:col>20</xdr:col>
      <xdr:colOff>325120</xdr:colOff>
      <xdr:row>43</xdr:row>
      <xdr:rowOff>0</xdr:rowOff>
    </xdr:to>
    <xdr:sp macro="" textlink="">
      <xdr:nvSpPr>
        <xdr:cNvPr id="43" name="Rectangle: Rounded Corners 42">
          <a:hlinkClick xmlns:r="http://schemas.openxmlformats.org/officeDocument/2006/relationships" r:id="rId7"/>
          <a:extLst>
            <a:ext uri="{FF2B5EF4-FFF2-40B4-BE49-F238E27FC236}">
              <a16:creationId xmlns:a16="http://schemas.microsoft.com/office/drawing/2014/main" id="{7EE216ED-15D1-C54E-69F9-119A556010D6}"/>
            </a:ext>
          </a:extLst>
        </xdr:cNvPr>
        <xdr:cNvSpPr/>
      </xdr:nvSpPr>
      <xdr:spPr>
        <a:xfrm>
          <a:off x="11064240" y="6296025"/>
          <a:ext cx="1452880" cy="1666875"/>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18</xdr:col>
      <xdr:colOff>160022</xdr:colOff>
      <xdr:row>35</xdr:row>
      <xdr:rowOff>38100</xdr:rowOff>
    </xdr:from>
    <xdr:ext cx="1297303" cy="1200150"/>
    <xdr:sp macro="" textlink="">
      <xdr:nvSpPr>
        <xdr:cNvPr id="44" name="TextBox 43">
          <a:extLst>
            <a:ext uri="{FF2B5EF4-FFF2-40B4-BE49-F238E27FC236}">
              <a16:creationId xmlns:a16="http://schemas.microsoft.com/office/drawing/2014/main" id="{23A41BDA-0263-96A3-97D8-885A783FAE30}"/>
            </a:ext>
          </a:extLst>
        </xdr:cNvPr>
        <xdr:cNvSpPr txBox="1"/>
      </xdr:nvSpPr>
      <xdr:spPr>
        <a:xfrm>
          <a:off x="11132822" y="6553200"/>
          <a:ext cx="1297303" cy="1200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600" b="1">
              <a:solidFill>
                <a:schemeClr val="accent4">
                  <a:lumMod val="60000"/>
                  <a:lumOff val="40000"/>
                </a:schemeClr>
              </a:solidFill>
            </a:rPr>
            <a:t>For insights</a:t>
          </a:r>
          <a:r>
            <a:rPr lang="en-US" sz="1600" b="1" baseline="0">
              <a:solidFill>
                <a:schemeClr val="accent4">
                  <a:lumMod val="60000"/>
                  <a:lumOff val="40000"/>
                </a:schemeClr>
              </a:solidFill>
            </a:rPr>
            <a:t> </a:t>
          </a:r>
        </a:p>
        <a:p>
          <a:pPr algn="ctr"/>
          <a:r>
            <a:rPr lang="en-US" sz="1600" b="1">
              <a:solidFill>
                <a:schemeClr val="accent4">
                  <a:lumMod val="60000"/>
                  <a:lumOff val="40000"/>
                </a:schemeClr>
              </a:solidFill>
            </a:rPr>
            <a:t>related</a:t>
          </a:r>
          <a:r>
            <a:rPr lang="en-US" sz="1600" b="1" baseline="0">
              <a:solidFill>
                <a:schemeClr val="accent4">
                  <a:lumMod val="60000"/>
                  <a:lumOff val="40000"/>
                </a:schemeClr>
              </a:solidFill>
            </a:rPr>
            <a:t> </a:t>
          </a:r>
          <a:r>
            <a:rPr lang="en-US" sz="1600" b="1">
              <a:solidFill>
                <a:schemeClr val="accent4">
                  <a:lumMod val="60000"/>
                  <a:lumOff val="40000"/>
                </a:schemeClr>
              </a:solidFill>
            </a:rPr>
            <a:t>to </a:t>
          </a:r>
        </a:p>
        <a:p>
          <a:pPr algn="ctr"/>
          <a:r>
            <a:rPr lang="en-US" sz="1600" b="1">
              <a:solidFill>
                <a:schemeClr val="accent4">
                  <a:lumMod val="60000"/>
                  <a:lumOff val="40000"/>
                </a:schemeClr>
              </a:solidFill>
            </a:rPr>
            <a:t>Director&amp;</a:t>
          </a:r>
          <a:r>
            <a:rPr lang="en-US" sz="1600" b="1" baseline="0">
              <a:solidFill>
                <a:schemeClr val="accent4">
                  <a:lumMod val="60000"/>
                  <a:lumOff val="40000"/>
                </a:schemeClr>
              </a:solidFill>
            </a:rPr>
            <a:t> Star,</a:t>
          </a:r>
        </a:p>
        <a:p>
          <a:pPr algn="ctr"/>
          <a:r>
            <a:rPr lang="en-US" sz="1600" b="1" baseline="0">
              <a:solidFill>
                <a:schemeClr val="accent4">
                  <a:lumMod val="60000"/>
                  <a:lumOff val="40000"/>
                </a:schemeClr>
              </a:solidFill>
            </a:rPr>
            <a:t>Click here.</a:t>
          </a:r>
          <a:endParaRPr lang="en-US" sz="1600" b="1">
            <a:solidFill>
              <a:schemeClr val="accent4">
                <a:lumMod val="60000"/>
                <a:lumOff val="40000"/>
              </a:schemeClr>
            </a:solidFill>
          </a:endParaRPr>
        </a:p>
      </xdr:txBody>
    </xdr:sp>
    <xdr:clientData/>
  </xdr:oneCellAnchor>
  <xdr:twoCellAnchor>
    <xdr:from>
      <xdr:col>0</xdr:col>
      <xdr:colOff>171450</xdr:colOff>
      <xdr:row>0</xdr:row>
      <xdr:rowOff>72081</xdr:rowOff>
    </xdr:from>
    <xdr:to>
      <xdr:col>28</xdr:col>
      <xdr:colOff>571500</xdr:colOff>
      <xdr:row>3</xdr:row>
      <xdr:rowOff>123825</xdr:rowOff>
    </xdr:to>
    <xdr:sp macro="" textlink="">
      <xdr:nvSpPr>
        <xdr:cNvPr id="45" name="Rectangle: Rounded Corners 44">
          <a:extLst>
            <a:ext uri="{FF2B5EF4-FFF2-40B4-BE49-F238E27FC236}">
              <a16:creationId xmlns:a16="http://schemas.microsoft.com/office/drawing/2014/main" id="{034D7A22-F883-DADB-71B0-E4E82C73BEEC}"/>
            </a:ext>
          </a:extLst>
        </xdr:cNvPr>
        <xdr:cNvSpPr/>
      </xdr:nvSpPr>
      <xdr:spPr>
        <a:xfrm>
          <a:off x="171450" y="72081"/>
          <a:ext cx="17411185" cy="607798"/>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200021</xdr:colOff>
      <xdr:row>0</xdr:row>
      <xdr:rowOff>30892</xdr:rowOff>
    </xdr:from>
    <xdr:ext cx="17346573" cy="617838"/>
    <xdr:sp macro="" textlink="">
      <xdr:nvSpPr>
        <xdr:cNvPr id="46" name="TextBox 45">
          <a:extLst>
            <a:ext uri="{FF2B5EF4-FFF2-40B4-BE49-F238E27FC236}">
              <a16:creationId xmlns:a16="http://schemas.microsoft.com/office/drawing/2014/main" id="{638A38B1-83F4-AC37-06FD-618ED595379D}"/>
            </a:ext>
          </a:extLst>
        </xdr:cNvPr>
        <xdr:cNvSpPr txBox="1"/>
      </xdr:nvSpPr>
      <xdr:spPr>
        <a:xfrm rot="10800000" flipV="1">
          <a:off x="200021" y="30892"/>
          <a:ext cx="17346573" cy="61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3600" b="1">
              <a:solidFill>
                <a:schemeClr val="bg1"/>
              </a:solidFill>
            </a:rPr>
            <a:t>Hollywood</a:t>
          </a:r>
          <a:r>
            <a:rPr lang="en-US" sz="4000" b="1" baseline="0">
              <a:solidFill>
                <a:schemeClr val="bg1"/>
              </a:solidFill>
            </a:rPr>
            <a:t> Insights Inc. Movie Analysis | Excel Dashboard</a:t>
          </a:r>
          <a:endParaRPr lang="en-US" sz="4000" b="1">
            <a:solidFill>
              <a:schemeClr val="bg1"/>
            </a:solidFill>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11</xdr:col>
      <xdr:colOff>358139</xdr:colOff>
      <xdr:row>0</xdr:row>
      <xdr:rowOff>169334</xdr:rowOff>
    </xdr:from>
    <xdr:to>
      <xdr:col>20</xdr:col>
      <xdr:colOff>550333</xdr:colOff>
      <xdr:row>17</xdr:row>
      <xdr:rowOff>50801</xdr:rowOff>
    </xdr:to>
    <xdr:graphicFrame macro="">
      <xdr:nvGraphicFramePr>
        <xdr:cNvPr id="4" name="Chart 3">
          <a:extLst>
            <a:ext uri="{FF2B5EF4-FFF2-40B4-BE49-F238E27FC236}">
              <a16:creationId xmlns:a16="http://schemas.microsoft.com/office/drawing/2014/main" id="{AD9AD3BA-F044-4050-9F0E-6898BA997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27940</xdr:colOff>
      <xdr:row>17</xdr:row>
      <xdr:rowOff>93134</xdr:rowOff>
    </xdr:from>
    <xdr:to>
      <xdr:col>20</xdr:col>
      <xdr:colOff>533400</xdr:colOff>
      <xdr:row>34</xdr:row>
      <xdr:rowOff>101599</xdr:rowOff>
    </xdr:to>
    <xdr:graphicFrame macro="">
      <xdr:nvGraphicFramePr>
        <xdr:cNvPr id="5" name="Chart 4">
          <a:extLst>
            <a:ext uri="{FF2B5EF4-FFF2-40B4-BE49-F238E27FC236}">
              <a16:creationId xmlns:a16="http://schemas.microsoft.com/office/drawing/2014/main" id="{A85B14CA-C44B-4BB3-BA1C-1C7079FF94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60960</xdr:colOff>
      <xdr:row>14</xdr:row>
      <xdr:rowOff>16934</xdr:rowOff>
    </xdr:from>
    <xdr:to>
      <xdr:col>5</xdr:col>
      <xdr:colOff>482600</xdr:colOff>
      <xdr:row>34</xdr:row>
      <xdr:rowOff>127000</xdr:rowOff>
    </xdr:to>
    <xdr:graphicFrame macro="">
      <xdr:nvGraphicFramePr>
        <xdr:cNvPr id="6" name="Chart 5">
          <a:extLst>
            <a:ext uri="{FF2B5EF4-FFF2-40B4-BE49-F238E27FC236}">
              <a16:creationId xmlns:a16="http://schemas.microsoft.com/office/drawing/2014/main" id="{62FA7FE1-265E-499E-8AF5-1C51B13EA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408939</xdr:colOff>
      <xdr:row>17</xdr:row>
      <xdr:rowOff>83819</xdr:rowOff>
    </xdr:from>
    <xdr:to>
      <xdr:col>11</xdr:col>
      <xdr:colOff>491065</xdr:colOff>
      <xdr:row>33</xdr:row>
      <xdr:rowOff>126999</xdr:rowOff>
    </xdr:to>
    <xdr:graphicFrame macro="">
      <xdr:nvGraphicFramePr>
        <xdr:cNvPr id="7" name="Chart 6">
          <a:extLst>
            <a:ext uri="{FF2B5EF4-FFF2-40B4-BE49-F238E27FC236}">
              <a16:creationId xmlns:a16="http://schemas.microsoft.com/office/drawing/2014/main" id="{BB1BC87E-4A24-4319-9DD7-BCC38C89A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203199</xdr:colOff>
      <xdr:row>1</xdr:row>
      <xdr:rowOff>7620</xdr:rowOff>
    </xdr:from>
    <xdr:to>
      <xdr:col>11</xdr:col>
      <xdr:colOff>42333</xdr:colOff>
      <xdr:row>8</xdr:row>
      <xdr:rowOff>177800</xdr:rowOff>
    </xdr:to>
    <mc:AlternateContent xmlns:mc="http://schemas.openxmlformats.org/markup-compatibility/2006" xmlns:a14="http://schemas.microsoft.com/office/drawing/2010/main">
      <mc:Choice Requires="a14">
        <xdr:graphicFrame macro="">
          <xdr:nvGraphicFramePr>
            <xdr:cNvPr id="8" name="star">
              <a:extLst>
                <a:ext uri="{FF2B5EF4-FFF2-40B4-BE49-F238E27FC236}">
                  <a16:creationId xmlns:a16="http://schemas.microsoft.com/office/drawing/2014/main" id="{5DDF04E3-7AED-EDA6-5A21-17FF4D1F8472}"/>
                </a:ext>
              </a:extLst>
            </xdr:cNvPr>
            <xdr:cNvGraphicFramePr/>
          </xdr:nvGraphicFramePr>
          <xdr:xfrm>
            <a:off x="0" y="0"/>
            <a:ext cx="0" cy="0"/>
          </xdr:xfrm>
          <a:graphic>
            <a:graphicData uri="http://schemas.microsoft.com/office/drawing/2010/slicer">
              <sle:slicer xmlns:sle="http://schemas.microsoft.com/office/drawing/2010/slicer" name="star"/>
            </a:graphicData>
          </a:graphic>
        </xdr:graphicFrame>
      </mc:Choice>
      <mc:Fallback xmlns="">
        <xdr:sp macro="" textlink="">
          <xdr:nvSpPr>
            <xdr:cNvPr id="0" name=""/>
            <xdr:cNvSpPr>
              <a:spLocks noTextEdit="1"/>
            </xdr:cNvSpPr>
          </xdr:nvSpPr>
          <xdr:spPr>
            <a:xfrm>
              <a:off x="7349066" y="193887"/>
              <a:ext cx="2277534" cy="14740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201505</xdr:colOff>
      <xdr:row>9</xdr:row>
      <xdr:rowOff>49953</xdr:rowOff>
    </xdr:from>
    <xdr:to>
      <xdr:col>11</xdr:col>
      <xdr:colOff>42332</xdr:colOff>
      <xdr:row>16</xdr:row>
      <xdr:rowOff>160865</xdr:rowOff>
    </xdr:to>
    <mc:AlternateContent xmlns:mc="http://schemas.openxmlformats.org/markup-compatibility/2006" xmlns:a14="http://schemas.microsoft.com/office/drawing/2010/main">
      <mc:Choice Requires="a14">
        <xdr:graphicFrame macro="">
          <xdr:nvGraphicFramePr>
            <xdr:cNvPr id="9" name="Movie Name">
              <a:extLst>
                <a:ext uri="{FF2B5EF4-FFF2-40B4-BE49-F238E27FC236}">
                  <a16:creationId xmlns:a16="http://schemas.microsoft.com/office/drawing/2014/main" id="{DC6E90A6-48B9-706B-E156-EF743A92C50B}"/>
                </a:ext>
              </a:extLst>
            </xdr:cNvPr>
            <xdr:cNvGraphicFramePr/>
          </xdr:nvGraphicFramePr>
          <xdr:xfrm>
            <a:off x="0" y="0"/>
            <a:ext cx="0" cy="0"/>
          </xdr:xfrm>
          <a:graphic>
            <a:graphicData uri="http://schemas.microsoft.com/office/drawing/2010/slicer">
              <sle:slicer xmlns:sle="http://schemas.microsoft.com/office/drawing/2010/slicer" name="Movie Name"/>
            </a:graphicData>
          </a:graphic>
        </xdr:graphicFrame>
      </mc:Choice>
      <mc:Fallback xmlns="">
        <xdr:sp macro="" textlink="">
          <xdr:nvSpPr>
            <xdr:cNvPr id="0" name=""/>
            <xdr:cNvSpPr>
              <a:spLocks noTextEdit="1"/>
            </xdr:cNvSpPr>
          </xdr:nvSpPr>
          <xdr:spPr>
            <a:xfrm>
              <a:off x="7347372" y="1726353"/>
              <a:ext cx="2279227" cy="14147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297180</xdr:colOff>
      <xdr:row>5</xdr:row>
      <xdr:rowOff>38100</xdr:rowOff>
    </xdr:from>
    <xdr:to>
      <xdr:col>15</xdr:col>
      <xdr:colOff>601980</xdr:colOff>
      <xdr:row>20</xdr:row>
      <xdr:rowOff>38100</xdr:rowOff>
    </xdr:to>
    <xdr:graphicFrame macro="">
      <xdr:nvGraphicFramePr>
        <xdr:cNvPr id="2" name="Chart 1">
          <a:extLst>
            <a:ext uri="{FF2B5EF4-FFF2-40B4-BE49-F238E27FC236}">
              <a16:creationId xmlns:a16="http://schemas.microsoft.com/office/drawing/2014/main" id="{E44D65DC-BC4A-F9B1-B670-D1E4561F69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274320</xdr:colOff>
      <xdr:row>1</xdr:row>
      <xdr:rowOff>95250</xdr:rowOff>
    </xdr:from>
    <xdr:to>
      <xdr:col>12</xdr:col>
      <xdr:colOff>274320</xdr:colOff>
      <xdr:row>16</xdr:row>
      <xdr:rowOff>137160</xdr:rowOff>
    </xdr:to>
    <xdr:graphicFrame macro="">
      <xdr:nvGraphicFramePr>
        <xdr:cNvPr id="2" name="Chart 1">
          <a:extLst>
            <a:ext uri="{FF2B5EF4-FFF2-40B4-BE49-F238E27FC236}">
              <a16:creationId xmlns:a16="http://schemas.microsoft.com/office/drawing/2014/main" id="{E6AC0119-91B6-C331-7B03-ECDA9873C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312420</xdr:colOff>
      <xdr:row>17</xdr:row>
      <xdr:rowOff>19050</xdr:rowOff>
    </xdr:from>
    <xdr:to>
      <xdr:col>12</xdr:col>
      <xdr:colOff>274320</xdr:colOff>
      <xdr:row>32</xdr:row>
      <xdr:rowOff>19050</xdr:rowOff>
    </xdr:to>
    <xdr:graphicFrame macro="">
      <xdr:nvGraphicFramePr>
        <xdr:cNvPr id="4" name="Chart 3">
          <a:extLst>
            <a:ext uri="{FF2B5EF4-FFF2-40B4-BE49-F238E27FC236}">
              <a16:creationId xmlns:a16="http://schemas.microsoft.com/office/drawing/2014/main" id="{A360A72D-DD23-53FB-8FA6-1ACD908013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563880</xdr:colOff>
      <xdr:row>1</xdr:row>
      <xdr:rowOff>133350</xdr:rowOff>
    </xdr:from>
    <xdr:to>
      <xdr:col>10</xdr:col>
      <xdr:colOff>259080</xdr:colOff>
      <xdr:row>16</xdr:row>
      <xdr:rowOff>133350</xdr:rowOff>
    </xdr:to>
    <xdr:graphicFrame macro="">
      <xdr:nvGraphicFramePr>
        <xdr:cNvPr id="2" name="Chart 1">
          <a:extLst>
            <a:ext uri="{FF2B5EF4-FFF2-40B4-BE49-F238E27FC236}">
              <a16:creationId xmlns:a16="http://schemas.microsoft.com/office/drawing/2014/main" id="{DBDC73EC-CB1F-7263-A83F-DC3E36E82D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228600</xdr:colOff>
      <xdr:row>2</xdr:row>
      <xdr:rowOff>121920</xdr:rowOff>
    </xdr:from>
    <xdr:to>
      <xdr:col>11</xdr:col>
      <xdr:colOff>220980</xdr:colOff>
      <xdr:row>18</xdr:row>
      <xdr:rowOff>53340</xdr:rowOff>
    </xdr:to>
    <xdr:graphicFrame macro="">
      <xdr:nvGraphicFramePr>
        <xdr:cNvPr id="2" name="Chart 1">
          <a:extLst>
            <a:ext uri="{FF2B5EF4-FFF2-40B4-BE49-F238E27FC236}">
              <a16:creationId xmlns:a16="http://schemas.microsoft.com/office/drawing/2014/main" id="{36EAF440-FA38-01B3-B7EC-CEDEBFA08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411480</xdr:colOff>
      <xdr:row>2</xdr:row>
      <xdr:rowOff>11430</xdr:rowOff>
    </xdr:from>
    <xdr:to>
      <xdr:col>12</xdr:col>
      <xdr:colOff>106680</xdr:colOff>
      <xdr:row>17</xdr:row>
      <xdr:rowOff>11430</xdr:rowOff>
    </xdr:to>
    <xdr:graphicFrame macro="">
      <xdr:nvGraphicFramePr>
        <xdr:cNvPr id="2" name="Chart 1">
          <a:extLst>
            <a:ext uri="{FF2B5EF4-FFF2-40B4-BE49-F238E27FC236}">
              <a16:creationId xmlns:a16="http://schemas.microsoft.com/office/drawing/2014/main" id="{4C1059C8-771F-0879-F9D5-B122737AC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15240</xdr:colOff>
      <xdr:row>2</xdr:row>
      <xdr:rowOff>11430</xdr:rowOff>
    </xdr:from>
    <xdr:to>
      <xdr:col>13</xdr:col>
      <xdr:colOff>457200</xdr:colOff>
      <xdr:row>17</xdr:row>
      <xdr:rowOff>15240</xdr:rowOff>
    </xdr:to>
    <xdr:graphicFrame macro="">
      <xdr:nvGraphicFramePr>
        <xdr:cNvPr id="2" name="Chart 1">
          <a:extLst>
            <a:ext uri="{FF2B5EF4-FFF2-40B4-BE49-F238E27FC236}">
              <a16:creationId xmlns:a16="http://schemas.microsoft.com/office/drawing/2014/main" id="{6A364CA6-1830-C233-A4BE-010ADFCD4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495300</xdr:colOff>
      <xdr:row>1</xdr:row>
      <xdr:rowOff>22860</xdr:rowOff>
    </xdr:from>
    <xdr:to>
      <xdr:col>9</xdr:col>
      <xdr:colOff>190500</xdr:colOff>
      <xdr:row>16</xdr:row>
      <xdr:rowOff>22860</xdr:rowOff>
    </xdr:to>
    <xdr:graphicFrame macro="">
      <xdr:nvGraphicFramePr>
        <xdr:cNvPr id="2" name="Chart 1">
          <a:extLst>
            <a:ext uri="{FF2B5EF4-FFF2-40B4-BE49-F238E27FC236}">
              <a16:creationId xmlns:a16="http://schemas.microsoft.com/office/drawing/2014/main" id="{CB7ED7A6-BFD5-4047-9E45-424B29AE4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251460</xdr:colOff>
      <xdr:row>3</xdr:row>
      <xdr:rowOff>76200</xdr:rowOff>
    </xdr:from>
    <xdr:to>
      <xdr:col>9</xdr:col>
      <xdr:colOff>289560</xdr:colOff>
      <xdr:row>17</xdr:row>
      <xdr:rowOff>76200</xdr:rowOff>
    </xdr:to>
    <xdr:graphicFrame macro="">
      <xdr:nvGraphicFramePr>
        <xdr:cNvPr id="2" name="Chart 1">
          <a:extLst>
            <a:ext uri="{FF2B5EF4-FFF2-40B4-BE49-F238E27FC236}">
              <a16:creationId xmlns:a16="http://schemas.microsoft.com/office/drawing/2014/main" id="{7C4D4883-D3AD-7B07-2450-188D311BC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312420</xdr:colOff>
      <xdr:row>3</xdr:row>
      <xdr:rowOff>64770</xdr:rowOff>
    </xdr:from>
    <xdr:to>
      <xdr:col>16</xdr:col>
      <xdr:colOff>464820</xdr:colOff>
      <xdr:row>17</xdr:row>
      <xdr:rowOff>83820</xdr:rowOff>
    </xdr:to>
    <xdr:graphicFrame macro="">
      <xdr:nvGraphicFramePr>
        <xdr:cNvPr id="3" name="Chart 2">
          <a:extLst>
            <a:ext uri="{FF2B5EF4-FFF2-40B4-BE49-F238E27FC236}">
              <a16:creationId xmlns:a16="http://schemas.microsoft.com/office/drawing/2014/main" id="{E4676F05-AE50-078C-E735-6AAC9E67F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373380</xdr:colOff>
      <xdr:row>5</xdr:row>
      <xdr:rowOff>30480</xdr:rowOff>
    </xdr:from>
    <xdr:to>
      <xdr:col>13</xdr:col>
      <xdr:colOff>68580</xdr:colOff>
      <xdr:row>20</xdr:row>
      <xdr:rowOff>30480</xdr:rowOff>
    </xdr:to>
    <xdr:graphicFrame macro="">
      <xdr:nvGraphicFramePr>
        <xdr:cNvPr id="5" name="Chart 4">
          <a:extLst>
            <a:ext uri="{FF2B5EF4-FFF2-40B4-BE49-F238E27FC236}">
              <a16:creationId xmlns:a16="http://schemas.microsoft.com/office/drawing/2014/main" id="{40964E87-C58A-A31F-85C8-41B9734D7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68580</xdr:colOff>
      <xdr:row>5</xdr:row>
      <xdr:rowOff>34290</xdr:rowOff>
    </xdr:from>
    <xdr:to>
      <xdr:col>10</xdr:col>
      <xdr:colOff>68580</xdr:colOff>
      <xdr:row>17</xdr:row>
      <xdr:rowOff>91440</xdr:rowOff>
    </xdr:to>
    <xdr:graphicFrame macro="">
      <xdr:nvGraphicFramePr>
        <xdr:cNvPr id="2" name="Chart 1">
          <a:extLst>
            <a:ext uri="{FF2B5EF4-FFF2-40B4-BE49-F238E27FC236}">
              <a16:creationId xmlns:a16="http://schemas.microsoft.com/office/drawing/2014/main" id="{5CCD1142-7475-CA56-4787-36277FBD3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106680</xdr:colOff>
      <xdr:row>5</xdr:row>
      <xdr:rowOff>34290</xdr:rowOff>
    </xdr:from>
    <xdr:to>
      <xdr:col>11</xdr:col>
      <xdr:colOff>259080</xdr:colOff>
      <xdr:row>19</xdr:row>
      <xdr:rowOff>45720</xdr:rowOff>
    </xdr:to>
    <xdr:graphicFrame macro="">
      <xdr:nvGraphicFramePr>
        <xdr:cNvPr id="2" name="Chart 1">
          <a:extLst>
            <a:ext uri="{FF2B5EF4-FFF2-40B4-BE49-F238E27FC236}">
              <a16:creationId xmlns:a16="http://schemas.microsoft.com/office/drawing/2014/main" id="{5658CF0F-E81F-F95C-F5FE-81E2A4EB1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17.161568055555" createdVersion="8" refreshedVersion="8" minRefreshableVersion="3" recordCount="7589" xr:uid="{356A0974-B11A-417B-A57F-23B3C50B9D56}">
  <cacheSource type="worksheet">
    <worksheetSource name="Table1"/>
  </cacheSource>
  <cacheFields count="20">
    <cacheField name="name" numFmtId="0">
      <sharedItems containsMixedTypes="1" containsNumber="1" containsInteger="1" minValue="9" maxValue="2046" count="7433">
        <s v="Star Wars: Episode V - The Empire Strikes Back"/>
        <s v="The Blues Brothers"/>
        <s v="Superman II"/>
        <s v="9 to 5"/>
        <s v="Stir Crazy"/>
        <s v="Airplane!"/>
        <s v="Any Which Way You Can"/>
        <s v="Private Benjamin"/>
        <s v="Coal Miner's Daughter"/>
        <s v="Smokey and the Bandit II"/>
        <s v="The Blue Lagoon"/>
        <s v="Ordinary People"/>
        <s v="Popeye"/>
        <s v="The Shining"/>
        <s v="Urban Cowboy"/>
        <s v="Seems Like Old Times"/>
        <s v="Cheech and Chong's Next Movie"/>
        <s v="Caddyshack"/>
        <s v="Friday the 13th"/>
        <s v="Brubaker"/>
        <s v="Little Darlings"/>
        <s v="Dressed to Kill"/>
        <s v="The Gods Must Be Crazy"/>
        <s v="The Jazz Singer"/>
        <s v="Bronco Billy"/>
        <s v="Raging Bull"/>
        <s v="Xanadu"/>
        <s v="American Gigolo"/>
        <s v="My Bodyguard"/>
        <s v="The Fog"/>
        <s v="Fame"/>
        <s v="Raise the Titanic"/>
        <s v="Breaker Morant"/>
        <s v="The Boogey Man"/>
        <s v="Lion of the Desert"/>
        <s v="Can't Stop the Music"/>
        <s v="The Private Eyes"/>
        <s v="Hangar 18"/>
        <s v="It's My Turn"/>
        <s v="Moscow Does Not Believe in Tears"/>
        <s v="Windwalker"/>
        <s v="Altered States"/>
        <s v="Cruising"/>
        <s v="The Octagon"/>
        <s v="Herbie Goes Bananas"/>
        <s v="Honeysuckle Rose"/>
        <s v="The Final Countdown"/>
        <s v="Hero at Large"/>
        <s v="The Long Riders"/>
        <s v="The Island"/>
        <s v="First Family"/>
        <s v="Prom Night"/>
        <s v="The Nude Bomb"/>
        <s v="Oh, God! Book II"/>
        <s v="The Competition"/>
        <s v="Wholly Moses!"/>
        <s v="The Last Flight of Noah's Ark"/>
        <s v="The Fiendish Plot of Dr. Fu Manchu"/>
        <s v="Stardust Memories"/>
        <s v="The Hollywood Knights"/>
        <s v="Serial"/>
        <s v="Somewhere in Time"/>
        <s v="The Awakening"/>
        <s v="Fatso"/>
        <s v="The Stunt Man"/>
        <s v="La Cage aux Folles II"/>
        <s v="Where the Buffalo Roam"/>
        <s v="The Gong Show Movie"/>
        <s v="Motel Hell"/>
        <s v="Little Miss Marker"/>
        <s v="Oh Heavenly Dog"/>
        <s v="In God We Trust (or Gimme That Prime Time Religion)"/>
        <s v="The Watcher in the Woods"/>
        <s v="Willie &amp; Phil"/>
        <s v="Melvin and Howard"/>
        <s v="Roadie"/>
        <s v="Resurrection"/>
        <s v="When Time Ran Out..."/>
        <s v="Heaven's Gate"/>
        <s v="Loving Couples"/>
        <s v="Gilda Live"/>
        <s v="Windows"/>
        <s v="Just Tell Me What You Want"/>
        <s v="Bon Voyage, Charlie Brown (and Don't Come Back!!)"/>
        <s v="Why Would I Lie?"/>
        <s v="Those Lips, Those Eyes"/>
        <s v="Cattle Annie and Little Britches"/>
        <s v="The King and the Mockingbird"/>
        <s v="Phobia"/>
        <s v="City of Women"/>
        <s v="Indiana Jones and the Raiders of the Lost Ark"/>
        <s v="On Golden Pond"/>
        <s v="Porky's"/>
        <s v="Arthur"/>
        <s v="Stripes"/>
        <s v="The Cannonball Run"/>
        <s v="The Fox and the Hound"/>
        <s v="Chariots of Fire"/>
        <s v="For Your Eyes Only"/>
        <s v="The Four Seasons"/>
        <s v="Time Bandits"/>
        <s v="Clash of the Titans"/>
        <s v="Absence of Malice"/>
        <s v="Reds"/>
        <s v="Nice Dreams"/>
        <s v="Tarzan the Ape Man"/>
        <s v="Taps"/>
        <s v="Sharky's Machine"/>
        <s v="Excalibur"/>
        <s v="Endless Love"/>
        <s v="History of the World: Part I"/>
        <s v="Bustin' Loose"/>
        <s v="The Great Muppet Caper"/>
        <s v="An American Werewolf in London"/>
        <s v="Neighbors"/>
        <s v="Fort Apache the Bronx"/>
        <s v="The French Lieutenant's Woman"/>
        <s v="Private Lessons"/>
        <s v="Modern Problems"/>
        <s v="Halloween II"/>
        <s v="Only When I Laugh"/>
        <s v="Escape from New York"/>
        <s v="Body Heat"/>
        <s v="Mad Max 2"/>
        <s v="Ghost Story"/>
        <s v="Friday the 13th Part 2"/>
        <s v="Quest for Fire"/>
        <s v="The Final Conflict"/>
        <s v="The Incredible Shrinking Woman"/>
        <s v="Dead &amp; Buried"/>
        <s v="Southern Comfort"/>
        <s v="Looker"/>
        <s v="Zorro: The Gay Blade"/>
        <s v="Graduation Day"/>
        <s v="American Pop"/>
        <s v="An Eye for an Eye"/>
        <s v="Scream"/>
        <s v="Longshot"/>
        <s v="Nighthawks"/>
        <s v="Mommie Dearest"/>
        <s v="Paternity"/>
        <s v="Under the Rainbow"/>
        <s v="The Howling"/>
        <s v="Eye of the Needle"/>
        <s v="Take This Job and Shove It"/>
        <s v="Outland"/>
        <s v="The Devil and Max Devlin"/>
        <s v="Caveman"/>
        <s v="Continental Divide"/>
        <s v="The Night the Lights Went Out in Georgia"/>
        <s v="Ragtime"/>
        <s v="S.O.B."/>
        <s v="Rich and Famous"/>
        <s v="Scanners"/>
        <s v="Dragonslayer"/>
        <s v="True Confessions"/>
        <s v="The Legend of the Lone Ranger"/>
        <s v="The Postman Always Rings Twice"/>
        <s v="Blow Out"/>
        <s v="Comin' at Ya!"/>
        <s v="Back Roads"/>
        <s v="Thief"/>
        <s v="Victory"/>
        <s v="Rollover"/>
        <s v="Wolfen"/>
        <s v="Carbon Copy"/>
        <s v="Pennies from Heaven"/>
        <s v="Deadly Blessing"/>
        <s v="Whose Life Is It Anyway?"/>
        <s v="Prince of the City"/>
        <s v="The Funhouse"/>
        <s v="Buddy Buddy"/>
        <s v="The Amateur"/>
        <s v="Eyewitness"/>
        <s v="Gallipoli"/>
        <s v="My Bloody Valentine"/>
        <s v="Venom"/>
        <s v="Inchon"/>
        <s v="Student Bodies"/>
        <s v="All Night Long"/>
        <s v="The Pursuit of D.B. Cooper"/>
        <s v="Zoot Suit"/>
        <s v="The Evil Dead"/>
        <s v="Modern Romance"/>
        <s v="The Hand"/>
        <s v="Heartbeeps"/>
        <s v="Sphinx"/>
        <s v="Honky Tonk Freeway"/>
        <s v="Raggedy Man"/>
        <s v="King of the Mountain"/>
        <s v="Cutter's Way"/>
        <s v="Silence of the North"/>
        <s v="Night School"/>
        <s v="Eyes of a Stranger"/>
        <s v="Possession"/>
        <s v="One from the Heart"/>
        <s v="Puberty Blues"/>
        <s v="The Beyond"/>
        <s v="Diva"/>
        <s v="Le Pont du Nord"/>
        <s v="Quartet"/>
        <s v="My Dinner with Andre"/>
        <s v="E.T. the Extra-Terrestrial"/>
        <s v="Tootsie"/>
        <s v="An Officer and a Gentleman"/>
        <s v="First Blood"/>
        <s v="Rocky III"/>
        <s v="Star Trek II: The Wrath of Khan"/>
        <s v="48 Hrs."/>
        <s v="Poltergeist"/>
        <s v="The Best Little Whorehouse in Texas"/>
        <s v="Conan the Barbarian"/>
        <s v="Annie"/>
        <s v="The Verdict"/>
        <s v="Gandhi"/>
        <s v="The Toy"/>
        <s v="Firefox"/>
        <s v="Blade Runner"/>
        <s v="The Dark Crystal"/>
        <s v="The Sword and the Sorcerer"/>
        <s v="Best Friends"/>
        <s v="Friday the 13th Part III"/>
        <s v="Richard Pryor: Live on the Sunset Strip"/>
        <s v="Tron"/>
        <s v="Young Doctors in Love"/>
        <s v="Sophie's Choice"/>
        <s v="The World According to Garp"/>
        <s v="Victor Victoria"/>
        <s v="Airplane II: the Sequel"/>
        <s v="Fast Times at Ridgemont High"/>
        <s v="Some Kind of Hero"/>
        <s v="Pink Floyd: The Wall"/>
        <s v="Things Are Tough All Over"/>
        <s v="Night Shift"/>
        <s v="Creepshow"/>
        <s v="The Man from Snowy River"/>
        <s v="Six Pack"/>
        <s v="Frances"/>
        <s v="Time Walker"/>
        <s v="The Wizard of Oz"/>
        <s v="Love Child"/>
        <s v="Boardinghouse"/>
        <s v="Experience Preferred... But Not Essential"/>
        <s v="The Personals"/>
        <s v="My Favorite Year"/>
        <s v="The Thing"/>
        <s v="Deathtrap"/>
        <s v="Dead Men Don't Wear Plaid"/>
        <s v="Zapped!"/>
        <s v="They Call Me Bruce"/>
        <s v="Death Wish II"/>
        <s v="Kiss Me Goodbye"/>
        <s v="Grease 2"/>
        <s v="The Secret of NIMH"/>
        <s v="Halloween III: Season of the Witch"/>
        <s v="Diner"/>
        <s v="The Beastmaster"/>
        <s v="Missing"/>
        <s v="The Entity"/>
        <s v="Visiting Hours"/>
        <s v="Vice Squad"/>
        <s v="Author! Author!"/>
        <s v="Amityville II: The Possession"/>
        <s v="Monsignor"/>
        <s v="Making Love"/>
        <s v="The Seduction"/>
        <s v="The House on Sorority Row"/>
        <s v="Silent Rage"/>
        <s v="The Year of Living Dangerously"/>
        <s v="Class Reunion"/>
        <s v="Hanky Panky"/>
        <s v="Shoot the Moon"/>
        <s v="A Midsummer Night's Sex Comedy"/>
        <s v="Trail of the Pink Panther"/>
        <s v="If You Could See What I Hear"/>
        <s v="Night Crossing"/>
        <s v="The Beast Within"/>
        <s v="Tex"/>
        <s v="The Missionary"/>
        <s v="Cat People"/>
        <s v="I Ought to Be in Pictures"/>
        <s v="Fanny and Alexander"/>
        <s v="Six Weeks"/>
        <s v="Forced Vengeance"/>
        <s v="The Last Unicorn"/>
        <s v="The Soldier"/>
        <s v="The Border"/>
        <s v="Evil Under the Sun"/>
        <s v="Partners"/>
        <s v="Still of the Night"/>
        <s v="The Last American Virgin"/>
        <s v="Megaforce"/>
        <s v="Personal Best"/>
        <s v="Paradise"/>
        <s v="Cannery Row"/>
        <s v="Heidi's Song"/>
        <s v="Tempest"/>
        <s v="Summer Lovers"/>
        <s v="Honkytonk Man"/>
        <s v="Jekyll and Hyde... Together Again"/>
        <s v="La traviata"/>
        <s v="The Return of Martin Guerre"/>
        <s v="Wrong Is Right"/>
        <s v="Fighting Back"/>
        <s v="Penitentiary II"/>
        <s v="The Challenge"/>
        <s v="Homework"/>
        <s v="Jinxed!"/>
        <s v="The Final Option"/>
        <s v="The King of Comedy"/>
        <s v="A Little Sex"/>
        <s v="Yes, Giorgio"/>
        <s v="Pieces"/>
        <s v="Barbarosa"/>
        <s v="I, the Jury"/>
        <s v="Endangered Species"/>
        <s v="The Sender"/>
        <s v="Lookin' to Get Out"/>
        <s v="Come Back to the 5 &amp; Dime Jimmy Dean, Jimmy Dean"/>
        <s v="Lonely Hearts"/>
        <s v="Split Image"/>
        <s v="Five Days One Summer"/>
        <s v="The Escape Artist"/>
        <s v="Bugs Bunny's 3rd Movie: 1001 Rabbit Tales"/>
        <s v="Hammett"/>
        <s v="Kamikaze 89"/>
        <s v="Parasite"/>
        <s v="Star Wars: Episode VI - Return of the Jedi"/>
        <s v="Terms of Endearment"/>
        <s v="Flashdance"/>
        <s v="Trading Places"/>
        <s v="Jaws 3-D"/>
        <s v="WarGames"/>
        <s v="Octopussy"/>
        <s v="Sudden Impact"/>
        <s v="Scarface"/>
        <s v="Staying Alive"/>
        <s v="Mr. Mom"/>
        <s v="Risky Business"/>
        <s v="National Lampoon's Vacation"/>
        <s v="Superman III"/>
        <s v="The Big Chill"/>
        <s v="Never Say Never Again"/>
        <s v="Blue Thunder"/>
        <s v="Yentl"/>
        <s v="Silkwood"/>
        <s v="Psycho II"/>
        <s v="Porky's II: The Next Day"/>
        <s v="Uncommon Valor"/>
        <s v="Never Cry Wolf"/>
        <s v="Twilight Zone: The Movie"/>
        <s v="Easy Money"/>
        <s v="High Road to China"/>
        <s v="The Outsiders"/>
        <s v="Spring Break"/>
        <s v="Two of a Kind"/>
        <s v="My Tutor"/>
        <s v="The Right Stuff"/>
        <s v="Cujo"/>
        <s v="Christine"/>
        <s v="The Dead Zone"/>
        <s v="A Christmas Story"/>
        <s v="Hot Dog... The Movie"/>
        <s v="Sleepaway Camp"/>
        <s v="Independence Day"/>
        <s v="Escape from the Bronx"/>
        <s v="Cross Creek"/>
        <s v="Going Berserk"/>
        <s v="Better Late Than Never"/>
        <s v="Young Warriors"/>
        <s v="Hanna K."/>
        <s v="Deadly Force"/>
        <s v="Blue Skies Again"/>
        <s v="Last Plane Out"/>
        <s v="Cross Country"/>
        <s v="A Polish Vampire in Burbank"/>
        <s v="Forever Young"/>
        <s v="Breathless"/>
        <s v="Max Dugan Returns"/>
        <s v="Angel"/>
        <s v="Valley Girl"/>
        <s v="All the Right Moves"/>
        <s v="Krull"/>
        <s v="Spacehunter: Adventures in the Forbidden Zone"/>
        <s v="Richard Pryor... Here and Now"/>
        <s v="D.C. Cab"/>
        <s v="Gorky Park"/>
        <s v="Still Smokin"/>
        <s v="The Meaning of Life"/>
        <s v="Educating Rita"/>
        <s v="Private School"/>
        <s v="The Survivors"/>
        <s v="Revenge of the Ninja"/>
        <s v="To Be or Not to Be"/>
        <s v="Stroker Ace"/>
        <s v="Lone Wolf McQuade"/>
        <s v="The Black Stallion Returns"/>
        <s v="Deathstalker"/>
        <s v="Zelig"/>
        <s v="The Lords of Discipline"/>
        <s v="The Man Who Loved Women"/>
        <s v="Hercules"/>
        <s v="Doctor Detroit"/>
        <s v="Deal of the Century"/>
        <s v="The Man with Two Brains"/>
        <s v="Brainstorm"/>
        <s v="Lovesick"/>
        <s v="Bad Boys"/>
        <s v="Tender Mercies"/>
        <s v="Something Wicked This Way Comes"/>
        <s v="10 to Midnight"/>
        <s v="Romantic Comedy"/>
        <s v="Nightmares"/>
        <s v="The Golden Seal"/>
        <s v="The Osterman Weekend"/>
        <s v="Star 80"/>
        <s v="The Sting II"/>
        <s v="Amityville 3-D"/>
        <s v="Chained Heat"/>
        <s v="Beyond the Limit"/>
        <s v="The Hunger"/>
        <s v="Local Hero"/>
        <s v="Under Fire"/>
        <s v="Smokey and the Bandit Part 3"/>
        <s v="A Night in Heaven"/>
        <s v="The Star Chamber"/>
        <s v="The Dresser"/>
        <s v="Metalstorm: the Destruction of Jared-Syn"/>
        <s v="Love Letters"/>
        <s v="Eddie and the Cruisers"/>
        <s v="Curse of the Pink Panther"/>
        <s v="Mortuary"/>
        <s v="Trenchcoat"/>
        <s v="Yellowbeard"/>
        <s v="The Keep"/>
        <s v="Running Brave"/>
        <s v="Yor, the Hunter from the Future"/>
        <s v="Rumble Fish"/>
        <s v="The Man Who Wasn't There"/>
        <s v="Table for Five"/>
        <s v="Man, Woman and Child"/>
        <s v="Merry Christmas Mr. Lawrence"/>
        <s v="Videodrome"/>
        <s v="Screwballs"/>
        <s v="Testament"/>
        <s v="Nate and Hayes"/>
        <s v="Baby It's You"/>
        <s v="Exposed"/>
        <s v="Heat and Dust"/>
        <s v="Stryker"/>
        <s v="Get Crazy"/>
        <s v="Lianna"/>
        <s v="Sahara"/>
        <s v="Strange Invaders"/>
        <s v="Eddie Macon's Run"/>
        <s v="Losin' It"/>
        <s v="The Lonely Lady"/>
        <s v="Of Unknown Origin"/>
        <s v="Getting It on"/>
        <s v="Fire and Ice"/>
        <s v="The Wicked Lady"/>
        <s v="The Pirates of Penzance"/>
        <s v="Daniel"/>
        <s v="Heart Like a Wheel"/>
        <s v="Eureka"/>
        <s v="Slayground"/>
        <s v="Nostalghia"/>
        <s v="Rock &amp; Rule"/>
        <s v="My Brother's Wedding"/>
        <s v="Indiana Jones and the Temple of Doom"/>
        <s v="Beverly Hills Cop"/>
        <s v="Ghostbusters"/>
        <s v="Gremlins"/>
        <s v="The Karate Kid"/>
        <s v="Romancing the Stone"/>
        <s v="Police Academy"/>
        <s v="Footloose"/>
        <s v="The Terminator"/>
        <s v="Star Trek III: The Search for Spock"/>
        <s v="Purple Rain"/>
        <s v="Splash"/>
        <s v="Amadeus"/>
        <s v="Tightrope"/>
        <s v="The Natural"/>
        <s v="Greystoke: The Legend of Tarzan, Lord of the Apes"/>
        <s v="Revenge of the Nerds"/>
        <s v="2010: the Year We Make Contact"/>
        <s v="Breakin'"/>
        <s v="Bachelor Party"/>
        <s v="Red Dawn"/>
        <s v="City Heat"/>
        <s v="All of Me"/>
        <s v="Places in the Heart"/>
        <s v="The Killing Fields"/>
        <s v="Friday the 13th: the Final Chapter"/>
        <s v="Conan the Destroyer"/>
        <s v="Dune"/>
        <s v="Starman"/>
        <s v="The Last Starfighter"/>
        <s v="Cannonball Run II"/>
        <s v="Teachers"/>
        <s v="A Passage to India"/>
        <s v="Protocol"/>
        <s v="Micki + Maude"/>
        <s v="The Cotton Club"/>
        <s v="The Muppets Take Manhattan"/>
        <s v="A Nightmare on Elm Street"/>
        <s v="The Woman in Red"/>
        <s v="Moscow on the Hudson"/>
        <s v="The Flamingo Kid"/>
        <s v="Sixteen Candles"/>
        <s v="Missing in Action"/>
        <s v="A Soldier's Story"/>
        <s v="Against All Odds"/>
        <s v="Oh, God! You Devil"/>
        <s v="Rhinestone"/>
        <s v="Weekend Pass"/>
        <s v="Top Secret!"/>
        <s v="The NeverEnding Story"/>
        <s v="Ghoulies"/>
        <s v="Cloak &amp; Dagger"/>
        <s v="Cut and Run"/>
        <s v="Repentance"/>
        <s v="Kaos"/>
        <s v="Lovelines"/>
        <s v="Fast Talking"/>
        <s v="Lily in Love"/>
        <s v="The Adventures of Pinocchio"/>
        <s v="Blame It on the Night"/>
        <s v="Unfaithfully Yours"/>
        <s v="Best Defense"/>
        <s v="Blame It on Rio"/>
        <s v="Lassiter"/>
        <s v="Firestarter"/>
        <s v="Beat Street"/>
        <s v="Breakin' 2: Electric Boogaloo"/>
        <s v="Children of the Corn"/>
        <s v="Night of the Comet"/>
        <s v="Supergirl"/>
        <s v="The Ice Pirates"/>
        <s v="The Evil That Men Do"/>
        <s v="Irreconcilable Differences"/>
        <s v="Dreamscape"/>
        <s v="Up the Creek"/>
        <s v="The River"/>
        <s v="Tank"/>
        <s v="Falling in Love"/>
        <s v="The Wild Life"/>
        <s v="Broadway Danny Rose"/>
        <s v="Where the Boys Are"/>
        <s v="Thief of Hearts"/>
        <s v="Country"/>
        <s v="Bolero"/>
        <s v="Body Double"/>
        <s v="Oxford Blues"/>
        <s v="The Bounty"/>
        <n v="1984"/>
        <s v="Reckless"/>
        <s v="The Philadelphia Experiment"/>
        <s v="Streets of Fire"/>
        <s v="Just the Way You Are"/>
        <s v="The Little Drummer Girl"/>
        <s v="Ninja III: The Domination"/>
        <s v="Iceman"/>
        <s v="Hardbodies"/>
        <s v="The Pope of Greenwich Village"/>
        <s v="Runaway"/>
        <s v="Swing Shift"/>
        <s v="The Razor's Edge"/>
        <s v="The Adventures of Buckaroo Banzai Across the 8th Dimension"/>
        <s v="Firstborn"/>
        <s v="Racing with the Moon"/>
        <s v="Sheena"/>
        <s v="The Lonely Guy"/>
        <s v="Once Upon a Time in America"/>
        <s v="Meatballs Part II"/>
        <s v="The Hotel New Hampshire"/>
        <s v="American Dreamer"/>
        <s v="No Small Affair"/>
        <s v="Grandview, U.S.A."/>
        <s v="This Is Spinal Tap"/>
        <s v="C.H.U.D."/>
        <s v="Making the Grade"/>
        <s v="Joy of Sex"/>
        <s v="The Company of Wolves"/>
        <s v="Mrs. Soffel"/>
        <s v="Until September"/>
        <s v="Blood Simple"/>
        <s v="Flashpoint"/>
        <s v="Cheech &amp; Chong's the Corsican Brothers"/>
        <s v="Exterminator 2"/>
        <s v="The Brother from Another Planet"/>
        <s v="Crimes of Passion"/>
        <s v="The Warrior and the Sorceress"/>
        <s v="Impulse"/>
        <s v="Hot Moves"/>
        <s v="The Bear"/>
        <s v="Under the Volcano"/>
        <s v="A Private Function"/>
        <s v="Silent Night, Deadly Night"/>
        <s v="Choose Me"/>
        <s v="Stranger Than Paradise"/>
        <s v="A Sunday in the Country"/>
        <s v="Paris, Texas"/>
        <s v="Electric Dreams"/>
        <s v="Purple Hearts"/>
        <s v="Mass Appeal"/>
        <s v="Heavenly Bodies"/>
        <s v="The Buddy System"/>
        <s v="Body Rock"/>
        <s v="Misunderstood"/>
        <s v="Garbo Talks"/>
        <s v="Finders Keepers"/>
        <s v="Birdy"/>
        <s v="Give My Regards to Broad Street"/>
        <s v="Gwendoline"/>
        <s v="The River Rat"/>
        <s v="Mike's Murder"/>
        <s v="Comfort and Joy"/>
        <s v="The Bostonians"/>
        <s v="The Hit"/>
        <s v="Songwriter"/>
        <s v="Over the Brooklyn Bridge"/>
        <s v="Lust in the Dust"/>
        <s v="Scandalous"/>
        <s v="Windy City"/>
        <s v="Champions"/>
        <s v="The Bay Boy"/>
        <s v="Razorback"/>
        <s v="Heartbreakers"/>
        <s v="Crackers"/>
        <s v="Repo Man"/>
        <s v="Petit Con"/>
        <s v="Almost You"/>
        <s v="Full Moon in Paris"/>
        <s v="Back to the Future"/>
        <s v="Rocky IV"/>
        <s v="Rambo: First Blood Part II"/>
        <s v="Out of Africa"/>
        <s v="The Color Purple"/>
        <s v="The Jewel of the Nile"/>
        <s v="Cocoon"/>
        <s v="Witness"/>
        <s v="The Goonies"/>
        <s v="Spies Like Us"/>
        <s v="Fletch"/>
        <s v="Commando"/>
        <s v="Police Academy 2: Their First Assignment"/>
        <s v="The Breakfast Club"/>
        <s v="A View to a Kill"/>
        <s v="National Lampoon's European Vacation"/>
        <s v="Mask"/>
        <s v="Brewster's Millions"/>
        <s v="White Nights"/>
        <s v="Pale Rider"/>
        <s v="Pee-wee's Big Adventure"/>
        <s v="Jagged Edge"/>
        <s v="Weird Science"/>
        <s v="St. Elmo's Fire"/>
        <s v="Mad Max Beyond Thunderdome"/>
        <s v="Teen Wolf"/>
        <s v="Silverado"/>
        <s v="Murphy's Romance"/>
        <s v="A Nightmare on Elm Street 2: Freddy's Revenge"/>
        <s v="Desperately Seeking Susan"/>
        <s v="Prizzi's Honor"/>
        <s v="The Last Dragon"/>
        <s v="Agnes of God"/>
        <s v="Fright Night"/>
        <s v="Summer Rental"/>
        <s v="The Emerald Forest"/>
        <s v="Santa Claus: The Movie"/>
        <s v="The Care Bears Movie"/>
        <s v="Friday the 13th: A New Beginning"/>
        <s v="The Black Cauldron"/>
        <s v="A Room with a View"/>
        <s v="Porky's Revenge"/>
        <s v="Code of Silence"/>
        <s v="Flesh+Blood"/>
        <s v="Creature"/>
        <s v="Seven Minutes in Heaven"/>
        <s v="Echo Park"/>
        <s v="Alamo Bay"/>
        <s v="In the Shadow of Kilimanjaro"/>
        <s v="Bal na vodi"/>
        <s v="Bliss"/>
        <s v="Thunder Run"/>
        <s v="James Joyce's Women"/>
        <s v="Maccheroni"/>
        <s v="My Man Adam"/>
        <s v="Sudden Death"/>
        <s v="One Woman or Two"/>
        <s v="On the Edge"/>
        <s v="Came a Hot Friday"/>
        <s v="Wuthering Heights"/>
        <s v="The Frog Prince"/>
        <s v="Lune de miel"/>
        <s v="Mr. Love"/>
        <s v="Death of an Angel"/>
        <s v="Volunteers"/>
        <s v="Young Sherlock Holmes"/>
        <s v="House"/>
        <s v="Year of the Dragon"/>
        <s v="Ladyhawke"/>
        <s v="The Sure Thing"/>
        <s v="Invasion U.S.A."/>
        <s v="To Live and Die in L.A."/>
        <s v="The Falcon and the Snowman"/>
        <s v="Kiss of the Spider Woman"/>
        <s v="Death Wish 3"/>
        <s v="Legend"/>
        <s v="King Solomon's Mines"/>
        <s v="Baby: Secret of the Lost Legend"/>
        <s v="Clue"/>
        <s v="The Return of the Living Dead"/>
        <s v="A Chorus Line"/>
        <s v="Tomboy"/>
        <s v="One Magic Christmas"/>
        <s v="Cat's Eye"/>
        <s v="Vision Quest"/>
        <s v="Real Genius"/>
        <s v="Perfect"/>
        <s v="Compromising Positions"/>
        <s v="Silver Bullet"/>
        <s v="Enemy Mine"/>
        <s v="Lifeforce"/>
        <s v="Just One of the Guys"/>
        <s v="Krush Groove"/>
        <s v="Gotcha!"/>
        <s v="Missing in Action 2: The Beginning"/>
        <s v="The Purple Rose of Cairo"/>
        <s v="Moving Violations"/>
        <s v="After Hours"/>
        <s v="American Warrior"/>
        <s v="Better Off Dead..."/>
        <s v="Lost in America"/>
        <s v="Once Bitten"/>
        <s v="Brazil"/>
        <s v="Explorers"/>
        <s v="The Journey of Natty Gann"/>
        <s v="Tuff Turf"/>
        <s v="Sweet Dreams"/>
        <s v="Mischief"/>
        <s v="The Man with One Red Shoe"/>
        <s v="That Was Then... This Is Now"/>
        <s v="Secret Admirer"/>
        <s v="Stick"/>
        <s v="Twice in a Lifetime"/>
        <s v="My Life as a Dog"/>
        <s v="D.A.R.Y.L."/>
        <s v="Runaway Train"/>
        <s v="He-Man and She-Ra: The Secret of the Sword"/>
        <s v="Into the Night"/>
        <s v="The Trip to Bountiful"/>
        <s v="Transylvania 6-5000"/>
        <s v="Red Sonja"/>
        <s v="Here Come the Littles"/>
        <s v="Girls Just Want to Have Fun"/>
        <s v="Plenty"/>
        <s v="Rustlers' Rhapsody"/>
        <s v="Heaven Help Us"/>
        <s v="Gymkata"/>
        <s v="Avenging Angel"/>
        <s v="Creator"/>
        <s v="King David"/>
        <s v="Day of the Dead"/>
        <s v="Rainbow Brite and the Star Stealer"/>
        <s v="No Retreat, No Surrender"/>
        <s v="The Mean Season"/>
        <s v="Ran"/>
        <s v="My Science Project"/>
        <s v="Godzilla 1985"/>
        <s v="The Heavenly Kid"/>
        <s v="Turk 182"/>
        <s v="The Bride"/>
        <s v="Head Office"/>
        <s v="Starchaser: The Legend of Orin"/>
        <s v="Fraternity Vacation"/>
        <s v="The Legend of Billie Jean"/>
        <s v="Rappin'"/>
        <s v="Bad Medicine"/>
        <s v="Maxie"/>
        <s v="Marie"/>
        <s v="Desert Hearts"/>
        <s v="My Beautiful Laundrette"/>
        <s v="Nomads"/>
        <s v="Dance with a Stranger"/>
        <s v="Turtle Diary"/>
        <s v="The Quiet Earth"/>
        <s v="Three Men and a Cradle"/>
        <s v="Re-Animator"/>
        <s v="Warning Sign"/>
        <s v="The Slugger's Wife"/>
        <s v="American Flyers"/>
        <s v="Certain Fury"/>
        <s v="The Aviator"/>
        <s v="Wetherby"/>
        <s v="Water"/>
        <s v="Dreamchild"/>
        <s v="DEFCON-4"/>
        <s v="The Protector"/>
        <s v="The Adventures of Mark Twain"/>
        <s v="Fool for Love"/>
        <s v="Defense of the Realm"/>
        <s v="Fever Pitch"/>
        <s v="Mishima: A Life in Four Chapters"/>
        <s v="Code Name: Emerald"/>
        <s v="Joshua Then and Now"/>
        <s v="Tampopo"/>
        <s v="Morons from Outer Space"/>
        <s v="The Good Father"/>
        <s v="The Holcroft Covenant"/>
        <s v="Subway"/>
        <s v="Sylvester"/>
        <s v="Movers &amp; Shakers"/>
        <s v="Revolution"/>
        <s v="La Cage aux Folles 3: The Wedding"/>
        <s v="Private Resort"/>
        <s v="Eleni"/>
        <s v="Radioactive Dreams"/>
        <s v="The Girl in the Picture"/>
        <s v="The New Kids"/>
        <s v="The Doctor and the Devils"/>
        <s v="Police Story"/>
        <s v="Fandango"/>
        <s v="The Official Story"/>
        <s v="Taipei Story"/>
        <s v="Otac na sluzbenom putu"/>
        <s v="O.C. and Stiggs"/>
        <s v="Trouble in Mind"/>
        <s v="Smooth Talk"/>
        <s v="Crimewave"/>
        <s v="Colonel Redl"/>
        <s v="Top Gun"/>
        <s v="Crocodile Dundee"/>
        <s v="Platoon"/>
        <s v="Aliens"/>
        <s v="The Karate Kid Part II"/>
        <s v="Star Trek IV: The Voyage Home"/>
        <s v="Legal Eagles"/>
        <s v="Back to School"/>
        <s v="An American Tail"/>
        <s v="The Golden Child"/>
        <s v="Ruthless People"/>
        <s v="Ferris Bueller's Day Off"/>
        <s v="Down and Out in Beverly Hills"/>
        <s v="The Fly"/>
        <s v="The Money Pit"/>
        <s v="The Color of Money"/>
        <s v="Stand by Me"/>
        <s v="Cobra"/>
        <s v="Police Academy 3: Back in Training"/>
        <s v="Heartbreak Ridge"/>
        <s v="Peggy Sue Got Married"/>
        <s v="Poltergeist II: the Other Side"/>
        <s v="Short Circuit"/>
        <s v="Pretty in Pink"/>
        <s v="Hannah and Her Sisters"/>
        <s v="Three Amigos!"/>
        <s v="Little Shop of Horrors"/>
        <s v="About Last Night"/>
        <s v="The Great Mouse Detective"/>
        <s v="Running Scared"/>
        <s v="Howard the Duck"/>
        <s v="Gung Ho"/>
        <s v="Nothing in Common"/>
        <s v="Children of a Lesser God"/>
        <s v="Jumpin' Jack Flash"/>
        <s v="Hoosiers"/>
        <s v="Soul Man"/>
        <s v="Wildcats"/>
        <s v="Heartburn"/>
        <s v="The Morning After"/>
        <s v="Iron Eagle"/>
        <s v="Crimes of the Heart"/>
        <s v="Tough Guys"/>
        <s v="F/X"/>
        <s v="Castaway"/>
        <s v="Body Slam"/>
        <s v="Malcolm"/>
        <s v="Killer Party"/>
        <s v="Biggles: Adventures in Time"/>
        <s v="The Longshot"/>
        <s v="Parting Glances"/>
        <s v="The Whoopee Boys"/>
        <s v="Man Facing Southeast"/>
        <s v="The Fringe Dwellers"/>
        <s v="Armed Response"/>
        <s v="Alien Predator"/>
        <s v="Low Blow"/>
        <s v="A Man and a Woman: 20 Years Later"/>
        <s v="Friday the 13th Part VI: Jason Lives"/>
        <s v="Flight of the Navigator"/>
        <s v="Jo Jo Dancer, Your Life Is Calling"/>
        <s v="The Delta Force"/>
        <s v="The Big Easy"/>
        <s v="The Mission"/>
        <s v="Raw Deal"/>
        <s v="Armed and Dangerous"/>
        <s v="Youngblood"/>
        <s v="Psycho III"/>
        <s v="The Mosquito Coast"/>
        <s v="Sweet Liberty"/>
        <s v="Labyrinth"/>
        <s v="One Crazy Summer"/>
        <s v="Extremities"/>
        <s v="The Adventures of Milo and Otis"/>
        <s v="Critters"/>
        <s v="April Fool's Day"/>
        <s v="Club Paradise"/>
        <s v="No Mercy"/>
        <s v="Brighton Beach Memoirs"/>
        <s v="Firewalker"/>
        <s v="Big Trouble in Little China"/>
        <s v="Under the Cherry Moon"/>
        <s v="Murphy's Law"/>
        <s v="SpaceCamp"/>
        <s v="Deadly Friend"/>
        <s v="Manhunter"/>
        <s v="Blue Velvet"/>
        <s v="Care Bears Movie II: A New Generation"/>
        <s v="Wise Guys"/>
        <s v="Something Wild"/>
        <s v="Lucas"/>
        <s v="Haunted Honeymoon"/>
        <s v="The Texas Chainsaw Massacre 2"/>
        <s v="The Best of Times"/>
        <s v="Quicksilver"/>
        <s v="Wanted: Dead or Alive"/>
        <s v="Maximum Overdrive"/>
        <s v="Witchboard"/>
        <s v="The Boy Who Could Fly"/>
        <s v="The Name of the Rose"/>
        <s v="She's Gotta Have It"/>
        <s v="Blue City"/>
        <s v="Trick or Treat"/>
        <s v="9Â½ Weeks"/>
        <s v="Black Moon Rising"/>
        <s v="Just Between Friends"/>
        <s v="A Fine Mess"/>
        <s v="My Little Pony: The Movie"/>
        <s v="Highlander"/>
        <s v="The Transformers: the Movie"/>
        <s v="The Hitcher"/>
        <s v="Crossroads"/>
        <s v="Mona Lisa"/>
        <s v="Wisdom"/>
        <s v="Troll"/>
        <s v="52 Pick-Up"/>
        <s v="Out of Bounds"/>
        <s v="Vamp"/>
        <s v="Jean de Florette"/>
        <s v="Invaders from Mars"/>
        <s v="Band of the Hand"/>
        <s v="American Anthem"/>
        <s v="My Chauffeur"/>
        <s v="Violets Are Blue..."/>
        <s v="King Kong Lives"/>
        <s v="Avenging Force"/>
        <s v="Fire with Fire"/>
        <s v="Eliminators"/>
        <s v="River's Edge"/>
        <s v="That's Life!"/>
        <s v="Tai-Pan"/>
        <s v="Manon of the Spring"/>
        <s v="The Manhattan Project"/>
        <s v="Power"/>
        <s v="Allan Quatermain and the Lost City of Gold"/>
        <s v="The Wraith"/>
        <s v="Born American"/>
        <s v="'Round Midnight"/>
        <s v="The Naked Cage"/>
        <s v="Bullies"/>
        <s v="Sid and Nancy"/>
        <s v="Heat"/>
        <s v="Deadtime Stories"/>
        <s v="Playing for Keeps"/>
        <s v="The Men's Club"/>
        <s v="True Stories"/>
        <s v="Reform School Girls"/>
        <s v="P.O.W. the Escape"/>
        <s v="Dangerously Close"/>
        <s v="At Close Range"/>
        <s v="Shanghai Surprise"/>
        <s v="Sky Bandits"/>
        <s v="Meatballs III: Summer Job"/>
        <s v="Betty Blue"/>
        <s v="Rad"/>
        <s v="The Clan of the Cave Bear"/>
        <s v="Jake Speed"/>
        <s v="The Decline of the American Empire"/>
        <s v="Working Girls"/>
        <s v="Link"/>
        <s v="Pirates"/>
        <s v="Solarbabies"/>
        <s v="Down by Law"/>
        <s v="The Whistle Blower"/>
        <s v="Clockwise"/>
        <s v="8 Million Ways to Die"/>
        <s v="Native Son"/>
        <s v="From Beyond"/>
        <s v="Touch and Go"/>
        <s v="Half Moon Street"/>
        <s v="Absolute Beginners"/>
        <s v="Gothic"/>
        <s v="Ginger and Fred"/>
        <s v="Nutcracker"/>
        <s v="Henry: Portrait of a Serial Killer"/>
        <s v="Modern Girls"/>
        <s v="Knights of the City"/>
        <s v="Night of the Creeps"/>
        <s v="Oviri"/>
        <s v="Nobody's Fool"/>
        <s v="Devil in the Flesh"/>
        <s v="The Assault"/>
        <s v="Dream Lover"/>
        <s v="'night, Mother"/>
        <s v="Desert Bloom"/>
        <s v="TerrorVision"/>
        <s v="Matador"/>
        <s v="Every Time We Say Goodbye"/>
        <s v="Lady Jane"/>
        <s v="Willy/Milly"/>
        <s v="The Boy in Blue"/>
        <s v="The Sacrifice"/>
        <s v="Let's Get Harry"/>
        <s v="Hardbodies 2"/>
        <s v="Summer"/>
        <s v="Bad Blood"/>
        <s v="Duet for One"/>
        <s v="When the Wind Blows"/>
        <s v="Fatal Attraction"/>
        <s v="Beverly Hills Cop II"/>
        <s v="Dirty Dancing"/>
        <s v="Three Men and a Baby"/>
        <s v="Good Morning, Vietnam"/>
        <s v="Lethal Weapon"/>
        <s v="The Secret of My Success"/>
        <s v="Predator"/>
        <s v="Moonstruck"/>
        <s v="The Untouchables"/>
        <s v="Broadcast News"/>
        <s v="Dragnet"/>
        <s v="Stakeout"/>
        <s v="*batteries not included"/>
        <s v="The Witches of Eastwick"/>
        <s v="Throw Momma from the Train"/>
        <s v="La Bamba"/>
        <s v="RoboCop"/>
        <s v="Outrageous Fortune"/>
        <s v="Jaws: the Revenge"/>
        <s v="The Living Daylights"/>
        <s v="Harry and the Hendersons"/>
        <s v="Planes, Trains &amp; Automobiles"/>
        <s v="Full Metal Jacket"/>
        <s v="A Nightmare on Elm Street 3: Dream Warriors"/>
        <s v="The Last Emperor"/>
        <s v="Wall Street"/>
        <s v="Mannequin"/>
        <s v="Roxanne"/>
        <s v="Blind Date"/>
        <s v="The Running Man"/>
        <s v="Spaceballs"/>
        <s v="Summer School"/>
        <s v="No Way Out"/>
        <s v="Like Father Like Son"/>
        <s v="Adventures in Babysitting"/>
        <s v="The Lost Boys"/>
        <s v="Can't Buy Me Love"/>
        <s v="Nuts"/>
        <s v="The Princess Bride"/>
        <s v="Revenge of the Nerds II: Nerds in Paradise"/>
        <s v="Raising Arizona"/>
        <s v="Police Academy 4: Citizens on Patrol"/>
        <s v="Overboard"/>
        <s v="Baby Boom"/>
        <s v="Innerspace"/>
        <s v="Tin Men"/>
        <s v="Black Widow"/>
        <s v="Ernest Goes to Camp"/>
        <s v="Empire of the Sun"/>
        <s v="Project X"/>
        <s v="Hello Again"/>
        <s v="Critical Condition"/>
        <s v="Cherry 2000"/>
        <s v="A Month in the Country"/>
        <s v="Silent Night, Deadly Night Part 2"/>
        <s v="Creepozoids"/>
        <s v="White of the Eye"/>
        <s v="Walk Like a Man"/>
        <s v="Walker"/>
        <s v="No Retreat, No Surrender 2"/>
        <s v="Cyclone"/>
        <s v="The Belly of an Architect"/>
        <s v="Shy People"/>
        <s v="Anguish"/>
        <s v="The Principal"/>
        <s v="Suspect"/>
        <s v="The Believers"/>
        <s v="Some Kind of Wonderful"/>
        <s v="Born in East L.A."/>
        <s v="Masters of the Universe"/>
        <s v="Angel Heart"/>
        <s v="Burglar"/>
        <s v="Over the Top"/>
        <s v="Superman IV: The Quest for Peace"/>
        <s v="Flowers in the Attic"/>
        <s v="Radio Days"/>
        <s v="Hellraiser"/>
        <s v="Ishtar"/>
        <s v="Prince of Darkness"/>
        <s v="Creepshow 2"/>
        <s v="Hamburger Hill"/>
        <s v="The Gate"/>
        <s v="The Pick-up Artist"/>
        <s v="Back to the Beach"/>
        <s v="The Bedroom Window"/>
        <s v="The Fourth Protocol"/>
        <s v="Less Than Zero"/>
        <s v="Fatal Beauty"/>
        <s v="Extreme Prejudice"/>
        <s v="Light of Day"/>
        <s v="Disorderlies"/>
        <s v="Someone to Watch Over Me"/>
        <s v="Hope and Glory"/>
        <s v="Maid to Order"/>
        <s v="The Hidden"/>
        <s v="From the Hip"/>
        <s v="Teen Wolf Too"/>
        <s v="House II: the Second Story"/>
        <s v="Ironweed"/>
        <s v="Who's That Girl"/>
        <s v="Hiding Out"/>
        <s v="Death Wish 4: The Crackdown"/>
        <s v="The Chipmunk Adventure"/>
        <s v="Assassination"/>
        <s v="Evil Dead II"/>
        <s v="Cry Freedom"/>
        <s v="Surrender"/>
        <s v="Nadine"/>
        <s v="The Sicilian"/>
        <s v="Gardens of Stone"/>
        <s v="Hollywood Shuffle"/>
        <s v="Babette's Feast"/>
        <s v="Leonard Part 6"/>
        <s v="Au Revoir les Enfants"/>
        <s v="Made in Heaven"/>
        <s v="Death Before Dishonor"/>
        <s v="The Dead"/>
        <s v="Best Seller"/>
        <s v="Hot Pursuit"/>
        <s v="American Ninja 2: The Confrontation"/>
        <s v="My Demon Lover"/>
        <s v="North Shore"/>
        <s v="The Monster Squad"/>
        <s v="Bagdad Cafe"/>
        <s v="Three O'Clock High"/>
        <s v="Wings of Desire"/>
        <s v="Near Dark"/>
        <s v="Wish You Were Here"/>
        <s v="Barfly"/>
        <s v="White Mischief"/>
        <s v="Malone"/>
        <s v="No Man's Land"/>
        <s v="The Allnighter"/>
        <s v="Prom Night II"/>
        <s v="Maurice"/>
        <s v="House of Games"/>
        <s v="The Stepfather"/>
        <s v="Dead of Winter"/>
        <s v="The Kindred"/>
        <s v="The Squeeze"/>
        <s v="Russkies"/>
        <s v="Pelle the Conqueror"/>
        <s v="Date with an Angel"/>
        <s v="The Curse"/>
        <s v="Hunk"/>
        <s v="Personal Services"/>
        <s v="The Big Town"/>
        <s v="Matewan"/>
        <s v="Prick Up Your Ears"/>
        <s v="Withnail &amp; I"/>
        <s v="Making Mr. Right"/>
        <s v="The Garbage Pail Kids Movie"/>
        <s v="Three for the Road"/>
        <s v="A Prayer for the Dying"/>
        <s v="The Whales of August"/>
        <s v="China Girl"/>
        <s v="Anna"/>
        <s v="Return to Horror High"/>
        <s v="Nightflyers"/>
        <s v="Street Smart"/>
        <s v="84 Charing Cross Road"/>
        <s v="The Outing"/>
        <s v="Housekeeping"/>
        <s v="Aria"/>
        <s v="Cross My Heart"/>
        <s v="Little Dorrit"/>
        <s v="In the Mood"/>
        <s v="Million Dollar Mystery"/>
        <s v="Five Corners"/>
        <s v="A Man in Love"/>
        <s v="Julia and Julia"/>
        <s v="The Glass Menagerie"/>
        <s v="Real Men"/>
        <s v="Tough Guys Don't Dance"/>
        <s v="Boyfriends and Girlfriends"/>
        <s v="The Barbarians"/>
        <s v="Rampage"/>
        <s v="Sister, Sister"/>
        <s v="Siesta"/>
        <s v="Steel Dawn"/>
        <s v="Amazon Women on the Moon"/>
        <s v="Man on Fire"/>
        <s v="September"/>
        <s v="The House on Carroll Street"/>
        <s v="Slam Dance"/>
        <s v="Gandahar"/>
        <s v="Prison"/>
        <s v="Promised Land"/>
        <s v="White Water Summer"/>
        <s v="Cold Steel"/>
        <s v="Square Dance"/>
        <s v="The Year My Voice Broke"/>
        <s v="Straight to Hell"/>
        <s v="My Best Friend Is a Vampire"/>
        <s v="Pass the Ammo"/>
        <s v="Rita, Sue and Bob Too"/>
        <s v="Four Adventures of Reinette and Mirabelle"/>
        <s v="Rain Man"/>
        <s v="Who Framed Roger Rabbit"/>
        <s v="Coming to America"/>
        <s v="Crocodile Dundee II"/>
        <s v="Twins"/>
        <s v="Rambo III"/>
        <s v="Cocktail"/>
        <s v="Big"/>
        <s v="Die Hard"/>
        <s v="Working Girl"/>
        <s v="The Land Before Time"/>
        <s v="Midnight Run"/>
        <s v="The Naked Gun: from the Files of Police Squad!"/>
        <s v="Beetlejuice"/>
        <s v="Oliver &amp; Company"/>
        <s v="A Fish Called Wanda"/>
        <s v="Gorillas in the Mist"/>
        <s v="Scrooged"/>
        <s v="Willow"/>
        <s v="Beaches"/>
        <s v="Biloxi Blues"/>
        <s v="Bull Durham"/>
        <s v="A Nightmare on Elm Street 4: The Dream Master"/>
        <s v="Colors"/>
        <s v="Young Guns"/>
        <s v="Child's Play"/>
        <s v="The Great Outdoors"/>
        <s v="Dirty Rotten Scoundrels"/>
        <s v="Tequila Sunrise"/>
        <s v="Big Business"/>
        <s v="The Dead Pool"/>
        <s v="Red Heat"/>
        <s v="Dangerous Liaisons"/>
        <s v="Mississippi Burning"/>
        <s v="The Accidental Tourist"/>
        <s v="Alien Nation"/>
        <s v="The Accused"/>
        <s v="My Neighbor Totoro"/>
        <s v="Shoot to Kill"/>
        <s v="Ernest Saves Christmas"/>
        <s v="Betrayed"/>
        <s v="Funny Farm"/>
        <s v="Cocoon: the Return"/>
        <s v="License to Drive"/>
        <s v="Short Circuit 2"/>
        <s v="Married to the Mob"/>
        <s v="Punchline"/>
        <s v="The Presidio"/>
        <s v="Action Jackson"/>
        <s v="Killer Klowns from Outer Space"/>
        <s v="Time of the Gypsies"/>
        <s v="Jack's Back"/>
        <s v="Not of This Earth"/>
        <s v="Heart of Midnight"/>
        <s v="Party Line"/>
        <s v="A Summer Story"/>
        <s v="Salome's Last Dance"/>
        <s v="Tucker: The Man and His Dream"/>
        <s v="The Serpent and the Rainbow"/>
        <s v="Police Academy 5: Assignment: Miami Beach"/>
        <s v="Friday the 13th Part VII: the New Blood"/>
        <s v="The Seventh Sign"/>
        <s v="Above the Law"/>
        <s v="Halloween 4: The Return of Michael Myers"/>
        <s v="Frantic"/>
        <s v="Johnny Be Good"/>
        <s v="For Keeps?"/>
        <s v="Crossing Delancey"/>
        <s v="Bright Lights, Big City"/>
        <s v="She's Having a Baby"/>
        <s v="Masquerade"/>
        <s v="Big Top Pee-wee"/>
        <s v="Arthur 2: on the Rocks"/>
        <s v="School Daze"/>
        <s v="Poltergeist III"/>
        <s v="Stand and Deliver"/>
        <s v="My Stepmother Is an Alien"/>
        <s v="The Milagro Beanfield War"/>
        <s v="Return to Snowy River"/>
        <s v="Vice Versa"/>
        <s v="I'm Gonna Git You Sucka"/>
        <s v="Cinema Paradiso"/>
        <s v="They Live"/>
        <s v="Mystic Pizza"/>
        <s v="D.O.A."/>
        <s v="Everybody's All-American"/>
        <s v="Casual Sex?"/>
        <s v="Hellbound: Hellraiser II"/>
        <s v="Bloodsport"/>
        <s v="Caddyshack II"/>
        <s v="Young Einstein"/>
        <s v="Moon Over Parador"/>
        <s v="The Couch Trip"/>
        <s v="Moving"/>
        <s v="Iron Eagle II"/>
        <s v="Shakedown"/>
        <s v="The Unbearable Lightness of Being"/>
        <s v="Criminal Law"/>
        <s v="Bad Dreams"/>
        <s v="Return of the Living Dead II"/>
        <s v="Switching Channels"/>
        <s v="The Last Temptation of Christ"/>
        <s v="Clean and Sober"/>
        <s v="High Spirits"/>
        <s v="Without a Clue"/>
        <s v="Satisfaction"/>
        <s v="The Blob"/>
        <s v="The Adventures of Baron Munchausen"/>
        <s v="Dead Ringers"/>
        <s v="A New Life"/>
        <s v="Stealing Home"/>
        <s v="Phantasm II"/>
        <s v="Women on the Verge of a Nervous Breakdown"/>
        <s v="Off Limits"/>
        <s v="Shag"/>
        <s v="A Cry in the Dark"/>
        <s v="Hairspray"/>
        <s v="Fresh Horses"/>
        <s v="Hot to Trot"/>
        <s v="Mac and Me"/>
        <s v="The Unholy"/>
        <s v="A Night in the Life of Jimmy Reardon"/>
        <s v="Braddock: Missing in Action III"/>
        <n v="1969"/>
        <s v="Eight Men Out"/>
        <s v="Elvira: Mistress of the Dark"/>
        <s v="Heartbreak Hotel"/>
        <s v="Monkey Shines"/>
        <s v="Hero and the Terror"/>
        <s v="Torch Song Trilogy"/>
        <s v="The Good Mother"/>
        <s v="Sunset"/>
        <s v="Pumpkinhead"/>
        <s v="Red Scorpion"/>
        <s v="The Big Blue"/>
        <s v="Bat*21"/>
        <s v="Memories of Me"/>
        <s v="Earth Girls Are Easy"/>
        <s v="Feds"/>
        <s v="Critters 2"/>
        <s v="Dead Heat"/>
        <s v="The New Adventures of Pippi Longstocking"/>
        <s v="Things Change"/>
        <s v="Talk Radio"/>
        <s v="Camille Claudel"/>
        <s v="Night of the Demons"/>
        <s v="Messenger of Death"/>
        <s v="Fright Night Part 2"/>
        <s v="976-EVIL"/>
        <s v="Running on Empty"/>
        <s v="18 Again!"/>
        <s v="Akira"/>
        <s v="Kansas"/>
        <s v="Chocolat"/>
        <s v="Bird"/>
        <s v="Salaam Bombay!"/>
        <s v="Cop"/>
        <s v="Permanent Record"/>
        <s v="Vibes"/>
        <s v="The Kiss"/>
        <s v="Stormy Monday"/>
        <s v="Little Nikita"/>
        <s v="Lady in White"/>
        <s v="Another Woman"/>
        <s v="A Handful of Dust"/>
        <s v="Two Moon Junction"/>
        <s v="Pascali's Island"/>
        <s v="Platoon Leader"/>
        <s v="Apartment Zero"/>
        <s v="Patty Hearst"/>
        <s v="High Hopes"/>
        <s v="The Lair of the White Worm"/>
        <s v="Heathers"/>
        <s v="Miracle Mile"/>
        <s v="Appointment with Death"/>
        <s v="Watchers"/>
        <s v="Waxwork"/>
        <s v="Distant Voices, Still Lives"/>
        <s v="The Girl in a Swing"/>
        <s v="Vampire's Kiss"/>
        <s v="And God Created Woman"/>
        <s v="Maniac Cop"/>
        <s v="Spellbinder"/>
        <s v="Buster"/>
        <s v="Track 29"/>
        <s v="Drowning by Numbers"/>
        <s v="Some Girls"/>
        <s v="It Takes Two"/>
        <s v="Tapeheads"/>
        <s v="The Chocolate War"/>
        <s v="Illegally Yours"/>
        <s v="Paperhouse"/>
        <s v="Miles from Home"/>
        <s v="Rocket Gibraltar"/>
        <s v="The Beast of War"/>
        <s v="Taffin"/>
        <s v="Pulse"/>
        <s v="As Tears Go By"/>
        <s v="Indiana Jones and the Last Crusade"/>
        <s v="Batman"/>
        <s v="Back to the Future Part II"/>
        <s v="Look Who's Talking"/>
        <s v="Dead Poets Society"/>
        <s v="Lethal Weapon 2"/>
        <s v="Honey, I Shrunk the Kids"/>
        <s v="Ghostbusters II"/>
        <s v="The Little Mermaid"/>
        <s v="Born on the Fourth of July"/>
        <s v="The War of the Roses"/>
        <s v="License to Kill"/>
        <s v="Driving Miss Daisy"/>
        <s v="Black Rain"/>
        <s v="Parenthood"/>
        <s v="Sea of Love"/>
        <s v="Steel Magnolias"/>
        <s v="When Harry Met Sally..."/>
        <s v="The Abyss"/>
        <s v="Field of Dreams"/>
        <s v="Uncle Buck"/>
        <s v="K-9"/>
        <s v="Always"/>
        <s v="National Lampoon's Christmas Vacation"/>
        <s v="Turner &amp; Hooch"/>
        <s v="Tango &amp; Cash"/>
        <s v="Harlem Nights"/>
        <s v="Pet Sematary"/>
        <s v="Star Trek V: The Final Frontier"/>
        <s v="Major League"/>
        <s v="The 'Burbs"/>
        <s v="See No Evil, Hear No Evil"/>
        <s v="Three Fugitives"/>
        <s v="Bill &amp; Ted's Excellent Adventure"/>
        <s v="Fletch Lives"/>
        <s v="The Karate Kid Part III"/>
        <s v="The Fly II"/>
        <s v="Do the Right Thing"/>
        <s v="Lean on Me"/>
        <s v="Weekend at Bernie's"/>
        <s v="Road House"/>
        <s v="The Dream Team"/>
        <s v="Dad"/>
        <s v="All Dogs Go to Heaven"/>
        <s v="Glory"/>
        <s v="Sex, Lies, and Videotape"/>
        <s v="A Nightmare on Elm Street 5: The Dream Child"/>
        <s v="Lock Up"/>
        <s v="Cousins"/>
        <s v="Say Anything"/>
        <s v="Wicked Stepmother"/>
        <s v="The Unbelievable Truth"/>
        <s v="Violent Cop"/>
        <s v="Damned River"/>
        <s v="I, Madman"/>
        <s v="Edge of Sanity"/>
        <s v="Mortal Passions"/>
        <s v="River of Death"/>
        <s v="Fast Food"/>
        <s v="84C MoPic"/>
        <s v="An Innocent Man"/>
        <s v="Skin Deep"/>
        <s v="Blaze"/>
        <s v="Her Alibi"/>
        <s v="Casualties of War"/>
        <s v="Prancer"/>
        <s v="The Fabulous Baker Boys"/>
        <s v="Crimes and Misdemeanors"/>
        <s v="Shocker"/>
        <s v="Chances Are"/>
        <s v="No Holds Barred"/>
        <s v="Next of Kin"/>
        <s v="Leviathan"/>
        <s v="She-Devil"/>
        <s v="My Left Foot"/>
        <s v="Kickboxer"/>
        <s v="Friday the 13th Part VIII: Jason Takes Manhattan"/>
        <s v="The Wizard"/>
        <s v="Great Balls of Fire!"/>
        <s v="Family Business"/>
        <s v="Pink Cadillac"/>
        <s v="She's Out of Control"/>
        <s v="Halloween 5: The Revenge of Michael Myers"/>
        <s v="Gross Anatomy"/>
        <s v="Police Academy 6: City Under Siege"/>
        <s v="Wild Orchid"/>
        <s v="Who's Harry Crumb?"/>
        <s v="New York Stories"/>
        <s v="The Package"/>
        <s v="We're No Angels"/>
        <s v="Cyborg"/>
        <s v="Henry V"/>
        <s v="Tap"/>
        <s v="Warlock"/>
        <s v="Renegades"/>
        <s v="Scandal"/>
        <s v="True Believer"/>
        <s v="Troop Beverly Hills"/>
        <s v="Cheetah"/>
        <s v="DeepStar Six"/>
        <s v="Dead Bang"/>
        <s v="Dead Calm"/>
        <s v="Enemies, A Love Story"/>
        <s v="The Cook, the Thief, His Wife &amp; Her Lover"/>
        <s v="Disorganized Crime"/>
        <s v="Johnny Handsome"/>
        <s v="Relentless"/>
        <s v="The Gods Must Be Crazy II"/>
        <s v="Music Box"/>
        <s v="UHF"/>
        <s v="Shirley Valentine"/>
        <s v="Immediate Family"/>
        <s v="Millennium"/>
        <s v="Dream a Little Dream"/>
        <s v="Second Sight"/>
        <s v="Let It Ride"/>
        <s v="See You in the Morning"/>
        <s v="Drugstore Cowboy"/>
        <s v="The January Man"/>
        <s v="Longtime Companion"/>
        <s v="The Mighty Quinn"/>
        <s v="Staying Together"/>
        <s v="Lisa"/>
        <s v="Listen to Me"/>
        <s v="Tie Me Up! Tie Me Down!"/>
        <s v="Loverboy"/>
        <s v="The Phantom of the Opera"/>
        <s v="A Dry White Season"/>
        <s v="Worth Winning"/>
        <s v="Old Gringo"/>
        <s v="Fat Man and Little Boy"/>
        <s v="Physical Evidence"/>
        <s v="In Country"/>
        <s v="The Lemon Sisters"/>
        <s v="Kinjite: Forbidden Subjects"/>
        <s v="Happily Ever After"/>
        <s v="Rude Awakening"/>
        <s v="Speed Zone"/>
        <s v="Gleaming the Cube"/>
        <s v="Blind Fury"/>
        <s v="Farewell to the King"/>
        <s v="Sing"/>
        <s v="Scenes from the Class Struggle in Beverly Hills"/>
        <s v="Jacknife"/>
        <s v="Rooftops"/>
        <s v="Winter People"/>
        <s v="Erik the Viking"/>
        <s v="Communion"/>
        <s v="Breaking In"/>
        <s v="Cookie"/>
        <s v="Miss Firecracker"/>
        <s v="Too Beautiful for You"/>
        <s v="The Horror Show"/>
        <s v="Last Exit to Brooklyn"/>
        <s v="Best of the Best"/>
        <s v="How I Got Into College"/>
        <s v="Jesus of Montreal"/>
        <s v="Mystery Train"/>
        <s v="Stepfather II: Make Room for Daddy"/>
        <s v="Monsieur Hire"/>
        <s v="Little Nemo: Adventures in Slumberland"/>
        <s v="True Love"/>
        <s v="Romero"/>
        <s v="Robot Jox"/>
        <s v="Lost Angels"/>
        <s v="Valmont"/>
        <s v="Heart of Dixie"/>
        <s v="Wired"/>
        <s v="Getting It Right"/>
        <s v="Sweetie"/>
        <s v="American Ninja 3: Blood Hunt"/>
        <s v="The Blood of Heroes"/>
        <s v="Parents"/>
        <s v="Crack House"/>
        <s v="The Terror Within"/>
        <s v="Little Monsters"/>
        <s v="The Toxic Avenger Part II"/>
        <s v="Rosalie Goes Shopping"/>
        <s v="Eddie and the Cruisers II: Eddie Lives!"/>
        <s v="The Tall Guy"/>
        <s v="Slaves of New York"/>
        <s v="The Rainbow"/>
        <s v="How to Get Ahead in Advertising"/>
        <s v="Triumph of the Spirit"/>
        <s v="The Toxic Avenger Part III: The Last Temptation of Toxie"/>
        <s v="Night Game"/>
        <s v="Out Cold"/>
        <s v="Kill Me Again"/>
        <s v="Chattahoochee"/>
        <s v="A Chorus of Disapproval"/>
        <s v="The Rachel Papers"/>
        <s v="The Return of Swamp Thing"/>
        <s v="The Experts"/>
        <s v="Martians Go Home"/>
        <s v="The Big Picture"/>
        <s v="After Midnight"/>
        <s v="Brenda Starr"/>
        <s v="Bloodhounds of Broadway"/>
        <s v="Teen Witch"/>
        <s v="Ghost"/>
        <s v="Home Alone"/>
        <s v="Pretty Woman"/>
        <s v="Dances with Wolves"/>
        <s v="Total Recall"/>
        <s v="Back to the Future Part III"/>
        <s v="Die Hard 2"/>
        <s v="Presumed Innocent"/>
        <s v="Teenage Mutant Ninja Turtles"/>
        <s v="Kindergarten Cop"/>
        <s v="The Hunt for Red October"/>
        <s v="Dick Tracy"/>
        <s v="Days of Thunder"/>
        <s v="Another 48 Hrs."/>
        <s v="Bird on a Wire"/>
        <s v="The Godfather: Part III"/>
        <s v="Rocky V"/>
        <s v="Edward Scissorhands"/>
        <s v="Problem Child"/>
        <s v="Three Men and a Little Lady"/>
        <s v="Flatliners"/>
        <s v="Misery"/>
        <s v="Marked for Death"/>
        <s v="Predator 2"/>
        <s v="Arachnophobia"/>
        <s v="Awakenings"/>
        <s v="Darkman"/>
        <s v="Look Who's Talking Too"/>
        <s v="Hard to Kill"/>
        <s v="Goodfellas"/>
        <s v="RoboCop 2"/>
        <s v="Pacific Heights"/>
        <s v="Young Guns II"/>
        <s v="Gremlins 2: The New Batch"/>
        <s v="Joe Versus the Volcano"/>
        <s v="Postcards from the Edge"/>
        <s v="The Exorcist III"/>
        <s v="Child's Play 2"/>
        <s v="Mermaids"/>
        <s v="Air America"/>
        <s v="Green Card"/>
        <s v="The Rescuers Down Under"/>
        <s v="Internal Affairs"/>
        <s v="Cadillac Man"/>
        <s v="Memphis Belle"/>
        <s v="House Party"/>
        <s v="Jacob's Ladder"/>
        <s v="Ghost Dad"/>
        <s v="Navy Seals"/>
        <s v="Ernest Goes to Jail"/>
        <s v="Lionheart"/>
        <s v="My Blue Heaven"/>
        <s v="Henry &amp; June"/>
        <s v="The Russia House"/>
        <s v="The First Power"/>
        <s v="The Rookie"/>
        <s v="The Freshman"/>
        <s v="The Adventures of Ford Fairlane"/>
        <s v="Quigley Down Under"/>
        <s v="Hamlet"/>
        <s v="Jetsons: The Movie"/>
        <s v="Stella"/>
        <s v="Close-Up"/>
        <s v="Side Out"/>
        <s v="Madhouse"/>
        <s v="Boiling Point"/>
        <s v="The Shrimp on the Barbie"/>
        <s v="Strangers in Good Company"/>
        <s v="Heaven and Earth"/>
        <s v="Archangel"/>
        <s v="Taking Care of Business"/>
        <s v="Betsy's Wedding"/>
        <s v="DuckTales the Movie: Treasure of the Lost Lamp"/>
        <s v="Sibling Rivalry"/>
        <s v="White Palace"/>
        <s v="The NeverEnding Story II: The Next Chapter"/>
        <s v="The Guardian"/>
        <s v="Death Warrant"/>
        <s v="Tremors"/>
        <s v="Tales from the Darkside: The Movie"/>
        <s v="Men at Work"/>
        <s v="I Love You to Death"/>
        <s v="Mo' Better Blues"/>
        <s v="Avalon"/>
        <s v="The Bonfire of the Vanities"/>
        <s v="Revenge"/>
        <s v="Reversal of Fortune"/>
        <s v="Mr. Destiny"/>
        <s v="Spaced Invaders"/>
        <s v="Quick Change"/>
        <s v="Fire Birds"/>
        <s v="Wild at Heart"/>
        <s v="Lord of the Flies"/>
        <s v="The Grifters"/>
        <s v="Crazy People"/>
        <s v="Bad Influence"/>
        <s v="Graveyard Shift"/>
        <s v="Pump Up the Volume"/>
        <s v="Opportunity Knocks"/>
        <s v="Q&amp;A"/>
        <s v="Nuns on the Run"/>
        <s v="Narrow Margin"/>
        <s v="The Witches"/>
        <s v="The Two Jakes"/>
        <s v="Miami Blues"/>
        <s v="Havana"/>
        <s v="Nightbreed"/>
        <s v="Ski Patrol"/>
        <s v="Cry-Baby"/>
        <s v="Blue Steel"/>
        <s v="Funny About Love"/>
        <s v="Mr. &amp; Mrs. Bridge"/>
        <s v="Alice"/>
        <s v="Almost an Angel"/>
        <s v="Delta Force 2: the Colombian Connection"/>
        <s v="Flashback"/>
        <s v="Men Don't Leave"/>
        <s v="Night of the Living Dead"/>
        <s v="Cyrano de Bergerac"/>
        <s v="Stanley &amp; Iris"/>
        <s v="Leatherface: Texas Chainsaw Massacre III"/>
        <s v="Hardware"/>
        <s v="Loose Cannons"/>
        <s v="Europa Europa"/>
        <s v="Miller's Crossing"/>
        <s v="Nikita"/>
        <s v="The Handmaid's Tale"/>
        <s v="The Long Walk Home"/>
        <s v="Graffiti Bridge"/>
        <s v="Dark Angel"/>
        <s v="Lambada"/>
        <s v="Heart Condition"/>
        <s v="Mountains of the Moon"/>
        <s v="Short Time"/>
        <s v="Welcome Home, Roxy Carmichael"/>
        <s v="A Shock to the System"/>
        <s v="Days of Being Wild"/>
        <s v="Dreams"/>
        <s v="Metropolitan"/>
        <s v="Desperate Hours"/>
        <s v="After Dark, My Sweet"/>
        <s v="King of New York"/>
        <s v="Class of 1999"/>
        <s v="Body Chemistry"/>
        <s v="Downtown"/>
        <s v="White Hunter Black Heart"/>
        <s v="The Nasty Girl"/>
        <s v="Texasville"/>
        <s v="Vincent &amp; Theo"/>
        <s v="Def by Temptation"/>
        <s v="The Sheltering Sky"/>
        <s v="Cadence"/>
        <s v="The Krays"/>
        <s v="Gate 2: The Trespassers"/>
        <s v="Ju Dou"/>
        <s v="State of Grace"/>
        <s v="The Forbidden Dance"/>
        <s v="Tune in Tomorrow..."/>
        <s v="Everybody's Fine"/>
        <s v="My Father's Glory"/>
        <s v="Brain Dead"/>
        <s v="May Fools"/>
        <s v="Truly Madly Deeply"/>
        <s v="The Haunting of Morella"/>
        <s v="The Last of the Finest"/>
        <s v="Life Is Sweet"/>
        <s v="Streets"/>
        <s v="A Cry in the Wild"/>
        <s v="The Field"/>
        <s v="Love at Large"/>
        <s v="Repossessed"/>
        <s v="Book of Love"/>
        <s v="Everybody Wins"/>
        <s v="The Fourth War"/>
        <s v="The Hot Spot"/>
        <s v="The Comfort of Strangers"/>
        <s v="Slumber Party Massacre III"/>
        <s v="Hidden Agenda"/>
        <s v="Slacker"/>
        <s v="Vital Signs"/>
        <s v="The Hairdresser's Husband"/>
        <s v="The Boyfriend School"/>
        <s v="To Sleep with Anger"/>
        <s v="Where the Heart Is"/>
        <s v="An Angel at My Table"/>
        <s v="Come See the Paradise"/>
        <s v="Mindwalk"/>
        <s v="Rosencrantz &amp; Guildenstern Are Dead"/>
        <s v="Coupe de Ville"/>
        <s v="Meet the Applegates"/>
        <s v="American Ninja 4: The Annihilation"/>
        <s v="Trust"/>
        <s v="Two Evil Eyes"/>
        <s v="Roger Corman's Frankenstein Unbound"/>
        <s v="Frankenhooker"/>
        <s v="Crossing the Line"/>
        <s v="A Tale of Springtime"/>
        <s v="The Garden"/>
        <s v="Terminator 2: Judgment Day"/>
        <s v="Beauty and the Beast"/>
        <s v="Robin Hood: Prince of Thieves"/>
        <s v="Hook"/>
        <s v="The Silence of the Lambs"/>
        <s v="JFK"/>
        <s v="The Addams Family"/>
        <s v="Cape Fear"/>
        <s v="Hot Shots!"/>
        <s v="City Slickers"/>
        <s v="Sleeping with the Enemy"/>
        <s v="Backdraft"/>
        <s v="Fried Green Tomatoes"/>
        <s v="Star Trek VI: The Undiscovered Country"/>
        <s v="Father of the Bride"/>
        <s v="The Naked Gun 2Â½: The Smell of Fear"/>
        <s v="Point Break"/>
        <s v="Dying Young"/>
        <s v="Teenage Mutant Ninja Turtles II: The Secret of the Ooze"/>
        <s v="The Prince of Tides"/>
        <s v="The Hard Way"/>
        <s v="What About Bob?"/>
        <s v="The Last Boy Scout"/>
        <s v="My Girl"/>
        <s v="Boyz n the Hood"/>
        <s v="Doc Hollywood"/>
        <s v="King Ralph"/>
        <s v="Bugsy"/>
        <s v="New Jack City"/>
        <s v="The Rocketeer"/>
        <s v="Thelma &amp; Louise"/>
        <s v="Jungle Fever"/>
        <s v="Regarding Henry"/>
        <s v="The Fisher King"/>
        <s v="Grand Canyon"/>
        <s v="An American Tail: Fievel Goes West"/>
        <s v="Out for Justice"/>
        <s v="The Doctor"/>
        <s v="Bill &amp; Ted's Bogus Journey"/>
        <s v="Dead Again"/>
        <s v="Soapdish"/>
        <s v="Freddy's Dead: The Final Nightmare"/>
        <s v="White Fang"/>
        <s v="The Doors"/>
        <s v="Curly Sue"/>
        <s v="Problem Child 2"/>
        <s v="The People Under the Stairs"/>
        <s v="Double Impact"/>
        <s v="L.A. Story"/>
        <s v="Deceived"/>
        <s v="Class Action"/>
        <s v="Necessary Roughness"/>
        <s v="Other People's Money"/>
        <s v="Don't Tell Mom the Babysitter's Dead"/>
        <s v="Only the Lonely"/>
        <s v="Little Man Tate"/>
        <s v="Pure Luck"/>
        <s v="Oscar"/>
        <s v="For the Boys"/>
        <s v="Frankie and Johnny"/>
        <s v="Ricochet"/>
        <s v="F/X2"/>
        <s v="Child's Play 3"/>
        <s v="Mobsters"/>
        <s v="Sex and Zen"/>
        <s v="The Pit and the Pendulum"/>
        <s v="Timebomb"/>
        <s v="House Party 2"/>
        <s v="Mortal Thoughts"/>
        <s v="Hudson Hawk"/>
        <s v="Defending Your Life"/>
        <s v="Billy Bathgate"/>
        <s v="Highlander II: The Quickening"/>
        <s v="Switch"/>
        <s v="A Kiss Before Dying"/>
        <s v="Toy Soldiers"/>
        <s v="The Commitments"/>
        <s v="Once Around"/>
        <s v="All I Want for Christmas"/>
        <s v="Not Without My Daughter"/>
        <s v="Flight of the Intruder"/>
        <s v="Ernest Scared Stupid"/>
        <s v="The Perfect Weapon"/>
        <s v="Drop Dead Fred"/>
        <s v="Enchanted April"/>
        <s v="The Marrying Man"/>
        <s v="Rock-A-Doodle"/>
        <s v="Shattered"/>
        <s v="Career Opportunities"/>
        <s v="One Good Cop"/>
        <s v="V.I. Warshawski"/>
        <s v="The Super"/>
        <s v="A Rage in Harlem"/>
        <s v="Operation Condor"/>
        <s v="He Said, She Said"/>
        <s v="The Butcher's Wife"/>
        <s v="Guilty by Suspicion"/>
        <s v="Body Parts"/>
        <s v="Stone Cold"/>
        <s v="Late for Dinner"/>
        <s v="The Five Heartbeats"/>
        <s v="Bingo"/>
        <s v="Nothing But Trouble"/>
        <s v="Black Robe"/>
        <s v="If Looks Could Kill"/>
        <s v="Strictly Business"/>
        <s v="Harley Davidson and the Marlboro Man"/>
        <s v="Mississippi Masala"/>
        <s v="Wild Hearts Can't Be Broken"/>
        <s v="Rush"/>
        <s v="Suburban Commando"/>
        <s v="Defenseless"/>
        <s v="My Own Private Idaho"/>
        <s v="Rambling Rose"/>
        <s v="Mystery Date"/>
        <s v="Barton Fink"/>
        <s v="Delirious"/>
        <s v="Eve of Destruction"/>
        <s v="The Object of Beauty"/>
        <s v="The Hitman"/>
        <s v="Dutch"/>
        <s v="Mediterraneo"/>
        <s v="Run"/>
        <s v="Hear My Song"/>
        <s v="Popcorn"/>
        <s v="Life Stinks"/>
        <s v="Impromptu"/>
        <s v="Mannequin: on the Move"/>
        <s v="Shout"/>
        <s v="K2"/>
        <s v="Tous les matins du monde"/>
        <s v="Homicide"/>
        <s v="Another You"/>
        <s v="The Man in the Moon"/>
        <s v="Return to the Blue Lagoon"/>
        <s v="Shadows and Fog"/>
        <s v="Naked Lunch"/>
        <s v="Raise the Red Lantern"/>
        <s v="Flirting"/>
        <s v="Showdown in Little Tokyo"/>
        <s v="The Double Life of VÃ©ronique"/>
        <s v="29th Street"/>
        <s v="The Princess and the Goblin"/>
        <s v="Night on Earth"/>
        <s v="Madame Bovary"/>
        <s v="Delicatessen"/>
        <s v="Prospero's Books"/>
        <s v="High Heels"/>
        <s v="Daughters of the Dust"/>
        <s v="Company Business"/>
        <s v="Lovers: A True Story"/>
        <s v="Where Angels Fear to Tread"/>
        <s v="At Play in the Fields of the Lord"/>
        <s v="City of Hope"/>
        <s v="The Rapture"/>
        <s v="Kickboxer 2: the Road Back"/>
        <s v="Cool as Ice"/>
        <s v="Year of the Gun"/>
        <s v="The Unborn"/>
        <s v="Kafka"/>
        <s v="Europa"/>
        <s v="Whore"/>
        <s v="The Taking of Beverly Hills"/>
        <s v="Beastmaster 2: Through the Portal of Time"/>
        <s v="Until the End of the World"/>
        <s v="Poison"/>
        <s v="Edward II"/>
        <s v="Johnny Stecchino"/>
        <s v="Queens Logic"/>
        <s v="Wild Orchid II: Two Shades of Blue"/>
        <s v="Only Yesterday"/>
        <s v="Proof"/>
        <s v="Voyager"/>
        <s v="Rhapsody in August"/>
        <s v="McBain"/>
        <s v="True Colors"/>
        <s v="The Beautiful Troublemaker"/>
        <s v="The Adjuster"/>
        <s v="Dogfight"/>
        <s v="Talent for the Game"/>
        <s v="Riff-Raff"/>
        <s v="Big Girls Don't Cry... They Get Even"/>
        <s v="Closet Land"/>
        <s v="Stepping Out"/>
        <s v="Under Suspicion"/>
        <s v="Van Gogh"/>
        <s v="The Indian Runner"/>
        <s v="The Efficiency Expert"/>
        <s v="Close My Eyes"/>
        <s v="Liebestraum"/>
        <s v="Shakes the Clown"/>
        <s v="The Inner Circle"/>
        <s v="Johnny Suede"/>
        <s v="Crooked Hearts"/>
        <s v="The Lovers on the Bridge"/>
        <s v="SÃ³lo con tu pareja"/>
        <s v="Scissors"/>
        <s v="Aladdin"/>
        <s v="The Bodyguard"/>
        <s v="Home Alone 2: Lost in New York"/>
        <s v="Basic Instinct"/>
        <s v="Lethal Weapon 3"/>
        <s v="Batman Returns"/>
        <s v="A Few Good Men"/>
        <s v="Sister Act"/>
        <s v="Dracula"/>
        <s v="Wayne's World"/>
        <s v="Patriot Games"/>
        <s v="Alien 3"/>
        <s v="Unforgiven"/>
        <s v="Under Siege"/>
        <s v="Death Becomes Her"/>
        <s v="Beethoven"/>
        <s v="Far and Away"/>
        <s v="Scent of a Woman"/>
        <s v="A League of Their Own"/>
        <s v="Boomerang"/>
        <s v="Sneakers"/>
        <s v="HouseSitter"/>
        <s v="White Men Can't Jump"/>
        <s v="The Hand That Rocks the Cradle"/>
        <s v="The Last of the Mohicans"/>
        <s v="Stop! Or My Mom Will Shoot"/>
        <s v="My Cousin Vinny"/>
        <s v="The Crying Game"/>
        <s v="Honey, I Blew Up the Kid"/>
        <s v="Unlawful Entry"/>
        <s v="The Mighty Ducks"/>
        <s v="Malcolm X"/>
        <s v="Single White Female"/>
        <s v="The Distinguished Gentleman"/>
        <s v="Medicine Man"/>
        <s v="Passenger 57"/>
        <s v="Shining Through"/>
        <s v="A River Runs Through It"/>
        <s v="Encino Man"/>
        <s v="Mo' Money"/>
        <s v="Raising Cain"/>
        <s v="Universal Soldier"/>
        <s v="Honeymoon in Vegas"/>
        <s v="FernGully: The Last Rainforest"/>
        <s v="The Muppet Christmas Carol"/>
        <s v="The Lawnmower Man"/>
        <s v="Sleepwalkers"/>
        <s v="Hoffa"/>
        <s v="3 Ninjas"/>
        <s v="Final Analysis"/>
        <s v="Howards End"/>
        <s v="Candyman"/>
        <s v="The Cutting Edge"/>
        <s v="Leap of Faith"/>
        <s v="Toys"/>
        <s v="Prelude to a Kiss"/>
        <s v="Thunderheart"/>
        <s v="Captain Ron"/>
        <s v="Como agua para chocolate"/>
        <s v="The Player"/>
        <s v="Consenting Adults"/>
        <s v="Straight Talk"/>
        <s v="Kuffs"/>
        <s v="Mr. Baseball"/>
        <s v="JamÃ³n, JamÃ³n"/>
        <s v="Naked Killer"/>
        <s v="Swoon"/>
        <s v="For a Lost Soldier"/>
        <s v="Claire of the Moon"/>
        <s v="Laws of Gravity"/>
        <s v="Tetsuo II: Body Hammer"/>
        <s v="Rescue Me"/>
        <s v="Once Upon a Time in China III"/>
        <s v="Juice"/>
        <s v="The Babe"/>
        <s v="Hero"/>
        <s v="Singles"/>
        <s v="Sidekicks"/>
        <s v="Freejack"/>
        <s v="Pet Sematary II"/>
        <s v="Deep Cover"/>
        <s v="Buffy the Vampire Slayer"/>
        <s v="Supercop"/>
        <s v="Pure Country"/>
        <s v="Ladybugs"/>
        <s v="School Ties"/>
        <s v="City of Joy"/>
        <s v="Memoirs of an Invisible Man"/>
        <s v="Rapid Fire"/>
        <s v="Cool World"/>
        <s v="Mr. Saturday Night"/>
        <s v="Body of Evidence"/>
        <s v="Class Act"/>
        <s v="Trespass"/>
        <s v="American Me"/>
        <s v="Hellraiser III: Hell on Earth"/>
        <s v="A Stranger Among Us"/>
        <s v="Strictly Ballroom"/>
        <s v="Army of Darkness"/>
        <s v="Jennifer 8"/>
        <s v="Whispers in the Dark"/>
        <s v="Stay Tuned"/>
        <s v="Glengarry Glen Ross"/>
        <s v="Husbands and Wives"/>
        <s v="Chaplin"/>
        <s v="House of Angels"/>
        <s v="Gladiator"/>
        <s v="White Sands"/>
        <s v="Once Upon a Crime..."/>
        <s v="BÃ©bÃ©'s Kids"/>
        <s v="Dr. Giggles"/>
        <s v="Twin Dragons"/>
        <s v="Christopher Columbus: The Discovery"/>
        <s v="Damage"/>
        <s v="Sarafina!"/>
        <s v="Lorenzo's Oil"/>
        <s v="1492: Conquest of Paradise"/>
        <s v="Children of the Corn II: the Final Sacrifice"/>
        <s v="The Mambo Kings"/>
        <s v="Fortress"/>
        <s v="Article 99"/>
        <s v="Night and the City"/>
        <s v="Folks!"/>
        <s v="Indochine"/>
        <s v="Wind"/>
        <s v="Of Mice and Men"/>
        <s v="Split Second"/>
        <s v="Belle Epoque"/>
        <s v="Orlando"/>
        <s v="The Lover"/>
        <s v="Innocent Blood"/>
        <s v="The Playboys"/>
        <s v="Diggstown"/>
        <s v="Passion Fish"/>
        <s v="Into the West"/>
        <s v="Radio Flyer"/>
        <s v="Bob Roberts"/>
        <s v="Twin Peaks: Fire Walk with Me"/>
        <s v="Man Trouble"/>
        <s v="Peter's Friends"/>
        <s v="Passed Away"/>
        <s v="The Gun in Betty Lou's Handbag"/>
        <s v="Tom and Jerry: The Movie"/>
        <s v="Traces of Red"/>
        <s v="Blame It on the Bellboy"/>
        <s v="The Public Eye"/>
        <s v="CrissCross"/>
        <s v="This Is My Life"/>
        <s v="Reservoir Dogs"/>
        <s v="The Power of One"/>
        <s v="Newsies"/>
        <s v="Map of the Human Heart"/>
        <s v="Year of the Comet"/>
        <s v="Aces: Iron Eagle III"/>
        <s v="Love Crimes"/>
        <s v="Noises Off..."/>
        <s v="El Mariachi"/>
        <s v="Bad Lieutenant"/>
        <s v="Mom and Dad Save the World"/>
        <s v="Nemesis"/>
        <s v="Bitter Moon"/>
        <s v="Poison Ivy"/>
        <s v="The Waterdance"/>
        <s v="Out on a Limb"/>
        <s v="Zebrahead"/>
        <s v="One False Move"/>
        <s v="A Midnight Clear"/>
        <s v="Leaving Normal"/>
        <s v="Shadow of the Wolf"/>
        <s v="South Central"/>
        <s v="Gas Food Lodging"/>
        <s v="The Best Intentions"/>
        <s v="Mistress"/>
        <s v="Waterland"/>
        <s v="Light Sleeper"/>
        <s v="Love Field"/>
        <s v="Knight Moves"/>
        <s v="Brain Donors"/>
        <s v="Love Potion No. 9"/>
        <s v="The Living End"/>
        <s v="LÃ©olo"/>
        <s v="Ruby Cairo"/>
        <s v="Storyville"/>
        <s v="Where the Day Takes You"/>
        <s v="American Heart"/>
        <s v="Tokyo Decadence"/>
        <s v="In the Soup"/>
        <s v="Dead Alive"/>
        <s v="Man Bites Dog"/>
        <s v="Romper Stomper"/>
        <s v="Simple Men"/>
        <s v="Guncrazy"/>
        <s v="A Tale of Winter"/>
        <s v="Qing shao nian nuo zha"/>
        <s v="Hyenas"/>
        <s v="The Long Day Closes"/>
        <s v="That Night"/>
        <s v="Jurassic Park"/>
        <s v="Mrs. Doubtfire"/>
        <s v="The Fugitive"/>
        <s v="Schindler's List"/>
        <s v="The Firm"/>
        <s v="Indecent Proposal"/>
        <s v="Cliffhanger"/>
        <s v="Sleepless in Seattle"/>
        <s v="Philadelphia"/>
        <s v="The Pelican Brief"/>
        <s v="In the Line of Fire"/>
        <s v="Cool Runnings"/>
        <s v="Free Willy"/>
        <s v="Sommersby"/>
        <s v="Last Action Hero"/>
        <s v="A Perfect World"/>
        <s v="Hot Shots! Part Deux"/>
        <s v="Beethoven's 2nd"/>
        <s v="Dennis the Menace"/>
        <s v="Sliver"/>
        <s v="Rising Sun"/>
        <s v="Made in America"/>
        <s v="The Nightmare Before Christmas"/>
        <s v="Hard Target"/>
        <s v="Groundhog Day"/>
        <s v="Grumpy Old Men"/>
        <s v="In the Name of the Father"/>
        <s v="Carlito's Way"/>
        <s v="Dragon"/>
        <s v="Dave"/>
        <s v="The Good Son"/>
        <s v="Demolition Man"/>
        <s v="The Beverly Hillbillies"/>
        <s v="Sister Act 2: Back in the Habit"/>
        <s v="Tombstone"/>
        <s v="Rookie of the Year"/>
        <s v="The Three Musketeers"/>
        <s v="Addams Family Values"/>
        <s v="Wayne's World 2"/>
        <s v="Malice"/>
        <s v="Hocus Pocus"/>
        <s v="Teenage Mutant Ninja Turtles III"/>
        <s v="Homeward Bound: The Incredible Journey"/>
        <s v="Falling Down"/>
        <s v="Cop &amp; Â½"/>
        <s v="The Piano"/>
        <s v="What's Love Got to Do with It"/>
        <s v="Alive"/>
        <s v="Son in Law"/>
        <s v="Robin Hood: Men in Tights"/>
        <s v="The Sandlot"/>
        <s v="The Joy Luck Club"/>
        <s v="The Age of Innocence"/>
        <s v="The Secret Garden"/>
        <s v="Point of No Return"/>
        <s v="Loaded Weapon 1"/>
        <s v="Menace II Society"/>
        <s v="My Life"/>
        <s v="Poetic Justice"/>
        <s v="Shadowlands"/>
        <s v="The Man Without a Face"/>
        <s v="Striking Distance"/>
        <s v="The Adventures of Huck Finn"/>
        <s v="Benny &amp; Joon"/>
        <s v="The Remains of the Day"/>
        <s v="The Program"/>
        <s v="Rudy"/>
        <s v="Guilty as Sin"/>
        <s v="Much Ado About Nothing"/>
        <s v="Nowhere to Run"/>
        <s v="Coneheads"/>
        <s v="Super Mario Bros."/>
        <s v="Another Stakeout"/>
        <s v="Blue"/>
        <s v="Ed and His Dead Mother"/>
        <s v="Fire in the Sky"/>
        <s v="Sniper"/>
        <s v="Untamed Heart"/>
        <s v="Geronimo: An American Legend"/>
        <s v="Posse"/>
        <s v="Sugar Hill"/>
        <s v="CB4"/>
        <s v="Born Yesterday"/>
        <s v="A Bronx Tale"/>
        <s v="Blink"/>
        <s v="Heart and Souls"/>
        <s v="Needful Things"/>
        <s v="Indian Summer"/>
        <s v="Iron Monkey"/>
        <s v="The Vanishing"/>
        <s v="The Crush"/>
        <s v="True Romance"/>
        <s v="Man's Best Friend"/>
        <s v="A Far Off Place"/>
        <s v="Weekend at Bernie's II"/>
        <s v="Judgment Night"/>
        <s v="Life with Mikey"/>
        <s v="Undercover Blues"/>
        <s v="So I Married an Axe Murderer"/>
        <s v="Manhattan Murder Mystery"/>
        <s v="For Love or Money"/>
        <s v="Mad Dog and Glory"/>
        <s v="Gettysburg"/>
        <s v="RoboCop 3"/>
        <s v="The Dark Half"/>
        <s v="Look Who's Talking Now"/>
        <s v="What's Eating Gilbert Grape"/>
        <s v="Amos &amp; Andrew"/>
        <s v="Flesh and Bone"/>
        <s v="Matinee"/>
        <s v="We're Back! A Dinosaur's Story"/>
        <s v="Leprechaun"/>
        <s v="Mr. Jones"/>
        <s v="Aspen Extreme"/>
        <s v="The Meteor Man"/>
        <s v="Dazed and Confused"/>
        <s v="Fatal Instinct"/>
        <s v="Searching for Bobby Fischer"/>
        <s v="Fearless"/>
        <s v="The Wedding Banquet"/>
        <s v="Best of the Best II"/>
        <s v="Once Upon a Forest"/>
        <s v="The Real McCoy"/>
        <s v="Six Degrees of Separation"/>
        <s v="The House of the Spirits"/>
        <s v="Farewell My Concubine"/>
        <s v="Short Cuts"/>
        <s v="Heaven &amp; Earth"/>
        <s v="Batman: Mask of the Phantasm"/>
        <s v="Swing Kids"/>
        <s v="Jack the Bear"/>
        <s v="Ghost in the Machine"/>
        <s v="Surf Ninjas"/>
        <s v="Little Buddha"/>
        <s v="Blood In, Blood Out"/>
        <s v="Mr. Nanny"/>
        <s v="This Boy's Life"/>
        <s v="Warlock: The Armageddon"/>
        <s v="Jung on zo"/>
        <s v="Father Hood"/>
        <s v="My Boyfriend's Back"/>
        <s v="Only the Strong"/>
        <s v="Romeo Is Bleeding"/>
        <s v="Mi vida loca"/>
        <s v="Splitting Heirs"/>
        <s v="Mr. Wonderful"/>
        <s v="Airborne"/>
        <s v="Calendar Girl"/>
        <s v="Red Rock West"/>
        <s v="Son of the Pink Panther"/>
        <s v="Kalifornia"/>
        <s v="The Nutcracker"/>
        <s v="Kika"/>
        <s v="The Night We Never Met"/>
        <s v="Boxing Helena"/>
        <s v="Naked"/>
        <s v="Carnosaur"/>
        <s v="Even Cowgirls Get the Blues"/>
        <s v="The Scent of Green Papaya"/>
        <s v="A Home of Our Own"/>
        <s v="Josh and S.A.M."/>
        <s v="Wide Sargasso Sea"/>
        <s v="M. Butterfly"/>
        <s v="A Dangerous Woman"/>
        <s v="Three Colors: Blue"/>
        <s v="Dangerous Game"/>
        <s v="King of the Hill"/>
        <s v="Money for Nothing"/>
        <s v="Naked in New York"/>
        <s v="The Thing Called Love"/>
        <s v="Ruby in Paradise"/>
        <s v="Faraway, So Close!"/>
        <s v="Bodies, Rest &amp; Motion"/>
        <s v="Mother's Boys"/>
        <s v="Bhaji on the Beach"/>
        <s v="The Thief and the Cobbler"/>
        <s v="Les visiteurs"/>
        <s v="Cronos"/>
        <s v="Where the Rivers Flow North"/>
        <s v="Body Snatchers"/>
        <s v="Killing Zoe"/>
        <s v="3 Ninjas: Knuckle Up"/>
        <s v="The Cement Garden"/>
        <s v="House of Cards"/>
        <s v="Ethan Frome"/>
        <s v="Fear of a Black Hat"/>
        <s v="Caro diario"/>
        <s v="Stalingrad"/>
        <s v="Arizona Dream"/>
        <s v="Suture"/>
        <s v="Totally F***ed Up"/>
        <s v="Silent Tongue"/>
        <s v="Freaked"/>
        <s v="Deadfall"/>
        <s v="Philadelphia Experiment II"/>
        <s v="The Lion King"/>
        <s v="Forrest Gump"/>
        <s v="True Lies"/>
        <s v="The Mask"/>
        <s v="Speed"/>
        <s v="The Flintstones"/>
        <s v="Dumb and Dumber"/>
        <s v="Four Weddings and a Funeral"/>
        <s v="Interview with the Vampire: the Vampire Chronicles"/>
        <s v="Clear and Present Danger"/>
        <s v="Disclosure"/>
        <s v="Pulp Fiction"/>
        <s v="Stargate"/>
        <s v="The Santa Clause"/>
        <s v="Maverick"/>
        <s v="The Specialist"/>
        <s v="Legends of the Fall"/>
        <s v="Wolf"/>
        <s v="Beverly Hills Cop III"/>
        <s v="Star Trek: Generations"/>
        <s v="The Client"/>
        <s v="Mary Shelley's Frankenstein"/>
        <s v="Junior"/>
        <s v="Ace Ventura: Pet Detective"/>
        <s v="Nell"/>
        <s v="Timecop"/>
        <s v="Street Fighter"/>
        <s v="The River Wild"/>
        <s v="Don Juan DeMarco"/>
        <s v="The Little Rascals"/>
        <s v="Naked Gun 33 1/3: the Final Insult"/>
        <s v="The Crow"/>
        <s v="Natural Born Killers"/>
        <s v="Angels in the Outfield"/>
        <s v="Little Women"/>
        <s v="When a Man Loves a Woman"/>
        <s v="The Paper"/>
        <s v="The Shadow"/>
        <s v="Miracle on 34th Street"/>
        <s v="D2: The Mighty Ducks"/>
        <s v="City Slickers II: the Legend of Curly's Gold"/>
        <s v="The Jungle Book"/>
        <s v="On Deadly Ground"/>
        <s v="Richie Rich"/>
        <s v="It Could Happen to You"/>
        <s v="Reality Bites"/>
        <s v="I Love Trouble"/>
        <s v="Major League II"/>
        <s v="Blank Check"/>
        <s v="Blown Away"/>
        <s v="The Getaway"/>
        <s v="A Low Down Dirty Shame"/>
        <s v="In the Army Now"/>
        <s v="The Shawshank Redemption"/>
        <s v="Drop Zone"/>
        <s v="Guarding Tess"/>
        <s v="I.Q."/>
        <s v="My Father the Hero"/>
        <s v="Wyatt Earp"/>
        <s v="Quiz Show"/>
        <s v="Renaissance Man"/>
        <s v="Blue Chips"/>
        <s v="The Postman"/>
        <s v="Intersection"/>
        <s v="The Air Up There"/>
        <s v="Iron Will"/>
        <s v="Jason's Lyric"/>
        <s v="The Cowboy Way"/>
        <s v="Through the Olive Trees"/>
        <s v="Mosquito"/>
        <s v="Corrina, Corrina"/>
        <s v="Only You"/>
        <s v="With Honors"/>
        <s v="Color of Night"/>
        <s v="New Nightmare"/>
        <s v="8 Seconds"/>
        <s v="LÃ©on: The Professional"/>
        <s v="Little Giants"/>
        <s v="House Party 3"/>
        <s v="Getting Even with Dad"/>
        <s v="Love Affair"/>
        <s v="Milk Money"/>
        <s v="My Girl 2"/>
        <s v="The War"/>
        <s v="Baby's Day Out"/>
        <s v="Lightning Jack"/>
        <s v="Andre"/>
        <s v="Terminal Velocity"/>
        <s v="Monkey Trouble"/>
        <s v="Above the Rim"/>
        <s v="The Next Karate Kid"/>
        <s v="Muriel's Wedding"/>
        <s v="No Escape"/>
        <s v="Bad Girls"/>
        <s v="The Madness of King George"/>
        <s v="Threesome"/>
        <s v="The Pagemaster"/>
        <s v="Crooklyn"/>
        <s v="Bullets Over Broadway"/>
        <s v="Greedy"/>
        <s v="Highlander: The Final Dimension"/>
        <s v="Little Big League"/>
        <s v="3 Ninjas Kick Back"/>
        <s v="The Legend of Drunken Master"/>
        <s v="The Ref"/>
        <s v="Cops and Robbersons"/>
        <s v="Thumbelina"/>
        <s v="Ready to Wear"/>
        <s v="The Adventures of Priscilla, Queen of the Desert"/>
        <s v="Camp Nowhere"/>
        <s v="Lassie"/>
        <s v="Immortal Beloved"/>
        <s v="The Swan Princess"/>
        <s v="In the Mouth of Madness"/>
        <s v="The Inkwell"/>
        <s v="The Puppet Masters"/>
        <s v="Fresh"/>
        <s v="Blankman"/>
        <s v="The Chase"/>
        <s v="Serial Mom"/>
        <s v="Sirens"/>
        <s v="Surviving the Game"/>
        <s v="Clifford"/>
        <s v="Eat Drink Man Woman"/>
        <s v="Barcelona"/>
        <s v="North"/>
        <s v="Exit to Eden"/>
        <s v="Mixed Nuts"/>
        <s v="The Road to Wellville"/>
        <s v="The Secret of Roan Inish"/>
        <s v="Trapped in Paradise"/>
        <s v="Ed Wood"/>
        <s v="The Last Seduction"/>
        <s v="Airheads"/>
        <s v="Black Beauty"/>
        <s v="Wagons East"/>
        <s v="Brainscan"/>
        <s v="PCU"/>
        <s v="Exotica"/>
        <s v="Priest"/>
        <s v="Jimmy Hollywood"/>
        <s v="Cabin Boy"/>
        <s v="Three Colors: Red"/>
        <s v="A Simple Twist of Fate"/>
        <s v="Blue Sky"/>
        <s v="Squanto: A Warrior's Tale"/>
        <s v="Silent Fall"/>
        <s v="Clerks"/>
        <s v="The Favor"/>
        <s v="Death Machine"/>
        <s v="Death and the Maiden"/>
        <s v="Princess Caraboo"/>
        <s v="Heavenly Creatures"/>
        <s v="China Moon"/>
        <s v="The Hudsucker Proxy"/>
        <s v="The Scout"/>
        <s v="Backbeat"/>
        <s v="Double Dragon"/>
        <s v="To Live"/>
        <s v="Burnt by the Sun"/>
        <s v="Leprechaun 2"/>
        <s v="Mrs. Parker and the Vicious Circle"/>
        <s v="Shallow Grave"/>
        <s v="Ashes of Time"/>
        <s v="Death Wish: The Face of Death"/>
        <s v="Once Were Warriors"/>
        <s v="Farinelli"/>
        <s v="Chasers"/>
        <s v="Being Human"/>
        <s v="Chungking Express"/>
        <s v="Spanking the Monkey"/>
        <s v="Queen Margot"/>
        <s v="Radioland Murders"/>
        <s v="Three Colors: White"/>
        <s v="Of Love and Shadows"/>
        <s v="Little Odessa"/>
        <s v="Cobb"/>
        <s v="The Sum of Us"/>
        <s v="Pred dozhdot"/>
        <s v="Holy Matrimony"/>
        <s v="Tom &amp; Viv"/>
        <s v="The Browning Version"/>
        <s v="Swimming with Sharks"/>
        <s v="Trading Mom"/>
        <s v="Rapa Nui"/>
        <s v="Cemetery Man"/>
        <s v="Sister My Sister"/>
        <s v="Sleep with Me"/>
        <s v="A Pure Formality"/>
        <s v="Texas Chainsaw Massacre: The Next Generation"/>
        <s v="Police Academy: Mission to Moscow"/>
        <s v="There Goes My Baby"/>
        <s v="A Troll in Central Park"/>
        <s v="My Summer Story"/>
        <s v="S.F.W."/>
        <s v="It's Pat: the Movie"/>
        <s v="Torment"/>
        <s v="War of the Buttons"/>
        <s v="River of Grass"/>
        <s v="Toy Story"/>
        <s v="Die Hard with a Vengeance"/>
        <s v="Apollo 13"/>
        <s v="GoldenEye"/>
        <s v="Pocahontas"/>
        <s v="Batman Forever"/>
        <s v="Se7en"/>
        <s v="Casper"/>
        <s v="Waterworld"/>
        <s v="Jumanji"/>
        <s v="Babe"/>
        <s v="Braveheart"/>
        <s v="Ace Ventura: When Nature Calls"/>
        <s v="Outbreak"/>
        <s v="While You Were Sleeping"/>
        <s v="The Bridges of Madison County"/>
        <s v="Dangerous Minds"/>
        <s v="12 Monkeys"/>
        <s v="Crimson Tide"/>
        <s v="Congo"/>
        <s v="Nine Months"/>
        <s v="Sense and Sensibility"/>
        <s v="First Knight"/>
        <s v="Mortal Kombat"/>
        <s v="Casino"/>
        <s v="Get Shorty"/>
        <s v="Judge Dredd"/>
        <s v="Species"/>
        <s v="The Net"/>
        <s v="The American President"/>
        <s v="Mr. Holland's Opus"/>
        <s v="Under Siege 2: Dark Territory"/>
        <s v="French Kiss"/>
        <s v="Waiting to Exhale"/>
        <s v="Father of the Bride Part II"/>
        <s v="Grumpier Old Men"/>
        <s v="Mighty Morphin Power Rangers: The Movie"/>
        <s v="Clueless"/>
        <s v="Sabrina"/>
        <s v="Something to Talk About"/>
        <s v="A Walk in the Clouds"/>
        <s v="To Wong Foo Thanks for Everything, Julie Newmar"/>
        <s v="The Brady Bunch Movie"/>
        <s v="How to Make an American Quilt"/>
        <s v="Man of the House"/>
        <s v="Dead Man Walking"/>
        <s v="Higher Learning"/>
        <s v="Now and Then"/>
        <s v="Just Cause"/>
        <s v="The Indian in the Cupboard"/>
        <s v="Money Train"/>
        <s v="A Goofy Movie"/>
        <s v="Forget Paris"/>
        <s v="Tommy Boy"/>
        <s v="Rumble in the Bronx"/>
        <s v="Copycat"/>
        <s v="Leaving Las Vegas"/>
        <s v="Rob Roy"/>
        <s v="Powder"/>
        <s v="Assassins"/>
        <s v="Major Payne"/>
        <s v="Free Willy 2: The Adventure Home"/>
        <s v="Friday"/>
        <s v="Billy Madison"/>
        <s v="Houseguest"/>
        <s v="Desperado"/>
        <s v="Operation Dumbo Drop"/>
        <s v="Dolores Claiborne"/>
        <s v="Dead Presidents"/>
        <s v="Virtuosity"/>
        <s v="Tom and Huck"/>
        <s v="Boys on the Side"/>
        <s v="Circle of Friends"/>
        <s v="The Usual Suspects"/>
        <s v="To Die For"/>
        <s v="Tales from the Crypt: Demon Knight"/>
        <s v="Showgirls"/>
        <s v="The Day of the Beast"/>
        <s v="Rumpelstiltskin"/>
        <s v="To vlemma tou Odyssea"/>
        <s v="Vampire in Brooklyn"/>
        <s v="Johnny Mnemonic"/>
        <s v="The Quick and the Dead"/>
        <s v="The Big Green"/>
        <s v="Heavyweights"/>
        <s v="Home for the Holidays"/>
        <s v="Murder in the First"/>
        <s v="Jury Duty"/>
        <s v="Devil in a Blue Dress"/>
        <s v="The Prophecy"/>
        <s v="Mad Love"/>
        <s v="Halloween: The Curse of Michael Myers"/>
        <s v="Kiss of Death"/>
        <s v="Candyman: Farewell to the Flesh"/>
        <s v="Nixon"/>
        <s v="A Kid in King Arthur's Court"/>
        <s v="Lord of Illusions"/>
        <s v="Clockers"/>
        <s v="Hideaway"/>
        <s v="Bye Bye Love"/>
        <s v="Tales from the Hood"/>
        <s v="Far from Home: the Adventures of Yellow Dog"/>
        <s v="Fair Game"/>
        <s v="Balto"/>
        <s v="My Family"/>
        <s v="Tall Tale"/>
        <s v="The Englishman Who Went Up a Hill But Came Down a Mountain"/>
        <s v="Dracula: Dead and Loving It"/>
        <s v="The Brothers McMullen"/>
        <s v="The Scarlet Letter"/>
        <s v="Cutthroat Island"/>
        <s v="A Little Princess"/>
        <s v="Jade"/>
        <s v="The Baby-Sitters Club"/>
        <s v="Village of the Damned"/>
        <s v="Smoke"/>
        <s v="Nick of Time"/>
        <s v="Strange Days"/>
        <s v="Bushwhacked"/>
        <s v="Losing Isaiah"/>
        <s v="Hackers"/>
        <s v="The Amazing Panda Adventure"/>
        <s v="Kids"/>
        <s v="Three Wishes"/>
        <s v="Last of the Dogmen"/>
        <s v="Never Talk to Strangers"/>
        <s v="Panther"/>
        <s v="The Hunted"/>
        <s v="Mighty Aphrodite"/>
        <s v="Gold Diggers: The Secret of Bear Mountain"/>
        <s v="The Walking Dead"/>
        <s v="Before Sunrise"/>
        <s v="Beyond Rangoon"/>
        <s v="Screamers"/>
        <s v="Miami Rhapsody"/>
        <s v="Top Dog"/>
        <s v="Angus"/>
        <s v="Senior Trip"/>
        <s v="Welcome to the Dollhouse"/>
        <s v="Four Rooms"/>
        <s v="Antonia's Line"/>
        <s v="Tank Girl"/>
        <s v="Restoration"/>
        <s v="Fluke"/>
        <s v="The Pebble and the Penguin"/>
        <s v="White Man's Burden"/>
        <s v="Bad Company"/>
        <s v="New Jersey Drive"/>
        <s v="Jeffrey"/>
        <s v="Angels and Insects"/>
        <s v="Othello"/>
        <s v="Dr. Jekyll and Ms. Hyde"/>
        <s v="Richard III"/>
        <s v="Magic in the Water"/>
        <s v="The Cure"/>
        <s v="Jefferson in Paris"/>
        <s v="The Basketball Diaries"/>
        <s v="The Incredibly True Adventure of Two Girls in Love"/>
        <s v="Wild Bill"/>
        <s v="Mallrats"/>
        <s v="The City of Lost Children"/>
        <s v="The Mangler"/>
        <s v="The Horseman on the Roof"/>
        <s v="Blue in the Face"/>
        <s v="Living in Oblivion"/>
        <s v="Georgia"/>
        <s v="The Flower of My Secret"/>
        <s v="Dead Man"/>
        <s v="Heavy"/>
        <s v="The White Balloon"/>
        <s v="When Night Is Falling"/>
        <s v="La CÃ©rÃ©monie"/>
        <s v="The Crossing Guard"/>
        <s v="Kicking and Screaming"/>
        <s v="The Underneath"/>
        <s v="Things to Do in Denver When You're Dead"/>
        <s v="Ghost in the Shell"/>
        <s v="Safe"/>
        <s v="Party Girl"/>
        <s v="The Last Supper"/>
        <s v="The Star Maker"/>
        <s v="Total Eclipse"/>
        <s v="The Addiction"/>
        <s v="La Haine"/>
        <s v="The Doom Generation"/>
        <s v="Empire Records"/>
        <s v="An Awfully Big Adventure"/>
        <s v="Rough Magic"/>
        <s v="La fille seule"/>
        <s v="Land and Freedom"/>
        <s v="Jack &amp; Sarah"/>
        <s v="Underground"/>
        <s v="Canadian Bacon"/>
        <s v="Delta of Venus"/>
        <s v="Al di lÃ  delle nuvole"/>
        <s v="Twister"/>
        <s v="Mission: Impossible"/>
        <s v="The Rock"/>
        <s v="The Hunchback of Notre Dame"/>
        <s v="101 Dalmatians"/>
        <s v="Ransom"/>
        <s v="The Nutty Professor"/>
        <s v="Jerry Maguire"/>
        <s v="Eraser"/>
        <s v="The English Patient"/>
        <s v="Space Jam"/>
        <s v="The Birdcage"/>
        <s v="The First Wives Club"/>
        <s v="Sleepers"/>
        <s v="Daylight"/>
        <s v="A Time to Kill"/>
        <s v="Phenomenon"/>
        <s v="Broken Arrow"/>
        <s v="Romeo + Juliet"/>
        <s v="Star Trek: First Contact"/>
        <s v="Evita"/>
        <s v="Jingle All the Way"/>
        <s v="Executive Decision"/>
        <s v="Michael"/>
        <s v="DragonHeart"/>
        <s v="Striptease"/>
        <s v="The Cable Guy"/>
        <s v="Primal Fear"/>
        <s v="Mars Attacks!"/>
        <s v="Courage Under Fire"/>
        <s v="Up Close &amp; Personal"/>
        <s v="One Fine Day"/>
        <s v="The Long Kiss Goodnight"/>
        <s v="Beavis and Butt-Head Do America"/>
        <s v="Fargo"/>
        <s v="Chain Reaction"/>
        <s v="Jack"/>
        <s v="The Quest"/>
        <s v="Tin Cup"/>
        <s v="The Island of Dr. Moreau"/>
        <s v="The Preacher's Wife"/>
        <s v="Last Man Standing"/>
        <s v="Set It Off"/>
        <s v="Happy Gilmore"/>
        <s v="The Mirror Has Two Faces"/>
        <s v="The Ghost and the Darkness"/>
        <s v="Sgt. Bilko"/>
        <s v="Down Periscope"/>
        <s v="Shine"/>
        <s v="A Thin Line Between Love and Hate"/>
        <s v="The Truth About Cats &amp; Dogs"/>
        <s v="That Thing You Do!"/>
        <s v="Muppet Treasure Island"/>
        <s v="Matilda"/>
        <s v="Homeward Bound II: Lost in San Francisco"/>
        <s v="Black Sheep"/>
        <s v="Eddie"/>
        <s v="The Frighteners"/>
        <s v="James and the Giant Peach"/>
        <s v="Bed of Roses"/>
        <s v="Spy Hard"/>
        <s v="Eye for an Eye"/>
        <s v="Harriet the Spy"/>
        <s v="First Kid"/>
        <s v="From Dusk Till Dawn"/>
        <s v="Escape from L.A."/>
        <s v="In Love and War"/>
        <s v="Fly Away Home"/>
        <s v="Kingpin"/>
        <s v="The Craft"/>
        <s v="Sling Blade"/>
        <s v="D3: The Mighty Ducks"/>
        <s v="The Juror"/>
        <s v="Bulletproof"/>
        <s v="The Chamber"/>
        <s v="My Fellow Americans"/>
        <s v="Emma"/>
        <s v="First Strike"/>
        <s v="A Very Brady Sequel"/>
        <s v="High School High"/>
        <s v="Multiplicity"/>
        <s v="Don't Be a Menace to South Central While Drinking Your Juice in the Hood"/>
        <s v="Fear"/>
        <s v="The Glimmer Man"/>
        <s v="City Hall"/>
        <s v="The People vs. Larry Flynt"/>
        <s v="Caught"/>
        <s v="Flipper"/>
        <s v="Kazaam"/>
        <s v="The Fan"/>
        <s v="The Crow: City of Angels"/>
        <s v="Extreme Measures"/>
        <s v="The Phantom"/>
        <s v="Fled"/>
        <s v="Diabolique"/>
        <s v="Trainspotting"/>
        <s v="Thinner"/>
        <s v="The Substitute"/>
        <s v="Flirting with Disaster"/>
        <s v="Maximum Risk"/>
        <s v="The Arrival"/>
        <s v="Bio-Dome"/>
        <s v="Secrets &amp; Lies"/>
        <s v="Ghosts of Mississippi"/>
        <s v="The Associate"/>
        <s v="Mr. Wrong"/>
        <s v="Marvin's Room"/>
        <s v="The Evening Star"/>
        <s v="Lone Star"/>
        <s v="Mary Reilly"/>
        <s v="Big Night"/>
        <s v="Alaska"/>
        <s v="Mulholland Falls"/>
        <s v="Michael Collins"/>
        <s v="2 Days in the Valley"/>
        <s v="Two If by Sea"/>
        <s v="Beautiful Girls"/>
        <s v="White Squall"/>
        <s v="A Family Thing"/>
        <s v="Mrs. Winterbourne"/>
        <s v="Night Falls on Manhattan"/>
        <s v="Dunston Checks In"/>
        <s v="Everyone Says I Love You"/>
        <s v="She's the One"/>
        <s v="Hellraiser: Bloodline"/>
        <s v="Celtic Pride"/>
        <s v="Before and After"/>
        <s v="All Dogs Go to Heaven 2"/>
        <s v="Larger Than Life"/>
        <s v="The Great White Hype"/>
        <s v="The Crucible"/>
        <s v="Dear God"/>
        <s v="House Arrest"/>
        <s v="Last Dance"/>
        <s v="Bordello of Blood"/>
        <s v="The Pallbearer"/>
        <s v="Jane Eyre"/>
        <s v="Heaven's Prisoners"/>
        <s v="Girl 6"/>
        <s v="Stealing Beauty"/>
        <s v="Joe's Apartment"/>
        <s v="Swingers"/>
        <s v="Ed"/>
        <s v="Kama Sutra: A Tale of Love"/>
        <s v="Breaking the Waves"/>
        <s v="Bound"/>
        <s v="Barb Wire"/>
        <s v="The Portrait of a Lady"/>
        <s v="Moll Flanders"/>
        <s v="Carpool"/>
        <s v="Feeling Minnesota"/>
        <s v="Basquiat"/>
        <s v="Waiting for Guffman"/>
        <s v="Unforgettable"/>
        <s v="Crash"/>
        <s v="Kids in the Hall: Brain Candy"/>
        <s v="Brassed Off"/>
        <s v="The Stupids"/>
        <s v="If Lucy Fell"/>
        <s v="Lawnmower Man 2: Beyond Cyberspace"/>
        <s v="The Pillow Book"/>
        <s v="The Daytrippers"/>
        <s v="Surviving Picasso"/>
        <s v="I Shot Andy Warhol"/>
        <s v="Beautiful Thing"/>
        <s v="Phat Beach"/>
        <s v="Kansas City"/>
        <s v="The Funeral"/>
        <s v="Blood and Wine"/>
        <s v="Bad Moon"/>
        <s v="Shiloh"/>
        <s v="Female Perversions"/>
        <s v="Trees Lounge"/>
        <s v="The Van"/>
        <s v="Bloodsport 2"/>
        <s v="Grace of My Heart"/>
        <s v="SubUrbia"/>
        <s v="Twelfth Night"/>
        <s v="Bottle Rocket"/>
        <s v="Manny &amp; Lo"/>
        <s v="Jude"/>
        <s v="The Whole Wide World"/>
        <s v="Freeway"/>
        <s v="Irma Vep"/>
        <s v="Citizen Ruth"/>
        <s v="Foxfire"/>
        <s v="Hard Eight"/>
        <s v="A Summer's Tale"/>
        <s v="Infinity"/>
        <s v="Mad Dog Time"/>
        <s v="Curdled"/>
        <s v="Head Above Water"/>
        <s v="The Sunchaser"/>
        <s v="Schizopolis"/>
        <s v="Pusher"/>
        <s v="Titanic"/>
        <s v="The Lost World: Jurassic Park"/>
        <s v="Men in Black"/>
        <s v="Tomorrow Never Dies"/>
        <s v="Air Force One"/>
        <s v="As Good as It Gets"/>
        <s v="Liar Liar"/>
        <s v="My Best Friend's Wedding"/>
        <s v="The Fifth Element"/>
        <s v="The Full Monty"/>
        <s v="Bean"/>
        <s v="Face/Off"/>
        <s v="Batman &amp; Robin"/>
        <s v="Life Is Beautiful"/>
        <s v="Good Will Hunting"/>
        <s v="Con Air"/>
        <s v="Dante's Peak"/>
        <s v="Flubber"/>
        <s v="George of the Jungle"/>
        <s v="Scream 2"/>
        <s v="Contact"/>
        <s v="Princess Mononoke"/>
        <s v="Speed 2: Cruise Control"/>
        <s v="Alien: Resurrection"/>
        <s v="The Jackal"/>
        <s v="The Devil's Advocate"/>
        <s v="The Devil's Own"/>
        <s v="Anastasia"/>
        <s v="Conspiracy Theory"/>
        <s v="Anaconda"/>
        <s v="Seven Years in Tibet"/>
        <s v="L.A. Confidential"/>
        <s v="I Know What You Did Last Summer"/>
        <s v="Donnie Brasco"/>
        <s v="Volcano"/>
        <s v="Mousehunt"/>
        <s v="Starship Troopers"/>
        <s v="The Saint"/>
        <s v="The Peacemaker"/>
        <s v="The Game"/>
        <s v="Spawn"/>
        <s v="Home Alone 3"/>
        <s v="Austin Powers: International Man of Mystery"/>
        <s v="Wag the Dog"/>
        <s v="In &amp; Out"/>
        <s v="Kiss the Girls"/>
        <s v="Jungle 2 Jungle"/>
        <s v="Mortal Kombat: Annihilation"/>
        <s v="Breakdown"/>
        <s v="Absolute Power"/>
        <s v="Money Talks"/>
        <s v="G.I. Jane"/>
        <s v="The Rainmaker"/>
        <s v="Cop Land"/>
        <s v="Nothing to Lose"/>
        <s v="Picture Perfect"/>
        <s v="Amistad"/>
        <s v="Soul Food"/>
        <s v="The Edge"/>
        <s v="Boogie Nights"/>
        <s v="Private Parts"/>
        <s v="Jackie Brown"/>
        <s v="Vegas Vacation"/>
        <s v="Selena"/>
        <s v="Addicted to Love"/>
        <s v="The Relic"/>
        <s v="For Richer or Poorer"/>
        <s v="Metro"/>
        <s v="Beverly Hills Ninja"/>
        <s v="Out to Sea"/>
        <s v="Fools Rush In"/>
        <s v="Spice World"/>
        <s v="Romy and Michele's High School Reunion"/>
        <s v="Fathers' Day"/>
        <s v="Grosse Pointe Blank"/>
        <s v="Event Horizon"/>
        <s v="An American Werewolf in Paris"/>
        <s v="Murder at 1600"/>
        <s v="Mimic"/>
        <s v="Midnight in the Garden of Good and Evil"/>
        <s v="Good Burger"/>
        <s v="Hoodlum"/>
        <s v="Air Bud"/>
        <s v="The Borrowers"/>
        <s v="Red Corner"/>
        <s v="Mr. Magoo"/>
        <s v="Cure"/>
        <s v="Booty Call"/>
        <s v="The Apostle"/>
        <s v="Gone Fishin'"/>
        <s v="Mr. Nice Guy"/>
        <s v="That Darn Cat"/>
        <s v="The Boxer"/>
        <s v="Fire Down Below"/>
        <s v="Wishmaster"/>
        <s v="RocketMan"/>
        <s v="Eve's Bayou"/>
        <s v="The Sixth Man"/>
        <s v="Trial and Error"/>
        <s v="Excess Baggage"/>
        <s v="FairyTale: A True Story"/>
        <s v="How to Be a Player"/>
        <s v="The Man Who Knew Too Little"/>
        <s v="The Wings of the Dove"/>
        <s v="Rosewood"/>
        <s v="Love Jones"/>
        <s v="Gattaca"/>
        <s v="Chasing Amy"/>
        <s v="Most Wanted"/>
        <s v="Turbulence"/>
        <s v="The Beautician and the Beast"/>
        <s v="Double Team"/>
        <s v="Leave It to Beaver"/>
        <s v="Deconstructing Harry"/>
        <s v="Turbo: A Power Rangers Movie"/>
        <s v="The Spanish Prisoner"/>
        <s v="Fierce Creatures"/>
        <s v="Mrs. Brown"/>
        <s v="Ulee's Gold"/>
        <s v="A Simple Wish"/>
        <s v="The Ice Storm"/>
        <s v="A Thousand Acres"/>
        <s v="Wild America"/>
        <s v="B*A*P*S"/>
        <s v="She's So Lovely"/>
        <s v="Star Kid"/>
        <s v="U Turn"/>
        <s v="Warriors of Virtue"/>
        <s v="Switchback"/>
        <s v="Affliction"/>
        <s v="Kull the Conqueror"/>
        <s v="Inventing the Abbotts"/>
        <s v="Gang Related"/>
        <s v="The Opposite of Sex"/>
        <s v="One Eight Seven"/>
        <s v="Kundun"/>
        <s v="Gridlock'd"/>
        <s v="McHale's Navy"/>
        <s v="A Life Less Ordinary"/>
        <s v="Playing God"/>
        <s v="Lost Highway"/>
        <s v="8 Heads in a Duffel Bag"/>
        <s v="The Pest"/>
        <s v="Cats Don't Dance"/>
        <s v="Free Willy 3: The Rescue"/>
        <s v="The MatchMaker"/>
        <s v="The Sweet Hereafter"/>
        <s v="In the Company of Men"/>
        <s v="One Night Stand"/>
        <s v="Smilla's Sense of Snow"/>
        <s v="Wilde"/>
        <s v="Two Girls and a Guy"/>
        <s v="Paradise Road"/>
        <s v="Masterminds"/>
        <s v="Oscar and Lucinda"/>
        <s v="Live Flesh"/>
        <s v="Suicide Kings"/>
        <s v="Steel"/>
        <s v="City of Industry"/>
        <s v="Nightwatch"/>
        <s v="Lolita"/>
        <s v="Children of Heaven"/>
        <s v="The Castle"/>
        <s v="Anna Karenina"/>
        <s v="Firelight"/>
        <s v="The House of Yes"/>
        <s v="Orgazmo"/>
        <s v="Prefontaine"/>
        <s v="Cube"/>
        <s v="Clockwatchers"/>
        <s v="Bent"/>
        <s v="Swept from the Sea"/>
        <s v="Open Your Eyes"/>
        <s v="Welcome to Sarajevo"/>
        <s v="The Assignment"/>
        <s v="Mr. Jealousy"/>
        <s v="Still Breathing"/>
        <s v="Insomnia"/>
        <s v="Nowhere"/>
        <s v="Twin Town"/>
        <s v="The Night Flier"/>
        <s v="Gummo"/>
        <s v="Going All the Way"/>
        <s v="Lawn Dogs"/>
        <s v="The Real Blonde"/>
        <s v="Plump Fiction"/>
        <s v="The Last Time I Committed Suicide"/>
        <s v="The Locusts"/>
        <s v="Hugo Pool"/>
        <s v="Taste of Cherry"/>
        <s v="Eight Days a Week"/>
        <s v="Knockin' on Heaven's Door"/>
        <s v="Trojan War"/>
        <s v="Armageddon"/>
        <s v="Saving Private Ryan"/>
        <s v="Godzilla"/>
        <s v="There's Something About Mary"/>
        <s v="A Bug's Life"/>
        <s v="Deep Impact"/>
        <s v="Mulan"/>
        <s v="Doctor Dolittle"/>
        <s v="Shakespeare in Love"/>
        <s v="Lethal Weapon 4"/>
        <s v="The Truman Show"/>
        <s v="Enemy of the State"/>
        <s v="You've Got Mail"/>
        <s v="The Mask of Zorro"/>
        <s v="Rush Hour"/>
        <s v="The Prince of Egypt"/>
        <s v="Patch Adams"/>
        <s v="City of Angels"/>
        <s v="The X Files"/>
        <s v="The Horse Whisperer"/>
        <s v="The Waterboy"/>
        <s v="The Man in the Iron Mask"/>
        <s v="Antz"/>
        <s v="Six Days Seven Nights"/>
        <s v="PokÃ©mon: The First Movie - Mewtwo Strikes Back"/>
        <s v="Stepmom"/>
        <s v="Meet Joe Black"/>
        <s v="The Rugrats Movie"/>
        <s v="Lost in Space"/>
        <s v="Blade"/>
        <s v="A Perfect Murder"/>
        <s v="The Wedding Singer"/>
        <s v="The Siege"/>
        <s v="Star Trek: Insurrection"/>
        <s v="Snake Eyes"/>
        <s v="U.S. Marshals"/>
        <s v="The Thin Red Line"/>
        <s v="Ever After: A Cinderella Story"/>
        <s v="Mercury Rising"/>
        <s v="The Parent Trap"/>
        <s v="Elizabeth"/>
        <s v="Hope Floats"/>
        <s v="Out of Sight"/>
        <s v="Urban Legend"/>
        <s v="Babe: Pig in the City"/>
        <s v="A Civil Action"/>
        <s v="Great Expectations"/>
        <s v="What Dreams May Come"/>
        <s v="Waking Ned Devine"/>
        <s v="Halloween H20: 20 Years Later"/>
        <s v="Small Soldiers"/>
        <s v="Primary Colors"/>
        <s v="Bride of Chucky"/>
        <s v="Mighty Joe Young"/>
        <s v="Pleasantville"/>
        <s v="The Object of My Affection"/>
        <s v="The Big Lebowski"/>
        <s v="Practical Magic"/>
        <s v="The Negotiator"/>
        <s v="Ronin"/>
        <s v="The Faculty"/>
        <s v="Blast from the Past"/>
        <s v="I Still Know What You Did Last Summer"/>
        <s v="How Stella Got Her Groove Back"/>
        <s v="Psycho"/>
        <s v="Sphere"/>
        <s v="Jack Frost"/>
        <s v="A Night at the Roxbury"/>
        <s v="Wild Things"/>
        <s v="Madeline"/>
        <s v="Bulworth"/>
        <s v="Dark City"/>
        <s v="The Big Hit"/>
        <s v="Paulie"/>
        <s v="One True Thing"/>
        <s v="Can't Hardly Wait"/>
        <s v="Fallen"/>
        <s v="American History X"/>
        <s v="The Avengers"/>
        <s v="The Players Club"/>
        <s v="Rounders"/>
        <s v="Beloved"/>
        <s v="Quest for Camelot"/>
        <s v="He Got Game"/>
        <s v="The Legend of 1900"/>
        <s v="Vampires"/>
        <s v="Kuch Kuch Hota Hai"/>
        <s v="Taxi"/>
        <s v="The Acid House"/>
        <s v="Sweet Jane"/>
        <s v="Mafia!"/>
        <s v="Hard Rain"/>
        <s v="Species II"/>
        <s v="The Replacement Killers"/>
        <s v="The Odd Couple II"/>
        <s v="Simon Birch"/>
        <s v="Disturbing Behavior"/>
        <s v="Half Baked"/>
        <s v="Rushmore"/>
        <n v="54"/>
        <s v="A Simple Plan"/>
        <s v="Dance with Me"/>
        <s v="Dead Man on Campus"/>
        <s v="Twilight"/>
        <s v="Soldier"/>
        <s v="Les MisÃ©rables"/>
        <s v="Blues Brothers 2000"/>
        <s v="Desperate Measures"/>
        <s v="Hush"/>
        <s v="Black Dog"/>
        <s v="Senseless"/>
        <s v="Why Do Fools Fall in Love"/>
        <s v="Barney's Great Adventure"/>
        <s v="I'll Be Home for Christmas"/>
        <s v="Holy Man"/>
        <s v="Sliding Doors"/>
        <s v="Deep Rising"/>
        <s v="Fear and Loathing in Las Vegas"/>
        <s v="Home Fries"/>
        <s v="The Newton Boys"/>
        <s v="Knock Off"/>
        <s v="Dirty Work"/>
        <s v="The Red Violin"/>
        <s v="Very Bad Things"/>
        <s v="Belly"/>
        <s v="Wrongfully Accused"/>
        <s v="Ringmaster"/>
        <s v="Apt Pupil"/>
        <s v="Return to Paradise"/>
        <s v="Firestorm"/>
        <s v="My Giant"/>
        <s v="Krippendorf's Tribe"/>
        <s v="Run Lola Run"/>
        <s v="Croupier"/>
        <s v="BASEketball"/>
        <s v="Smoke Signals"/>
        <s v="Gods and Monsters"/>
        <s v="Almost Heroes"/>
        <s v="Central Station"/>
        <s v="Palmetto"/>
        <s v="Phantoms"/>
        <s v="Slums of Beverly Hills"/>
        <s v="Celebrity"/>
        <s v="Your Friends and Neighbors"/>
        <s v="Little Voice"/>
        <s v="Dangerous Beauty"/>
        <s v="Meet the Deedles"/>
        <s v="Kissing a Fool"/>
        <s v="Le DÃ®ner de Cons"/>
        <s v="Playing by Heart"/>
        <s v="Lock, Stock and Two Smoking Barrels"/>
        <s v="Major League: Back to the Minors"/>
        <s v="Pi"/>
        <s v="The Last Days of Disco"/>
        <s v="Happiness"/>
        <s v="The Mighty"/>
        <s v="Buffalo '66"/>
        <s v="Pecker"/>
        <s v="Zero Effect"/>
        <s v="Besieged"/>
        <s v="High Art"/>
        <s v="Hurlyburly"/>
        <s v="Clay Pigeons"/>
        <s v="The Gingerbread Man"/>
        <s v="The Celebration"/>
        <s v="Hideous Kinky"/>
        <s v="The General"/>
        <s v="Permanent Midnight"/>
        <s v="Velvet Goldmine"/>
        <s v="Another Day in Paradise"/>
        <s v="Strike!"/>
        <s v="Place VendÃ´me"/>
        <s v="Edge of Seventeen"/>
        <s v="After Life"/>
        <s v="Without Limits"/>
        <s v="Strangeland"/>
        <s v="Still Crazy"/>
        <s v="3 Ninjas: High Noon at Mega Mountain"/>
        <s v="Lovers of the Arctic Circle"/>
        <s v="Crna macka, beli macor"/>
        <s v="SLC Punk!"/>
        <s v="Wide Awake"/>
        <s v="The Land Girls"/>
        <s v="Show Me Love"/>
        <s v="Six-String Samurai"/>
        <s v="Sour Grapes"/>
        <s v="Eternity and a Day"/>
        <s v="Little Men"/>
        <s v="Homegrown"/>
        <s v="Following"/>
        <s v="Spriggan"/>
        <s v="New Rose Hotel"/>
        <s v="Savior"/>
        <s v="Hell's Kitchen"/>
        <s v="I Stand Alone"/>
        <s v="A Cool, Dry Place"/>
        <s v="Thursday"/>
        <s v="I Want You"/>
        <s v="Star Wars: Episode I - The Phantom Menace"/>
        <s v="The Sixth Sense"/>
        <s v="Toy Story 2"/>
        <s v="The Matrix"/>
        <s v="Tarzan"/>
        <s v="The Mummy"/>
        <s v="Notting Hill"/>
        <s v="The World Is Not Enough"/>
        <s v="American Beauty"/>
        <s v="Austin Powers: the Spy Who Shagged Me"/>
        <s v="Runaway Bride"/>
        <s v="Stuart Little"/>
        <s v="The Green Mile"/>
        <s v="The Blair Witch Project"/>
        <s v="American Pie"/>
        <s v="Big Daddy"/>
        <s v="Wild Wild West"/>
        <s v="Entrapment"/>
        <s v="End of Days"/>
        <s v="Sleepy Hollow"/>
        <s v="Double Jeopardy"/>
        <s v="The Haunting"/>
        <s v="Analyze This"/>
        <s v="Deep Blue Sea"/>
        <s v="Payback"/>
        <s v="The Bone Collector"/>
        <s v="The General's Daughter"/>
        <s v="Inspector Gadget"/>
        <s v="PokÃ©mon the Movie 2000"/>
        <s v="The Talented Mr. Ripley"/>
        <s v="The Thomas Crown Affair"/>
        <s v="Message in a Bottle"/>
        <s v="Blue Streak"/>
        <s v="Anna and the King"/>
        <s v="Three Kings"/>
        <s v="She's All That"/>
        <s v="Fight Club"/>
        <s v="Any Given Sunday"/>
        <s v="Bowfinger"/>
        <s v="8MM"/>
        <s v="Forces of Nature"/>
        <s v="Deuce Bigalow: Male Gigolo"/>
        <s v="Fantasia 2000"/>
        <s v="Galaxy Quest"/>
        <s v="Stigmata"/>
        <s v="The Cider House Rules"/>
        <s v="Bicentennial Man"/>
        <s v="Never Been Kissed"/>
        <s v="South Park: Bigger, Longer &amp; Uncut"/>
        <s v="Cruel Intentions"/>
        <s v="Random Hearts"/>
        <s v="The Hurricane"/>
        <s v="Life"/>
        <s v="All About My Mother"/>
        <s v="The Messenger: The Story of Joan of Arc"/>
        <s v="The 13th Warrior"/>
        <s v="The Insider"/>
        <s v="The Story of Us"/>
        <s v="The Ninth Gate"/>
        <s v="Lake Placid"/>
        <s v="Varsity Blues"/>
        <s v="Mickey Blue Eyes"/>
        <s v="10 Things I Hate About You"/>
        <s v="Magnolia"/>
        <s v="Girl, Interrupted"/>
        <s v="Man on the Moon"/>
        <s v="For Love of the Game"/>
        <s v="House on Haunted Hill"/>
        <s v="Arlington Road"/>
        <s v="The Bachelor"/>
        <s v="My Favorite Martian"/>
        <s v="Baby Geniuses"/>
        <s v="Edtv"/>
        <s v="October Sky"/>
        <s v="The Best Man"/>
        <s v="Instinct"/>
        <s v="Mystery Men"/>
        <s v="Dogma"/>
        <s v="Virus"/>
        <s v="Superstar"/>
        <s v="The Out-of-Towners"/>
        <s v="Go"/>
        <s v="The Deep End of the Ocean"/>
        <s v="The Other Sister"/>
        <s v="The Wood"/>
        <s v="The Corruptor"/>
        <s v="Anywhere But Here"/>
        <s v="The Iron Giant"/>
        <s v="Being John Malkovich"/>
        <s v="Snow Falling on Cedars"/>
        <s v="Drive Me Crazy"/>
        <s v="At First Sight"/>
        <s v="Muppets from Space"/>
        <s v="Stir of Echoes"/>
        <s v="Pola X"/>
        <s v="Humanity"/>
        <s v="Beau travail"/>
        <s v="Terror Firmer"/>
        <s v="La fille sur le pont"/>
        <s v="The Astronaut's Wife"/>
        <s v="Summer of Sam"/>
        <s v="The Thirteenth Floor"/>
        <s v="An Ideal Husband"/>
        <s v="The Rage: Carrie 2"/>
        <s v="Eye of the Beholder"/>
        <s v="Bringing Out the Dead"/>
        <s v="True Crime"/>
        <s v="A Midsummer Night's Dream"/>
        <s v="Music of the Heart"/>
        <s v="Election"/>
        <s v="Tea with Mussolini"/>
        <s v="In Too Deep"/>
        <s v="The Mod Squad"/>
        <s v="Angela's Ashes"/>
        <s v="Godzilla 2000: Millennium"/>
        <s v="In Dreams"/>
        <s v="The King and I"/>
        <s v="The Adventures of Elmo in Grouchland"/>
        <s v="Wing Commander"/>
        <s v="Boys Don't Cry"/>
        <s v="Cookie's Fortune"/>
        <s v="Office Space"/>
        <s v="The End of the Affair"/>
        <s v="Universal Soldier: the Return"/>
        <s v="Drop Dead Gorgeous"/>
        <s v="Three to Tango"/>
        <s v="The Virgin Suicides"/>
        <s v="Bats"/>
        <s v="Brokedown Palace"/>
        <s v="Dudley Do-Right"/>
        <s v="Ghost Dog: The Way of the Samurai"/>
        <s v="The Love Letter"/>
        <s v="Teaching Mrs. Tingle"/>
        <s v="Mystery, Alaska"/>
        <s v="Play It to the Bone"/>
        <s v="Pushing Tin"/>
        <s v="Sunshine"/>
        <s v="Outside Providence"/>
        <s v="200 Cigarettes"/>
        <s v="Lost &amp; Found"/>
        <s v="The Straight Story"/>
        <s v="Dick"/>
        <s v="Topsy-Turvy"/>
        <s v="Black &amp; White"/>
        <s v="Jakob the Liar"/>
        <s v="Mansfield Park"/>
        <s v="A Walk on the Moon"/>
        <s v="Mumford"/>
        <s v="Sweet and Lowdown"/>
        <s v="Flawless"/>
        <s v="Simply Irresistible"/>
        <s v="Detroit Rock City"/>
        <s v="Gloria"/>
        <s v="East Is East"/>
        <s v="Idle Hands"/>
        <s v="The Winslow Boy"/>
        <s v="Liberty Heights"/>
        <s v="The Limey"/>
        <s v="Jawbreaker"/>
        <s v="Cradle Will Rock"/>
        <s v="Love Stinks"/>
        <s v="eXistenZ"/>
        <s v="The Color of Paradise"/>
        <s v="But I'm a Cheerleader"/>
        <s v="Titus"/>
        <s v="Trick"/>
        <s v="Ravenous"/>
        <s v="Better Than Chocolate"/>
        <s v="Crazy in Alabama"/>
        <s v="Happy, Texas"/>
        <s v="Asterix and Obelix vs. Caesar"/>
        <s v="Romance"/>
        <s v="Jesus' Son"/>
        <s v="Aimee &amp; Jaguar"/>
        <s v="Body Shots"/>
        <s v="The Piano Player"/>
        <s v="Ride with the Devil"/>
        <s v="A Map of the World"/>
        <s v="Plunkett &amp; Macleane"/>
        <s v="Kikujiro"/>
        <s v="8 Â½ Women"/>
        <s v="An Affair of Love"/>
        <s v="The Minus Man"/>
        <s v="Rosetta"/>
        <s v="The Wind Will Carry Us"/>
        <s v="The War Zone"/>
        <s v="Ratcatcher"/>
        <s v="Onegin"/>
        <s v="Breakfast of Champions"/>
        <s v="The Loss of Sexual Innocence"/>
        <s v="Human Traffic"/>
        <s v="Jin-Roh: The Wolf Brigade"/>
        <s v="Julien Donkey-Boy"/>
        <s v="Joe the King"/>
        <s v="The Boondock Saints"/>
        <s v="Best Laid Plans"/>
        <s v="A Room for Romeo Brass"/>
        <s v="Coming Soon"/>
        <s v="Mission: Impossible II"/>
        <s v="Cast Away"/>
        <s v="What Women Want"/>
        <s v="How the Grinch Stole Christmas"/>
        <s v="Dinosaur"/>
        <s v="Meet the Parents"/>
        <s v="The Perfect Storm"/>
        <s v="X-Men"/>
        <s v="What Lies Beneath"/>
        <s v="Scary Movie"/>
        <s v="Charlie's Angels"/>
        <s v="Erin Brockovich"/>
        <s v="Unbreakable"/>
        <s v="Gone in 60 Seconds"/>
        <s v="Chicken Run"/>
        <s v="Vertical Limit"/>
        <s v="The Patriot"/>
        <s v="Crouching Tiger, Hidden Dragon"/>
        <s v="Miss Congeniality"/>
        <s v="Traffic"/>
        <s v="Hollow Man"/>
        <s v="102 Dalmatians"/>
        <s v="Big Momma's House"/>
        <s v="The Emperor's New Groove"/>
        <s v="Nutty Professor II: the Klumps"/>
        <s v="Scream 3"/>
        <s v="Me, Myself &amp; Irene"/>
        <s v="The Beach"/>
        <s v="Remember the Titans"/>
        <s v="Space Cowboys"/>
        <s v="U-571"/>
        <s v="The Family Man"/>
        <s v="Road Trip"/>
        <s v="Coyote Ugly"/>
        <s v="Final Destination"/>
        <s v="Mission to Mars"/>
        <s v="The Kid"/>
        <s v="Billy Elliot"/>
        <s v="Shaft"/>
        <s v="The Whole Nine Yards"/>
        <s v="The Cell"/>
        <s v="Rugrats in Paris"/>
        <s v="Shanghai Noon"/>
        <s v="The Tigger Movie"/>
        <s v="The 6th Day"/>
        <s v="Romeo Must Die"/>
        <s v="Autumn in New York"/>
        <s v="Bring It on"/>
        <s v="Bedazzled"/>
        <s v="Snatch"/>
        <s v="Men of Honor"/>
        <s v="Finding Forrester"/>
        <s v="The Road to El Dorado"/>
        <s v="Dude, Where's My Car?"/>
        <s v="O Brother, Where Art Thou?"/>
        <s v="Rules of Engagement"/>
        <s v="Frequency"/>
        <s v="Thirteen Days"/>
        <s v="Proof of Life"/>
        <s v="Snow Day"/>
        <s v="28 Days"/>
        <s v="Taxi 2"/>
        <s v="The Crimson Rivers"/>
        <s v="Keeping the Faith"/>
        <s v="Next Friday"/>
        <s v="The Flintstones in Viva Rock Vegas"/>
        <s v="Little Nicky"/>
        <s v="Pay It Forward"/>
        <s v="Bounce"/>
        <s v="Pitch Black"/>
        <s v="Hanging Up"/>
        <s v="The Skulls"/>
        <s v="The Replacements"/>
        <s v="Book of Shadows: Blair Witch 2"/>
        <s v="Almost Famous"/>
        <s v="The Watcher"/>
        <s v="High Fidelity"/>
        <s v="Dracula 2000"/>
        <s v="The Gift"/>
        <s v="Bless the Child"/>
        <s v="The Art of War"/>
        <s v="Dancer in the Dark"/>
        <s v="Memento"/>
        <s v="The Legend of Bagger Vance"/>
        <s v="Urban Legends: Final Cut"/>
        <s v="Titan A.E."/>
        <s v="Return to Me"/>
        <s v="My Dog Skip"/>
        <s v="The Adventures of Rocky &amp; Bullwinkle"/>
        <s v="American Psycho"/>
        <s v="Dungeons &amp; Dragons"/>
        <s v="Red Planet"/>
        <s v="Wonder Boys"/>
        <s v="Reindeer Games"/>
        <s v="Lost Souls"/>
        <s v="Small Time Crooks"/>
        <s v="Battlefield Earth"/>
        <s v="Nurse Betty"/>
        <s v="Boiler Room"/>
        <s v="Saving Grace"/>
        <s v="The Little Vampire"/>
        <s v="Love &amp; Basketball"/>
        <s v="Center Stage"/>
        <s v="Boys and Girls"/>
        <s v="Down to You"/>
        <s v="The Next Best Thing"/>
        <s v="Dr. T &amp; the Women"/>
        <s v="The Contender"/>
        <s v="Amores Perros"/>
        <s v="Best in Show"/>
        <s v="Water Drops on Burning Rocks"/>
        <s v="Kaho Naa... Pyaar Hai"/>
        <s v="Ed Gein"/>
        <s v="Thomas and the Magic Railroad"/>
        <s v="Get Carter"/>
        <s v="Loser"/>
        <s v="All the Pretty Horses"/>
        <s v="Quills"/>
        <s v="Digimon: The Movie"/>
        <s v="The Dish"/>
        <s v="Drowning Mona"/>
        <s v="Highlander: Endgame"/>
        <s v="Bait"/>
        <s v="Supernova"/>
        <s v="Tillsammans"/>
        <s v="Malena"/>
        <s v="In the Mood for Love"/>
        <s v="What Planet Are You From?"/>
        <s v="The Ladies Man"/>
        <s v="The Way of the Gun"/>
        <s v="Gossip"/>
        <s v="Ready to Rumble"/>
        <s v="Nine Queens"/>
        <s v="You Can Count on Me"/>
        <s v="Shadow of the Vampire"/>
        <s v="Pollock"/>
        <s v="Lucky Numbers"/>
        <s v="Here on Earth"/>
        <s v="Woman on Top"/>
        <s v="Sexy Beast"/>
        <s v="Whatever It Takes"/>
        <s v="Bread and Tulips"/>
        <s v="State and Main"/>
        <s v="Before Night Falls"/>
        <s v="Requiem for a Dream"/>
        <s v="Duets"/>
        <s v="Under the Sand"/>
        <s v="The Golden Bowl"/>
        <s v="The in Crowd"/>
        <s v="The House of Mirth"/>
        <s v="Left Behind: The Movie"/>
        <s v="Gun Shy"/>
        <s v="Beautiful"/>
        <s v="Harrison's Flowers"/>
        <s v="Bamboozled"/>
        <s v="The Broken Hearts Club: A Romantic Comedy"/>
        <s v="Cecil B. Demented"/>
        <s v="Greenfingers"/>
        <s v="Girlfight"/>
        <s v="The Man Who Cried"/>
        <s v="Yi Yi"/>
        <s v="Chuck &amp; Buck"/>
        <s v="Sordid Lives"/>
        <s v="Baise-moi"/>
        <s v="The Yards"/>
        <s v="Love &amp; Sex"/>
        <s v="Big Eden"/>
        <s v="The Weight of Water"/>
        <s v="Beautiful Creatures"/>
        <s v="Love's Labour's Lost"/>
        <s v="Hey Ram"/>
        <s v="Waking the Dead"/>
        <s v="Psycho Beach Party"/>
        <s v="Maelstrom"/>
        <s v="Chopper"/>
        <s v="Vampire Hunter D: Bloodlust"/>
        <s v="Tigerland"/>
        <s v="O Fantasma"/>
        <s v="Dancing at the Blue Iguana"/>
        <s v="The Million Dollar Hotel"/>
        <s v="Code Unknown"/>
        <s v="Songs from the Second Floor"/>
        <s v="Animal Factory"/>
        <s v="Committed"/>
        <s v="Gangster No. 1"/>
        <s v="The Isle"/>
        <s v="Scarlet Diva"/>
        <s v="The Specials"/>
        <s v="The Monkey's Mask"/>
        <s v="Ginger Snaps"/>
        <s v="Love, Honor and Obey"/>
        <s v="Harry Potter and the Sorcerer's Stone"/>
        <s v="The Lord of the Rings: The Fellowship of the Ring"/>
        <s v="Monsters, Inc."/>
        <s v="Shrek"/>
        <s v="Ocean's Eleven"/>
        <s v="Pearl Harbor"/>
        <s v="The Mummy Returns"/>
        <s v="Jurassic Park III"/>
        <s v="Planet of the Apes"/>
        <s v="Spirited Away"/>
        <s v="Hannibal"/>
        <s v="Rush Hour 2"/>
        <s v="A Beautiful Mind"/>
        <s v="American Pie 2"/>
        <s v="Bridget Jones's Diary"/>
        <s v="Lara Croft: Tomb Raider"/>
        <s v="A.I. Artificial Intelligence"/>
        <s v="The Others"/>
        <s v="The Fast and the Furious"/>
        <s v="Vanilla Sky"/>
        <s v="Cats &amp; Dogs"/>
        <s v="Atlantis: The Lost Empire"/>
        <s v="Moulin Rouge!"/>
        <s v="Dr. Dolittle 2"/>
        <s v="AmÃ©lie"/>
        <s v="Black Hawk Down"/>
        <s v="The Princess Diaries"/>
        <s v="Spy Kids"/>
        <s v="The Mexican"/>
        <s v="Swordfish"/>
        <s v="Spy Game"/>
        <s v="Legally Blonde"/>
        <s v="Scary Movie 2"/>
        <s v="Shallow Hal"/>
        <s v="America's Sweethearts"/>
        <s v="Save the Last Dance"/>
        <s v="A Knight's Tale"/>
        <s v="The Score"/>
        <s v="Along Came a Spider"/>
        <s v="Training Day"/>
        <s v="Jimmy Neutron: Boy Genius"/>
        <s v="Don't Say a Word"/>
        <s v="Evolution"/>
        <s v="I Am Sam"/>
        <s v="Enemy at the Gates"/>
        <s v="The Wedding Planner"/>
        <s v="Behind Enemy Lines"/>
        <s v="Ali"/>
        <s v="Gosford Park"/>
        <s v="Rat Race"/>
        <s v="The Animal"/>
        <s v="Final Fantasy: The Spirits Within"/>
        <s v="Blow"/>
        <s v="Exit Wounds"/>
        <s v="Serendipity"/>
        <s v="Kate &amp; Leopold"/>
        <s v="From Hell"/>
        <s v="The One"/>
        <s v="The Royal Tenenbaums"/>
        <s v="Down to Earth"/>
        <s v="Brotherhood of the Wolf"/>
        <s v="Thir13en Ghosts"/>
        <s v="Bandits"/>
        <s v="Not Another Teen Movie"/>
        <s v="Sweet November"/>
        <s v="K-PAX"/>
        <s v="Kiss of the Dragon"/>
        <s v="Captain Corelli's Mandolin"/>
        <s v="Zoolander"/>
        <s v="Jeepers Creepers"/>
        <s v="15 Minutes"/>
        <s v="Driven"/>
        <s v="Domestic Disturbance"/>
        <s v="In the Bedroom"/>
        <s v="Recess: School's Out"/>
        <s v="Hardball"/>
        <s v="See Spot Run"/>
        <s v="Shaolin Soccer"/>
        <s v="Black Knight"/>
        <s v="Crocodile Dundee in Los Angeles"/>
        <s v="Someone Like You"/>
        <s v="What's the Worst That Could Happen?"/>
        <s v="The Majestic"/>
        <s v="Valentine"/>
        <s v="Joy Ride"/>
        <s v="Riding in Cars with Boys"/>
        <s v="Original Sin"/>
        <s v="Jay and Silent Bob Strike Back"/>
        <s v="The Musketeer"/>
        <s v="How High"/>
        <s v="Joe Dirt"/>
        <s v="Hearts in Atlantis"/>
        <s v="Monsoon Wedding"/>
        <s v="Angel Eyes"/>
        <s v="The Pledge"/>
        <s v="Baby Boy"/>
        <s v="Heist"/>
        <s v="The Tailor of Panama"/>
        <s v="The Last Castle"/>
        <s v="Saving Silverman"/>
        <s v="Corky Romano"/>
        <s v="The Shipping News"/>
        <s v="Nowhere in Africa"/>
        <s v="Life as a House"/>
        <s v="The Glass House"/>
        <s v="Tomcats"/>
        <s v="Super Troopers"/>
        <s v="Two Can Play That Game"/>
        <s v="Mulholland Dr."/>
        <s v="Crazy/Beautiful"/>
        <s v="Get Over It"/>
        <s v="Summer Catch"/>
        <s v="Rock Star"/>
        <s v="O"/>
        <s v="The Curse of the Jade Scorpion"/>
        <s v="3000 Miles to Graceland"/>
        <s v="Max Keeble's Big Move"/>
        <s v="Antitrust"/>
        <s v="Frailty"/>
        <s v="Jason X"/>
        <s v="Sugar &amp; Spice"/>
        <s v="Just Visiting"/>
        <s v="Birthday Girl"/>
        <s v="Iris"/>
        <s v="Lantana"/>
        <s v="Enigma"/>
        <s v="Josie and the Pussycats"/>
        <s v="Freddy Got Fingered"/>
        <s v="Osmosis Jones"/>
        <s v="Ghosts of Mars"/>
        <s v="The Experiment"/>
        <s v="American Outlaws"/>
        <s v="One Night at McCool's"/>
        <s v="Head Over Heels"/>
        <s v="Formula 51"/>
        <s v="Knockaround Guys"/>
        <s v="Say It Isn't So"/>
        <s v="The Son's Room"/>
        <s v="Kabhi Khushi Kabhie Gham..."/>
        <s v="Wasabi"/>
        <s v="The Wash"/>
        <s v="The Deep End"/>
        <s v="Kissing Jessica Stein"/>
        <s v="Ghost World"/>
        <s v="Impostor"/>
        <s v="Bones"/>
        <s v="Sex and LucÃ­a"/>
        <s v="Monkeybone"/>
        <s v="Mean Machine"/>
        <s v="Donnie Darko"/>
        <s v="The Piano Teacher"/>
        <s v="The Devil's Backbone"/>
        <s v="Made"/>
        <s v="Read My Lips"/>
        <s v="Charlotte Gray"/>
        <s v="Glitter"/>
        <s v="Bubble Boy"/>
        <s v="The Anniversary Party"/>
        <s v="The Other Side of Heaven"/>
        <s v="Lovely &amp; Amazing"/>
        <s v="Tortilla Soup"/>
        <s v="Soul Survivors"/>
        <s v="Metropolis"/>
        <s v="Hedwig and the Angry Inch"/>
        <s v="Pootie Tang"/>
        <s v="Waking Life"/>
        <s v="Intimacy"/>
        <s v="Novocaine"/>
        <s v="Buffalo Soldiers"/>
        <s v="L.I.E."/>
        <s v="Lagaan: Once Upon a Time in India"/>
        <s v="Session 9"/>
        <s v="Human Nature"/>
        <s v="The Center of the World"/>
        <s v="Storytelling"/>
        <s v="The Believer"/>
        <s v="The Affair of the Necklace"/>
        <s v="An American Rhapsody"/>
        <s v="Blow Dry"/>
        <s v="Fat Girl"/>
        <s v="Texas Rangers"/>
        <s v="Bully"/>
        <s v="The Grey Zone"/>
        <s v="Tape"/>
        <s v="Lost and Delirious"/>
        <s v="Scotland, Pa."/>
        <s v="Dil Chahta Hai"/>
        <s v="Wet Hot American Summer"/>
        <s v="La CiÃ©naga"/>
        <s v="Millennium Actress"/>
        <s v="Manic"/>
        <s v="Trouble Every Day"/>
        <s v="The Lord of the Rings: The Two Towers"/>
        <s v="Harry Potter and the Chamber of Secrets"/>
        <s v="Spider-Man"/>
        <s v="Star Wars: Episode II - Attack of the Clones"/>
        <s v="Men in Black II"/>
        <s v="Die Another Day"/>
        <s v="Signs"/>
        <s v="Ice Age"/>
        <s v="My Big Fat Greek Wedding"/>
        <s v="Minority Report"/>
        <s v="Catch Me If You Can"/>
        <s v="Chicago"/>
        <s v="Austin Powers in Goldmember"/>
        <s v="xXx"/>
        <s v="Scooby-Doo"/>
        <s v="Lilo &amp; Stitch"/>
        <s v="The Ring"/>
        <s v="8 Mile"/>
        <s v="The Bourne Identity"/>
        <s v="Red Dragon"/>
        <s v="Two Weeks Notice"/>
        <s v="Panic Room"/>
        <s v="The Sum of All Fears"/>
        <s v="Gangs of New York"/>
        <s v="Road to Perdition"/>
        <s v="The Scorpion King"/>
        <s v="Sweet Home Alabama"/>
        <s v="The Santa Clause 2"/>
        <s v="Mr. Deeds"/>
        <s v="Stuart Little 2"/>
        <s v="Blade II"/>
        <s v="Maid in Manhattan"/>
        <s v="About a Boy"/>
        <s v="Asterix &amp; Obelix: Mission Cleopatra"/>
        <s v="The Time Machine"/>
        <s v="Spirit: Stallion of the Cimarron"/>
        <s v="The Pianist"/>
        <s v="Spy Kids 2: Island of Lost Dreams"/>
        <s v="Unfaithful"/>
        <s v="We Were Soldiers"/>
        <s v="Peter Pan 2: Return to Never Land"/>
        <s v="Snow Dogs"/>
        <s v="Treasure Planet"/>
        <s v="The Hours"/>
        <s v="About Schmidt"/>
        <s v="The Tuxedo"/>
        <s v="Resident Evil"/>
        <s v="John Q"/>
        <s v="Phone Booth"/>
        <s v="40 Days and 40 Nights"/>
        <s v="Changing Lanes"/>
        <s v="28 Days Later..."/>
        <s v="Reign of Fire"/>
        <s v="Collateral Damage"/>
        <s v="Showtime"/>
        <s v="Windtalkers"/>
        <s v="Barbershop"/>
        <s v="Bend It Like Beckham"/>
        <s v="The Count of Monte Cristo"/>
        <s v="Divine Secrets of the Ya-Ya Sisterhood"/>
        <s v="The Sweetest Thing"/>
        <s v="Ghost Ship"/>
        <s v="Star Trek: Nemesis"/>
        <s v="K-19: The Widowmaker"/>
        <s v="Talk to Her"/>
        <s v="High Crimes"/>
        <s v="Like Mike"/>
        <s v="The Wild Thornberrys"/>
        <s v="Drumline"/>
        <s v="Murder by Numbers"/>
        <s v="Frida"/>
        <s v="The Mothman Prophecies"/>
        <s v="Analyze That"/>
        <s v="The Hot Chick"/>
        <s v="Big Fat Liar"/>
        <s v="Dragonfly"/>
        <s v="One Hour Photo"/>
        <s v="Blue Crush"/>
        <s v="Enough"/>
        <s v="I Spy"/>
        <s v="A Walk to Remember"/>
        <s v="Eight Legged Freaks"/>
        <s v="Queen of the Damned"/>
        <s v="Pinocchio"/>
        <s v="The Transporter"/>
        <s v="The Master of Disguise"/>
        <s v="Orange County"/>
        <s v="8 Women"/>
        <s v="Undercover Brother"/>
        <s v="Whale Rider"/>
        <s v="Clockstoppers"/>
        <s v="Van Wilder"/>
        <s v="The Banger Sisters"/>
        <s v="Halloween: Resurrection"/>
        <s v="Swimfan"/>
        <s v="Darkness"/>
        <s v="Friday After Next"/>
        <s v="The Spanish Apartment"/>
        <s v="The Crocodile Hunter: Collision Course"/>
        <s v="Confessions of a Dangerous Mind"/>
        <s v="Adaptation."/>
        <s v="Hart's War"/>
        <s v="Blood Work"/>
        <s v="The New Guy"/>
        <s v="City of God"/>
        <s v="Cabin Fever"/>
        <s v="Solaris"/>
        <s v="The Four Feathers"/>
        <s v="City by the Sea"/>
        <s v="Far from Heaven"/>
        <s v="Brown Sugar"/>
        <s v="The Quiet American"/>
        <s v="All About the Benjamins"/>
        <s v="Rollerball"/>
        <s v="In America"/>
        <s v="Punch-Drunk Love"/>
        <s v="25th Hour"/>
        <s v="Eight Crazy Nights"/>
        <s v="Antwone Fisher"/>
        <s v="White Oleander"/>
        <s v="The Magdalene Sisters"/>
        <s v="Ballistic: Ecks vs. Sever"/>
        <s v="Serving Sara"/>
        <s v="S1m0ne"/>
        <s v="Tuck Everlasting"/>
        <s v="Half Past Dead"/>
        <s v="Feardotcom"/>
        <s v="The Country Bears"/>
        <s v="The Importance of Being Earnest"/>
        <s v="Kung Pow: Enter the Fist"/>
        <s v="Life or Something Like It"/>
        <s v="The Good Girl"/>
        <s v="Femme Fatale"/>
        <s v="The Emperor's Club"/>
        <s v="Rabbit-Proof Fence"/>
        <s v="Boat Trip"/>
        <s v="Undisputed"/>
        <s v="Dirty Pretty Things"/>
        <s v="Juwanna Mann"/>
        <s v="Trapped"/>
        <s v="Narc"/>
        <s v="Sorority Boys"/>
        <s v="Abandon"/>
        <s v="Dark Blue"/>
        <s v="The Rules of Attraction"/>
        <s v="Moonlight Mile"/>
        <s v="Secretary"/>
        <s v="Infernal Affairs"/>
        <s v="Russian Ark"/>
        <s v="Big Trouble"/>
        <s v="Death to Smoochy"/>
        <s v="Real Women Have Curves"/>
        <s v="The Adventures of Pluto Nash"/>
        <s v="Igby Goes Down"/>
        <s v="Eye See You"/>
        <s v="Irreversible"/>
        <s v="Slackers"/>
        <s v="Deuces Wild"/>
        <s v="Spider"/>
        <s v="Devdas"/>
        <s v="Equilibrium"/>
        <s v="Laurel Canyon"/>
        <s v="Heaven"/>
        <s v="Better Luck Tomorrow"/>
        <s v="Ju-on: The Grudge"/>
        <s v="Nicholas Nickleby"/>
        <s v="Sweet Sixteen"/>
        <s v="Full Frontal"/>
        <s v="Paid in Full"/>
        <s v="All or Nothing"/>
        <s v="24 Hour Party People"/>
        <s v="Auto Focus"/>
        <s v="Below"/>
        <s v="Sympathy for Mr. Vengeance"/>
        <s v="Bloody Sunday"/>
        <s v="Open Hearts"/>
        <s v="No Good Deed"/>
        <s v="Bubba Ho-Tep"/>
        <s v="The Salton Sea"/>
        <s v="Swept Away"/>
        <s v="Lilya 4-Ever"/>
        <s v="Morvern Callar"/>
        <s v="Spun"/>
        <s v="Poolhall Junkies"/>
        <s v="Demonlover"/>
        <s v="Sex Is Comedy"/>
        <s v="Pumpkin"/>
        <s v="May"/>
        <s v="Gerry"/>
        <s v="Secret Things"/>
        <s v="Dahmer"/>
        <s v="Sonny"/>
        <s v="XX/XY"/>
        <s v="Ted Bundy"/>
        <s v="The Lord of the Rings: The Return of the King"/>
        <s v="Finding Nemo"/>
        <s v="The Matrix Reloaded"/>
        <s v="Pirates of the Caribbean: the Curse of the Black Pearl"/>
        <s v="Bruce Almighty"/>
        <s v="The Last Samurai"/>
        <s v="Terminator 3: Rise of the Machines"/>
        <s v="The Matrix Revolutions"/>
        <s v="X2: X-Men United"/>
        <s v="Bad Boys II"/>
        <s v="Something's Gotta Give"/>
        <s v="Charlie's Angels: Full Throttle"/>
        <s v="Brother Bear"/>
        <s v="Hulk"/>
        <s v="Love Actually"/>
        <s v="2 Fast 2 Furious"/>
        <s v="American Wedding"/>
        <s v="Elf"/>
        <s v="Scary Movie 3"/>
        <s v="Master and Commander: the Far Side of the World"/>
        <s v="S.W.A.T."/>
        <s v="Spy Kids 3-D: Game Over"/>
        <s v="Anger Management"/>
        <s v="Cheaper by the Dozen"/>
        <s v="The Jungle Book 2"/>
        <s v="The Haunted Mansion"/>
        <s v="Kill Bill: Vol. 1"/>
        <s v="The League of Extraordinary Gentlemen"/>
        <s v="Daredevil"/>
        <s v="How to Lose a Guy in 10 Days"/>
        <s v="The Italian Job"/>
        <s v="Cold Mountain"/>
        <s v="Bringing Down the House"/>
        <s v="Daddy Day Care"/>
        <s v="Freaky Friday"/>
        <s v="Johnny English"/>
        <s v="Lara Croft Tomb Raider: The Cradle of Life"/>
        <s v="Mystic River"/>
        <s v="Seabiscuit"/>
        <s v="Gothika"/>
        <s v="Mona Lisa Smile"/>
        <s v="The Cat in the Hat"/>
        <s v="School of Rock"/>
        <s v="Legally Blonde 2"/>
        <s v="Big Fish"/>
        <s v="Peter Pan"/>
        <s v="Intolerable Cruelty"/>
        <s v="Lost in Translation"/>
        <s v="Paycheck"/>
        <s v="Freddy vs. Jason"/>
        <s v="The Texas Chainsaw Massacre"/>
        <s v="Just Married"/>
        <s v="The Recruit"/>
        <s v="Once Upon a Time in Mexico"/>
        <s v="Underworld"/>
        <s v="Calendar Girls"/>
        <s v="Final Destination 2"/>
        <s v="Identity"/>
        <s v="Kangaroo Jack"/>
        <s v="Shanghai Knights"/>
        <s v="Old School"/>
        <s v="Tears of the Sun"/>
        <s v="Dreamcatcher"/>
        <s v="The Rundown"/>
        <s v="Sinbad: Legend of the Seven Seas"/>
        <s v="Runaway Jury"/>
        <s v="Good Bye Lenin!"/>
        <s v="Bad Santa"/>
        <s v="The Core"/>
        <s v="Holes"/>
        <s v="Looney Tunes: Back in Action"/>
        <s v="Open Range"/>
        <s v="Stuck on You"/>
        <s v="Matchstick Men"/>
        <s v="Taxi 3"/>
        <s v="Jeepers Creepers 2"/>
        <s v="Honey"/>
        <s v="21 Grams"/>
        <s v="Under the Tuscan Sun"/>
        <s v="Agent Cody Banks"/>
        <s v="Monster"/>
        <s v="Cradle 2 the Grave"/>
        <s v="The Lizzie McGuire Movie"/>
        <s v="Out of Time"/>
        <s v="Rugrats Go Wild"/>
        <s v="Open Water"/>
        <s v="Radio"/>
        <s v="Hollywood Homicide"/>
        <s v="What a Girl Wants"/>
        <s v="National Security"/>
        <s v="Secondhand Lions"/>
        <s v="Darkness Falls"/>
        <s v="Good Boy"/>
        <s v="Uptown Girls"/>
        <s v="A Man Apart"/>
        <s v="Timeline"/>
        <s v="Basic"/>
        <s v="Down with Love"/>
        <s v="Dumb and Dumberer: When Harry Met Lloyd"/>
        <s v="The Life of David Gale"/>
        <s v="Head of State"/>
        <s v="The Missing"/>
        <s v="Bulletproof Monk"/>
        <s v="The Barbarian Invasions"/>
        <s v="Malibu's Most Wanted"/>
        <s v="The Medallion"/>
        <s v="The Blind Swordsman: Zatoichi"/>
        <s v="The Fighting Temptations"/>
        <s v="Girl with a Pearl Earring"/>
        <s v="Luther"/>
        <s v="Cold Creek Manor"/>
        <s v="Wrong Turn"/>
        <s v="The in-Laws"/>
        <s v="The Dreamers"/>
        <s v="Dickie Roberts: Former Child Star"/>
        <s v="In the Cut"/>
        <s v="Biker Boyz"/>
        <s v="Confidence"/>
        <s v="The Human Stain"/>
        <s v="Love Don't Cost a Thing"/>
        <s v="Ong-Bak: The Thai Warrior"/>
        <s v="View from the Top"/>
        <s v="Duplex"/>
        <s v="A Mighty Wind"/>
        <s v="My Boss's Daughter"/>
        <s v="A Guy Thing"/>
        <s v="House of 1000 Corpses"/>
        <s v="House of Sand and Fog"/>
        <s v="Dogville"/>
        <s v="Oldboy"/>
        <s v="The Triplets of Belleville"/>
        <s v="How to Deal"/>
        <s v="House of the Dead"/>
        <s v="Anything Else"/>
        <s v="Kal Ho Naa Ho"/>
        <s v="The Divorce"/>
        <s v="Gods and Generals"/>
        <s v="Chasing Papi"/>
        <s v="Beyond Borders"/>
        <s v="The Order"/>
        <s v="Carandiru"/>
        <s v="The Cooler"/>
        <s v="Thirteen"/>
        <s v="Elephant"/>
        <s v="My Life Without Me"/>
        <s v="Veronica Guerin"/>
        <s v="Spring, Summer, Fall, Winter... and Spring"/>
        <s v="The Station Agent"/>
        <s v="Love Me If You Dare"/>
        <s v="Willard"/>
        <s v="The Return"/>
        <s v="It Runs in the Family"/>
        <s v="American Splendor"/>
        <s v="Coffee and Cigarettes"/>
        <s v="Gigli"/>
        <s v="I Capture the Castle"/>
        <s v="Ned Kelly"/>
        <s v="The Company"/>
        <s v="High Tension"/>
        <s v="Intermission"/>
        <s v="Grind"/>
        <s v="The Room"/>
        <s v="From Justin to Kelly"/>
        <s v="Pieces of April"/>
        <s v="The Mother"/>
        <s v="Shattered Glass"/>
        <s v="Sylvia"/>
        <s v="Bright Young Things"/>
        <s v="The Best of Youth"/>
        <s v="Camp"/>
        <s v="Young Adam"/>
        <s v="Wonderland"/>
        <s v="Saints and Soldiers"/>
        <s v="Control"/>
        <s v="Owning Mahowny"/>
        <s v="Memories of Murder"/>
        <s v="Code 46"/>
        <s v="Latter Days"/>
        <s v="The Shape of Things"/>
        <s v="Party Monster"/>
        <s v="All the Real Girls"/>
        <s v="Masked and Anonymous"/>
        <s v="Evil"/>
        <s v="Time of the Wolf"/>
        <s v="It's All About Love"/>
        <s v="Shade"/>
        <s v="Tokyo Godfathers"/>
        <s v="Dorm Daze"/>
        <s v="The Singing Detective"/>
        <s v="The Brown Bunny"/>
        <s v="Pride and Prejudice"/>
        <s v="The United States of Leland"/>
        <s v="Twentynine Palms"/>
        <s v="Barely Legal"/>
        <s v="Gozu"/>
        <s v="The Green Butchers"/>
        <s v="Shrek 2"/>
        <s v="Harry Potter and the Prisoner of Azkaban"/>
        <s v="Spider-Man 2"/>
        <s v="The Incredibles"/>
        <s v="The Passion of the Christ"/>
        <s v="The Day After Tomorrow"/>
        <s v="Meet the Fockers"/>
        <s v="Troy"/>
        <s v="Shark Tale"/>
        <s v="Ocean's Twelve"/>
        <s v="I, Robot"/>
        <s v="National Treasure"/>
        <s v="The Polar Express"/>
        <s v="Van Helsing"/>
        <s v="The Bourne Supremacy"/>
        <s v="Bridget Jones: The Edge of Reason"/>
        <s v="The Village"/>
        <s v="Howl's Moving Castle"/>
        <s v="Collateral"/>
        <s v="The Terminal"/>
        <s v="Million Dollar Baby"/>
        <s v="A Series of Unfortunate Events"/>
        <s v="King Arthur"/>
        <s v="Garfield"/>
        <s v="50 First Dates"/>
        <s v="The Grudge"/>
        <s v="Scooby-Doo 2: Monsters Unleashed"/>
        <s v="Along Came Polly"/>
        <s v="Alien vs. Predator"/>
        <s v="Starsky &amp; Hutch"/>
        <s v="Shall We Dance"/>
        <s v="Dodgeball: A True Underdog Story"/>
        <s v="Alexander"/>
        <s v="Kill Bill: Vol. 2"/>
        <s v="Home on the Range"/>
        <s v="The SpongeBob SquarePants Movie"/>
        <s v="The Princess Diaries 2: Royal Engagement"/>
        <s v="Blade: Trinity"/>
        <s v="Mean Girls"/>
        <s v="Resident Evil: Apocalypse"/>
        <s v="Ray"/>
        <s v="The Notebook"/>
        <s v="The Forgotten"/>
        <s v="Finding Neverland"/>
        <s v="The Chronicles of Riddick"/>
        <s v="Closer"/>
        <s v="White Chicks"/>
        <s v="Sideways"/>
        <s v="Hidalgo"/>
        <s v="Kung Fu Hustle"/>
        <s v="Saw"/>
        <s v="The Stepford Wives"/>
        <s v="Dawn of the Dead"/>
        <s v="Ladder 49"/>
        <s v="Hellboy"/>
        <s v="The Butterfly Effect"/>
        <s v="Christmas with the Kranks"/>
        <s v="13 Going on 30"/>
        <s v="The Manchurian Candidate"/>
        <s v="Secret Window"/>
        <s v="House of Flying Daggers"/>
        <s v="Downfall"/>
        <s v="Anchorman: The Legend of Ron Burgundy"/>
        <s v="The Chorus"/>
        <s v="Catwoman"/>
        <s v="Exorcist: the Beginning"/>
        <s v="The Ladykillers"/>
        <s v="Tae Guk Gi: The Brotherhood of War"/>
        <s v="Eternal Sunshine of the Spotless Mind"/>
        <s v="Without a Paddle"/>
        <s v="Around the World in 80 Days"/>
        <s v="The Adventures of Sharkboy and Lavagirl 3-D"/>
        <s v="Anacondas: The Hunt for the Blood Orchid"/>
        <s v="A Cinderella Story"/>
        <s v="A Very Long Engagement"/>
        <s v="Taking Lives"/>
        <s v="Miracle"/>
        <s v="After the Sunset"/>
        <s v="Friday Night Lights"/>
        <s v="In Good Company"/>
        <s v="Sky Captain and the World of Tomorrow"/>
        <s v="Cellular"/>
        <s v="The Motorcycle Diaries"/>
        <s v="Walking Tall"/>
        <s v="Spanglish"/>
        <s v="The Punisher"/>
        <s v="Team America: World Police"/>
        <s v="You Got Served"/>
        <s v="Night Watch"/>
        <s v="Raising Helen"/>
        <s v="Fat Albert"/>
        <s v="Torque"/>
        <s v="Napoleon Dynamite"/>
        <s v="The Sea Inside"/>
        <s v="Wimbledon"/>
        <s v="Twisted"/>
        <s v="Bad Education"/>
        <s v="The Prince and Me"/>
        <s v="Garden State"/>
        <s v="Jersey Girl"/>
        <s v="Alfie"/>
        <s v="Flight of the Phoenix"/>
        <s v="The Life Aquatic with Steve Zissou"/>
        <s v="Hotel Rwanda"/>
        <s v="Confessions of a Teenage Drama Queen"/>
        <s v="Johnson Family Vacation"/>
        <s v="The Girl Next Door"/>
        <s v="Shaun of the Dead"/>
        <s v="Laws of Attraction"/>
        <s v="Thunderbirds"/>
        <s v="Dirty Dancing: Havana Nights"/>
        <s v="Ella Enchanted"/>
        <s v="The Whole Ten Yards"/>
        <s v="The Alamo"/>
        <s v="Seed of Chucky"/>
        <s v="Bride &amp; Prejudice"/>
        <s v="Harold &amp; Kumar Go to White Castle"/>
        <s v="Birth"/>
        <s v="EuroTrip"/>
        <s v="Little Black Book"/>
        <s v="Wicker Park"/>
        <s v="The Merchant of Venice"/>
        <s v="Win a Date with Tad Hamilton!"/>
        <s v="New York Minute"/>
        <s v="Mindhunters"/>
        <s v="Ladies in Lavender"/>
        <n v="2046"/>
        <s v="Melinda and Melinda"/>
        <s v="I Heart Huckabees"/>
        <s v="Vanity Fair"/>
        <s v="As It Is in Heaven"/>
        <s v="Kinsey"/>
        <s v="Catch That Kid"/>
        <s v="Before Sunset"/>
        <s v="Raise Your Voice"/>
        <s v="Soul Plane"/>
        <s v="Welcome to Mooseport"/>
        <s v="Envy"/>
        <s v="Vera Drake"/>
        <s v="Maria Full of Grace"/>
        <s v="Chasing Liberty"/>
        <s v="Layer Cake"/>
        <s v="Millions"/>
        <s v="District B13"/>
        <s v="The Perfect Score"/>
        <s v="The Libertine"/>
        <s v="Main Hoon Na"/>
        <s v="First Daughter"/>
        <s v="Saved!"/>
        <s v="Sleepover"/>
        <s v="Ghost in the Shell 2: Innocence"/>
        <s v="Superbabies: Baby Geniuses 2"/>
        <s v="Beyond the Sea"/>
        <s v="The Machinist"/>
        <s v="Spartan"/>
        <s v="Club Dread"/>
        <s v="Five Times Two"/>
        <s v="Dhoom"/>
        <s v="Veer-Zaara"/>
        <s v="A Good Woman"/>
        <s v="The Big Bounce"/>
        <s v="The Door in the Floor"/>
        <s v="Lakshya"/>
        <s v="The Woodsman"/>
        <s v="Head in the Clouds"/>
        <s v="3-Iron"/>
        <s v="Clifford's Really Big Movie"/>
        <s v="The Final Cut"/>
        <s v="My Summer of Love"/>
        <s v="Nobody Knows"/>
        <s v="Summer Storm"/>
        <s v="A Love Song for Bobby Long"/>
        <s v="Swades"/>
        <s v="A Dirty Shame"/>
        <s v="It's All Gone Pete Tong"/>
        <s v="Black Friday"/>
        <s v="9 Songs"/>
        <s v="Eros"/>
        <s v="Mysterious Skin"/>
        <s v="She Hate Me"/>
        <s v="Ma mÃ¨re"/>
        <s v="Somersault"/>
        <s v="Saving Face"/>
        <s v="Palindromes"/>
        <s v="Mean Creek"/>
        <s v="Primer"/>
        <s v="Lila dit Ã§a"/>
        <s v="Three... Extremes"/>
        <s v="The Heart Is Deceitful Above All Things"/>
        <s v="Dead Man's Shoes"/>
        <s v="Undertow"/>
        <s v="D.E.B.S."/>
        <s v="Eulogy"/>
        <s v="Mind Game"/>
        <s v="Harry Potter and the Goblet of Fire"/>
        <s v="Star Wars: Episode III - Revenge of the Sith"/>
        <s v="The Chronicles of Narnia: The Lion, the Witch and the Wardrobe"/>
        <s v="War of the Worlds"/>
        <s v="King Kong"/>
        <s v="Madagascar"/>
        <s v="Mr. &amp; Mrs. Smith"/>
        <s v="Charlie and the Chocolate Factory"/>
        <s v="Batman Begins"/>
        <s v="Hitch"/>
        <s v="Fantastic Four"/>
        <s v="Chicken Little"/>
        <s v="Wedding Crashers"/>
        <s v="Robots"/>
        <s v="Constantine"/>
        <s v="Flightplan"/>
        <s v="Kingdom of Heaven"/>
        <s v="Fun with Dick and Jane"/>
        <s v="The Pacifier"/>
        <s v="Wallace &amp; Gromit: The Curse of the Were-Rabbit"/>
        <s v="The Longest Yard"/>
        <s v="Walk the Line"/>
        <s v="Brokeback Mountain"/>
        <s v="The 40-Year-Old Virgin"/>
        <s v="The Ring Two"/>
        <s v="The Interpreter"/>
        <s v="Memoirs of a Geisha"/>
        <s v="Sin City"/>
        <s v="Monster-in-Law"/>
        <s v="Saw II"/>
        <s v="The Exorcism of Emily Rose"/>
        <s v="Herbie Fully Loaded"/>
        <s v="The Legend of Zorro"/>
        <s v="V for Vendetta"/>
        <s v="Bewitched"/>
        <s v="Munich"/>
        <s v="Cheaper by the Dozen 2"/>
        <s v="Hide and Seek"/>
        <s v="Nanny McPhee"/>
        <s v="Pride &amp; Prejudice"/>
        <s v="Corpse Bride"/>
        <s v="The Dukes of Hazzard"/>
        <s v="Hoodwinked"/>
        <s v="Cinderella Man"/>
        <s v="The Amityville Horror"/>
        <s v="The Brothers Grimm"/>
        <s v="The Hitchhiker's Guide to the Galaxy"/>
        <s v="Guess Who"/>
        <s v="Just Like Heaven"/>
        <s v="Miss Congeniality 2: Armed &amp; Fabulous"/>
        <s v="Are We There Yet?"/>
        <s v="Jarhead"/>
        <s v="Red Eye"/>
        <s v="Be Cool"/>
        <s v="The Skeleton Key"/>
        <s v="Syriana"/>
        <s v="The Family Stone"/>
        <s v="Four Brothers"/>
        <s v="White Noise"/>
        <s v="Racing Stripes"/>
        <s v="Transporter 2"/>
        <s v="Rumor Has It..."/>
        <s v="Sky High"/>
        <s v="Match Point"/>
        <s v="In Her Shoes"/>
        <s v="The Constant Gardener"/>
        <s v="Hostel"/>
        <s v="Stealth"/>
        <s v="Hostage"/>
        <s v="Coach Carter"/>
        <s v="Yours, Mine &amp; Ours"/>
        <s v="Lord of War"/>
        <s v="xXx: State of the Union"/>
        <s v="House of Wax"/>
        <s v="Dark Water"/>
        <s v="Prime"/>
        <s v="Boogeyman"/>
        <s v="Zathura: A Space Adventure"/>
        <s v="Valiant"/>
        <s v="A History of Violence"/>
        <s v="Son of the Mask"/>
        <s v="Must Love Dogs"/>
        <s v="Doom"/>
        <s v="Derailed"/>
        <s v="The Descent"/>
        <s v="Elektra"/>
        <s v="Kicking &amp; Screaming"/>
        <s v="Good Night, and Good Luck."/>
        <s v="Ã†on Flux"/>
        <s v="Elizabethtown"/>
        <s v="Just Friends"/>
        <s v="Unleashed"/>
        <s v="Diary of a Mad Black Woman"/>
        <s v="The New World"/>
        <s v="Capote"/>
        <s v="Broken Flowers"/>
        <s v="The Wedding Date"/>
        <s v="Land of the Dead"/>
        <s v="Get Rich or Die Tryin'"/>
        <s v="Into the Blue"/>
        <s v="Deuce Bigalow: European Gigolo"/>
        <s v="A Lot Like Love"/>
        <s v="Oliver Twist"/>
        <s v="The Sisterhood of the Traveling Pants"/>
        <s v="Serenity"/>
        <s v="The Ringer"/>
        <s v="Thank You for Smoking"/>
        <s v="Dreamer"/>
        <s v="The Producers"/>
        <s v="Casanova"/>
        <s v="Beauty Shop"/>
        <s v="Assault on Precinct 13"/>
        <s v="Bad News Bears"/>
        <s v="Because of Winn-Dixie"/>
        <s v="The Cave"/>
        <s v="Cry Wolf"/>
        <s v="Rent"/>
        <s v="Wolf Creek"/>
        <s v="Two for the Money"/>
        <s v="Cursed"/>
        <s v="An American Haunting"/>
        <s v="The Upside of Anger"/>
        <s v="Ice Princess"/>
        <s v="Goal! The Dream Begins"/>
        <s v="North Country"/>
        <s v="Lady Vengeance"/>
        <s v="Hustle &amp; Flow"/>
        <s v="Domino"/>
        <s v="The Jacket"/>
        <s v="The Devil's Rejects"/>
        <s v="The Perfect Man"/>
        <s v="The Weather Man"/>
        <s v="Waiting..."/>
        <s v="An Unfinished Life"/>
        <s v="Keeping Mum"/>
        <s v="The World's Fastest Indian"/>
        <s v="Joyeux Noel"/>
        <s v="Roll Bounce"/>
        <s v="Rebound"/>
        <s v="The Matador"/>
        <s v="CachÃ© (Hidden)"/>
        <s v="Kiss Kiss Bang Bang"/>
        <s v="The Greatest Game Ever Played"/>
        <s v="Transamerica"/>
        <s v="The Man"/>
        <s v="Lords of Dogtown"/>
        <s v="Alone in the Dark"/>
        <s v="The Three Burials of Melquiades Estrada"/>
        <s v="A Sound of Thunder"/>
        <s v="The Squid and the Whale"/>
        <s v="The Great Raid"/>
        <s v="Angel-A"/>
        <s v="Kinky Boots"/>
        <s v="Stay"/>
        <s v="Me and You and Everyone We Know"/>
        <s v="Revolver"/>
        <s v="Hard Candy"/>
        <s v="Harsh Times"/>
        <s v="The Proposition"/>
        <s v="The Lost City"/>
        <s v="Brick"/>
        <s v="Breakfast on Pluto"/>
        <s v="Green Street Hooligans"/>
        <s v="BloodRayne"/>
        <s v="Everything Is Illuminated"/>
        <s v="Where the Truth Lies"/>
        <s v="Junebug"/>
        <s v="Supercross"/>
        <s v="Romance &amp; Cigarettes"/>
        <s v="Asylum"/>
        <s v="Factotum"/>
        <s v="Imagine Me &amp; You"/>
        <s v="Last Days"/>
        <s v="Adam's Apples"/>
        <s v="Thumbsucker"/>
        <s v="The Notorious Bettie Page"/>
        <s v="Black"/>
        <s v="Little Manhattan"/>
        <s v="Man-Thing"/>
        <s v="The Ballad of Jack and Rose"/>
        <s v="Mirrormask"/>
        <s v="Feast"/>
        <s v="Manderlay"/>
        <s v="Tideland"/>
        <s v="The Quiet"/>
        <s v="The Chumscrubber"/>
        <s v="Fierce People"/>
        <s v="Battle in Heaven"/>
        <s v="Dominion"/>
        <s v="Beowulf &amp; Grendel"/>
        <s v="Dirty Love"/>
        <s v="London"/>
        <s v="Pirates of the Caribbean: Dead Man's Chest"/>
        <s v="The Da Vinci Code"/>
        <s v="Ice Age: the Meltdown"/>
        <s v="Casino Royale"/>
        <s v="Night at the Museum"/>
        <s v="Cars"/>
        <s v="X-Men: the Last Stand"/>
        <n v="300"/>
        <s v="Mission: Impossible III"/>
        <s v="Superman Returns"/>
        <s v="Happy Feet"/>
        <s v="Over the Hedge"/>
        <s v="The Devil Wears Prada"/>
        <s v="The Pursuit of Happyness"/>
        <s v="The Departed"/>
        <s v="Borat: Cultural Learnings of America for Make Benefit Glorious Nation of Kazakhstan"/>
        <s v="Eragon"/>
        <s v="Click"/>
        <s v="The Holiday"/>
        <s v="The Break-Up"/>
        <s v="Open Season"/>
        <s v="Inside Man"/>
        <s v="Poseidon"/>
        <s v="Deja Vu"/>
        <s v="Flushed Away"/>
        <s v="Scary Movie 4"/>
        <s v="Blood Diamond"/>
        <s v="Saw III"/>
        <s v="The Pink Panther"/>
        <s v="Miami Vice"/>
        <s v="Talladega Nights: the Ballad of Ricky Bobby"/>
        <s v="World Trade Center"/>
        <s v="The Fast and the Furious: Tokyo Drift"/>
        <s v="Rocky Balboa"/>
        <s v="Dreamgirls"/>
        <s v="Charlotte's Web"/>
        <s v="Garfield: A Tail of Two Kitties"/>
        <s v="Monster House"/>
        <s v="Big Momma's House 2"/>
        <s v="Babel"/>
        <s v="Perfume: The Story of a Murderer"/>
        <s v="You, Me and Dupree"/>
        <s v="Failure to Launch"/>
        <s v="The Queen"/>
        <s v="Apocalypto"/>
        <s v="Eight Below"/>
        <s v="The Omen"/>
        <s v="Final Destination 3"/>
        <s v="Barnyard"/>
        <s v="The Lake House"/>
        <s v="Step Up"/>
        <s v="Underworld: Evolution"/>
        <s v="The Santa Clause 3: The Escape Clause"/>
        <s v="The Prestige"/>
        <s v="Arthur and the Invisibles"/>
        <s v="Little Man"/>
        <s v="The Wild"/>
        <s v="Little Miss Sunshine"/>
        <s v="Silent Hill"/>
        <s v="The Good Shepherd"/>
        <s v="Nacho Libre"/>
        <s v="The Host"/>
        <s v="The Illusionist"/>
        <s v="RV"/>
        <s v="Date Movie"/>
        <s v="Volver"/>
        <s v="Pan's Labyrinth"/>
        <s v="Firewall"/>
        <s v="The Sentinel"/>
        <s v="Curse of the Golden Flower"/>
        <s v="The Lives of Others"/>
        <s v="United 93"/>
        <s v="Lady in the Water"/>
        <s v="The Grudge 2"/>
        <s v="Children of Men"/>
        <s v="The Hills Have Eyes"/>
        <s v="Curious George"/>
        <s v="John Tucker Must Die"/>
        <s v="Tales from Earthsea"/>
        <s v="Letters from Iwo Jima"/>
        <s v="When a Stranger Calls"/>
        <s v="Take the Lead"/>
        <s v="Flags of Our Fathers"/>
        <s v="16 Blocks"/>
        <s v="The Benchwarmers"/>
        <s v="Madea's Family Reunion"/>
        <s v="Snakes on a Plane"/>
        <s v="My Super Ex-Girlfriend"/>
        <s v="Marie Antoinette"/>
        <s v="Invincible"/>
        <s v="Smokin' Aces"/>
        <s v="She's the Man"/>
        <s v="Lucky Number Slevin"/>
        <s v="The Ant Bully"/>
        <s v="Stranger Than Fiction"/>
        <s v="The Texas Chainsaw Massacre: the Beginning"/>
        <s v="Notes on a Scandal"/>
        <s v="The Black Dahlia"/>
        <s v="The Last King of Scotland"/>
        <s v="We Are Marshall"/>
        <s v="Last Holiday"/>
        <s v="Glory Road"/>
        <s v="Crank"/>
        <s v="A Good Year"/>
        <s v="Gridiron Gang"/>
        <s v="Scoop"/>
        <s v="The Wicker Man"/>
        <s v="Basic Instinct 2"/>
        <s v="Accepted"/>
        <s v="Employee of the Month"/>
        <s v="Just My Luck"/>
        <s v="The Covenant"/>
        <s v="Miss Potter"/>
        <s v="Tell No One"/>
        <s v="Alpha Dog"/>
        <s v="Stick It"/>
        <s v="Ultraviolet"/>
        <s v="Tristan + Isolde"/>
        <s v="Stay Alive"/>
        <s v="Clerks II"/>
        <s v="The Painted Veil"/>
        <s v="Black Book"/>
        <s v="Kabhi Alvida Naa Kehna"/>
        <s v="Stormbreaker"/>
        <s v="OSS 117: Cairo, Nest of Spies"/>
        <s v="Aquamarine"/>
        <s v="The Wind that Shakes the Barley"/>
        <s v="The Marine"/>
        <s v="Flicka"/>
        <s v="Black Christmas"/>
        <s v="ATL"/>
        <s v="Penelope"/>
        <s v="Bobby"/>
        <s v="Beerfest"/>
        <s v="Loving Annabelle"/>
        <s v="Akeelah and the Bee"/>
        <s v="See No Evil"/>
        <s v="Friends with Money"/>
        <s v="Flyboys"/>
        <s v="Paris, je t'aime"/>
        <s v="Hollywoodland"/>
        <s v="Everyone's Hero"/>
        <s v="The Fountain"/>
        <s v="Catch and Release"/>
        <s v="The Last Kiss"/>
        <s v="Little Children"/>
        <s v="Turistas"/>
        <s v="Tenacious D in the Pick of Destiny"/>
        <s v="Slither"/>
        <s v="Zoom"/>
        <s v="After the Wedding"/>
        <s v="The Astronaut Farmer"/>
        <s v="Black Snake Moan"/>
        <s v="Rang De Basanti"/>
        <s v="All the King's Men"/>
        <s v="This Is England"/>
        <s v="Hoot"/>
        <s v="Bug"/>
        <s v="A Scanner Darkly"/>
        <s v="DOA: Dead or Alive"/>
        <s v="Rescue Dawn"/>
        <s v="Grandma's Boy"/>
        <s v="For Your Consideration"/>
        <s v="Shortbus"/>
        <s v="Severance"/>
        <s v="Half Nelson"/>
        <s v="Let's Go to Prison"/>
        <s v="Peaceful Warrior"/>
        <s v="Inland Empire"/>
        <s v="The Fall"/>
        <s v="Factory Girl"/>
        <s v="The Ultimate Gift"/>
        <s v="Skinwalkers"/>
        <s v="Infamous"/>
        <s v="Find Me Guilty"/>
        <s v="Fur: an Imaginary Portrait of Diane Arbus"/>
        <s v="Cashback"/>
        <s v="Candy"/>
        <s v="A Guide to Recognizing Your Saints"/>
        <s v="Sixty Six"/>
        <s v="Starter for 10"/>
        <s v="The Breed"/>
        <s v="Reprise"/>
        <s v="Seraphim Falls"/>
        <s v="Paprika"/>
        <s v="Idiocracy"/>
        <s v="Wristcutters: A Love Story"/>
        <s v="Southland Tales"/>
        <s v="Old Joy"/>
        <s v="The Foot Fist Way"/>
        <s v="Hatchet"/>
        <s v="Mini's First Time"/>
        <s v="The Exterminating Angels"/>
        <s v="Behind the Mask: The Rise of Leslie Vernon"/>
        <s v="Pirates of the Caribbean: at World's End"/>
        <s v="Harry Potter and the Order of the Phoenix"/>
        <s v="Spider-Man 3"/>
        <s v="Shrek the Third"/>
        <s v="Transformers"/>
        <s v="Ratatouille"/>
        <s v="I Am Legend"/>
        <s v="The Simpsons Movie"/>
        <s v="National Treasure: Book of Secrets"/>
        <s v="The Bourne Ultimatum"/>
        <s v="Live Free or Die Hard"/>
        <s v="The Golden Compass"/>
        <s v="Alvin and the Chipmunks"/>
        <s v="Enchanted"/>
        <s v="Ocean's Thirteen"/>
        <s v="Fantastic 4: Rise of the Silver Surfer"/>
        <s v="Bee Movie"/>
        <s v="American Gangster"/>
        <s v="Rush Hour 3"/>
        <s v="Wild Hogs"/>
        <s v="Juno"/>
        <s v="Mr. Bean's Holiday"/>
        <s v="Ghost Rider"/>
        <s v="Knocked Up"/>
        <s v="Beowulf"/>
        <s v="Paranormal Activity"/>
        <s v="I Now Pronounce You Chuck &amp; Larry"/>
        <s v="The Bucket List"/>
        <s v="Evan Almighty"/>
        <s v="No Country for Old Men"/>
        <s v="Superbad"/>
        <s v="Meet the Robinsons"/>
        <s v="Norbit"/>
        <s v="P.S. I Love You"/>
        <s v="Sweeney Todd: the Demon Barber of Fleet Street"/>
        <s v="Surf's Up"/>
        <s v="The Game Plan"/>
        <s v="Resident Evil: Extinction"/>
        <s v="Music and Lyrics"/>
        <s v="Blades of Glory"/>
        <s v="Saw IV"/>
        <s v="Bridge to Terabithia"/>
        <s v="Stardust"/>
        <n v="1408"/>
        <s v="Atonement"/>
        <s v="Aliens vs. Predator: Requiem"/>
        <s v="The Heartbreak Kid"/>
        <s v="Charlie Wilson's War"/>
        <s v="Disturbia"/>
        <s v="Hotel for Dogs"/>
        <s v="The Water Horse"/>
        <s v="Hitman"/>
        <s v="Fred Claus"/>
        <s v="TMNT"/>
        <s v="Shooter"/>
        <s v="Michael Clayton"/>
        <s v="No Reservations"/>
        <s v="Fracture"/>
        <s v="Epic Movie"/>
        <s v="The Kingdom"/>
        <s v="La Vie En Rose"/>
        <s v="Zodiac"/>
        <s v="Premonition"/>
        <s v="Hannibal Rising"/>
        <s v="Hot Fuzz"/>
        <s v="Halloween"/>
        <s v="The Orphanage"/>
        <s v="The Number 23"/>
        <s v="Next"/>
        <s v="There Will Be Blood"/>
        <s v="Elizabeth: The Golden Age"/>
        <s v="30 Days of Night"/>
        <s v="Stomp the Yard"/>
        <s v="The Kite Runner"/>
        <s v="Perfect Stranger"/>
        <s v="License to Wed"/>
        <s v="3:10 to Yuma"/>
        <s v="The Brave One"/>
        <s v="Because I Said So"/>
        <s v="Mr. Magorium's Wonder Emporium"/>
        <s v="Dan in Real Life"/>
        <s v="Lust, Caution"/>
        <s v="August Rush"/>
        <s v="Underdog"/>
        <s v="28 Weeks Later"/>
        <s v="Lions for Lambs"/>
        <s v="The Reaping"/>
        <s v="Good Luck Chuck"/>
        <s v="The Mist"/>
        <s v="Into the Wild"/>
        <s v="Eastern Promises"/>
        <s v="Tyler Perry's Why Did I Get Married?"/>
        <s v="The Messengers"/>
        <s v="We Own the Night"/>
        <s v="Mr. Brooks"/>
        <s v="The Nanny Diaries"/>
        <s v="Death at a Funeral"/>
        <s v="Freedom Writers"/>
        <s v="Balls of Fury"/>
        <s v="Breach"/>
        <s v="War"/>
        <s v="The Invasion"/>
        <s v="Om Shanti Om"/>
        <s v="The Hills Have Eyes 2"/>
        <s v="Becoming Jane"/>
        <s v="Hostel: Part II"/>
        <s v="Vacancy"/>
        <s v="The Darjeeling Limited"/>
        <s v="Gone Baby Gone"/>
        <s v="Awake"/>
        <s v="88 Minutes"/>
        <s v="The Seeker: the Dark Is Rising"/>
        <s v="Daddy's Little Girls"/>
        <s v="Love in the Time of Cholera"/>
        <s v="Pathfinder"/>
        <s v="Nancy Drew"/>
        <s v="The Great Debaters"/>
        <s v="Across the Universe"/>
        <s v="In the Valley of Elah"/>
        <s v="The Last Mimzy"/>
        <s v="Shoot 'Em Up"/>
        <s v="Rendition"/>
        <s v="The Invisible"/>
        <s v="Mongol: The Rise of Genghis Khan"/>
        <s v="Bratz"/>
        <s v="Grindhouse"/>
        <s v="The Last Legion"/>
        <s v="Before the Devil Knows You're Dead"/>
        <s v="Georgia Rule"/>
        <s v="Persepolis"/>
        <s v="Cassandra's Dream"/>
        <s v="Dead Silence"/>
        <s v="Reign Over Me"/>
        <s v="Waitress"/>
        <s v="Reno 911! Miami"/>
        <s v="My Blueberry Nights"/>
        <s v="Like Stars on Earth"/>
        <s v="Once"/>
        <s v="Walk Hard: the Dewey Cox Story"/>
        <s v="The Diving Bell and the Butterfly"/>
        <s v="The Counterfeiters"/>
        <s v="The Visitor"/>
        <s v="In the Land of Women"/>
        <s v="Death Sentence"/>
        <s v="Evangelion: 1.0 You Are (Not) Alone"/>
        <s v="Primeval"/>
        <s v="The Assassination of Jesse James by the Coward Robert Ford"/>
        <s v="Elite Squad"/>
        <s v="Hot Rod"/>
        <s v="Sydney White"/>
        <s v="The Comebacks"/>
        <s v="In the Name of the King: A Dungeon Siege Tale"/>
        <s v="I'm Not There"/>
        <s v="Lars and the Real Girl"/>
        <s v="Captivity"/>
        <s v="Son of Rambow"/>
        <s v="The Savages"/>
        <s v="4 Months, 3 Weeks and 2 Days"/>
        <s v="Jab We Met"/>
        <s v="I Know Who Killed Me"/>
        <s v="The Condemned"/>
        <s v="Things We Lost in the Fire"/>
        <s v="Funny Games"/>
        <s v="P2"/>
        <s v="The Hunting Party"/>
        <s v="The Life Before Her Eyes"/>
        <s v="The Jane Austen Book Club"/>
        <s v="Feast of Love"/>
        <s v="Who's Your Caddy?"/>
        <s v="Diary of the Dead"/>
        <s v="The Lookout"/>
        <s v="Charlie Bartlett"/>
        <s v="Rogue"/>
        <s v="Margot at the Wedding"/>
        <s v="Rise: Blood Hunter"/>
        <s v="Teeth"/>
        <s v="Reservation Road"/>
        <s v="Savage Grace"/>
        <s v="Eagle vs Shark"/>
        <s v="Sex and Death 101"/>
        <s v="The Brothers Solomon"/>
        <s v="Redacted"/>
        <s v="Joshua"/>
        <s v="Towelhead"/>
        <s v="Boarding Gate"/>
        <s v="Timecrimes"/>
        <s v="Meet Bill"/>
        <s v="Chapter 27"/>
        <s v="Shotgun Stories"/>
        <s v="Smiley Face"/>
        <s v="Postal"/>
        <s v="Shelter"/>
        <s v="Hounddog"/>
        <s v="The Nines"/>
        <s v="The Babysitters"/>
        <s v="The Dark Knight"/>
        <s v="Indiana Jones and the Kingdom of the Crystal Skull"/>
        <s v="Kung Fu Panda"/>
        <s v="Hancock"/>
        <s v="Mamma Mia!"/>
        <s v="Madagascar: Escape 2 Africa"/>
        <s v="Quantum of Solace"/>
        <s v="Iron Man"/>
        <s v="WALLÂ·E"/>
        <s v="The Chronicles of Narnia: Prince Caspian"/>
        <s v="Sex and the City"/>
        <s v="The Mummy: Tomb of the Dragon Emperor"/>
        <s v="Slumdog Millionaire"/>
        <s v="Wanted"/>
        <s v="The Curious Case of Benjamin Button"/>
        <s v="Bolt"/>
        <s v="Horton Hears a Who!"/>
        <s v="Gran Torino"/>
        <s v="10,000 BC"/>
        <s v="The Incredible Hulk"/>
        <s v="Marley &amp; Me"/>
        <s v="High School Musical 3: Senior Year"/>
        <s v="Journey to the Center of the Earth"/>
        <s v="The Day the Earth Stood Still"/>
        <s v="Get Smart"/>
        <s v="Taken"/>
        <s v="Jumper"/>
        <s v="Yes Man"/>
        <s v="What Happens in Vegas"/>
        <s v="Bedtime Stories"/>
        <s v="Australia"/>
        <s v="Ponyo"/>
        <s v="You Don't Mess with the Zohan"/>
        <s v="Valkyrie"/>
        <s v="Tropic Thunder"/>
        <s v="Eagle Eye"/>
        <s v="Cloverfield"/>
        <s v="Seven Pounds"/>
        <s v="Hellboy II: the Golden Army"/>
        <s v="The Spiderwick Chronicles"/>
        <s v="Four Christmases"/>
        <s v="Burn After Reading"/>
        <s v="The Happening"/>
        <s v="27 Dresses"/>
        <n v="21"/>
        <s v="Vantage Point"/>
        <s v="Step Up 2: the Streets"/>
        <s v="Beverly Hills Chihuahua"/>
        <s v="Asterix at the Olympic Games"/>
        <s v="Red Cliff"/>
        <s v="The Forbidden Kingdom"/>
        <s v="Step Brothers"/>
        <s v="Body of Lies"/>
        <s v="Saw V"/>
        <s v="Changeling"/>
        <s v="Rambo"/>
        <s v="Fool's Gold"/>
        <s v="Transporter 3"/>
        <s v="The Reader"/>
        <s v="Made of Honor"/>
        <s v="Forgetting Sarah Marshall"/>
        <s v="Pineapple Express"/>
        <s v="Nim's Island"/>
        <s v="Vicky Cristina Barcelona"/>
        <s v="Speed Racer"/>
        <s v="Role Models"/>
        <s v="Max Payne"/>
        <s v="The Tale of Despereaux"/>
        <s v="Meet the Spartans"/>
        <s v="Nights in Rodanthe"/>
        <s v="The Strangers"/>
        <s v="Righteous Kill"/>
        <s v="The Other Boleyn Girl"/>
        <s v="Mirrors"/>
        <s v="Death Race"/>
        <s v="Revolutionary Road"/>
        <s v="Babylon A.D."/>
        <s v="Superhero Movie"/>
        <s v="Departures"/>
        <s v="The House Bunny"/>
        <s v="The X Files: I Want to Believe"/>
        <s v="Star Wars: The Clone Wars"/>
        <s v="Street Kings"/>
        <s v="The Bank Job"/>
        <s v="Baby Mama"/>
        <s v="Inkheart"/>
        <s v="The Eye"/>
        <s v="Definitely, Maybe"/>
        <s v="Milk"/>
        <s v="Untraceable"/>
        <s v="Doubt"/>
        <s v="Meet Dave"/>
        <s v="Defiance"/>
        <s v="The Women"/>
        <s v="Drillbit Taylor"/>
        <s v="CJ7"/>
        <s v="The Hurt Locker"/>
        <s v="Shutter"/>
        <s v="One Missed Call"/>
        <s v="The Wrestler"/>
        <s v="Lakeview Terrace"/>
        <s v="The Sisterhood of the Traveling Pants 2"/>
        <s v="The Good the Bad the Weird"/>
        <s v="Semi-Pro"/>
        <s v="Welcome Home, Roscoe Jenkins"/>
        <s v="Harold &amp; Kumar Escape from Guantanamo Bay"/>
        <s v="The Duchess"/>
        <s v="Zack and Miri Make a Porno"/>
        <s v="Bangkok Dangerous"/>
        <s v="Meet the Browns"/>
        <s v="Never Back Down"/>
        <s v="My Best Friend's Girl"/>
        <s v="Quarantine"/>
        <s v="Leatherheads"/>
        <s v="The Love Guru"/>
        <s v="The Boy in the Striped Pajamas"/>
        <s v="The Secret Life of Bees"/>
        <s v="The Spirit"/>
        <s v="Ghajini"/>
        <s v="The Family That Preys"/>
        <s v="Gomorrah"/>
        <s v="Disaster Movie"/>
        <s v="Che: Part One"/>
        <s v="In Bruges"/>
        <s v="Nick and Norah's Infinite Playlist"/>
        <s v="Fireproof"/>
        <s v="Last Chance Harvey"/>
        <s v="Pride and Glory"/>
        <s v="Igor"/>
        <s v="Be Kind Rewind"/>
        <s v="W."/>
        <s v="Shorts"/>
        <s v="Appaloosa"/>
        <s v="Traitor"/>
        <s v="Frost/Nixon"/>
        <s v="Ghost Town"/>
        <s v="The Baader Meinhof Complex"/>
        <s v="Mad Money"/>
        <s v="RocknRolla"/>
        <s v="The Ruins"/>
        <s v="Doomsday"/>
        <s v="Wild Child"/>
        <s v="Felon"/>
        <s v="Blindness"/>
        <s v="How to Lose Friends &amp; Alienate People"/>
        <s v="Sex Drive"/>
        <s v="Happy-Go-Lucky"/>
        <s v="Easy Virtue"/>
        <s v="Deception"/>
        <s v="City of Ember"/>
        <s v="Rachel Getting Married"/>
        <s v="Miss Pettigrew Lives for a Day"/>
        <s v="Sunshine Cleaning"/>
        <s v="Two Lovers"/>
        <s v="New York, I Love You"/>
        <s v="Brideshead Revisited"/>
        <s v="Let the Right One In"/>
        <s v="Stop-Loss"/>
        <s v="Waltz with Bashir"/>
        <s v="Punisher: War Zone"/>
        <s v="The Express"/>
        <s v="Cadillac Records"/>
        <s v="The Rocker"/>
        <s v="Outlander"/>
        <s v="Strange Wilderness"/>
        <s v="What Just Happened"/>
        <s v="Transsiberian"/>
        <s v="Passengers"/>
        <s v="The Burning Plain"/>
        <s v="The Brothers Bloom"/>
        <s v="Frozen River"/>
        <s v="Synecdoche, New York"/>
        <s v="Bottle Shock"/>
        <s v="The Edge of Love"/>
        <s v="Eden Lake"/>
        <s v="Choke"/>
        <s v="The Midnight Meat Train"/>
        <s v="Pathology"/>
        <s v="Hunger"/>
        <s v="Chocolate"/>
        <s v="The Wackness"/>
        <s v="Killshot"/>
        <s v="Redbelt"/>
        <s v="JCVD"/>
        <s v="Bronson"/>
        <s v="The Hottie &amp; the Nottie"/>
        <s v="Tokyo!"/>
        <s v="Wendy and Lucy"/>
        <s v="Surveillance"/>
        <s v="Donkey Punch"/>
        <s v="Nothing But the Truth"/>
        <s v="Hell Ride"/>
        <s v="The Informers"/>
        <s v="Chaos Theory"/>
        <s v="Repo! The Genetic Opera"/>
        <s v="Surfer, Dude"/>
        <s v="I Can't Think Straight"/>
        <s v="Pontypool"/>
        <s v="Avatar"/>
        <s v="Harry Potter and the Half-Blood Prince"/>
        <s v="Ice Age: Dawn of the Dinosaurs"/>
        <s v="Transformers: Revenge of the Fallen"/>
        <n v="2012"/>
        <s v="Up"/>
        <s v="The Twilight Saga: New Moon"/>
        <s v="Sherlock Holmes"/>
        <s v="Angels &amp; Demons"/>
        <s v="The Hangover"/>
        <s v="Alvin and the Chipmunks: the Squeakquel"/>
        <s v="Night at the Museum: Battle of the Smithsonian"/>
        <s v="Star Trek"/>
        <s v="Monsters vs. Aliens"/>
        <s v="X-Men Origins: Wolverine"/>
        <s v="Terminator Salvation"/>
        <s v="Fast &amp; Furious"/>
        <s v="A Christmas Carol"/>
        <s v="The Ugly Truth"/>
        <s v="Inglourious Basterds"/>
        <s v="The Proposal"/>
        <s v="The Blind Side"/>
        <s v="G.I. Joe: The Rise of Cobra"/>
        <s v="G-Force"/>
        <s v="The Princess and the Frog"/>
        <s v="Cloudy with a Chance of Meatballs"/>
        <s v="It's Complicated"/>
        <s v="Public Enemies"/>
        <s v="District 9"/>
        <s v="The Final Destination"/>
        <s v="Watchmen"/>
        <s v="Knowing"/>
        <s v="Paul Blart: Mall Cop"/>
        <s v="He's Just Not That Into You"/>
        <s v="Couples Retreat"/>
        <s v="Up in the Air"/>
        <s v="Hannah Montana: The Movie"/>
        <s v="The Taking of Pelham 123"/>
        <s v="BrÃ¼no"/>
        <s v="17 Again"/>
        <s v="Julie &amp; Julia"/>
        <s v="Law Abiding Citizen"/>
        <s v="Coraline"/>
        <s v="Surrogates"/>
        <s v="Invictus"/>
        <s v="Bride Wars"/>
        <s v="Confessions of a Shopaholic"/>
        <s v="Race to Witch Mountain"/>
        <s v="Planet 51"/>
        <s v="The Girl with the Dragon Tattoo"/>
        <s v="Zombieland"/>
        <s v="Ghosts of Girlfriends Past"/>
        <s v="The Time Traveler's Wife"/>
        <s v="Where the Wild Things Are"/>
        <s v="Old Dogs"/>
        <s v="My Sister's Keeper"/>
        <s v="The Lovely Bones"/>
        <s v="Underworld: Rise of the Lycans"/>
        <s v="I Love You, Man"/>
        <s v="Drag Me to Hell"/>
        <s v="Madea Goes to Jail"/>
        <s v="State of Play"/>
        <s v="Did You Hear About the Morgans?"/>
        <s v="Duplicity"/>
        <s v="Orphan"/>
        <s v="The Haunting in Connecticut"/>
        <s v="The Pink Panther 2"/>
        <s v="Obsessed"/>
        <s v="Funny People"/>
        <s v="The Men Who Stare at Goats"/>
        <s v="Land of the Lost"/>
        <s v="Saw VI"/>
        <s v="The Girl Who Played with Fire"/>
        <s v="Precious"/>
        <s v="Year One"/>
        <s v="The Imaginarium of Doctor Parnassus"/>
        <s v="Ninja Assassin"/>
        <s v="500 Days of Summer"/>
        <s v="3 Idiots"/>
        <s v="The International"/>
        <s v="Aliens in the Attic"/>
        <s v="Dragonball Evolution"/>
        <s v="Nine"/>
        <s v="Daybreakers"/>
        <s v="Coco Before Chanel"/>
        <s v="Push"/>
        <n v="9"/>
        <s v="The Fourth Kind"/>
        <s v="Crazy Heart"/>
        <s v="Fantastic Mr. Fox"/>
        <s v="The Last House on the Left"/>
        <s v="Brooklyn's Finest"/>
        <s v="Notorious"/>
        <s v="The Girl Who Kicked the Hornet's Nest"/>
        <s v="Brothers"/>
        <s v="The Informant!"/>
        <s v="The Uninvited"/>
        <s v="Gamer"/>
        <s v="All About Steve"/>
        <s v="Astro Boy"/>
        <s v="Agora"/>
        <s v="Cirque du Freak: the Vampire's Assistant"/>
        <s v="The Soloist"/>
        <s v="Broken Embraces"/>
        <s v="Pirate Radio"/>
        <s v="Love Happens"/>
        <s v="Whatever Works"/>
        <s v="The Secret in Their Eyes"/>
        <s v="Crank: High Voltage"/>
        <s v="The Box"/>
        <s v="Fighting"/>
        <s v="The Invention of Lying"/>
        <s v="Jennifer's Body"/>
        <s v="A Serious Man"/>
        <s v="The Young Victoria"/>
        <s v="Case 39"/>
        <s v="The Road"/>
        <s v="Sorority Row"/>
        <s v="Splice"/>
        <s v="Observe and Report"/>
        <s v="An Education"/>
        <s v="A Single Man"/>
        <s v="A Perfect Getaway"/>
        <s v="I Love You Phillip Morris"/>
        <s v="Pandorum"/>
        <s v="My Life in Ruins"/>
        <s v="Youth in Revolt"/>
        <s v="The White Ribbon"/>
        <s v="[Rec]Â²"/>
        <s v="Fired Up!"/>
        <s v="Summer Wars"/>
        <s v="Whiteout"/>
        <s v="A Prophet"/>
        <s v="12 Rounds"/>
        <s v="Mother"/>
        <s v="Adventureland"/>
        <s v="Whip It"/>
        <s v="I Love You, Beth Cooper"/>
        <s v="Away We Go"/>
        <s v="The Goods: Live Hard, Sell Hard"/>
        <s v="Bright Star"/>
        <s v="Chloe"/>
        <s v="Thirst"/>
        <s v="Street Fighter: The Legend of Chun-Li"/>
        <s v="Spread"/>
        <s v="I Am Love"/>
        <s v="Extract"/>
        <s v="The Boondock Saints II: All Saints Day"/>
        <s v="Bad Lieutenant: Port of Call New Orleans"/>
        <s v="Harry Brown"/>
        <s v="The Collector"/>
        <s v="Moon"/>
        <s v="ChÃ©ri"/>
        <s v="City Island"/>
        <s v="In the Loop"/>
        <s v="Antichrist"/>
        <s v="The Joneses"/>
        <s v="Nowhere Boy"/>
        <s v="Carriers"/>
        <s v="Sin Nombre"/>
        <s v="Miss March"/>
        <s v="Beyond a Reasonable Doubt"/>
        <s v="The Damned United"/>
        <s v="Crossing Over"/>
        <s v="Mr. Nobody"/>
        <s v="After.Life"/>
        <s v="Fish Tank"/>
        <s v="Dead Snow"/>
        <s v="The Secret of Kells"/>
        <s v="Ondine"/>
        <s v="The Messenger"/>
        <s v="The Girlfriend Experience"/>
        <s v="Fanboys"/>
        <s v="The Disappearance of Alice Creed"/>
        <s v="Darbareye Elly"/>
        <s v="Enter the Void"/>
        <s v="Middle Men"/>
        <s v="Dogtooth"/>
        <s v="Bitch Slap"/>
        <s v="Survival of the Dead"/>
        <s v="Serious Moonlight"/>
        <s v="The Human Centipede (First Sequence)"/>
        <s v="Black Dynamite"/>
        <s v="Valhalla Rising"/>
        <s v="World's Greatest Dad"/>
        <s v="Gentlemen Broncos"/>
        <s v="Cracks"/>
        <s v="The House of the Devil"/>
        <s v="The Answer Man"/>
        <s v="Paper Man"/>
        <s v="Tanner Hall"/>
        <s v="Daniel and Ana"/>
        <s v="Now &amp; Later"/>
        <s v="Toy Story 3"/>
        <s v="Alice in Wonderland"/>
        <s v="Harry Potter and the Deathly Hallows: Part 1"/>
        <s v="Inception"/>
        <s v="Shrek Forever After"/>
        <s v="The Twilight Saga: Eclipse"/>
        <s v="Iron Man 2"/>
        <s v="Tangled"/>
        <s v="Despicable Me"/>
        <s v="How to Train Your Dragon"/>
        <s v="The King's Speech"/>
        <s v="The Chronicles of Narnia: the Voyage of the Dawn Treader"/>
        <s v="TRON: Legacy"/>
        <s v="Prince of Persia: the Sands of Time"/>
        <s v="Black Swan"/>
        <s v="Megamind"/>
        <s v="Robin Hood"/>
        <s v="The Last Airbender"/>
        <s v="Little Fockers"/>
        <s v="Resident Evil: Afterlife"/>
        <s v="Shutter Island"/>
        <s v="Salt"/>
        <s v="Sex and the City 2"/>
        <s v="The Tourist"/>
        <s v="The Expendables"/>
        <s v="Grown Ups"/>
        <s v="Knight and Day"/>
        <s v="True Grit"/>
        <s v="Gulliver's Travels"/>
        <s v="Percy Jackson &amp; the Olympians: The Lightning Thief"/>
        <s v="The Social Network"/>
        <s v="Valentine's Day"/>
        <s v="The Sorcerer's Apprentice"/>
        <s v="Due Date"/>
        <s v="Eat Pray Love"/>
        <s v="Yogi Bear"/>
        <s v="RED"/>
        <s v="Paranormal Activity 2"/>
        <s v="The A-Team"/>
        <s v="The Other Guys"/>
        <s v="Unstoppable"/>
        <s v="The Book of Eli"/>
        <s v="Green Zone"/>
        <s v="The Town"/>
        <s v="Date Night"/>
        <s v="The Secret World of Arrietty"/>
        <s v="Legend of the Guardians: the Owls of Ga'Hoole"/>
        <s v="The Bounty Hunter"/>
        <s v="Wall Street: Money Never Sleeps"/>
        <s v="The Fighter"/>
        <s v="Predators"/>
        <s v="Dear John"/>
        <s v="Tooth Fairy"/>
        <s v="Hereafter"/>
        <s v="Life as We Know It"/>
        <s v="Love &amp; Other Drugs"/>
        <s v="Insidious"/>
        <s v="Killers"/>
        <s v="Kick-Ass"/>
        <s v="Nanny McPhee Returns"/>
        <s v="Get Him to the Greek"/>
        <s v="Burlesque"/>
        <s v="The Last Song"/>
        <s v="Dinner for Schmucks"/>
        <s v="Piranha 3D"/>
        <s v="Edge of Darkness"/>
        <s v="Vampires Suck"/>
        <s v="Takers"/>
        <s v="Letters to Juliet"/>
        <s v="The Back-up Plan"/>
        <s v="Diary of a Wimpy Kid"/>
        <s v="Easy A"/>
        <s v="The Last Exorcism"/>
        <s v="Legion"/>
        <s v="The American"/>
        <s v="The Next Three Days"/>
        <s v="Skyline"/>
        <s v="The Spy Next Door"/>
        <s v="Hot Tub Time Machine"/>
        <s v="Devil"/>
        <s v="127 Hours"/>
        <s v="Why Did I Get Married Too?"/>
        <s v="The Ghost Writer"/>
        <s v="Secretariat"/>
        <s v="Morning Glory"/>
        <s v="Remember Me"/>
        <s v="Cop Out"/>
        <s v="The Crazies"/>
        <s v="Little White Lies"/>
        <s v="From Paris with Love"/>
        <s v="The Switch"/>
        <s v="She's Out of My League"/>
        <s v="Scott Pilgrim vs. the World"/>
        <s v="How Do You Know"/>
        <s v="Charlie St. Cloud"/>
        <s v="The Debt"/>
        <s v="Machete"/>
        <s v="The Man from Nowhere"/>
        <s v="Boy"/>
        <s v="When in Rome"/>
        <s v="My Name Is Khan"/>
        <s v="Going the Distance"/>
        <s v="Don't Be Afraid of the Dark"/>
        <s v="For Colored Girls"/>
        <s v="Furry Vengeance"/>
        <s v="You Will Meet a Tall Dark Stranger"/>
        <s v="Faster"/>
        <s v="The Kids Are All Right"/>
        <s v="Leap Year"/>
        <s v="You Again"/>
        <s v="The Losers"/>
        <s v="Ramona and Beezus"/>
        <s v="Let Me In"/>
        <s v="Biutiful"/>
        <s v="Elle s'appelait Sarah"/>
        <s v="The Way Back"/>
        <s v="My Soul to Take"/>
        <s v="Country Strong"/>
        <s v="Buried"/>
        <s v="13 Assassins"/>
        <s v="Repo Men"/>
        <s v="The Conspirator"/>
        <s v="Blue Valentine"/>
        <s v="Extraordinary Measures"/>
        <s v="Ip Man 2"/>
        <s v="The Housemaid"/>
        <s v="Somewhere"/>
        <s v="Beginners"/>
        <s v="Winter's Bone"/>
        <s v="The Way"/>
        <s v="I Saw the Devil"/>
        <s v="Barney's Version"/>
        <s v="Tamara Drewe"/>
        <s v="Conviction"/>
        <s v="The Warrior's Way"/>
        <s v="Last Night"/>
        <s v="Jonah Hex"/>
        <s v="Stone"/>
        <s v="Cyrus"/>
        <s v="Never Let Me Go"/>
        <s v="MacGruber"/>
        <s v="Snabba Cash"/>
        <s v="London Boulevard"/>
        <s v="The Company Men"/>
        <s v="Certified Copy"/>
        <s v="Animal Kingdom"/>
        <s v="Incendies"/>
        <s v="Centurion"/>
        <s v="It's Kind of a Funny Story"/>
        <s v="Greenberg"/>
        <s v="Four Lions"/>
        <s v="Trollhunter"/>
        <s v="Tucker and Dale vs Evil"/>
        <s v="Rabbit Hole"/>
        <s v="Monsters"/>
        <s v="The Runaways"/>
        <s v="Flipped"/>
        <s v="The Killer Inside Me"/>
        <s v="The Trip"/>
        <s v="Submarine"/>
        <s v="Frozen"/>
        <s v="Love Crime"/>
        <s v="Wild Target"/>
        <s v="Everything Must Go"/>
        <s v="Twelve"/>
        <s v="Henry's Crime"/>
        <s v="The Whistleblower"/>
        <s v="All Good Things"/>
        <s v="Vanishing on 7th Street"/>
        <s v="I Spit on Your Grave"/>
        <s v="Uncle Boonmee Who Can Recall His Past Lives"/>
        <s v="Meek's Cutoff"/>
        <s v="What If..."/>
        <s v="The Extra Man"/>
        <s v="Kaboom"/>
        <s v="I'm Still Here"/>
        <s v="The Perfect Host"/>
        <s v="Hesher"/>
        <s v="Udaan"/>
        <s v="Super"/>
        <s v="The Silence"/>
        <s v="The Tempest"/>
        <s v="Stake Land"/>
        <s v="Black Death"/>
        <s v="Hatchet II"/>
        <s v="Love Ranch"/>
        <s v="Dirty Girl"/>
        <s v="Rubber"/>
        <s v="Beyond the Black Rainbow"/>
        <s v="Passion Play"/>
        <s v="Elektra Luxx"/>
        <s v="Harry Potter and the Deathly Hallows: Part 2"/>
        <s v="Transformers: Dark of the Moon"/>
        <s v="Pirates of the Caribbean: on Stranger Tides"/>
        <s v="The Twilight Saga: Breaking Dawn - Part 1"/>
        <s v="Mission: Impossible - Ghost Protocol"/>
        <s v="Kung Fu Panda 2"/>
        <s v="Fast Five"/>
        <s v="The Hangover Part II"/>
        <s v="The Smurfs"/>
        <s v="Cars 2"/>
        <s v="Puss in Boots"/>
        <s v="Sherlock Holmes: A Game of Shadows"/>
        <s v="Rio"/>
        <s v="Rise of the Planet of the Apes"/>
        <s v="Thor"/>
        <s v="The Intouchables"/>
        <s v="The Adventures of Tintin"/>
        <s v="Captain America: the First Avenger"/>
        <s v="X-Men: First Class"/>
        <s v="Alvin and the Chipmunks: Chipwrecked"/>
        <s v="Real Steel"/>
        <s v="Bridesmaids"/>
        <s v="Super 8"/>
        <s v="Rango"/>
        <s v="The Green Hornet"/>
        <s v="Immortals"/>
        <s v="Green Lantern"/>
        <s v="The Help"/>
        <s v="Bad Teacher"/>
        <s v="Just Go with It"/>
        <s v="Battle Los Angeles"/>
        <s v="Horrible Bosses"/>
        <s v="Gnomeo &amp; Juliet"/>
        <s v="Mr. Popper's Penguins"/>
        <s v="Hugo"/>
        <s v="Hop"/>
        <s v="War Horse"/>
        <s v="The Descendants"/>
        <s v="Cowboys &amp; Aliens"/>
        <s v="In Time"/>
        <s v="Zookeeper"/>
        <s v="The Muppets"/>
        <s v="Limitless"/>
        <s v="Johnny English Reborn"/>
        <s v="Happy Feet Two"/>
        <s v="Final Destination 5"/>
        <s v="Tower Heist"/>
        <s v="Midnight in Paris"/>
        <s v="I Am Number Four"/>
        <s v="Jack and Jill"/>
        <s v="Friends with Benefits"/>
        <s v="No Strings Attached"/>
        <s v="Source Code"/>
        <s v="Crazy, Stupid, Love."/>
        <s v="New Year's Eve"/>
        <s v="The Best Exotic Marigold Hotel"/>
        <s v="Contagion"/>
        <s v="Unknown"/>
        <s v="The Artist"/>
        <s v="Ghost Rider: Spirit of Vengeance"/>
        <s v="The Adjustment Bureau"/>
        <s v="We Bought a Zoo"/>
        <s v="Water for Elephants"/>
        <s v="The Iron Lady"/>
        <s v="Moneyball"/>
        <s v="Sanctum"/>
        <s v="Paul"/>
        <s v="Scream 4"/>
        <s v="The Rite"/>
        <s v="Dolphin Tale"/>
        <s v="Season of the Witch"/>
        <s v="Red Riding Hood"/>
        <s v="Sucker Punch"/>
        <s v="The Inbetweeners"/>
        <s v="The Lincoln Lawyer"/>
        <s v="Hall Pass"/>
        <s v="Spy Kids 4-D: All the Time in the World"/>
        <s v="J. Edgar"/>
        <s v="Big Mommas: Like Father, Like Son"/>
        <s v="Abduction"/>
        <s v="Tinker Tailor Soldier Spy"/>
        <s v="The Grey"/>
        <s v="Drive"/>
        <s v="The Ides of March"/>
        <s v="The Mechanic"/>
        <s v="The Change-Up"/>
        <s v="Larry Crowne"/>
        <s v="Diary of a Wimpy Kid: Rodrick Rules"/>
        <s v="Colombiana"/>
        <s v="The Cabin in the Woods"/>
        <s v="The Dilemma"/>
        <s v="Something Borrowed"/>
        <s v="The Darkest Hour"/>
        <s v="Hanna"/>
        <s v="From Up on Poppy Hill"/>
        <s v="One Day"/>
        <s v="The Tree of Life"/>
        <s v="Killer Elite"/>
        <s v="Extremely Loud &amp; Incredibly Close"/>
        <s v="Winnie the Pooh"/>
        <s v="Soul Surfer"/>
        <s v="Beastly"/>
        <s v="Shark Night"/>
        <s v="50/50"/>
        <s v="Drive Angry"/>
        <s v="30 Minutes or Less"/>
        <s v="The Roommate"/>
        <s v="Dream House"/>
        <s v="Monte Carlo"/>
        <s v="The Eagle"/>
        <s v="Courageous"/>
        <s v="My Week with Marilyn"/>
        <s v="The Sitter"/>
        <s v="Salmon Fishing in the Yemen"/>
        <s v="Haywire"/>
        <s v="The Skin I Live In"/>
        <s v="Carnage"/>
        <s v="A Dangerous Method"/>
        <s v="What's Your Number?"/>
        <s v="The Rum Diary"/>
        <s v="Your Highness"/>
        <s v="You're Next"/>
        <s v="Apollo 18"/>
        <s v="Our Idiot Brother"/>
        <s v="Warrior"/>
        <s v="Young Adult"/>
        <s v="A Separation"/>
        <s v="Hysteria"/>
        <s v="The Guard"/>
        <s v="Margin Call"/>
        <s v="Shame"/>
        <s v="Jo NesbÃ¸'s Headhunters"/>
        <s v="Melancholia"/>
        <s v="Silent House"/>
        <s v="Anonymous"/>
        <s v="This Must Be the Place"/>
        <s v="Win Win"/>
        <s v="Rockstar"/>
        <s v="Straw Dogs"/>
        <s v="Bernie"/>
        <s v="We Need to Talk About Kevin"/>
        <s v="The Raid: Redemption"/>
        <s v="The Big Year"/>
        <s v="Take Me Home Tonight"/>
        <s v="The Beaver"/>
        <s v="Goon"/>
        <s v="Attack the Block"/>
        <s v="The Devil's Double"/>
        <s v="Zindagi Na Milegi Dobara"/>
        <s v="Take This Waltz"/>
        <s v="Martha Marcy May Marlene"/>
        <s v="Killer Joe"/>
        <s v="Atlas Shrugged: Part I"/>
        <n v="360"/>
        <s v="Like Crazy"/>
        <s v="Elles"/>
        <s v="Take Shelter"/>
        <s v="Special Forces"/>
        <s v="Machine Gun Preacher"/>
        <s v="Your Sister's Sister"/>
        <s v="The Deep Blue Sea"/>
        <s v="The Prey"/>
        <s v="Jin ling shi san chai"/>
        <s v="Bucky Larson: Born to Be a Star"/>
        <s v="Coriolanus"/>
        <s v="Once Upon a Time in Anatolia"/>
        <s v="W.E."/>
        <s v="Another Earth"/>
        <s v="The Art of Getting by"/>
        <s v="Red State"/>
        <s v="Detachment"/>
        <s v="The Hunter"/>
        <s v="Oslo, August 31st"/>
        <s v="House of Tolerance"/>
        <s v="A Good Old Fashioned Orgy"/>
        <s v="The Snowtown Murders"/>
        <s v="Texas Killing Fields"/>
        <s v="Weekend"/>
        <s v="Kill the Irishman"/>
        <s v="Perfect Sense"/>
        <s v="Hobo with a Shotgun"/>
        <s v="Tyrannosaur"/>
        <s v="Kill List"/>
        <s v="Sound of My Voice"/>
        <s v="Sleeping Beauty"/>
        <s v="10 Years"/>
        <s v="Butter"/>
        <s v="The Human Centipede II (Full Sequence)"/>
        <s v="The Divide"/>
        <s v="Angels Crest"/>
        <s v="Skyfall"/>
        <s v="The Dark Knight Rises"/>
        <s v="The Hobbit: An Unexpected Journey"/>
        <s v="Ice Age: Continental Drift"/>
        <s v="The Twilight Saga: Breaking Dawn - Part 2"/>
        <s v="The Amazing Spider-Man"/>
        <s v="Madagascar 3: Europe's Most Wanted"/>
        <s v="The Hunger Games"/>
        <s v="Men in Black 3"/>
        <s v="Life of Pi"/>
        <s v="Ted"/>
        <s v="Brave"/>
        <s v="Wreck-It Ralph"/>
        <s v="Django Unchained"/>
        <s v="Prometheus"/>
        <s v="Snow White and the Huntsman"/>
        <s v="Taken 2"/>
        <s v="Hotel Transylvania"/>
        <s v="The Lorax"/>
        <s v="Journey 2: The Mysterious Island"/>
        <s v="The Expendables 2"/>
        <s v="Rise of the Guardians"/>
        <s v="Battleship"/>
        <s v="Wrath of the Titans"/>
        <s v="John Carter"/>
        <s v="The Bourne Legacy"/>
        <s v="Lincoln"/>
        <s v="Dark Shadows"/>
        <s v="Resident Evil: Retribution"/>
        <s v="Silver Linings Playbook"/>
        <s v="American Reunion"/>
        <s v="Argo"/>
        <s v="Jack Reacher"/>
        <s v="Safe House"/>
        <s v="21 Jump Street"/>
        <s v="The Impossible"/>
        <s v="The Vow"/>
        <s v="Mirror Mirror"/>
        <s v="The Dictator"/>
        <s v="Looper"/>
        <s v="Magic Mike"/>
        <s v="Flight"/>
        <s v="Underworld: Awakening"/>
        <s v="This Means War"/>
        <s v="Paranormal Activity 4"/>
        <s v="Step Up Revolution"/>
        <s v="Zero Dark Thirty"/>
        <s v="Cloud Atlas"/>
        <s v="The Woman in Black"/>
        <s v="Chronicle"/>
        <s v="The Pirates! Band of Misfits"/>
        <s v="Parental Guidance"/>
        <s v="Abraham Lincoln: Vampire Hunter"/>
        <s v="Pitch Perfect"/>
        <s v="Hope Springs"/>
        <s v="ParaNorman"/>
        <s v="The Campaign"/>
        <s v="The Devil Inside"/>
        <s v="The Lucky One"/>
        <s v="Contraband"/>
        <s v="Think Like a Man"/>
        <s v="This Is 40"/>
        <s v="The Possession"/>
        <s v="What to Expect When You're Expecting"/>
        <s v="Savages"/>
        <s v="Sinister"/>
        <s v="Act of Valor"/>
        <s v="Frankenweenie"/>
        <s v="Diary of a Wimpy Kid: Dog Days"/>
        <s v="Escape from Planet Earth"/>
        <s v="To Rome with Love"/>
        <s v="Here Comes the Boom"/>
        <s v="The Watch"/>
        <s v="Moonrise Kingdom"/>
        <s v="Rock of Ages"/>
        <s v="That's My Boy"/>
        <s v="The Odd Life of Timothy Green"/>
        <s v="Lawless"/>
        <s v="Silent Hill: Revelation"/>
        <s v="End of Watch"/>
        <s v="The Three Stooges"/>
        <s v="The Five-Year Engagement"/>
        <s v="Red Tails"/>
        <s v="Trouble with the Curve"/>
        <s v="Man on a Ledge"/>
        <s v="The Place Beyond the Pines"/>
        <s v="House at the End of the Street"/>
        <s v="The Guilt Trip"/>
        <s v="Dredd"/>
        <s v="Chernobyl Diaries"/>
        <s v="One for the Money"/>
        <s v="Killing Them Softly"/>
        <s v="Arbitrage"/>
        <s v="Alex Cross"/>
        <s v="The Perks of Being a Wallflower"/>
        <s v="Lockout"/>
        <s v="Mud"/>
        <s v="Seven Psychopaths"/>
        <s v="Spring Breakers"/>
        <s v="Premium Rush"/>
        <s v="The Raven"/>
        <s v="Amour"/>
        <s v="The Master"/>
        <s v="Hitchcock"/>
        <s v="Rust and Bone"/>
        <s v="Big Miracle"/>
        <s v="Wanderlust"/>
        <s v="Kon-Tiki"/>
        <s v="Upside Down"/>
        <s v="A Thousand Words"/>
        <s v="Bullet to the Head"/>
        <s v="Beasts of the Southern Wild"/>
        <s v="The Man with the Iron Fists"/>
        <s v="The Company You Keep"/>
        <s v="Gone"/>
        <s v="Stolen"/>
        <s v="The Cold Light of Day"/>
        <s v="Hit and Run"/>
        <s v="In the House"/>
        <s v="The Words"/>
        <s v="The Hunt"/>
        <s v="A Royal Affair"/>
        <s v="Red Lights"/>
        <s v="The Angels' Share"/>
        <s v="People Like Us"/>
        <s v="Bachelorette"/>
        <s v="Seeking a Friend for the End of the World"/>
        <s v="Fun Size"/>
        <s v="The Apparition"/>
        <s v="The Sessions"/>
        <s v="LOL"/>
        <s v="The Collection"/>
        <s v="On the Road"/>
        <s v="Bel Ami"/>
        <s v="Ruby Sparks"/>
        <s v="Unfinished Song"/>
        <s v="Frances Ha"/>
        <s v="Piranha 3DD"/>
        <s v="Chasing Mavericks"/>
        <s v="The Sweeney"/>
        <s v="Cosmopolis"/>
        <s v="Farewell, My Queen"/>
        <s v="The Broken Circle Breakdown"/>
        <s v="Talaash"/>
        <s v="Stand Up Guys"/>
        <s v="Robot &amp; Frank"/>
        <s v="The Iceman"/>
        <s v="Barfi!"/>
        <s v="Safety Not Guaranteed"/>
        <s v="The Paperboy"/>
        <s v="Celeste &amp; Jesse Forever"/>
        <s v="Thanks for Sharing"/>
        <s v="Disconnect"/>
        <s v="To the Wonder"/>
        <s v="What Maisie Knew"/>
        <s v="Maniac"/>
        <s v="Lore"/>
        <s v="The Reluctant Fundamentalist"/>
        <s v="Sightseers"/>
        <s v="V/H/S"/>
        <s v="Ginger &amp; Rosa"/>
        <s v="The Bay"/>
        <s v="Lay the Favorite"/>
        <s v="The Lords of Salem"/>
        <s v="Universal Soldier: Day of Reckoning"/>
        <s v="For a Good Time, Call..."/>
        <s v="Liberal Arts"/>
        <s v="No One Lives"/>
        <s v="Stuck in Love."/>
        <s v="Byzantium"/>
        <s v="Passion"/>
        <s v="Into the White"/>
        <s v="Not Fade Away"/>
        <s v="Compliance"/>
        <s v="Like Someone in Love"/>
        <s v="Kahaani"/>
        <s v="The Brass Teapot"/>
        <s v="Starlet"/>
        <s v="John Dies at the End"/>
        <s v="28 Hotel Rooms"/>
        <s v="The Magic of Belle Isle"/>
        <s v="Vamps"/>
        <s v="The First Time"/>
        <s v="The ABCs of Death"/>
        <s v="About Cherry"/>
        <s v="The Giant Mechanical Man"/>
        <s v="Iron Man 3"/>
        <s v="Despicable Me 2"/>
        <s v="The Hobbit: The Desolation of Smaug"/>
        <s v="The Hunger Games: Catching Fire"/>
        <s v="Fast &amp; Furious 6"/>
        <s v="Monsters University"/>
        <s v="Gravity"/>
        <s v="Man of Steel"/>
        <s v="Thor: The Dark World"/>
        <s v="The Croods"/>
        <s v="World War Z"/>
        <s v="Oz the Great and Powerful"/>
        <s v="Star Trek Into Darkness"/>
        <s v="The Wolverine"/>
        <s v="Pacific Rim"/>
        <s v="The Wolf of Wall Street"/>
        <s v="G.I. Joe: Retaliation"/>
        <s v="The Hangover Part III"/>
        <s v="The Great Gatsby"/>
        <s v="Now You See Me"/>
        <s v="The Smurfs 2"/>
        <s v="The Conjuring"/>
        <s v="A Good Day to Die Hard"/>
        <s v="Oblivion"/>
        <s v="Elysium"/>
        <s v="Turbo"/>
        <s v="Cloudy with a Chance of Meatballs 2"/>
        <s v="We're the Millers"/>
        <s v="Epic"/>
        <s v="The Lone Ranger"/>
        <s v="American Hustle"/>
        <s v="Grown Ups 2"/>
        <s v="After Earth"/>
        <s v="Planes"/>
        <s v="The Heat"/>
        <s v="Hansel &amp; Gretel: Witch Hunters"/>
        <s v="Captain Phillips"/>
        <s v="White House Down"/>
        <s v="Percy Jackson: Sea of Monsters"/>
        <s v="Jack the Giant Slayer"/>
        <s v="The Secret Life of Walter Mitty"/>
        <s v="12 Years a Slave"/>
        <s v="Lee Daniels' The Butler"/>
        <s v="Identity Thief"/>
        <s v="Anchorman 2: the Legend Continues"/>
        <s v="Olympus Has Fallen"/>
        <s v="Insidious: Chapter 2"/>
        <s v="Lone Survivor"/>
        <s v="Bad Grandpa"/>
        <s v="47 Ronin"/>
        <s v="RED 2"/>
        <s v="Mama"/>
        <s v="Escape Plan"/>
        <s v="The Wind Rises"/>
        <s v="Last Vegas"/>
        <s v="2 Guns"/>
        <s v="This Is the End"/>
        <s v="Ender's Game"/>
        <s v="Prisoners"/>
        <s v="Saving Mr. Banks"/>
        <s v="Warm Bodies"/>
        <s v="Gangster Squad"/>
        <s v="Philomena"/>
        <s v="Blue Jasmine"/>
        <s v="Riddick"/>
        <s v="Safe Haven"/>
        <s v="Evil Dead"/>
        <n v="42"/>
        <s v="The Mortal Instruments: City of Bones"/>
        <s v="The Internship"/>
        <s v="The Purge"/>
        <s v="Pain &amp; Gain"/>
        <s v="About Time"/>
        <s v="Snowpiercer"/>
        <s v="Carrie"/>
        <s v="The Family"/>
        <s v="Scary Movie V"/>
        <s v="R.I.P.D."/>
        <s v="The Book Thief"/>
        <s v="August: Osage County"/>
        <s v="The Grandmaster"/>
        <s v="The Counselor"/>
        <s v="The Call"/>
        <s v="Begin Again"/>
        <s v="Side Effects"/>
        <s v="Runner Runner"/>
        <s v="Kick-Ass 2"/>
        <s v="A Haunted House"/>
        <s v="Snitch"/>
        <s v="Dallas Buyers Club"/>
        <s v="Delivery Man"/>
        <s v="Her"/>
        <s v="Homefront"/>
        <s v="The Last Stand"/>
        <s v="21 &amp; Over"/>
        <s v="Texas Chainsaw"/>
        <s v="Parker"/>
        <s v="The Big Wedding"/>
        <s v="The World's End"/>
        <s v="Grudge Match"/>
        <s v="Oculus"/>
        <s v="Jobs"/>
        <s v="Don Jon"/>
        <s v="Broken City"/>
        <s v="Inside Llewyn Davis"/>
        <s v="Movie 43"/>
        <s v="New World"/>
        <s v="Yeh Jawaani Hai Deewani"/>
        <s v="I Give It a Year"/>
        <s v="Dark Skies"/>
        <s v="Nebraska"/>
        <s v="The Incredible Burt Wonderstone"/>
        <s v="The Way Way Back"/>
        <s v="Enough Said"/>
        <s v="The Tale of The Princess Kaguya"/>
        <s v="The Great Beauty"/>
        <s v="Trance"/>
        <s v="Before Midnight"/>
        <s v="The Best Offer"/>
        <s v="Labor Day"/>
        <s v="The Bling Ring"/>
        <s v="Blue Is the Warmest Colour"/>
        <s v="Dead Man Down"/>
        <s v="Bhaag Milkha Bhaag"/>
        <s v="Machete Kills"/>
        <s v="Fruitvale Station"/>
        <s v="Paranoia"/>
        <s v="Belle"/>
        <s v="Out of the Furnace"/>
        <s v="All Is Lost"/>
        <s v="Nymphomaniac: Vol. I"/>
        <s v="The Past"/>
        <s v="Redemption"/>
        <s v="The Green Inferno"/>
        <s v="Stoker"/>
        <s v="Getaway"/>
        <s v="The Lunchbox"/>
        <s v="Ida"/>
        <s v="One Chance"/>
        <s v="Only God Forgives"/>
        <s v="Young &amp; Beautiful"/>
        <s v="The Fifth Estate"/>
        <s v="What If"/>
        <s v="Filth"/>
        <s v="The Love Punch"/>
        <s v="Bad Words"/>
        <s v="Only Lovers Left Alive"/>
        <s v="The Spectacular Now"/>
        <s v="The Immigrant"/>
        <s v="Under the Skin"/>
        <s v="Tracks"/>
        <s v="Man of Tai Chi"/>
        <s v="Locke"/>
        <s v="Nymphomaniac: Vol. II"/>
        <s v="The Grand Seduction"/>
        <s v="The To Do List"/>
        <s v="Horns"/>
        <s v="Enemy"/>
        <s v="In a World..."/>
        <s v="Starred Up"/>
        <s v="Romeo and Juliet"/>
        <s v="The East"/>
        <s v="Third Person"/>
        <s v="Blood Ties"/>
        <s v="Joe"/>
        <s v="Austenland"/>
        <s v="Kill Your Darlings"/>
        <s v="The Double"/>
        <s v="Short Term 12"/>
        <s v="Lovelace"/>
        <s v="Adore"/>
        <s v="The Kings of Summer"/>
        <s v="The Zero Theorem"/>
        <s v="Life of Crime"/>
        <s v="Parkland"/>
        <s v="Ain't Them Bodies Saints"/>
        <s v="Blue Ruin"/>
        <s v="How I Live Now"/>
        <s v="Palo Alto"/>
        <s v="V/H/S/2"/>
        <s v="The Congress"/>
        <s v="I Spit on Your Grave 2"/>
        <s v="In Secret"/>
        <s v="Upstream Color"/>
        <s v="The Inevitable Defeat of Mister &amp; Pete"/>
        <s v="Breathe In"/>
        <s v="Charlie Countryman"/>
        <s v="Big Bad Wolves"/>
        <s v="The Canyons"/>
        <s v="Afternoon Delight"/>
        <s v="Coherence"/>
        <s v="Europa Report"/>
        <s v="Knights of Badassdom"/>
        <s v="A Field in England"/>
        <s v="Transformers: Age of Extinction"/>
        <s v="The Hobbit: The Battle of the Five Armies"/>
        <s v="Guardians of the Galaxy"/>
        <s v="Maleficent"/>
        <s v="The Hunger Games: Mockingjay - Part 1"/>
        <s v="X-Men: Days of Future Past"/>
        <s v="Captain America: The Winter Soldier"/>
        <s v="Dawn of the Planet of the Apes"/>
        <s v="The Amazing Spider-Man 2"/>
        <s v="Interstellar"/>
        <s v="Big Hero 6"/>
        <s v="How to Train Your Dragon 2"/>
        <s v="American Sniper"/>
        <s v="Rio 2"/>
        <s v="The Lego Movie"/>
        <s v="Lucy"/>
        <s v="Kingsman: The Secret Service"/>
        <s v="Penguins of Madagascar"/>
        <s v="Edge of Tomorrow"/>
        <s v="Gone Girl"/>
        <s v="Night at the Museum: Secret of the Tomb"/>
        <s v="Noah"/>
        <s v="The Maze Runner"/>
        <s v="300: Rise of an Empire"/>
        <s v="22 Jump Street"/>
        <s v="Taken 3"/>
        <s v="The Fault in Our Stars"/>
        <s v="Divergent"/>
        <s v="Paddington"/>
        <s v="Mr. Peabody &amp; Sherman"/>
        <s v="Exodus: Gods and Kings"/>
        <s v="Annabelle"/>
        <s v="The Imitation Game"/>
        <s v="Non-Stop"/>
        <s v="Dracula Untold"/>
        <s v="The Expendables 3"/>
        <s v="Into the Woods"/>
        <s v="Fury"/>
        <s v="Need for Speed"/>
        <s v="The Other Woman"/>
        <s v="The Equalizer"/>
        <s v="The Grand Budapest Hotel"/>
        <s v="Dumb and Dumber to"/>
        <s v="Into the Storm"/>
        <s v="Unbroken"/>
        <s v="The Monuments Men"/>
        <s v="Ride Along"/>
        <s v="Planes: Fire &amp; Rescue"/>
        <s v="Let's Be Cops"/>
        <s v="Jack Ryan: Shadow Recruit"/>
        <s v="Blended"/>
        <s v="Sex Tape"/>
        <s v="The Theory of Everything"/>
        <s v="Pompeii"/>
        <s v="Seventh Son"/>
        <s v="The Purge: Anarchy"/>
        <s v="Horrible Bosses 2"/>
        <s v="Ouija"/>
        <s v="Birdman or (The Unexpected Virtue of Ignorance)"/>
        <s v="Transcendence"/>
        <s v="Heaven Is for Real"/>
        <s v="Alexander and the Terrible, Horrible, No Good, Very Bad Day"/>
        <s v="Tammy"/>
        <s v="PK"/>
        <s v="The Book of Life"/>
        <s v="The Hundred-Foot Journey"/>
        <s v="Deliver Us from Evil"/>
        <s v="A Million Ways to Die in the West"/>
        <s v="Step Up All in"/>
        <s v="John Wick"/>
        <s v="The Judge"/>
        <s v="Muppets Most Wanted"/>
        <s v="If I Stay"/>
        <s v="I, Frankenstein"/>
        <s v="Brick Mansions"/>
        <s v="Think Like a Man Too"/>
        <s v="Jersey Boys"/>
        <s v="The Giver"/>
        <s v="Selma"/>
        <s v="God's Not Dead"/>
        <s v="Unfriended"/>
        <s v="The Legend of Hercules"/>
        <s v="A Walk Among the Tombstones"/>
        <s v="St. Vincent"/>
        <s v="3 Days to Kill"/>
        <s v="Wild"/>
        <s v="Magic in the Moonlight"/>
        <s v="Whiplash"/>
        <s v="Chef"/>
        <s v="Boyhood"/>
        <s v="Nightcrawler"/>
        <s v="That Awkward Moment"/>
        <s v="Still Alice"/>
        <s v="As Above, So Below"/>
        <s v="This Is Where I Leave You"/>
        <s v="The November Man"/>
        <s v="Sin City: A Dame to Kill for"/>
        <s v="The Gambler"/>
        <s v="The Best of Me"/>
        <s v="Million Dollar Arm"/>
        <s v="The Water Diviner"/>
        <s v="Ex Machina"/>
        <s v="A Most Wanted Man"/>
        <s v="When Marnie Was There"/>
        <s v="Get on Up"/>
        <s v="Suffragette"/>
        <s v="Winter's Tale"/>
        <s v="Wild Tales"/>
        <s v="Draft Day"/>
        <s v="Big Eyes"/>
        <s v="Love &amp; Mercy"/>
        <s v="Left Behind"/>
        <s v="Top Five"/>
        <s v="Love, Rosie"/>
        <s v="And So It Goes"/>
        <s v="A Haunted House 2"/>
        <s v="Sabotage"/>
        <s v="It Follows"/>
        <s v="Black or White"/>
        <s v="Foxcatcher"/>
        <s v="The Drop"/>
        <s v="While We're Young"/>
        <s v="The Quiet Ones"/>
        <s v="Before I Go to Sleep"/>
        <s v="Addicted"/>
        <s v="Calvary"/>
        <s v="Vampire Academy"/>
        <s v="Inherent Vice"/>
        <s v="Beyond the Lights"/>
        <s v="Mommy"/>
        <s v="A Most Violent Year"/>
        <s v="The Interview"/>
        <s v="The Loft"/>
        <s v="The Babadook"/>
        <s v="A Little Chaos"/>
        <s v="Two Days, One Night"/>
        <s v="Walk of Shame"/>
        <s v="Big Game"/>
        <s v="A Long Way Down"/>
        <s v="What We Do in the Shadows"/>
        <s v="The Raid 2"/>
        <s v="Hector and the Search for Happiness"/>
        <s v="She's Funny That Way"/>
        <s v="Testament of Youth"/>
        <s v="Wish I Was Here"/>
        <s v="Pawn Sacrifice"/>
        <s v="Kill the Messenger"/>
        <s v="Serena"/>
        <s v="Predestination"/>
        <s v="Clouds of Sils Maria"/>
        <s v="Dear White People"/>
        <s v="Maps to the Stars"/>
        <s v="Clown"/>
        <s v="Song of the Sea"/>
        <s v="Force Majeure"/>
        <s v="Black Sea"/>
        <s v="Winter Sleep"/>
        <s v="The Homesman"/>
        <s v="Veronica Mars"/>
        <s v="The Good Lie"/>
        <s v="'71"/>
        <s v="The Guest"/>
        <s v="The Signal"/>
        <s v="The Rover"/>
        <s v="Cake"/>
        <s v="Laggies"/>
        <s v="Goodnight Mommy"/>
        <s v="Frank"/>
        <s v="Tusk"/>
        <s v="99 Homes"/>
        <s v="Men, Women &amp; Children"/>
        <s v="The Salvation"/>
        <s v="Big Stone Gap"/>
        <s v="Effie Gray"/>
        <s v="Son of a Gun"/>
        <s v="Lost River"/>
        <s v="The One I Love"/>
        <s v="Two Night Stand"/>
        <s v="Cooties"/>
        <s v="I Origins"/>
        <s v="White Bird in a Blizzard"/>
        <s v="Before We Go"/>
        <s v="The Duke of Burgundy"/>
        <s v="Kill Me Three Times"/>
        <s v="Heaven Knows What"/>
        <s v="The Keeping Room"/>
        <s v="Zombeavers"/>
        <s v="Spring"/>
        <s v="Honeymoon"/>
        <s v="Barefoot"/>
        <s v="Just Before I Go"/>
        <s v="Star Wars: Episode VII - The Force Awakens"/>
        <s v="Jurassic World"/>
        <s v="Furious 7"/>
        <s v="Avengers: Age of Ultron"/>
        <s v="Minions"/>
        <s v="Spectre"/>
        <s v="Inside Out"/>
        <s v="Mission: Impossible - Rogue Nation"/>
        <s v="The Hunger Games: Mockingjay - Part 2"/>
        <s v="The Martian"/>
        <s v="Fifty Shades of Grey"/>
        <s v="Cinderella"/>
        <s v="The Revenant"/>
        <s v="Ant-Man"/>
        <s v="Hotel Transylvania 2"/>
        <s v="San Andreas"/>
        <s v="Terminator Genisys"/>
        <s v="Home"/>
        <s v="Mad Max: Fury Road"/>
        <s v="The Good Dinosaur"/>
        <s v="The SpongeBob Movie: Sponge Out of Water"/>
        <s v="Maze Runner: The Scorch Trials"/>
        <s v="The Divergent Series: Insurgent"/>
        <s v="Pitch Perfect 2"/>
        <s v="The Peanuts Movie"/>
        <s v="Pixels"/>
        <s v="Daddy's Home"/>
        <s v="Spy"/>
        <s v="Alvin and the Chipmunks: The Road Chip"/>
        <s v="Ted 2"/>
        <s v="Tomorrowland"/>
        <s v="Everest"/>
        <s v="Straight Outta Compton"/>
        <s v="The Intern"/>
        <s v="Jupiter Ascending"/>
        <s v="Creed"/>
        <s v="Bridge of Spies"/>
        <s v="Focus"/>
        <s v="Goosebumps"/>
        <s v="Ip Man 3"/>
        <s v="The Hateful Eight"/>
        <s v="The Last Witch Hunter"/>
        <s v="Trainwreck"/>
        <s v="The Big Short"/>
        <s v="Pan"/>
        <s v="Dragon Blade"/>
        <s v="Bajrangi Bhaijaan"/>
        <s v="Magic Mike XXL"/>
        <s v="Insidious: Chapter 3"/>
        <s v="Get Hard"/>
        <s v="Paul Blart: Mall Cop 2"/>
        <s v="Vacation"/>
        <s v="The Man from U.N.C.L.E."/>
        <s v="Sisters"/>
        <s v="Chappie"/>
        <s v="Joy"/>
        <s v="Black Mass"/>
        <s v="Spotlight"/>
        <s v="The Visit"/>
        <s v="The Little Prince"/>
        <s v="In the Heart of the Sea"/>
        <s v="Southpaw"/>
        <s v="The Second Best Exotic Marigold Hotel"/>
        <s v="Paper Towns"/>
        <s v="Sicario"/>
        <s v="Hitman: Agent 47"/>
        <s v="The Wedding Ringer"/>
        <s v="Crimson Peak"/>
        <s v="War Room"/>
        <s v="The Transporter Refueled"/>
        <s v="Run All Night"/>
        <s v="The Age of Adaline"/>
        <s v="The Danish Girl"/>
        <s v="The Longest Ride"/>
        <s v="Brooklyn"/>
        <s v="Woman in Gold"/>
        <s v="Krampus"/>
        <s v="The Walk"/>
        <s v="Sinister 2"/>
        <s v="The Boy Next Door"/>
        <s v="The Night Before"/>
        <s v="Entourage"/>
        <s v="Concussion"/>
        <s v="Mortdecai"/>
        <s v="Eddie the Eagle"/>
        <s v="McFarland, USA"/>
        <s v="The DUFF"/>
        <s v="The Gallows"/>
        <s v="Love the Coopers"/>
        <s v="The Lady in the Van"/>
        <s v="Ricki and the Flash"/>
        <s v="The Witch"/>
        <s v="Carol"/>
        <s v="The Lazarus Effect"/>
        <s v="A Walk in the Woods"/>
        <s v="Burnt"/>
        <s v="Room"/>
        <s v="Eye in the Sky"/>
        <s v="Secret in Their Eyes"/>
        <s v="Steve Jobs"/>
        <s v="Victor Frankenstein"/>
        <s v="Project Almanac"/>
        <s v="Self/less"/>
        <s v="Attack on Titan Part 1"/>
        <s v="A Man Called Ove"/>
        <s v="Far from the Madding Crowd"/>
        <s v="Mr. Holmes"/>
        <s v="The 33"/>
        <s v="Irrational Man"/>
        <s v="American Ultra"/>
        <s v="Aloha"/>
        <s v="The Dressmaker"/>
        <s v="Baahubali: The Beginning"/>
        <s v="The Gunman"/>
        <s v="Youth"/>
        <s v="Drishyam"/>
        <s v="Blackhat"/>
        <s v="Dope"/>
        <s v="Regression"/>
        <s v="Hardcore Henry"/>
        <s v="Macbeth"/>
        <s v="Scouts Guide to the Zombie Apocalypse"/>
        <s v="The Lobster"/>
        <s v="Hello, My Name Is Doris"/>
        <s v="Unfinished Business"/>
        <s v="45 Years"/>
        <s v="Strange Magic"/>
        <s v="Hot Tub Time Machine 2"/>
        <s v="The Wave"/>
        <s v="Child 44"/>
        <s v="The Man Who Knew Infinity"/>
        <s v="Trumbo"/>
        <s v="Bajirao Mastani"/>
        <s v="We Are Your Friends"/>
        <s v="Danny Collins"/>
        <s v="Me and Earl and the Dying Girl"/>
        <s v="Our Brand Is Crisis"/>
        <s v="A Bigger Splash"/>
        <s v="I'll See You in My Dreams"/>
        <s v="Grandma"/>
        <s v="Wild Card"/>
        <s v="Son of Saul"/>
        <s v="Anomalisa"/>
        <s v="Knock Knock"/>
        <s v="Tale of Tales"/>
        <s v="The Meddler"/>
        <s v="Mustang"/>
        <s v="True Story"/>
        <s v="90 Minutes in Heaven"/>
        <s v="Men &amp; Chicken"/>
        <s v="Demolition"/>
        <s v="High-Rise"/>
        <s v="Remember"/>
        <s v="Summertime"/>
        <s v="Green Room"/>
        <s v="Rock the Kasbah"/>
        <s v="By the Sea"/>
        <s v="Sleeping with Other People"/>
        <s v="Land of Mine"/>
        <s v="The End of the Tour"/>
        <s v="Captive"/>
        <s v="Jem and the Holograms"/>
        <s v="Equals"/>
        <s v="The Diary of a Teenage Girl"/>
        <s v="I Saw the Light"/>
        <s v="Maggie"/>
        <s v="Slow West"/>
        <s v="Louder Than Bombs"/>
        <s v="The Overnight"/>
        <s v="Knight of Cups"/>
        <s v="The Sea of Trees"/>
        <s v="Tangerine"/>
        <s v="The Stanford Prison Experiment"/>
        <s v="The Bronze"/>
        <s v="Mr. Right"/>
        <s v="Mississippi Grind"/>
        <s v="Z for Zachariah"/>
        <s v="The Invitation"/>
        <s v="Tumbledown"/>
        <s v="Cop Car"/>
        <s v="The Ones Below"/>
        <s v="The Lure"/>
        <s v="Cemetery of Splendor"/>
        <s v="Into the Forest"/>
        <s v="Beasts of No Nation"/>
        <s v="Hyena Road"/>
        <s v="Turbo Kid"/>
        <s v="The Blackcoat's Daughter"/>
        <s v="Southbound"/>
        <s v="Captain America: Civil War"/>
        <s v="Rogue One: A Star Wars Story"/>
        <s v="Finding Dory"/>
        <s v="Zootopia"/>
        <s v="The Secret Life of Pets"/>
        <s v="Batman v Superman: Dawn of Justice"/>
        <s v="Fantastic Beasts and Where to Find Them"/>
        <s v="Deadpool"/>
        <s v="Suicide Squad"/>
        <s v="Doctor Strange"/>
        <s v="Moana"/>
        <s v="X-Men: Apocalypse"/>
        <s v="Kung Fu Panda 3"/>
        <s v="La La Land"/>
        <s v="Warcraft"/>
        <s v="Jason Bourne"/>
        <s v="Ice Age: Collision Course"/>
        <s v="Independence Day: Resurgence"/>
        <s v="Your Name."/>
        <s v="The Legend of Tarzan"/>
        <s v="The Angry Birds Movie"/>
        <s v="Trolls"/>
        <s v="Star Trek Beyond"/>
        <s v="The Great Wall"/>
        <s v="Now You See Me 2"/>
        <s v="The Conjuring 2"/>
        <s v="Resident Evil: The Final Chapter"/>
        <s v="Dangal"/>
        <s v="Alice Through the Looking Glass"/>
        <s v="Miss Peregrine's Home for Peculiar Children"/>
        <s v="Split"/>
        <s v="Teenage Mutant Ninja Turtles: Out of the Shadows"/>
        <s v="Sully"/>
        <s v="Assassin's Creed"/>
        <s v="Hidden Figures"/>
        <s v="Inferno"/>
        <s v="Central Intelligence"/>
        <s v="Bridget Jones's Baby"/>
        <s v="Me Before You"/>
        <s v="London Has Fallen"/>
        <s v="Arrival"/>
        <s v="The BFG"/>
        <s v="Bad Moms"/>
        <s v="Storks"/>
        <s v="Hacksaw Ridge"/>
        <s v="Allegiant"/>
        <s v="The Girl on the Train"/>
        <s v="The Huntsman: Winter's War"/>
        <s v="The Magnificent Seven"/>
        <s v="Jack Reacher: Never Go Back"/>
        <s v="Don't Breathe"/>
        <s v="The Accountant"/>
        <s v="Gods of Egypt"/>
        <s v="Lights Out"/>
        <s v="Pete's Dragon"/>
        <s v="Lion"/>
        <s v="Sausage Party"/>
        <s v="Mechanic: Resurrection"/>
        <s v="Ride Along 2"/>
        <s v="Deepwater Horizon"/>
        <s v="Allied"/>
        <s v="The Shallows"/>
        <s v="The Purge: Election Year"/>
        <s v="Why Him?"/>
        <s v="Office Christmas Party"/>
        <s v="How to Be Single"/>
        <s v="10 Cloverfield Lane"/>
        <s v="The 5th Wave"/>
        <s v="Neighbors 2: Sorority Rising"/>
        <s v="Leap!"/>
        <s v="Dirty Grandpa"/>
        <s v="Ben-Hur"/>
        <s v="Money Monster"/>
        <s v="Train to Busan"/>
        <s v="My Big Fat Greek Wedding 2"/>
        <s v="Collateral Beauty"/>
        <s v="War Dogs"/>
        <s v="Nerve"/>
        <s v="Ouija: Origin of Evil"/>
        <s v="Underworld: Blood Wars"/>
        <s v="Manchester by the Sea"/>
        <s v="Shin Godzilla"/>
        <s v="Mike and Dave Need Wedding Dates"/>
        <s v="Kubo and the Two Strings"/>
        <s v="Miracles from Heaven"/>
        <s v="The Boy"/>
        <s v="13 Hours"/>
        <s v="Moonlight"/>
        <s v="Monster Trucks"/>
        <s v="Fences"/>
        <s v="Hail, Caesar!"/>
        <s v="The Nice Guys"/>
        <s v="Zoolander 2"/>
        <s v="Patriots Day"/>
        <s v="The Finest Hours"/>
        <s v="Florence Foster Jenkins"/>
        <s v="Mother's Day"/>
        <s v="A Monster Calls"/>
        <s v="Risen"/>
        <s v="Blair Witch"/>
        <s v="CafÃ© Society"/>
        <s v="The Forest"/>
        <s v="Criminal"/>
        <s v="Hell or High Water"/>
        <s v="The Handmaiden"/>
        <s v="Snowden"/>
        <s v="Ae Dil Hai Mushkil"/>
        <s v="Billy Lynn's Long Halftime Walk"/>
        <s v="Nocturnal Animals"/>
        <s v="Keeping Up with the Joneses"/>
        <s v="Jackie"/>
        <s v="The Brothers Grimsby"/>
        <s v="A Cure for Wellness"/>
        <s v="The Light Between Oceans"/>
        <s v="Race"/>
        <s v="Free State of Jones"/>
        <s v="Whiskey Tango Foxtrot"/>
        <s v="The Founder"/>
        <s v="Hunt for the Wilderpeople"/>
        <s v="Silence"/>
        <s v="Triple 9"/>
        <s v="Rock Dog"/>
        <s v="Captain Fantastic"/>
        <s v="The Choice"/>
        <s v="Live by Night"/>
        <s v="Julieta"/>
        <s v="Fifty Shades of Black"/>
        <s v="Love &amp; Friendship"/>
        <s v="The Infiltrator"/>
        <s v="Keanu"/>
        <s v="The Edge of Seventeen"/>
        <s v="The Lost City of Z"/>
        <s v="Pride and Prejudice and Zombies"/>
        <s v="I, Daniel Blake"/>
        <s v="Gold"/>
        <s v="The Take"/>
        <s v="A United Kingdom"/>
        <s v="Sing Street"/>
        <s v="Ratchet &amp; Clank"/>
        <s v="Loving"/>
        <s v="Their Finest"/>
        <s v="Toni Erdmann"/>
        <s v="The Belko Experiment"/>
        <s v="Our Kind of Traitor"/>
        <s v="Popstar: Never Stop Never Stopping"/>
        <s v="Paterson"/>
        <s v="A Hologram for the King"/>
        <s v="Miss Sloane"/>
        <s v="Meet the Blacks"/>
        <s v="Incarnate"/>
        <s v="Morgan"/>
        <s v="Denial"/>
        <s v="Genius"/>
        <s v="The Innocents"/>
        <s v="20th Century Women"/>
        <s v="The Salesman"/>
        <s v="Midnight Special"/>
        <s v="Bleed for This"/>
        <s v="Kingsglaive: Final Fantasy XV"/>
        <s v="Lady Macbeth"/>
        <s v="Anthropoid"/>
        <s v="Hands of Stone"/>
        <s v="Swiss Army Man"/>
        <s v="Everybody Wants Some!!"/>
        <s v="Colossal"/>
        <s v="Batman: The Killing Joke"/>
        <s v="Rules Don't Apply"/>
        <s v="Free Fire"/>
        <s v="The Neon Demon"/>
        <s v="Raw"/>
        <s v="Personal Shopper"/>
        <s v="American Honey"/>
        <s v="American Pastoral"/>
        <s v="Greater"/>
        <s v="Sanam Teri Kasam"/>
        <s v="The Hollars"/>
        <s v="The Exception"/>
        <s v="Mr. Church"/>
        <s v="All I See Is You"/>
        <s v="Goldstone"/>
        <s v="The Void"/>
        <s v="This Beautiful Fantastic"/>
        <s v="The Love Witch"/>
        <s v="Complete Unknown"/>
        <s v="The Bad Batch"/>
        <s v="White Girl"/>
        <s v="Pink"/>
        <s v="Better Watch Out"/>
        <s v="Under the Shadow"/>
        <s v="Buster's Mal Heart"/>
        <s v="In a Valley of Violence"/>
        <s v="The Untamed"/>
        <s v="Carrie Pilby"/>
        <s v="Goat"/>
        <s v="Pet"/>
        <s v="Star Wars: Episode VIII - The Last Jedi"/>
        <s v="The Fate of the Furious"/>
        <s v="Despicable Me 3"/>
        <s v="Jumanji: Welcome to the Jungle"/>
        <s v="Spider-Man: Homecoming"/>
        <s v="Guardians of the Galaxy Vol. 2"/>
        <s v="Thor: Ragnarok"/>
        <s v="Wonder Woman"/>
        <s v="Coco"/>
        <s v="Pirates of the Caribbean: Dead Men Tell No Tales"/>
        <s v="It"/>
        <s v="Justice League"/>
        <s v="Logan"/>
        <s v="Transformers: The Last Knight"/>
        <s v="Kong: Skull Island"/>
        <s v="The Boss Baby"/>
        <s v="Dunkirk"/>
        <s v="War for the Planet of the Apes"/>
        <s v="The Greatest Showman"/>
        <s v="Kingsman: The Golden Circle"/>
        <s v="Cars 3"/>
        <s v="Fifty Shades Darker"/>
        <s v="Murder on the Orient Express"/>
        <s v="xXx: Return of Xander Cage"/>
        <s v="The Lego Batman Movie"/>
        <s v="Annabelle: Creation"/>
        <s v="Wonder"/>
        <s v="Ferdinand"/>
        <s v="Blade Runner 2049"/>
        <s v="Get Out"/>
        <s v="Baahubali 2: The Conclusion"/>
        <s v="Alien: Covenant"/>
        <s v="Paddington 2"/>
        <s v="Baby Driver"/>
        <s v="Valerian and the City of a Thousand Planets"/>
        <s v="Geostorm"/>
        <s v="The Emoji Movie"/>
        <s v="A Dog's Purpose"/>
        <s v="Smurfs: The Lost Village"/>
        <s v="The Shape of Water"/>
        <s v="Pitch Perfect 3"/>
        <s v="Daddy's Home 2"/>
        <s v="The Post"/>
        <s v="Baywatch"/>
        <s v="The Hitman's Bodyguard"/>
        <s v="John Wick: Chapter 2"/>
        <s v="Three Billboards Outside Ebbing, Missouri"/>
        <s v="Darkest Hour"/>
        <s v="King Arthur: Legend of the Sword"/>
        <s v="The Foreigner"/>
        <s v="Power Rangers"/>
        <s v="Girls Trip"/>
        <s v="American Made"/>
        <s v="A Bad Moms Christmas"/>
        <s v="The Upside"/>
        <s v="Happy Death Day"/>
        <s v="Captain Underpants: The First Epic Movie"/>
        <s v="The Lego Ninjago Movie"/>
        <s v="The Dark Tower"/>
        <s v="Along With the Gods: The Two Worlds"/>
        <s v="Jigsaw"/>
        <s v="Atomic Blonde"/>
        <s v="The Shack"/>
        <s v="A Taxi Driver"/>
        <s v="Going in Style"/>
        <s v="Rings"/>
        <s v="Lady Bird"/>
        <s v="American Assassin"/>
        <s v="Victoria &amp; Abdul"/>
        <s v="The Mountain Between Us"/>
        <s v="How to Be a Latin Lover"/>
        <s v="47 Meters Down"/>
        <s v="Everything, Everything"/>
        <s v="Snatched"/>
        <s v="Molly's Game"/>
        <s v="All the Money in the World"/>
        <s v="The Big Sick"/>
        <s v="All Eyez on Me"/>
        <s v="Downsizing"/>
        <s v="I, Tonya"/>
        <s v="Logan Lucky"/>
        <s v="Phantom Thread"/>
        <s v="Rough Night"/>
        <s v="Mother!"/>
        <s v="Wind River"/>
        <s v="The Snowman"/>
        <s v="Gifted"/>
        <s v="Loving Vincent"/>
        <s v="Call Me by Your Name"/>
        <s v="T2 Trainspotting"/>
        <s v="Fist Fight"/>
        <s v="The Circle"/>
        <s v="Diary of a Wimpy Kid: The Long Haul"/>
        <s v="Home Again"/>
        <s v="Hostiles"/>
        <s v="Kidnap"/>
        <s v="The House"/>
        <s v="Sleepless"/>
        <s v="The Bye Bye Man"/>
        <s v="The Disaster Artist"/>
        <s v="The Beguiled"/>
        <s v="CHIPS"/>
        <s v="Only the Brave"/>
        <s v="The Zookeeper's Wife"/>
        <s v="Father Figures"/>
        <s v="The Death of Stalin"/>
        <s v="Wish Upon"/>
        <s v="Detroit"/>
        <s v="The Glass Castle"/>
        <s v="The Wife"/>
        <s v="It Comes at Night"/>
        <s v="Memoir of a Murderer"/>
        <s v="Battle of the Sexes"/>
        <s v="Before I Fall"/>
        <s v="The Space Between Us"/>
        <s v="Wonder Wheel"/>
        <s v="Megan Leavey"/>
        <s v="Roman J. Israel, Esq."/>
        <s v="Suburbicon"/>
        <s v="Marrowbone"/>
        <s v="The Bookshop"/>
        <s v="The Florida Project"/>
        <s v="The Leisure Seeker"/>
        <s v="Marshall"/>
        <s v="Papillon"/>
        <s v="The Square"/>
        <s v="You Were Never Really Here"/>
        <s v="Tulip Fever"/>
        <s v="My Cousin Rachel"/>
        <s v="The Villainess"/>
        <s v="Stronger"/>
        <s v="Amityville: The Awakening"/>
        <s v="Disobedience"/>
        <s v="BPM (Beats Per Minute)"/>
        <s v="Beatriz at Dinner"/>
        <s v="Goodbye Christopher Robin"/>
        <s v="Blade of the Immortal"/>
        <s v="The Killing of a Sacred Deer"/>
        <s v="Churchill"/>
        <s v="Same Kind of Different as Me"/>
        <s v="Hampstead"/>
        <s v="In the Fade"/>
        <s v="Table 19"/>
        <s v="Breathe"/>
        <s v="Double Lover"/>
        <s v="The Book of Henry"/>
        <s v="The Wall"/>
        <s v="Mark Felt: The Man Who Brought Down the White House"/>
        <s v="Ghost Stories"/>
        <s v="The Hero"/>
        <s v="Jeepers Creepers III"/>
        <s v="Loveless"/>
        <s v="First Reformed"/>
        <s v="Brad's Status"/>
        <s v="The Rider"/>
        <s v="Borg vs. McEnroe"/>
        <s v="On Chesil Beach"/>
        <s v="Breath"/>
        <s v="Wonderstruck"/>
        <s v="Good Time"/>
        <s v="Thoroughbreds"/>
        <s v="Ingrid Goes West"/>
        <s v="Lucky"/>
        <s v="God's Own Country"/>
        <s v="The Only Living Boy in New York"/>
        <s v="Lean on Pete"/>
        <s v="The Resurrection of Gavin Stone"/>
        <s v="Mary Shelley"/>
        <s v="A Ghost Story"/>
        <s v="Professor Marston &amp; the Wonder Women"/>
        <s v="Last Flag Flying"/>
        <s v="Song to Song"/>
        <s v="Beast"/>
        <s v="The Little Hours"/>
        <s v="Thelma"/>
        <s v="My Friend Dahmer"/>
        <s v="Godard Mon Amour"/>
        <s v="Columbus"/>
        <s v="Journey's End"/>
        <s v="The Endless"/>
        <s v="Beach Rats"/>
        <s v="Berlin Syndrome"/>
        <s v="How to Talk to Girls at Parties"/>
        <s v="Flower"/>
        <s v="I Do... Until I Don't"/>
        <s v="Gook"/>
        <s v="American Satan"/>
        <s v="Super Dark Times"/>
        <s v="Sweet Virginia"/>
        <s v="The Last Movie Star"/>
        <s v="Take Me"/>
        <s v="Avengers: Infinity War"/>
        <s v="Black Panther"/>
        <s v="Jurassic World: Fallen Kingdom"/>
        <s v="Incredibles 2"/>
        <s v="Aquaman"/>
        <s v="Bohemian Rhapsody"/>
        <s v="Mission: Impossible - Fallout"/>
        <s v="Deadpool 2"/>
        <s v="Fantastic Beasts: The Crimes of Grindelwald"/>
        <s v="Ant-Man and the Wasp"/>
        <s v="Ready Player One"/>
        <s v="The Meg"/>
        <s v="Ralph Breaks the Internet"/>
        <s v="Hotel Transylvania 3: Summer Vacation"/>
        <s v="The Grinch"/>
        <s v="Bumblebee"/>
        <s v="A Star Is Born"/>
        <s v="Mamma Mia! Here We Go Again"/>
        <s v="Solo: A Star Wars Story"/>
        <s v="Spider-Man: Into the Spider-Verse"/>
        <s v="Fifty Shades Freed"/>
        <s v="The Nun"/>
        <s v="Peter Rabbit"/>
        <s v="A Quiet Place"/>
        <s v="Mary Poppins Returns"/>
        <s v="Green Book"/>
        <s v="Skyscraper"/>
        <s v="Ocean's Eight"/>
        <s v="Pacific Rim: Uprising"/>
        <s v="Maze Runner: The Death Cure"/>
        <s v="Tomb Raider"/>
        <s v="Crazy Rich Asians"/>
        <s v="Creed II"/>
        <s v="Smallfoot"/>
        <s v="Christopher Robin"/>
        <s v="The Equalizer 2"/>
        <s v="The Mule"/>
        <s v="The Nutcracker and the Four Realms"/>
        <s v="Insidious: The Last Key"/>
        <s v="The Predator"/>
        <s v="Johnny English Strikes Again"/>
        <s v="Red Sparrow"/>
        <s v="The First Purge"/>
        <s v="A Wrinkle in Time"/>
        <s v="The House with a Clock in Its Walls"/>
        <s v="Instant Family"/>
        <s v="The Commuter"/>
        <s v="Game Night"/>
        <s v="Dragon Ball Super: Broly"/>
        <s v="First Man"/>
        <s v="Book Club"/>
        <s v="Alpha"/>
        <s v="A Simple Favor"/>
        <s v="The Favourite"/>
        <s v="Truth or Dare"/>
        <s v="I Feel Pretty"/>
        <s v="Blockers"/>
        <s v="BlacKkKlansman"/>
        <s v="Goosebumps 2: Haunted Halloween"/>
        <s v="I Can Only Imagine"/>
        <s v="Mortal Engines"/>
        <s v="Den of Thieves"/>
        <s v="Hereditary"/>
        <s v="Tag"/>
        <s v="Vice"/>
        <s v="Widows"/>
        <s v="Sicario: Day of the Soldado"/>
        <s v="Searching"/>
        <s v="The Spy Who Dumped Me"/>
        <s v="Second Act"/>
        <s v="Shoplifters"/>
        <s v="12 Strong"/>
        <s v="Love, Simon"/>
        <s v="Mile 22"/>
        <s v="Life of the Party"/>
        <s v="CapharnaÃ¼m"/>
        <s v="Isle of Dogs"/>
        <s v="Andhadhun"/>
        <s v="Padmaavat"/>
        <s v="Adrift"/>
        <s v="The 15:17 to Paris"/>
        <s v="Early Man"/>
        <s v="Peppermint"/>
        <s v="Slender Man"/>
        <s v="Death Wish"/>
        <s v="Mary Queen of Scots"/>
        <s v="Uncle Drew"/>
        <s v="Winchester"/>
        <s v="Annihilation"/>
        <s v="The Possession of Hannah Grace"/>
        <s v="Overlord"/>
        <s v="The Darkest Minds"/>
        <s v="Holmes &amp; Watson"/>
        <s v="On the Basis of Sex"/>
        <s v="The Girl in the Spider's Web"/>
        <s v="The Hate U Give"/>
        <s v="I Want to Eat Your Pancreas"/>
        <s v="Bad Times at the El Royale"/>
        <s v="Hunter Killer"/>
        <s v="Super Troopers 2"/>
        <s v="The Strangers: Prey at Night"/>
        <s v="The Happytime Murders"/>
        <s v="Midnight Sun"/>
        <s v="White Boy Rick"/>
        <s v="Stan &amp; Ollie"/>
        <s v="Hotel Mumbai"/>
        <s v="My Hero Academia: Two Heroes"/>
        <s v="SuperFly"/>
        <s v="If Beale Street Could Talk"/>
        <s v="Cold War"/>
        <s v="Everybody Knows"/>
        <s v="Greta"/>
        <s v="Sorry to Bother You"/>
        <s v="Hell Fest"/>
        <s v="The Old Man &amp; the Gun"/>
        <s v="Operation Finale"/>
        <s v="Upgrade"/>
        <s v="Beautiful Boy"/>
        <s v="Forever My Girl"/>
        <s v="Unfriended: Dark Web"/>
        <s v="Tully"/>
        <s v="Eighth Grade"/>
        <s v="Unsane"/>
        <s v="Colette"/>
        <s v="The Quake"/>
        <s v="Hotel Artemis"/>
        <s v="The Sisters Brothers"/>
        <s v="Welcome to Marwen"/>
        <s v="Can You Ever Forgive Me?"/>
        <s v="Boy Erased"/>
        <s v="Mary Magdalene"/>
        <s v="At Eternity's Gate"/>
        <s v="Gloria Bell"/>
        <s v="Gringo"/>
        <s v="Red Joan"/>
        <s v="Every Day"/>
        <s v="Kin"/>
        <s v="Replicas"/>
        <s v="Mid90s"/>
        <s v="7 Days in Entebbe"/>
        <s v="Life Itself"/>
        <s v="Suspiria"/>
        <s v="Leave No Trace"/>
        <s v="Burning"/>
        <s v="Wild Rose"/>
        <s v="Gotti"/>
        <s v="Never Look Away"/>
        <s v="Destroyer"/>
        <s v="Action Point"/>
        <s v="Blindspotting"/>
        <s v="Bad Samaritan"/>
        <s v="The Guilty"/>
        <s v="Juliet, Naked"/>
        <s v="Brian Banks"/>
        <s v="Don't Worry, He Won't Get Far on Foot"/>
        <s v="Arctic"/>
        <s v="American Animals"/>
        <s v="A Private War"/>
        <s v="The Death &amp; Life of John F. Donovan"/>
        <s v="Wildlife"/>
        <s v="The House That Jack Built"/>
        <s v="Assassination Nation"/>
        <s v="The Man Who Killed Don Quixote"/>
        <s v="An Interview with God"/>
        <s v="Border"/>
        <s v="High Life"/>
        <s v="Under the Silver Lake"/>
        <s v="Climax"/>
        <s v="Mandy"/>
        <s v="The Miseducation of Cameron Post"/>
        <s v="Vox Lux"/>
        <s v="Little Italy"/>
        <s v="The Nightingale"/>
        <s v="The Catcher Was a Spy"/>
        <s v="The Hummingbird Project"/>
        <s v="Slaughterhouse Rulez"/>
        <s v="London Fields"/>
        <s v="Lords of Chaos"/>
        <s v="American Woman"/>
        <s v="Out of Blue"/>
        <s v="Ophelia"/>
        <s v="The Clovehitch Killer"/>
        <s v="Trial by Fire"/>
        <s v="The Wind"/>
        <s v="Charlie Says"/>
        <s v="We Have Always Lived in the Castle"/>
        <s v="Summer of 84"/>
        <s v="Aniara"/>
        <s v="An Acceptable Loss"/>
        <s v="Summer '03"/>
        <s v="Duck Butter"/>
        <s v="Avengers: Endgame"/>
        <s v="Frozen II"/>
        <s v="Spider-Man: Far from Home"/>
        <s v="Captain Marvel"/>
        <s v="Star Wars: Episode IX - The Rise of Skywalker"/>
        <s v="Joker"/>
        <s v="Toy Story 4"/>
        <s v="Jumanji: The Next Level"/>
        <s v="Fast &amp; Furious Presents: Hobbs &amp; Shaw"/>
        <s v="Ne Zha"/>
        <s v="The Wandering Earth"/>
        <s v="How to Train Your Dragon: The Hidden World"/>
        <s v="Maleficent: Mistress of Evil"/>
        <s v="It Chapter Two"/>
        <s v="PokÃ©mon Detective Pikachu"/>
        <s v="The Secret Life of Pets 2"/>
        <s v="Alita: Battle Angel"/>
        <s v="Godzilla: King of the Monsters"/>
        <n v="1917"/>
        <s v="Once Upon a Time... In Hollywood"/>
        <s v="Shazam!"/>
        <s v="Dumbo"/>
        <s v="John Wick: Chapter 3 - Parabellum"/>
        <s v="Knives Out"/>
        <s v="Terminator: Dark Fate"/>
        <s v="Us"/>
        <s v="Men in Black: International"/>
        <s v="X-Men: Dark Phoenix"/>
        <s v="Glass"/>
        <s v="The Bravest"/>
        <s v="Downton Abbey"/>
        <s v="Annabelle Comes Home"/>
        <s v="Ford v Ferrari"/>
        <s v="Weathering with You"/>
        <s v="The Lego Movie 2: The Second Part"/>
        <s v="Abominable"/>
        <s v="Ip Man 4: The Finale"/>
        <s v="Gemini Man"/>
        <s v="Hustlers"/>
        <s v="Escape Room"/>
        <s v="Yesterday"/>
        <s v="The Angry Birds Movie 2"/>
        <s v="Angel Has Fallen"/>
        <s v="The Peanut Butter Falcon"/>
        <s v="Ad Astra"/>
        <s v="The Curse of la Llorona"/>
        <s v="Zombieland: Double Tap"/>
        <s v="Extreme Job"/>
        <s v="Dora and the Lost City of Gold"/>
        <s v="Wonder Park"/>
        <s v="Good Boys"/>
        <s v="Scary Stories to Tell in the Dark"/>
        <s v="Line Walker 2: Invisible Spy"/>
        <s v="The Hustle"/>
        <s v="Crawl"/>
        <s v="Five Feet Apart"/>
        <s v="Rambo: Last Blood"/>
        <s v="Jojo Rabbit"/>
        <s v="A Dog's Way Home"/>
        <s v="Cold Pursuit"/>
        <s v="A Dog's Journey"/>
        <s v="A Madea Family Funeral"/>
        <s v="What Men Want"/>
        <s v="After"/>
        <s v="Exit"/>
        <s v="A Beautiful Day in the Neighborhood"/>
        <s v="Happy Death Day 2U"/>
        <s v="Ma"/>
        <s v="Ready or Not"/>
        <s v="Long Shot"/>
        <s v="Breakthrough"/>
        <s v="Little"/>
        <s v="Isn't It Romantic"/>
        <s v="Midsommar"/>
        <s v="47 Meters Down: Uncaged"/>
        <s v="Chasing the Dragon II: Wild Wild Bunch"/>
        <s v="Fighting with My Family"/>
        <s v="Overcomer"/>
        <s v="The Intruder"/>
        <s v="Bharat"/>
        <s v="The Art of Racing in the Rain"/>
        <s v="Brightburn"/>
        <s v="UglyDolls"/>
        <s v="Stuber"/>
        <s v="The Kid Who Would Be King"/>
        <s v="Gully Boy"/>
        <s v="Total Dhamaal"/>
        <s v="Missing Link"/>
        <s v="No Manches Frida 2"/>
        <s v="The Gangster, the Cop, the Devil"/>
        <s v="Booksmart"/>
        <s v="Super 30"/>
        <s v="The Farewell"/>
        <s v="Late Night"/>
        <s v="Unplanned"/>
        <s v="The Prodigy"/>
        <s v="The Fanatic"/>
        <s v="Sunrise in Heaven"/>
        <s v="The Lighthouse"/>
        <s v="Blinded by the Light"/>
        <s v="Kalank"/>
        <s v="Poms"/>
        <s v="The Kitchen"/>
        <s v="Miss Bala"/>
        <s v="The Dead Don't Die"/>
        <s v="Luka Chuppi"/>
        <s v="Batla House"/>
        <s v="The Divine Fury"/>
        <s v="Where'd You Go, Bernadette"/>
        <s v="The Best of Enemies"/>
        <s v="Portrait of a Lady on Fire"/>
        <s v="Official Secrets"/>
        <s v="Code Geass: Lelouch of the Re;Surrection"/>
        <s v="The Goldfinch"/>
        <s v="Tod@s Caen"/>
        <s v="The Aftermath"/>
        <s v="Tolkien"/>
        <s v="Captive State"/>
        <s v="Brittany Runs a Marathon"/>
        <s v="The Sun Is also a Star"/>
        <s v="The Mustang"/>
        <s v="Romeo Akbar Walter"/>
        <s v="Furie"/>
        <s v="Saaho"/>
        <s v="Mission Mangal"/>
        <s v="Don't Let Go"/>
        <s v="The Last Black Man in San Francisco"/>
        <s v="The Beach Bum"/>
        <s v="Storm Boy"/>
        <s v="Junglee"/>
        <s v="The Hole in the Ground"/>
        <s v="Chhichhore"/>
        <s v="Pilgrim's Progress"/>
        <s v="The Art of Self-Defense"/>
        <s v="Luce"/>
        <s v="42nd Street: The Musical"/>
        <s v="The Other Side of Heaven 2: Fire of Faith"/>
        <s v="The Souvenir"/>
        <s v="India's Most Wanted"/>
        <s v="Student of the Year 2"/>
        <s v="De De Pyaar De"/>
        <s v="Can You Keep a Secret?"/>
        <s v="El Coyote"/>
        <s v="Bennett's War"/>
        <s v="Photograph"/>
        <s v="The Irishman"/>
        <s v="The Fighting Preacher"/>
        <s v="Sonchiriya"/>
        <s v="The Least of These: The Graham Staines Story"/>
        <s v="Killerman"/>
        <s v="K-12"/>
        <s v="The Tomorrow Man"/>
        <s v="Triple Threat"/>
        <s v="Marriage Story"/>
        <s v="Sword of Trust"/>
        <s v="Cliffs of Freedom"/>
        <s v="Saga of Tanya the Evil - The Movie"/>
        <s v="Mine 9"/>
        <s v="Faith, Hope &amp; Love"/>
        <s v="Them That Follow"/>
        <s v="Before You Know It"/>
        <s v="End of the Century"/>
        <s v="High on the Hog"/>
        <s v="Shed of the Dead"/>
        <s v="The Ground Beneath My Feet"/>
        <s v="Ode to Joy"/>
        <s v="Crypto"/>
        <s v="Body at Brighton Rock"/>
        <s v="Run with the Hunted"/>
        <s v="The Eight Hundred"/>
        <s v="Bad Boys for Life"/>
        <s v="Tenet"/>
        <s v="Sonic the Hedgehog"/>
        <s v="Dolittle"/>
        <s v="Legend of Deification"/>
        <s v="Birds of Prey"/>
        <s v="Wonder Woman 1984"/>
        <s v="The Invisible Man"/>
        <s v="Onward"/>
        <s v="The Call of the Wild"/>
        <s v="Black Wall Street Burning"/>
        <s v="Love by Drowning"/>
        <s v="Tulsa"/>
        <s v="I Am Fear"/>
        <s v="The Quarry"/>
      </sharedItems>
    </cacheField>
    <cacheField name="rating" numFmtId="0">
      <sharedItems count="12">
        <s v="PG"/>
        <s v="R"/>
        <s v="G"/>
        <s v="Not Rated"/>
        <s v="Approved"/>
        <s v="TV-PG"/>
        <s v="NC-17"/>
        <s v="PG-13"/>
        <s v="Unrated"/>
        <s v="X"/>
        <s v="TV-MA"/>
        <s v="TV-14"/>
      </sharedItems>
    </cacheField>
    <cacheField name="genre" numFmtId="0">
      <sharedItems count="18">
        <s v="Action"/>
        <s v="Comedy"/>
        <s v="Biography"/>
        <s v="Adventure"/>
        <s v="Drama"/>
        <s v="Horror"/>
        <s v="Crime"/>
        <s v="Fantasy"/>
        <s v="Sci-Fi"/>
        <s v="Family"/>
        <s v="Animation"/>
        <s v="Romance"/>
        <s v="Western"/>
        <s v="Music"/>
        <s v="Thriller"/>
        <s v="Mystery"/>
        <s v="Musical"/>
        <s v="Sport"/>
      </sharedItems>
    </cacheField>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eleased" numFmtId="0">
      <sharedItems/>
    </cacheField>
    <cacheField name="score" numFmtId="0">
      <sharedItems containsSemiMixedTypes="0" containsString="0" containsNumber="1" minValue="1.9" maxValue="9.3000000000000007"/>
    </cacheField>
    <cacheField name="votes" numFmtId="0">
      <sharedItems containsSemiMixedTypes="0" containsString="0" containsNumber="1" containsInteger="1" minValue="35" maxValue="2400000"/>
    </cacheField>
    <cacheField name="director" numFmtId="0">
      <sharedItems count="2907">
        <s v="Irvin Kershner"/>
        <s v="John Landis"/>
        <s v="Richard Lester"/>
        <s v="Colin Higgins"/>
        <s v="Sidney Poitier"/>
        <s v="Jim Abrahams"/>
        <s v="Buddy Van Horn"/>
        <s v="Howard Zieff"/>
        <s v="Michael Apted"/>
        <s v="Hal Needham"/>
        <s v="Randal Kleiser"/>
        <s v="Robert Redford"/>
        <s v="Robert Altman"/>
        <s v="Stanley Kubrick"/>
        <s v="James Bridges"/>
        <s v="Jay Sandrich"/>
        <s v="Tommy Chong"/>
        <s v="Harold Ramis"/>
        <s v="Sean S. Cunningham"/>
        <s v="Stuart Rosenberg"/>
        <s v="Ron Maxwell"/>
        <s v="Brian De Palma"/>
        <s v="Jamie Uys"/>
        <s v="Richard Fleischer"/>
        <s v="Clint Eastwood"/>
        <s v="Martin Scorsese"/>
        <s v="Robert Greenwald"/>
        <s v="Paul Schrader"/>
        <s v="Tony Bill"/>
        <s v="John Carpenter"/>
        <s v="Alan Parker"/>
        <s v="Jerry Jameson"/>
        <s v="Bruce Beresford"/>
        <s v="Ulli Lommel"/>
        <s v="Moustapha Akkad"/>
        <s v="Nancy Walker"/>
        <s v="Lang Elliott"/>
        <s v="James L. Conway"/>
        <s v="Claudia Weill"/>
        <s v="Vladimir Menshov"/>
        <s v="Kieth Merrill"/>
        <s v="Ken Russell"/>
        <s v="William Friedkin"/>
        <s v="Eric Karson"/>
        <s v="Vincent McEveety"/>
        <s v="Jerry Schatzberg"/>
        <s v="Don Taylor"/>
        <s v="Martin Davidson"/>
        <s v="Walter Hill"/>
        <s v="Michael Ritchie"/>
        <s v="Buck Henry"/>
        <s v="Paul Lynch"/>
        <s v="Clive Donner"/>
        <s v="Gilbert Cates"/>
        <s v="Joel Oliansky"/>
        <s v="Gary Weis"/>
        <s v="Charles Jarrott"/>
        <s v="Piers Haggard"/>
        <s v="Woody Allen"/>
        <s v="Floyd Mutrux"/>
        <s v="Bill Persky"/>
        <s v="Jeannot Szwarc"/>
        <s v="Mike Newell"/>
        <s v="Anne Bancroft"/>
        <s v="Richard Rush"/>
        <s v="Ã‰douard Molinaro"/>
        <s v="Art Linson"/>
        <s v="Chuck Barris"/>
        <s v="Kevin Connor"/>
        <s v="Walter Bernstein"/>
        <s v="Joe Camp"/>
        <s v="Marty Feldman"/>
        <s v="John Hough"/>
        <s v="Paul Mazursky"/>
        <s v="Jonathan Demme"/>
        <s v="Alan Rudolph"/>
        <s v="Daniel Petrie"/>
        <s v="James Goldstone"/>
        <s v="Michael Cimino"/>
        <s v="Jack Smight"/>
        <s v="Mike Nichols"/>
        <s v="Gordon Willis"/>
        <s v="Sidney Lumet"/>
        <s v="Bill Melendez"/>
        <s v="Larry Peerce"/>
        <s v="Michael Pressman"/>
        <s v="Lamont Johnson"/>
        <s v="Paul Grimault"/>
        <s v="John Huston"/>
        <s v="Federico Fellini"/>
        <s v="Steven Spielberg"/>
        <s v="Mark Rydell"/>
        <s v="Bob Clark"/>
        <s v="Steve Gordon"/>
        <s v="Ivan Reitman"/>
        <s v="Directors"/>
        <s v="Hugh Hudson"/>
        <s v="John Glen"/>
        <s v="Alan Alda"/>
        <s v="Terry Gilliam"/>
        <s v="Desmond Davis"/>
        <s v="Sydney Pollack"/>
        <s v="Warren Beatty"/>
        <s v="John Derek"/>
        <s v="Harold Becker"/>
        <s v="Burt Reynolds"/>
        <s v="John Boorman"/>
        <s v="Franco Zeffirelli"/>
        <s v="Mel Brooks"/>
        <s v="Oz Scott"/>
        <s v="Jim Henson"/>
        <s v="John G. Avildsen"/>
        <s v="Karel Reisz"/>
        <s v="Alan Myerson"/>
        <s v="Ken Shapiro"/>
        <s v="Rick Rosenthal"/>
        <s v="Glenn Jordan"/>
        <s v="Lawrence Kasdan"/>
        <s v="George Miller"/>
        <s v="John Irvin"/>
        <s v="Steve Miner"/>
        <s v="Jean-Jacques Annaud"/>
        <s v="Graham Baker"/>
        <s v="Joel Schumacher"/>
        <s v="Gary Sherman"/>
        <s v="Michael Crichton"/>
        <s v="Peter Medak"/>
        <s v="Herb Freed"/>
        <s v="Ralph Bakshi"/>
        <s v="Steve Carver"/>
        <s v="Byron Quisenberry"/>
        <s v="E.W. Swackhamer"/>
        <s v="Bruce Malmuth"/>
        <s v="Frank Perry"/>
        <s v="David Steinberg"/>
        <s v="Steve Rash"/>
        <s v="Joe Dante"/>
        <s v="Richard Marquand"/>
        <s v="Gus Trikonis"/>
        <s v="Peter Hyams"/>
        <s v="Steven Hilliard Stern"/>
        <s v="Carl Gottlieb"/>
        <s v="Milos Forman"/>
        <s v="Blake Edwards"/>
        <s v="George Cukor"/>
        <s v="David Cronenberg"/>
        <s v="Matthew Robbins"/>
        <s v="Ulu Grosbard"/>
        <s v="William A. Fraker"/>
        <s v="Bob Rafelson"/>
        <s v="Ferdinando Baldi"/>
        <s v="Martin Ritt"/>
        <s v="Michael Mann"/>
        <s v="Alan J. Pakula"/>
        <s v="Michael Wadleigh"/>
        <s v="Michael Schultz"/>
        <s v="Herbert Ross"/>
        <s v="Wes Craven"/>
        <s v="John Badham"/>
        <s v="Tobe Hooper"/>
        <s v="Billy Wilder"/>
        <s v="Peter Yates"/>
        <s v="Peter Weir"/>
        <s v="George Mihalka"/>
        <s v="Terence Young"/>
        <s v="Mickey Rose"/>
        <s v="Jean-Claude Tramont"/>
        <s v="Roger Spottiswoode"/>
        <s v="Luis Valdez"/>
        <s v="Sam Raimi"/>
        <s v="Albert Brooks"/>
        <s v="Oliver Stone"/>
        <s v="Allan Arkush"/>
        <s v="Franklin J. Schaffner"/>
        <s v="John Schlesinger"/>
        <s v="Jack Fisk"/>
        <s v="Noel Nosseck"/>
        <s v="Ivan Passer"/>
        <s v="Allan King"/>
        <s v="Ken Hughes"/>
        <s v="Ken Wiederhorn"/>
        <s v="Andrzej Zulawski"/>
        <s v="Francis Ford Coppola"/>
        <s v="Lucio Fulci"/>
        <s v="Jean-Jacques Beineix"/>
        <s v="Jacques Rivette"/>
        <s v="James Ivory"/>
        <s v="Louis Malle"/>
        <s v="Taylor Hackford"/>
        <s v="Ted Kotcheff"/>
        <s v="Sylvester Stallone"/>
        <s v="Nicholas Meyer"/>
        <s v="John Milius"/>
        <s v="Richard Attenborough"/>
        <s v="Richard Donner"/>
        <s v="Ridley Scott"/>
        <s v="Albert Pyun"/>
        <s v="Norman Jewison"/>
        <s v="Joe Layton"/>
        <s v="Steven Lisberger"/>
        <s v="Garry Marshall"/>
        <s v="George Roy Hill"/>
        <s v="Ken Finkleman"/>
        <s v="Amy Heckerling"/>
        <s v="Thomas K. Avildsen"/>
        <s v="Ron Howard"/>
        <s v="George A. Romero"/>
        <s v="Graeme Clifford"/>
        <s v="Tom Kennedy"/>
        <s v="Fumihiko Takayama"/>
        <s v="John Wintergate"/>
        <s v="Peter Duffell"/>
        <s v="Peter Markle"/>
        <s v="Richard Benjamin"/>
        <s v="Carl Reiner"/>
        <s v="Robert J. Rosenthal"/>
        <s v="Elliott Hong"/>
        <s v="Michael Winner"/>
        <s v="Robert Mulligan"/>
        <s v="Patricia Birch"/>
        <s v="Don Bluth"/>
        <s v="Tommy Lee Wallace"/>
        <s v="Barry Levinson"/>
        <s v="Don Coscarelli"/>
        <s v="Costa-Gavras"/>
        <s v="Sidney J. Furie"/>
        <s v="Jean-Claude Lord"/>
        <s v="Arthur Hiller"/>
        <s v="Damiano Damiani"/>
        <s v="David Schmoeller"/>
        <s v="Mark Rosman"/>
        <s v="Michael Miller"/>
        <s v="Eric Till"/>
        <s v="Delbert Mann"/>
        <s v="Philippe Mora"/>
        <s v="Tim Hunter"/>
        <s v="Richard Loncraine"/>
        <s v="Ingmar Bergman"/>
        <s v="James Fargo"/>
        <s v="Jules Bass"/>
        <s v="James Glickenhaus"/>
        <s v="Tony Richardson"/>
        <s v="Guy Hamilton"/>
        <s v="James Burrows"/>
        <s v="Robert Benton"/>
        <s v="Boaz Davidson"/>
        <s v="Robert Towne"/>
        <s v="Stuart Gillard"/>
        <s v="David S. Ward"/>
        <s v="Robert Taylor"/>
        <s v="Jerry Belson"/>
        <s v="Daniel Vigne"/>
        <s v="Richard Brooks"/>
        <s v="Lewis Teague"/>
        <s v="Jamaa Fanaka"/>
        <s v="John Frankenheimer"/>
        <s v="James Beshears"/>
        <s v="Don Siegel"/>
        <s v="Ian Sharp"/>
        <s v="Bruce Paltrow"/>
        <s v="Juan Piquer SimÃ³n"/>
        <s v="Fred Schepisi"/>
        <s v="Richard T. Heffron"/>
        <s v="Roger Christian"/>
        <s v="Hal Ashby"/>
        <s v="Paul Cox"/>
        <s v="Fred Zinnemann"/>
        <s v="Caleb Deschanel"/>
        <s v="Wim Wenders"/>
        <s v="Wolf Gremm"/>
        <s v="Charles Band"/>
        <s v="James L. Brooks"/>
        <s v="Adrian Lyne"/>
        <s v="Joe Alves"/>
        <s v="Stan Dragoti"/>
        <s v="Paul Brickman"/>
        <s v="Barbra Streisand"/>
        <s v="Richard Franklin"/>
        <s v="Carroll Ballard"/>
        <s v="James Signorelli"/>
        <s v="Brian G. Hutton"/>
        <s v="John Herzfeld"/>
        <s v="George Bowers"/>
        <s v="Philip Kaufman"/>
        <s v="Robert Hiltzik"/>
        <s v="Robert Mandel"/>
        <s v="Enzo G. Castellari"/>
        <s v="Bryan Forbes"/>
        <s v="Lawrence David Foldes"/>
        <s v="Paul Aaron"/>
        <s v="Richard Michaels"/>
        <s v="David Nelson"/>
        <s v="Mark Pirro"/>
        <s v="David Drury"/>
        <s v="Jim McBride"/>
        <s v="Robert Vincent O'Neil"/>
        <s v="Martha Coolidge"/>
        <s v="Michael Chapman"/>
        <s v="Richard Pryor"/>
        <s v="Terry Jones"/>
        <s v="Lewis Gilbert"/>
        <s v="Noel Black"/>
        <s v="Sam Firstenberg"/>
        <s v="Alan Johnson"/>
        <s v="Robert Dalva"/>
        <s v="James Sbardellati"/>
        <s v="Franc Roddam"/>
        <s v="Luigi Cozzi"/>
        <s v="Douglas Trumbull"/>
        <s v="Marshall Brickman"/>
        <s v="Jack Clayton"/>
        <s v="J. Lee Thompson"/>
        <s v="Joseph Sargent"/>
        <s v="Frank Zuniga"/>
        <s v="Sam Peckinpah"/>
        <s v="Bob Fosse"/>
        <s v="Jeremy Kagan"/>
        <s v="Paul Nicholas"/>
        <s v="John Mackenzie"/>
        <s v="Tony Scott"/>
        <s v="Bill Forsyth"/>
        <s v="Dick Lowry"/>
        <s v="Amy Holden Jones"/>
        <s v="Howard Avedis"/>
        <s v="Michael Tuchner"/>
        <s v="Mel Damski"/>
        <s v="Donald Shebib"/>
        <s v="Antonio Margheriti"/>
        <s v="Robert Lieberman"/>
        <s v="Dick Richards"/>
        <s v="Nagisa Ã”shima"/>
        <s v="Rafal Zielinski"/>
        <s v="Lynne Littman"/>
        <s v="Ferdinand Fairfax"/>
        <s v="John Sayles"/>
        <s v="James Toback"/>
        <s v="Cirio H. Santiago"/>
        <s v="Andrew V. McLaglen"/>
        <s v="Michael Laughlin"/>
        <s v="Jeff Kanew"/>
        <s v="Curtis Hanson"/>
        <s v="Peter Sasdy"/>
        <s v="George P. Cosmatos"/>
        <s v="William Olsen"/>
        <s v="Wilford Leach"/>
        <s v="Jonathan Kaplan"/>
        <s v="Nicolas Roeg"/>
        <s v="Terry Bedford"/>
        <s v="Andrei Tarkovsky"/>
        <s v="Clive Smith"/>
        <s v="Charles Burnett"/>
        <s v="Martin Brest"/>
        <s v="Robert Zemeckis"/>
        <s v="Hugh Wilson"/>
        <s v="James Cameron"/>
        <s v="Leonard Nimoy"/>
        <s v="Albert Magnoli"/>
        <s v="Richard Tuggle"/>
        <s v="Joel Silberg"/>
        <s v="Neal Israel"/>
        <s v="Roland JoffÃ©"/>
        <s v="Joseph Zito"/>
        <s v="David Lynch"/>
        <s v="Nick Castle"/>
        <s v="David Lean"/>
        <s v="Frank Oz"/>
        <s v="Gene Wilder"/>
        <s v="John Hughes"/>
        <s v="Paul Bogart"/>
        <s v="Lawrence Bassoff"/>
        <s v="Wolfgang Petersen"/>
        <s v="Luca Bercovici"/>
        <s v="Ruggero Deodato"/>
        <s v="Tengiz Abuladze"/>
        <s v="Paolo Taviani"/>
        <s v="Rod Amateau"/>
        <s v="Ken Cameron"/>
        <s v="KÃ¡roly Makk"/>
        <s v="Ippei Kuri"/>
        <s v="Gene Taft"/>
        <s v="Willard Huyck"/>
        <s v="Stanley Donen"/>
        <s v="Roger Young"/>
        <s v="Mark L. Lester"/>
        <s v="Stan Lathan"/>
        <s v="Fritz Kiersch"/>
        <s v="Thom Eberhardt"/>
        <s v="Stewart Raffill"/>
        <s v="Charles Shyer"/>
        <s v="Joseph Ruben"/>
        <s v="Robert Butler"/>
        <s v="Marvin J. Chomsky"/>
        <s v="Hy Averback"/>
        <s v="Douglas Day Stewart"/>
        <s v="Richard Pearce"/>
        <s v="Robert Boris"/>
        <s v="Roger Donaldson"/>
        <s v="Michael Radford"/>
        <s v="James Foley"/>
        <s v="Mark Griffiths"/>
        <s v="John Byrum"/>
        <s v="W.D. Richter"/>
        <s v="John Guillermin"/>
        <s v="Sergio Leone"/>
        <s v="Rob Reiner"/>
        <s v="Douglas Cheek"/>
        <s v="Dorian Walker"/>
        <s v="Neil Jordan"/>
        <s v="Gillian Armstrong"/>
        <s v="Joel Coen"/>
        <s v="William Tannen"/>
        <s v="Mark Buntzman"/>
        <s v="John C. Broderick"/>
        <s v="Jim Sotos"/>
        <s v="Richard C. Sarafian"/>
        <s v="Malcolm Mowbray"/>
        <s v="Charles E. Sellier Jr."/>
        <s v="Jim Jarmusch"/>
        <s v="Bertrand Tavernier"/>
        <s v="Steve Barron"/>
        <s v="Lawrence Dane"/>
        <s v="Marcelo Epstein"/>
        <s v="Peter Webb"/>
        <s v="Just Jaeckin"/>
        <s v="Thomas Rickman"/>
        <s v="Stephen Frears"/>
        <s v="Menahem Golan"/>
        <s v="Paul Bartel"/>
        <s v="Rob Cohen"/>
        <s v="Armyan Bernstein"/>
        <s v="Russell Mulcahy"/>
        <s v="Bobby Roth"/>
        <s v="Alex Cox"/>
        <s v="GÃ©rard Lauzier"/>
        <s v="Adam Brooks"/>
        <s v="Ã‰ric Rohmer"/>
        <s v="Jerry Paris"/>
        <s v="Peter Bogdanovich"/>
        <s v="Tim Burton"/>
        <s v="Rod Daniel"/>
        <s v="Jack Sholder"/>
        <s v="Susan Seidelman"/>
        <s v="Tom Holland"/>
        <s v="Arna Selznick"/>
        <s v="Danny Steinmann"/>
        <s v="Ted Berman"/>
        <s v="James Komack"/>
        <s v="Andrew Davis"/>
        <s v="Paul Verhoeven"/>
        <s v="William Malone"/>
        <s v="Linda Feferman"/>
        <s v="Robert Dornhelm"/>
        <s v="Raju Patel"/>
        <s v="Jovan Acin"/>
        <s v="Ray Lawrence"/>
        <s v="Gary Hudson"/>
        <s v="Michael Pearce"/>
        <s v="Ettore Scola"/>
        <s v="Roger L. Simon"/>
        <s v="Sig Shore"/>
        <s v="Rob Nilsson"/>
        <s v="Ian Mune"/>
        <s v="Brian Gilbert"/>
        <s v="Patrick Jamain"/>
        <s v="Roy Battersby"/>
        <s v="Petru Popescu"/>
        <s v="Hector Babenco"/>
        <s v="Bill Norton"/>
        <s v="Jonathan Lynn"/>
        <s v="Dan O'Bannon"/>
        <s v="Phillip Borsos"/>
        <s v="Daniel Attias"/>
        <s v="Lisa Gottlieb"/>
        <s v="Lance Hool"/>
        <s v="Savage Steve Holland"/>
        <s v="Howard Storm"/>
        <s v="Christopher Cain"/>
        <s v="David Greenwalt"/>
        <s v="Bud Yorkin"/>
        <s v="Lasse HallstrÃ¶m"/>
        <s v="Simon Wincer"/>
        <s v="Andrey Konchalovskiy"/>
        <s v="Peter Masterson"/>
        <s v="Rudy De Luca"/>
        <s v="Bernard DeyriÃ¨s"/>
        <s v="Alan Metter"/>
        <s v="Michael Dinner"/>
        <s v="Robert Clouse"/>
        <s v="Corey Yuen"/>
        <s v="Akira Kurosawa"/>
        <s v="Jonathan R. Betuel"/>
        <s v="Cary Medoway"/>
        <s v="Steven Hahn"/>
        <s v="James Frawley"/>
        <s v="Harvey Miller"/>
        <s v="Donna Deitch"/>
        <s v="John McTiernan"/>
        <s v="Geoff Murphy"/>
        <s v="Coline Serreau"/>
        <s v="Stuart Gordon"/>
        <s v="Hal Barwood"/>
        <s v="Stephen Gyllenhaal"/>
        <s v="David Hare"/>
        <s v="Dick Clement"/>
        <s v="Gavin Millar"/>
        <s v="Paul Donovan"/>
        <s v="Will Vinton"/>
        <s v="Jonathan Sanger"/>
        <s v="JÃ»zÃ´ Itami"/>
        <s v="Mike Hodges"/>
        <s v="Luc Besson"/>
        <s v="William Asher"/>
        <s v="Georges Lautner"/>
        <s v="Cary Parker"/>
        <s v="Freddie Francis"/>
        <s v="Jackie Chan"/>
        <s v="Kevin Reynolds"/>
        <s v="Luis Puenzo"/>
        <s v="Edward Yang"/>
        <s v="Emir Kusturica"/>
        <s v="Joyce Chopra"/>
        <s v="IstvÃ¡n SzabÃ³"/>
        <s v="Peter Faiman"/>
        <s v="Brian Gibson"/>
        <s v="Howard Deutch"/>
        <s v="Edward Zwick"/>
        <s v="Randa Haines"/>
        <s v="Penny Marshall"/>
        <s v="David Anspaugh"/>
        <s v="Nadia Tass"/>
        <s v="William Fruet"/>
        <s v="Bill Sherwood"/>
        <s v="Eliseo Subiela"/>
        <s v="Fred Olen Ray"/>
        <s v="Deran Sarafian"/>
        <s v="Frank Harris"/>
        <s v="Claude Lelouch"/>
        <s v="Tom McLoughlin"/>
        <s v="Anthony Perkins"/>
        <s v="Robert M. Young"/>
        <s v="Masanori Hata"/>
        <s v="Stephen Herek"/>
        <s v="Fred Walton"/>
        <s v="Gene Saks"/>
        <s v="Prince"/>
        <s v="Harry Winer"/>
        <s v="Dale Schott"/>
        <s v="David Seltzer"/>
        <s v="Thomas Michael Donnelly"/>
        <s v="Stephen King"/>
        <s v="Kevin Tenney"/>
        <s v="Spike Lee"/>
        <s v="Michelle Manning"/>
        <s v="Charles Martin Smith"/>
        <s v="Harley Cokeliss"/>
        <s v="Allan Burns"/>
        <s v="Nelson Shin"/>
        <s v="Robert Harmon"/>
        <s v="Emilio Estevez"/>
        <s v="John Carl Buechler"/>
        <s v="Richard Wenk"/>
        <s v="Claude Berri"/>
        <s v="Paul Michael Glaser"/>
        <s v="David Beaird"/>
        <s v="Duncan Gibbins"/>
        <s v="Peter Manoogian"/>
        <s v="Daryl Duke"/>
        <s v="Gary Nelson"/>
        <s v="Mike Marvin"/>
        <s v="Renny Harlin"/>
        <s v="Jeffrey Delman"/>
        <s v="Bob Weinstein"/>
        <s v="David Byrne"/>
        <s v="Tom DeSimone"/>
        <s v="Gideon Amir"/>
        <s v="Jim Goddard"/>
        <s v="Zoran Perisic"/>
        <s v="George Mendeluk"/>
        <s v="Andrew Lane"/>
        <s v="Denys Arcand"/>
        <s v="Lizzie Borden"/>
        <s v="Roman Polanski"/>
        <s v="Simon Langton"/>
        <s v="Christopher Morahan"/>
        <s v="Jerrold Freedman"/>
        <s v="Bob Swaim"/>
        <s v="Julien Temple"/>
        <s v="John McNaughton"/>
        <s v="Jerry Kramer"/>
        <s v="Dominic Orlando"/>
        <s v="Fred Dekker"/>
        <s v="Henning Carlsen"/>
        <s v="Evelyn Purcell"/>
        <s v="Marco Bellocchio"/>
        <s v="Fons Rademakers"/>
        <s v="Tom Moore"/>
        <s v="Eugene Corr"/>
        <s v="Ted Nicolaou"/>
        <s v="Pedro AlmodÃ³var"/>
        <s v="MoshÃ© Mizrahi"/>
        <s v="Trevor Nunn"/>
        <s v="Paul Schneider"/>
        <s v="Director"/>
        <s v="Leos Carax"/>
        <s v="Jimmy T. Murakami"/>
        <s v="Emile Ardolino"/>
        <s v="Tom Mankiewicz"/>
        <s v="Danny DeVito"/>
        <s v="William Dear"/>
        <s v="Chuck Russell"/>
        <s v="Bernardo Bertolucci"/>
        <s v="Michael Gottlieb"/>
        <s v="Chris Columbus"/>
        <s v="Joe Roth"/>
        <s v="Jim Drake"/>
        <s v="John R. Cherry III"/>
        <s v="Steve De Jarnatt"/>
        <s v="Pat O'Connor"/>
        <s v="Lee Harry"/>
        <s v="David DeCoteau"/>
        <s v="Donald Cammell"/>
        <s v="Melvin Frank"/>
        <s v="Peter Greenaway"/>
        <s v="Bigas Luna"/>
        <s v="Cheech Marin"/>
        <s v="Gary Goddard"/>
        <s v="Jeffrey Bloom"/>
        <s v="Clive Barker"/>
        <s v="Elaine May"/>
        <s v="Michael Gornick"/>
        <s v="Tibor TakÃ¡cs"/>
        <s v="Lyndall Hobbs"/>
        <s v="Marek Kanievska"/>
        <s v="Christopher Leitch"/>
        <s v="Ethan Wiley"/>
        <s v="Bob Giraldi"/>
        <s v="Janice Karman"/>
        <s v="Peter R. Hunt"/>
        <s v="Robert Townsend"/>
        <s v="Gabriel Axel"/>
        <s v="Paul Weiland"/>
        <s v="Terry Leonard"/>
        <s v="John Flynn"/>
        <s v="Charlie Loventhal"/>
        <s v="William Phelps"/>
        <s v="Percy Adlon"/>
        <s v="Phil Joanou"/>
        <s v="Kathryn Bigelow"/>
        <s v="David Leland"/>
        <s v="Barbet Schroeder"/>
        <s v="Peter Werner"/>
        <s v="Tamar Simon Hoffs"/>
        <s v="Bruce Pittman"/>
        <s v="David Mamet"/>
        <s v="Arthur Penn"/>
        <s v="Stephen Carpenter"/>
        <s v="Bille August"/>
        <s v="David Keith"/>
        <s v="Ben Bolt"/>
        <s v="Bruce Robinson"/>
        <s v="Lindsay Anderson"/>
        <s v="Abel Ferrara"/>
        <s v="Yurek Bogayevicz"/>
        <s v="Bill Froehlich"/>
        <s v="Robert Collector"/>
        <s v="David Hugh Jones"/>
        <s v="Tom Daley"/>
        <s v="Christine Edzard"/>
        <s v="Phil Alden Robinson"/>
        <s v="Diane Kurys"/>
        <s v="Peter Del Monte"/>
        <s v="Paul Newman"/>
        <s v="Dennis Feldman"/>
        <s v="Norman Mailer"/>
        <s v="Bill Condon"/>
        <s v="Mary Lambert"/>
        <s v="Ã‰lie Chouraqui"/>
        <s v="Wayne Wang"/>
        <s v="RenÃ© Laloux"/>
        <s v="Michael Hoffman"/>
        <s v="Jeff Bleckner"/>
        <s v="Dorothy Ann Puzo"/>
        <s v="John Duigan"/>
        <s v="Jimmy Huston"/>
        <s v="Alan Clarke"/>
        <s v="John Cornell"/>
        <s v="Peter MacDonald"/>
        <s v="David Zucker"/>
        <s v="George Scribner"/>
        <s v="Charles Crichton"/>
        <s v="Ron Shelton"/>
        <s v="Dennis Hopper"/>
        <s v="Hayao Miyazaki"/>
        <s v="Greg Beeman"/>
        <s v="Kenneth Johnson"/>
        <s v="Craig R. Baxley"/>
        <s v="Stephen Chiodo"/>
        <s v="Rowdy Herrington"/>
        <s v="Jim Wynorski"/>
        <s v="Matthew Chapman"/>
        <s v="William Webb"/>
        <s v="Carl Schultz"/>
        <s v="Dwight H. Little"/>
        <s v="Bud S. Smith"/>
        <s v="Joan Micklin Silver"/>
        <s v="RamÃ³n MenÃ©ndez"/>
        <s v="Geoff Burrowes"/>
        <s v="Keenen Ivory Wayans"/>
        <s v="Giuseppe Tornatore"/>
        <s v="Donald Petrie"/>
        <s v="Annabel Jankel"/>
        <s v="GeneviÃ¨ve Robert"/>
        <s v="Tony Randel"/>
        <s v="Newt Arnold"/>
        <s v="Yahoo Serious"/>
        <s v="Martin Campbell"/>
        <s v="Andrew Fleming"/>
        <s v="Glenn Gordon Caron"/>
        <s v="Joan Freeman"/>
        <s v="Steven Kampmann"/>
        <s v="Christopher Crowe"/>
        <s v="Zelda Barron"/>
        <s v="John Waters"/>
        <s v="Camilo Vila"/>
        <s v="William Richert"/>
        <s v="Aaron Norris"/>
        <s v="Ernest Thompson"/>
        <s v="Stan Winston"/>
        <s v="Henry Winkler"/>
        <s v="Daniel Goldberg"/>
        <s v="Mick Garris"/>
        <s v="Mark Goldblatt"/>
        <s v="Ken Annakin"/>
        <s v="Bruno Nuytten"/>
        <s v="Robert Englund"/>
        <s v="Paul Flaherty"/>
        <s v="Katsuhiro Ã”tomo"/>
        <s v="David Stevens"/>
        <s v="Claire Denis"/>
        <s v="Mira Nair"/>
        <s v="James B. Harris"/>
        <s v="Marisa Silver"/>
        <s v="Ken Kwapis"/>
        <s v="Pen Densham"/>
        <s v="Mike Figgis"/>
        <s v="Frank LaLoggia"/>
        <s v="Charles Sturridge"/>
        <s v="Zalman King"/>
        <s v="James Dearden"/>
        <s v="Martin Donovan"/>
        <s v="Mike Leigh"/>
        <s v="Michael Lehmann"/>
        <s v="Jon Hess"/>
        <s v="Anthony Hickox"/>
        <s v="Terence Davies"/>
        <s v="Gordon Hessler"/>
        <s v="Robert Bierman"/>
        <s v="Roger Vadim"/>
        <s v="William Lustig"/>
        <s v="Janet Greek"/>
        <s v="David Green"/>
        <s v="Bill Fishman"/>
        <s v="Keith Gordon"/>
        <s v="Bernard Rose"/>
        <s v="Gary Sinise"/>
        <s v="Francis Megahy"/>
        <s v="Paul Golding"/>
        <s v="Kar-Wai Wong"/>
        <s v="Joe Johnston"/>
        <s v="Ron Clements"/>
        <s v="Jeremiah S. Chechik"/>
        <s v="Eddie Murphy"/>
        <s v="William Shatner"/>
        <s v="Francis Veber"/>
        <s v="Chris Walas"/>
        <s v="Gary David Goldberg"/>
        <s v="Steven Soderbergh"/>
        <s v="Stephen Hopkins"/>
        <s v="Cameron Crowe"/>
        <s v="Larry Cohen"/>
        <s v="Hal Hartley"/>
        <s v="Takeshi Kitano"/>
        <s v="Michael Schroeder"/>
        <s v="GÃ©rard KikoÃ¯ne"/>
        <s v="Michael A. Simpson"/>
        <s v="Patrick Sheane Duncan"/>
        <s v="John D. Hancock"/>
        <s v="Steve Kloves"/>
        <s v="Thomas J. Wright"/>
        <s v="Jim Sheridan"/>
        <s v="Mark DiSalle"/>
        <s v="Rob Hedden"/>
        <s v="Todd Holland"/>
        <s v="Dominique Othenin-Girard"/>
        <s v="Peter Bonerz"/>
        <s v="Kenneth Branagh"/>
        <s v="Michael Caton-Jones"/>
        <s v="Jeff Blyth"/>
        <s v="Phillip Noyce"/>
        <s v="Jim Kouf"/>
        <s v="Jay Levey"/>
        <s v="Michael Anderson"/>
        <s v="Marc Rocco"/>
        <s v="Joel Zwick"/>
        <s v="Joe Pytka"/>
        <s v="Gus Van Sant"/>
        <s v="Norman RenÃ©"/>
        <s v="Carl Schenkel"/>
        <s v="Lee Grant"/>
        <s v="Euzhan Palcy"/>
        <s v="Will Mackenzie"/>
        <s v="John Howley"/>
        <s v="Richard Baskin"/>
        <s v="Robert Wise"/>
        <s v="Thomas Schlamme"/>
        <s v="Bertrand Blier"/>
        <s v="James Isaac"/>
        <s v="Uli Edel"/>
        <s v="Robert Radler"/>
        <s v="Jeff Burr"/>
        <s v="Patrice Leconte"/>
        <s v="Masami Hata"/>
        <s v="Nancy Savoca"/>
        <s v="Jane Campion"/>
        <s v="Cedric Sundstrom"/>
        <s v="David Webb Peoples"/>
        <s v="Bob Balaban"/>
        <s v="Michael Fischa"/>
        <s v="Thierry Notz"/>
        <s v="Richard Greenberg"/>
        <s v="Michael Herz"/>
        <s v="Mel Smith"/>
        <s v="John Dahl"/>
        <s v="Mick Jackson"/>
        <s v="Damian Harris"/>
        <s v="Dave Thomas"/>
        <s v="David Odell"/>
        <s v="Christopher Guest"/>
        <s v="Jim Wheat"/>
        <s v="Robert Ellis Miller"/>
        <s v="Howard Brookner"/>
        <s v="Jerry Zucker"/>
        <s v="Kevin Costner"/>
        <s v="Dennis Dugan"/>
        <s v="Frank Marshall"/>
        <s v="John Patrick Shanley"/>
        <s v="William Peter Blatty"/>
        <s v="John Lafia"/>
        <s v="Hendel Butoy"/>
        <s v="Reginald Hudlin"/>
        <s v="Sheldon Lettich"/>
        <s v="Robert Resnikoff"/>
        <s v="Andrew Bergman"/>
        <s v="Joseph Barbera"/>
        <s v="John Erman"/>
        <s v="Abbas Kiarostami"/>
        <s v="Peter Israelson"/>
        <s v="Tom Ropelewski"/>
        <s v="Cynthia Scott"/>
        <s v="Haruki Kadokawa"/>
        <s v="Guy Maddin"/>
        <s v="Bob Hathcock"/>
        <s v="Luis Mandoki"/>
        <s v="Ron Underwood"/>
        <s v="John Harrison"/>
        <s v="James Orr"/>
        <s v="Patrick Read Johnson"/>
        <s v="Howard Franklin"/>
        <s v="Harry Hook"/>
        <s v="Ralph S. Singleton"/>
        <s v="Allan Moyle"/>
        <s v="Jack Nicholson"/>
        <s v="George Armitage"/>
        <s v="Richard Correll"/>
        <s v="Franco Amurri"/>
        <s v="Tom Savini"/>
        <s v="Jean-Paul Rappeneau"/>
        <s v="Richard Stanley"/>
        <s v="Agnieszka Holland"/>
        <s v="Volker SchlÃ¶ndorff"/>
        <s v="James D. Parriott"/>
        <s v="Gregg Champion"/>
        <s v="Jan Egleson"/>
        <s v="Whit Stillman"/>
        <s v="Sondra Locke"/>
        <s v="Kristine Peterson"/>
        <s v="Michael Verhoeven"/>
        <s v="James Bond III"/>
        <s v="Martin Sheen"/>
        <s v="Yimou Zhang"/>
        <s v="Greydon Clark"/>
        <s v="Jon Amiel"/>
        <s v="Yves Robert"/>
        <s v="Adam Simon"/>
        <s v="Anthony Minghella"/>
        <s v="Katt Shea"/>
        <s v="Bob Logan"/>
        <s v="Robert Shaye"/>
        <s v="Sally Mattison"/>
        <s v="Ken Loach"/>
        <s v="Richard Linklater"/>
        <s v="Bernt Amadeus Capra"/>
        <s v="Tom Stoppard"/>
        <s v="Dario Argento"/>
        <s v="Roger Corman"/>
        <s v="Frank Henenlotter"/>
        <s v="Derek Jarman"/>
        <s v="Gary Trousdale"/>
        <s v="Barry Sonnenfeld"/>
        <s v="Jon Avnet"/>
        <s v="John Singleton"/>
        <s v="Mario Van Peebles"/>
        <s v="Phil Nibbelink"/>
        <s v="Peter Hewitt"/>
        <s v="Rachel Talalay"/>
        <s v="Brian Levant"/>
        <s v="Jodie Foster"/>
        <s v="Jack Bender"/>
        <s v="Michael Karbelnikoff"/>
        <s v="Michael Mak"/>
        <s v="Avi Nesher"/>
        <s v="George Jackson"/>
        <s v="Mary Agnes Donoghue"/>
        <s v="Daniel Petrie Jr."/>
        <s v="Ate de Jong"/>
        <s v="Jerry Rees"/>
        <s v="Bryan Gordon"/>
        <s v="Heywood Gould"/>
        <s v="Bill Duke"/>
        <s v="Terry Hughes"/>
        <s v="Irwin Winkler"/>
        <s v="Eric Red"/>
        <s v="Dan Aykroyd"/>
        <s v="Kevin Hooks"/>
        <s v="Lili Fini Zanuck"/>
        <s v="Burt Kennedy"/>
        <s v="Jonathan Wacks"/>
        <s v="Michael Lindsay-Hogg"/>
        <s v="Gabriele Salvatores"/>
        <s v="Peter Chelsom"/>
        <s v="Mark Herrier"/>
        <s v="James Lapine"/>
        <s v="Jeffrey Hornaday"/>
        <s v="Alain Corneau"/>
        <s v="Maurice Phillips"/>
        <s v="William A. Graham"/>
        <s v="Krzysztof Kieslowski"/>
        <s v="George Gallo"/>
        <s v="JÃ³zsef GÃ©mes"/>
        <s v="Claude Chabrol"/>
        <s v="Marc Caro"/>
        <s v="Julie Dash"/>
        <s v="Vicente Aranda"/>
        <s v="Michael Tolkin"/>
        <s v="David Kellogg"/>
        <s v="Rodman Flender"/>
        <s v="Lars von Trier"/>
        <s v="Sylvio Tabet"/>
        <s v="Todd Haynes"/>
        <s v="Roberto Benigni"/>
        <s v="Isao Takahata"/>
        <s v="Jocelyn Moorhouse"/>
        <s v="Atom Egoyan"/>
        <s v="Radha Bharadwaj"/>
        <s v="Simon Moore"/>
        <s v="Maurice Pialat"/>
        <s v="Sean Penn"/>
        <s v="Mark Joffe"/>
        <s v="Stephen Poliakoff"/>
        <s v="Bobcat Goldthwait"/>
        <s v="Tom DiCillo"/>
        <s v="Michael Bortman"/>
        <s v="Alfonso CuarÃ³n"/>
        <s v="Frank De Felitta"/>
        <s v="Penelope Spheeris"/>
        <s v="David Fincher"/>
        <s v="Les Mayfield"/>
        <s v="Roland Emmerich"/>
        <s v="Bill Kroyer"/>
        <s v="Brian Henson"/>
        <s v="Brett Leonard"/>
        <s v="Jon Turteltaub"/>
        <s v="Alfonso Arau"/>
        <s v="Barnet Kellman"/>
        <s v="Bruce A. Evans"/>
        <s v="Clarence Fok"/>
        <s v="Tom Kalin"/>
        <s v="Roeland Kerbosch"/>
        <s v="Nicole Conn"/>
        <s v="Nick Gomez"/>
        <s v="Shin'ya Tsukamoto"/>
        <s v="Arthur Allan Seidelman"/>
        <s v="Hark Tsui"/>
        <s v="Ernest R. Dickerson"/>
        <s v="Fran Rubel Kuzui"/>
        <s v="Stanley Tong"/>
        <s v="Billy Crystal"/>
        <s v="Randall Miller"/>
        <s v="Edward James Olmos"/>
        <s v="Baz Luhrmann"/>
        <s v="Colin Nutley"/>
        <s v="Eugene Levy"/>
        <s v="Bruce W. Smith"/>
        <s v="Manny Coto"/>
        <s v="Ringo Lam"/>
        <s v="Darrell Roodt"/>
        <s v="David Price"/>
        <s v="Arne Glimcher"/>
        <s v="RÃ©gis Wargnier"/>
        <s v="Tony Maylam"/>
        <s v="Fernando Trueba"/>
        <s v="Sally Potter"/>
        <s v="Gillies MacKinnon"/>
        <s v="Tim Robbins"/>
        <s v="Charlie Peters"/>
        <s v="Phil Roman"/>
        <s v="Andy Wolk"/>
        <s v="Mark Herman"/>
        <s v="Chris Menges"/>
        <s v="Nora Ephron"/>
        <s v="Quentin Tarantino"/>
        <s v="Kenny Ortega"/>
        <s v="Vincent Ward"/>
        <s v="Robert Rodriguez"/>
        <s v="Neal Jimenez"/>
        <s v="Anthony Drazan"/>
        <s v="Carl Franklin"/>
        <s v="Jacques Dorfmann"/>
        <s v="Stephen Milburn Anderson"/>
        <s v="Allison Anders"/>
        <s v="Barry Primus"/>
        <s v="Dale Launer"/>
        <s v="Gregg Araki"/>
        <s v="Jean-Claude Lauzon"/>
        <s v="Mark Frost"/>
        <s v="Martin Bell"/>
        <s v="RyÃ» Murakami"/>
        <s v="Alexandre Rockwell"/>
        <s v="Peter Jackson"/>
        <s v="RÃ©my Belvaux"/>
        <s v="Geoffrey Wright"/>
        <s v="Tamra Davis"/>
        <s v="Ming-liang Tsai"/>
        <s v="Djibril Diop MambÃ©ty"/>
        <s v="Craig Bolotin"/>
        <s v="Henry Selick"/>
        <s v="John Woo"/>
        <s v="Marco Brambilla"/>
        <s v="Daniel Stern"/>
        <s v="Stephen Surjik"/>
        <s v="Duwayne Dunham"/>
        <s v="David Mickey Evans"/>
        <s v="Gene Quintano"/>
        <s v="Albert Hughes"/>
        <s v="Bruce Joel Rubin"/>
        <s v="Mel Gibson"/>
        <s v="Stephen Sommers"/>
        <s v="Luis Llosa"/>
        <s v="Leon Ichaso"/>
        <s v="Robert De Niro"/>
        <s v="Fraser C. Heston"/>
        <s v="Mike Binder"/>
        <s v="Woo-Ping Yuen"/>
        <s v="George Sluizer"/>
        <s v="Alan Shapiro"/>
        <s v="Mikael Salomon"/>
        <s v="Robert Klane"/>
        <s v="E. Max Frye"/>
        <s v="Mark Jones"/>
        <s v="Patrick Hasburgh"/>
        <s v="Steven Zaillian"/>
        <s v="Ang Lee"/>
        <s v="Charles Grosvenor"/>
        <s v="Kaige Chen"/>
        <s v="Thomas Carter"/>
        <s v="Marshall Herskovitz"/>
        <s v="Kirk Wong"/>
        <s v="Robert Young"/>
        <s v="Rob Bowman"/>
        <s v="John Whitesell"/>
        <s v="Dominic Sena"/>
        <s v="Warren Leight"/>
        <s v="Jennifer Lynch"/>
        <s v="Anh Hung Tran"/>
        <s v="Billy Weber"/>
        <s v="Daniel Algrant"/>
        <s v="Victor Nunez"/>
        <s v="Michael Steinberg"/>
        <s v="Yves Simoneau"/>
        <s v="Gurinder Chadha"/>
        <s v="Richard Williams"/>
        <s v="Jean-Marie PoirÃ©"/>
        <s v="Guillermo del Toro"/>
        <s v="Jay Craven"/>
        <s v="Roger Avary"/>
        <s v="Sang-ok Shin"/>
        <s v="Andrew Birkin"/>
        <s v="Michael Lessac"/>
        <s v="John Madden"/>
        <s v="Nicholas Kazan"/>
        <s v="Rusty Cundieff"/>
        <s v="Nanni Moretti"/>
        <s v="Joseph Vilsmaier"/>
        <s v="Scott McGehee"/>
        <s v="Sam Shepard"/>
        <s v="Tom Stern"/>
        <s v="Christopher Coppola"/>
        <s v="Stephen Cornwell"/>
        <s v="Roger Allers"/>
        <s v="Jan de Bont"/>
        <s v="Peter Farrelly"/>
        <s v="John Pasquin"/>
        <s v="David Carson"/>
        <s v="Tom Shadyac"/>
        <s v="Steven E. de Souza"/>
        <s v="Jeremy Leven"/>
        <s v="Peter Segal"/>
        <s v="Alex Proyas"/>
        <s v="Sam Weisman"/>
        <s v="Steven Seagal"/>
        <s v="Ben Stiller"/>
        <s v="Rupert Wainwright"/>
        <s v="Frank Darabont"/>
        <s v="Charles Haid"/>
        <s v="Doug McHenry"/>
        <s v="Gary Jones"/>
        <s v="Jessie Nelson"/>
        <s v="Alek Keshishian"/>
        <s v="Eric Meza"/>
        <s v="Jeff Pollack"/>
        <s v="P.J. Hogan"/>
        <s v="Nicholas Hytner"/>
        <s v="Pixote Hunt"/>
        <s v="Andrew Morahan"/>
        <s v="Andrew Scheinman"/>
        <s v="Charles T. Kanganis"/>
        <s v="Chia-Liang Liu"/>
        <s v="Ted Demme"/>
        <s v="Stephan Elliott"/>
        <s v="Jonathan Prince"/>
        <s v="Richard Rich"/>
        <s v="Matty Rich"/>
        <s v="Stuart Orme"/>
        <s v="Boaz Yakin"/>
        <s v="Adam Rifkin"/>
        <s v="Caroline Thompson"/>
        <s v="Hart Bochner"/>
        <s v="Antonia Bird"/>
        <s v="Adam Resnick"/>
        <s v="Xavier Koller"/>
        <s v="Kevin Smith"/>
        <s v="Stephen Norrington"/>
        <s v="Michael Austin"/>
        <s v="John Bailey"/>
        <s v="Iain Softley"/>
        <s v="James Yukich"/>
        <s v="Nikita Mikhalkov"/>
        <s v="Danny Boyle"/>
        <s v="Allan A. Goldstein"/>
        <s v="Lee Tamahori"/>
        <s v="GÃ©rard Corbiau"/>
        <s v="David O. Russell"/>
        <s v="Patrice ChÃ©reau"/>
        <s v="Betty Kaplan"/>
        <s v="James Gray"/>
        <s v="Geoff Burton"/>
        <s v="Milcho Manchevski"/>
        <s v="George Huang"/>
        <s v="Tia Brelis"/>
        <s v="Michele Soavi"/>
        <s v="Nancy Meckler"/>
        <s v="Rory Kelly"/>
        <s v="Kim Henkel"/>
        <s v="Jefery Levy"/>
        <s v="Adam Bernstein"/>
        <s v="John Roberts"/>
        <s v="Kelly Reichardt"/>
        <s v="John Lasseter"/>
        <s v="Mike Gabriel"/>
        <s v="Brad Silberling"/>
        <s v="Chris Noonan"/>
        <s v="Steve Oedekerk"/>
        <s v="John N. Smith"/>
        <s v="Michael Bay"/>
        <s v="Paul W.S. Anderson"/>
        <s v="Danny Cannon"/>
        <s v="Forest Whitaker"/>
        <s v="Bryan Spicer"/>
        <s v="Beeban Kidron"/>
        <s v="Betty Thomas"/>
        <s v="Lesli Linka Glatter"/>
        <s v="Kevin Lima"/>
        <s v="Victor Salva"/>
        <s v="F. Gary Gray"/>
        <s v="Bryan Singer"/>
        <s v="Ãlex de la Iglesia"/>
        <s v="Theodoros Angelopoulos"/>
        <s v="Andy Tennant"/>
        <s v="Robert Longo"/>
        <s v="Holly Goldberg Sloan"/>
        <s v="Steven Brill"/>
        <s v="John Fortenberry"/>
        <s v="Gregory Widen"/>
        <s v="Joe Chappelle"/>
        <s v="Andrew Sipes"/>
        <s v="Simon Wells"/>
        <s v="Gregory Nava"/>
        <s v="Christopher Monger"/>
        <s v="Edward Burns"/>
        <s v="Melanie Mayron"/>
        <s v="Larry Clark"/>
        <s v="Tab Murphy"/>
        <s v="Peter Hall"/>
        <s v="J.F. Lawton"/>
        <s v="Kevin James Dobson"/>
        <s v="Preston A. Whitmore II"/>
        <s v="Christian Duguay"/>
        <s v="David Frankel"/>
        <s v="Kelly Makin"/>
        <s v="Todd Solondz"/>
        <s v="Marleen Gorris"/>
        <s v="Carlo Carlei"/>
        <s v="Desmond Nakano"/>
        <s v="Christopher Ashley"/>
        <s v="Philip Haas"/>
        <s v="Oliver Parker"/>
        <s v="Rick Stevenson"/>
        <s v="Peter Horton"/>
        <s v="Scott Kalvert"/>
        <s v="Maria Maggenti"/>
        <s v="Paul Auster"/>
        <s v="James Mangold"/>
        <s v="Jafar Panahi"/>
        <s v="Patricia Rozema"/>
        <s v="Noah Baumbach"/>
        <s v="Gary Fleder"/>
        <s v="Mamoru Oshii"/>
        <s v="Daisy von Scherler Mayer"/>
        <s v="Stacy Title"/>
        <s v="Mathieu Kassovitz"/>
        <s v="Clare Peploe"/>
        <s v="BenoÃ®t Jacquot"/>
        <s v="Tim Sullivan"/>
        <s v="Michael Moore"/>
        <s v="Michelangelo Antonioni"/>
        <s v="Jonathan Frakes"/>
        <s v="Stuart Baird"/>
        <s v="Gregory Hoblit"/>
        <s v="Jean-Claude Van Damme"/>
        <s v="Scott Hicks"/>
        <s v="Martin Lawrence"/>
        <s v="Tom Hanks"/>
        <s v="David R. Ellis"/>
        <s v="Michael Goldenberg"/>
        <s v="Rick Friedberg"/>
        <s v="Bronwen Hughes"/>
        <s v="Bobby Farrelly"/>
        <s v="Billy Bob Thornton"/>
        <s v="Douglas McGrath"/>
        <s v="Arlene Sanford"/>
        <s v="Paris Barclay"/>
        <s v="John Gray"/>
        <s v="Tim Pope"/>
        <s v="David Twohy"/>
        <s v="Jason Bloom"/>
        <s v="Jerry Zaks"/>
        <s v="Robert Harling"/>
        <s v="Campbell Scott"/>
        <s v="Bill Bennett"/>
        <s v="Tom DeCerchio"/>
        <s v="Larry Leker"/>
        <s v="Gilbert Adler"/>
        <s v="Matt Reeves"/>
        <s v="John Payson"/>
        <s v="Doug Liman"/>
        <s v="Bill CouturiÃ©"/>
        <s v="Lana Wachowski"/>
        <s v="David Hogan"/>
        <s v="Steven Baigelman"/>
        <s v="Julian Schnabel"/>
        <s v="Eric Schaeffer"/>
        <s v="Farhad Mann"/>
        <s v="Greg Mottola"/>
        <s v="Mary Harron"/>
        <s v="Hettie Macdonald"/>
        <s v="Doug Ellin"/>
        <s v="Dale Rosenbloom"/>
        <s v="Susan Streitfeld"/>
        <s v="Steve Buscemi"/>
        <s v="Alan Mehrez"/>
        <s v="Wes Anderson"/>
        <s v="Lisa Krueger"/>
        <s v="Michael Winterbottom"/>
        <s v="Dan Ireland"/>
        <s v="Matthew Bright"/>
        <s v="Olivier Assayas"/>
        <s v="Alexander Payne"/>
        <s v="Annette Haywood-Carter"/>
        <s v="Paul Thomas Anderson"/>
        <s v="Matthew Broderick"/>
        <s v="Larry Bishop"/>
        <s v="Reb Braddock"/>
        <s v="Jim Wilson"/>
        <s v="Nicolas Winding Refn"/>
        <s v="Peter Cattaneo"/>
        <s v="Simon West"/>
        <s v="Jean-Pierre Jeunet"/>
        <s v="Jim Gillespie"/>
        <s v="Gore Verbinski"/>
        <s v="Mimi Leder"/>
        <s v="Mark A.Z. DippÃ©"/>
        <s v="Raja Gosnell"/>
        <s v="Jay Roach"/>
        <s v="John R. Leonetti"/>
        <s v="Jonathan Mostow"/>
        <s v="Brett Ratner"/>
        <s v="George Tillman Jr."/>
        <s v="Stephen Kessler"/>
        <s v="Griffin Dunne"/>
        <s v="Bob Spiers"/>
        <s v="David Mirkin"/>
        <s v="Anthony Waller"/>
        <s v="Brian Robbins"/>
        <s v="Kiyoshi Kurosawa"/>
        <s v="Robert Duvall"/>
        <s v="Sammo Kam-Bo Hung"/>
        <s v="FÃ©lix EnrÃ­quez AlcalÃ¡"/>
        <s v="Robert Kurtzman"/>
        <s v="Kasi Lemmons"/>
        <s v="Lionel C. Martin"/>
        <s v="Theodore Witcher"/>
        <s v="Andrew Niccol"/>
        <s v="Andy Cadiff"/>
        <s v="Shuki Levy"/>
        <s v="Nick Cassavetes"/>
        <s v="Ronny Yu"/>
        <s v="Jeb Stuart"/>
        <s v="John Nicolella"/>
        <s v="Don Roos"/>
        <s v="Vondie Curtis-Hall"/>
        <s v="Andy Wilson"/>
        <s v="Tom Schulman"/>
        <s v="Paul Miller"/>
        <s v="Mark Dindal"/>
        <s v="Sam Pillsbury"/>
        <s v="Neil LaBute"/>
        <s v="Peter O'Fallon"/>
        <s v="Ole Bornedal"/>
        <s v="Majid Majidi"/>
        <s v="Rob Sitch"/>
        <s v="William Nicholson"/>
        <s v="Mark Waters"/>
        <s v="Trey Parker"/>
        <s v="Steve James"/>
        <s v="Vincenzo Natali"/>
        <s v="Jill Sprecher"/>
        <s v="Sean Mathias"/>
        <s v="Alejandro AmenÃ¡bar"/>
        <s v="Lance Young"/>
        <s v="James F. Robinson"/>
        <s v="Erik SkjoldbjÃ¦rg"/>
        <s v="Kevin Allen"/>
        <s v="Mark Pavia"/>
        <s v="Harmony Korine"/>
        <s v="Mark Pellington"/>
        <s v="Bob Koherr"/>
        <s v="Stephen Kay"/>
        <s v="John Patrick Kelley"/>
        <s v="Robert Downey Sr."/>
        <s v="Michael Davis"/>
        <s v="Thomas Jahn"/>
        <s v="David Evans"/>
        <s v="Tony Bancroft"/>
        <s v="Brenda Chapman"/>
        <s v="Frank Coraci"/>
        <s v="Randall Wallace"/>
        <s v="Eric Darnell"/>
        <s v="Kunihiko Yuyama"/>
        <s v="Igor Kovalyov"/>
        <s v="Terrence Malick"/>
        <s v="Nancy Meyers"/>
        <s v="Shekhar Kapur"/>
        <s v="Jamie Blanks"/>
        <s v="Kirk Jones"/>
        <s v="Gary Ross"/>
        <s v="Kevin Rodney Sullivan"/>
        <s v="Troy Miller"/>
        <s v="Harry Elfont"/>
        <s v="Tony Kaye"/>
        <s v="Ice Cube"/>
        <s v="Frederik Du Chau"/>
        <s v="Karan Johar"/>
        <s v="GÃ©rard PirÃ¨s"/>
        <s v="Paul McGuigan"/>
        <s v="Joe Gayton"/>
        <s v="Antoine Fuqua"/>
        <s v="Mark Steven Johnson"/>
        <s v="David Nutter"/>
        <s v="Mark Christopher"/>
        <s v="Alan Cohn"/>
        <s v="Jonathan Darby"/>
        <s v="Steve Gomer"/>
        <s v="Peter Howitt"/>
        <s v="Dean Parisot"/>
        <s v="Bob Saget"/>
        <s v="FranÃ§ois Girard"/>
        <s v="Peter Berg"/>
        <s v="Hype Williams"/>
        <s v="Pat Proft"/>
        <s v="Neil Abramson"/>
        <s v="Dean Semler"/>
        <s v="Tom Tykwer"/>
        <s v="Chris Eyre"/>
        <s v="Walter Salles"/>
        <s v="Tamara Jenkins"/>
        <s v="Steve Boyum"/>
        <s v="Willard Carroll"/>
        <s v="Guy Ritchie"/>
        <s v="John Warren"/>
        <s v="Darren Aronofsky"/>
        <s v="Vincent Gallo"/>
        <s v="Jake Kasdan"/>
        <s v="Lisa Cholodenko"/>
        <s v="David Dobkin"/>
        <s v="Thomas Vinterberg"/>
        <s v="David Veloz"/>
        <s v="Sarah Kernochan"/>
        <s v="Nicole Garcia"/>
        <s v="David Moreton"/>
        <s v="Hirokazu Koreeda"/>
        <s v="John Pieplow"/>
        <s v="Sean McNamara"/>
        <s v="Julio Medem"/>
        <s v="James Merendino"/>
        <s v="M. Night Shyamalan"/>
        <s v="Lukas Moodysson"/>
        <s v="Lance Mungia"/>
        <s v="Larry David"/>
        <s v="Rodney Gibbons"/>
        <s v="Christopher Nolan"/>
        <s v="Hirotsugu Kawasaki"/>
        <s v="Predrag Antonijevic"/>
        <s v="Tony Cinciripini"/>
        <s v="Gaspar NoÃ©"/>
        <s v="Skip Woods"/>
        <s v="George Lucas"/>
        <s v="Chris Buck"/>
        <s v="Roger Michell"/>
        <s v="Sam Mendes"/>
        <s v="Rob Minkoff"/>
        <s v="Daniel Myrick"/>
        <s v="Paul Weitz"/>
        <s v="Brian Helgeland"/>
        <s v="Michael Haigney"/>
        <s v="Robert Iscove"/>
        <s v="Mike Mitchell"/>
        <s v="Roger Kumble"/>
        <s v="Gil Junger"/>
        <s v="Gary Sinyor"/>
        <s v="Malcolm D. Lee"/>
        <s v="Kinka Usher"/>
        <s v="John Bruno"/>
        <s v="Bruce McCulloch"/>
        <s v="Rick Famuyiwa"/>
        <s v="Brad Bird"/>
        <s v="Spike Jonze"/>
        <s v="John Schultz"/>
        <s v="Tim Hill"/>
        <s v="David Koepp"/>
        <s v="Bruno Dumont"/>
        <s v="Lloyd Kaufman"/>
        <s v="Rand Ravich"/>
        <s v="Josef Rusnak"/>
        <s v="Michael Rymer"/>
        <s v="Scott Silver"/>
        <s v="Takao Okawara"/>
        <s v="Gary Halvorson"/>
        <s v="Chris Roberts"/>
        <s v="Kimberly Peirce"/>
        <s v="Mike Judge"/>
        <s v="Mic Rodgers"/>
        <s v="Michael Patrick Jann"/>
        <s v="Damon Santostefano"/>
        <s v="Sofia Coppola"/>
        <s v="Louis Morneau"/>
        <s v="Peter Ho-Sun Chan"/>
        <s v="Kevin Williamson"/>
        <s v="Michael Corrente"/>
        <s v="Risa Bramon Garcia"/>
        <s v="Peter Kassovitz"/>
        <s v="Tony Goldwyn"/>
        <s v="Mark Tarlov"/>
        <s v="Damien O'Donnell"/>
        <s v="Darren Stein"/>
        <s v="Jeff Franklin"/>
        <s v="Jamie Babbit"/>
        <s v="Julie Taymor"/>
        <s v="Jim Fall"/>
        <s v="Anne Wheeler"/>
        <s v="Antonio Banderas"/>
        <s v="Mark Illsley"/>
        <s v="Claude Zidi"/>
        <s v="Catherine Breillat"/>
        <s v="Alison Maclean"/>
        <s v="Max FÃ¤rberbÃ¶ck"/>
        <s v="Michael Cristofer"/>
        <s v="Rolf SchÃ¼bel"/>
        <s v="Scott Elliott"/>
        <s v="Jake Scott"/>
        <s v="FrÃ©dÃ©ric Fonteyne"/>
        <s v="Hampton Fancher"/>
        <s v="Jean-Pierre Dardenne"/>
        <s v="Tim Roth"/>
        <s v="Lynne Ramsay"/>
        <s v="Martha Fiennes"/>
        <s v="Justin Kerrigan"/>
        <s v="Hiroyuki Okiura"/>
        <s v="Frank Whaley"/>
        <s v="Troy Duffy"/>
        <s v="Mike Barker"/>
        <s v="Shane Meadows"/>
        <s v="Colette Burson"/>
        <s v="Eric Leighton"/>
        <s v="McG"/>
        <s v="Peter Lord"/>
        <s v="Todd Phillips"/>
        <s v="David McNally"/>
        <s v="James Wong"/>
        <s v="Stephen Daldry"/>
        <s v="Tarsem Singh"/>
        <s v="Stig Bergqvist"/>
        <s v="Tom Dey"/>
        <s v="Jun Falkenstein"/>
        <s v="Andrzej Bartkowiak"/>
        <s v="Joan Chen"/>
        <s v="Peyton Reed"/>
        <s v="Bibo Bergeron"/>
        <s v="Danny Leiner"/>
        <s v="Chris Koch"/>
        <s v="GÃ©rard Krawczyk"/>
        <s v="Edward Norton"/>
        <s v="Steve Carr"/>
        <s v="Diane Keaton"/>
        <s v="Joe Berlinger"/>
        <s v="Joe Charbanic"/>
        <s v="Patrick Lussier"/>
        <s v="Matt Williams"/>
        <s v="John Ottman"/>
        <s v="Bonnie Hunt"/>
        <s v="Jay Russell"/>
        <s v="Des McAnuff"/>
        <s v="Courtney Solomon"/>
        <s v="Antony Hoffman"/>
        <s v="Janusz Kaminski"/>
        <s v="Ben Younger"/>
        <s v="Nigel Cole"/>
        <s v="Gina Prince-Bythewood"/>
        <s v="Kris Isacsson"/>
        <s v="Rod Lurie"/>
        <s v="Alejandro G. IÃ±Ã¡rritu"/>
        <s v="FranÃ§ois Ozon"/>
        <s v="Rakesh Roshan"/>
        <s v="Chuck Parello"/>
        <s v="Britt Allcroft"/>
        <s v="Douglas Aarniokoski"/>
        <s v="Christopher McQuarrie"/>
        <s v="Davis Guggenheim"/>
        <s v="FabiÃ¡n Bielinsky"/>
        <s v="Kenneth Lonergan"/>
        <s v="E. Elias Merhige"/>
        <s v="Ed Harris"/>
        <s v="Mark Piznarski"/>
        <s v="Fina Torres"/>
        <s v="Jonathan Glazer"/>
        <s v="David Raynr"/>
        <s v="Silvio Soldini"/>
        <s v="Vic Sarin"/>
        <s v="Eric Blakeney"/>
        <s v="Sally Field"/>
        <s v="Michael Almereyda"/>
        <s v="Greg Berlanti"/>
        <s v="Joel Hershman"/>
        <s v="Karyn Kusama"/>
        <s v="Miguel Arteta"/>
        <s v="Del Shores"/>
        <s v="Virginie Despentes"/>
        <s v="Valerie Breiman"/>
        <s v="Thomas Bezucha"/>
        <s v="Bill Eagles"/>
        <s v="Kamal Haasan"/>
        <s v="Robert Lee King"/>
        <s v="Denis Villeneuve"/>
        <s v="Andrew Dominik"/>
        <s v="Jack Fletcher"/>
        <s v="JoÃ£o Pedro Rodrigues"/>
        <s v="Michael Haneke"/>
        <s v="Roy Andersson"/>
        <s v="Kim Ki-duk"/>
        <s v="Asia Argento"/>
        <s v="Craig Mazin"/>
        <s v="Samantha Lang"/>
        <s v="John Fawcett"/>
        <s v="Dominic Anciano"/>
        <s v="Pete Docter"/>
        <s v="Andrew Adamson"/>
        <s v="J.B. Rogers"/>
        <s v="Sharon Maguire"/>
        <s v="Lawrence Guterman"/>
        <s v="Robert Luketic"/>
        <s v="John A. Davis"/>
        <s v="Adam Shankman"/>
        <s v="John Moore"/>
        <s v="Luke Greenfield"/>
        <s v="Hironobu Sakaguchi"/>
        <s v="Chris Weitz"/>
        <s v="Christophe Gans"/>
        <s v="Steve Beck"/>
        <s v="Joel Gallen"/>
        <s v="Chris Nahon"/>
        <s v="Todd Field"/>
        <s v="Chuck Sheetz"/>
        <s v="Stephen Chow"/>
        <s v="Jesse Dylan"/>
        <s v="Dennie Gordon"/>
        <s v="Rob Pritts"/>
        <s v="Caroline Link"/>
        <s v="Daniel Sackheim"/>
        <s v="Gregory Poirier"/>
        <s v="Jay Chandrasekhar"/>
        <s v="Mark Brown"/>
        <s v="John Stockwell"/>
        <s v="Tommy O'Haver"/>
        <s v="Michael Tollin"/>
        <s v="Tim Blake Nelson"/>
        <s v="Demian Lichtenstein"/>
        <s v="Bill Paxton"/>
        <s v="Francine McDougall"/>
        <s v="Jez Butterworth"/>
        <s v="Richard Eyre"/>
        <s v="Brendan Malloy"/>
        <s v="Tom Green"/>
        <s v="Oliver Hirschbiegel"/>
        <s v="Harald Zwart"/>
        <s v="Brian Koppelman"/>
        <s v="DJ Pooh"/>
        <s v="Charles Herman-Wurmfeld"/>
        <s v="Terry Zwigoff"/>
        <s v="Barry Skolnick"/>
        <s v="Richard Kelly"/>
        <s v="Jon Favreau"/>
        <s v="Jacques Audiard"/>
        <s v="Blair Hayes"/>
        <s v="Alan Cumming"/>
        <s v="Danis Tanovic"/>
        <s v="Mitch Davis"/>
        <s v="Nicole Holofcener"/>
        <s v="Maria Ripoll"/>
        <s v="Rintaro"/>
        <s v="John Cameron Mitchell"/>
        <s v="Louis C.K."/>
        <s v="David Atkins"/>
        <s v="Gregor Jordan"/>
        <s v="Michael Cuesta"/>
        <s v="Ashutosh Gowariker"/>
        <s v="Brad Anderson"/>
        <s v="Michel Gondry"/>
        <s v="Henry Bean"/>
        <s v="Ã‰va GÃ¡rdos"/>
        <s v="Paddy Breathnach"/>
        <s v="LÃ©a Pool"/>
        <s v="Billy Morrissette"/>
        <s v="Farhan Akhtar"/>
        <s v="David Wain"/>
        <s v="Lucrecia Martel"/>
        <s v="Satoshi Kon"/>
        <s v="Jordan Melamed"/>
        <s v="Chris Wedge"/>
        <s v="Rob Marshall"/>
        <s v="Dean DeBlois"/>
        <s v="Marc Lawrence"/>
        <s v="Michael Lembeck"/>
        <s v="Alain Chabat"/>
        <s v="Kelly Asbury"/>
        <s v="Robin Budd"/>
        <s v="Kevin Donovan"/>
        <s v="John Lee Hancock"/>
        <s v="Tim Story"/>
        <s v="Callie Khouri"/>
        <s v="Cathy Malkasian"/>
        <s v="Charles Stone III"/>
        <s v="Tom Brady"/>
        <s v="Shawn Levy"/>
        <s v="Mark Romanek"/>
        <s v="Ellory Elkayem"/>
        <s v="Louis Leterrier"/>
        <s v="Perry Andelin Blake"/>
        <s v="Niki Caro"/>
        <s v="Walt Becker"/>
        <s v="Bob Dolman"/>
        <s v="John Polson"/>
        <s v="Jaume BalaguerÃ³"/>
        <s v="Marcus Raboy"/>
        <s v="CÃ©dric Klapisch"/>
        <s v="John Stainton"/>
        <s v="George Clooney"/>
        <s v="Ed Decter"/>
        <s v="Fernando Meirelles"/>
        <s v="Eli Roth"/>
        <s v="Kevin Bray"/>
        <s v="Seth Kearsley"/>
        <s v="Denzel Washington"/>
        <s v="Peter Kosminsky"/>
        <s v="Peter Mullan"/>
        <s v="Wych Kaosayananda"/>
        <s v="Don Michael Paul"/>
        <s v="Peter Hastings"/>
        <s v="Mort Nathan"/>
        <s v="Jesse Vaughan"/>
        <s v="Joe Carnahan"/>
        <s v="Wallace Wolodarsky"/>
        <s v="Stephen Gaghan"/>
        <s v="Steven Shainberg"/>
        <s v="Andrew Lau"/>
        <s v="Aleksandr Sokurov"/>
        <s v="Patricia Cardoso"/>
        <s v="Burr Steers"/>
        <s v="Dewey Nicks"/>
        <s v="Sanjay Leela Bhansali"/>
        <s v="Kurt Wimmer"/>
        <s v="Justin Lin"/>
        <s v="Takashi Shimizu"/>
        <s v="Park Chan-Wook"/>
        <s v="Paul Greengrass"/>
        <s v="Susanne Bier"/>
        <s v="D.J. Caruso"/>
        <s v="Jonas Ã…kerlund"/>
        <s v="Mars Callahan"/>
        <s v="Anthony Abrams"/>
        <s v="Lucky McKee"/>
        <s v="Jean-Claude Brisseau"/>
        <s v="David Jacobson"/>
        <s v="Nicolas Cage"/>
        <s v="Austin Chick"/>
        <s v="Andrew Stanton"/>
        <s v="Aaron Blaise"/>
        <s v="Richard Curtis"/>
        <s v="Clark Johnson"/>
        <s v="Steve Trenbirth"/>
        <s v="Bo Welch"/>
        <s v="Marcus Nispel"/>
        <s v="Len Wiseman"/>
        <s v="Patrick Gilmore"/>
        <s v="Wolfgang Becker"/>
        <s v="Bille Woodruff"/>
        <s v="Audrey Wells"/>
        <s v="Patty Jenkins"/>
        <s v="John Eng"/>
        <s v="Chris Kentis"/>
        <s v="Tim McCanlies"/>
        <s v="Jonathan Liebesman"/>
        <s v="John Hoffman"/>
        <s v="Chris Rock"/>
        <s v="Paul Hunter"/>
        <s v="Gordon Chan"/>
        <s v="Peter Webber"/>
        <s v="Rob Schmidt"/>
        <s v="Reggie Rock Bythewood"/>
        <s v="Troy Byer"/>
        <s v="Prachya Pinkaew"/>
        <s v="Bruno Barreto"/>
        <s v="Rob Zombie"/>
        <s v="Vadim Perelman"/>
        <s v="Sylvain Chomet"/>
        <s v="Clare Kilner"/>
        <s v="Uwe Boll"/>
        <s v="Nikkhil Advani"/>
        <s v="Linda Mendoza"/>
        <s v="Wayne Kramer"/>
        <s v="Catherine Hardwicke"/>
        <s v="Isabel Coixet"/>
        <s v="Tom McCarthy"/>
        <s v="Yann Samuell"/>
        <s v="Glen Morgan"/>
        <s v="Andrey Zvyagintsev"/>
        <s v="Shari Springer Berman"/>
        <s v="Tim Fywell"/>
        <s v="Alexandre Aja"/>
        <s v="John Crowley"/>
        <s v="Casey La Scala"/>
        <s v="Tommy Wiseau"/>
        <s v="Peter Hedges"/>
        <s v="Billy Ray"/>
        <s v="Christine Jeffs"/>
        <s v="Stephen Fry"/>
        <s v="Marco Tullio Giordana"/>
        <s v="Todd Graff"/>
        <s v="David Mackenzie"/>
        <s v="James Cox"/>
        <s v="Ryan Little"/>
        <s v="NimrÃ³d Antal"/>
        <s v="Richard Kwietniowski"/>
        <s v="Bong Joon Ho"/>
        <s v="C. Jay Cox"/>
        <s v="Fenton Bailey"/>
        <s v="David Gordon Green"/>
        <s v="Larry Charles"/>
        <s v="Mikael HÃ¥fstrÃ¶m"/>
        <s v="Damian Nieman"/>
        <s v="David Hillenbrand"/>
        <s v="Andrew Black"/>
        <s v="Matthew Ryan Hoge"/>
        <s v="Takashi Miike"/>
        <s v="Anders Thomas Jensen"/>
        <s v="John Hamburg"/>
        <s v="Rawson Marshall Thurber"/>
        <s v="Will Finn"/>
        <s v="Stephen Hillenburg"/>
        <s v="David S. Goyer"/>
        <s v="Alexander Witt"/>
        <s v="Marc Forster"/>
        <s v="James Wan"/>
        <s v="Zack Snyder"/>
        <s v="Paul Haggis"/>
        <s v="Eric Bress"/>
        <s v="Gary Winick"/>
        <s v="Adam McKay"/>
        <s v="Christophe Barratier"/>
        <s v="Pitof"/>
        <s v="Ethan Coen"/>
        <s v="Je-kyu Kang"/>
        <s v="Gavin O'Connor"/>
        <s v="Kerry Conran"/>
        <s v="Jonathan Hensleigh"/>
        <s v="Chris Stokes"/>
        <s v="Timur Bekmambetov"/>
        <s v="Joseph Kahn"/>
        <s v="Jared Hess"/>
        <s v="Zach Braff"/>
        <s v="Terry George"/>
        <s v="Sara Sugarman"/>
        <s v="Christopher Erskin"/>
        <s v="Edgar Wright"/>
        <s v="Guy Ferland"/>
        <s v="Don Mancini"/>
        <s v="Jeff Schaffer"/>
        <s v="Nick Hurran"/>
        <s v="Charles Dance"/>
        <s v="Kay Pollak"/>
        <s v="Bart Freundlich"/>
        <s v="Jessy Terrero"/>
        <s v="Joshua Marston"/>
        <s v="Matthew Vaughn"/>
        <s v="Pierre Morel"/>
        <s v="Laurence Dunmore"/>
        <s v="Farah Khan"/>
        <s v="Brian Dannelly"/>
        <s v="Joe Nussbaum"/>
        <s v="Kevin Spacey"/>
        <s v="Sanjay Gadhvi"/>
        <s v="Yash Chopra"/>
        <s v="Tod Williams"/>
        <s v="Nicole Kassell"/>
        <s v="Robert C. Ramirez"/>
        <s v="Omar Naim"/>
        <s v="Pawel Pawlikowski"/>
        <s v="Marco Kreuzpaintner"/>
        <s v="Shainee Gabel"/>
        <s v="Michael Dowse"/>
        <s v="Anurag Kashyap"/>
        <s v="Christophe HonorÃ©"/>
        <s v="Cate Shortland"/>
        <s v="Alice Wu"/>
        <s v="Jacob Estes"/>
        <s v="Shane Carruth"/>
        <s v="Ziad Doueiri"/>
        <s v="Fruit Chan"/>
        <s v="Angela Robinson"/>
        <s v="Michael Clancy"/>
        <s v="Masaaki Yuasa"/>
        <s v="Francis Lawrence"/>
        <s v="Robert Schwentke"/>
        <s v="Steve Box"/>
        <s v="Judd Apatow"/>
        <s v="Hideo Nakata"/>
        <s v="Frank Miller"/>
        <s v="Darren Lynn Bousman"/>
        <s v="Scott Derrickson"/>
        <s v="James McTeigue"/>
        <s v="Joe Wright"/>
        <s v="Breck Eisner"/>
        <s v="Cory Edwards"/>
        <s v="Andrew Douglas"/>
        <s v="Garth Jennings"/>
        <s v="Geoffrey Sax"/>
        <s v="Florent-Emilio Siri"/>
        <s v="Jaume Collet-Serra"/>
        <s v="Gary Chapman"/>
        <s v="Neil Marshall"/>
        <s v="Darren Grant"/>
        <s v="Bennett Miller"/>
        <s v="Mike Bigelow"/>
        <s v="Joss Whedon"/>
        <s v="Barry W. Blaustein"/>
        <s v="Jason Reitman"/>
        <s v="John Gatins"/>
        <s v="Susan Stroman"/>
        <s v="Jean-FranÃ§ois Richet"/>
        <s v="Bruce Hunt"/>
        <s v="Jeff Wadlow"/>
        <s v="Greg McLean"/>
        <s v="Craig Brewer"/>
        <s v="John Maybury"/>
        <s v="Rob McKittrick"/>
        <s v="Niall Johnson"/>
        <s v="Christian Carion"/>
        <s v="Richard Shepard"/>
        <s v="Shane Black"/>
        <s v="Duncan Tucker"/>
        <s v="Tommy Lee Jones"/>
        <s v="Julian Jarrold"/>
        <s v="Miranda July"/>
        <s v="David Slade"/>
        <s v="David Ayer"/>
        <s v="John Hillcoat"/>
        <s v="Andy Garcia"/>
        <s v="Rian Johnson"/>
        <s v="Lexi Alexander"/>
        <s v="Liev Schreiber"/>
        <s v="Phil Morrison"/>
        <s v="John Turturro"/>
        <s v="Bent Hamer"/>
        <s v="Ol Parker"/>
        <s v="Mike Mills"/>
        <s v="Mark Levin"/>
        <s v="Rebecca Miller"/>
        <s v="Dave McKean"/>
        <s v="John Gulager"/>
        <s v="Arie Posin"/>
        <s v="Carlos Reygadas"/>
        <s v="Sturla Gunnarsson"/>
        <s v="John Asher"/>
        <s v="Hunter Richards"/>
        <s v="Carlos Saldanha"/>
        <s v="J.J. Abrams"/>
        <s v="Tim Johnson"/>
        <s v="Gabriele Muccino"/>
        <s v="Stefen Fangmeier"/>
        <s v="David Bowers"/>
        <s v="Gil Kenan"/>
        <s v="Anthony Russo"/>
        <s v="Alejandro Agresti"/>
        <s v="Anne Fletcher"/>
        <s v="Steve 'Spaz' Williams"/>
        <s v="Jonathan Dayton"/>
        <s v="Neil Burger"/>
        <s v="Aaron Seltzer"/>
        <s v="Florian Henckel von Donnersmarck"/>
        <s v="Matthew O'Callaghan"/>
        <s v="GorÃ´ Miyazaki"/>
        <s v="Liz Friedlander"/>
        <s v="Tyler Perry"/>
        <s v="Ericson Core"/>
        <s v="Andy Fickman"/>
        <s v="Kevin Macdonald"/>
        <s v="James Gartner"/>
        <s v="Mark Neveldine"/>
        <s v="Steve Pink"/>
        <s v="Greg Coolidge"/>
        <s v="Guillaume Canet"/>
        <s v="Jessica Bendinger"/>
        <s v="Jim Sonzero"/>
        <s v="William Brent Bell"/>
        <s v="John Curran"/>
        <s v="Michel Hazanavicius"/>
        <s v="Elizabeth Allen Rosenbaum"/>
        <s v="John Bonito"/>
        <s v="Michael Mayer"/>
        <s v="Chris Robinson"/>
        <s v="Mark Palansky"/>
        <s v="Katherine Brooks"/>
        <s v="Doug Atchison"/>
        <s v="Gregory Dark"/>
        <s v="Allen Coulter"/>
        <s v="Colin Brady"/>
        <s v="Susannah Grant"/>
        <s v="Liam Lynch"/>
        <s v="James Gunn"/>
        <s v="Michael Polish"/>
        <s v="Rakeysh Omprakash Mehra"/>
        <s v="Wil Shriner"/>
        <s v="Werner Herzog"/>
        <s v="Nicholaus Goossen"/>
        <s v="Christopher Smith"/>
        <s v="Jonathan King"/>
        <s v="Ryan Fleck"/>
        <s v="Bob Odenkirk"/>
        <s v="George Hickenlooper"/>
        <s v="Michael O. Sajbel"/>
        <s v="Todd Robinson"/>
        <s v="Sean Ellis"/>
        <s v="Neil Armfield"/>
        <s v="Dito Montiel"/>
        <s v="Tom Vaughan"/>
        <s v="Nicholas Mastandrea"/>
        <s v="Joachim Trier"/>
        <s v="David Von Ancken"/>
        <s v="Goran Dukic"/>
        <s v="Jody Hill"/>
        <s v="Adam Green"/>
        <s v="Nick Guthe"/>
        <s v="Scott Glosserman"/>
        <s v="David Yates"/>
        <s v="Chris Miller"/>
        <s v="David Silverman"/>
        <s v="Simon J. Smith"/>
        <s v="Steve Bendelack"/>
        <s v="Oren Peli"/>
        <s v="Stephen J. Anderson"/>
        <s v="Richard LaGravenese"/>
        <s v="Ash Brannon"/>
        <s v="Josh Gordon"/>
        <s v="Gabor Csupo"/>
        <s v="Colin Strause"/>
        <s v="Thor Freudenthal"/>
        <s v="Xavier Gens"/>
        <s v="Kevin Munroe"/>
        <s v="Tony Gilroy"/>
        <s v="Jason Friedberg"/>
        <s v="Olivier Dahan"/>
        <s v="Mennan Yapo"/>
        <s v="J.A. Bayona"/>
        <s v="Sylvain White"/>
        <s v="Zach Helm"/>
        <s v="Kirsten Sheridan"/>
        <s v="Juan Carlos Fresnadillo"/>
        <s v="Mark Helfrich"/>
        <s v="Danny Pang"/>
        <s v="Robert Ben Garant"/>
        <s v="Philip G. Atwell"/>
        <s v="Martin Weisz"/>
        <s v="Ben Affleck"/>
        <s v="Joby Harold"/>
        <s v="David L. Cunningham"/>
        <s v="Gavin Hood"/>
        <s v="Sergei Bodrov"/>
        <s v="Dave Meyers"/>
        <s v="Doug Lefler"/>
        <s v="Vincent Paronnaud"/>
        <s v="Adrienne Shelly"/>
        <s v="Aamir Khan"/>
        <s v="John Carney"/>
        <s v="Stefan Ruzowitzky"/>
        <s v="Jonathan Kasdan"/>
        <s v="Masayuki"/>
        <s v="Michael Katleman"/>
        <s v="JosÃ© Padilha"/>
        <s v="Akiva Schaffer"/>
        <s v="Craig Gillespie"/>
        <s v="Cristian Mungiu"/>
        <s v="Imtiaz Ali"/>
        <s v="Chris Sivertson"/>
        <s v="Scott Wiper"/>
        <s v="Anton Corbijn"/>
        <s v="Franck Khalfoun"/>
        <s v="Robin Swicord"/>
        <s v="Scott Frank"/>
        <s v="Jon Poll"/>
        <s v="Sebastian Gutierrez"/>
        <s v="Mitchell Lichtenstein"/>
        <s v="Taika Waititi"/>
        <s v="Daniel Waters"/>
        <s v="George Ratliff"/>
        <s v="Alan Ball"/>
        <s v="Nacho Vigalondo"/>
        <s v="Bernie Goldmann"/>
        <s v="J.P. Schaefer"/>
        <s v="Jeff Nichols"/>
        <s v="Jonah Markowitz"/>
        <s v="Deborah Kampmeier"/>
        <s v="John August"/>
        <s v="David Ross"/>
        <s v="Mark Osborne"/>
        <s v="Phyllida Lloyd"/>
        <s v="Michael Patrick King"/>
        <s v="Byron Howard"/>
        <s v="Jimmy Hayward"/>
        <s v="Eric Brevig"/>
        <s v="Seth Gordon"/>
        <s v="Pete Travis"/>
        <s v="Jon M. Chu"/>
        <s v="FrÃ©dÃ©ric Forestier"/>
        <s v="David Hackl"/>
        <s v="Olivier Megaton"/>
        <s v="Nicholas Stoller"/>
        <s v="Jennifer Flackett"/>
        <s v="Sam Fell"/>
        <s v="George C. Wolfe"/>
        <s v="Bryan Bertino"/>
        <s v="Justin Chadwick"/>
        <s v="YÃ´jirÃ´ Takita"/>
        <s v="Fred Wolf"/>
        <s v="Chris Carter"/>
        <s v="Dave Filoni"/>
        <s v="Michael McCullers"/>
        <s v="David Moreau"/>
        <s v="Nelson McCormick"/>
        <s v="Diane English"/>
        <s v="Masayuki Ochiai"/>
        <s v="Eric Valette"/>
        <s v="Sanaa Hamri"/>
        <s v="Jee-woon Kim"/>
        <s v="Kent Alterman"/>
        <s v="Jon Hurwitz"/>
        <s v="Saul Dibb"/>
        <s v="John Erick Dowdle"/>
        <s v="Marco Schnabel"/>
        <s v="A.R. Murugadoss"/>
        <s v="Matteo Garrone"/>
        <s v="Martin McDonagh"/>
        <s v="Peter Sollett"/>
        <s v="Alex Kendrick"/>
        <s v="Joel Hopkins"/>
        <s v="Tony Leondis"/>
        <s v="Jeffrey Nachmanoff"/>
        <s v="Carter Smith"/>
        <s v="Nick Moore"/>
        <s v="Ric Roman Waugh"/>
        <s v="Robert B. Weide"/>
        <s v="Sean Anders"/>
        <s v="Marcel Langenegger"/>
        <s v="Bharat Nalluri"/>
        <s v="Tomas Alfredson"/>
        <s v="Ari Folman"/>
        <s v="Darnell Martin"/>
        <s v="Howard McCain"/>
        <s v="Rodrigo GarcÃ­a"/>
        <s v="Guillermo Arriaga"/>
        <s v="Courtney Hunt"/>
        <s v="Charlie Kaufman"/>
        <s v="James Watkins"/>
        <s v="Clark Gregg"/>
        <s v="RyÃ»hei Kitamura"/>
        <s v="Marc SchÃ¶lermann"/>
        <s v="Steve McQueen"/>
        <s v="Jonathan Levine"/>
        <s v="Mabrouk El Mechri"/>
        <s v="Tom Putnam"/>
        <s v="Olly Blackburn"/>
        <s v="Marcos Siega"/>
        <s v="S.R. Bindler"/>
        <s v="Shamim Sarif"/>
        <s v="Bruce McDonald"/>
        <s v="Rob Letterman"/>
        <s v="Hoyt Yeatman"/>
        <s v="Phil Lord"/>
        <s v="Neill Blomkamp"/>
        <s v="Peter Billingsley"/>
        <s v="Jorge Blanco"/>
        <s v="Niels Arden Oplev"/>
        <s v="Ruben Fleischer"/>
        <s v="Patrick Tatopoulos"/>
        <s v="Peter Cornwell"/>
        <s v="Kevin Tancharoen"/>
        <s v="Steve Shill"/>
        <s v="Grant Heslov"/>
        <s v="Kevin Greutert"/>
        <s v="Daniel Alfredson"/>
        <s v="Lee Daniels"/>
        <s v="Marc Webb"/>
        <s v="Rajkumar Hirani"/>
        <s v="Michael Spierig"/>
        <s v="Anne Fontaine"/>
        <s v="Shane Acker"/>
        <s v="Olatunde Osunsanmi"/>
        <s v="Scott Cooper"/>
        <s v="Dennis Iliadis"/>
        <s v="Charles Guard"/>
        <s v="Phil Traill"/>
        <s v="Brandon Camp"/>
        <s v="Juan JosÃ© Campanella"/>
        <s v="Ricky Gervais"/>
        <s v="Jean-Marc VallÃ©e"/>
        <s v="Christian Alvart"/>
        <s v="Stewart Hendler"/>
        <s v="Lone Scherfig"/>
        <s v="Tom Ford"/>
        <s v="Glenn Ficarra"/>
        <s v="Will Gluck"/>
        <s v="Mamoru Hosoda"/>
        <s v="Drew Barrymore"/>
        <s v="Neal Brennan"/>
        <s v="Luca Guadagnino"/>
        <s v="Daniel Barber"/>
        <s v="Marcus Dunstan"/>
        <s v="Duncan Jones"/>
        <s v="Raymond De Felitta"/>
        <s v="Armando Iannucci"/>
        <s v="Derrick Borte"/>
        <s v="Sam Taylor-Johnson"/>
        <s v="David Pastor"/>
        <s v="Cary Joji Fukunaga"/>
        <s v="Zach Cregger"/>
        <s v="Tom Hooper"/>
        <s v="Jaco Van Dormael"/>
        <s v="Agnieszka Wojtowicz-Vosloo"/>
        <s v="Andrea Arnold"/>
        <s v="Tommy Wirkola"/>
        <s v="Tomm Moore"/>
        <s v="Oren Moverman"/>
        <s v="Kyle Newman"/>
        <s v="J Blakeson"/>
        <s v="Asghar Farhadi"/>
        <s v="Yorgos Lanthimos"/>
        <s v="Rick Jacobson"/>
        <s v="Cheryl Hines"/>
        <s v="Tom Six"/>
        <s v="Scott Sanders"/>
        <s v="Jordan Scott"/>
        <s v="Ti West"/>
        <s v="John Hindman"/>
        <s v="Kieran Mulroney"/>
        <s v="Francesca Gregorini"/>
        <s v="Michel Franco"/>
        <s v="Philippe Diaz"/>
        <s v="Lee Unkrich"/>
        <s v="Nathan Greno"/>
        <s v="Pierre Coffin"/>
        <s v="Joseph Kosinski"/>
        <s v="Tom McGrath"/>
        <s v="Ryan Murphy"/>
        <s v="Hiromasa Yonebayashi"/>
        <s v="Samuel Bayer"/>
        <s v="Susanna White"/>
        <s v="Steve Antin"/>
        <s v="Julie Anne Robinson"/>
        <s v="John Luessenhop"/>
        <s v="Alan Poul"/>
        <s v="Daniel Stamm"/>
        <s v="Scott Stewart"/>
        <s v="Jim Field Smith"/>
        <s v="Ethan Maniquis"/>
        <s v="Jeong-beom Lee"/>
        <s v="Nanette Burstein"/>
        <s v="Troy Nixey"/>
        <s v="Anand Tucker"/>
        <s v="Gilles Paquet-Brenner"/>
        <s v="Shana Feste"/>
        <s v="Rodrigo CortÃ©s"/>
        <s v="Miguel Sapochnik"/>
        <s v="Derek Cianfrance"/>
        <s v="Wilson Yip"/>
        <s v="Sang-soo Im"/>
        <s v="Debra Granik"/>
        <s v="Richard J. Lewis"/>
        <s v="Sngmoo Lee"/>
        <s v="Massy Tadjedin"/>
        <s v="Jay Duplass"/>
        <s v="Jorma Taccone"/>
        <s v="Daniel Espinosa"/>
        <s v="William Monahan"/>
        <s v="John Wells"/>
        <s v="David MichÃ´d"/>
        <s v="Anna Boden"/>
        <s v="Christopher Morris"/>
        <s v="AndrÃ© Ã˜vredal"/>
        <s v="Eli Craig"/>
        <s v="Gareth Edwards"/>
        <s v="Floria Sigismondi"/>
        <s v="Richard Ayoade"/>
        <s v="Dan Rush"/>
        <s v="Malcolm Venville"/>
        <s v="Larysa Kondracki"/>
        <s v="Andrew Jarecki"/>
        <s v="Steven R. Monroe"/>
        <s v="Apichatpong Weerasethakul"/>
        <s v="Dallas Jenkins"/>
        <s v="Casey Affleck"/>
        <s v="David Schwimmer"/>
        <s v="Nick Tomnay"/>
        <s v="Spencer Susser"/>
        <s v="Vikramaditya Motwane"/>
        <s v="Baran bo Odar"/>
        <s v="Jim Mickle"/>
        <s v="Abe Sylvia"/>
        <s v="Quentin Dupieux"/>
        <s v="Panos Cosmatos"/>
        <s v="Mitch Glazer"/>
        <s v="Jennifer Yuh Nelson"/>
        <s v="Rupert Wyatt"/>
        <s v="Olivier Nakache"/>
        <s v="Paul Feig"/>
        <s v="Tate Taylor"/>
        <s v="James Bobin"/>
        <s v="Steven Quale"/>
        <s v="George Nolfi"/>
        <s v="Alister Grierson"/>
        <s v="Ben Palmer"/>
        <s v="Brad Furman"/>
        <s v="Drew Goddard"/>
        <s v="Chris Gorak"/>
        <s v="Gary McKendry"/>
        <s v="Daniel Barnz"/>
        <s v="Christian E. Christiansen"/>
        <s v="Simon Curtis"/>
        <s v="Matthijs van Heijningen Jr."/>
        <s v="Mark Mylod"/>
        <s v="Adam Wingard"/>
        <s v="Gonzalo LÃ³pez-Gallego"/>
        <s v="Jesse Peretz"/>
        <s v="Tanya Wexler"/>
        <s v="John Michael McDonagh"/>
        <s v="J.C. Chandor"/>
        <s v="Morten Tyldum"/>
        <s v="Paolo Sorrentino"/>
        <s v="Gareth Evans"/>
        <s v="Joe Cornish"/>
        <s v="Zoya Akhtar"/>
        <s v="Sarah Polley"/>
        <s v="Sean Durkin"/>
        <s v="Paul Johansson"/>
        <s v="Drake Doremus"/>
        <s v="Malgorzata Szumowska"/>
        <s v="StÃ©phane Rybojad"/>
        <s v="Lynn Shelton"/>
        <s v="Ralph Fiennes"/>
        <s v="Nuri Bilge Ceylan"/>
        <s v="Madonna"/>
        <s v="Mike Cahill"/>
        <s v="Gavin Wiesen"/>
        <s v="Daniel Nettheim"/>
        <s v="Bertrand Bonello"/>
        <s v="Alex Gregory"/>
        <s v="Justin Kurzel"/>
        <s v="Ami Canaan Mann"/>
        <s v="Andrew Haigh"/>
        <s v="Jason Eisener"/>
        <s v="Paddy Considine"/>
        <s v="Ben Wheatley"/>
        <s v="Zal Batmanglij"/>
        <s v="Julia Leigh"/>
        <s v="Jamie Linden"/>
        <s v="Gaby Dellal"/>
        <s v="Steve Martino"/>
        <s v="Seth MacFarlane"/>
        <s v="Mark Andrews"/>
        <s v="Rich Moore"/>
        <s v="Rupert Sanders"/>
        <s v="Genndy Tartakovsky"/>
        <s v="Chris Renaud"/>
        <s v="Brad Peyton"/>
        <s v="Peter Ramsey"/>
        <s v="Michael Sucsy"/>
        <s v="MÃ¥ns MÃ¥rlind"/>
        <s v="Henry Joost"/>
        <s v="Scott Speer"/>
        <s v="Josh Trank"/>
        <s v="Jason Moore"/>
        <s v="Chris Butler"/>
        <s v="Nima Nourizadeh"/>
        <s v="Baltasar KormÃ¡kur"/>
        <s v="Mike McCoy"/>
        <s v="Cal Brunker"/>
        <s v="Dustin Hoffman"/>
        <s v="M.J. Bassett"/>
        <s v="Dan Bradley"/>
        <s v="Anthony Hemingway"/>
        <s v="Robert Lorenz"/>
        <s v="Asger Leth"/>
        <s v="Mark Tonderai"/>
        <s v="Bradley Parker"/>
        <s v="Nicholas Jarecki"/>
        <s v="Stephen Chbosky"/>
        <s v="James Mather"/>
        <s v="Sacha Gervasi"/>
        <s v="Joachim RÃ¸nning"/>
        <s v="Juan Solanas"/>
        <s v="Benh Zeitlin"/>
        <s v="RZA"/>
        <s v="Heitor Dhalia"/>
        <s v="David Palmer"/>
        <s v="Brian Klugman"/>
        <s v="Nikolaj Arcel"/>
        <s v="Alex Kurtzman"/>
        <s v="Leslye Headland"/>
        <s v="Lorene Scafaria"/>
        <s v="Josh Schwartz"/>
        <s v="Todd Lincoln"/>
        <s v="Ben Lewin"/>
        <s v="Lisa Azuelos"/>
        <s v="Declan Donnellan"/>
        <s v="Paul Andrew Williams"/>
        <s v="Nick Love"/>
        <s v="Felix van Groeningen"/>
        <s v="Reema Kagti"/>
        <s v="Fisher Stevens"/>
        <s v="Jake Schreier"/>
        <s v="Ariel Vromen"/>
        <s v="Anurag Basu"/>
        <s v="Colin Trevorrow"/>
        <s v="Lee Toland Krieger"/>
        <s v="Stuart Blumberg"/>
        <s v="Henry Alex Rubin"/>
        <s v="Homi Adajania"/>
        <s v="John Hyams"/>
        <s v="Jamie Travis"/>
        <s v="Josh Radnor"/>
        <s v="Josh Boone"/>
        <s v="Petter NÃ¦ss"/>
        <s v="David Chase"/>
        <s v="Craig Zobel"/>
        <s v="Sujoy Ghosh"/>
        <s v="Ramaa Mosley"/>
        <s v="Sean Baker"/>
        <s v="Matt Ross"/>
        <s v="Stephen Elliott"/>
        <s v="Lee Kirk"/>
        <s v="Dan Scanlon"/>
        <s v="Alan Taylor"/>
        <s v="Kirk DeMicco"/>
        <s v="David Soren"/>
        <s v="Cody Cameron"/>
        <s v="Klay Hall"/>
        <s v="Jeff Tremaine"/>
        <s v="Carl Rinsch"/>
        <s v="Andy Muschietti"/>
        <s v="Evan Goldberg"/>
        <s v="Fede Alvarez"/>
        <s v="James DeMonaco"/>
        <s v="Brian Percival"/>
        <s v="Michael Tiddes"/>
        <s v="Ken Scott"/>
        <s v="Jon Lucas"/>
        <s v="Justin Zackham"/>
        <s v="Mike Flanagan"/>
        <s v="Joshua Michael Stern"/>
        <s v="Joseph Gordon-Levitt"/>
        <s v="Allen Hughes"/>
        <s v="Park Hoon-jung"/>
        <s v="Ayan Mukherjee"/>
        <s v="Dan Mazer"/>
        <s v="Don Scardino"/>
        <s v="Nat Faxon"/>
        <s v="Abdellatif Kechiche"/>
        <s v="Ryan Coogler"/>
        <s v="Amma Asante"/>
        <s v="Steven Knight"/>
        <s v="Ritesh Batra"/>
        <s v="Jon S. Baird"/>
        <s v="Jason Bateman"/>
        <s v="James Ponsoldt"/>
        <s v="Keanu Reeves"/>
        <s v="Don McKellar"/>
        <s v="Maggie Carey"/>
        <s v="Lake Bell"/>
        <s v="Jerusha Hess"/>
        <s v="John Krokidas"/>
        <s v="Destin Daniel Cretton"/>
        <s v="Rob Epstein"/>
        <s v="Jordan Vogt-Roberts"/>
        <s v="Daniel Schechter"/>
        <s v="Peter Landesman"/>
        <s v="Jorge Dorado"/>
        <s v="David Lowery"/>
        <s v="Jeremy Saulnier"/>
        <s v="Gia Coppola"/>
        <s v="Charlie Stratton"/>
        <s v="Fredrik Bond"/>
        <s v="Aharon Keshales"/>
        <s v="Joey Soloway"/>
        <s v="James Ward Byrkit"/>
        <s v="SebastiÃ¡n Cordero"/>
        <s v="Joe Lynch"/>
        <s v="Robert Stromberg"/>
        <s v="Don Hall"/>
        <s v="Christopher Miller"/>
        <s v="Wes Ball"/>
        <s v="Noam Murro"/>
        <s v="Paul King"/>
        <s v="Gary Shore"/>
        <s v="Patrick Hughes"/>
        <s v="Scott Waugh"/>
        <s v="Angelina Jolie"/>
        <s v="Roberts Gannaway"/>
        <s v="James Marsh"/>
        <s v="Stiles White"/>
        <s v="Wally Pfister"/>
        <s v="Ben Falcone"/>
        <s v="Jorge R. GutiÃ©rrez"/>
        <s v="Trish Sie"/>
        <s v="Chad Stahelski"/>
        <s v="R.J. Cutler"/>
        <s v="Stuart Beattie"/>
        <s v="Camille Delamarre"/>
        <s v="Ava DuVernay"/>
        <s v="Harold Cronk"/>
        <s v="Levan Gabriadze"/>
        <s v="Theodore Melfi"/>
        <s v="Sam Miller"/>
        <s v="Damien Chazelle"/>
        <s v="Dan Gilroy"/>
        <s v="Tom Gormican"/>
        <s v="Richard Glatzer"/>
        <s v="Russell Crowe"/>
        <s v="Alex Garland"/>
        <s v="James Simone"/>
        <s v="Sarah Gavron"/>
        <s v="Akiva Goldsman"/>
        <s v="DamiÃ¡n Szifron"/>
        <s v="Bill Pohlad"/>
        <s v="Vic Armstrong"/>
        <s v="Christian Ditter"/>
        <s v="David Robert Mitchell"/>
        <s v="MichaÃ«l R. Roskam"/>
        <s v="John Pogue"/>
        <s v="Rowan Joffe"/>
        <s v="Xavier Dolan"/>
        <s v="Erik Van Looy"/>
        <s v="Jennifer Kent"/>
        <s v="Alan Rickman"/>
        <s v="Jalmari Helander"/>
        <s v="Pascal Chaumeil"/>
        <s v="Jemaine Clement"/>
        <s v="James Kent"/>
        <s v="Justin Simien"/>
        <s v="Jon Watts"/>
        <s v="Ruben Ã–stlund"/>
        <s v="Rob Thomas"/>
        <s v="Philippe Falardeau"/>
        <s v="Yann Demange"/>
        <s v="William Eubank"/>
        <s v="Severin Fiala"/>
        <s v="Lenny Abrahamson"/>
        <s v="Ramin Bahrani"/>
        <s v="Kristian Levring"/>
        <s v="Adriana Trigiani"/>
        <s v="Richard Laxton"/>
        <s v="Julius Avery"/>
        <s v="Ryan Gosling"/>
        <s v="Charlie McDowell"/>
        <s v="Max Nichols"/>
        <s v="Jonathan Milott"/>
        <s v="Chris Evans"/>
        <s v="Peter Strickland"/>
        <s v="Kriv Stenders"/>
        <s v="Benny Safdie"/>
        <s v="Jordan Rubin"/>
        <s v="Justin Benson"/>
        <s v="Leigh Janiak"/>
        <s v="Courteney Cox"/>
        <s v="Kyle Balda"/>
        <s v="Peter Sohn"/>
        <s v="Paul Tibbitt"/>
        <s v="Elizabeth Banks"/>
        <s v="Daniel Lee"/>
        <s v="Kabir Khan"/>
        <s v="Gregory Jacobs"/>
        <s v="Leigh Whannell"/>
        <s v="Etan Cohen"/>
        <s v="John Francis Daley"/>
        <s v="Aleksander Bach"/>
        <s v="Jeremy Garelick"/>
        <s v="Michael Dougherty"/>
        <s v="Joel Edgerton"/>
        <s v="CiarÃ¡n Foy"/>
        <s v="Dexter Fletcher"/>
        <s v="Ari Sandel"/>
        <s v="Travis Cluff"/>
        <s v="Robert Eggers"/>
        <s v="David Gelb"/>
        <s v="Dean Israelite"/>
        <s v="Shinji Higuchi"/>
        <s v="Hannes Holm"/>
        <s v="Patricia Riggen"/>
        <s v="S.S. Rajamouli"/>
        <s v="Nishikant Kamat"/>
        <s v="Ilya Naishuller"/>
        <s v="Christopher Landon"/>
        <s v="Michael Showalter"/>
        <s v="Gary Rydstrom"/>
        <s v="Roar Uthaug"/>
        <s v="Matt Brown"/>
        <s v="Max Joseph"/>
        <s v="Dan Fogelman"/>
        <s v="Alfonso Gomez-Rejon"/>
        <s v="Brett Haley"/>
        <s v="LÃ¡szlÃ³ Nemes"/>
        <s v="Duke Johnson"/>
        <s v="Deniz Gamze ErgÃ¼ven"/>
        <s v="Rupert Goold"/>
        <s v="Catherine Corsini"/>
        <s v="Martin Zandvliet"/>
        <s v="Marielle Heller"/>
        <s v="Marc Abraham"/>
        <s v="Henry Hobson"/>
        <s v="John Maclean"/>
        <s v="Patrick Brice"/>
        <s v="Kyle Patrick Alvarez"/>
        <s v="Bryan Buckley"/>
        <s v="Paco Cabezas"/>
        <s v="Sean Mewshaw"/>
        <s v="David Farr"/>
        <s v="Agnieszka Smoczynska"/>
        <s v="Paul Gross"/>
        <s v="FranÃ§ois Simard"/>
        <s v="Oz Perkins"/>
        <s v="Tim Miller"/>
        <s v="Alessandro Carloni"/>
        <s v="Mike Thurmeier"/>
        <s v="Makoto Shinkai"/>
        <s v="Clay Kaytis"/>
        <s v="Nitesh Tiwari"/>
        <s v="Dave Green"/>
        <s v="Thea Sharrock"/>
        <s v="Babak Najafi"/>
        <s v="Cedric Nicolas-Troyan"/>
        <s v="David F. Sandberg"/>
        <s v="Garth Davis"/>
        <s v="Greg Tiernan"/>
        <s v="Dennis Gansel"/>
        <s v="Dan Trachtenberg"/>
        <s v="Sang-ho Yeon"/>
        <s v="Anna Foerster"/>
        <s v="Hideaki Anno"/>
        <s v="Jake Szymanski"/>
        <s v="Travis Knight"/>
        <s v="Barry Jenkins"/>
        <s v="Jason Zada"/>
        <s v="Pablo LarraÃ­n"/>
        <s v="Ross Katz"/>
        <s v="Peter Atencio"/>
        <s v="Kelly Fremon Craig"/>
        <s v="Maren Ade"/>
        <s v="Deon Taylor"/>
        <s v="Luke Scott"/>
        <s v="Michael Grandage"/>
        <s v="Takeshi Nozue"/>
        <s v="William Oldroyd"/>
        <s v="Jonathan Jakubowicz"/>
        <s v="Dan Kwan"/>
        <s v="Sam Liu"/>
        <s v="Julia Ducournau"/>
        <s v="Ewan McGregor"/>
        <s v="David L. Hunt"/>
        <s v="Radhika Rao"/>
        <s v="John Krasinski"/>
        <s v="David Leveaux"/>
        <s v="Ivan Sen"/>
        <s v="Jeremy Gillespie"/>
        <s v="Simon Aboud"/>
        <s v="Anna Biller"/>
        <s v="Ana Lily Amirpour"/>
        <s v="Elizabeth Wood"/>
        <s v="Aniruddha Roy Chowdhury"/>
        <s v="Chris Peckover"/>
        <s v="Babak Anvari"/>
        <s v="Sarah Adina Smith"/>
        <s v="Amat Escalante"/>
        <s v="Susan Johnson"/>
        <s v="Andrew Neel"/>
        <s v="Carles Torrens"/>
        <s v="Michael Gracey"/>
        <s v="Brian Fee"/>
        <s v="Chris McKay"/>
        <s v="Jordan Peele"/>
        <s v="Dean Devlin"/>
        <s v="Charlie Bean"/>
        <s v="Yong-hwa Kim"/>
        <s v="David Leitch"/>
        <s v="Stuart Hazeldine"/>
        <s v="Hun Jang"/>
        <s v="F. Javier GutiÃ©rrez"/>
        <s v="Greta Gerwig"/>
        <s v="Hany Abu-Assad"/>
        <s v="Ken Marino"/>
        <s v="Johannes Roberts"/>
        <s v="Stella Meghie"/>
        <s v="Jayson Thiessen"/>
        <s v="Aaron Sorkin"/>
        <s v="Benny Boom"/>
        <s v="Lucia Aniello"/>
        <s v="Taylor Sheridan"/>
        <s v="Dorota Kobiela"/>
        <s v="Richie Keen"/>
        <s v="Hallie Meyers-Shyer"/>
        <s v="Luis Prieto"/>
        <s v="Andrew Jay Cohen"/>
        <s v="James Franco"/>
        <s v="Dax Shepard"/>
        <s v="Lawrence Sher"/>
        <s v="BjÃ¶rn Runge"/>
        <s v="Trey Edward Shults"/>
        <s v="Shin-yeon Won"/>
        <s v="Denise Di Novi"/>
        <s v="Ry Russo-Young"/>
        <s v="Gabriela Cowperthwaite"/>
        <s v="Sergio G. SÃ¡nchez"/>
        <s v="Paolo VirzÃ¬"/>
        <s v="Michael Noer"/>
        <s v="Byung-gil Jung"/>
        <s v="SebastiÃ¡n Lelio"/>
        <s v="Robin Campillo"/>
        <s v="Jonathan Teplitzky"/>
        <s v="Michael Carney"/>
        <s v="Fatih Akin"/>
        <s v="Jeffrey Blitz"/>
        <s v="Andy Serkis"/>
        <s v="Jeremy Dyson"/>
        <s v="Mike White"/>
        <s v="ChloÃ© Zhao"/>
        <s v="Janus Metz"/>
        <s v="Dominic Cooke"/>
        <s v="Simon Baker"/>
        <s v="Cory Finley"/>
        <s v="Matt Spicer"/>
        <s v="John Carroll Lynch"/>
        <s v="Francis Lee"/>
        <s v="Haifaa Al-Mansour"/>
        <s v="Jeff Baena"/>
        <s v="Marc Meyers"/>
        <s v="Kogonada"/>
        <s v="Coralie Fargeat"/>
        <s v="Eliza Hittman"/>
        <s v="Max Winkler"/>
        <s v="Justin Chon"/>
        <s v="Ash Avildsen"/>
        <s v="Kevin Phillips"/>
        <s v="Jamie M. Dagg"/>
        <s v="Pat Healy"/>
        <s v="Phil Johnston"/>
        <s v="Yarrow Cheney"/>
        <s v="Bradley Cooper"/>
        <s v="Bob Persichetti"/>
        <s v="Corin Hardy"/>
        <s v="Steven S. DeKnight"/>
        <s v="Steven Caple Jr."/>
        <s v="Karey Kirkpatrick"/>
        <s v="Adam Robitel"/>
        <s v="David Kerr"/>
        <s v="Gerard McMurray"/>
        <s v="Tatsuya Nagamine"/>
        <s v="Bill Holderman"/>
        <s v="Abby Kohn"/>
        <s v="Kay Cannon"/>
        <s v="Rob Greenberg"/>
        <s v="Otto Bathurst"/>
        <s v="Andrew Erwin"/>
        <s v="Christian Rivers"/>
        <s v="Christian Gudegast"/>
        <s v="Ari Aster"/>
        <s v="Jeff Tomsic"/>
        <s v="Stefano Sollima"/>
        <s v="Aneesh Chaganty"/>
        <s v="Susanna Fogel"/>
        <s v="Nicolai Fuglsig"/>
        <s v="Nadine Labaki"/>
        <s v="Sriram Raghavan"/>
        <s v="Nick Park"/>
        <s v="Josie Rourke"/>
        <s v="Diederik Van Rooijen"/>
        <s v="Shin'ichirÃ´ Ushijima"/>
        <s v="Donovan Marsh"/>
        <s v="Anthony Maras"/>
        <s v="Kenji Nagasaki"/>
        <s v="Director X."/>
        <s v="Boots Riley"/>
        <s v="Gregory Plotkin"/>
        <s v="Bethany Ashton Wolf"/>
        <s v="Stephen Susco"/>
        <s v="Bo Burnham"/>
        <s v="Wash Westmoreland"/>
        <s v="John Andreas Andersen"/>
        <s v="Drew Pearce"/>
        <s v="Nash Edgerton"/>
        <s v="Jonathan Baker"/>
        <s v="Jonah Hill"/>
        <s v="Chang-dong Lee"/>
        <s v="Tom Harper"/>
        <s v="Kevin Connolly"/>
        <s v="Tim Kirkby"/>
        <s v="Carlos LÃ³pez Estrada"/>
        <s v="Gustav MÃ¶ller"/>
        <s v="Joe Penna"/>
        <s v="Bart Layton"/>
        <s v="Matthew Heineman"/>
        <s v="Paul Dano"/>
        <s v="Blake Harris"/>
        <s v="Sam Levinson"/>
        <s v="Perry Lang"/>
        <s v="Ali Abbasi"/>
        <s v="Desiree Akhavan"/>
        <s v="Brady Corbet"/>
        <s v="Kim Nguyen"/>
        <s v="Crispian Mills"/>
        <s v="Mathew Cullen"/>
        <s v="Carol Morley"/>
        <s v="Claire McCarthy"/>
        <s v="Duncan Skiles"/>
        <s v="Emma Tammi"/>
        <s v="Stacie Passon"/>
        <s v="Pella Kagerman"/>
        <s v="Becca Gleason"/>
        <s v="Josh Cooley"/>
        <s v="Yu Yang"/>
        <s v="Frant Gwo"/>
        <s v="Simon Kinberg"/>
        <s v="Tony Chan"/>
        <s v="Michael Engler"/>
        <s v="Gary Dauberman"/>
        <s v="Jill Culton"/>
        <s v="Thurop Van Orman"/>
        <s v="Tyler Nilson"/>
        <s v="Michael Chaves"/>
        <s v="Byeong-heon Lee"/>
        <s v="Dylan Brown"/>
        <s v="Kevin KÃ¶lsch"/>
        <s v="Gene Stupnitsky"/>
        <s v="Jazz Boon"/>
        <s v="Chris Addison"/>
        <s v="Justin Baldoni"/>
        <s v="Adrian Grunberg"/>
        <s v="Hans Petter Moland"/>
        <s v="Gail Mancuso"/>
        <s v="Jenny Gage"/>
        <s v="Sang-Geun Lee"/>
        <s v="Matt Bettinelli-Olpin"/>
        <s v="Roxann Dawson"/>
        <s v="Tina Gordon"/>
        <s v="Todd Strauss-Schulson"/>
        <s v="Jason Kwan"/>
        <s v="Lars Klevberg"/>
        <s v="Stephen Merchant"/>
        <s v="Ali Abbas Zafar"/>
        <s v="David Yarovesky"/>
        <s v="Indra Kumar"/>
        <s v="Nacho G. Velilla"/>
        <s v="Won-Tae Lee"/>
        <s v="Olivia Wilde"/>
        <s v="Vikas Bahl"/>
        <s v="Lulu Wang"/>
        <s v="Nisha Ganatra"/>
        <s v="Chuck Konzelman"/>
        <s v="Nicholas McCarthy"/>
        <s v="Fred Durst"/>
        <s v="Waymon Boone"/>
        <s v="Abhishek Varman"/>
        <s v="Zara Hayes"/>
        <s v="Andrea Berloff"/>
        <s v="Laxman Utekar"/>
        <s v="Joo-hwan Kim"/>
        <s v="Robin Bissell"/>
        <s v="CÃ©line Sciamma"/>
        <s v="GorÃ´ Taniguchi"/>
        <s v="Ariel Winograd"/>
        <s v="Dome Karukoski"/>
        <s v="Paul Downs Colaizzo"/>
        <s v="Laure de Clermont-Tonnerre"/>
        <s v="Robbie Grewal"/>
        <s v="Le-Van Kiet"/>
        <s v="Sujeeth"/>
        <s v="Jagan Shakti"/>
        <s v="Joe Talbot"/>
        <s v="Shawn Seet"/>
        <s v="Lee Cronin"/>
        <s v="Robert Fernandez"/>
        <s v="Riley Stearns"/>
        <s v="Julius Onah"/>
        <s v="Mark Bramble"/>
        <s v="Joanna Hogg"/>
        <s v="Raj Kumar Gupta"/>
        <s v="Punit Malhotra"/>
        <s v="Vincent D'Onofrio"/>
        <s v="Akiv Ali"/>
        <s v="Elise DurÃ¡n"/>
        <s v="Jeffrey Nicholson"/>
        <s v="Alex Ranarivelo"/>
        <s v="T.C. Christensen"/>
        <s v="Abhishek Chaubey"/>
        <s v="Aneesh Daniel"/>
        <s v="Malik Bader"/>
        <s v="Melanie Martinez"/>
        <s v="Noble Jones"/>
        <s v="Jesse V. Johnson"/>
        <s v="Van Ling"/>
        <s v="Yutaka Uemura"/>
        <s v="Eddie Mensore"/>
        <s v="J.J. Englert"/>
        <s v="Britt Poulton"/>
        <s v="Hannah Pearl Utt"/>
        <s v="Lucio Castro"/>
        <s v="Tony Wash"/>
        <s v="Drew Cullingham"/>
        <s v="Marie Kreutzer"/>
        <s v="Jason Winer"/>
        <s v="John Stalberg Jr."/>
        <s v="Roxanne Benjamin"/>
        <s v="John Swab"/>
        <s v="Hu Guan"/>
        <s v="Adil El Arbi"/>
        <s v="Jeff Fowler"/>
        <s v="Teng Cheng"/>
        <s v="Cathy Yan"/>
        <s v="Chris Sanders"/>
        <s v="Marcus Brown"/>
        <s v="Justin Kreinbrink"/>
        <s v="Scott Pryor"/>
        <s v="Kevin Shulman"/>
        <s v="Scott Teems"/>
      </sharedItems>
    </cacheField>
    <cacheField name="writer" numFmtId="0">
      <sharedItems/>
    </cacheField>
    <cacheField name="star" numFmtId="0">
      <sharedItems count="2761">
        <s v="Mark Hamill"/>
        <s v="John Belushi"/>
        <s v="Gene Hackman"/>
        <s v="Jane Fonda"/>
        <s v="Gene Wilder"/>
        <s v="Robert Hays"/>
        <s v="Clint Eastwood"/>
        <s v="Goldie Hawn"/>
        <s v="Sissy Spacek"/>
        <s v="Burt Reynolds"/>
        <s v="Brooke Shields"/>
        <s v="Donald Sutherland"/>
        <s v="Robin Williams"/>
        <s v="Jack Nicholson"/>
        <s v="John Travolta"/>
        <s v="Cheech Marin"/>
        <s v="Chevy Chase"/>
        <s v="Betsy Palmer"/>
        <s v="Robert Redford"/>
        <s v="Tatum O'Neal"/>
        <s v="Michael Caine"/>
        <s v="N!xau"/>
        <s v="Laurence Olivier"/>
        <s v="Robert De Niro"/>
        <s v="Olivia Newton-John"/>
        <s v="Richard Gere"/>
        <s v="Chris Makepeace"/>
        <s v="Adrienne Barbeau"/>
        <s v="Eddie Barth"/>
        <s v="Jason Robards"/>
        <s v="Edward Woodward"/>
        <s v="Suzanna Love"/>
        <s v="Anthony Quinn"/>
        <s v="Ray Simpson"/>
        <s v="Tim Conway"/>
        <s v="Darren McGavin"/>
        <s v="Jill Clayburgh"/>
        <s v="Vera Alentova"/>
        <s v="Trevor Howard"/>
        <s v="William Hurt"/>
        <s v="Al Pacino"/>
        <s v="Chuck Norris"/>
        <s v="Charles Martin Smith"/>
        <s v="Willie Nelson"/>
        <s v="Kirk Douglas"/>
        <s v="John Ritter"/>
        <s v="David Carradine"/>
        <s v="Bob Newhart"/>
        <s v="Leslie Nielsen"/>
        <s v="Don Adams"/>
        <s v="George Burns"/>
        <s v="Richard Dreyfuss"/>
        <s v="Dudley Moore"/>
        <s v="Elliott Gould"/>
        <s v="Peter Sellers"/>
        <s v="Woody Allen"/>
        <s v="Tony Danza"/>
        <s v="Martin Mull"/>
        <s v="Christopher Reeve"/>
        <s v="Charlton Heston"/>
        <s v="Dom DeLuise"/>
        <s v="Peter O'Toole"/>
        <s v="Michel Serrault"/>
        <s v="Peter Boyle"/>
        <s v="Chuck Barris"/>
        <s v="Rory Calhoun"/>
        <s v="Walter Matthau"/>
        <s v="Marty Feldman"/>
        <s v="Bette Davis"/>
        <s v="Michael Ontkean"/>
        <s v="Paul Le Mat"/>
        <s v="Meat Loaf"/>
        <s v="Ellen Burstyn"/>
        <s v="Paul Newman"/>
        <s v="Kris Kristofferson"/>
        <s v="Shirley MacLaine"/>
        <s v="Gilda Radner"/>
        <s v="Talia Shire"/>
        <s v="Ali MacGraw"/>
        <s v="Scott Beach"/>
        <s v="Treat Williams"/>
        <s v="Frank Langella"/>
        <s v="Scott Glenn"/>
        <s v="Jean Martin"/>
        <s v="Paul Michael Glaser"/>
        <s v="Marcello Mastroianni"/>
        <s v="Harrison Ford"/>
        <s v="Katharine Hepburn"/>
        <s v="Dan Monahan"/>
        <s v="Bill Murray"/>
        <s v="Mickey Rooney"/>
        <s v="Ben Cross"/>
        <s v="Roger Moore"/>
        <s v="Alan Alda"/>
        <s v="Sean Connery"/>
        <s v="Warren Beatty"/>
        <s v="Bo Derek"/>
        <s v="George C. Scott"/>
        <s v="Nigel Terry"/>
        <s v="Mel Brooks"/>
        <s v="Richard Pryor"/>
        <s v="Jim Henson"/>
        <s v="David Naughton"/>
        <s v="Meryl Streep"/>
        <s v="Sylvia Kristel"/>
        <s v="Jamie Lee Curtis"/>
        <s v="Marsha Mason"/>
        <s v="Kurt Russell"/>
        <s v="Mel Gibson"/>
        <s v="Craig Wasson"/>
        <s v="Everett McGill"/>
        <s v="Sam Neill"/>
        <s v="Lily Tomlin"/>
        <s v="James Farentino"/>
        <s v="Keith Carradine"/>
        <s v="Albert Finney"/>
        <s v="George Hamilton"/>
        <s v="Christopher George"/>
        <s v="Mews Small"/>
        <s v="Pepper Martin"/>
        <s v="Leif Garrett"/>
        <s v="Sylvester Stallone"/>
        <s v="Faye Dunaway"/>
        <s v="Dee Wallace"/>
        <s v="Ringo Starr"/>
        <s v="Kristy McNichol"/>
        <s v="James Cagney"/>
        <s v="Julie Andrews"/>
        <s v="Jacqueline Bisset"/>
        <s v="Jennifer O'Neill"/>
        <s v="Peter MacNicol"/>
        <s v="Klinton Spilsbury"/>
        <s v="Tony Anthony"/>
        <s v="Sally Field"/>
        <s v="James Caan"/>
        <s v="George Segal"/>
        <s v="Steve Martin"/>
        <s v="Maren Jensen"/>
        <s v="Elizabeth Berridge"/>
        <s v="Jack Lemmon"/>
        <s v="John Savage"/>
        <s v="Paul Kelman"/>
        <s v="Klaus Kinski"/>
        <s v="Kristen Riter"/>
        <s v="Robert Duvall"/>
        <s v="Daniel Valdez"/>
        <s v="Bruce Campbell"/>
        <s v="Albert Brooks"/>
        <s v="Andy Kaufman"/>
        <s v="Lesley-Anne Down"/>
        <s v="David Rasche"/>
        <s v="Harry Hamlin"/>
        <s v="Jeff Bridges"/>
        <s v="Leonard Mann"/>
        <s v="Lauren Tewes"/>
        <s v="Isabelle Adjani"/>
        <s v="Frederic Forrest"/>
        <s v="Nell Schofield"/>
        <s v="Catriona MacColl"/>
        <s v="Wilhelmenia Fernandez"/>
        <s v="Bulle Ogier"/>
        <s v="Andre Gregory"/>
        <s v="Henry Thomas"/>
        <s v="Dustin Hoffman"/>
        <s v="William Shatner"/>
        <s v="Nick Nolte"/>
        <s v="JoBeth Williams"/>
        <s v="Arnold Schwarzenegger"/>
        <s v="Aileen Quinn"/>
        <s v="Ben Kingsley"/>
        <s v="Lee Horsley"/>
        <s v="Dana Kimmell"/>
        <s v="Michael McKean"/>
        <s v="Sean Penn"/>
        <s v="Bob Geldof"/>
        <s v="Toni Attell"/>
        <s v="Henry Winkler"/>
        <s v="Hal Holbrook"/>
        <s v="Kenny Rogers"/>
        <s v="Jessica Lange"/>
        <s v="Ben Murphy"/>
        <s v="Amy Madigan"/>
        <s v="John Wintergate"/>
        <s v="Elizabeth Edmonds"/>
        <s v="Bill Schoppert"/>
        <s v="Scott Baio"/>
        <s v="Johnny Yune"/>
        <s v="Charles Bronson"/>
        <s v="Michelle Pfeiffer"/>
        <s v="Elizabeth Hartman"/>
        <s v="Tom Atkins"/>
        <s v="Steve Guttenberg"/>
        <s v="Marc Singer"/>
        <s v="Barbara Hershey"/>
        <s v="Michael Ironside"/>
        <s v="Season Hubley"/>
        <s v="James Olson"/>
        <s v="Morgan Fairchild"/>
        <s v="Kate McNeil"/>
        <s v="Gerrit Graham"/>
        <s v="John Hurt"/>
        <s v="Ronny Cox"/>
        <s v="Matt Dillon"/>
        <s v="Michael Palin"/>
        <s v="Nastassja Kinski"/>
        <s v="Bertil Guve"/>
        <s v="Ken Wahl"/>
        <s v="Peter Ustinov"/>
        <s v="Ryan O'Neal"/>
        <s v="Roy Scheider"/>
        <s v="Lawrence Monoson"/>
        <s v="Barry Bostwick"/>
        <s v="Mariel Hemingway"/>
        <s v="Willie Aames"/>
        <s v="Lorne Greene"/>
        <s v="John Cassavetes"/>
        <s v="Peter Gallagher"/>
        <s v="Mark Blankfield"/>
        <s v="Teresa Stratas"/>
        <s v="GÃ©rard Depardieu"/>
        <s v="Tom Skerritt"/>
        <s v="Leon Isaac Kennedy"/>
        <s v="Joan Collins"/>
        <s v="Bette Midler"/>
        <s v="Lewis Collins"/>
        <s v="Tim Matheson"/>
        <s v="Luciano Pavarotti"/>
        <s v="Armand Assante"/>
        <s v="Robert Urich"/>
        <s v="Kathryn Harrold"/>
        <s v="Jon Voight"/>
        <s v="Cher"/>
        <s v="Wendy Hughes"/>
        <s v="Michael O'Keefe"/>
        <s v="Raul Julia"/>
        <s v="Mel Blanc"/>
        <s v="Rainer Werner Fassbinder"/>
        <s v="Robert Glaudini"/>
        <s v="Jennifer Beals"/>
        <s v="Eddie Murphy"/>
        <s v="Dennis Quaid"/>
        <s v="Matthew Broderick"/>
        <s v="Michael Keaton"/>
        <s v="Tom Cruise"/>
        <s v="Tom Berenger"/>
        <s v="Barbra Streisand"/>
        <s v="Anthony Perkins"/>
        <s v="Dan Aykroyd"/>
        <s v="Rodney Dangerfield"/>
        <s v="Tom Selleck"/>
        <s v="C. Thomas Howell"/>
        <s v="David Knell"/>
        <s v="Matt Lattanzi"/>
        <s v="Sam Shepard"/>
        <s v="Keith Gordon"/>
        <s v="Christopher Walken"/>
        <s v="Peter Billingsley"/>
        <s v="Felissa Rose"/>
        <s v="Kathleen Quinlan"/>
        <s v="Mark Gregory"/>
        <s v="Mary Steenburgen"/>
        <s v="John Candy"/>
        <s v="David Niven"/>
        <s v="Ernest Borgnine"/>
        <s v="Wings Hauser"/>
        <s v="Jan-Michael Vincent"/>
        <s v="Richard Beymer"/>
        <s v="Mark Pirro"/>
        <s v="James Aubrey"/>
        <s v="Cliff Gorman"/>
        <s v="Nicolas Cage"/>
        <s v="Ken Marshall"/>
        <s v="Peter Strauss"/>
        <s v="Max Gail"/>
        <s v="John Cleese"/>
        <s v="Phoebe Cates"/>
        <s v="ShÃ´ Kosugi"/>
        <s v="Kelly Reno"/>
        <s v="Rick Hill"/>
        <s v="David Keith"/>
        <s v="Lou Ferrigno"/>
        <s v="Cristina Raines"/>
        <s v="Steve Railsback"/>
        <s v="Rutger Hauer"/>
        <s v="Jackie Gleason"/>
        <s v="Tony Roberts"/>
        <s v="Linda Blair"/>
        <s v="Catherine Deneuve"/>
        <s v="Burt Lancaster"/>
        <s v="Christopher Atkins"/>
        <s v="Michael Douglas"/>
        <s v="Jeffrey Byron"/>
        <s v="Mary Beth McDonough"/>
        <s v="Margot Kidder"/>
        <s v="Graham Chapman"/>
        <s v="Robby Benson"/>
        <s v="Reb Brown"/>
        <s v="Martin Sheen"/>
        <s v="David Bowie"/>
        <s v="James Woods"/>
        <s v="Peter Keleghan"/>
        <s v="Jane Alexander"/>
        <s v="Tommy Lee Jones"/>
        <s v="Rosanna Arquette"/>
        <s v="Julie Christie"/>
        <s v="Steve Sandor"/>
        <s v="Malcolm McDowell"/>
        <s v="Linda Griffiths"/>
        <s v="Pia Zadora"/>
        <s v="Peter Weller"/>
        <s v="Martin Yost"/>
        <s v="Randy Norton"/>
        <s v="Kevin Kline"/>
        <s v="Timothy Hutton"/>
        <s v="Bonnie Bedelia"/>
        <s v="Peter Coyote"/>
        <s v="Oleg Yankovskiy"/>
        <s v="Don Francks"/>
        <s v="Everett Silas"/>
        <s v="Zach Galligan"/>
        <s v="Ralph Macchio"/>
        <s v="Kevin Bacon"/>
        <s v="Prince"/>
        <s v="Tom Hanks"/>
        <s v="F. Murray Abraham"/>
        <s v="Christopher Lambert"/>
        <s v="Robert Carradine"/>
        <s v="Lucinda Dickey"/>
        <s v="Patrick Swayze"/>
        <s v="Sam Waterston"/>
        <s v="Erich Anderson"/>
        <s v="Kyle MacLachlan"/>
        <s v="Lance Guest"/>
        <s v="Judy Davis"/>
        <s v="Heather Langenkamp"/>
        <s v="Molly Ringwald"/>
        <s v="Howard E. Rollins Jr."/>
        <s v="Rachel Ward"/>
        <s v="Patrick Houser"/>
        <s v="Val Kilmer"/>
        <s v="Noah Hathaway"/>
        <s v="Peter Liapis"/>
        <s v="Lisa Blount"/>
        <s v="Avtandil Makharadze"/>
        <s v="Margarita Lozano"/>
        <s v="Greg Bradford"/>
        <s v="Steve Bisley"/>
        <s v="Christopher Plummer"/>
        <s v="Danielle Romeo"/>
        <s v="Nick Mancuso"/>
        <s v="Drew Barrymore"/>
        <s v="Rae Dawn Chong"/>
        <s v="Peter Horton"/>
        <s v="Catherine Mary Stewart"/>
        <s v="Helen Slater"/>
        <s v="James Garner"/>
        <s v="Chris Penn"/>
        <s v="Lisa Hartman"/>
        <s v="Steven Bauer"/>
        <s v="Rob Lowe"/>
        <s v="Aidan Quinn"/>
        <s v="Michael ParÃ©"/>
        <s v="Diane Keaton"/>
        <s v="Grant Cramer"/>
        <s v="Eric Roberts"/>
        <s v="Teri Garr"/>
        <s v="Tanya Roberts"/>
        <s v="Richard Mulligan"/>
        <s v="Jon Cryer"/>
        <s v="Rob Reiner"/>
        <s v="John Heard"/>
        <s v="Judd Nelson"/>
        <s v="Cameron Dye"/>
        <s v="Sarah Patterson"/>
        <s v="Karen Allen"/>
        <s v="John Getz"/>
        <s v="Robert Ginty"/>
        <s v="Joe Morton"/>
        <s v="Kathleen Turner"/>
        <s v="Michael Zorek"/>
        <s v="Gary Busey"/>
        <s v="Lilyan Chauvin"/>
        <s v="GeneviÃ¨ve Bujold"/>
        <s v="John Lurie"/>
        <s v="Louis Ducreux"/>
        <s v="Harry Dean Stanton"/>
        <s v="Lenny von Dohlen"/>
        <s v="Cynthia Dale"/>
        <s v="Lorenzo Lamas"/>
        <s v="Anne Bancroft"/>
        <s v="Matthew Modine"/>
        <s v="Paul McCartney"/>
        <s v="Tawny Kitaen"/>
        <s v="Debra Winger"/>
        <s v="Bill Paterson"/>
        <s v="Freddie Stuart"/>
        <s v="Tab Hunter"/>
        <s v="John Shea"/>
        <s v="Liv Ullmann"/>
        <s v="Gregory Harrison"/>
        <s v="Guy Marchand"/>
        <s v="Brooke Adams"/>
        <s v="Pascale Ogier"/>
        <s v="Michael J. Fox"/>
        <s v="Danny Glover"/>
        <s v="Don Ameche"/>
        <s v="Sean Astin"/>
        <s v="Emilio Estevez"/>
        <s v="Mikhail Baryshnikov"/>
        <s v="Paul Reubens"/>
        <s v="Anthony Michael Hall"/>
        <s v="Demi Moore"/>
        <s v="Robert Englund"/>
        <s v="Taimak"/>
        <s v="Chris Sarandon"/>
        <s v="Powers Boothe"/>
        <s v="Georgia Engel"/>
        <s v="Melanie Kinnaman"/>
        <s v="Grant Bardsley"/>
        <s v="Maggie Smith"/>
        <s v="Stan Ivar"/>
        <s v="Jennifer Connelly"/>
        <s v="Susan Dey"/>
        <s v="John Rhys-Davies"/>
        <s v="Gala Videnovic"/>
        <s v="Barry Otto"/>
        <s v="Forrest Tucker"/>
        <s v="Fionnula Flanagan"/>
        <s v="Raphael Sbarge"/>
        <s v="Denise Coward"/>
        <s v="Bruce Dern"/>
        <s v="Peter Bland"/>
        <s v="Fabienne Babe"/>
        <s v="Jane Snowden"/>
        <s v="Nathalie Baye"/>
        <s v="Barry Jackson"/>
        <s v="Nicholas Rowe"/>
        <s v="William Katt"/>
        <s v="Mickey Rourke"/>
        <s v="John Cusack"/>
        <s v="William Petersen"/>
        <s v="Richard Chamberlain"/>
        <s v="Eileen Brennan"/>
        <s v="Clu Gulager"/>
        <s v="Betsy Russell"/>
        <s v="Susan Sarandon"/>
        <s v="Joyce Hyser"/>
        <s v="Sheila E."/>
        <s v="Anthony Edwards"/>
        <s v="Mia Farrow"/>
        <s v="John Murray"/>
        <s v="Griffin Dunne"/>
        <s v="Michael Dudikoff"/>
        <s v="Lauren Hutton"/>
        <s v="Jonathan Pryce"/>
        <s v="Ethan Hawke"/>
        <s v="Meredith Salenger"/>
        <s v="James Spader"/>
        <s v="Doug McKeon"/>
        <s v="Anton Glanzelius"/>
        <s v="Mary Beth Hurt"/>
        <s v="John Erwin"/>
        <s v="Jeff Goldblum"/>
        <s v="Geraldine Page"/>
        <s v="Jimmy Keegan"/>
        <s v="Biff Yeager"/>
        <s v="Kurt Thomas"/>
        <s v="Lori Cardille"/>
        <s v="Bettina Bush"/>
        <s v="Kurt McKinney"/>
        <s v="Tatsuya Nakadai"/>
        <s v="John Stockwell"/>
        <s v="Raymond Burr"/>
        <s v="Lewis Smith"/>
        <s v="Sting"/>
        <s v="Judge Reinhold"/>
        <s v="Joe Colligan"/>
        <s v="Stephen Geoffreys"/>
        <s v="Mario Van Peebles"/>
        <s v="Glenn Close"/>
        <s v="Helen Shaver"/>
        <s v="Saeed Jaffrey"/>
        <s v="Miranda Richardson"/>
        <s v="Glenda Jackson"/>
        <s v="Bruno Lawrence"/>
        <s v="Roland Giraud"/>
        <s v="Jeffrey Combs"/>
        <s v="Kevin Costner"/>
        <s v="Vanessa Redgrave"/>
        <s v="Coral Browne"/>
        <s v="Lenore Zann"/>
        <s v="Jackie Chan"/>
        <s v="James Whitmore"/>
        <s v="Gabriel Byrne"/>
        <s v="Ken Ogata"/>
        <s v="Ed Harris"/>
        <s v="Ken Watanabe"/>
        <s v="Mel Smith"/>
        <s v="Anthony Hopkins"/>
        <s v="Richard Farnsworth"/>
        <s v="Rob Morrow"/>
        <s v="Kate Nelligan"/>
        <s v="John Gordon Sinclair"/>
        <s v="Shannon Presby"/>
        <s v="Timothy Dalton"/>
        <s v="Norma Aleandro"/>
        <s v="Chin Tsai"/>
        <s v="Moreno D'E Bartolli"/>
        <s v="Daniel Jenkins"/>
        <s v="Louise Lasser"/>
        <s v="Klaus Maria Brandauer"/>
        <s v="Paul Hogan"/>
        <s v="Charlie Sheen"/>
        <s v="Sigourney Weaver"/>
        <s v="Pat Morita"/>
        <s v="Wil Wheaton"/>
        <s v="Ally Sheedy"/>
        <s v="Rick Moranis"/>
        <s v="Vincent Price"/>
        <s v="Gregory Hines"/>
        <s v="Lea Thompson"/>
        <s v="Whoopi Goldberg"/>
        <s v="Louis Gossett Jr."/>
        <s v="Bryan Brown"/>
        <s v="Oliver Reed"/>
        <s v="Dirk Benedict"/>
        <s v="Colin Friels"/>
        <s v="Martin Hewitt"/>
        <s v="Neil Dickson"/>
        <s v="John Bolger"/>
        <s v="Lorenzo Quinteros"/>
        <s v="Kristina Nehm"/>
        <s v="Dennis Christopher"/>
        <s v="Leo Fong"/>
        <s v="Anouk AimÃ©e"/>
        <s v="Thom Mathews"/>
        <s v="Joey Cramer"/>
        <s v="Farrah Fawcett"/>
        <s v="KyÃ´ko Koizumi"/>
        <s v="Deborah Foreman"/>
        <s v="Blythe Danner"/>
        <s v="Kate Capshaw"/>
        <s v="Matthew Labyorteaux"/>
        <s v="Isabella Rossellini"/>
        <s v="Maxine Miller"/>
        <s v="Danny DeVito"/>
        <s v="Jeff Daniels"/>
        <s v="Corey Haim"/>
        <s v="Dennis Hopper"/>
        <s v="Todd Allen"/>
        <s v="Lucy Deakins"/>
        <s v="Tracy Camilla Johns"/>
        <s v="Marc Price"/>
        <s v="Mary Tyler Moore"/>
        <s v="Ted Danson"/>
        <s v="Orson Welles"/>
        <s v="Bob Hoskins"/>
        <s v="Michael Moriarty"/>
        <s v="Yves Montand"/>
        <s v="Karen Black"/>
        <s v="Stephen Lang"/>
        <s v="Mitchell Gaylord"/>
        <s v="Brian Kerwin"/>
        <s v="Craig Sheffer"/>
        <s v="Andrew Prine"/>
        <s v="Crispin Glover"/>
        <s v="John Lithgow"/>
        <s v="Mike Norris"/>
        <s v="Dexter Gordon"/>
        <s v="Shari Shattuck"/>
        <s v="Jonathan Crombie"/>
        <s v="Gary Oldman"/>
        <s v="Scott Valentine"/>
        <s v="Daniel Jordano"/>
        <s v="David Dukes"/>
        <s v="David Byrne"/>
        <s v="Linda Carol"/>
        <s v="Scott McGinnis"/>
        <s v="Sally Kellerman"/>
        <s v="Jean-Hugues Anglade"/>
        <s v="Bart Conner"/>
        <s v="Daryl Hannah"/>
        <s v="Wayne Crawford"/>
        <s v="Dominique Michel"/>
        <s v="Louise Smith"/>
        <s v="Terence Stamp"/>
        <s v="Richard Jordan"/>
        <s v="Tom Waits"/>
        <s v="Victor Love"/>
        <s v="Patsy Kensit"/>
        <s v="Hugh Duncan Bigney Mitchell"/>
        <s v="Michael Rooker"/>
        <s v="Daphne Zuniga"/>
        <s v="Jason Lively"/>
        <s v="Maruschka Detmers"/>
        <s v="Derek de Lint"/>
        <s v="Diane Franklin"/>
        <s v="Assumpta Serna"/>
        <s v="Helena Bonham Carter"/>
        <s v="Pamela Adlon"/>
        <s v="Erland Josephson"/>
        <s v="Michael Schoeffling"/>
        <s v="James Karen"/>
        <s v="Marie RiviÃ¨re"/>
        <s v="Michel Piccoli"/>
        <s v="Peggy Ashcroft"/>
        <s v="Hume Cronyn"/>
        <s v="Lou Diamond Phillips"/>
        <s v="Shelley Long"/>
        <s v="Lorraine Gary"/>
        <s v="John Lone"/>
        <s v="Andrew McCarthy"/>
        <s v="Kim Basinger"/>
        <s v="Mark Harmon"/>
        <s v="Elisabeth Shue"/>
        <s v="Jason Patric"/>
        <s v="Patrick Dempsey"/>
        <s v="Cary Elwes"/>
        <s v="Jim Varney"/>
        <s v="Christian Bale"/>
        <s v="Melanie Griffith"/>
        <s v="Colin Firth"/>
        <s v="Eric Freeman"/>
        <s v="Linnea Quigley"/>
        <s v="Christopher Lloyd"/>
        <s v="Loren Avedon"/>
        <s v="Heather Thomas"/>
        <s v="Brian Dennehy"/>
        <s v="Zelda Rubinstein"/>
        <s v="Jim Belushi"/>
        <s v="Eric Stoltz"/>
        <s v="Dolph Lundgren"/>
        <s v="Louise Fletcher"/>
        <s v="Andrew Robinson"/>
        <s v="Donald Pleasence"/>
        <s v="George Kennedy"/>
        <s v="Anthony Barrile"/>
        <s v="Stephen Dorff"/>
        <s v="Frankie Avalon"/>
        <s v="Darren Robinson"/>
        <s v="Sarah Miles"/>
        <s v="Jason Bateman"/>
        <s v="Arye Gross"/>
        <s v="Madonna"/>
        <s v="Ross Bagdasarian Jr."/>
        <s v="Denzel Washington"/>
        <s v="Robert Townsend"/>
        <s v="StÃ©phane Audran"/>
        <s v="Bill Cosby"/>
        <s v="Gaspard Manesse"/>
        <s v="Fred Dryer"/>
        <s v="Anjelica Huston"/>
        <s v="Matt Adler"/>
        <s v="Andre Gower"/>
        <s v="Marianne SÃ¤gebrecht"/>
        <s v="Casey Siemaszko"/>
        <s v="Bruno Ganz"/>
        <s v="Adrian Pasdar"/>
        <s v="Emily Lloyd"/>
        <s v="Susanna Hoffs"/>
        <s v="Lisa Schrage"/>
        <s v="James Wilby"/>
        <s v="Lindsay Crouse"/>
        <s v="Terry O'Quinn"/>
        <s v="Rod Steiger"/>
        <s v="Whip Hubley"/>
        <s v="Pelle Hvenegaard"/>
        <s v="Michael E. Knight"/>
        <s v="John Allen Nelson"/>
        <s v="Julie Walters"/>
        <s v="Chris Cooper"/>
        <s v="Richard E. Grant"/>
        <s v="John Malkovich"/>
        <s v="Anthony Newley"/>
        <s v="James Russo"/>
        <s v="Sally Kirkland"/>
        <s v="Lori Lethin"/>
        <s v="Deborah Winters"/>
        <s v="Christine Lahti"/>
        <s v="Martin Short"/>
        <s v="Derek Jacobi"/>
        <s v="Eddie Deezen"/>
        <s v="Jodie Foster"/>
        <s v="Joanne Woodward"/>
        <s v="Emmanuelle Chaulet"/>
        <s v="David Paul"/>
        <s v="Michael Biehn"/>
        <s v="Ellen Barkin"/>
        <s v="Elaine Stritch"/>
        <s v="Kelly McGillis"/>
        <s v="Tom Hulce"/>
        <s v="Lane Smith"/>
        <s v="Jason Gedrick"/>
        <s v="Brad Davis"/>
        <s v="Noah Taylor"/>
        <s v="Sy Richardson"/>
        <s v="Robert Sean Leonard"/>
        <s v="Bill Paxton"/>
        <s v="Siobhan Finneran"/>
        <s v="JoÃ«lle Miquel"/>
        <s v="Bruce Willis"/>
        <s v="Pat Hingle"/>
        <s v="Alec Baldwin"/>
        <s v="Joey Lawrence"/>
        <s v="Catherine Hicks"/>
        <s v="TchÃ©ky Karyo"/>
        <s v="Hitoshi Takagi"/>
        <s v="Sidney Poitier"/>
        <s v="Fisher Stevens"/>
        <s v="Carl Weathers"/>
        <s v="Davor Dujmovic"/>
        <s v="Traci Lords"/>
        <s v="Jennifer Jason Leigh"/>
        <s v="Richard Hatch"/>
        <s v="Imogen Stubbs"/>
        <s v="Bill Pullman"/>
        <s v="Bubba Smith"/>
        <s v="Terry Kiser"/>
        <s v="Steven Seagal"/>
        <s v="Amy Irving"/>
        <s v="Laurence Fishburne"/>
        <s v="Heather O'Rourke"/>
        <s v="Edward James Olmos"/>
        <s v="RubÃ©n Blades"/>
        <s v="Tom Burlinson"/>
        <s v="Keenen Ivory Wayans"/>
        <s v="Philippe Noiret"/>
        <s v="Roddy Piper"/>
        <s v="Annabeth Gish"/>
        <s v="Doug Bradley"/>
        <s v="Jean-Claude Van Damme"/>
        <s v="Jackie Mason"/>
        <s v="Yahoo Serious"/>
        <s v="Daniel Day-Lewis"/>
        <s v="Jennifer Rubin"/>
        <s v="Willem Dafoe"/>
        <s v="Justine Bateman"/>
        <s v="Shawnee Smith"/>
        <s v="John Neville"/>
        <s v="Jeremy Irons"/>
        <s v="James Le Gros"/>
        <s v="Carmen Maura"/>
        <s v="Sonny Bono"/>
        <s v="Bobcat Goldthwait"/>
        <s v="Christine Ebersole"/>
        <s v="River Phoenix"/>
        <s v="Robert Downey Jr."/>
        <s v="Cassandra Peterson"/>
        <s v="Jason Beghe"/>
        <s v="Lance Henriksen"/>
        <s v="Jean-Marc Barr"/>
        <s v="Billy Crystal"/>
        <s v="Geena Davis"/>
        <s v="Rebecca De Mornay"/>
        <s v="Scott Grimes"/>
        <s v="Tami Erin"/>
        <s v="Eric Bogosian"/>
        <s v="Cathy Podewell"/>
        <s v="William Ragsdale"/>
        <s v="Charlie Schlatter"/>
        <s v="Mitsuo Iwata"/>
        <s v="Isaach De BankolÃ©"/>
        <s v="Forest Whitaker"/>
        <s v="Shafiq Syed"/>
        <s v="Alan Boyce"/>
        <s v="Cyndi Lauper"/>
        <s v="Joanna Pacula"/>
        <s v="Lukas Haas"/>
        <s v="Gena Rowlands"/>
        <s v="Sherilyn Fenn"/>
        <s v="Tony Pierce"/>
        <s v="Hart Bochner"/>
        <s v="Natasha Richardson"/>
        <s v="Phil Davis"/>
        <s v="Amanda Donohoe"/>
        <s v="Winona Ryder"/>
        <s v="Pete Postlethwaite"/>
        <s v="Meg Tilly"/>
        <s v="Tim Daly"/>
        <s v="Phil Collins"/>
        <s v="Theresa Russell"/>
        <s v="Bernard Hill"/>
        <s v="George Newbern"/>
        <s v="John Glover"/>
        <s v="Charlotte Burke"/>
        <s v="George Dzundza"/>
        <s v="Pierce Brosnan"/>
        <s v="Cliff De Young"/>
        <s v="Andy Lau"/>
        <s v="Jodi Benson"/>
        <s v="Morgan Freeman"/>
        <s v="Dale Midkiff"/>
        <s v="Keanu Reeves"/>
        <s v="Danny Aiello"/>
        <s v="Adrienne Shelly"/>
        <s v="Takeshi Kitano"/>
        <s v="Stephen Shellen"/>
        <s v="Jenny Wright"/>
        <s v="Clark Brandon"/>
        <s v="Jonathan Emerson"/>
        <s v="Sam Elliott"/>
        <s v="Martin Landau"/>
        <s v="Michael Murphy"/>
        <s v="Cybill Shepherd"/>
        <s v="Hulk Hogan"/>
        <s v="Jensen Daggett"/>
        <s v="Fred Savage"/>
        <s v="Kenneth Branagh"/>
        <s v="Julian Sands"/>
        <s v="Kiefer Sutherland"/>
        <s v="Keith Coogan"/>
        <s v="Greg Evigan"/>
        <s v="Don Johnson"/>
        <s v="Nicole Kidman"/>
        <s v="Ron Silver"/>
        <s v="Richard Bohringer"/>
        <s v="Hoyt Axton"/>
        <s v="'Weird Al' Yankovic"/>
        <s v="Pauline Collins"/>
        <s v="Corey Feldman"/>
        <s v="John Larroquette"/>
        <s v="Stephen Caffrey"/>
        <s v="Staci Keanan"/>
        <s v="Kirk Cameron"/>
        <s v="Victoria Abril"/>
        <s v="Edward Asner"/>
        <s v="Christian Slater"/>
        <s v="Lorraine Bracco"/>
        <s v="Tim Robbins"/>
        <s v="Peter Falk"/>
        <s v="Holly Hunter"/>
        <s v="Lothaire Bluteau"/>
        <s v="Masatoshi Nagase"/>
        <s v="Michel Blanc"/>
        <s v="Gabriel Damon"/>
        <s v="Annabella Sciorra"/>
        <s v="Gary Graham"/>
        <s v="Michael Chiklis"/>
        <s v="Jesse Birdsall"/>
        <s v="GeneviÃ¨ve Lemon"/>
        <s v="David Bradley"/>
        <s v="Randy Quaid"/>
        <s v="Jim Brown"/>
        <s v="Andrew Stevens"/>
        <s v="Ron Fazio"/>
        <s v="Bernadette Peters"/>
        <s v="Sammi Davis"/>
        <s v="Dexter Fletcher"/>
        <s v="Dick Durock"/>
        <s v="Jillian McWhirter"/>
        <s v="Josef Sommer"/>
        <s v="Robyn Lively"/>
        <s v="Macaulay Culkin"/>
        <s v="Judith Hoag"/>
        <s v="Johnny Depp"/>
        <s v="Michael Oliver"/>
        <s v="Liam Neeson"/>
        <s v="Alex Vincent"/>
        <s v="Christopher Reid"/>
        <s v="Fred Ward"/>
        <s v="Marlon Brando"/>
        <s v="Andrew Dice Clay"/>
        <s v="George O'Hanlon"/>
        <s v="Hossain Sabzian"/>
        <s v="Richard Alexander"/>
        <s v="Alice Diabo"/>
        <s v="Takaaki Enoki"/>
        <s v="Michael Gottli"/>
        <s v="Alan Young"/>
        <s v="Kirstie Alley"/>
        <s v="Jonathan Brandis"/>
        <s v="Jenny Seagrove"/>
        <s v="Debbie Harry"/>
        <s v="Douglas Barr"/>
        <s v="Balthazar Getty"/>
        <s v="David Andrews"/>
        <s v="Dana Carvey"/>
        <s v="Eric Idle"/>
        <s v="Roger Rose"/>
        <s v="Tony Todd"/>
        <s v="Kate Hodge"/>
        <s v="Dylan McDermott"/>
        <s v="Solomon Perel"/>
        <s v="Anne Parillaud"/>
        <s v="J. Eddie Peck"/>
        <s v="Patrick Bergin"/>
        <s v="Dabney Coleman"/>
        <s v="Leslie Cheung"/>
        <s v="Akira Terao"/>
        <s v="Carolyn Farina"/>
        <s v="Bradley Gregg"/>
        <s v="Lena Stolze"/>
        <s v="Tim Roth"/>
        <s v="James Bond III"/>
        <s v="Gary Kemp"/>
        <s v="Louis Tripp"/>
        <s v="Gong Li"/>
        <s v="Laura Harring"/>
        <s v="Philippe CaubÃ¨re"/>
        <s v="Miou-Miou"/>
        <s v="Juliet Stevenson"/>
        <s v="Nicole Eggert"/>
        <s v="Alison Steadman"/>
        <s v="Christina Applegate"/>
        <s v="Jared Rushton"/>
        <s v="Richard Harris"/>
        <s v="Chris Young"/>
        <s v="Keely Christian"/>
        <s v="Frances McDormand"/>
        <s v="Richard Linklater"/>
        <s v="Jean Rochefort"/>
        <s v="Kerry Fox"/>
        <s v="Ed Begley Jr."/>
        <s v="James Lorinz"/>
        <s v="Kenny Ireland"/>
        <s v="Anne TeyssÃ¨dre"/>
        <s v="Tilda Swinton"/>
        <s v="Paige O'Hara"/>
        <s v="Julia Roberts"/>
        <s v="Kathy Bates"/>
        <s v="Paige Turco"/>
        <s v="Anna Chlumsky"/>
        <s v="Cuba Gooding Jr."/>
        <s v="John Goodman"/>
        <s v="Wesley Snipes"/>
        <s v="Billy Campbell"/>
        <s v="James Stewart"/>
        <s v="Brandon Quintin Adams"/>
        <s v="Scott Bakula"/>
        <s v="Justin Whalin"/>
        <s v="Lawrence Ng"/>
        <s v="Robert Arkins"/>
        <s v="Harley Jane Kozak"/>
        <s v="Jeff Speakman"/>
        <s v="Alfred Molina"/>
        <s v="Glen Campbell"/>
        <s v="Frank Whaley"/>
        <s v="Joe Pesci"/>
        <s v="Jeff Fahey"/>
        <s v="Brian Bosworth"/>
        <s v="Peter Berg"/>
        <s v="Cindy Williams"/>
        <s v="Richard Grieco"/>
        <s v="Tommy Davidson"/>
        <s v="Gabrielle Anwar"/>
        <s v="Laura Dern"/>
        <s v="John Turturro"/>
        <s v="Ed O'Neill"/>
        <s v="Diego Abatantuono"/>
        <s v="Ned Beatty"/>
        <s v="Jill Schoelen"/>
        <s v="Kristy Swanson"/>
        <s v="Joe Mantegna"/>
        <s v="Brian Krause"/>
        <s v="IrÃ¨ne Jacob"/>
        <s v="Anthony LaPaglia"/>
        <s v="Claire Bloom"/>
        <s v="Isabelle Huppert"/>
        <s v="Marie-Laure Dougnac"/>
        <s v="John Gielgud"/>
        <s v="Cora Lee Day"/>
        <s v="Vincent Spano"/>
        <s v="Mimi Rogers"/>
        <s v="Sasha Mitchell"/>
        <s v="Vanilla Ice"/>
        <s v="Barbara Sukowa"/>
        <s v="Edith Meeks"/>
        <s v="Steven Waddington"/>
        <s v="Roberto Benigni"/>
        <s v="Nina Siemaszko"/>
        <s v="Miki Imai"/>
        <s v="Hugo Weaving"/>
        <s v="Sachiko Murase"/>
        <s v="Elias Koteas"/>
        <s v="Robert Carlyle"/>
        <s v="Madeleine Stowe"/>
        <s v="Liza Minnelli"/>
        <s v="Jacques Dutronc"/>
        <s v="David Morse"/>
        <s v="Alan Rickman"/>
        <s v="Kevin Anderson"/>
        <s v="Brad Pitt"/>
        <s v="Juliette Binoche"/>
        <s v="Daniel GimÃ©nez Cacho"/>
        <s v="Sharon Stone"/>
        <s v="Scott Weinger"/>
        <s v="Mike Myers"/>
        <s v="Charles Grodin"/>
        <s v="Stephen Rea"/>
        <s v="Bridget Fonda"/>
        <s v="Damon Wayans"/>
        <s v="Samantha Mathis"/>
        <s v="Victor Wong"/>
        <s v="Virginia Madsen"/>
        <s v="D.B. Sweeney"/>
        <s v="Meg Ryan"/>
        <s v="Marco Leonardi"/>
        <s v="Dolly Parton"/>
        <s v="PenÃ©lope Cruz"/>
        <s v="Chingmy Yau"/>
        <s v="Daniel Schlachet"/>
        <s v="Maarten Smit"/>
        <s v="Trisha Todd"/>
        <s v="Peter Greene"/>
        <s v="TomorÃ´ Taguchi"/>
        <s v="Jet Li"/>
        <s v="Omar Epps"/>
        <s v="Edward Furlong"/>
        <s v="George Strait"/>
        <s v="Brendan Fraser"/>
        <s v="Brandon Lee"/>
        <s v="Terry Farrell"/>
        <s v="Paul Mercurio"/>
        <s v="Andy Garcia"/>
        <s v="Helena BergstrÃ¶m"/>
        <s v="James Marshall"/>
        <s v="Faizon Love"/>
        <s v="Larry Drake"/>
        <s v="Terence Knox"/>
        <s v="Ray Liotta"/>
        <s v="Fernando FernÃ¡n GÃ³mez"/>
        <s v="Jane March"/>
        <s v="Mary McDonnell"/>
        <s v="Sheryl Lee"/>
        <s v="Hugh Laurie"/>
        <s v="Penelope Ann Miller"/>
        <s v="Richard Kind"/>
        <s v="Bronson Pinchot"/>
        <s v="Julie Kavner"/>
        <s v="Harvey Keitel"/>
        <s v="Jason Scott Lee"/>
        <s v="Sean Young"/>
        <s v="Carlos Gallardo"/>
        <s v="Olivier Gruner"/>
        <s v="Hugh Grant"/>
        <s v="Michael Rapaport"/>
        <s v="Glenn Plummer"/>
        <s v="Samuel FrÃ¶ler"/>
        <s v="Robert Wuhl"/>
        <s v="Tate Donovan"/>
        <s v="Mike Dytri"/>
        <s v="Maxime Collin"/>
        <s v="Andie MacDowell"/>
        <s v="Dermot Mulroney"/>
        <s v="Miho Nikaido"/>
        <s v="Steve Buscemi"/>
        <s v="Timothy Balme"/>
        <s v="BenoÃ®t Poelvoorde"/>
        <s v="Russell Crowe"/>
        <s v="Robert John Burke"/>
        <s v="Charlotte VÃ©ry"/>
        <s v="Chao-jung Chen"/>
        <s v="Mansour Diouf"/>
        <s v="Leigh McCormack"/>
        <s v="Jason James Richter"/>
        <s v="Danny Elfman"/>
        <s v="Diedrich Bader"/>
        <s v="Thomas Ian Nicholas"/>
        <s v="Angela Bassett"/>
        <s v="Pauly Shore"/>
        <s v="Tom Guiry"/>
        <s v="Tamlyn Tomita"/>
        <s v="Kate Maberly"/>
        <s v="Tyrin Turner"/>
        <s v="Janet Jackson"/>
        <s v="Elijah Wood"/>
        <s v="Derek Jarman"/>
        <s v="Eric Christmas"/>
        <s v="Chris Rock"/>
        <s v="Max von Sydow"/>
        <s v="Alan Arkin"/>
        <s v="Rongguang Yu"/>
        <s v="Reese Witherspoon"/>
        <s v="Warwick Davis"/>
        <s v="Paul Gross"/>
        <s v="Jason London"/>
        <s v="Winston Chao"/>
        <s v="Michael Crawford"/>
        <s v="Will Smith"/>
        <s v="Hiep Thi Le"/>
        <s v="Kevin Conroy"/>
        <s v="Ernie Reyes Sr."/>
        <s v="Damian Chapa"/>
        <s v="Andrew Lowery"/>
        <s v="Mark Dacascos"/>
        <s v="Angel Aviles"/>
        <s v="Shane McDermott"/>
        <s v="Jason Priestley"/>
        <s v="Darci Kistler"/>
        <s v="David Thewlis"/>
        <s v="Diane Ladd"/>
        <s v="Uma Thurman"/>
        <s v="Nu YÃªn-KhÃª Tran"/>
        <s v="Jacob Tierney"/>
        <s v="Karina Lombard"/>
        <s v="Jesse Bradford"/>
        <s v="Ashley Judd"/>
        <s v="Otto Sander"/>
        <s v="Kim Vithana"/>
        <s v="Christian Clavier"/>
        <s v="Federico Luppi"/>
        <s v="Rip Torn"/>
        <s v="Charlotte Gainsbourg"/>
        <s v="Larry B. Scott"/>
        <s v="Nanni Moretti"/>
        <s v="Dominique Horwitz"/>
        <s v="Dennis Haysbert"/>
        <s v="James Duval"/>
        <s v="Alan Bates"/>
        <s v="Brad Johnson"/>
        <s v="Jim Carrey"/>
        <s v="Tim Allen"/>
        <s v="Patrick Stewart"/>
        <s v="Travis Tedford"/>
        <s v="Woody Harrelson"/>
        <s v="Richard Attenborough"/>
        <s v="Brian Bonsall"/>
        <s v="Ralph Fiennes"/>
        <s v="Massimo Troisi"/>
        <s v="Mackenzie Astin"/>
        <s v="Allen Payne"/>
        <s v="Mohamad Ali Keshavarz"/>
        <s v="Gunnar Hansen"/>
        <s v="Marisa Tomei"/>
        <s v="Luke Perry"/>
        <s v="Jean Reno"/>
        <s v="Lara Flynn Boyle"/>
        <s v="Tina Majorino"/>
        <s v="Thora Birch"/>
        <s v="Duane Martin"/>
        <s v="Toni Collette"/>
        <s v="Nigel Hawthorne"/>
        <s v="Alfre Woodard"/>
        <s v="Luke Edwards"/>
        <s v="Denis Leary"/>
        <s v="Sophia Loren"/>
        <s v="Jonathan Jackson"/>
        <s v="Jack Palance"/>
        <s v="Larenz Tate"/>
        <s v="Sean Nelson"/>
        <s v="Sihung Lung"/>
        <s v="Taylor Nichols"/>
        <s v="Dana Delany"/>
        <s v="Jeni Courtney"/>
        <s v="Linda Fiorentino"/>
        <s v="Sean Bean"/>
        <s v="Jeremy Piven"/>
        <s v="Bruce Greenwood"/>
        <s v="Linus Roache"/>
        <s v="Chris Elliott"/>
        <s v="Adam Beach"/>
        <s v="Brian O'Halloran"/>
        <s v="Brad Dourif"/>
        <s v="Melanie Lynskey"/>
        <s v="Robert Patrick"/>
        <s v="You Ge"/>
        <s v="Nikita Mikhalkov"/>
        <s v="Brigitte Lin"/>
        <s v="Rena Owen"/>
        <s v="Stefano Dionisi"/>
        <s v="Jeremy Davies"/>
        <s v="Brian Benben"/>
        <s v="Zbigniew Zamachowski"/>
        <s v="Antonio Banderas"/>
        <s v="Jack Thompson"/>
        <s v="Katrin Cartlidge"/>
        <s v="Patricia Arquette"/>
        <s v="Kevin Spacey"/>
        <s v="Rupert Everett"/>
        <s v="RenÃ©e Zellweger"/>
        <s v="G.W. Bailey"/>
        <s v="Julia Sweeney"/>
        <s v="Emmanuelle BÃ©art"/>
        <s v="Gregg Fitzgerald"/>
        <s v="Lisa Donaldson"/>
        <s v="James Cromwell"/>
        <s v="Sandra Bullock"/>
        <s v="Laura Linney"/>
        <s v="Emma Thompson"/>
        <s v="Natasha Henstridge"/>
        <s v="Whitney Houston"/>
        <s v="Karan Ashley"/>
        <s v="Alicia Silverstone"/>
        <s v="Christina Ricci"/>
        <s v="Hal Scardino"/>
        <s v="Bill Farmer"/>
        <s v="Chris Farley"/>
        <s v="Ice Cube"/>
        <s v="Adam Sandler"/>
        <s v="Sinbad"/>
        <s v="Jonathan Taylor Thomas"/>
        <s v="Chris O'Donnell"/>
        <s v="Billy Zane"/>
        <s v="Elizabeth Berkley"/>
        <s v="Ãlex Angulo"/>
        <s v="Max GrodÃ©nchik"/>
        <s v="Tom McGowan"/>
        <s v="David Caruso"/>
        <s v="Clarence Williams III"/>
        <s v="William Baldwin"/>
        <s v="Jimmy Smits"/>
        <s v="Jack Mulcahy"/>
        <s v="Liesel Matthews"/>
        <s v="Schuyler Fisk"/>
        <s v="Daniel Stern"/>
        <s v="Jonny Lee Miller"/>
        <s v="Leo Fitzpatrick"/>
        <s v="Kadeem Hardison"/>
        <s v="Sarah Jessica Parker"/>
        <s v="Charlie Talbert"/>
        <s v="Matt Frewer"/>
        <s v="Heather Matarazzo"/>
        <s v="Willeke van Ammelrooy"/>
        <s v="Lori Petty"/>
        <s v="Shar-Ron Corley"/>
        <s v="Steven Weber"/>
        <s v="Mark Rylance"/>
        <s v="Ian McKellen"/>
        <s v="Joseph Mazzello"/>
        <s v="Leonardo DiCaprio"/>
        <s v="Laurel Holloman"/>
        <s v="Shannen Doherty"/>
        <s v="Ron Perlman"/>
        <s v="Olivier Martinez"/>
        <s v="Marisa Paredes"/>
        <s v="Pruitt Taylor Vince"/>
        <s v="Aida Mohammadkhani"/>
        <s v="Pascale BussiÃ¨res"/>
        <s v="Josh Hamilton"/>
        <s v="Atsuko Tanaka"/>
        <s v="Julianne Moore"/>
        <s v="Parker Posey"/>
        <s v="Cameron Diaz"/>
        <s v="Sergio Castellitto"/>
        <s v="Lili Taylor"/>
        <s v="Vincent Cassel"/>
        <s v="Virginie Ledoyen"/>
        <s v="Ian Hart"/>
        <s v="Predrag 'Miki' Manojlovic"/>
        <s v="Audie England"/>
        <s v="Fanny Ardant"/>
        <s v="Helen Hunt"/>
        <s v="Michael Jordan"/>
        <s v="Neve Campbell"/>
        <s v="Matthew McConaughey"/>
        <s v="Mike Judge"/>
        <s v="William H. Macy"/>
        <s v="Jada Pinkett Smith"/>
        <s v="Kelsey Grammer"/>
        <s v="Geoffrey Rush"/>
        <s v="Martin Lawrence"/>
        <s v="Tim Curry"/>
        <s v="Paul Terry"/>
        <s v="Michelle Trachtenberg"/>
        <s v="Robin Tunney"/>
        <s v="Billy Bob Thornton"/>
        <s v="Gwyneth Paltrow"/>
        <s v="Jon Lovitz"/>
        <s v="Shawn Wayans"/>
        <s v="Mark Wahlberg"/>
        <s v="Shaquille O'Neal"/>
        <s v="Vincent Perez"/>
        <s v="Ewan McGregor"/>
        <s v="Ben Stiller"/>
        <s v="Timothy Spall"/>
        <s v="Ellen DeGeneres"/>
        <s v="Tony Shalhoub"/>
        <s v="Teri Hatcher"/>
        <s v="Jason Alexander"/>
        <s v="Edward Burns"/>
        <s v="Bruce Ramsay"/>
        <s v="Samuel L. Jackson"/>
        <s v="Greg Kinnear"/>
        <s v="Dennis Miller"/>
        <s v="David Schwimmer"/>
        <s v="Theresa Randle"/>
        <s v="Jerry O'Connell"/>
        <s v="Vince Vaughn"/>
        <s v="Matt LeBlanc"/>
        <s v="Naveen Andrews"/>
        <s v="Emily Watson"/>
        <s v="Jennifer Tilly"/>
        <s v="Pamela Anderson"/>
        <s v="Robin Wright"/>
        <s v="Tom Arnold"/>
        <s v="Jeffrey Wright"/>
        <s v="Christopher Guest"/>
        <s v="Dave Foley"/>
        <s v="Vivian Wu"/>
        <s v="Hope Davis"/>
        <s v="Glen Berry"/>
        <s v="Jermaine Hopkins"/>
        <s v="Blake Heron"/>
        <s v="Colm Meaney"/>
        <s v="Daniel Bernhardt"/>
        <s v="Illeana Douglas"/>
        <s v="Giovanni Ribisi"/>
        <s v="Luke Wilson"/>
        <s v="Scarlett Johansson"/>
        <s v="Christopher Eccleston"/>
        <s v="Vincent D'Onofrio"/>
        <s v="Maggie Cheung"/>
        <s v="Hedy Burress"/>
        <s v="Philip Baker Hall"/>
        <s v="Melvil Poupaud"/>
        <s v="Michael J. Pollard"/>
        <s v="Steven Soderbergh"/>
        <s v="Kim Bodnia"/>
        <s v="Rowan Atkinson"/>
        <s v="YÃ´ji Matsuda"/>
        <s v="Jennifer Love Hewitt"/>
        <s v="Nathan Lane"/>
        <s v="Casper Van Dien"/>
        <s v="George Clooney"/>
        <s v="Michael Jai White"/>
        <s v="Alex D. Linz"/>
        <s v="Robin Shou"/>
        <s v="Matt Damon"/>
        <s v="Jennifer Aniston"/>
        <s v="Djimon Hounsou"/>
        <s v="Vanessa Williams"/>
        <s v="Howard Stern"/>
        <s v="Pam Grier"/>
        <s v="Jennifer Lopez"/>
        <s v="Matthew Perry"/>
        <s v="Mel B"/>
        <s v="Mira Sorvino"/>
        <s v="Tom Everett Scott"/>
        <s v="Kel Mitchell"/>
        <s v="Michael Jeter"/>
        <s v="Masato Hagiwara"/>
        <s v="Jamie Foxx"/>
        <s v="Tammy Lauren"/>
        <s v="Harland Williams"/>
        <s v="Marlon Wayans"/>
        <s v="Michael Richards"/>
        <s v="Paul McGann"/>
        <s v="Bill Bellamy"/>
        <s v="Ben Affleck"/>
        <s v="Fran Drescher"/>
        <s v="Christopher McDonald"/>
        <s v="Jason David Frank"/>
        <s v="Judi Dench"/>
        <s v="Peter Fonda"/>
        <s v="Halle Berry"/>
        <s v="Angus Macfadyen"/>
        <s v="Kevin Sorbo"/>
        <s v="Liv Tyler"/>
        <s v="Tenzin Thuthob Tsarong"/>
        <s v="Tupac Shakur"/>
        <s v="David Duchovny"/>
        <s v="John Leguizamo"/>
        <s v="Janeane Garofalo"/>
        <s v="Ian Holm"/>
        <s v="Aaron Eckhart"/>
        <s v="Julia Ormond"/>
        <s v="Stephen Fry"/>
        <s v="Liberto Rabal"/>
        <s v="Mohammad Amir Naji"/>
        <s v="Michael Caton"/>
        <s v="Sophie Marceau"/>
        <s v="Trey Parker"/>
        <s v="Jared Leto"/>
        <s v="Nicole de Boer"/>
        <s v="Rachel Weisz"/>
        <s v="Eduardo Noriega"/>
        <s v="Stephen Dillane"/>
        <s v="Stellan SkarsgÃ¥rd"/>
        <s v="Llyr Ifans"/>
        <s v="Miguel Ferrer"/>
        <s v="Nick Sutton"/>
        <s v="Sam Rockwell"/>
        <s v="Thomas Jane"/>
        <s v="Alyssa Milano"/>
        <s v="Homayoun Ershadi"/>
        <s v="Joshua Schaefer"/>
        <s v="Til Schweiger"/>
        <s v="Will Friedle"/>
        <s v="Ming-Na Wen"/>
        <s v="Veronica Taylor"/>
        <s v="Elizabeth Daily"/>
        <s v="Jim Caviezel"/>
        <s v="Lindsay Lohan"/>
        <s v="Cate Blanchett"/>
        <s v="Magda Szubanski"/>
        <s v="Ian Bannen"/>
        <s v="Kirsten Dunst"/>
        <s v="Tobey Maguire"/>
        <s v="Jordana Brewster"/>
        <s v="Chris Kattan"/>
        <s v="Rufus Sewell"/>
        <s v="Edward Norton"/>
        <s v="LisaRaye McCoy"/>
        <s v="Oprah Winfrey"/>
        <s v="Jessalyn Gilsig"/>
        <s v="Shah Rukh Khan"/>
        <s v="Samy Naceri"/>
        <s v="Stephen McCole"/>
        <s v="Jay Mohr"/>
        <s v="Chow Yun-Fat"/>
        <s v="Ian Michael Smith"/>
        <s v="James Marsden"/>
        <s v="Dave Chappelle"/>
        <s v="Jason Schwartzman"/>
        <s v="Ryan Phillippe"/>
        <s v="George Hearn"/>
        <s v="Norm MacDonald"/>
        <s v="Carlo Cecchi"/>
        <s v="Nas"/>
        <s v="Jerry Springer"/>
        <s v="Howie Long"/>
        <s v="Franka Potente"/>
        <s v="Clive Owen"/>
        <s v="Fernanda Montenegro"/>
        <s v="Natasha Lyonne"/>
        <s v="Amy Brenneman"/>
        <s v="Brenda Blethyn"/>
        <s v="Catherine McCormack"/>
        <s v="Paul Walker"/>
        <s v="Thierry Lhermitte"/>
        <s v="Gillian Anderson"/>
        <s v="Jason Flemyng"/>
        <s v="Sean Gullette"/>
        <s v="ChloÃ« Sevigny"/>
        <s v="Jane Adams"/>
        <s v="Kieran Culkin"/>
        <s v="Vincent Gallo"/>
        <s v="Thandiwe Newton"/>
        <s v="Radha Mitchell"/>
        <s v="Joaquin Phoenix"/>
        <s v="Ulrich Thomsen"/>
        <s v="Kate Winslet"/>
        <s v="Brendan Gleeson"/>
        <s v="Chris Stafford"/>
        <s v="Arata Iura"/>
        <s v="Billy Crudup"/>
        <s v="Kevin Gage"/>
        <s v="Loni Anderson"/>
        <s v="Najwa Nimri"/>
        <s v="Bajram Severdzan"/>
        <s v="Matthew Lillard"/>
        <s v="Joseph Cross"/>
        <s v="Alexandra DahlstrÃ¶m"/>
        <s v="Jeffrey Falcon"/>
        <s v="Kathleen Fee"/>
        <s v="Jeremy Theobald"/>
        <s v="ShÃ´tarÃ´ Morikubo"/>
        <s v="Philippe Nahon"/>
        <s v="Tony Goldwyn"/>
        <s v="Heather Donahue"/>
        <s v="Jason Biggs"/>
        <s v="Freddie Prinze Jr."/>
        <s v="Rob Schneider"/>
        <s v="James Levine"/>
        <s v="Sarah Michelle Gellar"/>
        <s v="Cecilia Roth"/>
        <s v="Milla Jovovich"/>
        <s v="James Van Der Beek"/>
        <s v="Heath Ledger"/>
        <s v="Jake Gyllenhaal"/>
        <s v="Taye Diggs"/>
        <s v="Molly Shannon"/>
        <s v="Sarah Polley"/>
        <s v="Juliette Lewis"/>
        <s v="Elayn J. Taylor"/>
        <s v="Eli Marienthal"/>
        <s v="Melissa Joan Hart"/>
        <s v="Dave Goelz"/>
        <s v="Guillaume Depardieu"/>
        <s v="Emmanuel SchottÃ©"/>
        <s v="Denis Lavant"/>
        <s v="Will Keenan"/>
        <s v="Vanessa Paradis"/>
        <s v="Charlize Theron"/>
        <s v="Craig Bierko"/>
        <s v="Emily Bergl"/>
        <s v="Claire Danes"/>
        <s v="Takehiro Murata"/>
        <s v="Annette Bening"/>
        <s v="Kevin Clash"/>
        <s v="Hilary Swank"/>
        <s v="Ron Livingston"/>
        <s v="Helen Mirren"/>
        <s v="Shawn Hatosy"/>
        <s v="David Spade"/>
        <s v="Jim Broadbent"/>
        <s v="Frances O'Connor"/>
        <s v="Diane Lane"/>
        <s v="Loren Dean"/>
        <s v="Om Puri"/>
        <s v="Devon Sawa"/>
        <s v="Rebecca Pidgeon"/>
        <s v="Adrien Brody"/>
        <s v="Rose McGowan"/>
        <s v="Hank Azaria"/>
        <s v="French Stewart"/>
        <s v="Jude Law"/>
        <s v="Hossein Mahjoub"/>
        <s v="Christian Campbell"/>
        <s v="Guy Pearce"/>
        <s v="Wendy Crewson"/>
        <s v="Jeremy Northam"/>
        <s v="Caroline Ducey"/>
        <s v="Maria Schrader"/>
        <s v="Joe Basile"/>
        <s v="Joachim KrÃ³l"/>
        <s v="John Standing"/>
        <s v="Owen Wilson"/>
        <s v="Ã‰milie Dequenne"/>
        <s v="Behzad Dorani"/>
        <s v="Ray Winstone"/>
        <s v="Tommy Flanagan"/>
        <s v="John Simm"/>
        <s v="Michael Dobson"/>
        <s v="Ewen Bremner"/>
        <s v="Noah Fleiss"/>
        <s v="Alessandro Nivola"/>
        <s v="Martin Arrowsmith"/>
        <s v="Bonnie Root"/>
        <s v="Anna Faris"/>
        <s v="David Arquette"/>
        <s v="Breckin Meyer"/>
        <s v="Piper Perabo"/>
        <s v="Jamie Bell"/>
        <s v="Christine Cavanaugh"/>
        <s v="Jim Cummings"/>
        <s v="Jason Statham"/>
        <s v="Ashton Kutcher"/>
        <s v="Mark Addy"/>
        <s v="Joshua Jackson"/>
        <s v="Jeffrey Donovan"/>
        <s v="Gerard Butler"/>
        <s v="Natalie Portman"/>
        <s v="BjÃ¶rk"/>
        <s v="Jennifer Morrison"/>
        <s v="Frankie Muniz"/>
        <s v="Jonathan Lipnicki"/>
        <s v="Sanaa Lathan"/>
        <s v="Amanda Schull"/>
        <s v="Joan Allen"/>
        <s v="Emilio EchevarrÃ­a"/>
        <s v="Fred Willard"/>
        <s v="Bernard Giraudeau"/>
        <s v="Hrithik Roshan"/>
        <s v="Lara Jill Miller"/>
        <s v="Lisa Lindgren"/>
        <s v="Monica Bellucci"/>
        <s v="Tony Chiu-Wai Leung"/>
        <s v="Garry Shandling"/>
        <s v="Tim Meadows"/>
        <s v="Ricardo DarÃ­n"/>
        <s v="Chris Klein"/>
        <s v="Shane West"/>
        <s v="Licia Maglietta"/>
        <s v="Philip Seymour Hoffman"/>
        <s v="Javier Bardem"/>
        <s v="Huey Lewis"/>
        <s v="Charlotte Rampling"/>
        <s v="Lori Heuring"/>
        <s v="Minnie Driver"/>
        <s v="Timothy Olyphant"/>
        <s v="Michelle Rodriguez"/>
        <s v="Nien-Jen Wu"/>
        <s v="Mike White"/>
        <s v="Delta Burke"/>
        <s v="RaffaÃ«la Anderson"/>
        <s v="Famke Janssen"/>
        <s v="Kamal Haasan"/>
        <s v="Lauren Ambrose"/>
        <s v="Marie-JosÃ©e Croze"/>
        <s v="Eric Bana"/>
        <s v="Andrew Philpot"/>
        <s v="Colin Farrell"/>
        <s v="Ricardo Meneses"/>
        <s v="Charlotte Ayanna"/>
        <s v="Lars Nordh"/>
        <s v="Heather Graham"/>
        <s v="Jung Suh"/>
        <s v="Asia Argento"/>
        <s v="Susie Porter"/>
        <s v="Emily Perkins"/>
        <s v="Sadie Frost"/>
        <s v="Daniel Radcliffe"/>
        <s v="Daveigh Chase"/>
        <s v="Angelina Jolie"/>
        <s v="Haley Joel Osment"/>
        <s v="Vin Diesel"/>
        <s v="Audrey Tautou"/>
        <s v="Josh Hartnett"/>
        <s v="Alexa PenaVega"/>
        <s v="Jack Black"/>
        <s v="Julia Stiles"/>
        <s v="Debi Derryberry"/>
        <s v="Samuel Le Bihan"/>
        <s v="Chyler Leigh"/>
        <s v="Gina Philips"/>
        <s v="Tom Wilkinson"/>
        <s v="Andrew Lawrence"/>
        <s v="Stephen Chow"/>
        <s v="Denise Richards"/>
        <s v="Steve Zahn"/>
        <s v="Jason Mewes"/>
        <s v="Justin Chambers"/>
        <s v="Method Man"/>
        <s v="Naseeruddin Shah"/>
        <s v="Alexsandra Wright"/>
        <s v="Juliane KÃ¶hler"/>
        <s v="Hayden Christensen"/>
        <s v="Shannon Elizabeth"/>
        <s v="Jay Chandrasekhar"/>
        <s v="Vivica A. Fox"/>
        <s v="Naomi Watts"/>
        <s v="Mekhi Phifer"/>
        <s v="Greg Stebner"/>
        <s v="Kane Hodder"/>
        <s v="Marla Sokoloff"/>
        <s v="Dougray Scott"/>
        <s v="Rachael Leigh Cook"/>
        <s v="Flex Alexander"/>
        <s v="Tom Green"/>
        <s v="Moritz Bleibtreu"/>
        <s v="Monica Potter"/>
        <s v="Jennifer Baxter"/>
        <s v="Dr. Dre"/>
        <s v="Jennifer Westfeldt"/>
        <s v="Shane Brolly"/>
        <s v="Snoop Dogg"/>
        <s v="Paz Vega"/>
        <s v="Vinnie Jones"/>
        <s v="Mariah Carey"/>
        <s v="Alan Cumming"/>
        <s v="Branko Djuric"/>
        <s v="Christopher Gorham"/>
        <s v="Catherine Keener"/>
        <s v="Hector Elizondo"/>
        <s v="Melissa Sagemiller"/>
        <s v="Toshio Furukawa"/>
        <s v="John Cameron Mitchell"/>
        <s v="Brian Cox"/>
        <s v="Aamir Khan"/>
        <s v="Shane Edelman"/>
        <s v="Selma Blair"/>
        <s v="Ryan Gosling"/>
        <s v="AnaÃ¯s Reboux"/>
        <s v="Brad Renfro"/>
        <s v="Haruhiko KatÃ´"/>
        <s v="Mercedes MorÃ¡n"/>
        <s v="Miyoko ShÃ´ji"/>
        <s v="Joseph Gordon-Levitt"/>
        <s v="Nia Vardalos"/>
        <s v="Eminem"/>
        <s v="Dwayne Johnson"/>
        <s v="Blayne Weaver"/>
        <s v="Cillian Murphy"/>
        <s v="Parminder Nagra"/>
        <s v="Julianna Margulies"/>
        <s v="Rosario Flores"/>
        <s v="Shad Moss"/>
        <s v="Britney Spears"/>
        <s v="Nick Cannon"/>
        <s v="Salma Hayek"/>
        <s v="Kate Bosworth"/>
        <s v="Mandy Moore"/>
        <s v="Aaliyah"/>
        <s v="Colin Hanks"/>
        <s v="Eddie Griffin"/>
        <s v="Keisha Castle-Hughes"/>
        <s v="Ryan Reynolds"/>
        <s v="Anna Paquin"/>
        <s v="Romain Duris"/>
        <s v="Steve Irwin"/>
        <s v="DJ Qualls"/>
        <s v="Alexandre Rodrigues"/>
        <s v="Jordan Ladd"/>
        <s v="Paddy Considine"/>
        <s v="Eileen Walsh"/>
        <s v="Alexis Bledel"/>
        <s v="Morris Chestnut"/>
        <s v="Steve Oedekerk"/>
        <s v="Rebecca Romijn"/>
        <s v="Everlyn Sampi"/>
        <s v="Chiwetel Ejiofor"/>
        <s v="Miguel A. NÃºÃ±ez Jr."/>
        <s v="Barry Watson"/>
        <s v="Katie Holmes"/>
        <s v="Sergey Dreyden"/>
        <s v="America Ferrera"/>
        <s v="Parry Shen"/>
        <s v="Megumi Okina"/>
        <s v="Charlie Hunnam"/>
        <s v="Martin Compston"/>
        <s v="Steve Coogan"/>
        <s v="Kang-ho Song"/>
        <s v="James Nesbitt"/>
        <s v="Sonja Richter"/>
        <s v="Oksana Akinshina"/>
        <s v="Samantha Morton"/>
        <s v="Mars Callahan"/>
        <s v="Connie Nielsen"/>
        <s v="Angela Bettis"/>
        <s v="Casey Affleck"/>
        <s v="Coralie Revel"/>
        <s v="Jeremy Renner"/>
        <s v="James Franco"/>
        <s v="Mark Ruffalo"/>
        <s v="Michael Reilly Burke"/>
        <s v="Will Ferrell"/>
        <s v="Daryl Sabara"/>
        <s v="Kate Hudson"/>
        <s v="Jeremy Sumpter"/>
        <s v="Jessica Biel"/>
        <s v="Kate Beckinsale"/>
        <s v="A.J. Cook"/>
        <s v="Anthony Anderson"/>
        <s v="Daniel BrÃ¼hl"/>
        <s v="Shia LaBeouf"/>
        <s v="Jonathan Breck"/>
        <s v="Jessica Alba"/>
        <s v="Hilary Duff"/>
        <s v="Jodi Carlisle"/>
        <s v="Blanchard Ryan"/>
        <s v="Amanda Bynes"/>
        <s v="Chaney Kley"/>
        <s v="Liam Aiken"/>
        <s v="Brittany Murphy"/>
        <s v="Derek Richardson"/>
        <s v="RÃ©my Girard"/>
        <s v="Jamie Kennedy"/>
        <s v="Joseph Fiennes"/>
        <s v="Eliza Dushku"/>
        <s v="Michael Pitt"/>
        <s v="Tony Jaa"/>
        <s v="Jason Lee"/>
        <s v="Sid Haig"/>
        <s v="Choi Min-sik"/>
        <s v="MichÃ¨le Caucheteux"/>
        <s v="Jonathan Cherry"/>
        <s v="Preity Zinta"/>
        <s v="Eduardo VerÃ¡stegui"/>
        <s v="Enrique Diaz"/>
        <s v="Evan Rachel Wood"/>
        <s v="Elias McConnell"/>
        <s v="Kim Ki-duk"/>
        <s v="Peter Dinklage"/>
        <s v="Guillaume Canet"/>
        <s v="Vladimir Garin"/>
        <s v="Paul Giamatti"/>
        <s v="Romola Garai"/>
        <s v="CÃ©cile de France"/>
        <s v="Adam Brody"/>
        <s v="Tommy Wiseau"/>
        <s v="Kelly Clarkson"/>
        <s v="Anne Reid"/>
        <s v="Stephen Campbell Moore"/>
        <s v="Luigi Lo Cascio"/>
        <s v="Don Dixon"/>
        <s v="Corbin Allred"/>
        <s v="SÃ¡ndor CsÃ¡nyi"/>
        <s v="Wes Ramsey"/>
        <s v="Paul Rudd"/>
        <s v="Zooey Deschanel"/>
        <s v="Bob Dylan"/>
        <s v="Andreas Wilson"/>
        <s v="Joe Nicolo"/>
        <s v="TÃ´ru Emori"/>
        <s v="Tatyana Ali"/>
        <s v="Kam Heskin"/>
        <s v="Yekaterina Golubeva"/>
        <s v="Erik von Detten"/>
        <s v="YÃ»ta Sone"/>
        <s v="Nikolaj Lie Kaas"/>
        <s v="Craig T. Nelson"/>
        <s v="Hugh Jackman"/>
        <s v="Chieko BaishÃ´"/>
        <s v="Tom Kenny"/>
        <s v="Anne Hathaway"/>
        <s v="Viggo Mortensen"/>
        <s v="Don Cheadle"/>
        <s v="Jennifer Garner"/>
        <s v="Ziyi Zhang"/>
        <s v="GÃ©rard Jugnot"/>
        <s v="Jang Dong-Gun"/>
        <s v="Cayden Boyd"/>
        <s v="Queen Latifah"/>
        <s v="Gael GarcÃ­a Bernal"/>
        <s v="Omarion"/>
        <s v="Konstantin Khabenskiy"/>
        <s v="Kenan Thompson"/>
        <s v="Martin Henderson"/>
        <s v="Jon Heder"/>
        <s v="Zach Braff"/>
        <s v="Cedric the Entertainer"/>
        <s v="Emile Hirsch"/>
        <s v="Simon Pegg"/>
        <s v="Diego Luna"/>
        <s v="John Cho"/>
        <s v="Scott Mechlowicz"/>
        <s v="Mary-Kate Olsen"/>
        <s v="Michael Nyqvist"/>
        <s v="Kristen Stewart"/>
        <s v="Dwayne Adway"/>
        <s v="Imelda Staunton"/>
        <s v="Catalina Sandino Moreno"/>
        <s v="Daniel Craig"/>
        <s v="Alex Etel"/>
        <s v="Cyril Raffaelli"/>
        <s v="Jena Malone"/>
        <s v="Akio Ã”tsuka"/>
        <s v="Valeria Bruni Tedeschi"/>
        <s v="Abhishek Bachchan"/>
        <s v="Seung-Yun Lee"/>
        <s v="Natalie Press"/>
        <s v="YÃ»ya Yagira"/>
        <s v="Robert Stadlober"/>
        <s v="Tracey Ullman"/>
        <s v="Paul Kaye"/>
        <s v="Kay Kay Menon"/>
        <s v="Kieran O'Brien"/>
        <s v="Brady Corbet"/>
        <s v="Anthony Mackie"/>
        <s v="Abbie Cornish"/>
        <s v="Joan Chen"/>
        <s v="Rory Culkin"/>
        <s v="Shane Carruth"/>
        <s v="Vahina Giocante"/>
        <s v="Bai Ling"/>
        <s v="Sara Foster"/>
        <s v="Ray Romano"/>
        <s v="KÃ´ji Imada"/>
        <s v="Ioan Gruffudd"/>
        <s v="Orlando Bloom"/>
        <s v="Peter Sallis"/>
        <s v="Steve Carell"/>
        <s v="Donnie Wahlberg"/>
        <s v="Keira Knightley"/>
        <s v="Seann William Scott"/>
        <s v="Martin Freeman"/>
        <s v="Rachel McAdams"/>
        <s v="Jay Hernandez"/>
        <s v="Josh Lucas"/>
        <s v="Chad Michael Murray"/>
        <s v="Josh Hutcherson"/>
        <s v="Karl Urban"/>
        <s v="Shauna Macdonald"/>
        <s v="David Strathairn"/>
        <s v="Kimberly Elise"/>
        <s v="50 Cent"/>
        <s v="Tom Welling"/>
        <s v="Barney Clark"/>
        <s v="Amber Tamblyn"/>
        <s v="Nathan Fillion"/>
        <s v="Johnny Knoxville"/>
        <s v="AnnaSophia Robb"/>
        <s v="Julian Morris"/>
        <s v="Nathan Phillips"/>
        <s v="Kuno Becker"/>
        <s v="Nam-mi Kang"/>
        <s v="Terrence Howard"/>
        <s v="Diane Kruger"/>
        <s v="Daniel Auteuil"/>
        <s v="Felicity Huffman"/>
        <s v="Owen Kline"/>
        <s v="Benjamin Bratt"/>
        <s v="Rie Rasmussen"/>
        <s v="John Hawkes"/>
        <s v="Patrick Wilson"/>
        <s v="Kristanna Loken"/>
        <s v="Embeth Davidtz"/>
        <s v="Steve Howey"/>
        <s v="James Gandolfini"/>
        <s v="Lou Taylor Pucci"/>
        <s v="Gretchen Mol"/>
        <s v="Amitabh Bachchan"/>
        <s v="Agnes Bruckner"/>
        <s v="Stephanie Leonidas"/>
        <s v="Navi Rawat"/>
        <s v="Bryce Dallas Howard"/>
        <s v="Camilla Belle"/>
        <s v="Marcos HernÃ¡ndez"/>
        <s v="Hringur Ingvarsson"/>
        <s v="Jenny McCarthy"/>
        <s v="Brandon Routh"/>
        <s v="Sacha Baron Cohen"/>
        <s v="Ed Speleers"/>
        <s v="Tobin Bell"/>
        <s v="Lucas Black"/>
        <s v="BeyoncÃ©"/>
        <s v="Dakota Fanning"/>
        <s v="Mitchel Musso"/>
        <s v="Ben Whishaw"/>
        <s v="Gerardo Taracena"/>
        <s v="Liev Schreiber"/>
        <s v="Mary Elizabeth Winstead"/>
        <s v="Kevin James"/>
        <s v="Channing Tatum"/>
        <s v="Freddie Highmore"/>
        <s v="Alyson Hannigan"/>
        <s v="Ivana Baquero"/>
        <s v="Ulrich MÃ¼he"/>
        <s v="David Alan Basche"/>
        <s v="Ted Levine"/>
        <s v="Jesse Metcalfe"/>
        <s v="Tyler Perry"/>
        <s v="James McAvoy"/>
        <s v="Justin Long"/>
        <s v="Jessica Simpson"/>
        <s v="Steven Strait"/>
        <s v="FranÃ§ois Cluzet"/>
        <s v="Missy Peregrym"/>
        <s v="Kristen Bell"/>
        <s v="Jon Foster"/>
        <s v="Carice van Houten"/>
        <s v="Alex Pettyfer"/>
        <s v="Jean Dujardin"/>
        <s v="Emma Roberts"/>
        <s v="John Cena"/>
        <s v="Alison Lohman"/>
        <s v="T.I."/>
        <s v="Erin Kelly"/>
        <s v="Glenn Jacobs"/>
        <s v="Jake T. Austin"/>
        <s v="Josh Duhamel"/>
        <s v="Mads Mikkelsen"/>
        <s v="Thomas Turgoose"/>
        <s v="Logan Lerman"/>
        <s v="Jaime Pressly"/>
        <s v="Allen Covert"/>
        <s v="Catherine O'Hara"/>
        <s v="Sook-Yin Lee"/>
        <s v="Danny Dyer"/>
        <s v="Oliver Driver"/>
        <s v="Dax Shepard"/>
        <s v="Karolina Gruszka"/>
        <s v="Lee Pace"/>
        <s v="Sienna Miller"/>
        <s v="Drew Fuller"/>
        <s v="Jason Behr"/>
        <s v="Toby Jones"/>
        <s v="Sean Biggerstaff"/>
        <s v="Charlie Clark"/>
        <s v="Anders Danielsen Lie"/>
        <s v="Megumi Hayashibara"/>
        <s v="Patrick Fugit"/>
        <s v="Daniel London"/>
        <s v="Danny McBride"/>
        <s v="FrÃ©dÃ©ric van den Driessche"/>
        <s v="Nathan Baesel"/>
        <s v="Brad Garrett"/>
        <s v="Dan Castellaneta"/>
        <s v="Amy Adams"/>
        <s v="Jerry Seinfeld"/>
        <s v="Elliot Page"/>
        <s v="Seth Rogen"/>
        <s v="Katie Featherston"/>
        <s v="Michael Cera"/>
        <s v="Daniel Hansen"/>
        <s v="Charlie Cox"/>
        <s v="Reiko Aylesworth"/>
        <s v="Catherine Zeta-Jones"/>
        <s v="Kal Penn"/>
        <s v="Marion Cotillard"/>
        <s v="Gaspard Ulliel"/>
        <s v="Scout Taylor-Compton"/>
        <s v="BelÃ©n Rueda"/>
        <s v="Columbus Short"/>
        <s v="Khalid Abdalla"/>
        <s v="Dane Cook"/>
        <s v="Matthew Macfadyen"/>
        <s v="Dan Fogler"/>
        <s v="Daniella Alonso"/>
        <s v="Lauren German"/>
        <s v="Alexander Ludwig"/>
        <s v="Gabrielle Union"/>
        <s v="Joely Richardson"/>
        <s v="Justin Chatwin"/>
        <s v="Tadanobu Asano"/>
        <s v="Skyler Shaye"/>
        <s v="Chiara Mastroianni"/>
        <s v="Ryan Kwanten"/>
        <s v="Keri Russell"/>
        <s v="Thomas Lennon"/>
        <s v="Norah Jones"/>
        <s v="Darsheel Safary"/>
        <s v="Glen Hansard"/>
        <s v="John C. Reilly"/>
        <s v="Mathieu Amalric"/>
        <s v="Karl Markovics"/>
        <s v="Richard Jenkins"/>
        <s v="Megumi Ogata"/>
        <s v="Dominic Purcell"/>
        <s v="Wagner Moura"/>
        <s v="Andy Samberg"/>
        <s v="David Koechner"/>
        <s v="Elisha Cuthbert"/>
        <s v="Bill Milner"/>
        <s v="Anamaria Marinca"/>
        <s v="Shahid Kapoor"/>
        <s v="Steve Austin"/>
        <s v="Sam Riley"/>
        <s v="Rachel Nichols"/>
        <s v="Kathy Baker"/>
        <s v="Big Boi"/>
        <s v="Michelle Morgan"/>
        <s v="Anton Yelchin"/>
        <s v="Michael Vartan"/>
        <s v="Lucy Liu"/>
        <s v="Jess Weixler"/>
        <s v="Loren Taylor"/>
        <s v="Robert Wisdom"/>
        <s v="Will Arnett"/>
        <s v="Patrick Carroll"/>
        <s v="Summer Bishil"/>
        <s v="Karra Elejalde"/>
        <s v="Chuck Cooper"/>
        <s v="Michael Shannon"/>
        <s v="Zack Ward"/>
        <s v="Trevor Wright"/>
        <s v="Lauren Birkell"/>
        <s v="Ben Burtt"/>
        <s v="Ben Barnes"/>
        <s v="Dev Patel"/>
        <s v="Zac Efron"/>
        <s v="Mike Vogel"/>
        <s v="Katherine Heigl"/>
        <s v="Jim Sturgess"/>
        <s v="Robert Hoffman"/>
        <s v="Scott Patterson"/>
        <s v="Rebecca Hall"/>
        <s v="Sean Maguire"/>
        <s v="Scott Speedman"/>
        <s v="Drake Bell"/>
        <s v="Masahiro Motoki"/>
        <s v="Matt Lanter"/>
        <s v="Tina Fey"/>
        <s v="Brittany Snow"/>
        <s v="Tamela J. Mann"/>
        <s v="Sean Faris"/>
        <s v="Jennifer Carpenter"/>
        <s v="Asa Butterfield"/>
        <s v="Gabriel Macht"/>
        <s v="Gianfelice Imparato"/>
        <s v="Carmen Electra"/>
        <s v="Josh Brolin"/>
        <s v="Jimmy Bennett"/>
        <s v="Ricky Gervais"/>
        <s v="Martina Gedeck"/>
        <s v="Shawn Ashmore"/>
        <s v="Rhona Mitra"/>
        <s v="Josh Zuckerman"/>
        <s v="Sally Hawkins"/>
        <s v="Saoirse Ronan"/>
        <s v="Matthew Goode"/>
        <s v="KÃ¥re Hedebrant"/>
        <s v="Ari Folman"/>
        <s v="Ray Stevenson"/>
        <s v="Rob Brown"/>
        <s v="Rainn Wilson"/>
        <s v="Melissa Leo"/>
        <s v="Chris Pine"/>
        <s v="Kelly Reilly"/>
        <s v="Stuart Graham"/>
        <s v="JeeJa Yanin"/>
        <s v="Josh Peck"/>
        <s v="Tom Hardy"/>
        <s v="Paris Hilton"/>
        <s v="Ayako Fujitani"/>
        <s v="Michelle Williams"/>
        <s v="Sian Breckin"/>
        <s v="Larry Bishop"/>
        <s v="Paul Sorvino"/>
        <s v="Lisa Ray"/>
        <s v="Stephen McHattie"/>
        <s v="Sam Worthington"/>
        <s v="Zach Galifianakis"/>
        <s v="Quinton Aaron"/>
        <s v="Anika Noni Rose"/>
        <s v="Sharlto Copley"/>
        <s v="Nick Zano"/>
        <s v="Jackie Earle Haley"/>
        <s v="Ginnifer Goodwin"/>
        <s v="Miley Cyrus"/>
        <s v="Isla Fisher"/>
        <s v="Jesse Eisenberg"/>
        <s v="Jensen Ackles"/>
        <s v="Max Records"/>
        <s v="Jared Padalecki"/>
        <s v="Vera Farmiga"/>
        <s v="Odette Annable"/>
        <s v="Noomi Rapace"/>
        <s v="Gabourey Sidibe"/>
        <s v="Rain"/>
        <s v="Ashley Tisdale"/>
        <s v="Garret Dillahunt"/>
        <s v="Jamal Woolard"/>
        <s v="Emily Browning"/>
        <s v="Chris Massoglia"/>
        <s v="Megan Fox"/>
        <s v="Michael Stuhlbarg"/>
        <s v="Penn Badgley"/>
        <s v="Emily Blunt"/>
        <s v="Briana Evigan"/>
        <s v="Carey Mulligan"/>
        <s v="Christian Friedel"/>
        <s v="Jonathan D. Mellor"/>
        <s v="Eric Christian Olsen"/>
        <s v="RyÃ»nosuke Kamiki"/>
        <s v="Tahar Rahim"/>
        <s v="Hye-ja Kim"/>
        <s v="Hayden Panettiere"/>
        <s v="John Krasinski"/>
        <s v="Kristin Kreuk"/>
        <s v="Sean Patrick Flanery"/>
        <s v="Josh Stewart"/>
        <s v="Tom Hollander"/>
        <s v="Aaron Taylor-Johnson"/>
        <s v="Paulina Gaitan"/>
        <s v="Zach Cregger"/>
        <s v="Katie Jarvis"/>
        <s v="Jeppe Beck Laursen"/>
        <s v="Evan McGuire"/>
        <s v="Ben Foster"/>
        <s v="Sasha Grey"/>
        <s v="Gemma Arterton"/>
        <s v="Golshifteh Farahani"/>
        <s v="Nathaniel Brown"/>
        <s v="Christos Stergioglou"/>
        <s v="Julia Voth"/>
        <s v="Alan Van Sprang"/>
        <s v="Dieter Laser"/>
        <s v="Michael Angarano"/>
        <s v="Eva Green"/>
        <s v="Jocelin Donahue"/>
        <s v="Rooney Mara"/>
        <s v="Dario Yazbek Bernal"/>
        <s v="Keller Wortham"/>
        <s v="Mia Wasikowska"/>
        <s v="Jay Baruchel"/>
        <s v="Noah Ringer"/>
        <s v="Sharni Vinson"/>
        <s v="Amy Poehler"/>
        <s v="Jonah Hill"/>
        <s v="Jenn Proske"/>
        <s v="Chris Brown"/>
        <s v="Amanda Seyfried"/>
        <s v="Zachary Gordon"/>
        <s v="Emma Stone"/>
        <s v="Patrick Fabian"/>
        <s v="Paul Bettany"/>
        <s v="Eric Balfour"/>
        <s v="Chris Messina"/>
        <s v="Robert Pattinson"/>
        <s v="Danny Trejo"/>
        <s v="Won Bin"/>
        <s v="James Rolleston"/>
        <s v="Idris Elba"/>
        <s v="Joey King"/>
        <s v="Kodi Smit-McPhee"/>
        <s v="Kristin Scott Thomas"/>
        <s v="Max Thieriot"/>
        <s v="Garrett Hedlund"/>
        <s v="KÃ´ji Yakusho"/>
        <s v="Donnie Yen"/>
        <s v="Jeon Do-yeon"/>
        <s v="Jennifer Lawrence"/>
        <s v="Lee Byung-hun"/>
        <s v="Will Forte"/>
        <s v="Joel Kinnaman"/>
        <s v="James Frecheville"/>
        <s v="Lubna Azabal"/>
        <s v="Michael Fassbender"/>
        <s v="Keir Gilchrist"/>
        <s v="Will Adamsdale"/>
        <s v="Otto Jespersen"/>
        <s v="Tyler Labine"/>
        <s v="Scoot McNairy"/>
        <s v="Madeline Carroll"/>
        <s v="Craig Roberts"/>
        <s v="Ludivine Sagnier"/>
        <s v="Bill Nighy"/>
        <s v="Chace Crawford"/>
        <s v="Sarah Butler"/>
        <s v="Thanapat Saisaymar"/>
        <s v="Thomas Dekker"/>
        <s v="David Hyde Pierce"/>
        <s v="Rajat Barmecha"/>
        <s v="Connor Paolo"/>
        <s v="Eddie Redmayne"/>
        <s v="Danielle Harris"/>
        <s v="Juno Temple"/>
        <s v="Stephen Spinella"/>
        <s v="Eva Bourne"/>
        <s v="Bradley Cooper"/>
        <s v="Chris Hemsworth"/>
        <s v="Chris Evans"/>
        <s v="Kristen Wiig"/>
        <s v="Elle Fanning"/>
        <s v="Henry Cavill"/>
        <s v="Russell Brand"/>
        <s v="Jeremy Irvine"/>
        <s v="Justin Timberlake"/>
        <s v="Nicholas D'Agosto"/>
        <s v="Mila Kunis"/>
        <s v="Rhys Wakefield"/>
        <s v="Colin O'Donoghue"/>
        <s v="James Buckley"/>
        <s v="Taylor Lautner"/>
        <s v="Zoe Saldana"/>
        <s v="Kristen Connolly"/>
        <s v="Kenny Wormald"/>
        <s v="Jason Momoa"/>
        <s v="Sarah Bolger"/>
        <s v="Thomas Horn"/>
        <s v="Sara Paxton"/>
        <s v="Minka Kelly"/>
        <s v="Selena Gomez"/>
        <s v="Alex Kendrick"/>
        <s v="Gina Carano"/>
        <s v="Warren Christie"/>
        <s v="Payman Maadi"/>
        <s v="Maggie Gyllenhaal"/>
        <s v="Zachary Quinto"/>
        <s v="Aksel Hennie"/>
        <s v="Elizabeth Olsen"/>
        <s v="Rhys Ifans"/>
        <s v="Ranbir Kapoor"/>
        <s v="Iko Uwais"/>
        <s v="Topher Grace"/>
        <s v="John Boyega"/>
        <s v="Dominic Cooper"/>
        <s v="Taylor Schilling"/>
        <s v="Felicity Jones"/>
        <s v="Mark Duplass"/>
        <s v="Albert Dupontel"/>
        <s v="Nick Swardson"/>
        <s v="Muhammet Uzuner"/>
        <s v="Brit Marling"/>
        <s v="Michael Parks"/>
        <s v="Kaya Scodelario"/>
        <s v="NoÃ©mie Lvovsky"/>
        <s v="Jason Sudeikis"/>
        <s v="Lucas Pittaway"/>
        <s v="Tom Cullen"/>
        <s v="Peter Mullan"/>
        <s v="Neil Maskell"/>
        <s v="Christopher Denham"/>
        <s v="Laurence R. Harvey"/>
        <s v="Andrew Garfield"/>
        <s v="Suraj Sharma"/>
        <s v="Kelly Macdonald"/>
        <s v="Alexander SkarsgÃ¥rd"/>
        <s v="Taylor Kitsch"/>
        <s v="Lily Collins"/>
        <s v="Stephen Dunham"/>
        <s v="Kathryn McCormick"/>
        <s v="Jessica Chastain"/>
        <s v="Dane DeHaan"/>
        <s v="Benjamin Walker"/>
        <s v="Anna Kendrick"/>
        <s v="Thomas Mann"/>
        <s v="Fernanda Andrade"/>
        <s v="Natasha Calis"/>
        <s v="Alex Veadov"/>
        <s v="Jared Gilman"/>
        <s v="Julianne Hough"/>
        <s v="Adelaide Clemens"/>
        <s v="Sean Hayes"/>
        <s v="Jason Segel"/>
        <s v="Jesse McCartney"/>
        <s v="Vanessa Hudgens"/>
        <s v="Jean-Louis Trintignant"/>
        <s v="PÃ¥l Sverre Hagen"/>
        <s v="QuvenzhanÃ© Wallis"/>
        <s v="Fabrice Luchini"/>
        <s v="Alicia Vikander"/>
        <s v="Paul Brannigan"/>
        <s v="Victoria Justice"/>
        <s v="Ashley Greene"/>
        <s v="Paul Dano"/>
        <s v="Greta Gerwig"/>
        <s v="Danielle Panabaker"/>
        <s v="Jonny Weston"/>
        <s v="LÃ©a Seydoux"/>
        <s v="Toby Irvine"/>
        <s v="Veerle Baetens"/>
        <s v="Alexis Denisof"/>
        <s v="Peter Sarsgaard"/>
        <s v="Aubrey Plaza"/>
        <s v="Rashida Jones"/>
        <s v="Saif Ali Khan"/>
        <s v="Saskia Rosendahl"/>
        <s v="Riz Ahmed"/>
        <s v="Alice Lowe"/>
        <s v="Calvin Reeder"/>
        <s v="Will Rogers"/>
        <s v="Sheri Moon Zombie"/>
        <s v="Ari Graynor"/>
        <s v="Josh Radnor"/>
        <s v="Luke Evans"/>
        <s v="Florian Lukas"/>
        <s v="John Magaro"/>
        <s v="Ann Dowd"/>
        <s v="Rin Takanashi"/>
        <s v="Vidya Balan"/>
        <s v="Dree Hemingway"/>
        <s v="Chase Williamson"/>
        <s v="Marin Ireland"/>
        <s v="Dylan O'Brien"/>
        <s v="Ingrid BolsÃ¸ Berdal"/>
        <s v="Ashley Hinshaw"/>
        <s v="Jenna Fischer"/>
        <s v="Neil Patrick Harris"/>
        <s v="Bill Hader"/>
        <s v="Jaden Smith"/>
        <s v="Carlos Alazraqui"/>
        <s v="Nicholas Hoult"/>
        <s v="Hideaki Anno"/>
        <s v="Jane Levy"/>
        <s v="Chadwick Boseman"/>
        <s v="Domhnall Gleeson"/>
        <s v="ChloÃ« Grace Moretz"/>
        <s v="Simon Rex"/>
        <s v="Sophie NÃ©lisse"/>
        <s v="Alice Englert"/>
        <s v="Miles Teller"/>
        <s v="Alexandra Daddario"/>
        <s v="Karen Gillan"/>
        <s v="Oscar Isaac"/>
        <s v="Jung-jae Lee"/>
        <s v="Rose Byrne"/>
        <s v="Julia Louis-Dreyfus"/>
        <s v="Toni Servillo"/>
        <s v="Katie Chang"/>
        <s v="Farhan Akhtar"/>
        <s v="Michael B. Jordan"/>
        <s v="Liam Hemsworth"/>
        <s v="Gugu Mbatha-Raw"/>
        <s v="BÃ©rÃ©nice Bejo"/>
        <s v="Lorenza Izzo"/>
        <s v="Irrfan Khan"/>
        <s v="Agata Kulesza"/>
        <s v="James Corden"/>
        <s v="Marine Vacth"/>
        <s v="Benedict Cumberbatch"/>
        <s v="Tiger Hu Chen"/>
        <s v="Lake Bell"/>
        <s v="Jack O'Connell"/>
        <s v="Hailee Steinfeld"/>
        <s v="Brie Larson"/>
        <s v="Nick Robinson"/>
        <s v="Christoph Waltz"/>
        <s v="Mark Strong"/>
        <s v="Macon Blair"/>
        <s v="Lawrence Michael Levine"/>
        <s v="Jemma Dallender"/>
        <s v="Amy Seimetz"/>
        <s v="Skylan Brooks"/>
        <s v="Lior Ashkenazi"/>
        <s v="Kathryn Hahn"/>
        <s v="Emily Baldoni"/>
        <s v="Julian Barratt"/>
        <s v="Chris Pratt"/>
        <s v="Ryan Potter"/>
        <s v="Tom McGrath"/>
        <s v="Sullivan Stapleton"/>
        <s v="Shailene Woodley"/>
        <s v="Hugh Bonneville"/>
        <s v="Ty Burrell"/>
        <s v="Ward Horton"/>
        <s v="Aaron Paul"/>
        <s v="Richard Armitage"/>
        <s v="Jake Johnson"/>
        <s v="Kit Harington"/>
        <s v="Frank Grillo"/>
        <s v="Olivia Cooke"/>
        <s v="Melissa McCarthy"/>
        <s v="Seth MacFarlane"/>
        <s v="Ryan Guzman"/>
        <s v="Kevin Hart"/>
        <s v="John Lloyd Young"/>
        <s v="Brenton Thwaites"/>
        <s v="David Oyelowo"/>
        <s v="Shane Harper"/>
        <s v="Heather Sossaman"/>
        <s v="Kellan Lutz"/>
        <s v="Taraji P. Henson"/>
        <s v="Jon Favreau"/>
        <s v="Ellar Coltrane"/>
        <s v="Perdita Weeks"/>
        <s v="Jon Hamm"/>
        <s v="Sara Takatsuki"/>
        <s v="Gabriella Wilde"/>
        <s v="DarÃ­o Grandinetti"/>
        <s v="Maika Monroe"/>
        <s v="Jared Harris"/>
        <s v="Sharon Leal"/>
        <s v="Zoey Deutch"/>
        <s v="Anne Dorval"/>
        <s v="Essie Davis"/>
        <s v="Elizabeth Banks"/>
        <s v="Jemaine Clement"/>
        <s v="Imogen Poots"/>
        <s v="Tyler James Williams"/>
        <s v="Aleksey Serebryakov"/>
        <s v="Andy Powers"/>
        <s v="David Rawle"/>
        <s v="Johannes Kuhnke"/>
        <s v="Haluk Bilginer"/>
        <s v="Dan Stevens"/>
        <s v="Lukas Schwarz"/>
        <s v="Kaitlyn Dever"/>
        <s v="Christina Hendricks"/>
        <s v="Sidse Babett Knudsen"/>
        <s v="Arielle Holmes"/>
        <s v="Rachel Melvin"/>
        <s v="Rose Leslie"/>
        <s v="Daisy Ridley"/>
        <s v="Dakota Johnson"/>
        <s v="Lily James"/>
        <s v="Jim Parsons"/>
        <s v="Noah Schnapp"/>
        <s v="Jason Clarke"/>
        <s v="O'Shea Jackson Jr."/>
        <s v="Amy Schumer"/>
        <s v="Edgar RamÃ­rez"/>
        <s v="Levi Miller"/>
        <s v="Salman Khan"/>
        <s v="Ed Helms"/>
        <s v="Olivia DeJonge"/>
        <s v="Nat Wolff"/>
        <s v="Rupert Friend"/>
        <s v="Priscilla C. Shirer"/>
        <s v="Ed Skrein"/>
        <s v="Blake Lively"/>
        <s v="Scott Eastwood"/>
        <s v="Adam Scott"/>
        <s v="James Ransone"/>
        <s v="Adrian Grenier"/>
        <s v="Taron Egerton"/>
        <s v="Mae Whitman"/>
        <s v="Reese Mishler"/>
        <s v="Anya Taylor-Joy"/>
        <s v="Olivia Wilde"/>
        <s v="Amy Landecker"/>
        <s v="Haruma Miura"/>
        <s v="Rolf LassgÃ¥rd"/>
        <s v="Prabhas"/>
        <s v="Ajay Devgn"/>
        <s v="Shameik Moore"/>
        <s v="Tye Sheridan"/>
        <s v="Rob Corddry"/>
        <s v="Kristoffer Joner"/>
        <s v="Bryan Cranston"/>
        <s v="Ranveer Singh"/>
        <s v="GÃ©za RÃ¶hrig"/>
        <s v="GÃ¼nes Sensoy"/>
        <s v="David Dencik"/>
        <s v="Tom Hiddleston"/>
        <s v="Roland MÃ¸ller"/>
        <s v="Kate Mara"/>
        <s v="Aubrey Peeples"/>
        <s v="Bel Powley"/>
        <s v="Kitana Kiki Rodriguez"/>
        <s v="Ezra Miller"/>
        <s v="Melissa Rauch"/>
        <s v="Ben Mendelsohn"/>
        <s v="Logan Marshall-Green"/>
        <s v="ClÃ©mence PoÃ©sy"/>
        <s v="Marta Mazurek"/>
        <s v="Jenjira Pongpas"/>
        <s v="Abraham Attah"/>
        <s v="Rossif Sutherland"/>
        <s v="Munro Chambers"/>
        <s v="Chad Villella"/>
        <s v="Neel Sethi"/>
        <s v="Louis C.K."/>
        <s v="Auli'i Cravalho"/>
        <s v="Travis Fimmel"/>
        <s v="Emilia Clarke"/>
        <s v="Teresa Palmer"/>
        <s v="Jack Huston"/>
        <s v="Gong Yoo"/>
        <s v="Elizabeth Reaser"/>
        <s v="Hiroki Hasegawa"/>
        <s v="Lauren Cohan"/>
        <s v="Mahershala Ali"/>
        <s v="Lucas Till"/>
        <s v="Lewis MacDougall"/>
        <s v="James Allen McCune"/>
        <s v="Natalie Dormer"/>
        <s v="Kim Min-hee"/>
        <s v="Joe Alwyn"/>
        <s v="Stephan James"/>
        <s v="Emma SuÃ¡rez"/>
        <s v="Keegan-Michael Key"/>
        <s v="Dave Johns"/>
        <s v="Ferdia Walsh-Peelo"/>
        <s v="James Arnold Taylor"/>
        <s v="Ruth Negga"/>
        <s v="Sandra HÃ¼ller"/>
        <s v="John Gallagher Jr."/>
        <s v="Carlos Acosta"/>
        <s v="Adam Driver"/>
        <s v="Mike Epps"/>
        <s v="Lou de LaÃ¢ge"/>
        <s v="Shahab Hosseini"/>
        <s v="Florence Pugh"/>
        <s v="Jamie Dornan"/>
        <s v="Blake Jenner"/>
        <s v="Garance Marillier"/>
        <s v="Sasha Lane"/>
        <s v="Neal McDonough"/>
        <s v="Harshvardhan Rane"/>
        <s v="Aaron Pedersen"/>
        <s v="Aaron Poole"/>
        <s v="Jessica Brown Findlay"/>
        <s v="Samantha Robinson"/>
        <s v="Erin Darke"/>
        <s v="Suki Waterhouse"/>
        <s v="Morgan Saylor"/>
        <s v="Taapsee Pannu"/>
        <s v="Narges Rashidi"/>
        <s v="Rami Malek"/>
        <s v="Ruth Ramos"/>
        <s v="Ben Schnetzer"/>
        <s v="Dominic Monaghan"/>
        <s v="Emma Watson"/>
        <s v="Tom Holland"/>
        <s v="Gal Gadot"/>
        <s v="Anthony Gonzalez"/>
        <s v="Bill SkarsgÃ¥rd"/>
        <s v="Fionn Whitehead"/>
        <s v="Andy Serkis"/>
        <s v="Jacob Tremblay"/>
        <s v="Daniel Kaluuya"/>
        <s v="Ansel Elgort"/>
        <s v="T.J. Miller"/>
        <s v="Josh Gad"/>
        <s v="Demi Lovato"/>
        <s v="Katie Leung"/>
        <s v="Dacre Montgomery"/>
        <s v="Regina Hall"/>
        <s v="Jessica Rothe"/>
        <s v="Ha Jung-woo"/>
        <s v="Matt Passmore"/>
        <s v="Matilda Anna Ingrid Lutz"/>
        <s v="Eugenio Derbez"/>
        <s v="Amandla Stenberg"/>
        <s v="Kumail Nanjiani"/>
        <s v="Demetrius Shipp Jr."/>
        <s v="Margot Robbie"/>
        <s v="Vicky Krieps"/>
        <s v="Douglas Booth"/>
        <s v="Armie Hammer"/>
        <s v="Jason Drucker"/>
        <s v="Scott Shepherd"/>
        <s v="Douglas Smith"/>
        <s v="Michael PeÃ±a"/>
        <s v="Joel Edgerton"/>
        <s v="Sol Kyung-gu"/>
        <s v="Rosario Dawson"/>
        <s v="George MacKay"/>
        <s v="Emily Mortimer"/>
        <s v="Brooklynn Prince"/>
        <s v="Claes Bang"/>
        <s v="Kim Ok-bin"/>
        <s v="Nahuel PÃ©rez Biscayart"/>
        <s v="Takuya Kimura"/>
        <s v="Barry G. Bernson"/>
        <s v="Lesley Manville"/>
        <s v="Numan Acar"/>
        <s v="Samuel Bottomley"/>
        <s v="Stan Shaw"/>
        <s v="Maryana Spivak"/>
        <s v="Brady Jandreau"/>
        <s v="Sverrir Gudnason"/>
        <s v="Billy Howle"/>
        <s v="Samson Coulter"/>
        <s v="Oakes Fegley"/>
        <s v="Josh O'Connor"/>
        <s v="Callum Turner"/>
        <s v="Charlie Plummer"/>
        <s v="Brett Dalton"/>
        <s v="Jessie Buckley"/>
        <s v="Alison Brie"/>
        <s v="Eili Harboe"/>
        <s v="Ross Lynch"/>
        <s v="Louis Garrel"/>
        <s v="Aaron Moorhead"/>
        <s v="Harris Dickinson"/>
        <s v="Simone Baker"/>
        <s v="Andy Biersack"/>
        <s v="Owen Campbell"/>
        <s v="Jon Bernthal"/>
        <s v="Pat Healy"/>
        <s v="Lady Gaga"/>
        <s v="Alden Ehrenreich"/>
        <s v="DemiÃ¡n Bichir"/>
        <s v="Constance Wu"/>
        <s v="Mackenzie Foy"/>
        <s v="Lin Shaye"/>
        <s v="Boyd Holbrook"/>
        <s v="Y'lan Noel"/>
        <s v="Storm Reid"/>
        <s v="Masako Nozawa"/>
        <s v="Olivia Colman"/>
        <s v="Lucy Hale"/>
        <s v="Leslie Mann"/>
        <s v="John David Washington"/>
        <s v="Wendi McLendon-Covey"/>
        <s v="J. Michael Finley"/>
        <s v="Hera Hilmar"/>
        <s v="Viola Davis"/>
        <s v="Benicio Del Toro"/>
        <s v="Justin Theroux"/>
        <s v="Lily Franky"/>
        <s v="Zain Al Rafeea"/>
        <s v="Ayushmann Khurrana"/>
        <s v="Deepika Padukone"/>
        <s v="Alek Skarlatos"/>
        <s v="Kyrie Irving"/>
        <s v="Shay Mitchell"/>
        <s v="Jovan Adepo"/>
        <s v="Claire Foy"/>
        <s v="Mahiro Takasugi"/>
        <s v="Tiffany Haddish"/>
        <s v="Bella Thorne"/>
        <s v="Daiki Yamashita"/>
        <s v="Trevor Jackson"/>
        <s v="KiKi Layne"/>
        <s v="Joanna Kulig"/>
        <s v="LaKeith Stanfield"/>
        <s v="Cynthea Mercado"/>
        <s v="Alex Roe"/>
        <s v="Colin Woodell"/>
        <s v="Elsie Fisher"/>
        <s v="Lucas Hedges"/>
        <s v="Angourie Rice"/>
        <s v="Myles Truitt"/>
        <s v="Sunny Suljic"/>
        <s v="Batsheva Dance Company"/>
        <s v="Thomasin McKenzie"/>
        <s v="Yoo Ah-in"/>
        <s v="Tom Schilling"/>
        <s v="Daveed Diggs"/>
        <s v="David Tennant"/>
        <s v="Jakob Cedergren"/>
        <s v="Chris O'Dowd"/>
        <s v="Aldis Hodge"/>
        <s v="Spencer Reinhard"/>
        <s v="Rosamund Pike"/>
        <s v="Ed Oxenbould"/>
        <s v="William Moseley"/>
        <s v="Odessa Young"/>
        <s v="JosÃ© Luis Ferrer"/>
        <s v="Eva Melander"/>
        <s v="Sofia Boutella"/>
        <s v="Aisling Franciosi"/>
        <s v="Jassa Ahluwalia"/>
        <s v="Amber Heard"/>
        <s v="Mamie Gummer"/>
        <s v="Caitlin Gerard"/>
        <s v="Hannah Murray"/>
        <s v="Taissa Farmiga"/>
        <s v="Graham Verchere"/>
        <s v="Emelie Garbers"/>
        <s v="Tika Sumpter"/>
        <s v="Alia Shawkat"/>
        <s v="Donald Glover"/>
        <s v="Yanting LÃ¼"/>
        <s v="Jing Wu"/>
        <s v="Patton Oswalt"/>
        <s v="Rosa Salazar"/>
        <s v="Kyle Chandler"/>
        <s v="Dean-Charles Chapman"/>
        <s v="Zachary Levi"/>
        <s v="Linda Hamilton"/>
        <s v="Lupita Nyong'o"/>
        <s v="Xiaoming Huang"/>
        <s v="Kotaro Daigo"/>
        <s v="Chloe Bennet"/>
        <s v="Taylor Russell"/>
        <s v="Himesh Patel"/>
        <s v="Zack Gottsagen"/>
        <s v="Linda Cardellini"/>
        <s v="Lee Dong-yong"/>
        <s v="Isabela Merced"/>
        <s v="Sofia Mali"/>
        <s v="Zoe Margaret Colletti"/>
        <s v="Louis Koo"/>
        <s v="Haley Lu Richardson"/>
        <s v="Roman Griffin Davis"/>
        <s v="Josephine Langford"/>
        <s v="Jo Jung-Suk"/>
        <s v="Octavia Spencer"/>
        <s v="Samara Weaving"/>
        <s v="David Harbour"/>
        <s v="Marcel Ruiz"/>
        <s v="Rebel Wilson"/>
        <s v="Tony Ka Fai Leung"/>
        <s v="Michael Ealy"/>
        <s v="Dave Bautista"/>
        <s v="Louis Ashbourne Serkis"/>
        <s v="Sasha Luss"/>
        <s v="Vijay Varma"/>
        <s v="Martha Higareda"/>
        <s v="Ma Dong-seok"/>
        <s v="Shuzhen Zhao"/>
        <s v="Ashley Bratcher"/>
        <s v="Caylee Cowan"/>
        <s v="Billy Barratt"/>
        <s v="Varun Dhawan"/>
        <s v="Gina Rodriguez"/>
        <s v="Kartik Aaryan"/>
        <s v="Mrunal Thakur"/>
        <s v="Seo Jun Park"/>
        <s v="NoÃ©mie Merlant"/>
        <s v="Jun Fukuyama"/>
        <s v="Jillian Bell"/>
        <s v="Yara Shahidi"/>
        <s v="Matthias Schoenaerts"/>
        <s v="John Abraham"/>
        <s v="Veronica Ngo"/>
        <s v="Akshay Kumar"/>
        <s v="Jimmie Fails"/>
        <s v="Finn Little"/>
        <s v="Vidyut Jammwal"/>
        <s v="SeÃ¡na Kerslake"/>
        <s v="Sushant Singh Rajput"/>
        <s v="David Thorpe"/>
        <s v="Bonnie Langford"/>
        <s v="Neil Young"/>
        <s v="Arjun Kapoor"/>
        <s v="Tiger Shroff"/>
        <s v="Jake Schur"/>
        <s v="Michael Saquella"/>
        <s v="Michael Roark"/>
        <s v="Nawazuddin Siddiqui"/>
        <s v="David McConnell"/>
        <s v="Sharman Joshi"/>
        <s v="Melanie Martinez"/>
        <s v="Marc Maron"/>
        <s v="Tania Raymonde"/>
        <s v="TesshÃ´ Genda"/>
        <s v="Terry Serpico"/>
        <s v="Peta Murgatroyd"/>
        <s v="Walton Goggins"/>
        <s v="Hannah Pearl Utt"/>
        <s v="Juan Barberini"/>
        <s v="Spencer Brown"/>
        <s v="Valerie Pachner"/>
        <s v="Beau Knapp"/>
        <s v="Karina Fontes"/>
        <s v="Zhi-zhong Huang"/>
        <s v="Ben Schwartz"/>
        <s v="Guangtao Jiang"/>
        <s v="Elisabeth Moss"/>
        <s v="Dan Belcher"/>
        <s v="Nicky Whelan"/>
        <s v="Scott Pryor"/>
        <s v="Kristina Klebe"/>
        <s v="Shea Whigham"/>
      </sharedItems>
    </cacheField>
    <cacheField name="country" numFmtId="0">
      <sharedItems containsBlank="1" count="60">
        <s v="United States"/>
        <s v="United Kingdom"/>
        <s v="South Africa"/>
        <s v="Australia"/>
        <s v="Libya"/>
        <s v="Soviet Union"/>
        <s v="West Germany"/>
        <s v="Canada"/>
        <s v="France"/>
        <s v="Italy"/>
        <s v="South Korea"/>
        <s v="Mexico"/>
        <s v="Sweden"/>
        <s v="Hong Kong"/>
        <s v="Netherlands"/>
        <s v="Switzerland"/>
        <s v="Spain"/>
        <s v="Israel"/>
        <s v="New Zealand"/>
        <s v="Philippines"/>
        <s v="Hungary"/>
        <s v="Yugoslavia"/>
        <s v="Ireland"/>
        <s v="Brazil"/>
        <s v="Japan"/>
        <s v="Argentina"/>
        <s v="Taiwan"/>
        <s v="Denmark"/>
        <s v="Iran"/>
        <s v="Germany"/>
        <s v="China"/>
        <s v="Belgium"/>
        <s v="Austria"/>
        <s v="Portugal"/>
        <s v="Vietnam"/>
        <s v="Russia"/>
        <s v="Republic of Macedonia"/>
        <s v="Greece"/>
        <s v="Federal Republic of Yugoslavia"/>
        <s v="Czech Republic"/>
        <s v="Norway"/>
        <s v="India"/>
        <s v="Aruba"/>
        <s v="Jamaica"/>
        <s v="Thailand"/>
        <s v="Colombia"/>
        <s v="Romania"/>
        <s v="United Arab Emirates"/>
        <s v="Indonesia"/>
        <s v="Turkey"/>
        <s v="Poland"/>
        <s v="Serbia"/>
        <s v="Finland"/>
        <s v="Kenya"/>
        <s v="Chile"/>
        <s v="Iceland"/>
        <s v="Panama"/>
        <s v="Malta"/>
        <s v="Lebanon"/>
        <m u="1"/>
      </sharedItems>
    </cacheField>
    <cacheField name="budget" numFmtId="0">
      <sharedItems containsSemiMixedTypes="0" containsString="0" containsNumber="1" containsInteger="1" minValue="3000" maxValue="356000000"/>
    </cacheField>
    <cacheField name="gross" numFmtId="0">
      <sharedItems containsSemiMixedTypes="0" containsString="0" containsNumber="1" containsInteger="1" minValue="309" maxValue="2847246203"/>
    </cacheField>
    <cacheField name="company" numFmtId="0">
      <sharedItems count="2341">
        <s v="Lucasfilm"/>
        <s v="Universal Pictures"/>
        <s v="Dovemead Films"/>
        <s v="IPC Films"/>
        <s v="Columbia Pictures"/>
        <s v="Paramount Pictures"/>
        <s v="The Malpaso Company"/>
        <s v="Warner Bros."/>
        <s v="Rastar Films"/>
        <s v="Orion Pictures"/>
        <s v="Twentieth Century Fox"/>
        <s v="Stephen Friedman/Kings Road Productions"/>
        <s v="Filmways Pictures"/>
        <s v="C.A.T. Films"/>
        <s v="EMI Films"/>
        <s v="Chartoff-Winkler Productions"/>
        <s v="AVCO Embassy Pictures"/>
        <s v="Metro-Goldwyn-Mayer (MGM)"/>
        <s v="ITC Films"/>
        <s v="The South Australian Film Corporation"/>
        <s v="The Jerry Gross Organization"/>
        <s v="Falcon International Productions"/>
        <s v="Tri Star Productions"/>
        <s v="Sunn Classic Pictures"/>
        <s v="Mosfilm"/>
        <s v="Santa Fe International"/>
        <s v="Lorimar Film Entertainment"/>
        <s v="American Cinema Productions"/>
        <s v="Walt Disney Productions"/>
        <s v="Major Studio Partners"/>
        <s v="Bryna Productions"/>
        <s v="Kings Road Entertainment"/>
        <s v="United Artists"/>
        <s v="F.F. Associates"/>
        <s v="Guardian Trust Company"/>
        <s v="Braun Entertainment Group"/>
        <s v="Jack Rollins &amp; Charles H. Joffe Productions"/>
        <s v="PolyGram Filmed Entertainment"/>
        <s v="Rastar Pictures"/>
        <s v="Brooksfilms"/>
        <s v="Melvin Simon Productions"/>
        <s v="Da.Ma. Cinematografica"/>
        <s v="Chuck Barris Productions"/>
        <s v="Camp Hill"/>
        <s v="Mulberry Square Productions"/>
        <s v="Alive Enterprises"/>
        <s v="International Cinema"/>
        <s v="Partisan Productions"/>
        <s v="Time Life Films"/>
        <s v="Broadway Productions"/>
        <s v="Mike Lobell Productions"/>
        <s v="Lee Mendelson Film Productions"/>
        <s v="Herb Jaffe"/>
        <s v="Cattle Annie Productions"/>
        <s v="Les Films Paul Grimault"/>
        <s v="Borough Park Productions"/>
        <s v="Opera Film Produzione"/>
        <s v="Astral Bellevue PathÃ©"/>
        <s v="Golden Harvest Company"/>
        <s v="Walt Disney Animation Studios"/>
        <s v="Enigma Productions"/>
        <s v="Eon Productions"/>
        <s v="HandMade Films"/>
        <s v="Charles H. Schneer Productions"/>
        <s v="Barclays Mercantile Industrial Finance"/>
        <s v="C &amp; C Brown Production"/>
        <s v="Deliverance Productions"/>
        <s v="Cinema '84"/>
        <s v="Henson Associates (HA)"/>
        <s v="Polygram Pictures"/>
        <s v="Juniper Films"/>
        <s v="Barry &amp; Enright Productions"/>
        <s v="Dino De Laurentiis Company"/>
        <s v="The Ladd Company"/>
        <s v="Kennedy Miller Productions"/>
        <s v="Georgetown Productions Inc."/>
        <s v="International Cinema Corporation (ICC)"/>
        <s v="Lija Productions"/>
        <s v="Aspen Productions (I)"/>
        <s v="Cinema Group Ventures"/>
        <s v="Baughn/Freed Productions"/>
        <s v="Bakshi Productions"/>
        <s v="Adams Apple Film Company"/>
        <s v="Calendar International Pictures"/>
        <s v="Greentree"/>
        <s v="Innovisions"/>
        <s v="Embassy Pictures"/>
        <s v="Estudios Churubusco Azteca S.A."/>
        <s v="Viacom Enterprises"/>
        <s v="Artista Management"/>
        <s v="Jaquet"/>
        <s v="Canadian Film Development Corporation (CFDC)"/>
        <s v="Eaves Movie Ranch"/>
        <s v="CIP Filmproduktion GmbH"/>
        <s v="Lupo-Anthony-Quintano Productions"/>
        <s v="CBS Theatrical Films"/>
        <s v="Mann/Caan Productions"/>
        <s v="DeHaven/Shapiro Productions"/>
        <s v="Heron Productions"/>
        <s v="Balkan Productions"/>
        <s v="R&amp;R Films"/>
        <s v="Morison Film Group"/>
        <s v="One Way Productions"/>
        <s v="Allen Smithee Classic Films"/>
        <s v="Renaissance Pictures"/>
        <s v="Gurian Entertainment"/>
        <s v="Lorimar Productions"/>
        <s v="Gaumont"/>
        <s v="Zoetrope Studios"/>
        <s v="Limelight Productions (II)"/>
        <s v="Fulvia Film"/>
        <s v="Les Films Galaxie"/>
        <s v="Les Films du Losange"/>
        <s v="Merchant Ivory Productions"/>
        <s v="Saga Productions Inc."/>
        <s v="Anabasis N.V."/>
        <s v="International Film Investors"/>
        <s v="Incorporated Television Company (ITC)"/>
        <s v="Sorcerer Productions"/>
        <s v="ABC Motion Pictures"/>
        <s v="Pan Arts"/>
        <s v="Goldcrest Films International"/>
        <s v="United Film Distribution Company (UFDC)"/>
        <s v="Cambridge Productions"/>
        <s v="Byzantine Productions"/>
        <s v="Alan Enterprises"/>
        <s v="Blustarr"/>
        <s v="Channel Four Film"/>
        <s v="Blueline Productions"/>
        <s v="Aspen Film Society"/>
        <s v="Gold Pine Productions"/>
        <s v="Golan-Globus Productions"/>
        <s v="Aurora"/>
        <s v="Leisure Investment Company"/>
        <s v="Frank Yablans Presentations"/>
        <s v="IndieProd Company Productions"/>
        <s v="The Romantic Venture"/>
        <s v="VAE Productions"/>
        <s v="Cypress Grove"/>
        <s v="Katzka"/>
        <s v="RKO Pictures"/>
        <s v="Cinematograph AB"/>
        <s v="Rankin/Bass Productions"/>
        <s v="James Glickenhaus"/>
        <s v="Efer Productions"/>
        <s v="Cannon Group"/>
        <s v="The Geffen Company"/>
        <s v="Chai Productions"/>
        <s v="Hanna-Barbera Productions"/>
        <s v="Accent Films B.V."/>
        <s v="S.F.P.C."/>
        <s v="Permut Presentations"/>
        <s v="Bob-Bea Productions"/>
        <s v="Jensen Farley Pictures"/>
        <s v="Richmond Light Horse Productions"/>
        <s v="Embassy International Pictures"/>
        <s v="Company Four"/>
        <s v="Almena Films"/>
        <s v="Sandcastle 5 Productions"/>
        <s v="Adam Packer Film Productions"/>
        <s v="Cable and Wireless Finance"/>
        <s v="Warner Bros. Animation"/>
        <s v="Regina Ziegler Filmproduktion"/>
        <s v="Sherwood Productions"/>
        <s v="National Lampoon"/>
        <s v="TaliaFilm II Productions"/>
        <s v="Ladbroke"/>
        <s v="Walt Disney Pictures"/>
        <s v="Amblin Entertainment"/>
        <s v="Easy Money Associates"/>
        <s v="City Films"/>
        <s v="Marimark Productions"/>
        <s v="Edward S. Feldman Productions"/>
        <s v="American Eagle Films"/>
        <s v="Thorn EMI Screen Entertainment"/>
        <s v="Les Productions Mutuelles LtÃ©e"/>
        <s v="Star Cinema"/>
        <s v="K.G. Productions"/>
        <s v="Force Productions"/>
        <s v="Lantana"/>
        <s v="unknown"/>
        <s v="Filmline Productions"/>
        <s v="Pirromount Pictures"/>
        <s v="Channel Four Films"/>
        <s v="Breathless Associates"/>
        <s v="Atlantic Entertainment Group"/>
        <s v="Lucille Ball Productions"/>
        <s v="Eagle Associates."/>
        <s v="Celandine Films"/>
        <s v="Acorn Pictures"/>
        <s v="Unity Productions"/>
        <s v="Cannon Films"/>
        <s v="1818 Productions"/>
        <s v="Aries CinematogrÃ¡fica Argentina"/>
        <s v="Delphi Films"/>
        <s v="Cannon Films Inc."/>
        <s v="Black Rhino Productions"/>
        <s v="JF Productions"/>
        <s v="Antron Media Production"/>
        <s v="Metrocolor"/>
        <s v="The Samuel Goldwyn Company"/>
        <s v="Osterman Weekend Associates"/>
        <s v="De Laurentiis Entertainment Group (DEG)"/>
        <s v="Heat GBR"/>
        <s v="World Film Services"/>
        <s v="Albert Band International Productions Inc."/>
        <s v="Millenium"/>
        <s v="Hickmar Productions"/>
        <s v="Seagoat Films"/>
        <s v="Englander Productions"/>
        <s v="Diamant Film"/>
        <s v="Gaylord Productions"/>
        <s v="National Film Trustee Company"/>
        <s v="Filmplan International"/>
        <s v="Phillips Whitehouse Productions"/>
        <s v="Double Play"/>
        <s v="Cinema Vehicle Services"/>
        <s v="D &amp; P Productions"/>
        <s v="Winwood Productions"/>
        <s v="Cabal Film"/>
        <s v="Tiberius Film Productions"/>
        <s v="Harold Robbins International Company"/>
        <s v="Seventh Avenue Films"/>
        <s v="Polyc International BV"/>
        <s v="Recorded Picture Company (RPC)"/>
        <s v="Jennie and Company"/>
        <s v="Rai 2"/>
        <s v="Nelvana"/>
        <s v="Charles Burnett Productions"/>
        <s v="Touchstone Pictures"/>
        <s v="AMLF"/>
        <s v="TriStar Pictures"/>
        <s v="Bachelor Party Productions"/>
        <s v="Delphi II Productions"/>
        <s v="Arcafin B.V."/>
        <s v="Hawn / Sylbert Movie Company"/>
        <s v="BBE"/>
        <s v="New Line Cinema"/>
        <s v="Bavaria Film"/>
        <s v="The Cannon Group"/>
        <s v="Kingsmere Properties"/>
        <s v="Constantin Film"/>
        <s v="Empire Pictures"/>
        <s v="Racing Pictures"/>
        <s v="Georgian-Film"/>
        <s v="Filmtre"/>
        <s v="Filmtrex"/>
        <s v="Hungarofilm"/>
        <s v="Century Video Corporation"/>
        <s v="Hal Roach Studios"/>
        <s v="Artistry Limited"/>
        <s v="Capricorn"/>
        <s v="Hemdale"/>
        <s v="Zupnik-Curtis Enterprises"/>
        <s v="Don Simpson/Jerry Bruckheimer Films"/>
        <s v="Far West"/>
        <s v="Baltic Industrial Finance"/>
        <s v="Virgin"/>
        <s v="Edgar J. Scherick Associates"/>
        <s v="New World Pictures"/>
        <s v="Chroma III Productions"/>
        <s v="Jaffe-Lansing"/>
        <s v="Colgems Productions Ltd."/>
        <s v="Spinal Tap Prod."/>
        <s v="C.H.U.D. Productions"/>
        <s v="River Road Productions"/>
        <s v="HBO Pictures"/>
        <s v="Anarchist's Convention Films"/>
        <s v="Spectrum Cinema Productions"/>
        <s v="Conacite Uno"/>
        <s v="Tartan Productions"/>
        <s v="Cinesthesia Productions"/>
        <s v="Films A2"/>
        <s v="Road Movies Filmproduktion"/>
        <s v="David Foster Productions"/>
        <s v="Producers Sales Organization (PSO)"/>
        <s v="ACCENT Films"/>
        <s v="A&amp;M Films"/>
        <s v="MPL Communications"/>
        <s v="Films de L'Alma"/>
        <s v="Skyewiay"/>
        <s v="Lake (Comfort and Joy)"/>
        <s v="Zenith Entertainment"/>
        <s v="Fox Run Productions Inc."/>
        <s v="Angeles Cinema Investors"/>
        <s v="Archerwest"/>
        <s v="UAA Films"/>
        <s v="Jethro Films Production"/>
        <s v="Edge City Productions"/>
        <s v="Gaumont International"/>
        <s v="Almost You"/>
        <s v="Mirage Enterprises"/>
        <s v="SLM Production Group"/>
        <s v="Delphi III Productions"/>
        <s v="Christel Films"/>
        <s v="GGG"/>
        <s v="Riverside Pictures"/>
        <s v="Trans World Entertainment (TWE)"/>
        <s v="Fifteen"/>
        <s v="Sascha-Verleih"/>
        <s v="Delphi IV Productions"/>
        <s v="Film Corporation of Kenya"/>
        <s v="CFS Avala Film"/>
        <s v="Window III Productions"/>
        <s v="Lynn-Davis Productions"/>
        <s v="The Rejoycing Company"/>
        <s v="Filmauro"/>
        <s v="The Mount Company (II)"/>
        <s v="Lodestar Productions"/>
        <s v="Hachette PremiÃ¨re"/>
        <s v="Alliance Communications Corporation"/>
        <s v="Mirage Films"/>
        <s v="La Cecilia"/>
        <s v="Malofilm"/>
        <s v="Angeles"/>
        <s v="HB Filmes"/>
        <s v="Legend Production Company"/>
        <s v="Silver Screen Partners II"/>
        <s v="Blackhawk Productions"/>
        <s v="Crystalite Productions"/>
        <s v="Night Life Inc."/>
        <s v="Media Ventures"/>
        <s v="Bud Yorkin Productions"/>
        <s v="Svensk Filmindustri (SF)"/>
        <s v="Filmation Associates"/>
        <s v="Bountiful Film Partners"/>
        <s v="Balcor Film Investors"/>
        <s v="ABC Entertainment"/>
        <s v="Pressman Productions"/>
        <s v="Avenging Venture"/>
        <s v="DIC Entertainment"/>
        <s v="Seasonal Film Corporation"/>
        <s v="Greenwich Film Productions"/>
        <s v="Toho Company"/>
        <s v="Engelberg-Sumner-Cheikes"/>
        <s v="Interscope Communications"/>
        <s v="Guber-Peters Company"/>
        <s v="Young Sung Production Co."/>
        <s v="Gomillion Studios"/>
        <s v="Cannon Pictures"/>
        <s v="Lantana Productions"/>
        <s v="Desert Hearts Productions"/>
        <s v="Working Title Films"/>
        <s v="Cinema VII"/>
        <s v="Britannic"/>
        <s v="Cinepro"/>
        <s v="Flach Film"/>
        <s v="WW Production"/>
        <s v="Entertainment Events"/>
        <s v="Film Four International"/>
        <s v="PfH Ltd."/>
        <s v="Eurasia Investments"/>
        <s v="Atlantic"/>
        <s v="The Rank Organisation"/>
        <s v="Films RSL"/>
        <s v="Itami Productions"/>
        <s v="Calendar Productions"/>
        <s v="Edie &amp; Ely Landau Inc."/>
        <s v="Les Films du Loup"/>
        <s v="Asher-Grodin Productions"/>
        <s v="Columbia Films"/>
        <s v="CBS Entertainment Production"/>
        <s v="ITM Productions"/>
        <s v="Antonine Films"/>
        <s v="Golden Way Films Ltd."/>
        <s v="Historias Cinematograficas Cinemania"/>
        <s v="Evergreen Film Company"/>
        <s v="Centar Film"/>
        <s v="Pfeiffer/Blocker Production"/>
        <s v="American Playhouse"/>
        <s v="Manfred Durniok Filmproduktion"/>
        <s v="Rimfire Films"/>
        <s v="Police Academy Productions"/>
        <s v="Jay Weston Productions"/>
        <s v="Freddie Fields Productions"/>
        <s v="L.A. Films"/>
        <s v="Lawrence Gordon Productions"/>
        <s v="American Filmworks"/>
        <s v="Cannon Screen Entertainment"/>
        <s v="Cascade Films"/>
        <s v="Marquis"/>
        <s v="Compact Yellowbill"/>
        <s v="Rondo Productions"/>
        <s v="Cinequanon"/>
        <s v="Fringe Dwellers Productions"/>
        <s v="Cinetel Films"/>
        <s v="Continental Motion Pictures"/>
        <s v="Action Communications"/>
        <s v="Les Films 13"/>
        <s v="The Saul Zaentz Company"/>
        <s v="Fuji Television Network"/>
        <s v="Religioso Primitiva"/>
        <s v="Paragon Arts International"/>
        <s v="Lorimar Film Partners"/>
        <s v="40 Acres &amp; A Mule Filmworks"/>
        <s v="MTM Enterprises"/>
        <s v="Blake Edwards"/>
        <s v="Sunbow Productions"/>
        <s v="Gladden Entertainment"/>
        <s v="DD Productions"/>
        <s v="Delphi V Productions"/>
        <s v="New Century Entertainment Corporation"/>
        <s v="Little Bear"/>
        <s v="Simcom Limited"/>
        <s v="Initial Pictures"/>
        <s v="Escalante Productions"/>
        <s v="Scary Stuff"/>
        <s v="Miramax"/>
        <s v="Gary Kurfirst Pictures"/>
        <s v="J&amp;M Entertainment"/>
        <s v="TMS Pictures"/>
        <s v="Corporation Image M &amp; M"/>
        <s v="Alternate Current"/>
        <s v="Carthago Films S.a.r.l."/>
        <s v="Island Pictures"/>
        <s v="Portreeve"/>
        <s v="Centurion"/>
        <s v="Virgin Vision"/>
        <s v="Produzioni Europee Associate (PEA)"/>
        <s v="Hyperion Pictures"/>
        <s v="Maljack Productions"/>
        <s v="Grace"/>
        <s v="CamÃ©ras Continentales"/>
        <s v="L.P. Film"/>
        <s v="Fons Rademakers Produktie"/>
        <s v="Aaron Spelling Productions"/>
        <s v="Carson Productions"/>
        <s v="CompaÃ±Ã­a Iberoamericana de TV"/>
        <s v="Capital Equipment Leasing"/>
        <s v="Griffon Productions"/>
        <s v="Canadian Broadcasting Corporation (CBC)"/>
        <s v="Svenska Filminstitutet (SFI)"/>
        <s v="MinistÃ¨re de la Culture et de la Communication"/>
        <s v="Les Films Plain Chant"/>
        <s v="Meltdown Productions"/>
        <s v="Great American Films Limited Partnership"/>
        <s v="Amercent Films"/>
        <s v="Applied Action"/>
        <s v="Natant"/>
        <s v="Columbia Pictures Industries"/>
        <s v="TAFT Entertainment Pictures"/>
        <s v="Imagine Films Entertainment"/>
        <s v="Act III Communications"/>
        <s v="Circle Films"/>
        <s v="Emshell Producers"/>
        <s v="Silent Night Releasing Corporation"/>
        <s v="Titan Productions"/>
        <s v="Mrs. White's Productions"/>
        <s v="In-Cine CompaÃ±Ã­a Industrial CinematogrÃ¡fica"/>
        <s v="Callender Company"/>
        <s v="Luna Films"/>
        <s v="Hughes Entertainment"/>
        <s v="Clear Type"/>
        <s v="Carolco International N.V."/>
        <s v="Alive Films"/>
        <s v="New Century Entertainment"/>
        <s v="Fourth Protocol"/>
        <s v="Carolco Pictures"/>
        <s v="Vista Organization"/>
        <s v="Heron Communications"/>
        <s v="Home Box Office (HBO)"/>
        <s v="The Guber-Peters Company"/>
        <s v="Bagdasarian Productions"/>
        <s v="Conquering Unicorn"/>
        <s v="Panorama Film A/S"/>
        <s v="Nouvelles Ã‰ditions de Films (NEF)"/>
        <s v="Lorimar Motion Pictures"/>
        <s v="Vestron Pictures"/>
        <s v="Finnegan/Pinchuk Productions"/>
        <s v="Pelemele Film"/>
        <s v="F/M"/>
        <s v="Aurora Productions LLC"/>
        <s v="British Columbia Television"/>
        <s v="Filmhaus"/>
        <s v="Kindred Limited Partnership"/>
        <s v="Per Holst Filmproduktion"/>
        <s v="British Screen Productions"/>
        <s v="Albacore Productions Inc."/>
        <s v="Cinecom Entertainment Group"/>
        <s v="Cineplex Odeon Films"/>
        <s v="Magnus Films"/>
        <s v="H.I.T. Films"/>
        <s v="Lightyear Entertainment"/>
        <s v="Northern"/>
        <s v="Sands"/>
        <s v="Alexandre Films"/>
        <s v="RAI Radiotelevisione Italiana"/>
        <s v="Canon Italia S.r.l."/>
        <s v="New World Entertainment Films"/>
        <s v="Independent Film Centre"/>
        <s v="7 Films CinÃ©ma"/>
        <s v="Col.Ima.Son"/>
        <s v="Commies From Mars Corporation"/>
        <s v="The Vista Organisation"/>
        <s v="Compagnie Eric Rohmer (CER)"/>
        <s v="American Entertainment Partners II L.P."/>
        <s v="All Girl Productions"/>
        <s v="The Mount Company"/>
        <s v="Morgan Creek Entertainment"/>
        <s v="Cinema City Films"/>
        <s v="Price"/>
        <s v="Tokuma Japan Communications"/>
        <s v="Cornelius Productions"/>
        <s v="Zanuck/Brown Productions"/>
        <s v="Sarlui / Diamant"/>
        <s v="Forum Sarajevo"/>
        <s v="Cinema Group"/>
        <s v="Miracle Pictures"/>
        <s v="Westwind"/>
        <s v="Jolly Russell Productions"/>
        <s v="Trancas International Films"/>
        <s v="Zacharias-Buhai Productions"/>
        <s v="Weintraub Entertainment Group"/>
        <s v="Esparza"/>
        <s v="Burrowes Film Group"/>
        <s v="Front Films"/>
        <s v="Cristaldifilm"/>
        <s v="Bigelow Productions"/>
        <s v="New Visions"/>
        <s v="Jascat"/>
        <s v="Cannon International"/>
        <s v="Shapiro-Glickenhaus Entertainment"/>
        <s v="No Frills Film Production"/>
        <s v="Vision PDG"/>
        <s v="National Broadcasting Company (NBC)"/>
        <s v="Prominent Features"/>
        <s v="Spacegate Productions"/>
        <s v="Laurenfilm"/>
        <s v="Palace Pictures"/>
        <s v="Cannon Entertainment"/>
        <s v="Mac and Me Joint Venture"/>
        <s v="NBC Productions"/>
        <s v="Silver Screen Partners III"/>
        <s v="Cecchi Gori Group Tiger Cinematografica"/>
        <s v="Abramoff Production"/>
        <s v="Les Films Christian Fechner"/>
        <s v="Blue Rider Pictures"/>
        <s v="Akira Committee Company Ltd."/>
        <s v="Caroline Productions"/>
        <s v="Mirabai Films"/>
        <s v="Imagine Entertainment"/>
        <s v="New Sky Communications Inc."/>
        <s v="Handful of Dust"/>
        <s v="DDM Film Corporation"/>
        <s v="Avenue Pictures"/>
        <s v="Producers Representative Organization"/>
        <s v="Portman Productions"/>
        <s v="White Lair"/>
        <s v="Concorde Pictures"/>
        <s v="Palla"/>
        <s v="British Film Institute (BFI)"/>
        <s v="Panorama"/>
        <s v="The Movie Group"/>
        <s v="Management Company Entertainment Group (MCEG)"/>
        <s v="Crescent Moon"/>
        <s v="Cinecom Pictures"/>
        <s v="United British Artists (UBA)"/>
        <s v="In-Gear Film Production"/>
        <s v="Ixtlan"/>
        <s v="Danjaq"/>
        <s v="The Zanuck Company"/>
        <s v="Castle Rock Entertainment"/>
        <s v="Gordon Company"/>
        <s v="Eddie Murphy Productions"/>
        <s v="Norman Twain Productions"/>
        <s v="Silver Pictures"/>
        <s v="Outlaw Productions (I)"/>
        <s v="White Eagle"/>
        <s v="Gracie Films"/>
        <s v="Larco Productions"/>
        <s v="Action Features"/>
        <s v="Bandai Media Department"/>
        <s v="Allied Vision"/>
        <s v="Gibraltar Entertainment"/>
        <s v="Breton Film Productions"/>
        <s v="Double Helix Films"/>
        <s v="Charlie Mopic"/>
        <s v="Beco Films"/>
        <s v="Art Linson Productions"/>
        <s v="Ferndale Films"/>
        <s v="Malpaso Productions"/>
        <s v="Magnum Pictures Inc."/>
        <s v="Hill/Rosenman"/>
        <s v="Renaissance Films"/>
        <s v="Carolco Entertainment"/>
        <s v="Allarts"/>
        <s v="Kouf/Bigelow Productions"/>
        <s v="Elrina Investment"/>
        <s v="Cinecorp SAC"/>
        <s v="First Millenium Partnership"/>
        <s v="Lightning Pictures"/>
        <s v="Alleged Productions"/>
        <s v="Gary Sherman Productions"/>
        <s v="El Deseo"/>
        <s v="Crescent Film Enterprises"/>
        <s v="21st Century Film Corporation"/>
        <s v="Davros Films"/>
        <s v="Aaron Russo Entertainment"/>
        <s v="Canadian International Studios VIII"/>
        <s v="Cine Location Services"/>
        <s v="North Street Films"/>
        <s v="Koch Company"/>
        <s v="KB Erik the Viking"/>
        <s v="Corsair Pictures"/>
        <s v="CinÃ© Valse"/>
        <s v="Sean S. Cunningham Films"/>
        <s v="Allied Filmmakers"/>
        <s v="Max Films Productions"/>
        <s v="JVC Entertainment Networks"/>
        <s v="CinÃ©a"/>
        <s v="TMS Entertainment"/>
        <s v="Paulist Pictures"/>
        <s v="Renn Productions"/>
        <s v="FM Entertainment"/>
        <s v="Arenafilm"/>
        <s v="Silverman Entertainment"/>
        <s v="Davis Entertainment"/>
        <s v="Bayerischer Rundfunk (BR)"/>
        <s v="Scotti Brothers Pictures (I)"/>
        <s v="London Weekend Television (LWT)"/>
        <s v="Nova International Films"/>
        <s v="Troma Entertainment"/>
        <s v="Epic Productions"/>
        <s v="Braunstein and Hamady Productions"/>
        <s v="Curzon Films"/>
        <s v="Initial Film and Television"/>
        <s v="Edward R. Pressman Productions"/>
        <s v="High Bar Productions"/>
        <s v="AM/PM Entertainment"/>
        <s v="American Playhouse Theatrical Films"/>
        <s v="Tig Productions"/>
        <s v="888 Productions"/>
        <s v="Victor &amp; Grais"/>
        <s v="Hollywood Pictures"/>
        <s v="Silver Screen Partners IV"/>
        <s v="Jackson/McHenry Company,The"/>
        <s v="Imperial Entertainment Corporation"/>
        <s v="PathÃ© Entertainment"/>
        <s v="Icon Productions"/>
        <s v="Kanun parvaresh fekri"/>
        <s v="Bandai Visual Company"/>
        <s v="Unity Pictures"/>
        <s v="National Film Board of Canada (NFB)"/>
        <s v="Haruki Kadokawa Films"/>
        <s v="Cinephile"/>
        <s v="Disney Television Animation"/>
        <s v="Chestnut Hill Productions"/>
        <s v="Sovereign Pictures"/>
        <s v="Laurence Mark Productions"/>
        <s v="Devoted Productions"/>
        <s v="Regency International Pictures"/>
        <s v="88 Productions"/>
        <s v="Tristes Tropiques"/>
        <s v="Duffy Films"/>
        <s v="Ironbark Films"/>
        <s v="CamÃ©ra One"/>
        <s v="Nicolas Entertainment"/>
        <s v="Bioskop Film"/>
        <s v="Dave Bell Associates"/>
        <s v="Paisley Park Films"/>
        <s v="Brigand Films"/>
        <s v="In-Gear Film"/>
        <s v="Westerly Films"/>
        <s v="Reteitalia"/>
        <s v="Concorde-New Horizons"/>
        <s v="Pacific Western"/>
        <s v="Filmverlag der Autoren"/>
        <s v="Cine-Source"/>
        <s v="Belbo Films"/>
        <s v="Bonded Filmworks"/>
        <s v="Fugitive TV Productions"/>
        <s v="China Film Co-Production Corporation"/>
        <s v="Cinehaus"/>
        <s v="Odyssey"/>
        <s v="Erre Produzioni"/>
        <s v="British Broadcasting Corporation (BBC)"/>
        <s v="Granada Television"/>
        <s v="David Blocker Productions"/>
        <s v="Kodiak Films"/>
        <s v="Detour Filmproduction"/>
        <s v="Lambart Productions"/>
        <s v="SVS Films"/>
        <s v="Hibiscus Films"/>
        <s v="Atlas"/>
        <s v="Brandenberg"/>
        <s v="Cinemarque Entertainment"/>
        <s v="ADC Films"/>
        <s v="Levins-Henenlotter"/>
        <s v="Basilisk Communications"/>
        <s v="Strong Heart/Demme Production"/>
        <s v="Largo Entertainment"/>
        <s v="Fogwood Films"/>
        <s v="Geffen Pictures"/>
        <s v="Arnold Kopelson Productions"/>
        <s v="Nelson Entertainment"/>
        <s v="Bill Graham Films"/>
        <s v="Stone Group Pictures"/>
        <s v="Hivemind"/>
        <s v="Joseph S. Vecchio Entertainment"/>
        <s v="Raffaella Productions"/>
        <s v="Grand Highway Productions"/>
        <s v="Davis-Panzer Productions"/>
        <s v="Beacon Communications"/>
        <s v="BBC Films"/>
        <s v="Capella International"/>
        <s v="Island World"/>
        <s v="Krisjair"/>
        <s v="Black River Productions"/>
        <s v="New Visions Pictures"/>
        <s v="A.M.A. Film"/>
        <s v="Movie Partners"/>
        <s v="C.L.G. Films"/>
        <s v="Robert Simonds Productions"/>
        <s v="Film Par Film"/>
        <s v="Pressman Film"/>
        <s v="ERA International"/>
        <s v="Little Tokyo Productions"/>
        <s v="SidÃ©ral Productions"/>
        <s v="Siriol Productions"/>
        <s v="Victor Company of Japan (JVC)"/>
        <s v="MK2 Productions"/>
        <s v="Constellation"/>
        <s v="Canal+"/>
        <s v="Geechee Girls"/>
        <s v="Pedro Costa Producciones CinematogrÃ¡ficas"/>
        <s v="Esperanza Films Inc."/>
        <s v="Initial Films"/>
        <s v="Califilm"/>
        <s v="Baltimore Pictures"/>
        <s v="AlicÃ©lÃ©o"/>
        <s v="Cheap Date"/>
        <s v="Les Films 21"/>
        <s v="Argos Films"/>
        <s v="Bronze Eye Productions"/>
        <s v="Nippon Television Network (NTV)"/>
        <s v="House &amp; Moorhouse Films"/>
        <s v="Feature Film Enterprise II"/>
        <s v="Marble Hall"/>
        <s v="Pierre Grise Productions"/>
        <s v="Alliance Entertainment"/>
        <s v="Parallax Pictures"/>
        <s v="Carnival Film &amp; Television"/>
        <s v="Erato Films"/>
        <s v="Australian Film Finance Corporation (AFFC)"/>
        <s v="Initial Entertainment Group (IEG)"/>
        <s v="IRS Media"/>
        <s v="Numero Uno International"/>
        <s v="Arena"/>
        <s v="Esperanto Filmoj"/>
        <s v="Kasdan Pictures"/>
        <s v="American Zoetrope"/>
        <s v="Mace Neufeld Productions"/>
        <s v="Parkes/Lasker productions"/>
        <s v="Northern Lights Entertainment"/>
        <s v="Touchwood Pacific Partners 1"/>
        <s v="Avnet/Kerner Productions"/>
        <s v="Largo International N.V."/>
        <s v="Encino Man Productions"/>
        <s v="StudioCanal"/>
        <s v="FAI Films"/>
        <s v="Candyman Films"/>
        <s v="Gruskoff/Levy Company"/>
        <s v="Consejo Nacional para la Cultura y las Artes (CONACULTA)"/>
        <s v="Dino de Laurentiis Communications"/>
        <s v="DENTSU Music And Entertainment"/>
        <s v="Lolafilms"/>
        <s v="Wong Jing's Workshop Ltd."/>
        <s v="Sigma Film Productions"/>
        <s v="Demi-Monde Productions"/>
        <s v="F2"/>
        <s v="Gallery Films"/>
        <s v="Image Organization"/>
        <s v="Ladybugs"/>
        <s v="Bakshi Animation"/>
        <s v="Fifth Avenue Entertainment"/>
        <s v="Beyond Films"/>
        <s v="Memfis Film"/>
        <s v="Ascot Film"/>
        <s v="Dark Horse Entertainment"/>
        <s v="Christopher Columbus Productions"/>
        <s v="Alcor Films"/>
        <s v="Penta Films"/>
        <s v="Penta Pictures"/>
        <s v="Paradis Films"/>
        <s v="Challenge Film Corporation"/>
        <s v="AnimatÃ³grafo"/>
        <s v="Adventure Pictures"/>
        <s v="Green Umbrella Ltd."/>
        <s v="Atchafalaya"/>
        <s v="Penta Entertainment"/>
        <s v="In The Bag Productions"/>
        <s v="Turner Pictures (I)"/>
        <s v="Bellboy Films Limited"/>
        <s v="Live Entertainment"/>
        <s v="Bad Lt. Productions"/>
        <s v="Imperial Entertainment"/>
        <s v="Mirage Entertainment"/>
        <s v="Vision International"/>
        <s v="Enchantment Films Inc."/>
        <s v="Cineville"/>
        <s v="SVT Drama"/>
        <s v="Meir Teper"/>
        <s v="Desperate Pictures"/>
        <s v="Alliance Films Corporation"/>
        <s v="Majestic Films International"/>
        <s v="Cinemabrain"/>
        <s v="WingNut Films"/>
        <s v="Les Artistes Anonymes"/>
        <s v="Film Victoria"/>
        <s v="Zeta Entertainment"/>
        <s v="Central Motion Pictures"/>
        <s v="Thelma Film AG"/>
        <s v="Warner Bros. Family Entertainment"/>
        <s v="John Davis"/>
        <s v="Hell's Kitchen Films"/>
        <s v="Raffaella De Laurentiis Productions"/>
        <s v="CiBy 2000"/>
        <s v="Film Andes S.A."/>
        <s v="Capella Films"/>
        <s v="Price Entertainment"/>
        <s v="Icon Entertainment International"/>
        <s v="Steve White Productions"/>
        <s v="Channel 4 Television Corporation"/>
        <s v="Film Workshop"/>
        <s v="Artimm"/>
        <s v="TriStar Television"/>
        <s v="Trimark Pictures"/>
        <s v="Rastar Productions"/>
        <s v="Gramercy Pictures (I)"/>
        <s v="Spring Creek Productions"/>
        <s v="Ang Lee Productions"/>
        <s v="Picture Securities"/>
        <s v="Bregman/Baer Productions"/>
        <s v="Tomson Films"/>
        <s v="Fine Line Features"/>
        <s v="Knickerbocker Films"/>
        <s v="August Entertainment"/>
        <s v="Parkway Productions"/>
        <s v="Propaganda Films"/>
        <s v="Krasnow Productions"/>
        <s v="Mainline Pictures"/>
        <s v="Thin Man Films"/>
        <s v="New Horizons Picture"/>
        <s v="Les Productions Lazennec"/>
        <s v="Laughing Kookaburra Productions"/>
        <s v="Cecchi Gori Europa N.V."/>
        <s v="Wildwood Enterprises"/>
        <s v="Some Film"/>
        <s v="Full Crew/Say Yea"/>
        <s v="Richard Williams Productions"/>
        <s v="Alpilles Productions"/>
        <s v="CNCAIMC"/>
        <s v="Caledonia Pictures"/>
        <s v="Dorset Productions"/>
        <s v="Davis-Films"/>
        <s v="Sheen Productions"/>
        <s v="Sacher Film"/>
        <s v="B.A. Produktion"/>
        <s v="Kino Korsakoff"/>
        <s v="Blurco"/>
        <s v="Chiodo Brothers Productions"/>
        <s v="The Mark Gordon Company"/>
        <s v="Donner/Shuler-Donner Productions"/>
        <s v="Egg Pictures"/>
        <s v="Capcom Entertainment"/>
        <s v="Crowvision Inc."/>
        <s v="Caravan Pictures"/>
        <s v="Vegahom Europe"/>
        <s v="Seagal/Nasso Productions"/>
        <s v="Jersey Films"/>
        <s v="Annhall"/>
        <s v="Channel Films"/>
        <s v="Cinergi Pictures Entertainment"/>
        <s v="Abbas Kiarostami Productions"/>
        <s v="Antibes Inc."/>
        <s v="Mulholland Productions"/>
        <s v="Lightning Ridge"/>
        <s v="Motion Picture Corporation of America (MPCA)"/>
        <s v="Fallingcloud"/>
        <s v="Ben-Ami/Leeds Productions"/>
        <s v="Don Bluth"/>
        <s v="Etalon Film"/>
        <s v="Broadway Pictures"/>
        <s v="Nest Family Entertainment"/>
        <s v="LumiÃ¨re Pictures"/>
        <s v="Capitol Films"/>
        <s v="Savoy Pictures"/>
        <s v="British Screen Finance Ltd."/>
        <s v="Barcelona Films"/>
        <s v="Jones Entertainment Group"/>
        <s v="Admire Productions Ltd."/>
        <s v="View Askew Productions"/>
        <s v="Entertainment Film Distributors"/>
        <s v="Ardican Films"/>
        <s v="Santo Domingo Film &amp; Music Video"/>
        <s v="Greenleaf Productions"/>
        <s v="Studio Trite"/>
        <s v="Planet Productions"/>
        <s v="Jet Tone Production"/>
        <s v="21st Century Films"/>
        <s v="Communicado Productions"/>
        <s v="StÃ©phan Films"/>
        <s v="Buckeye Films"/>
        <s v="Aleph Producciones S.A."/>
        <s v="Aim"/>
        <s v="Percy Main"/>
        <s v="First Look International"/>
        <s v="Audifilm"/>
        <s v="Ultra Muchos Productions"/>
        <s v="Good Machine"/>
        <s v="Cecchi Gori Pictures"/>
        <s v="Sandollar Productions"/>
        <s v="Lancaster Gate"/>
        <s v="Constellation Entertainment"/>
        <s v="Havoc"/>
        <s v="New Regency Productions"/>
        <s v="Lumiere Pictures"/>
        <s v="Canal+ EspaÃ±a"/>
        <s v="Republic Pictures (II)"/>
        <s v="Greek Film Center"/>
        <s v="Dualstar Productions"/>
        <s v="Halloween VI Productions"/>
        <s v="Tapestry Films"/>
        <s v="Seraphim Films"/>
        <s v="Amblimation"/>
        <s v="Brothers McMullen Productions"/>
        <s v="Allied Stars Ltd."/>
        <s v="Beckner/Gorman Productions"/>
        <s v="Lightstorm Entertainment"/>
        <s v="Lee Rich Productions"/>
        <s v="Guys Upstairs"/>
        <s v="Rysher Entertainment"/>
        <s v="Sweetland Films"/>
        <s v="Triumph Films"/>
        <s v="Cantaloupe Production"/>
        <s v="Atlas Entertainment"/>
        <s v="1992 Number Four Limited Partnership"/>
        <s v="Suburban Pictures"/>
        <s v="Bergen"/>
        <s v="Image Comics"/>
        <s v="A Band Apart"/>
        <s v="The Booking Office"/>
        <s v="Playhouse International Pictures"/>
        <s v="Mayfair Entertainment International"/>
        <s v="Oxford Film Company"/>
        <s v="Distant Horizon"/>
        <s v="JDI Productions"/>
        <s v="Pandora Filmproduktion"/>
        <s v="Available Light Productions"/>
        <s v="Farabi Cinema Foundation"/>
        <s v="Populist Pictures"/>
        <s v="KÃ´dansha"/>
        <s v="Party Productions"/>
        <s v="FIT Productions"/>
        <s v="Fast Films"/>
        <s v="Le Studio Canal+"/>
        <s v="Union GÃ©nÃ©rale CinÃ©matographique (UGC)"/>
        <s v="Monarchy Enterprises B.V."/>
        <s v="ARD Degeto Film"/>
        <s v="Dog Eat Dog Films"/>
        <s v="Sunshine"/>
        <s v="Kopelson Entertainment"/>
        <s v="Dimension Films"/>
        <s v="Astoria Films"/>
        <s v="Bazmark Films"/>
        <s v="Digital Image Associates"/>
        <s v="1492 Pictures"/>
        <s v="Tim Burton Productions"/>
        <s v="Fox 2000 Pictures"/>
        <s v="3 Arts Entertainment"/>
        <s v="MDP Worldwide"/>
        <s v="Mundy Lane Entertainment"/>
        <s v="Clavius Base"/>
        <s v="Juno Pix"/>
        <s v="Dimitri Villard Productions"/>
        <s v="Peters Entertainment"/>
        <s v="Bad Bird Productions"/>
        <s v="ABC Productions"/>
        <s v="Dinamo Entertainment"/>
        <s v="Mandeville Films"/>
        <s v="Scott Rudin Productions"/>
        <s v="NFH Productions"/>
        <s v="Joe Wizan/Todd Black"/>
        <s v="MGM Family Entertainment"/>
        <s v="United Artists Pictures"/>
        <s v="Atman Entertainment"/>
        <s v="Universal City Studios"/>
        <s v="Cineritino S.r.L."/>
        <s v="PVM Entertainment"/>
        <s v="Fox Searchlight Pictures"/>
        <s v="Fiction"/>
        <s v="Doug Liman Productions"/>
        <s v="Longview Entertainment"/>
        <s v="NDF International"/>
        <s v="ARTE"/>
        <s v="Eleventh Street Production"/>
        <s v="Connection III Entertainment"/>
        <s v="October Films"/>
        <s v="Good Dog Productions LLC"/>
        <s v="Mindy Affrime"/>
        <s v="Addis Wechsler Pictures"/>
        <s v="FM Entertainment International N.V."/>
        <s v="Cappa Production"/>
        <s v="Pope Productions"/>
        <s v="The Kushner-Locke Company"/>
        <s v="Dacia Films"/>
        <s v="Independent Pictures (II)"/>
        <s v="Green Parrot"/>
        <s v="Bruin Grip Services"/>
        <s v="Appledown Films Inc."/>
        <s v=".406 Production"/>
        <s v="Balboa Entertainment"/>
        <s v="Redwave Films"/>
        <s v="Melampo Cinematografica"/>
        <s v="Blue Tulip Productions"/>
        <s v="Brandywine Productions"/>
        <s v="Cinema Line Film Corporation"/>
        <s v="Mandalay Entertainment"/>
        <s v="Dreamworks Pictures"/>
        <s v="McFarlane Films"/>
        <s v="O Entertainment"/>
        <s v="Q Productions"/>
        <s v="Golar Productions"/>
        <s v="Daiei Studios"/>
        <s v="Butcher's Run Films"/>
        <s v="GH Pictures"/>
        <s v="All Net Productions"/>
        <s v="Larger Than Life Productions"/>
        <s v="Def Pictures"/>
        <s v="Too Askew Prod. Inc."/>
        <s v="Ivory Way Productions"/>
        <s v="High School Sweethearts"/>
        <s v="Jasmine Productions Inc."/>
        <s v="BBC Scotland"/>
        <s v="Clinica Estetico"/>
        <s v="JLT Productions"/>
        <s v="Phoenix Pictures"/>
        <s v="De Fina-Cappa"/>
        <s v="Sheinberg Productions"/>
        <s v="Papazian-Hirsch Entertainment International"/>
        <s v="David Kirschner Productions"/>
        <s v="Good Film Company"/>
        <s v="Alliance Atlantis Communications"/>
        <s v="Samuelson Productions"/>
        <s v="Samson Productions Pty. Ltd."/>
        <s v="DC Entertainment"/>
        <s v="Guild"/>
        <s v="Working Dog"/>
        <s v="Bandeira Entertainment"/>
        <s v="Kuzui Enterprises"/>
        <s v="Cube Libre"/>
        <s v="Joel Castleberg Productions"/>
        <s v="ZapPictures"/>
        <s v="Norsk Film"/>
        <s v="Agenda"/>
        <s v="New Amsterdam Entertainment"/>
        <s v="Lakeshore Entertainment"/>
        <s v="Plump Fiction LLC"/>
        <s v="Bates Entertainment"/>
        <s v="BMG Independents"/>
        <s v="Underdog Productions"/>
        <s v="Buena Vista International Film Production (Germany)"/>
        <s v="Daybreak"/>
        <s v="Centropolis Film Productions"/>
        <s v="Pixar Animation Studios"/>
        <s v="DreamWorks Animation"/>
        <s v="Oriental Light and Magic (OLM)"/>
        <s v="Amen Ra Films"/>
        <s v="Tomboy Films"/>
        <s v="Award Entertainment"/>
        <s v="Midwinter Productions Inc."/>
        <s v="DiNovi Pictures"/>
        <s v="FGM Entertainment"/>
        <s v="Forge"/>
        <s v="Jaffilms"/>
        <s v="Mystery Clock Cinema"/>
        <s v="Monarch Pictures"/>
        <s v="Harpo Films"/>
        <s v="SciarlÃ²"/>
        <s v="Dharma Productions"/>
        <s v="ARP SÃ©lection"/>
        <s v="Picture Palace North"/>
        <s v="NEO Motion Pictures"/>
        <s v="British Broadcasting Corporation (BBC) Television"/>
        <s v="American Empirical Pictures"/>
        <s v="Dollface"/>
        <s v="Rhino Films"/>
        <s v="Intermedia Films"/>
        <s v="Calimari Productions"/>
        <s v="Fear and Loathing LLC"/>
        <s v="Knock Films A.V.V."/>
        <s v="Rhombus Media"/>
        <s v="Big Dog Films"/>
        <s v="Artisan Entertainment"/>
        <s v="Dreyfuss / James Productions"/>
        <s v="X-Filme Creative Pool"/>
        <s v="Zucker Brothers Productions"/>
        <s v="ShadowCatcher Entertainment"/>
        <s v="Lions Gate Films"/>
        <s v="Audiovisual Development Bureau, Ministerio da Cultura"/>
        <s v="Summit Entertainment"/>
        <s v="Harvest Filmworks"/>
        <s v="Chaos Productions"/>
        <s v="CinÃ©pix Film Properties (CFP)"/>
        <s v="Polar Entertainment"/>
        <s v="391 Productions"/>
        <s v="FilmColony"/>
        <s v="Fade In Films"/>
        <s v="Enchanter Entertainment"/>
        <s v="Nimbus Film Productions"/>
        <s v="J &amp; M"/>
        <s v="JD Productions"/>
        <s v="Chinese Bookie Pictures"/>
        <s v="Les Films Alain Sarde"/>
        <s v="Blue Streak Films"/>
        <s v="Engine Film"/>
        <s v="Cruise/Wagner Productions"/>
        <s v="Shooting Gallery"/>
        <s v="Leeds/Ben-Ami Productions"/>
        <s v="HSX Films"/>
        <s v="Allegro Films"/>
        <s v="Lakeshore International"/>
        <s v="Next Wave Films"/>
        <s v="HK Film Corporation"/>
        <s v="Haxan Films"/>
        <s v="Jack Giarraputo Productions"/>
        <s v="Village Roadshow Pictures"/>
        <s v="4 Kids Entertainment"/>
        <s v="Happy Madison Productions"/>
        <s v="Azoff Entertainment"/>
        <s v="MTV Films"/>
        <s v="Ghoulardi Film Company"/>
        <s v="Dark Castle Entertainment"/>
        <s v="Screen Gems"/>
        <s v="Crystal Sky Worldwide"/>
        <s v="Spyglass Entertainment"/>
        <s v="Mutual Film Company"/>
        <s v="Cherry Alley Productions"/>
        <s v="Bona Fide Productions"/>
        <s v="Astralwerks"/>
        <s v="Jim Henson Pictures"/>
        <s v="3B Productions"/>
        <s v="La Sept-Arte"/>
        <s v="Santa Monica Holdings"/>
        <s v="Arts Council of England"/>
        <s v="Ambridge Film Partnership"/>
        <s v="Craven-Maddalena Films"/>
        <s v="Medusa Film"/>
        <s v="David Brown Productions"/>
        <s v="Toho Pictures"/>
        <s v="Elysian Dreams"/>
        <s v="Destination Films"/>
        <s v="Baldwin/Cohen Productions"/>
        <s v="Play It Inc."/>
        <s v="3 Miles Apart Productions Ltd."/>
        <s v="Dogstar Films"/>
        <s v="Alcon Entertainment"/>
        <s v="Asymmetrical Productions"/>
        <s v="Canal+ Droits Audiovisuels"/>
        <s v="Goldwyn Films"/>
        <s v="Bigel / Mailer Films"/>
        <s v="Tribeca Productions"/>
        <s v="FilmFour"/>
        <s v="Winslow Partners Ltd."/>
        <s v="Crossroads Films"/>
        <s v="Cradle Productions Inc."/>
        <s v="Baumgarten-Prophet Entertainment"/>
        <s v="Varahonar Company"/>
        <s v="Cheerleader LLC"/>
        <s v="Clear Blue Sky Productions"/>
        <s v="ETIC Films"/>
        <s v="British Columbia Film"/>
        <s v="Marked Entertainment"/>
        <s v="Evenstar Films"/>
        <s v="Senator Film Produktion"/>
        <s v="Studio Hamburg Filmproduktion"/>
        <s v="Cinerenta Medienbeteiligungs KG"/>
        <s v="Woodline Productions"/>
        <s v="ArtÃ©mis Productions"/>
        <s v="PathÃ© Pictures International"/>
        <s v="7 Arts International"/>
        <s v="Flying Heart Films"/>
        <s v="Newmarket Capital Group"/>
        <s v="Irish Screen"/>
        <s v="49th Parallel Productions"/>
        <s v="Franchise Pictures"/>
        <s v="Aardman Animations"/>
        <s v="Asia Union Film &amp; Entertainment Ltd."/>
        <s v="Compulsion Inc."/>
        <s v="Cruella Productions"/>
        <s v="Figment Films"/>
        <s v="Jerry Bruckheimer Films"/>
        <s v="Clipsal Films"/>
        <s v="Chester Films Inc."/>
        <s v="Seven Arts Pictures"/>
        <s v="MFF Feature Film Productions"/>
        <s v="LÃ©gende Films"/>
        <s v="Avery Pix"/>
        <s v="Bel Air Entertainment"/>
        <s v="Lewitt / Eberts Productions"/>
        <s v="Zentropa Entertainments"/>
        <s v="Am Psycho Productions"/>
        <s v="Prufrock Pictures"/>
        <s v="Portman Entertainment Group"/>
        <s v="Avrora Media"/>
        <s v="Punch 21 Productions"/>
        <s v="Open City Films"/>
        <s v="Altavista Films"/>
        <s v="FidÃ©litÃ© Productions"/>
        <s v="Film Kraft"/>
        <s v="Tartan Films"/>
        <s v="Gullane Pictures"/>
        <s v="Branti Film Productions"/>
        <s v="Saban Entertainment"/>
        <s v="Code Entertainment"/>
        <s v="Hammerhead Productions"/>
        <s v="Block 2 Pictures"/>
        <s v="Brillstein-Grey Entertainment"/>
        <s v="NPV Entertainment"/>
        <s v="FX Sound"/>
        <s v="Hart Sharp Entertainment"/>
        <s v="Saturn Films"/>
        <s v="Brant-Allen"/>
        <s v="Monogatari"/>
        <s v="Filmtown Entertainment"/>
        <s v="El Mar Pictures"/>
        <s v="Three Rivers Production"/>
        <s v="Cloud Ten Pictures"/>
        <s v="double A Films"/>
        <s v="Banner Entertainment"/>
        <s v="Artic Productions LLC"/>
        <s v="Boneyard Entertainment"/>
        <s v="Green/Renzi"/>
        <s v="Revelations Entertainment"/>
        <s v="1+2 Seisaku Iinkai"/>
        <s v="Daly-Harris Productions"/>
        <s v="Behaviour Worldwide"/>
        <s v="Chaiken Films"/>
        <s v="Raajkamal Films International"/>
        <s v="New Oz Productions"/>
        <s v="Madhouse"/>
        <s v="Haft Entertainment"/>
        <s v="Rosa Filmes"/>
        <s v="Moonstone Entertainment"/>
        <s v="Arte France CinÃ©ma"/>
        <s v="Animal Productions LLC"/>
        <s v="Myung Film Company Ltd."/>
        <s v="Opera Film (II)"/>
        <s v="Copperheart Entertainment"/>
        <s v="Tokuma Shoten"/>
        <s v="LivePlanet"/>
        <s v="Claudie Ossard Productions"/>
        <s v="Revolution Studios"/>
        <s v="Hollywood Licensing Group"/>
        <s v="Cort/Madden Productions"/>
        <s v="USA Films"/>
        <s v="Chris Lee Productions"/>
        <s v="Apostle"/>
        <s v="Konrad Pictures"/>
        <s v="Metropolitan Filmexport"/>
        <s v="IMF Internationale Medien und Film GmbH &amp; Co. 2. Produktions KG"/>
        <s v="Star Overseas"/>
        <s v="Bungalow Productions"/>
        <s v="IFC Productions"/>
        <s v="BKM, kulturelle FilmfÃ¶rderung des Bundes"/>
        <s v="Winkler Films"/>
        <s v="Chickie the Cop"/>
        <s v="MBP (Germany)"/>
        <s v="Manhattan Pictures International"/>
        <s v="Typhoon"/>
        <s v="EuropaCorp"/>
        <s v="i5 Films"/>
        <s v="Alicia Produce"/>
        <s v="Pandora Cinema"/>
        <s v="Ecosse Films"/>
        <s v="NoÃ© Productions"/>
        <s v="3Mark Entertainment"/>
        <s v="Blow Up Pictures"/>
        <s v="Samuel Goldwyn Films"/>
        <s v="Lost Soul Productions"/>
        <s v="Killer Films"/>
        <s v="TÃ©lÃ©ma"/>
        <s v="Alter Ego Entertainment"/>
        <s v="Aamir Khan Productions"/>
        <s v="Fuller Films"/>
        <s v="Fireworks Pictures"/>
        <s v="IMF Internationale Medien und Film GmbH &amp; Co. Produktions KG"/>
        <s v="Greisman Productions"/>
        <s v="CitÃ©-AmÃ©rique"/>
        <s v="Abandon Pictures"/>
        <s v="Daiei Eiga"/>
        <s v="Excel Entertainment"/>
        <s v="Eureka Pictures"/>
        <s v="4k Films"/>
        <s v="Manic LLC"/>
        <s v="Gold Circle Films"/>
        <s v="Edko Films"/>
        <s v="R.P. Productions"/>
        <s v="Blue Train Productions"/>
        <s v="DNA Films"/>
        <s v="98 MPH Productions"/>
        <s v="Material"/>
        <s v="Kintop Pictures"/>
        <s v="First Light Production"/>
        <s v="Fuzzy Bunny Films (I)"/>
        <s v="Handprint Entertainment"/>
        <s v="BIM Distribuzione"/>
        <s v="South Pacific Pictures"/>
        <s v="Myriad Pictures"/>
        <s v="Castelao Producciones"/>
        <s v="Bac Films"/>
        <s v="Beverly Detroit"/>
        <s v="Cheyenne Enterprises"/>
        <s v="O2 Filmes"/>
        <s v="Tonic Films"/>
        <s v="Focus Features"/>
        <s v="25th Hour Productions"/>
        <s v="Scottish Screen"/>
        <s v="FTM Productions"/>
        <s v="Flan de Coco Films"/>
        <s v="Quinta Communications"/>
        <s v="Rumbalara Films"/>
        <s v="Morra, Brezner, Steinberg and Tenenbaum Entertainment (MBST)"/>
        <s v="Alphaville Films"/>
        <s v="Kingsgate Films"/>
        <s v="Slough Pond"/>
        <s v="Media Asia Films"/>
        <s v="The State Hermitage Museum"/>
        <s v="HBO Films"/>
        <s v="120 Films"/>
        <s v="CineWild"/>
        <s v="Odeon Films"/>
        <s v="Red Chillies Entertainment"/>
        <s v="Sony Pictures Classics"/>
        <s v="Cherry Sky Films"/>
        <s v="Pioneer LDC"/>
        <s v="United Artists Film Corporation"/>
        <s v="Alta Films"/>
        <s v="Revolution Films"/>
        <s v="Focus Puller Inc."/>
        <s v="CJ Entertainment"/>
        <s v="BÃ³rd ScannÃ¡n na hÃ‰ireann"/>
        <s v="Det Danske Filminstitut"/>
        <s v="ApolloMedia Distribution"/>
        <s v="Silver Sphere Corporation"/>
        <s v="Alliance Atlantis Motion Picture Production"/>
        <s v="Muse Productions"/>
        <s v="Citizen Films"/>
        <s v="2 Loop Films"/>
        <s v="Epsilon Motion Pictures"/>
        <s v="Centre national du cinÃ©ma et de l'image animÃ©e (CNC)"/>
        <s v="Blockbuster Films"/>
        <s v="Intrinsic Value Films"/>
        <s v="C-2 Pictures"/>
        <s v="Angry Films"/>
        <s v="Marvel Enterprises"/>
        <s v="Lynda Obst Productions"/>
        <s v="Casual Friday Productions"/>
        <s v="This Is That Productions"/>
        <s v="Media 8 Entertainment"/>
        <s v="Klasky-Csupo"/>
        <s v="Plunge Pictures LLC"/>
        <s v="&quot;DIA&quot; Productions GmbH &amp; Co. KG"/>
        <s v="Pyramide Productions"/>
        <s v="Emperor Multimedia Group (EMG)"/>
        <s v="Asahi National Broadcasting Company"/>
        <s v="Archer Street Productions"/>
        <s v="Eikon Film"/>
        <s v="Spectacle Entertainment Group"/>
        <s v="Show East"/>
        <s v="Les Armateurs"/>
        <s v="Boll Kino Beteiligungs GmbH &amp; Co. KG"/>
        <s v="Mandalay Pictures"/>
        <s v="BR PetrobrÃ¡s"/>
        <s v="ContentFilm"/>
        <s v="Korea Pictures"/>
        <s v="SenArt Films"/>
        <s v="Nord-Ouest Films"/>
        <s v="Ren Film"/>
        <s v="Buena Vista International"/>
        <s v="Asmik Ace Entertainment"/>
        <s v="900 Films"/>
        <s v="Wiseau-Films"/>
        <s v="19 Entertainment"/>
        <s v="The Film Consortium"/>
        <s v="BiBi Film"/>
        <s v="Go Films"/>
        <s v="CafÃ© Film"/>
        <s v="Funny Boy Films"/>
        <s v="Mepris Films"/>
        <s v="World of Wonder Productions"/>
        <s v="American Entertainment Investors"/>
        <s v="Moviola Film och Television AB"/>
        <s v="Cobalt Media Group"/>
        <s v="Gray Daisy Films"/>
        <s v="Bestboy Pictures"/>
        <s v="International West Pictures (IWP)"/>
        <s v="Rakueisha"/>
        <s v="M&amp;M Productions"/>
        <s v="Buena Vista Home Entertainment"/>
        <s v="Forward Pass"/>
        <s v="Columbia Pictures Film Production Asia"/>
        <s v="Evolution Entertainment"/>
        <s v="Strike Entertainment"/>
        <s v="Bob Yari Productions"/>
        <s v="BenderSpink"/>
        <s v="Grand Slam Productions"/>
        <s v="Beijing New Picture Film"/>
        <s v="Vega Film"/>
        <s v="Kang Je-Kyu Film Co. Ltd."/>
        <s v="2003 Productions"/>
        <s v="Pop Pop Productions"/>
        <s v="Bazelevs Production"/>
        <s v="Sogepaq"/>
        <s v="Camelot Pictures"/>
        <s v="Deep River Productions"/>
        <s v="Nine Yards Two Productions"/>
        <s v="Rogue Pictures"/>
        <s v="Endgame Entertainment"/>
        <s v="Movision"/>
        <s v="UK Film Council"/>
        <s v="Sonet Film AB"/>
        <s v="Warner Independent Pictures (WIP)"/>
        <s v="The Weinstein Company"/>
        <s v="Filmax Group"/>
        <s v="Broken Lizard Industries"/>
        <s v="Yash Raj Films"/>
        <s v="Shangri-La Entertainment"/>
        <s v="Dash Films"/>
        <s v="Remstar Productions"/>
        <s v="Kim Ki-Duk Film"/>
        <s v="Big Red Dog Productions"/>
        <s v="Lions Gate Entertainment"/>
        <s v="Apocalypso Pictures"/>
        <s v="Claussen &amp; WÃ¶bke Filmproduktion GmbH"/>
        <s v="Ashutosh Gowariker Productions"/>
        <s v="True West Films"/>
        <s v="Mid Day Multimedia Limited"/>
        <s v="Antidote Films (I)"/>
        <s v="Gemini Films"/>
        <s v="Red Carpet Productions"/>
        <s v="Extra Large Pictures"/>
        <s v="Whitewater Films"/>
        <s v="ERBP"/>
        <s v="Huit et Demi Productions"/>
        <s v="Applause Pictures"/>
        <s v="Above All Things Inc."/>
        <s v="Warp Films"/>
        <s v="Eulogy Productions LLC"/>
        <s v="Studio 4Â°C"/>
        <s v="Twentieth Century Fox Animation"/>
        <s v="Twisted Pictures"/>
        <s v="The Family Stone"/>
        <s v="Next Entertainment"/>
        <s v="Coach Carter"/>
        <s v="Entertainment Manufacturing Company"/>
        <s v="Prime Film Productions LLC"/>
        <s v="Vanguard Films and Animation"/>
        <s v="John Wells Productions"/>
        <s v="Di Bonaventura Pictures"/>
        <s v="Celador Films"/>
        <s v="Inferno Distribution"/>
        <s v="BET Pictures"/>
        <s v="Cent Productions Inc."/>
        <s v="Conundrum Entertainment"/>
        <s v="Room 9 Entertainment"/>
        <s v="Rent Productions LLC"/>
        <s v="Allan Zeman Productions"/>
        <s v="Milkshake Films"/>
        <s v="Sahamongkolfilm Co."/>
        <s v="Crunk Pictures"/>
        <s v="Eden Rock Media"/>
        <s v="OLC / Rights Entertainment"/>
        <s v="State Street Pictures"/>
        <s v="Stratus Film Co."/>
        <s v="Fairway Films"/>
        <s v="Belladonna Productions"/>
        <s v="AITD Productions"/>
        <s v="IFC Films"/>
        <s v="Andrea Sperling Productions"/>
        <s v="Crescent Drive Pictures"/>
        <s v="Bergman Lustig Productions"/>
        <s v="Baker Street"/>
        <s v="Serendipity Point Films"/>
        <s v="Junebug Movie"/>
        <s v="Tag Entertainment"/>
        <s v="Paramount Classics"/>
        <s v="Bulbul Films"/>
        <s v="Applause Bhansali Productions"/>
        <s v="El Camino Pictures"/>
        <s v="Industry Entertainment"/>
        <s v="Coproduction Office"/>
        <s v="Big Screen Entertainment Group"/>
        <s v="Everyman Pictures"/>
        <s v="DreamWorks"/>
        <s v="C.O.R.E. Feature Animation"/>
        <s v="Chungeorahm Film"/>
        <s v="Bull's Eye Entertainment"/>
        <s v="Estudios Picasso"/>
        <s v="Film Partner International"/>
        <s v="Wiedemann &amp; Berg Filmproduktion"/>
        <s v="Last Holiday Productions"/>
        <s v="Lionsgate"/>
        <s v="TrÃ©sor Films"/>
        <s v="Sidney Kimmel Entertainment"/>
        <s v="Kaltenbach Pictures"/>
        <s v="WIP"/>
        <s v="Fu Works"/>
        <s v="Sixteen Films"/>
        <s v="Sweet Tea Pictures LLC"/>
        <s v="Big Easy Pictures"/>
        <s v="Out of the Blue... Entertainment"/>
        <s v="World Wrestling Entertainment (WWE)"/>
        <s v="Electric Entertainment"/>
        <s v="Victoires International"/>
        <s v="Arc Productions"/>
        <s v="Fox Atomic"/>
        <s v="Red Hour Films"/>
        <s v="ROMP"/>
        <s v="Hoot Productions LLC"/>
        <s v="THINKFilm"/>
        <s v="Qwerty Films"/>
        <s v="New Zealand Film Commission"/>
        <s v="Hunting Lane Films"/>
        <s v="Carsey-Werner Company"/>
        <s v="DEJ Productions"/>
        <s v="Googly Films"/>
        <s v="The Ultimate Gift LLC"/>
        <s v="Yari Film Group Releasing"/>
        <s v="Millennium Films"/>
        <s v="Left Turn Films"/>
        <s v="Film Finance"/>
        <s v="Film Afrika Worldwide"/>
        <s v="4 1/2 Film"/>
        <s v="No Matter Pictures"/>
        <s v="Film Science"/>
        <s v="ArieScope Pictures"/>
        <s v="Bold Films"/>
        <s v="TS Productions"/>
        <s v="Glen Echo Entertainment"/>
        <s v="Solana Films"/>
        <s v="Paramount Vantage"/>
        <s v="Walden Media"/>
        <s v="4Kids Entertainment"/>
        <s v="Samuels Media"/>
        <s v="Young Hannibal Productions"/>
        <s v="MEDIA Programme of the European Union"/>
        <s v="Rainforest Films"/>
        <s v="Mandate Pictures"/>
        <s v="Haishang Films"/>
        <s v="Have No Fear Productions"/>
        <s v="Kudos Film and Television"/>
        <s v="Films &amp; Casting Temple Pvt. Ltd. Sydney"/>
        <s v="HanWay Films"/>
        <s v="Anonymous Content"/>
        <s v="CTB Film Company"/>
        <s v="Avi Arad &amp; Associates"/>
        <s v="2.4.7. Films"/>
        <s v="Iberville Productions"/>
        <s v="Relativity Media"/>
        <s v="Night and Day Pictures"/>
        <s v="Apatow Productions"/>
        <s v="PathÃ©"/>
        <s v="Magnolia Filmproduktion"/>
        <s v="Groundswell Productions"/>
        <s v="Gainax"/>
        <s v="Zazen ProduÃ§Ãµes"/>
        <s v="Captivity Productions"/>
        <s v="Hammer &amp; Tongs"/>
        <s v="Mobra Films"/>
        <s v="Shree Ashtavinayak Cine Vision"/>
        <s v="360 Pictures"/>
        <s v="Becker Films"/>
        <s v="Celluloid Dreams"/>
        <s v="P2 Productions"/>
        <s v="Intermedia"/>
        <s v="2929 Productions"/>
        <s v="Mockingbird Pictures"/>
        <s v="GreeneStreet Films"/>
        <s v="Ascendant Pictures"/>
        <s v="Artfire Films"/>
        <s v="Pierpoline Films"/>
        <s v="HDNet Films"/>
        <s v="ATO Pictures"/>
        <s v="Indian Paintbrush"/>
        <s v="Karbo Vantas Entertainment"/>
        <s v="Peace Arch Entertainment Group"/>
        <s v="A Lucky Old Sun Production"/>
        <s v="GP Pictures"/>
        <s v="Deerjen Films"/>
        <s v="Forensic Films"/>
        <s v="FortyFour Studios"/>
        <s v="Blue Sky Studios"/>
        <s v="Matten Productions"/>
        <s v="Studio Ghibli"/>
        <s v="PathÃ© Renn Productions"/>
        <s v="Beijing Film Studio"/>
        <s v="Casey Silver Productions"/>
        <s v="Abandon Entertainment"/>
        <s v="Babylon"/>
        <s v="Amuse Soft"/>
        <s v="Lucasfilm Animation"/>
        <s v="Mosaic"/>
        <s v="Broadway Video"/>
        <s v="Goodspeed Productions"/>
        <s v="Picturehouse"/>
        <s v="Voltage Pictures"/>
        <s v="Wild Bunch"/>
        <s v="Barunson E&amp;A"/>
        <s v="Blue Askew"/>
        <s v="The Tyler Perry Company"/>
        <s v="Geetha Arts"/>
        <s v="Louisiana Producers Film Source"/>
        <s v="Fandango"/>
        <s v="Overture Films"/>
        <s v="Big City Pictures"/>
        <s v="Stage 6 Films"/>
        <s v="Number 9 Films"/>
        <s v="Film4"/>
        <s v="Ealing Studios"/>
        <s v="Rifkin-Eberts"/>
        <s v="Playtone"/>
        <s v="Armian Pictures"/>
        <s v="Vivendi Entertainment"/>
        <s v="EFTI"/>
        <s v="Bridgit Folman Film Gang"/>
        <s v="LightWave Entertainment"/>
        <s v="Pelican Productions LLC (I)"/>
        <s v="Filmax International"/>
        <s v="Cohen Media Group"/>
        <s v="Shocking Bottle"/>
        <s v="Rollercoaster Films"/>
        <s v="Sahamongkol Film International"/>
        <s v="Occupant Entertainment"/>
        <s v="Vertigo Films"/>
        <s v="Purple Pictures"/>
        <s v="Comme des CinÃ©mas"/>
        <s v="Field Guide Films"/>
        <s v="Lago Film"/>
        <s v="Warp X"/>
        <s v="Yari Film Group (YFG)"/>
        <s v="Senator Entertainment Co"/>
        <s v="Berk/Lane Entertainment"/>
        <s v="Enlightenment Productions"/>
        <s v="Ponty Up Pictures"/>
        <s v="Temple Hill Entertainment"/>
        <s v="The Halcyon Company"/>
        <s v="It's a Laugh Productions"/>
        <s v="G-BASE"/>
        <s v="Yellow Bird"/>
        <s v="Jon Shestack Productions"/>
        <s v="Curmudgeon Films"/>
        <s v="Infinity Features Entertainment"/>
        <s v="Vinod Chopra Productions"/>
        <s v="Haut et Court"/>
        <s v="Film i VÃ¤st"/>
        <s v="Imagi Animation Studios"/>
        <s v="Mod Producciones"/>
        <s v="Universal Pictures International (UPI)"/>
        <s v="Tornasol Films"/>
        <s v="GK Films"/>
        <s v="House Row Productions"/>
        <s v="De Line Pictures"/>
        <s v="Fade to Black Productions"/>
        <s v="Rogue"/>
        <s v="26 Films"/>
        <s v="Filmax"/>
        <s v="Why Not Productions"/>
        <s v="Hyde Park Entertainment"/>
        <s v="Barbarian Films"/>
        <s v="First Sun"/>
        <s v="Ternion Pictures"/>
        <s v="Marv Films"/>
        <s v="LD Entertainment"/>
        <s v="Bill Kenwright Films"/>
        <s v="CineSon Entertainment"/>
        <s v="Echo Lake Entertainment"/>
        <s v="Scion Films"/>
        <s v="Autonomous Films"/>
        <s v="Pan EuropÃ©enne"/>
        <s v="Lleju Productions"/>
        <s v="Euforia Film"/>
        <s v="Wayfare Entertainment"/>
        <s v="Oscilloscope"/>
        <s v="Magnolia Pictures"/>
        <s v="CinemaNX"/>
        <s v="Dreamlab"/>
        <s v="FidÃ©litÃ© Films"/>
        <s v="Boo Productions"/>
        <s v="Bombshell Pictures"/>
        <s v="Blank of the Dead Productions"/>
        <s v="Six Entertainment"/>
        <s v="Bronco Productions"/>
        <s v="Antena 3 Films"/>
        <s v="MPI Media Group"/>
        <s v="120dB Films"/>
        <s v="Two Prong Lesson"/>
        <s v="Alameda Films"/>
        <s v="Cinema Libre Studio"/>
        <s v="Closest to the Hole Productions"/>
        <s v="Josephson Entertainment"/>
        <s v="FilmDistrict"/>
        <s v="CBS Films"/>
        <s v="Color Force"/>
        <s v="Bad Robot"/>
        <s v="Overnight Films"/>
        <s v="Cinema Service"/>
        <s v="Whenua Films"/>
        <s v="Mediapro"/>
        <s v="River Road Entertainment"/>
        <s v="Menageatroz"/>
        <s v="Hugo Productions"/>
        <s v="Exclusive Films"/>
        <s v="Audiovisual Aval SGR"/>
        <s v="Sedic International"/>
        <s v="The American Film Company"/>
        <s v="Incentive Filmed Entertainment"/>
        <s v="Sidus FNH-Benex Cinema Fund 1"/>
        <s v="Olympus Pictures"/>
        <s v="Filmax Entertainment"/>
        <s v="Softbank Ventures"/>
        <s v="Ruby Films"/>
        <s v="Omega Entertainment"/>
        <s v="Dune Entertainment III"/>
        <s v="Tre VÃ¤nner Produktion AB"/>
        <s v="Porchlight Films"/>
        <s v="micro_scope"/>
        <s v="Filmkameratene A/S"/>
        <s v="Reliance Big Pictures"/>
        <s v="Protagonist Pictures"/>
        <s v="Hero Entertainment"/>
        <s v="Baby Cow Productions"/>
        <s v="A Bigger Boat"/>
        <s v="SBS Films"/>
        <s v="Magic Light Pictures"/>
        <s v="Company Films"/>
        <s v="Herrick Entertainment"/>
        <s v="Kick the Machine"/>
        <s v="10 West Studios"/>
        <s v="They Are Going to Kill Us Productions"/>
        <s v="Stacey Testro International"/>
        <s v="The Last Picture Company"/>
        <s v="UTV Spotboy"/>
        <s v="Cine Plus"/>
        <s v="Glass Eye Pix"/>
        <s v="Egoli Tossell Pictures"/>
        <s v="Aramid Entertainment Fund"/>
        <s v="Realitism Films"/>
        <s v="Chromewood Productions"/>
        <s v="Annapurna Productions"/>
        <s v="Gato Negro Films"/>
        <s v="Quad Productions"/>
        <s v="Carousel Productions (II)"/>
        <s v="Blueprint Pictures"/>
        <s v="Studio 37"/>
        <s v="DJ Films"/>
        <s v="Open Road Films (II)"/>
        <s v="Cottonwood Pictures"/>
        <s v="Omnilab Media"/>
        <s v="Enticing Entertainment"/>
        <s v="Cliffjack Motion Pictures"/>
        <s v="Blue Haze Entertainment"/>
        <s v="SBS Productions"/>
        <s v="Snoot Entertainment"/>
        <s v="Big Beach Films"/>
        <s v="Asghar Farhadi Productions"/>
        <s v="Informant Media"/>
        <s v="Reprisal Films"/>
        <s v="Before The Door Pictures"/>
        <s v="Elle Driver"/>
        <s v="Indigo Film"/>
        <s v="Eros Worldwide"/>
        <s v="Mandalay Vision"/>
        <s v="Pt. Merantau Films"/>
        <s v="No Trace Camping"/>
        <s v="Corsan"/>
        <s v="Joe's Daughter"/>
        <s v="Atlas Productions"/>
        <s v="Slot Machine"/>
        <s v="Hydraulx"/>
        <s v="Easy Company"/>
        <s v="Ada Films"/>
        <s v="Camberwell / Fly Films"/>
        <s v="Brio Films"/>
        <s v="Hermetof Pictures"/>
        <s v="NBC Film"/>
        <s v="Semtex Films"/>
        <s v="Artists Public Domain"/>
        <s v="Goldcrest Pictures"/>
        <s v="NVSH Productions"/>
        <s v="Paper Street Films"/>
        <s v="Motlys"/>
        <s v="Les Films du Lendemain"/>
        <s v="Carver Films"/>
        <s v="Anchor Bay Films"/>
        <s v="EM Media"/>
        <s v="Skyscraper Films"/>
        <s v="Screen Australia"/>
        <s v="Hurwitz Creative"/>
        <s v="Six Entertainment Company"/>
        <s v="Preferred Content"/>
        <s v="Process Film"/>
        <s v="Marvel Studios"/>
        <s v="Roth Films"/>
        <s v="Constantin Film International"/>
        <s v="Total Recall"/>
        <s v="Mediaset EspaÃ±a"/>
        <s v="Iron Horse Entertainment (II)"/>
        <s v="Overbrook Entertainment"/>
        <s v="Cloud Atlas Productions"/>
        <s v="Abraham Productions"/>
        <s v="Brownstone Productions (II)"/>
        <s v="Green Hat Films"/>
        <s v="Insurge Pictures"/>
        <s v="Ghost House Pictures"/>
        <s v="Blue Yonder Films"/>
        <s v="Headline Pictures"/>
        <s v="Monsterfoot Productions"/>
        <s v="Exclusive Media Group"/>
        <s v="IM Global"/>
        <s v="Plan B Entertainment"/>
        <s v="Block / Hanson"/>
        <s v="Eclectic Pictures"/>
        <s v="Intrepid Pictures"/>
        <s v="A Hot Dog"/>
        <s v="Upside Down Films"/>
        <s v="Cinereach"/>
        <s v="Arcade Pictures"/>
        <s v="Mandarin Films"/>
        <s v="Also Known As Pictures"/>
        <s v="Danmarks Radio (DR)"/>
        <s v="Entertainment One"/>
        <s v="Gary Sanchez Productions"/>
        <s v="Double Feature Films"/>
        <s v="Steel Mill Pictures"/>
        <s v="Pine District Pictures"/>
        <s v="Alfama Films"/>
        <s v="GMT Productions"/>
        <s v="Menuet Producties"/>
        <s v="Bellwether Pictures"/>
        <s v="Dog Run Pictures"/>
        <s v="Bleiberg Entertainment"/>
        <s v="UTV Motion Pictures"/>
        <s v="Envision Media Arts"/>
        <s v="Class 5 Films"/>
        <s v="Brothers K Productions"/>
        <s v="Cocktail Film"/>
        <s v="Red Crown Productions"/>
        <s v="La Petite Reine"/>
        <s v="Rohfilm"/>
        <s v="Cine Mosaic"/>
        <s v="8383 Productions"/>
        <s v="Automatik Entertainment"/>
        <s v="Emmett/Furla/Oasis Films (EFO Films)"/>
        <s v="Alliance"/>
        <s v="Foresight Unlimited"/>
        <s v="AdScott Pictures"/>
        <s v="BCDF Pictures"/>
        <s v="Milk &amp; Media"/>
        <s v="Demarest Films"/>
        <s v="Zentropa International Norway"/>
        <s v="Chase Films"/>
        <s v="Bad Cop Bad Cop Film Productions"/>
        <s v="Boundscript"/>
        <s v="Atlantic Pictures (II)"/>
        <s v="Maybach Film Productions"/>
        <s v="M3 Alliance"/>
        <s v="Mott Street Pictures"/>
        <s v="Lucky Monkey Pictures"/>
        <s v="Magnet Releasing"/>
        <s v="Enderby Entertainment"/>
        <s v="Votiv Films"/>
        <s v="Red Granite Pictures"/>
        <s v="Prana Studios"/>
        <s v="Follow Through Productions"/>
        <s v="Aggregate Films"/>
        <s v="Film 44"/>
        <s v="Dickhouse Productions"/>
        <s v="Bluegrass Films"/>
        <s v="Gravier Productions"/>
        <s v="Riddick Canada Productions"/>
        <s v="Translux"/>
        <s v="SnowPiercer"/>
        <s v="Chockstone Pictures"/>
        <s v="Open Road Films"/>
        <s v="Truth Entertainment (II)"/>
        <s v="Annapurna Pictures"/>
        <s v="Two Ton Films"/>
        <s v="Callahan Filmworks"/>
        <s v="Sanai Pictures"/>
        <s v="Alliance Films"/>
        <s v="Sycamore Pictures"/>
        <s v="Faliro House Productions"/>
        <s v="Paco Cinematografica"/>
        <s v="Quat'sous Films"/>
        <s v="Rakeysh Omprakash Mehra Pictures"/>
        <s v="AR Films"/>
        <s v="Forest Whitaker's Significant Productions"/>
        <s v="Appian Way"/>
        <s v="Roadside Attractions"/>
        <s v="Memento Films Production"/>
        <s v="Worldview Entertainment"/>
        <s v="After Dark Films"/>
        <s v="Sikhya Entertainment"/>
        <s v="Opus Film"/>
        <s v="Relevant Entertainment"/>
        <s v="Space Rocket Nation"/>
        <s v="Process Media"/>
        <s v="Andrew Lauren Productions"/>
        <s v="See-Saw Films"/>
        <s v="China Film Group Corporation (CFGC)"/>
        <s v="Good Universe"/>
        <s v="3311 Productions"/>
        <s v="Amber Entertainment"/>
        <s v="Dune Entertainment"/>
        <s v="Fickle Fish Films"/>
        <s v="Alcove Entertainment"/>
        <s v="Animal Kingdom"/>
        <s v="Abbolita Productions"/>
        <s v="The Safran Company"/>
        <s v="Sailor Bear"/>
        <s v="The Lab of Madness"/>
        <s v="The Collective Studios"/>
        <s v="iDeal Partners Film Fund"/>
        <s v="Media Pro Pictures"/>
        <s v="United Channel Movies"/>
        <s v="Prettybird"/>
        <s v="Bellanova Films"/>
        <s v="Bayview Films"/>
        <s v="Jolie Pas"/>
        <s v="Marvel Entertainment"/>
        <s v="Chernin Entertainment"/>
        <s v="Bullwinkle Studios"/>
        <s v="Black Bear Pictures"/>
        <s v="BBL Motion Picture Studios"/>
        <s v="Broken Road Productions"/>
        <s v="Disneytoon Studios"/>
        <s v="Genre Films"/>
        <s v="Marcy Media"/>
        <s v="Gulfstream Pictures"/>
        <s v="Beijing Skywheel Entertainment Co."/>
        <s v="RatPac-Dune Entertainment"/>
        <s v="Rajkumar Hirani Films"/>
        <s v="Reel FX Creative Studios"/>
        <s v="Hopscotch Features"/>
        <s v="LStar Capital"/>
        <s v="Four Seasons Partnership"/>
        <s v="Tonik Productions"/>
        <s v="Pure Flix Productions"/>
        <s v="1984 Private Defense Contractors"/>
        <s v="Bob Industries"/>
        <s v="Aldamisa Entertainment"/>
        <s v="Treehouse Pictures"/>
        <s v="Lutzus-Brown"/>
        <s v="Legendary Entertainment"/>
        <s v="21 Laps Entertainment"/>
        <s v="Fear of God Films"/>
        <s v="A24"/>
        <s v="Dentsu"/>
        <s v="Kramer &amp; Sigman Films"/>
        <s v="Stoney Lake Entertainment"/>
        <s v="IAC Films"/>
        <s v="Canyon Creek Films"/>
        <s v="ASIG Productions"/>
        <s v="Baby Way Productions"/>
        <s v="Northern Lights Films"/>
        <s v="BlackWhite"/>
        <s v="Big Screen Productions"/>
        <s v="Scott Free Productions"/>
        <s v="Codeblack Entertainment"/>
        <s v="Black Entertainment Television (BET)"/>
        <s v="Les Films SÃ©ville"/>
        <s v="Les Films du Fleuve"/>
        <s v="Focus World"/>
        <s v="Subzero Film Entertainment"/>
        <s v="Wildgaze Films"/>
        <s v="Unison Films"/>
        <s v="Lagniappe Films"/>
        <s v="Gail Katz Productions"/>
        <s v="Sierra / Affinity"/>
        <s v="CG CinÃ©ma"/>
        <s v="Code Red"/>
        <s v="Prospero Pictures"/>
        <s v="Non-Stop Productions"/>
        <s v="Cross Creek Pictures"/>
        <s v="Backup Media"/>
        <s v="Plattform Produktion"/>
        <s v="Warner Bros. Digital Distribution"/>
        <s v="Film 4"/>
        <s v="Cinelou Films"/>
        <s v="Ulrich Seidl Film Produktion GmbH"/>
        <s v="Element Pictures"/>
        <s v="SModcast Pictures"/>
        <s v="Broad Green Pictures"/>
        <s v="Altar Identity Studios"/>
        <s v="Sovereign Films (II)"/>
        <s v="RADiUS-TWC"/>
        <s v="Apartment Two"/>
        <s v="SpectreVision"/>
        <s v="Verisimilitude"/>
        <s v="G4 Productions"/>
        <s v="Rook Films"/>
        <s v="Cargo Entertainment"/>
        <s v="Iconoclast"/>
        <s v="Gilbert Films"/>
        <s v="Armory Films"/>
        <s v="Rustic Films"/>
        <s v="Fewlas Entertainment"/>
        <s v="WhiteFlame Productions"/>
        <s v="New Artists Alliance"/>
        <s v="Illumination Entertainment"/>
        <s v="B24"/>
        <s v="Allison Shearmur Productions"/>
        <s v="Paramount Animation"/>
        <s v="Gotham Group"/>
        <s v="Waverly Films"/>
        <s v="Sony Pictures Animation"/>
        <s v="Visiona Romantica"/>
        <s v="Sparkle Roll Media"/>
        <s v="Little Stranger"/>
        <s v="Participant"/>
        <s v="Blinding Edge Pictures"/>
        <s v="Onyx Films"/>
        <s v="Escape Artists"/>
        <s v="Double Dare You (DDY)"/>
        <s v="FaithStep Films"/>
        <s v="Origin Pictures"/>
        <s v="Sony Pictures Entertainment (SPE)"/>
        <s v="Blumhouse Productions"/>
        <s v="MWM Studios"/>
        <s v="Mayhem Pictures"/>
        <s v="Parts and Labor"/>
        <s v="Route One Entertainment"/>
        <s v="Raindog Films"/>
        <s v="PalmStar Media"/>
        <s v="Arka Mediaworks"/>
        <s v="Panorama Studios"/>
        <s v="i am OTHER"/>
        <s v="BFI Film Fund"/>
        <s v="Buena Vista Negative Cutting"/>
        <s v="Fantefilm"/>
        <s v="Bleecker Street Films"/>
        <s v="Bhansali Productions"/>
        <s v="Big Indie Pictures"/>
        <s v="Fortis Films"/>
        <s v="Frenesy Film Company"/>
        <s v="Two Flints"/>
        <s v="Depth of Field"/>
        <s v="Laokoon Filmgroup"/>
        <s v="Archimede"/>
        <s v="Astute Films"/>
        <s v="Black Label Media"/>
        <s v="Chaz Productions"/>
        <s v="Covert Media"/>
        <s v="Gloria Sanchez Productions"/>
        <s v="Nordisk Film"/>
        <s v="Modern Man Films"/>
        <s v="BN Films"/>
        <s v="Allspark Pictures"/>
        <s v="Freedom Media"/>
        <s v="Caviar"/>
        <s v="BRON Studios"/>
        <s v="Duplass Brothers Productions"/>
        <s v="Dogwood Films"/>
        <s v="Bloom"/>
        <s v="Coup d'Etat Films"/>
        <s v="Amasia Entertainment"/>
        <s v="Silver Reel"/>
        <s v="Gamechanger Films"/>
        <s v="Audax Films"/>
        <s v="Cuba Pictures"/>
        <s v="WytwÃ³rnia FilmÃ³w Dokumentalnych i Fabularnych (WFDiF)"/>
        <s v="EMA Films"/>
        <s v="Paris Film"/>
        <s v="Soapbox Films"/>
        <s v="Fairview Entertainment"/>
        <s v="Heyday Films"/>
        <s v="Amuse"/>
        <s v="Legendary East"/>
        <s v="Flashlight Films"/>
        <s v="Lava Bear Films"/>
        <s v="STX Entertainment"/>
        <s v="Pyramania"/>
        <s v="Next Entertainment World"/>
        <s v="BZ Entertainment"/>
        <s v="Amazon Studios"/>
        <s v="Cine Bazar"/>
        <s v="Panorama Films"/>
        <s v="AI-Film"/>
        <s v="ADHM Films"/>
        <s v="Bona Film Group"/>
        <s v="Blue Sky Films"/>
        <s v="Forecast Pictures"/>
        <s v="Piki Films"/>
        <s v="SharpSword Films"/>
        <s v="Summit Premiere"/>
        <s v="Electric City Entertainment"/>
        <s v="Nicholas Sparks Productions"/>
        <s v="Fermion Films"/>
        <s v="George Films"/>
        <s v="Artists First"/>
        <s v="Keep Your Head"/>
        <s v="Cosmo Films"/>
        <s v="Komplizen Film"/>
        <s v="K5 International"/>
        <s v="Hidden Empire Film Group (HEFG)"/>
        <s v="Burk A Project"/>
        <s v="Desert Wolf Productions"/>
        <s v="Verdi Productions"/>
        <s v="Square Visual Works Co. Ltd."/>
        <s v="Sixty-Six Pictures"/>
        <s v="Fuego Films"/>
        <s v="Astrakan Films"/>
        <s v="Toy Fight Productions"/>
        <s v="Petit Film"/>
        <s v="Maven Pictures"/>
        <s v="Greater Productions"/>
        <s v="Jhoom Jhoom Productions"/>
        <s v="Egoli Tossell KLK"/>
        <s v="2DUXÂ²"/>
        <s v="Bunya Productions"/>
        <s v="Ipso Facto Productions"/>
        <s v="Anna Biller Productions"/>
        <s v="Human Stew Factory"/>
        <s v="Bank Street Films"/>
        <s v="NH Studioz"/>
        <s v="Storm Vision Entertainment"/>
        <s v="Wigwam Films"/>
        <s v="Everything Is Everything"/>
        <s v="Mantarraya Producciones"/>
        <s v="Braveart Films"/>
        <s v="Cine365 Films"/>
        <s v="Syncopy"/>
        <s v="Animal Logic"/>
        <s v="Brownstone Entertainment (II)"/>
        <s v="Perfect World Pictures"/>
        <s v="Huayi Brothers Media"/>
        <s v="Dexter Studios"/>
        <s v="The Lamp"/>
        <s v="Macari/Edelstein"/>
        <s v="Pantelion Films"/>
        <s v="thefyzz"/>
        <s v="Alloy Entertainment"/>
        <s v="Imperative Entertainment"/>
        <s v="Fingerprint Releasing"/>
        <s v="Paulilu Productions"/>
        <s v="Acacia Filmed Entertainment"/>
        <s v="Dayday Films"/>
        <s v="BreakThru Productions"/>
        <s v="Artbees"/>
        <s v="1978 Films"/>
        <s v="Black Bicycle Entertainment"/>
        <s v="Grisbi Productions, Le"/>
        <s v="Primate Pictures"/>
        <s v="Green Fish Pictures"/>
        <s v="Cloud Eight Films"/>
        <s v="Awesomeness Films"/>
        <s v="Los Angeles Media Fund (LAMF)"/>
        <s v="Diagonal TV"/>
        <s v="Cre Film"/>
        <s v="Indiana Production"/>
        <s v="Chestnut Ridge Productions"/>
        <s v="Czech Anglo Productions"/>
        <s v="Apeitda"/>
        <s v="Braven Films"/>
        <s v="Les Films de Pierre"/>
        <s v="Salon Pictures"/>
        <s v="Disruption Entertainment"/>
        <s v="Double Nickel Entertainment"/>
        <s v="Butler Pictures"/>
        <s v="Houston King Productions"/>
        <s v="Infinity Films"/>
        <s v="SF Studios Production AB"/>
        <s v="Gran Via Productions"/>
        <s v="Elara Pictures"/>
        <s v="B Story"/>
        <s v="Star Thrower Entertainment"/>
        <s v="Superlative Films"/>
        <s v="Strongman"/>
        <s v="Buckeye Pictures"/>
        <s v="Agile Films"/>
        <s v="Destro Films"/>
        <s v="Ibid Filmworks"/>
        <s v="Les Compagnons du CinÃ©ma"/>
        <s v="Fluidity Films"/>
        <s v="Snowfort Pictures"/>
        <s v="M.E.S. Productions"/>
        <s v="Aquarius Films"/>
        <s v="Cross City Sales"/>
        <s v="Diablo Entertainment (II)"/>
        <s v="Cold Iron Pictures"/>
        <s v="Datari Turner Productions"/>
        <s v="Sumerian Films"/>
        <s v="Ways &amp; Means"/>
        <s v="Broken Twig Productions Inc."/>
        <s v="Avi Arad Productions"/>
        <s v="Hasbro"/>
        <s v="Warner Bros. Pictures"/>
        <s v="Atomic Monster"/>
        <s v="Lucamar Productions"/>
        <s v="Warner Animation Group"/>
        <s v="Legend3D"/>
        <s v="Access Entertainment"/>
        <s v="Toei Company"/>
        <s v="Apartment Story"/>
        <s v="Hartbeat Productions"/>
        <s v="Studio 8"/>
        <s v="Huayi Brothers Pictures"/>
        <s v="Point Grey Pictures"/>
        <s v="Kevin Downes Productions"/>
        <s v="Media Rights Capital (MRC)"/>
        <s v="STX Films"/>
        <s v="Huayi Brothers"/>
        <s v="AOI Promotion"/>
        <s v="Mooz Films"/>
        <s v="Matchbox Pictures"/>
        <s v="Cave 76"/>
        <s v="Alibaba Pictures"/>
        <s v="ABC Animation"/>
        <s v="BET Films"/>
        <s v="Goddard Textiles"/>
        <s v="Hunter Killer Productions"/>
        <s v="Aviron Pictures"/>
        <s v="Boies / Schiller Film Group"/>
        <s v="LBI Productions"/>
        <s v="India Take One Productions"/>
        <s v="Bones"/>
        <s v="Goalpost Pictures"/>
        <s v="The Ink Factory"/>
        <s v="Archer Gray"/>
        <s v="Fabula"/>
        <s v="Trademark Films"/>
        <s v="Likely Story"/>
        <s v="FilmNation Entertainment"/>
        <s v="Pine House Film"/>
        <s v="Pergamon Film"/>
        <s v="Nordisk Film / SPRING"/>
        <s v="ShivHans Pictures"/>
        <s v="Lyla Films"/>
        <s v="June Pictures"/>
        <s v="Conglomerate Media"/>
        <s v="Alacran Pictures"/>
        <s v="Meta Film Stockholm"/>
        <s v="Alcatraz Films"/>
        <s v="Vendian Entertainment"/>
        <s v="Rectangle Productions"/>
        <s v="Beachside Films"/>
        <s v="Firsttake Entertainment"/>
        <s v="Causeway Films"/>
        <s v="Item 7"/>
        <s v="Catalyst Global Media"/>
        <s v="Proton Cinema"/>
        <s v="Romulus Entertainment"/>
        <s v="Cannon and Morley Productions"/>
        <s v="End Cue"/>
        <s v="Epic Level Entertainment"/>
        <s v="Mighty Engine"/>
        <s v="Brightlight Pictures"/>
        <s v="Film Capital Stockholm"/>
        <s v="CorradoMooncoin"/>
        <s v="Big Cat Productions"/>
        <s v="Chris Morgan Productions"/>
        <s v="Coco Cartoon"/>
        <s v="Beijing Dengfeng International Culture Communications Company"/>
        <s v="Monkeypaw Productions"/>
        <s v="&quot;Weathering With You&quot; Film Partners"/>
        <s v="Skydance Media"/>
        <s v="Decibel Films"/>
        <s v="Millennium Media"/>
        <s v="2.0 Entertainment"/>
        <s v="About Film"/>
        <s v="Paramount Players"/>
        <s v="Babieka"/>
        <s v="TSG Entertainment"/>
        <s v="CalMaple"/>
        <s v="Filmmaker R&amp;K"/>
        <s v="Entertainment Studios Motion Pictures"/>
        <s v="Affirm Films"/>
        <s v="AVA Films &amp; Entertainment"/>
        <s v="GoldDay"/>
        <s v="Big Talk Productions"/>
        <s v="Ajay Devgn Ffilms"/>
        <s v="Neverending Media"/>
        <s v="Ace Maker Movie Works"/>
        <s v="Film Poland Productions"/>
        <s v="Unplanned Movie"/>
        <s v="Daniel Grodnik Productions"/>
        <s v="Nasser Group"/>
        <s v="Canana Films"/>
        <s v="Blue Budgie Films Limited"/>
        <s v="Maddock Films"/>
        <s v="Bake My Cake Films"/>
        <s v="KeyEast"/>
        <s v="Lilies Films"/>
        <s v="Sunrise"/>
        <s v="Amusement Park Films"/>
        <s v="Material Pictures"/>
        <s v="Kyta Productions"/>
        <s v="Premiere Picture"/>
        <s v="UV Creations"/>
        <s v="Cape of Good Films"/>
        <s v="Ambience Entertainment"/>
        <s v="Junglee Pictures"/>
        <s v="Savage Productions"/>
        <s v="Fox STAR Studios"/>
        <s v="Cat In The Mill Studio"/>
        <s v="Dream Factory Group"/>
        <s v="Julian Marsh Pictures"/>
        <s v="Kolipoki Pictures"/>
        <s v="Mimran Schur Pictures"/>
        <s v="Luv Films"/>
        <s v="Cactus Blue Entertainment"/>
        <s v="ESX Entertainment"/>
        <s v="Poetic License Production"/>
        <s v="Remember Films"/>
        <s v="MacGuffin Pictures"/>
        <s v="Skypass Entertainment"/>
        <s v="Solution Entertainment Group"/>
        <s v="Atlantic Records"/>
        <s v="Symbolic Exchange"/>
        <s v="Aurora Alliance Films"/>
        <s v="Forager Films"/>
        <s v="The National Hellenic Society"/>
        <s v="Studio NuT"/>
        <s v="Emphatic Films"/>
        <s v="Ellinas Multimedia"/>
        <s v="Ball &amp; Chain Productions"/>
        <s v="Hicktown Entertainment"/>
        <s v="7DM Studios"/>
        <s v="Novotny &amp; Novotny Filmproduktion GmbH"/>
        <s v="Yale Productions"/>
        <s v="Protostar Pictures"/>
        <s v="Roxwell Films"/>
        <s v="Beijing Diqi Yinxiang Entertainment"/>
        <s v="Beijing Enlight Pictures"/>
        <s v="Clubhouse Pictures (II)"/>
        <s v="20th Century Studios"/>
        <s v="Notis Studio"/>
        <s v="Dow Jazz Films"/>
        <s v="Pryor Entertainment"/>
        <s v="Prowess Pictures"/>
      </sharedItems>
    </cacheField>
    <cacheField name="runtime" numFmtId="0">
      <sharedItems containsSemiMixedTypes="0" containsString="0" containsNumber="1" containsInteger="1" minValue="63" maxValue="366"/>
    </cacheField>
    <cacheField name="Category" numFmtId="0">
      <sharedItems count="4">
        <s v="High"/>
        <s v="Medium"/>
        <s v="Low"/>
        <b v="0" u="1"/>
      </sharedItems>
    </cacheField>
    <cacheField name="Profit" numFmtId="164">
      <sharedItems containsSemiMixedTypes="0" containsString="0" containsNumber="1" containsInteger="1" minValue="-158031147" maxValue="2610246203"/>
    </cacheField>
    <cacheField name="Profit/Loss" numFmtId="164">
      <sharedItems/>
    </cacheField>
    <cacheField name="Decade " numFmtId="2">
      <sharedItems count="10">
        <s v="1980-1990"/>
        <s v="1990-2000"/>
        <s v="2000-2010"/>
        <s v="2010-2020"/>
        <s v="2020-2030"/>
        <s v="1980s" u="1"/>
        <s v="1990s" u="1"/>
        <s v="2000s" u="1"/>
        <s v="2010s" u="1"/>
        <s v="2020s" u="1"/>
      </sharedItems>
    </cacheField>
    <cacheField name="Country of release" numFmtId="49">
      <sharedItems/>
    </cacheField>
  </cacheFields>
  <extLst>
    <ext xmlns:x14="http://schemas.microsoft.com/office/spreadsheetml/2009/9/main" uri="{725AE2AE-9491-48be-B2B4-4EB974FC3084}">
      <x14:pivotCacheDefinition pivotCacheId="9644890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89">
  <r>
    <x v="0"/>
    <x v="0"/>
    <x v="0"/>
    <x v="0"/>
    <s v="June 20, 1980 (United States)"/>
    <n v="8.6999999999999993"/>
    <n v="1200000"/>
    <x v="0"/>
    <s v="Leigh Brackett"/>
    <x v="0"/>
    <x v="0"/>
    <n v="18000000"/>
    <n v="538375067"/>
    <x v="0"/>
    <n v="124"/>
    <x v="0"/>
    <n v="520375067"/>
    <s v="Profit"/>
    <x v="0"/>
    <s v="United States)"/>
  </r>
  <r>
    <x v="1"/>
    <x v="1"/>
    <x v="0"/>
    <x v="0"/>
    <s v="June 20, 1980 (United States)"/>
    <n v="7.9"/>
    <n v="188000"/>
    <x v="1"/>
    <s v="Dan Aykroyd"/>
    <x v="1"/>
    <x v="0"/>
    <n v="27000000"/>
    <n v="115229890"/>
    <x v="1"/>
    <n v="133"/>
    <x v="1"/>
    <n v="88229890"/>
    <s v="Profit"/>
    <x v="0"/>
    <s v="United States)"/>
  </r>
  <r>
    <x v="2"/>
    <x v="0"/>
    <x v="0"/>
    <x v="0"/>
    <s v="June 19, 1981 (United States)"/>
    <n v="6.8"/>
    <n v="101000"/>
    <x v="2"/>
    <s v="Jerry Siegel"/>
    <x v="2"/>
    <x v="0"/>
    <n v="54000000"/>
    <n v="108185706"/>
    <x v="2"/>
    <n v="127"/>
    <x v="2"/>
    <n v="54185706"/>
    <s v="Profit"/>
    <x v="0"/>
    <s v="United States)"/>
  </r>
  <r>
    <x v="3"/>
    <x v="0"/>
    <x v="1"/>
    <x v="0"/>
    <s v="December 19, 1980 (United States)"/>
    <n v="6.9"/>
    <n v="29000"/>
    <x v="3"/>
    <s v="Patricia Resnick"/>
    <x v="3"/>
    <x v="0"/>
    <n v="10000000"/>
    <n v="103300686"/>
    <x v="3"/>
    <n v="109"/>
    <x v="2"/>
    <n v="93300686"/>
    <s v="Profit"/>
    <x v="0"/>
    <s v="United States)"/>
  </r>
  <r>
    <x v="4"/>
    <x v="1"/>
    <x v="1"/>
    <x v="0"/>
    <s v="December 12, 1980 (United States)"/>
    <n v="6.8"/>
    <n v="26000"/>
    <x v="4"/>
    <s v="Bruce Jay Friedman"/>
    <x v="4"/>
    <x v="0"/>
    <n v="20500000"/>
    <n v="101300000"/>
    <x v="4"/>
    <n v="111"/>
    <x v="2"/>
    <n v="80800000"/>
    <s v="Profit"/>
    <x v="0"/>
    <s v="United States)"/>
  </r>
  <r>
    <x v="5"/>
    <x v="0"/>
    <x v="1"/>
    <x v="0"/>
    <s v="July 2, 1980 (United States)"/>
    <n v="7.7"/>
    <n v="221000"/>
    <x v="5"/>
    <s v="Jim Abrahams"/>
    <x v="5"/>
    <x v="0"/>
    <n v="3500000"/>
    <n v="83453539"/>
    <x v="5"/>
    <n v="88"/>
    <x v="1"/>
    <n v="79953539"/>
    <s v="Profit"/>
    <x v="0"/>
    <s v="United States)"/>
  </r>
  <r>
    <x v="6"/>
    <x v="0"/>
    <x v="0"/>
    <x v="0"/>
    <s v="December 17, 1980 (United States)"/>
    <n v="6.1"/>
    <n v="18000"/>
    <x v="6"/>
    <s v="Stanford Sherman"/>
    <x v="6"/>
    <x v="0"/>
    <n v="15000000"/>
    <n v="70687344"/>
    <x v="6"/>
    <n v="116"/>
    <x v="2"/>
    <n v="55687344"/>
    <s v="Profit"/>
    <x v="0"/>
    <s v="United States)"/>
  </r>
  <r>
    <x v="7"/>
    <x v="1"/>
    <x v="1"/>
    <x v="0"/>
    <s v="October 10, 1980 (United States)"/>
    <n v="6.2"/>
    <n v="24000"/>
    <x v="7"/>
    <s v="Nancy Meyers"/>
    <x v="7"/>
    <x v="0"/>
    <n v="10000000"/>
    <n v="69847348"/>
    <x v="7"/>
    <n v="109"/>
    <x v="2"/>
    <n v="59847348"/>
    <s v="Profit"/>
    <x v="0"/>
    <s v="United States)"/>
  </r>
  <r>
    <x v="8"/>
    <x v="0"/>
    <x v="2"/>
    <x v="0"/>
    <s v="March 7, 1980 (United States)"/>
    <n v="7.5"/>
    <n v="17000"/>
    <x v="8"/>
    <s v="Thomas Rickman"/>
    <x v="8"/>
    <x v="0"/>
    <n v="20500000"/>
    <n v="67182787"/>
    <x v="1"/>
    <n v="124"/>
    <x v="1"/>
    <n v="46682787"/>
    <s v="Profit"/>
    <x v="0"/>
    <s v="United States)"/>
  </r>
  <r>
    <x v="9"/>
    <x v="0"/>
    <x v="0"/>
    <x v="0"/>
    <s v="August 15, 1980 (United States)"/>
    <n v="5.3"/>
    <n v="15000"/>
    <x v="9"/>
    <s v="Hal Needham"/>
    <x v="9"/>
    <x v="0"/>
    <n v="20500000"/>
    <n v="66132626"/>
    <x v="1"/>
    <n v="100"/>
    <x v="2"/>
    <n v="45632626"/>
    <s v="Profit"/>
    <x v="0"/>
    <s v="United States)"/>
  </r>
  <r>
    <x v="10"/>
    <x v="1"/>
    <x v="3"/>
    <x v="0"/>
    <s v="July 2, 1980 (United States)"/>
    <n v="5.8"/>
    <n v="65000"/>
    <x v="10"/>
    <s v="Henry De Vere Stacpoole"/>
    <x v="10"/>
    <x v="0"/>
    <n v="4500000"/>
    <n v="58853106"/>
    <x v="4"/>
    <n v="104"/>
    <x v="2"/>
    <n v="54353106"/>
    <s v="Profit"/>
    <x v="0"/>
    <s v="United States)"/>
  </r>
  <r>
    <x v="11"/>
    <x v="1"/>
    <x v="4"/>
    <x v="0"/>
    <s v="September 19, 1980 (United States)"/>
    <n v="7.7"/>
    <n v="49000"/>
    <x v="11"/>
    <s v="Judith Guest"/>
    <x v="11"/>
    <x v="0"/>
    <n v="6000000"/>
    <n v="54766923"/>
    <x v="5"/>
    <n v="124"/>
    <x v="1"/>
    <n v="48766923"/>
    <s v="Profit"/>
    <x v="0"/>
    <s v="United States)"/>
  </r>
  <r>
    <x v="12"/>
    <x v="0"/>
    <x v="3"/>
    <x v="0"/>
    <s v="December 12, 1980 (United States)"/>
    <n v="5.3"/>
    <n v="30000"/>
    <x v="12"/>
    <s v="Jules Feiffer"/>
    <x v="12"/>
    <x v="0"/>
    <n v="20000000"/>
    <n v="49823037"/>
    <x v="5"/>
    <n v="114"/>
    <x v="2"/>
    <n v="29823037"/>
    <s v="Profit"/>
    <x v="0"/>
    <s v="United States)"/>
  </r>
  <r>
    <x v="13"/>
    <x v="1"/>
    <x v="4"/>
    <x v="0"/>
    <s v="June 13, 1980 (United States)"/>
    <n v="8.4"/>
    <n v="927000"/>
    <x v="13"/>
    <s v="Stephen King"/>
    <x v="13"/>
    <x v="1"/>
    <n v="19000000"/>
    <n v="46998772"/>
    <x v="7"/>
    <n v="146"/>
    <x v="1"/>
    <n v="27998772"/>
    <s v="Profit"/>
    <x v="0"/>
    <s v="United States)"/>
  </r>
  <r>
    <x v="14"/>
    <x v="0"/>
    <x v="4"/>
    <x v="0"/>
    <s v="June 6, 1980 (United States)"/>
    <n v="6.4"/>
    <n v="14000"/>
    <x v="14"/>
    <s v="Aaron Latham"/>
    <x v="14"/>
    <x v="0"/>
    <n v="20500000"/>
    <n v="46918287"/>
    <x v="5"/>
    <n v="132"/>
    <x v="2"/>
    <n v="26418287"/>
    <s v="Profit"/>
    <x v="0"/>
    <s v="United States)"/>
  </r>
  <r>
    <x v="15"/>
    <x v="0"/>
    <x v="1"/>
    <x v="0"/>
    <s v="December 19, 1980 (United States)"/>
    <n v="6.7"/>
    <n v="9100"/>
    <x v="15"/>
    <s v="Neil Simon"/>
    <x v="7"/>
    <x v="0"/>
    <n v="20500000"/>
    <n v="43995918"/>
    <x v="8"/>
    <n v="102"/>
    <x v="2"/>
    <n v="23495918"/>
    <s v="Profit"/>
    <x v="0"/>
    <s v="United States)"/>
  </r>
  <r>
    <x v="16"/>
    <x v="1"/>
    <x v="1"/>
    <x v="0"/>
    <s v="July 18, 1980 (United States)"/>
    <n v="6.1"/>
    <n v="12000"/>
    <x v="16"/>
    <s v="Tommy Chong"/>
    <x v="15"/>
    <x v="0"/>
    <n v="20500000"/>
    <n v="41675194"/>
    <x v="1"/>
    <n v="99"/>
    <x v="2"/>
    <n v="21175194"/>
    <s v="Profit"/>
    <x v="0"/>
    <s v="United States)"/>
  </r>
  <r>
    <x v="17"/>
    <x v="1"/>
    <x v="1"/>
    <x v="0"/>
    <s v="July 25, 1980 (United States)"/>
    <n v="7.3"/>
    <n v="108000"/>
    <x v="17"/>
    <s v="Brian Doyle-Murray"/>
    <x v="16"/>
    <x v="0"/>
    <n v="6000000"/>
    <n v="39846344"/>
    <x v="9"/>
    <n v="98"/>
    <x v="1"/>
    <n v="33846344"/>
    <s v="Profit"/>
    <x v="0"/>
    <s v="United States)"/>
  </r>
  <r>
    <x v="18"/>
    <x v="1"/>
    <x v="5"/>
    <x v="0"/>
    <s v="May 9, 1980 (United States)"/>
    <n v="6.4"/>
    <n v="123000"/>
    <x v="18"/>
    <s v="Victor Miller"/>
    <x v="17"/>
    <x v="0"/>
    <n v="550000"/>
    <n v="39754601"/>
    <x v="5"/>
    <n v="95"/>
    <x v="2"/>
    <n v="39204601"/>
    <s v="Profit"/>
    <x v="0"/>
    <s v="United States)"/>
  </r>
  <r>
    <x v="19"/>
    <x v="1"/>
    <x v="6"/>
    <x v="0"/>
    <s v="June 20, 1980 (United States)"/>
    <n v="7.2"/>
    <n v="17000"/>
    <x v="19"/>
    <s v="W.D. Richter"/>
    <x v="18"/>
    <x v="0"/>
    <n v="9000000"/>
    <n v="37121708"/>
    <x v="10"/>
    <n v="131"/>
    <x v="1"/>
    <n v="28121708"/>
    <s v="Profit"/>
    <x v="0"/>
    <s v="United States)"/>
  </r>
  <r>
    <x v="20"/>
    <x v="1"/>
    <x v="1"/>
    <x v="0"/>
    <s v="March 21, 1980 (United States)"/>
    <n v="6.5"/>
    <n v="5100"/>
    <x v="20"/>
    <s v="Kimi Peck"/>
    <x v="19"/>
    <x v="0"/>
    <n v="20500000"/>
    <n v="34326249"/>
    <x v="11"/>
    <n v="96"/>
    <x v="2"/>
    <n v="13826249"/>
    <s v="Profit"/>
    <x v="0"/>
    <s v="United States)"/>
  </r>
  <r>
    <x v="21"/>
    <x v="1"/>
    <x v="6"/>
    <x v="0"/>
    <s v="July 25, 1980 (United States)"/>
    <n v="7.1"/>
    <n v="37000"/>
    <x v="21"/>
    <s v="Brian De Palma"/>
    <x v="20"/>
    <x v="0"/>
    <n v="6500000"/>
    <n v="31899000"/>
    <x v="12"/>
    <n v="104"/>
    <x v="1"/>
    <n v="25399000"/>
    <s v="Profit"/>
    <x v="0"/>
    <s v="United States)"/>
  </r>
  <r>
    <x v="22"/>
    <x v="0"/>
    <x v="3"/>
    <x v="0"/>
    <s v="October 26, 1984 (United States)"/>
    <n v="7.3"/>
    <n v="54000"/>
    <x v="22"/>
    <s v="Jamie Uys"/>
    <x v="21"/>
    <x v="2"/>
    <n v="5000000"/>
    <n v="30031783"/>
    <x v="13"/>
    <n v="109"/>
    <x v="1"/>
    <n v="25031783"/>
    <s v="Profit"/>
    <x v="0"/>
    <s v="United States)"/>
  </r>
  <r>
    <x v="23"/>
    <x v="0"/>
    <x v="4"/>
    <x v="0"/>
    <s v="December 19, 1980 (United States)"/>
    <n v="5.9"/>
    <n v="4000"/>
    <x v="23"/>
    <s v="Samson Raphaelson"/>
    <x v="22"/>
    <x v="0"/>
    <n v="20500000"/>
    <n v="27118000"/>
    <x v="14"/>
    <n v="115"/>
    <x v="2"/>
    <n v="6618000"/>
    <s v="Profit"/>
    <x v="0"/>
    <s v="United States)"/>
  </r>
  <r>
    <x v="24"/>
    <x v="0"/>
    <x v="0"/>
    <x v="0"/>
    <s v="June 11, 1980 (United States)"/>
    <n v="6.1"/>
    <n v="11000"/>
    <x v="24"/>
    <s v="Dennis Hackin"/>
    <x v="6"/>
    <x v="0"/>
    <n v="6500000"/>
    <n v="24265659"/>
    <x v="7"/>
    <n v="116"/>
    <x v="2"/>
    <n v="17765659"/>
    <s v="Profit"/>
    <x v="0"/>
    <s v="United States)"/>
  </r>
  <r>
    <x v="25"/>
    <x v="1"/>
    <x v="2"/>
    <x v="0"/>
    <s v="December 19, 1980 (United States)"/>
    <n v="8.1999999999999993"/>
    <n v="330000"/>
    <x v="25"/>
    <s v="Jake LaMotta"/>
    <x v="23"/>
    <x v="0"/>
    <n v="18000000"/>
    <n v="23402427"/>
    <x v="15"/>
    <n v="129"/>
    <x v="1"/>
    <n v="5402427"/>
    <s v="Profit"/>
    <x v="0"/>
    <s v="United States)"/>
  </r>
  <r>
    <x v="26"/>
    <x v="0"/>
    <x v="7"/>
    <x v="0"/>
    <s v="August 8, 1980 (United States)"/>
    <n v="5.3"/>
    <n v="12000"/>
    <x v="26"/>
    <s v="Richard Christian Danus"/>
    <x v="24"/>
    <x v="0"/>
    <n v="20000000"/>
    <n v="22762571"/>
    <x v="1"/>
    <n v="96"/>
    <x v="2"/>
    <n v="2762571"/>
    <s v="Profit"/>
    <x v="0"/>
    <s v="United States)"/>
  </r>
  <r>
    <x v="27"/>
    <x v="1"/>
    <x v="6"/>
    <x v="0"/>
    <s v="February 1, 1980 (United States)"/>
    <n v="6.2"/>
    <n v="22000"/>
    <x v="27"/>
    <s v="Paul Schrader"/>
    <x v="25"/>
    <x v="0"/>
    <n v="4800000"/>
    <n v="22743674"/>
    <x v="5"/>
    <n v="117"/>
    <x v="2"/>
    <n v="17943674"/>
    <s v="Profit"/>
    <x v="0"/>
    <s v="United States)"/>
  </r>
  <r>
    <x v="28"/>
    <x v="0"/>
    <x v="1"/>
    <x v="0"/>
    <s v="September 26, 1980 (United States)"/>
    <n v="7.1"/>
    <n v="8900"/>
    <x v="28"/>
    <s v="Alan Ormsby"/>
    <x v="26"/>
    <x v="0"/>
    <n v="20500000"/>
    <n v="22482952"/>
    <x v="10"/>
    <n v="102"/>
    <x v="1"/>
    <n v="1982952"/>
    <s v="Profit"/>
    <x v="0"/>
    <s v="United States)"/>
  </r>
  <r>
    <x v="29"/>
    <x v="1"/>
    <x v="5"/>
    <x v="0"/>
    <s v="February 8, 1980 (United States)"/>
    <n v="6.8"/>
    <n v="66000"/>
    <x v="29"/>
    <s v="John Carpenter"/>
    <x v="27"/>
    <x v="0"/>
    <n v="1000000"/>
    <n v="21448782"/>
    <x v="16"/>
    <n v="89"/>
    <x v="2"/>
    <n v="20448782"/>
    <s v="Profit"/>
    <x v="0"/>
    <s v="United States)"/>
  </r>
  <r>
    <x v="30"/>
    <x v="1"/>
    <x v="4"/>
    <x v="0"/>
    <s v="May 16, 1980 (United States)"/>
    <n v="6.6"/>
    <n v="21000"/>
    <x v="30"/>
    <s v="Christopher Gore"/>
    <x v="28"/>
    <x v="0"/>
    <n v="20500000"/>
    <n v="21202829"/>
    <x v="17"/>
    <n v="134"/>
    <x v="2"/>
    <n v="702829"/>
    <s v="Profit"/>
    <x v="0"/>
    <s v="United States)"/>
  </r>
  <r>
    <x v="31"/>
    <x v="0"/>
    <x v="0"/>
    <x v="0"/>
    <s v="August 1, 1980 (United States)"/>
    <n v="5"/>
    <n v="4100"/>
    <x v="31"/>
    <s v="Adam Kennedy"/>
    <x v="29"/>
    <x v="1"/>
    <n v="36000000"/>
    <n v="20205757"/>
    <x v="18"/>
    <n v="115"/>
    <x v="2"/>
    <n v="-15794243"/>
    <s v="Loss"/>
    <x v="0"/>
    <s v="United States)"/>
  </r>
  <r>
    <x v="32"/>
    <x v="0"/>
    <x v="4"/>
    <x v="0"/>
    <s v="July 3, 1980 (Australia)"/>
    <n v="7.9"/>
    <n v="13000"/>
    <x v="32"/>
    <s v="Jonathan Hardy"/>
    <x v="30"/>
    <x v="3"/>
    <n v="20500000"/>
    <n v="20205757"/>
    <x v="19"/>
    <n v="107"/>
    <x v="1"/>
    <n v="-294243"/>
    <s v="Loss"/>
    <x v="0"/>
    <s v="Australia)"/>
  </r>
  <r>
    <x v="33"/>
    <x v="1"/>
    <x v="5"/>
    <x v="0"/>
    <s v="November 7, 1980 (United States)"/>
    <n v="4.5999999999999996"/>
    <n v="3900"/>
    <x v="33"/>
    <s v="Ulli Lommel"/>
    <x v="31"/>
    <x v="0"/>
    <n v="300000"/>
    <n v="20205757"/>
    <x v="20"/>
    <n v="82"/>
    <x v="2"/>
    <n v="19905757"/>
    <s v="Profit"/>
    <x v="0"/>
    <s v="United States)"/>
  </r>
  <r>
    <x v="34"/>
    <x v="0"/>
    <x v="2"/>
    <x v="0"/>
    <s v="May 16, 1981 (Japan)"/>
    <n v="8.3000000000000007"/>
    <n v="15000"/>
    <x v="34"/>
    <s v="David Butler"/>
    <x v="32"/>
    <x v="4"/>
    <n v="35000000"/>
    <n v="20205757"/>
    <x v="21"/>
    <n v="173"/>
    <x v="1"/>
    <n v="-14794243"/>
    <s v="Loss"/>
    <x v="0"/>
    <s v="Japan)"/>
  </r>
  <r>
    <x v="35"/>
    <x v="0"/>
    <x v="2"/>
    <x v="0"/>
    <s v="June 20, 1980 (United States)"/>
    <n v="4.2"/>
    <n v="3700"/>
    <x v="35"/>
    <s v="Bronte Woodard"/>
    <x v="33"/>
    <x v="0"/>
    <n v="20000000"/>
    <n v="20205757"/>
    <x v="14"/>
    <n v="124"/>
    <x v="2"/>
    <n v="205757"/>
    <s v="Profit"/>
    <x v="0"/>
    <s v="United States)"/>
  </r>
  <r>
    <x v="36"/>
    <x v="0"/>
    <x v="1"/>
    <x v="0"/>
    <s v="November 21, 1980 (United States)"/>
    <n v="6.7"/>
    <n v="2900"/>
    <x v="36"/>
    <s v="Tim Conway"/>
    <x v="34"/>
    <x v="0"/>
    <n v="20500000"/>
    <n v="20205757"/>
    <x v="22"/>
    <n v="91"/>
    <x v="2"/>
    <n v="-294243"/>
    <s v="Loss"/>
    <x v="0"/>
    <s v="United States)"/>
  </r>
  <r>
    <x v="37"/>
    <x v="0"/>
    <x v="8"/>
    <x v="0"/>
    <s v="March 13, 1981 (Ireland)"/>
    <n v="5.3"/>
    <n v="2400"/>
    <x v="37"/>
    <s v="Ken Pettus"/>
    <x v="35"/>
    <x v="0"/>
    <n v="11000000"/>
    <n v="20205757"/>
    <x v="23"/>
    <n v="97"/>
    <x v="2"/>
    <n v="9205757"/>
    <s v="Profit"/>
    <x v="0"/>
    <s v="Ireland)"/>
  </r>
  <r>
    <x v="38"/>
    <x v="1"/>
    <x v="1"/>
    <x v="0"/>
    <s v="February 5, 1981 (Argentina)"/>
    <n v="5.5"/>
    <n v="875"/>
    <x v="38"/>
    <s v="Eleanor Bergstein"/>
    <x v="36"/>
    <x v="0"/>
    <n v="20500000"/>
    <n v="20205757"/>
    <x v="8"/>
    <n v="91"/>
    <x v="2"/>
    <n v="-294243"/>
    <s v="Loss"/>
    <x v="0"/>
    <s v="Argentina)"/>
  </r>
  <r>
    <x v="39"/>
    <x v="0"/>
    <x v="1"/>
    <x v="0"/>
    <s v="February 11, 1980 (Soviet Union)"/>
    <n v="8.1"/>
    <n v="12000"/>
    <x v="39"/>
    <s v="Valentin Chernykh"/>
    <x v="37"/>
    <x v="5"/>
    <n v="900000"/>
    <n v="20205757"/>
    <x v="24"/>
    <n v="150"/>
    <x v="1"/>
    <n v="19305757"/>
    <s v="Profit"/>
    <x v="0"/>
    <s v="Soviet Union)"/>
  </r>
  <r>
    <x v="40"/>
    <x v="0"/>
    <x v="3"/>
    <x v="0"/>
    <s v="November 18, 1983 (Sweden)"/>
    <n v="6.9"/>
    <n v="1000"/>
    <x v="40"/>
    <s v="Ray Goldrup"/>
    <x v="38"/>
    <x v="0"/>
    <n v="3000000"/>
    <n v="20205757"/>
    <x v="25"/>
    <n v="108"/>
    <x v="2"/>
    <n v="17205757"/>
    <s v="Profit"/>
    <x v="0"/>
    <s v="Sweden)"/>
  </r>
  <r>
    <x v="41"/>
    <x v="1"/>
    <x v="5"/>
    <x v="0"/>
    <s v="December 25, 1980 (United States)"/>
    <n v="6.9"/>
    <n v="33000"/>
    <x v="41"/>
    <s v="Paddy Chayefsky"/>
    <x v="39"/>
    <x v="0"/>
    <n v="20500000"/>
    <n v="19853892"/>
    <x v="7"/>
    <n v="102"/>
    <x v="2"/>
    <n v="-646108"/>
    <s v="Loss"/>
    <x v="0"/>
    <s v="United States)"/>
  </r>
  <r>
    <x v="42"/>
    <x v="1"/>
    <x v="6"/>
    <x v="0"/>
    <s v="February 15, 1980 (United States)"/>
    <n v="6.5"/>
    <n v="20000"/>
    <x v="42"/>
    <s v="William Friedkin"/>
    <x v="40"/>
    <x v="6"/>
    <n v="11000000"/>
    <n v="19814523"/>
    <x v="26"/>
    <n v="102"/>
    <x v="2"/>
    <n v="8814523"/>
    <s v="Profit"/>
    <x v="0"/>
    <s v="United States)"/>
  </r>
  <r>
    <x v="43"/>
    <x v="1"/>
    <x v="0"/>
    <x v="0"/>
    <s v="August 15, 1980 (United States)"/>
    <n v="5.0999999999999996"/>
    <n v="5200"/>
    <x v="43"/>
    <s v="Leigh Chapman"/>
    <x v="41"/>
    <x v="0"/>
    <n v="4000000"/>
    <n v="18971000"/>
    <x v="27"/>
    <n v="103"/>
    <x v="2"/>
    <n v="14971000"/>
    <s v="Profit"/>
    <x v="0"/>
    <s v="United States)"/>
  </r>
  <r>
    <x v="44"/>
    <x v="2"/>
    <x v="3"/>
    <x v="0"/>
    <s v="June 25, 1980 (United States)"/>
    <n v="5"/>
    <n v="5300"/>
    <x v="44"/>
    <s v="Don Tait"/>
    <x v="42"/>
    <x v="0"/>
    <n v="20500000"/>
    <n v="18000000"/>
    <x v="28"/>
    <n v="100"/>
    <x v="2"/>
    <n v="-2500000"/>
    <s v="Loss"/>
    <x v="0"/>
    <s v="United States)"/>
  </r>
  <r>
    <x v="45"/>
    <x v="0"/>
    <x v="4"/>
    <x v="0"/>
    <s v="July 18, 1980 (United States)"/>
    <n v="6.3"/>
    <n v="1400"/>
    <x v="45"/>
    <s v="GÃ¶sta Stevens"/>
    <x v="43"/>
    <x v="0"/>
    <n v="20500000"/>
    <n v="17815212"/>
    <x v="29"/>
    <n v="119"/>
    <x v="2"/>
    <n v="-2684788"/>
    <s v="Loss"/>
    <x v="0"/>
    <s v="United States)"/>
  </r>
  <r>
    <x v="46"/>
    <x v="0"/>
    <x v="0"/>
    <x v="0"/>
    <s v="August 1, 1980 (United States)"/>
    <n v="6.7"/>
    <n v="22000"/>
    <x v="46"/>
    <s v="Thomas Hunter"/>
    <x v="44"/>
    <x v="0"/>
    <n v="12000000"/>
    <n v="16647800"/>
    <x v="30"/>
    <n v="103"/>
    <x v="2"/>
    <n v="4647800"/>
    <s v="Profit"/>
    <x v="0"/>
    <s v="United States)"/>
  </r>
  <r>
    <x v="47"/>
    <x v="0"/>
    <x v="1"/>
    <x v="0"/>
    <s v="February 8, 1980 (United States)"/>
    <n v="6"/>
    <n v="1500"/>
    <x v="47"/>
    <s v="AJ Carothers"/>
    <x v="45"/>
    <x v="0"/>
    <n v="20500000"/>
    <n v="15934737"/>
    <x v="31"/>
    <n v="98"/>
    <x v="2"/>
    <n v="-4565263"/>
    <s v="Loss"/>
    <x v="0"/>
    <s v="United States)"/>
  </r>
  <r>
    <x v="48"/>
    <x v="1"/>
    <x v="2"/>
    <x v="0"/>
    <s v="May 16, 1980 (United States)"/>
    <n v="7"/>
    <n v="10000"/>
    <x v="48"/>
    <s v="Bill Bryden"/>
    <x v="46"/>
    <x v="0"/>
    <n v="10000000"/>
    <n v="15795189"/>
    <x v="32"/>
    <n v="100"/>
    <x v="1"/>
    <n v="5795189"/>
    <s v="Profit"/>
    <x v="0"/>
    <s v="United States)"/>
  </r>
  <r>
    <x v="49"/>
    <x v="1"/>
    <x v="0"/>
    <x v="0"/>
    <s v="June 13, 1980 (United States)"/>
    <n v="5.3"/>
    <n v="3900"/>
    <x v="49"/>
    <s v="Peter Benchley"/>
    <x v="20"/>
    <x v="0"/>
    <n v="22000000"/>
    <n v="15716828"/>
    <x v="1"/>
    <n v="109"/>
    <x v="2"/>
    <n v="-6283172"/>
    <s v="Loss"/>
    <x v="0"/>
    <s v="United States)"/>
  </r>
  <r>
    <x v="50"/>
    <x v="1"/>
    <x v="1"/>
    <x v="0"/>
    <s v="December 25, 1980 (United States)"/>
    <n v="4.3"/>
    <n v="593"/>
    <x v="50"/>
    <s v="Buck Henry"/>
    <x v="47"/>
    <x v="0"/>
    <n v="20500000"/>
    <n v="15198912"/>
    <x v="33"/>
    <n v="97"/>
    <x v="2"/>
    <n v="-5301088"/>
    <s v="Loss"/>
    <x v="0"/>
    <s v="United States)"/>
  </r>
  <r>
    <x v="51"/>
    <x v="1"/>
    <x v="5"/>
    <x v="0"/>
    <s v="July 18, 1980 (United States)"/>
    <n v="5.4"/>
    <n v="16000"/>
    <x v="51"/>
    <s v="William Gray"/>
    <x v="48"/>
    <x v="7"/>
    <n v="20500000"/>
    <n v="14796236"/>
    <x v="34"/>
    <n v="92"/>
    <x v="2"/>
    <n v="-5703764"/>
    <s v="Loss"/>
    <x v="0"/>
    <s v="United States)"/>
  </r>
  <r>
    <x v="52"/>
    <x v="0"/>
    <x v="0"/>
    <x v="0"/>
    <s v="May 9, 1980 (United States)"/>
    <n v="5.0999999999999996"/>
    <n v="3100"/>
    <x v="52"/>
    <s v="Mel Brooks"/>
    <x v="49"/>
    <x v="0"/>
    <n v="15000000"/>
    <n v="14662035"/>
    <x v="1"/>
    <n v="94"/>
    <x v="2"/>
    <n v="-337965"/>
    <s v="Loss"/>
    <x v="0"/>
    <s v="United States)"/>
  </r>
  <r>
    <x v="53"/>
    <x v="0"/>
    <x v="1"/>
    <x v="0"/>
    <s v="October 3, 1980 (United States)"/>
    <n v="5.2"/>
    <n v="2100"/>
    <x v="53"/>
    <s v="Josh Greenfeld"/>
    <x v="50"/>
    <x v="0"/>
    <n v="20500000"/>
    <n v="14504277"/>
    <x v="7"/>
    <n v="94"/>
    <x v="2"/>
    <n v="-5995723"/>
    <s v="Loss"/>
    <x v="0"/>
    <s v="United States)"/>
  </r>
  <r>
    <x v="54"/>
    <x v="0"/>
    <x v="4"/>
    <x v="0"/>
    <s v="December 3, 1980 (United States)"/>
    <n v="6.7"/>
    <n v="1900"/>
    <x v="54"/>
    <s v="Joel Oliansky"/>
    <x v="51"/>
    <x v="0"/>
    <n v="20500000"/>
    <n v="14287755"/>
    <x v="8"/>
    <n v="123"/>
    <x v="2"/>
    <n v="-6212245"/>
    <s v="Loss"/>
    <x v="0"/>
    <s v="United States)"/>
  </r>
  <r>
    <x v="55"/>
    <x v="0"/>
    <x v="1"/>
    <x v="0"/>
    <s v="June 13, 1980 (United States)"/>
    <n v="4.7"/>
    <n v="1800"/>
    <x v="55"/>
    <s v="Guy Thomas"/>
    <x v="52"/>
    <x v="0"/>
    <n v="20500000"/>
    <n v="14155617"/>
    <x v="4"/>
    <n v="103"/>
    <x v="2"/>
    <n v="-6344383"/>
    <s v="Loss"/>
    <x v="0"/>
    <s v="United States)"/>
  </r>
  <r>
    <x v="56"/>
    <x v="2"/>
    <x v="3"/>
    <x v="0"/>
    <s v="June 25, 1980 (United States)"/>
    <n v="5.8"/>
    <n v="1300"/>
    <x v="56"/>
    <s v="Ernest K. Gann"/>
    <x v="53"/>
    <x v="0"/>
    <n v="6000000"/>
    <n v="11000000"/>
    <x v="28"/>
    <n v="97"/>
    <x v="2"/>
    <n v="5000000"/>
    <s v="Profit"/>
    <x v="0"/>
    <s v="United States)"/>
  </r>
  <r>
    <x v="57"/>
    <x v="0"/>
    <x v="1"/>
    <x v="0"/>
    <s v="August 8, 1980 (United States)"/>
    <n v="5.0999999999999996"/>
    <n v="2000"/>
    <x v="57"/>
    <s v="Rudy Dochtermann"/>
    <x v="54"/>
    <x v="0"/>
    <n v="20500000"/>
    <n v="10697276"/>
    <x v="35"/>
    <n v="100"/>
    <x v="2"/>
    <n v="-9802724"/>
    <s v="Loss"/>
    <x v="0"/>
    <s v="United States)"/>
  </r>
  <r>
    <x v="58"/>
    <x v="0"/>
    <x v="1"/>
    <x v="0"/>
    <s v="September 26, 1980 (United States)"/>
    <n v="7.3"/>
    <n v="22000"/>
    <x v="58"/>
    <s v="Woody Allen"/>
    <x v="55"/>
    <x v="0"/>
    <n v="10000000"/>
    <n v="10389003"/>
    <x v="36"/>
    <n v="89"/>
    <x v="1"/>
    <n v="389003"/>
    <s v="Profit"/>
    <x v="0"/>
    <s v="United States)"/>
  </r>
  <r>
    <x v="59"/>
    <x v="1"/>
    <x v="1"/>
    <x v="0"/>
    <s v="May 30, 1980 (United States)"/>
    <n v="6.3"/>
    <n v="4300"/>
    <x v="59"/>
    <s v="Floyd Mutrux"/>
    <x v="56"/>
    <x v="0"/>
    <n v="4000000"/>
    <n v="10000000"/>
    <x v="37"/>
    <n v="91"/>
    <x v="2"/>
    <n v="6000000"/>
    <s v="Profit"/>
    <x v="0"/>
    <s v="United States)"/>
  </r>
  <r>
    <x v="60"/>
    <x v="1"/>
    <x v="1"/>
    <x v="0"/>
    <s v="March 28, 1980 (United States)"/>
    <n v="6.6"/>
    <n v="915"/>
    <x v="60"/>
    <s v="Cyra McFadden"/>
    <x v="57"/>
    <x v="0"/>
    <n v="20500000"/>
    <n v="9870727"/>
    <x v="5"/>
    <n v="86"/>
    <x v="2"/>
    <n v="-10629273"/>
    <s v="Loss"/>
    <x v="0"/>
    <s v="United States)"/>
  </r>
  <r>
    <x v="61"/>
    <x v="0"/>
    <x v="4"/>
    <x v="0"/>
    <s v="October 3, 1980 (United States)"/>
    <n v="7.2"/>
    <n v="27000"/>
    <x v="61"/>
    <s v="Richard Matheson"/>
    <x v="58"/>
    <x v="0"/>
    <n v="5100000"/>
    <n v="9709597"/>
    <x v="38"/>
    <n v="103"/>
    <x v="1"/>
    <n v="4609597"/>
    <s v="Profit"/>
    <x v="0"/>
    <s v="United States)"/>
  </r>
  <r>
    <x v="62"/>
    <x v="1"/>
    <x v="5"/>
    <x v="0"/>
    <s v="October 31, 1980 (United States)"/>
    <n v="4.8"/>
    <n v="2000"/>
    <x v="62"/>
    <s v="Allan Scott"/>
    <x v="59"/>
    <x v="1"/>
    <n v="20500000"/>
    <n v="8415112"/>
    <x v="14"/>
    <n v="101"/>
    <x v="2"/>
    <n v="-12084888"/>
    <s v="Loss"/>
    <x v="0"/>
    <s v="United States)"/>
  </r>
  <r>
    <x v="63"/>
    <x v="0"/>
    <x v="1"/>
    <x v="0"/>
    <s v="February 1, 1980 (United States)"/>
    <n v="6.3"/>
    <n v="2000"/>
    <x v="63"/>
    <s v="Anne Bancroft"/>
    <x v="60"/>
    <x v="0"/>
    <n v="20500000"/>
    <n v="7653061"/>
    <x v="39"/>
    <n v="93"/>
    <x v="2"/>
    <n v="-12846939"/>
    <s v="Loss"/>
    <x v="0"/>
    <s v="United States)"/>
  </r>
  <r>
    <x v="64"/>
    <x v="1"/>
    <x v="0"/>
    <x v="0"/>
    <s v="June 27, 1980 (United States)"/>
    <n v="7.1"/>
    <n v="9000"/>
    <x v="64"/>
    <s v="Lawrence B. Marcus"/>
    <x v="61"/>
    <x v="0"/>
    <n v="3500000"/>
    <n v="7063886"/>
    <x v="40"/>
    <n v="131"/>
    <x v="1"/>
    <n v="3563886"/>
    <s v="Profit"/>
    <x v="0"/>
    <s v="United States)"/>
  </r>
  <r>
    <x v="65"/>
    <x v="1"/>
    <x v="1"/>
    <x v="0"/>
    <s v="February 15, 1981 (United States)"/>
    <n v="5.8"/>
    <n v="1900"/>
    <x v="65"/>
    <s v="Jean Poiret"/>
    <x v="62"/>
    <x v="8"/>
    <n v="20500000"/>
    <n v="6950125"/>
    <x v="41"/>
    <n v="102"/>
    <x v="2"/>
    <n v="-13549875"/>
    <s v="Loss"/>
    <x v="0"/>
    <s v="United States)"/>
  </r>
  <r>
    <x v="66"/>
    <x v="1"/>
    <x v="2"/>
    <x v="0"/>
    <s v="April 25, 1980 (United States)"/>
    <n v="6.6"/>
    <n v="11000"/>
    <x v="66"/>
    <s v="Hunter S. Thompson"/>
    <x v="63"/>
    <x v="0"/>
    <n v="20500000"/>
    <n v="6659377"/>
    <x v="1"/>
    <n v="99"/>
    <x v="2"/>
    <n v="-13840623"/>
    <s v="Loss"/>
    <x v="0"/>
    <s v="United States)"/>
  </r>
  <r>
    <x v="67"/>
    <x v="1"/>
    <x v="1"/>
    <x v="0"/>
    <s v="May 23, 1980 (United States)"/>
    <n v="4.3"/>
    <n v="740"/>
    <x v="67"/>
    <s v="Chuck Barris"/>
    <x v="64"/>
    <x v="0"/>
    <n v="20500000"/>
    <n v="6621520"/>
    <x v="42"/>
    <n v="89"/>
    <x v="2"/>
    <n v="-13878480"/>
    <s v="Loss"/>
    <x v="0"/>
    <s v="United States)"/>
  </r>
  <r>
    <x v="68"/>
    <x v="1"/>
    <x v="1"/>
    <x v="0"/>
    <s v="October 24, 1980 (United States)"/>
    <n v="6"/>
    <n v="11000"/>
    <x v="68"/>
    <s v="Robert Jaffe"/>
    <x v="65"/>
    <x v="0"/>
    <n v="3000000"/>
    <n v="6342668"/>
    <x v="43"/>
    <n v="101"/>
    <x v="2"/>
    <n v="3342668"/>
    <s v="Profit"/>
    <x v="0"/>
    <s v="United States)"/>
  </r>
  <r>
    <x v="69"/>
    <x v="0"/>
    <x v="1"/>
    <x v="0"/>
    <s v="March 21, 1980 (United States)"/>
    <n v="6.3"/>
    <n v="1400"/>
    <x v="69"/>
    <s v="Damon Runyon"/>
    <x v="66"/>
    <x v="0"/>
    <n v="20500000"/>
    <n v="6321392"/>
    <x v="1"/>
    <n v="103"/>
    <x v="2"/>
    <n v="-14178608"/>
    <s v="Loss"/>
    <x v="0"/>
    <s v="United States)"/>
  </r>
  <r>
    <x v="70"/>
    <x v="0"/>
    <x v="1"/>
    <x v="0"/>
    <s v="July 11, 1980 (United States)"/>
    <n v="5.4"/>
    <n v="2400"/>
    <x v="70"/>
    <s v="Rod Browning"/>
    <x v="16"/>
    <x v="0"/>
    <n v="6000000"/>
    <n v="6216067"/>
    <x v="44"/>
    <n v="103"/>
    <x v="2"/>
    <n v="216067"/>
    <s v="Profit"/>
    <x v="0"/>
    <s v="United States)"/>
  </r>
  <r>
    <x v="71"/>
    <x v="0"/>
    <x v="1"/>
    <x v="0"/>
    <s v="September 26, 1980 (United States)"/>
    <n v="5.5"/>
    <n v="965"/>
    <x v="71"/>
    <s v="Marty Feldman"/>
    <x v="67"/>
    <x v="0"/>
    <n v="20500000"/>
    <n v="5215015"/>
    <x v="1"/>
    <n v="97"/>
    <x v="2"/>
    <n v="-15284985"/>
    <s v="Loss"/>
    <x v="0"/>
    <s v="United States)"/>
  </r>
  <r>
    <x v="72"/>
    <x v="0"/>
    <x v="9"/>
    <x v="0"/>
    <s v="October 9, 1981 (United States)"/>
    <n v="6.3"/>
    <n v="5700"/>
    <x v="72"/>
    <s v="Brian Clemens"/>
    <x v="68"/>
    <x v="0"/>
    <n v="20500000"/>
    <n v="5000000"/>
    <x v="28"/>
    <n v="84"/>
    <x v="2"/>
    <n v="-15500000"/>
    <s v="Loss"/>
    <x v="0"/>
    <s v="United States)"/>
  </r>
  <r>
    <x v="73"/>
    <x v="1"/>
    <x v="1"/>
    <x v="0"/>
    <s v="August 15, 1980 (United States)"/>
    <n v="5.9"/>
    <n v="415"/>
    <x v="73"/>
    <s v="Jean Gruault"/>
    <x v="69"/>
    <x v="0"/>
    <n v="5500000"/>
    <n v="4400000"/>
    <x v="10"/>
    <n v="115"/>
    <x v="2"/>
    <n v="-1100000"/>
    <s v="Loss"/>
    <x v="0"/>
    <s v="United States)"/>
  </r>
  <r>
    <x v="74"/>
    <x v="1"/>
    <x v="1"/>
    <x v="0"/>
    <s v="September 19, 1980 (United States)"/>
    <n v="6.8"/>
    <n v="4500"/>
    <x v="74"/>
    <s v="Bo Goldman"/>
    <x v="70"/>
    <x v="0"/>
    <n v="7000000"/>
    <n v="4309490"/>
    <x v="1"/>
    <n v="95"/>
    <x v="2"/>
    <n v="-2690510"/>
    <s v="Loss"/>
    <x v="0"/>
    <s v="United States)"/>
  </r>
  <r>
    <x v="75"/>
    <x v="0"/>
    <x v="1"/>
    <x v="0"/>
    <s v="June 13, 1980 (United States)"/>
    <n v="5.2"/>
    <n v="1100"/>
    <x v="75"/>
    <s v="Big Boy Medlin"/>
    <x v="71"/>
    <x v="0"/>
    <n v="20500000"/>
    <n v="4226370"/>
    <x v="45"/>
    <n v="106"/>
    <x v="2"/>
    <n v="-16273630"/>
    <s v="Loss"/>
    <x v="0"/>
    <s v="United States)"/>
  </r>
  <r>
    <x v="76"/>
    <x v="0"/>
    <x v="4"/>
    <x v="0"/>
    <s v="September 26, 1980 (United States)"/>
    <n v="7.3"/>
    <n v="2800"/>
    <x v="76"/>
    <s v="Lewis John Carlino"/>
    <x v="72"/>
    <x v="0"/>
    <n v="20500000"/>
    <n v="3910019"/>
    <x v="1"/>
    <n v="103"/>
    <x v="1"/>
    <n v="-16589981"/>
    <s v="Loss"/>
    <x v="0"/>
    <s v="United States)"/>
  </r>
  <r>
    <x v="77"/>
    <x v="0"/>
    <x v="0"/>
    <x v="0"/>
    <s v="March 28, 1980 (United States)"/>
    <n v="4.5999999999999996"/>
    <n v="2600"/>
    <x v="77"/>
    <s v="Gordon Thomas"/>
    <x v="73"/>
    <x v="0"/>
    <n v="20000000"/>
    <n v="3763988"/>
    <x v="46"/>
    <n v="121"/>
    <x v="2"/>
    <n v="-16236012"/>
    <s v="Loss"/>
    <x v="0"/>
    <s v="United States)"/>
  </r>
  <r>
    <x v="78"/>
    <x v="1"/>
    <x v="3"/>
    <x v="0"/>
    <s v="April 24, 1981 (United States)"/>
    <n v="6.8"/>
    <n v="14000"/>
    <x v="78"/>
    <s v="Michael Cimino"/>
    <x v="74"/>
    <x v="0"/>
    <n v="44000000"/>
    <n v="3484523"/>
    <x v="47"/>
    <n v="219"/>
    <x v="2"/>
    <n v="-40515477"/>
    <s v="Loss"/>
    <x v="0"/>
    <s v="United States)"/>
  </r>
  <r>
    <x v="79"/>
    <x v="0"/>
    <x v="1"/>
    <x v="0"/>
    <s v="October 24, 1980 (United States)"/>
    <n v="5.2"/>
    <n v="351"/>
    <x v="79"/>
    <s v="Martin Donovan"/>
    <x v="75"/>
    <x v="0"/>
    <n v="20500000"/>
    <n v="2806659"/>
    <x v="48"/>
    <n v="97"/>
    <x v="2"/>
    <n v="-17693341"/>
    <s v="Loss"/>
    <x v="0"/>
    <s v="United States)"/>
  </r>
  <r>
    <x v="80"/>
    <x v="1"/>
    <x v="1"/>
    <x v="0"/>
    <s v="March 28, 1980 (United States)"/>
    <n v="6.8"/>
    <n v="599"/>
    <x v="80"/>
    <s v="Anne Beatts"/>
    <x v="76"/>
    <x v="0"/>
    <n v="20500000"/>
    <n v="2261507"/>
    <x v="49"/>
    <n v="96"/>
    <x v="2"/>
    <n v="-18238493"/>
    <s v="Loss"/>
    <x v="0"/>
    <s v="United States)"/>
  </r>
  <r>
    <x v="81"/>
    <x v="1"/>
    <x v="4"/>
    <x v="0"/>
    <s v="January 18, 1980 (United States)"/>
    <n v="4.8"/>
    <n v="643"/>
    <x v="81"/>
    <s v="Barry Siegel"/>
    <x v="77"/>
    <x v="0"/>
    <n v="20500000"/>
    <n v="2128395"/>
    <x v="50"/>
    <n v="96"/>
    <x v="2"/>
    <n v="-18371605"/>
    <s v="Loss"/>
    <x v="0"/>
    <s v="United States)"/>
  </r>
  <r>
    <x v="82"/>
    <x v="1"/>
    <x v="1"/>
    <x v="0"/>
    <s v="January 18, 1980 (United States)"/>
    <n v="5.5"/>
    <n v="585"/>
    <x v="82"/>
    <s v="Jay Presson Allen"/>
    <x v="78"/>
    <x v="0"/>
    <n v="20500000"/>
    <n v="2086905"/>
    <x v="7"/>
    <n v="112"/>
    <x v="2"/>
    <n v="-18413095"/>
    <s v="Loss"/>
    <x v="0"/>
    <s v="United States)"/>
  </r>
  <r>
    <x v="83"/>
    <x v="2"/>
    <x v="10"/>
    <x v="0"/>
    <s v="May 30, 1980 (United States)"/>
    <n v="7.3"/>
    <n v="2900"/>
    <x v="83"/>
    <s v="Charles M. Schulz"/>
    <x v="79"/>
    <x v="0"/>
    <n v="20500000"/>
    <n v="2013193"/>
    <x v="51"/>
    <n v="75"/>
    <x v="1"/>
    <n v="-18486807"/>
    <s v="Loss"/>
    <x v="0"/>
    <s v="United States)"/>
  </r>
  <r>
    <x v="84"/>
    <x v="0"/>
    <x v="1"/>
    <x v="0"/>
    <s v="August 8, 1980 (United States)"/>
    <n v="6.5"/>
    <n v="211"/>
    <x v="84"/>
    <s v="Hollis Hodges"/>
    <x v="80"/>
    <x v="0"/>
    <n v="20500000"/>
    <n v="1175855"/>
    <x v="17"/>
    <n v="105"/>
    <x v="2"/>
    <n v="-19324145"/>
    <s v="Loss"/>
    <x v="0"/>
    <s v="United States)"/>
  </r>
  <r>
    <x v="85"/>
    <x v="1"/>
    <x v="1"/>
    <x v="0"/>
    <s v="August 15, 1980 (United States)"/>
    <n v="6.5"/>
    <n v="269"/>
    <x v="85"/>
    <s v="David Shaber"/>
    <x v="81"/>
    <x v="0"/>
    <n v="20500000"/>
    <n v="804713"/>
    <x v="52"/>
    <n v="105"/>
    <x v="2"/>
    <n v="-19695287"/>
    <s v="Loss"/>
    <x v="0"/>
    <s v="United States)"/>
  </r>
  <r>
    <x v="86"/>
    <x v="0"/>
    <x v="4"/>
    <x v="0"/>
    <s v="April 24, 1981 (United States)"/>
    <n v="6.1"/>
    <n v="604"/>
    <x v="86"/>
    <s v="David Eyre"/>
    <x v="82"/>
    <x v="0"/>
    <n v="5100000"/>
    <n v="534816"/>
    <x v="53"/>
    <n v="97"/>
    <x v="2"/>
    <n v="-4565184"/>
    <s v="Loss"/>
    <x v="0"/>
    <s v="United States)"/>
  </r>
  <r>
    <x v="87"/>
    <x v="3"/>
    <x v="10"/>
    <x v="0"/>
    <s v="March 19, 1980 (France)"/>
    <n v="7.9"/>
    <n v="4800"/>
    <x v="87"/>
    <s v="Hans Christian Andersen"/>
    <x v="83"/>
    <x v="8"/>
    <n v="20500000"/>
    <n v="167451"/>
    <x v="54"/>
    <n v="83"/>
    <x v="1"/>
    <n v="-20332549"/>
    <s v="Loss"/>
    <x v="0"/>
    <s v="France)"/>
  </r>
  <r>
    <x v="88"/>
    <x v="1"/>
    <x v="4"/>
    <x v="0"/>
    <s v="September 9, 1980 (United States)"/>
    <n v="4"/>
    <n v="546"/>
    <x v="88"/>
    <s v="Gary Sherman"/>
    <x v="84"/>
    <x v="7"/>
    <n v="5100000"/>
    <n v="59167"/>
    <x v="55"/>
    <n v="94"/>
    <x v="2"/>
    <n v="-5040833"/>
    <s v="Loss"/>
    <x v="0"/>
    <s v="United States)"/>
  </r>
  <r>
    <x v="89"/>
    <x v="1"/>
    <x v="1"/>
    <x v="0"/>
    <s v="April 8, 1981 (United States)"/>
    <n v="7"/>
    <n v="6700"/>
    <x v="89"/>
    <s v="Federico Fellini"/>
    <x v="85"/>
    <x v="9"/>
    <n v="20500000"/>
    <n v="12516"/>
    <x v="56"/>
    <n v="139"/>
    <x v="1"/>
    <n v="-20487484"/>
    <s v="Loss"/>
    <x v="0"/>
    <s v="United States)"/>
  </r>
  <r>
    <x v="90"/>
    <x v="0"/>
    <x v="0"/>
    <x v="1"/>
    <s v="June 12, 1981 (United States)"/>
    <n v="8.4"/>
    <n v="905000"/>
    <x v="90"/>
    <s v="Lawrence Kasdan"/>
    <x v="86"/>
    <x v="0"/>
    <n v="18000000"/>
    <n v="389925971"/>
    <x v="5"/>
    <n v="115"/>
    <x v="1"/>
    <n v="371925971"/>
    <s v="Profit"/>
    <x v="0"/>
    <s v="United States)"/>
  </r>
  <r>
    <x v="91"/>
    <x v="0"/>
    <x v="4"/>
    <x v="1"/>
    <s v="February 12, 1982 (United States)"/>
    <n v="7.6"/>
    <n v="29000"/>
    <x v="91"/>
    <s v="Ernest Thompson"/>
    <x v="87"/>
    <x v="0"/>
    <n v="20500000"/>
    <n v="119285432"/>
    <x v="3"/>
    <n v="109"/>
    <x v="1"/>
    <n v="98785432"/>
    <s v="Profit"/>
    <x v="0"/>
    <s v="United States)"/>
  </r>
  <r>
    <x v="92"/>
    <x v="1"/>
    <x v="1"/>
    <x v="1"/>
    <s v="March 19, 1982 (United States)"/>
    <n v="6.2"/>
    <n v="40000"/>
    <x v="92"/>
    <s v="Bob Clark"/>
    <x v="88"/>
    <x v="7"/>
    <n v="2500000"/>
    <n v="111289673"/>
    <x v="57"/>
    <n v="94"/>
    <x v="2"/>
    <n v="108789673"/>
    <s v="Profit"/>
    <x v="0"/>
    <s v="United States)"/>
  </r>
  <r>
    <x v="93"/>
    <x v="0"/>
    <x v="1"/>
    <x v="1"/>
    <s v="July 17, 1981 (United States)"/>
    <n v="6.9"/>
    <n v="27000"/>
    <x v="93"/>
    <s v="Steve Gordon"/>
    <x v="52"/>
    <x v="0"/>
    <n v="7000000"/>
    <n v="95461682"/>
    <x v="9"/>
    <n v="97"/>
    <x v="2"/>
    <n v="88461682"/>
    <s v="Profit"/>
    <x v="0"/>
    <s v="United States)"/>
  </r>
  <r>
    <x v="94"/>
    <x v="1"/>
    <x v="1"/>
    <x v="1"/>
    <s v="June 26, 1981 (United States)"/>
    <n v="6.9"/>
    <n v="68000"/>
    <x v="94"/>
    <s v="Len Blum"/>
    <x v="89"/>
    <x v="0"/>
    <n v="10000000"/>
    <n v="85297000"/>
    <x v="4"/>
    <n v="106"/>
    <x v="2"/>
    <n v="75297000"/>
    <s v="Profit"/>
    <x v="0"/>
    <s v="United States)"/>
  </r>
  <r>
    <x v="95"/>
    <x v="0"/>
    <x v="0"/>
    <x v="1"/>
    <s v="June 19, 1981 (United States)"/>
    <n v="6.2"/>
    <n v="34000"/>
    <x v="9"/>
    <s v="Brock Yates"/>
    <x v="9"/>
    <x v="0"/>
    <n v="18000000"/>
    <n v="72179579"/>
    <x v="58"/>
    <n v="95"/>
    <x v="2"/>
    <n v="54179579"/>
    <s v="Profit"/>
    <x v="0"/>
    <s v="United States)"/>
  </r>
  <r>
    <x v="96"/>
    <x v="2"/>
    <x v="10"/>
    <x v="1"/>
    <s v="July 10, 1981 (United States)"/>
    <n v="7.3"/>
    <n v="87000"/>
    <x v="95"/>
    <s v="Daniel P. Mannix"/>
    <x v="90"/>
    <x v="0"/>
    <n v="12000000"/>
    <n v="63456988"/>
    <x v="59"/>
    <n v="83"/>
    <x v="1"/>
    <n v="51456988"/>
    <s v="Profit"/>
    <x v="0"/>
    <s v="United States)"/>
  </r>
  <r>
    <x v="97"/>
    <x v="0"/>
    <x v="2"/>
    <x v="1"/>
    <s v="April 9, 1982 (United States)"/>
    <n v="7.2"/>
    <n v="56000"/>
    <x v="96"/>
    <s v="Colin Welland"/>
    <x v="91"/>
    <x v="1"/>
    <n v="5500000"/>
    <n v="59303359"/>
    <x v="60"/>
    <n v="125"/>
    <x v="1"/>
    <n v="53803359"/>
    <s v="Profit"/>
    <x v="0"/>
    <s v="United States)"/>
  </r>
  <r>
    <x v="98"/>
    <x v="0"/>
    <x v="0"/>
    <x v="1"/>
    <s v="June 26, 1981 (United States)"/>
    <n v="6.7"/>
    <n v="94000"/>
    <x v="97"/>
    <s v="Richard Maibaum"/>
    <x v="92"/>
    <x v="1"/>
    <n v="28000000"/>
    <n v="54813222"/>
    <x v="61"/>
    <n v="127"/>
    <x v="2"/>
    <n v="26813222"/>
    <s v="Profit"/>
    <x v="0"/>
    <s v="United States)"/>
  </r>
  <r>
    <x v="99"/>
    <x v="0"/>
    <x v="1"/>
    <x v="1"/>
    <s v="May 22, 1981 (United States)"/>
    <n v="6.8"/>
    <n v="4200"/>
    <x v="98"/>
    <s v="Alan Alda"/>
    <x v="93"/>
    <x v="0"/>
    <n v="20500000"/>
    <n v="50427646"/>
    <x v="1"/>
    <n v="107"/>
    <x v="2"/>
    <n v="29927646"/>
    <s v="Profit"/>
    <x v="0"/>
    <s v="United States)"/>
  </r>
  <r>
    <x v="100"/>
    <x v="0"/>
    <x v="3"/>
    <x v="1"/>
    <s v="November 6, 1981 (United States)"/>
    <n v="7"/>
    <n v="60000"/>
    <x v="99"/>
    <s v="Michael Palin"/>
    <x v="94"/>
    <x v="1"/>
    <n v="5000000"/>
    <n v="42368025"/>
    <x v="62"/>
    <n v="110"/>
    <x v="1"/>
    <n v="37368025"/>
    <s v="Profit"/>
    <x v="0"/>
    <s v="United States)"/>
  </r>
  <r>
    <x v="101"/>
    <x v="0"/>
    <x v="0"/>
    <x v="1"/>
    <s v="June 12, 1981 (United States)"/>
    <n v="6.9"/>
    <n v="42000"/>
    <x v="100"/>
    <s v="Beverley Cross"/>
    <x v="22"/>
    <x v="1"/>
    <n v="15000000"/>
    <n v="41092328"/>
    <x v="63"/>
    <n v="118"/>
    <x v="2"/>
    <n v="26092328"/>
    <s v="Profit"/>
    <x v="0"/>
    <s v="United States)"/>
  </r>
  <r>
    <x v="102"/>
    <x v="0"/>
    <x v="4"/>
    <x v="1"/>
    <s v="December 18, 1981 (United States)"/>
    <n v="6.9"/>
    <n v="12000"/>
    <x v="101"/>
    <s v="Kurt Luedtke"/>
    <x v="73"/>
    <x v="0"/>
    <n v="12000000"/>
    <n v="40716963"/>
    <x v="4"/>
    <n v="116"/>
    <x v="2"/>
    <n v="28716963"/>
    <s v="Profit"/>
    <x v="0"/>
    <s v="United States)"/>
  </r>
  <r>
    <x v="103"/>
    <x v="0"/>
    <x v="2"/>
    <x v="1"/>
    <s v="December 25, 1981 (United States)"/>
    <n v="7.3"/>
    <n v="21000"/>
    <x v="102"/>
    <s v="Warren Beatty"/>
    <x v="95"/>
    <x v="0"/>
    <n v="32000000"/>
    <n v="40382659"/>
    <x v="64"/>
    <n v="195"/>
    <x v="1"/>
    <n v="8382659"/>
    <s v="Profit"/>
    <x v="0"/>
    <s v="United States)"/>
  </r>
  <r>
    <x v="104"/>
    <x v="1"/>
    <x v="1"/>
    <x v="1"/>
    <s v="June 5, 1981 (United States)"/>
    <n v="6.2"/>
    <n v="7100"/>
    <x v="16"/>
    <s v="Tommy Chong"/>
    <x v="15"/>
    <x v="0"/>
    <n v="20500000"/>
    <n v="37000000"/>
    <x v="65"/>
    <n v="88"/>
    <x v="2"/>
    <n v="16500000"/>
    <s v="Profit"/>
    <x v="0"/>
    <s v="United States)"/>
  </r>
  <r>
    <x v="105"/>
    <x v="4"/>
    <x v="3"/>
    <x v="1"/>
    <s v="July 24, 1981 (United States)"/>
    <n v="3.4"/>
    <n v="5300"/>
    <x v="103"/>
    <s v="Tom Rowe"/>
    <x v="96"/>
    <x v="0"/>
    <n v="6500000"/>
    <n v="36565280"/>
    <x v="17"/>
    <n v="115"/>
    <x v="2"/>
    <n v="30065280"/>
    <s v="Profit"/>
    <x v="0"/>
    <s v="United States)"/>
  </r>
  <r>
    <x v="106"/>
    <x v="0"/>
    <x v="4"/>
    <x v="1"/>
    <s v="December 25, 1981 (United States)"/>
    <n v="6.8"/>
    <n v="17000"/>
    <x v="104"/>
    <s v="Darryl Ponicsan"/>
    <x v="97"/>
    <x v="0"/>
    <n v="14000000"/>
    <n v="35856053"/>
    <x v="29"/>
    <n v="126"/>
    <x v="2"/>
    <n v="21856053"/>
    <s v="Profit"/>
    <x v="0"/>
    <s v="United States)"/>
  </r>
  <r>
    <x v="107"/>
    <x v="1"/>
    <x v="0"/>
    <x v="1"/>
    <s v="December 18, 1981 (United States)"/>
    <n v="6.3"/>
    <n v="5600"/>
    <x v="105"/>
    <s v="William Diehl"/>
    <x v="9"/>
    <x v="0"/>
    <n v="20500000"/>
    <n v="35610100"/>
    <x v="66"/>
    <n v="122"/>
    <x v="2"/>
    <n v="15110100"/>
    <s v="Profit"/>
    <x v="0"/>
    <s v="United States)"/>
  </r>
  <r>
    <x v="108"/>
    <x v="1"/>
    <x v="3"/>
    <x v="1"/>
    <s v="April 10, 1981 (United States)"/>
    <n v="7.4"/>
    <n v="59000"/>
    <x v="106"/>
    <s v="Thomas Malory"/>
    <x v="98"/>
    <x v="1"/>
    <n v="11000000"/>
    <n v="34971136"/>
    <x v="67"/>
    <n v="140"/>
    <x v="1"/>
    <n v="23971136"/>
    <s v="Profit"/>
    <x v="0"/>
    <s v="United States)"/>
  </r>
  <r>
    <x v="109"/>
    <x v="1"/>
    <x v="4"/>
    <x v="1"/>
    <s v="July 17, 1981 (United States)"/>
    <n v="4.9000000000000004"/>
    <n v="7600"/>
    <x v="107"/>
    <s v="Scott Spencer"/>
    <x v="10"/>
    <x v="0"/>
    <n v="20500000"/>
    <n v="32492674"/>
    <x v="37"/>
    <n v="116"/>
    <x v="2"/>
    <n v="11992674"/>
    <s v="Profit"/>
    <x v="0"/>
    <s v="United States)"/>
  </r>
  <r>
    <x v="110"/>
    <x v="1"/>
    <x v="1"/>
    <x v="1"/>
    <s v="June 12, 1981 (United States)"/>
    <n v="6.9"/>
    <n v="47000"/>
    <x v="108"/>
    <s v="Mel Brooks"/>
    <x v="99"/>
    <x v="0"/>
    <n v="11000000"/>
    <n v="31672907"/>
    <x v="39"/>
    <n v="92"/>
    <x v="2"/>
    <n v="20672907"/>
    <s v="Profit"/>
    <x v="0"/>
    <s v="United States)"/>
  </r>
  <r>
    <x v="111"/>
    <x v="1"/>
    <x v="1"/>
    <x v="1"/>
    <s v="May 22, 1981 (United States)"/>
    <n v="6.1"/>
    <n v="2900"/>
    <x v="109"/>
    <s v="Lonne Elder III"/>
    <x v="100"/>
    <x v="0"/>
    <n v="11000000"/>
    <n v="31261269"/>
    <x v="1"/>
    <n v="94"/>
    <x v="2"/>
    <n v="20261269"/>
    <s v="Profit"/>
    <x v="0"/>
    <s v="United States)"/>
  </r>
  <r>
    <x v="112"/>
    <x v="2"/>
    <x v="3"/>
    <x v="1"/>
    <s v="June 26, 1981 (United States)"/>
    <n v="7.2"/>
    <n v="14000"/>
    <x v="110"/>
    <s v="Tom Patchett"/>
    <x v="101"/>
    <x v="1"/>
    <n v="20500000"/>
    <n v="31206251"/>
    <x v="68"/>
    <n v="97"/>
    <x v="1"/>
    <n v="10706251"/>
    <s v="Profit"/>
    <x v="0"/>
    <s v="United States)"/>
  </r>
  <r>
    <x v="113"/>
    <x v="1"/>
    <x v="1"/>
    <x v="1"/>
    <s v="August 21, 1981 (United States)"/>
    <n v="7.5"/>
    <n v="97000"/>
    <x v="1"/>
    <s v="John Landis"/>
    <x v="102"/>
    <x v="1"/>
    <n v="10000000"/>
    <n v="30669378"/>
    <x v="69"/>
    <n v="97"/>
    <x v="1"/>
    <n v="20669378"/>
    <s v="Profit"/>
    <x v="0"/>
    <s v="United States)"/>
  </r>
  <r>
    <x v="114"/>
    <x v="1"/>
    <x v="1"/>
    <x v="1"/>
    <s v="December 18, 1981 (United States)"/>
    <n v="5.6"/>
    <n v="7600"/>
    <x v="111"/>
    <s v="Thomas Berger"/>
    <x v="1"/>
    <x v="0"/>
    <n v="8500000"/>
    <n v="29916207"/>
    <x v="4"/>
    <n v="94"/>
    <x v="2"/>
    <n v="21416207"/>
    <s v="Profit"/>
    <x v="0"/>
    <s v="United States)"/>
  </r>
  <r>
    <x v="115"/>
    <x v="1"/>
    <x v="6"/>
    <x v="1"/>
    <s v="February 6, 1981 (United States)"/>
    <n v="6.7"/>
    <n v="5800"/>
    <x v="76"/>
    <s v="Heywood Gould"/>
    <x v="73"/>
    <x v="0"/>
    <n v="20500000"/>
    <n v="29200000"/>
    <x v="48"/>
    <n v="125"/>
    <x v="2"/>
    <n v="8700000"/>
    <s v="Profit"/>
    <x v="0"/>
    <s v="United States)"/>
  </r>
  <r>
    <x v="116"/>
    <x v="1"/>
    <x v="4"/>
    <x v="1"/>
    <s v="October 16, 1981 (United States)"/>
    <n v="7"/>
    <n v="13000"/>
    <x v="112"/>
    <s v="John Fowles"/>
    <x v="103"/>
    <x v="1"/>
    <n v="20500000"/>
    <n v="26890068"/>
    <x v="70"/>
    <n v="124"/>
    <x v="1"/>
    <n v="6390068"/>
    <s v="Profit"/>
    <x v="0"/>
    <s v="United States)"/>
  </r>
  <r>
    <x v="117"/>
    <x v="1"/>
    <x v="1"/>
    <x v="1"/>
    <s v="June 10, 1981 (United States)"/>
    <n v="5.2"/>
    <n v="3400"/>
    <x v="113"/>
    <s v="Dan Greenburg"/>
    <x v="104"/>
    <x v="0"/>
    <n v="2800000"/>
    <n v="26279000"/>
    <x v="71"/>
    <n v="87"/>
    <x v="2"/>
    <n v="23479000"/>
    <s v="Profit"/>
    <x v="0"/>
    <s v="United States)"/>
  </r>
  <r>
    <x v="118"/>
    <x v="0"/>
    <x v="1"/>
    <x v="1"/>
    <s v="December 25, 1981 (United States)"/>
    <n v="5.0999999999999996"/>
    <n v="4900"/>
    <x v="114"/>
    <s v="Ken Shapiro"/>
    <x v="16"/>
    <x v="0"/>
    <n v="8000000"/>
    <n v="26154211"/>
    <x v="10"/>
    <n v="93"/>
    <x v="2"/>
    <n v="18154211"/>
    <s v="Profit"/>
    <x v="0"/>
    <s v="United States)"/>
  </r>
  <r>
    <x v="119"/>
    <x v="1"/>
    <x v="5"/>
    <x v="1"/>
    <s v="October 30, 1981 (United States)"/>
    <n v="6.5"/>
    <n v="77000"/>
    <x v="115"/>
    <s v="John Carpenter"/>
    <x v="105"/>
    <x v="0"/>
    <n v="2500000"/>
    <n v="25533818"/>
    <x v="72"/>
    <n v="92"/>
    <x v="2"/>
    <n v="23033818"/>
    <s v="Profit"/>
    <x v="0"/>
    <s v="United States)"/>
  </r>
  <r>
    <x v="120"/>
    <x v="1"/>
    <x v="1"/>
    <x v="1"/>
    <s v="September 25, 1981 (United States)"/>
    <n v="6.5"/>
    <n v="1300"/>
    <x v="116"/>
    <s v="Neil Simon"/>
    <x v="106"/>
    <x v="0"/>
    <n v="20500000"/>
    <n v="25524778"/>
    <x v="4"/>
    <n v="120"/>
    <x v="2"/>
    <n v="5024778"/>
    <s v="Profit"/>
    <x v="0"/>
    <s v="United States)"/>
  </r>
  <r>
    <x v="121"/>
    <x v="1"/>
    <x v="0"/>
    <x v="1"/>
    <s v="July 10, 1981 (United States)"/>
    <n v="7.2"/>
    <n v="131000"/>
    <x v="29"/>
    <s v="John Carpenter"/>
    <x v="107"/>
    <x v="0"/>
    <n v="6000000"/>
    <n v="25244626"/>
    <x v="16"/>
    <n v="99"/>
    <x v="1"/>
    <n v="19244626"/>
    <s v="Profit"/>
    <x v="0"/>
    <s v="United States)"/>
  </r>
  <r>
    <x v="122"/>
    <x v="1"/>
    <x v="6"/>
    <x v="1"/>
    <s v="August 28, 1981 (United States)"/>
    <n v="7.4"/>
    <n v="32000"/>
    <x v="117"/>
    <s v="Lawrence Kasdan"/>
    <x v="39"/>
    <x v="0"/>
    <n v="20500000"/>
    <n v="24058838"/>
    <x v="73"/>
    <n v="113"/>
    <x v="1"/>
    <n v="3558838"/>
    <s v="Profit"/>
    <x v="0"/>
    <s v="United States)"/>
  </r>
  <r>
    <x v="123"/>
    <x v="1"/>
    <x v="0"/>
    <x v="1"/>
    <s v="May 21, 1982 (United States)"/>
    <n v="7.6"/>
    <n v="170000"/>
    <x v="118"/>
    <s v="Terry Hayes"/>
    <x v="108"/>
    <x v="3"/>
    <n v="3000000"/>
    <n v="23668369"/>
    <x v="74"/>
    <n v="96"/>
    <x v="1"/>
    <n v="20668369"/>
    <s v="Profit"/>
    <x v="0"/>
    <s v="United States)"/>
  </r>
  <r>
    <x v="124"/>
    <x v="1"/>
    <x v="4"/>
    <x v="1"/>
    <s v="December 18, 1981 (United States)"/>
    <n v="6.3"/>
    <n v="7900"/>
    <x v="119"/>
    <s v="Peter Straub"/>
    <x v="109"/>
    <x v="0"/>
    <n v="20500000"/>
    <n v="23371905"/>
    <x v="1"/>
    <n v="110"/>
    <x v="2"/>
    <n v="2871905"/>
    <s v="Profit"/>
    <x v="0"/>
    <s v="United States)"/>
  </r>
  <r>
    <x v="125"/>
    <x v="1"/>
    <x v="5"/>
    <x v="1"/>
    <s v="May 1, 1981 (United States)"/>
    <n v="6.1"/>
    <n v="61000"/>
    <x v="120"/>
    <s v="Ron Kurz"/>
    <x v="17"/>
    <x v="0"/>
    <n v="1250000"/>
    <n v="21722776"/>
    <x v="75"/>
    <n v="87"/>
    <x v="2"/>
    <n v="20472776"/>
    <s v="Profit"/>
    <x v="0"/>
    <s v="United States)"/>
  </r>
  <r>
    <x v="126"/>
    <x v="1"/>
    <x v="3"/>
    <x v="1"/>
    <s v="February 12, 1982 (United States)"/>
    <n v="7.3"/>
    <n v="21000"/>
    <x v="121"/>
    <s v="GÃ©rard Brach"/>
    <x v="110"/>
    <x v="7"/>
    <n v="12500000"/>
    <n v="20962615"/>
    <x v="76"/>
    <n v="100"/>
    <x v="1"/>
    <n v="8462615"/>
    <s v="Profit"/>
    <x v="0"/>
    <s v="United States)"/>
  </r>
  <r>
    <x v="127"/>
    <x v="1"/>
    <x v="5"/>
    <x v="1"/>
    <s v="March 20, 1981 (United States)"/>
    <n v="5.6"/>
    <n v="19000"/>
    <x v="122"/>
    <s v="David Seltzer"/>
    <x v="111"/>
    <x v="1"/>
    <n v="5000000"/>
    <n v="20471382"/>
    <x v="10"/>
    <n v="108"/>
    <x v="2"/>
    <n v="15471382"/>
    <s v="Profit"/>
    <x v="0"/>
    <s v="United States)"/>
  </r>
  <r>
    <x v="128"/>
    <x v="0"/>
    <x v="1"/>
    <x v="1"/>
    <s v="January 30, 1981 (United States)"/>
    <n v="5.5"/>
    <n v="4500"/>
    <x v="123"/>
    <s v="Richard Matheson"/>
    <x v="112"/>
    <x v="0"/>
    <n v="20500000"/>
    <n v="20259961"/>
    <x v="77"/>
    <n v="88"/>
    <x v="2"/>
    <n v="-240039"/>
    <s v="Loss"/>
    <x v="0"/>
    <s v="United States)"/>
  </r>
  <r>
    <x v="129"/>
    <x v="1"/>
    <x v="5"/>
    <x v="1"/>
    <s v="October 9, 1981 (United States)"/>
    <n v="6.6"/>
    <n v="11000"/>
    <x v="124"/>
    <s v="Jeff Millar"/>
    <x v="113"/>
    <x v="0"/>
    <n v="3000000"/>
    <n v="20205757"/>
    <x v="78"/>
    <n v="94"/>
    <x v="2"/>
    <n v="17205757"/>
    <s v="Profit"/>
    <x v="0"/>
    <s v="United States)"/>
  </r>
  <r>
    <x v="130"/>
    <x v="1"/>
    <x v="0"/>
    <x v="1"/>
    <s v="September 25, 1981 (United States)"/>
    <n v="7.2"/>
    <n v="17000"/>
    <x v="48"/>
    <s v="Michael Kane"/>
    <x v="114"/>
    <x v="0"/>
    <n v="20500000"/>
    <n v="20205757"/>
    <x v="79"/>
    <n v="106"/>
    <x v="1"/>
    <n v="-294243"/>
    <s v="Loss"/>
    <x v="0"/>
    <s v="United States)"/>
  </r>
  <r>
    <x v="131"/>
    <x v="0"/>
    <x v="4"/>
    <x v="1"/>
    <s v="October 30, 1981 (United States)"/>
    <n v="6.1"/>
    <n v="4900"/>
    <x v="125"/>
    <s v="Michael Crichton"/>
    <x v="115"/>
    <x v="0"/>
    <n v="8000000"/>
    <n v="20205757"/>
    <x v="73"/>
    <n v="93"/>
    <x v="2"/>
    <n v="12205757"/>
    <s v="Profit"/>
    <x v="0"/>
    <s v="United States)"/>
  </r>
  <r>
    <x v="132"/>
    <x v="0"/>
    <x v="0"/>
    <x v="1"/>
    <s v="July 17, 1981 (United States)"/>
    <n v="6.2"/>
    <n v="4100"/>
    <x v="126"/>
    <s v="Hal Dresner"/>
    <x v="116"/>
    <x v="0"/>
    <n v="20500000"/>
    <n v="20205757"/>
    <x v="40"/>
    <n v="93"/>
    <x v="2"/>
    <n v="-294243"/>
    <s v="Loss"/>
    <x v="0"/>
    <s v="United States)"/>
  </r>
  <r>
    <x v="133"/>
    <x v="1"/>
    <x v="5"/>
    <x v="1"/>
    <s v="May 1, 1981 (United States)"/>
    <n v="4.9000000000000004"/>
    <n v="3600"/>
    <x v="127"/>
    <s v="Anne Marisse"/>
    <x v="117"/>
    <x v="0"/>
    <n v="250000"/>
    <n v="20205757"/>
    <x v="80"/>
    <n v="96"/>
    <x v="2"/>
    <n v="19955757"/>
    <s v="Profit"/>
    <x v="0"/>
    <s v="United States)"/>
  </r>
  <r>
    <x v="134"/>
    <x v="1"/>
    <x v="10"/>
    <x v="1"/>
    <s v="February 13, 1981 (United States)"/>
    <n v="7.2"/>
    <n v="4400"/>
    <x v="128"/>
    <s v="Ronni Kern"/>
    <x v="118"/>
    <x v="0"/>
    <n v="1500000"/>
    <n v="20205757"/>
    <x v="81"/>
    <n v="96"/>
    <x v="1"/>
    <n v="18705757"/>
    <s v="Profit"/>
    <x v="0"/>
    <s v="United States)"/>
  </r>
  <r>
    <x v="135"/>
    <x v="1"/>
    <x v="0"/>
    <x v="1"/>
    <s v="August 14, 1981 (United States)"/>
    <n v="5.5"/>
    <n v="3600"/>
    <x v="129"/>
    <s v="James Bruner"/>
    <x v="41"/>
    <x v="0"/>
    <n v="3800000"/>
    <n v="20205757"/>
    <x v="82"/>
    <n v="106"/>
    <x v="2"/>
    <n v="16405757"/>
    <s v="Profit"/>
    <x v="0"/>
    <s v="United States)"/>
  </r>
  <r>
    <x v="136"/>
    <x v="1"/>
    <x v="5"/>
    <x v="1"/>
    <s v="January 1, 1981 (United States)"/>
    <n v="2.9"/>
    <n v="674"/>
    <x v="130"/>
    <s v="Byron Quisenberry"/>
    <x v="119"/>
    <x v="0"/>
    <n v="20500000"/>
    <n v="20205757"/>
    <x v="83"/>
    <n v="82"/>
    <x v="2"/>
    <n v="-294243"/>
    <s v="Loss"/>
    <x v="0"/>
    <s v="United States)"/>
  </r>
  <r>
    <x v="137"/>
    <x v="5"/>
    <x v="1"/>
    <x v="1"/>
    <s v="1981 (United States)"/>
    <n v="5.0999999999999996"/>
    <n v="101"/>
    <x v="131"/>
    <s v="Barry Rosen"/>
    <x v="120"/>
    <x v="0"/>
    <n v="20500000"/>
    <n v="20205757"/>
    <x v="84"/>
    <n v="100"/>
    <x v="2"/>
    <n v="-294243"/>
    <s v="Loss"/>
    <x v="0"/>
    <s v="United States)"/>
  </r>
  <r>
    <x v="138"/>
    <x v="1"/>
    <x v="0"/>
    <x v="1"/>
    <s v="April 10, 1981 (United States)"/>
    <n v="6.4"/>
    <n v="18000"/>
    <x v="132"/>
    <s v="David Shaber"/>
    <x v="121"/>
    <x v="0"/>
    <n v="5000000"/>
    <n v="19905359"/>
    <x v="1"/>
    <n v="99"/>
    <x v="2"/>
    <n v="14905359"/>
    <s v="Profit"/>
    <x v="0"/>
    <s v="United States)"/>
  </r>
  <r>
    <x v="139"/>
    <x v="1"/>
    <x v="2"/>
    <x v="1"/>
    <s v="September 25, 1981 (United States)"/>
    <n v="6.7"/>
    <n v="15000"/>
    <x v="133"/>
    <s v="Christina Crawford"/>
    <x v="122"/>
    <x v="0"/>
    <n v="5000000"/>
    <n v="19032261"/>
    <x v="5"/>
    <n v="129"/>
    <x v="2"/>
    <n v="14032261"/>
    <s v="Profit"/>
    <x v="0"/>
    <s v="United States)"/>
  </r>
  <r>
    <x v="140"/>
    <x v="0"/>
    <x v="1"/>
    <x v="1"/>
    <s v="October 2, 1981 (United States)"/>
    <n v="4.9000000000000004"/>
    <n v="920"/>
    <x v="134"/>
    <s v="Charlie Peters"/>
    <x v="9"/>
    <x v="0"/>
    <n v="20500000"/>
    <n v="18838812"/>
    <x v="5"/>
    <n v="94"/>
    <x v="2"/>
    <n v="-1661188"/>
    <s v="Loss"/>
    <x v="0"/>
    <s v="United States)"/>
  </r>
  <r>
    <x v="141"/>
    <x v="0"/>
    <x v="1"/>
    <x v="1"/>
    <s v="July 31, 1981 (United States)"/>
    <n v="5.4"/>
    <n v="2600"/>
    <x v="135"/>
    <s v="Fred Bauer"/>
    <x v="16"/>
    <x v="0"/>
    <n v="20000000"/>
    <n v="18826490"/>
    <x v="85"/>
    <n v="98"/>
    <x v="2"/>
    <n v="-1173510"/>
    <s v="Loss"/>
    <x v="0"/>
    <s v="United States)"/>
  </r>
  <r>
    <x v="142"/>
    <x v="1"/>
    <x v="5"/>
    <x v="1"/>
    <s v="April 10, 1981 (United States)"/>
    <n v="6.6"/>
    <n v="32000"/>
    <x v="136"/>
    <s v="Gary Brandner"/>
    <x v="123"/>
    <x v="0"/>
    <n v="1000000"/>
    <n v="17985893"/>
    <x v="86"/>
    <n v="91"/>
    <x v="2"/>
    <n v="16985893"/>
    <s v="Profit"/>
    <x v="0"/>
    <s v="United States)"/>
  </r>
  <r>
    <x v="143"/>
    <x v="1"/>
    <x v="11"/>
    <x v="1"/>
    <s v="July 24, 1981 (United States)"/>
    <n v="7.1"/>
    <n v="9900"/>
    <x v="137"/>
    <s v="Ken Follett"/>
    <x v="11"/>
    <x v="1"/>
    <n v="20500000"/>
    <n v="17583634"/>
    <x v="31"/>
    <n v="112"/>
    <x v="1"/>
    <n v="-2916366"/>
    <s v="Loss"/>
    <x v="0"/>
    <s v="United States)"/>
  </r>
  <r>
    <x v="144"/>
    <x v="0"/>
    <x v="1"/>
    <x v="1"/>
    <s v="May 15, 1981 (United States)"/>
    <n v="5"/>
    <n v="761"/>
    <x v="138"/>
    <s v="Barry Schneider"/>
    <x v="5"/>
    <x v="0"/>
    <n v="3500000"/>
    <n v="17569027"/>
    <x v="79"/>
    <n v="100"/>
    <x v="2"/>
    <n v="14069027"/>
    <s v="Profit"/>
    <x v="0"/>
    <s v="United States)"/>
  </r>
  <r>
    <x v="145"/>
    <x v="1"/>
    <x v="0"/>
    <x v="1"/>
    <s v="May 22, 1981 (United States)"/>
    <n v="6.6"/>
    <n v="28000"/>
    <x v="139"/>
    <s v="Peter Hyams"/>
    <x v="94"/>
    <x v="1"/>
    <n v="16000000"/>
    <n v="17374595"/>
    <x v="73"/>
    <n v="109"/>
    <x v="2"/>
    <n v="1374595"/>
    <s v="Profit"/>
    <x v="0"/>
    <s v="United States)"/>
  </r>
  <r>
    <x v="146"/>
    <x v="0"/>
    <x v="1"/>
    <x v="1"/>
    <s v="March 6, 1981 (United States)"/>
    <n v="5"/>
    <n v="1200"/>
    <x v="140"/>
    <s v="Mary Rodgers"/>
    <x v="53"/>
    <x v="0"/>
    <n v="20500000"/>
    <n v="16000000"/>
    <x v="28"/>
    <n v="96"/>
    <x v="2"/>
    <n v="-4500000"/>
    <s v="Loss"/>
    <x v="0"/>
    <s v="United States)"/>
  </r>
  <r>
    <x v="147"/>
    <x v="0"/>
    <x v="1"/>
    <x v="1"/>
    <s v="April 17, 1981 (United States)"/>
    <n v="5.8"/>
    <n v="7300"/>
    <x v="141"/>
    <s v="Rudy De Luca"/>
    <x v="124"/>
    <x v="0"/>
    <n v="20500000"/>
    <n v="15965924"/>
    <x v="87"/>
    <n v="91"/>
    <x v="2"/>
    <n v="-4534076"/>
    <s v="Loss"/>
    <x v="0"/>
    <s v="United States)"/>
  </r>
  <r>
    <x v="148"/>
    <x v="0"/>
    <x v="1"/>
    <x v="1"/>
    <s v="September 18, 1981 (United States)"/>
    <n v="6.2"/>
    <n v="4800"/>
    <x v="8"/>
    <s v="Lawrence Kasdan"/>
    <x v="1"/>
    <x v="0"/>
    <n v="20500000"/>
    <n v="15578237"/>
    <x v="1"/>
    <n v="103"/>
    <x v="2"/>
    <n v="-4921763"/>
    <s v="Loss"/>
    <x v="0"/>
    <s v="United States)"/>
  </r>
  <r>
    <x v="149"/>
    <x v="0"/>
    <x v="4"/>
    <x v="1"/>
    <s v="June 5, 1981 (United States)"/>
    <n v="6"/>
    <n v="891"/>
    <x v="20"/>
    <s v="Bob Bonney"/>
    <x v="125"/>
    <x v="0"/>
    <n v="20500000"/>
    <n v="14923752"/>
    <x v="88"/>
    <n v="112"/>
    <x v="2"/>
    <n v="-5576248"/>
    <s v="Loss"/>
    <x v="0"/>
    <s v="United States)"/>
  </r>
  <r>
    <x v="150"/>
    <x v="0"/>
    <x v="4"/>
    <x v="1"/>
    <s v="December 25, 1981 (United States)"/>
    <n v="7.3"/>
    <n v="9000"/>
    <x v="142"/>
    <s v="E.L. Doctorow"/>
    <x v="126"/>
    <x v="0"/>
    <n v="20500000"/>
    <n v="14920781"/>
    <x v="72"/>
    <n v="155"/>
    <x v="1"/>
    <n v="-5579219"/>
    <s v="Loss"/>
    <x v="0"/>
    <s v="United States)"/>
  </r>
  <r>
    <x v="151"/>
    <x v="1"/>
    <x v="1"/>
    <x v="1"/>
    <s v="July 1, 1981 (United States)"/>
    <n v="6.4"/>
    <n v="5700"/>
    <x v="143"/>
    <s v="Blake Edwards"/>
    <x v="127"/>
    <x v="0"/>
    <n v="12000000"/>
    <n v="14867086"/>
    <x v="89"/>
    <n v="122"/>
    <x v="2"/>
    <n v="2867086"/>
    <s v="Profit"/>
    <x v="0"/>
    <s v="United States)"/>
  </r>
  <r>
    <x v="152"/>
    <x v="1"/>
    <x v="4"/>
    <x v="1"/>
    <s v="October 9, 1981 (United States)"/>
    <n v="5.9"/>
    <n v="1600"/>
    <x v="144"/>
    <s v="Gerald Ayres"/>
    <x v="128"/>
    <x v="0"/>
    <n v="20500000"/>
    <n v="14492125"/>
    <x v="90"/>
    <n v="117"/>
    <x v="2"/>
    <n v="-6007875"/>
    <s v="Loss"/>
    <x v="0"/>
    <s v="United States)"/>
  </r>
  <r>
    <x v="153"/>
    <x v="1"/>
    <x v="5"/>
    <x v="1"/>
    <s v="January 14, 1981 (United States)"/>
    <n v="6.8"/>
    <n v="51000"/>
    <x v="145"/>
    <s v="David Cronenberg"/>
    <x v="129"/>
    <x v="7"/>
    <n v="20500000"/>
    <n v="14225876"/>
    <x v="91"/>
    <n v="103"/>
    <x v="2"/>
    <n v="-6274124"/>
    <s v="Loss"/>
    <x v="0"/>
    <s v="United States)"/>
  </r>
  <r>
    <x v="154"/>
    <x v="0"/>
    <x v="0"/>
    <x v="1"/>
    <s v="June 26, 1981 (United States)"/>
    <n v="6.7"/>
    <n v="16000"/>
    <x v="146"/>
    <s v="Hal Barwood"/>
    <x v="130"/>
    <x v="1"/>
    <n v="18000000"/>
    <n v="14110013"/>
    <x v="5"/>
    <n v="109"/>
    <x v="2"/>
    <n v="-3889987"/>
    <s v="Loss"/>
    <x v="0"/>
    <s v="United States)"/>
  </r>
  <r>
    <x v="155"/>
    <x v="1"/>
    <x v="6"/>
    <x v="1"/>
    <s v="September 25, 1981 (United States)"/>
    <n v="6.3"/>
    <n v="7500"/>
    <x v="147"/>
    <s v="John Gregory Dunne"/>
    <x v="23"/>
    <x v="0"/>
    <n v="10000000"/>
    <n v="12850276"/>
    <x v="15"/>
    <n v="108"/>
    <x v="2"/>
    <n v="2850276"/>
    <s v="Profit"/>
    <x v="0"/>
    <s v="United States)"/>
  </r>
  <r>
    <x v="156"/>
    <x v="0"/>
    <x v="0"/>
    <x v="1"/>
    <s v="May 22, 1981 (United States)"/>
    <n v="5.0999999999999996"/>
    <n v="2000"/>
    <x v="148"/>
    <s v="Ivan Goff"/>
    <x v="131"/>
    <x v="0"/>
    <n v="18000000"/>
    <n v="12617845"/>
    <x v="92"/>
    <n v="98"/>
    <x v="2"/>
    <n v="-5382155"/>
    <s v="Loss"/>
    <x v="0"/>
    <s v="United States)"/>
  </r>
  <r>
    <x v="157"/>
    <x v="1"/>
    <x v="6"/>
    <x v="1"/>
    <s v="March 20, 1981 (United States)"/>
    <n v="6.6"/>
    <n v="22000"/>
    <x v="149"/>
    <s v="David Mamet"/>
    <x v="13"/>
    <x v="6"/>
    <n v="12000000"/>
    <n v="12376625"/>
    <x v="93"/>
    <n v="122"/>
    <x v="2"/>
    <n v="376625"/>
    <s v="Profit"/>
    <x v="0"/>
    <s v="United States)"/>
  </r>
  <r>
    <x v="158"/>
    <x v="1"/>
    <x v="6"/>
    <x v="1"/>
    <s v="July 24, 1981 (United States)"/>
    <n v="7.4"/>
    <n v="47000"/>
    <x v="21"/>
    <s v="Brian De Palma"/>
    <x v="14"/>
    <x v="0"/>
    <n v="18000000"/>
    <n v="12000000"/>
    <x v="12"/>
    <n v="108"/>
    <x v="1"/>
    <n v="-6000000"/>
    <s v="Loss"/>
    <x v="0"/>
    <s v="United States)"/>
  </r>
  <r>
    <x v="159"/>
    <x v="1"/>
    <x v="12"/>
    <x v="1"/>
    <s v="July 24, 1981 (United States)"/>
    <n v="5.0999999999999996"/>
    <n v="499"/>
    <x v="150"/>
    <s v="Wolfe Lowenthal"/>
    <x v="132"/>
    <x v="9"/>
    <n v="20500000"/>
    <n v="12000000"/>
    <x v="94"/>
    <n v="91"/>
    <x v="2"/>
    <n v="-8500000"/>
    <s v="Loss"/>
    <x v="0"/>
    <s v="United States)"/>
  </r>
  <r>
    <x v="160"/>
    <x v="1"/>
    <x v="3"/>
    <x v="1"/>
    <s v="March 13, 1981 (United States)"/>
    <n v="5.6"/>
    <n v="829"/>
    <x v="151"/>
    <s v="Gary DeVore"/>
    <x v="133"/>
    <x v="0"/>
    <n v="20500000"/>
    <n v="11809387"/>
    <x v="95"/>
    <n v="94"/>
    <x v="2"/>
    <n v="-8690613"/>
    <s v="Loss"/>
    <x v="0"/>
    <s v="United States)"/>
  </r>
  <r>
    <x v="161"/>
    <x v="1"/>
    <x v="0"/>
    <x v="1"/>
    <s v="March 27, 1981 (United States)"/>
    <n v="7.4"/>
    <n v="27000"/>
    <x v="152"/>
    <s v="Frank Hohimer"/>
    <x v="134"/>
    <x v="0"/>
    <n v="5500000"/>
    <n v="11492915"/>
    <x v="96"/>
    <n v="123"/>
    <x v="1"/>
    <n v="5992915"/>
    <s v="Profit"/>
    <x v="0"/>
    <s v="United States)"/>
  </r>
  <r>
    <x v="162"/>
    <x v="0"/>
    <x v="4"/>
    <x v="1"/>
    <s v="July 31, 1981 (United States)"/>
    <n v="6.7"/>
    <n v="29000"/>
    <x v="88"/>
    <s v="Yabo Yablonsky"/>
    <x v="20"/>
    <x v="1"/>
    <n v="10000000"/>
    <n v="10853418"/>
    <x v="26"/>
    <n v="116"/>
    <x v="2"/>
    <n v="853418"/>
    <s v="Profit"/>
    <x v="0"/>
    <s v="United States)"/>
  </r>
  <r>
    <x v="163"/>
    <x v="1"/>
    <x v="4"/>
    <x v="1"/>
    <s v="December 11, 1981 (United States)"/>
    <n v="5.4"/>
    <n v="1100"/>
    <x v="153"/>
    <s v="Howard Kohn"/>
    <x v="3"/>
    <x v="0"/>
    <n v="16000000"/>
    <n v="10851261"/>
    <x v="3"/>
    <n v="116"/>
    <x v="2"/>
    <n v="-5148739"/>
    <s v="Loss"/>
    <x v="0"/>
    <s v="United States)"/>
  </r>
  <r>
    <x v="164"/>
    <x v="1"/>
    <x v="5"/>
    <x v="1"/>
    <s v="July 24, 1981 (United States)"/>
    <n v="6.3"/>
    <n v="9400"/>
    <x v="154"/>
    <s v="Whitley Strieber"/>
    <x v="115"/>
    <x v="0"/>
    <n v="17000000"/>
    <n v="10626725"/>
    <x v="9"/>
    <n v="115"/>
    <x v="2"/>
    <n v="-6373275"/>
    <s v="Loss"/>
    <x v="0"/>
    <s v="United States)"/>
  </r>
  <r>
    <x v="165"/>
    <x v="0"/>
    <x v="1"/>
    <x v="1"/>
    <s v="September 25, 1981 (United States)"/>
    <n v="5.6"/>
    <n v="2600"/>
    <x v="155"/>
    <s v="Stanley Shapiro"/>
    <x v="135"/>
    <x v="0"/>
    <n v="6000000"/>
    <n v="9566593"/>
    <x v="97"/>
    <n v="92"/>
    <x v="2"/>
    <n v="3566593"/>
    <s v="Profit"/>
    <x v="0"/>
    <s v="United States)"/>
  </r>
  <r>
    <x v="166"/>
    <x v="1"/>
    <x v="4"/>
    <x v="1"/>
    <s v="January 1, 1982 (United States)"/>
    <n v="6.5"/>
    <n v="5300"/>
    <x v="156"/>
    <s v="Dennis Potter"/>
    <x v="136"/>
    <x v="0"/>
    <n v="22000000"/>
    <n v="9171289"/>
    <x v="17"/>
    <n v="108"/>
    <x v="2"/>
    <n v="-12828711"/>
    <s v="Loss"/>
    <x v="0"/>
    <s v="United States)"/>
  </r>
  <r>
    <x v="167"/>
    <x v="1"/>
    <x v="5"/>
    <x v="1"/>
    <s v="August 14, 1981 (United States)"/>
    <n v="5.6"/>
    <n v="5200"/>
    <x v="157"/>
    <s v="Glenn M. Benest"/>
    <x v="137"/>
    <x v="0"/>
    <n v="2500000"/>
    <n v="8279042"/>
    <x v="37"/>
    <n v="100"/>
    <x v="2"/>
    <n v="5779042"/>
    <s v="Profit"/>
    <x v="0"/>
    <s v="United States)"/>
  </r>
  <r>
    <x v="168"/>
    <x v="1"/>
    <x v="1"/>
    <x v="1"/>
    <s v="January 22, 1982 (United States)"/>
    <n v="7.3"/>
    <n v="2700"/>
    <x v="158"/>
    <s v="Brian Clark"/>
    <x v="51"/>
    <x v="0"/>
    <n v="13000000"/>
    <n v="8206145"/>
    <x v="17"/>
    <n v="119"/>
    <x v="1"/>
    <n v="-4793855"/>
    <s v="Loss"/>
    <x v="0"/>
    <s v="United States)"/>
  </r>
  <r>
    <x v="169"/>
    <x v="1"/>
    <x v="6"/>
    <x v="1"/>
    <s v="August 26, 1981 (United States)"/>
    <n v="7.5"/>
    <n v="7600"/>
    <x v="82"/>
    <s v="Jay Presson Allen"/>
    <x v="80"/>
    <x v="0"/>
    <n v="8600000"/>
    <n v="8124257"/>
    <x v="9"/>
    <n v="167"/>
    <x v="1"/>
    <n v="-475743"/>
    <s v="Loss"/>
    <x v="0"/>
    <s v="United States)"/>
  </r>
  <r>
    <x v="170"/>
    <x v="1"/>
    <x v="5"/>
    <x v="1"/>
    <s v="March 13, 1981 (United States)"/>
    <n v="5.9"/>
    <n v="13000"/>
    <x v="159"/>
    <s v="Lawrence J. Block"/>
    <x v="138"/>
    <x v="0"/>
    <n v="20500000"/>
    <n v="7886857"/>
    <x v="1"/>
    <n v="96"/>
    <x v="2"/>
    <n v="-12613143"/>
    <s v="Loss"/>
    <x v="0"/>
    <s v="United States)"/>
  </r>
  <r>
    <x v="171"/>
    <x v="1"/>
    <x v="1"/>
    <x v="1"/>
    <s v="December 11, 1981 (United States)"/>
    <n v="6.5"/>
    <n v="4500"/>
    <x v="160"/>
    <s v="Francis Veber"/>
    <x v="139"/>
    <x v="0"/>
    <n v="10000000"/>
    <n v="7258543"/>
    <x v="98"/>
    <n v="96"/>
    <x v="2"/>
    <n v="-2741457"/>
    <s v="Loss"/>
    <x v="0"/>
    <s v="United States)"/>
  </r>
  <r>
    <x v="172"/>
    <x v="1"/>
    <x v="6"/>
    <x v="1"/>
    <s v="February 12, 1982 (United States)"/>
    <n v="5.8"/>
    <n v="782"/>
    <x v="56"/>
    <s v="Robert Littell"/>
    <x v="140"/>
    <x v="7"/>
    <n v="20500000"/>
    <n v="6892098"/>
    <x v="99"/>
    <n v="112"/>
    <x v="2"/>
    <n v="-13607902"/>
    <s v="Loss"/>
    <x v="0"/>
    <s v="United States)"/>
  </r>
  <r>
    <x v="173"/>
    <x v="1"/>
    <x v="6"/>
    <x v="1"/>
    <s v="February 13, 1981 (United States)"/>
    <n v="6"/>
    <n v="4500"/>
    <x v="161"/>
    <s v="Steve Tesich"/>
    <x v="39"/>
    <x v="0"/>
    <n v="8500000"/>
    <n v="6400000"/>
    <x v="10"/>
    <n v="103"/>
    <x v="2"/>
    <n v="-2100000"/>
    <s v="Loss"/>
    <x v="0"/>
    <s v="United States)"/>
  </r>
  <r>
    <x v="174"/>
    <x v="0"/>
    <x v="3"/>
    <x v="1"/>
    <s v="August 28, 1981 (United States)"/>
    <n v="7.4"/>
    <n v="38000"/>
    <x v="162"/>
    <s v="David Williamson"/>
    <x v="108"/>
    <x v="3"/>
    <n v="20500000"/>
    <n v="5732587"/>
    <x v="100"/>
    <n v="110"/>
    <x v="1"/>
    <n v="-14767413"/>
    <s v="Loss"/>
    <x v="0"/>
    <s v="United States)"/>
  </r>
  <r>
    <x v="175"/>
    <x v="1"/>
    <x v="5"/>
    <x v="1"/>
    <s v="February 11, 1981 (United States)"/>
    <n v="6.3"/>
    <n v="19000"/>
    <x v="163"/>
    <s v="Stephen A. Miller"/>
    <x v="141"/>
    <x v="7"/>
    <n v="20500000"/>
    <n v="5672031"/>
    <x v="91"/>
    <n v="90"/>
    <x v="2"/>
    <n v="-14827969"/>
    <s v="Loss"/>
    <x v="0"/>
    <s v="United States)"/>
  </r>
  <r>
    <x v="176"/>
    <x v="1"/>
    <x v="5"/>
    <x v="1"/>
    <s v="January 29, 1982 (United States)"/>
    <n v="5.8"/>
    <n v="2600"/>
    <x v="57"/>
    <s v="Alan Scholefield"/>
    <x v="142"/>
    <x v="1"/>
    <n v="20500000"/>
    <n v="5229643"/>
    <x v="101"/>
    <n v="92"/>
    <x v="2"/>
    <n v="-15270357"/>
    <s v="Loss"/>
    <x v="0"/>
    <s v="United States)"/>
  </r>
  <r>
    <x v="177"/>
    <x v="0"/>
    <x v="4"/>
    <x v="1"/>
    <s v="September 17, 1982 (United States)"/>
    <n v="2.7"/>
    <n v="659"/>
    <x v="164"/>
    <s v="Robin Moore"/>
    <x v="22"/>
    <x v="10"/>
    <n v="46000000"/>
    <n v="5200986"/>
    <x v="102"/>
    <n v="140"/>
    <x v="2"/>
    <n v="-40799014"/>
    <s v="Loss"/>
    <x v="0"/>
    <s v="United States)"/>
  </r>
  <r>
    <x v="178"/>
    <x v="1"/>
    <x v="1"/>
    <x v="1"/>
    <s v="August 7, 1981 (United States)"/>
    <n v="5.5"/>
    <n v="4400"/>
    <x v="165"/>
    <s v="Mickey Rose"/>
    <x v="143"/>
    <x v="0"/>
    <n v="20500000"/>
    <n v="5165432"/>
    <x v="103"/>
    <n v="86"/>
    <x v="2"/>
    <n v="-15334568"/>
    <s v="Loss"/>
    <x v="0"/>
    <s v="United States)"/>
  </r>
  <r>
    <x v="179"/>
    <x v="1"/>
    <x v="1"/>
    <x v="1"/>
    <s v="March 6, 1981 (United States)"/>
    <n v="5.5"/>
    <n v="1700"/>
    <x v="166"/>
    <s v="W.D. Richter"/>
    <x v="2"/>
    <x v="0"/>
    <n v="14000000"/>
    <n v="4454295"/>
    <x v="1"/>
    <n v="87"/>
    <x v="2"/>
    <n v="-9545705"/>
    <s v="Loss"/>
    <x v="0"/>
    <s v="United States)"/>
  </r>
  <r>
    <x v="180"/>
    <x v="0"/>
    <x v="3"/>
    <x v="1"/>
    <s v="November 13, 1981 (United States)"/>
    <n v="5.6"/>
    <n v="1100"/>
    <x v="167"/>
    <s v="J.D. Reed"/>
    <x v="144"/>
    <x v="0"/>
    <n v="12000000"/>
    <n v="3702028"/>
    <x v="69"/>
    <n v="100"/>
    <x v="2"/>
    <n v="-8297972"/>
    <s v="Loss"/>
    <x v="0"/>
    <s v="United States)"/>
  </r>
  <r>
    <x v="181"/>
    <x v="1"/>
    <x v="4"/>
    <x v="1"/>
    <s v="January 1, 1982 (United States)"/>
    <n v="6.8"/>
    <n v="1100"/>
    <x v="168"/>
    <s v="Luis Valdez"/>
    <x v="145"/>
    <x v="0"/>
    <n v="2700000"/>
    <n v="3256082"/>
    <x v="1"/>
    <n v="103"/>
    <x v="2"/>
    <n v="556082"/>
    <s v="Profit"/>
    <x v="0"/>
    <s v="United States)"/>
  </r>
  <r>
    <x v="182"/>
    <x v="6"/>
    <x v="5"/>
    <x v="1"/>
    <s v="April 15, 1983 (United States)"/>
    <n v="7.5"/>
    <n v="192000"/>
    <x v="169"/>
    <s v="Sam Raimi"/>
    <x v="146"/>
    <x v="0"/>
    <n v="350000"/>
    <n v="2956630"/>
    <x v="104"/>
    <n v="85"/>
    <x v="1"/>
    <n v="2606630"/>
    <s v="Profit"/>
    <x v="0"/>
    <s v="United States)"/>
  </r>
  <r>
    <x v="183"/>
    <x v="1"/>
    <x v="1"/>
    <x v="1"/>
    <s v="March 13, 1981 (United States)"/>
    <n v="7"/>
    <n v="3600"/>
    <x v="170"/>
    <s v="Albert Brooks"/>
    <x v="147"/>
    <x v="0"/>
    <n v="20500000"/>
    <n v="2863642"/>
    <x v="4"/>
    <n v="93"/>
    <x v="1"/>
    <n v="-17636358"/>
    <s v="Loss"/>
    <x v="0"/>
    <s v="United States)"/>
  </r>
  <r>
    <x v="184"/>
    <x v="1"/>
    <x v="4"/>
    <x v="1"/>
    <s v="April 24, 1981 (United States)"/>
    <n v="5.5"/>
    <n v="5700"/>
    <x v="171"/>
    <s v="Marc Brandel"/>
    <x v="20"/>
    <x v="0"/>
    <n v="20500000"/>
    <n v="2447576"/>
    <x v="9"/>
    <n v="104"/>
    <x v="2"/>
    <n v="-18052424"/>
    <s v="Loss"/>
    <x v="0"/>
    <s v="United States)"/>
  </r>
  <r>
    <x v="185"/>
    <x v="0"/>
    <x v="1"/>
    <x v="1"/>
    <s v="December 18, 1981 (United States)"/>
    <n v="4.3"/>
    <n v="1300"/>
    <x v="172"/>
    <s v="John Hill"/>
    <x v="148"/>
    <x v="0"/>
    <n v="12000000"/>
    <n v="2154696"/>
    <x v="1"/>
    <n v="78"/>
    <x v="2"/>
    <n v="-9845304"/>
    <s v="Loss"/>
    <x v="0"/>
    <s v="United States)"/>
  </r>
  <r>
    <x v="186"/>
    <x v="0"/>
    <x v="3"/>
    <x v="1"/>
    <s v="February 11, 1981 (United States)"/>
    <n v="5.2"/>
    <n v="1300"/>
    <x v="173"/>
    <s v="John Byrum"/>
    <x v="149"/>
    <x v="1"/>
    <n v="14000000"/>
    <n v="2022771"/>
    <x v="9"/>
    <n v="118"/>
    <x v="2"/>
    <n v="-11977229"/>
    <s v="Loss"/>
    <x v="0"/>
    <s v="United States)"/>
  </r>
  <r>
    <x v="187"/>
    <x v="0"/>
    <x v="0"/>
    <x v="1"/>
    <s v="August 21, 1981 (United States)"/>
    <n v="5.2"/>
    <n v="928"/>
    <x v="174"/>
    <s v="Edward Clinton"/>
    <x v="150"/>
    <x v="0"/>
    <n v="24000000"/>
    <n v="2004742"/>
    <x v="14"/>
    <n v="107"/>
    <x v="2"/>
    <n v="-21995258"/>
    <s v="Loss"/>
    <x v="0"/>
    <s v="United States)"/>
  </r>
  <r>
    <x v="188"/>
    <x v="1"/>
    <x v="4"/>
    <x v="1"/>
    <s v="September 18, 1981 (United States)"/>
    <n v="6.8"/>
    <n v="1400"/>
    <x v="175"/>
    <s v="William D. Wittliff"/>
    <x v="8"/>
    <x v="0"/>
    <n v="20500000"/>
    <n v="1976198"/>
    <x v="1"/>
    <n v="94"/>
    <x v="2"/>
    <n v="-18523802"/>
    <s v="Loss"/>
    <x v="0"/>
    <s v="United States)"/>
  </r>
  <r>
    <x v="189"/>
    <x v="0"/>
    <x v="0"/>
    <x v="1"/>
    <s v="May 1, 1981 (United States)"/>
    <n v="5.5"/>
    <n v="384"/>
    <x v="176"/>
    <s v="David Barry"/>
    <x v="151"/>
    <x v="0"/>
    <n v="2000000"/>
    <n v="1791147"/>
    <x v="69"/>
    <n v="90"/>
    <x v="2"/>
    <n v="-208853"/>
    <s v="Loss"/>
    <x v="0"/>
    <s v="United States)"/>
  </r>
  <r>
    <x v="190"/>
    <x v="1"/>
    <x v="6"/>
    <x v="1"/>
    <s v="February 10, 1982 (France)"/>
    <n v="6.9"/>
    <n v="5300"/>
    <x v="177"/>
    <s v="Newton Thornburg"/>
    <x v="152"/>
    <x v="0"/>
    <n v="3000000"/>
    <n v="1752634"/>
    <x v="105"/>
    <n v="109"/>
    <x v="2"/>
    <n v="-1247366"/>
    <s v="Loss"/>
    <x v="0"/>
    <s v="France)"/>
  </r>
  <r>
    <x v="191"/>
    <x v="0"/>
    <x v="4"/>
    <x v="1"/>
    <s v="October 23, 1981 (Canada)"/>
    <n v="6.3"/>
    <n v="228"/>
    <x v="178"/>
    <s v="Olive Frederickson"/>
    <x v="72"/>
    <x v="7"/>
    <n v="20500000"/>
    <n v="1622898"/>
    <x v="1"/>
    <n v="94"/>
    <x v="2"/>
    <n v="-18877102"/>
    <s v="Loss"/>
    <x v="0"/>
    <s v="Canada)"/>
  </r>
  <r>
    <x v="192"/>
    <x v="1"/>
    <x v="5"/>
    <x v="1"/>
    <s v="September 11, 1981 (United States)"/>
    <n v="5.6"/>
    <n v="2400"/>
    <x v="179"/>
    <s v="Ruth Avergon"/>
    <x v="153"/>
    <x v="0"/>
    <n v="20500000"/>
    <n v="1169875"/>
    <x v="106"/>
    <n v="88"/>
    <x v="2"/>
    <n v="-19330125"/>
    <s v="Loss"/>
    <x v="0"/>
    <s v="United States)"/>
  </r>
  <r>
    <x v="193"/>
    <x v="1"/>
    <x v="5"/>
    <x v="1"/>
    <s v="March 27, 1981 (United States)"/>
    <n v="6"/>
    <n v="2400"/>
    <x v="180"/>
    <s v="Ron Kurz"/>
    <x v="154"/>
    <x v="0"/>
    <n v="800000"/>
    <n v="1118634"/>
    <x v="75"/>
    <n v="84"/>
    <x v="2"/>
    <n v="318634"/>
    <s v="Profit"/>
    <x v="0"/>
    <s v="United States)"/>
  </r>
  <r>
    <x v="194"/>
    <x v="1"/>
    <x v="4"/>
    <x v="1"/>
    <s v="October 28, 1983 (United States)"/>
    <n v="7.4"/>
    <n v="27000"/>
    <x v="181"/>
    <s v="Andrzej Zulawski"/>
    <x v="155"/>
    <x v="8"/>
    <n v="20500000"/>
    <n v="1113538"/>
    <x v="107"/>
    <n v="124"/>
    <x v="1"/>
    <n v="-19386462"/>
    <s v="Loss"/>
    <x v="0"/>
    <s v="United States)"/>
  </r>
  <r>
    <x v="195"/>
    <x v="1"/>
    <x v="4"/>
    <x v="1"/>
    <s v="February 11, 1982 (United States)"/>
    <n v="6.5"/>
    <n v="5700"/>
    <x v="182"/>
    <s v="Armyan Bernstein"/>
    <x v="156"/>
    <x v="0"/>
    <n v="26000000"/>
    <n v="636796"/>
    <x v="108"/>
    <n v="107"/>
    <x v="2"/>
    <n v="-25363204"/>
    <s v="Loss"/>
    <x v="0"/>
    <s v="United States)"/>
  </r>
  <r>
    <x v="196"/>
    <x v="1"/>
    <x v="1"/>
    <x v="1"/>
    <s v="December 10, 1981 (Australia)"/>
    <n v="5.9"/>
    <n v="1300"/>
    <x v="32"/>
    <s v="Margaret Kelly"/>
    <x v="157"/>
    <x v="3"/>
    <n v="20500000"/>
    <n v="237000"/>
    <x v="109"/>
    <n v="87"/>
    <x v="2"/>
    <n v="-20263000"/>
    <s v="Loss"/>
    <x v="0"/>
    <s v="Australia)"/>
  </r>
  <r>
    <x v="197"/>
    <x v="1"/>
    <x v="5"/>
    <x v="1"/>
    <s v="November 11, 1983 (United States)"/>
    <n v="6.8"/>
    <n v="21000"/>
    <x v="183"/>
    <s v="Dardano Sacchetti"/>
    <x v="158"/>
    <x v="9"/>
    <n v="400000"/>
    <n v="123843"/>
    <x v="110"/>
    <n v="87"/>
    <x v="2"/>
    <n v="-276157"/>
    <s v="Loss"/>
    <x v="0"/>
    <s v="United States)"/>
  </r>
  <r>
    <x v="198"/>
    <x v="1"/>
    <x v="13"/>
    <x v="1"/>
    <s v="April 23, 1982 (United States)"/>
    <n v="7.2"/>
    <n v="12000"/>
    <x v="184"/>
    <s v="Daniel Odier"/>
    <x v="159"/>
    <x v="8"/>
    <n v="20500000"/>
    <n v="110014"/>
    <x v="111"/>
    <n v="117"/>
    <x v="1"/>
    <n v="-20389986"/>
    <s v="Loss"/>
    <x v="0"/>
    <s v="United States)"/>
  </r>
  <r>
    <x v="199"/>
    <x v="3"/>
    <x v="3"/>
    <x v="1"/>
    <s v="March 24, 1982 (France)"/>
    <n v="6.9"/>
    <n v="1100"/>
    <x v="185"/>
    <s v="Bulle Ogier"/>
    <x v="160"/>
    <x v="8"/>
    <n v="20500000"/>
    <n v="17110"/>
    <x v="112"/>
    <n v="129"/>
    <x v="2"/>
    <n v="-20482890"/>
    <s v="Loss"/>
    <x v="0"/>
    <s v="France)"/>
  </r>
  <r>
    <x v="200"/>
    <x v="1"/>
    <x v="4"/>
    <x v="1"/>
    <s v="October 25, 1981 (United States)"/>
    <n v="6.3"/>
    <n v="1300"/>
    <x v="186"/>
    <s v="Jean Rhys"/>
    <x v="155"/>
    <x v="1"/>
    <n v="20500000"/>
    <n v="12042"/>
    <x v="113"/>
    <n v="101"/>
    <x v="2"/>
    <n v="-20487958"/>
    <s v="Loss"/>
    <x v="0"/>
    <s v="United States)"/>
  </r>
  <r>
    <x v="201"/>
    <x v="0"/>
    <x v="2"/>
    <x v="1"/>
    <s v="October 11, 1981 (United States)"/>
    <n v="7.8"/>
    <n v="19000"/>
    <x v="187"/>
    <s v="Wallace Shawn"/>
    <x v="161"/>
    <x v="0"/>
    <n v="20500000"/>
    <n v="5073"/>
    <x v="114"/>
    <n v="110"/>
    <x v="1"/>
    <n v="-20494927"/>
    <s v="Loss"/>
    <x v="0"/>
    <s v="United States)"/>
  </r>
  <r>
    <x v="202"/>
    <x v="0"/>
    <x v="9"/>
    <x v="2"/>
    <s v="June 11, 1982 (United States)"/>
    <n v="7.8"/>
    <n v="381000"/>
    <x v="90"/>
    <s v="Melissa Mathison"/>
    <x v="162"/>
    <x v="0"/>
    <n v="10500000"/>
    <n v="792910554"/>
    <x v="1"/>
    <n v="115"/>
    <x v="1"/>
    <n v="782410554"/>
    <s v="Profit"/>
    <x v="0"/>
    <s v="United States"/>
  </r>
  <r>
    <x v="203"/>
    <x v="0"/>
    <x v="1"/>
    <x v="2"/>
    <s v="December 17, 1982 (United States)"/>
    <n v="7.4"/>
    <n v="100000"/>
    <x v="101"/>
    <s v="Don McGuire"/>
    <x v="163"/>
    <x v="0"/>
    <n v="21000000"/>
    <n v="177200000"/>
    <x v="4"/>
    <n v="116"/>
    <x v="1"/>
    <n v="156200000"/>
    <s v="Profit"/>
    <x v="0"/>
    <s v="United States"/>
  </r>
  <r>
    <x v="204"/>
    <x v="1"/>
    <x v="4"/>
    <x v="2"/>
    <s v="August 13, 1982 (United States)"/>
    <n v="7"/>
    <n v="52000"/>
    <x v="188"/>
    <s v="Douglas Day Stewart"/>
    <x v="25"/>
    <x v="0"/>
    <n v="7500000"/>
    <n v="129795554"/>
    <x v="26"/>
    <n v="124"/>
    <x v="1"/>
    <n v="122295554"/>
    <s v="Profit"/>
    <x v="0"/>
    <s v="United States"/>
  </r>
  <r>
    <x v="205"/>
    <x v="1"/>
    <x v="0"/>
    <x v="2"/>
    <s v="October 22, 1982 (United States)"/>
    <n v="7.7"/>
    <n v="234000"/>
    <x v="189"/>
    <s v="David Morrell"/>
    <x v="121"/>
    <x v="0"/>
    <n v="15000000"/>
    <n v="125212904"/>
    <x v="115"/>
    <n v="93"/>
    <x v="1"/>
    <n v="110212904"/>
    <s v="Profit"/>
    <x v="0"/>
    <s v="United States"/>
  </r>
  <r>
    <x v="206"/>
    <x v="0"/>
    <x v="4"/>
    <x v="2"/>
    <s v="May 28, 1982 (United States)"/>
    <n v="6.8"/>
    <n v="179000"/>
    <x v="190"/>
    <s v="Sylvester Stallone"/>
    <x v="121"/>
    <x v="0"/>
    <n v="17000000"/>
    <n v="125052686"/>
    <x v="15"/>
    <n v="99"/>
    <x v="2"/>
    <n v="108052686"/>
    <s v="Profit"/>
    <x v="0"/>
    <s v="United States"/>
  </r>
  <r>
    <x v="207"/>
    <x v="0"/>
    <x v="0"/>
    <x v="2"/>
    <s v="June 4, 1982 (United States)"/>
    <n v="7.7"/>
    <n v="115000"/>
    <x v="191"/>
    <s v="Gene Roddenberry"/>
    <x v="164"/>
    <x v="0"/>
    <n v="11200000"/>
    <n v="78912963"/>
    <x v="5"/>
    <n v="113"/>
    <x v="1"/>
    <n v="67712963"/>
    <s v="Profit"/>
    <x v="0"/>
    <s v="United States"/>
  </r>
  <r>
    <x v="208"/>
    <x v="1"/>
    <x v="0"/>
    <x v="2"/>
    <s v="December 8, 1982 (United States)"/>
    <n v="6.9"/>
    <n v="73000"/>
    <x v="48"/>
    <s v="Roger Spottiswoode"/>
    <x v="165"/>
    <x v="0"/>
    <n v="12000000"/>
    <n v="78868508"/>
    <x v="5"/>
    <n v="96"/>
    <x v="2"/>
    <n v="66868508"/>
    <s v="Profit"/>
    <x v="0"/>
    <s v="United States"/>
  </r>
  <r>
    <x v="209"/>
    <x v="0"/>
    <x v="5"/>
    <x v="2"/>
    <s v="June 4, 1982 (United States)"/>
    <n v="7.3"/>
    <n v="148000"/>
    <x v="159"/>
    <s v="Steven Spielberg"/>
    <x v="166"/>
    <x v="0"/>
    <n v="10700000"/>
    <n v="77142388"/>
    <x v="17"/>
    <n v="114"/>
    <x v="1"/>
    <n v="66442388"/>
    <s v="Profit"/>
    <x v="0"/>
    <s v="United States"/>
  </r>
  <r>
    <x v="210"/>
    <x v="1"/>
    <x v="1"/>
    <x v="2"/>
    <s v="July 23, 1982 (United States)"/>
    <n v="6"/>
    <n v="10000"/>
    <x v="3"/>
    <s v="Larry L. King"/>
    <x v="9"/>
    <x v="0"/>
    <n v="35000000"/>
    <n v="69701637"/>
    <x v="1"/>
    <n v="114"/>
    <x v="2"/>
    <n v="34701637"/>
    <s v="Profit"/>
    <x v="0"/>
    <s v="United States"/>
  </r>
  <r>
    <x v="211"/>
    <x v="1"/>
    <x v="0"/>
    <x v="2"/>
    <s v="May 14, 1982 (United States)"/>
    <n v="6.9"/>
    <n v="141000"/>
    <x v="192"/>
    <s v="Robert E. Howard"/>
    <x v="167"/>
    <x v="0"/>
    <n v="20000000"/>
    <n v="68851475"/>
    <x v="1"/>
    <n v="129"/>
    <x v="2"/>
    <n v="48851475"/>
    <s v="Profit"/>
    <x v="0"/>
    <s v="United States"/>
  </r>
  <r>
    <x v="212"/>
    <x v="0"/>
    <x v="1"/>
    <x v="2"/>
    <s v="June 18, 1982 (United States)"/>
    <n v="6.6"/>
    <n v="41000"/>
    <x v="88"/>
    <s v="Carol Sobieski"/>
    <x v="168"/>
    <x v="0"/>
    <n v="50000000"/>
    <n v="57063861"/>
    <x v="4"/>
    <n v="127"/>
    <x v="2"/>
    <n v="7063861"/>
    <s v="Profit"/>
    <x v="0"/>
    <s v="United States"/>
  </r>
  <r>
    <x v="213"/>
    <x v="1"/>
    <x v="4"/>
    <x v="2"/>
    <s v="December 17, 1982 (United States)"/>
    <n v="7.7"/>
    <n v="37000"/>
    <x v="82"/>
    <s v="Barry Reed"/>
    <x v="73"/>
    <x v="0"/>
    <n v="16000000"/>
    <n v="53993738"/>
    <x v="10"/>
    <n v="129"/>
    <x v="1"/>
    <n v="37993738"/>
    <s v="Profit"/>
    <x v="0"/>
    <s v="United States"/>
  </r>
  <r>
    <x v="214"/>
    <x v="0"/>
    <x v="2"/>
    <x v="2"/>
    <s v="February 25, 1983 (United States)"/>
    <n v="8"/>
    <n v="220000"/>
    <x v="193"/>
    <s v="John Briley"/>
    <x v="169"/>
    <x v="1"/>
    <n v="22000000"/>
    <n v="52767889"/>
    <x v="116"/>
    <n v="191"/>
    <x v="1"/>
    <n v="30767889"/>
    <s v="Profit"/>
    <x v="0"/>
    <s v="United States"/>
  </r>
  <r>
    <x v="215"/>
    <x v="0"/>
    <x v="1"/>
    <x v="2"/>
    <s v="December 10, 1982 (United States)"/>
    <n v="5.8"/>
    <n v="11000"/>
    <x v="194"/>
    <s v="Francis Veber"/>
    <x v="100"/>
    <x v="0"/>
    <n v="17000000"/>
    <n v="47118057"/>
    <x v="4"/>
    <n v="102"/>
    <x v="2"/>
    <n v="30118057"/>
    <s v="Profit"/>
    <x v="0"/>
    <s v="United States"/>
  </r>
  <r>
    <x v="216"/>
    <x v="0"/>
    <x v="0"/>
    <x v="2"/>
    <s v="June 18, 1982 (United States)"/>
    <n v="6"/>
    <n v="26000"/>
    <x v="24"/>
    <s v="Alex Lasker"/>
    <x v="6"/>
    <x v="0"/>
    <n v="18000000"/>
    <n v="46708276"/>
    <x v="29"/>
    <n v="136"/>
    <x v="2"/>
    <n v="28708276"/>
    <s v="Profit"/>
    <x v="0"/>
    <s v="United States"/>
  </r>
  <r>
    <x v="217"/>
    <x v="1"/>
    <x v="0"/>
    <x v="2"/>
    <s v="June 25, 1982 (United States)"/>
    <n v="8.1"/>
    <n v="710000"/>
    <x v="195"/>
    <s v="Hampton Fancher"/>
    <x v="86"/>
    <x v="0"/>
    <n v="28000000"/>
    <n v="41676878"/>
    <x v="73"/>
    <n v="117"/>
    <x v="1"/>
    <n v="13676878"/>
    <s v="Profit"/>
    <x v="0"/>
    <s v="United States"/>
  </r>
  <r>
    <x v="218"/>
    <x v="0"/>
    <x v="3"/>
    <x v="2"/>
    <s v="December 17, 1982 (United States)"/>
    <n v="7.2"/>
    <n v="63000"/>
    <x v="110"/>
    <s v="David Odell"/>
    <x v="101"/>
    <x v="1"/>
    <n v="15000000"/>
    <n v="41630431"/>
    <x v="117"/>
    <n v="93"/>
    <x v="1"/>
    <n v="26630431"/>
    <s v="Profit"/>
    <x v="0"/>
    <s v="United States"/>
  </r>
  <r>
    <x v="219"/>
    <x v="1"/>
    <x v="0"/>
    <x v="2"/>
    <s v="April 30, 1982 (United States)"/>
    <n v="5.6"/>
    <n v="5700"/>
    <x v="196"/>
    <s v="Tom Karnowski"/>
    <x v="170"/>
    <x v="0"/>
    <n v="20500000"/>
    <n v="39103425"/>
    <x v="118"/>
    <n v="99"/>
    <x v="2"/>
    <n v="18603425"/>
    <s v="Profit"/>
    <x v="0"/>
    <s v="United States"/>
  </r>
  <r>
    <x v="220"/>
    <x v="0"/>
    <x v="1"/>
    <x v="2"/>
    <s v="December 17, 1982 (United States)"/>
    <n v="5.5"/>
    <n v="2700"/>
    <x v="197"/>
    <s v="Valerie Curtin"/>
    <x v="9"/>
    <x v="0"/>
    <n v="15000000"/>
    <n v="36821203"/>
    <x v="7"/>
    <n v="116"/>
    <x v="2"/>
    <n v="21821203"/>
    <s v="Profit"/>
    <x v="0"/>
    <s v="United States"/>
  </r>
  <r>
    <x v="221"/>
    <x v="1"/>
    <x v="5"/>
    <x v="2"/>
    <s v="August 13, 1982 (United States)"/>
    <n v="5.7"/>
    <n v="49000"/>
    <x v="120"/>
    <s v="Martin Kitrosser"/>
    <x v="171"/>
    <x v="0"/>
    <n v="2300000"/>
    <n v="36690067"/>
    <x v="5"/>
    <n v="95"/>
    <x v="2"/>
    <n v="34390067"/>
    <s v="Profit"/>
    <x v="0"/>
    <s v="United States"/>
  </r>
  <r>
    <x v="222"/>
    <x v="1"/>
    <x v="1"/>
    <x v="2"/>
    <s v="March 12, 1982 (United States)"/>
    <n v="7.7"/>
    <n v="3900"/>
    <x v="198"/>
    <s v="Paul Mooney"/>
    <x v="100"/>
    <x v="0"/>
    <n v="20500000"/>
    <n v="36299720"/>
    <x v="4"/>
    <n v="82"/>
    <x v="1"/>
    <n v="15799720"/>
    <s v="Profit"/>
    <x v="0"/>
    <s v="United States"/>
  </r>
  <r>
    <x v="223"/>
    <x v="0"/>
    <x v="0"/>
    <x v="2"/>
    <s v="July 9, 1982 (United States)"/>
    <n v="6.8"/>
    <n v="115000"/>
    <x v="199"/>
    <s v="Steven Lisberger"/>
    <x v="152"/>
    <x v="0"/>
    <n v="17000000"/>
    <n v="33000525"/>
    <x v="28"/>
    <n v="96"/>
    <x v="2"/>
    <n v="16000525"/>
    <s v="Profit"/>
    <x v="0"/>
    <s v="United States"/>
  </r>
  <r>
    <x v="224"/>
    <x v="1"/>
    <x v="1"/>
    <x v="2"/>
    <s v="July 16, 1982 (United States)"/>
    <n v="5.5"/>
    <n v="3000"/>
    <x v="200"/>
    <s v="Michael Elias"/>
    <x v="172"/>
    <x v="0"/>
    <n v="20500000"/>
    <n v="30688860"/>
    <x v="119"/>
    <n v="96"/>
    <x v="2"/>
    <n v="10188860"/>
    <s v="Profit"/>
    <x v="0"/>
    <s v="United States"/>
  </r>
  <r>
    <x v="225"/>
    <x v="1"/>
    <x v="4"/>
    <x v="2"/>
    <s v="March 4, 1983 (United States)"/>
    <n v="7.6"/>
    <n v="44000"/>
    <x v="153"/>
    <s v="William Styron"/>
    <x v="103"/>
    <x v="1"/>
    <n v="12000000"/>
    <n v="30036000"/>
    <x v="117"/>
    <n v="150"/>
    <x v="1"/>
    <n v="18036000"/>
    <s v="Profit"/>
    <x v="0"/>
    <s v="United States"/>
  </r>
  <r>
    <x v="226"/>
    <x v="1"/>
    <x v="1"/>
    <x v="2"/>
    <s v="July 23, 1982 (United States)"/>
    <n v="7.2"/>
    <n v="25000"/>
    <x v="201"/>
    <s v="John Irving"/>
    <x v="12"/>
    <x v="0"/>
    <n v="17000000"/>
    <n v="29712172"/>
    <x v="120"/>
    <n v="136"/>
    <x v="1"/>
    <n v="12712172"/>
    <s v="Profit"/>
    <x v="0"/>
    <s v="United States"/>
  </r>
  <r>
    <x v="227"/>
    <x v="0"/>
    <x v="1"/>
    <x v="2"/>
    <s v="March 19, 1982 (United States)"/>
    <n v="7.6"/>
    <n v="20000"/>
    <x v="143"/>
    <s v="Blake Edwards"/>
    <x v="127"/>
    <x v="1"/>
    <n v="20500000"/>
    <n v="28229046"/>
    <x v="17"/>
    <n v="134"/>
    <x v="1"/>
    <n v="7729046"/>
    <s v="Profit"/>
    <x v="0"/>
    <s v="United States"/>
  </r>
  <r>
    <x v="228"/>
    <x v="0"/>
    <x v="1"/>
    <x v="2"/>
    <s v="December 10, 1982 (United States)"/>
    <n v="6.2"/>
    <n v="50000"/>
    <x v="202"/>
    <s v="Ken Finkleman"/>
    <x v="5"/>
    <x v="0"/>
    <n v="15000000"/>
    <n v="27150534"/>
    <x v="5"/>
    <n v="85"/>
    <x v="2"/>
    <n v="12150534"/>
    <s v="Profit"/>
    <x v="0"/>
    <s v="United States"/>
  </r>
  <r>
    <x v="229"/>
    <x v="1"/>
    <x v="1"/>
    <x v="2"/>
    <s v="August 13, 1982 (United States)"/>
    <n v="7.2"/>
    <n v="98000"/>
    <x v="203"/>
    <s v="Cameron Crowe"/>
    <x v="173"/>
    <x v="0"/>
    <n v="4500000"/>
    <n v="27092880"/>
    <x v="1"/>
    <n v="90"/>
    <x v="1"/>
    <n v="22592880"/>
    <s v="Profit"/>
    <x v="0"/>
    <s v="United States"/>
  </r>
  <r>
    <x v="230"/>
    <x v="1"/>
    <x v="1"/>
    <x v="2"/>
    <s v="April 2, 1982 (United States)"/>
    <n v="5.8"/>
    <n v="1400"/>
    <x v="85"/>
    <s v="Robert Boris"/>
    <x v="100"/>
    <x v="0"/>
    <n v="20500000"/>
    <n v="23671186"/>
    <x v="5"/>
    <n v="97"/>
    <x v="2"/>
    <n v="3171186"/>
    <s v="Profit"/>
    <x v="0"/>
    <s v="United States"/>
  </r>
  <r>
    <x v="231"/>
    <x v="1"/>
    <x v="4"/>
    <x v="2"/>
    <s v="September 17, 1982 (United States)"/>
    <n v="8"/>
    <n v="78000"/>
    <x v="30"/>
    <s v="Roger Waters"/>
    <x v="174"/>
    <x v="1"/>
    <n v="12000000"/>
    <n v="22265763"/>
    <x v="121"/>
    <n v="95"/>
    <x v="1"/>
    <n v="10265763"/>
    <s v="Profit"/>
    <x v="0"/>
    <s v="United States"/>
  </r>
  <r>
    <x v="232"/>
    <x v="1"/>
    <x v="0"/>
    <x v="2"/>
    <s v="August 4, 1982 (United States)"/>
    <n v="6"/>
    <n v="3100"/>
    <x v="204"/>
    <s v="Cheech Marin"/>
    <x v="175"/>
    <x v="0"/>
    <n v="7000000"/>
    <n v="21134374"/>
    <x v="65"/>
    <n v="90"/>
    <x v="2"/>
    <n v="14134374"/>
    <s v="Profit"/>
    <x v="0"/>
    <s v="United States"/>
  </r>
  <r>
    <x v="233"/>
    <x v="1"/>
    <x v="1"/>
    <x v="2"/>
    <s v="July 30, 1982 (United States)"/>
    <n v="6.6"/>
    <n v="15000"/>
    <x v="205"/>
    <s v="Lowell Ganz"/>
    <x v="176"/>
    <x v="0"/>
    <n v="20500000"/>
    <n v="21095638"/>
    <x v="29"/>
    <n v="106"/>
    <x v="2"/>
    <n v="595638"/>
    <s v="Profit"/>
    <x v="0"/>
    <s v="United States"/>
  </r>
  <r>
    <x v="234"/>
    <x v="1"/>
    <x v="1"/>
    <x v="2"/>
    <s v="November 12, 1982 (United States)"/>
    <n v="6.9"/>
    <n v="44000"/>
    <x v="206"/>
    <s v="Stephen King"/>
    <x v="177"/>
    <x v="0"/>
    <n v="8000000"/>
    <n v="21028755"/>
    <x v="122"/>
    <n v="120"/>
    <x v="2"/>
    <n v="13028755"/>
    <s v="Profit"/>
    <x v="0"/>
    <s v="United States"/>
  </r>
  <r>
    <x v="235"/>
    <x v="0"/>
    <x v="3"/>
    <x v="2"/>
    <s v="November 5, 1982 (United States)"/>
    <n v="7.3"/>
    <n v="8200"/>
    <x v="118"/>
    <s v="A.B. 'Banjo' Paterson"/>
    <x v="44"/>
    <x v="3"/>
    <n v="3500000"/>
    <n v="20659423"/>
    <x v="123"/>
    <n v="102"/>
    <x v="1"/>
    <n v="17159423"/>
    <s v="Profit"/>
    <x v="0"/>
    <s v="United States"/>
  </r>
  <r>
    <x v="236"/>
    <x v="0"/>
    <x v="1"/>
    <x v="2"/>
    <s v="July 16, 1982 (United States)"/>
    <n v="5.9"/>
    <n v="2800"/>
    <x v="76"/>
    <s v="Mike Marvin"/>
    <x v="178"/>
    <x v="0"/>
    <n v="20500000"/>
    <n v="20225989"/>
    <x v="10"/>
    <n v="108"/>
    <x v="2"/>
    <n v="-274011"/>
    <s v="Loss"/>
    <x v="0"/>
    <s v="United States"/>
  </r>
  <r>
    <x v="237"/>
    <x v="1"/>
    <x v="2"/>
    <x v="2"/>
    <s v="March 11, 1983 (Australia)"/>
    <n v="7.3"/>
    <n v="7300"/>
    <x v="207"/>
    <s v="Eric Bergren"/>
    <x v="179"/>
    <x v="0"/>
    <n v="20500000"/>
    <n v="20205757"/>
    <x v="39"/>
    <n v="140"/>
    <x v="1"/>
    <n v="-294243"/>
    <s v="Loss"/>
    <x v="0"/>
    <s v="Australia"/>
  </r>
  <r>
    <x v="238"/>
    <x v="0"/>
    <x v="5"/>
    <x v="2"/>
    <s v="November 19, 1982 (United States)"/>
    <n v="3.6"/>
    <n v="1700"/>
    <x v="208"/>
    <s v="Jason Williams"/>
    <x v="180"/>
    <x v="0"/>
    <n v="750000"/>
    <n v="20205757"/>
    <x v="124"/>
    <n v="83"/>
    <x v="2"/>
    <n v="19455757"/>
    <s v="Profit"/>
    <x v="0"/>
    <s v="United States"/>
  </r>
  <r>
    <x v="239"/>
    <x v="3"/>
    <x v="10"/>
    <x v="2"/>
    <s v="October 6, 1982 (United States)"/>
    <n v="6.8"/>
    <n v="352"/>
    <x v="209"/>
    <s v="Yoshimitsu Banno"/>
    <x v="168"/>
    <x v="0"/>
    <n v="20500000"/>
    <n v="20205757"/>
    <x v="125"/>
    <n v="78"/>
    <x v="2"/>
    <n v="-294243"/>
    <s v="Loss"/>
    <x v="0"/>
    <s v="United States"/>
  </r>
  <r>
    <x v="240"/>
    <x v="1"/>
    <x v="6"/>
    <x v="2"/>
    <s v="October 15, 1982 (United States)"/>
    <n v="5.7"/>
    <n v="253"/>
    <x v="84"/>
    <s v="Anne Gerard"/>
    <x v="181"/>
    <x v="0"/>
    <n v="20500000"/>
    <n v="20205757"/>
    <x v="73"/>
    <n v="96"/>
    <x v="2"/>
    <n v="-294243"/>
    <s v="Loss"/>
    <x v="0"/>
    <s v="United States"/>
  </r>
  <r>
    <x v="241"/>
    <x v="1"/>
    <x v="1"/>
    <x v="2"/>
    <s v="October 21, 1983 (United States)"/>
    <n v="3.8"/>
    <n v="651"/>
    <x v="210"/>
    <s v="John Wintergate"/>
    <x v="182"/>
    <x v="0"/>
    <n v="10000"/>
    <n v="20205757"/>
    <x v="126"/>
    <n v="98"/>
    <x v="2"/>
    <n v="20195757"/>
    <s v="Profit"/>
    <x v="0"/>
    <s v="United States"/>
  </r>
  <r>
    <x v="242"/>
    <x v="0"/>
    <x v="4"/>
    <x v="2"/>
    <s v="December 22, 1982 (United Kingdom)"/>
    <n v="7"/>
    <n v="240"/>
    <x v="211"/>
    <s v="June Roberts"/>
    <x v="183"/>
    <x v="1"/>
    <n v="20500000"/>
    <n v="20205757"/>
    <x v="127"/>
    <n v="80"/>
    <x v="1"/>
    <n v="-294243"/>
    <s v="Loss"/>
    <x v="0"/>
    <s v="United Kingdom"/>
  </r>
  <r>
    <x v="243"/>
    <x v="0"/>
    <x v="1"/>
    <x v="2"/>
    <s v="October 1982 (United States)"/>
    <n v="6.7"/>
    <n v="75"/>
    <x v="212"/>
    <s v="Peter Markle"/>
    <x v="184"/>
    <x v="0"/>
    <n v="435000"/>
    <n v="20205757"/>
    <x v="128"/>
    <n v="90"/>
    <x v="2"/>
    <n v="19770757"/>
    <s v="Profit"/>
    <x v="0"/>
    <s v="United States"/>
  </r>
  <r>
    <x v="244"/>
    <x v="0"/>
    <x v="1"/>
    <x v="2"/>
    <s v="October 8, 1982 (United States)"/>
    <n v="7.4"/>
    <n v="9000"/>
    <x v="213"/>
    <s v="Norman Steinberg"/>
    <x v="61"/>
    <x v="0"/>
    <n v="20500000"/>
    <n v="20123620"/>
    <x v="17"/>
    <n v="92"/>
    <x v="1"/>
    <n v="-376380"/>
    <s v="Loss"/>
    <x v="0"/>
    <s v="United States"/>
  </r>
  <r>
    <x v="245"/>
    <x v="1"/>
    <x v="5"/>
    <x v="2"/>
    <s v="June 25, 1982 (United States)"/>
    <n v="8.1"/>
    <n v="382000"/>
    <x v="29"/>
    <s v="Bill Lancaster"/>
    <x v="107"/>
    <x v="0"/>
    <n v="15000000"/>
    <n v="19632053"/>
    <x v="1"/>
    <n v="109"/>
    <x v="1"/>
    <n v="4632053"/>
    <s v="Profit"/>
    <x v="0"/>
    <s v="United States"/>
  </r>
  <r>
    <x v="246"/>
    <x v="0"/>
    <x v="1"/>
    <x v="2"/>
    <s v="March 19, 1982 (United States)"/>
    <n v="7"/>
    <n v="13000"/>
    <x v="82"/>
    <s v="Ira Levin"/>
    <x v="20"/>
    <x v="0"/>
    <n v="20500000"/>
    <n v="19282134"/>
    <x v="7"/>
    <n v="116"/>
    <x v="1"/>
    <n v="-1217866"/>
    <s v="Loss"/>
    <x v="0"/>
    <s v="United States"/>
  </r>
  <r>
    <x v="247"/>
    <x v="0"/>
    <x v="1"/>
    <x v="2"/>
    <s v="May 21, 1982 (United States)"/>
    <n v="6.9"/>
    <n v="21000"/>
    <x v="214"/>
    <s v="Carl Reiner"/>
    <x v="136"/>
    <x v="0"/>
    <n v="9000000"/>
    <n v="18196170"/>
    <x v="129"/>
    <n v="88"/>
    <x v="2"/>
    <n v="9196170"/>
    <s v="Profit"/>
    <x v="0"/>
    <s v="United States"/>
  </r>
  <r>
    <x v="248"/>
    <x v="1"/>
    <x v="1"/>
    <x v="2"/>
    <s v="September 3, 1982 (United States)"/>
    <n v="4.9000000000000004"/>
    <n v="6500"/>
    <x v="215"/>
    <s v="Bruce Rubin"/>
    <x v="185"/>
    <x v="0"/>
    <n v="20500000"/>
    <n v="16897768"/>
    <x v="86"/>
    <n v="98"/>
    <x v="2"/>
    <n v="-3602232"/>
    <s v="Loss"/>
    <x v="0"/>
    <s v="United States"/>
  </r>
  <r>
    <x v="249"/>
    <x v="0"/>
    <x v="0"/>
    <x v="2"/>
    <s v="November 12, 1982 (United States)"/>
    <n v="5.7"/>
    <n v="1500"/>
    <x v="216"/>
    <s v="David Randolph"/>
    <x v="186"/>
    <x v="0"/>
    <n v="20500000"/>
    <n v="16894678"/>
    <x v="130"/>
    <n v="87"/>
    <x v="2"/>
    <n v="-3605322"/>
    <s v="Loss"/>
    <x v="0"/>
    <s v="United States"/>
  </r>
  <r>
    <x v="250"/>
    <x v="1"/>
    <x v="0"/>
    <x v="2"/>
    <s v="February 19, 1982 (United States)"/>
    <n v="6"/>
    <n v="15000"/>
    <x v="217"/>
    <s v="David Engelbach"/>
    <x v="187"/>
    <x v="0"/>
    <n v="2000000"/>
    <n v="16100000"/>
    <x v="131"/>
    <n v="89"/>
    <x v="2"/>
    <n v="14100000"/>
    <s v="Profit"/>
    <x v="0"/>
    <s v="United States"/>
  </r>
  <r>
    <x v="251"/>
    <x v="0"/>
    <x v="1"/>
    <x v="2"/>
    <s v="December 22, 1982 (United States)"/>
    <n v="6"/>
    <n v="1900"/>
    <x v="218"/>
    <s v="Bruno Barreto"/>
    <x v="133"/>
    <x v="0"/>
    <n v="20500000"/>
    <n v="15782759"/>
    <x v="10"/>
    <n v="101"/>
    <x v="2"/>
    <n v="-4717241"/>
    <s v="Loss"/>
    <x v="0"/>
    <s v="United States"/>
  </r>
  <r>
    <x v="252"/>
    <x v="0"/>
    <x v="1"/>
    <x v="2"/>
    <s v="June 11, 1982 (United States)"/>
    <n v="4.4000000000000004"/>
    <n v="34000"/>
    <x v="219"/>
    <s v="Ken Finkleman"/>
    <x v="188"/>
    <x v="0"/>
    <n v="13200000"/>
    <n v="15171476"/>
    <x v="5"/>
    <n v="115"/>
    <x v="2"/>
    <n v="1971476"/>
    <s v="Profit"/>
    <x v="0"/>
    <s v="United States"/>
  </r>
  <r>
    <x v="253"/>
    <x v="2"/>
    <x v="10"/>
    <x v="2"/>
    <s v="July 16, 1982 (United States)"/>
    <n v="7.6"/>
    <n v="37000"/>
    <x v="220"/>
    <s v="Robert C. O'Brien"/>
    <x v="189"/>
    <x v="0"/>
    <n v="7000000"/>
    <n v="14665733"/>
    <x v="132"/>
    <n v="82"/>
    <x v="1"/>
    <n v="7665733"/>
    <s v="Profit"/>
    <x v="0"/>
    <s v="United States"/>
  </r>
  <r>
    <x v="254"/>
    <x v="1"/>
    <x v="5"/>
    <x v="2"/>
    <s v="October 22, 1982 (United States)"/>
    <n v="5"/>
    <n v="45000"/>
    <x v="221"/>
    <s v="Tommy Lee Wallace"/>
    <x v="190"/>
    <x v="0"/>
    <n v="2500000"/>
    <n v="14400000"/>
    <x v="72"/>
    <n v="98"/>
    <x v="2"/>
    <n v="11900000"/>
    <s v="Profit"/>
    <x v="0"/>
    <s v="United States"/>
  </r>
  <r>
    <x v="255"/>
    <x v="1"/>
    <x v="1"/>
    <x v="2"/>
    <s v="May 21, 1982 (United States)"/>
    <n v="7.1"/>
    <n v="19000"/>
    <x v="222"/>
    <s v="Barry Levinson"/>
    <x v="191"/>
    <x v="0"/>
    <n v="5000000"/>
    <n v="14099953"/>
    <x v="17"/>
    <n v="110"/>
    <x v="1"/>
    <n v="9099953"/>
    <s v="Profit"/>
    <x v="0"/>
    <s v="United States"/>
  </r>
  <r>
    <x v="256"/>
    <x v="0"/>
    <x v="0"/>
    <x v="2"/>
    <s v="August 20, 1982 (United States)"/>
    <n v="6.2"/>
    <n v="22000"/>
    <x v="223"/>
    <s v="Don Coscarelli"/>
    <x v="192"/>
    <x v="0"/>
    <n v="8000000"/>
    <n v="14056528"/>
    <x v="133"/>
    <n v="118"/>
    <x v="2"/>
    <n v="6056528"/>
    <s v="Profit"/>
    <x v="0"/>
    <s v="United States"/>
  </r>
  <r>
    <x v="257"/>
    <x v="0"/>
    <x v="2"/>
    <x v="2"/>
    <s v="March 12, 1982 (United States)"/>
    <n v="7.7"/>
    <n v="19000"/>
    <x v="224"/>
    <s v="Costa-Gavras"/>
    <x v="139"/>
    <x v="0"/>
    <n v="9500000"/>
    <n v="14000000"/>
    <x v="37"/>
    <n v="122"/>
    <x v="1"/>
    <n v="4500000"/>
    <s v="Profit"/>
    <x v="0"/>
    <s v="United States"/>
  </r>
  <r>
    <x v="258"/>
    <x v="1"/>
    <x v="4"/>
    <x v="2"/>
    <s v="February 4, 1983 (United States)"/>
    <n v="6.7"/>
    <n v="15000"/>
    <x v="225"/>
    <s v="Frank De Felitta"/>
    <x v="193"/>
    <x v="0"/>
    <n v="9000000"/>
    <n v="13277558"/>
    <x v="27"/>
    <n v="125"/>
    <x v="2"/>
    <n v="4277558"/>
    <s v="Profit"/>
    <x v="0"/>
    <s v="United States"/>
  </r>
  <r>
    <x v="259"/>
    <x v="1"/>
    <x v="5"/>
    <x v="2"/>
    <s v="May 28, 1982 (United States)"/>
    <n v="5.7"/>
    <n v="3800"/>
    <x v="226"/>
    <s v="Brian Taggert"/>
    <x v="194"/>
    <x v="7"/>
    <n v="20500000"/>
    <n v="13258670"/>
    <x v="91"/>
    <n v="103"/>
    <x v="2"/>
    <n v="-7241330"/>
    <s v="Loss"/>
    <x v="0"/>
    <s v="United States"/>
  </r>
  <r>
    <x v="260"/>
    <x v="1"/>
    <x v="0"/>
    <x v="2"/>
    <s v="January 22, 1982 (United States)"/>
    <n v="6.5"/>
    <n v="2000"/>
    <x v="124"/>
    <s v="Sandy Howard"/>
    <x v="195"/>
    <x v="1"/>
    <n v="20500000"/>
    <n v="13253583"/>
    <x v="16"/>
    <n v="97"/>
    <x v="2"/>
    <n v="-7246417"/>
    <s v="Loss"/>
    <x v="0"/>
    <s v="United States"/>
  </r>
  <r>
    <x v="261"/>
    <x v="0"/>
    <x v="1"/>
    <x v="2"/>
    <s v="June 18, 1982 (United States)"/>
    <n v="6.2"/>
    <n v="5100"/>
    <x v="227"/>
    <s v="Israel Horovitz"/>
    <x v="40"/>
    <x v="0"/>
    <n v="20500000"/>
    <n v="13111101"/>
    <x v="10"/>
    <n v="110"/>
    <x v="2"/>
    <n v="-7388899"/>
    <s v="Loss"/>
    <x v="0"/>
    <s v="United States"/>
  </r>
  <r>
    <x v="262"/>
    <x v="1"/>
    <x v="5"/>
    <x v="2"/>
    <s v="September 24, 1982 (United States)"/>
    <n v="5.5"/>
    <n v="11000"/>
    <x v="228"/>
    <s v="Tommy Lee Wallace"/>
    <x v="196"/>
    <x v="11"/>
    <n v="5000000"/>
    <n v="12534817"/>
    <x v="72"/>
    <n v="104"/>
    <x v="2"/>
    <n v="7534817"/>
    <s v="Profit"/>
    <x v="0"/>
    <s v="United States"/>
  </r>
  <r>
    <x v="263"/>
    <x v="1"/>
    <x v="6"/>
    <x v="2"/>
    <s v="October 22, 1982 (United States)"/>
    <n v="5.0999999999999996"/>
    <n v="838"/>
    <x v="133"/>
    <s v="Jack-Alain LÃ©ger"/>
    <x v="58"/>
    <x v="0"/>
    <n v="20500000"/>
    <n v="12408066"/>
    <x v="134"/>
    <n v="121"/>
    <x v="2"/>
    <n v="-8091934"/>
    <s v="Loss"/>
    <x v="0"/>
    <s v="United States"/>
  </r>
  <r>
    <x v="264"/>
    <x v="1"/>
    <x v="4"/>
    <x v="2"/>
    <s v="March 5, 1982 (United States)"/>
    <n v="6.9"/>
    <n v="2500"/>
    <x v="227"/>
    <s v="Barry Sandler"/>
    <x v="69"/>
    <x v="0"/>
    <n v="20500000"/>
    <n v="11897978"/>
    <x v="135"/>
    <n v="113"/>
    <x v="2"/>
    <n v="-8602022"/>
    <s v="Loss"/>
    <x v="0"/>
    <s v="United States"/>
  </r>
  <r>
    <x v="265"/>
    <x v="1"/>
    <x v="14"/>
    <x v="2"/>
    <s v="January 29, 1982 (United States)"/>
    <n v="4.9000000000000004"/>
    <n v="1100"/>
    <x v="229"/>
    <s v="David Schmoeller"/>
    <x v="197"/>
    <x v="0"/>
    <n v="20500000"/>
    <n v="11378339"/>
    <x v="136"/>
    <n v="104"/>
    <x v="2"/>
    <n v="-9121661"/>
    <s v="Loss"/>
    <x v="0"/>
    <s v="United States"/>
  </r>
  <r>
    <x v="266"/>
    <x v="1"/>
    <x v="5"/>
    <x v="2"/>
    <s v="July 28, 1983 (South Korea)"/>
    <n v="6"/>
    <n v="7800"/>
    <x v="230"/>
    <s v="Mark Rosman"/>
    <x v="198"/>
    <x v="0"/>
    <n v="425000"/>
    <n v="10604986"/>
    <x v="137"/>
    <n v="91"/>
    <x v="2"/>
    <n v="10179986"/>
    <s v="Profit"/>
    <x v="0"/>
    <s v="South Korea"/>
  </r>
  <r>
    <x v="267"/>
    <x v="1"/>
    <x v="0"/>
    <x v="2"/>
    <s v="April 2, 1982 (United States)"/>
    <n v="5.5"/>
    <n v="5300"/>
    <x v="231"/>
    <s v="Joseph Fraley"/>
    <x v="41"/>
    <x v="0"/>
    <n v="4500000"/>
    <n v="10490791"/>
    <x v="4"/>
    <n v="103"/>
    <x v="2"/>
    <n v="5990791"/>
    <s v="Profit"/>
    <x v="0"/>
    <s v="United States"/>
  </r>
  <r>
    <x v="268"/>
    <x v="0"/>
    <x v="4"/>
    <x v="2"/>
    <s v="February 18, 1983 (United States)"/>
    <n v="7.1"/>
    <n v="20000"/>
    <x v="162"/>
    <s v="David Williamson"/>
    <x v="108"/>
    <x v="3"/>
    <n v="13000000"/>
    <n v="10278575"/>
    <x v="17"/>
    <n v="115"/>
    <x v="1"/>
    <n v="-2721425"/>
    <s v="Loss"/>
    <x v="0"/>
    <s v="United States"/>
  </r>
  <r>
    <x v="269"/>
    <x v="1"/>
    <x v="1"/>
    <x v="2"/>
    <s v="October 29, 1982 (United States)"/>
    <n v="4.7"/>
    <n v="2000"/>
    <x v="231"/>
    <s v="John Hughes"/>
    <x v="199"/>
    <x v="0"/>
    <n v="20500000"/>
    <n v="10054150"/>
    <x v="119"/>
    <n v="84"/>
    <x v="2"/>
    <n v="-10445850"/>
    <s v="Loss"/>
    <x v="0"/>
    <s v="United States"/>
  </r>
  <r>
    <x v="270"/>
    <x v="0"/>
    <x v="0"/>
    <x v="2"/>
    <s v="June 4, 1982 (United States)"/>
    <n v="5.6"/>
    <n v="2400"/>
    <x v="4"/>
    <s v="Henry Rosenbaum"/>
    <x v="4"/>
    <x v="0"/>
    <n v="20500000"/>
    <n v="9823934"/>
    <x v="4"/>
    <n v="110"/>
    <x v="2"/>
    <n v="-10676066"/>
    <s v="Loss"/>
    <x v="0"/>
    <s v="United States"/>
  </r>
  <r>
    <x v="271"/>
    <x v="1"/>
    <x v="4"/>
    <x v="2"/>
    <s v="February 19, 1982 (United States)"/>
    <n v="6.9"/>
    <n v="2500"/>
    <x v="30"/>
    <s v="Bo Goldman"/>
    <x v="115"/>
    <x v="0"/>
    <n v="12000000"/>
    <n v="9217530"/>
    <x v="17"/>
    <n v="124"/>
    <x v="2"/>
    <n v="-2782470"/>
    <s v="Loss"/>
    <x v="0"/>
    <s v="United States"/>
  </r>
  <r>
    <x v="272"/>
    <x v="0"/>
    <x v="1"/>
    <x v="2"/>
    <s v="July 16, 1982 (United States)"/>
    <n v="6.6"/>
    <n v="19000"/>
    <x v="58"/>
    <s v="Woody Allen"/>
    <x v="55"/>
    <x v="0"/>
    <n v="20500000"/>
    <n v="9077269"/>
    <x v="36"/>
    <n v="88"/>
    <x v="2"/>
    <n v="-11422731"/>
    <s v="Loss"/>
    <x v="0"/>
    <s v="United States"/>
  </r>
  <r>
    <x v="273"/>
    <x v="0"/>
    <x v="1"/>
    <x v="2"/>
    <s v="December 17, 1982 (United States)"/>
    <n v="5"/>
    <n v="9800"/>
    <x v="143"/>
    <s v="Blake Edwards"/>
    <x v="54"/>
    <x v="1"/>
    <n v="6000000"/>
    <n v="9056073"/>
    <x v="32"/>
    <n v="96"/>
    <x v="2"/>
    <n v="3056073"/>
    <s v="Profit"/>
    <x v="0"/>
    <s v="United States"/>
  </r>
  <r>
    <x v="274"/>
    <x v="0"/>
    <x v="2"/>
    <x v="2"/>
    <s v="April 23, 1982 (United States)"/>
    <n v="6.8"/>
    <n v="785"/>
    <x v="232"/>
    <s v="Stuart Gillard"/>
    <x v="192"/>
    <x v="7"/>
    <n v="20500000"/>
    <n v="8693512"/>
    <x v="138"/>
    <n v="103"/>
    <x v="2"/>
    <n v="-11806488"/>
    <s v="Loss"/>
    <x v="0"/>
    <s v="United States"/>
  </r>
  <r>
    <x v="275"/>
    <x v="0"/>
    <x v="4"/>
    <x v="2"/>
    <s v="February 5, 1982 (United States)"/>
    <n v="6.5"/>
    <n v="1300"/>
    <x v="233"/>
    <s v="John McGreevey"/>
    <x v="200"/>
    <x v="1"/>
    <n v="10000000"/>
    <n v="8000000"/>
    <x v="28"/>
    <n v="107"/>
    <x v="2"/>
    <n v="-2000000"/>
    <s v="Loss"/>
    <x v="0"/>
    <s v="United States"/>
  </r>
  <r>
    <x v="276"/>
    <x v="1"/>
    <x v="5"/>
    <x v="2"/>
    <s v="February 12, 1982 (United States)"/>
    <n v="5.6"/>
    <n v="3700"/>
    <x v="234"/>
    <s v="Tom Holland"/>
    <x v="201"/>
    <x v="0"/>
    <n v="20500000"/>
    <n v="7742572"/>
    <x v="139"/>
    <n v="98"/>
    <x v="2"/>
    <n v="-12757428"/>
    <s v="Loss"/>
    <x v="0"/>
    <s v="United States"/>
  </r>
  <r>
    <x v="277"/>
    <x v="0"/>
    <x v="4"/>
    <x v="2"/>
    <s v="July 30, 1982 (United States)"/>
    <n v="6.5"/>
    <n v="2000"/>
    <x v="235"/>
    <s v="S.E. Hinton"/>
    <x v="202"/>
    <x v="0"/>
    <n v="20500000"/>
    <n v="7400000"/>
    <x v="28"/>
    <n v="103"/>
    <x v="2"/>
    <n v="-13100000"/>
    <s v="Loss"/>
    <x v="0"/>
    <s v="United States"/>
  </r>
  <r>
    <x v="278"/>
    <x v="1"/>
    <x v="1"/>
    <x v="2"/>
    <s v="November 5, 1982 (United States)"/>
    <n v="6.2"/>
    <n v="2100"/>
    <x v="236"/>
    <s v="Michael Palin"/>
    <x v="203"/>
    <x v="1"/>
    <n v="20500000"/>
    <n v="7241180"/>
    <x v="62"/>
    <n v="90"/>
    <x v="2"/>
    <n v="-13258820"/>
    <s v="Loss"/>
    <x v="0"/>
    <s v="United States"/>
  </r>
  <r>
    <x v="279"/>
    <x v="1"/>
    <x v="7"/>
    <x v="2"/>
    <s v="April 2, 1982 (United States)"/>
    <n v="6.2"/>
    <n v="20000"/>
    <x v="27"/>
    <s v="DeWitt Bodeen"/>
    <x v="204"/>
    <x v="0"/>
    <n v="18000000"/>
    <n v="7000000"/>
    <x v="140"/>
    <n v="118"/>
    <x v="2"/>
    <n v="-11000000"/>
    <s v="Loss"/>
    <x v="0"/>
    <s v="United States"/>
  </r>
  <r>
    <x v="280"/>
    <x v="0"/>
    <x v="1"/>
    <x v="2"/>
    <s v="March 26, 1982 (United States)"/>
    <n v="6.2"/>
    <n v="895"/>
    <x v="156"/>
    <s v="Neil Simon"/>
    <x v="66"/>
    <x v="0"/>
    <n v="20500000"/>
    <n v="6968359"/>
    <x v="10"/>
    <n v="108"/>
    <x v="2"/>
    <n v="-13531641"/>
    <s v="Loss"/>
    <x v="0"/>
    <s v="United States"/>
  </r>
  <r>
    <x v="281"/>
    <x v="1"/>
    <x v="4"/>
    <x v="2"/>
    <s v="December 17, 1982 (Sweden)"/>
    <n v="8.1"/>
    <n v="59000"/>
    <x v="237"/>
    <s v="Ingmar Bergman"/>
    <x v="205"/>
    <x v="12"/>
    <n v="6000000"/>
    <n v="6795771"/>
    <x v="141"/>
    <n v="188"/>
    <x v="1"/>
    <n v="795771"/>
    <s v="Profit"/>
    <x v="0"/>
    <s v="Sweden"/>
  </r>
  <r>
    <x v="282"/>
    <x v="0"/>
    <x v="4"/>
    <x v="2"/>
    <s v="December 17, 1982 (United States)"/>
    <n v="5.7"/>
    <n v="818"/>
    <x v="28"/>
    <s v="Fred Mustard Stewart"/>
    <x v="52"/>
    <x v="0"/>
    <n v="20500000"/>
    <n v="6668025"/>
    <x v="69"/>
    <n v="107"/>
    <x v="2"/>
    <n v="-13831975"/>
    <s v="Loss"/>
    <x v="0"/>
    <s v="United States"/>
  </r>
  <r>
    <x v="283"/>
    <x v="1"/>
    <x v="0"/>
    <x v="2"/>
    <s v="July 30, 1982 (United States)"/>
    <n v="5.6"/>
    <n v="2900"/>
    <x v="238"/>
    <s v="Franklin Thompson"/>
    <x v="41"/>
    <x v="0"/>
    <n v="5000000"/>
    <n v="6660333"/>
    <x v="17"/>
    <n v="90"/>
    <x v="2"/>
    <n v="1660333"/>
    <s v="Profit"/>
    <x v="0"/>
    <s v="United States"/>
  </r>
  <r>
    <x v="284"/>
    <x v="2"/>
    <x v="10"/>
    <x v="2"/>
    <s v="November 19, 1982 (United States)"/>
    <n v="7.4"/>
    <n v="25000"/>
    <x v="239"/>
    <s v="Peter S. Beagle"/>
    <x v="152"/>
    <x v="1"/>
    <n v="3500000"/>
    <n v="6455330"/>
    <x v="142"/>
    <n v="92"/>
    <x v="1"/>
    <n v="2955330"/>
    <s v="Profit"/>
    <x v="0"/>
    <s v="United States"/>
  </r>
  <r>
    <x v="285"/>
    <x v="1"/>
    <x v="0"/>
    <x v="2"/>
    <s v="August 27, 1982 (United States)"/>
    <n v="5.3"/>
    <n v="1100"/>
    <x v="240"/>
    <s v="James Glickenhaus"/>
    <x v="206"/>
    <x v="0"/>
    <n v="4000000"/>
    <n v="6328816"/>
    <x v="143"/>
    <n v="96"/>
    <x v="2"/>
    <n v="2328816"/>
    <s v="Profit"/>
    <x v="0"/>
    <s v="United States"/>
  </r>
  <r>
    <x v="286"/>
    <x v="1"/>
    <x v="6"/>
    <x v="2"/>
    <s v="February 12, 1982 (United States)"/>
    <n v="6.4"/>
    <n v="6100"/>
    <x v="241"/>
    <s v="Deric Washburn"/>
    <x v="13"/>
    <x v="0"/>
    <n v="22000000"/>
    <n v="6118683"/>
    <x v="144"/>
    <n v="108"/>
    <x v="2"/>
    <n v="-15881317"/>
    <s v="Loss"/>
    <x v="0"/>
    <s v="United States"/>
  </r>
  <r>
    <x v="287"/>
    <x v="0"/>
    <x v="6"/>
    <x v="2"/>
    <s v="March 5, 1982 (United States)"/>
    <n v="7.1"/>
    <n v="15000"/>
    <x v="242"/>
    <s v="Anthony Shaffer"/>
    <x v="207"/>
    <x v="1"/>
    <n v="10000000"/>
    <n v="6110670"/>
    <x v="14"/>
    <n v="117"/>
    <x v="1"/>
    <n v="-3889330"/>
    <s v="Loss"/>
    <x v="0"/>
    <s v="United States"/>
  </r>
  <r>
    <x v="288"/>
    <x v="1"/>
    <x v="1"/>
    <x v="2"/>
    <s v="April 30, 1982 (United States)"/>
    <n v="5.3"/>
    <n v="1200"/>
    <x v="243"/>
    <s v="Francis Veber"/>
    <x v="208"/>
    <x v="0"/>
    <n v="6000000"/>
    <n v="6062898"/>
    <x v="5"/>
    <n v="93"/>
    <x v="2"/>
    <n v="62898"/>
    <s v="Profit"/>
    <x v="0"/>
    <s v="United States"/>
  </r>
  <r>
    <x v="289"/>
    <x v="0"/>
    <x v="6"/>
    <x v="2"/>
    <s v="November 19, 1982 (United States)"/>
    <n v="6.1"/>
    <n v="4300"/>
    <x v="244"/>
    <s v="Robert Benton"/>
    <x v="209"/>
    <x v="0"/>
    <n v="10000000"/>
    <n v="5979947"/>
    <x v="32"/>
    <n v="93"/>
    <x v="2"/>
    <n v="-4020053"/>
    <s v="Loss"/>
    <x v="0"/>
    <s v="United States"/>
  </r>
  <r>
    <x v="290"/>
    <x v="1"/>
    <x v="1"/>
    <x v="2"/>
    <s v="July 30, 1982 (United States)"/>
    <n v="6.3"/>
    <n v="8100"/>
    <x v="245"/>
    <s v="Boaz Davidson"/>
    <x v="210"/>
    <x v="0"/>
    <n v="20500000"/>
    <n v="5829781"/>
    <x v="145"/>
    <n v="92"/>
    <x v="2"/>
    <n v="-14670219"/>
    <s v="Loss"/>
    <x v="0"/>
    <s v="United States"/>
  </r>
  <r>
    <x v="291"/>
    <x v="0"/>
    <x v="0"/>
    <x v="2"/>
    <s v="June 25, 1982 (United States)"/>
    <n v="3.7"/>
    <n v="3400"/>
    <x v="9"/>
    <s v="Bob Kachler"/>
    <x v="211"/>
    <x v="13"/>
    <n v="20000000"/>
    <n v="5675599"/>
    <x v="58"/>
    <n v="99"/>
    <x v="2"/>
    <n v="-14324401"/>
    <s v="Loss"/>
    <x v="0"/>
    <s v="United States"/>
  </r>
  <r>
    <x v="292"/>
    <x v="1"/>
    <x v="4"/>
    <x v="2"/>
    <s v="June 26, 1982 (Japan)"/>
    <n v="6.3"/>
    <n v="2600"/>
    <x v="246"/>
    <s v="Robert Towne"/>
    <x v="212"/>
    <x v="0"/>
    <n v="16000000"/>
    <n v="5672311"/>
    <x v="146"/>
    <n v="128"/>
    <x v="2"/>
    <n v="-10327689"/>
    <s v="Loss"/>
    <x v="0"/>
    <s v="Japan"/>
  </r>
  <r>
    <x v="293"/>
    <x v="1"/>
    <x v="3"/>
    <x v="2"/>
    <s v="May 7, 1982 (United States)"/>
    <n v="4.9000000000000004"/>
    <n v="2500"/>
    <x v="247"/>
    <s v="Stuart Gillard"/>
    <x v="213"/>
    <x v="7"/>
    <n v="20500000"/>
    <n v="5588800"/>
    <x v="86"/>
    <n v="100"/>
    <x v="2"/>
    <n v="-14911200"/>
    <s v="Loss"/>
    <x v="0"/>
    <s v="United States"/>
  </r>
  <r>
    <x v="294"/>
    <x v="0"/>
    <x v="1"/>
    <x v="2"/>
    <s v="February 12, 1982 (United States)"/>
    <n v="6.7"/>
    <n v="3500"/>
    <x v="248"/>
    <s v="John Steinbeck"/>
    <x v="165"/>
    <x v="0"/>
    <n v="11300000"/>
    <n v="5301539"/>
    <x v="147"/>
    <n v="120"/>
    <x v="2"/>
    <n v="-5998461"/>
    <s v="Loss"/>
    <x v="0"/>
    <s v="United States"/>
  </r>
  <r>
    <x v="295"/>
    <x v="2"/>
    <x v="10"/>
    <x v="2"/>
    <s v="November 19, 1982 (United States)"/>
    <n v="6.3"/>
    <n v="256"/>
    <x v="249"/>
    <s v="Joseph Barbera"/>
    <x v="214"/>
    <x v="0"/>
    <n v="20500000"/>
    <n v="5124391"/>
    <x v="148"/>
    <n v="94"/>
    <x v="2"/>
    <n v="-15375609"/>
    <s v="Loss"/>
    <x v="0"/>
    <s v="United States"/>
  </r>
  <r>
    <x v="296"/>
    <x v="0"/>
    <x v="1"/>
    <x v="2"/>
    <s v="September 24, 1982 (United States)"/>
    <n v="6.5"/>
    <n v="2200"/>
    <x v="73"/>
    <s v="Paul Mazursky"/>
    <x v="215"/>
    <x v="0"/>
    <n v="13000000"/>
    <n v="5005245"/>
    <x v="4"/>
    <n v="140"/>
    <x v="2"/>
    <n v="-7994755"/>
    <s v="Loss"/>
    <x v="0"/>
    <s v="United States"/>
  </r>
  <r>
    <x v="297"/>
    <x v="1"/>
    <x v="1"/>
    <x v="2"/>
    <s v="July 16, 1982 (United States)"/>
    <n v="5.7"/>
    <n v="3900"/>
    <x v="10"/>
    <s v="Randal Kleiser"/>
    <x v="216"/>
    <x v="0"/>
    <n v="20500000"/>
    <n v="4968000"/>
    <x v="12"/>
    <n v="98"/>
    <x v="2"/>
    <n v="-15532000"/>
    <s v="Loss"/>
    <x v="0"/>
    <s v="United States"/>
  </r>
  <r>
    <x v="298"/>
    <x v="0"/>
    <x v="1"/>
    <x v="2"/>
    <s v="December 15, 1982 (United States)"/>
    <n v="6.6"/>
    <n v="8200"/>
    <x v="24"/>
    <s v="Clancy Carlile"/>
    <x v="6"/>
    <x v="0"/>
    <n v="2000000"/>
    <n v="4484991"/>
    <x v="6"/>
    <n v="122"/>
    <x v="2"/>
    <n v="2484991"/>
    <s v="Profit"/>
    <x v="0"/>
    <s v="United States"/>
  </r>
  <r>
    <x v="299"/>
    <x v="1"/>
    <x v="8"/>
    <x v="2"/>
    <s v="October 1, 1982 (United States)"/>
    <n v="6.2"/>
    <n v="1100"/>
    <x v="250"/>
    <s v="Monica Mcgowan Johnson"/>
    <x v="217"/>
    <x v="0"/>
    <n v="5000000"/>
    <n v="3792188"/>
    <x v="5"/>
    <n v="87"/>
    <x v="2"/>
    <n v="-1207812"/>
    <s v="Loss"/>
    <x v="0"/>
    <s v="United States"/>
  </r>
  <r>
    <x v="300"/>
    <x v="2"/>
    <x v="4"/>
    <x v="2"/>
    <s v="February 18, 1983 (Italy)"/>
    <n v="7.2"/>
    <n v="1300"/>
    <x v="107"/>
    <s v="Francesco Maria Piave"/>
    <x v="218"/>
    <x v="14"/>
    <n v="20500000"/>
    <n v="3783329"/>
    <x v="149"/>
    <n v="109"/>
    <x v="1"/>
    <n v="-16716671"/>
    <s v="Loss"/>
    <x v="0"/>
    <s v="Italy"/>
  </r>
  <r>
    <x v="301"/>
    <x v="3"/>
    <x v="2"/>
    <x v="2"/>
    <s v="August 26, 1983 (United States)"/>
    <n v="7.4"/>
    <n v="4100"/>
    <x v="251"/>
    <s v="Jean-Claude CarriÃ¨re"/>
    <x v="219"/>
    <x v="8"/>
    <n v="20500000"/>
    <n v="3723036"/>
    <x v="150"/>
    <n v="112"/>
    <x v="1"/>
    <n v="-16776964"/>
    <s v="Loss"/>
    <x v="0"/>
    <s v="United States"/>
  </r>
  <r>
    <x v="302"/>
    <x v="1"/>
    <x v="1"/>
    <x v="2"/>
    <s v="May 14, 1982 (United States)"/>
    <n v="5.7"/>
    <n v="1800"/>
    <x v="252"/>
    <s v="Charles McCarry"/>
    <x v="94"/>
    <x v="0"/>
    <n v="10000000"/>
    <n v="3583513"/>
    <x v="4"/>
    <n v="117"/>
    <x v="2"/>
    <n v="-6416487"/>
    <s v="Loss"/>
    <x v="0"/>
    <s v="United States"/>
  </r>
  <r>
    <x v="303"/>
    <x v="1"/>
    <x v="0"/>
    <x v="2"/>
    <s v="May 21, 1982 (United States)"/>
    <n v="6.1"/>
    <n v="460"/>
    <x v="253"/>
    <s v="Thomas Hedley Jr."/>
    <x v="220"/>
    <x v="0"/>
    <n v="20500000"/>
    <n v="3355948"/>
    <x v="151"/>
    <n v="98"/>
    <x v="2"/>
    <n v="-17144052"/>
    <s v="Loss"/>
    <x v="0"/>
    <s v="United States"/>
  </r>
  <r>
    <x v="304"/>
    <x v="1"/>
    <x v="6"/>
    <x v="2"/>
    <s v="April 2, 1982 (United States)"/>
    <n v="4.4000000000000004"/>
    <n v="538"/>
    <x v="254"/>
    <s v="Jamaa Fanaka"/>
    <x v="221"/>
    <x v="0"/>
    <n v="20500000"/>
    <n v="3178542"/>
    <x v="152"/>
    <n v="108"/>
    <x v="2"/>
    <n v="-17321458"/>
    <s v="Loss"/>
    <x v="0"/>
    <s v="United States"/>
  </r>
  <r>
    <x v="305"/>
    <x v="1"/>
    <x v="0"/>
    <x v="2"/>
    <s v="July 23, 1982 (United States)"/>
    <n v="6.3"/>
    <n v="2000"/>
    <x v="255"/>
    <s v="Richard Maxwell"/>
    <x v="82"/>
    <x v="0"/>
    <n v="20500000"/>
    <n v="2977706"/>
    <x v="95"/>
    <n v="108"/>
    <x v="2"/>
    <n v="-17522294"/>
    <s v="Loss"/>
    <x v="0"/>
    <s v="United States"/>
  </r>
  <r>
    <x v="306"/>
    <x v="1"/>
    <x v="1"/>
    <x v="2"/>
    <s v="August 27, 1982 (United States)"/>
    <n v="3.5"/>
    <n v="322"/>
    <x v="256"/>
    <s v="Maurice Peterson"/>
    <x v="222"/>
    <x v="0"/>
    <n v="20500000"/>
    <n v="2914328"/>
    <x v="153"/>
    <n v="90"/>
    <x v="2"/>
    <n v="-17585672"/>
    <s v="Loss"/>
    <x v="0"/>
    <s v="United States"/>
  </r>
  <r>
    <x v="307"/>
    <x v="1"/>
    <x v="1"/>
    <x v="2"/>
    <s v="October 22, 1982 (United States)"/>
    <n v="4.7"/>
    <n v="984"/>
    <x v="257"/>
    <s v="Frank D. Gilroy"/>
    <x v="223"/>
    <x v="0"/>
    <n v="13400000"/>
    <n v="2869638"/>
    <x v="52"/>
    <n v="103"/>
    <x v="2"/>
    <n v="-10530362"/>
    <s v="Loss"/>
    <x v="0"/>
    <s v="United States"/>
  </r>
  <r>
    <x v="308"/>
    <x v="1"/>
    <x v="0"/>
    <x v="2"/>
    <s v="September 16, 1983 (United States)"/>
    <n v="6.4"/>
    <n v="3000"/>
    <x v="258"/>
    <s v="George Markstein"/>
    <x v="224"/>
    <x v="15"/>
    <n v="6000000"/>
    <n v="2666873"/>
    <x v="154"/>
    <n v="125"/>
    <x v="2"/>
    <n v="-3333127"/>
    <s v="Loss"/>
    <x v="0"/>
    <s v="United States"/>
  </r>
  <r>
    <x v="309"/>
    <x v="0"/>
    <x v="1"/>
    <x v="2"/>
    <s v="February 18, 1983 (Brazil)"/>
    <n v="7.8"/>
    <n v="94000"/>
    <x v="25"/>
    <s v="Paul D. Zimmerman"/>
    <x v="23"/>
    <x v="0"/>
    <n v="20000000"/>
    <n v="2536242"/>
    <x v="155"/>
    <n v="109"/>
    <x v="1"/>
    <n v="-17463758"/>
    <s v="Loss"/>
    <x v="0"/>
    <s v="Brazil"/>
  </r>
  <r>
    <x v="310"/>
    <x v="1"/>
    <x v="1"/>
    <x v="2"/>
    <s v="April 2, 1982 (United States)"/>
    <n v="4.9000000000000004"/>
    <n v="501"/>
    <x v="259"/>
    <s v="Robert De Laurentiis"/>
    <x v="225"/>
    <x v="0"/>
    <n v="20500000"/>
    <n v="2370376"/>
    <x v="156"/>
    <n v="95"/>
    <x v="2"/>
    <n v="-18129624"/>
    <s v="Loss"/>
    <x v="0"/>
    <s v="United States"/>
  </r>
  <r>
    <x v="311"/>
    <x v="0"/>
    <x v="1"/>
    <x v="2"/>
    <s v="September 24, 1982 (United States)"/>
    <n v="3.9"/>
    <n v="653"/>
    <x v="173"/>
    <s v="Anne Piper"/>
    <x v="226"/>
    <x v="0"/>
    <n v="19000000"/>
    <n v="2279543"/>
    <x v="17"/>
    <n v="110"/>
    <x v="2"/>
    <n v="-16720457"/>
    <s v="Loss"/>
    <x v="0"/>
    <s v="United States"/>
  </r>
  <r>
    <x v="312"/>
    <x v="3"/>
    <x v="5"/>
    <x v="2"/>
    <s v="September 23, 1983 (United States)"/>
    <n v="6.1"/>
    <n v="9300"/>
    <x v="260"/>
    <s v="Dick Randall"/>
    <x v="117"/>
    <x v="16"/>
    <n v="300000"/>
    <n v="2032311"/>
    <x v="157"/>
    <n v="85"/>
    <x v="2"/>
    <n v="1732311"/>
    <s v="Profit"/>
    <x v="0"/>
    <s v="United States"/>
  </r>
  <r>
    <x v="313"/>
    <x v="0"/>
    <x v="12"/>
    <x v="2"/>
    <s v="February 19, 1982 (United States)"/>
    <n v="6.4"/>
    <n v="1500"/>
    <x v="261"/>
    <s v="William D. Wittliff"/>
    <x v="43"/>
    <x v="0"/>
    <n v="11000000"/>
    <n v="1736123"/>
    <x v="117"/>
    <n v="90"/>
    <x v="2"/>
    <n v="-9263877"/>
    <s v="Loss"/>
    <x v="0"/>
    <s v="United States"/>
  </r>
  <r>
    <x v="314"/>
    <x v="1"/>
    <x v="6"/>
    <x v="2"/>
    <s v="April 22, 1982 (West Germany)"/>
    <n v="5.9"/>
    <n v="1500"/>
    <x v="262"/>
    <s v="Mickey Spillane"/>
    <x v="227"/>
    <x v="0"/>
    <n v="20500000"/>
    <n v="1515578"/>
    <x v="27"/>
    <n v="111"/>
    <x v="2"/>
    <n v="-18984422"/>
    <s v="Loss"/>
    <x v="0"/>
    <s v="West Germany"/>
  </r>
  <r>
    <x v="315"/>
    <x v="1"/>
    <x v="4"/>
    <x v="2"/>
    <s v="September 10, 1982 (United States)"/>
    <n v="5.9"/>
    <n v="914"/>
    <x v="75"/>
    <s v="Judd Klinger"/>
    <x v="228"/>
    <x v="0"/>
    <n v="20500000"/>
    <n v="1474249"/>
    <x v="45"/>
    <n v="97"/>
    <x v="2"/>
    <n v="-19025751"/>
    <s v="Loss"/>
    <x v="0"/>
    <s v="United States"/>
  </r>
  <r>
    <x v="316"/>
    <x v="1"/>
    <x v="4"/>
    <x v="2"/>
    <s v="October 22, 1982 (United States)"/>
    <n v="6"/>
    <n v="1800"/>
    <x v="263"/>
    <s v="Thomas Baum"/>
    <x v="229"/>
    <x v="1"/>
    <n v="20500000"/>
    <n v="1054328"/>
    <x v="5"/>
    <n v="91"/>
    <x v="2"/>
    <n v="-19445672"/>
    <s v="Loss"/>
    <x v="0"/>
    <s v="United States"/>
  </r>
  <r>
    <x v="317"/>
    <x v="1"/>
    <x v="1"/>
    <x v="2"/>
    <s v="June 30, 1983 (Australia)"/>
    <n v="5.0999999999999996"/>
    <n v="684"/>
    <x v="264"/>
    <s v="Al Schwartz"/>
    <x v="230"/>
    <x v="0"/>
    <n v="17000000"/>
    <n v="946461"/>
    <x v="106"/>
    <n v="105"/>
    <x v="2"/>
    <n v="-16053539"/>
    <s v="Loss"/>
    <x v="0"/>
    <s v="Australia"/>
  </r>
  <r>
    <x v="318"/>
    <x v="0"/>
    <x v="1"/>
    <x v="2"/>
    <s v="April 6, 1983 (France)"/>
    <n v="7.2"/>
    <n v="4200"/>
    <x v="12"/>
    <s v="Ed Graczyk"/>
    <x v="231"/>
    <x v="0"/>
    <n v="850000"/>
    <n v="840958"/>
    <x v="158"/>
    <n v="109"/>
    <x v="1"/>
    <n v="-9042"/>
    <s v="Loss"/>
    <x v="0"/>
    <s v="France"/>
  </r>
  <r>
    <x v="319"/>
    <x v="1"/>
    <x v="1"/>
    <x v="2"/>
    <s v="October 21, 1982 (Australia)"/>
    <n v="6.8"/>
    <n v="336"/>
    <x v="265"/>
    <s v="Paul Cox"/>
    <x v="232"/>
    <x v="3"/>
    <n v="20500000"/>
    <n v="777087"/>
    <x v="159"/>
    <n v="106"/>
    <x v="2"/>
    <n v="-19722913"/>
    <s v="Loss"/>
    <x v="0"/>
    <s v="Australia"/>
  </r>
  <r>
    <x v="320"/>
    <x v="1"/>
    <x v="4"/>
    <x v="2"/>
    <s v="October 3, 1982 (United States)"/>
    <n v="6.5"/>
    <n v="768"/>
    <x v="189"/>
    <s v="Scott Spencer"/>
    <x v="233"/>
    <x v="7"/>
    <n v="20500000"/>
    <n v="263635"/>
    <x v="37"/>
    <n v="110"/>
    <x v="2"/>
    <n v="-20236365"/>
    <s v="Loss"/>
    <x v="0"/>
    <s v="United States"/>
  </r>
  <r>
    <x v="321"/>
    <x v="0"/>
    <x v="4"/>
    <x v="2"/>
    <s v="1982 (Japan)"/>
    <n v="6.1"/>
    <n v="1000"/>
    <x v="266"/>
    <s v="Michael Austin"/>
    <x v="94"/>
    <x v="0"/>
    <n v="15000000"/>
    <n v="199078"/>
    <x v="160"/>
    <n v="108"/>
    <x v="2"/>
    <n v="-14800922"/>
    <s v="Loss"/>
    <x v="0"/>
    <s v="Japan"/>
  </r>
  <r>
    <x v="322"/>
    <x v="0"/>
    <x v="1"/>
    <x v="2"/>
    <s v="May 28, 1982 (United States)"/>
    <n v="6.2"/>
    <n v="683"/>
    <x v="267"/>
    <s v="David Wagoner"/>
    <x v="234"/>
    <x v="0"/>
    <n v="20500000"/>
    <n v="143369"/>
    <x v="108"/>
    <n v="94"/>
    <x v="2"/>
    <n v="-20356631"/>
    <s v="Loss"/>
    <x v="0"/>
    <s v="United States"/>
  </r>
  <r>
    <x v="323"/>
    <x v="2"/>
    <x v="10"/>
    <x v="2"/>
    <s v="November 19, 1982 (United States)"/>
    <n v="7.1"/>
    <n v="1800"/>
    <x v="95"/>
    <s v="John W. Dunn"/>
    <x v="235"/>
    <x v="0"/>
    <n v="20500000"/>
    <n v="78350"/>
    <x v="161"/>
    <n v="74"/>
    <x v="1"/>
    <n v="-20421650"/>
    <s v="Loss"/>
    <x v="0"/>
    <s v="United States"/>
  </r>
  <r>
    <x v="324"/>
    <x v="0"/>
    <x v="6"/>
    <x v="2"/>
    <s v="September 17, 1982 (United States)"/>
    <n v="6.5"/>
    <n v="3000"/>
    <x v="268"/>
    <s v="Joe Gores"/>
    <x v="156"/>
    <x v="0"/>
    <n v="20500000"/>
    <n v="42914"/>
    <x v="9"/>
    <n v="97"/>
    <x v="2"/>
    <n v="-20457086"/>
    <s v="Loss"/>
    <x v="0"/>
    <s v="United States"/>
  </r>
  <r>
    <x v="325"/>
    <x v="3"/>
    <x v="8"/>
    <x v="2"/>
    <s v="July 16, 1982 (West Germany)"/>
    <n v="5.8"/>
    <n v="665"/>
    <x v="269"/>
    <s v="Robert Katz"/>
    <x v="236"/>
    <x v="6"/>
    <n v="20500000"/>
    <n v="22440"/>
    <x v="162"/>
    <n v="106"/>
    <x v="2"/>
    <n v="-20477560"/>
    <s v="Loss"/>
    <x v="0"/>
    <s v="West Germany"/>
  </r>
  <r>
    <x v="326"/>
    <x v="1"/>
    <x v="5"/>
    <x v="2"/>
    <s v="March 12, 1982 (United States)"/>
    <n v="3.9"/>
    <n v="2300"/>
    <x v="270"/>
    <s v="Alan J. Adler"/>
    <x v="237"/>
    <x v="0"/>
    <n v="800000"/>
    <n v="2270"/>
    <x v="86"/>
    <n v="85"/>
    <x v="2"/>
    <n v="-797730"/>
    <s v="Loss"/>
    <x v="0"/>
    <s v="United States"/>
  </r>
  <r>
    <x v="327"/>
    <x v="0"/>
    <x v="0"/>
    <x v="3"/>
    <s v="May 25, 1983 (United States)"/>
    <n v="8.3000000000000007"/>
    <n v="973000"/>
    <x v="137"/>
    <s v="Lawrence Kasdan"/>
    <x v="0"/>
    <x v="0"/>
    <n v="32500000"/>
    <n v="475106177"/>
    <x v="0"/>
    <n v="131"/>
    <x v="1"/>
    <n v="442606177"/>
    <s v="Profit"/>
    <x v="0"/>
    <s v="United States)"/>
  </r>
  <r>
    <x v="328"/>
    <x v="0"/>
    <x v="1"/>
    <x v="3"/>
    <s v="December 9, 1983 (United States)"/>
    <n v="7.4"/>
    <n v="57000"/>
    <x v="271"/>
    <s v="Larry McMurtry"/>
    <x v="75"/>
    <x v="0"/>
    <n v="8000000"/>
    <n v="108423749"/>
    <x v="5"/>
    <n v="132"/>
    <x v="1"/>
    <n v="100423749"/>
    <s v="Profit"/>
    <x v="0"/>
    <s v="United States)"/>
  </r>
  <r>
    <x v="329"/>
    <x v="1"/>
    <x v="4"/>
    <x v="3"/>
    <s v="April 15, 1983 (United States)"/>
    <n v="6.2"/>
    <n v="50000"/>
    <x v="272"/>
    <s v="Thomas Hedley Jr."/>
    <x v="238"/>
    <x v="0"/>
    <n v="4000000"/>
    <n v="92921203"/>
    <x v="5"/>
    <n v="95"/>
    <x v="2"/>
    <n v="88921203"/>
    <s v="Profit"/>
    <x v="0"/>
    <s v="United States)"/>
  </r>
  <r>
    <x v="330"/>
    <x v="1"/>
    <x v="1"/>
    <x v="3"/>
    <s v="June 8, 1983 (United States)"/>
    <n v="7.5"/>
    <n v="141000"/>
    <x v="1"/>
    <s v="Timothy Harris"/>
    <x v="239"/>
    <x v="0"/>
    <n v="15000000"/>
    <n v="90404800"/>
    <x v="79"/>
    <n v="116"/>
    <x v="1"/>
    <n v="75404800"/>
    <s v="Profit"/>
    <x v="0"/>
    <s v="United States)"/>
  </r>
  <r>
    <x v="331"/>
    <x v="0"/>
    <x v="3"/>
    <x v="3"/>
    <s v="July 22, 1983 (United States)"/>
    <n v="3.7"/>
    <n v="41000"/>
    <x v="273"/>
    <s v="Peter Benchley"/>
    <x v="240"/>
    <x v="0"/>
    <n v="20500000"/>
    <n v="87987055"/>
    <x v="1"/>
    <n v="99"/>
    <x v="2"/>
    <n v="67487055"/>
    <s v="Profit"/>
    <x v="0"/>
    <s v="United States)"/>
  </r>
  <r>
    <x v="332"/>
    <x v="0"/>
    <x v="0"/>
    <x v="3"/>
    <s v="June 3, 1983 (United States)"/>
    <n v="7.1"/>
    <n v="93000"/>
    <x v="158"/>
    <s v="Lawrence Lasker"/>
    <x v="241"/>
    <x v="0"/>
    <n v="12000000"/>
    <n v="79567667"/>
    <x v="32"/>
    <n v="114"/>
    <x v="1"/>
    <n v="67567667"/>
    <s v="Profit"/>
    <x v="0"/>
    <s v="United States)"/>
  </r>
  <r>
    <x v="333"/>
    <x v="0"/>
    <x v="0"/>
    <x v="3"/>
    <s v="June 10, 1983 (United States)"/>
    <n v="6.5"/>
    <n v="98000"/>
    <x v="97"/>
    <s v="George MacDonald Fraser"/>
    <x v="92"/>
    <x v="1"/>
    <n v="27500000"/>
    <n v="67893619"/>
    <x v="32"/>
    <n v="131"/>
    <x v="2"/>
    <n v="40393619"/>
    <s v="Profit"/>
    <x v="0"/>
    <s v="United States)"/>
  </r>
  <r>
    <x v="334"/>
    <x v="1"/>
    <x v="0"/>
    <x v="3"/>
    <s v="December 9, 1983 (United States)"/>
    <n v="6.6"/>
    <n v="42000"/>
    <x v="24"/>
    <s v="Harry Julian Fink"/>
    <x v="6"/>
    <x v="0"/>
    <n v="22000000"/>
    <n v="67642693"/>
    <x v="7"/>
    <n v="117"/>
    <x v="2"/>
    <n v="45642693"/>
    <s v="Profit"/>
    <x v="0"/>
    <s v="United States)"/>
  </r>
  <r>
    <x v="335"/>
    <x v="1"/>
    <x v="6"/>
    <x v="3"/>
    <s v="December 9, 1983 (United States)"/>
    <n v="8.3000000000000007"/>
    <n v="766000"/>
    <x v="21"/>
    <s v="Oliver Stone"/>
    <x v="40"/>
    <x v="0"/>
    <n v="25000000"/>
    <n v="65884703"/>
    <x v="1"/>
    <n v="170"/>
    <x v="1"/>
    <n v="40884703"/>
    <s v="Profit"/>
    <x v="0"/>
    <s v="United States)"/>
  </r>
  <r>
    <x v="336"/>
    <x v="0"/>
    <x v="4"/>
    <x v="3"/>
    <s v="July 15, 1983 (United States)"/>
    <n v="4.7"/>
    <n v="15000"/>
    <x v="190"/>
    <s v="Nik Cohn"/>
    <x v="14"/>
    <x v="0"/>
    <n v="22000000"/>
    <n v="64892670"/>
    <x v="5"/>
    <n v="93"/>
    <x v="2"/>
    <n v="42892670"/>
    <s v="Profit"/>
    <x v="0"/>
    <s v="United States)"/>
  </r>
  <r>
    <x v="337"/>
    <x v="0"/>
    <x v="1"/>
    <x v="3"/>
    <s v="August 19, 1983 (United States)"/>
    <n v="6.6"/>
    <n v="22000"/>
    <x v="274"/>
    <s v="John Hughes"/>
    <x v="242"/>
    <x v="0"/>
    <n v="20500000"/>
    <n v="64783827"/>
    <x v="163"/>
    <n v="91"/>
    <x v="2"/>
    <n v="44283827"/>
    <s v="Profit"/>
    <x v="0"/>
    <s v="United States)"/>
  </r>
  <r>
    <x v="338"/>
    <x v="1"/>
    <x v="1"/>
    <x v="3"/>
    <s v="August 5, 1983 (United States)"/>
    <n v="6.8"/>
    <n v="83000"/>
    <x v="275"/>
    <s v="Paul Brickman"/>
    <x v="243"/>
    <x v="0"/>
    <n v="6200000"/>
    <n v="63541777"/>
    <x v="146"/>
    <n v="99"/>
    <x v="2"/>
    <n v="57341777"/>
    <s v="Profit"/>
    <x v="0"/>
    <s v="United States)"/>
  </r>
  <r>
    <x v="339"/>
    <x v="1"/>
    <x v="3"/>
    <x v="3"/>
    <s v="July 29, 1983 (United States)"/>
    <n v="7.4"/>
    <n v="100000"/>
    <x v="17"/>
    <s v="John Hughes"/>
    <x v="16"/>
    <x v="0"/>
    <n v="15000000"/>
    <n v="61399552"/>
    <x v="164"/>
    <n v="98"/>
    <x v="1"/>
    <n v="46399552"/>
    <s v="Profit"/>
    <x v="0"/>
    <s v="United States)"/>
  </r>
  <r>
    <x v="340"/>
    <x v="0"/>
    <x v="0"/>
    <x v="3"/>
    <s v="June 17, 1983 (United States)"/>
    <n v="5"/>
    <n v="66000"/>
    <x v="2"/>
    <s v="Jerry Siegel"/>
    <x v="58"/>
    <x v="8"/>
    <n v="39000000"/>
    <n v="59950623"/>
    <x v="2"/>
    <n v="125"/>
    <x v="2"/>
    <n v="20950623"/>
    <s v="Profit"/>
    <x v="0"/>
    <s v="United States)"/>
  </r>
  <r>
    <x v="341"/>
    <x v="1"/>
    <x v="1"/>
    <x v="3"/>
    <s v="September 30, 1983 (United States)"/>
    <n v="7.2"/>
    <n v="34000"/>
    <x v="117"/>
    <s v="Lawrence Kasdan"/>
    <x v="244"/>
    <x v="0"/>
    <n v="8000000"/>
    <n v="56399659"/>
    <x v="4"/>
    <n v="105"/>
    <x v="1"/>
    <n v="48399659"/>
    <s v="Profit"/>
    <x v="0"/>
    <s v="United States)"/>
  </r>
  <r>
    <x v="342"/>
    <x v="0"/>
    <x v="0"/>
    <x v="3"/>
    <s v="October 7, 1983 (United States)"/>
    <n v="6.2"/>
    <n v="63000"/>
    <x v="0"/>
    <s v="Kevin McClory"/>
    <x v="94"/>
    <x v="1"/>
    <n v="36000000"/>
    <n v="55432841"/>
    <x v="165"/>
    <n v="134"/>
    <x v="2"/>
    <n v="19432841"/>
    <s v="Profit"/>
    <x v="0"/>
    <s v="United States)"/>
  </r>
  <r>
    <x v="343"/>
    <x v="1"/>
    <x v="0"/>
    <x v="3"/>
    <s v="May 13, 1983 (United States)"/>
    <n v="6.4"/>
    <n v="18000"/>
    <x v="158"/>
    <s v="Dan O'Bannon"/>
    <x v="209"/>
    <x v="0"/>
    <n v="22000000"/>
    <n v="42313354"/>
    <x v="4"/>
    <n v="109"/>
    <x v="2"/>
    <n v="20313354"/>
    <s v="Profit"/>
    <x v="0"/>
    <s v="United States)"/>
  </r>
  <r>
    <x v="344"/>
    <x v="0"/>
    <x v="4"/>
    <x v="3"/>
    <s v="January 6, 1984 (United States)"/>
    <n v="6.6"/>
    <n v="13000"/>
    <x v="276"/>
    <s v="Jack Rosenthal"/>
    <x v="245"/>
    <x v="1"/>
    <n v="12000000"/>
    <n v="40218899"/>
    <x v="166"/>
    <n v="133"/>
    <x v="2"/>
    <n v="28218899"/>
    <s v="Profit"/>
    <x v="0"/>
    <s v="United States)"/>
  </r>
  <r>
    <x v="345"/>
    <x v="1"/>
    <x v="2"/>
    <x v="3"/>
    <s v="January 27, 1984 (United States)"/>
    <n v="7.2"/>
    <n v="19000"/>
    <x v="80"/>
    <s v="Nora Ephron"/>
    <x v="103"/>
    <x v="0"/>
    <n v="10000000"/>
    <n v="35615609"/>
    <x v="119"/>
    <n v="131"/>
    <x v="1"/>
    <n v="25615609"/>
    <s v="Profit"/>
    <x v="0"/>
    <s v="United States)"/>
  </r>
  <r>
    <x v="346"/>
    <x v="1"/>
    <x v="6"/>
    <x v="3"/>
    <s v="June 3, 1983 (United States)"/>
    <n v="6.5"/>
    <n v="25000"/>
    <x v="277"/>
    <s v="Tom Holland"/>
    <x v="246"/>
    <x v="0"/>
    <n v="5000000"/>
    <n v="34725000"/>
    <x v="1"/>
    <n v="113"/>
    <x v="2"/>
    <n v="29725000"/>
    <s v="Profit"/>
    <x v="0"/>
    <s v="United States)"/>
  </r>
  <r>
    <x v="347"/>
    <x v="1"/>
    <x v="1"/>
    <x v="3"/>
    <s v="June 24, 1983 (United States)"/>
    <n v="5"/>
    <n v="11000"/>
    <x v="92"/>
    <s v="Roger Swaybill"/>
    <x v="88"/>
    <x v="7"/>
    <n v="6500000"/>
    <n v="33759266"/>
    <x v="57"/>
    <n v="98"/>
    <x v="2"/>
    <n v="27259266"/>
    <s v="Profit"/>
    <x v="0"/>
    <s v="United States)"/>
  </r>
  <r>
    <x v="348"/>
    <x v="1"/>
    <x v="0"/>
    <x v="3"/>
    <s v="December 16, 1983 (United States)"/>
    <n v="6.4"/>
    <n v="9300"/>
    <x v="189"/>
    <s v="Joe Gayton"/>
    <x v="2"/>
    <x v="0"/>
    <n v="14500000"/>
    <n v="30503151"/>
    <x v="5"/>
    <n v="105"/>
    <x v="2"/>
    <n v="16003151"/>
    <s v="Profit"/>
    <x v="0"/>
    <s v="United States)"/>
  </r>
  <r>
    <x v="349"/>
    <x v="0"/>
    <x v="3"/>
    <x v="3"/>
    <s v="January 27, 1984 (United States)"/>
    <n v="7.5"/>
    <n v="7800"/>
    <x v="278"/>
    <s v="Farley Mowat"/>
    <x v="42"/>
    <x v="0"/>
    <n v="20500000"/>
    <n v="29600000"/>
    <x v="167"/>
    <n v="105"/>
    <x v="1"/>
    <n v="9100000"/>
    <s v="Profit"/>
    <x v="0"/>
    <s v="United States)"/>
  </r>
  <r>
    <x v="350"/>
    <x v="0"/>
    <x v="5"/>
    <x v="3"/>
    <s v="June 24, 1983 (United States)"/>
    <n v="6.5"/>
    <n v="34000"/>
    <x v="95"/>
    <s v="John Landis"/>
    <x v="247"/>
    <x v="0"/>
    <n v="10000000"/>
    <n v="29450919"/>
    <x v="168"/>
    <n v="101"/>
    <x v="2"/>
    <n v="19450919"/>
    <s v="Profit"/>
    <x v="0"/>
    <s v="United States)"/>
  </r>
  <r>
    <x v="351"/>
    <x v="1"/>
    <x v="1"/>
    <x v="3"/>
    <s v="August 19, 1983 (United States)"/>
    <n v="6.3"/>
    <n v="8200"/>
    <x v="279"/>
    <s v="Rodney Dangerfield"/>
    <x v="248"/>
    <x v="0"/>
    <n v="20500000"/>
    <n v="29309766"/>
    <x v="169"/>
    <n v="95"/>
    <x v="2"/>
    <n v="8809766"/>
    <s v="Profit"/>
    <x v="0"/>
    <s v="United States)"/>
  </r>
  <r>
    <x v="352"/>
    <x v="0"/>
    <x v="3"/>
    <x v="3"/>
    <s v="March 18, 1983 (United States)"/>
    <n v="6.1"/>
    <n v="5100"/>
    <x v="280"/>
    <s v="Jon Cleary"/>
    <x v="249"/>
    <x v="0"/>
    <n v="19000000"/>
    <n v="28445927"/>
    <x v="170"/>
    <n v="105"/>
    <x v="2"/>
    <n v="9445927"/>
    <s v="Profit"/>
    <x v="0"/>
    <s v="United States)"/>
  </r>
  <r>
    <x v="353"/>
    <x v="0"/>
    <x v="6"/>
    <x v="3"/>
    <s v="March 25, 1983 (United States)"/>
    <n v="7.1"/>
    <n v="78000"/>
    <x v="182"/>
    <s v="Kathleen Rowell"/>
    <x v="250"/>
    <x v="0"/>
    <n v="10000000"/>
    <n v="25697647"/>
    <x v="108"/>
    <n v="91"/>
    <x v="1"/>
    <n v="15697647"/>
    <s v="Profit"/>
    <x v="0"/>
    <s v="United States)"/>
  </r>
  <r>
    <x v="354"/>
    <x v="1"/>
    <x v="1"/>
    <x v="3"/>
    <s v="March 25, 1983 (United States)"/>
    <n v="4.9000000000000004"/>
    <n v="2800"/>
    <x v="18"/>
    <s v="David Smilow"/>
    <x v="251"/>
    <x v="0"/>
    <n v="20500000"/>
    <n v="24071666"/>
    <x v="4"/>
    <n v="102"/>
    <x v="2"/>
    <n v="3571666"/>
    <s v="Profit"/>
    <x v="0"/>
    <s v="United States)"/>
  </r>
  <r>
    <x v="355"/>
    <x v="0"/>
    <x v="1"/>
    <x v="3"/>
    <s v="December 16, 1983 (United States)"/>
    <n v="4.7"/>
    <n v="3900"/>
    <x v="281"/>
    <s v="John Herzfeld"/>
    <x v="14"/>
    <x v="0"/>
    <n v="14000000"/>
    <n v="23646952"/>
    <x v="10"/>
    <n v="88"/>
    <x v="2"/>
    <n v="9646952"/>
    <s v="Profit"/>
    <x v="0"/>
    <s v="United States)"/>
  </r>
  <r>
    <x v="356"/>
    <x v="1"/>
    <x v="1"/>
    <x v="3"/>
    <s v="April 22, 1983 (United States)"/>
    <n v="5.2"/>
    <n v="3300"/>
    <x v="282"/>
    <s v="Joe Roberts"/>
    <x v="252"/>
    <x v="0"/>
    <n v="20500000"/>
    <n v="22587834"/>
    <x v="171"/>
    <n v="97"/>
    <x v="2"/>
    <n v="2087834"/>
    <s v="Profit"/>
    <x v="0"/>
    <s v="United States)"/>
  </r>
  <r>
    <x v="357"/>
    <x v="0"/>
    <x v="3"/>
    <x v="3"/>
    <s v="February 17, 1984 (United States)"/>
    <n v="7.8"/>
    <n v="57000"/>
    <x v="283"/>
    <s v="Philip Kaufman"/>
    <x v="253"/>
    <x v="0"/>
    <n v="27000000"/>
    <n v="21192315"/>
    <x v="73"/>
    <n v="193"/>
    <x v="1"/>
    <n v="-5807685"/>
    <s v="Loss"/>
    <x v="0"/>
    <s v="United States)"/>
  </r>
  <r>
    <x v="358"/>
    <x v="1"/>
    <x v="5"/>
    <x v="3"/>
    <s v="August 12, 1983 (United States)"/>
    <n v="6.1"/>
    <n v="41000"/>
    <x v="253"/>
    <s v="Stephen King"/>
    <x v="123"/>
    <x v="0"/>
    <n v="5000000"/>
    <n v="21156152"/>
    <x v="23"/>
    <n v="93"/>
    <x v="2"/>
    <n v="16156152"/>
    <s v="Profit"/>
    <x v="0"/>
    <s v="United States)"/>
  </r>
  <r>
    <x v="359"/>
    <x v="1"/>
    <x v="5"/>
    <x v="3"/>
    <s v="December 9, 1983 (United States)"/>
    <n v="6.7"/>
    <n v="75000"/>
    <x v="29"/>
    <s v="Stephen King"/>
    <x v="254"/>
    <x v="0"/>
    <n v="9700000"/>
    <n v="21017849"/>
    <x v="4"/>
    <n v="110"/>
    <x v="2"/>
    <n v="11317849"/>
    <s v="Profit"/>
    <x v="0"/>
    <s v="United States)"/>
  </r>
  <r>
    <x v="360"/>
    <x v="1"/>
    <x v="4"/>
    <x v="3"/>
    <s v="October 21, 1983 (United States)"/>
    <n v="7.2"/>
    <n v="65000"/>
    <x v="145"/>
    <s v="Jeffrey Boam"/>
    <x v="255"/>
    <x v="0"/>
    <n v="10000000"/>
    <n v="20766616"/>
    <x v="72"/>
    <n v="103"/>
    <x v="1"/>
    <n v="10766616"/>
    <s v="Profit"/>
    <x v="0"/>
    <s v="United States)"/>
  </r>
  <r>
    <x v="361"/>
    <x v="0"/>
    <x v="1"/>
    <x v="3"/>
    <s v="November 18, 1983 (United States)"/>
    <n v="7.9"/>
    <n v="134000"/>
    <x v="92"/>
    <s v="Jean Shepherd"/>
    <x v="256"/>
    <x v="0"/>
    <n v="3300000"/>
    <n v="20653717"/>
    <x v="17"/>
    <n v="93"/>
    <x v="1"/>
    <n v="17353717"/>
    <s v="Profit"/>
    <x v="0"/>
    <s v="United States)"/>
  </r>
  <r>
    <x v="362"/>
    <x v="1"/>
    <x v="1"/>
    <x v="3"/>
    <s v="January 13, 1984 (United States)"/>
    <n v="5"/>
    <n v="3200"/>
    <x v="212"/>
    <s v="Mike Marvin"/>
    <x v="102"/>
    <x v="0"/>
    <n v="20500000"/>
    <n v="20307325"/>
    <x v="172"/>
    <n v="96"/>
    <x v="2"/>
    <n v="-192675"/>
    <s v="Loss"/>
    <x v="0"/>
    <s v="United States)"/>
  </r>
  <r>
    <x v="363"/>
    <x v="1"/>
    <x v="5"/>
    <x v="3"/>
    <s v="November 18, 1983 (United States)"/>
    <n v="6.3"/>
    <n v="28000"/>
    <x v="284"/>
    <s v="Robert Hiltzik"/>
    <x v="257"/>
    <x v="0"/>
    <n v="350000"/>
    <n v="20205757"/>
    <x v="173"/>
    <n v="84"/>
    <x v="2"/>
    <n v="19855757"/>
    <s v="Profit"/>
    <x v="0"/>
    <s v="United States)"/>
  </r>
  <r>
    <x v="364"/>
    <x v="1"/>
    <x v="4"/>
    <x v="3"/>
    <s v="September 9, 1983 (Denmark)"/>
    <n v="6.5"/>
    <n v="458"/>
    <x v="285"/>
    <s v="Alice Hoffman"/>
    <x v="258"/>
    <x v="0"/>
    <n v="20500000"/>
    <n v="20205757"/>
    <x v="7"/>
    <n v="110"/>
    <x v="2"/>
    <n v="-294243"/>
    <s v="Loss"/>
    <x v="0"/>
    <s v="Denmark)"/>
  </r>
  <r>
    <x v="365"/>
    <x v="1"/>
    <x v="0"/>
    <x v="3"/>
    <s v="January 18, 1985 (United States)"/>
    <n v="4.5999999999999996"/>
    <n v="2300"/>
    <x v="286"/>
    <s v="Tito Carpi"/>
    <x v="259"/>
    <x v="9"/>
    <n v="20500000"/>
    <n v="20205757"/>
    <x v="110"/>
    <n v="89"/>
    <x v="2"/>
    <n v="-294243"/>
    <s v="Loss"/>
    <x v="0"/>
    <s v="United States)"/>
  </r>
  <r>
    <x v="366"/>
    <x v="0"/>
    <x v="2"/>
    <x v="3"/>
    <s v="October 27, 1983 (Netherlands)"/>
    <n v="7"/>
    <n v="1700"/>
    <x v="151"/>
    <s v="Marjorie Kinnan Rawlings"/>
    <x v="260"/>
    <x v="0"/>
    <n v="20500000"/>
    <n v="20205757"/>
    <x v="174"/>
    <n v="127"/>
    <x v="1"/>
    <n v="-294243"/>
    <s v="Loss"/>
    <x v="0"/>
    <s v="Netherlands)"/>
  </r>
  <r>
    <x v="367"/>
    <x v="1"/>
    <x v="1"/>
    <x v="3"/>
    <s v="September 30, 1983 (United States)"/>
    <n v="5.2"/>
    <n v="1700"/>
    <x v="134"/>
    <s v="Dana Olsen"/>
    <x v="261"/>
    <x v="7"/>
    <n v="20500000"/>
    <n v="20205757"/>
    <x v="175"/>
    <n v="85"/>
    <x v="2"/>
    <n v="-294243"/>
    <s v="Loss"/>
    <x v="0"/>
    <s v="United States)"/>
  </r>
  <r>
    <x v="368"/>
    <x v="0"/>
    <x v="1"/>
    <x v="3"/>
    <s v="April 15, 1983 (United States)"/>
    <n v="5.8"/>
    <n v="115"/>
    <x v="287"/>
    <s v="Gwen Davis"/>
    <x v="262"/>
    <x v="1"/>
    <n v="20500000"/>
    <n v="20205757"/>
    <x v="58"/>
    <n v="89"/>
    <x v="2"/>
    <n v="-294243"/>
    <s v="Loss"/>
    <x v="0"/>
    <s v="United States)"/>
  </r>
  <r>
    <x v="369"/>
    <x v="1"/>
    <x v="0"/>
    <x v="3"/>
    <s v="August 28, 1983 (United States)"/>
    <n v="4.7"/>
    <n v="460"/>
    <x v="288"/>
    <s v="Russell W. Colgin"/>
    <x v="263"/>
    <x v="0"/>
    <n v="20500000"/>
    <n v="20205757"/>
    <x v="176"/>
    <n v="105"/>
    <x v="2"/>
    <n v="-294243"/>
    <s v="Loss"/>
    <x v="0"/>
    <s v="United States)"/>
  </r>
  <r>
    <x v="370"/>
    <x v="1"/>
    <x v="4"/>
    <x v="3"/>
    <s v="September 7, 1983 (France)"/>
    <n v="6.3"/>
    <n v="661"/>
    <x v="224"/>
    <s v="Franco Solinas"/>
    <x v="36"/>
    <x v="17"/>
    <n v="20500000"/>
    <n v="20205757"/>
    <x v="177"/>
    <n v="111"/>
    <x v="2"/>
    <n v="-294243"/>
    <s v="Loss"/>
    <x v="0"/>
    <s v="France)"/>
  </r>
  <r>
    <x v="371"/>
    <x v="1"/>
    <x v="0"/>
    <x v="3"/>
    <s v="July 15, 1983 (United States)"/>
    <n v="4.9000000000000004"/>
    <n v="300"/>
    <x v="289"/>
    <s v="Ken Barnett"/>
    <x v="264"/>
    <x v="0"/>
    <n v="3000000"/>
    <n v="20205757"/>
    <x v="178"/>
    <n v="95"/>
    <x v="2"/>
    <n v="17205757"/>
    <s v="Profit"/>
    <x v="0"/>
    <s v="United States)"/>
  </r>
  <r>
    <x v="372"/>
    <x v="0"/>
    <x v="1"/>
    <x v="3"/>
    <s v="April 29, 1983 (United States)"/>
    <n v="5.4"/>
    <n v="169"/>
    <x v="290"/>
    <s v="Kevin Sellers"/>
    <x v="151"/>
    <x v="0"/>
    <n v="20500000"/>
    <n v="20205757"/>
    <x v="179"/>
    <n v="96"/>
    <x v="2"/>
    <n v="-294243"/>
    <s v="Loss"/>
    <x v="0"/>
    <s v="United States)"/>
  </r>
  <r>
    <x v="373"/>
    <x v="0"/>
    <x v="0"/>
    <x v="3"/>
    <s v="September 23, 1983 (United States)"/>
    <n v="4.5"/>
    <n v="131"/>
    <x v="291"/>
    <s v="Ernest Tidyman"/>
    <x v="265"/>
    <x v="0"/>
    <n v="20500000"/>
    <n v="20205757"/>
    <x v="180"/>
    <n v="92"/>
    <x v="2"/>
    <n v="-294243"/>
    <s v="Loss"/>
    <x v="0"/>
    <s v="United States)"/>
  </r>
  <r>
    <x v="374"/>
    <x v="1"/>
    <x v="14"/>
    <x v="3"/>
    <s v="November 18, 1983 (United States)"/>
    <n v="5.4"/>
    <n v="182"/>
    <x v="51"/>
    <s v="Herbert Kastle"/>
    <x v="266"/>
    <x v="7"/>
    <n v="2500000"/>
    <n v="20205757"/>
    <x v="181"/>
    <n v="95"/>
    <x v="2"/>
    <n v="17705757"/>
    <s v="Profit"/>
    <x v="0"/>
    <s v="United States)"/>
  </r>
  <r>
    <x v="375"/>
    <x v="3"/>
    <x v="1"/>
    <x v="3"/>
    <s v="October 31, 1983 (United States)"/>
    <n v="5"/>
    <n v="275"/>
    <x v="292"/>
    <s v="Mark Pirro"/>
    <x v="267"/>
    <x v="0"/>
    <n v="3000"/>
    <n v="20205757"/>
    <x v="182"/>
    <n v="80"/>
    <x v="2"/>
    <n v="20202757"/>
    <s v="Profit"/>
    <x v="0"/>
    <s v="United States)"/>
  </r>
  <r>
    <x v="376"/>
    <x v="3"/>
    <x v="4"/>
    <x v="3"/>
    <s v="January 29, 1986 (United States)"/>
    <n v="6.7"/>
    <n v="51"/>
    <x v="293"/>
    <s v="Ray Connolly"/>
    <x v="268"/>
    <x v="1"/>
    <n v="20500000"/>
    <n v="20205757"/>
    <x v="183"/>
    <n v="84"/>
    <x v="2"/>
    <n v="-294243"/>
    <s v="Loss"/>
    <x v="0"/>
    <s v="United States)"/>
  </r>
  <r>
    <x v="377"/>
    <x v="1"/>
    <x v="0"/>
    <x v="3"/>
    <s v="May 13, 1983 (United States)"/>
    <n v="5.9"/>
    <n v="8700"/>
    <x v="294"/>
    <s v="FranÃ§ois Truffaut"/>
    <x v="25"/>
    <x v="0"/>
    <n v="7500000"/>
    <n v="19910002"/>
    <x v="184"/>
    <n v="100"/>
    <x v="2"/>
    <n v="12410002"/>
    <s v="Profit"/>
    <x v="0"/>
    <s v="United States)"/>
  </r>
  <r>
    <x v="378"/>
    <x v="0"/>
    <x v="1"/>
    <x v="3"/>
    <s v="March 25, 1983 (United States)"/>
    <n v="6.6"/>
    <n v="3300"/>
    <x v="156"/>
    <s v="Neil Simon"/>
    <x v="29"/>
    <x v="0"/>
    <n v="20500000"/>
    <n v="17613720"/>
    <x v="10"/>
    <n v="98"/>
    <x v="2"/>
    <n v="-2886280"/>
    <s v="Loss"/>
    <x v="0"/>
    <s v="United States)"/>
  </r>
  <r>
    <x v="379"/>
    <x v="1"/>
    <x v="0"/>
    <x v="3"/>
    <s v="January 13, 1984 (United States)"/>
    <n v="5.7"/>
    <n v="2900"/>
    <x v="295"/>
    <s v="Robert Vincent O'Neil"/>
    <x v="269"/>
    <x v="0"/>
    <n v="3000000"/>
    <n v="17488564"/>
    <x v="82"/>
    <n v="94"/>
    <x v="2"/>
    <n v="14488564"/>
    <s v="Profit"/>
    <x v="0"/>
    <s v="United States)"/>
  </r>
  <r>
    <x v="380"/>
    <x v="1"/>
    <x v="1"/>
    <x v="3"/>
    <s v="April 29, 1983 (United States)"/>
    <n v="6.4"/>
    <n v="14000"/>
    <x v="296"/>
    <s v="Andrew Lane"/>
    <x v="270"/>
    <x v="0"/>
    <n v="350000"/>
    <n v="17343596"/>
    <x v="185"/>
    <n v="99"/>
    <x v="2"/>
    <n v="16993596"/>
    <s v="Profit"/>
    <x v="0"/>
    <s v="United States)"/>
  </r>
  <r>
    <x v="381"/>
    <x v="1"/>
    <x v="4"/>
    <x v="3"/>
    <s v="October 21, 1983 (United States)"/>
    <n v="5.9"/>
    <n v="16000"/>
    <x v="297"/>
    <s v="Michael Kane"/>
    <x v="243"/>
    <x v="0"/>
    <n v="5600000"/>
    <n v="17233166"/>
    <x v="186"/>
    <n v="91"/>
    <x v="2"/>
    <n v="11633166"/>
    <s v="Profit"/>
    <x v="0"/>
    <s v="United States)"/>
  </r>
  <r>
    <x v="382"/>
    <x v="0"/>
    <x v="0"/>
    <x v="3"/>
    <s v="July 29, 1983 (United States)"/>
    <n v="6.1"/>
    <n v="31000"/>
    <x v="161"/>
    <s v="Stanford Sherman"/>
    <x v="271"/>
    <x v="1"/>
    <n v="47000000"/>
    <n v="16916617"/>
    <x v="4"/>
    <n v="121"/>
    <x v="2"/>
    <n v="-30083383"/>
    <s v="Loss"/>
    <x v="0"/>
    <s v="United States)"/>
  </r>
  <r>
    <x v="383"/>
    <x v="0"/>
    <x v="0"/>
    <x v="3"/>
    <s v="May 20, 1983 (United States)"/>
    <n v="5.5"/>
    <n v="5500"/>
    <x v="86"/>
    <s v="Stewart Harding"/>
    <x v="272"/>
    <x v="0"/>
    <n v="14400000"/>
    <n v="16478265"/>
    <x v="4"/>
    <n v="90"/>
    <x v="2"/>
    <n v="2078265"/>
    <s v="Profit"/>
    <x v="0"/>
    <s v="United States)"/>
  </r>
  <r>
    <x v="384"/>
    <x v="1"/>
    <x v="1"/>
    <x v="3"/>
    <s v="October 28, 1983 (United States)"/>
    <n v="7.3"/>
    <n v="2200"/>
    <x v="298"/>
    <s v="Paul Mooney"/>
    <x v="100"/>
    <x v="0"/>
    <n v="20500000"/>
    <n v="16156776"/>
    <x v="4"/>
    <n v="83"/>
    <x v="1"/>
    <n v="-4343224"/>
    <s v="Loss"/>
    <x v="0"/>
    <s v="United States)"/>
  </r>
  <r>
    <x v="385"/>
    <x v="1"/>
    <x v="0"/>
    <x v="3"/>
    <s v="December 16, 1983 (United States)"/>
    <n v="5.5"/>
    <n v="4400"/>
    <x v="123"/>
    <s v="Topper Carew"/>
    <x v="273"/>
    <x v="0"/>
    <n v="8000000"/>
    <n v="16134627"/>
    <x v="140"/>
    <n v="100"/>
    <x v="2"/>
    <n v="8134627"/>
    <s v="Profit"/>
    <x v="0"/>
    <s v="United States)"/>
  </r>
  <r>
    <x v="386"/>
    <x v="1"/>
    <x v="6"/>
    <x v="3"/>
    <s v="December 16, 1983 (United States)"/>
    <n v="6.7"/>
    <n v="13000"/>
    <x v="8"/>
    <s v="Martin Cruz Smith"/>
    <x v="39"/>
    <x v="0"/>
    <n v="15000000"/>
    <n v="15856028"/>
    <x v="187"/>
    <n v="128"/>
    <x v="2"/>
    <n v="856028"/>
    <s v="Profit"/>
    <x v="0"/>
    <s v="United States)"/>
  </r>
  <r>
    <x v="387"/>
    <x v="1"/>
    <x v="1"/>
    <x v="3"/>
    <s v="May 6, 1983 (United States)"/>
    <n v="5.6"/>
    <n v="7400"/>
    <x v="16"/>
    <s v="Tommy Chong"/>
    <x v="15"/>
    <x v="0"/>
    <n v="20500000"/>
    <n v="15543710"/>
    <x v="5"/>
    <n v="91"/>
    <x v="2"/>
    <n v="-4956290"/>
    <s v="Loss"/>
    <x v="0"/>
    <s v="United States)"/>
  </r>
  <r>
    <x v="388"/>
    <x v="1"/>
    <x v="1"/>
    <x v="3"/>
    <s v="March 31, 1983 (United States)"/>
    <n v="7.5"/>
    <n v="115000"/>
    <x v="299"/>
    <s v="Graham Chapman"/>
    <x v="274"/>
    <x v="1"/>
    <n v="9000000"/>
    <n v="14949697"/>
    <x v="188"/>
    <n v="107"/>
    <x v="1"/>
    <n v="5949697"/>
    <s v="Profit"/>
    <x v="0"/>
    <s v="United States)"/>
  </r>
  <r>
    <x v="389"/>
    <x v="0"/>
    <x v="1"/>
    <x v="3"/>
    <s v="October 28, 1983 (United States)"/>
    <n v="7.2"/>
    <n v="13000"/>
    <x v="300"/>
    <s v="Willy Russell"/>
    <x v="20"/>
    <x v="1"/>
    <n v="20500000"/>
    <n v="14648076"/>
    <x v="189"/>
    <n v="110"/>
    <x v="1"/>
    <n v="-5851924"/>
    <s v="Loss"/>
    <x v="0"/>
    <s v="United States)"/>
  </r>
  <r>
    <x v="390"/>
    <x v="1"/>
    <x v="1"/>
    <x v="3"/>
    <s v="July 29, 1983 (United States)"/>
    <n v="5.3"/>
    <n v="6100"/>
    <x v="301"/>
    <s v="Dan Greenburg"/>
    <x v="275"/>
    <x v="0"/>
    <n v="3500000"/>
    <n v="14049540"/>
    <x v="190"/>
    <n v="89"/>
    <x v="2"/>
    <n v="10549540"/>
    <s v="Profit"/>
    <x v="0"/>
    <s v="United States)"/>
  </r>
  <r>
    <x v="391"/>
    <x v="1"/>
    <x v="1"/>
    <x v="3"/>
    <s v="June 22, 1983 (United States)"/>
    <n v="5.8"/>
    <n v="4700"/>
    <x v="49"/>
    <s v="Michael Leeson"/>
    <x v="66"/>
    <x v="0"/>
    <n v="12000000"/>
    <n v="14000000"/>
    <x v="8"/>
    <n v="103"/>
    <x v="2"/>
    <n v="2000000"/>
    <s v="Profit"/>
    <x v="0"/>
    <s v="United States)"/>
  </r>
  <r>
    <x v="392"/>
    <x v="1"/>
    <x v="0"/>
    <x v="3"/>
    <s v="September 16, 1983 (United States)"/>
    <n v="6.1"/>
    <n v="4700"/>
    <x v="302"/>
    <s v="James R. Silke"/>
    <x v="276"/>
    <x v="0"/>
    <n v="700000"/>
    <n v="13168027"/>
    <x v="191"/>
    <n v="90"/>
    <x v="2"/>
    <n v="12468027"/>
    <s v="Profit"/>
    <x v="0"/>
    <s v="United States)"/>
  </r>
  <r>
    <x v="393"/>
    <x v="0"/>
    <x v="1"/>
    <x v="3"/>
    <s v="December 16, 1983 (United States)"/>
    <n v="6.8"/>
    <n v="10000"/>
    <x v="303"/>
    <s v="Thomas Meehan"/>
    <x v="99"/>
    <x v="0"/>
    <n v="9000000"/>
    <n v="13030214"/>
    <x v="39"/>
    <n v="107"/>
    <x v="2"/>
    <n v="4030214"/>
    <s v="Profit"/>
    <x v="0"/>
    <s v="United States)"/>
  </r>
  <r>
    <x v="394"/>
    <x v="0"/>
    <x v="0"/>
    <x v="3"/>
    <s v="July 1, 1983 (United States)"/>
    <n v="4.9000000000000004"/>
    <n v="3700"/>
    <x v="9"/>
    <s v="William Neely"/>
    <x v="9"/>
    <x v="0"/>
    <n v="20500000"/>
    <n v="13000000"/>
    <x v="1"/>
    <n v="96"/>
    <x v="2"/>
    <n v="-7500000"/>
    <s v="Loss"/>
    <x v="0"/>
    <s v="United States)"/>
  </r>
  <r>
    <x v="395"/>
    <x v="0"/>
    <x v="0"/>
    <x v="3"/>
    <s v="April 15, 1983 (United States)"/>
    <n v="6.3"/>
    <n v="11000"/>
    <x v="129"/>
    <s v="B.J. Nelson"/>
    <x v="41"/>
    <x v="0"/>
    <n v="5000000"/>
    <n v="12232628"/>
    <x v="192"/>
    <n v="107"/>
    <x v="2"/>
    <n v="7232628"/>
    <s v="Profit"/>
    <x v="0"/>
    <s v="United States)"/>
  </r>
  <r>
    <x v="396"/>
    <x v="0"/>
    <x v="3"/>
    <x v="3"/>
    <s v="March 25, 1983 (United States)"/>
    <n v="6"/>
    <n v="2100"/>
    <x v="304"/>
    <s v="Walter Farley"/>
    <x v="277"/>
    <x v="0"/>
    <n v="20500000"/>
    <n v="12049514"/>
    <x v="108"/>
    <n v="103"/>
    <x v="2"/>
    <n v="-8450486"/>
    <s v="Loss"/>
    <x v="0"/>
    <s v="United States)"/>
  </r>
  <r>
    <x v="397"/>
    <x v="1"/>
    <x v="0"/>
    <x v="3"/>
    <s v="September 16, 1983 (United States)"/>
    <n v="4.5999999999999996"/>
    <n v="4600"/>
    <x v="305"/>
    <s v="Howard R. Cohen"/>
    <x v="278"/>
    <x v="0"/>
    <n v="457000"/>
    <n v="11919250"/>
    <x v="193"/>
    <n v="80"/>
    <x v="2"/>
    <n v="11462250"/>
    <s v="Profit"/>
    <x v="0"/>
    <s v="United States)"/>
  </r>
  <r>
    <x v="398"/>
    <x v="0"/>
    <x v="1"/>
    <x v="3"/>
    <s v="August 25, 1983 (Argentina)"/>
    <n v="7.7"/>
    <n v="41000"/>
    <x v="58"/>
    <s v="Woody Allen"/>
    <x v="55"/>
    <x v="0"/>
    <n v="20500000"/>
    <n v="11798616"/>
    <x v="36"/>
    <n v="79"/>
    <x v="1"/>
    <n v="-8701384"/>
    <s v="Loss"/>
    <x v="0"/>
    <s v="Argentina)"/>
  </r>
  <r>
    <x v="399"/>
    <x v="1"/>
    <x v="14"/>
    <x v="3"/>
    <s v="February 18, 1983 (United States)"/>
    <n v="6.6"/>
    <n v="2600"/>
    <x v="306"/>
    <s v="Pat Conroy"/>
    <x v="279"/>
    <x v="0"/>
    <n v="20500000"/>
    <n v="11787127"/>
    <x v="5"/>
    <n v="102"/>
    <x v="2"/>
    <n v="-8712873"/>
    <s v="Loss"/>
    <x v="0"/>
    <s v="United States)"/>
  </r>
  <r>
    <x v="400"/>
    <x v="1"/>
    <x v="1"/>
    <x v="3"/>
    <s v="December 16, 1983 (United States)"/>
    <n v="5.3"/>
    <n v="2200"/>
    <x v="143"/>
    <s v="Blake Edwards"/>
    <x v="9"/>
    <x v="0"/>
    <n v="19000000"/>
    <n v="10964740"/>
    <x v="194"/>
    <n v="110"/>
    <x v="2"/>
    <n v="-8035260"/>
    <s v="Loss"/>
    <x v="0"/>
    <s v="United States)"/>
  </r>
  <r>
    <x v="401"/>
    <x v="0"/>
    <x v="3"/>
    <x v="3"/>
    <s v="August 26, 1983 (United States)"/>
    <n v="4"/>
    <n v="3600"/>
    <x v="307"/>
    <s v="Luigi Cozzi"/>
    <x v="280"/>
    <x v="9"/>
    <n v="2500000"/>
    <n v="10676194"/>
    <x v="195"/>
    <n v="98"/>
    <x v="2"/>
    <n v="8176194"/>
    <s v="Profit"/>
    <x v="0"/>
    <s v="United States)"/>
  </r>
  <r>
    <x v="402"/>
    <x v="1"/>
    <x v="1"/>
    <x v="3"/>
    <s v="May 6, 1983 (United States)"/>
    <n v="5.2"/>
    <n v="5400"/>
    <x v="85"/>
    <s v="Bruce Jay Friedman"/>
    <x v="247"/>
    <x v="0"/>
    <n v="20500000"/>
    <n v="10375893"/>
    <x v="196"/>
    <n v="89"/>
    <x v="2"/>
    <n v="-10124107"/>
    <s v="Loss"/>
    <x v="0"/>
    <s v="United States)"/>
  </r>
  <r>
    <x v="403"/>
    <x v="0"/>
    <x v="1"/>
    <x v="3"/>
    <s v="November 4, 1983 (United States)"/>
    <n v="4.5999999999999996"/>
    <n v="3600"/>
    <x v="42"/>
    <s v="Paul Brickman"/>
    <x v="16"/>
    <x v="0"/>
    <n v="10000000"/>
    <n v="10369581"/>
    <x v="7"/>
    <n v="99"/>
    <x v="2"/>
    <n v="369581"/>
    <s v="Profit"/>
    <x v="0"/>
    <s v="United States)"/>
  </r>
  <r>
    <x v="404"/>
    <x v="1"/>
    <x v="1"/>
    <x v="3"/>
    <s v="June 3, 1983 (United States)"/>
    <n v="6.4"/>
    <n v="25000"/>
    <x v="214"/>
    <s v="George Gipe"/>
    <x v="136"/>
    <x v="0"/>
    <n v="20500000"/>
    <n v="10353438"/>
    <x v="129"/>
    <n v="93"/>
    <x v="2"/>
    <n v="-10146562"/>
    <s v="Loss"/>
    <x v="0"/>
    <s v="United States)"/>
  </r>
  <r>
    <x v="405"/>
    <x v="0"/>
    <x v="8"/>
    <x v="3"/>
    <s v="September 30, 1983 (United States)"/>
    <n v="6.4"/>
    <n v="11000"/>
    <x v="308"/>
    <s v="Bruce Joel Rubin"/>
    <x v="255"/>
    <x v="0"/>
    <n v="15000000"/>
    <n v="10219460"/>
    <x v="197"/>
    <n v="106"/>
    <x v="2"/>
    <n v="-4780540"/>
    <s v="Loss"/>
    <x v="0"/>
    <s v="United States)"/>
  </r>
  <r>
    <x v="406"/>
    <x v="0"/>
    <x v="1"/>
    <x v="3"/>
    <s v="February 18, 1983 (United States)"/>
    <n v="5.2"/>
    <n v="747"/>
    <x v="309"/>
    <s v="Marshall Brickman"/>
    <x v="52"/>
    <x v="0"/>
    <n v="10100000"/>
    <n v="10171304"/>
    <x v="73"/>
    <n v="95"/>
    <x v="2"/>
    <n v="71304"/>
    <s v="Profit"/>
    <x v="0"/>
    <s v="United States)"/>
  </r>
  <r>
    <x v="407"/>
    <x v="1"/>
    <x v="6"/>
    <x v="3"/>
    <s v="March 25, 1983 (United States)"/>
    <n v="7.2"/>
    <n v="14000"/>
    <x v="115"/>
    <s v="Richard Di Lello"/>
    <x v="173"/>
    <x v="0"/>
    <n v="20500000"/>
    <n v="9190819"/>
    <x v="14"/>
    <n v="123"/>
    <x v="1"/>
    <n v="-11309181"/>
    <s v="Loss"/>
    <x v="0"/>
    <s v="United States)"/>
  </r>
  <r>
    <x v="408"/>
    <x v="0"/>
    <x v="4"/>
    <x v="3"/>
    <s v="March 4, 1983 (Canada)"/>
    <n v="7.4"/>
    <n v="9700"/>
    <x v="32"/>
    <s v="Horton Foote"/>
    <x v="144"/>
    <x v="0"/>
    <n v="20500000"/>
    <n v="8443124"/>
    <x v="198"/>
    <n v="92"/>
    <x v="1"/>
    <n v="-12056876"/>
    <s v="Loss"/>
    <x v="0"/>
    <s v="Canada)"/>
  </r>
  <r>
    <x v="409"/>
    <x v="0"/>
    <x v="7"/>
    <x v="3"/>
    <s v="April 29, 1983 (United States)"/>
    <n v="6.8"/>
    <n v="8600"/>
    <x v="310"/>
    <s v="Ray Bradbury"/>
    <x v="29"/>
    <x v="0"/>
    <n v="19000000"/>
    <n v="8400000"/>
    <x v="28"/>
    <n v="95"/>
    <x v="2"/>
    <n v="-10600000"/>
    <s v="Loss"/>
    <x v="0"/>
    <s v="United States)"/>
  </r>
  <r>
    <x v="410"/>
    <x v="1"/>
    <x v="6"/>
    <x v="3"/>
    <s v="March 11, 1983 (United States)"/>
    <n v="6.3"/>
    <n v="7200"/>
    <x v="311"/>
    <s v="William Roberts"/>
    <x v="187"/>
    <x v="0"/>
    <n v="4520000"/>
    <n v="7175592"/>
    <x v="191"/>
    <n v="101"/>
    <x v="2"/>
    <n v="2655592"/>
    <s v="Profit"/>
    <x v="0"/>
    <s v="United States)"/>
  </r>
  <r>
    <x v="411"/>
    <x v="0"/>
    <x v="1"/>
    <x v="3"/>
    <s v="October 7, 1983 (United States)"/>
    <n v="5.2"/>
    <n v="786"/>
    <x v="227"/>
    <s v="Bernard Slade"/>
    <x v="52"/>
    <x v="0"/>
    <n v="20500000"/>
    <n v="6857733"/>
    <x v="199"/>
    <n v="103"/>
    <x v="2"/>
    <n v="-13642267"/>
    <s v="Loss"/>
    <x v="0"/>
    <s v="United States)"/>
  </r>
  <r>
    <x v="412"/>
    <x v="1"/>
    <x v="5"/>
    <x v="3"/>
    <s v="September 9, 1983 (United States)"/>
    <n v="5.8"/>
    <n v="3000"/>
    <x v="312"/>
    <s v="Christopher Crowe"/>
    <x v="281"/>
    <x v="0"/>
    <n v="6000000"/>
    <n v="6670680"/>
    <x v="1"/>
    <n v="99"/>
    <x v="2"/>
    <n v="670680"/>
    <s v="Profit"/>
    <x v="0"/>
    <s v="United States)"/>
  </r>
  <r>
    <x v="413"/>
    <x v="0"/>
    <x v="4"/>
    <x v="3"/>
    <s v="August 19, 1983 (United States)"/>
    <n v="5.3"/>
    <n v="313"/>
    <x v="313"/>
    <s v="Donald G. Payne"/>
    <x v="282"/>
    <x v="0"/>
    <n v="20500000"/>
    <n v="6666725"/>
    <x v="200"/>
    <n v="94"/>
    <x v="2"/>
    <n v="-13833275"/>
    <s v="Loss"/>
    <x v="0"/>
    <s v="United States)"/>
  </r>
  <r>
    <x v="414"/>
    <x v="1"/>
    <x v="0"/>
    <x v="3"/>
    <s v="November 4, 1983 (United States)"/>
    <n v="5.9"/>
    <n v="8200"/>
    <x v="314"/>
    <s v="Robert Ludlum"/>
    <x v="283"/>
    <x v="0"/>
    <n v="6500000"/>
    <n v="6486797"/>
    <x v="201"/>
    <n v="103"/>
    <x v="2"/>
    <n v="-13203"/>
    <s v="Loss"/>
    <x v="0"/>
    <s v="United States)"/>
  </r>
  <r>
    <x v="415"/>
    <x v="1"/>
    <x v="2"/>
    <x v="3"/>
    <s v="February 3, 1984 (United States)"/>
    <n v="6.7"/>
    <n v="6000"/>
    <x v="315"/>
    <s v="Teresa Carpenter"/>
    <x v="212"/>
    <x v="0"/>
    <n v="12000000"/>
    <n v="6472990"/>
    <x v="73"/>
    <n v="103"/>
    <x v="2"/>
    <n v="-5527010"/>
    <s v="Loss"/>
    <x v="0"/>
    <s v="United States)"/>
  </r>
  <r>
    <x v="416"/>
    <x v="0"/>
    <x v="1"/>
    <x v="3"/>
    <s v="February 18, 1983 (United States)"/>
    <n v="4.9000000000000004"/>
    <n v="2100"/>
    <x v="316"/>
    <s v="David S. Ward"/>
    <x v="284"/>
    <x v="0"/>
    <n v="20500000"/>
    <n v="6347072"/>
    <x v="1"/>
    <n v="101"/>
    <x v="2"/>
    <n v="-14152928"/>
    <s v="Loss"/>
    <x v="0"/>
    <s v="United States)"/>
  </r>
  <r>
    <x v="417"/>
    <x v="0"/>
    <x v="5"/>
    <x v="3"/>
    <s v="November 18, 1983 (United States)"/>
    <n v="4.0999999999999996"/>
    <n v="6000"/>
    <x v="23"/>
    <s v="David Ambrose"/>
    <x v="285"/>
    <x v="11"/>
    <n v="6000000"/>
    <n v="6333135"/>
    <x v="202"/>
    <n v="105"/>
    <x v="2"/>
    <n v="333135"/>
    <s v="Profit"/>
    <x v="0"/>
    <s v="United States)"/>
  </r>
  <r>
    <x v="418"/>
    <x v="1"/>
    <x v="0"/>
    <x v="3"/>
    <s v="May 27, 1983 (United States)"/>
    <n v="5"/>
    <n v="2100"/>
    <x v="317"/>
    <s v="Aaron Butler"/>
    <x v="286"/>
    <x v="0"/>
    <n v="1250000"/>
    <n v="6149983"/>
    <x v="203"/>
    <n v="95"/>
    <x v="2"/>
    <n v="4899983"/>
    <s v="Profit"/>
    <x v="0"/>
    <s v="United States)"/>
  </r>
  <r>
    <x v="419"/>
    <x v="1"/>
    <x v="4"/>
    <x v="3"/>
    <s v="September 30, 1983 (United States)"/>
    <n v="5.7"/>
    <n v="1200"/>
    <x v="318"/>
    <s v="Graham Greene"/>
    <x v="20"/>
    <x v="1"/>
    <n v="11800000"/>
    <n v="5997566"/>
    <x v="204"/>
    <n v="104"/>
    <x v="2"/>
    <n v="-5802434"/>
    <s v="Loss"/>
    <x v="0"/>
    <s v="United States)"/>
  </r>
  <r>
    <x v="420"/>
    <x v="1"/>
    <x v="4"/>
    <x v="3"/>
    <s v="April 29, 1983 (United States)"/>
    <n v="6.7"/>
    <n v="24000"/>
    <x v="319"/>
    <s v="James Costigan"/>
    <x v="287"/>
    <x v="1"/>
    <n v="20500000"/>
    <n v="5988322"/>
    <x v="17"/>
    <n v="97"/>
    <x v="2"/>
    <n v="-14511678"/>
    <s v="Loss"/>
    <x v="0"/>
    <s v="United States)"/>
  </r>
  <r>
    <x v="421"/>
    <x v="0"/>
    <x v="1"/>
    <x v="3"/>
    <s v="March 17, 1983 (United Kingdom)"/>
    <n v="7.4"/>
    <n v="22000"/>
    <x v="320"/>
    <s v="Bill Forsyth"/>
    <x v="288"/>
    <x v="1"/>
    <n v="20500000"/>
    <n v="5899678"/>
    <x v="60"/>
    <n v="111"/>
    <x v="1"/>
    <n v="-14600322"/>
    <s v="Loss"/>
    <x v="0"/>
    <s v="United Kingdom)"/>
  </r>
  <r>
    <x v="422"/>
    <x v="1"/>
    <x v="4"/>
    <x v="3"/>
    <s v="October 21, 1983 (United States)"/>
    <n v="7"/>
    <n v="7200"/>
    <x v="167"/>
    <s v="Ron Shelton"/>
    <x v="165"/>
    <x v="0"/>
    <n v="9500000"/>
    <n v="5696391"/>
    <x v="67"/>
    <n v="128"/>
    <x v="1"/>
    <n v="-3803609"/>
    <s v="Loss"/>
    <x v="0"/>
    <s v="United States)"/>
  </r>
  <r>
    <x v="423"/>
    <x v="0"/>
    <x v="0"/>
    <x v="3"/>
    <s v="August 12, 1983 (United States)"/>
    <n v="3.5"/>
    <n v="8200"/>
    <x v="321"/>
    <s v="Stuart Birnbaum"/>
    <x v="284"/>
    <x v="0"/>
    <n v="20500000"/>
    <n v="5678950"/>
    <x v="1"/>
    <n v="85"/>
    <x v="2"/>
    <n v="-14821050"/>
    <s v="Loss"/>
    <x v="0"/>
    <s v="United States)"/>
  </r>
  <r>
    <x v="424"/>
    <x v="1"/>
    <x v="4"/>
    <x v="3"/>
    <s v="November 18, 1983 (United States)"/>
    <n v="4.3"/>
    <n v="1200"/>
    <x v="111"/>
    <s v="Joan Tewkesbury"/>
    <x v="289"/>
    <x v="0"/>
    <n v="20500000"/>
    <n v="5563663"/>
    <x v="180"/>
    <n v="83"/>
    <x v="2"/>
    <n v="-14936337"/>
    <s v="Loss"/>
    <x v="0"/>
    <s v="United States)"/>
  </r>
  <r>
    <x v="425"/>
    <x v="1"/>
    <x v="6"/>
    <x v="3"/>
    <s v="August 5, 1983 (United States)"/>
    <n v="6.3"/>
    <n v="6500"/>
    <x v="139"/>
    <s v="Roderick Taylor"/>
    <x v="290"/>
    <x v="0"/>
    <n v="20500000"/>
    <n v="5555305"/>
    <x v="10"/>
    <n v="109"/>
    <x v="2"/>
    <n v="-14944695"/>
    <s v="Loss"/>
    <x v="0"/>
    <s v="United States)"/>
  </r>
  <r>
    <x v="426"/>
    <x v="0"/>
    <x v="4"/>
    <x v="3"/>
    <s v="December 6, 1983 (United States)"/>
    <n v="7.6"/>
    <n v="4900"/>
    <x v="161"/>
    <s v="Ronald Harwood"/>
    <x v="115"/>
    <x v="1"/>
    <n v="20500000"/>
    <n v="5310748"/>
    <x v="4"/>
    <n v="118"/>
    <x v="1"/>
    <n v="-15189252"/>
    <s v="Loss"/>
    <x v="0"/>
    <s v="United States)"/>
  </r>
  <r>
    <x v="427"/>
    <x v="0"/>
    <x v="0"/>
    <x v="3"/>
    <s v="August 19, 1983 (United States)"/>
    <n v="3.8"/>
    <n v="1600"/>
    <x v="270"/>
    <s v="Alan J. Adler"/>
    <x v="291"/>
    <x v="0"/>
    <n v="20500000"/>
    <n v="5301085"/>
    <x v="205"/>
    <n v="84"/>
    <x v="2"/>
    <n v="-15198915"/>
    <s v="Loss"/>
    <x v="0"/>
    <s v="United States)"/>
  </r>
  <r>
    <x v="428"/>
    <x v="1"/>
    <x v="4"/>
    <x v="3"/>
    <s v="April 27, 1984 (United States)"/>
    <n v="5.9"/>
    <n v="701"/>
    <x v="322"/>
    <s v="Amy Holden Jones"/>
    <x v="105"/>
    <x v="0"/>
    <n v="550000"/>
    <n v="5269990"/>
    <x v="206"/>
    <n v="88"/>
    <x v="2"/>
    <n v="4719990"/>
    <s v="Profit"/>
    <x v="0"/>
    <s v="United States)"/>
  </r>
  <r>
    <x v="429"/>
    <x v="0"/>
    <x v="4"/>
    <x v="3"/>
    <s v="September 23, 1983 (United States)"/>
    <n v="6.9"/>
    <n v="6900"/>
    <x v="47"/>
    <s v="Martin Davidson"/>
    <x v="244"/>
    <x v="0"/>
    <n v="20500000"/>
    <n v="4786789"/>
    <x v="132"/>
    <n v="95"/>
    <x v="2"/>
    <n v="-15713211"/>
    <s v="Loss"/>
    <x v="0"/>
    <s v="United States)"/>
  </r>
  <r>
    <x v="430"/>
    <x v="0"/>
    <x v="1"/>
    <x v="3"/>
    <s v="August 12, 1983 (United States)"/>
    <n v="4.3"/>
    <n v="5700"/>
    <x v="143"/>
    <s v="Blake Edwards"/>
    <x v="262"/>
    <x v="1"/>
    <n v="11000000"/>
    <n v="4491986"/>
    <x v="32"/>
    <n v="109"/>
    <x v="2"/>
    <n v="-6508014"/>
    <s v="Loss"/>
    <x v="0"/>
    <s v="United States)"/>
  </r>
  <r>
    <x v="431"/>
    <x v="1"/>
    <x v="5"/>
    <x v="3"/>
    <s v="September 2, 1983 (United States)"/>
    <n v="5.2"/>
    <n v="1900"/>
    <x v="323"/>
    <s v="Howard Avedis"/>
    <x v="292"/>
    <x v="0"/>
    <n v="250000"/>
    <n v="4319001"/>
    <x v="207"/>
    <n v="93"/>
    <x v="2"/>
    <n v="4069001"/>
    <s v="Profit"/>
    <x v="0"/>
    <s v="United States)"/>
  </r>
  <r>
    <x v="432"/>
    <x v="0"/>
    <x v="1"/>
    <x v="3"/>
    <s v="March 11, 1983 (United States)"/>
    <n v="5.3"/>
    <n v="456"/>
    <x v="324"/>
    <s v="Jeffrey Price"/>
    <x v="293"/>
    <x v="0"/>
    <n v="5000000"/>
    <n v="4304286"/>
    <x v="28"/>
    <n v="91"/>
    <x v="2"/>
    <n v="-695714"/>
    <s v="Loss"/>
    <x v="0"/>
    <s v="United States)"/>
  </r>
  <r>
    <x v="433"/>
    <x v="0"/>
    <x v="0"/>
    <x v="3"/>
    <s v="June 24, 1983 (United States)"/>
    <n v="6"/>
    <n v="7500"/>
    <x v="325"/>
    <s v="Graham Chapman"/>
    <x v="294"/>
    <x v="1"/>
    <n v="6500000"/>
    <n v="4300000"/>
    <x v="208"/>
    <n v="96"/>
    <x v="2"/>
    <n v="-2200000"/>
    <s v="Loss"/>
    <x v="0"/>
    <s v="United States)"/>
  </r>
  <r>
    <x v="434"/>
    <x v="1"/>
    <x v="4"/>
    <x v="3"/>
    <s v="December 16, 1983 (United States)"/>
    <n v="5.7"/>
    <n v="11000"/>
    <x v="152"/>
    <s v="F. Paul Wilson"/>
    <x v="82"/>
    <x v="1"/>
    <n v="11000000"/>
    <n v="4218594"/>
    <x v="5"/>
    <n v="96"/>
    <x v="2"/>
    <n v="-6781406"/>
    <s v="Loss"/>
    <x v="0"/>
    <s v="United States)"/>
  </r>
  <r>
    <x v="435"/>
    <x v="0"/>
    <x v="2"/>
    <x v="3"/>
    <s v="November 4, 1983 (United States)"/>
    <n v="6.7"/>
    <n v="659"/>
    <x v="326"/>
    <s v="Henry Bean"/>
    <x v="295"/>
    <x v="7"/>
    <n v="8000000"/>
    <n v="3000000"/>
    <x v="209"/>
    <n v="106"/>
    <x v="2"/>
    <n v="-5000000"/>
    <s v="Loss"/>
    <x v="0"/>
    <s v="United States)"/>
  </r>
  <r>
    <x v="436"/>
    <x v="0"/>
    <x v="0"/>
    <x v="3"/>
    <s v="August 19, 1983 (United States)"/>
    <n v="4.4000000000000004"/>
    <n v="2900"/>
    <x v="327"/>
    <s v="Juan Zanotto"/>
    <x v="296"/>
    <x v="9"/>
    <n v="20500000"/>
    <n v="2810199"/>
    <x v="210"/>
    <n v="88"/>
    <x v="2"/>
    <n v="-17689801"/>
    <s v="Loss"/>
    <x v="0"/>
    <s v="United States)"/>
  </r>
  <r>
    <x v="437"/>
    <x v="1"/>
    <x v="6"/>
    <x v="3"/>
    <s v="October 21, 1983 (United States)"/>
    <n v="7.2"/>
    <n v="32000"/>
    <x v="182"/>
    <s v="S.E. Hinton"/>
    <x v="202"/>
    <x v="0"/>
    <n v="10000000"/>
    <n v="2494480"/>
    <x v="108"/>
    <n v="94"/>
    <x v="1"/>
    <n v="-7505520"/>
    <s v="Loss"/>
    <x v="0"/>
    <s v="United States)"/>
  </r>
  <r>
    <x v="438"/>
    <x v="1"/>
    <x v="0"/>
    <x v="3"/>
    <s v="August 12, 1983 (United States)"/>
    <n v="3.8"/>
    <n v="513"/>
    <x v="132"/>
    <s v="Stanford Sherman"/>
    <x v="191"/>
    <x v="0"/>
    <n v="20500000"/>
    <n v="2443487"/>
    <x v="5"/>
    <n v="111"/>
    <x v="2"/>
    <n v="-18056513"/>
    <s v="Loss"/>
    <x v="0"/>
    <s v="United States)"/>
  </r>
  <r>
    <x v="439"/>
    <x v="0"/>
    <x v="4"/>
    <x v="3"/>
    <s v="March 10, 1983 (Australia)"/>
    <n v="6.1"/>
    <n v="681"/>
    <x v="328"/>
    <s v="David Seltzer"/>
    <x v="230"/>
    <x v="0"/>
    <n v="20500000"/>
    <n v="2439705"/>
    <x v="95"/>
    <n v="122"/>
    <x v="2"/>
    <n v="-18060295"/>
    <s v="Loss"/>
    <x v="0"/>
    <s v="Australia)"/>
  </r>
  <r>
    <x v="440"/>
    <x v="0"/>
    <x v="4"/>
    <x v="3"/>
    <s v="September 7, 1983 (France)"/>
    <n v="6.1"/>
    <n v="368"/>
    <x v="329"/>
    <s v="Erich Segal"/>
    <x v="297"/>
    <x v="0"/>
    <n v="20500000"/>
    <n v="2314561"/>
    <x v="211"/>
    <n v="99"/>
    <x v="2"/>
    <n v="-18185439"/>
    <s v="Loss"/>
    <x v="0"/>
    <s v="France)"/>
  </r>
  <r>
    <x v="441"/>
    <x v="1"/>
    <x v="4"/>
    <x v="3"/>
    <s v="September 2, 1983 (United States)"/>
    <n v="7.3"/>
    <n v="16000"/>
    <x v="330"/>
    <s v="Lourens van der Post"/>
    <x v="298"/>
    <x v="1"/>
    <n v="20500000"/>
    <n v="2306560"/>
    <x v="212"/>
    <n v="123"/>
    <x v="1"/>
    <n v="-18193440"/>
    <s v="Loss"/>
    <x v="0"/>
    <s v="United States)"/>
  </r>
  <r>
    <x v="442"/>
    <x v="1"/>
    <x v="5"/>
    <x v="3"/>
    <s v="February 4, 1983 (United States)"/>
    <n v="7.2"/>
    <n v="86000"/>
    <x v="145"/>
    <s v="David Cronenberg"/>
    <x v="299"/>
    <x v="7"/>
    <n v="5952000"/>
    <n v="2120439"/>
    <x v="213"/>
    <n v="87"/>
    <x v="1"/>
    <n v="-3831561"/>
    <s v="Loss"/>
    <x v="0"/>
    <s v="United States)"/>
  </r>
  <r>
    <x v="443"/>
    <x v="1"/>
    <x v="1"/>
    <x v="3"/>
    <s v="April 1, 1983 (United States)"/>
    <n v="4.7"/>
    <n v="3000"/>
    <x v="331"/>
    <s v="Linda Shayne"/>
    <x v="300"/>
    <x v="7"/>
    <n v="800000"/>
    <n v="2082215"/>
    <x v="206"/>
    <n v="80"/>
    <x v="2"/>
    <n v="1282215"/>
    <s v="Profit"/>
    <x v="0"/>
    <s v="United States)"/>
  </r>
  <r>
    <x v="444"/>
    <x v="0"/>
    <x v="4"/>
    <x v="3"/>
    <s v="January 5, 1984 (Argentina)"/>
    <n v="7"/>
    <n v="5800"/>
    <x v="332"/>
    <s v="Carol Amen"/>
    <x v="301"/>
    <x v="0"/>
    <n v="20500000"/>
    <n v="2044892"/>
    <x v="5"/>
    <n v="90"/>
    <x v="1"/>
    <n v="-18455108"/>
    <s v="Loss"/>
    <x v="0"/>
    <s v="Argentina)"/>
  </r>
  <r>
    <x v="445"/>
    <x v="0"/>
    <x v="0"/>
    <x v="3"/>
    <s v="November 18, 1983 (United States)"/>
    <n v="6.2"/>
    <n v="2100"/>
    <x v="333"/>
    <s v="Lloyd Phillips"/>
    <x v="302"/>
    <x v="18"/>
    <n v="12000000"/>
    <n v="1963756"/>
    <x v="214"/>
    <n v="99"/>
    <x v="2"/>
    <n v="-10036244"/>
    <s v="Loss"/>
    <x v="0"/>
    <s v="United States)"/>
  </r>
  <r>
    <x v="446"/>
    <x v="1"/>
    <x v="1"/>
    <x v="3"/>
    <s v="March 4, 1983 (United States)"/>
    <n v="6.3"/>
    <n v="1700"/>
    <x v="334"/>
    <s v="Amy Robinson"/>
    <x v="303"/>
    <x v="0"/>
    <n v="3000000"/>
    <n v="1867792"/>
    <x v="215"/>
    <n v="105"/>
    <x v="2"/>
    <n v="-1132208"/>
    <s v="Loss"/>
    <x v="0"/>
    <s v="United States)"/>
  </r>
  <r>
    <x v="447"/>
    <x v="1"/>
    <x v="4"/>
    <x v="3"/>
    <s v="April 22, 1983 (United States)"/>
    <n v="5.0999999999999996"/>
    <n v="786"/>
    <x v="335"/>
    <s v="James Toback"/>
    <x v="204"/>
    <x v="0"/>
    <n v="20500000"/>
    <n v="1818910"/>
    <x v="32"/>
    <n v="100"/>
    <x v="2"/>
    <n v="-18681090"/>
    <s v="Loss"/>
    <x v="0"/>
    <s v="United States)"/>
  </r>
  <r>
    <x v="448"/>
    <x v="1"/>
    <x v="4"/>
    <x v="3"/>
    <s v="January 1983 (United Kingdom)"/>
    <n v="6.6"/>
    <n v="1600"/>
    <x v="186"/>
    <s v="Ruth Prawer Jhabvala"/>
    <x v="304"/>
    <x v="1"/>
    <n v="20500000"/>
    <n v="1772889"/>
    <x v="113"/>
    <n v="130"/>
    <x v="2"/>
    <n v="-18727111"/>
    <s v="Loss"/>
    <x v="0"/>
    <s v="United Kingdom)"/>
  </r>
  <r>
    <x v="449"/>
    <x v="1"/>
    <x v="0"/>
    <x v="3"/>
    <s v="September 2, 1983 (United States)"/>
    <n v="4.3"/>
    <n v="617"/>
    <x v="336"/>
    <s v="Howard R. Cohen"/>
    <x v="305"/>
    <x v="19"/>
    <n v="20500000"/>
    <n v="1723487"/>
    <x v="216"/>
    <n v="86"/>
    <x v="2"/>
    <n v="-18776513"/>
    <s v="Loss"/>
    <x v="0"/>
    <s v="United States)"/>
  </r>
  <r>
    <x v="450"/>
    <x v="1"/>
    <x v="1"/>
    <x v="3"/>
    <s v="August 5, 1983 (United States)"/>
    <n v="6.7"/>
    <n v="1100"/>
    <x v="172"/>
    <s v="Danny Opatoshu"/>
    <x v="306"/>
    <x v="0"/>
    <n v="5500000"/>
    <n v="1645711"/>
    <x v="217"/>
    <n v="92"/>
    <x v="2"/>
    <n v="-3854289"/>
    <s v="Loss"/>
    <x v="0"/>
    <s v="United States)"/>
  </r>
  <r>
    <x v="451"/>
    <x v="1"/>
    <x v="4"/>
    <x v="3"/>
    <s v="September 8, 1983 (Netherlands)"/>
    <n v="6.8"/>
    <n v="1600"/>
    <x v="334"/>
    <s v="John Sayles"/>
    <x v="307"/>
    <x v="0"/>
    <n v="300000"/>
    <n v="1530839"/>
    <x v="218"/>
    <n v="110"/>
    <x v="2"/>
    <n v="1230839"/>
    <s v="Profit"/>
    <x v="0"/>
    <s v="Netherlands)"/>
  </r>
  <r>
    <x v="452"/>
    <x v="0"/>
    <x v="3"/>
    <x v="3"/>
    <s v="March 2, 1984 (United States)"/>
    <n v="5"/>
    <n v="1500"/>
    <x v="337"/>
    <s v="Menahem Golan"/>
    <x v="10"/>
    <x v="1"/>
    <n v="25000000"/>
    <n v="1402962"/>
    <x v="219"/>
    <n v="111"/>
    <x v="2"/>
    <n v="-23597038"/>
    <s v="Loss"/>
    <x v="0"/>
    <s v="United States)"/>
  </r>
  <r>
    <x v="453"/>
    <x v="0"/>
    <x v="5"/>
    <x v="3"/>
    <s v="September 16, 1983 (United States)"/>
    <n v="5.5"/>
    <n v="2700"/>
    <x v="338"/>
    <s v="Bill Condon"/>
    <x v="70"/>
    <x v="0"/>
    <n v="20500000"/>
    <n v="1362303"/>
    <x v="14"/>
    <n v="94"/>
    <x v="2"/>
    <n v="-19137697"/>
    <s v="Loss"/>
    <x v="0"/>
    <s v="United States)"/>
  </r>
  <r>
    <x v="454"/>
    <x v="0"/>
    <x v="0"/>
    <x v="3"/>
    <s v="March 25, 1983 (United States)"/>
    <n v="5.7"/>
    <n v="1100"/>
    <x v="339"/>
    <s v="James McLendon"/>
    <x v="44"/>
    <x v="0"/>
    <n v="5000000"/>
    <n v="1262691"/>
    <x v="1"/>
    <n v="95"/>
    <x v="2"/>
    <n v="-3737309"/>
    <s v="Loss"/>
    <x v="0"/>
    <s v="United States)"/>
  </r>
  <r>
    <x v="455"/>
    <x v="1"/>
    <x v="1"/>
    <x v="3"/>
    <s v="April 22, 1983 (United States)"/>
    <n v="4.9000000000000004"/>
    <n v="4200"/>
    <x v="340"/>
    <s v="Bill Norton"/>
    <x v="243"/>
    <x v="7"/>
    <n v="7000000"/>
    <n v="1246141"/>
    <x v="220"/>
    <n v="100"/>
    <x v="2"/>
    <n v="-5753859"/>
    <s v="Loss"/>
    <x v="0"/>
    <s v="United States)"/>
  </r>
  <r>
    <x v="456"/>
    <x v="1"/>
    <x v="4"/>
    <x v="3"/>
    <s v="September 30, 1983 (United States)"/>
    <n v="3"/>
    <n v="938"/>
    <x v="341"/>
    <s v="Harold Robbins"/>
    <x v="308"/>
    <x v="0"/>
    <n v="5000000"/>
    <n v="1223200"/>
    <x v="221"/>
    <n v="92"/>
    <x v="2"/>
    <n v="-3776800"/>
    <s v="Loss"/>
    <x v="0"/>
    <s v="United States)"/>
  </r>
  <r>
    <x v="457"/>
    <x v="1"/>
    <x v="5"/>
    <x v="3"/>
    <s v="November 24, 1983 (United States)"/>
    <n v="6.1"/>
    <n v="2900"/>
    <x v="342"/>
    <s v="Chauncey G. Parker III"/>
    <x v="309"/>
    <x v="7"/>
    <n v="4000000"/>
    <n v="1080470"/>
    <x v="7"/>
    <n v="88"/>
    <x v="2"/>
    <n v="-2919530"/>
    <s v="Loss"/>
    <x v="0"/>
    <s v="United States)"/>
  </r>
  <r>
    <x v="458"/>
    <x v="1"/>
    <x v="1"/>
    <x v="3"/>
    <s v="August 1983 (United States)"/>
    <n v="3.7"/>
    <n v="208"/>
    <x v="343"/>
    <s v="William Olsen"/>
    <x v="310"/>
    <x v="0"/>
    <n v="220000"/>
    <n v="975414"/>
    <x v="222"/>
    <n v="96"/>
    <x v="2"/>
    <n v="755414"/>
    <s v="Profit"/>
    <x v="0"/>
    <s v="United States)"/>
  </r>
  <r>
    <x v="459"/>
    <x v="0"/>
    <x v="10"/>
    <x v="3"/>
    <s v="August 26, 1983 (United States)"/>
    <n v="6.6"/>
    <n v="10000"/>
    <x v="128"/>
    <s v="Ralph Bakshi"/>
    <x v="311"/>
    <x v="0"/>
    <n v="1200000"/>
    <n v="760883"/>
    <x v="223"/>
    <n v="81"/>
    <x v="2"/>
    <n v="-439117"/>
    <s v="Loss"/>
    <x v="0"/>
    <s v="United States)"/>
  </r>
  <r>
    <x v="460"/>
    <x v="1"/>
    <x v="3"/>
    <x v="3"/>
    <s v="October 28, 1983 (United States)"/>
    <n v="4.7"/>
    <n v="1100"/>
    <x v="217"/>
    <s v="Leslie Arliss"/>
    <x v="122"/>
    <x v="1"/>
    <n v="8000000"/>
    <n v="724912"/>
    <x v="131"/>
    <n v="98"/>
    <x v="2"/>
    <n v="-7275088"/>
    <s v="Loss"/>
    <x v="0"/>
    <s v="United States)"/>
  </r>
  <r>
    <x v="461"/>
    <x v="2"/>
    <x v="1"/>
    <x v="3"/>
    <s v="February 18, 1983 (United States)"/>
    <n v="7.1"/>
    <n v="3300"/>
    <x v="344"/>
    <s v="W.S. Gilbert"/>
    <x v="312"/>
    <x v="1"/>
    <n v="20500000"/>
    <n v="694497"/>
    <x v="1"/>
    <n v="112"/>
    <x v="1"/>
    <n v="-19805503"/>
    <s v="Loss"/>
    <x v="0"/>
    <s v="United States)"/>
  </r>
  <r>
    <x v="462"/>
    <x v="1"/>
    <x v="4"/>
    <x v="3"/>
    <s v="February 10, 1984 (United Kingdom)"/>
    <n v="6.6"/>
    <n v="1200"/>
    <x v="82"/>
    <s v="E.L. Doctorow"/>
    <x v="313"/>
    <x v="1"/>
    <n v="20500000"/>
    <n v="687475"/>
    <x v="5"/>
    <n v="130"/>
    <x v="2"/>
    <n v="-19812525"/>
    <s v="Loss"/>
    <x v="0"/>
    <s v="United Kingdom)"/>
  </r>
  <r>
    <x v="463"/>
    <x v="0"/>
    <x v="2"/>
    <x v="3"/>
    <s v="April 1, 1983 (United States)"/>
    <n v="6.7"/>
    <n v="1300"/>
    <x v="345"/>
    <s v="Ken Friedman"/>
    <x v="314"/>
    <x v="0"/>
    <n v="20500000"/>
    <n v="272278"/>
    <x v="132"/>
    <n v="113"/>
    <x v="2"/>
    <n v="-20227722"/>
    <s v="Loss"/>
    <x v="0"/>
    <s v="United States)"/>
  </r>
  <r>
    <x v="464"/>
    <x v="1"/>
    <x v="4"/>
    <x v="3"/>
    <s v="May 20, 1983 (United Kingdom)"/>
    <n v="6"/>
    <n v="3100"/>
    <x v="346"/>
    <s v="Marshall Houts"/>
    <x v="2"/>
    <x v="1"/>
    <n v="20500000"/>
    <n v="123572"/>
    <x v="224"/>
    <n v="130"/>
    <x v="2"/>
    <n v="-20376428"/>
    <s v="Loss"/>
    <x v="0"/>
    <s v="United Kingdom)"/>
  </r>
  <r>
    <x v="465"/>
    <x v="1"/>
    <x v="6"/>
    <x v="3"/>
    <s v="February 1984 (United States)"/>
    <n v="4.9000000000000004"/>
    <n v="360"/>
    <x v="347"/>
    <s v="Trevor Preston"/>
    <x v="315"/>
    <x v="1"/>
    <n v="20500000"/>
    <n v="108128"/>
    <x v="225"/>
    <n v="89"/>
    <x v="2"/>
    <n v="-20391872"/>
    <s v="Loss"/>
    <x v="0"/>
    <s v="United States)"/>
  </r>
  <r>
    <x v="466"/>
    <x v="3"/>
    <x v="4"/>
    <x v="3"/>
    <s v="March 1992 (United States)"/>
    <n v="8.1"/>
    <n v="24000"/>
    <x v="348"/>
    <s v="Andrei Tarkovsky"/>
    <x v="316"/>
    <x v="9"/>
    <n v="20500000"/>
    <n v="55269"/>
    <x v="226"/>
    <n v="125"/>
    <x v="1"/>
    <n v="-20444731"/>
    <s v="Loss"/>
    <x v="0"/>
    <s v="United States)"/>
  </r>
  <r>
    <x v="467"/>
    <x v="0"/>
    <x v="10"/>
    <x v="3"/>
    <s v="July 24, 1987 (United States)"/>
    <n v="6.5"/>
    <n v="3400"/>
    <x v="349"/>
    <s v="Patrick Loubert"/>
    <x v="317"/>
    <x v="7"/>
    <n v="8000000"/>
    <n v="30379"/>
    <x v="227"/>
    <n v="77"/>
    <x v="2"/>
    <n v="-7969621"/>
    <s v="Loss"/>
    <x v="0"/>
    <s v="United States)"/>
  </r>
  <r>
    <x v="468"/>
    <x v="3"/>
    <x v="4"/>
    <x v="3"/>
    <s v="March 1985 (United States)"/>
    <n v="7.2"/>
    <n v="826"/>
    <x v="350"/>
    <s v="Charles Burnett"/>
    <x v="318"/>
    <x v="0"/>
    <n v="50000"/>
    <n v="26177"/>
    <x v="228"/>
    <n v="115"/>
    <x v="1"/>
    <n v="-23823"/>
    <s v="Loss"/>
    <x v="0"/>
    <s v="United States)"/>
  </r>
  <r>
    <x v="469"/>
    <x v="0"/>
    <x v="0"/>
    <x v="4"/>
    <s v="May 23, 1984 (United States)"/>
    <n v="7.5"/>
    <n v="459000"/>
    <x v="90"/>
    <s v="Willard Huyck"/>
    <x v="86"/>
    <x v="0"/>
    <n v="28000000"/>
    <n v="333107271"/>
    <x v="5"/>
    <n v="118"/>
    <x v="1"/>
    <n v="305107271"/>
    <s v="Profit"/>
    <x v="0"/>
    <s v="United States)"/>
  </r>
  <r>
    <x v="470"/>
    <x v="1"/>
    <x v="0"/>
    <x v="4"/>
    <s v="December 5, 1984 (United States)"/>
    <n v="7.3"/>
    <n v="171000"/>
    <x v="351"/>
    <s v="Daniel Petrie Jr."/>
    <x v="239"/>
    <x v="0"/>
    <n v="14000000"/>
    <n v="316360478"/>
    <x v="5"/>
    <n v="105"/>
    <x v="1"/>
    <n v="302360478"/>
    <s v="Profit"/>
    <x v="0"/>
    <s v="United States)"/>
  </r>
  <r>
    <x v="471"/>
    <x v="0"/>
    <x v="0"/>
    <x v="4"/>
    <s v="June 8, 1984 (United States)"/>
    <n v="7.8"/>
    <n v="365000"/>
    <x v="94"/>
    <s v="Dan Aykroyd"/>
    <x v="89"/>
    <x v="0"/>
    <n v="30000000"/>
    <n v="296187079"/>
    <x v="4"/>
    <n v="105"/>
    <x v="1"/>
    <n v="266187079"/>
    <s v="Profit"/>
    <x v="0"/>
    <s v="United States)"/>
  </r>
  <r>
    <x v="472"/>
    <x v="0"/>
    <x v="1"/>
    <x v="4"/>
    <s v="June 8, 1984 (United States)"/>
    <n v="7.3"/>
    <n v="204000"/>
    <x v="136"/>
    <s v="Chris Columbus"/>
    <x v="319"/>
    <x v="0"/>
    <n v="11000000"/>
    <n v="153633143"/>
    <x v="7"/>
    <n v="106"/>
    <x v="1"/>
    <n v="142633143"/>
    <s v="Profit"/>
    <x v="0"/>
    <s v="United States)"/>
  </r>
  <r>
    <x v="473"/>
    <x v="0"/>
    <x v="0"/>
    <x v="4"/>
    <s v="June 22, 1984 (United States)"/>
    <n v="7.3"/>
    <n v="205000"/>
    <x v="111"/>
    <s v="Robert Mark Kamen"/>
    <x v="320"/>
    <x v="0"/>
    <n v="8000000"/>
    <n v="91119319"/>
    <x v="4"/>
    <n v="126"/>
    <x v="1"/>
    <n v="83119319"/>
    <s v="Profit"/>
    <x v="0"/>
    <s v="United States)"/>
  </r>
  <r>
    <x v="474"/>
    <x v="0"/>
    <x v="0"/>
    <x v="4"/>
    <s v="March 30, 1984 (United States)"/>
    <n v="6.9"/>
    <n v="86000"/>
    <x v="352"/>
    <s v="Diane Thomas"/>
    <x v="290"/>
    <x v="11"/>
    <n v="10000000"/>
    <n v="86572238"/>
    <x v="10"/>
    <n v="106"/>
    <x v="2"/>
    <n v="76572238"/>
    <s v="Profit"/>
    <x v="0"/>
    <s v="United States)"/>
  </r>
  <r>
    <x v="475"/>
    <x v="1"/>
    <x v="1"/>
    <x v="4"/>
    <s v="March 23, 1984 (United States)"/>
    <n v="6.7"/>
    <n v="118000"/>
    <x v="353"/>
    <s v="Neal Israel"/>
    <x v="191"/>
    <x v="0"/>
    <n v="4500000"/>
    <n v="81198894"/>
    <x v="73"/>
    <n v="96"/>
    <x v="2"/>
    <n v="76698894"/>
    <s v="Profit"/>
    <x v="0"/>
    <s v="United States)"/>
  </r>
  <r>
    <x v="476"/>
    <x v="0"/>
    <x v="4"/>
    <x v="4"/>
    <s v="February 17, 1984 (United States)"/>
    <n v="6.6"/>
    <n v="73000"/>
    <x v="156"/>
    <s v="Dean Pitchford"/>
    <x v="321"/>
    <x v="0"/>
    <n v="8200000"/>
    <n v="80039064"/>
    <x v="5"/>
    <n v="107"/>
    <x v="2"/>
    <n v="71839064"/>
    <s v="Profit"/>
    <x v="0"/>
    <s v="United States)"/>
  </r>
  <r>
    <x v="477"/>
    <x v="1"/>
    <x v="0"/>
    <x v="4"/>
    <s v="October 26, 1984 (United States)"/>
    <n v="8"/>
    <n v="812000"/>
    <x v="354"/>
    <s v="James Cameron"/>
    <x v="167"/>
    <x v="1"/>
    <n v="6400000"/>
    <n v="78371200"/>
    <x v="67"/>
    <n v="107"/>
    <x v="1"/>
    <n v="71971200"/>
    <s v="Profit"/>
    <x v="0"/>
    <s v="United States)"/>
  </r>
  <r>
    <x v="478"/>
    <x v="0"/>
    <x v="0"/>
    <x v="4"/>
    <s v="June 1, 1984 (United States)"/>
    <n v="6.7"/>
    <n v="76000"/>
    <x v="355"/>
    <s v="Gene Roddenberry"/>
    <x v="164"/>
    <x v="0"/>
    <n v="17000000"/>
    <n v="76471046"/>
    <x v="5"/>
    <n v="105"/>
    <x v="2"/>
    <n v="59471046"/>
    <s v="Profit"/>
    <x v="0"/>
    <s v="United States)"/>
  </r>
  <r>
    <x v="479"/>
    <x v="1"/>
    <x v="4"/>
    <x v="4"/>
    <s v="July 27, 1984 (United States)"/>
    <n v="6.5"/>
    <n v="20000"/>
    <x v="356"/>
    <s v="Albert Magnoli"/>
    <x v="322"/>
    <x v="0"/>
    <n v="7200000"/>
    <n v="70263155"/>
    <x v="7"/>
    <n v="111"/>
    <x v="2"/>
    <n v="63063155"/>
    <s v="Profit"/>
    <x v="0"/>
    <s v="United States)"/>
  </r>
  <r>
    <x v="480"/>
    <x v="0"/>
    <x v="1"/>
    <x v="4"/>
    <s v="March 9, 1984 (United States)"/>
    <n v="6.3"/>
    <n v="71000"/>
    <x v="205"/>
    <s v="Brian Grazer"/>
    <x v="323"/>
    <x v="0"/>
    <n v="8000000"/>
    <n v="69821334"/>
    <x v="229"/>
    <n v="111"/>
    <x v="2"/>
    <n v="61821334"/>
    <s v="Profit"/>
    <x v="0"/>
    <s v="United States)"/>
  </r>
  <r>
    <x v="481"/>
    <x v="0"/>
    <x v="2"/>
    <x v="4"/>
    <s v="September 19, 1984 (United States)"/>
    <n v="8.3000000000000007"/>
    <n v="377000"/>
    <x v="142"/>
    <s v="Peter Shaffer"/>
    <x v="324"/>
    <x v="0"/>
    <n v="18000000"/>
    <n v="52066791"/>
    <x v="230"/>
    <n v="160"/>
    <x v="1"/>
    <n v="34066791"/>
    <s v="Profit"/>
    <x v="0"/>
    <s v="United States)"/>
  </r>
  <r>
    <x v="482"/>
    <x v="1"/>
    <x v="6"/>
    <x v="4"/>
    <s v="August 17, 1984 (United States)"/>
    <n v="6.3"/>
    <n v="16000"/>
    <x v="357"/>
    <s v="Richard Tuggle"/>
    <x v="6"/>
    <x v="0"/>
    <n v="20500000"/>
    <n v="48143579"/>
    <x v="6"/>
    <n v="114"/>
    <x v="2"/>
    <n v="27643579"/>
    <s v="Profit"/>
    <x v="0"/>
    <s v="United States)"/>
  </r>
  <r>
    <x v="483"/>
    <x v="0"/>
    <x v="4"/>
    <x v="4"/>
    <s v="May 11, 1984 (United States)"/>
    <n v="7.5"/>
    <n v="46000"/>
    <x v="222"/>
    <s v="Bernard Malamud"/>
    <x v="18"/>
    <x v="0"/>
    <n v="28000000"/>
    <n v="47951979"/>
    <x v="231"/>
    <n v="138"/>
    <x v="1"/>
    <n v="19951979"/>
    <s v="Profit"/>
    <x v="0"/>
    <s v="United States)"/>
  </r>
  <r>
    <x v="484"/>
    <x v="0"/>
    <x v="3"/>
    <x v="4"/>
    <s v="March 30, 1984 (United States)"/>
    <n v="6.4"/>
    <n v="18000"/>
    <x v="96"/>
    <s v="Edgar Rice Burroughs"/>
    <x v="325"/>
    <x v="1"/>
    <n v="30000000"/>
    <n v="45858563"/>
    <x v="7"/>
    <n v="143"/>
    <x v="2"/>
    <n v="15858563"/>
    <s v="Profit"/>
    <x v="0"/>
    <s v="United States)"/>
  </r>
  <r>
    <x v="485"/>
    <x v="1"/>
    <x v="1"/>
    <x v="4"/>
    <s v="August 10, 1984 (United States)"/>
    <n v="6.6"/>
    <n v="50000"/>
    <x v="339"/>
    <s v="Tim Metcalfe"/>
    <x v="326"/>
    <x v="0"/>
    <n v="8000000"/>
    <n v="40874452"/>
    <x v="10"/>
    <n v="90"/>
    <x v="2"/>
    <n v="32874452"/>
    <s v="Profit"/>
    <x v="0"/>
    <s v="United States)"/>
  </r>
  <r>
    <x v="486"/>
    <x v="0"/>
    <x v="3"/>
    <x v="4"/>
    <s v="December 7, 1984 (United States)"/>
    <n v="6.8"/>
    <n v="50000"/>
    <x v="139"/>
    <s v="Arthur C. Clarke"/>
    <x v="209"/>
    <x v="0"/>
    <n v="28000000"/>
    <n v="40400657"/>
    <x v="17"/>
    <n v="116"/>
    <x v="2"/>
    <n v="12400657"/>
    <s v="Profit"/>
    <x v="0"/>
    <s v="United States)"/>
  </r>
  <r>
    <x v="487"/>
    <x v="0"/>
    <x v="1"/>
    <x v="4"/>
    <s v="May 4, 1984 (United States)"/>
    <n v="5.8"/>
    <n v="6000"/>
    <x v="358"/>
    <s v="Charles Parker"/>
    <x v="327"/>
    <x v="0"/>
    <n v="20500000"/>
    <n v="38682707"/>
    <x v="131"/>
    <n v="90"/>
    <x v="2"/>
    <n v="18182707"/>
    <s v="Profit"/>
    <x v="0"/>
    <s v="United States)"/>
  </r>
  <r>
    <x v="488"/>
    <x v="1"/>
    <x v="1"/>
    <x v="4"/>
    <s v="June 29, 1984 (United States)"/>
    <n v="6.3"/>
    <n v="36000"/>
    <x v="359"/>
    <s v="Bob Israel"/>
    <x v="323"/>
    <x v="0"/>
    <n v="5000000"/>
    <n v="38435947"/>
    <x v="232"/>
    <n v="105"/>
    <x v="2"/>
    <n v="33435947"/>
    <s v="Profit"/>
    <x v="0"/>
    <s v="United States)"/>
  </r>
  <r>
    <x v="489"/>
    <x v="7"/>
    <x v="0"/>
    <x v="4"/>
    <s v="August 10, 1984 (United States)"/>
    <n v="6.4"/>
    <n v="53000"/>
    <x v="192"/>
    <s v="Kevin Reynolds"/>
    <x v="328"/>
    <x v="0"/>
    <n v="17000000"/>
    <n v="38376497"/>
    <x v="32"/>
    <n v="114"/>
    <x v="2"/>
    <n v="21376497"/>
    <s v="Profit"/>
    <x v="0"/>
    <s v="United States)"/>
  </r>
  <r>
    <x v="490"/>
    <x v="0"/>
    <x v="0"/>
    <x v="4"/>
    <s v="December 7, 1984 (United States)"/>
    <n v="5.5"/>
    <n v="9300"/>
    <x v="213"/>
    <s v="Blake Edwards"/>
    <x v="6"/>
    <x v="0"/>
    <n v="25000000"/>
    <n v="38348988"/>
    <x v="7"/>
    <n v="93"/>
    <x v="2"/>
    <n v="13348988"/>
    <s v="Profit"/>
    <x v="0"/>
    <s v="United States)"/>
  </r>
  <r>
    <x v="491"/>
    <x v="0"/>
    <x v="1"/>
    <x v="4"/>
    <s v="September 21, 1984 (United States)"/>
    <n v="6.7"/>
    <n v="17000"/>
    <x v="214"/>
    <s v="Edwin Davis"/>
    <x v="136"/>
    <x v="0"/>
    <n v="20500000"/>
    <n v="36403064"/>
    <x v="31"/>
    <n v="93"/>
    <x v="2"/>
    <n v="15903064"/>
    <s v="Profit"/>
    <x v="0"/>
    <s v="United States)"/>
  </r>
  <r>
    <x v="492"/>
    <x v="0"/>
    <x v="4"/>
    <x v="4"/>
    <s v="October 5, 1984 (United States)"/>
    <n v="7.4"/>
    <n v="11000"/>
    <x v="244"/>
    <s v="Robert Benton"/>
    <x v="133"/>
    <x v="0"/>
    <n v="20500000"/>
    <n v="34901614"/>
    <x v="233"/>
    <n v="111"/>
    <x v="1"/>
    <n v="14401614"/>
    <s v="Profit"/>
    <x v="0"/>
    <s v="United States)"/>
  </r>
  <r>
    <x v="493"/>
    <x v="1"/>
    <x v="2"/>
    <x v="4"/>
    <s v="February 1, 1985 (United States)"/>
    <n v="7.8"/>
    <n v="53000"/>
    <x v="360"/>
    <s v="Bruce Robinson"/>
    <x v="329"/>
    <x v="1"/>
    <n v="14400000"/>
    <n v="34700291"/>
    <x v="121"/>
    <n v="141"/>
    <x v="1"/>
    <n v="20300291"/>
    <s v="Profit"/>
    <x v="0"/>
    <s v="United States)"/>
  </r>
  <r>
    <x v="494"/>
    <x v="1"/>
    <x v="5"/>
    <x v="4"/>
    <s v="April 13, 1984 (United States)"/>
    <n v="6"/>
    <n v="47000"/>
    <x v="361"/>
    <s v="Victor Miller"/>
    <x v="330"/>
    <x v="0"/>
    <n v="2600000"/>
    <n v="32980880"/>
    <x v="5"/>
    <n v="91"/>
    <x v="2"/>
    <n v="30380880"/>
    <s v="Profit"/>
    <x v="0"/>
    <s v="United States)"/>
  </r>
  <r>
    <x v="495"/>
    <x v="0"/>
    <x v="0"/>
    <x v="4"/>
    <s v="June 29, 1984 (United States)"/>
    <n v="5.9"/>
    <n v="77000"/>
    <x v="23"/>
    <s v="Robert E. Howard"/>
    <x v="167"/>
    <x v="0"/>
    <n v="18000000"/>
    <n v="31042035"/>
    <x v="72"/>
    <n v="103"/>
    <x v="2"/>
    <n v="13042035"/>
    <s v="Profit"/>
    <x v="0"/>
    <s v="United States)"/>
  </r>
  <r>
    <x v="496"/>
    <x v="7"/>
    <x v="0"/>
    <x v="4"/>
    <s v="December 14, 1984 (United States)"/>
    <n v="6.5"/>
    <n v="132000"/>
    <x v="362"/>
    <s v="Frank Herbert"/>
    <x v="331"/>
    <x v="0"/>
    <n v="40000000"/>
    <n v="30925690"/>
    <x v="72"/>
    <n v="137"/>
    <x v="2"/>
    <n v="-9074310"/>
    <s v="Loss"/>
    <x v="0"/>
    <s v="United States)"/>
  </r>
  <r>
    <x v="497"/>
    <x v="0"/>
    <x v="11"/>
    <x v="4"/>
    <s v="December 14, 1984 (United States)"/>
    <n v="7"/>
    <n v="44000"/>
    <x v="29"/>
    <s v="Bruce A. Evans"/>
    <x v="152"/>
    <x v="0"/>
    <n v="22000000"/>
    <n v="28744356"/>
    <x v="4"/>
    <n v="115"/>
    <x v="1"/>
    <n v="6744356"/>
    <s v="Profit"/>
    <x v="0"/>
    <s v="United States)"/>
  </r>
  <r>
    <x v="498"/>
    <x v="0"/>
    <x v="0"/>
    <x v="4"/>
    <s v="July 13, 1984 (United States)"/>
    <n v="6.8"/>
    <n v="39000"/>
    <x v="363"/>
    <s v="Jonathan R. Betuel"/>
    <x v="332"/>
    <x v="0"/>
    <n v="15000000"/>
    <n v="28733290"/>
    <x v="26"/>
    <n v="101"/>
    <x v="2"/>
    <n v="13733290"/>
    <s v="Profit"/>
    <x v="0"/>
    <s v="United States)"/>
  </r>
  <r>
    <x v="499"/>
    <x v="0"/>
    <x v="0"/>
    <x v="4"/>
    <s v="June 29, 1984 (United States)"/>
    <n v="5.0999999999999996"/>
    <n v="15000"/>
    <x v="9"/>
    <s v="Brock Yates"/>
    <x v="9"/>
    <x v="13"/>
    <n v="20000000"/>
    <n v="28078073"/>
    <x v="234"/>
    <n v="108"/>
    <x v="2"/>
    <n v="8078073"/>
    <s v="Profit"/>
    <x v="0"/>
    <s v="United States)"/>
  </r>
  <r>
    <x v="500"/>
    <x v="1"/>
    <x v="1"/>
    <x v="4"/>
    <s v="October 5, 1984 (United States)"/>
    <n v="6.1"/>
    <n v="4000"/>
    <x v="227"/>
    <s v="W.R. McKinney"/>
    <x v="165"/>
    <x v="0"/>
    <n v="9000000"/>
    <n v="27774237"/>
    <x v="32"/>
    <n v="107"/>
    <x v="2"/>
    <n v="18774237"/>
    <s v="Profit"/>
    <x v="0"/>
    <s v="United States)"/>
  </r>
  <r>
    <x v="501"/>
    <x v="0"/>
    <x v="3"/>
    <x v="4"/>
    <s v="February 1, 1985 (United States)"/>
    <n v="7.3"/>
    <n v="18000"/>
    <x v="364"/>
    <s v="E.M. Forster"/>
    <x v="333"/>
    <x v="1"/>
    <n v="16000000"/>
    <n v="27201487"/>
    <x v="14"/>
    <n v="164"/>
    <x v="1"/>
    <n v="11201487"/>
    <s v="Profit"/>
    <x v="0"/>
    <s v="United States)"/>
  </r>
  <r>
    <x v="502"/>
    <x v="0"/>
    <x v="1"/>
    <x v="4"/>
    <s v="December 21, 1984 (United States)"/>
    <n v="5.5"/>
    <n v="4600"/>
    <x v="156"/>
    <s v="Buck Henry"/>
    <x v="7"/>
    <x v="0"/>
    <n v="12000000"/>
    <n v="26186631"/>
    <x v="235"/>
    <n v="96"/>
    <x v="2"/>
    <n v="14186631"/>
    <s v="Profit"/>
    <x v="0"/>
    <s v="United States)"/>
  </r>
  <r>
    <x v="503"/>
    <x v="7"/>
    <x v="1"/>
    <x v="4"/>
    <s v="December 21, 1984 (United States)"/>
    <n v="6"/>
    <n v="2800"/>
    <x v="143"/>
    <s v="Jonathan Reynolds"/>
    <x v="52"/>
    <x v="0"/>
    <n v="15100000"/>
    <n v="26080861"/>
    <x v="236"/>
    <n v="118"/>
    <x v="2"/>
    <n v="10980861"/>
    <s v="Profit"/>
    <x v="0"/>
    <s v="United States)"/>
  </r>
  <r>
    <x v="504"/>
    <x v="1"/>
    <x v="6"/>
    <x v="4"/>
    <s v="December 14, 1984 (United States)"/>
    <n v="6.5"/>
    <n v="17000"/>
    <x v="182"/>
    <s v="William Kennedy"/>
    <x v="25"/>
    <x v="0"/>
    <n v="58000000"/>
    <n v="25928721"/>
    <x v="108"/>
    <n v="127"/>
    <x v="2"/>
    <n v="-32071279"/>
    <s v="Loss"/>
    <x v="0"/>
    <s v="United States)"/>
  </r>
  <r>
    <x v="505"/>
    <x v="2"/>
    <x v="3"/>
    <x v="4"/>
    <s v="July 13, 1984 (United States)"/>
    <n v="6.9"/>
    <n v="20000"/>
    <x v="365"/>
    <s v="Tom Patchett"/>
    <x v="101"/>
    <x v="0"/>
    <n v="20500000"/>
    <n v="25534703"/>
    <x v="68"/>
    <n v="94"/>
    <x v="2"/>
    <n v="5034703"/>
    <s v="Profit"/>
    <x v="0"/>
    <s v="United States)"/>
  </r>
  <r>
    <x v="506"/>
    <x v="1"/>
    <x v="5"/>
    <x v="4"/>
    <s v="November 16, 1984 (United States)"/>
    <n v="7.5"/>
    <n v="212000"/>
    <x v="157"/>
    <s v="Wes Craven"/>
    <x v="334"/>
    <x v="0"/>
    <n v="1800000"/>
    <n v="25507137"/>
    <x v="237"/>
    <n v="91"/>
    <x v="1"/>
    <n v="23707137"/>
    <s v="Profit"/>
    <x v="0"/>
    <s v="United States)"/>
  </r>
  <r>
    <x v="507"/>
    <x v="7"/>
    <x v="1"/>
    <x v="4"/>
    <s v="August 15, 1984 (United States)"/>
    <n v="6"/>
    <n v="15000"/>
    <x v="366"/>
    <s v="Jean-Loup Dabadie"/>
    <x v="4"/>
    <x v="0"/>
    <n v="9000000"/>
    <n v="25348610"/>
    <x v="9"/>
    <n v="87"/>
    <x v="2"/>
    <n v="16348610"/>
    <s v="Profit"/>
    <x v="0"/>
    <s v="United States)"/>
  </r>
  <r>
    <x v="508"/>
    <x v="1"/>
    <x v="1"/>
    <x v="4"/>
    <s v="April 6, 1984 (United States)"/>
    <n v="6.5"/>
    <n v="11000"/>
    <x v="73"/>
    <s v="Paul Mazursky"/>
    <x v="12"/>
    <x v="0"/>
    <n v="13000000"/>
    <n v="25068724"/>
    <x v="238"/>
    <n v="115"/>
    <x v="2"/>
    <n v="12068724"/>
    <s v="Profit"/>
    <x v="0"/>
    <s v="United States)"/>
  </r>
  <r>
    <x v="509"/>
    <x v="7"/>
    <x v="1"/>
    <x v="4"/>
    <s v="December 21, 1984 (United States)"/>
    <n v="6.2"/>
    <n v="5000"/>
    <x v="200"/>
    <s v="Neal Marshall"/>
    <x v="202"/>
    <x v="0"/>
    <n v="20500000"/>
    <n v="23859382"/>
    <x v="119"/>
    <n v="100"/>
    <x v="2"/>
    <n v="3359382"/>
    <s v="Profit"/>
    <x v="0"/>
    <s v="United States)"/>
  </r>
  <r>
    <x v="510"/>
    <x v="0"/>
    <x v="1"/>
    <x v="4"/>
    <s v="May 4, 1984 (United States)"/>
    <n v="7"/>
    <n v="108000"/>
    <x v="367"/>
    <s v="John Hughes"/>
    <x v="335"/>
    <x v="0"/>
    <n v="6500000"/>
    <n v="23686027"/>
    <x v="1"/>
    <n v="93"/>
    <x v="1"/>
    <n v="17186027"/>
    <s v="Profit"/>
    <x v="0"/>
    <s v="United States)"/>
  </r>
  <r>
    <x v="511"/>
    <x v="1"/>
    <x v="0"/>
    <x v="4"/>
    <s v="November 16, 1984 (United States)"/>
    <n v="5.5"/>
    <n v="14000"/>
    <x v="361"/>
    <s v="Arthur Silver"/>
    <x v="41"/>
    <x v="0"/>
    <n v="2550000"/>
    <n v="22812411"/>
    <x v="239"/>
    <n v="101"/>
    <x v="2"/>
    <n v="20262411"/>
    <s v="Profit"/>
    <x v="0"/>
    <s v="United States)"/>
  </r>
  <r>
    <x v="512"/>
    <x v="0"/>
    <x v="6"/>
    <x v="4"/>
    <s v="November 2, 1984 (United States)"/>
    <n v="7.2"/>
    <n v="9300"/>
    <x v="197"/>
    <s v="Charles Fuller"/>
    <x v="336"/>
    <x v="0"/>
    <n v="6000000"/>
    <n v="21821347"/>
    <x v="4"/>
    <n v="101"/>
    <x v="1"/>
    <n v="15821347"/>
    <s v="Profit"/>
    <x v="0"/>
    <s v="United States)"/>
  </r>
  <r>
    <x v="513"/>
    <x v="1"/>
    <x v="0"/>
    <x v="4"/>
    <s v="March 2, 1984 (United States)"/>
    <n v="5.9"/>
    <n v="11000"/>
    <x v="188"/>
    <s v="Eric Hughes"/>
    <x v="337"/>
    <x v="0"/>
    <n v="13000000"/>
    <n v="21689062"/>
    <x v="4"/>
    <n v="128"/>
    <x v="2"/>
    <n v="8689062"/>
    <s v="Profit"/>
    <x v="0"/>
    <s v="United States)"/>
  </r>
  <r>
    <x v="514"/>
    <x v="0"/>
    <x v="1"/>
    <x v="4"/>
    <s v="November 9, 1984 (United States)"/>
    <n v="5.4"/>
    <n v="2400"/>
    <x v="368"/>
    <s v="Andrew Bergman"/>
    <x v="50"/>
    <x v="0"/>
    <n v="20500000"/>
    <n v="21538850"/>
    <x v="7"/>
    <n v="97"/>
    <x v="2"/>
    <n v="1038850"/>
    <s v="Profit"/>
    <x v="0"/>
    <s v="United States)"/>
  </r>
  <r>
    <x v="515"/>
    <x v="0"/>
    <x v="1"/>
    <x v="4"/>
    <s v="June 22, 1984 (United States)"/>
    <n v="3.9"/>
    <n v="7000"/>
    <x v="92"/>
    <s v="Phil Alden Robinson"/>
    <x v="121"/>
    <x v="0"/>
    <n v="28000000"/>
    <n v="21435321"/>
    <x v="10"/>
    <n v="111"/>
    <x v="2"/>
    <n v="-6564679"/>
    <s v="Loss"/>
    <x v="0"/>
    <s v="United States)"/>
  </r>
  <r>
    <x v="516"/>
    <x v="1"/>
    <x v="1"/>
    <x v="4"/>
    <s v="February 3, 1984 (United States)"/>
    <n v="3.8"/>
    <n v="424"/>
    <x v="369"/>
    <s v="Lawrence Bassoff"/>
    <x v="338"/>
    <x v="0"/>
    <n v="20500000"/>
    <n v="21058033"/>
    <x v="171"/>
    <n v="88"/>
    <x v="2"/>
    <n v="558033"/>
    <s v="Profit"/>
    <x v="0"/>
    <s v="United States)"/>
  </r>
  <r>
    <x v="517"/>
    <x v="0"/>
    <x v="1"/>
    <x v="4"/>
    <s v="June 8, 1984 (United States)"/>
    <n v="7.2"/>
    <n v="62000"/>
    <x v="5"/>
    <s v="Jim Abrahams"/>
    <x v="339"/>
    <x v="1"/>
    <n v="9000000"/>
    <n v="20458340"/>
    <x v="240"/>
    <n v="90"/>
    <x v="1"/>
    <n v="11458340"/>
    <s v="Profit"/>
    <x v="0"/>
    <s v="United States)"/>
  </r>
  <r>
    <x v="518"/>
    <x v="0"/>
    <x v="3"/>
    <x v="4"/>
    <s v="July 20, 1984 (United States)"/>
    <n v="7.4"/>
    <n v="135000"/>
    <x v="370"/>
    <s v="Wolfgang Petersen"/>
    <x v="340"/>
    <x v="6"/>
    <n v="27000000"/>
    <n v="20251411"/>
    <x v="241"/>
    <n v="102"/>
    <x v="1"/>
    <n v="-6748589"/>
    <s v="Loss"/>
    <x v="0"/>
    <s v="United States)"/>
  </r>
  <r>
    <x v="519"/>
    <x v="7"/>
    <x v="1"/>
    <x v="4"/>
    <s v="January 18, 1985 (United States)"/>
    <n v="4.2"/>
    <n v="8400"/>
    <x v="371"/>
    <s v="Luca Bercovici"/>
    <x v="341"/>
    <x v="0"/>
    <n v="5500000"/>
    <n v="20205757"/>
    <x v="242"/>
    <n v="81"/>
    <x v="2"/>
    <n v="14705757"/>
    <s v="Profit"/>
    <x v="0"/>
    <s v="United States)"/>
  </r>
  <r>
    <x v="520"/>
    <x v="0"/>
    <x v="0"/>
    <x v="4"/>
    <s v="August 10, 1984 (United States)"/>
    <n v="6.6"/>
    <n v="7000"/>
    <x v="277"/>
    <s v="Tom Holland"/>
    <x v="162"/>
    <x v="0"/>
    <n v="20500000"/>
    <n v="20205757"/>
    <x v="1"/>
    <n v="101"/>
    <x v="2"/>
    <n v="-294243"/>
    <s v="Loss"/>
    <x v="0"/>
    <s v="United States)"/>
  </r>
  <r>
    <x v="521"/>
    <x v="1"/>
    <x v="3"/>
    <x v="4"/>
    <s v="May 2, 1986 (United States)"/>
    <n v="5.7"/>
    <n v="2100"/>
    <x v="372"/>
    <s v="Cesare Frugoni"/>
    <x v="342"/>
    <x v="9"/>
    <n v="20500000"/>
    <n v="20205757"/>
    <x v="243"/>
    <n v="90"/>
    <x v="2"/>
    <n v="-294243"/>
    <s v="Loss"/>
    <x v="0"/>
    <s v="United States)"/>
  </r>
  <r>
    <x v="522"/>
    <x v="0"/>
    <x v="4"/>
    <x v="4"/>
    <s v="May 18, 1987 (Denmark)"/>
    <n v="8.3000000000000007"/>
    <n v="4100"/>
    <x v="373"/>
    <s v="Tengiz Abuladze"/>
    <x v="343"/>
    <x v="5"/>
    <n v="20500000"/>
    <n v="20205757"/>
    <x v="244"/>
    <n v="153"/>
    <x v="1"/>
    <n v="-294243"/>
    <s v="Loss"/>
    <x v="0"/>
    <s v="Denmark)"/>
  </r>
  <r>
    <x v="523"/>
    <x v="1"/>
    <x v="1"/>
    <x v="4"/>
    <s v="February 14, 1986 (United States)"/>
    <n v="7.9"/>
    <n v="2700"/>
    <x v="374"/>
    <s v="Luigi Pirandello"/>
    <x v="344"/>
    <x v="9"/>
    <n v="20500000"/>
    <n v="20205757"/>
    <x v="245"/>
    <n v="187"/>
    <x v="1"/>
    <n v="-294243"/>
    <s v="Loss"/>
    <x v="0"/>
    <s v="United States)"/>
  </r>
  <r>
    <x v="524"/>
    <x v="1"/>
    <x v="1"/>
    <x v="4"/>
    <s v="November 2, 1984 (United States)"/>
    <n v="5.3"/>
    <n v="241"/>
    <x v="375"/>
    <s v="Chip Hand"/>
    <x v="345"/>
    <x v="0"/>
    <n v="20500000"/>
    <n v="20205757"/>
    <x v="233"/>
    <n v="93"/>
    <x v="2"/>
    <n v="-294243"/>
    <s v="Loss"/>
    <x v="0"/>
    <s v="United States)"/>
  </r>
  <r>
    <x v="525"/>
    <x v="3"/>
    <x v="4"/>
    <x v="4"/>
    <s v="April 23, 1986 (United States)"/>
    <n v="6.9"/>
    <n v="94"/>
    <x v="376"/>
    <s v="Ken Cameron"/>
    <x v="346"/>
    <x v="3"/>
    <n v="20500000"/>
    <n v="20205757"/>
    <x v="246"/>
    <n v="95"/>
    <x v="2"/>
    <n v="-294243"/>
    <s v="Loss"/>
    <x v="0"/>
    <s v="United States)"/>
  </r>
  <r>
    <x v="526"/>
    <x v="7"/>
    <x v="1"/>
    <x v="4"/>
    <s v="April 19, 1985 (United States)"/>
    <n v="5.7"/>
    <n v="184"/>
    <x v="377"/>
    <s v="Frank Cucci"/>
    <x v="347"/>
    <x v="20"/>
    <n v="20500000"/>
    <n v="20205757"/>
    <x v="247"/>
    <n v="90"/>
    <x v="2"/>
    <n v="-294243"/>
    <s v="Loss"/>
    <x v="0"/>
    <s v="United States)"/>
  </r>
  <r>
    <x v="527"/>
    <x v="3"/>
    <x v="10"/>
    <x v="4"/>
    <s v="June 8, 1984 (United States)"/>
    <n v="5.0999999999999996"/>
    <n v="73"/>
    <x v="378"/>
    <s v="Donald Paonessa"/>
    <x v="348"/>
    <x v="0"/>
    <n v="20500000"/>
    <n v="20205757"/>
    <x v="248"/>
    <n v="98"/>
    <x v="2"/>
    <n v="-294243"/>
    <s v="Loss"/>
    <x v="0"/>
    <s v="United States)"/>
  </r>
  <r>
    <x v="528"/>
    <x v="7"/>
    <x v="1"/>
    <x v="4"/>
    <s v="November 2, 1984 (United States)"/>
    <n v="5.0999999999999996"/>
    <n v="172"/>
    <x v="379"/>
    <s v="Gene Taft"/>
    <x v="349"/>
    <x v="0"/>
    <n v="20500000"/>
    <n v="20205757"/>
    <x v="233"/>
    <n v="85"/>
    <x v="2"/>
    <n v="-294243"/>
    <s v="Loss"/>
    <x v="0"/>
    <s v="United States)"/>
  </r>
  <r>
    <x v="529"/>
    <x v="0"/>
    <x v="1"/>
    <x v="4"/>
    <s v="February 10, 1984 (United States)"/>
    <n v="6"/>
    <n v="2600"/>
    <x v="7"/>
    <s v="Preston Sturges"/>
    <x v="52"/>
    <x v="0"/>
    <n v="12000000"/>
    <n v="19928200"/>
    <x v="10"/>
    <n v="96"/>
    <x v="2"/>
    <n v="7928200"/>
    <s v="Profit"/>
    <x v="0"/>
    <s v="United States)"/>
  </r>
  <r>
    <x v="530"/>
    <x v="1"/>
    <x v="1"/>
    <x v="4"/>
    <s v="July 20, 1984 (United States)"/>
    <n v="3.8"/>
    <n v="5600"/>
    <x v="380"/>
    <s v="Robert Grossbach"/>
    <x v="52"/>
    <x v="0"/>
    <n v="18000000"/>
    <n v="19265302"/>
    <x v="79"/>
    <n v="94"/>
    <x v="2"/>
    <n v="1265302"/>
    <s v="Profit"/>
    <x v="0"/>
    <s v="United States)"/>
  </r>
  <r>
    <x v="531"/>
    <x v="1"/>
    <x v="1"/>
    <x v="4"/>
    <s v="February 17, 1984 (United States)"/>
    <n v="5.8"/>
    <n v="10000"/>
    <x v="381"/>
    <s v="Charlie Peters"/>
    <x v="20"/>
    <x v="0"/>
    <n v="20500000"/>
    <n v="18644570"/>
    <x v="163"/>
    <n v="100"/>
    <x v="2"/>
    <n v="-1855430"/>
    <s v="Loss"/>
    <x v="0"/>
    <s v="United States)"/>
  </r>
  <r>
    <x v="532"/>
    <x v="1"/>
    <x v="0"/>
    <x v="4"/>
    <s v="February 17, 1984 (United States)"/>
    <n v="5.9"/>
    <n v="2200"/>
    <x v="382"/>
    <s v="David Taylor"/>
    <x v="249"/>
    <x v="0"/>
    <n v="20500000"/>
    <n v="17513452"/>
    <x v="58"/>
    <n v="100"/>
    <x v="2"/>
    <n v="-2986548"/>
    <s v="Loss"/>
    <x v="0"/>
    <s v="United States)"/>
  </r>
  <r>
    <x v="533"/>
    <x v="1"/>
    <x v="0"/>
    <x v="4"/>
    <s v="May 11, 1984 (United States)"/>
    <n v="6.1"/>
    <n v="30000"/>
    <x v="383"/>
    <s v="Stephen King"/>
    <x v="350"/>
    <x v="0"/>
    <n v="15000000"/>
    <n v="17080167"/>
    <x v="72"/>
    <n v="114"/>
    <x v="2"/>
    <n v="2080167"/>
    <s v="Profit"/>
    <x v="0"/>
    <s v="United States)"/>
  </r>
  <r>
    <x v="534"/>
    <x v="0"/>
    <x v="4"/>
    <x v="4"/>
    <s v="June 8, 1984 (United States)"/>
    <n v="6.5"/>
    <n v="3600"/>
    <x v="384"/>
    <s v="Steven Hager"/>
    <x v="351"/>
    <x v="0"/>
    <n v="9500000"/>
    <n v="16595791"/>
    <x v="9"/>
    <n v="105"/>
    <x v="2"/>
    <n v="7095791"/>
    <s v="Profit"/>
    <x v="0"/>
    <s v="United States)"/>
  </r>
  <r>
    <x v="535"/>
    <x v="0"/>
    <x v="1"/>
    <x v="4"/>
    <s v="December 21, 1984 (United States)"/>
    <n v="5.0999999999999996"/>
    <n v="3900"/>
    <x v="302"/>
    <s v="Charles Parker"/>
    <x v="327"/>
    <x v="0"/>
    <n v="20500000"/>
    <n v="15101131"/>
    <x v="231"/>
    <n v="94"/>
    <x v="2"/>
    <n v="-5398869"/>
    <s v="Loss"/>
    <x v="0"/>
    <s v="United States)"/>
  </r>
  <r>
    <x v="536"/>
    <x v="1"/>
    <x v="5"/>
    <x v="4"/>
    <s v="March 9, 1984 (United States)"/>
    <n v="5.6"/>
    <n v="49000"/>
    <x v="385"/>
    <s v="Stephen King"/>
    <x v="352"/>
    <x v="0"/>
    <n v="800000"/>
    <n v="14568989"/>
    <x v="249"/>
    <n v="92"/>
    <x v="2"/>
    <n v="13768989"/>
    <s v="Profit"/>
    <x v="0"/>
    <s v="United States)"/>
  </r>
  <r>
    <x v="537"/>
    <x v="7"/>
    <x v="1"/>
    <x v="4"/>
    <s v="November 16, 1984 (United States)"/>
    <n v="6.4"/>
    <n v="19000"/>
    <x v="386"/>
    <s v="Thom Eberhardt"/>
    <x v="353"/>
    <x v="0"/>
    <n v="700000"/>
    <n v="14418922"/>
    <x v="185"/>
    <n v="95"/>
    <x v="2"/>
    <n v="13718922"/>
    <s v="Profit"/>
    <x v="0"/>
    <s v="United States)"/>
  </r>
  <r>
    <x v="538"/>
    <x v="0"/>
    <x v="0"/>
    <x v="4"/>
    <s v="November 21, 1984 (United States)"/>
    <n v="4.4000000000000004"/>
    <n v="19000"/>
    <x v="61"/>
    <s v="David Odell"/>
    <x v="354"/>
    <x v="1"/>
    <n v="35000000"/>
    <n v="14296438"/>
    <x v="250"/>
    <n v="124"/>
    <x v="2"/>
    <n v="-20703562"/>
    <s v="Loss"/>
    <x v="0"/>
    <s v="United States)"/>
  </r>
  <r>
    <x v="539"/>
    <x v="0"/>
    <x v="0"/>
    <x v="4"/>
    <s v="March 16, 1984 (United States)"/>
    <n v="5.7"/>
    <n v="10000"/>
    <x v="387"/>
    <s v="Stewart Raffill"/>
    <x v="228"/>
    <x v="0"/>
    <n v="9000000"/>
    <n v="14255801"/>
    <x v="17"/>
    <n v="91"/>
    <x v="2"/>
    <n v="5255801"/>
    <s v="Profit"/>
    <x v="0"/>
    <s v="United States)"/>
  </r>
  <r>
    <x v="540"/>
    <x v="1"/>
    <x v="0"/>
    <x v="4"/>
    <s v="September 21, 1984 (United States)"/>
    <n v="6"/>
    <n v="3600"/>
    <x v="311"/>
    <s v="R. Lance Hill"/>
    <x v="187"/>
    <x v="11"/>
    <n v="4600000"/>
    <n v="13102025"/>
    <x v="251"/>
    <n v="90"/>
    <x v="2"/>
    <n v="8502025"/>
    <s v="Profit"/>
    <x v="0"/>
    <s v="United States)"/>
  </r>
  <r>
    <x v="541"/>
    <x v="0"/>
    <x v="1"/>
    <x v="4"/>
    <s v="September 28, 1984 (United States)"/>
    <n v="5.8"/>
    <n v="2900"/>
    <x v="388"/>
    <s v="Nancy Meyers"/>
    <x v="208"/>
    <x v="0"/>
    <n v="6000000"/>
    <n v="12414210"/>
    <x v="252"/>
    <n v="113"/>
    <x v="2"/>
    <n v="6414210"/>
    <s v="Profit"/>
    <x v="0"/>
    <s v="United States)"/>
  </r>
  <r>
    <x v="542"/>
    <x v="7"/>
    <x v="0"/>
    <x v="4"/>
    <s v="August 17, 1984 (United States)"/>
    <n v="6.3"/>
    <n v="14000"/>
    <x v="389"/>
    <s v="David Loughery"/>
    <x v="240"/>
    <x v="0"/>
    <n v="20500000"/>
    <n v="12145169"/>
    <x v="253"/>
    <n v="99"/>
    <x v="2"/>
    <n v="-8354831"/>
    <s v="Loss"/>
    <x v="0"/>
    <s v="United States)"/>
  </r>
  <r>
    <x v="543"/>
    <x v="1"/>
    <x v="1"/>
    <x v="4"/>
    <s v="April 6, 1984 (United States)"/>
    <n v="5.6"/>
    <n v="3300"/>
    <x v="390"/>
    <s v="Jim Kouf"/>
    <x v="225"/>
    <x v="0"/>
    <n v="20500000"/>
    <n v="11708269"/>
    <x v="9"/>
    <n v="96"/>
    <x v="2"/>
    <n v="-8791731"/>
    <s v="Loss"/>
    <x v="0"/>
    <s v="United States)"/>
  </r>
  <r>
    <x v="544"/>
    <x v="7"/>
    <x v="4"/>
    <x v="4"/>
    <s v="January 11, 1985 (United States)"/>
    <n v="6.3"/>
    <n v="6500"/>
    <x v="91"/>
    <s v="Robert Dillon"/>
    <x v="108"/>
    <x v="0"/>
    <n v="18000000"/>
    <n v="11489982"/>
    <x v="1"/>
    <n v="124"/>
    <x v="2"/>
    <n v="-6510018"/>
    <s v="Loss"/>
    <x v="0"/>
    <s v="United States)"/>
  </r>
  <r>
    <x v="545"/>
    <x v="0"/>
    <x v="0"/>
    <x v="4"/>
    <s v="March 16, 1984 (United States)"/>
    <n v="5.8"/>
    <n v="4100"/>
    <x v="391"/>
    <s v="Dan Gordon"/>
    <x v="355"/>
    <x v="0"/>
    <n v="20500000"/>
    <n v="11302884"/>
    <x v="26"/>
    <n v="113"/>
    <x v="2"/>
    <n v="-9197116"/>
    <s v="Loss"/>
    <x v="0"/>
    <s v="United States)"/>
  </r>
  <r>
    <x v="546"/>
    <x v="7"/>
    <x v="4"/>
    <x v="4"/>
    <s v="November 21, 1984 (United States)"/>
    <n v="6.5"/>
    <n v="13000"/>
    <x v="147"/>
    <s v="Michael Cristofer"/>
    <x v="23"/>
    <x v="0"/>
    <n v="12000000"/>
    <n v="11129057"/>
    <x v="5"/>
    <n v="106"/>
    <x v="2"/>
    <n v="-870943"/>
    <s v="Loss"/>
    <x v="0"/>
    <s v="United States)"/>
  </r>
  <r>
    <x v="547"/>
    <x v="1"/>
    <x v="1"/>
    <x v="4"/>
    <s v="September 28, 1984 (United States)"/>
    <n v="6.1"/>
    <n v="2500"/>
    <x v="66"/>
    <s v="Cameron Crowe"/>
    <x v="356"/>
    <x v="0"/>
    <n v="20500000"/>
    <n v="11020375"/>
    <x v="1"/>
    <n v="96"/>
    <x v="2"/>
    <n v="-9479625"/>
    <s v="Loss"/>
    <x v="0"/>
    <s v="United States)"/>
  </r>
  <r>
    <x v="548"/>
    <x v="0"/>
    <x v="1"/>
    <x v="4"/>
    <s v="January 27, 1984 (United States)"/>
    <n v="7.4"/>
    <n v="24000"/>
    <x v="58"/>
    <s v="Woody Allen"/>
    <x v="55"/>
    <x v="0"/>
    <n v="8000000"/>
    <n v="10600497"/>
    <x v="9"/>
    <n v="84"/>
    <x v="1"/>
    <n v="2600497"/>
    <s v="Profit"/>
    <x v="0"/>
    <s v="United States)"/>
  </r>
  <r>
    <x v="549"/>
    <x v="1"/>
    <x v="1"/>
    <x v="4"/>
    <s v="April 6, 1984 (United States)"/>
    <n v="4.0999999999999996"/>
    <n v="983"/>
    <x v="392"/>
    <s v="Stu Krieger"/>
    <x v="357"/>
    <x v="1"/>
    <n v="20500000"/>
    <n v="10530000"/>
    <x v="117"/>
    <n v="94"/>
    <x v="2"/>
    <n v="-9970000"/>
    <s v="Loss"/>
    <x v="0"/>
    <s v="United States)"/>
  </r>
  <r>
    <x v="550"/>
    <x v="3"/>
    <x v="6"/>
    <x v="4"/>
    <s v="October 19, 1984 (United States)"/>
    <n v="5.8"/>
    <n v="1600"/>
    <x v="393"/>
    <s v="Douglas Day Stewart"/>
    <x v="358"/>
    <x v="0"/>
    <n v="9000000"/>
    <n v="10435015"/>
    <x v="254"/>
    <n v="100"/>
    <x v="2"/>
    <n v="1435015"/>
    <s v="Profit"/>
    <x v="0"/>
    <s v="United States)"/>
  </r>
  <r>
    <x v="551"/>
    <x v="0"/>
    <x v="4"/>
    <x v="4"/>
    <s v="September 29, 1984 (United States)"/>
    <n v="6.7"/>
    <n v="1800"/>
    <x v="394"/>
    <s v="William D. Wittliff"/>
    <x v="179"/>
    <x v="0"/>
    <n v="20500000"/>
    <n v="9640000"/>
    <x v="255"/>
    <n v="105"/>
    <x v="2"/>
    <n v="-10860000"/>
    <s v="Loss"/>
    <x v="0"/>
    <s v="United States)"/>
  </r>
  <r>
    <x v="552"/>
    <x v="1"/>
    <x v="1"/>
    <x v="4"/>
    <s v="August 31, 1984 (United States)"/>
    <n v="3"/>
    <n v="5100"/>
    <x v="103"/>
    <s v="John Derek"/>
    <x v="96"/>
    <x v="0"/>
    <n v="7000000"/>
    <n v="8914881"/>
    <x v="170"/>
    <n v="105"/>
    <x v="2"/>
    <n v="1914881"/>
    <s v="Profit"/>
    <x v="0"/>
    <s v="United States)"/>
  </r>
  <r>
    <x v="553"/>
    <x v="1"/>
    <x v="6"/>
    <x v="4"/>
    <s v="October 26, 1984 (United States)"/>
    <n v="6.8"/>
    <n v="30000"/>
    <x v="21"/>
    <s v="Robert J. Avrech"/>
    <x v="109"/>
    <x v="0"/>
    <n v="10000000"/>
    <n v="8801940"/>
    <x v="4"/>
    <n v="114"/>
    <x v="2"/>
    <n v="-1198060"/>
    <s v="Loss"/>
    <x v="0"/>
    <s v="United States)"/>
  </r>
  <r>
    <x v="554"/>
    <x v="7"/>
    <x v="1"/>
    <x v="4"/>
    <s v="August 24, 1984 (United States)"/>
    <n v="5.3"/>
    <n v="3000"/>
    <x v="395"/>
    <s v="Robert Boris"/>
    <x v="359"/>
    <x v="1"/>
    <n v="20500000"/>
    <n v="8793152"/>
    <x v="256"/>
    <n v="97"/>
    <x v="2"/>
    <n v="-11706848"/>
    <s v="Loss"/>
    <x v="0"/>
    <s v="United States)"/>
  </r>
  <r>
    <x v="555"/>
    <x v="0"/>
    <x v="3"/>
    <x v="4"/>
    <s v="May 4, 1984 (United States)"/>
    <n v="7"/>
    <n v="25000"/>
    <x v="396"/>
    <s v="Robert Bolt"/>
    <x v="108"/>
    <x v="1"/>
    <n v="25000000"/>
    <n v="8613462"/>
    <x v="72"/>
    <n v="132"/>
    <x v="1"/>
    <n v="-16386538"/>
    <s v="Loss"/>
    <x v="0"/>
    <s v="United States)"/>
  </r>
  <r>
    <x v="556"/>
    <x v="1"/>
    <x v="4"/>
    <x v="4"/>
    <s v="March 22, 1985 (United States)"/>
    <n v="7.1"/>
    <n v="68000"/>
    <x v="397"/>
    <s v="Michael Radford"/>
    <x v="200"/>
    <x v="1"/>
    <n v="20500000"/>
    <n v="8430492"/>
    <x v="257"/>
    <n v="113"/>
    <x v="1"/>
    <n v="-12069508"/>
    <s v="Loss"/>
    <x v="0"/>
    <s v="United States)"/>
  </r>
  <r>
    <x v="557"/>
    <x v="1"/>
    <x v="1"/>
    <x v="4"/>
    <s v="February 3, 1984 (United States)"/>
    <n v="6.3"/>
    <n v="1900"/>
    <x v="398"/>
    <s v="Chris Columbus"/>
    <x v="360"/>
    <x v="0"/>
    <n v="20500000"/>
    <n v="8289916"/>
    <x v="258"/>
    <n v="90"/>
    <x v="2"/>
    <n v="-12210084"/>
    <s v="Loss"/>
    <x v="0"/>
    <s v="United States)"/>
  </r>
  <r>
    <x v="558"/>
    <x v="0"/>
    <x v="3"/>
    <x v="4"/>
    <s v="August 3, 1984 (United States)"/>
    <n v="6.1"/>
    <n v="15000"/>
    <x v="387"/>
    <s v="Michael Janover"/>
    <x v="361"/>
    <x v="0"/>
    <n v="21000000"/>
    <n v="8103330"/>
    <x v="259"/>
    <n v="102"/>
    <x v="2"/>
    <n v="-12896670"/>
    <s v="Loss"/>
    <x v="0"/>
    <s v="United States)"/>
  </r>
  <r>
    <x v="559"/>
    <x v="0"/>
    <x v="0"/>
    <x v="4"/>
    <s v="June 1, 1984 (United States)"/>
    <n v="6.7"/>
    <n v="19000"/>
    <x v="48"/>
    <s v="Walter Hill"/>
    <x v="361"/>
    <x v="0"/>
    <n v="14500000"/>
    <n v="8089290"/>
    <x v="1"/>
    <n v="93"/>
    <x v="2"/>
    <n v="-6410710"/>
    <s v="Loss"/>
    <x v="0"/>
    <s v="United States)"/>
  </r>
  <r>
    <x v="560"/>
    <x v="0"/>
    <x v="1"/>
    <x v="4"/>
    <s v="November 16, 1984 (United States)"/>
    <n v="5.9"/>
    <n v="807"/>
    <x v="65"/>
    <s v="Allan Burns"/>
    <x v="125"/>
    <x v="0"/>
    <n v="20500000"/>
    <n v="7889694"/>
    <x v="17"/>
    <n v="94"/>
    <x v="2"/>
    <n v="-12610306"/>
    <s v="Loss"/>
    <x v="0"/>
    <s v="United States)"/>
  </r>
  <r>
    <x v="561"/>
    <x v="1"/>
    <x v="4"/>
    <x v="4"/>
    <s v="October 19, 1984 (United States)"/>
    <n v="6.1"/>
    <n v="2000"/>
    <x v="201"/>
    <s v="Loring Mandel"/>
    <x v="362"/>
    <x v="0"/>
    <n v="20500000"/>
    <n v="7828841"/>
    <x v="238"/>
    <n v="130"/>
    <x v="2"/>
    <n v="-12671159"/>
    <s v="Loss"/>
    <x v="0"/>
    <s v="United States)"/>
  </r>
  <r>
    <x v="562"/>
    <x v="1"/>
    <x v="0"/>
    <x v="4"/>
    <s v="September 14, 1984 (United States)"/>
    <n v="5.4"/>
    <n v="4200"/>
    <x v="302"/>
    <s v="James R. Silke"/>
    <x v="276"/>
    <x v="0"/>
    <n v="20500000"/>
    <n v="7610785"/>
    <x v="131"/>
    <n v="92"/>
    <x v="2"/>
    <n v="-12889215"/>
    <s v="Loss"/>
    <x v="0"/>
    <s v="United States)"/>
  </r>
  <r>
    <x v="563"/>
    <x v="0"/>
    <x v="4"/>
    <x v="4"/>
    <s v="April 13, 1984 (United States)"/>
    <n v="6.1"/>
    <n v="5300"/>
    <x v="261"/>
    <s v="Chip Proser"/>
    <x v="313"/>
    <x v="0"/>
    <n v="20500000"/>
    <n v="7343032"/>
    <x v="1"/>
    <n v="100"/>
    <x v="2"/>
    <n v="-13156968"/>
    <s v="Loss"/>
    <x v="0"/>
    <s v="United States)"/>
  </r>
  <r>
    <x v="564"/>
    <x v="1"/>
    <x v="1"/>
    <x v="4"/>
    <s v="May 4, 1984 (United States)"/>
    <n v="4.9000000000000004"/>
    <n v="3200"/>
    <x v="399"/>
    <s v="Steve Greene"/>
    <x v="363"/>
    <x v="0"/>
    <n v="20500000"/>
    <n v="7121719"/>
    <x v="260"/>
    <n v="88"/>
    <x v="2"/>
    <n v="-13378281"/>
    <s v="Loss"/>
    <x v="0"/>
    <s v="United States)"/>
  </r>
  <r>
    <x v="565"/>
    <x v="1"/>
    <x v="0"/>
    <x v="4"/>
    <s v="June 22, 1984 (United States)"/>
    <n v="6.7"/>
    <n v="8000"/>
    <x v="19"/>
    <s v="Vincent Patrick"/>
    <x v="364"/>
    <x v="0"/>
    <n v="8000000"/>
    <n v="6836201"/>
    <x v="32"/>
    <n v="121"/>
    <x v="2"/>
    <n v="-1163799"/>
    <s v="Loss"/>
    <x v="0"/>
    <s v="United States)"/>
  </r>
  <r>
    <x v="566"/>
    <x v="7"/>
    <x v="0"/>
    <x v="4"/>
    <s v="December 14, 1984 (United States)"/>
    <n v="5.9"/>
    <n v="12000"/>
    <x v="125"/>
    <s v="Michael Crichton"/>
    <x v="249"/>
    <x v="0"/>
    <n v="20500000"/>
    <n v="6770587"/>
    <x v="231"/>
    <n v="99"/>
    <x v="2"/>
    <n v="-13729413"/>
    <s v="Loss"/>
    <x v="0"/>
    <s v="United States)"/>
  </r>
  <r>
    <x v="567"/>
    <x v="0"/>
    <x v="4"/>
    <x v="4"/>
    <s v="April 13, 1984 (United States)"/>
    <n v="5.9"/>
    <n v="4400"/>
    <x v="74"/>
    <s v="Nancy Dowd"/>
    <x v="7"/>
    <x v="0"/>
    <n v="15000000"/>
    <n v="6650206"/>
    <x v="7"/>
    <n v="100"/>
    <x v="2"/>
    <n v="-8349794"/>
    <s v="Loss"/>
    <x v="0"/>
    <s v="United States)"/>
  </r>
  <r>
    <x v="568"/>
    <x v="7"/>
    <x v="4"/>
    <x v="4"/>
    <s v="October 19, 1984 (United States)"/>
    <n v="6.6"/>
    <n v="5100"/>
    <x v="400"/>
    <s v="W. Somerset Maugham"/>
    <x v="89"/>
    <x v="1"/>
    <n v="13000000"/>
    <n v="6551987"/>
    <x v="4"/>
    <n v="128"/>
    <x v="2"/>
    <n v="-6448013"/>
    <s v="Loss"/>
    <x v="0"/>
    <s v="United States)"/>
  </r>
  <r>
    <x v="569"/>
    <x v="0"/>
    <x v="3"/>
    <x v="4"/>
    <s v="October 5, 1984 (Canada)"/>
    <n v="6.4"/>
    <n v="25000"/>
    <x v="401"/>
    <s v="Earl Mac Rauch"/>
    <x v="309"/>
    <x v="0"/>
    <n v="20500000"/>
    <n v="6254148"/>
    <x v="163"/>
    <n v="103"/>
    <x v="2"/>
    <n v="-14245852"/>
    <s v="Loss"/>
    <x v="0"/>
    <s v="Canada)"/>
  </r>
  <r>
    <x v="570"/>
    <x v="1"/>
    <x v="4"/>
    <x v="4"/>
    <s v="October 26, 1984 (United States)"/>
    <n v="6.2"/>
    <n v="2300"/>
    <x v="8"/>
    <s v="Ron Koslow"/>
    <x v="365"/>
    <x v="0"/>
    <n v="8000000"/>
    <n v="6250994"/>
    <x v="5"/>
    <n v="103"/>
    <x v="2"/>
    <n v="-1749006"/>
    <s v="Loss"/>
    <x v="0"/>
    <s v="United States)"/>
  </r>
  <r>
    <x v="571"/>
    <x v="0"/>
    <x v="1"/>
    <x v="4"/>
    <s v="March 23, 1984 (United States)"/>
    <n v="6.7"/>
    <n v="4200"/>
    <x v="213"/>
    <s v="Steve Kloves"/>
    <x v="173"/>
    <x v="0"/>
    <n v="6500000"/>
    <n v="6045647"/>
    <x v="261"/>
    <n v="108"/>
    <x v="2"/>
    <n v="-454353"/>
    <s v="Loss"/>
    <x v="0"/>
    <s v="United States)"/>
  </r>
  <r>
    <x v="572"/>
    <x v="0"/>
    <x v="3"/>
    <x v="4"/>
    <s v="August 17, 1984 (United States)"/>
    <n v="4.9000000000000004"/>
    <n v="4600"/>
    <x v="402"/>
    <s v="David Newman"/>
    <x v="366"/>
    <x v="1"/>
    <n v="25000000"/>
    <n v="5778353"/>
    <x v="262"/>
    <n v="117"/>
    <x v="2"/>
    <n v="-19221647"/>
    <s v="Loss"/>
    <x v="0"/>
    <s v="United States)"/>
  </r>
  <r>
    <x v="573"/>
    <x v="1"/>
    <x v="1"/>
    <x v="4"/>
    <s v="January 27, 1984 (United States)"/>
    <n v="6.3"/>
    <n v="6800"/>
    <x v="227"/>
    <s v="Ed. Weinberger"/>
    <x v="136"/>
    <x v="0"/>
    <n v="20500000"/>
    <n v="5718573"/>
    <x v="1"/>
    <n v="90"/>
    <x v="2"/>
    <n v="-14781427"/>
    <s v="Loss"/>
    <x v="0"/>
    <s v="United States)"/>
  </r>
  <r>
    <x v="574"/>
    <x v="1"/>
    <x v="6"/>
    <x v="4"/>
    <s v="June 1, 1984 (United States)"/>
    <n v="8.4"/>
    <n v="321000"/>
    <x v="403"/>
    <s v="Harry Grey"/>
    <x v="23"/>
    <x v="9"/>
    <n v="30000000"/>
    <n v="5473212"/>
    <x v="73"/>
    <n v="229"/>
    <x v="1"/>
    <n v="-24526788"/>
    <s v="Loss"/>
    <x v="0"/>
    <s v="United States)"/>
  </r>
  <r>
    <x v="575"/>
    <x v="0"/>
    <x v="1"/>
    <x v="4"/>
    <s v="July 27, 1984 (United States)"/>
    <n v="3.7"/>
    <n v="2300"/>
    <x v="180"/>
    <s v="Martin Kitrosser"/>
    <x v="367"/>
    <x v="0"/>
    <n v="20500000"/>
    <n v="5410972"/>
    <x v="231"/>
    <n v="87"/>
    <x v="2"/>
    <n v="-15089028"/>
    <s v="Loss"/>
    <x v="0"/>
    <s v="United States)"/>
  </r>
  <r>
    <x v="576"/>
    <x v="1"/>
    <x v="1"/>
    <x v="4"/>
    <s v="March 9, 1984 (United States)"/>
    <n v="6"/>
    <n v="8000"/>
    <x v="241"/>
    <s v="John Irving"/>
    <x v="359"/>
    <x v="1"/>
    <n v="7500000"/>
    <n v="5142858"/>
    <x v="181"/>
    <n v="109"/>
    <x v="2"/>
    <n v="-2357142"/>
    <s v="Loss"/>
    <x v="0"/>
    <s v="United States)"/>
  </r>
  <r>
    <x v="577"/>
    <x v="0"/>
    <x v="1"/>
    <x v="4"/>
    <s v="October 26, 1984 (United States)"/>
    <n v="6.6"/>
    <n v="1400"/>
    <x v="115"/>
    <s v="Ann Biderman"/>
    <x v="166"/>
    <x v="0"/>
    <n v="20500000"/>
    <n v="5021751"/>
    <x v="95"/>
    <n v="105"/>
    <x v="2"/>
    <n v="-15478249"/>
    <s v="Loss"/>
    <x v="0"/>
    <s v="United States)"/>
  </r>
  <r>
    <x v="578"/>
    <x v="1"/>
    <x v="1"/>
    <x v="4"/>
    <s v="November 9, 1984 (United States)"/>
    <n v="5.5"/>
    <n v="2000"/>
    <x v="45"/>
    <s v="Craig Bolotin"/>
    <x v="368"/>
    <x v="0"/>
    <n v="20500000"/>
    <n v="4994094"/>
    <x v="233"/>
    <n v="102"/>
    <x v="2"/>
    <n v="-15505906"/>
    <s v="Loss"/>
    <x v="0"/>
    <s v="United States)"/>
  </r>
  <r>
    <x v="579"/>
    <x v="1"/>
    <x v="4"/>
    <x v="4"/>
    <s v="August 3, 1984 (United States)"/>
    <n v="5.4"/>
    <n v="1800"/>
    <x v="10"/>
    <s v="Ken Hixon"/>
    <x v="105"/>
    <x v="0"/>
    <n v="20500000"/>
    <n v="4743119"/>
    <x v="95"/>
    <n v="97"/>
    <x v="2"/>
    <n v="-15756881"/>
    <s v="Loss"/>
    <x v="0"/>
    <s v="United States)"/>
  </r>
  <r>
    <x v="580"/>
    <x v="1"/>
    <x v="1"/>
    <x v="4"/>
    <s v="March 2, 1984 (United States)"/>
    <n v="7.9"/>
    <n v="132000"/>
    <x v="404"/>
    <s v="Christopher Guest"/>
    <x v="369"/>
    <x v="0"/>
    <n v="2500000"/>
    <n v="4736202"/>
    <x v="263"/>
    <n v="82"/>
    <x v="1"/>
    <n v="2236202"/>
    <s v="Profit"/>
    <x v="0"/>
    <s v="United States)"/>
  </r>
  <r>
    <x v="581"/>
    <x v="1"/>
    <x v="5"/>
    <x v="4"/>
    <s v="August 31, 1984 (United States)"/>
    <n v="5.6"/>
    <n v="11000"/>
    <x v="405"/>
    <s v="Parnell Hall"/>
    <x v="370"/>
    <x v="0"/>
    <n v="1250000"/>
    <n v="4654423"/>
    <x v="264"/>
    <n v="88"/>
    <x v="2"/>
    <n v="3404423"/>
    <s v="Profit"/>
    <x v="0"/>
    <s v="United States)"/>
  </r>
  <r>
    <x v="582"/>
    <x v="1"/>
    <x v="1"/>
    <x v="4"/>
    <s v="May 18, 1984 (United States)"/>
    <n v="5.7"/>
    <n v="1300"/>
    <x v="406"/>
    <s v="Gene Quintano"/>
    <x v="371"/>
    <x v="0"/>
    <n v="20500000"/>
    <n v="4561346"/>
    <x v="239"/>
    <n v="105"/>
    <x v="2"/>
    <n v="-15938654"/>
    <s v="Loss"/>
    <x v="0"/>
    <s v="United States)"/>
  </r>
  <r>
    <x v="583"/>
    <x v="1"/>
    <x v="1"/>
    <x v="4"/>
    <s v="August 3, 1984 (United States)"/>
    <n v="3.7"/>
    <n v="705"/>
    <x v="296"/>
    <s v="Kathleen Rowell"/>
    <x v="372"/>
    <x v="0"/>
    <n v="20500000"/>
    <n v="4463841"/>
    <x v="5"/>
    <n v="93"/>
    <x v="2"/>
    <n v="-16036159"/>
    <s v="Loss"/>
    <x v="0"/>
    <s v="United States)"/>
  </r>
  <r>
    <x v="584"/>
    <x v="1"/>
    <x v="4"/>
    <x v="4"/>
    <s v="April 19, 1985 (United States)"/>
    <n v="6.7"/>
    <n v="15000"/>
    <x v="407"/>
    <s v="Angela Carter"/>
    <x v="373"/>
    <x v="1"/>
    <n v="2000000"/>
    <n v="4389334"/>
    <x v="117"/>
    <n v="95"/>
    <x v="2"/>
    <n v="2389334"/>
    <s v="Profit"/>
    <x v="0"/>
    <s v="United States)"/>
  </r>
  <r>
    <x v="585"/>
    <x v="7"/>
    <x v="4"/>
    <x v="4"/>
    <s v="February 8, 1985 (United States)"/>
    <n v="6.1"/>
    <n v="3000"/>
    <x v="408"/>
    <s v="Ron Nyswaner"/>
    <x v="362"/>
    <x v="0"/>
    <n v="11000000"/>
    <n v="4385312"/>
    <x v="258"/>
    <n v="110"/>
    <x v="2"/>
    <n v="-6614688"/>
    <s v="Loss"/>
    <x v="0"/>
    <s v="United States)"/>
  </r>
  <r>
    <x v="586"/>
    <x v="1"/>
    <x v="4"/>
    <x v="4"/>
    <s v="September 21, 1984 (United States)"/>
    <n v="5.7"/>
    <n v="634"/>
    <x v="137"/>
    <s v="Janice Lee Graham"/>
    <x v="374"/>
    <x v="0"/>
    <n v="20500000"/>
    <n v="4239154"/>
    <x v="32"/>
    <n v="95"/>
    <x v="2"/>
    <n v="-16260846"/>
    <s v="Loss"/>
    <x v="0"/>
    <s v="United States)"/>
  </r>
  <r>
    <x v="587"/>
    <x v="1"/>
    <x v="6"/>
    <x v="4"/>
    <s v="January 18, 1985 (United States)"/>
    <n v="7.6"/>
    <n v="91000"/>
    <x v="409"/>
    <s v="Joel Coen"/>
    <x v="375"/>
    <x v="0"/>
    <n v="1500000"/>
    <n v="4228292"/>
    <x v="265"/>
    <n v="99"/>
    <x v="1"/>
    <n v="2728292"/>
    <s v="Profit"/>
    <x v="0"/>
    <s v="United States)"/>
  </r>
  <r>
    <x v="588"/>
    <x v="1"/>
    <x v="0"/>
    <x v="4"/>
    <s v="August 31, 1984 (United States)"/>
    <n v="6.4"/>
    <n v="2300"/>
    <x v="410"/>
    <s v="George LaFountaine"/>
    <x v="74"/>
    <x v="0"/>
    <n v="10000000"/>
    <n v="3854833"/>
    <x v="266"/>
    <n v="93"/>
    <x v="2"/>
    <n v="-6145167"/>
    <s v="Loss"/>
    <x v="0"/>
    <s v="United States)"/>
  </r>
  <r>
    <x v="589"/>
    <x v="0"/>
    <x v="1"/>
    <x v="4"/>
    <s v="July 27, 1984 (United States)"/>
    <n v="4.7"/>
    <n v="3900"/>
    <x v="16"/>
    <s v="Tommy Chong"/>
    <x v="15"/>
    <x v="0"/>
    <n v="20500000"/>
    <n v="3772785"/>
    <x v="9"/>
    <n v="82"/>
    <x v="2"/>
    <n v="-16727215"/>
    <s v="Loss"/>
    <x v="0"/>
    <s v="United States)"/>
  </r>
  <r>
    <x v="590"/>
    <x v="1"/>
    <x v="0"/>
    <x v="4"/>
    <s v="September 14, 1984 (United States)"/>
    <n v="4.5"/>
    <n v="2000"/>
    <x v="411"/>
    <s v="Mark Buntzman"/>
    <x v="376"/>
    <x v="0"/>
    <n v="20500000"/>
    <n v="3739406"/>
    <x v="239"/>
    <n v="89"/>
    <x v="2"/>
    <n v="-16760594"/>
    <s v="Loss"/>
    <x v="0"/>
    <s v="United States)"/>
  </r>
  <r>
    <x v="591"/>
    <x v="1"/>
    <x v="1"/>
    <x v="4"/>
    <s v="September 14, 1984 (United States)"/>
    <n v="6.8"/>
    <n v="5700"/>
    <x v="334"/>
    <s v="John Sayles"/>
    <x v="377"/>
    <x v="0"/>
    <n v="350000"/>
    <n v="3677209"/>
    <x v="267"/>
    <n v="108"/>
    <x v="2"/>
    <n v="3327209"/>
    <s v="Profit"/>
    <x v="0"/>
    <s v="United States)"/>
  </r>
  <r>
    <x v="592"/>
    <x v="1"/>
    <x v="4"/>
    <x v="4"/>
    <s v="October 19, 1984 (United States)"/>
    <n v="6.4"/>
    <n v="6600"/>
    <x v="41"/>
    <s v="Barry Sandler"/>
    <x v="378"/>
    <x v="0"/>
    <n v="20500000"/>
    <n v="2912945"/>
    <x v="259"/>
    <n v="107"/>
    <x v="2"/>
    <n v="-17587055"/>
    <s v="Loss"/>
    <x v="0"/>
    <s v="United States)"/>
  </r>
  <r>
    <x v="593"/>
    <x v="1"/>
    <x v="3"/>
    <x v="4"/>
    <s v="September 7, 1984 (United States)"/>
    <n v="4.3"/>
    <n v="1700"/>
    <x v="412"/>
    <s v="John C. Broderick"/>
    <x v="46"/>
    <x v="0"/>
    <n v="20500000"/>
    <n v="2886225"/>
    <x v="193"/>
    <n v="81"/>
    <x v="2"/>
    <n v="-17613775"/>
    <s v="Loss"/>
    <x v="0"/>
    <s v="United States)"/>
  </r>
  <r>
    <x v="594"/>
    <x v="1"/>
    <x v="5"/>
    <x v="4"/>
    <s v="September 28, 1984 (United States)"/>
    <n v="5.9"/>
    <n v="1300"/>
    <x v="122"/>
    <s v="Nicholas Kazan"/>
    <x v="225"/>
    <x v="0"/>
    <n v="10000000"/>
    <n v="2773433"/>
    <x v="119"/>
    <n v="91"/>
    <x v="2"/>
    <n v="-7226567"/>
    <s v="Loss"/>
    <x v="0"/>
    <s v="United States)"/>
  </r>
  <r>
    <x v="595"/>
    <x v="1"/>
    <x v="1"/>
    <x v="4"/>
    <s v="October 4, 1984 (United States)"/>
    <n v="4.8"/>
    <n v="619"/>
    <x v="413"/>
    <s v="Larry Anderson"/>
    <x v="379"/>
    <x v="0"/>
    <n v="20500000"/>
    <n v="2732684"/>
    <x v="268"/>
    <n v="85"/>
    <x v="2"/>
    <n v="-17767316"/>
    <s v="Loss"/>
    <x v="0"/>
    <s v="United States)"/>
  </r>
  <r>
    <x v="596"/>
    <x v="0"/>
    <x v="2"/>
    <x v="4"/>
    <s v="September 28, 1984 (United States)"/>
    <n v="6.1"/>
    <n v="270"/>
    <x v="414"/>
    <s v="Michael Kane"/>
    <x v="380"/>
    <x v="0"/>
    <n v="221000"/>
    <n v="2687148"/>
    <x v="180"/>
    <n v="110"/>
    <x v="2"/>
    <n v="2466148"/>
    <s v="Profit"/>
    <x v="0"/>
    <s v="United States)"/>
  </r>
  <r>
    <x v="597"/>
    <x v="1"/>
    <x v="4"/>
    <x v="4"/>
    <s v="June 13, 1984 (United States)"/>
    <n v="7"/>
    <n v="5100"/>
    <x v="88"/>
    <s v="Malcolm Lowry"/>
    <x v="115"/>
    <x v="11"/>
    <n v="20500000"/>
    <n v="2556800"/>
    <x v="269"/>
    <n v="112"/>
    <x v="1"/>
    <n v="-17943200"/>
    <s v="Loss"/>
    <x v="0"/>
    <s v="United States)"/>
  </r>
  <r>
    <x v="598"/>
    <x v="1"/>
    <x v="1"/>
    <x v="4"/>
    <s v="March 1, 1985 (United States)"/>
    <n v="6.5"/>
    <n v="2600"/>
    <x v="415"/>
    <s v="Alan Bennett"/>
    <x v="203"/>
    <x v="1"/>
    <n v="20500000"/>
    <n v="2527088"/>
    <x v="62"/>
    <n v="92"/>
    <x v="2"/>
    <n v="-17972912"/>
    <s v="Loss"/>
    <x v="0"/>
    <s v="United States)"/>
  </r>
  <r>
    <x v="599"/>
    <x v="1"/>
    <x v="5"/>
    <x v="4"/>
    <s v="November 9, 1984 (United States)"/>
    <n v="5.9"/>
    <n v="14000"/>
    <x v="416"/>
    <s v="Paul Caimi"/>
    <x v="381"/>
    <x v="0"/>
    <n v="1065000"/>
    <n v="2491460"/>
    <x v="231"/>
    <n v="79"/>
    <x v="2"/>
    <n v="1426460"/>
    <s v="Profit"/>
    <x v="0"/>
    <s v="United States)"/>
  </r>
  <r>
    <x v="600"/>
    <x v="1"/>
    <x v="1"/>
    <x v="4"/>
    <s v="August 29, 1984 (United States)"/>
    <n v="6.8"/>
    <n v="2600"/>
    <x v="75"/>
    <s v="Alan Rudolph"/>
    <x v="382"/>
    <x v="0"/>
    <n v="700000"/>
    <n v="2490233"/>
    <x v="270"/>
    <n v="106"/>
    <x v="2"/>
    <n v="1790233"/>
    <s v="Profit"/>
    <x v="0"/>
    <s v="United States)"/>
  </r>
  <r>
    <x v="601"/>
    <x v="1"/>
    <x v="1"/>
    <x v="4"/>
    <s v="October 4, 1984 (United Kingdom)"/>
    <n v="7.5"/>
    <n v="36000"/>
    <x v="417"/>
    <s v="Jim Jarmusch"/>
    <x v="383"/>
    <x v="0"/>
    <n v="90000"/>
    <n v="2436000"/>
    <x v="271"/>
    <n v="89"/>
    <x v="1"/>
    <n v="2346000"/>
    <s v="Profit"/>
    <x v="0"/>
    <s v="United Kingdom)"/>
  </r>
  <r>
    <x v="602"/>
    <x v="2"/>
    <x v="4"/>
    <x v="4"/>
    <s v="April 11, 1984 (France)"/>
    <n v="7.6"/>
    <n v="2500"/>
    <x v="418"/>
    <s v="Pierre Bost"/>
    <x v="384"/>
    <x v="8"/>
    <n v="20500000"/>
    <n v="2411143"/>
    <x v="272"/>
    <n v="90"/>
    <x v="1"/>
    <n v="-18088857"/>
    <s v="Loss"/>
    <x v="0"/>
    <s v="France)"/>
  </r>
  <r>
    <x v="603"/>
    <x v="1"/>
    <x v="4"/>
    <x v="4"/>
    <s v="August 23, 1984 (United Kingdom)"/>
    <n v="8.1"/>
    <n v="96000"/>
    <x v="268"/>
    <s v="L.M. Kit Carson"/>
    <x v="385"/>
    <x v="6"/>
    <n v="20500000"/>
    <n v="2207548"/>
    <x v="273"/>
    <n v="145"/>
    <x v="1"/>
    <n v="-18292452"/>
    <s v="Loss"/>
    <x v="0"/>
    <s v="United Kingdom)"/>
  </r>
  <r>
    <x v="604"/>
    <x v="0"/>
    <x v="1"/>
    <x v="4"/>
    <s v="July 20, 1984 (United States)"/>
    <n v="6.5"/>
    <n v="7100"/>
    <x v="419"/>
    <s v="Rusty Lemorande"/>
    <x v="386"/>
    <x v="0"/>
    <n v="20500000"/>
    <n v="2193612"/>
    <x v="257"/>
    <n v="95"/>
    <x v="2"/>
    <n v="-18306388"/>
    <s v="Loss"/>
    <x v="0"/>
    <s v="United States)"/>
  </r>
  <r>
    <x v="605"/>
    <x v="1"/>
    <x v="4"/>
    <x v="4"/>
    <s v="August 31, 1984 (West Germany)"/>
    <n v="5.8"/>
    <n v="816"/>
    <x v="225"/>
    <s v="Rick Natkin"/>
    <x v="206"/>
    <x v="0"/>
    <n v="20500000"/>
    <n v="2075282"/>
    <x v="73"/>
    <n v="116"/>
    <x v="2"/>
    <n v="-18424718"/>
    <s v="Loss"/>
    <x v="0"/>
    <s v="West Germany)"/>
  </r>
  <r>
    <x v="606"/>
    <x v="0"/>
    <x v="4"/>
    <x v="4"/>
    <s v="December 14, 1984 (United States)"/>
    <n v="6.6"/>
    <n v="952"/>
    <x v="116"/>
    <s v="Bill C. Davis"/>
    <x v="139"/>
    <x v="0"/>
    <n v="20500000"/>
    <n v="1945658"/>
    <x v="274"/>
    <n v="99"/>
    <x v="2"/>
    <n v="-18554342"/>
    <s v="Loss"/>
    <x v="0"/>
    <s v="United States)"/>
  </r>
  <r>
    <x v="607"/>
    <x v="1"/>
    <x v="4"/>
    <x v="4"/>
    <s v="February 1, 1985 (United States)"/>
    <n v="5.2"/>
    <n v="733"/>
    <x v="420"/>
    <s v="Lawrence Dane"/>
    <x v="387"/>
    <x v="7"/>
    <n v="20500000"/>
    <n v="1839623"/>
    <x v="275"/>
    <n v="90"/>
    <x v="2"/>
    <n v="-18660377"/>
    <s v="Loss"/>
    <x v="0"/>
    <s v="United States)"/>
  </r>
  <r>
    <x v="608"/>
    <x v="0"/>
    <x v="4"/>
    <x v="4"/>
    <s v="January 20, 1984 (United States)"/>
    <n v="5.7"/>
    <n v="794"/>
    <x v="116"/>
    <s v="Mary Agnes Donoghue"/>
    <x v="51"/>
    <x v="0"/>
    <n v="20500000"/>
    <n v="1820049"/>
    <x v="10"/>
    <n v="110"/>
    <x v="2"/>
    <n v="-18679951"/>
    <s v="Loss"/>
    <x v="0"/>
    <s v="United States)"/>
  </r>
  <r>
    <x v="609"/>
    <x v="7"/>
    <x v="4"/>
    <x v="4"/>
    <s v="September 28, 1984 (United States)"/>
    <n v="3.7"/>
    <n v="446"/>
    <x v="421"/>
    <s v="Desmond Nakano"/>
    <x v="388"/>
    <x v="0"/>
    <n v="20500000"/>
    <n v="1689501"/>
    <x v="259"/>
    <n v="93"/>
    <x v="2"/>
    <n v="-18810499"/>
    <s v="Loss"/>
    <x v="0"/>
    <s v="United States)"/>
  </r>
  <r>
    <x v="610"/>
    <x v="0"/>
    <x v="4"/>
    <x v="4"/>
    <s v="March 30, 1984 (United States)"/>
    <n v="6"/>
    <n v="440"/>
    <x v="45"/>
    <s v="Florence Montgomery"/>
    <x v="2"/>
    <x v="9"/>
    <n v="20500000"/>
    <n v="1525532"/>
    <x v="276"/>
    <n v="91"/>
    <x v="2"/>
    <n v="-18974468"/>
    <s v="Loss"/>
    <x v="0"/>
    <s v="United States)"/>
  </r>
  <r>
    <x v="611"/>
    <x v="7"/>
    <x v="1"/>
    <x v="4"/>
    <s v="October 12, 1984 (United States)"/>
    <n v="6.4"/>
    <n v="1500"/>
    <x v="82"/>
    <s v="Larry Grusin"/>
    <x v="389"/>
    <x v="0"/>
    <n v="20500000"/>
    <n v="1493782"/>
    <x v="32"/>
    <n v="103"/>
    <x v="2"/>
    <n v="-19006218"/>
    <s v="Loss"/>
    <x v="0"/>
    <s v="United States)"/>
  </r>
  <r>
    <x v="612"/>
    <x v="1"/>
    <x v="1"/>
    <x v="4"/>
    <s v="May 18, 1984 (United States)"/>
    <n v="5.4"/>
    <n v="856"/>
    <x v="2"/>
    <s v="Charles Dennis"/>
    <x v="233"/>
    <x v="0"/>
    <n v="7000000"/>
    <n v="1467396"/>
    <x v="95"/>
    <n v="96"/>
    <x v="2"/>
    <n v="-5532604"/>
    <s v="Loss"/>
    <x v="0"/>
    <s v="United States)"/>
  </r>
  <r>
    <x v="613"/>
    <x v="1"/>
    <x v="4"/>
    <x v="4"/>
    <s v="December 21, 1984 (United States)"/>
    <n v="7.3"/>
    <n v="22000"/>
    <x v="30"/>
    <s v="William Wharton"/>
    <x v="390"/>
    <x v="0"/>
    <n v="12000000"/>
    <n v="1455045"/>
    <x v="277"/>
    <n v="120"/>
    <x v="1"/>
    <n v="-10544955"/>
    <s v="Loss"/>
    <x v="0"/>
    <s v="United States)"/>
  </r>
  <r>
    <x v="614"/>
    <x v="0"/>
    <x v="4"/>
    <x v="4"/>
    <s v="October 23, 1984 (United States)"/>
    <n v="5.2"/>
    <n v="1400"/>
    <x v="422"/>
    <s v="Paul McCartney"/>
    <x v="391"/>
    <x v="1"/>
    <n v="9000000"/>
    <n v="1393501"/>
    <x v="278"/>
    <n v="108"/>
    <x v="2"/>
    <n v="-7606499"/>
    <s v="Loss"/>
    <x v="0"/>
    <s v="United States)"/>
  </r>
  <r>
    <x v="615"/>
    <x v="1"/>
    <x v="0"/>
    <x v="4"/>
    <s v="January 25, 1985 (United States)"/>
    <n v="5.3"/>
    <n v="2700"/>
    <x v="423"/>
    <s v="Just Jaeckin"/>
    <x v="392"/>
    <x v="8"/>
    <n v="20500000"/>
    <n v="1337274"/>
    <x v="279"/>
    <n v="87"/>
    <x v="2"/>
    <n v="-19162726"/>
    <s v="Loss"/>
    <x v="0"/>
    <s v="United States)"/>
  </r>
  <r>
    <x v="616"/>
    <x v="0"/>
    <x v="3"/>
    <x v="4"/>
    <s v="September 28, 1984 (United States)"/>
    <n v="6.3"/>
    <n v="866"/>
    <x v="424"/>
    <s v="Thomas Rickman"/>
    <x v="302"/>
    <x v="0"/>
    <n v="20500000"/>
    <n v="1142944"/>
    <x v="79"/>
    <n v="93"/>
    <x v="2"/>
    <n v="-19357056"/>
    <s v="Loss"/>
    <x v="0"/>
    <s v="United States)"/>
  </r>
  <r>
    <x v="617"/>
    <x v="1"/>
    <x v="4"/>
    <x v="4"/>
    <s v="March 9, 1984 (United States)"/>
    <n v="5.8"/>
    <n v="822"/>
    <x v="14"/>
    <s v="James Bridges"/>
    <x v="393"/>
    <x v="0"/>
    <n v="6300000"/>
    <n v="1059966"/>
    <x v="280"/>
    <n v="109"/>
    <x v="2"/>
    <n v="-5240034"/>
    <s v="Loss"/>
    <x v="0"/>
    <s v="United States)"/>
  </r>
  <r>
    <x v="618"/>
    <x v="0"/>
    <x v="1"/>
    <x v="4"/>
    <s v="October 10, 1984 (United States)"/>
    <n v="6.7"/>
    <n v="1900"/>
    <x v="320"/>
    <s v="Bill Forsyth"/>
    <x v="394"/>
    <x v="1"/>
    <n v="20500000"/>
    <n v="1057368"/>
    <x v="281"/>
    <n v="106"/>
    <x v="2"/>
    <n v="-19442632"/>
    <s v="Loss"/>
    <x v="0"/>
    <s v="United States)"/>
  </r>
  <r>
    <x v="619"/>
    <x v="3"/>
    <x v="4"/>
    <x v="4"/>
    <s v="October 5, 1984 (United Kingdom)"/>
    <n v="6.3"/>
    <n v="1800"/>
    <x v="186"/>
    <s v="Henry James"/>
    <x v="58"/>
    <x v="1"/>
    <n v="20500000"/>
    <n v="1009700"/>
    <x v="113"/>
    <n v="122"/>
    <x v="2"/>
    <n v="-19490300"/>
    <s v="Loss"/>
    <x v="0"/>
    <s v="United Kingdom)"/>
  </r>
  <r>
    <x v="620"/>
    <x v="1"/>
    <x v="6"/>
    <x v="4"/>
    <s v="March 8, 1985 (United States)"/>
    <n v="7.1"/>
    <n v="7700"/>
    <x v="425"/>
    <s v="Peter Prince"/>
    <x v="395"/>
    <x v="1"/>
    <n v="20500000"/>
    <n v="876775"/>
    <x v="282"/>
    <n v="98"/>
    <x v="1"/>
    <n v="-19623225"/>
    <s v="Loss"/>
    <x v="0"/>
    <s v="United States)"/>
  </r>
  <r>
    <x v="621"/>
    <x v="1"/>
    <x v="4"/>
    <x v="4"/>
    <s v="October 14, 1984 (United States)"/>
    <n v="6.3"/>
    <n v="599"/>
    <x v="75"/>
    <s v="Bud Shrake"/>
    <x v="43"/>
    <x v="0"/>
    <n v="20500000"/>
    <n v="865915"/>
    <x v="231"/>
    <n v="94"/>
    <x v="2"/>
    <n v="-19634085"/>
    <s v="Loss"/>
    <x v="0"/>
    <s v="United States)"/>
  </r>
  <r>
    <x v="622"/>
    <x v="1"/>
    <x v="1"/>
    <x v="4"/>
    <s v="March 2, 1984 (United States)"/>
    <n v="5.7"/>
    <n v="1400"/>
    <x v="426"/>
    <s v="Arnold Somkin"/>
    <x v="53"/>
    <x v="0"/>
    <n v="20500000"/>
    <n v="837914"/>
    <x v="170"/>
    <n v="108"/>
    <x v="2"/>
    <n v="-19662086"/>
    <s v="Loss"/>
    <x v="0"/>
    <s v="United States)"/>
  </r>
  <r>
    <x v="623"/>
    <x v="1"/>
    <x v="1"/>
    <x v="4"/>
    <s v="March 1, 1985 (United States)"/>
    <n v="6.4"/>
    <n v="3000"/>
    <x v="427"/>
    <s v="Philip John Taylor"/>
    <x v="396"/>
    <x v="0"/>
    <n v="3000000"/>
    <n v="727639"/>
    <x v="283"/>
    <n v="84"/>
    <x v="2"/>
    <n v="-2272361"/>
    <s v="Loss"/>
    <x v="0"/>
    <s v="United States)"/>
  </r>
  <r>
    <x v="624"/>
    <x v="0"/>
    <x v="1"/>
    <x v="4"/>
    <s v="January 20, 1984 (United States)"/>
    <n v="4.5"/>
    <n v="212"/>
    <x v="428"/>
    <s v="Larry Cohen"/>
    <x v="5"/>
    <x v="1"/>
    <n v="20500000"/>
    <n v="526805"/>
    <x v="284"/>
    <n v="92"/>
    <x v="2"/>
    <n v="-19973195"/>
    <s v="Loss"/>
    <x v="0"/>
    <s v="United States)"/>
  </r>
  <r>
    <x v="625"/>
    <x v="1"/>
    <x v="4"/>
    <x v="4"/>
    <s v="January 1, 1986 (Uruguay)"/>
    <n v="5.8"/>
    <n v="262"/>
    <x v="429"/>
    <s v="Armyan Bernstein"/>
    <x v="397"/>
    <x v="0"/>
    <n v="20500000"/>
    <n v="343890"/>
    <x v="95"/>
    <n v="103"/>
    <x v="2"/>
    <n v="-20156110"/>
    <s v="Loss"/>
    <x v="0"/>
    <s v="Uruguay)"/>
  </r>
  <r>
    <x v="626"/>
    <x v="0"/>
    <x v="2"/>
    <x v="4"/>
    <s v="April 20, 1984 (United States)"/>
    <n v="6.5"/>
    <n v="586"/>
    <x v="119"/>
    <s v="Bob Champion"/>
    <x v="200"/>
    <x v="1"/>
    <n v="20500000"/>
    <n v="200498"/>
    <x v="285"/>
    <n v="106"/>
    <x v="2"/>
    <n v="-20299502"/>
    <s v="Loss"/>
    <x v="0"/>
    <s v="United States)"/>
  </r>
  <r>
    <x v="627"/>
    <x v="1"/>
    <x v="4"/>
    <x v="4"/>
    <s v="February 15, 1985 (United States)"/>
    <n v="6.3"/>
    <n v="653"/>
    <x v="76"/>
    <s v="Daniel Petrie"/>
    <x v="398"/>
    <x v="7"/>
    <n v="20500000"/>
    <n v="162364"/>
    <x v="76"/>
    <n v="107"/>
    <x v="2"/>
    <n v="-20337636"/>
    <s v="Loss"/>
    <x v="0"/>
    <s v="United States)"/>
  </r>
  <r>
    <x v="628"/>
    <x v="1"/>
    <x v="5"/>
    <x v="4"/>
    <s v="November 16, 1984 (United States)"/>
    <n v="6"/>
    <n v="6100"/>
    <x v="430"/>
    <s v="Everett De Roche"/>
    <x v="399"/>
    <x v="3"/>
    <n v="20500000"/>
    <n v="150463"/>
    <x v="286"/>
    <n v="95"/>
    <x v="2"/>
    <n v="-20349537"/>
    <s v="Loss"/>
    <x v="0"/>
    <s v="United States)"/>
  </r>
  <r>
    <x v="629"/>
    <x v="1"/>
    <x v="4"/>
    <x v="4"/>
    <s v="September 28, 1984 (United States)"/>
    <n v="5.9"/>
    <n v="456"/>
    <x v="431"/>
    <s v="Bobby Roth"/>
    <x v="315"/>
    <x v="0"/>
    <n v="20500000"/>
    <n v="148750"/>
    <x v="287"/>
    <n v="98"/>
    <x v="2"/>
    <n v="-20351250"/>
    <s v="Loss"/>
    <x v="0"/>
    <s v="United States)"/>
  </r>
  <r>
    <x v="630"/>
    <x v="0"/>
    <x v="3"/>
    <x v="4"/>
    <s v="February 17, 1984 (United States)"/>
    <n v="5.2"/>
    <n v="1200"/>
    <x v="187"/>
    <s v="Jeffrey Alan Fiskin"/>
    <x v="11"/>
    <x v="0"/>
    <n v="12000000"/>
    <n v="129268"/>
    <x v="1"/>
    <n v="91"/>
    <x v="2"/>
    <n v="-11870732"/>
    <s v="Loss"/>
    <x v="0"/>
    <s v="United States)"/>
  </r>
  <r>
    <x v="631"/>
    <x v="1"/>
    <x v="0"/>
    <x v="4"/>
    <s v="March 2, 1984 (United States)"/>
    <n v="6.9"/>
    <n v="35000"/>
    <x v="432"/>
    <s v="Alex Cox"/>
    <x v="385"/>
    <x v="0"/>
    <n v="1500000"/>
    <n v="129000"/>
    <x v="288"/>
    <n v="92"/>
    <x v="2"/>
    <n v="-1371000"/>
    <s v="Loss"/>
    <x v="0"/>
    <s v="United States)"/>
  </r>
  <r>
    <x v="632"/>
    <x v="1"/>
    <x v="1"/>
    <x v="4"/>
    <s v="April 19, 1985 (United States)"/>
    <n v="6.2"/>
    <n v="105"/>
    <x v="433"/>
    <s v="GÃ©rard Lauzier"/>
    <x v="400"/>
    <x v="8"/>
    <n v="20500000"/>
    <n v="127426"/>
    <x v="289"/>
    <n v="90"/>
    <x v="2"/>
    <n v="-20372574"/>
    <s v="Loss"/>
    <x v="0"/>
    <s v="United States)"/>
  </r>
  <r>
    <x v="633"/>
    <x v="1"/>
    <x v="1"/>
    <x v="4"/>
    <s v="March 29, 1985 (United States)"/>
    <n v="5.0999999999999996"/>
    <n v="216"/>
    <x v="434"/>
    <s v="Adam Brooks"/>
    <x v="401"/>
    <x v="0"/>
    <n v="1000000"/>
    <n v="95000"/>
    <x v="290"/>
    <n v="96"/>
    <x v="2"/>
    <n v="-905000"/>
    <s v="Loss"/>
    <x v="0"/>
    <s v="United States)"/>
  </r>
  <r>
    <x v="634"/>
    <x v="1"/>
    <x v="1"/>
    <x v="4"/>
    <s v="August 29, 1984 (France)"/>
    <n v="7.4"/>
    <n v="4200"/>
    <x v="435"/>
    <s v="Ã‰ric Rohmer"/>
    <x v="402"/>
    <x v="8"/>
    <n v="20500000"/>
    <n v="15726"/>
    <x v="112"/>
    <n v="101"/>
    <x v="1"/>
    <n v="-20484274"/>
    <s v="Loss"/>
    <x v="0"/>
    <s v="France)"/>
  </r>
  <r>
    <x v="635"/>
    <x v="0"/>
    <x v="3"/>
    <x v="5"/>
    <s v="July 3, 1985 (United States)"/>
    <n v="8.5"/>
    <n v="1100000"/>
    <x v="352"/>
    <s v="Robert Zemeckis"/>
    <x v="403"/>
    <x v="0"/>
    <n v="19000000"/>
    <n v="381906762"/>
    <x v="1"/>
    <n v="116"/>
    <x v="0"/>
    <n v="362906762"/>
    <s v="Profit"/>
    <x v="0"/>
    <s v="United States)"/>
  </r>
  <r>
    <x v="636"/>
    <x v="0"/>
    <x v="4"/>
    <x v="5"/>
    <s v="November 27, 1985 (United States)"/>
    <n v="6.9"/>
    <n v="192000"/>
    <x v="190"/>
    <s v="Sylvester Stallone"/>
    <x v="121"/>
    <x v="0"/>
    <n v="30000000"/>
    <n v="300473716"/>
    <x v="32"/>
    <n v="91"/>
    <x v="2"/>
    <n v="270473716"/>
    <s v="Profit"/>
    <x v="0"/>
    <s v="United States)"/>
  </r>
  <r>
    <x v="637"/>
    <x v="1"/>
    <x v="0"/>
    <x v="5"/>
    <s v="May 22, 1985 (United States)"/>
    <n v="6.5"/>
    <n v="159000"/>
    <x v="342"/>
    <s v="David Morrell"/>
    <x v="121"/>
    <x v="0"/>
    <n v="44000000"/>
    <n v="300400432"/>
    <x v="87"/>
    <n v="96"/>
    <x v="2"/>
    <n v="256400432"/>
    <s v="Profit"/>
    <x v="0"/>
    <s v="United States)"/>
  </r>
  <r>
    <x v="638"/>
    <x v="0"/>
    <x v="2"/>
    <x v="5"/>
    <s v="December 20, 1985 (United States)"/>
    <n v="7.2"/>
    <n v="75000"/>
    <x v="101"/>
    <s v="Karen Blixen"/>
    <x v="103"/>
    <x v="0"/>
    <n v="31000000"/>
    <n v="227514205"/>
    <x v="291"/>
    <n v="161"/>
    <x v="1"/>
    <n v="196514205"/>
    <s v="Profit"/>
    <x v="0"/>
    <s v="United States)"/>
  </r>
  <r>
    <x v="639"/>
    <x v="7"/>
    <x v="4"/>
    <x v="5"/>
    <s v="February 7, 1986 (United States)"/>
    <n v="7.8"/>
    <n v="81000"/>
    <x v="90"/>
    <s v="Menno Meyjes"/>
    <x v="404"/>
    <x v="0"/>
    <n v="15000000"/>
    <n v="98467863"/>
    <x v="168"/>
    <n v="154"/>
    <x v="1"/>
    <n v="83467863"/>
    <s v="Profit"/>
    <x v="0"/>
    <s v="United States)"/>
  </r>
  <r>
    <x v="640"/>
    <x v="0"/>
    <x v="0"/>
    <x v="5"/>
    <s v="December 11, 1985 (United States)"/>
    <n v="6.1"/>
    <n v="53000"/>
    <x v="253"/>
    <s v="Mark Rosenthal"/>
    <x v="290"/>
    <x v="0"/>
    <n v="25000000"/>
    <n v="96773200"/>
    <x v="292"/>
    <n v="106"/>
    <x v="2"/>
    <n v="71773200"/>
    <s v="Profit"/>
    <x v="0"/>
    <s v="United States)"/>
  </r>
  <r>
    <x v="641"/>
    <x v="7"/>
    <x v="1"/>
    <x v="5"/>
    <s v="June 21, 1985 (United States)"/>
    <n v="6.7"/>
    <n v="59000"/>
    <x v="205"/>
    <s v="Tom Benedek"/>
    <x v="405"/>
    <x v="0"/>
    <n v="17500000"/>
    <n v="85313124"/>
    <x v="10"/>
    <n v="117"/>
    <x v="2"/>
    <n v="67813124"/>
    <s v="Profit"/>
    <x v="0"/>
    <s v="United States)"/>
  </r>
  <r>
    <x v="642"/>
    <x v="1"/>
    <x v="6"/>
    <x v="5"/>
    <s v="February 8, 1985 (United States)"/>
    <n v="7.4"/>
    <n v="89000"/>
    <x v="162"/>
    <s v="William Kelley"/>
    <x v="86"/>
    <x v="0"/>
    <n v="12000000"/>
    <n v="68706993"/>
    <x v="5"/>
    <n v="112"/>
    <x v="1"/>
    <n v="56706993"/>
    <s v="Profit"/>
    <x v="0"/>
    <s v="United States)"/>
  </r>
  <r>
    <x v="643"/>
    <x v="0"/>
    <x v="3"/>
    <x v="5"/>
    <s v="June 7, 1985 (United States)"/>
    <n v="7.8"/>
    <n v="252000"/>
    <x v="194"/>
    <s v="Chris Columbus"/>
    <x v="406"/>
    <x v="0"/>
    <n v="19000000"/>
    <n v="63980721"/>
    <x v="7"/>
    <n v="114"/>
    <x v="1"/>
    <n v="44980721"/>
    <s v="Profit"/>
    <x v="0"/>
    <s v="United States)"/>
  </r>
  <r>
    <x v="644"/>
    <x v="0"/>
    <x v="3"/>
    <x v="5"/>
    <s v="December 6, 1985 (United States)"/>
    <n v="6.4"/>
    <n v="45000"/>
    <x v="1"/>
    <s v="Dan Aykroyd"/>
    <x v="16"/>
    <x v="0"/>
    <n v="22000000"/>
    <n v="60088980"/>
    <x v="7"/>
    <n v="102"/>
    <x v="2"/>
    <n v="38088980"/>
    <s v="Profit"/>
    <x v="0"/>
    <s v="United States)"/>
  </r>
  <r>
    <x v="645"/>
    <x v="0"/>
    <x v="1"/>
    <x v="5"/>
    <s v="May 31, 1985 (United States)"/>
    <n v="6.9"/>
    <n v="49000"/>
    <x v="49"/>
    <s v="Gregory McDonald"/>
    <x v="16"/>
    <x v="0"/>
    <n v="8000000"/>
    <n v="59612888"/>
    <x v="1"/>
    <n v="98"/>
    <x v="2"/>
    <n v="51612888"/>
    <s v="Profit"/>
    <x v="0"/>
    <s v="United States)"/>
  </r>
  <r>
    <x v="646"/>
    <x v="1"/>
    <x v="0"/>
    <x v="5"/>
    <s v="October 4, 1985 (United States)"/>
    <n v="6.7"/>
    <n v="150000"/>
    <x v="383"/>
    <s v="Jeph Loeb"/>
    <x v="167"/>
    <x v="0"/>
    <n v="10000000"/>
    <n v="57491000"/>
    <x v="292"/>
    <n v="90"/>
    <x v="2"/>
    <n v="47491000"/>
    <s v="Profit"/>
    <x v="0"/>
    <s v="United States)"/>
  </r>
  <r>
    <x v="647"/>
    <x v="7"/>
    <x v="1"/>
    <x v="5"/>
    <s v="March 29, 1985 (United States)"/>
    <n v="5.8"/>
    <n v="53000"/>
    <x v="436"/>
    <s v="Neal Israel"/>
    <x v="191"/>
    <x v="0"/>
    <n v="7600000"/>
    <n v="55600000"/>
    <x v="7"/>
    <n v="87"/>
    <x v="2"/>
    <n v="48000000"/>
    <s v="Profit"/>
    <x v="0"/>
    <s v="United States)"/>
  </r>
  <r>
    <x v="648"/>
    <x v="1"/>
    <x v="1"/>
    <x v="5"/>
    <s v="February 15, 1985 (United States)"/>
    <n v="7.8"/>
    <n v="367000"/>
    <x v="367"/>
    <s v="John Hughes"/>
    <x v="407"/>
    <x v="0"/>
    <n v="1000000"/>
    <n v="51525171"/>
    <x v="1"/>
    <n v="97"/>
    <x v="1"/>
    <n v="50525171"/>
    <s v="Profit"/>
    <x v="0"/>
    <s v="United States)"/>
  </r>
  <r>
    <x v="649"/>
    <x v="0"/>
    <x v="0"/>
    <x v="5"/>
    <s v="May 24, 1985 (United States)"/>
    <n v="6.3"/>
    <n v="91000"/>
    <x v="97"/>
    <s v="Richard Maibaum"/>
    <x v="92"/>
    <x v="1"/>
    <n v="30000000"/>
    <n v="50327960"/>
    <x v="61"/>
    <n v="131"/>
    <x v="2"/>
    <n v="20327960"/>
    <s v="Profit"/>
    <x v="0"/>
    <s v="United States)"/>
  </r>
  <r>
    <x v="650"/>
    <x v="7"/>
    <x v="3"/>
    <x v="5"/>
    <s v="July 26, 1985 (United States)"/>
    <n v="6.2"/>
    <n v="60000"/>
    <x v="203"/>
    <s v="John Hughes"/>
    <x v="16"/>
    <x v="0"/>
    <n v="17000000"/>
    <n v="49364621"/>
    <x v="164"/>
    <n v="95"/>
    <x v="2"/>
    <n v="32364621"/>
    <s v="Profit"/>
    <x v="0"/>
    <s v="United States)"/>
  </r>
  <r>
    <x v="651"/>
    <x v="7"/>
    <x v="2"/>
    <x v="5"/>
    <s v="March 22, 1985 (United States)"/>
    <n v="7.2"/>
    <n v="27000"/>
    <x v="437"/>
    <s v="Anna Hamilton Phelan"/>
    <x v="231"/>
    <x v="0"/>
    <n v="8000000"/>
    <n v="48230162"/>
    <x v="1"/>
    <n v="120"/>
    <x v="1"/>
    <n v="40230162"/>
    <s v="Profit"/>
    <x v="0"/>
    <s v="United States)"/>
  </r>
  <r>
    <x v="652"/>
    <x v="0"/>
    <x v="1"/>
    <x v="5"/>
    <s v="May 22, 1985 (United States)"/>
    <n v="6.5"/>
    <n v="36000"/>
    <x v="48"/>
    <s v="George Barr McCutcheon"/>
    <x v="100"/>
    <x v="0"/>
    <n v="20000000"/>
    <n v="45833132"/>
    <x v="1"/>
    <n v="102"/>
    <x v="2"/>
    <n v="25833132"/>
    <s v="Profit"/>
    <x v="0"/>
    <s v="United States)"/>
  </r>
  <r>
    <x v="653"/>
    <x v="7"/>
    <x v="4"/>
    <x v="5"/>
    <s v="December 6, 1985 (United States)"/>
    <n v="6.7"/>
    <n v="6900"/>
    <x v="188"/>
    <s v="James Goldman"/>
    <x v="408"/>
    <x v="0"/>
    <n v="20000000"/>
    <n v="42160849"/>
    <x v="4"/>
    <n v="136"/>
    <x v="2"/>
    <n v="22160849"/>
    <s v="Profit"/>
    <x v="0"/>
    <s v="United States)"/>
  </r>
  <r>
    <x v="654"/>
    <x v="1"/>
    <x v="4"/>
    <x v="5"/>
    <s v="June 28, 1985 (United States)"/>
    <n v="7.3"/>
    <n v="55000"/>
    <x v="24"/>
    <s v="Michael Butler"/>
    <x v="6"/>
    <x v="0"/>
    <n v="6900000"/>
    <n v="41410568"/>
    <x v="6"/>
    <n v="115"/>
    <x v="1"/>
    <n v="34510568"/>
    <s v="Profit"/>
    <x v="0"/>
    <s v="United States)"/>
  </r>
  <r>
    <x v="655"/>
    <x v="0"/>
    <x v="3"/>
    <x v="5"/>
    <s v="August 9, 1985 (United States)"/>
    <n v="7"/>
    <n v="50000"/>
    <x v="438"/>
    <s v="Phil Hartman"/>
    <x v="409"/>
    <x v="0"/>
    <n v="6000000"/>
    <n v="40940662"/>
    <x v="7"/>
    <n v="91"/>
    <x v="1"/>
    <n v="34940662"/>
    <s v="Profit"/>
    <x v="0"/>
    <s v="United States)"/>
  </r>
  <r>
    <x v="656"/>
    <x v="1"/>
    <x v="4"/>
    <x v="5"/>
    <s v="October 4, 1985 (United States)"/>
    <n v="6.5"/>
    <n v="14000"/>
    <x v="137"/>
    <s v="Joe Eszterhas"/>
    <x v="152"/>
    <x v="0"/>
    <n v="15000000"/>
    <n v="40491165"/>
    <x v="4"/>
    <n v="108"/>
    <x v="2"/>
    <n v="25491165"/>
    <s v="Profit"/>
    <x v="0"/>
    <s v="United States)"/>
  </r>
  <r>
    <x v="657"/>
    <x v="7"/>
    <x v="1"/>
    <x v="5"/>
    <s v="August 2, 1985 (United States)"/>
    <n v="6.6"/>
    <n v="83000"/>
    <x v="367"/>
    <s v="John Hughes"/>
    <x v="410"/>
    <x v="0"/>
    <n v="7500000"/>
    <n v="38934048"/>
    <x v="1"/>
    <n v="94"/>
    <x v="2"/>
    <n v="31434048"/>
    <s v="Profit"/>
    <x v="0"/>
    <s v="United States)"/>
  </r>
  <r>
    <x v="658"/>
    <x v="1"/>
    <x v="4"/>
    <x v="5"/>
    <s v="June 28, 1985 (United States)"/>
    <n v="6.4"/>
    <n v="38000"/>
    <x v="123"/>
    <s v="Joel Schumacher"/>
    <x v="411"/>
    <x v="0"/>
    <n v="10000000"/>
    <n v="37803872"/>
    <x v="4"/>
    <n v="110"/>
    <x v="2"/>
    <n v="27803872"/>
    <s v="Profit"/>
    <x v="0"/>
    <s v="United States)"/>
  </r>
  <r>
    <x v="659"/>
    <x v="7"/>
    <x v="0"/>
    <x v="5"/>
    <s v="July 10, 1985 (United States)"/>
    <n v="6.3"/>
    <n v="129000"/>
    <x v="118"/>
    <s v="Terry Hayes"/>
    <x v="108"/>
    <x v="3"/>
    <n v="10000000"/>
    <n v="36230219"/>
    <x v="74"/>
    <n v="107"/>
    <x v="2"/>
    <n v="26230219"/>
    <s v="Profit"/>
    <x v="0"/>
    <s v="United States)"/>
  </r>
  <r>
    <x v="660"/>
    <x v="0"/>
    <x v="1"/>
    <x v="5"/>
    <s v="August 23, 1985 (United States)"/>
    <n v="6.1"/>
    <n v="48000"/>
    <x v="439"/>
    <s v="Jeph Loeb"/>
    <x v="403"/>
    <x v="0"/>
    <n v="20500000"/>
    <n v="33086611"/>
    <x v="185"/>
    <n v="91"/>
    <x v="2"/>
    <n v="12586611"/>
    <s v="Profit"/>
    <x v="0"/>
    <s v="United States)"/>
  </r>
  <r>
    <x v="661"/>
    <x v="7"/>
    <x v="0"/>
    <x v="5"/>
    <s v="July 10, 1985 (United States)"/>
    <n v="7.2"/>
    <n v="40000"/>
    <x v="117"/>
    <s v="Lawrence Kasdan"/>
    <x v="312"/>
    <x v="0"/>
    <n v="26000000"/>
    <n v="32192570"/>
    <x v="4"/>
    <n v="133"/>
    <x v="1"/>
    <n v="6192570"/>
    <s v="Profit"/>
    <x v="0"/>
    <s v="United States)"/>
  </r>
  <r>
    <x v="662"/>
    <x v="7"/>
    <x v="1"/>
    <x v="5"/>
    <s v="January 31, 1986 (United States)"/>
    <n v="7"/>
    <n v="5600"/>
    <x v="151"/>
    <s v="Max Schott"/>
    <x v="133"/>
    <x v="0"/>
    <n v="13000000"/>
    <n v="30867525"/>
    <x v="4"/>
    <n v="107"/>
    <x v="1"/>
    <n v="17867525"/>
    <s v="Profit"/>
    <x v="0"/>
    <s v="United States)"/>
  </r>
  <r>
    <x v="663"/>
    <x v="1"/>
    <x v="5"/>
    <x v="5"/>
    <s v="November 1, 1985 (United States)"/>
    <n v="5.5"/>
    <n v="63000"/>
    <x v="440"/>
    <s v="David Chaskin"/>
    <x v="412"/>
    <x v="0"/>
    <n v="3000000"/>
    <n v="29999213"/>
    <x v="237"/>
    <n v="87"/>
    <x v="2"/>
    <n v="26999213"/>
    <s v="Profit"/>
    <x v="0"/>
    <s v="United States)"/>
  </r>
  <r>
    <x v="664"/>
    <x v="7"/>
    <x v="1"/>
    <x v="5"/>
    <s v="April 12, 1985 (United States)"/>
    <n v="6"/>
    <n v="22000"/>
    <x v="441"/>
    <s v="Leora Barish"/>
    <x v="303"/>
    <x v="0"/>
    <n v="4500000"/>
    <n v="27398584"/>
    <x v="9"/>
    <n v="104"/>
    <x v="2"/>
    <n v="22898584"/>
    <s v="Profit"/>
    <x v="0"/>
    <s v="United States)"/>
  </r>
  <r>
    <x v="665"/>
    <x v="1"/>
    <x v="1"/>
    <x v="5"/>
    <s v="June 14, 1985 (United States)"/>
    <n v="6.7"/>
    <n v="23000"/>
    <x v="88"/>
    <s v="Richard Condon"/>
    <x v="13"/>
    <x v="0"/>
    <n v="20500000"/>
    <n v="26657534"/>
    <x v="119"/>
    <n v="130"/>
    <x v="2"/>
    <n v="6157534"/>
    <s v="Profit"/>
    <x v="0"/>
    <s v="United States)"/>
  </r>
  <r>
    <x v="666"/>
    <x v="7"/>
    <x v="0"/>
    <x v="5"/>
    <s v="March 22, 1985 (United States)"/>
    <n v="6.9"/>
    <n v="13000"/>
    <x v="155"/>
    <s v="Louis Venosta"/>
    <x v="413"/>
    <x v="0"/>
    <n v="10000000"/>
    <n v="25754284"/>
    <x v="293"/>
    <n v="109"/>
    <x v="2"/>
    <n v="15754284"/>
    <s v="Profit"/>
    <x v="0"/>
    <s v="United States)"/>
  </r>
  <r>
    <x v="667"/>
    <x v="7"/>
    <x v="4"/>
    <x v="5"/>
    <s v="September 27, 1985 (United States)"/>
    <n v="6.6"/>
    <n v="6900"/>
    <x v="197"/>
    <s v="John Pielmeier"/>
    <x v="3"/>
    <x v="0"/>
    <n v="10000000"/>
    <n v="25627836"/>
    <x v="4"/>
    <n v="98"/>
    <x v="2"/>
    <n v="15627836"/>
    <s v="Profit"/>
    <x v="0"/>
    <s v="United States)"/>
  </r>
  <r>
    <x v="668"/>
    <x v="1"/>
    <x v="7"/>
    <x v="5"/>
    <s v="August 2, 1985 (United States)"/>
    <n v="7.1"/>
    <n v="63000"/>
    <x v="442"/>
    <s v="Tom Holland"/>
    <x v="414"/>
    <x v="0"/>
    <n v="9000000"/>
    <n v="24922237"/>
    <x v="4"/>
    <n v="106"/>
    <x v="1"/>
    <n v="15922237"/>
    <s v="Profit"/>
    <x v="0"/>
    <s v="United States)"/>
  </r>
  <r>
    <x v="669"/>
    <x v="0"/>
    <x v="1"/>
    <x v="5"/>
    <s v="August 9, 1985 (United States)"/>
    <n v="6.3"/>
    <n v="15000"/>
    <x v="214"/>
    <s v="Jeremy Stevens"/>
    <x v="261"/>
    <x v="0"/>
    <n v="20500000"/>
    <n v="24689703"/>
    <x v="5"/>
    <n v="87"/>
    <x v="2"/>
    <n v="4189703"/>
    <s v="Profit"/>
    <x v="0"/>
    <s v="United States)"/>
  </r>
  <r>
    <x v="670"/>
    <x v="1"/>
    <x v="0"/>
    <x v="5"/>
    <s v="July 3, 1985 (United States)"/>
    <n v="6.9"/>
    <n v="9600"/>
    <x v="106"/>
    <s v="Rospo Pallenberg"/>
    <x v="415"/>
    <x v="1"/>
    <n v="20500000"/>
    <n v="24468550"/>
    <x v="294"/>
    <n v="114"/>
    <x v="2"/>
    <n v="3968550"/>
    <s v="Profit"/>
    <x v="0"/>
    <s v="United States)"/>
  </r>
  <r>
    <x v="671"/>
    <x v="0"/>
    <x v="3"/>
    <x v="5"/>
    <s v="November 27, 1985 (United States)"/>
    <n v="6.3"/>
    <n v="12000"/>
    <x v="61"/>
    <s v="David Newman"/>
    <x v="52"/>
    <x v="1"/>
    <n v="50000000"/>
    <n v="23717291"/>
    <x v="295"/>
    <n v="107"/>
    <x v="2"/>
    <n v="-26282709"/>
    <s v="Loss"/>
    <x v="0"/>
    <s v="United States)"/>
  </r>
  <r>
    <x v="672"/>
    <x v="2"/>
    <x v="10"/>
    <x v="5"/>
    <s v="March 29, 1985 (United States)"/>
    <n v="5.7"/>
    <n v="5200"/>
    <x v="443"/>
    <s v="Peter Sauder"/>
    <x v="416"/>
    <x v="7"/>
    <n v="2000000"/>
    <n v="22934622"/>
    <x v="227"/>
    <n v="77"/>
    <x v="2"/>
    <n v="20934622"/>
    <s v="Profit"/>
    <x v="0"/>
    <s v="United States)"/>
  </r>
  <r>
    <x v="673"/>
    <x v="1"/>
    <x v="5"/>
    <x v="5"/>
    <s v="March 22, 1985 (United States)"/>
    <n v="4.8"/>
    <n v="35000"/>
    <x v="444"/>
    <s v="Martin Kitrosser"/>
    <x v="417"/>
    <x v="0"/>
    <n v="2200000"/>
    <n v="21930418"/>
    <x v="75"/>
    <n v="92"/>
    <x v="2"/>
    <n v="19730418"/>
    <s v="Profit"/>
    <x v="0"/>
    <s v="United States)"/>
  </r>
  <r>
    <x v="674"/>
    <x v="0"/>
    <x v="10"/>
    <x v="5"/>
    <s v="July 24, 1985 (United States)"/>
    <n v="6.4"/>
    <n v="33000"/>
    <x v="445"/>
    <s v="Lloyd Alexander"/>
    <x v="418"/>
    <x v="0"/>
    <n v="44000000"/>
    <n v="21288692"/>
    <x v="167"/>
    <n v="80"/>
    <x v="2"/>
    <n v="-22711308"/>
    <s v="Loss"/>
    <x v="0"/>
    <s v="United States)"/>
  </r>
  <r>
    <x v="675"/>
    <x v="3"/>
    <x v="4"/>
    <x v="5"/>
    <s v="April 11, 1986 (United Kingdom)"/>
    <n v="7.3"/>
    <n v="41000"/>
    <x v="186"/>
    <s v="E.M. Forster"/>
    <x v="419"/>
    <x v="1"/>
    <n v="3000000"/>
    <n v="21041453"/>
    <x v="121"/>
    <n v="117"/>
    <x v="1"/>
    <n v="18041453"/>
    <s v="Profit"/>
    <x v="0"/>
    <s v="United Kingdom)"/>
  </r>
  <r>
    <x v="676"/>
    <x v="1"/>
    <x v="1"/>
    <x v="5"/>
    <s v="March 22, 1985 (United States)"/>
    <n v="4.8"/>
    <n v="8100"/>
    <x v="446"/>
    <s v="Bob Clark"/>
    <x v="88"/>
    <x v="0"/>
    <n v="9000000"/>
    <n v="20518905"/>
    <x v="40"/>
    <n v="92"/>
    <x v="2"/>
    <n v="11518905"/>
    <s v="Profit"/>
    <x v="0"/>
    <s v="United States)"/>
  </r>
  <r>
    <x v="677"/>
    <x v="1"/>
    <x v="0"/>
    <x v="5"/>
    <s v="May 3, 1985 (United States)"/>
    <n v="6.1"/>
    <n v="7300"/>
    <x v="447"/>
    <s v="Michael Butler"/>
    <x v="41"/>
    <x v="0"/>
    <n v="7000000"/>
    <n v="20345361"/>
    <x v="9"/>
    <n v="101"/>
    <x v="2"/>
    <n v="13345361"/>
    <s v="Profit"/>
    <x v="0"/>
    <s v="United States)"/>
  </r>
  <r>
    <x v="678"/>
    <x v="1"/>
    <x v="3"/>
    <x v="5"/>
    <s v="August 30, 1985 (United States)"/>
    <n v="6.7"/>
    <n v="17000"/>
    <x v="448"/>
    <s v="Gerard Soeteman"/>
    <x v="283"/>
    <x v="14"/>
    <n v="6500000"/>
    <n v="20205757"/>
    <x v="296"/>
    <n v="126"/>
    <x v="2"/>
    <n v="13705757"/>
    <s v="Profit"/>
    <x v="0"/>
    <s v="United States)"/>
  </r>
  <r>
    <x v="679"/>
    <x v="1"/>
    <x v="5"/>
    <x v="5"/>
    <s v="March 19, 1986 (France)"/>
    <n v="4.3"/>
    <n v="3400"/>
    <x v="449"/>
    <s v="William Malone"/>
    <x v="420"/>
    <x v="0"/>
    <n v="750000"/>
    <n v="20205757"/>
    <x v="297"/>
    <n v="97"/>
    <x v="2"/>
    <n v="19455757"/>
    <s v="Profit"/>
    <x v="0"/>
    <s v="France)"/>
  </r>
  <r>
    <x v="680"/>
    <x v="7"/>
    <x v="1"/>
    <x v="5"/>
    <s v="May 9, 1985 (United States)"/>
    <n v="6.1"/>
    <n v="1500"/>
    <x v="450"/>
    <s v="Jane Bernstein"/>
    <x v="421"/>
    <x v="0"/>
    <n v="20500000"/>
    <n v="20205757"/>
    <x v="298"/>
    <n v="88"/>
    <x v="2"/>
    <n v="-294243"/>
    <s v="Loss"/>
    <x v="0"/>
    <s v="United States)"/>
  </r>
  <r>
    <x v="681"/>
    <x v="1"/>
    <x v="1"/>
    <x v="5"/>
    <s v="July 25, 1986 (United States)"/>
    <n v="5.8"/>
    <n v="610"/>
    <x v="451"/>
    <s v="Michael Ventura"/>
    <x v="422"/>
    <x v="0"/>
    <n v="20500000"/>
    <n v="20205757"/>
    <x v="299"/>
    <n v="88"/>
    <x v="2"/>
    <n v="-294243"/>
    <s v="Loss"/>
    <x v="0"/>
    <s v="United States)"/>
  </r>
  <r>
    <x v="682"/>
    <x v="1"/>
    <x v="0"/>
    <x v="5"/>
    <s v="April 3, 1985 (United States)"/>
    <n v="6"/>
    <n v="1100"/>
    <x v="187"/>
    <s v="Alice Arlen"/>
    <x v="181"/>
    <x v="0"/>
    <n v="5000000"/>
    <n v="20205757"/>
    <x v="300"/>
    <n v="98"/>
    <x v="2"/>
    <n v="15205757"/>
    <s v="Profit"/>
    <x v="0"/>
    <s v="United States)"/>
  </r>
  <r>
    <x v="683"/>
    <x v="1"/>
    <x v="0"/>
    <x v="5"/>
    <s v="May 9, 1986 (United States)"/>
    <n v="5.0999999999999996"/>
    <n v="386"/>
    <x v="452"/>
    <s v="T. Michael Harry"/>
    <x v="423"/>
    <x v="1"/>
    <n v="20500000"/>
    <n v="20205757"/>
    <x v="301"/>
    <n v="97"/>
    <x v="2"/>
    <n v="-294243"/>
    <s v="Loss"/>
    <x v="0"/>
    <s v="United States)"/>
  </r>
  <r>
    <x v="684"/>
    <x v="1"/>
    <x v="4"/>
    <x v="5"/>
    <s v="October 24, 1985 (Yugoslavia)"/>
    <n v="7.6"/>
    <n v="804"/>
    <x v="453"/>
    <s v="Jovan Acin"/>
    <x v="424"/>
    <x v="21"/>
    <n v="20500000"/>
    <n v="20205757"/>
    <x v="302"/>
    <n v="112"/>
    <x v="1"/>
    <n v="-294243"/>
    <s v="Loss"/>
    <x v="0"/>
    <s v="Yugoslavia)"/>
  </r>
  <r>
    <x v="685"/>
    <x v="1"/>
    <x v="1"/>
    <x v="5"/>
    <s v="February 21, 1986 (United States)"/>
    <n v="6.9"/>
    <n v="1300"/>
    <x v="454"/>
    <s v="Ray Lawrence"/>
    <x v="425"/>
    <x v="3"/>
    <n v="20500000"/>
    <n v="20205757"/>
    <x v="303"/>
    <n v="112"/>
    <x v="2"/>
    <n v="-294243"/>
    <s v="Loss"/>
    <x v="0"/>
    <s v="United States)"/>
  </r>
  <r>
    <x v="686"/>
    <x v="7"/>
    <x v="0"/>
    <x v="5"/>
    <s v="May 30, 1986 (United States)"/>
    <n v="5"/>
    <n v="301"/>
    <x v="455"/>
    <s v="Charles Davis"/>
    <x v="426"/>
    <x v="0"/>
    <n v="20500000"/>
    <n v="20205757"/>
    <x v="304"/>
    <n v="90"/>
    <x v="2"/>
    <n v="-294243"/>
    <s v="Loss"/>
    <x v="0"/>
    <s v="United States)"/>
  </r>
  <r>
    <x v="687"/>
    <x v="1"/>
    <x v="4"/>
    <x v="5"/>
    <s v="September 13, 1985 (United States)"/>
    <n v="6.1"/>
    <n v="122"/>
    <x v="456"/>
    <s v="Fionnula Flanagan"/>
    <x v="427"/>
    <x v="22"/>
    <n v="20500000"/>
    <n v="20205757"/>
    <x v="305"/>
    <n v="88"/>
    <x v="2"/>
    <n v="-294243"/>
    <s v="Loss"/>
    <x v="0"/>
    <s v="United States)"/>
  </r>
  <r>
    <x v="688"/>
    <x v="0"/>
    <x v="1"/>
    <x v="5"/>
    <s v="October 24, 1985 (Italy)"/>
    <n v="6.4"/>
    <n v="701"/>
    <x v="457"/>
    <s v="Ruggero Maccari"/>
    <x v="139"/>
    <x v="9"/>
    <n v="20500000"/>
    <n v="20205757"/>
    <x v="306"/>
    <n v="104"/>
    <x v="2"/>
    <n v="-294243"/>
    <s v="Loss"/>
    <x v="0"/>
    <s v="Italy)"/>
  </r>
  <r>
    <x v="689"/>
    <x v="1"/>
    <x v="1"/>
    <x v="5"/>
    <s v="October 25, 1985 (United States)"/>
    <n v="5.3"/>
    <n v="128"/>
    <x v="458"/>
    <s v="RenÃ©e Missel"/>
    <x v="428"/>
    <x v="0"/>
    <n v="20500000"/>
    <n v="20205757"/>
    <x v="307"/>
    <n v="83"/>
    <x v="2"/>
    <n v="-294243"/>
    <s v="Loss"/>
    <x v="0"/>
    <s v="United States)"/>
  </r>
  <r>
    <x v="690"/>
    <x v="1"/>
    <x v="0"/>
    <x v="5"/>
    <s v="September 13, 1985 (United States)"/>
    <n v="4.8"/>
    <n v="134"/>
    <x v="459"/>
    <s v="Sig Shore"/>
    <x v="429"/>
    <x v="0"/>
    <n v="20500000"/>
    <n v="20205757"/>
    <x v="308"/>
    <n v="90"/>
    <x v="2"/>
    <n v="-294243"/>
    <s v="Loss"/>
    <x v="0"/>
    <s v="United States)"/>
  </r>
  <r>
    <x v="691"/>
    <x v="7"/>
    <x v="1"/>
    <x v="5"/>
    <s v="February 20, 1987 (United States)"/>
    <n v="5.0999999999999996"/>
    <n v="351"/>
    <x v="251"/>
    <s v="Ã‰lisabeth Rappeneau"/>
    <x v="219"/>
    <x v="8"/>
    <n v="20500000"/>
    <n v="20205757"/>
    <x v="309"/>
    <n v="97"/>
    <x v="2"/>
    <n v="-294243"/>
    <s v="Loss"/>
    <x v="0"/>
    <s v="United States)"/>
  </r>
  <r>
    <x v="692"/>
    <x v="7"/>
    <x v="4"/>
    <x v="5"/>
    <s v="May 2, 1986 (United States)"/>
    <n v="6.8"/>
    <n v="214"/>
    <x v="460"/>
    <s v="Roy Kissin"/>
    <x v="430"/>
    <x v="0"/>
    <n v="20500000"/>
    <n v="20205757"/>
    <x v="310"/>
    <n v="95"/>
    <x v="2"/>
    <n v="-294243"/>
    <s v="Loss"/>
    <x v="0"/>
    <s v="United States)"/>
  </r>
  <r>
    <x v="693"/>
    <x v="0"/>
    <x v="3"/>
    <x v="5"/>
    <s v="October 4, 1985 (United States)"/>
    <n v="6.6"/>
    <n v="192"/>
    <x v="461"/>
    <s v="Ronald Hugh Morrieson"/>
    <x v="431"/>
    <x v="18"/>
    <n v="20500000"/>
    <n v="20205757"/>
    <x v="311"/>
    <n v="101"/>
    <x v="2"/>
    <n v="-294243"/>
    <s v="Loss"/>
    <x v="0"/>
    <s v="United States)"/>
  </r>
  <r>
    <x v="694"/>
    <x v="3"/>
    <x v="4"/>
    <x v="5"/>
    <s v="October 9, 1985 (France)"/>
    <n v="6.5"/>
    <n v="339"/>
    <x v="185"/>
    <s v="Pascal Bonitzer"/>
    <x v="432"/>
    <x v="8"/>
    <n v="20500000"/>
    <n v="20205757"/>
    <x v="312"/>
    <n v="130"/>
    <x v="2"/>
    <n v="-294243"/>
    <s v="Loss"/>
    <x v="0"/>
    <s v="France)"/>
  </r>
  <r>
    <x v="695"/>
    <x v="0"/>
    <x v="1"/>
    <x v="5"/>
    <s v="February 21, 1986 (United States)"/>
    <n v="6.6"/>
    <n v="91"/>
    <x v="462"/>
    <s v="Brian Gilbert"/>
    <x v="433"/>
    <x v="1"/>
    <n v="20500000"/>
    <n v="20205757"/>
    <x v="60"/>
    <n v="90"/>
    <x v="2"/>
    <n v="-294243"/>
    <s v="Loss"/>
    <x v="0"/>
    <s v="United States)"/>
  </r>
  <r>
    <x v="696"/>
    <x v="1"/>
    <x v="14"/>
    <x v="5"/>
    <s v="November 20, 1985 (France)"/>
    <n v="4.5999999999999996"/>
    <n v="100"/>
    <x v="463"/>
    <s v="Robert Geoffrion"/>
    <x v="434"/>
    <x v="8"/>
    <n v="20500000"/>
    <n v="20205757"/>
    <x v="313"/>
    <n v="98"/>
    <x v="2"/>
    <n v="-294243"/>
    <s v="Loss"/>
    <x v="0"/>
    <s v="France)"/>
  </r>
  <r>
    <x v="697"/>
    <x v="7"/>
    <x v="1"/>
    <x v="5"/>
    <s v="April 25, 1986 (United States)"/>
    <n v="6.4"/>
    <n v="166"/>
    <x v="464"/>
    <s v="Kenneth Eastaugh"/>
    <x v="435"/>
    <x v="1"/>
    <n v="20500000"/>
    <n v="20205757"/>
    <x v="60"/>
    <n v="91"/>
    <x v="2"/>
    <n v="-294243"/>
    <s v="Loss"/>
    <x v="0"/>
    <s v="United States)"/>
  </r>
  <r>
    <x v="698"/>
    <x v="0"/>
    <x v="4"/>
    <x v="5"/>
    <s v="March 7, 1986 (United States)"/>
    <n v="5.4"/>
    <n v="51"/>
    <x v="465"/>
    <s v="Petru Popescu"/>
    <x v="314"/>
    <x v="0"/>
    <n v="20500000"/>
    <n v="20205757"/>
    <x v="314"/>
    <n v="91"/>
    <x v="2"/>
    <n v="-294243"/>
    <s v="Loss"/>
    <x v="0"/>
    <s v="United States)"/>
  </r>
  <r>
    <x v="699"/>
    <x v="1"/>
    <x v="3"/>
    <x v="5"/>
    <s v="August 16, 1985 (United States)"/>
    <n v="5.5"/>
    <n v="8900"/>
    <x v="191"/>
    <s v="Keith Critchlow"/>
    <x v="323"/>
    <x v="0"/>
    <n v="20500000"/>
    <n v="19875740"/>
    <x v="266"/>
    <n v="107"/>
    <x v="2"/>
    <n v="-624260"/>
    <s v="Loss"/>
    <x v="0"/>
    <s v="United States)"/>
  </r>
  <r>
    <x v="700"/>
    <x v="7"/>
    <x v="3"/>
    <x v="5"/>
    <s v="December 4, 1985 (United States)"/>
    <n v="6.8"/>
    <n v="20000"/>
    <x v="222"/>
    <s v="Arthur Conan Doyle"/>
    <x v="436"/>
    <x v="0"/>
    <n v="18000000"/>
    <n v="19739575"/>
    <x v="168"/>
    <n v="109"/>
    <x v="2"/>
    <n v="1739575"/>
    <s v="Profit"/>
    <x v="0"/>
    <s v="United States)"/>
  </r>
  <r>
    <x v="701"/>
    <x v="1"/>
    <x v="1"/>
    <x v="5"/>
    <s v="February 28, 1986 (United States)"/>
    <n v="6.2"/>
    <n v="24000"/>
    <x v="120"/>
    <s v="Fred Dekker"/>
    <x v="437"/>
    <x v="0"/>
    <n v="3000000"/>
    <n v="19444631"/>
    <x v="259"/>
    <n v="93"/>
    <x v="2"/>
    <n v="16444631"/>
    <s v="Profit"/>
    <x v="0"/>
    <s v="United States)"/>
  </r>
  <r>
    <x v="702"/>
    <x v="1"/>
    <x v="0"/>
    <x v="5"/>
    <s v="August 16, 1985 (United States)"/>
    <n v="6.9"/>
    <n v="14000"/>
    <x v="78"/>
    <s v="Robert Daley"/>
    <x v="438"/>
    <x v="0"/>
    <n v="24000000"/>
    <n v="18707466"/>
    <x v="72"/>
    <n v="134"/>
    <x v="2"/>
    <n v="-5292534"/>
    <s v="Loss"/>
    <x v="0"/>
    <s v="United States)"/>
  </r>
  <r>
    <x v="703"/>
    <x v="7"/>
    <x v="3"/>
    <x v="5"/>
    <s v="April 12, 1985 (United States)"/>
    <n v="7"/>
    <n v="44000"/>
    <x v="194"/>
    <s v="Edward Khmara"/>
    <x v="241"/>
    <x v="0"/>
    <n v="20000000"/>
    <n v="18432000"/>
    <x v="10"/>
    <n v="121"/>
    <x v="1"/>
    <n v="-1568000"/>
    <s v="Loss"/>
    <x v="0"/>
    <s v="United States)"/>
  </r>
  <r>
    <x v="704"/>
    <x v="7"/>
    <x v="1"/>
    <x v="5"/>
    <s v="March 1, 1985 (United States)"/>
    <n v="7"/>
    <n v="20000"/>
    <x v="404"/>
    <s v="Steve Bloom"/>
    <x v="439"/>
    <x v="0"/>
    <n v="4500000"/>
    <n v="18135531"/>
    <x v="86"/>
    <n v="95"/>
    <x v="1"/>
    <n v="13635531"/>
    <s v="Profit"/>
    <x v="0"/>
    <s v="United States)"/>
  </r>
  <r>
    <x v="705"/>
    <x v="1"/>
    <x v="0"/>
    <x v="5"/>
    <s v="September 27, 1985 (United States)"/>
    <n v="5.5"/>
    <n v="9200"/>
    <x v="361"/>
    <s v="James Bruner"/>
    <x v="41"/>
    <x v="0"/>
    <n v="10000000"/>
    <n v="17536256"/>
    <x v="191"/>
    <n v="107"/>
    <x v="2"/>
    <n v="7536256"/>
    <s v="Profit"/>
    <x v="0"/>
    <s v="United States)"/>
  </r>
  <r>
    <x v="706"/>
    <x v="1"/>
    <x v="0"/>
    <x v="5"/>
    <s v="November 1, 1985 (United States)"/>
    <n v="7.3"/>
    <n v="31000"/>
    <x v="42"/>
    <s v="Gerald Petievich"/>
    <x v="440"/>
    <x v="0"/>
    <n v="6000000"/>
    <n v="17307019"/>
    <x v="292"/>
    <n v="116"/>
    <x v="1"/>
    <n v="11307019"/>
    <s v="Profit"/>
    <x v="0"/>
    <s v="United States)"/>
  </r>
  <r>
    <x v="707"/>
    <x v="1"/>
    <x v="2"/>
    <x v="5"/>
    <s v="February 8, 1985 (United States)"/>
    <n v="6.8"/>
    <n v="11000"/>
    <x v="174"/>
    <s v="Robert Lindsey"/>
    <x v="313"/>
    <x v="1"/>
    <n v="12000000"/>
    <n v="17130087"/>
    <x v="252"/>
    <n v="131"/>
    <x v="2"/>
    <n v="5130087"/>
    <s v="Profit"/>
    <x v="0"/>
    <s v="United States)"/>
  </r>
  <r>
    <x v="708"/>
    <x v="1"/>
    <x v="4"/>
    <x v="5"/>
    <s v="July 26, 1985 (United States)"/>
    <n v="7.4"/>
    <n v="15000"/>
    <x v="466"/>
    <s v="Manuel Puig"/>
    <x v="39"/>
    <x v="23"/>
    <n v="20500000"/>
    <n v="17009654"/>
    <x v="315"/>
    <n v="120"/>
    <x v="1"/>
    <n v="-3490346"/>
    <s v="Loss"/>
    <x v="0"/>
    <s v="United States)"/>
  </r>
  <r>
    <x v="709"/>
    <x v="1"/>
    <x v="0"/>
    <x v="5"/>
    <s v="November 1, 1985 (United States)"/>
    <n v="5.9"/>
    <n v="14000"/>
    <x v="217"/>
    <s v="Don Jakoby"/>
    <x v="187"/>
    <x v="0"/>
    <n v="9000000"/>
    <n v="16116878"/>
    <x v="239"/>
    <n v="92"/>
    <x v="2"/>
    <n v="7116878"/>
    <s v="Profit"/>
    <x v="0"/>
    <s v="United States)"/>
  </r>
  <r>
    <x v="710"/>
    <x v="0"/>
    <x v="3"/>
    <x v="5"/>
    <s v="April 18, 1986 (United States)"/>
    <n v="6.4"/>
    <n v="62000"/>
    <x v="195"/>
    <s v="William Hjortsberg"/>
    <x v="243"/>
    <x v="0"/>
    <n v="24500000"/>
    <n v="15502112"/>
    <x v="316"/>
    <n v="94"/>
    <x v="2"/>
    <n v="-8997888"/>
    <s v="Loss"/>
    <x v="0"/>
    <s v="United States)"/>
  </r>
  <r>
    <x v="711"/>
    <x v="7"/>
    <x v="0"/>
    <x v="5"/>
    <s v="November 22, 1985 (United States)"/>
    <n v="5.2"/>
    <n v="13000"/>
    <x v="311"/>
    <s v="H. Rider Haggard"/>
    <x v="441"/>
    <x v="0"/>
    <n v="12500000"/>
    <n v="15057465"/>
    <x v="239"/>
    <n v="100"/>
    <x v="2"/>
    <n v="2557465"/>
    <s v="Profit"/>
    <x v="0"/>
    <s v="United States)"/>
  </r>
  <r>
    <x v="712"/>
    <x v="0"/>
    <x v="3"/>
    <x v="5"/>
    <s v="March 22, 1985 (United States)"/>
    <n v="5.0999999999999996"/>
    <n v="3100"/>
    <x v="467"/>
    <s v="Clifford Green"/>
    <x v="437"/>
    <x v="0"/>
    <n v="20500000"/>
    <n v="14972297"/>
    <x v="317"/>
    <n v="95"/>
    <x v="2"/>
    <n v="-5527703"/>
    <s v="Loss"/>
    <x v="0"/>
    <s v="United States)"/>
  </r>
  <r>
    <x v="713"/>
    <x v="0"/>
    <x v="1"/>
    <x v="5"/>
    <s v="December 13, 1985 (United States)"/>
    <n v="7.3"/>
    <n v="88000"/>
    <x v="468"/>
    <s v="John Landis"/>
    <x v="442"/>
    <x v="0"/>
    <n v="15000000"/>
    <n v="14643997"/>
    <x v="5"/>
    <n v="94"/>
    <x v="1"/>
    <n v="-356003"/>
    <s v="Loss"/>
    <x v="0"/>
    <s v="United States)"/>
  </r>
  <r>
    <x v="714"/>
    <x v="1"/>
    <x v="1"/>
    <x v="5"/>
    <s v="August 16, 1985 (United States)"/>
    <n v="7.3"/>
    <n v="56000"/>
    <x v="469"/>
    <s v="Rudy Ricci"/>
    <x v="443"/>
    <x v="0"/>
    <n v="4000000"/>
    <n v="14237880"/>
    <x v="67"/>
    <n v="91"/>
    <x v="1"/>
    <n v="10237880"/>
    <s v="Profit"/>
    <x v="0"/>
    <s v="United States)"/>
  </r>
  <r>
    <x v="715"/>
    <x v="7"/>
    <x v="4"/>
    <x v="5"/>
    <s v="December 20, 1985 (United States)"/>
    <n v="6.2"/>
    <n v="9300"/>
    <x v="193"/>
    <s v="Arnold Schulman"/>
    <x v="290"/>
    <x v="0"/>
    <n v="27000000"/>
    <n v="14202899"/>
    <x v="86"/>
    <n v="113"/>
    <x v="2"/>
    <n v="-12797101"/>
    <s v="Loss"/>
    <x v="0"/>
    <s v="United States)"/>
  </r>
  <r>
    <x v="716"/>
    <x v="1"/>
    <x v="1"/>
    <x v="5"/>
    <s v="November 14, 1985 (West Germany)"/>
    <n v="4.7"/>
    <n v="1400"/>
    <x v="127"/>
    <s v="Ben Zelig"/>
    <x v="444"/>
    <x v="0"/>
    <n v="20500000"/>
    <n v="14100000"/>
    <x v="171"/>
    <n v="91"/>
    <x v="2"/>
    <n v="-6400000"/>
    <s v="Loss"/>
    <x v="0"/>
    <s v="West Germany)"/>
  </r>
  <r>
    <x v="717"/>
    <x v="2"/>
    <x v="9"/>
    <x v="5"/>
    <s v="November 22, 1985 (United States)"/>
    <n v="6.5"/>
    <n v="3400"/>
    <x v="470"/>
    <s v="Thomas Meehan"/>
    <x v="260"/>
    <x v="7"/>
    <n v="20500000"/>
    <n v="13677222"/>
    <x v="167"/>
    <n v="89"/>
    <x v="2"/>
    <n v="-6822778"/>
    <s v="Loss"/>
    <x v="0"/>
    <s v="United States)"/>
  </r>
  <r>
    <x v="718"/>
    <x v="7"/>
    <x v="1"/>
    <x v="5"/>
    <s v="April 12, 1985 (United States)"/>
    <n v="6.3"/>
    <n v="23000"/>
    <x v="253"/>
    <s v="Stephen King"/>
    <x v="350"/>
    <x v="0"/>
    <n v="7000000"/>
    <n v="13086298"/>
    <x v="72"/>
    <n v="94"/>
    <x v="2"/>
    <n v="6086298"/>
    <s v="Profit"/>
    <x v="0"/>
    <s v="United States)"/>
  </r>
  <r>
    <x v="719"/>
    <x v="1"/>
    <x v="4"/>
    <x v="5"/>
    <s v="February 15, 1985 (United States)"/>
    <n v="6.6"/>
    <n v="8100"/>
    <x v="104"/>
    <s v="Terry Davis"/>
    <x v="390"/>
    <x v="0"/>
    <n v="20500000"/>
    <n v="12993175"/>
    <x v="7"/>
    <n v="107"/>
    <x v="2"/>
    <n v="-7506825"/>
    <s v="Loss"/>
    <x v="0"/>
    <s v="United States)"/>
  </r>
  <r>
    <x v="720"/>
    <x v="0"/>
    <x v="1"/>
    <x v="5"/>
    <s v="August 7, 1985 (United States)"/>
    <n v="7"/>
    <n v="31000"/>
    <x v="296"/>
    <s v="Neal Israel"/>
    <x v="339"/>
    <x v="0"/>
    <n v="8000000"/>
    <n v="12952019"/>
    <x v="293"/>
    <n v="108"/>
    <x v="1"/>
    <n v="4952019"/>
    <s v="Profit"/>
    <x v="0"/>
    <s v="United States)"/>
  </r>
  <r>
    <x v="721"/>
    <x v="1"/>
    <x v="4"/>
    <x v="5"/>
    <s v="June 7, 1985 (United States)"/>
    <n v="4.5"/>
    <n v="4800"/>
    <x v="14"/>
    <s v="Aaron Latham"/>
    <x v="14"/>
    <x v="0"/>
    <n v="19000000"/>
    <n v="12918858"/>
    <x v="4"/>
    <n v="115"/>
    <x v="2"/>
    <n v="-6081142"/>
    <s v="Loss"/>
    <x v="0"/>
    <s v="United States)"/>
  </r>
  <r>
    <x v="722"/>
    <x v="1"/>
    <x v="1"/>
    <x v="5"/>
    <s v="August 30, 1985 (United States)"/>
    <n v="5.9"/>
    <n v="953"/>
    <x v="133"/>
    <s v="Susan Isaacs"/>
    <x v="445"/>
    <x v="0"/>
    <n v="20500000"/>
    <n v="12531831"/>
    <x v="318"/>
    <n v="99"/>
    <x v="2"/>
    <n v="-7968169"/>
    <s v="Loss"/>
    <x v="0"/>
    <s v="United States)"/>
  </r>
  <r>
    <x v="723"/>
    <x v="1"/>
    <x v="5"/>
    <x v="5"/>
    <s v="October 11, 1985 (United States)"/>
    <n v="6.4"/>
    <n v="25000"/>
    <x v="471"/>
    <s v="Stephen King"/>
    <x v="380"/>
    <x v="0"/>
    <n v="7000000"/>
    <n v="12361866"/>
    <x v="72"/>
    <n v="95"/>
    <x v="2"/>
    <n v="5361866"/>
    <s v="Profit"/>
    <x v="0"/>
    <s v="United States)"/>
  </r>
  <r>
    <x v="724"/>
    <x v="7"/>
    <x v="0"/>
    <x v="5"/>
    <s v="December 20, 1985 (United States)"/>
    <n v="6.9"/>
    <n v="45000"/>
    <x v="370"/>
    <s v="Barry Longyear"/>
    <x v="240"/>
    <x v="0"/>
    <n v="40000000"/>
    <n v="12303411"/>
    <x v="10"/>
    <n v="108"/>
    <x v="2"/>
    <n v="-27696589"/>
    <s v="Loss"/>
    <x v="0"/>
    <s v="United States)"/>
  </r>
  <r>
    <x v="725"/>
    <x v="1"/>
    <x v="0"/>
    <x v="5"/>
    <s v="June 21, 1985 (United States)"/>
    <n v="6.2"/>
    <n v="24000"/>
    <x v="159"/>
    <s v="Colin Wilson"/>
    <x v="282"/>
    <x v="1"/>
    <n v="25000000"/>
    <n v="11603545"/>
    <x v="131"/>
    <n v="101"/>
    <x v="2"/>
    <n v="-13396455"/>
    <s v="Loss"/>
    <x v="0"/>
    <s v="United States)"/>
  </r>
  <r>
    <x v="726"/>
    <x v="7"/>
    <x v="1"/>
    <x v="5"/>
    <s v="April 26, 1985 (United States)"/>
    <n v="6.5"/>
    <n v="15000"/>
    <x v="472"/>
    <s v="Dennis Feldman"/>
    <x v="446"/>
    <x v="0"/>
    <n v="20500000"/>
    <n v="11528900"/>
    <x v="4"/>
    <n v="100"/>
    <x v="2"/>
    <n v="-8971100"/>
    <s v="Loss"/>
    <x v="0"/>
    <s v="United States)"/>
  </r>
  <r>
    <x v="727"/>
    <x v="1"/>
    <x v="1"/>
    <x v="5"/>
    <s v="October 25, 1985 (United States)"/>
    <n v="6.5"/>
    <n v="2900"/>
    <x v="155"/>
    <s v="Ralph Farquhar"/>
    <x v="447"/>
    <x v="0"/>
    <n v="3000000"/>
    <n v="11052713"/>
    <x v="319"/>
    <n v="97"/>
    <x v="2"/>
    <n v="8052713"/>
    <s v="Profit"/>
    <x v="0"/>
    <s v="United States)"/>
  </r>
  <r>
    <x v="728"/>
    <x v="7"/>
    <x v="0"/>
    <x v="5"/>
    <s v="May 3, 1985 (United States)"/>
    <n v="6.2"/>
    <n v="7000"/>
    <x v="339"/>
    <s v="Paul G. Hensler"/>
    <x v="448"/>
    <x v="0"/>
    <n v="20500000"/>
    <n v="10806919"/>
    <x v="1"/>
    <n v="101"/>
    <x v="2"/>
    <n v="-9693081"/>
    <s v="Loss"/>
    <x v="0"/>
    <s v="United States)"/>
  </r>
  <r>
    <x v="729"/>
    <x v="1"/>
    <x v="0"/>
    <x v="5"/>
    <s v="March 1, 1985 (United States)"/>
    <n v="5.3"/>
    <n v="7900"/>
    <x v="473"/>
    <s v="Steve Bing"/>
    <x v="41"/>
    <x v="0"/>
    <n v="2410000"/>
    <n v="10755447"/>
    <x v="239"/>
    <n v="100"/>
    <x v="2"/>
    <n v="8345447"/>
    <s v="Profit"/>
    <x v="0"/>
    <s v="United States)"/>
  </r>
  <r>
    <x v="730"/>
    <x v="0"/>
    <x v="1"/>
    <x v="5"/>
    <s v="April 19, 1985 (United States)"/>
    <n v="7.7"/>
    <n v="48000"/>
    <x v="58"/>
    <s v="Woody Allen"/>
    <x v="449"/>
    <x v="0"/>
    <n v="15000000"/>
    <n v="10631333"/>
    <x v="36"/>
    <n v="82"/>
    <x v="1"/>
    <n v="-4368667"/>
    <s v="Loss"/>
    <x v="0"/>
    <s v="United States)"/>
  </r>
  <r>
    <x v="731"/>
    <x v="7"/>
    <x v="1"/>
    <x v="5"/>
    <s v="April 19, 1985 (United States)"/>
    <n v="5.7"/>
    <n v="3800"/>
    <x v="359"/>
    <s v="Neal Israel"/>
    <x v="450"/>
    <x v="0"/>
    <n v="20500000"/>
    <n v="10627754"/>
    <x v="292"/>
    <n v="90"/>
    <x v="2"/>
    <n v="-9872246"/>
    <s v="Loss"/>
    <x v="0"/>
    <s v="United States)"/>
  </r>
  <r>
    <x v="732"/>
    <x v="1"/>
    <x v="1"/>
    <x v="5"/>
    <s v="October 11, 1985 (United States)"/>
    <n v="7.7"/>
    <n v="63000"/>
    <x v="25"/>
    <s v="Joseph Minion"/>
    <x v="451"/>
    <x v="0"/>
    <n v="4500000"/>
    <n v="10609321"/>
    <x v="146"/>
    <n v="97"/>
    <x v="1"/>
    <n v="6109321"/>
    <s v="Profit"/>
    <x v="0"/>
    <s v="United States)"/>
  </r>
  <r>
    <x v="733"/>
    <x v="1"/>
    <x v="0"/>
    <x v="5"/>
    <s v="August 30, 1985 (United States)"/>
    <n v="5.5"/>
    <n v="14000"/>
    <x v="302"/>
    <s v="Paul De Mielche"/>
    <x v="452"/>
    <x v="0"/>
    <n v="1000000"/>
    <n v="10499694"/>
    <x v="239"/>
    <n v="95"/>
    <x v="2"/>
    <n v="9499694"/>
    <s v="Profit"/>
    <x v="0"/>
    <s v="United States)"/>
  </r>
  <r>
    <x v="734"/>
    <x v="0"/>
    <x v="1"/>
    <x v="5"/>
    <s v="October 11, 1985 (United States)"/>
    <n v="7.1"/>
    <n v="42000"/>
    <x v="474"/>
    <s v="Savage Steve Holland"/>
    <x v="439"/>
    <x v="0"/>
    <n v="20500000"/>
    <n v="10297601"/>
    <x v="277"/>
    <n v="97"/>
    <x v="1"/>
    <n v="-10202399"/>
    <s v="Loss"/>
    <x v="0"/>
    <s v="United States)"/>
  </r>
  <r>
    <x v="735"/>
    <x v="1"/>
    <x v="1"/>
    <x v="5"/>
    <s v="February 8, 1985 (United States)"/>
    <n v="7"/>
    <n v="8200"/>
    <x v="170"/>
    <s v="Albert Brooks"/>
    <x v="147"/>
    <x v="0"/>
    <n v="20500000"/>
    <n v="10179000"/>
    <x v="146"/>
    <n v="91"/>
    <x v="1"/>
    <n v="-10321000"/>
    <s v="Loss"/>
    <x v="0"/>
    <s v="United States)"/>
  </r>
  <r>
    <x v="736"/>
    <x v="7"/>
    <x v="1"/>
    <x v="5"/>
    <s v="November 15, 1985 (United States)"/>
    <n v="5.5"/>
    <n v="14000"/>
    <x v="475"/>
    <s v="Dimitri Villard"/>
    <x v="453"/>
    <x v="0"/>
    <n v="3200000"/>
    <n v="10000000"/>
    <x v="320"/>
    <n v="94"/>
    <x v="2"/>
    <n v="6800000"/>
    <s v="Profit"/>
    <x v="0"/>
    <s v="United States)"/>
  </r>
  <r>
    <x v="737"/>
    <x v="1"/>
    <x v="4"/>
    <x v="5"/>
    <s v="December 18, 1985 (United States)"/>
    <n v="7.9"/>
    <n v="191000"/>
    <x v="99"/>
    <s v="Terry Gilliam"/>
    <x v="454"/>
    <x v="1"/>
    <n v="15000000"/>
    <n v="9949953"/>
    <x v="155"/>
    <n v="132"/>
    <x v="1"/>
    <n v="-5050047"/>
    <s v="Loss"/>
    <x v="0"/>
    <s v="United States)"/>
  </r>
  <r>
    <x v="738"/>
    <x v="0"/>
    <x v="3"/>
    <x v="5"/>
    <s v="July 12, 1985 (United States)"/>
    <n v="6.5"/>
    <n v="20000"/>
    <x v="136"/>
    <s v="Eric Luke"/>
    <x v="455"/>
    <x v="0"/>
    <n v="25000000"/>
    <n v="9873044"/>
    <x v="5"/>
    <n v="109"/>
    <x v="2"/>
    <n v="-15126956"/>
    <s v="Loss"/>
    <x v="0"/>
    <s v="United States)"/>
  </r>
  <r>
    <x v="739"/>
    <x v="0"/>
    <x v="3"/>
    <x v="5"/>
    <s v="September 27, 1985 (United States)"/>
    <n v="7"/>
    <n v="5600"/>
    <x v="316"/>
    <s v="Jeanne Rosenberg"/>
    <x v="456"/>
    <x v="0"/>
    <n v="20500000"/>
    <n v="9708373"/>
    <x v="167"/>
    <n v="101"/>
    <x v="1"/>
    <n v="-10791627"/>
    <s v="Loss"/>
    <x v="0"/>
    <s v="United States)"/>
  </r>
  <r>
    <x v="740"/>
    <x v="1"/>
    <x v="0"/>
    <x v="5"/>
    <s v="January 11, 1985 (United States)"/>
    <n v="6.1"/>
    <n v="4400"/>
    <x v="385"/>
    <s v="Jette Rinck"/>
    <x v="457"/>
    <x v="0"/>
    <n v="20500000"/>
    <n v="9369329"/>
    <x v="259"/>
    <n v="112"/>
    <x v="2"/>
    <n v="-11130671"/>
    <s v="Loss"/>
    <x v="0"/>
    <s v="United States)"/>
  </r>
  <r>
    <x v="741"/>
    <x v="7"/>
    <x v="2"/>
    <x v="5"/>
    <s v="October 11, 1985 (United States)"/>
    <n v="7.1"/>
    <n v="4400"/>
    <x v="112"/>
    <s v="Robert Getchell"/>
    <x v="179"/>
    <x v="0"/>
    <n v="20500000"/>
    <n v="9085049"/>
    <x v="266"/>
    <n v="115"/>
    <x v="1"/>
    <n v="-11414951"/>
    <s v="Loss"/>
    <x v="0"/>
    <s v="United States)"/>
  </r>
  <r>
    <x v="742"/>
    <x v="1"/>
    <x v="1"/>
    <x v="5"/>
    <s v="February 8, 1985 (United States)"/>
    <n v="6.5"/>
    <n v="5900"/>
    <x v="325"/>
    <s v="Noel Black"/>
    <x v="458"/>
    <x v="0"/>
    <n v="20500000"/>
    <n v="8692426"/>
    <x v="10"/>
    <n v="97"/>
    <x v="2"/>
    <n v="-11807574"/>
    <s v="Loss"/>
    <x v="0"/>
    <s v="United States)"/>
  </r>
  <r>
    <x v="743"/>
    <x v="0"/>
    <x v="1"/>
    <x v="5"/>
    <s v="July 19, 1985 (United States)"/>
    <n v="5.7"/>
    <n v="15000"/>
    <x v="274"/>
    <s v="Francis Veber"/>
    <x v="323"/>
    <x v="0"/>
    <n v="16000000"/>
    <n v="8645411"/>
    <x v="10"/>
    <n v="92"/>
    <x v="2"/>
    <n v="-7354589"/>
    <s v="Loss"/>
    <x v="0"/>
    <s v="United States)"/>
  </r>
  <r>
    <x v="744"/>
    <x v="1"/>
    <x v="6"/>
    <x v="5"/>
    <s v="November 8, 1985 (United States)"/>
    <n v="6.2"/>
    <n v="2200"/>
    <x v="476"/>
    <s v="S.E. Hinton"/>
    <x v="407"/>
    <x v="0"/>
    <n v="20500000"/>
    <n v="8630068"/>
    <x v="321"/>
    <n v="102"/>
    <x v="2"/>
    <n v="-11869932"/>
    <s v="Loss"/>
    <x v="0"/>
    <s v="United States)"/>
  </r>
  <r>
    <x v="745"/>
    <x v="1"/>
    <x v="1"/>
    <x v="5"/>
    <s v="June 14, 1985 (United States)"/>
    <n v="6.6"/>
    <n v="6600"/>
    <x v="477"/>
    <s v="Jim Kouf"/>
    <x v="250"/>
    <x v="0"/>
    <n v="20500000"/>
    <n v="8622757"/>
    <x v="9"/>
    <n v="90"/>
    <x v="2"/>
    <n v="-11877243"/>
    <s v="Loss"/>
    <x v="0"/>
    <s v="United States)"/>
  </r>
  <r>
    <x v="746"/>
    <x v="1"/>
    <x v="0"/>
    <x v="5"/>
    <s v="April 26, 1985 (United States)"/>
    <n v="5.7"/>
    <n v="1900"/>
    <x v="105"/>
    <s v="Elmore Leonard"/>
    <x v="9"/>
    <x v="0"/>
    <n v="22000000"/>
    <n v="8489518"/>
    <x v="1"/>
    <n v="109"/>
    <x v="2"/>
    <n v="-13510482"/>
    <s v="Loss"/>
    <x v="0"/>
    <s v="United States)"/>
  </r>
  <r>
    <x v="747"/>
    <x v="1"/>
    <x v="4"/>
    <x v="5"/>
    <s v="November 8, 1985 (United States)"/>
    <n v="6.5"/>
    <n v="1000"/>
    <x v="478"/>
    <s v="Colin Welland"/>
    <x v="2"/>
    <x v="0"/>
    <n v="8000000"/>
    <n v="8402424"/>
    <x v="322"/>
    <n v="111"/>
    <x v="2"/>
    <n v="402424"/>
    <s v="Profit"/>
    <x v="0"/>
    <s v="United States)"/>
  </r>
  <r>
    <x v="748"/>
    <x v="8"/>
    <x v="4"/>
    <x v="5"/>
    <s v="May 1, 1987 (United States)"/>
    <n v="7.6"/>
    <n v="19000"/>
    <x v="479"/>
    <s v="Reidar JÃ¶nsson"/>
    <x v="459"/>
    <x v="12"/>
    <n v="20500000"/>
    <n v="8349284"/>
    <x v="323"/>
    <n v="101"/>
    <x v="1"/>
    <n v="-12150716"/>
    <s v="Loss"/>
    <x v="0"/>
    <s v="United States)"/>
  </r>
  <r>
    <x v="749"/>
    <x v="0"/>
    <x v="9"/>
    <x v="5"/>
    <s v="June 14, 1985 (United States)"/>
    <n v="6.3"/>
    <n v="12000"/>
    <x v="480"/>
    <s v="David Ambrose"/>
    <x v="460"/>
    <x v="1"/>
    <n v="20500000"/>
    <n v="7840873"/>
    <x v="5"/>
    <n v="99"/>
    <x v="2"/>
    <n v="-12659127"/>
    <s v="Loss"/>
    <x v="0"/>
    <s v="United States)"/>
  </r>
  <r>
    <x v="750"/>
    <x v="1"/>
    <x v="0"/>
    <x v="5"/>
    <s v="January 17, 1986 (United States)"/>
    <n v="7.2"/>
    <n v="28000"/>
    <x v="481"/>
    <s v="Djordje Milicevic"/>
    <x v="230"/>
    <x v="0"/>
    <n v="9000000"/>
    <n v="7683620"/>
    <x v="131"/>
    <n v="111"/>
    <x v="1"/>
    <n v="-1316380"/>
    <s v="Loss"/>
    <x v="0"/>
    <s v="United States)"/>
  </r>
  <r>
    <x v="751"/>
    <x v="2"/>
    <x v="10"/>
    <x v="5"/>
    <s v="March 22, 1985 (United States)"/>
    <n v="7.3"/>
    <n v="2600"/>
    <x v="95"/>
    <s v="Larry DiTillio"/>
    <x v="461"/>
    <x v="0"/>
    <n v="2000000"/>
    <n v="7660857"/>
    <x v="324"/>
    <n v="100"/>
    <x v="1"/>
    <n v="5660857"/>
    <s v="Profit"/>
    <x v="0"/>
    <s v="United States)"/>
  </r>
  <r>
    <x v="752"/>
    <x v="1"/>
    <x v="0"/>
    <x v="5"/>
    <s v="February 22, 1985 (United States)"/>
    <n v="6.5"/>
    <n v="11000"/>
    <x v="1"/>
    <s v="Ron Koslow"/>
    <x v="462"/>
    <x v="0"/>
    <n v="8000000"/>
    <n v="7562164"/>
    <x v="1"/>
    <n v="115"/>
    <x v="2"/>
    <n v="-437836"/>
    <s v="Loss"/>
    <x v="0"/>
    <s v="United States)"/>
  </r>
  <r>
    <x v="753"/>
    <x v="0"/>
    <x v="4"/>
    <x v="5"/>
    <s v="January 24, 1986 (United States)"/>
    <n v="7.5"/>
    <n v="4300"/>
    <x v="482"/>
    <s v="Horton Foote"/>
    <x v="463"/>
    <x v="0"/>
    <n v="20500000"/>
    <n v="7491903"/>
    <x v="325"/>
    <n v="108"/>
    <x v="1"/>
    <n v="-13008097"/>
    <s v="Loss"/>
    <x v="0"/>
    <s v="United States)"/>
  </r>
  <r>
    <x v="754"/>
    <x v="0"/>
    <x v="1"/>
    <x v="5"/>
    <s v="November 8, 1985 (United States)"/>
    <n v="5"/>
    <n v="6900"/>
    <x v="483"/>
    <s v="Rudy De Luca"/>
    <x v="462"/>
    <x v="21"/>
    <n v="3000000"/>
    <n v="7196872"/>
    <x v="326"/>
    <n v="93"/>
    <x v="2"/>
    <n v="4196872"/>
    <s v="Profit"/>
    <x v="0"/>
    <s v="United States)"/>
  </r>
  <r>
    <x v="755"/>
    <x v="7"/>
    <x v="0"/>
    <x v="5"/>
    <s v="July 3, 1985 (United States)"/>
    <n v="5.0999999999999996"/>
    <n v="39000"/>
    <x v="23"/>
    <s v="Robert E. Howard"/>
    <x v="167"/>
    <x v="0"/>
    <n v="17900000"/>
    <n v="6951415"/>
    <x v="72"/>
    <n v="89"/>
    <x v="2"/>
    <n v="-10948585"/>
    <s v="Loss"/>
    <x v="0"/>
    <s v="United States)"/>
  </r>
  <r>
    <x v="756"/>
    <x v="2"/>
    <x v="10"/>
    <x v="5"/>
    <s v="May 24, 1985 (United States)"/>
    <n v="6.9"/>
    <n v="207"/>
    <x v="484"/>
    <s v="Heywood Kling"/>
    <x v="464"/>
    <x v="0"/>
    <n v="20500000"/>
    <n v="6565359"/>
    <x v="327"/>
    <n v="72"/>
    <x v="2"/>
    <n v="-13934641"/>
    <s v="Loss"/>
    <x v="0"/>
    <s v="United States)"/>
  </r>
  <r>
    <x v="757"/>
    <x v="0"/>
    <x v="1"/>
    <x v="5"/>
    <s v="April 12, 1985 (United States)"/>
    <n v="6"/>
    <n v="10000"/>
    <x v="485"/>
    <s v="Amy Spies"/>
    <x v="465"/>
    <x v="0"/>
    <n v="20500000"/>
    <n v="6326051"/>
    <x v="259"/>
    <n v="90"/>
    <x v="2"/>
    <n v="-14173949"/>
    <s v="Loss"/>
    <x v="0"/>
    <s v="United States)"/>
  </r>
  <r>
    <x v="758"/>
    <x v="1"/>
    <x v="4"/>
    <x v="5"/>
    <s v="September 20, 1985 (United States)"/>
    <n v="6"/>
    <n v="2800"/>
    <x v="261"/>
    <s v="David Hare"/>
    <x v="103"/>
    <x v="1"/>
    <n v="10000000"/>
    <n v="6148000"/>
    <x v="328"/>
    <n v="121"/>
    <x v="2"/>
    <n v="-3852000"/>
    <s v="Loss"/>
    <x v="0"/>
    <s v="United States)"/>
  </r>
  <r>
    <x v="759"/>
    <x v="0"/>
    <x v="1"/>
    <x v="5"/>
    <s v="May 10, 1985 (United States)"/>
    <n v="6.5"/>
    <n v="2100"/>
    <x v="353"/>
    <s v="Hugh Wilson"/>
    <x v="244"/>
    <x v="0"/>
    <n v="20500000"/>
    <n v="6090497"/>
    <x v="5"/>
    <n v="88"/>
    <x v="2"/>
    <n v="-14409503"/>
    <s v="Loss"/>
    <x v="0"/>
    <s v="United States)"/>
  </r>
  <r>
    <x v="760"/>
    <x v="1"/>
    <x v="1"/>
    <x v="5"/>
    <s v="February 8, 1985 (United States)"/>
    <n v="6.9"/>
    <n v="4100"/>
    <x v="486"/>
    <s v="Charles Purpura"/>
    <x v="11"/>
    <x v="0"/>
    <n v="20500000"/>
    <n v="6070794"/>
    <x v="266"/>
    <n v="104"/>
    <x v="2"/>
    <n v="-14429206"/>
    <s v="Loss"/>
    <x v="0"/>
    <s v="United States)"/>
  </r>
  <r>
    <x v="761"/>
    <x v="1"/>
    <x v="0"/>
    <x v="5"/>
    <s v="May 3, 1985 (United States)"/>
    <n v="4.4000000000000004"/>
    <n v="3900"/>
    <x v="487"/>
    <s v="Charles Robert Carner"/>
    <x v="466"/>
    <x v="0"/>
    <n v="20500000"/>
    <n v="5730596"/>
    <x v="17"/>
    <n v="90"/>
    <x v="2"/>
    <n v="-14769404"/>
    <s v="Loss"/>
    <x v="0"/>
    <s v="United States)"/>
  </r>
  <r>
    <x v="762"/>
    <x v="1"/>
    <x v="0"/>
    <x v="5"/>
    <s v="January 11, 1985 (United States)"/>
    <n v="4.8"/>
    <n v="1400"/>
    <x v="295"/>
    <s v="Robert Vincent O'Neil"/>
    <x v="444"/>
    <x v="0"/>
    <n v="20500000"/>
    <n v="5622787"/>
    <x v="329"/>
    <n v="93"/>
    <x v="2"/>
    <n v="-14877213"/>
    <s v="Loss"/>
    <x v="0"/>
    <s v="United States)"/>
  </r>
  <r>
    <x v="763"/>
    <x v="1"/>
    <x v="1"/>
    <x v="5"/>
    <s v="September 20, 1985 (United States)"/>
    <n v="6.2"/>
    <n v="3000"/>
    <x v="177"/>
    <s v="Jeremy Leven"/>
    <x v="61"/>
    <x v="0"/>
    <n v="20500000"/>
    <n v="5349607"/>
    <x v="31"/>
    <n v="107"/>
    <x v="2"/>
    <n v="-15150393"/>
    <s v="Loss"/>
    <x v="0"/>
    <s v="United States)"/>
  </r>
  <r>
    <x v="764"/>
    <x v="7"/>
    <x v="3"/>
    <x v="5"/>
    <s v="March 29, 1985 (United States)"/>
    <n v="5.3"/>
    <n v="2100"/>
    <x v="32"/>
    <s v="Andrew Birkin"/>
    <x v="25"/>
    <x v="1"/>
    <n v="22000000"/>
    <n v="5111099"/>
    <x v="64"/>
    <n v="114"/>
    <x v="2"/>
    <n v="-16888901"/>
    <s v="Loss"/>
    <x v="0"/>
    <s v="United States)"/>
  </r>
  <r>
    <x v="765"/>
    <x v="3"/>
    <x v="5"/>
    <x v="5"/>
    <s v="July 19, 1985 (United States)"/>
    <n v="7.1"/>
    <n v="65000"/>
    <x v="206"/>
    <s v="George A. Romero"/>
    <x v="467"/>
    <x v="0"/>
    <n v="3500000"/>
    <n v="5000000"/>
    <x v="122"/>
    <n v="101"/>
    <x v="1"/>
    <n v="1500000"/>
    <s v="Profit"/>
    <x v="0"/>
    <s v="United States)"/>
  </r>
  <r>
    <x v="766"/>
    <x v="2"/>
    <x v="10"/>
    <x v="5"/>
    <s v="November 15, 1985 (United States)"/>
    <n v="6.9"/>
    <n v="1100"/>
    <x v="484"/>
    <s v="Jean Chalopin"/>
    <x v="468"/>
    <x v="0"/>
    <n v="20500000"/>
    <n v="4889971"/>
    <x v="330"/>
    <n v="85"/>
    <x v="2"/>
    <n v="-15610029"/>
    <s v="Loss"/>
    <x v="0"/>
    <s v="United States)"/>
  </r>
  <r>
    <x v="767"/>
    <x v="0"/>
    <x v="0"/>
    <x v="5"/>
    <s v="May 2, 1986 (United States)"/>
    <n v="5.7"/>
    <n v="16000"/>
    <x v="488"/>
    <s v="See-Yuen Ng"/>
    <x v="469"/>
    <x v="0"/>
    <n v="20500000"/>
    <n v="4662137"/>
    <x v="331"/>
    <n v="85"/>
    <x v="2"/>
    <n v="-15837863"/>
    <s v="Loss"/>
    <x v="0"/>
    <s v="United States)"/>
  </r>
  <r>
    <x v="768"/>
    <x v="1"/>
    <x v="6"/>
    <x v="5"/>
    <s v="February 15, 1985 (United States)"/>
    <n v="6.1"/>
    <n v="3800"/>
    <x v="470"/>
    <s v="John Katzenbach"/>
    <x v="107"/>
    <x v="0"/>
    <n v="7000000"/>
    <n v="4349446"/>
    <x v="274"/>
    <n v="103"/>
    <x v="2"/>
    <n v="-2650554"/>
    <s v="Loss"/>
    <x v="0"/>
    <s v="United States)"/>
  </r>
  <r>
    <x v="769"/>
    <x v="1"/>
    <x v="0"/>
    <x v="5"/>
    <s v="June 1, 1985 (Japan)"/>
    <n v="8.1999999999999993"/>
    <n v="117000"/>
    <x v="489"/>
    <s v="Akira Kurosawa"/>
    <x v="470"/>
    <x v="24"/>
    <n v="11500000"/>
    <n v="4164283"/>
    <x v="332"/>
    <n v="162"/>
    <x v="1"/>
    <n v="-7335717"/>
    <s v="Loss"/>
    <x v="0"/>
    <s v="Japan)"/>
  </r>
  <r>
    <x v="770"/>
    <x v="0"/>
    <x v="0"/>
    <x v="5"/>
    <s v="August 9, 1985 (United States)"/>
    <n v="6"/>
    <n v="5500"/>
    <x v="490"/>
    <s v="Jonathan R. Betuel"/>
    <x v="471"/>
    <x v="0"/>
    <n v="20500000"/>
    <n v="4122748"/>
    <x v="229"/>
    <n v="94"/>
    <x v="2"/>
    <n v="-16377252"/>
    <s v="Loss"/>
    <x v="0"/>
    <s v="United States)"/>
  </r>
  <r>
    <x v="771"/>
    <x v="0"/>
    <x v="0"/>
    <x v="5"/>
    <s v="August 23, 1985 (United States)"/>
    <n v="6.2"/>
    <n v="6100"/>
    <x v="95"/>
    <s v="Reuben Bercovitch"/>
    <x v="472"/>
    <x v="24"/>
    <n v="2000000"/>
    <n v="4116395"/>
    <x v="333"/>
    <n v="87"/>
    <x v="2"/>
    <n v="2116395"/>
    <s v="Profit"/>
    <x v="0"/>
    <s v="United States)"/>
  </r>
  <r>
    <x v="772"/>
    <x v="7"/>
    <x v="1"/>
    <x v="5"/>
    <s v="July 26, 1985 (United States)"/>
    <n v="6.3"/>
    <n v="4600"/>
    <x v="491"/>
    <s v="Cary Medoway"/>
    <x v="473"/>
    <x v="0"/>
    <n v="20500000"/>
    <n v="3852271"/>
    <x v="334"/>
    <n v="90"/>
    <x v="2"/>
    <n v="-16647729"/>
    <s v="Loss"/>
    <x v="0"/>
    <s v="United States)"/>
  </r>
  <r>
    <x v="773"/>
    <x v="7"/>
    <x v="1"/>
    <x v="5"/>
    <s v="February 15, 1985 (United States)"/>
    <n v="6"/>
    <n v="3700"/>
    <x v="92"/>
    <s v="James Gregory Kingston"/>
    <x v="313"/>
    <x v="0"/>
    <n v="20500000"/>
    <n v="3594997"/>
    <x v="335"/>
    <n v="102"/>
    <x v="2"/>
    <n v="-16905003"/>
    <s v="Loss"/>
    <x v="0"/>
    <s v="United States)"/>
  </r>
  <r>
    <x v="774"/>
    <x v="7"/>
    <x v="7"/>
    <x v="5"/>
    <s v="August 16, 1985 (United States)"/>
    <n v="5.3"/>
    <n v="2900"/>
    <x v="306"/>
    <s v="Lloyd Fonvielle"/>
    <x v="474"/>
    <x v="1"/>
    <n v="13000000"/>
    <n v="3558669"/>
    <x v="262"/>
    <n v="118"/>
    <x v="2"/>
    <n v="-9441331"/>
    <s v="Loss"/>
    <x v="0"/>
    <s v="United States)"/>
  </r>
  <r>
    <x v="775"/>
    <x v="7"/>
    <x v="1"/>
    <x v="5"/>
    <s v="January 3, 1986 (United States)"/>
    <n v="5.4"/>
    <n v="1400"/>
    <x v="202"/>
    <s v="Ken Finkleman"/>
    <x v="475"/>
    <x v="0"/>
    <n v="20500000"/>
    <n v="3393807"/>
    <x v="336"/>
    <n v="90"/>
    <x v="2"/>
    <n v="-17106193"/>
    <s v="Loss"/>
    <x v="0"/>
    <s v="United States)"/>
  </r>
  <r>
    <x v="776"/>
    <x v="0"/>
    <x v="10"/>
    <x v="5"/>
    <s v="November 22, 1985 (United States)"/>
    <n v="6.5"/>
    <n v="2100"/>
    <x v="492"/>
    <s v="Jeffrey Scott"/>
    <x v="476"/>
    <x v="10"/>
    <n v="15000000"/>
    <n v="3360800"/>
    <x v="337"/>
    <n v="100"/>
    <x v="2"/>
    <n v="-11639200"/>
    <s v="Loss"/>
    <x v="0"/>
    <s v="United States)"/>
  </r>
  <r>
    <x v="777"/>
    <x v="1"/>
    <x v="1"/>
    <x v="5"/>
    <s v="April 12, 1985 (United States)"/>
    <n v="5.3"/>
    <n v="2200"/>
    <x v="493"/>
    <s v="Lindsay Harrison"/>
    <x v="477"/>
    <x v="0"/>
    <n v="20500000"/>
    <n v="3333306"/>
    <x v="259"/>
    <n v="94"/>
    <x v="2"/>
    <n v="-17166694"/>
    <s v="Loss"/>
    <x v="0"/>
    <s v="United States)"/>
  </r>
  <r>
    <x v="778"/>
    <x v="7"/>
    <x v="0"/>
    <x v="5"/>
    <s v="July 19, 1985 (United States)"/>
    <n v="6.6"/>
    <n v="9200"/>
    <x v="146"/>
    <s v="Mark Rosenthal"/>
    <x v="354"/>
    <x v="0"/>
    <n v="20500000"/>
    <n v="3099497"/>
    <x v="338"/>
    <n v="96"/>
    <x v="2"/>
    <n v="-17400503"/>
    <s v="Loss"/>
    <x v="0"/>
    <s v="United States)"/>
  </r>
  <r>
    <x v="779"/>
    <x v="0"/>
    <x v="4"/>
    <x v="5"/>
    <s v="May 10, 1985 (United States)"/>
    <n v="4.0999999999999996"/>
    <n v="434"/>
    <x v="358"/>
    <s v="Adam Friedman"/>
    <x v="478"/>
    <x v="0"/>
    <n v="2000000"/>
    <n v="2864844"/>
    <x v="339"/>
    <n v="92"/>
    <x v="2"/>
    <n v="864844"/>
    <s v="Profit"/>
    <x v="0"/>
    <s v="United States)"/>
  </r>
  <r>
    <x v="780"/>
    <x v="7"/>
    <x v="1"/>
    <x v="5"/>
    <s v="November 22, 1985 (United States)"/>
    <n v="4.5999999999999996"/>
    <n v="1200"/>
    <x v="494"/>
    <s v="Steven Horowitz"/>
    <x v="191"/>
    <x v="0"/>
    <n v="20500000"/>
    <n v="2685453"/>
    <x v="340"/>
    <n v="98"/>
    <x v="2"/>
    <n v="-17814547"/>
    <s v="Loss"/>
    <x v="0"/>
    <s v="United States)"/>
  </r>
  <r>
    <x v="781"/>
    <x v="0"/>
    <x v="1"/>
    <x v="5"/>
    <s v="September 27, 1985 (United States)"/>
    <n v="5.4"/>
    <n v="993"/>
    <x v="289"/>
    <s v="Jack Finney"/>
    <x v="479"/>
    <x v="0"/>
    <n v="20500000"/>
    <n v="2564278"/>
    <x v="132"/>
    <n v="98"/>
    <x v="2"/>
    <n v="-17935722"/>
    <s v="Loss"/>
    <x v="0"/>
    <s v="United States)"/>
  </r>
  <r>
    <x v="782"/>
    <x v="7"/>
    <x v="2"/>
    <x v="5"/>
    <s v="September 27, 1985 (United States)"/>
    <n v="6.7"/>
    <n v="861"/>
    <x v="396"/>
    <s v="Peter Maas"/>
    <x v="8"/>
    <x v="0"/>
    <n v="20500000"/>
    <n v="2507995"/>
    <x v="72"/>
    <n v="112"/>
    <x v="2"/>
    <n v="-17992005"/>
    <s v="Loss"/>
    <x v="0"/>
    <s v="United States)"/>
  </r>
  <r>
    <x v="783"/>
    <x v="1"/>
    <x v="4"/>
    <x v="5"/>
    <s v="March 7, 1986 (United States)"/>
    <n v="7"/>
    <n v="5500"/>
    <x v="495"/>
    <s v="Jane Rule"/>
    <x v="480"/>
    <x v="0"/>
    <n v="1250000"/>
    <n v="2492088"/>
    <x v="341"/>
    <n v="91"/>
    <x v="1"/>
    <n v="1242088"/>
    <s v="Profit"/>
    <x v="0"/>
    <s v="United States)"/>
  </r>
  <r>
    <x v="784"/>
    <x v="1"/>
    <x v="1"/>
    <x v="5"/>
    <s v="April 4, 1986 (United States)"/>
    <n v="6.9"/>
    <n v="15000"/>
    <x v="425"/>
    <s v="Hanif Kureishi"/>
    <x v="481"/>
    <x v="1"/>
    <n v="20500000"/>
    <n v="2455535"/>
    <x v="342"/>
    <n v="97"/>
    <x v="2"/>
    <n v="-18044465"/>
    <s v="Loss"/>
    <x v="0"/>
    <s v="United States)"/>
  </r>
  <r>
    <x v="785"/>
    <x v="1"/>
    <x v="5"/>
    <x v="5"/>
    <s v="March 7, 1986 (United States)"/>
    <n v="5.3"/>
    <n v="4000"/>
    <x v="496"/>
    <s v="John McTiernan"/>
    <x v="149"/>
    <x v="0"/>
    <n v="20500000"/>
    <n v="2278264"/>
    <x v="343"/>
    <n v="91"/>
    <x v="2"/>
    <n v="-18221736"/>
    <s v="Loss"/>
    <x v="0"/>
    <s v="United States)"/>
  </r>
  <r>
    <x v="786"/>
    <x v="1"/>
    <x v="2"/>
    <x v="5"/>
    <s v="August 9, 1985 (United States)"/>
    <n v="6.7"/>
    <n v="2500"/>
    <x v="62"/>
    <s v="Shelagh Delaney"/>
    <x v="482"/>
    <x v="1"/>
    <n v="20500000"/>
    <n v="2174622"/>
    <x v="121"/>
    <n v="96"/>
    <x v="2"/>
    <n v="-18325378"/>
    <s v="Loss"/>
    <x v="0"/>
    <s v="United States)"/>
  </r>
  <r>
    <x v="787"/>
    <x v="0"/>
    <x v="1"/>
    <x v="5"/>
    <s v="February 14, 1986 (United States)"/>
    <n v="6.9"/>
    <n v="726"/>
    <x v="119"/>
    <s v="Russell Hoban"/>
    <x v="483"/>
    <x v="1"/>
    <n v="20500000"/>
    <n v="2156772"/>
    <x v="344"/>
    <n v="97"/>
    <x v="2"/>
    <n v="-18343228"/>
    <s v="Loss"/>
    <x v="0"/>
    <s v="United States)"/>
  </r>
  <r>
    <x v="788"/>
    <x v="1"/>
    <x v="4"/>
    <x v="5"/>
    <s v="October 18, 1985 (United States)"/>
    <n v="6.8"/>
    <n v="25000"/>
    <x v="497"/>
    <s v="Craig Harrison"/>
    <x v="484"/>
    <x v="18"/>
    <n v="1000000"/>
    <n v="2123135"/>
    <x v="345"/>
    <n v="91"/>
    <x v="2"/>
    <n v="1123135"/>
    <s v="Profit"/>
    <x v="0"/>
    <s v="United States)"/>
  </r>
  <r>
    <x v="789"/>
    <x v="7"/>
    <x v="1"/>
    <x v="5"/>
    <s v="April 25, 1986 (United States)"/>
    <n v="6.6"/>
    <n v="3400"/>
    <x v="498"/>
    <s v="Coline Serreau"/>
    <x v="485"/>
    <x v="8"/>
    <n v="20500000"/>
    <n v="2052466"/>
    <x v="346"/>
    <n v="106"/>
    <x v="2"/>
    <n v="-18447534"/>
    <s v="Loss"/>
    <x v="0"/>
    <s v="United States)"/>
  </r>
  <r>
    <x v="790"/>
    <x v="8"/>
    <x v="1"/>
    <x v="5"/>
    <s v="October 18, 1985 (United States)"/>
    <n v="7.2"/>
    <n v="59000"/>
    <x v="499"/>
    <s v="H.P. Lovecraft"/>
    <x v="486"/>
    <x v="0"/>
    <n v="900000"/>
    <n v="2023414"/>
    <x v="242"/>
    <n v="104"/>
    <x v="1"/>
    <n v="1123414"/>
    <s v="Profit"/>
    <x v="0"/>
    <s v="United States)"/>
  </r>
  <r>
    <x v="791"/>
    <x v="1"/>
    <x v="4"/>
    <x v="5"/>
    <s v="August 23, 1985 (United States)"/>
    <n v="6.1"/>
    <n v="2300"/>
    <x v="500"/>
    <s v="Hal Barwood"/>
    <x v="329"/>
    <x v="0"/>
    <n v="20500000"/>
    <n v="1918117"/>
    <x v="292"/>
    <n v="99"/>
    <x v="2"/>
    <n v="-18581883"/>
    <s v="Loss"/>
    <x v="0"/>
    <s v="United States)"/>
  </r>
  <r>
    <x v="792"/>
    <x v="7"/>
    <x v="1"/>
    <x v="5"/>
    <s v="March 29, 1985 (United States)"/>
    <n v="4.5"/>
    <n v="1000"/>
    <x v="264"/>
    <s v="Neil Simon"/>
    <x v="233"/>
    <x v="0"/>
    <n v="20500000"/>
    <n v="1878561"/>
    <x v="8"/>
    <n v="105"/>
    <x v="2"/>
    <n v="-18621439"/>
    <s v="Loss"/>
    <x v="0"/>
    <s v="United States)"/>
  </r>
  <r>
    <x v="793"/>
    <x v="7"/>
    <x v="4"/>
    <x v="5"/>
    <s v="August 16, 1985 (United States)"/>
    <n v="6.5"/>
    <n v="5700"/>
    <x v="158"/>
    <s v="Steve Tesich"/>
    <x v="487"/>
    <x v="0"/>
    <n v="20500000"/>
    <n v="1420355"/>
    <x v="347"/>
    <n v="113"/>
    <x v="2"/>
    <n v="-19079645"/>
    <s v="Loss"/>
    <x v="0"/>
    <s v="United States)"/>
  </r>
  <r>
    <x v="794"/>
    <x v="1"/>
    <x v="0"/>
    <x v="5"/>
    <s v="March 1, 1985 (United States)"/>
    <n v="5.2"/>
    <n v="487"/>
    <x v="501"/>
    <s v="Michael Jacobs"/>
    <x v="19"/>
    <x v="0"/>
    <n v="20500000"/>
    <n v="1381091"/>
    <x v="348"/>
    <n v="87"/>
    <x v="2"/>
    <n v="-19118909"/>
    <s v="Loss"/>
    <x v="0"/>
    <s v="United States)"/>
  </r>
  <r>
    <x v="795"/>
    <x v="0"/>
    <x v="3"/>
    <x v="5"/>
    <s v="March 15, 1985 (United States)"/>
    <n v="5.5"/>
    <n v="1200"/>
    <x v="118"/>
    <s v="Ernest K. Gann"/>
    <x v="58"/>
    <x v="0"/>
    <n v="20500000"/>
    <n v="1304192"/>
    <x v="32"/>
    <n v="96"/>
    <x v="2"/>
    <n v="-19195808"/>
    <s v="Loss"/>
    <x v="0"/>
    <s v="United States)"/>
  </r>
  <r>
    <x v="796"/>
    <x v="1"/>
    <x v="4"/>
    <x v="5"/>
    <s v="July 19, 1985 (United States)"/>
    <n v="6.8"/>
    <n v="1400"/>
    <x v="502"/>
    <s v="David Hare"/>
    <x v="488"/>
    <x v="1"/>
    <n v="20500000"/>
    <n v="1299985"/>
    <x v="349"/>
    <n v="102"/>
    <x v="2"/>
    <n v="-19200015"/>
    <s v="Loss"/>
    <x v="0"/>
    <s v="United States)"/>
  </r>
  <r>
    <x v="797"/>
    <x v="7"/>
    <x v="3"/>
    <x v="5"/>
    <s v="April 18, 1986 (United States)"/>
    <n v="6.1"/>
    <n v="2300"/>
    <x v="503"/>
    <s v="Dick Clement"/>
    <x v="20"/>
    <x v="1"/>
    <n v="20500000"/>
    <n v="1256862"/>
    <x v="62"/>
    <n v="115"/>
    <x v="2"/>
    <n v="-19243138"/>
    <s v="Loss"/>
    <x v="0"/>
    <s v="United States)"/>
  </r>
  <r>
    <x v="798"/>
    <x v="0"/>
    <x v="2"/>
    <x v="5"/>
    <s v="October 4, 1985 (United States)"/>
    <n v="6.8"/>
    <n v="1500"/>
    <x v="504"/>
    <s v="Dennis Potter"/>
    <x v="489"/>
    <x v="1"/>
    <n v="20500000"/>
    <n v="1215923"/>
    <x v="350"/>
    <n v="94"/>
    <x v="2"/>
    <n v="-19284077"/>
    <s v="Loss"/>
    <x v="0"/>
    <s v="United States)"/>
  </r>
  <r>
    <x v="799"/>
    <x v="1"/>
    <x v="0"/>
    <x v="5"/>
    <s v="March 15, 1985 (United States)"/>
    <n v="4.5"/>
    <n v="1800"/>
    <x v="505"/>
    <s v="Paul Donovan"/>
    <x v="490"/>
    <x v="7"/>
    <n v="20500000"/>
    <n v="1057064"/>
    <x v="259"/>
    <n v="88"/>
    <x v="2"/>
    <n v="-19442936"/>
    <s v="Loss"/>
    <x v="0"/>
    <s v="United States)"/>
  </r>
  <r>
    <x v="800"/>
    <x v="1"/>
    <x v="0"/>
    <x v="5"/>
    <s v="August 23, 1985 (United States)"/>
    <n v="5.7"/>
    <n v="4200"/>
    <x v="240"/>
    <s v="James Glickenhaus"/>
    <x v="491"/>
    <x v="13"/>
    <n v="5000000"/>
    <n v="981817"/>
    <x v="351"/>
    <n v="91"/>
    <x v="2"/>
    <n v="-4018183"/>
    <s v="Loss"/>
    <x v="0"/>
    <s v="United States)"/>
  </r>
  <r>
    <x v="801"/>
    <x v="2"/>
    <x v="10"/>
    <x v="5"/>
    <s v="July 26, 1985 (United States)"/>
    <n v="7.4"/>
    <n v="2700"/>
    <x v="506"/>
    <s v="Susan Shadburne"/>
    <x v="492"/>
    <x v="0"/>
    <n v="20500000"/>
    <n v="849915"/>
    <x v="352"/>
    <n v="86"/>
    <x v="1"/>
    <n v="-19650085"/>
    <s v="Loss"/>
    <x v="0"/>
    <s v="United States)"/>
  </r>
  <r>
    <x v="802"/>
    <x v="1"/>
    <x v="4"/>
    <x v="5"/>
    <s v="May 14, 1986 (France)"/>
    <n v="6.1"/>
    <n v="2400"/>
    <x v="12"/>
    <s v="Sam Shepard"/>
    <x v="253"/>
    <x v="0"/>
    <n v="20500000"/>
    <n v="836156"/>
    <x v="67"/>
    <n v="106"/>
    <x v="2"/>
    <n v="-19663844"/>
    <s v="Loss"/>
    <x v="0"/>
    <s v="France)"/>
  </r>
  <r>
    <x v="803"/>
    <x v="0"/>
    <x v="14"/>
    <x v="5"/>
    <s v="November 21, 1986 (United States)"/>
    <n v="6.5"/>
    <n v="2100"/>
    <x v="293"/>
    <s v="Martin Stellman"/>
    <x v="493"/>
    <x v="1"/>
    <n v="20500000"/>
    <n v="750000"/>
    <x v="353"/>
    <n v="96"/>
    <x v="2"/>
    <n v="-19750000"/>
    <s v="Loss"/>
    <x v="0"/>
    <s v="United States)"/>
  </r>
  <r>
    <x v="804"/>
    <x v="1"/>
    <x v="4"/>
    <x v="5"/>
    <s v="November 22, 1985 (United States)"/>
    <n v="4.0999999999999996"/>
    <n v="243"/>
    <x v="252"/>
    <s v="Richard Brooks"/>
    <x v="208"/>
    <x v="0"/>
    <n v="7000000"/>
    <n v="618847"/>
    <x v="17"/>
    <n v="96"/>
    <x v="2"/>
    <n v="-6381153"/>
    <s v="Loss"/>
    <x v="0"/>
    <s v="United States)"/>
  </r>
  <r>
    <x v="805"/>
    <x v="1"/>
    <x v="2"/>
    <x v="5"/>
    <s v="September 20, 1985 (United States)"/>
    <n v="8"/>
    <n v="10000"/>
    <x v="27"/>
    <s v="Paul Schrader"/>
    <x v="494"/>
    <x v="0"/>
    <n v="5000000"/>
    <n v="569996"/>
    <x v="108"/>
    <n v="120"/>
    <x v="1"/>
    <n v="-4430004"/>
    <s v="Loss"/>
    <x v="0"/>
    <s v="United States)"/>
  </r>
  <r>
    <x v="806"/>
    <x v="0"/>
    <x v="0"/>
    <x v="5"/>
    <s v="September 27, 1985 (United States)"/>
    <n v="5.9"/>
    <n v="934"/>
    <x v="507"/>
    <s v="Ronald Bass"/>
    <x v="495"/>
    <x v="0"/>
    <n v="20500000"/>
    <n v="561548"/>
    <x v="17"/>
    <n v="95"/>
    <x v="2"/>
    <n v="-19938452"/>
    <s v="Loss"/>
    <x v="0"/>
    <s v="United States)"/>
  </r>
  <r>
    <x v="807"/>
    <x v="1"/>
    <x v="1"/>
    <x v="5"/>
    <s v="September 20, 1985 (United States)"/>
    <n v="6.6"/>
    <n v="545"/>
    <x v="189"/>
    <s v="Mordecai Richler"/>
    <x v="299"/>
    <x v="7"/>
    <n v="20500000"/>
    <n v="542420"/>
    <x v="354"/>
    <n v="119"/>
    <x v="2"/>
    <n v="-19957580"/>
    <s v="Loss"/>
    <x v="0"/>
    <s v="United States)"/>
  </r>
  <r>
    <x v="808"/>
    <x v="3"/>
    <x v="1"/>
    <x v="5"/>
    <s v="September 1987 (United States)"/>
    <n v="8"/>
    <n v="17000"/>
    <x v="508"/>
    <s v="JÃ»zÃ´ Itami"/>
    <x v="496"/>
    <x v="24"/>
    <n v="20500000"/>
    <n v="444213"/>
    <x v="355"/>
    <n v="114"/>
    <x v="1"/>
    <n v="-20055787"/>
    <s v="Loss"/>
    <x v="0"/>
    <s v="United States)"/>
  </r>
  <r>
    <x v="809"/>
    <x v="7"/>
    <x v="1"/>
    <x v="5"/>
    <s v="September 20, 1985 (United States)"/>
    <n v="4.5"/>
    <n v="1800"/>
    <x v="509"/>
    <s v="Griff Rhys Jones"/>
    <x v="497"/>
    <x v="1"/>
    <n v="20500000"/>
    <n v="441137"/>
    <x v="356"/>
    <n v="90"/>
    <x v="2"/>
    <n v="-20058863"/>
    <s v="Loss"/>
    <x v="0"/>
    <s v="United States)"/>
  </r>
  <r>
    <x v="810"/>
    <x v="1"/>
    <x v="4"/>
    <x v="5"/>
    <s v="February 11, 1987 (United States)"/>
    <n v="6.2"/>
    <n v="511"/>
    <x v="62"/>
    <s v="Peter Prince"/>
    <x v="498"/>
    <x v="1"/>
    <n v="20500000"/>
    <n v="421201"/>
    <x v="183"/>
    <n v="90"/>
    <x v="2"/>
    <n v="-20078799"/>
    <s v="Loss"/>
    <x v="0"/>
    <s v="United States)"/>
  </r>
  <r>
    <x v="811"/>
    <x v="1"/>
    <x v="0"/>
    <x v="5"/>
    <s v="October 18, 1985 (United States)"/>
    <n v="5.7"/>
    <n v="3100"/>
    <x v="255"/>
    <s v="Robert Ludlum"/>
    <x v="20"/>
    <x v="1"/>
    <n v="20500000"/>
    <n v="393825"/>
    <x v="357"/>
    <n v="112"/>
    <x v="2"/>
    <n v="-20106175"/>
    <s v="Loss"/>
    <x v="0"/>
    <s v="United States)"/>
  </r>
  <r>
    <x v="812"/>
    <x v="1"/>
    <x v="14"/>
    <x v="5"/>
    <s v="November 6, 1985 (United States)"/>
    <n v="6.6"/>
    <n v="14000"/>
    <x v="510"/>
    <s v="Luc Besson"/>
    <x v="325"/>
    <x v="8"/>
    <n v="20500000"/>
    <n v="390659"/>
    <x v="358"/>
    <n v="104"/>
    <x v="2"/>
    <n v="-20109341"/>
    <s v="Loss"/>
    <x v="0"/>
    <s v="United States)"/>
  </r>
  <r>
    <x v="813"/>
    <x v="0"/>
    <x v="4"/>
    <x v="5"/>
    <s v="March 15, 1985 (United States)"/>
    <n v="6.4"/>
    <n v="404"/>
    <x v="235"/>
    <s v="Carol Sobieski"/>
    <x v="499"/>
    <x v="0"/>
    <n v="20500000"/>
    <n v="385687"/>
    <x v="4"/>
    <n v="104"/>
    <x v="2"/>
    <n v="-20114313"/>
    <s v="Loss"/>
    <x v="0"/>
    <s v="United States)"/>
  </r>
  <r>
    <x v="814"/>
    <x v="0"/>
    <x v="1"/>
    <x v="5"/>
    <s v="March 31, 1988 (Italy)"/>
    <n v="4.2"/>
    <n v="468"/>
    <x v="511"/>
    <s v="Charles Grodin"/>
    <x v="66"/>
    <x v="0"/>
    <n v="20500000"/>
    <n v="372438"/>
    <x v="359"/>
    <n v="80"/>
    <x v="2"/>
    <n v="-20127562"/>
    <s v="Loss"/>
    <x v="0"/>
    <s v="Italy)"/>
  </r>
  <r>
    <x v="815"/>
    <x v="0"/>
    <x v="3"/>
    <x v="5"/>
    <s v="December 25, 1985 (United States)"/>
    <n v="5.3"/>
    <n v="6500"/>
    <x v="96"/>
    <s v="Robert Dillon"/>
    <x v="40"/>
    <x v="1"/>
    <n v="28000000"/>
    <n v="358574"/>
    <x v="121"/>
    <n v="126"/>
    <x v="2"/>
    <n v="-27641426"/>
    <s v="Loss"/>
    <x v="0"/>
    <s v="United States)"/>
  </r>
  <r>
    <x v="816"/>
    <x v="7"/>
    <x v="1"/>
    <x v="5"/>
    <s v="February 14, 1986 (United States)"/>
    <n v="4.7"/>
    <n v="760"/>
    <x v="512"/>
    <s v="Philippe Nicaud"/>
    <x v="62"/>
    <x v="8"/>
    <n v="20500000"/>
    <n v="345280"/>
    <x v="360"/>
    <n v="87"/>
    <x v="2"/>
    <n v="-20154720"/>
    <s v="Loss"/>
    <x v="0"/>
    <s v="United States)"/>
  </r>
  <r>
    <x v="817"/>
    <x v="1"/>
    <x v="1"/>
    <x v="5"/>
    <s v="May 3, 1985 (United States)"/>
    <n v="5.3"/>
    <n v="7900"/>
    <x v="282"/>
    <s v="Gordon Mitchell"/>
    <x v="500"/>
    <x v="0"/>
    <n v="20500000"/>
    <n v="331816"/>
    <x v="293"/>
    <n v="82"/>
    <x v="2"/>
    <n v="-20168184"/>
    <s v="Loss"/>
    <x v="0"/>
    <s v="United States)"/>
  </r>
  <r>
    <x v="818"/>
    <x v="0"/>
    <x v="4"/>
    <x v="5"/>
    <s v="December 21, 1985 (Japan)"/>
    <n v="7"/>
    <n v="1400"/>
    <x v="161"/>
    <s v="Nicholas Gage"/>
    <x v="501"/>
    <x v="0"/>
    <n v="20500000"/>
    <n v="305102"/>
    <x v="361"/>
    <n v="114"/>
    <x v="1"/>
    <n v="-20194898"/>
    <s v="Loss"/>
    <x v="0"/>
    <s v="Japan)"/>
  </r>
  <r>
    <x v="819"/>
    <x v="1"/>
    <x v="0"/>
    <x v="5"/>
    <s v="September 19, 1986 (United States)"/>
    <n v="5.6"/>
    <n v="1600"/>
    <x v="196"/>
    <s v="Albert Pyun"/>
    <x v="471"/>
    <x v="11"/>
    <n v="20500000"/>
    <n v="220038"/>
    <x v="362"/>
    <n v="98"/>
    <x v="2"/>
    <n v="-20279962"/>
    <s v="Loss"/>
    <x v="0"/>
    <s v="United States)"/>
  </r>
  <r>
    <x v="820"/>
    <x v="7"/>
    <x v="1"/>
    <x v="5"/>
    <s v="July 5, 1985 (United Kingdom)"/>
    <n v="6.3"/>
    <n v="155"/>
    <x v="513"/>
    <s v="Cary Parker"/>
    <x v="502"/>
    <x v="1"/>
    <n v="20500000"/>
    <n v="202428"/>
    <x v="363"/>
    <n v="84"/>
    <x v="2"/>
    <n v="-20297572"/>
    <s v="Loss"/>
    <x v="0"/>
    <s v="United Kingdom)"/>
  </r>
  <r>
    <x v="821"/>
    <x v="1"/>
    <x v="6"/>
    <x v="5"/>
    <s v="January 18, 1985 (United States)"/>
    <n v="6.1"/>
    <n v="2900"/>
    <x v="18"/>
    <s v="Stephen Gyllenhaal"/>
    <x v="503"/>
    <x v="0"/>
    <n v="20500000"/>
    <n v="199108"/>
    <x v="4"/>
    <n v="110"/>
    <x v="2"/>
    <n v="-20300892"/>
    <s v="Loss"/>
    <x v="0"/>
    <s v="United States)"/>
  </r>
  <r>
    <x v="822"/>
    <x v="1"/>
    <x v="6"/>
    <x v="5"/>
    <s v="October 4, 1985 (United States)"/>
    <n v="6.1"/>
    <n v="1100"/>
    <x v="514"/>
    <s v="Dylan Thomas"/>
    <x v="504"/>
    <x v="1"/>
    <n v="20500000"/>
    <n v="147070"/>
    <x v="39"/>
    <n v="93"/>
    <x v="2"/>
    <n v="-20352930"/>
    <s v="Loss"/>
    <x v="0"/>
    <s v="United States)"/>
  </r>
  <r>
    <x v="823"/>
    <x v="7"/>
    <x v="0"/>
    <x v="5"/>
    <s v="December 14, 1985 (Hong Kong)"/>
    <n v="7.6"/>
    <n v="31000"/>
    <x v="515"/>
    <s v="Jackie Chan"/>
    <x v="491"/>
    <x v="13"/>
    <n v="20500000"/>
    <n v="113164"/>
    <x v="364"/>
    <n v="100"/>
    <x v="1"/>
    <n v="-20386836"/>
    <s v="Loss"/>
    <x v="0"/>
    <s v="Hong Kong)"/>
  </r>
  <r>
    <x v="824"/>
    <x v="0"/>
    <x v="1"/>
    <x v="5"/>
    <s v="January 25, 1985 (United States)"/>
    <n v="6.7"/>
    <n v="7500"/>
    <x v="516"/>
    <s v="Kevin Reynolds"/>
    <x v="487"/>
    <x v="0"/>
    <n v="7000000"/>
    <n v="91666"/>
    <x v="7"/>
    <n v="91"/>
    <x v="2"/>
    <n v="-6908334"/>
    <s v="Loss"/>
    <x v="0"/>
    <s v="United States)"/>
  </r>
  <r>
    <x v="825"/>
    <x v="3"/>
    <x v="4"/>
    <x v="5"/>
    <s v="November 8, 1985 (United States)"/>
    <n v="7.8"/>
    <n v="8800"/>
    <x v="517"/>
    <s v="AÃ­da Bortnik"/>
    <x v="505"/>
    <x v="25"/>
    <n v="20500000"/>
    <n v="69832"/>
    <x v="365"/>
    <n v="112"/>
    <x v="1"/>
    <n v="-20430168"/>
    <s v="Loss"/>
    <x v="0"/>
    <s v="United States)"/>
  </r>
  <r>
    <x v="826"/>
    <x v="3"/>
    <x v="4"/>
    <x v="5"/>
    <s v="1985 (Taiwan)"/>
    <n v="7.7"/>
    <n v="2500"/>
    <x v="518"/>
    <s v="T'ien-wen Chu"/>
    <x v="506"/>
    <x v="26"/>
    <n v="20500000"/>
    <n v="35336"/>
    <x v="366"/>
    <n v="119"/>
    <x v="1"/>
    <n v="-20464664"/>
    <s v="Loss"/>
    <x v="0"/>
    <s v="Taiwan)"/>
  </r>
  <r>
    <x v="827"/>
    <x v="1"/>
    <x v="4"/>
    <x v="5"/>
    <s v="October 11, 1985 (United States)"/>
    <n v="7.8"/>
    <n v="9000"/>
    <x v="519"/>
    <s v="Abdulah Sidran"/>
    <x v="507"/>
    <x v="21"/>
    <n v="20500000"/>
    <n v="34751"/>
    <x v="367"/>
    <n v="136"/>
    <x v="1"/>
    <n v="-20465249"/>
    <s v="Loss"/>
    <x v="0"/>
    <s v="United States)"/>
  </r>
  <r>
    <x v="828"/>
    <x v="1"/>
    <x v="1"/>
    <x v="5"/>
    <s v="1985 (United States)"/>
    <n v="5.4"/>
    <n v="1200"/>
    <x v="12"/>
    <s v="Tod Carroll"/>
    <x v="508"/>
    <x v="0"/>
    <n v="7000000"/>
    <n v="29815"/>
    <x v="17"/>
    <n v="109"/>
    <x v="2"/>
    <n v="-6970185"/>
    <s v="Loss"/>
    <x v="0"/>
    <s v="United States)"/>
  </r>
  <r>
    <x v="829"/>
    <x v="1"/>
    <x v="1"/>
    <x v="5"/>
    <s v="March 1986 (United States)"/>
    <n v="6.5"/>
    <n v="1800"/>
    <x v="75"/>
    <s v="Alan Rudolph"/>
    <x v="74"/>
    <x v="0"/>
    <n v="20500000"/>
    <n v="19632"/>
    <x v="368"/>
    <n v="111"/>
    <x v="2"/>
    <n v="-20480368"/>
    <s v="Loss"/>
    <x v="0"/>
    <s v="United States)"/>
  </r>
  <r>
    <x v="830"/>
    <x v="7"/>
    <x v="4"/>
    <x v="5"/>
    <s v="November 15, 1985 (United States)"/>
    <n v="6.5"/>
    <n v="2200"/>
    <x v="520"/>
    <s v="Joyce Carol Oates"/>
    <x v="80"/>
    <x v="1"/>
    <n v="2400000"/>
    <n v="16785"/>
    <x v="369"/>
    <n v="92"/>
    <x v="2"/>
    <n v="-2383215"/>
    <s v="Loss"/>
    <x v="0"/>
    <s v="United States)"/>
  </r>
  <r>
    <x v="831"/>
    <x v="7"/>
    <x v="1"/>
    <x v="5"/>
    <s v="April 25, 1986 (United States)"/>
    <n v="5.7"/>
    <n v="5300"/>
    <x v="169"/>
    <s v="Ethan Coen"/>
    <x v="509"/>
    <x v="0"/>
    <n v="3000000"/>
    <n v="5101"/>
    <x v="4"/>
    <n v="83"/>
    <x v="2"/>
    <n v="-2994899"/>
    <s v="Loss"/>
    <x v="0"/>
    <s v="United States)"/>
  </r>
  <r>
    <x v="832"/>
    <x v="1"/>
    <x v="2"/>
    <x v="5"/>
    <s v="October 4, 1985 (United States)"/>
    <n v="7.5"/>
    <n v="2800"/>
    <x v="521"/>
    <s v="IstvÃ¡n SzabÃ³"/>
    <x v="510"/>
    <x v="21"/>
    <n v="20500000"/>
    <n v="2357"/>
    <x v="370"/>
    <n v="144"/>
    <x v="1"/>
    <n v="-20497643"/>
    <s v="Loss"/>
    <x v="0"/>
    <s v="United States)"/>
  </r>
  <r>
    <x v="833"/>
    <x v="0"/>
    <x v="0"/>
    <x v="6"/>
    <s v="May 16, 1986 (United States)"/>
    <n v="6.9"/>
    <n v="306000"/>
    <x v="319"/>
    <s v="Jim Cash"/>
    <x v="243"/>
    <x v="0"/>
    <n v="15000000"/>
    <n v="357288178"/>
    <x v="5"/>
    <n v="110"/>
    <x v="2"/>
    <n v="342288178"/>
    <s v="Profit"/>
    <x v="0"/>
    <s v="United States)"/>
  </r>
  <r>
    <x v="834"/>
    <x v="7"/>
    <x v="0"/>
    <x v="6"/>
    <s v="September 26, 1986 (United States)"/>
    <n v="6.6"/>
    <n v="96000"/>
    <x v="522"/>
    <s v="Paul Hogan"/>
    <x v="511"/>
    <x v="3"/>
    <n v="8800000"/>
    <n v="328203506"/>
    <x v="371"/>
    <n v="97"/>
    <x v="2"/>
    <n v="319403506"/>
    <s v="Profit"/>
    <x v="0"/>
    <s v="United States)"/>
  </r>
  <r>
    <x v="835"/>
    <x v="1"/>
    <x v="4"/>
    <x v="6"/>
    <s v="February 6, 1987 (United States)"/>
    <n v="8.1"/>
    <n v="389000"/>
    <x v="171"/>
    <s v="Oliver Stone"/>
    <x v="512"/>
    <x v="0"/>
    <n v="6000000"/>
    <n v="138545632"/>
    <x v="252"/>
    <n v="120"/>
    <x v="1"/>
    <n v="132545632"/>
    <s v="Profit"/>
    <x v="0"/>
    <s v="United States)"/>
  </r>
  <r>
    <x v="836"/>
    <x v="1"/>
    <x v="0"/>
    <x v="6"/>
    <s v="July 18, 1986 (United States)"/>
    <n v="8.3000000000000007"/>
    <n v="668000"/>
    <x v="354"/>
    <s v="James Cameron"/>
    <x v="513"/>
    <x v="1"/>
    <n v="18500000"/>
    <n v="131060248"/>
    <x v="10"/>
    <n v="137"/>
    <x v="1"/>
    <n v="112560248"/>
    <s v="Profit"/>
    <x v="0"/>
    <s v="United States)"/>
  </r>
  <r>
    <x v="837"/>
    <x v="0"/>
    <x v="0"/>
    <x v="6"/>
    <s v="June 20, 1986 (United States)"/>
    <n v="6.1"/>
    <n v="82000"/>
    <x v="111"/>
    <s v="Robert Mark Kamen"/>
    <x v="514"/>
    <x v="0"/>
    <n v="20500000"/>
    <n v="115103979"/>
    <x v="4"/>
    <n v="113"/>
    <x v="2"/>
    <n v="94603979"/>
    <s v="Profit"/>
    <x v="0"/>
    <s v="United States)"/>
  </r>
  <r>
    <x v="838"/>
    <x v="0"/>
    <x v="0"/>
    <x v="6"/>
    <s v="November 26, 1986 (United States)"/>
    <n v="7.3"/>
    <n v="81000"/>
    <x v="355"/>
    <s v="Gene Roddenberry"/>
    <x v="164"/>
    <x v="0"/>
    <n v="25000000"/>
    <n v="109713132"/>
    <x v="5"/>
    <n v="119"/>
    <x v="1"/>
    <n v="84713132"/>
    <s v="Profit"/>
    <x v="0"/>
    <s v="United States)"/>
  </r>
  <r>
    <x v="839"/>
    <x v="0"/>
    <x v="1"/>
    <x v="6"/>
    <s v="June 20, 1986 (United States)"/>
    <n v="6"/>
    <n v="10000"/>
    <x v="94"/>
    <s v="Ivan Reitman"/>
    <x v="18"/>
    <x v="0"/>
    <n v="40000000"/>
    <n v="93151591"/>
    <x v="1"/>
    <n v="116"/>
    <x v="2"/>
    <n v="53151591"/>
    <s v="Profit"/>
    <x v="0"/>
    <s v="United States)"/>
  </r>
  <r>
    <x v="840"/>
    <x v="7"/>
    <x v="1"/>
    <x v="6"/>
    <s v="June 13, 1986 (United States)"/>
    <n v="6.6"/>
    <n v="29000"/>
    <x v="485"/>
    <s v="Rodney Dangerfield"/>
    <x v="248"/>
    <x v="0"/>
    <n v="11000000"/>
    <n v="91258000"/>
    <x v="9"/>
    <n v="96"/>
    <x v="2"/>
    <n v="80258000"/>
    <s v="Profit"/>
    <x v="0"/>
    <s v="United States)"/>
  </r>
  <r>
    <x v="841"/>
    <x v="2"/>
    <x v="10"/>
    <x v="6"/>
    <s v="November 21, 1986 (United States)"/>
    <n v="6.9"/>
    <n v="50000"/>
    <x v="220"/>
    <s v="Judy Freudberg"/>
    <x v="60"/>
    <x v="0"/>
    <n v="20500000"/>
    <n v="84542002"/>
    <x v="1"/>
    <n v="80"/>
    <x v="2"/>
    <n v="64042002"/>
    <s v="Profit"/>
    <x v="0"/>
    <s v="United States)"/>
  </r>
  <r>
    <x v="842"/>
    <x v="7"/>
    <x v="0"/>
    <x v="6"/>
    <s v="December 12, 1986 (United States)"/>
    <n v="6"/>
    <n v="53000"/>
    <x v="49"/>
    <s v="Dennis Feldman"/>
    <x v="239"/>
    <x v="0"/>
    <n v="25000000"/>
    <n v="79817937"/>
    <x v="5"/>
    <n v="94"/>
    <x v="2"/>
    <n v="54817937"/>
    <s v="Profit"/>
    <x v="0"/>
    <s v="United States)"/>
  </r>
  <r>
    <x v="843"/>
    <x v="1"/>
    <x v="1"/>
    <x v="6"/>
    <s v="June 27, 1986 (United States)"/>
    <n v="6.9"/>
    <n v="27000"/>
    <x v="5"/>
    <s v="Dale Launer"/>
    <x v="223"/>
    <x v="0"/>
    <n v="13000000"/>
    <n v="71624879"/>
    <x v="229"/>
    <n v="93"/>
    <x v="2"/>
    <n v="58624879"/>
    <s v="Profit"/>
    <x v="0"/>
    <s v="United States)"/>
  </r>
  <r>
    <x v="844"/>
    <x v="7"/>
    <x v="1"/>
    <x v="6"/>
    <s v="June 11, 1986 (United States)"/>
    <n v="7.8"/>
    <n v="330000"/>
    <x v="367"/>
    <s v="John Hughes"/>
    <x v="241"/>
    <x v="0"/>
    <n v="6000000"/>
    <n v="70720215"/>
    <x v="5"/>
    <n v="103"/>
    <x v="1"/>
    <n v="64720215"/>
    <s v="Profit"/>
    <x v="0"/>
    <s v="United States)"/>
  </r>
  <r>
    <x v="845"/>
    <x v="1"/>
    <x v="1"/>
    <x v="6"/>
    <s v="January 31, 1986 (United States)"/>
    <n v="6.2"/>
    <n v="16000"/>
    <x v="73"/>
    <s v="RenÃ© Fauchois"/>
    <x v="165"/>
    <x v="0"/>
    <n v="14000000"/>
    <n v="62134225"/>
    <x v="229"/>
    <n v="103"/>
    <x v="2"/>
    <n v="48134225"/>
    <s v="Profit"/>
    <x v="0"/>
    <s v="United States)"/>
  </r>
  <r>
    <x v="846"/>
    <x v="1"/>
    <x v="4"/>
    <x v="6"/>
    <s v="August 15, 1986 (United States)"/>
    <n v="7.6"/>
    <n v="165000"/>
    <x v="145"/>
    <s v="George Langelaan"/>
    <x v="462"/>
    <x v="0"/>
    <n v="15000000"/>
    <n v="60629159"/>
    <x v="292"/>
    <n v="96"/>
    <x v="1"/>
    <n v="45629159"/>
    <s v="Profit"/>
    <x v="0"/>
    <s v="United States)"/>
  </r>
  <r>
    <x v="847"/>
    <x v="0"/>
    <x v="1"/>
    <x v="6"/>
    <s v="March 26, 1986 (United States)"/>
    <n v="6.4"/>
    <n v="54000"/>
    <x v="213"/>
    <s v="David Giler"/>
    <x v="323"/>
    <x v="0"/>
    <n v="10000000"/>
    <n v="54999651"/>
    <x v="168"/>
    <n v="91"/>
    <x v="2"/>
    <n v="44999651"/>
    <s v="Profit"/>
    <x v="0"/>
    <s v="United States)"/>
  </r>
  <r>
    <x v="848"/>
    <x v="1"/>
    <x v="4"/>
    <x v="6"/>
    <s v="October 17, 1986 (United States)"/>
    <n v="7"/>
    <n v="77000"/>
    <x v="25"/>
    <s v="Walter Tevis"/>
    <x v="73"/>
    <x v="0"/>
    <n v="13800000"/>
    <n v="52293982"/>
    <x v="229"/>
    <n v="119"/>
    <x v="1"/>
    <n v="38493982"/>
    <s v="Profit"/>
    <x v="0"/>
    <s v="United States)"/>
  </r>
  <r>
    <x v="849"/>
    <x v="1"/>
    <x v="3"/>
    <x v="6"/>
    <s v="August 22, 1986 (United States)"/>
    <n v="8.1"/>
    <n v="374000"/>
    <x v="404"/>
    <s v="Stephen King"/>
    <x v="515"/>
    <x v="0"/>
    <n v="8000000"/>
    <n v="52287414"/>
    <x v="4"/>
    <n v="89"/>
    <x v="1"/>
    <n v="44287414"/>
    <s v="Profit"/>
    <x v="0"/>
    <s v="United States)"/>
  </r>
  <r>
    <x v="850"/>
    <x v="1"/>
    <x v="0"/>
    <x v="6"/>
    <s v="May 23, 1986 (United States)"/>
    <n v="5.8"/>
    <n v="69000"/>
    <x v="342"/>
    <s v="Paula Gosling"/>
    <x v="121"/>
    <x v="0"/>
    <n v="25000000"/>
    <n v="49042224"/>
    <x v="7"/>
    <n v="87"/>
    <x v="2"/>
    <n v="24042224"/>
    <s v="Profit"/>
    <x v="0"/>
    <s v="United States)"/>
  </r>
  <r>
    <x v="851"/>
    <x v="0"/>
    <x v="1"/>
    <x v="6"/>
    <s v="March 21, 1986 (United States)"/>
    <n v="5.4"/>
    <n v="43000"/>
    <x v="436"/>
    <s v="Neal Israel"/>
    <x v="191"/>
    <x v="7"/>
    <n v="20500000"/>
    <n v="43579163"/>
    <x v="372"/>
    <n v="83"/>
    <x v="2"/>
    <n v="23079163"/>
    <s v="Profit"/>
    <x v="0"/>
    <s v="United States)"/>
  </r>
  <r>
    <x v="852"/>
    <x v="1"/>
    <x v="4"/>
    <x v="6"/>
    <s v="December 5, 1986 (United States)"/>
    <n v="6.9"/>
    <n v="41000"/>
    <x v="24"/>
    <s v="James Carabatsos"/>
    <x v="6"/>
    <x v="0"/>
    <n v="15000000"/>
    <n v="42724017"/>
    <x v="373"/>
    <n v="130"/>
    <x v="2"/>
    <n v="27724017"/>
    <s v="Profit"/>
    <x v="0"/>
    <s v="United States)"/>
  </r>
  <r>
    <x v="853"/>
    <x v="7"/>
    <x v="1"/>
    <x v="6"/>
    <s v="October 10, 1986 (United States)"/>
    <n v="6.4"/>
    <n v="34000"/>
    <x v="182"/>
    <s v="Jerry Leichtling"/>
    <x v="378"/>
    <x v="0"/>
    <n v="18000000"/>
    <n v="41488348"/>
    <x v="231"/>
    <n v="103"/>
    <x v="2"/>
    <n v="23488348"/>
    <s v="Profit"/>
    <x v="0"/>
    <s v="United States)"/>
  </r>
  <r>
    <x v="854"/>
    <x v="7"/>
    <x v="5"/>
    <x v="6"/>
    <s v="May 23, 1986 (United States)"/>
    <n v="5.7"/>
    <n v="26000"/>
    <x v="523"/>
    <s v="Mark Victor"/>
    <x v="166"/>
    <x v="0"/>
    <n v="19000000"/>
    <n v="40996665"/>
    <x v="374"/>
    <n v="91"/>
    <x v="2"/>
    <n v="21996665"/>
    <s v="Profit"/>
    <x v="0"/>
    <s v="United States)"/>
  </r>
  <r>
    <x v="855"/>
    <x v="0"/>
    <x v="1"/>
    <x v="6"/>
    <s v="May 9, 1986 (United States)"/>
    <n v="6.7"/>
    <n v="58000"/>
    <x v="158"/>
    <s v="S.S. Wilson"/>
    <x v="516"/>
    <x v="0"/>
    <n v="15000000"/>
    <n v="40697761"/>
    <x v="231"/>
    <n v="98"/>
    <x v="2"/>
    <n v="25697761"/>
    <s v="Profit"/>
    <x v="0"/>
    <s v="United States)"/>
  </r>
  <r>
    <x v="856"/>
    <x v="7"/>
    <x v="1"/>
    <x v="6"/>
    <s v="February 28, 1986 (United States)"/>
    <n v="6.8"/>
    <n v="76000"/>
    <x v="524"/>
    <s v="John Hughes"/>
    <x v="335"/>
    <x v="0"/>
    <n v="9000000"/>
    <n v="40479480"/>
    <x v="5"/>
    <n v="97"/>
    <x v="2"/>
    <n v="31479480"/>
    <s v="Profit"/>
    <x v="0"/>
    <s v="United States)"/>
  </r>
  <r>
    <x v="857"/>
    <x v="7"/>
    <x v="1"/>
    <x v="6"/>
    <s v="March 14, 1986 (United States)"/>
    <n v="7.9"/>
    <n v="68000"/>
    <x v="58"/>
    <s v="Woody Allen"/>
    <x v="449"/>
    <x v="0"/>
    <n v="6400000"/>
    <n v="40084041"/>
    <x v="9"/>
    <n v="107"/>
    <x v="1"/>
    <n v="33684041"/>
    <s v="Profit"/>
    <x v="0"/>
    <s v="United States)"/>
  </r>
  <r>
    <x v="858"/>
    <x v="0"/>
    <x v="1"/>
    <x v="6"/>
    <s v="December 12, 1986 (United States)"/>
    <n v="6.5"/>
    <n v="70000"/>
    <x v="1"/>
    <s v="Steve Martin"/>
    <x v="136"/>
    <x v="0"/>
    <n v="25000000"/>
    <n v="39246734"/>
    <x v="375"/>
    <n v="104"/>
    <x v="2"/>
    <n v="14246734"/>
    <s v="Profit"/>
    <x v="0"/>
    <s v="United States)"/>
  </r>
  <r>
    <x v="859"/>
    <x v="7"/>
    <x v="1"/>
    <x v="6"/>
    <s v="December 19, 1986 (United States)"/>
    <n v="7"/>
    <n v="68000"/>
    <x v="365"/>
    <s v="Howard Ashman"/>
    <x v="517"/>
    <x v="0"/>
    <n v="25000000"/>
    <n v="38983045"/>
    <x v="146"/>
    <n v="94"/>
    <x v="1"/>
    <n v="13983045"/>
    <s v="Profit"/>
    <x v="0"/>
    <s v="United States)"/>
  </r>
  <r>
    <x v="860"/>
    <x v="1"/>
    <x v="1"/>
    <x v="6"/>
    <s v="July 2, 1986 (United States)"/>
    <n v="6.2"/>
    <n v="15000"/>
    <x v="525"/>
    <s v="David Mamet"/>
    <x v="359"/>
    <x v="0"/>
    <n v="8500000"/>
    <n v="38702310"/>
    <x v="231"/>
    <n v="113"/>
    <x v="2"/>
    <n v="30202310"/>
    <s v="Profit"/>
    <x v="0"/>
    <s v="United States)"/>
  </r>
  <r>
    <x v="861"/>
    <x v="2"/>
    <x v="10"/>
    <x v="6"/>
    <s v="July 2, 1986 (United States)"/>
    <n v="7.2"/>
    <n v="46000"/>
    <x v="95"/>
    <s v="Peter Young"/>
    <x v="518"/>
    <x v="0"/>
    <n v="14000000"/>
    <n v="38625550"/>
    <x v="167"/>
    <n v="74"/>
    <x v="1"/>
    <n v="24625550"/>
    <s v="Profit"/>
    <x v="0"/>
    <s v="United States)"/>
  </r>
  <r>
    <x v="862"/>
    <x v="1"/>
    <x v="0"/>
    <x v="6"/>
    <s v="June 27, 1986 (United States)"/>
    <n v="6.5"/>
    <n v="12000"/>
    <x v="139"/>
    <s v="Gary DeVore"/>
    <x v="519"/>
    <x v="0"/>
    <n v="20500000"/>
    <n v="38500726"/>
    <x v="17"/>
    <n v="107"/>
    <x v="2"/>
    <n v="18000726"/>
    <s v="Profit"/>
    <x v="0"/>
    <s v="United States)"/>
  </r>
  <r>
    <x v="863"/>
    <x v="0"/>
    <x v="0"/>
    <x v="6"/>
    <s v="August 1, 1986 (United States)"/>
    <n v="4.7"/>
    <n v="44000"/>
    <x v="380"/>
    <s v="Steve Gerber"/>
    <x v="520"/>
    <x v="0"/>
    <n v="37000000"/>
    <n v="37962774"/>
    <x v="1"/>
    <n v="110"/>
    <x v="2"/>
    <n v="962774"/>
    <s v="Profit"/>
    <x v="0"/>
    <s v="United States)"/>
  </r>
  <r>
    <x v="864"/>
    <x v="7"/>
    <x v="1"/>
    <x v="6"/>
    <s v="March 14, 1986 (United States)"/>
    <n v="6.3"/>
    <n v="12000"/>
    <x v="205"/>
    <s v="Edwin Blum"/>
    <x v="242"/>
    <x v="0"/>
    <n v="18000000"/>
    <n v="36611610"/>
    <x v="5"/>
    <n v="111"/>
    <x v="2"/>
    <n v="18611610"/>
    <s v="Profit"/>
    <x v="0"/>
    <s v="United States)"/>
  </r>
  <r>
    <x v="865"/>
    <x v="0"/>
    <x v="1"/>
    <x v="6"/>
    <s v="July 30, 1986 (United States)"/>
    <n v="5.9"/>
    <n v="6600"/>
    <x v="200"/>
    <s v="Garry Marshall"/>
    <x v="323"/>
    <x v="0"/>
    <n v="20500000"/>
    <n v="32324557"/>
    <x v="194"/>
    <n v="118"/>
    <x v="2"/>
    <n v="11824557"/>
    <s v="Profit"/>
    <x v="0"/>
    <s v="United States)"/>
  </r>
  <r>
    <x v="866"/>
    <x v="1"/>
    <x v="4"/>
    <x v="6"/>
    <s v="October 31, 1986 (United States)"/>
    <n v="7.2"/>
    <n v="15000"/>
    <x v="526"/>
    <s v="Mark Medoff"/>
    <x v="39"/>
    <x v="0"/>
    <n v="10500000"/>
    <n v="31853080"/>
    <x v="5"/>
    <n v="119"/>
    <x v="1"/>
    <n v="21353080"/>
    <s v="Profit"/>
    <x v="0"/>
    <s v="United States)"/>
  </r>
  <r>
    <x v="867"/>
    <x v="1"/>
    <x v="1"/>
    <x v="6"/>
    <s v="October 10, 1986 (United States)"/>
    <n v="5.9"/>
    <n v="19000"/>
    <x v="527"/>
    <s v="David Franzoni"/>
    <x v="521"/>
    <x v="0"/>
    <n v="20500000"/>
    <n v="29844101"/>
    <x v="376"/>
    <n v="105"/>
    <x v="2"/>
    <n v="9344101"/>
    <s v="Profit"/>
    <x v="0"/>
    <s v="United States)"/>
  </r>
  <r>
    <x v="868"/>
    <x v="0"/>
    <x v="4"/>
    <x v="6"/>
    <s v="February 27, 1987 (United States)"/>
    <n v="7.5"/>
    <n v="44000"/>
    <x v="528"/>
    <s v="Angelo Pizzo"/>
    <x v="2"/>
    <x v="1"/>
    <n v="6000000"/>
    <n v="28607524"/>
    <x v="67"/>
    <n v="114"/>
    <x v="1"/>
    <n v="22607524"/>
    <s v="Profit"/>
    <x v="0"/>
    <s v="United States)"/>
  </r>
  <r>
    <x v="869"/>
    <x v="7"/>
    <x v="1"/>
    <x v="6"/>
    <s v="October 24, 1986 (United States)"/>
    <n v="5.3"/>
    <n v="7800"/>
    <x v="120"/>
    <s v="Carol Black"/>
    <x v="250"/>
    <x v="0"/>
    <n v="20500000"/>
    <n v="27820000"/>
    <x v="326"/>
    <n v="104"/>
    <x v="2"/>
    <n v="7320000"/>
    <s v="Profit"/>
    <x v="0"/>
    <s v="United States)"/>
  </r>
  <r>
    <x v="870"/>
    <x v="1"/>
    <x v="1"/>
    <x v="6"/>
    <s v="February 14, 1986 (United States)"/>
    <n v="6.1"/>
    <n v="12000"/>
    <x v="49"/>
    <s v="Ezra Sacks"/>
    <x v="7"/>
    <x v="0"/>
    <n v="20500000"/>
    <n v="26285544"/>
    <x v="235"/>
    <n v="106"/>
    <x v="2"/>
    <n v="5785544"/>
    <s v="Profit"/>
    <x v="0"/>
    <s v="United States)"/>
  </r>
  <r>
    <x v="871"/>
    <x v="1"/>
    <x v="1"/>
    <x v="6"/>
    <s v="July 25, 1986 (United States)"/>
    <n v="6.1"/>
    <n v="10000"/>
    <x v="80"/>
    <s v="Nora Ephron"/>
    <x v="103"/>
    <x v="0"/>
    <n v="20000000"/>
    <n v="25314189"/>
    <x v="5"/>
    <n v="108"/>
    <x v="2"/>
    <n v="5314189"/>
    <s v="Profit"/>
    <x v="0"/>
    <s v="United States)"/>
  </r>
  <r>
    <x v="872"/>
    <x v="1"/>
    <x v="6"/>
    <x v="6"/>
    <s v="December 25, 1986 (United States)"/>
    <n v="6"/>
    <n v="6200"/>
    <x v="82"/>
    <s v="James Cresson"/>
    <x v="3"/>
    <x v="0"/>
    <n v="15000000"/>
    <n v="25147055"/>
    <x v="377"/>
    <n v="103"/>
    <x v="2"/>
    <n v="10147055"/>
    <s v="Profit"/>
    <x v="0"/>
    <s v="United States)"/>
  </r>
  <r>
    <x v="873"/>
    <x v="7"/>
    <x v="0"/>
    <x v="6"/>
    <s v="January 17, 1986 (United States)"/>
    <n v="5.5"/>
    <n v="14000"/>
    <x v="225"/>
    <s v="Kevin Alyn Elders"/>
    <x v="522"/>
    <x v="0"/>
    <n v="20500000"/>
    <n v="24159872"/>
    <x v="231"/>
    <n v="117"/>
    <x v="2"/>
    <n v="3659872"/>
    <s v="Profit"/>
    <x v="0"/>
    <s v="United States)"/>
  </r>
  <r>
    <x v="874"/>
    <x v="7"/>
    <x v="1"/>
    <x v="6"/>
    <s v="January 23, 1987 (United States)"/>
    <n v="6.4"/>
    <n v="3800"/>
    <x v="32"/>
    <s v="Beth Henley"/>
    <x v="362"/>
    <x v="0"/>
    <n v="20000000"/>
    <n v="22905522"/>
    <x v="202"/>
    <n v="105"/>
    <x v="2"/>
    <n v="2905522"/>
    <s v="Profit"/>
    <x v="0"/>
    <s v="United States)"/>
  </r>
  <r>
    <x v="875"/>
    <x v="0"/>
    <x v="1"/>
    <x v="6"/>
    <s v="October 3, 1986 (United States)"/>
    <n v="6.2"/>
    <n v="6800"/>
    <x v="339"/>
    <s v="James Orr"/>
    <x v="288"/>
    <x v="0"/>
    <n v="10000000"/>
    <n v="21458229"/>
    <x v="229"/>
    <n v="104"/>
    <x v="2"/>
    <n v="11458229"/>
    <s v="Profit"/>
    <x v="0"/>
    <s v="United States)"/>
  </r>
  <r>
    <x v="876"/>
    <x v="1"/>
    <x v="0"/>
    <x v="6"/>
    <s v="February 7, 1986 (United States)"/>
    <n v="6.7"/>
    <n v="18000"/>
    <x v="285"/>
    <s v="Robert T. Megginson"/>
    <x v="523"/>
    <x v="0"/>
    <n v="10000000"/>
    <n v="20603715"/>
    <x v="9"/>
    <n v="109"/>
    <x v="2"/>
    <n v="10603715"/>
    <s v="Profit"/>
    <x v="0"/>
    <s v="United States)"/>
  </r>
  <r>
    <x v="877"/>
    <x v="1"/>
    <x v="3"/>
    <x v="6"/>
    <s v="September 11, 1987 (United States)"/>
    <n v="5.8"/>
    <n v="3100"/>
    <x v="346"/>
    <s v="Lucy Irvine"/>
    <x v="524"/>
    <x v="1"/>
    <n v="20500000"/>
    <n v="20205757"/>
    <x v="378"/>
    <n v="117"/>
    <x v="2"/>
    <n v="-294243"/>
    <s v="Loss"/>
    <x v="0"/>
    <s v="United States)"/>
  </r>
  <r>
    <x v="878"/>
    <x v="0"/>
    <x v="1"/>
    <x v="6"/>
    <s v="May 21, 1987 (United States)"/>
    <n v="5.2"/>
    <n v="976"/>
    <x v="9"/>
    <s v="Shel Lytton"/>
    <x v="525"/>
    <x v="0"/>
    <n v="20500000"/>
    <n v="20205757"/>
    <x v="252"/>
    <n v="92"/>
    <x v="2"/>
    <n v="-294243"/>
    <s v="Loss"/>
    <x v="0"/>
    <s v="United States)"/>
  </r>
  <r>
    <x v="879"/>
    <x v="7"/>
    <x v="1"/>
    <x v="6"/>
    <s v="November 5, 1986 (United States)"/>
    <n v="7.1"/>
    <n v="2100"/>
    <x v="529"/>
    <s v="David Parker"/>
    <x v="526"/>
    <x v="3"/>
    <n v="20500000"/>
    <n v="20205757"/>
    <x v="379"/>
    <n v="85"/>
    <x v="1"/>
    <n v="-294243"/>
    <s v="Loss"/>
    <x v="0"/>
    <s v="United States)"/>
  </r>
  <r>
    <x v="880"/>
    <x v="1"/>
    <x v="1"/>
    <x v="6"/>
    <s v="May 9, 1986 (United States)"/>
    <n v="5.0999999999999996"/>
    <n v="1800"/>
    <x v="530"/>
    <s v="Barney Cohen"/>
    <x v="527"/>
    <x v="7"/>
    <n v="20500000"/>
    <n v="20205757"/>
    <x v="380"/>
    <n v="91"/>
    <x v="2"/>
    <n v="-294243"/>
    <s v="Loss"/>
    <x v="0"/>
    <s v="United States)"/>
  </r>
  <r>
    <x v="881"/>
    <x v="0"/>
    <x v="3"/>
    <x v="6"/>
    <s v="January 29, 1988 (United States)"/>
    <n v="5.7"/>
    <n v="2800"/>
    <x v="72"/>
    <s v="W.E. Johns"/>
    <x v="528"/>
    <x v="1"/>
    <n v="20500000"/>
    <n v="20205757"/>
    <x v="381"/>
    <n v="108"/>
    <x v="2"/>
    <n v="-294243"/>
    <s v="Loss"/>
    <x v="0"/>
    <s v="United States)"/>
  </r>
  <r>
    <x v="882"/>
    <x v="7"/>
    <x v="1"/>
    <x v="6"/>
    <s v="January 17, 1986 (United States)"/>
    <n v="5.4"/>
    <n v="565"/>
    <x v="427"/>
    <s v="Tim Conway"/>
    <x v="34"/>
    <x v="0"/>
    <n v="20500000"/>
    <n v="20205757"/>
    <x v="9"/>
    <n v="89"/>
    <x v="2"/>
    <n v="-294243"/>
    <s v="Loss"/>
    <x v="0"/>
    <s v="United States)"/>
  </r>
  <r>
    <x v="883"/>
    <x v="3"/>
    <x v="4"/>
    <x v="6"/>
    <s v="February 19, 1986 (United States)"/>
    <n v="7.2"/>
    <n v="2800"/>
    <x v="531"/>
    <s v="Bill Sherwood"/>
    <x v="529"/>
    <x v="0"/>
    <n v="20500000"/>
    <n v="20205757"/>
    <x v="382"/>
    <n v="90"/>
    <x v="1"/>
    <n v="-294243"/>
    <s v="Loss"/>
    <x v="0"/>
    <s v="United States)"/>
  </r>
  <r>
    <x v="884"/>
    <x v="1"/>
    <x v="1"/>
    <x v="6"/>
    <s v="August 22, 1986 (United States)"/>
    <n v="5.9"/>
    <n v="783"/>
    <x v="400"/>
    <s v="Steve Zacharias"/>
    <x v="233"/>
    <x v="0"/>
    <n v="20500000"/>
    <n v="20205757"/>
    <x v="5"/>
    <n v="88"/>
    <x v="2"/>
    <n v="-294243"/>
    <s v="Loss"/>
    <x v="0"/>
    <s v="United States)"/>
  </r>
  <r>
    <x v="885"/>
    <x v="1"/>
    <x v="4"/>
    <x v="6"/>
    <s v="March 13, 1987 (United States)"/>
    <n v="7.7"/>
    <n v="3800"/>
    <x v="532"/>
    <s v="Eliseo Subiela"/>
    <x v="530"/>
    <x v="25"/>
    <n v="600000"/>
    <n v="20205757"/>
    <x v="383"/>
    <n v="105"/>
    <x v="1"/>
    <n v="19605757"/>
    <s v="Profit"/>
    <x v="0"/>
    <s v="United States)"/>
  </r>
  <r>
    <x v="886"/>
    <x v="0"/>
    <x v="4"/>
    <x v="6"/>
    <s v="October 1986 (United States)"/>
    <n v="6.7"/>
    <n v="377"/>
    <x v="32"/>
    <s v="Bruce Beresford"/>
    <x v="531"/>
    <x v="3"/>
    <n v="20500000"/>
    <n v="20205757"/>
    <x v="384"/>
    <n v="98"/>
    <x v="2"/>
    <n v="-294243"/>
    <s v="Loss"/>
    <x v="0"/>
    <s v="United States)"/>
  </r>
  <r>
    <x v="887"/>
    <x v="1"/>
    <x v="0"/>
    <x v="6"/>
    <s v="October 3, 1986 (United States)"/>
    <n v="5"/>
    <n v="592"/>
    <x v="533"/>
    <s v="T.L. Lankford"/>
    <x v="46"/>
    <x v="0"/>
    <n v="1500000"/>
    <n v="20205757"/>
    <x v="385"/>
    <n v="86"/>
    <x v="2"/>
    <n v="18705757"/>
    <s v="Profit"/>
    <x v="0"/>
    <s v="United States)"/>
  </r>
  <r>
    <x v="888"/>
    <x v="1"/>
    <x v="4"/>
    <x v="6"/>
    <s v="February 6, 1987 (United States)"/>
    <n v="3.7"/>
    <n v="922"/>
    <x v="534"/>
    <s v="Deran Sarafian"/>
    <x v="532"/>
    <x v="0"/>
    <n v="20500000"/>
    <n v="20205757"/>
    <x v="386"/>
    <n v="90"/>
    <x v="2"/>
    <n v="-294243"/>
    <s v="Loss"/>
    <x v="0"/>
    <s v="United States)"/>
  </r>
  <r>
    <x v="889"/>
    <x v="1"/>
    <x v="0"/>
    <x v="6"/>
    <s v="April 1986 (United States)"/>
    <n v="4"/>
    <n v="437"/>
    <x v="535"/>
    <s v="Leo Fong"/>
    <x v="533"/>
    <x v="0"/>
    <n v="20500000"/>
    <n v="20205757"/>
    <x v="387"/>
    <n v="90"/>
    <x v="2"/>
    <n v="-294243"/>
    <s v="Loss"/>
    <x v="0"/>
    <s v="United States)"/>
  </r>
  <r>
    <x v="890"/>
    <x v="0"/>
    <x v="4"/>
    <x v="6"/>
    <s v="August 15, 1986 (United States)"/>
    <n v="5.9"/>
    <n v="675"/>
    <x v="536"/>
    <s v="Claude Lelouch"/>
    <x v="534"/>
    <x v="8"/>
    <n v="20500000"/>
    <n v="20205757"/>
    <x v="388"/>
    <n v="102"/>
    <x v="2"/>
    <n v="-294243"/>
    <s v="Loss"/>
    <x v="0"/>
    <s v="United States)"/>
  </r>
  <r>
    <x v="891"/>
    <x v="1"/>
    <x v="5"/>
    <x v="6"/>
    <s v="August 1, 1986 (United States)"/>
    <n v="6"/>
    <n v="40000"/>
    <x v="537"/>
    <s v="Tom McLoughlin"/>
    <x v="535"/>
    <x v="0"/>
    <n v="3000000"/>
    <n v="19472057"/>
    <x v="5"/>
    <n v="86"/>
    <x v="2"/>
    <n v="16472057"/>
    <s v="Profit"/>
    <x v="0"/>
    <s v="United States)"/>
  </r>
  <r>
    <x v="892"/>
    <x v="0"/>
    <x v="3"/>
    <x v="6"/>
    <s v="August 1, 1986 (United States)"/>
    <n v="6.9"/>
    <n v="45000"/>
    <x v="10"/>
    <s v="Mark H. Baker"/>
    <x v="536"/>
    <x v="0"/>
    <n v="9000000"/>
    <n v="18564613"/>
    <x v="167"/>
    <n v="90"/>
    <x v="2"/>
    <n v="9564613"/>
    <s v="Profit"/>
    <x v="0"/>
    <s v="United States)"/>
  </r>
  <r>
    <x v="893"/>
    <x v="1"/>
    <x v="2"/>
    <x v="6"/>
    <s v="May 2, 1986 (United States)"/>
    <n v="6.4"/>
    <n v="1600"/>
    <x v="298"/>
    <s v="Rocco Urbisci"/>
    <x v="100"/>
    <x v="0"/>
    <n v="14000000"/>
    <n v="18034150"/>
    <x v="4"/>
    <n v="97"/>
    <x v="2"/>
    <n v="4034150"/>
    <s v="Profit"/>
    <x v="0"/>
    <s v="United States)"/>
  </r>
  <r>
    <x v="894"/>
    <x v="1"/>
    <x v="0"/>
    <x v="6"/>
    <s v="February 14, 1986 (United States)"/>
    <n v="5.6"/>
    <n v="19000"/>
    <x v="426"/>
    <s v="James Bruner"/>
    <x v="41"/>
    <x v="0"/>
    <n v="12000000"/>
    <n v="17768900"/>
    <x v="131"/>
    <n v="125"/>
    <x v="2"/>
    <n v="5768900"/>
    <s v="Profit"/>
    <x v="0"/>
    <s v="United States)"/>
  </r>
  <r>
    <x v="895"/>
    <x v="1"/>
    <x v="1"/>
    <x v="6"/>
    <s v="August 21, 1987 (United States)"/>
    <n v="6.5"/>
    <n v="12000"/>
    <x v="294"/>
    <s v="Daniel Petrie Jr."/>
    <x v="240"/>
    <x v="0"/>
    <n v="8500000"/>
    <n v="17685307"/>
    <x v="31"/>
    <n v="102"/>
    <x v="2"/>
    <n v="9185307"/>
    <s v="Profit"/>
    <x v="0"/>
    <s v="United States)"/>
  </r>
  <r>
    <x v="896"/>
    <x v="0"/>
    <x v="3"/>
    <x v="6"/>
    <s v="October 31, 1986 (United States)"/>
    <n v="7.4"/>
    <n v="57000"/>
    <x v="360"/>
    <s v="Robert Bolt"/>
    <x v="23"/>
    <x v="1"/>
    <n v="24500000"/>
    <n v="17502499"/>
    <x v="7"/>
    <n v="125"/>
    <x v="1"/>
    <n v="-6997501"/>
    <s v="Loss"/>
    <x v="0"/>
    <s v="United States)"/>
  </r>
  <r>
    <x v="897"/>
    <x v="1"/>
    <x v="0"/>
    <x v="6"/>
    <s v="June 6, 1986 (United States)"/>
    <n v="5.6"/>
    <n v="32000"/>
    <x v="119"/>
    <s v="Luciano Vincenzoni"/>
    <x v="167"/>
    <x v="0"/>
    <n v="8500000"/>
    <n v="16209459"/>
    <x v="202"/>
    <n v="106"/>
    <x v="2"/>
    <n v="7709459"/>
    <s v="Profit"/>
    <x v="0"/>
    <s v="United States)"/>
  </r>
  <r>
    <x v="898"/>
    <x v="7"/>
    <x v="0"/>
    <x v="6"/>
    <s v="August 15, 1986 (United States)"/>
    <n v="5.7"/>
    <n v="11000"/>
    <x v="383"/>
    <s v="Brian Grazer"/>
    <x v="261"/>
    <x v="0"/>
    <n v="12000000"/>
    <n v="15945534"/>
    <x v="4"/>
    <n v="88"/>
    <x v="2"/>
    <n v="3945534"/>
    <s v="Profit"/>
    <x v="0"/>
    <s v="United States)"/>
  </r>
  <r>
    <x v="899"/>
    <x v="1"/>
    <x v="4"/>
    <x v="6"/>
    <s v="January 31, 1986 (United States)"/>
    <n v="6.2"/>
    <n v="13000"/>
    <x v="212"/>
    <s v="Peter Markle"/>
    <x v="359"/>
    <x v="0"/>
    <n v="20500000"/>
    <n v="15448384"/>
    <x v="128"/>
    <n v="110"/>
    <x v="2"/>
    <n v="-5051616"/>
    <s v="Loss"/>
    <x v="0"/>
    <s v="United States)"/>
  </r>
  <r>
    <x v="900"/>
    <x v="1"/>
    <x v="5"/>
    <x v="6"/>
    <s v="July 2, 1986 (United States)"/>
    <n v="5.4"/>
    <n v="14000"/>
    <x v="538"/>
    <s v="Charles Edward Pogue"/>
    <x v="246"/>
    <x v="0"/>
    <n v="20500000"/>
    <n v="14481606"/>
    <x v="1"/>
    <n v="93"/>
    <x v="2"/>
    <n v="-6018394"/>
    <s v="Loss"/>
    <x v="0"/>
    <s v="United States)"/>
  </r>
  <r>
    <x v="901"/>
    <x v="0"/>
    <x v="3"/>
    <x v="6"/>
    <s v="November 26, 1986 (United States)"/>
    <n v="6.6"/>
    <n v="28000"/>
    <x v="162"/>
    <s v="Paul Theroux"/>
    <x v="86"/>
    <x v="0"/>
    <n v="25000000"/>
    <n v="14302779"/>
    <x v="389"/>
    <n v="117"/>
    <x v="2"/>
    <n v="-10697221"/>
    <s v="Loss"/>
    <x v="0"/>
    <s v="United States)"/>
  </r>
  <r>
    <x v="902"/>
    <x v="0"/>
    <x v="1"/>
    <x v="6"/>
    <s v="May 16, 1986 (United States)"/>
    <n v="5.8"/>
    <n v="2600"/>
    <x v="98"/>
    <s v="Alan Alda"/>
    <x v="93"/>
    <x v="0"/>
    <n v="20500000"/>
    <n v="14205021"/>
    <x v="1"/>
    <n v="106"/>
    <x v="2"/>
    <n v="-6294979"/>
    <s v="Loss"/>
    <x v="0"/>
    <s v="United States)"/>
  </r>
  <r>
    <x v="903"/>
    <x v="0"/>
    <x v="3"/>
    <x v="6"/>
    <s v="June 27, 1986 (United States)"/>
    <n v="7.4"/>
    <n v="127000"/>
    <x v="110"/>
    <s v="Dennis Lee"/>
    <x v="298"/>
    <x v="1"/>
    <n v="25000000"/>
    <n v="13915874"/>
    <x v="68"/>
    <n v="101"/>
    <x v="1"/>
    <n v="-11084126"/>
    <s v="Loss"/>
    <x v="0"/>
    <s v="United States)"/>
  </r>
  <r>
    <x v="904"/>
    <x v="0"/>
    <x v="1"/>
    <x v="6"/>
    <s v="August 8, 1986 (United States)"/>
    <n v="6.4"/>
    <n v="14000"/>
    <x v="474"/>
    <s v="Savage Steve Holland"/>
    <x v="439"/>
    <x v="0"/>
    <n v="20500000"/>
    <n v="13431806"/>
    <x v="277"/>
    <n v="93"/>
    <x v="2"/>
    <n v="-7068194"/>
    <s v="Loss"/>
    <x v="0"/>
    <s v="United States)"/>
  </r>
  <r>
    <x v="905"/>
    <x v="1"/>
    <x v="4"/>
    <x v="6"/>
    <s v="August 22, 1986 (United States)"/>
    <n v="6.3"/>
    <n v="3500"/>
    <x v="539"/>
    <s v="William Mastrosimone"/>
    <x v="537"/>
    <x v="0"/>
    <n v="20500000"/>
    <n v="13418091"/>
    <x v="185"/>
    <n v="89"/>
    <x v="2"/>
    <n v="-7081909"/>
    <s v="Loss"/>
    <x v="0"/>
    <s v="United States)"/>
  </r>
  <r>
    <x v="906"/>
    <x v="2"/>
    <x v="3"/>
    <x v="6"/>
    <s v="August 25, 1989 (United States)"/>
    <n v="7"/>
    <n v="11000"/>
    <x v="540"/>
    <s v="Masanori Hata"/>
    <x v="538"/>
    <x v="24"/>
    <n v="20500000"/>
    <n v="13299749"/>
    <x v="390"/>
    <n v="76"/>
    <x v="1"/>
    <n v="-7200251"/>
    <s v="Loss"/>
    <x v="0"/>
    <s v="United States)"/>
  </r>
  <r>
    <x v="907"/>
    <x v="7"/>
    <x v="1"/>
    <x v="6"/>
    <s v="April 11, 1986 (United States)"/>
    <n v="6.1"/>
    <n v="32000"/>
    <x v="541"/>
    <s v="Domonic Muir"/>
    <x v="123"/>
    <x v="0"/>
    <n v="2000000"/>
    <n v="13167232"/>
    <x v="237"/>
    <n v="86"/>
    <x v="2"/>
    <n v="11167232"/>
    <s v="Profit"/>
    <x v="0"/>
    <s v="United States)"/>
  </r>
  <r>
    <x v="908"/>
    <x v="1"/>
    <x v="5"/>
    <x v="6"/>
    <s v="March 28, 1986 (United States)"/>
    <n v="6.2"/>
    <n v="15000"/>
    <x v="542"/>
    <s v="Danilo Bach"/>
    <x v="539"/>
    <x v="0"/>
    <n v="5000000"/>
    <n v="12947763"/>
    <x v="5"/>
    <n v="89"/>
    <x v="2"/>
    <n v="7947763"/>
    <s v="Profit"/>
    <x v="0"/>
    <s v="United States)"/>
  </r>
  <r>
    <x v="909"/>
    <x v="7"/>
    <x v="1"/>
    <x v="6"/>
    <s v="July 11, 1986 (United States)"/>
    <n v="5.0999999999999996"/>
    <n v="5900"/>
    <x v="17"/>
    <s v="Harry Shearer"/>
    <x v="12"/>
    <x v="0"/>
    <n v="15000000"/>
    <n v="12308521"/>
    <x v="7"/>
    <n v="96"/>
    <x v="2"/>
    <n v="-2691479"/>
    <s v="Loss"/>
    <x v="0"/>
    <s v="United States)"/>
  </r>
  <r>
    <x v="910"/>
    <x v="1"/>
    <x v="6"/>
    <x v="6"/>
    <s v="December 19, 1986 (United States)"/>
    <n v="5.7"/>
    <n v="7000"/>
    <x v="394"/>
    <s v="James Carabatsos"/>
    <x v="25"/>
    <x v="0"/>
    <n v="14000000"/>
    <n v="12303904"/>
    <x v="231"/>
    <n v="106"/>
    <x v="2"/>
    <n v="-1696096"/>
    <s v="Loss"/>
    <x v="0"/>
    <s v="United States)"/>
  </r>
  <r>
    <x v="911"/>
    <x v="7"/>
    <x v="1"/>
    <x v="6"/>
    <s v="December 25, 1986 (United States)"/>
    <n v="6.8"/>
    <n v="3400"/>
    <x v="543"/>
    <s v="Neil Simon"/>
    <x v="540"/>
    <x v="0"/>
    <n v="18000000"/>
    <n v="11957943"/>
    <x v="38"/>
    <n v="108"/>
    <x v="2"/>
    <n v="-6042057"/>
    <s v="Loss"/>
    <x v="0"/>
    <s v="United States)"/>
  </r>
  <r>
    <x v="912"/>
    <x v="0"/>
    <x v="0"/>
    <x v="6"/>
    <s v="November 21, 1986 (United States)"/>
    <n v="5.0999999999999996"/>
    <n v="6300"/>
    <x v="311"/>
    <s v="Robert Gosnell"/>
    <x v="41"/>
    <x v="0"/>
    <n v="8000000"/>
    <n v="11949484"/>
    <x v="145"/>
    <n v="105"/>
    <x v="2"/>
    <n v="3949484"/>
    <s v="Profit"/>
    <x v="0"/>
    <s v="United States)"/>
  </r>
  <r>
    <x v="913"/>
    <x v="7"/>
    <x v="0"/>
    <x v="6"/>
    <s v="July 2, 1986 (United States)"/>
    <n v="7.3"/>
    <n v="128000"/>
    <x v="29"/>
    <s v="Gary Goldman"/>
    <x v="107"/>
    <x v="0"/>
    <n v="25000000"/>
    <n v="11100577"/>
    <x v="10"/>
    <n v="99"/>
    <x v="1"/>
    <n v="-13899423"/>
    <s v="Loss"/>
    <x v="0"/>
    <s v="United States)"/>
  </r>
  <r>
    <x v="914"/>
    <x v="7"/>
    <x v="1"/>
    <x v="6"/>
    <s v="July 2, 1986 (United States)"/>
    <n v="5"/>
    <n v="3200"/>
    <x v="544"/>
    <s v="Becky Johnston"/>
    <x v="322"/>
    <x v="0"/>
    <n v="20500000"/>
    <n v="10090429"/>
    <x v="7"/>
    <n v="100"/>
    <x v="2"/>
    <n v="-10409571"/>
    <s v="Loss"/>
    <x v="0"/>
    <s v="United States)"/>
  </r>
  <r>
    <x v="915"/>
    <x v="1"/>
    <x v="0"/>
    <x v="6"/>
    <s v="April 18, 1986 (United States)"/>
    <n v="6"/>
    <n v="5100"/>
    <x v="311"/>
    <s v="Gail Morgan Hickman"/>
    <x v="187"/>
    <x v="0"/>
    <n v="6000000"/>
    <n v="9947631"/>
    <x v="145"/>
    <n v="100"/>
    <x v="2"/>
    <n v="3947631"/>
    <s v="Profit"/>
    <x v="0"/>
    <s v="United States)"/>
  </r>
  <r>
    <x v="916"/>
    <x v="0"/>
    <x v="3"/>
    <x v="6"/>
    <s v="June 6, 1986 (United States)"/>
    <n v="5.7"/>
    <n v="13000"/>
    <x v="545"/>
    <s v="Clifford Green"/>
    <x v="541"/>
    <x v="0"/>
    <n v="18000000"/>
    <n v="9697739"/>
    <x v="119"/>
    <n v="107"/>
    <x v="2"/>
    <n v="-8302261"/>
    <s v="Loss"/>
    <x v="0"/>
    <s v="United States)"/>
  </r>
  <r>
    <x v="917"/>
    <x v="1"/>
    <x v="4"/>
    <x v="6"/>
    <s v="October 10, 1986 (United States)"/>
    <n v="5.6"/>
    <n v="6900"/>
    <x v="157"/>
    <s v="Diana Henstell"/>
    <x v="542"/>
    <x v="0"/>
    <n v="20500000"/>
    <n v="8988731"/>
    <x v="7"/>
    <n v="91"/>
    <x v="2"/>
    <n v="-11511269"/>
    <s v="Loss"/>
    <x v="0"/>
    <s v="United States)"/>
  </r>
  <r>
    <x v="918"/>
    <x v="1"/>
    <x v="6"/>
    <x v="6"/>
    <s v="August 15, 1986 (United States)"/>
    <n v="7.2"/>
    <n v="68000"/>
    <x v="152"/>
    <s v="Thomas Harris"/>
    <x v="440"/>
    <x v="0"/>
    <n v="15000000"/>
    <n v="8621783"/>
    <x v="202"/>
    <n v="120"/>
    <x v="1"/>
    <n v="-6378217"/>
    <s v="Loss"/>
    <x v="0"/>
    <s v="United States)"/>
  </r>
  <r>
    <x v="919"/>
    <x v="1"/>
    <x v="4"/>
    <x v="6"/>
    <s v="October 23, 1986 (Italy)"/>
    <n v="7.7"/>
    <n v="186000"/>
    <x v="362"/>
    <s v="David Lynch"/>
    <x v="543"/>
    <x v="0"/>
    <n v="6000000"/>
    <n v="8618766"/>
    <x v="202"/>
    <n v="120"/>
    <x v="1"/>
    <n v="2618766"/>
    <s v="Profit"/>
    <x v="0"/>
    <s v="Italy)"/>
  </r>
  <r>
    <x v="920"/>
    <x v="2"/>
    <x v="10"/>
    <x v="6"/>
    <s v="March 21, 1986 (United States)"/>
    <n v="5.5"/>
    <n v="2200"/>
    <x v="546"/>
    <s v="Peter Sauder"/>
    <x v="544"/>
    <x v="7"/>
    <n v="20500000"/>
    <n v="8540346"/>
    <x v="227"/>
    <n v="76"/>
    <x v="2"/>
    <n v="-11959654"/>
    <s v="Loss"/>
    <x v="0"/>
    <s v="United States)"/>
  </r>
  <r>
    <x v="921"/>
    <x v="1"/>
    <x v="1"/>
    <x v="6"/>
    <s v="April 18, 1986 (United States)"/>
    <n v="5.7"/>
    <n v="5500"/>
    <x v="21"/>
    <s v="George Gallo"/>
    <x v="545"/>
    <x v="0"/>
    <n v="13000000"/>
    <n v="8475466"/>
    <x v="17"/>
    <n v="100"/>
    <x v="2"/>
    <n v="-4524534"/>
    <s v="Loss"/>
    <x v="0"/>
    <s v="United States)"/>
  </r>
  <r>
    <x v="922"/>
    <x v="1"/>
    <x v="1"/>
    <x v="6"/>
    <s v="November 7, 1986 (United States)"/>
    <n v="6.9"/>
    <n v="17000"/>
    <x v="74"/>
    <s v="E. Max Frye"/>
    <x v="546"/>
    <x v="0"/>
    <n v="7000000"/>
    <n v="8362969"/>
    <x v="391"/>
    <n v="114"/>
    <x v="2"/>
    <n v="1362969"/>
    <s v="Profit"/>
    <x v="0"/>
    <s v="United States)"/>
  </r>
  <r>
    <x v="923"/>
    <x v="7"/>
    <x v="1"/>
    <x v="6"/>
    <s v="March 28, 1986 (United States)"/>
    <n v="6.9"/>
    <n v="15000"/>
    <x v="547"/>
    <s v="David Seltzer"/>
    <x v="547"/>
    <x v="0"/>
    <n v="6000000"/>
    <n v="8200000"/>
    <x v="376"/>
    <n v="100"/>
    <x v="2"/>
    <n v="2200000"/>
    <s v="Profit"/>
    <x v="0"/>
    <s v="United States)"/>
  </r>
  <r>
    <x v="924"/>
    <x v="0"/>
    <x v="1"/>
    <x v="6"/>
    <s v="July 25, 1986 (United States)"/>
    <n v="5.7"/>
    <n v="6900"/>
    <x v="366"/>
    <s v="Gene Wilder"/>
    <x v="4"/>
    <x v="1"/>
    <n v="13000000"/>
    <n v="8033397"/>
    <x v="9"/>
    <n v="82"/>
    <x v="2"/>
    <n v="-4966603"/>
    <s v="Loss"/>
    <x v="0"/>
    <s v="United States)"/>
  </r>
  <r>
    <x v="925"/>
    <x v="8"/>
    <x v="1"/>
    <x v="6"/>
    <s v="August 22, 1986 (United States)"/>
    <n v="5.6"/>
    <n v="29000"/>
    <x v="159"/>
    <s v="L.M. Kit Carson"/>
    <x v="548"/>
    <x v="0"/>
    <n v="4700000"/>
    <n v="8025872"/>
    <x v="191"/>
    <n v="101"/>
    <x v="2"/>
    <n v="3325872"/>
    <s v="Profit"/>
    <x v="0"/>
    <s v="United States)"/>
  </r>
  <r>
    <x v="926"/>
    <x v="7"/>
    <x v="1"/>
    <x v="6"/>
    <s v="January 31, 1986 (United States)"/>
    <n v="6"/>
    <n v="6800"/>
    <x v="167"/>
    <s v="Ron Shelton"/>
    <x v="12"/>
    <x v="0"/>
    <n v="12000000"/>
    <n v="7817314"/>
    <x v="79"/>
    <n v="104"/>
    <x v="2"/>
    <n v="-4182686"/>
    <s v="Loss"/>
    <x v="0"/>
    <s v="United States)"/>
  </r>
  <r>
    <x v="927"/>
    <x v="0"/>
    <x v="6"/>
    <x v="6"/>
    <s v="February 14, 1986 (United States)"/>
    <n v="5.7"/>
    <n v="4500"/>
    <x v="548"/>
    <s v="Thomas Michael Donnelly"/>
    <x v="321"/>
    <x v="0"/>
    <n v="20500000"/>
    <n v="7634909"/>
    <x v="4"/>
    <n v="105"/>
    <x v="2"/>
    <n v="-12865091"/>
    <s v="Loss"/>
    <x v="0"/>
    <s v="United States)"/>
  </r>
  <r>
    <x v="928"/>
    <x v="1"/>
    <x v="0"/>
    <x v="6"/>
    <s v="January 16, 1987 (United States)"/>
    <n v="6"/>
    <n v="4700"/>
    <x v="124"/>
    <s v="Michael Patrick Goodman"/>
    <x v="283"/>
    <x v="0"/>
    <n v="20500000"/>
    <n v="7555000"/>
    <x v="259"/>
    <n v="106"/>
    <x v="2"/>
    <n v="-12945000"/>
    <s v="Loss"/>
    <x v="0"/>
    <s v="United States)"/>
  </r>
  <r>
    <x v="929"/>
    <x v="1"/>
    <x v="0"/>
    <x v="6"/>
    <s v="July 25, 1986 (United States)"/>
    <n v="5.5"/>
    <n v="31000"/>
    <x v="549"/>
    <s v="Stephen King"/>
    <x v="407"/>
    <x v="0"/>
    <n v="10000000"/>
    <n v="7433663"/>
    <x v="202"/>
    <n v="98"/>
    <x v="2"/>
    <n v="-2566337"/>
    <s v="Loss"/>
    <x v="0"/>
    <s v="United States)"/>
  </r>
  <r>
    <x v="930"/>
    <x v="1"/>
    <x v="5"/>
    <x v="6"/>
    <s v="March 13, 1987 (United States)"/>
    <n v="5.7"/>
    <n v="6600"/>
    <x v="550"/>
    <s v="Kevin Tenney"/>
    <x v="549"/>
    <x v="1"/>
    <n v="2000000"/>
    <n v="7369373"/>
    <x v="392"/>
    <n v="98"/>
    <x v="2"/>
    <n v="5369373"/>
    <s v="Profit"/>
    <x v="0"/>
    <s v="United States)"/>
  </r>
  <r>
    <x v="931"/>
    <x v="0"/>
    <x v="4"/>
    <x v="6"/>
    <s v="August 15, 1986 (United States)"/>
    <n v="6.5"/>
    <n v="5600"/>
    <x v="363"/>
    <s v="Nick Castle"/>
    <x v="550"/>
    <x v="0"/>
    <n v="20500000"/>
    <n v="7177431"/>
    <x v="393"/>
    <n v="114"/>
    <x v="2"/>
    <n v="-13322569"/>
    <s v="Loss"/>
    <x v="0"/>
    <s v="United States)"/>
  </r>
  <r>
    <x v="932"/>
    <x v="1"/>
    <x v="6"/>
    <x v="6"/>
    <s v="September 24, 1986 (United States)"/>
    <n v="7.7"/>
    <n v="104000"/>
    <x v="121"/>
    <s v="Umberto Eco"/>
    <x v="94"/>
    <x v="6"/>
    <n v="20500000"/>
    <n v="7153487"/>
    <x v="241"/>
    <n v="130"/>
    <x v="1"/>
    <n v="-13346513"/>
    <s v="Loss"/>
    <x v="0"/>
    <s v="United States)"/>
  </r>
  <r>
    <x v="933"/>
    <x v="1"/>
    <x v="1"/>
    <x v="6"/>
    <s v="August 8, 1986 (United States)"/>
    <n v="6.8"/>
    <n v="13000"/>
    <x v="551"/>
    <s v="Spike Lee"/>
    <x v="551"/>
    <x v="0"/>
    <n v="175000"/>
    <n v="7137502"/>
    <x v="394"/>
    <n v="84"/>
    <x v="2"/>
    <n v="6962502"/>
    <s v="Profit"/>
    <x v="0"/>
    <s v="United States)"/>
  </r>
  <r>
    <x v="934"/>
    <x v="1"/>
    <x v="0"/>
    <x v="6"/>
    <s v="May 2, 1986 (United States)"/>
    <n v="4.4000000000000004"/>
    <n v="1100"/>
    <x v="552"/>
    <s v="Ross Macdonald"/>
    <x v="371"/>
    <x v="0"/>
    <n v="10000000"/>
    <n v="6947787"/>
    <x v="5"/>
    <n v="83"/>
    <x v="2"/>
    <n v="-3052213"/>
    <s v="Loss"/>
    <x v="0"/>
    <s v="United States)"/>
  </r>
  <r>
    <x v="935"/>
    <x v="1"/>
    <x v="1"/>
    <x v="6"/>
    <s v="October 24, 1986 (United States)"/>
    <n v="5.8"/>
    <n v="6200"/>
    <x v="553"/>
    <s v="Rhet Topham"/>
    <x v="552"/>
    <x v="0"/>
    <n v="20500000"/>
    <n v="6797218"/>
    <x v="202"/>
    <n v="98"/>
    <x v="2"/>
    <n v="-13702782"/>
    <s v="Loss"/>
    <x v="0"/>
    <s v="United States)"/>
  </r>
  <r>
    <x v="936"/>
    <x v="1"/>
    <x v="4"/>
    <x v="6"/>
    <s v="February 21, 1986 (United States)"/>
    <n v="6"/>
    <n v="39000"/>
    <x v="272"/>
    <s v="Elizabeth McNeill"/>
    <x v="438"/>
    <x v="0"/>
    <n v="17000000"/>
    <n v="6735922"/>
    <x v="275"/>
    <n v="117"/>
    <x v="2"/>
    <n v="-10264078"/>
    <s v="Loss"/>
    <x v="0"/>
    <s v="United States)"/>
  </r>
  <r>
    <x v="937"/>
    <x v="1"/>
    <x v="0"/>
    <x v="6"/>
    <s v="January 10, 1986 (United States)"/>
    <n v="5.5"/>
    <n v="5400"/>
    <x v="554"/>
    <s v="John Carpenter"/>
    <x v="302"/>
    <x v="0"/>
    <n v="20500000"/>
    <n v="6637565"/>
    <x v="259"/>
    <n v="100"/>
    <x v="2"/>
    <n v="-13862435"/>
    <s v="Loss"/>
    <x v="0"/>
    <s v="United States)"/>
  </r>
  <r>
    <x v="938"/>
    <x v="7"/>
    <x v="4"/>
    <x v="6"/>
    <s v="March 21, 1986 (United States)"/>
    <n v="5.9"/>
    <n v="735"/>
    <x v="555"/>
    <s v="Allan Burns"/>
    <x v="553"/>
    <x v="0"/>
    <n v="20500000"/>
    <n v="6408791"/>
    <x v="395"/>
    <n v="110"/>
    <x v="2"/>
    <n v="-14091209"/>
    <s v="Loss"/>
    <x v="0"/>
    <s v="United States)"/>
  </r>
  <r>
    <x v="939"/>
    <x v="0"/>
    <x v="0"/>
    <x v="6"/>
    <s v="August 8, 1986 (United States)"/>
    <n v="4.7"/>
    <n v="1400"/>
    <x v="143"/>
    <s v="Blake Edwards"/>
    <x v="554"/>
    <x v="0"/>
    <n v="20500000"/>
    <n v="6029824"/>
    <x v="396"/>
    <n v="90"/>
    <x v="2"/>
    <n v="-14470176"/>
    <s v="Loss"/>
    <x v="0"/>
    <s v="United States)"/>
  </r>
  <r>
    <x v="940"/>
    <x v="2"/>
    <x v="10"/>
    <x v="6"/>
    <s v="June 6, 1986 (United States)"/>
    <n v="6"/>
    <n v="2500"/>
    <x v="95"/>
    <s v="George Arthur Bloom"/>
    <x v="545"/>
    <x v="0"/>
    <n v="20500000"/>
    <n v="5958456"/>
    <x v="397"/>
    <n v="86"/>
    <x v="2"/>
    <n v="-14541544"/>
    <s v="Loss"/>
    <x v="0"/>
    <s v="United States)"/>
  </r>
  <r>
    <x v="941"/>
    <x v="1"/>
    <x v="0"/>
    <x v="6"/>
    <s v="March 7, 1986 (United States)"/>
    <n v="7.1"/>
    <n v="127000"/>
    <x v="430"/>
    <s v="Gregory Widen"/>
    <x v="325"/>
    <x v="1"/>
    <n v="16000000"/>
    <n v="5900712"/>
    <x v="174"/>
    <n v="116"/>
    <x v="1"/>
    <n v="-10099288"/>
    <s v="Loss"/>
    <x v="0"/>
    <s v="United States)"/>
  </r>
  <r>
    <x v="942"/>
    <x v="0"/>
    <x v="10"/>
    <x v="6"/>
    <s v="August 8, 1986 (United States)"/>
    <n v="7.3"/>
    <n v="38000"/>
    <x v="556"/>
    <s v="Ron Friedman"/>
    <x v="555"/>
    <x v="0"/>
    <n v="6000000"/>
    <n v="5860601"/>
    <x v="397"/>
    <n v="84"/>
    <x v="1"/>
    <n v="-139399"/>
    <s v="Loss"/>
    <x v="0"/>
    <s v="United States)"/>
  </r>
  <r>
    <x v="943"/>
    <x v="1"/>
    <x v="0"/>
    <x v="6"/>
    <s v="February 21, 1986 (United States)"/>
    <n v="7.2"/>
    <n v="45000"/>
    <x v="557"/>
    <s v="Eric Red"/>
    <x v="283"/>
    <x v="0"/>
    <n v="6000000"/>
    <n v="5844868"/>
    <x v="266"/>
    <n v="97"/>
    <x v="1"/>
    <n v="-155132"/>
    <s v="Loss"/>
    <x v="0"/>
    <s v="United States)"/>
  </r>
  <r>
    <x v="944"/>
    <x v="1"/>
    <x v="4"/>
    <x v="6"/>
    <s v="March 14, 1986 (United States)"/>
    <n v="7.1"/>
    <n v="15000"/>
    <x v="48"/>
    <s v="John Fusco"/>
    <x v="320"/>
    <x v="0"/>
    <n v="20500000"/>
    <n v="5839031"/>
    <x v="4"/>
    <n v="99"/>
    <x v="1"/>
    <n v="-14660969"/>
    <s v="Loss"/>
    <x v="0"/>
    <s v="United States)"/>
  </r>
  <r>
    <x v="945"/>
    <x v="1"/>
    <x v="6"/>
    <x v="6"/>
    <s v="June 13, 1986 (United States)"/>
    <n v="7.3"/>
    <n v="14000"/>
    <x v="407"/>
    <s v="Neil Jordan"/>
    <x v="556"/>
    <x v="1"/>
    <n v="20500000"/>
    <n v="5794184"/>
    <x v="62"/>
    <n v="104"/>
    <x v="1"/>
    <n v="-14705816"/>
    <s v="Loss"/>
    <x v="0"/>
    <s v="United States)"/>
  </r>
  <r>
    <x v="946"/>
    <x v="1"/>
    <x v="6"/>
    <x v="6"/>
    <s v="January 2, 1987 (United States)"/>
    <n v="5.7"/>
    <n v="3100"/>
    <x v="558"/>
    <s v="Emilio Estevez"/>
    <x v="407"/>
    <x v="0"/>
    <n v="20500000"/>
    <n v="5715174"/>
    <x v="398"/>
    <n v="109"/>
    <x v="2"/>
    <n v="-14784826"/>
    <s v="Loss"/>
    <x v="0"/>
    <s v="United States)"/>
  </r>
  <r>
    <x v="947"/>
    <x v="7"/>
    <x v="1"/>
    <x v="6"/>
    <s v="January 17, 1986 (United States)"/>
    <n v="4.5"/>
    <n v="9500"/>
    <x v="559"/>
    <s v="John Carl Buechler"/>
    <x v="557"/>
    <x v="9"/>
    <n v="1100000"/>
    <n v="5450815"/>
    <x v="242"/>
    <n v="82"/>
    <x v="2"/>
    <n v="4350815"/>
    <s v="Profit"/>
    <x v="0"/>
    <s v="United States)"/>
  </r>
  <r>
    <x v="948"/>
    <x v="1"/>
    <x v="6"/>
    <x v="6"/>
    <s v="November 7, 1986 (United States)"/>
    <n v="6.4"/>
    <n v="5400"/>
    <x v="255"/>
    <s v="Elmore Leonard"/>
    <x v="209"/>
    <x v="0"/>
    <n v="20500000"/>
    <n v="5186646"/>
    <x v="145"/>
    <n v="110"/>
    <x v="2"/>
    <n v="-15313354"/>
    <s v="Loss"/>
    <x v="0"/>
    <s v="United States)"/>
  </r>
  <r>
    <x v="949"/>
    <x v="1"/>
    <x v="0"/>
    <x v="6"/>
    <s v="July 25, 1986 (United States)"/>
    <n v="5.4"/>
    <n v="1400"/>
    <x v="357"/>
    <s v="Tony Kayden"/>
    <x v="410"/>
    <x v="0"/>
    <n v="20500000"/>
    <n v="5099316"/>
    <x v="4"/>
    <n v="93"/>
    <x v="2"/>
    <n v="-15400684"/>
    <s v="Loss"/>
    <x v="0"/>
    <s v="United States)"/>
  </r>
  <r>
    <x v="950"/>
    <x v="1"/>
    <x v="1"/>
    <x v="6"/>
    <s v="July 18, 1986 (United States)"/>
    <n v="5.9"/>
    <n v="5100"/>
    <x v="560"/>
    <s v="Donald P. Borchers"/>
    <x v="26"/>
    <x v="0"/>
    <n v="3300000"/>
    <n v="4941117"/>
    <x v="259"/>
    <n v="93"/>
    <x v="2"/>
    <n v="1641117"/>
    <s v="Profit"/>
    <x v="0"/>
    <s v="United States)"/>
  </r>
  <r>
    <x v="951"/>
    <x v="0"/>
    <x v="1"/>
    <x v="6"/>
    <s v="August 28, 1987 (United States)"/>
    <n v="8"/>
    <n v="24000"/>
    <x v="561"/>
    <s v="Claude Berri"/>
    <x v="558"/>
    <x v="15"/>
    <n v="20500000"/>
    <n v="4940939"/>
    <x v="399"/>
    <n v="120"/>
    <x v="1"/>
    <n v="-15559061"/>
    <s v="Loss"/>
    <x v="0"/>
    <s v="United States)"/>
  </r>
  <r>
    <x v="952"/>
    <x v="0"/>
    <x v="5"/>
    <x v="6"/>
    <s v="June 6, 1986 (United States)"/>
    <n v="5.6"/>
    <n v="8200"/>
    <x v="159"/>
    <s v="Richard Blake"/>
    <x v="559"/>
    <x v="0"/>
    <n v="12000000"/>
    <n v="4884663"/>
    <x v="339"/>
    <n v="100"/>
    <x v="2"/>
    <n v="-7115337"/>
    <s v="Loss"/>
    <x v="0"/>
    <s v="United States)"/>
  </r>
  <r>
    <x v="953"/>
    <x v="1"/>
    <x v="0"/>
    <x v="6"/>
    <s v="April 11, 1986 (United States)"/>
    <n v="6.2"/>
    <n v="2800"/>
    <x v="562"/>
    <s v="Leo Garen"/>
    <x v="560"/>
    <x v="0"/>
    <n v="8700000"/>
    <n v="4865912"/>
    <x v="400"/>
    <n v="109"/>
    <x v="2"/>
    <n v="-3834088"/>
    <s v="Loss"/>
    <x v="0"/>
    <s v="United States)"/>
  </r>
  <r>
    <x v="954"/>
    <x v="7"/>
    <x v="4"/>
    <x v="6"/>
    <s v="June 27, 1986 (United States)"/>
    <n v="4.8"/>
    <n v="1400"/>
    <x v="356"/>
    <s v="Evan Archerd"/>
    <x v="561"/>
    <x v="0"/>
    <n v="20500000"/>
    <n v="4845724"/>
    <x v="106"/>
    <n v="102"/>
    <x v="2"/>
    <n v="-15654276"/>
    <s v="Loss"/>
    <x v="0"/>
    <s v="United States)"/>
  </r>
  <r>
    <x v="955"/>
    <x v="1"/>
    <x v="1"/>
    <x v="6"/>
    <s v="January 24, 1986 (United States)"/>
    <n v="5.6"/>
    <n v="1900"/>
    <x v="563"/>
    <s v="David Beaird"/>
    <x v="539"/>
    <x v="0"/>
    <n v="20500000"/>
    <n v="4781448"/>
    <x v="171"/>
    <n v="97"/>
    <x v="2"/>
    <n v="-15718552"/>
    <s v="Loss"/>
    <x v="0"/>
    <s v="United States)"/>
  </r>
  <r>
    <x v="956"/>
    <x v="7"/>
    <x v="4"/>
    <x v="6"/>
    <s v="April 25, 1986 (United States)"/>
    <n v="5.9"/>
    <n v="906"/>
    <x v="175"/>
    <s v="Naomi Foner"/>
    <x v="8"/>
    <x v="0"/>
    <n v="10000000"/>
    <n v="4743287"/>
    <x v="8"/>
    <n v="88"/>
    <x v="2"/>
    <n v="-5256713"/>
    <s v="Loss"/>
    <x v="0"/>
    <s v="United States)"/>
  </r>
  <r>
    <x v="957"/>
    <x v="7"/>
    <x v="0"/>
    <x v="6"/>
    <s v="December 19, 1986 (United States)"/>
    <n v="3.9"/>
    <n v="5600"/>
    <x v="402"/>
    <s v="Ronald Shusett"/>
    <x v="562"/>
    <x v="0"/>
    <n v="10000000"/>
    <n v="4711220"/>
    <x v="333"/>
    <n v="105"/>
    <x v="2"/>
    <n v="-5288780"/>
    <s v="Loss"/>
    <x v="0"/>
    <s v="United States)"/>
  </r>
  <r>
    <x v="958"/>
    <x v="1"/>
    <x v="0"/>
    <x v="6"/>
    <s v="September 12, 1986 (United States)"/>
    <n v="5.8"/>
    <n v="2600"/>
    <x v="302"/>
    <s v="James Booth"/>
    <x v="452"/>
    <x v="0"/>
    <n v="4000000"/>
    <n v="4679650"/>
    <x v="239"/>
    <n v="104"/>
    <x v="2"/>
    <n v="679650"/>
    <s v="Profit"/>
    <x v="0"/>
    <s v="United States)"/>
  </r>
  <r>
    <x v="959"/>
    <x v="7"/>
    <x v="4"/>
    <x v="6"/>
    <s v="May 9, 1986 (United States)"/>
    <n v="6.5"/>
    <n v="1500"/>
    <x v="564"/>
    <s v="Bill Phillips"/>
    <x v="563"/>
    <x v="0"/>
    <n v="20500000"/>
    <n v="4636169"/>
    <x v="5"/>
    <n v="103"/>
    <x v="2"/>
    <n v="-15863831"/>
    <s v="Loss"/>
    <x v="0"/>
    <s v="United States)"/>
  </r>
  <r>
    <x v="960"/>
    <x v="0"/>
    <x v="0"/>
    <x v="6"/>
    <s v="January 31, 1986 (United States)"/>
    <n v="4.9000000000000004"/>
    <n v="1900"/>
    <x v="565"/>
    <s v="Paul De Meo"/>
    <x v="564"/>
    <x v="0"/>
    <n v="20500000"/>
    <n v="4601256"/>
    <x v="242"/>
    <n v="96"/>
    <x v="2"/>
    <n v="-15898744"/>
    <s v="Loss"/>
    <x v="0"/>
    <s v="United States)"/>
  </r>
  <r>
    <x v="961"/>
    <x v="1"/>
    <x v="6"/>
    <x v="6"/>
    <s v="May 8, 1987 (United States)"/>
    <n v="7"/>
    <n v="17000"/>
    <x v="235"/>
    <s v="Neal Jimenez"/>
    <x v="565"/>
    <x v="0"/>
    <n v="1900000"/>
    <n v="4600000"/>
    <x v="252"/>
    <n v="99"/>
    <x v="1"/>
    <n v="2700000"/>
    <s v="Profit"/>
    <x v="0"/>
    <s v="United States)"/>
  </r>
  <r>
    <x v="962"/>
    <x v="7"/>
    <x v="1"/>
    <x v="6"/>
    <s v="October 10, 1986 (United States)"/>
    <n v="6"/>
    <n v="1400"/>
    <x v="143"/>
    <s v="Milton Wexler"/>
    <x v="139"/>
    <x v="0"/>
    <n v="20500000"/>
    <n v="4079895"/>
    <x v="396"/>
    <n v="102"/>
    <x v="2"/>
    <n v="-16420105"/>
    <s v="Loss"/>
    <x v="0"/>
    <s v="United States)"/>
  </r>
  <r>
    <x v="963"/>
    <x v="1"/>
    <x v="3"/>
    <x v="6"/>
    <s v="November 7, 1986 (United States)"/>
    <n v="5.6"/>
    <n v="1600"/>
    <x v="566"/>
    <s v="John Briley"/>
    <x v="523"/>
    <x v="0"/>
    <n v="25000000"/>
    <n v="4007250"/>
    <x v="202"/>
    <n v="127"/>
    <x v="2"/>
    <n v="-20992750"/>
    <s v="Loss"/>
    <x v="0"/>
    <s v="United States)"/>
  </r>
  <r>
    <x v="964"/>
    <x v="0"/>
    <x v="4"/>
    <x v="6"/>
    <s v="December 4, 1987 (United States)"/>
    <n v="8"/>
    <n v="21000"/>
    <x v="561"/>
    <s v="Claude Berri"/>
    <x v="558"/>
    <x v="15"/>
    <n v="20500000"/>
    <n v="3940542"/>
    <x v="399"/>
    <n v="113"/>
    <x v="1"/>
    <n v="-16559458"/>
    <s v="Loss"/>
    <x v="0"/>
    <s v="United States)"/>
  </r>
  <r>
    <x v="965"/>
    <x v="7"/>
    <x v="8"/>
    <x v="6"/>
    <s v="June 13, 1986 (United States)"/>
    <n v="6.2"/>
    <n v="5600"/>
    <x v="309"/>
    <s v="Marshall Brickman"/>
    <x v="566"/>
    <x v="0"/>
    <n v="18000000"/>
    <n v="3900000"/>
    <x v="398"/>
    <n v="117"/>
    <x v="2"/>
    <n v="-14100000"/>
    <s v="Loss"/>
    <x v="0"/>
    <s v="United States)"/>
  </r>
  <r>
    <x v="966"/>
    <x v="1"/>
    <x v="4"/>
    <x v="6"/>
    <s v="January 31, 1986 (United States)"/>
    <n v="5.7"/>
    <n v="2700"/>
    <x v="82"/>
    <s v="David Himmelstein"/>
    <x v="25"/>
    <x v="0"/>
    <n v="16000000"/>
    <n v="3800000"/>
    <x v="106"/>
    <n v="111"/>
    <x v="2"/>
    <n v="-12200000"/>
    <s v="Loss"/>
    <x v="0"/>
    <s v="United States)"/>
  </r>
  <r>
    <x v="967"/>
    <x v="0"/>
    <x v="0"/>
    <x v="6"/>
    <s v="January 30, 1987 (United States)"/>
    <n v="4.5999999999999996"/>
    <n v="9000"/>
    <x v="567"/>
    <s v="H. Rider Haggard"/>
    <x v="441"/>
    <x v="0"/>
    <n v="13000000"/>
    <n v="3751699"/>
    <x v="131"/>
    <n v="99"/>
    <x v="2"/>
    <n v="-9248301"/>
    <s v="Loss"/>
    <x v="0"/>
    <s v="United States)"/>
  </r>
  <r>
    <x v="968"/>
    <x v="7"/>
    <x v="0"/>
    <x v="6"/>
    <s v="November 21, 1986 (United States)"/>
    <n v="6"/>
    <n v="15000"/>
    <x v="568"/>
    <s v="Mike Marvin"/>
    <x v="512"/>
    <x v="0"/>
    <n v="2700000"/>
    <n v="3500000"/>
    <x v="401"/>
    <n v="93"/>
    <x v="2"/>
    <n v="800000"/>
    <s v="Profit"/>
    <x v="0"/>
    <s v="United States)"/>
  </r>
  <r>
    <x v="969"/>
    <x v="1"/>
    <x v="0"/>
    <x v="6"/>
    <s v="December 19, 1986 (Finland)"/>
    <n v="4.0999999999999996"/>
    <n v="1900"/>
    <x v="569"/>
    <s v="Renny Harlin"/>
    <x v="567"/>
    <x v="0"/>
    <n v="3401376"/>
    <n v="3388020"/>
    <x v="79"/>
    <n v="95"/>
    <x v="2"/>
    <n v="-13356"/>
    <s v="Loss"/>
    <x v="0"/>
    <s v="Finland)"/>
  </r>
  <r>
    <x v="970"/>
    <x v="1"/>
    <x v="4"/>
    <x v="6"/>
    <s v="October 3, 1986 (United States)"/>
    <n v="7.4"/>
    <n v="4700"/>
    <x v="418"/>
    <s v="David Rayfiel"/>
    <x v="568"/>
    <x v="0"/>
    <n v="20500000"/>
    <n v="3272593"/>
    <x v="402"/>
    <n v="133"/>
    <x v="1"/>
    <n v="-17227407"/>
    <s v="Loss"/>
    <x v="0"/>
    <s v="United States)"/>
  </r>
  <r>
    <x v="971"/>
    <x v="1"/>
    <x v="0"/>
    <x v="6"/>
    <s v="March 7, 1986 (United States)"/>
    <n v="5.2"/>
    <n v="543"/>
    <x v="317"/>
    <s v="Paul Nicholas"/>
    <x v="569"/>
    <x v="0"/>
    <n v="20500000"/>
    <n v="3136701"/>
    <x v="239"/>
    <n v="97"/>
    <x v="2"/>
    <n v="-17363299"/>
    <s v="Loss"/>
    <x v="0"/>
    <s v="United States)"/>
  </r>
  <r>
    <x v="972"/>
    <x v="1"/>
    <x v="0"/>
    <x v="6"/>
    <s v="August 29, 1986 (United States)"/>
    <n v="5.3"/>
    <n v="453"/>
    <x v="51"/>
    <s v="John Sheppard"/>
    <x v="570"/>
    <x v="7"/>
    <n v="20500000"/>
    <n v="2995527"/>
    <x v="403"/>
    <n v="90"/>
    <x v="2"/>
    <n v="-17504473"/>
    <s v="Loss"/>
    <x v="0"/>
    <s v="United States)"/>
  </r>
  <r>
    <x v="973"/>
    <x v="1"/>
    <x v="2"/>
    <x v="6"/>
    <s v="November 7, 1986 (United States)"/>
    <n v="7"/>
    <n v="30000"/>
    <x v="432"/>
    <s v="Alex Cox"/>
    <x v="571"/>
    <x v="1"/>
    <n v="4000000"/>
    <n v="2850707"/>
    <x v="404"/>
    <n v="112"/>
    <x v="1"/>
    <n v="-1149293"/>
    <s v="Loss"/>
    <x v="0"/>
    <s v="United States)"/>
  </r>
  <r>
    <x v="974"/>
    <x v="1"/>
    <x v="0"/>
    <x v="6"/>
    <s v="March 13, 1987 (United States)"/>
    <n v="5.6"/>
    <n v="1900"/>
    <x v="329"/>
    <s v="William Goldman"/>
    <x v="9"/>
    <x v="0"/>
    <n v="17000000"/>
    <n v="2793214"/>
    <x v="405"/>
    <n v="101"/>
    <x v="2"/>
    <n v="-14206786"/>
    <s v="Loss"/>
    <x v="0"/>
    <s v="United States)"/>
  </r>
  <r>
    <x v="975"/>
    <x v="1"/>
    <x v="1"/>
    <x v="6"/>
    <s v="November 28, 1986 (United States)"/>
    <n v="4.7"/>
    <n v="1800"/>
    <x v="570"/>
    <s v="Jeffrey Delman"/>
    <x v="572"/>
    <x v="0"/>
    <n v="20500000"/>
    <n v="2750741"/>
    <x v="406"/>
    <n v="93"/>
    <x v="2"/>
    <n v="-17749259"/>
    <s v="Loss"/>
    <x v="0"/>
    <s v="United States)"/>
  </r>
  <r>
    <x v="976"/>
    <x v="7"/>
    <x v="1"/>
    <x v="6"/>
    <s v="October 3, 1986 (United States)"/>
    <n v="4.2"/>
    <n v="616"/>
    <x v="571"/>
    <s v="Bob Weinstein"/>
    <x v="573"/>
    <x v="0"/>
    <n v="20500000"/>
    <n v="2669366"/>
    <x v="407"/>
    <n v="102"/>
    <x v="2"/>
    <n v="-17830634"/>
    <s v="Loss"/>
    <x v="0"/>
    <s v="United States)"/>
  </r>
  <r>
    <x v="977"/>
    <x v="1"/>
    <x v="4"/>
    <x v="6"/>
    <s v="September 19, 1986 (United States)"/>
    <n v="4.7"/>
    <n v="790"/>
    <x v="126"/>
    <s v="Leonard Michaels"/>
    <x v="574"/>
    <x v="0"/>
    <n v="20500000"/>
    <n v="2556361"/>
    <x v="185"/>
    <n v="101"/>
    <x v="2"/>
    <n v="-17943639"/>
    <s v="Loss"/>
    <x v="0"/>
    <s v="United States)"/>
  </r>
  <r>
    <x v="978"/>
    <x v="0"/>
    <x v="1"/>
    <x v="6"/>
    <s v="October 10, 1986 (United States)"/>
    <n v="7.2"/>
    <n v="6100"/>
    <x v="572"/>
    <s v="Stephen Tobolowsky"/>
    <x v="575"/>
    <x v="0"/>
    <n v="20500000"/>
    <n v="2545459"/>
    <x v="408"/>
    <n v="89"/>
    <x v="1"/>
    <n v="-17954541"/>
    <s v="Loss"/>
    <x v="0"/>
    <s v="United States)"/>
  </r>
  <r>
    <x v="979"/>
    <x v="1"/>
    <x v="6"/>
    <x v="6"/>
    <s v="August 22, 1986 (United States)"/>
    <n v="5.4"/>
    <n v="2200"/>
    <x v="573"/>
    <s v="Tom DeSimone"/>
    <x v="576"/>
    <x v="0"/>
    <n v="20500000"/>
    <n v="2510433"/>
    <x v="326"/>
    <n v="94"/>
    <x v="2"/>
    <n v="-17989567"/>
    <s v="Loss"/>
    <x v="0"/>
    <s v="United States)"/>
  </r>
  <r>
    <x v="980"/>
    <x v="1"/>
    <x v="0"/>
    <x v="6"/>
    <s v="April 4, 1986 (United States)"/>
    <n v="5"/>
    <n v="533"/>
    <x v="574"/>
    <s v="Malcolm Barbour"/>
    <x v="46"/>
    <x v="0"/>
    <n v="20500000"/>
    <n v="2497233"/>
    <x v="180"/>
    <n v="90"/>
    <x v="2"/>
    <n v="-18002767"/>
    <s v="Loss"/>
    <x v="0"/>
    <s v="United States)"/>
  </r>
  <r>
    <x v="981"/>
    <x v="1"/>
    <x v="0"/>
    <x v="6"/>
    <s v="May 9, 1986 (United States)"/>
    <n v="5.6"/>
    <n v="1200"/>
    <x v="196"/>
    <s v="Scott Fields"/>
    <x v="471"/>
    <x v="0"/>
    <n v="20500000"/>
    <n v="2390525"/>
    <x v="131"/>
    <n v="95"/>
    <x v="2"/>
    <n v="-18109475"/>
    <s v="Loss"/>
    <x v="0"/>
    <s v="United States)"/>
  </r>
  <r>
    <x v="982"/>
    <x v="1"/>
    <x v="6"/>
    <x v="6"/>
    <s v="April 18, 1986 (United States)"/>
    <n v="7"/>
    <n v="15000"/>
    <x v="398"/>
    <s v="Elliott Lewitt"/>
    <x v="173"/>
    <x v="0"/>
    <n v="6500000"/>
    <n v="2347000"/>
    <x v="252"/>
    <n v="111"/>
    <x v="1"/>
    <n v="-4153000"/>
    <s v="Loss"/>
    <x v="0"/>
    <s v="United States)"/>
  </r>
  <r>
    <x v="983"/>
    <x v="7"/>
    <x v="3"/>
    <x v="6"/>
    <s v="August 29, 1986 (United States)"/>
    <n v="3.2"/>
    <n v="5000"/>
    <x v="575"/>
    <s v="John Kohn"/>
    <x v="173"/>
    <x v="1"/>
    <n v="17000000"/>
    <n v="2315683"/>
    <x v="62"/>
    <n v="97"/>
    <x v="2"/>
    <n v="-14684317"/>
    <s v="Loss"/>
    <x v="0"/>
    <s v="United States)"/>
  </r>
  <r>
    <x v="984"/>
    <x v="0"/>
    <x v="0"/>
    <x v="6"/>
    <s v="October 31, 1986 (United States)"/>
    <n v="4.5999999999999996"/>
    <n v="258"/>
    <x v="576"/>
    <s v="Thom Keyes"/>
    <x v="577"/>
    <x v="1"/>
    <n v="18000000"/>
    <n v="2295500"/>
    <x v="409"/>
    <n v="105"/>
    <x v="2"/>
    <n v="-15704500"/>
    <s v="Loss"/>
    <x v="0"/>
    <s v="United States)"/>
  </r>
  <r>
    <x v="985"/>
    <x v="1"/>
    <x v="1"/>
    <x v="6"/>
    <s v="January 9, 1987 (United States)"/>
    <n v="3.5"/>
    <n v="2200"/>
    <x v="577"/>
    <s v="Janis Allen"/>
    <x v="578"/>
    <x v="7"/>
    <n v="20500000"/>
    <n v="2147228"/>
    <x v="410"/>
    <n v="96"/>
    <x v="2"/>
    <n v="-18352772"/>
    <s v="Loss"/>
    <x v="0"/>
    <s v="United States)"/>
  </r>
  <r>
    <x v="986"/>
    <x v="8"/>
    <x v="4"/>
    <x v="6"/>
    <s v="November 7, 1986 (United States)"/>
    <n v="7.4"/>
    <n v="19000"/>
    <x v="184"/>
    <s v="Philippe Djian"/>
    <x v="579"/>
    <x v="8"/>
    <n v="20500000"/>
    <n v="2016851"/>
    <x v="107"/>
    <n v="185"/>
    <x v="1"/>
    <n v="-18483149"/>
    <s v="Loss"/>
    <x v="0"/>
    <s v="United States)"/>
  </r>
  <r>
    <x v="987"/>
    <x v="0"/>
    <x v="4"/>
    <x v="6"/>
    <s v="March 28, 1986 (United States)"/>
    <n v="6.9"/>
    <n v="5600"/>
    <x v="9"/>
    <s v="Sam Bernard"/>
    <x v="580"/>
    <x v="0"/>
    <n v="20500000"/>
    <n v="2015882"/>
    <x v="165"/>
    <n v="91"/>
    <x v="2"/>
    <n v="-18484118"/>
    <s v="Loss"/>
    <x v="0"/>
    <s v="United States)"/>
  </r>
  <r>
    <x v="988"/>
    <x v="1"/>
    <x v="3"/>
    <x v="6"/>
    <s v="January 17, 1986 (United States)"/>
    <n v="5.4"/>
    <n v="6200"/>
    <x v="297"/>
    <s v="Jean M. Auel"/>
    <x v="581"/>
    <x v="0"/>
    <n v="15000000"/>
    <n v="1953732"/>
    <x v="7"/>
    <n v="98"/>
    <x v="2"/>
    <n v="-13046268"/>
    <s v="Loss"/>
    <x v="0"/>
    <s v="United States)"/>
  </r>
  <r>
    <x v="989"/>
    <x v="0"/>
    <x v="0"/>
    <x v="6"/>
    <s v="May 30, 1986 (United States)"/>
    <n v="5.2"/>
    <n v="879"/>
    <x v="578"/>
    <s v="Wayne Crawford"/>
    <x v="582"/>
    <x v="0"/>
    <n v="20500000"/>
    <n v="1943751"/>
    <x v="326"/>
    <n v="105"/>
    <x v="2"/>
    <n v="-18556249"/>
    <s v="Loss"/>
    <x v="0"/>
    <s v="United States)"/>
  </r>
  <r>
    <x v="990"/>
    <x v="1"/>
    <x v="1"/>
    <x v="6"/>
    <s v="November 14, 1986 (United States)"/>
    <n v="7.2"/>
    <n v="8000"/>
    <x v="579"/>
    <s v="Denys Arcand"/>
    <x v="583"/>
    <x v="7"/>
    <n v="20500000"/>
    <n v="1915792"/>
    <x v="411"/>
    <n v="101"/>
    <x v="1"/>
    <n v="-18584208"/>
    <s v="Loss"/>
    <x v="0"/>
    <s v="United States)"/>
  </r>
  <r>
    <x v="991"/>
    <x v="8"/>
    <x v="4"/>
    <x v="6"/>
    <s v="March 20, 1987 (United States)"/>
    <n v="6.6"/>
    <n v="780"/>
    <x v="580"/>
    <s v="Lizzie Borden"/>
    <x v="584"/>
    <x v="0"/>
    <n v="20500000"/>
    <n v="1777378"/>
    <x v="412"/>
    <n v="93"/>
    <x v="2"/>
    <n v="-18722622"/>
    <s v="Loss"/>
    <x v="0"/>
    <s v="United States)"/>
  </r>
  <r>
    <x v="992"/>
    <x v="1"/>
    <x v="5"/>
    <x v="6"/>
    <s v="September 19, 1986 (United States)"/>
    <n v="5.9"/>
    <n v="2800"/>
    <x v="277"/>
    <s v="Lee David Zlotoff"/>
    <x v="585"/>
    <x v="1"/>
    <n v="20500000"/>
    <n v="1720450"/>
    <x v="378"/>
    <n v="103"/>
    <x v="2"/>
    <n v="-18779550"/>
    <s v="Loss"/>
    <x v="0"/>
    <s v="United States)"/>
  </r>
  <r>
    <x v="993"/>
    <x v="7"/>
    <x v="0"/>
    <x v="6"/>
    <s v="July 18, 1986 (United States)"/>
    <n v="6.1"/>
    <n v="8100"/>
    <x v="581"/>
    <s v="John Brownjohn"/>
    <x v="66"/>
    <x v="8"/>
    <n v="40000000"/>
    <n v="1641825"/>
    <x v="413"/>
    <n v="121"/>
    <x v="2"/>
    <n v="-38358175"/>
    <s v="Loss"/>
    <x v="0"/>
    <s v="United States)"/>
  </r>
  <r>
    <x v="994"/>
    <x v="7"/>
    <x v="0"/>
    <x v="6"/>
    <s v="November 26, 1986 (United States)"/>
    <n v="4.8"/>
    <n v="4100"/>
    <x v="303"/>
    <s v="Walon Green"/>
    <x v="586"/>
    <x v="0"/>
    <n v="25000000"/>
    <n v="1579260"/>
    <x v="39"/>
    <n v="94"/>
    <x v="2"/>
    <n v="-23420740"/>
    <s v="Loss"/>
    <x v="0"/>
    <s v="United States)"/>
  </r>
  <r>
    <x v="995"/>
    <x v="1"/>
    <x v="1"/>
    <x v="6"/>
    <s v="September 25, 1986 (Canada)"/>
    <n v="7.7"/>
    <n v="49000"/>
    <x v="417"/>
    <s v="Jim Jarmusch"/>
    <x v="587"/>
    <x v="0"/>
    <n v="1100000"/>
    <n v="1504286"/>
    <x v="414"/>
    <n v="107"/>
    <x v="1"/>
    <n v="404286"/>
    <s v="Profit"/>
    <x v="0"/>
    <s v="Canada)"/>
  </r>
  <r>
    <x v="996"/>
    <x v="0"/>
    <x v="14"/>
    <x v="6"/>
    <s v="July 10, 1987 (United States)"/>
    <n v="6.2"/>
    <n v="2000"/>
    <x v="582"/>
    <s v="Julian Bond"/>
    <x v="20"/>
    <x v="1"/>
    <n v="20500000"/>
    <n v="1500000"/>
    <x v="415"/>
    <n v="100"/>
    <x v="2"/>
    <n v="-19000000"/>
    <s v="Loss"/>
    <x v="0"/>
    <s v="United States)"/>
  </r>
  <r>
    <x v="997"/>
    <x v="0"/>
    <x v="1"/>
    <x v="6"/>
    <s v="October 10, 1986 (United States)"/>
    <n v="6.6"/>
    <n v="12000"/>
    <x v="583"/>
    <s v="Michael Frayn"/>
    <x v="274"/>
    <x v="1"/>
    <n v="20500000"/>
    <n v="1476356"/>
    <x v="174"/>
    <n v="96"/>
    <x v="2"/>
    <n v="-19023644"/>
    <s v="Loss"/>
    <x v="0"/>
    <s v="United States)"/>
  </r>
  <r>
    <x v="998"/>
    <x v="1"/>
    <x v="0"/>
    <x v="6"/>
    <s v="April 25, 1986 (United States)"/>
    <n v="5.8"/>
    <n v="4700"/>
    <x v="264"/>
    <s v="Lawrence Block"/>
    <x v="152"/>
    <x v="0"/>
    <n v="18000000"/>
    <n v="1305114"/>
    <x v="275"/>
    <n v="115"/>
    <x v="2"/>
    <n v="-16694886"/>
    <s v="Loss"/>
    <x v="0"/>
    <s v="United States)"/>
  </r>
  <r>
    <x v="999"/>
    <x v="0"/>
    <x v="4"/>
    <x v="6"/>
    <s v="December 12, 1986 (United States)"/>
    <n v="5.8"/>
    <n v="525"/>
    <x v="584"/>
    <s v="Richard Wesley"/>
    <x v="588"/>
    <x v="0"/>
    <n v="2000000"/>
    <n v="1301121"/>
    <x v="369"/>
    <n v="111"/>
    <x v="2"/>
    <n v="-698879"/>
    <s v="Loss"/>
    <x v="0"/>
    <s v="United States)"/>
  </r>
  <r>
    <x v="1000"/>
    <x v="1"/>
    <x v="5"/>
    <x v="6"/>
    <s v="October 24, 1986 (United States)"/>
    <n v="6.7"/>
    <n v="24000"/>
    <x v="499"/>
    <s v="H.P. Lovecraft"/>
    <x v="486"/>
    <x v="0"/>
    <n v="4500000"/>
    <n v="1261000"/>
    <x v="242"/>
    <n v="85"/>
    <x v="2"/>
    <n v="-3239000"/>
    <s v="Loss"/>
    <x v="0"/>
    <s v="United States)"/>
  </r>
  <r>
    <x v="1001"/>
    <x v="1"/>
    <x v="1"/>
    <x v="6"/>
    <s v="August 22, 1986 (United States)"/>
    <n v="5.7"/>
    <n v="818"/>
    <x v="285"/>
    <s v="Alan Ormsby"/>
    <x v="242"/>
    <x v="0"/>
    <n v="20500000"/>
    <n v="1254040"/>
    <x v="31"/>
    <n v="101"/>
    <x v="2"/>
    <n v="-19245960"/>
    <s v="Loss"/>
    <x v="0"/>
    <s v="United States)"/>
  </r>
  <r>
    <x v="1002"/>
    <x v="1"/>
    <x v="4"/>
    <x v="6"/>
    <s v="September 26, 1986 (United States)"/>
    <n v="5.4"/>
    <n v="2500"/>
    <x v="585"/>
    <s v="Edward Behr"/>
    <x v="513"/>
    <x v="1"/>
    <n v="20500000"/>
    <n v="1131399"/>
    <x v="416"/>
    <n v="90"/>
    <x v="2"/>
    <n v="-19368601"/>
    <s v="Loss"/>
    <x v="0"/>
    <s v="United States)"/>
  </r>
  <r>
    <x v="1003"/>
    <x v="7"/>
    <x v="4"/>
    <x v="6"/>
    <s v="April 18, 1986 (United States)"/>
    <n v="5.6"/>
    <n v="3200"/>
    <x v="586"/>
    <s v="Colin MacInnes"/>
    <x v="589"/>
    <x v="1"/>
    <n v="20500000"/>
    <n v="930211"/>
    <x v="121"/>
    <n v="108"/>
    <x v="2"/>
    <n v="-19569789"/>
    <s v="Loss"/>
    <x v="0"/>
    <s v="United States)"/>
  </r>
  <r>
    <x v="1004"/>
    <x v="1"/>
    <x v="4"/>
    <x v="6"/>
    <s v="April 10, 1987 (United States)"/>
    <n v="5.7"/>
    <n v="7400"/>
    <x v="41"/>
    <s v="Stephen Volk"/>
    <x v="493"/>
    <x v="1"/>
    <n v="20500000"/>
    <n v="916172"/>
    <x v="417"/>
    <n v="87"/>
    <x v="2"/>
    <n v="-19583828"/>
    <s v="Loss"/>
    <x v="0"/>
    <s v="United States)"/>
  </r>
  <r>
    <x v="1005"/>
    <x v="7"/>
    <x v="1"/>
    <x v="6"/>
    <s v="March 28, 1986 (United States)"/>
    <n v="7.3"/>
    <n v="4900"/>
    <x v="89"/>
    <s v="Federico Fellini"/>
    <x v="85"/>
    <x v="9"/>
    <n v="20500000"/>
    <n v="837623"/>
    <x v="418"/>
    <n v="125"/>
    <x v="1"/>
    <n v="-19662377"/>
    <s v="Loss"/>
    <x v="0"/>
    <s v="United States)"/>
  </r>
  <r>
    <x v="1006"/>
    <x v="2"/>
    <x v="9"/>
    <x v="6"/>
    <s v="November 26, 1986 (United States)"/>
    <n v="7.2"/>
    <n v="1000"/>
    <x v="278"/>
    <s v="Kent Stowell"/>
    <x v="590"/>
    <x v="0"/>
    <n v="20500000"/>
    <n v="781727"/>
    <x v="419"/>
    <n v="89"/>
    <x v="1"/>
    <n v="-19718273"/>
    <s v="Loss"/>
    <x v="0"/>
    <s v="United States)"/>
  </r>
  <r>
    <x v="1007"/>
    <x v="8"/>
    <x v="2"/>
    <x v="6"/>
    <s v="September 7, 1990 (United States)"/>
    <n v="7"/>
    <n v="33000"/>
    <x v="587"/>
    <s v="Richard Fire"/>
    <x v="591"/>
    <x v="0"/>
    <n v="111000"/>
    <n v="609939"/>
    <x v="420"/>
    <n v="83"/>
    <x v="1"/>
    <n v="498939"/>
    <s v="Profit"/>
    <x v="0"/>
    <s v="United States)"/>
  </r>
  <r>
    <x v="1008"/>
    <x v="7"/>
    <x v="1"/>
    <x v="6"/>
    <s v="November 7, 1986 (United States)"/>
    <n v="5.8"/>
    <n v="1300"/>
    <x v="588"/>
    <s v="Laurie Craig"/>
    <x v="592"/>
    <x v="0"/>
    <n v="20500000"/>
    <n v="604849"/>
    <x v="180"/>
    <n v="84"/>
    <x v="2"/>
    <n v="-19895151"/>
    <s v="Loss"/>
    <x v="0"/>
    <s v="United States)"/>
  </r>
  <r>
    <x v="1009"/>
    <x v="1"/>
    <x v="0"/>
    <x v="6"/>
    <s v="February 14, 1986 (United States)"/>
    <n v="4.8"/>
    <n v="153"/>
    <x v="589"/>
    <s v="Leon Isaac Kennedy"/>
    <x v="221"/>
    <x v="0"/>
    <n v="20500000"/>
    <n v="601451"/>
    <x v="421"/>
    <n v="87"/>
    <x v="2"/>
    <n v="-19898549"/>
    <s v="Loss"/>
    <x v="0"/>
    <s v="United States)"/>
  </r>
  <r>
    <x v="1010"/>
    <x v="1"/>
    <x v="1"/>
    <x v="6"/>
    <s v="August 22, 1986 (United States)"/>
    <n v="6.8"/>
    <n v="22000"/>
    <x v="590"/>
    <s v="Fred Dekker"/>
    <x v="593"/>
    <x v="0"/>
    <n v="5000000"/>
    <n v="591366"/>
    <x v="231"/>
    <n v="88"/>
    <x v="2"/>
    <n v="-4408634"/>
    <s v="Loss"/>
    <x v="0"/>
    <s v="United States)"/>
  </r>
  <r>
    <x v="1011"/>
    <x v="1"/>
    <x v="2"/>
    <x v="6"/>
    <s v="September 5, 1986 (Denmark)"/>
    <n v="6"/>
    <n v="367"/>
    <x v="591"/>
    <s v="Henning Carlsen"/>
    <x v="11"/>
    <x v="27"/>
    <n v="20500000"/>
    <n v="583800"/>
    <x v="422"/>
    <n v="90"/>
    <x v="2"/>
    <n v="-19916200"/>
    <s v="Loss"/>
    <x v="0"/>
    <s v="Denmark)"/>
  </r>
  <r>
    <x v="1012"/>
    <x v="7"/>
    <x v="1"/>
    <x v="6"/>
    <s v="November 7, 1986 (United States)"/>
    <n v="5.5"/>
    <n v="754"/>
    <x v="592"/>
    <s v="Beth Henley"/>
    <x v="303"/>
    <x v="0"/>
    <n v="20500000"/>
    <n v="563358"/>
    <x v="414"/>
    <n v="107"/>
    <x v="2"/>
    <n v="-19936642"/>
    <s v="Loss"/>
    <x v="0"/>
    <s v="United States)"/>
  </r>
  <r>
    <x v="1013"/>
    <x v="9"/>
    <x v="4"/>
    <x v="6"/>
    <s v="May 22, 1987 (United States)"/>
    <n v="5.8"/>
    <n v="1400"/>
    <x v="593"/>
    <s v="Marco Bellocchio"/>
    <x v="594"/>
    <x v="9"/>
    <n v="20500000"/>
    <n v="546904"/>
    <x v="423"/>
    <n v="114"/>
    <x v="2"/>
    <n v="-19953096"/>
    <s v="Loss"/>
    <x v="0"/>
    <s v="United States)"/>
  </r>
  <r>
    <x v="1014"/>
    <x v="0"/>
    <x v="4"/>
    <x v="6"/>
    <s v="February 6, 1986 (Netherlands)"/>
    <n v="7.2"/>
    <n v="3100"/>
    <x v="594"/>
    <s v="Gerard Soeteman"/>
    <x v="595"/>
    <x v="14"/>
    <n v="20500000"/>
    <n v="512403"/>
    <x v="424"/>
    <n v="144"/>
    <x v="1"/>
    <n v="-19987597"/>
    <s v="Loss"/>
    <x v="0"/>
    <s v="Netherlands)"/>
  </r>
  <r>
    <x v="1015"/>
    <x v="1"/>
    <x v="6"/>
    <x v="6"/>
    <s v="April 2, 1986 (France)"/>
    <n v="4.9000000000000004"/>
    <n v="503"/>
    <x v="153"/>
    <s v="Jon Boorstin"/>
    <x v="125"/>
    <x v="0"/>
    <n v="20500000"/>
    <n v="502237"/>
    <x v="17"/>
    <n v="104"/>
    <x v="2"/>
    <n v="-19997763"/>
    <s v="Loss"/>
    <x v="0"/>
    <s v="France)"/>
  </r>
  <r>
    <x v="1016"/>
    <x v="7"/>
    <x v="4"/>
    <x v="6"/>
    <s v="January 29, 1987 (Australia)"/>
    <n v="7.6"/>
    <n v="2100"/>
    <x v="595"/>
    <s v="Marsha Norman"/>
    <x v="8"/>
    <x v="0"/>
    <n v="20500000"/>
    <n v="441863"/>
    <x v="425"/>
    <n v="96"/>
    <x v="1"/>
    <n v="-20058137"/>
    <s v="Loss"/>
    <x v="0"/>
    <s v="Australia)"/>
  </r>
  <r>
    <x v="1017"/>
    <x v="0"/>
    <x v="4"/>
    <x v="6"/>
    <s v="April 18, 1986 (United States)"/>
    <n v="6.6"/>
    <n v="937"/>
    <x v="596"/>
    <s v="Linda Remy"/>
    <x v="230"/>
    <x v="0"/>
    <n v="20500000"/>
    <n v="416393"/>
    <x v="426"/>
    <n v="105"/>
    <x v="2"/>
    <n v="-20083607"/>
    <s v="Loss"/>
    <x v="0"/>
    <s v="United States)"/>
  </r>
  <r>
    <x v="1018"/>
    <x v="1"/>
    <x v="1"/>
    <x v="6"/>
    <s v="February 14, 1986 (United States)"/>
    <n v="5.7"/>
    <n v="6600"/>
    <x v="597"/>
    <s v="Ted Nicolaou"/>
    <x v="596"/>
    <x v="0"/>
    <n v="20500000"/>
    <n v="320256"/>
    <x v="242"/>
    <n v="85"/>
    <x v="2"/>
    <n v="-20179744"/>
    <s v="Loss"/>
    <x v="0"/>
    <s v="United States)"/>
  </r>
  <r>
    <x v="1019"/>
    <x v="6"/>
    <x v="4"/>
    <x v="6"/>
    <s v="March 7, 1986 (Spain)"/>
    <n v="7"/>
    <n v="11000"/>
    <x v="598"/>
    <s v="Pedro AlmodÃ³var"/>
    <x v="597"/>
    <x v="16"/>
    <n v="20500000"/>
    <n v="286126"/>
    <x v="427"/>
    <n v="110"/>
    <x v="1"/>
    <n v="-20213874"/>
    <s v="Loss"/>
    <x v="0"/>
    <s v="Spain)"/>
  </r>
  <r>
    <x v="1020"/>
    <x v="7"/>
    <x v="4"/>
    <x v="6"/>
    <s v="November 14, 1986 (United States)"/>
    <n v="5.9"/>
    <n v="2300"/>
    <x v="599"/>
    <s v="MoshÃ© Mizrahi"/>
    <x v="323"/>
    <x v="17"/>
    <n v="20500000"/>
    <n v="278623"/>
    <x v="400"/>
    <n v="98"/>
    <x v="2"/>
    <n v="-20221377"/>
    <s v="Loss"/>
    <x v="0"/>
    <s v="United States)"/>
  </r>
  <r>
    <x v="1021"/>
    <x v="7"/>
    <x v="2"/>
    <x v="6"/>
    <s v="February 7, 1986 (United States)"/>
    <n v="7.1"/>
    <n v="6300"/>
    <x v="600"/>
    <s v="Chris Bryant"/>
    <x v="598"/>
    <x v="1"/>
    <n v="8500000"/>
    <n v="277646"/>
    <x v="428"/>
    <n v="136"/>
    <x v="1"/>
    <n v="-8222354"/>
    <s v="Loss"/>
    <x v="0"/>
    <s v="United States)"/>
  </r>
  <r>
    <x v="1022"/>
    <x v="7"/>
    <x v="1"/>
    <x v="6"/>
    <s v="November 14, 1986 (United States)"/>
    <n v="5.6"/>
    <n v="454"/>
    <x v="601"/>
    <s v="Alan Friedman"/>
    <x v="599"/>
    <x v="0"/>
    <n v="20500000"/>
    <n v="277405"/>
    <x v="429"/>
    <n v="86"/>
    <x v="2"/>
    <n v="-20222595"/>
    <s v="Loss"/>
    <x v="0"/>
    <s v="United States)"/>
  </r>
  <r>
    <x v="1023"/>
    <x v="1"/>
    <x v="2"/>
    <x v="6"/>
    <s v="January 17, 1986 (United States)"/>
    <n v="5.3"/>
    <n v="1100"/>
    <x v="56"/>
    <s v="Douglas Bowie"/>
    <x v="270"/>
    <x v="7"/>
    <n v="20500000"/>
    <n v="275000"/>
    <x v="430"/>
    <n v="100"/>
    <x v="2"/>
    <n v="-20225000"/>
    <s v="Loss"/>
    <x v="0"/>
    <s v="United States)"/>
  </r>
  <r>
    <x v="1024"/>
    <x v="0"/>
    <x v="4"/>
    <x v="6"/>
    <s v="May 9, 1986 (Sweden)"/>
    <n v="8.1"/>
    <n v="26000"/>
    <x v="348"/>
    <s v="Andrei Tarkovsky"/>
    <x v="600"/>
    <x v="12"/>
    <n v="20500000"/>
    <n v="167292"/>
    <x v="431"/>
    <n v="149"/>
    <x v="1"/>
    <n v="-20332708"/>
    <s v="Loss"/>
    <x v="0"/>
    <s v="Sweden)"/>
  </r>
  <r>
    <x v="1025"/>
    <x v="1"/>
    <x v="0"/>
    <x v="6"/>
    <s v="October 31, 1986 (United States)"/>
    <n v="5.2"/>
    <n v="1200"/>
    <x v="602"/>
    <s v="Mark Feldberg"/>
    <x v="601"/>
    <x v="0"/>
    <n v="20500000"/>
    <n v="140980"/>
    <x v="400"/>
    <n v="102"/>
    <x v="2"/>
    <n v="-20359020"/>
    <s v="Loss"/>
    <x v="0"/>
    <s v="United States)"/>
  </r>
  <r>
    <x v="1026"/>
    <x v="1"/>
    <x v="1"/>
    <x v="6"/>
    <s v="September 12, 1986 (United States)"/>
    <n v="3.2"/>
    <n v="1100"/>
    <x v="399"/>
    <s v="Mark Griffiths"/>
    <x v="602"/>
    <x v="0"/>
    <n v="20500000"/>
    <n v="78068"/>
    <x v="260"/>
    <n v="88"/>
    <x v="2"/>
    <n v="-20421932"/>
    <s v="Loss"/>
    <x v="0"/>
    <s v="United States)"/>
  </r>
  <r>
    <x v="1027"/>
    <x v="1"/>
    <x v="4"/>
    <x v="6"/>
    <s v="August 29, 1986 (United States)"/>
    <n v="7.7"/>
    <n v="7700"/>
    <x v="435"/>
    <s v="Marie RiviÃ¨re"/>
    <x v="603"/>
    <x v="8"/>
    <n v="20500000"/>
    <n v="63137"/>
    <x v="432"/>
    <n v="99"/>
    <x v="1"/>
    <n v="-20436863"/>
    <s v="Loss"/>
    <x v="0"/>
    <s v="United States)"/>
  </r>
  <r>
    <x v="1028"/>
    <x v="8"/>
    <x v="6"/>
    <x v="6"/>
    <s v="November 26, 1986 (France)"/>
    <n v="7.3"/>
    <n v="7500"/>
    <x v="603"/>
    <s v="Leos Carax"/>
    <x v="604"/>
    <x v="15"/>
    <n v="20500000"/>
    <n v="58731"/>
    <x v="433"/>
    <n v="105"/>
    <x v="1"/>
    <n v="-20441269"/>
    <s v="Loss"/>
    <x v="0"/>
    <s v="France)"/>
  </r>
  <r>
    <x v="1029"/>
    <x v="1"/>
    <x v="4"/>
    <x v="6"/>
    <s v="February 1987 (United States)"/>
    <n v="6.8"/>
    <n v="840"/>
    <x v="481"/>
    <s v="Tom Kempinski"/>
    <x v="127"/>
    <x v="0"/>
    <n v="20500000"/>
    <n v="8736"/>
    <x v="131"/>
    <n v="107"/>
    <x v="2"/>
    <n v="-20491264"/>
    <s v="Loss"/>
    <x v="0"/>
    <s v="United States)"/>
  </r>
  <r>
    <x v="1030"/>
    <x v="3"/>
    <x v="10"/>
    <x v="6"/>
    <s v="March 11, 1988 (United States)"/>
    <n v="7.7"/>
    <n v="10000"/>
    <x v="604"/>
    <s v="Raymond Briggs"/>
    <x v="605"/>
    <x v="1"/>
    <n v="20500000"/>
    <n v="5274"/>
    <x v="434"/>
    <n v="84"/>
    <x v="1"/>
    <n v="-20494726"/>
    <s v="Loss"/>
    <x v="0"/>
    <s v="United States)"/>
  </r>
  <r>
    <x v="1031"/>
    <x v="1"/>
    <x v="4"/>
    <x v="7"/>
    <s v="September 18, 1987 (United States)"/>
    <n v="6.9"/>
    <n v="79000"/>
    <x v="272"/>
    <s v="James Dearden"/>
    <x v="290"/>
    <x v="0"/>
    <n v="14000000"/>
    <n v="320145693"/>
    <x v="5"/>
    <n v="119"/>
    <x v="2"/>
    <n v="306145693"/>
    <s v="Profit"/>
    <x v="0"/>
    <s v="United States)"/>
  </r>
  <r>
    <x v="1032"/>
    <x v="1"/>
    <x v="0"/>
    <x v="7"/>
    <s v="May 20, 1987 (United States)"/>
    <n v="6.5"/>
    <n v="111000"/>
    <x v="319"/>
    <s v="Danilo Bach"/>
    <x v="239"/>
    <x v="0"/>
    <n v="28000000"/>
    <n v="299965036"/>
    <x v="5"/>
    <n v="100"/>
    <x v="2"/>
    <n v="271965036"/>
    <s v="Profit"/>
    <x v="0"/>
    <s v="United States)"/>
  </r>
  <r>
    <x v="1033"/>
    <x v="7"/>
    <x v="4"/>
    <x v="7"/>
    <s v="August 21, 1987 (United States)"/>
    <n v="7"/>
    <n v="211000"/>
    <x v="605"/>
    <s v="Eleanor Bergstein"/>
    <x v="328"/>
    <x v="0"/>
    <n v="6000000"/>
    <n v="214577242"/>
    <x v="435"/>
    <n v="100"/>
    <x v="1"/>
    <n v="208577242"/>
    <s v="Profit"/>
    <x v="0"/>
    <s v="United States)"/>
  </r>
  <r>
    <x v="1034"/>
    <x v="0"/>
    <x v="1"/>
    <x v="7"/>
    <s v="November 25, 1987 (United States)"/>
    <n v="6.1"/>
    <n v="50000"/>
    <x v="355"/>
    <s v="Coline Serreau"/>
    <x v="249"/>
    <x v="0"/>
    <n v="11000000"/>
    <n v="167780960"/>
    <x v="229"/>
    <n v="102"/>
    <x v="2"/>
    <n v="156780960"/>
    <s v="Profit"/>
    <x v="0"/>
    <s v="United States)"/>
  </r>
  <r>
    <x v="1035"/>
    <x v="1"/>
    <x v="2"/>
    <x v="7"/>
    <s v="January 15, 1988 (United States)"/>
    <n v="7.3"/>
    <n v="131000"/>
    <x v="222"/>
    <s v="Mitch Markowitz"/>
    <x v="12"/>
    <x v="0"/>
    <n v="13000000"/>
    <n v="123922370"/>
    <x v="229"/>
    <n v="121"/>
    <x v="1"/>
    <n v="110922370"/>
    <s v="Profit"/>
    <x v="0"/>
    <s v="United States)"/>
  </r>
  <r>
    <x v="1036"/>
    <x v="1"/>
    <x v="0"/>
    <x v="7"/>
    <s v="March 6, 1987 (United States)"/>
    <n v="7.6"/>
    <n v="243000"/>
    <x v="194"/>
    <s v="Shane Black"/>
    <x v="108"/>
    <x v="0"/>
    <n v="15000000"/>
    <n v="120207127"/>
    <x v="7"/>
    <n v="109"/>
    <x v="1"/>
    <n v="105207127"/>
    <s v="Profit"/>
    <x v="0"/>
    <s v="United States)"/>
  </r>
  <r>
    <x v="1037"/>
    <x v="7"/>
    <x v="1"/>
    <x v="7"/>
    <s v="April 10, 1987 (United States)"/>
    <n v="6.5"/>
    <n v="31000"/>
    <x v="156"/>
    <s v="Jim Cash"/>
    <x v="403"/>
    <x v="0"/>
    <n v="12000000"/>
    <n v="110996879"/>
    <x v="38"/>
    <n v="111"/>
    <x v="2"/>
    <n v="98996879"/>
    <s v="Profit"/>
    <x v="0"/>
    <s v="United States)"/>
  </r>
  <r>
    <x v="1038"/>
    <x v="1"/>
    <x v="0"/>
    <x v="7"/>
    <s v="June 12, 1987 (United States)"/>
    <n v="7.8"/>
    <n v="381000"/>
    <x v="496"/>
    <s v="Jim Thomas"/>
    <x v="167"/>
    <x v="0"/>
    <n v="15000000"/>
    <n v="98268458"/>
    <x v="10"/>
    <n v="107"/>
    <x v="1"/>
    <n v="83268458"/>
    <s v="Profit"/>
    <x v="0"/>
    <s v="United States)"/>
  </r>
  <r>
    <x v="1039"/>
    <x v="0"/>
    <x v="1"/>
    <x v="7"/>
    <s v="January 15, 1988 (United States)"/>
    <n v="7.1"/>
    <n v="53000"/>
    <x v="197"/>
    <s v="John Patrick Shanley"/>
    <x v="231"/>
    <x v="0"/>
    <n v="15000000"/>
    <n v="80642217"/>
    <x v="17"/>
    <n v="102"/>
    <x v="1"/>
    <n v="65642217"/>
    <s v="Profit"/>
    <x v="0"/>
    <s v="United States)"/>
  </r>
  <r>
    <x v="1040"/>
    <x v="1"/>
    <x v="6"/>
    <x v="7"/>
    <s v="June 3, 1987 (United States)"/>
    <n v="7.9"/>
    <n v="289000"/>
    <x v="21"/>
    <s v="David Mamet"/>
    <x v="487"/>
    <x v="0"/>
    <n v="25000000"/>
    <n v="76270454"/>
    <x v="5"/>
    <n v="119"/>
    <x v="1"/>
    <n v="51270454"/>
    <s v="Profit"/>
    <x v="0"/>
    <s v="United States)"/>
  </r>
  <r>
    <x v="1041"/>
    <x v="1"/>
    <x v="1"/>
    <x v="7"/>
    <s v="December 25, 1987 (United States)"/>
    <n v="7.2"/>
    <n v="28000"/>
    <x v="271"/>
    <s v="James L. Brooks"/>
    <x v="39"/>
    <x v="0"/>
    <n v="20000000"/>
    <n v="67331309"/>
    <x v="436"/>
    <n v="133"/>
    <x v="1"/>
    <n v="47331309"/>
    <s v="Profit"/>
    <x v="0"/>
    <s v="United States)"/>
  </r>
  <r>
    <x v="1042"/>
    <x v="7"/>
    <x v="1"/>
    <x v="7"/>
    <s v="June 26, 1987 (United States)"/>
    <n v="6"/>
    <n v="33000"/>
    <x v="606"/>
    <s v="Dan Aykroyd"/>
    <x v="247"/>
    <x v="0"/>
    <n v="20000000"/>
    <n v="66673516"/>
    <x v="437"/>
    <n v="106"/>
    <x v="2"/>
    <n v="46673516"/>
    <s v="Profit"/>
    <x v="0"/>
    <s v="United States)"/>
  </r>
  <r>
    <x v="1043"/>
    <x v="1"/>
    <x v="0"/>
    <x v="7"/>
    <s v="August 5, 1987 (United States)"/>
    <n v="6.6"/>
    <n v="24000"/>
    <x v="158"/>
    <s v="Jim Kouf"/>
    <x v="51"/>
    <x v="0"/>
    <n v="20500000"/>
    <n v="65673233"/>
    <x v="229"/>
    <n v="117"/>
    <x v="2"/>
    <n v="45173233"/>
    <s v="Profit"/>
    <x v="0"/>
    <s v="United States)"/>
  </r>
  <r>
    <x v="1044"/>
    <x v="0"/>
    <x v="1"/>
    <x v="7"/>
    <s v="December 18, 1987 (United States)"/>
    <n v="6.7"/>
    <n v="32000"/>
    <x v="146"/>
    <s v="Mick Garris"/>
    <x v="606"/>
    <x v="0"/>
    <n v="25000000"/>
    <n v="65088797"/>
    <x v="1"/>
    <n v="106"/>
    <x v="2"/>
    <n v="40088797"/>
    <s v="Profit"/>
    <x v="0"/>
    <s v="United States)"/>
  </r>
  <r>
    <x v="1045"/>
    <x v="1"/>
    <x v="1"/>
    <x v="7"/>
    <s v="June 12, 1987 (United States)"/>
    <n v="6.6"/>
    <n v="65000"/>
    <x v="118"/>
    <s v="John Updike"/>
    <x v="13"/>
    <x v="0"/>
    <n v="22000000"/>
    <n v="63766510"/>
    <x v="7"/>
    <n v="118"/>
    <x v="2"/>
    <n v="41766510"/>
    <s v="Profit"/>
    <x v="0"/>
    <s v="United States)"/>
  </r>
  <r>
    <x v="1046"/>
    <x v="7"/>
    <x v="1"/>
    <x v="7"/>
    <s v="December 11, 1987 (United States)"/>
    <n v="6.3"/>
    <n v="35000"/>
    <x v="607"/>
    <s v="Stu Silver"/>
    <x v="545"/>
    <x v="0"/>
    <n v="14000000"/>
    <n v="57915972"/>
    <x v="9"/>
    <n v="88"/>
    <x v="2"/>
    <n v="43915972"/>
    <s v="Profit"/>
    <x v="0"/>
    <s v="United States)"/>
  </r>
  <r>
    <x v="1047"/>
    <x v="7"/>
    <x v="2"/>
    <x v="7"/>
    <s v="July 24, 1987 (United States)"/>
    <n v="6.9"/>
    <n v="30000"/>
    <x v="168"/>
    <s v="Luis Valdez"/>
    <x v="607"/>
    <x v="0"/>
    <n v="6500000"/>
    <n v="54215416"/>
    <x v="4"/>
    <n v="108"/>
    <x v="2"/>
    <n v="47715416"/>
    <s v="Profit"/>
    <x v="0"/>
    <s v="United States)"/>
  </r>
  <r>
    <x v="1048"/>
    <x v="1"/>
    <x v="0"/>
    <x v="7"/>
    <s v="July 17, 1987 (United States)"/>
    <n v="7.5"/>
    <n v="240000"/>
    <x v="448"/>
    <s v="Edward Neumeier"/>
    <x v="309"/>
    <x v="0"/>
    <n v="13000000"/>
    <n v="53424681"/>
    <x v="9"/>
    <n v="102"/>
    <x v="1"/>
    <n v="40424681"/>
    <s v="Profit"/>
    <x v="0"/>
    <s v="United States)"/>
  </r>
  <r>
    <x v="1049"/>
    <x v="1"/>
    <x v="1"/>
    <x v="7"/>
    <s v="January 30, 1987 (United States)"/>
    <n v="6.2"/>
    <n v="7600"/>
    <x v="227"/>
    <s v="Leslie Dixon"/>
    <x v="608"/>
    <x v="0"/>
    <n v="20500000"/>
    <n v="52864741"/>
    <x v="229"/>
    <n v="99"/>
    <x v="2"/>
    <n v="32364741"/>
    <s v="Profit"/>
    <x v="0"/>
    <s v="United States)"/>
  </r>
  <r>
    <x v="1050"/>
    <x v="7"/>
    <x v="3"/>
    <x v="7"/>
    <s v="July 17, 1987 (United States)"/>
    <n v="3"/>
    <n v="42000"/>
    <x v="312"/>
    <s v="Peter Benchley"/>
    <x v="609"/>
    <x v="0"/>
    <n v="23000000"/>
    <n v="51881013"/>
    <x v="1"/>
    <n v="89"/>
    <x v="2"/>
    <n v="28881013"/>
    <s v="Profit"/>
    <x v="0"/>
    <s v="United States)"/>
  </r>
  <r>
    <x v="1051"/>
    <x v="0"/>
    <x v="0"/>
    <x v="7"/>
    <s v="July 31, 1987 (United States)"/>
    <n v="6.7"/>
    <n v="91000"/>
    <x v="97"/>
    <s v="Richard Maibaum"/>
    <x v="504"/>
    <x v="1"/>
    <n v="40000000"/>
    <n v="51186259"/>
    <x v="61"/>
    <n v="130"/>
    <x v="2"/>
    <n v="11186259"/>
    <s v="Profit"/>
    <x v="0"/>
    <s v="United States)"/>
  </r>
  <r>
    <x v="1052"/>
    <x v="0"/>
    <x v="1"/>
    <x v="7"/>
    <s v="June 5, 1987 (United States)"/>
    <n v="6"/>
    <n v="32000"/>
    <x v="608"/>
    <s v="William Dear"/>
    <x v="566"/>
    <x v="0"/>
    <n v="10000000"/>
    <n v="49998613"/>
    <x v="168"/>
    <n v="110"/>
    <x v="2"/>
    <n v="39998613"/>
    <s v="Profit"/>
    <x v="0"/>
    <s v="United States)"/>
  </r>
  <r>
    <x v="1053"/>
    <x v="1"/>
    <x v="1"/>
    <x v="7"/>
    <s v="November 25, 1987 (United States)"/>
    <n v="7.6"/>
    <n v="128000"/>
    <x v="367"/>
    <s v="John Hughes"/>
    <x v="136"/>
    <x v="0"/>
    <n v="30000000"/>
    <n v="49530280"/>
    <x v="5"/>
    <n v="93"/>
    <x v="1"/>
    <n v="19530280"/>
    <s v="Profit"/>
    <x v="0"/>
    <s v="United States)"/>
  </r>
  <r>
    <x v="1054"/>
    <x v="1"/>
    <x v="4"/>
    <x v="7"/>
    <s v="July 10, 1987 (United States)"/>
    <n v="8.3000000000000007"/>
    <n v="691000"/>
    <x v="13"/>
    <s v="Stanley Kubrick"/>
    <x v="390"/>
    <x v="1"/>
    <n v="30000000"/>
    <n v="46357676"/>
    <x v="438"/>
    <n v="116"/>
    <x v="1"/>
    <n v="16357676"/>
    <s v="Profit"/>
    <x v="0"/>
    <s v="United States)"/>
  </r>
  <r>
    <x v="1055"/>
    <x v="1"/>
    <x v="7"/>
    <x v="7"/>
    <s v="February 27, 1987 (United States)"/>
    <n v="6.6"/>
    <n v="73000"/>
    <x v="609"/>
    <s v="Wes Craven"/>
    <x v="334"/>
    <x v="0"/>
    <n v="4500000"/>
    <n v="44793222"/>
    <x v="237"/>
    <n v="96"/>
    <x v="2"/>
    <n v="40293222"/>
    <s v="Profit"/>
    <x v="0"/>
    <s v="United States)"/>
  </r>
  <r>
    <x v="1056"/>
    <x v="7"/>
    <x v="2"/>
    <x v="7"/>
    <s v="April 15, 1988 (United States)"/>
    <n v="7.7"/>
    <n v="97000"/>
    <x v="610"/>
    <s v="Mark Peploe"/>
    <x v="610"/>
    <x v="1"/>
    <n v="20500000"/>
    <n v="43993869"/>
    <x v="224"/>
    <n v="163"/>
    <x v="1"/>
    <n v="23493869"/>
    <s v="Profit"/>
    <x v="0"/>
    <s v="United States)"/>
  </r>
  <r>
    <x v="1057"/>
    <x v="1"/>
    <x v="6"/>
    <x v="7"/>
    <s v="December 11, 1987 (United States)"/>
    <n v="7.4"/>
    <n v="147000"/>
    <x v="171"/>
    <s v="Stanley Weiser"/>
    <x v="512"/>
    <x v="0"/>
    <n v="15000000"/>
    <n v="43848069"/>
    <x v="10"/>
    <n v="126"/>
    <x v="1"/>
    <n v="28848069"/>
    <s v="Profit"/>
    <x v="0"/>
    <s v="United States)"/>
  </r>
  <r>
    <x v="1058"/>
    <x v="0"/>
    <x v="1"/>
    <x v="7"/>
    <s v="February 13, 1987 (United States)"/>
    <n v="5.9"/>
    <n v="30000"/>
    <x v="611"/>
    <s v="Edward Rugoff"/>
    <x v="611"/>
    <x v="0"/>
    <n v="6000000"/>
    <n v="42721196"/>
    <x v="398"/>
    <n v="90"/>
    <x v="2"/>
    <n v="36721196"/>
    <s v="Profit"/>
    <x v="0"/>
    <s v="United States)"/>
  </r>
  <r>
    <x v="1059"/>
    <x v="0"/>
    <x v="1"/>
    <x v="7"/>
    <s v="June 19, 1987 (United States)"/>
    <n v="6.6"/>
    <n v="42000"/>
    <x v="261"/>
    <s v="Edmond Rostand"/>
    <x v="136"/>
    <x v="0"/>
    <n v="12000000"/>
    <n v="40050884"/>
    <x v="439"/>
    <n v="107"/>
    <x v="2"/>
    <n v="28050884"/>
    <s v="Profit"/>
    <x v="0"/>
    <s v="United States)"/>
  </r>
  <r>
    <x v="1060"/>
    <x v="7"/>
    <x v="1"/>
    <x v="7"/>
    <s v="March 27, 1987 (United States)"/>
    <n v="6"/>
    <n v="21000"/>
    <x v="143"/>
    <s v="Dale Launer"/>
    <x v="612"/>
    <x v="0"/>
    <n v="18000000"/>
    <n v="39337581"/>
    <x v="231"/>
    <n v="95"/>
    <x v="2"/>
    <n v="21337581"/>
    <s v="Profit"/>
    <x v="0"/>
    <s v="United States)"/>
  </r>
  <r>
    <x v="1061"/>
    <x v="1"/>
    <x v="0"/>
    <x v="7"/>
    <s v="November 13, 1987 (United States)"/>
    <n v="6.7"/>
    <n v="144000"/>
    <x v="562"/>
    <s v="Stephen King"/>
    <x v="167"/>
    <x v="0"/>
    <n v="27000000"/>
    <n v="38122105"/>
    <x v="440"/>
    <n v="101"/>
    <x v="2"/>
    <n v="11122105"/>
    <s v="Profit"/>
    <x v="0"/>
    <s v="United States)"/>
  </r>
  <r>
    <x v="1062"/>
    <x v="0"/>
    <x v="3"/>
    <x v="7"/>
    <s v="June 24, 1987 (United States)"/>
    <n v="7.1"/>
    <n v="176000"/>
    <x v="108"/>
    <s v="Mel Brooks"/>
    <x v="99"/>
    <x v="0"/>
    <n v="22700000"/>
    <n v="38119483"/>
    <x v="39"/>
    <n v="96"/>
    <x v="1"/>
    <n v="15419483"/>
    <s v="Profit"/>
    <x v="0"/>
    <s v="United States)"/>
  </r>
  <r>
    <x v="1063"/>
    <x v="7"/>
    <x v="1"/>
    <x v="7"/>
    <s v="July 22, 1987 (United States)"/>
    <n v="6.6"/>
    <n v="18000"/>
    <x v="214"/>
    <s v="Stuart Birnbaum"/>
    <x v="613"/>
    <x v="0"/>
    <n v="20500000"/>
    <n v="35659098"/>
    <x v="5"/>
    <n v="97"/>
    <x v="2"/>
    <n v="15159098"/>
    <s v="Profit"/>
    <x v="0"/>
    <s v="United States)"/>
  </r>
  <r>
    <x v="1064"/>
    <x v="1"/>
    <x v="0"/>
    <x v="7"/>
    <s v="August 14, 1987 (United States)"/>
    <n v="7.1"/>
    <n v="37000"/>
    <x v="396"/>
    <s v="Kenneth Fearing"/>
    <x v="487"/>
    <x v="0"/>
    <n v="15000000"/>
    <n v="35509515"/>
    <x v="9"/>
    <n v="114"/>
    <x v="1"/>
    <n v="20509515"/>
    <s v="Profit"/>
    <x v="0"/>
    <s v="United States)"/>
  </r>
  <r>
    <x v="1065"/>
    <x v="7"/>
    <x v="1"/>
    <x v="7"/>
    <s v="October 2, 1987 (United States)"/>
    <n v="5.2"/>
    <n v="5700"/>
    <x v="439"/>
    <s v="Lorne Cameron"/>
    <x v="52"/>
    <x v="0"/>
    <n v="10500000"/>
    <n v="34377585"/>
    <x v="441"/>
    <n v="100"/>
    <x v="2"/>
    <n v="23877585"/>
    <s v="Profit"/>
    <x v="0"/>
    <s v="United States)"/>
  </r>
  <r>
    <x v="1066"/>
    <x v="7"/>
    <x v="3"/>
    <x v="7"/>
    <s v="July 3, 1987 (United States)"/>
    <n v="6.9"/>
    <n v="40000"/>
    <x v="612"/>
    <s v="David Simkins"/>
    <x v="614"/>
    <x v="0"/>
    <n v="7000000"/>
    <n v="34368475"/>
    <x v="229"/>
    <n v="102"/>
    <x v="2"/>
    <n v="27368475"/>
    <s v="Profit"/>
    <x v="0"/>
    <s v="United States)"/>
  </r>
  <r>
    <x v="1067"/>
    <x v="1"/>
    <x v="1"/>
    <x v="7"/>
    <s v="July 31, 1987 (United States)"/>
    <n v="7.3"/>
    <n v="128000"/>
    <x v="123"/>
    <s v="Jan Fischer"/>
    <x v="615"/>
    <x v="0"/>
    <n v="20500000"/>
    <n v="32388898"/>
    <x v="7"/>
    <n v="97"/>
    <x v="1"/>
    <n v="11888898"/>
    <s v="Profit"/>
    <x v="0"/>
    <s v="United States)"/>
  </r>
  <r>
    <x v="1068"/>
    <x v="7"/>
    <x v="1"/>
    <x v="7"/>
    <s v="August 14, 1987 (United States)"/>
    <n v="6.8"/>
    <n v="34000"/>
    <x v="135"/>
    <s v="Michael Swerdlick"/>
    <x v="616"/>
    <x v="0"/>
    <n v="20500000"/>
    <n v="31623833"/>
    <x v="229"/>
    <n v="94"/>
    <x v="2"/>
    <n v="11123833"/>
    <s v="Profit"/>
    <x v="0"/>
    <s v="United States)"/>
  </r>
  <r>
    <x v="1069"/>
    <x v="1"/>
    <x v="4"/>
    <x v="7"/>
    <s v="December 11, 1987 (United States)"/>
    <n v="6.6"/>
    <n v="6000"/>
    <x v="151"/>
    <s v="Tom Topor"/>
    <x v="245"/>
    <x v="0"/>
    <n v="25000000"/>
    <n v="30950002"/>
    <x v="7"/>
    <n v="116"/>
    <x v="2"/>
    <n v="5950002"/>
    <s v="Profit"/>
    <x v="0"/>
    <s v="United States)"/>
  </r>
  <r>
    <x v="1070"/>
    <x v="0"/>
    <x v="3"/>
    <x v="7"/>
    <s v="October 9, 1987 (United States)"/>
    <n v="8.1"/>
    <n v="402000"/>
    <x v="404"/>
    <s v="William Goldman"/>
    <x v="617"/>
    <x v="1"/>
    <n v="16000000"/>
    <n v="30902642"/>
    <x v="442"/>
    <n v="98"/>
    <x v="1"/>
    <n v="14902642"/>
    <s v="Profit"/>
    <x v="0"/>
    <s v="United States)"/>
  </r>
  <r>
    <x v="1071"/>
    <x v="7"/>
    <x v="1"/>
    <x v="7"/>
    <s v="July 10, 1987 (United States)"/>
    <n v="5.0999999999999996"/>
    <n v="14000"/>
    <x v="613"/>
    <s v="Tim Metcalfe"/>
    <x v="326"/>
    <x v="0"/>
    <n v="20500000"/>
    <n v="30063289"/>
    <x v="10"/>
    <n v="88"/>
    <x v="2"/>
    <n v="9563289"/>
    <s v="Profit"/>
    <x v="0"/>
    <s v="United States)"/>
  </r>
  <r>
    <x v="1072"/>
    <x v="7"/>
    <x v="1"/>
    <x v="7"/>
    <s v="April 17, 1987 (United States)"/>
    <n v="7.3"/>
    <n v="130000"/>
    <x v="409"/>
    <s v="Ethan Coen"/>
    <x v="270"/>
    <x v="0"/>
    <n v="6000000"/>
    <n v="29180280"/>
    <x v="443"/>
    <n v="94"/>
    <x v="1"/>
    <n v="23180280"/>
    <s v="Profit"/>
    <x v="0"/>
    <s v="United States)"/>
  </r>
  <r>
    <x v="1073"/>
    <x v="0"/>
    <x v="1"/>
    <x v="7"/>
    <s v="April 3, 1987 (United States)"/>
    <n v="5"/>
    <n v="41000"/>
    <x v="614"/>
    <s v="Neal Israel"/>
    <x v="191"/>
    <x v="0"/>
    <n v="20500000"/>
    <n v="28061343"/>
    <x v="7"/>
    <n v="88"/>
    <x v="2"/>
    <n v="7561343"/>
    <s v="Profit"/>
    <x v="0"/>
    <s v="United States)"/>
  </r>
  <r>
    <x v="1074"/>
    <x v="0"/>
    <x v="1"/>
    <x v="7"/>
    <s v="December 16, 1987 (United States)"/>
    <n v="6.9"/>
    <n v="55000"/>
    <x v="200"/>
    <s v="Leslie Dixon"/>
    <x v="7"/>
    <x v="0"/>
    <n v="22000000"/>
    <n v="26713187"/>
    <x v="17"/>
    <n v="112"/>
    <x v="2"/>
    <n v="4713187"/>
    <s v="Profit"/>
    <x v="0"/>
    <s v="United States)"/>
  </r>
  <r>
    <x v="1075"/>
    <x v="0"/>
    <x v="1"/>
    <x v="7"/>
    <s v="October 30, 1987 (United States)"/>
    <n v="6.3"/>
    <n v="14000"/>
    <x v="388"/>
    <s v="Nancy Meyers"/>
    <x v="362"/>
    <x v="0"/>
    <n v="20500000"/>
    <n v="26712476"/>
    <x v="32"/>
    <n v="110"/>
    <x v="2"/>
    <n v="6212476"/>
    <s v="Profit"/>
    <x v="0"/>
    <s v="United States)"/>
  </r>
  <r>
    <x v="1076"/>
    <x v="0"/>
    <x v="0"/>
    <x v="7"/>
    <s v="July 1, 1987 (United States)"/>
    <n v="6.8"/>
    <n v="56000"/>
    <x v="136"/>
    <s v="Chip Proser"/>
    <x v="240"/>
    <x v="0"/>
    <n v="27000000"/>
    <n v="25893810"/>
    <x v="7"/>
    <n v="120"/>
    <x v="2"/>
    <n v="-1106190"/>
    <s v="Loss"/>
    <x v="0"/>
    <s v="United States)"/>
  </r>
  <r>
    <x v="1077"/>
    <x v="1"/>
    <x v="1"/>
    <x v="7"/>
    <s v="March 13, 1987 (United States)"/>
    <n v="6.6"/>
    <n v="8000"/>
    <x v="222"/>
    <s v="Barry Levinson"/>
    <x v="51"/>
    <x v="0"/>
    <n v="11000000"/>
    <n v="25411386"/>
    <x v="229"/>
    <n v="112"/>
    <x v="2"/>
    <n v="14411386"/>
    <s v="Profit"/>
    <x v="0"/>
    <s v="United States)"/>
  </r>
  <r>
    <x v="1078"/>
    <x v="1"/>
    <x v="6"/>
    <x v="7"/>
    <s v="February 6, 1987 (United States)"/>
    <n v="6.4"/>
    <n v="9000"/>
    <x v="149"/>
    <s v="Ronald Bass"/>
    <x v="393"/>
    <x v="0"/>
    <n v="10500000"/>
    <n v="25205460"/>
    <x v="436"/>
    <n v="102"/>
    <x v="2"/>
    <n v="14705460"/>
    <s v="Profit"/>
    <x v="0"/>
    <s v="United States)"/>
  </r>
  <r>
    <x v="1079"/>
    <x v="0"/>
    <x v="1"/>
    <x v="7"/>
    <s v="May 22, 1987 (United States)"/>
    <n v="5.5"/>
    <n v="11000"/>
    <x v="615"/>
    <s v="John R. Cherry III"/>
    <x v="618"/>
    <x v="0"/>
    <n v="3500000"/>
    <n v="23509382"/>
    <x v="444"/>
    <n v="92"/>
    <x v="2"/>
    <n v="20009382"/>
    <s v="Profit"/>
    <x v="0"/>
    <s v="United States)"/>
  </r>
  <r>
    <x v="1080"/>
    <x v="0"/>
    <x v="0"/>
    <x v="7"/>
    <s v="December 25, 1987 (United States)"/>
    <n v="7.7"/>
    <n v="119000"/>
    <x v="90"/>
    <s v="Tom Stoppard"/>
    <x v="619"/>
    <x v="0"/>
    <n v="35000000"/>
    <n v="22238696"/>
    <x v="168"/>
    <n v="153"/>
    <x v="1"/>
    <n v="-12761304"/>
    <s v="Loss"/>
    <x v="0"/>
    <s v="United States)"/>
  </r>
  <r>
    <x v="1081"/>
    <x v="0"/>
    <x v="1"/>
    <x v="7"/>
    <s v="April 17, 1987 (United States)"/>
    <n v="6.1"/>
    <n v="10000"/>
    <x v="345"/>
    <s v="Lawrence Lasker"/>
    <x v="241"/>
    <x v="0"/>
    <n v="18000000"/>
    <n v="21589395"/>
    <x v="436"/>
    <n v="108"/>
    <x v="2"/>
    <n v="3589395"/>
    <s v="Profit"/>
    <x v="0"/>
    <s v="United States)"/>
  </r>
  <r>
    <x v="1082"/>
    <x v="0"/>
    <x v="1"/>
    <x v="7"/>
    <s v="November 6, 1987 (United States)"/>
    <n v="5.3"/>
    <n v="3200"/>
    <x v="133"/>
    <s v="Susan Isaacs"/>
    <x v="608"/>
    <x v="0"/>
    <n v="20500000"/>
    <n v="20419446"/>
    <x v="229"/>
    <n v="96"/>
    <x v="2"/>
    <n v="-80554"/>
    <s v="Loss"/>
    <x v="0"/>
    <s v="United States)"/>
  </r>
  <r>
    <x v="1083"/>
    <x v="1"/>
    <x v="1"/>
    <x v="7"/>
    <s v="January 16, 1987 (United States)"/>
    <n v="5.4"/>
    <n v="3200"/>
    <x v="8"/>
    <s v="Denis Hamill"/>
    <x v="100"/>
    <x v="0"/>
    <n v="14000000"/>
    <n v="20240502"/>
    <x v="5"/>
    <n v="97"/>
    <x v="2"/>
    <n v="6240502"/>
    <s v="Profit"/>
    <x v="0"/>
    <s v="United States)"/>
  </r>
  <r>
    <x v="1084"/>
    <x v="7"/>
    <x v="0"/>
    <x v="7"/>
    <s v="February 5, 1988 (United States)"/>
    <n v="5.6"/>
    <n v="9100"/>
    <x v="616"/>
    <s v="Lloyd Fonvielle"/>
    <x v="620"/>
    <x v="0"/>
    <n v="10000000"/>
    <n v="20205757"/>
    <x v="9"/>
    <n v="99"/>
    <x v="2"/>
    <n v="10205757"/>
    <s v="Profit"/>
    <x v="0"/>
    <s v="United States)"/>
  </r>
  <r>
    <x v="1085"/>
    <x v="0"/>
    <x v="4"/>
    <x v="7"/>
    <s v="December 4, 1987 (United Kingdom)"/>
    <n v="6.9"/>
    <n v="1500"/>
    <x v="617"/>
    <s v="Simon Gray"/>
    <x v="621"/>
    <x v="1"/>
    <n v="20500000"/>
    <n v="20205757"/>
    <x v="183"/>
    <n v="96"/>
    <x v="2"/>
    <n v="-294243"/>
    <s v="Loss"/>
    <x v="0"/>
    <s v="United Kingdom)"/>
  </r>
  <r>
    <x v="1086"/>
    <x v="1"/>
    <x v="5"/>
    <x v="7"/>
    <s v="April 10, 1987 (United States)"/>
    <n v="3.8"/>
    <n v="6400"/>
    <x v="618"/>
    <s v="Michael Hickey"/>
    <x v="622"/>
    <x v="0"/>
    <n v="100000"/>
    <n v="20205757"/>
    <x v="445"/>
    <n v="88"/>
    <x v="2"/>
    <n v="20105757"/>
    <s v="Profit"/>
    <x v="0"/>
    <s v="United States)"/>
  </r>
  <r>
    <x v="1087"/>
    <x v="1"/>
    <x v="5"/>
    <x v="7"/>
    <s v="October 2, 1987 (United States)"/>
    <n v="4"/>
    <n v="2100"/>
    <x v="619"/>
    <s v="Dave Eisenstark"/>
    <x v="623"/>
    <x v="0"/>
    <n v="75000"/>
    <n v="20205757"/>
    <x v="446"/>
    <n v="72"/>
    <x v="2"/>
    <n v="20130757"/>
    <s v="Profit"/>
    <x v="0"/>
    <s v="United States)"/>
  </r>
  <r>
    <x v="1088"/>
    <x v="1"/>
    <x v="5"/>
    <x v="7"/>
    <s v="June 19, 1987 (United Kingdom)"/>
    <n v="6.2"/>
    <n v="2200"/>
    <x v="620"/>
    <s v="China Kong"/>
    <x v="279"/>
    <x v="1"/>
    <n v="20500000"/>
    <n v="20205757"/>
    <x v="447"/>
    <n v="110"/>
    <x v="2"/>
    <n v="-294243"/>
    <s v="Loss"/>
    <x v="0"/>
    <s v="United Kingdom)"/>
  </r>
  <r>
    <x v="1089"/>
    <x v="0"/>
    <x v="1"/>
    <x v="7"/>
    <s v="April 17, 1987 (United States)"/>
    <n v="4.8"/>
    <n v="1400"/>
    <x v="621"/>
    <s v="Robert Klane"/>
    <x v="624"/>
    <x v="0"/>
    <n v="20500000"/>
    <n v="20205757"/>
    <x v="17"/>
    <n v="86"/>
    <x v="2"/>
    <n v="-294243"/>
    <s v="Loss"/>
    <x v="0"/>
    <s v="United States)"/>
  </r>
  <r>
    <x v="1090"/>
    <x v="1"/>
    <x v="2"/>
    <x v="7"/>
    <s v="December 4, 1987 (United States)"/>
    <n v="6.6"/>
    <n v="3300"/>
    <x v="432"/>
    <s v="Rudy Wurlitzer"/>
    <x v="495"/>
    <x v="0"/>
    <n v="5800000"/>
    <n v="20205757"/>
    <x v="448"/>
    <n v="94"/>
    <x v="2"/>
    <n v="14405757"/>
    <s v="Profit"/>
    <x v="0"/>
    <s v="United States)"/>
  </r>
  <r>
    <x v="1091"/>
    <x v="1"/>
    <x v="3"/>
    <x v="7"/>
    <s v="January 27, 1989 (United States)"/>
    <n v="5.0999999999999996"/>
    <n v="1600"/>
    <x v="488"/>
    <s v="Maria Elena Cellino"/>
    <x v="625"/>
    <x v="13"/>
    <n v="20500000"/>
    <n v="20205757"/>
    <x v="331"/>
    <n v="92"/>
    <x v="2"/>
    <n v="-294243"/>
    <s v="Loss"/>
    <x v="0"/>
    <s v="United States)"/>
  </r>
  <r>
    <x v="1092"/>
    <x v="1"/>
    <x v="0"/>
    <x v="7"/>
    <s v="June 5, 1987 (United States)"/>
    <n v="4.5"/>
    <n v="882"/>
    <x v="533"/>
    <s v="Paul Garson"/>
    <x v="626"/>
    <x v="0"/>
    <n v="20500000"/>
    <n v="20205757"/>
    <x v="385"/>
    <n v="89"/>
    <x v="2"/>
    <n v="-294243"/>
    <s v="Loss"/>
    <x v="0"/>
    <s v="United States)"/>
  </r>
  <r>
    <x v="1093"/>
    <x v="1"/>
    <x v="4"/>
    <x v="7"/>
    <s v="October 16, 1987 (United Kingdom)"/>
    <n v="7"/>
    <n v="5500"/>
    <x v="622"/>
    <s v="Peter Greenaway"/>
    <x v="627"/>
    <x v="1"/>
    <n v="20500000"/>
    <n v="20205757"/>
    <x v="449"/>
    <n v="119"/>
    <x v="1"/>
    <n v="-294243"/>
    <s v="Loss"/>
    <x v="0"/>
    <s v="United Kingdom)"/>
  </r>
  <r>
    <x v="1094"/>
    <x v="1"/>
    <x v="4"/>
    <x v="7"/>
    <s v="March 11, 1988 (United States)"/>
    <n v="6.7"/>
    <n v="1200"/>
    <x v="481"/>
    <s v="Andrey Konchalovskiy"/>
    <x v="36"/>
    <x v="0"/>
    <n v="20500000"/>
    <n v="20205757"/>
    <x v="239"/>
    <n v="118"/>
    <x v="2"/>
    <n v="-294243"/>
    <s v="Loss"/>
    <x v="0"/>
    <s v="United States)"/>
  </r>
  <r>
    <x v="1095"/>
    <x v="1"/>
    <x v="5"/>
    <x v="7"/>
    <s v="January 8, 1988 (United States)"/>
    <n v="6.7"/>
    <n v="3500"/>
    <x v="623"/>
    <s v="Bigas Luna"/>
    <x v="628"/>
    <x v="16"/>
    <n v="20500000"/>
    <n v="20205757"/>
    <x v="450"/>
    <n v="89"/>
    <x v="2"/>
    <n v="-294243"/>
    <s v="Loss"/>
    <x v="0"/>
    <s v="United States)"/>
  </r>
  <r>
    <x v="1096"/>
    <x v="1"/>
    <x v="0"/>
    <x v="7"/>
    <s v="September 18, 1987 (United States)"/>
    <n v="6.3"/>
    <n v="9300"/>
    <x v="476"/>
    <s v="Frank Deese"/>
    <x v="629"/>
    <x v="0"/>
    <n v="11000000"/>
    <n v="19734940"/>
    <x v="231"/>
    <n v="109"/>
    <x v="2"/>
    <n v="8734940"/>
    <s v="Profit"/>
    <x v="0"/>
    <s v="United States)"/>
  </r>
  <r>
    <x v="1097"/>
    <x v="1"/>
    <x v="6"/>
    <x v="7"/>
    <s v="October 23, 1987 (United States)"/>
    <n v="6.6"/>
    <n v="9600"/>
    <x v="161"/>
    <s v="Eric Roth"/>
    <x v="231"/>
    <x v="0"/>
    <n v="14500000"/>
    <n v="18782400"/>
    <x v="231"/>
    <n v="121"/>
    <x v="2"/>
    <n v="4282400"/>
    <s v="Profit"/>
    <x v="0"/>
    <s v="United States)"/>
  </r>
  <r>
    <x v="1098"/>
    <x v="1"/>
    <x v="6"/>
    <x v="7"/>
    <s v="June 10, 1987 (United States)"/>
    <n v="6.1"/>
    <n v="6500"/>
    <x v="174"/>
    <s v="Nicholas Conde"/>
    <x v="297"/>
    <x v="0"/>
    <n v="13000000"/>
    <n v="18753438"/>
    <x v="9"/>
    <n v="114"/>
    <x v="2"/>
    <n v="5753438"/>
    <s v="Profit"/>
    <x v="0"/>
    <s v="United States)"/>
  </r>
  <r>
    <x v="1099"/>
    <x v="7"/>
    <x v="4"/>
    <x v="7"/>
    <s v="February 27, 1987 (United States)"/>
    <n v="7.1"/>
    <n v="29000"/>
    <x v="524"/>
    <s v="John Hughes"/>
    <x v="630"/>
    <x v="0"/>
    <n v="20500000"/>
    <n v="18553948"/>
    <x v="451"/>
    <n v="95"/>
    <x v="1"/>
    <n v="-1946052"/>
    <s v="Loss"/>
    <x v="0"/>
    <s v="United States)"/>
  </r>
  <r>
    <x v="1100"/>
    <x v="1"/>
    <x v="1"/>
    <x v="7"/>
    <s v="August 21, 1987 (United States)"/>
    <n v="6"/>
    <n v="5600"/>
    <x v="624"/>
    <s v="Cheech Marin"/>
    <x v="15"/>
    <x v="0"/>
    <n v="20500000"/>
    <n v="17355263"/>
    <x v="452"/>
    <n v="85"/>
    <x v="2"/>
    <n v="-3144737"/>
    <s v="Loss"/>
    <x v="0"/>
    <s v="United States)"/>
  </r>
  <r>
    <x v="1101"/>
    <x v="0"/>
    <x v="0"/>
    <x v="7"/>
    <s v="August 7, 1987 (United States)"/>
    <n v="5.4"/>
    <n v="38000"/>
    <x v="625"/>
    <s v="David Odell"/>
    <x v="631"/>
    <x v="0"/>
    <n v="22000000"/>
    <n v="17336370"/>
    <x v="131"/>
    <n v="106"/>
    <x v="2"/>
    <n v="-4663630"/>
    <s v="Loss"/>
    <x v="0"/>
    <s v="United States)"/>
  </r>
  <r>
    <x v="1102"/>
    <x v="9"/>
    <x v="5"/>
    <x v="7"/>
    <s v="March 6, 1987 (United States)"/>
    <n v="7.3"/>
    <n v="83000"/>
    <x v="30"/>
    <s v="William Hjortsberg"/>
    <x v="438"/>
    <x v="1"/>
    <n v="17000000"/>
    <n v="17186348"/>
    <x v="453"/>
    <n v="113"/>
    <x v="1"/>
    <n v="186348"/>
    <s v="Profit"/>
    <x v="0"/>
    <s v="United States)"/>
  </r>
  <r>
    <x v="1103"/>
    <x v="1"/>
    <x v="1"/>
    <x v="7"/>
    <s v="March 20, 1987 (United States)"/>
    <n v="5.2"/>
    <n v="4200"/>
    <x v="353"/>
    <s v="Lawrence Block"/>
    <x v="521"/>
    <x v="7"/>
    <n v="20500000"/>
    <n v="16337355"/>
    <x v="227"/>
    <n v="103"/>
    <x v="2"/>
    <n v="-4162645"/>
    <s v="Loss"/>
    <x v="0"/>
    <s v="United States)"/>
  </r>
  <r>
    <x v="1104"/>
    <x v="0"/>
    <x v="0"/>
    <x v="7"/>
    <s v="February 13, 1987 (United States)"/>
    <n v="5.8"/>
    <n v="51000"/>
    <x v="426"/>
    <s v="Gary Conway"/>
    <x v="121"/>
    <x v="0"/>
    <n v="25000000"/>
    <n v="16057580"/>
    <x v="239"/>
    <n v="93"/>
    <x v="2"/>
    <n v="-8942420"/>
    <s v="Loss"/>
    <x v="0"/>
    <s v="United States)"/>
  </r>
  <r>
    <x v="1105"/>
    <x v="0"/>
    <x v="0"/>
    <x v="7"/>
    <s v="July 24, 1987 (United States)"/>
    <n v="3.7"/>
    <n v="44000"/>
    <x v="225"/>
    <s v="Jerry Siegel"/>
    <x v="58"/>
    <x v="1"/>
    <n v="17000000"/>
    <n v="15681020"/>
    <x v="191"/>
    <n v="90"/>
    <x v="2"/>
    <n v="-1318980"/>
    <s v="Loss"/>
    <x v="0"/>
    <s v="United States)"/>
  </r>
  <r>
    <x v="1106"/>
    <x v="7"/>
    <x v="4"/>
    <x v="7"/>
    <s v="November 20, 1987 (United States)"/>
    <n v="5.7"/>
    <n v="9500"/>
    <x v="626"/>
    <s v="Virginia C. Andrews"/>
    <x v="632"/>
    <x v="0"/>
    <n v="20500000"/>
    <n v="15151736"/>
    <x v="259"/>
    <n v="93"/>
    <x v="2"/>
    <n v="-5348264"/>
    <s v="Loss"/>
    <x v="0"/>
    <s v="United States)"/>
  </r>
  <r>
    <x v="1107"/>
    <x v="0"/>
    <x v="1"/>
    <x v="7"/>
    <s v="January 30, 1987 (United States)"/>
    <n v="7.5"/>
    <n v="32000"/>
    <x v="58"/>
    <s v="Woody Allen"/>
    <x v="449"/>
    <x v="0"/>
    <n v="16000000"/>
    <n v="14792779"/>
    <x v="36"/>
    <n v="88"/>
    <x v="1"/>
    <n v="-1207221"/>
    <s v="Loss"/>
    <x v="0"/>
    <s v="United States)"/>
  </r>
  <r>
    <x v="1108"/>
    <x v="1"/>
    <x v="5"/>
    <x v="7"/>
    <s v="September 18, 1987 (United States)"/>
    <n v="7"/>
    <n v="108000"/>
    <x v="627"/>
    <s v="Clive Barker"/>
    <x v="633"/>
    <x v="1"/>
    <n v="20500000"/>
    <n v="14575193"/>
    <x v="259"/>
    <n v="94"/>
    <x v="1"/>
    <n v="-5924807"/>
    <s v="Loss"/>
    <x v="0"/>
    <s v="United States)"/>
  </r>
  <r>
    <x v="1109"/>
    <x v="7"/>
    <x v="0"/>
    <x v="7"/>
    <s v="May 15, 1987 (United States)"/>
    <n v="4.5"/>
    <n v="11000"/>
    <x v="628"/>
    <s v="Elaine May"/>
    <x v="95"/>
    <x v="0"/>
    <n v="55000000"/>
    <n v="14375181"/>
    <x v="4"/>
    <n v="107"/>
    <x v="2"/>
    <n v="-40624819"/>
    <s v="Loss"/>
    <x v="0"/>
    <s v="United States)"/>
  </r>
  <r>
    <x v="1110"/>
    <x v="1"/>
    <x v="5"/>
    <x v="7"/>
    <s v="October 23, 1987 (United States)"/>
    <n v="6.7"/>
    <n v="39000"/>
    <x v="29"/>
    <s v="John Carpenter"/>
    <x v="634"/>
    <x v="0"/>
    <n v="3000000"/>
    <n v="14182492"/>
    <x v="454"/>
    <n v="102"/>
    <x v="2"/>
    <n v="11182492"/>
    <s v="Profit"/>
    <x v="0"/>
    <s v="United States)"/>
  </r>
  <r>
    <x v="1111"/>
    <x v="1"/>
    <x v="7"/>
    <x v="7"/>
    <s v="May 1, 1987 (United States)"/>
    <n v="6.1"/>
    <n v="23000"/>
    <x v="629"/>
    <s v="Stephen King"/>
    <x v="635"/>
    <x v="0"/>
    <n v="3500000"/>
    <n v="14000000"/>
    <x v="259"/>
    <n v="92"/>
    <x v="2"/>
    <n v="10500000"/>
    <s v="Profit"/>
    <x v="0"/>
    <s v="United States)"/>
  </r>
  <r>
    <x v="1112"/>
    <x v="1"/>
    <x v="0"/>
    <x v="7"/>
    <s v="August 28, 1987 (United States)"/>
    <n v="6.7"/>
    <n v="24000"/>
    <x v="119"/>
    <s v="James Carabatsos"/>
    <x v="636"/>
    <x v="0"/>
    <n v="20500000"/>
    <n v="13839404"/>
    <x v="140"/>
    <n v="110"/>
    <x v="2"/>
    <n v="-6660596"/>
    <s v="Loss"/>
    <x v="0"/>
    <s v="United States)"/>
  </r>
  <r>
    <x v="1113"/>
    <x v="7"/>
    <x v="7"/>
    <x v="7"/>
    <s v="May 15, 1987 (United States)"/>
    <n v="6.1"/>
    <n v="16000"/>
    <x v="630"/>
    <s v="Michael Nankin"/>
    <x v="637"/>
    <x v="7"/>
    <n v="20500000"/>
    <n v="13539458"/>
    <x v="455"/>
    <n v="85"/>
    <x v="2"/>
    <n v="-6960542"/>
    <s v="Loss"/>
    <x v="0"/>
    <s v="United States)"/>
  </r>
  <r>
    <x v="1114"/>
    <x v="7"/>
    <x v="1"/>
    <x v="7"/>
    <s v="September 18, 1987 (United States)"/>
    <n v="5.3"/>
    <n v="6600"/>
    <x v="335"/>
    <s v="James Toback"/>
    <x v="335"/>
    <x v="0"/>
    <n v="15000000"/>
    <n v="13290368"/>
    <x v="436"/>
    <n v="81"/>
    <x v="2"/>
    <n v="-1709632"/>
    <s v="Loss"/>
    <x v="0"/>
    <s v="United States)"/>
  </r>
  <r>
    <x v="1115"/>
    <x v="0"/>
    <x v="1"/>
    <x v="7"/>
    <s v="August 7, 1987 (United States)"/>
    <n v="5.9"/>
    <n v="2800"/>
    <x v="631"/>
    <s v="James Komack"/>
    <x v="638"/>
    <x v="0"/>
    <n v="20500000"/>
    <n v="13110903"/>
    <x v="5"/>
    <n v="92"/>
    <x v="2"/>
    <n v="-7389097"/>
    <s v="Loss"/>
    <x v="0"/>
    <s v="United States)"/>
  </r>
  <r>
    <x v="1116"/>
    <x v="1"/>
    <x v="6"/>
    <x v="7"/>
    <s v="January 16, 1987 (United States)"/>
    <n v="6.4"/>
    <n v="5100"/>
    <x v="340"/>
    <s v="Anne Holden"/>
    <x v="191"/>
    <x v="0"/>
    <n v="8300000"/>
    <n v="12640385"/>
    <x v="202"/>
    <n v="112"/>
    <x v="2"/>
    <n v="4340385"/>
    <s v="Profit"/>
    <x v="0"/>
    <s v="United States)"/>
  </r>
  <r>
    <x v="1117"/>
    <x v="1"/>
    <x v="14"/>
    <x v="7"/>
    <s v="August 28, 1987 (United States)"/>
    <n v="6.6"/>
    <n v="9200"/>
    <x v="318"/>
    <s v="George Axelrod"/>
    <x v="20"/>
    <x v="1"/>
    <n v="6000000"/>
    <n v="12423831"/>
    <x v="456"/>
    <n v="119"/>
    <x v="2"/>
    <n v="6423831"/>
    <s v="Profit"/>
    <x v="0"/>
    <s v="United States)"/>
  </r>
  <r>
    <x v="1118"/>
    <x v="1"/>
    <x v="6"/>
    <x v="7"/>
    <s v="November 6, 1987 (United States)"/>
    <n v="6.4"/>
    <n v="19000"/>
    <x v="632"/>
    <s v="Bret Easton Ellis"/>
    <x v="611"/>
    <x v="0"/>
    <n v="20500000"/>
    <n v="12396383"/>
    <x v="10"/>
    <n v="98"/>
    <x v="2"/>
    <n v="-8103617"/>
    <s v="Loss"/>
    <x v="0"/>
    <s v="United States)"/>
  </r>
  <r>
    <x v="1119"/>
    <x v="1"/>
    <x v="0"/>
    <x v="7"/>
    <s v="October 30, 1987 (United States)"/>
    <n v="5.4"/>
    <n v="3400"/>
    <x v="442"/>
    <s v="Bill Svanoe"/>
    <x v="521"/>
    <x v="0"/>
    <n v="20500000"/>
    <n v="12046526"/>
    <x v="17"/>
    <n v="104"/>
    <x v="2"/>
    <n v="-8453474"/>
    <s v="Loss"/>
    <x v="0"/>
    <s v="United States)"/>
  </r>
  <r>
    <x v="1120"/>
    <x v="1"/>
    <x v="0"/>
    <x v="7"/>
    <s v="April 24, 1987 (United States)"/>
    <n v="6.6"/>
    <n v="6400"/>
    <x v="48"/>
    <s v="John Milius"/>
    <x v="165"/>
    <x v="0"/>
    <n v="22000000"/>
    <n v="11307844"/>
    <x v="457"/>
    <n v="104"/>
    <x v="2"/>
    <n v="-10692156"/>
    <s v="Loss"/>
    <x v="0"/>
    <s v="United States)"/>
  </r>
  <r>
    <x v="1121"/>
    <x v="7"/>
    <x v="4"/>
    <x v="7"/>
    <s v="February 6, 1987 (United States)"/>
    <n v="5.6"/>
    <n v="2600"/>
    <x v="27"/>
    <s v="Paul Schrader"/>
    <x v="403"/>
    <x v="0"/>
    <n v="20500000"/>
    <n v="10489617"/>
    <x v="440"/>
    <n v="107"/>
    <x v="2"/>
    <n v="-10010383"/>
    <s v="Loss"/>
    <x v="0"/>
    <s v="United States)"/>
  </r>
  <r>
    <x v="1122"/>
    <x v="0"/>
    <x v="1"/>
    <x v="7"/>
    <s v="August 14, 1987 (United States)"/>
    <n v="5"/>
    <n v="2100"/>
    <x v="155"/>
    <s v="Mark Feldberg"/>
    <x v="639"/>
    <x v="0"/>
    <n v="20500000"/>
    <n v="10348437"/>
    <x v="7"/>
    <n v="86"/>
    <x v="2"/>
    <n v="-10151563"/>
    <s v="Loss"/>
    <x v="0"/>
    <s v="United States)"/>
  </r>
  <r>
    <x v="1123"/>
    <x v="1"/>
    <x v="6"/>
    <x v="7"/>
    <s v="October 9, 1987 (United States)"/>
    <n v="6.1"/>
    <n v="9700"/>
    <x v="195"/>
    <s v="Howard Franklin"/>
    <x v="244"/>
    <x v="0"/>
    <n v="12800000"/>
    <n v="10278549"/>
    <x v="4"/>
    <n v="106"/>
    <x v="2"/>
    <n v="-2521451"/>
    <s v="Loss"/>
    <x v="0"/>
    <s v="United States)"/>
  </r>
  <r>
    <x v="1124"/>
    <x v="7"/>
    <x v="1"/>
    <x v="7"/>
    <s v="February 19, 1988 (United States)"/>
    <n v="7.3"/>
    <n v="13000"/>
    <x v="106"/>
    <s v="John Boorman"/>
    <x v="640"/>
    <x v="1"/>
    <n v="20500000"/>
    <n v="10021120"/>
    <x v="4"/>
    <n v="113"/>
    <x v="1"/>
    <n v="-10478880"/>
    <s v="Loss"/>
    <x v="0"/>
    <s v="United States)"/>
  </r>
  <r>
    <x v="1125"/>
    <x v="0"/>
    <x v="7"/>
    <x v="7"/>
    <s v="July 31, 1987 (United States)"/>
    <n v="5.5"/>
    <n v="3300"/>
    <x v="322"/>
    <s v="Amy Holden Jones"/>
    <x v="516"/>
    <x v="0"/>
    <n v="3000000"/>
    <n v="9868521"/>
    <x v="458"/>
    <n v="93"/>
    <x v="2"/>
    <n v="6868521"/>
    <s v="Profit"/>
    <x v="0"/>
    <s v="United States)"/>
  </r>
  <r>
    <x v="1126"/>
    <x v="1"/>
    <x v="5"/>
    <x v="7"/>
    <s v="October 30, 1987 (United States)"/>
    <n v="7"/>
    <n v="18000"/>
    <x v="440"/>
    <s v="Jim Kouf"/>
    <x v="331"/>
    <x v="0"/>
    <n v="5000000"/>
    <n v="9747988"/>
    <x v="459"/>
    <n v="97"/>
    <x v="1"/>
    <n v="4747988"/>
    <s v="Profit"/>
    <x v="0"/>
    <s v="United States)"/>
  </r>
  <r>
    <x v="1127"/>
    <x v="0"/>
    <x v="1"/>
    <x v="7"/>
    <s v="February 6, 1987 (United States)"/>
    <n v="6.2"/>
    <n v="2200"/>
    <x v="92"/>
    <s v="Bob Clark"/>
    <x v="371"/>
    <x v="0"/>
    <n v="20500000"/>
    <n v="9518342"/>
    <x v="202"/>
    <n v="111"/>
    <x v="2"/>
    <n v="-10981658"/>
    <s v="Loss"/>
    <x v="0"/>
    <s v="United States)"/>
  </r>
  <r>
    <x v="1128"/>
    <x v="0"/>
    <x v="1"/>
    <x v="7"/>
    <s v="November 20, 1987 (United States)"/>
    <n v="3.4"/>
    <n v="11000"/>
    <x v="633"/>
    <s v="Jeph Loeb"/>
    <x v="641"/>
    <x v="0"/>
    <n v="3000000"/>
    <n v="7888703"/>
    <x v="185"/>
    <n v="95"/>
    <x v="2"/>
    <n v="4888703"/>
    <s v="Profit"/>
    <x v="0"/>
    <s v="United States)"/>
  </r>
  <r>
    <x v="1129"/>
    <x v="7"/>
    <x v="1"/>
    <x v="7"/>
    <s v="August 28, 1987 (United States)"/>
    <n v="5.4"/>
    <n v="10000"/>
    <x v="634"/>
    <s v="Fred Dekker"/>
    <x v="642"/>
    <x v="0"/>
    <n v="20500000"/>
    <n v="7800000"/>
    <x v="259"/>
    <n v="88"/>
    <x v="2"/>
    <n v="-12700000"/>
    <s v="Loss"/>
    <x v="0"/>
    <s v="United States)"/>
  </r>
  <r>
    <x v="1130"/>
    <x v="1"/>
    <x v="4"/>
    <x v="7"/>
    <s v="February 12, 1988 (United States)"/>
    <n v="6.7"/>
    <n v="8600"/>
    <x v="466"/>
    <s v="William Kennedy"/>
    <x v="13"/>
    <x v="0"/>
    <n v="27000000"/>
    <n v="7393346"/>
    <x v="460"/>
    <n v="143"/>
    <x v="2"/>
    <n v="-19606654"/>
    <s v="Loss"/>
    <x v="0"/>
    <s v="United States)"/>
  </r>
  <r>
    <x v="1131"/>
    <x v="0"/>
    <x v="1"/>
    <x v="7"/>
    <s v="August 7, 1987 (United States)"/>
    <n v="4.8"/>
    <n v="9600"/>
    <x v="398"/>
    <s v="Andrew Smith"/>
    <x v="643"/>
    <x v="0"/>
    <n v="17000000"/>
    <n v="7305209"/>
    <x v="461"/>
    <n v="92"/>
    <x v="2"/>
    <n v="-9694791"/>
    <s v="Loss"/>
    <x v="0"/>
    <s v="United States)"/>
  </r>
  <r>
    <x v="1132"/>
    <x v="7"/>
    <x v="1"/>
    <x v="7"/>
    <s v="November 6, 1987 (United States)"/>
    <n v="6.4"/>
    <n v="3500"/>
    <x v="635"/>
    <s v="Joe Menosky"/>
    <x v="368"/>
    <x v="0"/>
    <n v="7000000"/>
    <n v="7019441"/>
    <x v="202"/>
    <n v="98"/>
    <x v="2"/>
    <n v="19441"/>
    <s v="Profit"/>
    <x v="0"/>
    <s v="United States)"/>
  </r>
  <r>
    <x v="1133"/>
    <x v="1"/>
    <x v="0"/>
    <x v="7"/>
    <s v="November 6, 1987 (United States)"/>
    <n v="5.4"/>
    <n v="9100"/>
    <x v="311"/>
    <s v="Brian Garfield"/>
    <x v="187"/>
    <x v="0"/>
    <n v="5000000"/>
    <n v="6880310"/>
    <x v="131"/>
    <n v="99"/>
    <x v="2"/>
    <n v="1880310"/>
    <s v="Profit"/>
    <x v="0"/>
    <s v="United States)"/>
  </r>
  <r>
    <x v="1134"/>
    <x v="2"/>
    <x v="10"/>
    <x v="7"/>
    <s v="May 22, 1987 (United States)"/>
    <n v="7.2"/>
    <n v="5200"/>
    <x v="636"/>
    <s v="Janice Karman"/>
    <x v="644"/>
    <x v="0"/>
    <n v="20500000"/>
    <n v="6804312"/>
    <x v="462"/>
    <n v="77"/>
    <x v="1"/>
    <n v="-13695688"/>
    <s v="Loss"/>
    <x v="0"/>
    <s v="United States)"/>
  </r>
  <r>
    <x v="1135"/>
    <x v="7"/>
    <x v="0"/>
    <x v="7"/>
    <s v="January 9, 1987 (United States)"/>
    <n v="5.2"/>
    <n v="3000"/>
    <x v="637"/>
    <s v="Richard Sale"/>
    <x v="187"/>
    <x v="0"/>
    <n v="5000000"/>
    <n v="6075793"/>
    <x v="239"/>
    <n v="88"/>
    <x v="2"/>
    <n v="1075793"/>
    <s v="Profit"/>
    <x v="0"/>
    <s v="United States)"/>
  </r>
  <r>
    <x v="1136"/>
    <x v="1"/>
    <x v="1"/>
    <x v="7"/>
    <s v="March 13, 1987 (United States)"/>
    <n v="7.7"/>
    <n v="152000"/>
    <x v="169"/>
    <s v="Sam Raimi"/>
    <x v="146"/>
    <x v="0"/>
    <n v="3600000"/>
    <n v="5923798"/>
    <x v="104"/>
    <n v="84"/>
    <x v="1"/>
    <n v="2323798"/>
    <s v="Profit"/>
    <x v="0"/>
    <s v="United States)"/>
  </r>
  <r>
    <x v="1137"/>
    <x v="0"/>
    <x v="2"/>
    <x v="7"/>
    <s v="November 6, 1987 (United States)"/>
    <n v="7.4"/>
    <n v="13000"/>
    <x v="193"/>
    <s v="John Briley"/>
    <x v="645"/>
    <x v="1"/>
    <n v="29000000"/>
    <n v="5899797"/>
    <x v="1"/>
    <n v="157"/>
    <x v="1"/>
    <n v="-23100203"/>
    <s v="Loss"/>
    <x v="0"/>
    <s v="United States)"/>
  </r>
  <r>
    <x v="1138"/>
    <x v="0"/>
    <x v="1"/>
    <x v="7"/>
    <s v="October 9, 1987 (United States)"/>
    <n v="5.4"/>
    <n v="872"/>
    <x v="250"/>
    <s v="Jerry Belson"/>
    <x v="133"/>
    <x v="0"/>
    <n v="15000000"/>
    <n v="5711976"/>
    <x v="239"/>
    <n v="105"/>
    <x v="2"/>
    <n v="-9288024"/>
    <s v="Loss"/>
    <x v="0"/>
    <s v="United States)"/>
  </r>
  <r>
    <x v="1139"/>
    <x v="0"/>
    <x v="1"/>
    <x v="7"/>
    <s v="August 7, 1987 (United States)"/>
    <n v="5.5"/>
    <n v="3800"/>
    <x v="244"/>
    <s v="Robert Benton"/>
    <x v="152"/>
    <x v="0"/>
    <n v="12000000"/>
    <n v="5669831"/>
    <x v="231"/>
    <n v="83"/>
    <x v="2"/>
    <n v="-6330169"/>
    <s v="Loss"/>
    <x v="0"/>
    <s v="United States)"/>
  </r>
  <r>
    <x v="1140"/>
    <x v="1"/>
    <x v="0"/>
    <x v="7"/>
    <s v="October 23, 1987 (United States)"/>
    <n v="5.4"/>
    <n v="4800"/>
    <x v="78"/>
    <s v="Mario Puzo"/>
    <x v="325"/>
    <x v="0"/>
    <n v="9000000"/>
    <n v="5406879"/>
    <x v="398"/>
    <n v="115"/>
    <x v="2"/>
    <n v="-3593121"/>
    <s v="Loss"/>
    <x v="0"/>
    <s v="United States)"/>
  </r>
  <r>
    <x v="1141"/>
    <x v="1"/>
    <x v="4"/>
    <x v="7"/>
    <s v="May 8, 1987 (United States)"/>
    <n v="6.4"/>
    <n v="5200"/>
    <x v="182"/>
    <s v="Nicholas Proffitt"/>
    <x v="134"/>
    <x v="0"/>
    <n v="20500000"/>
    <n v="5262047"/>
    <x v="231"/>
    <n v="111"/>
    <x v="2"/>
    <n v="-15237953"/>
    <s v="Loss"/>
    <x v="0"/>
    <s v="United States)"/>
  </r>
  <r>
    <x v="1142"/>
    <x v="1"/>
    <x v="1"/>
    <x v="7"/>
    <s v="March 20, 1987 (United States)"/>
    <n v="7"/>
    <n v="5200"/>
    <x v="638"/>
    <s v="Dom Irrera"/>
    <x v="646"/>
    <x v="0"/>
    <n v="100000"/>
    <n v="5228617"/>
    <x v="463"/>
    <n v="78"/>
    <x v="1"/>
    <n v="5128617"/>
    <s v="Profit"/>
    <x v="0"/>
    <s v="United States)"/>
  </r>
  <r>
    <x v="1143"/>
    <x v="2"/>
    <x v="4"/>
    <x v="7"/>
    <s v="March 4, 1988 (United States)"/>
    <n v="7.8"/>
    <n v="19000"/>
    <x v="639"/>
    <s v="Karen Blixen"/>
    <x v="647"/>
    <x v="27"/>
    <n v="20500000"/>
    <n v="4637920"/>
    <x v="464"/>
    <n v="103"/>
    <x v="1"/>
    <n v="-15862080"/>
    <s v="Loss"/>
    <x v="0"/>
    <s v="United States)"/>
  </r>
  <r>
    <x v="1144"/>
    <x v="0"/>
    <x v="0"/>
    <x v="7"/>
    <s v="December 18, 1987 (United States)"/>
    <n v="2.2000000000000002"/>
    <n v="7900"/>
    <x v="640"/>
    <s v="Jonathan Reynolds"/>
    <x v="648"/>
    <x v="0"/>
    <n v="24000000"/>
    <n v="4615255"/>
    <x v="4"/>
    <n v="85"/>
    <x v="2"/>
    <n v="-19384745"/>
    <s v="Loss"/>
    <x v="0"/>
    <s v="United States)"/>
  </r>
  <r>
    <x v="1145"/>
    <x v="0"/>
    <x v="4"/>
    <x v="7"/>
    <s v="February 12, 1988 (United States)"/>
    <n v="8"/>
    <n v="32000"/>
    <x v="187"/>
    <s v="Louis Malle"/>
    <x v="649"/>
    <x v="8"/>
    <n v="20500000"/>
    <n v="4575613"/>
    <x v="465"/>
    <n v="104"/>
    <x v="1"/>
    <n v="-15924387"/>
    <s v="Loss"/>
    <x v="0"/>
    <s v="United States)"/>
  </r>
  <r>
    <x v="1146"/>
    <x v="0"/>
    <x v="1"/>
    <x v="7"/>
    <s v="November 6, 1987 (United States)"/>
    <n v="6.4"/>
    <n v="3200"/>
    <x v="75"/>
    <s v="Bruce A. Evans"/>
    <x v="313"/>
    <x v="0"/>
    <n v="13000000"/>
    <n v="4572845"/>
    <x v="466"/>
    <n v="103"/>
    <x v="2"/>
    <n v="-8427155"/>
    <s v="Loss"/>
    <x v="0"/>
    <s v="United States)"/>
  </r>
  <r>
    <x v="1147"/>
    <x v="1"/>
    <x v="0"/>
    <x v="7"/>
    <s v="February 20, 1987 (United States)"/>
    <n v="4.9000000000000004"/>
    <n v="862"/>
    <x v="641"/>
    <s v="John Gatliff"/>
    <x v="650"/>
    <x v="0"/>
    <n v="20500000"/>
    <n v="4546244"/>
    <x v="326"/>
    <n v="91"/>
    <x v="2"/>
    <n v="-15953756"/>
    <s v="Loss"/>
    <x v="0"/>
    <s v="United States)"/>
  </r>
  <r>
    <x v="1148"/>
    <x v="0"/>
    <x v="4"/>
    <x v="7"/>
    <s v="December 18, 1987 (United States)"/>
    <n v="7.3"/>
    <n v="7300"/>
    <x v="88"/>
    <s v="James Joyce"/>
    <x v="651"/>
    <x v="1"/>
    <n v="20500000"/>
    <n v="4370078"/>
    <x v="467"/>
    <n v="83"/>
    <x v="1"/>
    <n v="-16129922"/>
    <s v="Loss"/>
    <x v="0"/>
    <s v="United States)"/>
  </r>
  <r>
    <x v="1149"/>
    <x v="1"/>
    <x v="0"/>
    <x v="7"/>
    <s v="September 25, 1987 (United States)"/>
    <n v="6.5"/>
    <n v="5000"/>
    <x v="642"/>
    <s v="Larry Cohen"/>
    <x v="299"/>
    <x v="0"/>
    <n v="20500000"/>
    <n v="4278150"/>
    <x v="252"/>
    <n v="95"/>
    <x v="2"/>
    <n v="-16221850"/>
    <s v="Loss"/>
    <x v="0"/>
    <s v="United States)"/>
  </r>
  <r>
    <x v="1150"/>
    <x v="7"/>
    <x v="1"/>
    <x v="7"/>
    <s v="May 8, 1987 (United States)"/>
    <n v="5.8"/>
    <n v="3500"/>
    <x v="199"/>
    <s v="Steven Lisberger"/>
    <x v="439"/>
    <x v="0"/>
    <n v="20500000"/>
    <n v="4215849"/>
    <x v="140"/>
    <n v="93"/>
    <x v="2"/>
    <n v="-16284151"/>
    <s v="Loss"/>
    <x v="0"/>
    <s v="United States)"/>
  </r>
  <r>
    <x v="1151"/>
    <x v="1"/>
    <x v="0"/>
    <x v="7"/>
    <s v="May 1, 1987 (United States)"/>
    <n v="4.9000000000000004"/>
    <n v="8200"/>
    <x v="302"/>
    <s v="Avi Kleinberger"/>
    <x v="452"/>
    <x v="0"/>
    <n v="350000"/>
    <n v="4000000"/>
    <x v="131"/>
    <n v="90"/>
    <x v="2"/>
    <n v="3650000"/>
    <s v="Profit"/>
    <x v="0"/>
    <s v="United States)"/>
  </r>
  <r>
    <x v="1152"/>
    <x v="7"/>
    <x v="1"/>
    <x v="7"/>
    <s v="April 24, 1987 (United States)"/>
    <n v="4.5999999999999996"/>
    <n v="1200"/>
    <x v="643"/>
    <s v="Leslie Ray"/>
    <x v="572"/>
    <x v="0"/>
    <n v="20500000"/>
    <n v="3922273"/>
    <x v="237"/>
    <n v="90"/>
    <x v="2"/>
    <n v="-16577727"/>
    <s v="Loss"/>
    <x v="0"/>
    <s v="United States)"/>
  </r>
  <r>
    <x v="1153"/>
    <x v="0"/>
    <x v="0"/>
    <x v="7"/>
    <s v="August 14, 1987 (United States)"/>
    <n v="6.5"/>
    <n v="2500"/>
    <x v="644"/>
    <s v="William Phelps"/>
    <x v="652"/>
    <x v="0"/>
    <n v="20500000"/>
    <n v="3832228"/>
    <x v="468"/>
    <n v="96"/>
    <x v="2"/>
    <n v="-16667772"/>
    <s v="Loss"/>
    <x v="0"/>
    <s v="United States)"/>
  </r>
  <r>
    <x v="1154"/>
    <x v="7"/>
    <x v="0"/>
    <x v="7"/>
    <s v="August 14, 1987 (United States)"/>
    <n v="7"/>
    <n v="30000"/>
    <x v="590"/>
    <s v="Shane Black"/>
    <x v="653"/>
    <x v="0"/>
    <n v="12000000"/>
    <n v="3769990"/>
    <x v="440"/>
    <n v="79"/>
    <x v="1"/>
    <n v="-8230010"/>
    <s v="Loss"/>
    <x v="0"/>
    <s v="United States)"/>
  </r>
  <r>
    <x v="1155"/>
    <x v="0"/>
    <x v="1"/>
    <x v="7"/>
    <s v="April 22, 1988 (United States)"/>
    <n v="7.4"/>
    <n v="13000"/>
    <x v="645"/>
    <s v="Eleonore Adlon"/>
    <x v="654"/>
    <x v="6"/>
    <n v="20500000"/>
    <n v="3731829"/>
    <x v="469"/>
    <n v="95"/>
    <x v="1"/>
    <n v="-16768171"/>
    <s v="Loss"/>
    <x v="0"/>
    <s v="United States)"/>
  </r>
  <r>
    <x v="1156"/>
    <x v="7"/>
    <x v="1"/>
    <x v="7"/>
    <s v="October 9, 1987 (United States)"/>
    <n v="7.1"/>
    <n v="11000"/>
    <x v="646"/>
    <s v="Richard Christian Matheson"/>
    <x v="655"/>
    <x v="0"/>
    <n v="6000000"/>
    <n v="3685862"/>
    <x v="425"/>
    <n v="101"/>
    <x v="1"/>
    <n v="-2314138"/>
    <s v="Loss"/>
    <x v="0"/>
    <s v="United States)"/>
  </r>
  <r>
    <x v="1157"/>
    <x v="7"/>
    <x v="4"/>
    <x v="7"/>
    <s v="May 6, 1988 (United States)"/>
    <n v="8"/>
    <n v="67000"/>
    <x v="268"/>
    <s v="Wim Wenders"/>
    <x v="656"/>
    <x v="6"/>
    <n v="20500000"/>
    <n v="3404057"/>
    <x v="273"/>
    <n v="128"/>
    <x v="1"/>
    <n v="-17095943"/>
    <s v="Loss"/>
    <x v="0"/>
    <s v="United States)"/>
  </r>
  <r>
    <x v="1158"/>
    <x v="1"/>
    <x v="0"/>
    <x v="7"/>
    <s v="January 8, 1988 (United Kingdom)"/>
    <n v="7"/>
    <n v="35000"/>
    <x v="647"/>
    <s v="Kathryn Bigelow"/>
    <x v="657"/>
    <x v="0"/>
    <n v="5000000"/>
    <n v="3369307"/>
    <x v="470"/>
    <n v="94"/>
    <x v="1"/>
    <n v="-1630693"/>
    <s v="Loss"/>
    <x v="0"/>
    <s v="United Kingdom)"/>
  </r>
  <r>
    <x v="1159"/>
    <x v="1"/>
    <x v="1"/>
    <x v="7"/>
    <s v="July 24, 1987 (United States)"/>
    <n v="6.8"/>
    <n v="2700"/>
    <x v="648"/>
    <s v="David Leland"/>
    <x v="658"/>
    <x v="1"/>
    <n v="20500000"/>
    <n v="3283832"/>
    <x v="183"/>
    <n v="88"/>
    <x v="2"/>
    <n v="-17216168"/>
    <s v="Loss"/>
    <x v="0"/>
    <s v="United States)"/>
  </r>
  <r>
    <x v="1160"/>
    <x v="1"/>
    <x v="1"/>
    <x v="7"/>
    <s v="October 16, 1987 (United States)"/>
    <n v="7.2"/>
    <n v="19000"/>
    <x v="649"/>
    <s v="Charles Bukowski"/>
    <x v="438"/>
    <x v="0"/>
    <n v="3000000"/>
    <n v="3221568"/>
    <x v="131"/>
    <n v="100"/>
    <x v="1"/>
    <n v="221568"/>
    <s v="Profit"/>
    <x v="0"/>
    <s v="United States)"/>
  </r>
  <r>
    <x v="1161"/>
    <x v="1"/>
    <x v="6"/>
    <x v="7"/>
    <s v="May 6, 1988 (United States)"/>
    <n v="6.3"/>
    <n v="2600"/>
    <x v="397"/>
    <s v="James Fox"/>
    <x v="640"/>
    <x v="1"/>
    <n v="5300000"/>
    <n v="3107551"/>
    <x v="4"/>
    <n v="107"/>
    <x v="2"/>
    <n v="-2192449"/>
    <s v="Loss"/>
    <x v="0"/>
    <s v="United States)"/>
  </r>
  <r>
    <x v="1162"/>
    <x v="1"/>
    <x v="0"/>
    <x v="7"/>
    <s v="May 1, 1987 (United States)"/>
    <n v="5.7"/>
    <n v="2800"/>
    <x v="554"/>
    <s v="Christopher Frank"/>
    <x v="9"/>
    <x v="0"/>
    <n v="10000000"/>
    <n v="3060858"/>
    <x v="9"/>
    <n v="92"/>
    <x v="2"/>
    <n v="-6939142"/>
    <s v="Loss"/>
    <x v="0"/>
    <s v="United States)"/>
  </r>
  <r>
    <x v="1163"/>
    <x v="1"/>
    <x v="6"/>
    <x v="7"/>
    <s v="October 23, 1987 (United States)"/>
    <n v="6.1"/>
    <n v="4400"/>
    <x v="650"/>
    <s v="Dick Wolf"/>
    <x v="512"/>
    <x v="0"/>
    <n v="8000000"/>
    <n v="2877571"/>
    <x v="9"/>
    <n v="106"/>
    <x v="2"/>
    <n v="-5122429"/>
    <s v="Loss"/>
    <x v="0"/>
    <s v="United States)"/>
  </r>
  <r>
    <x v="1164"/>
    <x v="7"/>
    <x v="1"/>
    <x v="7"/>
    <s v="May 1, 1987 (United States)"/>
    <n v="4.2"/>
    <n v="1200"/>
    <x v="651"/>
    <s v="Tamar Simon Hoffs"/>
    <x v="659"/>
    <x v="0"/>
    <n v="20500000"/>
    <n v="2700000"/>
    <x v="471"/>
    <n v="108"/>
    <x v="2"/>
    <n v="-17800000"/>
    <s v="Loss"/>
    <x v="0"/>
    <s v="United States)"/>
  </r>
  <r>
    <x v="1165"/>
    <x v="1"/>
    <x v="5"/>
    <x v="7"/>
    <s v="October 16, 1987 (United States)"/>
    <n v="5.7"/>
    <n v="5600"/>
    <x v="652"/>
    <s v="Ron Oliver"/>
    <x v="660"/>
    <x v="7"/>
    <n v="20500000"/>
    <n v="2683519"/>
    <x v="472"/>
    <n v="97"/>
    <x v="2"/>
    <n v="-17816481"/>
    <s v="Loss"/>
    <x v="0"/>
    <s v="United States)"/>
  </r>
  <r>
    <x v="1166"/>
    <x v="1"/>
    <x v="4"/>
    <x v="7"/>
    <s v="September 18, 1987 (United States)"/>
    <n v="7.7"/>
    <n v="17000"/>
    <x v="186"/>
    <s v="E.M. Forster"/>
    <x v="661"/>
    <x v="1"/>
    <n v="20500000"/>
    <n v="2642567"/>
    <x v="113"/>
    <n v="140"/>
    <x v="1"/>
    <n v="-17857433"/>
    <s v="Loss"/>
    <x v="0"/>
    <s v="United States)"/>
  </r>
  <r>
    <x v="1167"/>
    <x v="1"/>
    <x v="6"/>
    <x v="7"/>
    <s v="October 14, 1987 (United States)"/>
    <n v="7.3"/>
    <n v="21000"/>
    <x v="653"/>
    <s v="David Mamet"/>
    <x v="662"/>
    <x v="0"/>
    <n v="20500000"/>
    <n v="2585639"/>
    <x v="473"/>
    <n v="102"/>
    <x v="1"/>
    <n v="-17914361"/>
    <s v="Loss"/>
    <x v="0"/>
    <s v="United States)"/>
  </r>
  <r>
    <x v="1168"/>
    <x v="1"/>
    <x v="5"/>
    <x v="7"/>
    <s v="June 5, 1987 (United States)"/>
    <n v="6.8"/>
    <n v="14000"/>
    <x v="389"/>
    <s v="Carolyn Lefcourt"/>
    <x v="663"/>
    <x v="1"/>
    <n v="20500000"/>
    <n v="2488740"/>
    <x v="117"/>
    <n v="89"/>
    <x v="2"/>
    <n v="-18011260"/>
    <s v="Loss"/>
    <x v="0"/>
    <s v="United States)"/>
  </r>
  <r>
    <x v="1169"/>
    <x v="1"/>
    <x v="4"/>
    <x v="7"/>
    <s v="February 6, 1987 (United States)"/>
    <n v="6.2"/>
    <n v="3700"/>
    <x v="654"/>
    <s v="Marc Shmuger"/>
    <x v="260"/>
    <x v="0"/>
    <n v="20500000"/>
    <n v="2413427"/>
    <x v="17"/>
    <n v="100"/>
    <x v="2"/>
    <n v="-18086573"/>
    <s v="Loss"/>
    <x v="0"/>
    <s v="United States)"/>
  </r>
  <r>
    <x v="1170"/>
    <x v="1"/>
    <x v="5"/>
    <x v="7"/>
    <s v="January 30, 1987 (Canada)"/>
    <n v="5.6"/>
    <n v="1700"/>
    <x v="655"/>
    <s v="Stephen Carpenter"/>
    <x v="664"/>
    <x v="0"/>
    <n v="20500000"/>
    <n v="2407024"/>
    <x v="474"/>
    <n v="91"/>
    <x v="2"/>
    <n v="-18092976"/>
    <s v="Loss"/>
    <x v="0"/>
    <s v="Canada)"/>
  </r>
  <r>
    <x v="1171"/>
    <x v="7"/>
    <x v="0"/>
    <x v="7"/>
    <s v="July 10, 1987 (United States)"/>
    <n v="4.7"/>
    <n v="1100"/>
    <x v="382"/>
    <s v="Daniel Taplitz"/>
    <x v="242"/>
    <x v="0"/>
    <n v="19000000"/>
    <n v="2228951"/>
    <x v="231"/>
    <n v="101"/>
    <x v="2"/>
    <n v="-16771049"/>
    <s v="Loss"/>
    <x v="0"/>
    <s v="United States)"/>
  </r>
  <r>
    <x v="1172"/>
    <x v="0"/>
    <x v="4"/>
    <x v="7"/>
    <s v="November 6, 1987 (United States)"/>
    <n v="5.6"/>
    <n v="1400"/>
    <x v="115"/>
    <s v="Sheldon Lettich"/>
    <x v="665"/>
    <x v="0"/>
    <n v="20500000"/>
    <n v="2189047"/>
    <x v="401"/>
    <n v="99"/>
    <x v="2"/>
    <n v="-18310953"/>
    <s v="Loss"/>
    <x v="0"/>
    <s v="United States)"/>
  </r>
  <r>
    <x v="1173"/>
    <x v="7"/>
    <x v="4"/>
    <x v="7"/>
    <s v="December 21, 1988 (United States)"/>
    <n v="7.8"/>
    <n v="10000"/>
    <x v="656"/>
    <s v="Martin Andersen NexÃ¸"/>
    <x v="666"/>
    <x v="27"/>
    <n v="20500000"/>
    <n v="2063688"/>
    <x v="475"/>
    <n v="157"/>
    <x v="1"/>
    <n v="-18436312"/>
    <s v="Loss"/>
    <x v="0"/>
    <s v="United States)"/>
  </r>
  <r>
    <x v="1174"/>
    <x v="0"/>
    <x v="1"/>
    <x v="7"/>
    <s v="November 20, 1987 (United States)"/>
    <n v="5.7"/>
    <n v="2600"/>
    <x v="537"/>
    <s v="Tom McLoughlin"/>
    <x v="667"/>
    <x v="0"/>
    <n v="8000000"/>
    <n v="1988962"/>
    <x v="202"/>
    <n v="105"/>
    <x v="2"/>
    <n v="-6011038"/>
    <s v="Loss"/>
    <x v="0"/>
    <s v="United States)"/>
  </r>
  <r>
    <x v="1175"/>
    <x v="1"/>
    <x v="5"/>
    <x v="7"/>
    <s v="September 14, 1988 (Spain)"/>
    <n v="5.0999999999999996"/>
    <n v="2900"/>
    <x v="657"/>
    <s v="David Chaskin"/>
    <x v="515"/>
    <x v="9"/>
    <n v="20500000"/>
    <n v="1930001"/>
    <x v="297"/>
    <n v="92"/>
    <x v="2"/>
    <n v="-18569999"/>
    <s v="Loss"/>
    <x v="0"/>
    <s v="Spain)"/>
  </r>
  <r>
    <x v="1176"/>
    <x v="0"/>
    <x v="1"/>
    <x v="7"/>
    <s v="March 6, 1987 (United States)"/>
    <n v="4.7"/>
    <n v="1300"/>
    <x v="369"/>
    <s v="Lawrence Bassoff"/>
    <x v="668"/>
    <x v="0"/>
    <n v="20500000"/>
    <n v="1749956"/>
    <x v="171"/>
    <n v="102"/>
    <x v="2"/>
    <n v="-18750044"/>
    <s v="Loss"/>
    <x v="0"/>
    <s v="United States)"/>
  </r>
  <r>
    <x v="1177"/>
    <x v="1"/>
    <x v="1"/>
    <x v="7"/>
    <s v="May 15, 1987 (United States)"/>
    <n v="6.4"/>
    <n v="1400"/>
    <x v="299"/>
    <s v="David Leland"/>
    <x v="669"/>
    <x v="1"/>
    <n v="19897678"/>
    <n v="1744164"/>
    <x v="476"/>
    <n v="105"/>
    <x v="2"/>
    <n v="-18153514"/>
    <s v="Loss"/>
    <x v="0"/>
    <s v="United States)"/>
  </r>
  <r>
    <x v="1178"/>
    <x v="1"/>
    <x v="4"/>
    <x v="7"/>
    <s v="September 25, 1987 (United States)"/>
    <n v="5.9"/>
    <n v="1800"/>
    <x v="658"/>
    <s v="Clark Howard"/>
    <x v="202"/>
    <x v="0"/>
    <n v="20500000"/>
    <n v="1733017"/>
    <x v="477"/>
    <n v="109"/>
    <x v="2"/>
    <n v="-18766983"/>
    <s v="Loss"/>
    <x v="0"/>
    <s v="United States)"/>
  </r>
  <r>
    <x v="1179"/>
    <x v="7"/>
    <x v="4"/>
    <x v="7"/>
    <s v="August 28, 1987 (United States)"/>
    <n v="7.9"/>
    <n v="7500"/>
    <x v="334"/>
    <s v="John Sayles"/>
    <x v="670"/>
    <x v="0"/>
    <n v="4000000"/>
    <n v="1680358"/>
    <x v="478"/>
    <n v="135"/>
    <x v="1"/>
    <n v="-2319642"/>
    <s v="Loss"/>
    <x v="0"/>
    <s v="United States)"/>
  </r>
  <r>
    <x v="1180"/>
    <x v="1"/>
    <x v="2"/>
    <x v="7"/>
    <s v="May 8, 1987 (United States)"/>
    <n v="7.3"/>
    <n v="5700"/>
    <x v="425"/>
    <s v="John Lahr"/>
    <x v="571"/>
    <x v="1"/>
    <n v="20500000"/>
    <n v="1672927"/>
    <x v="282"/>
    <n v="105"/>
    <x v="1"/>
    <n v="-18827073"/>
    <s v="Loss"/>
    <x v="0"/>
    <s v="United States)"/>
  </r>
  <r>
    <x v="1181"/>
    <x v="1"/>
    <x v="1"/>
    <x v="7"/>
    <s v="June 19, 1987 (United States)"/>
    <n v="7.6"/>
    <n v="41000"/>
    <x v="659"/>
    <s v="Bruce Robinson"/>
    <x v="671"/>
    <x v="1"/>
    <n v="20500000"/>
    <n v="1628359"/>
    <x v="479"/>
    <n v="107"/>
    <x v="1"/>
    <n v="-18871641"/>
    <s v="Loss"/>
    <x v="0"/>
    <s v="United States)"/>
  </r>
  <r>
    <x v="1182"/>
    <x v="7"/>
    <x v="1"/>
    <x v="7"/>
    <s v="April 3, 1987 (United States)"/>
    <n v="5.4"/>
    <n v="2500"/>
    <x v="441"/>
    <s v="Floyd Byars"/>
    <x v="672"/>
    <x v="0"/>
    <n v="20500000"/>
    <n v="1584970"/>
    <x v="71"/>
    <n v="98"/>
    <x v="2"/>
    <n v="-18915030"/>
    <s v="Loss"/>
    <x v="0"/>
    <s v="United States)"/>
  </r>
  <r>
    <x v="1183"/>
    <x v="0"/>
    <x v="3"/>
    <x v="7"/>
    <s v="August 22, 1987 (United States)"/>
    <n v="2.6"/>
    <n v="7600"/>
    <x v="375"/>
    <s v="Linda Palmer"/>
    <x v="673"/>
    <x v="0"/>
    <n v="1000000"/>
    <n v="1576615"/>
    <x v="185"/>
    <n v="100"/>
    <x v="2"/>
    <n v="576615"/>
    <s v="Profit"/>
    <x v="0"/>
    <s v="United States)"/>
  </r>
  <r>
    <x v="1184"/>
    <x v="0"/>
    <x v="4"/>
    <x v="7"/>
    <s v="July 24, 1987 (Philippines)"/>
    <n v="5.3"/>
    <n v="997"/>
    <x v="467"/>
    <s v="Richard Martini"/>
    <x v="512"/>
    <x v="0"/>
    <n v="20500000"/>
    <n v="1539000"/>
    <x v="458"/>
    <n v="88"/>
    <x v="2"/>
    <n v="-18961000"/>
    <s v="Loss"/>
    <x v="0"/>
    <s v="Philippines)"/>
  </r>
  <r>
    <x v="1185"/>
    <x v="1"/>
    <x v="0"/>
    <x v="7"/>
    <s v="September 11, 1987 (United States)"/>
    <n v="6.3"/>
    <n v="4800"/>
    <x v="509"/>
    <s v="Jack Higgins"/>
    <x v="438"/>
    <x v="1"/>
    <n v="6000000"/>
    <n v="1432687"/>
    <x v="200"/>
    <n v="107"/>
    <x v="2"/>
    <n v="-4567313"/>
    <s v="Loss"/>
    <x v="0"/>
    <s v="United States)"/>
  </r>
  <r>
    <x v="1186"/>
    <x v="3"/>
    <x v="4"/>
    <x v="7"/>
    <s v="August 19, 1987 (France)"/>
    <n v="7.3"/>
    <n v="4400"/>
    <x v="660"/>
    <s v="David Berry"/>
    <x v="68"/>
    <x v="0"/>
    <n v="20500000"/>
    <n v="1338198"/>
    <x v="454"/>
    <n v="90"/>
    <x v="1"/>
    <n v="-19161802"/>
    <s v="Loss"/>
    <x v="0"/>
    <s v="France)"/>
  </r>
  <r>
    <x v="1187"/>
    <x v="1"/>
    <x v="6"/>
    <x v="7"/>
    <s v="September 25, 1987 (United States)"/>
    <n v="6.2"/>
    <n v="1700"/>
    <x v="661"/>
    <s v="Nicholas St. John"/>
    <x v="674"/>
    <x v="0"/>
    <n v="20500000"/>
    <n v="1262091"/>
    <x v="435"/>
    <n v="90"/>
    <x v="2"/>
    <n v="-19237909"/>
    <s v="Loss"/>
    <x v="0"/>
    <s v="United States)"/>
  </r>
  <r>
    <x v="1188"/>
    <x v="7"/>
    <x v="4"/>
    <x v="7"/>
    <s v="November 28, 1987 (United States)"/>
    <n v="6.5"/>
    <n v="639"/>
    <x v="662"/>
    <s v="Yurek Bogayevicz"/>
    <x v="675"/>
    <x v="0"/>
    <n v="20500000"/>
    <n v="1236848"/>
    <x v="480"/>
    <n v="100"/>
    <x v="2"/>
    <n v="-19263152"/>
    <s v="Loss"/>
    <x v="0"/>
    <s v="United States)"/>
  </r>
  <r>
    <x v="1189"/>
    <x v="1"/>
    <x v="1"/>
    <x v="7"/>
    <s v="February 20, 1987 (United States)"/>
    <n v="4.3"/>
    <n v="3100"/>
    <x v="663"/>
    <s v="Bill Froehlich"/>
    <x v="676"/>
    <x v="0"/>
    <n v="20500000"/>
    <n v="1189709"/>
    <x v="326"/>
    <n v="95"/>
    <x v="2"/>
    <n v="-19310291"/>
    <s v="Loss"/>
    <x v="0"/>
    <s v="United States)"/>
  </r>
  <r>
    <x v="1190"/>
    <x v="1"/>
    <x v="5"/>
    <x v="7"/>
    <s v="April 7, 1988 (Australia)"/>
    <n v="4.3"/>
    <n v="1100"/>
    <x v="664"/>
    <s v="George R.R. Martin"/>
    <x v="353"/>
    <x v="0"/>
    <n v="20500000"/>
    <n v="1149470"/>
    <x v="458"/>
    <n v="89"/>
    <x v="2"/>
    <n v="-19350530"/>
    <s v="Loss"/>
    <x v="0"/>
    <s v="Australia)"/>
  </r>
  <r>
    <x v="1191"/>
    <x v="1"/>
    <x v="6"/>
    <x v="7"/>
    <s v="March 20, 1987 (United States)"/>
    <n v="6.4"/>
    <n v="2900"/>
    <x v="45"/>
    <s v="David Freeman"/>
    <x v="58"/>
    <x v="0"/>
    <n v="5000000"/>
    <n v="1119112"/>
    <x v="131"/>
    <n v="97"/>
    <x v="2"/>
    <n v="-3880888"/>
    <s v="Loss"/>
    <x v="0"/>
    <s v="United States)"/>
  </r>
  <r>
    <x v="1192"/>
    <x v="0"/>
    <x v="2"/>
    <x v="7"/>
    <s v="February 13, 1987 (United States)"/>
    <n v="7.5"/>
    <n v="9500"/>
    <x v="665"/>
    <s v="Helene Hanff"/>
    <x v="389"/>
    <x v="1"/>
    <n v="20500000"/>
    <n v="1083486"/>
    <x v="39"/>
    <n v="100"/>
    <x v="1"/>
    <n v="-19416514"/>
    <s v="Loss"/>
    <x v="0"/>
    <s v="United States)"/>
  </r>
  <r>
    <x v="1193"/>
    <x v="1"/>
    <x v="5"/>
    <x v="7"/>
    <s v="November 21, 1987 (Japan)"/>
    <n v="5.0999999999999996"/>
    <n v="1600"/>
    <x v="666"/>
    <s v="Warren Chaney"/>
    <x v="677"/>
    <x v="0"/>
    <n v="2000000"/>
    <n v="1083395"/>
    <x v="481"/>
    <n v="87"/>
    <x v="2"/>
    <n v="-916605"/>
    <s v="Loss"/>
    <x v="0"/>
    <s v="Japan)"/>
  </r>
  <r>
    <x v="1194"/>
    <x v="0"/>
    <x v="1"/>
    <x v="7"/>
    <s v="February 5, 1988 (Sweden)"/>
    <n v="7.2"/>
    <n v="2300"/>
    <x v="320"/>
    <s v="Marilynne Robinson"/>
    <x v="678"/>
    <x v="0"/>
    <n v="20500000"/>
    <n v="1083282"/>
    <x v="4"/>
    <n v="116"/>
    <x v="1"/>
    <n v="-19416718"/>
    <s v="Loss"/>
    <x v="0"/>
    <s v="Sweden)"/>
  </r>
  <r>
    <x v="1195"/>
    <x v="1"/>
    <x v="1"/>
    <x v="7"/>
    <s v="September 15, 1987 (United States)"/>
    <n v="5.8"/>
    <n v="2600"/>
    <x v="95"/>
    <s v="Robert Altman"/>
    <x v="200"/>
    <x v="1"/>
    <n v="20500000"/>
    <n v="1028679"/>
    <x v="482"/>
    <n v="90"/>
    <x v="2"/>
    <n v="-19471321"/>
    <s v="Loss"/>
    <x v="0"/>
    <s v="United States)"/>
  </r>
  <r>
    <x v="1196"/>
    <x v="1"/>
    <x v="1"/>
    <x v="7"/>
    <s v="November 13, 1987 (United States)"/>
    <n v="5.7"/>
    <n v="999"/>
    <x v="429"/>
    <s v="Armyan Bernstein"/>
    <x v="679"/>
    <x v="0"/>
    <n v="20500000"/>
    <n v="1025762"/>
    <x v="483"/>
    <n v="90"/>
    <x v="2"/>
    <n v="-19474238"/>
    <s v="Loss"/>
    <x v="0"/>
    <s v="United States)"/>
  </r>
  <r>
    <x v="1197"/>
    <x v="2"/>
    <x v="4"/>
    <x v="7"/>
    <s v="October 21, 1988 (United States)"/>
    <n v="7.3"/>
    <n v="1000"/>
    <x v="667"/>
    <s v="Charles Dickens"/>
    <x v="680"/>
    <x v="1"/>
    <n v="20500000"/>
    <n v="1025228"/>
    <x v="484"/>
    <n v="357"/>
    <x v="1"/>
    <n v="-19474772"/>
    <s v="Loss"/>
    <x v="0"/>
    <s v="United States)"/>
  </r>
  <r>
    <x v="1198"/>
    <x v="7"/>
    <x v="1"/>
    <x v="7"/>
    <s v="September 16, 1987 (United States)"/>
    <n v="6.2"/>
    <n v="905"/>
    <x v="668"/>
    <s v="Robert Kosberg"/>
    <x v="616"/>
    <x v="0"/>
    <n v="7000000"/>
    <n v="999382"/>
    <x v="31"/>
    <n v="98"/>
    <x v="2"/>
    <n v="-6000618"/>
    <s v="Loss"/>
    <x v="0"/>
    <s v="United States)"/>
  </r>
  <r>
    <x v="1199"/>
    <x v="0"/>
    <x v="1"/>
    <x v="7"/>
    <s v="June 12, 1987 (United States)"/>
    <n v="5.0999999999999996"/>
    <n v="390"/>
    <x v="23"/>
    <s v="Tim Metcalfe"/>
    <x v="681"/>
    <x v="0"/>
    <n v="10000000"/>
    <n v="989033"/>
    <x v="202"/>
    <n v="95"/>
    <x v="2"/>
    <n v="-9010967"/>
    <s v="Loss"/>
    <x v="0"/>
    <s v="United States)"/>
  </r>
  <r>
    <x v="1200"/>
    <x v="1"/>
    <x v="6"/>
    <x v="7"/>
    <s v="May 1988 (United Kingdom)"/>
    <n v="6.2"/>
    <n v="3100"/>
    <x v="28"/>
    <s v="John Patrick Shanley"/>
    <x v="682"/>
    <x v="1"/>
    <n v="5500000"/>
    <n v="969205"/>
    <x v="479"/>
    <n v="90"/>
    <x v="2"/>
    <n v="-4530795"/>
    <s v="Loss"/>
    <x v="0"/>
    <s v="United Kingdom)"/>
  </r>
  <r>
    <x v="1201"/>
    <x v="1"/>
    <x v="4"/>
    <x v="7"/>
    <s v="September 1987 (United States)"/>
    <n v="5.9"/>
    <n v="541"/>
    <x v="669"/>
    <s v="Diane Kurys"/>
    <x v="315"/>
    <x v="8"/>
    <n v="20500000"/>
    <n v="949451"/>
    <x v="485"/>
    <n v="125"/>
    <x v="2"/>
    <n v="-19550549"/>
    <s v="Loss"/>
    <x v="0"/>
    <s v="United States)"/>
  </r>
  <r>
    <x v="1202"/>
    <x v="1"/>
    <x v="4"/>
    <x v="7"/>
    <s v="February 5, 1988 (United States)"/>
    <n v="5.6"/>
    <n v="771"/>
    <x v="670"/>
    <s v="Peter Del Monte"/>
    <x v="378"/>
    <x v="9"/>
    <n v="20500000"/>
    <n v="901364"/>
    <x v="486"/>
    <n v="98"/>
    <x v="2"/>
    <n v="-19598636"/>
    <s v="Loss"/>
    <x v="0"/>
    <s v="United States)"/>
  </r>
  <r>
    <x v="1203"/>
    <x v="0"/>
    <x v="4"/>
    <x v="7"/>
    <s v="May 27, 1987 (France)"/>
    <n v="7.1"/>
    <n v="1900"/>
    <x v="671"/>
    <s v="Tennessee Williams"/>
    <x v="683"/>
    <x v="0"/>
    <n v="20500000"/>
    <n v="895904"/>
    <x v="479"/>
    <n v="134"/>
    <x v="1"/>
    <n v="-19604096"/>
    <s v="Loss"/>
    <x v="0"/>
    <s v="France)"/>
  </r>
  <r>
    <x v="1204"/>
    <x v="7"/>
    <x v="0"/>
    <x v="7"/>
    <s v="September 25, 1987 (United States)"/>
    <n v="6.1"/>
    <n v="3900"/>
    <x v="672"/>
    <s v="Dennis Feldman"/>
    <x v="629"/>
    <x v="0"/>
    <n v="20500000"/>
    <n v="873903"/>
    <x v="32"/>
    <n v="85"/>
    <x v="2"/>
    <n v="-19626097"/>
    <s v="Loss"/>
    <x v="0"/>
    <s v="United States)"/>
  </r>
  <r>
    <x v="1205"/>
    <x v="1"/>
    <x v="1"/>
    <x v="7"/>
    <s v="September 18, 1987 (United States)"/>
    <n v="4.8"/>
    <n v="1300"/>
    <x v="673"/>
    <s v="Norman Mailer"/>
    <x v="208"/>
    <x v="0"/>
    <n v="5000000"/>
    <n v="858250"/>
    <x v="131"/>
    <n v="110"/>
    <x v="2"/>
    <n v="-4141750"/>
    <s v="Loss"/>
    <x v="0"/>
    <s v="United States)"/>
  </r>
  <r>
    <x v="1206"/>
    <x v="0"/>
    <x v="1"/>
    <x v="7"/>
    <s v="July 15, 1988 (United States)"/>
    <n v="7.6"/>
    <n v="4300"/>
    <x v="435"/>
    <s v="Ã‰ric Rohmer"/>
    <x v="684"/>
    <x v="8"/>
    <n v="20500000"/>
    <n v="824024"/>
    <x v="112"/>
    <n v="103"/>
    <x v="1"/>
    <n v="-19675976"/>
    <s v="Loss"/>
    <x v="0"/>
    <s v="United States)"/>
  </r>
  <r>
    <x v="1207"/>
    <x v="1"/>
    <x v="0"/>
    <x v="7"/>
    <s v="March 20, 1987 (United States)"/>
    <n v="5"/>
    <n v="3600"/>
    <x v="372"/>
    <s v="Alberto Piferi"/>
    <x v="685"/>
    <x v="9"/>
    <n v="4000000"/>
    <n v="800000"/>
    <x v="487"/>
    <n v="87"/>
    <x v="2"/>
    <n v="-3200000"/>
    <s v="Loss"/>
    <x v="0"/>
    <s v="United States)"/>
  </r>
  <r>
    <x v="1208"/>
    <x v="1"/>
    <x v="4"/>
    <x v="7"/>
    <s v="October 30, 1992 (United States)"/>
    <n v="6.2"/>
    <n v="2000"/>
    <x v="42"/>
    <s v="William P. Wood"/>
    <x v="686"/>
    <x v="0"/>
    <n v="7500000"/>
    <n v="796368"/>
    <x v="202"/>
    <n v="97"/>
    <x v="2"/>
    <n v="-6703632"/>
    <s v="Loss"/>
    <x v="0"/>
    <s v="United States)"/>
  </r>
  <r>
    <x v="1209"/>
    <x v="1"/>
    <x v="4"/>
    <x v="7"/>
    <s v="February 9, 1988 (United States)"/>
    <n v="5.4"/>
    <n v="834"/>
    <x v="674"/>
    <s v="Bill Condon"/>
    <x v="630"/>
    <x v="0"/>
    <n v="4000000"/>
    <n v="743445"/>
    <x v="488"/>
    <n v="91"/>
    <x v="2"/>
    <n v="-3256555"/>
    <s v="Loss"/>
    <x v="0"/>
    <s v="United States)"/>
  </r>
  <r>
    <x v="1210"/>
    <x v="1"/>
    <x v="4"/>
    <x v="7"/>
    <s v="November 11, 1987 (United States)"/>
    <n v="5.6"/>
    <n v="2100"/>
    <x v="675"/>
    <s v="Patrice Chaplin"/>
    <x v="687"/>
    <x v="0"/>
    <n v="20500000"/>
    <n v="700000"/>
    <x v="466"/>
    <n v="97"/>
    <x v="2"/>
    <n v="-19800000"/>
    <s v="Loss"/>
    <x v="0"/>
    <s v="United States)"/>
  </r>
  <r>
    <x v="1211"/>
    <x v="1"/>
    <x v="0"/>
    <x v="7"/>
    <s v="March 31, 1988 (South Africa)"/>
    <n v="5.0999999999999996"/>
    <n v="4700"/>
    <x v="473"/>
    <s v="Doug Lefler"/>
    <x v="328"/>
    <x v="0"/>
    <n v="3520000"/>
    <n v="562187"/>
    <x v="489"/>
    <n v="100"/>
    <x v="2"/>
    <n v="-2957813"/>
    <s v="Loss"/>
    <x v="0"/>
    <s v="South Africa)"/>
  </r>
  <r>
    <x v="1212"/>
    <x v="1"/>
    <x v="1"/>
    <x v="7"/>
    <s v="September 18, 1987 (United States)"/>
    <n v="6.2"/>
    <n v="10000"/>
    <x v="95"/>
    <s v="Michael Barrie"/>
    <x v="303"/>
    <x v="0"/>
    <n v="20500000"/>
    <n v="548696"/>
    <x v="1"/>
    <n v="85"/>
    <x v="2"/>
    <n v="-19951304"/>
    <s v="Loss"/>
    <x v="0"/>
    <s v="United States)"/>
  </r>
  <r>
    <x v="1213"/>
    <x v="1"/>
    <x v="0"/>
    <x v="7"/>
    <s v="September 4, 1987 (France)"/>
    <n v="5.9"/>
    <n v="1900"/>
    <x v="676"/>
    <s v="A.J. Quinnell"/>
    <x v="82"/>
    <x v="8"/>
    <n v="20500000"/>
    <n v="519596"/>
    <x v="490"/>
    <n v="92"/>
    <x v="2"/>
    <n v="-19980404"/>
    <s v="Loss"/>
    <x v="0"/>
    <s v="France)"/>
  </r>
  <r>
    <x v="1214"/>
    <x v="0"/>
    <x v="4"/>
    <x v="7"/>
    <s v="December 18, 1987 (United States)"/>
    <n v="6.5"/>
    <n v="9300"/>
    <x v="58"/>
    <s v="Woody Allen"/>
    <x v="688"/>
    <x v="0"/>
    <n v="10000000"/>
    <n v="486434"/>
    <x v="36"/>
    <n v="83"/>
    <x v="2"/>
    <n v="-9513566"/>
    <s v="Loss"/>
    <x v="0"/>
    <s v="United States)"/>
  </r>
  <r>
    <x v="1215"/>
    <x v="0"/>
    <x v="14"/>
    <x v="7"/>
    <s v="1987 (United States)"/>
    <n v="6.1"/>
    <n v="2300"/>
    <x v="161"/>
    <s v="Walter Bernstein"/>
    <x v="689"/>
    <x v="0"/>
    <n v="14000000"/>
    <n v="459824"/>
    <x v="9"/>
    <n v="101"/>
    <x v="2"/>
    <n v="-13540176"/>
    <s v="Loss"/>
    <x v="0"/>
    <s v="United States)"/>
  </r>
  <r>
    <x v="1216"/>
    <x v="1"/>
    <x v="6"/>
    <x v="7"/>
    <s v="October 2, 1987 (United States)"/>
    <n v="5.3"/>
    <n v="1400"/>
    <x v="677"/>
    <s v="Don Keith Opper"/>
    <x v="690"/>
    <x v="1"/>
    <n v="4500000"/>
    <n v="406881"/>
    <x v="282"/>
    <n v="92"/>
    <x v="2"/>
    <n v="-4093119"/>
    <s v="Loss"/>
    <x v="0"/>
    <s v="United States)"/>
  </r>
  <r>
    <x v="1217"/>
    <x v="0"/>
    <x v="10"/>
    <x v="7"/>
    <s v="September 20, 1989 (United States)"/>
    <n v="7.1"/>
    <n v="4500"/>
    <x v="678"/>
    <s v="RenÃ© Laloux"/>
    <x v="479"/>
    <x v="8"/>
    <n v="20500000"/>
    <n v="370698"/>
    <x v="491"/>
    <n v="78"/>
    <x v="1"/>
    <n v="-20129302"/>
    <s v="Loss"/>
    <x v="0"/>
    <s v="United States)"/>
  </r>
  <r>
    <x v="1218"/>
    <x v="1"/>
    <x v="6"/>
    <x v="7"/>
    <s v="December 8, 1987 (United Kingdom)"/>
    <n v="5.8"/>
    <n v="4000"/>
    <x v="569"/>
    <s v="Irwin Yablans"/>
    <x v="691"/>
    <x v="0"/>
    <n v="4000000"/>
    <n v="345704"/>
    <x v="242"/>
    <n v="102"/>
    <x v="2"/>
    <n v="-3654296"/>
    <s v="Loss"/>
    <x v="0"/>
    <s v="United Kingdom)"/>
  </r>
  <r>
    <x v="1219"/>
    <x v="1"/>
    <x v="4"/>
    <x v="7"/>
    <s v="January 22, 1988 (United States)"/>
    <n v="5.7"/>
    <n v="1200"/>
    <x v="679"/>
    <s v="Michael Hoffman"/>
    <x v="692"/>
    <x v="0"/>
    <n v="20500000"/>
    <n v="316199"/>
    <x v="435"/>
    <n v="102"/>
    <x v="2"/>
    <n v="-20183801"/>
    <s v="Loss"/>
    <x v="0"/>
    <s v="United States)"/>
  </r>
  <r>
    <x v="1220"/>
    <x v="0"/>
    <x v="3"/>
    <x v="7"/>
    <s v="July 10, 1987 (United States)"/>
    <n v="6.2"/>
    <n v="5200"/>
    <x v="680"/>
    <s v="Manya Starr"/>
    <x v="321"/>
    <x v="0"/>
    <n v="20500000"/>
    <n v="300859"/>
    <x v="4"/>
    <n v="90"/>
    <x v="2"/>
    <n v="-20199141"/>
    <s v="Loss"/>
    <x v="0"/>
    <s v="United States)"/>
  </r>
  <r>
    <x v="1221"/>
    <x v="1"/>
    <x v="0"/>
    <x v="7"/>
    <s v="April 9, 1988 (Japan)"/>
    <n v="4.5"/>
    <n v="697"/>
    <x v="681"/>
    <s v="Lisa M. Hansen"/>
    <x v="693"/>
    <x v="0"/>
    <n v="20500000"/>
    <n v="285885"/>
    <x v="385"/>
    <n v="91"/>
    <x v="2"/>
    <n v="-20214115"/>
    <s v="Loss"/>
    <x v="0"/>
    <s v="Japan)"/>
  </r>
  <r>
    <x v="1222"/>
    <x v="7"/>
    <x v="4"/>
    <x v="7"/>
    <s v="January 9, 1988 (Japan)"/>
    <n v="5.9"/>
    <n v="878"/>
    <x v="76"/>
    <s v="Alan Hines"/>
    <x v="29"/>
    <x v="0"/>
    <n v="20500000"/>
    <n v="225358"/>
    <x v="414"/>
    <n v="112"/>
    <x v="2"/>
    <n v="-20274642"/>
    <s v="Loss"/>
    <x v="0"/>
    <s v="Japan)"/>
  </r>
  <r>
    <x v="1223"/>
    <x v="7"/>
    <x v="4"/>
    <x v="7"/>
    <s v="October 17, 1987 (United States)"/>
    <n v="7.4"/>
    <n v="2000"/>
    <x v="682"/>
    <s v="John Duigan"/>
    <x v="694"/>
    <x v="3"/>
    <n v="20500000"/>
    <n v="213901"/>
    <x v="74"/>
    <n v="103"/>
    <x v="1"/>
    <n v="-20286099"/>
    <s v="Loss"/>
    <x v="0"/>
    <s v="United States)"/>
  </r>
  <r>
    <x v="1224"/>
    <x v="1"/>
    <x v="0"/>
    <x v="7"/>
    <s v="June 26, 1987 (United States)"/>
    <n v="5.7"/>
    <n v="2300"/>
    <x v="432"/>
    <s v="Alex Cox"/>
    <x v="695"/>
    <x v="1"/>
    <n v="1000000"/>
    <n v="210200"/>
    <x v="492"/>
    <n v="86"/>
    <x v="2"/>
    <n v="-789800"/>
    <s v="Loss"/>
    <x v="0"/>
    <s v="United States)"/>
  </r>
  <r>
    <x v="1225"/>
    <x v="0"/>
    <x v="1"/>
    <x v="7"/>
    <s v="May 6, 1988 (United States)"/>
    <n v="6.1"/>
    <n v="3300"/>
    <x v="683"/>
    <s v="Tab Murphy"/>
    <x v="696"/>
    <x v="0"/>
    <n v="20500000"/>
    <n v="174380"/>
    <x v="31"/>
    <n v="89"/>
    <x v="2"/>
    <n v="-20325620"/>
    <s v="Loss"/>
    <x v="0"/>
    <s v="United States)"/>
  </r>
  <r>
    <x v="1226"/>
    <x v="1"/>
    <x v="1"/>
    <x v="7"/>
    <s v="March 4, 1988 (United States)"/>
    <n v="6.1"/>
    <n v="512"/>
    <x v="563"/>
    <s v="Joel Cohen"/>
    <x v="697"/>
    <x v="0"/>
    <n v="20500000"/>
    <n v="169785"/>
    <x v="493"/>
    <n v="93"/>
    <x v="2"/>
    <n v="-20330215"/>
    <s v="Loss"/>
    <x v="0"/>
    <s v="United States)"/>
  </r>
  <r>
    <x v="1227"/>
    <x v="1"/>
    <x v="1"/>
    <x v="7"/>
    <s v="May 29, 1987 (United Kingdom)"/>
    <n v="6.5"/>
    <n v="3600"/>
    <x v="684"/>
    <s v="Andrea Dunbar"/>
    <x v="698"/>
    <x v="1"/>
    <n v="20500000"/>
    <n v="124167"/>
    <x v="476"/>
    <n v="93"/>
    <x v="2"/>
    <n v="-20375833"/>
    <s v="Loss"/>
    <x v="0"/>
    <s v="United Kingdom)"/>
  </r>
  <r>
    <x v="1228"/>
    <x v="3"/>
    <x v="1"/>
    <x v="7"/>
    <s v="July 19, 1989 (United States)"/>
    <n v="7.6"/>
    <n v="2200"/>
    <x v="435"/>
    <s v="Ã‰ric Rohmer"/>
    <x v="699"/>
    <x v="8"/>
    <n v="20500000"/>
    <n v="22039"/>
    <x v="494"/>
    <n v="99"/>
    <x v="1"/>
    <n v="-20477961"/>
    <s v="Loss"/>
    <x v="0"/>
    <s v="United States)"/>
  </r>
  <r>
    <x v="1229"/>
    <x v="1"/>
    <x v="4"/>
    <x v="8"/>
    <s v="December 16, 1988 (United States)"/>
    <n v="8"/>
    <n v="483000"/>
    <x v="222"/>
    <s v="Barry Morrow"/>
    <x v="163"/>
    <x v="0"/>
    <n v="25000000"/>
    <n v="354825435"/>
    <x v="32"/>
    <n v="133"/>
    <x v="1"/>
    <n v="329825435"/>
    <s v="Profit"/>
    <x v="0"/>
    <s v="United States)"/>
  </r>
  <r>
    <x v="1230"/>
    <x v="0"/>
    <x v="10"/>
    <x v="8"/>
    <s v="June 22, 1988 (United States)"/>
    <n v="7.7"/>
    <n v="187000"/>
    <x v="352"/>
    <s v="Gary K. Wolf"/>
    <x v="556"/>
    <x v="0"/>
    <n v="70000000"/>
    <n v="329803958"/>
    <x v="229"/>
    <n v="104"/>
    <x v="1"/>
    <n v="259803958"/>
    <s v="Profit"/>
    <x v="0"/>
    <s v="United States)"/>
  </r>
  <r>
    <x v="1231"/>
    <x v="1"/>
    <x v="1"/>
    <x v="8"/>
    <s v="June 29, 1988 (United States)"/>
    <n v="7.1"/>
    <n v="196000"/>
    <x v="1"/>
    <s v="Eddie Murphy"/>
    <x v="239"/>
    <x v="0"/>
    <n v="39000000"/>
    <n v="288752301"/>
    <x v="5"/>
    <n v="117"/>
    <x v="1"/>
    <n v="249752301"/>
    <s v="Profit"/>
    <x v="0"/>
    <s v="United States)"/>
  </r>
  <r>
    <x v="1232"/>
    <x v="0"/>
    <x v="0"/>
    <x v="8"/>
    <s v="May 25, 1988 (United States)"/>
    <n v="5.6"/>
    <n v="55000"/>
    <x v="685"/>
    <s v="Paul Hogan"/>
    <x v="511"/>
    <x v="3"/>
    <n v="14000000"/>
    <n v="239606210"/>
    <x v="5"/>
    <n v="108"/>
    <x v="2"/>
    <n v="225606210"/>
    <s v="Profit"/>
    <x v="0"/>
    <s v="United States)"/>
  </r>
  <r>
    <x v="1233"/>
    <x v="0"/>
    <x v="1"/>
    <x v="8"/>
    <s v="December 9, 1988 (United States)"/>
    <n v="6.1"/>
    <n v="117000"/>
    <x v="94"/>
    <s v="William Davies"/>
    <x v="167"/>
    <x v="0"/>
    <n v="15000000"/>
    <n v="216614388"/>
    <x v="1"/>
    <n v="107"/>
    <x v="2"/>
    <n v="201614388"/>
    <s v="Profit"/>
    <x v="0"/>
    <s v="United States)"/>
  </r>
  <r>
    <x v="1234"/>
    <x v="1"/>
    <x v="0"/>
    <x v="8"/>
    <s v="May 25, 1988 (United States)"/>
    <n v="5.8"/>
    <n v="125000"/>
    <x v="686"/>
    <s v="David Morrell"/>
    <x v="121"/>
    <x v="0"/>
    <n v="63000000"/>
    <n v="189015611"/>
    <x v="457"/>
    <n v="102"/>
    <x v="2"/>
    <n v="126015611"/>
    <s v="Profit"/>
    <x v="0"/>
    <s v="United States)"/>
  </r>
  <r>
    <x v="1235"/>
    <x v="1"/>
    <x v="1"/>
    <x v="8"/>
    <s v="July 29, 1988 (United States)"/>
    <n v="5.9"/>
    <n v="81000"/>
    <x v="396"/>
    <s v="Heywood Gould"/>
    <x v="243"/>
    <x v="0"/>
    <n v="20000000"/>
    <n v="171504781"/>
    <x v="229"/>
    <n v="104"/>
    <x v="2"/>
    <n v="151504781"/>
    <s v="Profit"/>
    <x v="0"/>
    <s v="United States)"/>
  </r>
  <r>
    <x v="1236"/>
    <x v="0"/>
    <x v="1"/>
    <x v="8"/>
    <s v="June 3, 1988 (United States)"/>
    <n v="7.3"/>
    <n v="205000"/>
    <x v="527"/>
    <s v="Gary Ross"/>
    <x v="323"/>
    <x v="0"/>
    <n v="18000000"/>
    <n v="151927281"/>
    <x v="495"/>
    <n v="104"/>
    <x v="1"/>
    <n v="133927281"/>
    <s v="Profit"/>
    <x v="0"/>
    <s v="United States)"/>
  </r>
  <r>
    <x v="1237"/>
    <x v="1"/>
    <x v="0"/>
    <x v="8"/>
    <s v="July 20, 1988 (United States)"/>
    <n v="8.1999999999999993"/>
    <n v="810000"/>
    <x v="496"/>
    <s v="Roderick Thorp"/>
    <x v="700"/>
    <x v="0"/>
    <n v="28000000"/>
    <n v="141603197"/>
    <x v="10"/>
    <n v="132"/>
    <x v="1"/>
    <n v="113603197"/>
    <s v="Profit"/>
    <x v="0"/>
    <s v="United States)"/>
  </r>
  <r>
    <x v="1238"/>
    <x v="1"/>
    <x v="1"/>
    <x v="8"/>
    <s v="December 21, 1988 (United States)"/>
    <n v="6.8"/>
    <n v="54000"/>
    <x v="80"/>
    <s v="Kevin Wade"/>
    <x v="620"/>
    <x v="0"/>
    <n v="28000000"/>
    <n v="102953112"/>
    <x v="10"/>
    <n v="113"/>
    <x v="2"/>
    <n v="74953112"/>
    <s v="Profit"/>
    <x v="0"/>
    <s v="United States)"/>
  </r>
  <r>
    <x v="1239"/>
    <x v="2"/>
    <x v="10"/>
    <x v="8"/>
    <s v="November 18, 1988 (United States)"/>
    <n v="7.4"/>
    <n v="82000"/>
    <x v="220"/>
    <s v="Stu Krieger"/>
    <x v="701"/>
    <x v="0"/>
    <n v="12500000"/>
    <n v="84460846"/>
    <x v="0"/>
    <n v="69"/>
    <x v="1"/>
    <n v="71960846"/>
    <s v="Profit"/>
    <x v="0"/>
    <s v="United States)"/>
  </r>
  <r>
    <x v="1240"/>
    <x v="1"/>
    <x v="0"/>
    <x v="8"/>
    <s v="July 20, 1988 (United States)"/>
    <n v="7.5"/>
    <n v="79000"/>
    <x v="351"/>
    <s v="George Gallo"/>
    <x v="23"/>
    <x v="0"/>
    <n v="30000000"/>
    <n v="81613606"/>
    <x v="1"/>
    <n v="126"/>
    <x v="1"/>
    <n v="51613606"/>
    <s v="Profit"/>
    <x v="0"/>
    <s v="United States)"/>
  </r>
  <r>
    <x v="1241"/>
    <x v="7"/>
    <x v="1"/>
    <x v="8"/>
    <s v="December 2, 1988 (United States)"/>
    <n v="7.6"/>
    <n v="158000"/>
    <x v="687"/>
    <s v="Jerry Zucker"/>
    <x v="48"/>
    <x v="0"/>
    <n v="12000000"/>
    <n v="78756177"/>
    <x v="5"/>
    <n v="85"/>
    <x v="1"/>
    <n v="66756177"/>
    <s v="Profit"/>
    <x v="0"/>
    <s v="United States)"/>
  </r>
  <r>
    <x v="1242"/>
    <x v="0"/>
    <x v="1"/>
    <x v="8"/>
    <s v="March 30, 1988 (United States)"/>
    <n v="7.5"/>
    <n v="270000"/>
    <x v="438"/>
    <s v="Michael McDowell"/>
    <x v="702"/>
    <x v="0"/>
    <n v="15000000"/>
    <n v="74270074"/>
    <x v="146"/>
    <n v="92"/>
    <x v="1"/>
    <n v="59270074"/>
    <s v="Profit"/>
    <x v="0"/>
    <s v="United States)"/>
  </r>
  <r>
    <x v="1243"/>
    <x v="2"/>
    <x v="10"/>
    <x v="8"/>
    <s v="November 18, 1988 (United States)"/>
    <n v="6.7"/>
    <n v="45000"/>
    <x v="688"/>
    <s v="Jim Cox"/>
    <x v="703"/>
    <x v="0"/>
    <n v="31000000"/>
    <n v="74151346"/>
    <x v="59"/>
    <n v="74"/>
    <x v="2"/>
    <n v="43151346"/>
    <s v="Profit"/>
    <x v="0"/>
    <s v="United States)"/>
  </r>
  <r>
    <x v="1244"/>
    <x v="1"/>
    <x v="1"/>
    <x v="8"/>
    <s v="July 29, 1988 (United States)"/>
    <n v="7.5"/>
    <n v="135000"/>
    <x v="689"/>
    <s v="John Cleese"/>
    <x v="274"/>
    <x v="1"/>
    <n v="7500000"/>
    <n v="62493712"/>
    <x v="17"/>
    <n v="108"/>
    <x v="1"/>
    <n v="54993712"/>
    <s v="Profit"/>
    <x v="0"/>
    <s v="United States)"/>
  </r>
  <r>
    <x v="1245"/>
    <x v="7"/>
    <x v="2"/>
    <x v="8"/>
    <s v="October 7, 1988 (United States)"/>
    <n v="7"/>
    <n v="25000"/>
    <x v="8"/>
    <s v="Harold T.P. Hayes"/>
    <x v="513"/>
    <x v="0"/>
    <n v="22000000"/>
    <n v="61149479"/>
    <x v="1"/>
    <n v="129"/>
    <x v="1"/>
    <n v="39149479"/>
    <s v="Profit"/>
    <x v="0"/>
    <s v="United States)"/>
  </r>
  <r>
    <x v="1246"/>
    <x v="7"/>
    <x v="1"/>
    <x v="8"/>
    <s v="November 23, 1988 (United States)"/>
    <n v="7"/>
    <n v="90000"/>
    <x v="194"/>
    <s v="Mitch Glazer"/>
    <x v="89"/>
    <x v="0"/>
    <n v="32000000"/>
    <n v="60329001"/>
    <x v="5"/>
    <n v="101"/>
    <x v="1"/>
    <n v="28329001"/>
    <s v="Profit"/>
    <x v="0"/>
    <s v="United States)"/>
  </r>
  <r>
    <x v="1247"/>
    <x v="0"/>
    <x v="0"/>
    <x v="8"/>
    <s v="May 20, 1988 (United States)"/>
    <n v="7.3"/>
    <n v="103000"/>
    <x v="205"/>
    <s v="George Lucas"/>
    <x v="339"/>
    <x v="1"/>
    <n v="35000000"/>
    <n v="57269863"/>
    <x v="17"/>
    <n v="126"/>
    <x v="1"/>
    <n v="22269863"/>
    <s v="Profit"/>
    <x v="0"/>
    <s v="United States)"/>
  </r>
  <r>
    <x v="1248"/>
    <x v="7"/>
    <x v="1"/>
    <x v="8"/>
    <s v="January 13, 1989 (United States)"/>
    <n v="6.9"/>
    <n v="24000"/>
    <x v="200"/>
    <s v="Iris Rainer"/>
    <x v="223"/>
    <x v="0"/>
    <n v="20000000"/>
    <n v="57041866"/>
    <x v="496"/>
    <n v="123"/>
    <x v="2"/>
    <n v="37041866"/>
    <s v="Profit"/>
    <x v="0"/>
    <s v="United States)"/>
  </r>
  <r>
    <x v="1249"/>
    <x v="7"/>
    <x v="1"/>
    <x v="8"/>
    <s v="March 25, 1988 (United States)"/>
    <n v="6.6"/>
    <n v="15000"/>
    <x v="80"/>
    <s v="Neil Simon"/>
    <x v="241"/>
    <x v="0"/>
    <n v="20000000"/>
    <n v="51684798"/>
    <x v="38"/>
    <n v="106"/>
    <x v="2"/>
    <n v="31684798"/>
    <s v="Profit"/>
    <x v="0"/>
    <s v="United States)"/>
  </r>
  <r>
    <x v="1250"/>
    <x v="1"/>
    <x v="1"/>
    <x v="8"/>
    <s v="June 15, 1988 (United States)"/>
    <n v="7.1"/>
    <n v="49000"/>
    <x v="690"/>
    <s v="Ron Shelton"/>
    <x v="487"/>
    <x v="0"/>
    <n v="7000000"/>
    <n v="50888729"/>
    <x v="497"/>
    <n v="108"/>
    <x v="1"/>
    <n v="43888729"/>
    <s v="Profit"/>
    <x v="0"/>
    <s v="United States)"/>
  </r>
  <r>
    <x v="1251"/>
    <x v="1"/>
    <x v="5"/>
    <x v="8"/>
    <s v="August 19, 1988 (United States)"/>
    <n v="5.7"/>
    <n v="51000"/>
    <x v="569"/>
    <s v="Wes Craven"/>
    <x v="412"/>
    <x v="0"/>
    <n v="13000000"/>
    <n v="49369899"/>
    <x v="237"/>
    <n v="93"/>
    <x v="2"/>
    <n v="36369899"/>
    <s v="Profit"/>
    <x v="0"/>
    <s v="United States)"/>
  </r>
  <r>
    <x v="1252"/>
    <x v="1"/>
    <x v="0"/>
    <x v="8"/>
    <s v="April 29, 1988 (United States)"/>
    <n v="6.7"/>
    <n v="25000"/>
    <x v="691"/>
    <s v="Michael Schiffer"/>
    <x v="173"/>
    <x v="0"/>
    <n v="6000000"/>
    <n v="46616067"/>
    <x v="9"/>
    <n v="120"/>
    <x v="2"/>
    <n v="40616067"/>
    <s v="Profit"/>
    <x v="0"/>
    <s v="United States)"/>
  </r>
  <r>
    <x v="1253"/>
    <x v="1"/>
    <x v="0"/>
    <x v="8"/>
    <s v="August 12, 1988 (United States)"/>
    <n v="6.9"/>
    <n v="57000"/>
    <x v="476"/>
    <s v="John Fusco"/>
    <x v="407"/>
    <x v="0"/>
    <n v="13000000"/>
    <n v="45661556"/>
    <x v="498"/>
    <n v="107"/>
    <x v="2"/>
    <n v="32661556"/>
    <s v="Profit"/>
    <x v="0"/>
    <s v="United States)"/>
  </r>
  <r>
    <x v="1254"/>
    <x v="1"/>
    <x v="7"/>
    <x v="8"/>
    <s v="November 9, 1988 (United States)"/>
    <n v="6.6"/>
    <n v="91000"/>
    <x v="442"/>
    <s v="Don Mancini"/>
    <x v="704"/>
    <x v="0"/>
    <n v="9000000"/>
    <n v="44196684"/>
    <x v="32"/>
    <n v="87"/>
    <x v="2"/>
    <n v="35196684"/>
    <s v="Profit"/>
    <x v="0"/>
    <s v="United States)"/>
  </r>
  <r>
    <x v="1255"/>
    <x v="0"/>
    <x v="1"/>
    <x v="8"/>
    <s v="June 17, 1988 (United States)"/>
    <n v="6.6"/>
    <n v="41000"/>
    <x v="524"/>
    <s v="John Hughes"/>
    <x v="247"/>
    <x v="0"/>
    <n v="24000000"/>
    <n v="43455230"/>
    <x v="1"/>
    <n v="91"/>
    <x v="2"/>
    <n v="19455230"/>
    <s v="Profit"/>
    <x v="0"/>
    <s v="United States)"/>
  </r>
  <r>
    <x v="1256"/>
    <x v="0"/>
    <x v="1"/>
    <x v="8"/>
    <s v="December 14, 1988 (United States)"/>
    <n v="7.4"/>
    <n v="67000"/>
    <x v="365"/>
    <s v="Dale Launer"/>
    <x v="136"/>
    <x v="0"/>
    <n v="20500000"/>
    <n v="42039085"/>
    <x v="9"/>
    <n v="110"/>
    <x v="1"/>
    <n v="21539085"/>
    <s v="Profit"/>
    <x v="0"/>
    <s v="United States)"/>
  </r>
  <r>
    <x v="1257"/>
    <x v="1"/>
    <x v="6"/>
    <x v="8"/>
    <s v="December 2, 1988 (United States)"/>
    <n v="6.1"/>
    <n v="30000"/>
    <x v="246"/>
    <s v="Robert Towne"/>
    <x v="108"/>
    <x v="0"/>
    <n v="23000000"/>
    <n v="41292551"/>
    <x v="499"/>
    <n v="115"/>
    <x v="2"/>
    <n v="18292551"/>
    <s v="Profit"/>
    <x v="0"/>
    <s v="United States)"/>
  </r>
  <r>
    <x v="1258"/>
    <x v="0"/>
    <x v="1"/>
    <x v="8"/>
    <s v="June 10, 1988 (United States)"/>
    <n v="6.4"/>
    <n v="13000"/>
    <x v="5"/>
    <s v="Dori Pierson"/>
    <x v="223"/>
    <x v="0"/>
    <n v="20500000"/>
    <n v="40150487"/>
    <x v="229"/>
    <n v="97"/>
    <x v="2"/>
    <n v="19650487"/>
    <s v="Profit"/>
    <x v="0"/>
    <s v="United States)"/>
  </r>
  <r>
    <x v="1259"/>
    <x v="1"/>
    <x v="0"/>
    <x v="8"/>
    <s v="July 13, 1988 (United States)"/>
    <n v="6.3"/>
    <n v="42000"/>
    <x v="6"/>
    <s v="Harry Julian Fink"/>
    <x v="6"/>
    <x v="0"/>
    <n v="31000000"/>
    <n v="37903295"/>
    <x v="7"/>
    <n v="91"/>
    <x v="2"/>
    <n v="6903295"/>
    <s v="Profit"/>
    <x v="0"/>
    <s v="United States)"/>
  </r>
  <r>
    <x v="1260"/>
    <x v="1"/>
    <x v="0"/>
    <x v="8"/>
    <s v="June 17, 1988 (United States)"/>
    <n v="6.1"/>
    <n v="67000"/>
    <x v="48"/>
    <s v="Walter Hill"/>
    <x v="167"/>
    <x v="0"/>
    <n v="29000000"/>
    <n v="34994648"/>
    <x v="457"/>
    <n v="104"/>
    <x v="2"/>
    <n v="5994648"/>
    <s v="Profit"/>
    <x v="0"/>
    <s v="United States)"/>
  </r>
  <r>
    <x v="1261"/>
    <x v="1"/>
    <x v="4"/>
    <x v="8"/>
    <s v="February 24, 1989 (United States)"/>
    <n v="7.6"/>
    <n v="66000"/>
    <x v="425"/>
    <s v="Christopher Hampton"/>
    <x v="479"/>
    <x v="0"/>
    <n v="14000000"/>
    <n v="34670720"/>
    <x v="26"/>
    <n v="119"/>
    <x v="1"/>
    <n v="20670720"/>
    <s v="Profit"/>
    <x v="0"/>
    <s v="United States)"/>
  </r>
  <r>
    <x v="1262"/>
    <x v="1"/>
    <x v="6"/>
    <x v="8"/>
    <s v="January 27, 1989 (United States)"/>
    <n v="7.8"/>
    <n v="91000"/>
    <x v="30"/>
    <s v="Chris Gerolmo"/>
    <x v="2"/>
    <x v="0"/>
    <n v="15000000"/>
    <n v="34603943"/>
    <x v="9"/>
    <n v="128"/>
    <x v="1"/>
    <n v="19603943"/>
    <s v="Profit"/>
    <x v="0"/>
    <s v="United States)"/>
  </r>
  <r>
    <x v="1263"/>
    <x v="0"/>
    <x v="4"/>
    <x v="8"/>
    <s v="January 6, 1989 (United States)"/>
    <n v="6.8"/>
    <n v="15000"/>
    <x v="117"/>
    <s v="Anne Tyler"/>
    <x v="39"/>
    <x v="0"/>
    <n v="20500000"/>
    <n v="32632093"/>
    <x v="7"/>
    <n v="121"/>
    <x v="2"/>
    <n v="12132093"/>
    <s v="Profit"/>
    <x v="0"/>
    <s v="United States)"/>
  </r>
  <r>
    <x v="1264"/>
    <x v="1"/>
    <x v="0"/>
    <x v="8"/>
    <s v="October 7, 1988 (United States)"/>
    <n v="6.3"/>
    <n v="15000"/>
    <x v="122"/>
    <s v="Rockne S. O'Bannon"/>
    <x v="134"/>
    <x v="0"/>
    <n v="16000000"/>
    <n v="32155047"/>
    <x v="495"/>
    <n v="91"/>
    <x v="2"/>
    <n v="16155047"/>
    <s v="Profit"/>
    <x v="0"/>
    <s v="United States)"/>
  </r>
  <r>
    <x v="1265"/>
    <x v="1"/>
    <x v="6"/>
    <x v="8"/>
    <s v="October 14, 1988 (United States)"/>
    <n v="7.2"/>
    <n v="33000"/>
    <x v="345"/>
    <s v="Tom Topor"/>
    <x v="689"/>
    <x v="7"/>
    <n v="13000000"/>
    <n v="32078318"/>
    <x v="5"/>
    <n v="111"/>
    <x v="1"/>
    <n v="19078318"/>
    <s v="Profit"/>
    <x v="0"/>
    <s v="United States)"/>
  </r>
  <r>
    <x v="596"/>
    <x v="0"/>
    <x v="3"/>
    <x v="8"/>
    <s v="October 27, 1989 (United States)"/>
    <n v="7.7"/>
    <n v="17000"/>
    <x v="121"/>
    <s v="James Oliver Curwood"/>
    <x v="705"/>
    <x v="8"/>
    <n v="20500000"/>
    <n v="31753898"/>
    <x v="500"/>
    <n v="96"/>
    <x v="1"/>
    <n v="11253898"/>
    <s v="Profit"/>
    <x v="0"/>
    <s v="United States)"/>
  </r>
  <r>
    <x v="1266"/>
    <x v="2"/>
    <x v="10"/>
    <x v="8"/>
    <s v="July 13, 1990 (United States)"/>
    <n v="8.1999999999999993"/>
    <n v="304000"/>
    <x v="692"/>
    <s v="Hayao Miyazaki"/>
    <x v="706"/>
    <x v="24"/>
    <n v="3700000"/>
    <n v="30550920"/>
    <x v="501"/>
    <n v="86"/>
    <x v="1"/>
    <n v="26850920"/>
    <s v="Profit"/>
    <x v="0"/>
    <s v="United States)"/>
  </r>
  <r>
    <x v="1267"/>
    <x v="1"/>
    <x v="0"/>
    <x v="8"/>
    <s v="February 12, 1988 (United States)"/>
    <n v="6.8"/>
    <n v="12000"/>
    <x v="167"/>
    <s v="Harv Zimmel"/>
    <x v="707"/>
    <x v="0"/>
    <n v="15000000"/>
    <n v="29300090"/>
    <x v="229"/>
    <n v="110"/>
    <x v="2"/>
    <n v="14300090"/>
    <s v="Profit"/>
    <x v="0"/>
    <s v="United States)"/>
  </r>
  <r>
    <x v="1268"/>
    <x v="0"/>
    <x v="1"/>
    <x v="8"/>
    <s v="November 11, 1988 (United States)"/>
    <n v="5.6"/>
    <n v="10000"/>
    <x v="615"/>
    <s v="Ed Turner"/>
    <x v="618"/>
    <x v="0"/>
    <n v="6000000"/>
    <n v="28202109"/>
    <x v="229"/>
    <n v="95"/>
    <x v="2"/>
    <n v="22202109"/>
    <s v="Profit"/>
    <x v="0"/>
    <s v="United States)"/>
  </r>
  <r>
    <x v="1269"/>
    <x v="1"/>
    <x v="6"/>
    <x v="8"/>
    <s v="August 26, 1988 (United States)"/>
    <n v="6.3"/>
    <n v="5800"/>
    <x v="224"/>
    <s v="Joe Eszterhas"/>
    <x v="393"/>
    <x v="24"/>
    <n v="19000000"/>
    <n v="25816139"/>
    <x v="32"/>
    <n v="127"/>
    <x v="2"/>
    <n v="6816139"/>
    <s v="Profit"/>
    <x v="0"/>
    <s v="United States)"/>
  </r>
  <r>
    <x v="1270"/>
    <x v="0"/>
    <x v="1"/>
    <x v="8"/>
    <s v="June 3, 1988 (United States)"/>
    <n v="6.2"/>
    <n v="20000"/>
    <x v="201"/>
    <s v="Jay Cronley"/>
    <x v="16"/>
    <x v="0"/>
    <n v="19000000"/>
    <n v="25537221"/>
    <x v="502"/>
    <n v="101"/>
    <x v="2"/>
    <n v="6537221"/>
    <s v="Profit"/>
    <x v="0"/>
    <s v="United States)"/>
  </r>
  <r>
    <x v="1271"/>
    <x v="0"/>
    <x v="3"/>
    <x v="8"/>
    <s v="November 23, 1988 (United States)"/>
    <n v="5.4"/>
    <n v="16000"/>
    <x v="76"/>
    <s v="David Saperstein"/>
    <x v="405"/>
    <x v="0"/>
    <n v="17500000"/>
    <n v="25024919"/>
    <x v="503"/>
    <n v="116"/>
    <x v="2"/>
    <n v="7524919"/>
    <s v="Profit"/>
    <x v="0"/>
    <s v="United States)"/>
  </r>
  <r>
    <x v="1272"/>
    <x v="7"/>
    <x v="1"/>
    <x v="8"/>
    <s v="July 6, 1988 (United States)"/>
    <n v="6.3"/>
    <n v="19000"/>
    <x v="693"/>
    <s v="Neil Tolkin"/>
    <x v="547"/>
    <x v="0"/>
    <n v="8000000"/>
    <n v="22433275"/>
    <x v="10"/>
    <n v="88"/>
    <x v="2"/>
    <n v="14433275"/>
    <s v="Profit"/>
    <x v="0"/>
    <s v="United States)"/>
  </r>
  <r>
    <x v="1273"/>
    <x v="0"/>
    <x v="1"/>
    <x v="8"/>
    <s v="July 6, 1988 (United States)"/>
    <n v="5.7"/>
    <n v="24000"/>
    <x v="694"/>
    <s v="S.S. Wilson"/>
    <x v="708"/>
    <x v="0"/>
    <n v="15000000"/>
    <n v="21630088"/>
    <x v="231"/>
    <n v="110"/>
    <x v="2"/>
    <n v="6630088"/>
    <s v="Profit"/>
    <x v="0"/>
    <s v="United States)"/>
  </r>
  <r>
    <x v="1274"/>
    <x v="1"/>
    <x v="1"/>
    <x v="8"/>
    <s v="August 19, 1988 (United States)"/>
    <n v="6.2"/>
    <n v="16000"/>
    <x v="74"/>
    <s v="Barry Strugatz"/>
    <x v="188"/>
    <x v="0"/>
    <n v="10000000"/>
    <n v="21486757"/>
    <x v="9"/>
    <n v="104"/>
    <x v="2"/>
    <n v="11486757"/>
    <s v="Profit"/>
    <x v="0"/>
    <s v="United States)"/>
  </r>
  <r>
    <x v="1275"/>
    <x v="1"/>
    <x v="1"/>
    <x v="8"/>
    <s v="October 7, 1988 (United States)"/>
    <n v="5.9"/>
    <n v="8200"/>
    <x v="547"/>
    <s v="David Seltzer"/>
    <x v="133"/>
    <x v="0"/>
    <n v="15000000"/>
    <n v="21042667"/>
    <x v="4"/>
    <n v="128"/>
    <x v="2"/>
    <n v="6042667"/>
    <s v="Profit"/>
    <x v="0"/>
    <s v="United States)"/>
  </r>
  <r>
    <x v="1276"/>
    <x v="1"/>
    <x v="0"/>
    <x v="8"/>
    <s v="June 10, 1988 (United States)"/>
    <n v="6"/>
    <n v="17000"/>
    <x v="139"/>
    <s v="Larry Ferguson"/>
    <x v="94"/>
    <x v="0"/>
    <n v="20500000"/>
    <n v="20324096"/>
    <x v="5"/>
    <n v="97"/>
    <x v="2"/>
    <n v="-175904"/>
    <s v="Loss"/>
    <x v="0"/>
    <s v="United States)"/>
  </r>
  <r>
    <x v="1277"/>
    <x v="1"/>
    <x v="0"/>
    <x v="8"/>
    <s v="February 12, 1988 (United States)"/>
    <n v="5.4"/>
    <n v="10000"/>
    <x v="695"/>
    <s v="Robert Reneau"/>
    <x v="709"/>
    <x v="0"/>
    <n v="7000000"/>
    <n v="20256975"/>
    <x v="26"/>
    <n v="96"/>
    <x v="2"/>
    <n v="13256975"/>
    <s v="Profit"/>
    <x v="0"/>
    <s v="United States)"/>
  </r>
  <r>
    <x v="1278"/>
    <x v="7"/>
    <x v="1"/>
    <x v="8"/>
    <s v="May 27, 1988 (United States)"/>
    <n v="6.2"/>
    <n v="34000"/>
    <x v="696"/>
    <s v="Charles Chiodo"/>
    <x v="363"/>
    <x v="0"/>
    <n v="2000000"/>
    <n v="20205757"/>
    <x v="504"/>
    <n v="88"/>
    <x v="2"/>
    <n v="18205757"/>
    <s v="Profit"/>
    <x v="0"/>
    <s v="United States)"/>
  </r>
  <r>
    <x v="1279"/>
    <x v="1"/>
    <x v="1"/>
    <x v="8"/>
    <s v="February 9, 1990 (United States)"/>
    <n v="8.1999999999999993"/>
    <n v="29000"/>
    <x v="519"/>
    <s v="Emir Kusturica"/>
    <x v="710"/>
    <x v="21"/>
    <n v="20500000"/>
    <n v="20205757"/>
    <x v="505"/>
    <n v="142"/>
    <x v="1"/>
    <n v="-294243"/>
    <s v="Loss"/>
    <x v="0"/>
    <s v="United States)"/>
  </r>
  <r>
    <x v="1280"/>
    <x v="1"/>
    <x v="6"/>
    <x v="8"/>
    <s v="May 6, 1988 (United States)"/>
    <n v="5.9"/>
    <n v="3000"/>
    <x v="697"/>
    <s v="Rowdy Herrington"/>
    <x v="457"/>
    <x v="0"/>
    <n v="1000000"/>
    <n v="20205757"/>
    <x v="506"/>
    <n v="97"/>
    <x v="2"/>
    <n v="19205757"/>
    <s v="Profit"/>
    <x v="0"/>
    <s v="United States)"/>
  </r>
  <r>
    <x v="1281"/>
    <x v="1"/>
    <x v="1"/>
    <x v="8"/>
    <s v="May 20, 1988 (United States)"/>
    <n v="4.9000000000000004"/>
    <n v="2200"/>
    <x v="698"/>
    <s v="R.J. Robertson"/>
    <x v="711"/>
    <x v="0"/>
    <n v="210000"/>
    <n v="20205757"/>
    <x v="507"/>
    <n v="81"/>
    <x v="2"/>
    <n v="19995757"/>
    <s v="Profit"/>
    <x v="0"/>
    <s v="United States)"/>
  </r>
  <r>
    <x v="1282"/>
    <x v="1"/>
    <x v="4"/>
    <x v="8"/>
    <s v="March 3, 1989 (United States)"/>
    <n v="5.4"/>
    <n v="1200"/>
    <x v="699"/>
    <s v="Matthew Chapman"/>
    <x v="712"/>
    <x v="0"/>
    <n v="20500000"/>
    <n v="20205757"/>
    <x v="417"/>
    <n v="93"/>
    <x v="2"/>
    <n v="-294243"/>
    <s v="Loss"/>
    <x v="0"/>
    <s v="United States)"/>
  </r>
  <r>
    <x v="1283"/>
    <x v="1"/>
    <x v="14"/>
    <x v="8"/>
    <s v="October 1988 (United States)"/>
    <n v="4.9000000000000004"/>
    <n v="309"/>
    <x v="700"/>
    <s v="Richard Brandes"/>
    <x v="713"/>
    <x v="0"/>
    <n v="20500000"/>
    <n v="20205757"/>
    <x v="508"/>
    <n v="91"/>
    <x v="2"/>
    <n v="-294243"/>
    <s v="Loss"/>
    <x v="0"/>
    <s v="United States)"/>
  </r>
  <r>
    <x v="1284"/>
    <x v="7"/>
    <x v="4"/>
    <x v="8"/>
    <s v="July 23, 1988 (South Korea)"/>
    <n v="7.3"/>
    <n v="998"/>
    <x v="57"/>
    <s v="John Galsworthy"/>
    <x v="714"/>
    <x v="1"/>
    <n v="20500000"/>
    <n v="20205757"/>
    <x v="117"/>
    <n v="95"/>
    <x v="1"/>
    <n v="-294243"/>
    <s v="Loss"/>
    <x v="0"/>
    <s v="South Korea)"/>
  </r>
  <r>
    <x v="1285"/>
    <x v="1"/>
    <x v="2"/>
    <x v="8"/>
    <s v="June 1988 (United States)"/>
    <n v="6.5"/>
    <n v="1500"/>
    <x v="41"/>
    <s v="Oscar Wilde"/>
    <x v="483"/>
    <x v="1"/>
    <n v="20500000"/>
    <n v="20205757"/>
    <x v="509"/>
    <n v="89"/>
    <x v="2"/>
    <n v="-294243"/>
    <s v="Loss"/>
    <x v="0"/>
    <s v="United States)"/>
  </r>
  <r>
    <x v="1286"/>
    <x v="0"/>
    <x v="2"/>
    <x v="8"/>
    <s v="August 12, 1988 (United States)"/>
    <n v="6.9"/>
    <n v="17000"/>
    <x v="182"/>
    <s v="Arnold Schulman"/>
    <x v="152"/>
    <x v="0"/>
    <n v="23000000"/>
    <n v="19652638"/>
    <x v="0"/>
    <n v="110"/>
    <x v="2"/>
    <n v="-3347362"/>
    <s v="Loss"/>
    <x v="0"/>
    <s v="United States)"/>
  </r>
  <r>
    <x v="1287"/>
    <x v="1"/>
    <x v="7"/>
    <x v="8"/>
    <s v="February 5, 1988 (United States)"/>
    <n v="6.5"/>
    <n v="23000"/>
    <x v="157"/>
    <s v="Wade Davis"/>
    <x v="715"/>
    <x v="0"/>
    <n v="7000000"/>
    <n v="19595031"/>
    <x v="1"/>
    <n v="98"/>
    <x v="2"/>
    <n v="12595031"/>
    <s v="Profit"/>
    <x v="0"/>
    <s v="United States)"/>
  </r>
  <r>
    <x v="1288"/>
    <x v="0"/>
    <x v="1"/>
    <x v="8"/>
    <s v="March 18, 1988 (United States)"/>
    <n v="4.5999999999999996"/>
    <n v="33000"/>
    <x v="113"/>
    <s v="Neal Israel"/>
    <x v="716"/>
    <x v="0"/>
    <n v="20500000"/>
    <n v="19510371"/>
    <x v="7"/>
    <n v="90"/>
    <x v="2"/>
    <n v="-989629"/>
    <s v="Loss"/>
    <x v="0"/>
    <s v="United States)"/>
  </r>
  <r>
    <x v="1289"/>
    <x v="1"/>
    <x v="5"/>
    <x v="8"/>
    <s v="May 13, 1988 (United States)"/>
    <n v="5.3"/>
    <n v="34000"/>
    <x v="559"/>
    <s v="Daryl Haney"/>
    <x v="717"/>
    <x v="0"/>
    <n v="2800000"/>
    <n v="19170001"/>
    <x v="5"/>
    <n v="88"/>
    <x v="2"/>
    <n v="16370001"/>
    <s v="Profit"/>
    <x v="0"/>
    <s v="United States)"/>
  </r>
  <r>
    <x v="1290"/>
    <x v="1"/>
    <x v="4"/>
    <x v="8"/>
    <s v="April 1, 1988 (United States)"/>
    <n v="5.9"/>
    <n v="14000"/>
    <x v="701"/>
    <s v="Ellen Green"/>
    <x v="411"/>
    <x v="0"/>
    <n v="20500000"/>
    <n v="18875011"/>
    <x v="231"/>
    <n v="97"/>
    <x v="2"/>
    <n v="-1624989"/>
    <s v="Loss"/>
    <x v="0"/>
    <s v="United States)"/>
  </r>
  <r>
    <x v="1291"/>
    <x v="1"/>
    <x v="0"/>
    <x v="8"/>
    <s v="April 22, 1988 (United States)"/>
    <n v="6"/>
    <n v="30000"/>
    <x v="447"/>
    <s v="Andrew Davis"/>
    <x v="718"/>
    <x v="0"/>
    <n v="7500000"/>
    <n v="18869631"/>
    <x v="7"/>
    <n v="99"/>
    <x v="2"/>
    <n v="11369631"/>
    <s v="Profit"/>
    <x v="0"/>
    <s v="United States)"/>
  </r>
  <r>
    <x v="1292"/>
    <x v="1"/>
    <x v="5"/>
    <x v="8"/>
    <s v="October 21, 1988 (United States)"/>
    <n v="5.9"/>
    <n v="45000"/>
    <x v="702"/>
    <s v="Dhani Lipsius"/>
    <x v="634"/>
    <x v="0"/>
    <n v="5000000"/>
    <n v="17768757"/>
    <x v="510"/>
    <n v="88"/>
    <x v="2"/>
    <n v="12768757"/>
    <s v="Profit"/>
    <x v="0"/>
    <s v="United States)"/>
  </r>
  <r>
    <x v="1293"/>
    <x v="1"/>
    <x v="6"/>
    <x v="8"/>
    <s v="February 26, 1988 (United States)"/>
    <n v="6.9"/>
    <n v="51000"/>
    <x v="581"/>
    <s v="Roman Polanski"/>
    <x v="86"/>
    <x v="8"/>
    <n v="20000000"/>
    <n v="17637950"/>
    <x v="7"/>
    <n v="120"/>
    <x v="2"/>
    <n v="-2362050"/>
    <s v="Loss"/>
    <x v="0"/>
    <s v="United States)"/>
  </r>
  <r>
    <x v="1294"/>
    <x v="1"/>
    <x v="1"/>
    <x v="8"/>
    <s v="March 25, 1988 (United States)"/>
    <n v="4.5999999999999996"/>
    <n v="6300"/>
    <x v="703"/>
    <s v="Steve Zacharias"/>
    <x v="410"/>
    <x v="0"/>
    <n v="22000000"/>
    <n v="17550399"/>
    <x v="511"/>
    <n v="91"/>
    <x v="2"/>
    <n v="-4449601"/>
    <s v="Loss"/>
    <x v="0"/>
    <s v="United States)"/>
  </r>
  <r>
    <x v="1295"/>
    <x v="7"/>
    <x v="1"/>
    <x v="8"/>
    <s v="January 15, 1988 (United States)"/>
    <n v="5.9"/>
    <n v="4500"/>
    <x v="111"/>
    <s v="Tim Kazurinsky"/>
    <x v="335"/>
    <x v="0"/>
    <n v="20500000"/>
    <n v="17514553"/>
    <x v="231"/>
    <n v="90"/>
    <x v="2"/>
    <n v="-2985447"/>
    <s v="Loss"/>
    <x v="0"/>
    <s v="United States)"/>
  </r>
  <r>
    <x v="1296"/>
    <x v="0"/>
    <x v="1"/>
    <x v="8"/>
    <s v="September 16, 1988 (United States)"/>
    <n v="6.9"/>
    <n v="3900"/>
    <x v="704"/>
    <s v="Susan Sandler"/>
    <x v="719"/>
    <x v="0"/>
    <n v="4000000"/>
    <n v="16262415"/>
    <x v="7"/>
    <n v="97"/>
    <x v="2"/>
    <n v="12262415"/>
    <s v="Profit"/>
    <x v="0"/>
    <s v="United States)"/>
  </r>
  <r>
    <x v="1297"/>
    <x v="1"/>
    <x v="4"/>
    <x v="8"/>
    <s v="April 1, 1988 (United States)"/>
    <n v="5.7"/>
    <n v="7600"/>
    <x v="14"/>
    <s v="Jay McInerney"/>
    <x v="403"/>
    <x v="0"/>
    <n v="25000000"/>
    <n v="16118077"/>
    <x v="32"/>
    <n v="107"/>
    <x v="2"/>
    <n v="-8881923"/>
    <s v="Loss"/>
    <x v="0"/>
    <s v="United States)"/>
  </r>
  <r>
    <x v="1298"/>
    <x v="7"/>
    <x v="1"/>
    <x v="8"/>
    <s v="February 5, 1988 (United States)"/>
    <n v="5.9"/>
    <n v="12000"/>
    <x v="367"/>
    <s v="John Hughes"/>
    <x v="321"/>
    <x v="0"/>
    <n v="20000000"/>
    <n v="16031707"/>
    <x v="5"/>
    <n v="106"/>
    <x v="2"/>
    <n v="-3968293"/>
    <s v="Loss"/>
    <x v="0"/>
    <s v="United States)"/>
  </r>
  <r>
    <x v="1299"/>
    <x v="1"/>
    <x v="4"/>
    <x v="8"/>
    <s v="March 11, 1988 (United States)"/>
    <n v="6.1"/>
    <n v="3500"/>
    <x v="585"/>
    <s v="Dick Wolf"/>
    <x v="359"/>
    <x v="0"/>
    <n v="12000000"/>
    <n v="15855828"/>
    <x v="17"/>
    <n v="91"/>
    <x v="2"/>
    <n v="3855828"/>
    <s v="Profit"/>
    <x v="0"/>
    <s v="United States)"/>
  </r>
  <r>
    <x v="1300"/>
    <x v="0"/>
    <x v="3"/>
    <x v="8"/>
    <s v="July 22, 1988 (United States)"/>
    <n v="5.0999999999999996"/>
    <n v="8800"/>
    <x v="10"/>
    <s v="Paul Reubens"/>
    <x v="409"/>
    <x v="0"/>
    <n v="20500000"/>
    <n v="15122324"/>
    <x v="5"/>
    <n v="86"/>
    <x v="2"/>
    <n v="-5377676"/>
    <s v="Loss"/>
    <x v="0"/>
    <s v="United States)"/>
  </r>
  <r>
    <x v="1301"/>
    <x v="0"/>
    <x v="1"/>
    <x v="8"/>
    <s v="July 8, 1988 (United States)"/>
    <n v="4.5999999999999996"/>
    <n v="6100"/>
    <x v="478"/>
    <s v="Steve Gordon"/>
    <x v="52"/>
    <x v="0"/>
    <n v="20500000"/>
    <n v="14681192"/>
    <x v="7"/>
    <n v="113"/>
    <x v="2"/>
    <n v="-5818808"/>
    <s v="Loss"/>
    <x v="0"/>
    <s v="United States)"/>
  </r>
  <r>
    <x v="1302"/>
    <x v="1"/>
    <x v="1"/>
    <x v="8"/>
    <s v="February 12, 1988 (United States)"/>
    <n v="6"/>
    <n v="6700"/>
    <x v="551"/>
    <s v="Spike Lee"/>
    <x v="720"/>
    <x v="0"/>
    <n v="6500000"/>
    <n v="14545844"/>
    <x v="4"/>
    <n v="121"/>
    <x v="2"/>
    <n v="8045844"/>
    <s v="Profit"/>
    <x v="0"/>
    <s v="United States)"/>
  </r>
  <r>
    <x v="1303"/>
    <x v="0"/>
    <x v="5"/>
    <x v="8"/>
    <s v="June 10, 1988 (United States)"/>
    <n v="4.7"/>
    <n v="17000"/>
    <x v="124"/>
    <s v="Gary Sherman"/>
    <x v="721"/>
    <x v="0"/>
    <n v="10500000"/>
    <n v="14114488"/>
    <x v="17"/>
    <n v="98"/>
    <x v="2"/>
    <n v="3614488"/>
    <s v="Profit"/>
    <x v="0"/>
    <s v="United States)"/>
  </r>
  <r>
    <x v="1304"/>
    <x v="0"/>
    <x v="2"/>
    <x v="8"/>
    <s v="March 11, 1988 (United States)"/>
    <n v="7.3"/>
    <n v="17000"/>
    <x v="705"/>
    <s v="RamÃ³n MenÃ©ndez"/>
    <x v="722"/>
    <x v="0"/>
    <n v="20500000"/>
    <n v="13994920"/>
    <x v="369"/>
    <n v="103"/>
    <x v="1"/>
    <n v="-6505080"/>
    <s v="Loss"/>
    <x v="0"/>
    <s v="United States)"/>
  </r>
  <r>
    <x v="1305"/>
    <x v="7"/>
    <x v="1"/>
    <x v="8"/>
    <s v="December 9, 1988 (United States)"/>
    <n v="5.4"/>
    <n v="25000"/>
    <x v="213"/>
    <s v="Jerico Stone"/>
    <x v="247"/>
    <x v="0"/>
    <n v="20000000"/>
    <n v="13854000"/>
    <x v="512"/>
    <n v="105"/>
    <x v="2"/>
    <n v="-6146000"/>
    <s v="Loss"/>
    <x v="0"/>
    <s v="United States)"/>
  </r>
  <r>
    <x v="1306"/>
    <x v="1"/>
    <x v="1"/>
    <x v="8"/>
    <s v="March 18, 1988 (United States)"/>
    <n v="6.9"/>
    <n v="6000"/>
    <x v="11"/>
    <s v="John Nichols"/>
    <x v="723"/>
    <x v="0"/>
    <n v="22000000"/>
    <n v="13825794"/>
    <x v="513"/>
    <n v="117"/>
    <x v="2"/>
    <n v="-8174206"/>
    <s v="Loss"/>
    <x v="0"/>
    <s v="United States)"/>
  </r>
  <r>
    <x v="1307"/>
    <x v="0"/>
    <x v="3"/>
    <x v="8"/>
    <s v="April 15, 1988 (United States)"/>
    <n v="6.6"/>
    <n v="2400"/>
    <x v="706"/>
    <s v="John Dixon"/>
    <x v="724"/>
    <x v="3"/>
    <n v="20500000"/>
    <n v="13687027"/>
    <x v="514"/>
    <n v="99"/>
    <x v="2"/>
    <n v="-6812973"/>
    <s v="Loss"/>
    <x v="0"/>
    <s v="United States)"/>
  </r>
  <r>
    <x v="1308"/>
    <x v="0"/>
    <x v="1"/>
    <x v="8"/>
    <s v="March 11, 1988 (United States)"/>
    <n v="5.9"/>
    <n v="9300"/>
    <x v="462"/>
    <s v="Dick Clement"/>
    <x v="475"/>
    <x v="0"/>
    <n v="20500000"/>
    <n v="13664060"/>
    <x v="4"/>
    <n v="98"/>
    <x v="2"/>
    <n v="-6835940"/>
    <s v="Loss"/>
    <x v="0"/>
    <s v="United States)"/>
  </r>
  <r>
    <x v="1309"/>
    <x v="1"/>
    <x v="0"/>
    <x v="8"/>
    <s v="January 11, 1989 (United States)"/>
    <n v="6.6"/>
    <n v="13000"/>
    <x v="707"/>
    <s v="Keenen Ivory Wayans"/>
    <x v="725"/>
    <x v="0"/>
    <n v="3000000"/>
    <n v="13030057"/>
    <x v="515"/>
    <n v="88"/>
    <x v="2"/>
    <n v="10030057"/>
    <s v="Profit"/>
    <x v="0"/>
    <s v="United States)"/>
  </r>
  <r>
    <x v="1310"/>
    <x v="0"/>
    <x v="4"/>
    <x v="8"/>
    <s v="February 23, 1990 (United States)"/>
    <n v="8.5"/>
    <n v="239000"/>
    <x v="708"/>
    <s v="Giuseppe Tornatore"/>
    <x v="726"/>
    <x v="9"/>
    <n v="5000000"/>
    <n v="13019063"/>
    <x v="516"/>
    <n v="155"/>
    <x v="0"/>
    <n v="8019063"/>
    <s v="Profit"/>
    <x v="0"/>
    <s v="United States)"/>
  </r>
  <r>
    <x v="1311"/>
    <x v="1"/>
    <x v="0"/>
    <x v="8"/>
    <s v="November 4, 1988 (United States)"/>
    <n v="7.3"/>
    <n v="117000"/>
    <x v="29"/>
    <s v="Ray Nelson"/>
    <x v="727"/>
    <x v="0"/>
    <n v="4000000"/>
    <n v="13008928"/>
    <x v="454"/>
    <n v="94"/>
    <x v="1"/>
    <n v="9008928"/>
    <s v="Profit"/>
    <x v="0"/>
    <s v="United States)"/>
  </r>
  <r>
    <x v="1312"/>
    <x v="1"/>
    <x v="1"/>
    <x v="8"/>
    <s v="October 21, 1988 (United States)"/>
    <n v="6.3"/>
    <n v="27000"/>
    <x v="709"/>
    <s v="Amy Holden Jones"/>
    <x v="728"/>
    <x v="0"/>
    <n v="6000000"/>
    <n v="12793213"/>
    <x v="320"/>
    <n v="104"/>
    <x v="2"/>
    <n v="6793213"/>
    <s v="Profit"/>
    <x v="0"/>
    <s v="United States)"/>
  </r>
  <r>
    <x v="1313"/>
    <x v="1"/>
    <x v="15"/>
    <x v="8"/>
    <s v="March 18, 1988 (United States)"/>
    <n v="6.2"/>
    <n v="9700"/>
    <x v="710"/>
    <s v="Charles Edward Pogue"/>
    <x v="240"/>
    <x v="0"/>
    <n v="20500000"/>
    <n v="12706478"/>
    <x v="517"/>
    <n v="96"/>
    <x v="2"/>
    <n v="-7793522"/>
    <s v="Loss"/>
    <x v="0"/>
    <s v="United States)"/>
  </r>
  <r>
    <x v="1314"/>
    <x v="1"/>
    <x v="4"/>
    <x v="8"/>
    <s v="November 4, 1988 (United States)"/>
    <n v="6.2"/>
    <n v="3000"/>
    <x v="188"/>
    <s v="Frank Deford"/>
    <x v="179"/>
    <x v="0"/>
    <n v="22000000"/>
    <n v="12638294"/>
    <x v="518"/>
    <n v="127"/>
    <x v="2"/>
    <n v="-9361706"/>
    <s v="Loss"/>
    <x v="0"/>
    <s v="United States)"/>
  </r>
  <r>
    <x v="1315"/>
    <x v="1"/>
    <x v="1"/>
    <x v="8"/>
    <s v="April 22, 1988 (United States)"/>
    <n v="5"/>
    <n v="3800"/>
    <x v="711"/>
    <s v="Wendy Goldman"/>
    <x v="520"/>
    <x v="0"/>
    <n v="20500000"/>
    <n v="12277096"/>
    <x v="519"/>
    <n v="97"/>
    <x v="2"/>
    <n v="-8222904"/>
    <s v="Loss"/>
    <x v="0"/>
    <s v="United States)"/>
  </r>
  <r>
    <x v="1316"/>
    <x v="1"/>
    <x v="5"/>
    <x v="8"/>
    <s v="December 23, 1988 (United States)"/>
    <n v="6.5"/>
    <n v="44000"/>
    <x v="712"/>
    <s v="Peter Atkins"/>
    <x v="729"/>
    <x v="1"/>
    <n v="3000000"/>
    <n v="12090735"/>
    <x v="259"/>
    <n v="97"/>
    <x v="2"/>
    <n v="9090735"/>
    <s v="Profit"/>
    <x v="0"/>
    <s v="United States)"/>
  </r>
  <r>
    <x v="1317"/>
    <x v="1"/>
    <x v="0"/>
    <x v="8"/>
    <s v="April 29, 1988 (United States)"/>
    <n v="6.8"/>
    <n v="79000"/>
    <x v="713"/>
    <s v="Sheldon Lettich"/>
    <x v="730"/>
    <x v="0"/>
    <n v="1100000"/>
    <n v="11806119"/>
    <x v="520"/>
    <n v="92"/>
    <x v="2"/>
    <n v="10706119"/>
    <s v="Profit"/>
    <x v="0"/>
    <s v="United States)"/>
  </r>
  <r>
    <x v="1318"/>
    <x v="0"/>
    <x v="1"/>
    <x v="8"/>
    <s v="July 22, 1988 (United States)"/>
    <n v="3.8"/>
    <n v="15000"/>
    <x v="172"/>
    <s v="Brian Doyle-Murray"/>
    <x v="731"/>
    <x v="0"/>
    <n v="20000000"/>
    <n v="11798302"/>
    <x v="461"/>
    <n v="98"/>
    <x v="2"/>
    <n v="-8201698"/>
    <s v="Loss"/>
    <x v="0"/>
    <s v="United States)"/>
  </r>
  <r>
    <x v="1319"/>
    <x v="0"/>
    <x v="1"/>
    <x v="8"/>
    <s v="August 4, 1989 (United States)"/>
    <n v="5.2"/>
    <n v="8500"/>
    <x v="714"/>
    <s v="Yahoo Serious"/>
    <x v="732"/>
    <x v="3"/>
    <n v="20500000"/>
    <n v="11536599"/>
    <x v="7"/>
    <n v="91"/>
    <x v="2"/>
    <n v="-8963401"/>
    <s v="Loss"/>
    <x v="0"/>
    <s v="United States)"/>
  </r>
  <r>
    <x v="1320"/>
    <x v="7"/>
    <x v="1"/>
    <x v="8"/>
    <s v="September 9, 1988 (United States)"/>
    <n v="6"/>
    <n v="5500"/>
    <x v="73"/>
    <s v="Charles G. Booth"/>
    <x v="51"/>
    <x v="0"/>
    <n v="20000000"/>
    <n v="11444204"/>
    <x v="1"/>
    <n v="103"/>
    <x v="2"/>
    <n v="-8555796"/>
    <s v="Loss"/>
    <x v="0"/>
    <s v="United States)"/>
  </r>
  <r>
    <x v="1321"/>
    <x v="1"/>
    <x v="1"/>
    <x v="8"/>
    <s v="January 15, 1988 (United States)"/>
    <n v="5.8"/>
    <n v="4800"/>
    <x v="49"/>
    <s v="Ken Kolb"/>
    <x v="247"/>
    <x v="0"/>
    <n v="19000000"/>
    <n v="11005304"/>
    <x v="9"/>
    <n v="97"/>
    <x v="2"/>
    <n v="-7994696"/>
    <s v="Loss"/>
    <x v="0"/>
    <s v="United States)"/>
  </r>
  <r>
    <x v="1322"/>
    <x v="1"/>
    <x v="1"/>
    <x v="8"/>
    <s v="March 4, 1988 (United States)"/>
    <n v="6.2"/>
    <n v="5300"/>
    <x v="485"/>
    <s v="Andy Breckman"/>
    <x v="100"/>
    <x v="0"/>
    <n v="20500000"/>
    <n v="10815378"/>
    <x v="7"/>
    <n v="89"/>
    <x v="2"/>
    <n v="-9684622"/>
    <s v="Loss"/>
    <x v="0"/>
    <s v="United States)"/>
  </r>
  <r>
    <x v="1323"/>
    <x v="0"/>
    <x v="0"/>
    <x v="8"/>
    <s v="November 11, 1988 (United States)"/>
    <n v="3.8"/>
    <n v="4700"/>
    <x v="225"/>
    <s v="Kevin Alyn Elders"/>
    <x v="522"/>
    <x v="7"/>
    <n v="20500000"/>
    <n v="10497324"/>
    <x v="457"/>
    <n v="105"/>
    <x v="2"/>
    <n v="-10002676"/>
    <s v="Loss"/>
    <x v="0"/>
    <s v="United States)"/>
  </r>
  <r>
    <x v="1324"/>
    <x v="1"/>
    <x v="0"/>
    <x v="8"/>
    <s v="May 6, 1988 (United States)"/>
    <n v="6"/>
    <n v="3000"/>
    <x v="240"/>
    <s v="James Glickenhaus"/>
    <x v="309"/>
    <x v="0"/>
    <n v="6000000"/>
    <n v="10068039"/>
    <x v="521"/>
    <n v="97"/>
    <x v="2"/>
    <n v="4068039"/>
    <s v="Profit"/>
    <x v="0"/>
    <s v="United States)"/>
  </r>
  <r>
    <x v="1325"/>
    <x v="1"/>
    <x v="4"/>
    <x v="8"/>
    <s v="February 5, 1988 (United States)"/>
    <n v="7.3"/>
    <n v="35000"/>
    <x v="283"/>
    <s v="Milan Kundera"/>
    <x v="733"/>
    <x v="12"/>
    <n v="17000000"/>
    <n v="10006806"/>
    <x v="389"/>
    <n v="171"/>
    <x v="1"/>
    <n v="-6993194"/>
    <s v="Loss"/>
    <x v="0"/>
    <s v="United States)"/>
  </r>
  <r>
    <x v="1326"/>
    <x v="1"/>
    <x v="6"/>
    <x v="8"/>
    <s v="April 28, 1989 (United States)"/>
    <n v="5.7"/>
    <n v="3800"/>
    <x v="715"/>
    <s v="Mark Kasdan"/>
    <x v="571"/>
    <x v="0"/>
    <n v="20500000"/>
    <n v="9974446"/>
    <x v="252"/>
    <n v="117"/>
    <x v="2"/>
    <n v="-10525554"/>
    <s v="Loss"/>
    <x v="0"/>
    <s v="United States)"/>
  </r>
  <r>
    <x v="1327"/>
    <x v="1"/>
    <x v="5"/>
    <x v="8"/>
    <s v="April 8, 1988 (United States)"/>
    <n v="5.6"/>
    <n v="3600"/>
    <x v="716"/>
    <s v="Andrew Fleming"/>
    <x v="734"/>
    <x v="0"/>
    <n v="4000000"/>
    <n v="9797098"/>
    <x v="522"/>
    <n v="80"/>
    <x v="2"/>
    <n v="5797098"/>
    <s v="Profit"/>
    <x v="0"/>
    <s v="United States)"/>
  </r>
  <r>
    <x v="1328"/>
    <x v="1"/>
    <x v="1"/>
    <x v="8"/>
    <s v="January 15, 1988 (United States)"/>
    <n v="5.8"/>
    <n v="19000"/>
    <x v="180"/>
    <s v="Ken Wiederhorn"/>
    <x v="602"/>
    <x v="0"/>
    <n v="6200000"/>
    <n v="9205924"/>
    <x v="466"/>
    <n v="89"/>
    <x v="2"/>
    <n v="3005924"/>
    <s v="Profit"/>
    <x v="0"/>
    <s v="United States)"/>
  </r>
  <r>
    <x v="1329"/>
    <x v="0"/>
    <x v="1"/>
    <x v="8"/>
    <s v="March 4, 1988 (United States)"/>
    <n v="5.9"/>
    <n v="3500"/>
    <x v="189"/>
    <s v="Ben Hecht"/>
    <x v="378"/>
    <x v="0"/>
    <n v="18000000"/>
    <n v="9129999"/>
    <x v="231"/>
    <n v="105"/>
    <x v="2"/>
    <n v="-8870001"/>
    <s v="Loss"/>
    <x v="0"/>
    <s v="United States)"/>
  </r>
  <r>
    <x v="1330"/>
    <x v="1"/>
    <x v="4"/>
    <x v="8"/>
    <s v="August 12, 1988 (Canada)"/>
    <n v="7.5"/>
    <n v="54000"/>
    <x v="25"/>
    <s v="Nikos Kazantzakis"/>
    <x v="735"/>
    <x v="7"/>
    <n v="7000000"/>
    <n v="8865702"/>
    <x v="1"/>
    <n v="164"/>
    <x v="1"/>
    <n v="1865702"/>
    <s v="Profit"/>
    <x v="0"/>
    <s v="Canada)"/>
  </r>
  <r>
    <x v="1331"/>
    <x v="1"/>
    <x v="4"/>
    <x v="8"/>
    <s v="August 10, 1988 (United States)"/>
    <n v="6.7"/>
    <n v="5700"/>
    <x v="717"/>
    <s v="Tod Carroll"/>
    <x v="242"/>
    <x v="0"/>
    <n v="20500000"/>
    <n v="8674093"/>
    <x v="441"/>
    <n v="124"/>
    <x v="2"/>
    <n v="-11825907"/>
    <s v="Loss"/>
    <x v="0"/>
    <s v="United States)"/>
  </r>
  <r>
    <x v="1332"/>
    <x v="7"/>
    <x v="1"/>
    <x v="8"/>
    <s v="November 18, 1988 (United States)"/>
    <n v="5.8"/>
    <n v="8900"/>
    <x v="407"/>
    <s v="Neil Jordan"/>
    <x v="61"/>
    <x v="22"/>
    <n v="17000000"/>
    <n v="8578231"/>
    <x v="523"/>
    <n v="99"/>
    <x v="2"/>
    <n v="-8421769"/>
    <s v="Loss"/>
    <x v="0"/>
    <s v="United States)"/>
  </r>
  <r>
    <x v="1333"/>
    <x v="0"/>
    <x v="1"/>
    <x v="8"/>
    <s v="October 21, 1988 (United States)"/>
    <n v="7"/>
    <n v="9800"/>
    <x v="386"/>
    <s v="Gary Murphy"/>
    <x v="20"/>
    <x v="1"/>
    <n v="20500000"/>
    <n v="8539181"/>
    <x v="117"/>
    <n v="107"/>
    <x v="1"/>
    <n v="-11960819"/>
    <s v="Loss"/>
    <x v="0"/>
    <s v="United States)"/>
  </r>
  <r>
    <x v="1334"/>
    <x v="7"/>
    <x v="1"/>
    <x v="8"/>
    <s v="February 12, 1988 (United States)"/>
    <n v="4.9000000000000004"/>
    <n v="3400"/>
    <x v="718"/>
    <s v="Charles Purpura"/>
    <x v="736"/>
    <x v="0"/>
    <n v="20500000"/>
    <n v="8253123"/>
    <x v="524"/>
    <n v="92"/>
    <x v="2"/>
    <n v="-12246877"/>
    <s v="Loss"/>
    <x v="0"/>
    <s v="United States)"/>
  </r>
  <r>
    <x v="1335"/>
    <x v="1"/>
    <x v="5"/>
    <x v="8"/>
    <s v="August 5, 1988 (United States)"/>
    <n v="6.5"/>
    <n v="34000"/>
    <x v="609"/>
    <s v="Theodore Simonson"/>
    <x v="737"/>
    <x v="0"/>
    <n v="19000000"/>
    <n v="8247943"/>
    <x v="231"/>
    <n v="95"/>
    <x v="2"/>
    <n v="-10752057"/>
    <s v="Loss"/>
    <x v="0"/>
    <s v="United States)"/>
  </r>
  <r>
    <x v="1336"/>
    <x v="0"/>
    <x v="3"/>
    <x v="8"/>
    <s v="March 10, 1989 (United States)"/>
    <n v="7.2"/>
    <n v="52000"/>
    <x v="99"/>
    <s v="Charles McKeown"/>
    <x v="738"/>
    <x v="1"/>
    <n v="46630000"/>
    <n v="8083123"/>
    <x v="525"/>
    <n v="126"/>
    <x v="1"/>
    <n v="-38546877"/>
    <s v="Loss"/>
    <x v="0"/>
    <s v="United States)"/>
  </r>
  <r>
    <x v="1337"/>
    <x v="1"/>
    <x v="4"/>
    <x v="8"/>
    <s v="September 23, 1988 (United States)"/>
    <n v="7.3"/>
    <n v="43000"/>
    <x v="145"/>
    <s v="David Cronenberg"/>
    <x v="739"/>
    <x v="7"/>
    <n v="13000000"/>
    <n v="8038508"/>
    <x v="498"/>
    <n v="116"/>
    <x v="1"/>
    <n v="-4961492"/>
    <s v="Loss"/>
    <x v="0"/>
    <s v="United States)"/>
  </r>
  <r>
    <x v="1338"/>
    <x v="7"/>
    <x v="1"/>
    <x v="8"/>
    <s v="March 25, 1988 (United States)"/>
    <n v="5.8"/>
    <n v="497"/>
    <x v="98"/>
    <s v="Alan Alda"/>
    <x v="93"/>
    <x v="0"/>
    <n v="20500000"/>
    <n v="7721852"/>
    <x v="5"/>
    <n v="104"/>
    <x v="2"/>
    <n v="-12778148"/>
    <s v="Loss"/>
    <x v="0"/>
    <s v="United States)"/>
  </r>
  <r>
    <x v="1339"/>
    <x v="7"/>
    <x v="4"/>
    <x v="8"/>
    <s v="August 26, 1988 (United States)"/>
    <n v="6.7"/>
    <n v="4200"/>
    <x v="719"/>
    <s v="Steven Kampmann"/>
    <x v="613"/>
    <x v="0"/>
    <n v="20500000"/>
    <n v="7467504"/>
    <x v="497"/>
    <n v="98"/>
    <x v="2"/>
    <n v="-13032496"/>
    <s v="Loss"/>
    <x v="0"/>
    <s v="United States)"/>
  </r>
  <r>
    <x v="1340"/>
    <x v="1"/>
    <x v="0"/>
    <x v="8"/>
    <s v="July 8, 1988 (United States)"/>
    <n v="6.5"/>
    <n v="14000"/>
    <x v="223"/>
    <s v="Don Coscarelli"/>
    <x v="740"/>
    <x v="0"/>
    <n v="3000000"/>
    <n v="7282851"/>
    <x v="526"/>
    <n v="97"/>
    <x v="2"/>
    <n v="4282851"/>
    <s v="Profit"/>
    <x v="0"/>
    <s v="United States)"/>
  </r>
  <r>
    <x v="1341"/>
    <x v="1"/>
    <x v="1"/>
    <x v="8"/>
    <s v="November 11, 1988 (United States)"/>
    <n v="7.6"/>
    <n v="37000"/>
    <x v="598"/>
    <s v="Pedro AlmodÃ³var"/>
    <x v="741"/>
    <x v="16"/>
    <n v="700000"/>
    <n v="7263129"/>
    <x v="527"/>
    <n v="88"/>
    <x v="1"/>
    <n v="6563129"/>
    <s v="Profit"/>
    <x v="0"/>
    <s v="United States)"/>
  </r>
  <r>
    <x v="1342"/>
    <x v="1"/>
    <x v="0"/>
    <x v="8"/>
    <s v="March 11, 1988 (United States)"/>
    <n v="6.2"/>
    <n v="2700"/>
    <x v="720"/>
    <s v="Christopher Crowe"/>
    <x v="735"/>
    <x v="0"/>
    <n v="12000000"/>
    <n v="7242035"/>
    <x v="10"/>
    <n v="102"/>
    <x v="2"/>
    <n v="-4757965"/>
    <s v="Loss"/>
    <x v="0"/>
    <s v="United States)"/>
  </r>
  <r>
    <x v="1343"/>
    <x v="0"/>
    <x v="1"/>
    <x v="8"/>
    <s v="July 21, 1989 (United States)"/>
    <n v="6.4"/>
    <n v="4000"/>
    <x v="721"/>
    <s v="Lanier Laney"/>
    <x v="275"/>
    <x v="1"/>
    <n v="5000000"/>
    <n v="6957975"/>
    <x v="528"/>
    <n v="98"/>
    <x v="2"/>
    <n v="1957975"/>
    <s v="Profit"/>
    <x v="0"/>
    <s v="United States)"/>
  </r>
  <r>
    <x v="1344"/>
    <x v="7"/>
    <x v="2"/>
    <x v="8"/>
    <s v="November 11, 1988 (United States)"/>
    <n v="6.9"/>
    <n v="9600"/>
    <x v="261"/>
    <s v="John Bryson"/>
    <x v="103"/>
    <x v="3"/>
    <n v="15000000"/>
    <n v="6908797"/>
    <x v="529"/>
    <n v="120"/>
    <x v="2"/>
    <n v="-8091203"/>
    <s v="Loss"/>
    <x v="0"/>
    <s v="United States)"/>
  </r>
  <r>
    <x v="1345"/>
    <x v="0"/>
    <x v="1"/>
    <x v="8"/>
    <s v="February 26, 1988 (United States)"/>
    <n v="7"/>
    <n v="20000"/>
    <x v="722"/>
    <s v="John Waters"/>
    <x v="742"/>
    <x v="0"/>
    <n v="2000000"/>
    <n v="6673032"/>
    <x v="237"/>
    <n v="92"/>
    <x v="1"/>
    <n v="4673032"/>
    <s v="Profit"/>
    <x v="0"/>
    <s v="United States)"/>
  </r>
  <r>
    <x v="1346"/>
    <x v="7"/>
    <x v="4"/>
    <x v="8"/>
    <s v="November 18, 1988 (United States)"/>
    <n v="5.0999999999999996"/>
    <n v="1700"/>
    <x v="528"/>
    <s v="Larry Ketron"/>
    <x v="335"/>
    <x v="0"/>
    <n v="14000000"/>
    <n v="6640346"/>
    <x v="512"/>
    <n v="105"/>
    <x v="2"/>
    <n v="-7359654"/>
    <s v="Loss"/>
    <x v="0"/>
    <s v="United States)"/>
  </r>
  <r>
    <x v="1347"/>
    <x v="0"/>
    <x v="1"/>
    <x v="8"/>
    <s v="August 26, 1988 (United States)"/>
    <n v="4.4000000000000004"/>
    <n v="3100"/>
    <x v="486"/>
    <s v="Stephen Neigher"/>
    <x v="743"/>
    <x v="0"/>
    <n v="20500000"/>
    <n v="6436211"/>
    <x v="7"/>
    <n v="83"/>
    <x v="2"/>
    <n v="-14063789"/>
    <s v="Loss"/>
    <x v="0"/>
    <s v="United States)"/>
  </r>
  <r>
    <x v="1348"/>
    <x v="0"/>
    <x v="3"/>
    <x v="8"/>
    <s v="August 12, 1988 (United States)"/>
    <n v="3.4"/>
    <n v="12000"/>
    <x v="387"/>
    <s v="Stewart Raffill"/>
    <x v="744"/>
    <x v="0"/>
    <n v="13000000"/>
    <n v="6424112"/>
    <x v="530"/>
    <n v="99"/>
    <x v="2"/>
    <n v="-6575888"/>
    <s v="Loss"/>
    <x v="0"/>
    <s v="United States)"/>
  </r>
  <r>
    <x v="1349"/>
    <x v="1"/>
    <x v="5"/>
    <x v="8"/>
    <s v="April 22, 1988 (United States)"/>
    <n v="5"/>
    <n v="1700"/>
    <x v="723"/>
    <s v="Philip Yordan"/>
    <x v="91"/>
    <x v="0"/>
    <n v="20500000"/>
    <n v="6337299"/>
    <x v="467"/>
    <n v="102"/>
    <x v="2"/>
    <n v="-14162701"/>
    <s v="Loss"/>
    <x v="0"/>
    <s v="United States)"/>
  </r>
  <r>
    <x v="1350"/>
    <x v="1"/>
    <x v="1"/>
    <x v="8"/>
    <s v="February 26, 1988 (United States)"/>
    <n v="5.5"/>
    <n v="2600"/>
    <x v="724"/>
    <s v="William Richert"/>
    <x v="745"/>
    <x v="0"/>
    <n v="20500000"/>
    <n v="6264058"/>
    <x v="414"/>
    <n v="90"/>
    <x v="2"/>
    <n v="-14235942"/>
    <s v="Loss"/>
    <x v="0"/>
    <s v="United States)"/>
  </r>
  <r>
    <x v="1351"/>
    <x v="1"/>
    <x v="0"/>
    <x v="8"/>
    <s v="January 22, 1988 (United States)"/>
    <n v="4.9000000000000004"/>
    <n v="6000"/>
    <x v="725"/>
    <s v="Arthur Silver"/>
    <x v="41"/>
    <x v="0"/>
    <n v="20500000"/>
    <n v="6193901"/>
    <x v="239"/>
    <n v="103"/>
    <x v="2"/>
    <n v="-14306099"/>
    <s v="Loss"/>
    <x v="0"/>
    <s v="United States)"/>
  </r>
  <r>
    <x v="1352"/>
    <x v="1"/>
    <x v="4"/>
    <x v="8"/>
    <s v="November 18, 1988 (United States)"/>
    <n v="5.8"/>
    <n v="3600"/>
    <x v="726"/>
    <s v="Ernest Thompson"/>
    <x v="746"/>
    <x v="0"/>
    <n v="7000000"/>
    <n v="5979011"/>
    <x v="185"/>
    <n v="95"/>
    <x v="2"/>
    <n v="-1020989"/>
    <s v="Loss"/>
    <x v="0"/>
    <s v="United States)"/>
  </r>
  <r>
    <x v="1353"/>
    <x v="0"/>
    <x v="4"/>
    <x v="8"/>
    <s v="June 29, 1989 (Australia)"/>
    <n v="7.2"/>
    <n v="19000"/>
    <x v="334"/>
    <s v="Eliot Asinof"/>
    <x v="439"/>
    <x v="0"/>
    <n v="6000000"/>
    <n v="5680515"/>
    <x v="9"/>
    <n v="119"/>
    <x v="1"/>
    <n v="-319485"/>
    <s v="Loss"/>
    <x v="0"/>
    <s v="Australia)"/>
  </r>
  <r>
    <x v="1354"/>
    <x v="7"/>
    <x v="1"/>
    <x v="8"/>
    <s v="September 30, 1988 (United States)"/>
    <n v="6.6"/>
    <n v="14000"/>
    <x v="279"/>
    <s v="Sam Egan"/>
    <x v="747"/>
    <x v="0"/>
    <n v="7500000"/>
    <n v="5596267"/>
    <x v="531"/>
    <n v="96"/>
    <x v="2"/>
    <n v="-1903733"/>
    <s v="Loss"/>
    <x v="0"/>
    <s v="United States)"/>
  </r>
  <r>
    <x v="1355"/>
    <x v="7"/>
    <x v="1"/>
    <x v="8"/>
    <s v="September 30, 1988 (United States)"/>
    <n v="5.7"/>
    <n v="1200"/>
    <x v="612"/>
    <s v="Chris Columbus"/>
    <x v="279"/>
    <x v="0"/>
    <n v="13000000"/>
    <n v="5509417"/>
    <x v="532"/>
    <n v="97"/>
    <x v="2"/>
    <n v="-7490583"/>
    <s v="Loss"/>
    <x v="0"/>
    <s v="United States)"/>
  </r>
  <r>
    <x v="1356"/>
    <x v="1"/>
    <x v="4"/>
    <x v="8"/>
    <s v="July 29, 1988 (United States)"/>
    <n v="6.2"/>
    <n v="11000"/>
    <x v="206"/>
    <s v="Michael Stewart"/>
    <x v="748"/>
    <x v="0"/>
    <n v="7000000"/>
    <n v="5344577"/>
    <x v="9"/>
    <n v="113"/>
    <x v="2"/>
    <n v="-1655423"/>
    <s v="Loss"/>
    <x v="0"/>
    <s v="United States)"/>
  </r>
  <r>
    <x v="1357"/>
    <x v="1"/>
    <x v="0"/>
    <x v="8"/>
    <s v="August 26, 1988 (United States)"/>
    <n v="5.3"/>
    <n v="3500"/>
    <x v="410"/>
    <s v="Michael Blodgett"/>
    <x v="41"/>
    <x v="0"/>
    <n v="20500000"/>
    <n v="5301200"/>
    <x v="131"/>
    <n v="96"/>
    <x v="2"/>
    <n v="-15198800"/>
    <s v="Loss"/>
    <x v="0"/>
    <s v="United States)"/>
  </r>
  <r>
    <x v="1358"/>
    <x v="1"/>
    <x v="1"/>
    <x v="8"/>
    <s v="December 14, 1988 (United States)"/>
    <n v="7.7"/>
    <n v="6800"/>
    <x v="368"/>
    <s v="Harvey Fierstein"/>
    <x v="389"/>
    <x v="0"/>
    <n v="20500000"/>
    <n v="4870903"/>
    <x v="237"/>
    <n v="120"/>
    <x v="1"/>
    <n v="-15629097"/>
    <s v="Loss"/>
    <x v="0"/>
    <s v="United States)"/>
  </r>
  <r>
    <x v="1359"/>
    <x v="1"/>
    <x v="4"/>
    <x v="8"/>
    <s v="November 4, 1988 (United States)"/>
    <n v="5.7"/>
    <n v="1500"/>
    <x v="355"/>
    <s v="Michael Bortman"/>
    <x v="362"/>
    <x v="0"/>
    <n v="14000000"/>
    <n v="4764606"/>
    <x v="229"/>
    <n v="103"/>
    <x v="2"/>
    <n v="-9235394"/>
    <s v="Loss"/>
    <x v="0"/>
    <s v="United States)"/>
  </r>
  <r>
    <x v="1360"/>
    <x v="1"/>
    <x v="6"/>
    <x v="8"/>
    <s v="April 29, 1988 (United States)"/>
    <n v="5.7"/>
    <n v="3900"/>
    <x v="143"/>
    <s v="Rod Amateau"/>
    <x v="700"/>
    <x v="0"/>
    <n v="16000000"/>
    <n v="4594452"/>
    <x v="533"/>
    <n v="102"/>
    <x v="2"/>
    <n v="-11405548"/>
    <s v="Loss"/>
    <x v="0"/>
    <s v="United States)"/>
  </r>
  <r>
    <x v="1361"/>
    <x v="1"/>
    <x v="7"/>
    <x v="8"/>
    <s v="January 13, 1989 (United States)"/>
    <n v="6.2"/>
    <n v="21000"/>
    <x v="727"/>
    <s v="Ed Justin"/>
    <x v="749"/>
    <x v="0"/>
    <n v="3500000"/>
    <n v="4385516"/>
    <x v="202"/>
    <n v="86"/>
    <x v="2"/>
    <n v="885516"/>
    <s v="Profit"/>
    <x v="0"/>
    <s v="United States)"/>
  </r>
  <r>
    <x v="1362"/>
    <x v="1"/>
    <x v="0"/>
    <x v="8"/>
    <s v="April 21, 1989 (United States)"/>
    <n v="5.2"/>
    <n v="8400"/>
    <x v="361"/>
    <s v="Robert Abramoff"/>
    <x v="631"/>
    <x v="0"/>
    <n v="16000000"/>
    <n v="4192440"/>
    <x v="534"/>
    <n v="105"/>
    <x v="2"/>
    <n v="-11807560"/>
    <s v="Loss"/>
    <x v="0"/>
    <s v="United States)"/>
  </r>
  <r>
    <x v="1363"/>
    <x v="0"/>
    <x v="3"/>
    <x v="8"/>
    <s v="August 19, 1988 (United States)"/>
    <n v="7.6"/>
    <n v="49000"/>
    <x v="510"/>
    <s v="Luc Besson"/>
    <x v="750"/>
    <x v="8"/>
    <n v="20500000"/>
    <n v="3975244"/>
    <x v="107"/>
    <n v="168"/>
    <x v="1"/>
    <n v="-16524756"/>
    <s v="Loss"/>
    <x v="0"/>
    <s v="United States)"/>
  </r>
  <r>
    <x v="1364"/>
    <x v="1"/>
    <x v="4"/>
    <x v="8"/>
    <s v="October 21, 1988 (United States)"/>
    <n v="6.5"/>
    <n v="8300"/>
    <x v="212"/>
    <s v="William C. Anderson"/>
    <x v="2"/>
    <x v="0"/>
    <n v="20500000"/>
    <n v="3966256"/>
    <x v="231"/>
    <n v="105"/>
    <x v="2"/>
    <n v="-16533744"/>
    <s v="Loss"/>
    <x v="0"/>
    <s v="United States)"/>
  </r>
  <r>
    <x v="1365"/>
    <x v="7"/>
    <x v="1"/>
    <x v="8"/>
    <s v="October 7, 1988 (United States)"/>
    <n v="5.7"/>
    <n v="994"/>
    <x v="728"/>
    <s v="Eric Roth"/>
    <x v="751"/>
    <x v="0"/>
    <n v="12000000"/>
    <n v="3965604"/>
    <x v="17"/>
    <n v="105"/>
    <x v="2"/>
    <n v="-8034396"/>
    <s v="Loss"/>
    <x v="0"/>
    <s v="United States)"/>
  </r>
  <r>
    <x v="1366"/>
    <x v="0"/>
    <x v="1"/>
    <x v="8"/>
    <s v="May 12, 1989 (United States)"/>
    <n v="5.4"/>
    <n v="21000"/>
    <x v="586"/>
    <s v="Julie Brown"/>
    <x v="752"/>
    <x v="1"/>
    <n v="10000000"/>
    <n v="3916303"/>
    <x v="202"/>
    <n v="100"/>
    <x v="2"/>
    <n v="-6083697"/>
    <s v="Loss"/>
    <x v="0"/>
    <s v="United States)"/>
  </r>
  <r>
    <x v="1367"/>
    <x v="7"/>
    <x v="1"/>
    <x v="8"/>
    <s v="October 28, 1988 (United States)"/>
    <n v="5.4"/>
    <n v="3000"/>
    <x v="729"/>
    <s v="Len Blum"/>
    <x v="753"/>
    <x v="0"/>
    <n v="20500000"/>
    <n v="3838793"/>
    <x v="7"/>
    <n v="82"/>
    <x v="2"/>
    <n v="-16661207"/>
    <s v="Loss"/>
    <x v="0"/>
    <s v="United States)"/>
  </r>
  <r>
    <x v="1368"/>
    <x v="7"/>
    <x v="1"/>
    <x v="8"/>
    <s v="April 29, 1988 (United States)"/>
    <n v="5.5"/>
    <n v="14000"/>
    <x v="730"/>
    <s v="David Twohy"/>
    <x v="754"/>
    <x v="0"/>
    <n v="4500000"/>
    <n v="3813293"/>
    <x v="237"/>
    <n v="86"/>
    <x v="2"/>
    <n v="-686707"/>
    <s v="Loss"/>
    <x v="0"/>
    <s v="United States)"/>
  </r>
  <r>
    <x v="1369"/>
    <x v="1"/>
    <x v="0"/>
    <x v="8"/>
    <s v="May 6, 1988 (United States)"/>
    <n v="6"/>
    <n v="7200"/>
    <x v="731"/>
    <s v="Terry Black"/>
    <x v="80"/>
    <x v="0"/>
    <n v="5000000"/>
    <n v="3588626"/>
    <x v="259"/>
    <n v="86"/>
    <x v="2"/>
    <n v="-1411374"/>
    <s v="Loss"/>
    <x v="0"/>
    <s v="United States)"/>
  </r>
  <r>
    <x v="1370"/>
    <x v="2"/>
    <x v="3"/>
    <x v="8"/>
    <s v="July 29, 1988 (United States)"/>
    <n v="5.9"/>
    <n v="4000"/>
    <x v="732"/>
    <s v="Astrid Lindgren"/>
    <x v="755"/>
    <x v="12"/>
    <n v="5000000"/>
    <n v="3569939"/>
    <x v="4"/>
    <n v="100"/>
    <x v="2"/>
    <n v="-1430061"/>
    <s v="Loss"/>
    <x v="0"/>
    <s v="United States)"/>
  </r>
  <r>
    <x v="1371"/>
    <x v="0"/>
    <x v="1"/>
    <x v="8"/>
    <s v="October 21, 1988 (United States)"/>
    <n v="7"/>
    <n v="3400"/>
    <x v="653"/>
    <s v="David Mamet"/>
    <x v="405"/>
    <x v="0"/>
    <n v="20500000"/>
    <n v="3527886"/>
    <x v="4"/>
    <n v="100"/>
    <x v="1"/>
    <n v="-16972114"/>
    <s v="Loss"/>
    <x v="0"/>
    <s v="United States)"/>
  </r>
  <r>
    <x v="1372"/>
    <x v="1"/>
    <x v="4"/>
    <x v="8"/>
    <s v="January 13, 1989 (United States)"/>
    <n v="7.3"/>
    <n v="13000"/>
    <x v="171"/>
    <s v="Stephen Singular"/>
    <x v="756"/>
    <x v="0"/>
    <n v="4000000"/>
    <n v="3468572"/>
    <x v="479"/>
    <n v="110"/>
    <x v="1"/>
    <n v="-531428"/>
    <s v="Loss"/>
    <x v="0"/>
    <s v="United States)"/>
  </r>
  <r>
    <x v="1373"/>
    <x v="1"/>
    <x v="2"/>
    <x v="8"/>
    <s v="December 21, 1989 (United States)"/>
    <n v="7.3"/>
    <n v="6400"/>
    <x v="733"/>
    <s v="Reine-Marie Paris"/>
    <x v="155"/>
    <x v="8"/>
    <n v="20500000"/>
    <n v="3331297"/>
    <x v="535"/>
    <n v="175"/>
    <x v="1"/>
    <n v="-17168703"/>
    <s v="Loss"/>
    <x v="0"/>
    <s v="United States)"/>
  </r>
  <r>
    <x v="1374"/>
    <x v="1"/>
    <x v="1"/>
    <x v="8"/>
    <s v="October 14, 1988 (United States)"/>
    <n v="6.2"/>
    <n v="14000"/>
    <x v="550"/>
    <s v="Joe Augustyn"/>
    <x v="757"/>
    <x v="0"/>
    <n v="1200000"/>
    <n v="3109904"/>
    <x v="536"/>
    <n v="90"/>
    <x v="2"/>
    <n v="1909904"/>
    <s v="Profit"/>
    <x v="0"/>
    <s v="United States)"/>
  </r>
  <r>
    <x v="1375"/>
    <x v="1"/>
    <x v="0"/>
    <x v="8"/>
    <s v="September 17, 1988 (United States)"/>
    <n v="5.5"/>
    <n v="2600"/>
    <x v="311"/>
    <s v="Rex Burns"/>
    <x v="187"/>
    <x v="0"/>
    <n v="20500000"/>
    <n v="3074681"/>
    <x v="239"/>
    <n v="91"/>
    <x v="2"/>
    <n v="-17425319"/>
    <s v="Loss"/>
    <x v="0"/>
    <s v="United States)"/>
  </r>
  <r>
    <x v="1376"/>
    <x v="1"/>
    <x v="1"/>
    <x v="8"/>
    <s v="May 19, 1989 (United States)"/>
    <n v="5.9"/>
    <n v="12000"/>
    <x v="221"/>
    <s v="Tom Holland"/>
    <x v="758"/>
    <x v="0"/>
    <n v="7500000"/>
    <n v="2983784"/>
    <x v="458"/>
    <n v="104"/>
    <x v="2"/>
    <n v="-4516216"/>
    <s v="Loss"/>
    <x v="0"/>
    <s v="United States)"/>
  </r>
  <r>
    <x v="1377"/>
    <x v="1"/>
    <x v="1"/>
    <x v="8"/>
    <s v="March 24, 1989 (United States)"/>
    <n v="5.0999999999999996"/>
    <n v="4900"/>
    <x v="734"/>
    <s v="Rhet Topham"/>
    <x v="477"/>
    <x v="0"/>
    <n v="20500000"/>
    <n v="2955917"/>
    <x v="385"/>
    <n v="92"/>
    <x v="2"/>
    <n v="-17544083"/>
    <s v="Loss"/>
    <x v="0"/>
    <s v="United States)"/>
  </r>
  <r>
    <x v="1378"/>
    <x v="7"/>
    <x v="6"/>
    <x v="8"/>
    <s v="September 9, 1988 (United States)"/>
    <n v="7.7"/>
    <n v="15000"/>
    <x v="82"/>
    <s v="Naomi Foner"/>
    <x v="745"/>
    <x v="0"/>
    <n v="7000000"/>
    <n v="2847941"/>
    <x v="215"/>
    <n v="116"/>
    <x v="1"/>
    <n v="-4152059"/>
    <s v="Loss"/>
    <x v="0"/>
    <s v="United States)"/>
  </r>
  <r>
    <x v="1379"/>
    <x v="0"/>
    <x v="1"/>
    <x v="8"/>
    <s v="April 8, 1988 (United States)"/>
    <n v="5.7"/>
    <n v="4400"/>
    <x v="735"/>
    <s v="Josh Goldstein"/>
    <x v="759"/>
    <x v="0"/>
    <n v="20500000"/>
    <n v="2567099"/>
    <x v="488"/>
    <n v="93"/>
    <x v="2"/>
    <n v="-17932901"/>
    <s v="Loss"/>
    <x v="0"/>
    <s v="United States)"/>
  </r>
  <r>
    <x v="1380"/>
    <x v="1"/>
    <x v="10"/>
    <x v="8"/>
    <s v="July 16, 1988 (Japan)"/>
    <n v="8"/>
    <n v="171000"/>
    <x v="736"/>
    <s v="Katsuhiro Ã”tomo"/>
    <x v="760"/>
    <x v="24"/>
    <n v="20500000"/>
    <n v="2562351"/>
    <x v="537"/>
    <n v="124"/>
    <x v="1"/>
    <n v="-17937649"/>
    <s v="Loss"/>
    <x v="0"/>
    <s v="Japan)"/>
  </r>
  <r>
    <x v="1381"/>
    <x v="1"/>
    <x v="6"/>
    <x v="8"/>
    <s v="September 23, 1988 (United States)"/>
    <n v="5.5"/>
    <n v="997"/>
    <x v="737"/>
    <s v="Spencer Eastman"/>
    <x v="202"/>
    <x v="0"/>
    <n v="20500000"/>
    <n v="2432536"/>
    <x v="297"/>
    <n v="108"/>
    <x v="2"/>
    <n v="-18067464"/>
    <s v="Loss"/>
    <x v="0"/>
    <s v="United States)"/>
  </r>
  <r>
    <x v="1382"/>
    <x v="7"/>
    <x v="4"/>
    <x v="8"/>
    <s v="May 1989 (United States)"/>
    <n v="7.3"/>
    <n v="3100"/>
    <x v="738"/>
    <s v="Claire Denis"/>
    <x v="761"/>
    <x v="8"/>
    <n v="20500000"/>
    <n v="2319801"/>
    <x v="538"/>
    <n v="105"/>
    <x v="1"/>
    <n v="-18180199"/>
    <s v="Loss"/>
    <x v="0"/>
    <s v="United States)"/>
  </r>
  <r>
    <x v="1383"/>
    <x v="1"/>
    <x v="2"/>
    <x v="8"/>
    <s v="September 30, 1988 (United States)"/>
    <n v="7.2"/>
    <n v="12000"/>
    <x v="24"/>
    <s v="Joel Oliansky"/>
    <x v="762"/>
    <x v="0"/>
    <n v="9000000"/>
    <n v="2181286"/>
    <x v="6"/>
    <n v="161"/>
    <x v="1"/>
    <n v="-6818714"/>
    <s v="Loss"/>
    <x v="0"/>
    <s v="United States)"/>
  </r>
  <r>
    <x v="1384"/>
    <x v="3"/>
    <x v="6"/>
    <x v="8"/>
    <s v="October 7, 1988 (United States)"/>
    <n v="8"/>
    <n v="8800"/>
    <x v="739"/>
    <s v="Mira Nair"/>
    <x v="763"/>
    <x v="0"/>
    <n v="20500000"/>
    <n v="2080758"/>
    <x v="539"/>
    <n v="113"/>
    <x v="1"/>
    <n v="-18419242"/>
    <s v="Loss"/>
    <x v="0"/>
    <s v="United States)"/>
  </r>
  <r>
    <x v="1385"/>
    <x v="1"/>
    <x v="6"/>
    <x v="8"/>
    <s v="March 11, 1988 (United States)"/>
    <n v="6.4"/>
    <n v="4800"/>
    <x v="740"/>
    <s v="James Ellroy"/>
    <x v="299"/>
    <x v="0"/>
    <n v="3000000"/>
    <n v="1984315"/>
    <x v="185"/>
    <n v="110"/>
    <x v="2"/>
    <n v="-1015685"/>
    <s v="Loss"/>
    <x v="0"/>
    <s v="United States)"/>
  </r>
  <r>
    <x v="1386"/>
    <x v="7"/>
    <x v="4"/>
    <x v="8"/>
    <s v="April 22, 1988 (United States)"/>
    <n v="6.4"/>
    <n v="1900"/>
    <x v="741"/>
    <s v="Jarre Fees"/>
    <x v="764"/>
    <x v="0"/>
    <n v="8000000"/>
    <n v="1893139"/>
    <x v="5"/>
    <n v="91"/>
    <x v="2"/>
    <n v="-6106861"/>
    <s v="Loss"/>
    <x v="0"/>
    <s v="United States)"/>
  </r>
  <r>
    <x v="1387"/>
    <x v="0"/>
    <x v="3"/>
    <x v="8"/>
    <s v="August 5, 1988 (United States)"/>
    <n v="5.7"/>
    <n v="3900"/>
    <x v="742"/>
    <s v="Deborah Blum"/>
    <x v="765"/>
    <x v="0"/>
    <n v="18000000"/>
    <n v="1883811"/>
    <x v="540"/>
    <n v="99"/>
    <x v="2"/>
    <n v="-16116189"/>
    <s v="Loss"/>
    <x v="0"/>
    <s v="United States)"/>
  </r>
  <r>
    <x v="1388"/>
    <x v="1"/>
    <x v="4"/>
    <x v="8"/>
    <s v="October 14, 1988 (United States)"/>
    <n v="5.4"/>
    <n v="1500"/>
    <x v="743"/>
    <s v="Tom Ropelewski"/>
    <x v="766"/>
    <x v="7"/>
    <n v="6000000"/>
    <n v="1869148"/>
    <x v="231"/>
    <n v="101"/>
    <x v="2"/>
    <n v="-4130852"/>
    <s v="Loss"/>
    <x v="0"/>
    <s v="United States)"/>
  </r>
  <r>
    <x v="1389"/>
    <x v="1"/>
    <x v="6"/>
    <x v="8"/>
    <s v="May 1988 (United States)"/>
    <n v="6.2"/>
    <n v="3800"/>
    <x v="744"/>
    <s v="Mike Figgis"/>
    <x v="620"/>
    <x v="1"/>
    <n v="4000000"/>
    <n v="1791328"/>
    <x v="185"/>
    <n v="93"/>
    <x v="2"/>
    <n v="-2208672"/>
    <s v="Loss"/>
    <x v="0"/>
    <s v="United States)"/>
  </r>
  <r>
    <x v="1390"/>
    <x v="0"/>
    <x v="4"/>
    <x v="8"/>
    <s v="March 18, 1988 (United States)"/>
    <n v="6"/>
    <n v="5100"/>
    <x v="213"/>
    <s v="John Hill"/>
    <x v="707"/>
    <x v="0"/>
    <n v="15000000"/>
    <n v="1733070"/>
    <x v="4"/>
    <n v="98"/>
    <x v="2"/>
    <n v="-13266930"/>
    <s v="Loss"/>
    <x v="0"/>
    <s v="United States)"/>
  </r>
  <r>
    <x v="1391"/>
    <x v="7"/>
    <x v="7"/>
    <x v="8"/>
    <s v="April 22, 1988 (United States)"/>
    <n v="6.7"/>
    <n v="6400"/>
    <x v="745"/>
    <s v="Frank LaLoggia"/>
    <x v="767"/>
    <x v="0"/>
    <n v="4700000"/>
    <n v="1705139"/>
    <x v="541"/>
    <n v="113"/>
    <x v="2"/>
    <n v="-2994861"/>
    <s v="Loss"/>
    <x v="0"/>
    <s v="United States)"/>
  </r>
  <r>
    <x v="1392"/>
    <x v="0"/>
    <x v="4"/>
    <x v="8"/>
    <s v="November 18, 1988 (United States)"/>
    <n v="7.3"/>
    <n v="13000"/>
    <x v="58"/>
    <s v="Woody Allen"/>
    <x v="768"/>
    <x v="0"/>
    <n v="10000000"/>
    <n v="1562749"/>
    <x v="36"/>
    <n v="81"/>
    <x v="1"/>
    <n v="-8437251"/>
    <s v="Loss"/>
    <x v="0"/>
    <s v="United States)"/>
  </r>
  <r>
    <x v="1393"/>
    <x v="0"/>
    <x v="4"/>
    <x v="8"/>
    <s v="June 24, 1988 (United States)"/>
    <n v="6.6"/>
    <n v="1900"/>
    <x v="746"/>
    <s v="Evelyn Waugh"/>
    <x v="661"/>
    <x v="1"/>
    <n v="20500000"/>
    <n v="1560700"/>
    <x v="542"/>
    <n v="118"/>
    <x v="2"/>
    <n v="-18939300"/>
    <s v="Loss"/>
    <x v="0"/>
    <s v="United States)"/>
  </r>
  <r>
    <x v="1394"/>
    <x v="1"/>
    <x v="4"/>
    <x v="8"/>
    <s v="April 29, 1988 (United States)"/>
    <n v="5.0999999999999996"/>
    <n v="5200"/>
    <x v="747"/>
    <s v="Zalman King"/>
    <x v="769"/>
    <x v="0"/>
    <n v="20500000"/>
    <n v="1547397"/>
    <x v="543"/>
    <n v="104"/>
    <x v="2"/>
    <n v="-18952603"/>
    <s v="Loss"/>
    <x v="0"/>
    <s v="United States)"/>
  </r>
  <r>
    <x v="1395"/>
    <x v="7"/>
    <x v="4"/>
    <x v="8"/>
    <s v="August 1988 (United States)"/>
    <n v="6.8"/>
    <n v="1200"/>
    <x v="748"/>
    <s v="James Dearden"/>
    <x v="169"/>
    <x v="1"/>
    <n v="20500000"/>
    <n v="1451857"/>
    <x v="544"/>
    <n v="104"/>
    <x v="2"/>
    <n v="-19048143"/>
    <s v="Loss"/>
    <x v="0"/>
    <s v="United States)"/>
  </r>
  <r>
    <x v="1396"/>
    <x v="1"/>
    <x v="4"/>
    <x v="8"/>
    <s v="October 1988 (United States)"/>
    <n v="5.4"/>
    <n v="1600"/>
    <x v="725"/>
    <s v="Andrew Deutsch"/>
    <x v="770"/>
    <x v="0"/>
    <n v="20500000"/>
    <n v="1348771"/>
    <x v="520"/>
    <n v="97"/>
    <x v="2"/>
    <n v="-19151229"/>
    <s v="Loss"/>
    <x v="0"/>
    <s v="United States)"/>
  </r>
  <r>
    <x v="1397"/>
    <x v="1"/>
    <x v="4"/>
    <x v="8"/>
    <s v="September 15, 1989 (United Kingdom)"/>
    <n v="7"/>
    <n v="3700"/>
    <x v="749"/>
    <s v="Martin Donovan"/>
    <x v="771"/>
    <x v="1"/>
    <n v="4000000"/>
    <n v="1267578"/>
    <x v="545"/>
    <n v="124"/>
    <x v="1"/>
    <n v="-2732422"/>
    <s v="Loss"/>
    <x v="0"/>
    <s v="United Kingdom)"/>
  </r>
  <r>
    <x v="1398"/>
    <x v="1"/>
    <x v="2"/>
    <x v="8"/>
    <s v="September 23, 1988 (United States)"/>
    <n v="6.3"/>
    <n v="1700"/>
    <x v="27"/>
    <s v="Patricia Hearst"/>
    <x v="772"/>
    <x v="1"/>
    <n v="20500000"/>
    <n v="1223326"/>
    <x v="185"/>
    <n v="108"/>
    <x v="2"/>
    <n v="-19276674"/>
    <s v="Loss"/>
    <x v="0"/>
    <s v="United States)"/>
  </r>
  <r>
    <x v="1399"/>
    <x v="0"/>
    <x v="1"/>
    <x v="8"/>
    <s v="May 25, 1989 (Italy)"/>
    <n v="7.4"/>
    <n v="4800"/>
    <x v="750"/>
    <s v="Mike Leigh"/>
    <x v="773"/>
    <x v="1"/>
    <n v="20500000"/>
    <n v="1192322"/>
    <x v="546"/>
    <n v="108"/>
    <x v="1"/>
    <n v="-19307678"/>
    <s v="Loss"/>
    <x v="0"/>
    <s v="Italy)"/>
  </r>
  <r>
    <x v="1400"/>
    <x v="1"/>
    <x v="1"/>
    <x v="8"/>
    <s v="October 21, 1988 (United States)"/>
    <n v="5.9"/>
    <n v="10000"/>
    <x v="41"/>
    <s v="Ken Russell"/>
    <x v="774"/>
    <x v="1"/>
    <n v="2500000"/>
    <n v="1189315"/>
    <x v="547"/>
    <n v="93"/>
    <x v="2"/>
    <n v="-1310685"/>
    <s v="Loss"/>
    <x v="0"/>
    <s v="United States)"/>
  </r>
  <r>
    <x v="1401"/>
    <x v="1"/>
    <x v="1"/>
    <x v="8"/>
    <s v="March 31, 1989 (United States)"/>
    <n v="7.2"/>
    <n v="92000"/>
    <x v="751"/>
    <s v="Daniel Waters"/>
    <x v="775"/>
    <x v="0"/>
    <n v="3000000"/>
    <n v="1163969"/>
    <x v="259"/>
    <n v="103"/>
    <x v="1"/>
    <n v="-1836031"/>
    <s v="Loss"/>
    <x v="0"/>
    <s v="United States)"/>
  </r>
  <r>
    <x v="1402"/>
    <x v="1"/>
    <x v="0"/>
    <x v="8"/>
    <s v="May 19, 1989 (United States)"/>
    <n v="7"/>
    <n v="9800"/>
    <x v="616"/>
    <s v="Steve De Jarnatt"/>
    <x v="448"/>
    <x v="0"/>
    <n v="3700000"/>
    <n v="1145404"/>
    <x v="252"/>
    <n v="87"/>
    <x v="1"/>
    <n v="-2554596"/>
    <s v="Loss"/>
    <x v="0"/>
    <s v="United States)"/>
  </r>
  <r>
    <x v="1403"/>
    <x v="0"/>
    <x v="6"/>
    <x v="8"/>
    <s v="April 27, 1988 (France)"/>
    <n v="6.2"/>
    <n v="4200"/>
    <x v="217"/>
    <s v="Agatha Christie"/>
    <x v="207"/>
    <x v="0"/>
    <n v="6000000"/>
    <n v="960040"/>
    <x v="131"/>
    <n v="102"/>
    <x v="2"/>
    <n v="-5039960"/>
    <s v="Loss"/>
    <x v="0"/>
    <s v="France)"/>
  </r>
  <r>
    <x v="1404"/>
    <x v="1"/>
    <x v="0"/>
    <x v="8"/>
    <s v="December 2, 1988 (United States)"/>
    <n v="5.4"/>
    <n v="4000"/>
    <x v="752"/>
    <s v="Dean R. Koontz"/>
    <x v="547"/>
    <x v="7"/>
    <n v="20500000"/>
    <n v="940173"/>
    <x v="548"/>
    <n v="91"/>
    <x v="2"/>
    <n v="-19559827"/>
    <s v="Loss"/>
    <x v="0"/>
    <s v="United States)"/>
  </r>
  <r>
    <x v="1405"/>
    <x v="1"/>
    <x v="1"/>
    <x v="8"/>
    <s v="June 17, 1988 (United States)"/>
    <n v="6.2"/>
    <n v="12000"/>
    <x v="753"/>
    <s v="Anthony Hickox"/>
    <x v="319"/>
    <x v="0"/>
    <n v="3000000"/>
    <n v="808114"/>
    <x v="549"/>
    <n v="95"/>
    <x v="2"/>
    <n v="-2191886"/>
    <s v="Loss"/>
    <x v="0"/>
    <s v="United States)"/>
  </r>
  <r>
    <x v="1406"/>
    <x v="7"/>
    <x v="4"/>
    <x v="8"/>
    <s v="November 16, 1988 (France)"/>
    <n v="7.4"/>
    <n v="3900"/>
    <x v="754"/>
    <s v="Terence Davies"/>
    <x v="776"/>
    <x v="1"/>
    <n v="20500000"/>
    <n v="771745"/>
    <x v="550"/>
    <n v="84"/>
    <x v="1"/>
    <n v="-19728255"/>
    <s v="Loss"/>
    <x v="0"/>
    <s v="France)"/>
  </r>
  <r>
    <x v="1407"/>
    <x v="1"/>
    <x v="4"/>
    <x v="8"/>
    <s v="September 29, 1989 (United States)"/>
    <n v="5.4"/>
    <n v="613"/>
    <x v="755"/>
    <s v="Richard Adams"/>
    <x v="777"/>
    <x v="1"/>
    <n v="20500000"/>
    <n v="747013"/>
    <x v="551"/>
    <n v="119"/>
    <x v="2"/>
    <n v="-19752987"/>
    <s v="Loss"/>
    <x v="0"/>
    <s v="United States)"/>
  </r>
  <r>
    <x v="1408"/>
    <x v="1"/>
    <x v="1"/>
    <x v="8"/>
    <s v="June 16, 1989 (Italy)"/>
    <n v="6"/>
    <n v="15000"/>
    <x v="756"/>
    <s v="Joseph Minion"/>
    <x v="270"/>
    <x v="0"/>
    <n v="2000000"/>
    <n v="725131"/>
    <x v="252"/>
    <n v="103"/>
    <x v="2"/>
    <n v="-1274869"/>
    <s v="Loss"/>
    <x v="0"/>
    <s v="Italy)"/>
  </r>
  <r>
    <x v="1409"/>
    <x v="1"/>
    <x v="1"/>
    <x v="8"/>
    <s v="March 4, 1988 (United States)"/>
    <n v="4.3"/>
    <n v="1800"/>
    <x v="757"/>
    <s v="R.J. Stewart"/>
    <x v="753"/>
    <x v="0"/>
    <n v="20500000"/>
    <n v="717376"/>
    <x v="467"/>
    <n v="100"/>
    <x v="2"/>
    <n v="-19782624"/>
    <s v="Loss"/>
    <x v="0"/>
    <s v="United States)"/>
  </r>
  <r>
    <x v="1410"/>
    <x v="1"/>
    <x v="0"/>
    <x v="8"/>
    <s v="May 13, 1988 (United States)"/>
    <n v="6"/>
    <n v="15000"/>
    <x v="758"/>
    <s v="Larry Cohen"/>
    <x v="190"/>
    <x v="0"/>
    <n v="1100000"/>
    <n v="671382"/>
    <x v="521"/>
    <n v="85"/>
    <x v="2"/>
    <n v="-428618"/>
    <s v="Loss"/>
    <x v="0"/>
    <s v="United States)"/>
  </r>
  <r>
    <x v="1411"/>
    <x v="1"/>
    <x v="4"/>
    <x v="8"/>
    <s v="September 23, 1988 (United States)"/>
    <n v="5.8"/>
    <n v="2200"/>
    <x v="759"/>
    <s v="Tracy TormÃ©"/>
    <x v="778"/>
    <x v="0"/>
    <n v="6000000"/>
    <n v="657446"/>
    <x v="17"/>
    <n v="99"/>
    <x v="2"/>
    <n v="-5342554"/>
    <s v="Loss"/>
    <x v="0"/>
    <s v="United States)"/>
  </r>
  <r>
    <x v="1412"/>
    <x v="1"/>
    <x v="1"/>
    <x v="8"/>
    <s v="November 23, 1988 (United States)"/>
    <n v="5.9"/>
    <n v="3600"/>
    <x v="760"/>
    <s v="Colin Shindler"/>
    <x v="779"/>
    <x v="1"/>
    <n v="20500000"/>
    <n v="540000"/>
    <x v="552"/>
    <n v="102"/>
    <x v="2"/>
    <n v="-19960000"/>
    <s v="Loss"/>
    <x v="0"/>
    <s v="United States)"/>
  </r>
  <r>
    <x v="1413"/>
    <x v="1"/>
    <x v="4"/>
    <x v="8"/>
    <s v="July 12, 1988 (United States)"/>
    <n v="5.9"/>
    <n v="2000"/>
    <x v="346"/>
    <s v="Dennis Potter"/>
    <x v="780"/>
    <x v="1"/>
    <n v="5000000"/>
    <n v="429028"/>
    <x v="62"/>
    <n v="90"/>
    <x v="2"/>
    <n v="-4570972"/>
    <s v="Loss"/>
    <x v="0"/>
    <s v="United States)"/>
  </r>
  <r>
    <x v="1414"/>
    <x v="1"/>
    <x v="1"/>
    <x v="8"/>
    <s v="June 1991 (United States)"/>
    <n v="7.2"/>
    <n v="8300"/>
    <x v="622"/>
    <s v="Peter Greenaway"/>
    <x v="781"/>
    <x v="1"/>
    <n v="20500000"/>
    <n v="424773"/>
    <x v="349"/>
    <n v="118"/>
    <x v="1"/>
    <n v="-20075227"/>
    <s v="Loss"/>
    <x v="0"/>
    <s v="United States)"/>
  </r>
  <r>
    <x v="1415"/>
    <x v="1"/>
    <x v="1"/>
    <x v="8"/>
    <s v="September 9, 1988 (United States)"/>
    <n v="5.8"/>
    <n v="3100"/>
    <x v="679"/>
    <s v="Rupert Walters"/>
    <x v="616"/>
    <x v="1"/>
    <n v="20500000"/>
    <n v="401421"/>
    <x v="17"/>
    <n v="94"/>
    <x v="2"/>
    <n v="-20098579"/>
    <s v="Loss"/>
    <x v="0"/>
    <s v="United States)"/>
  </r>
  <r>
    <x v="1416"/>
    <x v="7"/>
    <x v="1"/>
    <x v="8"/>
    <s v="July 13, 1988 (United States)"/>
    <n v="5.4"/>
    <n v="688"/>
    <x v="563"/>
    <s v="Richard Christian Matheson"/>
    <x v="782"/>
    <x v="0"/>
    <n v="20500000"/>
    <n v="344375"/>
    <x v="32"/>
    <n v="81"/>
    <x v="2"/>
    <n v="-20155625"/>
    <s v="Loss"/>
    <x v="0"/>
    <s v="United States)"/>
  </r>
  <r>
    <x v="1417"/>
    <x v="1"/>
    <x v="1"/>
    <x v="8"/>
    <s v="October 21, 1988 (United States)"/>
    <n v="5.7"/>
    <n v="3900"/>
    <x v="761"/>
    <s v="Bill Fishman"/>
    <x v="439"/>
    <x v="0"/>
    <n v="3000000"/>
    <n v="343786"/>
    <x v="515"/>
    <n v="93"/>
    <x v="2"/>
    <n v="-2656214"/>
    <s v="Loss"/>
    <x v="0"/>
    <s v="United States)"/>
  </r>
  <r>
    <x v="1418"/>
    <x v="1"/>
    <x v="4"/>
    <x v="8"/>
    <s v="November 18, 1988 (United States)"/>
    <n v="6.7"/>
    <n v="2100"/>
    <x v="762"/>
    <s v="Robert Cormier"/>
    <x v="783"/>
    <x v="0"/>
    <n v="20500000"/>
    <n v="303624"/>
    <x v="553"/>
    <n v="100"/>
    <x v="2"/>
    <n v="-20196376"/>
    <s v="Loss"/>
    <x v="0"/>
    <s v="United States)"/>
  </r>
  <r>
    <x v="1419"/>
    <x v="0"/>
    <x v="1"/>
    <x v="8"/>
    <s v="May 13, 1988 (United States)"/>
    <n v="4.2"/>
    <n v="949"/>
    <x v="437"/>
    <s v="Michael Kaplan"/>
    <x v="359"/>
    <x v="0"/>
    <n v="13000000"/>
    <n v="259019"/>
    <x v="554"/>
    <n v="102"/>
    <x v="2"/>
    <n v="-12740981"/>
    <s v="Loss"/>
    <x v="0"/>
    <s v="United States)"/>
  </r>
  <r>
    <x v="1420"/>
    <x v="7"/>
    <x v="4"/>
    <x v="8"/>
    <s v="February 17, 1989 (United States)"/>
    <n v="6.7"/>
    <n v="5500"/>
    <x v="763"/>
    <s v="Catherine Storr"/>
    <x v="784"/>
    <x v="1"/>
    <n v="20500000"/>
    <n v="241278"/>
    <x v="342"/>
    <n v="92"/>
    <x v="2"/>
    <n v="-20258722"/>
    <s v="Loss"/>
    <x v="0"/>
    <s v="United States)"/>
  </r>
  <r>
    <x v="1421"/>
    <x v="1"/>
    <x v="0"/>
    <x v="8"/>
    <s v="September 16, 1988 (United States)"/>
    <n v="5.7"/>
    <n v="1300"/>
    <x v="764"/>
    <s v="Chris Gerolmo"/>
    <x v="25"/>
    <x v="0"/>
    <n v="20500000"/>
    <n v="188964"/>
    <x v="555"/>
    <n v="108"/>
    <x v="2"/>
    <n v="-20311036"/>
    <s v="Loss"/>
    <x v="0"/>
    <s v="United States)"/>
  </r>
  <r>
    <x v="1422"/>
    <x v="0"/>
    <x v="4"/>
    <x v="8"/>
    <s v="September 2, 1988 (United States)"/>
    <n v="6.6"/>
    <n v="1800"/>
    <x v="76"/>
    <s v="Amos Poe"/>
    <x v="288"/>
    <x v="0"/>
    <n v="3000000"/>
    <n v="187349"/>
    <x v="4"/>
    <n v="99"/>
    <x v="2"/>
    <n v="-2812651"/>
    <s v="Loss"/>
    <x v="0"/>
    <s v="United States)"/>
  </r>
  <r>
    <x v="1423"/>
    <x v="1"/>
    <x v="3"/>
    <x v="8"/>
    <s v="September 7, 1988 (France)"/>
    <n v="7.3"/>
    <n v="9100"/>
    <x v="516"/>
    <s v="William Mastrosimone"/>
    <x v="785"/>
    <x v="0"/>
    <n v="8000000"/>
    <n v="161004"/>
    <x v="277"/>
    <n v="111"/>
    <x v="1"/>
    <n v="-7838996"/>
    <s v="Loss"/>
    <x v="0"/>
    <s v="France)"/>
  </r>
  <r>
    <x v="1424"/>
    <x v="1"/>
    <x v="0"/>
    <x v="8"/>
    <s v="February 26, 1988 (United States)"/>
    <n v="5.5"/>
    <n v="1600"/>
    <x v="765"/>
    <s v="David Ambrose"/>
    <x v="786"/>
    <x v="1"/>
    <n v="20500000"/>
    <n v="159969"/>
    <x v="556"/>
    <n v="96"/>
    <x v="2"/>
    <n v="-20340031"/>
    <s v="Loss"/>
    <x v="0"/>
    <s v="United States)"/>
  </r>
  <r>
    <x v="1425"/>
    <x v="7"/>
    <x v="5"/>
    <x v="8"/>
    <s v="March 4, 1988 (United States)"/>
    <n v="5.4"/>
    <n v="2300"/>
    <x v="766"/>
    <s v="Paul Golding"/>
    <x v="787"/>
    <x v="0"/>
    <n v="6000000"/>
    <n v="40397"/>
    <x v="129"/>
    <n v="91"/>
    <x v="2"/>
    <n v="-5959603"/>
    <s v="Loss"/>
    <x v="0"/>
    <s v="United States)"/>
  </r>
  <r>
    <x v="1426"/>
    <x v="3"/>
    <x v="6"/>
    <x v="8"/>
    <s v="May 2, 2008 (United States)"/>
    <n v="7"/>
    <n v="9000"/>
    <x v="767"/>
    <s v="Jeffrey Lau"/>
    <x v="788"/>
    <x v="13"/>
    <n v="20500000"/>
    <n v="13133"/>
    <x v="557"/>
    <n v="102"/>
    <x v="1"/>
    <n v="-20486867"/>
    <s v="Loss"/>
    <x v="0"/>
    <s v="United States)"/>
  </r>
  <r>
    <x v="1427"/>
    <x v="7"/>
    <x v="0"/>
    <x v="9"/>
    <s v="May 24, 1989 (United States)"/>
    <n v="8.1999999999999993"/>
    <n v="707000"/>
    <x v="90"/>
    <s v="Jeffrey Boam"/>
    <x v="86"/>
    <x v="0"/>
    <n v="48000000"/>
    <n v="474171806"/>
    <x v="5"/>
    <n v="127"/>
    <x v="1"/>
    <n v="426171806"/>
    <s v="Profit"/>
    <x v="0"/>
    <s v="United States)"/>
  </r>
  <r>
    <x v="1428"/>
    <x v="7"/>
    <x v="0"/>
    <x v="9"/>
    <s v="June 23, 1989 (United States)"/>
    <n v="7.5"/>
    <n v="346000"/>
    <x v="438"/>
    <s v="Bob Kane"/>
    <x v="242"/>
    <x v="0"/>
    <n v="35000000"/>
    <n v="411508343"/>
    <x v="7"/>
    <n v="126"/>
    <x v="1"/>
    <n v="376508343"/>
    <s v="Profit"/>
    <x v="0"/>
    <s v="United States)"/>
  </r>
  <r>
    <x v="1429"/>
    <x v="0"/>
    <x v="3"/>
    <x v="9"/>
    <s v="November 22, 1989 (United States)"/>
    <n v="7.8"/>
    <n v="494000"/>
    <x v="352"/>
    <s v="Robert Zemeckis"/>
    <x v="403"/>
    <x v="0"/>
    <n v="40000000"/>
    <n v="332500002"/>
    <x v="1"/>
    <n v="108"/>
    <x v="1"/>
    <n v="292500002"/>
    <s v="Profit"/>
    <x v="0"/>
    <s v="United States)"/>
  </r>
  <r>
    <x v="1430"/>
    <x v="7"/>
    <x v="1"/>
    <x v="9"/>
    <s v="October 13, 1989 (United States)"/>
    <n v="5.9"/>
    <n v="78000"/>
    <x v="203"/>
    <s v="Amy Heckerling"/>
    <x v="14"/>
    <x v="0"/>
    <n v="7500000"/>
    <n v="296999813"/>
    <x v="231"/>
    <n v="93"/>
    <x v="2"/>
    <n v="289499813"/>
    <s v="Profit"/>
    <x v="0"/>
    <s v="United States)"/>
  </r>
  <r>
    <x v="1431"/>
    <x v="0"/>
    <x v="1"/>
    <x v="9"/>
    <s v="June 9, 1989 (United States)"/>
    <n v="8.1"/>
    <n v="442000"/>
    <x v="162"/>
    <s v="Tom Schulman"/>
    <x v="12"/>
    <x v="0"/>
    <n v="16400000"/>
    <n v="235860116"/>
    <x v="229"/>
    <n v="128"/>
    <x v="1"/>
    <n v="219460116"/>
    <s v="Profit"/>
    <x v="0"/>
    <s v="United States)"/>
  </r>
  <r>
    <x v="1432"/>
    <x v="1"/>
    <x v="0"/>
    <x v="9"/>
    <s v="July 7, 1989 (United States)"/>
    <n v="7.2"/>
    <n v="166000"/>
    <x v="194"/>
    <s v="Jeffrey Boam"/>
    <x v="108"/>
    <x v="0"/>
    <n v="28000000"/>
    <n v="227853986"/>
    <x v="7"/>
    <n v="114"/>
    <x v="1"/>
    <n v="199853986"/>
    <s v="Profit"/>
    <x v="0"/>
    <s v="United States)"/>
  </r>
  <r>
    <x v="1433"/>
    <x v="0"/>
    <x v="3"/>
    <x v="9"/>
    <s v="June 23, 1989 (United States)"/>
    <n v="6.4"/>
    <n v="146000"/>
    <x v="768"/>
    <s v="Stuart Gordon"/>
    <x v="517"/>
    <x v="0"/>
    <n v="18000000"/>
    <n v="222724172"/>
    <x v="167"/>
    <n v="93"/>
    <x v="2"/>
    <n v="204724172"/>
    <s v="Profit"/>
    <x v="0"/>
    <s v="United States)"/>
  </r>
  <r>
    <x v="1434"/>
    <x v="0"/>
    <x v="0"/>
    <x v="9"/>
    <s v="June 16, 1989 (United States)"/>
    <n v="6.6"/>
    <n v="187000"/>
    <x v="94"/>
    <s v="Dan Aykroyd"/>
    <x v="89"/>
    <x v="0"/>
    <n v="37000000"/>
    <n v="215394738"/>
    <x v="4"/>
    <n v="108"/>
    <x v="2"/>
    <n v="178394738"/>
    <s v="Profit"/>
    <x v="0"/>
    <s v="United States)"/>
  </r>
  <r>
    <x v="1435"/>
    <x v="2"/>
    <x v="10"/>
    <x v="9"/>
    <s v="November 17, 1989 (United States)"/>
    <n v="7.6"/>
    <n v="244000"/>
    <x v="769"/>
    <s v="John Musker"/>
    <x v="789"/>
    <x v="0"/>
    <n v="40000000"/>
    <n v="211343479"/>
    <x v="167"/>
    <n v="83"/>
    <x v="1"/>
    <n v="171343479"/>
    <s v="Profit"/>
    <x v="0"/>
    <s v="United States)"/>
  </r>
  <r>
    <x v="1436"/>
    <x v="1"/>
    <x v="2"/>
    <x v="9"/>
    <s v="January 5, 1990 (United States)"/>
    <n v="7.2"/>
    <n v="101000"/>
    <x v="171"/>
    <s v="Ron Kovic"/>
    <x v="243"/>
    <x v="0"/>
    <n v="14000000"/>
    <n v="161001698"/>
    <x v="558"/>
    <n v="145"/>
    <x v="1"/>
    <n v="147001698"/>
    <s v="Profit"/>
    <x v="0"/>
    <s v="United States)"/>
  </r>
  <r>
    <x v="1437"/>
    <x v="1"/>
    <x v="1"/>
    <x v="9"/>
    <s v="December 8, 1989 (United States)"/>
    <n v="6.8"/>
    <n v="50000"/>
    <x v="607"/>
    <s v="Warren Adler"/>
    <x v="290"/>
    <x v="0"/>
    <n v="26000000"/>
    <n v="160188546"/>
    <x v="10"/>
    <n v="116"/>
    <x v="2"/>
    <n v="134188546"/>
    <s v="Profit"/>
    <x v="0"/>
    <s v="United States)"/>
  </r>
  <r>
    <x v="1438"/>
    <x v="7"/>
    <x v="0"/>
    <x v="9"/>
    <s v="July 14, 1989 (United States)"/>
    <n v="6.6"/>
    <n v="97000"/>
    <x v="97"/>
    <s v="Michael G. Wilson"/>
    <x v="504"/>
    <x v="1"/>
    <n v="32000000"/>
    <n v="156167015"/>
    <x v="559"/>
    <n v="133"/>
    <x v="2"/>
    <n v="124167015"/>
    <s v="Profit"/>
    <x v="0"/>
    <s v="United States)"/>
  </r>
  <r>
    <x v="1439"/>
    <x v="0"/>
    <x v="4"/>
    <x v="9"/>
    <s v="January 26, 1990 (United States)"/>
    <n v="7.4"/>
    <n v="102000"/>
    <x v="32"/>
    <s v="Alfred Uhry"/>
    <x v="790"/>
    <x v="0"/>
    <n v="7500000"/>
    <n v="145793296"/>
    <x v="560"/>
    <n v="99"/>
    <x v="1"/>
    <n v="138293296"/>
    <s v="Profit"/>
    <x v="0"/>
    <s v="United States)"/>
  </r>
  <r>
    <x v="1440"/>
    <x v="1"/>
    <x v="0"/>
    <x v="9"/>
    <s v="September 22, 1989 (United States)"/>
    <n v="6.6"/>
    <n v="51000"/>
    <x v="195"/>
    <s v="Craig Bolotin"/>
    <x v="290"/>
    <x v="0"/>
    <n v="30000000"/>
    <n v="134212055"/>
    <x v="5"/>
    <n v="125"/>
    <x v="2"/>
    <n v="104212055"/>
    <s v="Profit"/>
    <x v="0"/>
    <s v="United States)"/>
  </r>
  <r>
    <x v="1441"/>
    <x v="7"/>
    <x v="1"/>
    <x v="9"/>
    <s v="August 2, 1989 (United States)"/>
    <n v="7"/>
    <n v="46000"/>
    <x v="205"/>
    <s v="Lowell Ganz"/>
    <x v="136"/>
    <x v="0"/>
    <n v="20000000"/>
    <n v="126297830"/>
    <x v="540"/>
    <n v="124"/>
    <x v="1"/>
    <n v="106297830"/>
    <s v="Profit"/>
    <x v="0"/>
    <s v="United States)"/>
  </r>
  <r>
    <x v="1442"/>
    <x v="1"/>
    <x v="6"/>
    <x v="9"/>
    <s v="September 15, 1989 (United States)"/>
    <n v="6.8"/>
    <n v="39000"/>
    <x v="104"/>
    <s v="Richard Price"/>
    <x v="40"/>
    <x v="0"/>
    <n v="19000000"/>
    <n v="110879513"/>
    <x v="1"/>
    <n v="113"/>
    <x v="2"/>
    <n v="91879513"/>
    <s v="Profit"/>
    <x v="0"/>
    <s v="United States)"/>
  </r>
  <r>
    <x v="1443"/>
    <x v="0"/>
    <x v="1"/>
    <x v="9"/>
    <s v="November 22, 1989 (United States)"/>
    <n v="7.3"/>
    <n v="50000"/>
    <x v="156"/>
    <s v="Robert Harling"/>
    <x v="75"/>
    <x v="0"/>
    <n v="15000000"/>
    <n v="96759512"/>
    <x v="231"/>
    <n v="117"/>
    <x v="1"/>
    <n v="81759512"/>
    <s v="Profit"/>
    <x v="0"/>
    <s v="United States)"/>
  </r>
  <r>
    <x v="1444"/>
    <x v="1"/>
    <x v="1"/>
    <x v="9"/>
    <s v="July 21, 1989 (United States)"/>
    <n v="7.6"/>
    <n v="201000"/>
    <x v="404"/>
    <s v="Nora Ephron"/>
    <x v="751"/>
    <x v="0"/>
    <n v="16000000"/>
    <n v="93232006"/>
    <x v="561"/>
    <n v="95"/>
    <x v="1"/>
    <n v="77232006"/>
    <s v="Profit"/>
    <x v="0"/>
    <s v="United States)"/>
  </r>
  <r>
    <x v="1445"/>
    <x v="7"/>
    <x v="3"/>
    <x v="9"/>
    <s v="August 9, 1989 (United States)"/>
    <n v="7.5"/>
    <n v="167000"/>
    <x v="354"/>
    <s v="James Cameron"/>
    <x v="495"/>
    <x v="0"/>
    <n v="70000000"/>
    <n v="90000098"/>
    <x v="10"/>
    <n v="140"/>
    <x v="1"/>
    <n v="20000098"/>
    <s v="Profit"/>
    <x v="0"/>
    <s v="United States)"/>
  </r>
  <r>
    <x v="1446"/>
    <x v="0"/>
    <x v="4"/>
    <x v="9"/>
    <s v="May 5, 1989 (United States)"/>
    <n v="7.5"/>
    <n v="111000"/>
    <x v="668"/>
    <s v="W.P. Kinsella"/>
    <x v="487"/>
    <x v="0"/>
    <n v="20500000"/>
    <n v="84431625"/>
    <x v="562"/>
    <n v="107"/>
    <x v="1"/>
    <n v="63931625"/>
    <s v="Profit"/>
    <x v="0"/>
    <s v="United States)"/>
  </r>
  <r>
    <x v="1447"/>
    <x v="0"/>
    <x v="1"/>
    <x v="9"/>
    <s v="August 16, 1989 (United States)"/>
    <n v="7"/>
    <n v="88000"/>
    <x v="367"/>
    <s v="John Hughes"/>
    <x v="261"/>
    <x v="0"/>
    <n v="15000000"/>
    <n v="79258538"/>
    <x v="1"/>
    <n v="100"/>
    <x v="1"/>
    <n v="64258538"/>
    <s v="Profit"/>
    <x v="0"/>
    <s v="United States)"/>
  </r>
  <r>
    <x v="1448"/>
    <x v="7"/>
    <x v="0"/>
    <x v="9"/>
    <s v="April 28, 1989 (United States)"/>
    <n v="6"/>
    <n v="32000"/>
    <x v="439"/>
    <s v="Steven Siegel"/>
    <x v="629"/>
    <x v="0"/>
    <n v="17000000"/>
    <n v="78247647"/>
    <x v="562"/>
    <n v="101"/>
    <x v="2"/>
    <n v="61247647"/>
    <s v="Profit"/>
    <x v="0"/>
    <s v="United States)"/>
  </r>
  <r>
    <x v="1449"/>
    <x v="0"/>
    <x v="4"/>
    <x v="9"/>
    <s v="December 22, 1989 (United States)"/>
    <n v="6.4"/>
    <n v="29000"/>
    <x v="90"/>
    <s v="Jerry Belson"/>
    <x v="51"/>
    <x v="0"/>
    <n v="31000000"/>
    <n v="74134790"/>
    <x v="1"/>
    <n v="122"/>
    <x v="2"/>
    <n v="43134790"/>
    <s v="Profit"/>
    <x v="0"/>
    <s v="United States)"/>
  </r>
  <r>
    <x v="1450"/>
    <x v="7"/>
    <x v="1"/>
    <x v="9"/>
    <s v="December 1, 1989 (United States)"/>
    <n v="7.6"/>
    <n v="164000"/>
    <x v="770"/>
    <s v="John Hughes"/>
    <x v="16"/>
    <x v="0"/>
    <n v="27000000"/>
    <n v="73594646"/>
    <x v="7"/>
    <n v="97"/>
    <x v="1"/>
    <n v="46594646"/>
    <s v="Profit"/>
    <x v="0"/>
    <s v="United States)"/>
  </r>
  <r>
    <x v="1451"/>
    <x v="0"/>
    <x v="1"/>
    <x v="9"/>
    <s v="July 28, 1989 (United States)"/>
    <n v="6.2"/>
    <n v="66000"/>
    <x v="167"/>
    <s v="Dennis Shryack"/>
    <x v="323"/>
    <x v="0"/>
    <n v="13000000"/>
    <n v="71079915"/>
    <x v="229"/>
    <n v="97"/>
    <x v="2"/>
    <n v="58079915"/>
    <s v="Profit"/>
    <x v="0"/>
    <s v="United States)"/>
  </r>
  <r>
    <x v="1452"/>
    <x v="1"/>
    <x v="0"/>
    <x v="9"/>
    <s v="December 22, 1989 (United States)"/>
    <n v="6.4"/>
    <n v="98000"/>
    <x v="481"/>
    <s v="Randy Feldman"/>
    <x v="121"/>
    <x v="0"/>
    <n v="55000000"/>
    <n v="63408614"/>
    <x v="7"/>
    <n v="104"/>
    <x v="2"/>
    <n v="8408614"/>
    <s v="Profit"/>
    <x v="0"/>
    <s v="United States)"/>
  </r>
  <r>
    <x v="1453"/>
    <x v="1"/>
    <x v="1"/>
    <x v="9"/>
    <s v="November 17, 1989 (United States)"/>
    <n v="6.1"/>
    <n v="21000"/>
    <x v="771"/>
    <s v="Eddie Murphy"/>
    <x v="239"/>
    <x v="0"/>
    <n v="30000000"/>
    <n v="60864870"/>
    <x v="563"/>
    <n v="116"/>
    <x v="2"/>
    <n v="30864870"/>
    <s v="Profit"/>
    <x v="0"/>
    <s v="United States)"/>
  </r>
  <r>
    <x v="1454"/>
    <x v="1"/>
    <x v="7"/>
    <x v="9"/>
    <s v="April 21, 1989 (United States)"/>
    <n v="6.6"/>
    <n v="97000"/>
    <x v="675"/>
    <s v="Stephen King"/>
    <x v="791"/>
    <x v="0"/>
    <n v="11500000"/>
    <n v="57470138"/>
    <x v="5"/>
    <n v="103"/>
    <x v="2"/>
    <n v="45970138"/>
    <s v="Profit"/>
    <x v="0"/>
    <s v="United States)"/>
  </r>
  <r>
    <x v="1455"/>
    <x v="0"/>
    <x v="0"/>
    <x v="9"/>
    <s v="June 9, 1989 (United States)"/>
    <n v="5.5"/>
    <n v="57000"/>
    <x v="772"/>
    <s v="Gene Roddenberry"/>
    <x v="164"/>
    <x v="0"/>
    <n v="27800000"/>
    <n v="52210049"/>
    <x v="5"/>
    <n v="107"/>
    <x v="2"/>
    <n v="24410049"/>
    <s v="Profit"/>
    <x v="0"/>
    <s v="United States)"/>
  </r>
  <r>
    <x v="1456"/>
    <x v="1"/>
    <x v="1"/>
    <x v="9"/>
    <s v="April 7, 1989 (United States)"/>
    <n v="7.2"/>
    <n v="64000"/>
    <x v="248"/>
    <s v="David S. Ward"/>
    <x v="244"/>
    <x v="0"/>
    <n v="11000000"/>
    <n v="49797148"/>
    <x v="291"/>
    <n v="107"/>
    <x v="1"/>
    <n v="38797148"/>
    <s v="Profit"/>
    <x v="0"/>
    <s v="United States)"/>
  </r>
  <r>
    <x v="1457"/>
    <x v="0"/>
    <x v="1"/>
    <x v="9"/>
    <s v="February 17, 1989 (United States)"/>
    <n v="6.9"/>
    <n v="71000"/>
    <x v="136"/>
    <s v="Dana Olsen"/>
    <x v="323"/>
    <x v="0"/>
    <n v="18000000"/>
    <n v="49101993"/>
    <x v="540"/>
    <n v="102"/>
    <x v="2"/>
    <n v="31101993"/>
    <s v="Profit"/>
    <x v="0"/>
    <s v="United States)"/>
  </r>
  <r>
    <x v="1458"/>
    <x v="1"/>
    <x v="1"/>
    <x v="9"/>
    <s v="May 12, 1989 (United States)"/>
    <n v="6.9"/>
    <n v="50000"/>
    <x v="227"/>
    <s v="Earl Barret"/>
    <x v="100"/>
    <x v="0"/>
    <n v="18000000"/>
    <n v="46908987"/>
    <x v="231"/>
    <n v="103"/>
    <x v="2"/>
    <n v="28908987"/>
    <s v="Profit"/>
    <x v="0"/>
    <s v="United States)"/>
  </r>
  <r>
    <x v="1459"/>
    <x v="7"/>
    <x v="0"/>
    <x v="9"/>
    <s v="January 27, 1989 (United States)"/>
    <n v="6.2"/>
    <n v="11000"/>
    <x v="773"/>
    <s v="Francis Veber"/>
    <x v="165"/>
    <x v="0"/>
    <n v="15000000"/>
    <n v="40586886"/>
    <x v="229"/>
    <n v="96"/>
    <x v="2"/>
    <n v="25586886"/>
    <s v="Profit"/>
    <x v="0"/>
    <s v="United States)"/>
  </r>
  <r>
    <x v="1460"/>
    <x v="0"/>
    <x v="3"/>
    <x v="9"/>
    <s v="February 17, 1989 (United States)"/>
    <n v="7"/>
    <n v="123000"/>
    <x v="541"/>
    <s v="Chris Matheson"/>
    <x v="792"/>
    <x v="0"/>
    <n v="10000000"/>
    <n v="40508994"/>
    <x v="202"/>
    <n v="90"/>
    <x v="1"/>
    <n v="30508994"/>
    <s v="Profit"/>
    <x v="0"/>
    <s v="United States)"/>
  </r>
  <r>
    <x v="1461"/>
    <x v="0"/>
    <x v="1"/>
    <x v="9"/>
    <s v="March 17, 1989 (United States)"/>
    <n v="6.1"/>
    <n v="20000"/>
    <x v="49"/>
    <s v="Gregory McDonald"/>
    <x v="16"/>
    <x v="0"/>
    <n v="8000000"/>
    <n v="39450960"/>
    <x v="1"/>
    <n v="95"/>
    <x v="2"/>
    <n v="31450960"/>
    <s v="Profit"/>
    <x v="0"/>
    <s v="United States)"/>
  </r>
  <r>
    <x v="1462"/>
    <x v="0"/>
    <x v="0"/>
    <x v="9"/>
    <s v="June 30, 1989 (United States)"/>
    <n v="5.3"/>
    <n v="56000"/>
    <x v="111"/>
    <s v="Robert Mark Kamen"/>
    <x v="320"/>
    <x v="0"/>
    <n v="20500000"/>
    <n v="38956288"/>
    <x v="4"/>
    <n v="112"/>
    <x v="2"/>
    <n v="18456288"/>
    <s v="Profit"/>
    <x v="0"/>
    <s v="United States)"/>
  </r>
  <r>
    <x v="1463"/>
    <x v="1"/>
    <x v="4"/>
    <x v="9"/>
    <s v="February 10, 1989 (United States)"/>
    <n v="5.0999999999999996"/>
    <n v="22000"/>
    <x v="774"/>
    <s v="Mick Garris"/>
    <x v="630"/>
    <x v="0"/>
    <n v="20500000"/>
    <n v="38903179"/>
    <x v="39"/>
    <n v="105"/>
    <x v="2"/>
    <n v="18403179"/>
    <s v="Profit"/>
    <x v="0"/>
    <s v="United States)"/>
  </r>
  <r>
    <x v="1464"/>
    <x v="1"/>
    <x v="1"/>
    <x v="9"/>
    <s v="July 21, 1989 (United States)"/>
    <n v="8"/>
    <n v="94000"/>
    <x v="551"/>
    <s v="Spike Lee"/>
    <x v="793"/>
    <x v="0"/>
    <n v="6500000"/>
    <n v="37295445"/>
    <x v="394"/>
    <n v="120"/>
    <x v="1"/>
    <n v="30795445"/>
    <s v="Profit"/>
    <x v="0"/>
    <s v="United States)"/>
  </r>
  <r>
    <x v="1465"/>
    <x v="7"/>
    <x v="4"/>
    <x v="9"/>
    <s v="March 3, 1989 (United States)"/>
    <n v="7.4"/>
    <n v="19000"/>
    <x v="111"/>
    <s v="Michael Schiffer"/>
    <x v="790"/>
    <x v="0"/>
    <n v="10000000"/>
    <n v="31906454"/>
    <x v="564"/>
    <n v="108"/>
    <x v="1"/>
    <n v="21906454"/>
    <s v="Profit"/>
    <x v="0"/>
    <s v="United States)"/>
  </r>
  <r>
    <x v="1466"/>
    <x v="7"/>
    <x v="3"/>
    <x v="9"/>
    <s v="July 5, 1989 (United States)"/>
    <n v="6.4"/>
    <n v="51000"/>
    <x v="189"/>
    <s v="Robert Klane"/>
    <x v="611"/>
    <x v="0"/>
    <n v="20500000"/>
    <n v="30218387"/>
    <x v="398"/>
    <n v="97"/>
    <x v="2"/>
    <n v="9718387"/>
    <s v="Profit"/>
    <x v="0"/>
    <s v="United States)"/>
  </r>
  <r>
    <x v="1467"/>
    <x v="1"/>
    <x v="0"/>
    <x v="9"/>
    <s v="May 19, 1989 (United States)"/>
    <n v="6.6"/>
    <n v="66000"/>
    <x v="697"/>
    <s v="R. Lance Hill"/>
    <x v="328"/>
    <x v="0"/>
    <n v="17000000"/>
    <n v="30050028"/>
    <x v="565"/>
    <n v="114"/>
    <x v="2"/>
    <n v="13050028"/>
    <s v="Profit"/>
    <x v="0"/>
    <s v="United States)"/>
  </r>
  <r>
    <x v="1468"/>
    <x v="7"/>
    <x v="1"/>
    <x v="9"/>
    <s v="April 7, 1989 (United States)"/>
    <n v="6.5"/>
    <n v="13000"/>
    <x v="7"/>
    <s v="Jon Connolly"/>
    <x v="242"/>
    <x v="0"/>
    <n v="15000000"/>
    <n v="28890240"/>
    <x v="1"/>
    <n v="113"/>
    <x v="2"/>
    <n v="13890240"/>
    <s v="Profit"/>
    <x v="0"/>
    <s v="United States)"/>
  </r>
  <r>
    <x v="1469"/>
    <x v="0"/>
    <x v="1"/>
    <x v="9"/>
    <s v="November 10, 1989 (United States)"/>
    <n v="6.3"/>
    <n v="4700"/>
    <x v="775"/>
    <s v="William Wharton"/>
    <x v="139"/>
    <x v="0"/>
    <n v="19000000"/>
    <n v="27503037"/>
    <x v="168"/>
    <n v="117"/>
    <x v="2"/>
    <n v="8503037"/>
    <s v="Profit"/>
    <x v="0"/>
    <s v="United States)"/>
  </r>
  <r>
    <x v="1470"/>
    <x v="2"/>
    <x v="10"/>
    <x v="9"/>
    <s v="November 17, 1989 (United States)"/>
    <n v="6.8"/>
    <n v="38000"/>
    <x v="220"/>
    <s v="Don Bluth"/>
    <x v="60"/>
    <x v="22"/>
    <n v="13800000"/>
    <n v="27100027"/>
    <x v="121"/>
    <n v="84"/>
    <x v="2"/>
    <n v="13300027"/>
    <s v="Profit"/>
    <x v="0"/>
    <s v="United States)"/>
  </r>
  <r>
    <x v="1471"/>
    <x v="1"/>
    <x v="2"/>
    <x v="9"/>
    <s v="February 16, 1990 (United States)"/>
    <n v="7.8"/>
    <n v="126000"/>
    <x v="525"/>
    <s v="Kevin Jarre"/>
    <x v="241"/>
    <x v="0"/>
    <n v="18000000"/>
    <n v="26979166"/>
    <x v="231"/>
    <n v="122"/>
    <x v="1"/>
    <n v="8979166"/>
    <s v="Profit"/>
    <x v="0"/>
    <s v="United States)"/>
  </r>
  <r>
    <x v="1472"/>
    <x v="1"/>
    <x v="4"/>
    <x v="9"/>
    <s v="September 22, 1989 (United States)"/>
    <n v="7.2"/>
    <n v="52000"/>
    <x v="776"/>
    <s v="Steven Soderbergh"/>
    <x v="457"/>
    <x v="0"/>
    <n v="1200000"/>
    <n v="24741667"/>
    <x v="566"/>
    <n v="100"/>
    <x v="1"/>
    <n v="23541667"/>
    <s v="Profit"/>
    <x v="0"/>
    <s v="United States)"/>
  </r>
  <r>
    <x v="1473"/>
    <x v="1"/>
    <x v="7"/>
    <x v="9"/>
    <s v="August 11, 1989 (United States)"/>
    <n v="5.0999999999999996"/>
    <n v="42000"/>
    <x v="777"/>
    <s v="Wes Craven"/>
    <x v="412"/>
    <x v="0"/>
    <n v="6000000"/>
    <n v="22168359"/>
    <x v="237"/>
    <n v="89"/>
    <x v="2"/>
    <n v="16168359"/>
    <s v="Profit"/>
    <x v="0"/>
    <s v="United States)"/>
  </r>
  <r>
    <x v="1474"/>
    <x v="1"/>
    <x v="0"/>
    <x v="9"/>
    <s v="August 4, 1989 (United States)"/>
    <n v="6.4"/>
    <n v="39000"/>
    <x v="642"/>
    <s v="Richard Smith"/>
    <x v="121"/>
    <x v="0"/>
    <n v="24000000"/>
    <n v="22099847"/>
    <x v="567"/>
    <n v="109"/>
    <x v="2"/>
    <n v="-1900153"/>
    <s v="Loss"/>
    <x v="0"/>
    <s v="United States)"/>
  </r>
  <r>
    <x v="1475"/>
    <x v="7"/>
    <x v="1"/>
    <x v="9"/>
    <s v="February 10, 1989 (United States)"/>
    <n v="6.3"/>
    <n v="4300"/>
    <x v="123"/>
    <s v="Jean-Charles Tacchella"/>
    <x v="554"/>
    <x v="0"/>
    <n v="13000000"/>
    <n v="22026369"/>
    <x v="5"/>
    <n v="113"/>
    <x v="2"/>
    <n v="9026369"/>
    <s v="Profit"/>
    <x v="0"/>
    <s v="United States)"/>
  </r>
  <r>
    <x v="1476"/>
    <x v="7"/>
    <x v="1"/>
    <x v="9"/>
    <s v="April 14, 1989 (United States)"/>
    <n v="7.3"/>
    <n v="85000"/>
    <x v="778"/>
    <s v="Cameron Crowe"/>
    <x v="439"/>
    <x v="0"/>
    <n v="20500000"/>
    <n v="21515196"/>
    <x v="568"/>
    <n v="100"/>
    <x v="1"/>
    <n v="1015196"/>
    <s v="Profit"/>
    <x v="0"/>
    <s v="United States)"/>
  </r>
  <r>
    <x v="1477"/>
    <x v="7"/>
    <x v="1"/>
    <x v="9"/>
    <s v="February 3, 1989 (United States)"/>
    <n v="4.3"/>
    <n v="1800"/>
    <x v="779"/>
    <s v="Larry Cohen"/>
    <x v="68"/>
    <x v="0"/>
    <n v="2500000"/>
    <n v="20205757"/>
    <x v="569"/>
    <n v="90"/>
    <x v="2"/>
    <n v="17705757"/>
    <s v="Profit"/>
    <x v="0"/>
    <s v="United States)"/>
  </r>
  <r>
    <x v="1478"/>
    <x v="1"/>
    <x v="1"/>
    <x v="9"/>
    <s v="November 8, 1990 (Australia)"/>
    <n v="7.3"/>
    <n v="5000"/>
    <x v="780"/>
    <s v="Hal Hartley"/>
    <x v="794"/>
    <x v="0"/>
    <n v="75000"/>
    <n v="20205757"/>
    <x v="570"/>
    <n v="90"/>
    <x v="1"/>
    <n v="20130757"/>
    <s v="Profit"/>
    <x v="0"/>
    <s v="Australia)"/>
  </r>
  <r>
    <x v="1479"/>
    <x v="3"/>
    <x v="0"/>
    <x v="9"/>
    <s v="July 16, 1999 (United States)"/>
    <n v="7.2"/>
    <n v="11000"/>
    <x v="781"/>
    <s v="Hisashi Nozawa"/>
    <x v="795"/>
    <x v="24"/>
    <n v="20500000"/>
    <n v="20205757"/>
    <x v="571"/>
    <n v="103"/>
    <x v="1"/>
    <n v="-294243"/>
    <s v="Loss"/>
    <x v="0"/>
    <s v="United States)"/>
  </r>
  <r>
    <x v="1480"/>
    <x v="1"/>
    <x v="0"/>
    <x v="9"/>
    <s v="October 13, 1989 (United States)"/>
    <n v="5"/>
    <n v="201"/>
    <x v="782"/>
    <s v="John Crowther"/>
    <x v="796"/>
    <x v="0"/>
    <n v="5000000"/>
    <n v="20205757"/>
    <x v="17"/>
    <n v="95"/>
    <x v="2"/>
    <n v="15205757"/>
    <s v="Profit"/>
    <x v="0"/>
    <s v="United States)"/>
  </r>
  <r>
    <x v="1481"/>
    <x v="1"/>
    <x v="7"/>
    <x v="9"/>
    <s v="April 7, 1989 (United States)"/>
    <n v="6"/>
    <n v="2900"/>
    <x v="630"/>
    <s v="David Chaskin"/>
    <x v="797"/>
    <x v="7"/>
    <n v="20500000"/>
    <n v="20205757"/>
    <x v="297"/>
    <n v="89"/>
    <x v="2"/>
    <n v="-294243"/>
    <s v="Loss"/>
    <x v="0"/>
    <s v="United States)"/>
  </r>
  <r>
    <x v="1482"/>
    <x v="1"/>
    <x v="5"/>
    <x v="9"/>
    <s v="April 14, 1989 (United States)"/>
    <n v="5.2"/>
    <n v="1300"/>
    <x v="783"/>
    <s v="J.P. FÃ©lix"/>
    <x v="246"/>
    <x v="1"/>
    <n v="20500000"/>
    <n v="20205757"/>
    <x v="572"/>
    <n v="85"/>
    <x v="2"/>
    <n v="-294243"/>
    <s v="Loss"/>
    <x v="0"/>
    <s v="United States)"/>
  </r>
  <r>
    <x v="1483"/>
    <x v="1"/>
    <x v="6"/>
    <x v="9"/>
    <s v="January 26, 1990 (United States)"/>
    <n v="4.5"/>
    <n v="274"/>
    <x v="578"/>
    <s v="Alan Moskowitz"/>
    <x v="319"/>
    <x v="0"/>
    <n v="20500000"/>
    <n v="20205757"/>
    <x v="573"/>
    <n v="92"/>
    <x v="2"/>
    <n v="-294243"/>
    <s v="Loss"/>
    <x v="0"/>
    <s v="United States)"/>
  </r>
  <r>
    <x v="1484"/>
    <x v="1"/>
    <x v="0"/>
    <x v="9"/>
    <s v="September 29, 1989 (United States)"/>
    <n v="4.3"/>
    <n v="1100"/>
    <x v="129"/>
    <s v="Alistair MacLean"/>
    <x v="452"/>
    <x v="0"/>
    <n v="20500000"/>
    <n v="20205757"/>
    <x v="574"/>
    <n v="107"/>
    <x v="2"/>
    <n v="-294243"/>
    <s v="Loss"/>
    <x v="0"/>
    <s v="United States)"/>
  </r>
  <r>
    <x v="1485"/>
    <x v="7"/>
    <x v="1"/>
    <x v="9"/>
    <s v="April 28, 1989 (United States)"/>
    <n v="4.5"/>
    <n v="653"/>
    <x v="784"/>
    <s v="Scott B. Sowers"/>
    <x v="798"/>
    <x v="0"/>
    <n v="20500000"/>
    <n v="20205757"/>
    <x v="575"/>
    <n v="92"/>
    <x v="2"/>
    <n v="-294243"/>
    <s v="Loss"/>
    <x v="0"/>
    <s v="United States)"/>
  </r>
  <r>
    <x v="1486"/>
    <x v="1"/>
    <x v="4"/>
    <x v="9"/>
    <s v="April 7, 1989 (United States)"/>
    <n v="6.9"/>
    <n v="1700"/>
    <x v="785"/>
    <s v="Patrick Sheane Duncan"/>
    <x v="799"/>
    <x v="0"/>
    <n v="20500000"/>
    <n v="20205757"/>
    <x v="576"/>
    <n v="95"/>
    <x v="2"/>
    <n v="-294243"/>
    <s v="Loss"/>
    <x v="0"/>
    <s v="United States)"/>
  </r>
  <r>
    <x v="1487"/>
    <x v="1"/>
    <x v="0"/>
    <x v="9"/>
    <s v="October 6, 1989 (United States)"/>
    <n v="6.5"/>
    <n v="6300"/>
    <x v="161"/>
    <s v="Larry Brothers"/>
    <x v="249"/>
    <x v="0"/>
    <n v="20500000"/>
    <n v="20047604"/>
    <x v="335"/>
    <n v="113"/>
    <x v="2"/>
    <n v="-452396"/>
    <s v="Loss"/>
    <x v="0"/>
    <s v="United States)"/>
  </r>
  <r>
    <x v="1488"/>
    <x v="1"/>
    <x v="1"/>
    <x v="9"/>
    <s v="March 3, 1989 (United States)"/>
    <n v="6.1"/>
    <n v="4200"/>
    <x v="143"/>
    <s v="Blake Edwards"/>
    <x v="45"/>
    <x v="0"/>
    <n v="9000000"/>
    <n v="19674852"/>
    <x v="577"/>
    <n v="101"/>
    <x v="2"/>
    <n v="10674852"/>
    <s v="Profit"/>
    <x v="0"/>
    <s v="United States)"/>
  </r>
  <r>
    <x v="1489"/>
    <x v="1"/>
    <x v="2"/>
    <x v="9"/>
    <s v="December 13, 1989 (United States)"/>
    <n v="6"/>
    <n v="3600"/>
    <x v="690"/>
    <s v="Blaze Starr"/>
    <x v="73"/>
    <x v="0"/>
    <n v="22000000"/>
    <n v="19131246"/>
    <x v="229"/>
    <n v="120"/>
    <x v="2"/>
    <n v="-2868754"/>
    <s v="Loss"/>
    <x v="0"/>
    <s v="United States)"/>
  </r>
  <r>
    <x v="1490"/>
    <x v="0"/>
    <x v="1"/>
    <x v="9"/>
    <s v="February 3, 1989 (United States)"/>
    <n v="5.8"/>
    <n v="6900"/>
    <x v="32"/>
    <s v="Charlie Peters"/>
    <x v="249"/>
    <x v="0"/>
    <n v="20500000"/>
    <n v="18699037"/>
    <x v="7"/>
    <n v="94"/>
    <x v="2"/>
    <n v="-1800963"/>
    <s v="Loss"/>
    <x v="0"/>
    <s v="United States)"/>
  </r>
  <r>
    <x v="1491"/>
    <x v="1"/>
    <x v="0"/>
    <x v="9"/>
    <s v="August 18, 1989 (United States)"/>
    <n v="7.1"/>
    <n v="42000"/>
    <x v="21"/>
    <s v="Daniel Lang"/>
    <x v="403"/>
    <x v="0"/>
    <n v="22500000"/>
    <n v="18671317"/>
    <x v="578"/>
    <n v="113"/>
    <x v="1"/>
    <n v="-3828683"/>
    <s v="Loss"/>
    <x v="0"/>
    <s v="United States)"/>
  </r>
  <r>
    <x v="1492"/>
    <x v="2"/>
    <x v="4"/>
    <x v="9"/>
    <s v="November 17, 1989 (United States)"/>
    <n v="6.4"/>
    <n v="4800"/>
    <x v="786"/>
    <s v="Greg Taylor"/>
    <x v="800"/>
    <x v="0"/>
    <n v="20500000"/>
    <n v="18587135"/>
    <x v="479"/>
    <n v="103"/>
    <x v="2"/>
    <n v="-1912865"/>
    <s v="Loss"/>
    <x v="0"/>
    <s v="United States)"/>
  </r>
  <r>
    <x v="1493"/>
    <x v="1"/>
    <x v="1"/>
    <x v="9"/>
    <s v="October 13, 1989 (United States)"/>
    <n v="6.9"/>
    <n v="22000"/>
    <x v="787"/>
    <s v="Steve Kloves"/>
    <x v="152"/>
    <x v="0"/>
    <n v="13000000"/>
    <n v="18428904"/>
    <x v="398"/>
    <n v="114"/>
    <x v="2"/>
    <n v="5428904"/>
    <s v="Profit"/>
    <x v="0"/>
    <s v="United States)"/>
  </r>
  <r>
    <x v="1494"/>
    <x v="7"/>
    <x v="1"/>
    <x v="9"/>
    <s v="November 3, 1989 (United States)"/>
    <n v="7.9"/>
    <n v="56000"/>
    <x v="58"/>
    <s v="Woody Allen"/>
    <x v="801"/>
    <x v="0"/>
    <n v="19000000"/>
    <n v="18254702"/>
    <x v="36"/>
    <n v="104"/>
    <x v="1"/>
    <n v="-745298"/>
    <s v="Loss"/>
    <x v="0"/>
    <s v="United States)"/>
  </r>
  <r>
    <x v="1495"/>
    <x v="1"/>
    <x v="1"/>
    <x v="9"/>
    <s v="October 27, 1989 (United States)"/>
    <n v="5.5"/>
    <n v="15000"/>
    <x v="157"/>
    <s v="Wes Craven"/>
    <x v="802"/>
    <x v="0"/>
    <n v="5000000"/>
    <n v="16554699"/>
    <x v="454"/>
    <n v="109"/>
    <x v="2"/>
    <n v="11554699"/>
    <s v="Profit"/>
    <x v="0"/>
    <s v="United States)"/>
  </r>
  <r>
    <x v="1496"/>
    <x v="0"/>
    <x v="1"/>
    <x v="9"/>
    <s v="March 10, 1989 (United States)"/>
    <n v="6.5"/>
    <n v="11000"/>
    <x v="605"/>
    <s v="Perry Howze"/>
    <x v="803"/>
    <x v="0"/>
    <n v="16000000"/>
    <n v="16278590"/>
    <x v="231"/>
    <n v="108"/>
    <x v="2"/>
    <n v="278590"/>
    <s v="Profit"/>
    <x v="0"/>
    <s v="United States)"/>
  </r>
  <r>
    <x v="1497"/>
    <x v="7"/>
    <x v="0"/>
    <x v="9"/>
    <s v="June 2, 1989 (United States)"/>
    <n v="4.4000000000000004"/>
    <n v="6000"/>
    <x v="788"/>
    <s v="Dennis Hackin"/>
    <x v="804"/>
    <x v="0"/>
    <n v="8000000"/>
    <n v="16093651"/>
    <x v="237"/>
    <n v="93"/>
    <x v="2"/>
    <n v="8093651"/>
    <s v="Profit"/>
    <x v="0"/>
    <s v="United States)"/>
  </r>
  <r>
    <x v="1498"/>
    <x v="1"/>
    <x v="0"/>
    <x v="9"/>
    <s v="October 20, 1989 (United States)"/>
    <n v="5.8"/>
    <n v="9700"/>
    <x v="119"/>
    <s v="Michael Jenning"/>
    <x v="328"/>
    <x v="0"/>
    <n v="12000000"/>
    <n v="15942628"/>
    <x v="26"/>
    <n v="108"/>
    <x v="2"/>
    <n v="3942628"/>
    <s v="Profit"/>
    <x v="0"/>
    <s v="United States)"/>
  </r>
  <r>
    <x v="1499"/>
    <x v="1"/>
    <x v="3"/>
    <x v="9"/>
    <s v="March 17, 1989 (United States)"/>
    <n v="5.8"/>
    <n v="19000"/>
    <x v="342"/>
    <s v="David Webb Peoples"/>
    <x v="309"/>
    <x v="0"/>
    <n v="25000000"/>
    <n v="15704614"/>
    <x v="306"/>
    <n v="98"/>
    <x v="2"/>
    <n v="-9295386"/>
    <s v="Loss"/>
    <x v="0"/>
    <s v="United States)"/>
  </r>
  <r>
    <x v="1500"/>
    <x v="7"/>
    <x v="1"/>
    <x v="9"/>
    <s v="December 8, 1989 (United States)"/>
    <n v="5.6"/>
    <n v="17000"/>
    <x v="441"/>
    <s v="Fay Weldon"/>
    <x v="103"/>
    <x v="0"/>
    <n v="20500000"/>
    <n v="15351421"/>
    <x v="9"/>
    <n v="99"/>
    <x v="2"/>
    <n v="-5148579"/>
    <s v="Loss"/>
    <x v="0"/>
    <s v="United States)"/>
  </r>
  <r>
    <x v="1501"/>
    <x v="1"/>
    <x v="2"/>
    <x v="9"/>
    <s v="March 30, 1990 (United States)"/>
    <n v="7.9"/>
    <n v="70000"/>
    <x v="789"/>
    <s v="Shane Connaughton"/>
    <x v="733"/>
    <x v="22"/>
    <n v="20500000"/>
    <n v="14743391"/>
    <x v="579"/>
    <n v="103"/>
    <x v="1"/>
    <n v="-5756609"/>
    <s v="Loss"/>
    <x v="0"/>
    <s v="United States)"/>
  </r>
  <r>
    <x v="1502"/>
    <x v="1"/>
    <x v="0"/>
    <x v="9"/>
    <s v="September 8, 1989 (United States)"/>
    <n v="6.5"/>
    <n v="52000"/>
    <x v="790"/>
    <s v="Mark DiSalle"/>
    <x v="730"/>
    <x v="0"/>
    <n v="1500000"/>
    <n v="14697005"/>
    <x v="31"/>
    <n v="97"/>
    <x v="2"/>
    <n v="13197005"/>
    <s v="Profit"/>
    <x v="0"/>
    <s v="United States)"/>
  </r>
  <r>
    <x v="1503"/>
    <x v="1"/>
    <x v="3"/>
    <x v="9"/>
    <s v="July 28, 1989 (United States)"/>
    <n v="4.5999999999999996"/>
    <n v="35000"/>
    <x v="791"/>
    <s v="Rob Hedden"/>
    <x v="805"/>
    <x v="7"/>
    <n v="5000000"/>
    <n v="14343976"/>
    <x v="5"/>
    <n v="100"/>
    <x v="2"/>
    <n v="9343976"/>
    <s v="Profit"/>
    <x v="0"/>
    <s v="United States)"/>
  </r>
  <r>
    <x v="1504"/>
    <x v="0"/>
    <x v="3"/>
    <x v="9"/>
    <s v="December 15, 1989 (United States)"/>
    <n v="6.1"/>
    <n v="14000"/>
    <x v="792"/>
    <s v="David Chisholm"/>
    <x v="806"/>
    <x v="0"/>
    <n v="6000000"/>
    <n v="14278900"/>
    <x v="457"/>
    <n v="100"/>
    <x v="2"/>
    <n v="8278900"/>
    <s v="Profit"/>
    <x v="0"/>
    <s v="United States)"/>
  </r>
  <r>
    <x v="1505"/>
    <x v="7"/>
    <x v="2"/>
    <x v="9"/>
    <s v="June 30, 1989 (United States)"/>
    <n v="6.2"/>
    <n v="16000"/>
    <x v="294"/>
    <s v="Myra Lewis"/>
    <x v="240"/>
    <x v="0"/>
    <n v="20500000"/>
    <n v="13741060"/>
    <x v="9"/>
    <n v="108"/>
    <x v="2"/>
    <n v="-6758940"/>
    <s v="Loss"/>
    <x v="0"/>
    <s v="United States)"/>
  </r>
  <r>
    <x v="1506"/>
    <x v="1"/>
    <x v="6"/>
    <x v="9"/>
    <s v="December 15, 1989 (United States)"/>
    <n v="5.7"/>
    <n v="12000"/>
    <x v="82"/>
    <s v="Vincent Patrick"/>
    <x v="94"/>
    <x v="0"/>
    <n v="20500000"/>
    <n v="12195695"/>
    <x v="231"/>
    <n v="110"/>
    <x v="2"/>
    <n v="-8304305"/>
    <s v="Loss"/>
    <x v="0"/>
    <s v="United States)"/>
  </r>
  <r>
    <x v="1507"/>
    <x v="7"/>
    <x v="0"/>
    <x v="9"/>
    <s v="May 26, 1989 (United States)"/>
    <n v="5.4"/>
    <n v="11000"/>
    <x v="6"/>
    <s v="John Eskow"/>
    <x v="6"/>
    <x v="0"/>
    <n v="19000000"/>
    <n v="12143484"/>
    <x v="580"/>
    <n v="122"/>
    <x v="2"/>
    <n v="-6856516"/>
    <s v="Loss"/>
    <x v="0"/>
    <s v="United States)"/>
  </r>
  <r>
    <x v="1508"/>
    <x v="0"/>
    <x v="1"/>
    <x v="9"/>
    <s v="April 14, 1989 (United States)"/>
    <n v="5.4"/>
    <n v="4100"/>
    <x v="274"/>
    <s v="Seth Winston"/>
    <x v="56"/>
    <x v="0"/>
    <n v="20500000"/>
    <n v="12065892"/>
    <x v="512"/>
    <n v="90"/>
    <x v="2"/>
    <n v="-8434108"/>
    <s v="Loss"/>
    <x v="0"/>
    <s v="United States)"/>
  </r>
  <r>
    <x v="1509"/>
    <x v="1"/>
    <x v="5"/>
    <x v="9"/>
    <s v="October 13, 1989 (United States)"/>
    <n v="5.0999999999999996"/>
    <n v="36000"/>
    <x v="793"/>
    <s v="John Carpenter"/>
    <x v="634"/>
    <x v="0"/>
    <n v="5000000"/>
    <n v="11642254"/>
    <x v="581"/>
    <n v="96"/>
    <x v="2"/>
    <n v="6642254"/>
    <s v="Profit"/>
    <x v="0"/>
    <s v="United States)"/>
  </r>
  <r>
    <x v="1510"/>
    <x v="7"/>
    <x v="4"/>
    <x v="9"/>
    <s v="October 20, 1989 (United States)"/>
    <n v="6.1"/>
    <n v="3600"/>
    <x v="386"/>
    <s v="Mark Spragg"/>
    <x v="390"/>
    <x v="0"/>
    <n v="8500000"/>
    <n v="11604598"/>
    <x v="582"/>
    <n v="109"/>
    <x v="2"/>
    <n v="3104598"/>
    <s v="Profit"/>
    <x v="0"/>
    <s v="United States)"/>
  </r>
  <r>
    <x v="1511"/>
    <x v="0"/>
    <x v="1"/>
    <x v="9"/>
    <s v="March 10, 1989 (United States)"/>
    <n v="4.4000000000000004"/>
    <n v="29000"/>
    <x v="794"/>
    <s v="Neal Israel"/>
    <x v="716"/>
    <x v="0"/>
    <n v="12000000"/>
    <n v="11567217"/>
    <x v="7"/>
    <n v="84"/>
    <x v="2"/>
    <n v="-432783"/>
    <s v="Loss"/>
    <x v="0"/>
    <s v="United States)"/>
  </r>
  <r>
    <x v="1512"/>
    <x v="1"/>
    <x v="4"/>
    <x v="9"/>
    <s v="April 27, 1990 (United States)"/>
    <n v="4.5999999999999996"/>
    <n v="12000"/>
    <x v="747"/>
    <s v="Patricia Louisianna Knop"/>
    <x v="438"/>
    <x v="0"/>
    <n v="20500000"/>
    <n v="11060485"/>
    <x v="523"/>
    <n v="105"/>
    <x v="2"/>
    <n v="-9439515"/>
    <s v="Loss"/>
    <x v="0"/>
    <s v="United States)"/>
  </r>
  <r>
    <x v="1513"/>
    <x v="7"/>
    <x v="1"/>
    <x v="9"/>
    <s v="February 3, 1989 (United States)"/>
    <n v="5.9"/>
    <n v="15000"/>
    <x v="735"/>
    <s v="Robert Conte"/>
    <x v="261"/>
    <x v="0"/>
    <n v="20500000"/>
    <n v="10982364"/>
    <x v="231"/>
    <n v="94"/>
    <x v="2"/>
    <n v="-9517636"/>
    <s v="Loss"/>
    <x v="0"/>
    <s v="United States)"/>
  </r>
  <r>
    <x v="1514"/>
    <x v="0"/>
    <x v="1"/>
    <x v="9"/>
    <s v="March 10, 1989 (United States)"/>
    <n v="6.4"/>
    <n v="17000"/>
    <x v="58"/>
    <s v="Richard Price"/>
    <x v="55"/>
    <x v="0"/>
    <n v="15000000"/>
    <n v="10763469"/>
    <x v="229"/>
    <n v="124"/>
    <x v="2"/>
    <n v="-4236531"/>
    <s v="Loss"/>
    <x v="0"/>
    <s v="United States)"/>
  </r>
  <r>
    <x v="1515"/>
    <x v="1"/>
    <x v="0"/>
    <x v="9"/>
    <s v="August 25, 1989 (United States)"/>
    <n v="6.4"/>
    <n v="9100"/>
    <x v="447"/>
    <s v="John Bishop"/>
    <x v="2"/>
    <x v="0"/>
    <n v="18000000"/>
    <n v="10647219"/>
    <x v="9"/>
    <n v="108"/>
    <x v="2"/>
    <n v="-7352781"/>
    <s v="Loss"/>
    <x v="0"/>
    <s v="United States)"/>
  </r>
  <r>
    <x v="1516"/>
    <x v="7"/>
    <x v="1"/>
    <x v="9"/>
    <s v="December 15, 1989 (United States)"/>
    <n v="6.1"/>
    <n v="22000"/>
    <x v="407"/>
    <s v="David Mamet"/>
    <x v="23"/>
    <x v="0"/>
    <n v="20000000"/>
    <n v="10555348"/>
    <x v="5"/>
    <n v="106"/>
    <x v="2"/>
    <n v="-9444652"/>
    <s v="Loss"/>
    <x v="0"/>
    <s v="United States)"/>
  </r>
  <r>
    <x v="1517"/>
    <x v="1"/>
    <x v="0"/>
    <x v="9"/>
    <s v="April 7, 1989 (United States)"/>
    <n v="5.0999999999999996"/>
    <n v="30000"/>
    <x v="196"/>
    <s v="Albert Pyun"/>
    <x v="730"/>
    <x v="0"/>
    <n v="500000"/>
    <n v="10166459"/>
    <x v="529"/>
    <n v="86"/>
    <x v="2"/>
    <n v="9666459"/>
    <s v="Profit"/>
    <x v="0"/>
    <s v="United States)"/>
  </r>
  <r>
    <x v="1518"/>
    <x v="7"/>
    <x v="0"/>
    <x v="9"/>
    <s v="November 8, 1989 (United States)"/>
    <n v="7.5"/>
    <n v="29000"/>
    <x v="795"/>
    <s v="William Shakespeare"/>
    <x v="807"/>
    <x v="1"/>
    <n v="9000000"/>
    <n v="10161099"/>
    <x v="583"/>
    <n v="137"/>
    <x v="1"/>
    <n v="1161099"/>
    <s v="Profit"/>
    <x v="0"/>
    <s v="United States)"/>
  </r>
  <r>
    <x v="1519"/>
    <x v="7"/>
    <x v="1"/>
    <x v="9"/>
    <s v="February 10, 1989 (United States)"/>
    <n v="6.5"/>
    <n v="1500"/>
    <x v="363"/>
    <s v="Nick Castle"/>
    <x v="519"/>
    <x v="0"/>
    <n v="20500000"/>
    <n v="9114702"/>
    <x v="577"/>
    <n v="111"/>
    <x v="2"/>
    <n v="-11385298"/>
    <s v="Loss"/>
    <x v="0"/>
    <s v="United States)"/>
  </r>
  <r>
    <x v="1520"/>
    <x v="1"/>
    <x v="0"/>
    <x v="9"/>
    <s v="January 11, 1991 (United States)"/>
    <n v="6.2"/>
    <n v="16000"/>
    <x v="120"/>
    <s v="David Twohy"/>
    <x v="808"/>
    <x v="0"/>
    <n v="7000000"/>
    <n v="9094451"/>
    <x v="259"/>
    <n v="103"/>
    <x v="2"/>
    <n v="2094451"/>
    <s v="Profit"/>
    <x v="0"/>
    <s v="United States)"/>
  </r>
  <r>
    <x v="1521"/>
    <x v="1"/>
    <x v="0"/>
    <x v="9"/>
    <s v="June 2, 1989 (United States)"/>
    <n v="5.4"/>
    <n v="3300"/>
    <x v="440"/>
    <s v="David Rich"/>
    <x v="809"/>
    <x v="0"/>
    <n v="16000000"/>
    <n v="9015164"/>
    <x v="498"/>
    <n v="106"/>
    <x v="2"/>
    <n v="-6984836"/>
    <s v="Loss"/>
    <x v="0"/>
    <s v="United States)"/>
  </r>
  <r>
    <x v="1522"/>
    <x v="1"/>
    <x v="4"/>
    <x v="9"/>
    <s v="April 28, 1989 (United States)"/>
    <n v="6.5"/>
    <n v="4800"/>
    <x v="796"/>
    <s v="Michael Thomas"/>
    <x v="200"/>
    <x v="1"/>
    <n v="7000000"/>
    <n v="8800000"/>
    <x v="476"/>
    <n v="106"/>
    <x v="2"/>
    <n v="1800000"/>
    <s v="Profit"/>
    <x v="0"/>
    <s v="United States)"/>
  </r>
  <r>
    <x v="1523"/>
    <x v="1"/>
    <x v="6"/>
    <x v="9"/>
    <s v="February 17, 1989 (United States)"/>
    <n v="6.7"/>
    <n v="4500"/>
    <x v="389"/>
    <s v="Wesley Strick"/>
    <x v="299"/>
    <x v="0"/>
    <n v="20500000"/>
    <n v="8742750"/>
    <x v="4"/>
    <n v="108"/>
    <x v="2"/>
    <n v="-11757250"/>
    <s v="Loss"/>
    <x v="0"/>
    <s v="United States)"/>
  </r>
  <r>
    <x v="1524"/>
    <x v="0"/>
    <x v="3"/>
    <x v="9"/>
    <s v="March 24, 1989 (United States)"/>
    <n v="5.8"/>
    <n v="9600"/>
    <x v="339"/>
    <s v="Ava Ostern Fries"/>
    <x v="608"/>
    <x v="0"/>
    <n v="18000000"/>
    <n v="8508843"/>
    <x v="512"/>
    <n v="105"/>
    <x v="2"/>
    <n v="-9491157"/>
    <s v="Loss"/>
    <x v="0"/>
    <s v="United States)"/>
  </r>
  <r>
    <x v="1525"/>
    <x v="2"/>
    <x v="3"/>
    <x v="9"/>
    <s v="August 18, 1989 (United States)"/>
    <n v="6"/>
    <n v="943"/>
    <x v="797"/>
    <s v="Alan Caillou"/>
    <x v="810"/>
    <x v="0"/>
    <n v="5000000"/>
    <n v="8153677"/>
    <x v="532"/>
    <n v="83"/>
    <x v="2"/>
    <n v="3153677"/>
    <s v="Profit"/>
    <x v="0"/>
    <s v="United States)"/>
  </r>
  <r>
    <x v="1526"/>
    <x v="1"/>
    <x v="0"/>
    <x v="9"/>
    <s v="January 13, 1989 (United States)"/>
    <n v="5.4"/>
    <n v="11000"/>
    <x v="18"/>
    <s v="Lewis Abernathy"/>
    <x v="811"/>
    <x v="0"/>
    <n v="8000000"/>
    <n v="8143225"/>
    <x v="584"/>
    <n v="99"/>
    <x v="2"/>
    <n v="143225"/>
    <s v="Profit"/>
    <x v="0"/>
    <s v="United States)"/>
  </r>
  <r>
    <x v="1527"/>
    <x v="1"/>
    <x v="0"/>
    <x v="9"/>
    <s v="March 24, 1989 (United States)"/>
    <n v="6.1"/>
    <n v="3500"/>
    <x v="255"/>
    <s v="Robert Foster"/>
    <x v="812"/>
    <x v="0"/>
    <n v="14500000"/>
    <n v="8125592"/>
    <x v="26"/>
    <n v="102"/>
    <x v="2"/>
    <n v="-6374408"/>
    <s v="Loss"/>
    <x v="0"/>
    <s v="United States)"/>
  </r>
  <r>
    <x v="1528"/>
    <x v="1"/>
    <x v="5"/>
    <x v="9"/>
    <s v="April 7, 1989 (United States)"/>
    <n v="6.8"/>
    <n v="38000"/>
    <x v="798"/>
    <s v="Terry Hayes"/>
    <x v="813"/>
    <x v="3"/>
    <n v="10400000"/>
    <n v="7825009"/>
    <x v="74"/>
    <n v="96"/>
    <x v="2"/>
    <n v="-2574991"/>
    <s v="Loss"/>
    <x v="0"/>
    <s v="United States)"/>
  </r>
  <r>
    <x v="1529"/>
    <x v="1"/>
    <x v="1"/>
    <x v="9"/>
    <s v="December 13, 1989 (United States)"/>
    <n v="6.6"/>
    <n v="2100"/>
    <x v="73"/>
    <s v="Isaac Bashevis Singer"/>
    <x v="814"/>
    <x v="0"/>
    <n v="9500000"/>
    <n v="7754571"/>
    <x v="498"/>
    <n v="119"/>
    <x v="2"/>
    <n v="-1745429"/>
    <s v="Loss"/>
    <x v="0"/>
    <s v="United States)"/>
  </r>
  <r>
    <x v="1530"/>
    <x v="9"/>
    <x v="6"/>
    <x v="9"/>
    <s v="April 6, 1990 (United States)"/>
    <n v="7.6"/>
    <n v="36000"/>
    <x v="622"/>
    <s v="Peter Greenaway"/>
    <x v="815"/>
    <x v="14"/>
    <n v="20500000"/>
    <n v="7724701"/>
    <x v="585"/>
    <n v="124"/>
    <x v="1"/>
    <n v="-12775299"/>
    <s v="Loss"/>
    <x v="0"/>
    <s v="United States)"/>
  </r>
  <r>
    <x v="1531"/>
    <x v="1"/>
    <x v="0"/>
    <x v="9"/>
    <s v="April 14, 1989 (United States)"/>
    <n v="6.3"/>
    <n v="2200"/>
    <x v="799"/>
    <s v="Jim Kouf"/>
    <x v="816"/>
    <x v="0"/>
    <n v="20500000"/>
    <n v="7723506"/>
    <x v="586"/>
    <n v="98"/>
    <x v="2"/>
    <n v="-12776494"/>
    <s v="Loss"/>
    <x v="0"/>
    <s v="United States)"/>
  </r>
  <r>
    <x v="1532"/>
    <x v="1"/>
    <x v="6"/>
    <x v="9"/>
    <s v="September 29, 1989 (United States)"/>
    <n v="6.1"/>
    <n v="9200"/>
    <x v="48"/>
    <s v="John Godey"/>
    <x v="438"/>
    <x v="0"/>
    <n v="20000000"/>
    <n v="7237794"/>
    <x v="457"/>
    <n v="94"/>
    <x v="2"/>
    <n v="-12762206"/>
    <s v="Loss"/>
    <x v="0"/>
    <s v="United States)"/>
  </r>
  <r>
    <x v="1533"/>
    <x v="1"/>
    <x v="6"/>
    <x v="9"/>
    <s v="August 30, 1989 (United States)"/>
    <n v="5.9"/>
    <n v="1400"/>
    <x v="758"/>
    <s v="Phil Alden Robinson"/>
    <x v="371"/>
    <x v="0"/>
    <n v="4000000"/>
    <n v="6985999"/>
    <x v="385"/>
    <n v="92"/>
    <x v="2"/>
    <n v="2985999"/>
    <s v="Profit"/>
    <x v="0"/>
    <s v="United States)"/>
  </r>
  <r>
    <x v="1534"/>
    <x v="0"/>
    <x v="1"/>
    <x v="9"/>
    <s v="April 13, 1990 (United States)"/>
    <n v="6.9"/>
    <n v="16000"/>
    <x v="22"/>
    <s v="Jamie Uys"/>
    <x v="21"/>
    <x v="2"/>
    <n v="20500000"/>
    <n v="6291444"/>
    <x v="587"/>
    <n v="98"/>
    <x v="2"/>
    <n v="-14208556"/>
    <s v="Loss"/>
    <x v="0"/>
    <s v="United States)"/>
  </r>
  <r>
    <x v="1535"/>
    <x v="7"/>
    <x v="6"/>
    <x v="9"/>
    <s v="January 19, 1990 (United States)"/>
    <n v="7.4"/>
    <n v="7200"/>
    <x v="224"/>
    <s v="Joe Eszterhas"/>
    <x v="179"/>
    <x v="0"/>
    <n v="20500000"/>
    <n v="6263883"/>
    <x v="457"/>
    <n v="124"/>
    <x v="1"/>
    <n v="-14236117"/>
    <s v="Loss"/>
    <x v="0"/>
    <s v="United States)"/>
  </r>
  <r>
    <x v="1536"/>
    <x v="7"/>
    <x v="1"/>
    <x v="9"/>
    <s v="July 21, 1989 (United States)"/>
    <n v="7"/>
    <n v="27000"/>
    <x v="800"/>
    <s v="'Weird Al' Yankovic"/>
    <x v="817"/>
    <x v="0"/>
    <n v="5000000"/>
    <n v="6157157"/>
    <x v="588"/>
    <n v="97"/>
    <x v="1"/>
    <n v="1157157"/>
    <s v="Profit"/>
    <x v="0"/>
    <s v="United States)"/>
  </r>
  <r>
    <x v="1537"/>
    <x v="1"/>
    <x v="1"/>
    <x v="9"/>
    <s v="August 30, 1989 (United States)"/>
    <n v="7.2"/>
    <n v="7400"/>
    <x v="300"/>
    <s v="Willy Russell"/>
    <x v="818"/>
    <x v="1"/>
    <n v="20500000"/>
    <n v="6056912"/>
    <x v="5"/>
    <n v="108"/>
    <x v="1"/>
    <n v="-14443088"/>
    <s v="Loss"/>
    <x v="0"/>
    <s v="United States)"/>
  </r>
  <r>
    <x v="1538"/>
    <x v="7"/>
    <x v="4"/>
    <x v="9"/>
    <s v="October 27, 1989 (United States)"/>
    <n v="6"/>
    <n v="1500"/>
    <x v="345"/>
    <s v="Barbara Benedek"/>
    <x v="479"/>
    <x v="0"/>
    <n v="14000000"/>
    <n v="5932613"/>
    <x v="4"/>
    <n v="95"/>
    <x v="2"/>
    <n v="-8067387"/>
    <s v="Loss"/>
    <x v="0"/>
    <s v="United States)"/>
  </r>
  <r>
    <x v="1539"/>
    <x v="7"/>
    <x v="4"/>
    <x v="9"/>
    <s v="August 25, 1989 (United States)"/>
    <n v="5.8"/>
    <n v="6100"/>
    <x v="801"/>
    <s v="John Varley"/>
    <x v="74"/>
    <x v="0"/>
    <n v="20500000"/>
    <n v="5777099"/>
    <x v="589"/>
    <n v="108"/>
    <x v="2"/>
    <n v="-14722901"/>
    <s v="Loss"/>
    <x v="0"/>
    <s v="United States)"/>
  </r>
  <r>
    <x v="1540"/>
    <x v="7"/>
    <x v="1"/>
    <x v="9"/>
    <s v="March 3, 1989 (United States)"/>
    <n v="5.8"/>
    <n v="6500"/>
    <x v="802"/>
    <s v="Daniel Jay Franklin"/>
    <x v="819"/>
    <x v="0"/>
    <n v="20500000"/>
    <n v="5552441"/>
    <x v="590"/>
    <n v="114"/>
    <x v="2"/>
    <n v="-14947559"/>
    <s v="Loss"/>
    <x v="0"/>
    <s v="United States)"/>
  </r>
  <r>
    <x v="1541"/>
    <x v="0"/>
    <x v="1"/>
    <x v="9"/>
    <s v="November 3, 1989 (United States)"/>
    <n v="4.4000000000000004"/>
    <n v="1300"/>
    <x v="803"/>
    <s v="Tom Schulman"/>
    <x v="820"/>
    <x v="0"/>
    <n v="20500000"/>
    <n v="5368865"/>
    <x v="26"/>
    <n v="83"/>
    <x v="2"/>
    <n v="-15131135"/>
    <s v="Loss"/>
    <x v="0"/>
    <s v="United States)"/>
  </r>
  <r>
    <x v="1542"/>
    <x v="7"/>
    <x v="1"/>
    <x v="9"/>
    <s v="August 18, 1989 (United States)"/>
    <n v="6.8"/>
    <n v="5300"/>
    <x v="804"/>
    <s v="Jay Cronley"/>
    <x v="51"/>
    <x v="0"/>
    <n v="18000000"/>
    <n v="4973285"/>
    <x v="591"/>
    <n v="90"/>
    <x v="2"/>
    <n v="-13026715"/>
    <s v="Loss"/>
    <x v="0"/>
    <s v="United States)"/>
  </r>
  <r>
    <x v="1543"/>
    <x v="7"/>
    <x v="4"/>
    <x v="9"/>
    <s v="April 21, 1989 (United States)"/>
    <n v="5.8"/>
    <n v="849"/>
    <x v="153"/>
    <s v="Alan J. Pakula"/>
    <x v="152"/>
    <x v="0"/>
    <n v="20500000"/>
    <n v="4795009"/>
    <x v="26"/>
    <n v="119"/>
    <x v="2"/>
    <n v="-15704991"/>
    <s v="Loss"/>
    <x v="0"/>
    <s v="United States)"/>
  </r>
  <r>
    <x v="1544"/>
    <x v="1"/>
    <x v="6"/>
    <x v="9"/>
    <s v="October 20, 1989 (United States)"/>
    <n v="7.3"/>
    <n v="34000"/>
    <x v="805"/>
    <s v="James Fogle"/>
    <x v="202"/>
    <x v="0"/>
    <n v="2500000"/>
    <n v="4729352"/>
    <x v="544"/>
    <n v="101"/>
    <x v="1"/>
    <n v="2229352"/>
    <s v="Profit"/>
    <x v="0"/>
    <s v="United States)"/>
  </r>
  <r>
    <x v="1545"/>
    <x v="1"/>
    <x v="0"/>
    <x v="9"/>
    <s v="January 13, 1989 (United States)"/>
    <n v="5.6"/>
    <n v="6700"/>
    <x v="617"/>
    <s v="John Patrick Shanley"/>
    <x v="312"/>
    <x v="0"/>
    <n v="20500000"/>
    <n v="4611062"/>
    <x v="17"/>
    <n v="97"/>
    <x v="2"/>
    <n v="-15888938"/>
    <s v="Loss"/>
    <x v="0"/>
    <s v="United States)"/>
  </r>
  <r>
    <x v="1546"/>
    <x v="1"/>
    <x v="4"/>
    <x v="9"/>
    <s v="May 1, 1990 (Portugal)"/>
    <n v="7.6"/>
    <n v="5400"/>
    <x v="806"/>
    <s v="Craig Lucas"/>
    <x v="821"/>
    <x v="0"/>
    <n v="3000000"/>
    <n v="4609953"/>
    <x v="369"/>
    <n v="96"/>
    <x v="1"/>
    <n v="1609953"/>
    <s v="Profit"/>
    <x v="0"/>
    <s v="Portugal)"/>
  </r>
  <r>
    <x v="1547"/>
    <x v="1"/>
    <x v="0"/>
    <x v="9"/>
    <s v="February 17, 1989 (United States)"/>
    <n v="6"/>
    <n v="5200"/>
    <x v="807"/>
    <s v="Albert Z. Carr"/>
    <x v="645"/>
    <x v="0"/>
    <n v="20500000"/>
    <n v="4557214"/>
    <x v="277"/>
    <n v="98"/>
    <x v="2"/>
    <n v="-15942786"/>
    <s v="Loss"/>
    <x v="0"/>
    <s v="United States)"/>
  </r>
  <r>
    <x v="1548"/>
    <x v="1"/>
    <x v="1"/>
    <x v="9"/>
    <s v="November 10, 1989 (United States)"/>
    <n v="6.2"/>
    <n v="761"/>
    <x v="808"/>
    <s v="Monte Merrick"/>
    <x v="406"/>
    <x v="0"/>
    <n v="20500000"/>
    <n v="4348025"/>
    <x v="180"/>
    <n v="91"/>
    <x v="2"/>
    <n v="-16151975"/>
    <s v="Loss"/>
    <x v="0"/>
    <s v="United States)"/>
  </r>
  <r>
    <x v="1549"/>
    <x v="7"/>
    <x v="4"/>
    <x v="9"/>
    <s v="October 20, 1989 (Argentina)"/>
    <n v="6"/>
    <n v="1700"/>
    <x v="124"/>
    <s v="Gary Sherman"/>
    <x v="822"/>
    <x v="0"/>
    <n v="20500000"/>
    <n v="4347648"/>
    <x v="592"/>
    <n v="95"/>
    <x v="2"/>
    <n v="-16152352"/>
    <s v="Loss"/>
    <x v="0"/>
    <s v="Argentina)"/>
  </r>
  <r>
    <x v="1550"/>
    <x v="7"/>
    <x v="4"/>
    <x v="9"/>
    <s v="May 5, 1989 (United States)"/>
    <n v="5.3"/>
    <n v="1000"/>
    <x v="393"/>
    <s v="Douglas Day Stewart"/>
    <x v="823"/>
    <x v="0"/>
    <n v="20500000"/>
    <n v="4299023"/>
    <x v="512"/>
    <n v="107"/>
    <x v="2"/>
    <n v="-16200977"/>
    <s v="Loss"/>
    <x v="0"/>
    <s v="United States)"/>
  </r>
  <r>
    <x v="1551"/>
    <x v="6"/>
    <x v="1"/>
    <x v="9"/>
    <s v="January 22, 1990 (Spain)"/>
    <n v="7"/>
    <n v="26000"/>
    <x v="598"/>
    <s v="Pedro AlmodÃ³var"/>
    <x v="824"/>
    <x v="16"/>
    <n v="20500000"/>
    <n v="4088140"/>
    <x v="593"/>
    <n v="101"/>
    <x v="1"/>
    <n v="-16411860"/>
    <s v="Loss"/>
    <x v="0"/>
    <s v="Spain)"/>
  </r>
  <r>
    <x v="1552"/>
    <x v="7"/>
    <x v="1"/>
    <x v="9"/>
    <s v="April 28, 1989 (United States)"/>
    <n v="6.1"/>
    <n v="7500"/>
    <x v="704"/>
    <s v="Robin Schiff"/>
    <x v="616"/>
    <x v="0"/>
    <n v="20500000"/>
    <n v="3960327"/>
    <x v="594"/>
    <n v="98"/>
    <x v="2"/>
    <n v="-16539673"/>
    <s v="Loss"/>
    <x v="0"/>
    <s v="United States)"/>
  </r>
  <r>
    <x v="1553"/>
    <x v="1"/>
    <x v="4"/>
    <x v="9"/>
    <s v="November 3, 1989 (United States)"/>
    <n v="5.5"/>
    <n v="3800"/>
    <x v="702"/>
    <s v="Gaston Leroux"/>
    <x v="412"/>
    <x v="0"/>
    <n v="20500000"/>
    <n v="3953745"/>
    <x v="595"/>
    <n v="93"/>
    <x v="2"/>
    <n v="-16546255"/>
    <s v="Loss"/>
    <x v="0"/>
    <s v="United States)"/>
  </r>
  <r>
    <x v="1554"/>
    <x v="1"/>
    <x v="4"/>
    <x v="9"/>
    <s v="September 20, 1989 (United States)"/>
    <n v="7"/>
    <n v="5300"/>
    <x v="809"/>
    <s v="AndrÃ© P. Brink"/>
    <x v="11"/>
    <x v="0"/>
    <n v="9000000"/>
    <n v="3766879"/>
    <x v="596"/>
    <n v="106"/>
    <x v="1"/>
    <n v="-5233121"/>
    <s v="Loss"/>
    <x v="0"/>
    <s v="United States)"/>
  </r>
  <r>
    <x v="1555"/>
    <x v="7"/>
    <x v="1"/>
    <x v="9"/>
    <s v="October 27, 1989 (United States)"/>
    <n v="5.8"/>
    <n v="1600"/>
    <x v="810"/>
    <s v="Dan Lewandowski"/>
    <x v="613"/>
    <x v="0"/>
    <n v="20500000"/>
    <n v="3690328"/>
    <x v="277"/>
    <n v="103"/>
    <x v="2"/>
    <n v="-16809672"/>
    <s v="Loss"/>
    <x v="0"/>
    <s v="United States)"/>
  </r>
  <r>
    <x v="1556"/>
    <x v="1"/>
    <x v="3"/>
    <x v="9"/>
    <s v="October 6, 1989 (United States)"/>
    <n v="5.8"/>
    <n v="1800"/>
    <x v="517"/>
    <s v="Carlos Fuentes"/>
    <x v="3"/>
    <x v="0"/>
    <n v="34000000"/>
    <n v="3574256"/>
    <x v="4"/>
    <n v="119"/>
    <x v="2"/>
    <n v="-30425744"/>
    <s v="Loss"/>
    <x v="0"/>
    <s v="United States)"/>
  </r>
  <r>
    <x v="1557"/>
    <x v="7"/>
    <x v="2"/>
    <x v="9"/>
    <s v="October 20, 1989 (United States)"/>
    <n v="6.5"/>
    <n v="7200"/>
    <x v="360"/>
    <s v="Bruce Robinson"/>
    <x v="73"/>
    <x v="0"/>
    <n v="30000000"/>
    <n v="3563162"/>
    <x v="5"/>
    <n v="127"/>
    <x v="2"/>
    <n v="-26436838"/>
    <s v="Loss"/>
    <x v="0"/>
    <s v="United States)"/>
  </r>
  <r>
    <x v="1558"/>
    <x v="1"/>
    <x v="6"/>
    <x v="9"/>
    <s v="January 27, 1989 (United States)"/>
    <n v="5.0999999999999996"/>
    <n v="1600"/>
    <x v="125"/>
    <s v="Steve Ransohoff"/>
    <x v="9"/>
    <x v="0"/>
    <n v="17000000"/>
    <n v="3560932"/>
    <x v="4"/>
    <n v="99"/>
    <x v="2"/>
    <n v="-13439068"/>
    <s v="Loss"/>
    <x v="0"/>
    <s v="United States)"/>
  </r>
  <r>
    <x v="1559"/>
    <x v="1"/>
    <x v="4"/>
    <x v="9"/>
    <s v="September 29, 1989 (United States)"/>
    <n v="5.9"/>
    <n v="2700"/>
    <x v="197"/>
    <s v="Bobbie Ann Mason"/>
    <x v="658"/>
    <x v="0"/>
    <n v="18000000"/>
    <n v="3531971"/>
    <x v="7"/>
    <n v="120"/>
    <x v="2"/>
    <n v="-14468029"/>
    <s v="Loss"/>
    <x v="0"/>
    <s v="United States)"/>
  </r>
  <r>
    <x v="1560"/>
    <x v="7"/>
    <x v="1"/>
    <x v="9"/>
    <s v="August 31, 1990 (United States)"/>
    <n v="5"/>
    <n v="694"/>
    <x v="520"/>
    <s v="Jeremy Pikser"/>
    <x v="362"/>
    <x v="0"/>
    <n v="9000000"/>
    <n v="3473905"/>
    <x v="482"/>
    <n v="93"/>
    <x v="2"/>
    <n v="-5526095"/>
    <s v="Loss"/>
    <x v="0"/>
    <s v="United States)"/>
  </r>
  <r>
    <x v="1561"/>
    <x v="1"/>
    <x v="0"/>
    <x v="9"/>
    <s v="February 3, 1989 (United States)"/>
    <n v="5.5"/>
    <n v="2900"/>
    <x v="311"/>
    <s v="Harold Nebenzal"/>
    <x v="187"/>
    <x v="0"/>
    <n v="5000000"/>
    <n v="3416846"/>
    <x v="131"/>
    <n v="97"/>
    <x v="2"/>
    <n v="-1583154"/>
    <s v="Loss"/>
    <x v="0"/>
    <s v="United States)"/>
  </r>
  <r>
    <x v="1562"/>
    <x v="2"/>
    <x v="10"/>
    <x v="9"/>
    <s v="May 28, 1993 (United States)"/>
    <n v="5.6"/>
    <n v="2200"/>
    <x v="811"/>
    <s v="Martha Moran"/>
    <x v="825"/>
    <x v="0"/>
    <n v="20500000"/>
    <n v="3299382"/>
    <x v="324"/>
    <n v="75"/>
    <x v="2"/>
    <n v="-17200618"/>
    <s v="Loss"/>
    <x v="0"/>
    <s v="United States)"/>
  </r>
  <r>
    <x v="1563"/>
    <x v="1"/>
    <x v="1"/>
    <x v="9"/>
    <s v="August 16, 1989 (United States)"/>
    <n v="4.8"/>
    <n v="1200"/>
    <x v="477"/>
    <s v="Neil Levy"/>
    <x v="15"/>
    <x v="0"/>
    <n v="10000000"/>
    <n v="3169719"/>
    <x v="597"/>
    <n v="100"/>
    <x v="2"/>
    <n v="-6830281"/>
    <s v="Loss"/>
    <x v="0"/>
    <s v="United States)"/>
  </r>
  <r>
    <x v="1564"/>
    <x v="0"/>
    <x v="0"/>
    <x v="9"/>
    <s v="April 21, 1989 (United States)"/>
    <n v="4.5"/>
    <n v="3200"/>
    <x v="614"/>
    <s v="Michael Short"/>
    <x v="63"/>
    <x v="7"/>
    <n v="18000000"/>
    <n v="3077361"/>
    <x v="598"/>
    <n v="94"/>
    <x v="2"/>
    <n v="-14922639"/>
    <s v="Loss"/>
    <x v="0"/>
    <s v="United States)"/>
  </r>
  <r>
    <x v="1565"/>
    <x v="7"/>
    <x v="0"/>
    <x v="9"/>
    <s v="January 13, 1989 (United States)"/>
    <n v="6.3"/>
    <n v="7400"/>
    <x v="207"/>
    <s v="Michael Tolkin"/>
    <x v="826"/>
    <x v="0"/>
    <n v="10000000"/>
    <n v="2777280"/>
    <x v="274"/>
    <n v="105"/>
    <x v="2"/>
    <n v="-7222720"/>
    <s v="Loss"/>
    <x v="0"/>
    <s v="United States)"/>
  </r>
  <r>
    <x v="1566"/>
    <x v="1"/>
    <x v="0"/>
    <x v="9"/>
    <s v="March 16, 1990 (United States)"/>
    <n v="6.4"/>
    <n v="16000"/>
    <x v="798"/>
    <s v="RyÃ´zÃ´ Kasahara"/>
    <x v="283"/>
    <x v="0"/>
    <n v="10000000"/>
    <n v="2692037"/>
    <x v="231"/>
    <n v="86"/>
    <x v="2"/>
    <n v="-7307963"/>
    <s v="Loss"/>
    <x v="0"/>
    <s v="United States)"/>
  </r>
  <r>
    <x v="1567"/>
    <x v="7"/>
    <x v="0"/>
    <x v="9"/>
    <s v="March 3, 1989 (United States)"/>
    <n v="6.3"/>
    <n v="2700"/>
    <x v="192"/>
    <s v="Pierre Schoendoerffer"/>
    <x v="165"/>
    <x v="0"/>
    <n v="20000000"/>
    <n v="2420917"/>
    <x v="599"/>
    <n v="117"/>
    <x v="2"/>
    <n v="-17579083"/>
    <s v="Loss"/>
    <x v="0"/>
    <s v="United States)"/>
  </r>
  <r>
    <x v="1568"/>
    <x v="7"/>
    <x v="4"/>
    <x v="9"/>
    <s v="March 31, 1989 (United States)"/>
    <n v="6.9"/>
    <n v="716"/>
    <x v="812"/>
    <s v="Dean Pitchford"/>
    <x v="827"/>
    <x v="0"/>
    <n v="11500000"/>
    <n v="2260616"/>
    <x v="231"/>
    <n v="98"/>
    <x v="2"/>
    <n v="-9239384"/>
    <s v="Loss"/>
    <x v="0"/>
    <s v="United States)"/>
  </r>
  <r>
    <x v="1569"/>
    <x v="1"/>
    <x v="1"/>
    <x v="9"/>
    <s v="July 1989 (United States)"/>
    <n v="6"/>
    <n v="1200"/>
    <x v="427"/>
    <s v="Paul Bartel"/>
    <x v="128"/>
    <x v="0"/>
    <n v="20500000"/>
    <n v="2156471"/>
    <x v="600"/>
    <n v="103"/>
    <x v="2"/>
    <n v="-18343529"/>
    <s v="Loss"/>
    <x v="0"/>
    <s v="United States)"/>
  </r>
  <r>
    <x v="1570"/>
    <x v="1"/>
    <x v="4"/>
    <x v="9"/>
    <s v="March 10, 1989 (United States)"/>
    <n v="6.3"/>
    <n v="5600"/>
    <x v="665"/>
    <s v="Stephen Metcalfe"/>
    <x v="23"/>
    <x v="0"/>
    <n v="20500000"/>
    <n v="2049769"/>
    <x v="31"/>
    <n v="102"/>
    <x v="2"/>
    <n v="-18450231"/>
    <s v="Loss"/>
    <x v="0"/>
    <s v="United States)"/>
  </r>
  <r>
    <x v="1571"/>
    <x v="1"/>
    <x v="0"/>
    <x v="9"/>
    <s v="March 17, 1989 (United States)"/>
    <n v="4.8"/>
    <n v="490"/>
    <x v="813"/>
    <s v="Allan A. Goldstein"/>
    <x v="692"/>
    <x v="0"/>
    <n v="20500000"/>
    <n v="2043889"/>
    <x v="601"/>
    <n v="98"/>
    <x v="2"/>
    <n v="-18456111"/>
    <s v="Loss"/>
    <x v="0"/>
    <s v="United States)"/>
  </r>
  <r>
    <x v="1572"/>
    <x v="7"/>
    <x v="4"/>
    <x v="9"/>
    <s v="April 14, 1989 (United States)"/>
    <n v="6.2"/>
    <n v="1300"/>
    <x v="189"/>
    <s v="John Ehle"/>
    <x v="107"/>
    <x v="0"/>
    <n v="20500000"/>
    <n v="2023282"/>
    <x v="561"/>
    <n v="110"/>
    <x v="2"/>
    <n v="-18476718"/>
    <s v="Loss"/>
    <x v="0"/>
    <s v="United States)"/>
  </r>
  <r>
    <x v="1573"/>
    <x v="7"/>
    <x v="1"/>
    <x v="9"/>
    <s v="September 22, 1989 (United States)"/>
    <n v="6.2"/>
    <n v="13000"/>
    <x v="299"/>
    <s v="Terry Jones"/>
    <x v="828"/>
    <x v="1"/>
    <n v="20500000"/>
    <n v="1932642"/>
    <x v="602"/>
    <n v="107"/>
    <x v="2"/>
    <n v="-18567358"/>
    <s v="Loss"/>
    <x v="0"/>
    <s v="United States)"/>
  </r>
  <r>
    <x v="1574"/>
    <x v="1"/>
    <x v="2"/>
    <x v="9"/>
    <s v="November 10, 1989 (United States)"/>
    <n v="5.6"/>
    <n v="5900"/>
    <x v="234"/>
    <s v="Whitley Strieber"/>
    <x v="255"/>
    <x v="0"/>
    <n v="5000000"/>
    <n v="1919653"/>
    <x v="572"/>
    <n v="107"/>
    <x v="2"/>
    <n v="-3080347"/>
    <s v="Loss"/>
    <x v="0"/>
    <s v="United States)"/>
  </r>
  <r>
    <x v="1575"/>
    <x v="1"/>
    <x v="3"/>
    <x v="9"/>
    <s v="October 13, 1989 (United States)"/>
    <n v="6.1"/>
    <n v="1400"/>
    <x v="320"/>
    <s v="John Sayles"/>
    <x v="9"/>
    <x v="0"/>
    <n v="6000000"/>
    <n v="1877618"/>
    <x v="442"/>
    <n v="94"/>
    <x v="2"/>
    <n v="-4122382"/>
    <s v="Loss"/>
    <x v="0"/>
    <s v="United States)"/>
  </r>
  <r>
    <x v="1576"/>
    <x v="1"/>
    <x v="1"/>
    <x v="9"/>
    <s v="August 23, 1989 (United States)"/>
    <n v="5.4"/>
    <n v="1200"/>
    <x v="441"/>
    <s v="Nora Ephron"/>
    <x v="829"/>
    <x v="0"/>
    <n v="20500000"/>
    <n v="1869417"/>
    <x v="26"/>
    <n v="94"/>
    <x v="2"/>
    <n v="-18630583"/>
    <s v="Loss"/>
    <x v="0"/>
    <s v="United States)"/>
  </r>
  <r>
    <x v="1577"/>
    <x v="0"/>
    <x v="1"/>
    <x v="9"/>
    <s v="January 19, 1990 (Sweden)"/>
    <n v="6"/>
    <n v="2000"/>
    <x v="814"/>
    <s v="Beth Henley"/>
    <x v="830"/>
    <x v="0"/>
    <n v="20500000"/>
    <n v="1852655"/>
    <x v="603"/>
    <n v="102"/>
    <x v="2"/>
    <n v="-18647345"/>
    <s v="Loss"/>
    <x v="0"/>
    <s v="Sweden)"/>
  </r>
  <r>
    <x v="1578"/>
    <x v="1"/>
    <x v="1"/>
    <x v="9"/>
    <s v="April 1990 (United States)"/>
    <n v="6.8"/>
    <n v="2600"/>
    <x v="815"/>
    <s v="Bertrand Blier"/>
    <x v="219"/>
    <x v="8"/>
    <n v="20500000"/>
    <n v="1776440"/>
    <x v="604"/>
    <n v="91"/>
    <x v="2"/>
    <n v="-18723560"/>
    <s v="Loss"/>
    <x v="0"/>
    <s v="United States)"/>
  </r>
  <r>
    <x v="1579"/>
    <x v="1"/>
    <x v="5"/>
    <x v="9"/>
    <s v="April 28, 1989 (United States)"/>
    <n v="5"/>
    <n v="3600"/>
    <x v="816"/>
    <s v="Allyn Warner"/>
    <x v="749"/>
    <x v="0"/>
    <n v="3000000"/>
    <n v="1738897"/>
    <x v="605"/>
    <n v="95"/>
    <x v="2"/>
    <n v="-1261103"/>
    <s v="Loss"/>
    <x v="0"/>
    <s v="United States)"/>
  </r>
  <r>
    <x v="1580"/>
    <x v="1"/>
    <x v="4"/>
    <x v="9"/>
    <s v="May 4, 1990 (United States)"/>
    <n v="6.8"/>
    <n v="5900"/>
    <x v="817"/>
    <s v="Hubert Selby Jr."/>
    <x v="712"/>
    <x v="1"/>
    <n v="20500000"/>
    <n v="1730005"/>
    <x v="606"/>
    <n v="102"/>
    <x v="2"/>
    <n v="-18769995"/>
    <s v="Loss"/>
    <x v="0"/>
    <s v="United States)"/>
  </r>
  <r>
    <x v="1581"/>
    <x v="7"/>
    <x v="0"/>
    <x v="9"/>
    <s v="November 10, 1989 (United States)"/>
    <n v="6.4"/>
    <n v="13000"/>
    <x v="818"/>
    <s v="Phillip Rhee"/>
    <x v="364"/>
    <x v="0"/>
    <n v="5000000"/>
    <n v="1700000"/>
    <x v="552"/>
    <n v="97"/>
    <x v="2"/>
    <n v="-3300000"/>
    <s v="Loss"/>
    <x v="0"/>
    <s v="United States)"/>
  </r>
  <r>
    <x v="1582"/>
    <x v="7"/>
    <x v="1"/>
    <x v="9"/>
    <s v="May 19, 1989 (United States)"/>
    <n v="5.8"/>
    <n v="2100"/>
    <x v="474"/>
    <s v="Terrel Seltzer"/>
    <x v="448"/>
    <x v="0"/>
    <n v="10000000"/>
    <n v="1642239"/>
    <x v="10"/>
    <n v="86"/>
    <x v="2"/>
    <n v="-8357761"/>
    <s v="Loss"/>
    <x v="0"/>
    <s v="United States)"/>
  </r>
  <r>
    <x v="1583"/>
    <x v="1"/>
    <x v="4"/>
    <x v="9"/>
    <s v="May 25, 1990 (United States)"/>
    <n v="7.5"/>
    <n v="6800"/>
    <x v="579"/>
    <s v="Denys Arcand"/>
    <x v="831"/>
    <x v="7"/>
    <n v="20500000"/>
    <n v="1601612"/>
    <x v="607"/>
    <n v="120"/>
    <x v="1"/>
    <n v="-18898388"/>
    <s v="Loss"/>
    <x v="0"/>
    <s v="United States)"/>
  </r>
  <r>
    <x v="1584"/>
    <x v="1"/>
    <x v="1"/>
    <x v="9"/>
    <s v="November 17, 1989 (United States)"/>
    <n v="7.6"/>
    <n v="26000"/>
    <x v="417"/>
    <s v="Jim Jarmusch"/>
    <x v="832"/>
    <x v="24"/>
    <n v="2800000"/>
    <n v="1544973"/>
    <x v="608"/>
    <n v="110"/>
    <x v="1"/>
    <n v="-1255027"/>
    <s v="Loss"/>
    <x v="0"/>
    <s v="United States)"/>
  </r>
  <r>
    <x v="1585"/>
    <x v="1"/>
    <x v="5"/>
    <x v="9"/>
    <s v="November 3, 1989 (United States)"/>
    <n v="5.7"/>
    <n v="3700"/>
    <x v="819"/>
    <s v="Carolyn Lefcourt"/>
    <x v="663"/>
    <x v="1"/>
    <n v="1500000"/>
    <n v="1519796"/>
    <x v="117"/>
    <n v="93"/>
    <x v="2"/>
    <n v="19796"/>
    <s v="Profit"/>
    <x v="0"/>
    <s v="United States)"/>
  </r>
  <r>
    <x v="1586"/>
    <x v="7"/>
    <x v="6"/>
    <x v="9"/>
    <s v="June 1990 (United States)"/>
    <n v="7.6"/>
    <n v="6100"/>
    <x v="820"/>
    <s v="Georges Simenon"/>
    <x v="833"/>
    <x v="8"/>
    <n v="20500000"/>
    <n v="1417030"/>
    <x v="609"/>
    <n v="81"/>
    <x v="1"/>
    <n v="-19082970"/>
    <s v="Loss"/>
    <x v="0"/>
    <s v="United States)"/>
  </r>
  <r>
    <x v="1587"/>
    <x v="2"/>
    <x v="10"/>
    <x v="9"/>
    <s v="August 21, 1992 (United States)"/>
    <n v="7.1"/>
    <n v="7000"/>
    <x v="821"/>
    <s v="Chris Columbus"/>
    <x v="834"/>
    <x v="24"/>
    <n v="35000000"/>
    <n v="1368000"/>
    <x v="610"/>
    <n v="85"/>
    <x v="1"/>
    <n v="-33632000"/>
    <s v="Loss"/>
    <x v="0"/>
    <s v="United States)"/>
  </r>
  <r>
    <x v="1588"/>
    <x v="1"/>
    <x v="1"/>
    <x v="9"/>
    <s v="September 15, 1989 (United States)"/>
    <n v="6"/>
    <n v="696"/>
    <x v="822"/>
    <s v="Nancy Savoca"/>
    <x v="835"/>
    <x v="0"/>
    <n v="20500000"/>
    <n v="1354268"/>
    <x v="32"/>
    <n v="104"/>
    <x v="2"/>
    <n v="-19145732"/>
    <s v="Loss"/>
    <x v="0"/>
    <s v="United States)"/>
  </r>
  <r>
    <x v="1589"/>
    <x v="7"/>
    <x v="2"/>
    <x v="9"/>
    <s v="August 25, 1989 (United States)"/>
    <n v="7.2"/>
    <n v="2100"/>
    <x v="682"/>
    <s v="John Sacret Young"/>
    <x v="234"/>
    <x v="0"/>
    <n v="20500000"/>
    <n v="1316495"/>
    <x v="611"/>
    <n v="102"/>
    <x v="1"/>
    <n v="-19183505"/>
    <s v="Loss"/>
    <x v="0"/>
    <s v="United States)"/>
  </r>
  <r>
    <x v="1590"/>
    <x v="0"/>
    <x v="0"/>
    <x v="9"/>
    <s v="November 21, 1990 (United States)"/>
    <n v="5.4"/>
    <n v="6000"/>
    <x v="499"/>
    <s v="Stuart Gordon"/>
    <x v="836"/>
    <x v="0"/>
    <n v="10000000"/>
    <n v="1272977"/>
    <x v="242"/>
    <n v="85"/>
    <x v="2"/>
    <n v="-8727023"/>
    <s v="Loss"/>
    <x v="0"/>
    <s v="United States)"/>
  </r>
  <r>
    <x v="1591"/>
    <x v="1"/>
    <x v="4"/>
    <x v="9"/>
    <s v="May 5, 1989 (United States)"/>
    <n v="6"/>
    <n v="881"/>
    <x v="96"/>
    <s v="Michael Weller"/>
    <x v="11"/>
    <x v="0"/>
    <n v="20500000"/>
    <n v="1247946"/>
    <x v="180"/>
    <n v="116"/>
    <x v="2"/>
    <n v="-19252054"/>
    <s v="Loss"/>
    <x v="0"/>
    <s v="United States)"/>
  </r>
  <r>
    <x v="1592"/>
    <x v="1"/>
    <x v="4"/>
    <x v="9"/>
    <s v="November 17, 1989 (United States)"/>
    <n v="7"/>
    <n v="13000"/>
    <x v="142"/>
    <s v="Choderlos de Laclos"/>
    <x v="621"/>
    <x v="8"/>
    <n v="33000000"/>
    <n v="1132112"/>
    <x v="612"/>
    <n v="137"/>
    <x v="1"/>
    <n v="-31867888"/>
    <s v="Loss"/>
    <x v="0"/>
    <s v="United States)"/>
  </r>
  <r>
    <x v="1593"/>
    <x v="0"/>
    <x v="4"/>
    <x v="9"/>
    <s v="August 25, 1989 (United States)"/>
    <n v="5.2"/>
    <n v="677"/>
    <x v="47"/>
    <s v="Anne Rivers Siddons"/>
    <x v="516"/>
    <x v="0"/>
    <n v="8000000"/>
    <n v="1097333"/>
    <x v="180"/>
    <n v="95"/>
    <x v="2"/>
    <n v="-6902667"/>
    <s v="Loss"/>
    <x v="0"/>
    <s v="United States)"/>
  </r>
  <r>
    <x v="1594"/>
    <x v="1"/>
    <x v="2"/>
    <x v="9"/>
    <s v="August 25, 1989 (United States)"/>
    <n v="3.7"/>
    <n v="790"/>
    <x v="84"/>
    <s v="Bob Woodward"/>
    <x v="837"/>
    <x v="0"/>
    <n v="20500000"/>
    <n v="1089000"/>
    <x v="613"/>
    <n v="112"/>
    <x v="2"/>
    <n v="-19411000"/>
    <s v="Loss"/>
    <x v="0"/>
    <s v="United States)"/>
  </r>
  <r>
    <x v="1595"/>
    <x v="1"/>
    <x v="1"/>
    <x v="9"/>
    <s v="May 5, 1989 (United States)"/>
    <n v="6.4"/>
    <n v="659"/>
    <x v="10"/>
    <s v="Elizabeth Jane Howard"/>
    <x v="838"/>
    <x v="1"/>
    <n v="20500000"/>
    <n v="960385"/>
    <x v="553"/>
    <n v="102"/>
    <x v="2"/>
    <n v="-19539615"/>
    <s v="Loss"/>
    <x v="0"/>
    <s v="United States)"/>
  </r>
  <r>
    <x v="1596"/>
    <x v="1"/>
    <x v="1"/>
    <x v="9"/>
    <s v="September 28, 1989 (Australia)"/>
    <n v="6.8"/>
    <n v="3500"/>
    <x v="823"/>
    <s v="Gerard Lee"/>
    <x v="839"/>
    <x v="3"/>
    <n v="20500000"/>
    <n v="938562"/>
    <x v="614"/>
    <n v="97"/>
    <x v="2"/>
    <n v="-19561438"/>
    <s v="Loss"/>
    <x v="0"/>
    <s v="Australia)"/>
  </r>
  <r>
    <x v="1597"/>
    <x v="1"/>
    <x v="0"/>
    <x v="9"/>
    <s v="February 24, 1989 (United States)"/>
    <n v="3.6"/>
    <n v="5000"/>
    <x v="824"/>
    <s v="Avi Kleinberger"/>
    <x v="840"/>
    <x v="0"/>
    <n v="20500000"/>
    <n v="902152"/>
    <x v="574"/>
    <n v="89"/>
    <x v="2"/>
    <n v="-19597848"/>
    <s v="Loss"/>
    <x v="0"/>
    <s v="United States)"/>
  </r>
  <r>
    <x v="1598"/>
    <x v="1"/>
    <x v="0"/>
    <x v="9"/>
    <s v="February 23, 1990 (United States)"/>
    <n v="6.5"/>
    <n v="6500"/>
    <x v="825"/>
    <s v="David Webb Peoples"/>
    <x v="283"/>
    <x v="3"/>
    <n v="20500000"/>
    <n v="882290"/>
    <x v="31"/>
    <n v="90"/>
    <x v="2"/>
    <n v="-19617710"/>
    <s v="Loss"/>
    <x v="0"/>
    <s v="United States)"/>
  </r>
  <r>
    <x v="1599"/>
    <x v="1"/>
    <x v="1"/>
    <x v="9"/>
    <s v="January 27, 1989 (United States)"/>
    <n v="6.1"/>
    <n v="6800"/>
    <x v="826"/>
    <s v="Christopher Hawthorne"/>
    <x v="841"/>
    <x v="7"/>
    <n v="3000000"/>
    <n v="870532"/>
    <x v="435"/>
    <n v="81"/>
    <x v="2"/>
    <n v="-2129468"/>
    <s v="Loss"/>
    <x v="0"/>
    <s v="United States)"/>
  </r>
  <r>
    <x v="1600"/>
    <x v="1"/>
    <x v="0"/>
    <x v="9"/>
    <s v="November 10, 1989 (United States)"/>
    <n v="5.5"/>
    <n v="353"/>
    <x v="827"/>
    <s v="Blake Schaffer"/>
    <x v="842"/>
    <x v="0"/>
    <n v="20500000"/>
    <n v="862551"/>
    <x v="615"/>
    <n v="90"/>
    <x v="2"/>
    <n v="-19637449"/>
    <s v="Loss"/>
    <x v="0"/>
    <s v="United States)"/>
  </r>
  <r>
    <x v="1601"/>
    <x v="1"/>
    <x v="5"/>
    <x v="9"/>
    <s v="January 20, 1989 (United States)"/>
    <n v="4.8"/>
    <n v="1600"/>
    <x v="828"/>
    <s v="Thomas McKelvey Cleaver"/>
    <x v="843"/>
    <x v="0"/>
    <n v="20500000"/>
    <n v="858591"/>
    <x v="548"/>
    <n v="88"/>
    <x v="2"/>
    <n v="-19641409"/>
    <s v="Loss"/>
    <x v="0"/>
    <s v="United States)"/>
  </r>
  <r>
    <x v="1602"/>
    <x v="0"/>
    <x v="3"/>
    <x v="9"/>
    <s v="August 25, 1989 (United States)"/>
    <n v="6.1"/>
    <n v="12000"/>
    <x v="829"/>
    <s v="Terry Rossio"/>
    <x v="806"/>
    <x v="0"/>
    <n v="20500000"/>
    <n v="793775"/>
    <x v="616"/>
    <n v="100"/>
    <x v="2"/>
    <n v="-19706225"/>
    <s v="Loss"/>
    <x v="0"/>
    <s v="United States)"/>
  </r>
  <r>
    <x v="1603"/>
    <x v="1"/>
    <x v="0"/>
    <x v="9"/>
    <s v="February 24, 1989 (United States)"/>
    <n v="5.0999999999999996"/>
    <n v="6200"/>
    <x v="830"/>
    <s v="Lloyd Kaufman"/>
    <x v="844"/>
    <x v="0"/>
    <n v="2300000"/>
    <n v="792966"/>
    <x v="26"/>
    <n v="102"/>
    <x v="2"/>
    <n v="-1507034"/>
    <s v="Loss"/>
    <x v="0"/>
    <s v="United States)"/>
  </r>
  <r>
    <x v="1604"/>
    <x v="0"/>
    <x v="1"/>
    <x v="9"/>
    <s v="May 1990 (United States)"/>
    <n v="5.8"/>
    <n v="877"/>
    <x v="645"/>
    <s v="Christopher Doherty"/>
    <x v="654"/>
    <x v="0"/>
    <n v="20500000"/>
    <n v="574080"/>
    <x v="617"/>
    <n v="94"/>
    <x v="2"/>
    <n v="-19925920"/>
    <s v="Loss"/>
    <x v="0"/>
    <s v="United States)"/>
  </r>
  <r>
    <x v="1605"/>
    <x v="7"/>
    <x v="4"/>
    <x v="9"/>
    <s v="August 18, 1989 (United States)"/>
    <n v="6.2"/>
    <n v="2800"/>
    <x v="226"/>
    <s v="P.F. Kluge"/>
    <x v="361"/>
    <x v="7"/>
    <n v="20500000"/>
    <n v="536508"/>
    <x v="618"/>
    <n v="104"/>
    <x v="2"/>
    <n v="-19963492"/>
    <s v="Loss"/>
    <x v="0"/>
    <s v="United States)"/>
  </r>
  <r>
    <x v="1606"/>
    <x v="1"/>
    <x v="1"/>
    <x v="9"/>
    <s v="September 21, 1990 (United States)"/>
    <n v="6.2"/>
    <n v="4500"/>
    <x v="831"/>
    <s v="Richard Curtis"/>
    <x v="462"/>
    <x v="1"/>
    <n v="20500000"/>
    <n v="510712"/>
    <x v="619"/>
    <n v="92"/>
    <x v="2"/>
    <n v="-19989288"/>
    <s v="Loss"/>
    <x v="0"/>
    <s v="United States)"/>
  </r>
  <r>
    <x v="1607"/>
    <x v="1"/>
    <x v="1"/>
    <x v="9"/>
    <s v="March 1989 (United States)"/>
    <n v="5.7"/>
    <n v="917"/>
    <x v="186"/>
    <s v="Tama Janowitz"/>
    <x v="845"/>
    <x v="0"/>
    <n v="20500000"/>
    <n v="463972"/>
    <x v="231"/>
    <n v="124"/>
    <x v="2"/>
    <n v="-20036028"/>
    <s v="Loss"/>
    <x v="0"/>
    <s v="United States)"/>
  </r>
  <r>
    <x v="1608"/>
    <x v="1"/>
    <x v="0"/>
    <x v="9"/>
    <s v="May 26, 1989 (United States)"/>
    <n v="6.2"/>
    <n v="1400"/>
    <x v="41"/>
    <s v="Ken Russell"/>
    <x v="846"/>
    <x v="1"/>
    <n v="11987578"/>
    <n v="444055"/>
    <x v="467"/>
    <n v="113"/>
    <x v="2"/>
    <n v="-11543523"/>
    <s v="Loss"/>
    <x v="0"/>
    <s v="United States)"/>
  </r>
  <r>
    <x v="1609"/>
    <x v="1"/>
    <x v="1"/>
    <x v="9"/>
    <s v="March 29, 1990 (West Germany)"/>
    <n v="6.9"/>
    <n v="5700"/>
    <x v="659"/>
    <s v="Bruce Robinson"/>
    <x v="671"/>
    <x v="1"/>
    <n v="20500000"/>
    <n v="418053"/>
    <x v="62"/>
    <n v="90"/>
    <x v="2"/>
    <n v="-20081947"/>
    <s v="Loss"/>
    <x v="0"/>
    <s v="West Germany)"/>
  </r>
  <r>
    <x v="1610"/>
    <x v="1"/>
    <x v="2"/>
    <x v="9"/>
    <s v="December 23, 1989 (South Korea)"/>
    <n v="6.8"/>
    <n v="2300"/>
    <x v="539"/>
    <s v="Shimon Arama"/>
    <x v="735"/>
    <x v="0"/>
    <n v="20500000"/>
    <n v="408839"/>
    <x v="620"/>
    <n v="120"/>
    <x v="2"/>
    <n v="-20091161"/>
    <s v="Loss"/>
    <x v="0"/>
    <s v="South Korea)"/>
  </r>
  <r>
    <x v="1611"/>
    <x v="1"/>
    <x v="0"/>
    <x v="9"/>
    <s v="November 24, 1989 (United States)"/>
    <n v="4.4000000000000004"/>
    <n v="4300"/>
    <x v="830"/>
    <s v="Lloyd Kaufman"/>
    <x v="844"/>
    <x v="0"/>
    <n v="20500000"/>
    <n v="363561"/>
    <x v="621"/>
    <n v="102"/>
    <x v="2"/>
    <n v="-20136439"/>
    <s v="Loss"/>
    <x v="0"/>
    <s v="United States)"/>
  </r>
  <r>
    <x v="1612"/>
    <x v="1"/>
    <x v="6"/>
    <x v="9"/>
    <s v="September 15, 1989 (United States)"/>
    <n v="4.9000000000000004"/>
    <n v="710"/>
    <x v="482"/>
    <s v="Spencer Eastman"/>
    <x v="209"/>
    <x v="0"/>
    <n v="20500000"/>
    <n v="337812"/>
    <x v="622"/>
    <n v="95"/>
    <x v="2"/>
    <n v="-20162188"/>
    <s v="Loss"/>
    <x v="0"/>
    <s v="United States)"/>
  </r>
  <r>
    <x v="1613"/>
    <x v="1"/>
    <x v="1"/>
    <x v="9"/>
    <s v="March 3, 1989 (United States)"/>
    <n v="5.5"/>
    <n v="703"/>
    <x v="415"/>
    <s v="Leonard Glasser"/>
    <x v="566"/>
    <x v="0"/>
    <n v="20500000"/>
    <n v="294266"/>
    <x v="623"/>
    <n v="92"/>
    <x v="2"/>
    <n v="-20205734"/>
    <s v="Loss"/>
    <x v="0"/>
    <s v="United States)"/>
  </r>
  <r>
    <x v="1614"/>
    <x v="1"/>
    <x v="0"/>
    <x v="9"/>
    <s v="October 27, 1989 (United States)"/>
    <n v="6.3"/>
    <n v="4600"/>
    <x v="832"/>
    <s v="John Dahl"/>
    <x v="339"/>
    <x v="0"/>
    <n v="4000000"/>
    <n v="283694"/>
    <x v="117"/>
    <n v="94"/>
    <x v="2"/>
    <n v="-3716306"/>
    <s v="Loss"/>
    <x v="0"/>
    <s v="United States)"/>
  </r>
  <r>
    <x v="1615"/>
    <x v="1"/>
    <x v="2"/>
    <x v="9"/>
    <s v="April 20, 1990 (United States)"/>
    <n v="6.3"/>
    <n v="1900"/>
    <x v="833"/>
    <s v="James Cresson"/>
    <x v="571"/>
    <x v="0"/>
    <n v="20500000"/>
    <n v="259486"/>
    <x v="252"/>
    <n v="98"/>
    <x v="2"/>
    <n v="-20240514"/>
    <s v="Loss"/>
    <x v="0"/>
    <s v="United States)"/>
  </r>
  <r>
    <x v="1616"/>
    <x v="0"/>
    <x v="1"/>
    <x v="9"/>
    <s v="November 3, 1989 (United Kingdom)"/>
    <n v="5.6"/>
    <n v="776"/>
    <x v="217"/>
    <s v="Alan Ayckbourn"/>
    <x v="739"/>
    <x v="1"/>
    <n v="20500000"/>
    <n v="216373"/>
    <x v="624"/>
    <n v="92"/>
    <x v="2"/>
    <n v="-20283627"/>
    <s v="Loss"/>
    <x v="0"/>
    <s v="United Kingdom)"/>
  </r>
  <r>
    <x v="1617"/>
    <x v="1"/>
    <x v="4"/>
    <x v="9"/>
    <s v="May 12, 1989 (United States)"/>
    <n v="6.1"/>
    <n v="1900"/>
    <x v="834"/>
    <s v="Damian Harris"/>
    <x v="847"/>
    <x v="1"/>
    <n v="20500000"/>
    <n v="201468"/>
    <x v="625"/>
    <n v="95"/>
    <x v="2"/>
    <n v="-20298532"/>
    <s v="Loss"/>
    <x v="0"/>
    <s v="United States)"/>
  </r>
  <r>
    <x v="1618"/>
    <x v="7"/>
    <x v="0"/>
    <x v="9"/>
    <s v="May 12, 1989 (United States)"/>
    <n v="4.7"/>
    <n v="4400"/>
    <x v="698"/>
    <s v="Neil Cuthbert"/>
    <x v="848"/>
    <x v="0"/>
    <n v="4000000"/>
    <n v="192816"/>
    <x v="482"/>
    <n v="88"/>
    <x v="2"/>
    <n v="-3807184"/>
    <s v="Loss"/>
    <x v="0"/>
    <s v="United States)"/>
  </r>
  <r>
    <x v="1619"/>
    <x v="7"/>
    <x v="1"/>
    <x v="9"/>
    <s v="January 13, 1989 (United States)"/>
    <n v="4.8"/>
    <n v="2300"/>
    <x v="835"/>
    <s v="Steven Greene"/>
    <x v="14"/>
    <x v="7"/>
    <n v="20500000"/>
    <n v="169203"/>
    <x v="5"/>
    <n v="94"/>
    <x v="2"/>
    <n v="-20330797"/>
    <s v="Loss"/>
    <x v="0"/>
    <s v="United States)"/>
  </r>
  <r>
    <x v="1620"/>
    <x v="7"/>
    <x v="1"/>
    <x v="9"/>
    <s v="April 20, 1990 (United States)"/>
    <n v="3.1"/>
    <n v="666"/>
    <x v="836"/>
    <s v="Fredric Brown"/>
    <x v="841"/>
    <x v="0"/>
    <n v="20500000"/>
    <n v="129778"/>
    <x v="626"/>
    <n v="89"/>
    <x v="2"/>
    <n v="-20370222"/>
    <s v="Loss"/>
    <x v="0"/>
    <s v="United States)"/>
  </r>
  <r>
    <x v="1621"/>
    <x v="7"/>
    <x v="1"/>
    <x v="9"/>
    <s v="December 15, 1989 (Brazil)"/>
    <n v="6.2"/>
    <n v="4800"/>
    <x v="837"/>
    <s v="Michael Varhol"/>
    <x v="321"/>
    <x v="0"/>
    <n v="5000000"/>
    <n v="117463"/>
    <x v="129"/>
    <n v="100"/>
    <x v="2"/>
    <n v="-4882537"/>
    <s v="Loss"/>
    <x v="0"/>
    <s v="Brazil)"/>
  </r>
  <r>
    <x v="1622"/>
    <x v="1"/>
    <x v="5"/>
    <x v="9"/>
    <s v="November 3, 1989 (United States)"/>
    <n v="5.5"/>
    <n v="1700"/>
    <x v="838"/>
    <s v="Ken Wheat"/>
    <x v="849"/>
    <x v="0"/>
    <n v="3000000"/>
    <n v="76325"/>
    <x v="627"/>
    <n v="90"/>
    <x v="2"/>
    <n v="-2923675"/>
    <s v="Loss"/>
    <x v="0"/>
    <s v="United States)"/>
  </r>
  <r>
    <x v="1623"/>
    <x v="0"/>
    <x v="3"/>
    <x v="9"/>
    <s v="April 15, 1992 (United States)"/>
    <n v="4.8"/>
    <n v="1000"/>
    <x v="839"/>
    <s v="Noreen Stone"/>
    <x v="10"/>
    <x v="0"/>
    <n v="16000000"/>
    <n v="67878"/>
    <x v="628"/>
    <n v="93"/>
    <x v="2"/>
    <n v="-15932122"/>
    <s v="Loss"/>
    <x v="0"/>
    <s v="United States)"/>
  </r>
  <r>
    <x v="1624"/>
    <x v="0"/>
    <x v="1"/>
    <x v="9"/>
    <s v="November 3, 1989 (United States)"/>
    <n v="5.5"/>
    <n v="1200"/>
    <x v="840"/>
    <s v="Howard Brookner"/>
    <x v="850"/>
    <x v="0"/>
    <n v="4000000"/>
    <n v="43671"/>
    <x v="629"/>
    <n v="93"/>
    <x v="2"/>
    <n v="-3956329"/>
    <s v="Loss"/>
    <x v="0"/>
    <s v="United States)"/>
  </r>
  <r>
    <x v="1625"/>
    <x v="7"/>
    <x v="1"/>
    <x v="9"/>
    <s v="April 28, 1989 (United States)"/>
    <n v="6.1"/>
    <n v="8600"/>
    <x v="406"/>
    <s v="Robin Menken"/>
    <x v="851"/>
    <x v="0"/>
    <n v="20500000"/>
    <n v="27843"/>
    <x v="297"/>
    <n v="90"/>
    <x v="2"/>
    <n v="-20472157"/>
    <s v="Loss"/>
    <x v="0"/>
    <s v="United States)"/>
  </r>
  <r>
    <x v="1626"/>
    <x v="7"/>
    <x v="4"/>
    <x v="10"/>
    <s v="July 13, 1990 (United States)"/>
    <n v="7.1"/>
    <n v="203000"/>
    <x v="841"/>
    <s v="Bruce Joel Rubin"/>
    <x v="328"/>
    <x v="0"/>
    <n v="22000000"/>
    <n v="505703557"/>
    <x v="5"/>
    <n v="127"/>
    <x v="1"/>
    <n v="483703557"/>
    <s v="Profit"/>
    <x v="1"/>
    <s v="United States)"/>
  </r>
  <r>
    <x v="1627"/>
    <x v="0"/>
    <x v="1"/>
    <x v="10"/>
    <s v="November 16, 1990 (United States)"/>
    <n v="7.6"/>
    <n v="501000"/>
    <x v="612"/>
    <s v="John Hughes"/>
    <x v="852"/>
    <x v="0"/>
    <n v="18000000"/>
    <n v="476684675"/>
    <x v="451"/>
    <n v="103"/>
    <x v="1"/>
    <n v="458684675"/>
    <s v="Profit"/>
    <x v="1"/>
    <s v="United States)"/>
  </r>
  <r>
    <x v="1628"/>
    <x v="1"/>
    <x v="1"/>
    <x v="10"/>
    <s v="March 23, 1990 (United States)"/>
    <n v="7"/>
    <n v="299000"/>
    <x v="200"/>
    <s v="J.F. Lawton"/>
    <x v="25"/>
    <x v="0"/>
    <n v="14000000"/>
    <n v="463406268"/>
    <x v="229"/>
    <n v="119"/>
    <x v="1"/>
    <n v="449406268"/>
    <s v="Profit"/>
    <x v="1"/>
    <s v="United States)"/>
  </r>
  <r>
    <x v="1629"/>
    <x v="7"/>
    <x v="3"/>
    <x v="10"/>
    <s v="November 21, 1990 (United States)"/>
    <n v="8"/>
    <n v="247000"/>
    <x v="842"/>
    <s v="Michael Blake"/>
    <x v="487"/>
    <x v="0"/>
    <n v="22000000"/>
    <n v="424208848"/>
    <x v="630"/>
    <n v="181"/>
    <x v="1"/>
    <n v="402208848"/>
    <s v="Profit"/>
    <x v="1"/>
    <s v="United States)"/>
  </r>
  <r>
    <x v="1630"/>
    <x v="1"/>
    <x v="0"/>
    <x v="10"/>
    <s v="June 1, 1990 (United States)"/>
    <n v="7.5"/>
    <n v="310000"/>
    <x v="448"/>
    <s v="Philip K. Dick"/>
    <x v="167"/>
    <x v="0"/>
    <n v="65000000"/>
    <n v="261317921"/>
    <x v="457"/>
    <n v="113"/>
    <x v="1"/>
    <n v="196317921"/>
    <s v="Profit"/>
    <x v="1"/>
    <s v="United States)"/>
  </r>
  <r>
    <x v="1631"/>
    <x v="0"/>
    <x v="3"/>
    <x v="10"/>
    <s v="May 25, 1990 (United States)"/>
    <n v="7.4"/>
    <n v="416000"/>
    <x v="352"/>
    <s v="Robert Zemeckis"/>
    <x v="403"/>
    <x v="0"/>
    <n v="40000000"/>
    <n v="245077583"/>
    <x v="1"/>
    <n v="118"/>
    <x v="1"/>
    <n v="205077583"/>
    <s v="Profit"/>
    <x v="1"/>
    <s v="United States)"/>
  </r>
  <r>
    <x v="1632"/>
    <x v="1"/>
    <x v="0"/>
    <x v="10"/>
    <s v="July 3, 1990 (United States)"/>
    <n v="7.1"/>
    <n v="344000"/>
    <x v="569"/>
    <s v="Steven E. de Souza"/>
    <x v="700"/>
    <x v="0"/>
    <n v="70000000"/>
    <n v="240031274"/>
    <x v="10"/>
    <n v="124"/>
    <x v="1"/>
    <n v="170031274"/>
    <s v="Profit"/>
    <x v="1"/>
    <s v="United States)"/>
  </r>
  <r>
    <x v="1633"/>
    <x v="1"/>
    <x v="15"/>
    <x v="10"/>
    <s v="July 27, 1990 (United States)"/>
    <n v="6.9"/>
    <n v="39000"/>
    <x v="153"/>
    <s v="Scott Turow"/>
    <x v="86"/>
    <x v="0"/>
    <n v="22000000"/>
    <n v="221303188"/>
    <x v="7"/>
    <n v="127"/>
    <x v="2"/>
    <n v="199303188"/>
    <s v="Profit"/>
    <x v="1"/>
    <s v="United States)"/>
  </r>
  <r>
    <x v="1634"/>
    <x v="0"/>
    <x v="0"/>
    <x v="10"/>
    <s v="March 30, 1990 (United States)"/>
    <n v="6.8"/>
    <n v="88000"/>
    <x v="419"/>
    <s v="Kevin Eastman"/>
    <x v="853"/>
    <x v="0"/>
    <n v="13500000"/>
    <n v="201965915"/>
    <x v="631"/>
    <n v="93"/>
    <x v="2"/>
    <n v="188465915"/>
    <s v="Profit"/>
    <x v="1"/>
    <s v="United States)"/>
  </r>
  <r>
    <x v="1635"/>
    <x v="7"/>
    <x v="0"/>
    <x v="10"/>
    <s v="December 21, 1990 (United States)"/>
    <n v="6.2"/>
    <n v="140000"/>
    <x v="94"/>
    <s v="Murray Salem"/>
    <x v="167"/>
    <x v="0"/>
    <n v="15000000"/>
    <n v="201957688"/>
    <x v="1"/>
    <n v="111"/>
    <x v="2"/>
    <n v="186957688"/>
    <s v="Profit"/>
    <x v="1"/>
    <s v="United States)"/>
  </r>
  <r>
    <x v="1636"/>
    <x v="0"/>
    <x v="0"/>
    <x v="10"/>
    <s v="March 2, 1990 (United States)"/>
    <n v="7.6"/>
    <n v="186000"/>
    <x v="496"/>
    <s v="Tom Clancy"/>
    <x v="94"/>
    <x v="0"/>
    <n v="30000000"/>
    <n v="200512643"/>
    <x v="5"/>
    <n v="135"/>
    <x v="1"/>
    <n v="170512643"/>
    <s v="Profit"/>
    <x v="1"/>
    <s v="United States)"/>
  </r>
  <r>
    <x v="1637"/>
    <x v="0"/>
    <x v="0"/>
    <x v="10"/>
    <s v="June 15, 1990 (United States)"/>
    <n v="6.1"/>
    <n v="59000"/>
    <x v="102"/>
    <s v="Chester Gould"/>
    <x v="95"/>
    <x v="0"/>
    <n v="47000000"/>
    <n v="162738726"/>
    <x v="229"/>
    <n v="105"/>
    <x v="2"/>
    <n v="115738726"/>
    <s v="Profit"/>
    <x v="1"/>
    <s v="United States)"/>
  </r>
  <r>
    <x v="1638"/>
    <x v="7"/>
    <x v="0"/>
    <x v="10"/>
    <s v="June 27, 1990 (United States)"/>
    <n v="6.1"/>
    <n v="81000"/>
    <x v="319"/>
    <s v="Robert Towne"/>
    <x v="243"/>
    <x v="0"/>
    <n v="60000000"/>
    <n v="157920733"/>
    <x v="254"/>
    <n v="107"/>
    <x v="2"/>
    <n v="97920733"/>
    <s v="Profit"/>
    <x v="1"/>
    <s v="United States)"/>
  </r>
  <r>
    <x v="1639"/>
    <x v="1"/>
    <x v="0"/>
    <x v="10"/>
    <s v="June 8, 1990 (United States)"/>
    <n v="5.9"/>
    <n v="40000"/>
    <x v="48"/>
    <s v="John Fasano"/>
    <x v="239"/>
    <x v="0"/>
    <n v="38000000"/>
    <n v="153518974"/>
    <x v="5"/>
    <n v="93"/>
    <x v="2"/>
    <n v="115518974"/>
    <s v="Profit"/>
    <x v="1"/>
    <s v="United States)"/>
  </r>
  <r>
    <x v="1640"/>
    <x v="7"/>
    <x v="0"/>
    <x v="10"/>
    <s v="May 18, 1990 (United States)"/>
    <n v="6"/>
    <n v="42000"/>
    <x v="158"/>
    <s v="Louis Venosta"/>
    <x v="108"/>
    <x v="0"/>
    <n v="20000000"/>
    <n v="138697012"/>
    <x v="1"/>
    <n v="110"/>
    <x v="2"/>
    <n v="118697012"/>
    <s v="Profit"/>
    <x v="1"/>
    <s v="United States)"/>
  </r>
  <r>
    <x v="1641"/>
    <x v="1"/>
    <x v="6"/>
    <x v="10"/>
    <s v="December 25, 1990 (United States)"/>
    <n v="7.6"/>
    <n v="370000"/>
    <x v="182"/>
    <s v="Mario Puzo"/>
    <x v="40"/>
    <x v="0"/>
    <n v="54000000"/>
    <n v="136861392"/>
    <x v="5"/>
    <n v="162"/>
    <x v="1"/>
    <n v="82861392"/>
    <s v="Profit"/>
    <x v="1"/>
    <s v="United States)"/>
  </r>
  <r>
    <x v="1642"/>
    <x v="7"/>
    <x v="4"/>
    <x v="10"/>
    <s v="November 16, 1990 (United States)"/>
    <n v="5.3"/>
    <n v="130000"/>
    <x v="111"/>
    <s v="Sylvester Stallone"/>
    <x v="121"/>
    <x v="0"/>
    <n v="42000000"/>
    <n v="119946358"/>
    <x v="32"/>
    <n v="104"/>
    <x v="2"/>
    <n v="77946358"/>
    <s v="Profit"/>
    <x v="1"/>
    <s v="United States)"/>
  </r>
  <r>
    <x v="1643"/>
    <x v="7"/>
    <x v="4"/>
    <x v="10"/>
    <s v="December 14, 1990 (United States)"/>
    <n v="7.9"/>
    <n v="456000"/>
    <x v="438"/>
    <s v="Tim Burton"/>
    <x v="854"/>
    <x v="0"/>
    <n v="20000000"/>
    <n v="86024005"/>
    <x v="10"/>
    <n v="105"/>
    <x v="1"/>
    <n v="66024005"/>
    <s v="Profit"/>
    <x v="1"/>
    <s v="United States)"/>
  </r>
  <r>
    <x v="1644"/>
    <x v="0"/>
    <x v="1"/>
    <x v="10"/>
    <s v="July 27, 1990 (United States)"/>
    <n v="5.4"/>
    <n v="29000"/>
    <x v="843"/>
    <s v="Scott Alexander"/>
    <x v="855"/>
    <x v="0"/>
    <n v="10000000"/>
    <n v="72270891"/>
    <x v="1"/>
    <n v="81"/>
    <x v="2"/>
    <n v="62270891"/>
    <s v="Profit"/>
    <x v="1"/>
    <s v="United States)"/>
  </r>
  <r>
    <x v="1645"/>
    <x v="0"/>
    <x v="1"/>
    <x v="10"/>
    <s v="November 21, 1990 (United States)"/>
    <n v="5.5"/>
    <n v="23000"/>
    <x v="605"/>
    <s v="Coline Serreau"/>
    <x v="249"/>
    <x v="0"/>
    <n v="20500000"/>
    <n v="71609321"/>
    <x v="229"/>
    <n v="104"/>
    <x v="2"/>
    <n v="51109321"/>
    <s v="Profit"/>
    <x v="1"/>
    <s v="United States)"/>
  </r>
  <r>
    <x v="1646"/>
    <x v="1"/>
    <x v="4"/>
    <x v="10"/>
    <s v="August 10, 1990 (United States)"/>
    <n v="6.6"/>
    <n v="82000"/>
    <x v="123"/>
    <s v="Peter Filardi"/>
    <x v="809"/>
    <x v="0"/>
    <n v="26000000"/>
    <n v="61489265"/>
    <x v="4"/>
    <n v="115"/>
    <x v="2"/>
    <n v="35489265"/>
    <s v="Profit"/>
    <x v="1"/>
    <s v="United States)"/>
  </r>
  <r>
    <x v="1647"/>
    <x v="1"/>
    <x v="4"/>
    <x v="10"/>
    <s v="November 30, 1990 (United States)"/>
    <n v="7.8"/>
    <n v="191000"/>
    <x v="404"/>
    <s v="Stephen King"/>
    <x v="134"/>
    <x v="0"/>
    <n v="20000000"/>
    <n v="61276872"/>
    <x v="561"/>
    <n v="107"/>
    <x v="1"/>
    <n v="41276872"/>
    <s v="Profit"/>
    <x v="1"/>
    <s v="United States)"/>
  </r>
  <r>
    <x v="1648"/>
    <x v="1"/>
    <x v="0"/>
    <x v="10"/>
    <s v="October 5, 1990 (United States)"/>
    <n v="6"/>
    <n v="21000"/>
    <x v="702"/>
    <s v="Michael Grais"/>
    <x v="718"/>
    <x v="0"/>
    <n v="12000000"/>
    <n v="57968936"/>
    <x v="632"/>
    <n v="93"/>
    <x v="2"/>
    <n v="45968936"/>
    <s v="Profit"/>
    <x v="1"/>
    <s v="United States)"/>
  </r>
  <r>
    <x v="1649"/>
    <x v="1"/>
    <x v="0"/>
    <x v="10"/>
    <s v="November 21, 1990 (United States)"/>
    <n v="6.3"/>
    <n v="151000"/>
    <x v="777"/>
    <s v="Jim Thomas"/>
    <x v="404"/>
    <x v="0"/>
    <n v="35000000"/>
    <n v="57120318"/>
    <x v="616"/>
    <n v="108"/>
    <x v="2"/>
    <n v="22120318"/>
    <s v="Profit"/>
    <x v="1"/>
    <s v="United States)"/>
  </r>
  <r>
    <x v="1650"/>
    <x v="7"/>
    <x v="1"/>
    <x v="10"/>
    <s v="July 18, 1990 (United States)"/>
    <n v="6.4"/>
    <n v="65000"/>
    <x v="844"/>
    <s v="Don Jakoby"/>
    <x v="546"/>
    <x v="0"/>
    <n v="22000000"/>
    <n v="53208180"/>
    <x v="633"/>
    <n v="109"/>
    <x v="2"/>
    <n v="31208180"/>
    <s v="Profit"/>
    <x v="1"/>
    <s v="United States)"/>
  </r>
  <r>
    <x v="1651"/>
    <x v="7"/>
    <x v="2"/>
    <x v="10"/>
    <s v="January 11, 1991 (United States)"/>
    <n v="7.8"/>
    <n v="130000"/>
    <x v="527"/>
    <s v="Oliver Sacks"/>
    <x v="23"/>
    <x v="0"/>
    <n v="31000000"/>
    <n v="52096475"/>
    <x v="4"/>
    <n v="121"/>
    <x v="1"/>
    <n v="21096475"/>
    <s v="Profit"/>
    <x v="1"/>
    <s v="United States)"/>
  </r>
  <r>
    <x v="1652"/>
    <x v="1"/>
    <x v="0"/>
    <x v="10"/>
    <s v="August 24, 1990 (United States)"/>
    <n v="6.4"/>
    <n v="60000"/>
    <x v="169"/>
    <s v="Sam Raimi"/>
    <x v="856"/>
    <x v="0"/>
    <n v="14000000"/>
    <n v="48878502"/>
    <x v="104"/>
    <n v="96"/>
    <x v="2"/>
    <n v="34878502"/>
    <s v="Profit"/>
    <x v="1"/>
    <s v="United States)"/>
  </r>
  <r>
    <x v="1653"/>
    <x v="7"/>
    <x v="1"/>
    <x v="10"/>
    <s v="December 14, 1990 (United States)"/>
    <n v="4.7"/>
    <n v="45000"/>
    <x v="203"/>
    <s v="Amy Heckerling"/>
    <x v="14"/>
    <x v="0"/>
    <n v="20500000"/>
    <n v="47789074"/>
    <x v="231"/>
    <n v="81"/>
    <x v="2"/>
    <n v="27289074"/>
    <s v="Profit"/>
    <x v="1"/>
    <s v="United States)"/>
  </r>
  <r>
    <x v="1654"/>
    <x v="1"/>
    <x v="0"/>
    <x v="10"/>
    <s v="February 9, 1990 (United States)"/>
    <n v="5.8"/>
    <n v="28000"/>
    <x v="132"/>
    <s v="Steven McKay"/>
    <x v="718"/>
    <x v="0"/>
    <n v="10000000"/>
    <n v="47410827"/>
    <x v="7"/>
    <n v="96"/>
    <x v="2"/>
    <n v="37410827"/>
    <s v="Profit"/>
    <x v="1"/>
    <s v="United States)"/>
  </r>
  <r>
    <x v="1655"/>
    <x v="1"/>
    <x v="2"/>
    <x v="10"/>
    <s v="September 21, 1990 (United States)"/>
    <n v="8.6999999999999993"/>
    <n v="1100000"/>
    <x v="25"/>
    <s v="Nicholas Pileggi"/>
    <x v="23"/>
    <x v="0"/>
    <n v="25000000"/>
    <n v="46963277"/>
    <x v="7"/>
    <n v="146"/>
    <x v="0"/>
    <n v="21963277"/>
    <s v="Profit"/>
    <x v="1"/>
    <s v="United States)"/>
  </r>
  <r>
    <x v="1656"/>
    <x v="1"/>
    <x v="0"/>
    <x v="10"/>
    <s v="June 22, 1990 (United States)"/>
    <n v="5.8"/>
    <n v="83000"/>
    <x v="0"/>
    <s v="Edward Neumeier"/>
    <x v="309"/>
    <x v="0"/>
    <n v="25000000"/>
    <n v="45681173"/>
    <x v="9"/>
    <n v="117"/>
    <x v="2"/>
    <n v="20681173"/>
    <s v="Profit"/>
    <x v="1"/>
    <s v="United States)"/>
  </r>
  <r>
    <x v="1657"/>
    <x v="1"/>
    <x v="14"/>
    <x v="10"/>
    <s v="September 28, 1990 (United States)"/>
    <n v="6.4"/>
    <n v="19000"/>
    <x v="174"/>
    <s v="Daniel Pyne"/>
    <x v="620"/>
    <x v="0"/>
    <n v="18000000"/>
    <n v="44926706"/>
    <x v="498"/>
    <n v="102"/>
    <x v="2"/>
    <n v="26926706"/>
    <s v="Profit"/>
    <x v="1"/>
    <s v="United States)"/>
  </r>
  <r>
    <x v="1658"/>
    <x v="7"/>
    <x v="0"/>
    <x v="10"/>
    <s v="August 1, 1990 (United States)"/>
    <n v="6.5"/>
    <n v="32000"/>
    <x v="497"/>
    <s v="John Fusco"/>
    <x v="407"/>
    <x v="0"/>
    <n v="20000000"/>
    <n v="44143410"/>
    <x v="498"/>
    <n v="104"/>
    <x v="2"/>
    <n v="24143410"/>
    <s v="Profit"/>
    <x v="1"/>
    <s v="United States)"/>
  </r>
  <r>
    <x v="1659"/>
    <x v="7"/>
    <x v="1"/>
    <x v="10"/>
    <s v="June 15, 1990 (United States)"/>
    <n v="6.4"/>
    <n v="95000"/>
    <x v="136"/>
    <s v="Chris Columbus"/>
    <x v="319"/>
    <x v="0"/>
    <n v="50000000"/>
    <n v="41482207"/>
    <x v="7"/>
    <n v="106"/>
    <x v="2"/>
    <n v="-8517793"/>
    <s v="Loss"/>
    <x v="1"/>
    <s v="United States)"/>
  </r>
  <r>
    <x v="1660"/>
    <x v="0"/>
    <x v="1"/>
    <x v="10"/>
    <s v="March 9, 1990 (United States)"/>
    <n v="5.8"/>
    <n v="35000"/>
    <x v="845"/>
    <s v="John Patrick Shanley"/>
    <x v="323"/>
    <x v="0"/>
    <n v="25000000"/>
    <n v="39404261"/>
    <x v="7"/>
    <n v="102"/>
    <x v="2"/>
    <n v="14404261"/>
    <s v="Profit"/>
    <x v="1"/>
    <s v="United States)"/>
  </r>
  <r>
    <x v="1661"/>
    <x v="1"/>
    <x v="1"/>
    <x v="10"/>
    <s v="September 14, 1990 (United States)"/>
    <n v="6.7"/>
    <n v="16000"/>
    <x v="80"/>
    <s v="Carrie Fisher"/>
    <x v="103"/>
    <x v="0"/>
    <n v="22000000"/>
    <n v="39071603"/>
    <x v="4"/>
    <n v="101"/>
    <x v="2"/>
    <n v="17071603"/>
    <s v="Profit"/>
    <x v="1"/>
    <s v="United States)"/>
  </r>
  <r>
    <x v="1662"/>
    <x v="1"/>
    <x v="4"/>
    <x v="10"/>
    <s v="August 17, 1990 (United States)"/>
    <n v="6.4"/>
    <n v="27000"/>
    <x v="846"/>
    <s v="William Peter Blatty"/>
    <x v="97"/>
    <x v="0"/>
    <n v="20500000"/>
    <n v="39024251"/>
    <x v="498"/>
    <n v="110"/>
    <x v="2"/>
    <n v="18524251"/>
    <s v="Profit"/>
    <x v="1"/>
    <s v="United States)"/>
  </r>
  <r>
    <x v="1663"/>
    <x v="1"/>
    <x v="5"/>
    <x v="10"/>
    <s v="November 9, 1990 (United States)"/>
    <n v="5.9"/>
    <n v="47000"/>
    <x v="847"/>
    <s v="Don Mancini"/>
    <x v="857"/>
    <x v="0"/>
    <n v="13000000"/>
    <n v="35763605"/>
    <x v="1"/>
    <n v="84"/>
    <x v="2"/>
    <n v="22763605"/>
    <s v="Profit"/>
    <x v="1"/>
    <s v="United States)"/>
  </r>
  <r>
    <x v="1664"/>
    <x v="7"/>
    <x v="1"/>
    <x v="10"/>
    <s v="December 14, 1990 (United States)"/>
    <n v="6.7"/>
    <n v="30000"/>
    <x v="213"/>
    <s v="Patty Dann"/>
    <x v="231"/>
    <x v="0"/>
    <n v="20000000"/>
    <n v="35419397"/>
    <x v="9"/>
    <n v="110"/>
    <x v="2"/>
    <n v="15419397"/>
    <s v="Profit"/>
    <x v="1"/>
    <s v="United States)"/>
  </r>
  <r>
    <x v="1665"/>
    <x v="1"/>
    <x v="0"/>
    <x v="10"/>
    <s v="August 10, 1990 (United States)"/>
    <n v="5.8"/>
    <n v="27000"/>
    <x v="167"/>
    <s v="Christopher Robbins"/>
    <x v="108"/>
    <x v="0"/>
    <n v="35000000"/>
    <n v="33461269"/>
    <x v="457"/>
    <n v="113"/>
    <x v="2"/>
    <n v="-1538731"/>
    <s v="Loss"/>
    <x v="1"/>
    <s v="United States)"/>
  </r>
  <r>
    <x v="1666"/>
    <x v="7"/>
    <x v="1"/>
    <x v="10"/>
    <s v="February 1, 1991 (United States)"/>
    <n v="6.2"/>
    <n v="23000"/>
    <x v="162"/>
    <s v="Peter Weir"/>
    <x v="219"/>
    <x v="8"/>
    <n v="12500000"/>
    <n v="29888235"/>
    <x v="229"/>
    <n v="107"/>
    <x v="2"/>
    <n v="17388235"/>
    <s v="Profit"/>
    <x v="1"/>
    <s v="United States)"/>
  </r>
  <r>
    <x v="1667"/>
    <x v="2"/>
    <x v="10"/>
    <x v="10"/>
    <s v="November 16, 1990 (United States)"/>
    <n v="6.9"/>
    <n v="40000"/>
    <x v="848"/>
    <s v="Jim Cox"/>
    <x v="47"/>
    <x v="0"/>
    <n v="30000000"/>
    <n v="27931461"/>
    <x v="634"/>
    <n v="77"/>
    <x v="2"/>
    <n v="-2068539"/>
    <s v="Loss"/>
    <x v="1"/>
    <s v="United States)"/>
  </r>
  <r>
    <x v="1668"/>
    <x v="1"/>
    <x v="6"/>
    <x v="10"/>
    <s v="January 12, 1990 (United States)"/>
    <n v="6.5"/>
    <n v="18000"/>
    <x v="744"/>
    <s v="Henry Bean"/>
    <x v="25"/>
    <x v="0"/>
    <n v="15000000"/>
    <n v="27734391"/>
    <x v="5"/>
    <n v="115"/>
    <x v="2"/>
    <n v="12734391"/>
    <s v="Profit"/>
    <x v="1"/>
    <s v="United States)"/>
  </r>
  <r>
    <x v="1669"/>
    <x v="1"/>
    <x v="1"/>
    <x v="10"/>
    <s v="May 18, 1990 (United States)"/>
    <n v="5.7"/>
    <n v="14000"/>
    <x v="396"/>
    <s v="Ken Friedman"/>
    <x v="12"/>
    <x v="0"/>
    <n v="20500000"/>
    <n v="27627310"/>
    <x v="9"/>
    <n v="97"/>
    <x v="2"/>
    <n v="7127310"/>
    <s v="Profit"/>
    <x v="1"/>
    <s v="United States)"/>
  </r>
  <r>
    <x v="1670"/>
    <x v="7"/>
    <x v="0"/>
    <x v="10"/>
    <s v="October 12, 1990 (United States)"/>
    <n v="6.9"/>
    <n v="27000"/>
    <x v="796"/>
    <s v="Monte Merrick"/>
    <x v="390"/>
    <x v="1"/>
    <n v="23000000"/>
    <n v="27441977"/>
    <x v="60"/>
    <n v="107"/>
    <x v="2"/>
    <n v="4441977"/>
    <s v="Profit"/>
    <x v="1"/>
    <s v="United States)"/>
  </r>
  <r>
    <x v="1671"/>
    <x v="1"/>
    <x v="1"/>
    <x v="10"/>
    <s v="March 9, 1990 (United States)"/>
    <n v="6.5"/>
    <n v="14000"/>
    <x v="849"/>
    <s v="Reginald Hudlin"/>
    <x v="858"/>
    <x v="0"/>
    <n v="2500000"/>
    <n v="26385627"/>
    <x v="635"/>
    <n v="100"/>
    <x v="2"/>
    <n v="23885627"/>
    <s v="Profit"/>
    <x v="1"/>
    <s v="United States)"/>
  </r>
  <r>
    <x v="1672"/>
    <x v="1"/>
    <x v="4"/>
    <x v="10"/>
    <s v="November 2, 1990 (United States)"/>
    <n v="7.5"/>
    <n v="101000"/>
    <x v="272"/>
    <s v="Bruce Joel Rubin"/>
    <x v="828"/>
    <x v="0"/>
    <n v="25000000"/>
    <n v="26118851"/>
    <x v="457"/>
    <n v="113"/>
    <x v="1"/>
    <n v="1118851"/>
    <s v="Profit"/>
    <x v="1"/>
    <s v="United States)"/>
  </r>
  <r>
    <x v="1673"/>
    <x v="0"/>
    <x v="1"/>
    <x v="10"/>
    <s v="June 29, 1990 (United States)"/>
    <n v="4.4000000000000004"/>
    <n v="7500"/>
    <x v="4"/>
    <s v="Brent Maddock"/>
    <x v="648"/>
    <x v="0"/>
    <n v="20500000"/>
    <n v="25421633"/>
    <x v="1"/>
    <n v="83"/>
    <x v="2"/>
    <n v="4921633"/>
    <s v="Profit"/>
    <x v="1"/>
    <s v="United States)"/>
  </r>
  <r>
    <x v="1674"/>
    <x v="1"/>
    <x v="0"/>
    <x v="10"/>
    <s v="July 20, 1990 (United States)"/>
    <n v="5.6"/>
    <n v="16000"/>
    <x v="253"/>
    <s v="Chuck Pfarrer"/>
    <x v="512"/>
    <x v="0"/>
    <n v="20000000"/>
    <n v="25069101"/>
    <x v="9"/>
    <n v="113"/>
    <x v="2"/>
    <n v="5069101"/>
    <s v="Profit"/>
    <x v="1"/>
    <s v="United States)"/>
  </r>
  <r>
    <x v="1675"/>
    <x v="0"/>
    <x v="1"/>
    <x v="10"/>
    <s v="April 6, 1990 (United States)"/>
    <n v="5.4"/>
    <n v="9000"/>
    <x v="615"/>
    <s v="Charlie Cohen"/>
    <x v="618"/>
    <x v="0"/>
    <n v="9000000"/>
    <n v="25029569"/>
    <x v="634"/>
    <n v="81"/>
    <x v="2"/>
    <n v="16029569"/>
    <s v="Profit"/>
    <x v="1"/>
    <s v="United States)"/>
  </r>
  <r>
    <x v="1676"/>
    <x v="1"/>
    <x v="0"/>
    <x v="10"/>
    <s v="January 11, 1991 (United States)"/>
    <n v="6.2"/>
    <n v="34000"/>
    <x v="850"/>
    <s v="Stefani Warren"/>
    <x v="730"/>
    <x v="0"/>
    <n v="6000000"/>
    <n v="24271196"/>
    <x v="636"/>
    <n v="108"/>
    <x v="2"/>
    <n v="18271196"/>
    <s v="Profit"/>
    <x v="1"/>
    <s v="United States)"/>
  </r>
  <r>
    <x v="1677"/>
    <x v="7"/>
    <x v="1"/>
    <x v="10"/>
    <s v="August 17, 1990 (United States)"/>
    <n v="6.3"/>
    <n v="19000"/>
    <x v="156"/>
    <s v="Nora Ephron"/>
    <x v="136"/>
    <x v="0"/>
    <n v="20500000"/>
    <n v="23591472"/>
    <x v="235"/>
    <n v="97"/>
    <x v="2"/>
    <n v="3091472"/>
    <s v="Profit"/>
    <x v="1"/>
    <s v="United States)"/>
  </r>
  <r>
    <x v="1678"/>
    <x v="6"/>
    <x v="2"/>
    <x v="10"/>
    <s v="October 5, 1990 (United States)"/>
    <n v="6.3"/>
    <n v="13000"/>
    <x v="283"/>
    <s v="AnaÃ¯s Nin"/>
    <x v="859"/>
    <x v="0"/>
    <n v="20500000"/>
    <n v="23472449"/>
    <x v="1"/>
    <n v="136"/>
    <x v="2"/>
    <n v="2972449"/>
    <s v="Profit"/>
    <x v="1"/>
    <s v="United States)"/>
  </r>
  <r>
    <x v="1679"/>
    <x v="1"/>
    <x v="4"/>
    <x v="10"/>
    <s v="December 21, 1990 (United States)"/>
    <n v="6.1"/>
    <n v="15000"/>
    <x v="261"/>
    <s v="John le CarrÃ©"/>
    <x v="94"/>
    <x v="0"/>
    <n v="21800000"/>
    <n v="22997992"/>
    <x v="637"/>
    <n v="123"/>
    <x v="2"/>
    <n v="1197992"/>
    <s v="Profit"/>
    <x v="1"/>
    <s v="United States)"/>
  </r>
  <r>
    <x v="1680"/>
    <x v="1"/>
    <x v="6"/>
    <x v="10"/>
    <s v="April 6, 1990 (United States)"/>
    <n v="5.7"/>
    <n v="3800"/>
    <x v="851"/>
    <s v="Robert Resnikoff"/>
    <x v="607"/>
    <x v="0"/>
    <n v="10000000"/>
    <n v="22424195"/>
    <x v="335"/>
    <n v="98"/>
    <x v="2"/>
    <n v="12424195"/>
    <s v="Profit"/>
    <x v="1"/>
    <s v="United States)"/>
  </r>
  <r>
    <x v="1681"/>
    <x v="1"/>
    <x v="0"/>
    <x v="10"/>
    <s v="December 7, 1990 (United States)"/>
    <n v="5.9"/>
    <n v="26000"/>
    <x v="24"/>
    <s v="Boaz Yakin"/>
    <x v="6"/>
    <x v="0"/>
    <n v="10000000"/>
    <n v="21633874"/>
    <x v="7"/>
    <n v="120"/>
    <x v="2"/>
    <n v="11633874"/>
    <s v="Profit"/>
    <x v="1"/>
    <s v="United States)"/>
  </r>
  <r>
    <x v="1682"/>
    <x v="0"/>
    <x v="1"/>
    <x v="10"/>
    <s v="July 27, 1990 (United States)"/>
    <n v="6.5"/>
    <n v="19000"/>
    <x v="852"/>
    <s v="Andrew Bergman"/>
    <x v="860"/>
    <x v="0"/>
    <n v="12000000"/>
    <n v="21460601"/>
    <x v="231"/>
    <n v="102"/>
    <x v="2"/>
    <n v="9460601"/>
    <s v="Profit"/>
    <x v="1"/>
    <s v="United States)"/>
  </r>
  <r>
    <x v="1683"/>
    <x v="1"/>
    <x v="0"/>
    <x v="10"/>
    <s v="July 11, 1990 (United States)"/>
    <n v="6.4"/>
    <n v="17000"/>
    <x v="569"/>
    <s v="Daniel Waters"/>
    <x v="861"/>
    <x v="0"/>
    <n v="20000000"/>
    <n v="21413502"/>
    <x v="10"/>
    <n v="104"/>
    <x v="2"/>
    <n v="1413502"/>
    <s v="Profit"/>
    <x v="1"/>
    <s v="United States)"/>
  </r>
  <r>
    <x v="1684"/>
    <x v="7"/>
    <x v="0"/>
    <x v="10"/>
    <s v="October 19, 1990 (United States)"/>
    <n v="6.9"/>
    <n v="21000"/>
    <x v="480"/>
    <s v="John Hill"/>
    <x v="249"/>
    <x v="3"/>
    <n v="20000000"/>
    <n v="21413105"/>
    <x v="637"/>
    <n v="119"/>
    <x v="2"/>
    <n v="1413105"/>
    <s v="Profit"/>
    <x v="1"/>
    <s v="United States)"/>
  </r>
  <r>
    <x v="1685"/>
    <x v="0"/>
    <x v="4"/>
    <x v="10"/>
    <s v="January 18, 1991 (United States)"/>
    <n v="6.7"/>
    <n v="22000"/>
    <x v="107"/>
    <s v="William Shakespeare"/>
    <x v="108"/>
    <x v="0"/>
    <n v="20500000"/>
    <n v="20710451"/>
    <x v="638"/>
    <n v="135"/>
    <x v="2"/>
    <n v="210451"/>
    <s v="Profit"/>
    <x v="1"/>
    <s v="United States)"/>
  </r>
  <r>
    <x v="1686"/>
    <x v="2"/>
    <x v="10"/>
    <x v="10"/>
    <s v="July 6, 1990 (United States)"/>
    <n v="5.6"/>
    <n v="4900"/>
    <x v="853"/>
    <s v="Dennis Marks"/>
    <x v="862"/>
    <x v="0"/>
    <n v="20500000"/>
    <n v="20305841"/>
    <x v="148"/>
    <n v="82"/>
    <x v="2"/>
    <n v="-194159"/>
    <s v="Loss"/>
    <x v="1"/>
    <s v="United States)"/>
  </r>
  <r>
    <x v="1687"/>
    <x v="7"/>
    <x v="4"/>
    <x v="10"/>
    <s v="February 2, 1990 (United States)"/>
    <n v="6.2"/>
    <n v="2400"/>
    <x v="854"/>
    <s v="Olive Higgins Prouty"/>
    <x v="223"/>
    <x v="0"/>
    <n v="20500000"/>
    <n v="20240128"/>
    <x v="200"/>
    <n v="109"/>
    <x v="2"/>
    <n v="-259872"/>
    <s v="Loss"/>
    <x v="1"/>
    <s v="United States)"/>
  </r>
  <r>
    <x v="1688"/>
    <x v="3"/>
    <x v="2"/>
    <x v="10"/>
    <s v="October 30, 1991 (France)"/>
    <n v="8.3000000000000007"/>
    <n v="17000"/>
    <x v="855"/>
    <s v="Abbas Kiarostami"/>
    <x v="863"/>
    <x v="28"/>
    <n v="20500000"/>
    <n v="20205757"/>
    <x v="639"/>
    <n v="98"/>
    <x v="1"/>
    <n v="-294243"/>
    <s v="Loss"/>
    <x v="1"/>
    <s v="France)"/>
  </r>
  <r>
    <x v="1689"/>
    <x v="7"/>
    <x v="1"/>
    <x v="10"/>
    <s v="March 30, 1990 (United States)"/>
    <n v="5.5"/>
    <n v="1900"/>
    <x v="856"/>
    <s v="David Thoreau"/>
    <x v="250"/>
    <x v="0"/>
    <n v="6000000"/>
    <n v="20205757"/>
    <x v="132"/>
    <n v="100"/>
    <x v="2"/>
    <n v="14205757"/>
    <s v="Profit"/>
    <x v="1"/>
    <s v="United States)"/>
  </r>
  <r>
    <x v="1690"/>
    <x v="7"/>
    <x v="1"/>
    <x v="10"/>
    <s v="February 16, 1990 (United States)"/>
    <n v="5.5"/>
    <n v="3000"/>
    <x v="857"/>
    <s v="Tom Ropelewski"/>
    <x v="864"/>
    <x v="0"/>
    <n v="20500000"/>
    <n v="20205757"/>
    <x v="9"/>
    <n v="90"/>
    <x v="2"/>
    <n v="-294243"/>
    <s v="Loss"/>
    <x v="1"/>
    <s v="United States)"/>
  </r>
  <r>
    <x v="1691"/>
    <x v="3"/>
    <x v="0"/>
    <x v="10"/>
    <s v="November 19, 1999 (United States)"/>
    <n v="6.8"/>
    <n v="6300"/>
    <x v="781"/>
    <s v="Takeshi Kitano"/>
    <x v="795"/>
    <x v="24"/>
    <n v="20500000"/>
    <n v="20205757"/>
    <x v="640"/>
    <n v="96"/>
    <x v="2"/>
    <n v="-294243"/>
    <s v="Loss"/>
    <x v="1"/>
    <s v="United States)"/>
  </r>
  <r>
    <x v="1692"/>
    <x v="7"/>
    <x v="1"/>
    <x v="10"/>
    <s v="August 31, 1990 (United States)"/>
    <n v="5.7"/>
    <n v="1200"/>
    <x v="602"/>
    <s v="Grant Morris"/>
    <x v="15"/>
    <x v="3"/>
    <n v="20500000"/>
    <n v="20205757"/>
    <x v="641"/>
    <n v="90"/>
    <x v="2"/>
    <n v="-294243"/>
    <s v="Loss"/>
    <x v="1"/>
    <s v="United States)"/>
  </r>
  <r>
    <x v="1693"/>
    <x v="0"/>
    <x v="4"/>
    <x v="10"/>
    <s v="1990 (Canada)"/>
    <n v="7.7"/>
    <n v="995"/>
    <x v="858"/>
    <s v="Gloria Demers"/>
    <x v="865"/>
    <x v="7"/>
    <n v="20500000"/>
    <n v="20205757"/>
    <x v="642"/>
    <n v="101"/>
    <x v="1"/>
    <n v="-294243"/>
    <s v="Loss"/>
    <x v="1"/>
    <s v="Canada)"/>
  </r>
  <r>
    <x v="1694"/>
    <x v="7"/>
    <x v="0"/>
    <x v="10"/>
    <s v="February 8, 1991 (United States)"/>
    <n v="7"/>
    <n v="958"/>
    <x v="859"/>
    <s v="Haruki Kadokawa"/>
    <x v="866"/>
    <x v="24"/>
    <n v="42000000"/>
    <n v="20205757"/>
    <x v="643"/>
    <n v="125"/>
    <x v="1"/>
    <n v="-21794243"/>
    <s v="Loss"/>
    <x v="1"/>
    <s v="United States)"/>
  </r>
  <r>
    <x v="1695"/>
    <x v="3"/>
    <x v="1"/>
    <x v="10"/>
    <s v="September 1, 1990 (Canada)"/>
    <n v="6.5"/>
    <n v="1300"/>
    <x v="860"/>
    <s v="John B. Harvie"/>
    <x v="867"/>
    <x v="7"/>
    <n v="20500000"/>
    <n v="20205757"/>
    <x v="644"/>
    <n v="90"/>
    <x v="2"/>
    <n v="-294243"/>
    <s v="Loss"/>
    <x v="1"/>
    <s v="Canada)"/>
  </r>
  <r>
    <x v="1696"/>
    <x v="1"/>
    <x v="1"/>
    <x v="10"/>
    <s v="August 17, 1990 (United States)"/>
    <n v="6.5"/>
    <n v="8100"/>
    <x v="227"/>
    <s v="Jill Mazursky"/>
    <x v="629"/>
    <x v="0"/>
    <n v="20500000"/>
    <n v="20005435"/>
    <x v="633"/>
    <n v="108"/>
    <x v="2"/>
    <n v="-494565"/>
    <s v="Loss"/>
    <x v="1"/>
    <s v="United States)"/>
  </r>
  <r>
    <x v="1697"/>
    <x v="1"/>
    <x v="1"/>
    <x v="10"/>
    <s v="June 22, 1990 (United States)"/>
    <n v="5.6"/>
    <n v="3500"/>
    <x v="98"/>
    <s v="Alan Alda"/>
    <x v="93"/>
    <x v="0"/>
    <n v="20500000"/>
    <n v="19740070"/>
    <x v="229"/>
    <n v="94"/>
    <x v="2"/>
    <n v="-759930"/>
    <s v="Loss"/>
    <x v="1"/>
    <s v="United States)"/>
  </r>
  <r>
    <x v="1698"/>
    <x v="2"/>
    <x v="10"/>
    <x v="10"/>
    <s v="August 3, 1990 (United States)"/>
    <n v="6.9"/>
    <n v="26000"/>
    <x v="861"/>
    <s v="Alan Burnett"/>
    <x v="868"/>
    <x v="8"/>
    <n v="20500000"/>
    <n v="18115724"/>
    <x v="645"/>
    <n v="74"/>
    <x v="2"/>
    <n v="-2384276"/>
    <s v="Loss"/>
    <x v="1"/>
    <s v="United States)"/>
  </r>
  <r>
    <x v="1699"/>
    <x v="7"/>
    <x v="1"/>
    <x v="10"/>
    <s v="October 26, 1990 (United States)"/>
    <n v="5.4"/>
    <n v="2500"/>
    <x v="214"/>
    <s v="Martha Goldhirsh"/>
    <x v="869"/>
    <x v="0"/>
    <n v="16000000"/>
    <n v="17854933"/>
    <x v="561"/>
    <n v="87"/>
    <x v="2"/>
    <n v="1854933"/>
    <s v="Profit"/>
    <x v="1"/>
    <s v="United States)"/>
  </r>
  <r>
    <x v="1700"/>
    <x v="1"/>
    <x v="4"/>
    <x v="10"/>
    <s v="October 26, 1990 (United States)"/>
    <n v="6.5"/>
    <n v="7700"/>
    <x v="862"/>
    <s v="Glenn Savan"/>
    <x v="445"/>
    <x v="0"/>
    <n v="20500000"/>
    <n v="17487531"/>
    <x v="1"/>
    <n v="103"/>
    <x v="2"/>
    <n v="-3012469"/>
    <s v="Loss"/>
    <x v="1"/>
    <s v="United States)"/>
  </r>
  <r>
    <x v="1701"/>
    <x v="0"/>
    <x v="3"/>
    <x v="10"/>
    <s v="February 8, 1991 (United States)"/>
    <n v="5.2"/>
    <n v="25000"/>
    <x v="118"/>
    <s v="Karin Howard"/>
    <x v="870"/>
    <x v="29"/>
    <n v="36000000"/>
    <n v="17373527"/>
    <x v="7"/>
    <n v="89"/>
    <x v="2"/>
    <n v="-18626473"/>
    <s v="Loss"/>
    <x v="1"/>
    <s v="United States)"/>
  </r>
  <r>
    <x v="1702"/>
    <x v="1"/>
    <x v="4"/>
    <x v="10"/>
    <s v="April 27, 1990 (United States)"/>
    <n v="5.4"/>
    <n v="5300"/>
    <x v="42"/>
    <s v="Dan Greenburg"/>
    <x v="871"/>
    <x v="0"/>
    <n v="20500000"/>
    <n v="17037887"/>
    <x v="1"/>
    <n v="92"/>
    <x v="2"/>
    <n v="-3462113"/>
    <s v="Loss"/>
    <x v="1"/>
    <s v="United States)"/>
  </r>
  <r>
    <x v="1703"/>
    <x v="1"/>
    <x v="0"/>
    <x v="10"/>
    <s v="September 14, 1990 (United States)"/>
    <n v="5.7"/>
    <n v="18000"/>
    <x v="534"/>
    <s v="David S. Goyer"/>
    <x v="730"/>
    <x v="0"/>
    <n v="4000000"/>
    <n v="16853487"/>
    <x v="191"/>
    <n v="89"/>
    <x v="2"/>
    <n v="12853487"/>
    <s v="Profit"/>
    <x v="1"/>
    <s v="United States)"/>
  </r>
  <r>
    <x v="1704"/>
    <x v="7"/>
    <x v="1"/>
    <x v="10"/>
    <s v="January 19, 1990 (United States)"/>
    <n v="7.1"/>
    <n v="126000"/>
    <x v="863"/>
    <s v="S.S. Wilson"/>
    <x v="321"/>
    <x v="0"/>
    <n v="11000000"/>
    <n v="16667084"/>
    <x v="1"/>
    <n v="96"/>
    <x v="1"/>
    <n v="5667084"/>
    <s v="Profit"/>
    <x v="1"/>
    <s v="United States)"/>
  </r>
  <r>
    <x v="1705"/>
    <x v="1"/>
    <x v="1"/>
    <x v="10"/>
    <s v="May 4, 1990 (United States)"/>
    <n v="6.3"/>
    <n v="16000"/>
    <x v="864"/>
    <s v="Michael McDowell"/>
    <x v="872"/>
    <x v="0"/>
    <n v="3500000"/>
    <n v="16324573"/>
    <x v="5"/>
    <n v="93"/>
    <x v="2"/>
    <n v="12824573"/>
    <s v="Profit"/>
    <x v="1"/>
    <s v="United States)"/>
  </r>
  <r>
    <x v="1706"/>
    <x v="7"/>
    <x v="0"/>
    <x v="10"/>
    <s v="August 24, 1990 (United States)"/>
    <n v="6"/>
    <n v="23000"/>
    <x v="558"/>
    <s v="Emilio Estevez"/>
    <x v="512"/>
    <x v="0"/>
    <n v="20500000"/>
    <n v="16247964"/>
    <x v="622"/>
    <n v="98"/>
    <x v="2"/>
    <n v="-4252036"/>
    <s v="Loss"/>
    <x v="1"/>
    <s v="United States)"/>
  </r>
  <r>
    <x v="1707"/>
    <x v="1"/>
    <x v="1"/>
    <x v="10"/>
    <s v="April 6, 1990 (United States)"/>
    <n v="6.4"/>
    <n v="14000"/>
    <x v="117"/>
    <s v="John Kostmayer"/>
    <x v="312"/>
    <x v="0"/>
    <n v="20500000"/>
    <n v="16186793"/>
    <x v="646"/>
    <n v="97"/>
    <x v="2"/>
    <n v="-4313207"/>
    <s v="Loss"/>
    <x v="1"/>
    <s v="United States)"/>
  </r>
  <r>
    <x v="1708"/>
    <x v="1"/>
    <x v="4"/>
    <x v="10"/>
    <s v="August 3, 1990 (United States)"/>
    <n v="6.6"/>
    <n v="12000"/>
    <x v="551"/>
    <s v="Spike Lee"/>
    <x v="645"/>
    <x v="0"/>
    <n v="10000000"/>
    <n v="16153593"/>
    <x v="1"/>
    <n v="130"/>
    <x v="2"/>
    <n v="6153593"/>
    <s v="Profit"/>
    <x v="1"/>
    <s v="United States)"/>
  </r>
  <r>
    <x v="1709"/>
    <x v="0"/>
    <x v="4"/>
    <x v="10"/>
    <s v="October 19, 1990 (United States)"/>
    <n v="7.2"/>
    <n v="5900"/>
    <x v="222"/>
    <s v="Barry Levinson"/>
    <x v="360"/>
    <x v="0"/>
    <n v="20000000"/>
    <n v="15779578"/>
    <x v="231"/>
    <n v="128"/>
    <x v="1"/>
    <n v="-4220422"/>
    <s v="Loss"/>
    <x v="1"/>
    <s v="United States)"/>
  </r>
  <r>
    <x v="1710"/>
    <x v="1"/>
    <x v="1"/>
    <x v="10"/>
    <s v="December 21, 1990 (United States)"/>
    <n v="5.6"/>
    <n v="22000"/>
    <x v="21"/>
    <s v="Michael Cristofer"/>
    <x v="323"/>
    <x v="0"/>
    <n v="47000000"/>
    <n v="15691192"/>
    <x v="7"/>
    <n v="125"/>
    <x v="2"/>
    <n v="-31308808"/>
    <s v="Loss"/>
    <x v="1"/>
    <s v="United States)"/>
  </r>
  <r>
    <x v="1711"/>
    <x v="1"/>
    <x v="0"/>
    <x v="10"/>
    <s v="February 16, 1990 (United States)"/>
    <n v="6.2"/>
    <n v="17000"/>
    <x v="319"/>
    <s v="Jim Harrison"/>
    <x v="487"/>
    <x v="0"/>
    <n v="22000000"/>
    <n v="15645616"/>
    <x v="259"/>
    <n v="124"/>
    <x v="2"/>
    <n v="-6354384"/>
    <s v="Loss"/>
    <x v="1"/>
    <s v="United States)"/>
  </r>
  <r>
    <x v="1712"/>
    <x v="1"/>
    <x v="2"/>
    <x v="10"/>
    <s v="November 9, 1990 (United States)"/>
    <n v="7.2"/>
    <n v="15000"/>
    <x v="649"/>
    <s v="Alan Dershowitz"/>
    <x v="739"/>
    <x v="0"/>
    <n v="20500000"/>
    <n v="15445131"/>
    <x v="647"/>
    <n v="111"/>
    <x v="1"/>
    <n v="-5054869"/>
    <s v="Loss"/>
    <x v="1"/>
    <s v="United States)"/>
  </r>
  <r>
    <x v="1713"/>
    <x v="7"/>
    <x v="1"/>
    <x v="10"/>
    <s v="October 12, 1990 (United States)"/>
    <n v="6.4"/>
    <n v="12000"/>
    <x v="865"/>
    <s v="James Orr"/>
    <x v="629"/>
    <x v="0"/>
    <n v="20000000"/>
    <n v="15379253"/>
    <x v="648"/>
    <n v="110"/>
    <x v="2"/>
    <n v="-4620747"/>
    <s v="Loss"/>
    <x v="1"/>
    <s v="United States)"/>
  </r>
  <r>
    <x v="1714"/>
    <x v="0"/>
    <x v="3"/>
    <x v="10"/>
    <s v="April 27, 1990 (United States)"/>
    <n v="5.3"/>
    <n v="3300"/>
    <x v="866"/>
    <s v="Patrick Read Johnson"/>
    <x v="873"/>
    <x v="0"/>
    <n v="3000000"/>
    <n v="15369573"/>
    <x v="634"/>
    <n v="100"/>
    <x v="2"/>
    <n v="12369573"/>
    <s v="Profit"/>
    <x v="1"/>
    <s v="United States)"/>
  </r>
  <r>
    <x v="1715"/>
    <x v="1"/>
    <x v="1"/>
    <x v="10"/>
    <s v="July 13, 1990 (United States)"/>
    <n v="6.8"/>
    <n v="20000"/>
    <x v="867"/>
    <s v="Jay Cronley"/>
    <x v="89"/>
    <x v="0"/>
    <n v="15000000"/>
    <n v="15260154"/>
    <x v="649"/>
    <n v="89"/>
    <x v="2"/>
    <n v="260154"/>
    <s v="Profit"/>
    <x v="1"/>
    <s v="United States)"/>
  </r>
  <r>
    <x v="1716"/>
    <x v="7"/>
    <x v="0"/>
    <x v="10"/>
    <s v="May 25, 1990 (United States)"/>
    <n v="4.8"/>
    <n v="6000"/>
    <x v="760"/>
    <s v="Step Tyner"/>
    <x v="270"/>
    <x v="0"/>
    <n v="22000000"/>
    <n v="14760451"/>
    <x v="620"/>
    <n v="85"/>
    <x v="2"/>
    <n v="-7239549"/>
    <s v="Loss"/>
    <x v="1"/>
    <s v="United States)"/>
  </r>
  <r>
    <x v="1717"/>
    <x v="1"/>
    <x v="1"/>
    <x v="10"/>
    <s v="August 17, 1990 (United States)"/>
    <n v="7.2"/>
    <n v="86000"/>
    <x v="362"/>
    <s v="Barry Gifford"/>
    <x v="270"/>
    <x v="0"/>
    <n v="9500000"/>
    <n v="14561425"/>
    <x v="37"/>
    <n v="125"/>
    <x v="1"/>
    <n v="5061425"/>
    <s v="Profit"/>
    <x v="1"/>
    <s v="United States)"/>
  </r>
  <r>
    <x v="1718"/>
    <x v="1"/>
    <x v="3"/>
    <x v="10"/>
    <s v="March 16, 1990 (United States)"/>
    <n v="6.4"/>
    <n v="28000"/>
    <x v="868"/>
    <s v="William Golding"/>
    <x v="874"/>
    <x v="0"/>
    <n v="20500000"/>
    <n v="13985225"/>
    <x v="561"/>
    <n v="90"/>
    <x v="2"/>
    <n v="-6514775"/>
    <s v="Loss"/>
    <x v="1"/>
    <s v="United States)"/>
  </r>
  <r>
    <x v="1719"/>
    <x v="1"/>
    <x v="6"/>
    <x v="10"/>
    <s v="January 25, 1991 (United States)"/>
    <n v="6.9"/>
    <n v="26000"/>
    <x v="425"/>
    <s v="Jim Thompson"/>
    <x v="651"/>
    <x v="0"/>
    <n v="20500000"/>
    <n v="13446769"/>
    <x v="479"/>
    <n v="110"/>
    <x v="2"/>
    <n v="-7053231"/>
    <s v="Loss"/>
    <x v="1"/>
    <s v="United States)"/>
  </r>
  <r>
    <x v="1720"/>
    <x v="1"/>
    <x v="1"/>
    <x v="10"/>
    <s v="April 13, 1990 (United States)"/>
    <n v="6"/>
    <n v="4200"/>
    <x v="28"/>
    <s v="Mitch Markowitz"/>
    <x v="52"/>
    <x v="0"/>
    <n v="20500000"/>
    <n v="13236513"/>
    <x v="5"/>
    <n v="90"/>
    <x v="2"/>
    <n v="-7263487"/>
    <s v="Loss"/>
    <x v="1"/>
    <s v="United States)"/>
  </r>
  <r>
    <x v="1721"/>
    <x v="1"/>
    <x v="4"/>
    <x v="10"/>
    <s v="March 9, 1990 (United States)"/>
    <n v="6.3"/>
    <n v="7700"/>
    <x v="340"/>
    <s v="David Koepp"/>
    <x v="359"/>
    <x v="0"/>
    <n v="7000000"/>
    <n v="12626043"/>
    <x v="622"/>
    <n v="99"/>
    <x v="2"/>
    <n v="5626043"/>
    <s v="Profit"/>
    <x v="1"/>
    <s v="United States)"/>
  </r>
  <r>
    <x v="1722"/>
    <x v="1"/>
    <x v="5"/>
    <x v="10"/>
    <s v="October 26, 1990 (United States)"/>
    <n v="4.9000000000000004"/>
    <n v="10000"/>
    <x v="869"/>
    <s v="Stephen King"/>
    <x v="875"/>
    <x v="0"/>
    <n v="10500000"/>
    <n v="11582891"/>
    <x v="5"/>
    <n v="89"/>
    <x v="2"/>
    <n v="1082891"/>
    <s v="Profit"/>
    <x v="1"/>
    <s v="United States)"/>
  </r>
  <r>
    <x v="1723"/>
    <x v="1"/>
    <x v="1"/>
    <x v="10"/>
    <s v="August 22, 1990 (United States)"/>
    <n v="7.2"/>
    <n v="27000"/>
    <x v="870"/>
    <s v="Allan Moyle"/>
    <x v="826"/>
    <x v="7"/>
    <n v="20500000"/>
    <n v="11541758"/>
    <x v="237"/>
    <n v="102"/>
    <x v="1"/>
    <n v="-8958242"/>
    <s v="Loss"/>
    <x v="1"/>
    <s v="United States)"/>
  </r>
  <r>
    <x v="1724"/>
    <x v="7"/>
    <x v="1"/>
    <x v="10"/>
    <s v="March 30, 1990 (United States)"/>
    <n v="6"/>
    <n v="2900"/>
    <x v="709"/>
    <s v="Mitchel Katlin"/>
    <x v="876"/>
    <x v="0"/>
    <n v="20500000"/>
    <n v="11359129"/>
    <x v="441"/>
    <n v="103"/>
    <x v="2"/>
    <n v="-9140871"/>
    <s v="Loss"/>
    <x v="1"/>
    <s v="United States)"/>
  </r>
  <r>
    <x v="1725"/>
    <x v="1"/>
    <x v="6"/>
    <x v="10"/>
    <s v="April 27, 1990 (United States)"/>
    <n v="6.6"/>
    <n v="5600"/>
    <x v="82"/>
    <s v="Edwin Torres"/>
    <x v="165"/>
    <x v="0"/>
    <n v="20500000"/>
    <n v="11207891"/>
    <x v="650"/>
    <n v="132"/>
    <x v="2"/>
    <n v="-9292109"/>
    <s v="Loss"/>
    <x v="1"/>
    <s v="United States)"/>
  </r>
  <r>
    <x v="1726"/>
    <x v="7"/>
    <x v="1"/>
    <x v="10"/>
    <s v="March 30, 1990 (United States)"/>
    <n v="6"/>
    <n v="7700"/>
    <x v="468"/>
    <s v="Jonathan Lynn"/>
    <x v="877"/>
    <x v="1"/>
    <n v="20500000"/>
    <n v="10959015"/>
    <x v="62"/>
    <n v="89"/>
    <x v="2"/>
    <n v="-9540985"/>
    <s v="Loss"/>
    <x v="1"/>
    <s v="United States)"/>
  </r>
  <r>
    <x v="1727"/>
    <x v="1"/>
    <x v="0"/>
    <x v="10"/>
    <s v="September 21, 1990 (United States)"/>
    <n v="6.6"/>
    <n v="8400"/>
    <x v="139"/>
    <s v="Peter Hyams"/>
    <x v="2"/>
    <x v="0"/>
    <n v="20500000"/>
    <n v="10873237"/>
    <x v="457"/>
    <n v="97"/>
    <x v="2"/>
    <n v="-9626763"/>
    <s v="Loss"/>
    <x v="1"/>
    <s v="United States)"/>
  </r>
  <r>
    <x v="1728"/>
    <x v="0"/>
    <x v="3"/>
    <x v="10"/>
    <s v="August 24, 1990 (United States)"/>
    <n v="6.9"/>
    <n v="46000"/>
    <x v="346"/>
    <s v="Roald Dahl"/>
    <x v="651"/>
    <x v="1"/>
    <n v="20500000"/>
    <n v="10360553"/>
    <x v="26"/>
    <n v="91"/>
    <x v="2"/>
    <n v="-10139447"/>
    <s v="Loss"/>
    <x v="1"/>
    <s v="United States)"/>
  </r>
  <r>
    <x v="1729"/>
    <x v="1"/>
    <x v="6"/>
    <x v="10"/>
    <s v="August 10, 1990 (United States)"/>
    <n v="6.2"/>
    <n v="12000"/>
    <x v="871"/>
    <s v="Robert Towne"/>
    <x v="13"/>
    <x v="0"/>
    <n v="19000000"/>
    <n v="10005969"/>
    <x v="651"/>
    <n v="137"/>
    <x v="2"/>
    <n v="-8994031"/>
    <s v="Loss"/>
    <x v="1"/>
    <s v="United States)"/>
  </r>
  <r>
    <x v="1730"/>
    <x v="1"/>
    <x v="1"/>
    <x v="10"/>
    <s v="April 20, 1990 (United States)"/>
    <n v="6.4"/>
    <n v="8000"/>
    <x v="872"/>
    <s v="Charles Willeford"/>
    <x v="859"/>
    <x v="0"/>
    <n v="20500000"/>
    <n v="9888167"/>
    <x v="652"/>
    <n v="97"/>
    <x v="2"/>
    <n v="-10611833"/>
    <s v="Loss"/>
    <x v="1"/>
    <s v="United States)"/>
  </r>
  <r>
    <x v="1731"/>
    <x v="1"/>
    <x v="4"/>
    <x v="10"/>
    <s v="December 14, 1990 (United States)"/>
    <n v="6.1"/>
    <n v="7400"/>
    <x v="101"/>
    <s v="Judith Rascoe"/>
    <x v="18"/>
    <x v="0"/>
    <n v="40000000"/>
    <n v="9645440"/>
    <x v="291"/>
    <n v="144"/>
    <x v="2"/>
    <n v="-30354560"/>
    <s v="Loss"/>
    <x v="1"/>
    <s v="United States)"/>
  </r>
  <r>
    <x v="1732"/>
    <x v="1"/>
    <x v="0"/>
    <x v="10"/>
    <s v="February 16, 1990 (United States)"/>
    <n v="6.5"/>
    <n v="21000"/>
    <x v="627"/>
    <s v="Clive Barker"/>
    <x v="563"/>
    <x v="0"/>
    <n v="11000000"/>
    <n v="8862354"/>
    <x v="498"/>
    <n v="102"/>
    <x v="2"/>
    <n v="-2137646"/>
    <s v="Loss"/>
    <x v="1"/>
    <s v="United States)"/>
  </r>
  <r>
    <x v="1733"/>
    <x v="0"/>
    <x v="0"/>
    <x v="10"/>
    <s v="January 12, 1990 (United States)"/>
    <n v="5.2"/>
    <n v="3400"/>
    <x v="873"/>
    <s v="Steven Long Mitchell"/>
    <x v="878"/>
    <x v="0"/>
    <n v="20500000"/>
    <n v="8533973"/>
    <x v="622"/>
    <n v="91"/>
    <x v="2"/>
    <n v="-11966027"/>
    <s v="Loss"/>
    <x v="1"/>
    <s v="United States)"/>
  </r>
  <r>
    <x v="1734"/>
    <x v="7"/>
    <x v="1"/>
    <x v="10"/>
    <s v="April 6, 1990 (United States)"/>
    <n v="6.5"/>
    <n v="57000"/>
    <x v="722"/>
    <s v="John Waters"/>
    <x v="854"/>
    <x v="0"/>
    <n v="11000000"/>
    <n v="8266343"/>
    <x v="1"/>
    <n v="85"/>
    <x v="2"/>
    <n v="-2733657"/>
    <s v="Loss"/>
    <x v="1"/>
    <s v="United States)"/>
  </r>
  <r>
    <x v="1735"/>
    <x v="1"/>
    <x v="0"/>
    <x v="10"/>
    <s v="March 16, 1990 (United States)"/>
    <n v="5.7"/>
    <n v="13000"/>
    <x v="647"/>
    <s v="Kathryn Bigelow"/>
    <x v="105"/>
    <x v="0"/>
    <n v="20500000"/>
    <n v="8217997"/>
    <x v="590"/>
    <n v="102"/>
    <x v="2"/>
    <n v="-12282003"/>
    <s v="Loss"/>
    <x v="1"/>
    <s v="United States)"/>
  </r>
  <r>
    <x v="1736"/>
    <x v="7"/>
    <x v="1"/>
    <x v="10"/>
    <s v="September 21, 1990 (United States)"/>
    <n v="4.9000000000000004"/>
    <n v="1300"/>
    <x v="355"/>
    <s v="Bob Greene"/>
    <x v="4"/>
    <x v="0"/>
    <n v="20500000"/>
    <n v="8141292"/>
    <x v="653"/>
    <n v="101"/>
    <x v="2"/>
    <n v="-12358708"/>
    <s v="Loss"/>
    <x v="1"/>
    <s v="United States)"/>
  </r>
  <r>
    <x v="1737"/>
    <x v="7"/>
    <x v="4"/>
    <x v="10"/>
    <s v="January 18, 1991 (United Kingdom)"/>
    <n v="6.6"/>
    <n v="2800"/>
    <x v="186"/>
    <s v="Evan S. Connell"/>
    <x v="73"/>
    <x v="1"/>
    <n v="20500000"/>
    <n v="7698010"/>
    <x v="479"/>
    <n v="126"/>
    <x v="2"/>
    <n v="-12801990"/>
    <s v="Loss"/>
    <x v="1"/>
    <s v="United Kingdom)"/>
  </r>
  <r>
    <x v="1738"/>
    <x v="7"/>
    <x v="1"/>
    <x v="10"/>
    <s v="January 10, 1991 (Argentina)"/>
    <n v="6.6"/>
    <n v="14000"/>
    <x v="58"/>
    <s v="Woody Allen"/>
    <x v="449"/>
    <x v="0"/>
    <n v="12000000"/>
    <n v="7331647"/>
    <x v="36"/>
    <n v="106"/>
    <x v="2"/>
    <n v="-4668353"/>
    <s v="Loss"/>
    <x v="1"/>
    <s v="Argentina)"/>
  </r>
  <r>
    <x v="1739"/>
    <x v="0"/>
    <x v="1"/>
    <x v="10"/>
    <s v="December 19, 1990 (United States)"/>
    <n v="5.6"/>
    <n v="4200"/>
    <x v="685"/>
    <s v="Paul Hogan"/>
    <x v="511"/>
    <x v="0"/>
    <n v="25000000"/>
    <n v="6939946"/>
    <x v="654"/>
    <n v="95"/>
    <x v="2"/>
    <n v="-18060054"/>
    <s v="Loss"/>
    <x v="1"/>
    <s v="United States)"/>
  </r>
  <r>
    <x v="1740"/>
    <x v="1"/>
    <x v="0"/>
    <x v="10"/>
    <s v="August 24, 1990 (United States)"/>
    <n v="4.9000000000000004"/>
    <n v="6900"/>
    <x v="725"/>
    <s v="James Bruner"/>
    <x v="41"/>
    <x v="0"/>
    <n v="20500000"/>
    <n v="6698361"/>
    <x v="191"/>
    <n v="111"/>
    <x v="2"/>
    <n v="-13801639"/>
    <s v="Loss"/>
    <x v="1"/>
    <s v="United States)"/>
  </r>
  <r>
    <x v="1741"/>
    <x v="1"/>
    <x v="0"/>
    <x v="10"/>
    <s v="February 2, 1990 (United States)"/>
    <n v="6.2"/>
    <n v="5100"/>
    <x v="874"/>
    <s v="David Loughery"/>
    <x v="548"/>
    <x v="0"/>
    <n v="20500000"/>
    <n v="6488114"/>
    <x v="5"/>
    <n v="108"/>
    <x v="2"/>
    <n v="-14011886"/>
    <s v="Loss"/>
    <x v="1"/>
    <s v="United States)"/>
  </r>
  <r>
    <x v="1742"/>
    <x v="7"/>
    <x v="1"/>
    <x v="10"/>
    <s v="February 23, 1990 (United States)"/>
    <n v="6.7"/>
    <n v="2400"/>
    <x v="275"/>
    <s v="Barbara Benedek"/>
    <x v="179"/>
    <x v="0"/>
    <n v="20500000"/>
    <n v="6070725"/>
    <x v="146"/>
    <n v="115"/>
    <x v="2"/>
    <n v="-14429275"/>
    <s v="Loss"/>
    <x v="1"/>
    <s v="United States)"/>
  </r>
  <r>
    <x v="1743"/>
    <x v="1"/>
    <x v="5"/>
    <x v="10"/>
    <s v="October 19, 1990 (United States)"/>
    <n v="6.9"/>
    <n v="40000"/>
    <x v="875"/>
    <s v="John A. Russo"/>
    <x v="879"/>
    <x v="0"/>
    <n v="4200000"/>
    <n v="5835247"/>
    <x v="595"/>
    <n v="92"/>
    <x v="2"/>
    <n v="1635247"/>
    <s v="Profit"/>
    <x v="1"/>
    <s v="United States)"/>
  </r>
  <r>
    <x v="1744"/>
    <x v="0"/>
    <x v="1"/>
    <x v="10"/>
    <s v="December 1, 1990 (United States)"/>
    <n v="7.5"/>
    <n v="23000"/>
    <x v="876"/>
    <s v="Edmond Rostand"/>
    <x v="219"/>
    <x v="8"/>
    <n v="20500000"/>
    <n v="5822041"/>
    <x v="655"/>
    <n v="137"/>
    <x v="1"/>
    <n v="-14677959"/>
    <s v="Loss"/>
    <x v="1"/>
    <s v="United States)"/>
  </r>
  <r>
    <x v="1745"/>
    <x v="7"/>
    <x v="4"/>
    <x v="10"/>
    <s v="February 9, 1990 (United States)"/>
    <n v="6.4"/>
    <n v="7300"/>
    <x v="151"/>
    <s v="Pat Barker"/>
    <x v="3"/>
    <x v="0"/>
    <n v="23000000"/>
    <n v="5820015"/>
    <x v="17"/>
    <n v="104"/>
    <x v="2"/>
    <n v="-17179985"/>
    <s v="Loss"/>
    <x v="1"/>
    <s v="United States)"/>
  </r>
  <r>
    <x v="1746"/>
    <x v="1"/>
    <x v="5"/>
    <x v="10"/>
    <s v="January 12, 1990 (United States)"/>
    <n v="5.0999999999999996"/>
    <n v="15000"/>
    <x v="819"/>
    <s v="Kim Henkel"/>
    <x v="880"/>
    <x v="0"/>
    <n v="2000000"/>
    <n v="5765562"/>
    <x v="656"/>
    <n v="85"/>
    <x v="2"/>
    <n v="3765562"/>
    <s v="Profit"/>
    <x v="1"/>
    <s v="United States)"/>
  </r>
  <r>
    <x v="1747"/>
    <x v="1"/>
    <x v="8"/>
    <x v="10"/>
    <s v="September 14, 1990 (United States)"/>
    <n v="6"/>
    <n v="13000"/>
    <x v="877"/>
    <s v="Steve MacManus"/>
    <x v="881"/>
    <x v="1"/>
    <n v="1500000"/>
    <n v="5728953"/>
    <x v="528"/>
    <n v="94"/>
    <x v="2"/>
    <n v="4228953"/>
    <s v="Profit"/>
    <x v="1"/>
    <s v="United States)"/>
  </r>
  <r>
    <x v="1748"/>
    <x v="1"/>
    <x v="0"/>
    <x v="10"/>
    <s v="February 9, 1990 (United States)"/>
    <n v="4.9000000000000004"/>
    <n v="4500"/>
    <x v="92"/>
    <s v="Richard Christian Matheson"/>
    <x v="2"/>
    <x v="0"/>
    <n v="15000000"/>
    <n v="5585154"/>
    <x v="231"/>
    <n v="94"/>
    <x v="2"/>
    <n v="-9414846"/>
    <s v="Loss"/>
    <x v="1"/>
    <s v="United States)"/>
  </r>
  <r>
    <x v="1749"/>
    <x v="1"/>
    <x v="4"/>
    <x v="10"/>
    <s v="November 14, 1990 (France)"/>
    <n v="7.6"/>
    <n v="15000"/>
    <x v="878"/>
    <s v="Agnieszka Holland"/>
    <x v="882"/>
    <x v="29"/>
    <n v="20500000"/>
    <n v="5575738"/>
    <x v="617"/>
    <n v="112"/>
    <x v="1"/>
    <n v="-14924262"/>
    <s v="Loss"/>
    <x v="1"/>
    <s v="France)"/>
  </r>
  <r>
    <x v="1750"/>
    <x v="1"/>
    <x v="6"/>
    <x v="10"/>
    <s v="October 5, 1990 (United States)"/>
    <n v="7.7"/>
    <n v="128000"/>
    <x v="409"/>
    <s v="Joel Coen"/>
    <x v="493"/>
    <x v="0"/>
    <n v="14000000"/>
    <n v="5080409"/>
    <x v="443"/>
    <n v="115"/>
    <x v="1"/>
    <n v="-8919591"/>
    <s v="Loss"/>
    <x v="1"/>
    <s v="United States)"/>
  </r>
  <r>
    <x v="1751"/>
    <x v="1"/>
    <x v="0"/>
    <x v="10"/>
    <s v="April 1991 (United States)"/>
    <n v="7.3"/>
    <n v="69000"/>
    <x v="510"/>
    <s v="Luc Besson"/>
    <x v="883"/>
    <x v="8"/>
    <n v="20500000"/>
    <n v="5017971"/>
    <x v="107"/>
    <n v="117"/>
    <x v="1"/>
    <n v="-15482029"/>
    <s v="Loss"/>
    <x v="1"/>
    <s v="United States)"/>
  </r>
  <r>
    <x v="1752"/>
    <x v="1"/>
    <x v="4"/>
    <x v="10"/>
    <s v="March 9, 1990 (United States)"/>
    <n v="6"/>
    <n v="9100"/>
    <x v="879"/>
    <s v="Margaret Atwood"/>
    <x v="772"/>
    <x v="0"/>
    <n v="20500000"/>
    <n v="4960385"/>
    <x v="657"/>
    <n v="108"/>
    <x v="2"/>
    <n v="-15539615"/>
    <s v="Loss"/>
    <x v="1"/>
    <s v="United States)"/>
  </r>
  <r>
    <x v="1753"/>
    <x v="0"/>
    <x v="4"/>
    <x v="10"/>
    <s v="April 12, 1991 (Brazil)"/>
    <n v="7.3"/>
    <n v="3500"/>
    <x v="394"/>
    <s v="John Cork"/>
    <x v="8"/>
    <x v="0"/>
    <n v="20500000"/>
    <n v="4873620"/>
    <x v="658"/>
    <n v="97"/>
    <x v="1"/>
    <n v="-15626380"/>
    <s v="Loss"/>
    <x v="1"/>
    <s v="Brazil)"/>
  </r>
  <r>
    <x v="1754"/>
    <x v="7"/>
    <x v="4"/>
    <x v="10"/>
    <s v="November 2, 1990 (United States)"/>
    <n v="4.5"/>
    <n v="1800"/>
    <x v="544"/>
    <s v="Prince"/>
    <x v="322"/>
    <x v="0"/>
    <n v="7500000"/>
    <n v="4562778"/>
    <x v="659"/>
    <n v="90"/>
    <x v="2"/>
    <n v="-2937222"/>
    <s v="Loss"/>
    <x v="1"/>
    <s v="United States)"/>
  </r>
  <r>
    <x v="1755"/>
    <x v="1"/>
    <x v="0"/>
    <x v="10"/>
    <s v="September 28, 1990 (United States)"/>
    <n v="6.1"/>
    <n v="11000"/>
    <x v="695"/>
    <s v="Jonathan Tydor"/>
    <x v="631"/>
    <x v="0"/>
    <n v="7000000"/>
    <n v="4348368"/>
    <x v="523"/>
    <n v="91"/>
    <x v="2"/>
    <n v="-2651632"/>
    <s v="Loss"/>
    <x v="1"/>
    <s v="United States)"/>
  </r>
  <r>
    <x v="1756"/>
    <x v="0"/>
    <x v="4"/>
    <x v="10"/>
    <s v="March 16, 1990 (United States)"/>
    <n v="3.5"/>
    <n v="979"/>
    <x v="358"/>
    <s v="Joel Silberg"/>
    <x v="884"/>
    <x v="0"/>
    <n v="20500000"/>
    <n v="4263112"/>
    <x v="191"/>
    <n v="104"/>
    <x v="2"/>
    <n v="-16236888"/>
    <s v="Loss"/>
    <x v="1"/>
    <s v="United States)"/>
  </r>
  <r>
    <x v="1757"/>
    <x v="1"/>
    <x v="1"/>
    <x v="10"/>
    <s v="February 2, 1990 (United States)"/>
    <n v="5.6"/>
    <n v="3300"/>
    <x v="880"/>
    <s v="James D. Parriott"/>
    <x v="556"/>
    <x v="0"/>
    <n v="20500000"/>
    <n v="4134992"/>
    <x v="237"/>
    <n v="100"/>
    <x v="2"/>
    <n v="-16365008"/>
    <s v="Loss"/>
    <x v="1"/>
    <s v="United States)"/>
  </r>
  <r>
    <x v="1758"/>
    <x v="1"/>
    <x v="3"/>
    <x v="10"/>
    <s v="February 23, 1990 (United States)"/>
    <n v="7.2"/>
    <n v="3500"/>
    <x v="149"/>
    <s v="William Harrison"/>
    <x v="885"/>
    <x v="0"/>
    <n v="19000000"/>
    <n v="4011793"/>
    <x v="457"/>
    <n v="136"/>
    <x v="1"/>
    <n v="-14988207"/>
    <s v="Loss"/>
    <x v="1"/>
    <s v="United States)"/>
  </r>
  <r>
    <x v="1759"/>
    <x v="7"/>
    <x v="1"/>
    <x v="10"/>
    <s v="May 4, 1990 (United States)"/>
    <n v="6.4"/>
    <n v="2200"/>
    <x v="881"/>
    <s v="John Blumenthal"/>
    <x v="886"/>
    <x v="0"/>
    <n v="20500000"/>
    <n v="4010647"/>
    <x v="398"/>
    <n v="97"/>
    <x v="2"/>
    <n v="-16489353"/>
    <s v="Loss"/>
    <x v="1"/>
    <s v="United States)"/>
  </r>
  <r>
    <x v="1760"/>
    <x v="7"/>
    <x v="1"/>
    <x v="10"/>
    <s v="October 12, 1990 (United States)"/>
    <n v="5.9"/>
    <n v="5000"/>
    <x v="5"/>
    <s v="Karen Leigh Hopkins"/>
    <x v="775"/>
    <x v="1"/>
    <n v="20500000"/>
    <n v="3989297"/>
    <x v="117"/>
    <n v="95"/>
    <x v="2"/>
    <n v="-16510703"/>
    <s v="Loss"/>
    <x v="1"/>
    <s v="United States)"/>
  </r>
  <r>
    <x v="1761"/>
    <x v="1"/>
    <x v="1"/>
    <x v="10"/>
    <s v="March 23, 1990 (United States)"/>
    <n v="6.7"/>
    <n v="4500"/>
    <x v="882"/>
    <s v="Simon Brett"/>
    <x v="20"/>
    <x v="0"/>
    <n v="12000000"/>
    <n v="3417056"/>
    <x v="660"/>
    <n v="88"/>
    <x v="2"/>
    <n v="-8582944"/>
    <s v="Loss"/>
    <x v="1"/>
    <s v="United States)"/>
  </r>
  <r>
    <x v="1762"/>
    <x v="3"/>
    <x v="6"/>
    <x v="10"/>
    <s v="December 15, 1990 (Hong Kong)"/>
    <n v="7.5"/>
    <n v="19000"/>
    <x v="767"/>
    <s v="Jeffrey Lau"/>
    <x v="887"/>
    <x v="13"/>
    <n v="20500000"/>
    <n v="3106052"/>
    <x v="661"/>
    <n v="94"/>
    <x v="1"/>
    <n v="-17393948"/>
    <s v="Loss"/>
    <x v="1"/>
    <s v="Hong Kong)"/>
  </r>
  <r>
    <x v="1763"/>
    <x v="0"/>
    <x v="4"/>
    <x v="10"/>
    <s v="August 24, 1990 (United States)"/>
    <n v="7.8"/>
    <n v="25000"/>
    <x v="489"/>
    <s v="Akira Kurosawa"/>
    <x v="888"/>
    <x v="24"/>
    <n v="12000000"/>
    <n v="2970161"/>
    <x v="7"/>
    <n v="119"/>
    <x v="1"/>
    <n v="-9029839"/>
    <s v="Loss"/>
    <x v="1"/>
    <s v="United States)"/>
  </r>
  <r>
    <x v="1764"/>
    <x v="7"/>
    <x v="1"/>
    <x v="10"/>
    <s v="August 3, 1990 (United States)"/>
    <n v="7.4"/>
    <n v="10000"/>
    <x v="883"/>
    <s v="Whit Stillman"/>
    <x v="889"/>
    <x v="0"/>
    <n v="230000"/>
    <n v="2960492"/>
    <x v="662"/>
    <n v="98"/>
    <x v="1"/>
    <n v="2730492"/>
    <s v="Profit"/>
    <x v="1"/>
    <s v="United States)"/>
  </r>
  <r>
    <x v="1765"/>
    <x v="1"/>
    <x v="0"/>
    <x v="10"/>
    <s v="October 5, 1990 (United States)"/>
    <n v="5.4"/>
    <n v="7200"/>
    <x v="78"/>
    <s v="Joseph Hayes"/>
    <x v="438"/>
    <x v="0"/>
    <n v="18000000"/>
    <n v="2742912"/>
    <x v="72"/>
    <n v="105"/>
    <x v="2"/>
    <n v="-15257088"/>
    <s v="Loss"/>
    <x v="1"/>
    <s v="United States)"/>
  </r>
  <r>
    <x v="1766"/>
    <x v="1"/>
    <x v="6"/>
    <x v="10"/>
    <s v="August 24, 1990 (United States)"/>
    <n v="6.6"/>
    <n v="3300"/>
    <x v="398"/>
    <s v="Jim Thompson"/>
    <x v="615"/>
    <x v="0"/>
    <n v="20500000"/>
    <n v="2678414"/>
    <x v="544"/>
    <n v="114"/>
    <x v="2"/>
    <n v="-17821586"/>
    <s v="Loss"/>
    <x v="1"/>
    <s v="United States)"/>
  </r>
  <r>
    <x v="1767"/>
    <x v="1"/>
    <x v="6"/>
    <x v="10"/>
    <s v="January 5, 1991 (United States)"/>
    <n v="7"/>
    <n v="34000"/>
    <x v="661"/>
    <s v="Nicholas St. John"/>
    <x v="255"/>
    <x v="9"/>
    <n v="5300000"/>
    <n v="2554476"/>
    <x v="663"/>
    <n v="103"/>
    <x v="1"/>
    <n v="-2745524"/>
    <s v="Loss"/>
    <x v="1"/>
    <s v="United States)"/>
  </r>
  <r>
    <x v="594"/>
    <x v="1"/>
    <x v="6"/>
    <x v="10"/>
    <s v="April 6, 1990 (United States)"/>
    <n v="5.7"/>
    <n v="1200"/>
    <x v="884"/>
    <s v="John DeMarco"/>
    <x v="780"/>
    <x v="0"/>
    <n v="9000000"/>
    <n v="2544504"/>
    <x v="7"/>
    <n v="109"/>
    <x v="2"/>
    <n v="-6455496"/>
    <s v="Loss"/>
    <x v="1"/>
    <s v="United States)"/>
  </r>
  <r>
    <x v="1768"/>
    <x v="1"/>
    <x v="0"/>
    <x v="10"/>
    <s v="May 11, 1990 (United States)"/>
    <n v="5.9"/>
    <n v="7000"/>
    <x v="383"/>
    <s v="Mark L. Lester"/>
    <x v="890"/>
    <x v="0"/>
    <n v="5200000"/>
    <n v="2459895"/>
    <x v="590"/>
    <n v="99"/>
    <x v="2"/>
    <n v="-2740105"/>
    <s v="Loss"/>
    <x v="1"/>
    <s v="United States)"/>
  </r>
  <r>
    <x v="1769"/>
    <x v="1"/>
    <x v="4"/>
    <x v="10"/>
    <s v="March 9, 1990 (United States)"/>
    <n v="4.3"/>
    <n v="406"/>
    <x v="885"/>
    <s v="Jackson Barr"/>
    <x v="192"/>
    <x v="0"/>
    <n v="20500000"/>
    <n v="2415312"/>
    <x v="664"/>
    <n v="84"/>
    <x v="2"/>
    <n v="-18084688"/>
    <s v="Loss"/>
    <x v="1"/>
    <s v="United States)"/>
  </r>
  <r>
    <x v="1770"/>
    <x v="1"/>
    <x v="0"/>
    <x v="10"/>
    <s v="January 12, 1990 (United States)"/>
    <n v="5.7"/>
    <n v="1800"/>
    <x v="213"/>
    <s v="Nat Mauldin"/>
    <x v="448"/>
    <x v="0"/>
    <n v="10000000"/>
    <n v="2346150"/>
    <x v="665"/>
    <n v="96"/>
    <x v="2"/>
    <n v="-7653850"/>
    <s v="Loss"/>
    <x v="1"/>
    <s v="United States)"/>
  </r>
  <r>
    <x v="1771"/>
    <x v="0"/>
    <x v="3"/>
    <x v="10"/>
    <s v="September 14, 1990 (United States)"/>
    <n v="6.6"/>
    <n v="11000"/>
    <x v="24"/>
    <s v="Peter Viertel"/>
    <x v="6"/>
    <x v="0"/>
    <n v="24000000"/>
    <n v="2319124"/>
    <x v="580"/>
    <n v="112"/>
    <x v="2"/>
    <n v="-21680876"/>
    <s v="Loss"/>
    <x v="1"/>
    <s v="United States)"/>
  </r>
  <r>
    <x v="1772"/>
    <x v="7"/>
    <x v="1"/>
    <x v="10"/>
    <s v="March 1991 (United States)"/>
    <n v="7.3"/>
    <n v="2500"/>
    <x v="886"/>
    <s v="Michael Verhoeven"/>
    <x v="891"/>
    <x v="6"/>
    <n v="20500000"/>
    <n v="2293625"/>
    <x v="666"/>
    <n v="92"/>
    <x v="1"/>
    <n v="-18206375"/>
    <s v="Loss"/>
    <x v="1"/>
    <s v="United States)"/>
  </r>
  <r>
    <x v="1773"/>
    <x v="1"/>
    <x v="4"/>
    <x v="10"/>
    <s v="September 28, 1990 (United States)"/>
    <n v="6"/>
    <n v="2500"/>
    <x v="437"/>
    <s v="Larry McMurtry"/>
    <x v="152"/>
    <x v="0"/>
    <n v="20500000"/>
    <n v="2268181"/>
    <x v="667"/>
    <n v="123"/>
    <x v="2"/>
    <n v="-18231819"/>
    <s v="Loss"/>
    <x v="1"/>
    <s v="United States)"/>
  </r>
  <r>
    <x v="1774"/>
    <x v="7"/>
    <x v="2"/>
    <x v="10"/>
    <s v="November 16, 1990 (United States)"/>
    <n v="6.9"/>
    <n v="3700"/>
    <x v="12"/>
    <s v="Julian Mitchell"/>
    <x v="892"/>
    <x v="8"/>
    <n v="20500000"/>
    <n v="2231274"/>
    <x v="668"/>
    <n v="138"/>
    <x v="2"/>
    <n v="-18268726"/>
    <s v="Loss"/>
    <x v="1"/>
    <s v="United States)"/>
  </r>
  <r>
    <x v="1775"/>
    <x v="1"/>
    <x v="5"/>
    <x v="10"/>
    <s v="May 11, 1990 (United States)"/>
    <n v="4.7"/>
    <n v="1400"/>
    <x v="887"/>
    <s v="James Bond III"/>
    <x v="893"/>
    <x v="0"/>
    <n v="20500000"/>
    <n v="2218579"/>
    <x v="669"/>
    <n v="95"/>
    <x v="2"/>
    <n v="-18281421"/>
    <s v="Loss"/>
    <x v="1"/>
    <s v="United States)"/>
  </r>
  <r>
    <x v="1776"/>
    <x v="1"/>
    <x v="3"/>
    <x v="10"/>
    <s v="December 12, 1990 (United States)"/>
    <n v="6.8"/>
    <n v="12000"/>
    <x v="610"/>
    <s v="Paul Bowles"/>
    <x v="393"/>
    <x v="1"/>
    <n v="25000000"/>
    <n v="2075084"/>
    <x v="224"/>
    <n v="138"/>
    <x v="2"/>
    <n v="-22924916"/>
    <s v="Loss"/>
    <x v="1"/>
    <s v="United States)"/>
  </r>
  <r>
    <x v="1777"/>
    <x v="7"/>
    <x v="4"/>
    <x v="10"/>
    <s v="February 15, 1991 (United States)"/>
    <n v="6.5"/>
    <n v="5300"/>
    <x v="888"/>
    <s v="Dennis Shryack"/>
    <x v="512"/>
    <x v="0"/>
    <n v="4000000"/>
    <n v="2070871"/>
    <x v="552"/>
    <n v="97"/>
    <x v="2"/>
    <n v="-1929129"/>
    <s v="Loss"/>
    <x v="1"/>
    <s v="United States)"/>
  </r>
  <r>
    <x v="1778"/>
    <x v="1"/>
    <x v="2"/>
    <x v="10"/>
    <s v="November 9, 1990 (United States)"/>
    <n v="6.6"/>
    <n v="7900"/>
    <x v="126"/>
    <s v="Philip Ridley"/>
    <x v="894"/>
    <x v="1"/>
    <n v="20500000"/>
    <n v="2060847"/>
    <x v="670"/>
    <n v="115"/>
    <x v="2"/>
    <n v="-18439153"/>
    <s v="Loss"/>
    <x v="1"/>
    <s v="United States)"/>
  </r>
  <r>
    <x v="1779"/>
    <x v="1"/>
    <x v="7"/>
    <x v="10"/>
    <s v="February 28, 1992 (United States)"/>
    <n v="4.8"/>
    <n v="2000"/>
    <x v="630"/>
    <s v="Michael Nankin"/>
    <x v="895"/>
    <x v="7"/>
    <n v="6500000"/>
    <n v="2032973"/>
    <x v="523"/>
    <n v="93"/>
    <x v="2"/>
    <n v="-4467027"/>
    <s v="Loss"/>
    <x v="1"/>
    <s v="United States)"/>
  </r>
  <r>
    <x v="1780"/>
    <x v="7"/>
    <x v="4"/>
    <x v="10"/>
    <s v="April 1991 (United States)"/>
    <n v="7.7"/>
    <n v="7800"/>
    <x v="889"/>
    <s v="Heng Liu"/>
    <x v="896"/>
    <x v="30"/>
    <n v="20500000"/>
    <n v="1986433"/>
    <x v="671"/>
    <n v="95"/>
    <x v="1"/>
    <n v="-18513567"/>
    <s v="Loss"/>
    <x v="1"/>
    <s v="United States)"/>
  </r>
  <r>
    <x v="1781"/>
    <x v="1"/>
    <x v="0"/>
    <x v="10"/>
    <s v="September 14, 1990 (United States)"/>
    <n v="7.2"/>
    <n v="21000"/>
    <x v="646"/>
    <s v="Dennis McIntyre"/>
    <x v="173"/>
    <x v="1"/>
    <n v="18000000"/>
    <n v="1911542"/>
    <x v="672"/>
    <n v="134"/>
    <x v="1"/>
    <n v="-16088458"/>
    <s v="Loss"/>
    <x v="1"/>
    <s v="United States)"/>
  </r>
  <r>
    <x v="1782"/>
    <x v="7"/>
    <x v="4"/>
    <x v="10"/>
    <s v="March 16, 1990 (United States)"/>
    <n v="3.9"/>
    <n v="1500"/>
    <x v="890"/>
    <s v="Menahem Golan"/>
    <x v="897"/>
    <x v="0"/>
    <n v="20500000"/>
    <n v="1823154"/>
    <x v="595"/>
    <n v="97"/>
    <x v="2"/>
    <n v="-18676846"/>
    <s v="Loss"/>
    <x v="1"/>
    <s v="United States)"/>
  </r>
  <r>
    <x v="1783"/>
    <x v="7"/>
    <x v="1"/>
    <x v="10"/>
    <s v="November 2, 1990 (United States)"/>
    <n v="6.2"/>
    <n v="1700"/>
    <x v="891"/>
    <s v="Mario Vargas Llosa"/>
    <x v="193"/>
    <x v="0"/>
    <n v="11000000"/>
    <n v="1794001"/>
    <x v="673"/>
    <n v="107"/>
    <x v="2"/>
    <n v="-9205999"/>
    <s v="Loss"/>
    <x v="1"/>
    <s v="United States)"/>
  </r>
  <r>
    <x v="1784"/>
    <x v="7"/>
    <x v="4"/>
    <x v="10"/>
    <s v="May 31, 1991 (United States)"/>
    <n v="7.7"/>
    <n v="3700"/>
    <x v="708"/>
    <s v="Massimo De Rita"/>
    <x v="85"/>
    <x v="9"/>
    <n v="20500000"/>
    <n v="1745470"/>
    <x v="674"/>
    <n v="118"/>
    <x v="1"/>
    <n v="-18754530"/>
    <s v="Loss"/>
    <x v="1"/>
    <s v="United States)"/>
  </r>
  <r>
    <x v="1785"/>
    <x v="2"/>
    <x v="3"/>
    <x v="10"/>
    <s v="August 1991 (United States)"/>
    <n v="7.6"/>
    <n v="6200"/>
    <x v="892"/>
    <s v="Louis NucÃ©ra"/>
    <x v="898"/>
    <x v="8"/>
    <n v="20500000"/>
    <n v="1730856"/>
    <x v="107"/>
    <n v="105"/>
    <x v="1"/>
    <n v="-18769144"/>
    <s v="Loss"/>
    <x v="1"/>
    <s v="United States)"/>
  </r>
  <r>
    <x v="1786"/>
    <x v="1"/>
    <x v="5"/>
    <x v="10"/>
    <s v="January 19, 1990 (United States)"/>
    <n v="6"/>
    <n v="4100"/>
    <x v="893"/>
    <s v="Charles Beaumont"/>
    <x v="715"/>
    <x v="0"/>
    <n v="2000000"/>
    <n v="1627955"/>
    <x v="548"/>
    <n v="85"/>
    <x v="2"/>
    <n v="-372045"/>
    <s v="Loss"/>
    <x v="1"/>
    <s v="United States)"/>
  </r>
  <r>
    <x v="1787"/>
    <x v="1"/>
    <x v="1"/>
    <x v="10"/>
    <s v="July 1990 (United States)"/>
    <n v="7.3"/>
    <n v="2900"/>
    <x v="187"/>
    <s v="Louis Malle"/>
    <x v="899"/>
    <x v="8"/>
    <n v="20500000"/>
    <n v="1576702"/>
    <x v="465"/>
    <n v="107"/>
    <x v="1"/>
    <n v="-18923298"/>
    <s v="Loss"/>
    <x v="1"/>
    <s v="United States)"/>
  </r>
  <r>
    <x v="1788"/>
    <x v="0"/>
    <x v="1"/>
    <x v="10"/>
    <s v="May 24, 1991 (United States)"/>
    <n v="7.2"/>
    <n v="7600"/>
    <x v="894"/>
    <s v="Anthony Minghella"/>
    <x v="900"/>
    <x v="1"/>
    <n v="20500000"/>
    <n v="1554742"/>
    <x v="675"/>
    <n v="106"/>
    <x v="1"/>
    <n v="-18945258"/>
    <s v="Loss"/>
    <x v="1"/>
    <s v="United States)"/>
  </r>
  <r>
    <x v="1789"/>
    <x v="1"/>
    <x v="5"/>
    <x v="10"/>
    <s v="February 9, 1990 (United States)"/>
    <n v="4.4000000000000004"/>
    <n v="694"/>
    <x v="698"/>
    <s v="Edgar Allan Poe"/>
    <x v="901"/>
    <x v="0"/>
    <n v="20500000"/>
    <n v="1547867"/>
    <x v="664"/>
    <n v="82"/>
    <x v="2"/>
    <n v="-18952133"/>
    <s v="Loss"/>
    <x v="1"/>
    <s v="United States)"/>
  </r>
  <r>
    <x v="1790"/>
    <x v="1"/>
    <x v="0"/>
    <x v="10"/>
    <s v="March 9, 1990 (United States)"/>
    <n v="5.8"/>
    <n v="1200"/>
    <x v="318"/>
    <s v="Jere Cunningham"/>
    <x v="627"/>
    <x v="0"/>
    <n v="12000000"/>
    <n v="1531489"/>
    <x v="9"/>
    <n v="106"/>
    <x v="2"/>
    <n v="-10468511"/>
    <s v="Loss"/>
    <x v="1"/>
    <s v="United States)"/>
  </r>
  <r>
    <x v="1791"/>
    <x v="1"/>
    <x v="1"/>
    <x v="10"/>
    <s v="December 1991 (United States)"/>
    <n v="7.5"/>
    <n v="9500"/>
    <x v="750"/>
    <s v="Mike Leigh"/>
    <x v="902"/>
    <x v="1"/>
    <n v="20500000"/>
    <n v="1516414"/>
    <x v="476"/>
    <n v="103"/>
    <x v="1"/>
    <n v="-18983586"/>
    <s v="Loss"/>
    <x v="1"/>
    <s v="United States)"/>
  </r>
  <r>
    <x v="1792"/>
    <x v="1"/>
    <x v="0"/>
    <x v="10"/>
    <s v="January 19, 1990 (United States)"/>
    <n v="5.7"/>
    <n v="712"/>
    <x v="895"/>
    <s v="Andy Ruben"/>
    <x v="903"/>
    <x v="0"/>
    <n v="20500000"/>
    <n v="1510053"/>
    <x v="180"/>
    <n v="85"/>
    <x v="2"/>
    <n v="-18989947"/>
    <s v="Loss"/>
    <x v="1"/>
    <s v="United States)"/>
  </r>
  <r>
    <x v="1793"/>
    <x v="0"/>
    <x v="0"/>
    <x v="10"/>
    <s v="June 1, 1990 (United States)"/>
    <n v="5.6"/>
    <n v="945"/>
    <x v="399"/>
    <s v="Gary Paulsen"/>
    <x v="904"/>
    <x v="0"/>
    <n v="20500000"/>
    <n v="1494969"/>
    <x v="548"/>
    <n v="82"/>
    <x v="2"/>
    <n v="-19005031"/>
    <s v="Loss"/>
    <x v="1"/>
    <s v="United States)"/>
  </r>
  <r>
    <x v="1794"/>
    <x v="7"/>
    <x v="4"/>
    <x v="10"/>
    <s v="March 1991 (United States)"/>
    <n v="7.4"/>
    <n v="5800"/>
    <x v="789"/>
    <s v="Jim Sheridan"/>
    <x v="905"/>
    <x v="22"/>
    <n v="20500000"/>
    <n v="1494399"/>
    <x v="676"/>
    <n v="107"/>
    <x v="1"/>
    <n v="-19005601"/>
    <s v="Loss"/>
    <x v="1"/>
    <s v="United States)"/>
  </r>
  <r>
    <x v="1795"/>
    <x v="1"/>
    <x v="1"/>
    <x v="10"/>
    <s v="March 9, 1990 (United States)"/>
    <n v="5.7"/>
    <n v="1200"/>
    <x v="75"/>
    <s v="Alan Rudolph"/>
    <x v="244"/>
    <x v="0"/>
    <n v="20500000"/>
    <n v="1436308"/>
    <x v="677"/>
    <n v="97"/>
    <x v="2"/>
    <n v="-19063692"/>
    <s v="Loss"/>
    <x v="1"/>
    <s v="United States)"/>
  </r>
  <r>
    <x v="1796"/>
    <x v="7"/>
    <x v="1"/>
    <x v="10"/>
    <s v="September 14, 1990 (United States)"/>
    <n v="4.8"/>
    <n v="8300"/>
    <x v="896"/>
    <s v="Bob Logan"/>
    <x v="48"/>
    <x v="0"/>
    <n v="20500000"/>
    <n v="1382462"/>
    <x v="457"/>
    <n v="80"/>
    <x v="2"/>
    <n v="-19117538"/>
    <s v="Loss"/>
    <x v="1"/>
    <s v="United States)"/>
  </r>
  <r>
    <x v="1797"/>
    <x v="7"/>
    <x v="1"/>
    <x v="10"/>
    <s v="February 1, 1991 (United States)"/>
    <n v="6.2"/>
    <n v="1100"/>
    <x v="897"/>
    <s v="William Kotzwinkle"/>
    <x v="906"/>
    <x v="0"/>
    <n v="20500000"/>
    <n v="1382259"/>
    <x v="237"/>
    <n v="82"/>
    <x v="2"/>
    <n v="-19117741"/>
    <s v="Loss"/>
    <x v="1"/>
    <s v="United States)"/>
  </r>
  <r>
    <x v="1798"/>
    <x v="1"/>
    <x v="4"/>
    <x v="10"/>
    <s v="January 19, 1990 (United States)"/>
    <n v="5.0999999999999996"/>
    <n v="1100"/>
    <x v="112"/>
    <s v="Arthur Miller"/>
    <x v="393"/>
    <x v="1"/>
    <n v="19000000"/>
    <n v="1372350"/>
    <x v="224"/>
    <n v="97"/>
    <x v="2"/>
    <n v="-17627650"/>
    <s v="Loss"/>
    <x v="1"/>
    <s v="United States)"/>
  </r>
  <r>
    <x v="1799"/>
    <x v="1"/>
    <x v="4"/>
    <x v="10"/>
    <s v="March 23, 1990 (United States)"/>
    <n v="5.6"/>
    <n v="1400"/>
    <x v="255"/>
    <s v="Stephen Peters"/>
    <x v="209"/>
    <x v="0"/>
    <n v="20500000"/>
    <n v="1305887"/>
    <x v="678"/>
    <n v="91"/>
    <x v="2"/>
    <n v="-19194113"/>
    <s v="Loss"/>
    <x v="1"/>
    <s v="United States)"/>
  </r>
  <r>
    <x v="1800"/>
    <x v="1"/>
    <x v="6"/>
    <x v="10"/>
    <s v="October 26, 1990 (United States)"/>
    <n v="6.4"/>
    <n v="11000"/>
    <x v="691"/>
    <s v="Charles Williams"/>
    <x v="812"/>
    <x v="0"/>
    <n v="13000000"/>
    <n v="1293976"/>
    <x v="9"/>
    <n v="130"/>
    <x v="2"/>
    <n v="-11706024"/>
    <s v="Loss"/>
    <x v="1"/>
    <s v="United States)"/>
  </r>
  <r>
    <x v="1801"/>
    <x v="1"/>
    <x v="4"/>
    <x v="10"/>
    <s v="April 1991 (United States)"/>
    <n v="6.3"/>
    <n v="5000"/>
    <x v="27"/>
    <s v="Ian McEwan"/>
    <x v="255"/>
    <x v="0"/>
    <n v="20500000"/>
    <n v="1244381"/>
    <x v="674"/>
    <n v="107"/>
    <x v="2"/>
    <n v="-19255619"/>
    <s v="Loss"/>
    <x v="1"/>
    <s v="United States)"/>
  </r>
  <r>
    <x v="1802"/>
    <x v="1"/>
    <x v="1"/>
    <x v="10"/>
    <s v="September 7, 1990 (United States)"/>
    <n v="4.5999999999999996"/>
    <n v="2500"/>
    <x v="898"/>
    <s v="Catherine Cyran"/>
    <x v="907"/>
    <x v="0"/>
    <n v="350000"/>
    <n v="1242995"/>
    <x v="548"/>
    <n v="87"/>
    <x v="2"/>
    <n v="892995"/>
    <s v="Profit"/>
    <x v="1"/>
    <s v="United States)"/>
  </r>
  <r>
    <x v="1803"/>
    <x v="1"/>
    <x v="4"/>
    <x v="10"/>
    <s v="January 1991 (United States)"/>
    <n v="6.9"/>
    <n v="3700"/>
    <x v="899"/>
    <s v="Jim Allen"/>
    <x v="908"/>
    <x v="1"/>
    <n v="20500000"/>
    <n v="1232210"/>
    <x v="252"/>
    <n v="108"/>
    <x v="2"/>
    <n v="-19267790"/>
    <s v="Loss"/>
    <x v="1"/>
    <s v="United States)"/>
  </r>
  <r>
    <x v="1804"/>
    <x v="1"/>
    <x v="1"/>
    <x v="10"/>
    <s v="July 5, 1991 (United States)"/>
    <n v="7.1"/>
    <n v="20000"/>
    <x v="900"/>
    <s v="Richard Linklater"/>
    <x v="909"/>
    <x v="0"/>
    <n v="23000"/>
    <n v="1228108"/>
    <x v="679"/>
    <n v="97"/>
    <x v="1"/>
    <n v="1205108"/>
    <s v="Profit"/>
    <x v="1"/>
    <s v="United States)"/>
  </r>
  <r>
    <x v="1805"/>
    <x v="1"/>
    <x v="4"/>
    <x v="10"/>
    <s v="April 13, 1990 (United States)"/>
    <n v="5.4"/>
    <n v="703"/>
    <x v="741"/>
    <s v="Larry Ketron"/>
    <x v="657"/>
    <x v="0"/>
    <n v="20500000"/>
    <n v="1224605"/>
    <x v="10"/>
    <n v="103"/>
    <x v="2"/>
    <n v="-19275395"/>
    <s v="Loss"/>
    <x v="1"/>
    <s v="United States)"/>
  </r>
  <r>
    <x v="1806"/>
    <x v="1"/>
    <x v="1"/>
    <x v="10"/>
    <s v="October 3, 1990 (France)"/>
    <n v="7.3"/>
    <n v="9200"/>
    <x v="820"/>
    <s v="Claude Klotz"/>
    <x v="910"/>
    <x v="8"/>
    <n v="20500000"/>
    <n v="1217084"/>
    <x v="680"/>
    <n v="82"/>
    <x v="1"/>
    <n v="-19282916"/>
    <s v="Loss"/>
    <x v="1"/>
    <s v="France)"/>
  </r>
  <r>
    <x v="1807"/>
    <x v="7"/>
    <x v="1"/>
    <x v="10"/>
    <s v="September 21, 1990 (United States)"/>
    <n v="5.8"/>
    <n v="2600"/>
    <x v="415"/>
    <s v="Sarah Bird"/>
    <x v="191"/>
    <x v="1"/>
    <n v="6700000"/>
    <n v="1171762"/>
    <x v="252"/>
    <n v="101"/>
    <x v="2"/>
    <n v="-5528238"/>
    <s v="Loss"/>
    <x v="1"/>
    <s v="United States)"/>
  </r>
  <r>
    <x v="1808"/>
    <x v="0"/>
    <x v="4"/>
    <x v="10"/>
    <s v="October 12, 1990 (United States)"/>
    <n v="7.2"/>
    <n v="2200"/>
    <x v="350"/>
    <s v="Charles Burnett"/>
    <x v="404"/>
    <x v="0"/>
    <n v="20500000"/>
    <n v="1161135"/>
    <x v="681"/>
    <n v="102"/>
    <x v="1"/>
    <n v="-19338865"/>
    <s v="Loss"/>
    <x v="1"/>
    <s v="United States)"/>
  </r>
  <r>
    <x v="1809"/>
    <x v="1"/>
    <x v="1"/>
    <x v="10"/>
    <s v="February 23, 1990 (United States)"/>
    <n v="6"/>
    <n v="1500"/>
    <x v="106"/>
    <s v="Telsche Boorman"/>
    <x v="886"/>
    <x v="0"/>
    <n v="15000000"/>
    <n v="1106475"/>
    <x v="229"/>
    <n v="107"/>
    <x v="2"/>
    <n v="-13893525"/>
    <s v="Loss"/>
    <x v="1"/>
    <s v="United States)"/>
  </r>
  <r>
    <x v="1810"/>
    <x v="1"/>
    <x v="2"/>
    <x v="10"/>
    <s v="September 20, 1990 (Australia)"/>
    <n v="7.5"/>
    <n v="6900"/>
    <x v="823"/>
    <s v="Janet Frame"/>
    <x v="911"/>
    <x v="18"/>
    <n v="20500000"/>
    <n v="1055995"/>
    <x v="682"/>
    <n v="158"/>
    <x v="1"/>
    <n v="-19444005"/>
    <s v="Loss"/>
    <x v="1"/>
    <s v="Australia)"/>
  </r>
  <r>
    <x v="1811"/>
    <x v="1"/>
    <x v="4"/>
    <x v="10"/>
    <s v="January 1991 (United States)"/>
    <n v="6.7"/>
    <n v="2600"/>
    <x v="30"/>
    <s v="Alan Parker"/>
    <x v="240"/>
    <x v="0"/>
    <n v="17500000"/>
    <n v="947306"/>
    <x v="10"/>
    <n v="138"/>
    <x v="2"/>
    <n v="-16552694"/>
    <s v="Loss"/>
    <x v="1"/>
    <s v="United States)"/>
  </r>
  <r>
    <x v="1812"/>
    <x v="0"/>
    <x v="4"/>
    <x v="10"/>
    <s v="December 20, 1991 (United States)"/>
    <n v="7.6"/>
    <n v="3000"/>
    <x v="901"/>
    <s v="Bernt Amadeus Capra"/>
    <x v="398"/>
    <x v="0"/>
    <n v="20500000"/>
    <n v="774048"/>
    <x v="683"/>
    <n v="112"/>
    <x v="1"/>
    <n v="-19725952"/>
    <s v="Loss"/>
    <x v="1"/>
    <s v="United States)"/>
  </r>
  <r>
    <x v="1813"/>
    <x v="0"/>
    <x v="1"/>
    <x v="10"/>
    <s v="February 8, 1991 (United States)"/>
    <n v="7.4"/>
    <n v="21000"/>
    <x v="902"/>
    <s v="Tom Stoppard"/>
    <x v="571"/>
    <x v="1"/>
    <n v="20500000"/>
    <n v="739104"/>
    <x v="684"/>
    <n v="117"/>
    <x v="1"/>
    <n v="-19760896"/>
    <s v="Loss"/>
    <x v="1"/>
    <s v="United States)"/>
  </r>
  <r>
    <x v="1814"/>
    <x v="7"/>
    <x v="1"/>
    <x v="10"/>
    <s v="March 9, 1990 (United States)"/>
    <n v="6.7"/>
    <n v="2300"/>
    <x v="613"/>
    <s v="Mike Binder"/>
    <x v="616"/>
    <x v="0"/>
    <n v="20500000"/>
    <n v="715983"/>
    <x v="498"/>
    <n v="99"/>
    <x v="2"/>
    <n v="-19784017"/>
    <s v="Loss"/>
    <x v="1"/>
    <s v="United States)"/>
  </r>
  <r>
    <x v="1815"/>
    <x v="1"/>
    <x v="1"/>
    <x v="10"/>
    <s v="February 1, 1991 (United States)"/>
    <n v="5.5"/>
    <n v="2200"/>
    <x v="751"/>
    <s v="Michael Lehmann"/>
    <x v="912"/>
    <x v="0"/>
    <n v="5000000"/>
    <n v="485772"/>
    <x v="685"/>
    <n v="90"/>
    <x v="2"/>
    <n v="-4514228"/>
    <s v="Loss"/>
    <x v="1"/>
    <s v="United States)"/>
  </r>
  <r>
    <x v="1816"/>
    <x v="1"/>
    <x v="0"/>
    <x v="10"/>
    <s v="March 8, 1991 (United States)"/>
    <n v="4"/>
    <n v="4600"/>
    <x v="824"/>
    <s v="Gideon Amir"/>
    <x v="452"/>
    <x v="0"/>
    <n v="20500000"/>
    <n v="358047"/>
    <x v="239"/>
    <n v="99"/>
    <x v="2"/>
    <n v="-20141953"/>
    <s v="Loss"/>
    <x v="1"/>
    <s v="United States)"/>
  </r>
  <r>
    <x v="1817"/>
    <x v="1"/>
    <x v="1"/>
    <x v="10"/>
    <s v="September 20, 1991 (United Kingdom)"/>
    <n v="7.4"/>
    <n v="9400"/>
    <x v="780"/>
    <s v="Hal Hartley"/>
    <x v="794"/>
    <x v="1"/>
    <n v="700000"/>
    <n v="357400"/>
    <x v="183"/>
    <n v="107"/>
    <x v="1"/>
    <n v="-342600"/>
    <s v="Loss"/>
    <x v="1"/>
    <s v="United Kingdom)"/>
  </r>
  <r>
    <x v="1818"/>
    <x v="1"/>
    <x v="5"/>
    <x v="10"/>
    <s v="October 25, 1991 (United States)"/>
    <n v="6.1"/>
    <n v="6400"/>
    <x v="903"/>
    <s v="Edgar Allan Poe"/>
    <x v="27"/>
    <x v="9"/>
    <n v="9000000"/>
    <n v="349618"/>
    <x v="686"/>
    <n v="120"/>
    <x v="2"/>
    <n v="-8650382"/>
    <s v="Loss"/>
    <x v="1"/>
    <s v="United States)"/>
  </r>
  <r>
    <x v="1819"/>
    <x v="1"/>
    <x v="4"/>
    <x v="10"/>
    <s v="November 2, 1990 (United States)"/>
    <n v="5.5"/>
    <n v="3600"/>
    <x v="904"/>
    <s v="Brian Aldiss"/>
    <x v="200"/>
    <x v="0"/>
    <n v="11500000"/>
    <n v="334748"/>
    <x v="497"/>
    <n v="85"/>
    <x v="2"/>
    <n v="-11165252"/>
    <s v="Loss"/>
    <x v="1"/>
    <s v="United States)"/>
  </r>
  <r>
    <x v="1820"/>
    <x v="1"/>
    <x v="1"/>
    <x v="10"/>
    <s v="June 1, 1990 (United States)"/>
    <n v="6.2"/>
    <n v="9400"/>
    <x v="905"/>
    <s v="Robert Martin"/>
    <x v="913"/>
    <x v="0"/>
    <n v="2500000"/>
    <n v="205068"/>
    <x v="687"/>
    <n v="85"/>
    <x v="2"/>
    <n v="-2294932"/>
    <s v="Loss"/>
    <x v="1"/>
    <s v="United States)"/>
  </r>
  <r>
    <x v="1821"/>
    <x v="1"/>
    <x v="6"/>
    <x v="10"/>
    <s v="August 31, 1990 (United Kingdom)"/>
    <n v="5.8"/>
    <n v="1000"/>
    <x v="648"/>
    <s v="William McIlvanney"/>
    <x v="914"/>
    <x v="1"/>
    <n v="20500000"/>
    <n v="59227"/>
    <x v="528"/>
    <n v="93"/>
    <x v="2"/>
    <n v="-20440773"/>
    <s v="Loss"/>
    <x v="1"/>
    <s v="United Kingdom)"/>
  </r>
  <r>
    <x v="1822"/>
    <x v="0"/>
    <x v="1"/>
    <x v="10"/>
    <s v="April 4, 1990 (France)"/>
    <n v="7.2"/>
    <n v="4000"/>
    <x v="435"/>
    <s v="Ã‰ric Rohmer"/>
    <x v="915"/>
    <x v="8"/>
    <n v="20500000"/>
    <n v="20554"/>
    <x v="494"/>
    <n v="108"/>
    <x v="1"/>
    <n v="-20479446"/>
    <s v="Loss"/>
    <x v="1"/>
    <s v="France)"/>
  </r>
  <r>
    <x v="1823"/>
    <x v="8"/>
    <x v="4"/>
    <x v="10"/>
    <s v="1990 (United States)"/>
    <n v="6.4"/>
    <n v="840"/>
    <x v="906"/>
    <s v="unknown"/>
    <x v="916"/>
    <x v="1"/>
    <n v="20500000"/>
    <n v="5006"/>
    <x v="688"/>
    <n v="92"/>
    <x v="2"/>
    <n v="-20494994"/>
    <s v="Loss"/>
    <x v="1"/>
    <s v="United States)"/>
  </r>
  <r>
    <x v="1824"/>
    <x v="1"/>
    <x v="0"/>
    <x v="11"/>
    <s v="July 3, 1991 (United States)"/>
    <n v="8.5"/>
    <n v="1000000"/>
    <x v="354"/>
    <s v="James Cameron"/>
    <x v="167"/>
    <x v="0"/>
    <n v="102000000"/>
    <n v="520881154"/>
    <x v="457"/>
    <n v="137"/>
    <x v="0"/>
    <n v="418881154"/>
    <s v="Profit"/>
    <x v="1"/>
    <s v="United States)"/>
  </r>
  <r>
    <x v="1825"/>
    <x v="2"/>
    <x v="10"/>
    <x v="11"/>
    <s v="November 22, 1991 (United States)"/>
    <n v="8"/>
    <n v="424000"/>
    <x v="907"/>
    <s v="Linda Woolverton"/>
    <x v="917"/>
    <x v="0"/>
    <n v="25000000"/>
    <n v="424967620"/>
    <x v="167"/>
    <n v="84"/>
    <x v="1"/>
    <n v="399967620"/>
    <s v="Profit"/>
    <x v="1"/>
    <s v="United States)"/>
  </r>
  <r>
    <x v="1826"/>
    <x v="7"/>
    <x v="0"/>
    <x v="11"/>
    <s v="June 14, 1991 (United States)"/>
    <n v="6.9"/>
    <n v="182000"/>
    <x v="516"/>
    <s v="Pen Densham"/>
    <x v="487"/>
    <x v="0"/>
    <n v="48000000"/>
    <n v="390493908"/>
    <x v="7"/>
    <n v="143"/>
    <x v="2"/>
    <n v="342493908"/>
    <s v="Profit"/>
    <x v="1"/>
    <s v="United States)"/>
  </r>
  <r>
    <x v="1827"/>
    <x v="0"/>
    <x v="3"/>
    <x v="11"/>
    <s v="December 11, 1991 (United States)"/>
    <n v="6.8"/>
    <n v="240000"/>
    <x v="90"/>
    <s v="J.M. Barrie"/>
    <x v="163"/>
    <x v="0"/>
    <n v="70000000"/>
    <n v="300854823"/>
    <x v="168"/>
    <n v="142"/>
    <x v="2"/>
    <n v="230854823"/>
    <s v="Profit"/>
    <x v="1"/>
    <s v="United States)"/>
  </r>
  <r>
    <x v="1828"/>
    <x v="1"/>
    <x v="6"/>
    <x v="11"/>
    <s v="February 14, 1991 (United States)"/>
    <n v="8.6"/>
    <n v="1300000"/>
    <x v="74"/>
    <s v="Thomas Harris"/>
    <x v="682"/>
    <x v="0"/>
    <n v="19000000"/>
    <n v="272742922"/>
    <x v="689"/>
    <n v="118"/>
    <x v="0"/>
    <n v="253742922"/>
    <s v="Profit"/>
    <x v="1"/>
    <s v="United States)"/>
  </r>
  <r>
    <x v="1829"/>
    <x v="1"/>
    <x v="4"/>
    <x v="11"/>
    <s v="December 20, 1991 (United States)"/>
    <n v="8"/>
    <n v="146000"/>
    <x v="171"/>
    <s v="Jim Garrison"/>
    <x v="487"/>
    <x v="0"/>
    <n v="40000000"/>
    <n v="205405498"/>
    <x v="7"/>
    <n v="189"/>
    <x v="1"/>
    <n v="165405498"/>
    <s v="Profit"/>
    <x v="1"/>
    <s v="United States)"/>
  </r>
  <r>
    <x v="1830"/>
    <x v="7"/>
    <x v="1"/>
    <x v="11"/>
    <s v="November 22, 1991 (United States)"/>
    <n v="6.9"/>
    <n v="140000"/>
    <x v="908"/>
    <s v="Charles Addams"/>
    <x v="651"/>
    <x v="0"/>
    <n v="30000000"/>
    <n v="191502426"/>
    <x v="9"/>
    <n v="99"/>
    <x v="2"/>
    <n v="161502426"/>
    <s v="Profit"/>
    <x v="1"/>
    <s v="United States)"/>
  </r>
  <r>
    <x v="1831"/>
    <x v="1"/>
    <x v="6"/>
    <x v="11"/>
    <s v="November 15, 1991 (United States)"/>
    <n v="7.3"/>
    <n v="180000"/>
    <x v="25"/>
    <s v="John D. MacDonald"/>
    <x v="23"/>
    <x v="0"/>
    <n v="35000000"/>
    <n v="182291969"/>
    <x v="168"/>
    <n v="128"/>
    <x v="1"/>
    <n v="147291969"/>
    <s v="Profit"/>
    <x v="1"/>
    <s v="United States)"/>
  </r>
  <r>
    <x v="1832"/>
    <x v="7"/>
    <x v="0"/>
    <x v="11"/>
    <s v="July 31, 1991 (United States)"/>
    <n v="6.8"/>
    <n v="102000"/>
    <x v="5"/>
    <s v="Jim Abrahams"/>
    <x v="512"/>
    <x v="0"/>
    <n v="26000000"/>
    <n v="181096164"/>
    <x v="10"/>
    <n v="84"/>
    <x v="2"/>
    <n v="155096164"/>
    <s v="Profit"/>
    <x v="1"/>
    <s v="United States)"/>
  </r>
  <r>
    <x v="1833"/>
    <x v="7"/>
    <x v="1"/>
    <x v="11"/>
    <s v="June 7, 1991 (United States)"/>
    <n v="6.8"/>
    <n v="51000"/>
    <x v="863"/>
    <s v="Lowell Ganz"/>
    <x v="751"/>
    <x v="0"/>
    <n v="27000000"/>
    <n v="179033791"/>
    <x v="561"/>
    <n v="113"/>
    <x v="2"/>
    <n v="152033791"/>
    <s v="Profit"/>
    <x v="1"/>
    <s v="United States)"/>
  </r>
  <r>
    <x v="1834"/>
    <x v="1"/>
    <x v="4"/>
    <x v="11"/>
    <s v="February 8, 1991 (United States)"/>
    <n v="6.3"/>
    <n v="52000"/>
    <x v="389"/>
    <s v="Nancy Price"/>
    <x v="918"/>
    <x v="0"/>
    <n v="19000000"/>
    <n v="174999005"/>
    <x v="10"/>
    <n v="99"/>
    <x v="2"/>
    <n v="155999005"/>
    <s v="Profit"/>
    <x v="1"/>
    <s v="United States)"/>
  </r>
  <r>
    <x v="1835"/>
    <x v="1"/>
    <x v="0"/>
    <x v="11"/>
    <s v="May 24, 1991 (United States)"/>
    <n v="6.7"/>
    <n v="74000"/>
    <x v="205"/>
    <s v="Gregory Widen"/>
    <x v="107"/>
    <x v="0"/>
    <n v="40000000"/>
    <n v="152368585"/>
    <x v="441"/>
    <n v="137"/>
    <x v="2"/>
    <n v="112368585"/>
    <s v="Profit"/>
    <x v="1"/>
    <s v="United States)"/>
  </r>
  <r>
    <x v="1836"/>
    <x v="7"/>
    <x v="4"/>
    <x v="11"/>
    <s v="January 24, 1992 (United States)"/>
    <n v="7.7"/>
    <n v="69000"/>
    <x v="909"/>
    <s v="Fannie Flagg"/>
    <x v="919"/>
    <x v="0"/>
    <n v="11000000"/>
    <n v="119418501"/>
    <x v="1"/>
    <n v="130"/>
    <x v="1"/>
    <n v="108418501"/>
    <s v="Profit"/>
    <x v="1"/>
    <s v="United States)"/>
  </r>
  <r>
    <x v="1837"/>
    <x v="0"/>
    <x v="0"/>
    <x v="11"/>
    <s v="December 6, 1991 (United States)"/>
    <n v="7.2"/>
    <n v="72000"/>
    <x v="191"/>
    <s v="Gene Roddenberry"/>
    <x v="164"/>
    <x v="0"/>
    <n v="30000000"/>
    <n v="96888996"/>
    <x v="5"/>
    <n v="110"/>
    <x v="1"/>
    <n v="66888996"/>
    <s v="Profit"/>
    <x v="1"/>
    <s v="United States)"/>
  </r>
  <r>
    <x v="1838"/>
    <x v="0"/>
    <x v="1"/>
    <x v="11"/>
    <s v="December 20, 1991 (United States)"/>
    <n v="6.5"/>
    <n v="71000"/>
    <x v="388"/>
    <s v="Frances Goodrich"/>
    <x v="136"/>
    <x v="0"/>
    <n v="20500000"/>
    <n v="89325780"/>
    <x v="229"/>
    <n v="105"/>
    <x v="2"/>
    <n v="68825780"/>
    <s v="Profit"/>
    <x v="1"/>
    <s v="United States)"/>
  </r>
  <r>
    <x v="1839"/>
    <x v="7"/>
    <x v="1"/>
    <x v="11"/>
    <s v="June 28, 1991 (United States)"/>
    <n v="6.9"/>
    <n v="108000"/>
    <x v="687"/>
    <s v="Jim Abrahams"/>
    <x v="48"/>
    <x v="0"/>
    <n v="23000000"/>
    <n v="86930411"/>
    <x v="5"/>
    <n v="85"/>
    <x v="2"/>
    <n v="63930411"/>
    <s v="Profit"/>
    <x v="1"/>
    <s v="United States)"/>
  </r>
  <r>
    <x v="1840"/>
    <x v="1"/>
    <x v="0"/>
    <x v="11"/>
    <s v="July 12, 1991 (United States)"/>
    <n v="7.3"/>
    <n v="166000"/>
    <x v="647"/>
    <s v="Rick King"/>
    <x v="328"/>
    <x v="0"/>
    <n v="24000000"/>
    <n v="83531958"/>
    <x v="690"/>
    <n v="122"/>
    <x v="1"/>
    <n v="59531958"/>
    <s v="Profit"/>
    <x v="1"/>
    <s v="United States)"/>
  </r>
  <r>
    <x v="1841"/>
    <x v="1"/>
    <x v="4"/>
    <x v="11"/>
    <s v="June 21, 1991 (United States)"/>
    <n v="6.1"/>
    <n v="15000"/>
    <x v="123"/>
    <s v="Marti Leimbach"/>
    <x v="918"/>
    <x v="0"/>
    <n v="18000000"/>
    <n v="82264675"/>
    <x v="691"/>
    <n v="111"/>
    <x v="2"/>
    <n v="64264675"/>
    <s v="Profit"/>
    <x v="1"/>
    <s v="United States)"/>
  </r>
  <r>
    <x v="1842"/>
    <x v="0"/>
    <x v="0"/>
    <x v="11"/>
    <s v="March 22, 1991 (United States)"/>
    <n v="6"/>
    <n v="53000"/>
    <x v="85"/>
    <s v="Kevin Eastman"/>
    <x v="920"/>
    <x v="0"/>
    <n v="25000000"/>
    <n v="78656813"/>
    <x v="58"/>
    <n v="88"/>
    <x v="2"/>
    <n v="53656813"/>
    <s v="Profit"/>
    <x v="1"/>
    <s v="United States)"/>
  </r>
  <r>
    <x v="1843"/>
    <x v="1"/>
    <x v="4"/>
    <x v="11"/>
    <s v="December 25, 1991 (United States)"/>
    <n v="6.7"/>
    <n v="17000"/>
    <x v="276"/>
    <s v="Pat Conroy"/>
    <x v="245"/>
    <x v="0"/>
    <n v="30000000"/>
    <n v="74787599"/>
    <x v="4"/>
    <n v="132"/>
    <x v="2"/>
    <n v="44787599"/>
    <s v="Profit"/>
    <x v="1"/>
    <s v="United States)"/>
  </r>
  <r>
    <x v="1844"/>
    <x v="1"/>
    <x v="0"/>
    <x v="11"/>
    <s v="March 8, 1991 (United States)"/>
    <n v="6.4"/>
    <n v="19000"/>
    <x v="158"/>
    <s v="Lem Dobbs"/>
    <x v="403"/>
    <x v="0"/>
    <n v="24000000"/>
    <n v="65595485"/>
    <x v="1"/>
    <n v="111"/>
    <x v="2"/>
    <n v="41595485"/>
    <s v="Profit"/>
    <x v="1"/>
    <s v="United States)"/>
  </r>
  <r>
    <x v="1845"/>
    <x v="0"/>
    <x v="1"/>
    <x v="11"/>
    <s v="May 17, 1991 (United States)"/>
    <n v="7"/>
    <n v="65000"/>
    <x v="365"/>
    <s v="Alvin Sargent"/>
    <x v="89"/>
    <x v="0"/>
    <n v="35000000"/>
    <n v="63707829"/>
    <x v="229"/>
    <n v="99"/>
    <x v="1"/>
    <n v="28707829"/>
    <s v="Profit"/>
    <x v="1"/>
    <s v="United States)"/>
  </r>
  <r>
    <x v="1846"/>
    <x v="1"/>
    <x v="0"/>
    <x v="11"/>
    <s v="December 13, 1991 (United States)"/>
    <n v="7"/>
    <n v="95000"/>
    <x v="319"/>
    <s v="Shane Black"/>
    <x v="700"/>
    <x v="0"/>
    <n v="43000000"/>
    <n v="59509925"/>
    <x v="692"/>
    <n v="105"/>
    <x v="1"/>
    <n v="16509925"/>
    <s v="Profit"/>
    <x v="1"/>
    <s v="United States)"/>
  </r>
  <r>
    <x v="1847"/>
    <x v="0"/>
    <x v="1"/>
    <x v="11"/>
    <s v="November 27, 1991 (United States)"/>
    <n v="6.9"/>
    <n v="75000"/>
    <x v="7"/>
    <s v="Laurice Elehwany"/>
    <x v="921"/>
    <x v="0"/>
    <n v="17000000"/>
    <n v="59489799"/>
    <x v="4"/>
    <n v="102"/>
    <x v="2"/>
    <n v="42489799"/>
    <s v="Profit"/>
    <x v="1"/>
    <s v="United States)"/>
  </r>
  <r>
    <x v="1848"/>
    <x v="1"/>
    <x v="6"/>
    <x v="11"/>
    <s v="July 12, 1991 (United States)"/>
    <n v="7.8"/>
    <n v="130000"/>
    <x v="910"/>
    <s v="John Singleton"/>
    <x v="922"/>
    <x v="0"/>
    <n v="6500000"/>
    <n v="57529070"/>
    <x v="4"/>
    <n v="112"/>
    <x v="1"/>
    <n v="51029070"/>
    <s v="Profit"/>
    <x v="1"/>
    <s v="United States)"/>
  </r>
  <r>
    <x v="1849"/>
    <x v="7"/>
    <x v="1"/>
    <x v="11"/>
    <s v="August 2, 1991 (United States)"/>
    <n v="6.2"/>
    <n v="34000"/>
    <x v="796"/>
    <s v="Neil B. Shulman"/>
    <x v="403"/>
    <x v="0"/>
    <n v="20000000"/>
    <n v="54830779"/>
    <x v="7"/>
    <n v="104"/>
    <x v="2"/>
    <n v="34830779"/>
    <s v="Profit"/>
    <x v="1"/>
    <s v="United States)"/>
  </r>
  <r>
    <x v="1850"/>
    <x v="0"/>
    <x v="1"/>
    <x v="11"/>
    <s v="February 15, 1991 (United States)"/>
    <n v="5.3"/>
    <n v="15000"/>
    <x v="248"/>
    <s v="Emlyn Williams"/>
    <x v="923"/>
    <x v="0"/>
    <n v="23000000"/>
    <n v="52487045"/>
    <x v="1"/>
    <n v="97"/>
    <x v="2"/>
    <n v="29487045"/>
    <s v="Profit"/>
    <x v="1"/>
    <s v="United States)"/>
  </r>
  <r>
    <x v="1851"/>
    <x v="1"/>
    <x v="2"/>
    <x v="11"/>
    <s v="December 20, 1991 (United States)"/>
    <n v="6.8"/>
    <n v="27000"/>
    <x v="222"/>
    <s v="James Toback"/>
    <x v="95"/>
    <x v="0"/>
    <n v="30000000"/>
    <n v="49114016"/>
    <x v="231"/>
    <n v="136"/>
    <x v="2"/>
    <n v="19114016"/>
    <s v="Profit"/>
    <x v="1"/>
    <s v="United States)"/>
  </r>
  <r>
    <x v="1852"/>
    <x v="1"/>
    <x v="0"/>
    <x v="11"/>
    <s v="March 8, 1991 (United States)"/>
    <n v="6.7"/>
    <n v="33000"/>
    <x v="911"/>
    <s v="Thomas Lee Wright"/>
    <x v="924"/>
    <x v="0"/>
    <n v="8000000"/>
    <n v="47624353"/>
    <x v="7"/>
    <n v="97"/>
    <x v="2"/>
    <n v="39624353"/>
    <s v="Profit"/>
    <x v="1"/>
    <s v="United States)"/>
  </r>
  <r>
    <x v="1853"/>
    <x v="0"/>
    <x v="0"/>
    <x v="11"/>
    <s v="June 21, 1991 (United States)"/>
    <n v="6.5"/>
    <n v="55000"/>
    <x v="768"/>
    <s v="Dave Stevens"/>
    <x v="925"/>
    <x v="0"/>
    <n v="35000000"/>
    <n v="46704056"/>
    <x v="167"/>
    <n v="108"/>
    <x v="2"/>
    <n v="11704056"/>
    <s v="Profit"/>
    <x v="1"/>
    <s v="United States)"/>
  </r>
  <r>
    <x v="1854"/>
    <x v="1"/>
    <x v="3"/>
    <x v="11"/>
    <s v="May 24, 1991 (United States)"/>
    <n v="7.5"/>
    <n v="142000"/>
    <x v="195"/>
    <s v="Callie Khouri"/>
    <x v="445"/>
    <x v="0"/>
    <n v="16500000"/>
    <n v="45456285"/>
    <x v="637"/>
    <n v="130"/>
    <x v="1"/>
    <n v="28956285"/>
    <s v="Profit"/>
    <x v="1"/>
    <s v="United States)"/>
  </r>
  <r>
    <x v="1855"/>
    <x v="1"/>
    <x v="4"/>
    <x v="11"/>
    <s v="June 7, 1991 (United States)"/>
    <n v="6.6"/>
    <n v="17000"/>
    <x v="551"/>
    <s v="Spike Lee"/>
    <x v="924"/>
    <x v="0"/>
    <n v="14000000"/>
    <n v="43882682"/>
    <x v="1"/>
    <n v="132"/>
    <x v="2"/>
    <n v="29882682"/>
    <s v="Profit"/>
    <x v="1"/>
    <s v="United States)"/>
  </r>
  <r>
    <x v="1856"/>
    <x v="7"/>
    <x v="4"/>
    <x v="11"/>
    <s v="July 10, 1991 (United States)"/>
    <n v="6.7"/>
    <n v="30000"/>
    <x v="80"/>
    <s v="J.J. Abrams"/>
    <x v="86"/>
    <x v="0"/>
    <n v="25000000"/>
    <n v="43001500"/>
    <x v="5"/>
    <n v="108"/>
    <x v="2"/>
    <n v="18001500"/>
    <s v="Profit"/>
    <x v="1"/>
    <s v="United States)"/>
  </r>
  <r>
    <x v="1857"/>
    <x v="1"/>
    <x v="1"/>
    <x v="11"/>
    <s v="September 27, 1991 (United States)"/>
    <n v="7.5"/>
    <n v="81000"/>
    <x v="99"/>
    <s v="Richard LaGravenese"/>
    <x v="152"/>
    <x v="0"/>
    <n v="24000000"/>
    <n v="41895491"/>
    <x v="231"/>
    <n v="137"/>
    <x v="1"/>
    <n v="17895491"/>
    <s v="Profit"/>
    <x v="1"/>
    <s v="United States)"/>
  </r>
  <r>
    <x v="1858"/>
    <x v="1"/>
    <x v="6"/>
    <x v="11"/>
    <s v="January 17, 1992 (United States)"/>
    <n v="6.9"/>
    <n v="15000"/>
    <x v="117"/>
    <s v="Lawrence Kasdan"/>
    <x v="404"/>
    <x v="0"/>
    <n v="20500000"/>
    <n v="40991329"/>
    <x v="10"/>
    <n v="134"/>
    <x v="2"/>
    <n v="20491329"/>
    <s v="Profit"/>
    <x v="1"/>
    <s v="United States)"/>
  </r>
  <r>
    <x v="1859"/>
    <x v="2"/>
    <x v="10"/>
    <x v="11"/>
    <s v="November 22, 1991 (United States)"/>
    <n v="6.5"/>
    <n v="24000"/>
    <x v="912"/>
    <s v="Flint Dille"/>
    <x v="926"/>
    <x v="0"/>
    <n v="20500000"/>
    <n v="40766041"/>
    <x v="1"/>
    <n v="75"/>
    <x v="2"/>
    <n v="20266041"/>
    <s v="Profit"/>
    <x v="1"/>
    <s v="United States)"/>
  </r>
  <r>
    <x v="1860"/>
    <x v="1"/>
    <x v="0"/>
    <x v="11"/>
    <s v="April 12, 1991 (United States)"/>
    <n v="6.1"/>
    <n v="22000"/>
    <x v="642"/>
    <s v="R. Lance Hill"/>
    <x v="718"/>
    <x v="0"/>
    <n v="14000000"/>
    <n v="39673161"/>
    <x v="693"/>
    <n v="91"/>
    <x v="2"/>
    <n v="25673161"/>
    <s v="Profit"/>
    <x v="1"/>
    <s v="United States)"/>
  </r>
  <r>
    <x v="1861"/>
    <x v="7"/>
    <x v="4"/>
    <x v="11"/>
    <s v="August 16, 1991 (United States)"/>
    <n v="7"/>
    <n v="5200"/>
    <x v="526"/>
    <s v="Ed Rosenbaum"/>
    <x v="39"/>
    <x v="0"/>
    <n v="20500000"/>
    <n v="38120905"/>
    <x v="229"/>
    <n v="122"/>
    <x v="1"/>
    <n v="17620905"/>
    <s v="Profit"/>
    <x v="1"/>
    <s v="United States)"/>
  </r>
  <r>
    <x v="1862"/>
    <x v="0"/>
    <x v="3"/>
    <x v="11"/>
    <s v="July 19, 1991 (United States)"/>
    <n v="6.3"/>
    <n v="72000"/>
    <x v="913"/>
    <s v="Chris Matheson"/>
    <x v="792"/>
    <x v="0"/>
    <n v="20000000"/>
    <n v="38039850"/>
    <x v="694"/>
    <n v="93"/>
    <x v="2"/>
    <n v="18039850"/>
    <s v="Profit"/>
    <x v="1"/>
    <s v="United States)"/>
  </r>
  <r>
    <x v="1863"/>
    <x v="1"/>
    <x v="6"/>
    <x v="11"/>
    <s v="August 30, 1991 (United States)"/>
    <n v="6.9"/>
    <n v="27000"/>
    <x v="795"/>
    <s v="Scott Frank"/>
    <x v="807"/>
    <x v="0"/>
    <n v="15000000"/>
    <n v="38016380"/>
    <x v="5"/>
    <n v="107"/>
    <x v="2"/>
    <n v="23016380"/>
    <s v="Profit"/>
    <x v="1"/>
    <s v="United States)"/>
  </r>
  <r>
    <x v="1864"/>
    <x v="7"/>
    <x v="1"/>
    <x v="11"/>
    <s v="May 31, 1991 (United States)"/>
    <n v="6.6"/>
    <n v="15000"/>
    <x v="679"/>
    <s v="Robert Harling"/>
    <x v="133"/>
    <x v="0"/>
    <n v="25000000"/>
    <n v="36489888"/>
    <x v="5"/>
    <n v="97"/>
    <x v="2"/>
    <n v="11489888"/>
    <s v="Profit"/>
    <x v="1"/>
    <s v="United States)"/>
  </r>
  <r>
    <x v="1865"/>
    <x v="1"/>
    <x v="7"/>
    <x v="11"/>
    <s v="September 13, 1991 (United States)"/>
    <n v="4.9000000000000004"/>
    <n v="43000"/>
    <x v="914"/>
    <s v="Wes Craven"/>
    <x v="412"/>
    <x v="0"/>
    <n v="11000000"/>
    <n v="34872033"/>
    <x v="237"/>
    <n v="89"/>
    <x v="2"/>
    <n v="23872033"/>
    <s v="Profit"/>
    <x v="1"/>
    <s v="United States)"/>
  </r>
  <r>
    <x v="1866"/>
    <x v="0"/>
    <x v="3"/>
    <x v="11"/>
    <s v="January 18, 1991 (United States)"/>
    <n v="6.7"/>
    <n v="20000"/>
    <x v="10"/>
    <s v="Jack London"/>
    <x v="455"/>
    <x v="0"/>
    <n v="14000000"/>
    <n v="34793160"/>
    <x v="167"/>
    <n v="107"/>
    <x v="2"/>
    <n v="20793160"/>
    <s v="Profit"/>
    <x v="1"/>
    <s v="United States)"/>
  </r>
  <r>
    <x v="1867"/>
    <x v="1"/>
    <x v="2"/>
    <x v="11"/>
    <s v="March 1, 1991 (United States)"/>
    <n v="7.2"/>
    <n v="86000"/>
    <x v="171"/>
    <s v="Randall Jahnson"/>
    <x v="339"/>
    <x v="0"/>
    <n v="38000000"/>
    <n v="34416893"/>
    <x v="695"/>
    <n v="140"/>
    <x v="1"/>
    <n v="-3583107"/>
    <s v="Loss"/>
    <x v="1"/>
    <s v="United States)"/>
  </r>
  <r>
    <x v="1868"/>
    <x v="0"/>
    <x v="1"/>
    <x v="11"/>
    <s v="October 25, 1991 (United States)"/>
    <n v="5.9"/>
    <n v="21000"/>
    <x v="367"/>
    <s v="John Hughes"/>
    <x v="629"/>
    <x v="0"/>
    <n v="25000000"/>
    <n v="33691313"/>
    <x v="7"/>
    <n v="101"/>
    <x v="2"/>
    <n v="8691313"/>
    <s v="Profit"/>
    <x v="1"/>
    <s v="United States)"/>
  </r>
  <r>
    <x v="1869"/>
    <x v="7"/>
    <x v="1"/>
    <x v="11"/>
    <s v="July 3, 1991 (United States)"/>
    <n v="4.9000000000000004"/>
    <n v="21000"/>
    <x v="915"/>
    <s v="Scott Alexander"/>
    <x v="45"/>
    <x v="0"/>
    <n v="15000000"/>
    <n v="32704700"/>
    <x v="1"/>
    <n v="90"/>
    <x v="2"/>
    <n v="17704700"/>
    <s v="Profit"/>
    <x v="1"/>
    <s v="United States)"/>
  </r>
  <r>
    <x v="1870"/>
    <x v="1"/>
    <x v="1"/>
    <x v="11"/>
    <s v="November 1, 1991 (United States)"/>
    <n v="6.4"/>
    <n v="32000"/>
    <x v="157"/>
    <s v="Wes Craven"/>
    <x v="927"/>
    <x v="0"/>
    <n v="6000000"/>
    <n v="31347154"/>
    <x v="1"/>
    <n v="102"/>
    <x v="2"/>
    <n v="25347154"/>
    <s v="Profit"/>
    <x v="1"/>
    <s v="United States)"/>
  </r>
  <r>
    <x v="1871"/>
    <x v="1"/>
    <x v="0"/>
    <x v="11"/>
    <s v="August 9, 1991 (United States)"/>
    <n v="5.6"/>
    <n v="39000"/>
    <x v="850"/>
    <s v="Sheldon Lettich"/>
    <x v="730"/>
    <x v="0"/>
    <n v="15000000"/>
    <n v="30102717"/>
    <x v="696"/>
    <n v="110"/>
    <x v="2"/>
    <n v="15102717"/>
    <s v="Profit"/>
    <x v="1"/>
    <s v="United States)"/>
  </r>
  <r>
    <x v="1872"/>
    <x v="7"/>
    <x v="1"/>
    <x v="11"/>
    <s v="February 8, 1991 (United States)"/>
    <n v="6.7"/>
    <n v="30000"/>
    <x v="833"/>
    <s v="Steve Martin"/>
    <x v="136"/>
    <x v="0"/>
    <n v="20500000"/>
    <n v="28862081"/>
    <x v="457"/>
    <n v="95"/>
    <x v="2"/>
    <n v="8362081"/>
    <s v="Profit"/>
    <x v="1"/>
    <s v="United States)"/>
  </r>
  <r>
    <x v="1873"/>
    <x v="7"/>
    <x v="6"/>
    <x v="11"/>
    <s v="September 27, 1991 (United States)"/>
    <n v="6.2"/>
    <n v="6700"/>
    <x v="834"/>
    <s v="Mary Agnes Donoghue"/>
    <x v="7"/>
    <x v="0"/>
    <n v="20500000"/>
    <n v="28738096"/>
    <x v="229"/>
    <n v="104"/>
    <x v="2"/>
    <n v="8238096"/>
    <s v="Profit"/>
    <x v="1"/>
    <s v="United States)"/>
  </r>
  <r>
    <x v="1874"/>
    <x v="1"/>
    <x v="4"/>
    <x v="11"/>
    <s v="March 15, 1991 (United States)"/>
    <n v="6.4"/>
    <n v="7000"/>
    <x v="8"/>
    <s v="Carolyn Shelby"/>
    <x v="2"/>
    <x v="0"/>
    <n v="20500000"/>
    <n v="28277918"/>
    <x v="335"/>
    <n v="110"/>
    <x v="2"/>
    <n v="7777918"/>
    <s v="Profit"/>
    <x v="1"/>
    <s v="United States)"/>
  </r>
  <r>
    <x v="1875"/>
    <x v="7"/>
    <x v="1"/>
    <x v="11"/>
    <s v="September 27, 1991 (United States)"/>
    <n v="6.2"/>
    <n v="11000"/>
    <x v="274"/>
    <s v="Rick Natkin"/>
    <x v="928"/>
    <x v="0"/>
    <n v="13500000"/>
    <n v="26255594"/>
    <x v="5"/>
    <n v="108"/>
    <x v="2"/>
    <n v="12755594"/>
    <s v="Profit"/>
    <x v="1"/>
    <s v="United States)"/>
  </r>
  <r>
    <x v="1876"/>
    <x v="1"/>
    <x v="1"/>
    <x v="11"/>
    <s v="October 18, 1991 (United States)"/>
    <n v="6.2"/>
    <n v="8200"/>
    <x v="197"/>
    <s v="Jerry Sterner"/>
    <x v="545"/>
    <x v="0"/>
    <n v="20500000"/>
    <n v="25682090"/>
    <x v="7"/>
    <n v="103"/>
    <x v="2"/>
    <n v="5182090"/>
    <s v="Profit"/>
    <x v="1"/>
    <s v="United States)"/>
  </r>
  <r>
    <x v="1877"/>
    <x v="7"/>
    <x v="1"/>
    <x v="11"/>
    <s v="June 7, 1991 (United States)"/>
    <n v="6.3"/>
    <n v="29000"/>
    <x v="541"/>
    <s v="Neil Landau"/>
    <x v="903"/>
    <x v="0"/>
    <n v="20500000"/>
    <n v="25196249"/>
    <x v="460"/>
    <n v="102"/>
    <x v="2"/>
    <n v="4696249"/>
    <s v="Profit"/>
    <x v="1"/>
    <s v="United States)"/>
  </r>
  <r>
    <x v="1878"/>
    <x v="7"/>
    <x v="1"/>
    <x v="11"/>
    <s v="May 24, 1991 (United States)"/>
    <n v="6.4"/>
    <n v="10000"/>
    <x v="612"/>
    <s v="Chris Columbus"/>
    <x v="261"/>
    <x v="0"/>
    <n v="20500000"/>
    <n v="25092802"/>
    <x v="10"/>
    <n v="104"/>
    <x v="2"/>
    <n v="4592802"/>
    <s v="Profit"/>
    <x v="1"/>
    <s v="United States)"/>
  </r>
  <r>
    <x v="1879"/>
    <x v="0"/>
    <x v="4"/>
    <x v="11"/>
    <s v="November 1, 1991 (United States)"/>
    <n v="6.6"/>
    <n v="14000"/>
    <x v="916"/>
    <s v="Scott Frank"/>
    <x v="682"/>
    <x v="0"/>
    <n v="10000000"/>
    <n v="25010896"/>
    <x v="9"/>
    <n v="99"/>
    <x v="2"/>
    <n v="15010896"/>
    <s v="Profit"/>
    <x v="1"/>
    <s v="United States)"/>
  </r>
  <r>
    <x v="1880"/>
    <x v="0"/>
    <x v="1"/>
    <x v="11"/>
    <s v="August 9, 1991 (United States)"/>
    <n v="5.8"/>
    <n v="6700"/>
    <x v="529"/>
    <s v="Francis Veber"/>
    <x v="679"/>
    <x v="0"/>
    <n v="17010000"/>
    <n v="24941969"/>
    <x v="697"/>
    <n v="96"/>
    <x v="2"/>
    <n v="7931969"/>
    <s v="Profit"/>
    <x v="1"/>
    <s v="United States)"/>
  </r>
  <r>
    <x v="1881"/>
    <x v="0"/>
    <x v="1"/>
    <x v="11"/>
    <s v="April 26, 1991 (United States)"/>
    <n v="6.5"/>
    <n v="30000"/>
    <x v="1"/>
    <s v="Claude Magnier"/>
    <x v="121"/>
    <x v="0"/>
    <n v="35000000"/>
    <n v="23562716"/>
    <x v="698"/>
    <n v="109"/>
    <x v="2"/>
    <n v="-11437284"/>
    <s v="Loss"/>
    <x v="1"/>
    <s v="United States)"/>
  </r>
  <r>
    <x v="1882"/>
    <x v="1"/>
    <x v="1"/>
    <x v="11"/>
    <s v="November 27, 1991 (United States)"/>
    <n v="6.4"/>
    <n v="5300"/>
    <x v="91"/>
    <s v="Neal Jimenez"/>
    <x v="223"/>
    <x v="0"/>
    <n v="40000000"/>
    <n v="23202444"/>
    <x v="496"/>
    <n v="138"/>
    <x v="2"/>
    <n v="-16797556"/>
    <s v="Loss"/>
    <x v="1"/>
    <s v="United States)"/>
  </r>
  <r>
    <x v="1883"/>
    <x v="1"/>
    <x v="1"/>
    <x v="11"/>
    <s v="October 11, 1991 (United States)"/>
    <n v="6.7"/>
    <n v="30000"/>
    <x v="200"/>
    <s v="Terrence McNally"/>
    <x v="40"/>
    <x v="0"/>
    <n v="29000000"/>
    <n v="22773535"/>
    <x v="5"/>
    <n v="118"/>
    <x v="2"/>
    <n v="-6226465"/>
    <s v="Loss"/>
    <x v="1"/>
    <s v="United States)"/>
  </r>
  <r>
    <x v="1884"/>
    <x v="1"/>
    <x v="0"/>
    <x v="11"/>
    <s v="October 4, 1991 (United States)"/>
    <n v="6.2"/>
    <n v="17000"/>
    <x v="430"/>
    <s v="Fred Dekker"/>
    <x v="645"/>
    <x v="0"/>
    <n v="20500000"/>
    <n v="21756163"/>
    <x v="460"/>
    <n v="102"/>
    <x v="2"/>
    <n v="1256163"/>
    <s v="Profit"/>
    <x v="1"/>
    <s v="United States)"/>
  </r>
  <r>
    <x v="1885"/>
    <x v="7"/>
    <x v="0"/>
    <x v="11"/>
    <s v="May 10, 1991 (United States)"/>
    <n v="5.9"/>
    <n v="9000"/>
    <x v="277"/>
    <s v="Robert T. Megginson"/>
    <x v="523"/>
    <x v="0"/>
    <n v="16400000"/>
    <n v="21082165"/>
    <x v="9"/>
    <n v="108"/>
    <x v="2"/>
    <n v="4682165"/>
    <s v="Profit"/>
    <x v="1"/>
    <s v="United States)"/>
  </r>
  <r>
    <x v="1886"/>
    <x v="1"/>
    <x v="5"/>
    <x v="11"/>
    <s v="August 30, 1991 (United States)"/>
    <n v="5.0999999999999996"/>
    <n v="37000"/>
    <x v="917"/>
    <s v="Don Mancini"/>
    <x v="929"/>
    <x v="1"/>
    <n v="13000000"/>
    <n v="20560255"/>
    <x v="1"/>
    <n v="90"/>
    <x v="2"/>
    <n v="7560255"/>
    <s v="Profit"/>
    <x v="1"/>
    <s v="United States)"/>
  </r>
  <r>
    <x v="1887"/>
    <x v="1"/>
    <x v="6"/>
    <x v="11"/>
    <s v="July 26, 1991 (United States)"/>
    <n v="6"/>
    <n v="8600"/>
    <x v="918"/>
    <s v="Michael Mahern"/>
    <x v="826"/>
    <x v="0"/>
    <n v="23000000"/>
    <n v="20246790"/>
    <x v="1"/>
    <n v="104"/>
    <x v="2"/>
    <n v="-2753210"/>
    <s v="Loss"/>
    <x v="1"/>
    <s v="United States)"/>
  </r>
  <r>
    <x v="1888"/>
    <x v="1"/>
    <x v="1"/>
    <x v="11"/>
    <s v="November 30, 1991 (Hong Kong)"/>
    <n v="5.6"/>
    <n v="2200"/>
    <x v="919"/>
    <s v="Alexander Lee"/>
    <x v="930"/>
    <x v="13"/>
    <n v="20500000"/>
    <n v="20205757"/>
    <x v="58"/>
    <n v="99"/>
    <x v="2"/>
    <n v="-294243"/>
    <s v="Loss"/>
    <x v="1"/>
    <s v="Hong Kong)"/>
  </r>
  <r>
    <x v="1889"/>
    <x v="1"/>
    <x v="5"/>
    <x v="11"/>
    <s v="April 1991 (United States)"/>
    <n v="6"/>
    <n v="4400"/>
    <x v="499"/>
    <s v="Edgar Allan Poe"/>
    <x v="749"/>
    <x v="0"/>
    <n v="2000000"/>
    <n v="20205757"/>
    <x v="242"/>
    <n v="97"/>
    <x v="2"/>
    <n v="18205757"/>
    <s v="Profit"/>
    <x v="1"/>
    <s v="United States)"/>
  </r>
  <r>
    <x v="1890"/>
    <x v="1"/>
    <x v="0"/>
    <x v="11"/>
    <s v="May 25, 1991 (South Korea)"/>
    <n v="5.4"/>
    <n v="1600"/>
    <x v="920"/>
    <s v="Avi Nesher"/>
    <x v="686"/>
    <x v="0"/>
    <n v="6000000"/>
    <n v="20205757"/>
    <x v="699"/>
    <n v="96"/>
    <x v="2"/>
    <n v="14205757"/>
    <s v="Profit"/>
    <x v="1"/>
    <s v="South Korea)"/>
  </r>
  <r>
    <x v="1891"/>
    <x v="1"/>
    <x v="1"/>
    <x v="11"/>
    <s v="October 23, 1991 (United States)"/>
    <n v="5.3"/>
    <n v="6100"/>
    <x v="921"/>
    <s v="Reginald Hudlin"/>
    <x v="858"/>
    <x v="0"/>
    <n v="5000000"/>
    <n v="19438638"/>
    <x v="635"/>
    <n v="94"/>
    <x v="2"/>
    <n v="14438638"/>
    <s v="Profit"/>
    <x v="1"/>
    <s v="United States)"/>
  </r>
  <r>
    <x v="1892"/>
    <x v="1"/>
    <x v="15"/>
    <x v="11"/>
    <s v="April 19, 1991 (United States)"/>
    <n v="5.7"/>
    <n v="8400"/>
    <x v="75"/>
    <s v="William Reilly"/>
    <x v="411"/>
    <x v="0"/>
    <n v="8000000"/>
    <n v="18784957"/>
    <x v="4"/>
    <n v="103"/>
    <x v="2"/>
    <n v="10784957"/>
    <s v="Profit"/>
    <x v="1"/>
    <s v="United States)"/>
  </r>
  <r>
    <x v="293"/>
    <x v="7"/>
    <x v="4"/>
    <x v="11"/>
    <s v="October 4, 1991 (United States)"/>
    <n v="6.7"/>
    <n v="2700"/>
    <x v="922"/>
    <s v="Mary Agnes Donoghue"/>
    <x v="620"/>
    <x v="0"/>
    <n v="20500000"/>
    <n v="18634643"/>
    <x v="700"/>
    <n v="111"/>
    <x v="2"/>
    <n v="-1865357"/>
    <s v="Loss"/>
    <x v="1"/>
    <s v="United States)"/>
  </r>
  <r>
    <x v="1893"/>
    <x v="1"/>
    <x v="0"/>
    <x v="11"/>
    <s v="May 24, 1991 (United States)"/>
    <n v="5.8"/>
    <n v="54000"/>
    <x v="751"/>
    <s v="Bruce Willis"/>
    <x v="700"/>
    <x v="0"/>
    <n v="65000000"/>
    <n v="17218080"/>
    <x v="231"/>
    <n v="100"/>
    <x v="2"/>
    <n v="-47781920"/>
    <s v="Loss"/>
    <x v="1"/>
    <s v="United States)"/>
  </r>
  <r>
    <x v="1894"/>
    <x v="0"/>
    <x v="1"/>
    <x v="11"/>
    <s v="April 5, 1991 (United States)"/>
    <n v="7.2"/>
    <n v="18000"/>
    <x v="170"/>
    <s v="Albert Brooks"/>
    <x v="147"/>
    <x v="0"/>
    <n v="20500000"/>
    <n v="16371128"/>
    <x v="692"/>
    <n v="112"/>
    <x v="1"/>
    <n v="-4128872"/>
    <s v="Loss"/>
    <x v="1"/>
    <s v="United States)"/>
  </r>
  <r>
    <x v="1895"/>
    <x v="1"/>
    <x v="6"/>
    <x v="11"/>
    <s v="November 1, 1991 (United States)"/>
    <n v="5.9"/>
    <n v="11000"/>
    <x v="244"/>
    <s v="E.L. Doctorow"/>
    <x v="163"/>
    <x v="0"/>
    <n v="48000000"/>
    <n v="15565363"/>
    <x v="229"/>
    <n v="106"/>
    <x v="2"/>
    <n v="-32434637"/>
    <s v="Loss"/>
    <x v="1"/>
    <s v="United States)"/>
  </r>
  <r>
    <x v="1896"/>
    <x v="1"/>
    <x v="0"/>
    <x v="11"/>
    <s v="November 1, 1991 (United States)"/>
    <n v="4.2"/>
    <n v="44000"/>
    <x v="430"/>
    <s v="Gregory Widen"/>
    <x v="325"/>
    <x v="1"/>
    <n v="30000000"/>
    <n v="15556340"/>
    <x v="701"/>
    <n v="91"/>
    <x v="2"/>
    <n v="-14443660"/>
    <s v="Loss"/>
    <x v="1"/>
    <s v="United States)"/>
  </r>
  <r>
    <x v="1897"/>
    <x v="1"/>
    <x v="1"/>
    <x v="11"/>
    <s v="May 10, 1991 (United States)"/>
    <n v="5.8"/>
    <n v="9100"/>
    <x v="143"/>
    <s v="Blake Edwards"/>
    <x v="687"/>
    <x v="0"/>
    <n v="14000000"/>
    <n v="15545943"/>
    <x v="577"/>
    <n v="103"/>
    <x v="2"/>
    <n v="1545943"/>
    <s v="Profit"/>
    <x v="1"/>
    <s v="United States)"/>
  </r>
  <r>
    <x v="1898"/>
    <x v="1"/>
    <x v="6"/>
    <x v="11"/>
    <s v="April 26, 1991 (United States)"/>
    <n v="5.7"/>
    <n v="5100"/>
    <x v="748"/>
    <s v="Ira Levin"/>
    <x v="202"/>
    <x v="1"/>
    <n v="15000000"/>
    <n v="15429177"/>
    <x v="1"/>
    <n v="94"/>
    <x v="2"/>
    <n v="429177"/>
    <s v="Profit"/>
    <x v="1"/>
    <s v="United States)"/>
  </r>
  <r>
    <x v="1899"/>
    <x v="1"/>
    <x v="0"/>
    <x v="11"/>
    <s v="April 26, 1991 (United States)"/>
    <n v="6.6"/>
    <n v="20000"/>
    <x v="923"/>
    <s v="William P. Kennedy"/>
    <x v="406"/>
    <x v="0"/>
    <n v="10000000"/>
    <n v="15073942"/>
    <x v="231"/>
    <n v="111"/>
    <x v="2"/>
    <n v="5073942"/>
    <s v="Profit"/>
    <x v="1"/>
    <s v="United States)"/>
  </r>
  <r>
    <x v="1900"/>
    <x v="1"/>
    <x v="1"/>
    <x v="11"/>
    <s v="September 13, 1991 (United States)"/>
    <n v="7.6"/>
    <n v="34000"/>
    <x v="30"/>
    <s v="Roddy Doyle"/>
    <x v="931"/>
    <x v="22"/>
    <n v="12000000"/>
    <n v="14919570"/>
    <x v="702"/>
    <n v="118"/>
    <x v="1"/>
    <n v="2919570"/>
    <s v="Profit"/>
    <x v="1"/>
    <s v="United States)"/>
  </r>
  <r>
    <x v="1901"/>
    <x v="1"/>
    <x v="1"/>
    <x v="11"/>
    <s v="February 1, 1991 (United States)"/>
    <n v="6.5"/>
    <n v="4100"/>
    <x v="479"/>
    <s v="Malia Scotch Marmo"/>
    <x v="51"/>
    <x v="0"/>
    <n v="16000000"/>
    <n v="14851083"/>
    <x v="478"/>
    <n v="115"/>
    <x v="2"/>
    <n v="-1148917"/>
    <s v="Loss"/>
    <x v="1"/>
    <s v="United States)"/>
  </r>
  <r>
    <x v="1902"/>
    <x v="2"/>
    <x v="1"/>
    <x v="11"/>
    <s v="November 8, 1991 (United States)"/>
    <n v="6"/>
    <n v="4600"/>
    <x v="328"/>
    <s v="Thom Eberhardt"/>
    <x v="932"/>
    <x v="0"/>
    <n v="20500000"/>
    <n v="14812144"/>
    <x v="5"/>
    <n v="92"/>
    <x v="2"/>
    <n v="-5687856"/>
    <s v="Loss"/>
    <x v="1"/>
    <s v="United States)"/>
  </r>
  <r>
    <x v="1903"/>
    <x v="7"/>
    <x v="4"/>
    <x v="11"/>
    <s v="January 11, 1991 (United States)"/>
    <n v="6.4"/>
    <n v="13000"/>
    <x v="462"/>
    <s v="Betty Mahmoody"/>
    <x v="133"/>
    <x v="0"/>
    <n v="20500000"/>
    <n v="14789113"/>
    <x v="637"/>
    <n v="116"/>
    <x v="2"/>
    <n v="-5710887"/>
    <s v="Loss"/>
    <x v="1"/>
    <s v="United States)"/>
  </r>
  <r>
    <x v="1904"/>
    <x v="7"/>
    <x v="0"/>
    <x v="11"/>
    <s v="January 18, 1991 (United States)"/>
    <n v="5.8"/>
    <n v="6600"/>
    <x v="192"/>
    <s v="Stephen Coonts"/>
    <x v="404"/>
    <x v="0"/>
    <n v="35000000"/>
    <n v="14587732"/>
    <x v="5"/>
    <n v="115"/>
    <x v="2"/>
    <n v="-20412268"/>
    <s v="Loss"/>
    <x v="1"/>
    <s v="United States)"/>
  </r>
  <r>
    <x v="1905"/>
    <x v="0"/>
    <x v="1"/>
    <x v="11"/>
    <s v="October 11, 1991 (United States)"/>
    <n v="5.8"/>
    <n v="11000"/>
    <x v="615"/>
    <s v="John R. Cherry III"/>
    <x v="618"/>
    <x v="0"/>
    <n v="20500000"/>
    <n v="14143280"/>
    <x v="229"/>
    <n v="91"/>
    <x v="2"/>
    <n v="-6356720"/>
    <s v="Loss"/>
    <x v="1"/>
    <s v="United States)"/>
  </r>
  <r>
    <x v="1906"/>
    <x v="1"/>
    <x v="0"/>
    <x v="11"/>
    <s v="March 15, 1991 (United States)"/>
    <n v="6"/>
    <n v="3800"/>
    <x v="790"/>
    <s v="David C. Wilson"/>
    <x v="933"/>
    <x v="0"/>
    <n v="10000000"/>
    <n v="14061361"/>
    <x v="5"/>
    <n v="83"/>
    <x v="2"/>
    <n v="4061361"/>
    <s v="Profit"/>
    <x v="1"/>
    <s v="United States)"/>
  </r>
  <r>
    <x v="1907"/>
    <x v="7"/>
    <x v="1"/>
    <x v="11"/>
    <s v="May 24, 1991 (United States)"/>
    <n v="5.9"/>
    <n v="27000"/>
    <x v="924"/>
    <s v="Elizabeth Livingston"/>
    <x v="275"/>
    <x v="0"/>
    <n v="6788000"/>
    <n v="13878411"/>
    <x v="37"/>
    <n v="103"/>
    <x v="2"/>
    <n v="7090411"/>
    <s v="Profit"/>
    <x v="1"/>
    <s v="United States)"/>
  </r>
  <r>
    <x v="1908"/>
    <x v="0"/>
    <x v="4"/>
    <x v="11"/>
    <s v="December 25, 1992 (Sweden)"/>
    <n v="7.4"/>
    <n v="6200"/>
    <x v="62"/>
    <s v="Elizabeth von Arnim"/>
    <x v="934"/>
    <x v="1"/>
    <n v="20500000"/>
    <n v="13200170"/>
    <x v="703"/>
    <n v="95"/>
    <x v="1"/>
    <n v="-7299830"/>
    <s v="Loss"/>
    <x v="1"/>
    <s v="Sweden)"/>
  </r>
  <r>
    <x v="1909"/>
    <x v="1"/>
    <x v="1"/>
    <x v="11"/>
    <s v="April 5, 1991 (United States)"/>
    <n v="5.8"/>
    <n v="5300"/>
    <x v="925"/>
    <s v="Neil Simon"/>
    <x v="612"/>
    <x v="0"/>
    <n v="26000000"/>
    <n v="12454768"/>
    <x v="633"/>
    <n v="115"/>
    <x v="2"/>
    <n v="-13545232"/>
    <s v="Loss"/>
    <x v="1"/>
    <s v="United States)"/>
  </r>
  <r>
    <x v="1910"/>
    <x v="2"/>
    <x v="10"/>
    <x v="11"/>
    <s v="April 3, 1992 (United States)"/>
    <n v="6.1"/>
    <n v="8800"/>
    <x v="220"/>
    <s v="Don Bluth"/>
    <x v="935"/>
    <x v="22"/>
    <n v="18000000"/>
    <n v="11657385"/>
    <x v="121"/>
    <n v="77"/>
    <x v="2"/>
    <n v="-6342615"/>
    <s v="Loss"/>
    <x v="1"/>
    <s v="United States)"/>
  </r>
  <r>
    <x v="1911"/>
    <x v="1"/>
    <x v="6"/>
    <x v="11"/>
    <s v="October 11, 1991 (United States)"/>
    <n v="6.5"/>
    <n v="8900"/>
    <x v="370"/>
    <s v="Richard Neely"/>
    <x v="244"/>
    <x v="0"/>
    <n v="22000000"/>
    <n v="11511031"/>
    <x v="704"/>
    <n v="98"/>
    <x v="2"/>
    <n v="-10488969"/>
    <s v="Loss"/>
    <x v="1"/>
    <s v="United States)"/>
  </r>
  <r>
    <x v="1912"/>
    <x v="7"/>
    <x v="1"/>
    <x v="11"/>
    <s v="March 29, 1991 (United States)"/>
    <n v="5.9"/>
    <n v="12000"/>
    <x v="926"/>
    <s v="John Hughes"/>
    <x v="936"/>
    <x v="0"/>
    <n v="20500000"/>
    <n v="11336986"/>
    <x v="451"/>
    <n v="83"/>
    <x v="2"/>
    <n v="-9163014"/>
    <s v="Loss"/>
    <x v="1"/>
    <s v="United States)"/>
  </r>
  <r>
    <x v="1913"/>
    <x v="1"/>
    <x v="0"/>
    <x v="11"/>
    <s v="May 3, 1991 (United States)"/>
    <n v="5.9"/>
    <n v="3900"/>
    <x v="927"/>
    <s v="Heywood Gould"/>
    <x v="242"/>
    <x v="0"/>
    <n v="4000000"/>
    <n v="11276846"/>
    <x v="633"/>
    <n v="114"/>
    <x v="2"/>
    <n v="7276846"/>
    <s v="Profit"/>
    <x v="1"/>
    <s v="United States)"/>
  </r>
  <r>
    <x v="1914"/>
    <x v="1"/>
    <x v="0"/>
    <x v="11"/>
    <s v="July 26, 1991 (United States)"/>
    <n v="5"/>
    <n v="4800"/>
    <x v="339"/>
    <s v="Sara Paretsky"/>
    <x v="378"/>
    <x v="0"/>
    <n v="20500000"/>
    <n v="11128309"/>
    <x v="633"/>
    <n v="89"/>
    <x v="2"/>
    <n v="-9371691"/>
    <s v="Loss"/>
    <x v="1"/>
    <s v="United States)"/>
  </r>
  <r>
    <x v="1915"/>
    <x v="1"/>
    <x v="1"/>
    <x v="11"/>
    <s v="October 4, 1991 (United States)"/>
    <n v="5.6"/>
    <n v="5400"/>
    <x v="439"/>
    <s v="Sam Simon"/>
    <x v="937"/>
    <x v="0"/>
    <n v="22000000"/>
    <n v="11000863"/>
    <x v="690"/>
    <n v="95"/>
    <x v="2"/>
    <n v="-10999137"/>
    <s v="Loss"/>
    <x v="1"/>
    <s v="United States)"/>
  </r>
  <r>
    <x v="1916"/>
    <x v="1"/>
    <x v="1"/>
    <x v="11"/>
    <s v="May 3, 1991 (United States)"/>
    <n v="5.9"/>
    <n v="2000"/>
    <x v="928"/>
    <s v="Chester Himes"/>
    <x v="762"/>
    <x v="1"/>
    <n v="8000000"/>
    <n v="10438504"/>
    <x v="528"/>
    <n v="115"/>
    <x v="2"/>
    <n v="2438504"/>
    <s v="Profit"/>
    <x v="1"/>
    <s v="United States)"/>
  </r>
  <r>
    <x v="1917"/>
    <x v="7"/>
    <x v="0"/>
    <x v="11"/>
    <s v="July 18, 1997 (United States)"/>
    <n v="7.3"/>
    <n v="19000"/>
    <x v="515"/>
    <s v="Jackie Chan"/>
    <x v="491"/>
    <x v="13"/>
    <n v="20500000"/>
    <n v="10405394"/>
    <x v="58"/>
    <n v="80"/>
    <x v="1"/>
    <n v="-10094606"/>
    <s v="Loss"/>
    <x v="1"/>
    <s v="United States)"/>
  </r>
  <r>
    <x v="1918"/>
    <x v="7"/>
    <x v="1"/>
    <x v="11"/>
    <s v="February 22, 1991 (United States)"/>
    <n v="5.6"/>
    <n v="6100"/>
    <x v="742"/>
    <s v="Brian Hohlfeld"/>
    <x v="321"/>
    <x v="0"/>
    <n v="20500000"/>
    <n v="9804775"/>
    <x v="5"/>
    <n v="115"/>
    <x v="2"/>
    <n v="-10695225"/>
    <s v="Loss"/>
    <x v="1"/>
    <s v="United States)"/>
  </r>
  <r>
    <x v="1919"/>
    <x v="7"/>
    <x v="1"/>
    <x v="11"/>
    <s v="October 25, 1991 (United States)"/>
    <n v="5.4"/>
    <n v="6800"/>
    <x v="929"/>
    <s v="Ezra Litwak"/>
    <x v="411"/>
    <x v="0"/>
    <n v="20500000"/>
    <n v="9689816"/>
    <x v="5"/>
    <n v="107"/>
    <x v="2"/>
    <n v="-10810184"/>
    <s v="Loss"/>
    <x v="1"/>
    <s v="United States)"/>
  </r>
  <r>
    <x v="1920"/>
    <x v="7"/>
    <x v="4"/>
    <x v="11"/>
    <s v="March 15, 1991 (United States)"/>
    <n v="6.5"/>
    <n v="8000"/>
    <x v="930"/>
    <s v="Irwin Winkler"/>
    <x v="23"/>
    <x v="0"/>
    <n v="20500000"/>
    <n v="9480198"/>
    <x v="7"/>
    <n v="105"/>
    <x v="2"/>
    <n v="-11019802"/>
    <s v="Loss"/>
    <x v="1"/>
    <s v="United States)"/>
  </r>
  <r>
    <x v="1921"/>
    <x v="1"/>
    <x v="5"/>
    <x v="11"/>
    <s v="August 2, 1991 (United States)"/>
    <n v="5.6"/>
    <n v="4100"/>
    <x v="931"/>
    <s v="Pierre Boileau"/>
    <x v="938"/>
    <x v="0"/>
    <n v="10000000"/>
    <n v="9188150"/>
    <x v="5"/>
    <n v="88"/>
    <x v="2"/>
    <n v="-811850"/>
    <s v="Loss"/>
    <x v="1"/>
    <s v="United States)"/>
  </r>
  <r>
    <x v="1922"/>
    <x v="1"/>
    <x v="0"/>
    <x v="11"/>
    <s v="May 17, 1991 (United States)"/>
    <n v="6"/>
    <n v="7300"/>
    <x v="695"/>
    <s v="Walter Doniger"/>
    <x v="939"/>
    <x v="0"/>
    <n v="17000000"/>
    <n v="9151887"/>
    <x v="696"/>
    <n v="92"/>
    <x v="2"/>
    <n v="-7848113"/>
    <s v="Loss"/>
    <x v="1"/>
    <s v="United States)"/>
  </r>
  <r>
    <x v="1923"/>
    <x v="0"/>
    <x v="4"/>
    <x v="11"/>
    <s v="September 20, 1991 (United States)"/>
    <n v="6.4"/>
    <n v="1700"/>
    <x v="401"/>
    <s v="Mark Andrus"/>
    <x v="940"/>
    <x v="0"/>
    <n v="14000000"/>
    <n v="8906823"/>
    <x v="561"/>
    <n v="99"/>
    <x v="2"/>
    <n v="-5093177"/>
    <s v="Loss"/>
    <x v="1"/>
    <s v="United States)"/>
  </r>
  <r>
    <x v="1924"/>
    <x v="1"/>
    <x v="4"/>
    <x v="11"/>
    <s v="March 29, 1991 (United States)"/>
    <n v="7.6"/>
    <n v="3900"/>
    <x v="638"/>
    <s v="Robert Townsend"/>
    <x v="646"/>
    <x v="0"/>
    <n v="20500000"/>
    <n v="8750400"/>
    <x v="10"/>
    <n v="121"/>
    <x v="1"/>
    <n v="-11749600"/>
    <s v="Loss"/>
    <x v="1"/>
    <s v="United States)"/>
  </r>
  <r>
    <x v="1925"/>
    <x v="0"/>
    <x v="3"/>
    <x v="11"/>
    <s v="August 9, 1991 (United States)"/>
    <n v="4.9000000000000004"/>
    <n v="2700"/>
    <x v="146"/>
    <s v="Jim Strain"/>
    <x v="941"/>
    <x v="0"/>
    <n v="10000000"/>
    <n v="8667684"/>
    <x v="231"/>
    <n v="89"/>
    <x v="2"/>
    <n v="-1332316"/>
    <s v="Loss"/>
    <x v="1"/>
    <s v="United States)"/>
  </r>
  <r>
    <x v="1926"/>
    <x v="7"/>
    <x v="1"/>
    <x v="11"/>
    <s v="February 15, 1991 (United States)"/>
    <n v="5.0999999999999996"/>
    <n v="23000"/>
    <x v="932"/>
    <s v="Peter Aykroyd"/>
    <x v="16"/>
    <x v="0"/>
    <n v="40000000"/>
    <n v="8479793"/>
    <x v="437"/>
    <n v="94"/>
    <x v="2"/>
    <n v="-31520207"/>
    <s v="Loss"/>
    <x v="1"/>
    <s v="United States)"/>
  </r>
  <r>
    <x v="1927"/>
    <x v="1"/>
    <x v="3"/>
    <x v="11"/>
    <s v="October 4, 1991 (United States)"/>
    <n v="7.1"/>
    <n v="6600"/>
    <x v="32"/>
    <s v="Brian Moore"/>
    <x v="831"/>
    <x v="7"/>
    <n v="20500000"/>
    <n v="8211952"/>
    <x v="310"/>
    <n v="101"/>
    <x v="1"/>
    <n v="-12288048"/>
    <s v="Loss"/>
    <x v="1"/>
    <s v="United States)"/>
  </r>
  <r>
    <x v="1928"/>
    <x v="7"/>
    <x v="0"/>
    <x v="11"/>
    <s v="March 15, 1991 (United States)"/>
    <n v="5.8"/>
    <n v="6600"/>
    <x v="608"/>
    <s v="Fred Dekker"/>
    <x v="942"/>
    <x v="0"/>
    <n v="20500000"/>
    <n v="7788597"/>
    <x v="7"/>
    <n v="88"/>
    <x v="2"/>
    <n v="-12711403"/>
    <s v="Loss"/>
    <x v="1"/>
    <s v="United States)"/>
  </r>
  <r>
    <x v="1929"/>
    <x v="7"/>
    <x v="1"/>
    <x v="11"/>
    <s v="November 8, 1991 (United States)"/>
    <n v="5.5"/>
    <n v="1900"/>
    <x v="933"/>
    <s v="Pam Gibson"/>
    <x v="943"/>
    <x v="0"/>
    <n v="20500000"/>
    <n v="7683267"/>
    <x v="705"/>
    <n v="83"/>
    <x v="2"/>
    <n v="-12816733"/>
    <s v="Loss"/>
    <x v="1"/>
    <s v="United States)"/>
  </r>
  <r>
    <x v="1930"/>
    <x v="1"/>
    <x v="0"/>
    <x v="11"/>
    <s v="August 23, 1991 (United States)"/>
    <n v="6.1"/>
    <n v="19000"/>
    <x v="480"/>
    <s v="Don Michael Paul"/>
    <x v="438"/>
    <x v="0"/>
    <n v="23000000"/>
    <n v="7434726"/>
    <x v="706"/>
    <n v="98"/>
    <x v="2"/>
    <n v="-15565274"/>
    <s v="Loss"/>
    <x v="1"/>
    <s v="United States)"/>
  </r>
  <r>
    <x v="1931"/>
    <x v="1"/>
    <x v="4"/>
    <x v="11"/>
    <s v="February 5, 1992 (United States)"/>
    <n v="6.7"/>
    <n v="4800"/>
    <x v="739"/>
    <s v="Sooni Taraporevala"/>
    <x v="645"/>
    <x v="0"/>
    <n v="20500000"/>
    <n v="7308786"/>
    <x v="707"/>
    <n v="118"/>
    <x v="2"/>
    <n v="-13191214"/>
    <s v="Loss"/>
    <x v="1"/>
    <s v="United States)"/>
  </r>
  <r>
    <x v="1932"/>
    <x v="2"/>
    <x v="4"/>
    <x v="11"/>
    <s v="May 24, 1991 (United States)"/>
    <n v="7.2"/>
    <n v="5000"/>
    <x v="120"/>
    <s v="Matt Williams"/>
    <x v="944"/>
    <x v="0"/>
    <n v="20500000"/>
    <n v="7294835"/>
    <x v="167"/>
    <n v="88"/>
    <x v="1"/>
    <n v="-13205165"/>
    <s v="Loss"/>
    <x v="1"/>
    <s v="United States)"/>
  </r>
  <r>
    <x v="1933"/>
    <x v="1"/>
    <x v="0"/>
    <x v="11"/>
    <s v="January 17, 1992 (United States)"/>
    <n v="6.8"/>
    <n v="8200"/>
    <x v="934"/>
    <s v="Kim Wozencraft"/>
    <x v="615"/>
    <x v="0"/>
    <n v="17000000"/>
    <n v="7241350"/>
    <x v="17"/>
    <n v="120"/>
    <x v="2"/>
    <n v="-9758650"/>
    <s v="Loss"/>
    <x v="1"/>
    <s v="United States)"/>
  </r>
  <r>
    <x v="1934"/>
    <x v="0"/>
    <x v="0"/>
    <x v="11"/>
    <s v="October 4, 1991 (United States)"/>
    <n v="4.5"/>
    <n v="9600"/>
    <x v="935"/>
    <s v="Frank A. Cappello"/>
    <x v="804"/>
    <x v="0"/>
    <n v="20500000"/>
    <n v="6948859"/>
    <x v="237"/>
    <n v="90"/>
    <x v="2"/>
    <n v="-13551141"/>
    <s v="Loss"/>
    <x v="1"/>
    <s v="United States)"/>
  </r>
  <r>
    <x v="1935"/>
    <x v="1"/>
    <x v="15"/>
    <x v="11"/>
    <s v="August 23, 1991 (United States)"/>
    <n v="5.6"/>
    <n v="815"/>
    <x v="715"/>
    <s v="James Cresson"/>
    <x v="193"/>
    <x v="0"/>
    <n v="20500000"/>
    <n v="6413375"/>
    <x v="708"/>
    <n v="104"/>
    <x v="2"/>
    <n v="-14086625"/>
    <s v="Loss"/>
    <x v="1"/>
    <s v="United States)"/>
  </r>
  <r>
    <x v="1936"/>
    <x v="1"/>
    <x v="4"/>
    <x v="11"/>
    <s v="July 20, 1991 (Japan)"/>
    <n v="7"/>
    <n v="53000"/>
    <x v="805"/>
    <s v="Gus Van Sant"/>
    <x v="745"/>
    <x v="0"/>
    <n v="2500000"/>
    <n v="6401336"/>
    <x v="237"/>
    <n v="104"/>
    <x v="1"/>
    <n v="3901336"/>
    <s v="Profit"/>
    <x v="1"/>
    <s v="Japan)"/>
  </r>
  <r>
    <x v="1937"/>
    <x v="1"/>
    <x v="4"/>
    <x v="11"/>
    <s v="September 20, 1991 (United States)"/>
    <n v="6.6"/>
    <n v="4700"/>
    <x v="296"/>
    <s v="Calder Willingham"/>
    <x v="945"/>
    <x v="0"/>
    <n v="7500000"/>
    <n v="6266621"/>
    <x v="457"/>
    <n v="112"/>
    <x v="2"/>
    <n v="-1233379"/>
    <s v="Loss"/>
    <x v="1"/>
    <s v="United States)"/>
  </r>
  <r>
    <x v="1938"/>
    <x v="7"/>
    <x v="1"/>
    <x v="11"/>
    <s v="August 16, 1991 (United States)"/>
    <n v="6"/>
    <n v="2700"/>
    <x v="936"/>
    <s v="Parker Bennett"/>
    <x v="455"/>
    <x v="0"/>
    <n v="10000000"/>
    <n v="6166819"/>
    <x v="9"/>
    <n v="97"/>
    <x v="2"/>
    <n v="-3833181"/>
    <s v="Loss"/>
    <x v="1"/>
    <s v="United States)"/>
  </r>
  <r>
    <x v="1939"/>
    <x v="1"/>
    <x v="1"/>
    <x v="11"/>
    <s v="August 21, 1991 (United States)"/>
    <n v="7.7"/>
    <n v="116000"/>
    <x v="409"/>
    <s v="Joel Coen"/>
    <x v="946"/>
    <x v="1"/>
    <n v="9000000"/>
    <n v="6153939"/>
    <x v="443"/>
    <n v="116"/>
    <x v="1"/>
    <n v="-2846061"/>
    <s v="Loss"/>
    <x v="1"/>
    <s v="United States)"/>
  </r>
  <r>
    <x v="1940"/>
    <x v="0"/>
    <x v="1"/>
    <x v="11"/>
    <s v="August 9, 1991 (United States)"/>
    <n v="5.9"/>
    <n v="8000"/>
    <x v="606"/>
    <s v="Lawrence J. Cohen"/>
    <x v="261"/>
    <x v="0"/>
    <n v="18000000"/>
    <n v="5546827"/>
    <x v="17"/>
    <n v="96"/>
    <x v="2"/>
    <n v="-12453173"/>
    <s v="Loss"/>
    <x v="1"/>
    <s v="United States)"/>
  </r>
  <r>
    <x v="1941"/>
    <x v="1"/>
    <x v="0"/>
    <x v="11"/>
    <s v="January 18, 1991 (United States)"/>
    <n v="4.9000000000000004"/>
    <n v="2100"/>
    <x v="564"/>
    <s v="Duncan Gibbins"/>
    <x v="519"/>
    <x v="0"/>
    <n v="13000000"/>
    <n v="5451119"/>
    <x v="694"/>
    <n v="99"/>
    <x v="2"/>
    <n v="-7548881"/>
    <s v="Loss"/>
    <x v="1"/>
    <s v="United States)"/>
  </r>
  <r>
    <x v="1942"/>
    <x v="1"/>
    <x v="1"/>
    <x v="11"/>
    <s v="April 12, 1991 (United States)"/>
    <n v="5.7"/>
    <n v="2000"/>
    <x v="937"/>
    <s v="Michael Lindsay-Hogg"/>
    <x v="672"/>
    <x v="1"/>
    <n v="20500000"/>
    <n v="5136759"/>
    <x v="544"/>
    <n v="103"/>
    <x v="2"/>
    <n v="-15363241"/>
    <s v="Loss"/>
    <x v="1"/>
    <s v="United States)"/>
  </r>
  <r>
    <x v="1943"/>
    <x v="1"/>
    <x v="0"/>
    <x v="11"/>
    <s v="October 25, 1991 (United States)"/>
    <n v="5.4"/>
    <n v="3700"/>
    <x v="725"/>
    <s v="Robert Geoffrion"/>
    <x v="41"/>
    <x v="0"/>
    <n v="20500000"/>
    <n v="4654288"/>
    <x v="339"/>
    <n v="95"/>
    <x v="2"/>
    <n v="-15845712"/>
    <s v="Loss"/>
    <x v="1"/>
    <s v="United States)"/>
  </r>
  <r>
    <x v="1944"/>
    <x v="7"/>
    <x v="1"/>
    <x v="11"/>
    <s v="July 19, 1991 (United States)"/>
    <n v="6.5"/>
    <n v="12000"/>
    <x v="522"/>
    <s v="John Hughes"/>
    <x v="947"/>
    <x v="0"/>
    <n v="17000000"/>
    <n v="4603929"/>
    <x v="10"/>
    <n v="107"/>
    <x v="2"/>
    <n v="-12396071"/>
    <s v="Loss"/>
    <x v="1"/>
    <s v="United States)"/>
  </r>
  <r>
    <x v="1945"/>
    <x v="1"/>
    <x v="1"/>
    <x v="11"/>
    <s v="January 31, 1991 (Italy)"/>
    <n v="7.5"/>
    <n v="14000"/>
    <x v="938"/>
    <s v="Enzo Monteleone"/>
    <x v="948"/>
    <x v="9"/>
    <n v="20500000"/>
    <n v="4532791"/>
    <x v="709"/>
    <n v="96"/>
    <x v="1"/>
    <n v="-15967209"/>
    <s v="Loss"/>
    <x v="1"/>
    <s v="Italy)"/>
  </r>
  <r>
    <x v="1946"/>
    <x v="1"/>
    <x v="0"/>
    <x v="11"/>
    <s v="February 1, 1991 (United States)"/>
    <n v="6.2"/>
    <n v="2600"/>
    <x v="706"/>
    <s v="Dennis Shryack"/>
    <x v="616"/>
    <x v="0"/>
    <n v="16000000"/>
    <n v="4409328"/>
    <x v="633"/>
    <n v="91"/>
    <x v="2"/>
    <n v="-11590672"/>
    <s v="Loss"/>
    <x v="1"/>
    <s v="United States)"/>
  </r>
  <r>
    <x v="1947"/>
    <x v="1"/>
    <x v="1"/>
    <x v="11"/>
    <s v="February 1992 (United States)"/>
    <n v="7"/>
    <n v="1600"/>
    <x v="939"/>
    <s v="Peter Chelsom"/>
    <x v="949"/>
    <x v="22"/>
    <n v="20500000"/>
    <n v="4313473"/>
    <x v="476"/>
    <n v="104"/>
    <x v="1"/>
    <n v="-16186527"/>
    <s v="Loss"/>
    <x v="1"/>
    <s v="United States)"/>
  </r>
  <r>
    <x v="1948"/>
    <x v="1"/>
    <x v="1"/>
    <x v="11"/>
    <s v="February 1, 1991 (United States)"/>
    <n v="5.8"/>
    <n v="4200"/>
    <x v="940"/>
    <s v="Mitchell Smith"/>
    <x v="950"/>
    <x v="0"/>
    <n v="20500000"/>
    <n v="4205000"/>
    <x v="710"/>
    <n v="91"/>
    <x v="2"/>
    <n v="-16295000"/>
    <s v="Loss"/>
    <x v="1"/>
    <s v="United States)"/>
  </r>
  <r>
    <x v="1949"/>
    <x v="7"/>
    <x v="1"/>
    <x v="11"/>
    <s v="July 26, 1991 (United States)"/>
    <n v="5.9"/>
    <n v="9800"/>
    <x v="108"/>
    <s v="Mel Brooks"/>
    <x v="99"/>
    <x v="0"/>
    <n v="13000000"/>
    <n v="4102526"/>
    <x v="39"/>
    <n v="92"/>
    <x v="2"/>
    <n v="-8897474"/>
    <s v="Loss"/>
    <x v="1"/>
    <s v="United States)"/>
  </r>
  <r>
    <x v="1950"/>
    <x v="7"/>
    <x v="2"/>
    <x v="11"/>
    <s v="May 1991 (United States)"/>
    <n v="6.9"/>
    <n v="4800"/>
    <x v="941"/>
    <s v="Sarah Kernochan"/>
    <x v="333"/>
    <x v="0"/>
    <n v="20500000"/>
    <n v="4076211"/>
    <x v="711"/>
    <n v="107"/>
    <x v="2"/>
    <n v="-16423789"/>
    <s v="Loss"/>
    <x v="1"/>
    <s v="United States)"/>
  </r>
  <r>
    <x v="1951"/>
    <x v="0"/>
    <x v="1"/>
    <x v="11"/>
    <s v="May 17, 1991 (United States)"/>
    <n v="4.4000000000000004"/>
    <n v="5800"/>
    <x v="387"/>
    <s v="Edward Rugoff"/>
    <x v="951"/>
    <x v="0"/>
    <n v="13000000"/>
    <n v="3752428"/>
    <x v="398"/>
    <n v="95"/>
    <x v="2"/>
    <n v="-9247572"/>
    <s v="Loss"/>
    <x v="1"/>
    <s v="United States)"/>
  </r>
  <r>
    <x v="1952"/>
    <x v="7"/>
    <x v="4"/>
    <x v="11"/>
    <s v="October 4, 1991 (United States)"/>
    <n v="5.3"/>
    <n v="1800"/>
    <x v="942"/>
    <s v="Joe Gayton"/>
    <x v="14"/>
    <x v="0"/>
    <n v="20500000"/>
    <n v="3547684"/>
    <x v="712"/>
    <n v="89"/>
    <x v="2"/>
    <n v="-16952316"/>
    <s v="Loss"/>
    <x v="1"/>
    <s v="United States)"/>
  </r>
  <r>
    <x v="1953"/>
    <x v="1"/>
    <x v="3"/>
    <x v="11"/>
    <s v="May 1, 1992 (United States)"/>
    <n v="6.2"/>
    <n v="6500"/>
    <x v="306"/>
    <s v="Patrick Meyers"/>
    <x v="686"/>
    <x v="1"/>
    <n v="20500000"/>
    <n v="3106559"/>
    <x v="5"/>
    <n v="104"/>
    <x v="2"/>
    <n v="-17393441"/>
    <s v="Loss"/>
    <x v="1"/>
    <s v="United States)"/>
  </r>
  <r>
    <x v="1954"/>
    <x v="3"/>
    <x v="2"/>
    <x v="11"/>
    <s v="December 18, 1991 (France)"/>
    <n v="7.5"/>
    <n v="6800"/>
    <x v="943"/>
    <s v="Pascal Quignard"/>
    <x v="219"/>
    <x v="8"/>
    <n v="20500000"/>
    <n v="3089497"/>
    <x v="713"/>
    <n v="115"/>
    <x v="1"/>
    <n v="-17410503"/>
    <s v="Loss"/>
    <x v="1"/>
    <s v="France)"/>
  </r>
  <r>
    <x v="1955"/>
    <x v="1"/>
    <x v="6"/>
    <x v="11"/>
    <s v="August 28, 1991 (France)"/>
    <n v="7"/>
    <n v="6500"/>
    <x v="653"/>
    <s v="David Mamet"/>
    <x v="952"/>
    <x v="0"/>
    <n v="20500000"/>
    <n v="2971661"/>
    <x v="714"/>
    <n v="102"/>
    <x v="1"/>
    <n v="-17528339"/>
    <s v="Loss"/>
    <x v="1"/>
    <s v="France)"/>
  </r>
  <r>
    <x v="1956"/>
    <x v="1"/>
    <x v="1"/>
    <x v="11"/>
    <s v="July 26, 1991 (United States)"/>
    <n v="5.4"/>
    <n v="3700"/>
    <x v="944"/>
    <s v="Ziggy Steinberg"/>
    <x v="100"/>
    <x v="0"/>
    <n v="17000000"/>
    <n v="2865916"/>
    <x v="231"/>
    <n v="98"/>
    <x v="2"/>
    <n v="-14134084"/>
    <s v="Loss"/>
    <x v="1"/>
    <s v="United States)"/>
  </r>
  <r>
    <x v="1957"/>
    <x v="7"/>
    <x v="4"/>
    <x v="11"/>
    <s v="October 4, 1991 (United States)"/>
    <n v="7.3"/>
    <n v="16000"/>
    <x v="218"/>
    <s v="Jenny Wingfield"/>
    <x v="329"/>
    <x v="0"/>
    <n v="20500000"/>
    <n v="2853801"/>
    <x v="17"/>
    <n v="99"/>
    <x v="1"/>
    <n v="-17646199"/>
    <s v="Loss"/>
    <x v="1"/>
    <s v="United States)"/>
  </r>
  <r>
    <x v="1958"/>
    <x v="7"/>
    <x v="3"/>
    <x v="11"/>
    <s v="August 2, 1991 (United States)"/>
    <n v="5.2"/>
    <n v="19000"/>
    <x v="945"/>
    <s v="Henry De Vere Stacpoole"/>
    <x v="953"/>
    <x v="0"/>
    <n v="11000000"/>
    <n v="2807854"/>
    <x v="4"/>
    <n v="102"/>
    <x v="2"/>
    <n v="-8192146"/>
    <s v="Loss"/>
    <x v="1"/>
    <s v="United States)"/>
  </r>
  <r>
    <x v="1959"/>
    <x v="7"/>
    <x v="1"/>
    <x v="11"/>
    <s v="March 20, 1992 (United States)"/>
    <n v="6.7"/>
    <n v="16000"/>
    <x v="58"/>
    <s v="Woody Allen"/>
    <x v="55"/>
    <x v="0"/>
    <n v="14000000"/>
    <n v="2735731"/>
    <x v="36"/>
    <n v="85"/>
    <x v="2"/>
    <n v="-11264269"/>
    <s v="Loss"/>
    <x v="1"/>
    <s v="United States)"/>
  </r>
  <r>
    <x v="1960"/>
    <x v="1"/>
    <x v="4"/>
    <x v="11"/>
    <s v="April 24, 1992 (United Kingdom)"/>
    <n v="7"/>
    <n v="48000"/>
    <x v="145"/>
    <s v="William S. Burroughs"/>
    <x v="309"/>
    <x v="7"/>
    <n v="16000000"/>
    <n v="2641357"/>
    <x v="224"/>
    <n v="115"/>
    <x v="1"/>
    <n v="-13358643"/>
    <s v="Loss"/>
    <x v="1"/>
    <s v="United Kingdom)"/>
  </r>
  <r>
    <x v="1961"/>
    <x v="0"/>
    <x v="4"/>
    <x v="11"/>
    <s v="December 18, 1991 (Italy)"/>
    <n v="8.1"/>
    <n v="30000"/>
    <x v="889"/>
    <s v="Tong Su"/>
    <x v="896"/>
    <x v="30"/>
    <n v="20500000"/>
    <n v="2603061"/>
    <x v="715"/>
    <n v="125"/>
    <x v="1"/>
    <n v="-17896939"/>
    <s v="Loss"/>
    <x v="1"/>
    <s v="Italy)"/>
  </r>
  <r>
    <x v="1962"/>
    <x v="1"/>
    <x v="4"/>
    <x v="11"/>
    <s v="November 14, 1992 (United States)"/>
    <n v="7.2"/>
    <n v="5800"/>
    <x v="682"/>
    <s v="John Duigan"/>
    <x v="694"/>
    <x v="3"/>
    <n v="20500000"/>
    <n v="2415396"/>
    <x v="74"/>
    <n v="99"/>
    <x v="1"/>
    <n v="-18084604"/>
    <s v="Loss"/>
    <x v="1"/>
    <s v="United States)"/>
  </r>
  <r>
    <x v="1963"/>
    <x v="1"/>
    <x v="0"/>
    <x v="11"/>
    <s v="August 23, 1991 (United States)"/>
    <n v="6.1"/>
    <n v="17000"/>
    <x v="383"/>
    <s v="Stephen Glantz"/>
    <x v="631"/>
    <x v="0"/>
    <n v="8000000"/>
    <n v="2275557"/>
    <x v="716"/>
    <n v="79"/>
    <x v="2"/>
    <n v="-5724443"/>
    <s v="Loss"/>
    <x v="1"/>
    <s v="United States)"/>
  </r>
  <r>
    <x v="1964"/>
    <x v="1"/>
    <x v="4"/>
    <x v="11"/>
    <s v="November 22, 1991 (United States)"/>
    <n v="7.8"/>
    <n v="44000"/>
    <x v="946"/>
    <s v="Krzysztof Kieslowski"/>
    <x v="954"/>
    <x v="8"/>
    <n v="20500000"/>
    <n v="2175939"/>
    <x v="717"/>
    <n v="98"/>
    <x v="1"/>
    <n v="-18324061"/>
    <s v="Loss"/>
    <x v="1"/>
    <s v="United States)"/>
  </r>
  <r>
    <x v="1965"/>
    <x v="1"/>
    <x v="1"/>
    <x v="11"/>
    <s v="November 1, 1991 (United States)"/>
    <n v="7.3"/>
    <n v="2700"/>
    <x v="947"/>
    <s v="Frank Pesce"/>
    <x v="955"/>
    <x v="24"/>
    <n v="20500000"/>
    <n v="2120564"/>
    <x v="608"/>
    <n v="101"/>
    <x v="1"/>
    <n v="-18379436"/>
    <s v="Loss"/>
    <x v="1"/>
    <s v="United States)"/>
  </r>
  <r>
    <x v="1966"/>
    <x v="2"/>
    <x v="10"/>
    <x v="11"/>
    <s v="June 3, 1994 (United States)"/>
    <n v="6.8"/>
    <n v="2600"/>
    <x v="948"/>
    <s v="Robin Lyons"/>
    <x v="956"/>
    <x v="1"/>
    <n v="10000000"/>
    <n v="2105078"/>
    <x v="718"/>
    <n v="82"/>
    <x v="2"/>
    <n v="-7894922"/>
    <s v="Loss"/>
    <x v="1"/>
    <s v="United States)"/>
  </r>
  <r>
    <x v="1967"/>
    <x v="1"/>
    <x v="1"/>
    <x v="11"/>
    <s v="December 12, 1991 (Germany)"/>
    <n v="7.7"/>
    <n v="57000"/>
    <x v="417"/>
    <s v="Jim Jarmusch"/>
    <x v="775"/>
    <x v="8"/>
    <n v="3500000"/>
    <n v="2023808"/>
    <x v="719"/>
    <n v="129"/>
    <x v="1"/>
    <n v="-1476192"/>
    <s v="Loss"/>
    <x v="1"/>
    <s v="Germany)"/>
  </r>
  <r>
    <x v="1968"/>
    <x v="7"/>
    <x v="4"/>
    <x v="11"/>
    <s v="December 25, 1991 (United States)"/>
    <n v="6.6"/>
    <n v="3600"/>
    <x v="949"/>
    <s v="Gustave Flaubert"/>
    <x v="957"/>
    <x v="8"/>
    <n v="20500000"/>
    <n v="1942423"/>
    <x v="720"/>
    <n v="143"/>
    <x v="2"/>
    <n v="-18557577"/>
    <s v="Loss"/>
    <x v="1"/>
    <s v="United States)"/>
  </r>
  <r>
    <x v="1969"/>
    <x v="1"/>
    <x v="1"/>
    <x v="11"/>
    <s v="April 3, 1992 (United States)"/>
    <n v="7.6"/>
    <n v="82000"/>
    <x v="950"/>
    <s v="Jean-Pierre Jeunet"/>
    <x v="958"/>
    <x v="8"/>
    <n v="20500000"/>
    <n v="1794187"/>
    <x v="721"/>
    <n v="99"/>
    <x v="1"/>
    <n v="-18705813"/>
    <s v="Loss"/>
    <x v="1"/>
    <s v="United States)"/>
  </r>
  <r>
    <x v="1970"/>
    <x v="1"/>
    <x v="4"/>
    <x v="11"/>
    <s v="August 30, 1991 (United Kingdom)"/>
    <n v="6.9"/>
    <n v="6100"/>
    <x v="622"/>
    <s v="William Shakespeare"/>
    <x v="959"/>
    <x v="1"/>
    <n v="20500000"/>
    <n v="1750301"/>
    <x v="585"/>
    <n v="124"/>
    <x v="2"/>
    <n v="-18749699"/>
    <s v="Loss"/>
    <x v="1"/>
    <s v="United Kingdom)"/>
  </r>
  <r>
    <x v="1971"/>
    <x v="1"/>
    <x v="1"/>
    <x v="11"/>
    <s v="December 20, 1991 (United States)"/>
    <n v="7.1"/>
    <n v="14000"/>
    <x v="598"/>
    <s v="Pedro AlmodÃ³var"/>
    <x v="824"/>
    <x v="16"/>
    <n v="20500000"/>
    <n v="1710057"/>
    <x v="722"/>
    <n v="112"/>
    <x v="1"/>
    <n v="-18789943"/>
    <s v="Loss"/>
    <x v="1"/>
    <s v="United States)"/>
  </r>
  <r>
    <x v="1972"/>
    <x v="5"/>
    <x v="4"/>
    <x v="11"/>
    <s v="December 27, 1991 (United States)"/>
    <n v="6.6"/>
    <n v="2300"/>
    <x v="951"/>
    <s v="Julie Dash"/>
    <x v="960"/>
    <x v="0"/>
    <n v="20500000"/>
    <n v="1689723"/>
    <x v="723"/>
    <n v="113"/>
    <x v="2"/>
    <n v="-18810277"/>
    <s v="Loss"/>
    <x v="1"/>
    <s v="United States)"/>
  </r>
  <r>
    <x v="1973"/>
    <x v="7"/>
    <x v="0"/>
    <x v="11"/>
    <s v="September 6, 1991 (United States)"/>
    <n v="5.6"/>
    <n v="2600"/>
    <x v="191"/>
    <s v="Nicholas Meyer"/>
    <x v="2"/>
    <x v="0"/>
    <n v="18000000"/>
    <n v="1501785"/>
    <x v="637"/>
    <n v="98"/>
    <x v="2"/>
    <n v="-16498215"/>
    <s v="Loss"/>
    <x v="1"/>
    <s v="United States)"/>
  </r>
  <r>
    <x v="1974"/>
    <x v="1"/>
    <x v="0"/>
    <x v="11"/>
    <s v="April 12, 1991 (Spain)"/>
    <n v="7"/>
    <n v="2800"/>
    <x v="952"/>
    <s v="Ãlvaro del Amo"/>
    <x v="824"/>
    <x v="16"/>
    <n v="20500000"/>
    <n v="1407309"/>
    <x v="724"/>
    <n v="103"/>
    <x v="1"/>
    <n v="-19092691"/>
    <s v="Loss"/>
    <x v="1"/>
    <s v="Spain)"/>
  </r>
  <r>
    <x v="1975"/>
    <x v="0"/>
    <x v="4"/>
    <x v="11"/>
    <s v="February 28, 1992 (United States)"/>
    <n v="6.4"/>
    <n v="2100"/>
    <x v="746"/>
    <s v="E.M. Forster"/>
    <x v="598"/>
    <x v="1"/>
    <n v="20500000"/>
    <n v="1403033"/>
    <x v="647"/>
    <n v="116"/>
    <x v="2"/>
    <n v="-19096967"/>
    <s v="Loss"/>
    <x v="1"/>
    <s v="United States)"/>
  </r>
  <r>
    <x v="1976"/>
    <x v="1"/>
    <x v="4"/>
    <x v="11"/>
    <s v="December 6, 1991 (United States)"/>
    <n v="6.8"/>
    <n v="3100"/>
    <x v="466"/>
    <s v="Peter Matthiessen"/>
    <x v="244"/>
    <x v="0"/>
    <n v="36000000"/>
    <n v="1345903"/>
    <x v="389"/>
    <n v="189"/>
    <x v="2"/>
    <n v="-34654097"/>
    <s v="Loss"/>
    <x v="1"/>
    <s v="United States)"/>
  </r>
  <r>
    <x v="1977"/>
    <x v="1"/>
    <x v="6"/>
    <x v="11"/>
    <s v="November 15, 1991 (United Kingdom)"/>
    <n v="7.3"/>
    <n v="2300"/>
    <x v="334"/>
    <s v="John Sayles"/>
    <x v="961"/>
    <x v="0"/>
    <n v="3000000"/>
    <n v="1345015"/>
    <x v="725"/>
    <n v="129"/>
    <x v="1"/>
    <n v="-1654985"/>
    <s v="Loss"/>
    <x v="1"/>
    <s v="United Kingdom)"/>
  </r>
  <r>
    <x v="1978"/>
    <x v="1"/>
    <x v="4"/>
    <x v="11"/>
    <s v="October 4, 1991 (United States)"/>
    <n v="6.3"/>
    <n v="5000"/>
    <x v="953"/>
    <s v="Michael Tolkin"/>
    <x v="962"/>
    <x v="0"/>
    <n v="20500000"/>
    <n v="1277404"/>
    <x v="237"/>
    <n v="100"/>
    <x v="2"/>
    <n v="-19222596"/>
    <s v="Loss"/>
    <x v="1"/>
    <s v="United States)"/>
  </r>
  <r>
    <x v="1979"/>
    <x v="1"/>
    <x v="0"/>
    <x v="11"/>
    <s v="June 14, 1991 (United States)"/>
    <n v="4.5"/>
    <n v="5400"/>
    <x v="196"/>
    <s v="Mark DiSalle"/>
    <x v="963"/>
    <x v="0"/>
    <n v="20500000"/>
    <n v="1250712"/>
    <x v="31"/>
    <n v="90"/>
    <x v="2"/>
    <n v="-19249288"/>
    <s v="Loss"/>
    <x v="1"/>
    <s v="United States)"/>
  </r>
  <r>
    <x v="1980"/>
    <x v="0"/>
    <x v="1"/>
    <x v="11"/>
    <s v="October 18, 1991 (United States)"/>
    <n v="2.9"/>
    <n v="9100"/>
    <x v="954"/>
    <s v="David Stenn"/>
    <x v="964"/>
    <x v="0"/>
    <n v="6000000"/>
    <n v="1193062"/>
    <x v="454"/>
    <n v="91"/>
    <x v="2"/>
    <n v="-4806938"/>
    <s v="Loss"/>
    <x v="1"/>
    <s v="United States)"/>
  </r>
  <r>
    <x v="1981"/>
    <x v="1"/>
    <x v="0"/>
    <x v="11"/>
    <s v="November 1, 1991 (United States)"/>
    <n v="5.6"/>
    <n v="2500"/>
    <x v="255"/>
    <s v="Michael Mewshaw"/>
    <x v="611"/>
    <x v="0"/>
    <n v="20500000"/>
    <n v="1182273"/>
    <x v="726"/>
    <n v="111"/>
    <x v="2"/>
    <n v="-19317727"/>
    <s v="Loss"/>
    <x v="1"/>
    <s v="United States)"/>
  </r>
  <r>
    <x v="1982"/>
    <x v="1"/>
    <x v="4"/>
    <x v="11"/>
    <s v="March 29, 1991 (United States)"/>
    <n v="4.5999999999999996"/>
    <n v="1100"/>
    <x v="955"/>
    <s v="John Brancato"/>
    <x v="401"/>
    <x v="0"/>
    <n v="20500000"/>
    <n v="1159578"/>
    <x v="727"/>
    <n v="83"/>
    <x v="2"/>
    <n v="-19340422"/>
    <s v="Loss"/>
    <x v="1"/>
    <s v="United States)"/>
  </r>
  <r>
    <x v="1983"/>
    <x v="7"/>
    <x v="4"/>
    <x v="11"/>
    <s v="November 15, 1991 (United States)"/>
    <n v="6.9"/>
    <n v="9600"/>
    <x v="776"/>
    <s v="Lem Dobbs"/>
    <x v="739"/>
    <x v="8"/>
    <n v="11000000"/>
    <n v="1059071"/>
    <x v="728"/>
    <n v="98"/>
    <x v="2"/>
    <n v="-9940929"/>
    <s v="Loss"/>
    <x v="1"/>
    <s v="United States)"/>
  </r>
  <r>
    <x v="1984"/>
    <x v="1"/>
    <x v="4"/>
    <x v="11"/>
    <s v="June 27, 1991 (Germany)"/>
    <n v="7.6"/>
    <n v="20000"/>
    <x v="956"/>
    <s v="Lars von Trier"/>
    <x v="965"/>
    <x v="27"/>
    <n v="20500000"/>
    <n v="1015007"/>
    <x v="729"/>
    <n v="112"/>
    <x v="1"/>
    <n v="-19484993"/>
    <s v="Loss"/>
    <x v="1"/>
    <s v="Germany)"/>
  </r>
  <r>
    <x v="1985"/>
    <x v="6"/>
    <x v="4"/>
    <x v="11"/>
    <s v="October 18, 1991 (United States)"/>
    <n v="5.6"/>
    <n v="3500"/>
    <x v="41"/>
    <s v="David Hines"/>
    <x v="780"/>
    <x v="0"/>
    <n v="20500000"/>
    <n v="1008404"/>
    <x v="730"/>
    <n v="85"/>
    <x v="2"/>
    <n v="-19491596"/>
    <s v="Loss"/>
    <x v="1"/>
    <s v="United States)"/>
  </r>
  <r>
    <x v="1986"/>
    <x v="1"/>
    <x v="0"/>
    <x v="11"/>
    <s v="October 11, 1991 (United States)"/>
    <n v="5.0999999999999996"/>
    <n v="1100"/>
    <x v="225"/>
    <s v="Sidney J. Furie"/>
    <x v="206"/>
    <x v="0"/>
    <n v="19000000"/>
    <n v="939277"/>
    <x v="694"/>
    <n v="96"/>
    <x v="2"/>
    <n v="-18060723"/>
    <s v="Loss"/>
    <x v="1"/>
    <s v="United States)"/>
  </r>
  <r>
    <x v="1987"/>
    <x v="7"/>
    <x v="0"/>
    <x v="11"/>
    <s v="August 30, 1991 (United States)"/>
    <n v="4.0999999999999996"/>
    <n v="3000"/>
    <x v="957"/>
    <s v="Andre Norton"/>
    <x v="192"/>
    <x v="0"/>
    <n v="6000000"/>
    <n v="869325"/>
    <x v="731"/>
    <n v="107"/>
    <x v="2"/>
    <n v="-5130675"/>
    <s v="Loss"/>
    <x v="1"/>
    <s v="United States)"/>
  </r>
  <r>
    <x v="1988"/>
    <x v="1"/>
    <x v="0"/>
    <x v="11"/>
    <s v="December 25, 1991 (United States)"/>
    <n v="6.8"/>
    <n v="9500"/>
    <x v="268"/>
    <s v="Peter Carey"/>
    <x v="39"/>
    <x v="29"/>
    <n v="23000000"/>
    <n v="829625"/>
    <x v="732"/>
    <n v="158"/>
    <x v="2"/>
    <n v="-22170375"/>
    <s v="Loss"/>
    <x v="1"/>
    <s v="United States)"/>
  </r>
  <r>
    <x v="1989"/>
    <x v="8"/>
    <x v="4"/>
    <x v="11"/>
    <s v="August 16, 1991 (Sweden)"/>
    <n v="6.4"/>
    <n v="4100"/>
    <x v="958"/>
    <s v="Jean Genet"/>
    <x v="966"/>
    <x v="0"/>
    <n v="250000"/>
    <n v="787280"/>
    <x v="733"/>
    <n v="85"/>
    <x v="2"/>
    <n v="537280"/>
    <s v="Profit"/>
    <x v="1"/>
    <s v="Sweden)"/>
  </r>
  <r>
    <x v="1990"/>
    <x v="1"/>
    <x v="4"/>
    <x v="11"/>
    <s v="October 18, 1991 (United Kingdom)"/>
    <n v="6.8"/>
    <n v="2500"/>
    <x v="906"/>
    <s v="Christopher Marlowe"/>
    <x v="967"/>
    <x v="1"/>
    <n v="20500000"/>
    <n v="706131"/>
    <x v="476"/>
    <n v="87"/>
    <x v="2"/>
    <n v="-19793869"/>
    <s v="Loss"/>
    <x v="1"/>
    <s v="United Kingdom)"/>
  </r>
  <r>
    <x v="1991"/>
    <x v="1"/>
    <x v="1"/>
    <x v="11"/>
    <s v="October 24, 1991 (Italy)"/>
    <n v="7.2"/>
    <n v="10000"/>
    <x v="959"/>
    <s v="Roberto Benigni"/>
    <x v="968"/>
    <x v="9"/>
    <n v="20500000"/>
    <n v="626057"/>
    <x v="533"/>
    <n v="102"/>
    <x v="1"/>
    <n v="-19873943"/>
    <s v="Loss"/>
    <x v="1"/>
    <s v="Italy)"/>
  </r>
  <r>
    <x v="1992"/>
    <x v="1"/>
    <x v="1"/>
    <x v="11"/>
    <s v="February 1, 1991 (United States)"/>
    <n v="5.9"/>
    <n v="1500"/>
    <x v="135"/>
    <s v="Tony Spiridakis"/>
    <x v="321"/>
    <x v="0"/>
    <n v="20500000"/>
    <n v="612781"/>
    <x v="457"/>
    <n v="100"/>
    <x v="2"/>
    <n v="-19887219"/>
    <s v="Loss"/>
    <x v="1"/>
    <s v="United States)"/>
  </r>
  <r>
    <x v="1993"/>
    <x v="1"/>
    <x v="4"/>
    <x v="11"/>
    <s v="May 8, 1992 (United States)"/>
    <n v="4"/>
    <n v="1500"/>
    <x v="747"/>
    <s v="Zalman King"/>
    <x v="969"/>
    <x v="0"/>
    <n v="20500000"/>
    <n v="573904"/>
    <x v="523"/>
    <n v="111"/>
    <x v="2"/>
    <n v="-19926096"/>
    <s v="Loss"/>
    <x v="1"/>
    <s v="United States)"/>
  </r>
  <r>
    <x v="1994"/>
    <x v="0"/>
    <x v="10"/>
    <x v="11"/>
    <s v="February 26, 2016 (United States)"/>
    <n v="7.6"/>
    <n v="29000"/>
    <x v="960"/>
    <s v="Hotaru Okamoto"/>
    <x v="970"/>
    <x v="24"/>
    <n v="20500000"/>
    <n v="545825"/>
    <x v="734"/>
    <n v="118"/>
    <x v="1"/>
    <n v="-19954175"/>
    <s v="Loss"/>
    <x v="1"/>
    <s v="United States)"/>
  </r>
  <r>
    <x v="1995"/>
    <x v="1"/>
    <x v="4"/>
    <x v="11"/>
    <s v="March 20, 1992 (United States)"/>
    <n v="7.2"/>
    <n v="6300"/>
    <x v="961"/>
    <s v="Jocelyn Moorhouse"/>
    <x v="971"/>
    <x v="3"/>
    <n v="20500000"/>
    <n v="524668"/>
    <x v="735"/>
    <n v="86"/>
    <x v="1"/>
    <n v="-19975332"/>
    <s v="Loss"/>
    <x v="1"/>
    <s v="United States)"/>
  </r>
  <r>
    <x v="1996"/>
    <x v="7"/>
    <x v="4"/>
    <x v="11"/>
    <s v="January 31, 1992 (United States)"/>
    <n v="6.7"/>
    <n v="3100"/>
    <x v="879"/>
    <s v="Max Frisch"/>
    <x v="253"/>
    <x v="29"/>
    <n v="20500000"/>
    <n v="516517"/>
    <x v="657"/>
    <n v="117"/>
    <x v="2"/>
    <n v="-19983483"/>
    <s v="Loss"/>
    <x v="1"/>
    <s v="United States)"/>
  </r>
  <r>
    <x v="1997"/>
    <x v="0"/>
    <x v="4"/>
    <x v="11"/>
    <s v="December 20, 1991 (United States)"/>
    <n v="7.2"/>
    <n v="6400"/>
    <x v="489"/>
    <s v="Kiyoko Murata"/>
    <x v="972"/>
    <x v="24"/>
    <n v="20500000"/>
    <n v="516431"/>
    <x v="736"/>
    <n v="98"/>
    <x v="1"/>
    <n v="-19983569"/>
    <s v="Loss"/>
    <x v="1"/>
    <s v="United States)"/>
  </r>
  <r>
    <x v="1998"/>
    <x v="1"/>
    <x v="0"/>
    <x v="11"/>
    <s v="September 20, 1991 (United States)"/>
    <n v="4.8"/>
    <n v="1700"/>
    <x v="240"/>
    <s v="James Glickenhaus"/>
    <x v="255"/>
    <x v="0"/>
    <n v="20500000"/>
    <n v="456127"/>
    <x v="737"/>
    <n v="102"/>
    <x v="2"/>
    <n v="-20043873"/>
    <s v="Loss"/>
    <x v="1"/>
    <s v="United States)"/>
  </r>
  <r>
    <x v="1999"/>
    <x v="1"/>
    <x v="4"/>
    <x v="11"/>
    <s v="March 15, 1991 (United States)"/>
    <n v="6.3"/>
    <n v="5000"/>
    <x v="156"/>
    <s v="Kevin Wade"/>
    <x v="439"/>
    <x v="0"/>
    <n v="20000000"/>
    <n v="418807"/>
    <x v="5"/>
    <n v="111"/>
    <x v="2"/>
    <n v="-19581193"/>
    <s v="Loss"/>
    <x v="1"/>
    <s v="United States)"/>
  </r>
  <r>
    <x v="2000"/>
    <x v="8"/>
    <x v="4"/>
    <x v="11"/>
    <s v="September 4, 1991 (France)"/>
    <n v="7.6"/>
    <n v="7500"/>
    <x v="185"/>
    <s v="Pascal Bonitzer"/>
    <x v="604"/>
    <x v="8"/>
    <n v="20500000"/>
    <n v="403056"/>
    <x v="738"/>
    <n v="238"/>
    <x v="1"/>
    <n v="-20096944"/>
    <s v="Loss"/>
    <x v="1"/>
    <s v="France)"/>
  </r>
  <r>
    <x v="2001"/>
    <x v="1"/>
    <x v="1"/>
    <x v="11"/>
    <s v="July 1992 (United States)"/>
    <n v="6.7"/>
    <n v="3300"/>
    <x v="962"/>
    <s v="Atom Egoyan"/>
    <x v="973"/>
    <x v="7"/>
    <n v="20500000"/>
    <n v="396573"/>
    <x v="739"/>
    <n v="102"/>
    <x v="2"/>
    <n v="-20103427"/>
    <s v="Loss"/>
    <x v="1"/>
    <s v="United States)"/>
  </r>
  <r>
    <x v="2002"/>
    <x v="1"/>
    <x v="1"/>
    <x v="11"/>
    <s v="October 4, 1991 (United States)"/>
    <n v="7.4"/>
    <n v="8700"/>
    <x v="822"/>
    <s v="Bob Comfort"/>
    <x v="745"/>
    <x v="0"/>
    <n v="20500000"/>
    <n v="394631"/>
    <x v="7"/>
    <n v="94"/>
    <x v="1"/>
    <n v="-20105369"/>
    <s v="Loss"/>
    <x v="1"/>
    <s v="United States)"/>
  </r>
  <r>
    <x v="2003"/>
    <x v="0"/>
    <x v="4"/>
    <x v="11"/>
    <s v="June 28, 1991 (United Kingdom)"/>
    <n v="6"/>
    <n v="796"/>
    <x v="539"/>
    <s v="David Himmelstein"/>
    <x v="722"/>
    <x v="0"/>
    <n v="20500000"/>
    <n v="336396"/>
    <x v="5"/>
    <n v="91"/>
    <x v="2"/>
    <n v="-20163604"/>
    <s v="Loss"/>
    <x v="1"/>
    <s v="United Kingdom)"/>
  </r>
  <r>
    <x v="2004"/>
    <x v="1"/>
    <x v="1"/>
    <x v="11"/>
    <s v="February 12, 1993 (United States)"/>
    <n v="7.1"/>
    <n v="4300"/>
    <x v="899"/>
    <s v="Bill Jesse"/>
    <x v="974"/>
    <x v="1"/>
    <n v="20500000"/>
    <n v="295444"/>
    <x v="740"/>
    <n v="95"/>
    <x v="1"/>
    <n v="-20204556"/>
    <s v="Loss"/>
    <x v="1"/>
    <s v="United States)"/>
  </r>
  <r>
    <x v="2005"/>
    <x v="0"/>
    <x v="1"/>
    <x v="11"/>
    <s v="May 8, 1992 (United States)"/>
    <n v="6.5"/>
    <n v="1800"/>
    <x v="704"/>
    <s v="Frank Mugavero"/>
    <x v="451"/>
    <x v="0"/>
    <n v="20500000"/>
    <n v="271327"/>
    <x v="237"/>
    <n v="96"/>
    <x v="2"/>
    <n v="-20228673"/>
    <s v="Loss"/>
    <x v="1"/>
    <s v="United States)"/>
  </r>
  <r>
    <x v="2006"/>
    <x v="1"/>
    <x v="4"/>
    <x v="11"/>
    <s v="March 6, 1991 (United States)"/>
    <n v="7.1"/>
    <n v="2700"/>
    <x v="963"/>
    <s v="Radha Bharadwaj"/>
    <x v="975"/>
    <x v="0"/>
    <n v="4000000"/>
    <n v="259012"/>
    <x v="540"/>
    <n v="89"/>
    <x v="1"/>
    <n v="-3740988"/>
    <s v="Loss"/>
    <x v="1"/>
    <s v="United States)"/>
  </r>
  <r>
    <x v="2007"/>
    <x v="0"/>
    <x v="1"/>
    <x v="11"/>
    <s v="October 11, 1991 (United States)"/>
    <n v="6.4"/>
    <n v="1100"/>
    <x v="300"/>
    <s v="Richard Harris"/>
    <x v="976"/>
    <x v="0"/>
    <n v="20500000"/>
    <n v="246000"/>
    <x v="5"/>
    <n v="106"/>
    <x v="2"/>
    <n v="-20254000"/>
    <s v="Loss"/>
    <x v="1"/>
    <s v="United States)"/>
  </r>
  <r>
    <x v="2008"/>
    <x v="1"/>
    <x v="6"/>
    <x v="11"/>
    <s v="February 28, 1992 (United States)"/>
    <n v="6.5"/>
    <n v="3800"/>
    <x v="964"/>
    <s v="Simon Moore"/>
    <x v="856"/>
    <x v="1"/>
    <n v="6000000"/>
    <n v="221295"/>
    <x v="741"/>
    <n v="99"/>
    <x v="2"/>
    <n v="-5778705"/>
    <s v="Loss"/>
    <x v="1"/>
    <s v="United States)"/>
  </r>
  <r>
    <x v="2009"/>
    <x v="1"/>
    <x v="2"/>
    <x v="11"/>
    <s v="October 30, 1992 (United States)"/>
    <n v="7.2"/>
    <n v="2800"/>
    <x v="965"/>
    <s v="Maurice Pialat"/>
    <x v="977"/>
    <x v="8"/>
    <n v="20500000"/>
    <n v="193205"/>
    <x v="742"/>
    <n v="158"/>
    <x v="1"/>
    <n v="-20306795"/>
    <s v="Loss"/>
    <x v="1"/>
    <s v="United States)"/>
  </r>
  <r>
    <x v="2010"/>
    <x v="1"/>
    <x v="4"/>
    <x v="11"/>
    <s v="September 20, 1991 (United States)"/>
    <n v="7"/>
    <n v="8600"/>
    <x v="966"/>
    <s v="Sean Penn"/>
    <x v="978"/>
    <x v="0"/>
    <n v="7000000"/>
    <n v="191125"/>
    <x v="4"/>
    <n v="127"/>
    <x v="1"/>
    <n v="-6808875"/>
    <s v="Loss"/>
    <x v="1"/>
    <s v="United States)"/>
  </r>
  <r>
    <x v="2011"/>
    <x v="0"/>
    <x v="1"/>
    <x v="11"/>
    <s v="November 6, 1992 (United States)"/>
    <n v="6.2"/>
    <n v="1700"/>
    <x v="967"/>
    <s v="Max Dann"/>
    <x v="498"/>
    <x v="3"/>
    <n v="20500000"/>
    <n v="179469"/>
    <x v="743"/>
    <n v="85"/>
    <x v="2"/>
    <n v="-20320531"/>
    <s v="Loss"/>
    <x v="1"/>
    <s v="United States)"/>
  </r>
  <r>
    <x v="2012"/>
    <x v="1"/>
    <x v="4"/>
    <x v="11"/>
    <s v="November 22, 1991 (United States)"/>
    <n v="6.3"/>
    <n v="3100"/>
    <x v="968"/>
    <s v="Stephen Poliakoff"/>
    <x v="979"/>
    <x v="1"/>
    <n v="20500000"/>
    <n v="135893"/>
    <x v="349"/>
    <n v="108"/>
    <x v="2"/>
    <n v="-20364107"/>
    <s v="Loss"/>
    <x v="1"/>
    <s v="United States)"/>
  </r>
  <r>
    <x v="2013"/>
    <x v="1"/>
    <x v="15"/>
    <x v="11"/>
    <s v="November 1991 (United States)"/>
    <n v="5.9"/>
    <n v="1500"/>
    <x v="744"/>
    <s v="Mike Figgis"/>
    <x v="980"/>
    <x v="0"/>
    <n v="6900000"/>
    <n v="133645"/>
    <x v="744"/>
    <n v="112"/>
    <x v="2"/>
    <n v="-6766355"/>
    <s v="Loss"/>
    <x v="1"/>
    <s v="United States)"/>
  </r>
  <r>
    <x v="2014"/>
    <x v="1"/>
    <x v="1"/>
    <x v="11"/>
    <s v="March 13, 1992 (United States)"/>
    <n v="5.6"/>
    <n v="4700"/>
    <x v="969"/>
    <s v="Bobcat Goldthwait"/>
    <x v="743"/>
    <x v="0"/>
    <n v="1400000"/>
    <n v="115103"/>
    <x v="745"/>
    <n v="87"/>
    <x v="2"/>
    <n v="-1284897"/>
    <s v="Loss"/>
    <x v="1"/>
    <s v="United States)"/>
  </r>
  <r>
    <x v="2015"/>
    <x v="7"/>
    <x v="2"/>
    <x v="11"/>
    <s v="December 25, 1991 (United States)"/>
    <n v="7.1"/>
    <n v="2000"/>
    <x v="481"/>
    <s v="Andrey Konchalovskiy"/>
    <x v="690"/>
    <x v="9"/>
    <n v="20500000"/>
    <n v="93292"/>
    <x v="746"/>
    <n v="137"/>
    <x v="1"/>
    <n v="-20406708"/>
    <s v="Loss"/>
    <x v="1"/>
    <s v="United States)"/>
  </r>
  <r>
    <x v="2016"/>
    <x v="1"/>
    <x v="1"/>
    <x v="11"/>
    <s v="April 22, 1992 (France)"/>
    <n v="5.8"/>
    <n v="3800"/>
    <x v="970"/>
    <s v="Tom DiCillo"/>
    <x v="981"/>
    <x v="15"/>
    <n v="500000"/>
    <n v="90091"/>
    <x v="747"/>
    <n v="97"/>
    <x v="2"/>
    <n v="-409909"/>
    <s v="Loss"/>
    <x v="1"/>
    <s v="France)"/>
  </r>
  <r>
    <x v="2017"/>
    <x v="1"/>
    <x v="4"/>
    <x v="11"/>
    <s v="September 6, 1991 (United States)"/>
    <n v="6"/>
    <n v="945"/>
    <x v="971"/>
    <s v="Robert Boswell"/>
    <x v="940"/>
    <x v="0"/>
    <n v="20500000"/>
    <n v="30964"/>
    <x v="277"/>
    <n v="113"/>
    <x v="2"/>
    <n v="-20469036"/>
    <s v="Loss"/>
    <x v="1"/>
    <s v="United States)"/>
  </r>
  <r>
    <x v="2018"/>
    <x v="1"/>
    <x v="4"/>
    <x v="11"/>
    <s v="July 2, 1999 (United States)"/>
    <n v="7.6"/>
    <n v="13000"/>
    <x v="603"/>
    <s v="Leos Carax"/>
    <x v="982"/>
    <x v="8"/>
    <n v="28000000"/>
    <n v="29679"/>
    <x v="272"/>
    <n v="125"/>
    <x v="1"/>
    <n v="-27970321"/>
    <s v="Loss"/>
    <x v="1"/>
    <s v="United States)"/>
  </r>
  <r>
    <x v="2019"/>
    <x v="3"/>
    <x v="1"/>
    <x v="11"/>
    <s v="December 25, 1992 (Mexico)"/>
    <n v="6.9"/>
    <n v="3500"/>
    <x v="972"/>
    <s v="Alfonso CuarÃ³n"/>
    <x v="983"/>
    <x v="11"/>
    <n v="20500000"/>
    <n v="9915"/>
    <x v="748"/>
    <n v="94"/>
    <x v="2"/>
    <n v="-20490085"/>
    <s v="Loss"/>
    <x v="1"/>
    <s v="Mexico)"/>
  </r>
  <r>
    <x v="2020"/>
    <x v="1"/>
    <x v="5"/>
    <x v="11"/>
    <s v="March 22, 1991 (United States)"/>
    <n v="5.2"/>
    <n v="2700"/>
    <x v="973"/>
    <s v="Joyce Selznick"/>
    <x v="984"/>
    <x v="0"/>
    <n v="20500000"/>
    <n v="2368"/>
    <x v="543"/>
    <n v="105"/>
    <x v="2"/>
    <n v="-20497632"/>
    <s v="Loss"/>
    <x v="1"/>
    <s v="United States)"/>
  </r>
  <r>
    <x v="2021"/>
    <x v="2"/>
    <x v="10"/>
    <x v="12"/>
    <s v="November 25, 1992 (United States)"/>
    <n v="8"/>
    <n v="382000"/>
    <x v="769"/>
    <s v="Ron Clements"/>
    <x v="985"/>
    <x v="0"/>
    <n v="28000000"/>
    <n v="504050219"/>
    <x v="167"/>
    <n v="90"/>
    <x v="1"/>
    <n v="476050219"/>
    <s v="Profit"/>
    <x v="1"/>
    <s v="United States)"/>
  </r>
  <r>
    <x v="2022"/>
    <x v="1"/>
    <x v="0"/>
    <x v="12"/>
    <s v="November 25, 1992 (United States)"/>
    <n v="6.3"/>
    <n v="124000"/>
    <x v="833"/>
    <s v="Lawrence Kasdan"/>
    <x v="487"/>
    <x v="0"/>
    <n v="25000000"/>
    <n v="411006740"/>
    <x v="749"/>
    <n v="129"/>
    <x v="2"/>
    <n v="386006740"/>
    <s v="Profit"/>
    <x v="1"/>
    <s v="United States)"/>
  </r>
  <r>
    <x v="2023"/>
    <x v="0"/>
    <x v="3"/>
    <x v="12"/>
    <s v="November 20, 1992 (United States)"/>
    <n v="6.8"/>
    <n v="318000"/>
    <x v="612"/>
    <s v="John Hughes"/>
    <x v="852"/>
    <x v="0"/>
    <n v="28000000"/>
    <n v="358994850"/>
    <x v="10"/>
    <n v="120"/>
    <x v="2"/>
    <n v="330994850"/>
    <s v="Profit"/>
    <x v="1"/>
    <s v="United States)"/>
  </r>
  <r>
    <x v="2024"/>
    <x v="1"/>
    <x v="4"/>
    <x v="12"/>
    <s v="March 20, 1992 (United States)"/>
    <n v="7"/>
    <n v="186000"/>
    <x v="448"/>
    <s v="Joe Eszterhas"/>
    <x v="290"/>
    <x v="0"/>
    <n v="49000000"/>
    <n v="352927224"/>
    <x v="457"/>
    <n v="127"/>
    <x v="1"/>
    <n v="303927224"/>
    <s v="Profit"/>
    <x v="1"/>
    <s v="United States)"/>
  </r>
  <r>
    <x v="2025"/>
    <x v="1"/>
    <x v="0"/>
    <x v="12"/>
    <s v="May 15, 1992 (United States)"/>
    <n v="6.7"/>
    <n v="160000"/>
    <x v="194"/>
    <s v="Jeffrey Boam"/>
    <x v="108"/>
    <x v="0"/>
    <n v="35000000"/>
    <n v="321731527"/>
    <x v="7"/>
    <n v="118"/>
    <x v="2"/>
    <n v="286731527"/>
    <s v="Profit"/>
    <x v="1"/>
    <s v="United States)"/>
  </r>
  <r>
    <x v="2026"/>
    <x v="7"/>
    <x v="0"/>
    <x v="12"/>
    <s v="June 19, 1992 (United States)"/>
    <n v="7"/>
    <n v="280000"/>
    <x v="438"/>
    <s v="Bob Kane"/>
    <x v="242"/>
    <x v="0"/>
    <n v="80000000"/>
    <n v="266892996"/>
    <x v="7"/>
    <n v="126"/>
    <x v="1"/>
    <n v="186892996"/>
    <s v="Profit"/>
    <x v="1"/>
    <s v="United States)"/>
  </r>
  <r>
    <x v="2027"/>
    <x v="1"/>
    <x v="4"/>
    <x v="12"/>
    <s v="December 11, 1992 (United States)"/>
    <n v="7.7"/>
    <n v="242000"/>
    <x v="404"/>
    <s v="Aaron Sorkin"/>
    <x v="243"/>
    <x v="0"/>
    <n v="41000000"/>
    <n v="243240178"/>
    <x v="4"/>
    <n v="138"/>
    <x v="1"/>
    <n v="202240178"/>
    <s v="Profit"/>
    <x v="1"/>
    <s v="United States)"/>
  </r>
  <r>
    <x v="2028"/>
    <x v="0"/>
    <x v="1"/>
    <x v="12"/>
    <s v="May 29, 1992 (United States)"/>
    <n v="6.4"/>
    <n v="91000"/>
    <x v="605"/>
    <s v="Paul Rudnick"/>
    <x v="521"/>
    <x v="0"/>
    <n v="31000000"/>
    <n v="231605150"/>
    <x v="229"/>
    <n v="100"/>
    <x v="2"/>
    <n v="200605150"/>
    <s v="Profit"/>
    <x v="1"/>
    <s v="United States)"/>
  </r>
  <r>
    <x v="2029"/>
    <x v="1"/>
    <x v="5"/>
    <x v="12"/>
    <s v="November 13, 1992 (United States)"/>
    <n v="7.4"/>
    <n v="199000"/>
    <x v="182"/>
    <s v="Bram Stoker"/>
    <x v="571"/>
    <x v="1"/>
    <n v="40000000"/>
    <n v="215862692"/>
    <x v="750"/>
    <n v="128"/>
    <x v="1"/>
    <n v="175862692"/>
    <s v="Profit"/>
    <x v="1"/>
    <s v="United States)"/>
  </r>
  <r>
    <x v="2030"/>
    <x v="7"/>
    <x v="1"/>
    <x v="12"/>
    <s v="February 14, 1992 (United States)"/>
    <n v="7"/>
    <n v="148000"/>
    <x v="974"/>
    <s v="Mike Myers"/>
    <x v="986"/>
    <x v="0"/>
    <n v="20000000"/>
    <n v="183097323"/>
    <x v="5"/>
    <n v="94"/>
    <x v="1"/>
    <n v="163097323"/>
    <s v="Profit"/>
    <x v="1"/>
    <s v="United States)"/>
  </r>
  <r>
    <x v="2031"/>
    <x v="1"/>
    <x v="0"/>
    <x v="12"/>
    <s v="June 5, 1992 (United States)"/>
    <n v="6.9"/>
    <n v="106000"/>
    <x v="798"/>
    <s v="Tom Clancy"/>
    <x v="86"/>
    <x v="0"/>
    <n v="45000000"/>
    <n v="178051587"/>
    <x v="751"/>
    <n v="117"/>
    <x v="2"/>
    <n v="133051587"/>
    <s v="Profit"/>
    <x v="1"/>
    <s v="United States)"/>
  </r>
  <r>
    <x v="2032"/>
    <x v="1"/>
    <x v="0"/>
    <x v="12"/>
    <s v="May 22, 1992 (United States)"/>
    <n v="6.5"/>
    <n v="284000"/>
    <x v="975"/>
    <s v="Dan O'Bannon"/>
    <x v="513"/>
    <x v="0"/>
    <n v="50000000"/>
    <n v="159814498"/>
    <x v="10"/>
    <n v="114"/>
    <x v="2"/>
    <n v="109814498"/>
    <s v="Profit"/>
    <x v="1"/>
    <s v="United States)"/>
  </r>
  <r>
    <x v="2033"/>
    <x v="1"/>
    <x v="4"/>
    <x v="12"/>
    <s v="August 7, 1992 (United States)"/>
    <n v="8.1999999999999993"/>
    <n v="385000"/>
    <x v="24"/>
    <s v="David Webb Peoples"/>
    <x v="6"/>
    <x v="0"/>
    <n v="14400000"/>
    <n v="159157447"/>
    <x v="7"/>
    <n v="130"/>
    <x v="1"/>
    <n v="144757447"/>
    <s v="Profit"/>
    <x v="1"/>
    <s v="United States)"/>
  </r>
  <r>
    <x v="2034"/>
    <x v="1"/>
    <x v="0"/>
    <x v="12"/>
    <s v="October 9, 1992 (United States)"/>
    <n v="6.5"/>
    <n v="80000"/>
    <x v="447"/>
    <s v="J.F. Lawton"/>
    <x v="718"/>
    <x v="8"/>
    <n v="35000000"/>
    <n v="156563139"/>
    <x v="7"/>
    <n v="103"/>
    <x v="2"/>
    <n v="121563139"/>
    <s v="Profit"/>
    <x v="1"/>
    <s v="United States)"/>
  </r>
  <r>
    <x v="2035"/>
    <x v="7"/>
    <x v="1"/>
    <x v="12"/>
    <s v="July 31, 1992 (United States)"/>
    <n v="6.6"/>
    <n v="108000"/>
    <x v="352"/>
    <s v="Martin Donovan"/>
    <x v="103"/>
    <x v="0"/>
    <n v="55000000"/>
    <n v="149022650"/>
    <x v="1"/>
    <n v="104"/>
    <x v="2"/>
    <n v="94022650"/>
    <s v="Profit"/>
    <x v="1"/>
    <s v="United States)"/>
  </r>
  <r>
    <x v="2036"/>
    <x v="0"/>
    <x v="1"/>
    <x v="12"/>
    <s v="April 3, 1992 (United States)"/>
    <n v="5.7"/>
    <n v="68000"/>
    <x v="915"/>
    <s v="John Hughes"/>
    <x v="987"/>
    <x v="0"/>
    <n v="20500000"/>
    <n v="147214049"/>
    <x v="1"/>
    <n v="87"/>
    <x v="2"/>
    <n v="126714049"/>
    <s v="Profit"/>
    <x v="1"/>
    <s v="United States)"/>
  </r>
  <r>
    <x v="2037"/>
    <x v="7"/>
    <x v="3"/>
    <x v="12"/>
    <s v="May 22, 1992 (United States)"/>
    <n v="6.6"/>
    <n v="60000"/>
    <x v="205"/>
    <s v="Bob Dolman"/>
    <x v="243"/>
    <x v="0"/>
    <n v="60000000"/>
    <n v="137783840"/>
    <x v="441"/>
    <n v="140"/>
    <x v="2"/>
    <n v="77783840"/>
    <s v="Profit"/>
    <x v="1"/>
    <s v="United States)"/>
  </r>
  <r>
    <x v="2038"/>
    <x v="1"/>
    <x v="4"/>
    <x v="12"/>
    <s v="January 8, 1993 (United States)"/>
    <n v="8"/>
    <n v="274000"/>
    <x v="351"/>
    <s v="Giovanni Arpino"/>
    <x v="40"/>
    <x v="0"/>
    <n v="31000000"/>
    <n v="134095253"/>
    <x v="1"/>
    <n v="156"/>
    <x v="1"/>
    <n v="103095253"/>
    <s v="Profit"/>
    <x v="1"/>
    <s v="United States)"/>
  </r>
  <r>
    <x v="2039"/>
    <x v="0"/>
    <x v="1"/>
    <x v="12"/>
    <s v="July 1, 1992 (United States)"/>
    <n v="7.3"/>
    <n v="97000"/>
    <x v="527"/>
    <s v="Kim Wilson"/>
    <x v="323"/>
    <x v="0"/>
    <n v="40000000"/>
    <n v="132440069"/>
    <x v="4"/>
    <n v="128"/>
    <x v="1"/>
    <n v="92440069"/>
    <s v="Profit"/>
    <x v="1"/>
    <s v="United States)"/>
  </r>
  <r>
    <x v="2040"/>
    <x v="1"/>
    <x v="1"/>
    <x v="12"/>
    <s v="July 1, 1992 (United States)"/>
    <n v="5.5"/>
    <n v="27000"/>
    <x v="849"/>
    <s v="Barry W. Blaustein"/>
    <x v="239"/>
    <x v="0"/>
    <n v="42000000"/>
    <n v="131052444"/>
    <x v="5"/>
    <n v="117"/>
    <x v="2"/>
    <n v="89052444"/>
    <s v="Profit"/>
    <x v="1"/>
    <s v="United States)"/>
  </r>
  <r>
    <x v="376"/>
    <x v="0"/>
    <x v="4"/>
    <x v="12"/>
    <s v="December 16, 1992 (United States)"/>
    <n v="6.3"/>
    <n v="45000"/>
    <x v="120"/>
    <s v="J.J. Abrams"/>
    <x v="108"/>
    <x v="0"/>
    <n v="20500000"/>
    <n v="127956187"/>
    <x v="7"/>
    <n v="102"/>
    <x v="2"/>
    <n v="107456187"/>
    <s v="Profit"/>
    <x v="1"/>
    <s v="United States)"/>
  </r>
  <r>
    <x v="2041"/>
    <x v="7"/>
    <x v="1"/>
    <x v="12"/>
    <s v="September 11, 1992 (United States)"/>
    <n v="7.1"/>
    <n v="54000"/>
    <x v="668"/>
    <s v="Phil Alden Robinson"/>
    <x v="18"/>
    <x v="0"/>
    <n v="23000000"/>
    <n v="105232691"/>
    <x v="752"/>
    <n v="126"/>
    <x v="1"/>
    <n v="82232691"/>
    <s v="Profit"/>
    <x v="1"/>
    <s v="United States)"/>
  </r>
  <r>
    <x v="2042"/>
    <x v="0"/>
    <x v="1"/>
    <x v="12"/>
    <s v="June 12, 1992 (United States)"/>
    <n v="6.1"/>
    <n v="23000"/>
    <x v="365"/>
    <s v="Mark Stein"/>
    <x v="136"/>
    <x v="0"/>
    <n v="26000000"/>
    <n v="94900635"/>
    <x v="540"/>
    <n v="102"/>
    <x v="2"/>
    <n v="68900635"/>
    <s v="Profit"/>
    <x v="1"/>
    <s v="United States)"/>
  </r>
  <r>
    <x v="2043"/>
    <x v="1"/>
    <x v="1"/>
    <x v="12"/>
    <s v="March 27, 1992 (United States)"/>
    <n v="6.8"/>
    <n v="78000"/>
    <x v="690"/>
    <s v="Ron Shelton"/>
    <x v="924"/>
    <x v="0"/>
    <n v="20500000"/>
    <n v="90753806"/>
    <x v="10"/>
    <n v="115"/>
    <x v="2"/>
    <n v="70253806"/>
    <s v="Profit"/>
    <x v="1"/>
    <s v="United States)"/>
  </r>
  <r>
    <x v="2044"/>
    <x v="1"/>
    <x v="4"/>
    <x v="12"/>
    <s v="January 10, 1992 (United States)"/>
    <n v="6.6"/>
    <n v="40000"/>
    <x v="340"/>
    <s v="Amanda Silver"/>
    <x v="835"/>
    <x v="0"/>
    <n v="11700000"/>
    <n v="88036683"/>
    <x v="633"/>
    <n v="110"/>
    <x v="2"/>
    <n v="76336683"/>
    <s v="Profit"/>
    <x v="1"/>
    <s v="United States)"/>
  </r>
  <r>
    <x v="2045"/>
    <x v="1"/>
    <x v="0"/>
    <x v="12"/>
    <s v="September 25, 1992 (United States)"/>
    <n v="7.7"/>
    <n v="156000"/>
    <x v="152"/>
    <s v="James Fenimore Cooper"/>
    <x v="733"/>
    <x v="0"/>
    <n v="40000000"/>
    <n v="75505856"/>
    <x v="498"/>
    <n v="112"/>
    <x v="1"/>
    <n v="35505856"/>
    <s v="Profit"/>
    <x v="1"/>
    <s v="United States)"/>
  </r>
  <r>
    <x v="2046"/>
    <x v="7"/>
    <x v="0"/>
    <x v="12"/>
    <s v="February 21, 1992 (United States)"/>
    <n v="4.3"/>
    <n v="39000"/>
    <x v="167"/>
    <s v="Blake Snyder"/>
    <x v="121"/>
    <x v="0"/>
    <n v="45000000"/>
    <n v="70611210"/>
    <x v="753"/>
    <n v="87"/>
    <x v="2"/>
    <n v="25611210"/>
    <s v="Profit"/>
    <x v="1"/>
    <s v="United States)"/>
  </r>
  <r>
    <x v="2047"/>
    <x v="1"/>
    <x v="1"/>
    <x v="12"/>
    <s v="March 13, 1992 (United States)"/>
    <n v="7.6"/>
    <n v="112000"/>
    <x v="468"/>
    <s v="Dale Launer"/>
    <x v="937"/>
    <x v="0"/>
    <n v="11000000"/>
    <n v="64088552"/>
    <x v="10"/>
    <n v="120"/>
    <x v="1"/>
    <n v="53088552"/>
    <s v="Profit"/>
    <x v="1"/>
    <s v="United States)"/>
  </r>
  <r>
    <x v="2048"/>
    <x v="1"/>
    <x v="6"/>
    <x v="12"/>
    <s v="February 19, 1993 (United States)"/>
    <n v="7.3"/>
    <n v="52000"/>
    <x v="407"/>
    <s v="Neil Jordan"/>
    <x v="988"/>
    <x v="1"/>
    <n v="20500000"/>
    <n v="62548947"/>
    <x v="528"/>
    <n v="112"/>
    <x v="1"/>
    <n v="42048947"/>
    <s v="Profit"/>
    <x v="1"/>
    <s v="United States)"/>
  </r>
  <r>
    <x v="2049"/>
    <x v="0"/>
    <x v="3"/>
    <x v="12"/>
    <s v="July 17, 1992 (United States)"/>
    <n v="4.9000000000000004"/>
    <n v="42000"/>
    <x v="10"/>
    <s v="Stuart Gordon"/>
    <x v="517"/>
    <x v="0"/>
    <n v="40000000"/>
    <n v="58662452"/>
    <x v="754"/>
    <n v="89"/>
    <x v="2"/>
    <n v="18662452"/>
    <s v="Profit"/>
    <x v="1"/>
    <s v="United States)"/>
  </r>
  <r>
    <x v="2050"/>
    <x v="1"/>
    <x v="6"/>
    <x v="12"/>
    <s v="June 26, 1992 (United States)"/>
    <n v="6.3"/>
    <n v="15000"/>
    <x v="345"/>
    <s v="George Putnam"/>
    <x v="107"/>
    <x v="24"/>
    <n v="20500000"/>
    <n v="57138719"/>
    <x v="690"/>
    <n v="111"/>
    <x v="2"/>
    <n v="36638719"/>
    <s v="Profit"/>
    <x v="1"/>
    <s v="United States)"/>
  </r>
  <r>
    <x v="2051"/>
    <x v="0"/>
    <x v="1"/>
    <x v="12"/>
    <s v="October 2, 1992 (United States)"/>
    <n v="6.6"/>
    <n v="62000"/>
    <x v="541"/>
    <s v="Steven Brill"/>
    <x v="407"/>
    <x v="0"/>
    <n v="10000000"/>
    <n v="50752337"/>
    <x v="755"/>
    <n v="104"/>
    <x v="2"/>
    <n v="40752337"/>
    <s v="Profit"/>
    <x v="1"/>
    <s v="United States)"/>
  </r>
  <r>
    <x v="2052"/>
    <x v="7"/>
    <x v="2"/>
    <x v="12"/>
    <s v="November 18, 1992 (United States)"/>
    <n v="7.7"/>
    <n v="89000"/>
    <x v="551"/>
    <s v="Alex Haley"/>
    <x v="645"/>
    <x v="24"/>
    <n v="33000000"/>
    <n v="48169910"/>
    <x v="756"/>
    <n v="202"/>
    <x v="1"/>
    <n v="15169910"/>
    <s v="Profit"/>
    <x v="1"/>
    <s v="United States)"/>
  </r>
  <r>
    <x v="2053"/>
    <x v="1"/>
    <x v="4"/>
    <x v="12"/>
    <s v="August 14, 1992 (United States)"/>
    <n v="6.4"/>
    <n v="34000"/>
    <x v="649"/>
    <s v="John Lutz"/>
    <x v="989"/>
    <x v="0"/>
    <n v="16000000"/>
    <n v="48017402"/>
    <x v="4"/>
    <n v="107"/>
    <x v="2"/>
    <n v="32017402"/>
    <s v="Profit"/>
    <x v="1"/>
    <s v="United States)"/>
  </r>
  <r>
    <x v="2054"/>
    <x v="1"/>
    <x v="1"/>
    <x v="12"/>
    <s v="December 4, 1992 (United States)"/>
    <n v="5.9"/>
    <n v="15000"/>
    <x v="468"/>
    <s v="Marty Kaplan"/>
    <x v="239"/>
    <x v="0"/>
    <n v="50000000"/>
    <n v="46666502"/>
    <x v="633"/>
    <n v="112"/>
    <x v="2"/>
    <n v="-3333498"/>
    <s v="Loss"/>
    <x v="1"/>
    <s v="United States)"/>
  </r>
  <r>
    <x v="2055"/>
    <x v="7"/>
    <x v="3"/>
    <x v="12"/>
    <s v="February 7, 1992 (United States)"/>
    <n v="6"/>
    <n v="22000"/>
    <x v="496"/>
    <s v="Tom Schulman"/>
    <x v="94"/>
    <x v="0"/>
    <n v="40000000"/>
    <n v="45500797"/>
    <x v="633"/>
    <n v="106"/>
    <x v="2"/>
    <n v="5500797"/>
    <s v="Profit"/>
    <x v="1"/>
    <s v="United States)"/>
  </r>
  <r>
    <x v="2056"/>
    <x v="1"/>
    <x v="0"/>
    <x v="12"/>
    <s v="November 6, 1992 (United States)"/>
    <n v="5.9"/>
    <n v="46000"/>
    <x v="933"/>
    <s v="Stewart Raffill"/>
    <x v="924"/>
    <x v="0"/>
    <n v="15000000"/>
    <n v="44065653"/>
    <x v="7"/>
    <n v="84"/>
    <x v="2"/>
    <n v="29065653"/>
    <s v="Profit"/>
    <x v="1"/>
    <s v="United States)"/>
  </r>
  <r>
    <x v="2057"/>
    <x v="1"/>
    <x v="4"/>
    <x v="12"/>
    <s v="January 31, 1992 (United States)"/>
    <n v="6.4"/>
    <n v="9400"/>
    <x v="547"/>
    <s v="Susan Isaacs"/>
    <x v="290"/>
    <x v="0"/>
    <n v="20500000"/>
    <n v="43838238"/>
    <x v="10"/>
    <n v="132"/>
    <x v="2"/>
    <n v="23338238"/>
    <s v="Profit"/>
    <x v="1"/>
    <s v="United States)"/>
  </r>
  <r>
    <x v="2058"/>
    <x v="0"/>
    <x v="4"/>
    <x v="12"/>
    <s v="October 30, 1992 (United States)"/>
    <n v="7.2"/>
    <n v="55000"/>
    <x v="11"/>
    <s v="Norman Maclean"/>
    <x v="563"/>
    <x v="0"/>
    <n v="12000000"/>
    <n v="43440294"/>
    <x v="606"/>
    <n v="123"/>
    <x v="1"/>
    <n v="31440294"/>
    <s v="Profit"/>
    <x v="1"/>
    <s v="United States)"/>
  </r>
  <r>
    <x v="2059"/>
    <x v="0"/>
    <x v="1"/>
    <x v="12"/>
    <s v="May 22, 1992 (United States)"/>
    <n v="5.8"/>
    <n v="38000"/>
    <x v="976"/>
    <s v="George Zaloom"/>
    <x v="406"/>
    <x v="0"/>
    <n v="7000000"/>
    <n v="40693477"/>
    <x v="757"/>
    <n v="88"/>
    <x v="2"/>
    <n v="33693477"/>
    <s v="Profit"/>
    <x v="1"/>
    <s v="United States)"/>
  </r>
  <r>
    <x v="2060"/>
    <x v="1"/>
    <x v="0"/>
    <x v="12"/>
    <s v="July 24, 1992 (United States)"/>
    <n v="5.5"/>
    <n v="7200"/>
    <x v="686"/>
    <s v="Damon Wayans"/>
    <x v="990"/>
    <x v="0"/>
    <n v="10000000"/>
    <n v="40227006"/>
    <x v="4"/>
    <n v="89"/>
    <x v="2"/>
    <n v="30227006"/>
    <s v="Profit"/>
    <x v="1"/>
    <s v="United States)"/>
  </r>
  <r>
    <x v="2061"/>
    <x v="1"/>
    <x v="6"/>
    <x v="12"/>
    <s v="August 7, 1992 (United States)"/>
    <n v="6.1"/>
    <n v="15000"/>
    <x v="21"/>
    <s v="Brian De Palma"/>
    <x v="566"/>
    <x v="0"/>
    <n v="12000000"/>
    <n v="37170057"/>
    <x v="665"/>
    <n v="92"/>
    <x v="2"/>
    <n v="25170057"/>
    <s v="Profit"/>
    <x v="1"/>
    <s v="United States)"/>
  </r>
  <r>
    <x v="2062"/>
    <x v="1"/>
    <x v="0"/>
    <x v="12"/>
    <s v="July 10, 1992 (United States)"/>
    <n v="6"/>
    <n v="85000"/>
    <x v="977"/>
    <s v="Richard Rothstein"/>
    <x v="730"/>
    <x v="0"/>
    <n v="23000000"/>
    <n v="36299898"/>
    <x v="758"/>
    <n v="102"/>
    <x v="2"/>
    <n v="13299898"/>
    <s v="Profit"/>
    <x v="1"/>
    <s v="United States)"/>
  </r>
  <r>
    <x v="2063"/>
    <x v="7"/>
    <x v="1"/>
    <x v="12"/>
    <s v="August 28, 1992 (United States)"/>
    <n v="5.8"/>
    <n v="17000"/>
    <x v="852"/>
    <s v="Andrew Bergman"/>
    <x v="134"/>
    <x v="0"/>
    <n v="25000000"/>
    <n v="35208854"/>
    <x v="561"/>
    <n v="96"/>
    <x v="2"/>
    <n v="10208854"/>
    <s v="Profit"/>
    <x v="1"/>
    <s v="United States)"/>
  </r>
  <r>
    <x v="2064"/>
    <x v="2"/>
    <x v="10"/>
    <x v="12"/>
    <s v="April 10, 1992 (United States)"/>
    <n v="6.5"/>
    <n v="28000"/>
    <x v="978"/>
    <s v="Jim Cox"/>
    <x v="991"/>
    <x v="3"/>
    <n v="24000000"/>
    <n v="32710894"/>
    <x v="759"/>
    <n v="76"/>
    <x v="2"/>
    <n v="8710894"/>
    <s v="Profit"/>
    <x v="1"/>
    <s v="United States)"/>
  </r>
  <r>
    <x v="2065"/>
    <x v="2"/>
    <x v="1"/>
    <x v="12"/>
    <s v="December 11, 1992 (United States)"/>
    <n v="7.7"/>
    <n v="51000"/>
    <x v="979"/>
    <s v="Charles Dickens"/>
    <x v="20"/>
    <x v="0"/>
    <n v="12000000"/>
    <n v="32574382"/>
    <x v="167"/>
    <n v="85"/>
    <x v="1"/>
    <n v="20574382"/>
    <s v="Profit"/>
    <x v="1"/>
    <s v="United States)"/>
  </r>
  <r>
    <x v="2066"/>
    <x v="1"/>
    <x v="5"/>
    <x v="12"/>
    <s v="March 6, 1992 (United States)"/>
    <n v="5.4"/>
    <n v="34000"/>
    <x v="980"/>
    <s v="Stephen King"/>
    <x v="938"/>
    <x v="1"/>
    <n v="10000000"/>
    <n v="32100816"/>
    <x v="572"/>
    <n v="108"/>
    <x v="2"/>
    <n v="22100816"/>
    <s v="Profit"/>
    <x v="1"/>
    <s v="United States)"/>
  </r>
  <r>
    <x v="2067"/>
    <x v="1"/>
    <x v="7"/>
    <x v="12"/>
    <s v="April 10, 1992 (United States)"/>
    <n v="5.3"/>
    <n v="21000"/>
    <x v="730"/>
    <s v="Stephen King"/>
    <x v="953"/>
    <x v="0"/>
    <n v="15000000"/>
    <n v="30524763"/>
    <x v="4"/>
    <n v="91"/>
    <x v="2"/>
    <n v="15524763"/>
    <s v="Profit"/>
    <x v="1"/>
    <s v="United States)"/>
  </r>
  <r>
    <x v="2068"/>
    <x v="1"/>
    <x v="2"/>
    <x v="12"/>
    <s v="December 25, 1992 (United States)"/>
    <n v="6.6"/>
    <n v="22000"/>
    <x v="607"/>
    <s v="David Mamet"/>
    <x v="13"/>
    <x v="0"/>
    <n v="35000000"/>
    <n v="29302121"/>
    <x v="10"/>
    <n v="140"/>
    <x v="2"/>
    <n v="-5697879"/>
    <s v="Loss"/>
    <x v="1"/>
    <s v="United States)"/>
  </r>
  <r>
    <x v="2069"/>
    <x v="0"/>
    <x v="0"/>
    <x v="12"/>
    <s v="August 7, 1992 (United States)"/>
    <n v="5.3"/>
    <n v="21000"/>
    <x v="981"/>
    <s v="Kenny Kim"/>
    <x v="992"/>
    <x v="0"/>
    <n v="6500000"/>
    <n v="29000301"/>
    <x v="229"/>
    <n v="84"/>
    <x v="2"/>
    <n v="22500301"/>
    <s v="Profit"/>
    <x v="1"/>
    <s v="United States)"/>
  </r>
  <r>
    <x v="2070"/>
    <x v="1"/>
    <x v="4"/>
    <x v="12"/>
    <s v="February 7, 1992 (United States)"/>
    <n v="5.9"/>
    <n v="14000"/>
    <x v="646"/>
    <s v="Robert Berger"/>
    <x v="25"/>
    <x v="0"/>
    <n v="32000000"/>
    <n v="28590665"/>
    <x v="7"/>
    <n v="124"/>
    <x v="2"/>
    <n v="-3409335"/>
    <s v="Loss"/>
    <x v="1"/>
    <s v="United States)"/>
  </r>
  <r>
    <x v="2071"/>
    <x v="0"/>
    <x v="4"/>
    <x v="12"/>
    <s v="February 26, 1993 (United States)"/>
    <n v="7.4"/>
    <n v="30000"/>
    <x v="186"/>
    <s v="E.M. Forster"/>
    <x v="498"/>
    <x v="1"/>
    <n v="20500000"/>
    <n v="26341736"/>
    <x v="113"/>
    <n v="142"/>
    <x v="1"/>
    <n v="5841736"/>
    <s v="Profit"/>
    <x v="1"/>
    <s v="United States)"/>
  </r>
  <r>
    <x v="2072"/>
    <x v="1"/>
    <x v="5"/>
    <x v="12"/>
    <s v="October 16, 1992 (United States)"/>
    <n v="6.6"/>
    <n v="74000"/>
    <x v="763"/>
    <s v="Clive Barker"/>
    <x v="993"/>
    <x v="0"/>
    <n v="6000000"/>
    <n v="25795897"/>
    <x v="760"/>
    <n v="99"/>
    <x v="2"/>
    <n v="19795897"/>
    <s v="Profit"/>
    <x v="1"/>
    <s v="United States)"/>
  </r>
  <r>
    <x v="2073"/>
    <x v="0"/>
    <x v="1"/>
    <x v="12"/>
    <s v="March 27, 1992 (United States)"/>
    <n v="6.9"/>
    <n v="19000"/>
    <x v="562"/>
    <s v="Tony Gilroy"/>
    <x v="994"/>
    <x v="0"/>
    <n v="20500000"/>
    <n v="25105517"/>
    <x v="17"/>
    <n v="101"/>
    <x v="2"/>
    <n v="4605517"/>
    <s v="Profit"/>
    <x v="1"/>
    <s v="United States)"/>
  </r>
  <r>
    <x v="2074"/>
    <x v="7"/>
    <x v="1"/>
    <x v="12"/>
    <s v="December 18, 1992 (United States)"/>
    <n v="6.1"/>
    <n v="13000"/>
    <x v="394"/>
    <s v="Janus Cercone"/>
    <x v="136"/>
    <x v="0"/>
    <n v="20500000"/>
    <n v="23369283"/>
    <x v="5"/>
    <n v="108"/>
    <x v="2"/>
    <n v="2869283"/>
    <s v="Profit"/>
    <x v="1"/>
    <s v="United States)"/>
  </r>
  <r>
    <x v="2075"/>
    <x v="7"/>
    <x v="3"/>
    <x v="12"/>
    <s v="December 18, 1992 (United States)"/>
    <n v="5.0999999999999996"/>
    <n v="31000"/>
    <x v="222"/>
    <s v="Valerie Curtin"/>
    <x v="12"/>
    <x v="0"/>
    <n v="43000000"/>
    <n v="23278931"/>
    <x v="728"/>
    <n v="118"/>
    <x v="2"/>
    <n v="-19721069"/>
    <s v="Loss"/>
    <x v="1"/>
    <s v="United States)"/>
  </r>
  <r>
    <x v="2076"/>
    <x v="7"/>
    <x v="1"/>
    <x v="12"/>
    <s v="July 10, 1992 (United States)"/>
    <n v="5.6"/>
    <n v="7700"/>
    <x v="806"/>
    <s v="Craig Lucas"/>
    <x v="995"/>
    <x v="0"/>
    <n v="20500000"/>
    <n v="22697691"/>
    <x v="761"/>
    <n v="105"/>
    <x v="2"/>
    <n v="2197691"/>
    <s v="Profit"/>
    <x v="1"/>
    <s v="United States)"/>
  </r>
  <r>
    <x v="2077"/>
    <x v="1"/>
    <x v="6"/>
    <x v="12"/>
    <s v="April 3, 1992 (United States)"/>
    <n v="6.8"/>
    <n v="15000"/>
    <x v="8"/>
    <s v="John Fusco"/>
    <x v="339"/>
    <x v="0"/>
    <n v="15000000"/>
    <n v="22660758"/>
    <x v="231"/>
    <n v="119"/>
    <x v="2"/>
    <n v="7660758"/>
    <s v="Profit"/>
    <x v="1"/>
    <s v="United States)"/>
  </r>
  <r>
    <x v="2078"/>
    <x v="7"/>
    <x v="3"/>
    <x v="12"/>
    <s v="September 18, 1992 (United States)"/>
    <n v="5.8"/>
    <n v="21000"/>
    <x v="386"/>
    <s v="John Dwyer"/>
    <x v="107"/>
    <x v="0"/>
    <n v="24000000"/>
    <n v="22518097"/>
    <x v="229"/>
    <n v="100"/>
    <x v="2"/>
    <n v="-1481903"/>
    <s v="Loss"/>
    <x v="1"/>
    <s v="United States)"/>
  </r>
  <r>
    <x v="2079"/>
    <x v="1"/>
    <x v="4"/>
    <x v="12"/>
    <s v="May 28, 1993 (United States)"/>
    <n v="7.1"/>
    <n v="17000"/>
    <x v="982"/>
    <s v="Laura Esquivel"/>
    <x v="996"/>
    <x v="11"/>
    <n v="2000000"/>
    <n v="21744201"/>
    <x v="762"/>
    <n v="105"/>
    <x v="1"/>
    <n v="19744201"/>
    <s v="Profit"/>
    <x v="1"/>
    <s v="United States)"/>
  </r>
  <r>
    <x v="2080"/>
    <x v="1"/>
    <x v="1"/>
    <x v="12"/>
    <s v="May 8, 1992 (United States)"/>
    <n v="7.5"/>
    <n v="56000"/>
    <x v="12"/>
    <s v="Michael Tolkin"/>
    <x v="828"/>
    <x v="0"/>
    <n v="8000000"/>
    <n v="21706101"/>
    <x v="544"/>
    <n v="124"/>
    <x v="1"/>
    <n v="13706101"/>
    <s v="Profit"/>
    <x v="1"/>
    <s v="United States)"/>
  </r>
  <r>
    <x v="2081"/>
    <x v="1"/>
    <x v="6"/>
    <x v="12"/>
    <s v="October 16, 1992 (United States)"/>
    <n v="5.7"/>
    <n v="7000"/>
    <x v="153"/>
    <s v="Matthew Chapman"/>
    <x v="312"/>
    <x v="0"/>
    <n v="18000000"/>
    <n v="21591728"/>
    <x v="633"/>
    <n v="99"/>
    <x v="2"/>
    <n v="3591728"/>
    <s v="Profit"/>
    <x v="1"/>
    <s v="United States)"/>
  </r>
  <r>
    <x v="2082"/>
    <x v="0"/>
    <x v="1"/>
    <x v="12"/>
    <s v="April 3, 1992 (United States)"/>
    <n v="5.8"/>
    <n v="3500"/>
    <x v="983"/>
    <s v="Craig Bolotin"/>
    <x v="997"/>
    <x v="0"/>
    <n v="20500000"/>
    <n v="21202099"/>
    <x v="633"/>
    <n v="91"/>
    <x v="2"/>
    <n v="702099"/>
    <s v="Profit"/>
    <x v="1"/>
    <s v="United States)"/>
  </r>
  <r>
    <x v="2083"/>
    <x v="7"/>
    <x v="0"/>
    <x v="12"/>
    <s v="January 10, 1992 (United States)"/>
    <n v="5.9"/>
    <n v="10000"/>
    <x v="984"/>
    <s v="Bruce A. Evans"/>
    <x v="826"/>
    <x v="0"/>
    <n v="10000000"/>
    <n v="21142815"/>
    <x v="763"/>
    <n v="102"/>
    <x v="2"/>
    <n v="11142815"/>
    <s v="Profit"/>
    <x v="1"/>
    <s v="United States)"/>
  </r>
  <r>
    <x v="2084"/>
    <x v="7"/>
    <x v="1"/>
    <x v="12"/>
    <s v="October 2, 1992 (United States)"/>
    <n v="6"/>
    <n v="10000"/>
    <x v="261"/>
    <s v="Theo Pelletier"/>
    <x v="249"/>
    <x v="0"/>
    <n v="40000000"/>
    <n v="20883046"/>
    <x v="764"/>
    <n v="108"/>
    <x v="2"/>
    <n v="-19116954"/>
    <s v="Loss"/>
    <x v="1"/>
    <s v="United States)"/>
  </r>
  <r>
    <x v="2085"/>
    <x v="1"/>
    <x v="1"/>
    <x v="12"/>
    <s v="February 4, 1994 (United States)"/>
    <n v="6.4"/>
    <n v="13000"/>
    <x v="623"/>
    <s v="Cuca Canals"/>
    <x v="998"/>
    <x v="16"/>
    <n v="20500000"/>
    <n v="20205757"/>
    <x v="765"/>
    <n v="95"/>
    <x v="2"/>
    <n v="-294243"/>
    <s v="Loss"/>
    <x v="1"/>
    <s v="United States)"/>
  </r>
  <r>
    <x v="2086"/>
    <x v="1"/>
    <x v="0"/>
    <x v="12"/>
    <s v="August 4, 1995 (United States)"/>
    <n v="6"/>
    <n v="2200"/>
    <x v="985"/>
    <s v="Jing Wong"/>
    <x v="999"/>
    <x v="13"/>
    <n v="20500000"/>
    <n v="20205757"/>
    <x v="766"/>
    <n v="89"/>
    <x v="2"/>
    <n v="-294243"/>
    <s v="Loss"/>
    <x v="1"/>
    <s v="United States)"/>
  </r>
  <r>
    <x v="2087"/>
    <x v="1"/>
    <x v="6"/>
    <x v="12"/>
    <s v="September 25, 1992 (United Kingdom)"/>
    <n v="6.7"/>
    <n v="1600"/>
    <x v="986"/>
    <s v="Tom Kalin"/>
    <x v="1000"/>
    <x v="0"/>
    <n v="250000"/>
    <n v="20205757"/>
    <x v="369"/>
    <n v="93"/>
    <x v="2"/>
    <n v="19955757"/>
    <s v="Profit"/>
    <x v="1"/>
    <s v="United Kingdom)"/>
  </r>
  <r>
    <x v="2088"/>
    <x v="8"/>
    <x v="4"/>
    <x v="12"/>
    <s v="May 7, 1993 (United States)"/>
    <n v="7.5"/>
    <n v="4300"/>
    <x v="987"/>
    <s v="Don Bloch"/>
    <x v="1001"/>
    <x v="14"/>
    <n v="20500000"/>
    <n v="20205757"/>
    <x v="767"/>
    <n v="92"/>
    <x v="1"/>
    <n v="-294243"/>
    <s v="Loss"/>
    <x v="1"/>
    <s v="United States)"/>
  </r>
  <r>
    <x v="2089"/>
    <x v="8"/>
    <x v="4"/>
    <x v="12"/>
    <s v="October 21, 1993 (Australia)"/>
    <n v="5.0999999999999996"/>
    <n v="950"/>
    <x v="988"/>
    <s v="Nicole Conn"/>
    <x v="1002"/>
    <x v="0"/>
    <n v="130000"/>
    <n v="20205757"/>
    <x v="768"/>
    <n v="107"/>
    <x v="2"/>
    <n v="20075757"/>
    <s v="Profit"/>
    <x v="1"/>
    <s v="Australia)"/>
  </r>
  <r>
    <x v="2090"/>
    <x v="1"/>
    <x v="6"/>
    <x v="12"/>
    <s v="August 20, 1993 (United Kingdom)"/>
    <n v="6.8"/>
    <n v="950"/>
    <x v="989"/>
    <s v="Nick Gomez"/>
    <x v="1003"/>
    <x v="0"/>
    <n v="38000"/>
    <n v="20205757"/>
    <x v="705"/>
    <n v="100"/>
    <x v="2"/>
    <n v="20167757"/>
    <s v="Profit"/>
    <x v="1"/>
    <s v="United Kingdom)"/>
  </r>
  <r>
    <x v="2091"/>
    <x v="1"/>
    <x v="0"/>
    <x v="12"/>
    <s v="August 15, 1997 (United States)"/>
    <n v="6.4"/>
    <n v="4200"/>
    <x v="990"/>
    <s v="Shin'ya Tsukamoto"/>
    <x v="1004"/>
    <x v="24"/>
    <n v="20500000"/>
    <n v="20205757"/>
    <x v="769"/>
    <n v="83"/>
    <x v="2"/>
    <n v="-294243"/>
    <s v="Loss"/>
    <x v="1"/>
    <s v="United States)"/>
  </r>
  <r>
    <x v="2092"/>
    <x v="7"/>
    <x v="0"/>
    <x v="12"/>
    <s v="December 3, 1993 (United States)"/>
    <n v="5.2"/>
    <n v="683"/>
    <x v="991"/>
    <s v="Mike Snyder"/>
    <x v="452"/>
    <x v="0"/>
    <n v="20500000"/>
    <n v="20205757"/>
    <x v="339"/>
    <n v="99"/>
    <x v="2"/>
    <n v="-294243"/>
    <s v="Loss"/>
    <x v="1"/>
    <s v="United States)"/>
  </r>
  <r>
    <x v="2093"/>
    <x v="1"/>
    <x v="0"/>
    <x v="12"/>
    <s v="February 11, 1993 (Hong Kong)"/>
    <n v="6.8"/>
    <n v="6600"/>
    <x v="992"/>
    <s v="Tin-suen Chan"/>
    <x v="1005"/>
    <x v="13"/>
    <n v="20500000"/>
    <n v="20205757"/>
    <x v="58"/>
    <n v="109"/>
    <x v="2"/>
    <n v="-294243"/>
    <s v="Loss"/>
    <x v="1"/>
    <s v="Hong Kong)"/>
  </r>
  <r>
    <x v="2094"/>
    <x v="1"/>
    <x v="0"/>
    <x v="12"/>
    <s v="January 17, 1992 (United States)"/>
    <n v="7.1"/>
    <n v="25000"/>
    <x v="993"/>
    <s v="Ernest R. Dickerson"/>
    <x v="1006"/>
    <x v="0"/>
    <n v="5000000"/>
    <n v="20146880"/>
    <x v="705"/>
    <n v="95"/>
    <x v="1"/>
    <n v="15146880"/>
    <s v="Profit"/>
    <x v="1"/>
    <s v="United States)"/>
  </r>
  <r>
    <x v="2095"/>
    <x v="0"/>
    <x v="2"/>
    <x v="12"/>
    <s v="April 17, 1992 (United States)"/>
    <n v="5.9"/>
    <n v="9300"/>
    <x v="227"/>
    <s v="John Fusco"/>
    <x v="923"/>
    <x v="0"/>
    <n v="20500000"/>
    <n v="19930973"/>
    <x v="1"/>
    <n v="115"/>
    <x v="2"/>
    <n v="-569027"/>
    <s v="Loss"/>
    <x v="1"/>
    <s v="United States)"/>
  </r>
  <r>
    <x v="2096"/>
    <x v="7"/>
    <x v="1"/>
    <x v="12"/>
    <s v="October 2, 1992 (United States)"/>
    <n v="6.5"/>
    <n v="22000"/>
    <x v="425"/>
    <s v="Laura Ziskin"/>
    <x v="163"/>
    <x v="0"/>
    <n v="42000000"/>
    <n v="19507345"/>
    <x v="4"/>
    <n v="119"/>
    <x v="2"/>
    <n v="-22492655"/>
    <s v="Loss"/>
    <x v="1"/>
    <s v="United States)"/>
  </r>
  <r>
    <x v="2097"/>
    <x v="7"/>
    <x v="1"/>
    <x v="12"/>
    <s v="September 18, 1992 (United States)"/>
    <n v="6.7"/>
    <n v="28000"/>
    <x v="778"/>
    <s v="Cameron Crowe"/>
    <x v="989"/>
    <x v="0"/>
    <n v="20500000"/>
    <n v="18471850"/>
    <x v="7"/>
    <n v="99"/>
    <x v="2"/>
    <n v="-2028150"/>
    <s v="Loss"/>
    <x v="1"/>
    <s v="United States)"/>
  </r>
  <r>
    <x v="2098"/>
    <x v="0"/>
    <x v="0"/>
    <x v="12"/>
    <s v="April 30, 1993 (United States)"/>
    <n v="5.0999999999999996"/>
    <n v="8000"/>
    <x v="725"/>
    <s v="Lou Illar"/>
    <x v="41"/>
    <x v="0"/>
    <n v="20500000"/>
    <n v="17180393"/>
    <x v="770"/>
    <n v="101"/>
    <x v="2"/>
    <n v="-3319607"/>
    <s v="Loss"/>
    <x v="1"/>
    <s v="United States)"/>
  </r>
  <r>
    <x v="2099"/>
    <x v="1"/>
    <x v="0"/>
    <x v="12"/>
    <s v="January 17, 1992 (United States)"/>
    <n v="5.4"/>
    <n v="15000"/>
    <x v="497"/>
    <s v="Robert Sheckley"/>
    <x v="407"/>
    <x v="0"/>
    <n v="30000000"/>
    <n v="17129026"/>
    <x v="498"/>
    <n v="110"/>
    <x v="2"/>
    <n v="-12870974"/>
    <s v="Loss"/>
    <x v="1"/>
    <s v="United States)"/>
  </r>
  <r>
    <x v="2100"/>
    <x v="1"/>
    <x v="7"/>
    <x v="12"/>
    <s v="August 28, 1992 (United States)"/>
    <n v="4.9000000000000004"/>
    <n v="20000"/>
    <x v="675"/>
    <s v="Richard Outten"/>
    <x v="1007"/>
    <x v="0"/>
    <n v="8000000"/>
    <n v="17092453"/>
    <x v="5"/>
    <n v="100"/>
    <x v="2"/>
    <n v="9092453"/>
    <s v="Profit"/>
    <x v="1"/>
    <s v="United States)"/>
  </r>
  <r>
    <x v="2101"/>
    <x v="1"/>
    <x v="0"/>
    <x v="12"/>
    <s v="April 15, 1992 (United States)"/>
    <n v="6.9"/>
    <n v="9500"/>
    <x v="928"/>
    <s v="Michael Tolkin"/>
    <x v="720"/>
    <x v="0"/>
    <n v="8000000"/>
    <n v="16639799"/>
    <x v="771"/>
    <n v="107"/>
    <x v="2"/>
    <n v="8639799"/>
    <s v="Profit"/>
    <x v="1"/>
    <s v="United States)"/>
  </r>
  <r>
    <x v="2102"/>
    <x v="7"/>
    <x v="0"/>
    <x v="12"/>
    <s v="July 31, 1992 (United States)"/>
    <n v="5.7"/>
    <n v="41000"/>
    <x v="994"/>
    <s v="Joss Whedon"/>
    <x v="951"/>
    <x v="0"/>
    <n v="7000000"/>
    <n v="16624456"/>
    <x v="10"/>
    <n v="86"/>
    <x v="2"/>
    <n v="9624456"/>
    <s v="Profit"/>
    <x v="1"/>
    <s v="United States)"/>
  </r>
  <r>
    <x v="2103"/>
    <x v="1"/>
    <x v="0"/>
    <x v="12"/>
    <s v="July 4, 1992 (Hong Kong)"/>
    <n v="6.9"/>
    <n v="20000"/>
    <x v="995"/>
    <s v="Edward Tang"/>
    <x v="491"/>
    <x v="13"/>
    <n v="900000"/>
    <n v="16270600"/>
    <x v="58"/>
    <n v="91"/>
    <x v="2"/>
    <n v="15370600"/>
    <s v="Profit"/>
    <x v="1"/>
    <s v="Hong Kong)"/>
  </r>
  <r>
    <x v="2104"/>
    <x v="0"/>
    <x v="4"/>
    <x v="12"/>
    <s v="October 23, 1992 (United States)"/>
    <n v="7"/>
    <n v="4100"/>
    <x v="476"/>
    <s v="Rex McGee"/>
    <x v="1008"/>
    <x v="0"/>
    <n v="10000000"/>
    <n v="15164458"/>
    <x v="7"/>
    <n v="112"/>
    <x v="1"/>
    <n v="5164458"/>
    <s v="Profit"/>
    <x v="1"/>
    <s v="United States)"/>
  </r>
  <r>
    <x v="2105"/>
    <x v="7"/>
    <x v="1"/>
    <x v="12"/>
    <s v="March 27, 1992 (United States)"/>
    <n v="5.5"/>
    <n v="9100"/>
    <x v="225"/>
    <s v="Curtis Burch"/>
    <x v="248"/>
    <x v="0"/>
    <n v="20500000"/>
    <n v="14796494"/>
    <x v="772"/>
    <n v="90"/>
    <x v="2"/>
    <n v="-5703506"/>
    <s v="Loss"/>
    <x v="1"/>
    <s v="United States)"/>
  </r>
  <r>
    <x v="2106"/>
    <x v="7"/>
    <x v="4"/>
    <x v="12"/>
    <s v="September 18, 1992 (United States)"/>
    <n v="6.9"/>
    <n v="23000"/>
    <x v="285"/>
    <s v="Dick Wolf"/>
    <x v="1009"/>
    <x v="0"/>
    <n v="18000000"/>
    <n v="14715067"/>
    <x v="5"/>
    <n v="106"/>
    <x v="2"/>
    <n v="-3284933"/>
    <s v="Loss"/>
    <x v="1"/>
    <s v="United States)"/>
  </r>
  <r>
    <x v="2107"/>
    <x v="7"/>
    <x v="4"/>
    <x v="12"/>
    <s v="April 17, 1992 (United States)"/>
    <n v="6.5"/>
    <n v="4900"/>
    <x v="360"/>
    <s v="Dominique Lapierre"/>
    <x v="328"/>
    <x v="8"/>
    <n v="27000000"/>
    <n v="14683921"/>
    <x v="606"/>
    <n v="132"/>
    <x v="2"/>
    <n v="-12316079"/>
    <s v="Loss"/>
    <x v="1"/>
    <s v="United States)"/>
  </r>
  <r>
    <x v="2108"/>
    <x v="7"/>
    <x v="1"/>
    <x v="12"/>
    <s v="February 28, 1992 (United States)"/>
    <n v="6"/>
    <n v="23000"/>
    <x v="29"/>
    <s v="H.F. Saint"/>
    <x v="16"/>
    <x v="0"/>
    <n v="40000000"/>
    <n v="14358033"/>
    <x v="7"/>
    <n v="99"/>
    <x v="2"/>
    <n v="-25641967"/>
    <s v="Loss"/>
    <x v="1"/>
    <s v="United States)"/>
  </r>
  <r>
    <x v="2109"/>
    <x v="1"/>
    <x v="0"/>
    <x v="12"/>
    <s v="August 21, 1992 (United States)"/>
    <n v="6.3"/>
    <n v="8600"/>
    <x v="702"/>
    <s v="Cindy Cirile"/>
    <x v="1010"/>
    <x v="0"/>
    <n v="10000000"/>
    <n v="14356479"/>
    <x v="10"/>
    <n v="95"/>
    <x v="2"/>
    <n v="4356479"/>
    <s v="Profit"/>
    <x v="1"/>
    <s v="United States)"/>
  </r>
  <r>
    <x v="2110"/>
    <x v="7"/>
    <x v="10"/>
    <x v="12"/>
    <s v="July 10, 1992 (United States)"/>
    <n v="4.9000000000000004"/>
    <n v="22000"/>
    <x v="128"/>
    <s v="Michael Grais"/>
    <x v="493"/>
    <x v="0"/>
    <n v="30000000"/>
    <n v="14110589"/>
    <x v="773"/>
    <n v="102"/>
    <x v="2"/>
    <n v="-15889411"/>
    <s v="Loss"/>
    <x v="1"/>
    <s v="United States)"/>
  </r>
  <r>
    <x v="2111"/>
    <x v="1"/>
    <x v="1"/>
    <x v="12"/>
    <s v="September 25, 1992 (United States)"/>
    <n v="5.9"/>
    <n v="4500"/>
    <x v="996"/>
    <s v="Billy Crystal"/>
    <x v="751"/>
    <x v="0"/>
    <n v="43000000"/>
    <n v="13351357"/>
    <x v="561"/>
    <n v="119"/>
    <x v="2"/>
    <n v="-29648643"/>
    <s v="Loss"/>
    <x v="1"/>
    <s v="United States)"/>
  </r>
  <r>
    <x v="2112"/>
    <x v="1"/>
    <x v="4"/>
    <x v="12"/>
    <s v="January 15, 1993 (United States)"/>
    <n v="4.5"/>
    <n v="14000"/>
    <x v="817"/>
    <s v="Brad Mirman"/>
    <x v="643"/>
    <x v="29"/>
    <n v="30000000"/>
    <n v="13273595"/>
    <x v="241"/>
    <n v="99"/>
    <x v="2"/>
    <n v="-16726405"/>
    <s v="Loss"/>
    <x v="1"/>
    <s v="United States)"/>
  </r>
  <r>
    <x v="2113"/>
    <x v="7"/>
    <x v="1"/>
    <x v="12"/>
    <s v="June 5, 1992 (United States)"/>
    <n v="6.1"/>
    <n v="7100"/>
    <x v="997"/>
    <s v="Michael Swerdlick"/>
    <x v="858"/>
    <x v="0"/>
    <n v="7500000"/>
    <n v="13272113"/>
    <x v="7"/>
    <n v="98"/>
    <x v="2"/>
    <n v="5772113"/>
    <s v="Profit"/>
    <x v="1"/>
    <s v="United States)"/>
  </r>
  <r>
    <x v="2114"/>
    <x v="1"/>
    <x v="0"/>
    <x v="12"/>
    <s v="December 25, 1992 (United States)"/>
    <n v="6.3"/>
    <n v="10000"/>
    <x v="48"/>
    <s v="Bob Gale"/>
    <x v="697"/>
    <x v="0"/>
    <n v="14000000"/>
    <n v="13249535"/>
    <x v="1"/>
    <n v="101"/>
    <x v="2"/>
    <n v="-750465"/>
    <s v="Loss"/>
    <x v="1"/>
    <s v="United States)"/>
  </r>
  <r>
    <x v="2115"/>
    <x v="1"/>
    <x v="2"/>
    <x v="12"/>
    <s v="March 13, 1992 (United States)"/>
    <n v="7.2"/>
    <n v="8600"/>
    <x v="998"/>
    <s v="Floyd Mutrux"/>
    <x v="722"/>
    <x v="0"/>
    <n v="16000000"/>
    <n v="13086430"/>
    <x v="697"/>
    <n v="125"/>
    <x v="1"/>
    <n v="-2913570"/>
    <s v="Loss"/>
    <x v="1"/>
    <s v="United States)"/>
  </r>
  <r>
    <x v="2116"/>
    <x v="1"/>
    <x v="5"/>
    <x v="12"/>
    <s v="September 11, 1992 (United States)"/>
    <n v="5.5"/>
    <n v="28000"/>
    <x v="753"/>
    <s v="Peter Atkins"/>
    <x v="1011"/>
    <x v="0"/>
    <n v="5000000"/>
    <n v="12534961"/>
    <x v="774"/>
    <n v="97"/>
    <x v="2"/>
    <n v="7534961"/>
    <s v="Profit"/>
    <x v="1"/>
    <s v="United States)"/>
  </r>
  <r>
    <x v="2117"/>
    <x v="7"/>
    <x v="6"/>
    <x v="12"/>
    <s v="July 17, 1992 (United States)"/>
    <n v="5.6"/>
    <n v="3600"/>
    <x v="82"/>
    <s v="Robert J. Avrech"/>
    <x v="620"/>
    <x v="0"/>
    <n v="18000000"/>
    <n v="12282994"/>
    <x v="633"/>
    <n v="110"/>
    <x v="2"/>
    <n v="-5717006"/>
    <s v="Loss"/>
    <x v="1"/>
    <s v="United States)"/>
  </r>
  <r>
    <x v="2118"/>
    <x v="0"/>
    <x v="1"/>
    <x v="12"/>
    <s v="February 12, 1993 (United States)"/>
    <n v="7.2"/>
    <n v="26000"/>
    <x v="999"/>
    <s v="Baz Luhrmann"/>
    <x v="1012"/>
    <x v="3"/>
    <n v="20500000"/>
    <n v="11749595"/>
    <x v="775"/>
    <n v="94"/>
    <x v="1"/>
    <n v="-8750405"/>
    <s v="Loss"/>
    <x v="1"/>
    <s v="United States)"/>
  </r>
  <r>
    <x v="2119"/>
    <x v="1"/>
    <x v="1"/>
    <x v="12"/>
    <s v="February 19, 1993 (United States)"/>
    <n v="7.5"/>
    <n v="166000"/>
    <x v="169"/>
    <s v="Sam Raimi"/>
    <x v="146"/>
    <x v="0"/>
    <n v="11000000"/>
    <n v="11502976"/>
    <x v="72"/>
    <n v="81"/>
    <x v="1"/>
    <n v="502976"/>
    <s v="Profit"/>
    <x v="1"/>
    <s v="United States)"/>
  </r>
  <r>
    <x v="2120"/>
    <x v="1"/>
    <x v="6"/>
    <x v="12"/>
    <s v="November 6, 1992 (United States)"/>
    <n v="6.3"/>
    <n v="16000"/>
    <x v="659"/>
    <s v="Bruce Robinson"/>
    <x v="1013"/>
    <x v="7"/>
    <n v="20000000"/>
    <n v="11390479"/>
    <x v="5"/>
    <n v="124"/>
    <x v="2"/>
    <n v="-8609521"/>
    <s v="Loss"/>
    <x v="1"/>
    <s v="United States)"/>
  </r>
  <r>
    <x v="2121"/>
    <x v="1"/>
    <x v="4"/>
    <x v="12"/>
    <s v="August 7, 1992 (United States)"/>
    <n v="5.6"/>
    <n v="2000"/>
    <x v="720"/>
    <s v="Christopher Crowe"/>
    <x v="835"/>
    <x v="0"/>
    <n v="18000000"/>
    <n v="11124511"/>
    <x v="5"/>
    <n v="103"/>
    <x v="2"/>
    <n v="-6875489"/>
    <s v="Loss"/>
    <x v="1"/>
    <s v="United States)"/>
  </r>
  <r>
    <x v="2122"/>
    <x v="0"/>
    <x v="3"/>
    <x v="12"/>
    <s v="August 14, 1992 (United States)"/>
    <n v="6.2"/>
    <n v="11000"/>
    <x v="139"/>
    <s v="Tom S. Parker"/>
    <x v="45"/>
    <x v="0"/>
    <n v="25000000"/>
    <n v="10736401"/>
    <x v="498"/>
    <n v="88"/>
    <x v="2"/>
    <n v="-14263599"/>
    <s v="Loss"/>
    <x v="1"/>
    <s v="United States)"/>
  </r>
  <r>
    <x v="2123"/>
    <x v="1"/>
    <x v="6"/>
    <x v="12"/>
    <s v="October 2, 1992 (United States)"/>
    <n v="7.7"/>
    <n v="98000"/>
    <x v="398"/>
    <s v="David Mamet"/>
    <x v="40"/>
    <x v="0"/>
    <n v="12500000"/>
    <n v="10725228"/>
    <x v="237"/>
    <n v="100"/>
    <x v="1"/>
    <n v="-1774772"/>
    <s v="Loss"/>
    <x v="1"/>
    <s v="United States)"/>
  </r>
  <r>
    <x v="2124"/>
    <x v="1"/>
    <x v="1"/>
    <x v="12"/>
    <s v="September 18, 1992 (United States)"/>
    <n v="7.5"/>
    <n v="28000"/>
    <x v="58"/>
    <s v="Woody Allen"/>
    <x v="55"/>
    <x v="0"/>
    <n v="20000000"/>
    <n v="10555619"/>
    <x v="36"/>
    <n v="108"/>
    <x v="1"/>
    <n v="-9444381"/>
    <s v="Loss"/>
    <x v="1"/>
    <s v="United States)"/>
  </r>
  <r>
    <x v="2125"/>
    <x v="7"/>
    <x v="2"/>
    <x v="12"/>
    <s v="January 8, 1993 (United States)"/>
    <n v="7.5"/>
    <n v="55000"/>
    <x v="193"/>
    <s v="David Robinson"/>
    <x v="746"/>
    <x v="1"/>
    <n v="31000000"/>
    <n v="9493259"/>
    <x v="457"/>
    <n v="143"/>
    <x v="1"/>
    <n v="-21506741"/>
    <s v="Loss"/>
    <x v="1"/>
    <s v="United States)"/>
  </r>
  <r>
    <x v="2126"/>
    <x v="1"/>
    <x v="1"/>
    <x v="12"/>
    <s v="August 6, 1993 (United States)"/>
    <n v="6.4"/>
    <n v="4500"/>
    <x v="1000"/>
    <s v="Colin Nutley"/>
    <x v="1014"/>
    <x v="12"/>
    <n v="20500000"/>
    <n v="9481984"/>
    <x v="776"/>
    <n v="127"/>
    <x v="2"/>
    <n v="-11018016"/>
    <s v="Loss"/>
    <x v="1"/>
    <s v="United States)"/>
  </r>
  <r>
    <x v="2127"/>
    <x v="1"/>
    <x v="0"/>
    <x v="12"/>
    <s v="March 6, 1992 (United States)"/>
    <n v="6.5"/>
    <n v="8500"/>
    <x v="697"/>
    <s v="Djordje Milicevic"/>
    <x v="1015"/>
    <x v="0"/>
    <n v="20000000"/>
    <n v="9223441"/>
    <x v="4"/>
    <n v="101"/>
    <x v="2"/>
    <n v="-10776559"/>
    <s v="Loss"/>
    <x v="1"/>
    <s v="United States)"/>
  </r>
  <r>
    <x v="2128"/>
    <x v="1"/>
    <x v="0"/>
    <x v="12"/>
    <s v="April 24, 1992 (United States)"/>
    <n v="6"/>
    <n v="7300"/>
    <x v="396"/>
    <s v="Daniel Pyne"/>
    <x v="735"/>
    <x v="0"/>
    <n v="22000000"/>
    <n v="9011574"/>
    <x v="498"/>
    <n v="101"/>
    <x v="2"/>
    <n v="-12988426"/>
    <s v="Loss"/>
    <x v="1"/>
    <s v="United States)"/>
  </r>
  <r>
    <x v="2129"/>
    <x v="0"/>
    <x v="1"/>
    <x v="12"/>
    <s v="March 6, 1992 (United States)"/>
    <n v="5.9"/>
    <n v="4100"/>
    <x v="1001"/>
    <s v="Rodolfo Sonego"/>
    <x v="261"/>
    <x v="0"/>
    <n v="18000000"/>
    <n v="8669847"/>
    <x v="777"/>
    <n v="94"/>
    <x v="2"/>
    <n v="-9330153"/>
    <s v="Loss"/>
    <x v="1"/>
    <s v="United States)"/>
  </r>
  <r>
    <x v="2130"/>
    <x v="7"/>
    <x v="10"/>
    <x v="12"/>
    <s v="July 31, 1992 (United States)"/>
    <n v="5.8"/>
    <n v="4900"/>
    <x v="1002"/>
    <s v="Robin Harris"/>
    <x v="1016"/>
    <x v="0"/>
    <n v="20500000"/>
    <n v="8442162"/>
    <x v="419"/>
    <n v="72"/>
    <x v="2"/>
    <n v="-12057838"/>
    <s v="Loss"/>
    <x v="1"/>
    <s v="United States)"/>
  </r>
  <r>
    <x v="2131"/>
    <x v="1"/>
    <x v="1"/>
    <x v="12"/>
    <s v="October 23, 1992 (United States)"/>
    <n v="5.2"/>
    <n v="5900"/>
    <x v="1003"/>
    <s v="Manny Coto"/>
    <x v="1017"/>
    <x v="0"/>
    <n v="20500000"/>
    <n v="8403433"/>
    <x v="778"/>
    <n v="95"/>
    <x v="2"/>
    <n v="-12096567"/>
    <s v="Loss"/>
    <x v="1"/>
    <s v="United States)"/>
  </r>
  <r>
    <x v="2132"/>
    <x v="7"/>
    <x v="0"/>
    <x v="12"/>
    <s v="April 9, 1999 (United States)"/>
    <n v="6.5"/>
    <n v="11000"/>
    <x v="1004"/>
    <s v="Barry Wong"/>
    <x v="491"/>
    <x v="13"/>
    <n v="10000000"/>
    <n v="8359717"/>
    <x v="364"/>
    <n v="104"/>
    <x v="2"/>
    <n v="-1640283"/>
    <s v="Loss"/>
    <x v="1"/>
    <s v="United States)"/>
  </r>
  <r>
    <x v="2133"/>
    <x v="7"/>
    <x v="3"/>
    <x v="12"/>
    <s v="August 21, 1992 (United States)"/>
    <n v="4.5"/>
    <n v="2800"/>
    <x v="97"/>
    <s v="Mario Puzo"/>
    <x v="860"/>
    <x v="1"/>
    <n v="40000000"/>
    <n v="8251071"/>
    <x v="779"/>
    <n v="120"/>
    <x v="2"/>
    <n v="-31748929"/>
    <s v="Loss"/>
    <x v="1"/>
    <s v="United States)"/>
  </r>
  <r>
    <x v="2134"/>
    <x v="1"/>
    <x v="4"/>
    <x v="12"/>
    <s v="January 22, 1993 (United States)"/>
    <n v="6.8"/>
    <n v="17000"/>
    <x v="187"/>
    <s v="David Hare"/>
    <x v="739"/>
    <x v="1"/>
    <n v="20500000"/>
    <n v="7532911"/>
    <x v="465"/>
    <n v="111"/>
    <x v="2"/>
    <n v="-12967089"/>
    <s v="Loss"/>
    <x v="1"/>
    <s v="United States)"/>
  </r>
  <r>
    <x v="2135"/>
    <x v="7"/>
    <x v="4"/>
    <x v="12"/>
    <s v="September 25, 1992 (United States)"/>
    <n v="6.3"/>
    <n v="1900"/>
    <x v="1005"/>
    <s v="Mbongeni Ngema"/>
    <x v="521"/>
    <x v="2"/>
    <n v="20500000"/>
    <n v="7306242"/>
    <x v="675"/>
    <n v="117"/>
    <x v="2"/>
    <n v="-13193758"/>
    <s v="Loss"/>
    <x v="1"/>
    <s v="United States)"/>
  </r>
  <r>
    <x v="2136"/>
    <x v="7"/>
    <x v="2"/>
    <x v="12"/>
    <s v="January 29, 1993 (United States)"/>
    <n v="7.3"/>
    <n v="21000"/>
    <x v="118"/>
    <s v="George Miller"/>
    <x v="165"/>
    <x v="0"/>
    <n v="30000000"/>
    <n v="7286388"/>
    <x v="1"/>
    <n v="129"/>
    <x v="1"/>
    <n v="-22713612"/>
    <s v="Loss"/>
    <x v="1"/>
    <s v="United States)"/>
  </r>
  <r>
    <x v="2137"/>
    <x v="7"/>
    <x v="3"/>
    <x v="12"/>
    <s v="October 9, 1992 (United States)"/>
    <n v="6.5"/>
    <n v="29000"/>
    <x v="195"/>
    <s v="Rose Bosch"/>
    <x v="219"/>
    <x v="1"/>
    <n v="47000000"/>
    <n v="7191399"/>
    <x v="107"/>
    <n v="154"/>
    <x v="2"/>
    <n v="-39808601"/>
    <s v="Loss"/>
    <x v="1"/>
    <s v="United States)"/>
  </r>
  <r>
    <x v="2138"/>
    <x v="1"/>
    <x v="5"/>
    <x v="12"/>
    <s v="January 29, 1993 (United States)"/>
    <n v="4.3"/>
    <n v="7900"/>
    <x v="1006"/>
    <s v="A L Katz"/>
    <x v="1018"/>
    <x v="0"/>
    <n v="900000"/>
    <n v="6980986"/>
    <x v="774"/>
    <n v="92"/>
    <x v="2"/>
    <n v="6080986"/>
    <s v="Profit"/>
    <x v="1"/>
    <s v="United States)"/>
  </r>
  <r>
    <x v="2139"/>
    <x v="1"/>
    <x v="4"/>
    <x v="12"/>
    <s v="February 28, 1992 (United States)"/>
    <n v="6.4"/>
    <n v="5200"/>
    <x v="1007"/>
    <s v="Oscar Hijuelos"/>
    <x v="227"/>
    <x v="8"/>
    <n v="15500000"/>
    <n v="6742168"/>
    <x v="780"/>
    <n v="104"/>
    <x v="2"/>
    <n v="-8757832"/>
    <s v="Loss"/>
    <x v="1"/>
    <s v="United States)"/>
  </r>
  <r>
    <x v="2140"/>
    <x v="1"/>
    <x v="0"/>
    <x v="12"/>
    <s v="September 3, 1993 (United States)"/>
    <n v="5.9"/>
    <n v="28000"/>
    <x v="499"/>
    <s v="Troy Neighbors"/>
    <x v="325"/>
    <x v="3"/>
    <n v="8000000"/>
    <n v="6739141"/>
    <x v="616"/>
    <n v="95"/>
    <x v="2"/>
    <n v="-1260859"/>
    <s v="Loss"/>
    <x v="1"/>
    <s v="United States)"/>
  </r>
  <r>
    <x v="2141"/>
    <x v="1"/>
    <x v="1"/>
    <x v="12"/>
    <s v="March 13, 1992 (United States)"/>
    <n v="6.1"/>
    <n v="3100"/>
    <x v="524"/>
    <s v="Ron Cutler"/>
    <x v="1019"/>
    <x v="0"/>
    <n v="18000000"/>
    <n v="6375979"/>
    <x v="9"/>
    <n v="100"/>
    <x v="2"/>
    <n v="-11624021"/>
    <s v="Loss"/>
    <x v="1"/>
    <s v="United States)"/>
  </r>
  <r>
    <x v="2142"/>
    <x v="1"/>
    <x v="1"/>
    <x v="12"/>
    <s v="October 23, 1992 (United States)"/>
    <n v="5.8"/>
    <n v="4600"/>
    <x v="930"/>
    <s v="Gerald Kersh"/>
    <x v="23"/>
    <x v="0"/>
    <n v="20000000"/>
    <n v="6202756"/>
    <x v="781"/>
    <n v="105"/>
    <x v="2"/>
    <n v="-13797244"/>
    <s v="Loss"/>
    <x v="1"/>
    <s v="United States)"/>
  </r>
  <r>
    <x v="2143"/>
    <x v="7"/>
    <x v="1"/>
    <x v="12"/>
    <s v="May 1, 1992 (United States)"/>
    <n v="5.7"/>
    <n v="2500"/>
    <x v="189"/>
    <s v="Robert Klane"/>
    <x v="249"/>
    <x v="0"/>
    <n v="15000000"/>
    <n v="6132924"/>
    <x v="782"/>
    <n v="107"/>
    <x v="2"/>
    <n v="-8867076"/>
    <s v="Loss"/>
    <x v="1"/>
    <s v="United States)"/>
  </r>
  <r>
    <x v="2144"/>
    <x v="7"/>
    <x v="4"/>
    <x v="12"/>
    <s v="December 23, 1992 (United States)"/>
    <n v="7.1"/>
    <n v="9500"/>
    <x v="1008"/>
    <s v="Erik Orsenna"/>
    <x v="287"/>
    <x v="8"/>
    <n v="20500000"/>
    <n v="5603158"/>
    <x v="783"/>
    <n v="160"/>
    <x v="1"/>
    <n v="-14896842"/>
    <s v="Loss"/>
    <x v="1"/>
    <s v="United States)"/>
  </r>
  <r>
    <x v="2145"/>
    <x v="7"/>
    <x v="0"/>
    <x v="12"/>
    <s v="September 11, 1992 (United States)"/>
    <n v="6.4"/>
    <n v="2600"/>
    <x v="278"/>
    <s v="Jeff Benjamin"/>
    <x v="390"/>
    <x v="0"/>
    <n v="29000000"/>
    <n v="5519569"/>
    <x v="750"/>
    <n v="126"/>
    <x v="2"/>
    <n v="-23480431"/>
    <s v="Loss"/>
    <x v="1"/>
    <s v="United States)"/>
  </r>
  <r>
    <x v="2146"/>
    <x v="7"/>
    <x v="4"/>
    <x v="12"/>
    <s v="October 2, 1992 (United States)"/>
    <n v="7.5"/>
    <n v="41000"/>
    <x v="764"/>
    <s v="John Steinbeck"/>
    <x v="672"/>
    <x v="0"/>
    <n v="20500000"/>
    <n v="5471088"/>
    <x v="17"/>
    <n v="115"/>
    <x v="1"/>
    <n v="-15028912"/>
    <s v="Loss"/>
    <x v="1"/>
    <s v="United States)"/>
  </r>
  <r>
    <x v="2147"/>
    <x v="1"/>
    <x v="0"/>
    <x v="12"/>
    <s v="May 1, 1992 (United States)"/>
    <n v="6.2"/>
    <n v="13000"/>
    <x v="1009"/>
    <s v="Gary Scott Thompson"/>
    <x v="283"/>
    <x v="1"/>
    <n v="7000000"/>
    <n v="5430822"/>
    <x v="784"/>
    <n v="90"/>
    <x v="2"/>
    <n v="-1569178"/>
    <s v="Loss"/>
    <x v="1"/>
    <s v="United States)"/>
  </r>
  <r>
    <x v="2148"/>
    <x v="1"/>
    <x v="1"/>
    <x v="12"/>
    <s v="February 25, 1994 (United States)"/>
    <n v="7.1"/>
    <n v="9700"/>
    <x v="1010"/>
    <s v="Rafael Azcona"/>
    <x v="1020"/>
    <x v="16"/>
    <n v="20500000"/>
    <n v="5418216"/>
    <x v="785"/>
    <n v="109"/>
    <x v="1"/>
    <n v="-15081784"/>
    <s v="Loss"/>
    <x v="1"/>
    <s v="United States)"/>
  </r>
  <r>
    <x v="2149"/>
    <x v="7"/>
    <x v="2"/>
    <x v="12"/>
    <s v="June 9, 1993 (United States)"/>
    <n v="7.2"/>
    <n v="15000"/>
    <x v="1011"/>
    <s v="Virginia Woolf"/>
    <x v="916"/>
    <x v="1"/>
    <n v="4000000"/>
    <n v="5378172"/>
    <x v="786"/>
    <n v="94"/>
    <x v="1"/>
    <n v="1378172"/>
    <s v="Profit"/>
    <x v="1"/>
    <s v="United States)"/>
  </r>
  <r>
    <x v="2150"/>
    <x v="1"/>
    <x v="2"/>
    <x v="12"/>
    <s v="October 30, 1992 (United States)"/>
    <n v="6.9"/>
    <n v="20000"/>
    <x v="121"/>
    <s v="Marguerite Duras"/>
    <x v="1021"/>
    <x v="8"/>
    <n v="20500000"/>
    <n v="5013090"/>
    <x v="272"/>
    <n v="115"/>
    <x v="2"/>
    <n v="-15486910"/>
    <s v="Loss"/>
    <x v="1"/>
    <s v="United States)"/>
  </r>
  <r>
    <x v="2151"/>
    <x v="1"/>
    <x v="0"/>
    <x v="12"/>
    <s v="September 25, 1992 (United States)"/>
    <n v="6.2"/>
    <n v="9500"/>
    <x v="1"/>
    <s v="Michael Wolk"/>
    <x v="883"/>
    <x v="0"/>
    <n v="20000000"/>
    <n v="4943279"/>
    <x v="7"/>
    <n v="112"/>
    <x v="2"/>
    <n v="-15056721"/>
    <s v="Loss"/>
    <x v="1"/>
    <s v="United States)"/>
  </r>
  <r>
    <x v="2152"/>
    <x v="7"/>
    <x v="4"/>
    <x v="12"/>
    <s v="April 22, 1992 (United States)"/>
    <n v="6.3"/>
    <n v="1100"/>
    <x v="1012"/>
    <s v="Shane Connaughton"/>
    <x v="115"/>
    <x v="0"/>
    <n v="20500000"/>
    <n v="4906900"/>
    <x v="787"/>
    <n v="117"/>
    <x v="2"/>
    <n v="-15593100"/>
    <s v="Loss"/>
    <x v="1"/>
    <s v="United States)"/>
  </r>
  <r>
    <x v="2153"/>
    <x v="1"/>
    <x v="4"/>
    <x v="12"/>
    <s v="August 14, 1992 (United States)"/>
    <n v="7"/>
    <n v="7000"/>
    <x v="49"/>
    <s v="Leonard Wise"/>
    <x v="299"/>
    <x v="0"/>
    <n v="17000000"/>
    <n v="4836637"/>
    <x v="17"/>
    <n v="98"/>
    <x v="1"/>
    <n v="-12163363"/>
    <s v="Loss"/>
    <x v="1"/>
    <s v="United States)"/>
  </r>
  <r>
    <x v="2154"/>
    <x v="1"/>
    <x v="4"/>
    <x v="12"/>
    <s v="December 11, 1992 (United States)"/>
    <n v="7.4"/>
    <n v="5200"/>
    <x v="334"/>
    <s v="John Sayles"/>
    <x v="1022"/>
    <x v="0"/>
    <n v="3330000"/>
    <n v="4814619"/>
    <x v="788"/>
    <n v="135"/>
    <x v="1"/>
    <n v="1484619"/>
    <s v="Profit"/>
    <x v="1"/>
    <s v="United States)"/>
  </r>
  <r>
    <x v="2155"/>
    <x v="0"/>
    <x v="3"/>
    <x v="12"/>
    <s v="September 17, 1993 (United States)"/>
    <n v="7"/>
    <n v="2800"/>
    <x v="62"/>
    <s v="Jim Sheridan"/>
    <x v="493"/>
    <x v="22"/>
    <n v="20500000"/>
    <n v="4790801"/>
    <x v="183"/>
    <n v="97"/>
    <x v="1"/>
    <n v="-15709199"/>
    <s v="Loss"/>
    <x v="1"/>
    <s v="United States)"/>
  </r>
  <r>
    <x v="2156"/>
    <x v="7"/>
    <x v="4"/>
    <x v="12"/>
    <s v="February 21, 1992 (United States)"/>
    <n v="7"/>
    <n v="13000"/>
    <x v="194"/>
    <s v="David Mickey Evans"/>
    <x v="827"/>
    <x v="0"/>
    <n v="35000000"/>
    <n v="4651977"/>
    <x v="4"/>
    <n v="114"/>
    <x v="1"/>
    <n v="-30348023"/>
    <s v="Loss"/>
    <x v="1"/>
    <s v="United States)"/>
  </r>
  <r>
    <x v="2157"/>
    <x v="1"/>
    <x v="1"/>
    <x v="12"/>
    <s v="September 4, 1992 (United States)"/>
    <n v="7"/>
    <n v="13000"/>
    <x v="1013"/>
    <s v="Tim Robbins"/>
    <x v="828"/>
    <x v="0"/>
    <n v="20500000"/>
    <n v="4479470"/>
    <x v="407"/>
    <n v="102"/>
    <x v="1"/>
    <n v="-16020530"/>
    <s v="Loss"/>
    <x v="1"/>
    <s v="United States)"/>
  </r>
  <r>
    <x v="2158"/>
    <x v="1"/>
    <x v="4"/>
    <x v="12"/>
    <s v="August 28, 1992 (United States)"/>
    <n v="7.3"/>
    <n v="89000"/>
    <x v="362"/>
    <s v="David Lynch"/>
    <x v="1023"/>
    <x v="8"/>
    <n v="10000000"/>
    <n v="4184990"/>
    <x v="237"/>
    <n v="134"/>
    <x v="1"/>
    <n v="-5815010"/>
    <s v="Loss"/>
    <x v="1"/>
    <s v="United States)"/>
  </r>
  <r>
    <x v="2159"/>
    <x v="7"/>
    <x v="1"/>
    <x v="12"/>
    <s v="July 17, 1992 (United States)"/>
    <n v="4.7"/>
    <n v="3000"/>
    <x v="149"/>
    <s v="Carole Eastman"/>
    <x v="13"/>
    <x v="0"/>
    <n v="30000000"/>
    <n v="4096030"/>
    <x v="789"/>
    <n v="100"/>
    <x v="2"/>
    <n v="-25903970"/>
    <s v="Loss"/>
    <x v="1"/>
    <s v="United States)"/>
  </r>
  <r>
    <x v="2160"/>
    <x v="1"/>
    <x v="1"/>
    <x v="12"/>
    <s v="December 25, 1992 (United States)"/>
    <n v="7"/>
    <n v="11000"/>
    <x v="795"/>
    <s v="Rita Rudner"/>
    <x v="1024"/>
    <x v="1"/>
    <n v="5000000"/>
    <n v="4058564"/>
    <x v="675"/>
    <n v="101"/>
    <x v="1"/>
    <n v="-941436"/>
    <s v="Loss"/>
    <x v="1"/>
    <s v="United States)"/>
  </r>
  <r>
    <x v="2161"/>
    <x v="7"/>
    <x v="1"/>
    <x v="12"/>
    <s v="April 24, 1992 (United States)"/>
    <n v="5.8"/>
    <n v="1200"/>
    <x v="1014"/>
    <s v="Charlie Peters"/>
    <x v="556"/>
    <x v="0"/>
    <n v="20500000"/>
    <n v="4030793"/>
    <x v="633"/>
    <n v="96"/>
    <x v="2"/>
    <n v="-16469207"/>
    <s v="Loss"/>
    <x v="1"/>
    <s v="United States)"/>
  </r>
  <r>
    <x v="2162"/>
    <x v="7"/>
    <x v="1"/>
    <x v="12"/>
    <s v="August 21, 1992 (United States)"/>
    <n v="5.0999999999999996"/>
    <n v="1600"/>
    <x v="870"/>
    <s v="Grace Cary Bickley"/>
    <x v="1025"/>
    <x v="0"/>
    <n v="13000000"/>
    <n v="3721911"/>
    <x v="790"/>
    <n v="89"/>
    <x v="2"/>
    <n v="-9278089"/>
    <s v="Loss"/>
    <x v="1"/>
    <s v="United States)"/>
  </r>
  <r>
    <x v="2163"/>
    <x v="2"/>
    <x v="10"/>
    <x v="12"/>
    <s v="July 30, 1993 (United States)"/>
    <n v="5.4"/>
    <n v="10000"/>
    <x v="1015"/>
    <s v="Dennis Marks"/>
    <x v="1026"/>
    <x v="0"/>
    <n v="8000000"/>
    <n v="3560469"/>
    <x v="791"/>
    <n v="84"/>
    <x v="2"/>
    <n v="-4439531"/>
    <s v="Loss"/>
    <x v="1"/>
    <s v="United States)"/>
  </r>
  <r>
    <x v="2164"/>
    <x v="1"/>
    <x v="6"/>
    <x v="12"/>
    <s v="November 11, 1992 (United States)"/>
    <n v="5.2"/>
    <n v="1500"/>
    <x v="1016"/>
    <s v="Jim Piddock"/>
    <x v="629"/>
    <x v="0"/>
    <n v="20500000"/>
    <n v="3206714"/>
    <x v="200"/>
    <n v="105"/>
    <x v="2"/>
    <n v="-17293286"/>
    <s v="Loss"/>
    <x v="1"/>
    <s v="United States)"/>
  </r>
  <r>
    <x v="2165"/>
    <x v="7"/>
    <x v="1"/>
    <x v="12"/>
    <s v="March 6, 1992 (United States)"/>
    <n v="5.5"/>
    <n v="2500"/>
    <x v="1017"/>
    <s v="Mark Herman"/>
    <x v="1027"/>
    <x v="1"/>
    <n v="20500000"/>
    <n v="3104545"/>
    <x v="792"/>
    <n v="78"/>
    <x v="2"/>
    <n v="-17395455"/>
    <s v="Loss"/>
    <x v="1"/>
    <s v="United States)"/>
  </r>
  <r>
    <x v="2166"/>
    <x v="1"/>
    <x v="6"/>
    <x v="12"/>
    <s v="October 16, 1992 (United States)"/>
    <n v="6.5"/>
    <n v="3500"/>
    <x v="867"/>
    <s v="Howard Franklin"/>
    <x v="937"/>
    <x v="0"/>
    <n v="15000000"/>
    <n v="3067917"/>
    <x v="1"/>
    <n v="99"/>
    <x v="2"/>
    <n v="-11932083"/>
    <s v="Loss"/>
    <x v="1"/>
    <s v="United States)"/>
  </r>
  <r>
    <x v="2167"/>
    <x v="1"/>
    <x v="6"/>
    <x v="12"/>
    <s v="May 8, 1992 (United States)"/>
    <n v="5.8"/>
    <n v="1800"/>
    <x v="1018"/>
    <s v="Scott Sommer"/>
    <x v="7"/>
    <x v="0"/>
    <n v="14000000"/>
    <n v="3052738"/>
    <x v="235"/>
    <n v="100"/>
    <x v="2"/>
    <n v="-10947262"/>
    <s v="Loss"/>
    <x v="1"/>
    <s v="United States)"/>
  </r>
  <r>
    <x v="2168"/>
    <x v="7"/>
    <x v="4"/>
    <x v="12"/>
    <s v="February 21, 1992 (United States)"/>
    <n v="6.1"/>
    <n v="1100"/>
    <x v="1019"/>
    <s v="Meg Wolitzer"/>
    <x v="1028"/>
    <x v="0"/>
    <n v="20500000"/>
    <n v="2922094"/>
    <x v="10"/>
    <n v="105"/>
    <x v="2"/>
    <n v="-17577906"/>
    <s v="Loss"/>
    <x v="1"/>
    <s v="United States)"/>
  </r>
  <r>
    <x v="2169"/>
    <x v="1"/>
    <x v="6"/>
    <x v="12"/>
    <s v="September 2, 1992 (France)"/>
    <n v="8.3000000000000007"/>
    <n v="943000"/>
    <x v="1020"/>
    <s v="Quentin Tarantino"/>
    <x v="1029"/>
    <x v="0"/>
    <n v="1200000"/>
    <n v="2913644"/>
    <x v="793"/>
    <n v="99"/>
    <x v="1"/>
    <n v="1713644"/>
    <s v="Profit"/>
    <x v="1"/>
    <s v="France)"/>
  </r>
  <r>
    <x v="2170"/>
    <x v="7"/>
    <x v="4"/>
    <x v="12"/>
    <s v="March 27, 1992 (United States)"/>
    <n v="7.2"/>
    <n v="9500"/>
    <x v="111"/>
    <s v="Bryce Courtenay"/>
    <x v="637"/>
    <x v="3"/>
    <n v="18000000"/>
    <n v="2827107"/>
    <x v="780"/>
    <n v="127"/>
    <x v="1"/>
    <n v="-15172893"/>
    <s v="Loss"/>
    <x v="1"/>
    <s v="United States)"/>
  </r>
  <r>
    <x v="2171"/>
    <x v="0"/>
    <x v="4"/>
    <x v="12"/>
    <s v="April 10, 1992 (United States)"/>
    <n v="6.9"/>
    <n v="19000"/>
    <x v="1021"/>
    <s v="Bob Tzudiker"/>
    <x v="619"/>
    <x v="0"/>
    <n v="15000000"/>
    <n v="2819485"/>
    <x v="754"/>
    <n v="121"/>
    <x v="2"/>
    <n v="-12180515"/>
    <s v="Loss"/>
    <x v="1"/>
    <s v="United States)"/>
  </r>
  <r>
    <x v="2172"/>
    <x v="1"/>
    <x v="3"/>
    <x v="12"/>
    <s v="May 14, 1993 (United States)"/>
    <n v="7.1"/>
    <n v="3100"/>
    <x v="1022"/>
    <s v="Louis Nowra"/>
    <x v="1030"/>
    <x v="3"/>
    <n v="20500000"/>
    <n v="2806881"/>
    <x v="743"/>
    <n v="109"/>
    <x v="1"/>
    <n v="-17693119"/>
    <s v="Loss"/>
    <x v="1"/>
    <s v="United States)"/>
  </r>
  <r>
    <x v="2173"/>
    <x v="7"/>
    <x v="0"/>
    <x v="12"/>
    <s v="April 24, 1992 (United States)"/>
    <n v="5.8"/>
    <n v="1500"/>
    <x v="161"/>
    <s v="William Goldman"/>
    <x v="1025"/>
    <x v="0"/>
    <n v="20500000"/>
    <n v="2791515"/>
    <x v="561"/>
    <n v="91"/>
    <x v="2"/>
    <n v="-17708485"/>
    <s v="Loss"/>
    <x v="1"/>
    <s v="United States)"/>
  </r>
  <r>
    <x v="2174"/>
    <x v="1"/>
    <x v="0"/>
    <x v="12"/>
    <s v="June 12, 1992 (United States)"/>
    <n v="3.7"/>
    <n v="2700"/>
    <x v="97"/>
    <s v="Kevin Alyn Elders"/>
    <x v="522"/>
    <x v="1"/>
    <n v="20500000"/>
    <n v="2517600"/>
    <x v="457"/>
    <n v="98"/>
    <x v="2"/>
    <n v="-17982400"/>
    <s v="Loss"/>
    <x v="1"/>
    <s v="United States)"/>
  </r>
  <r>
    <x v="2175"/>
    <x v="1"/>
    <x v="11"/>
    <x v="12"/>
    <s v="January 24, 1992 (United States)"/>
    <n v="4.2"/>
    <n v="874"/>
    <x v="580"/>
    <s v="Allan Moyle"/>
    <x v="1031"/>
    <x v="1"/>
    <n v="20500000"/>
    <n v="2287928"/>
    <x v="647"/>
    <n v="90"/>
    <x v="2"/>
    <n v="-18212072"/>
    <s v="Loss"/>
    <x v="1"/>
    <s v="United States)"/>
  </r>
  <r>
    <x v="2176"/>
    <x v="7"/>
    <x v="1"/>
    <x v="12"/>
    <s v="March 20, 1992 (United States)"/>
    <n v="7.5"/>
    <n v="11000"/>
    <x v="437"/>
    <s v="Michael Frayn"/>
    <x v="20"/>
    <x v="0"/>
    <n v="12000000"/>
    <n v="2280148"/>
    <x v="229"/>
    <n v="101"/>
    <x v="1"/>
    <n v="-9719852"/>
    <s v="Loss"/>
    <x v="1"/>
    <s v="United States)"/>
  </r>
  <r>
    <x v="2177"/>
    <x v="1"/>
    <x v="0"/>
    <x v="12"/>
    <s v="February 26, 1993 (United States)"/>
    <n v="6.9"/>
    <n v="64000"/>
    <x v="1023"/>
    <s v="Robert Rodriguez"/>
    <x v="1032"/>
    <x v="11"/>
    <n v="7000"/>
    <n v="2040920"/>
    <x v="4"/>
    <n v="81"/>
    <x v="2"/>
    <n v="2033920"/>
    <s v="Profit"/>
    <x v="1"/>
    <s v="United States)"/>
  </r>
  <r>
    <x v="2178"/>
    <x v="6"/>
    <x v="6"/>
    <x v="12"/>
    <s v="December 17, 1992 (Argentina)"/>
    <n v="7.1"/>
    <n v="40000"/>
    <x v="661"/>
    <s v="ZoÃ« Lund"/>
    <x v="1029"/>
    <x v="0"/>
    <n v="1000000"/>
    <n v="2038916"/>
    <x v="794"/>
    <n v="96"/>
    <x v="1"/>
    <n v="1038916"/>
    <s v="Profit"/>
    <x v="1"/>
    <s v="Argentina)"/>
  </r>
  <r>
    <x v="2179"/>
    <x v="0"/>
    <x v="3"/>
    <x v="12"/>
    <s v="July 24, 1992 (United States)"/>
    <n v="5.4"/>
    <n v="4400"/>
    <x v="693"/>
    <s v="Chris Matheson"/>
    <x v="365"/>
    <x v="0"/>
    <n v="14000000"/>
    <n v="2034470"/>
    <x v="460"/>
    <n v="88"/>
    <x v="2"/>
    <n v="-11965530"/>
    <s v="Loss"/>
    <x v="1"/>
    <s v="United States)"/>
  </r>
  <r>
    <x v="2180"/>
    <x v="1"/>
    <x v="0"/>
    <x v="12"/>
    <s v="December 26, 1992 (Japan)"/>
    <n v="5.4"/>
    <n v="5300"/>
    <x v="196"/>
    <s v="Rebecca Charles"/>
    <x v="1033"/>
    <x v="27"/>
    <n v="20500000"/>
    <n v="2001124"/>
    <x v="795"/>
    <n v="95"/>
    <x v="2"/>
    <n v="-18498876"/>
    <s v="Loss"/>
    <x v="1"/>
    <s v="Japan)"/>
  </r>
  <r>
    <x v="2181"/>
    <x v="1"/>
    <x v="4"/>
    <x v="12"/>
    <s v="March 18, 1994 (United States)"/>
    <n v="7.2"/>
    <n v="37000"/>
    <x v="581"/>
    <s v="Pascal Bruckner"/>
    <x v="1034"/>
    <x v="8"/>
    <n v="5000000"/>
    <n v="1862805"/>
    <x v="722"/>
    <n v="139"/>
    <x v="1"/>
    <n v="-3137195"/>
    <s v="Loss"/>
    <x v="1"/>
    <s v="United States)"/>
  </r>
  <r>
    <x v="2182"/>
    <x v="1"/>
    <x v="4"/>
    <x v="12"/>
    <s v="May 8, 1992 (United States)"/>
    <n v="5.4"/>
    <n v="18000"/>
    <x v="895"/>
    <s v="Melissa Goddard"/>
    <x v="350"/>
    <x v="0"/>
    <n v="3000000"/>
    <n v="1829804"/>
    <x v="237"/>
    <n v="93"/>
    <x v="2"/>
    <n v="-1170196"/>
    <s v="Loss"/>
    <x v="1"/>
    <s v="United States)"/>
  </r>
  <r>
    <x v="2183"/>
    <x v="1"/>
    <x v="4"/>
    <x v="12"/>
    <s v="May 13, 1992 (United States)"/>
    <n v="6.8"/>
    <n v="2600"/>
    <x v="1024"/>
    <s v="Neal Jimenez"/>
    <x v="630"/>
    <x v="0"/>
    <n v="2700000"/>
    <n v="1723319"/>
    <x v="522"/>
    <n v="106"/>
    <x v="2"/>
    <n v="-976681"/>
    <s v="Loss"/>
    <x v="1"/>
    <s v="United States)"/>
  </r>
  <r>
    <x v="2184"/>
    <x v="0"/>
    <x v="1"/>
    <x v="12"/>
    <s v="September 4, 1992 (United States)"/>
    <n v="5.3"/>
    <n v="1600"/>
    <x v="773"/>
    <s v="Daniel Goldin"/>
    <x v="241"/>
    <x v="0"/>
    <n v="20500000"/>
    <n v="1659542"/>
    <x v="335"/>
    <n v="93"/>
    <x v="2"/>
    <n v="-18840458"/>
    <s v="Loss"/>
    <x v="1"/>
    <s v="United States)"/>
  </r>
  <r>
    <x v="2185"/>
    <x v="1"/>
    <x v="4"/>
    <x v="12"/>
    <s v="October 23, 1992 (United States)"/>
    <n v="6.3"/>
    <n v="1200"/>
    <x v="1025"/>
    <s v="Anthony Drazan"/>
    <x v="1035"/>
    <x v="0"/>
    <n v="20500000"/>
    <n v="1557771"/>
    <x v="558"/>
    <n v="100"/>
    <x v="2"/>
    <n v="-18942229"/>
    <s v="Loss"/>
    <x v="1"/>
    <s v="United States)"/>
  </r>
  <r>
    <x v="2186"/>
    <x v="1"/>
    <x v="6"/>
    <x v="12"/>
    <s v="May 8, 1992 (United States)"/>
    <n v="7.1"/>
    <n v="11000"/>
    <x v="1026"/>
    <s v="Billy Bob Thornton"/>
    <x v="697"/>
    <x v="0"/>
    <n v="20500000"/>
    <n v="1543112"/>
    <x v="745"/>
    <n v="105"/>
    <x v="1"/>
    <n v="-18956888"/>
    <s v="Loss"/>
    <x v="1"/>
    <s v="United States)"/>
  </r>
  <r>
    <x v="2187"/>
    <x v="1"/>
    <x v="4"/>
    <x v="12"/>
    <s v="April 24, 1992 (United States)"/>
    <n v="7.2"/>
    <n v="8500"/>
    <x v="762"/>
    <s v="William Wharton"/>
    <x v="940"/>
    <x v="0"/>
    <n v="5000000"/>
    <n v="1526697"/>
    <x v="277"/>
    <n v="108"/>
    <x v="1"/>
    <n v="-3473303"/>
    <s v="Loss"/>
    <x v="1"/>
    <s v="United States)"/>
  </r>
  <r>
    <x v="2188"/>
    <x v="1"/>
    <x v="1"/>
    <x v="12"/>
    <s v="April 29, 1992 (United States)"/>
    <n v="6.6"/>
    <n v="1300"/>
    <x v="525"/>
    <s v="Ed Solomon"/>
    <x v="678"/>
    <x v="0"/>
    <n v="20500000"/>
    <n v="1514114"/>
    <x v="796"/>
    <n v="110"/>
    <x v="2"/>
    <n v="-18985886"/>
    <s v="Loss"/>
    <x v="1"/>
    <s v="United States)"/>
  </r>
  <r>
    <x v="2189"/>
    <x v="7"/>
    <x v="3"/>
    <x v="12"/>
    <s v="March 5, 1993 (United States)"/>
    <n v="5.7"/>
    <n v="876"/>
    <x v="1027"/>
    <s v="Jacques Dorfmann"/>
    <x v="607"/>
    <x v="8"/>
    <n v="20500000"/>
    <n v="1434174"/>
    <x v="797"/>
    <n v="112"/>
    <x v="2"/>
    <n v="-19065826"/>
    <s v="Loss"/>
    <x v="1"/>
    <s v="United States)"/>
  </r>
  <r>
    <x v="2190"/>
    <x v="1"/>
    <x v="6"/>
    <x v="12"/>
    <s v="September 18, 1992 (United States)"/>
    <n v="6.8"/>
    <n v="5400"/>
    <x v="1028"/>
    <s v="Stephen Milburn Anderson"/>
    <x v="1036"/>
    <x v="0"/>
    <n v="4000000"/>
    <n v="1373196"/>
    <x v="798"/>
    <n v="98"/>
    <x v="2"/>
    <n v="-2626804"/>
    <s v="Loss"/>
    <x v="1"/>
    <s v="United States)"/>
  </r>
  <r>
    <x v="2191"/>
    <x v="1"/>
    <x v="4"/>
    <x v="12"/>
    <s v="July 10, 1992 (United States)"/>
    <n v="6.6"/>
    <n v="3700"/>
    <x v="1029"/>
    <s v="Allison Anders"/>
    <x v="401"/>
    <x v="0"/>
    <n v="20500000"/>
    <n v="1342613"/>
    <x v="799"/>
    <n v="101"/>
    <x v="2"/>
    <n v="-19157387"/>
    <s v="Loss"/>
    <x v="1"/>
    <s v="United States)"/>
  </r>
  <r>
    <x v="2192"/>
    <x v="3"/>
    <x v="2"/>
    <x v="12"/>
    <s v="July 10, 1992 (United States)"/>
    <n v="7.8"/>
    <n v="3000"/>
    <x v="656"/>
    <s v="Ingmar Bergman"/>
    <x v="1037"/>
    <x v="12"/>
    <n v="20500000"/>
    <n v="1253106"/>
    <x v="800"/>
    <n v="182"/>
    <x v="1"/>
    <n v="-19246894"/>
    <s v="Loss"/>
    <x v="1"/>
    <s v="United States)"/>
  </r>
  <r>
    <x v="2193"/>
    <x v="1"/>
    <x v="1"/>
    <x v="12"/>
    <s v="July 24, 1992 (United States)"/>
    <n v="5.4"/>
    <n v="2100"/>
    <x v="1030"/>
    <s v="Barry Primus"/>
    <x v="1038"/>
    <x v="0"/>
    <n v="20500000"/>
    <n v="1102469"/>
    <x v="801"/>
    <n v="110"/>
    <x v="2"/>
    <n v="-19397531"/>
    <s v="Loss"/>
    <x v="1"/>
    <s v="United States)"/>
  </r>
  <r>
    <x v="2194"/>
    <x v="1"/>
    <x v="4"/>
    <x v="12"/>
    <s v="October 30, 1992 (United States)"/>
    <n v="6.6"/>
    <n v="2100"/>
    <x v="501"/>
    <s v="Graham Swift"/>
    <x v="739"/>
    <x v="1"/>
    <n v="10000000"/>
    <n v="1100218"/>
    <x v="476"/>
    <n v="95"/>
    <x v="2"/>
    <n v="-8899782"/>
    <s v="Loss"/>
    <x v="1"/>
    <s v="United States)"/>
  </r>
  <r>
    <x v="2195"/>
    <x v="1"/>
    <x v="6"/>
    <x v="12"/>
    <s v="March 13, 1992 (United Kingdom)"/>
    <n v="6.8"/>
    <n v="6300"/>
    <x v="27"/>
    <s v="Paul Schrader"/>
    <x v="735"/>
    <x v="0"/>
    <n v="5000000"/>
    <n v="1055987"/>
    <x v="457"/>
    <n v="103"/>
    <x v="2"/>
    <n v="-3944013"/>
    <s v="Loss"/>
    <x v="1"/>
    <s v="United Kingdom)"/>
  </r>
  <r>
    <x v="2196"/>
    <x v="7"/>
    <x v="4"/>
    <x v="12"/>
    <s v="February 12, 1993 (United States)"/>
    <n v="6.6"/>
    <n v="3800"/>
    <x v="345"/>
    <s v="Don Roos"/>
    <x v="188"/>
    <x v="0"/>
    <n v="18000000"/>
    <n v="1014726"/>
    <x v="9"/>
    <n v="105"/>
    <x v="2"/>
    <n v="-16985274"/>
    <s v="Loss"/>
    <x v="1"/>
    <s v="United States)"/>
  </r>
  <r>
    <x v="2197"/>
    <x v="1"/>
    <x v="6"/>
    <x v="12"/>
    <s v="January 22, 1993 (United States)"/>
    <n v="6.1"/>
    <n v="8100"/>
    <x v="807"/>
    <s v="Brad Mirman"/>
    <x v="325"/>
    <x v="0"/>
    <n v="9000000"/>
    <n v="923418"/>
    <x v="479"/>
    <n v="116"/>
    <x v="2"/>
    <n v="-8076582"/>
    <s v="Loss"/>
    <x v="1"/>
    <s v="United States)"/>
  </r>
  <r>
    <x v="2198"/>
    <x v="0"/>
    <x v="1"/>
    <x v="12"/>
    <s v="April 17, 1992 (United States)"/>
    <n v="7.1"/>
    <n v="4100"/>
    <x v="843"/>
    <s v="Pat Proft"/>
    <x v="946"/>
    <x v="0"/>
    <n v="20500000"/>
    <n v="918239"/>
    <x v="5"/>
    <n v="80"/>
    <x v="1"/>
    <n v="-19581761"/>
    <s v="Loss"/>
    <x v="1"/>
    <s v="United States)"/>
  </r>
  <r>
    <x v="2199"/>
    <x v="7"/>
    <x v="1"/>
    <x v="12"/>
    <s v="November 13, 1992 (United States)"/>
    <n v="5.7"/>
    <n v="13000"/>
    <x v="1031"/>
    <s v="Dale Launer"/>
    <x v="1039"/>
    <x v="0"/>
    <n v="20500000"/>
    <n v="754935"/>
    <x v="782"/>
    <n v="92"/>
    <x v="2"/>
    <n v="-19745065"/>
    <s v="Loss"/>
    <x v="1"/>
    <s v="United States)"/>
  </r>
  <r>
    <x v="2200"/>
    <x v="8"/>
    <x v="1"/>
    <x v="12"/>
    <s v="August 21, 1992 (United States)"/>
    <n v="6.5"/>
    <n v="2900"/>
    <x v="1032"/>
    <s v="Gregg Araki"/>
    <x v="1040"/>
    <x v="0"/>
    <n v="22769"/>
    <n v="692585"/>
    <x v="802"/>
    <n v="81"/>
    <x v="2"/>
    <n v="669816"/>
    <s v="Profit"/>
    <x v="1"/>
    <s v="United States)"/>
  </r>
  <r>
    <x v="2201"/>
    <x v="3"/>
    <x v="1"/>
    <x v="12"/>
    <s v="April 2, 1993 (United States)"/>
    <n v="7.5"/>
    <n v="6700"/>
    <x v="1033"/>
    <s v="Jean-Claude Lauzon"/>
    <x v="1041"/>
    <x v="7"/>
    <n v="20500000"/>
    <n v="611703"/>
    <x v="803"/>
    <n v="107"/>
    <x v="1"/>
    <n v="-19888297"/>
    <s v="Loss"/>
    <x v="1"/>
    <s v="United States)"/>
  </r>
  <r>
    <x v="2202"/>
    <x v="7"/>
    <x v="15"/>
    <x v="12"/>
    <s v="October 29, 1993 (United States)"/>
    <n v="5"/>
    <n v="2100"/>
    <x v="207"/>
    <s v="Robert Dillon"/>
    <x v="1042"/>
    <x v="0"/>
    <n v="24000000"/>
    <n v="608866"/>
    <x v="804"/>
    <n v="90"/>
    <x v="2"/>
    <n v="-23391134"/>
    <s v="Loss"/>
    <x v="1"/>
    <s v="United States)"/>
  </r>
  <r>
    <x v="2203"/>
    <x v="1"/>
    <x v="4"/>
    <x v="12"/>
    <s v="September 30, 1992 (France)"/>
    <n v="5.8"/>
    <n v="1100"/>
    <x v="1034"/>
    <s v="Frank Galbally"/>
    <x v="457"/>
    <x v="0"/>
    <n v="20500000"/>
    <n v="422503"/>
    <x v="616"/>
    <n v="113"/>
    <x v="2"/>
    <n v="-20077497"/>
    <s v="Loss"/>
    <x v="1"/>
    <s v="France)"/>
  </r>
  <r>
    <x v="2204"/>
    <x v="1"/>
    <x v="6"/>
    <x v="12"/>
    <s v="September 11, 1992 (United States)"/>
    <n v="6.6"/>
    <n v="3200"/>
    <x v="802"/>
    <s v="Michael Hitchcock"/>
    <x v="1043"/>
    <x v="0"/>
    <n v="3000000"/>
    <n v="390152"/>
    <x v="385"/>
    <n v="105"/>
    <x v="2"/>
    <n v="-2609848"/>
    <s v="Loss"/>
    <x v="1"/>
    <s v="United States)"/>
  </r>
  <r>
    <x v="2205"/>
    <x v="1"/>
    <x v="6"/>
    <x v="12"/>
    <s v="May 7, 1993 (United States)"/>
    <n v="6.7"/>
    <n v="3200"/>
    <x v="1035"/>
    <s v="Peter Silverman"/>
    <x v="152"/>
    <x v="0"/>
    <n v="10000000"/>
    <n v="384048"/>
    <x v="544"/>
    <n v="113"/>
    <x v="2"/>
    <n v="-9615952"/>
    <s v="Loss"/>
    <x v="1"/>
    <s v="United States)"/>
  </r>
  <r>
    <x v="2206"/>
    <x v="6"/>
    <x v="4"/>
    <x v="12"/>
    <s v="April 30, 1993 (United States)"/>
    <n v="6"/>
    <n v="3000"/>
    <x v="1036"/>
    <s v="RyÃ» Murakami"/>
    <x v="1044"/>
    <x v="24"/>
    <n v="20500000"/>
    <n v="277845"/>
    <x v="805"/>
    <n v="112"/>
    <x v="2"/>
    <n v="-20222155"/>
    <s v="Loss"/>
    <x v="1"/>
    <s v="United States)"/>
  </r>
  <r>
    <x v="2207"/>
    <x v="1"/>
    <x v="1"/>
    <x v="12"/>
    <s v="August 13, 1992 (Germany)"/>
    <n v="7.1"/>
    <n v="3400"/>
    <x v="1037"/>
    <s v="Sollace Mitchell"/>
    <x v="1045"/>
    <x v="0"/>
    <n v="20500000"/>
    <n v="256249"/>
    <x v="310"/>
    <n v="93"/>
    <x v="1"/>
    <n v="-20243751"/>
    <s v="Loss"/>
    <x v="1"/>
    <s v="Germany)"/>
  </r>
  <r>
    <x v="2208"/>
    <x v="1"/>
    <x v="1"/>
    <x v="12"/>
    <s v="February 12, 1993 (United States)"/>
    <n v="7.5"/>
    <n v="93000"/>
    <x v="1038"/>
    <s v="Stephen Sinclair"/>
    <x v="1046"/>
    <x v="18"/>
    <n v="3000000"/>
    <n v="242623"/>
    <x v="806"/>
    <n v="104"/>
    <x v="1"/>
    <n v="-2757377"/>
    <s v="Loss"/>
    <x v="1"/>
    <s v="United States)"/>
  </r>
  <r>
    <x v="2209"/>
    <x v="6"/>
    <x v="1"/>
    <x v="12"/>
    <s v="January 15, 1993 (United States)"/>
    <n v="7.5"/>
    <n v="37000"/>
    <x v="1039"/>
    <s v="RÃ©my Belvaux"/>
    <x v="1047"/>
    <x v="31"/>
    <n v="20500000"/>
    <n v="205569"/>
    <x v="807"/>
    <n v="95"/>
    <x v="1"/>
    <n v="-20294431"/>
    <s v="Loss"/>
    <x v="1"/>
    <s v="United States)"/>
  </r>
  <r>
    <x v="2210"/>
    <x v="1"/>
    <x v="6"/>
    <x v="12"/>
    <s v="November 12, 1992 (Australia)"/>
    <n v="6.8"/>
    <n v="38000"/>
    <x v="1040"/>
    <s v="Geoffrey Wright"/>
    <x v="1048"/>
    <x v="3"/>
    <n v="20500000"/>
    <n v="175340"/>
    <x v="808"/>
    <n v="94"/>
    <x v="2"/>
    <n v="-20324660"/>
    <s v="Loss"/>
    <x v="1"/>
    <s v="Australia)"/>
  </r>
  <r>
    <x v="2211"/>
    <x v="1"/>
    <x v="6"/>
    <x v="12"/>
    <s v="November 6, 1992 (United Kingdom)"/>
    <n v="7.2"/>
    <n v="4100"/>
    <x v="780"/>
    <s v="Hal Hartley"/>
    <x v="1049"/>
    <x v="9"/>
    <n v="3000000"/>
    <n v="143010"/>
    <x v="369"/>
    <n v="105"/>
    <x v="1"/>
    <n v="-2856990"/>
    <s v="Loss"/>
    <x v="1"/>
    <s v="United Kingdom)"/>
  </r>
  <r>
    <x v="2212"/>
    <x v="1"/>
    <x v="6"/>
    <x v="12"/>
    <s v="September 9, 1993 (Australia)"/>
    <n v="5.5"/>
    <n v="2200"/>
    <x v="1041"/>
    <s v="Matthew Bright"/>
    <x v="350"/>
    <x v="0"/>
    <n v="800000"/>
    <n v="114516"/>
    <x v="809"/>
    <n v="97"/>
    <x v="2"/>
    <n v="-685484"/>
    <s v="Loss"/>
    <x v="1"/>
    <s v="Australia)"/>
  </r>
  <r>
    <x v="2213"/>
    <x v="3"/>
    <x v="4"/>
    <x v="12"/>
    <s v="January 29, 1992 (France)"/>
    <n v="7.3"/>
    <n v="4400"/>
    <x v="435"/>
    <s v="Ã‰ric Rohmer"/>
    <x v="1050"/>
    <x v="8"/>
    <n v="20500000"/>
    <n v="52431"/>
    <x v="494"/>
    <n v="114"/>
    <x v="1"/>
    <n v="-20447569"/>
    <s v="Loss"/>
    <x v="1"/>
    <s v="France)"/>
  </r>
  <r>
    <x v="2214"/>
    <x v="3"/>
    <x v="6"/>
    <x v="12"/>
    <s v="August 4, 1994 (Netherlands)"/>
    <n v="7.6"/>
    <n v="4000"/>
    <x v="1042"/>
    <s v="Ming-liang Tsai"/>
    <x v="1051"/>
    <x v="26"/>
    <n v="20500000"/>
    <n v="28791"/>
    <x v="810"/>
    <n v="106"/>
    <x v="1"/>
    <n v="-20471209"/>
    <s v="Loss"/>
    <x v="1"/>
    <s v="Netherlands)"/>
  </r>
  <r>
    <x v="2215"/>
    <x v="3"/>
    <x v="1"/>
    <x v="12"/>
    <s v="April 26, 2019 (United States)"/>
    <n v="7.4"/>
    <n v="1000"/>
    <x v="1043"/>
    <s v="Friedrich DÃ¼rrenmatt"/>
    <x v="1052"/>
    <x v="15"/>
    <n v="20500000"/>
    <n v="24672"/>
    <x v="811"/>
    <n v="110"/>
    <x v="1"/>
    <n v="-20475328"/>
    <s v="Loss"/>
    <x v="1"/>
    <s v="United States)"/>
  </r>
  <r>
    <x v="2216"/>
    <x v="0"/>
    <x v="2"/>
    <x v="12"/>
    <s v="May 28, 1993 (United States)"/>
    <n v="7.4"/>
    <n v="3000"/>
    <x v="754"/>
    <s v="Terence Davies"/>
    <x v="1053"/>
    <x v="1"/>
    <n v="20500000"/>
    <n v="22765"/>
    <x v="550"/>
    <n v="85"/>
    <x v="1"/>
    <n v="-20477235"/>
    <s v="Loss"/>
    <x v="1"/>
    <s v="United States)"/>
  </r>
  <r>
    <x v="2217"/>
    <x v="7"/>
    <x v="4"/>
    <x v="12"/>
    <s v="August 6, 1993 (United States)"/>
    <n v="6.6"/>
    <n v="2600"/>
    <x v="1044"/>
    <s v="Alice McDermott"/>
    <x v="250"/>
    <x v="8"/>
    <n v="20500000"/>
    <n v="20194"/>
    <x v="780"/>
    <n v="89"/>
    <x v="2"/>
    <n v="-20479806"/>
    <s v="Loss"/>
    <x v="1"/>
    <s v="United States)"/>
  </r>
  <r>
    <x v="2218"/>
    <x v="7"/>
    <x v="0"/>
    <x v="13"/>
    <s v="June 11, 1993 (United States)"/>
    <n v="8.1"/>
    <n v="894000"/>
    <x v="90"/>
    <s v="Michael Crichton"/>
    <x v="111"/>
    <x v="0"/>
    <n v="63000000"/>
    <n v="1033928303"/>
    <x v="1"/>
    <n v="127"/>
    <x v="1"/>
    <n v="970928303"/>
    <s v="Profit"/>
    <x v="1"/>
    <s v="United States)"/>
  </r>
  <r>
    <x v="2219"/>
    <x v="7"/>
    <x v="1"/>
    <x v="13"/>
    <s v="November 24, 1993 (United States)"/>
    <n v="7"/>
    <n v="252000"/>
    <x v="612"/>
    <s v="Anne Fine"/>
    <x v="12"/>
    <x v="0"/>
    <n v="25000000"/>
    <n v="441286195"/>
    <x v="10"/>
    <n v="125"/>
    <x v="1"/>
    <n v="416286195"/>
    <s v="Profit"/>
    <x v="1"/>
    <s v="United States)"/>
  </r>
  <r>
    <x v="2220"/>
    <x v="7"/>
    <x v="0"/>
    <x v="13"/>
    <s v="August 6, 1993 (United States)"/>
    <n v="7.8"/>
    <n v="275000"/>
    <x v="447"/>
    <s v="Jeb Stuart"/>
    <x v="86"/>
    <x v="0"/>
    <n v="44000000"/>
    <n v="368875760"/>
    <x v="7"/>
    <n v="130"/>
    <x v="1"/>
    <n v="324875760"/>
    <s v="Profit"/>
    <x v="1"/>
    <s v="United States)"/>
  </r>
  <r>
    <x v="2221"/>
    <x v="1"/>
    <x v="2"/>
    <x v="13"/>
    <s v="February 4, 1994 (United States)"/>
    <n v="8.9"/>
    <n v="1200000"/>
    <x v="90"/>
    <s v="Thomas Keneally"/>
    <x v="856"/>
    <x v="0"/>
    <n v="22000000"/>
    <n v="322161245"/>
    <x v="1"/>
    <n v="195"/>
    <x v="0"/>
    <n v="300161245"/>
    <s v="Profit"/>
    <x v="1"/>
    <s v="United States)"/>
  </r>
  <r>
    <x v="2222"/>
    <x v="1"/>
    <x v="4"/>
    <x v="13"/>
    <s v="June 30, 1993 (United States)"/>
    <n v="6.8"/>
    <n v="124000"/>
    <x v="101"/>
    <s v="John Grisham"/>
    <x v="243"/>
    <x v="0"/>
    <n v="42000000"/>
    <n v="270248367"/>
    <x v="616"/>
    <n v="154"/>
    <x v="2"/>
    <n v="228248367"/>
    <s v="Profit"/>
    <x v="1"/>
    <s v="United States)"/>
  </r>
  <r>
    <x v="2223"/>
    <x v="1"/>
    <x v="4"/>
    <x v="13"/>
    <s v="April 7, 1993 (United States)"/>
    <n v="6"/>
    <n v="66000"/>
    <x v="272"/>
    <s v="Jack Engelhard"/>
    <x v="18"/>
    <x v="0"/>
    <n v="38000000"/>
    <n v="266614059"/>
    <x v="5"/>
    <n v="117"/>
    <x v="2"/>
    <n v="228614059"/>
    <s v="Profit"/>
    <x v="1"/>
    <s v="United States)"/>
  </r>
  <r>
    <x v="2224"/>
    <x v="1"/>
    <x v="0"/>
    <x v="13"/>
    <s v="May 28, 1993 (United States)"/>
    <n v="6.4"/>
    <n v="122000"/>
    <x v="569"/>
    <s v="John Long"/>
    <x v="121"/>
    <x v="0"/>
    <n v="70000000"/>
    <n v="255000211"/>
    <x v="457"/>
    <n v="113"/>
    <x v="2"/>
    <n v="185000211"/>
    <s v="Profit"/>
    <x v="1"/>
    <s v="United States)"/>
  </r>
  <r>
    <x v="2225"/>
    <x v="0"/>
    <x v="1"/>
    <x v="13"/>
    <s v="June 25, 1993 (United States)"/>
    <n v="6.8"/>
    <n v="165000"/>
    <x v="1019"/>
    <s v="Jeff Arch"/>
    <x v="323"/>
    <x v="0"/>
    <n v="21000000"/>
    <n v="227927165"/>
    <x v="231"/>
    <n v="105"/>
    <x v="2"/>
    <n v="206927165"/>
    <s v="Profit"/>
    <x v="1"/>
    <s v="United States)"/>
  </r>
  <r>
    <x v="2226"/>
    <x v="7"/>
    <x v="4"/>
    <x v="13"/>
    <s v="January 14, 1994 (United States)"/>
    <n v="7.7"/>
    <n v="229000"/>
    <x v="74"/>
    <s v="Ron Nyswaner"/>
    <x v="323"/>
    <x v="0"/>
    <n v="26000000"/>
    <n v="206678440"/>
    <x v="231"/>
    <n v="125"/>
    <x v="1"/>
    <n v="180678440"/>
    <s v="Profit"/>
    <x v="1"/>
    <s v="United States)"/>
  </r>
  <r>
    <x v="2227"/>
    <x v="7"/>
    <x v="6"/>
    <x v="13"/>
    <s v="December 17, 1993 (United States)"/>
    <n v="6.6"/>
    <n v="81000"/>
    <x v="153"/>
    <s v="John Grisham"/>
    <x v="918"/>
    <x v="0"/>
    <n v="45000000"/>
    <n v="195268056"/>
    <x v="7"/>
    <n v="141"/>
    <x v="2"/>
    <n v="150268056"/>
    <s v="Profit"/>
    <x v="1"/>
    <s v="United States)"/>
  </r>
  <r>
    <x v="2228"/>
    <x v="1"/>
    <x v="0"/>
    <x v="13"/>
    <s v="July 9, 1993 (United States)"/>
    <n v="7.2"/>
    <n v="96000"/>
    <x v="370"/>
    <s v="Jeff Maguire"/>
    <x v="6"/>
    <x v="0"/>
    <n v="40000000"/>
    <n v="176997168"/>
    <x v="4"/>
    <n v="128"/>
    <x v="1"/>
    <n v="136997168"/>
    <s v="Profit"/>
    <x v="1"/>
    <s v="United States)"/>
  </r>
  <r>
    <x v="2229"/>
    <x v="0"/>
    <x v="3"/>
    <x v="13"/>
    <s v="October 1, 1993 (United States)"/>
    <n v="7"/>
    <n v="96000"/>
    <x v="981"/>
    <s v="Lynn Siefert"/>
    <x v="261"/>
    <x v="0"/>
    <n v="14000000"/>
    <n v="154856263"/>
    <x v="167"/>
    <n v="98"/>
    <x v="1"/>
    <n v="140856263"/>
    <s v="Profit"/>
    <x v="1"/>
    <s v="United States)"/>
  </r>
  <r>
    <x v="2230"/>
    <x v="0"/>
    <x v="3"/>
    <x v="13"/>
    <s v="July 16, 1993 (United States)"/>
    <n v="6"/>
    <n v="71000"/>
    <x v="480"/>
    <s v="Keith Walker"/>
    <x v="1054"/>
    <x v="0"/>
    <n v="20000000"/>
    <n v="153698625"/>
    <x v="812"/>
    <n v="112"/>
    <x v="2"/>
    <n v="133698625"/>
    <s v="Profit"/>
    <x v="1"/>
    <s v="United States)"/>
  </r>
  <r>
    <x v="2231"/>
    <x v="7"/>
    <x v="4"/>
    <x v="13"/>
    <s v="February 5, 1993 (United States)"/>
    <n v="6.2"/>
    <n v="20000"/>
    <x v="891"/>
    <s v="Daniel Vigne"/>
    <x v="25"/>
    <x v="8"/>
    <n v="20500000"/>
    <n v="140081992"/>
    <x v="722"/>
    <n v="114"/>
    <x v="2"/>
    <n v="119581992"/>
    <s v="Profit"/>
    <x v="1"/>
    <s v="United States)"/>
  </r>
  <r>
    <x v="2232"/>
    <x v="7"/>
    <x v="0"/>
    <x v="13"/>
    <s v="June 18, 1993 (United States)"/>
    <n v="6.4"/>
    <n v="141000"/>
    <x v="496"/>
    <s v="Zak Penn"/>
    <x v="167"/>
    <x v="0"/>
    <n v="85000000"/>
    <n v="137298489"/>
    <x v="4"/>
    <n v="130"/>
    <x v="2"/>
    <n v="52298489"/>
    <s v="Profit"/>
    <x v="1"/>
    <s v="United States)"/>
  </r>
  <r>
    <x v="2233"/>
    <x v="7"/>
    <x v="6"/>
    <x v="13"/>
    <s v="November 24, 1993 (United States)"/>
    <n v="7.5"/>
    <n v="76000"/>
    <x v="24"/>
    <s v="John Lee Hancock"/>
    <x v="487"/>
    <x v="0"/>
    <n v="30000000"/>
    <n v="135130999"/>
    <x v="7"/>
    <n v="138"/>
    <x v="1"/>
    <n v="105130999"/>
    <s v="Profit"/>
    <x v="1"/>
    <s v="United States)"/>
  </r>
  <r>
    <x v="2234"/>
    <x v="7"/>
    <x v="0"/>
    <x v="13"/>
    <s v="May 21, 1993 (United States)"/>
    <n v="6.6"/>
    <n v="86000"/>
    <x v="5"/>
    <s v="Jim Abrahams"/>
    <x v="512"/>
    <x v="0"/>
    <n v="25000000"/>
    <n v="133752825"/>
    <x v="10"/>
    <n v="86"/>
    <x v="2"/>
    <n v="108752825"/>
    <s v="Profit"/>
    <x v="1"/>
    <s v="United States)"/>
  </r>
  <r>
    <x v="2235"/>
    <x v="0"/>
    <x v="1"/>
    <x v="13"/>
    <s v="December 17, 1993 (United States)"/>
    <n v="4.9000000000000004"/>
    <n v="26000"/>
    <x v="439"/>
    <s v="John Hughes"/>
    <x v="987"/>
    <x v="0"/>
    <n v="15000000"/>
    <n v="118243066"/>
    <x v="753"/>
    <n v="89"/>
    <x v="2"/>
    <n v="103243066"/>
    <s v="Profit"/>
    <x v="1"/>
    <s v="United States)"/>
  </r>
  <r>
    <x v="2236"/>
    <x v="0"/>
    <x v="1"/>
    <x v="13"/>
    <s v="June 25, 1993 (United States)"/>
    <n v="5.6"/>
    <n v="58000"/>
    <x v="363"/>
    <s v="Hank Ketcham"/>
    <x v="66"/>
    <x v="0"/>
    <n v="20500000"/>
    <n v="117270765"/>
    <x v="7"/>
    <n v="94"/>
    <x v="2"/>
    <n v="96770765"/>
    <s v="Profit"/>
    <x v="1"/>
    <s v="United States)"/>
  </r>
  <r>
    <x v="2237"/>
    <x v="1"/>
    <x v="4"/>
    <x v="13"/>
    <s v="May 21, 1993 (United States)"/>
    <n v="5"/>
    <n v="30000"/>
    <x v="798"/>
    <s v="Ira Levin"/>
    <x v="984"/>
    <x v="0"/>
    <n v="40000000"/>
    <n v="116300000"/>
    <x v="5"/>
    <n v="107"/>
    <x v="2"/>
    <n v="76300000"/>
    <s v="Profit"/>
    <x v="1"/>
    <s v="United States)"/>
  </r>
  <r>
    <x v="2238"/>
    <x v="1"/>
    <x v="0"/>
    <x v="13"/>
    <s v="July 30, 1993 (United States)"/>
    <n v="6.3"/>
    <n v="43000"/>
    <x v="283"/>
    <s v="Michael Crichton"/>
    <x v="94"/>
    <x v="0"/>
    <n v="35000000"/>
    <n v="107198790"/>
    <x v="10"/>
    <n v="129"/>
    <x v="2"/>
    <n v="72198790"/>
    <s v="Profit"/>
    <x v="1"/>
    <s v="United States)"/>
  </r>
  <r>
    <x v="2239"/>
    <x v="7"/>
    <x v="1"/>
    <x v="13"/>
    <s v="May 28, 1993 (United States)"/>
    <n v="5.0999999999999996"/>
    <n v="16000"/>
    <x v="213"/>
    <s v="Marcia Brandwynne"/>
    <x v="521"/>
    <x v="0"/>
    <n v="22000000"/>
    <n v="104942695"/>
    <x v="722"/>
    <n v="111"/>
    <x v="2"/>
    <n v="82942695"/>
    <s v="Profit"/>
    <x v="1"/>
    <s v="United States)"/>
  </r>
  <r>
    <x v="2240"/>
    <x v="0"/>
    <x v="10"/>
    <x v="13"/>
    <s v="October 29, 1993 (United States)"/>
    <n v="8"/>
    <n v="306000"/>
    <x v="1045"/>
    <s v="Tim Burton"/>
    <x v="1055"/>
    <x v="0"/>
    <n v="18000000"/>
    <n v="91491247"/>
    <x v="229"/>
    <n v="76"/>
    <x v="1"/>
    <n v="73491247"/>
    <s v="Profit"/>
    <x v="1"/>
    <s v="United States)"/>
  </r>
  <r>
    <x v="2241"/>
    <x v="1"/>
    <x v="0"/>
    <x v="13"/>
    <s v="August 20, 1993 (United States)"/>
    <n v="6.2"/>
    <n v="46000"/>
    <x v="1046"/>
    <s v="Chuck Pfarrer"/>
    <x v="730"/>
    <x v="0"/>
    <n v="18000000"/>
    <n v="74189677"/>
    <x v="1"/>
    <n v="97"/>
    <x v="2"/>
    <n v="56189677"/>
    <s v="Profit"/>
    <x v="1"/>
    <s v="United States)"/>
  </r>
  <r>
    <x v="2242"/>
    <x v="0"/>
    <x v="1"/>
    <x v="13"/>
    <s v="February 12, 1993 (United States)"/>
    <n v="8"/>
    <n v="589000"/>
    <x v="17"/>
    <s v="Danny Rubin"/>
    <x v="89"/>
    <x v="0"/>
    <n v="14600000"/>
    <n v="71074049"/>
    <x v="4"/>
    <n v="101"/>
    <x v="1"/>
    <n v="56474049"/>
    <s v="Profit"/>
    <x v="1"/>
    <s v="United States)"/>
  </r>
  <r>
    <x v="2243"/>
    <x v="7"/>
    <x v="1"/>
    <x v="13"/>
    <s v="December 25, 1993 (United States)"/>
    <n v="7"/>
    <n v="45000"/>
    <x v="709"/>
    <s v="Mark Steven Johnson"/>
    <x v="139"/>
    <x v="0"/>
    <n v="20500000"/>
    <n v="70172621"/>
    <x v="813"/>
    <n v="103"/>
    <x v="1"/>
    <n v="49672621"/>
    <s v="Profit"/>
    <x v="1"/>
    <s v="United States)"/>
  </r>
  <r>
    <x v="2244"/>
    <x v="1"/>
    <x v="2"/>
    <x v="13"/>
    <s v="February 25, 1994 (United States)"/>
    <n v="8.1"/>
    <n v="163000"/>
    <x v="789"/>
    <s v="Gerry Conlon"/>
    <x v="733"/>
    <x v="22"/>
    <n v="13000000"/>
    <n v="65796862"/>
    <x v="814"/>
    <n v="133"/>
    <x v="1"/>
    <n v="52796862"/>
    <s v="Profit"/>
    <x v="1"/>
    <s v="United States)"/>
  </r>
  <r>
    <x v="2245"/>
    <x v="1"/>
    <x v="6"/>
    <x v="13"/>
    <s v="November 12, 1993 (United States)"/>
    <n v="7.9"/>
    <n v="206000"/>
    <x v="21"/>
    <s v="Edwin Torres"/>
    <x v="40"/>
    <x v="0"/>
    <n v="30000000"/>
    <n v="63848322"/>
    <x v="1"/>
    <n v="144"/>
    <x v="1"/>
    <n v="33848322"/>
    <s v="Profit"/>
    <x v="1"/>
    <s v="United States)"/>
  </r>
  <r>
    <x v="2246"/>
    <x v="7"/>
    <x v="0"/>
    <x v="13"/>
    <s v="May 7, 1993 (United States)"/>
    <n v="7"/>
    <n v="29000"/>
    <x v="428"/>
    <s v="Robert Clouse"/>
    <x v="1030"/>
    <x v="0"/>
    <n v="14000000"/>
    <n v="63513743"/>
    <x v="815"/>
    <n v="120"/>
    <x v="1"/>
    <n v="49513743"/>
    <s v="Profit"/>
    <x v="1"/>
    <s v="United States)"/>
  </r>
  <r>
    <x v="2247"/>
    <x v="7"/>
    <x v="1"/>
    <x v="13"/>
    <s v="May 7, 1993 (United States)"/>
    <n v="6.8"/>
    <n v="50000"/>
    <x v="94"/>
    <s v="Gary Ross"/>
    <x v="312"/>
    <x v="0"/>
    <n v="28000000"/>
    <n v="63270710"/>
    <x v="7"/>
    <n v="110"/>
    <x v="2"/>
    <n v="35270710"/>
    <s v="Profit"/>
    <x v="1"/>
    <s v="United States)"/>
  </r>
  <r>
    <x v="2248"/>
    <x v="1"/>
    <x v="4"/>
    <x v="13"/>
    <s v="September 24, 1993 (United States)"/>
    <n v="6.4"/>
    <n v="37000"/>
    <x v="389"/>
    <s v="Ian McEwan"/>
    <x v="852"/>
    <x v="0"/>
    <n v="17000000"/>
    <n v="60613008"/>
    <x v="10"/>
    <n v="87"/>
    <x v="2"/>
    <n v="43613008"/>
    <s v="Profit"/>
    <x v="1"/>
    <s v="United States)"/>
  </r>
  <r>
    <x v="2249"/>
    <x v="1"/>
    <x v="0"/>
    <x v="13"/>
    <s v="October 8, 1993 (United States)"/>
    <n v="6.7"/>
    <n v="163000"/>
    <x v="1047"/>
    <s v="Peter M. Lenkov"/>
    <x v="121"/>
    <x v="0"/>
    <n v="57000000"/>
    <n v="58055768"/>
    <x v="7"/>
    <n v="115"/>
    <x v="2"/>
    <n v="1055768"/>
    <s v="Profit"/>
    <x v="1"/>
    <s v="United States)"/>
  </r>
  <r>
    <x v="2250"/>
    <x v="0"/>
    <x v="1"/>
    <x v="13"/>
    <s v="October 15, 1993 (United States)"/>
    <n v="5"/>
    <n v="18000"/>
    <x v="974"/>
    <s v="Paul Henning"/>
    <x v="1056"/>
    <x v="0"/>
    <n v="25000000"/>
    <n v="57405220"/>
    <x v="10"/>
    <n v="92"/>
    <x v="2"/>
    <n v="32405220"/>
    <s v="Profit"/>
    <x v="1"/>
    <s v="United States)"/>
  </r>
  <r>
    <x v="2251"/>
    <x v="0"/>
    <x v="1"/>
    <x v="13"/>
    <s v="December 10, 1993 (United States)"/>
    <n v="5.6"/>
    <n v="50000"/>
    <x v="928"/>
    <s v="James Orr"/>
    <x v="521"/>
    <x v="0"/>
    <n v="38000000"/>
    <n v="57319029"/>
    <x v="229"/>
    <n v="107"/>
    <x v="2"/>
    <n v="19319029"/>
    <s v="Profit"/>
    <x v="1"/>
    <s v="United States)"/>
  </r>
  <r>
    <x v="2252"/>
    <x v="1"/>
    <x v="0"/>
    <x v="13"/>
    <s v="December 25, 1993 (United States)"/>
    <n v="7.8"/>
    <n v="132000"/>
    <x v="342"/>
    <s v="Kevin Jarre"/>
    <x v="107"/>
    <x v="0"/>
    <n v="25000000"/>
    <n v="56505065"/>
    <x v="633"/>
    <n v="130"/>
    <x v="1"/>
    <n v="31505065"/>
    <s v="Profit"/>
    <x v="1"/>
    <s v="United States)"/>
  </r>
  <r>
    <x v="2253"/>
    <x v="0"/>
    <x v="1"/>
    <x v="13"/>
    <s v="July 7, 1993 (United States)"/>
    <n v="6.1"/>
    <n v="26000"/>
    <x v="1048"/>
    <s v="Sam Harper"/>
    <x v="1057"/>
    <x v="0"/>
    <n v="10000000"/>
    <n v="56500758"/>
    <x v="10"/>
    <n v="103"/>
    <x v="2"/>
    <n v="46500758"/>
    <s v="Profit"/>
    <x v="1"/>
    <s v="United States)"/>
  </r>
  <r>
    <x v="2254"/>
    <x v="0"/>
    <x v="0"/>
    <x v="13"/>
    <s v="November 12, 1993 (United States)"/>
    <n v="6.4"/>
    <n v="52000"/>
    <x v="541"/>
    <s v="Alexandre Dumas"/>
    <x v="512"/>
    <x v="32"/>
    <n v="30000000"/>
    <n v="53898845"/>
    <x v="167"/>
    <n v="105"/>
    <x v="2"/>
    <n v="23898845"/>
    <s v="Profit"/>
    <x v="1"/>
    <s v="United States)"/>
  </r>
  <r>
    <x v="2255"/>
    <x v="7"/>
    <x v="1"/>
    <x v="13"/>
    <s v="November 19, 1993 (United States)"/>
    <n v="6.8"/>
    <n v="84000"/>
    <x v="908"/>
    <s v="Charles Addams"/>
    <x v="651"/>
    <x v="0"/>
    <n v="47000000"/>
    <n v="48919043"/>
    <x v="5"/>
    <n v="94"/>
    <x v="2"/>
    <n v="1919043"/>
    <s v="Profit"/>
    <x v="1"/>
    <s v="United States)"/>
  </r>
  <r>
    <x v="2256"/>
    <x v="7"/>
    <x v="1"/>
    <x v="13"/>
    <s v="December 10, 1993 (United States)"/>
    <n v="6.2"/>
    <n v="79000"/>
    <x v="1049"/>
    <s v="Mike Myers"/>
    <x v="986"/>
    <x v="0"/>
    <n v="40000000"/>
    <n v="48198019"/>
    <x v="5"/>
    <n v="95"/>
    <x v="2"/>
    <n v="8198019"/>
    <s v="Profit"/>
    <x v="1"/>
    <s v="United States)"/>
  </r>
  <r>
    <x v="2257"/>
    <x v="1"/>
    <x v="6"/>
    <x v="13"/>
    <s v="October 1, 1993 (United States)"/>
    <n v="6.4"/>
    <n v="24000"/>
    <x v="104"/>
    <s v="Aaron Sorkin"/>
    <x v="702"/>
    <x v="7"/>
    <n v="20000000"/>
    <n v="46405336"/>
    <x v="561"/>
    <n v="107"/>
    <x v="2"/>
    <n v="26405336"/>
    <s v="Profit"/>
    <x v="1"/>
    <s v="United States)"/>
  </r>
  <r>
    <x v="2258"/>
    <x v="0"/>
    <x v="1"/>
    <x v="13"/>
    <s v="July 16, 1993 (United States)"/>
    <n v="6.9"/>
    <n v="106000"/>
    <x v="1021"/>
    <s v="David Kirschner"/>
    <x v="223"/>
    <x v="0"/>
    <n v="28000000"/>
    <n v="44947705"/>
    <x v="167"/>
    <n v="96"/>
    <x v="2"/>
    <n v="16947705"/>
    <s v="Profit"/>
    <x v="1"/>
    <s v="United States)"/>
  </r>
  <r>
    <x v="2259"/>
    <x v="0"/>
    <x v="0"/>
    <x v="13"/>
    <s v="March 19, 1993 (United States)"/>
    <n v="4.8"/>
    <n v="32000"/>
    <x v="247"/>
    <s v="Kevin Eastman"/>
    <x v="973"/>
    <x v="0"/>
    <n v="21000000"/>
    <n v="42273609"/>
    <x v="58"/>
    <n v="96"/>
    <x v="2"/>
    <n v="21273609"/>
    <s v="Profit"/>
    <x v="1"/>
    <s v="United States)"/>
  </r>
  <r>
    <x v="2260"/>
    <x v="2"/>
    <x v="3"/>
    <x v="13"/>
    <s v="February 12, 1993 (United States)"/>
    <n v="6.9"/>
    <n v="43000"/>
    <x v="1050"/>
    <s v="Sheila Burnford"/>
    <x v="403"/>
    <x v="0"/>
    <n v="20500000"/>
    <n v="41833324"/>
    <x v="754"/>
    <n v="84"/>
    <x v="2"/>
    <n v="21333324"/>
    <s v="Profit"/>
    <x v="1"/>
    <s v="United States)"/>
  </r>
  <r>
    <x v="2261"/>
    <x v="1"/>
    <x v="0"/>
    <x v="13"/>
    <s v="February 26, 1993 (United States)"/>
    <n v="7.6"/>
    <n v="177000"/>
    <x v="123"/>
    <s v="Ebbe Roe Smith"/>
    <x v="290"/>
    <x v="0"/>
    <n v="25000000"/>
    <n v="40903593"/>
    <x v="780"/>
    <n v="113"/>
    <x v="1"/>
    <n v="15903593"/>
    <s v="Profit"/>
    <x v="1"/>
    <s v="United States)"/>
  </r>
  <r>
    <x v="2262"/>
    <x v="0"/>
    <x v="1"/>
    <x v="13"/>
    <s v="April 2, 1993 (United States)"/>
    <n v="4.0999999999999996"/>
    <n v="8300"/>
    <x v="728"/>
    <s v="Arne Olsen"/>
    <x v="9"/>
    <x v="0"/>
    <n v="14000000"/>
    <n v="40689691"/>
    <x v="441"/>
    <n v="97"/>
    <x v="2"/>
    <n v="26689691"/>
    <s v="Profit"/>
    <x v="1"/>
    <s v="United States)"/>
  </r>
  <r>
    <x v="2263"/>
    <x v="1"/>
    <x v="4"/>
    <x v="13"/>
    <s v="February 11, 1994 (United States)"/>
    <n v="7.6"/>
    <n v="81000"/>
    <x v="823"/>
    <s v="Jane Campion"/>
    <x v="830"/>
    <x v="18"/>
    <n v="7000000"/>
    <n v="40185556"/>
    <x v="816"/>
    <n v="121"/>
    <x v="1"/>
    <n v="33185556"/>
    <s v="Profit"/>
    <x v="1"/>
    <s v="United States)"/>
  </r>
  <r>
    <x v="2264"/>
    <x v="1"/>
    <x v="2"/>
    <x v="13"/>
    <s v="June 25, 1993 (United States)"/>
    <n v="7.3"/>
    <n v="18000"/>
    <x v="523"/>
    <s v="Tina Turner"/>
    <x v="1058"/>
    <x v="0"/>
    <n v="15000000"/>
    <n v="39100956"/>
    <x v="229"/>
    <n v="118"/>
    <x v="1"/>
    <n v="24100956"/>
    <s v="Profit"/>
    <x v="1"/>
    <s v="United States)"/>
  </r>
  <r>
    <x v="2265"/>
    <x v="1"/>
    <x v="2"/>
    <x v="13"/>
    <s v="January 15, 1993 (United States)"/>
    <n v="7.1"/>
    <n v="53000"/>
    <x v="844"/>
    <s v="Piers Paul Read"/>
    <x v="455"/>
    <x v="0"/>
    <n v="32000000"/>
    <n v="36733909"/>
    <x v="817"/>
    <n v="120"/>
    <x v="1"/>
    <n v="4733909"/>
    <s v="Profit"/>
    <x v="1"/>
    <s v="United States)"/>
  </r>
  <r>
    <x v="2266"/>
    <x v="7"/>
    <x v="1"/>
    <x v="13"/>
    <s v="July 2, 1993 (United States)"/>
    <n v="5.8"/>
    <n v="18000"/>
    <x v="135"/>
    <s v="Patrick J. Clifton"/>
    <x v="1059"/>
    <x v="0"/>
    <n v="20500000"/>
    <n v="36448400"/>
    <x v="633"/>
    <n v="95"/>
    <x v="2"/>
    <n v="15948400"/>
    <s v="Profit"/>
    <x v="1"/>
    <s v="United States)"/>
  </r>
  <r>
    <x v="2267"/>
    <x v="7"/>
    <x v="3"/>
    <x v="13"/>
    <s v="July 28, 1993 (United States)"/>
    <n v="6.7"/>
    <n v="119000"/>
    <x v="108"/>
    <s v="J.D. Shapiro"/>
    <x v="617"/>
    <x v="8"/>
    <n v="20000000"/>
    <n v="35739755"/>
    <x v="39"/>
    <n v="104"/>
    <x v="2"/>
    <n v="15739755"/>
    <s v="Profit"/>
    <x v="1"/>
    <s v="United States)"/>
  </r>
  <r>
    <x v="2268"/>
    <x v="0"/>
    <x v="1"/>
    <x v="13"/>
    <s v="April 7, 1993 (United States)"/>
    <n v="7.8"/>
    <n v="82000"/>
    <x v="1051"/>
    <s v="David Mickey Evans"/>
    <x v="1060"/>
    <x v="0"/>
    <n v="20500000"/>
    <n v="34348443"/>
    <x v="10"/>
    <n v="101"/>
    <x v="1"/>
    <n v="13848443"/>
    <s v="Profit"/>
    <x v="1"/>
    <s v="United States)"/>
  </r>
  <r>
    <x v="2269"/>
    <x v="1"/>
    <x v="4"/>
    <x v="13"/>
    <s v="October 29, 1993 (United States)"/>
    <n v="7.7"/>
    <n v="16000"/>
    <x v="677"/>
    <s v="Amy Tan"/>
    <x v="1061"/>
    <x v="0"/>
    <n v="11000000"/>
    <n v="32901136"/>
    <x v="633"/>
    <n v="139"/>
    <x v="1"/>
    <n v="21901136"/>
    <s v="Profit"/>
    <x v="1"/>
    <s v="United States)"/>
  </r>
  <r>
    <x v="2270"/>
    <x v="0"/>
    <x v="4"/>
    <x v="13"/>
    <s v="October 1, 1993 (United States)"/>
    <n v="7.2"/>
    <n v="56000"/>
    <x v="25"/>
    <s v="Edith Wharton"/>
    <x v="733"/>
    <x v="0"/>
    <n v="34000000"/>
    <n v="32255440"/>
    <x v="4"/>
    <n v="139"/>
    <x v="1"/>
    <n v="-1744560"/>
    <s v="Loss"/>
    <x v="1"/>
    <s v="United States)"/>
  </r>
  <r>
    <x v="2271"/>
    <x v="2"/>
    <x v="4"/>
    <x v="13"/>
    <s v="August 13, 1993 (United States)"/>
    <n v="7.3"/>
    <n v="38000"/>
    <x v="878"/>
    <s v="Frances Hodgson Burnett"/>
    <x v="1062"/>
    <x v="1"/>
    <n v="18000000"/>
    <n v="31181347"/>
    <x v="7"/>
    <n v="101"/>
    <x v="1"/>
    <n v="13181347"/>
    <s v="Profit"/>
    <x v="1"/>
    <s v="United States)"/>
  </r>
  <r>
    <x v="2272"/>
    <x v="1"/>
    <x v="0"/>
    <x v="13"/>
    <s v="March 19, 1993 (United States)"/>
    <n v="6.1"/>
    <n v="26000"/>
    <x v="158"/>
    <s v="Luc Besson"/>
    <x v="989"/>
    <x v="0"/>
    <n v="20500000"/>
    <n v="30038362"/>
    <x v="7"/>
    <n v="109"/>
    <x v="2"/>
    <n v="9538362"/>
    <s v="Profit"/>
    <x v="1"/>
    <s v="United States)"/>
  </r>
  <r>
    <x v="2273"/>
    <x v="7"/>
    <x v="0"/>
    <x v="13"/>
    <s v="February 5, 1993 (United States)"/>
    <n v="6.2"/>
    <n v="45000"/>
    <x v="1052"/>
    <s v="Don Holley"/>
    <x v="407"/>
    <x v="0"/>
    <n v="13000000"/>
    <n v="27979399"/>
    <x v="237"/>
    <n v="84"/>
    <x v="2"/>
    <n v="14979399"/>
    <s v="Profit"/>
    <x v="1"/>
    <s v="United States)"/>
  </r>
  <r>
    <x v="2274"/>
    <x v="1"/>
    <x v="6"/>
    <x v="13"/>
    <s v="May 26, 1993 (United States)"/>
    <n v="7.5"/>
    <n v="54000"/>
    <x v="1053"/>
    <s v="Allen Hughes"/>
    <x v="1063"/>
    <x v="0"/>
    <n v="3500000"/>
    <n v="27912072"/>
    <x v="237"/>
    <n v="97"/>
    <x v="1"/>
    <n v="24412072"/>
    <s v="Profit"/>
    <x v="1"/>
    <s v="United States)"/>
  </r>
  <r>
    <x v="2275"/>
    <x v="7"/>
    <x v="4"/>
    <x v="13"/>
    <s v="November 12, 1993 (United States)"/>
    <n v="6.8"/>
    <n v="11000"/>
    <x v="1054"/>
    <s v="Bruce Joel Rubin"/>
    <x v="242"/>
    <x v="0"/>
    <n v="15000000"/>
    <n v="27804899"/>
    <x v="818"/>
    <n v="117"/>
    <x v="2"/>
    <n v="12804899"/>
    <s v="Profit"/>
    <x v="1"/>
    <s v="United States)"/>
  </r>
  <r>
    <x v="2276"/>
    <x v="1"/>
    <x v="4"/>
    <x v="13"/>
    <s v="July 23, 1993 (United States)"/>
    <n v="6.1"/>
    <n v="13000"/>
    <x v="910"/>
    <s v="John Singleton"/>
    <x v="1064"/>
    <x v="0"/>
    <n v="14000000"/>
    <n v="27515786"/>
    <x v="4"/>
    <n v="109"/>
    <x v="2"/>
    <n v="13515786"/>
    <s v="Profit"/>
    <x v="1"/>
    <s v="United States)"/>
  </r>
  <r>
    <x v="2277"/>
    <x v="0"/>
    <x v="2"/>
    <x v="13"/>
    <s v="January 14, 1994 (United States)"/>
    <n v="7.3"/>
    <n v="18000"/>
    <x v="193"/>
    <s v="William Nicholson"/>
    <x v="498"/>
    <x v="1"/>
    <n v="22000000"/>
    <n v="25842377"/>
    <x v="819"/>
    <n v="131"/>
    <x v="1"/>
    <n v="3842377"/>
    <s v="Profit"/>
    <x v="1"/>
    <s v="United States)"/>
  </r>
  <r>
    <x v="2278"/>
    <x v="7"/>
    <x v="4"/>
    <x v="13"/>
    <s v="August 25, 1993 (United States)"/>
    <n v="6.7"/>
    <n v="28000"/>
    <x v="1055"/>
    <s v="Isabelle Holland"/>
    <x v="108"/>
    <x v="0"/>
    <n v="20500000"/>
    <n v="24760338"/>
    <x v="820"/>
    <n v="115"/>
    <x v="2"/>
    <n v="4260338"/>
    <s v="Profit"/>
    <x v="1"/>
    <s v="United States)"/>
  </r>
  <r>
    <x v="2279"/>
    <x v="1"/>
    <x v="0"/>
    <x v="13"/>
    <s v="September 17, 1993 (United States)"/>
    <n v="5.9"/>
    <n v="41000"/>
    <x v="697"/>
    <s v="Rowdy Herrington"/>
    <x v="700"/>
    <x v="0"/>
    <n v="30000000"/>
    <n v="24107867"/>
    <x v="4"/>
    <n v="102"/>
    <x v="2"/>
    <n v="-5892133"/>
    <s v="Loss"/>
    <x v="1"/>
    <s v="United States)"/>
  </r>
  <r>
    <x v="2280"/>
    <x v="0"/>
    <x v="3"/>
    <x v="13"/>
    <s v="April 2, 1993 (United States)"/>
    <n v="6.2"/>
    <n v="8000"/>
    <x v="1056"/>
    <s v="Mark Twain"/>
    <x v="1065"/>
    <x v="0"/>
    <n v="6500000"/>
    <n v="24103594"/>
    <x v="821"/>
    <n v="108"/>
    <x v="2"/>
    <n v="17603594"/>
    <s v="Profit"/>
    <x v="1"/>
    <s v="United States)"/>
  </r>
  <r>
    <x v="2281"/>
    <x v="0"/>
    <x v="1"/>
    <x v="13"/>
    <s v="April 16, 1993 (United States)"/>
    <n v="7.2"/>
    <n v="56000"/>
    <x v="770"/>
    <s v="Barry Berman"/>
    <x v="854"/>
    <x v="0"/>
    <n v="20500000"/>
    <n v="23261580"/>
    <x v="17"/>
    <n v="98"/>
    <x v="1"/>
    <n v="2761580"/>
    <s v="Profit"/>
    <x v="1"/>
    <s v="United States)"/>
  </r>
  <r>
    <x v="2282"/>
    <x v="0"/>
    <x v="4"/>
    <x v="13"/>
    <s v="November 19, 1993 (United States)"/>
    <n v="7.8"/>
    <n v="69000"/>
    <x v="186"/>
    <s v="Kazuo Ishiguro"/>
    <x v="498"/>
    <x v="0"/>
    <n v="15000000"/>
    <n v="23237911"/>
    <x v="4"/>
    <n v="134"/>
    <x v="1"/>
    <n v="8237911"/>
    <s v="Profit"/>
    <x v="1"/>
    <s v="United States)"/>
  </r>
  <r>
    <x v="2283"/>
    <x v="1"/>
    <x v="0"/>
    <x v="13"/>
    <s v="September 24, 1993 (United States)"/>
    <n v="6.5"/>
    <n v="9700"/>
    <x v="248"/>
    <s v="David S. Ward"/>
    <x v="134"/>
    <x v="0"/>
    <n v="15000000"/>
    <n v="23032565"/>
    <x v="229"/>
    <n v="112"/>
    <x v="2"/>
    <n v="8032565"/>
    <s v="Profit"/>
    <x v="1"/>
    <s v="United States)"/>
  </r>
  <r>
    <x v="2284"/>
    <x v="0"/>
    <x v="2"/>
    <x v="13"/>
    <s v="October 22, 1993 (United States)"/>
    <n v="7.5"/>
    <n v="59000"/>
    <x v="528"/>
    <s v="Angelo Pizzo"/>
    <x v="406"/>
    <x v="0"/>
    <n v="20500000"/>
    <n v="22881563"/>
    <x v="231"/>
    <n v="114"/>
    <x v="1"/>
    <n v="2381563"/>
    <s v="Profit"/>
    <x v="1"/>
    <s v="United States)"/>
  </r>
  <r>
    <x v="2285"/>
    <x v="1"/>
    <x v="6"/>
    <x v="13"/>
    <s v="June 4, 1993 (United States)"/>
    <n v="5.6"/>
    <n v="4900"/>
    <x v="82"/>
    <s v="Larry Cohen"/>
    <x v="753"/>
    <x v="0"/>
    <n v="12000000"/>
    <n v="22866222"/>
    <x v="633"/>
    <n v="107"/>
    <x v="2"/>
    <n v="10866222"/>
    <s v="Profit"/>
    <x v="1"/>
    <s v="United States)"/>
  </r>
  <r>
    <x v="2286"/>
    <x v="7"/>
    <x v="1"/>
    <x v="13"/>
    <s v="July 2, 1993 (United States)"/>
    <n v="7.3"/>
    <n v="46000"/>
    <x v="795"/>
    <s v="William Shakespeare"/>
    <x v="807"/>
    <x v="1"/>
    <n v="11000000"/>
    <n v="22549338"/>
    <x v="583"/>
    <n v="111"/>
    <x v="1"/>
    <n v="11549338"/>
    <s v="Profit"/>
    <x v="1"/>
    <s v="United States)"/>
  </r>
  <r>
    <x v="2287"/>
    <x v="1"/>
    <x v="0"/>
    <x v="13"/>
    <s v="January 15, 1993 (United States)"/>
    <n v="5.7"/>
    <n v="22000"/>
    <x v="557"/>
    <s v="Joe Eszterhas"/>
    <x v="730"/>
    <x v="0"/>
    <n v="15000000"/>
    <n v="22189039"/>
    <x v="4"/>
    <n v="94"/>
    <x v="2"/>
    <n v="7189039"/>
    <s v="Profit"/>
    <x v="1"/>
    <s v="United States)"/>
  </r>
  <r>
    <x v="2288"/>
    <x v="0"/>
    <x v="1"/>
    <x v="13"/>
    <s v="July 23, 1993 (United States)"/>
    <n v="5.3"/>
    <n v="52000"/>
    <x v="419"/>
    <s v="Tom Davis"/>
    <x v="247"/>
    <x v="0"/>
    <n v="33000000"/>
    <n v="21274717"/>
    <x v="5"/>
    <n v="88"/>
    <x v="2"/>
    <n v="-11725283"/>
    <s v="Loss"/>
    <x v="1"/>
    <s v="United States)"/>
  </r>
  <r>
    <x v="2289"/>
    <x v="0"/>
    <x v="3"/>
    <x v="13"/>
    <s v="May 28, 1993 (United States)"/>
    <n v="4.0999999999999996"/>
    <n v="50000"/>
    <x v="710"/>
    <s v="Parker Bennett"/>
    <x v="556"/>
    <x v="1"/>
    <n v="48000000"/>
    <n v="20915465"/>
    <x v="606"/>
    <n v="104"/>
    <x v="2"/>
    <n v="-27084535"/>
    <s v="Loss"/>
    <x v="1"/>
    <s v="United States)"/>
  </r>
  <r>
    <x v="2290"/>
    <x v="7"/>
    <x v="1"/>
    <x v="13"/>
    <s v="July 23, 1993 (United States)"/>
    <n v="5.6"/>
    <n v="13000"/>
    <x v="158"/>
    <s v="Jim Kouf"/>
    <x v="51"/>
    <x v="0"/>
    <n v="20500000"/>
    <n v="20208496"/>
    <x v="229"/>
    <n v="108"/>
    <x v="2"/>
    <n v="-291504"/>
    <s v="Loss"/>
    <x v="1"/>
    <s v="United States)"/>
  </r>
  <r>
    <x v="2291"/>
    <x v="3"/>
    <x v="2"/>
    <x v="13"/>
    <s v="December 3, 1993 (United States)"/>
    <n v="7.3"/>
    <n v="2100"/>
    <x v="906"/>
    <s v="Derek Jarman"/>
    <x v="1066"/>
    <x v="1"/>
    <n v="20500000"/>
    <n v="20205757"/>
    <x v="822"/>
    <n v="79"/>
    <x v="1"/>
    <n v="-294243"/>
    <s v="Loss"/>
    <x v="1"/>
    <s v="United States)"/>
  </r>
  <r>
    <x v="2292"/>
    <x v="7"/>
    <x v="1"/>
    <x v="13"/>
    <s v="November 17, 1993 (United States)"/>
    <n v="6"/>
    <n v="1900"/>
    <x v="936"/>
    <s v="Chuck Hughes"/>
    <x v="1067"/>
    <x v="0"/>
    <n v="1800000"/>
    <n v="20205757"/>
    <x v="117"/>
    <n v="93"/>
    <x v="2"/>
    <n v="18405757"/>
    <s v="Profit"/>
    <x v="1"/>
    <s v="United States)"/>
  </r>
  <r>
    <x v="2293"/>
    <x v="7"/>
    <x v="2"/>
    <x v="13"/>
    <s v="March 12, 1993 (United States)"/>
    <n v="6.5"/>
    <n v="23000"/>
    <x v="328"/>
    <s v="Travis Walton"/>
    <x v="994"/>
    <x v="0"/>
    <n v="15000000"/>
    <n v="19885552"/>
    <x v="5"/>
    <n v="109"/>
    <x v="2"/>
    <n v="4885552"/>
    <s v="Profit"/>
    <x v="1"/>
    <s v="United States)"/>
  </r>
  <r>
    <x v="2294"/>
    <x v="1"/>
    <x v="0"/>
    <x v="13"/>
    <s v="January 29, 1993 (United States)"/>
    <n v="6.1"/>
    <n v="23000"/>
    <x v="1057"/>
    <s v="Michael Frost Beckner"/>
    <x v="244"/>
    <x v="0"/>
    <n v="20500000"/>
    <n v="18994653"/>
    <x v="728"/>
    <n v="98"/>
    <x v="2"/>
    <n v="-1505347"/>
    <s v="Loss"/>
    <x v="1"/>
    <s v="United States)"/>
  </r>
  <r>
    <x v="2295"/>
    <x v="7"/>
    <x v="4"/>
    <x v="13"/>
    <s v="February 12, 1993 (United States)"/>
    <n v="6.8"/>
    <n v="13000"/>
    <x v="28"/>
    <s v="Tom Sierchio"/>
    <x v="826"/>
    <x v="0"/>
    <n v="7500000"/>
    <n v="18898806"/>
    <x v="17"/>
    <n v="102"/>
    <x v="2"/>
    <n v="11398806"/>
    <s v="Profit"/>
    <x v="1"/>
    <s v="United States)"/>
  </r>
  <r>
    <x v="2296"/>
    <x v="7"/>
    <x v="4"/>
    <x v="13"/>
    <s v="December 10, 1993 (United States)"/>
    <n v="6.5"/>
    <n v="9900"/>
    <x v="48"/>
    <s v="John Milius"/>
    <x v="615"/>
    <x v="0"/>
    <n v="35000000"/>
    <n v="18635620"/>
    <x v="4"/>
    <n v="115"/>
    <x v="2"/>
    <n v="-16364380"/>
    <s v="Loss"/>
    <x v="1"/>
    <s v="United States)"/>
  </r>
  <r>
    <x v="2297"/>
    <x v="1"/>
    <x v="12"/>
    <x v="13"/>
    <s v="May 14, 1993 (United States)"/>
    <n v="5.5"/>
    <n v="4200"/>
    <x v="911"/>
    <s v="Sy Richardson"/>
    <x v="478"/>
    <x v="1"/>
    <n v="10000000"/>
    <n v="18289763"/>
    <x v="37"/>
    <n v="111"/>
    <x v="2"/>
    <n v="8289763"/>
    <s v="Profit"/>
    <x v="1"/>
    <s v="United States)"/>
  </r>
  <r>
    <x v="2298"/>
    <x v="1"/>
    <x v="6"/>
    <x v="13"/>
    <s v="February 25, 1994 (United States)"/>
    <n v="5.9"/>
    <n v="4300"/>
    <x v="1058"/>
    <s v="Barry Michael Cooper"/>
    <x v="924"/>
    <x v="0"/>
    <n v="10000000"/>
    <n v="18225518"/>
    <x v="702"/>
    <n v="123"/>
    <x v="2"/>
    <n v="8225518"/>
    <s v="Profit"/>
    <x v="1"/>
    <s v="United States)"/>
  </r>
  <r>
    <x v="2299"/>
    <x v="1"/>
    <x v="1"/>
    <x v="13"/>
    <s v="March 12, 1993 (United States)"/>
    <n v="6.3"/>
    <n v="9000"/>
    <x v="1041"/>
    <s v="Chris Rock"/>
    <x v="1068"/>
    <x v="0"/>
    <n v="6000000"/>
    <n v="17953778"/>
    <x v="540"/>
    <n v="89"/>
    <x v="2"/>
    <n v="11953778"/>
    <s v="Profit"/>
    <x v="1"/>
    <s v="United States)"/>
  </r>
  <r>
    <x v="2300"/>
    <x v="0"/>
    <x v="1"/>
    <x v="13"/>
    <s v="March 26, 1993 (United States)"/>
    <n v="5.2"/>
    <n v="3700"/>
    <x v="862"/>
    <s v="Garson Kanin"/>
    <x v="620"/>
    <x v="0"/>
    <n v="20500000"/>
    <n v="17952857"/>
    <x v="633"/>
    <n v="100"/>
    <x v="2"/>
    <n v="-2547143"/>
    <s v="Loss"/>
    <x v="1"/>
    <s v="United States)"/>
  </r>
  <r>
    <x v="2301"/>
    <x v="1"/>
    <x v="6"/>
    <x v="13"/>
    <s v="October 1, 1993 (United States)"/>
    <n v="7.8"/>
    <n v="132000"/>
    <x v="1059"/>
    <s v="Chazz Palminteri"/>
    <x v="23"/>
    <x v="0"/>
    <n v="22000000"/>
    <n v="17287898"/>
    <x v="819"/>
    <n v="121"/>
    <x v="1"/>
    <n v="-4712102"/>
    <s v="Loss"/>
    <x v="1"/>
    <s v="United States)"/>
  </r>
  <r>
    <x v="2302"/>
    <x v="1"/>
    <x v="6"/>
    <x v="13"/>
    <s v="January 26, 1994 (United States)"/>
    <n v="6.2"/>
    <n v="8000"/>
    <x v="8"/>
    <s v="Dana Stevens"/>
    <x v="975"/>
    <x v="0"/>
    <n v="11000000"/>
    <n v="16696219"/>
    <x v="237"/>
    <n v="106"/>
    <x v="2"/>
    <n v="5696219"/>
    <s v="Profit"/>
    <x v="1"/>
    <s v="United States)"/>
  </r>
  <r>
    <x v="2303"/>
    <x v="7"/>
    <x v="1"/>
    <x v="13"/>
    <s v="August 13, 1993 (United States)"/>
    <n v="7"/>
    <n v="17000"/>
    <x v="863"/>
    <s v="Gregory Hansen"/>
    <x v="746"/>
    <x v="0"/>
    <n v="25000000"/>
    <n v="16589540"/>
    <x v="1"/>
    <n v="104"/>
    <x v="1"/>
    <n v="-8410460"/>
    <s v="Loss"/>
    <x v="1"/>
    <s v="United States)"/>
  </r>
  <r>
    <x v="2304"/>
    <x v="1"/>
    <x v="6"/>
    <x v="13"/>
    <s v="August 27, 1993 (United States)"/>
    <n v="6.3"/>
    <n v="24000"/>
    <x v="1060"/>
    <s v="Stephen King"/>
    <x v="1069"/>
    <x v="0"/>
    <n v="20500000"/>
    <n v="15185672"/>
    <x v="561"/>
    <n v="120"/>
    <x v="2"/>
    <n v="-5314328"/>
    <s v="Loss"/>
    <x v="1"/>
    <s v="United States)"/>
  </r>
  <r>
    <x v="2305"/>
    <x v="7"/>
    <x v="1"/>
    <x v="13"/>
    <s v="April 23, 1993 (United States)"/>
    <n v="6.6"/>
    <n v="5300"/>
    <x v="1061"/>
    <s v="Mike Binder"/>
    <x v="1070"/>
    <x v="7"/>
    <n v="9000000"/>
    <n v="14904910"/>
    <x v="566"/>
    <n v="97"/>
    <x v="2"/>
    <n v="5904910"/>
    <s v="Profit"/>
    <x v="1"/>
    <s v="United States)"/>
  </r>
  <r>
    <x v="2306"/>
    <x v="7"/>
    <x v="0"/>
    <x v="13"/>
    <s v="October 12, 2001 (United States)"/>
    <n v="7.5"/>
    <n v="16000"/>
    <x v="1062"/>
    <s v="Tan Cheung"/>
    <x v="1071"/>
    <x v="13"/>
    <n v="11000000"/>
    <n v="14694904"/>
    <x v="823"/>
    <n v="85"/>
    <x v="1"/>
    <n v="3694904"/>
    <s v="Profit"/>
    <x v="1"/>
    <s v="United States)"/>
  </r>
  <r>
    <x v="2307"/>
    <x v="1"/>
    <x v="4"/>
    <x v="13"/>
    <s v="February 5, 1993 (United States)"/>
    <n v="6.3"/>
    <n v="24000"/>
    <x v="1063"/>
    <s v="Tim KrabbÃ©"/>
    <x v="152"/>
    <x v="0"/>
    <n v="20500000"/>
    <n v="14543394"/>
    <x v="10"/>
    <n v="109"/>
    <x v="2"/>
    <n v="-5956606"/>
    <s v="Loss"/>
    <x v="1"/>
    <s v="United States)"/>
  </r>
  <r>
    <x v="2308"/>
    <x v="1"/>
    <x v="4"/>
    <x v="13"/>
    <s v="April 2, 1993 (United States)"/>
    <n v="5.8"/>
    <n v="17000"/>
    <x v="1064"/>
    <s v="Alan Shapiro"/>
    <x v="617"/>
    <x v="0"/>
    <n v="6000000"/>
    <n v="13609396"/>
    <x v="498"/>
    <n v="89"/>
    <x v="2"/>
    <n v="7609396"/>
    <s v="Profit"/>
    <x v="1"/>
    <s v="United States)"/>
  </r>
  <r>
    <x v="2309"/>
    <x v="1"/>
    <x v="6"/>
    <x v="13"/>
    <s v="September 10, 1993 (United States)"/>
    <n v="7.9"/>
    <n v="212000"/>
    <x v="319"/>
    <s v="Quentin Tarantino"/>
    <x v="826"/>
    <x v="0"/>
    <n v="13000000"/>
    <n v="13088850"/>
    <x v="498"/>
    <n v="119"/>
    <x v="1"/>
    <n v="88850"/>
    <s v="Profit"/>
    <x v="1"/>
    <s v="United States)"/>
  </r>
  <r>
    <x v="2310"/>
    <x v="1"/>
    <x v="1"/>
    <x v="13"/>
    <s v="November 19, 1993 (United States)"/>
    <n v="5.2"/>
    <n v="4100"/>
    <x v="847"/>
    <s v="John Lafia"/>
    <x v="516"/>
    <x v="0"/>
    <n v="6000000"/>
    <n v="12974636"/>
    <x v="237"/>
    <n v="87"/>
    <x v="2"/>
    <n v="6974636"/>
    <s v="Profit"/>
    <x v="1"/>
    <s v="United States)"/>
  </r>
  <r>
    <x v="2311"/>
    <x v="0"/>
    <x v="3"/>
    <x v="13"/>
    <s v="March 12, 1993 (United States)"/>
    <n v="6.6"/>
    <n v="3400"/>
    <x v="1065"/>
    <s v="Lourens van der Post"/>
    <x v="1072"/>
    <x v="0"/>
    <n v="20500000"/>
    <n v="12890752"/>
    <x v="167"/>
    <n v="108"/>
    <x v="2"/>
    <n v="-7609248"/>
    <s v="Loss"/>
    <x v="1"/>
    <s v="United States)"/>
  </r>
  <r>
    <x v="2312"/>
    <x v="0"/>
    <x v="3"/>
    <x v="13"/>
    <s v="July 9, 1993 (United States)"/>
    <n v="4.8"/>
    <n v="13000"/>
    <x v="1066"/>
    <s v="Robert Klane"/>
    <x v="611"/>
    <x v="0"/>
    <n v="7000000"/>
    <n v="12741891"/>
    <x v="824"/>
    <n v="97"/>
    <x v="2"/>
    <n v="5741891"/>
    <s v="Profit"/>
    <x v="1"/>
    <s v="United States)"/>
  </r>
  <r>
    <x v="2313"/>
    <x v="1"/>
    <x v="0"/>
    <x v="13"/>
    <s v="October 15, 1993 (United States)"/>
    <n v="6.6"/>
    <n v="16000"/>
    <x v="777"/>
    <s v="Lewis Colick"/>
    <x v="407"/>
    <x v="24"/>
    <n v="21000000"/>
    <n v="12526677"/>
    <x v="690"/>
    <n v="110"/>
    <x v="2"/>
    <n v="-8473323"/>
    <s v="Loss"/>
    <x v="1"/>
    <s v="United States)"/>
  </r>
  <r>
    <x v="2314"/>
    <x v="0"/>
    <x v="1"/>
    <x v="13"/>
    <s v="June 4, 1993 (United States)"/>
    <n v="5.6"/>
    <n v="5600"/>
    <x v="941"/>
    <s v="Marc Lawrence"/>
    <x v="403"/>
    <x v="0"/>
    <n v="20500000"/>
    <n v="12440858"/>
    <x v="229"/>
    <n v="91"/>
    <x v="2"/>
    <n v="-8059142"/>
    <s v="Loss"/>
    <x v="1"/>
    <s v="United States)"/>
  </r>
  <r>
    <x v="2315"/>
    <x v="7"/>
    <x v="1"/>
    <x v="13"/>
    <s v="September 10, 1993 (United States)"/>
    <n v="6.1"/>
    <n v="7700"/>
    <x v="156"/>
    <s v="Ian Abrams"/>
    <x v="378"/>
    <x v="0"/>
    <n v="20500000"/>
    <n v="12324660"/>
    <x v="17"/>
    <n v="90"/>
    <x v="2"/>
    <n v="-8175340"/>
    <s v="Loss"/>
    <x v="1"/>
    <s v="United States)"/>
  </r>
  <r>
    <x v="2316"/>
    <x v="7"/>
    <x v="1"/>
    <x v="13"/>
    <s v="July 30, 1993 (United States)"/>
    <n v="6.5"/>
    <n v="36000"/>
    <x v="814"/>
    <s v="Robbie Fox"/>
    <x v="986"/>
    <x v="0"/>
    <n v="20000000"/>
    <n v="11585483"/>
    <x v="231"/>
    <n v="93"/>
    <x v="2"/>
    <n v="-8414517"/>
    <s v="Loss"/>
    <x v="1"/>
    <s v="United States)"/>
  </r>
  <r>
    <x v="2317"/>
    <x v="0"/>
    <x v="1"/>
    <x v="13"/>
    <s v="August 18, 1993 (United States)"/>
    <n v="7.3"/>
    <n v="41000"/>
    <x v="58"/>
    <s v="Woody Allen"/>
    <x v="55"/>
    <x v="0"/>
    <n v="13500000"/>
    <n v="11330911"/>
    <x v="231"/>
    <n v="104"/>
    <x v="1"/>
    <n v="-2169089"/>
    <s v="Loss"/>
    <x v="1"/>
    <s v="United States)"/>
  </r>
  <r>
    <x v="2318"/>
    <x v="0"/>
    <x v="1"/>
    <x v="13"/>
    <s v="October 1, 1993 (United States)"/>
    <n v="6.2"/>
    <n v="13000"/>
    <x v="908"/>
    <s v="Mark Rosenthal"/>
    <x v="403"/>
    <x v="0"/>
    <n v="30000000"/>
    <n v="11146270"/>
    <x v="1"/>
    <n v="96"/>
    <x v="2"/>
    <n v="-18853730"/>
    <s v="Loss"/>
    <x v="1"/>
    <s v="United States)"/>
  </r>
  <r>
    <x v="2319"/>
    <x v="1"/>
    <x v="1"/>
    <x v="13"/>
    <s v="March 5, 1993 (United States)"/>
    <n v="6.2"/>
    <n v="21000"/>
    <x v="587"/>
    <s v="Richard Price"/>
    <x v="23"/>
    <x v="0"/>
    <n v="19000000"/>
    <n v="11081586"/>
    <x v="1"/>
    <n v="97"/>
    <x v="2"/>
    <n v="-7918414"/>
    <s v="Loss"/>
    <x v="1"/>
    <s v="United States)"/>
  </r>
  <r>
    <x v="2320"/>
    <x v="0"/>
    <x v="4"/>
    <x v="13"/>
    <s v="October 8, 1993 (United States)"/>
    <n v="7.6"/>
    <n v="27000"/>
    <x v="20"/>
    <s v="Michael Shaara"/>
    <x v="244"/>
    <x v="0"/>
    <n v="25000000"/>
    <n v="10769960"/>
    <x v="825"/>
    <n v="271"/>
    <x v="1"/>
    <n v="-14230040"/>
    <s v="Loss"/>
    <x v="1"/>
    <s v="United States)"/>
  </r>
  <r>
    <x v="2321"/>
    <x v="7"/>
    <x v="0"/>
    <x v="13"/>
    <s v="November 5, 1993 (United States)"/>
    <n v="4.0999999999999996"/>
    <n v="47000"/>
    <x v="590"/>
    <s v="Edward Neumeier"/>
    <x v="1049"/>
    <x v="0"/>
    <n v="22000000"/>
    <n v="10696210"/>
    <x v="9"/>
    <n v="104"/>
    <x v="2"/>
    <n v="-11303790"/>
    <s v="Loss"/>
    <x v="1"/>
    <s v="United States)"/>
  </r>
  <r>
    <x v="2322"/>
    <x v="1"/>
    <x v="5"/>
    <x v="13"/>
    <s v="April 23, 1993 (United States)"/>
    <n v="6"/>
    <n v="16000"/>
    <x v="206"/>
    <s v="Stephen King"/>
    <x v="313"/>
    <x v="0"/>
    <n v="15000000"/>
    <n v="10611160"/>
    <x v="9"/>
    <n v="122"/>
    <x v="2"/>
    <n v="-4388840"/>
    <s v="Loss"/>
    <x v="1"/>
    <s v="United States)"/>
  </r>
  <r>
    <x v="2323"/>
    <x v="7"/>
    <x v="1"/>
    <x v="13"/>
    <s v="November 5, 1993 (United States)"/>
    <n v="4.4000000000000004"/>
    <n v="28000"/>
    <x v="857"/>
    <s v="Tom Ropelewski"/>
    <x v="14"/>
    <x v="0"/>
    <n v="22000000"/>
    <n v="10340263"/>
    <x v="231"/>
    <n v="96"/>
    <x v="2"/>
    <n v="-11659737"/>
    <s v="Loss"/>
    <x v="1"/>
    <s v="United States)"/>
  </r>
  <r>
    <x v="1691"/>
    <x v="1"/>
    <x v="0"/>
    <x v="13"/>
    <s v="April 16, 1993 (United States)"/>
    <n v="5"/>
    <n v="5700"/>
    <x v="740"/>
    <s v="Gerald Petievich"/>
    <x v="924"/>
    <x v="0"/>
    <n v="9000000"/>
    <n v="10058318"/>
    <x v="758"/>
    <n v="92"/>
    <x v="2"/>
    <n v="1058318"/>
    <s v="Profit"/>
    <x v="1"/>
    <s v="United States)"/>
  </r>
  <r>
    <x v="2324"/>
    <x v="7"/>
    <x v="4"/>
    <x v="13"/>
    <s v="March 4, 1994 (United States)"/>
    <n v="7.7"/>
    <n v="221000"/>
    <x v="479"/>
    <s v="Peter Hedges"/>
    <x v="854"/>
    <x v="0"/>
    <n v="11000000"/>
    <n v="10032765"/>
    <x v="5"/>
    <n v="118"/>
    <x v="1"/>
    <n v="-967235"/>
    <s v="Loss"/>
    <x v="1"/>
    <s v="United States)"/>
  </r>
  <r>
    <x v="2325"/>
    <x v="7"/>
    <x v="1"/>
    <x v="13"/>
    <s v="March 5, 1993 (United States)"/>
    <n v="5.7"/>
    <n v="8600"/>
    <x v="1067"/>
    <s v="E. Max Frye"/>
    <x v="270"/>
    <x v="0"/>
    <n v="20500000"/>
    <n v="9745803"/>
    <x v="561"/>
    <n v="96"/>
    <x v="2"/>
    <n v="-10754197"/>
    <s v="Loss"/>
    <x v="1"/>
    <s v="United States)"/>
  </r>
  <r>
    <x v="2326"/>
    <x v="1"/>
    <x v="4"/>
    <x v="13"/>
    <s v="November 5, 1993 (United States)"/>
    <n v="6.2"/>
    <n v="5000"/>
    <x v="787"/>
    <s v="Steve Kloves"/>
    <x v="240"/>
    <x v="0"/>
    <n v="20500000"/>
    <n v="9709451"/>
    <x v="291"/>
    <n v="126"/>
    <x v="2"/>
    <n v="-10790549"/>
    <s v="Loss"/>
    <x v="1"/>
    <s v="United States)"/>
  </r>
  <r>
    <x v="2327"/>
    <x v="0"/>
    <x v="1"/>
    <x v="13"/>
    <s v="January 29, 1993 (United States)"/>
    <n v="6.9"/>
    <n v="10000"/>
    <x v="136"/>
    <s v="Jerico Stone"/>
    <x v="923"/>
    <x v="0"/>
    <n v="13000000"/>
    <n v="9532895"/>
    <x v="1"/>
    <n v="99"/>
    <x v="2"/>
    <n v="-3467105"/>
    <s v="Loss"/>
    <x v="1"/>
    <s v="United States)"/>
  </r>
  <r>
    <x v="2328"/>
    <x v="2"/>
    <x v="10"/>
    <x v="13"/>
    <s v="November 24, 1993 (United States)"/>
    <n v="6.1"/>
    <n v="14000"/>
    <x v="95"/>
    <s v="John Patrick Shanley"/>
    <x v="923"/>
    <x v="0"/>
    <n v="20500000"/>
    <n v="9317021"/>
    <x v="1"/>
    <n v="72"/>
    <x v="2"/>
    <n v="-11182979"/>
    <s v="Loss"/>
    <x v="1"/>
    <s v="United States)"/>
  </r>
  <r>
    <x v="2329"/>
    <x v="1"/>
    <x v="1"/>
    <x v="13"/>
    <s v="January 8, 1993 (United States)"/>
    <n v="4.8"/>
    <n v="25000"/>
    <x v="1068"/>
    <s v="Mark Jones"/>
    <x v="1073"/>
    <x v="0"/>
    <n v="900000"/>
    <n v="8556940"/>
    <x v="826"/>
    <n v="92"/>
    <x v="2"/>
    <n v="7656940"/>
    <s v="Profit"/>
    <x v="1"/>
    <s v="United States)"/>
  </r>
  <r>
    <x v="2330"/>
    <x v="1"/>
    <x v="4"/>
    <x v="13"/>
    <s v="October 8, 1993 (United States)"/>
    <n v="5.8"/>
    <n v="6900"/>
    <x v="744"/>
    <s v="Eric Roth"/>
    <x v="25"/>
    <x v="0"/>
    <n v="25000000"/>
    <n v="8345845"/>
    <x v="827"/>
    <n v="114"/>
    <x v="2"/>
    <n v="-16654155"/>
    <s v="Loss"/>
    <x v="1"/>
    <s v="United States)"/>
  </r>
  <r>
    <x v="2331"/>
    <x v="7"/>
    <x v="4"/>
    <x v="13"/>
    <s v="January 22, 1993 (United States)"/>
    <n v="6"/>
    <n v="2800"/>
    <x v="1069"/>
    <s v="Patrick Hasburgh"/>
    <x v="1074"/>
    <x v="0"/>
    <n v="14000000"/>
    <n v="8041049"/>
    <x v="633"/>
    <n v="113"/>
    <x v="2"/>
    <n v="-5958951"/>
    <s v="Loss"/>
    <x v="1"/>
    <s v="United States)"/>
  </r>
  <r>
    <x v="2332"/>
    <x v="0"/>
    <x v="0"/>
    <x v="13"/>
    <s v="August 6, 1993 (United States)"/>
    <n v="5.2"/>
    <n v="7800"/>
    <x v="638"/>
    <s v="Robert Townsend"/>
    <x v="646"/>
    <x v="0"/>
    <n v="20000000"/>
    <n v="8016708"/>
    <x v="17"/>
    <n v="100"/>
    <x v="2"/>
    <n v="-11983292"/>
    <s v="Loss"/>
    <x v="1"/>
    <s v="United States)"/>
  </r>
  <r>
    <x v="2333"/>
    <x v="1"/>
    <x v="1"/>
    <x v="13"/>
    <s v="September 24, 1993 (United States)"/>
    <n v="7.6"/>
    <n v="171000"/>
    <x v="900"/>
    <s v="Richard Linklater"/>
    <x v="1075"/>
    <x v="0"/>
    <n v="6900000"/>
    <n v="7993039"/>
    <x v="828"/>
    <n v="102"/>
    <x v="1"/>
    <n v="1093039"/>
    <s v="Profit"/>
    <x v="1"/>
    <s v="United States)"/>
  </r>
  <r>
    <x v="2334"/>
    <x v="7"/>
    <x v="1"/>
    <x v="13"/>
    <s v="October 29, 1993 (United States)"/>
    <n v="5.8"/>
    <n v="7000"/>
    <x v="214"/>
    <s v="David O'Malley"/>
    <x v="227"/>
    <x v="0"/>
    <n v="20500000"/>
    <n v="7839327"/>
    <x v="17"/>
    <n v="91"/>
    <x v="2"/>
    <n v="-12660673"/>
    <s v="Loss"/>
    <x v="1"/>
    <s v="United States)"/>
  </r>
  <r>
    <x v="2335"/>
    <x v="0"/>
    <x v="2"/>
    <x v="13"/>
    <s v="August 11, 1993 (United States)"/>
    <n v="7.4"/>
    <n v="37000"/>
    <x v="1070"/>
    <s v="Fred Waitzkin"/>
    <x v="952"/>
    <x v="0"/>
    <n v="12000000"/>
    <n v="7266383"/>
    <x v="291"/>
    <n v="109"/>
    <x v="1"/>
    <n v="-4733617"/>
    <s v="Loss"/>
    <x v="1"/>
    <s v="United States)"/>
  </r>
  <r>
    <x v="2336"/>
    <x v="1"/>
    <x v="4"/>
    <x v="13"/>
    <s v="November 5, 1993 (United States)"/>
    <n v="7.1"/>
    <n v="22000"/>
    <x v="162"/>
    <s v="Rafael Yglesias"/>
    <x v="152"/>
    <x v="0"/>
    <n v="20500000"/>
    <n v="6995302"/>
    <x v="829"/>
    <n v="122"/>
    <x v="1"/>
    <n v="-13504698"/>
    <s v="Loss"/>
    <x v="1"/>
    <s v="United States)"/>
  </r>
  <r>
    <x v="2337"/>
    <x v="1"/>
    <x v="1"/>
    <x v="13"/>
    <s v="August 4, 1993 (United States)"/>
    <n v="7.6"/>
    <n v="14000"/>
    <x v="1071"/>
    <s v="Ang Lee"/>
    <x v="1076"/>
    <x v="26"/>
    <n v="1000000"/>
    <n v="6933459"/>
    <x v="830"/>
    <n v="106"/>
    <x v="1"/>
    <n v="5933459"/>
    <s v="Profit"/>
    <x v="1"/>
    <s v="United States)"/>
  </r>
  <r>
    <x v="2338"/>
    <x v="1"/>
    <x v="0"/>
    <x v="13"/>
    <s v="March 5, 1993 (United States)"/>
    <n v="5.6"/>
    <n v="5400"/>
    <x v="818"/>
    <s v="Max Strom"/>
    <x v="364"/>
    <x v="0"/>
    <n v="7000000"/>
    <n v="6608687"/>
    <x v="831"/>
    <n v="101"/>
    <x v="2"/>
    <n v="-391313"/>
    <s v="Loss"/>
    <x v="1"/>
    <s v="United States)"/>
  </r>
  <r>
    <x v="2339"/>
    <x v="2"/>
    <x v="10"/>
    <x v="13"/>
    <s v="June 18, 1993 (United States)"/>
    <n v="6.5"/>
    <n v="5200"/>
    <x v="1072"/>
    <s v="Rae Lambert"/>
    <x v="1077"/>
    <x v="1"/>
    <n v="13000000"/>
    <n v="6582052"/>
    <x v="148"/>
    <n v="71"/>
    <x v="2"/>
    <n v="-6417948"/>
    <s v="Loss"/>
    <x v="1"/>
    <s v="United States)"/>
  </r>
  <r>
    <x v="2340"/>
    <x v="7"/>
    <x v="6"/>
    <x v="13"/>
    <s v="September 10, 1993 (United States)"/>
    <n v="5.5"/>
    <n v="8500"/>
    <x v="430"/>
    <s v="Desmond Lowden"/>
    <x v="612"/>
    <x v="0"/>
    <n v="20500000"/>
    <n v="6484246"/>
    <x v="832"/>
    <n v="105"/>
    <x v="2"/>
    <n v="-14015754"/>
    <s v="Loss"/>
    <x v="1"/>
    <s v="United States)"/>
  </r>
  <r>
    <x v="2341"/>
    <x v="1"/>
    <x v="1"/>
    <x v="13"/>
    <s v="December 8, 1993 (United States)"/>
    <n v="6.8"/>
    <n v="20000"/>
    <x v="261"/>
    <s v="John Guare"/>
    <x v="1078"/>
    <x v="0"/>
    <n v="12000000"/>
    <n v="6405918"/>
    <x v="17"/>
    <n v="112"/>
    <x v="2"/>
    <n v="-5594082"/>
    <s v="Loss"/>
    <x v="1"/>
    <s v="United States)"/>
  </r>
  <r>
    <x v="2342"/>
    <x v="1"/>
    <x v="4"/>
    <x v="13"/>
    <s v="April 1, 1994 (United States)"/>
    <n v="6.9"/>
    <n v="22000"/>
    <x v="656"/>
    <s v="Isabel Allende"/>
    <x v="739"/>
    <x v="33"/>
    <n v="40000000"/>
    <n v="6265311"/>
    <x v="241"/>
    <n v="140"/>
    <x v="2"/>
    <n v="-33734689"/>
    <s v="Loss"/>
    <x v="1"/>
    <s v="United States)"/>
  </r>
  <r>
    <x v="2343"/>
    <x v="1"/>
    <x v="4"/>
    <x v="13"/>
    <s v="October 15, 1993 (United States)"/>
    <n v="8.1"/>
    <n v="26000"/>
    <x v="1073"/>
    <s v="Pik-Wah Lee"/>
    <x v="887"/>
    <x v="30"/>
    <n v="4000000"/>
    <n v="6122607"/>
    <x v="833"/>
    <n v="171"/>
    <x v="1"/>
    <n v="2122607"/>
    <s v="Profit"/>
    <x v="1"/>
    <s v="United States)"/>
  </r>
  <r>
    <x v="2344"/>
    <x v="1"/>
    <x v="1"/>
    <x v="13"/>
    <s v="October 1, 1993 (Italy)"/>
    <n v="7.7"/>
    <n v="43000"/>
    <x v="12"/>
    <s v="Raymond Carver"/>
    <x v="1042"/>
    <x v="0"/>
    <n v="20500000"/>
    <n v="6110979"/>
    <x v="834"/>
    <n v="188"/>
    <x v="1"/>
    <n v="-14389021"/>
    <s v="Loss"/>
    <x v="1"/>
    <s v="Italy)"/>
  </r>
  <r>
    <x v="2345"/>
    <x v="1"/>
    <x v="0"/>
    <x v="13"/>
    <s v="January 7, 1994 (United States)"/>
    <n v="6.8"/>
    <n v="14000"/>
    <x v="171"/>
    <s v="Le Ly Hayslip"/>
    <x v="1079"/>
    <x v="0"/>
    <n v="33000000"/>
    <n v="5864949"/>
    <x v="780"/>
    <n v="140"/>
    <x v="2"/>
    <n v="-27135051"/>
    <s v="Loss"/>
    <x v="1"/>
    <s v="United States)"/>
  </r>
  <r>
    <x v="2346"/>
    <x v="0"/>
    <x v="10"/>
    <x v="13"/>
    <s v="December 25, 1993 (United States)"/>
    <n v="7.8"/>
    <n v="45000"/>
    <x v="95"/>
    <s v="Alan Burnett"/>
    <x v="1080"/>
    <x v="0"/>
    <n v="6000000"/>
    <n v="5635204"/>
    <x v="161"/>
    <n v="76"/>
    <x v="1"/>
    <n v="-364796"/>
    <s v="Loss"/>
    <x v="1"/>
    <s v="United States)"/>
  </r>
  <r>
    <x v="2347"/>
    <x v="7"/>
    <x v="4"/>
    <x v="13"/>
    <s v="March 5, 1993 (United States)"/>
    <n v="6.8"/>
    <n v="16000"/>
    <x v="1074"/>
    <s v="Jonathan Marc Feldman"/>
    <x v="696"/>
    <x v="0"/>
    <n v="20500000"/>
    <n v="5632086"/>
    <x v="633"/>
    <n v="112"/>
    <x v="2"/>
    <n v="-14867914"/>
    <s v="Loss"/>
    <x v="1"/>
    <s v="United States)"/>
  </r>
  <r>
    <x v="2348"/>
    <x v="7"/>
    <x v="1"/>
    <x v="13"/>
    <s v="April 2, 1993 (United States)"/>
    <n v="6.5"/>
    <n v="3900"/>
    <x v="1075"/>
    <s v="Dan McCall"/>
    <x v="545"/>
    <x v="0"/>
    <n v="20500000"/>
    <n v="5145823"/>
    <x v="10"/>
    <n v="99"/>
    <x v="2"/>
    <n v="-15354177"/>
    <s v="Loss"/>
    <x v="1"/>
    <s v="United States)"/>
  </r>
  <r>
    <x v="2349"/>
    <x v="1"/>
    <x v="5"/>
    <x v="13"/>
    <s v="December 29, 1993 (United States)"/>
    <n v="4.5999999999999996"/>
    <n v="3400"/>
    <x v="914"/>
    <s v="William Davies"/>
    <x v="374"/>
    <x v="0"/>
    <n v="12000000"/>
    <n v="5086909"/>
    <x v="10"/>
    <n v="95"/>
    <x v="2"/>
    <n v="-6913091"/>
    <s v="Loss"/>
    <x v="1"/>
    <s v="United States)"/>
  </r>
  <r>
    <x v="2350"/>
    <x v="0"/>
    <x v="0"/>
    <x v="13"/>
    <s v="August 20, 1993 (United States)"/>
    <n v="5.0999999999999996"/>
    <n v="7700"/>
    <x v="359"/>
    <s v="Dan Gordon"/>
    <x v="1081"/>
    <x v="0"/>
    <n v="20500000"/>
    <n v="4916135"/>
    <x v="237"/>
    <n v="87"/>
    <x v="2"/>
    <n v="-15583865"/>
    <s v="Loss"/>
    <x v="1"/>
    <s v="United States)"/>
  </r>
  <r>
    <x v="2351"/>
    <x v="0"/>
    <x v="4"/>
    <x v="13"/>
    <s v="May 25, 1994 (United States)"/>
    <n v="6.1"/>
    <n v="16000"/>
    <x v="610"/>
    <s v="Bernardo Bertolucci"/>
    <x v="792"/>
    <x v="8"/>
    <n v="35000000"/>
    <n v="4858139"/>
    <x v="816"/>
    <n v="123"/>
    <x v="2"/>
    <n v="-30141861"/>
    <s v="Loss"/>
    <x v="1"/>
    <s v="United States)"/>
  </r>
  <r>
    <x v="2352"/>
    <x v="1"/>
    <x v="6"/>
    <x v="13"/>
    <s v="April 30, 1993 (United States)"/>
    <n v="8"/>
    <n v="29000"/>
    <x v="188"/>
    <s v="Ross Thomas"/>
    <x v="1082"/>
    <x v="0"/>
    <n v="35000000"/>
    <n v="4496583"/>
    <x v="633"/>
    <n v="180"/>
    <x v="1"/>
    <n v="-30503417"/>
    <s v="Loss"/>
    <x v="1"/>
    <s v="United States)"/>
  </r>
  <r>
    <x v="2353"/>
    <x v="0"/>
    <x v="0"/>
    <x v="13"/>
    <s v="October 8, 1993 (United States)"/>
    <n v="3.8"/>
    <n v="8900"/>
    <x v="611"/>
    <s v="Edward Rugoff"/>
    <x v="804"/>
    <x v="0"/>
    <n v="10000000"/>
    <n v="4348572"/>
    <x v="237"/>
    <n v="84"/>
    <x v="2"/>
    <n v="-5651428"/>
    <s v="Loss"/>
    <x v="1"/>
    <s v="United States)"/>
  </r>
  <r>
    <x v="2354"/>
    <x v="1"/>
    <x v="2"/>
    <x v="13"/>
    <s v="April 23, 1993 (United States)"/>
    <n v="7.3"/>
    <n v="49000"/>
    <x v="796"/>
    <s v="Tobias Wolff"/>
    <x v="23"/>
    <x v="0"/>
    <n v="20500000"/>
    <n v="4104962"/>
    <x v="835"/>
    <n v="115"/>
    <x v="1"/>
    <n v="-16395038"/>
    <s v="Loss"/>
    <x v="1"/>
    <s v="United States)"/>
  </r>
  <r>
    <x v="2355"/>
    <x v="1"/>
    <x v="0"/>
    <x v="13"/>
    <s v="September 24, 1993 (United States)"/>
    <n v="5.4"/>
    <n v="5700"/>
    <x v="753"/>
    <s v="Kevin Rock"/>
    <x v="808"/>
    <x v="0"/>
    <n v="3000000"/>
    <n v="3902679"/>
    <x v="826"/>
    <n v="98"/>
    <x v="2"/>
    <n v="902679"/>
    <s v="Profit"/>
    <x v="1"/>
    <s v="United States)"/>
  </r>
  <r>
    <x v="2356"/>
    <x v="1"/>
    <x v="0"/>
    <x v="13"/>
    <s v="June 24, 1993 (Hong Kong)"/>
    <n v="6.8"/>
    <n v="6100"/>
    <x v="1076"/>
    <s v="Tin Nam Chun"/>
    <x v="491"/>
    <x v="13"/>
    <n v="20500000"/>
    <n v="3741869"/>
    <x v="58"/>
    <n v="103"/>
    <x v="2"/>
    <n v="-16758131"/>
    <s v="Loss"/>
    <x v="1"/>
    <s v="Hong Kong)"/>
  </r>
  <r>
    <x v="2357"/>
    <x v="7"/>
    <x v="3"/>
    <x v="13"/>
    <s v="August 27, 1993 (United States)"/>
    <n v="4.9000000000000004"/>
    <n v="2900"/>
    <x v="1005"/>
    <s v="Scott Spencer"/>
    <x v="328"/>
    <x v="0"/>
    <n v="20500000"/>
    <n v="3418141"/>
    <x v="633"/>
    <n v="95"/>
    <x v="2"/>
    <n v="-17081859"/>
    <s v="Loss"/>
    <x v="1"/>
    <s v="United States)"/>
  </r>
  <r>
    <x v="2358"/>
    <x v="7"/>
    <x v="1"/>
    <x v="13"/>
    <s v="August 6, 1993 (United States)"/>
    <n v="5.4"/>
    <n v="4300"/>
    <x v="826"/>
    <s v="Dean Lorey"/>
    <x v="1083"/>
    <x v="0"/>
    <n v="12000000"/>
    <n v="3335984"/>
    <x v="229"/>
    <n v="85"/>
    <x v="2"/>
    <n v="-8664016"/>
    <s v="Loss"/>
    <x v="1"/>
    <s v="United States)"/>
  </r>
  <r>
    <x v="2359"/>
    <x v="7"/>
    <x v="0"/>
    <x v="13"/>
    <s v="August 27, 1993 (United States)"/>
    <n v="6.6"/>
    <n v="5900"/>
    <x v="850"/>
    <s v="Sheldon Lettich"/>
    <x v="1084"/>
    <x v="8"/>
    <n v="6000000"/>
    <n v="3283371"/>
    <x v="836"/>
    <n v="99"/>
    <x v="2"/>
    <n v="-2716629"/>
    <s v="Loss"/>
    <x v="1"/>
    <s v="United States)"/>
  </r>
  <r>
    <x v="2360"/>
    <x v="1"/>
    <x v="6"/>
    <x v="13"/>
    <s v="February 4, 1994 (United States)"/>
    <n v="6.6"/>
    <n v="13000"/>
    <x v="126"/>
    <s v="Hilary Henkin"/>
    <x v="571"/>
    <x v="1"/>
    <n v="11500000"/>
    <n v="3275585"/>
    <x v="37"/>
    <n v="110"/>
    <x v="2"/>
    <n v="-8224415"/>
    <s v="Loss"/>
    <x v="1"/>
    <s v="United States)"/>
  </r>
  <r>
    <x v="2361"/>
    <x v="1"/>
    <x v="6"/>
    <x v="13"/>
    <s v="July 15, 1994 (United States)"/>
    <n v="6.5"/>
    <n v="2000"/>
    <x v="1029"/>
    <s v="Allison Anders"/>
    <x v="1085"/>
    <x v="0"/>
    <n v="20500000"/>
    <n v="3267313"/>
    <x v="183"/>
    <n v="92"/>
    <x v="2"/>
    <n v="-17232687"/>
    <s v="Loss"/>
    <x v="1"/>
    <s v="United States)"/>
  </r>
  <r>
    <x v="2362"/>
    <x v="7"/>
    <x v="1"/>
    <x v="13"/>
    <s v="April 30, 1993 (United States)"/>
    <n v="5.5"/>
    <n v="4100"/>
    <x v="1077"/>
    <s v="Eric Idle"/>
    <x v="877"/>
    <x v="1"/>
    <n v="20500000"/>
    <n v="3246063"/>
    <x v="525"/>
    <n v="87"/>
    <x v="2"/>
    <n v="-17253937"/>
    <s v="Loss"/>
    <x v="1"/>
    <s v="United States)"/>
  </r>
  <r>
    <x v="2363"/>
    <x v="7"/>
    <x v="1"/>
    <x v="13"/>
    <s v="October 15, 1993 (United States)"/>
    <n v="5.9"/>
    <n v="3200"/>
    <x v="894"/>
    <s v="Amy Schor Ferris"/>
    <x v="202"/>
    <x v="0"/>
    <n v="13000000"/>
    <n v="3125424"/>
    <x v="320"/>
    <n v="98"/>
    <x v="2"/>
    <n v="-9874576"/>
    <s v="Loss"/>
    <x v="1"/>
    <s v="United States)"/>
  </r>
  <r>
    <x v="2364"/>
    <x v="0"/>
    <x v="3"/>
    <x v="13"/>
    <s v="September 17, 1993 (United States)"/>
    <n v="6.3"/>
    <n v="6500"/>
    <x v="1078"/>
    <s v="Bill Apablasa"/>
    <x v="1086"/>
    <x v="0"/>
    <n v="2600000"/>
    <n v="2850263"/>
    <x v="820"/>
    <n v="91"/>
    <x v="2"/>
    <n v="250263"/>
    <s v="Profit"/>
    <x v="1"/>
    <s v="United States)"/>
  </r>
  <r>
    <x v="2365"/>
    <x v="7"/>
    <x v="1"/>
    <x v="13"/>
    <s v="September 3, 1993 (United States)"/>
    <n v="5.0999999999999996"/>
    <n v="2100"/>
    <x v="1079"/>
    <s v="Paul W. Shapiro"/>
    <x v="1087"/>
    <x v="0"/>
    <n v="13000000"/>
    <n v="2570550"/>
    <x v="837"/>
    <n v="90"/>
    <x v="2"/>
    <n v="-10429450"/>
    <s v="Loss"/>
    <x v="1"/>
    <s v="United States)"/>
  </r>
  <r>
    <x v="2366"/>
    <x v="1"/>
    <x v="6"/>
    <x v="13"/>
    <s v="May 14, 1993 (Italy)"/>
    <n v="7"/>
    <n v="21000"/>
    <x v="832"/>
    <s v="John Dahl"/>
    <x v="270"/>
    <x v="0"/>
    <n v="8000000"/>
    <n v="2502551"/>
    <x v="838"/>
    <n v="98"/>
    <x v="1"/>
    <n v="-5497449"/>
    <s v="Loss"/>
    <x v="1"/>
    <s v="Italy)"/>
  </r>
  <r>
    <x v="2367"/>
    <x v="0"/>
    <x v="1"/>
    <x v="13"/>
    <s v="August 27, 1993 (United States)"/>
    <n v="3.9"/>
    <n v="5000"/>
    <x v="143"/>
    <s v="Maurice Richlin"/>
    <x v="968"/>
    <x v="9"/>
    <n v="25000000"/>
    <n v="2438031"/>
    <x v="306"/>
    <n v="93"/>
    <x v="2"/>
    <n v="-22561969"/>
    <s v="Loss"/>
    <x v="1"/>
    <s v="United States)"/>
  </r>
  <r>
    <x v="2368"/>
    <x v="1"/>
    <x v="6"/>
    <x v="13"/>
    <s v="September 3, 1993 (United States)"/>
    <n v="6.7"/>
    <n v="52000"/>
    <x v="1080"/>
    <s v="Stephen Levy"/>
    <x v="981"/>
    <x v="0"/>
    <n v="9000000"/>
    <n v="2395231"/>
    <x v="37"/>
    <n v="117"/>
    <x v="2"/>
    <n v="-6604769"/>
    <s v="Loss"/>
    <x v="1"/>
    <s v="United States)"/>
  </r>
  <r>
    <x v="2369"/>
    <x v="2"/>
    <x v="9"/>
    <x v="13"/>
    <s v="November 24, 1993 (United States)"/>
    <n v="5.9"/>
    <n v="1900"/>
    <x v="605"/>
    <s v="Susan Cooper"/>
    <x v="1088"/>
    <x v="0"/>
    <n v="19000000"/>
    <n v="2119994"/>
    <x v="839"/>
    <n v="92"/>
    <x v="2"/>
    <n v="-16880006"/>
    <s v="Loss"/>
    <x v="1"/>
    <s v="United States)"/>
  </r>
  <r>
    <x v="2370"/>
    <x v="8"/>
    <x v="1"/>
    <x v="13"/>
    <s v="May 6, 1994 (United States)"/>
    <n v="6.5"/>
    <n v="13000"/>
    <x v="598"/>
    <s v="Pedro AlmodÃ³var"/>
    <x v="315"/>
    <x v="16"/>
    <n v="20500000"/>
    <n v="2019581"/>
    <x v="593"/>
    <n v="114"/>
    <x v="2"/>
    <n v="-18480419"/>
    <s v="Loss"/>
    <x v="1"/>
    <s v="United States)"/>
  </r>
  <r>
    <x v="2371"/>
    <x v="1"/>
    <x v="1"/>
    <x v="13"/>
    <s v="April 30, 1993 (United States)"/>
    <n v="6"/>
    <n v="2400"/>
    <x v="1081"/>
    <s v="Warren Leight"/>
    <x v="241"/>
    <x v="0"/>
    <n v="8000000"/>
    <n v="1884814"/>
    <x v="407"/>
    <n v="99"/>
    <x v="2"/>
    <n v="-6115186"/>
    <s v="Loss"/>
    <x v="1"/>
    <s v="United States)"/>
  </r>
  <r>
    <x v="2372"/>
    <x v="1"/>
    <x v="4"/>
    <x v="13"/>
    <s v="September 3, 1993 (United States)"/>
    <n v="4.7"/>
    <n v="12000"/>
    <x v="1082"/>
    <s v="Philippe Caland"/>
    <x v="808"/>
    <x v="0"/>
    <n v="20500000"/>
    <n v="1796389"/>
    <x v="840"/>
    <n v="107"/>
    <x v="2"/>
    <n v="-18703611"/>
    <s v="Loss"/>
    <x v="1"/>
    <s v="United States)"/>
  </r>
  <r>
    <x v="2373"/>
    <x v="3"/>
    <x v="1"/>
    <x v="13"/>
    <s v="February 4, 1994 (United States)"/>
    <n v="7.8"/>
    <n v="36000"/>
    <x v="750"/>
    <s v="Mike Leigh"/>
    <x v="1089"/>
    <x v="1"/>
    <n v="20500000"/>
    <n v="1769305"/>
    <x v="841"/>
    <n v="132"/>
    <x v="1"/>
    <n v="-18730695"/>
    <s v="Loss"/>
    <x v="1"/>
    <s v="United States)"/>
  </r>
  <r>
    <x v="2374"/>
    <x v="1"/>
    <x v="5"/>
    <x v="13"/>
    <s v="May 21, 1993 (United States)"/>
    <n v="3.6"/>
    <n v="3700"/>
    <x v="893"/>
    <s v="John Brosnan"/>
    <x v="1090"/>
    <x v="0"/>
    <n v="850000"/>
    <n v="1753979"/>
    <x v="842"/>
    <n v="83"/>
    <x v="2"/>
    <n v="903979"/>
    <s v="Profit"/>
    <x v="1"/>
    <s v="United States)"/>
  </r>
  <r>
    <x v="2375"/>
    <x v="1"/>
    <x v="1"/>
    <x v="13"/>
    <s v="May 20, 1994 (United States)"/>
    <n v="4.4000000000000004"/>
    <n v="7100"/>
    <x v="805"/>
    <s v="Tom Robbins"/>
    <x v="1091"/>
    <x v="0"/>
    <n v="8000000"/>
    <n v="1708873"/>
    <x v="237"/>
    <n v="106"/>
    <x v="2"/>
    <n v="-6291127"/>
    <s v="Loss"/>
    <x v="1"/>
    <s v="United States)"/>
  </r>
  <r>
    <x v="2376"/>
    <x v="3"/>
    <x v="4"/>
    <x v="13"/>
    <s v="January 28, 1994 (United States)"/>
    <n v="7.4"/>
    <n v="8300"/>
    <x v="1083"/>
    <s v="Anh Hung Tran"/>
    <x v="1092"/>
    <x v="34"/>
    <n v="20500000"/>
    <n v="1700992"/>
    <x v="843"/>
    <n v="104"/>
    <x v="1"/>
    <n v="-18799008"/>
    <s v="Loss"/>
    <x v="1"/>
    <s v="United States)"/>
  </r>
  <r>
    <x v="2377"/>
    <x v="0"/>
    <x v="2"/>
    <x v="13"/>
    <s v="November 5, 1993 (United States)"/>
    <n v="7.1"/>
    <n v="3000"/>
    <x v="28"/>
    <s v="Patrick Sheane Duncan"/>
    <x v="919"/>
    <x v="0"/>
    <n v="12000000"/>
    <n v="1677807"/>
    <x v="277"/>
    <n v="104"/>
    <x v="1"/>
    <n v="-10322193"/>
    <s v="Loss"/>
    <x v="1"/>
    <s v="United States)"/>
  </r>
  <r>
    <x v="2378"/>
    <x v="7"/>
    <x v="3"/>
    <x v="13"/>
    <s v="November 24, 1993 (United States)"/>
    <n v="5.7"/>
    <n v="1400"/>
    <x v="1084"/>
    <s v="Frank Deese"/>
    <x v="1093"/>
    <x v="0"/>
    <n v="18000000"/>
    <n v="1640220"/>
    <x v="561"/>
    <n v="96"/>
    <x v="2"/>
    <n v="-16359780"/>
    <s v="Loss"/>
    <x v="1"/>
    <s v="United States)"/>
  </r>
  <r>
    <x v="2379"/>
    <x v="6"/>
    <x v="4"/>
    <x v="13"/>
    <s v="April 16, 1993 (United States)"/>
    <n v="5.7"/>
    <n v="1900"/>
    <x v="682"/>
    <s v="Jan Sharp"/>
    <x v="1094"/>
    <x v="3"/>
    <n v="20500000"/>
    <n v="1614784"/>
    <x v="844"/>
    <n v="98"/>
    <x v="2"/>
    <n v="-18885216"/>
    <s v="Loss"/>
    <x v="1"/>
    <s v="United States)"/>
  </r>
  <r>
    <x v="2380"/>
    <x v="1"/>
    <x v="4"/>
    <x v="13"/>
    <s v="October 1, 1993 (United States)"/>
    <n v="6.8"/>
    <n v="9000"/>
    <x v="145"/>
    <s v="David Henry Hwang"/>
    <x v="739"/>
    <x v="0"/>
    <n v="20500000"/>
    <n v="1498795"/>
    <x v="692"/>
    <n v="101"/>
    <x v="2"/>
    <n v="-19001205"/>
    <s v="Loss"/>
    <x v="1"/>
    <s v="United States)"/>
  </r>
  <r>
    <x v="2381"/>
    <x v="1"/>
    <x v="4"/>
    <x v="13"/>
    <s v="December 3, 1993 (United States)"/>
    <n v="5.8"/>
    <n v="1600"/>
    <x v="501"/>
    <s v="Mary McGarry Morris"/>
    <x v="393"/>
    <x v="0"/>
    <n v="20500000"/>
    <n v="1497222"/>
    <x v="705"/>
    <n v="102"/>
    <x v="2"/>
    <n v="-19002778"/>
    <s v="Loss"/>
    <x v="1"/>
    <s v="United States)"/>
  </r>
  <r>
    <x v="2382"/>
    <x v="1"/>
    <x v="4"/>
    <x v="13"/>
    <s v="September 8, 1993 (France)"/>
    <n v="7.9"/>
    <n v="93000"/>
    <x v="946"/>
    <s v="Krzysztof Kieslowski"/>
    <x v="982"/>
    <x v="8"/>
    <n v="20500000"/>
    <n v="1341154"/>
    <x v="720"/>
    <n v="94"/>
    <x v="1"/>
    <n v="-19158846"/>
    <s v="Loss"/>
    <x v="1"/>
    <s v="France)"/>
  </r>
  <r>
    <x v="2383"/>
    <x v="1"/>
    <x v="4"/>
    <x v="13"/>
    <s v="November 19, 1993 (United States)"/>
    <n v="5.6"/>
    <n v="3600"/>
    <x v="661"/>
    <s v="Nicholas St. John"/>
    <x v="1029"/>
    <x v="9"/>
    <n v="10000000"/>
    <n v="1261210"/>
    <x v="845"/>
    <n v="108"/>
    <x v="2"/>
    <n v="-8738790"/>
    <s v="Loss"/>
    <x v="1"/>
    <s v="United States)"/>
  </r>
  <r>
    <x v="2384"/>
    <x v="7"/>
    <x v="4"/>
    <x v="13"/>
    <s v="August 20, 1993 (United States)"/>
    <n v="7.4"/>
    <n v="7800"/>
    <x v="776"/>
    <s v="A.E. Hotchner"/>
    <x v="1095"/>
    <x v="0"/>
    <n v="8000000"/>
    <n v="1214231"/>
    <x v="846"/>
    <n v="103"/>
    <x v="1"/>
    <n v="-6785769"/>
    <s v="Loss"/>
    <x v="1"/>
    <s v="United States)"/>
  </r>
  <r>
    <x v="2385"/>
    <x v="1"/>
    <x v="1"/>
    <x v="13"/>
    <s v="September 10, 1993 (United States)"/>
    <n v="5.7"/>
    <n v="3700"/>
    <x v="705"/>
    <s v="Mark Bowden"/>
    <x v="439"/>
    <x v="0"/>
    <n v="11000000"/>
    <n v="1039824"/>
    <x v="151"/>
    <n v="100"/>
    <x v="2"/>
    <n v="-9960176"/>
    <s v="Loss"/>
    <x v="1"/>
    <s v="United States)"/>
  </r>
  <r>
    <x v="2386"/>
    <x v="1"/>
    <x v="1"/>
    <x v="13"/>
    <s v="April 13, 1994 (United States)"/>
    <n v="5.6"/>
    <n v="1600"/>
    <x v="1085"/>
    <s v="Daniel Algrant"/>
    <x v="630"/>
    <x v="0"/>
    <n v="20500000"/>
    <n v="1038959"/>
    <x v="847"/>
    <n v="95"/>
    <x v="2"/>
    <n v="-19461041"/>
    <s v="Loss"/>
    <x v="1"/>
    <s v="United States)"/>
  </r>
  <r>
    <x v="2387"/>
    <x v="7"/>
    <x v="1"/>
    <x v="13"/>
    <s v="August 27, 1993 (United States)"/>
    <n v="6.4"/>
    <n v="7400"/>
    <x v="437"/>
    <s v="Carol Heikkinen"/>
    <x v="745"/>
    <x v="0"/>
    <n v="14000000"/>
    <n v="1029721"/>
    <x v="5"/>
    <n v="116"/>
    <x v="2"/>
    <n v="-12970279"/>
    <s v="Loss"/>
    <x v="1"/>
    <s v="United States)"/>
  </r>
  <r>
    <x v="2388"/>
    <x v="1"/>
    <x v="4"/>
    <x v="13"/>
    <s v="November 5, 1993 (United States)"/>
    <n v="7"/>
    <n v="2500"/>
    <x v="1086"/>
    <s v="Jane Austen"/>
    <x v="1096"/>
    <x v="0"/>
    <n v="800000"/>
    <n v="1001437"/>
    <x v="848"/>
    <n v="114"/>
    <x v="1"/>
    <n v="201437"/>
    <s v="Profit"/>
    <x v="1"/>
    <s v="United States)"/>
  </r>
  <r>
    <x v="2389"/>
    <x v="7"/>
    <x v="4"/>
    <x v="13"/>
    <s v="December 21, 1993 (United States)"/>
    <n v="7.3"/>
    <n v="7800"/>
    <x v="268"/>
    <s v="Wim Wenders"/>
    <x v="1097"/>
    <x v="29"/>
    <n v="10500000"/>
    <n v="810455"/>
    <x v="273"/>
    <n v="140"/>
    <x v="1"/>
    <n v="-9689545"/>
    <s v="Loss"/>
    <x v="1"/>
    <s v="United States)"/>
  </r>
  <r>
    <x v="2390"/>
    <x v="1"/>
    <x v="4"/>
    <x v="13"/>
    <s v="April 9, 1993 (United States)"/>
    <n v="5.7"/>
    <n v="2200"/>
    <x v="1087"/>
    <s v="Roger Hedden"/>
    <x v="275"/>
    <x v="0"/>
    <n v="2500000"/>
    <n v="764724"/>
    <x v="834"/>
    <n v="95"/>
    <x v="2"/>
    <n v="-1735276"/>
    <s v="Loss"/>
    <x v="1"/>
    <s v="United States)"/>
  </r>
  <r>
    <x v="2391"/>
    <x v="1"/>
    <x v="4"/>
    <x v="13"/>
    <s v="March 18, 1994 (United States)"/>
    <n v="5.4"/>
    <n v="3000"/>
    <x v="1088"/>
    <s v="Bernard Taylor"/>
    <x v="105"/>
    <x v="0"/>
    <n v="8000000"/>
    <n v="737548"/>
    <x v="407"/>
    <n v="96"/>
    <x v="2"/>
    <n v="-7262452"/>
    <s v="Loss"/>
    <x v="1"/>
    <s v="United States)"/>
  </r>
  <r>
    <x v="2392"/>
    <x v="1"/>
    <x v="1"/>
    <x v="13"/>
    <s v="May 1994 (United States)"/>
    <n v="6.4"/>
    <n v="1100"/>
    <x v="1089"/>
    <s v="Gurinder Chadha"/>
    <x v="1098"/>
    <x v="1"/>
    <n v="20500000"/>
    <n v="735162"/>
    <x v="183"/>
    <n v="101"/>
    <x v="2"/>
    <n v="-19764838"/>
    <s v="Loss"/>
    <x v="1"/>
    <s v="United States)"/>
  </r>
  <r>
    <x v="2393"/>
    <x v="2"/>
    <x v="10"/>
    <x v="13"/>
    <s v="August 25, 1995 (United States)"/>
    <n v="7.1"/>
    <n v="3700"/>
    <x v="1090"/>
    <s v="Richard Williams"/>
    <x v="518"/>
    <x v="1"/>
    <n v="25000000"/>
    <n v="669276"/>
    <x v="849"/>
    <n v="90"/>
    <x v="1"/>
    <n v="-24330724"/>
    <s v="Loss"/>
    <x v="1"/>
    <s v="United States)"/>
  </r>
  <r>
    <x v="2394"/>
    <x v="1"/>
    <x v="1"/>
    <x v="13"/>
    <s v="July 12, 1996 (United States)"/>
    <n v="7.1"/>
    <n v="33000"/>
    <x v="1091"/>
    <s v="Christian Clavier"/>
    <x v="1099"/>
    <x v="8"/>
    <n v="20500000"/>
    <n v="659810"/>
    <x v="850"/>
    <n v="107"/>
    <x v="1"/>
    <n v="-19840190"/>
    <s v="Loss"/>
    <x v="1"/>
    <s v="United States)"/>
  </r>
  <r>
    <x v="2395"/>
    <x v="1"/>
    <x v="7"/>
    <x v="13"/>
    <s v="May 1994 (United States)"/>
    <n v="6.7"/>
    <n v="28000"/>
    <x v="1092"/>
    <s v="Guillermo del Toro"/>
    <x v="1100"/>
    <x v="11"/>
    <n v="2000000"/>
    <n v="621392"/>
    <x v="851"/>
    <n v="94"/>
    <x v="2"/>
    <n v="-1378608"/>
    <s v="Loss"/>
    <x v="1"/>
    <s v="United States)"/>
  </r>
  <r>
    <x v="2396"/>
    <x v="7"/>
    <x v="4"/>
    <x v="13"/>
    <s v="March 4, 1994 (United States)"/>
    <n v="6.7"/>
    <n v="464"/>
    <x v="1093"/>
    <s v="Howard Frank Mosher"/>
    <x v="1101"/>
    <x v="0"/>
    <n v="20500000"/>
    <n v="595505"/>
    <x v="852"/>
    <n v="106"/>
    <x v="2"/>
    <n v="-19904495"/>
    <s v="Loss"/>
    <x v="1"/>
    <s v="United States)"/>
  </r>
  <r>
    <x v="2397"/>
    <x v="1"/>
    <x v="5"/>
    <x v="13"/>
    <s v="February 18, 1994 (United States)"/>
    <n v="6"/>
    <n v="17000"/>
    <x v="661"/>
    <s v="Jack Finney"/>
    <x v="944"/>
    <x v="0"/>
    <n v="13000000"/>
    <n v="428868"/>
    <x v="853"/>
    <n v="87"/>
    <x v="2"/>
    <n v="-12571132"/>
    <s v="Loss"/>
    <x v="1"/>
    <s v="United States)"/>
  </r>
  <r>
    <x v="2398"/>
    <x v="1"/>
    <x v="6"/>
    <x v="13"/>
    <s v="September 1994 (United States)"/>
    <n v="6.5"/>
    <n v="20000"/>
    <x v="1094"/>
    <s v="Roger Avary"/>
    <x v="630"/>
    <x v="8"/>
    <n v="1500000"/>
    <n v="418961"/>
    <x v="854"/>
    <n v="96"/>
    <x v="2"/>
    <n v="-1081039"/>
    <s v="Loss"/>
    <x v="1"/>
    <s v="United States)"/>
  </r>
  <r>
    <x v="2399"/>
    <x v="7"/>
    <x v="0"/>
    <x v="13"/>
    <s v="April 7, 1995 (United States)"/>
    <n v="4.3"/>
    <n v="5400"/>
    <x v="1095"/>
    <s v="Alex S. Kim"/>
    <x v="992"/>
    <x v="0"/>
    <n v="20500000"/>
    <n v="413479"/>
    <x v="855"/>
    <n v="85"/>
    <x v="2"/>
    <n v="-20086521"/>
    <s v="Loss"/>
    <x v="1"/>
    <s v="United States)"/>
  </r>
  <r>
    <x v="2400"/>
    <x v="3"/>
    <x v="4"/>
    <x v="13"/>
    <s v="February 11, 1994 (United States)"/>
    <n v="7.1"/>
    <n v="4500"/>
    <x v="1096"/>
    <s v="Andrew Birkin"/>
    <x v="1102"/>
    <x v="8"/>
    <n v="20500000"/>
    <n v="322975"/>
    <x v="675"/>
    <n v="101"/>
    <x v="1"/>
    <n v="-20177025"/>
    <s v="Loss"/>
    <x v="1"/>
    <s v="United States)"/>
  </r>
  <r>
    <x v="2401"/>
    <x v="7"/>
    <x v="4"/>
    <x v="13"/>
    <s v="June 25, 1993 (United States)"/>
    <n v="6.2"/>
    <n v="2600"/>
    <x v="1097"/>
    <s v="Michael Lessac"/>
    <x v="378"/>
    <x v="9"/>
    <n v="20500000"/>
    <n v="322871"/>
    <x v="277"/>
    <n v="109"/>
    <x v="2"/>
    <n v="-20177129"/>
    <s v="Loss"/>
    <x v="1"/>
    <s v="United States)"/>
  </r>
  <r>
    <x v="2402"/>
    <x v="0"/>
    <x v="4"/>
    <x v="13"/>
    <s v="March 12, 1993 (United States)"/>
    <n v="6.2"/>
    <n v="2000"/>
    <x v="1098"/>
    <s v="Richard Nelson"/>
    <x v="856"/>
    <x v="1"/>
    <n v="20500000"/>
    <n v="296081"/>
    <x v="369"/>
    <n v="99"/>
    <x v="2"/>
    <n v="-20203919"/>
    <s v="Loss"/>
    <x v="1"/>
    <s v="United States)"/>
  </r>
  <r>
    <x v="1015"/>
    <x v="1"/>
    <x v="4"/>
    <x v="13"/>
    <s v="May 6, 1994 (United States)"/>
    <n v="6.2"/>
    <n v="4500"/>
    <x v="1099"/>
    <s v="Nicholas Kazan"/>
    <x v="457"/>
    <x v="0"/>
    <n v="20500000"/>
    <n v="256264"/>
    <x v="37"/>
    <n v="103"/>
    <x v="2"/>
    <n v="-20243736"/>
    <s v="Loss"/>
    <x v="1"/>
    <s v="United States)"/>
  </r>
  <r>
    <x v="2403"/>
    <x v="1"/>
    <x v="1"/>
    <x v="13"/>
    <s v="June 3, 1994 (United States)"/>
    <n v="7.2"/>
    <n v="3900"/>
    <x v="1100"/>
    <s v="Rusty Cundieff"/>
    <x v="1103"/>
    <x v="0"/>
    <n v="999999"/>
    <n v="233824"/>
    <x v="117"/>
    <n v="88"/>
    <x v="1"/>
    <n v="-766175"/>
    <s v="Loss"/>
    <x v="1"/>
    <s v="United States)"/>
  </r>
  <r>
    <x v="2404"/>
    <x v="8"/>
    <x v="2"/>
    <x v="13"/>
    <s v="September 30, 1994 (United States)"/>
    <n v="7.3"/>
    <n v="7400"/>
    <x v="1101"/>
    <s v="Nanni Moretti"/>
    <x v="1104"/>
    <x v="9"/>
    <n v="20500000"/>
    <n v="225278"/>
    <x v="856"/>
    <n v="100"/>
    <x v="1"/>
    <n v="-20274722"/>
    <s v="Loss"/>
    <x v="1"/>
    <s v="United States)"/>
  </r>
  <r>
    <x v="2405"/>
    <x v="3"/>
    <x v="4"/>
    <x v="13"/>
    <s v="January 21, 1993 (Germany)"/>
    <n v="7.5"/>
    <n v="32000"/>
    <x v="1102"/>
    <s v="JÃ¼rgen BÃ¼scher"/>
    <x v="1105"/>
    <x v="29"/>
    <n v="20500000"/>
    <n v="152972"/>
    <x v="857"/>
    <n v="134"/>
    <x v="1"/>
    <n v="-20347028"/>
    <s v="Loss"/>
    <x v="1"/>
    <s v="Germany)"/>
  </r>
  <r>
    <x v="2406"/>
    <x v="1"/>
    <x v="1"/>
    <x v="13"/>
    <s v="September 9, 1994 (United States)"/>
    <n v="7.3"/>
    <n v="42000"/>
    <x v="519"/>
    <s v="David Atkins"/>
    <x v="854"/>
    <x v="8"/>
    <n v="19000000"/>
    <n v="112547"/>
    <x v="722"/>
    <n v="142"/>
    <x v="1"/>
    <n v="-18887453"/>
    <s v="Loss"/>
    <x v="1"/>
    <s v="United States)"/>
  </r>
  <r>
    <x v="2407"/>
    <x v="3"/>
    <x v="4"/>
    <x v="13"/>
    <s v="August 24, 1994 (France)"/>
    <n v="6.6"/>
    <n v="1800"/>
    <x v="1103"/>
    <s v="Scott McGehee"/>
    <x v="1106"/>
    <x v="0"/>
    <n v="20500000"/>
    <n v="102780"/>
    <x v="858"/>
    <n v="96"/>
    <x v="2"/>
    <n v="-20397220"/>
    <s v="Loss"/>
    <x v="1"/>
    <s v="France)"/>
  </r>
  <r>
    <x v="2408"/>
    <x v="8"/>
    <x v="1"/>
    <x v="13"/>
    <s v="January 13, 1995 (United Kingdom)"/>
    <n v="6.4"/>
    <n v="3000"/>
    <x v="1032"/>
    <s v="Gregg Araki"/>
    <x v="1107"/>
    <x v="0"/>
    <n v="20500000"/>
    <n v="101071"/>
    <x v="859"/>
    <n v="78"/>
    <x v="2"/>
    <n v="-20398929"/>
    <s v="Loss"/>
    <x v="1"/>
    <s v="United Kingdom)"/>
  </r>
  <r>
    <x v="2409"/>
    <x v="7"/>
    <x v="4"/>
    <x v="13"/>
    <s v="January 27, 1995 (United Kingdom)"/>
    <n v="5.3"/>
    <n v="1100"/>
    <x v="1104"/>
    <s v="Sam Shepard"/>
    <x v="1108"/>
    <x v="8"/>
    <n v="20500000"/>
    <n v="61274"/>
    <x v="668"/>
    <n v="102"/>
    <x v="2"/>
    <n v="-20438726"/>
    <s v="Loss"/>
    <x v="1"/>
    <s v="United Kingdom)"/>
  </r>
  <r>
    <x v="2410"/>
    <x v="7"/>
    <x v="1"/>
    <x v="13"/>
    <s v="March 31, 1994 (Australia)"/>
    <n v="6.4"/>
    <n v="6700"/>
    <x v="1105"/>
    <s v="Tim Burns"/>
    <x v="10"/>
    <x v="0"/>
    <n v="11000000"/>
    <n v="29296"/>
    <x v="860"/>
    <n v="80"/>
    <x v="2"/>
    <n v="-10970704"/>
    <s v="Loss"/>
    <x v="1"/>
    <s v="Australia)"/>
  </r>
  <r>
    <x v="2411"/>
    <x v="1"/>
    <x v="6"/>
    <x v="13"/>
    <s v="October 8, 1993 (United States)"/>
    <n v="4"/>
    <n v="3000"/>
    <x v="1106"/>
    <s v="Christopher Coppola"/>
    <x v="686"/>
    <x v="0"/>
    <n v="10000000"/>
    <n v="18369"/>
    <x v="826"/>
    <n v="98"/>
    <x v="2"/>
    <n v="-9981631"/>
    <s v="Loss"/>
    <x v="1"/>
    <s v="United States)"/>
  </r>
  <r>
    <x v="2412"/>
    <x v="7"/>
    <x v="0"/>
    <x v="13"/>
    <s v="June 4, 1994 (South Korea)"/>
    <n v="4.5"/>
    <n v="1900"/>
    <x v="1107"/>
    <s v="Wallace C. Bennett"/>
    <x v="1109"/>
    <x v="0"/>
    <n v="5000000"/>
    <n v="2970"/>
    <x v="826"/>
    <n v="97"/>
    <x v="2"/>
    <n v="-4997030"/>
    <s v="Loss"/>
    <x v="1"/>
    <s v="South Korea)"/>
  </r>
  <r>
    <x v="2413"/>
    <x v="2"/>
    <x v="10"/>
    <x v="14"/>
    <s v="June 24, 1994 (United States)"/>
    <n v="8.5"/>
    <n v="970000"/>
    <x v="1108"/>
    <s v="Irene Mecchi"/>
    <x v="241"/>
    <x v="0"/>
    <n v="45000000"/>
    <n v="1083720877"/>
    <x v="167"/>
    <n v="88"/>
    <x v="0"/>
    <n v="1038720877"/>
    <s v="Profit"/>
    <x v="1"/>
    <s v="United States)"/>
  </r>
  <r>
    <x v="2414"/>
    <x v="7"/>
    <x v="4"/>
    <x v="14"/>
    <s v="July 6, 1994 (United States)"/>
    <n v="8.8000000000000007"/>
    <n v="1900000"/>
    <x v="352"/>
    <s v="Winston Groom"/>
    <x v="323"/>
    <x v="0"/>
    <n v="55000000"/>
    <n v="678226133"/>
    <x v="5"/>
    <n v="142"/>
    <x v="0"/>
    <n v="623226133"/>
    <s v="Profit"/>
    <x v="1"/>
    <s v="United States)"/>
  </r>
  <r>
    <x v="2415"/>
    <x v="1"/>
    <x v="0"/>
    <x v="14"/>
    <s v="July 15, 1994 (United States)"/>
    <n v="7.2"/>
    <n v="243000"/>
    <x v="354"/>
    <s v="Claude Zidi"/>
    <x v="167"/>
    <x v="0"/>
    <n v="115000000"/>
    <n v="378882411"/>
    <x v="10"/>
    <n v="141"/>
    <x v="1"/>
    <n v="263882411"/>
    <s v="Profit"/>
    <x v="1"/>
    <s v="United States)"/>
  </r>
  <r>
    <x v="2416"/>
    <x v="7"/>
    <x v="0"/>
    <x v="14"/>
    <s v="July 29, 1994 (United States)"/>
    <n v="6.9"/>
    <n v="357000"/>
    <x v="609"/>
    <s v="Michael Fallon"/>
    <x v="1110"/>
    <x v="0"/>
    <n v="23000000"/>
    <n v="351583407"/>
    <x v="237"/>
    <n v="101"/>
    <x v="2"/>
    <n v="328583407"/>
    <s v="Profit"/>
    <x v="1"/>
    <s v="United States)"/>
  </r>
  <r>
    <x v="2417"/>
    <x v="1"/>
    <x v="0"/>
    <x v="14"/>
    <s v="June 10, 1994 (United States)"/>
    <n v="7.2"/>
    <n v="339000"/>
    <x v="1109"/>
    <s v="Graham Yost"/>
    <x v="792"/>
    <x v="0"/>
    <n v="30000000"/>
    <n v="350448145"/>
    <x v="861"/>
    <n v="116"/>
    <x v="1"/>
    <n v="320448145"/>
    <s v="Profit"/>
    <x v="1"/>
    <s v="United States)"/>
  </r>
  <r>
    <x v="2418"/>
    <x v="0"/>
    <x v="1"/>
    <x v="14"/>
    <s v="May 27, 1994 (United States)"/>
    <n v="4.9000000000000004"/>
    <n v="77000"/>
    <x v="915"/>
    <s v="Tom S. Parker"/>
    <x v="923"/>
    <x v="0"/>
    <n v="46000000"/>
    <n v="341631208"/>
    <x v="1"/>
    <n v="91"/>
    <x v="2"/>
    <n v="295631208"/>
    <s v="Profit"/>
    <x v="1"/>
    <s v="United States)"/>
  </r>
  <r>
    <x v="2419"/>
    <x v="7"/>
    <x v="1"/>
    <x v="14"/>
    <s v="December 16, 1994 (United States)"/>
    <n v="7.3"/>
    <n v="361000"/>
    <x v="1110"/>
    <s v="Peter Farrelly"/>
    <x v="1110"/>
    <x v="0"/>
    <n v="17000000"/>
    <n v="247275374"/>
    <x v="237"/>
    <n v="107"/>
    <x v="1"/>
    <n v="230275374"/>
    <s v="Profit"/>
    <x v="1"/>
    <s v="United States)"/>
  </r>
  <r>
    <x v="2420"/>
    <x v="1"/>
    <x v="1"/>
    <x v="14"/>
    <s v="April 15, 1994 (United States)"/>
    <n v="7.1"/>
    <n v="144000"/>
    <x v="62"/>
    <s v="Richard Curtis"/>
    <x v="1034"/>
    <x v="1"/>
    <n v="4400000"/>
    <n v="245700832"/>
    <x v="37"/>
    <n v="117"/>
    <x v="1"/>
    <n v="241300832"/>
    <s v="Profit"/>
    <x v="1"/>
    <s v="United States)"/>
  </r>
  <r>
    <x v="2421"/>
    <x v="1"/>
    <x v="4"/>
    <x v="14"/>
    <s v="November 11, 1994 (United States)"/>
    <n v="7.5"/>
    <n v="301000"/>
    <x v="407"/>
    <s v="Anne Rice"/>
    <x v="981"/>
    <x v="0"/>
    <n v="60000000"/>
    <n v="223664608"/>
    <x v="692"/>
    <n v="123"/>
    <x v="1"/>
    <n v="163664608"/>
    <s v="Profit"/>
    <x v="1"/>
    <s v="United States)"/>
  </r>
  <r>
    <x v="2422"/>
    <x v="7"/>
    <x v="0"/>
    <x v="14"/>
    <s v="August 3, 1994 (United States)"/>
    <n v="6.9"/>
    <n v="93000"/>
    <x v="798"/>
    <s v="Tom Clancy"/>
    <x v="86"/>
    <x v="0"/>
    <n v="62000000"/>
    <n v="215887717"/>
    <x v="751"/>
    <n v="141"/>
    <x v="2"/>
    <n v="153887717"/>
    <s v="Profit"/>
    <x v="1"/>
    <s v="United States)"/>
  </r>
  <r>
    <x v="2423"/>
    <x v="1"/>
    <x v="4"/>
    <x v="14"/>
    <s v="December 9, 1994 (United States)"/>
    <n v="6.1"/>
    <n v="48000"/>
    <x v="222"/>
    <s v="Michael Crichton"/>
    <x v="290"/>
    <x v="0"/>
    <n v="55000000"/>
    <n v="214015089"/>
    <x v="7"/>
    <n v="128"/>
    <x v="2"/>
    <n v="159015089"/>
    <s v="Profit"/>
    <x v="1"/>
    <s v="United States)"/>
  </r>
  <r>
    <x v="2424"/>
    <x v="1"/>
    <x v="6"/>
    <x v="14"/>
    <s v="October 14, 1994 (United States)"/>
    <n v="8.9"/>
    <n v="1900000"/>
    <x v="1020"/>
    <s v="Quentin Tarantino"/>
    <x v="14"/>
    <x v="0"/>
    <n v="8000000"/>
    <n v="213928762"/>
    <x v="407"/>
    <n v="154"/>
    <x v="0"/>
    <n v="205928762"/>
    <s v="Profit"/>
    <x v="1"/>
    <s v="United States)"/>
  </r>
  <r>
    <x v="2425"/>
    <x v="7"/>
    <x v="0"/>
    <x v="14"/>
    <s v="October 28, 1994 (United States)"/>
    <n v="7.1"/>
    <n v="180000"/>
    <x v="977"/>
    <s v="Dean Devlin"/>
    <x v="107"/>
    <x v="0"/>
    <n v="55000000"/>
    <n v="196567262"/>
    <x v="722"/>
    <n v="116"/>
    <x v="1"/>
    <n v="141567262"/>
    <s v="Profit"/>
    <x v="1"/>
    <s v="United States)"/>
  </r>
  <r>
    <x v="2426"/>
    <x v="0"/>
    <x v="1"/>
    <x v="14"/>
    <s v="November 11, 1994 (United States)"/>
    <n v="6.5"/>
    <n v="102000"/>
    <x v="1111"/>
    <s v="Leo Benvenuti"/>
    <x v="1111"/>
    <x v="0"/>
    <n v="22000000"/>
    <n v="190539357"/>
    <x v="167"/>
    <n v="97"/>
    <x v="2"/>
    <n v="168539357"/>
    <s v="Profit"/>
    <x v="1"/>
    <s v="United States)"/>
  </r>
  <r>
    <x v="2427"/>
    <x v="0"/>
    <x v="0"/>
    <x v="14"/>
    <s v="May 20, 1994 (United States)"/>
    <n v="7"/>
    <n v="104000"/>
    <x v="194"/>
    <s v="Roy Huggins"/>
    <x v="108"/>
    <x v="0"/>
    <n v="75000000"/>
    <n v="183031272"/>
    <x v="862"/>
    <n v="127"/>
    <x v="1"/>
    <n v="108031272"/>
    <s v="Profit"/>
    <x v="1"/>
    <s v="United States)"/>
  </r>
  <r>
    <x v="2428"/>
    <x v="1"/>
    <x v="0"/>
    <x v="14"/>
    <s v="October 7, 1994 (United States)"/>
    <n v="5.6"/>
    <n v="63000"/>
    <x v="1057"/>
    <s v="John Shirley"/>
    <x v="121"/>
    <x v="0"/>
    <n v="45000000"/>
    <n v="170362582"/>
    <x v="7"/>
    <n v="110"/>
    <x v="2"/>
    <n v="125362582"/>
    <s v="Profit"/>
    <x v="1"/>
    <s v="United States)"/>
  </r>
  <r>
    <x v="2429"/>
    <x v="1"/>
    <x v="4"/>
    <x v="14"/>
    <s v="January 13, 1995 (United States)"/>
    <n v="7.5"/>
    <n v="154000"/>
    <x v="525"/>
    <s v="Susan Shilliday"/>
    <x v="981"/>
    <x v="0"/>
    <n v="30000000"/>
    <n v="160638883"/>
    <x v="231"/>
    <n v="133"/>
    <x v="1"/>
    <n v="130638883"/>
    <s v="Profit"/>
    <x v="1"/>
    <s v="United States)"/>
  </r>
  <r>
    <x v="2430"/>
    <x v="1"/>
    <x v="4"/>
    <x v="14"/>
    <s v="June 17, 1994 (United States)"/>
    <n v="6.2"/>
    <n v="54000"/>
    <x v="80"/>
    <s v="Jim Harrison"/>
    <x v="13"/>
    <x v="0"/>
    <n v="70000000"/>
    <n v="131002597"/>
    <x v="4"/>
    <n v="125"/>
    <x v="2"/>
    <n v="61002597"/>
    <s v="Profit"/>
    <x v="1"/>
    <s v="United States)"/>
  </r>
  <r>
    <x v="2431"/>
    <x v="1"/>
    <x v="0"/>
    <x v="14"/>
    <s v="May 25, 1994 (United States)"/>
    <n v="5.6"/>
    <n v="78000"/>
    <x v="1"/>
    <s v="Danilo Bach"/>
    <x v="239"/>
    <x v="0"/>
    <n v="50000000"/>
    <n v="119208989"/>
    <x v="5"/>
    <n v="104"/>
    <x v="2"/>
    <n v="69208989"/>
    <s v="Profit"/>
    <x v="1"/>
    <s v="United States)"/>
  </r>
  <r>
    <x v="2432"/>
    <x v="0"/>
    <x v="0"/>
    <x v="14"/>
    <s v="November 18, 1994 (United States)"/>
    <n v="6.6"/>
    <n v="78000"/>
    <x v="1112"/>
    <s v="Gene Roddenberry"/>
    <x v="1112"/>
    <x v="0"/>
    <n v="35000000"/>
    <n v="118071125"/>
    <x v="5"/>
    <n v="118"/>
    <x v="2"/>
    <n v="83071125"/>
    <s v="Profit"/>
    <x v="1"/>
    <s v="United States)"/>
  </r>
  <r>
    <x v="2433"/>
    <x v="7"/>
    <x v="6"/>
    <x v="14"/>
    <s v="July 20, 1994 (United States)"/>
    <n v="6.7"/>
    <n v="62000"/>
    <x v="123"/>
    <s v="John Grisham"/>
    <x v="445"/>
    <x v="0"/>
    <n v="45000000"/>
    <n v="117615211"/>
    <x v="7"/>
    <n v="119"/>
    <x v="2"/>
    <n v="72615211"/>
    <s v="Profit"/>
    <x v="1"/>
    <s v="United States)"/>
  </r>
  <r>
    <x v="2434"/>
    <x v="1"/>
    <x v="4"/>
    <x v="14"/>
    <s v="November 4, 1994 (United States)"/>
    <n v="6.4"/>
    <n v="53000"/>
    <x v="795"/>
    <s v="Mary Shelley"/>
    <x v="23"/>
    <x v="0"/>
    <n v="45000000"/>
    <n v="112006296"/>
    <x v="231"/>
    <n v="123"/>
    <x v="2"/>
    <n v="67006296"/>
    <s v="Profit"/>
    <x v="1"/>
    <s v="United States)"/>
  </r>
  <r>
    <x v="2435"/>
    <x v="7"/>
    <x v="1"/>
    <x v="14"/>
    <s v="November 23, 1994 (United States)"/>
    <n v="4.5999999999999996"/>
    <n v="66000"/>
    <x v="94"/>
    <s v="Kevin Wade"/>
    <x v="167"/>
    <x v="0"/>
    <n v="60000000"/>
    <n v="108431355"/>
    <x v="1"/>
    <n v="109"/>
    <x v="2"/>
    <n v="48431355"/>
    <s v="Profit"/>
    <x v="1"/>
    <s v="United States)"/>
  </r>
  <r>
    <x v="2436"/>
    <x v="7"/>
    <x v="1"/>
    <x v="14"/>
    <s v="February 4, 1994 (United States)"/>
    <n v="6.9"/>
    <n v="284000"/>
    <x v="1113"/>
    <s v="Jack Bernstein"/>
    <x v="1110"/>
    <x v="0"/>
    <n v="15000000"/>
    <n v="107217396"/>
    <x v="498"/>
    <n v="86"/>
    <x v="2"/>
    <n v="92217396"/>
    <s v="Profit"/>
    <x v="1"/>
    <s v="United States)"/>
  </r>
  <r>
    <x v="2437"/>
    <x v="7"/>
    <x v="4"/>
    <x v="14"/>
    <s v="December 23, 1994 (United States)"/>
    <n v="6.5"/>
    <n v="28000"/>
    <x v="8"/>
    <s v="Mark Handley"/>
    <x v="682"/>
    <x v="0"/>
    <n v="24500000"/>
    <n v="106683817"/>
    <x v="863"/>
    <n v="112"/>
    <x v="2"/>
    <n v="82183817"/>
    <s v="Profit"/>
    <x v="1"/>
    <s v="United States)"/>
  </r>
  <r>
    <x v="2438"/>
    <x v="1"/>
    <x v="0"/>
    <x v="14"/>
    <s v="September 16, 1994 (United States)"/>
    <n v="5.9"/>
    <n v="57000"/>
    <x v="139"/>
    <s v="Mark Verheiden"/>
    <x v="730"/>
    <x v="0"/>
    <n v="27000000"/>
    <n v="101646581"/>
    <x v="690"/>
    <n v="99"/>
    <x v="2"/>
    <n v="74646581"/>
    <s v="Profit"/>
    <x v="1"/>
    <s v="United States)"/>
  </r>
  <r>
    <x v="2439"/>
    <x v="7"/>
    <x v="0"/>
    <x v="14"/>
    <s v="December 23, 1994 (United States)"/>
    <n v="4"/>
    <n v="67000"/>
    <x v="1114"/>
    <s v="Steven E. de Souza"/>
    <x v="730"/>
    <x v="24"/>
    <n v="35000000"/>
    <n v="99431786"/>
    <x v="864"/>
    <n v="102"/>
    <x v="2"/>
    <n v="64431786"/>
    <s v="Profit"/>
    <x v="1"/>
    <s v="United States)"/>
  </r>
  <r>
    <x v="2440"/>
    <x v="7"/>
    <x v="3"/>
    <x v="14"/>
    <s v="September 30, 1994 (United States)"/>
    <n v="6.4"/>
    <n v="43000"/>
    <x v="340"/>
    <s v="Denis O'Neill"/>
    <x v="103"/>
    <x v="0"/>
    <n v="45000000"/>
    <n v="94216343"/>
    <x v="1"/>
    <n v="111"/>
    <x v="2"/>
    <n v="49216343"/>
    <s v="Profit"/>
    <x v="1"/>
    <s v="United States)"/>
  </r>
  <r>
    <x v="2441"/>
    <x v="7"/>
    <x v="1"/>
    <x v="14"/>
    <s v="April 7, 1995 (United States)"/>
    <n v="6.7"/>
    <n v="49000"/>
    <x v="1115"/>
    <s v="Lord Byron"/>
    <x v="854"/>
    <x v="0"/>
    <n v="25000000"/>
    <n v="68792531"/>
    <x v="237"/>
    <n v="97"/>
    <x v="2"/>
    <n v="43792531"/>
    <s v="Profit"/>
    <x v="1"/>
    <s v="United States)"/>
  </r>
  <r>
    <x v="2442"/>
    <x v="0"/>
    <x v="1"/>
    <x v="14"/>
    <s v="August 5, 1994 (United States)"/>
    <n v="6.3"/>
    <n v="45000"/>
    <x v="974"/>
    <s v="Penelope Spheeris"/>
    <x v="1113"/>
    <x v="0"/>
    <n v="23000000"/>
    <n v="67308282"/>
    <x v="1"/>
    <n v="82"/>
    <x v="2"/>
    <n v="44308282"/>
    <s v="Profit"/>
    <x v="1"/>
    <s v="United States)"/>
  </r>
  <r>
    <x v="2443"/>
    <x v="7"/>
    <x v="1"/>
    <x v="14"/>
    <s v="March 18, 1994 (United States)"/>
    <n v="6.5"/>
    <n v="100000"/>
    <x v="1116"/>
    <s v="Pat Proft"/>
    <x v="48"/>
    <x v="0"/>
    <n v="30000000"/>
    <n v="51132598"/>
    <x v="5"/>
    <n v="83"/>
    <x v="2"/>
    <n v="21132598"/>
    <s v="Profit"/>
    <x v="1"/>
    <s v="United States)"/>
  </r>
  <r>
    <x v="2444"/>
    <x v="1"/>
    <x v="0"/>
    <x v="14"/>
    <s v="May 13, 1994 (United States)"/>
    <n v="7.6"/>
    <n v="170000"/>
    <x v="1117"/>
    <s v="James O'Barr"/>
    <x v="1010"/>
    <x v="0"/>
    <n v="23000000"/>
    <n v="50693129"/>
    <x v="865"/>
    <n v="102"/>
    <x v="1"/>
    <n v="27693129"/>
    <s v="Profit"/>
    <x v="1"/>
    <s v="United States)"/>
  </r>
  <r>
    <x v="2445"/>
    <x v="1"/>
    <x v="0"/>
    <x v="14"/>
    <s v="August 26, 1994 (United States)"/>
    <n v="7.3"/>
    <n v="222000"/>
    <x v="171"/>
    <s v="Quentin Tarantino"/>
    <x v="1114"/>
    <x v="0"/>
    <n v="34000000"/>
    <n v="50283563"/>
    <x v="7"/>
    <n v="118"/>
    <x v="1"/>
    <n v="16283563"/>
    <s v="Profit"/>
    <x v="1"/>
    <s v="United States)"/>
  </r>
  <r>
    <x v="2446"/>
    <x v="0"/>
    <x v="1"/>
    <x v="14"/>
    <s v="July 15, 1994 (United States)"/>
    <n v="6.2"/>
    <n v="30000"/>
    <x v="608"/>
    <s v="Dorothy Kingsley"/>
    <x v="404"/>
    <x v="0"/>
    <n v="24000000"/>
    <n v="50236831"/>
    <x v="866"/>
    <n v="102"/>
    <x v="2"/>
    <n v="26236831"/>
    <s v="Profit"/>
    <x v="1"/>
    <s v="United States)"/>
  </r>
  <r>
    <x v="2447"/>
    <x v="0"/>
    <x v="4"/>
    <x v="14"/>
    <s v="December 25, 1994 (United States)"/>
    <n v="7.3"/>
    <n v="54000"/>
    <x v="408"/>
    <s v="Louisa May Alcott"/>
    <x v="445"/>
    <x v="0"/>
    <n v="18000000"/>
    <n v="50083616"/>
    <x v="4"/>
    <n v="115"/>
    <x v="1"/>
    <n v="32083616"/>
    <s v="Profit"/>
    <x v="1"/>
    <s v="United States)"/>
  </r>
  <r>
    <x v="2448"/>
    <x v="1"/>
    <x v="4"/>
    <x v="14"/>
    <s v="May 13, 1994 (United States)"/>
    <n v="6.6"/>
    <n v="21000"/>
    <x v="862"/>
    <s v="Ronald Bass"/>
    <x v="995"/>
    <x v="0"/>
    <n v="20500000"/>
    <n v="50021959"/>
    <x v="229"/>
    <n v="126"/>
    <x v="2"/>
    <n v="29521959"/>
    <s v="Profit"/>
    <x v="1"/>
    <s v="United States)"/>
  </r>
  <r>
    <x v="2449"/>
    <x v="1"/>
    <x v="1"/>
    <x v="14"/>
    <s v="March 25, 1994 (United States)"/>
    <n v="6.6"/>
    <n v="13000"/>
    <x v="205"/>
    <s v="David Koepp"/>
    <x v="242"/>
    <x v="0"/>
    <n v="6000000"/>
    <n v="48424341"/>
    <x v="1"/>
    <n v="112"/>
    <x v="2"/>
    <n v="42424341"/>
    <s v="Profit"/>
    <x v="1"/>
    <s v="United States)"/>
  </r>
  <r>
    <x v="2450"/>
    <x v="7"/>
    <x v="0"/>
    <x v="14"/>
    <s v="July 1, 1994 (United States)"/>
    <n v="6.1"/>
    <n v="24000"/>
    <x v="430"/>
    <s v="Walter B. Gibson"/>
    <x v="702"/>
    <x v="0"/>
    <n v="25000000"/>
    <n v="48063435"/>
    <x v="1"/>
    <n v="108"/>
    <x v="2"/>
    <n v="23063435"/>
    <s v="Profit"/>
    <x v="1"/>
    <s v="United States)"/>
  </r>
  <r>
    <x v="2451"/>
    <x v="0"/>
    <x v="9"/>
    <x v="14"/>
    <s v="November 18, 1994 (United States)"/>
    <n v="6.5"/>
    <n v="33000"/>
    <x v="976"/>
    <s v="Valentine Davies"/>
    <x v="1115"/>
    <x v="0"/>
    <n v="20500000"/>
    <n v="46264384"/>
    <x v="10"/>
    <n v="114"/>
    <x v="2"/>
    <n v="25764384"/>
    <s v="Profit"/>
    <x v="1"/>
    <s v="United States)"/>
  </r>
  <r>
    <x v="2452"/>
    <x v="0"/>
    <x v="1"/>
    <x v="14"/>
    <s v="March 25, 1994 (United States)"/>
    <n v="6.1"/>
    <n v="38000"/>
    <x v="1118"/>
    <s v="Steven Brill"/>
    <x v="407"/>
    <x v="0"/>
    <n v="20500000"/>
    <n v="45610410"/>
    <x v="755"/>
    <n v="106"/>
    <x v="2"/>
    <n v="25110410"/>
    <s v="Profit"/>
    <x v="1"/>
    <s v="United States)"/>
  </r>
  <r>
    <x v="2453"/>
    <x v="7"/>
    <x v="1"/>
    <x v="14"/>
    <s v="June 10, 1994 (United States)"/>
    <n v="5.5"/>
    <n v="19000"/>
    <x v="640"/>
    <s v="Lowell Ganz"/>
    <x v="751"/>
    <x v="0"/>
    <n v="40000000"/>
    <n v="43622150"/>
    <x v="561"/>
    <n v="116"/>
    <x v="2"/>
    <n v="3622150"/>
    <s v="Profit"/>
    <x v="1"/>
    <s v="United States)"/>
  </r>
  <r>
    <x v="2454"/>
    <x v="0"/>
    <x v="3"/>
    <x v="14"/>
    <s v="December 25, 1994 (United States)"/>
    <n v="6"/>
    <n v="17000"/>
    <x v="1056"/>
    <s v="Rudyard Kipling"/>
    <x v="1030"/>
    <x v="0"/>
    <n v="27000000"/>
    <n v="43229904"/>
    <x v="867"/>
    <n v="111"/>
    <x v="2"/>
    <n v="16229904"/>
    <s v="Profit"/>
    <x v="1"/>
    <s v="United States)"/>
  </r>
  <r>
    <x v="1012"/>
    <x v="1"/>
    <x v="1"/>
    <x v="14"/>
    <s v="January 13, 1995 (United States)"/>
    <n v="7.4"/>
    <n v="19000"/>
    <x v="244"/>
    <s v="Richard Russo"/>
    <x v="73"/>
    <x v="0"/>
    <n v="20000000"/>
    <n v="39491975"/>
    <x v="704"/>
    <n v="110"/>
    <x v="1"/>
    <n v="19491975"/>
    <s v="Profit"/>
    <x v="1"/>
    <s v="United States)"/>
  </r>
  <r>
    <x v="2455"/>
    <x v="1"/>
    <x v="0"/>
    <x v="14"/>
    <s v="February 18, 1994 (United States)"/>
    <n v="4.5999999999999996"/>
    <n v="23000"/>
    <x v="1119"/>
    <s v="Ed Horowitz"/>
    <x v="718"/>
    <x v="0"/>
    <n v="50000000"/>
    <n v="38590458"/>
    <x v="868"/>
    <n v="101"/>
    <x v="2"/>
    <n v="-11409542"/>
    <s v="Loss"/>
    <x v="1"/>
    <s v="United States)"/>
  </r>
  <r>
    <x v="2456"/>
    <x v="0"/>
    <x v="1"/>
    <x v="14"/>
    <s v="December 21, 1994 (United States)"/>
    <n v="5.4"/>
    <n v="66000"/>
    <x v="709"/>
    <s v="Neil Tolkin"/>
    <x v="852"/>
    <x v="0"/>
    <n v="40000000"/>
    <n v="38087756"/>
    <x v="7"/>
    <n v="95"/>
    <x v="2"/>
    <n v="-1912244"/>
    <s v="Loss"/>
    <x v="1"/>
    <s v="United States)"/>
  </r>
  <r>
    <x v="2457"/>
    <x v="0"/>
    <x v="1"/>
    <x v="14"/>
    <s v="July 29, 1994 (United States)"/>
    <n v="6.4"/>
    <n v="37000"/>
    <x v="852"/>
    <s v="Jane Anderson"/>
    <x v="270"/>
    <x v="0"/>
    <n v="20000000"/>
    <n v="37939757"/>
    <x v="231"/>
    <n v="101"/>
    <x v="2"/>
    <n v="17939757"/>
    <s v="Profit"/>
    <x v="1"/>
    <s v="United States)"/>
  </r>
  <r>
    <x v="2458"/>
    <x v="7"/>
    <x v="1"/>
    <x v="14"/>
    <s v="February 18, 1994 (United States)"/>
    <n v="6.6"/>
    <n v="47000"/>
    <x v="1120"/>
    <s v="Helen Childress"/>
    <x v="775"/>
    <x v="0"/>
    <n v="11500000"/>
    <n v="33351557"/>
    <x v="869"/>
    <n v="99"/>
    <x v="2"/>
    <n v="21851557"/>
    <s v="Profit"/>
    <x v="1"/>
    <s v="United States)"/>
  </r>
  <r>
    <x v="2459"/>
    <x v="0"/>
    <x v="0"/>
    <x v="14"/>
    <s v="June 29, 1994 (United States)"/>
    <n v="5.3"/>
    <n v="12000"/>
    <x v="388"/>
    <s v="Nancy Meyers"/>
    <x v="165"/>
    <x v="0"/>
    <n v="45000000"/>
    <n v="30806194"/>
    <x v="870"/>
    <n v="123"/>
    <x v="2"/>
    <n v="-14193806"/>
    <s v="Loss"/>
    <x v="1"/>
    <s v="United States)"/>
  </r>
  <r>
    <x v="2460"/>
    <x v="0"/>
    <x v="1"/>
    <x v="14"/>
    <s v="March 30, 1994 (United States)"/>
    <n v="5.6"/>
    <n v="25000"/>
    <x v="248"/>
    <s v="David S. Ward"/>
    <x v="512"/>
    <x v="0"/>
    <n v="25000000"/>
    <n v="30626182"/>
    <x v="7"/>
    <n v="105"/>
    <x v="2"/>
    <n v="5626182"/>
    <s v="Profit"/>
    <x v="1"/>
    <s v="United States)"/>
  </r>
  <r>
    <x v="2461"/>
    <x v="0"/>
    <x v="1"/>
    <x v="14"/>
    <s v="February 11, 1994 (United States)"/>
    <n v="5.3"/>
    <n v="19000"/>
    <x v="1121"/>
    <s v="Blake Snyder"/>
    <x v="1116"/>
    <x v="0"/>
    <n v="20500000"/>
    <n v="30577969"/>
    <x v="167"/>
    <n v="93"/>
    <x v="2"/>
    <n v="10077969"/>
    <s v="Profit"/>
    <x v="1"/>
    <s v="United States)"/>
  </r>
  <r>
    <x v="2462"/>
    <x v="1"/>
    <x v="0"/>
    <x v="14"/>
    <s v="July 1, 1994 (United States)"/>
    <n v="6.2"/>
    <n v="29000"/>
    <x v="777"/>
    <s v="John Rice"/>
    <x v="152"/>
    <x v="0"/>
    <n v="28000000"/>
    <n v="30156002"/>
    <x v="17"/>
    <n v="121"/>
    <x v="2"/>
    <n v="2156002"/>
    <s v="Profit"/>
    <x v="1"/>
    <s v="United States)"/>
  </r>
  <r>
    <x v="2463"/>
    <x v="1"/>
    <x v="0"/>
    <x v="14"/>
    <s v="February 11, 1994 (United States)"/>
    <n v="5.8"/>
    <n v="17000"/>
    <x v="396"/>
    <s v="Jim Thompson"/>
    <x v="702"/>
    <x v="0"/>
    <n v="20500000"/>
    <n v="30057974"/>
    <x v="1"/>
    <n v="115"/>
    <x v="2"/>
    <n v="9557974"/>
    <s v="Profit"/>
    <x v="1"/>
    <s v="United States)"/>
  </r>
  <r>
    <x v="2464"/>
    <x v="1"/>
    <x v="0"/>
    <x v="14"/>
    <s v="November 23, 1994 (United States)"/>
    <n v="6"/>
    <n v="6700"/>
    <x v="707"/>
    <s v="Keenen Ivory Wayans"/>
    <x v="725"/>
    <x v="0"/>
    <n v="10000000"/>
    <n v="29392418"/>
    <x v="866"/>
    <n v="108"/>
    <x v="2"/>
    <n v="19392418"/>
    <s v="Profit"/>
    <x v="1"/>
    <s v="United States)"/>
  </r>
  <r>
    <x v="2465"/>
    <x v="0"/>
    <x v="1"/>
    <x v="14"/>
    <s v="August 12, 1994 (United States)"/>
    <n v="5"/>
    <n v="13000"/>
    <x v="923"/>
    <s v="Steve Zacharias"/>
    <x v="1059"/>
    <x v="0"/>
    <n v="20500000"/>
    <n v="28881266"/>
    <x v="633"/>
    <n v="91"/>
    <x v="2"/>
    <n v="8381266"/>
    <s v="Profit"/>
    <x v="1"/>
    <s v="United States)"/>
  </r>
  <r>
    <x v="2466"/>
    <x v="1"/>
    <x v="4"/>
    <x v="14"/>
    <s v="October 14, 1994 (United States)"/>
    <n v="9.3000000000000007"/>
    <n v="2400000"/>
    <x v="1122"/>
    <s v="Stephen King"/>
    <x v="828"/>
    <x v="0"/>
    <n v="25000000"/>
    <n v="28817291"/>
    <x v="561"/>
    <n v="142"/>
    <x v="0"/>
    <n v="3817291"/>
    <s v="Profit"/>
    <x v="1"/>
    <s v="United States)"/>
  </r>
  <r>
    <x v="2467"/>
    <x v="1"/>
    <x v="0"/>
    <x v="14"/>
    <s v="December 9, 1994 (United States)"/>
    <n v="5.6"/>
    <n v="19000"/>
    <x v="158"/>
    <s v="Tony Griffin"/>
    <x v="924"/>
    <x v="0"/>
    <n v="45000000"/>
    <n v="28735315"/>
    <x v="5"/>
    <n v="101"/>
    <x v="2"/>
    <n v="-16264685"/>
    <s v="Loss"/>
    <x v="1"/>
    <s v="United States)"/>
  </r>
  <r>
    <x v="2468"/>
    <x v="7"/>
    <x v="1"/>
    <x v="14"/>
    <s v="March 11, 1994 (United States)"/>
    <n v="6.2"/>
    <n v="16000"/>
    <x v="353"/>
    <s v="Hugh Wilson"/>
    <x v="75"/>
    <x v="0"/>
    <n v="20000000"/>
    <n v="27058304"/>
    <x v="871"/>
    <n v="96"/>
    <x v="2"/>
    <n v="7058304"/>
    <s v="Profit"/>
    <x v="1"/>
    <s v="United States)"/>
  </r>
  <r>
    <x v="2469"/>
    <x v="0"/>
    <x v="1"/>
    <x v="14"/>
    <s v="December 25, 1994 (United States)"/>
    <n v="6.2"/>
    <n v="24000"/>
    <x v="261"/>
    <s v="Andy Breckman"/>
    <x v="828"/>
    <x v="0"/>
    <n v="25000000"/>
    <n v="26381221"/>
    <x v="5"/>
    <n v="100"/>
    <x v="2"/>
    <n v="1381221"/>
    <s v="Profit"/>
    <x v="1"/>
    <s v="United States)"/>
  </r>
  <r>
    <x v="2470"/>
    <x v="0"/>
    <x v="1"/>
    <x v="14"/>
    <s v="February 4, 1994 (United States)"/>
    <n v="5.5"/>
    <n v="11000"/>
    <x v="120"/>
    <s v="GÃ©rard Lauzier"/>
    <x v="219"/>
    <x v="8"/>
    <n v="20500000"/>
    <n v="25479558"/>
    <x v="229"/>
    <n v="90"/>
    <x v="2"/>
    <n v="4979558"/>
    <s v="Profit"/>
    <x v="1"/>
    <s v="United States)"/>
  </r>
  <r>
    <x v="2471"/>
    <x v="7"/>
    <x v="3"/>
    <x v="14"/>
    <s v="June 24, 1994 (United States)"/>
    <n v="6.7"/>
    <n v="47000"/>
    <x v="117"/>
    <s v="Dan Gordon"/>
    <x v="487"/>
    <x v="0"/>
    <n v="63000000"/>
    <n v="25052000"/>
    <x v="7"/>
    <n v="191"/>
    <x v="2"/>
    <n v="-37948000"/>
    <s v="Loss"/>
    <x v="1"/>
    <s v="United States)"/>
  </r>
  <r>
    <x v="2472"/>
    <x v="7"/>
    <x v="2"/>
    <x v="14"/>
    <s v="October 7, 1994 (United States)"/>
    <n v="7.5"/>
    <n v="66000"/>
    <x v="11"/>
    <s v="Paul Attanasio"/>
    <x v="1117"/>
    <x v="0"/>
    <n v="31000000"/>
    <n v="24822619"/>
    <x v="728"/>
    <n v="133"/>
    <x v="1"/>
    <n v="-6177381"/>
    <s v="Loss"/>
    <x v="1"/>
    <s v="United States)"/>
  </r>
  <r>
    <x v="2473"/>
    <x v="7"/>
    <x v="1"/>
    <x v="14"/>
    <s v="June 3, 1994 (United States)"/>
    <n v="6.2"/>
    <n v="17000"/>
    <x v="527"/>
    <s v="Jim Burnstein"/>
    <x v="545"/>
    <x v="0"/>
    <n v="40000000"/>
    <n v="24332324"/>
    <x v="872"/>
    <n v="128"/>
    <x v="2"/>
    <n v="-15667676"/>
    <s v="Loss"/>
    <x v="1"/>
    <s v="United States)"/>
  </r>
  <r>
    <x v="2474"/>
    <x v="7"/>
    <x v="4"/>
    <x v="14"/>
    <s v="February 18, 1994 (United States)"/>
    <n v="6.2"/>
    <n v="13000"/>
    <x v="42"/>
    <s v="Ron Shelton"/>
    <x v="165"/>
    <x v="0"/>
    <n v="20500000"/>
    <n v="23070663"/>
    <x v="5"/>
    <n v="108"/>
    <x v="2"/>
    <n v="2570663"/>
    <s v="Profit"/>
    <x v="1"/>
    <s v="United States)"/>
  </r>
  <r>
    <x v="2475"/>
    <x v="0"/>
    <x v="2"/>
    <x v="14"/>
    <s v="March 22, 1996 (United States)"/>
    <n v="7.7"/>
    <n v="34000"/>
    <x v="397"/>
    <s v="Antonio SkÃ¡rmeta"/>
    <x v="1118"/>
    <x v="9"/>
    <n v="3000000"/>
    <n v="21898920"/>
    <x v="533"/>
    <n v="108"/>
    <x v="1"/>
    <n v="18898920"/>
    <s v="Profit"/>
    <x v="1"/>
    <s v="United States)"/>
  </r>
  <r>
    <x v="2476"/>
    <x v="1"/>
    <x v="4"/>
    <x v="14"/>
    <s v="January 21, 1994 (United States)"/>
    <n v="5.4"/>
    <n v="7900"/>
    <x v="91"/>
    <s v="David Rayfiel"/>
    <x v="25"/>
    <x v="0"/>
    <n v="45000000"/>
    <n v="21355893"/>
    <x v="5"/>
    <n v="98"/>
    <x v="2"/>
    <n v="-23644107"/>
    <s v="Loss"/>
    <x v="1"/>
    <s v="United States)"/>
  </r>
  <r>
    <x v="2477"/>
    <x v="0"/>
    <x v="1"/>
    <x v="14"/>
    <s v="January 7, 1994 (United States)"/>
    <n v="5.5"/>
    <n v="8500"/>
    <x v="562"/>
    <s v="Max Apple"/>
    <x v="321"/>
    <x v="0"/>
    <n v="17080000"/>
    <n v="21011318"/>
    <x v="633"/>
    <n v="107"/>
    <x v="2"/>
    <n v="3931318"/>
    <s v="Profit"/>
    <x v="1"/>
    <s v="United States)"/>
  </r>
  <r>
    <x v="2478"/>
    <x v="0"/>
    <x v="3"/>
    <x v="14"/>
    <s v="January 14, 1994 (United States)"/>
    <n v="6.6"/>
    <n v="7900"/>
    <x v="1123"/>
    <s v="John Michael Hayes"/>
    <x v="1119"/>
    <x v="0"/>
    <n v="20500000"/>
    <n v="21006361"/>
    <x v="167"/>
    <n v="108"/>
    <x v="2"/>
    <n v="506361"/>
    <s v="Profit"/>
    <x v="1"/>
    <s v="United States)"/>
  </r>
  <r>
    <x v="2479"/>
    <x v="1"/>
    <x v="6"/>
    <x v="14"/>
    <s v="September 28, 1994 (United States)"/>
    <n v="6.6"/>
    <n v="3800"/>
    <x v="1124"/>
    <s v="Bobby Smith Jr."/>
    <x v="1120"/>
    <x v="0"/>
    <n v="7000000"/>
    <n v="20851521"/>
    <x v="635"/>
    <n v="119"/>
    <x v="2"/>
    <n v="13851521"/>
    <s v="Profit"/>
    <x v="1"/>
    <s v="United States)"/>
  </r>
  <r>
    <x v="2480"/>
    <x v="7"/>
    <x v="0"/>
    <x v="14"/>
    <s v="June 3, 1994 (United States)"/>
    <n v="5.9"/>
    <n v="7900"/>
    <x v="881"/>
    <s v="Robert C. Thompson"/>
    <x v="1114"/>
    <x v="0"/>
    <n v="35000000"/>
    <n v="20280016"/>
    <x v="540"/>
    <n v="102"/>
    <x v="2"/>
    <n v="-14719984"/>
    <s v="Loss"/>
    <x v="1"/>
    <s v="United States)"/>
  </r>
  <r>
    <x v="2481"/>
    <x v="2"/>
    <x v="4"/>
    <x v="14"/>
    <s v="January 25, 1995 (France)"/>
    <n v="7.8"/>
    <n v="7100"/>
    <x v="855"/>
    <s v="Abbas Kiarostami"/>
    <x v="1121"/>
    <x v="28"/>
    <n v="20500000"/>
    <n v="20205757"/>
    <x v="873"/>
    <n v="103"/>
    <x v="1"/>
    <n v="-294243"/>
    <s v="Loss"/>
    <x v="1"/>
    <s v="France)"/>
  </r>
  <r>
    <x v="2482"/>
    <x v="1"/>
    <x v="5"/>
    <x v="14"/>
    <s v="November 21, 1994 (Japan)"/>
    <n v="4.7"/>
    <n v="2200"/>
    <x v="1125"/>
    <s v="Tom Chaney"/>
    <x v="1122"/>
    <x v="0"/>
    <n v="200000"/>
    <n v="20205757"/>
    <x v="874"/>
    <n v="92"/>
    <x v="2"/>
    <n v="20005757"/>
    <s v="Profit"/>
    <x v="1"/>
    <s v="Japan)"/>
  </r>
  <r>
    <x v="2483"/>
    <x v="0"/>
    <x v="1"/>
    <x v="14"/>
    <s v="August 26, 1994 (United States)"/>
    <n v="6.6"/>
    <n v="13000"/>
    <x v="1126"/>
    <s v="Jessie Nelson"/>
    <x v="1019"/>
    <x v="0"/>
    <n v="20500000"/>
    <n v="20164171"/>
    <x v="237"/>
    <n v="115"/>
    <x v="2"/>
    <n v="-335829"/>
    <s v="Loss"/>
    <x v="1"/>
    <s v="United States)"/>
  </r>
  <r>
    <x v="2484"/>
    <x v="0"/>
    <x v="1"/>
    <x v="14"/>
    <s v="October 7, 1994 (United States)"/>
    <n v="6.5"/>
    <n v="21000"/>
    <x v="197"/>
    <s v="Diane Drake"/>
    <x v="1123"/>
    <x v="0"/>
    <n v="20500000"/>
    <n v="20059210"/>
    <x v="231"/>
    <n v="109"/>
    <x v="2"/>
    <n v="-440790"/>
    <s v="Loss"/>
    <x v="1"/>
    <s v="United States)"/>
  </r>
  <r>
    <x v="2485"/>
    <x v="7"/>
    <x v="1"/>
    <x v="14"/>
    <s v="April 29, 1994 (United States)"/>
    <n v="6.7"/>
    <n v="14000"/>
    <x v="1127"/>
    <s v="William Mastrosimone"/>
    <x v="937"/>
    <x v="0"/>
    <n v="20500000"/>
    <n v="20016254"/>
    <x v="829"/>
    <n v="101"/>
    <x v="2"/>
    <n v="-483746"/>
    <s v="Loss"/>
    <x v="1"/>
    <s v="United States)"/>
  </r>
  <r>
    <x v="2486"/>
    <x v="1"/>
    <x v="15"/>
    <x v="14"/>
    <s v="August 19, 1994 (United States)"/>
    <n v="5.2"/>
    <n v="23000"/>
    <x v="64"/>
    <s v="Billy Ray"/>
    <x v="700"/>
    <x v="0"/>
    <n v="40000000"/>
    <n v="19726050"/>
    <x v="872"/>
    <n v="121"/>
    <x v="2"/>
    <n v="-20273950"/>
    <s v="Loss"/>
    <x v="1"/>
    <s v="United States)"/>
  </r>
  <r>
    <x v="2487"/>
    <x v="1"/>
    <x v="7"/>
    <x v="14"/>
    <s v="October 14, 1994 (United States)"/>
    <n v="6.5"/>
    <n v="53000"/>
    <x v="157"/>
    <s v="Wes Craven"/>
    <x v="334"/>
    <x v="0"/>
    <n v="8000000"/>
    <n v="19721741"/>
    <x v="237"/>
    <n v="112"/>
    <x v="2"/>
    <n v="11721741"/>
    <s v="Profit"/>
    <x v="1"/>
    <s v="United States)"/>
  </r>
  <r>
    <x v="2488"/>
    <x v="7"/>
    <x v="2"/>
    <x v="14"/>
    <s v="February 25, 1994 (United States)"/>
    <n v="6.6"/>
    <n v="4900"/>
    <x v="111"/>
    <s v="Monte Merrick"/>
    <x v="1124"/>
    <x v="0"/>
    <n v="7000000"/>
    <n v="19623396"/>
    <x v="869"/>
    <n v="105"/>
    <x v="2"/>
    <n v="12623396"/>
    <s v="Profit"/>
    <x v="1"/>
    <s v="United States)"/>
  </r>
  <r>
    <x v="2489"/>
    <x v="1"/>
    <x v="0"/>
    <x v="14"/>
    <s v="November 18, 1994 (United States)"/>
    <n v="8.5"/>
    <n v="1100000"/>
    <x v="510"/>
    <s v="Luc Besson"/>
    <x v="1125"/>
    <x v="8"/>
    <n v="20500000"/>
    <n v="19552639"/>
    <x v="107"/>
    <n v="110"/>
    <x v="0"/>
    <n v="-947361"/>
    <s v="Loss"/>
    <x v="1"/>
    <s v="United States)"/>
  </r>
  <r>
    <x v="2490"/>
    <x v="0"/>
    <x v="1"/>
    <x v="14"/>
    <s v="October 14, 1994 (United States)"/>
    <n v="6.4"/>
    <n v="27000"/>
    <x v="1050"/>
    <s v="James Ferguson"/>
    <x v="517"/>
    <x v="0"/>
    <n v="20000000"/>
    <n v="19306362"/>
    <x v="7"/>
    <n v="107"/>
    <x v="2"/>
    <n v="-693638"/>
    <s v="Loss"/>
    <x v="1"/>
    <s v="United States)"/>
  </r>
  <r>
    <x v="2491"/>
    <x v="1"/>
    <x v="1"/>
    <x v="14"/>
    <s v="January 12, 1994 (United States)"/>
    <n v="4.7"/>
    <n v="4800"/>
    <x v="1128"/>
    <s v="Reginald Hudlin"/>
    <x v="858"/>
    <x v="0"/>
    <n v="20500000"/>
    <n v="19281235"/>
    <x v="635"/>
    <n v="100"/>
    <x v="2"/>
    <n v="-1218765"/>
    <s v="Loss"/>
    <x v="1"/>
    <s v="United States)"/>
  </r>
  <r>
    <x v="2492"/>
    <x v="0"/>
    <x v="1"/>
    <x v="14"/>
    <s v="June 17, 1994 (United States)"/>
    <n v="4.8"/>
    <n v="7600"/>
    <x v="524"/>
    <s v="Tom S. Parker"/>
    <x v="852"/>
    <x v="0"/>
    <n v="30000000"/>
    <n v="18869594"/>
    <x v="17"/>
    <n v="109"/>
    <x v="2"/>
    <n v="-11130406"/>
    <s v="Loss"/>
    <x v="1"/>
    <s v="United States)"/>
  </r>
  <r>
    <x v="2493"/>
    <x v="7"/>
    <x v="1"/>
    <x v="14"/>
    <s v="October 21, 1994 (United States)"/>
    <n v="6"/>
    <n v="4500"/>
    <x v="717"/>
    <s v="Mildred Cram"/>
    <x v="95"/>
    <x v="0"/>
    <n v="60000000"/>
    <n v="18272894"/>
    <x v="875"/>
    <n v="108"/>
    <x v="2"/>
    <n v="-41727106"/>
    <s v="Loss"/>
    <x v="1"/>
    <s v="United States)"/>
  </r>
  <r>
    <x v="2494"/>
    <x v="7"/>
    <x v="1"/>
    <x v="14"/>
    <s v="August 31, 1994 (United States)"/>
    <n v="5.6"/>
    <n v="12000"/>
    <x v="213"/>
    <s v="John Mattson"/>
    <x v="620"/>
    <x v="0"/>
    <n v="20500000"/>
    <n v="18137661"/>
    <x v="5"/>
    <n v="110"/>
    <x v="2"/>
    <n v="-2362339"/>
    <s v="Loss"/>
    <x v="1"/>
    <s v="United States)"/>
  </r>
  <r>
    <x v="2495"/>
    <x v="0"/>
    <x v="1"/>
    <x v="14"/>
    <s v="February 11, 1994 (United States)"/>
    <n v="5.3"/>
    <n v="19000"/>
    <x v="7"/>
    <s v="Laurice Elehwany"/>
    <x v="247"/>
    <x v="0"/>
    <n v="20500000"/>
    <n v="17359799"/>
    <x v="441"/>
    <n v="99"/>
    <x v="2"/>
    <n v="-3140201"/>
    <s v="Loss"/>
    <x v="1"/>
    <s v="United States)"/>
  </r>
  <r>
    <x v="2496"/>
    <x v="7"/>
    <x v="4"/>
    <x v="14"/>
    <s v="November 4, 1994 (United States)"/>
    <n v="6.8"/>
    <n v="12000"/>
    <x v="909"/>
    <s v="Kathy McWorter"/>
    <x v="1065"/>
    <x v="0"/>
    <n v="20500000"/>
    <n v="16928556"/>
    <x v="705"/>
    <n v="126"/>
    <x v="2"/>
    <n v="-3571444"/>
    <s v="Loss"/>
    <x v="1"/>
    <s v="United States)"/>
  </r>
  <r>
    <x v="2497"/>
    <x v="0"/>
    <x v="3"/>
    <x v="14"/>
    <s v="July 1, 1994 (United States)"/>
    <n v="6.2"/>
    <n v="48000"/>
    <x v="866"/>
    <s v="John Hughes"/>
    <x v="1126"/>
    <x v="0"/>
    <n v="48000000"/>
    <n v="16827402"/>
    <x v="10"/>
    <n v="99"/>
    <x v="2"/>
    <n v="-31172598"/>
    <s v="Loss"/>
    <x v="1"/>
    <s v="United States)"/>
  </r>
  <r>
    <x v="2498"/>
    <x v="7"/>
    <x v="1"/>
    <x v="14"/>
    <s v="March 11, 1994 (United States)"/>
    <n v="5.5"/>
    <n v="6500"/>
    <x v="480"/>
    <s v="Paul Hogan"/>
    <x v="511"/>
    <x v="0"/>
    <n v="20500000"/>
    <n v="16821273"/>
    <x v="876"/>
    <n v="98"/>
    <x v="2"/>
    <n v="-3678727"/>
    <s v="Loss"/>
    <x v="1"/>
    <s v="United States)"/>
  </r>
  <r>
    <x v="2499"/>
    <x v="0"/>
    <x v="3"/>
    <x v="14"/>
    <s v="August 17, 1994 (United States)"/>
    <n v="5.7"/>
    <n v="6500"/>
    <x v="118"/>
    <s v="Harry Goodridge"/>
    <x v="1127"/>
    <x v="0"/>
    <n v="20500000"/>
    <n v="16820893"/>
    <x v="5"/>
    <n v="94"/>
    <x v="2"/>
    <n v="-3679107"/>
    <s v="Loss"/>
    <x v="1"/>
    <s v="United States)"/>
  </r>
  <r>
    <x v="2500"/>
    <x v="7"/>
    <x v="0"/>
    <x v="14"/>
    <s v="September 23, 1994 (United States)"/>
    <n v="5.5"/>
    <n v="13000"/>
    <x v="534"/>
    <s v="David Twohy"/>
    <x v="512"/>
    <x v="0"/>
    <n v="50000000"/>
    <n v="16487349"/>
    <x v="633"/>
    <n v="102"/>
    <x v="2"/>
    <n v="-33512651"/>
    <s v="Loss"/>
    <x v="1"/>
    <s v="United States)"/>
  </r>
  <r>
    <x v="2501"/>
    <x v="0"/>
    <x v="3"/>
    <x v="14"/>
    <s v="March 18, 1994 (United States)"/>
    <n v="5.3"/>
    <n v="6500"/>
    <x v="874"/>
    <s v="Franco Amurri"/>
    <x v="1128"/>
    <x v="24"/>
    <n v="20500000"/>
    <n v="16453258"/>
    <x v="237"/>
    <n v="96"/>
    <x v="2"/>
    <n v="-4046742"/>
    <s v="Loss"/>
    <x v="1"/>
    <s v="United States)"/>
  </r>
  <r>
    <x v="2502"/>
    <x v="1"/>
    <x v="6"/>
    <x v="14"/>
    <s v="March 23, 1994 (United States)"/>
    <n v="6.6"/>
    <n v="15000"/>
    <x v="1129"/>
    <s v="Jeff Pollack"/>
    <x v="1129"/>
    <x v="0"/>
    <n v="3500000"/>
    <n v="16192320"/>
    <x v="237"/>
    <n v="96"/>
    <x v="2"/>
    <n v="12692320"/>
    <s v="Profit"/>
    <x v="1"/>
    <s v="United States)"/>
  </r>
  <r>
    <x v="2503"/>
    <x v="0"/>
    <x v="0"/>
    <x v="14"/>
    <s v="September 9, 1994 (United States)"/>
    <n v="4.5"/>
    <n v="28000"/>
    <x v="476"/>
    <s v="Robert Mark Kamen"/>
    <x v="514"/>
    <x v="0"/>
    <n v="12000000"/>
    <n v="15876353"/>
    <x v="4"/>
    <n v="107"/>
    <x v="2"/>
    <n v="3876353"/>
    <s v="Profit"/>
    <x v="1"/>
    <s v="United States)"/>
  </r>
  <r>
    <x v="2504"/>
    <x v="1"/>
    <x v="1"/>
    <x v="14"/>
    <s v="March 31, 1995 (United States)"/>
    <n v="7.2"/>
    <n v="37000"/>
    <x v="1130"/>
    <s v="P.J. Hogan"/>
    <x v="1130"/>
    <x v="3"/>
    <n v="9000000"/>
    <n v="15482277"/>
    <x v="816"/>
    <n v="106"/>
    <x v="1"/>
    <n v="6482277"/>
    <s v="Profit"/>
    <x v="1"/>
    <s v="United States)"/>
  </r>
  <r>
    <x v="2505"/>
    <x v="1"/>
    <x v="0"/>
    <x v="14"/>
    <s v="April 29, 1994 (United States)"/>
    <n v="6.1"/>
    <n v="19000"/>
    <x v="715"/>
    <s v="Richard Herley"/>
    <x v="1019"/>
    <x v="0"/>
    <n v="20000000"/>
    <n v="15339030"/>
    <x v="4"/>
    <n v="118"/>
    <x v="2"/>
    <n v="-4660970"/>
    <s v="Loss"/>
    <x v="1"/>
    <s v="United States)"/>
  </r>
  <r>
    <x v="2506"/>
    <x v="1"/>
    <x v="0"/>
    <x v="14"/>
    <s v="April 22, 1994 (United States)"/>
    <n v="5.2"/>
    <n v="12000"/>
    <x v="345"/>
    <s v="Albert S. Ruddy"/>
    <x v="975"/>
    <x v="0"/>
    <n v="25000000"/>
    <n v="15240435"/>
    <x v="10"/>
    <n v="99"/>
    <x v="2"/>
    <n v="-9759565"/>
    <s v="Loss"/>
    <x v="1"/>
    <s v="United States)"/>
  </r>
  <r>
    <x v="2507"/>
    <x v="7"/>
    <x v="2"/>
    <x v="14"/>
    <s v="December 28, 1994 (United States)"/>
    <n v="7.2"/>
    <n v="16000"/>
    <x v="1131"/>
    <s v="Alan Bennett"/>
    <x v="1131"/>
    <x v="1"/>
    <n v="65897768"/>
    <n v="15238689"/>
    <x v="200"/>
    <n v="110"/>
    <x v="1"/>
    <n v="-50659079"/>
    <s v="Loss"/>
    <x v="1"/>
    <s v="United States)"/>
  </r>
  <r>
    <x v="2508"/>
    <x v="1"/>
    <x v="1"/>
    <x v="14"/>
    <s v="April 8, 1994 (United States)"/>
    <n v="6.3"/>
    <n v="13000"/>
    <x v="716"/>
    <s v="Andrew Fleming"/>
    <x v="1126"/>
    <x v="0"/>
    <n v="20500000"/>
    <n v="14815317"/>
    <x v="877"/>
    <n v="93"/>
    <x v="2"/>
    <n v="-5684683"/>
    <s v="Loss"/>
    <x v="1"/>
    <s v="United States)"/>
  </r>
  <r>
    <x v="2509"/>
    <x v="2"/>
    <x v="10"/>
    <x v="14"/>
    <s v="November 23, 1994 (United States)"/>
    <n v="6.1"/>
    <n v="22000"/>
    <x v="1132"/>
    <s v="David Kirschner"/>
    <x v="852"/>
    <x v="0"/>
    <n v="27000000"/>
    <n v="13670688"/>
    <x v="10"/>
    <n v="80"/>
    <x v="2"/>
    <n v="-13329312"/>
    <s v="Loss"/>
    <x v="1"/>
    <s v="United States)"/>
  </r>
  <r>
    <x v="2510"/>
    <x v="7"/>
    <x v="1"/>
    <x v="14"/>
    <s v="May 13, 1994 (United States)"/>
    <n v="7"/>
    <n v="9700"/>
    <x v="551"/>
    <s v="Joie Lee"/>
    <x v="1132"/>
    <x v="0"/>
    <n v="14000000"/>
    <n v="13642861"/>
    <x v="1"/>
    <n v="115"/>
    <x v="1"/>
    <n v="-357139"/>
    <s v="Loss"/>
    <x v="1"/>
    <s v="United States)"/>
  </r>
  <r>
    <x v="2511"/>
    <x v="1"/>
    <x v="1"/>
    <x v="14"/>
    <s v="February 24, 1995 (United States)"/>
    <n v="7.4"/>
    <n v="36000"/>
    <x v="58"/>
    <s v="Woody Allen"/>
    <x v="439"/>
    <x v="0"/>
    <n v="20000000"/>
    <n v="13383747"/>
    <x v="407"/>
    <n v="98"/>
    <x v="1"/>
    <n v="-6616253"/>
    <s v="Loss"/>
    <x v="1"/>
    <s v="United States)"/>
  </r>
  <r>
    <x v="2512"/>
    <x v="7"/>
    <x v="1"/>
    <x v="14"/>
    <s v="March 4, 1994 (United States)"/>
    <n v="6.3"/>
    <n v="13000"/>
    <x v="468"/>
    <s v="Lowell Ganz"/>
    <x v="403"/>
    <x v="0"/>
    <n v="20500000"/>
    <n v="13137484"/>
    <x v="540"/>
    <n v="113"/>
    <x v="2"/>
    <n v="-7362516"/>
    <s v="Loss"/>
    <x v="1"/>
    <s v="United States)"/>
  </r>
  <r>
    <x v="2513"/>
    <x v="7"/>
    <x v="0"/>
    <x v="14"/>
    <s v="January 27, 1995 (United States)"/>
    <n v="4.5"/>
    <n v="20000"/>
    <x v="1133"/>
    <s v="Gregory Widen"/>
    <x v="325"/>
    <x v="1"/>
    <n v="26000000"/>
    <n v="12303080"/>
    <x v="878"/>
    <n v="99"/>
    <x v="2"/>
    <n v="-13696920"/>
    <s v="Loss"/>
    <x v="1"/>
    <s v="United States)"/>
  </r>
  <r>
    <x v="2514"/>
    <x v="0"/>
    <x v="1"/>
    <x v="14"/>
    <s v="June 29, 1994 (United States)"/>
    <n v="6.1"/>
    <n v="10000"/>
    <x v="1134"/>
    <s v="Gregory K. Pincus"/>
    <x v="1133"/>
    <x v="0"/>
    <n v="20500000"/>
    <n v="12267790"/>
    <x v="561"/>
    <n v="119"/>
    <x v="2"/>
    <n v="-8232210"/>
    <s v="Loss"/>
    <x v="1"/>
    <s v="United States)"/>
  </r>
  <r>
    <x v="2515"/>
    <x v="0"/>
    <x v="0"/>
    <x v="14"/>
    <s v="May 6, 1994 (United States)"/>
    <n v="4.5999999999999996"/>
    <n v="8600"/>
    <x v="1135"/>
    <s v="Sang-ok Shin"/>
    <x v="992"/>
    <x v="0"/>
    <n v="20000000"/>
    <n v="11798854"/>
    <x v="879"/>
    <n v="93"/>
    <x v="2"/>
    <n v="-8201146"/>
    <s v="Loss"/>
    <x v="1"/>
    <s v="United States)"/>
  </r>
  <r>
    <x v="2516"/>
    <x v="1"/>
    <x v="0"/>
    <x v="14"/>
    <s v="October 20, 2000 (United States)"/>
    <n v="7.6"/>
    <n v="44000"/>
    <x v="1136"/>
    <s v="Edward Tang"/>
    <x v="491"/>
    <x v="13"/>
    <n v="10000000"/>
    <n v="11555430"/>
    <x v="58"/>
    <n v="102"/>
    <x v="1"/>
    <n v="1555430"/>
    <s v="Profit"/>
    <x v="1"/>
    <s v="United States)"/>
  </r>
  <r>
    <x v="2517"/>
    <x v="1"/>
    <x v="1"/>
    <x v="14"/>
    <s v="March 11, 1994 (United States)"/>
    <n v="6.9"/>
    <n v="24000"/>
    <x v="1137"/>
    <s v="Marie Weiss"/>
    <x v="1134"/>
    <x v="0"/>
    <n v="11000000"/>
    <n v="11439193"/>
    <x v="229"/>
    <n v="96"/>
    <x v="2"/>
    <n v="439193"/>
    <s v="Profit"/>
    <x v="1"/>
    <s v="United States)"/>
  </r>
  <r>
    <x v="2518"/>
    <x v="0"/>
    <x v="1"/>
    <x v="14"/>
    <s v="April 15, 1994 (United States)"/>
    <n v="5.2"/>
    <n v="6400"/>
    <x v="49"/>
    <s v="Bernie Somers"/>
    <x v="16"/>
    <x v="0"/>
    <n v="20500000"/>
    <n v="11391093"/>
    <x v="231"/>
    <n v="93"/>
    <x v="2"/>
    <n v="-9108907"/>
    <s v="Loss"/>
    <x v="1"/>
    <s v="United States)"/>
  </r>
  <r>
    <x v="2519"/>
    <x v="2"/>
    <x v="10"/>
    <x v="14"/>
    <s v="March 30, 1994 (United States)"/>
    <n v="6.4"/>
    <n v="16000"/>
    <x v="220"/>
    <s v="Hans Christian Andersen"/>
    <x v="789"/>
    <x v="22"/>
    <n v="28000000"/>
    <n v="11373501"/>
    <x v="880"/>
    <n v="86"/>
    <x v="2"/>
    <n v="-16626499"/>
    <s v="Loss"/>
    <x v="1"/>
    <s v="United States)"/>
  </r>
  <r>
    <x v="2520"/>
    <x v="1"/>
    <x v="1"/>
    <x v="14"/>
    <s v="December 25, 1994 (United States)"/>
    <n v="5.2"/>
    <n v="15000"/>
    <x v="12"/>
    <s v="Robert Altman"/>
    <x v="1135"/>
    <x v="0"/>
    <n v="18000000"/>
    <n v="11300653"/>
    <x v="881"/>
    <n v="133"/>
    <x v="2"/>
    <n v="-6699347"/>
    <s v="Loss"/>
    <x v="1"/>
    <s v="United States)"/>
  </r>
  <r>
    <x v="2521"/>
    <x v="1"/>
    <x v="1"/>
    <x v="14"/>
    <s v="August 10, 1994 (United States)"/>
    <n v="7.5"/>
    <n v="48000"/>
    <x v="1138"/>
    <s v="Stephan Elliott"/>
    <x v="971"/>
    <x v="3"/>
    <n v="20500000"/>
    <n v="11265402"/>
    <x v="37"/>
    <n v="104"/>
    <x v="1"/>
    <n v="-9234598"/>
    <s v="Loss"/>
    <x v="1"/>
    <s v="United States)"/>
  </r>
  <r>
    <x v="2522"/>
    <x v="0"/>
    <x v="3"/>
    <x v="14"/>
    <s v="August 26, 1994 (United States)"/>
    <n v="6.1"/>
    <n v="9100"/>
    <x v="1139"/>
    <s v="Andrew Kurtzman"/>
    <x v="1136"/>
    <x v="0"/>
    <n v="20500000"/>
    <n v="10475705"/>
    <x v="633"/>
    <n v="96"/>
    <x v="2"/>
    <n v="-10024295"/>
    <s v="Loss"/>
    <x v="1"/>
    <s v="United States)"/>
  </r>
  <r>
    <x v="2523"/>
    <x v="0"/>
    <x v="9"/>
    <x v="14"/>
    <s v="July 22, 1994 (United States)"/>
    <n v="5.9"/>
    <n v="5400"/>
    <x v="76"/>
    <s v="Eric Knight"/>
    <x v="354"/>
    <x v="0"/>
    <n v="20500000"/>
    <n v="9979683"/>
    <x v="882"/>
    <n v="94"/>
    <x v="2"/>
    <n v="-10520317"/>
    <s v="Loss"/>
    <x v="1"/>
    <s v="United States)"/>
  </r>
  <r>
    <x v="2524"/>
    <x v="1"/>
    <x v="2"/>
    <x v="14"/>
    <s v="January 27, 1995 (United States)"/>
    <n v="7.4"/>
    <n v="24000"/>
    <x v="763"/>
    <s v="Bernard Rose"/>
    <x v="571"/>
    <x v="1"/>
    <n v="20500000"/>
    <n v="9914409"/>
    <x v="820"/>
    <n v="121"/>
    <x v="1"/>
    <n v="-10585591"/>
    <s v="Loss"/>
    <x v="1"/>
    <s v="United States)"/>
  </r>
  <r>
    <x v="2525"/>
    <x v="2"/>
    <x v="10"/>
    <x v="14"/>
    <s v="November 18, 1994 (United States)"/>
    <n v="6.5"/>
    <n v="23000"/>
    <x v="1140"/>
    <s v="Richard Rich"/>
    <x v="1137"/>
    <x v="0"/>
    <n v="45000000"/>
    <n v="9771658"/>
    <x v="883"/>
    <n v="90"/>
    <x v="2"/>
    <n v="-35228342"/>
    <s v="Loss"/>
    <x v="1"/>
    <s v="United States)"/>
  </r>
  <r>
    <x v="2526"/>
    <x v="1"/>
    <x v="4"/>
    <x v="14"/>
    <s v="February 3, 1995 (United States)"/>
    <n v="7.2"/>
    <n v="64000"/>
    <x v="29"/>
    <s v="Michael De Luca"/>
    <x v="111"/>
    <x v="0"/>
    <n v="8000000"/>
    <n v="8924549"/>
    <x v="237"/>
    <n v="95"/>
    <x v="1"/>
    <n v="924549"/>
    <s v="Profit"/>
    <x v="1"/>
    <s v="United States)"/>
  </r>
  <r>
    <x v="2527"/>
    <x v="1"/>
    <x v="1"/>
    <x v="14"/>
    <s v="April 22, 1994 (United States)"/>
    <n v="6.4"/>
    <n v="1400"/>
    <x v="1141"/>
    <s v="Trey Ellis"/>
    <x v="1138"/>
    <x v="0"/>
    <n v="20500000"/>
    <n v="8880705"/>
    <x v="229"/>
    <n v="110"/>
    <x v="2"/>
    <n v="-11619295"/>
    <s v="Loss"/>
    <x v="1"/>
    <s v="United States)"/>
  </r>
  <r>
    <x v="2528"/>
    <x v="1"/>
    <x v="5"/>
    <x v="14"/>
    <s v="October 21, 1994 (United States)"/>
    <n v="5.9"/>
    <n v="8500"/>
    <x v="1142"/>
    <s v="Robert A. Heinlein"/>
    <x v="11"/>
    <x v="0"/>
    <n v="20500000"/>
    <n v="8647042"/>
    <x v="633"/>
    <n v="109"/>
    <x v="2"/>
    <n v="-11852958"/>
    <s v="Loss"/>
    <x v="1"/>
    <s v="United States)"/>
  </r>
  <r>
    <x v="2529"/>
    <x v="1"/>
    <x v="6"/>
    <x v="14"/>
    <s v="September 2, 1994 (United States)"/>
    <n v="7.6"/>
    <n v="12000"/>
    <x v="1143"/>
    <s v="Boaz Yakin"/>
    <x v="1139"/>
    <x v="0"/>
    <n v="3500000"/>
    <n v="8094616"/>
    <x v="884"/>
    <n v="114"/>
    <x v="1"/>
    <n v="4594616"/>
    <s v="Profit"/>
    <x v="1"/>
    <s v="United States)"/>
  </r>
  <r>
    <x v="2530"/>
    <x v="7"/>
    <x v="0"/>
    <x v="14"/>
    <s v="August 19, 1994 (United States)"/>
    <n v="5"/>
    <n v="9200"/>
    <x v="1061"/>
    <s v="Damon Wayans"/>
    <x v="990"/>
    <x v="0"/>
    <n v="30000000"/>
    <n v="7941977"/>
    <x v="4"/>
    <n v="92"/>
    <x v="2"/>
    <n v="-22058023"/>
    <s v="Loss"/>
    <x v="1"/>
    <s v="United States)"/>
  </r>
  <r>
    <x v="2531"/>
    <x v="7"/>
    <x v="0"/>
    <x v="14"/>
    <s v="March 4, 1994 (United States)"/>
    <n v="5.8"/>
    <n v="18000"/>
    <x v="1144"/>
    <s v="Adam Rifkin"/>
    <x v="512"/>
    <x v="0"/>
    <n v="20500000"/>
    <n v="7924955"/>
    <x v="885"/>
    <n v="94"/>
    <x v="2"/>
    <n v="-12575045"/>
    <s v="Loss"/>
    <x v="1"/>
    <s v="United States)"/>
  </r>
  <r>
    <x v="2532"/>
    <x v="1"/>
    <x v="1"/>
    <x v="14"/>
    <s v="April 13, 1994 (United States)"/>
    <n v="6.8"/>
    <n v="28000"/>
    <x v="722"/>
    <s v="John Waters"/>
    <x v="378"/>
    <x v="0"/>
    <n v="13000000"/>
    <n v="7820688"/>
    <x v="886"/>
    <n v="95"/>
    <x v="2"/>
    <n v="-5179312"/>
    <s v="Loss"/>
    <x v="1"/>
    <s v="United States)"/>
  </r>
  <r>
    <x v="2533"/>
    <x v="1"/>
    <x v="1"/>
    <x v="14"/>
    <s v="March 25, 1994 (United States)"/>
    <n v="5.9"/>
    <n v="10000"/>
    <x v="682"/>
    <s v="John Duigan"/>
    <x v="1034"/>
    <x v="3"/>
    <n v="20500000"/>
    <n v="7770731"/>
    <x v="887"/>
    <n v="98"/>
    <x v="2"/>
    <n v="-12729269"/>
    <s v="Loss"/>
    <x v="1"/>
    <s v="United States)"/>
  </r>
  <r>
    <x v="2534"/>
    <x v="1"/>
    <x v="0"/>
    <x v="14"/>
    <s v="April 15, 1994 (United States)"/>
    <n v="6.2"/>
    <n v="11000"/>
    <x v="993"/>
    <s v="Eric Bernt"/>
    <x v="283"/>
    <x v="0"/>
    <n v="7400000"/>
    <n v="7727256"/>
    <x v="237"/>
    <n v="96"/>
    <x v="2"/>
    <n v="327256"/>
    <s v="Profit"/>
    <x v="1"/>
    <s v="United States)"/>
  </r>
  <r>
    <x v="2535"/>
    <x v="0"/>
    <x v="1"/>
    <x v="14"/>
    <s v="April 1, 1994 (United States)"/>
    <n v="5.5"/>
    <n v="7100"/>
    <x v="735"/>
    <s v="William Porter"/>
    <x v="679"/>
    <x v="0"/>
    <n v="19000000"/>
    <n v="7408745"/>
    <x v="9"/>
    <n v="90"/>
    <x v="2"/>
    <n v="-11591255"/>
    <s v="Loss"/>
    <x v="1"/>
    <s v="United States)"/>
  </r>
  <r>
    <x v="2536"/>
    <x v="3"/>
    <x v="1"/>
    <x v="14"/>
    <s v="August 3, 1994 (United States)"/>
    <n v="7.8"/>
    <n v="19000"/>
    <x v="1071"/>
    <s v="Ang Lee"/>
    <x v="1140"/>
    <x v="26"/>
    <n v="20500000"/>
    <n v="7294403"/>
    <x v="830"/>
    <n v="124"/>
    <x v="1"/>
    <n v="-13205597"/>
    <s v="Loss"/>
    <x v="1"/>
    <s v="United States)"/>
  </r>
  <r>
    <x v="2537"/>
    <x v="7"/>
    <x v="1"/>
    <x v="14"/>
    <s v="July 29, 1994 (United States)"/>
    <n v="7"/>
    <n v="5800"/>
    <x v="883"/>
    <s v="Whit Stillman"/>
    <x v="1141"/>
    <x v="0"/>
    <n v="3200000"/>
    <n v="7266973"/>
    <x v="888"/>
    <n v="101"/>
    <x v="1"/>
    <n v="4066973"/>
    <s v="Profit"/>
    <x v="1"/>
    <s v="United States)"/>
  </r>
  <r>
    <x v="2538"/>
    <x v="0"/>
    <x v="3"/>
    <x v="14"/>
    <s v="July 22, 1994 (United States)"/>
    <n v="4.5"/>
    <n v="13000"/>
    <x v="404"/>
    <s v="Alan Zweibel"/>
    <x v="1065"/>
    <x v="0"/>
    <n v="40000000"/>
    <n v="7182747"/>
    <x v="561"/>
    <n v="87"/>
    <x v="2"/>
    <n v="-32817253"/>
    <s v="Loss"/>
    <x v="1"/>
    <s v="United States)"/>
  </r>
  <r>
    <x v="2539"/>
    <x v="1"/>
    <x v="1"/>
    <x v="14"/>
    <s v="October 14, 1994 (United States)"/>
    <n v="4.3"/>
    <n v="6600"/>
    <x v="200"/>
    <s v="Anne Rice"/>
    <x v="1142"/>
    <x v="0"/>
    <n v="25000000"/>
    <n v="6841570"/>
    <x v="886"/>
    <n v="113"/>
    <x v="2"/>
    <n v="-18158430"/>
    <s v="Loss"/>
    <x v="1"/>
    <s v="United States)"/>
  </r>
  <r>
    <x v="2540"/>
    <x v="7"/>
    <x v="1"/>
    <x v="14"/>
    <s v="December 21, 1994 (United States)"/>
    <n v="5.4"/>
    <n v="11000"/>
    <x v="1019"/>
    <s v="Nora Ephron"/>
    <x v="136"/>
    <x v="0"/>
    <n v="15000000"/>
    <n v="6821850"/>
    <x v="231"/>
    <n v="97"/>
    <x v="2"/>
    <n v="-8178150"/>
    <s v="Loss"/>
    <x v="1"/>
    <s v="United States)"/>
  </r>
  <r>
    <x v="2541"/>
    <x v="1"/>
    <x v="1"/>
    <x v="14"/>
    <s v="October 28, 1994 (United States)"/>
    <n v="5.9"/>
    <n v="12000"/>
    <x v="30"/>
    <s v="T. Coraghessan Boyle"/>
    <x v="498"/>
    <x v="0"/>
    <n v="25000000"/>
    <n v="6562513"/>
    <x v="702"/>
    <n v="118"/>
    <x v="2"/>
    <n v="-18437487"/>
    <s v="Loss"/>
    <x v="1"/>
    <s v="United States)"/>
  </r>
  <r>
    <x v="2542"/>
    <x v="0"/>
    <x v="4"/>
    <x v="14"/>
    <s v="February 3, 1995 (United States)"/>
    <n v="7.5"/>
    <n v="7400"/>
    <x v="334"/>
    <s v="Rosalie K. Fry"/>
    <x v="1143"/>
    <x v="0"/>
    <n v="3000000"/>
    <n v="6159269"/>
    <x v="889"/>
    <n v="103"/>
    <x v="1"/>
    <n v="3159269"/>
    <s v="Profit"/>
    <x v="1"/>
    <s v="United States)"/>
  </r>
  <r>
    <x v="2543"/>
    <x v="7"/>
    <x v="3"/>
    <x v="14"/>
    <s v="December 2, 1994 (United States)"/>
    <n v="5.9"/>
    <n v="13000"/>
    <x v="947"/>
    <s v="George Gallo"/>
    <x v="270"/>
    <x v="0"/>
    <n v="20500000"/>
    <n v="6017509"/>
    <x v="151"/>
    <n v="111"/>
    <x v="2"/>
    <n v="-14482491"/>
    <s v="Loss"/>
    <x v="1"/>
    <s v="United States)"/>
  </r>
  <r>
    <x v="2544"/>
    <x v="1"/>
    <x v="2"/>
    <x v="14"/>
    <s v="October 7, 1994 (United States)"/>
    <n v="7.8"/>
    <n v="168000"/>
    <x v="438"/>
    <s v="Rudolph Grey"/>
    <x v="854"/>
    <x v="0"/>
    <n v="18000000"/>
    <n v="5887457"/>
    <x v="229"/>
    <n v="127"/>
    <x v="1"/>
    <n v="-12112543"/>
    <s v="Loss"/>
    <x v="1"/>
    <s v="United States)"/>
  </r>
  <r>
    <x v="2545"/>
    <x v="1"/>
    <x v="6"/>
    <x v="14"/>
    <s v="October 26, 1994 (United States)"/>
    <n v="7.1"/>
    <n v="22000"/>
    <x v="832"/>
    <s v="Steve Barancik"/>
    <x v="1144"/>
    <x v="1"/>
    <n v="2500000"/>
    <n v="5842603"/>
    <x v="117"/>
    <n v="110"/>
    <x v="1"/>
    <n v="3342603"/>
    <s v="Profit"/>
    <x v="1"/>
    <s v="United States)"/>
  </r>
  <r>
    <x v="2546"/>
    <x v="7"/>
    <x v="1"/>
    <x v="14"/>
    <s v="August 5, 1994 (United States)"/>
    <n v="6.1"/>
    <n v="47000"/>
    <x v="751"/>
    <s v="Rich Wilkes"/>
    <x v="1009"/>
    <x v="0"/>
    <n v="20500000"/>
    <n v="5751882"/>
    <x v="10"/>
    <n v="92"/>
    <x v="2"/>
    <n v="-14748118"/>
    <s v="Loss"/>
    <x v="1"/>
    <s v="United States)"/>
  </r>
  <r>
    <x v="2547"/>
    <x v="2"/>
    <x v="3"/>
    <x v="14"/>
    <s v="July 29, 1994 (United States)"/>
    <n v="6.6"/>
    <n v="9500"/>
    <x v="1145"/>
    <s v="Anna Sewell"/>
    <x v="1145"/>
    <x v="1"/>
    <n v="20500000"/>
    <n v="4630377"/>
    <x v="7"/>
    <n v="88"/>
    <x v="2"/>
    <n v="-15869623"/>
    <s v="Loss"/>
    <x v="1"/>
    <s v="United States)"/>
  </r>
  <r>
    <x v="2548"/>
    <x v="7"/>
    <x v="3"/>
    <x v="14"/>
    <s v="August 26, 1994 (United States)"/>
    <n v="4.8"/>
    <n v="5200"/>
    <x v="212"/>
    <s v="Matthew Carlson"/>
    <x v="261"/>
    <x v="0"/>
    <n v="20500000"/>
    <n v="4412297"/>
    <x v="457"/>
    <n v="107"/>
    <x v="2"/>
    <n v="-16087703"/>
    <s v="Loss"/>
    <x v="1"/>
    <s v="United States)"/>
  </r>
  <r>
    <x v="2549"/>
    <x v="1"/>
    <x v="1"/>
    <x v="14"/>
    <s v="April 22, 1994 (United States)"/>
    <n v="6.1"/>
    <n v="11000"/>
    <x v="642"/>
    <s v="Brian Owens"/>
    <x v="1007"/>
    <x v="1"/>
    <n v="20500000"/>
    <n v="4352094"/>
    <x v="890"/>
    <n v="96"/>
    <x v="2"/>
    <n v="-16147906"/>
    <s v="Loss"/>
    <x v="1"/>
    <s v="United States)"/>
  </r>
  <r>
    <x v="2550"/>
    <x v="7"/>
    <x v="1"/>
    <x v="14"/>
    <s v="April 29, 1994 (United States)"/>
    <n v="6.6"/>
    <n v="12000"/>
    <x v="1146"/>
    <s v="Adam Leff"/>
    <x v="1146"/>
    <x v="0"/>
    <n v="8000000"/>
    <n v="4330020"/>
    <x v="10"/>
    <n v="79"/>
    <x v="2"/>
    <n v="-3669980"/>
    <s v="Loss"/>
    <x v="1"/>
    <s v="United States)"/>
  </r>
  <r>
    <x v="2551"/>
    <x v="1"/>
    <x v="4"/>
    <x v="14"/>
    <s v="March 24, 1995 (United States)"/>
    <n v="7.1"/>
    <n v="19000"/>
    <x v="962"/>
    <s v="Atom Egoyan"/>
    <x v="1147"/>
    <x v="7"/>
    <n v="20500000"/>
    <n v="4221036"/>
    <x v="739"/>
    <n v="103"/>
    <x v="1"/>
    <n v="-16278964"/>
    <s v="Loss"/>
    <x v="1"/>
    <s v="United States)"/>
  </r>
  <r>
    <x v="2552"/>
    <x v="1"/>
    <x v="4"/>
    <x v="14"/>
    <s v="March 24, 1995 (United States)"/>
    <n v="7.1"/>
    <n v="9800"/>
    <x v="1147"/>
    <s v="Jimmy McGovern"/>
    <x v="1148"/>
    <x v="1"/>
    <n v="20500000"/>
    <n v="4165845"/>
    <x v="703"/>
    <n v="98"/>
    <x v="1"/>
    <n v="-16334155"/>
    <s v="Loss"/>
    <x v="1"/>
    <s v="United States)"/>
  </r>
  <r>
    <x v="2553"/>
    <x v="1"/>
    <x v="6"/>
    <x v="14"/>
    <s v="March 30, 1994 (United States)"/>
    <n v="5.3"/>
    <n v="3100"/>
    <x v="222"/>
    <s v="Barry Levinson"/>
    <x v="937"/>
    <x v="0"/>
    <n v="30000000"/>
    <n v="3783003"/>
    <x v="728"/>
    <n v="112"/>
    <x v="2"/>
    <n v="-26216997"/>
    <s v="Loss"/>
    <x v="1"/>
    <s v="United States)"/>
  </r>
  <r>
    <x v="2554"/>
    <x v="7"/>
    <x v="3"/>
    <x v="14"/>
    <s v="January 7, 1994 (United States)"/>
    <n v="5.3"/>
    <n v="8200"/>
    <x v="1148"/>
    <s v="Chris Elliott"/>
    <x v="1149"/>
    <x v="0"/>
    <n v="9000000"/>
    <n v="3662459"/>
    <x v="229"/>
    <n v="80"/>
    <x v="2"/>
    <n v="-5337541"/>
    <s v="Loss"/>
    <x v="1"/>
    <s v="United States)"/>
  </r>
  <r>
    <x v="2555"/>
    <x v="1"/>
    <x v="4"/>
    <x v="14"/>
    <s v="November 23, 1994 (United States)"/>
    <n v="8.1"/>
    <n v="94000"/>
    <x v="946"/>
    <s v="Krzysztof Kieslowski"/>
    <x v="954"/>
    <x v="15"/>
    <n v="20500000"/>
    <n v="3581969"/>
    <x v="720"/>
    <n v="99"/>
    <x v="1"/>
    <n v="-16918031"/>
    <s v="Loss"/>
    <x v="1"/>
    <s v="United States)"/>
  </r>
  <r>
    <x v="2556"/>
    <x v="7"/>
    <x v="1"/>
    <x v="14"/>
    <s v="September 2, 1994 (United States)"/>
    <n v="6.3"/>
    <n v="5200"/>
    <x v="1012"/>
    <s v="George Eliot"/>
    <x v="136"/>
    <x v="0"/>
    <n v="20500000"/>
    <n v="3430583"/>
    <x v="229"/>
    <n v="106"/>
    <x v="2"/>
    <n v="-17069417"/>
    <s v="Loss"/>
    <x v="1"/>
    <s v="United States)"/>
  </r>
  <r>
    <x v="2557"/>
    <x v="7"/>
    <x v="4"/>
    <x v="14"/>
    <s v="September 16, 1994 (United States)"/>
    <n v="6.4"/>
    <n v="7000"/>
    <x v="241"/>
    <s v="Rama Laurie Stagner"/>
    <x v="179"/>
    <x v="0"/>
    <n v="16000000"/>
    <n v="3359465"/>
    <x v="9"/>
    <n v="101"/>
    <x v="2"/>
    <n v="-12640535"/>
    <s v="Loss"/>
    <x v="1"/>
    <s v="United States)"/>
  </r>
  <r>
    <x v="2558"/>
    <x v="0"/>
    <x v="3"/>
    <x v="14"/>
    <s v="October 28, 1994 (United States)"/>
    <n v="6"/>
    <n v="1100"/>
    <x v="1149"/>
    <s v="Darlene Craviotto"/>
    <x v="1150"/>
    <x v="0"/>
    <n v="19200000"/>
    <n v="3342223"/>
    <x v="167"/>
    <n v="102"/>
    <x v="2"/>
    <n v="-15857777"/>
    <s v="Loss"/>
    <x v="1"/>
    <s v="United States)"/>
  </r>
  <r>
    <x v="2559"/>
    <x v="1"/>
    <x v="4"/>
    <x v="14"/>
    <s v="October 28, 1994 (United States)"/>
    <n v="5.9"/>
    <n v="3700"/>
    <x v="32"/>
    <s v="Akiva Goldsman"/>
    <x v="51"/>
    <x v="0"/>
    <n v="30000000"/>
    <n v="3180674"/>
    <x v="586"/>
    <n v="101"/>
    <x v="2"/>
    <n v="-26819326"/>
    <s v="Loss"/>
    <x v="1"/>
    <s v="United States)"/>
  </r>
  <r>
    <x v="2560"/>
    <x v="1"/>
    <x v="1"/>
    <x v="14"/>
    <s v="November 9, 1994 (France)"/>
    <n v="7.7"/>
    <n v="214000"/>
    <x v="1150"/>
    <s v="Kevin Smith"/>
    <x v="1151"/>
    <x v="0"/>
    <n v="27000"/>
    <n v="3151130"/>
    <x v="891"/>
    <n v="92"/>
    <x v="1"/>
    <n v="3124130"/>
    <s v="Profit"/>
    <x v="1"/>
    <s v="France)"/>
  </r>
  <r>
    <x v="2561"/>
    <x v="1"/>
    <x v="1"/>
    <x v="14"/>
    <s v="April 29, 1994 (United States)"/>
    <n v="5.2"/>
    <n v="2700"/>
    <x v="709"/>
    <s v="Sara Parriott"/>
    <x v="932"/>
    <x v="0"/>
    <n v="13000000"/>
    <n v="3134381"/>
    <x v="694"/>
    <n v="97"/>
    <x v="2"/>
    <n v="-9865619"/>
    <s v="Loss"/>
    <x v="1"/>
    <s v="United States)"/>
  </r>
  <r>
    <x v="2562"/>
    <x v="1"/>
    <x v="0"/>
    <x v="14"/>
    <s v="May 26, 1995 (United Kingdom)"/>
    <n v="5.6"/>
    <n v="4000"/>
    <x v="1151"/>
    <s v="Stephen Norrington"/>
    <x v="1152"/>
    <x v="1"/>
    <n v="20500000"/>
    <n v="3129045"/>
    <x v="892"/>
    <n v="120"/>
    <x v="2"/>
    <n v="-17370955"/>
    <s v="Loss"/>
    <x v="1"/>
    <s v="United Kingdom)"/>
  </r>
  <r>
    <x v="2563"/>
    <x v="1"/>
    <x v="4"/>
    <x v="14"/>
    <s v="January 27, 1995 (United States)"/>
    <n v="7.3"/>
    <n v="23000"/>
    <x v="581"/>
    <s v="Ariel Dorfman"/>
    <x v="513"/>
    <x v="1"/>
    <n v="12000000"/>
    <n v="3103716"/>
    <x v="834"/>
    <n v="103"/>
    <x v="1"/>
    <n v="-8896284"/>
    <s v="Loss"/>
    <x v="1"/>
    <s v="United States)"/>
  </r>
  <r>
    <x v="2564"/>
    <x v="0"/>
    <x v="1"/>
    <x v="14"/>
    <s v="September 16, 1994 (United States)"/>
    <n v="6"/>
    <n v="2500"/>
    <x v="1152"/>
    <s v="Michael Austin"/>
    <x v="275"/>
    <x v="1"/>
    <n v="20500000"/>
    <n v="3062530"/>
    <x v="893"/>
    <n v="97"/>
    <x v="2"/>
    <n v="-17437470"/>
    <s v="Loss"/>
    <x v="1"/>
    <s v="United States)"/>
  </r>
  <r>
    <x v="2565"/>
    <x v="1"/>
    <x v="2"/>
    <x v="14"/>
    <s v="October 14, 1994 (New Zealand)"/>
    <n v="7.3"/>
    <n v="60000"/>
    <x v="1038"/>
    <s v="Fran Walsh"/>
    <x v="1153"/>
    <x v="18"/>
    <n v="5000000"/>
    <n v="3049135"/>
    <x v="806"/>
    <n v="99"/>
    <x v="1"/>
    <n v="-1950865"/>
    <s v="Loss"/>
    <x v="1"/>
    <s v="New Zealand)"/>
  </r>
  <r>
    <x v="2566"/>
    <x v="1"/>
    <x v="6"/>
    <x v="14"/>
    <s v="March 4, 1994 (United States)"/>
    <n v="6.3"/>
    <n v="6200"/>
    <x v="1153"/>
    <s v="Roy Carlson"/>
    <x v="495"/>
    <x v="0"/>
    <n v="15000000"/>
    <n v="3038499"/>
    <x v="630"/>
    <n v="99"/>
    <x v="2"/>
    <n v="-11961501"/>
    <s v="Loss"/>
    <x v="1"/>
    <s v="United States)"/>
  </r>
  <r>
    <x v="2567"/>
    <x v="0"/>
    <x v="1"/>
    <x v="14"/>
    <s v="March 11, 1994 (United States)"/>
    <n v="7.2"/>
    <n v="78000"/>
    <x v="409"/>
    <s v="Ethan Coen"/>
    <x v="828"/>
    <x v="1"/>
    <n v="40000000"/>
    <n v="2816518"/>
    <x v="37"/>
    <n v="111"/>
    <x v="1"/>
    <n v="-37183482"/>
    <s v="Loss"/>
    <x v="1"/>
    <s v="United States)"/>
  </r>
  <r>
    <x v="2568"/>
    <x v="7"/>
    <x v="1"/>
    <x v="14"/>
    <s v="September 30, 1994 (United States)"/>
    <n v="5.4"/>
    <n v="6000"/>
    <x v="49"/>
    <s v="Roger Angell"/>
    <x v="147"/>
    <x v="0"/>
    <n v="20500000"/>
    <n v="2694234"/>
    <x v="894"/>
    <n v="101"/>
    <x v="2"/>
    <n v="-17805766"/>
    <s v="Loss"/>
    <x v="1"/>
    <s v="United States)"/>
  </r>
  <r>
    <x v="2569"/>
    <x v="1"/>
    <x v="2"/>
    <x v="14"/>
    <s v="April 15, 1994 (United States)"/>
    <n v="6.7"/>
    <n v="5900"/>
    <x v="1154"/>
    <s v="Iain Softley"/>
    <x v="637"/>
    <x v="1"/>
    <n v="20500000"/>
    <n v="2392589"/>
    <x v="183"/>
    <n v="100"/>
    <x v="2"/>
    <n v="-18107411"/>
    <s v="Loss"/>
    <x v="1"/>
    <s v="United States)"/>
  </r>
  <r>
    <x v="2570"/>
    <x v="7"/>
    <x v="0"/>
    <x v="14"/>
    <s v="November 4, 1994 (United States)"/>
    <n v="3.8"/>
    <n v="12000"/>
    <x v="1155"/>
    <s v="Paul Dini"/>
    <x v="1154"/>
    <x v="0"/>
    <n v="7850000"/>
    <n v="2341309"/>
    <x v="895"/>
    <n v="96"/>
    <x v="2"/>
    <n v="-5508691"/>
    <s v="Loss"/>
    <x v="1"/>
    <s v="United States)"/>
  </r>
  <r>
    <x v="2571"/>
    <x v="3"/>
    <x v="4"/>
    <x v="14"/>
    <s v="December 16, 1994 (United States)"/>
    <n v="8.3000000000000007"/>
    <n v="17000"/>
    <x v="889"/>
    <s v="Wei Lu"/>
    <x v="1155"/>
    <x v="30"/>
    <n v="20500000"/>
    <n v="2332728"/>
    <x v="715"/>
    <n v="133"/>
    <x v="1"/>
    <n v="-18167272"/>
    <s v="Loss"/>
    <x v="1"/>
    <s v="United States)"/>
  </r>
  <r>
    <x v="2572"/>
    <x v="1"/>
    <x v="4"/>
    <x v="14"/>
    <s v="April 21, 1995 (United States)"/>
    <n v="7.9"/>
    <n v="15000"/>
    <x v="1156"/>
    <s v="Nikita Mikhalkov"/>
    <x v="1156"/>
    <x v="35"/>
    <n v="2800000"/>
    <n v="2313461"/>
    <x v="896"/>
    <n v="135"/>
    <x v="1"/>
    <n v="-486539"/>
    <s v="Loss"/>
    <x v="1"/>
    <s v="United States)"/>
  </r>
  <r>
    <x v="2573"/>
    <x v="1"/>
    <x v="1"/>
    <x v="14"/>
    <s v="April 8, 1994 (United States)"/>
    <n v="4.5999999999999996"/>
    <n v="9300"/>
    <x v="955"/>
    <s v="Mark Jones"/>
    <x v="1073"/>
    <x v="0"/>
    <n v="2000000"/>
    <n v="2260622"/>
    <x v="897"/>
    <n v="85"/>
    <x v="2"/>
    <n v="260622"/>
    <s v="Profit"/>
    <x v="1"/>
    <s v="United States)"/>
  </r>
  <r>
    <x v="2574"/>
    <x v="1"/>
    <x v="2"/>
    <x v="14"/>
    <s v="November 23, 1994 (United States)"/>
    <n v="6.4"/>
    <n v="4300"/>
    <x v="75"/>
    <s v="Alan Rudolph"/>
    <x v="712"/>
    <x v="0"/>
    <n v="7000000"/>
    <n v="2144667"/>
    <x v="834"/>
    <n v="125"/>
    <x v="2"/>
    <n v="-4855333"/>
    <s v="Loss"/>
    <x v="1"/>
    <s v="United States)"/>
  </r>
  <r>
    <x v="2575"/>
    <x v="1"/>
    <x v="6"/>
    <x v="14"/>
    <s v="February 10, 1995 (United States)"/>
    <n v="7.3"/>
    <n v="58000"/>
    <x v="1157"/>
    <s v="John Hodge"/>
    <x v="911"/>
    <x v="1"/>
    <n v="2500000"/>
    <n v="2079569"/>
    <x v="183"/>
    <n v="89"/>
    <x v="1"/>
    <n v="-420431"/>
    <s v="Loss"/>
    <x v="1"/>
    <s v="United States)"/>
  </r>
  <r>
    <x v="2576"/>
    <x v="1"/>
    <x v="0"/>
    <x v="14"/>
    <s v="September 17, 1994 (Hong Kong)"/>
    <n v="7.1"/>
    <n v="14000"/>
    <x v="767"/>
    <s v="Louis Cha"/>
    <x v="1157"/>
    <x v="13"/>
    <n v="20500000"/>
    <n v="1977198"/>
    <x v="898"/>
    <n v="100"/>
    <x v="1"/>
    <n v="-18522802"/>
    <s v="Loss"/>
    <x v="1"/>
    <s v="Hong Kong)"/>
  </r>
  <r>
    <x v="2577"/>
    <x v="1"/>
    <x v="0"/>
    <x v="14"/>
    <s v="January 14, 1994 (United States)"/>
    <n v="4.9000000000000004"/>
    <n v="7200"/>
    <x v="1158"/>
    <s v="Brian Garfield"/>
    <x v="187"/>
    <x v="7"/>
    <n v="5000000"/>
    <n v="1702394"/>
    <x v="899"/>
    <n v="95"/>
    <x v="2"/>
    <n v="-3297606"/>
    <s v="Loss"/>
    <x v="1"/>
    <s v="United States)"/>
  </r>
  <r>
    <x v="2578"/>
    <x v="1"/>
    <x v="6"/>
    <x v="14"/>
    <s v="March 3, 1995 (United States)"/>
    <n v="7.9"/>
    <n v="32000"/>
    <x v="1159"/>
    <s v="Riwia Brown"/>
    <x v="1158"/>
    <x v="18"/>
    <n v="20500000"/>
    <n v="1608570"/>
    <x v="900"/>
    <n v="102"/>
    <x v="1"/>
    <n v="-18891430"/>
    <s v="Loss"/>
    <x v="1"/>
    <s v="United States)"/>
  </r>
  <r>
    <x v="2579"/>
    <x v="1"/>
    <x v="2"/>
    <x v="14"/>
    <s v="March 17, 1995 (United States)"/>
    <n v="6.8"/>
    <n v="6500"/>
    <x v="1160"/>
    <s v="AndrÃ©e Corbiau"/>
    <x v="1159"/>
    <x v="8"/>
    <n v="20500000"/>
    <n v="1600226"/>
    <x v="901"/>
    <n v="111"/>
    <x v="2"/>
    <n v="-18899774"/>
    <s v="Loss"/>
    <x v="1"/>
    <s v="United States)"/>
  </r>
  <r>
    <x v="2580"/>
    <x v="1"/>
    <x v="0"/>
    <x v="14"/>
    <s v="April 22, 1994 (United States)"/>
    <n v="5.0999999999999996"/>
    <n v="5900"/>
    <x v="691"/>
    <s v="Joe Batteer"/>
    <x v="244"/>
    <x v="0"/>
    <n v="20500000"/>
    <n v="1596687"/>
    <x v="498"/>
    <n v="102"/>
    <x v="2"/>
    <n v="-18903313"/>
    <s v="Loss"/>
    <x v="1"/>
    <s v="United States)"/>
  </r>
  <r>
    <x v="2581"/>
    <x v="7"/>
    <x v="1"/>
    <x v="14"/>
    <s v="May 6, 1994 (United States)"/>
    <n v="5.4"/>
    <n v="3800"/>
    <x v="320"/>
    <s v="Bill Forsyth"/>
    <x v="12"/>
    <x v="1"/>
    <n v="40000000"/>
    <n v="1519366"/>
    <x v="7"/>
    <n v="122"/>
    <x v="2"/>
    <n v="-38480634"/>
    <s v="Loss"/>
    <x v="1"/>
    <s v="United States)"/>
  </r>
  <r>
    <x v="2582"/>
    <x v="7"/>
    <x v="1"/>
    <x v="14"/>
    <s v="March 8, 1996 (United States)"/>
    <n v="8.1"/>
    <n v="69000"/>
    <x v="767"/>
    <s v="Kar-Wai Wong"/>
    <x v="1157"/>
    <x v="13"/>
    <n v="20500000"/>
    <n v="1432358"/>
    <x v="898"/>
    <n v="102"/>
    <x v="1"/>
    <n v="-19067642"/>
    <s v="Loss"/>
    <x v="1"/>
    <s v="United States)"/>
  </r>
  <r>
    <x v="2583"/>
    <x v="8"/>
    <x v="1"/>
    <x v="14"/>
    <s v="July 15, 1994 (United States)"/>
    <n v="6.3"/>
    <n v="6000"/>
    <x v="1161"/>
    <s v="David O. Russell"/>
    <x v="1160"/>
    <x v="0"/>
    <n v="200000"/>
    <n v="1359736"/>
    <x v="902"/>
    <n v="100"/>
    <x v="2"/>
    <n v="1159736"/>
    <s v="Profit"/>
    <x v="1"/>
    <s v="United States)"/>
  </r>
  <r>
    <x v="2584"/>
    <x v="1"/>
    <x v="2"/>
    <x v="14"/>
    <s v="December 9, 1994 (United States)"/>
    <n v="7.4"/>
    <n v="17000"/>
    <x v="1162"/>
    <s v="Alexandre Dumas"/>
    <x v="155"/>
    <x v="8"/>
    <n v="20500000"/>
    <n v="1318578"/>
    <x v="612"/>
    <n v="159"/>
    <x v="1"/>
    <n v="-19181422"/>
    <s v="Loss"/>
    <x v="1"/>
    <s v="United States)"/>
  </r>
  <r>
    <x v="2585"/>
    <x v="0"/>
    <x v="1"/>
    <x v="14"/>
    <s v="October 21, 1994 (United States)"/>
    <n v="6.2"/>
    <n v="3400"/>
    <x v="831"/>
    <s v="George Lucas"/>
    <x v="1161"/>
    <x v="0"/>
    <n v="15000000"/>
    <n v="1316865"/>
    <x v="1"/>
    <n v="108"/>
    <x v="2"/>
    <n v="-13683135"/>
    <s v="Loss"/>
    <x v="1"/>
    <s v="United States)"/>
  </r>
  <r>
    <x v="2586"/>
    <x v="1"/>
    <x v="1"/>
    <x v="14"/>
    <s v="June 10, 1994 (United States)"/>
    <n v="7.6"/>
    <n v="67000"/>
    <x v="946"/>
    <s v="Krzysztof Kieslowski"/>
    <x v="1162"/>
    <x v="15"/>
    <n v="20500000"/>
    <n v="1237219"/>
    <x v="720"/>
    <n v="92"/>
    <x v="1"/>
    <n v="-19262781"/>
    <s v="Loss"/>
    <x v="1"/>
    <s v="United States)"/>
  </r>
  <r>
    <x v="2587"/>
    <x v="1"/>
    <x v="4"/>
    <x v="14"/>
    <s v="May 10, 1996 (United States)"/>
    <n v="5.0999999999999996"/>
    <n v="2000"/>
    <x v="1163"/>
    <s v="Isabel Allende"/>
    <x v="1163"/>
    <x v="0"/>
    <n v="20500000"/>
    <n v="1181182"/>
    <x v="903"/>
    <n v="103"/>
    <x v="2"/>
    <n v="-19318818"/>
    <s v="Loss"/>
    <x v="1"/>
    <s v="United States)"/>
  </r>
  <r>
    <x v="2588"/>
    <x v="1"/>
    <x v="6"/>
    <x v="14"/>
    <s v="May 19, 1995 (United States)"/>
    <n v="6.7"/>
    <n v="7600"/>
    <x v="1164"/>
    <s v="James Gray"/>
    <x v="892"/>
    <x v="0"/>
    <n v="2300000"/>
    <n v="1095885"/>
    <x v="834"/>
    <n v="98"/>
    <x v="2"/>
    <n v="-1204115"/>
    <s v="Loss"/>
    <x v="1"/>
    <s v="United States)"/>
  </r>
  <r>
    <x v="2589"/>
    <x v="1"/>
    <x v="2"/>
    <x v="14"/>
    <s v="December 2, 1994 (United States)"/>
    <n v="6.4"/>
    <n v="7200"/>
    <x v="690"/>
    <s v="Al Stump"/>
    <x v="302"/>
    <x v="0"/>
    <n v="20500000"/>
    <n v="1007583"/>
    <x v="780"/>
    <n v="128"/>
    <x v="2"/>
    <n v="-19492417"/>
    <s v="Loss"/>
    <x v="1"/>
    <s v="United States)"/>
  </r>
  <r>
    <x v="2590"/>
    <x v="1"/>
    <x v="1"/>
    <x v="14"/>
    <s v="March 8, 1995 (United States)"/>
    <n v="7.3"/>
    <n v="5200"/>
    <x v="1165"/>
    <s v="David Stevens"/>
    <x v="1164"/>
    <x v="3"/>
    <n v="20500000"/>
    <n v="766464"/>
    <x v="743"/>
    <n v="100"/>
    <x v="1"/>
    <n v="-19733536"/>
    <s v="Loss"/>
    <x v="1"/>
    <s v="United States)"/>
  </r>
  <r>
    <x v="2591"/>
    <x v="3"/>
    <x v="4"/>
    <x v="14"/>
    <s v="February 24, 1995 (United States)"/>
    <n v="8"/>
    <n v="14000"/>
    <x v="1166"/>
    <s v="Milcho Manchevski"/>
    <x v="1165"/>
    <x v="36"/>
    <n v="1900000"/>
    <n v="763847"/>
    <x v="904"/>
    <n v="113"/>
    <x v="1"/>
    <n v="-1136153"/>
    <s v="Loss"/>
    <x v="1"/>
    <s v="United States)"/>
  </r>
  <r>
    <x v="2592"/>
    <x v="7"/>
    <x v="1"/>
    <x v="14"/>
    <s v="April 8, 1994 (United States)"/>
    <n v="5.0999999999999996"/>
    <n v="1400"/>
    <x v="355"/>
    <s v="David Weisberg"/>
    <x v="1166"/>
    <x v="0"/>
    <n v="20500000"/>
    <n v="713234"/>
    <x v="471"/>
    <n v="93"/>
    <x v="2"/>
    <n v="-19786766"/>
    <s v="Loss"/>
    <x v="1"/>
    <s v="United States)"/>
  </r>
  <r>
    <x v="2593"/>
    <x v="7"/>
    <x v="2"/>
    <x v="14"/>
    <s v="December 2, 1994 (United States)"/>
    <n v="6.3"/>
    <n v="1600"/>
    <x v="462"/>
    <s v="Michael Hastings"/>
    <x v="735"/>
    <x v="1"/>
    <n v="20500000"/>
    <n v="538534"/>
    <x v="476"/>
    <n v="115"/>
    <x v="2"/>
    <n v="-19961466"/>
    <s v="Loss"/>
    <x v="1"/>
    <s v="United States)"/>
  </r>
  <r>
    <x v="2594"/>
    <x v="1"/>
    <x v="4"/>
    <x v="14"/>
    <s v="October 12, 1994 (United States)"/>
    <n v="7.2"/>
    <n v="3100"/>
    <x v="744"/>
    <s v="Terence Rattigan"/>
    <x v="115"/>
    <x v="1"/>
    <n v="20500000"/>
    <n v="487391"/>
    <x v="905"/>
    <n v="97"/>
    <x v="1"/>
    <n v="-20012609"/>
    <s v="Loss"/>
    <x v="1"/>
    <s v="United States)"/>
  </r>
  <r>
    <x v="2595"/>
    <x v="1"/>
    <x v="1"/>
    <x v="14"/>
    <s v="April 21, 1995 (United States)"/>
    <n v="7.1"/>
    <n v="22000"/>
    <x v="1167"/>
    <s v="George Huang"/>
    <x v="1167"/>
    <x v="0"/>
    <n v="700000"/>
    <n v="382928"/>
    <x v="799"/>
    <n v="93"/>
    <x v="1"/>
    <n v="-317072"/>
    <s v="Loss"/>
    <x v="1"/>
    <s v="United States)"/>
  </r>
  <r>
    <x v="2596"/>
    <x v="0"/>
    <x v="1"/>
    <x v="14"/>
    <s v="May 13, 1994 (United States)"/>
    <n v="5.6"/>
    <n v="1800"/>
    <x v="1168"/>
    <s v="Nancy Brelis"/>
    <x v="8"/>
    <x v="0"/>
    <n v="20500000"/>
    <n v="319123"/>
    <x v="906"/>
    <n v="82"/>
    <x v="2"/>
    <n v="-20180877"/>
    <s v="Loss"/>
    <x v="1"/>
    <s v="United States)"/>
  </r>
  <r>
    <x v="2597"/>
    <x v="1"/>
    <x v="0"/>
    <x v="14"/>
    <s v="September 9, 1994 (United States)"/>
    <n v="6.4"/>
    <n v="4700"/>
    <x v="516"/>
    <s v="Kevin Reynolds"/>
    <x v="1030"/>
    <x v="0"/>
    <n v="20000000"/>
    <n v="305070"/>
    <x v="804"/>
    <n v="107"/>
    <x v="2"/>
    <n v="-19694930"/>
    <s v="Loss"/>
    <x v="1"/>
    <s v="United States)"/>
  </r>
  <r>
    <x v="2598"/>
    <x v="1"/>
    <x v="1"/>
    <x v="14"/>
    <s v="April 26, 1996 (United States)"/>
    <n v="7.1"/>
    <n v="20000"/>
    <x v="1169"/>
    <s v="Tiziano Sclavi"/>
    <x v="1168"/>
    <x v="9"/>
    <n v="4000000"/>
    <n v="253986"/>
    <x v="907"/>
    <n v="105"/>
    <x v="1"/>
    <n v="-3746014"/>
    <s v="Loss"/>
    <x v="1"/>
    <s v="United States)"/>
  </r>
  <r>
    <x v="2599"/>
    <x v="1"/>
    <x v="4"/>
    <x v="14"/>
    <s v="July 14, 1995 (United States)"/>
    <n v="6.6"/>
    <n v="3200"/>
    <x v="1170"/>
    <s v="Wendy Kesselman"/>
    <x v="669"/>
    <x v="1"/>
    <n v="20500000"/>
    <n v="217881"/>
    <x v="476"/>
    <n v="86"/>
    <x v="2"/>
    <n v="-20282119"/>
    <s v="Loss"/>
    <x v="1"/>
    <s v="United States)"/>
  </r>
  <r>
    <x v="2600"/>
    <x v="1"/>
    <x v="1"/>
    <x v="14"/>
    <s v="November 2, 1994 (France)"/>
    <n v="5.7"/>
    <n v="2500"/>
    <x v="1171"/>
    <s v="Duane Dell'Amico"/>
    <x v="563"/>
    <x v="0"/>
    <n v="20500000"/>
    <n v="200151"/>
    <x v="836"/>
    <n v="86"/>
    <x v="2"/>
    <n v="-20299849"/>
    <s v="Loss"/>
    <x v="1"/>
    <s v="France)"/>
  </r>
  <r>
    <x v="2601"/>
    <x v="7"/>
    <x v="6"/>
    <x v="14"/>
    <s v="May 26, 1995 (United States)"/>
    <n v="7.7"/>
    <n v="11000"/>
    <x v="708"/>
    <s v="Giuseppe Tornatore"/>
    <x v="219"/>
    <x v="9"/>
    <n v="20500000"/>
    <n v="190749"/>
    <x v="533"/>
    <n v="108"/>
    <x v="1"/>
    <n v="-20309251"/>
    <s v="Loss"/>
    <x v="1"/>
    <s v="United States)"/>
  </r>
  <r>
    <x v="2602"/>
    <x v="1"/>
    <x v="1"/>
    <x v="14"/>
    <s v="January 1, 1994 (Germany)"/>
    <n v="3.3"/>
    <n v="21000"/>
    <x v="1172"/>
    <s v="Kim Henkel"/>
    <x v="1169"/>
    <x v="0"/>
    <n v="600000"/>
    <n v="185898"/>
    <x v="908"/>
    <n v="87"/>
    <x v="2"/>
    <n v="-414102"/>
    <s v="Loss"/>
    <x v="1"/>
    <s v="Germany)"/>
  </r>
  <r>
    <x v="2603"/>
    <x v="0"/>
    <x v="1"/>
    <x v="14"/>
    <s v="August 26, 1994 (United States)"/>
    <n v="3.5"/>
    <n v="32000"/>
    <x v="485"/>
    <s v="Neal Israel"/>
    <x v="1170"/>
    <x v="0"/>
    <n v="6200000"/>
    <n v="126247"/>
    <x v="7"/>
    <n v="83"/>
    <x v="2"/>
    <n v="-6073753"/>
    <s v="Loss"/>
    <x v="1"/>
    <s v="United States)"/>
  </r>
  <r>
    <x v="2604"/>
    <x v="1"/>
    <x v="1"/>
    <x v="14"/>
    <s v="September 2, 1994 (United States)"/>
    <n v="6.4"/>
    <n v="1000"/>
    <x v="59"/>
    <s v="Floyd Mutrux"/>
    <x v="1043"/>
    <x v="0"/>
    <n v="10500000"/>
    <n v="123509"/>
    <x v="694"/>
    <n v="99"/>
    <x v="2"/>
    <n v="-10376491"/>
    <s v="Loss"/>
    <x v="1"/>
    <s v="United States)"/>
  </r>
  <r>
    <x v="2605"/>
    <x v="2"/>
    <x v="10"/>
    <x v="14"/>
    <s v="October 7, 1994 (United States)"/>
    <n v="5.4"/>
    <n v="6300"/>
    <x v="220"/>
    <s v="Stu Krieger"/>
    <x v="60"/>
    <x v="22"/>
    <n v="20500000"/>
    <n v="71368"/>
    <x v="880"/>
    <n v="76"/>
    <x v="2"/>
    <n v="-20428632"/>
    <s v="Loss"/>
    <x v="1"/>
    <s v="United States)"/>
  </r>
  <r>
    <x v="2606"/>
    <x v="0"/>
    <x v="1"/>
    <x v="14"/>
    <s v="September 23, 1994 (United States)"/>
    <n v="5.6"/>
    <n v="1500"/>
    <x v="92"/>
    <s v="Jean Shepherd"/>
    <x v="987"/>
    <x v="0"/>
    <n v="15000000"/>
    <n v="70936"/>
    <x v="17"/>
    <n v="85"/>
    <x v="2"/>
    <n v="-14929064"/>
    <s v="Loss"/>
    <x v="1"/>
    <s v="United States)"/>
  </r>
  <r>
    <x v="2607"/>
    <x v="1"/>
    <x v="1"/>
    <x v="14"/>
    <s v="January 20, 1995 (United States)"/>
    <n v="5.8"/>
    <n v="4800"/>
    <x v="1173"/>
    <s v="Andrew Wellman"/>
    <x v="637"/>
    <x v="0"/>
    <n v="20500000"/>
    <n v="63513"/>
    <x v="37"/>
    <n v="96"/>
    <x v="2"/>
    <n v="-20436487"/>
    <s v="Loss"/>
    <x v="1"/>
    <s v="United States)"/>
  </r>
  <r>
    <x v="2608"/>
    <x v="7"/>
    <x v="1"/>
    <x v="14"/>
    <s v="November 25, 1994 (Brazil)"/>
    <n v="2.7"/>
    <n v="9500"/>
    <x v="1174"/>
    <s v="Julia Sweeney"/>
    <x v="1171"/>
    <x v="0"/>
    <n v="20500000"/>
    <n v="60822"/>
    <x v="229"/>
    <n v="77"/>
    <x v="2"/>
    <n v="-20439178"/>
    <s v="Loss"/>
    <x v="1"/>
    <s v="Brazil)"/>
  </r>
  <r>
    <x v="2609"/>
    <x v="3"/>
    <x v="6"/>
    <x v="14"/>
    <s v="November 1994 (United States)"/>
    <n v="7.1"/>
    <n v="4500"/>
    <x v="949"/>
    <s v="Claude Chabrol"/>
    <x v="1172"/>
    <x v="8"/>
    <n v="20500000"/>
    <n v="39003"/>
    <x v="720"/>
    <n v="102"/>
    <x v="1"/>
    <n v="-20460997"/>
    <s v="Loss"/>
    <x v="1"/>
    <s v="United States)"/>
  </r>
  <r>
    <x v="2610"/>
    <x v="0"/>
    <x v="3"/>
    <x v="14"/>
    <s v="September 29, 1995 (United States)"/>
    <n v="7.4"/>
    <n v="4100"/>
    <x v="1175"/>
    <s v="Louis Pergaud"/>
    <x v="1173"/>
    <x v="1"/>
    <n v="20500000"/>
    <n v="12712"/>
    <x v="60"/>
    <n v="94"/>
    <x v="1"/>
    <n v="-20487288"/>
    <s v="Loss"/>
    <x v="1"/>
    <s v="United States)"/>
  </r>
  <r>
    <x v="2611"/>
    <x v="3"/>
    <x v="4"/>
    <x v="14"/>
    <s v="October 13, 1995 (United States)"/>
    <n v="6.6"/>
    <n v="1800"/>
    <x v="1176"/>
    <s v="Jesse Hartman"/>
    <x v="1174"/>
    <x v="0"/>
    <n v="20500000"/>
    <n v="11553"/>
    <x v="909"/>
    <n v="76"/>
    <x v="2"/>
    <n v="-20488447"/>
    <s v="Loss"/>
    <x v="1"/>
    <s v="United States)"/>
  </r>
  <r>
    <x v="2612"/>
    <x v="2"/>
    <x v="10"/>
    <x v="15"/>
    <s v="November 22, 1995 (United States)"/>
    <n v="8.3000000000000007"/>
    <n v="913000"/>
    <x v="1177"/>
    <s v="John Lasseter"/>
    <x v="323"/>
    <x v="0"/>
    <n v="30000000"/>
    <n v="394436586"/>
    <x v="167"/>
    <n v="81"/>
    <x v="1"/>
    <n v="364436586"/>
    <s v="Profit"/>
    <x v="1"/>
    <s v="United States)"/>
  </r>
  <r>
    <x v="2613"/>
    <x v="1"/>
    <x v="0"/>
    <x v="15"/>
    <s v="May 19, 1995 (United States)"/>
    <n v="7.6"/>
    <n v="370000"/>
    <x v="496"/>
    <s v="Jonathan Hensleigh"/>
    <x v="700"/>
    <x v="0"/>
    <n v="90000000"/>
    <n v="366101666"/>
    <x v="872"/>
    <n v="128"/>
    <x v="1"/>
    <n v="276101666"/>
    <s v="Profit"/>
    <x v="1"/>
    <s v="United States)"/>
  </r>
  <r>
    <x v="2614"/>
    <x v="0"/>
    <x v="3"/>
    <x v="15"/>
    <s v="June 30, 1995 (United States)"/>
    <n v="7.6"/>
    <n v="277000"/>
    <x v="205"/>
    <s v="Jim Lovell"/>
    <x v="323"/>
    <x v="0"/>
    <n v="52000000"/>
    <n v="355237933"/>
    <x v="1"/>
    <n v="140"/>
    <x v="1"/>
    <n v="303237933"/>
    <s v="Profit"/>
    <x v="1"/>
    <s v="United States)"/>
  </r>
  <r>
    <x v="2615"/>
    <x v="7"/>
    <x v="0"/>
    <x v="15"/>
    <s v="November 17, 1995 (United States)"/>
    <n v="7.2"/>
    <n v="243000"/>
    <x v="715"/>
    <s v="Ian Fleming"/>
    <x v="786"/>
    <x v="1"/>
    <n v="60000000"/>
    <n v="352194034"/>
    <x v="61"/>
    <n v="130"/>
    <x v="1"/>
    <n v="292194034"/>
    <s v="Profit"/>
    <x v="1"/>
    <s v="United States)"/>
  </r>
  <r>
    <x v="2616"/>
    <x v="2"/>
    <x v="10"/>
    <x v="15"/>
    <s v="June 23, 1995 (United States)"/>
    <n v="6.7"/>
    <n v="175000"/>
    <x v="1178"/>
    <s v="Carl Binder"/>
    <x v="108"/>
    <x v="0"/>
    <n v="55000000"/>
    <n v="346079773"/>
    <x v="167"/>
    <n v="81"/>
    <x v="2"/>
    <n v="291079773"/>
    <s v="Profit"/>
    <x v="1"/>
    <s v="United States)"/>
  </r>
  <r>
    <x v="2617"/>
    <x v="7"/>
    <x v="0"/>
    <x v="15"/>
    <s v="June 16, 1995 (United States)"/>
    <n v="5.4"/>
    <n v="239000"/>
    <x v="123"/>
    <s v="Bob Kane"/>
    <x v="339"/>
    <x v="0"/>
    <n v="100000000"/>
    <n v="336567158"/>
    <x v="7"/>
    <n v="121"/>
    <x v="2"/>
    <n v="236567158"/>
    <s v="Profit"/>
    <x v="1"/>
    <s v="United States)"/>
  </r>
  <r>
    <x v="2618"/>
    <x v="1"/>
    <x v="6"/>
    <x v="15"/>
    <s v="September 22, 1995 (United States)"/>
    <n v="8.6"/>
    <n v="1500000"/>
    <x v="975"/>
    <s v="Andrew Kevin Walker"/>
    <x v="790"/>
    <x v="0"/>
    <n v="33000000"/>
    <n v="327333559"/>
    <x v="910"/>
    <n v="127"/>
    <x v="0"/>
    <n v="294333559"/>
    <s v="Profit"/>
    <x v="1"/>
    <s v="United States)"/>
  </r>
  <r>
    <x v="2619"/>
    <x v="0"/>
    <x v="1"/>
    <x v="15"/>
    <s v="May 26, 1995 (United States)"/>
    <n v="6.1"/>
    <n v="125000"/>
    <x v="1179"/>
    <s v="Joseph Oriolo"/>
    <x v="715"/>
    <x v="0"/>
    <n v="50000000"/>
    <n v="287928194"/>
    <x v="1"/>
    <n v="100"/>
    <x v="2"/>
    <n v="237928194"/>
    <s v="Profit"/>
    <x v="1"/>
    <s v="United States)"/>
  </r>
  <r>
    <x v="2620"/>
    <x v="7"/>
    <x v="0"/>
    <x v="15"/>
    <s v="July 28, 1995 (United States)"/>
    <n v="6.2"/>
    <n v="186000"/>
    <x v="516"/>
    <s v="Peter Rader"/>
    <x v="487"/>
    <x v="0"/>
    <n v="175000000"/>
    <n v="264218220"/>
    <x v="1"/>
    <n v="135"/>
    <x v="2"/>
    <n v="89218220"/>
    <s v="Profit"/>
    <x v="1"/>
    <s v="United States)"/>
  </r>
  <r>
    <x v="2621"/>
    <x v="0"/>
    <x v="3"/>
    <x v="15"/>
    <s v="December 15, 1995 (United States)"/>
    <n v="7"/>
    <n v="318000"/>
    <x v="768"/>
    <s v="Jonathan Hensleigh"/>
    <x v="12"/>
    <x v="0"/>
    <n v="65000000"/>
    <n v="262821940"/>
    <x v="231"/>
    <n v="104"/>
    <x v="1"/>
    <n v="197821940"/>
    <s v="Profit"/>
    <x v="1"/>
    <s v="United States)"/>
  </r>
  <r>
    <x v="2622"/>
    <x v="2"/>
    <x v="1"/>
    <x v="15"/>
    <s v="August 4, 1995 (United States)"/>
    <n v="6.8"/>
    <n v="119000"/>
    <x v="1180"/>
    <s v="Dick King-Smith"/>
    <x v="1175"/>
    <x v="3"/>
    <n v="30000000"/>
    <n v="254134910"/>
    <x v="1"/>
    <n v="91"/>
    <x v="2"/>
    <n v="224134910"/>
    <s v="Profit"/>
    <x v="1"/>
    <s v="United States)"/>
  </r>
  <r>
    <x v="2623"/>
    <x v="1"/>
    <x v="2"/>
    <x v="15"/>
    <s v="May 24, 1995 (United States)"/>
    <n v="8.3000000000000007"/>
    <n v="978000"/>
    <x v="1055"/>
    <s v="Randall Wallace"/>
    <x v="108"/>
    <x v="0"/>
    <n v="72000000"/>
    <n v="213216216"/>
    <x v="820"/>
    <n v="178"/>
    <x v="1"/>
    <n v="141216216"/>
    <s v="Profit"/>
    <x v="1"/>
    <s v="United States)"/>
  </r>
  <r>
    <x v="2624"/>
    <x v="7"/>
    <x v="3"/>
    <x v="15"/>
    <s v="November 10, 1995 (United States)"/>
    <n v="6.4"/>
    <n v="206000"/>
    <x v="1181"/>
    <s v="Jack Bernstein"/>
    <x v="1110"/>
    <x v="0"/>
    <n v="30000000"/>
    <n v="212385533"/>
    <x v="498"/>
    <n v="90"/>
    <x v="2"/>
    <n v="182385533"/>
    <s v="Profit"/>
    <x v="1"/>
    <s v="United States)"/>
  </r>
  <r>
    <x v="2625"/>
    <x v="1"/>
    <x v="0"/>
    <x v="15"/>
    <s v="March 10, 1995 (United States)"/>
    <n v="6.6"/>
    <n v="123000"/>
    <x v="370"/>
    <s v="Laurence Dworet"/>
    <x v="163"/>
    <x v="0"/>
    <n v="50000000"/>
    <n v="189859560"/>
    <x v="7"/>
    <n v="127"/>
    <x v="2"/>
    <n v="139859560"/>
    <s v="Profit"/>
    <x v="1"/>
    <s v="United States)"/>
  </r>
  <r>
    <x v="974"/>
    <x v="1"/>
    <x v="6"/>
    <x v="15"/>
    <s v="December 15, 1995 (United States)"/>
    <n v="8.1999999999999993"/>
    <n v="596000"/>
    <x v="152"/>
    <s v="Michael Mann"/>
    <x v="40"/>
    <x v="0"/>
    <n v="60000000"/>
    <n v="187436818"/>
    <x v="7"/>
    <n v="170"/>
    <x v="1"/>
    <n v="127436818"/>
    <s v="Profit"/>
    <x v="1"/>
    <s v="United States)"/>
  </r>
  <r>
    <x v="2626"/>
    <x v="0"/>
    <x v="1"/>
    <x v="15"/>
    <s v="April 21, 1995 (United States)"/>
    <n v="6.7"/>
    <n v="95000"/>
    <x v="981"/>
    <s v="Daniel G. Sullivan"/>
    <x v="1176"/>
    <x v="0"/>
    <n v="17000000"/>
    <n v="182057016"/>
    <x v="633"/>
    <n v="103"/>
    <x v="2"/>
    <n v="165057016"/>
    <s v="Profit"/>
    <x v="1"/>
    <s v="United States)"/>
  </r>
  <r>
    <x v="2627"/>
    <x v="7"/>
    <x v="4"/>
    <x v="15"/>
    <s v="June 2, 1995 (United States)"/>
    <n v="7.6"/>
    <n v="76000"/>
    <x v="24"/>
    <s v="Richard LaGravenese"/>
    <x v="6"/>
    <x v="0"/>
    <n v="24000000"/>
    <n v="182016617"/>
    <x v="7"/>
    <n v="135"/>
    <x v="1"/>
    <n v="158016617"/>
    <s v="Profit"/>
    <x v="1"/>
    <s v="United States)"/>
  </r>
  <r>
    <x v="2628"/>
    <x v="1"/>
    <x v="2"/>
    <x v="15"/>
    <s v="August 11, 1995 (United States)"/>
    <n v="6.5"/>
    <n v="50000"/>
    <x v="1182"/>
    <s v="LouAnne Johnson"/>
    <x v="188"/>
    <x v="0"/>
    <n v="23000000"/>
    <n v="179519401"/>
    <x v="633"/>
    <n v="99"/>
    <x v="2"/>
    <n v="156519401"/>
    <s v="Profit"/>
    <x v="1"/>
    <s v="United States)"/>
  </r>
  <r>
    <x v="2629"/>
    <x v="1"/>
    <x v="15"/>
    <x v="15"/>
    <s v="January 5, 1996 (United States)"/>
    <n v="8"/>
    <n v="589000"/>
    <x v="99"/>
    <s v="Chris Marker"/>
    <x v="700"/>
    <x v="0"/>
    <n v="29000001"/>
    <n v="168839459"/>
    <x v="1"/>
    <n v="129"/>
    <x v="1"/>
    <n v="139839458"/>
    <s v="Profit"/>
    <x v="1"/>
    <s v="United States)"/>
  </r>
  <r>
    <x v="2630"/>
    <x v="1"/>
    <x v="0"/>
    <x v="15"/>
    <s v="May 12, 1995 (United States)"/>
    <n v="7.3"/>
    <n v="105000"/>
    <x v="319"/>
    <s v="Michael Schiffer"/>
    <x v="2"/>
    <x v="0"/>
    <n v="53000000"/>
    <n v="157387195"/>
    <x v="633"/>
    <n v="116"/>
    <x v="1"/>
    <n v="104387195"/>
    <s v="Profit"/>
    <x v="1"/>
    <s v="United States)"/>
  </r>
  <r>
    <x v="2631"/>
    <x v="7"/>
    <x v="0"/>
    <x v="15"/>
    <s v="June 9, 1995 (United States)"/>
    <n v="5.2"/>
    <n v="43000"/>
    <x v="844"/>
    <s v="Michael Crichton"/>
    <x v="1177"/>
    <x v="0"/>
    <n v="50000000"/>
    <n v="152022101"/>
    <x v="5"/>
    <n v="109"/>
    <x v="2"/>
    <n v="102022101"/>
    <s v="Profit"/>
    <x v="1"/>
    <s v="United States)"/>
  </r>
  <r>
    <x v="407"/>
    <x v="1"/>
    <x v="0"/>
    <x v="15"/>
    <s v="April 7, 1995 (United States)"/>
    <n v="6.9"/>
    <n v="247000"/>
    <x v="1183"/>
    <s v="George Gallo"/>
    <x v="1078"/>
    <x v="0"/>
    <n v="19000000"/>
    <n v="141407024"/>
    <x v="254"/>
    <n v="119"/>
    <x v="2"/>
    <n v="122407024"/>
    <s v="Profit"/>
    <x v="1"/>
    <s v="United States)"/>
  </r>
  <r>
    <x v="2632"/>
    <x v="7"/>
    <x v="1"/>
    <x v="15"/>
    <s v="July 12, 1995 (United States)"/>
    <n v="5.5"/>
    <n v="36000"/>
    <x v="612"/>
    <s v="Patrick BraoudÃ©"/>
    <x v="1034"/>
    <x v="0"/>
    <n v="20500000"/>
    <n v="138510230"/>
    <x v="10"/>
    <n v="103"/>
    <x v="2"/>
    <n v="118010230"/>
    <s v="Profit"/>
    <x v="1"/>
    <s v="United States)"/>
  </r>
  <r>
    <x v="2633"/>
    <x v="0"/>
    <x v="4"/>
    <x v="15"/>
    <s v="January 26, 1996 (United States)"/>
    <n v="7.7"/>
    <n v="106000"/>
    <x v="1071"/>
    <s v="Jane Austen"/>
    <x v="1178"/>
    <x v="0"/>
    <n v="16000000"/>
    <n v="134582776"/>
    <x v="4"/>
    <n v="136"/>
    <x v="1"/>
    <n v="118582776"/>
    <s v="Profit"/>
    <x v="1"/>
    <s v="United States)"/>
  </r>
  <r>
    <x v="2634"/>
    <x v="7"/>
    <x v="0"/>
    <x v="15"/>
    <s v="July 7, 1995 (United States)"/>
    <n v="6"/>
    <n v="70000"/>
    <x v="841"/>
    <s v="Lorne Cameron"/>
    <x v="94"/>
    <x v="0"/>
    <n v="55000000"/>
    <n v="127600435"/>
    <x v="4"/>
    <n v="134"/>
    <x v="2"/>
    <n v="72600435"/>
    <s v="Profit"/>
    <x v="1"/>
    <s v="United States)"/>
  </r>
  <r>
    <x v="2635"/>
    <x v="7"/>
    <x v="0"/>
    <x v="15"/>
    <s v="August 18, 1995 (United States)"/>
    <n v="5.8"/>
    <n v="112000"/>
    <x v="1184"/>
    <s v="Ed Boon"/>
    <x v="325"/>
    <x v="0"/>
    <n v="18000000"/>
    <n v="122195920"/>
    <x v="237"/>
    <n v="101"/>
    <x v="2"/>
    <n v="104195920"/>
    <s v="Profit"/>
    <x v="1"/>
    <s v="United States)"/>
  </r>
  <r>
    <x v="2636"/>
    <x v="1"/>
    <x v="6"/>
    <x v="15"/>
    <s v="November 22, 1995 (United States)"/>
    <n v="8.1999999999999993"/>
    <n v="480000"/>
    <x v="25"/>
    <s v="Nicholas Pileggi"/>
    <x v="23"/>
    <x v="0"/>
    <n v="52000000"/>
    <n v="116112375"/>
    <x v="1"/>
    <n v="178"/>
    <x v="1"/>
    <n v="64112375"/>
    <s v="Profit"/>
    <x v="1"/>
    <s v="United States)"/>
  </r>
  <r>
    <x v="2637"/>
    <x v="1"/>
    <x v="1"/>
    <x v="15"/>
    <s v="October 20, 1995 (United States)"/>
    <n v="6.9"/>
    <n v="78000"/>
    <x v="908"/>
    <s v="Elmore Leonard"/>
    <x v="2"/>
    <x v="0"/>
    <n v="30250000"/>
    <n v="115101622"/>
    <x v="17"/>
    <n v="105"/>
    <x v="2"/>
    <n v="84851622"/>
    <s v="Profit"/>
    <x v="1"/>
    <s v="United States)"/>
  </r>
  <r>
    <x v="2638"/>
    <x v="1"/>
    <x v="0"/>
    <x v="15"/>
    <s v="June 30, 1995 (United States)"/>
    <n v="5.6"/>
    <n v="112000"/>
    <x v="1185"/>
    <s v="John Wagner"/>
    <x v="121"/>
    <x v="0"/>
    <n v="90000000"/>
    <n v="113493481"/>
    <x v="633"/>
    <n v="96"/>
    <x v="2"/>
    <n v="23493481"/>
    <s v="Profit"/>
    <x v="1"/>
    <s v="United States)"/>
  </r>
  <r>
    <x v="2639"/>
    <x v="1"/>
    <x v="0"/>
    <x v="15"/>
    <s v="July 7, 1995 (United States)"/>
    <n v="5.8"/>
    <n v="76000"/>
    <x v="396"/>
    <s v="Dennis Feldman"/>
    <x v="1179"/>
    <x v="0"/>
    <n v="35000000"/>
    <n v="113374103"/>
    <x v="17"/>
    <n v="108"/>
    <x v="2"/>
    <n v="78374103"/>
    <s v="Profit"/>
    <x v="1"/>
    <s v="United States)"/>
  </r>
  <r>
    <x v="2640"/>
    <x v="7"/>
    <x v="0"/>
    <x v="15"/>
    <s v="July 28, 1995 (United States)"/>
    <n v="5.9"/>
    <n v="62000"/>
    <x v="930"/>
    <s v="John Brancato"/>
    <x v="1176"/>
    <x v="0"/>
    <n v="22000000"/>
    <n v="110627965"/>
    <x v="4"/>
    <n v="114"/>
    <x v="2"/>
    <n v="88627965"/>
    <s v="Profit"/>
    <x v="1"/>
    <s v="United States)"/>
  </r>
  <r>
    <x v="2641"/>
    <x v="7"/>
    <x v="1"/>
    <x v="15"/>
    <s v="November 17, 1995 (United States)"/>
    <n v="6.8"/>
    <n v="54000"/>
    <x v="404"/>
    <s v="Aaron Sorkin"/>
    <x v="290"/>
    <x v="0"/>
    <n v="62000000"/>
    <n v="107879496"/>
    <x v="1"/>
    <n v="114"/>
    <x v="2"/>
    <n v="45879496"/>
    <s v="Profit"/>
    <x v="1"/>
    <s v="United States)"/>
  </r>
  <r>
    <x v="2642"/>
    <x v="0"/>
    <x v="4"/>
    <x v="15"/>
    <s v="January 19, 1996 (United States)"/>
    <n v="7.3"/>
    <n v="36000"/>
    <x v="541"/>
    <s v="Patrick Sheane Duncan"/>
    <x v="51"/>
    <x v="0"/>
    <n v="23000000"/>
    <n v="106269971"/>
    <x v="633"/>
    <n v="143"/>
    <x v="1"/>
    <n v="83269971"/>
    <s v="Profit"/>
    <x v="1"/>
    <s v="United States)"/>
  </r>
  <r>
    <x v="2643"/>
    <x v="1"/>
    <x v="0"/>
    <x v="15"/>
    <s v="July 14, 1995 (United States)"/>
    <n v="5.5"/>
    <n v="45000"/>
    <x v="497"/>
    <s v="Richard Hatem"/>
    <x v="718"/>
    <x v="0"/>
    <n v="60000000"/>
    <n v="104324083"/>
    <x v="7"/>
    <n v="100"/>
    <x v="2"/>
    <n v="44324083"/>
    <s v="Profit"/>
    <x v="1"/>
    <s v="United States)"/>
  </r>
  <r>
    <x v="2644"/>
    <x v="7"/>
    <x v="1"/>
    <x v="15"/>
    <s v="May 5, 1995 (United States)"/>
    <n v="6.6"/>
    <n v="48000"/>
    <x v="117"/>
    <s v="Adam Brooks"/>
    <x v="995"/>
    <x v="1"/>
    <n v="20500000"/>
    <n v="101982854"/>
    <x v="37"/>
    <n v="111"/>
    <x v="2"/>
    <n v="81482854"/>
    <s v="Profit"/>
    <x v="1"/>
    <s v="United States)"/>
  </r>
  <r>
    <x v="2645"/>
    <x v="1"/>
    <x v="1"/>
    <x v="15"/>
    <s v="December 22, 1995 (United States)"/>
    <n v="6"/>
    <n v="10000"/>
    <x v="1186"/>
    <s v="Terry McMillan"/>
    <x v="1180"/>
    <x v="0"/>
    <n v="16000000"/>
    <n v="81452156"/>
    <x v="10"/>
    <n v="124"/>
    <x v="2"/>
    <n v="65452156"/>
    <s v="Profit"/>
    <x v="1"/>
    <s v="United States)"/>
  </r>
  <r>
    <x v="2646"/>
    <x v="0"/>
    <x v="1"/>
    <x v="15"/>
    <s v="December 8, 1995 (United States)"/>
    <n v="6.1"/>
    <n v="36000"/>
    <x v="388"/>
    <s v="Albert Hackett"/>
    <x v="136"/>
    <x v="0"/>
    <n v="30000000"/>
    <n v="76594107"/>
    <x v="911"/>
    <n v="106"/>
    <x v="2"/>
    <n v="46594107"/>
    <s v="Profit"/>
    <x v="1"/>
    <s v="United States)"/>
  </r>
  <r>
    <x v="2647"/>
    <x v="7"/>
    <x v="1"/>
    <x v="15"/>
    <s v="December 22, 1995 (United States)"/>
    <n v="6.7"/>
    <n v="25000"/>
    <x v="524"/>
    <s v="Mark Steven Johnson"/>
    <x v="66"/>
    <x v="0"/>
    <n v="25000000"/>
    <n v="71518503"/>
    <x v="912"/>
    <n v="101"/>
    <x v="2"/>
    <n v="46518503"/>
    <s v="Profit"/>
    <x v="1"/>
    <s v="United States)"/>
  </r>
  <r>
    <x v="2648"/>
    <x v="0"/>
    <x v="0"/>
    <x v="15"/>
    <s v="June 30, 1995 (United States)"/>
    <n v="5.2"/>
    <n v="26000"/>
    <x v="1187"/>
    <s v="John Kamps"/>
    <x v="1181"/>
    <x v="0"/>
    <n v="20000000"/>
    <n v="66433194"/>
    <x v="10"/>
    <n v="95"/>
    <x v="2"/>
    <n v="46433194"/>
    <s v="Profit"/>
    <x v="1"/>
    <s v="United States)"/>
  </r>
  <r>
    <x v="690"/>
    <x v="1"/>
    <x v="0"/>
    <x v="15"/>
    <s v="December 22, 1995 (United States)"/>
    <n v="5.8"/>
    <n v="33000"/>
    <x v="139"/>
    <s v="Karen Elise Baldwin"/>
    <x v="730"/>
    <x v="0"/>
    <n v="35000000"/>
    <n v="64350171"/>
    <x v="1"/>
    <n v="111"/>
    <x v="2"/>
    <n v="29350171"/>
    <s v="Profit"/>
    <x v="1"/>
    <s v="United States)"/>
  </r>
  <r>
    <x v="2649"/>
    <x v="7"/>
    <x v="1"/>
    <x v="15"/>
    <s v="July 19, 1995 (United States)"/>
    <n v="6.8"/>
    <n v="193000"/>
    <x v="203"/>
    <s v="Amy Heckerling"/>
    <x v="1182"/>
    <x v="0"/>
    <n v="12000000"/>
    <n v="56631572"/>
    <x v="5"/>
    <n v="97"/>
    <x v="2"/>
    <n v="44631572"/>
    <s v="Profit"/>
    <x v="1"/>
    <s v="United States)"/>
  </r>
  <r>
    <x v="2650"/>
    <x v="0"/>
    <x v="1"/>
    <x v="15"/>
    <s v="December 15, 1995 (United States)"/>
    <n v="6.3"/>
    <n v="38000"/>
    <x v="101"/>
    <s v="Samuel A. Taylor"/>
    <x v="86"/>
    <x v="29"/>
    <n v="58000000"/>
    <n v="53672080"/>
    <x v="913"/>
    <n v="127"/>
    <x v="2"/>
    <n v="-4327920"/>
    <s v="Loss"/>
    <x v="1"/>
    <s v="United States)"/>
  </r>
  <r>
    <x v="2651"/>
    <x v="1"/>
    <x v="1"/>
    <x v="15"/>
    <s v="August 4, 1995 (United States)"/>
    <n v="5.7"/>
    <n v="13000"/>
    <x v="479"/>
    <s v="Callie Khouri"/>
    <x v="918"/>
    <x v="0"/>
    <n v="20500000"/>
    <n v="50865589"/>
    <x v="235"/>
    <n v="106"/>
    <x v="2"/>
    <n v="30365589"/>
    <s v="Profit"/>
    <x v="1"/>
    <s v="United States)"/>
  </r>
  <r>
    <x v="2652"/>
    <x v="7"/>
    <x v="4"/>
    <x v="15"/>
    <s v="August 11, 1995 (United States)"/>
    <n v="6.7"/>
    <n v="32000"/>
    <x v="982"/>
    <s v="Robert Mark Kamen"/>
    <x v="792"/>
    <x v="0"/>
    <n v="20000000"/>
    <n v="50008143"/>
    <x v="10"/>
    <n v="102"/>
    <x v="2"/>
    <n v="30008143"/>
    <s v="Profit"/>
    <x v="1"/>
    <s v="United States)"/>
  </r>
  <r>
    <x v="2653"/>
    <x v="7"/>
    <x v="1"/>
    <x v="15"/>
    <s v="September 8, 1995 (United States)"/>
    <n v="6.6"/>
    <n v="30000"/>
    <x v="1188"/>
    <s v="Douglas Carter Beane"/>
    <x v="924"/>
    <x v="0"/>
    <n v="20500000"/>
    <n v="47774193"/>
    <x v="1"/>
    <n v="109"/>
    <x v="2"/>
    <n v="27274193"/>
    <s v="Profit"/>
    <x v="1"/>
    <s v="United States)"/>
  </r>
  <r>
    <x v="2654"/>
    <x v="7"/>
    <x v="1"/>
    <x v="15"/>
    <s v="February 17, 1995 (United States)"/>
    <n v="6.1"/>
    <n v="21000"/>
    <x v="1189"/>
    <s v="Sherwood Schwartz"/>
    <x v="608"/>
    <x v="0"/>
    <n v="12000000"/>
    <n v="46576136"/>
    <x v="5"/>
    <n v="90"/>
    <x v="2"/>
    <n v="34576136"/>
    <s v="Profit"/>
    <x v="1"/>
    <s v="United States)"/>
  </r>
  <r>
    <x v="2655"/>
    <x v="7"/>
    <x v="1"/>
    <x v="15"/>
    <s v="October 6, 1995 (United States)"/>
    <n v="6.3"/>
    <n v="11000"/>
    <x v="961"/>
    <s v="Whitney Otto"/>
    <x v="775"/>
    <x v="0"/>
    <n v="10000000"/>
    <n v="41200020"/>
    <x v="1"/>
    <n v="117"/>
    <x v="2"/>
    <n v="31200020"/>
    <s v="Profit"/>
    <x v="1"/>
    <s v="United States)"/>
  </r>
  <r>
    <x v="2656"/>
    <x v="0"/>
    <x v="1"/>
    <x v="15"/>
    <s v="March 3, 1995 (United States)"/>
    <n v="5.2"/>
    <n v="8900"/>
    <x v="865"/>
    <s v="David E. Peckinpah"/>
    <x v="16"/>
    <x v="0"/>
    <n v="20500000"/>
    <n v="40070995"/>
    <x v="496"/>
    <n v="96"/>
    <x v="2"/>
    <n v="19570995"/>
    <s v="Profit"/>
    <x v="1"/>
    <s v="United States)"/>
  </r>
  <r>
    <x v="2657"/>
    <x v="1"/>
    <x v="6"/>
    <x v="15"/>
    <s v="February 2, 1996 (United States)"/>
    <n v="7.5"/>
    <n v="90000"/>
    <x v="1013"/>
    <s v="Helen Prejean"/>
    <x v="445"/>
    <x v="1"/>
    <n v="11000000"/>
    <n v="39363635"/>
    <x v="914"/>
    <n v="122"/>
    <x v="1"/>
    <n v="28363635"/>
    <s v="Profit"/>
    <x v="1"/>
    <s v="United States)"/>
  </r>
  <r>
    <x v="2658"/>
    <x v="1"/>
    <x v="6"/>
    <x v="15"/>
    <s v="January 11, 1995 (United States)"/>
    <n v="6.5"/>
    <n v="19000"/>
    <x v="910"/>
    <s v="John Singleton"/>
    <x v="1006"/>
    <x v="0"/>
    <n v="20500000"/>
    <n v="38290723"/>
    <x v="4"/>
    <n v="127"/>
    <x v="2"/>
    <n v="17790723"/>
    <s v="Profit"/>
    <x v="1"/>
    <s v="United States)"/>
  </r>
  <r>
    <x v="2659"/>
    <x v="7"/>
    <x v="1"/>
    <x v="15"/>
    <s v="October 20, 1995 (United States)"/>
    <n v="6.8"/>
    <n v="28000"/>
    <x v="1190"/>
    <s v="I. Marlene King"/>
    <x v="1183"/>
    <x v="0"/>
    <n v="20500000"/>
    <n v="37591674"/>
    <x v="237"/>
    <n v="100"/>
    <x v="2"/>
    <n v="17091674"/>
    <s v="Profit"/>
    <x v="1"/>
    <s v="United States)"/>
  </r>
  <r>
    <x v="2660"/>
    <x v="1"/>
    <x v="0"/>
    <x v="15"/>
    <s v="February 17, 1995 (United States)"/>
    <n v="6.4"/>
    <n v="25000"/>
    <x v="1007"/>
    <s v="John Katzenbach"/>
    <x v="94"/>
    <x v="0"/>
    <n v="20500000"/>
    <n v="36853222"/>
    <x v="7"/>
    <n v="102"/>
    <x v="2"/>
    <n v="16353222"/>
    <s v="Profit"/>
    <x v="1"/>
    <s v="United States)"/>
  </r>
  <r>
    <x v="2661"/>
    <x v="0"/>
    <x v="4"/>
    <x v="15"/>
    <s v="July 14, 1995 (United States)"/>
    <n v="6"/>
    <n v="27000"/>
    <x v="365"/>
    <s v="Lynne Reid Banks"/>
    <x v="1184"/>
    <x v="0"/>
    <n v="45000000"/>
    <n v="35656131"/>
    <x v="4"/>
    <n v="96"/>
    <x v="2"/>
    <n v="-9343869"/>
    <s v="Loss"/>
    <x v="1"/>
    <s v="United States)"/>
  </r>
  <r>
    <x v="2662"/>
    <x v="1"/>
    <x v="0"/>
    <x v="15"/>
    <s v="November 22, 1995 (United States)"/>
    <n v="5.7"/>
    <n v="39000"/>
    <x v="389"/>
    <s v="Doug Richardson"/>
    <x v="924"/>
    <x v="0"/>
    <n v="68000000"/>
    <n v="35431113"/>
    <x v="4"/>
    <n v="110"/>
    <x v="2"/>
    <n v="-32568887"/>
    <s v="Loss"/>
    <x v="1"/>
    <s v="United States)"/>
  </r>
  <r>
    <x v="2663"/>
    <x v="2"/>
    <x v="10"/>
    <x v="15"/>
    <s v="April 7, 1995 (United States)"/>
    <n v="6.9"/>
    <n v="48000"/>
    <x v="1191"/>
    <s v="Jymn Magon"/>
    <x v="1185"/>
    <x v="0"/>
    <n v="18000000"/>
    <n v="35348597"/>
    <x v="167"/>
    <n v="78"/>
    <x v="2"/>
    <n v="17348597"/>
    <s v="Profit"/>
    <x v="1"/>
    <s v="United States)"/>
  </r>
  <r>
    <x v="2664"/>
    <x v="7"/>
    <x v="1"/>
    <x v="15"/>
    <s v="May 19, 1995 (United States)"/>
    <n v="6.5"/>
    <n v="12000"/>
    <x v="996"/>
    <s v="Billy Crystal"/>
    <x v="751"/>
    <x v="0"/>
    <n v="20500000"/>
    <n v="33177694"/>
    <x v="561"/>
    <n v="101"/>
    <x v="2"/>
    <n v="12677694"/>
    <s v="Profit"/>
    <x v="1"/>
    <s v="United States)"/>
  </r>
  <r>
    <x v="2665"/>
    <x v="7"/>
    <x v="3"/>
    <x v="15"/>
    <s v="March 31, 1995 (United States)"/>
    <n v="7.1"/>
    <n v="79000"/>
    <x v="1116"/>
    <s v="Bonnie Turner"/>
    <x v="1186"/>
    <x v="0"/>
    <n v="20500000"/>
    <n v="32679899"/>
    <x v="882"/>
    <n v="97"/>
    <x v="1"/>
    <n v="12179899"/>
    <s v="Profit"/>
    <x v="1"/>
    <s v="United States)"/>
  </r>
  <r>
    <x v="2666"/>
    <x v="1"/>
    <x v="0"/>
    <x v="15"/>
    <s v="February 23, 1996 (United States)"/>
    <n v="6.8"/>
    <n v="40000"/>
    <x v="995"/>
    <s v="Edward Tang"/>
    <x v="491"/>
    <x v="13"/>
    <n v="7500000"/>
    <n v="32392047"/>
    <x v="58"/>
    <n v="87"/>
    <x v="2"/>
    <n v="24892047"/>
    <s v="Profit"/>
    <x v="1"/>
    <s v="United States)"/>
  </r>
  <r>
    <x v="2667"/>
    <x v="1"/>
    <x v="4"/>
    <x v="15"/>
    <s v="October 27, 1995 (United States)"/>
    <n v="6.6"/>
    <n v="56000"/>
    <x v="891"/>
    <s v="Ann Biderman"/>
    <x v="513"/>
    <x v="0"/>
    <n v="20000000"/>
    <n v="32051917"/>
    <x v="915"/>
    <n v="123"/>
    <x v="2"/>
    <n v="12051917"/>
    <s v="Profit"/>
    <x v="1"/>
    <s v="United States)"/>
  </r>
  <r>
    <x v="2668"/>
    <x v="1"/>
    <x v="4"/>
    <x v="15"/>
    <s v="February 9, 1996 (United States)"/>
    <n v="7.5"/>
    <n v="117000"/>
    <x v="744"/>
    <s v="John O'Brien"/>
    <x v="270"/>
    <x v="0"/>
    <n v="3600000"/>
    <n v="32029928"/>
    <x v="916"/>
    <n v="111"/>
    <x v="1"/>
    <n v="28429928"/>
    <s v="Profit"/>
    <x v="1"/>
    <s v="United States)"/>
  </r>
  <r>
    <x v="2669"/>
    <x v="1"/>
    <x v="3"/>
    <x v="15"/>
    <s v="April 14, 1995 (United States)"/>
    <n v="6.9"/>
    <n v="41000"/>
    <x v="796"/>
    <s v="Alan Sharp"/>
    <x v="856"/>
    <x v="1"/>
    <n v="28000000"/>
    <n v="31596911"/>
    <x v="32"/>
    <n v="139"/>
    <x v="2"/>
    <n v="3596911"/>
    <s v="Profit"/>
    <x v="1"/>
    <s v="United States)"/>
  </r>
  <r>
    <x v="2670"/>
    <x v="7"/>
    <x v="4"/>
    <x v="15"/>
    <s v="October 27, 1995 (United States)"/>
    <n v="6.6"/>
    <n v="29000"/>
    <x v="1192"/>
    <s v="Victor Salva"/>
    <x v="260"/>
    <x v="0"/>
    <n v="9500000"/>
    <n v="30862156"/>
    <x v="866"/>
    <n v="111"/>
    <x v="2"/>
    <n v="21362156"/>
    <s v="Profit"/>
    <x v="1"/>
    <s v="United States)"/>
  </r>
  <r>
    <x v="2671"/>
    <x v="1"/>
    <x v="0"/>
    <x v="15"/>
    <s v="October 6, 1995 (United States)"/>
    <n v="6.3"/>
    <n v="79000"/>
    <x v="194"/>
    <s v="Lilly Wachowski"/>
    <x v="121"/>
    <x v="8"/>
    <n v="50000000"/>
    <n v="30303072"/>
    <x v="7"/>
    <n v="132"/>
    <x v="2"/>
    <n v="-19696928"/>
    <s v="Loss"/>
    <x v="1"/>
    <s v="United States)"/>
  </r>
  <r>
    <x v="2672"/>
    <x v="7"/>
    <x v="3"/>
    <x v="15"/>
    <s v="March 24, 1995 (United States)"/>
    <n v="6.3"/>
    <n v="32000"/>
    <x v="363"/>
    <s v="Joe Connelly"/>
    <x v="990"/>
    <x v="0"/>
    <n v="20500000"/>
    <n v="30112050"/>
    <x v="1"/>
    <n v="95"/>
    <x v="2"/>
    <n v="9612050"/>
    <s v="Profit"/>
    <x v="1"/>
    <s v="United States)"/>
  </r>
  <r>
    <x v="2673"/>
    <x v="0"/>
    <x v="3"/>
    <x v="15"/>
    <s v="July 19, 1995 (United States)"/>
    <n v="5.0999999999999996"/>
    <n v="17000"/>
    <x v="702"/>
    <s v="Keith Walker"/>
    <x v="1054"/>
    <x v="8"/>
    <n v="20500000"/>
    <n v="30077111"/>
    <x v="812"/>
    <n v="95"/>
    <x v="2"/>
    <n v="9577111"/>
    <s v="Profit"/>
    <x v="1"/>
    <s v="United States)"/>
  </r>
  <r>
    <x v="2674"/>
    <x v="1"/>
    <x v="1"/>
    <x v="15"/>
    <s v="April 26, 1995 (United States)"/>
    <n v="7.3"/>
    <n v="103000"/>
    <x v="1193"/>
    <s v="Ice Cube"/>
    <x v="1187"/>
    <x v="0"/>
    <n v="3500000"/>
    <n v="28215918"/>
    <x v="237"/>
    <n v="91"/>
    <x v="1"/>
    <n v="24715918"/>
    <s v="Profit"/>
    <x v="1"/>
    <s v="United States)"/>
  </r>
  <r>
    <x v="2675"/>
    <x v="7"/>
    <x v="1"/>
    <x v="15"/>
    <s v="February 10, 1995 (United States)"/>
    <n v="6.4"/>
    <n v="135000"/>
    <x v="1041"/>
    <s v="Tim Herlihy"/>
    <x v="1188"/>
    <x v="0"/>
    <n v="10000000"/>
    <n v="26488734"/>
    <x v="1"/>
    <n v="89"/>
    <x v="2"/>
    <n v="16488734"/>
    <s v="Profit"/>
    <x v="1"/>
    <s v="United States)"/>
  </r>
  <r>
    <x v="2676"/>
    <x v="0"/>
    <x v="1"/>
    <x v="15"/>
    <s v="January 6, 1995 (United States)"/>
    <n v="6"/>
    <n v="6600"/>
    <x v="997"/>
    <s v="Michael J. Di Gaetano"/>
    <x v="1189"/>
    <x v="0"/>
    <n v="10500000"/>
    <n v="26325256"/>
    <x v="633"/>
    <n v="113"/>
    <x v="2"/>
    <n v="15825256"/>
    <s v="Profit"/>
    <x v="1"/>
    <s v="United States)"/>
  </r>
  <r>
    <x v="2677"/>
    <x v="1"/>
    <x v="0"/>
    <x v="15"/>
    <s v="August 25, 1995 (United States)"/>
    <n v="7.2"/>
    <n v="175000"/>
    <x v="1023"/>
    <s v="Robert Rodriguez"/>
    <x v="1163"/>
    <x v="0"/>
    <n v="7000000"/>
    <n v="25405445"/>
    <x v="4"/>
    <n v="104"/>
    <x v="1"/>
    <n v="18405445"/>
    <s v="Profit"/>
    <x v="1"/>
    <s v="United States)"/>
  </r>
  <r>
    <x v="2678"/>
    <x v="0"/>
    <x v="0"/>
    <x v="15"/>
    <s v="July 28, 1995 (United States)"/>
    <n v="5.0999999999999996"/>
    <n v="8600"/>
    <x v="480"/>
    <s v="James Morris"/>
    <x v="404"/>
    <x v="0"/>
    <n v="20500000"/>
    <n v="24670346"/>
    <x v="167"/>
    <n v="107"/>
    <x v="2"/>
    <n v="4170346"/>
    <s v="Profit"/>
    <x v="1"/>
    <s v="United States)"/>
  </r>
  <r>
    <x v="2679"/>
    <x v="1"/>
    <x v="6"/>
    <x v="15"/>
    <s v="March 24, 1995 (United States)"/>
    <n v="7.4"/>
    <n v="41000"/>
    <x v="188"/>
    <s v="Stephen King"/>
    <x v="919"/>
    <x v="0"/>
    <n v="20500000"/>
    <n v="24361867"/>
    <x v="561"/>
    <n v="132"/>
    <x v="1"/>
    <n v="3861867"/>
    <s v="Profit"/>
    <x v="1"/>
    <s v="United States)"/>
  </r>
  <r>
    <x v="2680"/>
    <x v="1"/>
    <x v="0"/>
    <x v="15"/>
    <s v="October 6, 1995 (United States)"/>
    <n v="6.9"/>
    <n v="21000"/>
    <x v="1053"/>
    <s v="Allen Hughes"/>
    <x v="1138"/>
    <x v="0"/>
    <n v="10000000"/>
    <n v="24147179"/>
    <x v="866"/>
    <n v="119"/>
    <x v="2"/>
    <n v="14147179"/>
    <s v="Profit"/>
    <x v="1"/>
    <s v="United States)"/>
  </r>
  <r>
    <x v="2681"/>
    <x v="1"/>
    <x v="0"/>
    <x v="15"/>
    <s v="August 4, 1995 (United States)"/>
    <n v="5.6"/>
    <n v="29000"/>
    <x v="980"/>
    <s v="Eric Bernt"/>
    <x v="645"/>
    <x v="0"/>
    <n v="30000000"/>
    <n v="24047675"/>
    <x v="5"/>
    <n v="106"/>
    <x v="2"/>
    <n v="-5952325"/>
    <s v="Loss"/>
    <x v="1"/>
    <s v="United States)"/>
  </r>
  <r>
    <x v="2682"/>
    <x v="0"/>
    <x v="3"/>
    <x v="15"/>
    <s v="December 22, 1995 (United States)"/>
    <n v="5.5"/>
    <n v="10000"/>
    <x v="913"/>
    <s v="Mark Twain"/>
    <x v="1190"/>
    <x v="0"/>
    <n v="20500000"/>
    <n v="23920048"/>
    <x v="167"/>
    <n v="97"/>
    <x v="2"/>
    <n v="3420048"/>
    <s v="Profit"/>
    <x v="1"/>
    <s v="United States)"/>
  </r>
  <r>
    <x v="2683"/>
    <x v="1"/>
    <x v="1"/>
    <x v="15"/>
    <s v="February 3, 1995 (United States)"/>
    <n v="6.5"/>
    <n v="12000"/>
    <x v="156"/>
    <s v="Don Roos"/>
    <x v="521"/>
    <x v="0"/>
    <n v="21000000"/>
    <n v="23440188"/>
    <x v="780"/>
    <n v="115"/>
    <x v="2"/>
    <n v="2440188"/>
    <s v="Profit"/>
    <x v="1"/>
    <s v="United States)"/>
  </r>
  <r>
    <x v="2684"/>
    <x v="7"/>
    <x v="4"/>
    <x v="15"/>
    <s v="April 7, 1995 (United States)"/>
    <n v="6.6"/>
    <n v="8100"/>
    <x v="617"/>
    <s v="Andrew Davies"/>
    <x v="1191"/>
    <x v="22"/>
    <n v="20500000"/>
    <n v="23389975"/>
    <x v="819"/>
    <n v="103"/>
    <x v="2"/>
    <n v="2889975"/>
    <s v="Profit"/>
    <x v="1"/>
    <s v="United States)"/>
  </r>
  <r>
    <x v="2685"/>
    <x v="1"/>
    <x v="6"/>
    <x v="15"/>
    <s v="August 16, 1995 (United States)"/>
    <n v="8.5"/>
    <n v="1000000"/>
    <x v="1194"/>
    <s v="Christopher McQuarrie"/>
    <x v="1167"/>
    <x v="0"/>
    <n v="6000000"/>
    <n v="23341568"/>
    <x v="37"/>
    <n v="106"/>
    <x v="0"/>
    <n v="17341568"/>
    <s v="Profit"/>
    <x v="1"/>
    <s v="United States)"/>
  </r>
  <r>
    <x v="2686"/>
    <x v="1"/>
    <x v="1"/>
    <x v="15"/>
    <s v="October 6, 1995 (United States)"/>
    <n v="6.8"/>
    <n v="45000"/>
    <x v="805"/>
    <s v="Joyce Maynard"/>
    <x v="813"/>
    <x v="0"/>
    <n v="20000000"/>
    <n v="21284514"/>
    <x v="4"/>
    <n v="106"/>
    <x v="2"/>
    <n v="1284514"/>
    <s v="Profit"/>
    <x v="1"/>
    <s v="United States)"/>
  </r>
  <r>
    <x v="2687"/>
    <x v="1"/>
    <x v="0"/>
    <x v="15"/>
    <s v="January 13, 1995 (United States)"/>
    <n v="6.7"/>
    <n v="22000"/>
    <x v="993"/>
    <s v="Ethan Reiff"/>
    <x v="1192"/>
    <x v="0"/>
    <n v="13000000"/>
    <n v="21089146"/>
    <x v="1"/>
    <n v="92"/>
    <x v="2"/>
    <n v="8089146"/>
    <s v="Profit"/>
    <x v="1"/>
    <s v="United States)"/>
  </r>
  <r>
    <x v="2688"/>
    <x v="6"/>
    <x v="4"/>
    <x v="15"/>
    <s v="September 22, 1995 (United States)"/>
    <n v="4.9000000000000004"/>
    <n v="64000"/>
    <x v="448"/>
    <s v="Joe Eszterhas"/>
    <x v="1193"/>
    <x v="8"/>
    <n v="45000000"/>
    <n v="20358624"/>
    <x v="457"/>
    <n v="128"/>
    <x v="2"/>
    <n v="-24641376"/>
    <s v="Loss"/>
    <x v="1"/>
    <s v="United States)"/>
  </r>
  <r>
    <x v="2689"/>
    <x v="1"/>
    <x v="0"/>
    <x v="15"/>
    <s v="December 23, 1998 (United States)"/>
    <n v="7.4"/>
    <n v="19000"/>
    <x v="1195"/>
    <s v="Jorge GuerricaechevarrÃ­a"/>
    <x v="1194"/>
    <x v="16"/>
    <n v="20500000"/>
    <n v="20205757"/>
    <x v="917"/>
    <n v="99"/>
    <x v="1"/>
    <n v="-294243"/>
    <s v="Loss"/>
    <x v="1"/>
    <s v="United States)"/>
  </r>
  <r>
    <x v="2690"/>
    <x v="1"/>
    <x v="1"/>
    <x v="15"/>
    <s v="November 24, 1995 (United States)"/>
    <n v="4.5"/>
    <n v="2200"/>
    <x v="1068"/>
    <s v="Mark Jones"/>
    <x v="1195"/>
    <x v="0"/>
    <n v="3000000"/>
    <n v="20205757"/>
    <x v="918"/>
    <n v="87"/>
    <x v="2"/>
    <n v="17205757"/>
    <s v="Profit"/>
    <x v="1"/>
    <s v="United States)"/>
  </r>
  <r>
    <x v="2691"/>
    <x v="8"/>
    <x v="4"/>
    <x v="15"/>
    <s v="November 1, 1997 (United States)"/>
    <n v="7.6"/>
    <n v="6400"/>
    <x v="1196"/>
    <s v="Theodoros Angelopoulos"/>
    <x v="1029"/>
    <x v="37"/>
    <n v="20500000"/>
    <n v="20205757"/>
    <x v="919"/>
    <n v="176"/>
    <x v="1"/>
    <n v="-294243"/>
    <s v="Loss"/>
    <x v="1"/>
    <s v="United States)"/>
  </r>
  <r>
    <x v="2692"/>
    <x v="1"/>
    <x v="1"/>
    <x v="15"/>
    <s v="October 27, 1995 (United States)"/>
    <n v="4.5999999999999996"/>
    <n v="22000"/>
    <x v="157"/>
    <s v="Eddie Murphy"/>
    <x v="239"/>
    <x v="0"/>
    <n v="20000000"/>
    <n v="19751736"/>
    <x v="563"/>
    <n v="100"/>
    <x v="2"/>
    <n v="-248264"/>
    <s v="Loss"/>
    <x v="1"/>
    <s v="United States)"/>
  </r>
  <r>
    <x v="1416"/>
    <x v="0"/>
    <x v="1"/>
    <x v="15"/>
    <s v="November 17, 1995 (United States)"/>
    <n v="5.9"/>
    <n v="21000"/>
    <x v="1197"/>
    <s v="Deborah Dean Davis"/>
    <x v="869"/>
    <x v="0"/>
    <n v="20500000"/>
    <n v="19474589"/>
    <x v="920"/>
    <n v="101"/>
    <x v="2"/>
    <n v="-1025411"/>
    <s v="Loss"/>
    <x v="1"/>
    <s v="United States)"/>
  </r>
  <r>
    <x v="2693"/>
    <x v="1"/>
    <x v="0"/>
    <x v="15"/>
    <s v="May 26, 1995 (United States)"/>
    <n v="5.7"/>
    <n v="68000"/>
    <x v="1198"/>
    <s v="William Gibson"/>
    <x v="792"/>
    <x v="7"/>
    <n v="26000000"/>
    <n v="19075720"/>
    <x v="231"/>
    <n v="96"/>
    <x v="2"/>
    <n v="-6924280"/>
    <s v="Loss"/>
    <x v="1"/>
    <s v="United States)"/>
  </r>
  <r>
    <x v="2694"/>
    <x v="1"/>
    <x v="0"/>
    <x v="15"/>
    <s v="February 10, 1995 (United States)"/>
    <n v="6.4"/>
    <n v="88000"/>
    <x v="169"/>
    <s v="Simon Moore"/>
    <x v="984"/>
    <x v="0"/>
    <n v="32000000"/>
    <n v="18636537"/>
    <x v="231"/>
    <n v="107"/>
    <x v="2"/>
    <n v="-13363463"/>
    <s v="Loss"/>
    <x v="1"/>
    <s v="United States)"/>
  </r>
  <r>
    <x v="2695"/>
    <x v="0"/>
    <x v="1"/>
    <x v="15"/>
    <s v="September 29, 1995 (United States)"/>
    <n v="5.6"/>
    <n v="9500"/>
    <x v="1199"/>
    <s v="Holly Goldberg Sloan"/>
    <x v="191"/>
    <x v="0"/>
    <n v="12000000"/>
    <n v="17736619"/>
    <x v="866"/>
    <n v="100"/>
    <x v="2"/>
    <n v="5736619"/>
    <s v="Profit"/>
    <x v="1"/>
    <s v="United States)"/>
  </r>
  <r>
    <x v="2696"/>
    <x v="0"/>
    <x v="1"/>
    <x v="15"/>
    <s v="February 17, 1995 (United States)"/>
    <n v="6.6"/>
    <n v="26000"/>
    <x v="1200"/>
    <s v="Judd Apatow"/>
    <x v="1196"/>
    <x v="0"/>
    <n v="20500000"/>
    <n v="17689177"/>
    <x v="866"/>
    <n v="100"/>
    <x v="2"/>
    <n v="-2810823"/>
    <s v="Loss"/>
    <x v="1"/>
    <s v="United States)"/>
  </r>
  <r>
    <x v="2697"/>
    <x v="7"/>
    <x v="1"/>
    <x v="15"/>
    <s v="November 3, 1995 (United States)"/>
    <n v="6.6"/>
    <n v="12000"/>
    <x v="916"/>
    <s v="Chris Radant"/>
    <x v="830"/>
    <x v="0"/>
    <n v="20000000"/>
    <n v="17519169"/>
    <x v="5"/>
    <n v="103"/>
    <x v="2"/>
    <n v="-2480831"/>
    <s v="Loss"/>
    <x v="1"/>
    <s v="United States)"/>
  </r>
  <r>
    <x v="2698"/>
    <x v="1"/>
    <x v="4"/>
    <x v="15"/>
    <s v="January 20, 1995 (United States)"/>
    <n v="7.3"/>
    <n v="27000"/>
    <x v="802"/>
    <s v="Dan Gordon"/>
    <x v="826"/>
    <x v="0"/>
    <n v="20500000"/>
    <n v="17381942"/>
    <x v="7"/>
    <n v="122"/>
    <x v="1"/>
    <n v="-3118058"/>
    <s v="Loss"/>
    <x v="1"/>
    <s v="United States)"/>
  </r>
  <r>
    <x v="2699"/>
    <x v="7"/>
    <x v="1"/>
    <x v="15"/>
    <s v="April 12, 1995 (United States)"/>
    <n v="4.3"/>
    <n v="7600"/>
    <x v="1201"/>
    <s v="Barbara Williams"/>
    <x v="1059"/>
    <x v="0"/>
    <n v="20500000"/>
    <n v="17014653"/>
    <x v="231"/>
    <n v="88"/>
    <x v="2"/>
    <n v="-3485347"/>
    <s v="Loss"/>
    <x v="1"/>
    <s v="United States)"/>
  </r>
  <r>
    <x v="2700"/>
    <x v="1"/>
    <x v="6"/>
    <x v="15"/>
    <s v="September 29, 1995 (United States)"/>
    <n v="6.7"/>
    <n v="18000"/>
    <x v="1026"/>
    <s v="Walter Mosley"/>
    <x v="645"/>
    <x v="0"/>
    <n v="27000000"/>
    <n v="16140822"/>
    <x v="231"/>
    <n v="102"/>
    <x v="2"/>
    <n v="-10859178"/>
    <s v="Loss"/>
    <x v="1"/>
    <s v="United States)"/>
  </r>
  <r>
    <x v="2701"/>
    <x v="1"/>
    <x v="0"/>
    <x v="15"/>
    <s v="September 1, 1995 (United States)"/>
    <n v="6.5"/>
    <n v="30000"/>
    <x v="1202"/>
    <s v="Gregory Widen"/>
    <x v="255"/>
    <x v="0"/>
    <n v="8000000"/>
    <n v="16115878"/>
    <x v="906"/>
    <n v="98"/>
    <x v="2"/>
    <n v="8115878"/>
    <s v="Profit"/>
    <x v="1"/>
    <s v="United States)"/>
  </r>
  <r>
    <x v="2702"/>
    <x v="7"/>
    <x v="1"/>
    <x v="15"/>
    <s v="May 26, 1995 (United States)"/>
    <n v="5.4"/>
    <n v="6200"/>
    <x v="1147"/>
    <s v="Paula Milne"/>
    <x v="1191"/>
    <x v="0"/>
    <n v="20500000"/>
    <n v="15453274"/>
    <x v="229"/>
    <n v="93"/>
    <x v="2"/>
    <n v="-5046726"/>
    <s v="Loss"/>
    <x v="1"/>
    <s v="United States)"/>
  </r>
  <r>
    <x v="2703"/>
    <x v="1"/>
    <x v="5"/>
    <x v="15"/>
    <s v="September 29, 1995 (United States)"/>
    <n v="4.8"/>
    <n v="32000"/>
    <x v="1203"/>
    <s v="Debra Hill"/>
    <x v="634"/>
    <x v="0"/>
    <n v="5000000"/>
    <n v="15116634"/>
    <x v="921"/>
    <n v="87"/>
    <x v="2"/>
    <n v="10116634"/>
    <s v="Profit"/>
    <x v="1"/>
    <s v="United States)"/>
  </r>
  <r>
    <x v="2704"/>
    <x v="1"/>
    <x v="6"/>
    <x v="15"/>
    <s v="April 21, 1995 (United States)"/>
    <n v="5.9"/>
    <n v="17000"/>
    <x v="649"/>
    <s v="Eleazar Lipsky"/>
    <x v="1197"/>
    <x v="0"/>
    <n v="40000000"/>
    <n v="14942422"/>
    <x v="10"/>
    <n v="101"/>
    <x v="2"/>
    <n v="-25057578"/>
    <s v="Loss"/>
    <x v="1"/>
    <s v="United States)"/>
  </r>
  <r>
    <x v="2705"/>
    <x v="1"/>
    <x v="5"/>
    <x v="15"/>
    <s v="March 17, 1995 (United States)"/>
    <n v="5.3"/>
    <n v="11000"/>
    <x v="674"/>
    <s v="Clive Barker"/>
    <x v="879"/>
    <x v="0"/>
    <n v="6000000"/>
    <n v="13940383"/>
    <x v="37"/>
    <n v="95"/>
    <x v="2"/>
    <n v="7940383"/>
    <s v="Profit"/>
    <x v="1"/>
    <s v="United States)"/>
  </r>
  <r>
    <x v="2706"/>
    <x v="1"/>
    <x v="2"/>
    <x v="15"/>
    <s v="January 5, 1996 (United States)"/>
    <n v="7.1"/>
    <n v="29000"/>
    <x v="171"/>
    <s v="Stephen J. Rivele"/>
    <x v="498"/>
    <x v="0"/>
    <n v="44000000"/>
    <n v="13681765"/>
    <x v="872"/>
    <n v="192"/>
    <x v="1"/>
    <n v="-30318235"/>
    <s v="Loss"/>
    <x v="1"/>
    <s v="United States)"/>
  </r>
  <r>
    <x v="2707"/>
    <x v="0"/>
    <x v="3"/>
    <x v="15"/>
    <s v="August 11, 1995 (United States)"/>
    <n v="4.7"/>
    <n v="5800"/>
    <x v="611"/>
    <s v="Michael Part"/>
    <x v="1057"/>
    <x v="0"/>
    <n v="15000000"/>
    <n v="13406717"/>
    <x v="922"/>
    <n v="89"/>
    <x v="2"/>
    <n v="-1593283"/>
    <s v="Loss"/>
    <x v="1"/>
    <s v="United States)"/>
  </r>
  <r>
    <x v="2708"/>
    <x v="1"/>
    <x v="5"/>
    <x v="15"/>
    <s v="August 25, 1995 (United States)"/>
    <n v="6.1"/>
    <n v="15000"/>
    <x v="627"/>
    <s v="Clive Barker"/>
    <x v="928"/>
    <x v="0"/>
    <n v="12000000"/>
    <n v="13294422"/>
    <x v="923"/>
    <n v="109"/>
    <x v="2"/>
    <n v="1294422"/>
    <s v="Profit"/>
    <x v="1"/>
    <s v="United States)"/>
  </r>
  <r>
    <x v="2709"/>
    <x v="1"/>
    <x v="6"/>
    <x v="15"/>
    <s v="September 13, 1995 (United States)"/>
    <n v="6.9"/>
    <n v="21000"/>
    <x v="551"/>
    <s v="Richard Price"/>
    <x v="1029"/>
    <x v="0"/>
    <n v="25000000"/>
    <n v="13071518"/>
    <x v="1"/>
    <n v="128"/>
    <x v="2"/>
    <n v="-11928482"/>
    <s v="Loss"/>
    <x v="1"/>
    <s v="United States)"/>
  </r>
  <r>
    <x v="2710"/>
    <x v="1"/>
    <x v="7"/>
    <x v="15"/>
    <s v="March 3, 1995 (United States)"/>
    <n v="5.3"/>
    <n v="6400"/>
    <x v="980"/>
    <s v="Dean R. Koontz"/>
    <x v="462"/>
    <x v="0"/>
    <n v="15000000"/>
    <n v="12201255"/>
    <x v="231"/>
    <n v="106"/>
    <x v="2"/>
    <n v="-2798745"/>
    <s v="Loss"/>
    <x v="1"/>
    <s v="United States)"/>
  </r>
  <r>
    <x v="2711"/>
    <x v="7"/>
    <x v="1"/>
    <x v="15"/>
    <s v="March 17, 1995 (United States)"/>
    <n v="6.2"/>
    <n v="4700"/>
    <x v="1118"/>
    <s v="Gary David Goldberg"/>
    <x v="390"/>
    <x v="0"/>
    <n v="20500000"/>
    <n v="12096673"/>
    <x v="10"/>
    <n v="106"/>
    <x v="2"/>
    <n v="-8403327"/>
    <s v="Loss"/>
    <x v="1"/>
    <s v="United States)"/>
  </r>
  <r>
    <x v="2712"/>
    <x v="1"/>
    <x v="6"/>
    <x v="15"/>
    <s v="May 24, 1995 (United States)"/>
    <n v="6.4"/>
    <n v="7400"/>
    <x v="1100"/>
    <s v="Rusty Cundieff"/>
    <x v="1198"/>
    <x v="0"/>
    <n v="6000000"/>
    <n v="11837928"/>
    <x v="394"/>
    <n v="98"/>
    <x v="2"/>
    <n v="5837928"/>
    <s v="Profit"/>
    <x v="1"/>
    <s v="United States)"/>
  </r>
  <r>
    <x v="2713"/>
    <x v="0"/>
    <x v="3"/>
    <x v="15"/>
    <s v="January 13, 1995 (United States)"/>
    <n v="6.4"/>
    <n v="2700"/>
    <x v="470"/>
    <s v="Phillip Borsos"/>
    <x v="1095"/>
    <x v="0"/>
    <n v="20500000"/>
    <n v="11642946"/>
    <x v="10"/>
    <n v="81"/>
    <x v="2"/>
    <n v="-8857054"/>
    <s v="Loss"/>
    <x v="1"/>
    <s v="United States)"/>
  </r>
  <r>
    <x v="2714"/>
    <x v="1"/>
    <x v="0"/>
    <x v="15"/>
    <s v="November 3, 1995 (United States)"/>
    <n v="4.3"/>
    <n v="12000"/>
    <x v="1204"/>
    <s v="Paula Gosling"/>
    <x v="1199"/>
    <x v="0"/>
    <n v="50000000"/>
    <n v="11534477"/>
    <x v="7"/>
    <n v="91"/>
    <x v="2"/>
    <n v="-38465523"/>
    <s v="Loss"/>
    <x v="1"/>
    <s v="United States)"/>
  </r>
  <r>
    <x v="2715"/>
    <x v="2"/>
    <x v="10"/>
    <x v="15"/>
    <s v="December 22, 1995 (United States)"/>
    <n v="7.1"/>
    <n v="41000"/>
    <x v="1205"/>
    <s v="Cliff Ruby"/>
    <x v="321"/>
    <x v="0"/>
    <n v="20500000"/>
    <n v="11349090"/>
    <x v="924"/>
    <n v="78"/>
    <x v="1"/>
    <n v="-9150910"/>
    <s v="Loss"/>
    <x v="1"/>
    <s v="United States)"/>
  </r>
  <r>
    <x v="2716"/>
    <x v="1"/>
    <x v="4"/>
    <x v="15"/>
    <s v="May 3, 1995 (United States)"/>
    <n v="7.3"/>
    <n v="3800"/>
    <x v="1206"/>
    <s v="Gregory Nava"/>
    <x v="1200"/>
    <x v="0"/>
    <n v="5500000"/>
    <n v="11079373"/>
    <x v="369"/>
    <n v="128"/>
    <x v="1"/>
    <n v="5579373"/>
    <s v="Profit"/>
    <x v="1"/>
    <s v="United States)"/>
  </r>
  <r>
    <x v="2717"/>
    <x v="0"/>
    <x v="3"/>
    <x v="15"/>
    <s v="March 24, 1995 (United States)"/>
    <n v="5.9"/>
    <n v="3500"/>
    <x v="770"/>
    <s v="Steve Bloom"/>
    <x v="328"/>
    <x v="0"/>
    <n v="32000000"/>
    <n v="11047627"/>
    <x v="866"/>
    <n v="96"/>
    <x v="2"/>
    <n v="-20952373"/>
    <s v="Loss"/>
    <x v="1"/>
    <s v="United States)"/>
  </r>
  <r>
    <x v="2718"/>
    <x v="0"/>
    <x v="1"/>
    <x v="15"/>
    <s v="May 12, 1995 (United States)"/>
    <n v="6.6"/>
    <n v="17000"/>
    <x v="1207"/>
    <s v="Ifor David Monger"/>
    <x v="1034"/>
    <x v="1"/>
    <n v="40997769"/>
    <n v="10904930"/>
    <x v="407"/>
    <n v="99"/>
    <x v="2"/>
    <n v="-30092839"/>
    <s v="Loss"/>
    <x v="1"/>
    <s v="United States)"/>
  </r>
  <r>
    <x v="2719"/>
    <x v="7"/>
    <x v="1"/>
    <x v="15"/>
    <s v="December 22, 1995 (United States)"/>
    <n v="5.9"/>
    <n v="40000"/>
    <x v="108"/>
    <s v="Mel Brooks"/>
    <x v="48"/>
    <x v="8"/>
    <n v="30000000"/>
    <n v="10772144"/>
    <x v="107"/>
    <n v="88"/>
    <x v="2"/>
    <n v="-19227856"/>
    <s v="Loss"/>
    <x v="1"/>
    <s v="United States)"/>
  </r>
  <r>
    <x v="2720"/>
    <x v="1"/>
    <x v="1"/>
    <x v="15"/>
    <s v="August 11, 1995 (United States)"/>
    <n v="6.6"/>
    <n v="7500"/>
    <x v="1208"/>
    <s v="Edward Burns"/>
    <x v="1201"/>
    <x v="0"/>
    <n v="238000"/>
    <n v="10426506"/>
    <x v="925"/>
    <n v="98"/>
    <x v="2"/>
    <n v="10188506"/>
    <s v="Profit"/>
    <x v="1"/>
    <s v="United States)"/>
  </r>
  <r>
    <x v="2721"/>
    <x v="1"/>
    <x v="4"/>
    <x v="15"/>
    <s v="October 13, 1995 (United States)"/>
    <n v="5.3"/>
    <n v="15000"/>
    <x v="360"/>
    <s v="Nathaniel Hawthorne"/>
    <x v="411"/>
    <x v="0"/>
    <n v="46000000"/>
    <n v="10382407"/>
    <x v="926"/>
    <n v="135"/>
    <x v="2"/>
    <n v="-35617593"/>
    <s v="Loss"/>
    <x v="1"/>
    <s v="United States)"/>
  </r>
  <r>
    <x v="2722"/>
    <x v="7"/>
    <x v="0"/>
    <x v="15"/>
    <s v="December 22, 1995 (United States)"/>
    <n v="5.7"/>
    <n v="27000"/>
    <x v="569"/>
    <s v="Michael Frost Beckner"/>
    <x v="752"/>
    <x v="8"/>
    <n v="98000000"/>
    <n v="10017322"/>
    <x v="927"/>
    <n v="124"/>
    <x v="2"/>
    <n v="-87982678"/>
    <s v="Loss"/>
    <x v="1"/>
    <s v="United States)"/>
  </r>
  <r>
    <x v="2723"/>
    <x v="2"/>
    <x v="4"/>
    <x v="15"/>
    <s v="May 19, 1995 (United States)"/>
    <n v="7.7"/>
    <n v="33000"/>
    <x v="972"/>
    <s v="Frances Hodgson Burnett"/>
    <x v="1202"/>
    <x v="0"/>
    <n v="17000000"/>
    <n v="10015449"/>
    <x v="7"/>
    <n v="97"/>
    <x v="1"/>
    <n v="-6984551"/>
    <s v="Loss"/>
    <x v="1"/>
    <s v="United States)"/>
  </r>
  <r>
    <x v="2724"/>
    <x v="1"/>
    <x v="6"/>
    <x v="15"/>
    <s v="October 13, 1995 (United States)"/>
    <n v="5.3"/>
    <n v="12000"/>
    <x v="42"/>
    <s v="Joe Eszterhas"/>
    <x v="1197"/>
    <x v="0"/>
    <n v="50000000"/>
    <n v="9851610"/>
    <x v="5"/>
    <n v="95"/>
    <x v="2"/>
    <n v="-40148390"/>
    <s v="Loss"/>
    <x v="1"/>
    <s v="United States)"/>
  </r>
  <r>
    <x v="2725"/>
    <x v="0"/>
    <x v="1"/>
    <x v="15"/>
    <s v="August 18, 1995 (United States)"/>
    <n v="5.8"/>
    <n v="5500"/>
    <x v="1209"/>
    <s v="Ann M. Martin"/>
    <x v="1203"/>
    <x v="0"/>
    <n v="6500000"/>
    <n v="9685976"/>
    <x v="702"/>
    <n v="94"/>
    <x v="2"/>
    <n v="3185976"/>
    <s v="Profit"/>
    <x v="1"/>
    <s v="United States)"/>
  </r>
  <r>
    <x v="2726"/>
    <x v="1"/>
    <x v="5"/>
    <x v="15"/>
    <s v="April 28, 1995 (United States)"/>
    <n v="5.7"/>
    <n v="30000"/>
    <x v="29"/>
    <s v="John Wyndham"/>
    <x v="58"/>
    <x v="0"/>
    <n v="22000000"/>
    <n v="9418365"/>
    <x v="1"/>
    <n v="98"/>
    <x v="2"/>
    <n v="-12581635"/>
    <s v="Loss"/>
    <x v="1"/>
    <s v="United States)"/>
  </r>
  <r>
    <x v="2727"/>
    <x v="1"/>
    <x v="1"/>
    <x v="15"/>
    <s v="June 9, 1995 (United States)"/>
    <n v="7.4"/>
    <n v="34000"/>
    <x v="677"/>
    <s v="Paul Auster"/>
    <x v="1029"/>
    <x v="29"/>
    <n v="7000000"/>
    <n v="8367636"/>
    <x v="407"/>
    <n v="112"/>
    <x v="1"/>
    <n v="1367636"/>
    <s v="Profit"/>
    <x v="1"/>
    <s v="United States)"/>
  </r>
  <r>
    <x v="2728"/>
    <x v="1"/>
    <x v="0"/>
    <x v="15"/>
    <s v="November 22, 1995 (United States)"/>
    <n v="6.3"/>
    <n v="40000"/>
    <x v="158"/>
    <s v="Patrick Sheane Duncan"/>
    <x v="854"/>
    <x v="0"/>
    <n v="33000000"/>
    <n v="8175346"/>
    <x v="5"/>
    <n v="90"/>
    <x v="2"/>
    <n v="-24824654"/>
    <s v="Loss"/>
    <x v="1"/>
    <s v="United States)"/>
  </r>
  <r>
    <x v="2729"/>
    <x v="1"/>
    <x v="0"/>
    <x v="15"/>
    <s v="October 13, 1995 (United States)"/>
    <n v="7.2"/>
    <n v="68000"/>
    <x v="647"/>
    <s v="James Cameron"/>
    <x v="1117"/>
    <x v="0"/>
    <n v="42000000"/>
    <n v="7959291"/>
    <x v="928"/>
    <n v="145"/>
    <x v="1"/>
    <n v="-34040709"/>
    <s v="Loss"/>
    <x v="1"/>
    <s v="United States)"/>
  </r>
  <r>
    <x v="2730"/>
    <x v="7"/>
    <x v="3"/>
    <x v="15"/>
    <s v="August 4, 1995 (United States)"/>
    <n v="5.6"/>
    <n v="5700"/>
    <x v="693"/>
    <s v="John Jordan"/>
    <x v="1204"/>
    <x v="0"/>
    <n v="20500000"/>
    <n v="7919823"/>
    <x v="10"/>
    <n v="90"/>
    <x v="2"/>
    <n v="-12580177"/>
    <s v="Loss"/>
    <x v="1"/>
    <s v="United States)"/>
  </r>
  <r>
    <x v="2731"/>
    <x v="1"/>
    <x v="4"/>
    <x v="15"/>
    <s v="March 17, 1995 (United States)"/>
    <n v="6.4"/>
    <n v="5600"/>
    <x v="501"/>
    <s v="Seth Margolis"/>
    <x v="179"/>
    <x v="0"/>
    <n v="17000000"/>
    <n v="7603766"/>
    <x v="5"/>
    <n v="111"/>
    <x v="2"/>
    <n v="-9396234"/>
    <s v="Loss"/>
    <x v="1"/>
    <s v="United States)"/>
  </r>
  <r>
    <x v="2732"/>
    <x v="7"/>
    <x v="1"/>
    <x v="15"/>
    <s v="September 15, 1995 (United States)"/>
    <n v="6.2"/>
    <n v="66000"/>
    <x v="1154"/>
    <s v="Rafael Moreu"/>
    <x v="1205"/>
    <x v="0"/>
    <n v="20000000"/>
    <n v="7563728"/>
    <x v="32"/>
    <n v="105"/>
    <x v="2"/>
    <n v="-12436272"/>
    <s v="Loss"/>
    <x v="1"/>
    <s v="United States)"/>
  </r>
  <r>
    <x v="2733"/>
    <x v="0"/>
    <x v="3"/>
    <x v="15"/>
    <s v="August 25, 1995 (United States)"/>
    <n v="5.8"/>
    <n v="3900"/>
    <x v="476"/>
    <s v="John Wilcox"/>
    <x v="560"/>
    <x v="0"/>
    <n v="20500000"/>
    <n v="7506759"/>
    <x v="929"/>
    <n v="84"/>
    <x v="2"/>
    <n v="-12993241"/>
    <s v="Loss"/>
    <x v="1"/>
    <s v="United States)"/>
  </r>
  <r>
    <x v="2734"/>
    <x v="6"/>
    <x v="4"/>
    <x v="15"/>
    <s v="September 1, 1995 (United States)"/>
    <n v="7.1"/>
    <n v="75000"/>
    <x v="1210"/>
    <s v="Harmony Korine"/>
    <x v="1206"/>
    <x v="0"/>
    <n v="1500000"/>
    <n v="7412216"/>
    <x v="930"/>
    <n v="91"/>
    <x v="1"/>
    <n v="5912216"/>
    <s v="Profit"/>
    <x v="1"/>
    <s v="United States)"/>
  </r>
  <r>
    <x v="2735"/>
    <x v="0"/>
    <x v="4"/>
    <x v="15"/>
    <s v="October 27, 1995 (United States)"/>
    <n v="6.1"/>
    <n v="2900"/>
    <x v="296"/>
    <s v="Clifford Green"/>
    <x v="328"/>
    <x v="0"/>
    <n v="10000000"/>
    <n v="7027517"/>
    <x v="931"/>
    <n v="115"/>
    <x v="2"/>
    <n v="-2972483"/>
    <s v="Loss"/>
    <x v="1"/>
    <s v="United States)"/>
  </r>
  <r>
    <x v="2736"/>
    <x v="0"/>
    <x v="3"/>
    <x v="15"/>
    <s v="September 8, 1995 (United States)"/>
    <n v="7"/>
    <n v="5000"/>
    <x v="1211"/>
    <s v="Tab Murphy"/>
    <x v="244"/>
    <x v="0"/>
    <n v="20500000"/>
    <n v="7024389"/>
    <x v="457"/>
    <n v="118"/>
    <x v="1"/>
    <n v="-13475611"/>
    <s v="Loss"/>
    <x v="1"/>
    <s v="United States)"/>
  </r>
  <r>
    <x v="2737"/>
    <x v="1"/>
    <x v="6"/>
    <x v="15"/>
    <s v="October 20, 1995 (United States)"/>
    <n v="5.2"/>
    <n v="6400"/>
    <x v="1212"/>
    <s v="Lewis A. Green"/>
    <x v="753"/>
    <x v="0"/>
    <n v="6400000"/>
    <n v="6858261"/>
    <x v="231"/>
    <n v="86"/>
    <x v="2"/>
    <n v="458261"/>
    <s v="Profit"/>
    <x v="1"/>
    <s v="United States)"/>
  </r>
  <r>
    <x v="2738"/>
    <x v="1"/>
    <x v="4"/>
    <x v="15"/>
    <s v="May 3, 1995 (United States)"/>
    <n v="6.4"/>
    <n v="2300"/>
    <x v="911"/>
    <s v="Melvin Van Peebles"/>
    <x v="1207"/>
    <x v="1"/>
    <n v="20500000"/>
    <n v="6834525"/>
    <x v="828"/>
    <n v="124"/>
    <x v="2"/>
    <n v="-13665475"/>
    <s v="Loss"/>
    <x v="1"/>
    <s v="United States)"/>
  </r>
  <r>
    <x v="2739"/>
    <x v="1"/>
    <x v="0"/>
    <x v="15"/>
    <s v="February 24, 1995 (United States)"/>
    <n v="6"/>
    <n v="4900"/>
    <x v="1213"/>
    <s v="J.F. Lawton"/>
    <x v="325"/>
    <x v="0"/>
    <n v="20000000"/>
    <n v="6609661"/>
    <x v="1"/>
    <n v="110"/>
    <x v="2"/>
    <n v="-13390339"/>
    <s v="Loss"/>
    <x v="1"/>
    <s v="United States)"/>
  </r>
  <r>
    <x v="2740"/>
    <x v="1"/>
    <x v="1"/>
    <x v="15"/>
    <s v="November 10, 1995 (United States)"/>
    <n v="7"/>
    <n v="39000"/>
    <x v="58"/>
    <s v="Woody Allen"/>
    <x v="55"/>
    <x v="0"/>
    <n v="15000000"/>
    <n v="6468498"/>
    <x v="932"/>
    <n v="95"/>
    <x v="1"/>
    <n v="-8531502"/>
    <s v="Loss"/>
    <x v="1"/>
    <s v="United States)"/>
  </r>
  <r>
    <x v="2741"/>
    <x v="0"/>
    <x v="3"/>
    <x v="15"/>
    <s v="November 3, 1995 (United States)"/>
    <n v="6"/>
    <n v="4200"/>
    <x v="1214"/>
    <s v="Barry Glasser"/>
    <x v="1183"/>
    <x v="7"/>
    <n v="20500000"/>
    <n v="6029091"/>
    <x v="1"/>
    <n v="93"/>
    <x v="2"/>
    <n v="-14470909"/>
    <s v="Loss"/>
    <x v="1"/>
    <s v="United States)"/>
  </r>
  <r>
    <x v="2742"/>
    <x v="1"/>
    <x v="0"/>
    <x v="15"/>
    <s v="February 24, 1995 (United States)"/>
    <n v="4.9000000000000004"/>
    <n v="759"/>
    <x v="1215"/>
    <s v="Preston A. Whitmore II"/>
    <x v="1120"/>
    <x v="0"/>
    <n v="15000000"/>
    <n v="6014341"/>
    <x v="886"/>
    <n v="88"/>
    <x v="2"/>
    <n v="-8985659"/>
    <s v="Loss"/>
    <x v="1"/>
    <s v="United States)"/>
  </r>
  <r>
    <x v="2743"/>
    <x v="1"/>
    <x v="4"/>
    <x v="15"/>
    <s v="January 27, 1995 (United States)"/>
    <n v="8.1"/>
    <n v="282000"/>
    <x v="900"/>
    <s v="Richard Linklater"/>
    <x v="455"/>
    <x v="0"/>
    <n v="2500000"/>
    <n v="5987386"/>
    <x v="561"/>
    <n v="101"/>
    <x v="1"/>
    <n v="3487386"/>
    <s v="Profit"/>
    <x v="1"/>
    <s v="United States)"/>
  </r>
  <r>
    <x v="2744"/>
    <x v="1"/>
    <x v="0"/>
    <x v="15"/>
    <s v="August 25, 1995 (United States)"/>
    <n v="6.6"/>
    <n v="4900"/>
    <x v="106"/>
    <s v="Alex Lasker"/>
    <x v="1166"/>
    <x v="1"/>
    <n v="23000000"/>
    <n v="5750110"/>
    <x v="561"/>
    <n v="100"/>
    <x v="2"/>
    <n v="-17249890"/>
    <s v="Loss"/>
    <x v="1"/>
    <s v="United States)"/>
  </r>
  <r>
    <x v="2745"/>
    <x v="1"/>
    <x v="5"/>
    <x v="15"/>
    <s v="January 26, 1996 (United States)"/>
    <n v="6.4"/>
    <n v="26000"/>
    <x v="1216"/>
    <s v="Philip K. Dick"/>
    <x v="309"/>
    <x v="7"/>
    <n v="20000000"/>
    <n v="5711695"/>
    <x v="933"/>
    <n v="108"/>
    <x v="2"/>
    <n v="-14288305"/>
    <s v="Loss"/>
    <x v="1"/>
    <s v="United States)"/>
  </r>
  <r>
    <x v="2746"/>
    <x v="7"/>
    <x v="1"/>
    <x v="15"/>
    <s v="January 27, 1995 (United States)"/>
    <n v="5.4"/>
    <n v="3100"/>
    <x v="1217"/>
    <s v="David Frankel"/>
    <x v="1208"/>
    <x v="0"/>
    <n v="20500000"/>
    <n v="5221281"/>
    <x v="934"/>
    <n v="95"/>
    <x v="2"/>
    <n v="-15278719"/>
    <s v="Loss"/>
    <x v="1"/>
    <s v="United States)"/>
  </r>
  <r>
    <x v="2747"/>
    <x v="7"/>
    <x v="0"/>
    <x v="15"/>
    <s v="April 28, 1995 (United States)"/>
    <n v="4.2"/>
    <n v="3200"/>
    <x v="725"/>
    <s v="Aaron Norris"/>
    <x v="41"/>
    <x v="0"/>
    <n v="6000000"/>
    <n v="5093707"/>
    <x v="793"/>
    <n v="86"/>
    <x v="2"/>
    <n v="-906293"/>
    <s v="Loss"/>
    <x v="1"/>
    <s v="United States)"/>
  </r>
  <r>
    <x v="2748"/>
    <x v="7"/>
    <x v="1"/>
    <x v="15"/>
    <s v="September 15, 1995 (United States)"/>
    <n v="6.7"/>
    <n v="6400"/>
    <x v="866"/>
    <s v="Chris Crutcher"/>
    <x v="1209"/>
    <x v="1"/>
    <n v="20500000"/>
    <n v="4821759"/>
    <x v="935"/>
    <n v="90"/>
    <x v="2"/>
    <n v="-15678241"/>
    <s v="Loss"/>
    <x v="1"/>
    <s v="United States)"/>
  </r>
  <r>
    <x v="2749"/>
    <x v="1"/>
    <x v="3"/>
    <x v="15"/>
    <s v="September 8, 1995 (United States)"/>
    <n v="5.7"/>
    <n v="5500"/>
    <x v="1218"/>
    <s v="Roger Kumble"/>
    <x v="1210"/>
    <x v="7"/>
    <n v="20500000"/>
    <n v="4686937"/>
    <x v="936"/>
    <n v="91"/>
    <x v="2"/>
    <n v="-15813063"/>
    <s v="Loss"/>
    <x v="1"/>
    <s v="United States)"/>
  </r>
  <r>
    <x v="2750"/>
    <x v="1"/>
    <x v="1"/>
    <x v="15"/>
    <s v="May 24, 1996 (United States)"/>
    <n v="7.4"/>
    <n v="33000"/>
    <x v="1219"/>
    <s v="Todd Solondz"/>
    <x v="1211"/>
    <x v="0"/>
    <n v="800000"/>
    <n v="4569019"/>
    <x v="937"/>
    <n v="88"/>
    <x v="1"/>
    <n v="3769019"/>
    <s v="Profit"/>
    <x v="1"/>
    <s v="United States)"/>
  </r>
  <r>
    <x v="2751"/>
    <x v="1"/>
    <x v="1"/>
    <x v="15"/>
    <s v="December 25, 1995 (United States)"/>
    <n v="6.8"/>
    <n v="100000"/>
    <x v="95"/>
    <s v="Allison Anders"/>
    <x v="892"/>
    <x v="0"/>
    <n v="4000000"/>
    <n v="4257354"/>
    <x v="407"/>
    <n v="98"/>
    <x v="2"/>
    <n v="257354"/>
    <s v="Profit"/>
    <x v="1"/>
    <s v="United States)"/>
  </r>
  <r>
    <x v="2752"/>
    <x v="1"/>
    <x v="1"/>
    <x v="15"/>
    <s v="February 2, 1996 (United States)"/>
    <n v="7.5"/>
    <n v="8400"/>
    <x v="1220"/>
    <s v="Marleen Gorris"/>
    <x v="1212"/>
    <x v="14"/>
    <n v="20500000"/>
    <n v="4249321"/>
    <x v="938"/>
    <n v="102"/>
    <x v="1"/>
    <n v="-16250679"/>
    <s v="Loss"/>
    <x v="1"/>
    <s v="United States)"/>
  </r>
  <r>
    <x v="2753"/>
    <x v="1"/>
    <x v="0"/>
    <x v="15"/>
    <s v="March 31, 1995 (United States)"/>
    <n v="5.4"/>
    <n v="31000"/>
    <x v="914"/>
    <s v="Alan Martin"/>
    <x v="1213"/>
    <x v="0"/>
    <n v="25000000"/>
    <n v="4064495"/>
    <x v="939"/>
    <n v="104"/>
    <x v="2"/>
    <n v="-20935505"/>
    <s v="Loss"/>
    <x v="1"/>
    <s v="United States)"/>
  </r>
  <r>
    <x v="2754"/>
    <x v="1"/>
    <x v="2"/>
    <x v="15"/>
    <s v="February 2, 1996 (United States)"/>
    <n v="6.6"/>
    <n v="9000"/>
    <x v="679"/>
    <s v="Rose Tremain"/>
    <x v="746"/>
    <x v="0"/>
    <n v="19000000"/>
    <n v="4005941"/>
    <x v="544"/>
    <n v="117"/>
    <x v="2"/>
    <n v="-14994059"/>
    <s v="Loss"/>
    <x v="1"/>
    <s v="United States)"/>
  </r>
  <r>
    <x v="2755"/>
    <x v="0"/>
    <x v="4"/>
    <x v="15"/>
    <s v="June 2, 1995 (United States)"/>
    <n v="6.7"/>
    <n v="6600"/>
    <x v="1221"/>
    <s v="James Herbert"/>
    <x v="390"/>
    <x v="0"/>
    <n v="15000000"/>
    <n v="3987768"/>
    <x v="17"/>
    <n v="96"/>
    <x v="2"/>
    <n v="-11012232"/>
    <s v="Loss"/>
    <x v="1"/>
    <s v="United States)"/>
  </r>
  <r>
    <x v="2756"/>
    <x v="2"/>
    <x v="10"/>
    <x v="15"/>
    <s v="April 12, 1995 (United States)"/>
    <n v="5.6"/>
    <n v="4700"/>
    <x v="220"/>
    <s v="Rachel Koretsky"/>
    <x v="679"/>
    <x v="22"/>
    <n v="28000000"/>
    <n v="3983912"/>
    <x v="17"/>
    <n v="74"/>
    <x v="2"/>
    <n v="-24016088"/>
    <s v="Loss"/>
    <x v="1"/>
    <s v="United States)"/>
  </r>
  <r>
    <x v="2757"/>
    <x v="1"/>
    <x v="4"/>
    <x v="15"/>
    <s v="December 1, 1995 (United States)"/>
    <n v="5.3"/>
    <n v="4700"/>
    <x v="1222"/>
    <s v="Desmond Nakano"/>
    <x v="14"/>
    <x v="8"/>
    <n v="7000000"/>
    <n v="3734870"/>
    <x v="940"/>
    <n v="89"/>
    <x v="2"/>
    <n v="-3265130"/>
    <s v="Loss"/>
    <x v="1"/>
    <s v="United States)"/>
  </r>
  <r>
    <x v="2758"/>
    <x v="1"/>
    <x v="6"/>
    <x v="15"/>
    <s v="January 20, 1995 (United States)"/>
    <n v="5.4"/>
    <n v="2800"/>
    <x v="834"/>
    <s v="Ross Thomas"/>
    <x v="687"/>
    <x v="0"/>
    <n v="15000000"/>
    <n v="3674841"/>
    <x v="229"/>
    <n v="108"/>
    <x v="2"/>
    <n v="-11325159"/>
    <s v="Loss"/>
    <x v="1"/>
    <s v="United States)"/>
  </r>
  <r>
    <x v="2759"/>
    <x v="1"/>
    <x v="6"/>
    <x v="15"/>
    <s v="April 19, 1995 (United States)"/>
    <n v="6.7"/>
    <n v="2900"/>
    <x v="989"/>
    <s v="Nick Gomez"/>
    <x v="1214"/>
    <x v="0"/>
    <n v="5000000"/>
    <n v="3565508"/>
    <x v="394"/>
    <n v="98"/>
    <x v="2"/>
    <n v="-1434492"/>
    <s v="Loss"/>
    <x v="1"/>
    <s v="United States)"/>
  </r>
  <r>
    <x v="2760"/>
    <x v="1"/>
    <x v="1"/>
    <x v="15"/>
    <s v="August 18, 1995 (United States)"/>
    <n v="6.8"/>
    <n v="5900"/>
    <x v="1223"/>
    <s v="Paul Rudnick"/>
    <x v="1215"/>
    <x v="0"/>
    <n v="20500000"/>
    <n v="3487767"/>
    <x v="941"/>
    <n v="92"/>
    <x v="2"/>
    <n v="-17012233"/>
    <s v="Loss"/>
    <x v="1"/>
    <s v="United States)"/>
  </r>
  <r>
    <x v="2761"/>
    <x v="1"/>
    <x v="4"/>
    <x v="15"/>
    <s v="January 26, 1996 (United States)"/>
    <n v="6.8"/>
    <n v="4400"/>
    <x v="1224"/>
    <s v="A.S. Byatt"/>
    <x v="1216"/>
    <x v="1"/>
    <n v="4997987"/>
    <n v="3414301"/>
    <x v="942"/>
    <n v="116"/>
    <x v="2"/>
    <n v="-1583686"/>
    <s v="Loss"/>
    <x v="1"/>
    <s v="United States)"/>
  </r>
  <r>
    <x v="2762"/>
    <x v="1"/>
    <x v="4"/>
    <x v="15"/>
    <s v="January 19, 1996 (United States)"/>
    <n v="6.9"/>
    <n v="9200"/>
    <x v="1225"/>
    <s v="Oliver Parker"/>
    <x v="720"/>
    <x v="0"/>
    <n v="11000000"/>
    <n v="2844379"/>
    <x v="561"/>
    <n v="123"/>
    <x v="2"/>
    <n v="-8155621"/>
    <s v="Loss"/>
    <x v="1"/>
    <s v="United States)"/>
  </r>
  <r>
    <x v="2763"/>
    <x v="7"/>
    <x v="1"/>
    <x v="15"/>
    <s v="August 25, 1995 (United States)"/>
    <n v="4.5"/>
    <n v="2700"/>
    <x v="1006"/>
    <s v="David Price"/>
    <x v="1031"/>
    <x v="1"/>
    <n v="8000000"/>
    <n v="2763020"/>
    <x v="353"/>
    <n v="90"/>
    <x v="2"/>
    <n v="-5236980"/>
    <s v="Loss"/>
    <x v="1"/>
    <s v="United States)"/>
  </r>
  <r>
    <x v="2764"/>
    <x v="1"/>
    <x v="4"/>
    <x v="15"/>
    <s v="December 29, 1995 (United States)"/>
    <n v="7.4"/>
    <n v="14000"/>
    <x v="236"/>
    <s v="Ian McKellen"/>
    <x v="1217"/>
    <x v="1"/>
    <n v="20500000"/>
    <n v="2748518"/>
    <x v="943"/>
    <n v="110"/>
    <x v="1"/>
    <n v="-17751482"/>
    <s v="Loss"/>
    <x v="1"/>
    <s v="United States)"/>
  </r>
  <r>
    <x v="2765"/>
    <x v="0"/>
    <x v="3"/>
    <x v="15"/>
    <s v="August 30, 1995 (United States)"/>
    <n v="5.5"/>
    <n v="1900"/>
    <x v="1226"/>
    <s v="Rick Stevenson"/>
    <x v="613"/>
    <x v="7"/>
    <n v="20500000"/>
    <n v="2680717"/>
    <x v="944"/>
    <n v="101"/>
    <x v="2"/>
    <n v="-17819283"/>
    <s v="Loss"/>
    <x v="1"/>
    <s v="United States)"/>
  </r>
  <r>
    <x v="2766"/>
    <x v="7"/>
    <x v="4"/>
    <x v="15"/>
    <s v="April 21, 1995 (United States)"/>
    <n v="7.7"/>
    <n v="9400"/>
    <x v="1227"/>
    <s v="Robert Kuhn"/>
    <x v="1218"/>
    <x v="0"/>
    <n v="20500000"/>
    <n v="2568425"/>
    <x v="1"/>
    <n v="97"/>
    <x v="1"/>
    <n v="-17931575"/>
    <s v="Loss"/>
    <x v="1"/>
    <s v="United States)"/>
  </r>
  <r>
    <x v="2767"/>
    <x v="7"/>
    <x v="2"/>
    <x v="15"/>
    <s v="March 31, 1995 (United States)"/>
    <n v="5.7"/>
    <n v="2800"/>
    <x v="186"/>
    <s v="Ruth Prawer Jhabvala"/>
    <x v="165"/>
    <x v="0"/>
    <n v="14000000"/>
    <n v="2473668"/>
    <x v="229"/>
    <n v="139"/>
    <x v="2"/>
    <n v="-11526332"/>
    <s v="Loss"/>
    <x v="1"/>
    <s v="United States)"/>
  </r>
  <r>
    <x v="2768"/>
    <x v="1"/>
    <x v="2"/>
    <x v="15"/>
    <s v="April 21, 1995 (United States)"/>
    <n v="7.3"/>
    <n v="105000"/>
    <x v="1228"/>
    <s v="Jim Carroll"/>
    <x v="1219"/>
    <x v="0"/>
    <n v="2000000"/>
    <n v="2402438"/>
    <x v="237"/>
    <n v="102"/>
    <x v="1"/>
    <n v="402438"/>
    <s v="Profit"/>
    <x v="1"/>
    <s v="United States)"/>
  </r>
  <r>
    <x v="2769"/>
    <x v="1"/>
    <x v="1"/>
    <x v="15"/>
    <s v="June 16, 1995 (United States)"/>
    <n v="6.5"/>
    <n v="4400"/>
    <x v="1229"/>
    <s v="Maria Maggenti"/>
    <x v="1220"/>
    <x v="0"/>
    <n v="250000"/>
    <n v="2210408"/>
    <x v="834"/>
    <n v="94"/>
    <x v="2"/>
    <n v="1960408"/>
    <s v="Profit"/>
    <x v="1"/>
    <s v="United States)"/>
  </r>
  <r>
    <x v="2770"/>
    <x v="1"/>
    <x v="0"/>
    <x v="15"/>
    <s v="December 1, 1995 (United States)"/>
    <n v="5.9"/>
    <n v="6600"/>
    <x v="48"/>
    <s v="Peter Dexter"/>
    <x v="152"/>
    <x v="0"/>
    <n v="30000000"/>
    <n v="2193982"/>
    <x v="560"/>
    <n v="98"/>
    <x v="2"/>
    <n v="-27806018"/>
    <s v="Loss"/>
    <x v="1"/>
    <s v="United States)"/>
  </r>
  <r>
    <x v="2771"/>
    <x v="1"/>
    <x v="1"/>
    <x v="15"/>
    <s v="October 20, 1995 (United States)"/>
    <n v="7.1"/>
    <n v="118000"/>
    <x v="1150"/>
    <s v="Kevin Smith"/>
    <x v="1221"/>
    <x v="0"/>
    <n v="8000000"/>
    <n v="2122561"/>
    <x v="828"/>
    <n v="94"/>
    <x v="1"/>
    <n v="-5877439"/>
    <s v="Loss"/>
    <x v="1"/>
    <s v="United States)"/>
  </r>
  <r>
    <x v="2772"/>
    <x v="1"/>
    <x v="7"/>
    <x v="15"/>
    <s v="December 15, 1995 (United States)"/>
    <n v="7.5"/>
    <n v="66000"/>
    <x v="950"/>
    <s v="Gilles Adrien"/>
    <x v="1222"/>
    <x v="8"/>
    <n v="18000000"/>
    <n v="1781465"/>
    <x v="721"/>
    <n v="112"/>
    <x v="1"/>
    <n v="-16218535"/>
    <s v="Loss"/>
    <x v="1"/>
    <s v="United States)"/>
  </r>
  <r>
    <x v="2773"/>
    <x v="1"/>
    <x v="5"/>
    <x v="15"/>
    <s v="March 3, 1995 (United States)"/>
    <n v="4.3"/>
    <n v="8500"/>
    <x v="159"/>
    <s v="Tobe Hooper"/>
    <x v="412"/>
    <x v="2"/>
    <n v="20500000"/>
    <n v="1781383"/>
    <x v="945"/>
    <n v="106"/>
    <x v="2"/>
    <n v="-18718617"/>
    <s v="Loss"/>
    <x v="1"/>
    <s v="United States)"/>
  </r>
  <r>
    <x v="2774"/>
    <x v="1"/>
    <x v="3"/>
    <x v="15"/>
    <s v="October 6, 1995 (United States)"/>
    <n v="7.1"/>
    <n v="5700"/>
    <x v="876"/>
    <s v="Jean Giono"/>
    <x v="1223"/>
    <x v="8"/>
    <n v="20500000"/>
    <n v="1320043"/>
    <x v="309"/>
    <n v="118"/>
    <x v="1"/>
    <n v="-19179957"/>
    <s v="Loss"/>
    <x v="1"/>
    <s v="United States)"/>
  </r>
  <r>
    <x v="2775"/>
    <x v="1"/>
    <x v="1"/>
    <x v="15"/>
    <s v="October 13, 1995 (United States)"/>
    <n v="6.7"/>
    <n v="9200"/>
    <x v="1230"/>
    <s v="Paul Auster"/>
    <x v="1029"/>
    <x v="0"/>
    <n v="2000000"/>
    <n v="1268636"/>
    <x v="407"/>
    <n v="83"/>
    <x v="2"/>
    <n v="-731364"/>
    <s v="Loss"/>
    <x v="1"/>
    <s v="United States)"/>
  </r>
  <r>
    <x v="2776"/>
    <x v="1"/>
    <x v="1"/>
    <x v="15"/>
    <s v="July 21, 1995 (United States)"/>
    <n v="7.5"/>
    <n v="17000"/>
    <x v="970"/>
    <s v="Tom DiCillo"/>
    <x v="1045"/>
    <x v="0"/>
    <n v="500000"/>
    <n v="1111790"/>
    <x v="946"/>
    <n v="90"/>
    <x v="1"/>
    <n v="611790"/>
    <s v="Profit"/>
    <x v="1"/>
    <s v="United States)"/>
  </r>
  <r>
    <x v="2777"/>
    <x v="1"/>
    <x v="4"/>
    <x v="15"/>
    <s v="December 8, 1995 (United States)"/>
    <n v="6.6"/>
    <n v="2800"/>
    <x v="147"/>
    <s v="Barbara Turner"/>
    <x v="712"/>
    <x v="8"/>
    <n v="20500000"/>
    <n v="1110104"/>
    <x v="816"/>
    <n v="115"/>
    <x v="2"/>
    <n v="-19389896"/>
    <s v="Loss"/>
    <x v="1"/>
    <s v="United States)"/>
  </r>
  <r>
    <x v="2778"/>
    <x v="1"/>
    <x v="1"/>
    <x v="15"/>
    <s v="March 8, 1996 (United States)"/>
    <n v="7"/>
    <n v="11000"/>
    <x v="598"/>
    <s v="Pedro AlmodÃ³var"/>
    <x v="1224"/>
    <x v="16"/>
    <n v="20500000"/>
    <n v="1104622"/>
    <x v="816"/>
    <n v="103"/>
    <x v="1"/>
    <n v="-19395378"/>
    <s v="Loss"/>
    <x v="1"/>
    <s v="United States)"/>
  </r>
  <r>
    <x v="2779"/>
    <x v="1"/>
    <x v="3"/>
    <x v="15"/>
    <s v="May 10, 1996 (United States)"/>
    <n v="7.6"/>
    <n v="92000"/>
    <x v="417"/>
    <s v="Jim Jarmusch"/>
    <x v="854"/>
    <x v="0"/>
    <n v="9000000"/>
    <n v="1037847"/>
    <x v="947"/>
    <n v="121"/>
    <x v="1"/>
    <n v="-7962153"/>
    <s v="Loss"/>
    <x v="1"/>
    <s v="United States)"/>
  </r>
  <r>
    <x v="2780"/>
    <x v="1"/>
    <x v="4"/>
    <x v="15"/>
    <s v="June 5, 1996 (United States)"/>
    <n v="6.8"/>
    <n v="4500"/>
    <x v="1231"/>
    <s v="James Mangold"/>
    <x v="1225"/>
    <x v="0"/>
    <n v="20500000"/>
    <n v="941414"/>
    <x v="948"/>
    <n v="105"/>
    <x v="2"/>
    <n v="-19558586"/>
    <s v="Loss"/>
    <x v="1"/>
    <s v="United States)"/>
  </r>
  <r>
    <x v="2781"/>
    <x v="8"/>
    <x v="4"/>
    <x v="15"/>
    <s v="1995 (Iran)"/>
    <n v="7.7"/>
    <n v="6900"/>
    <x v="1232"/>
    <s v="Abbas Kiarostami"/>
    <x v="1226"/>
    <x v="28"/>
    <n v="150000"/>
    <n v="924940"/>
    <x v="949"/>
    <n v="85"/>
    <x v="1"/>
    <n v="774940"/>
    <s v="Profit"/>
    <x v="1"/>
    <s v="Iran)"/>
  </r>
  <r>
    <x v="2782"/>
    <x v="8"/>
    <x v="4"/>
    <x v="15"/>
    <s v="November 17, 1995 (United States)"/>
    <n v="6.5"/>
    <n v="6700"/>
    <x v="1233"/>
    <s v="Patricia Rozema"/>
    <x v="1227"/>
    <x v="7"/>
    <n v="20500000"/>
    <n v="919671"/>
    <x v="310"/>
    <n v="94"/>
    <x v="2"/>
    <n v="-19580329"/>
    <s v="Loss"/>
    <x v="1"/>
    <s v="United States)"/>
  </r>
  <r>
    <x v="2783"/>
    <x v="3"/>
    <x v="6"/>
    <x v="15"/>
    <s v="December 20, 1996 (United States)"/>
    <n v="7.5"/>
    <n v="11000"/>
    <x v="949"/>
    <s v="Ruth Rendell"/>
    <x v="957"/>
    <x v="8"/>
    <n v="20500000"/>
    <n v="873196"/>
    <x v="722"/>
    <n v="112"/>
    <x v="1"/>
    <n v="-19626804"/>
    <s v="Loss"/>
    <x v="1"/>
    <s v="United States)"/>
  </r>
  <r>
    <x v="2784"/>
    <x v="1"/>
    <x v="4"/>
    <x v="15"/>
    <s v="November 16, 1995 (United States)"/>
    <n v="6.3"/>
    <n v="13000"/>
    <x v="966"/>
    <s v="Sean Penn"/>
    <x v="13"/>
    <x v="0"/>
    <n v="9000000"/>
    <n v="868979"/>
    <x v="407"/>
    <n v="111"/>
    <x v="2"/>
    <n v="-8131021"/>
    <s v="Loss"/>
    <x v="1"/>
    <s v="United States)"/>
  </r>
  <r>
    <x v="2785"/>
    <x v="1"/>
    <x v="1"/>
    <x v="15"/>
    <s v="October 6, 1995 (United States)"/>
    <n v="6.8"/>
    <n v="13000"/>
    <x v="1234"/>
    <s v="Noah Baumbach"/>
    <x v="1228"/>
    <x v="0"/>
    <n v="20500000"/>
    <n v="718490"/>
    <x v="826"/>
    <n v="96"/>
    <x v="2"/>
    <n v="-19781510"/>
    <s v="Loss"/>
    <x v="1"/>
    <s v="United States)"/>
  </r>
  <r>
    <x v="2786"/>
    <x v="1"/>
    <x v="6"/>
    <x v="15"/>
    <s v="April 28, 1995 (United States)"/>
    <n v="6.1"/>
    <n v="3400"/>
    <x v="776"/>
    <s v="Don Tracy"/>
    <x v="216"/>
    <x v="0"/>
    <n v="6500000"/>
    <n v="536023"/>
    <x v="950"/>
    <n v="99"/>
    <x v="2"/>
    <n v="-5963977"/>
    <s v="Loss"/>
    <x v="1"/>
    <s v="United States)"/>
  </r>
  <r>
    <x v="2787"/>
    <x v="1"/>
    <x v="6"/>
    <x v="15"/>
    <s v="December 1, 1995 (United States)"/>
    <n v="6.8"/>
    <n v="27000"/>
    <x v="1235"/>
    <s v="Scott Rosenberg"/>
    <x v="1013"/>
    <x v="0"/>
    <n v="7000000"/>
    <n v="529766"/>
    <x v="407"/>
    <n v="115"/>
    <x v="2"/>
    <n v="-6470234"/>
    <s v="Loss"/>
    <x v="1"/>
    <s v="United States)"/>
  </r>
  <r>
    <x v="2788"/>
    <x v="10"/>
    <x v="10"/>
    <x v="15"/>
    <s v="March 29, 1996 (United States)"/>
    <n v="8"/>
    <n v="133000"/>
    <x v="1236"/>
    <s v="Shirow Masamune"/>
    <x v="1229"/>
    <x v="24"/>
    <n v="20500000"/>
    <n v="516540"/>
    <x v="951"/>
    <n v="83"/>
    <x v="1"/>
    <n v="-19983460"/>
    <s v="Loss"/>
    <x v="1"/>
    <s v="United States)"/>
  </r>
  <r>
    <x v="2789"/>
    <x v="1"/>
    <x v="4"/>
    <x v="15"/>
    <s v="June 30, 1995 (United States)"/>
    <n v="7.2"/>
    <n v="14000"/>
    <x v="958"/>
    <s v="Todd Haynes"/>
    <x v="1230"/>
    <x v="1"/>
    <n v="1000000"/>
    <n v="512245"/>
    <x v="629"/>
    <n v="119"/>
    <x v="1"/>
    <n v="-487755"/>
    <s v="Loss"/>
    <x v="1"/>
    <s v="United States)"/>
  </r>
  <r>
    <x v="2790"/>
    <x v="1"/>
    <x v="1"/>
    <x v="15"/>
    <s v="June 9, 1995 (United States)"/>
    <n v="6.5"/>
    <n v="4700"/>
    <x v="1237"/>
    <s v="Harry Birckmayer"/>
    <x v="1231"/>
    <x v="0"/>
    <n v="150000"/>
    <n v="472370"/>
    <x v="952"/>
    <n v="94"/>
    <x v="2"/>
    <n v="322370"/>
    <s v="Profit"/>
    <x v="1"/>
    <s v="United States)"/>
  </r>
  <r>
    <x v="2791"/>
    <x v="1"/>
    <x v="1"/>
    <x v="15"/>
    <s v="April 5, 1996 (United States)"/>
    <n v="6.8"/>
    <n v="14000"/>
    <x v="1238"/>
    <s v="Dan Rosen"/>
    <x v="1232"/>
    <x v="0"/>
    <n v="20500000"/>
    <n v="459749"/>
    <x v="4"/>
    <n v="92"/>
    <x v="2"/>
    <n v="-20040251"/>
    <s v="Loss"/>
    <x v="1"/>
    <s v="United States)"/>
  </r>
  <r>
    <x v="2792"/>
    <x v="1"/>
    <x v="4"/>
    <x v="15"/>
    <s v="March 8, 1996 (United States)"/>
    <n v="7.4"/>
    <n v="4900"/>
    <x v="708"/>
    <s v="Giuseppe Tornatore"/>
    <x v="1233"/>
    <x v="9"/>
    <n v="20500000"/>
    <n v="371674"/>
    <x v="533"/>
    <n v="113"/>
    <x v="1"/>
    <n v="-20128326"/>
    <s v="Loss"/>
    <x v="1"/>
    <s v="United States)"/>
  </r>
  <r>
    <x v="2793"/>
    <x v="1"/>
    <x v="2"/>
    <x v="15"/>
    <s v="November 3, 1995 (United States)"/>
    <n v="6.5"/>
    <n v="14000"/>
    <x v="878"/>
    <s v="Christopher Hampton"/>
    <x v="1219"/>
    <x v="1"/>
    <n v="8000000"/>
    <n v="340139"/>
    <x v="953"/>
    <n v="111"/>
    <x v="2"/>
    <n v="-7659861"/>
    <s v="Loss"/>
    <x v="1"/>
    <s v="United States)"/>
  </r>
  <r>
    <x v="2794"/>
    <x v="3"/>
    <x v="4"/>
    <x v="15"/>
    <s v="October 6, 1995 (United States)"/>
    <n v="6.5"/>
    <n v="9200"/>
    <x v="661"/>
    <s v="Nicholas St. John"/>
    <x v="1234"/>
    <x v="0"/>
    <n v="20500000"/>
    <n v="307308"/>
    <x v="954"/>
    <n v="82"/>
    <x v="2"/>
    <n v="-20192692"/>
    <s v="Loss"/>
    <x v="1"/>
    <s v="United States)"/>
  </r>
  <r>
    <x v="2795"/>
    <x v="3"/>
    <x v="6"/>
    <x v="15"/>
    <s v="February 23, 1996 (United States)"/>
    <n v="8.1"/>
    <n v="157000"/>
    <x v="1239"/>
    <s v="Mathieu Kassovitz"/>
    <x v="1235"/>
    <x v="8"/>
    <n v="20500000"/>
    <n v="302606"/>
    <x v="955"/>
    <n v="98"/>
    <x v="1"/>
    <n v="-20197394"/>
    <s v="Loss"/>
    <x v="1"/>
    <s v="United States)"/>
  </r>
  <r>
    <x v="2796"/>
    <x v="1"/>
    <x v="1"/>
    <x v="15"/>
    <s v="October 27, 1995 (United States)"/>
    <n v="6.1"/>
    <n v="14000"/>
    <x v="1032"/>
    <s v="Gregg Araki"/>
    <x v="1107"/>
    <x v="0"/>
    <n v="20500000"/>
    <n v="284785"/>
    <x v="956"/>
    <n v="83"/>
    <x v="2"/>
    <n v="-20215215"/>
    <s v="Loss"/>
    <x v="1"/>
    <s v="United States)"/>
  </r>
  <r>
    <x v="2797"/>
    <x v="7"/>
    <x v="1"/>
    <x v="15"/>
    <s v="October 20, 1995 (United States)"/>
    <n v="6.7"/>
    <n v="52000"/>
    <x v="870"/>
    <s v="Carol Heikkinen"/>
    <x v="955"/>
    <x v="0"/>
    <n v="20500000"/>
    <n v="273188"/>
    <x v="957"/>
    <n v="90"/>
    <x v="2"/>
    <n v="-20226812"/>
    <s v="Loss"/>
    <x v="1"/>
    <s v="United States)"/>
  </r>
  <r>
    <x v="2798"/>
    <x v="1"/>
    <x v="1"/>
    <x v="15"/>
    <s v="July 21, 1995 (United States)"/>
    <n v="5.9"/>
    <n v="2700"/>
    <x v="62"/>
    <s v="Beryl Bainbridge"/>
    <x v="1034"/>
    <x v="1"/>
    <n v="4000000"/>
    <n v="259724"/>
    <x v="703"/>
    <n v="112"/>
    <x v="2"/>
    <n v="-3740276"/>
    <s v="Loss"/>
    <x v="1"/>
    <s v="United States)"/>
  </r>
  <r>
    <x v="2799"/>
    <x v="7"/>
    <x v="1"/>
    <x v="15"/>
    <s v="May 30, 1997 (United States)"/>
    <n v="5.5"/>
    <n v="1800"/>
    <x v="1240"/>
    <s v="James Hadley Chase"/>
    <x v="989"/>
    <x v="1"/>
    <n v="20500000"/>
    <n v="247202"/>
    <x v="956"/>
    <n v="104"/>
    <x v="2"/>
    <n v="-20252798"/>
    <s v="Loss"/>
    <x v="1"/>
    <s v="United States)"/>
  </r>
  <r>
    <x v="2800"/>
    <x v="10"/>
    <x v="4"/>
    <x v="15"/>
    <s v="October 30, 1996 (United States)"/>
    <n v="6.9"/>
    <n v="1500"/>
    <x v="1241"/>
    <s v="JÃ©rÃ´me Beaujour"/>
    <x v="1236"/>
    <x v="8"/>
    <n v="20500000"/>
    <n v="230049"/>
    <x v="609"/>
    <n v="90"/>
    <x v="2"/>
    <n v="-20269951"/>
    <s v="Loss"/>
    <x v="1"/>
    <s v="United States)"/>
  </r>
  <r>
    <x v="2801"/>
    <x v="3"/>
    <x v="4"/>
    <x v="15"/>
    <s v="March 22, 1996 (United States)"/>
    <n v="7.6"/>
    <n v="11000"/>
    <x v="899"/>
    <s v="Jim Allen"/>
    <x v="1237"/>
    <x v="1"/>
    <n v="20500000"/>
    <n v="228800"/>
    <x v="958"/>
    <n v="109"/>
    <x v="1"/>
    <n v="-20271200"/>
    <s v="Loss"/>
    <x v="1"/>
    <s v="United States)"/>
  </r>
  <r>
    <x v="2802"/>
    <x v="1"/>
    <x v="1"/>
    <x v="15"/>
    <s v="March 22, 1996 (United States)"/>
    <n v="6.7"/>
    <n v="5100"/>
    <x v="1242"/>
    <s v="Tim Sullivan"/>
    <x v="671"/>
    <x v="1"/>
    <n v="20500000"/>
    <n v="218626"/>
    <x v="476"/>
    <n v="110"/>
    <x v="2"/>
    <n v="-20281374"/>
    <s v="Loss"/>
    <x v="1"/>
    <s v="United States)"/>
  </r>
  <r>
    <x v="2803"/>
    <x v="3"/>
    <x v="1"/>
    <x v="15"/>
    <s v="June 20, 1997 (United States)"/>
    <n v="8.1"/>
    <n v="56000"/>
    <x v="519"/>
    <s v="Dusan Kovacevic"/>
    <x v="1238"/>
    <x v="38"/>
    <n v="14000000"/>
    <n v="171082"/>
    <x v="816"/>
    <n v="167"/>
    <x v="1"/>
    <n v="-13828918"/>
    <s v="Loss"/>
    <x v="1"/>
    <s v="United States)"/>
  </r>
  <r>
    <x v="2804"/>
    <x v="0"/>
    <x v="1"/>
    <x v="15"/>
    <s v="September 22, 1995 (United States)"/>
    <n v="5.9"/>
    <n v="16000"/>
    <x v="1243"/>
    <s v="Michael Moore"/>
    <x v="261"/>
    <x v="0"/>
    <n v="11000000"/>
    <n v="163971"/>
    <x v="959"/>
    <n v="91"/>
    <x v="2"/>
    <n v="-10836029"/>
    <s v="Loss"/>
    <x v="1"/>
    <s v="United States)"/>
  </r>
  <r>
    <x v="2805"/>
    <x v="1"/>
    <x v="4"/>
    <x v="15"/>
    <s v="October 13, 1995 (United States)"/>
    <n v="4.8"/>
    <n v="1900"/>
    <x v="747"/>
    <s v="AnaÃ¯s Nin"/>
    <x v="1239"/>
    <x v="0"/>
    <n v="20500000"/>
    <n v="63174"/>
    <x v="310"/>
    <n v="102"/>
    <x v="2"/>
    <n v="-20436826"/>
    <s v="Loss"/>
    <x v="1"/>
    <s v="United States)"/>
  </r>
  <r>
    <x v="2806"/>
    <x v="3"/>
    <x v="4"/>
    <x v="15"/>
    <s v="October 27, 1995 (Italy)"/>
    <n v="6.5"/>
    <n v="5600"/>
    <x v="1244"/>
    <s v="Tonino Guerra"/>
    <x v="1240"/>
    <x v="8"/>
    <n v="20500000"/>
    <n v="31738"/>
    <x v="960"/>
    <n v="110"/>
    <x v="2"/>
    <n v="-20468262"/>
    <s v="Loss"/>
    <x v="1"/>
    <s v="Italy)"/>
  </r>
  <r>
    <x v="364"/>
    <x v="7"/>
    <x v="0"/>
    <x v="16"/>
    <s v="July 3, 1996 (United States)"/>
    <n v="7"/>
    <n v="543000"/>
    <x v="977"/>
    <s v="Dean Devlin"/>
    <x v="1078"/>
    <x v="0"/>
    <n v="75000000"/>
    <n v="817400891"/>
    <x v="10"/>
    <n v="145"/>
    <x v="1"/>
    <n v="742400891"/>
    <s v="Profit"/>
    <x v="1"/>
    <s v="United States)"/>
  </r>
  <r>
    <x v="2807"/>
    <x v="7"/>
    <x v="0"/>
    <x v="16"/>
    <s v="May 10, 1996 (United States)"/>
    <n v="6.4"/>
    <n v="183000"/>
    <x v="1109"/>
    <s v="Michael Crichton"/>
    <x v="1241"/>
    <x v="0"/>
    <n v="92000000"/>
    <n v="494471524"/>
    <x v="7"/>
    <n v="113"/>
    <x v="2"/>
    <n v="402471524"/>
    <s v="Profit"/>
    <x v="1"/>
    <s v="United States)"/>
  </r>
  <r>
    <x v="2808"/>
    <x v="7"/>
    <x v="0"/>
    <x v="16"/>
    <s v="May 22, 1996 (United States)"/>
    <n v="7.1"/>
    <n v="398000"/>
    <x v="21"/>
    <s v="Bruce Geller"/>
    <x v="243"/>
    <x v="0"/>
    <n v="80000000"/>
    <n v="457696391"/>
    <x v="5"/>
    <n v="110"/>
    <x v="1"/>
    <n v="377696391"/>
    <s v="Profit"/>
    <x v="1"/>
    <s v="United States)"/>
  </r>
  <r>
    <x v="2809"/>
    <x v="1"/>
    <x v="0"/>
    <x v="16"/>
    <s v="June 7, 1996 (United States)"/>
    <n v="7.4"/>
    <n v="319000"/>
    <x v="1183"/>
    <s v="David Weisberg"/>
    <x v="94"/>
    <x v="0"/>
    <n v="75000000"/>
    <n v="335062621"/>
    <x v="633"/>
    <n v="136"/>
    <x v="1"/>
    <n v="260062621"/>
    <s v="Profit"/>
    <x v="1"/>
    <s v="United States)"/>
  </r>
  <r>
    <x v="2810"/>
    <x v="2"/>
    <x v="10"/>
    <x v="16"/>
    <s v="June 21, 1996 (United States)"/>
    <n v="7"/>
    <n v="146000"/>
    <x v="907"/>
    <s v="Tab Murphy"/>
    <x v="411"/>
    <x v="0"/>
    <n v="100000000"/>
    <n v="325338851"/>
    <x v="59"/>
    <n v="91"/>
    <x v="1"/>
    <n v="225338851"/>
    <s v="Profit"/>
    <x v="1"/>
    <s v="United States)"/>
  </r>
  <r>
    <x v="2811"/>
    <x v="2"/>
    <x v="3"/>
    <x v="16"/>
    <s v="November 27, 1996 (United States)"/>
    <n v="5.7"/>
    <n v="105000"/>
    <x v="541"/>
    <s v="Dodie Smith"/>
    <x v="479"/>
    <x v="0"/>
    <n v="75000000"/>
    <n v="320689294"/>
    <x v="167"/>
    <n v="103"/>
    <x v="2"/>
    <n v="245689294"/>
    <s v="Profit"/>
    <x v="1"/>
    <s v="United States)"/>
  </r>
  <r>
    <x v="2812"/>
    <x v="1"/>
    <x v="0"/>
    <x v="16"/>
    <s v="November 8, 1996 (United States)"/>
    <n v="6.7"/>
    <n v="121000"/>
    <x v="205"/>
    <s v="Cyril Hume"/>
    <x v="108"/>
    <x v="0"/>
    <n v="80000000"/>
    <n v="309492681"/>
    <x v="229"/>
    <n v="121"/>
    <x v="2"/>
    <n v="229492681"/>
    <s v="Profit"/>
    <x v="1"/>
    <s v="United States)"/>
  </r>
  <r>
    <x v="2813"/>
    <x v="7"/>
    <x v="1"/>
    <x v="16"/>
    <s v="June 28, 1996 (United States)"/>
    <n v="5.6"/>
    <n v="112000"/>
    <x v="1113"/>
    <s v="Jerry Lewis"/>
    <x v="239"/>
    <x v="0"/>
    <n v="54000000"/>
    <n v="273961019"/>
    <x v="540"/>
    <n v="95"/>
    <x v="2"/>
    <n v="219961019"/>
    <s v="Profit"/>
    <x v="1"/>
    <s v="United States)"/>
  </r>
  <r>
    <x v="2814"/>
    <x v="1"/>
    <x v="1"/>
    <x v="16"/>
    <s v="December 13, 1996 (United States)"/>
    <n v="7.3"/>
    <n v="249000"/>
    <x v="778"/>
    <s v="Cameron Crowe"/>
    <x v="243"/>
    <x v="0"/>
    <n v="50000000"/>
    <n v="273552592"/>
    <x v="231"/>
    <n v="139"/>
    <x v="1"/>
    <n v="223552592"/>
    <s v="Profit"/>
    <x v="1"/>
    <s v="United States)"/>
  </r>
  <r>
    <x v="2815"/>
    <x v="1"/>
    <x v="0"/>
    <x v="16"/>
    <s v="June 21, 1996 (United States)"/>
    <n v="6.1"/>
    <n v="106000"/>
    <x v="609"/>
    <s v="Tony Puryear"/>
    <x v="167"/>
    <x v="0"/>
    <n v="100000000"/>
    <n v="242295562"/>
    <x v="961"/>
    <n v="115"/>
    <x v="2"/>
    <n v="142295562"/>
    <s v="Profit"/>
    <x v="1"/>
    <s v="United States)"/>
  </r>
  <r>
    <x v="2816"/>
    <x v="1"/>
    <x v="4"/>
    <x v="16"/>
    <s v="December 6, 1996 (United States)"/>
    <n v="7.4"/>
    <n v="182000"/>
    <x v="894"/>
    <s v="Michael Ondaatje"/>
    <x v="1117"/>
    <x v="0"/>
    <n v="27000000"/>
    <n v="231976425"/>
    <x v="407"/>
    <n v="162"/>
    <x v="1"/>
    <n v="204976425"/>
    <s v="Profit"/>
    <x v="1"/>
    <s v="United States)"/>
  </r>
  <r>
    <x v="2817"/>
    <x v="0"/>
    <x v="10"/>
    <x v="16"/>
    <s v="November 15, 1996 (United States)"/>
    <n v="6.5"/>
    <n v="175000"/>
    <x v="804"/>
    <s v="Leo Benvenuti"/>
    <x v="1242"/>
    <x v="0"/>
    <n v="80000000"/>
    <n v="230418342"/>
    <x v="812"/>
    <n v="88"/>
    <x v="2"/>
    <n v="150418342"/>
    <s v="Profit"/>
    <x v="1"/>
    <s v="United States)"/>
  </r>
  <r>
    <x v="2818"/>
    <x v="1"/>
    <x v="1"/>
    <x v="16"/>
    <s v="March 8, 1996 (United States)"/>
    <n v="7.1"/>
    <n v="83000"/>
    <x v="80"/>
    <s v="Jean Poiret"/>
    <x v="12"/>
    <x v="0"/>
    <n v="31000000"/>
    <n v="185260553"/>
    <x v="32"/>
    <n v="117"/>
    <x v="1"/>
    <n v="154260553"/>
    <s v="Profit"/>
    <x v="1"/>
    <s v="United States)"/>
  </r>
  <r>
    <x v="2819"/>
    <x v="0"/>
    <x v="1"/>
    <x v="16"/>
    <s v="September 20, 1996 (United States)"/>
    <n v="6.4"/>
    <n v="45000"/>
    <x v="353"/>
    <s v="Olivia Goldsmith"/>
    <x v="7"/>
    <x v="0"/>
    <n v="26000000"/>
    <n v="181489203"/>
    <x v="5"/>
    <n v="103"/>
    <x v="2"/>
    <n v="155489203"/>
    <s v="Profit"/>
    <x v="1"/>
    <s v="United States)"/>
  </r>
  <r>
    <x v="136"/>
    <x v="1"/>
    <x v="5"/>
    <x v="16"/>
    <s v="December 20, 1996 (United States)"/>
    <n v="7.3"/>
    <n v="295000"/>
    <x v="157"/>
    <s v="Kevin Williamson"/>
    <x v="1243"/>
    <x v="0"/>
    <n v="14000000"/>
    <n v="173046663"/>
    <x v="962"/>
    <n v="111"/>
    <x v="1"/>
    <n v="159046663"/>
    <s v="Profit"/>
    <x v="1"/>
    <s v="United States)"/>
  </r>
  <r>
    <x v="2820"/>
    <x v="1"/>
    <x v="6"/>
    <x v="16"/>
    <s v="October 18, 1996 (United States)"/>
    <n v="7.6"/>
    <n v="202000"/>
    <x v="222"/>
    <s v="Lorenzo Carcaterra"/>
    <x v="23"/>
    <x v="0"/>
    <n v="44000000"/>
    <n v="165615285"/>
    <x v="963"/>
    <n v="147"/>
    <x v="1"/>
    <n v="121615285"/>
    <s v="Profit"/>
    <x v="1"/>
    <s v="United States)"/>
  </r>
  <r>
    <x v="2821"/>
    <x v="7"/>
    <x v="0"/>
    <x v="16"/>
    <s v="December 6, 1996 (United States)"/>
    <n v="5.9"/>
    <n v="68000"/>
    <x v="428"/>
    <s v="Leslie Bohem"/>
    <x v="121"/>
    <x v="0"/>
    <n v="80000000"/>
    <n v="159212469"/>
    <x v="1"/>
    <n v="114"/>
    <x v="2"/>
    <n v="79212469"/>
    <s v="Profit"/>
    <x v="1"/>
    <s v="United States)"/>
  </r>
  <r>
    <x v="2822"/>
    <x v="1"/>
    <x v="6"/>
    <x v="16"/>
    <s v="July 24, 1996 (United States)"/>
    <n v="7.5"/>
    <n v="138000"/>
    <x v="123"/>
    <s v="John Grisham"/>
    <x v="1244"/>
    <x v="0"/>
    <n v="40000000"/>
    <n v="152266007"/>
    <x v="915"/>
    <n v="149"/>
    <x v="1"/>
    <n v="112266007"/>
    <s v="Profit"/>
    <x v="1"/>
    <s v="United States)"/>
  </r>
  <r>
    <x v="2823"/>
    <x v="0"/>
    <x v="4"/>
    <x v="16"/>
    <s v="July 3, 1996 (United States)"/>
    <n v="6.4"/>
    <n v="76000"/>
    <x v="981"/>
    <s v="Gerald Di Pego"/>
    <x v="14"/>
    <x v="0"/>
    <n v="32000000"/>
    <n v="152036382"/>
    <x v="229"/>
    <n v="123"/>
    <x v="2"/>
    <n v="120036382"/>
    <s v="Profit"/>
    <x v="1"/>
    <s v="United States)"/>
  </r>
  <r>
    <x v="2824"/>
    <x v="1"/>
    <x v="0"/>
    <x v="16"/>
    <s v="February 9, 1996 (United States)"/>
    <n v="6"/>
    <n v="93000"/>
    <x v="1046"/>
    <s v="Graham Yost"/>
    <x v="14"/>
    <x v="0"/>
    <n v="50000000"/>
    <n v="150270147"/>
    <x v="10"/>
    <n v="108"/>
    <x v="2"/>
    <n v="100270147"/>
    <s v="Profit"/>
    <x v="1"/>
    <s v="United States)"/>
  </r>
  <r>
    <x v="2825"/>
    <x v="7"/>
    <x v="4"/>
    <x v="16"/>
    <s v="November 1, 1996 (United States)"/>
    <n v="6.7"/>
    <n v="216000"/>
    <x v="999"/>
    <s v="William Shakespeare"/>
    <x v="1219"/>
    <x v="0"/>
    <n v="14500000"/>
    <n v="147554998"/>
    <x v="964"/>
    <n v="120"/>
    <x v="2"/>
    <n v="133054998"/>
    <s v="Profit"/>
    <x v="1"/>
    <s v="United States)"/>
  </r>
  <r>
    <x v="2826"/>
    <x v="7"/>
    <x v="0"/>
    <x v="16"/>
    <s v="November 22, 1996 (United States)"/>
    <n v="7.6"/>
    <n v="120000"/>
    <x v="1245"/>
    <s v="Gene Roddenberry"/>
    <x v="1112"/>
    <x v="0"/>
    <n v="45000000"/>
    <n v="146027888"/>
    <x v="965"/>
    <n v="111"/>
    <x v="1"/>
    <n v="101027888"/>
    <s v="Profit"/>
    <x v="1"/>
    <s v="United States)"/>
  </r>
  <r>
    <x v="2827"/>
    <x v="0"/>
    <x v="2"/>
    <x v="16"/>
    <s v="January 10, 1997 (United States)"/>
    <n v="6.3"/>
    <n v="34000"/>
    <x v="30"/>
    <s v="Tim Rice"/>
    <x v="643"/>
    <x v="0"/>
    <n v="55000000"/>
    <n v="141047179"/>
    <x v="633"/>
    <n v="135"/>
    <x v="2"/>
    <n v="86047179"/>
    <s v="Profit"/>
    <x v="1"/>
    <s v="United States)"/>
  </r>
  <r>
    <x v="2828"/>
    <x v="0"/>
    <x v="3"/>
    <x v="16"/>
    <s v="November 22, 1996 (United States)"/>
    <n v="5.6"/>
    <n v="95000"/>
    <x v="915"/>
    <s v="Randy Kornfield"/>
    <x v="167"/>
    <x v="0"/>
    <n v="60000000"/>
    <n v="129832389"/>
    <x v="966"/>
    <n v="89"/>
    <x v="2"/>
    <n v="69832389"/>
    <s v="Profit"/>
    <x v="1"/>
    <s v="United States)"/>
  </r>
  <r>
    <x v="2829"/>
    <x v="1"/>
    <x v="0"/>
    <x v="16"/>
    <s v="March 15, 1996 (United States)"/>
    <n v="6.4"/>
    <n v="52000"/>
    <x v="1246"/>
    <s v="Jim Thomas"/>
    <x v="107"/>
    <x v="0"/>
    <n v="55000000"/>
    <n v="121969216"/>
    <x v="7"/>
    <n v="133"/>
    <x v="2"/>
    <n v="66969216"/>
    <s v="Profit"/>
    <x v="1"/>
    <s v="United States)"/>
  </r>
  <r>
    <x v="2830"/>
    <x v="0"/>
    <x v="1"/>
    <x v="16"/>
    <s v="December 25, 1996 (United States)"/>
    <n v="5.7"/>
    <n v="42000"/>
    <x v="1019"/>
    <s v="Peter Dexter"/>
    <x v="14"/>
    <x v="0"/>
    <n v="20500000"/>
    <n v="119718203"/>
    <x v="791"/>
    <n v="105"/>
    <x v="2"/>
    <n v="99218203"/>
    <s v="Profit"/>
    <x v="1"/>
    <s v="United States)"/>
  </r>
  <r>
    <x v="2831"/>
    <x v="7"/>
    <x v="0"/>
    <x v="16"/>
    <s v="May 31, 1996 (United States)"/>
    <n v="6.5"/>
    <n v="93000"/>
    <x v="428"/>
    <s v="Patrick Read Johnson"/>
    <x v="240"/>
    <x v="0"/>
    <n v="57000000"/>
    <n v="115267375"/>
    <x v="1"/>
    <n v="103"/>
    <x v="2"/>
    <n v="58267375"/>
    <s v="Profit"/>
    <x v="1"/>
    <s v="United States)"/>
  </r>
  <r>
    <x v="2832"/>
    <x v="1"/>
    <x v="1"/>
    <x v="16"/>
    <s v="June 28, 1996 (United States)"/>
    <n v="4.5"/>
    <n v="44000"/>
    <x v="852"/>
    <s v="Carl Hiaasen"/>
    <x v="411"/>
    <x v="0"/>
    <n v="40000000"/>
    <n v="113309743"/>
    <x v="561"/>
    <n v="115"/>
    <x v="2"/>
    <n v="73309743"/>
    <s v="Profit"/>
    <x v="1"/>
    <s v="United States)"/>
  </r>
  <r>
    <x v="2833"/>
    <x v="7"/>
    <x v="1"/>
    <x v="16"/>
    <s v="June 14, 1996 (United States)"/>
    <n v="6.1"/>
    <n v="157000"/>
    <x v="1120"/>
    <s v="Lou Holtz Jr."/>
    <x v="1110"/>
    <x v="0"/>
    <n v="47000000"/>
    <n v="102825796"/>
    <x v="4"/>
    <n v="96"/>
    <x v="2"/>
    <n v="55825796"/>
    <s v="Profit"/>
    <x v="1"/>
    <s v="United States)"/>
  </r>
  <r>
    <x v="2834"/>
    <x v="1"/>
    <x v="6"/>
    <x v="16"/>
    <s v="April 3, 1996 (United States)"/>
    <n v="7.7"/>
    <n v="196000"/>
    <x v="1247"/>
    <s v="William Diehl"/>
    <x v="25"/>
    <x v="0"/>
    <n v="30000000"/>
    <n v="102616183"/>
    <x v="5"/>
    <n v="129"/>
    <x v="1"/>
    <n v="72616183"/>
    <s v="Profit"/>
    <x v="1"/>
    <s v="United States)"/>
  </r>
  <r>
    <x v="2835"/>
    <x v="7"/>
    <x v="1"/>
    <x v="16"/>
    <s v="December 13, 1996 (United States)"/>
    <n v="6.3"/>
    <n v="214000"/>
    <x v="438"/>
    <s v="Len Brown"/>
    <x v="13"/>
    <x v="0"/>
    <n v="70000000"/>
    <n v="101371017"/>
    <x v="967"/>
    <n v="106"/>
    <x v="2"/>
    <n v="31371017"/>
    <s v="Profit"/>
    <x v="1"/>
    <s v="United States)"/>
  </r>
  <r>
    <x v="2836"/>
    <x v="1"/>
    <x v="0"/>
    <x v="16"/>
    <s v="July 12, 1996 (United States)"/>
    <n v="6.6"/>
    <n v="52000"/>
    <x v="525"/>
    <s v="Patrick Sheane Duncan"/>
    <x v="645"/>
    <x v="0"/>
    <n v="46000000"/>
    <n v="100860818"/>
    <x v="968"/>
    <n v="116"/>
    <x v="2"/>
    <n v="54860818"/>
    <s v="Profit"/>
    <x v="1"/>
    <s v="United States)"/>
  </r>
  <r>
    <x v="2837"/>
    <x v="7"/>
    <x v="4"/>
    <x v="16"/>
    <s v="March 1, 1996 (United States)"/>
    <n v="6.2"/>
    <n v="14000"/>
    <x v="909"/>
    <s v="Joan Didion"/>
    <x v="18"/>
    <x v="0"/>
    <n v="60000000"/>
    <n v="100688705"/>
    <x v="229"/>
    <n v="124"/>
    <x v="2"/>
    <n v="40688705"/>
    <s v="Profit"/>
    <x v="1"/>
    <s v="United States)"/>
  </r>
  <r>
    <x v="2838"/>
    <x v="0"/>
    <x v="1"/>
    <x v="16"/>
    <s v="December 20, 1996 (United States)"/>
    <n v="6.5"/>
    <n v="44000"/>
    <x v="679"/>
    <s v="Terrel Seltzer"/>
    <x v="188"/>
    <x v="0"/>
    <n v="20500000"/>
    <n v="97529550"/>
    <x v="968"/>
    <n v="108"/>
    <x v="2"/>
    <n v="77029550"/>
    <s v="Profit"/>
    <x v="1"/>
    <s v="United States)"/>
  </r>
  <r>
    <x v="2839"/>
    <x v="1"/>
    <x v="0"/>
    <x v="16"/>
    <s v="October 11, 1996 (United States)"/>
    <n v="6.8"/>
    <n v="76000"/>
    <x v="569"/>
    <s v="Shane Black"/>
    <x v="752"/>
    <x v="0"/>
    <n v="65000000"/>
    <n v="89456761"/>
    <x v="237"/>
    <n v="121"/>
    <x v="2"/>
    <n v="24456761"/>
    <s v="Profit"/>
    <x v="1"/>
    <s v="United States)"/>
  </r>
  <r>
    <x v="2840"/>
    <x v="7"/>
    <x v="10"/>
    <x v="16"/>
    <s v="December 20, 1996 (United States)"/>
    <n v="6.8"/>
    <n v="53000"/>
    <x v="95"/>
    <s v="Mike Judge"/>
    <x v="1245"/>
    <x v="0"/>
    <n v="12000000"/>
    <n v="63118386"/>
    <x v="5"/>
    <n v="81"/>
    <x v="2"/>
    <n v="51118386"/>
    <s v="Profit"/>
    <x v="1"/>
    <s v="United States)"/>
  </r>
  <r>
    <x v="2841"/>
    <x v="1"/>
    <x v="6"/>
    <x v="16"/>
    <s v="April 5, 1996 (United States)"/>
    <n v="8.1"/>
    <n v="634000"/>
    <x v="409"/>
    <s v="Ethan Coen"/>
    <x v="1246"/>
    <x v="0"/>
    <n v="7000000"/>
    <n v="60611975"/>
    <x v="37"/>
    <n v="98"/>
    <x v="1"/>
    <n v="53611975"/>
    <s v="Profit"/>
    <x v="1"/>
    <s v="United States)"/>
  </r>
  <r>
    <x v="2842"/>
    <x v="7"/>
    <x v="0"/>
    <x v="16"/>
    <s v="August 2, 1996 (United States)"/>
    <n v="5.7"/>
    <n v="49000"/>
    <x v="447"/>
    <s v="Arne Schmidt"/>
    <x v="792"/>
    <x v="0"/>
    <n v="50000000"/>
    <n v="60209334"/>
    <x v="969"/>
    <n v="107"/>
    <x v="2"/>
    <n v="10209334"/>
    <s v="Profit"/>
    <x v="1"/>
    <s v="United States)"/>
  </r>
  <r>
    <x v="2843"/>
    <x v="7"/>
    <x v="1"/>
    <x v="16"/>
    <s v="August 9, 1996 (United States)"/>
    <n v="5.8"/>
    <n v="57000"/>
    <x v="182"/>
    <s v="James DeMonaco"/>
    <x v="12"/>
    <x v="0"/>
    <n v="45000000"/>
    <n v="58620973"/>
    <x v="633"/>
    <n v="113"/>
    <x v="2"/>
    <n v="13620973"/>
    <s v="Profit"/>
    <x v="1"/>
    <s v="United States)"/>
  </r>
  <r>
    <x v="2844"/>
    <x v="7"/>
    <x v="0"/>
    <x v="16"/>
    <s v="April 26, 1996 (United States)"/>
    <n v="5.6"/>
    <n v="25000"/>
    <x v="1248"/>
    <s v="Frank Dux"/>
    <x v="730"/>
    <x v="7"/>
    <n v="30000000"/>
    <n v="57400547"/>
    <x v="970"/>
    <n v="95"/>
    <x v="2"/>
    <n v="27400547"/>
    <s v="Profit"/>
    <x v="1"/>
    <s v="United States)"/>
  </r>
  <r>
    <x v="2845"/>
    <x v="1"/>
    <x v="1"/>
    <x v="16"/>
    <s v="August 16, 1996 (United States)"/>
    <n v="6.4"/>
    <n v="47000"/>
    <x v="690"/>
    <s v="John Norville"/>
    <x v="487"/>
    <x v="0"/>
    <n v="45000000"/>
    <n v="53854588"/>
    <x v="915"/>
    <n v="135"/>
    <x v="2"/>
    <n v="8854588"/>
    <s v="Profit"/>
    <x v="1"/>
    <s v="United States)"/>
  </r>
  <r>
    <x v="2846"/>
    <x v="7"/>
    <x v="5"/>
    <x v="16"/>
    <s v="August 23, 1996 (United States)"/>
    <n v="4.5"/>
    <n v="32000"/>
    <x v="255"/>
    <s v="H.G. Wells"/>
    <x v="1089"/>
    <x v="0"/>
    <n v="40000000"/>
    <n v="49627779"/>
    <x v="237"/>
    <n v="96"/>
    <x v="2"/>
    <n v="9627779"/>
    <s v="Profit"/>
    <x v="1"/>
    <s v="United States)"/>
  </r>
  <r>
    <x v="2847"/>
    <x v="0"/>
    <x v="1"/>
    <x v="16"/>
    <s v="December 13, 1996 (United States)"/>
    <n v="5.6"/>
    <n v="11000"/>
    <x v="527"/>
    <s v="Robert Nathan"/>
    <x v="645"/>
    <x v="0"/>
    <n v="40000000"/>
    <n v="48102795"/>
    <x v="971"/>
    <n v="123"/>
    <x v="2"/>
    <n v="8102795"/>
    <s v="Profit"/>
    <x v="1"/>
    <s v="United States)"/>
  </r>
  <r>
    <x v="2848"/>
    <x v="1"/>
    <x v="0"/>
    <x v="16"/>
    <s v="September 20, 1996 (United States)"/>
    <n v="6.4"/>
    <n v="54000"/>
    <x v="48"/>
    <s v="RyÃ»zÃ´ Kikushima"/>
    <x v="700"/>
    <x v="0"/>
    <n v="67000000"/>
    <n v="47267001"/>
    <x v="237"/>
    <n v="101"/>
    <x v="2"/>
    <n v="-19732999"/>
    <s v="Loss"/>
    <x v="1"/>
    <s v="United States)"/>
  </r>
  <r>
    <x v="2849"/>
    <x v="1"/>
    <x v="0"/>
    <x v="16"/>
    <s v="November 6, 1996 (United States)"/>
    <n v="6.9"/>
    <n v="15000"/>
    <x v="1193"/>
    <s v="Takashi Bufford"/>
    <x v="1247"/>
    <x v="0"/>
    <n v="9000000"/>
    <n v="41590886"/>
    <x v="237"/>
    <n v="123"/>
    <x v="2"/>
    <n v="32590886"/>
    <s v="Profit"/>
    <x v="1"/>
    <s v="United States)"/>
  </r>
  <r>
    <x v="2850"/>
    <x v="7"/>
    <x v="1"/>
    <x v="16"/>
    <s v="February 16, 1996 (United States)"/>
    <n v="7"/>
    <n v="205000"/>
    <x v="843"/>
    <s v="Tim Herlihy"/>
    <x v="1188"/>
    <x v="0"/>
    <n v="12000000"/>
    <n v="41205099"/>
    <x v="1"/>
    <n v="92"/>
    <x v="1"/>
    <n v="29205099"/>
    <s v="Profit"/>
    <x v="1"/>
    <s v="United States)"/>
  </r>
  <r>
    <x v="2851"/>
    <x v="7"/>
    <x v="1"/>
    <x v="16"/>
    <s v="November 15, 1996 (United States)"/>
    <n v="6.6"/>
    <n v="18000"/>
    <x v="276"/>
    <s v="AndrÃ© Cayatte"/>
    <x v="245"/>
    <x v="0"/>
    <n v="42000000"/>
    <n v="41083864"/>
    <x v="231"/>
    <n v="126"/>
    <x v="2"/>
    <n v="-916136"/>
    <s v="Loss"/>
    <x v="1"/>
    <s v="United States)"/>
  </r>
  <r>
    <x v="2852"/>
    <x v="1"/>
    <x v="3"/>
    <x v="16"/>
    <s v="October 11, 1996 (United States)"/>
    <n v="6.8"/>
    <n v="58000"/>
    <x v="777"/>
    <s v="William Goldman"/>
    <x v="290"/>
    <x v="29"/>
    <n v="55000000"/>
    <n v="38619405"/>
    <x v="913"/>
    <n v="110"/>
    <x v="2"/>
    <n v="-16380595"/>
    <s v="Loss"/>
    <x v="1"/>
    <s v="United States)"/>
  </r>
  <r>
    <x v="2853"/>
    <x v="0"/>
    <x v="1"/>
    <x v="16"/>
    <s v="March 29, 1996 (United States)"/>
    <n v="5.8"/>
    <n v="22000"/>
    <x v="468"/>
    <s v="Nat Hiken"/>
    <x v="136"/>
    <x v="0"/>
    <n v="39000000"/>
    <n v="37956793"/>
    <x v="540"/>
    <n v="93"/>
    <x v="2"/>
    <n v="-1043207"/>
    <s v="Loss"/>
    <x v="1"/>
    <s v="United States)"/>
  </r>
  <r>
    <x v="2854"/>
    <x v="7"/>
    <x v="1"/>
    <x v="16"/>
    <s v="March 1, 1996 (United States)"/>
    <n v="6.2"/>
    <n v="22000"/>
    <x v="248"/>
    <s v="Hugh Wilson"/>
    <x v="1248"/>
    <x v="0"/>
    <n v="31000000"/>
    <n v="37553752"/>
    <x v="10"/>
    <n v="92"/>
    <x v="2"/>
    <n v="6553752"/>
    <s v="Profit"/>
    <x v="1"/>
    <s v="United States)"/>
  </r>
  <r>
    <x v="2855"/>
    <x v="7"/>
    <x v="2"/>
    <x v="16"/>
    <s v="February 14, 1997 (United States)"/>
    <n v="7.7"/>
    <n v="52000"/>
    <x v="1249"/>
    <s v="Jan Sardi"/>
    <x v="1249"/>
    <x v="3"/>
    <n v="5500000"/>
    <n v="35999081"/>
    <x v="743"/>
    <n v="105"/>
    <x v="1"/>
    <n v="30499081"/>
    <s v="Profit"/>
    <x v="1"/>
    <s v="United States)"/>
  </r>
  <r>
    <x v="2856"/>
    <x v="1"/>
    <x v="1"/>
    <x v="16"/>
    <s v="April 3, 1996 (United States)"/>
    <n v="5.7"/>
    <n v="4600"/>
    <x v="1250"/>
    <s v="Martin Lawrence"/>
    <x v="1250"/>
    <x v="0"/>
    <n v="8000000"/>
    <n v="35599803"/>
    <x v="635"/>
    <n v="108"/>
    <x v="2"/>
    <n v="27599803"/>
    <s v="Profit"/>
    <x v="1"/>
    <s v="United States)"/>
  </r>
  <r>
    <x v="2857"/>
    <x v="7"/>
    <x v="1"/>
    <x v="16"/>
    <s v="April 26, 1996 (United States)"/>
    <n v="6.3"/>
    <n v="25000"/>
    <x v="751"/>
    <s v="Audrey Wells"/>
    <x v="1091"/>
    <x v="0"/>
    <n v="20500000"/>
    <n v="34861807"/>
    <x v="10"/>
    <n v="97"/>
    <x v="2"/>
    <n v="14361807"/>
    <s v="Profit"/>
    <x v="1"/>
    <s v="United States)"/>
  </r>
  <r>
    <x v="2858"/>
    <x v="0"/>
    <x v="1"/>
    <x v="16"/>
    <s v="October 4, 1996 (United States)"/>
    <n v="6.9"/>
    <n v="64000"/>
    <x v="1251"/>
    <s v="Tom Hanks"/>
    <x v="323"/>
    <x v="0"/>
    <n v="26000000"/>
    <n v="34585416"/>
    <x v="972"/>
    <n v="108"/>
    <x v="2"/>
    <n v="8585416"/>
    <s v="Profit"/>
    <x v="1"/>
    <s v="United States)"/>
  </r>
  <r>
    <x v="2859"/>
    <x v="2"/>
    <x v="0"/>
    <x v="16"/>
    <s v="February 16, 1996 (United States)"/>
    <n v="7"/>
    <n v="22000"/>
    <x v="979"/>
    <s v="Robert Louis Stevenson"/>
    <x v="1251"/>
    <x v="0"/>
    <n v="20500000"/>
    <n v="34327391"/>
    <x v="167"/>
    <n v="99"/>
    <x v="1"/>
    <n v="13827391"/>
    <s v="Profit"/>
    <x v="1"/>
    <s v="United States)"/>
  </r>
  <r>
    <x v="2860"/>
    <x v="0"/>
    <x v="1"/>
    <x v="16"/>
    <s v="August 2, 1996 (United States)"/>
    <n v="6.9"/>
    <n v="135000"/>
    <x v="607"/>
    <s v="Roald Dahl"/>
    <x v="545"/>
    <x v="0"/>
    <n v="36000000"/>
    <n v="33459416"/>
    <x v="231"/>
    <n v="102"/>
    <x v="2"/>
    <n v="-2540584"/>
    <s v="Loss"/>
    <x v="1"/>
    <s v="United States)"/>
  </r>
  <r>
    <x v="2861"/>
    <x v="2"/>
    <x v="3"/>
    <x v="16"/>
    <s v="March 8, 1996 (United States)"/>
    <n v="6"/>
    <n v="14000"/>
    <x v="1252"/>
    <s v="Chris Hauty"/>
    <x v="403"/>
    <x v="0"/>
    <n v="20500000"/>
    <n v="32772492"/>
    <x v="167"/>
    <n v="88"/>
    <x v="2"/>
    <n v="12272492"/>
    <s v="Profit"/>
    <x v="1"/>
    <s v="United States)"/>
  </r>
  <r>
    <x v="2862"/>
    <x v="7"/>
    <x v="1"/>
    <x v="16"/>
    <s v="February 2, 1996 (United States)"/>
    <n v="6.3"/>
    <n v="38000"/>
    <x v="974"/>
    <s v="Fred Wolf"/>
    <x v="1186"/>
    <x v="0"/>
    <n v="20500000"/>
    <n v="32417995"/>
    <x v="882"/>
    <n v="87"/>
    <x v="2"/>
    <n v="11917995"/>
    <s v="Profit"/>
    <x v="1"/>
    <s v="United States)"/>
  </r>
  <r>
    <x v="2863"/>
    <x v="7"/>
    <x v="1"/>
    <x v="16"/>
    <s v="May 31, 1996 (United States)"/>
    <n v="5.2"/>
    <n v="9300"/>
    <x v="135"/>
    <s v="Steve Zacharias"/>
    <x v="521"/>
    <x v="0"/>
    <n v="30000000"/>
    <n v="31387164"/>
    <x v="151"/>
    <n v="100"/>
    <x v="2"/>
    <n v="1387164"/>
    <s v="Profit"/>
    <x v="1"/>
    <s v="United States)"/>
  </r>
  <r>
    <x v="2864"/>
    <x v="1"/>
    <x v="1"/>
    <x v="16"/>
    <s v="July 19, 1996 (United States)"/>
    <n v="7.1"/>
    <n v="84000"/>
    <x v="1038"/>
    <s v="Fran Walsh"/>
    <x v="403"/>
    <x v="18"/>
    <n v="30000000"/>
    <n v="29359216"/>
    <x v="1"/>
    <n v="110"/>
    <x v="1"/>
    <n v="-640784"/>
    <s v="Loss"/>
    <x v="1"/>
    <s v="United States)"/>
  </r>
  <r>
    <x v="2865"/>
    <x v="0"/>
    <x v="10"/>
    <x v="16"/>
    <s v="April 12, 1996 (United States)"/>
    <n v="6.7"/>
    <n v="62000"/>
    <x v="1045"/>
    <s v="Roald Dahl"/>
    <x v="1252"/>
    <x v="1"/>
    <n v="38000000"/>
    <n v="28946127"/>
    <x v="167"/>
    <n v="79"/>
    <x v="2"/>
    <n v="-9053873"/>
    <s v="Loss"/>
    <x v="1"/>
    <s v="United States)"/>
  </r>
  <r>
    <x v="2866"/>
    <x v="0"/>
    <x v="4"/>
    <x v="16"/>
    <s v="January 26, 1996 (United States)"/>
    <n v="6.1"/>
    <n v="8000"/>
    <x v="1253"/>
    <s v="Michael Goldenberg"/>
    <x v="826"/>
    <x v="0"/>
    <n v="20500000"/>
    <n v="27315527"/>
    <x v="973"/>
    <n v="87"/>
    <x v="2"/>
    <n v="6815527"/>
    <s v="Profit"/>
    <x v="1"/>
    <s v="United States)"/>
  </r>
  <r>
    <x v="2867"/>
    <x v="7"/>
    <x v="0"/>
    <x v="16"/>
    <s v="May 24, 1996 (United States)"/>
    <n v="5.4"/>
    <n v="37000"/>
    <x v="1254"/>
    <s v="Jason Friedberg"/>
    <x v="48"/>
    <x v="0"/>
    <n v="18000000"/>
    <n v="26960191"/>
    <x v="633"/>
    <n v="81"/>
    <x v="2"/>
    <n v="8960191"/>
    <s v="Profit"/>
    <x v="1"/>
    <s v="United States)"/>
  </r>
  <r>
    <x v="2868"/>
    <x v="1"/>
    <x v="6"/>
    <x v="16"/>
    <s v="January 12, 1996 (United States)"/>
    <n v="6.2"/>
    <n v="14000"/>
    <x v="174"/>
    <s v="Erika Holzer"/>
    <x v="133"/>
    <x v="0"/>
    <n v="20000000"/>
    <n v="26877589"/>
    <x v="5"/>
    <n v="101"/>
    <x v="2"/>
    <n v="6877589"/>
    <s v="Profit"/>
    <x v="1"/>
    <s v="United States)"/>
  </r>
  <r>
    <x v="2869"/>
    <x v="0"/>
    <x v="1"/>
    <x v="16"/>
    <s v="July 10, 1996 (United States)"/>
    <n v="5.9"/>
    <n v="9800"/>
    <x v="1255"/>
    <s v="Louise Fitzhugh"/>
    <x v="1253"/>
    <x v="0"/>
    <n v="12000000"/>
    <n v="26570048"/>
    <x v="5"/>
    <n v="100"/>
    <x v="2"/>
    <n v="14570048"/>
    <s v="Profit"/>
    <x v="1"/>
    <s v="United States)"/>
  </r>
  <r>
    <x v="2870"/>
    <x v="0"/>
    <x v="1"/>
    <x v="16"/>
    <s v="August 30, 1996 (United States)"/>
    <n v="5.3"/>
    <n v="10000"/>
    <x v="1051"/>
    <s v="Tim Kelleher"/>
    <x v="1189"/>
    <x v="0"/>
    <n v="20500000"/>
    <n v="26491793"/>
    <x v="866"/>
    <n v="101"/>
    <x v="2"/>
    <n v="5991793"/>
    <s v="Profit"/>
    <x v="1"/>
    <s v="United States)"/>
  </r>
  <r>
    <x v="2871"/>
    <x v="1"/>
    <x v="0"/>
    <x v="16"/>
    <s v="January 19, 1996 (United States)"/>
    <n v="7.2"/>
    <n v="294000"/>
    <x v="1023"/>
    <s v="Robert Kurtzman"/>
    <x v="1029"/>
    <x v="0"/>
    <n v="19000000"/>
    <n v="25837111"/>
    <x v="962"/>
    <n v="108"/>
    <x v="1"/>
    <n v="6837111"/>
    <s v="Profit"/>
    <x v="1"/>
    <s v="United States)"/>
  </r>
  <r>
    <x v="2872"/>
    <x v="1"/>
    <x v="0"/>
    <x v="16"/>
    <s v="August 9, 1996 (United States)"/>
    <n v="5.7"/>
    <n v="71000"/>
    <x v="29"/>
    <s v="John Carpenter"/>
    <x v="107"/>
    <x v="0"/>
    <n v="50000000"/>
    <n v="25477365"/>
    <x v="5"/>
    <n v="101"/>
    <x v="2"/>
    <n v="-24522635"/>
    <s v="Loss"/>
    <x v="1"/>
    <s v="United States)"/>
  </r>
  <r>
    <x v="2873"/>
    <x v="7"/>
    <x v="2"/>
    <x v="16"/>
    <s v="January 24, 1997 (United States)"/>
    <n v="6"/>
    <n v="8300"/>
    <x v="193"/>
    <s v="Henry S. Villard"/>
    <x v="1176"/>
    <x v="0"/>
    <n v="20500000"/>
    <n v="25372294"/>
    <x v="974"/>
    <n v="113"/>
    <x v="2"/>
    <n v="4872294"/>
    <s v="Profit"/>
    <x v="1"/>
    <s v="United States)"/>
  </r>
  <r>
    <x v="2874"/>
    <x v="0"/>
    <x v="3"/>
    <x v="16"/>
    <s v="September 13, 1996 (United States)"/>
    <n v="6.8"/>
    <n v="24000"/>
    <x v="278"/>
    <s v="Bill Lishman"/>
    <x v="546"/>
    <x v="0"/>
    <n v="22000000"/>
    <n v="25143818"/>
    <x v="4"/>
    <n v="107"/>
    <x v="2"/>
    <n v="3143818"/>
    <s v="Profit"/>
    <x v="1"/>
    <s v="United States)"/>
  </r>
  <r>
    <x v="2875"/>
    <x v="7"/>
    <x v="1"/>
    <x v="16"/>
    <s v="July 26, 1996 (United States)"/>
    <n v="6.9"/>
    <n v="79000"/>
    <x v="1256"/>
    <s v="Barry Fanaro"/>
    <x v="1114"/>
    <x v="0"/>
    <n v="27000000"/>
    <n v="25023434"/>
    <x v="931"/>
    <n v="114"/>
    <x v="2"/>
    <n v="-1976566"/>
    <s v="Loss"/>
    <x v="1"/>
    <s v="United States)"/>
  </r>
  <r>
    <x v="2876"/>
    <x v="1"/>
    <x v="4"/>
    <x v="16"/>
    <s v="May 3, 1996 (United States)"/>
    <n v="6.4"/>
    <n v="82000"/>
    <x v="716"/>
    <s v="Peter Filardi"/>
    <x v="1254"/>
    <x v="0"/>
    <n v="15000000"/>
    <n v="24819936"/>
    <x v="4"/>
    <n v="101"/>
    <x v="2"/>
    <n v="9819936"/>
    <s v="Profit"/>
    <x v="1"/>
    <s v="United States)"/>
  </r>
  <r>
    <x v="2877"/>
    <x v="1"/>
    <x v="4"/>
    <x v="16"/>
    <s v="March 14, 1997 (United States)"/>
    <n v="8"/>
    <n v="89000"/>
    <x v="1257"/>
    <s v="Billy Bob Thornton"/>
    <x v="1255"/>
    <x v="0"/>
    <n v="1000000"/>
    <n v="24444121"/>
    <x v="407"/>
    <n v="135"/>
    <x v="1"/>
    <n v="23444121"/>
    <s v="Profit"/>
    <x v="1"/>
    <s v="United States)"/>
  </r>
  <r>
    <x v="2878"/>
    <x v="0"/>
    <x v="0"/>
    <x v="16"/>
    <s v="October 4, 1996 (United States)"/>
    <n v="5.5"/>
    <n v="26000"/>
    <x v="328"/>
    <s v="Steven Brill"/>
    <x v="407"/>
    <x v="0"/>
    <n v="20500000"/>
    <n v="22955097"/>
    <x v="167"/>
    <n v="104"/>
    <x v="2"/>
    <n v="2455097"/>
    <s v="Profit"/>
    <x v="1"/>
    <s v="United States)"/>
  </r>
  <r>
    <x v="2879"/>
    <x v="1"/>
    <x v="6"/>
    <x v="16"/>
    <s v="February 2, 1996 (United States)"/>
    <n v="5.7"/>
    <n v="18000"/>
    <x v="523"/>
    <s v="George Dawes Green"/>
    <x v="411"/>
    <x v="0"/>
    <n v="44000000"/>
    <n v="22754725"/>
    <x v="4"/>
    <n v="118"/>
    <x v="2"/>
    <n v="-21245275"/>
    <s v="Loss"/>
    <x v="1"/>
    <s v="United States)"/>
  </r>
  <r>
    <x v="2880"/>
    <x v="1"/>
    <x v="0"/>
    <x v="16"/>
    <s v="September 6, 1996 (United States)"/>
    <n v="5.8"/>
    <n v="36000"/>
    <x v="993"/>
    <s v="Joe Gayton"/>
    <x v="990"/>
    <x v="0"/>
    <n v="25000000"/>
    <n v="22611954"/>
    <x v="1"/>
    <n v="84"/>
    <x v="2"/>
    <n v="-2388046"/>
    <s v="Loss"/>
    <x v="1"/>
    <s v="United States)"/>
  </r>
  <r>
    <x v="2881"/>
    <x v="1"/>
    <x v="6"/>
    <x v="16"/>
    <s v="October 11, 1996 (United States)"/>
    <n v="6"/>
    <n v="13000"/>
    <x v="398"/>
    <s v="John Grisham"/>
    <x v="1191"/>
    <x v="0"/>
    <n v="50000000"/>
    <n v="22540359"/>
    <x v="1"/>
    <n v="113"/>
    <x v="2"/>
    <n v="-27459641"/>
    <s v="Loss"/>
    <x v="1"/>
    <s v="United States)"/>
  </r>
  <r>
    <x v="2882"/>
    <x v="7"/>
    <x v="3"/>
    <x v="16"/>
    <s v="December 20, 1996 (United States)"/>
    <n v="6.5"/>
    <n v="14000"/>
    <x v="1116"/>
    <s v="E. Jack Kaplan"/>
    <x v="139"/>
    <x v="0"/>
    <n v="21500000"/>
    <n v="22313201"/>
    <x v="975"/>
    <n v="101"/>
    <x v="2"/>
    <n v="813201"/>
    <s v="Profit"/>
    <x v="1"/>
    <s v="United States)"/>
  </r>
  <r>
    <x v="2883"/>
    <x v="0"/>
    <x v="1"/>
    <x v="16"/>
    <s v="August 30, 1996 (United States)"/>
    <n v="6.7"/>
    <n v="37000"/>
    <x v="1258"/>
    <s v="Jane Austen"/>
    <x v="1256"/>
    <x v="1"/>
    <n v="6000000"/>
    <n v="22231658"/>
    <x v="407"/>
    <n v="120"/>
    <x v="2"/>
    <n v="16231658"/>
    <s v="Profit"/>
    <x v="1"/>
    <s v="United States)"/>
  </r>
  <r>
    <x v="2884"/>
    <x v="7"/>
    <x v="0"/>
    <x v="16"/>
    <s v="January 10, 1997 (United States)"/>
    <n v="6.6"/>
    <n v="20000"/>
    <x v="995"/>
    <s v="Greg Mellott"/>
    <x v="491"/>
    <x v="13"/>
    <n v="20500000"/>
    <n v="21890845"/>
    <x v="58"/>
    <n v="107"/>
    <x v="2"/>
    <n v="1390845"/>
    <s v="Profit"/>
    <x v="1"/>
    <s v="United States)"/>
  </r>
  <r>
    <x v="2885"/>
    <x v="7"/>
    <x v="1"/>
    <x v="16"/>
    <s v="August 23, 1996 (United States)"/>
    <n v="5.8"/>
    <n v="10000"/>
    <x v="1259"/>
    <s v="Sherwood Schwartz"/>
    <x v="608"/>
    <x v="0"/>
    <n v="12000000"/>
    <n v="21440752"/>
    <x v="5"/>
    <n v="90"/>
    <x v="2"/>
    <n v="9440752"/>
    <s v="Profit"/>
    <x v="1"/>
    <s v="United States)"/>
  </r>
  <r>
    <x v="2886"/>
    <x v="7"/>
    <x v="1"/>
    <x v="16"/>
    <s v="October 25, 1996 (United States)"/>
    <n v="5.5"/>
    <n v="13000"/>
    <x v="1146"/>
    <s v="David Zucker"/>
    <x v="1257"/>
    <x v="0"/>
    <n v="20500000"/>
    <n v="21302121"/>
    <x v="231"/>
    <n v="86"/>
    <x v="2"/>
    <n v="802121"/>
    <s v="Profit"/>
    <x v="1"/>
    <s v="United States)"/>
  </r>
  <r>
    <x v="2887"/>
    <x v="7"/>
    <x v="1"/>
    <x v="16"/>
    <s v="July 17, 1996 (United States)"/>
    <n v="6.1"/>
    <n v="31000"/>
    <x v="17"/>
    <s v="Chris Miller"/>
    <x v="242"/>
    <x v="0"/>
    <n v="45000000"/>
    <n v="21075014"/>
    <x v="4"/>
    <n v="117"/>
    <x v="2"/>
    <n v="-23924986"/>
    <s v="Loss"/>
    <x v="1"/>
    <s v="United States)"/>
  </r>
  <r>
    <x v="2888"/>
    <x v="1"/>
    <x v="1"/>
    <x v="16"/>
    <s v="January 12, 1996 (United States)"/>
    <n v="6.6"/>
    <n v="50000"/>
    <x v="1260"/>
    <s v="Shawn Wayans"/>
    <x v="1258"/>
    <x v="0"/>
    <n v="3800000"/>
    <n v="20949601"/>
    <x v="414"/>
    <n v="89"/>
    <x v="2"/>
    <n v="17149601"/>
    <s v="Profit"/>
    <x v="1"/>
    <s v="United States)"/>
  </r>
  <r>
    <x v="2889"/>
    <x v="1"/>
    <x v="4"/>
    <x v="16"/>
    <s v="April 12, 1996 (United States)"/>
    <n v="6.2"/>
    <n v="44000"/>
    <x v="398"/>
    <s v="Christopher Crowe"/>
    <x v="1259"/>
    <x v="0"/>
    <n v="20500000"/>
    <n v="20831000"/>
    <x v="540"/>
    <n v="97"/>
    <x v="2"/>
    <n v="331000"/>
    <s v="Profit"/>
    <x v="1"/>
    <s v="United States)"/>
  </r>
  <r>
    <x v="2890"/>
    <x v="1"/>
    <x v="0"/>
    <x v="16"/>
    <s v="October 4, 1996 (United States)"/>
    <n v="5.4"/>
    <n v="19000"/>
    <x v="1261"/>
    <s v="Kevin Brodbin"/>
    <x v="718"/>
    <x v="0"/>
    <n v="45000000"/>
    <n v="20351264"/>
    <x v="7"/>
    <n v="91"/>
    <x v="2"/>
    <n v="-24648736"/>
    <s v="Loss"/>
    <x v="1"/>
    <s v="United States)"/>
  </r>
  <r>
    <x v="2891"/>
    <x v="1"/>
    <x v="4"/>
    <x v="16"/>
    <s v="February 16, 1996 (United States)"/>
    <n v="6.2"/>
    <n v="20000"/>
    <x v="104"/>
    <s v="Ken Lipper"/>
    <x v="40"/>
    <x v="0"/>
    <n v="40000000"/>
    <n v="20340204"/>
    <x v="561"/>
    <n v="111"/>
    <x v="2"/>
    <n v="-19659796"/>
    <s v="Loss"/>
    <x v="1"/>
    <s v="United States)"/>
  </r>
  <r>
    <x v="2892"/>
    <x v="1"/>
    <x v="2"/>
    <x v="16"/>
    <s v="January 10, 1997 (United States)"/>
    <n v="7.3"/>
    <n v="90000"/>
    <x v="142"/>
    <s v="Scott Alexander"/>
    <x v="1114"/>
    <x v="0"/>
    <n v="36000000"/>
    <n v="20300385"/>
    <x v="4"/>
    <n v="130"/>
    <x v="1"/>
    <n v="-15699615"/>
    <s v="Loss"/>
    <x v="1"/>
    <s v="United States)"/>
  </r>
  <r>
    <x v="2893"/>
    <x v="1"/>
    <x v="4"/>
    <x v="16"/>
    <s v="January 24, 1996 (United States)"/>
    <n v="6.6"/>
    <n v="1200"/>
    <x v="539"/>
    <s v="Edward Pomerantz"/>
    <x v="722"/>
    <x v="0"/>
    <n v="20500000"/>
    <n v="20205757"/>
    <x v="672"/>
    <n v="110"/>
    <x v="2"/>
    <n v="-294243"/>
    <s v="Loss"/>
    <x v="1"/>
    <s v="United States)"/>
  </r>
  <r>
    <x v="2894"/>
    <x v="0"/>
    <x v="3"/>
    <x v="16"/>
    <s v="May 17, 1996 (United States)"/>
    <n v="5.3"/>
    <n v="10000"/>
    <x v="1064"/>
    <s v="Ricou Browning"/>
    <x v="511"/>
    <x v="0"/>
    <n v="25530000"/>
    <n v="20080020"/>
    <x v="1"/>
    <n v="95"/>
    <x v="2"/>
    <n v="-5449980"/>
    <s v="Loss"/>
    <x v="1"/>
    <s v="United States)"/>
  </r>
  <r>
    <x v="2895"/>
    <x v="0"/>
    <x v="1"/>
    <x v="16"/>
    <s v="July 17, 1996 (United States)"/>
    <n v="3"/>
    <n v="23000"/>
    <x v="562"/>
    <s v="Paul Michael Glaser"/>
    <x v="1260"/>
    <x v="0"/>
    <n v="20000000"/>
    <n v="18937262"/>
    <x v="335"/>
    <n v="93"/>
    <x v="2"/>
    <n v="-1062738"/>
    <s v="Loss"/>
    <x v="1"/>
    <s v="United States)"/>
  </r>
  <r>
    <x v="2896"/>
    <x v="1"/>
    <x v="0"/>
    <x v="16"/>
    <s v="August 16, 1996 (United States)"/>
    <n v="5.9"/>
    <n v="47000"/>
    <x v="319"/>
    <s v="Peter Abrahams"/>
    <x v="23"/>
    <x v="0"/>
    <n v="55000000"/>
    <n v="18626419"/>
    <x v="231"/>
    <n v="116"/>
    <x v="2"/>
    <n v="-36373581"/>
    <s v="Loss"/>
    <x v="1"/>
    <s v="United States)"/>
  </r>
  <r>
    <x v="2897"/>
    <x v="1"/>
    <x v="0"/>
    <x v="16"/>
    <s v="August 30, 1996 (United States)"/>
    <n v="4.7"/>
    <n v="19000"/>
    <x v="1262"/>
    <s v="James O'Barr"/>
    <x v="1261"/>
    <x v="0"/>
    <n v="13000000"/>
    <n v="17917287"/>
    <x v="976"/>
    <n v="84"/>
    <x v="2"/>
    <n v="4917287"/>
    <s v="Profit"/>
    <x v="1"/>
    <s v="United States)"/>
  </r>
  <r>
    <x v="2898"/>
    <x v="1"/>
    <x v="6"/>
    <x v="16"/>
    <s v="September 27, 1996 (United States)"/>
    <n v="6.2"/>
    <n v="17000"/>
    <x v="8"/>
    <s v="Michael Palmer"/>
    <x v="1034"/>
    <x v="1"/>
    <n v="38000000"/>
    <n v="17380126"/>
    <x v="561"/>
    <n v="118"/>
    <x v="2"/>
    <n v="-20619874"/>
    <s v="Loss"/>
    <x v="1"/>
    <s v="United States)"/>
  </r>
  <r>
    <x v="2899"/>
    <x v="0"/>
    <x v="0"/>
    <x v="16"/>
    <s v="June 7, 1996 (United States)"/>
    <n v="5"/>
    <n v="33000"/>
    <x v="480"/>
    <s v="Lee Falk"/>
    <x v="1192"/>
    <x v="3"/>
    <n v="45000000"/>
    <n v="17323326"/>
    <x v="5"/>
    <n v="100"/>
    <x v="2"/>
    <n v="-27676674"/>
    <s v="Loss"/>
    <x v="1"/>
    <s v="United States)"/>
  </r>
  <r>
    <x v="2900"/>
    <x v="1"/>
    <x v="0"/>
    <x v="16"/>
    <s v="July 19, 1996 (United States)"/>
    <n v="5.4"/>
    <n v="8700"/>
    <x v="933"/>
    <s v="Preston A. Whitmore II"/>
    <x v="720"/>
    <x v="0"/>
    <n v="25000000"/>
    <n v="17193231"/>
    <x v="17"/>
    <n v="98"/>
    <x v="2"/>
    <n v="-7806769"/>
    <s v="Loss"/>
    <x v="1"/>
    <s v="United States)"/>
  </r>
  <r>
    <x v="2901"/>
    <x v="1"/>
    <x v="4"/>
    <x v="16"/>
    <s v="March 22, 1996 (United States)"/>
    <n v="5.4"/>
    <n v="14000"/>
    <x v="770"/>
    <s v="Pierre Boileau"/>
    <x v="984"/>
    <x v="0"/>
    <n v="20500000"/>
    <n v="17100266"/>
    <x v="977"/>
    <n v="107"/>
    <x v="2"/>
    <n v="-3399734"/>
    <s v="Loss"/>
    <x v="1"/>
    <s v="United States)"/>
  </r>
  <r>
    <x v="2902"/>
    <x v="1"/>
    <x v="4"/>
    <x v="16"/>
    <s v="August 9, 1996 (United States)"/>
    <n v="8.1"/>
    <n v="647000"/>
    <x v="1157"/>
    <s v="Irvine Welsh"/>
    <x v="1262"/>
    <x v="1"/>
    <n v="20500000"/>
    <n v="16607872"/>
    <x v="183"/>
    <n v="93"/>
    <x v="1"/>
    <n v="-3892128"/>
    <s v="Loss"/>
    <x v="1"/>
    <s v="United States)"/>
  </r>
  <r>
    <x v="2903"/>
    <x v="1"/>
    <x v="7"/>
    <x v="16"/>
    <s v="October 25, 1996 (United States)"/>
    <n v="5.8"/>
    <n v="29000"/>
    <x v="442"/>
    <s v="Stephen King"/>
    <x v="1049"/>
    <x v="0"/>
    <n v="8500000"/>
    <n v="15315484"/>
    <x v="5"/>
    <n v="93"/>
    <x v="2"/>
    <n v="6815484"/>
    <s v="Profit"/>
    <x v="1"/>
    <s v="United States)"/>
  </r>
  <r>
    <x v="527"/>
    <x v="2"/>
    <x v="3"/>
    <x v="16"/>
    <s v="July 26, 1996 (United States)"/>
    <n v="5.2"/>
    <n v="5500"/>
    <x v="419"/>
    <s v="Sherry Mills"/>
    <x v="801"/>
    <x v="39"/>
    <n v="25000000"/>
    <n v="15094530"/>
    <x v="237"/>
    <n v="96"/>
    <x v="2"/>
    <n v="-9905470"/>
    <s v="Loss"/>
    <x v="1"/>
    <s v="United States)"/>
  </r>
  <r>
    <x v="2904"/>
    <x v="1"/>
    <x v="0"/>
    <x v="16"/>
    <s v="April 19, 1996 (United States)"/>
    <n v="6"/>
    <n v="13000"/>
    <x v="285"/>
    <s v="Roy Frumkes"/>
    <x v="244"/>
    <x v="0"/>
    <n v="20500000"/>
    <n v="14818176"/>
    <x v="978"/>
    <n v="114"/>
    <x v="2"/>
    <n v="-5681824"/>
    <s v="Loss"/>
    <x v="1"/>
    <s v="United States)"/>
  </r>
  <r>
    <x v="2905"/>
    <x v="1"/>
    <x v="1"/>
    <x v="16"/>
    <s v="April 12, 1996 (United States)"/>
    <n v="6.7"/>
    <n v="18000"/>
    <x v="1161"/>
    <s v="David O. Russell"/>
    <x v="1263"/>
    <x v="0"/>
    <n v="7000000"/>
    <n v="14702438"/>
    <x v="407"/>
    <n v="92"/>
    <x v="2"/>
    <n v="7702438"/>
    <s v="Profit"/>
    <x v="1"/>
    <s v="United States)"/>
  </r>
  <r>
    <x v="2906"/>
    <x v="1"/>
    <x v="0"/>
    <x v="16"/>
    <s v="September 13, 1996 (United States)"/>
    <n v="5.5"/>
    <n v="21000"/>
    <x v="1004"/>
    <s v="Larry Ferguson"/>
    <x v="730"/>
    <x v="0"/>
    <n v="25000000"/>
    <n v="14502483"/>
    <x v="4"/>
    <n v="101"/>
    <x v="2"/>
    <n v="-10497517"/>
    <s v="Loss"/>
    <x v="1"/>
    <s v="United States)"/>
  </r>
  <r>
    <x v="2907"/>
    <x v="7"/>
    <x v="15"/>
    <x v="16"/>
    <s v="May 31, 1996 (United States)"/>
    <n v="6.2"/>
    <n v="34000"/>
    <x v="1263"/>
    <s v="David Twohy"/>
    <x v="512"/>
    <x v="0"/>
    <n v="25000000"/>
    <n v="14063331"/>
    <x v="793"/>
    <n v="115"/>
    <x v="2"/>
    <n v="-10936669"/>
    <s v="Loss"/>
    <x v="1"/>
    <s v="United States)"/>
  </r>
  <r>
    <x v="2908"/>
    <x v="7"/>
    <x v="1"/>
    <x v="16"/>
    <s v="January 12, 1996 (United States)"/>
    <n v="4.4000000000000004"/>
    <n v="26000"/>
    <x v="1264"/>
    <s v="Adam Leff"/>
    <x v="1059"/>
    <x v="0"/>
    <n v="15000000"/>
    <n v="13427615"/>
    <x v="17"/>
    <n v="88"/>
    <x v="2"/>
    <n v="-1572385"/>
    <s v="Loss"/>
    <x v="1"/>
    <s v="United States)"/>
  </r>
  <r>
    <x v="2909"/>
    <x v="1"/>
    <x v="1"/>
    <x v="16"/>
    <s v="February 28, 1997 (United States)"/>
    <n v="8"/>
    <n v="39000"/>
    <x v="750"/>
    <s v="Mike Leigh"/>
    <x v="1264"/>
    <x v="1"/>
    <n v="4500000"/>
    <n v="13417292"/>
    <x v="183"/>
    <n v="136"/>
    <x v="1"/>
    <n v="8917292"/>
    <s v="Profit"/>
    <x v="1"/>
    <s v="United States)"/>
  </r>
  <r>
    <x v="2910"/>
    <x v="7"/>
    <x v="4"/>
    <x v="16"/>
    <s v="January 3, 1997 (United States)"/>
    <n v="6.7"/>
    <n v="10000"/>
    <x v="404"/>
    <s v="Lewis Colick"/>
    <x v="702"/>
    <x v="0"/>
    <n v="36000000"/>
    <n v="13323144"/>
    <x v="561"/>
    <n v="130"/>
    <x v="2"/>
    <n v="-22676856"/>
    <s v="Loss"/>
    <x v="1"/>
    <s v="United States)"/>
  </r>
  <r>
    <x v="2911"/>
    <x v="7"/>
    <x v="1"/>
    <x v="16"/>
    <s v="October 25, 1996 (United States)"/>
    <n v="6.1"/>
    <n v="7800"/>
    <x v="709"/>
    <s v="Jenaro Prieto"/>
    <x v="521"/>
    <x v="0"/>
    <n v="20500000"/>
    <n v="12844057"/>
    <x v="633"/>
    <n v="114"/>
    <x v="2"/>
    <n v="-7655943"/>
    <s v="Loss"/>
    <x v="1"/>
    <s v="United States)"/>
  </r>
  <r>
    <x v="2912"/>
    <x v="7"/>
    <x v="1"/>
    <x v="16"/>
    <s v="February 16, 1996 (United States)"/>
    <n v="3.8"/>
    <n v="4800"/>
    <x v="363"/>
    <s v="Chris Matheson"/>
    <x v="1265"/>
    <x v="0"/>
    <n v="20500000"/>
    <n v="12825141"/>
    <x v="979"/>
    <n v="96"/>
    <x v="2"/>
    <n v="-7674859"/>
    <s v="Loss"/>
    <x v="1"/>
    <s v="United States)"/>
  </r>
  <r>
    <x v="2913"/>
    <x v="7"/>
    <x v="4"/>
    <x v="16"/>
    <s v="February 28, 1997 (United States)"/>
    <n v="6.7"/>
    <n v="26000"/>
    <x v="1265"/>
    <s v="Scott McPherson"/>
    <x v="103"/>
    <x v="0"/>
    <n v="23000000"/>
    <n v="12803305"/>
    <x v="980"/>
    <n v="98"/>
    <x v="2"/>
    <n v="-10196695"/>
    <s v="Loss"/>
    <x v="1"/>
    <s v="United States)"/>
  </r>
  <r>
    <x v="2914"/>
    <x v="7"/>
    <x v="1"/>
    <x v="16"/>
    <s v="December 25, 1996 (United States)"/>
    <n v="5.9"/>
    <n v="4300"/>
    <x v="1266"/>
    <s v="Larry McMurtry"/>
    <x v="75"/>
    <x v="0"/>
    <n v="20500000"/>
    <n v="12767815"/>
    <x v="931"/>
    <n v="129"/>
    <x v="2"/>
    <n v="-7732185"/>
    <s v="Loss"/>
    <x v="1"/>
    <s v="United States)"/>
  </r>
  <r>
    <x v="2915"/>
    <x v="1"/>
    <x v="4"/>
    <x v="16"/>
    <s v="June 21, 1996 (United States)"/>
    <n v="7.4"/>
    <n v="28000"/>
    <x v="334"/>
    <s v="John Sayles"/>
    <x v="670"/>
    <x v="0"/>
    <n v="5000000"/>
    <n v="12408986"/>
    <x v="4"/>
    <n v="135"/>
    <x v="1"/>
    <n v="7408986"/>
    <s v="Profit"/>
    <x v="1"/>
    <s v="United States)"/>
  </r>
  <r>
    <x v="2916"/>
    <x v="1"/>
    <x v="4"/>
    <x v="16"/>
    <s v="February 23, 1996 (United States)"/>
    <n v="5.8"/>
    <n v="14000"/>
    <x v="425"/>
    <s v="Valerie Martin"/>
    <x v="918"/>
    <x v="0"/>
    <n v="47000000"/>
    <n v="12379402"/>
    <x v="981"/>
    <n v="108"/>
    <x v="2"/>
    <n v="-34620598"/>
    <s v="Loss"/>
    <x v="1"/>
    <s v="United States)"/>
  </r>
  <r>
    <x v="2917"/>
    <x v="1"/>
    <x v="4"/>
    <x v="16"/>
    <s v="September 20, 1996 (United States)"/>
    <n v="7.3"/>
    <n v="18000"/>
    <x v="1267"/>
    <s v="Stanley Tucci"/>
    <x v="1266"/>
    <x v="0"/>
    <n v="4100000"/>
    <n v="12008376"/>
    <x v="931"/>
    <n v="109"/>
    <x v="1"/>
    <n v="7908376"/>
    <s v="Profit"/>
    <x v="1"/>
    <s v="United States)"/>
  </r>
  <r>
    <x v="2918"/>
    <x v="0"/>
    <x v="3"/>
    <x v="16"/>
    <s v="August 14, 1996 (United States)"/>
    <n v="5.8"/>
    <n v="5200"/>
    <x v="1060"/>
    <s v="Andy Burg"/>
    <x v="1128"/>
    <x v="0"/>
    <n v="23000000"/>
    <n v="11829959"/>
    <x v="561"/>
    <n v="109"/>
    <x v="2"/>
    <n v="-11170041"/>
    <s v="Loss"/>
    <x v="1"/>
    <s v="United States)"/>
  </r>
  <r>
    <x v="2919"/>
    <x v="1"/>
    <x v="6"/>
    <x v="16"/>
    <s v="April 26, 1996 (United States)"/>
    <n v="6.3"/>
    <n v="16000"/>
    <x v="1159"/>
    <s v="Peter Dexter"/>
    <x v="165"/>
    <x v="0"/>
    <n v="29000000"/>
    <n v="11526099"/>
    <x v="690"/>
    <n v="107"/>
    <x v="2"/>
    <n v="-17473901"/>
    <s v="Loss"/>
    <x v="1"/>
    <s v="United States)"/>
  </r>
  <r>
    <x v="2920"/>
    <x v="1"/>
    <x v="2"/>
    <x v="16"/>
    <s v="October 25, 1996 (United States)"/>
    <n v="7.2"/>
    <n v="30000"/>
    <x v="407"/>
    <s v="Neil Jordan"/>
    <x v="856"/>
    <x v="1"/>
    <n v="25000000"/>
    <n v="11135803"/>
    <x v="7"/>
    <n v="133"/>
    <x v="1"/>
    <n v="-13864197"/>
    <s v="Loss"/>
    <x v="1"/>
    <s v="United States)"/>
  </r>
  <r>
    <x v="2921"/>
    <x v="1"/>
    <x v="1"/>
    <x v="16"/>
    <s v="September 27, 1996 (United States)"/>
    <n v="6.5"/>
    <n v="19000"/>
    <x v="281"/>
    <s v="John Herzfeld"/>
    <x v="1267"/>
    <x v="0"/>
    <n v="20500000"/>
    <n v="11132210"/>
    <x v="931"/>
    <n v="104"/>
    <x v="2"/>
    <n v="-9367790"/>
    <s v="Loss"/>
    <x v="1"/>
    <s v="United States)"/>
  </r>
  <r>
    <x v="2922"/>
    <x v="1"/>
    <x v="1"/>
    <x v="16"/>
    <s v="January 12, 1996 (United States)"/>
    <n v="5.2"/>
    <n v="5500"/>
    <x v="1268"/>
    <s v="Denis Leary"/>
    <x v="1176"/>
    <x v="0"/>
    <n v="20500000"/>
    <n v="10658278"/>
    <x v="498"/>
    <n v="96"/>
    <x v="2"/>
    <n v="-9841722"/>
    <s v="Loss"/>
    <x v="1"/>
    <s v="United States)"/>
  </r>
  <r>
    <x v="2923"/>
    <x v="1"/>
    <x v="1"/>
    <x v="16"/>
    <s v="February 9, 1996 (United States)"/>
    <n v="7.1"/>
    <n v="32000"/>
    <x v="1137"/>
    <s v="Scott Rosenberg"/>
    <x v="202"/>
    <x v="0"/>
    <n v="20500000"/>
    <n v="10597759"/>
    <x v="407"/>
    <n v="112"/>
    <x v="1"/>
    <n v="-9902241"/>
    <s v="Loss"/>
    <x v="1"/>
    <s v="United States)"/>
  </r>
  <r>
    <x v="2924"/>
    <x v="7"/>
    <x v="3"/>
    <x v="16"/>
    <s v="February 2, 1996 (United States)"/>
    <n v="6.6"/>
    <n v="22000"/>
    <x v="195"/>
    <s v="Charles Gieg Jr."/>
    <x v="152"/>
    <x v="0"/>
    <n v="38000000"/>
    <n v="10292300"/>
    <x v="633"/>
    <n v="129"/>
    <x v="2"/>
    <n v="-27707700"/>
    <s v="Loss"/>
    <x v="1"/>
    <s v="United States)"/>
  </r>
  <r>
    <x v="2925"/>
    <x v="7"/>
    <x v="1"/>
    <x v="16"/>
    <s v="March 29, 1996 (United States)"/>
    <n v="7"/>
    <n v="3400"/>
    <x v="394"/>
    <s v="Billy Bob Thornton"/>
    <x v="144"/>
    <x v="0"/>
    <n v="20500000"/>
    <n v="10125417"/>
    <x v="32"/>
    <n v="109"/>
    <x v="1"/>
    <n v="-10374583"/>
    <s v="Loss"/>
    <x v="1"/>
    <s v="United States)"/>
  </r>
  <r>
    <x v="2926"/>
    <x v="7"/>
    <x v="1"/>
    <x v="16"/>
    <s v="April 19, 1996 (United States)"/>
    <n v="6.2"/>
    <n v="7100"/>
    <x v="213"/>
    <s v="Cornell Woolrich"/>
    <x v="75"/>
    <x v="0"/>
    <n v="25000000"/>
    <n v="10082005"/>
    <x v="231"/>
    <n v="105"/>
    <x v="2"/>
    <n v="-14917995"/>
    <s v="Loss"/>
    <x v="1"/>
    <s v="United States)"/>
  </r>
  <r>
    <x v="2927"/>
    <x v="1"/>
    <x v="6"/>
    <x v="16"/>
    <s v="May 16, 1997 (United States)"/>
    <n v="6.6"/>
    <n v="6900"/>
    <x v="82"/>
    <s v="Robert Daley"/>
    <x v="1013"/>
    <x v="0"/>
    <n v="20500000"/>
    <n v="9889670"/>
    <x v="5"/>
    <n v="113"/>
    <x v="2"/>
    <n v="-10610330"/>
    <s v="Loss"/>
    <x v="1"/>
    <s v="United States)"/>
  </r>
  <r>
    <x v="2928"/>
    <x v="0"/>
    <x v="3"/>
    <x v="16"/>
    <s v="January 12, 1996 (United States)"/>
    <n v="5.4"/>
    <n v="12000"/>
    <x v="742"/>
    <s v="John Hopkins"/>
    <x v="1268"/>
    <x v="0"/>
    <n v="20500000"/>
    <n v="9871065"/>
    <x v="982"/>
    <n v="88"/>
    <x v="2"/>
    <n v="-10628935"/>
    <s v="Loss"/>
    <x v="1"/>
    <s v="United States)"/>
  </r>
  <r>
    <x v="2929"/>
    <x v="1"/>
    <x v="1"/>
    <x v="16"/>
    <s v="January 17, 1997 (United States)"/>
    <n v="6.7"/>
    <n v="36000"/>
    <x v="58"/>
    <s v="Woody Allen"/>
    <x v="55"/>
    <x v="0"/>
    <n v="20000000"/>
    <n v="9759200"/>
    <x v="407"/>
    <n v="101"/>
    <x v="2"/>
    <n v="-10240800"/>
    <s v="Loss"/>
    <x v="1"/>
    <s v="United States)"/>
  </r>
  <r>
    <x v="2930"/>
    <x v="1"/>
    <x v="1"/>
    <x v="16"/>
    <s v="August 23, 1996 (United States)"/>
    <n v="6"/>
    <n v="17000"/>
    <x v="1208"/>
    <s v="Edward Burns"/>
    <x v="1269"/>
    <x v="0"/>
    <n v="3500000"/>
    <n v="9538948"/>
    <x v="909"/>
    <n v="96"/>
    <x v="2"/>
    <n v="6038948"/>
    <s v="Profit"/>
    <x v="1"/>
    <s v="United States)"/>
  </r>
  <r>
    <x v="2931"/>
    <x v="1"/>
    <x v="5"/>
    <x v="16"/>
    <s v="March 8, 1996 (United States)"/>
    <n v="5.0999999999999996"/>
    <n v="20000"/>
    <x v="602"/>
    <s v="Peter Atkins"/>
    <x v="1270"/>
    <x v="0"/>
    <n v="4000000"/>
    <n v="9336886"/>
    <x v="962"/>
    <n v="85"/>
    <x v="2"/>
    <n v="5336886"/>
    <s v="Profit"/>
    <x v="1"/>
    <s v="United States)"/>
  </r>
  <r>
    <x v="2932"/>
    <x v="7"/>
    <x v="1"/>
    <x v="16"/>
    <s v="April 19, 1996 (United States)"/>
    <n v="5.3"/>
    <n v="9600"/>
    <x v="1269"/>
    <s v="Judd Apatow"/>
    <x v="990"/>
    <x v="0"/>
    <n v="20500000"/>
    <n v="9255027"/>
    <x v="866"/>
    <n v="91"/>
    <x v="2"/>
    <n v="-11244973"/>
    <s v="Loss"/>
    <x v="1"/>
    <s v="United States)"/>
  </r>
  <r>
    <x v="2933"/>
    <x v="7"/>
    <x v="6"/>
    <x v="16"/>
    <s v="February 23, 1996 (United States)"/>
    <n v="6.1"/>
    <n v="8500"/>
    <x v="649"/>
    <s v="Rosellen Brown"/>
    <x v="103"/>
    <x v="0"/>
    <n v="35000000"/>
    <n v="8797839"/>
    <x v="866"/>
    <n v="108"/>
    <x v="2"/>
    <n v="-26202161"/>
    <s v="Loss"/>
    <x v="1"/>
    <s v="United States)"/>
  </r>
  <r>
    <x v="2934"/>
    <x v="2"/>
    <x v="10"/>
    <x v="16"/>
    <s v="March 29, 1996 (United States)"/>
    <n v="5.5"/>
    <n v="5700"/>
    <x v="1270"/>
    <s v="Arne Olsen"/>
    <x v="512"/>
    <x v="0"/>
    <n v="20500000"/>
    <n v="8620678"/>
    <x v="983"/>
    <n v="82"/>
    <x v="2"/>
    <n v="-11879322"/>
    <s v="Loss"/>
    <x v="1"/>
    <s v="United States)"/>
  </r>
  <r>
    <x v="2935"/>
    <x v="0"/>
    <x v="1"/>
    <x v="16"/>
    <s v="November 1, 1996 (United States)"/>
    <n v="5.6"/>
    <n v="6900"/>
    <x v="867"/>
    <s v="Roy Blount Jr."/>
    <x v="89"/>
    <x v="0"/>
    <n v="30000000"/>
    <n v="8315693"/>
    <x v="984"/>
    <n v="93"/>
    <x v="2"/>
    <n v="-21684307"/>
    <s v="Loss"/>
    <x v="1"/>
    <s v="United States)"/>
  </r>
  <r>
    <x v="2936"/>
    <x v="1"/>
    <x v="1"/>
    <x v="16"/>
    <s v="May 3, 1996 (United States)"/>
    <n v="5.5"/>
    <n v="8500"/>
    <x v="849"/>
    <s v="Tony Hendra"/>
    <x v="1271"/>
    <x v="0"/>
    <n v="20500000"/>
    <n v="8008255"/>
    <x v="985"/>
    <n v="91"/>
    <x v="2"/>
    <n v="-12491745"/>
    <s v="Loss"/>
    <x v="1"/>
    <s v="United States)"/>
  </r>
  <r>
    <x v="2937"/>
    <x v="7"/>
    <x v="4"/>
    <x v="16"/>
    <s v="November 27, 1996 (United States)"/>
    <n v="6.8"/>
    <n v="36000"/>
    <x v="1131"/>
    <s v="Arthur Miller"/>
    <x v="733"/>
    <x v="0"/>
    <n v="25000000"/>
    <n v="7343114"/>
    <x v="10"/>
    <n v="124"/>
    <x v="2"/>
    <n v="-17656886"/>
    <s v="Loss"/>
    <x v="1"/>
    <s v="United States)"/>
  </r>
  <r>
    <x v="2938"/>
    <x v="0"/>
    <x v="1"/>
    <x v="16"/>
    <s v="November 1, 1996 (United States)"/>
    <n v="5.4"/>
    <n v="3700"/>
    <x v="200"/>
    <s v="Warren Leight"/>
    <x v="1272"/>
    <x v="0"/>
    <n v="22000000"/>
    <n v="7138523"/>
    <x v="931"/>
    <n v="112"/>
    <x v="2"/>
    <n v="-14861477"/>
    <s v="Loss"/>
    <x v="1"/>
    <s v="United States)"/>
  </r>
  <r>
    <x v="2939"/>
    <x v="0"/>
    <x v="1"/>
    <x v="16"/>
    <s v="August 14, 1996 (United States)"/>
    <n v="5.8"/>
    <n v="8200"/>
    <x v="545"/>
    <s v="Michael Hitchcock"/>
    <x v="105"/>
    <x v="0"/>
    <n v="20500000"/>
    <n v="7032782"/>
    <x v="17"/>
    <n v="108"/>
    <x v="2"/>
    <n v="-13467218"/>
    <s v="Loss"/>
    <x v="1"/>
    <s v="United States)"/>
  </r>
  <r>
    <x v="2940"/>
    <x v="1"/>
    <x v="4"/>
    <x v="16"/>
    <s v="May 3, 1996 (United States)"/>
    <n v="5.7"/>
    <n v="4000"/>
    <x v="32"/>
    <s v="Steven Haft"/>
    <x v="984"/>
    <x v="0"/>
    <n v="20500000"/>
    <n v="5939449"/>
    <x v="229"/>
    <n v="103"/>
    <x v="2"/>
    <n v="-14560551"/>
    <s v="Loss"/>
    <x v="1"/>
    <s v="United States)"/>
  </r>
  <r>
    <x v="2941"/>
    <x v="1"/>
    <x v="1"/>
    <x v="16"/>
    <s v="August 16, 1996 (United States)"/>
    <n v="5.4"/>
    <n v="14000"/>
    <x v="1271"/>
    <s v="William M. Gaines"/>
    <x v="1273"/>
    <x v="0"/>
    <n v="13000000"/>
    <n v="5781045"/>
    <x v="986"/>
    <n v="87"/>
    <x v="2"/>
    <n v="-7218955"/>
    <s v="Loss"/>
    <x v="1"/>
    <s v="United States)"/>
  </r>
  <r>
    <x v="2942"/>
    <x v="7"/>
    <x v="1"/>
    <x v="16"/>
    <s v="May 3, 1996 (United States)"/>
    <n v="5"/>
    <n v="7700"/>
    <x v="1272"/>
    <s v="Jason Katims"/>
    <x v="1274"/>
    <x v="0"/>
    <n v="8000000"/>
    <n v="5656388"/>
    <x v="407"/>
    <n v="98"/>
    <x v="2"/>
    <n v="-2343612"/>
    <s v="Loss"/>
    <x v="1"/>
    <s v="United States)"/>
  </r>
  <r>
    <x v="2943"/>
    <x v="0"/>
    <x v="4"/>
    <x v="16"/>
    <s v="April 12, 1996 (United States)"/>
    <n v="6.8"/>
    <n v="9200"/>
    <x v="107"/>
    <s v="Charlotte BrontÃ«"/>
    <x v="39"/>
    <x v="8"/>
    <n v="20500000"/>
    <n v="5200601"/>
    <x v="987"/>
    <n v="112"/>
    <x v="2"/>
    <n v="-15299399"/>
    <s v="Loss"/>
    <x v="1"/>
    <s v="United States)"/>
  </r>
  <r>
    <x v="2944"/>
    <x v="1"/>
    <x v="4"/>
    <x v="16"/>
    <s v="May 17, 1996 (United States)"/>
    <n v="5.8"/>
    <n v="5100"/>
    <x v="646"/>
    <s v="James Lee Burke"/>
    <x v="702"/>
    <x v="0"/>
    <n v="25000000"/>
    <n v="5009305"/>
    <x v="988"/>
    <n v="132"/>
    <x v="2"/>
    <n v="-19990695"/>
    <s v="Loss"/>
    <x v="1"/>
    <s v="United States)"/>
  </r>
  <r>
    <x v="2945"/>
    <x v="1"/>
    <x v="1"/>
    <x v="16"/>
    <s v="March 22, 1996 (United States)"/>
    <n v="5.2"/>
    <n v="5900"/>
    <x v="551"/>
    <s v="Suzan-Lori Parks"/>
    <x v="1275"/>
    <x v="0"/>
    <n v="12000000"/>
    <n v="4939939"/>
    <x v="989"/>
    <n v="108"/>
    <x v="2"/>
    <n v="-7060061"/>
    <s v="Loss"/>
    <x v="1"/>
    <s v="United States)"/>
  </r>
  <r>
    <x v="1685"/>
    <x v="7"/>
    <x v="4"/>
    <x v="16"/>
    <s v="December 25, 1996 (United States)"/>
    <n v="7.7"/>
    <n v="37000"/>
    <x v="795"/>
    <s v="William Shakespeare"/>
    <x v="807"/>
    <x v="1"/>
    <n v="18000000"/>
    <n v="4770222"/>
    <x v="561"/>
    <n v="242"/>
    <x v="1"/>
    <n v="-13229778"/>
    <s v="Loss"/>
    <x v="1"/>
    <s v="United States)"/>
  </r>
  <r>
    <x v="2946"/>
    <x v="1"/>
    <x v="4"/>
    <x v="16"/>
    <s v="June 14, 1996 (United States)"/>
    <n v="6.6"/>
    <n v="27000"/>
    <x v="610"/>
    <s v="Bernardo Bertolucci"/>
    <x v="739"/>
    <x v="9"/>
    <n v="10000000"/>
    <n v="4762310"/>
    <x v="990"/>
    <n v="118"/>
    <x v="2"/>
    <n v="-5237690"/>
    <s v="Loss"/>
    <x v="1"/>
    <s v="United States)"/>
  </r>
  <r>
    <x v="2947"/>
    <x v="7"/>
    <x v="1"/>
    <x v="16"/>
    <s v="July 26, 1996 (United States)"/>
    <n v="5.5"/>
    <n v="13000"/>
    <x v="1273"/>
    <s v="John Payson"/>
    <x v="1276"/>
    <x v="0"/>
    <n v="13000000"/>
    <n v="4619014"/>
    <x v="692"/>
    <n v="80"/>
    <x v="2"/>
    <n v="-8380986"/>
    <s v="Loss"/>
    <x v="1"/>
    <s v="United States)"/>
  </r>
  <r>
    <x v="2948"/>
    <x v="1"/>
    <x v="1"/>
    <x v="16"/>
    <s v="April 11, 1997 (Brazil)"/>
    <n v="7.2"/>
    <n v="77000"/>
    <x v="1274"/>
    <s v="Jon Favreau"/>
    <x v="1277"/>
    <x v="0"/>
    <n v="200000"/>
    <n v="4555020"/>
    <x v="991"/>
    <n v="96"/>
    <x v="1"/>
    <n v="4355020"/>
    <s v="Profit"/>
    <x v="1"/>
    <s v="Brazil)"/>
  </r>
  <r>
    <x v="2949"/>
    <x v="0"/>
    <x v="1"/>
    <x v="16"/>
    <s v="March 15, 1996 (United States)"/>
    <n v="2.7"/>
    <n v="8200"/>
    <x v="1275"/>
    <s v="Ken Richards"/>
    <x v="1278"/>
    <x v="0"/>
    <n v="24000000"/>
    <n v="4422380"/>
    <x v="992"/>
    <n v="94"/>
    <x v="2"/>
    <n v="-19577620"/>
    <s v="Loss"/>
    <x v="1"/>
    <s v="United States)"/>
  </r>
  <r>
    <x v="2950"/>
    <x v="8"/>
    <x v="6"/>
    <x v="16"/>
    <s v="February 28, 1997 (United States)"/>
    <n v="6"/>
    <n v="10000"/>
    <x v="739"/>
    <s v="Helena Kriel"/>
    <x v="1279"/>
    <x v="1"/>
    <n v="3000000"/>
    <n v="4109095"/>
    <x v="993"/>
    <n v="114"/>
    <x v="2"/>
    <n v="1109095"/>
    <s v="Profit"/>
    <x v="1"/>
    <s v="United States)"/>
  </r>
  <r>
    <x v="2951"/>
    <x v="1"/>
    <x v="4"/>
    <x v="16"/>
    <s v="November 13, 1996 (United States)"/>
    <n v="7.8"/>
    <n v="64000"/>
    <x v="956"/>
    <s v="Lars von Trier"/>
    <x v="1280"/>
    <x v="27"/>
    <n v="20500000"/>
    <n v="3828405"/>
    <x v="994"/>
    <n v="159"/>
    <x v="1"/>
    <n v="-16671595"/>
    <s v="Loss"/>
    <x v="1"/>
    <s v="United States)"/>
  </r>
  <r>
    <x v="2952"/>
    <x v="1"/>
    <x v="6"/>
    <x v="16"/>
    <s v="October 4, 1996 (United States)"/>
    <n v="7.3"/>
    <n v="52000"/>
    <x v="1276"/>
    <s v="Lilly Wachowski"/>
    <x v="1281"/>
    <x v="0"/>
    <n v="4500000"/>
    <n v="3802260"/>
    <x v="72"/>
    <n v="109"/>
    <x v="1"/>
    <n v="-697740"/>
    <s v="Loss"/>
    <x v="1"/>
    <s v="United States)"/>
  </r>
  <r>
    <x v="2953"/>
    <x v="1"/>
    <x v="0"/>
    <x v="16"/>
    <s v="May 3, 1996 (United States)"/>
    <n v="3.4"/>
    <n v="26000"/>
    <x v="1277"/>
    <s v="Chris Warner"/>
    <x v="1282"/>
    <x v="0"/>
    <n v="9000000"/>
    <n v="3793614"/>
    <x v="37"/>
    <n v="98"/>
    <x v="2"/>
    <n v="-5206386"/>
    <s v="Loss"/>
    <x v="1"/>
    <s v="United States)"/>
  </r>
  <r>
    <x v="2954"/>
    <x v="7"/>
    <x v="4"/>
    <x v="16"/>
    <s v="January 17, 1997 (United States)"/>
    <n v="6.2"/>
    <n v="11000"/>
    <x v="823"/>
    <s v="Henry James"/>
    <x v="813"/>
    <x v="1"/>
    <n v="20500000"/>
    <n v="3692836"/>
    <x v="37"/>
    <n v="144"/>
    <x v="2"/>
    <n v="-16807164"/>
    <s v="Loss"/>
    <x v="1"/>
    <s v="United States)"/>
  </r>
  <r>
    <x v="2955"/>
    <x v="7"/>
    <x v="4"/>
    <x v="16"/>
    <s v="June 14, 1996 (United States)"/>
    <n v="6.5"/>
    <n v="4100"/>
    <x v="743"/>
    <s v="Daniel Defoe"/>
    <x v="1283"/>
    <x v="0"/>
    <n v="20500000"/>
    <n v="3486957"/>
    <x v="17"/>
    <n v="123"/>
    <x v="2"/>
    <n v="-17013043"/>
    <s v="Loss"/>
    <x v="1"/>
    <s v="United States)"/>
  </r>
  <r>
    <x v="2956"/>
    <x v="0"/>
    <x v="1"/>
    <x v="16"/>
    <s v="August 23, 1996 (United States)"/>
    <n v="5"/>
    <n v="4600"/>
    <x v="227"/>
    <s v="Don Rhymer"/>
    <x v="1284"/>
    <x v="0"/>
    <n v="17000000"/>
    <n v="3325651"/>
    <x v="915"/>
    <n v="89"/>
    <x v="2"/>
    <n v="-13674349"/>
    <s v="Loss"/>
    <x v="1"/>
    <s v="United States)"/>
  </r>
  <r>
    <x v="2957"/>
    <x v="1"/>
    <x v="1"/>
    <x v="16"/>
    <s v="September 13, 1996 (United States)"/>
    <n v="5.4"/>
    <n v="11000"/>
    <x v="1278"/>
    <s v="Steven Baigelman"/>
    <x v="792"/>
    <x v="0"/>
    <n v="20500000"/>
    <n v="3124440"/>
    <x v="834"/>
    <n v="99"/>
    <x v="2"/>
    <n v="-17375560"/>
    <s v="Loss"/>
    <x v="1"/>
    <s v="United States)"/>
  </r>
  <r>
    <x v="2958"/>
    <x v="1"/>
    <x v="2"/>
    <x v="16"/>
    <s v="August 9, 1996 (United States)"/>
    <n v="6.9"/>
    <n v="20000"/>
    <x v="1279"/>
    <s v="Lech Majewski"/>
    <x v="1285"/>
    <x v="0"/>
    <n v="3300000"/>
    <n v="3011195"/>
    <x v="995"/>
    <n v="107"/>
    <x v="2"/>
    <n v="-288805"/>
    <s v="Loss"/>
    <x v="1"/>
    <s v="United States)"/>
  </r>
  <r>
    <x v="2959"/>
    <x v="1"/>
    <x v="1"/>
    <x v="16"/>
    <s v="January 31, 1997 (United States)"/>
    <n v="7.5"/>
    <n v="28000"/>
    <x v="837"/>
    <s v="Christopher Guest"/>
    <x v="1286"/>
    <x v="0"/>
    <n v="4000000"/>
    <n v="2923982"/>
    <x v="561"/>
    <n v="84"/>
    <x v="1"/>
    <n v="-1076018"/>
    <s v="Loss"/>
    <x v="1"/>
    <s v="United States)"/>
  </r>
  <r>
    <x v="2960"/>
    <x v="1"/>
    <x v="4"/>
    <x v="16"/>
    <s v="February 23, 1996 (United States)"/>
    <n v="6"/>
    <n v="5000"/>
    <x v="832"/>
    <s v="Bill Geddie"/>
    <x v="1019"/>
    <x v="0"/>
    <n v="18000000"/>
    <n v="2821671"/>
    <x v="72"/>
    <n v="117"/>
    <x v="2"/>
    <n v="-15178329"/>
    <s v="Loss"/>
    <x v="1"/>
    <s v="United States)"/>
  </r>
  <r>
    <x v="2961"/>
    <x v="6"/>
    <x v="4"/>
    <x v="16"/>
    <s v="March 21, 1997 (United States)"/>
    <n v="6.4"/>
    <n v="54000"/>
    <x v="145"/>
    <s v="J.G. Ballard"/>
    <x v="457"/>
    <x v="7"/>
    <n v="9000000"/>
    <n v="2671291"/>
    <x v="310"/>
    <n v="100"/>
    <x v="2"/>
    <n v="-6328709"/>
    <s v="Loss"/>
    <x v="1"/>
    <s v="United States)"/>
  </r>
  <r>
    <x v="2962"/>
    <x v="1"/>
    <x v="1"/>
    <x v="16"/>
    <s v="April 19, 1996 (United States)"/>
    <n v="6.9"/>
    <n v="8300"/>
    <x v="1218"/>
    <s v="Norm Hiscock"/>
    <x v="1287"/>
    <x v="7"/>
    <n v="20500000"/>
    <n v="2654308"/>
    <x v="5"/>
    <n v="89"/>
    <x v="2"/>
    <n v="-17845692"/>
    <s v="Loss"/>
    <x v="1"/>
    <s v="United States)"/>
  </r>
  <r>
    <x v="2963"/>
    <x v="1"/>
    <x v="1"/>
    <x v="16"/>
    <s v="May 23, 1997 (United States)"/>
    <n v="7.2"/>
    <n v="19000"/>
    <x v="1017"/>
    <s v="Mark Herman"/>
    <x v="776"/>
    <x v="1"/>
    <n v="20500000"/>
    <n v="2576738"/>
    <x v="183"/>
    <n v="108"/>
    <x v="1"/>
    <n v="-17923262"/>
    <s v="Loss"/>
    <x v="1"/>
    <s v="United States)"/>
  </r>
  <r>
    <x v="2964"/>
    <x v="0"/>
    <x v="3"/>
    <x v="16"/>
    <s v="August 30, 1996 (United States)"/>
    <n v="4.2"/>
    <n v="6500"/>
    <x v="1"/>
    <s v="James Marshall"/>
    <x v="1284"/>
    <x v="1"/>
    <n v="25000000"/>
    <n v="2491989"/>
    <x v="540"/>
    <n v="94"/>
    <x v="2"/>
    <n v="-22508011"/>
    <s v="Loss"/>
    <x v="1"/>
    <s v="United States)"/>
  </r>
  <r>
    <x v="2965"/>
    <x v="1"/>
    <x v="1"/>
    <x v="16"/>
    <s v="March 8, 1996 (United States)"/>
    <n v="4.9000000000000004"/>
    <n v="3800"/>
    <x v="1280"/>
    <s v="Eric Schaeffer"/>
    <x v="1208"/>
    <x v="0"/>
    <n v="5000000"/>
    <n v="2420162"/>
    <x v="877"/>
    <n v="92"/>
    <x v="2"/>
    <n v="-2579838"/>
    <s v="Loss"/>
    <x v="1"/>
    <s v="United States)"/>
  </r>
  <r>
    <x v="2966"/>
    <x v="7"/>
    <x v="0"/>
    <x v="16"/>
    <s v="January 12, 1996 (United States)"/>
    <n v="2.5"/>
    <n v="9000"/>
    <x v="1281"/>
    <s v="Farhad Mann"/>
    <x v="885"/>
    <x v="0"/>
    <n v="15000000"/>
    <n v="2409225"/>
    <x v="237"/>
    <n v="93"/>
    <x v="2"/>
    <n v="-12590775"/>
    <s v="Loss"/>
    <x v="1"/>
    <s v="United States)"/>
  </r>
  <r>
    <x v="2967"/>
    <x v="3"/>
    <x v="4"/>
    <x v="16"/>
    <s v="June 6, 1997 (United States)"/>
    <n v="6.7"/>
    <n v="13000"/>
    <x v="622"/>
    <s v="Sei Shonagon"/>
    <x v="1288"/>
    <x v="14"/>
    <n v="20500000"/>
    <n v="2372744"/>
    <x v="416"/>
    <n v="126"/>
    <x v="2"/>
    <n v="-18127256"/>
    <s v="Loss"/>
    <x v="1"/>
    <s v="United States)"/>
  </r>
  <r>
    <x v="2968"/>
    <x v="1"/>
    <x v="1"/>
    <x v="16"/>
    <s v="March 5, 1997 (United States)"/>
    <n v="7"/>
    <n v="4900"/>
    <x v="1282"/>
    <s v="Greg Mottola"/>
    <x v="1289"/>
    <x v="7"/>
    <n v="20500000"/>
    <n v="2099677"/>
    <x v="310"/>
    <n v="87"/>
    <x v="1"/>
    <n v="-18400323"/>
    <s v="Loss"/>
    <x v="1"/>
    <s v="United States)"/>
  </r>
  <r>
    <x v="2969"/>
    <x v="1"/>
    <x v="2"/>
    <x v="16"/>
    <s v="September 20, 1996 (United States)"/>
    <n v="6.4"/>
    <n v="7000"/>
    <x v="186"/>
    <s v="Arianna Huffington"/>
    <x v="498"/>
    <x v="0"/>
    <n v="16000000"/>
    <n v="2021348"/>
    <x v="113"/>
    <n v="125"/>
    <x v="2"/>
    <n v="-13978652"/>
    <s v="Loss"/>
    <x v="1"/>
    <s v="United States)"/>
  </r>
  <r>
    <x v="2970"/>
    <x v="1"/>
    <x v="2"/>
    <x v="16"/>
    <s v="May 1, 1996 (United States)"/>
    <n v="6.6"/>
    <n v="6400"/>
    <x v="1283"/>
    <s v="Jeremiah Newton"/>
    <x v="1234"/>
    <x v="1"/>
    <n v="20500000"/>
    <n v="1875527"/>
    <x v="942"/>
    <n v="103"/>
    <x v="2"/>
    <n v="-18624473"/>
    <s v="Loss"/>
    <x v="1"/>
    <s v="United States)"/>
  </r>
  <r>
    <x v="2971"/>
    <x v="1"/>
    <x v="1"/>
    <x v="16"/>
    <s v="October 9, 1996 (United States)"/>
    <n v="7.6"/>
    <n v="23000"/>
    <x v="1284"/>
    <s v="Jonathan Harvey"/>
    <x v="1290"/>
    <x v="1"/>
    <n v="20500000"/>
    <n v="1548120"/>
    <x v="183"/>
    <n v="90"/>
    <x v="1"/>
    <n v="-18951880"/>
    <s v="Loss"/>
    <x v="1"/>
    <s v="United States)"/>
  </r>
  <r>
    <x v="2972"/>
    <x v="1"/>
    <x v="1"/>
    <x v="16"/>
    <s v="August 2, 1996 (United States)"/>
    <n v="3.9"/>
    <n v="833"/>
    <x v="1285"/>
    <s v="Cleveland O'Neal III"/>
    <x v="1291"/>
    <x v="0"/>
    <n v="20500000"/>
    <n v="1383553"/>
    <x v="996"/>
    <n v="89"/>
    <x v="2"/>
    <n v="-19116447"/>
    <s v="Loss"/>
    <x v="1"/>
    <s v="United States)"/>
  </r>
  <r>
    <x v="2973"/>
    <x v="1"/>
    <x v="6"/>
    <x v="16"/>
    <s v="August 16, 1996 (United States)"/>
    <n v="6.3"/>
    <n v="4500"/>
    <x v="12"/>
    <s v="Robert Altman"/>
    <x v="712"/>
    <x v="8"/>
    <n v="19000000"/>
    <n v="1356828"/>
    <x v="816"/>
    <n v="116"/>
    <x v="2"/>
    <n v="-17643172"/>
    <s v="Loss"/>
    <x v="1"/>
    <s v="United States)"/>
  </r>
  <r>
    <x v="2974"/>
    <x v="1"/>
    <x v="6"/>
    <x v="16"/>
    <s v="November 1, 1996 (United States)"/>
    <n v="6.6"/>
    <n v="8400"/>
    <x v="661"/>
    <s v="Nicholas St. John"/>
    <x v="255"/>
    <x v="0"/>
    <n v="12500000"/>
    <n v="1227324"/>
    <x v="997"/>
    <n v="99"/>
    <x v="2"/>
    <n v="-11272676"/>
    <s v="Loss"/>
    <x v="1"/>
    <s v="United States)"/>
  </r>
  <r>
    <x v="2975"/>
    <x v="1"/>
    <x v="6"/>
    <x v="16"/>
    <s v="February 21, 1997 (United States)"/>
    <n v="6"/>
    <n v="9400"/>
    <x v="149"/>
    <s v="Nick Villiers"/>
    <x v="13"/>
    <x v="0"/>
    <n v="22000000"/>
    <n v="1094668"/>
    <x v="224"/>
    <n v="101"/>
    <x v="2"/>
    <n v="-20905332"/>
    <s v="Loss"/>
    <x v="1"/>
    <s v="United States)"/>
  </r>
  <r>
    <x v="2976"/>
    <x v="1"/>
    <x v="5"/>
    <x v="16"/>
    <s v="November 1, 1996 (United States)"/>
    <n v="5.8"/>
    <n v="6200"/>
    <x v="931"/>
    <s v="Wayne Smith"/>
    <x v="212"/>
    <x v="0"/>
    <n v="7000000"/>
    <n v="1060264"/>
    <x v="498"/>
    <n v="80"/>
    <x v="2"/>
    <n v="-5939736"/>
    <s v="Loss"/>
    <x v="1"/>
    <s v="United States)"/>
  </r>
  <r>
    <x v="2977"/>
    <x v="0"/>
    <x v="4"/>
    <x v="16"/>
    <s v="April 25, 1997 (United States)"/>
    <n v="6.4"/>
    <n v="3100"/>
    <x v="1286"/>
    <s v="Phyllis Reynolds Naylor"/>
    <x v="1292"/>
    <x v="0"/>
    <n v="20500000"/>
    <n v="1007822"/>
    <x v="998"/>
    <n v="93"/>
    <x v="2"/>
    <n v="-19492178"/>
    <s v="Loss"/>
    <x v="1"/>
    <s v="United States)"/>
  </r>
  <r>
    <x v="2978"/>
    <x v="1"/>
    <x v="4"/>
    <x v="16"/>
    <s v="April 25, 1997 (United States)"/>
    <n v="5.4"/>
    <n v="2300"/>
    <x v="1287"/>
    <s v="Louise J. Kaplan"/>
    <x v="916"/>
    <x v="29"/>
    <n v="20500000"/>
    <n v="926954"/>
    <x v="999"/>
    <n v="120"/>
    <x v="2"/>
    <n v="-19573046"/>
    <s v="Loss"/>
    <x v="1"/>
    <s v="United States)"/>
  </r>
  <r>
    <x v="2979"/>
    <x v="1"/>
    <x v="1"/>
    <x v="16"/>
    <s v="October 11, 1996 (United States)"/>
    <n v="7.1"/>
    <n v="14000"/>
    <x v="1288"/>
    <s v="Steve Buscemi"/>
    <x v="1045"/>
    <x v="0"/>
    <n v="1300000"/>
    <n v="749741"/>
    <x v="1000"/>
    <n v="95"/>
    <x v="1"/>
    <n v="-550259"/>
    <s v="Loss"/>
    <x v="1"/>
    <s v="United States)"/>
  </r>
  <r>
    <x v="2980"/>
    <x v="1"/>
    <x v="1"/>
    <x v="16"/>
    <s v="May 16, 1997 (United States)"/>
    <n v="6.7"/>
    <n v="4300"/>
    <x v="425"/>
    <s v="Roddy Doyle"/>
    <x v="1293"/>
    <x v="1"/>
    <n v="20500000"/>
    <n v="712095"/>
    <x v="702"/>
    <n v="100"/>
    <x v="2"/>
    <n v="-19787905"/>
    <s v="Loss"/>
    <x v="1"/>
    <s v="United States)"/>
  </r>
  <r>
    <x v="2981"/>
    <x v="1"/>
    <x v="0"/>
    <x v="16"/>
    <s v="March 1, 1996 (United States)"/>
    <n v="4.8"/>
    <n v="2900"/>
    <x v="1289"/>
    <s v="Jeff Schechter"/>
    <x v="1294"/>
    <x v="0"/>
    <n v="20500000"/>
    <n v="684351"/>
    <x v="1001"/>
    <n v="90"/>
    <x v="2"/>
    <n v="-19815649"/>
    <s v="Loss"/>
    <x v="1"/>
    <s v="United States)"/>
  </r>
  <r>
    <x v="2982"/>
    <x v="1"/>
    <x v="1"/>
    <x v="16"/>
    <s v="September 13, 1996 (United States)"/>
    <n v="6.7"/>
    <n v="3600"/>
    <x v="1029"/>
    <s v="Allison Anders"/>
    <x v="1295"/>
    <x v="0"/>
    <n v="5000000"/>
    <n v="660313"/>
    <x v="1002"/>
    <n v="116"/>
    <x v="2"/>
    <n v="-4339687"/>
    <s v="Loss"/>
    <x v="1"/>
    <s v="United States)"/>
  </r>
  <r>
    <x v="2983"/>
    <x v="1"/>
    <x v="1"/>
    <x v="16"/>
    <s v="July 3, 1997 (Germany)"/>
    <n v="6.8"/>
    <n v="9000"/>
    <x v="900"/>
    <s v="Eric Bogosian"/>
    <x v="1296"/>
    <x v="0"/>
    <n v="20500000"/>
    <n v="656747"/>
    <x v="561"/>
    <n v="121"/>
    <x v="2"/>
    <n v="-19843253"/>
    <s v="Loss"/>
    <x v="1"/>
    <s v="Germany)"/>
  </r>
  <r>
    <x v="2984"/>
    <x v="0"/>
    <x v="1"/>
    <x v="16"/>
    <s v="October 25, 1996 (United States)"/>
    <n v="7.2"/>
    <n v="5700"/>
    <x v="600"/>
    <s v="William Shakespeare"/>
    <x v="598"/>
    <x v="22"/>
    <n v="5000000"/>
    <n v="588621"/>
    <x v="583"/>
    <n v="134"/>
    <x v="1"/>
    <n v="-4411379"/>
    <s v="Loss"/>
    <x v="1"/>
    <s v="United States)"/>
  </r>
  <r>
    <x v="2985"/>
    <x v="1"/>
    <x v="1"/>
    <x v="16"/>
    <s v="February 21, 1996 (United States)"/>
    <n v="7"/>
    <n v="72000"/>
    <x v="1290"/>
    <s v="Owen Wilson"/>
    <x v="1297"/>
    <x v="0"/>
    <n v="7000000"/>
    <n v="560069"/>
    <x v="4"/>
    <n v="91"/>
    <x v="1"/>
    <n v="-6439931"/>
    <s v="Loss"/>
    <x v="1"/>
    <s v="United States)"/>
  </r>
  <r>
    <x v="2986"/>
    <x v="1"/>
    <x v="1"/>
    <x v="16"/>
    <s v="July 26, 1996 (United States)"/>
    <n v="6.6"/>
    <n v="1900"/>
    <x v="1291"/>
    <s v="Lisa Krueger"/>
    <x v="1298"/>
    <x v="0"/>
    <n v="500000"/>
    <n v="502313"/>
    <x v="1003"/>
    <n v="88"/>
    <x v="2"/>
    <n v="2313"/>
    <s v="Profit"/>
    <x v="1"/>
    <s v="United States)"/>
  </r>
  <r>
    <x v="2987"/>
    <x v="1"/>
    <x v="4"/>
    <x v="16"/>
    <s v="October 18, 1996 (United States)"/>
    <n v="6.9"/>
    <n v="10000"/>
    <x v="1292"/>
    <s v="Hossein Amini"/>
    <x v="1299"/>
    <x v="1"/>
    <n v="7000000"/>
    <n v="409144"/>
    <x v="703"/>
    <n v="123"/>
    <x v="2"/>
    <n v="-6590856"/>
    <s v="Loss"/>
    <x v="1"/>
    <s v="United States)"/>
  </r>
  <r>
    <x v="2988"/>
    <x v="0"/>
    <x v="2"/>
    <x v="16"/>
    <s v="December 20, 1996 (United States)"/>
    <n v="7.1"/>
    <n v="3500"/>
    <x v="1293"/>
    <s v="Novalyne Price Ellis"/>
    <x v="1300"/>
    <x v="0"/>
    <n v="1300000"/>
    <n v="375757"/>
    <x v="799"/>
    <n v="111"/>
    <x v="1"/>
    <n v="-924243"/>
    <s v="Loss"/>
    <x v="1"/>
    <s v="United States)"/>
  </r>
  <r>
    <x v="2989"/>
    <x v="1"/>
    <x v="1"/>
    <x v="16"/>
    <s v="September 3, 1997 (France)"/>
    <n v="6.8"/>
    <n v="27000"/>
    <x v="1294"/>
    <s v="Matthew Bright"/>
    <x v="1072"/>
    <x v="0"/>
    <n v="3000000"/>
    <n v="295493"/>
    <x v="1004"/>
    <n v="102"/>
    <x v="2"/>
    <n v="-2704507"/>
    <s v="Loss"/>
    <x v="1"/>
    <s v="France)"/>
  </r>
  <r>
    <x v="2990"/>
    <x v="3"/>
    <x v="1"/>
    <x v="16"/>
    <s v="April 30, 1997 (United States)"/>
    <n v="7.1"/>
    <n v="5900"/>
    <x v="1295"/>
    <s v="Olivier Assayas"/>
    <x v="1301"/>
    <x v="8"/>
    <n v="20500000"/>
    <n v="292040"/>
    <x v="1005"/>
    <n v="99"/>
    <x v="1"/>
    <n v="-20207960"/>
    <s v="Loss"/>
    <x v="1"/>
    <s v="United States)"/>
  </r>
  <r>
    <x v="2991"/>
    <x v="1"/>
    <x v="1"/>
    <x v="16"/>
    <s v="December 13, 1996 (United States)"/>
    <n v="7"/>
    <n v="7500"/>
    <x v="1296"/>
    <s v="Alexander Payne"/>
    <x v="945"/>
    <x v="0"/>
    <n v="3000000"/>
    <n v="285112"/>
    <x v="1006"/>
    <n v="106"/>
    <x v="1"/>
    <n v="-2714888"/>
    <s v="Loss"/>
    <x v="1"/>
    <s v="United States)"/>
  </r>
  <r>
    <x v="2992"/>
    <x v="1"/>
    <x v="4"/>
    <x v="16"/>
    <s v="August 23, 1996 (United States)"/>
    <n v="6.2"/>
    <n v="8800"/>
    <x v="1297"/>
    <s v="Joyce Carol Oates"/>
    <x v="1302"/>
    <x v="0"/>
    <n v="20500000"/>
    <n v="269300"/>
    <x v="646"/>
    <n v="102"/>
    <x v="2"/>
    <n v="-20230700"/>
    <s v="Loss"/>
    <x v="1"/>
    <s v="United States)"/>
  </r>
  <r>
    <x v="2993"/>
    <x v="1"/>
    <x v="6"/>
    <x v="16"/>
    <s v="February 28, 1997 (United States)"/>
    <n v="7.2"/>
    <n v="45000"/>
    <x v="1298"/>
    <s v="Paul Thomas Anderson"/>
    <x v="1303"/>
    <x v="0"/>
    <n v="3000000"/>
    <n v="222559"/>
    <x v="1007"/>
    <n v="101"/>
    <x v="1"/>
    <n v="-2777441"/>
    <s v="Loss"/>
    <x v="1"/>
    <s v="United States)"/>
  </r>
  <r>
    <x v="2994"/>
    <x v="2"/>
    <x v="1"/>
    <x v="16"/>
    <s v="June 20, 2014 (United States)"/>
    <n v="7.6"/>
    <n v="7000"/>
    <x v="435"/>
    <s v="Ã‰ric Rohmer"/>
    <x v="1304"/>
    <x v="8"/>
    <n v="20500000"/>
    <n v="198126"/>
    <x v="722"/>
    <n v="113"/>
    <x v="1"/>
    <n v="-20301874"/>
    <s v="Loss"/>
    <x v="1"/>
    <s v="United States)"/>
  </r>
  <r>
    <x v="2995"/>
    <x v="0"/>
    <x v="2"/>
    <x v="16"/>
    <s v="October 4, 1996 (United States)"/>
    <n v="6.2"/>
    <n v="1700"/>
    <x v="1299"/>
    <s v="Richard Feynman"/>
    <x v="241"/>
    <x v="0"/>
    <n v="20500000"/>
    <n v="195170"/>
    <x v="906"/>
    <n v="119"/>
    <x v="2"/>
    <n v="-20304830"/>
    <s v="Loss"/>
    <x v="1"/>
    <s v="United States)"/>
  </r>
  <r>
    <x v="2996"/>
    <x v="1"/>
    <x v="1"/>
    <x v="16"/>
    <s v="November 8, 1996 (United States)"/>
    <n v="5.4"/>
    <n v="2700"/>
    <x v="1300"/>
    <s v="Larry Bishop"/>
    <x v="1305"/>
    <x v="0"/>
    <n v="8000000"/>
    <n v="107874"/>
    <x v="1008"/>
    <n v="93"/>
    <x v="2"/>
    <n v="-7892126"/>
    <s v="Loss"/>
    <x v="1"/>
    <s v="United States)"/>
  </r>
  <r>
    <x v="2997"/>
    <x v="1"/>
    <x v="1"/>
    <x v="16"/>
    <s v="September 27, 1996 (United States)"/>
    <n v="5.9"/>
    <n v="4900"/>
    <x v="1301"/>
    <s v="Reb Braddock"/>
    <x v="1199"/>
    <x v="0"/>
    <n v="2300000"/>
    <n v="49620"/>
    <x v="940"/>
    <n v="88"/>
    <x v="2"/>
    <n v="-2250380"/>
    <s v="Loss"/>
    <x v="1"/>
    <s v="United States)"/>
  </r>
  <r>
    <x v="2998"/>
    <x v="7"/>
    <x v="1"/>
    <x v="16"/>
    <s v="June 25, 1997 (United States)"/>
    <n v="6"/>
    <n v="7400"/>
    <x v="1302"/>
    <s v="Eirik Ildahl"/>
    <x v="1029"/>
    <x v="0"/>
    <n v="20500000"/>
    <n v="32212"/>
    <x v="804"/>
    <n v="92"/>
    <x v="2"/>
    <n v="-20467788"/>
    <s v="Loss"/>
    <x v="1"/>
    <s v="United States)"/>
  </r>
  <r>
    <x v="2999"/>
    <x v="1"/>
    <x v="6"/>
    <x v="16"/>
    <s v="October 25, 1996 (United States)"/>
    <n v="6.2"/>
    <n v="4200"/>
    <x v="78"/>
    <s v="Charles Leavitt"/>
    <x v="1114"/>
    <x v="0"/>
    <n v="20500000"/>
    <n v="21508"/>
    <x v="1009"/>
    <n v="122"/>
    <x v="2"/>
    <n v="-20478492"/>
    <s v="Loss"/>
    <x v="1"/>
    <s v="United States)"/>
  </r>
  <r>
    <x v="3000"/>
    <x v="3"/>
    <x v="1"/>
    <x v="16"/>
    <s v="April 9, 1997 (United States)"/>
    <n v="6.8"/>
    <n v="5300"/>
    <x v="776"/>
    <s v="Steven Soderbergh"/>
    <x v="1306"/>
    <x v="0"/>
    <n v="250000"/>
    <n v="10580"/>
    <x v="1010"/>
    <n v="96"/>
    <x v="2"/>
    <n v="-239420"/>
    <s v="Loss"/>
    <x v="1"/>
    <s v="United States)"/>
  </r>
  <r>
    <x v="3001"/>
    <x v="3"/>
    <x v="6"/>
    <x v="16"/>
    <s v="August 30, 1996 (Denmark)"/>
    <n v="7.4"/>
    <n v="37000"/>
    <x v="1303"/>
    <s v="Jens Dahl"/>
    <x v="1307"/>
    <x v="27"/>
    <n v="20500000"/>
    <n v="1605"/>
    <x v="1011"/>
    <n v="110"/>
    <x v="1"/>
    <n v="-20498395"/>
    <s v="Loss"/>
    <x v="1"/>
    <s v="Denmark)"/>
  </r>
  <r>
    <x v="3002"/>
    <x v="7"/>
    <x v="4"/>
    <x v="17"/>
    <s v="December 19, 1997 (United States)"/>
    <n v="7.8"/>
    <n v="1100000"/>
    <x v="354"/>
    <s v="James Cameron"/>
    <x v="1219"/>
    <x v="0"/>
    <n v="200000000"/>
    <n v="2201647264"/>
    <x v="10"/>
    <n v="194"/>
    <x v="1"/>
    <n v="2001647264"/>
    <s v="Profit"/>
    <x v="1"/>
    <s v="United States)"/>
  </r>
  <r>
    <x v="3003"/>
    <x v="7"/>
    <x v="0"/>
    <x v="17"/>
    <s v="May 23, 1997 (United States)"/>
    <n v="6.6"/>
    <n v="388000"/>
    <x v="90"/>
    <s v="Michael Crichton"/>
    <x v="462"/>
    <x v="0"/>
    <n v="73000000"/>
    <n v="618638999"/>
    <x v="1"/>
    <n v="129"/>
    <x v="2"/>
    <n v="545638999"/>
    <s v="Profit"/>
    <x v="1"/>
    <s v="United States)"/>
  </r>
  <r>
    <x v="3004"/>
    <x v="7"/>
    <x v="0"/>
    <x v="17"/>
    <s v="July 2, 1997 (United States)"/>
    <n v="7.3"/>
    <n v="529000"/>
    <x v="908"/>
    <s v="Lowell Cunningham"/>
    <x v="302"/>
    <x v="0"/>
    <n v="90000000"/>
    <n v="589390539"/>
    <x v="4"/>
    <n v="98"/>
    <x v="1"/>
    <n v="499390539"/>
    <s v="Profit"/>
    <x v="1"/>
    <s v="United States)"/>
  </r>
  <r>
    <x v="3005"/>
    <x v="7"/>
    <x v="0"/>
    <x v="17"/>
    <s v="December 19, 1997 (United States)"/>
    <n v="6.5"/>
    <n v="185000"/>
    <x v="167"/>
    <s v="Bruce Feirstein"/>
    <x v="786"/>
    <x v="1"/>
    <n v="110000000"/>
    <n v="333011068"/>
    <x v="61"/>
    <n v="119"/>
    <x v="2"/>
    <n v="223011068"/>
    <s v="Profit"/>
    <x v="1"/>
    <s v="United States)"/>
  </r>
  <r>
    <x v="3006"/>
    <x v="1"/>
    <x v="0"/>
    <x v="17"/>
    <s v="July 25, 1997 (United States)"/>
    <n v="6.5"/>
    <n v="185000"/>
    <x v="370"/>
    <s v="Andrew W. Marlowe"/>
    <x v="86"/>
    <x v="0"/>
    <n v="85000000"/>
    <n v="315156409"/>
    <x v="4"/>
    <n v="124"/>
    <x v="2"/>
    <n v="230156409"/>
    <s v="Profit"/>
    <x v="1"/>
    <s v="United States)"/>
  </r>
  <r>
    <x v="3007"/>
    <x v="7"/>
    <x v="1"/>
    <x v="17"/>
    <s v="December 25, 1997 (United States)"/>
    <n v="7.7"/>
    <n v="282000"/>
    <x v="271"/>
    <s v="Mark Andrus"/>
    <x v="13"/>
    <x v="0"/>
    <n v="50000000"/>
    <n v="314178011"/>
    <x v="231"/>
    <n v="139"/>
    <x v="1"/>
    <n v="264178011"/>
    <s v="Profit"/>
    <x v="1"/>
    <s v="United States)"/>
  </r>
  <r>
    <x v="3008"/>
    <x v="7"/>
    <x v="1"/>
    <x v="17"/>
    <s v="March 21, 1997 (United States)"/>
    <n v="6.9"/>
    <n v="289000"/>
    <x v="1113"/>
    <s v="Paul Guay"/>
    <x v="1110"/>
    <x v="0"/>
    <n v="45000000"/>
    <n v="302710615"/>
    <x v="1"/>
    <n v="86"/>
    <x v="2"/>
    <n v="257710615"/>
    <s v="Profit"/>
    <x v="1"/>
    <s v="United States)"/>
  </r>
  <r>
    <x v="3009"/>
    <x v="7"/>
    <x v="1"/>
    <x v="17"/>
    <s v="June 20, 1997 (United States)"/>
    <n v="6.3"/>
    <n v="134000"/>
    <x v="1130"/>
    <s v="Ronald Bass"/>
    <x v="918"/>
    <x v="0"/>
    <n v="38000000"/>
    <n v="299288605"/>
    <x v="231"/>
    <n v="105"/>
    <x v="2"/>
    <n v="261288605"/>
    <s v="Profit"/>
    <x v="1"/>
    <s v="United States)"/>
  </r>
  <r>
    <x v="3010"/>
    <x v="7"/>
    <x v="0"/>
    <x v="17"/>
    <s v="May 9, 1997 (United States)"/>
    <n v="7.7"/>
    <n v="444000"/>
    <x v="510"/>
    <s v="Luc Besson"/>
    <x v="700"/>
    <x v="8"/>
    <n v="93000000"/>
    <n v="263920180"/>
    <x v="4"/>
    <n v="126"/>
    <x v="1"/>
    <n v="170920180"/>
    <s v="Profit"/>
    <x v="1"/>
    <s v="United States)"/>
  </r>
  <r>
    <x v="3011"/>
    <x v="1"/>
    <x v="1"/>
    <x v="17"/>
    <s v="September 19, 1997 (United States)"/>
    <n v="7.2"/>
    <n v="101000"/>
    <x v="1304"/>
    <s v="Simon Beaufoy"/>
    <x v="974"/>
    <x v="1"/>
    <n v="3500000"/>
    <n v="257938649"/>
    <x v="1012"/>
    <n v="91"/>
    <x v="1"/>
    <n v="254438649"/>
    <s v="Profit"/>
    <x v="1"/>
    <s v="United States)"/>
  </r>
  <r>
    <x v="401"/>
    <x v="2"/>
    <x v="10"/>
    <x v="17"/>
    <s v="June 27, 1997 (United States)"/>
    <n v="7.3"/>
    <n v="212000"/>
    <x v="769"/>
    <s v="Ron Clements"/>
    <x v="1039"/>
    <x v="0"/>
    <n v="85000000"/>
    <n v="252712101"/>
    <x v="167"/>
    <n v="93"/>
    <x v="1"/>
    <n v="167712101"/>
    <s v="Profit"/>
    <x v="1"/>
    <s v="United States)"/>
  </r>
  <r>
    <x v="3012"/>
    <x v="7"/>
    <x v="3"/>
    <x v="17"/>
    <s v="November 7, 1997 (United States)"/>
    <n v="6.5"/>
    <n v="100000"/>
    <x v="831"/>
    <s v="Rowan Atkinson"/>
    <x v="1308"/>
    <x v="1"/>
    <n v="18000000"/>
    <n v="251212670"/>
    <x v="37"/>
    <n v="89"/>
    <x v="2"/>
    <n v="233212670"/>
    <s v="Profit"/>
    <x v="1"/>
    <s v="United States)"/>
  </r>
  <r>
    <x v="3013"/>
    <x v="1"/>
    <x v="0"/>
    <x v="17"/>
    <s v="June 27, 1997 (United States)"/>
    <n v="7.2"/>
    <n v="357000"/>
    <x v="1046"/>
    <s v="Mike Werb"/>
    <x v="14"/>
    <x v="0"/>
    <n v="80000000"/>
    <n v="245676146"/>
    <x v="151"/>
    <n v="138"/>
    <x v="1"/>
    <n v="165676146"/>
    <s v="Profit"/>
    <x v="1"/>
    <s v="United States)"/>
  </r>
  <r>
    <x v="3014"/>
    <x v="7"/>
    <x v="0"/>
    <x v="17"/>
    <s v="June 20, 1997 (United States)"/>
    <n v="3.8"/>
    <n v="238000"/>
    <x v="123"/>
    <s v="Bob Kane"/>
    <x v="167"/>
    <x v="0"/>
    <n v="125000000"/>
    <n v="238235719"/>
    <x v="7"/>
    <n v="125"/>
    <x v="2"/>
    <n v="113235719"/>
    <s v="Profit"/>
    <x v="1"/>
    <s v="United States)"/>
  </r>
  <r>
    <x v="3015"/>
    <x v="7"/>
    <x v="1"/>
    <x v="17"/>
    <s v="December 20, 1997 (Italy)"/>
    <n v="8.6"/>
    <n v="642000"/>
    <x v="959"/>
    <s v="Vincenzo Cerami"/>
    <x v="968"/>
    <x v="9"/>
    <n v="20000000"/>
    <n v="230098753"/>
    <x v="1013"/>
    <n v="116"/>
    <x v="0"/>
    <n v="210098753"/>
    <s v="Profit"/>
    <x v="1"/>
    <s v="Italy)"/>
  </r>
  <r>
    <x v="3016"/>
    <x v="1"/>
    <x v="4"/>
    <x v="17"/>
    <s v="January 9, 1998 (United States)"/>
    <n v="8.3000000000000007"/>
    <n v="887000"/>
    <x v="805"/>
    <s v="Matt Damon"/>
    <x v="12"/>
    <x v="0"/>
    <n v="10000000"/>
    <n v="225933435"/>
    <x v="407"/>
    <n v="126"/>
    <x v="1"/>
    <n v="215933435"/>
    <s v="Profit"/>
    <x v="1"/>
    <s v="United States)"/>
  </r>
  <r>
    <x v="3017"/>
    <x v="1"/>
    <x v="0"/>
    <x v="17"/>
    <s v="June 6, 1997 (United States)"/>
    <n v="6.9"/>
    <n v="282000"/>
    <x v="1305"/>
    <s v="Scott Rosenberg"/>
    <x v="270"/>
    <x v="0"/>
    <n v="75000000"/>
    <n v="224012234"/>
    <x v="229"/>
    <n v="115"/>
    <x v="2"/>
    <n v="149012234"/>
    <s v="Profit"/>
    <x v="1"/>
    <s v="United States)"/>
  </r>
  <r>
    <x v="3018"/>
    <x v="7"/>
    <x v="0"/>
    <x v="17"/>
    <s v="February 7, 1997 (United States)"/>
    <n v="6"/>
    <n v="85000"/>
    <x v="396"/>
    <s v="Leslie Bohem"/>
    <x v="786"/>
    <x v="0"/>
    <n v="116000000"/>
    <n v="178127760"/>
    <x v="1"/>
    <n v="108"/>
    <x v="2"/>
    <n v="62127760"/>
    <s v="Profit"/>
    <x v="1"/>
    <s v="United States)"/>
  </r>
  <r>
    <x v="3019"/>
    <x v="0"/>
    <x v="1"/>
    <x v="17"/>
    <s v="November 26, 1997 (United States)"/>
    <n v="5.3"/>
    <n v="86000"/>
    <x v="976"/>
    <s v="Samuel W. Taylor"/>
    <x v="12"/>
    <x v="0"/>
    <n v="80000000"/>
    <n v="177977226"/>
    <x v="167"/>
    <n v="93"/>
    <x v="2"/>
    <n v="97977226"/>
    <s v="Profit"/>
    <x v="1"/>
    <s v="United States)"/>
  </r>
  <r>
    <x v="3020"/>
    <x v="0"/>
    <x v="0"/>
    <x v="17"/>
    <s v="July 16, 1997 (United States)"/>
    <n v="5.5"/>
    <n v="73000"/>
    <x v="1118"/>
    <s v="Jay Ward"/>
    <x v="1009"/>
    <x v="0"/>
    <n v="55000000"/>
    <n v="174463257"/>
    <x v="167"/>
    <n v="92"/>
    <x v="2"/>
    <n v="119463257"/>
    <s v="Profit"/>
    <x v="1"/>
    <s v="United States)"/>
  </r>
  <r>
    <x v="3021"/>
    <x v="1"/>
    <x v="5"/>
    <x v="17"/>
    <s v="December 12, 1997 (United States)"/>
    <n v="6.2"/>
    <n v="161000"/>
    <x v="157"/>
    <s v="Kevin Williamson"/>
    <x v="1243"/>
    <x v="0"/>
    <n v="24000000"/>
    <n v="172363301"/>
    <x v="962"/>
    <n v="120"/>
    <x v="2"/>
    <n v="148363301"/>
    <s v="Profit"/>
    <x v="1"/>
    <s v="United States)"/>
  </r>
  <r>
    <x v="3022"/>
    <x v="0"/>
    <x v="4"/>
    <x v="17"/>
    <s v="July 11, 1997 (United States)"/>
    <n v="7.5"/>
    <n v="260000"/>
    <x v="352"/>
    <s v="James V. Hart"/>
    <x v="682"/>
    <x v="0"/>
    <n v="90000000"/>
    <n v="171120329"/>
    <x v="7"/>
    <n v="150"/>
    <x v="1"/>
    <n v="81120329"/>
    <s v="Profit"/>
    <x v="1"/>
    <s v="United States)"/>
  </r>
  <r>
    <x v="3023"/>
    <x v="7"/>
    <x v="10"/>
    <x v="17"/>
    <s v="December 19, 1997 (United States)"/>
    <n v="8.4"/>
    <n v="357000"/>
    <x v="692"/>
    <s v="Hayao Miyazaki"/>
    <x v="1309"/>
    <x v="24"/>
    <n v="20500000"/>
    <n v="169785704"/>
    <x v="764"/>
    <n v="134"/>
    <x v="1"/>
    <n v="149285704"/>
    <s v="Profit"/>
    <x v="1"/>
    <s v="United States)"/>
  </r>
  <r>
    <x v="3024"/>
    <x v="7"/>
    <x v="0"/>
    <x v="17"/>
    <s v="June 13, 1997 (United States)"/>
    <n v="3.9"/>
    <n v="76000"/>
    <x v="1109"/>
    <s v="Graham Yost"/>
    <x v="1176"/>
    <x v="0"/>
    <n v="160000000"/>
    <n v="164508066"/>
    <x v="1014"/>
    <n v="121"/>
    <x v="2"/>
    <n v="4508066"/>
    <s v="Profit"/>
    <x v="1"/>
    <s v="United States)"/>
  </r>
  <r>
    <x v="3025"/>
    <x v="1"/>
    <x v="0"/>
    <x v="17"/>
    <s v="November 26, 1997 (United States)"/>
    <n v="6.2"/>
    <n v="234000"/>
    <x v="1306"/>
    <s v="Dan O'Bannon"/>
    <x v="513"/>
    <x v="0"/>
    <n v="75000000"/>
    <n v="161376069"/>
    <x v="1015"/>
    <n v="109"/>
    <x v="2"/>
    <n v="86376069"/>
    <s v="Profit"/>
    <x v="1"/>
    <s v="United States)"/>
  </r>
  <r>
    <x v="3026"/>
    <x v="1"/>
    <x v="0"/>
    <x v="17"/>
    <s v="November 14, 1997 (United States)"/>
    <n v="6.4"/>
    <n v="109000"/>
    <x v="796"/>
    <s v="Kenneth Ross"/>
    <x v="700"/>
    <x v="0"/>
    <n v="60000000"/>
    <n v="159330280"/>
    <x v="1"/>
    <n v="124"/>
    <x v="2"/>
    <n v="99330280"/>
    <s v="Profit"/>
    <x v="1"/>
    <s v="United States)"/>
  </r>
  <r>
    <x v="3027"/>
    <x v="1"/>
    <x v="4"/>
    <x v="17"/>
    <s v="October 17, 1997 (United States)"/>
    <n v="7.5"/>
    <n v="342000"/>
    <x v="188"/>
    <s v="Andrew Neiderman"/>
    <x v="792"/>
    <x v="29"/>
    <n v="57000000"/>
    <n v="152944660"/>
    <x v="7"/>
    <n v="144"/>
    <x v="1"/>
    <n v="95944660"/>
    <s v="Profit"/>
    <x v="1"/>
    <s v="United States)"/>
  </r>
  <r>
    <x v="3028"/>
    <x v="1"/>
    <x v="0"/>
    <x v="17"/>
    <s v="March 26, 1997 (United States)"/>
    <n v="6.2"/>
    <n v="62000"/>
    <x v="153"/>
    <s v="Kevin Jarre"/>
    <x v="86"/>
    <x v="0"/>
    <n v="90000000"/>
    <n v="140807547"/>
    <x v="4"/>
    <n v="111"/>
    <x v="2"/>
    <n v="50807547"/>
    <s v="Profit"/>
    <x v="1"/>
    <s v="United States)"/>
  </r>
  <r>
    <x v="3029"/>
    <x v="2"/>
    <x v="10"/>
    <x v="17"/>
    <s v="November 21, 1997 (United States)"/>
    <n v="7.2"/>
    <n v="115000"/>
    <x v="220"/>
    <s v="Susan Gauthier"/>
    <x v="995"/>
    <x v="0"/>
    <n v="50000000"/>
    <n v="139804348"/>
    <x v="10"/>
    <n v="94"/>
    <x v="1"/>
    <n v="89804348"/>
    <s v="Profit"/>
    <x v="1"/>
    <s v="United States)"/>
  </r>
  <r>
    <x v="3030"/>
    <x v="1"/>
    <x v="0"/>
    <x v="17"/>
    <s v="August 8, 1997 (United States)"/>
    <n v="6.7"/>
    <n v="96000"/>
    <x v="194"/>
    <s v="Brian Helgeland"/>
    <x v="108"/>
    <x v="0"/>
    <n v="75000000"/>
    <n v="136982834"/>
    <x v="7"/>
    <n v="135"/>
    <x v="2"/>
    <n v="61982834"/>
    <s v="Profit"/>
    <x v="1"/>
    <s v="United States)"/>
  </r>
  <r>
    <x v="3031"/>
    <x v="7"/>
    <x v="0"/>
    <x v="17"/>
    <s v="April 11, 1997 (United States)"/>
    <n v="4.8"/>
    <n v="99000"/>
    <x v="1057"/>
    <s v="Hans Bauer"/>
    <x v="230"/>
    <x v="0"/>
    <n v="45000000"/>
    <n v="136885767"/>
    <x v="1016"/>
    <n v="89"/>
    <x v="2"/>
    <n v="91885767"/>
    <s v="Profit"/>
    <x v="1"/>
    <s v="United States)"/>
  </r>
  <r>
    <x v="3032"/>
    <x v="7"/>
    <x v="3"/>
    <x v="17"/>
    <s v="October 10, 1997 (United States)"/>
    <n v="7.1"/>
    <n v="134000"/>
    <x v="121"/>
    <s v="Heinrich Harrer"/>
    <x v="981"/>
    <x v="0"/>
    <n v="70000000"/>
    <n v="131457682"/>
    <x v="1017"/>
    <n v="136"/>
    <x v="1"/>
    <n v="61457682"/>
    <s v="Profit"/>
    <x v="1"/>
    <s v="United States)"/>
  </r>
  <r>
    <x v="3033"/>
    <x v="1"/>
    <x v="6"/>
    <x v="17"/>
    <s v="September 19, 1997 (United States)"/>
    <n v="8.1999999999999993"/>
    <n v="544000"/>
    <x v="340"/>
    <s v="James Ellroy"/>
    <x v="1167"/>
    <x v="0"/>
    <n v="35000000"/>
    <n v="126216940"/>
    <x v="915"/>
    <n v="138"/>
    <x v="1"/>
    <n v="91216940"/>
    <s v="Profit"/>
    <x v="1"/>
    <s v="United States)"/>
  </r>
  <r>
    <x v="3034"/>
    <x v="1"/>
    <x v="5"/>
    <x v="17"/>
    <s v="October 17, 1997 (United States)"/>
    <n v="5.7"/>
    <n v="136000"/>
    <x v="1307"/>
    <s v="Lois Duncan"/>
    <x v="1310"/>
    <x v="0"/>
    <n v="17000000"/>
    <n v="125586134"/>
    <x v="1017"/>
    <n v="101"/>
    <x v="2"/>
    <n v="108586134"/>
    <s v="Profit"/>
    <x v="1"/>
    <s v="United States)"/>
  </r>
  <r>
    <x v="3035"/>
    <x v="1"/>
    <x v="2"/>
    <x v="17"/>
    <s v="February 28, 1997 (United States)"/>
    <n v="7.7"/>
    <n v="287000"/>
    <x v="62"/>
    <s v="Joseph D. Pistone"/>
    <x v="40"/>
    <x v="0"/>
    <n v="35000000"/>
    <n v="124909762"/>
    <x v="1017"/>
    <n v="127"/>
    <x v="1"/>
    <n v="89909762"/>
    <s v="Profit"/>
    <x v="1"/>
    <s v="United States)"/>
  </r>
  <r>
    <x v="3036"/>
    <x v="7"/>
    <x v="0"/>
    <x v="17"/>
    <s v="April 25, 1997 (United States)"/>
    <n v="5.5"/>
    <n v="73000"/>
    <x v="833"/>
    <s v="Jerome Armstrong"/>
    <x v="302"/>
    <x v="0"/>
    <n v="90000000"/>
    <n v="122823468"/>
    <x v="10"/>
    <n v="104"/>
    <x v="2"/>
    <n v="32823468"/>
    <s v="Profit"/>
    <x v="1"/>
    <s v="United States)"/>
  </r>
  <r>
    <x v="3037"/>
    <x v="0"/>
    <x v="1"/>
    <x v="17"/>
    <s v="December 19, 1997 (United States)"/>
    <n v="6.5"/>
    <n v="53000"/>
    <x v="1308"/>
    <s v="Adam Rifkin"/>
    <x v="1311"/>
    <x v="0"/>
    <n v="38000000"/>
    <n v="122417389"/>
    <x v="1018"/>
    <n v="98"/>
    <x v="2"/>
    <n v="84417389"/>
    <s v="Profit"/>
    <x v="1"/>
    <s v="United States)"/>
  </r>
  <r>
    <x v="3038"/>
    <x v="1"/>
    <x v="0"/>
    <x v="17"/>
    <s v="November 7, 1997 (United States)"/>
    <n v="7.2"/>
    <n v="276000"/>
    <x v="448"/>
    <s v="Edward Neumeier"/>
    <x v="1312"/>
    <x v="0"/>
    <n v="105000000"/>
    <n v="121214377"/>
    <x v="231"/>
    <n v="129"/>
    <x v="1"/>
    <n v="16214377"/>
    <s v="Profit"/>
    <x v="1"/>
    <s v="United States)"/>
  </r>
  <r>
    <x v="3039"/>
    <x v="7"/>
    <x v="0"/>
    <x v="17"/>
    <s v="April 4, 1997 (United States)"/>
    <n v="6.2"/>
    <n v="64000"/>
    <x v="798"/>
    <s v="Leslie Charteris"/>
    <x v="339"/>
    <x v="0"/>
    <n v="68000000"/>
    <n v="118063304"/>
    <x v="5"/>
    <n v="116"/>
    <x v="2"/>
    <n v="50063304"/>
    <s v="Profit"/>
    <x v="1"/>
    <s v="United States)"/>
  </r>
  <r>
    <x v="3040"/>
    <x v="1"/>
    <x v="0"/>
    <x v="17"/>
    <s v="September 26, 1997 (United States)"/>
    <n v="6"/>
    <n v="55000"/>
    <x v="1309"/>
    <s v="Leslie Cockburn"/>
    <x v="1313"/>
    <x v="0"/>
    <n v="50000000"/>
    <n v="110463140"/>
    <x v="1018"/>
    <n v="124"/>
    <x v="2"/>
    <n v="60463140"/>
    <s v="Profit"/>
    <x v="1"/>
    <s v="United States)"/>
  </r>
  <r>
    <x v="3041"/>
    <x v="1"/>
    <x v="4"/>
    <x v="17"/>
    <s v="September 12, 1997 (United States)"/>
    <n v="7.8"/>
    <n v="361000"/>
    <x v="975"/>
    <s v="John Brancato"/>
    <x v="290"/>
    <x v="0"/>
    <n v="50000000"/>
    <n v="109423648"/>
    <x v="37"/>
    <n v="129"/>
    <x v="1"/>
    <n v="59423648"/>
    <s v="Profit"/>
    <x v="1"/>
    <s v="United States)"/>
  </r>
  <r>
    <x v="3042"/>
    <x v="7"/>
    <x v="0"/>
    <x v="17"/>
    <s v="August 1, 1997 (United States)"/>
    <n v="5.2"/>
    <n v="65000"/>
    <x v="1310"/>
    <s v="Todd McFarlane"/>
    <x v="1314"/>
    <x v="0"/>
    <n v="40000000"/>
    <n v="87840042"/>
    <x v="1019"/>
    <n v="96"/>
    <x v="2"/>
    <n v="47840042"/>
    <s v="Profit"/>
    <x v="1"/>
    <s v="United States)"/>
  </r>
  <r>
    <x v="3043"/>
    <x v="0"/>
    <x v="0"/>
    <x v="17"/>
    <s v="December 12, 1997 (United States)"/>
    <n v="4.5"/>
    <n v="109000"/>
    <x v="1311"/>
    <s v="John Hughes"/>
    <x v="1315"/>
    <x v="0"/>
    <n v="32000000"/>
    <n v="79082515"/>
    <x v="10"/>
    <n v="102"/>
    <x v="2"/>
    <n v="47082515"/>
    <s v="Profit"/>
    <x v="1"/>
    <s v="United States)"/>
  </r>
  <r>
    <x v="3044"/>
    <x v="7"/>
    <x v="3"/>
    <x v="17"/>
    <s v="May 2, 1997 (United States)"/>
    <n v="7"/>
    <n v="227000"/>
    <x v="1312"/>
    <s v="Mike Myers"/>
    <x v="986"/>
    <x v="0"/>
    <n v="16500000"/>
    <n v="67683989"/>
    <x v="704"/>
    <n v="89"/>
    <x v="1"/>
    <n v="51183989"/>
    <s v="Profit"/>
    <x v="1"/>
    <s v="United States)"/>
  </r>
  <r>
    <x v="3045"/>
    <x v="1"/>
    <x v="1"/>
    <x v="17"/>
    <s v="January 9, 1998 (United States)"/>
    <n v="7.1"/>
    <n v="80000"/>
    <x v="222"/>
    <s v="Larry Beinhart"/>
    <x v="163"/>
    <x v="0"/>
    <n v="15000000"/>
    <n v="64256513"/>
    <x v="728"/>
    <n v="97"/>
    <x v="1"/>
    <n v="49256513"/>
    <s v="Profit"/>
    <x v="1"/>
    <s v="United States)"/>
  </r>
  <r>
    <x v="3046"/>
    <x v="7"/>
    <x v="1"/>
    <x v="17"/>
    <s v="September 19, 1997 (United States)"/>
    <n v="6.4"/>
    <n v="40000"/>
    <x v="365"/>
    <s v="Paul Rudnick"/>
    <x v="312"/>
    <x v="0"/>
    <n v="35000000"/>
    <n v="63856929"/>
    <x v="5"/>
    <n v="90"/>
    <x v="2"/>
    <n v="28856929"/>
    <s v="Profit"/>
    <x v="1"/>
    <s v="United States)"/>
  </r>
  <r>
    <x v="3047"/>
    <x v="1"/>
    <x v="6"/>
    <x v="17"/>
    <s v="October 3, 1997 (United States)"/>
    <n v="6.6"/>
    <n v="68000"/>
    <x v="1235"/>
    <s v="James Patterson"/>
    <x v="790"/>
    <x v="0"/>
    <n v="27000000"/>
    <n v="60527873"/>
    <x v="5"/>
    <n v="115"/>
    <x v="2"/>
    <n v="33527873"/>
    <s v="Profit"/>
    <x v="1"/>
    <s v="United States)"/>
  </r>
  <r>
    <x v="3048"/>
    <x v="0"/>
    <x v="1"/>
    <x v="17"/>
    <s v="March 7, 1997 (United States)"/>
    <n v="5.2"/>
    <n v="23000"/>
    <x v="1111"/>
    <s v="HervÃ© Palud"/>
    <x v="1111"/>
    <x v="0"/>
    <n v="32000000"/>
    <n v="59927618"/>
    <x v="167"/>
    <n v="105"/>
    <x v="2"/>
    <n v="27927618"/>
    <s v="Profit"/>
    <x v="1"/>
    <s v="United States)"/>
  </r>
  <r>
    <x v="3049"/>
    <x v="7"/>
    <x v="0"/>
    <x v="17"/>
    <s v="November 21, 1997 (United States)"/>
    <n v="3.7"/>
    <n v="51000"/>
    <x v="1313"/>
    <s v="Ed Boon"/>
    <x v="1316"/>
    <x v="0"/>
    <n v="30000000"/>
    <n v="51376861"/>
    <x v="237"/>
    <n v="95"/>
    <x v="2"/>
    <n v="21376861"/>
    <s v="Profit"/>
    <x v="1"/>
    <s v="United States)"/>
  </r>
  <r>
    <x v="3050"/>
    <x v="1"/>
    <x v="6"/>
    <x v="17"/>
    <s v="May 2, 1997 (United States)"/>
    <n v="6.9"/>
    <n v="51000"/>
    <x v="1314"/>
    <s v="Jonathan Mostow"/>
    <x v="107"/>
    <x v="0"/>
    <n v="36000000"/>
    <n v="50159144"/>
    <x v="72"/>
    <n v="93"/>
    <x v="2"/>
    <n v="14159144"/>
    <s v="Profit"/>
    <x v="1"/>
    <s v="United States)"/>
  </r>
  <r>
    <x v="3051"/>
    <x v="1"/>
    <x v="0"/>
    <x v="17"/>
    <s v="February 14, 1997 (United States)"/>
    <n v="6.7"/>
    <n v="52000"/>
    <x v="24"/>
    <s v="David Baldacci"/>
    <x v="6"/>
    <x v="0"/>
    <n v="50000000"/>
    <n v="50068310"/>
    <x v="561"/>
    <n v="121"/>
    <x v="2"/>
    <n v="68310"/>
    <s v="Profit"/>
    <x v="1"/>
    <s v="United States)"/>
  </r>
  <r>
    <x v="3052"/>
    <x v="1"/>
    <x v="0"/>
    <x v="17"/>
    <s v="August 22, 1997 (United States)"/>
    <n v="6.2"/>
    <n v="28000"/>
    <x v="1315"/>
    <s v="Joel Cohen"/>
    <x v="512"/>
    <x v="0"/>
    <n v="25000000"/>
    <n v="48407611"/>
    <x v="237"/>
    <n v="97"/>
    <x v="2"/>
    <n v="23407611"/>
    <s v="Profit"/>
    <x v="1"/>
    <s v="United States)"/>
  </r>
  <r>
    <x v="3053"/>
    <x v="1"/>
    <x v="0"/>
    <x v="17"/>
    <s v="August 22, 1997 (United States)"/>
    <n v="6"/>
    <n v="75000"/>
    <x v="195"/>
    <s v="Danielle Alexandra"/>
    <x v="411"/>
    <x v="0"/>
    <n v="50000000"/>
    <n v="48169156"/>
    <x v="866"/>
    <n v="125"/>
    <x v="2"/>
    <n v="-1830844"/>
    <s v="Loss"/>
    <x v="1"/>
    <s v="United States)"/>
  </r>
  <r>
    <x v="3054"/>
    <x v="7"/>
    <x v="6"/>
    <x v="17"/>
    <s v="November 21, 1997 (United States)"/>
    <n v="7.2"/>
    <n v="68000"/>
    <x v="182"/>
    <s v="John Grisham"/>
    <x v="1317"/>
    <x v="0"/>
    <n v="40000000"/>
    <n v="45916769"/>
    <x v="913"/>
    <n v="135"/>
    <x v="1"/>
    <n v="5916769"/>
    <s v="Profit"/>
    <x v="1"/>
    <s v="United States)"/>
  </r>
  <r>
    <x v="3055"/>
    <x v="1"/>
    <x v="6"/>
    <x v="17"/>
    <s v="August 15, 1997 (United States)"/>
    <n v="6.9"/>
    <n v="89000"/>
    <x v="1231"/>
    <s v="James Mangold"/>
    <x v="121"/>
    <x v="0"/>
    <n v="15000000"/>
    <n v="44862187"/>
    <x v="407"/>
    <n v="105"/>
    <x v="2"/>
    <n v="29862187"/>
    <s v="Profit"/>
    <x v="1"/>
    <s v="United States)"/>
  </r>
  <r>
    <x v="3056"/>
    <x v="1"/>
    <x v="0"/>
    <x v="17"/>
    <s v="July 18, 1997 (United States)"/>
    <n v="6.7"/>
    <n v="45000"/>
    <x v="1181"/>
    <s v="Steve Oedekerk"/>
    <x v="1250"/>
    <x v="0"/>
    <n v="25000000"/>
    <n v="44480039"/>
    <x v="1020"/>
    <n v="98"/>
    <x v="2"/>
    <n v="19480039"/>
    <s v="Profit"/>
    <x v="1"/>
    <s v="United States)"/>
  </r>
  <r>
    <x v="3057"/>
    <x v="7"/>
    <x v="1"/>
    <x v="17"/>
    <s v="August 1, 1997 (United States)"/>
    <n v="5.5"/>
    <n v="19000"/>
    <x v="717"/>
    <s v="Arleen Sorkin"/>
    <x v="1318"/>
    <x v="0"/>
    <n v="10000000"/>
    <n v="44332015"/>
    <x v="969"/>
    <n v="101"/>
    <x v="2"/>
    <n v="34332015"/>
    <s v="Profit"/>
    <x v="1"/>
    <s v="United States)"/>
  </r>
  <r>
    <x v="3058"/>
    <x v="1"/>
    <x v="2"/>
    <x v="17"/>
    <s v="December 25, 1997 (United States)"/>
    <n v="7.3"/>
    <n v="73000"/>
    <x v="90"/>
    <s v="David Franzoni"/>
    <x v="1319"/>
    <x v="0"/>
    <n v="36000000"/>
    <n v="44229441"/>
    <x v="1018"/>
    <n v="155"/>
    <x v="1"/>
    <n v="8229441"/>
    <s v="Profit"/>
    <x v="1"/>
    <s v="United States)"/>
  </r>
  <r>
    <x v="3059"/>
    <x v="1"/>
    <x v="1"/>
    <x v="17"/>
    <s v="September 26, 1997 (United States)"/>
    <n v="7"/>
    <n v="7400"/>
    <x v="1316"/>
    <s v="George Tillman Jr."/>
    <x v="1320"/>
    <x v="0"/>
    <n v="7500000"/>
    <n v="43700855"/>
    <x v="968"/>
    <n v="115"/>
    <x v="1"/>
    <n v="36200855"/>
    <s v="Profit"/>
    <x v="1"/>
    <s v="United States)"/>
  </r>
  <r>
    <x v="3060"/>
    <x v="1"/>
    <x v="0"/>
    <x v="17"/>
    <s v="September 26, 1997 (United States)"/>
    <n v="6.9"/>
    <n v="70000"/>
    <x v="1159"/>
    <s v="David Mamet"/>
    <x v="498"/>
    <x v="0"/>
    <n v="30000000"/>
    <n v="43312294"/>
    <x v="578"/>
    <n v="117"/>
    <x v="2"/>
    <n v="13312294"/>
    <s v="Profit"/>
    <x v="1"/>
    <s v="United States)"/>
  </r>
  <r>
    <x v="3061"/>
    <x v="1"/>
    <x v="4"/>
    <x v="17"/>
    <s v="October 31, 1997 (United States)"/>
    <n v="7.9"/>
    <n v="246000"/>
    <x v="1298"/>
    <s v="Paul Thomas Anderson"/>
    <x v="1259"/>
    <x v="0"/>
    <n v="15000000"/>
    <n v="43101594"/>
    <x v="237"/>
    <n v="155"/>
    <x v="1"/>
    <n v="28101594"/>
    <s v="Profit"/>
    <x v="1"/>
    <s v="United States)"/>
  </r>
  <r>
    <x v="3062"/>
    <x v="1"/>
    <x v="2"/>
    <x v="17"/>
    <s v="March 7, 1997 (United States)"/>
    <n v="6.9"/>
    <n v="35000"/>
    <x v="1189"/>
    <s v="Howard Stern"/>
    <x v="1321"/>
    <x v="0"/>
    <n v="28000000"/>
    <n v="41230799"/>
    <x v="5"/>
    <n v="109"/>
    <x v="2"/>
    <n v="13230799"/>
    <s v="Profit"/>
    <x v="1"/>
    <s v="United States)"/>
  </r>
  <r>
    <x v="3063"/>
    <x v="1"/>
    <x v="6"/>
    <x v="17"/>
    <s v="December 25, 1997 (United States)"/>
    <n v="7.5"/>
    <n v="325000"/>
    <x v="1020"/>
    <s v="Quentin Tarantino"/>
    <x v="1322"/>
    <x v="0"/>
    <n v="12000000"/>
    <n v="39673807"/>
    <x v="407"/>
    <n v="154"/>
    <x v="1"/>
    <n v="27673807"/>
    <s v="Profit"/>
    <x v="1"/>
    <s v="United States)"/>
  </r>
  <r>
    <x v="3064"/>
    <x v="0"/>
    <x v="1"/>
    <x v="17"/>
    <s v="February 14, 1997 (United States)"/>
    <n v="6"/>
    <n v="46000"/>
    <x v="1317"/>
    <s v="Elisa Bell"/>
    <x v="16"/>
    <x v="0"/>
    <n v="25000000"/>
    <n v="36400360"/>
    <x v="7"/>
    <n v="93"/>
    <x v="2"/>
    <n v="11400360"/>
    <s v="Profit"/>
    <x v="1"/>
    <s v="United States)"/>
  </r>
  <r>
    <x v="3065"/>
    <x v="0"/>
    <x v="2"/>
    <x v="17"/>
    <s v="March 21, 1997 (United States)"/>
    <n v="6.8"/>
    <n v="26000"/>
    <x v="1206"/>
    <s v="Gregory Nava"/>
    <x v="1323"/>
    <x v="0"/>
    <n v="20000000"/>
    <n v="35281794"/>
    <x v="1021"/>
    <n v="127"/>
    <x v="2"/>
    <n v="15281794"/>
    <s v="Profit"/>
    <x v="1"/>
    <s v="United States)"/>
  </r>
  <r>
    <x v="3066"/>
    <x v="1"/>
    <x v="1"/>
    <x v="17"/>
    <s v="May 23, 1997 (United States)"/>
    <n v="6.1"/>
    <n v="24000"/>
    <x v="1318"/>
    <s v="Robert Gordon"/>
    <x v="995"/>
    <x v="0"/>
    <n v="20500000"/>
    <n v="34673095"/>
    <x v="7"/>
    <n v="100"/>
    <x v="2"/>
    <n v="14173095"/>
    <s v="Profit"/>
    <x v="1"/>
    <s v="United States)"/>
  </r>
  <r>
    <x v="3067"/>
    <x v="1"/>
    <x v="5"/>
    <x v="17"/>
    <s v="January 10, 1997 (United States)"/>
    <n v="5.8"/>
    <n v="26000"/>
    <x v="139"/>
    <s v="Douglas Preston"/>
    <x v="1025"/>
    <x v="1"/>
    <n v="40000000"/>
    <n v="33956608"/>
    <x v="675"/>
    <n v="110"/>
    <x v="2"/>
    <n v="-6043392"/>
    <s v="Loss"/>
    <x v="1"/>
    <s v="United States)"/>
  </r>
  <r>
    <x v="3068"/>
    <x v="7"/>
    <x v="1"/>
    <x v="17"/>
    <s v="December 12, 1997 (United States)"/>
    <n v="5.8"/>
    <n v="10000"/>
    <x v="1187"/>
    <s v="Jana Howington"/>
    <x v="1111"/>
    <x v="0"/>
    <n v="35000000"/>
    <n v="32748995"/>
    <x v="1"/>
    <n v="115"/>
    <x v="2"/>
    <n v="-2251005"/>
    <s v="Loss"/>
    <x v="1"/>
    <s v="United States)"/>
  </r>
  <r>
    <x v="3069"/>
    <x v="1"/>
    <x v="0"/>
    <x v="17"/>
    <s v="January 17, 1997 (United States)"/>
    <n v="5.5"/>
    <n v="26000"/>
    <x v="1074"/>
    <s v="Randy Feldman"/>
    <x v="239"/>
    <x v="0"/>
    <n v="55000000"/>
    <n v="32000301"/>
    <x v="229"/>
    <n v="117"/>
    <x v="2"/>
    <n v="-22999699"/>
    <s v="Loss"/>
    <x v="1"/>
    <s v="United States)"/>
  </r>
  <r>
    <x v="3070"/>
    <x v="7"/>
    <x v="0"/>
    <x v="17"/>
    <s v="January 17, 1997 (United States)"/>
    <n v="5.6"/>
    <n v="40000"/>
    <x v="843"/>
    <s v="Mark Feldberg"/>
    <x v="1186"/>
    <x v="0"/>
    <n v="18000000"/>
    <n v="31480418"/>
    <x v="969"/>
    <n v="88"/>
    <x v="2"/>
    <n v="13480418"/>
    <s v="Profit"/>
    <x v="1"/>
    <s v="United States)"/>
  </r>
  <r>
    <x v="3071"/>
    <x v="7"/>
    <x v="1"/>
    <x v="17"/>
    <s v="July 2, 1997 (United States)"/>
    <n v="6.1"/>
    <n v="8200"/>
    <x v="296"/>
    <s v="Robert Nelson Jacobs"/>
    <x v="139"/>
    <x v="0"/>
    <n v="33000000"/>
    <n v="30716901"/>
    <x v="10"/>
    <n v="106"/>
    <x v="2"/>
    <n v="-2283099"/>
    <s v="Loss"/>
    <x v="1"/>
    <s v="United States)"/>
  </r>
  <r>
    <x v="3072"/>
    <x v="7"/>
    <x v="1"/>
    <x v="17"/>
    <s v="February 14, 1997 (United States)"/>
    <n v="6.1"/>
    <n v="34000"/>
    <x v="1197"/>
    <s v="Joan Taylor"/>
    <x v="1324"/>
    <x v="0"/>
    <n v="20000000"/>
    <n v="29481428"/>
    <x v="4"/>
    <n v="109"/>
    <x v="2"/>
    <n v="9481428"/>
    <s v="Profit"/>
    <x v="1"/>
    <s v="United States)"/>
  </r>
  <r>
    <x v="3073"/>
    <x v="0"/>
    <x v="1"/>
    <x v="17"/>
    <s v="January 23, 1998 (United States)"/>
    <n v="3.5"/>
    <n v="34000"/>
    <x v="1319"/>
    <s v="Spice Girls"/>
    <x v="1325"/>
    <x v="1"/>
    <n v="25000000"/>
    <n v="29342592"/>
    <x v="4"/>
    <n v="93"/>
    <x v="2"/>
    <n v="4342592"/>
    <s v="Profit"/>
    <x v="1"/>
    <s v="United States)"/>
  </r>
  <r>
    <x v="3074"/>
    <x v="1"/>
    <x v="1"/>
    <x v="17"/>
    <s v="April 25, 1997 (United States)"/>
    <n v="6.2"/>
    <n v="43000"/>
    <x v="1320"/>
    <s v="Robin Schiff"/>
    <x v="1326"/>
    <x v="0"/>
    <n v="20500000"/>
    <n v="29235353"/>
    <x v="229"/>
    <n v="92"/>
    <x v="2"/>
    <n v="8735353"/>
    <s v="Profit"/>
    <x v="1"/>
    <s v="United States)"/>
  </r>
  <r>
    <x v="3075"/>
    <x v="7"/>
    <x v="1"/>
    <x v="17"/>
    <s v="May 9, 1997 (United States)"/>
    <n v="5.3"/>
    <n v="15000"/>
    <x v="94"/>
    <s v="Francis Veber"/>
    <x v="12"/>
    <x v="0"/>
    <n v="85000000"/>
    <n v="28598376"/>
    <x v="753"/>
    <n v="98"/>
    <x v="2"/>
    <n v="-56401624"/>
    <s v="Loss"/>
    <x v="1"/>
    <s v="United States)"/>
  </r>
  <r>
    <x v="3076"/>
    <x v="1"/>
    <x v="0"/>
    <x v="17"/>
    <s v="April 11, 1997 (United States)"/>
    <n v="7.3"/>
    <n v="90000"/>
    <x v="872"/>
    <s v="Tom Jankiewicz"/>
    <x v="439"/>
    <x v="0"/>
    <n v="15000000"/>
    <n v="28084357"/>
    <x v="633"/>
    <n v="107"/>
    <x v="1"/>
    <n v="13084357"/>
    <s v="Profit"/>
    <x v="1"/>
    <s v="United States)"/>
  </r>
  <r>
    <x v="3077"/>
    <x v="1"/>
    <x v="5"/>
    <x v="17"/>
    <s v="August 15, 1997 (United States)"/>
    <n v="6.7"/>
    <n v="164000"/>
    <x v="1184"/>
    <s v="Philip Eisner"/>
    <x v="720"/>
    <x v="1"/>
    <n v="60000000"/>
    <n v="26673829"/>
    <x v="1022"/>
    <n v="96"/>
    <x v="2"/>
    <n v="-33326171"/>
    <s v="Loss"/>
    <x v="1"/>
    <s v="United States)"/>
  </r>
  <r>
    <x v="3078"/>
    <x v="1"/>
    <x v="1"/>
    <x v="17"/>
    <s v="December 25, 1997 (United States)"/>
    <n v="5.0999999999999996"/>
    <n v="24000"/>
    <x v="1321"/>
    <s v="John Landis"/>
    <x v="1327"/>
    <x v="1"/>
    <n v="25000000"/>
    <n v="26570463"/>
    <x v="633"/>
    <n v="105"/>
    <x v="2"/>
    <n v="1570463"/>
    <s v="Profit"/>
    <x v="1"/>
    <s v="United States)"/>
  </r>
  <r>
    <x v="3079"/>
    <x v="1"/>
    <x v="0"/>
    <x v="17"/>
    <s v="April 18, 1997 (United States)"/>
    <n v="6.1"/>
    <n v="29000"/>
    <x v="702"/>
    <s v="Wayne Beach"/>
    <x v="924"/>
    <x v="0"/>
    <n v="40000000"/>
    <n v="25804707"/>
    <x v="7"/>
    <n v="107"/>
    <x v="2"/>
    <n v="-14195293"/>
    <s v="Loss"/>
    <x v="1"/>
    <s v="United States)"/>
  </r>
  <r>
    <x v="3080"/>
    <x v="1"/>
    <x v="5"/>
    <x v="17"/>
    <s v="August 22, 1997 (United States)"/>
    <n v="6"/>
    <n v="47000"/>
    <x v="1092"/>
    <s v="Donald A. Wollheim"/>
    <x v="1326"/>
    <x v="0"/>
    <n v="30000000"/>
    <n v="25480803"/>
    <x v="962"/>
    <n v="105"/>
    <x v="2"/>
    <n v="-4519197"/>
    <s v="Loss"/>
    <x v="1"/>
    <s v="United States)"/>
  </r>
  <r>
    <x v="3081"/>
    <x v="1"/>
    <x v="6"/>
    <x v="17"/>
    <s v="November 21, 1997 (United States)"/>
    <n v="6.6"/>
    <n v="37000"/>
    <x v="24"/>
    <s v="John Berendt"/>
    <x v="439"/>
    <x v="0"/>
    <n v="35000000"/>
    <n v="25105255"/>
    <x v="7"/>
    <n v="155"/>
    <x v="2"/>
    <n v="-9894745"/>
    <s v="Loss"/>
    <x v="1"/>
    <s v="United States)"/>
  </r>
  <r>
    <x v="3082"/>
    <x v="0"/>
    <x v="1"/>
    <x v="17"/>
    <s v="July 25, 1997 (United States)"/>
    <n v="5.7"/>
    <n v="27000"/>
    <x v="1322"/>
    <s v="Dan Schneider"/>
    <x v="1328"/>
    <x v="0"/>
    <n v="9000000"/>
    <n v="23712993"/>
    <x v="5"/>
    <n v="95"/>
    <x v="2"/>
    <n v="14712993"/>
    <s v="Profit"/>
    <x v="1"/>
    <s v="United States)"/>
  </r>
  <r>
    <x v="3083"/>
    <x v="1"/>
    <x v="6"/>
    <x v="17"/>
    <s v="August 27, 1997 (United States)"/>
    <n v="6.3"/>
    <n v="11000"/>
    <x v="928"/>
    <s v="Chris Brancato"/>
    <x v="720"/>
    <x v="0"/>
    <n v="30000000"/>
    <n v="23499102"/>
    <x v="32"/>
    <n v="130"/>
    <x v="2"/>
    <n v="-6500898"/>
    <s v="Loss"/>
    <x v="1"/>
    <s v="United States)"/>
  </r>
  <r>
    <x v="3084"/>
    <x v="0"/>
    <x v="1"/>
    <x v="17"/>
    <s v="August 1, 1997 (United States)"/>
    <n v="5.3"/>
    <n v="17000"/>
    <x v="553"/>
    <s v="Kevin DiCicco"/>
    <x v="1329"/>
    <x v="0"/>
    <n v="3000000"/>
    <n v="23144499"/>
    <x v="167"/>
    <n v="98"/>
    <x v="2"/>
    <n v="20144499"/>
    <s v="Profit"/>
    <x v="1"/>
    <s v="United States)"/>
  </r>
  <r>
    <x v="3085"/>
    <x v="0"/>
    <x v="3"/>
    <x v="17"/>
    <s v="February 13, 1998 (United States)"/>
    <n v="5.9"/>
    <n v="20000"/>
    <x v="913"/>
    <s v="Mary Norton"/>
    <x v="923"/>
    <x v="1"/>
    <n v="29000000"/>
    <n v="22619589"/>
    <x v="37"/>
    <n v="89"/>
    <x v="2"/>
    <n v="-6380411"/>
    <s v="Loss"/>
    <x v="1"/>
    <s v="United States)"/>
  </r>
  <r>
    <x v="3086"/>
    <x v="1"/>
    <x v="6"/>
    <x v="17"/>
    <s v="October 31, 1997 (United States)"/>
    <n v="6.3"/>
    <n v="17000"/>
    <x v="909"/>
    <s v="Robert King"/>
    <x v="25"/>
    <x v="0"/>
    <n v="48000000"/>
    <n v="22459274"/>
    <x v="17"/>
    <n v="122"/>
    <x v="2"/>
    <n v="-25540726"/>
    <s v="Loss"/>
    <x v="1"/>
    <s v="United States)"/>
  </r>
  <r>
    <x v="3087"/>
    <x v="0"/>
    <x v="3"/>
    <x v="17"/>
    <s v="December 25, 1997 (United States)"/>
    <n v="4"/>
    <n v="15000"/>
    <x v="995"/>
    <s v="Pat Proft"/>
    <x v="48"/>
    <x v="0"/>
    <n v="30000000"/>
    <n v="21437192"/>
    <x v="167"/>
    <n v="87"/>
    <x v="2"/>
    <n v="-8562808"/>
    <s v="Loss"/>
    <x v="1"/>
    <s v="United States)"/>
  </r>
  <r>
    <x v="3088"/>
    <x v="3"/>
    <x v="6"/>
    <x v="17"/>
    <s v="July 8, 2001 (United States)"/>
    <n v="7.4"/>
    <n v="12000"/>
    <x v="1323"/>
    <s v="Kiyoshi Kurosawa"/>
    <x v="1330"/>
    <x v="24"/>
    <n v="20500000"/>
    <n v="20205757"/>
    <x v="1023"/>
    <n v="111"/>
    <x v="1"/>
    <n v="-294243"/>
    <s v="Loss"/>
    <x v="1"/>
    <s v="United States)"/>
  </r>
  <r>
    <x v="3089"/>
    <x v="1"/>
    <x v="1"/>
    <x v="17"/>
    <s v="February 26, 1997 (United States)"/>
    <n v="5.4"/>
    <n v="8400"/>
    <x v="1129"/>
    <s v="Takashi Bufford"/>
    <x v="1331"/>
    <x v="0"/>
    <n v="20500000"/>
    <n v="20050376"/>
    <x v="4"/>
    <n v="79"/>
    <x v="2"/>
    <n v="-449624"/>
    <s v="Loss"/>
    <x v="1"/>
    <s v="United States)"/>
  </r>
  <r>
    <x v="3090"/>
    <x v="7"/>
    <x v="4"/>
    <x v="17"/>
    <s v="February 20, 1998 (United States)"/>
    <n v="7.2"/>
    <n v="14000"/>
    <x v="1324"/>
    <s v="Robert Duvall"/>
    <x v="144"/>
    <x v="0"/>
    <n v="5000000"/>
    <n v="19868354"/>
    <x v="1024"/>
    <n v="134"/>
    <x v="1"/>
    <n v="14868354"/>
    <s v="Profit"/>
    <x v="1"/>
    <s v="United States)"/>
  </r>
  <r>
    <x v="3091"/>
    <x v="0"/>
    <x v="1"/>
    <x v="17"/>
    <s v="May 30, 1997 (United States)"/>
    <n v="4.8"/>
    <n v="9600"/>
    <x v="476"/>
    <s v="Jill Mazursky"/>
    <x v="937"/>
    <x v="0"/>
    <n v="53000000"/>
    <n v="19745922"/>
    <x v="866"/>
    <n v="94"/>
    <x v="2"/>
    <n v="-33254078"/>
    <s v="Loss"/>
    <x v="1"/>
    <s v="United States)"/>
  </r>
  <r>
    <x v="3092"/>
    <x v="7"/>
    <x v="0"/>
    <x v="17"/>
    <s v="March 20, 1998 (United States)"/>
    <n v="6.2"/>
    <n v="26000"/>
    <x v="1325"/>
    <s v="Fibe Ma"/>
    <x v="491"/>
    <x v="13"/>
    <n v="20500000"/>
    <n v="18814720"/>
    <x v="1025"/>
    <n v="88"/>
    <x v="2"/>
    <n v="-1685280"/>
    <s v="Loss"/>
    <x v="1"/>
    <s v="United States)"/>
  </r>
  <r>
    <x v="3093"/>
    <x v="0"/>
    <x v="0"/>
    <x v="17"/>
    <s v="February 14, 1997 (United States)"/>
    <n v="4.7"/>
    <n v="4200"/>
    <x v="1319"/>
    <s v="Gordon Gordon"/>
    <x v="1183"/>
    <x v="0"/>
    <n v="20500000"/>
    <n v="18301610"/>
    <x v="167"/>
    <n v="89"/>
    <x v="2"/>
    <n v="-2198390"/>
    <s v="Loss"/>
    <x v="1"/>
    <s v="United States)"/>
  </r>
  <r>
    <x v="2475"/>
    <x v="1"/>
    <x v="0"/>
    <x v="17"/>
    <s v="December 25, 1997 (United States)"/>
    <n v="6.1"/>
    <n v="70000"/>
    <x v="842"/>
    <s v="David Brin"/>
    <x v="487"/>
    <x v="0"/>
    <n v="80000000"/>
    <n v="17626234"/>
    <x v="630"/>
    <n v="177"/>
    <x v="2"/>
    <n v="-62373766"/>
    <s v="Loss"/>
    <x v="1"/>
    <s v="United States)"/>
  </r>
  <r>
    <x v="3094"/>
    <x v="1"/>
    <x v="4"/>
    <x v="17"/>
    <s v="January 9, 1998 (United States)"/>
    <n v="7"/>
    <n v="20000"/>
    <x v="789"/>
    <s v="Jim Sheridan"/>
    <x v="733"/>
    <x v="0"/>
    <n v="20500000"/>
    <n v="16534578"/>
    <x v="1"/>
    <n v="113"/>
    <x v="1"/>
    <n v="-3965422"/>
    <s v="Loss"/>
    <x v="1"/>
    <s v="United States)"/>
  </r>
  <r>
    <x v="3095"/>
    <x v="1"/>
    <x v="0"/>
    <x v="17"/>
    <s v="September 5, 1997 (United States)"/>
    <n v="5.0999999999999996"/>
    <n v="17000"/>
    <x v="1326"/>
    <s v="Jeb Stuart"/>
    <x v="718"/>
    <x v="0"/>
    <n v="60000000"/>
    <n v="16228448"/>
    <x v="7"/>
    <n v="105"/>
    <x v="2"/>
    <n v="-43771552"/>
    <s v="Loss"/>
    <x v="1"/>
    <s v="United States)"/>
  </r>
  <r>
    <x v="3096"/>
    <x v="1"/>
    <x v="7"/>
    <x v="17"/>
    <s v="September 19, 1997 (United States)"/>
    <n v="5.8"/>
    <n v="21000"/>
    <x v="1327"/>
    <s v="Peter Atkins"/>
    <x v="1332"/>
    <x v="0"/>
    <n v="5000000"/>
    <n v="15738769"/>
    <x v="771"/>
    <n v="90"/>
    <x v="2"/>
    <n v="10738769"/>
    <s v="Profit"/>
    <x v="1"/>
    <s v="United States)"/>
  </r>
  <r>
    <x v="3097"/>
    <x v="0"/>
    <x v="1"/>
    <x v="17"/>
    <s v="October 10, 1997 (United States)"/>
    <n v="5.9"/>
    <n v="9200"/>
    <x v="247"/>
    <s v="Oren Aviv"/>
    <x v="1333"/>
    <x v="0"/>
    <n v="20500000"/>
    <n v="15448043"/>
    <x v="866"/>
    <n v="95"/>
    <x v="2"/>
    <n v="-5051957"/>
    <s v="Loss"/>
    <x v="1"/>
    <s v="United States)"/>
  </r>
  <r>
    <x v="3098"/>
    <x v="1"/>
    <x v="4"/>
    <x v="17"/>
    <s v="November 7, 1997 (United States)"/>
    <n v="7.3"/>
    <n v="9100"/>
    <x v="1328"/>
    <s v="Kasi Lemmons"/>
    <x v="1271"/>
    <x v="0"/>
    <n v="6000000"/>
    <n v="14842388"/>
    <x v="826"/>
    <n v="109"/>
    <x v="1"/>
    <n v="8842388"/>
    <s v="Profit"/>
    <x v="1"/>
    <s v="United States)"/>
  </r>
  <r>
    <x v="3099"/>
    <x v="7"/>
    <x v="1"/>
    <x v="17"/>
    <s v="March 28, 1997 (United States)"/>
    <n v="5.7"/>
    <n v="5600"/>
    <x v="997"/>
    <s v="Christopher Reed"/>
    <x v="1334"/>
    <x v="0"/>
    <n v="11000000"/>
    <n v="14772788"/>
    <x v="1026"/>
    <n v="107"/>
    <x v="2"/>
    <n v="3772788"/>
    <s v="Profit"/>
    <x v="1"/>
    <s v="United States)"/>
  </r>
  <r>
    <x v="3100"/>
    <x v="7"/>
    <x v="1"/>
    <x v="17"/>
    <s v="May 30, 1997 (United States)"/>
    <n v="5.8"/>
    <n v="6000"/>
    <x v="468"/>
    <s v="Sara Bernstein"/>
    <x v="1335"/>
    <x v="0"/>
    <n v="20500000"/>
    <n v="14598571"/>
    <x v="1027"/>
    <n v="98"/>
    <x v="2"/>
    <n v="-5901429"/>
    <s v="Loss"/>
    <x v="1"/>
    <s v="United States)"/>
  </r>
  <r>
    <x v="3101"/>
    <x v="7"/>
    <x v="0"/>
    <x v="17"/>
    <s v="August 29, 1997 (United States)"/>
    <n v="5.4"/>
    <n v="13000"/>
    <x v="1047"/>
    <s v="Max D. Adams"/>
    <x v="1182"/>
    <x v="0"/>
    <n v="20000000"/>
    <n v="14515490"/>
    <x v="4"/>
    <n v="101"/>
    <x v="2"/>
    <n v="-5484510"/>
    <s v="Loss"/>
    <x v="1"/>
    <s v="United States)"/>
  </r>
  <r>
    <x v="3102"/>
    <x v="0"/>
    <x v="4"/>
    <x v="17"/>
    <s v="October 24, 1997 (United States)"/>
    <n v="6.5"/>
    <n v="5600"/>
    <x v="746"/>
    <s v="Albert Ash"/>
    <x v="1336"/>
    <x v="1"/>
    <n v="20500000"/>
    <n v="14059077"/>
    <x v="820"/>
    <n v="99"/>
    <x v="2"/>
    <n v="-6440923"/>
    <s v="Loss"/>
    <x v="1"/>
    <s v="United States)"/>
  </r>
  <r>
    <x v="3103"/>
    <x v="1"/>
    <x v="1"/>
    <x v="17"/>
    <s v="August 6, 1997 (United States)"/>
    <n v="5.4"/>
    <n v="8700"/>
    <x v="1329"/>
    <s v="Mark Brown"/>
    <x v="1337"/>
    <x v="0"/>
    <n v="20500000"/>
    <n v="14009368"/>
    <x v="1028"/>
    <n v="93"/>
    <x v="2"/>
    <n v="-6490632"/>
    <s v="Loss"/>
    <x v="1"/>
    <s v="United States)"/>
  </r>
  <r>
    <x v="3104"/>
    <x v="0"/>
    <x v="1"/>
    <x v="17"/>
    <s v="November 14, 1997 (United States)"/>
    <n v="6.6"/>
    <n v="31000"/>
    <x v="891"/>
    <s v="Robert Farrar"/>
    <x v="89"/>
    <x v="0"/>
    <n v="20000000"/>
    <n v="13717039"/>
    <x v="7"/>
    <n v="94"/>
    <x v="2"/>
    <n v="-6282961"/>
    <s v="Loss"/>
    <x v="1"/>
    <s v="United States)"/>
  </r>
  <r>
    <x v="3105"/>
    <x v="1"/>
    <x v="4"/>
    <x v="17"/>
    <s v="March 13, 1998 (United States)"/>
    <n v="7.1"/>
    <n v="11000"/>
    <x v="1154"/>
    <s v="Henry James"/>
    <x v="598"/>
    <x v="0"/>
    <n v="20500000"/>
    <n v="13692848"/>
    <x v="407"/>
    <n v="102"/>
    <x v="1"/>
    <n v="-6807152"/>
    <s v="Loss"/>
    <x v="1"/>
    <s v="United States)"/>
  </r>
  <r>
    <x v="3106"/>
    <x v="1"/>
    <x v="0"/>
    <x v="17"/>
    <s v="February 21, 1997 (United States)"/>
    <n v="7.2"/>
    <n v="7700"/>
    <x v="910"/>
    <s v="Gregory Poirier"/>
    <x v="230"/>
    <x v="0"/>
    <n v="25000000"/>
    <n v="13130349"/>
    <x v="7"/>
    <n v="140"/>
    <x v="1"/>
    <n v="-11869651"/>
    <s v="Loss"/>
    <x v="1"/>
    <s v="United States)"/>
  </r>
  <r>
    <x v="3107"/>
    <x v="1"/>
    <x v="4"/>
    <x v="17"/>
    <s v="March 14, 1997 (United States)"/>
    <n v="7.4"/>
    <n v="4300"/>
    <x v="1330"/>
    <s v="Theodore Witcher"/>
    <x v="1138"/>
    <x v="0"/>
    <n v="10000000"/>
    <n v="12782749"/>
    <x v="1000"/>
    <n v="104"/>
    <x v="1"/>
    <n v="2782749"/>
    <s v="Profit"/>
    <x v="1"/>
    <s v="United States)"/>
  </r>
  <r>
    <x v="3108"/>
    <x v="7"/>
    <x v="4"/>
    <x v="17"/>
    <s v="October 24, 1997 (United States)"/>
    <n v="7.8"/>
    <n v="287000"/>
    <x v="1331"/>
    <s v="Andrew Niccol"/>
    <x v="455"/>
    <x v="0"/>
    <n v="36000000"/>
    <n v="12532777"/>
    <x v="4"/>
    <n v="106"/>
    <x v="1"/>
    <n v="-23467223"/>
    <s v="Loss"/>
    <x v="1"/>
    <s v="United States)"/>
  </r>
  <r>
    <x v="3109"/>
    <x v="1"/>
    <x v="1"/>
    <x v="17"/>
    <s v="April 18, 1997 (United States)"/>
    <n v="7.2"/>
    <n v="134000"/>
    <x v="1150"/>
    <s v="Kevin Smith"/>
    <x v="1338"/>
    <x v="0"/>
    <n v="250000"/>
    <n v="12021272"/>
    <x v="1029"/>
    <n v="113"/>
    <x v="1"/>
    <n v="11771272"/>
    <s v="Profit"/>
    <x v="1"/>
    <s v="United States)"/>
  </r>
  <r>
    <x v="3110"/>
    <x v="1"/>
    <x v="0"/>
    <x v="17"/>
    <s v="October 10, 1997 (United States)"/>
    <n v="5.6"/>
    <n v="5700"/>
    <x v="1277"/>
    <s v="Keenen Ivory Wayans"/>
    <x v="725"/>
    <x v="0"/>
    <n v="25000000"/>
    <n v="11838218"/>
    <x v="1030"/>
    <n v="99"/>
    <x v="2"/>
    <n v="-13161782"/>
    <s v="Loss"/>
    <x v="1"/>
    <s v="United States)"/>
  </r>
  <r>
    <x v="3111"/>
    <x v="1"/>
    <x v="0"/>
    <x v="17"/>
    <s v="January 10, 1997 (United States)"/>
    <n v="4.9000000000000004"/>
    <n v="11000"/>
    <x v="390"/>
    <s v="Jonathan Brett"/>
    <x v="1019"/>
    <x v="0"/>
    <n v="55000000"/>
    <n v="11538235"/>
    <x v="931"/>
    <n v="100"/>
    <x v="2"/>
    <n v="-43461765"/>
    <s v="Loss"/>
    <x v="1"/>
    <s v="United States)"/>
  </r>
  <r>
    <x v="3112"/>
    <x v="0"/>
    <x v="1"/>
    <x v="17"/>
    <s v="February 7, 1997 (United States)"/>
    <n v="5.5"/>
    <n v="8800"/>
    <x v="742"/>
    <s v="Todd Graff"/>
    <x v="1339"/>
    <x v="0"/>
    <n v="16000000"/>
    <n v="11486880"/>
    <x v="1031"/>
    <n v="105"/>
    <x v="2"/>
    <n v="-4513120"/>
    <s v="Loss"/>
    <x v="1"/>
    <s v="United States)"/>
  </r>
  <r>
    <x v="3113"/>
    <x v="1"/>
    <x v="0"/>
    <x v="17"/>
    <s v="April 4, 1997 (United States)"/>
    <n v="4.8"/>
    <n v="32000"/>
    <x v="992"/>
    <s v="Don Jakoby"/>
    <x v="730"/>
    <x v="0"/>
    <n v="30000000"/>
    <n v="11438337"/>
    <x v="1017"/>
    <n v="93"/>
    <x v="2"/>
    <n v="-18561663"/>
    <s v="Loss"/>
    <x v="1"/>
    <s v="United States)"/>
  </r>
  <r>
    <x v="3114"/>
    <x v="0"/>
    <x v="1"/>
    <x v="17"/>
    <s v="August 22, 1997 (United States)"/>
    <n v="5.2"/>
    <n v="4000"/>
    <x v="1332"/>
    <s v="Bob Mosher"/>
    <x v="1340"/>
    <x v="0"/>
    <n v="15000000"/>
    <n v="10925060"/>
    <x v="712"/>
    <n v="84"/>
    <x v="2"/>
    <n v="-4074940"/>
    <s v="Loss"/>
    <x v="1"/>
    <s v="United States)"/>
  </r>
  <r>
    <x v="3115"/>
    <x v="1"/>
    <x v="1"/>
    <x v="17"/>
    <s v="January 2, 1998 (United States)"/>
    <n v="7.4"/>
    <n v="43000"/>
    <x v="58"/>
    <s v="Woody Allen"/>
    <x v="55"/>
    <x v="0"/>
    <n v="20000000"/>
    <n v="10686841"/>
    <x v="932"/>
    <n v="96"/>
    <x v="1"/>
    <n v="-9313159"/>
    <s v="Loss"/>
    <x v="1"/>
    <s v="United States)"/>
  </r>
  <r>
    <x v="3116"/>
    <x v="0"/>
    <x v="0"/>
    <x v="17"/>
    <s v="March 28, 1997 (United States)"/>
    <n v="3.7"/>
    <n v="8300"/>
    <x v="1333"/>
    <s v="Shuki Levy"/>
    <x v="1341"/>
    <x v="0"/>
    <n v="8000000"/>
    <n v="9615840"/>
    <x v="10"/>
    <n v="99"/>
    <x v="2"/>
    <n v="1615840"/>
    <s v="Profit"/>
    <x v="1"/>
    <s v="United States)"/>
  </r>
  <r>
    <x v="3117"/>
    <x v="0"/>
    <x v="4"/>
    <x v="17"/>
    <s v="May 15, 1998 (United States)"/>
    <n v="7.2"/>
    <n v="22000"/>
    <x v="653"/>
    <s v="David Mamet"/>
    <x v="136"/>
    <x v="0"/>
    <n v="10000000"/>
    <n v="9593903"/>
    <x v="1032"/>
    <n v="110"/>
    <x v="1"/>
    <n v="-406097"/>
    <s v="Loss"/>
    <x v="1"/>
    <s v="United States)"/>
  </r>
  <r>
    <x v="3118"/>
    <x v="7"/>
    <x v="1"/>
    <x v="17"/>
    <s v="January 24, 1997 (United States)"/>
    <n v="6.4"/>
    <n v="24000"/>
    <x v="261"/>
    <s v="John Cleese"/>
    <x v="274"/>
    <x v="1"/>
    <n v="25000000"/>
    <n v="9381260"/>
    <x v="1"/>
    <n v="93"/>
    <x v="2"/>
    <n v="-15618740"/>
    <s v="Loss"/>
    <x v="1"/>
    <s v="United States)"/>
  </r>
  <r>
    <x v="3119"/>
    <x v="0"/>
    <x v="2"/>
    <x v="17"/>
    <s v="October 3, 1997 (United States)"/>
    <n v="7.2"/>
    <n v="14000"/>
    <x v="1098"/>
    <s v="Jeremy Brock"/>
    <x v="1342"/>
    <x v="1"/>
    <n v="20500000"/>
    <n v="9229808"/>
    <x v="1033"/>
    <n v="101"/>
    <x v="1"/>
    <n v="-11270192"/>
    <s v="Loss"/>
    <x v="1"/>
    <s v="United States)"/>
  </r>
  <r>
    <x v="3120"/>
    <x v="1"/>
    <x v="4"/>
    <x v="17"/>
    <s v="July 18, 1997 (United States)"/>
    <n v="7"/>
    <n v="6800"/>
    <x v="1086"/>
    <s v="Victor Nunez"/>
    <x v="1343"/>
    <x v="0"/>
    <n v="2700000"/>
    <n v="9161691"/>
    <x v="1034"/>
    <n v="113"/>
    <x v="1"/>
    <n v="6461691"/>
    <s v="Profit"/>
    <x v="1"/>
    <s v="United States)"/>
  </r>
  <r>
    <x v="3121"/>
    <x v="0"/>
    <x v="1"/>
    <x v="17"/>
    <s v="July 11, 1997 (United States)"/>
    <n v="5.4"/>
    <n v="5200"/>
    <x v="49"/>
    <s v="Jeff Rothberg"/>
    <x v="679"/>
    <x v="0"/>
    <n v="28000000"/>
    <n v="8345056"/>
    <x v="1"/>
    <n v="89"/>
    <x v="2"/>
    <n v="-19654944"/>
    <s v="Loss"/>
    <x v="1"/>
    <s v="United States)"/>
  </r>
  <r>
    <x v="3122"/>
    <x v="1"/>
    <x v="4"/>
    <x v="17"/>
    <s v="November 26, 1997 (United States)"/>
    <n v="7.4"/>
    <n v="54000"/>
    <x v="1071"/>
    <s v="Rick Moody"/>
    <x v="312"/>
    <x v="0"/>
    <n v="18000000"/>
    <n v="8038061"/>
    <x v="989"/>
    <n v="112"/>
    <x v="1"/>
    <n v="-9961939"/>
    <s v="Loss"/>
    <x v="1"/>
    <s v="United States)"/>
  </r>
  <r>
    <x v="3123"/>
    <x v="1"/>
    <x v="4"/>
    <x v="17"/>
    <s v="September 19, 1997 (United States)"/>
    <n v="6.1"/>
    <n v="5200"/>
    <x v="961"/>
    <s v="Jane Smiley"/>
    <x v="188"/>
    <x v="0"/>
    <n v="28000000"/>
    <n v="7936780"/>
    <x v="229"/>
    <n v="105"/>
    <x v="2"/>
    <n v="-20063220"/>
    <s v="Loss"/>
    <x v="1"/>
    <s v="United States)"/>
  </r>
  <r>
    <x v="3124"/>
    <x v="0"/>
    <x v="0"/>
    <x v="17"/>
    <s v="July 2, 1997 (United States)"/>
    <n v="6.4"/>
    <n v="7000"/>
    <x v="608"/>
    <s v="David Michael Wieger"/>
    <x v="1190"/>
    <x v="0"/>
    <n v="20500000"/>
    <n v="7342923"/>
    <x v="498"/>
    <n v="106"/>
    <x v="2"/>
    <n v="-13157077"/>
    <s v="Loss"/>
    <x v="1"/>
    <s v="United States)"/>
  </r>
  <r>
    <x v="3125"/>
    <x v="7"/>
    <x v="1"/>
    <x v="17"/>
    <s v="March 28, 1997 (United States)"/>
    <n v="4.7"/>
    <n v="5000"/>
    <x v="638"/>
    <s v="Troy Byer"/>
    <x v="1344"/>
    <x v="0"/>
    <n v="20500000"/>
    <n v="7338279"/>
    <x v="237"/>
    <n v="91"/>
    <x v="2"/>
    <n v="-13161721"/>
    <s v="Loss"/>
    <x v="1"/>
    <s v="United States)"/>
  </r>
  <r>
    <x v="3126"/>
    <x v="1"/>
    <x v="4"/>
    <x v="17"/>
    <s v="August 29, 1997 (United States)"/>
    <n v="5.9"/>
    <n v="8000"/>
    <x v="1334"/>
    <s v="John Cassavetes"/>
    <x v="173"/>
    <x v="8"/>
    <n v="18000000"/>
    <n v="7281450"/>
    <x v="407"/>
    <n v="100"/>
    <x v="2"/>
    <n v="-10718550"/>
    <s v="Loss"/>
    <x v="1"/>
    <s v="United States)"/>
  </r>
  <r>
    <x v="3127"/>
    <x v="0"/>
    <x v="3"/>
    <x v="17"/>
    <s v="January 16, 1998 (United States)"/>
    <n v="5.3"/>
    <n v="2600"/>
    <x v="1003"/>
    <s v="Manny Coto"/>
    <x v="1218"/>
    <x v="0"/>
    <n v="12000000"/>
    <n v="7029025"/>
    <x v="1035"/>
    <n v="101"/>
    <x v="2"/>
    <n v="-4970975"/>
    <s v="Loss"/>
    <x v="1"/>
    <s v="United States)"/>
  </r>
  <r>
    <x v="3128"/>
    <x v="1"/>
    <x v="6"/>
    <x v="17"/>
    <s v="October 3, 1997 (United States)"/>
    <n v="6.7"/>
    <n v="50000"/>
    <x v="171"/>
    <s v="John Ridley"/>
    <x v="173"/>
    <x v="0"/>
    <n v="19000000"/>
    <n v="6682098"/>
    <x v="1036"/>
    <n v="125"/>
    <x v="2"/>
    <n v="-12317902"/>
    <s v="Loss"/>
    <x v="1"/>
    <s v="United States)"/>
  </r>
  <r>
    <x v="3129"/>
    <x v="0"/>
    <x v="0"/>
    <x v="17"/>
    <s v="May 2, 1997 (United States)"/>
    <n v="4.7"/>
    <n v="3000"/>
    <x v="1335"/>
    <s v="Michael Vickerman"/>
    <x v="1345"/>
    <x v="0"/>
    <n v="35000000"/>
    <n v="6537036"/>
    <x v="671"/>
    <n v="101"/>
    <x v="2"/>
    <n v="-28462964"/>
    <s v="Loss"/>
    <x v="1"/>
    <s v="United States)"/>
  </r>
  <r>
    <x v="3130"/>
    <x v="1"/>
    <x v="6"/>
    <x v="17"/>
    <s v="October 31, 1997 (United States)"/>
    <n v="6.4"/>
    <n v="13000"/>
    <x v="1336"/>
    <s v="Jeb Stuart"/>
    <x v="404"/>
    <x v="0"/>
    <n v="37000000"/>
    <n v="6492660"/>
    <x v="665"/>
    <n v="118"/>
    <x v="2"/>
    <n v="-30507340"/>
    <s v="Loss"/>
    <x v="1"/>
    <s v="United States)"/>
  </r>
  <r>
    <x v="3131"/>
    <x v="1"/>
    <x v="4"/>
    <x v="17"/>
    <s v="February 19, 1999 (United States)"/>
    <n v="7"/>
    <n v="16000"/>
    <x v="27"/>
    <s v="Russell Banks"/>
    <x v="165"/>
    <x v="0"/>
    <n v="6000000"/>
    <n v="6330054"/>
    <x v="608"/>
    <n v="114"/>
    <x v="1"/>
    <n v="330054"/>
    <s v="Profit"/>
    <x v="1"/>
    <s v="United States)"/>
  </r>
  <r>
    <x v="3132"/>
    <x v="7"/>
    <x v="0"/>
    <x v="17"/>
    <s v="August 29, 1997 (United States)"/>
    <n v="4.9000000000000004"/>
    <n v="7900"/>
    <x v="1337"/>
    <s v="Robert E. Howard"/>
    <x v="1346"/>
    <x v="0"/>
    <n v="30000000"/>
    <n v="6112613"/>
    <x v="1"/>
    <n v="95"/>
    <x v="2"/>
    <n v="-23887387"/>
    <s v="Loss"/>
    <x v="1"/>
    <s v="United States)"/>
  </r>
  <r>
    <x v="3133"/>
    <x v="1"/>
    <x v="4"/>
    <x v="17"/>
    <s v="April 4, 1997 (United States)"/>
    <n v="6.4"/>
    <n v="12000"/>
    <x v="617"/>
    <s v="Sue Miller"/>
    <x v="1347"/>
    <x v="0"/>
    <n v="20500000"/>
    <n v="5936344"/>
    <x v="968"/>
    <n v="110"/>
    <x v="2"/>
    <n v="-14563656"/>
    <s v="Loss"/>
    <x v="1"/>
    <s v="United States)"/>
  </r>
  <r>
    <x v="3134"/>
    <x v="1"/>
    <x v="0"/>
    <x v="17"/>
    <s v="October 8, 1997 (United States)"/>
    <n v="6.5"/>
    <n v="8200"/>
    <x v="799"/>
    <s v="Jim Kouf"/>
    <x v="629"/>
    <x v="0"/>
    <n v="20500000"/>
    <n v="5906773"/>
    <x v="9"/>
    <n v="111"/>
    <x v="2"/>
    <n v="-14593227"/>
    <s v="Loss"/>
    <x v="1"/>
    <s v="United States)"/>
  </r>
  <r>
    <x v="3135"/>
    <x v="1"/>
    <x v="1"/>
    <x v="17"/>
    <s v="May 22, 1998 (United States)"/>
    <n v="6.4"/>
    <n v="20000"/>
    <x v="1338"/>
    <s v="Don Roos"/>
    <x v="1183"/>
    <x v="0"/>
    <n v="5000000"/>
    <n v="5881367"/>
    <x v="931"/>
    <n v="105"/>
    <x v="2"/>
    <n v="881367"/>
    <s v="Profit"/>
    <x v="1"/>
    <s v="United States)"/>
  </r>
  <r>
    <x v="3136"/>
    <x v="1"/>
    <x v="4"/>
    <x v="17"/>
    <s v="July 30, 1997 (United States)"/>
    <n v="6.7"/>
    <n v="23000"/>
    <x v="516"/>
    <s v="Scott Yagemann"/>
    <x v="1271"/>
    <x v="0"/>
    <n v="20000000"/>
    <n v="5727130"/>
    <x v="820"/>
    <n v="119"/>
    <x v="2"/>
    <n v="-14272870"/>
    <s v="Loss"/>
    <x v="1"/>
    <s v="United States)"/>
  </r>
  <r>
    <x v="3137"/>
    <x v="7"/>
    <x v="2"/>
    <x v="17"/>
    <s v="January 16, 1998 (United States)"/>
    <n v="7"/>
    <n v="27000"/>
    <x v="25"/>
    <s v="Melissa Mathison"/>
    <x v="1348"/>
    <x v="0"/>
    <n v="28000000"/>
    <n v="5684789"/>
    <x v="1037"/>
    <n v="134"/>
    <x v="1"/>
    <n v="-22315211"/>
    <s v="Loss"/>
    <x v="1"/>
    <s v="United States)"/>
  </r>
  <r>
    <x v="3138"/>
    <x v="1"/>
    <x v="1"/>
    <x v="17"/>
    <s v="January 29, 1997 (United States)"/>
    <n v="6.9"/>
    <n v="15000"/>
    <x v="1339"/>
    <s v="Vondie Curtis-Hall"/>
    <x v="1349"/>
    <x v="0"/>
    <n v="20500000"/>
    <n v="5571205"/>
    <x v="1028"/>
    <n v="91"/>
    <x v="2"/>
    <n v="-14928795"/>
    <s v="Loss"/>
    <x v="1"/>
    <s v="United States)"/>
  </r>
  <r>
    <x v="3139"/>
    <x v="0"/>
    <x v="0"/>
    <x v="17"/>
    <s v="April 18, 1997 (United States)"/>
    <n v="4.5999999999999996"/>
    <n v="6500"/>
    <x v="1187"/>
    <s v="Peter Crabbe"/>
    <x v="1284"/>
    <x v="0"/>
    <n v="31190000"/>
    <n v="4529843"/>
    <x v="1038"/>
    <n v="108"/>
    <x v="2"/>
    <n v="-26660157"/>
    <s v="Loss"/>
    <x v="1"/>
    <s v="United States)"/>
  </r>
  <r>
    <x v="3140"/>
    <x v="1"/>
    <x v="1"/>
    <x v="17"/>
    <s v="October 24, 1997 (United States)"/>
    <n v="6.4"/>
    <n v="35000"/>
    <x v="1157"/>
    <s v="John Hodge"/>
    <x v="1232"/>
    <x v="1"/>
    <n v="12000000"/>
    <n v="4366722"/>
    <x v="183"/>
    <n v="103"/>
    <x v="2"/>
    <n v="-7633278"/>
    <s v="Loss"/>
    <x v="1"/>
    <s v="United States)"/>
  </r>
  <r>
    <x v="3141"/>
    <x v="1"/>
    <x v="6"/>
    <x v="17"/>
    <s v="October 17, 1997 (United States)"/>
    <n v="5.6"/>
    <n v="7300"/>
    <x v="1340"/>
    <s v="Mark Haskell Smith"/>
    <x v="1350"/>
    <x v="0"/>
    <n v="12000000"/>
    <n v="4166918"/>
    <x v="702"/>
    <n v="94"/>
    <x v="2"/>
    <n v="-7833082"/>
    <s v="Loss"/>
    <x v="1"/>
    <s v="United States)"/>
  </r>
  <r>
    <x v="3142"/>
    <x v="1"/>
    <x v="15"/>
    <x v="17"/>
    <s v="January 15, 1997 (France)"/>
    <n v="7.6"/>
    <n v="134000"/>
    <x v="362"/>
    <s v="David Lynch"/>
    <x v="715"/>
    <x v="8"/>
    <n v="15000000"/>
    <n v="3703548"/>
    <x v="816"/>
    <n v="134"/>
    <x v="1"/>
    <n v="-11296452"/>
    <s v="Loss"/>
    <x v="1"/>
    <s v="France)"/>
  </r>
  <r>
    <x v="3143"/>
    <x v="1"/>
    <x v="3"/>
    <x v="17"/>
    <s v="April 18, 1997 (United States)"/>
    <n v="5.4"/>
    <n v="9900"/>
    <x v="1341"/>
    <s v="Tom Schulman"/>
    <x v="937"/>
    <x v="0"/>
    <n v="3000000"/>
    <n v="3602884"/>
    <x v="9"/>
    <n v="95"/>
    <x v="2"/>
    <n v="602884"/>
    <s v="Profit"/>
    <x v="1"/>
    <s v="United States)"/>
  </r>
  <r>
    <x v="3144"/>
    <x v="7"/>
    <x v="1"/>
    <x v="17"/>
    <s v="February 7, 1997 (United States)"/>
    <n v="5"/>
    <n v="8100"/>
    <x v="1342"/>
    <s v="David Bar Katz"/>
    <x v="1351"/>
    <x v="0"/>
    <n v="8000000"/>
    <n v="3600616"/>
    <x v="1039"/>
    <n v="84"/>
    <x v="2"/>
    <n v="-4399384"/>
    <s v="Loss"/>
    <x v="1"/>
    <s v="United States)"/>
  </r>
  <r>
    <x v="3145"/>
    <x v="2"/>
    <x v="10"/>
    <x v="17"/>
    <s v="March 26, 1997 (United States)"/>
    <n v="6.9"/>
    <n v="7200"/>
    <x v="1343"/>
    <s v="Mark Dindal"/>
    <x v="928"/>
    <x v="0"/>
    <n v="32000000"/>
    <n v="3566637"/>
    <x v="1040"/>
    <n v="75"/>
    <x v="2"/>
    <n v="-28433363"/>
    <s v="Loss"/>
    <x v="1"/>
    <s v="United States)"/>
  </r>
  <r>
    <x v="3146"/>
    <x v="0"/>
    <x v="3"/>
    <x v="17"/>
    <s v="August 8, 1997 (United States)"/>
    <n v="4.8"/>
    <n v="9500"/>
    <x v="1344"/>
    <s v="Keith Walker"/>
    <x v="1054"/>
    <x v="0"/>
    <n v="20500000"/>
    <n v="3446539"/>
    <x v="812"/>
    <n v="86"/>
    <x v="2"/>
    <n v="-17053461"/>
    <s v="Loss"/>
    <x v="1"/>
    <s v="United States)"/>
  </r>
  <r>
    <x v="3147"/>
    <x v="1"/>
    <x v="1"/>
    <x v="17"/>
    <s v="October 3, 1997 (United States)"/>
    <n v="6.5"/>
    <n v="5400"/>
    <x v="967"/>
    <s v="Greg Dinner"/>
    <x v="1352"/>
    <x v="22"/>
    <n v="20500000"/>
    <n v="3392080"/>
    <x v="1041"/>
    <n v="97"/>
    <x v="2"/>
    <n v="-17107920"/>
    <s v="Loss"/>
    <x v="1"/>
    <s v="United States)"/>
  </r>
  <r>
    <x v="3148"/>
    <x v="1"/>
    <x v="4"/>
    <x v="17"/>
    <s v="November 21, 1997 (United States)"/>
    <n v="7.5"/>
    <n v="33000"/>
    <x v="962"/>
    <s v="Russell Banks"/>
    <x v="1353"/>
    <x v="7"/>
    <n v="20500000"/>
    <n v="3263585"/>
    <x v="310"/>
    <n v="112"/>
    <x v="1"/>
    <n v="-17236415"/>
    <s v="Loss"/>
    <x v="1"/>
    <s v="United States)"/>
  </r>
  <r>
    <x v="3149"/>
    <x v="1"/>
    <x v="1"/>
    <x v="17"/>
    <s v="August 1, 1997 (United States)"/>
    <n v="7.2"/>
    <n v="13000"/>
    <x v="1345"/>
    <s v="Neil LaBute"/>
    <x v="1354"/>
    <x v="7"/>
    <n v="25000"/>
    <n v="2804473"/>
    <x v="1042"/>
    <n v="97"/>
    <x v="1"/>
    <n v="2779473"/>
    <s v="Profit"/>
    <x v="1"/>
    <s v="United States)"/>
  </r>
  <r>
    <x v="3150"/>
    <x v="1"/>
    <x v="4"/>
    <x v="17"/>
    <s v="September 17, 1997 (France)"/>
    <n v="5.8"/>
    <n v="6600"/>
    <x v="744"/>
    <s v="Mike Figgis"/>
    <x v="924"/>
    <x v="0"/>
    <n v="24000000"/>
    <n v="2642983"/>
    <x v="237"/>
    <n v="102"/>
    <x v="2"/>
    <n v="-21357017"/>
    <s v="Loss"/>
    <x v="1"/>
    <s v="France)"/>
  </r>
  <r>
    <x v="3151"/>
    <x v="1"/>
    <x v="6"/>
    <x v="17"/>
    <s v="February 28, 1997 (United States)"/>
    <n v="6.4"/>
    <n v="14000"/>
    <x v="656"/>
    <s v="Peter HÃ¸eg"/>
    <x v="1355"/>
    <x v="27"/>
    <n v="35000000"/>
    <n v="2372903"/>
    <x v="241"/>
    <n v="121"/>
    <x v="2"/>
    <n v="-32627097"/>
    <s v="Loss"/>
    <x v="1"/>
    <s v="United States)"/>
  </r>
  <r>
    <x v="3152"/>
    <x v="1"/>
    <x v="2"/>
    <x v="17"/>
    <s v="May 1, 1998 (United States)"/>
    <n v="6.9"/>
    <n v="15000"/>
    <x v="462"/>
    <s v="Julian Mitchell"/>
    <x v="1356"/>
    <x v="1"/>
    <n v="10000000"/>
    <n v="2158775"/>
    <x v="1043"/>
    <n v="118"/>
    <x v="2"/>
    <n v="-7841225"/>
    <s v="Loss"/>
    <x v="1"/>
    <s v="United States)"/>
  </r>
  <r>
    <x v="3153"/>
    <x v="1"/>
    <x v="1"/>
    <x v="17"/>
    <s v="January 29, 1999 (United Kingdom)"/>
    <n v="5.5"/>
    <n v="6900"/>
    <x v="335"/>
    <s v="James Toback"/>
    <x v="746"/>
    <x v="0"/>
    <n v="1000000"/>
    <n v="2057193"/>
    <x v="989"/>
    <n v="84"/>
    <x v="2"/>
    <n v="1057193"/>
    <s v="Profit"/>
    <x v="1"/>
    <s v="United Kingdom)"/>
  </r>
  <r>
    <x v="3154"/>
    <x v="1"/>
    <x v="4"/>
    <x v="17"/>
    <s v="April 11, 1997 (United States)"/>
    <n v="6.8"/>
    <n v="5200"/>
    <x v="32"/>
    <s v="David Giles"/>
    <x v="479"/>
    <x v="3"/>
    <n v="16000000"/>
    <n v="2007100"/>
    <x v="1044"/>
    <n v="122"/>
    <x v="2"/>
    <n v="-13992900"/>
    <s v="Loss"/>
    <x v="1"/>
    <s v="United States)"/>
  </r>
  <r>
    <x v="3155"/>
    <x v="7"/>
    <x v="0"/>
    <x v="17"/>
    <s v="August 22, 1997 (United States)"/>
    <n v="5.2"/>
    <n v="3400"/>
    <x v="263"/>
    <s v="Floyd Byars"/>
    <x v="1112"/>
    <x v="0"/>
    <n v="20500000"/>
    <n v="1935539"/>
    <x v="4"/>
    <n v="106"/>
    <x v="2"/>
    <n v="-18564461"/>
    <s v="Loss"/>
    <x v="1"/>
    <s v="United States)"/>
  </r>
  <r>
    <x v="3156"/>
    <x v="1"/>
    <x v="4"/>
    <x v="17"/>
    <s v="December 31, 1997 (United States)"/>
    <n v="6.6"/>
    <n v="6500"/>
    <x v="408"/>
    <s v="Laura Jones"/>
    <x v="1117"/>
    <x v="0"/>
    <n v="20500000"/>
    <n v="1897404"/>
    <x v="743"/>
    <n v="132"/>
    <x v="2"/>
    <n v="-18602596"/>
    <s v="Loss"/>
    <x v="1"/>
    <s v="United States)"/>
  </r>
  <r>
    <x v="3157"/>
    <x v="1"/>
    <x v="4"/>
    <x v="17"/>
    <s v="January 16, 1998 (United States)"/>
    <n v="7.4"/>
    <n v="29000"/>
    <x v="598"/>
    <s v="Pedro AlmodÃ³var"/>
    <x v="1357"/>
    <x v="16"/>
    <n v="20500000"/>
    <n v="1785901"/>
    <x v="593"/>
    <n v="103"/>
    <x v="1"/>
    <n v="-18714099"/>
    <s v="Loss"/>
    <x v="1"/>
    <s v="United States)"/>
  </r>
  <r>
    <x v="3158"/>
    <x v="1"/>
    <x v="1"/>
    <x v="17"/>
    <s v="September 25, 1998 (Greece)"/>
    <n v="6.9"/>
    <n v="27000"/>
    <x v="1346"/>
    <s v="Josh McKinney"/>
    <x v="255"/>
    <x v="0"/>
    <n v="5000000"/>
    <n v="1740156"/>
    <x v="793"/>
    <n v="106"/>
    <x v="2"/>
    <n v="-3259844"/>
    <s v="Loss"/>
    <x v="1"/>
    <s v="Greece)"/>
  </r>
  <r>
    <x v="3159"/>
    <x v="7"/>
    <x v="0"/>
    <x v="17"/>
    <s v="August 15, 1997 (United States)"/>
    <n v="2.9"/>
    <n v="12000"/>
    <x v="694"/>
    <s v="Louise Simonson"/>
    <x v="1260"/>
    <x v="0"/>
    <n v="16000000"/>
    <n v="1710972"/>
    <x v="1045"/>
    <n v="97"/>
    <x v="2"/>
    <n v="-14289028"/>
    <s v="Loss"/>
    <x v="1"/>
    <s v="United States)"/>
  </r>
  <r>
    <x v="3160"/>
    <x v="1"/>
    <x v="6"/>
    <x v="17"/>
    <s v="March 14, 1997 (United States)"/>
    <n v="6.1"/>
    <n v="5700"/>
    <x v="119"/>
    <s v="Ken Solarz"/>
    <x v="1029"/>
    <x v="0"/>
    <n v="8000000"/>
    <n v="1568258"/>
    <x v="690"/>
    <n v="97"/>
    <x v="2"/>
    <n v="-6431742"/>
    <s v="Loss"/>
    <x v="1"/>
    <s v="United States)"/>
  </r>
  <r>
    <x v="3161"/>
    <x v="1"/>
    <x v="4"/>
    <x v="17"/>
    <s v="April 17, 1998 (United States)"/>
    <n v="6.2"/>
    <n v="19000"/>
    <x v="1347"/>
    <s v="Ole Bornedal"/>
    <x v="1262"/>
    <x v="0"/>
    <n v="20500000"/>
    <n v="1179002"/>
    <x v="962"/>
    <n v="101"/>
    <x v="2"/>
    <n v="-19320998"/>
    <s v="Loss"/>
    <x v="1"/>
    <s v="United States)"/>
  </r>
  <r>
    <x v="3162"/>
    <x v="1"/>
    <x v="4"/>
    <x v="17"/>
    <s v="September 25, 1998 (United States)"/>
    <n v="6.9"/>
    <n v="54000"/>
    <x v="272"/>
    <s v="Vladimir Nabokov"/>
    <x v="739"/>
    <x v="8"/>
    <n v="62000000"/>
    <n v="1071255"/>
    <x v="1046"/>
    <n v="137"/>
    <x v="2"/>
    <n v="-60928745"/>
    <s v="Loss"/>
    <x v="1"/>
    <s v="United States)"/>
  </r>
  <r>
    <x v="3163"/>
    <x v="0"/>
    <x v="4"/>
    <x v="17"/>
    <s v="January 22, 1999 (United States)"/>
    <n v="8.3000000000000007"/>
    <n v="68000"/>
    <x v="1348"/>
    <s v="Majid Majidi"/>
    <x v="1358"/>
    <x v="28"/>
    <n v="180000"/>
    <n v="933933"/>
    <x v="639"/>
    <n v="89"/>
    <x v="1"/>
    <n v="753933"/>
    <s v="Profit"/>
    <x v="1"/>
    <s v="United States)"/>
  </r>
  <r>
    <x v="3164"/>
    <x v="1"/>
    <x v="1"/>
    <x v="17"/>
    <s v="May 7, 1999 (United States)"/>
    <n v="7.7"/>
    <n v="15000"/>
    <x v="1349"/>
    <s v="Santo Cilauro"/>
    <x v="1359"/>
    <x v="3"/>
    <n v="20500000"/>
    <n v="877862"/>
    <x v="1047"/>
    <n v="85"/>
    <x v="1"/>
    <n v="-19622138"/>
    <s v="Loss"/>
    <x v="1"/>
    <s v="United States)"/>
  </r>
  <r>
    <x v="3165"/>
    <x v="7"/>
    <x v="4"/>
    <x v="17"/>
    <s v="April 4, 1997 (United States)"/>
    <n v="6.3"/>
    <n v="5600"/>
    <x v="763"/>
    <s v="Lev Tolstoy"/>
    <x v="1360"/>
    <x v="0"/>
    <n v="35000000"/>
    <n v="858553"/>
    <x v="820"/>
    <n v="108"/>
    <x v="2"/>
    <n v="-34141447"/>
    <s v="Loss"/>
    <x v="1"/>
    <s v="United States)"/>
  </r>
  <r>
    <x v="3166"/>
    <x v="1"/>
    <x v="4"/>
    <x v="17"/>
    <s v="September 4, 1998 (United States)"/>
    <n v="7.2"/>
    <n v="4200"/>
    <x v="1350"/>
    <s v="William Nicholson"/>
    <x v="1360"/>
    <x v="1"/>
    <n v="20500000"/>
    <n v="785482"/>
    <x v="741"/>
    <n v="103"/>
    <x v="1"/>
    <n v="-19714518"/>
    <s v="Loss"/>
    <x v="1"/>
    <s v="United States)"/>
  </r>
  <r>
    <x v="3167"/>
    <x v="1"/>
    <x v="1"/>
    <x v="17"/>
    <s v="October 10, 1997 (United States)"/>
    <n v="6.6"/>
    <n v="7700"/>
    <x v="1351"/>
    <s v="Wendy MacLeod"/>
    <x v="1231"/>
    <x v="0"/>
    <n v="1500000"/>
    <n v="626057"/>
    <x v="1048"/>
    <n v="85"/>
    <x v="2"/>
    <n v="-873943"/>
    <s v="Loss"/>
    <x v="1"/>
    <s v="United States)"/>
  </r>
  <r>
    <x v="3168"/>
    <x v="6"/>
    <x v="1"/>
    <x v="17"/>
    <s v="October 23, 1998 (United States)"/>
    <n v="6.1"/>
    <n v="35000"/>
    <x v="1352"/>
    <s v="Trey Parker"/>
    <x v="1361"/>
    <x v="0"/>
    <n v="1000000"/>
    <n v="602302"/>
    <x v="1049"/>
    <n v="94"/>
    <x v="2"/>
    <n v="-397698"/>
    <s v="Loss"/>
    <x v="1"/>
    <s v="United States)"/>
  </r>
  <r>
    <x v="3169"/>
    <x v="7"/>
    <x v="2"/>
    <x v="17"/>
    <s v="January 24, 1997 (United States)"/>
    <n v="6.8"/>
    <n v="7000"/>
    <x v="1353"/>
    <s v="Steve James"/>
    <x v="1362"/>
    <x v="0"/>
    <n v="8000000"/>
    <n v="589304"/>
    <x v="633"/>
    <n v="106"/>
    <x v="2"/>
    <n v="-7410696"/>
    <s v="Loss"/>
    <x v="1"/>
    <s v="United States)"/>
  </r>
  <r>
    <x v="3170"/>
    <x v="1"/>
    <x v="4"/>
    <x v="17"/>
    <s v="July 11, 1998 (Netherlands)"/>
    <n v="7.2"/>
    <n v="218000"/>
    <x v="1354"/>
    <s v="AndrÃ© Bijelic"/>
    <x v="1363"/>
    <x v="7"/>
    <n v="20500000"/>
    <n v="565727"/>
    <x v="1050"/>
    <n v="90"/>
    <x v="1"/>
    <n v="-19934273"/>
    <s v="Loss"/>
    <x v="1"/>
    <s v="Netherlands)"/>
  </r>
  <r>
    <x v="3171"/>
    <x v="7"/>
    <x v="1"/>
    <x v="17"/>
    <s v="May 15, 1998 (United States)"/>
    <n v="6.6"/>
    <n v="4800"/>
    <x v="1355"/>
    <s v="Jill Sprecher"/>
    <x v="1130"/>
    <x v="1"/>
    <n v="20500000"/>
    <n v="537948"/>
    <x v="121"/>
    <n v="96"/>
    <x v="2"/>
    <n v="-19962052"/>
    <s v="Loss"/>
    <x v="1"/>
    <s v="United States)"/>
  </r>
  <r>
    <x v="3172"/>
    <x v="6"/>
    <x v="4"/>
    <x v="17"/>
    <s v="November 26, 1997 (United States)"/>
    <n v="7.2"/>
    <n v="7900"/>
    <x v="1356"/>
    <s v="Martin Sherman"/>
    <x v="831"/>
    <x v="1"/>
    <n v="20500000"/>
    <n v="496059"/>
    <x v="183"/>
    <n v="105"/>
    <x v="1"/>
    <n v="-20003941"/>
    <s v="Loss"/>
    <x v="1"/>
    <s v="United States)"/>
  </r>
  <r>
    <x v="3173"/>
    <x v="7"/>
    <x v="4"/>
    <x v="17"/>
    <s v="January 23, 1998 (United States)"/>
    <n v="6.8"/>
    <n v="3300"/>
    <x v="1188"/>
    <s v="Joseph Conrad"/>
    <x v="1364"/>
    <x v="1"/>
    <n v="20500000"/>
    <n v="397020"/>
    <x v="231"/>
    <n v="115"/>
    <x v="2"/>
    <n v="-20102980"/>
    <s v="Loss"/>
    <x v="1"/>
    <s v="United States)"/>
  </r>
  <r>
    <x v="3174"/>
    <x v="1"/>
    <x v="4"/>
    <x v="17"/>
    <s v="December 19, 1997 (Spain)"/>
    <n v="7.7"/>
    <n v="65000"/>
    <x v="1357"/>
    <s v="Alejandro AmenÃ¡bar"/>
    <x v="1365"/>
    <x v="16"/>
    <n v="20500000"/>
    <n v="377967"/>
    <x v="917"/>
    <n v="119"/>
    <x v="1"/>
    <n v="-20122033"/>
    <s v="Loss"/>
    <x v="1"/>
    <s v="Spain)"/>
  </r>
  <r>
    <x v="3175"/>
    <x v="1"/>
    <x v="4"/>
    <x v="17"/>
    <s v="November 26, 1997 (United States)"/>
    <n v="6.8"/>
    <n v="7100"/>
    <x v="1292"/>
    <s v="Michael Nicholson"/>
    <x v="1366"/>
    <x v="1"/>
    <n v="9000000"/>
    <n v="334319"/>
    <x v="407"/>
    <n v="103"/>
    <x v="2"/>
    <n v="-8665681"/>
    <s v="Loss"/>
    <x v="1"/>
    <s v="United States)"/>
  </r>
  <r>
    <x v="3176"/>
    <x v="1"/>
    <x v="0"/>
    <x v="17"/>
    <s v="September 26, 1997 (United States)"/>
    <n v="6.9"/>
    <n v="9000"/>
    <x v="1216"/>
    <s v="Dan Gordon"/>
    <x v="360"/>
    <x v="7"/>
    <n v="20500000"/>
    <n v="332597"/>
    <x v="933"/>
    <n v="115"/>
    <x v="2"/>
    <n v="-20167403"/>
    <s v="Loss"/>
    <x v="1"/>
    <s v="United States)"/>
  </r>
  <r>
    <x v="3177"/>
    <x v="1"/>
    <x v="1"/>
    <x v="17"/>
    <s v="June 5, 1998 (United States)"/>
    <n v="6.4"/>
    <n v="2000"/>
    <x v="1234"/>
    <s v="Noah Baumbach"/>
    <x v="630"/>
    <x v="0"/>
    <n v="20500000"/>
    <n v="301796"/>
    <x v="1051"/>
    <n v="103"/>
    <x v="2"/>
    <n v="-20198204"/>
    <s v="Loss"/>
    <x v="1"/>
    <s v="United States)"/>
  </r>
  <r>
    <x v="685"/>
    <x v="1"/>
    <x v="4"/>
    <x v="17"/>
    <s v="April 14, 1997 (United States)"/>
    <n v="6"/>
    <n v="2300"/>
    <x v="1358"/>
    <s v="Lance Young"/>
    <x v="563"/>
    <x v="7"/>
    <n v="20500000"/>
    <n v="294064"/>
    <x v="933"/>
    <n v="103"/>
    <x v="2"/>
    <n v="-20205936"/>
    <s v="Loss"/>
    <x v="1"/>
    <s v="United States)"/>
  </r>
  <r>
    <x v="3178"/>
    <x v="7"/>
    <x v="1"/>
    <x v="17"/>
    <s v="November 12, 1998 (Singapore)"/>
    <n v="6.7"/>
    <n v="2500"/>
    <x v="1359"/>
    <s v="James F. Robinson"/>
    <x v="1009"/>
    <x v="0"/>
    <n v="20500000"/>
    <n v="228455"/>
    <x v="1052"/>
    <n v="109"/>
    <x v="2"/>
    <n v="-20271545"/>
    <s v="Loss"/>
    <x v="1"/>
    <s v="Singapore)"/>
  </r>
  <r>
    <x v="3179"/>
    <x v="3"/>
    <x v="6"/>
    <x v="17"/>
    <s v="May 29, 1998 (United States)"/>
    <n v="7.3"/>
    <n v="14000"/>
    <x v="1360"/>
    <s v="Nikolaj Frobenius"/>
    <x v="1367"/>
    <x v="40"/>
    <n v="20500000"/>
    <n v="227569"/>
    <x v="1053"/>
    <n v="96"/>
    <x v="1"/>
    <n v="-20272431"/>
    <s v="Loss"/>
    <x v="1"/>
    <s v="United States)"/>
  </r>
  <r>
    <x v="3180"/>
    <x v="1"/>
    <x v="1"/>
    <x v="17"/>
    <s v="May 9, 1997 (United States)"/>
    <n v="6.5"/>
    <n v="8400"/>
    <x v="1032"/>
    <s v="Gregg Araki"/>
    <x v="1107"/>
    <x v="0"/>
    <n v="20500000"/>
    <n v="194201"/>
    <x v="859"/>
    <n v="82"/>
    <x v="2"/>
    <n v="-20305799"/>
    <s v="Loss"/>
    <x v="1"/>
    <s v="United States)"/>
  </r>
  <r>
    <x v="3181"/>
    <x v="8"/>
    <x v="1"/>
    <x v="17"/>
    <s v="May 9, 1997 (United States)"/>
    <n v="6.8"/>
    <n v="5700"/>
    <x v="1361"/>
    <s v="Kevin Allen"/>
    <x v="1368"/>
    <x v="1"/>
    <n v="3300000"/>
    <n v="127923"/>
    <x v="1054"/>
    <n v="99"/>
    <x v="2"/>
    <n v="-3172077"/>
    <s v="Loss"/>
    <x v="1"/>
    <s v="United States)"/>
  </r>
  <r>
    <x v="3182"/>
    <x v="1"/>
    <x v="7"/>
    <x v="17"/>
    <s v="February 6, 1998 (United States)"/>
    <n v="6"/>
    <n v="9900"/>
    <x v="1362"/>
    <s v="Stephen King"/>
    <x v="1369"/>
    <x v="0"/>
    <n v="1000000"/>
    <n v="125397"/>
    <x v="1055"/>
    <n v="94"/>
    <x v="2"/>
    <n v="-874603"/>
    <s v="Loss"/>
    <x v="1"/>
    <s v="United States)"/>
  </r>
  <r>
    <x v="3183"/>
    <x v="1"/>
    <x v="1"/>
    <x v="17"/>
    <s v="November 24, 1997 (Australia)"/>
    <n v="6.7"/>
    <n v="33000"/>
    <x v="1363"/>
    <s v="Harmony Korine"/>
    <x v="1370"/>
    <x v="0"/>
    <n v="1300000"/>
    <n v="116799"/>
    <x v="834"/>
    <n v="89"/>
    <x v="2"/>
    <n v="-1183201"/>
    <s v="Loss"/>
    <x v="1"/>
    <s v="Australia)"/>
  </r>
  <r>
    <x v="3184"/>
    <x v="1"/>
    <x v="1"/>
    <x v="17"/>
    <s v="September 19, 1997 (United States)"/>
    <n v="5.7"/>
    <n v="1800"/>
    <x v="1364"/>
    <s v="Dan Wakefield"/>
    <x v="1160"/>
    <x v="0"/>
    <n v="20500000"/>
    <n v="113069"/>
    <x v="1056"/>
    <n v="103"/>
    <x v="2"/>
    <n v="-20386931"/>
    <s v="Loss"/>
    <x v="1"/>
    <s v="United States)"/>
  </r>
  <r>
    <x v="3185"/>
    <x v="1"/>
    <x v="4"/>
    <x v="17"/>
    <s v="May 15, 1998 (United States)"/>
    <n v="7.5"/>
    <n v="7700"/>
    <x v="682"/>
    <s v="Naomi Wallace"/>
    <x v="1371"/>
    <x v="1"/>
    <n v="8000000"/>
    <n v="106404"/>
    <x v="353"/>
    <n v="101"/>
    <x v="1"/>
    <n v="-7893596"/>
    <s v="Loss"/>
    <x v="1"/>
    <s v="United States)"/>
  </r>
  <r>
    <x v="3186"/>
    <x v="1"/>
    <x v="1"/>
    <x v="17"/>
    <s v="February 27, 1998 (United States)"/>
    <n v="6"/>
    <n v="3900"/>
    <x v="970"/>
    <s v="Tom DiCillo"/>
    <x v="390"/>
    <x v="0"/>
    <n v="20500000"/>
    <n v="83488"/>
    <x v="1056"/>
    <n v="105"/>
    <x v="2"/>
    <n v="-20416512"/>
    <s v="Loss"/>
    <x v="1"/>
    <s v="United States)"/>
  </r>
  <r>
    <x v="3187"/>
    <x v="1"/>
    <x v="1"/>
    <x v="17"/>
    <s v="May 23, 1997 (Poland)"/>
    <n v="2.7"/>
    <n v="3600"/>
    <x v="1365"/>
    <s v="Bob Koherr"/>
    <x v="943"/>
    <x v="0"/>
    <n v="20500000"/>
    <n v="71145"/>
    <x v="1057"/>
    <n v="82"/>
    <x v="2"/>
    <n v="-20428855"/>
    <s v="Loss"/>
    <x v="1"/>
    <s v="Poland)"/>
  </r>
  <r>
    <x v="3188"/>
    <x v="1"/>
    <x v="2"/>
    <x v="17"/>
    <s v="June 20, 1997 (United States)"/>
    <n v="5.6"/>
    <n v="2100"/>
    <x v="1366"/>
    <s v="Neal Cassady"/>
    <x v="1372"/>
    <x v="0"/>
    <n v="4000000"/>
    <n v="46362"/>
    <x v="1058"/>
    <n v="92"/>
    <x v="2"/>
    <n v="-3953638"/>
    <s v="Loss"/>
    <x v="1"/>
    <s v="United States)"/>
  </r>
  <r>
    <x v="3189"/>
    <x v="1"/>
    <x v="4"/>
    <x v="17"/>
    <s v="October 3, 1997 (United States)"/>
    <n v="6.1"/>
    <n v="1700"/>
    <x v="1367"/>
    <s v="John Patrick Kelley"/>
    <x v="541"/>
    <x v="0"/>
    <n v="20500000"/>
    <n v="40158"/>
    <x v="877"/>
    <n v="124"/>
    <x v="2"/>
    <n v="-20459842"/>
    <s v="Loss"/>
    <x v="1"/>
    <s v="United States)"/>
  </r>
  <r>
    <x v="3190"/>
    <x v="1"/>
    <x v="1"/>
    <x v="17"/>
    <s v="December 12, 1997 (United States)"/>
    <n v="5.0999999999999996"/>
    <n v="1900"/>
    <x v="1368"/>
    <s v="Robert Downey Sr."/>
    <x v="1373"/>
    <x v="0"/>
    <n v="20500000"/>
    <n v="13330"/>
    <x v="1059"/>
    <n v="92"/>
    <x v="2"/>
    <n v="-20486670"/>
    <s v="Loss"/>
    <x v="1"/>
    <s v="United States)"/>
  </r>
  <r>
    <x v="3191"/>
    <x v="3"/>
    <x v="4"/>
    <x v="17"/>
    <s v="November 26, 1997 (France)"/>
    <n v="7.8"/>
    <n v="26000"/>
    <x v="855"/>
    <s v="Abbas Kiarostami"/>
    <x v="1374"/>
    <x v="28"/>
    <n v="20500000"/>
    <n v="10923"/>
    <x v="873"/>
    <n v="95"/>
    <x v="1"/>
    <n v="-20489077"/>
    <s v="Loss"/>
    <x v="1"/>
    <s v="France)"/>
  </r>
  <r>
    <x v="3192"/>
    <x v="1"/>
    <x v="1"/>
    <x v="17"/>
    <s v="February 26, 1999 (United States)"/>
    <n v="6.2"/>
    <n v="2900"/>
    <x v="1369"/>
    <s v="Michael Davis"/>
    <x v="1375"/>
    <x v="0"/>
    <n v="20500000"/>
    <n v="9090"/>
    <x v="1060"/>
    <n v="92"/>
    <x v="2"/>
    <n v="-20490910"/>
    <s v="Loss"/>
    <x v="1"/>
    <s v="United States)"/>
  </r>
  <r>
    <x v="3193"/>
    <x v="3"/>
    <x v="0"/>
    <x v="17"/>
    <s v="February 20, 1997 (Germany)"/>
    <n v="7.9"/>
    <n v="28000"/>
    <x v="1370"/>
    <s v="Thomas Jahn"/>
    <x v="1376"/>
    <x v="29"/>
    <n v="20500000"/>
    <n v="5710"/>
    <x v="1061"/>
    <n v="87"/>
    <x v="1"/>
    <n v="-20494290"/>
    <s v="Loss"/>
    <x v="1"/>
    <s v="Germany)"/>
  </r>
  <r>
    <x v="804"/>
    <x v="1"/>
    <x v="1"/>
    <x v="17"/>
    <s v="April 4, 1997 (United Kingdom)"/>
    <n v="6.7"/>
    <n v="10000"/>
    <x v="1371"/>
    <s v="Nick Hornby"/>
    <x v="621"/>
    <x v="1"/>
    <n v="20500000"/>
    <n v="3736"/>
    <x v="183"/>
    <n v="102"/>
    <x v="2"/>
    <n v="-20496264"/>
    <s v="Loss"/>
    <x v="1"/>
    <s v="United Kingdom)"/>
  </r>
  <r>
    <x v="3194"/>
    <x v="7"/>
    <x v="1"/>
    <x v="17"/>
    <s v="October 1, 1997 (Brazil)"/>
    <n v="5.7"/>
    <n v="5800"/>
    <x v="1167"/>
    <s v="Andy Burg"/>
    <x v="1377"/>
    <x v="0"/>
    <n v="15000000"/>
    <n v="309"/>
    <x v="1062"/>
    <n v="85"/>
    <x v="2"/>
    <n v="-14999691"/>
    <s v="Loss"/>
    <x v="1"/>
    <s v="Brazil)"/>
  </r>
  <r>
    <x v="3195"/>
    <x v="7"/>
    <x v="0"/>
    <x v="18"/>
    <s v="July 1, 1998 (United States)"/>
    <n v="6.7"/>
    <n v="403000"/>
    <x v="1183"/>
    <s v="Jonathan Hensleigh"/>
    <x v="700"/>
    <x v="0"/>
    <n v="140000000"/>
    <n v="553709788"/>
    <x v="229"/>
    <n v="151"/>
    <x v="2"/>
    <n v="413709788"/>
    <s v="Profit"/>
    <x v="1"/>
    <s v="United States)"/>
  </r>
  <r>
    <x v="3196"/>
    <x v="1"/>
    <x v="4"/>
    <x v="18"/>
    <s v="July 24, 1998 (United States)"/>
    <n v="8.6"/>
    <n v="1300000"/>
    <x v="90"/>
    <s v="Robert Rodat"/>
    <x v="323"/>
    <x v="0"/>
    <n v="70000000"/>
    <n v="482349603"/>
    <x v="1018"/>
    <n v="169"/>
    <x v="0"/>
    <n v="412349603"/>
    <s v="Profit"/>
    <x v="1"/>
    <s v="United States)"/>
  </r>
  <r>
    <x v="3197"/>
    <x v="7"/>
    <x v="0"/>
    <x v="18"/>
    <s v="May 20, 1998 (United States)"/>
    <n v="5.4"/>
    <n v="186000"/>
    <x v="977"/>
    <s v="Dean Devlin"/>
    <x v="241"/>
    <x v="24"/>
    <n v="130000000"/>
    <n v="379014294"/>
    <x v="1063"/>
    <n v="139"/>
    <x v="2"/>
    <n v="249014294"/>
    <s v="Profit"/>
    <x v="1"/>
    <s v="United States)"/>
  </r>
  <r>
    <x v="3198"/>
    <x v="1"/>
    <x v="1"/>
    <x v="18"/>
    <s v="July 15, 1998 (United States)"/>
    <n v="7.1"/>
    <n v="297000"/>
    <x v="1256"/>
    <s v="Ed Decter"/>
    <x v="1232"/>
    <x v="0"/>
    <n v="23000000"/>
    <n v="369884651"/>
    <x v="10"/>
    <n v="119"/>
    <x v="1"/>
    <n v="346884651"/>
    <s v="Profit"/>
    <x v="1"/>
    <s v="United States)"/>
  </r>
  <r>
    <x v="3199"/>
    <x v="2"/>
    <x v="10"/>
    <x v="18"/>
    <s v="November 25, 1998 (United States)"/>
    <n v="7.2"/>
    <n v="273000"/>
    <x v="1177"/>
    <s v="John Lasseter"/>
    <x v="1167"/>
    <x v="0"/>
    <n v="120000000"/>
    <n v="363258859"/>
    <x v="1064"/>
    <n v="95"/>
    <x v="1"/>
    <n v="243258859"/>
    <s v="Profit"/>
    <x v="1"/>
    <s v="United States)"/>
  </r>
  <r>
    <x v="3200"/>
    <x v="7"/>
    <x v="0"/>
    <x v="18"/>
    <s v="May 8, 1998 (United States)"/>
    <n v="6.2"/>
    <n v="168000"/>
    <x v="1309"/>
    <s v="Bruce Joel Rubin"/>
    <x v="144"/>
    <x v="0"/>
    <n v="75000000"/>
    <n v="349464664"/>
    <x v="5"/>
    <n v="120"/>
    <x v="2"/>
    <n v="274464664"/>
    <s v="Profit"/>
    <x v="1"/>
    <s v="United States)"/>
  </r>
  <r>
    <x v="3201"/>
    <x v="2"/>
    <x v="10"/>
    <x v="18"/>
    <s v="June 19, 1998 (United States)"/>
    <n v="7.6"/>
    <n v="265000"/>
    <x v="1372"/>
    <s v="Robert D. San Souci"/>
    <x v="1378"/>
    <x v="0"/>
    <n v="90000000"/>
    <n v="304320254"/>
    <x v="59"/>
    <n v="88"/>
    <x v="1"/>
    <n v="214320254"/>
    <s v="Profit"/>
    <x v="1"/>
    <s v="United States)"/>
  </r>
  <r>
    <x v="3202"/>
    <x v="7"/>
    <x v="1"/>
    <x v="18"/>
    <s v="June 26, 1998 (United States)"/>
    <n v="5.4"/>
    <n v="93000"/>
    <x v="1189"/>
    <s v="Hugh Lofting"/>
    <x v="239"/>
    <x v="0"/>
    <n v="71500000"/>
    <n v="294456605"/>
    <x v="10"/>
    <n v="85"/>
    <x v="2"/>
    <n v="222956605"/>
    <s v="Profit"/>
    <x v="1"/>
    <s v="United States)"/>
  </r>
  <r>
    <x v="3203"/>
    <x v="1"/>
    <x v="1"/>
    <x v="18"/>
    <s v="January 8, 1999 (United States)"/>
    <n v="7.1"/>
    <n v="217000"/>
    <x v="1098"/>
    <s v="Marc Norman"/>
    <x v="1256"/>
    <x v="0"/>
    <n v="25000000"/>
    <n v="289317794"/>
    <x v="1"/>
    <n v="123"/>
    <x v="1"/>
    <n v="264317794"/>
    <s v="Profit"/>
    <x v="1"/>
    <s v="United States)"/>
  </r>
  <r>
    <x v="3204"/>
    <x v="1"/>
    <x v="0"/>
    <x v="18"/>
    <s v="July 10, 1998 (United States)"/>
    <n v="6.6"/>
    <n v="156000"/>
    <x v="194"/>
    <s v="Shane Black"/>
    <x v="108"/>
    <x v="0"/>
    <n v="140000000"/>
    <n v="285444603"/>
    <x v="7"/>
    <n v="127"/>
    <x v="2"/>
    <n v="145444603"/>
    <s v="Profit"/>
    <x v="1"/>
    <s v="United States)"/>
  </r>
  <r>
    <x v="3205"/>
    <x v="0"/>
    <x v="1"/>
    <x v="18"/>
    <s v="June 5, 1998 (United States)"/>
    <n v="8.1"/>
    <n v="972000"/>
    <x v="162"/>
    <s v="Andrew Niccol"/>
    <x v="1110"/>
    <x v="0"/>
    <n v="60000000"/>
    <n v="264118201"/>
    <x v="5"/>
    <n v="103"/>
    <x v="1"/>
    <n v="204118201"/>
    <s v="Profit"/>
    <x v="1"/>
    <s v="United States)"/>
  </r>
  <r>
    <x v="3206"/>
    <x v="1"/>
    <x v="0"/>
    <x v="18"/>
    <s v="November 20, 1998 (United States)"/>
    <n v="7.3"/>
    <n v="232000"/>
    <x v="319"/>
    <s v="David Marconi"/>
    <x v="1078"/>
    <x v="0"/>
    <n v="90000000"/>
    <n v="250849789"/>
    <x v="229"/>
    <n v="132"/>
    <x v="1"/>
    <n v="160849789"/>
    <s v="Profit"/>
    <x v="1"/>
    <s v="United States)"/>
  </r>
  <r>
    <x v="3207"/>
    <x v="0"/>
    <x v="1"/>
    <x v="18"/>
    <s v="December 18, 1998 (United States)"/>
    <n v="6.7"/>
    <n v="200000"/>
    <x v="1019"/>
    <s v="MiklÃ³s LÃ¡szlÃ³"/>
    <x v="323"/>
    <x v="0"/>
    <n v="65000000"/>
    <n v="250821495"/>
    <x v="7"/>
    <n v="119"/>
    <x v="2"/>
    <n v="185821495"/>
    <s v="Profit"/>
    <x v="1"/>
    <s v="United States)"/>
  </r>
  <r>
    <x v="3208"/>
    <x v="7"/>
    <x v="0"/>
    <x v="18"/>
    <s v="July 17, 1998 (United States)"/>
    <n v="6.8"/>
    <n v="173000"/>
    <x v="715"/>
    <s v="Johnston McCulley"/>
    <x v="1163"/>
    <x v="0"/>
    <n v="95000000"/>
    <n v="250288523"/>
    <x v="231"/>
    <n v="136"/>
    <x v="2"/>
    <n v="155288523"/>
    <s v="Profit"/>
    <x v="1"/>
    <s v="United States)"/>
  </r>
  <r>
    <x v="3209"/>
    <x v="7"/>
    <x v="0"/>
    <x v="18"/>
    <s v="September 18, 1998 (United States)"/>
    <n v="7"/>
    <n v="247000"/>
    <x v="1315"/>
    <s v="Ross LaManna"/>
    <x v="491"/>
    <x v="0"/>
    <n v="33000000"/>
    <n v="244721064"/>
    <x v="237"/>
    <n v="98"/>
    <x v="1"/>
    <n v="211721064"/>
    <s v="Profit"/>
    <x v="1"/>
    <s v="United States)"/>
  </r>
  <r>
    <x v="3210"/>
    <x v="0"/>
    <x v="10"/>
    <x v="18"/>
    <s v="December 18, 1998 (United States)"/>
    <n v="7.1"/>
    <n v="122000"/>
    <x v="1373"/>
    <s v="Philip LaZebnik"/>
    <x v="339"/>
    <x v="0"/>
    <n v="70000000"/>
    <n v="218613188"/>
    <x v="1065"/>
    <n v="99"/>
    <x v="1"/>
    <n v="148613188"/>
    <s v="Profit"/>
    <x v="1"/>
    <s v="United States)"/>
  </r>
  <r>
    <x v="3211"/>
    <x v="7"/>
    <x v="2"/>
    <x v="18"/>
    <s v="December 25, 1998 (United States)"/>
    <n v="6.8"/>
    <n v="108000"/>
    <x v="1113"/>
    <s v="Patch Adams"/>
    <x v="12"/>
    <x v="0"/>
    <n v="90000000"/>
    <n v="202292902"/>
    <x v="1"/>
    <n v="115"/>
    <x v="2"/>
    <n v="112292902"/>
    <s v="Profit"/>
    <x v="1"/>
    <s v="United States)"/>
  </r>
  <r>
    <x v="3212"/>
    <x v="7"/>
    <x v="4"/>
    <x v="18"/>
    <s v="April 10, 1998 (United States)"/>
    <n v="6.7"/>
    <n v="116000"/>
    <x v="1179"/>
    <s v="Wim Wenders"/>
    <x v="270"/>
    <x v="0"/>
    <n v="55000000"/>
    <n v="198685114"/>
    <x v="935"/>
    <n v="114"/>
    <x v="2"/>
    <n v="143685114"/>
    <s v="Profit"/>
    <x v="1"/>
    <s v="United States)"/>
  </r>
  <r>
    <x v="3213"/>
    <x v="7"/>
    <x v="4"/>
    <x v="18"/>
    <s v="June 19, 1998 (United States)"/>
    <n v="7"/>
    <n v="103000"/>
    <x v="1078"/>
    <s v="Chris Carter"/>
    <x v="1350"/>
    <x v="0"/>
    <n v="66000000"/>
    <n v="189176423"/>
    <x v="10"/>
    <n v="121"/>
    <x v="1"/>
    <n v="123176423"/>
    <s v="Profit"/>
    <x v="1"/>
    <s v="United States)"/>
  </r>
  <r>
    <x v="3214"/>
    <x v="7"/>
    <x v="4"/>
    <x v="18"/>
    <s v="May 15, 1998 (United States)"/>
    <n v="6.6"/>
    <n v="40000"/>
    <x v="11"/>
    <s v="Nick Evans"/>
    <x v="18"/>
    <x v="0"/>
    <n v="60000000"/>
    <n v="186883563"/>
    <x v="229"/>
    <n v="169"/>
    <x v="2"/>
    <n v="126883563"/>
    <s v="Profit"/>
    <x v="1"/>
    <s v="United States)"/>
  </r>
  <r>
    <x v="3215"/>
    <x v="7"/>
    <x v="1"/>
    <x v="18"/>
    <s v="November 6, 1998 (United States)"/>
    <n v="6.1"/>
    <n v="153000"/>
    <x v="1374"/>
    <s v="Tim Herlihy"/>
    <x v="1188"/>
    <x v="0"/>
    <n v="23000000"/>
    <n v="185991646"/>
    <x v="712"/>
    <n v="90"/>
    <x v="2"/>
    <n v="162991646"/>
    <s v="Profit"/>
    <x v="1"/>
    <s v="United States)"/>
  </r>
  <r>
    <x v="3216"/>
    <x v="7"/>
    <x v="0"/>
    <x v="18"/>
    <s v="March 13, 1998 (United States)"/>
    <n v="6.5"/>
    <n v="160000"/>
    <x v="1375"/>
    <s v="Alexandre Dumas"/>
    <x v="1219"/>
    <x v="8"/>
    <n v="35000000"/>
    <n v="182968902"/>
    <x v="32"/>
    <n v="132"/>
    <x v="2"/>
    <n v="147968902"/>
    <s v="Profit"/>
    <x v="1"/>
    <s v="United States)"/>
  </r>
  <r>
    <x v="3217"/>
    <x v="0"/>
    <x v="10"/>
    <x v="18"/>
    <s v="October 2, 1998 (United States)"/>
    <n v="6.5"/>
    <n v="149000"/>
    <x v="1376"/>
    <s v="Todd Alcott"/>
    <x v="55"/>
    <x v="0"/>
    <n v="105000000"/>
    <n v="171757863"/>
    <x v="1018"/>
    <n v="83"/>
    <x v="2"/>
    <n v="66757863"/>
    <s v="Profit"/>
    <x v="1"/>
    <s v="United States)"/>
  </r>
  <r>
    <x v="3218"/>
    <x v="7"/>
    <x v="0"/>
    <x v="18"/>
    <s v="June 12, 1998 (United States)"/>
    <n v="5.8"/>
    <n v="74000"/>
    <x v="94"/>
    <s v="Michael Browning"/>
    <x v="86"/>
    <x v="0"/>
    <n v="70000000"/>
    <n v="164839294"/>
    <x v="866"/>
    <n v="102"/>
    <x v="2"/>
    <n v="94839294"/>
    <s v="Profit"/>
    <x v="1"/>
    <s v="United States)"/>
  </r>
  <r>
    <x v="3219"/>
    <x v="2"/>
    <x v="10"/>
    <x v="18"/>
    <s v="November 10, 1999 (United States)"/>
    <n v="6.3"/>
    <n v="41000"/>
    <x v="1377"/>
    <s v="Satoshi Tajiri"/>
    <x v="1379"/>
    <x v="24"/>
    <n v="30000000"/>
    <n v="163644662"/>
    <x v="1066"/>
    <n v="96"/>
    <x v="2"/>
    <n v="133644662"/>
    <s v="Profit"/>
    <x v="1"/>
    <s v="United States)"/>
  </r>
  <r>
    <x v="3220"/>
    <x v="7"/>
    <x v="1"/>
    <x v="18"/>
    <s v="December 25, 1998 (United States)"/>
    <n v="6.8"/>
    <n v="63000"/>
    <x v="612"/>
    <s v="Gigi Levangie"/>
    <x v="918"/>
    <x v="0"/>
    <n v="50000000"/>
    <n v="159710793"/>
    <x v="231"/>
    <n v="125"/>
    <x v="2"/>
    <n v="109710793"/>
    <s v="Profit"/>
    <x v="1"/>
    <s v="United States)"/>
  </r>
  <r>
    <x v="3221"/>
    <x v="7"/>
    <x v="4"/>
    <x v="18"/>
    <s v="November 13, 1998 (United States)"/>
    <n v="7.2"/>
    <n v="223000"/>
    <x v="351"/>
    <s v="Ron Osborn"/>
    <x v="981"/>
    <x v="0"/>
    <n v="90000000"/>
    <n v="142940100"/>
    <x v="1"/>
    <n v="178"/>
    <x v="1"/>
    <n v="52940100"/>
    <s v="Profit"/>
    <x v="1"/>
    <s v="United States)"/>
  </r>
  <r>
    <x v="3222"/>
    <x v="2"/>
    <x v="10"/>
    <x v="18"/>
    <s v="November 20, 1998 (United States)"/>
    <n v="5.9"/>
    <n v="18000"/>
    <x v="1378"/>
    <s v="David N. Weiss"/>
    <x v="1380"/>
    <x v="0"/>
    <n v="24000000"/>
    <n v="140894675"/>
    <x v="5"/>
    <n v="79"/>
    <x v="2"/>
    <n v="116894675"/>
    <s v="Profit"/>
    <x v="1"/>
    <s v="United States)"/>
  </r>
  <r>
    <x v="3223"/>
    <x v="7"/>
    <x v="0"/>
    <x v="18"/>
    <s v="April 3, 1998 (United States)"/>
    <n v="5.2"/>
    <n v="70000"/>
    <x v="777"/>
    <s v="Irwin Allen"/>
    <x v="571"/>
    <x v="0"/>
    <n v="80000000"/>
    <n v="136159423"/>
    <x v="237"/>
    <n v="130"/>
    <x v="2"/>
    <n v="56159423"/>
    <s v="Profit"/>
    <x v="1"/>
    <s v="United States)"/>
  </r>
  <r>
    <x v="3224"/>
    <x v="1"/>
    <x v="0"/>
    <x v="18"/>
    <s v="August 21, 1998 (United States)"/>
    <n v="7.1"/>
    <n v="252000"/>
    <x v="1151"/>
    <s v="David S. Goyer"/>
    <x v="924"/>
    <x v="0"/>
    <n v="45000000"/>
    <n v="131183530"/>
    <x v="1067"/>
    <n v="120"/>
    <x v="1"/>
    <n v="86183530"/>
    <s v="Profit"/>
    <x v="1"/>
    <s v="United States)"/>
  </r>
  <r>
    <x v="3225"/>
    <x v="1"/>
    <x v="6"/>
    <x v="18"/>
    <s v="June 5, 1998 (United States)"/>
    <n v="6.5"/>
    <n v="81000"/>
    <x v="447"/>
    <s v="Frederick Knott"/>
    <x v="290"/>
    <x v="0"/>
    <n v="60000000"/>
    <n v="128038368"/>
    <x v="7"/>
    <n v="107"/>
    <x v="2"/>
    <n v="68038368"/>
    <s v="Profit"/>
    <x v="1"/>
    <s v="United States)"/>
  </r>
  <r>
    <x v="3226"/>
    <x v="7"/>
    <x v="1"/>
    <x v="18"/>
    <s v="February 13, 1998 (United States)"/>
    <n v="6.9"/>
    <n v="139000"/>
    <x v="1374"/>
    <s v="Tim Herlihy"/>
    <x v="1188"/>
    <x v="0"/>
    <n v="18000000"/>
    <n v="123306987"/>
    <x v="973"/>
    <n v="97"/>
    <x v="2"/>
    <n v="105306987"/>
    <s v="Profit"/>
    <x v="1"/>
    <s v="United States)"/>
  </r>
  <r>
    <x v="3227"/>
    <x v="1"/>
    <x v="0"/>
    <x v="18"/>
    <s v="November 6, 1998 (United States)"/>
    <n v="6.4"/>
    <n v="70000"/>
    <x v="525"/>
    <s v="Lawrence Wright"/>
    <x v="645"/>
    <x v="0"/>
    <n v="70000000"/>
    <n v="116672912"/>
    <x v="10"/>
    <n v="116"/>
    <x v="2"/>
    <n v="46672912"/>
    <s v="Profit"/>
    <x v="1"/>
    <s v="United States)"/>
  </r>
  <r>
    <x v="3228"/>
    <x v="0"/>
    <x v="0"/>
    <x v="18"/>
    <s v="December 11, 1998 (United States)"/>
    <n v="6.4"/>
    <n v="72000"/>
    <x v="1245"/>
    <s v="Gene Roddenberry"/>
    <x v="1112"/>
    <x v="0"/>
    <n v="58000000"/>
    <n v="112587658"/>
    <x v="5"/>
    <n v="103"/>
    <x v="2"/>
    <n v="54587658"/>
    <s v="Profit"/>
    <x v="1"/>
    <s v="United States)"/>
  </r>
  <r>
    <x v="3229"/>
    <x v="1"/>
    <x v="6"/>
    <x v="18"/>
    <s v="August 7, 1998 (United States)"/>
    <n v="6"/>
    <n v="77000"/>
    <x v="21"/>
    <s v="Brian De Palma"/>
    <x v="270"/>
    <x v="0"/>
    <n v="73000000"/>
    <n v="103891409"/>
    <x v="5"/>
    <n v="98"/>
    <x v="2"/>
    <n v="30891409"/>
    <s v="Profit"/>
    <x v="1"/>
    <s v="United States)"/>
  </r>
  <r>
    <x v="3230"/>
    <x v="7"/>
    <x v="0"/>
    <x v="18"/>
    <s v="March 6, 1998 (United States)"/>
    <n v="6.6"/>
    <n v="98000"/>
    <x v="1246"/>
    <s v="Roy Huggins"/>
    <x v="302"/>
    <x v="0"/>
    <n v="60000000"/>
    <n v="102367405"/>
    <x v="7"/>
    <n v="131"/>
    <x v="2"/>
    <n v="42367405"/>
    <s v="Profit"/>
    <x v="1"/>
    <s v="United States)"/>
  </r>
  <r>
    <x v="3231"/>
    <x v="1"/>
    <x v="4"/>
    <x v="18"/>
    <s v="January 15, 1999 (United States)"/>
    <n v="7.6"/>
    <n v="177000"/>
    <x v="1379"/>
    <s v="James Jones"/>
    <x v="1381"/>
    <x v="0"/>
    <n v="52000000"/>
    <n v="98126565"/>
    <x v="968"/>
    <n v="170"/>
    <x v="1"/>
    <n v="46126565"/>
    <s v="Profit"/>
    <x v="1"/>
    <s v="United States)"/>
  </r>
  <r>
    <x v="3232"/>
    <x v="7"/>
    <x v="1"/>
    <x v="18"/>
    <s v="July 31, 1998 (United States)"/>
    <n v="7"/>
    <n v="71000"/>
    <x v="1197"/>
    <s v="Susannah Grant"/>
    <x v="350"/>
    <x v="0"/>
    <n v="26000000"/>
    <n v="98005666"/>
    <x v="10"/>
    <n v="121"/>
    <x v="1"/>
    <n v="72005666"/>
    <s v="Profit"/>
    <x v="1"/>
    <s v="United States)"/>
  </r>
  <r>
    <x v="3233"/>
    <x v="1"/>
    <x v="0"/>
    <x v="18"/>
    <s v="April 3, 1998 (United States)"/>
    <n v="6.1"/>
    <n v="70000"/>
    <x v="104"/>
    <s v="Ryne Douglas Pearson"/>
    <x v="700"/>
    <x v="0"/>
    <n v="60000000"/>
    <n v="93107289"/>
    <x v="1"/>
    <n v="111"/>
    <x v="2"/>
    <n v="33107289"/>
    <s v="Profit"/>
    <x v="1"/>
    <s v="United States)"/>
  </r>
  <r>
    <x v="3234"/>
    <x v="0"/>
    <x v="3"/>
    <x v="18"/>
    <s v="July 29, 1998 (United States)"/>
    <n v="6.6"/>
    <n v="125000"/>
    <x v="1380"/>
    <s v="Erich KÃ¤stner"/>
    <x v="1382"/>
    <x v="0"/>
    <n v="20500000"/>
    <n v="92108659"/>
    <x v="216"/>
    <n v="128"/>
    <x v="2"/>
    <n v="71608659"/>
    <s v="Profit"/>
    <x v="1"/>
    <s v="United States)"/>
  </r>
  <r>
    <x v="3235"/>
    <x v="1"/>
    <x v="2"/>
    <x v="18"/>
    <s v="February 19, 1999 (United States)"/>
    <n v="7.4"/>
    <n v="95000"/>
    <x v="1381"/>
    <s v="Michael Hirst"/>
    <x v="1383"/>
    <x v="1"/>
    <n v="30000000"/>
    <n v="82150642"/>
    <x v="37"/>
    <n v="124"/>
    <x v="1"/>
    <n v="52150642"/>
    <s v="Profit"/>
    <x v="1"/>
    <s v="United States)"/>
  </r>
  <r>
    <x v="3236"/>
    <x v="7"/>
    <x v="4"/>
    <x v="18"/>
    <s v="May 29, 1998 (United States)"/>
    <n v="6"/>
    <n v="25000"/>
    <x v="1186"/>
    <s v="Steven Rogers"/>
    <x v="1176"/>
    <x v="0"/>
    <n v="30000000"/>
    <n v="81471882"/>
    <x v="10"/>
    <n v="114"/>
    <x v="2"/>
    <n v="51471882"/>
    <s v="Profit"/>
    <x v="1"/>
    <s v="United States)"/>
  </r>
  <r>
    <x v="3237"/>
    <x v="1"/>
    <x v="1"/>
    <x v="18"/>
    <s v="June 26, 1998 (United States)"/>
    <n v="7"/>
    <n v="88000"/>
    <x v="776"/>
    <s v="Elmore Leonard"/>
    <x v="1313"/>
    <x v="0"/>
    <n v="48000000"/>
    <n v="77745966"/>
    <x v="1"/>
    <n v="123"/>
    <x v="1"/>
    <n v="29745966"/>
    <s v="Profit"/>
    <x v="1"/>
    <s v="United States)"/>
  </r>
  <r>
    <x v="3238"/>
    <x v="1"/>
    <x v="5"/>
    <x v="18"/>
    <s v="September 25, 1998 (United States)"/>
    <n v="5.6"/>
    <n v="62000"/>
    <x v="1382"/>
    <s v="Silvio Horta"/>
    <x v="1362"/>
    <x v="7"/>
    <n v="14000000"/>
    <n v="72527595"/>
    <x v="1036"/>
    <n v="99"/>
    <x v="2"/>
    <n v="58527595"/>
    <s v="Profit"/>
    <x v="1"/>
    <s v="United States)"/>
  </r>
  <r>
    <x v="3239"/>
    <x v="0"/>
    <x v="3"/>
    <x v="18"/>
    <s v="November 25, 1998 (United States)"/>
    <n v="5.8"/>
    <n v="32000"/>
    <x v="118"/>
    <s v="George Miller"/>
    <x v="1384"/>
    <x v="3"/>
    <n v="90000000"/>
    <n v="69131860"/>
    <x v="74"/>
    <n v="97"/>
    <x v="2"/>
    <n v="-20868140"/>
    <s v="Loss"/>
    <x v="1"/>
    <s v="United States)"/>
  </r>
  <r>
    <x v="3240"/>
    <x v="7"/>
    <x v="4"/>
    <x v="18"/>
    <s v="January 8, 1999 (United States)"/>
    <n v="6.6"/>
    <n v="28000"/>
    <x v="1070"/>
    <s v="Jonathan Harr"/>
    <x v="14"/>
    <x v="0"/>
    <n v="75000000"/>
    <n v="56709981"/>
    <x v="229"/>
    <n v="115"/>
    <x v="2"/>
    <n v="-18290019"/>
    <s v="Loss"/>
    <x v="1"/>
    <s v="United States)"/>
  </r>
  <r>
    <x v="3241"/>
    <x v="1"/>
    <x v="4"/>
    <x v="18"/>
    <s v="January 30, 1998 (United States)"/>
    <n v="6.8"/>
    <n v="52000"/>
    <x v="972"/>
    <s v="Charles Dickens"/>
    <x v="455"/>
    <x v="0"/>
    <n v="25000000"/>
    <n v="55494066"/>
    <x v="578"/>
    <n v="111"/>
    <x v="2"/>
    <n v="30494066"/>
    <s v="Profit"/>
    <x v="1"/>
    <s v="United States)"/>
  </r>
  <r>
    <x v="3242"/>
    <x v="7"/>
    <x v="4"/>
    <x v="18"/>
    <s v="October 2, 1998 (United States)"/>
    <n v="7"/>
    <n v="104000"/>
    <x v="1022"/>
    <s v="Richard Matheson"/>
    <x v="12"/>
    <x v="0"/>
    <n v="85000000"/>
    <n v="55382927"/>
    <x v="37"/>
    <n v="113"/>
    <x v="1"/>
    <n v="-29617073"/>
    <s v="Loss"/>
    <x v="1"/>
    <s v="United States)"/>
  </r>
  <r>
    <x v="3243"/>
    <x v="0"/>
    <x v="1"/>
    <x v="18"/>
    <s v="January 8, 1999 (United States)"/>
    <n v="7.4"/>
    <n v="26000"/>
    <x v="1383"/>
    <s v="Kirk Jones"/>
    <x v="1385"/>
    <x v="1"/>
    <n v="3000000"/>
    <n v="55257450"/>
    <x v="1068"/>
    <n v="91"/>
    <x v="1"/>
    <n v="52257450"/>
    <s v="Profit"/>
    <x v="1"/>
    <s v="United States)"/>
  </r>
  <r>
    <x v="3244"/>
    <x v="1"/>
    <x v="5"/>
    <x v="18"/>
    <s v="August 5, 1998 (United States)"/>
    <n v="5.8"/>
    <n v="68000"/>
    <x v="120"/>
    <s v="Debra Hill"/>
    <x v="105"/>
    <x v="0"/>
    <n v="17000000"/>
    <n v="55041738"/>
    <x v="962"/>
    <n v="86"/>
    <x v="2"/>
    <n v="38041738"/>
    <s v="Profit"/>
    <x v="1"/>
    <s v="United States)"/>
  </r>
  <r>
    <x v="3245"/>
    <x v="7"/>
    <x v="0"/>
    <x v="18"/>
    <s v="July 10, 1998 (United States)"/>
    <n v="6.2"/>
    <n v="93000"/>
    <x v="136"/>
    <s v="Gavin Scott"/>
    <x v="1386"/>
    <x v="0"/>
    <n v="40000000"/>
    <n v="54682547"/>
    <x v="1"/>
    <n v="110"/>
    <x v="2"/>
    <n v="14682547"/>
    <s v="Profit"/>
    <x v="1"/>
    <s v="United States)"/>
  </r>
  <r>
    <x v="3246"/>
    <x v="1"/>
    <x v="1"/>
    <x v="18"/>
    <s v="March 20, 1998 (United States)"/>
    <n v="6.7"/>
    <n v="28000"/>
    <x v="80"/>
    <s v="Joe Klein"/>
    <x v="14"/>
    <x v="1"/>
    <n v="65000000"/>
    <n v="52090187"/>
    <x v="1069"/>
    <n v="143"/>
    <x v="2"/>
    <n v="-12909813"/>
    <s v="Loss"/>
    <x v="1"/>
    <s v="United States)"/>
  </r>
  <r>
    <x v="3247"/>
    <x v="1"/>
    <x v="1"/>
    <x v="18"/>
    <s v="October 16, 1998 (United States)"/>
    <n v="5.4"/>
    <n v="54000"/>
    <x v="1335"/>
    <s v="Don Mancini"/>
    <x v="1281"/>
    <x v="0"/>
    <n v="25000000"/>
    <n v="50688658"/>
    <x v="1070"/>
    <n v="89"/>
    <x v="2"/>
    <n v="25688658"/>
    <s v="Profit"/>
    <x v="1"/>
    <s v="United States)"/>
  </r>
  <r>
    <x v="3248"/>
    <x v="0"/>
    <x v="0"/>
    <x v="18"/>
    <s v="December 25, 1998 (United States)"/>
    <n v="5.7"/>
    <n v="28000"/>
    <x v="863"/>
    <s v="Merian C. Cooper"/>
    <x v="697"/>
    <x v="0"/>
    <n v="90000000"/>
    <n v="50632037"/>
    <x v="140"/>
    <n v="114"/>
    <x v="2"/>
    <n v="-39367963"/>
    <s v="Loss"/>
    <x v="1"/>
    <s v="United States)"/>
  </r>
  <r>
    <x v="3249"/>
    <x v="7"/>
    <x v="1"/>
    <x v="18"/>
    <s v="October 23, 1998 (United States)"/>
    <n v="7.5"/>
    <n v="123000"/>
    <x v="1384"/>
    <s v="Gary Ross"/>
    <x v="1387"/>
    <x v="0"/>
    <n v="60000000"/>
    <n v="49805462"/>
    <x v="237"/>
    <n v="124"/>
    <x v="1"/>
    <n v="-10194538"/>
    <s v="Loss"/>
    <x v="1"/>
    <s v="United States)"/>
  </r>
  <r>
    <x v="3250"/>
    <x v="1"/>
    <x v="1"/>
    <x v="18"/>
    <s v="April 17, 1998 (United States)"/>
    <n v="6"/>
    <n v="19000"/>
    <x v="1131"/>
    <s v="Stephen McCauley"/>
    <x v="1318"/>
    <x v="0"/>
    <n v="15000000"/>
    <n v="46905889"/>
    <x v="10"/>
    <n v="111"/>
    <x v="2"/>
    <n v="31905889"/>
    <s v="Profit"/>
    <x v="1"/>
    <s v="United States)"/>
  </r>
  <r>
    <x v="3251"/>
    <x v="1"/>
    <x v="1"/>
    <x v="18"/>
    <s v="March 6, 1998 (United States)"/>
    <n v="8.1"/>
    <n v="754000"/>
    <x v="409"/>
    <s v="Ethan Coen"/>
    <x v="152"/>
    <x v="0"/>
    <n v="15000000"/>
    <n v="46748721"/>
    <x v="37"/>
    <n v="117"/>
    <x v="1"/>
    <n v="31748721"/>
    <s v="Profit"/>
    <x v="1"/>
    <s v="United States)"/>
  </r>
  <r>
    <x v="3252"/>
    <x v="7"/>
    <x v="1"/>
    <x v="18"/>
    <s v="October 16, 1998 (United States)"/>
    <n v="6.3"/>
    <n v="75000"/>
    <x v="1318"/>
    <s v="Alice Hoffman"/>
    <x v="1176"/>
    <x v="0"/>
    <n v="75000000"/>
    <n v="46733235"/>
    <x v="1071"/>
    <n v="104"/>
    <x v="2"/>
    <n v="-28266765"/>
    <s v="Loss"/>
    <x v="1"/>
    <s v="United States)"/>
  </r>
  <r>
    <x v="3253"/>
    <x v="1"/>
    <x v="0"/>
    <x v="18"/>
    <s v="July 29, 1998 (United States)"/>
    <n v="7.3"/>
    <n v="134000"/>
    <x v="1193"/>
    <s v="James DeMonaco"/>
    <x v="1271"/>
    <x v="29"/>
    <n v="50000000"/>
    <n v="44547681"/>
    <x v="915"/>
    <n v="140"/>
    <x v="1"/>
    <n v="-5452319"/>
    <s v="Loss"/>
    <x v="1"/>
    <s v="United States)"/>
  </r>
  <r>
    <x v="3254"/>
    <x v="1"/>
    <x v="0"/>
    <x v="18"/>
    <s v="September 25, 1998 (United States)"/>
    <n v="7.3"/>
    <n v="176000"/>
    <x v="255"/>
    <s v="J.D. Zeik"/>
    <x v="23"/>
    <x v="1"/>
    <n v="55000000"/>
    <n v="41616262"/>
    <x v="1072"/>
    <n v="122"/>
    <x v="1"/>
    <n v="-13383738"/>
    <s v="Loss"/>
    <x v="1"/>
    <s v="United States)"/>
  </r>
  <r>
    <x v="3255"/>
    <x v="1"/>
    <x v="5"/>
    <x v="18"/>
    <s v="December 25, 1998 (United States)"/>
    <n v="6.5"/>
    <n v="114000"/>
    <x v="1023"/>
    <s v="David Wechter"/>
    <x v="1388"/>
    <x v="0"/>
    <n v="15000000"/>
    <n v="40283321"/>
    <x v="962"/>
    <n v="104"/>
    <x v="2"/>
    <n v="25283321"/>
    <s v="Profit"/>
    <x v="1"/>
    <s v="United States)"/>
  </r>
  <r>
    <x v="3256"/>
    <x v="7"/>
    <x v="1"/>
    <x v="18"/>
    <s v="February 12, 1999 (United States)"/>
    <n v="6.6"/>
    <n v="61000"/>
    <x v="353"/>
    <s v="Bill Kelly"/>
    <x v="1009"/>
    <x v="0"/>
    <n v="35000000"/>
    <n v="40263020"/>
    <x v="1073"/>
    <n v="112"/>
    <x v="2"/>
    <n v="5263020"/>
    <s v="Profit"/>
    <x v="1"/>
    <s v="United States)"/>
  </r>
  <r>
    <x v="3257"/>
    <x v="1"/>
    <x v="5"/>
    <x v="18"/>
    <s v="November 13, 1998 (United States)"/>
    <n v="4.7"/>
    <n v="70000"/>
    <x v="1185"/>
    <s v="Lois Duncan"/>
    <x v="1310"/>
    <x v="0"/>
    <n v="65000000"/>
    <n v="40002112"/>
    <x v="4"/>
    <n v="100"/>
    <x v="2"/>
    <n v="-24997888"/>
    <s v="Loss"/>
    <x v="1"/>
    <s v="United States)"/>
  </r>
  <r>
    <x v="3258"/>
    <x v="1"/>
    <x v="1"/>
    <x v="18"/>
    <s v="August 14, 1998 (United States)"/>
    <n v="5.7"/>
    <n v="7100"/>
    <x v="1385"/>
    <s v="Terry McMillan"/>
    <x v="1058"/>
    <x v="0"/>
    <n v="20000000"/>
    <n v="39278722"/>
    <x v="10"/>
    <n v="124"/>
    <x v="2"/>
    <n v="19278722"/>
    <s v="Profit"/>
    <x v="1"/>
    <s v="United States)"/>
  </r>
  <r>
    <x v="3259"/>
    <x v="1"/>
    <x v="5"/>
    <x v="18"/>
    <s v="December 4, 1998 (United States)"/>
    <n v="4.5999999999999996"/>
    <n v="46000"/>
    <x v="805"/>
    <s v="Robert Bloch"/>
    <x v="1277"/>
    <x v="0"/>
    <n v="60000000"/>
    <n v="37170655"/>
    <x v="1"/>
    <n v="105"/>
    <x v="2"/>
    <n v="-22829345"/>
    <s v="Loss"/>
    <x v="1"/>
    <s v="United States)"/>
  </r>
  <r>
    <x v="3260"/>
    <x v="7"/>
    <x v="0"/>
    <x v="18"/>
    <s v="February 13, 1998 (United States)"/>
    <n v="6.1"/>
    <n v="101000"/>
    <x v="222"/>
    <s v="Michael Crichton"/>
    <x v="163"/>
    <x v="0"/>
    <n v="80000000"/>
    <n v="37020277"/>
    <x v="7"/>
    <n v="134"/>
    <x v="2"/>
    <n v="-42979723"/>
    <s v="Loss"/>
    <x v="1"/>
    <s v="United States)"/>
  </r>
  <r>
    <x v="3261"/>
    <x v="0"/>
    <x v="1"/>
    <x v="18"/>
    <s v="December 11, 1998 (United States)"/>
    <n v="5.4"/>
    <n v="34000"/>
    <x v="1386"/>
    <s v="Mark Steven Johnson"/>
    <x v="242"/>
    <x v="0"/>
    <n v="85000000"/>
    <n v="34562556"/>
    <x v="7"/>
    <n v="101"/>
    <x v="2"/>
    <n v="-50437444"/>
    <s v="Loss"/>
    <x v="1"/>
    <s v="United States)"/>
  </r>
  <r>
    <x v="3262"/>
    <x v="7"/>
    <x v="1"/>
    <x v="18"/>
    <s v="October 2, 1998 (United States)"/>
    <n v="6.2"/>
    <n v="58000"/>
    <x v="1201"/>
    <s v="Steve Koren"/>
    <x v="1389"/>
    <x v="0"/>
    <n v="17000000"/>
    <n v="30331165"/>
    <x v="882"/>
    <n v="82"/>
    <x v="2"/>
    <n v="13331165"/>
    <s v="Profit"/>
    <x v="1"/>
    <s v="United States)"/>
  </r>
  <r>
    <x v="3263"/>
    <x v="1"/>
    <x v="6"/>
    <x v="18"/>
    <s v="March 20, 1998 (United States)"/>
    <n v="6.5"/>
    <n v="112000"/>
    <x v="587"/>
    <s v="Stephen Peters"/>
    <x v="321"/>
    <x v="0"/>
    <n v="20000000"/>
    <n v="30166293"/>
    <x v="1017"/>
    <n v="108"/>
    <x v="2"/>
    <n v="10166293"/>
    <s v="Profit"/>
    <x v="1"/>
    <s v="United States)"/>
  </r>
  <r>
    <x v="3264"/>
    <x v="0"/>
    <x v="1"/>
    <x v="18"/>
    <s v="July 10, 1998 (United States)"/>
    <n v="6"/>
    <n v="7000"/>
    <x v="1237"/>
    <s v="Ludwig Bemelmans"/>
    <x v="908"/>
    <x v="8"/>
    <n v="20500000"/>
    <n v="29967750"/>
    <x v="1074"/>
    <n v="88"/>
    <x v="2"/>
    <n v="9467750"/>
    <s v="Profit"/>
    <x v="1"/>
    <s v="United States)"/>
  </r>
  <r>
    <x v="3265"/>
    <x v="1"/>
    <x v="1"/>
    <x v="18"/>
    <s v="May 22, 1998 (United States)"/>
    <n v="6.8"/>
    <n v="25000"/>
    <x v="102"/>
    <s v="Warren Beatty"/>
    <x v="95"/>
    <x v="0"/>
    <n v="30000000"/>
    <n v="29202884"/>
    <x v="10"/>
    <n v="108"/>
    <x v="2"/>
    <n v="-797116"/>
    <s v="Loss"/>
    <x v="1"/>
    <s v="United States)"/>
  </r>
  <r>
    <x v="3266"/>
    <x v="1"/>
    <x v="7"/>
    <x v="18"/>
    <s v="February 27, 1998 (United States)"/>
    <n v="7.6"/>
    <n v="191000"/>
    <x v="1117"/>
    <s v="Alex Proyas"/>
    <x v="1390"/>
    <x v="3"/>
    <n v="27000000"/>
    <n v="27200316"/>
    <x v="1075"/>
    <n v="100"/>
    <x v="1"/>
    <n v="200316"/>
    <s v="Profit"/>
    <x v="1"/>
    <s v="United States)"/>
  </r>
  <r>
    <x v="3267"/>
    <x v="1"/>
    <x v="0"/>
    <x v="18"/>
    <s v="April 24, 1998 (United States)"/>
    <n v="6.1"/>
    <n v="29000"/>
    <x v="1076"/>
    <s v="Ben Ramsey"/>
    <x v="1259"/>
    <x v="0"/>
    <n v="13000000"/>
    <n v="27007143"/>
    <x v="231"/>
    <n v="91"/>
    <x v="2"/>
    <n v="14007143"/>
    <s v="Profit"/>
    <x v="1"/>
    <s v="United States)"/>
  </r>
  <r>
    <x v="3268"/>
    <x v="0"/>
    <x v="3"/>
    <x v="18"/>
    <s v="April 17, 1998 (United States)"/>
    <n v="6.5"/>
    <n v="15000"/>
    <x v="1175"/>
    <s v="Laurie Craig"/>
    <x v="768"/>
    <x v="0"/>
    <n v="23000000"/>
    <n v="26875268"/>
    <x v="1018"/>
    <n v="91"/>
    <x v="2"/>
    <n v="3875268"/>
    <s v="Profit"/>
    <x v="1"/>
    <s v="United States)"/>
  </r>
  <r>
    <x v="3269"/>
    <x v="1"/>
    <x v="4"/>
    <x v="18"/>
    <s v="September 18, 1998 (United States)"/>
    <n v="7"/>
    <n v="12000"/>
    <x v="1026"/>
    <s v="Anna Quindlen"/>
    <x v="103"/>
    <x v="0"/>
    <n v="30000000"/>
    <n v="26616840"/>
    <x v="1076"/>
    <n v="127"/>
    <x v="1"/>
    <n v="-3383160"/>
    <s v="Loss"/>
    <x v="1"/>
    <s v="United States)"/>
  </r>
  <r>
    <x v="3270"/>
    <x v="7"/>
    <x v="1"/>
    <x v="18"/>
    <s v="June 12, 1998 (United States)"/>
    <n v="6.5"/>
    <n v="47000"/>
    <x v="1387"/>
    <s v="Deborah Kaplan"/>
    <x v="1310"/>
    <x v="0"/>
    <n v="10000000"/>
    <n v="25605015"/>
    <x v="4"/>
    <n v="100"/>
    <x v="2"/>
    <n v="15605015"/>
    <s v="Profit"/>
    <x v="1"/>
    <s v="United States)"/>
  </r>
  <r>
    <x v="3271"/>
    <x v="1"/>
    <x v="0"/>
    <x v="18"/>
    <s v="January 16, 1998 (United States)"/>
    <n v="7"/>
    <n v="78000"/>
    <x v="1247"/>
    <s v="Nicholas Kazan"/>
    <x v="645"/>
    <x v="0"/>
    <n v="20500000"/>
    <n v="25232289"/>
    <x v="791"/>
    <n v="124"/>
    <x v="1"/>
    <n v="4732289"/>
    <s v="Profit"/>
    <x v="1"/>
    <s v="United States)"/>
  </r>
  <r>
    <x v="3272"/>
    <x v="1"/>
    <x v="4"/>
    <x v="18"/>
    <s v="November 20, 1998 (United States)"/>
    <n v="8.5"/>
    <n v="1100000"/>
    <x v="1388"/>
    <s v="David McKenna"/>
    <x v="1391"/>
    <x v="0"/>
    <n v="20000000"/>
    <n v="23875127"/>
    <x v="237"/>
    <n v="119"/>
    <x v="0"/>
    <n v="3875127"/>
    <s v="Profit"/>
    <x v="1"/>
    <s v="United States)"/>
  </r>
  <r>
    <x v="3273"/>
    <x v="7"/>
    <x v="0"/>
    <x v="18"/>
    <s v="August 14, 1998 (United States)"/>
    <n v="3.8"/>
    <n v="41000"/>
    <x v="770"/>
    <s v="Sydney Newman"/>
    <x v="1117"/>
    <x v="0"/>
    <n v="60000000"/>
    <n v="23384939"/>
    <x v="7"/>
    <n v="89"/>
    <x v="2"/>
    <n v="-36615061"/>
    <s v="Loss"/>
    <x v="1"/>
    <s v="United States)"/>
  </r>
  <r>
    <x v="3274"/>
    <x v="1"/>
    <x v="1"/>
    <x v="18"/>
    <s v="April 8, 1998 (United States)"/>
    <n v="5.9"/>
    <n v="6400"/>
    <x v="1389"/>
    <s v="Ice Cube"/>
    <x v="1392"/>
    <x v="0"/>
    <n v="4500000"/>
    <n v="23261485"/>
    <x v="237"/>
    <n v="104"/>
    <x v="2"/>
    <n v="18761485"/>
    <s v="Profit"/>
    <x v="1"/>
    <s v="United States)"/>
  </r>
  <r>
    <x v="3275"/>
    <x v="1"/>
    <x v="6"/>
    <x v="18"/>
    <s v="September 11, 1998 (United States)"/>
    <n v="7.3"/>
    <n v="144000"/>
    <x v="832"/>
    <s v="David Levien"/>
    <x v="1317"/>
    <x v="0"/>
    <n v="12000000"/>
    <n v="22912409"/>
    <x v="407"/>
    <n v="121"/>
    <x v="1"/>
    <n v="10912409"/>
    <s v="Profit"/>
    <x v="1"/>
    <s v="United States)"/>
  </r>
  <r>
    <x v="3276"/>
    <x v="1"/>
    <x v="4"/>
    <x v="18"/>
    <s v="October 16, 1998 (United States)"/>
    <n v="6"/>
    <n v="7200"/>
    <x v="74"/>
    <s v="Toni Morrison"/>
    <x v="1393"/>
    <x v="0"/>
    <n v="80000000"/>
    <n v="22852487"/>
    <x v="1077"/>
    <n v="172"/>
    <x v="2"/>
    <n v="-57147513"/>
    <s v="Loss"/>
    <x v="1"/>
    <s v="United States)"/>
  </r>
  <r>
    <x v="3277"/>
    <x v="2"/>
    <x v="10"/>
    <x v="18"/>
    <s v="May 15, 1998 (United States)"/>
    <n v="6.3"/>
    <n v="16000"/>
    <x v="1390"/>
    <s v="Vera Chapman"/>
    <x v="1394"/>
    <x v="0"/>
    <n v="40000000"/>
    <n v="22510798"/>
    <x v="7"/>
    <n v="86"/>
    <x v="2"/>
    <n v="-17489202"/>
    <s v="Loss"/>
    <x v="1"/>
    <s v="United States)"/>
  </r>
  <r>
    <x v="3278"/>
    <x v="1"/>
    <x v="4"/>
    <x v="18"/>
    <s v="May 1, 1998 (United States)"/>
    <n v="6.9"/>
    <n v="45000"/>
    <x v="551"/>
    <s v="Spike Lee"/>
    <x v="645"/>
    <x v="0"/>
    <n v="25000000"/>
    <n v="21567853"/>
    <x v="229"/>
    <n v="136"/>
    <x v="2"/>
    <n v="-3432147"/>
    <s v="Loss"/>
    <x v="1"/>
    <s v="United States)"/>
  </r>
  <r>
    <x v="3279"/>
    <x v="1"/>
    <x v="4"/>
    <x v="18"/>
    <s v="October 28, 1998 (Italy)"/>
    <n v="8.1"/>
    <n v="60000"/>
    <x v="708"/>
    <s v="Alessandro Baricco"/>
    <x v="892"/>
    <x v="9"/>
    <n v="9000000"/>
    <n v="21057208"/>
    <x v="1078"/>
    <n v="169"/>
    <x v="1"/>
    <n v="12057208"/>
    <s v="Profit"/>
    <x v="1"/>
    <s v="Italy)"/>
  </r>
  <r>
    <x v="3280"/>
    <x v="1"/>
    <x v="0"/>
    <x v="18"/>
    <s v="October 30, 1998 (United States)"/>
    <n v="6.1"/>
    <n v="55000"/>
    <x v="29"/>
    <s v="John Steakley"/>
    <x v="299"/>
    <x v="24"/>
    <n v="20000000"/>
    <n v="20308772"/>
    <x v="690"/>
    <n v="108"/>
    <x v="2"/>
    <n v="308772"/>
    <s v="Profit"/>
    <x v="1"/>
    <s v="United States)"/>
  </r>
  <r>
    <x v="3281"/>
    <x v="3"/>
    <x v="1"/>
    <x v="18"/>
    <s v="October 16, 1998 (India)"/>
    <n v="7.6"/>
    <n v="50000"/>
    <x v="1391"/>
    <s v="Karan Johar"/>
    <x v="1395"/>
    <x v="41"/>
    <n v="20500000"/>
    <n v="20205757"/>
    <x v="1079"/>
    <n v="177"/>
    <x v="1"/>
    <n v="-294243"/>
    <s v="Loss"/>
    <x v="1"/>
    <s v="India)"/>
  </r>
  <r>
    <x v="3282"/>
    <x v="3"/>
    <x v="0"/>
    <x v="18"/>
    <s v="November 20, 1998 (United States)"/>
    <n v="7"/>
    <n v="78000"/>
    <x v="1392"/>
    <s v="Luc Besson"/>
    <x v="1396"/>
    <x v="8"/>
    <n v="20500000"/>
    <n v="20205757"/>
    <x v="1080"/>
    <n v="86"/>
    <x v="1"/>
    <n v="-294243"/>
    <s v="Loss"/>
    <x v="1"/>
    <s v="United States)"/>
  </r>
  <r>
    <x v="3283"/>
    <x v="8"/>
    <x v="1"/>
    <x v="18"/>
    <s v="January 1, 1999 (United Kingdom)"/>
    <n v="6.3"/>
    <n v="7400"/>
    <x v="1393"/>
    <s v="Irvine Welsh"/>
    <x v="1397"/>
    <x v="1"/>
    <n v="20500000"/>
    <n v="20205757"/>
    <x v="1081"/>
    <n v="111"/>
    <x v="2"/>
    <n v="-294243"/>
    <s v="Loss"/>
    <x v="1"/>
    <s v="United Kingdom)"/>
  </r>
  <r>
    <x v="3284"/>
    <x v="3"/>
    <x v="4"/>
    <x v="18"/>
    <s v="February 1, 1998 (United States)"/>
    <n v="7"/>
    <n v="534"/>
    <x v="1394"/>
    <s v="Joe Gayton"/>
    <x v="991"/>
    <x v="0"/>
    <n v="20500000"/>
    <n v="20205757"/>
    <x v="1082"/>
    <n v="83"/>
    <x v="1"/>
    <n v="-294243"/>
    <s v="Loss"/>
    <x v="1"/>
    <s v="United States)"/>
  </r>
  <r>
    <x v="3285"/>
    <x v="7"/>
    <x v="1"/>
    <x v="18"/>
    <s v="July 24, 1998 (United States)"/>
    <n v="5.6"/>
    <n v="15000"/>
    <x v="5"/>
    <s v="Jim Abrahams"/>
    <x v="1398"/>
    <x v="0"/>
    <n v="10000000"/>
    <n v="19889299"/>
    <x v="922"/>
    <n v="87"/>
    <x v="2"/>
    <n v="9889299"/>
    <s v="Profit"/>
    <x v="1"/>
    <s v="United States)"/>
  </r>
  <r>
    <x v="3286"/>
    <x v="1"/>
    <x v="0"/>
    <x v="18"/>
    <s v="January 16, 1998 (United States)"/>
    <n v="5.9"/>
    <n v="33000"/>
    <x v="1065"/>
    <s v="Graham Yost"/>
    <x v="790"/>
    <x v="0"/>
    <n v="70000000"/>
    <n v="19870567"/>
    <x v="1083"/>
    <n v="97"/>
    <x v="2"/>
    <n v="-50129433"/>
    <s v="Loss"/>
    <x v="1"/>
    <s v="United States)"/>
  </r>
  <r>
    <x v="3287"/>
    <x v="1"/>
    <x v="0"/>
    <x v="18"/>
    <s v="April 10, 1998 (United States)"/>
    <n v="4.4000000000000004"/>
    <n v="28000"/>
    <x v="126"/>
    <s v="Dennis Feldman"/>
    <x v="1179"/>
    <x v="0"/>
    <n v="20500000"/>
    <n v="19221939"/>
    <x v="17"/>
    <n v="93"/>
    <x v="2"/>
    <n v="-1278061"/>
    <s v="Loss"/>
    <x v="1"/>
    <s v="United States)"/>
  </r>
  <r>
    <x v="3288"/>
    <x v="1"/>
    <x v="0"/>
    <x v="18"/>
    <s v="February 6, 1998 (United States)"/>
    <n v="6.2"/>
    <n v="28000"/>
    <x v="1395"/>
    <s v="Ken Sanzel"/>
    <x v="1399"/>
    <x v="0"/>
    <n v="30000000"/>
    <n v="19204929"/>
    <x v="4"/>
    <n v="87"/>
    <x v="2"/>
    <n v="-10795071"/>
    <s v="Loss"/>
    <x v="1"/>
    <s v="United States)"/>
  </r>
  <r>
    <x v="3289"/>
    <x v="7"/>
    <x v="3"/>
    <x v="18"/>
    <s v="April 10, 1998 (United States)"/>
    <n v="6.5"/>
    <n v="9400"/>
    <x v="524"/>
    <s v="Neil Simon"/>
    <x v="139"/>
    <x v="0"/>
    <n v="20500000"/>
    <n v="18912328"/>
    <x v="5"/>
    <n v="97"/>
    <x v="2"/>
    <n v="-1587672"/>
    <s v="Loss"/>
    <x v="1"/>
    <s v="United States)"/>
  </r>
  <r>
    <x v="3290"/>
    <x v="0"/>
    <x v="1"/>
    <x v="18"/>
    <s v="September 11, 1998 (United States)"/>
    <n v="6.9"/>
    <n v="21000"/>
    <x v="1396"/>
    <s v="Mark Steven Johnson"/>
    <x v="1400"/>
    <x v="0"/>
    <n v="30000000"/>
    <n v="18253415"/>
    <x v="633"/>
    <n v="114"/>
    <x v="2"/>
    <n v="-11746585"/>
    <s v="Loss"/>
    <x v="1"/>
    <s v="United States)"/>
  </r>
  <r>
    <x v="3291"/>
    <x v="1"/>
    <x v="5"/>
    <x v="18"/>
    <s v="July 24, 1998 (United States)"/>
    <n v="5.6"/>
    <n v="21000"/>
    <x v="1397"/>
    <s v="Scott Rosenberg"/>
    <x v="1401"/>
    <x v="3"/>
    <n v="15000000"/>
    <n v="17514980"/>
    <x v="17"/>
    <n v="84"/>
    <x v="2"/>
    <n v="2514980"/>
    <s v="Profit"/>
    <x v="1"/>
    <s v="United States)"/>
  </r>
  <r>
    <x v="3292"/>
    <x v="1"/>
    <x v="1"/>
    <x v="18"/>
    <s v="January 16, 1998 (United States)"/>
    <n v="6.7"/>
    <n v="59000"/>
    <x v="1041"/>
    <s v="Dave Chappelle"/>
    <x v="1402"/>
    <x v="0"/>
    <n v="8000000"/>
    <n v="17460020"/>
    <x v="712"/>
    <n v="82"/>
    <x v="2"/>
    <n v="9460020"/>
    <s v="Profit"/>
    <x v="1"/>
    <s v="United States)"/>
  </r>
  <r>
    <x v="3293"/>
    <x v="1"/>
    <x v="1"/>
    <x v="18"/>
    <s v="February 19, 1999 (United States)"/>
    <n v="7.7"/>
    <n v="174000"/>
    <x v="1290"/>
    <s v="Wes Anderson"/>
    <x v="1403"/>
    <x v="0"/>
    <n v="9000000"/>
    <n v="17196103"/>
    <x v="1084"/>
    <n v="93"/>
    <x v="1"/>
    <n v="8196103"/>
    <s v="Profit"/>
    <x v="1"/>
    <s v="United States)"/>
  </r>
  <r>
    <x v="3294"/>
    <x v="1"/>
    <x v="4"/>
    <x v="18"/>
    <s v="August 28, 1998 (United States)"/>
    <n v="5.8"/>
    <n v="32000"/>
    <x v="1398"/>
    <s v="Mark Christopher"/>
    <x v="1404"/>
    <x v="0"/>
    <n v="13000000"/>
    <n v="16757163"/>
    <x v="1085"/>
    <n v="93"/>
    <x v="2"/>
    <n v="3757163"/>
    <s v="Profit"/>
    <x v="1"/>
    <s v="United States)"/>
  </r>
  <r>
    <x v="3295"/>
    <x v="1"/>
    <x v="6"/>
    <x v="18"/>
    <s v="January 22, 1999 (United States)"/>
    <n v="7.5"/>
    <n v="66000"/>
    <x v="169"/>
    <s v="Scott B. Smith"/>
    <x v="697"/>
    <x v="1"/>
    <n v="30000000"/>
    <n v="16316273"/>
    <x v="675"/>
    <n v="121"/>
    <x v="1"/>
    <n v="-13683727"/>
    <s v="Loss"/>
    <x v="1"/>
    <s v="United States)"/>
  </r>
  <r>
    <x v="3296"/>
    <x v="0"/>
    <x v="4"/>
    <x v="18"/>
    <s v="August 21, 1998 (United States)"/>
    <n v="5.9"/>
    <n v="6000"/>
    <x v="526"/>
    <s v="Daryl Matthews"/>
    <x v="1320"/>
    <x v="0"/>
    <n v="20500000"/>
    <n v="15923122"/>
    <x v="1017"/>
    <n v="126"/>
    <x v="2"/>
    <n v="-4576878"/>
    <s v="Loss"/>
    <x v="1"/>
    <s v="United States)"/>
  </r>
  <r>
    <x v="3297"/>
    <x v="1"/>
    <x v="1"/>
    <x v="18"/>
    <s v="August 21, 1998 (United States)"/>
    <n v="6"/>
    <n v="14000"/>
    <x v="1399"/>
    <s v="Anthony Abrams"/>
    <x v="1327"/>
    <x v="0"/>
    <n v="14000000"/>
    <n v="15064946"/>
    <x v="5"/>
    <n v="96"/>
    <x v="2"/>
    <n v="1064946"/>
    <s v="Profit"/>
    <x v="1"/>
    <s v="United States)"/>
  </r>
  <r>
    <x v="3298"/>
    <x v="1"/>
    <x v="6"/>
    <x v="18"/>
    <s v="March 6, 1998 (United States)"/>
    <n v="6.2"/>
    <n v="11000"/>
    <x v="244"/>
    <s v="Robert Benton"/>
    <x v="73"/>
    <x v="0"/>
    <n v="37000000"/>
    <n v="15055091"/>
    <x v="672"/>
    <n v="94"/>
    <x v="2"/>
    <n v="-21944909"/>
    <s v="Loss"/>
    <x v="1"/>
    <s v="United States)"/>
  </r>
  <r>
    <x v="3299"/>
    <x v="1"/>
    <x v="0"/>
    <x v="18"/>
    <s v="October 23, 1998 (United States)"/>
    <n v="6"/>
    <n v="53000"/>
    <x v="1184"/>
    <s v="David Webb Peoples"/>
    <x v="107"/>
    <x v="0"/>
    <n v="60000000"/>
    <n v="14594226"/>
    <x v="7"/>
    <n v="99"/>
    <x v="2"/>
    <n v="-45405774"/>
    <s v="Loss"/>
    <x v="1"/>
    <s v="United States)"/>
  </r>
  <r>
    <x v="3300"/>
    <x v="7"/>
    <x v="6"/>
    <x v="18"/>
    <s v="May 1, 1998 (United States)"/>
    <n v="7.4"/>
    <n v="39000"/>
    <x v="656"/>
    <s v="Victor Hugo"/>
    <x v="856"/>
    <x v="1"/>
    <n v="20500000"/>
    <n v="14096321"/>
    <x v="1017"/>
    <n v="134"/>
    <x v="1"/>
    <n v="-6403679"/>
    <s v="Loss"/>
    <x v="1"/>
    <s v="United States)"/>
  </r>
  <r>
    <x v="3301"/>
    <x v="7"/>
    <x v="0"/>
    <x v="18"/>
    <s v="February 6, 1998 (United States)"/>
    <n v="4.9000000000000004"/>
    <n v="32000"/>
    <x v="1"/>
    <s v="Dan Aykroyd"/>
    <x v="247"/>
    <x v="0"/>
    <n v="28000000"/>
    <n v="14051384"/>
    <x v="1"/>
    <n v="123"/>
    <x v="2"/>
    <n v="-13948616"/>
    <s v="Loss"/>
    <x v="1"/>
    <s v="United States)"/>
  </r>
  <r>
    <x v="3302"/>
    <x v="1"/>
    <x v="0"/>
    <x v="18"/>
    <s v="January 30, 1998 (United States)"/>
    <n v="6.1"/>
    <n v="16000"/>
    <x v="649"/>
    <s v="David Klass"/>
    <x v="242"/>
    <x v="0"/>
    <n v="50000000"/>
    <n v="13806137"/>
    <x v="1017"/>
    <n v="100"/>
    <x v="2"/>
    <n v="-36193863"/>
    <s v="Loss"/>
    <x v="1"/>
    <s v="United States)"/>
  </r>
  <r>
    <x v="3303"/>
    <x v="7"/>
    <x v="4"/>
    <x v="18"/>
    <s v="March 6, 1998 (United States)"/>
    <n v="5.5"/>
    <n v="11000"/>
    <x v="1400"/>
    <s v="Jonathan Darby"/>
    <x v="179"/>
    <x v="0"/>
    <n v="21000000"/>
    <n v="13583690"/>
    <x v="231"/>
    <n v="96"/>
    <x v="2"/>
    <n v="-7416310"/>
    <s v="Loss"/>
    <x v="1"/>
    <s v="United States)"/>
  </r>
  <r>
    <x v="3304"/>
    <x v="7"/>
    <x v="0"/>
    <x v="18"/>
    <s v="May 1, 1998 (United States)"/>
    <n v="5.4"/>
    <n v="8600"/>
    <x v="933"/>
    <s v="William Mickelberry"/>
    <x v="328"/>
    <x v="0"/>
    <n v="30000000"/>
    <n v="12951088"/>
    <x v="1"/>
    <n v="89"/>
    <x v="2"/>
    <n v="-17048912"/>
    <s v="Loss"/>
    <x v="1"/>
    <s v="United States)"/>
  </r>
  <r>
    <x v="3305"/>
    <x v="1"/>
    <x v="1"/>
    <x v="18"/>
    <s v="February 20, 1998 (United States)"/>
    <n v="6.1"/>
    <n v="14000"/>
    <x v="974"/>
    <s v="Greg Erb"/>
    <x v="1334"/>
    <x v="0"/>
    <n v="15000000"/>
    <n v="12874899"/>
    <x v="962"/>
    <n v="93"/>
    <x v="2"/>
    <n v="-2125101"/>
    <s v="Loss"/>
    <x v="1"/>
    <s v="United States)"/>
  </r>
  <r>
    <x v="3306"/>
    <x v="1"/>
    <x v="2"/>
    <x v="18"/>
    <s v="August 28, 1998 (United States)"/>
    <n v="6.4"/>
    <n v="3900"/>
    <x v="1206"/>
    <s v="Tina Andrews"/>
    <x v="1344"/>
    <x v="0"/>
    <n v="20500000"/>
    <n v="12461773"/>
    <x v="1086"/>
    <n v="116"/>
    <x v="2"/>
    <n v="-8038227"/>
    <s v="Loss"/>
    <x v="1"/>
    <s v="United States)"/>
  </r>
  <r>
    <x v="3307"/>
    <x v="2"/>
    <x v="3"/>
    <x v="18"/>
    <s v="April 3, 1998 (United States)"/>
    <n v="3.2"/>
    <n v="3200"/>
    <x v="1401"/>
    <s v="Stephen White"/>
    <x v="1405"/>
    <x v="7"/>
    <n v="15000000"/>
    <n v="12218638"/>
    <x v="37"/>
    <n v="76"/>
    <x v="2"/>
    <n v="-2781362"/>
    <s v="Loss"/>
    <x v="1"/>
    <s v="United States)"/>
  </r>
  <r>
    <x v="3308"/>
    <x v="0"/>
    <x v="1"/>
    <x v="18"/>
    <s v="November 13, 1998 (United States)"/>
    <n v="5.5"/>
    <n v="9600"/>
    <x v="1259"/>
    <s v="Tom Nursall"/>
    <x v="1190"/>
    <x v="0"/>
    <n v="30000000"/>
    <n v="12214338"/>
    <x v="167"/>
    <n v="86"/>
    <x v="2"/>
    <n v="-17785662"/>
    <s v="Loss"/>
    <x v="1"/>
    <s v="United States)"/>
  </r>
  <r>
    <x v="3309"/>
    <x v="0"/>
    <x v="1"/>
    <x v="18"/>
    <s v="October 9, 1998 (United States)"/>
    <n v="4.9000000000000004"/>
    <n v="19000"/>
    <x v="541"/>
    <s v="Tom Schulman"/>
    <x v="239"/>
    <x v="0"/>
    <n v="60000000"/>
    <n v="12069719"/>
    <x v="866"/>
    <n v="114"/>
    <x v="2"/>
    <n v="-47930281"/>
    <s v="Loss"/>
    <x v="1"/>
    <s v="United States)"/>
  </r>
  <r>
    <x v="3310"/>
    <x v="7"/>
    <x v="1"/>
    <x v="18"/>
    <s v="May 1, 1998 (United States)"/>
    <n v="6.7"/>
    <n v="65000"/>
    <x v="1402"/>
    <s v="Peter Howitt"/>
    <x v="1256"/>
    <x v="1"/>
    <n v="6000000"/>
    <n v="11841544"/>
    <x v="1087"/>
    <n v="99"/>
    <x v="2"/>
    <n v="5841544"/>
    <s v="Profit"/>
    <x v="1"/>
    <s v="United States)"/>
  </r>
  <r>
    <x v="3311"/>
    <x v="1"/>
    <x v="0"/>
    <x v="18"/>
    <s v="January 30, 1998 (United States)"/>
    <n v="6.1"/>
    <n v="35000"/>
    <x v="1056"/>
    <s v="Stephen Sommers"/>
    <x v="80"/>
    <x v="0"/>
    <n v="45000000"/>
    <n v="11203026"/>
    <x v="1088"/>
    <n v="106"/>
    <x v="2"/>
    <n v="-33796974"/>
    <s v="Loss"/>
    <x v="1"/>
    <s v="United States)"/>
  </r>
  <r>
    <x v="3312"/>
    <x v="1"/>
    <x v="3"/>
    <x v="18"/>
    <s v="May 22, 1998 (United States)"/>
    <n v="7.6"/>
    <n v="266000"/>
    <x v="99"/>
    <s v="Hunter S. Thompson"/>
    <x v="854"/>
    <x v="0"/>
    <n v="18500000"/>
    <n v="10680275"/>
    <x v="1089"/>
    <n v="118"/>
    <x v="1"/>
    <n v="-7819725"/>
    <s v="Loss"/>
    <x v="1"/>
    <s v="United States)"/>
  </r>
  <r>
    <x v="3313"/>
    <x v="7"/>
    <x v="1"/>
    <x v="18"/>
    <s v="November 25, 1998 (United States)"/>
    <n v="5.0999999999999996"/>
    <n v="8200"/>
    <x v="1403"/>
    <s v="Vince Gilligan"/>
    <x v="350"/>
    <x v="0"/>
    <n v="35000000"/>
    <n v="10493366"/>
    <x v="728"/>
    <n v="91"/>
    <x v="2"/>
    <n v="-24506634"/>
    <s v="Loss"/>
    <x v="1"/>
    <s v="United States)"/>
  </r>
  <r>
    <x v="3314"/>
    <x v="7"/>
    <x v="0"/>
    <x v="18"/>
    <s v="March 27, 1998 (United States)"/>
    <n v="6.1"/>
    <n v="11000"/>
    <x v="900"/>
    <s v="Claude Stanush"/>
    <x v="1244"/>
    <x v="0"/>
    <n v="27000000"/>
    <n v="10452012"/>
    <x v="10"/>
    <n v="122"/>
    <x v="2"/>
    <n v="-16547988"/>
    <s v="Loss"/>
    <x v="1"/>
    <s v="United States)"/>
  </r>
  <r>
    <x v="3315"/>
    <x v="1"/>
    <x v="0"/>
    <x v="18"/>
    <s v="September 4, 1998 (United States)"/>
    <n v="4.9000000000000004"/>
    <n v="14000"/>
    <x v="992"/>
    <s v="Steven E. de Souza"/>
    <x v="730"/>
    <x v="42"/>
    <n v="30000000"/>
    <n v="10319915"/>
    <x v="1090"/>
    <n v="91"/>
    <x v="2"/>
    <n v="-19680085"/>
    <s v="Loss"/>
    <x v="1"/>
    <s v="United States)"/>
  </r>
  <r>
    <x v="3316"/>
    <x v="7"/>
    <x v="1"/>
    <x v="18"/>
    <s v="June 12, 1998 (United States)"/>
    <n v="6.4"/>
    <n v="24000"/>
    <x v="1404"/>
    <s v="Frank Sebastiano"/>
    <x v="1406"/>
    <x v="7"/>
    <n v="13000000"/>
    <n v="10023282"/>
    <x v="17"/>
    <n v="82"/>
    <x v="2"/>
    <n v="-2976718"/>
    <s v="Loss"/>
    <x v="1"/>
    <s v="United States)"/>
  </r>
  <r>
    <x v="3317"/>
    <x v="1"/>
    <x v="4"/>
    <x v="18"/>
    <s v="June 11, 1999 (United States)"/>
    <n v="7.6"/>
    <n v="32000"/>
    <x v="1405"/>
    <s v="Don McKellar"/>
    <x v="1407"/>
    <x v="7"/>
    <n v="18000000"/>
    <n v="10019109"/>
    <x v="1091"/>
    <n v="130"/>
    <x v="1"/>
    <n v="-7980891"/>
    <s v="Loss"/>
    <x v="1"/>
    <s v="United States)"/>
  </r>
  <r>
    <x v="3318"/>
    <x v="1"/>
    <x v="1"/>
    <x v="18"/>
    <s v="November 25, 1998 (United States)"/>
    <n v="6.3"/>
    <n v="46000"/>
    <x v="1406"/>
    <s v="Peter Berg"/>
    <x v="826"/>
    <x v="0"/>
    <n v="30000000"/>
    <n v="9898412"/>
    <x v="744"/>
    <n v="100"/>
    <x v="2"/>
    <n v="-20101588"/>
    <s v="Loss"/>
    <x v="1"/>
    <s v="United States)"/>
  </r>
  <r>
    <x v="3319"/>
    <x v="1"/>
    <x v="6"/>
    <x v="18"/>
    <s v="November 4, 1998 (United States)"/>
    <n v="6.2"/>
    <n v="10000"/>
    <x v="1407"/>
    <s v="Anthony Bodden"/>
    <x v="1408"/>
    <x v="43"/>
    <n v="3000000"/>
    <n v="9639390"/>
    <x v="1092"/>
    <n v="96"/>
    <x v="2"/>
    <n v="6639390"/>
    <s v="Profit"/>
    <x v="1"/>
    <s v="United States)"/>
  </r>
  <r>
    <x v="3320"/>
    <x v="7"/>
    <x v="0"/>
    <x v="18"/>
    <s v="August 21, 1998 (United States)"/>
    <n v="6.1"/>
    <n v="24000"/>
    <x v="1408"/>
    <s v="Pat Proft"/>
    <x v="48"/>
    <x v="29"/>
    <n v="20500000"/>
    <n v="9623329"/>
    <x v="498"/>
    <n v="87"/>
    <x v="2"/>
    <n v="-10876671"/>
    <s v="Loss"/>
    <x v="1"/>
    <s v="United States)"/>
  </r>
  <r>
    <x v="3321"/>
    <x v="1"/>
    <x v="1"/>
    <x v="18"/>
    <s v="November 25, 1998 (United States)"/>
    <n v="3.2"/>
    <n v="4900"/>
    <x v="1409"/>
    <s v="Jon Bernstein"/>
    <x v="1409"/>
    <x v="0"/>
    <n v="20000000"/>
    <n v="9257103"/>
    <x v="1093"/>
    <n v="90"/>
    <x v="2"/>
    <n v="-10742897"/>
    <s v="Loss"/>
    <x v="1"/>
    <s v="United States)"/>
  </r>
  <r>
    <x v="3322"/>
    <x v="1"/>
    <x v="6"/>
    <x v="18"/>
    <s v="October 23, 1998 (United States)"/>
    <n v="6.7"/>
    <n v="37000"/>
    <x v="1194"/>
    <s v="Stephen King"/>
    <x v="1217"/>
    <x v="0"/>
    <n v="14000000"/>
    <n v="8863193"/>
    <x v="1036"/>
    <n v="111"/>
    <x v="2"/>
    <n v="-5136807"/>
    <s v="Loss"/>
    <x v="1"/>
    <s v="United States)"/>
  </r>
  <r>
    <x v="3323"/>
    <x v="1"/>
    <x v="4"/>
    <x v="18"/>
    <s v="August 14, 1998 (United States)"/>
    <n v="6.9"/>
    <n v="14000"/>
    <x v="389"/>
    <s v="Pierre Jolivet"/>
    <x v="1277"/>
    <x v="0"/>
    <n v="20500000"/>
    <n v="8341087"/>
    <x v="37"/>
    <n v="111"/>
    <x v="2"/>
    <n v="-12158913"/>
    <s v="Loss"/>
    <x v="1"/>
    <s v="United States)"/>
  </r>
  <r>
    <x v="3324"/>
    <x v="1"/>
    <x v="0"/>
    <x v="18"/>
    <s v="January 9, 1998 (United States)"/>
    <n v="4.8"/>
    <n v="3800"/>
    <x v="1410"/>
    <s v="Chris Soth"/>
    <x v="1410"/>
    <x v="0"/>
    <n v="19000000"/>
    <n v="8165212"/>
    <x v="10"/>
    <n v="89"/>
    <x v="2"/>
    <n v="-10834788"/>
    <s v="Loss"/>
    <x v="1"/>
    <s v="United States)"/>
  </r>
  <r>
    <x v="3325"/>
    <x v="0"/>
    <x v="1"/>
    <x v="18"/>
    <s v="April 10, 1998 (United States)"/>
    <n v="5"/>
    <n v="6600"/>
    <x v="751"/>
    <s v="Billy Crystal"/>
    <x v="751"/>
    <x v="0"/>
    <n v="20500000"/>
    <n v="8072007"/>
    <x v="561"/>
    <n v="103"/>
    <x v="2"/>
    <n v="-12427993"/>
    <s v="Loss"/>
    <x v="1"/>
    <s v="United States)"/>
  </r>
  <r>
    <x v="3326"/>
    <x v="7"/>
    <x v="1"/>
    <x v="18"/>
    <s v="February 27, 1998 (United States)"/>
    <n v="5"/>
    <n v="5300"/>
    <x v="792"/>
    <s v="Frank Parkin"/>
    <x v="51"/>
    <x v="0"/>
    <n v="20500000"/>
    <n v="7571115"/>
    <x v="1094"/>
    <n v="94"/>
    <x v="2"/>
    <n v="-12928885"/>
    <s v="Loss"/>
    <x v="1"/>
    <s v="United States)"/>
  </r>
  <r>
    <x v="3327"/>
    <x v="1"/>
    <x v="6"/>
    <x v="18"/>
    <s v="June 18, 1999 (United States)"/>
    <n v="7.7"/>
    <n v="191000"/>
    <x v="1411"/>
    <s v="Tom Tykwer"/>
    <x v="1411"/>
    <x v="29"/>
    <n v="20500000"/>
    <n v="7267585"/>
    <x v="1095"/>
    <n v="80"/>
    <x v="1"/>
    <n v="-13232415"/>
    <s v="Loss"/>
    <x v="1"/>
    <s v="United States)"/>
  </r>
  <r>
    <x v="3328"/>
    <x v="3"/>
    <x v="6"/>
    <x v="18"/>
    <s v="July 28, 2000 (United States)"/>
    <n v="7.1"/>
    <n v="20000"/>
    <x v="509"/>
    <s v="Paul Mayersberg"/>
    <x v="1412"/>
    <x v="22"/>
    <n v="20500000"/>
    <n v="7120568"/>
    <x v="994"/>
    <n v="94"/>
    <x v="1"/>
    <n v="-13379432"/>
    <s v="Loss"/>
    <x v="1"/>
    <s v="United States)"/>
  </r>
  <r>
    <x v="3329"/>
    <x v="1"/>
    <x v="1"/>
    <x v="18"/>
    <s v="July 31, 1998 (United States)"/>
    <n v="6.5"/>
    <n v="58000"/>
    <x v="687"/>
    <s v="David Zucker"/>
    <x v="1361"/>
    <x v="0"/>
    <n v="25000000"/>
    <n v="7027290"/>
    <x v="1096"/>
    <n v="103"/>
    <x v="2"/>
    <n v="-17972710"/>
    <s v="Loss"/>
    <x v="1"/>
    <s v="United States)"/>
  </r>
  <r>
    <x v="3330"/>
    <x v="7"/>
    <x v="1"/>
    <x v="18"/>
    <s v="November 27, 1998 (Iceland)"/>
    <n v="7.2"/>
    <n v="9900"/>
    <x v="1412"/>
    <s v="Sherman Alexie"/>
    <x v="1150"/>
    <x v="0"/>
    <n v="2000000"/>
    <n v="6745362"/>
    <x v="1097"/>
    <n v="89"/>
    <x v="1"/>
    <n v="4745362"/>
    <s v="Profit"/>
    <x v="1"/>
    <s v="Iceland)"/>
  </r>
  <r>
    <x v="3331"/>
    <x v="1"/>
    <x v="2"/>
    <x v="18"/>
    <s v="November 4, 1998 (United States)"/>
    <n v="7.4"/>
    <n v="30000"/>
    <x v="674"/>
    <s v="Christopher Bram"/>
    <x v="1217"/>
    <x v="0"/>
    <n v="10000000"/>
    <n v="6451628"/>
    <x v="1098"/>
    <n v="105"/>
    <x v="1"/>
    <n v="-3548372"/>
    <s v="Loss"/>
    <x v="1"/>
    <s v="United States)"/>
  </r>
  <r>
    <x v="3332"/>
    <x v="7"/>
    <x v="3"/>
    <x v="18"/>
    <s v="May 29, 1998 (United States)"/>
    <n v="5.8"/>
    <n v="16000"/>
    <x v="837"/>
    <s v="Mark Nutter"/>
    <x v="1186"/>
    <x v="0"/>
    <n v="30000000"/>
    <n v="6136856"/>
    <x v="791"/>
    <n v="90"/>
    <x v="2"/>
    <n v="-23863144"/>
    <s v="Loss"/>
    <x v="1"/>
    <s v="United States)"/>
  </r>
  <r>
    <x v="3333"/>
    <x v="1"/>
    <x v="4"/>
    <x v="18"/>
    <s v="November 20, 1998 (United States)"/>
    <n v="8"/>
    <n v="37000"/>
    <x v="1413"/>
    <s v="Marcos Bernstein"/>
    <x v="1413"/>
    <x v="23"/>
    <n v="2900000"/>
    <n v="5971073"/>
    <x v="1099"/>
    <n v="110"/>
    <x v="1"/>
    <n v="3071073"/>
    <s v="Profit"/>
    <x v="1"/>
    <s v="United States)"/>
  </r>
  <r>
    <x v="3334"/>
    <x v="1"/>
    <x v="6"/>
    <x v="18"/>
    <s v="February 20, 1998 (United States)"/>
    <n v="6.1"/>
    <n v="7600"/>
    <x v="879"/>
    <s v="James Hadley Chase"/>
    <x v="1114"/>
    <x v="29"/>
    <n v="20500000"/>
    <n v="5878911"/>
    <x v="561"/>
    <n v="114"/>
    <x v="2"/>
    <n v="-14621089"/>
    <s v="Loss"/>
    <x v="1"/>
    <s v="United States)"/>
  </r>
  <r>
    <x v="3335"/>
    <x v="1"/>
    <x v="5"/>
    <x v="18"/>
    <s v="January 23, 1998 (United States)"/>
    <n v="5.4"/>
    <n v="20000"/>
    <x v="1203"/>
    <s v="Dean R. Koontz"/>
    <x v="61"/>
    <x v="0"/>
    <n v="20500000"/>
    <n v="5624282"/>
    <x v="407"/>
    <n v="96"/>
    <x v="2"/>
    <n v="-14875718"/>
    <s v="Loss"/>
    <x v="1"/>
    <s v="United States)"/>
  </r>
  <r>
    <x v="3336"/>
    <x v="1"/>
    <x v="1"/>
    <x v="18"/>
    <s v="September 11, 1998 (United States)"/>
    <n v="6.6"/>
    <n v="12000"/>
    <x v="1414"/>
    <s v="Tamara Jenkins"/>
    <x v="1414"/>
    <x v="0"/>
    <n v="5000000"/>
    <n v="5502773"/>
    <x v="989"/>
    <n v="91"/>
    <x v="2"/>
    <n v="502773"/>
    <s v="Profit"/>
    <x v="1"/>
    <s v="United States)"/>
  </r>
  <r>
    <x v="3337"/>
    <x v="1"/>
    <x v="1"/>
    <x v="18"/>
    <s v="November 20, 1998 (United States)"/>
    <n v="6.3"/>
    <n v="25000"/>
    <x v="58"/>
    <s v="Woody Allen"/>
    <x v="807"/>
    <x v="0"/>
    <n v="12000000"/>
    <n v="5078660"/>
    <x v="932"/>
    <n v="113"/>
    <x v="2"/>
    <n v="-6921340"/>
    <s v="Loss"/>
    <x v="1"/>
    <s v="United States)"/>
  </r>
  <r>
    <x v="3338"/>
    <x v="1"/>
    <x v="1"/>
    <x v="18"/>
    <s v="August 21, 1998 (United States)"/>
    <n v="6.3"/>
    <n v="7800"/>
    <x v="1345"/>
    <s v="Neil LaBute"/>
    <x v="1415"/>
    <x v="0"/>
    <n v="5000000"/>
    <n v="4714658"/>
    <x v="37"/>
    <n v="100"/>
    <x v="2"/>
    <n v="-285342"/>
    <s v="Loss"/>
    <x v="1"/>
    <s v="United States)"/>
  </r>
  <r>
    <x v="3339"/>
    <x v="1"/>
    <x v="1"/>
    <x v="18"/>
    <s v="December 4, 1998 (United States)"/>
    <n v="7"/>
    <n v="16000"/>
    <x v="1017"/>
    <s v="Jim Cartwright"/>
    <x v="1416"/>
    <x v="1"/>
    <n v="20500000"/>
    <n v="4611784"/>
    <x v="407"/>
    <n v="97"/>
    <x v="1"/>
    <n v="-15888216"/>
    <s v="Loss"/>
    <x v="1"/>
    <s v="United States)"/>
  </r>
  <r>
    <x v="3340"/>
    <x v="1"/>
    <x v="2"/>
    <x v="18"/>
    <s v="February 20, 1998 (United States)"/>
    <n v="7.2"/>
    <n v="16000"/>
    <x v="1075"/>
    <s v="Margaret Rosenthal"/>
    <x v="1417"/>
    <x v="0"/>
    <n v="8000000"/>
    <n v="4553271"/>
    <x v="915"/>
    <n v="111"/>
    <x v="1"/>
    <n v="-3446729"/>
    <s v="Loss"/>
    <x v="1"/>
    <s v="United States)"/>
  </r>
  <r>
    <x v="3341"/>
    <x v="0"/>
    <x v="1"/>
    <x v="18"/>
    <s v="March 27, 1998 (United States)"/>
    <n v="4.0999999999999996"/>
    <n v="2700"/>
    <x v="1415"/>
    <s v="Jim Herzfeld"/>
    <x v="1418"/>
    <x v="0"/>
    <n v="24000000"/>
    <n v="4356216"/>
    <x v="330"/>
    <n v="93"/>
    <x v="2"/>
    <n v="-19643784"/>
    <s v="Loss"/>
    <x v="1"/>
    <s v="United States)"/>
  </r>
  <r>
    <x v="3342"/>
    <x v="1"/>
    <x v="1"/>
    <x v="18"/>
    <s v="February 27, 1998 (United States)"/>
    <n v="5.6"/>
    <n v="4800"/>
    <x v="1285"/>
    <s v="James Frey"/>
    <x v="1274"/>
    <x v="0"/>
    <n v="20500000"/>
    <n v="4106588"/>
    <x v="690"/>
    <n v="93"/>
    <x v="2"/>
    <n v="-16393412"/>
    <s v="Loss"/>
    <x v="1"/>
    <s v="United States)"/>
  </r>
  <r>
    <x v="3343"/>
    <x v="7"/>
    <x v="1"/>
    <x v="18"/>
    <s v="April 15, 1998 (France)"/>
    <n v="7.7"/>
    <n v="38000"/>
    <x v="773"/>
    <s v="Francis Veber"/>
    <x v="1419"/>
    <x v="8"/>
    <n v="20500000"/>
    <n v="4071548"/>
    <x v="107"/>
    <n v="80"/>
    <x v="1"/>
    <n v="-16428452"/>
    <s v="Loss"/>
    <x v="1"/>
    <s v="France)"/>
  </r>
  <r>
    <x v="3344"/>
    <x v="1"/>
    <x v="1"/>
    <x v="18"/>
    <s v="January 22, 1999 (United States)"/>
    <n v="7"/>
    <n v="19000"/>
    <x v="1416"/>
    <s v="Willard Carroll"/>
    <x v="1420"/>
    <x v="0"/>
    <n v="20000000"/>
    <n v="3970078"/>
    <x v="419"/>
    <n v="121"/>
    <x v="1"/>
    <n v="-16029922"/>
    <s v="Loss"/>
    <x v="1"/>
    <s v="United States)"/>
  </r>
  <r>
    <x v="3345"/>
    <x v="1"/>
    <x v="0"/>
    <x v="18"/>
    <s v="August 28, 1998 (United Kingdom)"/>
    <n v="8.1999999999999993"/>
    <n v="547000"/>
    <x v="1417"/>
    <s v="Guy Ritchie"/>
    <x v="1421"/>
    <x v="1"/>
    <n v="20500000"/>
    <n v="3753929"/>
    <x v="1100"/>
    <n v="107"/>
    <x v="1"/>
    <n v="-16746071"/>
    <s v="Loss"/>
    <x v="1"/>
    <s v="United Kingdom)"/>
  </r>
  <r>
    <x v="3346"/>
    <x v="7"/>
    <x v="1"/>
    <x v="18"/>
    <s v="April 17, 1998 (United States)"/>
    <n v="4.7"/>
    <n v="7200"/>
    <x v="1418"/>
    <s v="David S. Ward"/>
    <x v="928"/>
    <x v="0"/>
    <n v="18000000"/>
    <n v="3572443"/>
    <x v="498"/>
    <n v="100"/>
    <x v="2"/>
    <n v="-14427557"/>
    <s v="Loss"/>
    <x v="1"/>
    <s v="United States)"/>
  </r>
  <r>
    <x v="3347"/>
    <x v="1"/>
    <x v="4"/>
    <x v="18"/>
    <s v="July 10, 1998 (United States)"/>
    <n v="7.4"/>
    <n v="173000"/>
    <x v="1419"/>
    <s v="Darren Aronofsky"/>
    <x v="1422"/>
    <x v="0"/>
    <n v="60000"/>
    <n v="3221152"/>
    <x v="1101"/>
    <n v="84"/>
    <x v="1"/>
    <n v="3161152"/>
    <s v="Profit"/>
    <x v="1"/>
    <s v="United States)"/>
  </r>
  <r>
    <x v="3348"/>
    <x v="1"/>
    <x v="1"/>
    <x v="18"/>
    <s v="June 12, 1998 (United States)"/>
    <n v="6.7"/>
    <n v="12000"/>
    <x v="883"/>
    <s v="Whit Stillman"/>
    <x v="1423"/>
    <x v="0"/>
    <n v="8000000"/>
    <n v="3020601"/>
    <x v="561"/>
    <n v="113"/>
    <x v="2"/>
    <n v="-4979399"/>
    <s v="Loss"/>
    <x v="1"/>
    <s v="United States)"/>
  </r>
  <r>
    <x v="3349"/>
    <x v="8"/>
    <x v="1"/>
    <x v="18"/>
    <s v="October 16, 1998 (United States)"/>
    <n v="7.7"/>
    <n v="67000"/>
    <x v="1219"/>
    <s v="Todd Solondz"/>
    <x v="1424"/>
    <x v="0"/>
    <n v="2200000"/>
    <n v="2982011"/>
    <x v="909"/>
    <n v="134"/>
    <x v="1"/>
    <n v="782011"/>
    <s v="Profit"/>
    <x v="1"/>
    <s v="United States)"/>
  </r>
  <r>
    <x v="3350"/>
    <x v="7"/>
    <x v="1"/>
    <x v="18"/>
    <s v="October 30, 1998 (United States)"/>
    <n v="7.3"/>
    <n v="13000"/>
    <x v="939"/>
    <s v="Rodman Philbrick"/>
    <x v="1425"/>
    <x v="0"/>
    <n v="20500000"/>
    <n v="2652246"/>
    <x v="1102"/>
    <n v="100"/>
    <x v="1"/>
    <n v="-17847754"/>
    <s v="Loss"/>
    <x v="1"/>
    <s v="United States)"/>
  </r>
  <r>
    <x v="3351"/>
    <x v="1"/>
    <x v="1"/>
    <x v="18"/>
    <s v="June 26, 1998 (United States)"/>
    <n v="7.5"/>
    <n v="49000"/>
    <x v="1420"/>
    <s v="Vincent Gallo"/>
    <x v="1426"/>
    <x v="0"/>
    <n v="1500000"/>
    <n v="2375097"/>
    <x v="1103"/>
    <n v="110"/>
    <x v="1"/>
    <n v="875097"/>
    <s v="Profit"/>
    <x v="1"/>
    <s v="United States)"/>
  </r>
  <r>
    <x v="3352"/>
    <x v="1"/>
    <x v="1"/>
    <x v="18"/>
    <s v="October 9, 1998 (Canada)"/>
    <n v="6.4"/>
    <n v="14000"/>
    <x v="722"/>
    <s v="John Waters"/>
    <x v="1007"/>
    <x v="0"/>
    <n v="6000000"/>
    <n v="2281761"/>
    <x v="1104"/>
    <n v="87"/>
    <x v="2"/>
    <n v="-3718239"/>
    <s v="Loss"/>
    <x v="1"/>
    <s v="Canada)"/>
  </r>
  <r>
    <x v="3353"/>
    <x v="1"/>
    <x v="1"/>
    <x v="18"/>
    <s v="January 30, 1998 (United States)"/>
    <n v="6.9"/>
    <n v="14000"/>
    <x v="1421"/>
    <s v="Jake Kasdan"/>
    <x v="715"/>
    <x v="0"/>
    <n v="5000000"/>
    <n v="2087471"/>
    <x v="561"/>
    <n v="116"/>
    <x v="2"/>
    <n v="-2912529"/>
    <s v="Loss"/>
    <x v="1"/>
    <s v="United States)"/>
  </r>
  <r>
    <x v="3354"/>
    <x v="1"/>
    <x v="4"/>
    <x v="18"/>
    <s v="February 5, 1999 (Italy)"/>
    <n v="6.9"/>
    <n v="4700"/>
    <x v="610"/>
    <s v="Clare Peploe"/>
    <x v="1427"/>
    <x v="9"/>
    <n v="20500000"/>
    <n v="2048740"/>
    <x v="990"/>
    <n v="93"/>
    <x v="2"/>
    <n v="-18451260"/>
    <s v="Loss"/>
    <x v="1"/>
    <s v="Italy)"/>
  </r>
  <r>
    <x v="3355"/>
    <x v="1"/>
    <x v="4"/>
    <x v="18"/>
    <s v="June 12, 1998 (United States)"/>
    <n v="6.6"/>
    <n v="9900"/>
    <x v="1422"/>
    <s v="Lisa Cholodenko"/>
    <x v="1428"/>
    <x v="0"/>
    <n v="20500000"/>
    <n v="1960216"/>
    <x v="1105"/>
    <n v="101"/>
    <x v="2"/>
    <n v="-18539784"/>
    <s v="Loss"/>
    <x v="1"/>
    <s v="United States)"/>
  </r>
  <r>
    <x v="3356"/>
    <x v="1"/>
    <x v="1"/>
    <x v="18"/>
    <s v="December 25, 1998 (United States)"/>
    <n v="5.9"/>
    <n v="9800"/>
    <x v="1025"/>
    <s v="David Rabe"/>
    <x v="173"/>
    <x v="0"/>
    <n v="15000000"/>
    <n v="1808004"/>
    <x v="1106"/>
    <n v="122"/>
    <x v="2"/>
    <n v="-13191996"/>
    <s v="Loss"/>
    <x v="1"/>
    <s v="United States)"/>
  </r>
  <r>
    <x v="3357"/>
    <x v="1"/>
    <x v="1"/>
    <x v="18"/>
    <s v="September 25, 1998 (United States)"/>
    <n v="6.6"/>
    <n v="11000"/>
    <x v="1423"/>
    <s v="Matthew L. Healy"/>
    <x v="1429"/>
    <x v="0"/>
    <n v="8000000"/>
    <n v="1794086"/>
    <x v="1107"/>
    <n v="104"/>
    <x v="2"/>
    <n v="-6205914"/>
    <s v="Loss"/>
    <x v="1"/>
    <s v="United States)"/>
  </r>
  <r>
    <x v="3358"/>
    <x v="1"/>
    <x v="6"/>
    <x v="18"/>
    <s v="January 23, 1998 (United States)"/>
    <n v="5.7"/>
    <n v="11000"/>
    <x v="12"/>
    <s v="John Grisham"/>
    <x v="807"/>
    <x v="0"/>
    <n v="25000000"/>
    <n v="1677131"/>
    <x v="1108"/>
    <n v="114"/>
    <x v="2"/>
    <n v="-23322869"/>
    <s v="Loss"/>
    <x v="1"/>
    <s v="United States)"/>
  </r>
  <r>
    <x v="3359"/>
    <x v="1"/>
    <x v="4"/>
    <x v="18"/>
    <s v="June 19, 1998 (Denmark)"/>
    <n v="8.1"/>
    <n v="81000"/>
    <x v="1424"/>
    <s v="Thomas Vinterberg"/>
    <x v="1430"/>
    <x v="27"/>
    <n v="1300000"/>
    <n v="1657778"/>
    <x v="1109"/>
    <n v="105"/>
    <x v="1"/>
    <n v="357778"/>
    <s v="Profit"/>
    <x v="1"/>
    <s v="Denmark)"/>
  </r>
  <r>
    <x v="3360"/>
    <x v="1"/>
    <x v="3"/>
    <x v="18"/>
    <s v="January 13, 1999 (France)"/>
    <n v="6.1"/>
    <n v="6400"/>
    <x v="1012"/>
    <s v="Esther Freud"/>
    <x v="1431"/>
    <x v="1"/>
    <n v="12000000"/>
    <n v="1263279"/>
    <x v="230"/>
    <n v="98"/>
    <x v="2"/>
    <n v="-10736721"/>
    <s v="Loss"/>
    <x v="1"/>
    <s v="France)"/>
  </r>
  <r>
    <x v="3361"/>
    <x v="1"/>
    <x v="2"/>
    <x v="18"/>
    <s v="December 18, 1998 (United States)"/>
    <n v="7.3"/>
    <n v="8300"/>
    <x v="106"/>
    <s v="John Boorman"/>
    <x v="1432"/>
    <x v="1"/>
    <n v="20500000"/>
    <n v="1214198"/>
    <x v="1110"/>
    <n v="124"/>
    <x v="1"/>
    <n v="-19285802"/>
    <s v="Loss"/>
    <x v="1"/>
    <s v="United States)"/>
  </r>
  <r>
    <x v="3362"/>
    <x v="1"/>
    <x v="2"/>
    <x v="18"/>
    <s v="April 23, 1999 (Iceland)"/>
    <n v="6.2"/>
    <n v="7100"/>
    <x v="1425"/>
    <s v="Jerry Stahl"/>
    <x v="1263"/>
    <x v="0"/>
    <n v="20500000"/>
    <n v="1171001"/>
    <x v="1111"/>
    <n v="88"/>
    <x v="2"/>
    <n v="-19328999"/>
    <s v="Loss"/>
    <x v="1"/>
    <s v="Iceland)"/>
  </r>
  <r>
    <x v="3363"/>
    <x v="1"/>
    <x v="4"/>
    <x v="18"/>
    <s v="October 23, 1998 (United Kingdom)"/>
    <n v="7"/>
    <n v="34000"/>
    <x v="958"/>
    <s v="James Lyons"/>
    <x v="1262"/>
    <x v="1"/>
    <n v="20500000"/>
    <n v="1053788"/>
    <x v="183"/>
    <n v="118"/>
    <x v="1"/>
    <n v="-19446212"/>
    <s v="Loss"/>
    <x v="1"/>
    <s v="United Kingdom)"/>
  </r>
  <r>
    <x v="3364"/>
    <x v="1"/>
    <x v="6"/>
    <x v="18"/>
    <s v="January 22, 1999 (United States)"/>
    <n v="6.5"/>
    <n v="8400"/>
    <x v="1210"/>
    <s v="Eddie Little"/>
    <x v="299"/>
    <x v="0"/>
    <n v="4500000"/>
    <n v="1036818"/>
    <x v="1112"/>
    <n v="101"/>
    <x v="2"/>
    <n v="-3463182"/>
    <s v="Loss"/>
    <x v="1"/>
    <s v="United States)"/>
  </r>
  <r>
    <x v="3365"/>
    <x v="7"/>
    <x v="1"/>
    <x v="18"/>
    <s v="September 4, 1998 (United States)"/>
    <n v="6.7"/>
    <n v="6700"/>
    <x v="1426"/>
    <s v="Sarah Kernochan"/>
    <x v="1386"/>
    <x v="7"/>
    <n v="20500000"/>
    <n v="913834"/>
    <x v="310"/>
    <n v="97"/>
    <x v="2"/>
    <n v="-19586166"/>
    <s v="Loss"/>
    <x v="1"/>
    <s v="United States)"/>
  </r>
  <r>
    <x v="3366"/>
    <x v="1"/>
    <x v="6"/>
    <x v="18"/>
    <s v="October 7, 1998 (France)"/>
    <n v="6.3"/>
    <n v="2100"/>
    <x v="1427"/>
    <s v="Jacques Fieschi"/>
    <x v="287"/>
    <x v="8"/>
    <n v="20500000"/>
    <n v="895788"/>
    <x v="1113"/>
    <n v="117"/>
    <x v="2"/>
    <n v="-19604212"/>
    <s v="Loss"/>
    <x v="1"/>
    <s v="France)"/>
  </r>
  <r>
    <x v="3367"/>
    <x v="3"/>
    <x v="1"/>
    <x v="18"/>
    <s v="April 20, 2000 (Australia)"/>
    <n v="6.8"/>
    <n v="6000"/>
    <x v="1428"/>
    <s v="Todd Stephens"/>
    <x v="1433"/>
    <x v="0"/>
    <n v="700000"/>
    <n v="871759"/>
    <x v="1114"/>
    <n v="99"/>
    <x v="2"/>
    <n v="171759"/>
    <s v="Profit"/>
    <x v="1"/>
    <s v="Australia)"/>
  </r>
  <r>
    <x v="3368"/>
    <x v="3"/>
    <x v="4"/>
    <x v="18"/>
    <s v="April 17, 1999 (Japan)"/>
    <n v="7.6"/>
    <n v="11000"/>
    <x v="1429"/>
    <s v="Hirokazu Koreeda"/>
    <x v="1434"/>
    <x v="24"/>
    <n v="20500000"/>
    <n v="801985"/>
    <x v="1115"/>
    <n v="119"/>
    <x v="1"/>
    <n v="-19698015"/>
    <s v="Loss"/>
    <x v="1"/>
    <s v="Japan)"/>
  </r>
  <r>
    <x v="3369"/>
    <x v="7"/>
    <x v="2"/>
    <x v="18"/>
    <s v="September 11, 1998 (United States)"/>
    <n v="7.2"/>
    <n v="6700"/>
    <x v="246"/>
    <s v="Robert Towne"/>
    <x v="1435"/>
    <x v="0"/>
    <n v="25000000"/>
    <n v="777423"/>
    <x v="1116"/>
    <n v="117"/>
    <x v="1"/>
    <n v="-24222577"/>
    <s v="Loss"/>
    <x v="1"/>
    <s v="United States)"/>
  </r>
  <r>
    <x v="3370"/>
    <x v="1"/>
    <x v="5"/>
    <x v="18"/>
    <s v="October 2, 1998 (United States)"/>
    <n v="5.0999999999999996"/>
    <n v="6700"/>
    <x v="1430"/>
    <s v="Dee Snider"/>
    <x v="1436"/>
    <x v="0"/>
    <n v="1100000"/>
    <n v="713239"/>
    <x v="1117"/>
    <n v="85"/>
    <x v="2"/>
    <n v="-386761"/>
    <s v="Loss"/>
    <x v="1"/>
    <s v="United States)"/>
  </r>
  <r>
    <x v="3371"/>
    <x v="1"/>
    <x v="1"/>
    <x v="18"/>
    <s v="January 22, 1999 (United States)"/>
    <n v="7"/>
    <n v="7800"/>
    <x v="523"/>
    <s v="Dick Clement"/>
    <x v="988"/>
    <x v="1"/>
    <n v="20500000"/>
    <n v="524864"/>
    <x v="4"/>
    <n v="95"/>
    <x v="1"/>
    <n v="-19975136"/>
    <s v="Loss"/>
    <x v="1"/>
    <s v="United States)"/>
  </r>
  <r>
    <x v="3372"/>
    <x v="0"/>
    <x v="0"/>
    <x v="18"/>
    <s v="June 18, 1998 (Australia)"/>
    <n v="3"/>
    <n v="11000"/>
    <x v="1431"/>
    <s v="Sean McNamara"/>
    <x v="1437"/>
    <x v="0"/>
    <n v="20500000"/>
    <n v="375805"/>
    <x v="1118"/>
    <n v="93"/>
    <x v="2"/>
    <n v="-20124195"/>
    <s v="Loss"/>
    <x v="1"/>
    <s v="Australia)"/>
  </r>
  <r>
    <x v="3373"/>
    <x v="1"/>
    <x v="4"/>
    <x v="18"/>
    <s v="August 28, 1998 (Spain)"/>
    <n v="7.7"/>
    <n v="18000"/>
    <x v="1432"/>
    <s v="Julio Medem"/>
    <x v="1438"/>
    <x v="16"/>
    <n v="20500000"/>
    <n v="357549"/>
    <x v="722"/>
    <n v="112"/>
    <x v="1"/>
    <n v="-20142451"/>
    <s v="Loss"/>
    <x v="1"/>
    <s v="Spain)"/>
  </r>
  <r>
    <x v="3374"/>
    <x v="1"/>
    <x v="1"/>
    <x v="18"/>
    <s v="June 1, 1998 (Federal Republic of Yugoslavia)"/>
    <n v="8.1"/>
    <n v="52000"/>
    <x v="519"/>
    <s v="Gordan Mihic"/>
    <x v="1439"/>
    <x v="38"/>
    <n v="20500000"/>
    <n v="351447"/>
    <x v="816"/>
    <n v="127"/>
    <x v="1"/>
    <n v="-20148553"/>
    <s v="Loss"/>
    <x v="1"/>
    <s v="Federal Republic of Yugoslavia)"/>
  </r>
  <r>
    <x v="3375"/>
    <x v="1"/>
    <x v="1"/>
    <x v="18"/>
    <s v="April 16, 1999 (United States)"/>
    <n v="7.4"/>
    <n v="26000"/>
    <x v="1433"/>
    <s v="James Merendino"/>
    <x v="1440"/>
    <x v="0"/>
    <n v="20500000"/>
    <n v="299569"/>
    <x v="775"/>
    <n v="97"/>
    <x v="1"/>
    <n v="-20200431"/>
    <s v="Loss"/>
    <x v="1"/>
    <s v="United States)"/>
  </r>
  <r>
    <x v="3376"/>
    <x v="0"/>
    <x v="1"/>
    <x v="18"/>
    <s v="March 20, 1998 (United States)"/>
    <n v="5.9"/>
    <n v="3900"/>
    <x v="1434"/>
    <s v="M. Night Shyamalan"/>
    <x v="1441"/>
    <x v="0"/>
    <n v="6000000"/>
    <n v="282175"/>
    <x v="407"/>
    <n v="88"/>
    <x v="2"/>
    <n v="-5717825"/>
    <s v="Loss"/>
    <x v="1"/>
    <s v="United States)"/>
  </r>
  <r>
    <x v="3377"/>
    <x v="1"/>
    <x v="4"/>
    <x v="18"/>
    <s v="June 12, 1998 (United States)"/>
    <n v="6.3"/>
    <n v="1900"/>
    <x v="648"/>
    <s v="Angela Huth"/>
    <x v="1417"/>
    <x v="1"/>
    <n v="20500000"/>
    <n v="238497"/>
    <x v="1087"/>
    <n v="111"/>
    <x v="2"/>
    <n v="-20261503"/>
    <s v="Loss"/>
    <x v="1"/>
    <s v="United States)"/>
  </r>
  <r>
    <x v="3378"/>
    <x v="3"/>
    <x v="1"/>
    <x v="18"/>
    <s v="October 23, 1998 (Sweden)"/>
    <n v="7.5"/>
    <n v="50000"/>
    <x v="1435"/>
    <s v="Lukas Moodysson"/>
    <x v="1442"/>
    <x v="12"/>
    <n v="20500000"/>
    <n v="219331"/>
    <x v="776"/>
    <n v="89"/>
    <x v="1"/>
    <n v="-20280669"/>
    <s v="Loss"/>
    <x v="1"/>
    <s v="Sweden)"/>
  </r>
  <r>
    <x v="3379"/>
    <x v="7"/>
    <x v="0"/>
    <x v="18"/>
    <s v="September 18, 1998 (United States)"/>
    <n v="6.6"/>
    <n v="7000"/>
    <x v="1436"/>
    <s v="Jeffrey Falcon"/>
    <x v="1443"/>
    <x v="0"/>
    <n v="2000000"/>
    <n v="146125"/>
    <x v="1119"/>
    <n v="91"/>
    <x v="2"/>
    <n v="-1853875"/>
    <s v="Loss"/>
    <x v="1"/>
    <s v="United States)"/>
  </r>
  <r>
    <x v="3380"/>
    <x v="1"/>
    <x v="1"/>
    <x v="18"/>
    <s v="April 17, 1998 (United States)"/>
    <n v="5.8"/>
    <n v="2700"/>
    <x v="1437"/>
    <s v="Larry David"/>
    <x v="1215"/>
    <x v="0"/>
    <n v="20500000"/>
    <n v="123104"/>
    <x v="561"/>
    <n v="91"/>
    <x v="2"/>
    <n v="-20376896"/>
    <s v="Loss"/>
    <x v="1"/>
    <s v="United States)"/>
  </r>
  <r>
    <x v="3381"/>
    <x v="8"/>
    <x v="4"/>
    <x v="18"/>
    <s v="May 28, 1999 (United States)"/>
    <n v="7.9"/>
    <n v="11000"/>
    <x v="1196"/>
    <s v="Theodoros Angelopoulos"/>
    <x v="656"/>
    <x v="8"/>
    <n v="20500000"/>
    <n v="107178"/>
    <x v="783"/>
    <n v="137"/>
    <x v="1"/>
    <n v="-20392822"/>
    <s v="Loss"/>
    <x v="1"/>
    <s v="United States)"/>
  </r>
  <r>
    <x v="3382"/>
    <x v="0"/>
    <x v="4"/>
    <x v="18"/>
    <s v="May 8, 1998 (United States)"/>
    <n v="6.3"/>
    <n v="506"/>
    <x v="1438"/>
    <s v="Mark Evan Schwartz"/>
    <x v="1444"/>
    <x v="7"/>
    <n v="20500000"/>
    <n v="104255"/>
    <x v="1120"/>
    <n v="98"/>
    <x v="2"/>
    <n v="-20395745"/>
    <s v="Loss"/>
    <x v="1"/>
    <s v="United States)"/>
  </r>
  <r>
    <x v="3383"/>
    <x v="1"/>
    <x v="1"/>
    <x v="18"/>
    <s v="April 17, 1998 (United States)"/>
    <n v="5.8"/>
    <n v="4500"/>
    <x v="501"/>
    <s v="Jonah Raskin"/>
    <x v="1255"/>
    <x v="0"/>
    <n v="20500000"/>
    <n v="77910"/>
    <x v="1121"/>
    <n v="102"/>
    <x v="2"/>
    <n v="-20422090"/>
    <s v="Loss"/>
    <x v="1"/>
    <s v="United States)"/>
  </r>
  <r>
    <x v="3384"/>
    <x v="1"/>
    <x v="6"/>
    <x v="18"/>
    <s v="November 5, 1999 (United Kingdom)"/>
    <n v="7.5"/>
    <n v="89000"/>
    <x v="1439"/>
    <s v="Christopher Nolan"/>
    <x v="1445"/>
    <x v="1"/>
    <n v="6000"/>
    <n v="48482"/>
    <x v="1122"/>
    <n v="69"/>
    <x v="1"/>
    <n v="42482"/>
    <s v="Profit"/>
    <x v="1"/>
    <s v="United Kingdom)"/>
  </r>
  <r>
    <x v="3385"/>
    <x v="1"/>
    <x v="10"/>
    <x v="18"/>
    <s v="September 5, 1998 (Japan)"/>
    <n v="6.6"/>
    <n v="3600"/>
    <x v="1440"/>
    <s v="Yasutaka ItÃ´"/>
    <x v="1446"/>
    <x v="24"/>
    <n v="20500000"/>
    <n v="25824"/>
    <x v="640"/>
    <n v="90"/>
    <x v="2"/>
    <n v="-20474176"/>
    <s v="Loss"/>
    <x v="1"/>
    <s v="Japan)"/>
  </r>
  <r>
    <x v="3386"/>
    <x v="1"/>
    <x v="4"/>
    <x v="18"/>
    <s v="March 19, 1999 (Italy)"/>
    <n v="5.0999999999999996"/>
    <n v="4700"/>
    <x v="661"/>
    <s v="William Gibson"/>
    <x v="255"/>
    <x v="0"/>
    <n v="20500000"/>
    <n v="21521"/>
    <x v="714"/>
    <n v="93"/>
    <x v="2"/>
    <n v="-20478479"/>
    <s v="Loss"/>
    <x v="1"/>
    <s v="Italy)"/>
  </r>
  <r>
    <x v="3387"/>
    <x v="1"/>
    <x v="4"/>
    <x v="18"/>
    <s v="November 20, 1998 (United States)"/>
    <n v="7.3"/>
    <n v="11000"/>
    <x v="1441"/>
    <s v="Robert Orr"/>
    <x v="240"/>
    <x v="0"/>
    <n v="10000000"/>
    <n v="14328"/>
    <x v="744"/>
    <n v="103"/>
    <x v="1"/>
    <n v="-9985672"/>
    <s v="Loss"/>
    <x v="1"/>
    <s v="United States)"/>
  </r>
  <r>
    <x v="3388"/>
    <x v="1"/>
    <x v="6"/>
    <x v="18"/>
    <s v="January 19, 2001 (Italy)"/>
    <n v="4.7"/>
    <n v="2500"/>
    <x v="1442"/>
    <s v="Tony Cinciripini"/>
    <x v="303"/>
    <x v="0"/>
    <n v="6000000"/>
    <n v="11710"/>
    <x v="1123"/>
    <n v="95"/>
    <x v="2"/>
    <n v="-5988290"/>
    <s v="Loss"/>
    <x v="1"/>
    <s v="Italy)"/>
  </r>
  <r>
    <x v="3389"/>
    <x v="3"/>
    <x v="6"/>
    <x v="18"/>
    <s v="February 17, 1999 (France)"/>
    <n v="7.4"/>
    <n v="22000"/>
    <x v="1443"/>
    <s v="Gaspar NoÃ©"/>
    <x v="1447"/>
    <x v="8"/>
    <n v="20500000"/>
    <n v="6955"/>
    <x v="722"/>
    <n v="93"/>
    <x v="1"/>
    <n v="-20493045"/>
    <s v="Loss"/>
    <x v="1"/>
    <s v="France)"/>
  </r>
  <r>
    <x v="3390"/>
    <x v="7"/>
    <x v="4"/>
    <x v="18"/>
    <s v="January 29, 1999 (United States)"/>
    <n v="6.2"/>
    <n v="2900"/>
    <x v="1182"/>
    <s v="Michael Grant Jaffe"/>
    <x v="1277"/>
    <x v="0"/>
    <n v="20500000"/>
    <n v="4390"/>
    <x v="968"/>
    <n v="97"/>
    <x v="2"/>
    <n v="-20495610"/>
    <s v="Loss"/>
    <x v="1"/>
    <s v="United States)"/>
  </r>
  <r>
    <x v="3391"/>
    <x v="1"/>
    <x v="0"/>
    <x v="18"/>
    <s v="September 25, 1998 (United Kingdom)"/>
    <n v="7.2"/>
    <n v="18000"/>
    <x v="1444"/>
    <s v="Skip Woods"/>
    <x v="1372"/>
    <x v="0"/>
    <n v="20500000"/>
    <n v="3121"/>
    <x v="37"/>
    <n v="87"/>
    <x v="1"/>
    <n v="-20496879"/>
    <s v="Loss"/>
    <x v="1"/>
    <s v="United Kingdom)"/>
  </r>
  <r>
    <x v="3392"/>
    <x v="1"/>
    <x v="6"/>
    <x v="18"/>
    <s v="October 30, 1998 (United Kingdom)"/>
    <n v="6.1"/>
    <n v="2900"/>
    <x v="1292"/>
    <s v="Eoin McNamee"/>
    <x v="1364"/>
    <x v="1"/>
    <n v="20500000"/>
    <n v="1672"/>
    <x v="37"/>
    <n v="87"/>
    <x v="2"/>
    <n v="-20498328"/>
    <s v="Loss"/>
    <x v="1"/>
    <s v="United Kingdom)"/>
  </r>
  <r>
    <x v="3393"/>
    <x v="0"/>
    <x v="0"/>
    <x v="19"/>
    <s v="May 19, 1999 (United States)"/>
    <n v="6.5"/>
    <n v="748000"/>
    <x v="1445"/>
    <s v="George Lucas"/>
    <x v="1262"/>
    <x v="0"/>
    <n v="115000000"/>
    <n v="1027082707"/>
    <x v="0"/>
    <n v="136"/>
    <x v="2"/>
    <n v="912082707"/>
    <s v="Profit"/>
    <x v="1"/>
    <s v="United States)"/>
  </r>
  <r>
    <x v="3394"/>
    <x v="7"/>
    <x v="4"/>
    <x v="19"/>
    <s v="August 6, 1999 (United States)"/>
    <n v="8.1"/>
    <n v="930000"/>
    <x v="1434"/>
    <s v="M. Night Shyamalan"/>
    <x v="700"/>
    <x v="0"/>
    <n v="40000000"/>
    <n v="672806292"/>
    <x v="633"/>
    <n v="107"/>
    <x v="1"/>
    <n v="632806292"/>
    <s v="Profit"/>
    <x v="1"/>
    <s v="United States)"/>
  </r>
  <r>
    <x v="3395"/>
    <x v="2"/>
    <x v="10"/>
    <x v="19"/>
    <s v="November 24, 1999 (United States)"/>
    <n v="7.9"/>
    <n v="540000"/>
    <x v="1177"/>
    <s v="John Lasseter"/>
    <x v="323"/>
    <x v="0"/>
    <n v="90000000"/>
    <n v="497375381"/>
    <x v="1064"/>
    <n v="92"/>
    <x v="1"/>
    <n v="407375381"/>
    <s v="Profit"/>
    <x v="1"/>
    <s v="United States)"/>
  </r>
  <r>
    <x v="3396"/>
    <x v="1"/>
    <x v="0"/>
    <x v="19"/>
    <s v="March 31, 1999 (United States)"/>
    <n v="8.6999999999999993"/>
    <n v="1700000"/>
    <x v="1276"/>
    <s v="Lilly Wachowski"/>
    <x v="792"/>
    <x v="0"/>
    <n v="63000000"/>
    <n v="466364845"/>
    <x v="7"/>
    <n v="136"/>
    <x v="0"/>
    <n v="403364845"/>
    <s v="Profit"/>
    <x v="1"/>
    <s v="United States)"/>
  </r>
  <r>
    <x v="3397"/>
    <x v="2"/>
    <x v="10"/>
    <x v="19"/>
    <s v="June 18, 1999 (United States)"/>
    <n v="7.3"/>
    <n v="210000"/>
    <x v="1446"/>
    <s v="Tab Murphy"/>
    <x v="1448"/>
    <x v="0"/>
    <n v="130000000"/>
    <n v="448191819"/>
    <x v="167"/>
    <n v="88"/>
    <x v="1"/>
    <n v="318191819"/>
    <s v="Profit"/>
    <x v="1"/>
    <s v="United States)"/>
  </r>
  <r>
    <x v="3398"/>
    <x v="7"/>
    <x v="0"/>
    <x v="19"/>
    <s v="May 7, 1999 (United States)"/>
    <n v="7"/>
    <n v="401000"/>
    <x v="1056"/>
    <s v="Stephen Sommers"/>
    <x v="1009"/>
    <x v="0"/>
    <n v="80000000"/>
    <n v="415933406"/>
    <x v="1"/>
    <n v="124"/>
    <x v="1"/>
    <n v="335933406"/>
    <s v="Profit"/>
    <x v="1"/>
    <s v="United States)"/>
  </r>
  <r>
    <x v="3399"/>
    <x v="7"/>
    <x v="1"/>
    <x v="19"/>
    <s v="May 28, 1999 (United States)"/>
    <n v="7.1"/>
    <n v="286000"/>
    <x v="1447"/>
    <s v="Richard Curtis"/>
    <x v="1034"/>
    <x v="1"/>
    <n v="42000000"/>
    <n v="363889678"/>
    <x v="37"/>
    <n v="124"/>
    <x v="1"/>
    <n v="321889678"/>
    <s v="Profit"/>
    <x v="1"/>
    <s v="United States)"/>
  </r>
  <r>
    <x v="3400"/>
    <x v="7"/>
    <x v="0"/>
    <x v="19"/>
    <s v="November 19, 1999 (United States)"/>
    <n v="6.4"/>
    <n v="191000"/>
    <x v="8"/>
    <s v="Neal Purvis"/>
    <x v="786"/>
    <x v="1"/>
    <n v="135000000"/>
    <n v="361832400"/>
    <x v="559"/>
    <n v="128"/>
    <x v="2"/>
    <n v="226832400"/>
    <s v="Profit"/>
    <x v="1"/>
    <s v="United States)"/>
  </r>
  <r>
    <x v="3401"/>
    <x v="1"/>
    <x v="4"/>
    <x v="19"/>
    <s v="October 1, 1999 (United States)"/>
    <n v="8.3000000000000007"/>
    <n v="1100000"/>
    <x v="1448"/>
    <s v="Alan Ball"/>
    <x v="1167"/>
    <x v="0"/>
    <n v="15000000"/>
    <n v="356296601"/>
    <x v="1018"/>
    <n v="122"/>
    <x v="1"/>
    <n v="341296601"/>
    <s v="Profit"/>
    <x v="1"/>
    <s v="United States)"/>
  </r>
  <r>
    <x v="3402"/>
    <x v="7"/>
    <x v="0"/>
    <x v="19"/>
    <s v="June 11, 1999 (United States)"/>
    <n v="6.6"/>
    <n v="221000"/>
    <x v="1312"/>
    <s v="Mike Myers"/>
    <x v="986"/>
    <x v="0"/>
    <n v="33000000"/>
    <n v="312016928"/>
    <x v="237"/>
    <n v="95"/>
    <x v="2"/>
    <n v="279016928"/>
    <s v="Profit"/>
    <x v="1"/>
    <s v="United States)"/>
  </r>
  <r>
    <x v="3403"/>
    <x v="0"/>
    <x v="1"/>
    <x v="19"/>
    <s v="July 30, 1999 (United States)"/>
    <n v="5.6"/>
    <n v="95000"/>
    <x v="200"/>
    <s v="Josann McGibbon"/>
    <x v="918"/>
    <x v="0"/>
    <n v="70000000"/>
    <n v="309460292"/>
    <x v="5"/>
    <n v="116"/>
    <x v="2"/>
    <n v="239460292"/>
    <s v="Profit"/>
    <x v="1"/>
    <s v="United States)"/>
  </r>
  <r>
    <x v="3404"/>
    <x v="0"/>
    <x v="3"/>
    <x v="19"/>
    <s v="December 17, 1999 (United States)"/>
    <n v="5.9"/>
    <n v="128000"/>
    <x v="1449"/>
    <s v="E.B. White"/>
    <x v="403"/>
    <x v="29"/>
    <n v="133000000"/>
    <n v="300135367"/>
    <x v="4"/>
    <n v="84"/>
    <x v="2"/>
    <n v="167135367"/>
    <s v="Profit"/>
    <x v="1"/>
    <s v="United States)"/>
  </r>
  <r>
    <x v="3405"/>
    <x v="1"/>
    <x v="6"/>
    <x v="19"/>
    <s v="December 10, 1999 (United States)"/>
    <n v="8.6"/>
    <n v="1200000"/>
    <x v="1122"/>
    <s v="Stephen King"/>
    <x v="323"/>
    <x v="0"/>
    <n v="60000000"/>
    <n v="286801374"/>
    <x v="561"/>
    <n v="189"/>
    <x v="0"/>
    <n v="226801374"/>
    <s v="Profit"/>
    <x v="1"/>
    <s v="United States)"/>
  </r>
  <r>
    <x v="3406"/>
    <x v="1"/>
    <x v="5"/>
    <x v="19"/>
    <s v="July 30, 1999 (United States)"/>
    <n v="6.5"/>
    <n v="239000"/>
    <x v="1450"/>
    <s v="Daniel Myrick"/>
    <x v="1449"/>
    <x v="0"/>
    <n v="60000"/>
    <n v="248639099"/>
    <x v="1124"/>
    <n v="81"/>
    <x v="2"/>
    <n v="248579099"/>
    <s v="Profit"/>
    <x v="1"/>
    <s v="United States)"/>
  </r>
  <r>
    <x v="3407"/>
    <x v="1"/>
    <x v="1"/>
    <x v="19"/>
    <s v="July 9, 1999 (United States)"/>
    <n v="7"/>
    <n v="385000"/>
    <x v="1451"/>
    <s v="Adam Herz"/>
    <x v="1450"/>
    <x v="0"/>
    <n v="11000000"/>
    <n v="235483004"/>
    <x v="1"/>
    <n v="95"/>
    <x v="1"/>
    <n v="224483004"/>
    <s v="Profit"/>
    <x v="1"/>
    <s v="United States)"/>
  </r>
  <r>
    <x v="3408"/>
    <x v="7"/>
    <x v="1"/>
    <x v="19"/>
    <s v="June 25, 1999 (United States)"/>
    <n v="6.4"/>
    <n v="205000"/>
    <x v="843"/>
    <s v="Steve Franks"/>
    <x v="1188"/>
    <x v="0"/>
    <n v="34200000"/>
    <n v="234801895"/>
    <x v="1125"/>
    <n v="93"/>
    <x v="2"/>
    <n v="200601895"/>
    <s v="Profit"/>
    <x v="1"/>
    <s v="United States)"/>
  </r>
  <r>
    <x v="3409"/>
    <x v="7"/>
    <x v="0"/>
    <x v="19"/>
    <s v="June 30, 1999 (United States)"/>
    <n v="4.9000000000000004"/>
    <n v="155000"/>
    <x v="908"/>
    <s v="Jim Thomas"/>
    <x v="1078"/>
    <x v="0"/>
    <n v="170000000"/>
    <n v="222104681"/>
    <x v="975"/>
    <n v="106"/>
    <x v="2"/>
    <n v="52104681"/>
    <s v="Profit"/>
    <x v="1"/>
    <s v="United States)"/>
  </r>
  <r>
    <x v="3410"/>
    <x v="7"/>
    <x v="0"/>
    <x v="19"/>
    <s v="April 30, 1999 (United States)"/>
    <n v="6.3"/>
    <n v="110000"/>
    <x v="891"/>
    <s v="Ronald Bass"/>
    <x v="94"/>
    <x v="0"/>
    <n v="66000000"/>
    <n v="212404396"/>
    <x v="10"/>
    <n v="113"/>
    <x v="2"/>
    <n v="146404396"/>
    <s v="Profit"/>
    <x v="1"/>
    <s v="United States)"/>
  </r>
  <r>
    <x v="3411"/>
    <x v="1"/>
    <x v="0"/>
    <x v="19"/>
    <s v="November 24, 1999 (United States)"/>
    <n v="5.8"/>
    <n v="107000"/>
    <x v="139"/>
    <s v="Andrew W. Marlowe"/>
    <x v="167"/>
    <x v="0"/>
    <n v="100000000"/>
    <n v="211989043"/>
    <x v="702"/>
    <n v="122"/>
    <x v="2"/>
    <n v="111989043"/>
    <s v="Profit"/>
    <x v="1"/>
    <s v="United States)"/>
  </r>
  <r>
    <x v="3412"/>
    <x v="1"/>
    <x v="7"/>
    <x v="19"/>
    <s v="November 19, 1999 (United States)"/>
    <n v="7.3"/>
    <n v="338000"/>
    <x v="438"/>
    <s v="Washington Irving"/>
    <x v="854"/>
    <x v="0"/>
    <n v="100000000"/>
    <n v="206071502"/>
    <x v="5"/>
    <n v="105"/>
    <x v="1"/>
    <n v="106071502"/>
    <s v="Profit"/>
    <x v="1"/>
    <s v="United States)"/>
  </r>
  <r>
    <x v="3413"/>
    <x v="1"/>
    <x v="6"/>
    <x v="19"/>
    <s v="September 24, 1999 (United States)"/>
    <n v="6.5"/>
    <n v="78000"/>
    <x v="32"/>
    <s v="David Weisberg"/>
    <x v="1096"/>
    <x v="0"/>
    <n v="70000000"/>
    <n v="177841558"/>
    <x v="5"/>
    <n v="105"/>
    <x v="2"/>
    <n v="107841558"/>
    <s v="Profit"/>
    <x v="1"/>
    <s v="United States)"/>
  </r>
  <r>
    <x v="3414"/>
    <x v="7"/>
    <x v="7"/>
    <x v="19"/>
    <s v="July 23, 1999 (United States)"/>
    <n v="5"/>
    <n v="73000"/>
    <x v="1109"/>
    <s v="David Self"/>
    <x v="856"/>
    <x v="0"/>
    <n v="80000000"/>
    <n v="177311151"/>
    <x v="1018"/>
    <n v="113"/>
    <x v="2"/>
    <n v="97311151"/>
    <s v="Profit"/>
    <x v="1"/>
    <s v="United States)"/>
  </r>
  <r>
    <x v="3415"/>
    <x v="1"/>
    <x v="1"/>
    <x v="19"/>
    <s v="March 5, 1999 (United States)"/>
    <n v="6.7"/>
    <n v="148000"/>
    <x v="17"/>
    <s v="Kenneth Lonergan"/>
    <x v="23"/>
    <x v="0"/>
    <n v="80000000"/>
    <n v="176885658"/>
    <x v="1126"/>
    <n v="103"/>
    <x v="2"/>
    <n v="96885658"/>
    <s v="Profit"/>
    <x v="1"/>
    <s v="United States)"/>
  </r>
  <r>
    <x v="3416"/>
    <x v="1"/>
    <x v="0"/>
    <x v="19"/>
    <s v="July 28, 1999 (United States)"/>
    <n v="5.9"/>
    <n v="127000"/>
    <x v="569"/>
    <s v="Duncan Kennedy"/>
    <x v="1372"/>
    <x v="0"/>
    <n v="60000000"/>
    <n v="164648142"/>
    <x v="7"/>
    <n v="105"/>
    <x v="2"/>
    <n v="104648142"/>
    <s v="Profit"/>
    <x v="1"/>
    <s v="United States)"/>
  </r>
  <r>
    <x v="3417"/>
    <x v="1"/>
    <x v="0"/>
    <x v="19"/>
    <s v="February 5, 1999 (United States)"/>
    <n v="7.1"/>
    <n v="133000"/>
    <x v="1452"/>
    <s v="Donald E. Westlake"/>
    <x v="108"/>
    <x v="0"/>
    <n v="90000000"/>
    <n v="161626121"/>
    <x v="820"/>
    <n v="100"/>
    <x v="1"/>
    <n v="71626121"/>
    <s v="Profit"/>
    <x v="1"/>
    <s v="United States)"/>
  </r>
  <r>
    <x v="3418"/>
    <x v="1"/>
    <x v="6"/>
    <x v="19"/>
    <s v="November 5, 1999 (United States)"/>
    <n v="6.7"/>
    <n v="159000"/>
    <x v="798"/>
    <s v="Jeffery Deaver"/>
    <x v="645"/>
    <x v="0"/>
    <n v="73000000"/>
    <n v="151493655"/>
    <x v="4"/>
    <n v="118"/>
    <x v="2"/>
    <n v="78493655"/>
    <s v="Profit"/>
    <x v="1"/>
    <s v="United States)"/>
  </r>
  <r>
    <x v="3419"/>
    <x v="1"/>
    <x v="6"/>
    <x v="19"/>
    <s v="June 18, 1999 (United States)"/>
    <n v="6.4"/>
    <n v="55000"/>
    <x v="1305"/>
    <s v="Nelson DeMille"/>
    <x v="14"/>
    <x v="0"/>
    <n v="95000000"/>
    <n v="149705852"/>
    <x v="5"/>
    <n v="116"/>
    <x v="2"/>
    <n v="54705852"/>
    <s v="Profit"/>
    <x v="1"/>
    <s v="United States)"/>
  </r>
  <r>
    <x v="3420"/>
    <x v="0"/>
    <x v="0"/>
    <x v="19"/>
    <s v="July 23, 1999 (United States)"/>
    <n v="4.2"/>
    <n v="46000"/>
    <x v="954"/>
    <s v="Andy Heyward"/>
    <x v="241"/>
    <x v="0"/>
    <n v="90000000"/>
    <n v="134403112"/>
    <x v="167"/>
    <n v="78"/>
    <x v="2"/>
    <n v="44403112"/>
    <s v="Profit"/>
    <x v="1"/>
    <s v="United States)"/>
  </r>
  <r>
    <x v="3421"/>
    <x v="2"/>
    <x v="10"/>
    <x v="19"/>
    <s v="July 21, 2000 (United States)"/>
    <n v="6.1"/>
    <n v="21000"/>
    <x v="1453"/>
    <s v="Satoshi Tajiri"/>
    <x v="1379"/>
    <x v="24"/>
    <n v="30000000"/>
    <n v="133949270"/>
    <x v="1127"/>
    <n v="99"/>
    <x v="2"/>
    <n v="103949270"/>
    <s v="Profit"/>
    <x v="1"/>
    <s v="United States)"/>
  </r>
  <r>
    <x v="3422"/>
    <x v="1"/>
    <x v="6"/>
    <x v="19"/>
    <s v="December 25, 1999 (United States)"/>
    <n v="7.4"/>
    <n v="189000"/>
    <x v="894"/>
    <s v="Patricia Highsmith"/>
    <x v="1317"/>
    <x v="0"/>
    <n v="40000000"/>
    <n v="128799509"/>
    <x v="407"/>
    <n v="139"/>
    <x v="1"/>
    <n v="88799509"/>
    <s v="Profit"/>
    <x v="1"/>
    <s v="United States)"/>
  </r>
  <r>
    <x v="3423"/>
    <x v="1"/>
    <x v="6"/>
    <x v="19"/>
    <s v="August 6, 1999 (United States)"/>
    <n v="6.9"/>
    <n v="89000"/>
    <x v="496"/>
    <s v="Alan Trustman"/>
    <x v="786"/>
    <x v="0"/>
    <n v="48000000"/>
    <n v="124305181"/>
    <x v="32"/>
    <n v="113"/>
    <x v="2"/>
    <n v="76305181"/>
    <s v="Profit"/>
    <x v="1"/>
    <s v="United States)"/>
  </r>
  <r>
    <x v="3424"/>
    <x v="7"/>
    <x v="4"/>
    <x v="19"/>
    <s v="February 12, 1999 (United States)"/>
    <n v="6.2"/>
    <n v="37000"/>
    <x v="862"/>
    <s v="Nicholas Sparks"/>
    <x v="487"/>
    <x v="0"/>
    <n v="80000000"/>
    <n v="118880016"/>
    <x v="7"/>
    <n v="126"/>
    <x v="2"/>
    <n v="38880016"/>
    <s v="Profit"/>
    <x v="1"/>
    <s v="United States)"/>
  </r>
  <r>
    <x v="3425"/>
    <x v="7"/>
    <x v="0"/>
    <x v="19"/>
    <s v="September 17, 1999 (United States)"/>
    <n v="6.3"/>
    <n v="77000"/>
    <x v="976"/>
    <s v="Michael Berry"/>
    <x v="1250"/>
    <x v="29"/>
    <n v="65000000"/>
    <n v="117758500"/>
    <x v="4"/>
    <n v="93"/>
    <x v="2"/>
    <n v="52758500"/>
    <s v="Profit"/>
    <x v="1"/>
    <s v="United States)"/>
  </r>
  <r>
    <x v="3426"/>
    <x v="7"/>
    <x v="4"/>
    <x v="19"/>
    <s v="December 17, 1999 (United States)"/>
    <n v="6.7"/>
    <n v="36000"/>
    <x v="1197"/>
    <s v="Anna Leonowens"/>
    <x v="682"/>
    <x v="0"/>
    <n v="92000000"/>
    <n v="113996937"/>
    <x v="968"/>
    <n v="148"/>
    <x v="2"/>
    <n v="21996937"/>
    <s v="Profit"/>
    <x v="1"/>
    <s v="United States)"/>
  </r>
  <r>
    <x v="3427"/>
    <x v="1"/>
    <x v="0"/>
    <x v="19"/>
    <s v="October 1, 1999 (United States)"/>
    <n v="7.1"/>
    <n v="163000"/>
    <x v="1161"/>
    <s v="John Ridley"/>
    <x v="1313"/>
    <x v="0"/>
    <n v="75000000"/>
    <n v="107752036"/>
    <x v="7"/>
    <n v="114"/>
    <x v="1"/>
    <n v="32752036"/>
    <s v="Profit"/>
    <x v="1"/>
    <s v="United States)"/>
  </r>
  <r>
    <x v="3428"/>
    <x v="7"/>
    <x v="1"/>
    <x v="19"/>
    <s v="January 29, 1999 (United States)"/>
    <n v="5.9"/>
    <n v="86000"/>
    <x v="1454"/>
    <s v="R. Lee Fleming Jr."/>
    <x v="1451"/>
    <x v="0"/>
    <n v="10000000"/>
    <n v="103166989"/>
    <x v="407"/>
    <n v="95"/>
    <x v="2"/>
    <n v="93166989"/>
    <s v="Profit"/>
    <x v="1"/>
    <s v="United States)"/>
  </r>
  <r>
    <x v="3429"/>
    <x v="1"/>
    <x v="4"/>
    <x v="19"/>
    <s v="October 15, 1999 (United States)"/>
    <n v="8.8000000000000007"/>
    <n v="1900000"/>
    <x v="975"/>
    <s v="Chuck Palahniuk"/>
    <x v="981"/>
    <x v="29"/>
    <n v="63000000"/>
    <n v="101209702"/>
    <x v="968"/>
    <n v="139"/>
    <x v="0"/>
    <n v="38209702"/>
    <s v="Profit"/>
    <x v="1"/>
    <s v="United States)"/>
  </r>
  <r>
    <x v="3430"/>
    <x v="1"/>
    <x v="4"/>
    <x v="19"/>
    <s v="December 22, 1999 (United States)"/>
    <n v="6.9"/>
    <n v="114000"/>
    <x v="171"/>
    <s v="Daniel Pyne"/>
    <x v="40"/>
    <x v="0"/>
    <n v="55000000"/>
    <n v="100230832"/>
    <x v="7"/>
    <n v="162"/>
    <x v="2"/>
    <n v="45230832"/>
    <s v="Profit"/>
    <x v="1"/>
    <s v="United States)"/>
  </r>
  <r>
    <x v="3431"/>
    <x v="7"/>
    <x v="1"/>
    <x v="19"/>
    <s v="August 13, 1999 (United States)"/>
    <n v="6.4"/>
    <n v="68000"/>
    <x v="365"/>
    <s v="Steve Martin"/>
    <x v="136"/>
    <x v="0"/>
    <n v="55000000"/>
    <n v="98625775"/>
    <x v="1"/>
    <n v="97"/>
    <x v="2"/>
    <n v="43625775"/>
    <s v="Profit"/>
    <x v="1"/>
    <s v="United States)"/>
  </r>
  <r>
    <x v="3432"/>
    <x v="1"/>
    <x v="6"/>
    <x v="19"/>
    <s v="February 26, 1999 (United States)"/>
    <n v="6.5"/>
    <n v="127000"/>
    <x v="123"/>
    <s v="Andrew Kevin Walker"/>
    <x v="270"/>
    <x v="29"/>
    <n v="40000000"/>
    <n v="96618699"/>
    <x v="4"/>
    <n v="123"/>
    <x v="2"/>
    <n v="56618699"/>
    <s v="Profit"/>
    <x v="1"/>
    <s v="United States)"/>
  </r>
  <r>
    <x v="3433"/>
    <x v="7"/>
    <x v="1"/>
    <x v="19"/>
    <s v="March 19, 1999 (United States)"/>
    <n v="5.4"/>
    <n v="33000"/>
    <x v="1255"/>
    <s v="Marc Lawrence"/>
    <x v="1176"/>
    <x v="0"/>
    <n v="75000000"/>
    <n v="93900680"/>
    <x v="1018"/>
    <n v="105"/>
    <x v="2"/>
    <n v="18900680"/>
    <s v="Profit"/>
    <x v="1"/>
    <s v="United States)"/>
  </r>
  <r>
    <x v="3434"/>
    <x v="1"/>
    <x v="1"/>
    <x v="19"/>
    <s v="December 10, 1999 (United States)"/>
    <n v="5.7"/>
    <n v="72000"/>
    <x v="1455"/>
    <s v="Harris Goldberg"/>
    <x v="1452"/>
    <x v="0"/>
    <n v="17000000"/>
    <n v="92938755"/>
    <x v="1128"/>
    <n v="88"/>
    <x v="2"/>
    <n v="75938755"/>
    <s v="Profit"/>
    <x v="1"/>
    <s v="United States)"/>
  </r>
  <r>
    <x v="3435"/>
    <x v="2"/>
    <x v="10"/>
    <x v="19"/>
    <s v="June 16, 2000 (United States)"/>
    <n v="7.2"/>
    <n v="36000"/>
    <x v="95"/>
    <s v="Eric Goldberg"/>
    <x v="1453"/>
    <x v="0"/>
    <n v="80000000"/>
    <n v="90874570"/>
    <x v="167"/>
    <n v="75"/>
    <x v="1"/>
    <n v="10874570"/>
    <s v="Profit"/>
    <x v="1"/>
    <s v="United States)"/>
  </r>
  <r>
    <x v="3436"/>
    <x v="0"/>
    <x v="3"/>
    <x v="19"/>
    <s v="December 25, 1999 (United States)"/>
    <n v="7.3"/>
    <n v="155000"/>
    <x v="1403"/>
    <s v="David Howard"/>
    <x v="1111"/>
    <x v="0"/>
    <n v="45000000"/>
    <n v="90683916"/>
    <x v="1018"/>
    <n v="102"/>
    <x v="1"/>
    <n v="45683916"/>
    <s v="Profit"/>
    <x v="1"/>
    <s v="United States)"/>
  </r>
  <r>
    <x v="3437"/>
    <x v="1"/>
    <x v="5"/>
    <x v="19"/>
    <s v="September 10, 1999 (United States)"/>
    <n v="6.2"/>
    <n v="66000"/>
    <x v="1121"/>
    <s v="Tom Lazarus"/>
    <x v="1166"/>
    <x v="0"/>
    <n v="29000000"/>
    <n v="89446268"/>
    <x v="17"/>
    <n v="103"/>
    <x v="2"/>
    <n v="60446268"/>
    <s v="Profit"/>
    <x v="1"/>
    <s v="United States)"/>
  </r>
  <r>
    <x v="3438"/>
    <x v="7"/>
    <x v="4"/>
    <x v="19"/>
    <s v="January 7, 2000 (United States)"/>
    <n v="7.4"/>
    <n v="95000"/>
    <x v="479"/>
    <s v="John Irving"/>
    <x v="1387"/>
    <x v="0"/>
    <n v="24000000"/>
    <n v="88545092"/>
    <x v="1106"/>
    <n v="126"/>
    <x v="1"/>
    <n v="64545092"/>
    <s v="Profit"/>
    <x v="1"/>
    <s v="United States)"/>
  </r>
  <r>
    <x v="3439"/>
    <x v="0"/>
    <x v="1"/>
    <x v="19"/>
    <s v="December 17, 1999 (United States)"/>
    <n v="6.9"/>
    <n v="112000"/>
    <x v="612"/>
    <s v="Isaac Asimov"/>
    <x v="12"/>
    <x v="0"/>
    <n v="100000000"/>
    <n v="87423861"/>
    <x v="966"/>
    <n v="132"/>
    <x v="2"/>
    <n v="-12576139"/>
    <s v="Loss"/>
    <x v="1"/>
    <s v="United States)"/>
  </r>
  <r>
    <x v="3440"/>
    <x v="7"/>
    <x v="1"/>
    <x v="19"/>
    <s v="April 9, 1999 (United States)"/>
    <n v="6.1"/>
    <n v="85000"/>
    <x v="1311"/>
    <s v="Abby Kohn"/>
    <x v="350"/>
    <x v="0"/>
    <n v="25000000"/>
    <n v="84565230"/>
    <x v="968"/>
    <n v="107"/>
    <x v="2"/>
    <n v="59565230"/>
    <s v="Profit"/>
    <x v="1"/>
    <s v="United States)"/>
  </r>
  <r>
    <x v="3441"/>
    <x v="1"/>
    <x v="10"/>
    <x v="19"/>
    <s v="June 30, 1999 (United States)"/>
    <n v="7.7"/>
    <n v="195000"/>
    <x v="1352"/>
    <s v="Trey Parker"/>
    <x v="1361"/>
    <x v="0"/>
    <n v="21000000"/>
    <n v="83137603"/>
    <x v="980"/>
    <n v="81"/>
    <x v="1"/>
    <n v="62137603"/>
    <s v="Profit"/>
    <x v="1"/>
    <s v="United States)"/>
  </r>
  <r>
    <x v="3442"/>
    <x v="1"/>
    <x v="4"/>
    <x v="19"/>
    <s v="March 5, 1999 (United States)"/>
    <n v="6.8"/>
    <n v="183000"/>
    <x v="1456"/>
    <s v="Choderlos de Laclos"/>
    <x v="1454"/>
    <x v="0"/>
    <n v="10500000"/>
    <n v="76347426"/>
    <x v="4"/>
    <n v="97"/>
    <x v="2"/>
    <n v="65847426"/>
    <s v="Profit"/>
    <x v="1"/>
    <s v="United States)"/>
  </r>
  <r>
    <x v="3443"/>
    <x v="1"/>
    <x v="4"/>
    <x v="19"/>
    <s v="October 8, 1999 (United States)"/>
    <n v="5.2"/>
    <n v="20000"/>
    <x v="101"/>
    <s v="Warren Adler"/>
    <x v="86"/>
    <x v="0"/>
    <n v="64000000"/>
    <n v="74608570"/>
    <x v="4"/>
    <n v="133"/>
    <x v="2"/>
    <n v="10608570"/>
    <s v="Profit"/>
    <x v="1"/>
    <s v="United States)"/>
  </r>
  <r>
    <x v="3444"/>
    <x v="1"/>
    <x v="2"/>
    <x v="19"/>
    <s v="January 14, 2000 (United States)"/>
    <n v="7.6"/>
    <n v="93000"/>
    <x v="197"/>
    <s v="Rubin 'Hurricane' Carter"/>
    <x v="645"/>
    <x v="0"/>
    <n v="50000000"/>
    <n v="73956241"/>
    <x v="1129"/>
    <n v="146"/>
    <x v="1"/>
    <n v="23956241"/>
    <s v="Profit"/>
    <x v="1"/>
    <s v="United States)"/>
  </r>
  <r>
    <x v="3445"/>
    <x v="1"/>
    <x v="1"/>
    <x v="19"/>
    <s v="April 16, 1999 (United States)"/>
    <n v="6.8"/>
    <n v="47000"/>
    <x v="1137"/>
    <s v="Robert Ramsey"/>
    <x v="239"/>
    <x v="0"/>
    <n v="80000000"/>
    <n v="73475268"/>
    <x v="540"/>
    <n v="108"/>
    <x v="2"/>
    <n v="-6524732"/>
    <s v="Loss"/>
    <x v="1"/>
    <s v="United States)"/>
  </r>
  <r>
    <x v="3446"/>
    <x v="1"/>
    <x v="4"/>
    <x v="19"/>
    <s v="March 31, 2000 (United States)"/>
    <n v="7.9"/>
    <n v="91000"/>
    <x v="598"/>
    <s v="Pedro AlmodÃ³var"/>
    <x v="1455"/>
    <x v="16"/>
    <n v="20500000"/>
    <n v="67952969"/>
    <x v="593"/>
    <n v="101"/>
    <x v="1"/>
    <n v="47452969"/>
    <s v="Profit"/>
    <x v="1"/>
    <s v="United States)"/>
  </r>
  <r>
    <x v="3447"/>
    <x v="1"/>
    <x v="3"/>
    <x v="19"/>
    <s v="November 12, 1999 (United States)"/>
    <n v="6.4"/>
    <n v="65000"/>
    <x v="510"/>
    <s v="Andrew Birkin"/>
    <x v="1456"/>
    <x v="8"/>
    <n v="85000000"/>
    <n v="66976317"/>
    <x v="4"/>
    <n v="148"/>
    <x v="2"/>
    <n v="-18023683"/>
    <s v="Loss"/>
    <x v="1"/>
    <s v="United States)"/>
  </r>
  <r>
    <x v="3448"/>
    <x v="1"/>
    <x v="0"/>
    <x v="19"/>
    <s v="August 27, 1999 (United States)"/>
    <n v="6.6"/>
    <n v="119000"/>
    <x v="496"/>
    <s v="Michael Crichton"/>
    <x v="1163"/>
    <x v="0"/>
    <n v="160000000"/>
    <n v="61698899"/>
    <x v="229"/>
    <n v="102"/>
    <x v="2"/>
    <n v="-98301101"/>
    <s v="Loss"/>
    <x v="1"/>
    <s v="United States)"/>
  </r>
  <r>
    <x v="3449"/>
    <x v="1"/>
    <x v="2"/>
    <x v="19"/>
    <s v="November 5, 1999 (United States)"/>
    <n v="7.8"/>
    <n v="163000"/>
    <x v="152"/>
    <s v="Marie Brenner"/>
    <x v="1048"/>
    <x v="0"/>
    <n v="90000000"/>
    <n v="60289912"/>
    <x v="229"/>
    <n v="157"/>
    <x v="1"/>
    <n v="-29710088"/>
    <s v="Loss"/>
    <x v="1"/>
    <s v="United States)"/>
  </r>
  <r>
    <x v="3450"/>
    <x v="1"/>
    <x v="1"/>
    <x v="19"/>
    <s v="October 15, 1999 (United States)"/>
    <n v="6"/>
    <n v="22000"/>
    <x v="404"/>
    <s v="Alan Zweibel"/>
    <x v="700"/>
    <x v="0"/>
    <n v="50000000"/>
    <n v="58900031"/>
    <x v="561"/>
    <n v="95"/>
    <x v="2"/>
    <n v="8900031"/>
    <s v="Profit"/>
    <x v="1"/>
    <s v="United States)"/>
  </r>
  <r>
    <x v="3451"/>
    <x v="1"/>
    <x v="15"/>
    <x v="19"/>
    <s v="March 10, 2000 (United States)"/>
    <n v="6.7"/>
    <n v="172000"/>
    <x v="581"/>
    <s v="Arturo PÃ©rez-Reverte"/>
    <x v="854"/>
    <x v="8"/>
    <n v="38000000"/>
    <n v="58401898"/>
    <x v="1093"/>
    <n v="133"/>
    <x v="2"/>
    <n v="20401898"/>
    <s v="Profit"/>
    <x v="1"/>
    <s v="United States)"/>
  </r>
  <r>
    <x v="3452"/>
    <x v="1"/>
    <x v="0"/>
    <x v="19"/>
    <s v="July 16, 1999 (United States)"/>
    <n v="5.7"/>
    <n v="56000"/>
    <x v="120"/>
    <s v="David E. Kelley"/>
    <x v="989"/>
    <x v="0"/>
    <n v="35000000"/>
    <n v="56870414"/>
    <x v="968"/>
    <n v="82"/>
    <x v="2"/>
    <n v="21870414"/>
    <s v="Profit"/>
    <x v="1"/>
    <s v="United States)"/>
  </r>
  <r>
    <x v="3453"/>
    <x v="1"/>
    <x v="1"/>
    <x v="19"/>
    <s v="January 15, 1999 (United States)"/>
    <n v="6.5"/>
    <n v="43000"/>
    <x v="1322"/>
    <s v="W. Peter Iliff"/>
    <x v="1457"/>
    <x v="0"/>
    <n v="16000000"/>
    <n v="54294169"/>
    <x v="1130"/>
    <n v="106"/>
    <x v="2"/>
    <n v="38294169"/>
    <s v="Profit"/>
    <x v="1"/>
    <s v="United States)"/>
  </r>
  <r>
    <x v="3454"/>
    <x v="7"/>
    <x v="1"/>
    <x v="19"/>
    <s v="August 20, 1999 (United States)"/>
    <n v="5.9"/>
    <n v="36000"/>
    <x v="1218"/>
    <s v="Adam Scheinman"/>
    <x v="1034"/>
    <x v="1"/>
    <n v="75000000"/>
    <n v="54264342"/>
    <x v="561"/>
    <n v="102"/>
    <x v="2"/>
    <n v="-20735658"/>
    <s v="Loss"/>
    <x v="1"/>
    <s v="United States)"/>
  </r>
  <r>
    <x v="3455"/>
    <x v="7"/>
    <x v="1"/>
    <x v="19"/>
    <s v="March 31, 1999 (United States)"/>
    <n v="7.3"/>
    <n v="309000"/>
    <x v="1457"/>
    <s v="Karen McCullah"/>
    <x v="1458"/>
    <x v="0"/>
    <n v="30000000"/>
    <n v="53478579"/>
    <x v="229"/>
    <n v="97"/>
    <x v="1"/>
    <n v="23478579"/>
    <s v="Profit"/>
    <x v="1"/>
    <s v="United States)"/>
  </r>
  <r>
    <x v="3456"/>
    <x v="1"/>
    <x v="4"/>
    <x v="19"/>
    <s v="January 7, 2000 (United States)"/>
    <n v="8"/>
    <n v="295000"/>
    <x v="1298"/>
    <s v="Paul Thomas Anderson"/>
    <x v="243"/>
    <x v="0"/>
    <n v="37000000"/>
    <n v="48451803"/>
    <x v="1131"/>
    <n v="188"/>
    <x v="1"/>
    <n v="11451803"/>
    <s v="Profit"/>
    <x v="1"/>
    <s v="United States)"/>
  </r>
  <r>
    <x v="3457"/>
    <x v="1"/>
    <x v="2"/>
    <x v="19"/>
    <s v="January 14, 2000 (United States)"/>
    <n v="7.3"/>
    <n v="169000"/>
    <x v="1231"/>
    <s v="Susanna Kaysen"/>
    <x v="775"/>
    <x v="29"/>
    <n v="40000000"/>
    <n v="48350205"/>
    <x v="4"/>
    <n v="127"/>
    <x v="1"/>
    <n v="8350205"/>
    <s v="Profit"/>
    <x v="1"/>
    <s v="United States)"/>
  </r>
  <r>
    <x v="3458"/>
    <x v="1"/>
    <x v="2"/>
    <x v="19"/>
    <s v="December 22, 1999 (United States)"/>
    <n v="7.4"/>
    <n v="126000"/>
    <x v="142"/>
    <s v="Scott Alexander"/>
    <x v="1110"/>
    <x v="1"/>
    <n v="82000000"/>
    <n v="47434430"/>
    <x v="1"/>
    <n v="118"/>
    <x v="1"/>
    <n v="-34565570"/>
    <s v="Loss"/>
    <x v="1"/>
    <s v="United States)"/>
  </r>
  <r>
    <x v="3459"/>
    <x v="7"/>
    <x v="4"/>
    <x v="19"/>
    <s v="September 17, 1999 (United States)"/>
    <n v="6.6"/>
    <n v="33000"/>
    <x v="169"/>
    <s v="Michael Shaara"/>
    <x v="487"/>
    <x v="0"/>
    <n v="80000000"/>
    <n v="46112640"/>
    <x v="1"/>
    <n v="137"/>
    <x v="2"/>
    <n v="-33887360"/>
    <s v="Loss"/>
    <x v="1"/>
    <s v="United States)"/>
  </r>
  <r>
    <x v="3460"/>
    <x v="1"/>
    <x v="6"/>
    <x v="19"/>
    <s v="October 29, 1999 (United States)"/>
    <n v="5.6"/>
    <n v="54000"/>
    <x v="449"/>
    <s v="Robb White"/>
    <x v="1249"/>
    <x v="0"/>
    <n v="37000000"/>
    <n v="42593455"/>
    <x v="1132"/>
    <n v="93"/>
    <x v="2"/>
    <n v="5593455"/>
    <s v="Profit"/>
    <x v="1"/>
    <s v="United States)"/>
  </r>
  <r>
    <x v="3461"/>
    <x v="1"/>
    <x v="0"/>
    <x v="19"/>
    <s v="July 9, 1999 (United States)"/>
    <n v="7.2"/>
    <n v="83000"/>
    <x v="1364"/>
    <s v="Ehren Kruger"/>
    <x v="152"/>
    <x v="0"/>
    <n v="31000000"/>
    <n v="41067311"/>
    <x v="1133"/>
    <n v="117"/>
    <x v="1"/>
    <n v="10067311"/>
    <s v="Profit"/>
    <x v="1"/>
    <s v="United States)"/>
  </r>
  <r>
    <x v="3462"/>
    <x v="7"/>
    <x v="1"/>
    <x v="19"/>
    <s v="November 5, 1999 (United States)"/>
    <n v="5.0999999999999996"/>
    <n v="17000"/>
    <x v="1458"/>
    <s v="Roi Cooper Megrue"/>
    <x v="1191"/>
    <x v="0"/>
    <n v="51000000"/>
    <n v="36911617"/>
    <x v="237"/>
    <n v="101"/>
    <x v="2"/>
    <n v="-14088383"/>
    <s v="Loss"/>
    <x v="1"/>
    <s v="United States)"/>
  </r>
  <r>
    <x v="3463"/>
    <x v="0"/>
    <x v="1"/>
    <x v="19"/>
    <s v="February 12, 1999 (United States)"/>
    <n v="5.0999999999999996"/>
    <n v="13000"/>
    <x v="709"/>
    <s v="John L. Greene"/>
    <x v="624"/>
    <x v="0"/>
    <n v="65000000"/>
    <n v="36850101"/>
    <x v="167"/>
    <n v="94"/>
    <x v="2"/>
    <n v="-28149899"/>
    <s v="Loss"/>
    <x v="1"/>
    <s v="United States)"/>
  </r>
  <r>
    <x v="3464"/>
    <x v="0"/>
    <x v="1"/>
    <x v="19"/>
    <s v="March 12, 1999 (United States)"/>
    <n v="2.7"/>
    <n v="26000"/>
    <x v="92"/>
    <s v="Steven Paul"/>
    <x v="378"/>
    <x v="0"/>
    <n v="12000000"/>
    <n v="36450736"/>
    <x v="1134"/>
    <n v="97"/>
    <x v="2"/>
    <n v="24450736"/>
    <s v="Profit"/>
    <x v="1"/>
    <s v="United States)"/>
  </r>
  <r>
    <x v="3465"/>
    <x v="7"/>
    <x v="1"/>
    <x v="19"/>
    <s v="March 26, 1999 (United States)"/>
    <n v="6.1"/>
    <n v="42000"/>
    <x v="205"/>
    <s v="Ã‰mile Gaudreault"/>
    <x v="1244"/>
    <x v="0"/>
    <n v="80000000"/>
    <n v="35242897"/>
    <x v="540"/>
    <n v="122"/>
    <x v="2"/>
    <n v="-44757103"/>
    <s v="Loss"/>
    <x v="1"/>
    <s v="United States)"/>
  </r>
  <r>
    <x v="3466"/>
    <x v="0"/>
    <x v="2"/>
    <x v="19"/>
    <s v="February 19, 1999 (United States)"/>
    <n v="7.8"/>
    <n v="85000"/>
    <x v="768"/>
    <s v="Homer H. Hickam Jr."/>
    <x v="1459"/>
    <x v="0"/>
    <n v="25000000"/>
    <n v="34698753"/>
    <x v="1"/>
    <n v="108"/>
    <x v="1"/>
    <n v="9698753"/>
    <s v="Profit"/>
    <x v="1"/>
    <s v="United States)"/>
  </r>
  <r>
    <x v="3467"/>
    <x v="1"/>
    <x v="1"/>
    <x v="19"/>
    <s v="October 22, 1999 (United States)"/>
    <n v="6.8"/>
    <n v="9700"/>
    <x v="1459"/>
    <s v="Malcolm D. Lee"/>
    <x v="1460"/>
    <x v="0"/>
    <n v="9000000"/>
    <n v="34573780"/>
    <x v="394"/>
    <n v="120"/>
    <x v="2"/>
    <n v="25573780"/>
    <s v="Profit"/>
    <x v="1"/>
    <s v="United States)"/>
  </r>
  <r>
    <x v="3468"/>
    <x v="1"/>
    <x v="4"/>
    <x v="19"/>
    <s v="June 4, 1999 (United States)"/>
    <n v="6.6"/>
    <n v="32000"/>
    <x v="981"/>
    <s v="Gerald Di Pego"/>
    <x v="498"/>
    <x v="0"/>
    <n v="80000000"/>
    <n v="34105207"/>
    <x v="1135"/>
    <n v="126"/>
    <x v="2"/>
    <n v="-45894793"/>
    <s v="Loss"/>
    <x v="1"/>
    <s v="United States)"/>
  </r>
  <r>
    <x v="3469"/>
    <x v="7"/>
    <x v="0"/>
    <x v="19"/>
    <s v="August 6, 1999 (United States)"/>
    <n v="6.1"/>
    <n v="64000"/>
    <x v="1460"/>
    <s v="Neil Cuthbert"/>
    <x v="1263"/>
    <x v="0"/>
    <n v="68000000"/>
    <n v="33461011"/>
    <x v="1"/>
    <n v="121"/>
    <x v="2"/>
    <n v="-34538989"/>
    <s v="Loss"/>
    <x v="1"/>
    <s v="United States)"/>
  </r>
  <r>
    <x v="3470"/>
    <x v="1"/>
    <x v="3"/>
    <x v="19"/>
    <s v="November 12, 1999 (United States)"/>
    <n v="7.3"/>
    <n v="210000"/>
    <x v="1150"/>
    <s v="Kevin Smith"/>
    <x v="1338"/>
    <x v="0"/>
    <n v="10000000"/>
    <n v="31429330"/>
    <x v="891"/>
    <n v="130"/>
    <x v="1"/>
    <n v="21429330"/>
    <s v="Profit"/>
    <x v="1"/>
    <s v="United States)"/>
  </r>
  <r>
    <x v="3471"/>
    <x v="1"/>
    <x v="0"/>
    <x v="19"/>
    <s v="January 15, 1999 (United States)"/>
    <n v="5"/>
    <n v="27000"/>
    <x v="1461"/>
    <s v="Chuck Pfarrer"/>
    <x v="105"/>
    <x v="0"/>
    <n v="75000000"/>
    <n v="30657854"/>
    <x v="1136"/>
    <n v="99"/>
    <x v="2"/>
    <n v="-44342146"/>
    <s v="Loss"/>
    <x v="1"/>
    <s v="United States)"/>
  </r>
  <r>
    <x v="3472"/>
    <x v="7"/>
    <x v="1"/>
    <x v="19"/>
    <s v="October 8, 1999 (United States)"/>
    <n v="5.0999999999999996"/>
    <n v="18000"/>
    <x v="1462"/>
    <s v="Molly Shannon"/>
    <x v="1461"/>
    <x v="0"/>
    <n v="34000000"/>
    <n v="30636478"/>
    <x v="882"/>
    <n v="81"/>
    <x v="2"/>
    <n v="-3363522"/>
    <s v="Loss"/>
    <x v="1"/>
    <s v="United States)"/>
  </r>
  <r>
    <x v="3473"/>
    <x v="7"/>
    <x v="1"/>
    <x v="19"/>
    <s v="April 2, 1999 (United States)"/>
    <n v="5.5"/>
    <n v="13000"/>
    <x v="1118"/>
    <s v="Neil Simon"/>
    <x v="136"/>
    <x v="0"/>
    <n v="75000000"/>
    <n v="28544120"/>
    <x v="1137"/>
    <n v="90"/>
    <x v="2"/>
    <n v="-46455880"/>
    <s v="Loss"/>
    <x v="1"/>
    <s v="United States)"/>
  </r>
  <r>
    <x v="3474"/>
    <x v="1"/>
    <x v="1"/>
    <x v="19"/>
    <s v="April 9, 1999 (United States)"/>
    <n v="7.2"/>
    <n v="68000"/>
    <x v="1274"/>
    <s v="John August"/>
    <x v="1462"/>
    <x v="0"/>
    <n v="20000000"/>
    <n v="28451622"/>
    <x v="4"/>
    <n v="102"/>
    <x v="1"/>
    <n v="8451622"/>
    <s v="Profit"/>
    <x v="1"/>
    <s v="United States)"/>
  </r>
  <r>
    <x v="3475"/>
    <x v="7"/>
    <x v="4"/>
    <x v="19"/>
    <s v="March 12, 1999 (United States)"/>
    <n v="6.4"/>
    <n v="13000"/>
    <x v="147"/>
    <s v="Jacquelyn Mitchard"/>
    <x v="188"/>
    <x v="0"/>
    <n v="38000000"/>
    <n v="28121100"/>
    <x v="4"/>
    <n v="106"/>
    <x v="2"/>
    <n v="-9878900"/>
    <s v="Loss"/>
    <x v="1"/>
    <s v="United States)"/>
  </r>
  <r>
    <x v="3476"/>
    <x v="7"/>
    <x v="1"/>
    <x v="19"/>
    <s v="February 26, 1999 (United States)"/>
    <n v="6.5"/>
    <n v="12000"/>
    <x v="200"/>
    <s v="Alexandra Rose"/>
    <x v="1463"/>
    <x v="0"/>
    <n v="35000000"/>
    <n v="27807627"/>
    <x v="979"/>
    <n v="129"/>
    <x v="2"/>
    <n v="-7192373"/>
    <s v="Loss"/>
    <x v="1"/>
    <s v="United States)"/>
  </r>
  <r>
    <x v="3477"/>
    <x v="1"/>
    <x v="1"/>
    <x v="19"/>
    <s v="July 16, 1999 (United States)"/>
    <n v="7"/>
    <n v="8700"/>
    <x v="1463"/>
    <s v="Rick Famuyiwa"/>
    <x v="1464"/>
    <x v="0"/>
    <n v="6000000"/>
    <n v="25059640"/>
    <x v="1138"/>
    <n v="106"/>
    <x v="1"/>
    <n v="19059640"/>
    <s v="Profit"/>
    <x v="1"/>
    <s v="United States)"/>
  </r>
  <r>
    <x v="3478"/>
    <x v="1"/>
    <x v="0"/>
    <x v="19"/>
    <s v="March 12, 1999 (United States)"/>
    <n v="6.1"/>
    <n v="18000"/>
    <x v="398"/>
    <s v="Robert Pucci"/>
    <x v="1399"/>
    <x v="0"/>
    <n v="25000000"/>
    <n v="24493601"/>
    <x v="237"/>
    <n v="110"/>
    <x v="2"/>
    <n v="-506399"/>
    <s v="Loss"/>
    <x v="1"/>
    <s v="United States)"/>
  </r>
  <r>
    <x v="3479"/>
    <x v="7"/>
    <x v="1"/>
    <x v="19"/>
    <s v="November 12, 1999 (United States)"/>
    <n v="6.2"/>
    <n v="17000"/>
    <x v="677"/>
    <s v="Mona Simpson"/>
    <x v="445"/>
    <x v="0"/>
    <n v="23000000"/>
    <n v="23631929"/>
    <x v="968"/>
    <n v="114"/>
    <x v="2"/>
    <n v="631929"/>
    <s v="Profit"/>
    <x v="1"/>
    <s v="United States)"/>
  </r>
  <r>
    <x v="3480"/>
    <x v="0"/>
    <x v="10"/>
    <x v="19"/>
    <s v="August 6, 1999 (United States)"/>
    <n v="8"/>
    <n v="177000"/>
    <x v="1464"/>
    <s v="Tim McCanlies"/>
    <x v="1465"/>
    <x v="0"/>
    <n v="70000000"/>
    <n v="23180087"/>
    <x v="7"/>
    <n v="86"/>
    <x v="1"/>
    <n v="-46819913"/>
    <s v="Loss"/>
    <x v="1"/>
    <s v="United States)"/>
  </r>
  <r>
    <x v="3481"/>
    <x v="1"/>
    <x v="1"/>
    <x v="19"/>
    <s v="December 3, 1999 (United States)"/>
    <n v="7.7"/>
    <n v="319000"/>
    <x v="1465"/>
    <s v="Charlie Kaufman"/>
    <x v="439"/>
    <x v="0"/>
    <n v="13000000"/>
    <n v="23106667"/>
    <x v="1139"/>
    <n v="113"/>
    <x v="1"/>
    <n v="10106667"/>
    <s v="Profit"/>
    <x v="1"/>
    <s v="United States)"/>
  </r>
  <r>
    <x v="3482"/>
    <x v="7"/>
    <x v="4"/>
    <x v="19"/>
    <s v="January 7, 2000 (United States)"/>
    <n v="6.8"/>
    <n v="14000"/>
    <x v="1249"/>
    <s v="David Guterson"/>
    <x v="455"/>
    <x v="0"/>
    <n v="35000000"/>
    <n v="23049593"/>
    <x v="1"/>
    <n v="127"/>
    <x v="2"/>
    <n v="-11950407"/>
    <s v="Loss"/>
    <x v="1"/>
    <s v="United States)"/>
  </r>
  <r>
    <x v="3483"/>
    <x v="7"/>
    <x v="1"/>
    <x v="19"/>
    <s v="October 1, 1999 (United States)"/>
    <n v="5.8"/>
    <n v="19000"/>
    <x v="1466"/>
    <s v="Todd Strasser"/>
    <x v="1466"/>
    <x v="0"/>
    <n v="8500000"/>
    <n v="22593409"/>
    <x v="10"/>
    <n v="91"/>
    <x v="2"/>
    <n v="14093409"/>
    <s v="Profit"/>
    <x v="1"/>
    <s v="United States)"/>
  </r>
  <r>
    <x v="3484"/>
    <x v="7"/>
    <x v="4"/>
    <x v="19"/>
    <s v="January 15, 1999 (United States)"/>
    <n v="6"/>
    <n v="13000"/>
    <x v="930"/>
    <s v="Oliver Sacks"/>
    <x v="339"/>
    <x v="0"/>
    <n v="60000000"/>
    <n v="22365133"/>
    <x v="17"/>
    <n v="128"/>
    <x v="2"/>
    <n v="-37634867"/>
    <s v="Loss"/>
    <x v="1"/>
    <s v="United States)"/>
  </r>
  <r>
    <x v="3485"/>
    <x v="2"/>
    <x v="3"/>
    <x v="19"/>
    <s v="July 14, 1999 (United States)"/>
    <n v="6.3"/>
    <n v="18000"/>
    <x v="1467"/>
    <s v="Jerry Juhl"/>
    <x v="1467"/>
    <x v="0"/>
    <n v="24000000"/>
    <n v="22323612"/>
    <x v="1140"/>
    <n v="87"/>
    <x v="2"/>
    <n v="-1676388"/>
    <s v="Loss"/>
    <x v="1"/>
    <s v="United States)"/>
  </r>
  <r>
    <x v="3486"/>
    <x v="1"/>
    <x v="5"/>
    <x v="19"/>
    <s v="September 10, 1999 (United States)"/>
    <n v="7"/>
    <n v="77000"/>
    <x v="1468"/>
    <s v="Richard Matheson"/>
    <x v="321"/>
    <x v="0"/>
    <n v="12000000"/>
    <n v="21142914"/>
    <x v="1093"/>
    <n v="99"/>
    <x v="1"/>
    <n v="9142914"/>
    <s v="Profit"/>
    <x v="1"/>
    <s v="United States)"/>
  </r>
  <r>
    <x v="3487"/>
    <x v="3"/>
    <x v="4"/>
    <x v="19"/>
    <s v="October 9, 1999 (Japan)"/>
    <n v="5.8"/>
    <n v="4600"/>
    <x v="603"/>
    <s v="Leos Carax"/>
    <x v="1468"/>
    <x v="8"/>
    <n v="20500000"/>
    <n v="20205757"/>
    <x v="958"/>
    <n v="134"/>
    <x v="2"/>
    <n v="-294243"/>
    <s v="Loss"/>
    <x v="1"/>
    <s v="Japan)"/>
  </r>
  <r>
    <x v="3488"/>
    <x v="3"/>
    <x v="4"/>
    <x v="19"/>
    <s v="October 27, 1999 (France)"/>
    <n v="6.9"/>
    <n v="4300"/>
    <x v="1469"/>
    <s v="Bruno Dumont"/>
    <x v="1469"/>
    <x v="8"/>
    <n v="20500000"/>
    <n v="20205757"/>
    <x v="1141"/>
    <n v="141"/>
    <x v="2"/>
    <n v="-294243"/>
    <s v="Loss"/>
    <x v="1"/>
    <s v="France)"/>
  </r>
  <r>
    <x v="3489"/>
    <x v="8"/>
    <x v="4"/>
    <x v="19"/>
    <s v="May 3, 2000 (France)"/>
    <n v="7.4"/>
    <n v="9500"/>
    <x v="738"/>
    <s v="Claire Denis"/>
    <x v="1470"/>
    <x v="8"/>
    <n v="20500000"/>
    <n v="20205757"/>
    <x v="1142"/>
    <n v="92"/>
    <x v="1"/>
    <n v="-294243"/>
    <s v="Loss"/>
    <x v="1"/>
    <s v="France)"/>
  </r>
  <r>
    <x v="3490"/>
    <x v="1"/>
    <x v="1"/>
    <x v="19"/>
    <s v="June 20, 1999 (United States)"/>
    <n v="6.2"/>
    <n v="4900"/>
    <x v="1470"/>
    <s v="Patrick Cassidy"/>
    <x v="1471"/>
    <x v="0"/>
    <n v="500000"/>
    <n v="20205757"/>
    <x v="1143"/>
    <n v="124"/>
    <x v="2"/>
    <n v="19705757"/>
    <s v="Profit"/>
    <x v="1"/>
    <s v="United States)"/>
  </r>
  <r>
    <x v="3491"/>
    <x v="1"/>
    <x v="1"/>
    <x v="19"/>
    <s v="March 31, 1999 (France)"/>
    <n v="7.5"/>
    <n v="13000"/>
    <x v="820"/>
    <s v="Serge Frydman"/>
    <x v="1472"/>
    <x v="8"/>
    <n v="20500000"/>
    <n v="20205757"/>
    <x v="722"/>
    <n v="90"/>
    <x v="1"/>
    <n v="-294243"/>
    <s v="Loss"/>
    <x v="1"/>
    <s v="France)"/>
  </r>
  <r>
    <x v="3492"/>
    <x v="1"/>
    <x v="4"/>
    <x v="19"/>
    <s v="August 27, 1999 (United States)"/>
    <n v="5.4"/>
    <n v="54000"/>
    <x v="1471"/>
    <s v="Rand Ravich"/>
    <x v="1473"/>
    <x v="0"/>
    <n v="75000000"/>
    <n v="19598588"/>
    <x v="237"/>
    <n v="109"/>
    <x v="2"/>
    <n v="-55401412"/>
    <s v="Loss"/>
    <x v="1"/>
    <s v="United States)"/>
  </r>
  <r>
    <x v="3493"/>
    <x v="1"/>
    <x v="6"/>
    <x v="19"/>
    <s v="July 2, 1999 (United States)"/>
    <n v="6.7"/>
    <n v="37000"/>
    <x v="551"/>
    <s v="Spike Lee"/>
    <x v="1351"/>
    <x v="0"/>
    <n v="22000000"/>
    <n v="19288130"/>
    <x v="229"/>
    <n v="142"/>
    <x v="2"/>
    <n v="-2711870"/>
    <s v="Loss"/>
    <x v="1"/>
    <s v="United States)"/>
  </r>
  <r>
    <x v="3494"/>
    <x v="1"/>
    <x v="15"/>
    <x v="19"/>
    <s v="May 28, 1999 (United States)"/>
    <n v="7.1"/>
    <n v="69000"/>
    <x v="1472"/>
    <s v="Daniel F. Galouye"/>
    <x v="1474"/>
    <x v="0"/>
    <n v="16000000"/>
    <n v="18564088"/>
    <x v="4"/>
    <n v="100"/>
    <x v="1"/>
    <n v="2564088"/>
    <s v="Profit"/>
    <x v="1"/>
    <s v="United States)"/>
  </r>
  <r>
    <x v="3495"/>
    <x v="7"/>
    <x v="1"/>
    <x v="19"/>
    <s v="June 30, 1999 (United States)"/>
    <n v="6.8"/>
    <n v="15000"/>
    <x v="1225"/>
    <s v="Oscar Wilde"/>
    <x v="1168"/>
    <x v="1"/>
    <n v="14000000"/>
    <n v="18542974"/>
    <x v="1144"/>
    <n v="97"/>
    <x v="2"/>
    <n v="4542974"/>
    <s v="Profit"/>
    <x v="1"/>
    <s v="United States)"/>
  </r>
  <r>
    <x v="3496"/>
    <x v="1"/>
    <x v="5"/>
    <x v="19"/>
    <s v="March 12, 1999 (United States)"/>
    <n v="4.7"/>
    <n v="16000"/>
    <x v="895"/>
    <s v="Stephen King"/>
    <x v="1475"/>
    <x v="0"/>
    <n v="21000000"/>
    <n v="17762705"/>
    <x v="32"/>
    <n v="104"/>
    <x v="2"/>
    <n v="-3237295"/>
    <s v="Loss"/>
    <x v="1"/>
    <s v="United States)"/>
  </r>
  <r>
    <x v="3497"/>
    <x v="1"/>
    <x v="4"/>
    <x v="19"/>
    <s v="January 28, 2000 (United States)"/>
    <n v="5"/>
    <n v="15000"/>
    <x v="1138"/>
    <s v="Marc Behm"/>
    <x v="1262"/>
    <x v="7"/>
    <n v="35000000"/>
    <n v="17589705"/>
    <x v="1145"/>
    <n v="109"/>
    <x v="2"/>
    <n v="-17410295"/>
    <s v="Loss"/>
    <x v="1"/>
    <s v="United States)"/>
  </r>
  <r>
    <x v="3498"/>
    <x v="1"/>
    <x v="4"/>
    <x v="19"/>
    <s v="October 22, 1999 (United States)"/>
    <n v="6.8"/>
    <n v="65000"/>
    <x v="25"/>
    <s v="Joe Connelly"/>
    <x v="270"/>
    <x v="0"/>
    <n v="55000000"/>
    <n v="16797191"/>
    <x v="1037"/>
    <n v="121"/>
    <x v="2"/>
    <n v="-38202809"/>
    <s v="Loss"/>
    <x v="1"/>
    <s v="United States)"/>
  </r>
  <r>
    <x v="3499"/>
    <x v="1"/>
    <x v="6"/>
    <x v="19"/>
    <s v="March 19, 1999 (United States)"/>
    <n v="6.6"/>
    <n v="33000"/>
    <x v="24"/>
    <s v="Andrew Klavan"/>
    <x v="6"/>
    <x v="0"/>
    <n v="55000000"/>
    <n v="16649768"/>
    <x v="7"/>
    <n v="127"/>
    <x v="2"/>
    <n v="-38350232"/>
    <s v="Loss"/>
    <x v="1"/>
    <s v="United States)"/>
  </r>
  <r>
    <x v="3500"/>
    <x v="7"/>
    <x v="1"/>
    <x v="19"/>
    <s v="May 14, 1999 (United States)"/>
    <n v="6.4"/>
    <n v="25000"/>
    <x v="679"/>
    <s v="William Shakespeare"/>
    <x v="312"/>
    <x v="1"/>
    <n v="11000000"/>
    <n v="16071990"/>
    <x v="989"/>
    <n v="116"/>
    <x v="2"/>
    <n v="5071990"/>
    <s v="Profit"/>
    <x v="1"/>
    <s v="United States)"/>
  </r>
  <r>
    <x v="3501"/>
    <x v="0"/>
    <x v="4"/>
    <x v="19"/>
    <s v="October 29, 1999 (United States)"/>
    <n v="6.8"/>
    <n v="12000"/>
    <x v="157"/>
    <s v="Pamela Gray"/>
    <x v="103"/>
    <x v="0"/>
    <n v="27000000"/>
    <n v="14936407"/>
    <x v="1146"/>
    <n v="124"/>
    <x v="2"/>
    <n v="-12063593"/>
    <s v="Loss"/>
    <x v="1"/>
    <s v="United States)"/>
  </r>
  <r>
    <x v="3502"/>
    <x v="1"/>
    <x v="1"/>
    <x v="19"/>
    <s v="May 7, 1999 (United States)"/>
    <n v="7.2"/>
    <n v="92000"/>
    <x v="1296"/>
    <s v="Tom Perrotta"/>
    <x v="241"/>
    <x v="0"/>
    <n v="25000000"/>
    <n v="14902041"/>
    <x v="1138"/>
    <n v="103"/>
    <x v="1"/>
    <n v="-10097959"/>
    <s v="Loss"/>
    <x v="1"/>
    <s v="United States)"/>
  </r>
  <r>
    <x v="3503"/>
    <x v="0"/>
    <x v="1"/>
    <x v="19"/>
    <s v="May 14, 1999 (United States)"/>
    <n v="6.9"/>
    <n v="12000"/>
    <x v="107"/>
    <s v="John Mortimer"/>
    <x v="419"/>
    <x v="9"/>
    <n v="12000000"/>
    <n v="14401563"/>
    <x v="1147"/>
    <n v="117"/>
    <x v="2"/>
    <n v="2401563"/>
    <s v="Profit"/>
    <x v="1"/>
    <s v="United States)"/>
  </r>
  <r>
    <x v="3504"/>
    <x v="1"/>
    <x v="6"/>
    <x v="19"/>
    <s v="August 25, 1999 (United States)"/>
    <n v="6.3"/>
    <n v="6000"/>
    <x v="1473"/>
    <s v="Michael Henry Brown"/>
    <x v="1006"/>
    <x v="0"/>
    <n v="7000000"/>
    <n v="14011454"/>
    <x v="962"/>
    <n v="95"/>
    <x v="2"/>
    <n v="7011454"/>
    <s v="Profit"/>
    <x v="1"/>
    <s v="United States)"/>
  </r>
  <r>
    <x v="3505"/>
    <x v="1"/>
    <x v="0"/>
    <x v="19"/>
    <s v="March 26, 1999 (United States)"/>
    <n v="4.3"/>
    <n v="8800"/>
    <x v="1474"/>
    <s v="Buddy Ruskin"/>
    <x v="1476"/>
    <x v="0"/>
    <n v="50000000"/>
    <n v="13263993"/>
    <x v="17"/>
    <n v="92"/>
    <x v="2"/>
    <n v="-36736007"/>
    <s v="Loss"/>
    <x v="1"/>
    <s v="United States)"/>
  </r>
  <r>
    <x v="3506"/>
    <x v="1"/>
    <x v="2"/>
    <x v="19"/>
    <s v="January 21, 2000 (United States)"/>
    <n v="7.3"/>
    <n v="21000"/>
    <x v="30"/>
    <s v="Frank McCourt"/>
    <x v="1280"/>
    <x v="0"/>
    <n v="50000000"/>
    <n v="13042112"/>
    <x v="1148"/>
    <n v="145"/>
    <x v="1"/>
    <n v="-36957888"/>
    <s v="Loss"/>
    <x v="1"/>
    <s v="United States)"/>
  </r>
  <r>
    <x v="3507"/>
    <x v="0"/>
    <x v="0"/>
    <x v="19"/>
    <s v="August 18, 2000 (United States)"/>
    <n v="6.1"/>
    <n v="7900"/>
    <x v="1475"/>
    <s v="Hiroshi Kashiwabara"/>
    <x v="1477"/>
    <x v="24"/>
    <n v="13000000"/>
    <n v="12924063"/>
    <x v="1149"/>
    <n v="99"/>
    <x v="2"/>
    <n v="-75937"/>
    <s v="Loss"/>
    <x v="1"/>
    <s v="United States)"/>
  </r>
  <r>
    <x v="3508"/>
    <x v="1"/>
    <x v="4"/>
    <x v="19"/>
    <s v="January 15, 1999 (United States)"/>
    <n v="5.5"/>
    <n v="13000"/>
    <x v="407"/>
    <s v="Bari Wood"/>
    <x v="1478"/>
    <x v="0"/>
    <n v="30000000"/>
    <n v="12017369"/>
    <x v="168"/>
    <n v="100"/>
    <x v="2"/>
    <n v="-17982631"/>
    <s v="Loss"/>
    <x v="1"/>
    <s v="United States)"/>
  </r>
  <r>
    <x v="3509"/>
    <x v="2"/>
    <x v="10"/>
    <x v="19"/>
    <s v="March 19, 1999 (United States)"/>
    <n v="4.5"/>
    <n v="3700"/>
    <x v="1140"/>
    <s v="Oscar Hammerstein II"/>
    <x v="482"/>
    <x v="0"/>
    <n v="25000000"/>
    <n v="11993021"/>
    <x v="498"/>
    <n v="87"/>
    <x v="2"/>
    <n v="-13006979"/>
    <s v="Loss"/>
    <x v="1"/>
    <s v="United States)"/>
  </r>
  <r>
    <x v="3510"/>
    <x v="2"/>
    <x v="3"/>
    <x v="19"/>
    <s v="October 1, 1999 (United States)"/>
    <n v="5.8"/>
    <n v="3100"/>
    <x v="1476"/>
    <s v="Mitchell Kriegman"/>
    <x v="1479"/>
    <x v="0"/>
    <n v="26000000"/>
    <n v="11683047"/>
    <x v="1140"/>
    <n v="73"/>
    <x v="2"/>
    <n v="-14316953"/>
    <s v="Loss"/>
    <x v="1"/>
    <s v="United States)"/>
  </r>
  <r>
    <x v="3511"/>
    <x v="7"/>
    <x v="0"/>
    <x v="19"/>
    <s v="March 12, 1999 (United States)"/>
    <n v="4.3"/>
    <n v="16000"/>
    <x v="1477"/>
    <s v="Chris Roberts"/>
    <x v="1451"/>
    <x v="0"/>
    <n v="30000000"/>
    <n v="11578059"/>
    <x v="416"/>
    <n v="100"/>
    <x v="2"/>
    <n v="-18421941"/>
    <s v="Loss"/>
    <x v="1"/>
    <s v="United States)"/>
  </r>
  <r>
    <x v="3512"/>
    <x v="1"/>
    <x v="2"/>
    <x v="19"/>
    <s v="March 31, 2000 (United States)"/>
    <n v="7.5"/>
    <n v="94000"/>
    <x v="1478"/>
    <s v="Kimberly Peirce"/>
    <x v="1480"/>
    <x v="0"/>
    <n v="2000000"/>
    <n v="11540607"/>
    <x v="989"/>
    <n v="118"/>
    <x v="1"/>
    <n v="9540607"/>
    <s v="Profit"/>
    <x v="1"/>
    <s v="United States)"/>
  </r>
  <r>
    <x v="3513"/>
    <x v="7"/>
    <x v="1"/>
    <x v="19"/>
    <s v="April 16, 1999 (United States)"/>
    <n v="6.9"/>
    <n v="13000"/>
    <x v="12"/>
    <s v="Anne Rapp"/>
    <x v="479"/>
    <x v="0"/>
    <n v="10000000"/>
    <n v="10920544"/>
    <x v="1150"/>
    <n v="118"/>
    <x v="2"/>
    <n v="920544"/>
    <s v="Profit"/>
    <x v="1"/>
    <s v="United States)"/>
  </r>
  <r>
    <x v="3514"/>
    <x v="1"/>
    <x v="1"/>
    <x v="19"/>
    <s v="February 19, 1999 (United States)"/>
    <n v="7.7"/>
    <n v="248000"/>
    <x v="1479"/>
    <s v="Mike Judge"/>
    <x v="1481"/>
    <x v="0"/>
    <n v="10000000"/>
    <n v="10828256"/>
    <x v="10"/>
    <n v="89"/>
    <x v="1"/>
    <n v="828256"/>
    <s v="Profit"/>
    <x v="1"/>
    <s v="United States)"/>
  </r>
  <r>
    <x v="3515"/>
    <x v="1"/>
    <x v="4"/>
    <x v="19"/>
    <s v="January 21, 2000 (United States)"/>
    <n v="7.1"/>
    <n v="22000"/>
    <x v="407"/>
    <s v="Graham Greene"/>
    <x v="1117"/>
    <x v="1"/>
    <n v="23000000"/>
    <n v="10827816"/>
    <x v="4"/>
    <n v="102"/>
    <x v="1"/>
    <n v="-12172184"/>
    <s v="Loss"/>
    <x v="1"/>
    <s v="United States)"/>
  </r>
  <r>
    <x v="3516"/>
    <x v="1"/>
    <x v="0"/>
    <x v="19"/>
    <s v="August 20, 1999 (United States)"/>
    <n v="4.2"/>
    <n v="28000"/>
    <x v="1480"/>
    <s v="Richard Rothstein"/>
    <x v="730"/>
    <x v="0"/>
    <n v="45000000"/>
    <n v="10667893"/>
    <x v="231"/>
    <n v="83"/>
    <x v="2"/>
    <n v="-34332107"/>
    <s v="Loss"/>
    <x v="1"/>
    <s v="United States)"/>
  </r>
  <r>
    <x v="3517"/>
    <x v="7"/>
    <x v="1"/>
    <x v="19"/>
    <s v="July 23, 1999 (United States)"/>
    <n v="6.6"/>
    <n v="34000"/>
    <x v="1481"/>
    <s v="Lona Williams"/>
    <x v="1386"/>
    <x v="29"/>
    <n v="15000000"/>
    <n v="10571408"/>
    <x v="237"/>
    <n v="97"/>
    <x v="2"/>
    <n v="-4428592"/>
    <s v="Loss"/>
    <x v="1"/>
    <s v="United States)"/>
  </r>
  <r>
    <x v="3518"/>
    <x v="7"/>
    <x v="1"/>
    <x v="19"/>
    <s v="October 22, 1999 (United States)"/>
    <n v="6.1"/>
    <n v="19000"/>
    <x v="1482"/>
    <s v="Rodney Patrick Vaccaro"/>
    <x v="1243"/>
    <x v="3"/>
    <n v="20000000"/>
    <n v="10570375"/>
    <x v="7"/>
    <n v="98"/>
    <x v="2"/>
    <n v="-9429625"/>
    <s v="Loss"/>
    <x v="1"/>
    <s v="United States)"/>
  </r>
  <r>
    <x v="3519"/>
    <x v="1"/>
    <x v="4"/>
    <x v="19"/>
    <s v="May 19, 2000 (United States)"/>
    <n v="7.2"/>
    <n v="147000"/>
    <x v="1483"/>
    <s v="Jeffrey Eugenides"/>
    <x v="1386"/>
    <x v="0"/>
    <n v="9000000"/>
    <n v="10410044"/>
    <x v="750"/>
    <n v="97"/>
    <x v="1"/>
    <n v="1410044"/>
    <s v="Profit"/>
    <x v="1"/>
    <s v="United States)"/>
  </r>
  <r>
    <x v="3520"/>
    <x v="7"/>
    <x v="5"/>
    <x v="19"/>
    <s v="October 22, 1999 (United States)"/>
    <n v="3.9"/>
    <n v="9900"/>
    <x v="1484"/>
    <s v="John Logan"/>
    <x v="607"/>
    <x v="0"/>
    <n v="5250000"/>
    <n v="10155690"/>
    <x v="1151"/>
    <n v="91"/>
    <x v="2"/>
    <n v="4905690"/>
    <s v="Profit"/>
    <x v="1"/>
    <s v="United States)"/>
  </r>
  <r>
    <x v="3521"/>
    <x v="7"/>
    <x v="4"/>
    <x v="19"/>
    <s v="August 13, 1999 (United States)"/>
    <n v="6.5"/>
    <n v="22000"/>
    <x v="345"/>
    <s v="Adam Fields"/>
    <x v="1476"/>
    <x v="0"/>
    <n v="25000000"/>
    <n v="10115013"/>
    <x v="968"/>
    <n v="100"/>
    <x v="2"/>
    <n v="-14884987"/>
    <s v="Loss"/>
    <x v="1"/>
    <s v="United States)"/>
  </r>
  <r>
    <x v="3522"/>
    <x v="0"/>
    <x v="1"/>
    <x v="19"/>
    <s v="August 27, 1999 (United States)"/>
    <n v="3.9"/>
    <n v="10000"/>
    <x v="353"/>
    <s v="Jay Ward"/>
    <x v="1009"/>
    <x v="0"/>
    <n v="70000000"/>
    <n v="9974410"/>
    <x v="1"/>
    <n v="77"/>
    <x v="2"/>
    <n v="-60025590"/>
    <s v="Loss"/>
    <x v="1"/>
    <s v="United States)"/>
  </r>
  <r>
    <x v="3523"/>
    <x v="1"/>
    <x v="0"/>
    <x v="19"/>
    <s v="March 24, 2000 (United States)"/>
    <n v="7.5"/>
    <n v="86000"/>
    <x v="417"/>
    <s v="Jim Jarmusch"/>
    <x v="762"/>
    <x v="8"/>
    <n v="20500000"/>
    <n v="9380473"/>
    <x v="947"/>
    <n v="116"/>
    <x v="1"/>
    <n v="-11119527"/>
    <s v="Loss"/>
    <x v="1"/>
    <s v="United States)"/>
  </r>
  <r>
    <x v="3524"/>
    <x v="7"/>
    <x v="1"/>
    <x v="19"/>
    <s v="May 21, 1999 (United States)"/>
    <n v="5.5"/>
    <n v="4200"/>
    <x v="1485"/>
    <s v="Cathleen Schine"/>
    <x v="541"/>
    <x v="0"/>
    <n v="20000000"/>
    <n v="9177355"/>
    <x v="1018"/>
    <n v="88"/>
    <x v="2"/>
    <n v="-10822645"/>
    <s v="Loss"/>
    <x v="1"/>
    <s v="United States)"/>
  </r>
  <r>
    <x v="3525"/>
    <x v="7"/>
    <x v="1"/>
    <x v="19"/>
    <s v="August 20, 1999 (United States)"/>
    <n v="5.3"/>
    <n v="20000"/>
    <x v="1486"/>
    <s v="Kevin Williamson"/>
    <x v="1482"/>
    <x v="0"/>
    <n v="13000000"/>
    <n v="8951935"/>
    <x v="407"/>
    <n v="96"/>
    <x v="2"/>
    <n v="-4048065"/>
    <s v="Loss"/>
    <x v="1"/>
    <s v="United States)"/>
  </r>
  <r>
    <x v="3526"/>
    <x v="1"/>
    <x v="1"/>
    <x v="19"/>
    <s v="October 1, 1999 (United States)"/>
    <n v="6.7"/>
    <n v="26000"/>
    <x v="1312"/>
    <s v="David E. Kelley"/>
    <x v="1048"/>
    <x v="7"/>
    <n v="28000000"/>
    <n v="8891623"/>
    <x v="1152"/>
    <n v="119"/>
    <x v="2"/>
    <n v="-19108377"/>
    <s v="Loss"/>
    <x v="1"/>
    <s v="United States)"/>
  </r>
  <r>
    <x v="3527"/>
    <x v="1"/>
    <x v="1"/>
    <x v="19"/>
    <s v="January 21, 2000 (United States)"/>
    <n v="5.5"/>
    <n v="12000"/>
    <x v="690"/>
    <s v="Ron Shelton"/>
    <x v="1114"/>
    <x v="0"/>
    <n v="24000000"/>
    <n v="8678812"/>
    <x v="1153"/>
    <n v="124"/>
    <x v="2"/>
    <n v="-15321188"/>
    <s v="Loss"/>
    <x v="1"/>
    <s v="United States)"/>
  </r>
  <r>
    <x v="3528"/>
    <x v="1"/>
    <x v="1"/>
    <x v="19"/>
    <s v="April 23, 1999 (United States)"/>
    <n v="6"/>
    <n v="29000"/>
    <x v="62"/>
    <s v="Darcy Frey"/>
    <x v="439"/>
    <x v="0"/>
    <n v="33000000"/>
    <n v="8408835"/>
    <x v="1154"/>
    <n v="124"/>
    <x v="2"/>
    <n v="-24591165"/>
    <s v="Loss"/>
    <x v="1"/>
    <s v="United States)"/>
  </r>
  <r>
    <x v="3529"/>
    <x v="1"/>
    <x v="4"/>
    <x v="19"/>
    <s v="July 14, 2000 (United States)"/>
    <n v="7.5"/>
    <n v="13000"/>
    <x v="521"/>
    <s v="IstvÃ¡n SzabÃ³"/>
    <x v="1117"/>
    <x v="29"/>
    <n v="20500000"/>
    <n v="7918035"/>
    <x v="1042"/>
    <n v="181"/>
    <x v="1"/>
    <n v="-12581965"/>
    <s v="Loss"/>
    <x v="1"/>
    <s v="United States)"/>
  </r>
  <r>
    <x v="3530"/>
    <x v="1"/>
    <x v="1"/>
    <x v="19"/>
    <s v="September 1, 1999 (United States)"/>
    <n v="6.4"/>
    <n v="8600"/>
    <x v="1487"/>
    <s v="Peter Farrelly"/>
    <x v="1483"/>
    <x v="0"/>
    <n v="7000000"/>
    <n v="7302522"/>
    <x v="407"/>
    <n v="96"/>
    <x v="2"/>
    <n v="302522"/>
    <s v="Profit"/>
    <x v="1"/>
    <s v="United States)"/>
  </r>
  <r>
    <x v="3531"/>
    <x v="1"/>
    <x v="1"/>
    <x v="19"/>
    <s v="February 26, 1999 (United States)"/>
    <n v="6"/>
    <n v="15000"/>
    <x v="1488"/>
    <s v="Shana Larsen"/>
    <x v="1338"/>
    <x v="0"/>
    <n v="6000000"/>
    <n v="6852450"/>
    <x v="1155"/>
    <n v="101"/>
    <x v="2"/>
    <n v="852450"/>
    <s v="Profit"/>
    <x v="1"/>
    <s v="United States)"/>
  </r>
  <r>
    <x v="3532"/>
    <x v="7"/>
    <x v="1"/>
    <x v="19"/>
    <s v="April 23, 1999 (United States)"/>
    <n v="5.0999999999999996"/>
    <n v="6200"/>
    <x v="1129"/>
    <s v="J.B. Cook"/>
    <x v="1484"/>
    <x v="0"/>
    <n v="30000000"/>
    <n v="6552255"/>
    <x v="1156"/>
    <n v="100"/>
    <x v="2"/>
    <n v="-23447745"/>
    <s v="Loss"/>
    <x v="1"/>
    <s v="United States)"/>
  </r>
  <r>
    <x v="3533"/>
    <x v="2"/>
    <x v="2"/>
    <x v="19"/>
    <s v="November 3, 1999 (France)"/>
    <n v="8"/>
    <n v="84000"/>
    <x v="362"/>
    <s v="John Roach"/>
    <x v="499"/>
    <x v="8"/>
    <n v="10000000"/>
    <n v="6416569"/>
    <x v="1157"/>
    <n v="112"/>
    <x v="1"/>
    <n v="-3583431"/>
    <s v="Loss"/>
    <x v="1"/>
    <s v="France)"/>
  </r>
  <r>
    <x v="3534"/>
    <x v="7"/>
    <x v="1"/>
    <x v="19"/>
    <s v="August 4, 1999 (United States)"/>
    <n v="6.2"/>
    <n v="19000"/>
    <x v="716"/>
    <s v="Andrew Fleming"/>
    <x v="1386"/>
    <x v="0"/>
    <n v="13000000"/>
    <n v="6262878"/>
    <x v="1158"/>
    <n v="94"/>
    <x v="2"/>
    <n v="-6737122"/>
    <s v="Loss"/>
    <x v="1"/>
    <s v="United States)"/>
  </r>
  <r>
    <x v="3535"/>
    <x v="1"/>
    <x v="2"/>
    <x v="19"/>
    <s v="February 11, 2000 (United States)"/>
    <n v="7.4"/>
    <n v="12000"/>
    <x v="750"/>
    <s v="Mike Leigh"/>
    <x v="1485"/>
    <x v="1"/>
    <n v="20500000"/>
    <n v="6208548"/>
    <x v="1159"/>
    <n v="160"/>
    <x v="1"/>
    <n v="-14291452"/>
    <s v="Loss"/>
    <x v="1"/>
    <s v="United States)"/>
  </r>
  <r>
    <x v="3536"/>
    <x v="1"/>
    <x v="6"/>
    <x v="19"/>
    <s v="April 5, 2000 (United States)"/>
    <n v="4.9000000000000004"/>
    <n v="5600"/>
    <x v="335"/>
    <s v="James Toback"/>
    <x v="1263"/>
    <x v="0"/>
    <n v="12000000"/>
    <n v="5541431"/>
    <x v="1160"/>
    <n v="98"/>
    <x v="2"/>
    <n v="-6458569"/>
    <s v="Loss"/>
    <x v="1"/>
    <s v="United States)"/>
  </r>
  <r>
    <x v="3537"/>
    <x v="7"/>
    <x v="4"/>
    <x v="19"/>
    <s v="September 24, 1999 (United States)"/>
    <n v="6.5"/>
    <n v="15000"/>
    <x v="1489"/>
    <s v="Jurek Becker"/>
    <x v="12"/>
    <x v="0"/>
    <n v="45000000"/>
    <n v="4956401"/>
    <x v="4"/>
    <n v="120"/>
    <x v="2"/>
    <n v="-40043599"/>
    <s v="Loss"/>
    <x v="1"/>
    <s v="United States)"/>
  </r>
  <r>
    <x v="3538"/>
    <x v="7"/>
    <x v="1"/>
    <x v="19"/>
    <s v="December 25, 1999 (United States)"/>
    <n v="7.1"/>
    <n v="23000"/>
    <x v="1233"/>
    <s v="Jane Austen"/>
    <x v="1486"/>
    <x v="1"/>
    <n v="20500000"/>
    <n v="4775847"/>
    <x v="1144"/>
    <n v="112"/>
    <x v="1"/>
    <n v="-15724153"/>
    <s v="Loss"/>
    <x v="1"/>
    <s v="United States)"/>
  </r>
  <r>
    <x v="3539"/>
    <x v="1"/>
    <x v="4"/>
    <x v="19"/>
    <s v="April 23, 1999 (United States)"/>
    <n v="6.6"/>
    <n v="8100"/>
    <x v="1490"/>
    <s v="Pamela Gray"/>
    <x v="1487"/>
    <x v="0"/>
    <n v="14000000"/>
    <n v="4750660"/>
    <x v="407"/>
    <n v="107"/>
    <x v="2"/>
    <n v="-9249340"/>
    <s v="Loss"/>
    <x v="1"/>
    <s v="United States)"/>
  </r>
  <r>
    <x v="3540"/>
    <x v="1"/>
    <x v="1"/>
    <x v="19"/>
    <s v="September 24, 1999 (United States)"/>
    <n v="6.8"/>
    <n v="8900"/>
    <x v="117"/>
    <s v="Lawrence Kasdan"/>
    <x v="1488"/>
    <x v="0"/>
    <n v="28000000"/>
    <n v="4555459"/>
    <x v="229"/>
    <n v="112"/>
    <x v="2"/>
    <n v="-23444541"/>
    <s v="Loss"/>
    <x v="1"/>
    <s v="United States)"/>
  </r>
  <r>
    <x v="3541"/>
    <x v="7"/>
    <x v="1"/>
    <x v="19"/>
    <s v="March 10, 2000 (United States)"/>
    <n v="7.2"/>
    <n v="33000"/>
    <x v="58"/>
    <s v="Woody Allen"/>
    <x v="173"/>
    <x v="0"/>
    <n v="29750000"/>
    <n v="4525794"/>
    <x v="932"/>
    <n v="95"/>
    <x v="1"/>
    <n v="-25224206"/>
    <s v="Loss"/>
    <x v="1"/>
    <s v="United States)"/>
  </r>
  <r>
    <x v="3542"/>
    <x v="1"/>
    <x v="1"/>
    <x v="19"/>
    <s v="November 24, 1999 (United States)"/>
    <n v="6.5"/>
    <n v="18000"/>
    <x v="123"/>
    <s v="Joel Schumacher"/>
    <x v="23"/>
    <x v="0"/>
    <n v="15000000"/>
    <n v="4488529"/>
    <x v="1161"/>
    <n v="112"/>
    <x v="2"/>
    <n v="-10511471"/>
    <s v="Loss"/>
    <x v="1"/>
    <s v="United States)"/>
  </r>
  <r>
    <x v="3543"/>
    <x v="7"/>
    <x v="1"/>
    <x v="19"/>
    <s v="February 5, 1999 (United States)"/>
    <n v="5.3"/>
    <n v="13000"/>
    <x v="1491"/>
    <s v="Judith Roberts"/>
    <x v="1454"/>
    <x v="29"/>
    <n v="6000000"/>
    <n v="4398989"/>
    <x v="915"/>
    <n v="96"/>
    <x v="2"/>
    <n v="-1601011"/>
    <s v="Loss"/>
    <x v="1"/>
    <s v="United States)"/>
  </r>
  <r>
    <x v="3544"/>
    <x v="1"/>
    <x v="1"/>
    <x v="19"/>
    <s v="August 13, 1999 (United States)"/>
    <n v="6.9"/>
    <n v="36000"/>
    <x v="1144"/>
    <s v="Carl V. DuprÃ©"/>
    <x v="1007"/>
    <x v="0"/>
    <n v="34000000"/>
    <n v="4217115"/>
    <x v="237"/>
    <n v="95"/>
    <x v="2"/>
    <n v="-29782885"/>
    <s v="Loss"/>
    <x v="1"/>
    <s v="United States)"/>
  </r>
  <r>
    <x v="3545"/>
    <x v="1"/>
    <x v="6"/>
    <x v="19"/>
    <s v="January 22, 1999 (United States)"/>
    <n v="5.2"/>
    <n v="5500"/>
    <x v="82"/>
    <s v="John Cassavetes"/>
    <x v="984"/>
    <x v="0"/>
    <n v="30000000"/>
    <n v="4197729"/>
    <x v="4"/>
    <n v="108"/>
    <x v="2"/>
    <n v="-25802271"/>
    <s v="Loss"/>
    <x v="1"/>
    <s v="United States)"/>
  </r>
  <r>
    <x v="3546"/>
    <x v="1"/>
    <x v="1"/>
    <x v="19"/>
    <s v="June 2, 2000 (United States)"/>
    <n v="6.9"/>
    <n v="17000"/>
    <x v="1492"/>
    <s v="Ayub Khan-Din"/>
    <x v="1489"/>
    <x v="1"/>
    <n v="20500000"/>
    <n v="4177818"/>
    <x v="1162"/>
    <n v="96"/>
    <x v="2"/>
    <n v="-16322182"/>
    <s v="Loss"/>
    <x v="1"/>
    <s v="United States)"/>
  </r>
  <r>
    <x v="3547"/>
    <x v="1"/>
    <x v="1"/>
    <x v="19"/>
    <s v="April 30, 1999 (United States)"/>
    <n v="6.2"/>
    <n v="41000"/>
    <x v="955"/>
    <s v="Terri Hughes Burton"/>
    <x v="1490"/>
    <x v="0"/>
    <n v="25000000"/>
    <n v="4152230"/>
    <x v="4"/>
    <n v="92"/>
    <x v="2"/>
    <n v="-20847770"/>
    <s v="Loss"/>
    <x v="1"/>
    <s v="United States)"/>
  </r>
  <r>
    <x v="3548"/>
    <x v="2"/>
    <x v="4"/>
    <x v="19"/>
    <s v="October 29, 1999 (United Kingdom)"/>
    <n v="7.3"/>
    <n v="7500"/>
    <x v="653"/>
    <s v="Terence Rattigan"/>
    <x v="1491"/>
    <x v="1"/>
    <n v="20500000"/>
    <n v="3957934"/>
    <x v="1163"/>
    <n v="104"/>
    <x v="1"/>
    <n v="-16542066"/>
    <s v="Loss"/>
    <x v="1"/>
    <s v="United Kingdom)"/>
  </r>
  <r>
    <x v="3549"/>
    <x v="1"/>
    <x v="1"/>
    <x v="19"/>
    <s v="December 31, 1999 (United States)"/>
    <n v="7"/>
    <n v="6500"/>
    <x v="222"/>
    <s v="Barry Levinson"/>
    <x v="1492"/>
    <x v="0"/>
    <n v="20500000"/>
    <n v="3736868"/>
    <x v="728"/>
    <n v="127"/>
    <x v="1"/>
    <n v="-16763132"/>
    <s v="Loss"/>
    <x v="1"/>
    <s v="United States)"/>
  </r>
  <r>
    <x v="3550"/>
    <x v="1"/>
    <x v="6"/>
    <x v="19"/>
    <s v="August 4, 1999 (France)"/>
    <n v="7"/>
    <n v="31000"/>
    <x v="776"/>
    <s v="Lem Dobbs"/>
    <x v="585"/>
    <x v="0"/>
    <n v="10000000"/>
    <n v="3325736"/>
    <x v="1093"/>
    <n v="89"/>
    <x v="1"/>
    <n v="-6674264"/>
    <s v="Loss"/>
    <x v="1"/>
    <s v="France)"/>
  </r>
  <r>
    <x v="3551"/>
    <x v="1"/>
    <x v="1"/>
    <x v="19"/>
    <s v="February 19, 1999 (United States)"/>
    <n v="5.6"/>
    <n v="25000"/>
    <x v="1493"/>
    <s v="Darren Stein"/>
    <x v="1493"/>
    <x v="0"/>
    <n v="3500000"/>
    <n v="3117085"/>
    <x v="1164"/>
    <n v="87"/>
    <x v="2"/>
    <n v="-382915"/>
    <s v="Loss"/>
    <x v="1"/>
    <s v="United States)"/>
  </r>
  <r>
    <x v="3552"/>
    <x v="1"/>
    <x v="4"/>
    <x v="19"/>
    <s v="January 21, 2000 (United States)"/>
    <n v="6.8"/>
    <n v="8900"/>
    <x v="1013"/>
    <s v="Tim Robbins"/>
    <x v="1494"/>
    <x v="0"/>
    <n v="36000000"/>
    <n v="2986932"/>
    <x v="1165"/>
    <n v="132"/>
    <x v="2"/>
    <n v="-33013068"/>
    <s v="Loss"/>
    <x v="1"/>
    <s v="United States)"/>
  </r>
  <r>
    <x v="3553"/>
    <x v="1"/>
    <x v="1"/>
    <x v="19"/>
    <s v="September 10, 1999 (United States)"/>
    <n v="5.8"/>
    <n v="5000"/>
    <x v="1494"/>
    <s v="Jeff Franklin"/>
    <x v="1495"/>
    <x v="0"/>
    <n v="4000000"/>
    <n v="2924635"/>
    <x v="1166"/>
    <n v="94"/>
    <x v="2"/>
    <n v="-1075365"/>
    <s v="Loss"/>
    <x v="1"/>
    <s v="United States)"/>
  </r>
  <r>
    <x v="3554"/>
    <x v="1"/>
    <x v="5"/>
    <x v="19"/>
    <s v="April 23, 1999 (United States)"/>
    <n v="6.8"/>
    <n v="96000"/>
    <x v="145"/>
    <s v="David Cronenberg"/>
    <x v="1496"/>
    <x v="1"/>
    <n v="15000000"/>
    <n v="2856712"/>
    <x v="962"/>
    <n v="97"/>
    <x v="2"/>
    <n v="-12143288"/>
    <s v="Loss"/>
    <x v="1"/>
    <s v="United States)"/>
  </r>
  <r>
    <x v="3555"/>
    <x v="0"/>
    <x v="4"/>
    <x v="19"/>
    <s v="September 7, 2000 (Australia)"/>
    <n v="8.1999999999999993"/>
    <n v="16000"/>
    <x v="1348"/>
    <s v="Majid Majidi"/>
    <x v="1497"/>
    <x v="28"/>
    <n v="20500000"/>
    <n v="2777552"/>
    <x v="1167"/>
    <n v="90"/>
    <x v="1"/>
    <n v="-17722448"/>
    <s v="Loss"/>
    <x v="1"/>
    <s v="Australia)"/>
  </r>
  <r>
    <x v="3556"/>
    <x v="1"/>
    <x v="1"/>
    <x v="19"/>
    <s v="August 11, 2000 (United States)"/>
    <n v="6.7"/>
    <n v="29000"/>
    <x v="1495"/>
    <s v="Brian Peterson"/>
    <x v="1414"/>
    <x v="0"/>
    <n v="1200000"/>
    <n v="2595216"/>
    <x v="1168"/>
    <n v="85"/>
    <x v="2"/>
    <n v="1395216"/>
    <s v="Profit"/>
    <x v="1"/>
    <s v="United States)"/>
  </r>
  <r>
    <x v="3557"/>
    <x v="1"/>
    <x v="4"/>
    <x v="19"/>
    <s v="February 11, 2000 (United States)"/>
    <n v="7.1"/>
    <n v="20000"/>
    <x v="1496"/>
    <s v="William Shakespeare"/>
    <x v="498"/>
    <x v="1"/>
    <n v="20500000"/>
    <n v="2259680"/>
    <x v="1169"/>
    <n v="162"/>
    <x v="1"/>
    <n v="-18240320"/>
    <s v="Loss"/>
    <x v="1"/>
    <s v="United States)"/>
  </r>
  <r>
    <x v="3558"/>
    <x v="1"/>
    <x v="1"/>
    <x v="19"/>
    <s v="July 23, 1999 (United States)"/>
    <n v="7.2"/>
    <n v="8400"/>
    <x v="1497"/>
    <s v="Jason Schafer"/>
    <x v="1498"/>
    <x v="0"/>
    <n v="450000"/>
    <n v="2087228"/>
    <x v="909"/>
    <n v="89"/>
    <x v="1"/>
    <n v="1637228"/>
    <s v="Profit"/>
    <x v="1"/>
    <s v="United States)"/>
  </r>
  <r>
    <x v="3559"/>
    <x v="1"/>
    <x v="3"/>
    <x v="19"/>
    <s v="March 19, 1999 (United States)"/>
    <n v="7"/>
    <n v="38000"/>
    <x v="1147"/>
    <s v="Ted Griffin"/>
    <x v="1499"/>
    <x v="1"/>
    <n v="12000000"/>
    <n v="2062405"/>
    <x v="1170"/>
    <n v="101"/>
    <x v="1"/>
    <n v="-9937595"/>
    <s v="Loss"/>
    <x v="1"/>
    <s v="United States)"/>
  </r>
  <r>
    <x v="3560"/>
    <x v="1"/>
    <x v="1"/>
    <x v="19"/>
    <s v="August 13, 1999 (Canada)"/>
    <n v="6.1"/>
    <n v="8000"/>
    <x v="1498"/>
    <s v="Peggy Thompson"/>
    <x v="1500"/>
    <x v="7"/>
    <n v="20500000"/>
    <n v="2015406"/>
    <x v="1171"/>
    <n v="101"/>
    <x v="2"/>
    <n v="-18484594"/>
    <s v="Loss"/>
    <x v="1"/>
    <s v="Canada)"/>
  </r>
  <r>
    <x v="3561"/>
    <x v="7"/>
    <x v="1"/>
    <x v="19"/>
    <s v="October 22, 1999 (United States)"/>
    <n v="6.2"/>
    <n v="6700"/>
    <x v="1499"/>
    <s v="Mark Childress"/>
    <x v="620"/>
    <x v="29"/>
    <n v="15000000"/>
    <n v="2005840"/>
    <x v="4"/>
    <n v="111"/>
    <x v="2"/>
    <n v="-12994160"/>
    <s v="Loss"/>
    <x v="1"/>
    <s v="United States)"/>
  </r>
  <r>
    <x v="3562"/>
    <x v="7"/>
    <x v="1"/>
    <x v="19"/>
    <s v="December 3, 1999 (United Kingdom)"/>
    <n v="6.3"/>
    <n v="9600"/>
    <x v="1500"/>
    <s v="Ed Stone"/>
    <x v="1501"/>
    <x v="0"/>
    <n v="2500000"/>
    <n v="1955933"/>
    <x v="1172"/>
    <n v="98"/>
    <x v="2"/>
    <n v="-544067"/>
    <s v="Loss"/>
    <x v="1"/>
    <s v="United Kingdom)"/>
  </r>
  <r>
    <x v="3563"/>
    <x v="3"/>
    <x v="3"/>
    <x v="19"/>
    <s v="July 14, 2000 (United States)"/>
    <n v="6"/>
    <n v="40000"/>
    <x v="1501"/>
    <s v="RenÃ© Goscinny"/>
    <x v="1099"/>
    <x v="8"/>
    <n v="20500000"/>
    <n v="1632567"/>
    <x v="230"/>
    <n v="109"/>
    <x v="2"/>
    <n v="-18867433"/>
    <s v="Loss"/>
    <x v="1"/>
    <s v="United States)"/>
  </r>
  <r>
    <x v="3564"/>
    <x v="8"/>
    <x v="4"/>
    <x v="19"/>
    <s v="April 14, 1999 (France)"/>
    <n v="5.3"/>
    <n v="10000"/>
    <x v="1502"/>
    <s v="Catherine Breillat"/>
    <x v="1502"/>
    <x v="8"/>
    <n v="20500000"/>
    <n v="1585642"/>
    <x v="346"/>
    <n v="84"/>
    <x v="2"/>
    <n v="-18914358"/>
    <s v="Loss"/>
    <x v="1"/>
    <s v="France)"/>
  </r>
  <r>
    <x v="3565"/>
    <x v="1"/>
    <x v="4"/>
    <x v="19"/>
    <s v="July 7, 2000 (United States)"/>
    <n v="6.9"/>
    <n v="6900"/>
    <x v="1503"/>
    <s v="Denis Johnson"/>
    <x v="1435"/>
    <x v="7"/>
    <n v="2500000"/>
    <n v="1302067"/>
    <x v="1173"/>
    <n v="107"/>
    <x v="2"/>
    <n v="-1197933"/>
    <s v="Loss"/>
    <x v="1"/>
    <s v="United States)"/>
  </r>
  <r>
    <x v="3566"/>
    <x v="3"/>
    <x v="2"/>
    <x v="19"/>
    <s v="February 11, 1999 (Germany)"/>
    <n v="7.2"/>
    <n v="6200"/>
    <x v="1504"/>
    <s v="Max FÃ¤rberbÃ¶ck"/>
    <x v="1503"/>
    <x v="29"/>
    <n v="20500000"/>
    <n v="927107"/>
    <x v="1174"/>
    <n v="125"/>
    <x v="1"/>
    <n v="-19572893"/>
    <s v="Loss"/>
    <x v="1"/>
    <s v="Germany)"/>
  </r>
  <r>
    <x v="3567"/>
    <x v="1"/>
    <x v="4"/>
    <x v="19"/>
    <s v="January 21, 2000 (Spain)"/>
    <n v="4.9000000000000004"/>
    <n v="5300"/>
    <x v="1505"/>
    <s v="David McKenna"/>
    <x v="1504"/>
    <x v="0"/>
    <n v="20500000"/>
    <n v="752122"/>
    <x v="237"/>
    <n v="106"/>
    <x v="2"/>
    <n v="-19747878"/>
    <s v="Loss"/>
    <x v="1"/>
    <s v="Spain)"/>
  </r>
  <r>
    <x v="3568"/>
    <x v="3"/>
    <x v="11"/>
    <x v="19"/>
    <s v="October 21, 1999 (Germany)"/>
    <n v="7.8"/>
    <n v="7400"/>
    <x v="1506"/>
    <s v="Ruth Toma"/>
    <x v="1505"/>
    <x v="29"/>
    <n v="20500000"/>
    <n v="646532"/>
    <x v="1175"/>
    <n v="112"/>
    <x v="1"/>
    <n v="-19853468"/>
    <s v="Loss"/>
    <x v="1"/>
    <s v="Germany)"/>
  </r>
  <r>
    <x v="3569"/>
    <x v="1"/>
    <x v="4"/>
    <x v="19"/>
    <s v="November 5, 1999 (United Kingdom)"/>
    <n v="6.7"/>
    <n v="13000"/>
    <x v="1071"/>
    <s v="Daniel Woodrell"/>
    <x v="1387"/>
    <x v="0"/>
    <n v="38000000"/>
    <n v="635096"/>
    <x v="1"/>
    <n v="138"/>
    <x v="2"/>
    <n v="-37364904"/>
    <s v="Loss"/>
    <x v="1"/>
    <s v="United Kingdom)"/>
  </r>
  <r>
    <x v="3570"/>
    <x v="1"/>
    <x v="4"/>
    <x v="19"/>
    <s v="January 21, 2000 (United States)"/>
    <n v="6.6"/>
    <n v="4100"/>
    <x v="1507"/>
    <s v="Jane Hamilton"/>
    <x v="513"/>
    <x v="0"/>
    <n v="20500000"/>
    <n v="570708"/>
    <x v="1176"/>
    <n v="125"/>
    <x v="2"/>
    <n v="-19929292"/>
    <s v="Loss"/>
    <x v="1"/>
    <s v="United States)"/>
  </r>
  <r>
    <x v="3571"/>
    <x v="1"/>
    <x v="0"/>
    <x v="19"/>
    <s v="April 2, 1999 (United Kingdom)"/>
    <n v="6.4"/>
    <n v="9700"/>
    <x v="1508"/>
    <s v="Selwyn Roberts"/>
    <x v="974"/>
    <x v="1"/>
    <n v="20500000"/>
    <n v="474900"/>
    <x v="1144"/>
    <n v="99"/>
    <x v="2"/>
    <n v="-20025100"/>
    <s v="Loss"/>
    <x v="1"/>
    <s v="United Kingdom)"/>
  </r>
  <r>
    <x v="3572"/>
    <x v="7"/>
    <x v="4"/>
    <x v="19"/>
    <s v="May 26, 2000 (United States)"/>
    <n v="7.8"/>
    <n v="19000"/>
    <x v="781"/>
    <s v="Takeshi Kitano"/>
    <x v="795"/>
    <x v="24"/>
    <n v="20500000"/>
    <n v="461259"/>
    <x v="640"/>
    <n v="122"/>
    <x v="1"/>
    <n v="-20038741"/>
    <s v="Loss"/>
    <x v="1"/>
    <s v="United States)"/>
  </r>
  <r>
    <x v="3573"/>
    <x v="1"/>
    <x v="1"/>
    <x v="19"/>
    <s v="December 10, 1999 (United Kingdom)"/>
    <n v="5.8"/>
    <n v="3900"/>
    <x v="622"/>
    <s v="Peter Greenaway"/>
    <x v="1506"/>
    <x v="1"/>
    <n v="20500000"/>
    <n v="437568"/>
    <x v="1177"/>
    <n v="118"/>
    <x v="2"/>
    <n v="-20062432"/>
    <s v="Loss"/>
    <x v="1"/>
    <s v="United Kingdom)"/>
  </r>
  <r>
    <x v="3574"/>
    <x v="1"/>
    <x v="4"/>
    <x v="19"/>
    <s v="September 4, 1999 (France)"/>
    <n v="7.1"/>
    <n v="5300"/>
    <x v="1509"/>
    <s v="Philippe Blasband"/>
    <x v="434"/>
    <x v="8"/>
    <n v="20500000"/>
    <n v="401299"/>
    <x v="1178"/>
    <n v="80"/>
    <x v="1"/>
    <n v="-20098701"/>
    <s v="Loss"/>
    <x v="1"/>
    <s v="France)"/>
  </r>
  <r>
    <x v="3575"/>
    <x v="1"/>
    <x v="6"/>
    <x v="19"/>
    <s v="October 8, 1999 (United States)"/>
    <n v="6.1"/>
    <n v="6400"/>
    <x v="1510"/>
    <s v="Lew McCreary"/>
    <x v="1507"/>
    <x v="0"/>
    <n v="20500000"/>
    <n v="370668"/>
    <x v="1117"/>
    <n v="111"/>
    <x v="2"/>
    <n v="-20129332"/>
    <s v="Loss"/>
    <x v="1"/>
    <s v="United States)"/>
  </r>
  <r>
    <x v="3576"/>
    <x v="1"/>
    <x v="4"/>
    <x v="19"/>
    <s v="September 22, 1999 (Belgium)"/>
    <n v="7.5"/>
    <n v="13000"/>
    <x v="1511"/>
    <s v="Jean-Pierre Dardenne"/>
    <x v="1508"/>
    <x v="8"/>
    <n v="20500000"/>
    <n v="293092"/>
    <x v="1080"/>
    <n v="95"/>
    <x v="1"/>
    <n v="-20206908"/>
    <s v="Loss"/>
    <x v="1"/>
    <s v="Belgium)"/>
  </r>
  <r>
    <x v="3577"/>
    <x v="3"/>
    <x v="4"/>
    <x v="19"/>
    <s v="November 24, 1999 (France)"/>
    <n v="7.5"/>
    <n v="9600"/>
    <x v="855"/>
    <s v="Mahmoud Aiden"/>
    <x v="1509"/>
    <x v="28"/>
    <n v="20500000"/>
    <n v="259510"/>
    <x v="720"/>
    <n v="118"/>
    <x v="1"/>
    <n v="-20240490"/>
    <s v="Loss"/>
    <x v="1"/>
    <s v="France)"/>
  </r>
  <r>
    <x v="3578"/>
    <x v="1"/>
    <x v="4"/>
    <x v="19"/>
    <s v="June 11, 1999 (Italy)"/>
    <n v="7.3"/>
    <n v="9800"/>
    <x v="1512"/>
    <s v="Alexander Stuart"/>
    <x v="1510"/>
    <x v="9"/>
    <n v="20500000"/>
    <n v="254441"/>
    <x v="183"/>
    <n v="98"/>
    <x v="1"/>
    <n v="-20245559"/>
    <s v="Loss"/>
    <x v="1"/>
    <s v="Italy)"/>
  </r>
  <r>
    <x v="3579"/>
    <x v="3"/>
    <x v="4"/>
    <x v="19"/>
    <s v="November 12, 1999 (United Kingdom)"/>
    <n v="7.5"/>
    <n v="9200"/>
    <x v="1513"/>
    <s v="Lynne Ramsay"/>
    <x v="1511"/>
    <x v="1"/>
    <n v="30000"/>
    <n v="217244"/>
    <x v="1179"/>
    <n v="94"/>
    <x v="1"/>
    <n v="187244"/>
    <s v="Profit"/>
    <x v="1"/>
    <s v="United Kingdom)"/>
  </r>
  <r>
    <x v="3580"/>
    <x v="1"/>
    <x v="4"/>
    <x v="19"/>
    <s v="November 19, 1999 (United Kingdom)"/>
    <n v="6.8"/>
    <n v="7600"/>
    <x v="1514"/>
    <s v="Peter Ettedgui"/>
    <x v="1117"/>
    <x v="1"/>
    <n v="14000000"/>
    <n v="206128"/>
    <x v="1180"/>
    <n v="106"/>
    <x v="2"/>
    <n v="-13793872"/>
    <s v="Loss"/>
    <x v="1"/>
    <s v="United Kingdom)"/>
  </r>
  <r>
    <x v="3581"/>
    <x v="1"/>
    <x v="1"/>
    <x v="19"/>
    <s v="February 18, 1999 (Germany)"/>
    <n v="4.5999999999999996"/>
    <n v="7600"/>
    <x v="75"/>
    <s v="Kurt Vonnegut Jr."/>
    <x v="700"/>
    <x v="0"/>
    <n v="12000000"/>
    <n v="178278"/>
    <x v="1181"/>
    <n v="110"/>
    <x v="2"/>
    <n v="-11821722"/>
    <s v="Loss"/>
    <x v="1"/>
    <s v="Germany)"/>
  </r>
  <r>
    <x v="3582"/>
    <x v="1"/>
    <x v="4"/>
    <x v="19"/>
    <s v="January 7, 2000 (United Kingdom)"/>
    <n v="5.4"/>
    <n v="3100"/>
    <x v="744"/>
    <s v="Mike Figgis"/>
    <x v="808"/>
    <x v="1"/>
    <n v="4000000"/>
    <n v="164022"/>
    <x v="1182"/>
    <n v="106"/>
    <x v="2"/>
    <n v="-3835978"/>
    <s v="Loss"/>
    <x v="1"/>
    <s v="United Kingdom)"/>
  </r>
  <r>
    <x v="3583"/>
    <x v="1"/>
    <x v="1"/>
    <x v="19"/>
    <s v="May 5, 2000 (United States)"/>
    <n v="7.1"/>
    <n v="24000"/>
    <x v="1515"/>
    <s v="Justin Kerrigan"/>
    <x v="1512"/>
    <x v="1"/>
    <n v="20500000"/>
    <n v="104257"/>
    <x v="1183"/>
    <n v="99"/>
    <x v="1"/>
    <n v="-20395743"/>
    <s v="Loss"/>
    <x v="1"/>
    <s v="United States)"/>
  </r>
  <r>
    <x v="3584"/>
    <x v="1"/>
    <x v="10"/>
    <x v="19"/>
    <s v="November 17, 1999 (France)"/>
    <n v="7.4"/>
    <n v="16000"/>
    <x v="1516"/>
    <s v="Mamoru Oshii"/>
    <x v="1513"/>
    <x v="24"/>
    <n v="20500000"/>
    <n v="94591"/>
    <x v="640"/>
    <n v="102"/>
    <x v="1"/>
    <n v="-20405409"/>
    <s v="Loss"/>
    <x v="1"/>
    <s v="France)"/>
  </r>
  <r>
    <x v="3585"/>
    <x v="1"/>
    <x v="1"/>
    <x v="19"/>
    <s v="September 13, 2000 (France)"/>
    <n v="6.8"/>
    <n v="6900"/>
    <x v="1363"/>
    <s v="Harmony Korine"/>
    <x v="1514"/>
    <x v="0"/>
    <n v="20500000"/>
    <n v="92442"/>
    <x v="1105"/>
    <n v="94"/>
    <x v="2"/>
    <n v="-20407558"/>
    <s v="Loss"/>
    <x v="1"/>
    <s v="France)"/>
  </r>
  <r>
    <x v="3586"/>
    <x v="1"/>
    <x v="6"/>
    <x v="19"/>
    <s v="January 22, 1999 (United States)"/>
    <n v="6.7"/>
    <n v="2600"/>
    <x v="1517"/>
    <s v="Frank Whaley"/>
    <x v="1515"/>
    <x v="0"/>
    <n v="20500000"/>
    <n v="60279"/>
    <x v="1184"/>
    <n v="93"/>
    <x v="2"/>
    <n v="-20439721"/>
    <s v="Loss"/>
    <x v="1"/>
    <s v="United States)"/>
  </r>
  <r>
    <x v="3587"/>
    <x v="1"/>
    <x v="0"/>
    <x v="19"/>
    <s v="January 21, 2000 (Canada)"/>
    <n v="7.8"/>
    <n v="230000"/>
    <x v="1518"/>
    <s v="Troy Duffy"/>
    <x v="735"/>
    <x v="0"/>
    <n v="6000000"/>
    <n v="30471"/>
    <x v="1185"/>
    <n v="108"/>
    <x v="1"/>
    <n v="-5969529"/>
    <s v="Loss"/>
    <x v="1"/>
    <s v="Canada)"/>
  </r>
  <r>
    <x v="3588"/>
    <x v="1"/>
    <x v="6"/>
    <x v="19"/>
    <s v="May 14, 1999 (United Kingdom)"/>
    <n v="6.1"/>
    <n v="7400"/>
    <x v="1519"/>
    <s v="Ted Griffin"/>
    <x v="1516"/>
    <x v="0"/>
    <n v="7000000"/>
    <n v="27816"/>
    <x v="1155"/>
    <n v="92"/>
    <x v="2"/>
    <n v="-6972184"/>
    <s v="Loss"/>
    <x v="1"/>
    <s v="United Kingdom)"/>
  </r>
  <r>
    <x v="3589"/>
    <x v="1"/>
    <x v="1"/>
    <x v="19"/>
    <s v="February 4, 2000 (United Kingdom)"/>
    <n v="7.6"/>
    <n v="5500"/>
    <x v="1520"/>
    <s v="Robyn Slovo"/>
    <x v="1517"/>
    <x v="1"/>
    <n v="20500000"/>
    <n v="19478"/>
    <x v="1042"/>
    <n v="90"/>
    <x v="1"/>
    <n v="-20480522"/>
    <s v="Loss"/>
    <x v="1"/>
    <s v="United Kingdom)"/>
  </r>
  <r>
    <x v="3590"/>
    <x v="1"/>
    <x v="1"/>
    <x v="19"/>
    <s v="April 17, 1999 (United States)"/>
    <n v="4.4000000000000004"/>
    <n v="1600"/>
    <x v="1521"/>
    <s v="Colette Burson"/>
    <x v="1518"/>
    <x v="0"/>
    <n v="20500000"/>
    <n v="5453"/>
    <x v="1048"/>
    <n v="96"/>
    <x v="2"/>
    <n v="-20494547"/>
    <s v="Loss"/>
    <x v="1"/>
    <s v="United States)"/>
  </r>
  <r>
    <x v="3591"/>
    <x v="7"/>
    <x v="0"/>
    <x v="20"/>
    <s v="May 24, 2000 (United States)"/>
    <n v="6.1"/>
    <n v="322000"/>
    <x v="1046"/>
    <s v="Bruce Geller"/>
    <x v="243"/>
    <x v="0"/>
    <n v="125000000"/>
    <n v="546388108"/>
    <x v="5"/>
    <n v="123"/>
    <x v="2"/>
    <n v="421388108"/>
    <s v="Profit"/>
    <x v="2"/>
    <s v="United States)"/>
  </r>
  <r>
    <x v="2127"/>
    <x v="1"/>
    <x v="0"/>
    <x v="20"/>
    <s v="May 5, 2000 (United States)"/>
    <n v="8.5"/>
    <n v="1400000"/>
    <x v="195"/>
    <s v="David Franzoni"/>
    <x v="1048"/>
    <x v="0"/>
    <n v="103000000"/>
    <n v="465380802"/>
    <x v="1018"/>
    <n v="155"/>
    <x v="0"/>
    <n v="362380802"/>
    <s v="Profit"/>
    <x v="2"/>
    <s v="United States)"/>
  </r>
  <r>
    <x v="3592"/>
    <x v="7"/>
    <x v="3"/>
    <x v="20"/>
    <s v="December 22, 2000 (United States)"/>
    <n v="7.8"/>
    <n v="542000"/>
    <x v="352"/>
    <s v="William Broyles Jr."/>
    <x v="323"/>
    <x v="0"/>
    <n v="90000000"/>
    <n v="429632142"/>
    <x v="10"/>
    <n v="143"/>
    <x v="1"/>
    <n v="339632142"/>
    <s v="Profit"/>
    <x v="2"/>
    <s v="United States)"/>
  </r>
  <r>
    <x v="3593"/>
    <x v="7"/>
    <x v="1"/>
    <x v="20"/>
    <s v="December 15, 2000 (United States)"/>
    <n v="6.4"/>
    <n v="197000"/>
    <x v="1380"/>
    <s v="Josh Goldsmith"/>
    <x v="108"/>
    <x v="0"/>
    <n v="70000000"/>
    <n v="374111707"/>
    <x v="5"/>
    <n v="127"/>
    <x v="2"/>
    <n v="304111707"/>
    <s v="Profit"/>
    <x v="2"/>
    <s v="United States)"/>
  </r>
  <r>
    <x v="3594"/>
    <x v="0"/>
    <x v="1"/>
    <x v="20"/>
    <s v="November 17, 2000 (United States)"/>
    <n v="6.2"/>
    <n v="219000"/>
    <x v="205"/>
    <s v="Dr. Seuss"/>
    <x v="1110"/>
    <x v="0"/>
    <n v="123000000"/>
    <n v="363597184"/>
    <x v="1"/>
    <n v="104"/>
    <x v="2"/>
    <n v="240597184"/>
    <s v="Profit"/>
    <x v="2"/>
    <s v="United States)"/>
  </r>
  <r>
    <x v="3595"/>
    <x v="0"/>
    <x v="10"/>
    <x v="20"/>
    <s v="May 19, 2000 (United States)"/>
    <n v="6.5"/>
    <n v="56000"/>
    <x v="1522"/>
    <s v="Thom Enriquez"/>
    <x v="994"/>
    <x v="0"/>
    <n v="127500000"/>
    <n v="349822765"/>
    <x v="167"/>
    <n v="82"/>
    <x v="2"/>
    <n v="222322765"/>
    <s v="Profit"/>
    <x v="2"/>
    <s v="United States)"/>
  </r>
  <r>
    <x v="3596"/>
    <x v="7"/>
    <x v="1"/>
    <x v="20"/>
    <s v="October 6, 2000 (United States)"/>
    <n v="7"/>
    <n v="317000"/>
    <x v="1312"/>
    <s v="Greg Glienna"/>
    <x v="1263"/>
    <x v="0"/>
    <n v="55000000"/>
    <n v="330444045"/>
    <x v="1"/>
    <n v="108"/>
    <x v="1"/>
    <n v="275444045"/>
    <s v="Profit"/>
    <x v="2"/>
    <s v="United States)"/>
  </r>
  <r>
    <x v="3597"/>
    <x v="7"/>
    <x v="0"/>
    <x v="20"/>
    <s v="June 30, 2000 (United States)"/>
    <n v="6.4"/>
    <n v="160000"/>
    <x v="370"/>
    <s v="Sebastian Junger"/>
    <x v="1313"/>
    <x v="0"/>
    <n v="140000000"/>
    <n v="328718434"/>
    <x v="7"/>
    <n v="130"/>
    <x v="2"/>
    <n v="188718434"/>
    <s v="Profit"/>
    <x v="2"/>
    <s v="United States)"/>
  </r>
  <r>
    <x v="3598"/>
    <x v="7"/>
    <x v="0"/>
    <x v="20"/>
    <s v="July 14, 2000 (United States)"/>
    <n v="7.4"/>
    <n v="582000"/>
    <x v="1194"/>
    <s v="Tom DeSanto"/>
    <x v="1112"/>
    <x v="0"/>
    <n v="75000000"/>
    <n v="296339528"/>
    <x v="10"/>
    <n v="104"/>
    <x v="1"/>
    <n v="221339528"/>
    <s v="Profit"/>
    <x v="2"/>
    <s v="United States)"/>
  </r>
  <r>
    <x v="3599"/>
    <x v="7"/>
    <x v="4"/>
    <x v="20"/>
    <s v="July 21, 2000 (United States)"/>
    <n v="6.6"/>
    <n v="120000"/>
    <x v="352"/>
    <s v="Clark Gregg"/>
    <x v="86"/>
    <x v="0"/>
    <n v="100000000"/>
    <n v="291420351"/>
    <x v="1018"/>
    <n v="130"/>
    <x v="2"/>
    <n v="191420351"/>
    <s v="Profit"/>
    <x v="2"/>
    <s v="United States)"/>
  </r>
  <r>
    <x v="3600"/>
    <x v="1"/>
    <x v="1"/>
    <x v="20"/>
    <s v="July 7, 2000 (United States)"/>
    <n v="6.2"/>
    <n v="238000"/>
    <x v="707"/>
    <s v="Shawn Wayans"/>
    <x v="1519"/>
    <x v="0"/>
    <n v="19000000"/>
    <n v="278019771"/>
    <x v="962"/>
    <n v="88"/>
    <x v="2"/>
    <n v="259019771"/>
    <s v="Profit"/>
    <x v="2"/>
    <s v="United States)"/>
  </r>
  <r>
    <x v="3601"/>
    <x v="7"/>
    <x v="0"/>
    <x v="20"/>
    <s v="November 3, 2000 (United States)"/>
    <n v="5.6"/>
    <n v="179000"/>
    <x v="1523"/>
    <s v="Ryan Rowe"/>
    <x v="1232"/>
    <x v="0"/>
    <n v="93000000"/>
    <n v="264105545"/>
    <x v="4"/>
    <n v="98"/>
    <x v="2"/>
    <n v="171105545"/>
    <s v="Profit"/>
    <x v="2"/>
    <s v="United States)"/>
  </r>
  <r>
    <x v="3602"/>
    <x v="1"/>
    <x v="2"/>
    <x v="20"/>
    <s v="March 17, 2000 (United States)"/>
    <n v="7.4"/>
    <n v="182000"/>
    <x v="776"/>
    <s v="Susannah Grant"/>
    <x v="918"/>
    <x v="0"/>
    <n v="52000000"/>
    <n v="256271286"/>
    <x v="1"/>
    <n v="131"/>
    <x v="1"/>
    <n v="204271286"/>
    <s v="Profit"/>
    <x v="2"/>
    <s v="United States)"/>
  </r>
  <r>
    <x v="3603"/>
    <x v="7"/>
    <x v="4"/>
    <x v="20"/>
    <s v="November 22, 2000 (United States)"/>
    <n v="7.3"/>
    <n v="396000"/>
    <x v="1434"/>
    <s v="M. Night Shyamalan"/>
    <x v="700"/>
    <x v="0"/>
    <n v="75000000"/>
    <n v="248118121"/>
    <x v="229"/>
    <n v="106"/>
    <x v="1"/>
    <n v="173118121"/>
    <s v="Profit"/>
    <x v="2"/>
    <s v="United States)"/>
  </r>
  <r>
    <x v="3604"/>
    <x v="7"/>
    <x v="0"/>
    <x v="20"/>
    <s v="June 9, 2000 (United States)"/>
    <n v="6.5"/>
    <n v="265000"/>
    <x v="1080"/>
    <s v="H.B. Halicki"/>
    <x v="270"/>
    <x v="0"/>
    <n v="90000000"/>
    <n v="237202299"/>
    <x v="229"/>
    <n v="118"/>
    <x v="2"/>
    <n v="147202299"/>
    <s v="Profit"/>
    <x v="2"/>
    <s v="United States)"/>
  </r>
  <r>
    <x v="3605"/>
    <x v="2"/>
    <x v="10"/>
    <x v="20"/>
    <s v="June 23, 2000 (United States)"/>
    <n v="7"/>
    <n v="181000"/>
    <x v="1524"/>
    <s v="Peter Lord"/>
    <x v="108"/>
    <x v="0"/>
    <n v="45000000"/>
    <n v="224834564"/>
    <x v="1186"/>
    <n v="84"/>
    <x v="1"/>
    <n v="179834564"/>
    <s v="Profit"/>
    <x v="2"/>
    <s v="United States)"/>
  </r>
  <r>
    <x v="3606"/>
    <x v="7"/>
    <x v="0"/>
    <x v="20"/>
    <s v="December 8, 2000 (United States)"/>
    <n v="5.9"/>
    <n v="60000"/>
    <x v="715"/>
    <s v="Robert King"/>
    <x v="82"/>
    <x v="0"/>
    <n v="75000000"/>
    <n v="215663859"/>
    <x v="4"/>
    <n v="124"/>
    <x v="2"/>
    <n v="140663859"/>
    <s v="Profit"/>
    <x v="2"/>
    <s v="United States)"/>
  </r>
  <r>
    <x v="3607"/>
    <x v="1"/>
    <x v="0"/>
    <x v="20"/>
    <s v="June 28, 2000 (United States)"/>
    <n v="7.2"/>
    <n v="260000"/>
    <x v="977"/>
    <s v="Robert Rodat"/>
    <x v="108"/>
    <x v="0"/>
    <n v="110000000"/>
    <n v="215294342"/>
    <x v="4"/>
    <n v="165"/>
    <x v="1"/>
    <n v="105294342"/>
    <s v="Profit"/>
    <x v="2"/>
    <s v="United States)"/>
  </r>
  <r>
    <x v="3608"/>
    <x v="7"/>
    <x v="0"/>
    <x v="20"/>
    <s v="January 12, 2001 (United States)"/>
    <n v="7.8"/>
    <n v="258000"/>
    <x v="1071"/>
    <s v="Hui-Ling Wang"/>
    <x v="1399"/>
    <x v="26"/>
    <n v="17000000"/>
    <n v="213525736"/>
    <x v="1187"/>
    <n v="120"/>
    <x v="1"/>
    <n v="196525736"/>
    <s v="Profit"/>
    <x v="2"/>
    <s v="United States)"/>
  </r>
  <r>
    <x v="3609"/>
    <x v="7"/>
    <x v="0"/>
    <x v="20"/>
    <s v="December 22, 2000 (United States)"/>
    <n v="6.3"/>
    <n v="194000"/>
    <x v="709"/>
    <s v="Marc Lawrence"/>
    <x v="1176"/>
    <x v="0"/>
    <n v="45000000"/>
    <n v="212742720"/>
    <x v="561"/>
    <n v="109"/>
    <x v="2"/>
    <n v="167742720"/>
    <s v="Profit"/>
    <x v="2"/>
    <s v="United States)"/>
  </r>
  <r>
    <x v="3610"/>
    <x v="1"/>
    <x v="6"/>
    <x v="20"/>
    <s v="January 5, 2001 (United States)"/>
    <n v="7.6"/>
    <n v="199000"/>
    <x v="776"/>
    <s v="Simon Moore"/>
    <x v="290"/>
    <x v="0"/>
    <n v="48000000"/>
    <n v="207515725"/>
    <x v="1188"/>
    <n v="147"/>
    <x v="1"/>
    <n v="159515725"/>
    <s v="Profit"/>
    <x v="2"/>
    <s v="United States)"/>
  </r>
  <r>
    <x v="3611"/>
    <x v="1"/>
    <x v="0"/>
    <x v="20"/>
    <s v="August 4, 2000 (United States)"/>
    <n v="5.8"/>
    <n v="126000"/>
    <x v="448"/>
    <s v="Gary Scott Thompson"/>
    <x v="321"/>
    <x v="0"/>
    <n v="95000000"/>
    <n v="190213455"/>
    <x v="4"/>
    <n v="112"/>
    <x v="2"/>
    <n v="95213455"/>
    <s v="Profit"/>
    <x v="2"/>
    <s v="United States)"/>
  </r>
  <r>
    <x v="3612"/>
    <x v="2"/>
    <x v="3"/>
    <x v="20"/>
    <s v="November 22, 2000 (United States)"/>
    <n v="4.9000000000000004"/>
    <n v="36000"/>
    <x v="1191"/>
    <s v="Dodie Smith"/>
    <x v="479"/>
    <x v="0"/>
    <n v="85000000"/>
    <n v="183611771"/>
    <x v="1189"/>
    <n v="100"/>
    <x v="2"/>
    <n v="98611771"/>
    <s v="Profit"/>
    <x v="2"/>
    <s v="United States)"/>
  </r>
  <r>
    <x v="3613"/>
    <x v="7"/>
    <x v="0"/>
    <x v="20"/>
    <s v="June 2, 2000 (United States)"/>
    <n v="5.2"/>
    <n v="82000"/>
    <x v="1311"/>
    <s v="Darryl Quarles"/>
    <x v="1250"/>
    <x v="29"/>
    <n v="30000000"/>
    <n v="173959438"/>
    <x v="10"/>
    <n v="99"/>
    <x v="2"/>
    <n v="143959438"/>
    <s v="Profit"/>
    <x v="2"/>
    <s v="United States)"/>
  </r>
  <r>
    <x v="3614"/>
    <x v="2"/>
    <x v="10"/>
    <x v="20"/>
    <s v="December 15, 2000 (United States)"/>
    <n v="7.4"/>
    <n v="187000"/>
    <x v="1343"/>
    <s v="Chris Williams"/>
    <x v="1484"/>
    <x v="0"/>
    <n v="100000000"/>
    <n v="169661687"/>
    <x v="59"/>
    <n v="78"/>
    <x v="1"/>
    <n v="69661687"/>
    <s v="Profit"/>
    <x v="2"/>
    <s v="United States)"/>
  </r>
  <r>
    <x v="3615"/>
    <x v="7"/>
    <x v="1"/>
    <x v="20"/>
    <s v="July 28, 2000 (United States)"/>
    <n v="4.4000000000000004"/>
    <n v="49000"/>
    <x v="1116"/>
    <s v="Jerry Lewis"/>
    <x v="239"/>
    <x v="0"/>
    <n v="84000000"/>
    <n v="166339890"/>
    <x v="1"/>
    <n v="106"/>
    <x v="2"/>
    <n v="82339890"/>
    <s v="Profit"/>
    <x v="2"/>
    <s v="United States)"/>
  </r>
  <r>
    <x v="3616"/>
    <x v="1"/>
    <x v="5"/>
    <x v="20"/>
    <s v="February 4, 2000 (United States)"/>
    <n v="5.6"/>
    <n v="126000"/>
    <x v="157"/>
    <s v="Kevin Williamson"/>
    <x v="1520"/>
    <x v="0"/>
    <n v="40000000"/>
    <n v="161834276"/>
    <x v="962"/>
    <n v="116"/>
    <x v="2"/>
    <n v="121834276"/>
    <s v="Profit"/>
    <x v="2"/>
    <s v="United States)"/>
  </r>
  <r>
    <x v="1382"/>
    <x v="7"/>
    <x v="4"/>
    <x v="20"/>
    <s v="January 19, 2001 (United States)"/>
    <n v="7.2"/>
    <n v="181000"/>
    <x v="479"/>
    <s v="Joanne Harris"/>
    <x v="982"/>
    <x v="1"/>
    <n v="25000000"/>
    <n v="152699976"/>
    <x v="407"/>
    <n v="121"/>
    <x v="1"/>
    <n v="127699976"/>
    <s v="Profit"/>
    <x v="2"/>
    <s v="United States)"/>
  </r>
  <r>
    <x v="3617"/>
    <x v="1"/>
    <x v="1"/>
    <x v="20"/>
    <s v="June 23, 2000 (United States)"/>
    <n v="6.6"/>
    <n v="226000"/>
    <x v="1256"/>
    <s v="Peter Farrelly"/>
    <x v="1110"/>
    <x v="0"/>
    <n v="51000000"/>
    <n v="149270999"/>
    <x v="10"/>
    <n v="116"/>
    <x v="2"/>
    <n v="98270999"/>
    <s v="Profit"/>
    <x v="2"/>
    <s v="United States)"/>
  </r>
  <r>
    <x v="3618"/>
    <x v="1"/>
    <x v="3"/>
    <x v="20"/>
    <s v="February 11, 2000 (United States)"/>
    <n v="6.7"/>
    <n v="228000"/>
    <x v="1157"/>
    <s v="John Hodge"/>
    <x v="1219"/>
    <x v="0"/>
    <n v="50000000"/>
    <n v="144056873"/>
    <x v="1190"/>
    <n v="119"/>
    <x v="2"/>
    <n v="94056873"/>
    <s v="Profit"/>
    <x v="2"/>
    <s v="United States)"/>
  </r>
  <r>
    <x v="3619"/>
    <x v="0"/>
    <x v="2"/>
    <x v="20"/>
    <s v="September 29, 2000 (United States)"/>
    <n v="7.8"/>
    <n v="202000"/>
    <x v="1143"/>
    <s v="Gregory Allen Howard"/>
    <x v="645"/>
    <x v="0"/>
    <n v="30000000"/>
    <n v="136771683"/>
    <x v="1191"/>
    <n v="113"/>
    <x v="1"/>
    <n v="106771683"/>
    <s v="Profit"/>
    <x v="2"/>
    <s v="United States)"/>
  </r>
  <r>
    <x v="3620"/>
    <x v="7"/>
    <x v="0"/>
    <x v="20"/>
    <s v="August 4, 2000 (United States)"/>
    <n v="6.4"/>
    <n v="75000"/>
    <x v="24"/>
    <s v="Ken Kaufman"/>
    <x v="6"/>
    <x v="0"/>
    <n v="65000000"/>
    <n v="128884132"/>
    <x v="1192"/>
    <n v="130"/>
    <x v="2"/>
    <n v="63884132"/>
    <s v="Profit"/>
    <x v="2"/>
    <s v="United States)"/>
  </r>
  <r>
    <x v="3621"/>
    <x v="7"/>
    <x v="0"/>
    <x v="20"/>
    <s v="April 21, 2000 (United States)"/>
    <n v="6.6"/>
    <n v="79000"/>
    <x v="1314"/>
    <s v="Jonathan Mostow"/>
    <x v="1244"/>
    <x v="8"/>
    <n v="62000000"/>
    <n v="127666415"/>
    <x v="1"/>
    <n v="116"/>
    <x v="2"/>
    <n v="65666415"/>
    <s v="Profit"/>
    <x v="2"/>
    <s v="United States)"/>
  </r>
  <r>
    <x v="3622"/>
    <x v="7"/>
    <x v="1"/>
    <x v="20"/>
    <s v="December 22, 2000 (United States)"/>
    <n v="6.8"/>
    <n v="105000"/>
    <x v="1315"/>
    <s v="David Diamond"/>
    <x v="270"/>
    <x v="0"/>
    <n v="60000000"/>
    <n v="124745083"/>
    <x v="1"/>
    <n v="125"/>
    <x v="2"/>
    <n v="64745083"/>
    <s v="Profit"/>
    <x v="2"/>
    <s v="United States)"/>
  </r>
  <r>
    <x v="3623"/>
    <x v="1"/>
    <x v="1"/>
    <x v="20"/>
    <s v="May 19, 2000 (United States)"/>
    <n v="6.4"/>
    <n v="161000"/>
    <x v="1525"/>
    <s v="Todd Phillips"/>
    <x v="1521"/>
    <x v="0"/>
    <n v="16000000"/>
    <n v="119754278"/>
    <x v="1018"/>
    <n v="93"/>
    <x v="2"/>
    <n v="103754278"/>
    <s v="Profit"/>
    <x v="2"/>
    <s v="United States)"/>
  </r>
  <r>
    <x v="3624"/>
    <x v="7"/>
    <x v="1"/>
    <x v="20"/>
    <s v="August 4, 2000 (United States)"/>
    <n v="5.7"/>
    <n v="108000"/>
    <x v="1526"/>
    <s v="Gina Wendkos"/>
    <x v="1522"/>
    <x v="0"/>
    <n v="45000000"/>
    <n v="113916474"/>
    <x v="229"/>
    <n v="100"/>
    <x v="2"/>
    <n v="68916474"/>
    <s v="Profit"/>
    <x v="2"/>
    <s v="United States)"/>
  </r>
  <r>
    <x v="3625"/>
    <x v="1"/>
    <x v="5"/>
    <x v="20"/>
    <s v="March 17, 2000 (United States)"/>
    <n v="6.7"/>
    <n v="236000"/>
    <x v="1527"/>
    <s v="Glen Morgan"/>
    <x v="1490"/>
    <x v="0"/>
    <n v="23000000"/>
    <n v="112880294"/>
    <x v="237"/>
    <n v="98"/>
    <x v="2"/>
    <n v="89880294"/>
    <s v="Profit"/>
    <x v="2"/>
    <s v="United States)"/>
  </r>
  <r>
    <x v="3626"/>
    <x v="0"/>
    <x v="3"/>
    <x v="20"/>
    <s v="March 10, 2000 (United States)"/>
    <n v="5.7"/>
    <n v="71000"/>
    <x v="21"/>
    <s v="Lowell Cannon"/>
    <x v="828"/>
    <x v="0"/>
    <n v="100000000"/>
    <n v="110983407"/>
    <x v="229"/>
    <n v="114"/>
    <x v="2"/>
    <n v="10983407"/>
    <s v="Profit"/>
    <x v="2"/>
    <s v="United States)"/>
  </r>
  <r>
    <x v="3627"/>
    <x v="0"/>
    <x v="1"/>
    <x v="20"/>
    <s v="July 7, 2000 (United States)"/>
    <n v="6.1"/>
    <n v="41000"/>
    <x v="981"/>
    <s v="Audrey Wells"/>
    <x v="700"/>
    <x v="0"/>
    <n v="65000000"/>
    <n v="110317580"/>
    <x v="1193"/>
    <n v="104"/>
    <x v="2"/>
    <n v="45317580"/>
    <s v="Profit"/>
    <x v="2"/>
    <s v="United States)"/>
  </r>
  <r>
    <x v="3628"/>
    <x v="1"/>
    <x v="4"/>
    <x v="20"/>
    <s v="November 10, 2000 (United States)"/>
    <n v="7.7"/>
    <n v="129000"/>
    <x v="1528"/>
    <s v="Lee Hall"/>
    <x v="1523"/>
    <x v="1"/>
    <n v="5000000"/>
    <n v="109283018"/>
    <x v="758"/>
    <n v="110"/>
    <x v="1"/>
    <n v="104283018"/>
    <s v="Profit"/>
    <x v="2"/>
    <s v="United States)"/>
  </r>
  <r>
    <x v="3629"/>
    <x v="1"/>
    <x v="0"/>
    <x v="20"/>
    <s v="June 16, 2000 (United States)"/>
    <n v="6"/>
    <n v="75000"/>
    <x v="910"/>
    <s v="Ernest Tidyman"/>
    <x v="1271"/>
    <x v="29"/>
    <n v="46000000"/>
    <n v="107626125"/>
    <x v="5"/>
    <n v="99"/>
    <x v="2"/>
    <n v="61626125"/>
    <s v="Profit"/>
    <x v="2"/>
    <s v="United States)"/>
  </r>
  <r>
    <x v="3630"/>
    <x v="1"/>
    <x v="1"/>
    <x v="20"/>
    <s v="February 18, 2000 (United States)"/>
    <n v="6.7"/>
    <n v="114000"/>
    <x v="468"/>
    <s v="Mitchell Kapner"/>
    <x v="700"/>
    <x v="0"/>
    <n v="41300000"/>
    <n v="106371651"/>
    <x v="1185"/>
    <n v="98"/>
    <x v="2"/>
    <n v="65071651"/>
    <s v="Profit"/>
    <x v="2"/>
    <s v="United States)"/>
  </r>
  <r>
    <x v="3631"/>
    <x v="1"/>
    <x v="6"/>
    <x v="20"/>
    <s v="August 18, 2000 (United States)"/>
    <n v="6.4"/>
    <n v="97000"/>
    <x v="1529"/>
    <s v="Mark Protosevich"/>
    <x v="1323"/>
    <x v="0"/>
    <n v="33000000"/>
    <n v="104155843"/>
    <x v="237"/>
    <n v="107"/>
    <x v="2"/>
    <n v="71155843"/>
    <s v="Profit"/>
    <x v="2"/>
    <s v="United States)"/>
  </r>
  <r>
    <x v="3632"/>
    <x v="2"/>
    <x v="10"/>
    <x v="20"/>
    <s v="November 17, 2000 (United States)"/>
    <n v="6.2"/>
    <n v="12000"/>
    <x v="1530"/>
    <s v="J. David Stem"/>
    <x v="1524"/>
    <x v="29"/>
    <n v="30000000"/>
    <n v="103291131"/>
    <x v="5"/>
    <n v="78"/>
    <x v="2"/>
    <n v="73291131"/>
    <s v="Profit"/>
    <x v="2"/>
    <s v="United States)"/>
  </r>
  <r>
    <x v="3633"/>
    <x v="7"/>
    <x v="0"/>
    <x v="20"/>
    <s v="May 26, 2000 (United States)"/>
    <n v="6.6"/>
    <n v="122000"/>
    <x v="1531"/>
    <s v="Miles Millar"/>
    <x v="491"/>
    <x v="0"/>
    <n v="55000000"/>
    <n v="99274467"/>
    <x v="229"/>
    <n v="110"/>
    <x v="2"/>
    <n v="44274467"/>
    <s v="Profit"/>
    <x v="2"/>
    <s v="United States)"/>
  </r>
  <r>
    <x v="3634"/>
    <x v="2"/>
    <x v="10"/>
    <x v="20"/>
    <s v="February 11, 2000 (United States)"/>
    <n v="6.4"/>
    <n v="18000"/>
    <x v="1532"/>
    <s v="Eddie Guzelian"/>
    <x v="1525"/>
    <x v="0"/>
    <n v="30000000"/>
    <n v="96159800"/>
    <x v="645"/>
    <n v="77"/>
    <x v="2"/>
    <n v="66159800"/>
    <s v="Profit"/>
    <x v="2"/>
    <s v="United States)"/>
  </r>
  <r>
    <x v="3635"/>
    <x v="7"/>
    <x v="0"/>
    <x v="20"/>
    <s v="November 17, 2000 (United States)"/>
    <n v="5.9"/>
    <n v="118000"/>
    <x v="167"/>
    <s v="Cormac Wibberley"/>
    <x v="167"/>
    <x v="0"/>
    <n v="82000000"/>
    <n v="96085477"/>
    <x v="1036"/>
    <n v="123"/>
    <x v="2"/>
    <n v="14085477"/>
    <s v="Profit"/>
    <x v="2"/>
    <s v="United States)"/>
  </r>
  <r>
    <x v="3636"/>
    <x v="1"/>
    <x v="0"/>
    <x v="20"/>
    <s v="March 22, 2000 (United States)"/>
    <n v="6.1"/>
    <n v="68000"/>
    <x v="1533"/>
    <s v="Mitchell Kapner"/>
    <x v="1005"/>
    <x v="0"/>
    <n v="25000000"/>
    <n v="91036760"/>
    <x v="7"/>
    <n v="115"/>
    <x v="2"/>
    <n v="66036760"/>
    <s v="Profit"/>
    <x v="2"/>
    <s v="United States)"/>
  </r>
  <r>
    <x v="3637"/>
    <x v="7"/>
    <x v="4"/>
    <x v="20"/>
    <s v="August 11, 2000 (United States)"/>
    <n v="5.6"/>
    <n v="25000"/>
    <x v="1534"/>
    <s v="Allison Burnett"/>
    <x v="25"/>
    <x v="0"/>
    <n v="65000000"/>
    <n v="90726668"/>
    <x v="17"/>
    <n v="103"/>
    <x v="2"/>
    <n v="25726668"/>
    <s v="Profit"/>
    <x v="2"/>
    <s v="United States)"/>
  </r>
  <r>
    <x v="3638"/>
    <x v="7"/>
    <x v="1"/>
    <x v="20"/>
    <s v="August 25, 2000 (United States)"/>
    <n v="6"/>
    <n v="90000"/>
    <x v="1535"/>
    <s v="Jessica Bendinger"/>
    <x v="1386"/>
    <x v="0"/>
    <n v="11000000"/>
    <n v="90449929"/>
    <x v="702"/>
    <n v="98"/>
    <x v="2"/>
    <n v="79449929"/>
    <s v="Profit"/>
    <x v="2"/>
    <s v="United States)"/>
  </r>
  <r>
    <x v="3639"/>
    <x v="7"/>
    <x v="1"/>
    <x v="20"/>
    <s v="October 20, 2000 (United States)"/>
    <n v="6"/>
    <n v="99000"/>
    <x v="17"/>
    <s v="Peter Cook"/>
    <x v="1009"/>
    <x v="0"/>
    <n v="48000000"/>
    <n v="90383208"/>
    <x v="10"/>
    <n v="93"/>
    <x v="2"/>
    <n v="42383208"/>
    <s v="Profit"/>
    <x v="2"/>
    <s v="United States)"/>
  </r>
  <r>
    <x v="3640"/>
    <x v="1"/>
    <x v="1"/>
    <x v="20"/>
    <s v="January 19, 2001 (United States)"/>
    <n v="8.3000000000000007"/>
    <n v="800000"/>
    <x v="1417"/>
    <s v="Guy Ritchie"/>
    <x v="1526"/>
    <x v="1"/>
    <n v="20500000"/>
    <n v="83557872"/>
    <x v="4"/>
    <n v="102"/>
    <x v="1"/>
    <n v="63057872"/>
    <s v="Profit"/>
    <x v="2"/>
    <s v="United States)"/>
  </r>
  <r>
    <x v="3641"/>
    <x v="1"/>
    <x v="2"/>
    <x v="20"/>
    <s v="November 10, 2000 (United States)"/>
    <n v="7.2"/>
    <n v="110000"/>
    <x v="1316"/>
    <s v="Scott Marshall Smith"/>
    <x v="922"/>
    <x v="0"/>
    <n v="32000000"/>
    <n v="82343495"/>
    <x v="968"/>
    <n v="129"/>
    <x v="1"/>
    <n v="50343495"/>
    <s v="Profit"/>
    <x v="2"/>
    <s v="United States)"/>
  </r>
  <r>
    <x v="3642"/>
    <x v="7"/>
    <x v="4"/>
    <x v="20"/>
    <s v="January 12, 2001 (United States)"/>
    <n v="7.3"/>
    <n v="84000"/>
    <x v="805"/>
    <s v="Mike Rich"/>
    <x v="94"/>
    <x v="0"/>
    <n v="43000000"/>
    <n v="80049764"/>
    <x v="4"/>
    <n v="136"/>
    <x v="1"/>
    <n v="37049764"/>
    <s v="Profit"/>
    <x v="2"/>
    <s v="United States)"/>
  </r>
  <r>
    <x v="3643"/>
    <x v="0"/>
    <x v="10"/>
    <x v="20"/>
    <s v="March 31, 2000 (United States)"/>
    <n v="6.9"/>
    <n v="88000"/>
    <x v="1536"/>
    <s v="Terry Rossio"/>
    <x v="312"/>
    <x v="0"/>
    <n v="95000000"/>
    <n v="76432727"/>
    <x v="1065"/>
    <n v="89"/>
    <x v="2"/>
    <n v="-18567273"/>
    <s v="Loss"/>
    <x v="2"/>
    <s v="United States)"/>
  </r>
  <r>
    <x v="3644"/>
    <x v="7"/>
    <x v="1"/>
    <x v="20"/>
    <s v="December 15, 2000 (United States)"/>
    <n v="5.5"/>
    <n v="136000"/>
    <x v="1537"/>
    <s v="Philip Stark"/>
    <x v="1527"/>
    <x v="0"/>
    <n v="13000000"/>
    <n v="73180723"/>
    <x v="10"/>
    <n v="83"/>
    <x v="2"/>
    <n v="60180723"/>
    <s v="Profit"/>
    <x v="2"/>
    <s v="United States)"/>
  </r>
  <r>
    <x v="3645"/>
    <x v="7"/>
    <x v="3"/>
    <x v="20"/>
    <s v="February 2, 2001 (United States)"/>
    <n v="7.7"/>
    <n v="295000"/>
    <x v="409"/>
    <s v="Homer"/>
    <x v="1313"/>
    <x v="1"/>
    <n v="26000000"/>
    <n v="71870729"/>
    <x v="229"/>
    <n v="107"/>
    <x v="1"/>
    <n v="45870729"/>
    <s v="Profit"/>
    <x v="2"/>
    <s v="United States)"/>
  </r>
  <r>
    <x v="3646"/>
    <x v="1"/>
    <x v="4"/>
    <x v="20"/>
    <s v="April 7, 2000 (United States)"/>
    <n v="6.4"/>
    <n v="45000"/>
    <x v="42"/>
    <s v="Jim Webb"/>
    <x v="302"/>
    <x v="1"/>
    <n v="60000000"/>
    <n v="71732303"/>
    <x v="1194"/>
    <n v="128"/>
    <x v="2"/>
    <n v="11732303"/>
    <s v="Profit"/>
    <x v="2"/>
    <s v="United States)"/>
  </r>
  <r>
    <x v="3647"/>
    <x v="7"/>
    <x v="6"/>
    <x v="20"/>
    <s v="April 28, 2000 (United States)"/>
    <n v="7.3"/>
    <n v="103000"/>
    <x v="1247"/>
    <s v="Toby Emmerich"/>
    <x v="240"/>
    <x v="0"/>
    <n v="31000000"/>
    <n v="68106245"/>
    <x v="237"/>
    <n v="118"/>
    <x v="1"/>
    <n v="37106245"/>
    <s v="Profit"/>
    <x v="2"/>
    <s v="United States)"/>
  </r>
  <r>
    <x v="3648"/>
    <x v="7"/>
    <x v="4"/>
    <x v="20"/>
    <s v="January 12, 2001 (United States)"/>
    <n v="7.3"/>
    <n v="55000"/>
    <x v="396"/>
    <s v="David Self"/>
    <x v="487"/>
    <x v="0"/>
    <n v="80000000"/>
    <n v="66579890"/>
    <x v="237"/>
    <n v="145"/>
    <x v="1"/>
    <n v="-13420110"/>
    <s v="Loss"/>
    <x v="2"/>
    <s v="United States)"/>
  </r>
  <r>
    <x v="3649"/>
    <x v="1"/>
    <x v="0"/>
    <x v="20"/>
    <s v="December 8, 2000 (United States)"/>
    <n v="6.3"/>
    <n v="56000"/>
    <x v="188"/>
    <s v="Tony Gilroy"/>
    <x v="995"/>
    <x v="0"/>
    <n v="65000000"/>
    <n v="62761005"/>
    <x v="561"/>
    <n v="135"/>
    <x v="2"/>
    <n v="-2238995"/>
    <s v="Loss"/>
    <x v="2"/>
    <s v="United States)"/>
  </r>
  <r>
    <x v="3650"/>
    <x v="0"/>
    <x v="3"/>
    <x v="20"/>
    <s v="February 11, 2000 (United States)"/>
    <n v="5.0999999999999996"/>
    <n v="12000"/>
    <x v="1538"/>
    <s v="Will McRobb"/>
    <x v="16"/>
    <x v="0"/>
    <n v="13000000"/>
    <n v="62464731"/>
    <x v="1195"/>
    <n v="89"/>
    <x v="2"/>
    <n v="49464731"/>
    <s v="Profit"/>
    <x v="2"/>
    <s v="United States)"/>
  </r>
  <r>
    <x v="3651"/>
    <x v="7"/>
    <x v="1"/>
    <x v="20"/>
    <s v="April 14, 2000 (United States)"/>
    <n v="6.1"/>
    <n v="46000"/>
    <x v="1189"/>
    <s v="Susannah Grant"/>
    <x v="1176"/>
    <x v="0"/>
    <n v="43000000"/>
    <n v="62198945"/>
    <x v="4"/>
    <n v="103"/>
    <x v="2"/>
    <n v="19198945"/>
    <s v="Profit"/>
    <x v="2"/>
    <s v="United States)"/>
  </r>
  <r>
    <x v="3652"/>
    <x v="3"/>
    <x v="0"/>
    <x v="20"/>
    <s v="October 6, 2000 (United States)"/>
    <n v="6.5"/>
    <n v="52000"/>
    <x v="1539"/>
    <s v="Luc Besson"/>
    <x v="1396"/>
    <x v="8"/>
    <n v="20500000"/>
    <n v="60726164"/>
    <x v="1080"/>
    <n v="88"/>
    <x v="2"/>
    <n v="40226164"/>
    <s v="Profit"/>
    <x v="2"/>
    <s v="United States)"/>
  </r>
  <r>
    <x v="3653"/>
    <x v="1"/>
    <x v="6"/>
    <x v="20"/>
    <s v="July 13, 2001 (United States)"/>
    <n v="6.9"/>
    <n v="59000"/>
    <x v="1239"/>
    <s v="Jean-Christophe GrangÃ©"/>
    <x v="1125"/>
    <x v="8"/>
    <n v="14000000"/>
    <n v="60103680"/>
    <x v="1196"/>
    <n v="106"/>
    <x v="2"/>
    <n v="46103680"/>
    <s v="Profit"/>
    <x v="2"/>
    <s v="United States)"/>
  </r>
  <r>
    <x v="3654"/>
    <x v="7"/>
    <x v="1"/>
    <x v="20"/>
    <s v="April 14, 2000 (United States)"/>
    <n v="6.4"/>
    <n v="50000"/>
    <x v="1540"/>
    <s v="Stuart Blumberg"/>
    <x v="1263"/>
    <x v="0"/>
    <n v="29000000"/>
    <n v="59945183"/>
    <x v="1135"/>
    <n v="128"/>
    <x v="2"/>
    <n v="30945183"/>
    <s v="Profit"/>
    <x v="2"/>
    <s v="United States)"/>
  </r>
  <r>
    <x v="3655"/>
    <x v="1"/>
    <x v="1"/>
    <x v="20"/>
    <s v="January 12, 2000 (United States)"/>
    <n v="6.2"/>
    <n v="38000"/>
    <x v="1541"/>
    <s v="Ice Cube"/>
    <x v="1187"/>
    <x v="0"/>
    <n v="11000000"/>
    <n v="59827328"/>
    <x v="237"/>
    <n v="98"/>
    <x v="2"/>
    <n v="48827328"/>
    <s v="Profit"/>
    <x v="2"/>
    <s v="United States)"/>
  </r>
  <r>
    <x v="3656"/>
    <x v="0"/>
    <x v="1"/>
    <x v="20"/>
    <s v="April 28, 2000 (United States)"/>
    <n v="3.7"/>
    <n v="22000"/>
    <x v="915"/>
    <s v="William Hanna"/>
    <x v="1528"/>
    <x v="0"/>
    <n v="83000000"/>
    <n v="59468275"/>
    <x v="1"/>
    <n v="90"/>
    <x v="2"/>
    <n v="-23531725"/>
    <s v="Loss"/>
    <x v="2"/>
    <s v="United States)"/>
  </r>
  <r>
    <x v="3657"/>
    <x v="7"/>
    <x v="1"/>
    <x v="20"/>
    <s v="November 10, 2000 (United States)"/>
    <n v="5.3"/>
    <n v="101000"/>
    <x v="1200"/>
    <s v="Tim Herlihy"/>
    <x v="1188"/>
    <x v="0"/>
    <n v="85000000"/>
    <n v="58292295"/>
    <x v="1197"/>
    <n v="90"/>
    <x v="2"/>
    <n v="-26707705"/>
    <s v="Loss"/>
    <x v="2"/>
    <s v="United States)"/>
  </r>
  <r>
    <x v="3658"/>
    <x v="7"/>
    <x v="4"/>
    <x v="20"/>
    <s v="October 20, 2000 (United States)"/>
    <n v="7.2"/>
    <n v="114000"/>
    <x v="1309"/>
    <s v="Catherine Ryan Hyde"/>
    <x v="1167"/>
    <x v="0"/>
    <n v="40000000"/>
    <n v="55707411"/>
    <x v="7"/>
    <n v="123"/>
    <x v="1"/>
    <n v="15707411"/>
    <s v="Profit"/>
    <x v="2"/>
    <s v="United States)"/>
  </r>
  <r>
    <x v="3659"/>
    <x v="7"/>
    <x v="4"/>
    <x v="20"/>
    <s v="November 17, 2000 (United States)"/>
    <n v="5.7"/>
    <n v="20000"/>
    <x v="1338"/>
    <s v="Don Roos"/>
    <x v="1338"/>
    <x v="0"/>
    <n v="35000000"/>
    <n v="53425292"/>
    <x v="407"/>
    <n v="106"/>
    <x v="2"/>
    <n v="18425292"/>
    <s v="Profit"/>
    <x v="2"/>
    <s v="United States)"/>
  </r>
  <r>
    <x v="3660"/>
    <x v="1"/>
    <x v="0"/>
    <x v="20"/>
    <s v="February 18, 2000 (United States)"/>
    <n v="7.1"/>
    <n v="229000"/>
    <x v="1263"/>
    <s v="Jim Wheat"/>
    <x v="1428"/>
    <x v="0"/>
    <n v="23000000"/>
    <n v="53187659"/>
    <x v="37"/>
    <n v="109"/>
    <x v="1"/>
    <n v="30187659"/>
    <s v="Profit"/>
    <x v="2"/>
    <s v="United States)"/>
  </r>
  <r>
    <x v="3661"/>
    <x v="7"/>
    <x v="1"/>
    <x v="20"/>
    <s v="February 18, 2000 (United States)"/>
    <n v="4.9000000000000004"/>
    <n v="12000"/>
    <x v="1542"/>
    <s v="Delia Ephron"/>
    <x v="362"/>
    <x v="29"/>
    <n v="60000000"/>
    <n v="51880044"/>
    <x v="4"/>
    <n v="94"/>
    <x v="2"/>
    <n v="-8119956"/>
    <s v="Loss"/>
    <x v="2"/>
    <s v="United States)"/>
  </r>
  <r>
    <x v="3662"/>
    <x v="7"/>
    <x v="0"/>
    <x v="20"/>
    <s v="March 31, 2000 (United States)"/>
    <n v="5.6"/>
    <n v="31000"/>
    <x v="428"/>
    <s v="John Pogue"/>
    <x v="1529"/>
    <x v="0"/>
    <n v="35000000"/>
    <n v="50802120"/>
    <x v="1"/>
    <n v="106"/>
    <x v="2"/>
    <n v="15802120"/>
    <s v="Profit"/>
    <x v="2"/>
    <s v="United States)"/>
  </r>
  <r>
    <x v="3663"/>
    <x v="7"/>
    <x v="1"/>
    <x v="20"/>
    <s v="August 11, 2000 (United States)"/>
    <n v="6.6"/>
    <n v="60000"/>
    <x v="524"/>
    <s v="Vince McKewin"/>
    <x v="792"/>
    <x v="0"/>
    <n v="50000000"/>
    <n v="50054511"/>
    <x v="1198"/>
    <n v="118"/>
    <x v="2"/>
    <n v="54511"/>
    <s v="Profit"/>
    <x v="2"/>
    <s v="United States)"/>
  </r>
  <r>
    <x v="3664"/>
    <x v="1"/>
    <x v="3"/>
    <x v="20"/>
    <s v="October 27, 2000 (United States)"/>
    <n v="4"/>
    <n v="36000"/>
    <x v="1543"/>
    <s v="Daniel Myrick"/>
    <x v="1530"/>
    <x v="0"/>
    <n v="15000000"/>
    <n v="47737094"/>
    <x v="1093"/>
    <n v="90"/>
    <x v="2"/>
    <n v="32737094"/>
    <s v="Profit"/>
    <x v="2"/>
    <s v="United States)"/>
  </r>
  <r>
    <x v="3665"/>
    <x v="1"/>
    <x v="3"/>
    <x v="20"/>
    <s v="September 22, 2000 (United States)"/>
    <n v="7.9"/>
    <n v="260000"/>
    <x v="778"/>
    <s v="Cameron Crowe"/>
    <x v="1435"/>
    <x v="0"/>
    <n v="60000000"/>
    <n v="47386287"/>
    <x v="4"/>
    <n v="122"/>
    <x v="1"/>
    <n v="-12613713"/>
    <s v="Loss"/>
    <x v="2"/>
    <s v="United States)"/>
  </r>
  <r>
    <x v="3666"/>
    <x v="1"/>
    <x v="6"/>
    <x v="20"/>
    <s v="September 8, 2000 (United States)"/>
    <n v="5.3"/>
    <n v="26000"/>
    <x v="1544"/>
    <s v="Darcy Meyers"/>
    <x v="457"/>
    <x v="0"/>
    <n v="30000000"/>
    <n v="47267829"/>
    <x v="1199"/>
    <n v="97"/>
    <x v="2"/>
    <n v="17267829"/>
    <s v="Profit"/>
    <x v="2"/>
    <s v="United States)"/>
  </r>
  <r>
    <x v="3667"/>
    <x v="1"/>
    <x v="1"/>
    <x v="20"/>
    <s v="March 31, 2000 (United States)"/>
    <n v="7.5"/>
    <n v="172000"/>
    <x v="425"/>
    <s v="Nick Hornby"/>
    <x v="439"/>
    <x v="1"/>
    <n v="30000000"/>
    <n v="47126295"/>
    <x v="229"/>
    <n v="113"/>
    <x v="1"/>
    <n v="17126295"/>
    <s v="Profit"/>
    <x v="2"/>
    <s v="United States)"/>
  </r>
  <r>
    <x v="3668"/>
    <x v="1"/>
    <x v="0"/>
    <x v="20"/>
    <s v="December 22, 2000 (United States)"/>
    <n v="4.9000000000000004"/>
    <n v="33000"/>
    <x v="1545"/>
    <s v="Joel Soisson"/>
    <x v="1531"/>
    <x v="0"/>
    <n v="54000000"/>
    <n v="47053625"/>
    <x v="962"/>
    <n v="99"/>
    <x v="2"/>
    <n v="-6946375"/>
    <s v="Loss"/>
    <x v="2"/>
    <s v="United States)"/>
  </r>
  <r>
    <x v="3669"/>
    <x v="1"/>
    <x v="4"/>
    <x v="20"/>
    <s v="January 19, 2001 (United States)"/>
    <n v="6.7"/>
    <n v="65000"/>
    <x v="169"/>
    <s v="Billy Bob Thornton"/>
    <x v="1383"/>
    <x v="0"/>
    <n v="10000000"/>
    <n v="44567606"/>
    <x v="1056"/>
    <n v="111"/>
    <x v="2"/>
    <n v="34567606"/>
    <s v="Profit"/>
    <x v="2"/>
    <s v="United States)"/>
  </r>
  <r>
    <x v="1809"/>
    <x v="7"/>
    <x v="1"/>
    <x v="20"/>
    <s v="April 28, 2000 (United States)"/>
    <n v="6.7"/>
    <n v="32000"/>
    <x v="1546"/>
    <s v="Lowell Ganz"/>
    <x v="1532"/>
    <x v="0"/>
    <n v="15000000"/>
    <n v="40863718"/>
    <x v="10"/>
    <n v="120"/>
    <x v="2"/>
    <n v="25863718"/>
    <s v="Profit"/>
    <x v="2"/>
    <s v="United States)"/>
  </r>
  <r>
    <x v="3670"/>
    <x v="1"/>
    <x v="6"/>
    <x v="20"/>
    <s v="August 11, 2000 (United States)"/>
    <n v="5.0999999999999996"/>
    <n v="14000"/>
    <x v="609"/>
    <s v="Cathy Cash Spellman"/>
    <x v="612"/>
    <x v="0"/>
    <n v="65000000"/>
    <n v="40443010"/>
    <x v="5"/>
    <n v="107"/>
    <x v="2"/>
    <n v="-24556990"/>
    <s v="Loss"/>
    <x v="2"/>
    <s v="United States)"/>
  </r>
  <r>
    <x v="3671"/>
    <x v="1"/>
    <x v="0"/>
    <x v="20"/>
    <s v="August 25, 2000 (United States)"/>
    <n v="5.7"/>
    <n v="29000"/>
    <x v="1216"/>
    <s v="Wayne Beach"/>
    <x v="924"/>
    <x v="0"/>
    <n v="60000000"/>
    <n v="40400425"/>
    <x v="498"/>
    <n v="117"/>
    <x v="2"/>
    <n v="-19599575"/>
    <s v="Loss"/>
    <x v="2"/>
    <s v="United States)"/>
  </r>
  <r>
    <x v="3672"/>
    <x v="1"/>
    <x v="6"/>
    <x v="20"/>
    <s v="October 6, 2000 (United States)"/>
    <n v="8"/>
    <n v="105000"/>
    <x v="956"/>
    <s v="Lars von Trier"/>
    <x v="1533"/>
    <x v="27"/>
    <n v="12800000"/>
    <n v="40059672"/>
    <x v="1200"/>
    <n v="140"/>
    <x v="1"/>
    <n v="27259672"/>
    <s v="Profit"/>
    <x v="2"/>
    <s v="United States)"/>
  </r>
  <r>
    <x v="3673"/>
    <x v="1"/>
    <x v="15"/>
    <x v="20"/>
    <s v="May 25, 2001 (United States)"/>
    <n v="8.4"/>
    <n v="1200000"/>
    <x v="1439"/>
    <s v="Christopher Nolan"/>
    <x v="1499"/>
    <x v="0"/>
    <n v="9000000"/>
    <n v="40047078"/>
    <x v="1182"/>
    <n v="113"/>
    <x v="1"/>
    <n v="31047078"/>
    <s v="Profit"/>
    <x v="2"/>
    <s v="United States)"/>
  </r>
  <r>
    <x v="3674"/>
    <x v="7"/>
    <x v="4"/>
    <x v="20"/>
    <s v="November 3, 2000 (United States)"/>
    <n v="6.7"/>
    <n v="54000"/>
    <x v="11"/>
    <s v="Steven Pressfield"/>
    <x v="1078"/>
    <x v="0"/>
    <n v="80000000"/>
    <n v="39459427"/>
    <x v="10"/>
    <n v="126"/>
    <x v="2"/>
    <n v="-40540573"/>
    <s v="Loss"/>
    <x v="2"/>
    <s v="United States)"/>
  </r>
  <r>
    <x v="3675"/>
    <x v="1"/>
    <x v="5"/>
    <x v="20"/>
    <s v="September 22, 2000 (United States)"/>
    <n v="4.3"/>
    <n v="16000"/>
    <x v="1547"/>
    <s v="Silvio Horta"/>
    <x v="1534"/>
    <x v="7"/>
    <n v="14000000"/>
    <n v="38574362"/>
    <x v="1036"/>
    <n v="97"/>
    <x v="2"/>
    <n v="24574362"/>
    <s v="Profit"/>
    <x v="2"/>
    <s v="United States)"/>
  </r>
  <r>
    <x v="3676"/>
    <x v="0"/>
    <x v="10"/>
    <x v="20"/>
    <s v="June 16, 2000 (United States)"/>
    <n v="6.6"/>
    <n v="59000"/>
    <x v="220"/>
    <s v="Hans Bauer"/>
    <x v="1317"/>
    <x v="0"/>
    <n v="75000000"/>
    <n v="36754634"/>
    <x v="1040"/>
    <n v="94"/>
    <x v="2"/>
    <n v="-38245366"/>
    <s v="Loss"/>
    <x v="2"/>
    <s v="United States)"/>
  </r>
  <r>
    <x v="3677"/>
    <x v="0"/>
    <x v="1"/>
    <x v="20"/>
    <s v="April 7, 2000 (United States)"/>
    <n v="6.9"/>
    <n v="20000"/>
    <x v="1548"/>
    <s v="Bonnie Hunt"/>
    <x v="1350"/>
    <x v="0"/>
    <n v="24000000"/>
    <n v="36609995"/>
    <x v="17"/>
    <n v="115"/>
    <x v="2"/>
    <n v="12609995"/>
    <s v="Profit"/>
    <x v="2"/>
    <s v="United States)"/>
  </r>
  <r>
    <x v="3678"/>
    <x v="0"/>
    <x v="1"/>
    <x v="20"/>
    <s v="March 3, 2000 (United States)"/>
    <n v="7"/>
    <n v="20000"/>
    <x v="1549"/>
    <s v="Willie Morris"/>
    <x v="1535"/>
    <x v="0"/>
    <n v="6000000"/>
    <n v="35547761"/>
    <x v="1156"/>
    <n v="95"/>
    <x v="1"/>
    <n v="29547761"/>
    <s v="Profit"/>
    <x v="2"/>
    <s v="United States)"/>
  </r>
  <r>
    <x v="3679"/>
    <x v="0"/>
    <x v="10"/>
    <x v="20"/>
    <s v="June 30, 2000 (United States)"/>
    <n v="4.2"/>
    <n v="20000"/>
    <x v="1550"/>
    <s v="Jay Ward"/>
    <x v="23"/>
    <x v="0"/>
    <n v="76000000"/>
    <n v="35134820"/>
    <x v="704"/>
    <n v="92"/>
    <x v="2"/>
    <n v="-40865180"/>
    <s v="Loss"/>
    <x v="2"/>
    <s v="United States)"/>
  </r>
  <r>
    <x v="3680"/>
    <x v="1"/>
    <x v="1"/>
    <x v="20"/>
    <s v="April 14, 2000 (United States)"/>
    <n v="7.6"/>
    <n v="514000"/>
    <x v="1283"/>
    <s v="Bret Easton Ellis"/>
    <x v="619"/>
    <x v="0"/>
    <n v="7000000"/>
    <n v="34266564"/>
    <x v="1201"/>
    <n v="101"/>
    <x v="1"/>
    <n v="27266564"/>
    <s v="Profit"/>
    <x v="2"/>
    <s v="United States)"/>
  </r>
  <r>
    <x v="3681"/>
    <x v="7"/>
    <x v="0"/>
    <x v="20"/>
    <s v="December 8, 2000 (United States)"/>
    <n v="3.7"/>
    <n v="32000"/>
    <x v="1551"/>
    <s v="Topper Lilien"/>
    <x v="929"/>
    <x v="0"/>
    <n v="45000000"/>
    <n v="33978694"/>
    <x v="237"/>
    <n v="107"/>
    <x v="2"/>
    <n v="-11021306"/>
    <s v="Loss"/>
    <x v="2"/>
    <s v="United States)"/>
  </r>
  <r>
    <x v="3682"/>
    <x v="7"/>
    <x v="0"/>
    <x v="20"/>
    <s v="November 10, 2000 (United States)"/>
    <n v="5.7"/>
    <n v="56000"/>
    <x v="1552"/>
    <s v="Chuck Pfarrer"/>
    <x v="339"/>
    <x v="0"/>
    <n v="80000000"/>
    <n v="33463969"/>
    <x v="7"/>
    <n v="106"/>
    <x v="2"/>
    <n v="-46536031"/>
    <s v="Loss"/>
    <x v="2"/>
    <s v="United States)"/>
  </r>
  <r>
    <x v="3683"/>
    <x v="1"/>
    <x v="1"/>
    <x v="20"/>
    <s v="February 25, 2000 (United States)"/>
    <n v="7.3"/>
    <n v="62000"/>
    <x v="340"/>
    <s v="Michael Chabon"/>
    <x v="290"/>
    <x v="0"/>
    <n v="55000000"/>
    <n v="33426588"/>
    <x v="1136"/>
    <n v="107"/>
    <x v="1"/>
    <n v="-21573412"/>
    <s v="Loss"/>
    <x v="2"/>
    <s v="United States)"/>
  </r>
  <r>
    <x v="3684"/>
    <x v="1"/>
    <x v="0"/>
    <x v="20"/>
    <s v="February 25, 2000 (United States)"/>
    <n v="5.8"/>
    <n v="38000"/>
    <x v="255"/>
    <s v="Ehren Kruger"/>
    <x v="1338"/>
    <x v="0"/>
    <n v="42000000"/>
    <n v="32168970"/>
    <x v="962"/>
    <n v="104"/>
    <x v="2"/>
    <n v="-9831030"/>
    <s v="Loss"/>
    <x v="2"/>
    <s v="United States)"/>
  </r>
  <r>
    <x v="3685"/>
    <x v="1"/>
    <x v="4"/>
    <x v="20"/>
    <s v="October 13, 2000 (United States)"/>
    <n v="4.8"/>
    <n v="11000"/>
    <x v="1553"/>
    <s v="Pierce Gardner"/>
    <x v="775"/>
    <x v="0"/>
    <n v="50000000"/>
    <n v="31355910"/>
    <x v="1202"/>
    <n v="97"/>
    <x v="2"/>
    <n v="-18644090"/>
    <s v="Loss"/>
    <x v="2"/>
    <s v="United States)"/>
  </r>
  <r>
    <x v="3686"/>
    <x v="0"/>
    <x v="1"/>
    <x v="20"/>
    <s v="May 19, 2000 (United States)"/>
    <n v="6.7"/>
    <n v="38000"/>
    <x v="58"/>
    <s v="Woody Allen"/>
    <x v="55"/>
    <x v="0"/>
    <n v="25000000"/>
    <n v="29934477"/>
    <x v="1018"/>
    <n v="94"/>
    <x v="2"/>
    <n v="4934477"/>
    <s v="Profit"/>
    <x v="2"/>
    <s v="United States)"/>
  </r>
  <r>
    <x v="3687"/>
    <x v="7"/>
    <x v="0"/>
    <x v="20"/>
    <s v="May 12, 2000 (United States)"/>
    <n v="2.5"/>
    <n v="77000"/>
    <x v="263"/>
    <s v="Corey Mandell"/>
    <x v="14"/>
    <x v="0"/>
    <n v="73000000"/>
    <n v="29725663"/>
    <x v="7"/>
    <n v="118"/>
    <x v="2"/>
    <n v="-43274337"/>
    <s v="Loss"/>
    <x v="2"/>
    <s v="United States)"/>
  </r>
  <r>
    <x v="3688"/>
    <x v="1"/>
    <x v="1"/>
    <x v="20"/>
    <s v="September 8, 2000 (United States)"/>
    <n v="6.2"/>
    <n v="33000"/>
    <x v="1345"/>
    <s v="John C. Richards"/>
    <x v="1169"/>
    <x v="29"/>
    <n v="35000000"/>
    <n v="29364989"/>
    <x v="828"/>
    <n v="110"/>
    <x v="2"/>
    <n v="-5635011"/>
    <s v="Loss"/>
    <x v="2"/>
    <s v="United States)"/>
  </r>
  <r>
    <x v="3689"/>
    <x v="1"/>
    <x v="6"/>
    <x v="20"/>
    <s v="February 18, 2000 (United States)"/>
    <n v="7"/>
    <n v="51000"/>
    <x v="1554"/>
    <s v="Ben Younger"/>
    <x v="1296"/>
    <x v="0"/>
    <n v="7000000"/>
    <n v="28780255"/>
    <x v="237"/>
    <n v="120"/>
    <x v="1"/>
    <n v="21780255"/>
    <s v="Profit"/>
    <x v="2"/>
    <s v="United States)"/>
  </r>
  <r>
    <x v="3690"/>
    <x v="1"/>
    <x v="1"/>
    <x v="20"/>
    <s v="September 1, 2000 (United States)"/>
    <n v="6.9"/>
    <n v="18000"/>
    <x v="1555"/>
    <s v="Mark Crowdy"/>
    <x v="1416"/>
    <x v="1"/>
    <n v="10000000"/>
    <n v="28741330"/>
    <x v="1203"/>
    <n v="93"/>
    <x v="2"/>
    <n v="18741330"/>
    <s v="Profit"/>
    <x v="2"/>
    <s v="United States)"/>
  </r>
  <r>
    <x v="3691"/>
    <x v="0"/>
    <x v="3"/>
    <x v="20"/>
    <s v="October 27, 2000 (United States)"/>
    <n v="5.8"/>
    <n v="9800"/>
    <x v="817"/>
    <s v="Angela Sommer-Bodenburg"/>
    <x v="1536"/>
    <x v="29"/>
    <n v="35000000"/>
    <n v="27965865"/>
    <x v="1204"/>
    <n v="95"/>
    <x v="2"/>
    <n v="-7034135"/>
    <s v="Loss"/>
    <x v="2"/>
    <s v="United States)"/>
  </r>
  <r>
    <x v="3692"/>
    <x v="7"/>
    <x v="4"/>
    <x v="20"/>
    <s v="April 21, 2000 (United States)"/>
    <n v="7.2"/>
    <n v="20000"/>
    <x v="1556"/>
    <s v="Gina Prince-Bythewood"/>
    <x v="1537"/>
    <x v="0"/>
    <n v="20000000"/>
    <n v="27728118"/>
    <x v="394"/>
    <n v="124"/>
    <x v="1"/>
    <n v="7728118"/>
    <s v="Profit"/>
    <x v="2"/>
    <s v="United States)"/>
  </r>
  <r>
    <x v="3693"/>
    <x v="7"/>
    <x v="4"/>
    <x v="20"/>
    <s v="May 12, 2000 (United States)"/>
    <n v="6.7"/>
    <n v="19000"/>
    <x v="1131"/>
    <s v="Carol Heikkinen"/>
    <x v="1538"/>
    <x v="0"/>
    <n v="29000000"/>
    <n v="26385941"/>
    <x v="4"/>
    <n v="115"/>
    <x v="2"/>
    <n v="-2614059"/>
    <s v="Loss"/>
    <x v="2"/>
    <s v="United States)"/>
  </r>
  <r>
    <x v="3694"/>
    <x v="7"/>
    <x v="1"/>
    <x v="20"/>
    <s v="June 16, 2000 (United States)"/>
    <n v="5.4"/>
    <n v="16000"/>
    <x v="1454"/>
    <s v="Andrew Lowery"/>
    <x v="1451"/>
    <x v="0"/>
    <n v="35000000"/>
    <n v="25850615"/>
    <x v="1205"/>
    <n v="94"/>
    <x v="2"/>
    <n v="-9149385"/>
    <s v="Loss"/>
    <x v="2"/>
    <s v="United States)"/>
  </r>
  <r>
    <x v="3695"/>
    <x v="7"/>
    <x v="1"/>
    <x v="20"/>
    <s v="January 21, 2000 (United States)"/>
    <n v="5"/>
    <n v="15000"/>
    <x v="1557"/>
    <s v="Kris Isacsson"/>
    <x v="1451"/>
    <x v="0"/>
    <n v="11000000"/>
    <n v="24419914"/>
    <x v="1206"/>
    <n v="91"/>
    <x v="2"/>
    <n v="13419914"/>
    <s v="Profit"/>
    <x v="2"/>
    <s v="United States)"/>
  </r>
  <r>
    <x v="3696"/>
    <x v="7"/>
    <x v="1"/>
    <x v="20"/>
    <s v="March 3, 2000 (United States)"/>
    <n v="4.7"/>
    <n v="11000"/>
    <x v="174"/>
    <s v="Tom Ropelewski"/>
    <x v="643"/>
    <x v="0"/>
    <n v="25000000"/>
    <n v="24362772"/>
    <x v="1056"/>
    <n v="108"/>
    <x v="2"/>
    <n v="-637228"/>
    <s v="Loss"/>
    <x v="2"/>
    <s v="United States)"/>
  </r>
  <r>
    <x v="3697"/>
    <x v="1"/>
    <x v="1"/>
    <x v="20"/>
    <s v="October 13, 2000 (United States)"/>
    <n v="4.5999999999999996"/>
    <n v="18000"/>
    <x v="12"/>
    <s v="Anne Rapp"/>
    <x v="25"/>
    <x v="0"/>
    <n v="23000000"/>
    <n v="22844291"/>
    <x v="1093"/>
    <n v="122"/>
    <x v="2"/>
    <n v="-155709"/>
    <s v="Loss"/>
    <x v="2"/>
    <s v="United States)"/>
  </r>
  <r>
    <x v="3698"/>
    <x v="1"/>
    <x v="4"/>
    <x v="20"/>
    <s v="October 13, 2000 (United States)"/>
    <n v="6.9"/>
    <n v="23000"/>
    <x v="1558"/>
    <s v="Rod Lurie"/>
    <x v="1539"/>
    <x v="0"/>
    <n v="20000000"/>
    <n v="22428990"/>
    <x v="1176"/>
    <n v="126"/>
    <x v="2"/>
    <n v="2428990"/>
    <s v="Profit"/>
    <x v="2"/>
    <s v="United States)"/>
  </r>
  <r>
    <x v="3699"/>
    <x v="1"/>
    <x v="4"/>
    <x v="20"/>
    <s v="April 13, 2001 (United States)"/>
    <n v="8.1"/>
    <n v="228000"/>
    <x v="1559"/>
    <s v="Guillermo Arriaga"/>
    <x v="1540"/>
    <x v="11"/>
    <n v="2000000"/>
    <n v="20908467"/>
    <x v="1207"/>
    <n v="154"/>
    <x v="1"/>
    <n v="18908467"/>
    <s v="Profit"/>
    <x v="2"/>
    <s v="United States)"/>
  </r>
  <r>
    <x v="3700"/>
    <x v="7"/>
    <x v="1"/>
    <x v="20"/>
    <s v="October 20, 2000 (United States)"/>
    <n v="7.5"/>
    <n v="58000"/>
    <x v="837"/>
    <s v="Christopher Guest"/>
    <x v="1541"/>
    <x v="0"/>
    <n v="10000000"/>
    <n v="20789556"/>
    <x v="561"/>
    <n v="90"/>
    <x v="1"/>
    <n v="10789556"/>
    <s v="Profit"/>
    <x v="2"/>
    <s v="United States)"/>
  </r>
  <r>
    <x v="3701"/>
    <x v="3"/>
    <x v="1"/>
    <x v="20"/>
    <s v="March 15, 2000 (France)"/>
    <n v="6.8"/>
    <n v="6200"/>
    <x v="1560"/>
    <s v="Rainer Werner Fassbinder"/>
    <x v="1542"/>
    <x v="8"/>
    <n v="20500000"/>
    <n v="20205757"/>
    <x v="1208"/>
    <n v="82"/>
    <x v="2"/>
    <n v="-294243"/>
    <s v="Loss"/>
    <x v="2"/>
    <s v="France)"/>
  </r>
  <r>
    <x v="3702"/>
    <x v="3"/>
    <x v="0"/>
    <x v="20"/>
    <s v="January 14, 2000 (India)"/>
    <n v="6.9"/>
    <n v="14000"/>
    <x v="1561"/>
    <s v="Rakesh Roshan"/>
    <x v="1543"/>
    <x v="41"/>
    <n v="20500000"/>
    <n v="20205757"/>
    <x v="1209"/>
    <n v="172"/>
    <x v="2"/>
    <n v="-294243"/>
    <s v="Loss"/>
    <x v="2"/>
    <s v="India)"/>
  </r>
  <r>
    <x v="3703"/>
    <x v="3"/>
    <x v="2"/>
    <x v="20"/>
    <s v="July 20, 2001 (United Kingdom)"/>
    <n v="5.5"/>
    <n v="5100"/>
    <x v="1562"/>
    <s v="Stephen Johnston"/>
    <x v="282"/>
    <x v="0"/>
    <n v="20500000"/>
    <n v="20205757"/>
    <x v="1210"/>
    <n v="89"/>
    <x v="2"/>
    <n v="-294243"/>
    <s v="Loss"/>
    <x v="2"/>
    <s v="United Kingdom)"/>
  </r>
  <r>
    <x v="3704"/>
    <x v="2"/>
    <x v="3"/>
    <x v="20"/>
    <s v="July 26, 2000 (United States)"/>
    <n v="4.2"/>
    <n v="3900"/>
    <x v="1563"/>
    <s v="Britt Allcroft"/>
    <x v="702"/>
    <x v="1"/>
    <n v="19000000"/>
    <n v="19748009"/>
    <x v="1211"/>
    <n v="85"/>
    <x v="2"/>
    <n v="748009"/>
    <s v="Profit"/>
    <x v="2"/>
    <s v="United States)"/>
  </r>
  <r>
    <x v="3705"/>
    <x v="1"/>
    <x v="0"/>
    <x v="20"/>
    <s v="October 6, 2000 (United States)"/>
    <n v="5.2"/>
    <n v="33000"/>
    <x v="1366"/>
    <s v="Ted Lewis"/>
    <x v="121"/>
    <x v="0"/>
    <n v="63600000"/>
    <n v="19412993"/>
    <x v="498"/>
    <n v="102"/>
    <x v="2"/>
    <n v="-44187007"/>
    <s v="Loss"/>
    <x v="2"/>
    <s v="United States)"/>
  </r>
  <r>
    <x v="3706"/>
    <x v="7"/>
    <x v="1"/>
    <x v="20"/>
    <s v="July 21, 2000 (United States)"/>
    <n v="5.3"/>
    <n v="27000"/>
    <x v="203"/>
    <s v="Amy Heckerling"/>
    <x v="1450"/>
    <x v="0"/>
    <n v="20000000"/>
    <n v="18404706"/>
    <x v="1212"/>
    <n v="98"/>
    <x v="2"/>
    <n v="-1595294"/>
    <s v="Loss"/>
    <x v="2"/>
    <s v="United States)"/>
  </r>
  <r>
    <x v="3707"/>
    <x v="7"/>
    <x v="4"/>
    <x v="20"/>
    <s v="December 25, 2000 (United States)"/>
    <n v="5.8"/>
    <n v="13000"/>
    <x v="1257"/>
    <s v="Cormac McCarthy"/>
    <x v="1317"/>
    <x v="0"/>
    <n v="57000000"/>
    <n v="18133495"/>
    <x v="4"/>
    <n v="116"/>
    <x v="2"/>
    <n v="-38866505"/>
    <s v="Loss"/>
    <x v="2"/>
    <s v="United States)"/>
  </r>
  <r>
    <x v="3708"/>
    <x v="1"/>
    <x v="2"/>
    <x v="20"/>
    <s v="January 19, 2001 (United Kingdom)"/>
    <n v="7.3"/>
    <n v="52000"/>
    <x v="283"/>
    <s v="Doug Wright"/>
    <x v="1249"/>
    <x v="1"/>
    <n v="13500000"/>
    <n v="17989227"/>
    <x v="989"/>
    <n v="124"/>
    <x v="1"/>
    <n v="4489227"/>
    <s v="Profit"/>
    <x v="2"/>
    <s v="United Kingdom)"/>
  </r>
  <r>
    <x v="3709"/>
    <x v="0"/>
    <x v="10"/>
    <x v="20"/>
    <s v="October 6, 2000 (United States)"/>
    <n v="6.1"/>
    <n v="7000"/>
    <x v="95"/>
    <s v="Akiyoshi Hongo"/>
    <x v="1544"/>
    <x v="0"/>
    <n v="5000000"/>
    <n v="16643191"/>
    <x v="1213"/>
    <n v="82"/>
    <x v="2"/>
    <n v="11643191"/>
    <s v="Profit"/>
    <x v="2"/>
    <s v="United States)"/>
  </r>
  <r>
    <x v="3710"/>
    <x v="7"/>
    <x v="1"/>
    <x v="20"/>
    <s v="May 4, 2001 (United States)"/>
    <n v="7.2"/>
    <n v="16000"/>
    <x v="1349"/>
    <s v="Santo Cilauro"/>
    <x v="111"/>
    <x v="3"/>
    <n v="20500000"/>
    <n v="16575074"/>
    <x v="1047"/>
    <n v="101"/>
    <x v="1"/>
    <n v="-3924926"/>
    <s v="Loss"/>
    <x v="2"/>
    <s v="United States)"/>
  </r>
  <r>
    <x v="3711"/>
    <x v="7"/>
    <x v="1"/>
    <x v="20"/>
    <s v="March 3, 2000 (United States)"/>
    <n v="5.7"/>
    <n v="14000"/>
    <x v="989"/>
    <s v="Peter Steinfeld"/>
    <x v="545"/>
    <x v="0"/>
    <n v="37000000"/>
    <n v="15910104"/>
    <x v="1214"/>
    <n v="96"/>
    <x v="2"/>
    <n v="-21089896"/>
    <s v="Loss"/>
    <x v="2"/>
    <s v="United States)"/>
  </r>
  <r>
    <x v="3712"/>
    <x v="1"/>
    <x v="0"/>
    <x v="20"/>
    <s v="September 1, 2000 (United States)"/>
    <n v="4.5999999999999996"/>
    <n v="20000"/>
    <x v="1564"/>
    <s v="Gregory Widen"/>
    <x v="325"/>
    <x v="1"/>
    <n v="25000000"/>
    <n v="15843608"/>
    <x v="701"/>
    <n v="87"/>
    <x v="2"/>
    <n v="-9156392"/>
    <s v="Loss"/>
    <x v="2"/>
    <s v="United States)"/>
  </r>
  <r>
    <x v="3713"/>
    <x v="1"/>
    <x v="0"/>
    <x v="20"/>
    <s v="September 15, 2000 (United States)"/>
    <n v="5.8"/>
    <n v="11000"/>
    <x v="1395"/>
    <s v="Andrew Scheinman"/>
    <x v="1331"/>
    <x v="7"/>
    <n v="51000000"/>
    <n v="15471969"/>
    <x v="561"/>
    <n v="119"/>
    <x v="2"/>
    <n v="-35528031"/>
    <s v="Loss"/>
    <x v="2"/>
    <s v="United States)"/>
  </r>
  <r>
    <x v="3714"/>
    <x v="7"/>
    <x v="5"/>
    <x v="20"/>
    <s v="January 14, 2000 (United States)"/>
    <n v="4.9000000000000004"/>
    <n v="17000"/>
    <x v="48"/>
    <s v="William Malone"/>
    <x v="457"/>
    <x v="0"/>
    <n v="90000000"/>
    <n v="14828081"/>
    <x v="1215"/>
    <n v="90"/>
    <x v="2"/>
    <n v="-75171919"/>
    <s v="Loss"/>
    <x v="2"/>
    <s v="United States)"/>
  </r>
  <r>
    <x v="3715"/>
    <x v="1"/>
    <x v="1"/>
    <x v="20"/>
    <s v="September 21, 2001 (United States)"/>
    <n v="7.4"/>
    <n v="21000"/>
    <x v="1435"/>
    <s v="Lukas Moodysson"/>
    <x v="1545"/>
    <x v="12"/>
    <n v="20500000"/>
    <n v="14596148"/>
    <x v="776"/>
    <n v="106"/>
    <x v="1"/>
    <n v="-5903852"/>
    <s v="Loss"/>
    <x v="2"/>
    <s v="United States)"/>
  </r>
  <r>
    <x v="3716"/>
    <x v="1"/>
    <x v="1"/>
    <x v="20"/>
    <s v="February 2, 2001 (United States)"/>
    <n v="7.5"/>
    <n v="94000"/>
    <x v="708"/>
    <s v="Giuseppe Tornatore"/>
    <x v="1546"/>
    <x v="9"/>
    <n v="20500000"/>
    <n v="14493284"/>
    <x v="1147"/>
    <n v="108"/>
    <x v="1"/>
    <n v="-6006716"/>
    <s v="Loss"/>
    <x v="2"/>
    <s v="United States)"/>
  </r>
  <r>
    <x v="3717"/>
    <x v="0"/>
    <x v="4"/>
    <x v="20"/>
    <s v="March 9, 2001 (United States)"/>
    <n v="8.1"/>
    <n v="133000"/>
    <x v="767"/>
    <s v="Kar-Wai Wong"/>
    <x v="1547"/>
    <x v="13"/>
    <n v="20500000"/>
    <n v="14244250"/>
    <x v="1216"/>
    <n v="98"/>
    <x v="1"/>
    <n v="-6255750"/>
    <s v="Loss"/>
    <x v="2"/>
    <s v="United States)"/>
  </r>
  <r>
    <x v="3718"/>
    <x v="1"/>
    <x v="1"/>
    <x v="20"/>
    <s v="March 3, 2000 (United States)"/>
    <n v="5.6"/>
    <n v="9100"/>
    <x v="80"/>
    <s v="Garry Shandling"/>
    <x v="1548"/>
    <x v="0"/>
    <n v="60000000"/>
    <n v="14145677"/>
    <x v="1217"/>
    <n v="105"/>
    <x v="2"/>
    <n v="-45854323"/>
    <s v="Loss"/>
    <x v="2"/>
    <s v="United States)"/>
  </r>
  <r>
    <x v="3719"/>
    <x v="1"/>
    <x v="1"/>
    <x v="20"/>
    <s v="October 13, 2000 (United States)"/>
    <n v="5.2"/>
    <n v="13000"/>
    <x v="849"/>
    <s v="Tim Meadows"/>
    <x v="1549"/>
    <x v="0"/>
    <n v="24000000"/>
    <n v="13743212"/>
    <x v="882"/>
    <n v="84"/>
    <x v="2"/>
    <n v="-10256788"/>
    <s v="Loss"/>
    <x v="2"/>
    <s v="United States)"/>
  </r>
  <r>
    <x v="3720"/>
    <x v="1"/>
    <x v="0"/>
    <x v="20"/>
    <s v="September 8, 2000 (United States)"/>
    <n v="6.7"/>
    <n v="32000"/>
    <x v="1565"/>
    <s v="Christopher McQuarrie"/>
    <x v="1404"/>
    <x v="0"/>
    <n v="8500000"/>
    <n v="13200972"/>
    <x v="1093"/>
    <n v="119"/>
    <x v="2"/>
    <n v="4700972"/>
    <s v="Profit"/>
    <x v="2"/>
    <s v="United States)"/>
  </r>
  <r>
    <x v="3721"/>
    <x v="1"/>
    <x v="4"/>
    <x v="20"/>
    <s v="April 21, 2000 (United States)"/>
    <n v="5.9"/>
    <n v="15000"/>
    <x v="1566"/>
    <s v="Gregory Poirier"/>
    <x v="1401"/>
    <x v="0"/>
    <n v="24000000"/>
    <n v="12591270"/>
    <x v="1218"/>
    <n v="90"/>
    <x v="2"/>
    <n v="-11408730"/>
    <s v="Loss"/>
    <x v="2"/>
    <s v="United States)"/>
  </r>
  <r>
    <x v="3722"/>
    <x v="7"/>
    <x v="1"/>
    <x v="20"/>
    <s v="April 7, 2000 (United States)"/>
    <n v="5.4"/>
    <n v="14000"/>
    <x v="1322"/>
    <s v="Steven Brill"/>
    <x v="1520"/>
    <x v="0"/>
    <n v="24000000"/>
    <n v="12452362"/>
    <x v="1198"/>
    <n v="107"/>
    <x v="2"/>
    <n v="-11547638"/>
    <s v="Loss"/>
    <x v="2"/>
    <s v="United States)"/>
  </r>
  <r>
    <x v="3723"/>
    <x v="1"/>
    <x v="6"/>
    <x v="20"/>
    <s v="August 31, 2000 (Argentina)"/>
    <n v="7.9"/>
    <n v="51000"/>
    <x v="1567"/>
    <s v="FabiÃ¡n Bielinsky"/>
    <x v="1550"/>
    <x v="25"/>
    <n v="1500000"/>
    <n v="12413888"/>
    <x v="1219"/>
    <n v="114"/>
    <x v="1"/>
    <n v="10913888"/>
    <s v="Profit"/>
    <x v="2"/>
    <s v="Argentina)"/>
  </r>
  <r>
    <x v="3724"/>
    <x v="1"/>
    <x v="4"/>
    <x v="20"/>
    <s v="December 22, 2000 (United States)"/>
    <n v="7.5"/>
    <n v="29000"/>
    <x v="1568"/>
    <s v="Kenneth Lonergan"/>
    <x v="1177"/>
    <x v="0"/>
    <n v="1200000"/>
    <n v="11242521"/>
    <x v="1220"/>
    <n v="111"/>
    <x v="1"/>
    <n v="10042521"/>
    <s v="Profit"/>
    <x v="2"/>
    <s v="United States)"/>
  </r>
  <r>
    <x v="3725"/>
    <x v="1"/>
    <x v="4"/>
    <x v="20"/>
    <s v="January 26, 2001 (United States)"/>
    <n v="6.9"/>
    <n v="40000"/>
    <x v="1569"/>
    <s v="Steven Katz"/>
    <x v="672"/>
    <x v="1"/>
    <n v="8000000"/>
    <n v="11155214"/>
    <x v="1221"/>
    <n v="92"/>
    <x v="2"/>
    <n v="3155214"/>
    <s v="Profit"/>
    <x v="2"/>
    <s v="United States)"/>
  </r>
  <r>
    <x v="3726"/>
    <x v="1"/>
    <x v="2"/>
    <x v="20"/>
    <s v="March 23, 2001 (United States)"/>
    <n v="7"/>
    <n v="27000"/>
    <x v="1570"/>
    <s v="Steven Naifeh"/>
    <x v="495"/>
    <x v="0"/>
    <n v="6000000"/>
    <n v="10994533"/>
    <x v="1222"/>
    <n v="122"/>
    <x v="1"/>
    <n v="4994533"/>
    <s v="Profit"/>
    <x v="2"/>
    <s v="United States)"/>
  </r>
  <r>
    <x v="3727"/>
    <x v="1"/>
    <x v="1"/>
    <x v="20"/>
    <s v="October 27, 2000 (United States)"/>
    <n v="5"/>
    <n v="9900"/>
    <x v="1019"/>
    <s v="Adam Resnick"/>
    <x v="14"/>
    <x v="8"/>
    <n v="63000000"/>
    <n v="10890222"/>
    <x v="5"/>
    <n v="105"/>
    <x v="2"/>
    <n v="-52109778"/>
    <s v="Loss"/>
    <x v="2"/>
    <s v="United States)"/>
  </r>
  <r>
    <x v="3728"/>
    <x v="7"/>
    <x v="4"/>
    <x v="20"/>
    <s v="March 24, 2000 (United States)"/>
    <n v="5.2"/>
    <n v="8300"/>
    <x v="1571"/>
    <s v="Michael Seitzman"/>
    <x v="1551"/>
    <x v="0"/>
    <n v="15000000"/>
    <n v="10873148"/>
    <x v="968"/>
    <n v="96"/>
    <x v="2"/>
    <n v="-4126852"/>
    <s v="Loss"/>
    <x v="2"/>
    <s v="United States)"/>
  </r>
  <r>
    <x v="3729"/>
    <x v="1"/>
    <x v="1"/>
    <x v="20"/>
    <s v="September 22, 2000 (United States)"/>
    <n v="5.3"/>
    <n v="10000"/>
    <x v="1572"/>
    <s v="Vera Blasi"/>
    <x v="998"/>
    <x v="0"/>
    <n v="8000000"/>
    <n v="10194274"/>
    <x v="989"/>
    <n v="92"/>
    <x v="2"/>
    <n v="2194274"/>
    <s v="Profit"/>
    <x v="2"/>
    <s v="United States)"/>
  </r>
  <r>
    <x v="3730"/>
    <x v="1"/>
    <x v="6"/>
    <x v="20"/>
    <s v="July 13, 2001 (United States)"/>
    <n v="7.3"/>
    <n v="57000"/>
    <x v="1573"/>
    <s v="Louis Mellis"/>
    <x v="1510"/>
    <x v="1"/>
    <n v="20500000"/>
    <n v="10045677"/>
    <x v="224"/>
    <n v="89"/>
    <x v="1"/>
    <n v="-10454323"/>
    <s v="Loss"/>
    <x v="2"/>
    <s v="United States)"/>
  </r>
  <r>
    <x v="3731"/>
    <x v="7"/>
    <x v="1"/>
    <x v="20"/>
    <s v="March 24, 2000 (United States)"/>
    <n v="5.5"/>
    <n v="10000"/>
    <x v="1574"/>
    <s v="Mark Schwahn"/>
    <x v="1552"/>
    <x v="0"/>
    <n v="32000000"/>
    <n v="9902115"/>
    <x v="4"/>
    <n v="94"/>
    <x v="2"/>
    <n v="-22097885"/>
    <s v="Loss"/>
    <x v="2"/>
    <s v="United States)"/>
  </r>
  <r>
    <x v="3732"/>
    <x v="7"/>
    <x v="1"/>
    <x v="20"/>
    <s v="November 2, 2001 (United States)"/>
    <n v="7.3"/>
    <n v="9200"/>
    <x v="1575"/>
    <s v="Silvio Soldini"/>
    <x v="1553"/>
    <x v="9"/>
    <n v="20500000"/>
    <n v="9719848"/>
    <x v="1223"/>
    <n v="114"/>
    <x v="1"/>
    <n v="-10780152"/>
    <s v="Loss"/>
    <x v="2"/>
    <s v="United States)"/>
  </r>
  <r>
    <x v="3733"/>
    <x v="1"/>
    <x v="1"/>
    <x v="20"/>
    <s v="January 12, 2001 (United States)"/>
    <n v="6.8"/>
    <n v="21000"/>
    <x v="653"/>
    <s v="David Mamet"/>
    <x v="1554"/>
    <x v="8"/>
    <n v="20500000"/>
    <n v="9206279"/>
    <x v="1224"/>
    <n v="105"/>
    <x v="2"/>
    <n v="-11293721"/>
    <s v="Loss"/>
    <x v="2"/>
    <s v="United States)"/>
  </r>
  <r>
    <x v="3734"/>
    <x v="1"/>
    <x v="2"/>
    <x v="20"/>
    <s v="February 23, 2001 (United States)"/>
    <n v="7.2"/>
    <n v="24000"/>
    <x v="1279"/>
    <s v="Cunningham O'Keefe"/>
    <x v="1555"/>
    <x v="0"/>
    <n v="20500000"/>
    <n v="8601053"/>
    <x v="1225"/>
    <n v="133"/>
    <x v="1"/>
    <n v="-11898947"/>
    <s v="Loss"/>
    <x v="2"/>
    <s v="United States)"/>
  </r>
  <r>
    <x v="3735"/>
    <x v="8"/>
    <x v="4"/>
    <x v="20"/>
    <s v="December 15, 2000 (United States)"/>
    <n v="8.3000000000000007"/>
    <n v="786000"/>
    <x v="1419"/>
    <s v="Hubert Selby Jr."/>
    <x v="72"/>
    <x v="0"/>
    <n v="4500000"/>
    <n v="7390108"/>
    <x v="1093"/>
    <n v="102"/>
    <x v="1"/>
    <n v="2890108"/>
    <s v="Profit"/>
    <x v="2"/>
    <s v="United States)"/>
  </r>
  <r>
    <x v="3736"/>
    <x v="1"/>
    <x v="1"/>
    <x v="20"/>
    <s v="September 15, 2000 (United States)"/>
    <n v="6.1"/>
    <n v="9200"/>
    <x v="259"/>
    <s v="John Byrum"/>
    <x v="1556"/>
    <x v="0"/>
    <n v="21000000"/>
    <n v="6620242"/>
    <x v="633"/>
    <n v="112"/>
    <x v="2"/>
    <n v="-14379758"/>
    <s v="Loss"/>
    <x v="2"/>
    <s v="United States)"/>
  </r>
  <r>
    <x v="3737"/>
    <x v="8"/>
    <x v="4"/>
    <x v="20"/>
    <s v="May 4, 2001 (United States)"/>
    <n v="7.1"/>
    <n v="8500"/>
    <x v="1560"/>
    <s v="FranÃ§ois Ozon"/>
    <x v="1557"/>
    <x v="8"/>
    <n v="20500000"/>
    <n v="6531687"/>
    <x v="1208"/>
    <n v="92"/>
    <x v="1"/>
    <n v="-13968313"/>
    <s v="Loss"/>
    <x v="2"/>
    <s v="United States)"/>
  </r>
  <r>
    <x v="3738"/>
    <x v="1"/>
    <x v="4"/>
    <x v="20"/>
    <s v="May 25, 2001 (United States)"/>
    <n v="5.9"/>
    <n v="4200"/>
    <x v="186"/>
    <s v="Henry James"/>
    <x v="1091"/>
    <x v="0"/>
    <n v="15000000"/>
    <n v="5753678"/>
    <x v="113"/>
    <n v="130"/>
    <x v="2"/>
    <n v="-9246322"/>
    <s v="Loss"/>
    <x v="2"/>
    <s v="United States)"/>
  </r>
  <r>
    <x v="3739"/>
    <x v="7"/>
    <x v="4"/>
    <x v="20"/>
    <s v="July 19, 2000 (United States)"/>
    <n v="4.7"/>
    <n v="4400"/>
    <x v="675"/>
    <s v="Mark Gibson"/>
    <x v="1558"/>
    <x v="0"/>
    <n v="24000000"/>
    <n v="5280035"/>
    <x v="498"/>
    <n v="105"/>
    <x v="2"/>
    <n v="-18719965"/>
    <s v="Loss"/>
    <x v="2"/>
    <s v="United States)"/>
  </r>
  <r>
    <x v="3740"/>
    <x v="0"/>
    <x v="11"/>
    <x v="20"/>
    <s v="October 13, 2000 (United Kingdom)"/>
    <n v="7"/>
    <n v="7200"/>
    <x v="754"/>
    <s v="Edith Wharton"/>
    <x v="1420"/>
    <x v="1"/>
    <n v="10000000"/>
    <n v="5164404"/>
    <x v="1226"/>
    <n v="135"/>
    <x v="1"/>
    <n v="-4835596"/>
    <s v="Loss"/>
    <x v="2"/>
    <s v="United Kingdom)"/>
  </r>
  <r>
    <x v="3741"/>
    <x v="7"/>
    <x v="0"/>
    <x v="20"/>
    <s v="February 2, 2001 (United States)"/>
    <n v="4.5"/>
    <n v="9200"/>
    <x v="1576"/>
    <s v="Alan B. McElroy"/>
    <x v="823"/>
    <x v="7"/>
    <n v="4000000"/>
    <n v="4224065"/>
    <x v="1227"/>
    <n v="96"/>
    <x v="2"/>
    <n v="224065"/>
    <s v="Profit"/>
    <x v="2"/>
    <s v="United States)"/>
  </r>
  <r>
    <x v="3742"/>
    <x v="1"/>
    <x v="1"/>
    <x v="20"/>
    <s v="March 9, 2000 (Australia)"/>
    <n v="5.7"/>
    <n v="7000"/>
    <x v="1577"/>
    <s v="Eric Blakeney"/>
    <x v="856"/>
    <x v="0"/>
    <n v="14000000"/>
    <n v="3284444"/>
    <x v="633"/>
    <n v="101"/>
    <x v="2"/>
    <n v="-10715556"/>
    <s v="Loss"/>
    <x v="2"/>
    <s v="Australia)"/>
  </r>
  <r>
    <x v="3743"/>
    <x v="7"/>
    <x v="1"/>
    <x v="20"/>
    <s v="September 29, 2000 (United States)"/>
    <n v="5.6"/>
    <n v="3700"/>
    <x v="1578"/>
    <s v="Jon Bernstein"/>
    <x v="1559"/>
    <x v="0"/>
    <n v="14000000"/>
    <n v="3169930"/>
    <x v="1151"/>
    <n v="112"/>
    <x v="2"/>
    <n v="-10830070"/>
    <s v="Loss"/>
    <x v="2"/>
    <s v="United States)"/>
  </r>
  <r>
    <x v="3744"/>
    <x v="1"/>
    <x v="4"/>
    <x v="20"/>
    <s v="March 15, 2002 (United States)"/>
    <n v="7.1"/>
    <n v="6100"/>
    <x v="676"/>
    <s v="Isabel Ellsen"/>
    <x v="1042"/>
    <x v="8"/>
    <n v="8000000"/>
    <n v="3033646"/>
    <x v="490"/>
    <n v="121"/>
    <x v="1"/>
    <n v="-4966354"/>
    <s v="Loss"/>
    <x v="2"/>
    <s v="United States)"/>
  </r>
  <r>
    <x v="3745"/>
    <x v="1"/>
    <x v="1"/>
    <x v="20"/>
    <s v="October 20, 2000 (United States)"/>
    <n v="6.6"/>
    <n v="11000"/>
    <x v="551"/>
    <s v="Spike Lee"/>
    <x v="990"/>
    <x v="0"/>
    <n v="10000000"/>
    <n v="2463650"/>
    <x v="237"/>
    <n v="135"/>
    <x v="2"/>
    <n v="-7536350"/>
    <s v="Loss"/>
    <x v="2"/>
    <s v="United States)"/>
  </r>
  <r>
    <x v="1685"/>
    <x v="1"/>
    <x v="4"/>
    <x v="20"/>
    <s v="June 23, 2000 (United States)"/>
    <n v="6"/>
    <n v="9200"/>
    <x v="1579"/>
    <s v="William Shakespeare"/>
    <x v="455"/>
    <x v="0"/>
    <n v="2000000"/>
    <n v="2046433"/>
    <x v="1228"/>
    <n v="112"/>
    <x v="2"/>
    <n v="46433"/>
    <s v="Profit"/>
    <x v="2"/>
    <s v="United States)"/>
  </r>
  <r>
    <x v="3746"/>
    <x v="1"/>
    <x v="1"/>
    <x v="20"/>
    <s v="October 20, 2000 (United States)"/>
    <n v="7"/>
    <n v="7300"/>
    <x v="1580"/>
    <s v="Greg Berlanti"/>
    <x v="1560"/>
    <x v="0"/>
    <n v="1000000"/>
    <n v="2019121"/>
    <x v="1229"/>
    <n v="94"/>
    <x v="1"/>
    <n v="1019121"/>
    <s v="Profit"/>
    <x v="2"/>
    <s v="United States)"/>
  </r>
  <r>
    <x v="3747"/>
    <x v="1"/>
    <x v="1"/>
    <x v="20"/>
    <s v="September 1, 2000 (United States)"/>
    <n v="6.2"/>
    <n v="14000"/>
    <x v="722"/>
    <s v="John Waters"/>
    <x v="620"/>
    <x v="0"/>
    <n v="10000000"/>
    <n v="1961544"/>
    <x v="1230"/>
    <n v="87"/>
    <x v="2"/>
    <n v="-8038456"/>
    <s v="Loss"/>
    <x v="2"/>
    <s v="United States)"/>
  </r>
  <r>
    <x v="3748"/>
    <x v="1"/>
    <x v="1"/>
    <x v="20"/>
    <s v="September 14, 2001 (United Kingdom)"/>
    <n v="6.8"/>
    <n v="5600"/>
    <x v="1581"/>
    <s v="Joel Hershman"/>
    <x v="1412"/>
    <x v="1"/>
    <n v="20500000"/>
    <n v="1961054"/>
    <x v="1231"/>
    <n v="91"/>
    <x v="2"/>
    <n v="-18538946"/>
    <s v="Loss"/>
    <x v="2"/>
    <s v="United Kingdom)"/>
  </r>
  <r>
    <x v="3749"/>
    <x v="1"/>
    <x v="4"/>
    <x v="20"/>
    <s v="October 6, 2000 (United States)"/>
    <n v="6.8"/>
    <n v="9400"/>
    <x v="1582"/>
    <s v="Karyn Kusama"/>
    <x v="1561"/>
    <x v="0"/>
    <n v="1000000"/>
    <n v="1666028"/>
    <x v="1232"/>
    <n v="110"/>
    <x v="2"/>
    <n v="666028"/>
    <s v="Profit"/>
    <x v="2"/>
    <s v="United States)"/>
  </r>
  <r>
    <x v="3750"/>
    <x v="1"/>
    <x v="4"/>
    <x v="20"/>
    <s v="December 8, 2000 (United Kingdom)"/>
    <n v="6.2"/>
    <n v="15000"/>
    <x v="1011"/>
    <s v="Sally Potter"/>
    <x v="1183"/>
    <x v="1"/>
    <n v="20500000"/>
    <n v="1322763"/>
    <x v="722"/>
    <n v="100"/>
    <x v="2"/>
    <n v="-19177237"/>
    <s v="Loss"/>
    <x v="2"/>
    <s v="United Kingdom)"/>
  </r>
  <r>
    <x v="2008"/>
    <x v="1"/>
    <x v="6"/>
    <x v="20"/>
    <s v="November 15, 2000 (France)"/>
    <n v="6.5"/>
    <n v="23000"/>
    <x v="777"/>
    <s v="John Wainwright"/>
    <x v="790"/>
    <x v="8"/>
    <n v="25000000"/>
    <n v="1308242"/>
    <x v="1233"/>
    <n v="110"/>
    <x v="2"/>
    <n v="-23691758"/>
    <s v="Loss"/>
    <x v="2"/>
    <s v="France)"/>
  </r>
  <r>
    <x v="3751"/>
    <x v="3"/>
    <x v="4"/>
    <x v="20"/>
    <s v="December 16, 2000 (Japan)"/>
    <n v="8.1999999999999993"/>
    <n v="22000"/>
    <x v="518"/>
    <s v="Edward Yang"/>
    <x v="1562"/>
    <x v="26"/>
    <n v="20500000"/>
    <n v="1196218"/>
    <x v="1234"/>
    <n v="173"/>
    <x v="1"/>
    <n v="-19303782"/>
    <s v="Loss"/>
    <x v="2"/>
    <s v="Japan)"/>
  </r>
  <r>
    <x v="3752"/>
    <x v="1"/>
    <x v="1"/>
    <x v="20"/>
    <s v="August 4, 2000 (United States)"/>
    <n v="6.6"/>
    <n v="5300"/>
    <x v="1583"/>
    <s v="Mike White"/>
    <x v="1563"/>
    <x v="0"/>
    <n v="250000"/>
    <n v="1182065"/>
    <x v="1093"/>
    <n v="96"/>
    <x v="2"/>
    <n v="932065"/>
    <s v="Profit"/>
    <x v="2"/>
    <s v="United States)"/>
  </r>
  <r>
    <x v="3753"/>
    <x v="1"/>
    <x v="1"/>
    <x v="20"/>
    <s v="May 11, 2001 (United States)"/>
    <n v="6.8"/>
    <n v="2900"/>
    <x v="1584"/>
    <s v="Del Shores"/>
    <x v="1564"/>
    <x v="0"/>
    <n v="20500000"/>
    <n v="1111273"/>
    <x v="1235"/>
    <n v="111"/>
    <x v="2"/>
    <n v="-19388727"/>
    <s v="Loss"/>
    <x v="2"/>
    <s v="United States)"/>
  </r>
  <r>
    <x v="3754"/>
    <x v="3"/>
    <x v="6"/>
    <x v="20"/>
    <s v="June 28, 2000 (France)"/>
    <n v="4.5"/>
    <n v="17000"/>
    <x v="1585"/>
    <s v="Virginie Despentes"/>
    <x v="1565"/>
    <x v="8"/>
    <n v="20500000"/>
    <n v="940944"/>
    <x v="722"/>
    <n v="77"/>
    <x v="2"/>
    <n v="-19559056"/>
    <s v="Loss"/>
    <x v="2"/>
    <s v="France)"/>
  </r>
  <r>
    <x v="3755"/>
    <x v="1"/>
    <x v="6"/>
    <x v="20"/>
    <s v="April 27, 2000 (Singapore)"/>
    <n v="6.4"/>
    <n v="20000"/>
    <x v="1164"/>
    <s v="James Gray"/>
    <x v="1259"/>
    <x v="0"/>
    <n v="24000000"/>
    <n v="924036"/>
    <x v="407"/>
    <n v="115"/>
    <x v="2"/>
    <n v="-23075964"/>
    <s v="Loss"/>
    <x v="2"/>
    <s v="Singapore)"/>
  </r>
  <r>
    <x v="3756"/>
    <x v="1"/>
    <x v="1"/>
    <x v="20"/>
    <s v="July 14, 2000 (Spain)"/>
    <n v="6.2"/>
    <n v="5300"/>
    <x v="1586"/>
    <s v="Valerie Breiman"/>
    <x v="1566"/>
    <x v="0"/>
    <n v="20500000"/>
    <n v="580372"/>
    <x v="1236"/>
    <n v="82"/>
    <x v="2"/>
    <n v="-19919628"/>
    <s v="Loss"/>
    <x v="2"/>
    <s v="Spain)"/>
  </r>
  <r>
    <x v="3757"/>
    <x v="7"/>
    <x v="1"/>
    <x v="20"/>
    <s v="April 18, 2000 (United States)"/>
    <n v="7.3"/>
    <n v="4200"/>
    <x v="1587"/>
    <s v="Thomas Bezucha"/>
    <x v="642"/>
    <x v="0"/>
    <n v="20500000"/>
    <n v="512451"/>
    <x v="1237"/>
    <n v="118"/>
    <x v="1"/>
    <n v="-19987549"/>
    <s v="Loss"/>
    <x v="2"/>
    <s v="United States)"/>
  </r>
  <r>
    <x v="3758"/>
    <x v="1"/>
    <x v="6"/>
    <x v="20"/>
    <s v="July 31, 2002 (France)"/>
    <n v="5.9"/>
    <n v="9100"/>
    <x v="647"/>
    <s v="Anita Shreve"/>
    <x v="1417"/>
    <x v="0"/>
    <n v="16000000"/>
    <n v="321279"/>
    <x v="758"/>
    <n v="114"/>
    <x v="2"/>
    <n v="-15678721"/>
    <s v="Loss"/>
    <x v="2"/>
    <s v="France)"/>
  </r>
  <r>
    <x v="3759"/>
    <x v="1"/>
    <x v="1"/>
    <x v="20"/>
    <s v="January 19, 2001 (United Kingdom)"/>
    <n v="5.8"/>
    <n v="3600"/>
    <x v="1588"/>
    <s v="Simon Donald"/>
    <x v="1364"/>
    <x v="1"/>
    <n v="20500000"/>
    <n v="313768"/>
    <x v="1144"/>
    <n v="86"/>
    <x v="2"/>
    <n v="-20186232"/>
    <s v="Loss"/>
    <x v="2"/>
    <s v="United Kingdom)"/>
  </r>
  <r>
    <x v="3760"/>
    <x v="0"/>
    <x v="11"/>
    <x v="20"/>
    <s v="March 31, 2000 (United Kingdom)"/>
    <n v="6"/>
    <n v="4400"/>
    <x v="795"/>
    <s v="William Shakespeare"/>
    <x v="1516"/>
    <x v="1"/>
    <n v="13000000"/>
    <n v="299792"/>
    <x v="1179"/>
    <n v="93"/>
    <x v="2"/>
    <n v="-12700208"/>
    <s v="Loss"/>
    <x v="2"/>
    <s v="United Kingdom)"/>
  </r>
  <r>
    <x v="3761"/>
    <x v="3"/>
    <x v="6"/>
    <x v="20"/>
    <s v="February 18, 2000 (India)"/>
    <n v="7.9"/>
    <n v="12000"/>
    <x v="1589"/>
    <s v="H. Banerjee"/>
    <x v="1567"/>
    <x v="41"/>
    <n v="20500000"/>
    <n v="274675"/>
    <x v="1238"/>
    <n v="186"/>
    <x v="1"/>
    <n v="-20225325"/>
    <s v="Loss"/>
    <x v="2"/>
    <s v="India)"/>
  </r>
  <r>
    <x v="3762"/>
    <x v="1"/>
    <x v="4"/>
    <x v="20"/>
    <s v="March 24, 2000 (United States)"/>
    <n v="6.5"/>
    <n v="6900"/>
    <x v="762"/>
    <s v="Scott Spencer"/>
    <x v="1435"/>
    <x v="0"/>
    <n v="8500000"/>
    <n v="270745"/>
    <x v="37"/>
    <n v="105"/>
    <x v="2"/>
    <n v="-8229255"/>
    <s v="Loss"/>
    <x v="2"/>
    <s v="United States)"/>
  </r>
  <r>
    <x v="3763"/>
    <x v="8"/>
    <x v="1"/>
    <x v="20"/>
    <s v="September 7, 2001 (United States)"/>
    <n v="6.2"/>
    <n v="5700"/>
    <x v="1590"/>
    <s v="Charles Busch"/>
    <x v="1568"/>
    <x v="3"/>
    <n v="1500000"/>
    <n v="268117"/>
    <x v="1239"/>
    <n v="95"/>
    <x v="2"/>
    <n v="-1231883"/>
    <s v="Loss"/>
    <x v="2"/>
    <s v="United States)"/>
  </r>
  <r>
    <x v="3764"/>
    <x v="1"/>
    <x v="4"/>
    <x v="20"/>
    <s v="September 15, 2000 (Canada)"/>
    <n v="6.9"/>
    <n v="5000"/>
    <x v="1591"/>
    <s v="Denis Villeneuve"/>
    <x v="1569"/>
    <x v="7"/>
    <n v="20500000"/>
    <n v="254380"/>
    <x v="607"/>
    <n v="87"/>
    <x v="2"/>
    <n v="-20245620"/>
    <s v="Loss"/>
    <x v="2"/>
    <s v="Canada)"/>
  </r>
  <r>
    <x v="3765"/>
    <x v="1"/>
    <x v="2"/>
    <x v="20"/>
    <s v="August 3, 2000 (Australia)"/>
    <n v="7.2"/>
    <n v="37000"/>
    <x v="1592"/>
    <s v="Mark Brandon Read"/>
    <x v="1570"/>
    <x v="3"/>
    <n v="20500000"/>
    <n v="238471"/>
    <x v="743"/>
    <n v="94"/>
    <x v="1"/>
    <n v="-20261529"/>
    <s v="Loss"/>
    <x v="2"/>
    <s v="Australia)"/>
  </r>
  <r>
    <x v="3766"/>
    <x v="1"/>
    <x v="10"/>
    <x v="20"/>
    <s v="September 28, 2001 (United States)"/>
    <n v="7.7"/>
    <n v="30000"/>
    <x v="1593"/>
    <s v="Hideyuki Kikuchi"/>
    <x v="1571"/>
    <x v="24"/>
    <n v="20500000"/>
    <n v="151086"/>
    <x v="1240"/>
    <n v="103"/>
    <x v="1"/>
    <n v="-20348914"/>
    <s v="Loss"/>
    <x v="2"/>
    <s v="United States)"/>
  </r>
  <r>
    <x v="3767"/>
    <x v="1"/>
    <x v="4"/>
    <x v="20"/>
    <s v="May 24, 2001 (Germany)"/>
    <n v="7"/>
    <n v="39000"/>
    <x v="123"/>
    <s v="Ross Klavan"/>
    <x v="1572"/>
    <x v="0"/>
    <n v="10000000"/>
    <n v="148701"/>
    <x v="1241"/>
    <n v="101"/>
    <x v="1"/>
    <n v="-9851299"/>
    <s v="Loss"/>
    <x v="2"/>
    <s v="Germany)"/>
  </r>
  <r>
    <x v="3768"/>
    <x v="8"/>
    <x v="4"/>
    <x v="20"/>
    <s v="October 20, 2000 (Portugal)"/>
    <n v="5.8"/>
    <n v="3200"/>
    <x v="1594"/>
    <s v="JoÃ£o Pedro Rodrigues"/>
    <x v="1573"/>
    <x v="33"/>
    <n v="20500000"/>
    <n v="126783"/>
    <x v="1242"/>
    <n v="87"/>
    <x v="2"/>
    <n v="-20373217"/>
    <s v="Loss"/>
    <x v="2"/>
    <s v="Portugal)"/>
  </r>
  <r>
    <x v="3769"/>
    <x v="1"/>
    <x v="4"/>
    <x v="20"/>
    <s v="October 11, 2001 (Israel)"/>
    <n v="5.7"/>
    <n v="3700"/>
    <x v="397"/>
    <s v="Michael Radford"/>
    <x v="1574"/>
    <x v="0"/>
    <n v="20500000"/>
    <n v="122121"/>
    <x v="1243"/>
    <n v="123"/>
    <x v="2"/>
    <n v="-20377879"/>
    <s v="Loss"/>
    <x v="2"/>
    <s v="Israel)"/>
  </r>
  <r>
    <x v="3770"/>
    <x v="1"/>
    <x v="4"/>
    <x v="20"/>
    <s v="February 10, 2000 (Germany)"/>
    <n v="5.9"/>
    <n v="21000"/>
    <x v="268"/>
    <s v="Nicholas Klein"/>
    <x v="1160"/>
    <x v="29"/>
    <n v="8000000"/>
    <n v="105983"/>
    <x v="820"/>
    <n v="122"/>
    <x v="2"/>
    <n v="-7894017"/>
    <s v="Loss"/>
    <x v="2"/>
    <s v="Germany)"/>
  </r>
  <r>
    <x v="3771"/>
    <x v="3"/>
    <x v="4"/>
    <x v="20"/>
    <s v="November 30, 2001 (United States)"/>
    <n v="7.2"/>
    <n v="13000"/>
    <x v="1595"/>
    <s v="Michael Haneke"/>
    <x v="982"/>
    <x v="8"/>
    <n v="20500000"/>
    <n v="95242"/>
    <x v="1244"/>
    <n v="118"/>
    <x v="1"/>
    <n v="-20404758"/>
    <s v="Loss"/>
    <x v="2"/>
    <s v="United States)"/>
  </r>
  <r>
    <x v="3772"/>
    <x v="3"/>
    <x v="1"/>
    <x v="20"/>
    <s v="October 6, 2000 (Sweden)"/>
    <n v="7.6"/>
    <n v="18000"/>
    <x v="1596"/>
    <s v="Roy Andersson"/>
    <x v="1575"/>
    <x v="12"/>
    <n v="20500000"/>
    <n v="80334"/>
    <x v="1244"/>
    <n v="98"/>
    <x v="1"/>
    <n v="-20419666"/>
    <s v="Loss"/>
    <x v="2"/>
    <s v="Sweden)"/>
  </r>
  <r>
    <x v="3773"/>
    <x v="1"/>
    <x v="6"/>
    <x v="20"/>
    <s v="August 1, 2000 (Spain)"/>
    <n v="6.6"/>
    <n v="13000"/>
    <x v="1288"/>
    <s v="Edward Bunker"/>
    <x v="735"/>
    <x v="0"/>
    <n v="3600000"/>
    <n v="43805"/>
    <x v="1245"/>
    <n v="94"/>
    <x v="2"/>
    <n v="-3556195"/>
    <s v="Loss"/>
    <x v="2"/>
    <s v="Spain)"/>
  </r>
  <r>
    <x v="3774"/>
    <x v="1"/>
    <x v="1"/>
    <x v="20"/>
    <s v="April 18, 2000 (Canada)"/>
    <n v="5.0999999999999996"/>
    <n v="3700"/>
    <x v="1291"/>
    <s v="Lisa Krueger"/>
    <x v="1576"/>
    <x v="0"/>
    <n v="3000000"/>
    <n v="40361"/>
    <x v="407"/>
    <n v="98"/>
    <x v="2"/>
    <n v="-2959639"/>
    <s v="Loss"/>
    <x v="2"/>
    <s v="Canada)"/>
  </r>
  <r>
    <x v="3775"/>
    <x v="1"/>
    <x v="6"/>
    <x v="20"/>
    <s v="June 9, 2000 (United Kingdom)"/>
    <n v="6.7"/>
    <n v="13000"/>
    <x v="1393"/>
    <s v="Johnny Ferguson"/>
    <x v="306"/>
    <x v="1"/>
    <n v="20500000"/>
    <n v="30915"/>
    <x v="1162"/>
    <n v="103"/>
    <x v="2"/>
    <n v="-20469085"/>
    <s v="Loss"/>
    <x v="2"/>
    <s v="United Kingdom)"/>
  </r>
  <r>
    <x v="3776"/>
    <x v="3"/>
    <x v="4"/>
    <x v="20"/>
    <s v="April 22, 2000 (South Korea)"/>
    <n v="7"/>
    <n v="13000"/>
    <x v="1597"/>
    <s v="Kim Ki-duk"/>
    <x v="1577"/>
    <x v="10"/>
    <n v="1000000"/>
    <n v="24963"/>
    <x v="1246"/>
    <n v="90"/>
    <x v="1"/>
    <n v="-975037"/>
    <s v="Loss"/>
    <x v="2"/>
    <s v="South Korea)"/>
  </r>
  <r>
    <x v="3777"/>
    <x v="1"/>
    <x v="4"/>
    <x v="20"/>
    <s v="May 26, 2000 (Italy)"/>
    <n v="5"/>
    <n v="2400"/>
    <x v="1598"/>
    <s v="Asia Argento"/>
    <x v="1578"/>
    <x v="9"/>
    <n v="20500000"/>
    <n v="18062"/>
    <x v="1247"/>
    <n v="90"/>
    <x v="2"/>
    <n v="-20481938"/>
    <s v="Loss"/>
    <x v="2"/>
    <s v="Italy)"/>
  </r>
  <r>
    <x v="3778"/>
    <x v="1"/>
    <x v="0"/>
    <x v="20"/>
    <s v="September 18, 2000 (United States)"/>
    <n v="5.8"/>
    <n v="2200"/>
    <x v="1599"/>
    <s v="James Gunn"/>
    <x v="359"/>
    <x v="0"/>
    <n v="1000000"/>
    <n v="13276"/>
    <x v="1217"/>
    <n v="82"/>
    <x v="2"/>
    <n v="-986724"/>
    <s v="Loss"/>
    <x v="2"/>
    <s v="United States)"/>
  </r>
  <r>
    <x v="3779"/>
    <x v="1"/>
    <x v="6"/>
    <x v="20"/>
    <s v="May 10, 2001 (Australia)"/>
    <n v="5.0999999999999996"/>
    <n v="1500"/>
    <x v="1600"/>
    <s v="Anne Kennedy"/>
    <x v="1579"/>
    <x v="3"/>
    <n v="20500000"/>
    <n v="6831"/>
    <x v="614"/>
    <n v="93"/>
    <x v="2"/>
    <n v="-20493169"/>
    <s v="Loss"/>
    <x v="2"/>
    <s v="Australia)"/>
  </r>
  <r>
    <x v="3780"/>
    <x v="3"/>
    <x v="4"/>
    <x v="20"/>
    <s v="May 11, 2001 (Canada)"/>
    <n v="6.8"/>
    <n v="43000"/>
    <x v="1601"/>
    <s v="Karen Walton"/>
    <x v="1580"/>
    <x v="7"/>
    <n v="5000000"/>
    <n v="2554"/>
    <x v="1248"/>
    <n v="108"/>
    <x v="2"/>
    <n v="-4997446"/>
    <s v="Loss"/>
    <x v="2"/>
    <s v="Canada)"/>
  </r>
  <r>
    <x v="3781"/>
    <x v="1"/>
    <x v="1"/>
    <x v="20"/>
    <s v="February 9, 2001 (United States)"/>
    <n v="6.5"/>
    <n v="5200"/>
    <x v="1602"/>
    <s v="Dominic Anciano"/>
    <x v="1581"/>
    <x v="1"/>
    <n v="20500000"/>
    <n v="1400"/>
    <x v="675"/>
    <n v="103"/>
    <x v="2"/>
    <n v="-20498600"/>
    <s v="Loss"/>
    <x v="2"/>
    <s v="United States)"/>
  </r>
  <r>
    <x v="3782"/>
    <x v="0"/>
    <x v="3"/>
    <x v="21"/>
    <s v="November 16, 2001 (United States)"/>
    <n v="7.6"/>
    <n v="685000"/>
    <x v="612"/>
    <s v="J.K. Rowling"/>
    <x v="1582"/>
    <x v="1"/>
    <n v="125000000"/>
    <n v="1006968171"/>
    <x v="7"/>
    <n v="152"/>
    <x v="1"/>
    <n v="881968171"/>
    <s v="Profit"/>
    <x v="2"/>
    <s v="United States)"/>
  </r>
  <r>
    <x v="3783"/>
    <x v="7"/>
    <x v="0"/>
    <x v="21"/>
    <s v="December 19, 2001 (United States)"/>
    <n v="8.8000000000000007"/>
    <n v="1700000"/>
    <x v="1038"/>
    <s v="J.R.R. Tolkien"/>
    <x v="1065"/>
    <x v="18"/>
    <n v="93000000"/>
    <n v="897690072"/>
    <x v="237"/>
    <n v="178"/>
    <x v="0"/>
    <n v="804690072"/>
    <s v="Profit"/>
    <x v="2"/>
    <s v="United States)"/>
  </r>
  <r>
    <x v="3784"/>
    <x v="2"/>
    <x v="10"/>
    <x v="21"/>
    <s v="November 2, 2001 (United States)"/>
    <n v="8.1"/>
    <n v="838000"/>
    <x v="1603"/>
    <s v="Pete Docter"/>
    <x v="751"/>
    <x v="0"/>
    <n v="115000000"/>
    <n v="579707738"/>
    <x v="1064"/>
    <n v="92"/>
    <x v="1"/>
    <n v="464707738"/>
    <s v="Profit"/>
    <x v="2"/>
    <s v="United States)"/>
  </r>
  <r>
    <x v="3785"/>
    <x v="0"/>
    <x v="10"/>
    <x v="21"/>
    <s v="May 18, 2001 (United States)"/>
    <n v="7.9"/>
    <n v="630000"/>
    <x v="1604"/>
    <s v="William Steig"/>
    <x v="986"/>
    <x v="0"/>
    <n v="60000000"/>
    <n v="487853320"/>
    <x v="1065"/>
    <n v="90"/>
    <x v="1"/>
    <n v="427853320"/>
    <s v="Profit"/>
    <x v="2"/>
    <s v="United States)"/>
  </r>
  <r>
    <x v="3786"/>
    <x v="7"/>
    <x v="6"/>
    <x v="21"/>
    <s v="December 7, 2001 (United States)"/>
    <n v="7.7"/>
    <n v="531000"/>
    <x v="776"/>
    <s v="George Clayton Johnson"/>
    <x v="1313"/>
    <x v="0"/>
    <n v="85000000"/>
    <n v="450717150"/>
    <x v="7"/>
    <n v="116"/>
    <x v="1"/>
    <n v="365717150"/>
    <s v="Profit"/>
    <x v="2"/>
    <s v="United States)"/>
  </r>
  <r>
    <x v="3787"/>
    <x v="7"/>
    <x v="0"/>
    <x v="21"/>
    <s v="May 25, 2001 (United States)"/>
    <n v="6.2"/>
    <n v="317000"/>
    <x v="1183"/>
    <s v="Randall Wallace"/>
    <x v="1338"/>
    <x v="0"/>
    <n v="140000000"/>
    <n v="449220945"/>
    <x v="229"/>
    <n v="183"/>
    <x v="2"/>
    <n v="309220945"/>
    <s v="Profit"/>
    <x v="2"/>
    <s v="United States)"/>
  </r>
  <r>
    <x v="3788"/>
    <x v="7"/>
    <x v="0"/>
    <x v="21"/>
    <s v="May 4, 2001 (United States)"/>
    <n v="6.4"/>
    <n v="307000"/>
    <x v="1056"/>
    <s v="Stephen Sommers"/>
    <x v="1009"/>
    <x v="0"/>
    <n v="98000000"/>
    <n v="443280904"/>
    <x v="1"/>
    <n v="130"/>
    <x v="2"/>
    <n v="345280904"/>
    <s v="Profit"/>
    <x v="2"/>
    <s v="United States)"/>
  </r>
  <r>
    <x v="3789"/>
    <x v="7"/>
    <x v="0"/>
    <x v="21"/>
    <s v="July 18, 2001 (United States)"/>
    <n v="5.9"/>
    <n v="301000"/>
    <x v="768"/>
    <s v="Michael Crichton"/>
    <x v="111"/>
    <x v="0"/>
    <n v="93000000"/>
    <n v="368780809"/>
    <x v="1"/>
    <n v="92"/>
    <x v="2"/>
    <n v="275780809"/>
    <s v="Profit"/>
    <x v="2"/>
    <s v="United States)"/>
  </r>
  <r>
    <x v="3790"/>
    <x v="7"/>
    <x v="0"/>
    <x v="21"/>
    <s v="July 27, 2001 (United States)"/>
    <n v="5.7"/>
    <n v="213000"/>
    <x v="438"/>
    <s v="Pierre Boulle"/>
    <x v="1259"/>
    <x v="0"/>
    <n v="100000000"/>
    <n v="362211740"/>
    <x v="10"/>
    <n v="119"/>
    <x v="2"/>
    <n v="262211740"/>
    <s v="Profit"/>
    <x v="2"/>
    <s v="United States)"/>
  </r>
  <r>
    <x v="3791"/>
    <x v="0"/>
    <x v="10"/>
    <x v="21"/>
    <s v="March 28, 2003 (United States)"/>
    <n v="8.6"/>
    <n v="679000"/>
    <x v="692"/>
    <s v="Hayao Miyazaki"/>
    <x v="1583"/>
    <x v="24"/>
    <n v="19000000"/>
    <n v="355475245"/>
    <x v="1249"/>
    <n v="125"/>
    <x v="0"/>
    <n v="336475245"/>
    <s v="Profit"/>
    <x v="2"/>
    <s v="United States)"/>
  </r>
  <r>
    <x v="3792"/>
    <x v="1"/>
    <x v="6"/>
    <x v="21"/>
    <s v="February 9, 2001 (United States)"/>
    <n v="6.8"/>
    <n v="261000"/>
    <x v="195"/>
    <s v="Thomas Harris"/>
    <x v="498"/>
    <x v="0"/>
    <n v="87000000"/>
    <n v="351692268"/>
    <x v="17"/>
    <n v="131"/>
    <x v="2"/>
    <n v="264692268"/>
    <s v="Profit"/>
    <x v="2"/>
    <s v="United States)"/>
  </r>
  <r>
    <x v="3793"/>
    <x v="7"/>
    <x v="0"/>
    <x v="21"/>
    <s v="August 3, 2001 (United States)"/>
    <n v="6.6"/>
    <n v="205000"/>
    <x v="1315"/>
    <s v="Ross LaManna"/>
    <x v="491"/>
    <x v="13"/>
    <n v="90000000"/>
    <n v="347325802"/>
    <x v="237"/>
    <n v="90"/>
    <x v="2"/>
    <n v="257325802"/>
    <s v="Profit"/>
    <x v="2"/>
    <s v="United States)"/>
  </r>
  <r>
    <x v="3794"/>
    <x v="7"/>
    <x v="2"/>
    <x v="21"/>
    <s v="January 4, 2002 (United States)"/>
    <n v="8.1999999999999993"/>
    <n v="871000"/>
    <x v="205"/>
    <s v="Akiva Goldsman"/>
    <x v="1048"/>
    <x v="0"/>
    <n v="58000000"/>
    <n v="316791257"/>
    <x v="1"/>
    <n v="135"/>
    <x v="1"/>
    <n v="258791257"/>
    <s v="Profit"/>
    <x v="2"/>
    <s v="United States)"/>
  </r>
  <r>
    <x v="3795"/>
    <x v="1"/>
    <x v="1"/>
    <x v="21"/>
    <s v="August 10, 2001 (United States)"/>
    <n v="6.4"/>
    <n v="244000"/>
    <x v="1605"/>
    <s v="Adam Herz"/>
    <x v="1450"/>
    <x v="0"/>
    <n v="30000000"/>
    <n v="287553595"/>
    <x v="1250"/>
    <n v="108"/>
    <x v="2"/>
    <n v="257553595"/>
    <s v="Profit"/>
    <x v="2"/>
    <s v="United States)"/>
  </r>
  <r>
    <x v="3796"/>
    <x v="1"/>
    <x v="1"/>
    <x v="21"/>
    <s v="April 13, 2001 (United States)"/>
    <n v="6.7"/>
    <n v="232000"/>
    <x v="1606"/>
    <s v="Helen Fielding"/>
    <x v="1169"/>
    <x v="1"/>
    <n v="25000000"/>
    <n v="281995610"/>
    <x v="407"/>
    <n v="97"/>
    <x v="2"/>
    <n v="256995610"/>
    <s v="Profit"/>
    <x v="2"/>
    <s v="United States)"/>
  </r>
  <r>
    <x v="3797"/>
    <x v="7"/>
    <x v="0"/>
    <x v="21"/>
    <s v="June 15, 2001 (United States)"/>
    <n v="5.8"/>
    <n v="201000"/>
    <x v="1305"/>
    <s v="Sara B. Cooper"/>
    <x v="1584"/>
    <x v="0"/>
    <n v="115000000"/>
    <n v="274703340"/>
    <x v="5"/>
    <n v="100"/>
    <x v="2"/>
    <n v="159703340"/>
    <s v="Profit"/>
    <x v="2"/>
    <s v="United States)"/>
  </r>
  <r>
    <x v="3798"/>
    <x v="7"/>
    <x v="4"/>
    <x v="21"/>
    <s v="June 29, 2001 (United States)"/>
    <n v="7.2"/>
    <n v="295000"/>
    <x v="90"/>
    <s v="Brian Aldiss"/>
    <x v="1585"/>
    <x v="0"/>
    <n v="100000000"/>
    <n v="235926552"/>
    <x v="7"/>
    <n v="146"/>
    <x v="1"/>
    <n v="135926552"/>
    <s v="Profit"/>
    <x v="2"/>
    <s v="United States)"/>
  </r>
  <r>
    <x v="3799"/>
    <x v="7"/>
    <x v="5"/>
    <x v="21"/>
    <s v="August 10, 2001 (United States)"/>
    <n v="7.6"/>
    <n v="346000"/>
    <x v="1357"/>
    <s v="Alejandro AmenÃ¡bar"/>
    <x v="813"/>
    <x v="16"/>
    <n v="17000000"/>
    <n v="209947037"/>
    <x v="1116"/>
    <n v="104"/>
    <x v="1"/>
    <n v="192947037"/>
    <s v="Profit"/>
    <x v="2"/>
    <s v="United States)"/>
  </r>
  <r>
    <x v="3800"/>
    <x v="7"/>
    <x v="0"/>
    <x v="21"/>
    <s v="June 22, 2001 (United States)"/>
    <n v="6.8"/>
    <n v="362000"/>
    <x v="428"/>
    <s v="Ken Li"/>
    <x v="1586"/>
    <x v="0"/>
    <n v="38000000"/>
    <n v="207305509"/>
    <x v="1"/>
    <n v="106"/>
    <x v="2"/>
    <n v="169305509"/>
    <s v="Profit"/>
    <x v="2"/>
    <s v="United States)"/>
  </r>
  <r>
    <x v="3801"/>
    <x v="1"/>
    <x v="7"/>
    <x v="21"/>
    <s v="December 14, 2001 (United States)"/>
    <n v="6.9"/>
    <n v="253000"/>
    <x v="778"/>
    <s v="Alejandro AmenÃ¡bar"/>
    <x v="243"/>
    <x v="0"/>
    <n v="68000000"/>
    <n v="203388341"/>
    <x v="5"/>
    <n v="136"/>
    <x v="2"/>
    <n v="135388341"/>
    <s v="Profit"/>
    <x v="2"/>
    <s v="United States)"/>
  </r>
  <r>
    <x v="3802"/>
    <x v="0"/>
    <x v="0"/>
    <x v="21"/>
    <s v="July 4, 2001 (United States)"/>
    <n v="5.0999999999999996"/>
    <n v="57000"/>
    <x v="1607"/>
    <s v="John Requa"/>
    <x v="702"/>
    <x v="0"/>
    <n v="60000000"/>
    <n v="200687492"/>
    <x v="7"/>
    <n v="87"/>
    <x v="2"/>
    <n v="140687492"/>
    <s v="Profit"/>
    <x v="2"/>
    <s v="United States)"/>
  </r>
  <r>
    <x v="3803"/>
    <x v="0"/>
    <x v="10"/>
    <x v="21"/>
    <s v="June 15, 2001 (United States)"/>
    <n v="6.9"/>
    <n v="109000"/>
    <x v="907"/>
    <s v="Tab Murphy"/>
    <x v="403"/>
    <x v="0"/>
    <n v="120000000"/>
    <n v="186053725"/>
    <x v="59"/>
    <n v="95"/>
    <x v="2"/>
    <n v="66053725"/>
    <s v="Profit"/>
    <x v="2"/>
    <s v="United States)"/>
  </r>
  <r>
    <x v="3804"/>
    <x v="7"/>
    <x v="4"/>
    <x v="21"/>
    <s v="June 1, 2001 (United States)"/>
    <n v="7.6"/>
    <n v="271000"/>
    <x v="999"/>
    <s v="Baz Luhrmann"/>
    <x v="813"/>
    <x v="3"/>
    <n v="50000000"/>
    <n v="184935320"/>
    <x v="10"/>
    <n v="127"/>
    <x v="1"/>
    <n v="134935320"/>
    <s v="Profit"/>
    <x v="2"/>
    <s v="United States)"/>
  </r>
  <r>
    <x v="3805"/>
    <x v="0"/>
    <x v="1"/>
    <x v="21"/>
    <s v="June 22, 2001 (United States)"/>
    <n v="4.7"/>
    <n v="42000"/>
    <x v="1541"/>
    <s v="Hugh Lofting"/>
    <x v="239"/>
    <x v="0"/>
    <n v="70000000"/>
    <n v="176104344"/>
    <x v="10"/>
    <n v="87"/>
    <x v="2"/>
    <n v="106104344"/>
    <s v="Profit"/>
    <x v="2"/>
    <s v="United States)"/>
  </r>
  <r>
    <x v="3806"/>
    <x v="1"/>
    <x v="1"/>
    <x v="21"/>
    <s v="February 8, 2002 (United States)"/>
    <n v="8.3000000000000007"/>
    <n v="717000"/>
    <x v="1306"/>
    <s v="Guillaume Laurant"/>
    <x v="1587"/>
    <x v="8"/>
    <n v="10000000"/>
    <n v="173997108"/>
    <x v="1251"/>
    <n v="122"/>
    <x v="1"/>
    <n v="163997108"/>
    <s v="Profit"/>
    <x v="2"/>
    <s v="United States)"/>
  </r>
  <r>
    <x v="3807"/>
    <x v="1"/>
    <x v="4"/>
    <x v="21"/>
    <s v="January 18, 2002 (United States)"/>
    <n v="7.7"/>
    <n v="372000"/>
    <x v="195"/>
    <s v="Mark Bowden"/>
    <x v="1588"/>
    <x v="0"/>
    <n v="92000000"/>
    <n v="172989651"/>
    <x v="1252"/>
    <n v="144"/>
    <x v="1"/>
    <n v="80989651"/>
    <s v="Profit"/>
    <x v="2"/>
    <s v="United States)"/>
  </r>
  <r>
    <x v="3808"/>
    <x v="2"/>
    <x v="1"/>
    <x v="21"/>
    <s v="August 3, 2001 (United States)"/>
    <n v="6.4"/>
    <n v="133000"/>
    <x v="200"/>
    <s v="Meg Cabot"/>
    <x v="127"/>
    <x v="0"/>
    <n v="26000000"/>
    <n v="165335153"/>
    <x v="167"/>
    <n v="111"/>
    <x v="2"/>
    <n v="139335153"/>
    <s v="Profit"/>
    <x v="2"/>
    <s v="United States)"/>
  </r>
  <r>
    <x v="3809"/>
    <x v="0"/>
    <x v="0"/>
    <x v="21"/>
    <s v="March 30, 2001 (United States)"/>
    <n v="5.5"/>
    <n v="111000"/>
    <x v="1023"/>
    <s v="Robert Rodriguez"/>
    <x v="1589"/>
    <x v="0"/>
    <n v="35000000"/>
    <n v="147934180"/>
    <x v="962"/>
    <n v="88"/>
    <x v="2"/>
    <n v="112934180"/>
    <s v="Profit"/>
    <x v="2"/>
    <s v="United States)"/>
  </r>
  <r>
    <x v="3810"/>
    <x v="1"/>
    <x v="3"/>
    <x v="21"/>
    <s v="March 2, 2001 (United States)"/>
    <n v="6.1"/>
    <n v="105000"/>
    <x v="1308"/>
    <s v="J.H. Wyman"/>
    <x v="981"/>
    <x v="0"/>
    <n v="57000000"/>
    <n v="147845033"/>
    <x v="1018"/>
    <n v="123"/>
    <x v="2"/>
    <n v="90845033"/>
    <s v="Profit"/>
    <x v="2"/>
    <s v="United States)"/>
  </r>
  <r>
    <x v="3811"/>
    <x v="1"/>
    <x v="0"/>
    <x v="21"/>
    <s v="June 8, 2001 (United States)"/>
    <n v="6.5"/>
    <n v="179000"/>
    <x v="1080"/>
    <s v="Skip Woods"/>
    <x v="14"/>
    <x v="0"/>
    <n v="102000000"/>
    <n v="147080413"/>
    <x v="1253"/>
    <n v="99"/>
    <x v="2"/>
    <n v="45080413"/>
    <s v="Profit"/>
    <x v="2"/>
    <s v="United States)"/>
  </r>
  <r>
    <x v="3812"/>
    <x v="1"/>
    <x v="0"/>
    <x v="21"/>
    <s v="November 21, 2001 (United States)"/>
    <n v="7.1"/>
    <n v="149000"/>
    <x v="319"/>
    <s v="Michael Frost Beckner"/>
    <x v="18"/>
    <x v="0"/>
    <n v="115000000"/>
    <n v="143049560"/>
    <x v="1"/>
    <n v="126"/>
    <x v="1"/>
    <n v="28049560"/>
    <s v="Profit"/>
    <x v="2"/>
    <s v="United States)"/>
  </r>
  <r>
    <x v="3813"/>
    <x v="7"/>
    <x v="1"/>
    <x v="21"/>
    <s v="July 13, 2001 (United States)"/>
    <n v="6.3"/>
    <n v="195000"/>
    <x v="1608"/>
    <s v="Amanda Brown"/>
    <x v="1072"/>
    <x v="0"/>
    <n v="18000000"/>
    <n v="141774679"/>
    <x v="17"/>
    <n v="96"/>
    <x v="2"/>
    <n v="123774679"/>
    <s v="Profit"/>
    <x v="2"/>
    <s v="United States)"/>
  </r>
  <r>
    <x v="3814"/>
    <x v="1"/>
    <x v="1"/>
    <x v="21"/>
    <s v="July 4, 2001 (United States)"/>
    <n v="5.3"/>
    <n v="152000"/>
    <x v="707"/>
    <s v="Shawn Wayans"/>
    <x v="1519"/>
    <x v="0"/>
    <n v="45000000"/>
    <n v="141220678"/>
    <x v="962"/>
    <n v="83"/>
    <x v="2"/>
    <n v="96220678"/>
    <s v="Profit"/>
    <x v="2"/>
    <s v="United States)"/>
  </r>
  <r>
    <x v="3815"/>
    <x v="7"/>
    <x v="1"/>
    <x v="21"/>
    <s v="November 9, 2001 (United States)"/>
    <n v="5.9"/>
    <n v="129000"/>
    <x v="1256"/>
    <s v="Sean Moynihan"/>
    <x v="1590"/>
    <x v="0"/>
    <n v="40000000"/>
    <n v="141069860"/>
    <x v="10"/>
    <n v="114"/>
    <x v="2"/>
    <n v="101069860"/>
    <s v="Profit"/>
    <x v="2"/>
    <s v="United States)"/>
  </r>
  <r>
    <x v="3816"/>
    <x v="7"/>
    <x v="1"/>
    <x v="21"/>
    <s v="July 20, 2001 (United States)"/>
    <n v="5.7"/>
    <n v="55000"/>
    <x v="613"/>
    <s v="Billy Crystal"/>
    <x v="918"/>
    <x v="0"/>
    <n v="46000000"/>
    <n v="138307673"/>
    <x v="1252"/>
    <n v="102"/>
    <x v="2"/>
    <n v="92307673"/>
    <s v="Profit"/>
    <x v="2"/>
    <s v="United States)"/>
  </r>
  <r>
    <x v="3817"/>
    <x v="7"/>
    <x v="4"/>
    <x v="21"/>
    <s v="January 12, 2001 (United States)"/>
    <n v="6.2"/>
    <n v="59000"/>
    <x v="1074"/>
    <s v="Duane Adler"/>
    <x v="1591"/>
    <x v="0"/>
    <n v="13000000"/>
    <n v="131706809"/>
    <x v="1254"/>
    <n v="112"/>
    <x v="2"/>
    <n v="118706809"/>
    <s v="Profit"/>
    <x v="2"/>
    <s v="United States)"/>
  </r>
  <r>
    <x v="3818"/>
    <x v="7"/>
    <x v="0"/>
    <x v="21"/>
    <s v="May 11, 2001 (United States)"/>
    <n v="6.9"/>
    <n v="176000"/>
    <x v="1452"/>
    <s v="Brian Helgeland"/>
    <x v="1458"/>
    <x v="0"/>
    <n v="65000000"/>
    <n v="117487473"/>
    <x v="4"/>
    <n v="132"/>
    <x v="2"/>
    <n v="52487473"/>
    <s v="Profit"/>
    <x v="2"/>
    <s v="United States)"/>
  </r>
  <r>
    <x v="3819"/>
    <x v="1"/>
    <x v="0"/>
    <x v="21"/>
    <s v="July 13, 2001 (United States)"/>
    <n v="6.8"/>
    <n v="124000"/>
    <x v="365"/>
    <s v="Daniel E. Taylor"/>
    <x v="23"/>
    <x v="29"/>
    <n v="68000000"/>
    <n v="114252154"/>
    <x v="5"/>
    <n v="124"/>
    <x v="2"/>
    <n v="46252154"/>
    <s v="Profit"/>
    <x v="2"/>
    <s v="United States)"/>
  </r>
  <r>
    <x v="3820"/>
    <x v="1"/>
    <x v="4"/>
    <x v="21"/>
    <s v="April 6, 2001 (United States)"/>
    <n v="6.4"/>
    <n v="79000"/>
    <x v="1159"/>
    <s v="James Patterson"/>
    <x v="790"/>
    <x v="0"/>
    <n v="60000000"/>
    <n v="105178561"/>
    <x v="5"/>
    <n v="104"/>
    <x v="2"/>
    <n v="45178561"/>
    <s v="Profit"/>
    <x v="2"/>
    <s v="United States)"/>
  </r>
  <r>
    <x v="3821"/>
    <x v="1"/>
    <x v="6"/>
    <x v="21"/>
    <s v="October 5, 2001 (United States)"/>
    <n v="7.7"/>
    <n v="403000"/>
    <x v="1395"/>
    <s v="David Ayer"/>
    <x v="645"/>
    <x v="0"/>
    <n v="45000000"/>
    <n v="104876233"/>
    <x v="7"/>
    <n v="122"/>
    <x v="1"/>
    <n v="59876233"/>
    <s v="Profit"/>
    <x v="2"/>
    <s v="United States)"/>
  </r>
  <r>
    <x v="3822"/>
    <x v="2"/>
    <x v="10"/>
    <x v="21"/>
    <s v="December 21, 2001 (United States)"/>
    <n v="6"/>
    <n v="32000"/>
    <x v="1609"/>
    <s v="John A. Davis"/>
    <x v="1592"/>
    <x v="0"/>
    <n v="30000000"/>
    <n v="102992536"/>
    <x v="5"/>
    <n v="82"/>
    <x v="2"/>
    <n v="72992536"/>
    <s v="Profit"/>
    <x v="2"/>
    <s v="United States)"/>
  </r>
  <r>
    <x v="3823"/>
    <x v="1"/>
    <x v="4"/>
    <x v="21"/>
    <s v="September 28, 2001 (United States)"/>
    <n v="6.3"/>
    <n v="50000"/>
    <x v="1235"/>
    <s v="Andrew Klavan"/>
    <x v="290"/>
    <x v="0"/>
    <n v="50000000"/>
    <n v="100020092"/>
    <x v="915"/>
    <n v="113"/>
    <x v="2"/>
    <n v="50020092"/>
    <s v="Profit"/>
    <x v="2"/>
    <s v="United States)"/>
  </r>
  <r>
    <x v="3824"/>
    <x v="7"/>
    <x v="1"/>
    <x v="21"/>
    <s v="June 8, 2001 (United States)"/>
    <n v="6.1"/>
    <n v="122000"/>
    <x v="94"/>
    <s v="Don Jakoby"/>
    <x v="1350"/>
    <x v="0"/>
    <n v="80000000"/>
    <n v="98376292"/>
    <x v="4"/>
    <n v="101"/>
    <x v="2"/>
    <n v="18376292"/>
    <s v="Profit"/>
    <x v="2"/>
    <s v="United States)"/>
  </r>
  <r>
    <x v="3825"/>
    <x v="7"/>
    <x v="4"/>
    <x v="21"/>
    <s v="January 25, 2002 (United States)"/>
    <n v="7.6"/>
    <n v="145000"/>
    <x v="1126"/>
    <s v="Kristine Johnson"/>
    <x v="173"/>
    <x v="0"/>
    <n v="22000000"/>
    <n v="97818139"/>
    <x v="237"/>
    <n v="132"/>
    <x v="1"/>
    <n v="75818139"/>
    <s v="Profit"/>
    <x v="2"/>
    <s v="United States)"/>
  </r>
  <r>
    <x v="3826"/>
    <x v="1"/>
    <x v="4"/>
    <x v="21"/>
    <s v="March 16, 2001 (United States)"/>
    <n v="7.6"/>
    <n v="249000"/>
    <x v="121"/>
    <s v="Jean-Jacques Annaud"/>
    <x v="1496"/>
    <x v="22"/>
    <n v="68000000"/>
    <n v="96976270"/>
    <x v="5"/>
    <n v="131"/>
    <x v="1"/>
    <n v="28976270"/>
    <s v="Profit"/>
    <x v="2"/>
    <s v="United States)"/>
  </r>
  <r>
    <x v="3827"/>
    <x v="7"/>
    <x v="1"/>
    <x v="21"/>
    <s v="January 26, 2001 (United States)"/>
    <n v="5.3"/>
    <n v="78000"/>
    <x v="1610"/>
    <s v="Pamela Falk"/>
    <x v="1323"/>
    <x v="29"/>
    <n v="35000000"/>
    <n v="94728529"/>
    <x v="4"/>
    <n v="103"/>
    <x v="2"/>
    <n v="59728529"/>
    <s v="Profit"/>
    <x v="2"/>
    <s v="United States)"/>
  </r>
  <r>
    <x v="3828"/>
    <x v="7"/>
    <x v="0"/>
    <x v="21"/>
    <s v="November 30, 2001 (United States)"/>
    <n v="6.4"/>
    <n v="100000"/>
    <x v="1611"/>
    <s v="Jim Thomas"/>
    <x v="2"/>
    <x v="0"/>
    <n v="40000000"/>
    <n v="91753202"/>
    <x v="10"/>
    <n v="106"/>
    <x v="2"/>
    <n v="51753202"/>
    <s v="Profit"/>
    <x v="2"/>
    <s v="United States)"/>
  </r>
  <r>
    <x v="3829"/>
    <x v="1"/>
    <x v="2"/>
    <x v="21"/>
    <s v="December 25, 2001 (United States)"/>
    <n v="6.8"/>
    <n v="95000"/>
    <x v="152"/>
    <s v="Gregory Allen Howard"/>
    <x v="1078"/>
    <x v="0"/>
    <n v="107000000"/>
    <n v="87812729"/>
    <x v="4"/>
    <n v="157"/>
    <x v="2"/>
    <n v="-19187271"/>
    <s v="Loss"/>
    <x v="2"/>
    <s v="United States)"/>
  </r>
  <r>
    <x v="3830"/>
    <x v="1"/>
    <x v="1"/>
    <x v="21"/>
    <s v="January 18, 2002 (United States)"/>
    <n v="7.2"/>
    <n v="82000"/>
    <x v="12"/>
    <s v="Julian Fellowes"/>
    <x v="419"/>
    <x v="0"/>
    <n v="19800000"/>
    <n v="87754044"/>
    <x v="1255"/>
    <n v="131"/>
    <x v="1"/>
    <n v="67954044"/>
    <s v="Profit"/>
    <x v="2"/>
    <s v="United States)"/>
  </r>
  <r>
    <x v="3831"/>
    <x v="7"/>
    <x v="0"/>
    <x v="21"/>
    <s v="August 17, 2001 (United States)"/>
    <n v="6.4"/>
    <n v="111000"/>
    <x v="841"/>
    <s v="Andy Breckman"/>
    <x v="1521"/>
    <x v="0"/>
    <n v="48000000"/>
    <n v="85498534"/>
    <x v="5"/>
    <n v="112"/>
    <x v="2"/>
    <n v="37498534"/>
    <s v="Profit"/>
    <x v="2"/>
    <s v="United States)"/>
  </r>
  <r>
    <x v="3832"/>
    <x v="7"/>
    <x v="1"/>
    <x v="21"/>
    <s v="June 1, 2001 (United States)"/>
    <n v="4.8"/>
    <n v="58000"/>
    <x v="1612"/>
    <s v="Tom Brady"/>
    <x v="1452"/>
    <x v="0"/>
    <n v="47000000"/>
    <n v="85191134"/>
    <x v="1252"/>
    <n v="84"/>
    <x v="2"/>
    <n v="38191134"/>
    <s v="Profit"/>
    <x v="2"/>
    <s v="United States)"/>
  </r>
  <r>
    <x v="3833"/>
    <x v="7"/>
    <x v="10"/>
    <x v="21"/>
    <s v="July 11, 2001 (United States)"/>
    <n v="6.4"/>
    <n v="81000"/>
    <x v="1613"/>
    <s v="Hironobu Sakaguchi"/>
    <x v="702"/>
    <x v="0"/>
    <n v="137000000"/>
    <n v="85131830"/>
    <x v="1256"/>
    <n v="106"/>
    <x v="2"/>
    <n v="-51868170"/>
    <s v="Loss"/>
    <x v="2"/>
    <s v="United States)"/>
  </r>
  <r>
    <x v="3834"/>
    <x v="1"/>
    <x v="2"/>
    <x v="21"/>
    <s v="April 6, 2001 (United States)"/>
    <n v="7.6"/>
    <n v="246000"/>
    <x v="1137"/>
    <s v="Bruce Porter"/>
    <x v="854"/>
    <x v="0"/>
    <n v="53000000"/>
    <n v="83282296"/>
    <x v="1257"/>
    <n v="124"/>
    <x v="1"/>
    <n v="30282296"/>
    <s v="Profit"/>
    <x v="2"/>
    <s v="United States)"/>
  </r>
  <r>
    <x v="3835"/>
    <x v="1"/>
    <x v="0"/>
    <x v="21"/>
    <s v="March 16, 2001 (United States)"/>
    <n v="5.6"/>
    <n v="33000"/>
    <x v="1533"/>
    <s v="Ed Horowitz"/>
    <x v="718"/>
    <x v="0"/>
    <n v="50000000"/>
    <n v="79958599"/>
    <x v="7"/>
    <n v="101"/>
    <x v="2"/>
    <n v="29958599"/>
    <s v="Profit"/>
    <x v="2"/>
    <s v="United States)"/>
  </r>
  <r>
    <x v="3836"/>
    <x v="7"/>
    <x v="1"/>
    <x v="21"/>
    <s v="October 5, 2001 (United States)"/>
    <n v="6.9"/>
    <n v="106000"/>
    <x v="939"/>
    <s v="Marc Klein"/>
    <x v="439"/>
    <x v="0"/>
    <n v="28000000"/>
    <n v="77516304"/>
    <x v="407"/>
    <n v="90"/>
    <x v="2"/>
    <n v="49516304"/>
    <s v="Profit"/>
    <x v="2"/>
    <s v="United States)"/>
  </r>
  <r>
    <x v="3837"/>
    <x v="7"/>
    <x v="1"/>
    <x v="21"/>
    <s v="December 25, 2001 (United States)"/>
    <n v="6.4"/>
    <n v="80000"/>
    <x v="1231"/>
    <s v="Steven Rogers"/>
    <x v="995"/>
    <x v="0"/>
    <n v="48000000"/>
    <n v="76019048"/>
    <x v="1258"/>
    <n v="118"/>
    <x v="2"/>
    <n v="28019048"/>
    <s v="Profit"/>
    <x v="2"/>
    <s v="United States)"/>
  </r>
  <r>
    <x v="3838"/>
    <x v="1"/>
    <x v="5"/>
    <x v="21"/>
    <s v="October 19, 2001 (United States)"/>
    <n v="6.8"/>
    <n v="149000"/>
    <x v="1053"/>
    <s v="Alan Moore"/>
    <x v="854"/>
    <x v="0"/>
    <n v="35000000"/>
    <n v="74558115"/>
    <x v="10"/>
    <n v="122"/>
    <x v="2"/>
    <n v="39558115"/>
    <s v="Profit"/>
    <x v="2"/>
    <s v="United States)"/>
  </r>
  <r>
    <x v="3839"/>
    <x v="7"/>
    <x v="0"/>
    <x v="21"/>
    <s v="November 2, 2001 (United States)"/>
    <n v="5.9"/>
    <n v="89000"/>
    <x v="1527"/>
    <s v="Glen Morgan"/>
    <x v="1005"/>
    <x v="0"/>
    <n v="49000000"/>
    <n v="74005691"/>
    <x v="1252"/>
    <n v="87"/>
    <x v="2"/>
    <n v="25005691"/>
    <s v="Profit"/>
    <x v="2"/>
    <s v="United States)"/>
  </r>
  <r>
    <x v="3840"/>
    <x v="1"/>
    <x v="1"/>
    <x v="21"/>
    <s v="January 4, 2002 (United States)"/>
    <n v="7.6"/>
    <n v="273000"/>
    <x v="1290"/>
    <s v="Wes Anderson"/>
    <x v="2"/>
    <x v="0"/>
    <n v="21000000"/>
    <n v="71444482"/>
    <x v="229"/>
    <n v="110"/>
    <x v="1"/>
    <n v="50444482"/>
    <s v="Profit"/>
    <x v="2"/>
    <s v="United States)"/>
  </r>
  <r>
    <x v="3841"/>
    <x v="7"/>
    <x v="1"/>
    <x v="21"/>
    <s v="February 16, 2001 (United States)"/>
    <n v="5.4"/>
    <n v="22000"/>
    <x v="1614"/>
    <s v="Elaine May"/>
    <x v="1068"/>
    <x v="29"/>
    <n v="49000000"/>
    <n v="71186502"/>
    <x v="969"/>
    <n v="87"/>
    <x v="2"/>
    <n v="22186502"/>
    <s v="Profit"/>
    <x v="2"/>
    <s v="United States)"/>
  </r>
  <r>
    <x v="3842"/>
    <x v="1"/>
    <x v="0"/>
    <x v="21"/>
    <s v="January 25, 2002 (United States)"/>
    <n v="7"/>
    <n v="64000"/>
    <x v="1615"/>
    <s v="StÃ©phane Cabel"/>
    <x v="1593"/>
    <x v="8"/>
    <n v="29000000"/>
    <n v="70752904"/>
    <x v="1259"/>
    <n v="142"/>
    <x v="1"/>
    <n v="41752904"/>
    <s v="Profit"/>
    <x v="2"/>
    <s v="United States)"/>
  </r>
  <r>
    <x v="3843"/>
    <x v="1"/>
    <x v="7"/>
    <x v="21"/>
    <s v="October 26, 2001 (United States)"/>
    <n v="5.6"/>
    <n v="81000"/>
    <x v="1616"/>
    <s v="Robb White"/>
    <x v="1266"/>
    <x v="0"/>
    <n v="42000000"/>
    <n v="68467960"/>
    <x v="7"/>
    <n v="91"/>
    <x v="2"/>
    <n v="26467960"/>
    <s v="Profit"/>
    <x v="2"/>
    <s v="United States)"/>
  </r>
  <r>
    <x v="3844"/>
    <x v="7"/>
    <x v="1"/>
    <x v="21"/>
    <s v="October 12, 2001 (United States)"/>
    <n v="6.5"/>
    <n v="66000"/>
    <x v="222"/>
    <s v="Harley Peyton"/>
    <x v="700"/>
    <x v="0"/>
    <n v="75000000"/>
    <n v="67631903"/>
    <x v="17"/>
    <n v="123"/>
    <x v="2"/>
    <n v="-7368097"/>
    <s v="Loss"/>
    <x v="2"/>
    <s v="United States)"/>
  </r>
  <r>
    <x v="3845"/>
    <x v="1"/>
    <x v="1"/>
    <x v="21"/>
    <s v="December 14, 2001 (United States)"/>
    <n v="5.7"/>
    <n v="100000"/>
    <x v="1617"/>
    <s v="Mike Bender"/>
    <x v="1594"/>
    <x v="0"/>
    <n v="15000000"/>
    <n v="66468985"/>
    <x v="4"/>
    <n v="89"/>
    <x v="2"/>
    <n v="51468985"/>
    <s v="Profit"/>
    <x v="2"/>
    <s v="United States)"/>
  </r>
  <r>
    <x v="3846"/>
    <x v="7"/>
    <x v="4"/>
    <x v="21"/>
    <s v="February 16, 2001 (United States)"/>
    <n v="6.7"/>
    <n v="87000"/>
    <x v="617"/>
    <s v="Herman Raucher"/>
    <x v="792"/>
    <x v="0"/>
    <n v="40000000"/>
    <n v="65754228"/>
    <x v="7"/>
    <n v="119"/>
    <x v="2"/>
    <n v="25754228"/>
    <s v="Profit"/>
    <x v="2"/>
    <s v="United States)"/>
  </r>
  <r>
    <x v="3847"/>
    <x v="7"/>
    <x v="4"/>
    <x v="21"/>
    <s v="October 26, 2001 (United States)"/>
    <n v="7.4"/>
    <n v="177000"/>
    <x v="1154"/>
    <s v="Gene Brewer"/>
    <x v="1167"/>
    <x v="0"/>
    <n v="68000000"/>
    <n v="65001485"/>
    <x v="1260"/>
    <n v="120"/>
    <x v="1"/>
    <n v="-2998515"/>
    <s v="Loss"/>
    <x v="2"/>
    <s v="United States)"/>
  </r>
  <r>
    <x v="3848"/>
    <x v="1"/>
    <x v="0"/>
    <x v="21"/>
    <s v="July 6, 2001 (United States)"/>
    <n v="6.6"/>
    <n v="62000"/>
    <x v="1618"/>
    <s v="Jet Li"/>
    <x v="1005"/>
    <x v="8"/>
    <n v="25000000"/>
    <n v="64437847"/>
    <x v="10"/>
    <n v="98"/>
    <x v="2"/>
    <n v="39437847"/>
    <s v="Profit"/>
    <x v="2"/>
    <s v="United States)"/>
  </r>
  <r>
    <x v="3849"/>
    <x v="1"/>
    <x v="4"/>
    <x v="21"/>
    <s v="August 17, 2001 (United States)"/>
    <n v="5.9"/>
    <n v="33000"/>
    <x v="1098"/>
    <s v="Shawn Slovo"/>
    <x v="270"/>
    <x v="1"/>
    <n v="57000000"/>
    <n v="62112895"/>
    <x v="1"/>
    <n v="131"/>
    <x v="2"/>
    <n v="5112895"/>
    <s v="Profit"/>
    <x v="2"/>
    <s v="United States)"/>
  </r>
  <r>
    <x v="3850"/>
    <x v="7"/>
    <x v="1"/>
    <x v="21"/>
    <s v="September 28, 2001 (United States)"/>
    <n v="6.5"/>
    <n v="251000"/>
    <x v="1120"/>
    <s v="Drake Sather"/>
    <x v="1263"/>
    <x v="29"/>
    <n v="28000000"/>
    <n v="60780981"/>
    <x v="5"/>
    <n v="90"/>
    <x v="2"/>
    <n v="32780981"/>
    <s v="Profit"/>
    <x v="2"/>
    <s v="United States)"/>
  </r>
  <r>
    <x v="3851"/>
    <x v="1"/>
    <x v="5"/>
    <x v="21"/>
    <s v="August 31, 2001 (United States)"/>
    <n v="6.2"/>
    <n v="115000"/>
    <x v="1192"/>
    <s v="Victor Salva"/>
    <x v="1595"/>
    <x v="0"/>
    <n v="10000000"/>
    <n v="59371303"/>
    <x v="32"/>
    <n v="90"/>
    <x v="2"/>
    <n v="49371303"/>
    <s v="Profit"/>
    <x v="2"/>
    <s v="United States)"/>
  </r>
  <r>
    <x v="629"/>
    <x v="7"/>
    <x v="1"/>
    <x v="21"/>
    <s v="March 23, 2001 (United States)"/>
    <n v="6.2"/>
    <n v="52000"/>
    <x v="1320"/>
    <s v="Robert Dunn"/>
    <x v="513"/>
    <x v="0"/>
    <n v="35000000"/>
    <n v="57756408"/>
    <x v="616"/>
    <n v="123"/>
    <x v="2"/>
    <n v="22756408"/>
    <s v="Profit"/>
    <x v="2"/>
    <s v="United States)"/>
  </r>
  <r>
    <x v="3852"/>
    <x v="1"/>
    <x v="0"/>
    <x v="21"/>
    <s v="March 9, 2001 (United States)"/>
    <n v="6.1"/>
    <n v="49000"/>
    <x v="281"/>
    <s v="John Herzfeld"/>
    <x v="23"/>
    <x v="0"/>
    <n v="60000000"/>
    <n v="56359980"/>
    <x v="237"/>
    <n v="120"/>
    <x v="2"/>
    <n v="-3640020"/>
    <s v="Loss"/>
    <x v="2"/>
    <s v="United States)"/>
  </r>
  <r>
    <x v="3853"/>
    <x v="7"/>
    <x v="0"/>
    <x v="21"/>
    <s v="April 27, 2001 (United States)"/>
    <n v="4.5999999999999996"/>
    <n v="40000"/>
    <x v="569"/>
    <s v="Jan Skrentny"/>
    <x v="121"/>
    <x v="0"/>
    <n v="94000000"/>
    <n v="54744738"/>
    <x v="1185"/>
    <n v="116"/>
    <x v="2"/>
    <n v="-39255262"/>
    <s v="Loss"/>
    <x v="2"/>
    <s v="United States)"/>
  </r>
  <r>
    <x v="3854"/>
    <x v="7"/>
    <x v="6"/>
    <x v="21"/>
    <s v="November 2, 2001 (United States)"/>
    <n v="5.6"/>
    <n v="25000"/>
    <x v="104"/>
    <s v="Lewis Colick"/>
    <x v="14"/>
    <x v="0"/>
    <n v="75000000"/>
    <n v="54249294"/>
    <x v="5"/>
    <n v="89"/>
    <x v="2"/>
    <n v="-20750706"/>
    <s v="Loss"/>
    <x v="2"/>
    <s v="United States)"/>
  </r>
  <r>
    <x v="3855"/>
    <x v="1"/>
    <x v="6"/>
    <x v="21"/>
    <s v="February 8, 2002 (United States)"/>
    <n v="7.4"/>
    <n v="38000"/>
    <x v="1619"/>
    <s v="Andre Dubus"/>
    <x v="1596"/>
    <x v="0"/>
    <n v="1700000"/>
    <n v="44763181"/>
    <x v="909"/>
    <n v="131"/>
    <x v="1"/>
    <n v="43063181"/>
    <s v="Profit"/>
    <x v="2"/>
    <s v="United States)"/>
  </r>
  <r>
    <x v="3856"/>
    <x v="2"/>
    <x v="10"/>
    <x v="21"/>
    <s v="February 16, 2001 (United States)"/>
    <n v="6.6"/>
    <n v="9800"/>
    <x v="1620"/>
    <s v="Paul Germain"/>
    <x v="1597"/>
    <x v="0"/>
    <n v="23000000"/>
    <n v="44460850"/>
    <x v="645"/>
    <n v="82"/>
    <x v="2"/>
    <n v="21460850"/>
    <s v="Profit"/>
    <x v="2"/>
    <s v="United States)"/>
  </r>
  <r>
    <x v="3857"/>
    <x v="1"/>
    <x v="4"/>
    <x v="21"/>
    <s v="September 14, 2001 (United States)"/>
    <n v="6.4"/>
    <n v="29000"/>
    <x v="1322"/>
    <s v="Daniel Coyle"/>
    <x v="792"/>
    <x v="29"/>
    <n v="32000000"/>
    <n v="44102389"/>
    <x v="5"/>
    <n v="106"/>
    <x v="2"/>
    <n v="12102389"/>
    <s v="Profit"/>
    <x v="2"/>
    <s v="United States)"/>
  </r>
  <r>
    <x v="3858"/>
    <x v="0"/>
    <x v="0"/>
    <x v="21"/>
    <s v="March 2, 2001 (United States)"/>
    <n v="5.4"/>
    <n v="8800"/>
    <x v="1079"/>
    <s v="George Gallo"/>
    <x v="1520"/>
    <x v="0"/>
    <n v="35000000"/>
    <n v="43057552"/>
    <x v="7"/>
    <n v="94"/>
    <x v="2"/>
    <n v="8057552"/>
    <s v="Profit"/>
    <x v="2"/>
    <s v="United States)"/>
  </r>
  <r>
    <x v="3859"/>
    <x v="0"/>
    <x v="0"/>
    <x v="21"/>
    <s v="July 5, 2001 (China)"/>
    <n v="7.3"/>
    <n v="76000"/>
    <x v="1621"/>
    <s v="Stephen Chow"/>
    <x v="1598"/>
    <x v="13"/>
    <n v="10000000"/>
    <n v="42776760"/>
    <x v="1261"/>
    <n v="87"/>
    <x v="1"/>
    <n v="32776760"/>
    <s v="Profit"/>
    <x v="2"/>
    <s v="China)"/>
  </r>
  <r>
    <x v="3860"/>
    <x v="7"/>
    <x v="3"/>
    <x v="21"/>
    <s v="November 21, 2001 (United States)"/>
    <n v="4.9000000000000004"/>
    <n v="39000"/>
    <x v="1457"/>
    <s v="Darryl Quarles"/>
    <x v="1250"/>
    <x v="0"/>
    <n v="50000000"/>
    <n v="39976235"/>
    <x v="10"/>
    <n v="95"/>
    <x v="2"/>
    <n v="-10023765"/>
    <s v="Loss"/>
    <x v="2"/>
    <s v="United States)"/>
  </r>
  <r>
    <x v="3861"/>
    <x v="0"/>
    <x v="0"/>
    <x v="21"/>
    <s v="April 20, 2001 (United States)"/>
    <n v="4.8"/>
    <n v="24000"/>
    <x v="480"/>
    <s v="Paul Hogan"/>
    <x v="511"/>
    <x v="3"/>
    <n v="21150000"/>
    <n v="39438674"/>
    <x v="1262"/>
    <n v="95"/>
    <x v="2"/>
    <n v="18288674"/>
    <s v="Profit"/>
    <x v="2"/>
    <s v="United States)"/>
  </r>
  <r>
    <x v="3862"/>
    <x v="7"/>
    <x v="1"/>
    <x v="21"/>
    <s v="March 30, 2001 (United States)"/>
    <n v="6.1"/>
    <n v="24000"/>
    <x v="1490"/>
    <s v="Laura Zigman"/>
    <x v="1096"/>
    <x v="0"/>
    <n v="23000000"/>
    <n v="38689940"/>
    <x v="968"/>
    <n v="97"/>
    <x v="2"/>
    <n v="15689940"/>
    <s v="Profit"/>
    <x v="2"/>
    <s v="United States)"/>
  </r>
  <r>
    <x v="3863"/>
    <x v="7"/>
    <x v="1"/>
    <x v="21"/>
    <s v="June 1, 2001 (United States)"/>
    <n v="5.5"/>
    <n v="15000"/>
    <x v="1118"/>
    <s v="Donald E. Westlake"/>
    <x v="1250"/>
    <x v="0"/>
    <n v="60000000"/>
    <n v="38464131"/>
    <x v="17"/>
    <n v="94"/>
    <x v="2"/>
    <n v="-21535869"/>
    <s v="Loss"/>
    <x v="2"/>
    <s v="United States)"/>
  </r>
  <r>
    <x v="3864"/>
    <x v="0"/>
    <x v="4"/>
    <x v="21"/>
    <s v="December 21, 2001 (United States)"/>
    <n v="6.9"/>
    <n v="53000"/>
    <x v="1122"/>
    <s v="Michael Sloane"/>
    <x v="1110"/>
    <x v="0"/>
    <n v="72000000"/>
    <n v="37317673"/>
    <x v="561"/>
    <n v="152"/>
    <x v="2"/>
    <n v="-34682327"/>
    <s v="Loss"/>
    <x v="2"/>
    <s v="United States)"/>
  </r>
  <r>
    <x v="3865"/>
    <x v="1"/>
    <x v="5"/>
    <x v="21"/>
    <s v="February 2, 2001 (United States)"/>
    <n v="4.8"/>
    <n v="26000"/>
    <x v="1382"/>
    <s v="Tom Savage"/>
    <x v="1599"/>
    <x v="7"/>
    <n v="29000000"/>
    <n v="36684136"/>
    <x v="7"/>
    <n v="96"/>
    <x v="2"/>
    <n v="7684136"/>
    <s v="Profit"/>
    <x v="2"/>
    <s v="United States)"/>
  </r>
  <r>
    <x v="3866"/>
    <x v="1"/>
    <x v="0"/>
    <x v="21"/>
    <s v="October 5, 2001 (United States)"/>
    <n v="6.6"/>
    <n v="66000"/>
    <x v="832"/>
    <s v="Clay Tarver"/>
    <x v="1600"/>
    <x v="0"/>
    <n v="23000000"/>
    <n v="36642838"/>
    <x v="915"/>
    <n v="97"/>
    <x v="2"/>
    <n v="13642838"/>
    <s v="Profit"/>
    <x v="2"/>
    <s v="United States)"/>
  </r>
  <r>
    <x v="3867"/>
    <x v="7"/>
    <x v="2"/>
    <x v="21"/>
    <s v="October 19, 2001 (United States)"/>
    <n v="6.5"/>
    <n v="27000"/>
    <x v="527"/>
    <s v="Beverly D'Onofrio"/>
    <x v="350"/>
    <x v="0"/>
    <n v="48000000"/>
    <n v="35743308"/>
    <x v="4"/>
    <n v="132"/>
    <x v="2"/>
    <n v="-12256692"/>
    <s v="Loss"/>
    <x v="2"/>
    <s v="United States)"/>
  </r>
  <r>
    <x v="3868"/>
    <x v="1"/>
    <x v="4"/>
    <x v="21"/>
    <s v="August 3, 2001 (United States)"/>
    <n v="6.1"/>
    <n v="55000"/>
    <x v="1505"/>
    <s v="Cornell Woolrich"/>
    <x v="1163"/>
    <x v="8"/>
    <n v="42000000"/>
    <n v="35402320"/>
    <x v="17"/>
    <n v="116"/>
    <x v="2"/>
    <n v="-6597680"/>
    <s v="Loss"/>
    <x v="2"/>
    <s v="United States)"/>
  </r>
  <r>
    <x v="3869"/>
    <x v="1"/>
    <x v="1"/>
    <x v="21"/>
    <s v="August 24, 2001 (United States)"/>
    <n v="6.8"/>
    <n v="150000"/>
    <x v="1150"/>
    <s v="Kevin Smith"/>
    <x v="1601"/>
    <x v="0"/>
    <n v="22000000"/>
    <n v="33788161"/>
    <x v="962"/>
    <n v="104"/>
    <x v="2"/>
    <n v="11788161"/>
    <s v="Profit"/>
    <x v="2"/>
    <s v="United States)"/>
  </r>
  <r>
    <x v="3870"/>
    <x v="7"/>
    <x v="0"/>
    <x v="21"/>
    <s v="September 7, 2001 (United States)"/>
    <n v="4.8"/>
    <n v="14000"/>
    <x v="139"/>
    <s v="Alexandre Dumas"/>
    <x v="1602"/>
    <x v="29"/>
    <n v="40000000"/>
    <n v="32533802"/>
    <x v="416"/>
    <n v="104"/>
    <x v="2"/>
    <n v="-7466198"/>
    <s v="Loss"/>
    <x v="2"/>
    <s v="United States)"/>
  </r>
  <r>
    <x v="3871"/>
    <x v="1"/>
    <x v="1"/>
    <x v="21"/>
    <s v="December 21, 2001 (United States)"/>
    <n v="6.3"/>
    <n v="55000"/>
    <x v="1622"/>
    <s v="Dustin Lee Abraham"/>
    <x v="1603"/>
    <x v="0"/>
    <n v="20000000"/>
    <n v="31283740"/>
    <x v="869"/>
    <n v="93"/>
    <x v="2"/>
    <n v="11283740"/>
    <s v="Profit"/>
    <x v="2"/>
    <s v="United States)"/>
  </r>
  <r>
    <x v="3872"/>
    <x v="7"/>
    <x v="3"/>
    <x v="21"/>
    <s v="April 11, 2001 (United States)"/>
    <n v="6"/>
    <n v="53000"/>
    <x v="1623"/>
    <s v="David Spade"/>
    <x v="1484"/>
    <x v="0"/>
    <n v="17700000"/>
    <n v="30987695"/>
    <x v="4"/>
    <n v="91"/>
    <x v="2"/>
    <n v="13287695"/>
    <s v="Profit"/>
    <x v="2"/>
    <s v="United States)"/>
  </r>
  <r>
    <x v="3873"/>
    <x v="7"/>
    <x v="4"/>
    <x v="21"/>
    <s v="September 28, 2001 (United States)"/>
    <n v="6.9"/>
    <n v="37000"/>
    <x v="1249"/>
    <s v="Stephen King"/>
    <x v="498"/>
    <x v="0"/>
    <n v="31000000"/>
    <n v="30919415"/>
    <x v="561"/>
    <n v="101"/>
    <x v="2"/>
    <n v="-80585"/>
    <s v="Loss"/>
    <x v="2"/>
    <s v="United States)"/>
  </r>
  <r>
    <x v="3874"/>
    <x v="1"/>
    <x v="1"/>
    <x v="21"/>
    <s v="April 26, 2002 (United States)"/>
    <n v="7.4"/>
    <n v="24000"/>
    <x v="739"/>
    <s v="Sabrina Dhawan"/>
    <x v="1604"/>
    <x v="41"/>
    <n v="20500000"/>
    <n v="30787356"/>
    <x v="1263"/>
    <n v="114"/>
    <x v="1"/>
    <n v="10287356"/>
    <s v="Profit"/>
    <x v="2"/>
    <s v="United States)"/>
  </r>
  <r>
    <x v="3875"/>
    <x v="1"/>
    <x v="4"/>
    <x v="21"/>
    <s v="May 18, 2001 (United States)"/>
    <n v="5.6"/>
    <n v="23000"/>
    <x v="862"/>
    <s v="Gerald Di Pego"/>
    <x v="1323"/>
    <x v="0"/>
    <n v="53000000"/>
    <n v="29715606"/>
    <x v="1185"/>
    <n v="102"/>
    <x v="2"/>
    <n v="-23284394"/>
    <s v="Loss"/>
    <x v="2"/>
    <s v="United States)"/>
  </r>
  <r>
    <x v="3876"/>
    <x v="1"/>
    <x v="6"/>
    <x v="21"/>
    <s v="January 19, 2001 (United States)"/>
    <n v="6.8"/>
    <n v="55000"/>
    <x v="966"/>
    <s v="Friedrich DÃ¼rrenmatt"/>
    <x v="13"/>
    <x v="0"/>
    <n v="35000000"/>
    <n v="29419291"/>
    <x v="498"/>
    <n v="124"/>
    <x v="2"/>
    <n v="-5580709"/>
    <s v="Loss"/>
    <x v="2"/>
    <s v="United States)"/>
  </r>
  <r>
    <x v="3877"/>
    <x v="1"/>
    <x v="6"/>
    <x v="21"/>
    <s v="June 27, 2001 (United States)"/>
    <n v="6.4"/>
    <n v="14000"/>
    <x v="910"/>
    <s v="John Singleton"/>
    <x v="1605"/>
    <x v="0"/>
    <n v="16000000"/>
    <n v="29381649"/>
    <x v="4"/>
    <n v="130"/>
    <x v="2"/>
    <n v="13381649"/>
    <s v="Profit"/>
    <x v="2"/>
    <s v="United States)"/>
  </r>
  <r>
    <x v="3878"/>
    <x v="1"/>
    <x v="0"/>
    <x v="21"/>
    <s v="November 9, 2001 (United States)"/>
    <n v="6.5"/>
    <n v="34000"/>
    <x v="653"/>
    <s v="David Mamet"/>
    <x v="2"/>
    <x v="7"/>
    <n v="39000000"/>
    <n v="28510652"/>
    <x v="498"/>
    <n v="109"/>
    <x v="2"/>
    <n v="-10489348"/>
    <s v="Loss"/>
    <x v="2"/>
    <s v="United States)"/>
  </r>
  <r>
    <x v="3879"/>
    <x v="1"/>
    <x v="1"/>
    <x v="21"/>
    <s v="March 30, 2001 (United States)"/>
    <n v="6.2"/>
    <n v="28000"/>
    <x v="106"/>
    <s v="John le CarrÃ©"/>
    <x v="786"/>
    <x v="0"/>
    <n v="21000000"/>
    <n v="28008462"/>
    <x v="4"/>
    <n v="109"/>
    <x v="2"/>
    <n v="7008462"/>
    <s v="Profit"/>
    <x v="2"/>
    <s v="United States)"/>
  </r>
  <r>
    <x v="3880"/>
    <x v="1"/>
    <x v="0"/>
    <x v="21"/>
    <s v="October 19, 2001 (United States)"/>
    <n v="7"/>
    <n v="75000"/>
    <x v="1558"/>
    <s v="David Scarpa"/>
    <x v="18"/>
    <x v="0"/>
    <n v="72000000"/>
    <n v="27642707"/>
    <x v="1018"/>
    <n v="131"/>
    <x v="1"/>
    <n v="-44357293"/>
    <s v="Loss"/>
    <x v="2"/>
    <s v="United States)"/>
  </r>
  <r>
    <x v="3881"/>
    <x v="7"/>
    <x v="1"/>
    <x v="21"/>
    <s v="February 9, 2001 (United States)"/>
    <n v="5.9"/>
    <n v="39000"/>
    <x v="843"/>
    <s v="Hank Nelken"/>
    <x v="1450"/>
    <x v="0"/>
    <n v="22000000"/>
    <n v="26086706"/>
    <x v="4"/>
    <n v="90"/>
    <x v="2"/>
    <n v="4086706"/>
    <s v="Profit"/>
    <x v="2"/>
    <s v="United States)"/>
  </r>
  <r>
    <x v="3882"/>
    <x v="7"/>
    <x v="1"/>
    <x v="21"/>
    <s v="October 12, 2001 (United States)"/>
    <n v="4.7"/>
    <n v="13000"/>
    <x v="1624"/>
    <s v="David Garrett"/>
    <x v="1389"/>
    <x v="0"/>
    <n v="11000000"/>
    <n v="25272752"/>
    <x v="229"/>
    <n v="86"/>
    <x v="2"/>
    <n v="14272752"/>
    <s v="Profit"/>
    <x v="2"/>
    <s v="United States)"/>
  </r>
  <r>
    <x v="3883"/>
    <x v="1"/>
    <x v="4"/>
    <x v="21"/>
    <s v="January 18, 2002 (United States)"/>
    <n v="6.7"/>
    <n v="32000"/>
    <x v="479"/>
    <s v="Annie Proulx"/>
    <x v="1167"/>
    <x v="7"/>
    <n v="38000000"/>
    <n v="24690441"/>
    <x v="407"/>
    <n v="111"/>
    <x v="2"/>
    <n v="-13309559"/>
    <s v="Loss"/>
    <x v="2"/>
    <s v="United States)"/>
  </r>
  <r>
    <x v="3884"/>
    <x v="1"/>
    <x v="2"/>
    <x v="21"/>
    <s v="May 16, 2003 (United States)"/>
    <n v="7.5"/>
    <n v="13000"/>
    <x v="1625"/>
    <s v="Caroline Link"/>
    <x v="1606"/>
    <x v="29"/>
    <n v="20500000"/>
    <n v="24322180"/>
    <x v="1264"/>
    <n v="141"/>
    <x v="1"/>
    <n v="3822180"/>
    <s v="Profit"/>
    <x v="2"/>
    <s v="United States)"/>
  </r>
  <r>
    <x v="3885"/>
    <x v="1"/>
    <x v="4"/>
    <x v="21"/>
    <s v="November 9, 2001 (United States)"/>
    <n v="7.5"/>
    <n v="43000"/>
    <x v="930"/>
    <s v="Mark Andrus"/>
    <x v="1607"/>
    <x v="0"/>
    <n v="27000000"/>
    <n v="23903791"/>
    <x v="1265"/>
    <n v="125"/>
    <x v="1"/>
    <n v="-3096209"/>
    <s v="Loss"/>
    <x v="2"/>
    <s v="United States)"/>
  </r>
  <r>
    <x v="3886"/>
    <x v="7"/>
    <x v="6"/>
    <x v="21"/>
    <s v="September 14, 2001 (United States)"/>
    <n v="5.8"/>
    <n v="34000"/>
    <x v="1626"/>
    <s v="Wesley Strick"/>
    <x v="1487"/>
    <x v="0"/>
    <n v="30000000"/>
    <n v="23619609"/>
    <x v="4"/>
    <n v="106"/>
    <x v="2"/>
    <n v="-6380391"/>
    <s v="Loss"/>
    <x v="2"/>
    <s v="United States)"/>
  </r>
  <r>
    <x v="3887"/>
    <x v="1"/>
    <x v="1"/>
    <x v="21"/>
    <s v="March 30, 2001 (United States)"/>
    <n v="5.4"/>
    <n v="18000"/>
    <x v="1627"/>
    <s v="Gregory Poirier"/>
    <x v="1608"/>
    <x v="0"/>
    <n v="11000000"/>
    <n v="23430766"/>
    <x v="1252"/>
    <n v="95"/>
    <x v="2"/>
    <n v="12430766"/>
    <s v="Profit"/>
    <x v="2"/>
    <s v="United States)"/>
  </r>
  <r>
    <x v="3888"/>
    <x v="1"/>
    <x v="1"/>
    <x v="21"/>
    <s v="February 15, 2002 (United States)"/>
    <n v="7.1"/>
    <n v="98000"/>
    <x v="1628"/>
    <s v="Jay Chandrasekhar"/>
    <x v="1609"/>
    <x v="0"/>
    <n v="3000000"/>
    <n v="23182223"/>
    <x v="989"/>
    <n v="100"/>
    <x v="1"/>
    <n v="20182223"/>
    <s v="Profit"/>
    <x v="2"/>
    <s v="United States)"/>
  </r>
  <r>
    <x v="3889"/>
    <x v="1"/>
    <x v="1"/>
    <x v="21"/>
    <s v="September 7, 2001 (United States)"/>
    <n v="6.2"/>
    <n v="6500"/>
    <x v="1629"/>
    <s v="Mark Brown"/>
    <x v="1610"/>
    <x v="0"/>
    <n v="13000000"/>
    <n v="22391450"/>
    <x v="1133"/>
    <n v="90"/>
    <x v="2"/>
    <n v="9391450"/>
    <s v="Profit"/>
    <x v="2"/>
    <s v="United States)"/>
  </r>
  <r>
    <x v="3890"/>
    <x v="1"/>
    <x v="4"/>
    <x v="21"/>
    <s v="October 19, 2001 (United States)"/>
    <n v="7.9"/>
    <n v="331000"/>
    <x v="362"/>
    <s v="David Lynch"/>
    <x v="1611"/>
    <x v="8"/>
    <n v="15000000"/>
    <n v="20263646"/>
    <x v="1113"/>
    <n v="147"/>
    <x v="1"/>
    <n v="5263646"/>
    <s v="Profit"/>
    <x v="2"/>
    <s v="United States)"/>
  </r>
  <r>
    <x v="3891"/>
    <x v="7"/>
    <x v="4"/>
    <x v="21"/>
    <s v="June 29, 2001 (United States)"/>
    <n v="6.4"/>
    <n v="24000"/>
    <x v="1630"/>
    <s v="Phil Hay"/>
    <x v="1386"/>
    <x v="0"/>
    <n v="13000000"/>
    <n v="19937988"/>
    <x v="229"/>
    <n v="99"/>
    <x v="2"/>
    <n v="6937988"/>
    <s v="Profit"/>
    <x v="2"/>
    <s v="United States)"/>
  </r>
  <r>
    <x v="3892"/>
    <x v="7"/>
    <x v="1"/>
    <x v="21"/>
    <s v="March 9, 2001 (United States)"/>
    <n v="5.7"/>
    <n v="18000"/>
    <x v="1631"/>
    <s v="R. Lee Fleming Jr."/>
    <x v="1386"/>
    <x v="0"/>
    <n v="22000000"/>
    <n v="19900366"/>
    <x v="407"/>
    <n v="87"/>
    <x v="2"/>
    <n v="-2099634"/>
    <s v="Loss"/>
    <x v="2"/>
    <s v="United States)"/>
  </r>
  <r>
    <x v="3893"/>
    <x v="7"/>
    <x v="1"/>
    <x v="21"/>
    <s v="August 24, 2001 (United States)"/>
    <n v="5.0999999999999996"/>
    <n v="15000"/>
    <x v="1632"/>
    <s v="Kevin Falls"/>
    <x v="1451"/>
    <x v="0"/>
    <n v="34000000"/>
    <n v="19772447"/>
    <x v="7"/>
    <n v="104"/>
    <x v="2"/>
    <n v="-14227553"/>
    <s v="Loss"/>
    <x v="2"/>
    <s v="United States)"/>
  </r>
  <r>
    <x v="3894"/>
    <x v="1"/>
    <x v="4"/>
    <x v="21"/>
    <s v="September 7, 2001 (United States)"/>
    <n v="6.3"/>
    <n v="42000"/>
    <x v="541"/>
    <s v="John Stockwell"/>
    <x v="1259"/>
    <x v="0"/>
    <n v="57000000"/>
    <n v="19334145"/>
    <x v="7"/>
    <n v="105"/>
    <x v="2"/>
    <n v="-37665855"/>
    <s v="Loss"/>
    <x v="2"/>
    <s v="United States)"/>
  </r>
  <r>
    <x v="3895"/>
    <x v="1"/>
    <x v="4"/>
    <x v="21"/>
    <s v="August 31, 2001 (United States)"/>
    <n v="6.1"/>
    <n v="19000"/>
    <x v="1633"/>
    <s v="William Shakespeare"/>
    <x v="1612"/>
    <x v="0"/>
    <n v="5000000"/>
    <n v="19260537"/>
    <x v="1266"/>
    <n v="95"/>
    <x v="2"/>
    <n v="14260537"/>
    <s v="Profit"/>
    <x v="2"/>
    <s v="United States)"/>
  </r>
  <r>
    <x v="438"/>
    <x v="1"/>
    <x v="6"/>
    <x v="21"/>
    <s v="November 16, 2001 (United States)"/>
    <n v="7.5"/>
    <n v="106000"/>
    <x v="409"/>
    <s v="Joel Coen"/>
    <x v="1255"/>
    <x v="0"/>
    <n v="20000000"/>
    <n v="18916623"/>
    <x v="909"/>
    <n v="116"/>
    <x v="1"/>
    <n v="-1083377"/>
    <s v="Loss"/>
    <x v="2"/>
    <s v="United States)"/>
  </r>
  <r>
    <x v="3896"/>
    <x v="7"/>
    <x v="1"/>
    <x v="21"/>
    <s v="August 24, 2001 (United States)"/>
    <n v="6.7"/>
    <n v="38000"/>
    <x v="58"/>
    <s v="Woody Allen"/>
    <x v="1613"/>
    <x v="0"/>
    <n v="33000000"/>
    <n v="18914307"/>
    <x v="1018"/>
    <n v="103"/>
    <x v="2"/>
    <n v="-14085693"/>
    <s v="Loss"/>
    <x v="2"/>
    <s v="United States)"/>
  </r>
  <r>
    <x v="3897"/>
    <x v="1"/>
    <x v="0"/>
    <x v="21"/>
    <s v="February 23, 2001 (United States)"/>
    <n v="6"/>
    <n v="45000"/>
    <x v="1634"/>
    <s v="Richard Recco"/>
    <x v="107"/>
    <x v="0"/>
    <n v="62000000"/>
    <n v="18720175"/>
    <x v="1185"/>
    <n v="125"/>
    <x v="2"/>
    <n v="-43279825"/>
    <s v="Loss"/>
    <x v="2"/>
    <s v="United States)"/>
  </r>
  <r>
    <x v="3898"/>
    <x v="0"/>
    <x v="1"/>
    <x v="21"/>
    <s v="October 5, 2001 (United States)"/>
    <n v="5.4"/>
    <n v="7700"/>
    <x v="1467"/>
    <s v="David L. Watts"/>
    <x v="1315"/>
    <x v="0"/>
    <n v="25000000"/>
    <n v="18634654"/>
    <x v="167"/>
    <n v="86"/>
    <x v="2"/>
    <n v="-6365346"/>
    <s v="Loss"/>
    <x v="2"/>
    <s v="United States)"/>
  </r>
  <r>
    <x v="3899"/>
    <x v="7"/>
    <x v="0"/>
    <x v="21"/>
    <s v="January 12, 2001 (United States)"/>
    <n v="6.1"/>
    <n v="29000"/>
    <x v="1402"/>
    <s v="Howard Franklin"/>
    <x v="1404"/>
    <x v="0"/>
    <n v="30000000"/>
    <n v="18195610"/>
    <x v="17"/>
    <n v="108"/>
    <x v="2"/>
    <n v="-11804390"/>
    <s v="Loss"/>
    <x v="2"/>
    <s v="United States)"/>
  </r>
  <r>
    <x v="3900"/>
    <x v="1"/>
    <x v="6"/>
    <x v="21"/>
    <s v="April 12, 2002 (United States)"/>
    <n v="7.2"/>
    <n v="79000"/>
    <x v="1635"/>
    <s v="Brent Hanley"/>
    <x v="697"/>
    <x v="0"/>
    <n v="11000000"/>
    <n v="17423030"/>
    <x v="1040"/>
    <n v="100"/>
    <x v="1"/>
    <n v="6423030"/>
    <s v="Profit"/>
    <x v="2"/>
    <s v="United States)"/>
  </r>
  <r>
    <x v="3901"/>
    <x v="1"/>
    <x v="0"/>
    <x v="21"/>
    <s v="April 26, 2002 (United States)"/>
    <n v="4.4000000000000004"/>
    <n v="52000"/>
    <x v="816"/>
    <s v="Victor Miller"/>
    <x v="1614"/>
    <x v="7"/>
    <n v="11000000"/>
    <n v="17077882"/>
    <x v="237"/>
    <n v="92"/>
    <x v="2"/>
    <n v="6077882"/>
    <s v="Profit"/>
    <x v="2"/>
    <s v="United States)"/>
  </r>
  <r>
    <x v="3902"/>
    <x v="7"/>
    <x v="1"/>
    <x v="21"/>
    <s v="January 26, 2001 (United States)"/>
    <n v="5.7"/>
    <n v="14000"/>
    <x v="1636"/>
    <s v="Mandy Nelson"/>
    <x v="1615"/>
    <x v="0"/>
    <n v="27000000"/>
    <n v="16923761"/>
    <x v="237"/>
    <n v="81"/>
    <x v="2"/>
    <n v="-10076239"/>
    <s v="Loss"/>
    <x v="2"/>
    <s v="United States)"/>
  </r>
  <r>
    <x v="3903"/>
    <x v="7"/>
    <x v="3"/>
    <x v="21"/>
    <s v="April 6, 2001 (United States)"/>
    <n v="5.8"/>
    <n v="18000"/>
    <x v="1091"/>
    <s v="Jean-Marie PoirÃ©"/>
    <x v="1125"/>
    <x v="8"/>
    <n v="35000000"/>
    <n v="16176732"/>
    <x v="107"/>
    <n v="88"/>
    <x v="2"/>
    <n v="-18823268"/>
    <s v="Loss"/>
    <x v="2"/>
    <s v="United States)"/>
  </r>
  <r>
    <x v="3904"/>
    <x v="1"/>
    <x v="1"/>
    <x v="21"/>
    <s v="February 1, 2002 (United States)"/>
    <n v="6.1"/>
    <n v="25000"/>
    <x v="1637"/>
    <s v="Tom Butterworth"/>
    <x v="813"/>
    <x v="1"/>
    <n v="13000000"/>
    <n v="16171098"/>
    <x v="1162"/>
    <n v="93"/>
    <x v="2"/>
    <n v="3171098"/>
    <s v="Profit"/>
    <x v="2"/>
    <s v="United States)"/>
  </r>
  <r>
    <x v="3905"/>
    <x v="1"/>
    <x v="2"/>
    <x v="21"/>
    <s v="March 29, 2002 (United States)"/>
    <n v="7"/>
    <n v="18000"/>
    <x v="1638"/>
    <s v="John Bayley"/>
    <x v="1342"/>
    <x v="1"/>
    <n v="5500000"/>
    <n v="16153953"/>
    <x v="675"/>
    <n v="91"/>
    <x v="1"/>
    <n v="10653953"/>
    <s v="Profit"/>
    <x v="2"/>
    <s v="United States)"/>
  </r>
  <r>
    <x v="3906"/>
    <x v="1"/>
    <x v="4"/>
    <x v="21"/>
    <s v="March 8, 2002 (United States)"/>
    <n v="7.3"/>
    <n v="19000"/>
    <x v="454"/>
    <s v="Andrew Bovell"/>
    <x v="955"/>
    <x v="3"/>
    <n v="20500000"/>
    <n v="15747450"/>
    <x v="1267"/>
    <n v="121"/>
    <x v="1"/>
    <n v="-4752550"/>
    <s v="Loss"/>
    <x v="2"/>
    <s v="United States)"/>
  </r>
  <r>
    <x v="3907"/>
    <x v="1"/>
    <x v="4"/>
    <x v="21"/>
    <s v="June 7, 2002 (United States)"/>
    <n v="6.4"/>
    <n v="20000"/>
    <x v="8"/>
    <s v="Robert Harris"/>
    <x v="1616"/>
    <x v="1"/>
    <n v="20500000"/>
    <n v="15713204"/>
    <x v="1268"/>
    <n v="119"/>
    <x v="2"/>
    <n v="-4786796"/>
    <s v="Loss"/>
    <x v="2"/>
    <s v="United States)"/>
  </r>
  <r>
    <x v="3908"/>
    <x v="7"/>
    <x v="1"/>
    <x v="21"/>
    <s v="April 11, 2001 (United States)"/>
    <n v="5.5"/>
    <n v="22000"/>
    <x v="1387"/>
    <s v="Deborah Kaplan"/>
    <x v="1617"/>
    <x v="7"/>
    <n v="39000000"/>
    <n v="14866015"/>
    <x v="1"/>
    <n v="98"/>
    <x v="2"/>
    <n v="-24133985"/>
    <s v="Loss"/>
    <x v="2"/>
    <s v="United States)"/>
  </r>
  <r>
    <x v="1613"/>
    <x v="7"/>
    <x v="1"/>
    <x v="21"/>
    <s v="November 21, 2001 (United States)"/>
    <n v="6.3"/>
    <n v="17000"/>
    <x v="1639"/>
    <s v="Jon Zack"/>
    <x v="1618"/>
    <x v="0"/>
    <n v="24000000"/>
    <n v="14782676"/>
    <x v="229"/>
    <n v="89"/>
    <x v="2"/>
    <n v="-9217324"/>
    <s v="Loss"/>
    <x v="2"/>
    <s v="United States)"/>
  </r>
  <r>
    <x v="3909"/>
    <x v="1"/>
    <x v="1"/>
    <x v="21"/>
    <s v="April 20, 2001 (United States)"/>
    <n v="4.5999999999999996"/>
    <n v="47000"/>
    <x v="1640"/>
    <s v="Tom Green"/>
    <x v="1619"/>
    <x v="0"/>
    <n v="14000000"/>
    <n v="14343028"/>
    <x v="915"/>
    <n v="87"/>
    <x v="2"/>
    <n v="343028"/>
    <s v="Profit"/>
    <x v="2"/>
    <s v="United States)"/>
  </r>
  <r>
    <x v="3910"/>
    <x v="0"/>
    <x v="10"/>
    <x v="21"/>
    <s v="August 10, 2001 (United States)"/>
    <n v="6.3"/>
    <n v="33000"/>
    <x v="1256"/>
    <s v="Marc Hyman"/>
    <x v="720"/>
    <x v="0"/>
    <n v="70000000"/>
    <n v="14026418"/>
    <x v="7"/>
    <n v="95"/>
    <x v="2"/>
    <n v="-55973582"/>
    <s v="Loss"/>
    <x v="2"/>
    <s v="United States)"/>
  </r>
  <r>
    <x v="3911"/>
    <x v="1"/>
    <x v="0"/>
    <x v="21"/>
    <s v="August 24, 2001 (United States)"/>
    <n v="4.9000000000000004"/>
    <n v="52000"/>
    <x v="29"/>
    <s v="Larry Sulkis"/>
    <x v="1179"/>
    <x v="0"/>
    <n v="28000000"/>
    <n v="14010832"/>
    <x v="1133"/>
    <n v="98"/>
    <x v="2"/>
    <n v="-13989168"/>
    <s v="Loss"/>
    <x v="2"/>
    <s v="United States)"/>
  </r>
  <r>
    <x v="3912"/>
    <x v="1"/>
    <x v="4"/>
    <x v="21"/>
    <s v="March 8, 2001 (Germany)"/>
    <n v="7.7"/>
    <n v="92000"/>
    <x v="1641"/>
    <s v="Mario Giordano"/>
    <x v="1620"/>
    <x v="29"/>
    <n v="20500000"/>
    <n v="13782896"/>
    <x v="1269"/>
    <n v="120"/>
    <x v="1"/>
    <n v="-6717104"/>
    <s v="Loss"/>
    <x v="2"/>
    <s v="Germany)"/>
  </r>
  <r>
    <x v="3913"/>
    <x v="7"/>
    <x v="0"/>
    <x v="21"/>
    <s v="August 17, 2001 (United States)"/>
    <n v="6"/>
    <n v="14000"/>
    <x v="976"/>
    <s v="Roderick Taylor"/>
    <x v="1572"/>
    <x v="0"/>
    <n v="35000000"/>
    <n v="13678913"/>
    <x v="498"/>
    <n v="94"/>
    <x v="2"/>
    <n v="-21321087"/>
    <s v="Loss"/>
    <x v="2"/>
    <s v="United States)"/>
  </r>
  <r>
    <x v="3914"/>
    <x v="1"/>
    <x v="1"/>
    <x v="21"/>
    <s v="April 27, 2001 (United States)"/>
    <n v="6.1"/>
    <n v="29000"/>
    <x v="1642"/>
    <s v="Stan Seidel"/>
    <x v="1347"/>
    <x v="0"/>
    <n v="18000000"/>
    <n v="13578186"/>
    <x v="997"/>
    <n v="93"/>
    <x v="2"/>
    <n v="-4421814"/>
    <s v="Loss"/>
    <x v="2"/>
    <s v="United States)"/>
  </r>
  <r>
    <x v="3915"/>
    <x v="7"/>
    <x v="1"/>
    <x v="21"/>
    <s v="February 2, 2001 (United States)"/>
    <n v="5.5"/>
    <n v="14000"/>
    <x v="1351"/>
    <s v="John J. Strauss"/>
    <x v="1621"/>
    <x v="0"/>
    <n v="14000000"/>
    <n v="13127022"/>
    <x v="1"/>
    <n v="86"/>
    <x v="2"/>
    <n v="-872978"/>
    <s v="Loss"/>
    <x v="2"/>
    <s v="United States)"/>
  </r>
  <r>
    <x v="3916"/>
    <x v="1"/>
    <x v="0"/>
    <x v="21"/>
    <s v="October 18, 2002 (United States)"/>
    <n v="6.3"/>
    <n v="48000"/>
    <x v="1335"/>
    <s v="Stel Pavlou"/>
    <x v="1271"/>
    <x v="1"/>
    <n v="27000000"/>
    <n v="12881605"/>
    <x v="1042"/>
    <n v="93"/>
    <x v="2"/>
    <n v="-14118395"/>
    <s v="Loss"/>
    <x v="2"/>
    <s v="United States)"/>
  </r>
  <r>
    <x v="3917"/>
    <x v="1"/>
    <x v="6"/>
    <x v="21"/>
    <s v="October 11, 2002 (United States)"/>
    <n v="6.1"/>
    <n v="23000"/>
    <x v="1643"/>
    <s v="Brian Koppelman"/>
    <x v="1622"/>
    <x v="0"/>
    <n v="20500000"/>
    <n v="12806614"/>
    <x v="237"/>
    <n v="92"/>
    <x v="2"/>
    <n v="-7693386"/>
    <s v="Loss"/>
    <x v="2"/>
    <s v="United States)"/>
  </r>
  <r>
    <x v="3918"/>
    <x v="1"/>
    <x v="1"/>
    <x v="21"/>
    <s v="March 23, 2001 (United States)"/>
    <n v="5"/>
    <n v="13000"/>
    <x v="1605"/>
    <s v="Peter Gaulke"/>
    <x v="1551"/>
    <x v="0"/>
    <n v="25000000"/>
    <n v="12320393"/>
    <x v="10"/>
    <n v="95"/>
    <x v="2"/>
    <n v="-12679607"/>
    <s v="Loss"/>
    <x v="2"/>
    <s v="United States)"/>
  </r>
  <r>
    <x v="3919"/>
    <x v="1"/>
    <x v="4"/>
    <x v="21"/>
    <s v="March 9, 2001 (Italy)"/>
    <n v="7.3"/>
    <n v="18000"/>
    <x v="1101"/>
    <s v="Nanni Moretti"/>
    <x v="1104"/>
    <x v="9"/>
    <n v="20500000"/>
    <n v="11767402"/>
    <x v="856"/>
    <n v="99"/>
    <x v="1"/>
    <n v="-8732598"/>
    <s v="Loss"/>
    <x v="2"/>
    <s v="Italy)"/>
  </r>
  <r>
    <x v="3920"/>
    <x v="3"/>
    <x v="4"/>
    <x v="21"/>
    <s v="December 14, 2001 (United States)"/>
    <n v="7.4"/>
    <n v="46000"/>
    <x v="1391"/>
    <s v="Karan Johar"/>
    <x v="1395"/>
    <x v="41"/>
    <n v="7500000"/>
    <n v="11334547"/>
    <x v="1079"/>
    <n v="210"/>
    <x v="1"/>
    <n v="3834547"/>
    <s v="Profit"/>
    <x v="2"/>
    <s v="United States)"/>
  </r>
  <r>
    <x v="3921"/>
    <x v="1"/>
    <x v="0"/>
    <x v="21"/>
    <s v="October 31, 2001 (France)"/>
    <n v="6.7"/>
    <n v="38000"/>
    <x v="1539"/>
    <s v="Luc Besson"/>
    <x v="1125"/>
    <x v="8"/>
    <n v="20500000"/>
    <n v="10366360"/>
    <x v="1270"/>
    <n v="94"/>
    <x v="2"/>
    <n v="-10133640"/>
    <s v="Loss"/>
    <x v="2"/>
    <s v="France)"/>
  </r>
  <r>
    <x v="3922"/>
    <x v="1"/>
    <x v="1"/>
    <x v="21"/>
    <s v="November 14, 2001 (United States)"/>
    <n v="4.8"/>
    <n v="6700"/>
    <x v="1644"/>
    <s v="DJ Pooh"/>
    <x v="1623"/>
    <x v="0"/>
    <n v="7000000"/>
    <n v="10229331"/>
    <x v="1098"/>
    <n v="93"/>
    <x v="2"/>
    <n v="3229331"/>
    <s v="Profit"/>
    <x v="2"/>
    <s v="United States)"/>
  </r>
  <r>
    <x v="3923"/>
    <x v="1"/>
    <x v="6"/>
    <x v="21"/>
    <s v="August 31, 2001 (United States)"/>
    <n v="6.6"/>
    <n v="11000"/>
    <x v="1103"/>
    <s v="Elisabeth Sanxay Holding"/>
    <x v="916"/>
    <x v="0"/>
    <n v="3000000"/>
    <n v="10031529"/>
    <x v="1271"/>
    <n v="101"/>
    <x v="2"/>
    <n v="7031529"/>
    <s v="Profit"/>
    <x v="2"/>
    <s v="United States)"/>
  </r>
  <r>
    <x v="3924"/>
    <x v="1"/>
    <x v="1"/>
    <x v="21"/>
    <s v="April 5, 2002 (United States)"/>
    <n v="6.5"/>
    <n v="16000"/>
    <x v="1645"/>
    <s v="Heather Juergensen"/>
    <x v="1624"/>
    <x v="0"/>
    <n v="1000000"/>
    <n v="10013424"/>
    <x v="989"/>
    <n v="97"/>
    <x v="2"/>
    <n v="9013424"/>
    <s v="Profit"/>
    <x v="2"/>
    <s v="United States)"/>
  </r>
  <r>
    <x v="3925"/>
    <x v="1"/>
    <x v="1"/>
    <x v="21"/>
    <s v="September 21, 2001 (United States)"/>
    <n v="7.3"/>
    <n v="115000"/>
    <x v="1646"/>
    <s v="Daniel Clowes"/>
    <x v="1045"/>
    <x v="0"/>
    <n v="7000000"/>
    <n v="8764007"/>
    <x v="32"/>
    <n v="111"/>
    <x v="1"/>
    <n v="1764007"/>
    <s v="Profit"/>
    <x v="2"/>
    <s v="United States)"/>
  </r>
  <r>
    <x v="3926"/>
    <x v="7"/>
    <x v="4"/>
    <x v="21"/>
    <s v="January 4, 2002 (United States)"/>
    <n v="6.2"/>
    <n v="23000"/>
    <x v="1235"/>
    <s v="Philip K. Dick"/>
    <x v="1625"/>
    <x v="0"/>
    <n v="30000000"/>
    <n v="8694320"/>
    <x v="962"/>
    <n v="95"/>
    <x v="2"/>
    <n v="-21305680"/>
    <s v="Loss"/>
    <x v="2"/>
    <s v="United States)"/>
  </r>
  <r>
    <x v="3927"/>
    <x v="1"/>
    <x v="6"/>
    <x v="21"/>
    <s v="October 24, 2001 (United States)"/>
    <n v="4.3"/>
    <n v="6800"/>
    <x v="993"/>
    <s v="Adam Simon"/>
    <x v="1626"/>
    <x v="0"/>
    <n v="16000000"/>
    <n v="8378853"/>
    <x v="237"/>
    <n v="96"/>
    <x v="2"/>
    <n v="-7621147"/>
    <s v="Loss"/>
    <x v="2"/>
    <s v="United States)"/>
  </r>
  <r>
    <x v="3928"/>
    <x v="10"/>
    <x v="4"/>
    <x v="21"/>
    <s v="August 24, 2001 (Spain)"/>
    <n v="7.1"/>
    <n v="36000"/>
    <x v="1432"/>
    <s v="Julio Medem"/>
    <x v="1627"/>
    <x v="16"/>
    <n v="20500000"/>
    <n v="7640680"/>
    <x v="1272"/>
    <n v="128"/>
    <x v="1"/>
    <n v="-12859320"/>
    <s v="Loss"/>
    <x v="2"/>
    <s v="Spain)"/>
  </r>
  <r>
    <x v="3929"/>
    <x v="7"/>
    <x v="10"/>
    <x v="21"/>
    <s v="February 23, 2001 (United States)"/>
    <n v="4.8"/>
    <n v="17000"/>
    <x v="1045"/>
    <s v="Kaja Blackley"/>
    <x v="1009"/>
    <x v="0"/>
    <n v="75000000"/>
    <n v="7622365"/>
    <x v="10"/>
    <n v="93"/>
    <x v="2"/>
    <n v="-67377635"/>
    <s v="Loss"/>
    <x v="2"/>
    <s v="United States)"/>
  </r>
  <r>
    <x v="3930"/>
    <x v="1"/>
    <x v="1"/>
    <x v="21"/>
    <s v="December 26, 2001 (United Kingdom)"/>
    <n v="6.5"/>
    <n v="37000"/>
    <x v="1647"/>
    <s v="Tracy Keenan Wynn"/>
    <x v="1628"/>
    <x v="1"/>
    <n v="20500000"/>
    <n v="7310206"/>
    <x v="5"/>
    <n v="99"/>
    <x v="2"/>
    <n v="-13189794"/>
    <s v="Loss"/>
    <x v="2"/>
    <s v="United Kingdom)"/>
  </r>
  <r>
    <x v="3931"/>
    <x v="1"/>
    <x v="4"/>
    <x v="21"/>
    <s v="January 19, 2001 (Mexico)"/>
    <n v="8"/>
    <n v="755000"/>
    <x v="1648"/>
    <s v="Richard Kelly"/>
    <x v="1459"/>
    <x v="0"/>
    <n v="6000000"/>
    <n v="6981586"/>
    <x v="1273"/>
    <n v="113"/>
    <x v="1"/>
    <n v="981586"/>
    <s v="Profit"/>
    <x v="2"/>
    <s v="Mexico)"/>
  </r>
  <r>
    <x v="3932"/>
    <x v="1"/>
    <x v="4"/>
    <x v="21"/>
    <s v="September 5, 2001 (France)"/>
    <n v="7.5"/>
    <n v="59000"/>
    <x v="1595"/>
    <s v="Michael Haneke"/>
    <x v="957"/>
    <x v="8"/>
    <n v="20500000"/>
    <n v="6766381"/>
    <x v="994"/>
    <n v="131"/>
    <x v="1"/>
    <n v="-13733619"/>
    <s v="Loss"/>
    <x v="2"/>
    <s v="France)"/>
  </r>
  <r>
    <x v="3933"/>
    <x v="1"/>
    <x v="4"/>
    <x v="21"/>
    <s v="April 20, 2001 (Spain)"/>
    <n v="7.4"/>
    <n v="63000"/>
    <x v="1092"/>
    <s v="Guillermo del Toro"/>
    <x v="1224"/>
    <x v="16"/>
    <n v="4500000"/>
    <n v="6582065"/>
    <x v="593"/>
    <n v="106"/>
    <x v="1"/>
    <n v="2082065"/>
    <s v="Profit"/>
    <x v="2"/>
    <s v="Spain)"/>
  </r>
  <r>
    <x v="3934"/>
    <x v="1"/>
    <x v="1"/>
    <x v="21"/>
    <s v="August 31, 2001 (United States)"/>
    <n v="6.4"/>
    <n v="18000"/>
    <x v="1649"/>
    <s v="Jon Favreau"/>
    <x v="1277"/>
    <x v="0"/>
    <n v="5000000"/>
    <n v="5480653"/>
    <x v="1093"/>
    <n v="95"/>
    <x v="2"/>
    <n v="480653"/>
    <s v="Profit"/>
    <x v="2"/>
    <s v="United States)"/>
  </r>
  <r>
    <x v="3935"/>
    <x v="1"/>
    <x v="6"/>
    <x v="21"/>
    <s v="July 26, 2002 (United States)"/>
    <n v="7.3"/>
    <n v="14000"/>
    <x v="1650"/>
    <s v="Jacques Audiard"/>
    <x v="1235"/>
    <x v="8"/>
    <n v="20500000"/>
    <n v="5393526"/>
    <x v="722"/>
    <n v="115"/>
    <x v="1"/>
    <n v="-15106474"/>
    <s v="Loss"/>
    <x v="2"/>
    <s v="United States)"/>
  </r>
  <r>
    <x v="3936"/>
    <x v="7"/>
    <x v="4"/>
    <x v="21"/>
    <s v="January 11, 2002 (United States)"/>
    <n v="6.4"/>
    <n v="11000"/>
    <x v="408"/>
    <s v="Sebastian Faulks"/>
    <x v="1383"/>
    <x v="1"/>
    <n v="20000000"/>
    <n v="5323109"/>
    <x v="1274"/>
    <n v="121"/>
    <x v="2"/>
    <n v="-14676891"/>
    <s v="Loss"/>
    <x v="2"/>
    <s v="United States)"/>
  </r>
  <r>
    <x v="3937"/>
    <x v="7"/>
    <x v="4"/>
    <x v="21"/>
    <s v="September 21, 2001 (United States)"/>
    <n v="2.2999999999999998"/>
    <n v="22000"/>
    <x v="1339"/>
    <s v="Cheryl L. West"/>
    <x v="1629"/>
    <x v="0"/>
    <n v="22000000"/>
    <n v="5271666"/>
    <x v="10"/>
    <n v="104"/>
    <x v="2"/>
    <n v="-16728334"/>
    <s v="Loss"/>
    <x v="2"/>
    <s v="United States)"/>
  </r>
  <r>
    <x v="3938"/>
    <x v="7"/>
    <x v="3"/>
    <x v="21"/>
    <s v="August 24, 2001 (United States)"/>
    <n v="5.6"/>
    <n v="31000"/>
    <x v="1651"/>
    <s v="Cinco Paul"/>
    <x v="1459"/>
    <x v="0"/>
    <n v="13000000"/>
    <n v="5007898"/>
    <x v="1048"/>
    <n v="84"/>
    <x v="2"/>
    <n v="-7992102"/>
    <s v="Loss"/>
    <x v="2"/>
    <s v="United States)"/>
  </r>
  <r>
    <x v="3939"/>
    <x v="1"/>
    <x v="1"/>
    <x v="21"/>
    <s v="June 29, 2001 (United States)"/>
    <n v="6.3"/>
    <n v="8100"/>
    <x v="1652"/>
    <s v="Jennifer Jason Leigh"/>
    <x v="1630"/>
    <x v="0"/>
    <n v="20500000"/>
    <n v="4931888"/>
    <x v="834"/>
    <n v="115"/>
    <x v="2"/>
    <n v="-15568112"/>
    <s v="Loss"/>
    <x v="2"/>
    <s v="United States)"/>
  </r>
  <r>
    <x v="1163"/>
    <x v="1"/>
    <x v="1"/>
    <x v="21"/>
    <s v="September 19, 2001 (France)"/>
    <n v="7.9"/>
    <n v="45000"/>
    <x v="1653"/>
    <s v="Danis Tanovic"/>
    <x v="1631"/>
    <x v="8"/>
    <n v="20500000"/>
    <n v="4858869"/>
    <x v="1275"/>
    <n v="98"/>
    <x v="1"/>
    <n v="-15641131"/>
    <s v="Loss"/>
    <x v="2"/>
    <s v="France)"/>
  </r>
  <r>
    <x v="3940"/>
    <x v="0"/>
    <x v="3"/>
    <x v="21"/>
    <s v="April 12, 2002 (United States)"/>
    <n v="6.4"/>
    <n v="4200"/>
    <x v="1654"/>
    <s v="Mitch Davis"/>
    <x v="1632"/>
    <x v="0"/>
    <n v="7000000"/>
    <n v="4760014"/>
    <x v="1276"/>
    <n v="113"/>
    <x v="2"/>
    <n v="-2239986"/>
    <s v="Loss"/>
    <x v="2"/>
    <s v="United States)"/>
  </r>
  <r>
    <x v="3941"/>
    <x v="1"/>
    <x v="1"/>
    <x v="21"/>
    <s v="August 2, 2002 (United States)"/>
    <n v="6.8"/>
    <n v="7000"/>
    <x v="1655"/>
    <s v="Nicole Holofcener"/>
    <x v="1633"/>
    <x v="0"/>
    <n v="250000"/>
    <n v="4677852"/>
    <x v="1277"/>
    <n v="91"/>
    <x v="2"/>
    <n v="4427852"/>
    <s v="Profit"/>
    <x v="2"/>
    <s v="United States)"/>
  </r>
  <r>
    <x v="3942"/>
    <x v="7"/>
    <x v="1"/>
    <x v="21"/>
    <s v="August 31, 2001 (United States)"/>
    <n v="6.7"/>
    <n v="4500"/>
    <x v="1656"/>
    <s v="Hui-Ling Wang"/>
    <x v="1634"/>
    <x v="0"/>
    <n v="20500000"/>
    <n v="4634077"/>
    <x v="1278"/>
    <n v="102"/>
    <x v="2"/>
    <n v="-15865923"/>
    <s v="Loss"/>
    <x v="2"/>
    <s v="United States)"/>
  </r>
  <r>
    <x v="3943"/>
    <x v="7"/>
    <x v="5"/>
    <x v="21"/>
    <s v="September 7, 2001 (United States)"/>
    <n v="3.9"/>
    <n v="8500"/>
    <x v="655"/>
    <s v="Stephen Carpenter"/>
    <x v="1635"/>
    <x v="0"/>
    <n v="17000000"/>
    <n v="4299141"/>
    <x v="1279"/>
    <n v="84"/>
    <x v="2"/>
    <n v="-12700859"/>
    <s v="Loss"/>
    <x v="2"/>
    <s v="United States)"/>
  </r>
  <r>
    <x v="3944"/>
    <x v="7"/>
    <x v="10"/>
    <x v="21"/>
    <s v="January 25, 2002 (United States)"/>
    <n v="7.2"/>
    <n v="21000"/>
    <x v="1657"/>
    <s v="Osamu Tezuka"/>
    <x v="1636"/>
    <x v="24"/>
    <n v="15000000"/>
    <n v="4035192"/>
    <x v="640"/>
    <n v="108"/>
    <x v="1"/>
    <n v="-10964808"/>
    <s v="Loss"/>
    <x v="2"/>
    <s v="United States)"/>
  </r>
  <r>
    <x v="3945"/>
    <x v="1"/>
    <x v="1"/>
    <x v="21"/>
    <s v="August 31, 2001 (United States)"/>
    <n v="7.7"/>
    <n v="33000"/>
    <x v="1658"/>
    <s v="John Cameron Mitchell"/>
    <x v="1637"/>
    <x v="0"/>
    <n v="6000000"/>
    <n v="3645107"/>
    <x v="1280"/>
    <n v="95"/>
    <x v="1"/>
    <n v="-2354893"/>
    <s v="Loss"/>
    <x v="2"/>
    <s v="United States)"/>
  </r>
  <r>
    <x v="3946"/>
    <x v="7"/>
    <x v="0"/>
    <x v="21"/>
    <s v="June 29, 2001 (United States)"/>
    <n v="5.3"/>
    <n v="14000"/>
    <x v="1659"/>
    <s v="Louis C.K."/>
    <x v="1068"/>
    <x v="0"/>
    <n v="7000000"/>
    <n v="3313583"/>
    <x v="5"/>
    <n v="81"/>
    <x v="2"/>
    <n v="-3686417"/>
    <s v="Loss"/>
    <x v="2"/>
    <s v="United States)"/>
  </r>
  <r>
    <x v="3947"/>
    <x v="1"/>
    <x v="10"/>
    <x v="21"/>
    <s v="March 7, 2002 (Australia)"/>
    <n v="7.8"/>
    <n v="62000"/>
    <x v="900"/>
    <s v="Richard Linklater"/>
    <x v="455"/>
    <x v="0"/>
    <n v="20500000"/>
    <n v="3176880"/>
    <x v="989"/>
    <n v="99"/>
    <x v="1"/>
    <n v="-17323120"/>
    <s v="Loss"/>
    <x v="2"/>
    <s v="Australia)"/>
  </r>
  <r>
    <x v="3948"/>
    <x v="8"/>
    <x v="4"/>
    <x v="21"/>
    <s v="March 28, 2001 (France)"/>
    <n v="6.1"/>
    <n v="12000"/>
    <x v="1162"/>
    <s v="Hanif Kureishi"/>
    <x v="1216"/>
    <x v="8"/>
    <n v="20500000"/>
    <n v="2672527"/>
    <x v="1281"/>
    <n v="119"/>
    <x v="2"/>
    <n v="-17827473"/>
    <s v="Loss"/>
    <x v="2"/>
    <s v="France)"/>
  </r>
  <r>
    <x v="3949"/>
    <x v="1"/>
    <x v="1"/>
    <x v="21"/>
    <s v="December 14, 2001 (United States)"/>
    <n v="5.8"/>
    <n v="11000"/>
    <x v="1660"/>
    <s v="Paul Felopulos"/>
    <x v="136"/>
    <x v="0"/>
    <n v="8000000"/>
    <n v="2534372"/>
    <x v="1093"/>
    <n v="95"/>
    <x v="2"/>
    <n v="-5465628"/>
    <s v="Loss"/>
    <x v="2"/>
    <s v="United States)"/>
  </r>
  <r>
    <x v="3950"/>
    <x v="1"/>
    <x v="1"/>
    <x v="21"/>
    <s v="October 31, 2002 (Germany)"/>
    <n v="6.8"/>
    <n v="24000"/>
    <x v="1661"/>
    <s v="Robert O'Connor"/>
    <x v="1429"/>
    <x v="1"/>
    <n v="15000000"/>
    <n v="2300684"/>
    <x v="1162"/>
    <n v="98"/>
    <x v="2"/>
    <n v="-12699316"/>
    <s v="Loss"/>
    <x v="2"/>
    <s v="Germany)"/>
  </r>
  <r>
    <x v="3951"/>
    <x v="8"/>
    <x v="6"/>
    <x v="21"/>
    <s v="November 29, 2002 (United Kingdom)"/>
    <n v="7.1"/>
    <n v="9600"/>
    <x v="1662"/>
    <s v="Stephen M. Ryder"/>
    <x v="1638"/>
    <x v="0"/>
    <n v="700000"/>
    <n v="1846059"/>
    <x v="1282"/>
    <n v="97"/>
    <x v="1"/>
    <n v="1146059"/>
    <s v="Profit"/>
    <x v="2"/>
    <s v="United Kingdom)"/>
  </r>
  <r>
    <x v="3952"/>
    <x v="0"/>
    <x v="4"/>
    <x v="21"/>
    <s v="June 15, 2001 (United States)"/>
    <n v="8.1"/>
    <n v="108000"/>
    <x v="1663"/>
    <s v="Ashutosh Gowariker"/>
    <x v="1639"/>
    <x v="41"/>
    <n v="20500000"/>
    <n v="1724806"/>
    <x v="1283"/>
    <n v="224"/>
    <x v="1"/>
    <n v="-18775194"/>
    <s v="Loss"/>
    <x v="2"/>
    <s v="United States)"/>
  </r>
  <r>
    <x v="3953"/>
    <x v="1"/>
    <x v="5"/>
    <x v="21"/>
    <s v="September 14, 2001 (Italy)"/>
    <n v="6.4"/>
    <n v="56000"/>
    <x v="1664"/>
    <s v="Brad Anderson"/>
    <x v="1197"/>
    <x v="0"/>
    <n v="1500000"/>
    <n v="1612259"/>
    <x v="1255"/>
    <n v="97"/>
    <x v="2"/>
    <n v="112259"/>
    <s v="Profit"/>
    <x v="2"/>
    <s v="Italy)"/>
  </r>
  <r>
    <x v="3954"/>
    <x v="1"/>
    <x v="1"/>
    <x v="21"/>
    <s v="September 12, 2001 (France)"/>
    <n v="6.4"/>
    <n v="18000"/>
    <x v="1665"/>
    <s v="Charlie Kaufman"/>
    <x v="828"/>
    <x v="8"/>
    <n v="20500000"/>
    <n v="1574660"/>
    <x v="834"/>
    <n v="96"/>
    <x v="2"/>
    <n v="-18925340"/>
    <s v="Loss"/>
    <x v="2"/>
    <s v="France)"/>
  </r>
  <r>
    <x v="3955"/>
    <x v="8"/>
    <x v="4"/>
    <x v="21"/>
    <s v="May 18, 2001 (Italy)"/>
    <n v="5.8"/>
    <n v="4700"/>
    <x v="677"/>
    <s v="Wayne Wang"/>
    <x v="1640"/>
    <x v="0"/>
    <n v="20500000"/>
    <n v="1460687"/>
    <x v="1093"/>
    <n v="88"/>
    <x v="2"/>
    <n v="-19039313"/>
    <s v="Loss"/>
    <x v="2"/>
    <s v="Italy)"/>
  </r>
  <r>
    <x v="3956"/>
    <x v="1"/>
    <x v="1"/>
    <x v="21"/>
    <s v="November 8, 2001 (Russia)"/>
    <n v="6.8"/>
    <n v="17000"/>
    <x v="1219"/>
    <s v="Todd Solondz"/>
    <x v="1641"/>
    <x v="0"/>
    <n v="20500000"/>
    <n v="1318945"/>
    <x v="237"/>
    <n v="87"/>
    <x v="2"/>
    <n v="-19181055"/>
    <s v="Loss"/>
    <x v="2"/>
    <s v="Russia)"/>
  </r>
  <r>
    <x v="3957"/>
    <x v="1"/>
    <x v="4"/>
    <x v="21"/>
    <s v="August 23, 2001 (Russia)"/>
    <n v="7.1"/>
    <n v="37000"/>
    <x v="1666"/>
    <s v="Henry Bean"/>
    <x v="1642"/>
    <x v="0"/>
    <n v="1500000"/>
    <n v="1309316"/>
    <x v="1284"/>
    <n v="98"/>
    <x v="1"/>
    <n v="-190684"/>
    <s v="Loss"/>
    <x v="2"/>
    <s v="Russia)"/>
  </r>
  <r>
    <x v="3958"/>
    <x v="1"/>
    <x v="4"/>
    <x v="21"/>
    <s v="December 7, 2001 (United States)"/>
    <n v="6.1"/>
    <n v="5100"/>
    <x v="388"/>
    <s v="John Sweet"/>
    <x v="1480"/>
    <x v="0"/>
    <n v="30000000"/>
    <n v="1198113"/>
    <x v="1156"/>
    <n v="118"/>
    <x v="2"/>
    <n v="-28801887"/>
    <s v="Loss"/>
    <x v="2"/>
    <s v="United States)"/>
  </r>
  <r>
    <x v="3959"/>
    <x v="7"/>
    <x v="4"/>
    <x v="21"/>
    <s v="February 28, 2002 (Hungary)"/>
    <n v="6.7"/>
    <n v="3900"/>
    <x v="1667"/>
    <s v="Ã‰va GÃ¡rdos"/>
    <x v="204"/>
    <x v="0"/>
    <n v="20500000"/>
    <n v="970676"/>
    <x v="1285"/>
    <n v="106"/>
    <x v="2"/>
    <n v="-19529324"/>
    <s v="Loss"/>
    <x v="2"/>
    <s v="Hungary)"/>
  </r>
  <r>
    <x v="3960"/>
    <x v="1"/>
    <x v="1"/>
    <x v="21"/>
    <s v="March 30, 2001 (United Kingdom)"/>
    <n v="6.3"/>
    <n v="8100"/>
    <x v="1668"/>
    <s v="Simon Beaufoy"/>
    <x v="979"/>
    <x v="0"/>
    <n v="20500000"/>
    <n v="830286"/>
    <x v="1286"/>
    <n v="94"/>
    <x v="2"/>
    <n v="-19669714"/>
    <s v="Loss"/>
    <x v="2"/>
    <s v="United Kingdom)"/>
  </r>
  <r>
    <x v="3961"/>
    <x v="3"/>
    <x v="4"/>
    <x v="21"/>
    <s v="March 7, 2001 (France)"/>
    <n v="6.5"/>
    <n v="11000"/>
    <x v="1502"/>
    <s v="Catherine Breillat"/>
    <x v="1643"/>
    <x v="8"/>
    <n v="20500000"/>
    <n v="765705"/>
    <x v="1244"/>
    <n v="86"/>
    <x v="2"/>
    <n v="-19734295"/>
    <s v="Loss"/>
    <x v="2"/>
    <s v="France)"/>
  </r>
  <r>
    <x v="3962"/>
    <x v="7"/>
    <x v="0"/>
    <x v="21"/>
    <s v="November 30, 2001 (United States)"/>
    <n v="5.2"/>
    <n v="5500"/>
    <x v="120"/>
    <s v="George Durham"/>
    <x v="1457"/>
    <x v="0"/>
    <n v="38000000"/>
    <n v="763740"/>
    <x v="1287"/>
    <n v="90"/>
    <x v="2"/>
    <n v="-37236260"/>
    <s v="Loss"/>
    <x v="2"/>
    <s v="United States)"/>
  </r>
  <r>
    <x v="3963"/>
    <x v="10"/>
    <x v="2"/>
    <x v="21"/>
    <s v="December 12, 2001 (France)"/>
    <n v="6.9"/>
    <n v="35000"/>
    <x v="1210"/>
    <s v="Jim Schutze"/>
    <x v="1644"/>
    <x v="0"/>
    <n v="20500000"/>
    <n v="704808"/>
    <x v="758"/>
    <n v="108"/>
    <x v="2"/>
    <n v="-19795192"/>
    <s v="Loss"/>
    <x v="2"/>
    <s v="France)"/>
  </r>
  <r>
    <x v="3964"/>
    <x v="1"/>
    <x v="4"/>
    <x v="21"/>
    <s v="November 30, 2001 (Spain)"/>
    <n v="7"/>
    <n v="10000"/>
    <x v="1633"/>
    <s v="Miklos Nyiszli"/>
    <x v="1520"/>
    <x v="0"/>
    <n v="5000000"/>
    <n v="621592"/>
    <x v="1280"/>
    <n v="108"/>
    <x v="1"/>
    <n v="-4378408"/>
    <s v="Loss"/>
    <x v="2"/>
    <s v="Spain)"/>
  </r>
  <r>
    <x v="3965"/>
    <x v="1"/>
    <x v="4"/>
    <x v="21"/>
    <s v="July 12, 2002 (Denmark)"/>
    <n v="7.2"/>
    <n v="19000"/>
    <x v="900"/>
    <s v="Stephen Belber"/>
    <x v="455"/>
    <x v="0"/>
    <n v="100000"/>
    <n v="515900"/>
    <x v="679"/>
    <n v="86"/>
    <x v="1"/>
    <n v="415900"/>
    <s v="Profit"/>
    <x v="2"/>
    <s v="Denmark)"/>
  </r>
  <r>
    <x v="3966"/>
    <x v="1"/>
    <x v="4"/>
    <x v="21"/>
    <s v="September 20, 2001 (Israel)"/>
    <n v="6.9"/>
    <n v="20000"/>
    <x v="1669"/>
    <s v="Susan Swan"/>
    <x v="1522"/>
    <x v="7"/>
    <n v="20500000"/>
    <n v="396897"/>
    <x v="1288"/>
    <n v="103"/>
    <x v="2"/>
    <n v="-20103103"/>
    <s v="Loss"/>
    <x v="2"/>
    <s v="Israel)"/>
  </r>
  <r>
    <x v="3967"/>
    <x v="1"/>
    <x v="1"/>
    <x v="21"/>
    <s v="January 22, 2001 (United States)"/>
    <n v="6.7"/>
    <n v="4300"/>
    <x v="1670"/>
    <s v="William Shakespeare"/>
    <x v="740"/>
    <x v="0"/>
    <n v="20500000"/>
    <n v="384098"/>
    <x v="1289"/>
    <n v="104"/>
    <x v="2"/>
    <n v="-20115902"/>
    <s v="Loss"/>
    <x v="2"/>
    <s v="United States)"/>
  </r>
  <r>
    <x v="1425"/>
    <x v="1"/>
    <x v="5"/>
    <x v="21"/>
    <s v="November 9, 2005 (United States)"/>
    <n v="6.6"/>
    <n v="18000"/>
    <x v="1323"/>
    <s v="Kiyoshi Kurosawa"/>
    <x v="1645"/>
    <x v="24"/>
    <n v="20500000"/>
    <n v="318451"/>
    <x v="1290"/>
    <n v="119"/>
    <x v="2"/>
    <n v="-20181549"/>
    <s v="Loss"/>
    <x v="2"/>
    <s v="United States)"/>
  </r>
  <r>
    <x v="3968"/>
    <x v="3"/>
    <x v="1"/>
    <x v="21"/>
    <s v="August 10, 2001 (India)"/>
    <n v="8.1"/>
    <n v="68000"/>
    <x v="1671"/>
    <s v="Kassim Jagmagia"/>
    <x v="1639"/>
    <x v="41"/>
    <n v="20500000"/>
    <n v="316221"/>
    <x v="1291"/>
    <n v="183"/>
    <x v="1"/>
    <n v="-20183779"/>
    <s v="Loss"/>
    <x v="2"/>
    <s v="India)"/>
  </r>
  <r>
    <x v="3969"/>
    <x v="1"/>
    <x v="1"/>
    <x v="21"/>
    <s v="August 31, 2001 (Canada)"/>
    <n v="6.6"/>
    <n v="55000"/>
    <x v="1672"/>
    <s v="Michael Showalter"/>
    <x v="1352"/>
    <x v="0"/>
    <n v="5000000"/>
    <n v="295206"/>
    <x v="1292"/>
    <n v="97"/>
    <x v="2"/>
    <n v="-4704794"/>
    <s v="Loss"/>
    <x v="2"/>
    <s v="Canada)"/>
  </r>
  <r>
    <x v="3970"/>
    <x v="3"/>
    <x v="1"/>
    <x v="21"/>
    <s v="April 12, 2001 (Argentina)"/>
    <n v="7.1"/>
    <n v="6100"/>
    <x v="1673"/>
    <s v="Lucrecia Martel"/>
    <x v="1646"/>
    <x v="25"/>
    <n v="20500000"/>
    <n v="270811"/>
    <x v="1293"/>
    <n v="103"/>
    <x v="1"/>
    <n v="-20229189"/>
    <s v="Loss"/>
    <x v="2"/>
    <s v="Argentina)"/>
  </r>
  <r>
    <x v="3971"/>
    <x v="0"/>
    <x v="10"/>
    <x v="21"/>
    <s v="September 14, 2002 (Japan)"/>
    <n v="7.9"/>
    <n v="25000"/>
    <x v="1674"/>
    <s v="Satoshi Kon"/>
    <x v="1647"/>
    <x v="24"/>
    <n v="20500000"/>
    <n v="262891"/>
    <x v="640"/>
    <n v="87"/>
    <x v="1"/>
    <n v="-20237109"/>
    <s v="Loss"/>
    <x v="2"/>
    <s v="Japan)"/>
  </r>
  <r>
    <x v="3972"/>
    <x v="1"/>
    <x v="4"/>
    <x v="21"/>
    <s v="May 23, 2003 (United States)"/>
    <n v="7.2"/>
    <n v="9300"/>
    <x v="1675"/>
    <s v="Michael Bacall"/>
    <x v="1648"/>
    <x v="0"/>
    <n v="20500000"/>
    <n v="69958"/>
    <x v="1294"/>
    <n v="100"/>
    <x v="1"/>
    <n v="-20430042"/>
    <s v="Loss"/>
    <x v="2"/>
    <s v="United States)"/>
  </r>
  <r>
    <x v="3973"/>
    <x v="3"/>
    <x v="4"/>
    <x v="21"/>
    <s v="July 11, 2001 (France)"/>
    <n v="6"/>
    <n v="7500"/>
    <x v="738"/>
    <s v="Claire Denis"/>
    <x v="1426"/>
    <x v="8"/>
    <n v="20500000"/>
    <n v="15571"/>
    <x v="994"/>
    <n v="101"/>
    <x v="2"/>
    <n v="-20484429"/>
    <s v="Loss"/>
    <x v="2"/>
    <s v="France)"/>
  </r>
  <r>
    <x v="3974"/>
    <x v="7"/>
    <x v="0"/>
    <x v="22"/>
    <s v="December 18, 2002 (United States)"/>
    <n v="8.6999999999999993"/>
    <n v="1500000"/>
    <x v="1038"/>
    <s v="J.R.R. Tolkien"/>
    <x v="1065"/>
    <x v="18"/>
    <n v="94000000"/>
    <n v="947495095"/>
    <x v="237"/>
    <n v="179"/>
    <x v="0"/>
    <n v="853495095"/>
    <s v="Profit"/>
    <x v="2"/>
    <s v="United States)"/>
  </r>
  <r>
    <x v="3975"/>
    <x v="0"/>
    <x v="3"/>
    <x v="22"/>
    <s v="November 15, 2002 (United States)"/>
    <n v="7.4"/>
    <n v="572000"/>
    <x v="612"/>
    <s v="J.K. Rowling"/>
    <x v="1582"/>
    <x v="1"/>
    <n v="100000000"/>
    <n v="879602366"/>
    <x v="7"/>
    <n v="161"/>
    <x v="1"/>
    <n v="779602366"/>
    <s v="Profit"/>
    <x v="2"/>
    <s v="United States)"/>
  </r>
  <r>
    <x v="3976"/>
    <x v="7"/>
    <x v="0"/>
    <x v="22"/>
    <s v="May 3, 2002 (United States)"/>
    <n v="7.3"/>
    <n v="706000"/>
    <x v="169"/>
    <s v="Stan Lee"/>
    <x v="1387"/>
    <x v="0"/>
    <n v="139000000"/>
    <n v="825025036"/>
    <x v="4"/>
    <n v="121"/>
    <x v="1"/>
    <n v="686025036"/>
    <s v="Profit"/>
    <x v="2"/>
    <s v="United States)"/>
  </r>
  <r>
    <x v="3977"/>
    <x v="0"/>
    <x v="0"/>
    <x v="22"/>
    <s v="May 16, 2002 (United States)"/>
    <n v="6.5"/>
    <n v="658000"/>
    <x v="1445"/>
    <s v="George Lucas"/>
    <x v="1607"/>
    <x v="0"/>
    <n v="115000000"/>
    <n v="653779970"/>
    <x v="0"/>
    <n v="142"/>
    <x v="2"/>
    <n v="538779970"/>
    <s v="Profit"/>
    <x v="2"/>
    <s v="United States)"/>
  </r>
  <r>
    <x v="3978"/>
    <x v="7"/>
    <x v="0"/>
    <x v="22"/>
    <s v="July 3, 2002 (United States)"/>
    <n v="6.2"/>
    <n v="351000"/>
    <x v="908"/>
    <s v="Lowell Cunningham"/>
    <x v="302"/>
    <x v="0"/>
    <n v="140000000"/>
    <n v="445135288"/>
    <x v="4"/>
    <n v="88"/>
    <x v="2"/>
    <n v="305135288"/>
    <s v="Profit"/>
    <x v="2"/>
    <s v="United States)"/>
  </r>
  <r>
    <x v="3979"/>
    <x v="7"/>
    <x v="0"/>
    <x v="22"/>
    <s v="November 22, 2002 (United States)"/>
    <n v="6.1"/>
    <n v="209000"/>
    <x v="1159"/>
    <s v="Ian Fleming"/>
    <x v="786"/>
    <x v="1"/>
    <n v="142000000"/>
    <n v="431971116"/>
    <x v="61"/>
    <n v="133"/>
    <x v="2"/>
    <n v="289971116"/>
    <s v="Profit"/>
    <x v="2"/>
    <s v="United States)"/>
  </r>
  <r>
    <x v="3980"/>
    <x v="7"/>
    <x v="4"/>
    <x v="22"/>
    <s v="August 2, 2002 (United States)"/>
    <n v="6.7"/>
    <n v="344000"/>
    <x v="1434"/>
    <s v="M. Night Shyamalan"/>
    <x v="108"/>
    <x v="0"/>
    <n v="72000000"/>
    <n v="408247917"/>
    <x v="229"/>
    <n v="106"/>
    <x v="2"/>
    <n v="336247917"/>
    <s v="Profit"/>
    <x v="2"/>
    <s v="United States)"/>
  </r>
  <r>
    <x v="3981"/>
    <x v="0"/>
    <x v="10"/>
    <x v="22"/>
    <s v="March 15, 2002 (United States)"/>
    <n v="7.5"/>
    <n v="452000"/>
    <x v="1676"/>
    <s v="Michael J. Wilson"/>
    <x v="1134"/>
    <x v="0"/>
    <n v="59000000"/>
    <n v="383257136"/>
    <x v="10"/>
    <n v="81"/>
    <x v="1"/>
    <n v="324257136"/>
    <s v="Profit"/>
    <x v="2"/>
    <s v="United States)"/>
  </r>
  <r>
    <x v="3982"/>
    <x v="0"/>
    <x v="1"/>
    <x v="22"/>
    <s v="August 2, 2002 (United States)"/>
    <n v="6.6"/>
    <n v="122000"/>
    <x v="803"/>
    <s v="Nia Vardalos"/>
    <x v="1649"/>
    <x v="7"/>
    <n v="5000000"/>
    <n v="368744044"/>
    <x v="1295"/>
    <n v="95"/>
    <x v="2"/>
    <n v="363744044"/>
    <s v="Profit"/>
    <x v="2"/>
    <s v="United States)"/>
  </r>
  <r>
    <x v="3983"/>
    <x v="7"/>
    <x v="0"/>
    <x v="22"/>
    <s v="June 21, 2002 (United States)"/>
    <n v="7.6"/>
    <n v="519000"/>
    <x v="90"/>
    <s v="Philip K. Dick"/>
    <x v="243"/>
    <x v="0"/>
    <n v="102000000"/>
    <n v="358372926"/>
    <x v="10"/>
    <n v="145"/>
    <x v="1"/>
    <n v="256372926"/>
    <s v="Profit"/>
    <x v="2"/>
    <s v="United States)"/>
  </r>
  <r>
    <x v="3984"/>
    <x v="7"/>
    <x v="2"/>
    <x v="22"/>
    <s v="December 25, 2002 (United States)"/>
    <n v="8.1"/>
    <n v="866000"/>
    <x v="90"/>
    <s v="Jeff Nathanson"/>
    <x v="1219"/>
    <x v="0"/>
    <n v="52000000"/>
    <n v="352114312"/>
    <x v="1018"/>
    <n v="141"/>
    <x v="1"/>
    <n v="300114312"/>
    <s v="Profit"/>
    <x v="2"/>
    <s v="United States)"/>
  </r>
  <r>
    <x v="3985"/>
    <x v="7"/>
    <x v="1"/>
    <x v="22"/>
    <s v="January 24, 2003 (United States)"/>
    <n v="7.2"/>
    <n v="220000"/>
    <x v="1677"/>
    <s v="Bill Condon"/>
    <x v="1169"/>
    <x v="0"/>
    <n v="45000000"/>
    <n v="306776732"/>
    <x v="407"/>
    <n v="113"/>
    <x v="1"/>
    <n v="261776732"/>
    <s v="Profit"/>
    <x v="2"/>
    <s v="United States)"/>
  </r>
  <r>
    <x v="3986"/>
    <x v="7"/>
    <x v="0"/>
    <x v="22"/>
    <s v="July 26, 2002 (United States)"/>
    <n v="6.2"/>
    <n v="199000"/>
    <x v="1312"/>
    <s v="Mike Myers"/>
    <x v="986"/>
    <x v="0"/>
    <n v="63000000"/>
    <n v="296938801"/>
    <x v="237"/>
    <n v="94"/>
    <x v="2"/>
    <n v="233938801"/>
    <s v="Profit"/>
    <x v="2"/>
    <s v="United States)"/>
  </r>
  <r>
    <x v="3987"/>
    <x v="7"/>
    <x v="0"/>
    <x v="22"/>
    <s v="August 9, 2002 (United States)"/>
    <n v="5.9"/>
    <n v="175000"/>
    <x v="428"/>
    <s v="Rich Wilkes"/>
    <x v="1586"/>
    <x v="0"/>
    <n v="70000000"/>
    <n v="277448382"/>
    <x v="1252"/>
    <n v="124"/>
    <x v="2"/>
    <n v="207448382"/>
    <s v="Profit"/>
    <x v="2"/>
    <s v="United States)"/>
  </r>
  <r>
    <x v="3988"/>
    <x v="0"/>
    <x v="3"/>
    <x v="22"/>
    <s v="June 14, 2002 (United States)"/>
    <n v="5.0999999999999996"/>
    <n v="103000"/>
    <x v="1311"/>
    <s v="James Gunn"/>
    <x v="1440"/>
    <x v="0"/>
    <n v="84000000"/>
    <n v="275650703"/>
    <x v="7"/>
    <n v="86"/>
    <x v="2"/>
    <n v="191650703"/>
    <s v="Profit"/>
    <x v="2"/>
    <s v="United States)"/>
  </r>
  <r>
    <x v="3989"/>
    <x v="0"/>
    <x v="10"/>
    <x v="22"/>
    <s v="June 21, 2002 (United States)"/>
    <n v="7.3"/>
    <n v="174000"/>
    <x v="1678"/>
    <s v="Chris Sanders"/>
    <x v="1583"/>
    <x v="0"/>
    <n v="80000000"/>
    <n v="273144151"/>
    <x v="167"/>
    <n v="92"/>
    <x v="1"/>
    <n v="193144151"/>
    <s v="Profit"/>
    <x v="2"/>
    <s v="United States)"/>
  </r>
  <r>
    <x v="3990"/>
    <x v="7"/>
    <x v="5"/>
    <x v="22"/>
    <s v="October 18, 2002 (United States)"/>
    <n v="7.1"/>
    <n v="328000"/>
    <x v="1308"/>
    <s v="Ehren Kruger"/>
    <x v="1611"/>
    <x v="0"/>
    <n v="48000000"/>
    <n v="249348933"/>
    <x v="1018"/>
    <n v="115"/>
    <x v="1"/>
    <n v="201348933"/>
    <s v="Profit"/>
    <x v="2"/>
    <s v="United States)"/>
  </r>
  <r>
    <x v="3991"/>
    <x v="1"/>
    <x v="4"/>
    <x v="22"/>
    <s v="November 8, 2002 (United States)"/>
    <n v="7.1"/>
    <n v="259000"/>
    <x v="340"/>
    <s v="Scott Silver"/>
    <x v="1650"/>
    <x v="0"/>
    <n v="41000000"/>
    <n v="242875078"/>
    <x v="540"/>
    <n v="110"/>
    <x v="1"/>
    <n v="201875078"/>
    <s v="Profit"/>
    <x v="2"/>
    <s v="United States)"/>
  </r>
  <r>
    <x v="3992"/>
    <x v="7"/>
    <x v="0"/>
    <x v="22"/>
    <s v="June 14, 2002 (United States)"/>
    <n v="7.9"/>
    <n v="519000"/>
    <x v="1274"/>
    <s v="Tony Gilroy"/>
    <x v="1411"/>
    <x v="0"/>
    <n v="60000000"/>
    <n v="214034224"/>
    <x v="1"/>
    <n v="119"/>
    <x v="1"/>
    <n v="154034224"/>
    <s v="Profit"/>
    <x v="2"/>
    <s v="United States)"/>
  </r>
  <r>
    <x v="3993"/>
    <x v="1"/>
    <x v="6"/>
    <x v="22"/>
    <s v="October 4, 2002 (United States)"/>
    <n v="7.2"/>
    <n v="259000"/>
    <x v="1315"/>
    <s v="Thomas Harris"/>
    <x v="498"/>
    <x v="29"/>
    <n v="78000000"/>
    <n v="209196298"/>
    <x v="1"/>
    <n v="124"/>
    <x v="1"/>
    <n v="131196298"/>
    <s v="Profit"/>
    <x v="2"/>
    <s v="United States)"/>
  </r>
  <r>
    <x v="3994"/>
    <x v="7"/>
    <x v="1"/>
    <x v="22"/>
    <s v="December 20, 2002 (United States)"/>
    <n v="6.1"/>
    <n v="111000"/>
    <x v="1679"/>
    <s v="Marc Lawrence"/>
    <x v="1176"/>
    <x v="0"/>
    <n v="60000000"/>
    <n v="199043471"/>
    <x v="561"/>
    <n v="101"/>
    <x v="2"/>
    <n v="139043471"/>
    <s v="Profit"/>
    <x v="2"/>
    <s v="United States)"/>
  </r>
  <r>
    <x v="3995"/>
    <x v="1"/>
    <x v="6"/>
    <x v="22"/>
    <s v="March 29, 2002 (United States)"/>
    <n v="6.8"/>
    <n v="266000"/>
    <x v="975"/>
    <s v="David Koepp"/>
    <x v="682"/>
    <x v="0"/>
    <n v="48000000"/>
    <n v="197079546"/>
    <x v="4"/>
    <n v="112"/>
    <x v="2"/>
    <n v="149079546"/>
    <s v="Profit"/>
    <x v="2"/>
    <s v="United States)"/>
  </r>
  <r>
    <x v="3996"/>
    <x v="7"/>
    <x v="0"/>
    <x v="22"/>
    <s v="May 31, 2002 (United States)"/>
    <n v="6.4"/>
    <n v="108000"/>
    <x v="668"/>
    <s v="Tom Clancy"/>
    <x v="1338"/>
    <x v="0"/>
    <n v="68000000"/>
    <n v="193921372"/>
    <x v="5"/>
    <n v="124"/>
    <x v="2"/>
    <n v="125921372"/>
    <s v="Profit"/>
    <x v="2"/>
    <s v="United States)"/>
  </r>
  <r>
    <x v="3997"/>
    <x v="1"/>
    <x v="6"/>
    <x v="22"/>
    <s v="December 20, 2002 (United States)"/>
    <n v="7.5"/>
    <n v="415000"/>
    <x v="25"/>
    <s v="Jay Cocks"/>
    <x v="1219"/>
    <x v="0"/>
    <n v="100000000"/>
    <n v="193772504"/>
    <x v="407"/>
    <n v="167"/>
    <x v="1"/>
    <n v="93772504"/>
    <s v="Profit"/>
    <x v="2"/>
    <s v="United States)"/>
  </r>
  <r>
    <x v="3998"/>
    <x v="1"/>
    <x v="6"/>
    <x v="22"/>
    <s v="July 12, 2002 (United States)"/>
    <n v="7.7"/>
    <n v="253000"/>
    <x v="1448"/>
    <s v="Max Allan Collins"/>
    <x v="323"/>
    <x v="0"/>
    <n v="80000000"/>
    <n v="181001478"/>
    <x v="1018"/>
    <n v="117"/>
    <x v="1"/>
    <n v="101001478"/>
    <s v="Profit"/>
    <x v="2"/>
    <s v="United States)"/>
  </r>
  <r>
    <x v="3999"/>
    <x v="7"/>
    <x v="0"/>
    <x v="22"/>
    <s v="April 19, 2002 (United States)"/>
    <n v="5.5"/>
    <n v="133000"/>
    <x v="609"/>
    <s v="Stephen Sommers"/>
    <x v="1651"/>
    <x v="0"/>
    <n v="60000000"/>
    <n v="180630907"/>
    <x v="1"/>
    <n v="92"/>
    <x v="2"/>
    <n v="120630907"/>
    <s v="Profit"/>
    <x v="2"/>
    <s v="United States)"/>
  </r>
  <r>
    <x v="4000"/>
    <x v="7"/>
    <x v="1"/>
    <x v="22"/>
    <s v="September 27, 2002 (United States)"/>
    <n v="6.2"/>
    <n v="105000"/>
    <x v="1197"/>
    <s v="Douglas J. Eboch"/>
    <x v="1072"/>
    <x v="0"/>
    <n v="30000000"/>
    <n v="180622424"/>
    <x v="229"/>
    <n v="108"/>
    <x v="2"/>
    <n v="150622424"/>
    <s v="Profit"/>
    <x v="2"/>
    <s v="United States)"/>
  </r>
  <r>
    <x v="2096"/>
    <x v="7"/>
    <x v="0"/>
    <x v="22"/>
    <s v="August 27, 2004 (United States)"/>
    <n v="7.9"/>
    <n v="176000"/>
    <x v="889"/>
    <s v="Feng Li"/>
    <x v="1005"/>
    <x v="30"/>
    <n v="31000000"/>
    <n v="177395557"/>
    <x v="1296"/>
    <n v="120"/>
    <x v="1"/>
    <n v="146395557"/>
    <s v="Profit"/>
    <x v="2"/>
    <s v="United States)"/>
  </r>
  <r>
    <x v="4001"/>
    <x v="2"/>
    <x v="1"/>
    <x v="22"/>
    <s v="November 1, 2002 (United States)"/>
    <n v="5.7"/>
    <n v="52000"/>
    <x v="1680"/>
    <s v="Don Rhymer"/>
    <x v="1111"/>
    <x v="0"/>
    <n v="65000000"/>
    <n v="172855065"/>
    <x v="167"/>
    <n v="104"/>
    <x v="2"/>
    <n v="107855065"/>
    <s v="Profit"/>
    <x v="2"/>
    <s v="United States)"/>
  </r>
  <r>
    <x v="4002"/>
    <x v="7"/>
    <x v="1"/>
    <x v="22"/>
    <s v="June 28, 2002 (United States)"/>
    <n v="5.8"/>
    <n v="138000"/>
    <x v="1200"/>
    <s v="Clarence Budington Kelland"/>
    <x v="1188"/>
    <x v="0"/>
    <n v="50000000"/>
    <n v="171269535"/>
    <x v="4"/>
    <n v="96"/>
    <x v="2"/>
    <n v="121269535"/>
    <s v="Profit"/>
    <x v="2"/>
    <s v="United States)"/>
  </r>
  <r>
    <x v="4003"/>
    <x v="0"/>
    <x v="10"/>
    <x v="22"/>
    <s v="July 19, 2002 (United States)"/>
    <n v="5.5"/>
    <n v="51000"/>
    <x v="1449"/>
    <s v="E.B. White"/>
    <x v="403"/>
    <x v="0"/>
    <n v="120000000"/>
    <n v="169956806"/>
    <x v="4"/>
    <n v="77"/>
    <x v="2"/>
    <n v="49956806"/>
    <s v="Profit"/>
    <x v="2"/>
    <s v="United States)"/>
  </r>
  <r>
    <x v="4004"/>
    <x v="1"/>
    <x v="0"/>
    <x v="22"/>
    <s v="March 22, 2002 (United States)"/>
    <n v="6.7"/>
    <n v="204000"/>
    <x v="1092"/>
    <s v="Marv Wolfman"/>
    <x v="924"/>
    <x v="29"/>
    <n v="54000000"/>
    <n v="155010032"/>
    <x v="237"/>
    <n v="117"/>
    <x v="2"/>
    <n v="101010032"/>
    <s v="Profit"/>
    <x v="2"/>
    <s v="United States)"/>
  </r>
  <r>
    <x v="4005"/>
    <x v="7"/>
    <x v="1"/>
    <x v="22"/>
    <s v="December 13, 2002 (United States)"/>
    <n v="5.3"/>
    <n v="86000"/>
    <x v="677"/>
    <s v="John Hughes"/>
    <x v="1323"/>
    <x v="0"/>
    <n v="55000000"/>
    <n v="154906693"/>
    <x v="1252"/>
    <n v="105"/>
    <x v="2"/>
    <n v="99906693"/>
    <s v="Profit"/>
    <x v="2"/>
    <s v="United States)"/>
  </r>
  <r>
    <x v="4006"/>
    <x v="7"/>
    <x v="1"/>
    <x v="22"/>
    <s v="May 17, 2002 (United States)"/>
    <n v="7.1"/>
    <n v="176000"/>
    <x v="1614"/>
    <s v="Nick Hornby"/>
    <x v="1034"/>
    <x v="1"/>
    <n v="30000000"/>
    <n v="130549455"/>
    <x v="1"/>
    <n v="101"/>
    <x v="1"/>
    <n v="100549455"/>
    <s v="Profit"/>
    <x v="2"/>
    <s v="United States)"/>
  </r>
  <r>
    <x v="4007"/>
    <x v="0"/>
    <x v="3"/>
    <x v="22"/>
    <s v="June 24, 2005 (United States)"/>
    <n v="6.7"/>
    <n v="50000"/>
    <x v="1681"/>
    <s v="RenÃ© Goscinny"/>
    <x v="219"/>
    <x v="8"/>
    <n v="20500000"/>
    <n v="128027976"/>
    <x v="722"/>
    <n v="107"/>
    <x v="2"/>
    <n v="107527976"/>
    <s v="Profit"/>
    <x v="2"/>
    <s v="United States)"/>
  </r>
  <r>
    <x v="4008"/>
    <x v="7"/>
    <x v="0"/>
    <x v="22"/>
    <s v="March 8, 2002 (United States)"/>
    <n v="6"/>
    <n v="120000"/>
    <x v="1205"/>
    <s v="H.G. Wells"/>
    <x v="1499"/>
    <x v="0"/>
    <n v="80000000"/>
    <n v="123729176"/>
    <x v="7"/>
    <n v="96"/>
    <x v="2"/>
    <n v="43729176"/>
    <s v="Profit"/>
    <x v="2"/>
    <s v="United States)"/>
  </r>
  <r>
    <x v="4009"/>
    <x v="2"/>
    <x v="10"/>
    <x v="22"/>
    <s v="May 24, 2002 (United States)"/>
    <n v="7.2"/>
    <n v="69000"/>
    <x v="1682"/>
    <s v="John Fusco"/>
    <x v="1317"/>
    <x v="0"/>
    <n v="80000000"/>
    <n v="122563539"/>
    <x v="1065"/>
    <n v="83"/>
    <x v="1"/>
    <n v="42563539"/>
    <s v="Profit"/>
    <x v="2"/>
    <s v="United States)"/>
  </r>
  <r>
    <x v="4010"/>
    <x v="1"/>
    <x v="2"/>
    <x v="22"/>
    <s v="March 28, 2003 (United States)"/>
    <n v="8.5"/>
    <n v="756000"/>
    <x v="581"/>
    <s v="Ronald Harwood"/>
    <x v="1492"/>
    <x v="1"/>
    <n v="35000000"/>
    <n v="120072577"/>
    <x v="1297"/>
    <n v="150"/>
    <x v="0"/>
    <n v="85072577"/>
    <s v="Profit"/>
    <x v="2"/>
    <s v="United States)"/>
  </r>
  <r>
    <x v="4011"/>
    <x v="0"/>
    <x v="0"/>
    <x v="22"/>
    <s v="August 7, 2002 (United States)"/>
    <n v="5.2"/>
    <n v="62000"/>
    <x v="1023"/>
    <s v="Robert Rodriguez"/>
    <x v="1589"/>
    <x v="0"/>
    <n v="38000000"/>
    <n v="119723358"/>
    <x v="962"/>
    <n v="100"/>
    <x v="2"/>
    <n v="81723358"/>
    <s v="Profit"/>
    <x v="2"/>
    <s v="United States)"/>
  </r>
  <r>
    <x v="4012"/>
    <x v="1"/>
    <x v="4"/>
    <x v="22"/>
    <s v="May 10, 2002 (United States)"/>
    <n v="6.7"/>
    <n v="83000"/>
    <x v="272"/>
    <s v="Claude Chabrol"/>
    <x v="25"/>
    <x v="8"/>
    <n v="50000000"/>
    <n v="119137784"/>
    <x v="968"/>
    <n v="124"/>
    <x v="2"/>
    <n v="69137784"/>
    <s v="Profit"/>
    <x v="2"/>
    <s v="United States)"/>
  </r>
  <r>
    <x v="4013"/>
    <x v="1"/>
    <x v="0"/>
    <x v="22"/>
    <s v="March 1, 2002 (United States)"/>
    <n v="7.2"/>
    <n v="133000"/>
    <x v="1375"/>
    <s v="Harold G. Moore"/>
    <x v="108"/>
    <x v="0"/>
    <n v="75000000"/>
    <n v="115374915"/>
    <x v="820"/>
    <n v="138"/>
    <x v="1"/>
    <n v="40374915"/>
    <s v="Profit"/>
    <x v="2"/>
    <s v="United States)"/>
  </r>
  <r>
    <x v="4014"/>
    <x v="2"/>
    <x v="10"/>
    <x v="22"/>
    <s v="February 15, 2002 (United States)"/>
    <n v="5.8"/>
    <n v="19000"/>
    <x v="1683"/>
    <s v="Temple Mathews"/>
    <x v="1652"/>
    <x v="0"/>
    <n v="20000000"/>
    <n v="115121981"/>
    <x v="645"/>
    <n v="72"/>
    <x v="2"/>
    <n v="95121981"/>
    <s v="Profit"/>
    <x v="2"/>
    <s v="United States)"/>
  </r>
  <r>
    <x v="4015"/>
    <x v="0"/>
    <x v="3"/>
    <x v="22"/>
    <s v="January 18, 2002 (United States)"/>
    <n v="5.2"/>
    <n v="26000"/>
    <x v="915"/>
    <s v="Jim Kouf"/>
    <x v="922"/>
    <x v="7"/>
    <n v="33000000"/>
    <n v="115035090"/>
    <x v="167"/>
    <n v="99"/>
    <x v="2"/>
    <n v="82035090"/>
    <s v="Profit"/>
    <x v="2"/>
    <s v="United States)"/>
  </r>
  <r>
    <x v="3179"/>
    <x v="1"/>
    <x v="4"/>
    <x v="22"/>
    <s v="May 24, 2002 (United States)"/>
    <n v="7.2"/>
    <n v="281000"/>
    <x v="1439"/>
    <s v="Hillary Seitz"/>
    <x v="40"/>
    <x v="0"/>
    <n v="46000000"/>
    <n v="113758770"/>
    <x v="1156"/>
    <n v="118"/>
    <x v="1"/>
    <n v="67758770"/>
    <s v="Profit"/>
    <x v="2"/>
    <s v="United States)"/>
  </r>
  <r>
    <x v="4016"/>
    <x v="0"/>
    <x v="10"/>
    <x v="22"/>
    <s v="November 27, 2002 (United States)"/>
    <n v="7.2"/>
    <n v="107000"/>
    <x v="769"/>
    <s v="Robert Louis Stevenson"/>
    <x v="1648"/>
    <x v="0"/>
    <n v="140000000"/>
    <n v="110041363"/>
    <x v="59"/>
    <n v="95"/>
    <x v="1"/>
    <n v="-29958637"/>
    <s v="Loss"/>
    <x v="2"/>
    <s v="United States)"/>
  </r>
  <r>
    <x v="4017"/>
    <x v="7"/>
    <x v="4"/>
    <x v="22"/>
    <s v="February 14, 2003 (United States)"/>
    <n v="7.5"/>
    <n v="127000"/>
    <x v="1528"/>
    <s v="Michael Cunningham"/>
    <x v="103"/>
    <x v="0"/>
    <n v="25000000"/>
    <n v="108846072"/>
    <x v="5"/>
    <n v="110"/>
    <x v="1"/>
    <n v="83846072"/>
    <s v="Profit"/>
    <x v="2"/>
    <s v="United States)"/>
  </r>
  <r>
    <x v="4018"/>
    <x v="1"/>
    <x v="1"/>
    <x v="22"/>
    <s v="January 3, 2003 (United States)"/>
    <n v="7.1"/>
    <n v="124000"/>
    <x v="1296"/>
    <s v="Louis Begley"/>
    <x v="13"/>
    <x v="0"/>
    <n v="30000000"/>
    <n v="105834556"/>
    <x v="237"/>
    <n v="125"/>
    <x v="1"/>
    <n v="75834556"/>
    <s v="Profit"/>
    <x v="2"/>
    <s v="United States)"/>
  </r>
  <r>
    <x v="4019"/>
    <x v="7"/>
    <x v="0"/>
    <x v="22"/>
    <s v="September 27, 2002 (United States)"/>
    <n v="5.4"/>
    <n v="81000"/>
    <x v="1684"/>
    <s v="Phil Hay"/>
    <x v="491"/>
    <x v="0"/>
    <n v="60000000"/>
    <n v="104391623"/>
    <x v="1298"/>
    <n v="98"/>
    <x v="2"/>
    <n v="44391623"/>
    <s v="Profit"/>
    <x v="2"/>
    <s v="United States)"/>
  </r>
  <r>
    <x v="4020"/>
    <x v="1"/>
    <x v="0"/>
    <x v="22"/>
    <s v="March 15, 2002 (United States)"/>
    <n v="6.7"/>
    <n v="254000"/>
    <x v="1184"/>
    <s v="Paul W.S. Anderson"/>
    <x v="1456"/>
    <x v="1"/>
    <n v="33000000"/>
    <n v="102984862"/>
    <x v="241"/>
    <n v="100"/>
    <x v="2"/>
    <n v="69984862"/>
    <s v="Profit"/>
    <x v="2"/>
    <s v="United States)"/>
  </r>
  <r>
    <x v="4021"/>
    <x v="7"/>
    <x v="6"/>
    <x v="22"/>
    <s v="February 15, 2002 (United States)"/>
    <n v="7.1"/>
    <n v="127000"/>
    <x v="1334"/>
    <s v="James Kearns"/>
    <x v="645"/>
    <x v="0"/>
    <n v="36000000"/>
    <n v="102244770"/>
    <x v="237"/>
    <n v="116"/>
    <x v="1"/>
    <n v="66244770"/>
    <s v="Profit"/>
    <x v="2"/>
    <s v="United States)"/>
  </r>
  <r>
    <x v="4022"/>
    <x v="1"/>
    <x v="6"/>
    <x v="22"/>
    <s v="April 4, 2003 (United States)"/>
    <n v="7"/>
    <n v="255000"/>
    <x v="123"/>
    <s v="Larry Cohen"/>
    <x v="1572"/>
    <x v="0"/>
    <n v="13000000"/>
    <n v="97837138"/>
    <x v="968"/>
    <n v="81"/>
    <x v="1"/>
    <n v="84837138"/>
    <s v="Profit"/>
    <x v="2"/>
    <s v="United States)"/>
  </r>
  <r>
    <x v="4023"/>
    <x v="1"/>
    <x v="1"/>
    <x v="22"/>
    <s v="March 1, 2002 (United States)"/>
    <n v="5.6"/>
    <n v="72000"/>
    <x v="751"/>
    <s v="Rob Perez"/>
    <x v="1588"/>
    <x v="1"/>
    <n v="17000000"/>
    <n v="95146283"/>
    <x v="407"/>
    <n v="96"/>
    <x v="2"/>
    <n v="78146283"/>
    <s v="Profit"/>
    <x v="2"/>
    <s v="United States)"/>
  </r>
  <r>
    <x v="4024"/>
    <x v="1"/>
    <x v="4"/>
    <x v="22"/>
    <s v="April 12, 2002 (United States)"/>
    <n v="6.5"/>
    <n v="68000"/>
    <x v="1447"/>
    <s v="Chap Taylor"/>
    <x v="1338"/>
    <x v="0"/>
    <n v="45000000"/>
    <n v="94935764"/>
    <x v="5"/>
    <n v="98"/>
    <x v="2"/>
    <n v="49935764"/>
    <s v="Profit"/>
    <x v="2"/>
    <s v="United States)"/>
  </r>
  <r>
    <x v="4025"/>
    <x v="1"/>
    <x v="4"/>
    <x v="22"/>
    <s v="June 27, 2003 (United States)"/>
    <n v="7.6"/>
    <n v="386000"/>
    <x v="1157"/>
    <s v="Alex Garland"/>
    <x v="1653"/>
    <x v="1"/>
    <n v="8000000"/>
    <n v="85720385"/>
    <x v="1299"/>
    <n v="113"/>
    <x v="1"/>
    <n v="77720385"/>
    <s v="Profit"/>
    <x v="2"/>
    <s v="United States)"/>
  </r>
  <r>
    <x v="4026"/>
    <x v="7"/>
    <x v="0"/>
    <x v="22"/>
    <s v="July 12, 2002 (United States)"/>
    <n v="6.2"/>
    <n v="129000"/>
    <x v="1078"/>
    <s v="Gregg Chabot"/>
    <x v="1244"/>
    <x v="0"/>
    <n v="60000000"/>
    <n v="82150183"/>
    <x v="229"/>
    <n v="101"/>
    <x v="2"/>
    <n v="22150183"/>
    <s v="Profit"/>
    <x v="2"/>
    <s v="United States)"/>
  </r>
  <r>
    <x v="1681"/>
    <x v="2"/>
    <x v="4"/>
    <x v="22"/>
    <s v="March 29, 2002 (United States)"/>
    <n v="6.9"/>
    <n v="33000"/>
    <x v="1685"/>
    <s v="Mike Rich"/>
    <x v="240"/>
    <x v="0"/>
    <n v="22000000"/>
    <n v="80693537"/>
    <x v="1300"/>
    <n v="127"/>
    <x v="2"/>
    <n v="58693537"/>
    <s v="Profit"/>
    <x v="2"/>
    <s v="United States)"/>
  </r>
  <r>
    <x v="4027"/>
    <x v="1"/>
    <x v="0"/>
    <x v="22"/>
    <s v="February 8, 2002 (United States)"/>
    <n v="5.5"/>
    <n v="73000"/>
    <x v="447"/>
    <s v="Ronald Roose"/>
    <x v="167"/>
    <x v="0"/>
    <n v="85000000"/>
    <n v="78382433"/>
    <x v="7"/>
    <n v="108"/>
    <x v="2"/>
    <n v="-6617567"/>
    <s v="Loss"/>
    <x v="2"/>
    <s v="United States)"/>
  </r>
  <r>
    <x v="4028"/>
    <x v="7"/>
    <x v="0"/>
    <x v="22"/>
    <s v="March 15, 2002 (United States)"/>
    <n v="5.5"/>
    <n v="61000"/>
    <x v="1531"/>
    <s v="Jorge Saralegui"/>
    <x v="23"/>
    <x v="0"/>
    <n v="85000000"/>
    <n v="77885672"/>
    <x v="1301"/>
    <n v="95"/>
    <x v="2"/>
    <n v="-7114328"/>
    <s v="Loss"/>
    <x v="2"/>
    <s v="United States)"/>
  </r>
  <r>
    <x v="4029"/>
    <x v="1"/>
    <x v="0"/>
    <x v="22"/>
    <s v="June 14, 2002 (United States)"/>
    <n v="6.1"/>
    <n v="67000"/>
    <x v="1046"/>
    <s v="John Rice"/>
    <x v="270"/>
    <x v="0"/>
    <n v="115000000"/>
    <n v="77628265"/>
    <x v="17"/>
    <n v="134"/>
    <x v="2"/>
    <n v="-37371735"/>
    <s v="Loss"/>
    <x v="2"/>
    <s v="United States)"/>
  </r>
  <r>
    <x v="4030"/>
    <x v="7"/>
    <x v="1"/>
    <x v="22"/>
    <s v="September 13, 2002 (United States)"/>
    <n v="6.3"/>
    <n v="30000"/>
    <x v="1686"/>
    <s v="Mark Brown"/>
    <x v="1187"/>
    <x v="0"/>
    <n v="12000000"/>
    <n v="77063924"/>
    <x v="17"/>
    <n v="102"/>
    <x v="2"/>
    <n v="65063924"/>
    <s v="Profit"/>
    <x v="2"/>
    <s v="United States)"/>
  </r>
  <r>
    <x v="4031"/>
    <x v="7"/>
    <x v="1"/>
    <x v="22"/>
    <s v="August 1, 2003 (United States)"/>
    <n v="6.6"/>
    <n v="106000"/>
    <x v="1089"/>
    <s v="Gurinder Chadha"/>
    <x v="1654"/>
    <x v="1"/>
    <n v="20500000"/>
    <n v="76585828"/>
    <x v="1302"/>
    <n v="112"/>
    <x v="2"/>
    <n v="56085828"/>
    <s v="Profit"/>
    <x v="2"/>
    <s v="United States)"/>
  </r>
  <r>
    <x v="4032"/>
    <x v="7"/>
    <x v="0"/>
    <x v="22"/>
    <s v="January 25, 2002 (United States)"/>
    <n v="7.7"/>
    <n v="132000"/>
    <x v="516"/>
    <s v="Alexandre Dumas"/>
    <x v="1381"/>
    <x v="1"/>
    <n v="35000000"/>
    <n v="75395048"/>
    <x v="229"/>
    <n v="131"/>
    <x v="1"/>
    <n v="40395048"/>
    <s v="Profit"/>
    <x v="2"/>
    <s v="United States)"/>
  </r>
  <r>
    <x v="4033"/>
    <x v="7"/>
    <x v="4"/>
    <x v="22"/>
    <s v="June 7, 2002 (United States)"/>
    <n v="6.1"/>
    <n v="19000"/>
    <x v="1687"/>
    <s v="Rebecca Wells"/>
    <x v="1176"/>
    <x v="0"/>
    <n v="27000000"/>
    <n v="73839240"/>
    <x v="496"/>
    <n v="116"/>
    <x v="2"/>
    <n v="46839240"/>
    <s v="Profit"/>
    <x v="2"/>
    <s v="United States)"/>
  </r>
  <r>
    <x v="4034"/>
    <x v="1"/>
    <x v="1"/>
    <x v="22"/>
    <s v="April 12, 2002 (United States)"/>
    <n v="5.2"/>
    <n v="56000"/>
    <x v="1456"/>
    <s v="Nancy M. Pimental"/>
    <x v="1232"/>
    <x v="0"/>
    <n v="43000000"/>
    <n v="69319426"/>
    <x v="4"/>
    <n v="84"/>
    <x v="2"/>
    <n v="26319426"/>
    <s v="Profit"/>
    <x v="2"/>
    <s v="United States)"/>
  </r>
  <r>
    <x v="4035"/>
    <x v="1"/>
    <x v="5"/>
    <x v="22"/>
    <s v="October 25, 2002 (United States)"/>
    <n v="5.5"/>
    <n v="96000"/>
    <x v="1616"/>
    <s v="Mark Hanlon"/>
    <x v="1655"/>
    <x v="0"/>
    <n v="20000000"/>
    <n v="68349884"/>
    <x v="7"/>
    <n v="91"/>
    <x v="2"/>
    <n v="48349884"/>
    <s v="Profit"/>
    <x v="2"/>
    <s v="United States)"/>
  </r>
  <r>
    <x v="4036"/>
    <x v="7"/>
    <x v="0"/>
    <x v="22"/>
    <s v="December 13, 2002 (United States)"/>
    <n v="6.4"/>
    <n v="75000"/>
    <x v="1246"/>
    <s v="Gene Roddenberry"/>
    <x v="1112"/>
    <x v="0"/>
    <n v="60000000"/>
    <n v="67336470"/>
    <x v="5"/>
    <n v="116"/>
    <x v="2"/>
    <n v="7336470"/>
    <s v="Profit"/>
    <x v="2"/>
    <s v="United States)"/>
  </r>
  <r>
    <x v="2758"/>
    <x v="7"/>
    <x v="0"/>
    <x v="22"/>
    <s v="June 7, 2002 (United States)"/>
    <n v="5.6"/>
    <n v="45000"/>
    <x v="123"/>
    <s v="Gary M. Goodman"/>
    <x v="498"/>
    <x v="0"/>
    <n v="70000000"/>
    <n v="66200782"/>
    <x v="229"/>
    <n v="116"/>
    <x v="2"/>
    <n v="-3799218"/>
    <s v="Loss"/>
    <x v="2"/>
    <s v="United States)"/>
  </r>
  <r>
    <x v="4037"/>
    <x v="7"/>
    <x v="4"/>
    <x v="22"/>
    <s v="July 19, 2002 (United States)"/>
    <n v="6.7"/>
    <n v="61000"/>
    <x v="647"/>
    <s v="Louis Nowra"/>
    <x v="86"/>
    <x v="1"/>
    <n v="100000000"/>
    <n v="65716126"/>
    <x v="1303"/>
    <n v="138"/>
    <x v="2"/>
    <n v="-34283874"/>
    <s v="Loss"/>
    <x v="2"/>
    <s v="United States)"/>
  </r>
  <r>
    <x v="4038"/>
    <x v="1"/>
    <x v="4"/>
    <x v="22"/>
    <s v="February 14, 2003 (United States)"/>
    <n v="7.9"/>
    <n v="106000"/>
    <x v="598"/>
    <s v="Pedro AlmodÃ³var"/>
    <x v="1656"/>
    <x v="16"/>
    <n v="20500000"/>
    <n v="64790996"/>
    <x v="593"/>
    <n v="112"/>
    <x v="1"/>
    <n v="44290996"/>
    <s v="Profit"/>
    <x v="2"/>
    <s v="United States)"/>
  </r>
  <r>
    <x v="4039"/>
    <x v="7"/>
    <x v="6"/>
    <x v="22"/>
    <s v="April 5, 2002 (United States)"/>
    <n v="6.4"/>
    <n v="40000"/>
    <x v="1026"/>
    <s v="Joseph Finder"/>
    <x v="1381"/>
    <x v="0"/>
    <n v="42000000"/>
    <n v="63781810"/>
    <x v="10"/>
    <n v="115"/>
    <x v="2"/>
    <n v="21781810"/>
    <s v="Profit"/>
    <x v="2"/>
    <s v="United States)"/>
  </r>
  <r>
    <x v="4040"/>
    <x v="0"/>
    <x v="1"/>
    <x v="22"/>
    <s v="July 3, 2002 (United States)"/>
    <n v="5.3"/>
    <n v="20000"/>
    <x v="1466"/>
    <s v="Michael Elliot"/>
    <x v="1657"/>
    <x v="0"/>
    <n v="30000000"/>
    <n v="62274780"/>
    <x v="10"/>
    <n v="99"/>
    <x v="2"/>
    <n v="32274780"/>
    <s v="Profit"/>
    <x v="2"/>
    <s v="United States)"/>
  </r>
  <r>
    <x v="944"/>
    <x v="7"/>
    <x v="1"/>
    <x v="22"/>
    <s v="February 15, 2002 (United States)"/>
    <n v="3.6"/>
    <n v="39000"/>
    <x v="1041"/>
    <s v="Shonda Rhimes"/>
    <x v="1658"/>
    <x v="0"/>
    <n v="12000000"/>
    <n v="61141030"/>
    <x v="1304"/>
    <n v="93"/>
    <x v="2"/>
    <n v="49141030"/>
    <s v="Profit"/>
    <x v="2"/>
    <s v="United States)"/>
  </r>
  <r>
    <x v="4041"/>
    <x v="0"/>
    <x v="10"/>
    <x v="22"/>
    <s v="December 20, 2002 (United States)"/>
    <n v="5.6"/>
    <n v="14000"/>
    <x v="1688"/>
    <s v="Arlene Klasky"/>
    <x v="1251"/>
    <x v="0"/>
    <n v="25000000"/>
    <n v="60694737"/>
    <x v="5"/>
    <n v="85"/>
    <x v="2"/>
    <n v="35694737"/>
    <s v="Profit"/>
    <x v="2"/>
    <s v="United States)"/>
  </r>
  <r>
    <x v="4042"/>
    <x v="7"/>
    <x v="1"/>
    <x v="22"/>
    <s v="December 13, 2002 (United States)"/>
    <n v="5.9"/>
    <n v="34000"/>
    <x v="1689"/>
    <s v="Shawn Schepps"/>
    <x v="1659"/>
    <x v="0"/>
    <n v="20000000"/>
    <n v="57588485"/>
    <x v="968"/>
    <n v="118"/>
    <x v="2"/>
    <n v="37588485"/>
    <s v="Profit"/>
    <x v="2"/>
    <s v="United States)"/>
  </r>
  <r>
    <x v="4043"/>
    <x v="1"/>
    <x v="6"/>
    <x v="22"/>
    <s v="April 19, 2002 (United States)"/>
    <n v="6.2"/>
    <n v="54000"/>
    <x v="649"/>
    <s v="Tony Gayton"/>
    <x v="1176"/>
    <x v="0"/>
    <n v="50000000"/>
    <n v="56714147"/>
    <x v="7"/>
    <n v="115"/>
    <x v="2"/>
    <n v="6714147"/>
    <s v="Profit"/>
    <x v="2"/>
    <s v="United States)"/>
  </r>
  <r>
    <x v="4044"/>
    <x v="1"/>
    <x v="2"/>
    <x v="22"/>
    <s v="November 22, 2002 (United States)"/>
    <n v="7.4"/>
    <n v="83000"/>
    <x v="1496"/>
    <s v="Hayden Herrera"/>
    <x v="1660"/>
    <x v="11"/>
    <n v="12000000"/>
    <n v="56298474"/>
    <x v="1305"/>
    <n v="123"/>
    <x v="1"/>
    <n v="44298474"/>
    <s v="Profit"/>
    <x v="2"/>
    <s v="United States)"/>
  </r>
  <r>
    <x v="4045"/>
    <x v="7"/>
    <x v="4"/>
    <x v="22"/>
    <s v="January 25, 2002 (United States)"/>
    <n v="6.4"/>
    <n v="77000"/>
    <x v="1364"/>
    <s v="Richard Hatem"/>
    <x v="25"/>
    <x v="0"/>
    <n v="32000000"/>
    <n v="55305279"/>
    <x v="1056"/>
    <n v="119"/>
    <x v="2"/>
    <n v="23305279"/>
    <s v="Profit"/>
    <x v="2"/>
    <s v="United States)"/>
  </r>
  <r>
    <x v="4046"/>
    <x v="1"/>
    <x v="1"/>
    <x v="22"/>
    <s v="December 6, 2002 (United States)"/>
    <n v="5.9"/>
    <n v="83000"/>
    <x v="17"/>
    <s v="Kenneth Lonergan"/>
    <x v="23"/>
    <x v="0"/>
    <n v="60000000"/>
    <n v="55003135"/>
    <x v="7"/>
    <n v="96"/>
    <x v="2"/>
    <n v="-4996865"/>
    <s v="Loss"/>
    <x v="2"/>
    <s v="United States)"/>
  </r>
  <r>
    <x v="4047"/>
    <x v="7"/>
    <x v="1"/>
    <x v="22"/>
    <s v="December 13, 2002 (United States)"/>
    <n v="5.5"/>
    <n v="92000"/>
    <x v="1690"/>
    <s v="Tom Brady"/>
    <x v="1452"/>
    <x v="0"/>
    <n v="20500000"/>
    <n v="54639553"/>
    <x v="229"/>
    <n v="104"/>
    <x v="2"/>
    <n v="34139553"/>
    <s v="Profit"/>
    <x v="2"/>
    <s v="United States)"/>
  </r>
  <r>
    <x v="4048"/>
    <x v="0"/>
    <x v="3"/>
    <x v="22"/>
    <s v="February 8, 2002 (United States)"/>
    <n v="5.5"/>
    <n v="36000"/>
    <x v="1691"/>
    <s v="Dan Schneider"/>
    <x v="1535"/>
    <x v="0"/>
    <n v="15000000"/>
    <n v="52970014"/>
    <x v="5"/>
    <n v="88"/>
    <x v="2"/>
    <n v="37970014"/>
    <s v="Profit"/>
    <x v="2"/>
    <s v="United States)"/>
  </r>
  <r>
    <x v="4049"/>
    <x v="7"/>
    <x v="4"/>
    <x v="22"/>
    <s v="February 22, 2002 (United States)"/>
    <n v="6.1"/>
    <n v="37000"/>
    <x v="1113"/>
    <s v="Brandon Camp"/>
    <x v="487"/>
    <x v="0"/>
    <n v="60000000"/>
    <n v="52323400"/>
    <x v="1"/>
    <n v="104"/>
    <x v="2"/>
    <n v="-7676600"/>
    <s v="Loss"/>
    <x v="2"/>
    <s v="United States)"/>
  </r>
  <r>
    <x v="4050"/>
    <x v="1"/>
    <x v="4"/>
    <x v="22"/>
    <s v="September 13, 2002 (United States)"/>
    <n v="6.8"/>
    <n v="117000"/>
    <x v="1692"/>
    <s v="Mark Romanek"/>
    <x v="12"/>
    <x v="0"/>
    <n v="12000000"/>
    <n v="52223306"/>
    <x v="989"/>
    <n v="96"/>
    <x v="2"/>
    <n v="40223306"/>
    <s v="Profit"/>
    <x v="2"/>
    <s v="United States)"/>
  </r>
  <r>
    <x v="4051"/>
    <x v="7"/>
    <x v="4"/>
    <x v="22"/>
    <s v="August 16, 2002 (United States)"/>
    <n v="5.7"/>
    <n v="30000"/>
    <x v="1630"/>
    <s v="Susan Orlean"/>
    <x v="1661"/>
    <x v="0"/>
    <n v="25000000"/>
    <n v="51843679"/>
    <x v="1"/>
    <n v="104"/>
    <x v="2"/>
    <n v="26843679"/>
    <s v="Profit"/>
    <x v="2"/>
    <s v="United States)"/>
  </r>
  <r>
    <x v="4052"/>
    <x v="7"/>
    <x v="6"/>
    <x v="22"/>
    <s v="May 24, 2002 (United States)"/>
    <n v="5.8"/>
    <n v="41000"/>
    <x v="8"/>
    <s v="Nicholas Kazan"/>
    <x v="1323"/>
    <x v="0"/>
    <n v="38000000"/>
    <n v="51806184"/>
    <x v="4"/>
    <n v="115"/>
    <x v="2"/>
    <n v="13806184"/>
    <s v="Profit"/>
    <x v="2"/>
    <s v="United States)"/>
  </r>
  <r>
    <x v="4053"/>
    <x v="7"/>
    <x v="0"/>
    <x v="22"/>
    <s v="November 1, 2002 (United States)"/>
    <n v="5.4"/>
    <n v="50000"/>
    <x v="1189"/>
    <s v="Morton S. Fine"/>
    <x v="239"/>
    <x v="0"/>
    <n v="70000000"/>
    <n v="51386477"/>
    <x v="4"/>
    <n v="97"/>
    <x v="2"/>
    <n v="-18613523"/>
    <s v="Loss"/>
    <x v="2"/>
    <s v="United States)"/>
  </r>
  <r>
    <x v="4054"/>
    <x v="0"/>
    <x v="4"/>
    <x v="22"/>
    <s v="January 25, 2002 (United States)"/>
    <n v="7.3"/>
    <n v="203000"/>
    <x v="1610"/>
    <s v="Nicholas Sparks"/>
    <x v="1662"/>
    <x v="0"/>
    <n v="11800000"/>
    <n v="47494916"/>
    <x v="7"/>
    <n v="101"/>
    <x v="1"/>
    <n v="35694916"/>
    <s v="Profit"/>
    <x v="2"/>
    <s v="United States)"/>
  </r>
  <r>
    <x v="4055"/>
    <x v="7"/>
    <x v="0"/>
    <x v="22"/>
    <s v="July 17, 2002 (United States)"/>
    <n v="5.4"/>
    <n v="53000"/>
    <x v="1693"/>
    <s v="Ellory Elkayem"/>
    <x v="1520"/>
    <x v="0"/>
    <n v="30000000"/>
    <n v="45867333"/>
    <x v="7"/>
    <n v="99"/>
    <x v="2"/>
    <n v="15867333"/>
    <s v="Profit"/>
    <x v="2"/>
    <s v="United States)"/>
  </r>
  <r>
    <x v="4056"/>
    <x v="1"/>
    <x v="4"/>
    <x v="22"/>
    <s v="February 22, 2002 (United States)"/>
    <n v="5.3"/>
    <n v="53000"/>
    <x v="1473"/>
    <s v="Anne Rice"/>
    <x v="1663"/>
    <x v="0"/>
    <n v="35000000"/>
    <n v="45479110"/>
    <x v="7"/>
    <n v="101"/>
    <x v="2"/>
    <n v="10479110"/>
    <s v="Profit"/>
    <x v="2"/>
    <s v="United States)"/>
  </r>
  <r>
    <x v="4057"/>
    <x v="2"/>
    <x v="1"/>
    <x v="22"/>
    <s v="December 25, 2002 (United States)"/>
    <n v="4.4000000000000004"/>
    <n v="7900"/>
    <x v="959"/>
    <s v="Roberto Benigni"/>
    <x v="968"/>
    <x v="9"/>
    <n v="20500000"/>
    <n v="44310395"/>
    <x v="1013"/>
    <n v="108"/>
    <x v="2"/>
    <n v="23810395"/>
    <s v="Profit"/>
    <x v="2"/>
    <s v="United States)"/>
  </r>
  <r>
    <x v="4058"/>
    <x v="7"/>
    <x v="0"/>
    <x v="22"/>
    <s v="October 11, 2002 (United States)"/>
    <n v="6.8"/>
    <n v="290000"/>
    <x v="1694"/>
    <s v="Luc Besson"/>
    <x v="1526"/>
    <x v="8"/>
    <n v="21000000"/>
    <n v="43928932"/>
    <x v="1270"/>
    <n v="92"/>
    <x v="2"/>
    <n v="22928932"/>
    <s v="Profit"/>
    <x v="2"/>
    <s v="United States)"/>
  </r>
  <r>
    <x v="4059"/>
    <x v="0"/>
    <x v="3"/>
    <x v="22"/>
    <s v="August 2, 2002 (United States)"/>
    <n v="3.3"/>
    <n v="23000"/>
    <x v="1695"/>
    <s v="Dana Carvey"/>
    <x v="876"/>
    <x v="0"/>
    <n v="16000000"/>
    <n v="43411001"/>
    <x v="1252"/>
    <n v="80"/>
    <x v="2"/>
    <n v="27411001"/>
    <s v="Profit"/>
    <x v="2"/>
    <s v="United States)"/>
  </r>
  <r>
    <x v="4060"/>
    <x v="7"/>
    <x v="1"/>
    <x v="22"/>
    <s v="January 11, 2002 (United States)"/>
    <n v="6.2"/>
    <n v="48000"/>
    <x v="1421"/>
    <s v="Mike White"/>
    <x v="1664"/>
    <x v="0"/>
    <n v="18000000"/>
    <n v="43325009"/>
    <x v="5"/>
    <n v="82"/>
    <x v="2"/>
    <n v="25325009"/>
    <s v="Profit"/>
    <x v="2"/>
    <s v="United States)"/>
  </r>
  <r>
    <x v="4061"/>
    <x v="1"/>
    <x v="1"/>
    <x v="22"/>
    <s v="October 4, 2002 (United States)"/>
    <n v="7.1"/>
    <n v="30000"/>
    <x v="1560"/>
    <s v="FranÃ§ois Ozon"/>
    <x v="1240"/>
    <x v="8"/>
    <n v="20500000"/>
    <n v="42426583"/>
    <x v="1306"/>
    <n v="111"/>
    <x v="1"/>
    <n v="21926583"/>
    <s v="Profit"/>
    <x v="2"/>
    <s v="United States)"/>
  </r>
  <r>
    <x v="4062"/>
    <x v="7"/>
    <x v="0"/>
    <x v="22"/>
    <s v="May 31, 2002 (United States)"/>
    <n v="5.9"/>
    <n v="34000"/>
    <x v="1459"/>
    <s v="John Ridley"/>
    <x v="1665"/>
    <x v="0"/>
    <n v="25000000"/>
    <n v="41604473"/>
    <x v="1"/>
    <n v="86"/>
    <x v="2"/>
    <n v="16604473"/>
    <s v="Profit"/>
    <x v="2"/>
    <s v="United States)"/>
  </r>
  <r>
    <x v="4063"/>
    <x v="7"/>
    <x v="4"/>
    <x v="22"/>
    <s v="August 29, 2003 (United States)"/>
    <n v="7.5"/>
    <n v="40000"/>
    <x v="1696"/>
    <s v="Niki Caro"/>
    <x v="1666"/>
    <x v="18"/>
    <n v="3500000"/>
    <n v="41062976"/>
    <x v="1307"/>
    <n v="101"/>
    <x v="1"/>
    <n v="37562976"/>
    <s v="Profit"/>
    <x v="2"/>
    <s v="United States)"/>
  </r>
  <r>
    <x v="4064"/>
    <x v="0"/>
    <x v="0"/>
    <x v="22"/>
    <s v="March 29, 2002 (United States)"/>
    <n v="5.2"/>
    <n v="14000"/>
    <x v="1245"/>
    <s v="Rob Hedden"/>
    <x v="1095"/>
    <x v="0"/>
    <n v="26000000"/>
    <n v="38793283"/>
    <x v="5"/>
    <n v="94"/>
    <x v="2"/>
    <n v="12793283"/>
    <s v="Profit"/>
    <x v="2"/>
    <s v="United States)"/>
  </r>
  <r>
    <x v="4065"/>
    <x v="1"/>
    <x v="1"/>
    <x v="22"/>
    <s v="April 5, 2002 (United States)"/>
    <n v="6.4"/>
    <n v="105000"/>
    <x v="1697"/>
    <s v="Brent Goldberg"/>
    <x v="1667"/>
    <x v="29"/>
    <n v="5000000"/>
    <n v="38275483"/>
    <x v="1308"/>
    <n v="92"/>
    <x v="2"/>
    <n v="33275483"/>
    <s v="Profit"/>
    <x v="2"/>
    <s v="United States)"/>
  </r>
  <r>
    <x v="4066"/>
    <x v="1"/>
    <x v="1"/>
    <x v="22"/>
    <s v="September 20, 2002 (United States)"/>
    <n v="5.6"/>
    <n v="15000"/>
    <x v="1698"/>
    <s v="Bob Dolman"/>
    <x v="445"/>
    <x v="0"/>
    <n v="10000000"/>
    <n v="38068353"/>
    <x v="989"/>
    <n v="98"/>
    <x v="2"/>
    <n v="28068353"/>
    <s v="Profit"/>
    <x v="2"/>
    <s v="United States)"/>
  </r>
  <r>
    <x v="4067"/>
    <x v="1"/>
    <x v="5"/>
    <x v="22"/>
    <s v="July 12, 2002 (United States)"/>
    <n v="4"/>
    <n v="39000"/>
    <x v="115"/>
    <s v="Debra Hill"/>
    <x v="105"/>
    <x v="0"/>
    <n v="13000000"/>
    <n v="37664855"/>
    <x v="962"/>
    <n v="94"/>
    <x v="2"/>
    <n v="24664855"/>
    <s v="Profit"/>
    <x v="2"/>
    <s v="United States)"/>
  </r>
  <r>
    <x v="4068"/>
    <x v="7"/>
    <x v="4"/>
    <x v="22"/>
    <s v="September 6, 2002 (United States)"/>
    <n v="5.0999999999999996"/>
    <n v="19000"/>
    <x v="1699"/>
    <s v="Charles F. Bohl"/>
    <x v="1095"/>
    <x v="0"/>
    <n v="10000000"/>
    <n v="34411240"/>
    <x v="10"/>
    <n v="85"/>
    <x v="2"/>
    <n v="24411240"/>
    <s v="Profit"/>
    <x v="2"/>
    <s v="United States)"/>
  </r>
  <r>
    <x v="4069"/>
    <x v="7"/>
    <x v="5"/>
    <x v="22"/>
    <s v="December 25, 2004 (United States)"/>
    <n v="5.4"/>
    <n v="19000"/>
    <x v="1700"/>
    <s v="Jaume BalaguerÃ³"/>
    <x v="1668"/>
    <x v="0"/>
    <n v="10600000"/>
    <n v="33988736"/>
    <x v="1309"/>
    <n v="88"/>
    <x v="2"/>
    <n v="23388736"/>
    <s v="Profit"/>
    <x v="2"/>
    <s v="United States)"/>
  </r>
  <r>
    <x v="4070"/>
    <x v="1"/>
    <x v="1"/>
    <x v="22"/>
    <s v="November 22, 2002 (United States)"/>
    <n v="5.8"/>
    <n v="26000"/>
    <x v="1701"/>
    <s v="Ice Cube"/>
    <x v="1187"/>
    <x v="0"/>
    <n v="10000000"/>
    <n v="33526835"/>
    <x v="1197"/>
    <n v="85"/>
    <x v="2"/>
    <n v="23526835"/>
    <s v="Profit"/>
    <x v="2"/>
    <s v="United States)"/>
  </r>
  <r>
    <x v="4071"/>
    <x v="1"/>
    <x v="1"/>
    <x v="22"/>
    <s v="June 20, 2003 (United States)"/>
    <n v="7.3"/>
    <n v="40000"/>
    <x v="1702"/>
    <s v="CÃ©dric Klapisch"/>
    <x v="1669"/>
    <x v="8"/>
    <n v="20500000"/>
    <n v="33272835"/>
    <x v="1310"/>
    <n v="122"/>
    <x v="1"/>
    <n v="12772835"/>
    <s v="Profit"/>
    <x v="2"/>
    <s v="United States)"/>
  </r>
  <r>
    <x v="4072"/>
    <x v="0"/>
    <x v="0"/>
    <x v="22"/>
    <s v="July 12, 2002 (United States)"/>
    <n v="5.4"/>
    <n v="6400"/>
    <x v="1703"/>
    <s v="John Stainton"/>
    <x v="1670"/>
    <x v="3"/>
    <n v="12000000"/>
    <n v="33082548"/>
    <x v="17"/>
    <n v="90"/>
    <x v="2"/>
    <n v="21082548"/>
    <s v="Profit"/>
    <x v="2"/>
    <s v="United States)"/>
  </r>
  <r>
    <x v="4073"/>
    <x v="1"/>
    <x v="2"/>
    <x v="22"/>
    <s v="January 24, 2003 (United States)"/>
    <n v="7"/>
    <n v="85000"/>
    <x v="1704"/>
    <s v="Chuck Barris"/>
    <x v="1371"/>
    <x v="0"/>
    <n v="30000000"/>
    <n v="33013805"/>
    <x v="407"/>
    <n v="113"/>
    <x v="1"/>
    <n v="3013805"/>
    <s v="Profit"/>
    <x v="2"/>
    <s v="United States)"/>
  </r>
  <r>
    <x v="4074"/>
    <x v="1"/>
    <x v="1"/>
    <x v="22"/>
    <s v="February 14, 2003 (United States)"/>
    <n v="7.7"/>
    <n v="183000"/>
    <x v="1465"/>
    <s v="Susan Orlean"/>
    <x v="270"/>
    <x v="0"/>
    <n v="19000000"/>
    <n v="32801173"/>
    <x v="1311"/>
    <n v="115"/>
    <x v="1"/>
    <n v="13801173"/>
    <s v="Profit"/>
    <x v="2"/>
    <s v="United States)"/>
  </r>
  <r>
    <x v="4075"/>
    <x v="1"/>
    <x v="4"/>
    <x v="22"/>
    <s v="February 15, 2002 (United States)"/>
    <n v="6.3"/>
    <n v="51000"/>
    <x v="1247"/>
    <s v="John Katzenbach"/>
    <x v="700"/>
    <x v="0"/>
    <n v="70000000"/>
    <n v="32287044"/>
    <x v="1312"/>
    <n v="125"/>
    <x v="2"/>
    <n v="-37712956"/>
    <s v="Loss"/>
    <x v="2"/>
    <s v="United States)"/>
  </r>
  <r>
    <x v="4076"/>
    <x v="1"/>
    <x v="0"/>
    <x v="22"/>
    <s v="August 9, 2002 (United States)"/>
    <n v="6.4"/>
    <n v="43000"/>
    <x v="24"/>
    <s v="Michael Connelly"/>
    <x v="6"/>
    <x v="0"/>
    <n v="50000000"/>
    <n v="31794718"/>
    <x v="580"/>
    <n v="110"/>
    <x v="2"/>
    <n v="-18205282"/>
    <s v="Loss"/>
    <x v="2"/>
    <s v="United States)"/>
  </r>
  <r>
    <x v="4077"/>
    <x v="7"/>
    <x v="1"/>
    <x v="22"/>
    <s v="May 10, 2002 (United States)"/>
    <n v="5.9"/>
    <n v="34000"/>
    <x v="1705"/>
    <s v="David Kendall"/>
    <x v="1671"/>
    <x v="0"/>
    <n v="13000000"/>
    <n v="31167388"/>
    <x v="1252"/>
    <n v="88"/>
    <x v="2"/>
    <n v="18167388"/>
    <s v="Profit"/>
    <x v="2"/>
    <s v="United States)"/>
  </r>
  <r>
    <x v="4078"/>
    <x v="1"/>
    <x v="6"/>
    <x v="22"/>
    <s v="February 13, 2004 (United States)"/>
    <n v="8.6"/>
    <n v="714000"/>
    <x v="1706"/>
    <s v="Paulo Lins"/>
    <x v="1672"/>
    <x v="23"/>
    <n v="20500000"/>
    <n v="30680793"/>
    <x v="1313"/>
    <n v="130"/>
    <x v="0"/>
    <n v="10180793"/>
    <s v="Profit"/>
    <x v="2"/>
    <s v="United States)"/>
  </r>
  <r>
    <x v="4079"/>
    <x v="1"/>
    <x v="5"/>
    <x v="22"/>
    <s v="September 12, 2003 (United States)"/>
    <n v="5.6"/>
    <n v="75000"/>
    <x v="1707"/>
    <s v="Eli Roth"/>
    <x v="1673"/>
    <x v="0"/>
    <n v="1500000"/>
    <n v="30553394"/>
    <x v="1314"/>
    <n v="93"/>
    <x v="2"/>
    <n v="29053394"/>
    <s v="Profit"/>
    <x v="2"/>
    <s v="United States)"/>
  </r>
  <r>
    <x v="4080"/>
    <x v="7"/>
    <x v="4"/>
    <x v="22"/>
    <s v="November 27, 2002 (United States)"/>
    <n v="6.2"/>
    <n v="80000"/>
    <x v="776"/>
    <s v="Stanislaw Lem"/>
    <x v="1313"/>
    <x v="0"/>
    <n v="47000000"/>
    <n v="30002758"/>
    <x v="10"/>
    <n v="99"/>
    <x v="2"/>
    <n v="-16997242"/>
    <s v="Loss"/>
    <x v="2"/>
    <s v="United States)"/>
  </r>
  <r>
    <x v="4081"/>
    <x v="7"/>
    <x v="0"/>
    <x v="22"/>
    <s v="September 20, 2002 (United States)"/>
    <n v="6.5"/>
    <n v="33000"/>
    <x v="1381"/>
    <s v="A.E.W. Mason"/>
    <x v="1458"/>
    <x v="1"/>
    <n v="35000000"/>
    <n v="29882645"/>
    <x v="5"/>
    <n v="132"/>
    <x v="2"/>
    <n v="-5117355"/>
    <s v="Loss"/>
    <x v="2"/>
    <s v="United States)"/>
  </r>
  <r>
    <x v="4082"/>
    <x v="1"/>
    <x v="6"/>
    <x v="22"/>
    <s v="September 6, 2002 (United States)"/>
    <n v="6.1"/>
    <n v="24000"/>
    <x v="796"/>
    <s v="Mike McAlary"/>
    <x v="23"/>
    <x v="0"/>
    <n v="40000000"/>
    <n v="29676703"/>
    <x v="1185"/>
    <n v="108"/>
    <x v="2"/>
    <n v="-10323297"/>
    <s v="Loss"/>
    <x v="2"/>
    <s v="United States)"/>
  </r>
  <r>
    <x v="4083"/>
    <x v="7"/>
    <x v="4"/>
    <x v="22"/>
    <s v="January 10, 2003 (United States)"/>
    <n v="7.4"/>
    <n v="45000"/>
    <x v="958"/>
    <s v="Todd Haynes"/>
    <x v="1230"/>
    <x v="0"/>
    <n v="13500000"/>
    <n v="29027914"/>
    <x v="1315"/>
    <n v="107"/>
    <x v="1"/>
    <n v="15527914"/>
    <s v="Profit"/>
    <x v="2"/>
    <s v="United States)"/>
  </r>
  <r>
    <x v="4084"/>
    <x v="7"/>
    <x v="1"/>
    <x v="22"/>
    <s v="October 11, 2002 (United States)"/>
    <n v="6.5"/>
    <n v="8700"/>
    <x v="1463"/>
    <s v="Michael Elliot"/>
    <x v="1460"/>
    <x v="0"/>
    <n v="8000000"/>
    <n v="28316451"/>
    <x v="989"/>
    <n v="109"/>
    <x v="2"/>
    <n v="20316451"/>
    <s v="Profit"/>
    <x v="2"/>
    <s v="United States)"/>
  </r>
  <r>
    <x v="4085"/>
    <x v="1"/>
    <x v="4"/>
    <x v="22"/>
    <s v="March 7, 2003 (United States)"/>
    <n v="7.1"/>
    <n v="27000"/>
    <x v="798"/>
    <s v="Graham Greene"/>
    <x v="20"/>
    <x v="1"/>
    <n v="30000000"/>
    <n v="27674124"/>
    <x v="407"/>
    <n v="101"/>
    <x v="1"/>
    <n v="-2325876"/>
    <s v="Loss"/>
    <x v="2"/>
    <s v="United States)"/>
  </r>
  <r>
    <x v="4086"/>
    <x v="1"/>
    <x v="0"/>
    <x v="22"/>
    <s v="March 8, 2002 (United States)"/>
    <n v="5.9"/>
    <n v="13000"/>
    <x v="1708"/>
    <s v="Ronald Lang"/>
    <x v="1187"/>
    <x v="0"/>
    <n v="15000000"/>
    <n v="26306533"/>
    <x v="237"/>
    <n v="95"/>
    <x v="2"/>
    <n v="11306533"/>
    <s v="Profit"/>
    <x v="2"/>
    <s v="United States)"/>
  </r>
  <r>
    <x v="4087"/>
    <x v="7"/>
    <x v="0"/>
    <x v="22"/>
    <s v="February 8, 2002 (United States)"/>
    <n v="3.1"/>
    <n v="26000"/>
    <x v="496"/>
    <s v="William Harrison"/>
    <x v="1551"/>
    <x v="0"/>
    <n v="70000000"/>
    <n v="25852764"/>
    <x v="935"/>
    <n v="98"/>
    <x v="2"/>
    <n v="-44147236"/>
    <s v="Loss"/>
    <x v="2"/>
    <s v="United States)"/>
  </r>
  <r>
    <x v="4088"/>
    <x v="7"/>
    <x v="4"/>
    <x v="22"/>
    <s v="February 6, 2004 (United States)"/>
    <n v="7.7"/>
    <n v="41000"/>
    <x v="789"/>
    <s v="Jim Sheridan"/>
    <x v="1674"/>
    <x v="22"/>
    <n v="20500000"/>
    <n v="25382911"/>
    <x v="814"/>
    <n v="105"/>
    <x v="1"/>
    <n v="4882911"/>
    <s v="Profit"/>
    <x v="2"/>
    <s v="United States)"/>
  </r>
  <r>
    <x v="4089"/>
    <x v="1"/>
    <x v="1"/>
    <x v="22"/>
    <s v="November 1, 2002 (United States)"/>
    <n v="7.3"/>
    <n v="152000"/>
    <x v="1298"/>
    <s v="Paul Thomas Anderson"/>
    <x v="1188"/>
    <x v="0"/>
    <n v="25000000"/>
    <n v="24675714"/>
    <x v="237"/>
    <n v="95"/>
    <x v="1"/>
    <n v="-324286"/>
    <s v="Loss"/>
    <x v="2"/>
    <s v="United States)"/>
  </r>
  <r>
    <x v="4090"/>
    <x v="1"/>
    <x v="4"/>
    <x v="22"/>
    <s v="January 10, 2003 (United States)"/>
    <n v="7.6"/>
    <n v="172000"/>
    <x v="551"/>
    <s v="David Benioff"/>
    <x v="1391"/>
    <x v="0"/>
    <n v="5000000"/>
    <n v="23932055"/>
    <x v="1316"/>
    <n v="135"/>
    <x v="1"/>
    <n v="18932055"/>
    <s v="Profit"/>
    <x v="2"/>
    <s v="United States)"/>
  </r>
  <r>
    <x v="4091"/>
    <x v="7"/>
    <x v="10"/>
    <x v="22"/>
    <s v="November 27, 2002 (United States)"/>
    <n v="5.3"/>
    <n v="22000"/>
    <x v="1709"/>
    <s v="Brooks Arthur"/>
    <x v="1188"/>
    <x v="0"/>
    <n v="34000000"/>
    <n v="23833131"/>
    <x v="1128"/>
    <n v="76"/>
    <x v="2"/>
    <n v="-10166869"/>
    <s v="Loss"/>
    <x v="2"/>
    <s v="United States)"/>
  </r>
  <r>
    <x v="4092"/>
    <x v="7"/>
    <x v="2"/>
    <x v="22"/>
    <s v="January 10, 2003 (United States)"/>
    <n v="7.3"/>
    <n v="34000"/>
    <x v="1710"/>
    <s v="Antwone Fisher"/>
    <x v="645"/>
    <x v="0"/>
    <n v="12500000"/>
    <n v="23367586"/>
    <x v="989"/>
    <n v="120"/>
    <x v="1"/>
    <n v="10867586"/>
    <s v="Profit"/>
    <x v="2"/>
    <s v="United States)"/>
  </r>
  <r>
    <x v="4093"/>
    <x v="7"/>
    <x v="4"/>
    <x v="22"/>
    <s v="October 11, 2002 (United States)"/>
    <n v="7.1"/>
    <n v="30000"/>
    <x v="1711"/>
    <s v="Janet Fitch"/>
    <x v="188"/>
    <x v="0"/>
    <n v="16000000"/>
    <n v="21672284"/>
    <x v="7"/>
    <n v="109"/>
    <x v="1"/>
    <n v="5672284"/>
    <s v="Profit"/>
    <x v="2"/>
    <s v="United States)"/>
  </r>
  <r>
    <x v="4094"/>
    <x v="1"/>
    <x v="4"/>
    <x v="22"/>
    <s v="August 29, 2003 (United States)"/>
    <n v="7.7"/>
    <n v="26000"/>
    <x v="1712"/>
    <s v="Peter Mullan"/>
    <x v="1675"/>
    <x v="22"/>
    <n v="20500000"/>
    <n v="21107578"/>
    <x v="1317"/>
    <n v="114"/>
    <x v="1"/>
    <n v="607578"/>
    <s v="Profit"/>
    <x v="2"/>
    <s v="United States)"/>
  </r>
  <r>
    <x v="4095"/>
    <x v="1"/>
    <x v="0"/>
    <x v="22"/>
    <s v="September 20, 2002 (United States)"/>
    <n v="3.7"/>
    <n v="19000"/>
    <x v="1713"/>
    <s v="Alan B. McElroy"/>
    <x v="1163"/>
    <x v="0"/>
    <n v="70000000"/>
    <n v="20154899"/>
    <x v="1185"/>
    <n v="91"/>
    <x v="2"/>
    <n v="-49845101"/>
    <s v="Loss"/>
    <x v="2"/>
    <s v="United States)"/>
  </r>
  <r>
    <x v="4096"/>
    <x v="7"/>
    <x v="1"/>
    <x v="22"/>
    <s v="August 23, 2002 (United States)"/>
    <n v="5.3"/>
    <n v="17000"/>
    <x v="849"/>
    <s v="Jay Scherick"/>
    <x v="1324"/>
    <x v="29"/>
    <n v="29000000"/>
    <n v="20146150"/>
    <x v="1318"/>
    <n v="99"/>
    <x v="2"/>
    <n v="-8853850"/>
    <s v="Loss"/>
    <x v="2"/>
    <s v="United States)"/>
  </r>
  <r>
    <x v="4097"/>
    <x v="7"/>
    <x v="1"/>
    <x v="22"/>
    <s v="August 23, 2002 (United States)"/>
    <n v="6.1"/>
    <n v="59000"/>
    <x v="1331"/>
    <s v="Andrew Niccol"/>
    <x v="40"/>
    <x v="0"/>
    <n v="10000000"/>
    <n v="19576023"/>
    <x v="237"/>
    <n v="117"/>
    <x v="2"/>
    <n v="9576023"/>
    <s v="Profit"/>
    <x v="2"/>
    <s v="United States)"/>
  </r>
  <r>
    <x v="4098"/>
    <x v="0"/>
    <x v="4"/>
    <x v="22"/>
    <s v="October 11, 2002 (United States)"/>
    <n v="6.6"/>
    <n v="22000"/>
    <x v="1549"/>
    <s v="Natalie Babbitt"/>
    <x v="1676"/>
    <x v="0"/>
    <n v="15000000"/>
    <n v="19344615"/>
    <x v="167"/>
    <n v="90"/>
    <x v="2"/>
    <n v="4344615"/>
    <s v="Profit"/>
    <x v="2"/>
    <s v="United States)"/>
  </r>
  <r>
    <x v="4099"/>
    <x v="7"/>
    <x v="0"/>
    <x v="22"/>
    <s v="November 15, 2002 (United States)"/>
    <n v="4.5999999999999996"/>
    <n v="15000"/>
    <x v="1714"/>
    <s v="Don Michael Paul"/>
    <x v="1677"/>
    <x v="0"/>
    <n v="13000000"/>
    <n v="19233280"/>
    <x v="1133"/>
    <n v="98"/>
    <x v="2"/>
    <n v="6233280"/>
    <s v="Profit"/>
    <x v="2"/>
    <s v="United States)"/>
  </r>
  <r>
    <x v="4100"/>
    <x v="1"/>
    <x v="6"/>
    <x v="22"/>
    <s v="August 30, 2002 (United States)"/>
    <n v="3.4"/>
    <n v="20000"/>
    <x v="449"/>
    <s v="Moshe Diamant"/>
    <x v="637"/>
    <x v="1"/>
    <n v="40000000"/>
    <n v="18902015"/>
    <x v="970"/>
    <n v="101"/>
    <x v="2"/>
    <n v="-21097985"/>
    <s v="Loss"/>
    <x v="2"/>
    <s v="United States)"/>
  </r>
  <r>
    <x v="4101"/>
    <x v="2"/>
    <x v="1"/>
    <x v="22"/>
    <s v="July 26, 2002 (United States)"/>
    <n v="4.2"/>
    <n v="5200"/>
    <x v="1715"/>
    <s v="Mark Perez"/>
    <x v="1585"/>
    <x v="0"/>
    <n v="35000000"/>
    <n v="18012097"/>
    <x v="167"/>
    <n v="88"/>
    <x v="2"/>
    <n v="-16987903"/>
    <s v="Loss"/>
    <x v="2"/>
    <s v="United States)"/>
  </r>
  <r>
    <x v="4102"/>
    <x v="0"/>
    <x v="1"/>
    <x v="22"/>
    <s v="June 21, 2002 (United States)"/>
    <n v="6.8"/>
    <n v="22000"/>
    <x v="1225"/>
    <s v="Oscar Wilde"/>
    <x v="1168"/>
    <x v="1"/>
    <n v="15000000"/>
    <n v="18009625"/>
    <x v="407"/>
    <n v="97"/>
    <x v="2"/>
    <n v="3009625"/>
    <s v="Profit"/>
    <x v="2"/>
    <s v="United States)"/>
  </r>
  <r>
    <x v="4103"/>
    <x v="7"/>
    <x v="0"/>
    <x v="22"/>
    <s v="January 25, 2002 (United States)"/>
    <n v="6.2"/>
    <n v="44000"/>
    <x v="1181"/>
    <s v="Steve Oedekerk"/>
    <x v="1678"/>
    <x v="0"/>
    <n v="10000000"/>
    <n v="16994625"/>
    <x v="10"/>
    <n v="81"/>
    <x v="2"/>
    <n v="6994625"/>
    <s v="Profit"/>
    <x v="2"/>
    <s v="United States)"/>
  </r>
  <r>
    <x v="4104"/>
    <x v="7"/>
    <x v="1"/>
    <x v="22"/>
    <s v="April 26, 2002 (United States)"/>
    <n v="5.8"/>
    <n v="24000"/>
    <x v="541"/>
    <s v="John Scott Shepherd"/>
    <x v="1584"/>
    <x v="0"/>
    <n v="40000000"/>
    <n v="16872671"/>
    <x v="915"/>
    <n v="103"/>
    <x v="2"/>
    <n v="-23127329"/>
    <s v="Loss"/>
    <x v="2"/>
    <s v="United States)"/>
  </r>
  <r>
    <x v="4105"/>
    <x v="1"/>
    <x v="4"/>
    <x v="22"/>
    <s v="August 30, 2002 (United States)"/>
    <n v="6.4"/>
    <n v="44000"/>
    <x v="1583"/>
    <s v="Mike White"/>
    <x v="1318"/>
    <x v="0"/>
    <n v="8000000"/>
    <n v="16860964"/>
    <x v="1319"/>
    <n v="93"/>
    <x v="2"/>
    <n v="8860964"/>
    <s v="Profit"/>
    <x v="2"/>
    <s v="United States)"/>
  </r>
  <r>
    <x v="4106"/>
    <x v="1"/>
    <x v="6"/>
    <x v="22"/>
    <s v="November 6, 2002 (United States)"/>
    <n v="6.2"/>
    <n v="34000"/>
    <x v="21"/>
    <s v="Brian De Palma"/>
    <x v="1679"/>
    <x v="8"/>
    <n v="35000000"/>
    <n v="16838910"/>
    <x v="1320"/>
    <n v="114"/>
    <x v="2"/>
    <n v="-18161090"/>
    <s v="Loss"/>
    <x v="2"/>
    <s v="United States)"/>
  </r>
  <r>
    <x v="4107"/>
    <x v="7"/>
    <x v="4"/>
    <x v="22"/>
    <s v="November 22, 2002 (United States)"/>
    <n v="6.9"/>
    <n v="17000"/>
    <x v="679"/>
    <s v="Ethan Canin"/>
    <x v="312"/>
    <x v="0"/>
    <n v="12500000"/>
    <n v="16318449"/>
    <x v="702"/>
    <n v="109"/>
    <x v="2"/>
    <n v="3818449"/>
    <s v="Profit"/>
    <x v="2"/>
    <s v="United States)"/>
  </r>
  <r>
    <x v="4108"/>
    <x v="0"/>
    <x v="3"/>
    <x v="22"/>
    <s v="January 31, 2003 (United States)"/>
    <n v="7.4"/>
    <n v="28000"/>
    <x v="798"/>
    <s v="Doris Pilkington"/>
    <x v="1680"/>
    <x v="3"/>
    <n v="6000000"/>
    <n v="16217411"/>
    <x v="1321"/>
    <n v="94"/>
    <x v="1"/>
    <n v="10217411"/>
    <s v="Profit"/>
    <x v="2"/>
    <s v="United States)"/>
  </r>
  <r>
    <x v="4109"/>
    <x v="1"/>
    <x v="1"/>
    <x v="22"/>
    <s v="March 21, 2003 (United States)"/>
    <n v="4.9000000000000004"/>
    <n v="31000"/>
    <x v="1716"/>
    <s v="Mort Nathan"/>
    <x v="922"/>
    <x v="0"/>
    <n v="20000000"/>
    <n v="15020293"/>
    <x v="877"/>
    <n v="94"/>
    <x v="2"/>
    <n v="-4979707"/>
    <s v="Loss"/>
    <x v="2"/>
    <s v="United States)"/>
  </r>
  <r>
    <x v="4110"/>
    <x v="1"/>
    <x v="0"/>
    <x v="22"/>
    <s v="August 23, 2002 (United States)"/>
    <n v="6.2"/>
    <n v="30000"/>
    <x v="48"/>
    <s v="David Giler"/>
    <x v="924"/>
    <x v="0"/>
    <n v="20000000"/>
    <n v="14946150"/>
    <x v="940"/>
    <n v="94"/>
    <x v="2"/>
    <n v="-5053850"/>
    <s v="Loss"/>
    <x v="2"/>
    <s v="United States)"/>
  </r>
  <r>
    <x v="194"/>
    <x v="7"/>
    <x v="4"/>
    <x v="22"/>
    <s v="August 30, 2002 (United States)"/>
    <n v="6.3"/>
    <n v="13000"/>
    <x v="1345"/>
    <s v="A.S. Byatt"/>
    <x v="1256"/>
    <x v="1"/>
    <n v="25000000"/>
    <n v="14815898"/>
    <x v="1315"/>
    <n v="102"/>
    <x v="2"/>
    <n v="-10184102"/>
    <s v="Loss"/>
    <x v="2"/>
    <s v="United States)"/>
  </r>
  <r>
    <x v="4111"/>
    <x v="1"/>
    <x v="6"/>
    <x v="22"/>
    <s v="September 5, 2003 (United States)"/>
    <n v="7.3"/>
    <n v="41000"/>
    <x v="425"/>
    <s v="Steven Knight"/>
    <x v="1681"/>
    <x v="1"/>
    <n v="10000000"/>
    <n v="13904766"/>
    <x v="703"/>
    <n v="97"/>
    <x v="1"/>
    <n v="3904766"/>
    <s v="Profit"/>
    <x v="2"/>
    <s v="United States)"/>
  </r>
  <r>
    <x v="4112"/>
    <x v="7"/>
    <x v="1"/>
    <x v="22"/>
    <s v="June 21, 2002 (United States)"/>
    <n v="4.5999999999999996"/>
    <n v="6400"/>
    <x v="1717"/>
    <s v="Bradley Allenstein"/>
    <x v="1682"/>
    <x v="0"/>
    <n v="15600000"/>
    <n v="13802599"/>
    <x v="498"/>
    <n v="91"/>
    <x v="2"/>
    <n v="-1797401"/>
    <s v="Loss"/>
    <x v="2"/>
    <s v="United States)"/>
  </r>
  <r>
    <x v="4113"/>
    <x v="1"/>
    <x v="0"/>
    <x v="22"/>
    <s v="September 20, 2002 (United States)"/>
    <n v="6.2"/>
    <n v="23000"/>
    <x v="862"/>
    <s v="Greg Iles"/>
    <x v="321"/>
    <x v="0"/>
    <n v="30000000"/>
    <n v="13414416"/>
    <x v="4"/>
    <n v="106"/>
    <x v="2"/>
    <n v="-16585584"/>
    <s v="Loss"/>
    <x v="2"/>
    <s v="United States)"/>
  </r>
  <r>
    <x v="4114"/>
    <x v="1"/>
    <x v="6"/>
    <x v="22"/>
    <s v="January 10, 2003 (United States)"/>
    <n v="7.1"/>
    <n v="39000"/>
    <x v="1718"/>
    <s v="Joe Carnahan"/>
    <x v="1019"/>
    <x v="0"/>
    <n v="6500000"/>
    <n v="12633747"/>
    <x v="5"/>
    <n v="105"/>
    <x v="1"/>
    <n v="6133747"/>
    <s v="Profit"/>
    <x v="2"/>
    <s v="United States)"/>
  </r>
  <r>
    <x v="4115"/>
    <x v="1"/>
    <x v="1"/>
    <x v="22"/>
    <s v="March 22, 2002 (United States)"/>
    <n v="5.5"/>
    <n v="14000"/>
    <x v="1719"/>
    <s v="Joe Jarvis"/>
    <x v="1683"/>
    <x v="0"/>
    <n v="12000000"/>
    <n v="12517488"/>
    <x v="1322"/>
    <n v="93"/>
    <x v="2"/>
    <n v="517488"/>
    <s v="Profit"/>
    <x v="2"/>
    <s v="United States)"/>
  </r>
  <r>
    <x v="4116"/>
    <x v="7"/>
    <x v="4"/>
    <x v="22"/>
    <s v="October 18, 2002 (United States)"/>
    <n v="4.9000000000000004"/>
    <n v="9400"/>
    <x v="1720"/>
    <s v="Stephen Gaghan"/>
    <x v="1684"/>
    <x v="0"/>
    <n v="25000000"/>
    <n v="12302219"/>
    <x v="5"/>
    <n v="99"/>
    <x v="2"/>
    <n v="-12697781"/>
    <s v="Loss"/>
    <x v="2"/>
    <s v="United States)"/>
  </r>
  <r>
    <x v="4117"/>
    <x v="1"/>
    <x v="6"/>
    <x v="22"/>
    <s v="February 21, 2003 (United States)"/>
    <n v="6.6"/>
    <n v="21000"/>
    <x v="690"/>
    <s v="James Ellroy"/>
    <x v="107"/>
    <x v="0"/>
    <n v="15000000"/>
    <n v="12150301"/>
    <x v="1323"/>
    <n v="118"/>
    <x v="2"/>
    <n v="-2849699"/>
    <s v="Loss"/>
    <x v="2"/>
    <s v="United States)"/>
  </r>
  <r>
    <x v="4118"/>
    <x v="1"/>
    <x v="1"/>
    <x v="22"/>
    <s v="October 11, 2002 (United States)"/>
    <n v="6.6"/>
    <n v="50000"/>
    <x v="1094"/>
    <s v="Bret Easton Ellis"/>
    <x v="1457"/>
    <x v="0"/>
    <n v="4000000"/>
    <n v="11832822"/>
    <x v="1324"/>
    <n v="110"/>
    <x v="2"/>
    <n v="7832822"/>
    <s v="Profit"/>
    <x v="2"/>
    <s v="United States)"/>
  </r>
  <r>
    <x v="4119"/>
    <x v="7"/>
    <x v="4"/>
    <x v="22"/>
    <s v="October 4, 2002 (United States)"/>
    <n v="6.6"/>
    <n v="14000"/>
    <x v="1179"/>
    <s v="Brad Silberling"/>
    <x v="1459"/>
    <x v="0"/>
    <n v="21000000"/>
    <n v="10011050"/>
    <x v="229"/>
    <n v="117"/>
    <x v="2"/>
    <n v="-10988950"/>
    <s v="Loss"/>
    <x v="2"/>
    <s v="United States)"/>
  </r>
  <r>
    <x v="4120"/>
    <x v="1"/>
    <x v="1"/>
    <x v="22"/>
    <s v="October 11, 2002 (United States)"/>
    <n v="7"/>
    <n v="86000"/>
    <x v="1721"/>
    <s v="Erin Cressida Wilson"/>
    <x v="457"/>
    <x v="0"/>
    <n v="4000000"/>
    <n v="9304609"/>
    <x v="1325"/>
    <n v="107"/>
    <x v="1"/>
    <n v="5304609"/>
    <s v="Profit"/>
    <x v="2"/>
    <s v="United States)"/>
  </r>
  <r>
    <x v="4121"/>
    <x v="1"/>
    <x v="0"/>
    <x v="22"/>
    <s v="December 12, 2002 (Hong Kong)"/>
    <n v="8"/>
    <n v="120000"/>
    <x v="1722"/>
    <s v="Alan Mak"/>
    <x v="788"/>
    <x v="13"/>
    <n v="6428966"/>
    <n v="8836958"/>
    <x v="1326"/>
    <n v="101"/>
    <x v="1"/>
    <n v="2407992"/>
    <s v="Profit"/>
    <x v="2"/>
    <s v="Hong Kong)"/>
  </r>
  <r>
    <x v="4122"/>
    <x v="3"/>
    <x v="4"/>
    <x v="22"/>
    <s v="April 19, 2003 (Russia)"/>
    <n v="7.4"/>
    <n v="20000"/>
    <x v="1723"/>
    <s v="Boris Khaimsky"/>
    <x v="1685"/>
    <x v="35"/>
    <n v="20500000"/>
    <n v="8690168"/>
    <x v="1327"/>
    <n v="99"/>
    <x v="1"/>
    <n v="-11809832"/>
    <s v="Loss"/>
    <x v="2"/>
    <s v="Russia)"/>
  </r>
  <r>
    <x v="4123"/>
    <x v="7"/>
    <x v="1"/>
    <x v="22"/>
    <s v="April 5, 2002 (United States)"/>
    <n v="6.5"/>
    <n v="20000"/>
    <x v="908"/>
    <s v="Dave Barry"/>
    <x v="1111"/>
    <x v="0"/>
    <n v="40000000"/>
    <n v="8493890"/>
    <x v="229"/>
    <n v="85"/>
    <x v="2"/>
    <n v="-31506110"/>
    <s v="Loss"/>
    <x v="2"/>
    <s v="United States)"/>
  </r>
  <r>
    <x v="4124"/>
    <x v="1"/>
    <x v="1"/>
    <x v="22"/>
    <s v="March 29, 2002 (United States)"/>
    <n v="6.3"/>
    <n v="39000"/>
    <x v="607"/>
    <s v="Adam Resnick"/>
    <x v="12"/>
    <x v="1"/>
    <n v="50000000"/>
    <n v="8382938"/>
    <x v="7"/>
    <n v="109"/>
    <x v="2"/>
    <n v="-41617062"/>
    <s v="Loss"/>
    <x v="2"/>
    <s v="United States)"/>
  </r>
  <r>
    <x v="4125"/>
    <x v="7"/>
    <x v="1"/>
    <x v="22"/>
    <s v="November 8, 2002 (United States)"/>
    <n v="6.9"/>
    <n v="7200"/>
    <x v="1724"/>
    <s v="Josefina Lopez"/>
    <x v="1686"/>
    <x v="0"/>
    <n v="3000000"/>
    <n v="7777790"/>
    <x v="1328"/>
    <n v="90"/>
    <x v="2"/>
    <n v="4777790"/>
    <s v="Profit"/>
    <x v="2"/>
    <s v="United States)"/>
  </r>
  <r>
    <x v="4126"/>
    <x v="7"/>
    <x v="0"/>
    <x v="22"/>
    <s v="August 16, 2002 (United States)"/>
    <n v="3.8"/>
    <n v="25000"/>
    <x v="863"/>
    <s v="Neil Cuthbert"/>
    <x v="239"/>
    <x v="0"/>
    <n v="100000000"/>
    <n v="7103973"/>
    <x v="561"/>
    <n v="95"/>
    <x v="2"/>
    <n v="-92896027"/>
    <s v="Loss"/>
    <x v="2"/>
    <s v="United States)"/>
  </r>
  <r>
    <x v="4127"/>
    <x v="1"/>
    <x v="1"/>
    <x v="22"/>
    <s v="October 4, 2002 (United States)"/>
    <n v="6.9"/>
    <n v="32000"/>
    <x v="1725"/>
    <s v="Burr Steers"/>
    <x v="1425"/>
    <x v="0"/>
    <n v="9000000"/>
    <n v="6919198"/>
    <x v="32"/>
    <n v="98"/>
    <x v="2"/>
    <n v="-2080802"/>
    <s v="Loss"/>
    <x v="2"/>
    <s v="United States)"/>
  </r>
  <r>
    <x v="4128"/>
    <x v="1"/>
    <x v="6"/>
    <x v="22"/>
    <s v="January 17, 2002 (Germany)"/>
    <n v="5.3"/>
    <n v="25000"/>
    <x v="1307"/>
    <s v="Howard Swindle"/>
    <x v="121"/>
    <x v="29"/>
    <n v="55000000"/>
    <n v="6632383"/>
    <x v="1"/>
    <n v="96"/>
    <x v="2"/>
    <n v="-48367617"/>
    <s v="Loss"/>
    <x v="2"/>
    <s v="Germany)"/>
  </r>
  <r>
    <x v="4129"/>
    <x v="3"/>
    <x v="6"/>
    <x v="22"/>
    <s v="May 24, 2002 (France)"/>
    <n v="7.4"/>
    <n v="124000"/>
    <x v="1443"/>
    <s v="Gaspar NoÃ©"/>
    <x v="1546"/>
    <x v="8"/>
    <n v="20500000"/>
    <n v="6479328"/>
    <x v="1329"/>
    <n v="97"/>
    <x v="1"/>
    <n v="-14020672"/>
    <s v="Loss"/>
    <x v="2"/>
    <s v="France)"/>
  </r>
  <r>
    <x v="4130"/>
    <x v="1"/>
    <x v="1"/>
    <x v="22"/>
    <s v="February 1, 2002 (United States)"/>
    <n v="5.4"/>
    <n v="14000"/>
    <x v="1726"/>
    <s v="David H. Steinberg"/>
    <x v="1490"/>
    <x v="7"/>
    <n v="14000000"/>
    <n v="6413915"/>
    <x v="1042"/>
    <n v="86"/>
    <x v="2"/>
    <n v="-7586085"/>
    <s v="Loss"/>
    <x v="2"/>
    <s v="United States)"/>
  </r>
  <r>
    <x v="4131"/>
    <x v="1"/>
    <x v="0"/>
    <x v="22"/>
    <s v="May 3, 2002 (United States)"/>
    <n v="5.6"/>
    <n v="7100"/>
    <x v="1228"/>
    <s v="Paul Kimatian"/>
    <x v="637"/>
    <x v="0"/>
    <n v="10000000"/>
    <n v="6282446"/>
    <x v="1330"/>
    <n v="96"/>
    <x v="2"/>
    <n v="-3717554"/>
    <s v="Loss"/>
    <x v="2"/>
    <s v="United States)"/>
  </r>
  <r>
    <x v="4132"/>
    <x v="1"/>
    <x v="4"/>
    <x v="22"/>
    <s v="November 13, 2002 (France)"/>
    <n v="6.8"/>
    <n v="36000"/>
    <x v="145"/>
    <s v="Patrick McGrath"/>
    <x v="1117"/>
    <x v="7"/>
    <n v="10000000"/>
    <n v="5808941"/>
    <x v="1331"/>
    <n v="98"/>
    <x v="2"/>
    <n v="-4191059"/>
    <s v="Loss"/>
    <x v="2"/>
    <s v="France)"/>
  </r>
  <r>
    <x v="4133"/>
    <x v="3"/>
    <x v="4"/>
    <x v="22"/>
    <s v="July 12, 2002 (India)"/>
    <n v="7.6"/>
    <n v="40000"/>
    <x v="1727"/>
    <s v="Saratchandra Chatterjee"/>
    <x v="1395"/>
    <x v="41"/>
    <n v="20500000"/>
    <n v="5427830"/>
    <x v="1332"/>
    <n v="185"/>
    <x v="1"/>
    <n v="-15072170"/>
    <s v="Loss"/>
    <x v="2"/>
    <s v="India)"/>
  </r>
  <r>
    <x v="4134"/>
    <x v="1"/>
    <x v="0"/>
    <x v="22"/>
    <s v="December 6, 2002 (United States)"/>
    <n v="7.4"/>
    <n v="316000"/>
    <x v="1728"/>
    <s v="Kurt Wimmer"/>
    <x v="619"/>
    <x v="0"/>
    <n v="20000000"/>
    <n v="5368217"/>
    <x v="962"/>
    <n v="107"/>
    <x v="1"/>
    <n v="-14631783"/>
    <s v="Loss"/>
    <x v="2"/>
    <s v="United States)"/>
  </r>
  <r>
    <x v="4135"/>
    <x v="1"/>
    <x v="4"/>
    <x v="22"/>
    <s v="March 28, 2003 (United States)"/>
    <n v="6.4"/>
    <n v="16000"/>
    <x v="1422"/>
    <s v="Lisa Cholodenko"/>
    <x v="908"/>
    <x v="0"/>
    <n v="20500000"/>
    <n v="4412203"/>
    <x v="1333"/>
    <n v="103"/>
    <x v="2"/>
    <n v="-16087797"/>
    <s v="Loss"/>
    <x v="2"/>
    <s v="United States)"/>
  </r>
  <r>
    <x v="4136"/>
    <x v="1"/>
    <x v="6"/>
    <x v="22"/>
    <s v="February 21, 2002 (Germany)"/>
    <n v="7"/>
    <n v="24000"/>
    <x v="1411"/>
    <s v="Krzysztof Kieslowski"/>
    <x v="1383"/>
    <x v="1"/>
    <n v="11000000"/>
    <n v="4247089"/>
    <x v="407"/>
    <n v="97"/>
    <x v="1"/>
    <n v="-6752911"/>
    <s v="Loss"/>
    <x v="2"/>
    <s v="Germany)"/>
  </r>
  <r>
    <x v="4137"/>
    <x v="1"/>
    <x v="6"/>
    <x v="22"/>
    <s v="April 25, 2003 (United States)"/>
    <n v="7"/>
    <n v="9400"/>
    <x v="1729"/>
    <s v="Ernesto Foronda"/>
    <x v="1687"/>
    <x v="0"/>
    <n v="250000"/>
    <n v="3809226"/>
    <x v="1334"/>
    <n v="101"/>
    <x v="1"/>
    <n v="3559226"/>
    <s v="Profit"/>
    <x v="2"/>
    <s v="United States)"/>
  </r>
  <r>
    <x v="4138"/>
    <x v="1"/>
    <x v="5"/>
    <x v="22"/>
    <s v="January 25, 2003 (Japan)"/>
    <n v="6.7"/>
    <n v="42000"/>
    <x v="1730"/>
    <s v="Takashi Shimizu"/>
    <x v="1688"/>
    <x v="24"/>
    <n v="3500000"/>
    <n v="3657876"/>
    <x v="1335"/>
    <n v="92"/>
    <x v="2"/>
    <n v="157876"/>
    <s v="Profit"/>
    <x v="2"/>
    <s v="Japan)"/>
  </r>
  <r>
    <x v="4139"/>
    <x v="0"/>
    <x v="3"/>
    <x v="22"/>
    <s v="June 27, 2003 (United Kingdom)"/>
    <n v="7.1"/>
    <n v="12000"/>
    <x v="1258"/>
    <s v="Charles Dickens"/>
    <x v="1689"/>
    <x v="1"/>
    <n v="10000000"/>
    <n v="3651462"/>
    <x v="1336"/>
    <n v="132"/>
    <x v="1"/>
    <n v="-6348538"/>
    <s v="Loss"/>
    <x v="2"/>
    <s v="United Kingdom)"/>
  </r>
  <r>
    <x v="4140"/>
    <x v="1"/>
    <x v="6"/>
    <x v="22"/>
    <s v="October 4, 2002 (United Kingdom)"/>
    <n v="7.4"/>
    <n v="13000"/>
    <x v="899"/>
    <s v="Paul Laverty"/>
    <x v="1690"/>
    <x v="1"/>
    <n v="20500000"/>
    <n v="3633509"/>
    <x v="1337"/>
    <n v="106"/>
    <x v="1"/>
    <n v="-16866491"/>
    <s v="Loss"/>
    <x v="2"/>
    <s v="United Kingdom)"/>
  </r>
  <r>
    <x v="4141"/>
    <x v="1"/>
    <x v="1"/>
    <x v="22"/>
    <s v="August 2, 2002 (United States)"/>
    <n v="4.7"/>
    <n v="9500"/>
    <x v="776"/>
    <s v="Coleman Hough"/>
    <x v="918"/>
    <x v="0"/>
    <n v="2000000"/>
    <n v="3438804"/>
    <x v="407"/>
    <n v="101"/>
    <x v="2"/>
    <n v="1438804"/>
    <s v="Profit"/>
    <x v="2"/>
    <s v="United States)"/>
  </r>
  <r>
    <x v="4142"/>
    <x v="1"/>
    <x v="0"/>
    <x v="22"/>
    <s v="October 25, 2002 (United States)"/>
    <n v="7.1"/>
    <n v="11000"/>
    <x v="1689"/>
    <s v="Azie Faison Jr."/>
    <x v="1612"/>
    <x v="0"/>
    <n v="20500000"/>
    <n v="3116526"/>
    <x v="962"/>
    <n v="97"/>
    <x v="1"/>
    <n v="-17383474"/>
    <s v="Loss"/>
    <x v="2"/>
    <s v="United States)"/>
  </r>
  <r>
    <x v="4143"/>
    <x v="1"/>
    <x v="4"/>
    <x v="22"/>
    <s v="October 18, 2002 (United Kingdom)"/>
    <n v="7.5"/>
    <n v="10000"/>
    <x v="750"/>
    <s v="Mike Leigh"/>
    <x v="1264"/>
    <x v="1"/>
    <n v="9000000"/>
    <n v="2845696"/>
    <x v="1113"/>
    <n v="128"/>
    <x v="1"/>
    <n v="-6154304"/>
    <s v="Loss"/>
    <x v="2"/>
    <s v="United Kingdom)"/>
  </r>
  <r>
    <x v="4144"/>
    <x v="1"/>
    <x v="2"/>
    <x v="22"/>
    <s v="September 20, 2002 (United States)"/>
    <n v="7.3"/>
    <n v="34000"/>
    <x v="1292"/>
    <s v="Frank Cottrell Boyce"/>
    <x v="1691"/>
    <x v="1"/>
    <n v="20500000"/>
    <n v="2801397"/>
    <x v="1338"/>
    <n v="117"/>
    <x v="1"/>
    <n v="-17698603"/>
    <s v="Loss"/>
    <x v="2"/>
    <s v="United States)"/>
  </r>
  <r>
    <x v="4145"/>
    <x v="1"/>
    <x v="2"/>
    <x v="22"/>
    <s v="November 1, 2002 (United States)"/>
    <n v="6.6"/>
    <n v="13000"/>
    <x v="27"/>
    <s v="Robert Graysmith"/>
    <x v="1272"/>
    <x v="0"/>
    <n v="7000000"/>
    <n v="2704951"/>
    <x v="1339"/>
    <n v="105"/>
    <x v="2"/>
    <n v="-4295049"/>
    <s v="Loss"/>
    <x v="2"/>
    <s v="United States)"/>
  </r>
  <r>
    <x v="4146"/>
    <x v="1"/>
    <x v="0"/>
    <x v="22"/>
    <s v="October 18, 2002 (United States)"/>
    <n v="6.2"/>
    <n v="21000"/>
    <x v="1263"/>
    <s v="Lucas Sussman"/>
    <x v="1147"/>
    <x v="0"/>
    <n v="40000000"/>
    <n v="2622015"/>
    <x v="962"/>
    <n v="105"/>
    <x v="2"/>
    <n v="-37377985"/>
    <s v="Loss"/>
    <x v="2"/>
    <s v="United States)"/>
  </r>
  <r>
    <x v="4147"/>
    <x v="1"/>
    <x v="6"/>
    <x v="22"/>
    <s v="March 29, 2002 (South Korea)"/>
    <n v="7.6"/>
    <n v="65000"/>
    <x v="1731"/>
    <s v="Myeong-chan Park"/>
    <x v="1692"/>
    <x v="10"/>
    <n v="4000000"/>
    <n v="2046061"/>
    <x v="1340"/>
    <n v="129"/>
    <x v="1"/>
    <n v="-1953939"/>
    <s v="Loss"/>
    <x v="2"/>
    <s v="South Korea)"/>
  </r>
  <r>
    <x v="4148"/>
    <x v="1"/>
    <x v="4"/>
    <x v="22"/>
    <s v="April 19, 2002 (Portugal)"/>
    <n v="7.6"/>
    <n v="24000"/>
    <x v="1732"/>
    <s v="Paul Greengrass"/>
    <x v="1693"/>
    <x v="1"/>
    <n v="20500000"/>
    <n v="1758689"/>
    <x v="1341"/>
    <n v="107"/>
    <x v="1"/>
    <n v="-18741311"/>
    <s v="Loss"/>
    <x v="2"/>
    <s v="Portugal)"/>
  </r>
  <r>
    <x v="4149"/>
    <x v="1"/>
    <x v="4"/>
    <x v="22"/>
    <s v="September 6, 2002 (Denmark)"/>
    <n v="7.5"/>
    <n v="9800"/>
    <x v="1733"/>
    <s v="Susanne Bier"/>
    <x v="1694"/>
    <x v="27"/>
    <n v="20500000"/>
    <n v="1692272"/>
    <x v="1342"/>
    <n v="113"/>
    <x v="1"/>
    <n v="-18807728"/>
    <s v="Loss"/>
    <x v="2"/>
    <s v="Denmark)"/>
  </r>
  <r>
    <x v="4150"/>
    <x v="1"/>
    <x v="6"/>
    <x v="22"/>
    <s v="November 20, 2014 (Germany)"/>
    <n v="5.4"/>
    <n v="7100"/>
    <x v="149"/>
    <s v="Dashiell Hammett"/>
    <x v="1271"/>
    <x v="29"/>
    <n v="12000000"/>
    <n v="1440653"/>
    <x v="1343"/>
    <n v="97"/>
    <x v="2"/>
    <n v="-10559347"/>
    <s v="Loss"/>
    <x v="2"/>
    <s v="Germany)"/>
  </r>
  <r>
    <x v="4151"/>
    <x v="1"/>
    <x v="1"/>
    <x v="22"/>
    <s v="October 10, 2003 (United States)"/>
    <n v="7"/>
    <n v="47000"/>
    <x v="223"/>
    <s v="Joe R. Lansdale"/>
    <x v="146"/>
    <x v="0"/>
    <n v="1000000"/>
    <n v="1239183"/>
    <x v="1344"/>
    <n v="92"/>
    <x v="1"/>
    <n v="239183"/>
    <s v="Profit"/>
    <x v="2"/>
    <s v="United States)"/>
  </r>
  <r>
    <x v="4152"/>
    <x v="1"/>
    <x v="6"/>
    <x v="22"/>
    <s v="June 21, 2002 (Ireland)"/>
    <n v="7.1"/>
    <n v="30000"/>
    <x v="1734"/>
    <s v="Tony Gayton"/>
    <x v="339"/>
    <x v="0"/>
    <n v="18000000"/>
    <n v="1073198"/>
    <x v="561"/>
    <n v="103"/>
    <x v="1"/>
    <n v="-16926802"/>
    <s v="Loss"/>
    <x v="2"/>
    <s v="Ireland)"/>
  </r>
  <r>
    <x v="4153"/>
    <x v="1"/>
    <x v="1"/>
    <x v="22"/>
    <s v="October 11, 2002 (United States)"/>
    <n v="3.6"/>
    <n v="16000"/>
    <x v="1417"/>
    <s v="Guy Ritchie"/>
    <x v="643"/>
    <x v="1"/>
    <n v="10000000"/>
    <n v="1036520"/>
    <x v="1133"/>
    <n v="89"/>
    <x v="2"/>
    <n v="-8963480"/>
    <s v="Loss"/>
    <x v="2"/>
    <s v="United States)"/>
  </r>
  <r>
    <x v="4154"/>
    <x v="1"/>
    <x v="6"/>
    <x v="22"/>
    <s v="August 23, 2002 (Sweden)"/>
    <n v="7.8"/>
    <n v="43000"/>
    <x v="1435"/>
    <s v="Lukas Moodysson"/>
    <x v="1695"/>
    <x v="12"/>
    <n v="20500000"/>
    <n v="1007747"/>
    <x v="776"/>
    <n v="109"/>
    <x v="1"/>
    <n v="-19492253"/>
    <s v="Loss"/>
    <x v="2"/>
    <s v="Sweden)"/>
  </r>
  <r>
    <x v="4155"/>
    <x v="1"/>
    <x v="4"/>
    <x v="22"/>
    <s v="November 1, 2002 (United Kingdom)"/>
    <n v="6.8"/>
    <n v="9500"/>
    <x v="1513"/>
    <s v="Lynne Ramsay"/>
    <x v="1696"/>
    <x v="1"/>
    <n v="20500000"/>
    <n v="772336"/>
    <x v="1345"/>
    <n v="97"/>
    <x v="2"/>
    <n v="-19727664"/>
    <s v="Loss"/>
    <x v="2"/>
    <s v="United Kingdom)"/>
  </r>
  <r>
    <x v="4156"/>
    <x v="8"/>
    <x v="1"/>
    <x v="22"/>
    <s v="February 7, 2003 (Norway)"/>
    <n v="6.8"/>
    <n v="37000"/>
    <x v="1735"/>
    <s v="Will De Los Santos"/>
    <x v="1403"/>
    <x v="0"/>
    <n v="2000000"/>
    <n v="685608"/>
    <x v="1346"/>
    <n v="101"/>
    <x v="2"/>
    <n v="-1314392"/>
    <s v="Loss"/>
    <x v="2"/>
    <s v="Norway)"/>
  </r>
  <r>
    <x v="4157"/>
    <x v="1"/>
    <x v="1"/>
    <x v="22"/>
    <s v="February 28, 2003 (United States)"/>
    <n v="6.9"/>
    <n v="9700"/>
    <x v="1736"/>
    <s v="Mars Callahan"/>
    <x v="1697"/>
    <x v="0"/>
    <n v="4000000"/>
    <n v="563711"/>
    <x v="1295"/>
    <n v="99"/>
    <x v="2"/>
    <n v="-3436289"/>
    <s v="Loss"/>
    <x v="2"/>
    <s v="United States)"/>
  </r>
  <r>
    <x v="4158"/>
    <x v="1"/>
    <x v="4"/>
    <x v="22"/>
    <s v="November 6, 2002 (France)"/>
    <n v="5.9"/>
    <n v="5100"/>
    <x v="1295"/>
    <s v="Olivier Assayas"/>
    <x v="1698"/>
    <x v="8"/>
    <n v="20500000"/>
    <n v="462976"/>
    <x v="1347"/>
    <n v="129"/>
    <x v="2"/>
    <n v="-20037024"/>
    <s v="Loss"/>
    <x v="2"/>
    <s v="France)"/>
  </r>
  <r>
    <x v="4159"/>
    <x v="1"/>
    <x v="1"/>
    <x v="22"/>
    <s v="June 5, 2002 (France)"/>
    <n v="5.6"/>
    <n v="2800"/>
    <x v="1502"/>
    <s v="Catherine Breillat"/>
    <x v="883"/>
    <x v="8"/>
    <n v="20500000"/>
    <n v="411830"/>
    <x v="1244"/>
    <n v="92"/>
    <x v="2"/>
    <n v="-20088170"/>
    <s v="Loss"/>
    <x v="2"/>
    <s v="France)"/>
  </r>
  <r>
    <x v="4160"/>
    <x v="1"/>
    <x v="1"/>
    <x v="22"/>
    <s v="March 12, 2004 (Spain)"/>
    <n v="6.1"/>
    <n v="8600"/>
    <x v="1737"/>
    <s v="Adam Larson Broder"/>
    <x v="1183"/>
    <x v="0"/>
    <n v="20500000"/>
    <n v="308552"/>
    <x v="750"/>
    <n v="113"/>
    <x v="2"/>
    <n v="-20191448"/>
    <s v="Loss"/>
    <x v="2"/>
    <s v="Spain)"/>
  </r>
  <r>
    <x v="4161"/>
    <x v="1"/>
    <x v="1"/>
    <x v="22"/>
    <s v="April 11, 2003 (Denmark)"/>
    <n v="6.6"/>
    <n v="34000"/>
    <x v="1738"/>
    <s v="Lucky McKee"/>
    <x v="1699"/>
    <x v="0"/>
    <n v="500000"/>
    <n v="264349"/>
    <x v="1348"/>
    <n v="93"/>
    <x v="2"/>
    <n v="-235651"/>
    <s v="Loss"/>
    <x v="2"/>
    <s v="Denmark)"/>
  </r>
  <r>
    <x v="4162"/>
    <x v="1"/>
    <x v="3"/>
    <x v="22"/>
    <s v="September 20, 2002 (Greece)"/>
    <n v="6.1"/>
    <n v="18000"/>
    <x v="805"/>
    <s v="Casey Affleck"/>
    <x v="1700"/>
    <x v="0"/>
    <n v="3500000"/>
    <n v="254683"/>
    <x v="1349"/>
    <n v="103"/>
    <x v="2"/>
    <n v="-3245317"/>
    <s v="Loss"/>
    <x v="2"/>
    <s v="Greece)"/>
  </r>
  <r>
    <x v="4163"/>
    <x v="8"/>
    <x v="1"/>
    <x v="22"/>
    <s v="October 16, 2002 (France)"/>
    <n v="6.1"/>
    <n v="4700"/>
    <x v="1739"/>
    <s v="Jean-Claude Brisseau"/>
    <x v="1701"/>
    <x v="8"/>
    <n v="20500000"/>
    <n v="234255"/>
    <x v="1350"/>
    <n v="115"/>
    <x v="2"/>
    <n v="-20265745"/>
    <s v="Loss"/>
    <x v="2"/>
    <s v="France)"/>
  </r>
  <r>
    <x v="4164"/>
    <x v="1"/>
    <x v="2"/>
    <x v="22"/>
    <s v="2019 (United States)"/>
    <n v="5.6"/>
    <n v="9700"/>
    <x v="1740"/>
    <s v="David Birke"/>
    <x v="1702"/>
    <x v="0"/>
    <n v="250000"/>
    <n v="144008"/>
    <x v="1351"/>
    <n v="101"/>
    <x v="2"/>
    <n v="-105992"/>
    <s v="Loss"/>
    <x v="2"/>
    <s v="United States)"/>
  </r>
  <r>
    <x v="4165"/>
    <x v="1"/>
    <x v="6"/>
    <x v="22"/>
    <s v="March 21, 2003 (Greece)"/>
    <n v="5.6"/>
    <n v="4000"/>
    <x v="1741"/>
    <s v="John Carlen"/>
    <x v="1703"/>
    <x v="0"/>
    <n v="20500000"/>
    <n v="132221"/>
    <x v="1295"/>
    <n v="110"/>
    <x v="2"/>
    <n v="-20367779"/>
    <s v="Loss"/>
    <x v="2"/>
    <s v="Greece)"/>
  </r>
  <r>
    <x v="4166"/>
    <x v="1"/>
    <x v="4"/>
    <x v="22"/>
    <s v="July 18, 2003 (Portugal)"/>
    <n v="5.9"/>
    <n v="3100"/>
    <x v="1742"/>
    <s v="Austin Chick"/>
    <x v="1704"/>
    <x v="0"/>
    <n v="20500000"/>
    <n v="104130"/>
    <x v="1352"/>
    <n v="91"/>
    <x v="2"/>
    <n v="-20395870"/>
    <s v="Loss"/>
    <x v="2"/>
    <s v="Portugal)"/>
  </r>
  <r>
    <x v="4167"/>
    <x v="1"/>
    <x v="2"/>
    <x v="22"/>
    <s v="November 22, 2002 (United Kingdom)"/>
    <n v="5.8"/>
    <n v="7300"/>
    <x v="1294"/>
    <s v="Stephen Johnston"/>
    <x v="1705"/>
    <x v="1"/>
    <n v="1200000"/>
    <n v="68716"/>
    <x v="906"/>
    <n v="99"/>
    <x v="2"/>
    <n v="-1131284"/>
    <s v="Loss"/>
    <x v="2"/>
    <s v="United Kingdom)"/>
  </r>
  <r>
    <x v="4168"/>
    <x v="7"/>
    <x v="0"/>
    <x v="23"/>
    <s v="December 17, 2003 (United States)"/>
    <n v="8.9"/>
    <n v="1700000"/>
    <x v="1038"/>
    <s v="J.R.R. Tolkien"/>
    <x v="1065"/>
    <x v="18"/>
    <n v="94000000"/>
    <n v="1146030912"/>
    <x v="237"/>
    <n v="201"/>
    <x v="0"/>
    <n v="1052030912"/>
    <s v="Profit"/>
    <x v="2"/>
    <s v="United States)"/>
  </r>
  <r>
    <x v="4169"/>
    <x v="2"/>
    <x v="10"/>
    <x v="23"/>
    <s v="May 30, 2003 (United States)"/>
    <n v="8.1"/>
    <n v="972000"/>
    <x v="1743"/>
    <s v="Andrew Stanton"/>
    <x v="147"/>
    <x v="0"/>
    <n v="94000000"/>
    <n v="940352645"/>
    <x v="1064"/>
    <n v="100"/>
    <x v="1"/>
    <n v="846352645"/>
    <s v="Profit"/>
    <x v="2"/>
    <s v="United States)"/>
  </r>
  <r>
    <x v="4170"/>
    <x v="1"/>
    <x v="0"/>
    <x v="23"/>
    <s v="May 15, 2003 (United States)"/>
    <n v="7.2"/>
    <n v="529000"/>
    <x v="1276"/>
    <s v="Lilly Wachowski"/>
    <x v="792"/>
    <x v="0"/>
    <n v="150000000"/>
    <n v="741847937"/>
    <x v="7"/>
    <n v="138"/>
    <x v="1"/>
    <n v="591847937"/>
    <s v="Profit"/>
    <x v="2"/>
    <s v="United States)"/>
  </r>
  <r>
    <x v="4171"/>
    <x v="7"/>
    <x v="0"/>
    <x v="23"/>
    <s v="July 9, 2003 (United States)"/>
    <n v="8"/>
    <n v="1000000"/>
    <x v="1308"/>
    <s v="Ted Elliott"/>
    <x v="854"/>
    <x v="0"/>
    <n v="140000000"/>
    <n v="654264015"/>
    <x v="167"/>
    <n v="143"/>
    <x v="1"/>
    <n v="514264015"/>
    <s v="Profit"/>
    <x v="2"/>
    <s v="United States)"/>
  </r>
  <r>
    <x v="4172"/>
    <x v="7"/>
    <x v="1"/>
    <x v="23"/>
    <s v="May 23, 2003 (United States)"/>
    <n v="6.7"/>
    <n v="380000"/>
    <x v="1113"/>
    <s v="Steve Koren"/>
    <x v="1110"/>
    <x v="0"/>
    <n v="81000000"/>
    <n v="484592874"/>
    <x v="1135"/>
    <n v="101"/>
    <x v="2"/>
    <n v="403592874"/>
    <s v="Profit"/>
    <x v="2"/>
    <s v="United States)"/>
  </r>
  <r>
    <x v="4173"/>
    <x v="1"/>
    <x v="0"/>
    <x v="23"/>
    <s v="December 5, 2003 (United States)"/>
    <n v="7.7"/>
    <n v="409000"/>
    <x v="525"/>
    <s v="John Logan"/>
    <x v="243"/>
    <x v="0"/>
    <n v="140000000"/>
    <n v="454627263"/>
    <x v="7"/>
    <n v="154"/>
    <x v="1"/>
    <n v="314627263"/>
    <s v="Profit"/>
    <x v="2"/>
    <s v="United States)"/>
  </r>
  <r>
    <x v="4174"/>
    <x v="1"/>
    <x v="0"/>
    <x v="23"/>
    <s v="July 2, 2003 (United States)"/>
    <n v="6.3"/>
    <n v="383000"/>
    <x v="1314"/>
    <s v="John Brancato"/>
    <x v="167"/>
    <x v="0"/>
    <n v="200000000"/>
    <n v="433371112"/>
    <x v="1353"/>
    <n v="109"/>
    <x v="2"/>
    <n v="233371112"/>
    <s v="Profit"/>
    <x v="2"/>
    <s v="United States)"/>
  </r>
  <r>
    <x v="4175"/>
    <x v="1"/>
    <x v="0"/>
    <x v="23"/>
    <s v="November 5, 2003 (United States)"/>
    <n v="6.7"/>
    <n v="459000"/>
    <x v="1276"/>
    <s v="Lilly Wachowski"/>
    <x v="792"/>
    <x v="0"/>
    <n v="150000000"/>
    <n v="427344325"/>
    <x v="7"/>
    <n v="129"/>
    <x v="2"/>
    <n v="277344325"/>
    <s v="Profit"/>
    <x v="2"/>
    <s v="United States)"/>
  </r>
  <r>
    <x v="4176"/>
    <x v="7"/>
    <x v="0"/>
    <x v="23"/>
    <s v="May 2, 2003 (United States)"/>
    <n v="7.4"/>
    <n v="521000"/>
    <x v="1194"/>
    <s v="Zak Penn"/>
    <x v="1112"/>
    <x v="0"/>
    <n v="110000000"/>
    <n v="407711549"/>
    <x v="10"/>
    <n v="134"/>
    <x v="1"/>
    <n v="297711549"/>
    <s v="Profit"/>
    <x v="2"/>
    <s v="United States)"/>
  </r>
  <r>
    <x v="4177"/>
    <x v="1"/>
    <x v="0"/>
    <x v="23"/>
    <s v="July 18, 2003 (United States)"/>
    <n v="6.6"/>
    <n v="237000"/>
    <x v="1183"/>
    <s v="George Gallo"/>
    <x v="1078"/>
    <x v="0"/>
    <n v="130000000"/>
    <n v="273339556"/>
    <x v="4"/>
    <n v="147"/>
    <x v="2"/>
    <n v="143339556"/>
    <s v="Profit"/>
    <x v="2"/>
    <s v="United States)"/>
  </r>
  <r>
    <x v="4178"/>
    <x v="7"/>
    <x v="1"/>
    <x v="23"/>
    <s v="December 12, 2003 (United States)"/>
    <n v="6.7"/>
    <n v="115000"/>
    <x v="1380"/>
    <s v="Nancy Meyers"/>
    <x v="13"/>
    <x v="0"/>
    <n v="80000000"/>
    <n v="265328738"/>
    <x v="4"/>
    <n v="128"/>
    <x v="2"/>
    <n v="185328738"/>
    <s v="Profit"/>
    <x v="2"/>
    <s v="United States)"/>
  </r>
  <r>
    <x v="4179"/>
    <x v="7"/>
    <x v="0"/>
    <x v="23"/>
    <s v="June 27, 2003 (United States)"/>
    <n v="4.9000000000000004"/>
    <n v="123000"/>
    <x v="1523"/>
    <s v="Ivan Goff"/>
    <x v="350"/>
    <x v="0"/>
    <n v="120000000"/>
    <n v="259175788"/>
    <x v="4"/>
    <n v="106"/>
    <x v="2"/>
    <n v="139175788"/>
    <s v="Profit"/>
    <x v="2"/>
    <s v="United States)"/>
  </r>
  <r>
    <x v="4180"/>
    <x v="2"/>
    <x v="10"/>
    <x v="23"/>
    <s v="November 1, 2003 (United States)"/>
    <n v="6.8"/>
    <n v="101000"/>
    <x v="1744"/>
    <s v="Tab Murphy"/>
    <x v="1429"/>
    <x v="0"/>
    <n v="128000000"/>
    <n v="250397798"/>
    <x v="59"/>
    <n v="85"/>
    <x v="2"/>
    <n v="122397798"/>
    <s v="Profit"/>
    <x v="2"/>
    <s v="United States)"/>
  </r>
  <r>
    <x v="4181"/>
    <x v="7"/>
    <x v="0"/>
    <x v="23"/>
    <s v="June 20, 2003 (United States)"/>
    <n v="5.6"/>
    <n v="255000"/>
    <x v="1071"/>
    <s v="Stan Lee"/>
    <x v="1570"/>
    <x v="0"/>
    <n v="137000000"/>
    <n v="245285165"/>
    <x v="1"/>
    <n v="138"/>
    <x v="2"/>
    <n v="108285165"/>
    <s v="Profit"/>
    <x v="2"/>
    <s v="United States)"/>
  </r>
  <r>
    <x v="4182"/>
    <x v="1"/>
    <x v="1"/>
    <x v="23"/>
    <s v="November 14, 2003 (United States)"/>
    <n v="7.6"/>
    <n v="444000"/>
    <x v="1745"/>
    <s v="Richard Curtis"/>
    <x v="1034"/>
    <x v="1"/>
    <n v="40000000"/>
    <n v="245203167"/>
    <x v="1"/>
    <n v="135"/>
    <x v="1"/>
    <n v="205203167"/>
    <s v="Profit"/>
    <x v="2"/>
    <s v="United States)"/>
  </r>
  <r>
    <x v="4183"/>
    <x v="7"/>
    <x v="0"/>
    <x v="23"/>
    <s v="June 6, 2003 (United States)"/>
    <n v="5.9"/>
    <n v="259000"/>
    <x v="910"/>
    <s v="Gary Scott Thompson"/>
    <x v="1418"/>
    <x v="0"/>
    <n v="76000000"/>
    <n v="236350661"/>
    <x v="1"/>
    <n v="107"/>
    <x v="2"/>
    <n v="160350661"/>
    <s v="Profit"/>
    <x v="2"/>
    <s v="United States)"/>
  </r>
  <r>
    <x v="4184"/>
    <x v="1"/>
    <x v="1"/>
    <x v="23"/>
    <s v="August 1, 2003 (United States)"/>
    <n v="6.3"/>
    <n v="198000"/>
    <x v="1622"/>
    <s v="Adam Herz"/>
    <x v="1450"/>
    <x v="0"/>
    <n v="55000000"/>
    <n v="232722935"/>
    <x v="1"/>
    <n v="96"/>
    <x v="2"/>
    <n v="177722935"/>
    <s v="Profit"/>
    <x v="2"/>
    <s v="United States)"/>
  </r>
  <r>
    <x v="4185"/>
    <x v="0"/>
    <x v="3"/>
    <x v="23"/>
    <s v="November 7, 2003 (United States)"/>
    <n v="7"/>
    <n v="235000"/>
    <x v="1649"/>
    <s v="David Berenbaum"/>
    <x v="1706"/>
    <x v="0"/>
    <n v="33000000"/>
    <n v="223853736"/>
    <x v="237"/>
    <n v="97"/>
    <x v="1"/>
    <n v="190853736"/>
    <s v="Profit"/>
    <x v="2"/>
    <s v="United States)"/>
  </r>
  <r>
    <x v="4186"/>
    <x v="7"/>
    <x v="1"/>
    <x v="23"/>
    <s v="October 24, 2003 (United States)"/>
    <n v="5.5"/>
    <n v="140000"/>
    <x v="687"/>
    <s v="Craig Mazin"/>
    <x v="1519"/>
    <x v="0"/>
    <n v="48000000"/>
    <n v="220673217"/>
    <x v="962"/>
    <n v="84"/>
    <x v="2"/>
    <n v="172673217"/>
    <s v="Profit"/>
    <x v="2"/>
    <s v="United States)"/>
  </r>
  <r>
    <x v="4187"/>
    <x v="7"/>
    <x v="0"/>
    <x v="23"/>
    <s v="November 14, 2003 (United States)"/>
    <n v="7.4"/>
    <n v="208000"/>
    <x v="162"/>
    <s v="Patrick O'Brian"/>
    <x v="1048"/>
    <x v="0"/>
    <n v="150000000"/>
    <n v="211622535"/>
    <x v="10"/>
    <n v="138"/>
    <x v="1"/>
    <n v="61622535"/>
    <s v="Profit"/>
    <x v="2"/>
    <s v="United States)"/>
  </r>
  <r>
    <x v="4188"/>
    <x v="7"/>
    <x v="0"/>
    <x v="23"/>
    <s v="August 8, 2003 (United States)"/>
    <n v="6"/>
    <n v="141000"/>
    <x v="1746"/>
    <s v="Robert Hamner"/>
    <x v="1271"/>
    <x v="0"/>
    <n v="80000000"/>
    <n v="207725639"/>
    <x v="4"/>
    <n v="117"/>
    <x v="2"/>
    <n v="127725639"/>
    <s v="Profit"/>
    <x v="2"/>
    <s v="United States)"/>
  </r>
  <r>
    <x v="4189"/>
    <x v="0"/>
    <x v="0"/>
    <x v="23"/>
    <s v="July 25, 2003 (United States)"/>
    <n v="4.3"/>
    <n v="57000"/>
    <x v="1023"/>
    <s v="Robert Rodriguez"/>
    <x v="1707"/>
    <x v="0"/>
    <n v="38000000"/>
    <n v="197101678"/>
    <x v="962"/>
    <n v="84"/>
    <x v="2"/>
    <n v="159101678"/>
    <s v="Profit"/>
    <x v="2"/>
    <s v="United States)"/>
  </r>
  <r>
    <x v="4190"/>
    <x v="7"/>
    <x v="1"/>
    <x v="23"/>
    <s v="April 11, 2003 (United States)"/>
    <n v="6.2"/>
    <n v="207000"/>
    <x v="1116"/>
    <s v="David Dorfman"/>
    <x v="13"/>
    <x v="0"/>
    <n v="75000000"/>
    <n v="195745823"/>
    <x v="1252"/>
    <n v="106"/>
    <x v="2"/>
    <n v="120745823"/>
    <s v="Profit"/>
    <x v="2"/>
    <s v="United States)"/>
  </r>
  <r>
    <x v="4191"/>
    <x v="0"/>
    <x v="1"/>
    <x v="23"/>
    <s v="December 25, 2003 (United States)"/>
    <n v="5.9"/>
    <n v="96000"/>
    <x v="1691"/>
    <s v="Frank B. Gilbreth Jr."/>
    <x v="136"/>
    <x v="0"/>
    <n v="40000000"/>
    <n v="190538630"/>
    <x v="10"/>
    <n v="98"/>
    <x v="2"/>
    <n v="150538630"/>
    <s v="Profit"/>
    <x v="2"/>
    <s v="United States)"/>
  </r>
  <r>
    <x v="4192"/>
    <x v="2"/>
    <x v="10"/>
    <x v="23"/>
    <s v="February 14, 2003 (United States)"/>
    <n v="5.4"/>
    <n v="15000"/>
    <x v="1747"/>
    <s v="Karl Geurs"/>
    <x v="923"/>
    <x v="0"/>
    <n v="20000000"/>
    <n v="186303759"/>
    <x v="645"/>
    <n v="72"/>
    <x v="2"/>
    <n v="166303759"/>
    <s v="Profit"/>
    <x v="2"/>
    <s v="United States)"/>
  </r>
  <r>
    <x v="4193"/>
    <x v="0"/>
    <x v="1"/>
    <x v="23"/>
    <s v="November 26, 2003 (United States)"/>
    <n v="5.0999999999999996"/>
    <n v="44000"/>
    <x v="1449"/>
    <s v="David Berenbaum"/>
    <x v="239"/>
    <x v="0"/>
    <n v="90000000"/>
    <n v="182290266"/>
    <x v="167"/>
    <n v="88"/>
    <x v="2"/>
    <n v="92290266"/>
    <s v="Profit"/>
    <x v="2"/>
    <s v="United States)"/>
  </r>
  <r>
    <x v="4194"/>
    <x v="1"/>
    <x v="0"/>
    <x v="23"/>
    <s v="October 10, 2003 (United States)"/>
    <n v="8.1"/>
    <n v="1000000"/>
    <x v="1020"/>
    <s v="Quentin Tarantino"/>
    <x v="1091"/>
    <x v="0"/>
    <n v="30000000"/>
    <n v="180906076"/>
    <x v="407"/>
    <n v="111"/>
    <x v="1"/>
    <n v="150906076"/>
    <s v="Profit"/>
    <x v="2"/>
    <s v="United States)"/>
  </r>
  <r>
    <x v="4195"/>
    <x v="7"/>
    <x v="0"/>
    <x v="23"/>
    <s v="July 11, 2003 (United States)"/>
    <n v="5.8"/>
    <n v="171000"/>
    <x v="1151"/>
    <s v="Alan Moore"/>
    <x v="94"/>
    <x v="0"/>
    <n v="78000000"/>
    <n v="179265204"/>
    <x v="1354"/>
    <n v="110"/>
    <x v="2"/>
    <n v="101265204"/>
    <s v="Profit"/>
    <x v="2"/>
    <s v="United States)"/>
  </r>
  <r>
    <x v="4196"/>
    <x v="7"/>
    <x v="0"/>
    <x v="23"/>
    <s v="February 14, 2003 (United States)"/>
    <n v="5.3"/>
    <n v="209000"/>
    <x v="1396"/>
    <s v="Mark Steven Johnson"/>
    <x v="1338"/>
    <x v="0"/>
    <n v="78000000"/>
    <n v="179179718"/>
    <x v="1355"/>
    <n v="103"/>
    <x v="2"/>
    <n v="101179718"/>
    <s v="Profit"/>
    <x v="2"/>
    <s v="United States)"/>
  </r>
  <r>
    <x v="4197"/>
    <x v="7"/>
    <x v="1"/>
    <x v="23"/>
    <s v="February 7, 2003 (United States)"/>
    <n v="6.4"/>
    <n v="218000"/>
    <x v="709"/>
    <s v="Michele Alexander"/>
    <x v="1708"/>
    <x v="0"/>
    <n v="50000000"/>
    <n v="177502387"/>
    <x v="1356"/>
    <n v="116"/>
    <x v="2"/>
    <n v="127502387"/>
    <s v="Profit"/>
    <x v="2"/>
    <s v="United States)"/>
  </r>
  <r>
    <x v="4198"/>
    <x v="7"/>
    <x v="0"/>
    <x v="23"/>
    <s v="May 30, 2003 (United States)"/>
    <n v="7"/>
    <n v="350000"/>
    <x v="1193"/>
    <s v="Troy Kennedy-Martin"/>
    <x v="11"/>
    <x v="0"/>
    <n v="60000000"/>
    <n v="176070171"/>
    <x v="5"/>
    <n v="111"/>
    <x v="1"/>
    <n v="116070171"/>
    <s v="Profit"/>
    <x v="2"/>
    <s v="United States)"/>
  </r>
  <r>
    <x v="4199"/>
    <x v="1"/>
    <x v="3"/>
    <x v="23"/>
    <s v="December 25, 2003 (United States)"/>
    <n v="7.2"/>
    <n v="142000"/>
    <x v="894"/>
    <s v="Charles Frazier"/>
    <x v="1496"/>
    <x v="0"/>
    <n v="79000000"/>
    <n v="173013509"/>
    <x v="407"/>
    <n v="154"/>
    <x v="1"/>
    <n v="94013509"/>
    <s v="Profit"/>
    <x v="2"/>
    <s v="United States)"/>
  </r>
  <r>
    <x v="4200"/>
    <x v="7"/>
    <x v="1"/>
    <x v="23"/>
    <s v="March 7, 2003 (United States)"/>
    <n v="5.6"/>
    <n v="35000"/>
    <x v="1610"/>
    <s v="Jason Filardi"/>
    <x v="136"/>
    <x v="0"/>
    <n v="33000000"/>
    <n v="164729679"/>
    <x v="229"/>
    <n v="105"/>
    <x v="2"/>
    <n v="131729679"/>
    <s v="Profit"/>
    <x v="2"/>
    <s v="United States)"/>
  </r>
  <r>
    <x v="4201"/>
    <x v="0"/>
    <x v="1"/>
    <x v="23"/>
    <s v="May 9, 2003 (United States)"/>
    <n v="5.6"/>
    <n v="65000"/>
    <x v="1541"/>
    <s v="Geoff Rodkey"/>
    <x v="239"/>
    <x v="0"/>
    <n v="60000000"/>
    <n v="164433867"/>
    <x v="1252"/>
    <n v="92"/>
    <x v="2"/>
    <n v="104433867"/>
    <s v="Profit"/>
    <x v="2"/>
    <s v="United States)"/>
  </r>
  <r>
    <x v="4202"/>
    <x v="0"/>
    <x v="1"/>
    <x v="23"/>
    <s v="August 6, 2003 (United States)"/>
    <n v="6.2"/>
    <n v="129000"/>
    <x v="1351"/>
    <s v="Mary Rodgers"/>
    <x v="105"/>
    <x v="0"/>
    <n v="20000000"/>
    <n v="160846332"/>
    <x v="1357"/>
    <n v="97"/>
    <x v="2"/>
    <n v="140846332"/>
    <s v="Profit"/>
    <x v="2"/>
    <s v="United States)"/>
  </r>
  <r>
    <x v="4203"/>
    <x v="0"/>
    <x v="0"/>
    <x v="23"/>
    <s v="July 18, 2003 (United States)"/>
    <n v="6.2"/>
    <n v="152000"/>
    <x v="1402"/>
    <s v="Neal Purvis"/>
    <x v="1308"/>
    <x v="1"/>
    <n v="40000000"/>
    <n v="160466000"/>
    <x v="1"/>
    <n v="87"/>
    <x v="2"/>
    <n v="120466000"/>
    <s v="Profit"/>
    <x v="2"/>
    <s v="United States)"/>
  </r>
  <r>
    <x v="4204"/>
    <x v="7"/>
    <x v="0"/>
    <x v="23"/>
    <s v="July 25, 2003 (United States)"/>
    <n v="5.6"/>
    <n v="132000"/>
    <x v="1109"/>
    <s v="Dean Georgaris"/>
    <x v="1584"/>
    <x v="0"/>
    <n v="95000000"/>
    <n v="160099222"/>
    <x v="5"/>
    <n v="117"/>
    <x v="2"/>
    <n v="65099222"/>
    <s v="Profit"/>
    <x v="2"/>
    <s v="United States)"/>
  </r>
  <r>
    <x v="4205"/>
    <x v="1"/>
    <x v="6"/>
    <x v="23"/>
    <s v="October 15, 2003 (United States)"/>
    <n v="7.9"/>
    <n v="430000"/>
    <x v="24"/>
    <s v="Brian Helgeland"/>
    <x v="173"/>
    <x v="0"/>
    <n v="25000000"/>
    <n v="156595191"/>
    <x v="7"/>
    <n v="138"/>
    <x v="1"/>
    <n v="131595191"/>
    <s v="Profit"/>
    <x v="2"/>
    <s v="United States)"/>
  </r>
  <r>
    <x v="4206"/>
    <x v="7"/>
    <x v="4"/>
    <x v="23"/>
    <s v="July 25, 2003 (United States)"/>
    <n v="7.3"/>
    <n v="68000"/>
    <x v="1384"/>
    <s v="Laura Hillenbrand"/>
    <x v="1387"/>
    <x v="0"/>
    <n v="87000000"/>
    <n v="148336445"/>
    <x v="1"/>
    <n v="140"/>
    <x v="1"/>
    <n v="61336445"/>
    <s v="Profit"/>
    <x v="2"/>
    <s v="United States)"/>
  </r>
  <r>
    <x v="4207"/>
    <x v="1"/>
    <x v="5"/>
    <x v="23"/>
    <s v="November 21, 2003 (United States)"/>
    <n v="5.8"/>
    <n v="108000"/>
    <x v="1239"/>
    <s v="Sebastian Gutierrez"/>
    <x v="1344"/>
    <x v="0"/>
    <n v="40000000"/>
    <n v="141591324"/>
    <x v="4"/>
    <n v="98"/>
    <x v="2"/>
    <n v="101591324"/>
    <s v="Profit"/>
    <x v="2"/>
    <s v="United States)"/>
  </r>
  <r>
    <x v="4208"/>
    <x v="7"/>
    <x v="4"/>
    <x v="23"/>
    <s v="December 19, 2003 (United States)"/>
    <n v="6.5"/>
    <n v="79000"/>
    <x v="62"/>
    <s v="Lawrence Konner"/>
    <x v="918"/>
    <x v="0"/>
    <n v="65000000"/>
    <n v="141337989"/>
    <x v="1252"/>
    <n v="117"/>
    <x v="2"/>
    <n v="76337989"/>
    <s v="Profit"/>
    <x v="2"/>
    <s v="United States)"/>
  </r>
  <r>
    <x v="4209"/>
    <x v="0"/>
    <x v="3"/>
    <x v="23"/>
    <s v="November 21, 2003 (United States)"/>
    <n v="4"/>
    <n v="59000"/>
    <x v="1748"/>
    <s v="Dr. Seuss"/>
    <x v="986"/>
    <x v="0"/>
    <n v="109000000"/>
    <n v="133960541"/>
    <x v="1"/>
    <n v="82"/>
    <x v="2"/>
    <n v="24960541"/>
    <s v="Profit"/>
    <x v="2"/>
    <s v="United States)"/>
  </r>
  <r>
    <x v="4210"/>
    <x v="7"/>
    <x v="1"/>
    <x v="23"/>
    <s v="October 3, 2003 (United States)"/>
    <n v="7.1"/>
    <n v="283000"/>
    <x v="900"/>
    <s v="Mike White"/>
    <x v="1590"/>
    <x v="0"/>
    <n v="35000000"/>
    <n v="131095990"/>
    <x v="5"/>
    <n v="109"/>
    <x v="1"/>
    <n v="96095990"/>
    <s v="Profit"/>
    <x v="2"/>
    <s v="United States)"/>
  </r>
  <r>
    <x v="4211"/>
    <x v="7"/>
    <x v="1"/>
    <x v="23"/>
    <s v="July 2, 2003 (United States)"/>
    <n v="4.8"/>
    <n v="63000"/>
    <x v="1645"/>
    <s v="Amanda Brown"/>
    <x v="1072"/>
    <x v="0"/>
    <n v="45000000"/>
    <n v="124914842"/>
    <x v="17"/>
    <n v="95"/>
    <x v="2"/>
    <n v="79914842"/>
    <s v="Profit"/>
    <x v="2"/>
    <s v="United States)"/>
  </r>
  <r>
    <x v="4212"/>
    <x v="7"/>
    <x v="3"/>
    <x v="23"/>
    <s v="January 9, 2004 (United States)"/>
    <n v="8"/>
    <n v="422000"/>
    <x v="438"/>
    <s v="Daniel Wallace"/>
    <x v="1262"/>
    <x v="0"/>
    <n v="70000000"/>
    <n v="123218424"/>
    <x v="4"/>
    <n v="125"/>
    <x v="1"/>
    <n v="53218424"/>
    <s v="Profit"/>
    <x v="2"/>
    <s v="United States)"/>
  </r>
  <r>
    <x v="4213"/>
    <x v="0"/>
    <x v="3"/>
    <x v="23"/>
    <s v="December 25, 2003 (United States)"/>
    <n v="6.8"/>
    <n v="68000"/>
    <x v="1130"/>
    <s v="J.M. Barrie"/>
    <x v="1709"/>
    <x v="1"/>
    <n v="100000000"/>
    <n v="121975011"/>
    <x v="1"/>
    <n v="113"/>
    <x v="2"/>
    <n v="21975011"/>
    <s v="Profit"/>
    <x v="2"/>
    <s v="United States)"/>
  </r>
  <r>
    <x v="4214"/>
    <x v="7"/>
    <x v="1"/>
    <x v="23"/>
    <s v="October 10, 2003 (United States)"/>
    <n v="6.2"/>
    <n v="93000"/>
    <x v="409"/>
    <s v="Robert Ramsey"/>
    <x v="1313"/>
    <x v="0"/>
    <n v="60000000"/>
    <n v="120801243"/>
    <x v="1"/>
    <n v="100"/>
    <x v="2"/>
    <n v="60801243"/>
    <s v="Profit"/>
    <x v="2"/>
    <s v="United States)"/>
  </r>
  <r>
    <x v="4215"/>
    <x v="1"/>
    <x v="1"/>
    <x v="23"/>
    <s v="October 3, 2003 (United States)"/>
    <n v="7.7"/>
    <n v="426000"/>
    <x v="1483"/>
    <s v="Sofia Coppola"/>
    <x v="89"/>
    <x v="0"/>
    <n v="4000000"/>
    <n v="118686937"/>
    <x v="1315"/>
    <n v="102"/>
    <x v="1"/>
    <n v="114686937"/>
    <s v="Profit"/>
    <x v="2"/>
    <s v="United States)"/>
  </r>
  <r>
    <x v="4216"/>
    <x v="7"/>
    <x v="0"/>
    <x v="23"/>
    <s v="December 25, 2003 (United States)"/>
    <n v="6.3"/>
    <n v="105000"/>
    <x v="1046"/>
    <s v="Philip K. Dick"/>
    <x v="1338"/>
    <x v="0"/>
    <n v="60000000"/>
    <n v="117248958"/>
    <x v="5"/>
    <n v="119"/>
    <x v="2"/>
    <n v="57248958"/>
    <s v="Profit"/>
    <x v="2"/>
    <s v="United States)"/>
  </r>
  <r>
    <x v="4217"/>
    <x v="1"/>
    <x v="0"/>
    <x v="23"/>
    <s v="August 15, 2003 (United States)"/>
    <n v="5.7"/>
    <n v="113000"/>
    <x v="1335"/>
    <s v="Wes Craven"/>
    <x v="412"/>
    <x v="7"/>
    <n v="30000000"/>
    <n v="116632628"/>
    <x v="237"/>
    <n v="97"/>
    <x v="2"/>
    <n v="86632628"/>
    <s v="Profit"/>
    <x v="2"/>
    <s v="United States)"/>
  </r>
  <r>
    <x v="4218"/>
    <x v="1"/>
    <x v="6"/>
    <x v="23"/>
    <s v="October 17, 2003 (United States)"/>
    <n v="6.2"/>
    <n v="133000"/>
    <x v="1749"/>
    <s v="Kim Henkel"/>
    <x v="1710"/>
    <x v="0"/>
    <n v="9500000"/>
    <n v="107363905"/>
    <x v="237"/>
    <n v="98"/>
    <x v="2"/>
    <n v="97863905"/>
    <s v="Profit"/>
    <x v="2"/>
    <s v="United States)"/>
  </r>
  <r>
    <x v="4219"/>
    <x v="7"/>
    <x v="1"/>
    <x v="23"/>
    <s v="January 10, 2003 (United States)"/>
    <n v="5.5"/>
    <n v="69000"/>
    <x v="1691"/>
    <s v="Sam Harper"/>
    <x v="1527"/>
    <x v="0"/>
    <n v="18000000"/>
    <n v="101564935"/>
    <x v="10"/>
    <n v="95"/>
    <x v="2"/>
    <n v="83564935"/>
    <s v="Profit"/>
    <x v="2"/>
    <s v="United States)"/>
  </r>
  <r>
    <x v="4220"/>
    <x v="7"/>
    <x v="0"/>
    <x v="23"/>
    <s v="January 31, 2003 (United States)"/>
    <n v="6.6"/>
    <n v="131000"/>
    <x v="396"/>
    <s v="Roger Towne"/>
    <x v="40"/>
    <x v="0"/>
    <n v="46000000"/>
    <n v="101191884"/>
    <x v="229"/>
    <n v="115"/>
    <x v="2"/>
    <n v="55191884"/>
    <s v="Profit"/>
    <x v="2"/>
    <s v="United States)"/>
  </r>
  <r>
    <x v="4221"/>
    <x v="1"/>
    <x v="0"/>
    <x v="23"/>
    <s v="September 12, 2003 (United States)"/>
    <n v="6.4"/>
    <n v="156000"/>
    <x v="1023"/>
    <s v="Robert Rodriguez"/>
    <x v="1163"/>
    <x v="0"/>
    <n v="29000000"/>
    <n v="98769390"/>
    <x v="4"/>
    <n v="102"/>
    <x v="2"/>
    <n v="69769390"/>
    <s v="Profit"/>
    <x v="2"/>
    <s v="United States)"/>
  </r>
  <r>
    <x v="4222"/>
    <x v="1"/>
    <x v="0"/>
    <x v="23"/>
    <s v="September 19, 2003 (United States)"/>
    <n v="7"/>
    <n v="258000"/>
    <x v="1750"/>
    <s v="Kevin Grevioux"/>
    <x v="1711"/>
    <x v="0"/>
    <n v="22000000"/>
    <n v="95708457"/>
    <x v="1056"/>
    <n v="121"/>
    <x v="1"/>
    <n v="73708457"/>
    <s v="Profit"/>
    <x v="2"/>
    <s v="United States)"/>
  </r>
  <r>
    <x v="4223"/>
    <x v="7"/>
    <x v="1"/>
    <x v="23"/>
    <s v="January 1, 2004 (United States)"/>
    <n v="6.9"/>
    <n v="24000"/>
    <x v="1555"/>
    <s v="Juliette Towhidi"/>
    <x v="1482"/>
    <x v="1"/>
    <n v="10000000"/>
    <n v="93400759"/>
    <x v="229"/>
    <n v="108"/>
    <x v="2"/>
    <n v="83400759"/>
    <s v="Profit"/>
    <x v="2"/>
    <s v="United States)"/>
  </r>
  <r>
    <x v="4224"/>
    <x v="1"/>
    <x v="5"/>
    <x v="23"/>
    <s v="January 31, 2003 (United States)"/>
    <n v="6.2"/>
    <n v="156000"/>
    <x v="1252"/>
    <s v="J. Mackye Gruber"/>
    <x v="1712"/>
    <x v="0"/>
    <n v="26000000"/>
    <n v="90941129"/>
    <x v="237"/>
    <n v="90"/>
    <x v="2"/>
    <n v="64941129"/>
    <s v="Profit"/>
    <x v="2"/>
    <s v="United States)"/>
  </r>
  <r>
    <x v="4225"/>
    <x v="1"/>
    <x v="15"/>
    <x v="23"/>
    <s v="April 25, 2003 (United States)"/>
    <n v="7.3"/>
    <n v="233000"/>
    <x v="1231"/>
    <s v="Michael Cooney"/>
    <x v="439"/>
    <x v="0"/>
    <n v="28000000"/>
    <n v="90259536"/>
    <x v="4"/>
    <n v="90"/>
    <x v="1"/>
    <n v="62259536"/>
    <s v="Profit"/>
    <x v="2"/>
    <s v="United States)"/>
  </r>
  <r>
    <x v="4226"/>
    <x v="0"/>
    <x v="0"/>
    <x v="23"/>
    <s v="January 17, 2003 (United States)"/>
    <n v="4.4000000000000004"/>
    <n v="30000"/>
    <x v="1526"/>
    <s v="Steve Bing"/>
    <x v="1713"/>
    <x v="0"/>
    <n v="60000000"/>
    <n v="88929111"/>
    <x v="561"/>
    <n v="89"/>
    <x v="2"/>
    <n v="28929111"/>
    <s v="Profit"/>
    <x v="2"/>
    <s v="United States)"/>
  </r>
  <r>
    <x v="4227"/>
    <x v="7"/>
    <x v="0"/>
    <x v="23"/>
    <s v="February 7, 2003 (United States)"/>
    <n v="6.2"/>
    <n v="102000"/>
    <x v="1423"/>
    <s v="Alfred Gough"/>
    <x v="491"/>
    <x v="0"/>
    <n v="50000000"/>
    <n v="88323487"/>
    <x v="229"/>
    <n v="114"/>
    <x v="2"/>
    <n v="38323487"/>
    <s v="Profit"/>
    <x v="2"/>
    <s v="United States)"/>
  </r>
  <r>
    <x v="4228"/>
    <x v="1"/>
    <x v="1"/>
    <x v="23"/>
    <s v="February 21, 2003 (United States)"/>
    <n v="7.1"/>
    <n v="219000"/>
    <x v="1525"/>
    <s v="Court Crandall"/>
    <x v="1297"/>
    <x v="0"/>
    <n v="24000000"/>
    <n v="87135520"/>
    <x v="1018"/>
    <n v="88"/>
    <x v="1"/>
    <n v="63135520"/>
    <s v="Profit"/>
    <x v="2"/>
    <s v="United States)"/>
  </r>
  <r>
    <x v="4229"/>
    <x v="1"/>
    <x v="0"/>
    <x v="23"/>
    <s v="March 7, 2003 (United States)"/>
    <n v="6.6"/>
    <n v="115000"/>
    <x v="1395"/>
    <s v="Alex Lasker"/>
    <x v="700"/>
    <x v="0"/>
    <n v="75000000"/>
    <n v="86468162"/>
    <x v="1312"/>
    <n v="121"/>
    <x v="2"/>
    <n v="11468162"/>
    <s v="Profit"/>
    <x v="2"/>
    <s v="United States)"/>
  </r>
  <r>
    <x v="4230"/>
    <x v="1"/>
    <x v="4"/>
    <x v="23"/>
    <s v="March 21, 2003 (United States)"/>
    <n v="5.5"/>
    <n v="90000"/>
    <x v="117"/>
    <s v="Stephen King"/>
    <x v="790"/>
    <x v="0"/>
    <n v="68000000"/>
    <n v="81240406"/>
    <x v="561"/>
    <n v="134"/>
    <x v="2"/>
    <n v="13240406"/>
    <s v="Profit"/>
    <x v="2"/>
    <s v="United States)"/>
  </r>
  <r>
    <x v="4231"/>
    <x v="7"/>
    <x v="0"/>
    <x v="23"/>
    <s v="September 26, 2003 (United States)"/>
    <n v="6.7"/>
    <n v="103000"/>
    <x v="1406"/>
    <s v="R.J. Stewart"/>
    <x v="1651"/>
    <x v="0"/>
    <n v="85000000"/>
    <n v="80981914"/>
    <x v="4"/>
    <n v="104"/>
    <x v="2"/>
    <n v="-4018086"/>
    <s v="Loss"/>
    <x v="2"/>
    <s v="United States)"/>
  </r>
  <r>
    <x v="4232"/>
    <x v="0"/>
    <x v="10"/>
    <x v="23"/>
    <s v="July 2, 2003 (United States)"/>
    <n v="6.7"/>
    <n v="51000"/>
    <x v="1751"/>
    <s v="John Logan"/>
    <x v="981"/>
    <x v="0"/>
    <n v="60000000"/>
    <n v="80773077"/>
    <x v="1018"/>
    <n v="86"/>
    <x v="2"/>
    <n v="20773077"/>
    <s v="Profit"/>
    <x v="2"/>
    <s v="United States)"/>
  </r>
  <r>
    <x v="4233"/>
    <x v="7"/>
    <x v="6"/>
    <x v="23"/>
    <s v="October 17, 2003 (United States)"/>
    <n v="7.1"/>
    <n v="94000"/>
    <x v="1235"/>
    <s v="John Grisham"/>
    <x v="439"/>
    <x v="0"/>
    <n v="60000000"/>
    <n v="80154140"/>
    <x v="915"/>
    <n v="127"/>
    <x v="1"/>
    <n v="20154140"/>
    <s v="Profit"/>
    <x v="2"/>
    <s v="United States)"/>
  </r>
  <r>
    <x v="4234"/>
    <x v="1"/>
    <x v="1"/>
    <x v="23"/>
    <s v="May 14, 2004 (United States)"/>
    <n v="7.7"/>
    <n v="140000"/>
    <x v="1752"/>
    <s v="Bernd Lichtenberg"/>
    <x v="1714"/>
    <x v="29"/>
    <n v="20500000"/>
    <n v="79316957"/>
    <x v="1095"/>
    <n v="121"/>
    <x v="1"/>
    <n v="58816957"/>
    <s v="Profit"/>
    <x v="2"/>
    <s v="United States)"/>
  </r>
  <r>
    <x v="4235"/>
    <x v="1"/>
    <x v="1"/>
    <x v="23"/>
    <s v="November 26, 2003 (United States)"/>
    <n v="7"/>
    <n v="137000"/>
    <x v="1646"/>
    <s v="Glenn Ficarra"/>
    <x v="1255"/>
    <x v="29"/>
    <n v="23000000"/>
    <n v="76490720"/>
    <x v="4"/>
    <n v="92"/>
    <x v="1"/>
    <n v="53490720"/>
    <s v="Profit"/>
    <x v="2"/>
    <s v="United States)"/>
  </r>
  <r>
    <x v="4236"/>
    <x v="7"/>
    <x v="0"/>
    <x v="23"/>
    <s v="March 28, 2003 (United States)"/>
    <n v="5.5"/>
    <n v="95000"/>
    <x v="891"/>
    <s v="Cooper Layne"/>
    <x v="1354"/>
    <x v="1"/>
    <n v="60000000"/>
    <n v="73498611"/>
    <x v="5"/>
    <n v="135"/>
    <x v="2"/>
    <n v="13498611"/>
    <s v="Profit"/>
    <x v="2"/>
    <s v="United States)"/>
  </r>
  <r>
    <x v="4237"/>
    <x v="0"/>
    <x v="3"/>
    <x v="23"/>
    <s v="April 18, 2003 (United States)"/>
    <n v="7"/>
    <n v="81000"/>
    <x v="447"/>
    <s v="Louis Sachar"/>
    <x v="1715"/>
    <x v="0"/>
    <n v="20000000"/>
    <n v="71406573"/>
    <x v="167"/>
    <n v="117"/>
    <x v="1"/>
    <n v="51406573"/>
    <s v="Profit"/>
    <x v="2"/>
    <s v="United States)"/>
  </r>
  <r>
    <x v="4238"/>
    <x v="0"/>
    <x v="10"/>
    <x v="23"/>
    <s v="November 14, 2003 (United States)"/>
    <n v="5.7"/>
    <n v="35000"/>
    <x v="136"/>
    <s v="Larry Doyle"/>
    <x v="1009"/>
    <x v="29"/>
    <n v="80000000"/>
    <n v="68514844"/>
    <x v="7"/>
    <n v="91"/>
    <x v="2"/>
    <n v="-11485156"/>
    <s v="Loss"/>
    <x v="2"/>
    <s v="United States)"/>
  </r>
  <r>
    <x v="4239"/>
    <x v="1"/>
    <x v="0"/>
    <x v="23"/>
    <s v="August 15, 2003 (United States)"/>
    <n v="7.4"/>
    <n v="68000"/>
    <x v="842"/>
    <s v="Lauran Paine"/>
    <x v="487"/>
    <x v="0"/>
    <n v="22000000"/>
    <n v="68296293"/>
    <x v="229"/>
    <n v="139"/>
    <x v="1"/>
    <n v="46296293"/>
    <s v="Profit"/>
    <x v="2"/>
    <s v="United States)"/>
  </r>
  <r>
    <x v="4240"/>
    <x v="7"/>
    <x v="1"/>
    <x v="23"/>
    <s v="December 12, 2003 (United States)"/>
    <n v="5.7"/>
    <n v="52000"/>
    <x v="1256"/>
    <s v="Charles B. Wessler"/>
    <x v="1317"/>
    <x v="0"/>
    <n v="55000000"/>
    <n v="65784503"/>
    <x v="10"/>
    <n v="118"/>
    <x v="2"/>
    <n v="10784503"/>
    <s v="Profit"/>
    <x v="2"/>
    <s v="United States)"/>
  </r>
  <r>
    <x v="4241"/>
    <x v="7"/>
    <x v="1"/>
    <x v="23"/>
    <s v="September 12, 2003 (United States)"/>
    <n v="7.3"/>
    <n v="126000"/>
    <x v="195"/>
    <s v="Eric Garcia"/>
    <x v="270"/>
    <x v="0"/>
    <n v="62000000"/>
    <n v="65565672"/>
    <x v="7"/>
    <n v="116"/>
    <x v="1"/>
    <n v="3565672"/>
    <s v="Profit"/>
    <x v="2"/>
    <s v="United States)"/>
  </r>
  <r>
    <x v="4242"/>
    <x v="3"/>
    <x v="0"/>
    <x v="23"/>
    <s v="January 29, 2003 (France)"/>
    <n v="5.8"/>
    <n v="41000"/>
    <x v="1539"/>
    <s v="Luc Besson"/>
    <x v="1396"/>
    <x v="8"/>
    <n v="1300000"/>
    <n v="65497208"/>
    <x v="1270"/>
    <n v="84"/>
    <x v="2"/>
    <n v="64197208"/>
    <s v="Profit"/>
    <x v="2"/>
    <s v="France)"/>
  </r>
  <r>
    <x v="4243"/>
    <x v="1"/>
    <x v="5"/>
    <x v="23"/>
    <s v="August 29, 2003 (United States)"/>
    <n v="5.6"/>
    <n v="60000"/>
    <x v="1192"/>
    <s v="Victor Salva"/>
    <x v="1716"/>
    <x v="0"/>
    <n v="17000000"/>
    <n v="63102666"/>
    <x v="32"/>
    <n v="104"/>
    <x v="2"/>
    <n v="46102666"/>
    <s v="Profit"/>
    <x v="2"/>
    <s v="United States)"/>
  </r>
  <r>
    <x v="4244"/>
    <x v="7"/>
    <x v="4"/>
    <x v="23"/>
    <s v="December 5, 2003 (United States)"/>
    <n v="5.4"/>
    <n v="44000"/>
    <x v="1753"/>
    <s v="Alonzo Brown"/>
    <x v="1717"/>
    <x v="0"/>
    <n v="18000000"/>
    <n v="62228395"/>
    <x v="1"/>
    <n v="94"/>
    <x v="2"/>
    <n v="44228395"/>
    <s v="Profit"/>
    <x v="2"/>
    <s v="United States)"/>
  </r>
  <r>
    <x v="4245"/>
    <x v="1"/>
    <x v="6"/>
    <x v="23"/>
    <s v="January 16, 2004 (United States)"/>
    <n v="7.6"/>
    <n v="228000"/>
    <x v="1559"/>
    <s v="Guillermo Arriaga"/>
    <x v="173"/>
    <x v="0"/>
    <n v="20000000"/>
    <n v="60427839"/>
    <x v="1358"/>
    <n v="124"/>
    <x v="1"/>
    <n v="40427839"/>
    <s v="Profit"/>
    <x v="2"/>
    <s v="United States)"/>
  </r>
  <r>
    <x v="4246"/>
    <x v="7"/>
    <x v="1"/>
    <x v="23"/>
    <s v="September 26, 2003 (United States)"/>
    <n v="6.8"/>
    <n v="49000"/>
    <x v="1754"/>
    <s v="Frances Mayes"/>
    <x v="1487"/>
    <x v="0"/>
    <n v="18000000"/>
    <n v="58878723"/>
    <x v="229"/>
    <n v="113"/>
    <x v="2"/>
    <n v="40878723"/>
    <s v="Profit"/>
    <x v="2"/>
    <s v="United States)"/>
  </r>
  <r>
    <x v="4247"/>
    <x v="0"/>
    <x v="0"/>
    <x v="23"/>
    <s v="March 14, 2003 (United States)"/>
    <n v="5.0999999999999996"/>
    <n v="34000"/>
    <x v="1642"/>
    <s v="Ashley Miller"/>
    <x v="1535"/>
    <x v="0"/>
    <n v="28000000"/>
    <n v="58795814"/>
    <x v="17"/>
    <n v="102"/>
    <x v="2"/>
    <n v="30795814"/>
    <s v="Profit"/>
    <x v="2"/>
    <s v="United States)"/>
  </r>
  <r>
    <x v="4248"/>
    <x v="1"/>
    <x v="2"/>
    <x v="23"/>
    <s v="January 30, 2004 (United States)"/>
    <n v="7.3"/>
    <n v="140000"/>
    <x v="1755"/>
    <s v="Patty Jenkins"/>
    <x v="1473"/>
    <x v="0"/>
    <n v="8000000"/>
    <n v="58469210"/>
    <x v="1359"/>
    <n v="109"/>
    <x v="1"/>
    <n v="50469210"/>
    <s v="Profit"/>
    <x v="2"/>
    <s v="United States)"/>
  </r>
  <r>
    <x v="4249"/>
    <x v="1"/>
    <x v="0"/>
    <x v="23"/>
    <s v="February 28, 2003 (United States)"/>
    <n v="5.8"/>
    <n v="42000"/>
    <x v="1533"/>
    <s v="John O'Brien"/>
    <x v="1005"/>
    <x v="0"/>
    <n v="25000000"/>
    <n v="56489558"/>
    <x v="7"/>
    <n v="101"/>
    <x v="2"/>
    <n v="31489558"/>
    <s v="Profit"/>
    <x v="2"/>
    <s v="United States)"/>
  </r>
  <r>
    <x v="4250"/>
    <x v="0"/>
    <x v="3"/>
    <x v="23"/>
    <s v="May 2, 2003 (United States)"/>
    <n v="5.5"/>
    <n v="37000"/>
    <x v="1497"/>
    <s v="Susan Estelle Jansen"/>
    <x v="1718"/>
    <x v="0"/>
    <n v="17000000"/>
    <n v="55534455"/>
    <x v="167"/>
    <n v="94"/>
    <x v="2"/>
    <n v="38534455"/>
    <s v="Profit"/>
    <x v="2"/>
    <s v="United States)"/>
  </r>
  <r>
    <x v="4251"/>
    <x v="7"/>
    <x v="6"/>
    <x v="23"/>
    <s v="October 3, 2003 (United States)"/>
    <n v="6.5"/>
    <n v="58000"/>
    <x v="1026"/>
    <s v="David Collard"/>
    <x v="645"/>
    <x v="0"/>
    <n v="50000000"/>
    <n v="55495563"/>
    <x v="17"/>
    <n v="105"/>
    <x v="2"/>
    <n v="5495563"/>
    <s v="Profit"/>
    <x v="2"/>
    <s v="United States)"/>
  </r>
  <r>
    <x v="4252"/>
    <x v="0"/>
    <x v="10"/>
    <x v="23"/>
    <s v="June 13, 2003 (United States)"/>
    <n v="5.6"/>
    <n v="7900"/>
    <x v="1756"/>
    <s v="Kate Boutilier"/>
    <x v="1719"/>
    <x v="0"/>
    <n v="25000000"/>
    <n v="55250496"/>
    <x v="1360"/>
    <n v="80"/>
    <x v="2"/>
    <n v="30250496"/>
    <s v="Profit"/>
    <x v="2"/>
    <s v="United States)"/>
  </r>
  <r>
    <x v="4253"/>
    <x v="1"/>
    <x v="3"/>
    <x v="23"/>
    <s v="August 20, 2004 (United States)"/>
    <n v="5.7"/>
    <n v="52000"/>
    <x v="1757"/>
    <s v="Chris Kentis"/>
    <x v="1720"/>
    <x v="0"/>
    <n v="500000"/>
    <n v="54683487"/>
    <x v="1361"/>
    <n v="79"/>
    <x v="2"/>
    <n v="54183487"/>
    <s v="Profit"/>
    <x v="2"/>
    <s v="United States)"/>
  </r>
  <r>
    <x v="4254"/>
    <x v="0"/>
    <x v="2"/>
    <x v="23"/>
    <s v="October 24, 2003 (United States)"/>
    <n v="6.9"/>
    <n v="39000"/>
    <x v="1632"/>
    <s v="Mike Rich"/>
    <x v="922"/>
    <x v="0"/>
    <n v="35000000"/>
    <n v="53293628"/>
    <x v="1252"/>
    <n v="109"/>
    <x v="2"/>
    <n v="18293628"/>
    <s v="Profit"/>
    <x v="2"/>
    <s v="United States)"/>
  </r>
  <r>
    <x v="4255"/>
    <x v="7"/>
    <x v="0"/>
    <x v="23"/>
    <s v="June 13, 2003 (United States)"/>
    <n v="5.3"/>
    <n v="36000"/>
    <x v="690"/>
    <s v="Robert Souza"/>
    <x v="86"/>
    <x v="0"/>
    <n v="75000000"/>
    <n v="51142659"/>
    <x v="1252"/>
    <n v="116"/>
    <x v="2"/>
    <n v="-23857341"/>
    <s v="Loss"/>
    <x v="2"/>
    <s v="United States)"/>
  </r>
  <r>
    <x v="4256"/>
    <x v="0"/>
    <x v="1"/>
    <x v="23"/>
    <s v="April 4, 2003 (United States)"/>
    <n v="5.8"/>
    <n v="61000"/>
    <x v="1623"/>
    <s v="William Douglas-Home"/>
    <x v="1721"/>
    <x v="0"/>
    <n v="25000000"/>
    <n v="50732139"/>
    <x v="7"/>
    <n v="105"/>
    <x v="2"/>
    <n v="25732139"/>
    <s v="Profit"/>
    <x v="2"/>
    <s v="United States)"/>
  </r>
  <r>
    <x v="4257"/>
    <x v="7"/>
    <x v="0"/>
    <x v="23"/>
    <s v="January 17, 2003 (United States)"/>
    <n v="5.6"/>
    <n v="49000"/>
    <x v="843"/>
    <s v="Jay Scherick"/>
    <x v="1250"/>
    <x v="0"/>
    <n v="20500000"/>
    <n v="50097949"/>
    <x v="4"/>
    <n v="88"/>
    <x v="2"/>
    <n v="29597949"/>
    <s v="Profit"/>
    <x v="2"/>
    <s v="United States)"/>
  </r>
  <r>
    <x v="4258"/>
    <x v="0"/>
    <x v="1"/>
    <x v="23"/>
    <s v="September 19, 2003 (United States)"/>
    <n v="7.5"/>
    <n v="54000"/>
    <x v="1758"/>
    <s v="Tim McCanlies"/>
    <x v="1585"/>
    <x v="0"/>
    <n v="30000000"/>
    <n v="48260279"/>
    <x v="237"/>
    <n v="109"/>
    <x v="1"/>
    <n v="18260279"/>
    <s v="Profit"/>
    <x v="2"/>
    <s v="United States)"/>
  </r>
  <r>
    <x v="4259"/>
    <x v="7"/>
    <x v="7"/>
    <x v="23"/>
    <s v="January 24, 2003 (United States)"/>
    <n v="5"/>
    <n v="31000"/>
    <x v="1759"/>
    <s v="Joe Harris"/>
    <x v="1722"/>
    <x v="0"/>
    <n v="11000000"/>
    <n v="47488536"/>
    <x v="1252"/>
    <n v="86"/>
    <x v="2"/>
    <n v="36488536"/>
    <s v="Profit"/>
    <x v="2"/>
    <s v="United States)"/>
  </r>
  <r>
    <x v="2739"/>
    <x v="1"/>
    <x v="0"/>
    <x v="23"/>
    <s v="March 14, 2003 (United States)"/>
    <n v="6.1"/>
    <n v="45000"/>
    <x v="42"/>
    <s v="David Griffiths"/>
    <x v="302"/>
    <x v="0"/>
    <n v="55000000"/>
    <n v="46061847"/>
    <x v="1056"/>
    <n v="94"/>
    <x v="2"/>
    <n v="-8938153"/>
    <s v="Loss"/>
    <x v="2"/>
    <s v="United States)"/>
  </r>
  <r>
    <x v="4260"/>
    <x v="0"/>
    <x v="1"/>
    <x v="23"/>
    <s v="October 10, 2003 (United States)"/>
    <n v="5.0999999999999996"/>
    <n v="4100"/>
    <x v="1760"/>
    <s v="Zeke Richardson"/>
    <x v="1723"/>
    <x v="0"/>
    <n v="18000000"/>
    <n v="45490616"/>
    <x v="17"/>
    <n v="87"/>
    <x v="2"/>
    <n v="27490616"/>
    <s v="Profit"/>
    <x v="2"/>
    <s v="United States)"/>
  </r>
  <r>
    <x v="4261"/>
    <x v="7"/>
    <x v="1"/>
    <x v="23"/>
    <s v="August 15, 2003 (United States)"/>
    <n v="6.2"/>
    <n v="36000"/>
    <x v="1143"/>
    <s v="Julia Dahl"/>
    <x v="1724"/>
    <x v="0"/>
    <n v="20000000"/>
    <n v="44617342"/>
    <x v="17"/>
    <n v="92"/>
    <x v="2"/>
    <n v="24617342"/>
    <s v="Profit"/>
    <x v="2"/>
    <s v="United States)"/>
  </r>
  <r>
    <x v="4262"/>
    <x v="1"/>
    <x v="0"/>
    <x v="23"/>
    <s v="April 4, 2003 (United States)"/>
    <n v="6.1"/>
    <n v="46000"/>
    <x v="1193"/>
    <s v="Christian Gudegast"/>
    <x v="1586"/>
    <x v="0"/>
    <n v="36000000"/>
    <n v="44350926"/>
    <x v="1362"/>
    <n v="109"/>
    <x v="2"/>
    <n v="8350926"/>
    <s v="Profit"/>
    <x v="2"/>
    <s v="United States)"/>
  </r>
  <r>
    <x v="4263"/>
    <x v="7"/>
    <x v="0"/>
    <x v="23"/>
    <s v="November 26, 2003 (United States)"/>
    <n v="5.7"/>
    <n v="61000"/>
    <x v="194"/>
    <s v="Michael Crichton"/>
    <x v="1418"/>
    <x v="0"/>
    <n v="80000000"/>
    <n v="43935763"/>
    <x v="5"/>
    <n v="116"/>
    <x v="2"/>
    <n v="-36064237"/>
    <s v="Loss"/>
    <x v="2"/>
    <s v="United States)"/>
  </r>
  <r>
    <x v="4264"/>
    <x v="1"/>
    <x v="0"/>
    <x v="23"/>
    <s v="March 28, 2003 (United States)"/>
    <n v="6.5"/>
    <n v="61000"/>
    <x v="496"/>
    <s v="James Vanderbilt"/>
    <x v="14"/>
    <x v="29"/>
    <n v="50000000"/>
    <n v="42792561"/>
    <x v="1036"/>
    <n v="98"/>
    <x v="2"/>
    <n v="-7207439"/>
    <s v="Loss"/>
    <x v="2"/>
    <s v="United States)"/>
  </r>
  <r>
    <x v="4265"/>
    <x v="7"/>
    <x v="1"/>
    <x v="23"/>
    <s v="May 16, 2003 (United States)"/>
    <n v="6.3"/>
    <n v="40000"/>
    <x v="1535"/>
    <s v="Eve Ahlert"/>
    <x v="1262"/>
    <x v="0"/>
    <n v="35000000"/>
    <n v="39468111"/>
    <x v="968"/>
    <n v="101"/>
    <x v="2"/>
    <n v="4468111"/>
    <s v="Profit"/>
    <x v="2"/>
    <s v="United States)"/>
  </r>
  <r>
    <x v="4266"/>
    <x v="7"/>
    <x v="1"/>
    <x v="23"/>
    <s v="June 13, 2003 (United States)"/>
    <n v="3.4"/>
    <n v="38000"/>
    <x v="1386"/>
    <s v="Peter Farrelly"/>
    <x v="1725"/>
    <x v="0"/>
    <n v="19000000"/>
    <n v="39267515"/>
    <x v="237"/>
    <n v="85"/>
    <x v="2"/>
    <n v="20267515"/>
    <s v="Profit"/>
    <x v="2"/>
    <s v="United States)"/>
  </r>
  <r>
    <x v="4267"/>
    <x v="1"/>
    <x v="6"/>
    <x v="23"/>
    <s v="February 21, 2003 (United States)"/>
    <n v="7.5"/>
    <n v="114000"/>
    <x v="30"/>
    <s v="Charles Randolph"/>
    <x v="1167"/>
    <x v="0"/>
    <n v="38000000"/>
    <n v="38955598"/>
    <x v="1"/>
    <n v="130"/>
    <x v="1"/>
    <n v="955598"/>
    <s v="Profit"/>
    <x v="2"/>
    <s v="United States)"/>
  </r>
  <r>
    <x v="4268"/>
    <x v="7"/>
    <x v="1"/>
    <x v="23"/>
    <s v="March 28, 2003 (United States)"/>
    <n v="5.5"/>
    <n v="18000"/>
    <x v="1761"/>
    <s v="Chris Rock"/>
    <x v="1068"/>
    <x v="0"/>
    <n v="35200000"/>
    <n v="38620484"/>
    <x v="1018"/>
    <n v="95"/>
    <x v="2"/>
    <n v="3420484"/>
    <s v="Profit"/>
    <x v="2"/>
    <s v="United States)"/>
  </r>
  <r>
    <x v="4269"/>
    <x v="1"/>
    <x v="3"/>
    <x v="23"/>
    <s v="November 26, 2003 (United States)"/>
    <n v="6.5"/>
    <n v="34000"/>
    <x v="205"/>
    <s v="Thomas Eidson"/>
    <x v="302"/>
    <x v="0"/>
    <n v="60000000"/>
    <n v="38364277"/>
    <x v="1252"/>
    <n v="137"/>
    <x v="2"/>
    <n v="-21635723"/>
    <s v="Loss"/>
    <x v="2"/>
    <s v="United States)"/>
  </r>
  <r>
    <x v="4270"/>
    <x v="7"/>
    <x v="0"/>
    <x v="23"/>
    <s v="April 16, 2003 (United States)"/>
    <n v="5.5"/>
    <n v="48000"/>
    <x v="1762"/>
    <s v="Ethan Reiff"/>
    <x v="1399"/>
    <x v="0"/>
    <n v="52000000"/>
    <n v="37713879"/>
    <x v="17"/>
    <n v="104"/>
    <x v="2"/>
    <n v="-14286121"/>
    <s v="Loss"/>
    <x v="2"/>
    <s v="United States)"/>
  </r>
  <r>
    <x v="4271"/>
    <x v="1"/>
    <x v="1"/>
    <x v="23"/>
    <s v="March 5, 2004 (United States)"/>
    <n v="7.6"/>
    <n v="29000"/>
    <x v="579"/>
    <s v="Denys Arcand"/>
    <x v="1726"/>
    <x v="7"/>
    <n v="20500000"/>
    <n v="34883010"/>
    <x v="1363"/>
    <n v="99"/>
    <x v="1"/>
    <n v="14383010"/>
    <s v="Profit"/>
    <x v="2"/>
    <s v="United States)"/>
  </r>
  <r>
    <x v="4272"/>
    <x v="7"/>
    <x v="1"/>
    <x v="23"/>
    <s v="April 18, 2003 (United States)"/>
    <n v="5.2"/>
    <n v="19000"/>
    <x v="1079"/>
    <s v="Fax Bahr"/>
    <x v="1727"/>
    <x v="0"/>
    <n v="15000000"/>
    <n v="34622504"/>
    <x v="7"/>
    <n v="86"/>
    <x v="2"/>
    <n v="19622504"/>
    <s v="Profit"/>
    <x v="2"/>
    <s v="United States)"/>
  </r>
  <r>
    <x v="4273"/>
    <x v="7"/>
    <x v="0"/>
    <x v="23"/>
    <s v="August 22, 2003 (United States)"/>
    <n v="5.3"/>
    <n v="40000"/>
    <x v="1763"/>
    <s v="Alfred Cheung"/>
    <x v="491"/>
    <x v="13"/>
    <n v="41000000"/>
    <n v="34268701"/>
    <x v="1364"/>
    <n v="88"/>
    <x v="2"/>
    <n v="-6731299"/>
    <s v="Loss"/>
    <x v="2"/>
    <s v="United States)"/>
  </r>
  <r>
    <x v="4274"/>
    <x v="1"/>
    <x v="0"/>
    <x v="23"/>
    <s v="September 6, 2003 (Japan)"/>
    <n v="7.5"/>
    <n v="48000"/>
    <x v="781"/>
    <s v="Takeshi Kitano"/>
    <x v="795"/>
    <x v="24"/>
    <n v="20500000"/>
    <n v="34196922"/>
    <x v="1365"/>
    <n v="116"/>
    <x v="1"/>
    <n v="13696922"/>
    <s v="Profit"/>
    <x v="2"/>
    <s v="Japan)"/>
  </r>
  <r>
    <x v="4275"/>
    <x v="7"/>
    <x v="1"/>
    <x v="23"/>
    <s v="September 19, 2003 (United States)"/>
    <n v="5.6"/>
    <n v="6900"/>
    <x v="468"/>
    <s v="Elizabeth Hunter"/>
    <x v="922"/>
    <x v="0"/>
    <n v="30000000"/>
    <n v="33972062"/>
    <x v="5"/>
    <n v="123"/>
    <x v="2"/>
    <n v="3972062"/>
    <s v="Profit"/>
    <x v="2"/>
    <s v="United States)"/>
  </r>
  <r>
    <x v="4276"/>
    <x v="7"/>
    <x v="2"/>
    <x v="23"/>
    <s v="January 30, 2004 (United States)"/>
    <n v="6.9"/>
    <n v="74000"/>
    <x v="1764"/>
    <s v="Tracy Chevalier"/>
    <x v="1298"/>
    <x v="1"/>
    <n v="12000000"/>
    <n v="33030115"/>
    <x v="1366"/>
    <n v="100"/>
    <x v="2"/>
    <n v="21030115"/>
    <s v="Profit"/>
    <x v="2"/>
    <s v="United States)"/>
  </r>
  <r>
    <x v="4277"/>
    <x v="7"/>
    <x v="2"/>
    <x v="23"/>
    <s v="September 26, 2003 (United States)"/>
    <n v="6.6"/>
    <n v="15000"/>
    <x v="232"/>
    <s v="Camille Thomasson"/>
    <x v="1728"/>
    <x v="29"/>
    <n v="30000000"/>
    <n v="29632684"/>
    <x v="1367"/>
    <n v="123"/>
    <x v="2"/>
    <n v="-367316"/>
    <s v="Loss"/>
    <x v="2"/>
    <s v="United States)"/>
  </r>
  <r>
    <x v="4278"/>
    <x v="1"/>
    <x v="4"/>
    <x v="23"/>
    <s v="September 19, 2003 (United States)"/>
    <n v="5"/>
    <n v="22000"/>
    <x v="744"/>
    <s v="Richard Jefferies"/>
    <x v="240"/>
    <x v="0"/>
    <n v="20500000"/>
    <n v="29119434"/>
    <x v="229"/>
    <n v="118"/>
    <x v="2"/>
    <n v="8619434"/>
    <s v="Profit"/>
    <x v="2"/>
    <s v="United States)"/>
  </r>
  <r>
    <x v="4279"/>
    <x v="1"/>
    <x v="5"/>
    <x v="23"/>
    <s v="May 30, 2003 (United States)"/>
    <n v="6.1"/>
    <n v="113000"/>
    <x v="1765"/>
    <s v="Alan B. McElroy"/>
    <x v="1729"/>
    <x v="7"/>
    <n v="12600000"/>
    <n v="28650575"/>
    <x v="1100"/>
    <n v="84"/>
    <x v="2"/>
    <n v="16050575"/>
    <s v="Profit"/>
    <x v="2"/>
    <s v="United States)"/>
  </r>
  <r>
    <x v="4280"/>
    <x v="7"/>
    <x v="0"/>
    <x v="23"/>
    <s v="May 23, 2003 (United States)"/>
    <n v="5.7"/>
    <n v="16000"/>
    <x v="716"/>
    <s v="Andrew Bergman"/>
    <x v="147"/>
    <x v="0"/>
    <n v="40000000"/>
    <n v="26891849"/>
    <x v="1185"/>
    <n v="98"/>
    <x v="2"/>
    <n v="-13108151"/>
    <s v="Loss"/>
    <x v="2"/>
    <s v="United States)"/>
  </r>
  <r>
    <x v="4281"/>
    <x v="6"/>
    <x v="4"/>
    <x v="23"/>
    <s v="February 20, 2004 (United States)"/>
    <n v="7.2"/>
    <n v="114000"/>
    <x v="610"/>
    <s v="Gilbert Adair"/>
    <x v="1730"/>
    <x v="1"/>
    <n v="15000000"/>
    <n v="24152155"/>
    <x v="224"/>
    <n v="115"/>
    <x v="1"/>
    <n v="9152155"/>
    <s v="Profit"/>
    <x v="2"/>
    <s v="United States)"/>
  </r>
  <r>
    <x v="4282"/>
    <x v="7"/>
    <x v="1"/>
    <x v="23"/>
    <s v="September 5, 2003 (United States)"/>
    <n v="5.6"/>
    <n v="14000"/>
    <x v="1118"/>
    <s v="Fred Wolf"/>
    <x v="1484"/>
    <x v="0"/>
    <n v="17000000"/>
    <n v="23769505"/>
    <x v="5"/>
    <n v="98"/>
    <x v="2"/>
    <n v="6769505"/>
    <s v="Profit"/>
    <x v="2"/>
    <s v="United States)"/>
  </r>
  <r>
    <x v="4283"/>
    <x v="1"/>
    <x v="15"/>
    <x v="23"/>
    <s v="October 31, 2003 (United States)"/>
    <n v="5.3"/>
    <n v="22000"/>
    <x v="823"/>
    <s v="Jane Campion"/>
    <x v="995"/>
    <x v="1"/>
    <n v="12000000"/>
    <n v="23726793"/>
    <x v="1133"/>
    <n v="119"/>
    <x v="2"/>
    <n v="11726793"/>
    <s v="Profit"/>
    <x v="2"/>
    <s v="United States)"/>
  </r>
  <r>
    <x v="4284"/>
    <x v="7"/>
    <x v="0"/>
    <x v="23"/>
    <s v="January 31, 2003 (United States)"/>
    <n v="4.7"/>
    <n v="13000"/>
    <x v="1766"/>
    <s v="Michael Gougis"/>
    <x v="720"/>
    <x v="0"/>
    <n v="24000000"/>
    <n v="23510621"/>
    <x v="1018"/>
    <n v="110"/>
    <x v="2"/>
    <n v="-489379"/>
    <s v="Loss"/>
    <x v="2"/>
    <s v="United States)"/>
  </r>
  <r>
    <x v="4285"/>
    <x v="1"/>
    <x v="6"/>
    <x v="23"/>
    <s v="April 25, 2003 (United States)"/>
    <n v="6.7"/>
    <n v="34000"/>
    <x v="398"/>
    <s v="Doug Jung"/>
    <x v="1269"/>
    <x v="0"/>
    <n v="15000000"/>
    <n v="23014206"/>
    <x v="1098"/>
    <n v="97"/>
    <x v="2"/>
    <n v="8014206"/>
    <s v="Profit"/>
    <x v="2"/>
    <s v="United States)"/>
  </r>
  <r>
    <x v="4286"/>
    <x v="1"/>
    <x v="4"/>
    <x v="23"/>
    <s v="December 18, 2003 (Germany)"/>
    <n v="6.3"/>
    <n v="30000"/>
    <x v="244"/>
    <s v="Philip Roth"/>
    <x v="498"/>
    <x v="29"/>
    <n v="30000000"/>
    <n v="22954068"/>
    <x v="407"/>
    <n v="106"/>
    <x v="2"/>
    <n v="-7045932"/>
    <s v="Loss"/>
    <x v="2"/>
    <s v="Germany)"/>
  </r>
  <r>
    <x v="4287"/>
    <x v="7"/>
    <x v="1"/>
    <x v="23"/>
    <s v="December 12, 2003 (United States)"/>
    <n v="5.2"/>
    <n v="8200"/>
    <x v="1767"/>
    <s v="Michael Swerdlick"/>
    <x v="1659"/>
    <x v="0"/>
    <n v="20500000"/>
    <n v="21964072"/>
    <x v="1156"/>
    <n v="100"/>
    <x v="2"/>
    <n v="1464072"/>
    <s v="Profit"/>
    <x v="2"/>
    <s v="United States)"/>
  </r>
  <r>
    <x v="4288"/>
    <x v="1"/>
    <x v="0"/>
    <x v="23"/>
    <s v="February 11, 2005 (United States)"/>
    <n v="7.2"/>
    <n v="72000"/>
    <x v="1768"/>
    <s v="Panna Rittikrai"/>
    <x v="1731"/>
    <x v="44"/>
    <n v="20500000"/>
    <n v="20235426"/>
    <x v="1270"/>
    <n v="105"/>
    <x v="1"/>
    <n v="-264574"/>
    <s v="Loss"/>
    <x v="2"/>
    <s v="United States)"/>
  </r>
  <r>
    <x v="4289"/>
    <x v="7"/>
    <x v="1"/>
    <x v="23"/>
    <s v="March 21, 2003 (United States)"/>
    <n v="5.3"/>
    <n v="26000"/>
    <x v="1769"/>
    <s v="Eric Wald"/>
    <x v="1256"/>
    <x v="0"/>
    <n v="30000000"/>
    <n v="19526014"/>
    <x v="407"/>
    <n v="87"/>
    <x v="2"/>
    <n v="-10473986"/>
    <s v="Loss"/>
    <x v="2"/>
    <s v="United States)"/>
  </r>
  <r>
    <x v="4290"/>
    <x v="7"/>
    <x v="1"/>
    <x v="23"/>
    <s v="September 26, 2003 (United States)"/>
    <n v="5.9"/>
    <n v="56000"/>
    <x v="607"/>
    <s v="Larry Doyle"/>
    <x v="1263"/>
    <x v="29"/>
    <n v="40000000"/>
    <n v="19322135"/>
    <x v="407"/>
    <n v="89"/>
    <x v="2"/>
    <n v="-20677865"/>
    <s v="Loss"/>
    <x v="2"/>
    <s v="United States)"/>
  </r>
  <r>
    <x v="4291"/>
    <x v="7"/>
    <x v="1"/>
    <x v="23"/>
    <s v="May 9, 2003 (United States)"/>
    <n v="7.2"/>
    <n v="27000"/>
    <x v="837"/>
    <s v="Christopher Guest"/>
    <x v="1286"/>
    <x v="0"/>
    <n v="20500000"/>
    <n v="18750246"/>
    <x v="561"/>
    <n v="91"/>
    <x v="1"/>
    <n v="-1749754"/>
    <s v="Loss"/>
    <x v="2"/>
    <s v="United States)"/>
  </r>
  <r>
    <x v="4292"/>
    <x v="7"/>
    <x v="1"/>
    <x v="23"/>
    <s v="August 22, 2003 (United States)"/>
    <n v="4.7"/>
    <n v="29000"/>
    <x v="687"/>
    <s v="David Dorfman"/>
    <x v="1527"/>
    <x v="0"/>
    <n v="14000000"/>
    <n v="18191005"/>
    <x v="962"/>
    <n v="86"/>
    <x v="2"/>
    <n v="4191005"/>
    <s v="Profit"/>
    <x v="2"/>
    <s v="United States)"/>
  </r>
  <r>
    <x v="4293"/>
    <x v="7"/>
    <x v="1"/>
    <x v="23"/>
    <s v="January 17, 2003 (United States)"/>
    <n v="5.6"/>
    <n v="17000"/>
    <x v="1538"/>
    <s v="Greg Glienna"/>
    <x v="1732"/>
    <x v="0"/>
    <n v="20000000"/>
    <n v="17432163"/>
    <x v="17"/>
    <n v="101"/>
    <x v="2"/>
    <n v="-2567837"/>
    <s v="Loss"/>
    <x v="2"/>
    <s v="United States)"/>
  </r>
  <r>
    <x v="4294"/>
    <x v="1"/>
    <x v="5"/>
    <x v="23"/>
    <s v="April 11, 2003 (United States)"/>
    <n v="6.1"/>
    <n v="80000"/>
    <x v="1770"/>
    <s v="Rob Zombie"/>
    <x v="1733"/>
    <x v="0"/>
    <n v="7000000"/>
    <n v="16829545"/>
    <x v="1368"/>
    <n v="89"/>
    <x v="2"/>
    <n v="9829545"/>
    <s v="Profit"/>
    <x v="2"/>
    <s v="United States)"/>
  </r>
  <r>
    <x v="4295"/>
    <x v="1"/>
    <x v="6"/>
    <x v="23"/>
    <s v="January 9, 2004 (United States)"/>
    <n v="7.5"/>
    <n v="66000"/>
    <x v="1771"/>
    <s v="Andre Dubus III"/>
    <x v="421"/>
    <x v="0"/>
    <n v="16500000"/>
    <n v="16763804"/>
    <x v="1018"/>
    <n v="126"/>
    <x v="1"/>
    <n v="263804"/>
    <s v="Profit"/>
    <x v="2"/>
    <s v="United States)"/>
  </r>
  <r>
    <x v="4296"/>
    <x v="1"/>
    <x v="6"/>
    <x v="23"/>
    <s v="April 23, 2004 (United States)"/>
    <n v="8"/>
    <n v="141000"/>
    <x v="956"/>
    <s v="Lars von Trier"/>
    <x v="813"/>
    <x v="27"/>
    <n v="10000000"/>
    <n v="16689283"/>
    <x v="1200"/>
    <n v="178"/>
    <x v="1"/>
    <n v="6689283"/>
    <s v="Profit"/>
    <x v="2"/>
    <s v="United States)"/>
  </r>
  <r>
    <x v="4297"/>
    <x v="1"/>
    <x v="0"/>
    <x v="23"/>
    <s v="November 21, 2003 (South Korea)"/>
    <n v="8.4"/>
    <n v="532000"/>
    <x v="1731"/>
    <s v="Garon Tsuchiya"/>
    <x v="1734"/>
    <x v="10"/>
    <n v="3000000"/>
    <n v="15189934"/>
    <x v="1369"/>
    <n v="120"/>
    <x v="1"/>
    <n v="12189934"/>
    <s v="Profit"/>
    <x v="2"/>
    <s v="South Korea)"/>
  </r>
  <r>
    <x v="4298"/>
    <x v="7"/>
    <x v="10"/>
    <x v="23"/>
    <s v="February 13, 2004 (United States)"/>
    <n v="7.8"/>
    <n v="51000"/>
    <x v="1772"/>
    <s v="Sylvain Chomet"/>
    <x v="1735"/>
    <x v="8"/>
    <n v="9500000"/>
    <n v="14776760"/>
    <x v="1370"/>
    <n v="80"/>
    <x v="1"/>
    <n v="5276760"/>
    <s v="Profit"/>
    <x v="2"/>
    <s v="United States)"/>
  </r>
  <r>
    <x v="4299"/>
    <x v="7"/>
    <x v="1"/>
    <x v="23"/>
    <s v="July 18, 2003 (United States)"/>
    <n v="5.6"/>
    <n v="9300"/>
    <x v="1773"/>
    <s v="Sarah Dessen"/>
    <x v="1662"/>
    <x v="0"/>
    <n v="16000000"/>
    <n v="14390329"/>
    <x v="1315"/>
    <n v="101"/>
    <x v="2"/>
    <n v="-1609671"/>
    <s v="Loss"/>
    <x v="2"/>
    <s v="United States)"/>
  </r>
  <r>
    <x v="4300"/>
    <x v="1"/>
    <x v="0"/>
    <x v="23"/>
    <s v="October 10, 2003 (United States)"/>
    <n v="2.1"/>
    <n v="36000"/>
    <x v="1774"/>
    <s v="Mark A. Altman"/>
    <x v="1736"/>
    <x v="29"/>
    <n v="12000000"/>
    <n v="13818181"/>
    <x v="1371"/>
    <n v="90"/>
    <x v="2"/>
    <n v="1818181"/>
    <s v="Profit"/>
    <x v="2"/>
    <s v="United States)"/>
  </r>
  <r>
    <x v="4301"/>
    <x v="1"/>
    <x v="1"/>
    <x v="23"/>
    <s v="September 19, 2003 (United States)"/>
    <n v="6.3"/>
    <n v="30000"/>
    <x v="58"/>
    <s v="Woody Allen"/>
    <x v="55"/>
    <x v="0"/>
    <n v="18000000"/>
    <n v="13585075"/>
    <x v="1018"/>
    <n v="108"/>
    <x v="2"/>
    <n v="-4414925"/>
    <s v="Loss"/>
    <x v="2"/>
    <s v="United States)"/>
  </r>
  <r>
    <x v="4302"/>
    <x v="3"/>
    <x v="1"/>
    <x v="23"/>
    <s v="November 28, 2003 (India)"/>
    <n v="7.9"/>
    <n v="65000"/>
    <x v="1775"/>
    <s v="Niranjan Iyengar"/>
    <x v="1737"/>
    <x v="41"/>
    <n v="20500000"/>
    <n v="13200241"/>
    <x v="1079"/>
    <n v="186"/>
    <x v="1"/>
    <n v="-7299759"/>
    <s v="Loss"/>
    <x v="2"/>
    <s v="India)"/>
  </r>
  <r>
    <x v="4303"/>
    <x v="7"/>
    <x v="1"/>
    <x v="23"/>
    <s v="August 29, 2003 (United States)"/>
    <n v="4.9000000000000004"/>
    <n v="11000"/>
    <x v="186"/>
    <s v="Diane Johnson"/>
    <x v="1708"/>
    <x v="0"/>
    <n v="20500000"/>
    <n v="12991996"/>
    <x v="113"/>
    <n v="117"/>
    <x v="2"/>
    <n v="-7508004"/>
    <s v="Loss"/>
    <x v="2"/>
    <s v="United States)"/>
  </r>
  <r>
    <x v="4304"/>
    <x v="7"/>
    <x v="2"/>
    <x v="23"/>
    <s v="February 21, 2003 (United States)"/>
    <n v="6.3"/>
    <n v="16000"/>
    <x v="20"/>
    <s v="Jeff Shaara"/>
    <x v="560"/>
    <x v="0"/>
    <n v="56000000"/>
    <n v="12923936"/>
    <x v="791"/>
    <n v="219"/>
    <x v="2"/>
    <n v="-43076064"/>
    <s v="Loss"/>
    <x v="2"/>
    <s v="United States)"/>
  </r>
  <r>
    <x v="4305"/>
    <x v="0"/>
    <x v="1"/>
    <x v="23"/>
    <s v="April 16, 2003 (United States)"/>
    <n v="4.8"/>
    <n v="4000"/>
    <x v="1776"/>
    <s v="Laura Angelica Simon"/>
    <x v="1738"/>
    <x v="0"/>
    <n v="20500000"/>
    <n v="12661189"/>
    <x v="968"/>
    <n v="80"/>
    <x v="2"/>
    <n v="-7838811"/>
    <s v="Loss"/>
    <x v="2"/>
    <s v="United States)"/>
  </r>
  <r>
    <x v="4306"/>
    <x v="1"/>
    <x v="3"/>
    <x v="23"/>
    <s v="October 24, 2003 (United States)"/>
    <n v="6.5"/>
    <n v="26000"/>
    <x v="715"/>
    <s v="Caspian Tredwell-Owen"/>
    <x v="1412"/>
    <x v="29"/>
    <n v="35000000"/>
    <n v="11705002"/>
    <x v="1372"/>
    <n v="127"/>
    <x v="2"/>
    <n v="-23294998"/>
    <s v="Loss"/>
    <x v="2"/>
    <s v="United States)"/>
  </r>
  <r>
    <x v="4307"/>
    <x v="1"/>
    <x v="5"/>
    <x v="23"/>
    <s v="September 5, 2003 (United States)"/>
    <n v="5.2"/>
    <n v="17000"/>
    <x v="1452"/>
    <s v="Brian Helgeland"/>
    <x v="1458"/>
    <x v="0"/>
    <n v="38000000"/>
    <n v="11560806"/>
    <x v="10"/>
    <n v="102"/>
    <x v="2"/>
    <n v="-26439194"/>
    <s v="Loss"/>
    <x v="2"/>
    <s v="United States)"/>
  </r>
  <r>
    <x v="4308"/>
    <x v="1"/>
    <x v="4"/>
    <x v="23"/>
    <s v="April 11, 2003 (Brazil)"/>
    <n v="7.6"/>
    <n v="19000"/>
    <x v="466"/>
    <s v="Hector Babenco"/>
    <x v="1739"/>
    <x v="23"/>
    <n v="20500000"/>
    <n v="10781635"/>
    <x v="1373"/>
    <n v="145"/>
    <x v="1"/>
    <n v="-9718365"/>
    <s v="Loss"/>
    <x v="2"/>
    <s v="Brazil)"/>
  </r>
  <r>
    <x v="4309"/>
    <x v="1"/>
    <x v="4"/>
    <x v="23"/>
    <s v="January 16, 2004 (United States)"/>
    <n v="6.9"/>
    <n v="33000"/>
    <x v="1777"/>
    <s v="Frank Hannah"/>
    <x v="1246"/>
    <x v="0"/>
    <n v="3200000"/>
    <n v="10464788"/>
    <x v="1374"/>
    <n v="101"/>
    <x v="2"/>
    <n v="7264788"/>
    <s v="Profit"/>
    <x v="2"/>
    <s v="United States)"/>
  </r>
  <r>
    <x v="4310"/>
    <x v="1"/>
    <x v="4"/>
    <x v="23"/>
    <s v="September 19, 2003 (United States)"/>
    <n v="6.8"/>
    <n v="81000"/>
    <x v="1778"/>
    <s v="Catherine Hardwicke"/>
    <x v="1740"/>
    <x v="0"/>
    <n v="2000000"/>
    <n v="10128960"/>
    <x v="989"/>
    <n v="100"/>
    <x v="2"/>
    <n v="8128960"/>
    <s v="Profit"/>
    <x v="2"/>
    <s v="United States)"/>
  </r>
  <r>
    <x v="4311"/>
    <x v="1"/>
    <x v="6"/>
    <x v="23"/>
    <s v="November 14, 2003 (United States)"/>
    <n v="7.2"/>
    <n v="88000"/>
    <x v="805"/>
    <s v="Gus Van Sant"/>
    <x v="1741"/>
    <x v="0"/>
    <n v="3000000"/>
    <n v="10012022"/>
    <x v="1328"/>
    <n v="81"/>
    <x v="1"/>
    <n v="7012022"/>
    <s v="Profit"/>
    <x v="2"/>
    <s v="United States)"/>
  </r>
  <r>
    <x v="4312"/>
    <x v="1"/>
    <x v="4"/>
    <x v="23"/>
    <s v="March 7, 2003 (Spain)"/>
    <n v="7.5"/>
    <n v="24000"/>
    <x v="1779"/>
    <s v="Isabel Coixet"/>
    <x v="1462"/>
    <x v="16"/>
    <n v="20500000"/>
    <n v="9781854"/>
    <x v="593"/>
    <n v="106"/>
    <x v="1"/>
    <n v="-10718146"/>
    <s v="Loss"/>
    <x v="2"/>
    <s v="Spain)"/>
  </r>
  <r>
    <x v="4313"/>
    <x v="1"/>
    <x v="2"/>
    <x v="23"/>
    <s v="October 17, 2003 (United States)"/>
    <n v="6.9"/>
    <n v="20000"/>
    <x v="123"/>
    <s v="Carol Doyle"/>
    <x v="1383"/>
    <x v="22"/>
    <n v="17000000"/>
    <n v="9439660"/>
    <x v="229"/>
    <n v="98"/>
    <x v="2"/>
    <n v="-7560340"/>
    <s v="Loss"/>
    <x v="2"/>
    <s v="United States)"/>
  </r>
  <r>
    <x v="4314"/>
    <x v="1"/>
    <x v="4"/>
    <x v="23"/>
    <s v="May 28, 2004 (United States)"/>
    <n v="8"/>
    <n v="79000"/>
    <x v="1597"/>
    <s v="Kim Ki-duk"/>
    <x v="1742"/>
    <x v="10"/>
    <n v="20500000"/>
    <n v="8945072"/>
    <x v="1375"/>
    <n v="103"/>
    <x v="1"/>
    <n v="-11554928"/>
    <s v="Loss"/>
    <x v="2"/>
    <s v="United States)"/>
  </r>
  <r>
    <x v="4315"/>
    <x v="1"/>
    <x v="1"/>
    <x v="23"/>
    <s v="December 5, 2003 (United States)"/>
    <n v="7.6"/>
    <n v="68000"/>
    <x v="1780"/>
    <s v="Tom McCarthy"/>
    <x v="1743"/>
    <x v="0"/>
    <n v="500000"/>
    <n v="8701337"/>
    <x v="1376"/>
    <n v="89"/>
    <x v="1"/>
    <n v="8201337"/>
    <s v="Profit"/>
    <x v="2"/>
    <s v="United States)"/>
  </r>
  <r>
    <x v="4316"/>
    <x v="1"/>
    <x v="1"/>
    <x v="23"/>
    <s v="May 28, 2004 (United States)"/>
    <n v="7.6"/>
    <n v="68000"/>
    <x v="1781"/>
    <s v="Yann Samuell"/>
    <x v="1744"/>
    <x v="8"/>
    <n v="20500000"/>
    <n v="8604201"/>
    <x v="1377"/>
    <n v="93"/>
    <x v="1"/>
    <n v="-11895799"/>
    <s v="Loss"/>
    <x v="2"/>
    <s v="United States)"/>
  </r>
  <r>
    <x v="4317"/>
    <x v="7"/>
    <x v="4"/>
    <x v="23"/>
    <s v="March 14, 2003 (United States)"/>
    <n v="6.1"/>
    <n v="18000"/>
    <x v="1782"/>
    <s v="Glen Morgan"/>
    <x v="565"/>
    <x v="7"/>
    <n v="20000000"/>
    <n v="8564586"/>
    <x v="237"/>
    <n v="100"/>
    <x v="2"/>
    <n v="-11435414"/>
    <s v="Loss"/>
    <x v="2"/>
    <s v="United States)"/>
  </r>
  <r>
    <x v="4318"/>
    <x v="3"/>
    <x v="4"/>
    <x v="23"/>
    <s v="June 25, 2003 (Russia)"/>
    <n v="8"/>
    <n v="44000"/>
    <x v="1783"/>
    <s v="Vladimir Moiseenko"/>
    <x v="1745"/>
    <x v="35"/>
    <n v="20500000"/>
    <n v="8482993"/>
    <x v="1378"/>
    <n v="110"/>
    <x v="1"/>
    <n v="-12017007"/>
    <s v="Loss"/>
    <x v="2"/>
    <s v="Russia)"/>
  </r>
  <r>
    <x v="4319"/>
    <x v="7"/>
    <x v="1"/>
    <x v="23"/>
    <s v="April 25, 2003 (United States)"/>
    <n v="5.6"/>
    <n v="4700"/>
    <x v="261"/>
    <s v="Jesse Wigutow"/>
    <x v="44"/>
    <x v="0"/>
    <n v="20500000"/>
    <n v="8211508"/>
    <x v="1379"/>
    <n v="109"/>
    <x v="2"/>
    <n v="-12288492"/>
    <s v="Loss"/>
    <x v="2"/>
    <s v="United States)"/>
  </r>
  <r>
    <x v="4320"/>
    <x v="1"/>
    <x v="2"/>
    <x v="23"/>
    <s v="September 12, 2003 (United States)"/>
    <n v="7.4"/>
    <n v="48000"/>
    <x v="1784"/>
    <s v="Harvey Pekar"/>
    <x v="1746"/>
    <x v="0"/>
    <n v="20500000"/>
    <n v="7986084"/>
    <x v="909"/>
    <n v="101"/>
    <x v="1"/>
    <n v="-12513916"/>
    <s v="Loss"/>
    <x v="2"/>
    <s v="United States)"/>
  </r>
  <r>
    <x v="4321"/>
    <x v="1"/>
    <x v="1"/>
    <x v="23"/>
    <s v="June 11, 2004 (United States)"/>
    <n v="7.1"/>
    <n v="61000"/>
    <x v="417"/>
    <s v="Jim Jarmusch"/>
    <x v="89"/>
    <x v="0"/>
    <n v="20500000"/>
    <n v="7929307"/>
    <x v="1380"/>
    <n v="95"/>
    <x v="1"/>
    <n v="-12570693"/>
    <s v="Loss"/>
    <x v="2"/>
    <s v="United States)"/>
  </r>
  <r>
    <x v="4322"/>
    <x v="1"/>
    <x v="1"/>
    <x v="23"/>
    <s v="August 1, 2003 (United States)"/>
    <n v="2.5"/>
    <n v="46000"/>
    <x v="351"/>
    <s v="Martin Brest"/>
    <x v="1338"/>
    <x v="0"/>
    <n v="54000000"/>
    <n v="7266209"/>
    <x v="1252"/>
    <n v="121"/>
    <x v="2"/>
    <n v="-46733791"/>
    <s v="Loss"/>
    <x v="2"/>
    <s v="United States)"/>
  </r>
  <r>
    <x v="4323"/>
    <x v="1"/>
    <x v="4"/>
    <x v="23"/>
    <s v="August 8, 2003 (United States)"/>
    <n v="6.9"/>
    <n v="7200"/>
    <x v="1785"/>
    <s v="Dodie Smith"/>
    <x v="1747"/>
    <x v="1"/>
    <n v="8000000"/>
    <n v="6586341"/>
    <x v="703"/>
    <n v="113"/>
    <x v="2"/>
    <n v="-1413659"/>
    <s v="Loss"/>
    <x v="2"/>
    <s v="United States)"/>
  </r>
  <r>
    <x v="4324"/>
    <x v="1"/>
    <x v="0"/>
    <x v="23"/>
    <s v="March 26, 2004 (United States)"/>
    <n v="6.5"/>
    <n v="26000"/>
    <x v="1661"/>
    <s v="Robert Drewe"/>
    <x v="1458"/>
    <x v="3"/>
    <n v="20500000"/>
    <n v="6585516"/>
    <x v="743"/>
    <n v="110"/>
    <x v="2"/>
    <n v="-13914484"/>
    <s v="Loss"/>
    <x v="2"/>
    <s v="United States)"/>
  </r>
  <r>
    <x v="4325"/>
    <x v="7"/>
    <x v="4"/>
    <x v="23"/>
    <s v="May 7, 2004 (United Kingdom)"/>
    <n v="6.3"/>
    <n v="6300"/>
    <x v="12"/>
    <s v="Neve Campbell"/>
    <x v="1243"/>
    <x v="0"/>
    <n v="15000000"/>
    <n v="6415017"/>
    <x v="1333"/>
    <n v="112"/>
    <x v="2"/>
    <n v="-8584983"/>
    <s v="Loss"/>
    <x v="2"/>
    <s v="United Kingdom)"/>
  </r>
  <r>
    <x v="4326"/>
    <x v="1"/>
    <x v="5"/>
    <x v="23"/>
    <s v="June 10, 2005 (United States)"/>
    <n v="6.8"/>
    <n v="69000"/>
    <x v="1786"/>
    <s v="Alexandre Aja"/>
    <x v="1748"/>
    <x v="8"/>
    <n v="20500000"/>
    <n v="6291958"/>
    <x v="485"/>
    <n v="91"/>
    <x v="2"/>
    <n v="-14208042"/>
    <s v="Loss"/>
    <x v="2"/>
    <s v="United States)"/>
  </r>
  <r>
    <x v="4327"/>
    <x v="1"/>
    <x v="1"/>
    <x v="23"/>
    <s v="April 16, 2004 (United States)"/>
    <n v="6.8"/>
    <n v="15000"/>
    <x v="1787"/>
    <s v="Mark O'Rowe"/>
    <x v="1653"/>
    <x v="22"/>
    <n v="5000000"/>
    <n v="5175215"/>
    <x v="675"/>
    <n v="105"/>
    <x v="2"/>
    <n v="175215"/>
    <s v="Profit"/>
    <x v="2"/>
    <s v="United States)"/>
  </r>
  <r>
    <x v="4328"/>
    <x v="7"/>
    <x v="3"/>
    <x v="23"/>
    <s v="August 15, 2003 (United States)"/>
    <n v="6"/>
    <n v="12000"/>
    <x v="1788"/>
    <s v="Ralph Sall"/>
    <x v="1749"/>
    <x v="0"/>
    <n v="6000000"/>
    <n v="5141166"/>
    <x v="1381"/>
    <n v="105"/>
    <x v="2"/>
    <n v="-858834"/>
    <s v="Loss"/>
    <x v="2"/>
    <s v="United States)"/>
  </r>
  <r>
    <x v="4329"/>
    <x v="1"/>
    <x v="4"/>
    <x v="23"/>
    <s v="June 27, 2003 (Italy)"/>
    <n v="3.7"/>
    <n v="84000"/>
    <x v="1789"/>
    <s v="Tommy Wiseau"/>
    <x v="1750"/>
    <x v="0"/>
    <n v="6000000"/>
    <n v="4988181"/>
    <x v="1382"/>
    <n v="99"/>
    <x v="2"/>
    <n v="-1011819"/>
    <s v="Loss"/>
    <x v="2"/>
    <s v="Italy)"/>
  </r>
  <r>
    <x v="4330"/>
    <x v="0"/>
    <x v="1"/>
    <x v="23"/>
    <s v="June 20, 2003 (United States)"/>
    <n v="2.1"/>
    <n v="25000"/>
    <x v="1454"/>
    <s v="Kim Fuller"/>
    <x v="1751"/>
    <x v="0"/>
    <n v="12000000"/>
    <n v="4928883"/>
    <x v="1383"/>
    <n v="81"/>
    <x v="2"/>
    <n v="-7071117"/>
    <s v="Loss"/>
    <x v="2"/>
    <s v="United States)"/>
  </r>
  <r>
    <x v="4331"/>
    <x v="7"/>
    <x v="1"/>
    <x v="23"/>
    <s v="November 28, 2003 (United States)"/>
    <n v="7"/>
    <n v="20000"/>
    <x v="1790"/>
    <s v="Peter Hedges"/>
    <x v="1684"/>
    <x v="0"/>
    <n v="300000"/>
    <n v="3282321"/>
    <x v="32"/>
    <n v="80"/>
    <x v="1"/>
    <n v="2982321"/>
    <s v="Profit"/>
    <x v="2"/>
    <s v="United States)"/>
  </r>
  <r>
    <x v="4332"/>
    <x v="1"/>
    <x v="4"/>
    <x v="23"/>
    <s v="June 18, 2004 (United States)"/>
    <n v="6.8"/>
    <n v="4000"/>
    <x v="1447"/>
    <s v="Hanif Kureishi"/>
    <x v="1752"/>
    <x v="1"/>
    <n v="2500000"/>
    <n v="3039587"/>
    <x v="703"/>
    <n v="112"/>
    <x v="2"/>
    <n v="539587"/>
    <s v="Profit"/>
    <x v="2"/>
    <s v="United States)"/>
  </r>
  <r>
    <x v="4333"/>
    <x v="7"/>
    <x v="4"/>
    <x v="23"/>
    <s v="November 26, 2003 (United States)"/>
    <n v="7.1"/>
    <n v="34000"/>
    <x v="1791"/>
    <s v="Buzz Bissinger"/>
    <x v="1607"/>
    <x v="0"/>
    <n v="6000000"/>
    <n v="2944752"/>
    <x v="1098"/>
    <n v="94"/>
    <x v="1"/>
    <n v="-3055248"/>
    <s v="Loss"/>
    <x v="2"/>
    <s v="United States)"/>
  </r>
  <r>
    <x v="4334"/>
    <x v="1"/>
    <x v="2"/>
    <x v="23"/>
    <s v="October 31, 2003 (United States)"/>
    <n v="6.3"/>
    <n v="10000"/>
    <x v="1792"/>
    <s v="John Brownlow"/>
    <x v="1256"/>
    <x v="1"/>
    <n v="20500000"/>
    <n v="2917393"/>
    <x v="703"/>
    <n v="100"/>
    <x v="2"/>
    <n v="-17582607"/>
    <s v="Loss"/>
    <x v="2"/>
    <s v="United States)"/>
  </r>
  <r>
    <x v="4335"/>
    <x v="1"/>
    <x v="1"/>
    <x v="23"/>
    <s v="October 3, 2003 (United Kingdom)"/>
    <n v="6.6"/>
    <n v="5400"/>
    <x v="1793"/>
    <s v="Stephen Fry"/>
    <x v="1753"/>
    <x v="1"/>
    <n v="20500000"/>
    <n v="2905499"/>
    <x v="1384"/>
    <n v="102"/>
    <x v="2"/>
    <n v="-17594501"/>
    <s v="Loss"/>
    <x v="2"/>
    <s v="United Kingdom)"/>
  </r>
  <r>
    <x v="4336"/>
    <x v="1"/>
    <x v="4"/>
    <x v="23"/>
    <s v="June 20, 2003 (Italy)"/>
    <n v="8.5"/>
    <n v="21000"/>
    <x v="1794"/>
    <s v="Sandro Petraglia"/>
    <x v="1754"/>
    <x v="9"/>
    <n v="20500000"/>
    <n v="2799773"/>
    <x v="1385"/>
    <n v="366"/>
    <x v="0"/>
    <n v="-17700227"/>
    <s v="Loss"/>
    <x v="2"/>
    <s v="Italy)"/>
  </r>
  <r>
    <x v="4337"/>
    <x v="7"/>
    <x v="1"/>
    <x v="23"/>
    <s v="August 29, 2003 (United States)"/>
    <n v="6.2"/>
    <n v="5700"/>
    <x v="1795"/>
    <s v="Todd Graff"/>
    <x v="1755"/>
    <x v="0"/>
    <n v="20500000"/>
    <n v="2707738"/>
    <x v="1263"/>
    <n v="114"/>
    <x v="2"/>
    <n v="-17792262"/>
    <s v="Loss"/>
    <x v="2"/>
    <s v="United States)"/>
  </r>
  <r>
    <x v="4338"/>
    <x v="6"/>
    <x v="6"/>
    <x v="23"/>
    <s v="September 26, 2003 (United Kingdom)"/>
    <n v="6.4"/>
    <n v="13000"/>
    <x v="1796"/>
    <s v="Alexander Trocchi"/>
    <x v="1262"/>
    <x v="1"/>
    <n v="6400000"/>
    <n v="2561820"/>
    <x v="224"/>
    <n v="98"/>
    <x v="2"/>
    <n v="-3838180"/>
    <s v="Loss"/>
    <x v="2"/>
    <s v="United Kingdom)"/>
  </r>
  <r>
    <x v="4339"/>
    <x v="1"/>
    <x v="6"/>
    <x v="23"/>
    <s v="October 24, 2003 (United States)"/>
    <n v="6.6"/>
    <n v="22000"/>
    <x v="1797"/>
    <s v="James Cox"/>
    <x v="339"/>
    <x v="7"/>
    <n v="5000000"/>
    <n v="2466444"/>
    <x v="1098"/>
    <n v="104"/>
    <x v="2"/>
    <n v="-2533556"/>
    <s v="Loss"/>
    <x v="2"/>
    <s v="United States)"/>
  </r>
  <r>
    <x v="4340"/>
    <x v="7"/>
    <x v="0"/>
    <x v="23"/>
    <s v="March 25, 2005 (United States)"/>
    <n v="6.7"/>
    <n v="20000"/>
    <x v="1798"/>
    <s v="Geoffrey Panos"/>
    <x v="1756"/>
    <x v="0"/>
    <n v="780000"/>
    <n v="1310470"/>
    <x v="1386"/>
    <n v="90"/>
    <x v="2"/>
    <n v="530470"/>
    <s v="Profit"/>
    <x v="2"/>
    <s v="United States)"/>
  </r>
  <r>
    <x v="4341"/>
    <x v="1"/>
    <x v="1"/>
    <x v="23"/>
    <s v="November 20, 2003 (Hungary)"/>
    <n v="7.6"/>
    <n v="25000"/>
    <x v="1799"/>
    <s v="Jim Adler"/>
    <x v="1757"/>
    <x v="20"/>
    <n v="20500000"/>
    <n v="1277800"/>
    <x v="1387"/>
    <n v="111"/>
    <x v="1"/>
    <n v="-19222200"/>
    <s v="Loss"/>
    <x v="2"/>
    <s v="Hungary)"/>
  </r>
  <r>
    <x v="4342"/>
    <x v="1"/>
    <x v="6"/>
    <x v="23"/>
    <s v="September 25, 2003 (Argentina)"/>
    <n v="7.1"/>
    <n v="13000"/>
    <x v="1800"/>
    <s v="Gary Stephen Ross"/>
    <x v="1554"/>
    <x v="7"/>
    <n v="10000000"/>
    <n v="1271244"/>
    <x v="1042"/>
    <n v="104"/>
    <x v="1"/>
    <n v="-8728756"/>
    <s v="Loss"/>
    <x v="2"/>
    <s v="Argentina)"/>
  </r>
  <r>
    <x v="4343"/>
    <x v="3"/>
    <x v="6"/>
    <x v="23"/>
    <s v="May 2, 2003 (South Korea)"/>
    <n v="8.1"/>
    <n v="152000"/>
    <x v="1801"/>
    <s v="Bong Joon Ho"/>
    <x v="1692"/>
    <x v="10"/>
    <n v="2800000"/>
    <n v="1162593"/>
    <x v="1340"/>
    <n v="132"/>
    <x v="1"/>
    <n v="-1637407"/>
    <s v="Loss"/>
    <x v="2"/>
    <s v="South Korea)"/>
  </r>
  <r>
    <x v="4344"/>
    <x v="1"/>
    <x v="4"/>
    <x v="23"/>
    <s v="September 17, 2004 (United Kingdom)"/>
    <n v="6.2"/>
    <n v="20000"/>
    <x v="1292"/>
    <s v="Frank Cottrell Boyce"/>
    <x v="828"/>
    <x v="1"/>
    <n v="7500000"/>
    <n v="886018"/>
    <x v="703"/>
    <n v="93"/>
    <x v="2"/>
    <n v="-6613982"/>
    <s v="Loss"/>
    <x v="2"/>
    <s v="United Kingdom)"/>
  </r>
  <r>
    <x v="4345"/>
    <x v="1"/>
    <x v="1"/>
    <x v="23"/>
    <s v="July 1, 2004 (Israel)"/>
    <n v="7"/>
    <n v="17000"/>
    <x v="1802"/>
    <s v="C. Jay Cox"/>
    <x v="1758"/>
    <x v="0"/>
    <n v="850000"/>
    <n v="865028"/>
    <x v="1388"/>
    <n v="107"/>
    <x v="1"/>
    <n v="15028"/>
    <s v="Profit"/>
    <x v="2"/>
    <s v="Israel)"/>
  </r>
  <r>
    <x v="4346"/>
    <x v="1"/>
    <x v="1"/>
    <x v="23"/>
    <s v="May 16, 2003 (United States)"/>
    <n v="6.7"/>
    <n v="11000"/>
    <x v="1345"/>
    <s v="Neil LaBute"/>
    <x v="1759"/>
    <x v="0"/>
    <n v="4000000"/>
    <n v="826617"/>
    <x v="1389"/>
    <n v="96"/>
    <x v="2"/>
    <n v="-3173383"/>
    <s v="Loss"/>
    <x v="2"/>
    <s v="United States)"/>
  </r>
  <r>
    <x v="4347"/>
    <x v="1"/>
    <x v="2"/>
    <x v="23"/>
    <s v="October 17, 2003 (United Kingdom)"/>
    <n v="6.3"/>
    <n v="15000"/>
    <x v="1803"/>
    <s v="Fenton Bailey"/>
    <x v="852"/>
    <x v="0"/>
    <n v="5000000"/>
    <n v="782606"/>
    <x v="1390"/>
    <n v="98"/>
    <x v="2"/>
    <n v="-4217394"/>
    <s v="Loss"/>
    <x v="2"/>
    <s v="United Kingdom)"/>
  </r>
  <r>
    <x v="4348"/>
    <x v="1"/>
    <x v="4"/>
    <x v="23"/>
    <s v="August 1, 2003 (United Kingdom)"/>
    <n v="6.8"/>
    <n v="10000"/>
    <x v="1804"/>
    <s v="David Gordon Green"/>
    <x v="1760"/>
    <x v="0"/>
    <n v="2500000"/>
    <n v="579986"/>
    <x v="1032"/>
    <n v="108"/>
    <x v="2"/>
    <n v="-1920014"/>
    <s v="Loss"/>
    <x v="2"/>
    <s v="United Kingdom)"/>
  </r>
  <r>
    <x v="4349"/>
    <x v="7"/>
    <x v="1"/>
    <x v="23"/>
    <s v="August 8, 2003 (Canada)"/>
    <n v="5.4"/>
    <n v="4500"/>
    <x v="1805"/>
    <s v="Bob Dylan"/>
    <x v="1761"/>
    <x v="1"/>
    <n v="20500000"/>
    <n v="546106"/>
    <x v="1391"/>
    <n v="112"/>
    <x v="2"/>
    <n v="-19953894"/>
    <s v="Loss"/>
    <x v="2"/>
    <s v="Canada)"/>
  </r>
  <r>
    <x v="4350"/>
    <x v="3"/>
    <x v="4"/>
    <x v="23"/>
    <s v="September 26, 2003 (Sweden)"/>
    <n v="7.8"/>
    <n v="36000"/>
    <x v="1806"/>
    <s v="Jan Guillou"/>
    <x v="1762"/>
    <x v="12"/>
    <n v="20500000"/>
    <n v="528245"/>
    <x v="1392"/>
    <n v="113"/>
    <x v="1"/>
    <n v="-19971755"/>
    <s v="Loss"/>
    <x v="2"/>
    <s v="Sweden)"/>
  </r>
  <r>
    <x v="4351"/>
    <x v="1"/>
    <x v="4"/>
    <x v="23"/>
    <s v="October 8, 2003 (France)"/>
    <n v="6.6"/>
    <n v="10000"/>
    <x v="1595"/>
    <s v="Michael Haneke"/>
    <x v="957"/>
    <x v="8"/>
    <n v="20500000"/>
    <n v="499149"/>
    <x v="1244"/>
    <n v="114"/>
    <x v="2"/>
    <n v="-20000851"/>
    <s v="Loss"/>
    <x v="2"/>
    <s v="France)"/>
  </r>
  <r>
    <x v="4352"/>
    <x v="1"/>
    <x v="4"/>
    <x v="23"/>
    <s v="January 10, 2003 (Denmark)"/>
    <n v="5.4"/>
    <n v="8100"/>
    <x v="1424"/>
    <s v="Mogens Rukov"/>
    <x v="1429"/>
    <x v="27"/>
    <n v="20500000"/>
    <n v="478996"/>
    <x v="1109"/>
    <n v="106"/>
    <x v="2"/>
    <n v="-20021004"/>
    <s v="Loss"/>
    <x v="2"/>
    <s v="Denmark)"/>
  </r>
  <r>
    <x v="4353"/>
    <x v="1"/>
    <x v="6"/>
    <x v="23"/>
    <s v="May 9, 2004 (United States)"/>
    <n v="6.3"/>
    <n v="12000"/>
    <x v="1807"/>
    <s v="Damian Nieman"/>
    <x v="1763"/>
    <x v="0"/>
    <n v="10000000"/>
    <n v="459098"/>
    <x v="1393"/>
    <n v="101"/>
    <x v="2"/>
    <n v="-9540902"/>
    <s v="Loss"/>
    <x v="2"/>
    <s v="United States)"/>
  </r>
  <r>
    <x v="4354"/>
    <x v="7"/>
    <x v="10"/>
    <x v="23"/>
    <s v="November 8, 2003 (Japan)"/>
    <n v="7.8"/>
    <n v="33000"/>
    <x v="1674"/>
    <s v="Satoshi Kon"/>
    <x v="1764"/>
    <x v="24"/>
    <n v="20500000"/>
    <n v="453133"/>
    <x v="1240"/>
    <n v="92"/>
    <x v="1"/>
    <n v="-20046867"/>
    <s v="Loss"/>
    <x v="2"/>
    <s v="Japan)"/>
  </r>
  <r>
    <x v="4355"/>
    <x v="1"/>
    <x v="1"/>
    <x v="23"/>
    <s v="August 20, 2004 (Russia)"/>
    <n v="4.5999999999999996"/>
    <n v="7700"/>
    <x v="1808"/>
    <s v="Pat Casey"/>
    <x v="1765"/>
    <x v="0"/>
    <n v="20500000"/>
    <n v="436365"/>
    <x v="164"/>
    <n v="96"/>
    <x v="2"/>
    <n v="-20063635"/>
    <s v="Loss"/>
    <x v="2"/>
    <s v="Russia)"/>
  </r>
  <r>
    <x v="4356"/>
    <x v="1"/>
    <x v="1"/>
    <x v="23"/>
    <s v="November 14, 2003 (Brazil)"/>
    <n v="5.5"/>
    <n v="8200"/>
    <x v="762"/>
    <s v="Dennis Potter"/>
    <x v="746"/>
    <x v="0"/>
    <n v="8000000"/>
    <n v="435625"/>
    <x v="638"/>
    <n v="109"/>
    <x v="2"/>
    <n v="-7564375"/>
    <s v="Loss"/>
    <x v="2"/>
    <s v="Brazil)"/>
  </r>
  <r>
    <x v="4357"/>
    <x v="3"/>
    <x v="4"/>
    <x v="23"/>
    <s v="November 14, 2003 (Austria)"/>
    <n v="5"/>
    <n v="14000"/>
    <x v="1420"/>
    <s v="Vincent Gallo"/>
    <x v="1426"/>
    <x v="0"/>
    <n v="10000000"/>
    <n v="402599"/>
    <x v="1394"/>
    <n v="93"/>
    <x v="2"/>
    <n v="-9597401"/>
    <s v="Loss"/>
    <x v="2"/>
    <s v="Austria)"/>
  </r>
  <r>
    <x v="4358"/>
    <x v="0"/>
    <x v="1"/>
    <x v="23"/>
    <s v="December 5, 2003 (United States)"/>
    <n v="5.0999999999999996"/>
    <n v="2500"/>
    <x v="1809"/>
    <s v="Jane Austen"/>
    <x v="1766"/>
    <x v="0"/>
    <n v="20500000"/>
    <n v="377271"/>
    <x v="1395"/>
    <n v="104"/>
    <x v="2"/>
    <n v="-20122729"/>
    <s v="Loss"/>
    <x v="2"/>
    <s v="United States)"/>
  </r>
  <r>
    <x v="4359"/>
    <x v="1"/>
    <x v="4"/>
    <x v="23"/>
    <s v="March 25, 2005 (Italy)"/>
    <n v="7"/>
    <n v="23000"/>
    <x v="1810"/>
    <s v="Matthew Ryan Hoge"/>
    <x v="1642"/>
    <x v="0"/>
    <n v="20500000"/>
    <n v="343847"/>
    <x v="970"/>
    <n v="108"/>
    <x v="1"/>
    <n v="-20156153"/>
    <s v="Loss"/>
    <x v="2"/>
    <s v="Italy)"/>
  </r>
  <r>
    <x v="4360"/>
    <x v="8"/>
    <x v="4"/>
    <x v="23"/>
    <s v="September 17, 2003 (France)"/>
    <n v="5.2"/>
    <n v="4400"/>
    <x v="1469"/>
    <s v="Bruno Dumont"/>
    <x v="1767"/>
    <x v="8"/>
    <n v="20500000"/>
    <n v="167999"/>
    <x v="1141"/>
    <n v="119"/>
    <x v="2"/>
    <n v="-20332001"/>
    <s v="Loss"/>
    <x v="2"/>
    <s v="France)"/>
  </r>
  <r>
    <x v="4361"/>
    <x v="1"/>
    <x v="1"/>
    <x v="23"/>
    <s v="May 25, 2006 (Thailand)"/>
    <n v="4.7"/>
    <n v="5900"/>
    <x v="1051"/>
    <s v="David H. Steinberg"/>
    <x v="1768"/>
    <x v="29"/>
    <n v="20500000"/>
    <n v="83439"/>
    <x v="1396"/>
    <n v="90"/>
    <x v="2"/>
    <n v="-20416561"/>
    <s v="Loss"/>
    <x v="2"/>
    <s v="Thailand)"/>
  </r>
  <r>
    <x v="4362"/>
    <x v="1"/>
    <x v="6"/>
    <x v="23"/>
    <s v="July 14, 2004 (France)"/>
    <n v="7"/>
    <n v="11000"/>
    <x v="1811"/>
    <s v="Sakichi Sato"/>
    <x v="1769"/>
    <x v="24"/>
    <n v="20500000"/>
    <n v="58202"/>
    <x v="1397"/>
    <n v="129"/>
    <x v="1"/>
    <n v="-20441798"/>
    <s v="Loss"/>
    <x v="2"/>
    <s v="France)"/>
  </r>
  <r>
    <x v="4363"/>
    <x v="1"/>
    <x v="1"/>
    <x v="23"/>
    <s v="March 21, 2003 (Denmark)"/>
    <n v="7.3"/>
    <n v="21000"/>
    <x v="1812"/>
    <s v="Anders Thomas Jensen"/>
    <x v="1770"/>
    <x v="27"/>
    <n v="20500000"/>
    <n v="3783"/>
    <x v="1398"/>
    <n v="100"/>
    <x v="1"/>
    <n v="-20496217"/>
    <s v="Loss"/>
    <x v="2"/>
    <s v="Denmark)"/>
  </r>
  <r>
    <x v="4364"/>
    <x v="0"/>
    <x v="10"/>
    <x v="24"/>
    <s v="May 19, 2004 (United States)"/>
    <n v="7.2"/>
    <n v="431000"/>
    <x v="1604"/>
    <s v="William Steig"/>
    <x v="986"/>
    <x v="0"/>
    <n v="150000000"/>
    <n v="928760770"/>
    <x v="1018"/>
    <n v="93"/>
    <x v="1"/>
    <n v="778760770"/>
    <s v="Profit"/>
    <x v="2"/>
    <s v="United States)"/>
  </r>
  <r>
    <x v="4365"/>
    <x v="0"/>
    <x v="3"/>
    <x v="24"/>
    <s v="June 4, 2004 (United States)"/>
    <n v="7.9"/>
    <n v="570000"/>
    <x v="972"/>
    <s v="J.K. Rowling"/>
    <x v="1582"/>
    <x v="1"/>
    <n v="130000000"/>
    <n v="797361618"/>
    <x v="7"/>
    <n v="142"/>
    <x v="1"/>
    <n v="667361618"/>
    <s v="Profit"/>
    <x v="2"/>
    <s v="United States)"/>
  </r>
  <r>
    <x v="4366"/>
    <x v="7"/>
    <x v="0"/>
    <x v="24"/>
    <s v="June 30, 2004 (United States)"/>
    <n v="7.3"/>
    <n v="559000"/>
    <x v="169"/>
    <s v="Stan Lee"/>
    <x v="1387"/>
    <x v="0"/>
    <n v="200000000"/>
    <n v="788976453"/>
    <x v="4"/>
    <n v="127"/>
    <x v="1"/>
    <n v="588976453"/>
    <s v="Profit"/>
    <x v="2"/>
    <s v="United States)"/>
  </r>
  <r>
    <x v="4367"/>
    <x v="0"/>
    <x v="10"/>
    <x v="24"/>
    <s v="November 5, 2004 (United States)"/>
    <n v="8"/>
    <n v="673000"/>
    <x v="1464"/>
    <s v="Brad Bird"/>
    <x v="1771"/>
    <x v="0"/>
    <n v="92000000"/>
    <n v="631607053"/>
    <x v="1064"/>
    <n v="115"/>
    <x v="1"/>
    <n v="539607053"/>
    <s v="Profit"/>
    <x v="2"/>
    <s v="United States)"/>
  </r>
  <r>
    <x v="4368"/>
    <x v="1"/>
    <x v="4"/>
    <x v="24"/>
    <s v="February 25, 2004 (United States)"/>
    <n v="7.2"/>
    <n v="221000"/>
    <x v="1055"/>
    <s v="Benedict Fitzgerald"/>
    <x v="1381"/>
    <x v="0"/>
    <n v="30000000"/>
    <n v="612054506"/>
    <x v="638"/>
    <n v="127"/>
    <x v="1"/>
    <n v="582054506"/>
    <s v="Profit"/>
    <x v="2"/>
    <s v="United States)"/>
  </r>
  <r>
    <x v="4369"/>
    <x v="7"/>
    <x v="0"/>
    <x v="24"/>
    <s v="May 28, 2004 (United States)"/>
    <n v="6.4"/>
    <n v="424000"/>
    <x v="977"/>
    <s v="Roland Emmerich"/>
    <x v="240"/>
    <x v="0"/>
    <n v="125000000"/>
    <n v="552639571"/>
    <x v="10"/>
    <n v="124"/>
    <x v="2"/>
    <n v="427639571"/>
    <s v="Profit"/>
    <x v="2"/>
    <s v="United States)"/>
  </r>
  <r>
    <x v="4370"/>
    <x v="7"/>
    <x v="1"/>
    <x v="24"/>
    <s v="December 22, 2004 (United States)"/>
    <n v="6.3"/>
    <n v="257000"/>
    <x v="1312"/>
    <s v="Greg Glienna"/>
    <x v="1263"/>
    <x v="0"/>
    <n v="80000000"/>
    <n v="522657936"/>
    <x v="1"/>
    <n v="115"/>
    <x v="2"/>
    <n v="442657936"/>
    <s v="Profit"/>
    <x v="2"/>
    <s v="United States)"/>
  </r>
  <r>
    <x v="4371"/>
    <x v="1"/>
    <x v="4"/>
    <x v="24"/>
    <s v="May 14, 2004 (United States)"/>
    <n v="7.2"/>
    <n v="500000"/>
    <x v="370"/>
    <s v="Homer"/>
    <x v="981"/>
    <x v="0"/>
    <n v="175000000"/>
    <n v="497409852"/>
    <x v="7"/>
    <n v="163"/>
    <x v="1"/>
    <n v="322409852"/>
    <s v="Profit"/>
    <x v="2"/>
    <s v="United States)"/>
  </r>
  <r>
    <x v="4372"/>
    <x v="0"/>
    <x v="10"/>
    <x v="24"/>
    <s v="October 1, 2004 (United States)"/>
    <n v="6"/>
    <n v="171000"/>
    <x v="1536"/>
    <s v="Michael J. Wilson"/>
    <x v="1078"/>
    <x v="0"/>
    <n v="75000000"/>
    <n v="374583879"/>
    <x v="1065"/>
    <n v="90"/>
    <x v="2"/>
    <n v="299583879"/>
    <s v="Profit"/>
    <x v="2"/>
    <s v="United States)"/>
  </r>
  <r>
    <x v="4373"/>
    <x v="7"/>
    <x v="6"/>
    <x v="24"/>
    <s v="December 10, 2004 (United States)"/>
    <n v="6.5"/>
    <n v="367000"/>
    <x v="776"/>
    <s v="George Nolfi"/>
    <x v="1313"/>
    <x v="0"/>
    <n v="110000000"/>
    <n v="362744280"/>
    <x v="7"/>
    <n v="125"/>
    <x v="2"/>
    <n v="252744280"/>
    <s v="Profit"/>
    <x v="2"/>
    <s v="United States)"/>
  </r>
  <r>
    <x v="4374"/>
    <x v="7"/>
    <x v="0"/>
    <x v="24"/>
    <s v="July 16, 2004 (United States)"/>
    <n v="7.1"/>
    <n v="509000"/>
    <x v="1117"/>
    <s v="Jeff Vintar"/>
    <x v="1078"/>
    <x v="0"/>
    <n v="120000000"/>
    <n v="353133898"/>
    <x v="10"/>
    <n v="115"/>
    <x v="1"/>
    <n v="233133898"/>
    <s v="Profit"/>
    <x v="2"/>
    <s v="United States)"/>
  </r>
  <r>
    <x v="4375"/>
    <x v="0"/>
    <x v="0"/>
    <x v="24"/>
    <s v="November 19, 2004 (United States)"/>
    <n v="6.9"/>
    <n v="311000"/>
    <x v="981"/>
    <s v="Jim Kouf"/>
    <x v="270"/>
    <x v="0"/>
    <n v="100000000"/>
    <n v="347512318"/>
    <x v="167"/>
    <n v="131"/>
    <x v="2"/>
    <n v="247512318"/>
    <s v="Profit"/>
    <x v="2"/>
    <s v="United States)"/>
  </r>
  <r>
    <x v="4376"/>
    <x v="2"/>
    <x v="10"/>
    <x v="24"/>
    <s v="November 10, 2004 (United States)"/>
    <n v="6.6"/>
    <n v="185000"/>
    <x v="352"/>
    <s v="Chris Van Allsburg"/>
    <x v="323"/>
    <x v="0"/>
    <n v="165000000"/>
    <n v="314215454"/>
    <x v="561"/>
    <n v="100"/>
    <x v="2"/>
    <n v="149215454"/>
    <s v="Profit"/>
    <x v="2"/>
    <s v="United States)"/>
  </r>
  <r>
    <x v="4377"/>
    <x v="7"/>
    <x v="0"/>
    <x v="24"/>
    <s v="May 7, 2004 (United States)"/>
    <n v="6.1"/>
    <n v="251000"/>
    <x v="1056"/>
    <s v="Stephen Sommers"/>
    <x v="1772"/>
    <x v="0"/>
    <n v="160000000"/>
    <n v="300157638"/>
    <x v="1"/>
    <n v="131"/>
    <x v="2"/>
    <n v="140157638"/>
    <s v="Profit"/>
    <x v="2"/>
    <s v="United States)"/>
  </r>
  <r>
    <x v="4378"/>
    <x v="7"/>
    <x v="0"/>
    <x v="24"/>
    <s v="July 23, 2004 (United States)"/>
    <n v="7.7"/>
    <n v="443000"/>
    <x v="1732"/>
    <s v="Robert Ludlum"/>
    <x v="1317"/>
    <x v="0"/>
    <n v="75000000"/>
    <n v="290835269"/>
    <x v="1"/>
    <n v="108"/>
    <x v="1"/>
    <n v="215835269"/>
    <s v="Profit"/>
    <x v="2"/>
    <s v="United States)"/>
  </r>
  <r>
    <x v="4379"/>
    <x v="1"/>
    <x v="1"/>
    <x v="24"/>
    <s v="November 19, 2004 (United States)"/>
    <n v="6"/>
    <n v="109000"/>
    <x v="1188"/>
    <s v="Helen Fielding"/>
    <x v="1169"/>
    <x v="1"/>
    <n v="40000000"/>
    <n v="265126918"/>
    <x v="1"/>
    <n v="108"/>
    <x v="2"/>
    <n v="225126918"/>
    <s v="Profit"/>
    <x v="2"/>
    <s v="United States)"/>
  </r>
  <r>
    <x v="4380"/>
    <x v="7"/>
    <x v="4"/>
    <x v="24"/>
    <s v="July 30, 2004 (United States)"/>
    <n v="6.5"/>
    <n v="247000"/>
    <x v="1434"/>
    <s v="M. Night Shyamalan"/>
    <x v="513"/>
    <x v="0"/>
    <n v="60000000"/>
    <n v="256697520"/>
    <x v="229"/>
    <n v="108"/>
    <x v="2"/>
    <n v="196697520"/>
    <s v="Profit"/>
    <x v="2"/>
    <s v="United States)"/>
  </r>
  <r>
    <x v="4381"/>
    <x v="0"/>
    <x v="10"/>
    <x v="24"/>
    <s v="June 17, 2005 (United States)"/>
    <n v="8.1999999999999993"/>
    <n v="350000"/>
    <x v="692"/>
    <s v="Hayao Miyazaki"/>
    <x v="1773"/>
    <x v="24"/>
    <n v="24000000"/>
    <n v="236214446"/>
    <x v="1399"/>
    <n v="119"/>
    <x v="1"/>
    <n v="212214446"/>
    <s v="Profit"/>
    <x v="2"/>
    <s v="United States)"/>
  </r>
  <r>
    <x v="4382"/>
    <x v="1"/>
    <x v="6"/>
    <x v="24"/>
    <s v="August 6, 2004 (United States)"/>
    <n v="7.5"/>
    <n v="373000"/>
    <x v="152"/>
    <s v="Stuart Beattie"/>
    <x v="243"/>
    <x v="0"/>
    <n v="65000000"/>
    <n v="220239925"/>
    <x v="5"/>
    <n v="120"/>
    <x v="1"/>
    <n v="155239925"/>
    <s v="Profit"/>
    <x v="2"/>
    <s v="United States)"/>
  </r>
  <r>
    <x v="4383"/>
    <x v="7"/>
    <x v="1"/>
    <x v="24"/>
    <s v="June 18, 2004 (United States)"/>
    <n v="7.4"/>
    <n v="421000"/>
    <x v="90"/>
    <s v="Andrew Niccol"/>
    <x v="323"/>
    <x v="0"/>
    <n v="60000000"/>
    <n v="219100084"/>
    <x v="1018"/>
    <n v="128"/>
    <x v="1"/>
    <n v="159100084"/>
    <s v="Profit"/>
    <x v="2"/>
    <s v="United States)"/>
  </r>
  <r>
    <x v="4384"/>
    <x v="7"/>
    <x v="4"/>
    <x v="24"/>
    <s v="January 28, 2005 (United States)"/>
    <n v="8.1"/>
    <n v="650000"/>
    <x v="24"/>
    <s v="Paul Haggis"/>
    <x v="1480"/>
    <x v="0"/>
    <n v="30000000"/>
    <n v="216763646"/>
    <x v="7"/>
    <n v="132"/>
    <x v="1"/>
    <n v="186763646"/>
    <s v="Profit"/>
    <x v="2"/>
    <s v="United States)"/>
  </r>
  <r>
    <x v="795"/>
    <x v="7"/>
    <x v="2"/>
    <x v="24"/>
    <s v="December 25, 2004 (United States)"/>
    <n v="7.5"/>
    <n v="342000"/>
    <x v="25"/>
    <s v="John Logan"/>
    <x v="1219"/>
    <x v="0"/>
    <n v="110000000"/>
    <n v="213719942"/>
    <x v="1400"/>
    <n v="170"/>
    <x v="1"/>
    <n v="103719942"/>
    <s v="Profit"/>
    <x v="2"/>
    <s v="United States)"/>
  </r>
  <r>
    <x v="4385"/>
    <x v="0"/>
    <x v="3"/>
    <x v="24"/>
    <s v="December 17, 2004 (United States)"/>
    <n v="6.8"/>
    <n v="199000"/>
    <x v="1179"/>
    <s v="Robert Gordon"/>
    <x v="1110"/>
    <x v="29"/>
    <n v="140000000"/>
    <n v="211468235"/>
    <x v="5"/>
    <n v="108"/>
    <x v="2"/>
    <n v="71468235"/>
    <s v="Profit"/>
    <x v="2"/>
    <s v="United States)"/>
  </r>
  <r>
    <x v="4386"/>
    <x v="7"/>
    <x v="0"/>
    <x v="24"/>
    <s v="July 7, 2004 (United States)"/>
    <n v="6.3"/>
    <n v="162000"/>
    <x v="1395"/>
    <s v="David Franzoni"/>
    <x v="1412"/>
    <x v="0"/>
    <n v="120000000"/>
    <n v="203567857"/>
    <x v="229"/>
    <n v="126"/>
    <x v="2"/>
    <n v="83567857"/>
    <s v="Profit"/>
    <x v="2"/>
    <s v="United States)"/>
  </r>
  <r>
    <x v="4387"/>
    <x v="0"/>
    <x v="10"/>
    <x v="24"/>
    <s v="June 11, 2004 (United States)"/>
    <n v="5"/>
    <n v="81000"/>
    <x v="913"/>
    <s v="Jim Davis"/>
    <x v="1521"/>
    <x v="0"/>
    <n v="50000000"/>
    <n v="203172417"/>
    <x v="10"/>
    <n v="80"/>
    <x v="2"/>
    <n v="153172417"/>
    <s v="Profit"/>
    <x v="2"/>
    <s v="United States)"/>
  </r>
  <r>
    <x v="4388"/>
    <x v="7"/>
    <x v="1"/>
    <x v="24"/>
    <s v="February 13, 2004 (United States)"/>
    <n v="6.8"/>
    <n v="335000"/>
    <x v="1116"/>
    <s v="George Wing"/>
    <x v="1188"/>
    <x v="0"/>
    <n v="75000000"/>
    <n v="198520934"/>
    <x v="4"/>
    <n v="99"/>
    <x v="2"/>
    <n v="123520934"/>
    <s v="Profit"/>
    <x v="2"/>
    <s v="United States)"/>
  </r>
  <r>
    <x v="4389"/>
    <x v="7"/>
    <x v="5"/>
    <x v="24"/>
    <s v="October 22, 2004 (United States)"/>
    <n v="5.9"/>
    <n v="140000"/>
    <x v="1730"/>
    <s v="Stephen Susco"/>
    <x v="1454"/>
    <x v="0"/>
    <n v="10000000"/>
    <n v="187281115"/>
    <x v="4"/>
    <n v="91"/>
    <x v="2"/>
    <n v="177281115"/>
    <s v="Profit"/>
    <x v="2"/>
    <s v="United States)"/>
  </r>
  <r>
    <x v="4390"/>
    <x v="0"/>
    <x v="3"/>
    <x v="24"/>
    <s v="March 26, 2004 (United States)"/>
    <n v="5.0999999999999996"/>
    <n v="52000"/>
    <x v="1311"/>
    <s v="William Hanna"/>
    <x v="1451"/>
    <x v="0"/>
    <n v="80000000"/>
    <n v="181216833"/>
    <x v="7"/>
    <n v="93"/>
    <x v="2"/>
    <n v="101216833"/>
    <s v="Profit"/>
    <x v="2"/>
    <s v="United States)"/>
  </r>
  <r>
    <x v="4391"/>
    <x v="7"/>
    <x v="1"/>
    <x v="24"/>
    <s v="January 16, 2004 (United States)"/>
    <n v="6"/>
    <n v="129000"/>
    <x v="1813"/>
    <s v="John Hamburg"/>
    <x v="1263"/>
    <x v="0"/>
    <n v="42000000"/>
    <n v="178311729"/>
    <x v="1"/>
    <n v="90"/>
    <x v="2"/>
    <n v="136311729"/>
    <s v="Profit"/>
    <x v="2"/>
    <s v="United States)"/>
  </r>
  <r>
    <x v="4392"/>
    <x v="7"/>
    <x v="0"/>
    <x v="24"/>
    <s v="August 13, 2004 (United States)"/>
    <n v="5.6"/>
    <n v="188000"/>
    <x v="1184"/>
    <s v="Dan O'Bannon"/>
    <x v="1537"/>
    <x v="0"/>
    <n v="60000000"/>
    <n v="177427090"/>
    <x v="10"/>
    <n v="101"/>
    <x v="2"/>
    <n v="117427090"/>
    <s v="Profit"/>
    <x v="2"/>
    <s v="United States)"/>
  </r>
  <r>
    <x v="4393"/>
    <x v="7"/>
    <x v="1"/>
    <x v="24"/>
    <s v="March 5, 2004 (United States)"/>
    <n v="6.1"/>
    <n v="141000"/>
    <x v="1525"/>
    <s v="William Blinn"/>
    <x v="1263"/>
    <x v="0"/>
    <n v="60000000"/>
    <n v="170268750"/>
    <x v="962"/>
    <n v="101"/>
    <x v="2"/>
    <n v="110268750"/>
    <s v="Profit"/>
    <x v="2"/>
    <s v="United States)"/>
  </r>
  <r>
    <x v="4394"/>
    <x v="7"/>
    <x v="1"/>
    <x v="24"/>
    <s v="October 15, 2004 (United States)"/>
    <n v="6.1"/>
    <n v="45000"/>
    <x v="939"/>
    <s v="Masayuki SuÃ´"/>
    <x v="25"/>
    <x v="0"/>
    <n v="50000000"/>
    <n v="170128460"/>
    <x v="407"/>
    <n v="106"/>
    <x v="2"/>
    <n v="120128460"/>
    <s v="Profit"/>
    <x v="2"/>
    <s v="United States)"/>
  </r>
  <r>
    <x v="4395"/>
    <x v="7"/>
    <x v="1"/>
    <x v="24"/>
    <s v="June 18, 2004 (United States)"/>
    <n v="6.7"/>
    <n v="235000"/>
    <x v="1814"/>
    <s v="Rawson Marshall Thurber"/>
    <x v="1263"/>
    <x v="0"/>
    <n v="20000000"/>
    <n v="168423227"/>
    <x v="10"/>
    <n v="92"/>
    <x v="2"/>
    <n v="148423227"/>
    <s v="Profit"/>
    <x v="2"/>
    <s v="United States)"/>
  </r>
  <r>
    <x v="4396"/>
    <x v="1"/>
    <x v="0"/>
    <x v="24"/>
    <s v="November 24, 2004 (United States)"/>
    <n v="5.6"/>
    <n v="165000"/>
    <x v="171"/>
    <s v="Oliver Stone"/>
    <x v="1572"/>
    <x v="0"/>
    <n v="155000000"/>
    <n v="167298192"/>
    <x v="7"/>
    <n v="175"/>
    <x v="2"/>
    <n v="12298192"/>
    <s v="Profit"/>
    <x v="2"/>
    <s v="United States)"/>
  </r>
  <r>
    <x v="1553"/>
    <x v="7"/>
    <x v="4"/>
    <x v="24"/>
    <s v="December 10, 2004 (United Kingdom)"/>
    <n v="7.2"/>
    <n v="118000"/>
    <x v="123"/>
    <s v="Gaston Leroux"/>
    <x v="1531"/>
    <x v="1"/>
    <n v="70000000"/>
    <n v="154649125"/>
    <x v="7"/>
    <n v="143"/>
    <x v="1"/>
    <n v="84649125"/>
    <s v="Profit"/>
    <x v="2"/>
    <s v="United Kingdom)"/>
  </r>
  <r>
    <x v="4397"/>
    <x v="1"/>
    <x v="0"/>
    <x v="24"/>
    <s v="April 16, 2004 (United States)"/>
    <n v="8"/>
    <n v="702000"/>
    <x v="1020"/>
    <s v="Quentin Tarantino"/>
    <x v="1091"/>
    <x v="0"/>
    <n v="30000000"/>
    <n v="154118820"/>
    <x v="407"/>
    <n v="137"/>
    <x v="1"/>
    <n v="124118820"/>
    <s v="Profit"/>
    <x v="2"/>
    <s v="United States)"/>
  </r>
  <r>
    <x v="4398"/>
    <x v="0"/>
    <x v="10"/>
    <x v="24"/>
    <s v="April 2, 2004 (United States)"/>
    <n v="5.4"/>
    <n v="21000"/>
    <x v="1815"/>
    <s v="Will Finn"/>
    <x v="1342"/>
    <x v="0"/>
    <n v="110000000"/>
    <n v="145358062"/>
    <x v="167"/>
    <n v="76"/>
    <x v="2"/>
    <n v="35358062"/>
    <s v="Profit"/>
    <x v="2"/>
    <s v="United States)"/>
  </r>
  <r>
    <x v="4399"/>
    <x v="0"/>
    <x v="10"/>
    <x v="24"/>
    <s v="November 19, 2004 (United States)"/>
    <n v="7.1"/>
    <n v="82000"/>
    <x v="1816"/>
    <s v="Derek Drymon"/>
    <x v="1774"/>
    <x v="0"/>
    <n v="30000000"/>
    <n v="141067127"/>
    <x v="5"/>
    <n v="87"/>
    <x v="1"/>
    <n v="111067127"/>
    <s v="Profit"/>
    <x v="2"/>
    <s v="United States)"/>
  </r>
  <r>
    <x v="4400"/>
    <x v="2"/>
    <x v="1"/>
    <x v="24"/>
    <s v="August 11, 2004 (United States)"/>
    <n v="5.8"/>
    <n v="76000"/>
    <x v="200"/>
    <s v="Meg Cabot"/>
    <x v="1775"/>
    <x v="0"/>
    <n v="40000000"/>
    <n v="134734481"/>
    <x v="167"/>
    <n v="113"/>
    <x v="2"/>
    <n v="94734481"/>
    <s v="Profit"/>
    <x v="2"/>
    <s v="United States)"/>
  </r>
  <r>
    <x v="4401"/>
    <x v="1"/>
    <x v="0"/>
    <x v="24"/>
    <s v="December 8, 2004 (United States)"/>
    <n v="5.8"/>
    <n v="169000"/>
    <x v="1817"/>
    <s v="David S. Goyer"/>
    <x v="924"/>
    <x v="0"/>
    <n v="65000000"/>
    <n v="131977904"/>
    <x v="237"/>
    <n v="113"/>
    <x v="2"/>
    <n v="66977904"/>
    <s v="Profit"/>
    <x v="2"/>
    <s v="United States)"/>
  </r>
  <r>
    <x v="1213"/>
    <x v="1"/>
    <x v="0"/>
    <x v="24"/>
    <s v="April 23, 2004 (United States)"/>
    <n v="7.7"/>
    <n v="336000"/>
    <x v="319"/>
    <s v="A.J. Quinnell"/>
    <x v="645"/>
    <x v="0"/>
    <n v="70000000"/>
    <n v="130834852"/>
    <x v="968"/>
    <n v="146"/>
    <x v="1"/>
    <n v="60834852"/>
    <s v="Profit"/>
    <x v="2"/>
    <s v="United States)"/>
  </r>
  <r>
    <x v="4402"/>
    <x v="7"/>
    <x v="1"/>
    <x v="24"/>
    <s v="April 30, 2004 (United States)"/>
    <n v="7"/>
    <n v="347000"/>
    <x v="1351"/>
    <s v="Rosalind Wiseman"/>
    <x v="1382"/>
    <x v="0"/>
    <n v="17000000"/>
    <n v="130126277"/>
    <x v="5"/>
    <n v="97"/>
    <x v="1"/>
    <n v="113126277"/>
    <s v="Profit"/>
    <x v="2"/>
    <s v="United States)"/>
  </r>
  <r>
    <x v="4403"/>
    <x v="1"/>
    <x v="0"/>
    <x v="24"/>
    <s v="September 10, 2004 (United States)"/>
    <n v="6.2"/>
    <n v="190000"/>
    <x v="1818"/>
    <s v="Paul W.S. Anderson"/>
    <x v="1456"/>
    <x v="29"/>
    <n v="45000000"/>
    <n v="129342769"/>
    <x v="1133"/>
    <n v="94"/>
    <x v="2"/>
    <n v="84342769"/>
    <s v="Profit"/>
    <x v="2"/>
    <s v="United States)"/>
  </r>
  <r>
    <x v="4404"/>
    <x v="7"/>
    <x v="2"/>
    <x v="24"/>
    <s v="October 29, 2004 (United States)"/>
    <n v="7.7"/>
    <n v="141000"/>
    <x v="188"/>
    <s v="Taylor Hackford"/>
    <x v="1331"/>
    <x v="0"/>
    <n v="40000000"/>
    <n v="123971376"/>
    <x v="1"/>
    <n v="152"/>
    <x v="1"/>
    <n v="83971376"/>
    <s v="Profit"/>
    <x v="2"/>
    <s v="United States)"/>
  </r>
  <r>
    <x v="4405"/>
    <x v="7"/>
    <x v="4"/>
    <x v="24"/>
    <s v="June 25, 2004 (United States)"/>
    <n v="7.8"/>
    <n v="534000"/>
    <x v="1334"/>
    <s v="Jeremy Leven"/>
    <x v="768"/>
    <x v="0"/>
    <n v="29000000"/>
    <n v="117815157"/>
    <x v="237"/>
    <n v="123"/>
    <x v="1"/>
    <n v="88815157"/>
    <s v="Profit"/>
    <x v="2"/>
    <s v="United States)"/>
  </r>
  <r>
    <x v="4406"/>
    <x v="7"/>
    <x v="4"/>
    <x v="24"/>
    <s v="September 24, 2004 (United States)"/>
    <n v="5.8"/>
    <n v="65000"/>
    <x v="389"/>
    <s v="Gerald Di Pego"/>
    <x v="1230"/>
    <x v="0"/>
    <n v="42000000"/>
    <n v="117592831"/>
    <x v="1252"/>
    <n v="91"/>
    <x v="2"/>
    <n v="75592831"/>
    <s v="Profit"/>
    <x v="2"/>
    <s v="United States)"/>
  </r>
  <r>
    <x v="4407"/>
    <x v="0"/>
    <x v="2"/>
    <x v="24"/>
    <s v="December 17, 2004 (United States)"/>
    <n v="7.7"/>
    <n v="201000"/>
    <x v="1819"/>
    <s v="Allan Knee"/>
    <x v="854"/>
    <x v="0"/>
    <n v="25000000"/>
    <n v="116650613"/>
    <x v="407"/>
    <n v="106"/>
    <x v="1"/>
    <n v="91650613"/>
    <s v="Profit"/>
    <x v="2"/>
    <s v="United States)"/>
  </r>
  <r>
    <x v="4408"/>
    <x v="1"/>
    <x v="0"/>
    <x v="24"/>
    <s v="June 11, 2004 (United States)"/>
    <n v="6.7"/>
    <n v="218000"/>
    <x v="1263"/>
    <s v="Jim Wheat"/>
    <x v="1586"/>
    <x v="0"/>
    <n v="105000000"/>
    <n v="115900534"/>
    <x v="1"/>
    <n v="119"/>
    <x v="2"/>
    <n v="10900534"/>
    <s v="Profit"/>
    <x v="2"/>
    <s v="United States)"/>
  </r>
  <r>
    <x v="4409"/>
    <x v="1"/>
    <x v="4"/>
    <x v="24"/>
    <s v="December 3, 2004 (United States)"/>
    <n v="7.2"/>
    <n v="207000"/>
    <x v="80"/>
    <s v="Patrick Marber"/>
    <x v="1532"/>
    <x v="0"/>
    <n v="27000000"/>
    <n v="115505027"/>
    <x v="4"/>
    <n v="104"/>
    <x v="1"/>
    <n v="88505027"/>
    <s v="Profit"/>
    <x v="2"/>
    <s v="United States)"/>
  </r>
  <r>
    <x v="4410"/>
    <x v="7"/>
    <x v="1"/>
    <x v="24"/>
    <s v="June 23, 2004 (United States)"/>
    <n v="5.6"/>
    <n v="135000"/>
    <x v="707"/>
    <s v="Keenen Ivory Wayans"/>
    <x v="1334"/>
    <x v="0"/>
    <n v="37000000"/>
    <n v="113100873"/>
    <x v="1252"/>
    <n v="109"/>
    <x v="2"/>
    <n v="76100873"/>
    <s v="Profit"/>
    <x v="2"/>
    <s v="United States)"/>
  </r>
  <r>
    <x v="4411"/>
    <x v="1"/>
    <x v="1"/>
    <x v="24"/>
    <s v="October 22, 2004 (United States)"/>
    <n v="7.5"/>
    <n v="183000"/>
    <x v="1296"/>
    <s v="Rex Pickett"/>
    <x v="1746"/>
    <x v="0"/>
    <n v="16000000"/>
    <n v="109706931"/>
    <x v="989"/>
    <n v="127"/>
    <x v="1"/>
    <n v="93706931"/>
    <s v="Profit"/>
    <x v="2"/>
    <s v="United States)"/>
  </r>
  <r>
    <x v="4412"/>
    <x v="7"/>
    <x v="0"/>
    <x v="24"/>
    <s v="March 5, 2004 (United States)"/>
    <n v="6.7"/>
    <n v="79000"/>
    <x v="768"/>
    <s v="John Fusco"/>
    <x v="1776"/>
    <x v="0"/>
    <n v="100000000"/>
    <n v="108040622"/>
    <x v="229"/>
    <n v="136"/>
    <x v="2"/>
    <n v="8040622"/>
    <s v="Profit"/>
    <x v="2"/>
    <s v="United States)"/>
  </r>
  <r>
    <x v="4413"/>
    <x v="1"/>
    <x v="0"/>
    <x v="24"/>
    <s v="April 22, 2005 (United States)"/>
    <n v="7.7"/>
    <n v="130000"/>
    <x v="1621"/>
    <s v="Stephen Chow"/>
    <x v="1598"/>
    <x v="13"/>
    <n v="20000000"/>
    <n v="104882445"/>
    <x v="1401"/>
    <n v="99"/>
    <x v="1"/>
    <n v="84882445"/>
    <s v="Profit"/>
    <x v="2"/>
    <s v="United States)"/>
  </r>
  <r>
    <x v="4414"/>
    <x v="1"/>
    <x v="5"/>
    <x v="24"/>
    <s v="October 29, 2004 (United States)"/>
    <n v="7.6"/>
    <n v="391000"/>
    <x v="1820"/>
    <s v="Leigh Whannell"/>
    <x v="617"/>
    <x v="0"/>
    <n v="1200000"/>
    <n v="103911669"/>
    <x v="1402"/>
    <n v="103"/>
    <x v="1"/>
    <n v="102711669"/>
    <s v="Profit"/>
    <x v="2"/>
    <s v="United States)"/>
  </r>
  <r>
    <x v="4415"/>
    <x v="7"/>
    <x v="1"/>
    <x v="24"/>
    <s v="June 11, 2004 (United States)"/>
    <n v="5.3"/>
    <n v="62000"/>
    <x v="365"/>
    <s v="Ira Levin"/>
    <x v="813"/>
    <x v="0"/>
    <n v="90000000"/>
    <n v="103370127"/>
    <x v="5"/>
    <n v="93"/>
    <x v="2"/>
    <n v="13370127"/>
    <s v="Profit"/>
    <x v="2"/>
    <s v="United States)"/>
  </r>
  <r>
    <x v="4416"/>
    <x v="1"/>
    <x v="0"/>
    <x v="24"/>
    <s v="March 19, 2004 (United States)"/>
    <n v="7.3"/>
    <n v="243000"/>
    <x v="1821"/>
    <s v="George A. Romero"/>
    <x v="1462"/>
    <x v="0"/>
    <n v="26000000"/>
    <n v="102278712"/>
    <x v="1403"/>
    <n v="101"/>
    <x v="1"/>
    <n v="76278712"/>
    <s v="Profit"/>
    <x v="2"/>
    <s v="United States)"/>
  </r>
  <r>
    <x v="4417"/>
    <x v="7"/>
    <x v="0"/>
    <x v="24"/>
    <s v="October 1, 2004 (United States)"/>
    <n v="6.5"/>
    <n v="55000"/>
    <x v="1549"/>
    <s v="Lewis Colick"/>
    <x v="1429"/>
    <x v="0"/>
    <n v="55000000"/>
    <n v="100572044"/>
    <x v="229"/>
    <n v="115"/>
    <x v="2"/>
    <n v="45572044"/>
    <s v="Profit"/>
    <x v="2"/>
    <s v="United States)"/>
  </r>
  <r>
    <x v="4418"/>
    <x v="7"/>
    <x v="0"/>
    <x v="24"/>
    <s v="April 2, 2004 (United States)"/>
    <n v="6.8"/>
    <n v="312000"/>
    <x v="1092"/>
    <s v="Guillermo del Toro"/>
    <x v="1222"/>
    <x v="0"/>
    <n v="66000000"/>
    <n v="99378985"/>
    <x v="1252"/>
    <n v="122"/>
    <x v="2"/>
    <n v="33378985"/>
    <s v="Profit"/>
    <x v="2"/>
    <s v="United States)"/>
  </r>
  <r>
    <x v="2961"/>
    <x v="1"/>
    <x v="6"/>
    <x v="24"/>
    <s v="May 6, 2005 (United States)"/>
    <n v="7.7"/>
    <n v="424000"/>
    <x v="1822"/>
    <s v="Paul Haggis"/>
    <x v="1777"/>
    <x v="0"/>
    <n v="6500000"/>
    <n v="98410061"/>
    <x v="1404"/>
    <n v="112"/>
    <x v="1"/>
    <n v="91910061"/>
    <s v="Profit"/>
    <x v="2"/>
    <s v="United States)"/>
  </r>
  <r>
    <x v="4419"/>
    <x v="1"/>
    <x v="4"/>
    <x v="24"/>
    <s v="January 23, 2004 (United States)"/>
    <n v="7.6"/>
    <n v="460000"/>
    <x v="1823"/>
    <s v="J. Mackye Gruber"/>
    <x v="1527"/>
    <x v="0"/>
    <n v="13000000"/>
    <n v="96822421"/>
    <x v="1405"/>
    <n v="113"/>
    <x v="1"/>
    <n v="83822421"/>
    <s v="Profit"/>
    <x v="2"/>
    <s v="United States)"/>
  </r>
  <r>
    <x v="4420"/>
    <x v="0"/>
    <x v="1"/>
    <x v="24"/>
    <s v="November 24, 2004 (United States)"/>
    <n v="5.4"/>
    <n v="45000"/>
    <x v="613"/>
    <s v="John Grisham"/>
    <x v="1111"/>
    <x v="0"/>
    <n v="60000000"/>
    <n v="96593018"/>
    <x v="1252"/>
    <n v="99"/>
    <x v="2"/>
    <n v="36593018"/>
    <s v="Profit"/>
    <x v="2"/>
    <s v="United States)"/>
  </r>
  <r>
    <x v="4421"/>
    <x v="7"/>
    <x v="1"/>
    <x v="24"/>
    <s v="April 23, 2004 (United States)"/>
    <n v="6.2"/>
    <n v="174000"/>
    <x v="1824"/>
    <s v="Josh Goldsmith"/>
    <x v="1778"/>
    <x v="0"/>
    <n v="37000000"/>
    <n v="96455697"/>
    <x v="1252"/>
    <n v="98"/>
    <x v="2"/>
    <n v="59455697"/>
    <s v="Profit"/>
    <x v="2"/>
    <s v="United States)"/>
  </r>
  <r>
    <x v="4422"/>
    <x v="1"/>
    <x v="4"/>
    <x v="24"/>
    <s v="July 30, 2004 (United States)"/>
    <n v="6.6"/>
    <n v="107000"/>
    <x v="74"/>
    <s v="Richard Condon"/>
    <x v="645"/>
    <x v="0"/>
    <n v="80000000"/>
    <n v="96105910"/>
    <x v="5"/>
    <n v="129"/>
    <x v="2"/>
    <n v="16105910"/>
    <s v="Profit"/>
    <x v="2"/>
    <s v="United States)"/>
  </r>
  <r>
    <x v="4423"/>
    <x v="7"/>
    <x v="4"/>
    <x v="24"/>
    <s v="March 12, 2004 (United States)"/>
    <n v="6.5"/>
    <n v="186000"/>
    <x v="1468"/>
    <s v="Stephen King"/>
    <x v="854"/>
    <x v="0"/>
    <n v="40000000"/>
    <n v="92913171"/>
    <x v="1406"/>
    <n v="96"/>
    <x v="2"/>
    <n v="52913171"/>
    <s v="Profit"/>
    <x v="2"/>
    <s v="United States)"/>
  </r>
  <r>
    <x v="4424"/>
    <x v="7"/>
    <x v="0"/>
    <x v="24"/>
    <s v="January 14, 2005 (United States)"/>
    <n v="7.5"/>
    <n v="109000"/>
    <x v="889"/>
    <s v="Feng Li"/>
    <x v="1779"/>
    <x v="30"/>
    <n v="20500000"/>
    <n v="92863945"/>
    <x v="1407"/>
    <n v="119"/>
    <x v="1"/>
    <n v="72363945"/>
    <s v="Profit"/>
    <x v="2"/>
    <s v="United States)"/>
  </r>
  <r>
    <x v="4425"/>
    <x v="1"/>
    <x v="2"/>
    <x v="24"/>
    <s v="April 8, 2005 (United States)"/>
    <n v="8.1999999999999993"/>
    <n v="338000"/>
    <x v="1641"/>
    <s v="Bernd Eichinger"/>
    <x v="656"/>
    <x v="29"/>
    <n v="20500000"/>
    <n v="92181574"/>
    <x v="241"/>
    <n v="156"/>
    <x v="1"/>
    <n v="71681574"/>
    <s v="Profit"/>
    <x v="2"/>
    <s v="United States)"/>
  </r>
  <r>
    <x v="4426"/>
    <x v="7"/>
    <x v="1"/>
    <x v="24"/>
    <s v="July 9, 2004 (United States)"/>
    <n v="7.2"/>
    <n v="337000"/>
    <x v="1825"/>
    <s v="Will Ferrell"/>
    <x v="1706"/>
    <x v="0"/>
    <n v="26000000"/>
    <n v="90709367"/>
    <x v="1018"/>
    <n v="94"/>
    <x v="1"/>
    <n v="64709367"/>
    <s v="Profit"/>
    <x v="2"/>
    <s v="United States)"/>
  </r>
  <r>
    <x v="4427"/>
    <x v="7"/>
    <x v="1"/>
    <x v="24"/>
    <s v="March 17, 2004 (France)"/>
    <n v="7.9"/>
    <n v="59000"/>
    <x v="1826"/>
    <s v="Georges Chaperot"/>
    <x v="1780"/>
    <x v="8"/>
    <n v="20500000"/>
    <n v="88385944"/>
    <x v="1408"/>
    <n v="97"/>
    <x v="1"/>
    <n v="67885944"/>
    <s v="Profit"/>
    <x v="2"/>
    <s v="France)"/>
  </r>
  <r>
    <x v="4428"/>
    <x v="7"/>
    <x v="0"/>
    <x v="24"/>
    <s v="July 23, 2004 (United States)"/>
    <n v="3.4"/>
    <n v="113000"/>
    <x v="1827"/>
    <s v="Bob Kane"/>
    <x v="1344"/>
    <x v="0"/>
    <n v="100000000"/>
    <n v="82102379"/>
    <x v="7"/>
    <n v="104"/>
    <x v="2"/>
    <n v="-17897621"/>
    <s v="Loss"/>
    <x v="2"/>
    <s v="United States)"/>
  </r>
  <r>
    <x v="4429"/>
    <x v="1"/>
    <x v="5"/>
    <x v="24"/>
    <s v="August 20, 2004 (United States)"/>
    <n v="5.0999999999999996"/>
    <n v="34000"/>
    <x v="569"/>
    <s v="William Peter Blatty"/>
    <x v="1367"/>
    <x v="0"/>
    <n v="80000000"/>
    <n v="78110021"/>
    <x v="498"/>
    <n v="114"/>
    <x v="2"/>
    <n v="-1889979"/>
    <s v="Loss"/>
    <x v="2"/>
    <s v="United States)"/>
  </r>
  <r>
    <x v="4430"/>
    <x v="1"/>
    <x v="1"/>
    <x v="24"/>
    <s v="March 26, 2004 (United States)"/>
    <n v="6.2"/>
    <n v="101000"/>
    <x v="1828"/>
    <s v="Joel Coen"/>
    <x v="323"/>
    <x v="0"/>
    <n v="35000000"/>
    <n v="76665191"/>
    <x v="229"/>
    <n v="104"/>
    <x v="2"/>
    <n v="41665191"/>
    <s v="Profit"/>
    <x v="2"/>
    <s v="United States)"/>
  </r>
  <r>
    <x v="4431"/>
    <x v="1"/>
    <x v="0"/>
    <x v="24"/>
    <s v="September 24, 2004 (United States)"/>
    <n v="8"/>
    <n v="38000"/>
    <x v="1829"/>
    <s v="Richard Epcar"/>
    <x v="1781"/>
    <x v="10"/>
    <n v="12800000"/>
    <n v="76287982"/>
    <x v="1409"/>
    <n v="140"/>
    <x v="1"/>
    <n v="63487982"/>
    <s v="Profit"/>
    <x v="2"/>
    <s v="United States)"/>
  </r>
  <r>
    <x v="4432"/>
    <x v="1"/>
    <x v="4"/>
    <x v="24"/>
    <s v="March 19, 2004 (United States)"/>
    <n v="8.3000000000000007"/>
    <n v="935000"/>
    <x v="1665"/>
    <s v="Charlie Kaufman"/>
    <x v="1110"/>
    <x v="0"/>
    <n v="20000000"/>
    <n v="74036715"/>
    <x v="1315"/>
    <n v="108"/>
    <x v="1"/>
    <n v="54036715"/>
    <s v="Profit"/>
    <x v="2"/>
    <s v="United States)"/>
  </r>
  <r>
    <x v="4433"/>
    <x v="7"/>
    <x v="3"/>
    <x v="24"/>
    <s v="August 20, 2004 (United States)"/>
    <n v="5.9"/>
    <n v="45000"/>
    <x v="1200"/>
    <s v="Fred Wolf"/>
    <x v="1440"/>
    <x v="0"/>
    <n v="19000000"/>
    <n v="73029190"/>
    <x v="5"/>
    <n v="95"/>
    <x v="2"/>
    <n v="54029190"/>
    <s v="Profit"/>
    <x v="2"/>
    <s v="United States)"/>
  </r>
  <r>
    <x v="4434"/>
    <x v="0"/>
    <x v="0"/>
    <x v="24"/>
    <s v="June 16, 2004 (United States)"/>
    <n v="5.9"/>
    <n v="87000"/>
    <x v="1374"/>
    <s v="Jules Verne"/>
    <x v="491"/>
    <x v="0"/>
    <n v="110000000"/>
    <n v="72178895"/>
    <x v="167"/>
    <n v="120"/>
    <x v="2"/>
    <n v="-37821105"/>
    <s v="Loss"/>
    <x v="2"/>
    <s v="United States)"/>
  </r>
  <r>
    <x v="4435"/>
    <x v="0"/>
    <x v="0"/>
    <x v="24"/>
    <s v="June 10, 2005 (United States)"/>
    <n v="3.7"/>
    <n v="35000"/>
    <x v="1023"/>
    <s v="Robert Rodriguez"/>
    <x v="1782"/>
    <x v="0"/>
    <n v="50000000"/>
    <n v="71992655"/>
    <x v="962"/>
    <n v="93"/>
    <x v="2"/>
    <n v="21992655"/>
    <s v="Profit"/>
    <x v="2"/>
    <s v="United States)"/>
  </r>
  <r>
    <x v="3282"/>
    <x v="7"/>
    <x v="0"/>
    <x v="24"/>
    <s v="October 6, 2004 (United States)"/>
    <n v="4.5"/>
    <n v="41000"/>
    <x v="1686"/>
    <s v="Luc Besson"/>
    <x v="1783"/>
    <x v="0"/>
    <n v="25000000"/>
    <n v="71255003"/>
    <x v="10"/>
    <n v="97"/>
    <x v="2"/>
    <n v="46255003"/>
    <s v="Profit"/>
    <x v="2"/>
    <s v="United States)"/>
  </r>
  <r>
    <x v="4436"/>
    <x v="7"/>
    <x v="0"/>
    <x v="24"/>
    <s v="August 27, 2004 (United States)"/>
    <n v="4.7"/>
    <n v="30000"/>
    <x v="702"/>
    <s v="Hans Bauer"/>
    <x v="1677"/>
    <x v="0"/>
    <n v="20000000"/>
    <n v="70992898"/>
    <x v="1133"/>
    <n v="97"/>
    <x v="2"/>
    <n v="50992898"/>
    <s v="Profit"/>
    <x v="2"/>
    <s v="United States)"/>
  </r>
  <r>
    <x v="4437"/>
    <x v="0"/>
    <x v="1"/>
    <x v="24"/>
    <s v="July 16, 2004 (United States)"/>
    <n v="5.9"/>
    <n v="83000"/>
    <x v="230"/>
    <s v="Leigh Dunlap"/>
    <x v="1718"/>
    <x v="0"/>
    <n v="19000000"/>
    <n v="70067909"/>
    <x v="7"/>
    <n v="95"/>
    <x v="2"/>
    <n v="51067909"/>
    <s v="Profit"/>
    <x v="2"/>
    <s v="United States)"/>
  </r>
  <r>
    <x v="4438"/>
    <x v="1"/>
    <x v="4"/>
    <x v="24"/>
    <s v="January 14, 2005 (United States)"/>
    <n v="7.6"/>
    <n v="72000"/>
    <x v="1306"/>
    <s v="SÃ©bastien Japrisot"/>
    <x v="1587"/>
    <x v="8"/>
    <n v="56600000"/>
    <n v="69424389"/>
    <x v="1410"/>
    <n v="133"/>
    <x v="1"/>
    <n v="12824389"/>
    <s v="Profit"/>
    <x v="2"/>
    <s v="United States)"/>
  </r>
  <r>
    <x v="4439"/>
    <x v="1"/>
    <x v="6"/>
    <x v="24"/>
    <s v="March 19, 2004 (United States)"/>
    <n v="6.2"/>
    <n v="84000"/>
    <x v="1734"/>
    <s v="Michael Pye"/>
    <x v="1584"/>
    <x v="0"/>
    <n v="45000000"/>
    <n v="65470529"/>
    <x v="7"/>
    <n v="103"/>
    <x v="2"/>
    <n v="20470529"/>
    <s v="Profit"/>
    <x v="2"/>
    <s v="United States)"/>
  </r>
  <r>
    <x v="4440"/>
    <x v="0"/>
    <x v="2"/>
    <x v="24"/>
    <s v="February 6, 2004 (United States)"/>
    <n v="7.5"/>
    <n v="50000"/>
    <x v="1830"/>
    <s v="Eric Guggenheim"/>
    <x v="107"/>
    <x v="7"/>
    <n v="28000000"/>
    <n v="64445708"/>
    <x v="1411"/>
    <n v="135"/>
    <x v="1"/>
    <n v="36445708"/>
    <s v="Profit"/>
    <x v="2"/>
    <s v="United States)"/>
  </r>
  <r>
    <x v="4441"/>
    <x v="7"/>
    <x v="0"/>
    <x v="24"/>
    <s v="November 12, 2004 (United States)"/>
    <n v="6.3"/>
    <n v="45000"/>
    <x v="1315"/>
    <s v="Paul Zbyszewski"/>
    <x v="786"/>
    <x v="0"/>
    <n v="60000000"/>
    <n v="62657868"/>
    <x v="237"/>
    <n v="97"/>
    <x v="2"/>
    <n v="2657868"/>
    <s v="Profit"/>
    <x v="2"/>
    <s v="United States)"/>
  </r>
  <r>
    <x v="4442"/>
    <x v="7"/>
    <x v="0"/>
    <x v="24"/>
    <s v="October 8, 2004 (United States)"/>
    <n v="7.2"/>
    <n v="60000"/>
    <x v="1406"/>
    <s v="Buzz Bissinger"/>
    <x v="1255"/>
    <x v="29"/>
    <n v="30000000"/>
    <n v="61950770"/>
    <x v="1"/>
    <n v="118"/>
    <x v="1"/>
    <n v="31950770"/>
    <s v="Profit"/>
    <x v="2"/>
    <s v="United States)"/>
  </r>
  <r>
    <x v="4443"/>
    <x v="7"/>
    <x v="1"/>
    <x v="24"/>
    <s v="January 14, 2005 (United States)"/>
    <n v="6.4"/>
    <n v="54000"/>
    <x v="1451"/>
    <s v="Paul Weitz"/>
    <x v="240"/>
    <x v="0"/>
    <n v="26000000"/>
    <n v="61315215"/>
    <x v="1"/>
    <n v="109"/>
    <x v="2"/>
    <n v="35315215"/>
    <s v="Profit"/>
    <x v="2"/>
    <s v="United States)"/>
  </r>
  <r>
    <x v="4444"/>
    <x v="0"/>
    <x v="0"/>
    <x v="24"/>
    <s v="September 17, 2004 (United States)"/>
    <n v="6"/>
    <n v="83000"/>
    <x v="1831"/>
    <s v="Kerry Conran"/>
    <x v="1256"/>
    <x v="0"/>
    <n v="70000000"/>
    <n v="57947036"/>
    <x v="5"/>
    <n v="106"/>
    <x v="2"/>
    <n v="-12052964"/>
    <s v="Loss"/>
    <x v="2"/>
    <s v="United States)"/>
  </r>
  <r>
    <x v="4445"/>
    <x v="7"/>
    <x v="0"/>
    <x v="24"/>
    <s v="September 10, 2004 (United States)"/>
    <n v="6.5"/>
    <n v="95000"/>
    <x v="1252"/>
    <s v="Larry Cohen"/>
    <x v="612"/>
    <x v="0"/>
    <n v="25000000"/>
    <n v="57678321"/>
    <x v="237"/>
    <n v="94"/>
    <x v="2"/>
    <n v="32678321"/>
    <s v="Profit"/>
    <x v="2"/>
    <s v="United States)"/>
  </r>
  <r>
    <x v="4446"/>
    <x v="1"/>
    <x v="3"/>
    <x v="24"/>
    <s v="October 15, 2004 (United States)"/>
    <n v="7.8"/>
    <n v="98000"/>
    <x v="1413"/>
    <s v="Ernesto 'Che' Guevara"/>
    <x v="1784"/>
    <x v="25"/>
    <n v="20500000"/>
    <n v="57663711"/>
    <x v="1162"/>
    <n v="126"/>
    <x v="1"/>
    <n v="37163711"/>
    <s v="Profit"/>
    <x v="2"/>
    <s v="United States)"/>
  </r>
  <r>
    <x v="4447"/>
    <x v="7"/>
    <x v="0"/>
    <x v="24"/>
    <s v="April 2, 2004 (United States)"/>
    <n v="6.3"/>
    <n v="72000"/>
    <x v="1708"/>
    <s v="Mort Briskin"/>
    <x v="1651"/>
    <x v="0"/>
    <n v="46000000"/>
    <n v="57223890"/>
    <x v="17"/>
    <n v="86"/>
    <x v="2"/>
    <n v="11223890"/>
    <s v="Profit"/>
    <x v="2"/>
    <s v="United States)"/>
  </r>
  <r>
    <x v="4448"/>
    <x v="7"/>
    <x v="1"/>
    <x v="24"/>
    <s v="December 17, 2004 (United States)"/>
    <n v="6.4"/>
    <n v="81000"/>
    <x v="271"/>
    <s v="James L. Brooks"/>
    <x v="1188"/>
    <x v="0"/>
    <n v="80000000"/>
    <n v="55470154"/>
    <x v="4"/>
    <n v="131"/>
    <x v="2"/>
    <n v="-24529846"/>
    <s v="Loss"/>
    <x v="2"/>
    <s v="United States)"/>
  </r>
  <r>
    <x v="4449"/>
    <x v="1"/>
    <x v="0"/>
    <x v="24"/>
    <s v="April 16, 2004 (United States)"/>
    <n v="6.4"/>
    <n v="152000"/>
    <x v="1832"/>
    <s v="Jonathan Hensleigh"/>
    <x v="1372"/>
    <x v="0"/>
    <n v="33000000"/>
    <n v="54700105"/>
    <x v="1098"/>
    <n v="124"/>
    <x v="2"/>
    <n v="21700105"/>
    <s v="Profit"/>
    <x v="2"/>
    <s v="United States)"/>
  </r>
  <r>
    <x v="4450"/>
    <x v="1"/>
    <x v="0"/>
    <x v="24"/>
    <s v="October 15, 2004 (United States)"/>
    <n v="7.2"/>
    <n v="162000"/>
    <x v="1352"/>
    <s v="Trey Parker"/>
    <x v="1361"/>
    <x v="0"/>
    <n v="32000000"/>
    <n v="50826898"/>
    <x v="5"/>
    <n v="98"/>
    <x v="1"/>
    <n v="18826898"/>
    <s v="Profit"/>
    <x v="2"/>
    <s v="United States)"/>
  </r>
  <r>
    <x v="4451"/>
    <x v="7"/>
    <x v="4"/>
    <x v="24"/>
    <s v="January 30, 2004 (United States)"/>
    <n v="3.9"/>
    <n v="26000"/>
    <x v="1833"/>
    <s v="Chris Stokes"/>
    <x v="1785"/>
    <x v="0"/>
    <n v="8000000"/>
    <n v="50576805"/>
    <x v="1133"/>
    <n v="95"/>
    <x v="2"/>
    <n v="42576805"/>
    <s v="Profit"/>
    <x v="2"/>
    <s v="United States)"/>
  </r>
  <r>
    <x v="4452"/>
    <x v="1"/>
    <x v="0"/>
    <x v="24"/>
    <s v="March 3, 2006 (United States)"/>
    <n v="6.4"/>
    <n v="53000"/>
    <x v="1834"/>
    <s v="Timur Bekmambetov"/>
    <x v="1786"/>
    <x v="35"/>
    <n v="4200000"/>
    <n v="50336279"/>
    <x v="1412"/>
    <n v="114"/>
    <x v="2"/>
    <n v="46136279"/>
    <s v="Profit"/>
    <x v="2"/>
    <s v="United States)"/>
  </r>
  <r>
    <x v="4453"/>
    <x v="7"/>
    <x v="1"/>
    <x v="24"/>
    <s v="May 28, 2004 (United States)"/>
    <n v="6"/>
    <n v="36000"/>
    <x v="200"/>
    <s v="Patrick J. Clifton"/>
    <x v="1708"/>
    <x v="0"/>
    <n v="50000000"/>
    <n v="49718611"/>
    <x v="229"/>
    <n v="119"/>
    <x v="2"/>
    <n v="-281389"/>
    <s v="Loss"/>
    <x v="2"/>
    <s v="United States)"/>
  </r>
  <r>
    <x v="4454"/>
    <x v="0"/>
    <x v="1"/>
    <x v="24"/>
    <s v="December 25, 2004 (United States)"/>
    <n v="4.3"/>
    <n v="12000"/>
    <x v="803"/>
    <s v="Bill Cosby"/>
    <x v="1787"/>
    <x v="0"/>
    <n v="26000000"/>
    <n v="48551322"/>
    <x v="10"/>
    <n v="93"/>
    <x v="2"/>
    <n v="22551322"/>
    <s v="Profit"/>
    <x v="2"/>
    <s v="United States)"/>
  </r>
  <r>
    <x v="4455"/>
    <x v="7"/>
    <x v="0"/>
    <x v="24"/>
    <s v="January 16, 2004 (United States)"/>
    <n v="4.0999999999999996"/>
    <n v="27000"/>
    <x v="1835"/>
    <s v="Matt Johnson"/>
    <x v="1788"/>
    <x v="0"/>
    <n v="40000000"/>
    <n v="46546197"/>
    <x v="7"/>
    <n v="84"/>
    <x v="2"/>
    <n v="6546197"/>
    <s v="Profit"/>
    <x v="2"/>
    <s v="United States)"/>
  </r>
  <r>
    <x v="4456"/>
    <x v="0"/>
    <x v="1"/>
    <x v="24"/>
    <s v="August 27, 2004 (United States)"/>
    <n v="6.9"/>
    <n v="204000"/>
    <x v="1836"/>
    <s v="Jared Hess"/>
    <x v="1789"/>
    <x v="0"/>
    <n v="400000"/>
    <n v="46138887"/>
    <x v="989"/>
    <n v="96"/>
    <x v="2"/>
    <n v="45738887"/>
    <s v="Profit"/>
    <x v="2"/>
    <s v="United States)"/>
  </r>
  <r>
    <x v="4457"/>
    <x v="7"/>
    <x v="2"/>
    <x v="24"/>
    <s v="March 4, 2005 (United States)"/>
    <n v="8"/>
    <n v="79000"/>
    <x v="1357"/>
    <s v="Alejandro AmenÃ¡bar"/>
    <x v="1555"/>
    <x v="16"/>
    <n v="20500000"/>
    <n v="43731621"/>
    <x v="1413"/>
    <n v="126"/>
    <x v="1"/>
    <n v="23231621"/>
    <s v="Profit"/>
    <x v="2"/>
    <s v="United States)"/>
  </r>
  <r>
    <x v="4458"/>
    <x v="7"/>
    <x v="1"/>
    <x v="24"/>
    <s v="September 17, 2004 (United States)"/>
    <n v="6.3"/>
    <n v="61000"/>
    <x v="236"/>
    <s v="Adam Brooks"/>
    <x v="1386"/>
    <x v="1"/>
    <n v="31000000"/>
    <n v="41682237"/>
    <x v="1"/>
    <n v="98"/>
    <x v="2"/>
    <n v="10682237"/>
    <s v="Profit"/>
    <x v="2"/>
    <s v="United States)"/>
  </r>
  <r>
    <x v="4459"/>
    <x v="1"/>
    <x v="6"/>
    <x v="24"/>
    <s v="February 27, 2004 (United States)"/>
    <n v="5.3"/>
    <n v="21000"/>
    <x v="283"/>
    <s v="Sarah Thorp"/>
    <x v="1096"/>
    <x v="29"/>
    <n v="50000000"/>
    <n v="40954603"/>
    <x v="5"/>
    <n v="97"/>
    <x v="2"/>
    <n v="-9045397"/>
    <s v="Loss"/>
    <x v="2"/>
    <s v="United States)"/>
  </r>
  <r>
    <x v="4460"/>
    <x v="6"/>
    <x v="6"/>
    <x v="24"/>
    <s v="February 11, 2005 (United States)"/>
    <n v="7.4"/>
    <n v="57000"/>
    <x v="598"/>
    <s v="Pedro AlmodÃ³var"/>
    <x v="1784"/>
    <x v="16"/>
    <n v="5000000"/>
    <n v="40423279"/>
    <x v="917"/>
    <n v="106"/>
    <x v="1"/>
    <n v="35423279"/>
    <s v="Profit"/>
    <x v="2"/>
    <s v="United States)"/>
  </r>
  <r>
    <x v="4461"/>
    <x v="0"/>
    <x v="1"/>
    <x v="24"/>
    <s v="April 2, 2004 (United States)"/>
    <n v="5.9"/>
    <n v="38000"/>
    <x v="296"/>
    <s v="Mark Amin"/>
    <x v="1591"/>
    <x v="0"/>
    <n v="22000000"/>
    <n v="37666766"/>
    <x v="1098"/>
    <n v="111"/>
    <x v="2"/>
    <n v="15666766"/>
    <s v="Profit"/>
    <x v="2"/>
    <s v="United States)"/>
  </r>
  <r>
    <x v="4462"/>
    <x v="1"/>
    <x v="1"/>
    <x v="24"/>
    <s v="August 20, 2004 (United States)"/>
    <n v="7.4"/>
    <n v="209000"/>
    <x v="1837"/>
    <s v="Zach Braff"/>
    <x v="1790"/>
    <x v="0"/>
    <n v="2500000"/>
    <n v="35825316"/>
    <x v="1414"/>
    <n v="102"/>
    <x v="1"/>
    <n v="33325316"/>
    <s v="Profit"/>
    <x v="2"/>
    <s v="United States)"/>
  </r>
  <r>
    <x v="4463"/>
    <x v="7"/>
    <x v="1"/>
    <x v="24"/>
    <s v="March 26, 2004 (United States)"/>
    <n v="6.2"/>
    <n v="64000"/>
    <x v="1150"/>
    <s v="Kevin Smith"/>
    <x v="1338"/>
    <x v="0"/>
    <n v="35000000"/>
    <n v="35492921"/>
    <x v="407"/>
    <n v="102"/>
    <x v="2"/>
    <n v="492921"/>
    <s v="Profit"/>
    <x v="2"/>
    <s v="United States)"/>
  </r>
  <r>
    <x v="4464"/>
    <x v="1"/>
    <x v="1"/>
    <x v="24"/>
    <s v="November 5, 2004 (United States)"/>
    <n v="6.2"/>
    <n v="51000"/>
    <x v="388"/>
    <s v="Bill Naughton"/>
    <x v="1496"/>
    <x v="1"/>
    <n v="60000000"/>
    <n v="35060882"/>
    <x v="5"/>
    <n v="103"/>
    <x v="2"/>
    <n v="-24939118"/>
    <s v="Loss"/>
    <x v="2"/>
    <s v="United States)"/>
  </r>
  <r>
    <x v="4465"/>
    <x v="7"/>
    <x v="0"/>
    <x v="24"/>
    <s v="December 17, 2004 (United States)"/>
    <n v="6.1"/>
    <n v="52000"/>
    <x v="1611"/>
    <s v="Lukas Heller"/>
    <x v="240"/>
    <x v="0"/>
    <n v="45000000"/>
    <n v="35021497"/>
    <x v="10"/>
    <n v="113"/>
    <x v="2"/>
    <n v="-9978503"/>
    <s v="Loss"/>
    <x v="2"/>
    <s v="United States)"/>
  </r>
  <r>
    <x v="4466"/>
    <x v="1"/>
    <x v="0"/>
    <x v="24"/>
    <s v="December 25, 2004 (United States)"/>
    <n v="7.3"/>
    <n v="185000"/>
    <x v="1290"/>
    <s v="Wes Anderson"/>
    <x v="89"/>
    <x v="0"/>
    <n v="50000000"/>
    <n v="34809623"/>
    <x v="229"/>
    <n v="119"/>
    <x v="1"/>
    <n v="-15190377"/>
    <s v="Loss"/>
    <x v="2"/>
    <s v="United States)"/>
  </r>
  <r>
    <x v="4467"/>
    <x v="7"/>
    <x v="2"/>
    <x v="24"/>
    <s v="February 4, 2005 (United States)"/>
    <n v="8.1"/>
    <n v="340000"/>
    <x v="1838"/>
    <s v="Keir Pearson"/>
    <x v="1777"/>
    <x v="1"/>
    <n v="17500000"/>
    <n v="33882243"/>
    <x v="32"/>
    <n v="121"/>
    <x v="1"/>
    <n v="16382243"/>
    <s v="Profit"/>
    <x v="2"/>
    <s v="United States)"/>
  </r>
  <r>
    <x v="4468"/>
    <x v="0"/>
    <x v="1"/>
    <x v="24"/>
    <s v="February 20, 2004 (United States)"/>
    <n v="4.7"/>
    <n v="28000"/>
    <x v="1839"/>
    <s v="Dyan Sheldon"/>
    <x v="1382"/>
    <x v="29"/>
    <n v="15000000"/>
    <n v="33251890"/>
    <x v="167"/>
    <n v="89"/>
    <x v="2"/>
    <n v="18251890"/>
    <s v="Profit"/>
    <x v="2"/>
    <s v="United States)"/>
  </r>
  <r>
    <x v="4469"/>
    <x v="7"/>
    <x v="1"/>
    <x v="24"/>
    <s v="April 7, 2004 (United States)"/>
    <n v="4.5"/>
    <n v="7400"/>
    <x v="1840"/>
    <s v="Todd R. Jones"/>
    <x v="1791"/>
    <x v="0"/>
    <n v="12000000"/>
    <n v="31326183"/>
    <x v="989"/>
    <n v="97"/>
    <x v="2"/>
    <n v="19326183"/>
    <s v="Profit"/>
    <x v="2"/>
    <s v="United States)"/>
  </r>
  <r>
    <x v="4470"/>
    <x v="1"/>
    <x v="1"/>
    <x v="24"/>
    <s v="April 9, 2004 (United States)"/>
    <n v="6.7"/>
    <n v="208000"/>
    <x v="1612"/>
    <s v="David Wagner"/>
    <x v="1792"/>
    <x v="0"/>
    <n v="25000000"/>
    <n v="30381722"/>
    <x v="915"/>
    <n v="109"/>
    <x v="2"/>
    <n v="5381722"/>
    <s v="Profit"/>
    <x v="2"/>
    <s v="United States)"/>
  </r>
  <r>
    <x v="4471"/>
    <x v="1"/>
    <x v="1"/>
    <x v="24"/>
    <s v="September 24, 2004 (United States)"/>
    <n v="7.9"/>
    <n v="525000"/>
    <x v="1841"/>
    <s v="Simon Pegg"/>
    <x v="1793"/>
    <x v="1"/>
    <n v="20500000"/>
    <n v="30097092"/>
    <x v="1"/>
    <n v="99"/>
    <x v="1"/>
    <n v="9597092"/>
    <s v="Profit"/>
    <x v="2"/>
    <s v="United States)"/>
  </r>
  <r>
    <x v="4472"/>
    <x v="7"/>
    <x v="1"/>
    <x v="24"/>
    <s v="April 30, 2004 (United States)"/>
    <n v="5.9"/>
    <n v="23000"/>
    <x v="1402"/>
    <s v="Aline Brosh McKenna"/>
    <x v="786"/>
    <x v="22"/>
    <n v="32000000"/>
    <n v="30031874"/>
    <x v="1415"/>
    <n v="90"/>
    <x v="2"/>
    <n v="-1968126"/>
    <s v="Loss"/>
    <x v="2"/>
    <s v="United States)"/>
  </r>
  <r>
    <x v="4473"/>
    <x v="0"/>
    <x v="0"/>
    <x v="24"/>
    <s v="July 30, 2004 (United States)"/>
    <n v="4.3"/>
    <n v="13000"/>
    <x v="1245"/>
    <s v="Gerry Anderson"/>
    <x v="697"/>
    <x v="1"/>
    <n v="57000000"/>
    <n v="28283637"/>
    <x v="342"/>
    <n v="95"/>
    <x v="2"/>
    <n v="-28716363"/>
    <s v="Loss"/>
    <x v="2"/>
    <s v="United States)"/>
  </r>
  <r>
    <x v="4474"/>
    <x v="7"/>
    <x v="4"/>
    <x v="24"/>
    <s v="February 27, 2004 (United States)"/>
    <n v="6"/>
    <n v="27000"/>
    <x v="1842"/>
    <s v="Kate Gunzinger"/>
    <x v="1794"/>
    <x v="0"/>
    <n v="25000000"/>
    <n v="27685016"/>
    <x v="1098"/>
    <n v="86"/>
    <x v="2"/>
    <n v="2685016"/>
    <s v="Profit"/>
    <x v="2"/>
    <s v="United States)"/>
  </r>
  <r>
    <x v="4475"/>
    <x v="0"/>
    <x v="1"/>
    <x v="24"/>
    <s v="April 9, 2004 (United States)"/>
    <n v="6.3"/>
    <n v="64000"/>
    <x v="1631"/>
    <s v="Laurie Craig"/>
    <x v="1775"/>
    <x v="0"/>
    <n v="31000000"/>
    <n v="27388767"/>
    <x v="407"/>
    <n v="96"/>
    <x v="2"/>
    <n v="-3611233"/>
    <s v="Loss"/>
    <x v="2"/>
    <s v="United States)"/>
  </r>
  <r>
    <x v="4476"/>
    <x v="7"/>
    <x v="1"/>
    <x v="24"/>
    <s v="April 9, 2004 (United States)"/>
    <n v="5.5"/>
    <n v="55000"/>
    <x v="524"/>
    <s v="Mitchell Kapner"/>
    <x v="700"/>
    <x v="0"/>
    <n v="40000000"/>
    <n v="26170671"/>
    <x v="1416"/>
    <n v="98"/>
    <x v="2"/>
    <n v="-13829329"/>
    <s v="Loss"/>
    <x v="2"/>
    <s v="United States)"/>
  </r>
  <r>
    <x v="4477"/>
    <x v="7"/>
    <x v="4"/>
    <x v="24"/>
    <s v="April 9, 2004 (United States)"/>
    <n v="6"/>
    <n v="20000"/>
    <x v="1685"/>
    <s v="Leslie Bohem"/>
    <x v="240"/>
    <x v="0"/>
    <n v="107000000"/>
    <n v="25819961"/>
    <x v="229"/>
    <n v="137"/>
    <x v="2"/>
    <n v="-81180039"/>
    <s v="Loss"/>
    <x v="2"/>
    <s v="United States)"/>
  </r>
  <r>
    <x v="4478"/>
    <x v="1"/>
    <x v="1"/>
    <x v="24"/>
    <s v="November 12, 2004 (United States)"/>
    <n v="4.8"/>
    <n v="40000"/>
    <x v="1843"/>
    <s v="Don Mancini"/>
    <x v="1281"/>
    <x v="0"/>
    <n v="12000000"/>
    <n v="24829644"/>
    <x v="1417"/>
    <n v="87"/>
    <x v="2"/>
    <n v="12829644"/>
    <s v="Profit"/>
    <x v="2"/>
    <s v="United States)"/>
  </r>
  <r>
    <x v="4479"/>
    <x v="7"/>
    <x v="1"/>
    <x v="24"/>
    <s v="March 11, 2005 (United States)"/>
    <n v="6.2"/>
    <n v="20000"/>
    <x v="1089"/>
    <s v="Jane Austen"/>
    <x v="1788"/>
    <x v="1"/>
    <n v="7000000"/>
    <n v="24716440"/>
    <x v="1179"/>
    <n v="122"/>
    <x v="2"/>
    <n v="17716440"/>
    <s v="Profit"/>
    <x v="2"/>
    <s v="United States)"/>
  </r>
  <r>
    <x v="4480"/>
    <x v="1"/>
    <x v="3"/>
    <x v="24"/>
    <s v="July 30, 2004 (United States)"/>
    <n v="7"/>
    <n v="185000"/>
    <x v="1537"/>
    <s v="Jon Hurwitz"/>
    <x v="1795"/>
    <x v="0"/>
    <n v="9000000"/>
    <n v="23936908"/>
    <x v="1418"/>
    <n v="88"/>
    <x v="1"/>
    <n v="14936908"/>
    <s v="Profit"/>
    <x v="2"/>
    <s v="United States)"/>
  </r>
  <r>
    <x v="4481"/>
    <x v="1"/>
    <x v="4"/>
    <x v="24"/>
    <s v="October 29, 2004 (United States)"/>
    <n v="6.2"/>
    <n v="35000"/>
    <x v="1573"/>
    <s v="Jean-Claude CarriÃ¨re"/>
    <x v="813"/>
    <x v="1"/>
    <n v="20000000"/>
    <n v="23925492"/>
    <x v="237"/>
    <n v="100"/>
    <x v="2"/>
    <n v="3925492"/>
    <s v="Profit"/>
    <x v="2"/>
    <s v="United States)"/>
  </r>
  <r>
    <x v="4482"/>
    <x v="1"/>
    <x v="1"/>
    <x v="24"/>
    <s v="February 20, 2004 (United States)"/>
    <n v="6.6"/>
    <n v="200000"/>
    <x v="1844"/>
    <s v="Alec Berg"/>
    <x v="1796"/>
    <x v="0"/>
    <n v="25000000"/>
    <n v="22605153"/>
    <x v="1018"/>
    <n v="92"/>
    <x v="2"/>
    <n v="-2394847"/>
    <s v="Loss"/>
    <x v="2"/>
    <s v="United States)"/>
  </r>
  <r>
    <x v="4483"/>
    <x v="7"/>
    <x v="1"/>
    <x v="24"/>
    <s v="August 6, 2004 (United States)"/>
    <n v="5.3"/>
    <n v="18000"/>
    <x v="1845"/>
    <s v="Melissa Carter"/>
    <x v="1724"/>
    <x v="0"/>
    <n v="35000000"/>
    <n v="22035509"/>
    <x v="1252"/>
    <n v="107"/>
    <x v="2"/>
    <n v="-12964491"/>
    <s v="Loss"/>
    <x v="2"/>
    <s v="United States)"/>
  </r>
  <r>
    <x v="4484"/>
    <x v="7"/>
    <x v="4"/>
    <x v="24"/>
    <s v="September 3, 2004 (United States)"/>
    <n v="7"/>
    <n v="53000"/>
    <x v="1393"/>
    <s v="Gilles Mimouni"/>
    <x v="1588"/>
    <x v="0"/>
    <n v="30000000"/>
    <n v="21741598"/>
    <x v="17"/>
    <n v="114"/>
    <x v="1"/>
    <n v="-8258402"/>
    <s v="Loss"/>
    <x v="2"/>
    <s v="United States)"/>
  </r>
  <r>
    <x v="4485"/>
    <x v="1"/>
    <x v="4"/>
    <x v="24"/>
    <s v="February 18, 2005 (United States)"/>
    <n v="7"/>
    <n v="36000"/>
    <x v="397"/>
    <s v="William Shakespeare"/>
    <x v="40"/>
    <x v="1"/>
    <n v="30000000"/>
    <n v="21560182"/>
    <x v="1419"/>
    <n v="131"/>
    <x v="1"/>
    <n v="-8439818"/>
    <s v="Loss"/>
    <x v="2"/>
    <s v="United States)"/>
  </r>
  <r>
    <x v="4486"/>
    <x v="7"/>
    <x v="1"/>
    <x v="24"/>
    <s v="January 23, 2004 (United States)"/>
    <n v="5.6"/>
    <n v="27000"/>
    <x v="1608"/>
    <s v="Victor Levin"/>
    <x v="1661"/>
    <x v="0"/>
    <n v="22000000"/>
    <n v="21513434"/>
    <x v="1018"/>
    <n v="95"/>
    <x v="2"/>
    <n v="-486566"/>
    <s v="Loss"/>
    <x v="2"/>
    <s v="United States)"/>
  </r>
  <r>
    <x v="4487"/>
    <x v="0"/>
    <x v="1"/>
    <x v="24"/>
    <s v="May 7, 2004 (United States)"/>
    <n v="5"/>
    <n v="22000"/>
    <x v="1623"/>
    <s v="Emily Fox"/>
    <x v="1797"/>
    <x v="0"/>
    <n v="30000000"/>
    <n v="21289826"/>
    <x v="7"/>
    <n v="91"/>
    <x v="2"/>
    <n v="-8710174"/>
    <s v="Loss"/>
    <x v="2"/>
    <s v="United States)"/>
  </r>
  <r>
    <x v="4488"/>
    <x v="1"/>
    <x v="6"/>
    <x v="24"/>
    <s v="May 13, 2005 (United States)"/>
    <n v="6.4"/>
    <n v="59000"/>
    <x v="569"/>
    <s v="Wayne Kramer"/>
    <x v="339"/>
    <x v="14"/>
    <n v="27000000"/>
    <n v="21148829"/>
    <x v="962"/>
    <n v="106"/>
    <x v="2"/>
    <n v="-5851171"/>
    <s v="Loss"/>
    <x v="2"/>
    <s v="United States)"/>
  </r>
  <r>
    <x v="4489"/>
    <x v="7"/>
    <x v="4"/>
    <x v="24"/>
    <s v="May 27, 2005 (United States)"/>
    <n v="7"/>
    <n v="11000"/>
    <x v="1846"/>
    <s v="William J. Locke"/>
    <x v="1342"/>
    <x v="1"/>
    <n v="20500000"/>
    <n v="20421130"/>
    <x v="1420"/>
    <n v="104"/>
    <x v="1"/>
    <n v="-78870"/>
    <s v="Loss"/>
    <x v="2"/>
    <s v="United States)"/>
  </r>
  <r>
    <x v="4490"/>
    <x v="1"/>
    <x v="4"/>
    <x v="24"/>
    <s v="September 29, 2004 (Hong Kong)"/>
    <n v="7.4"/>
    <n v="53000"/>
    <x v="767"/>
    <s v="Kar-Wai Wong"/>
    <x v="1547"/>
    <x v="13"/>
    <n v="12000000"/>
    <n v="20205757"/>
    <x v="898"/>
    <n v="129"/>
    <x v="1"/>
    <n v="8205757"/>
    <s v="Profit"/>
    <x v="2"/>
    <s v="Hong Kong)"/>
  </r>
  <r>
    <x v="4491"/>
    <x v="7"/>
    <x v="1"/>
    <x v="24"/>
    <s v="April 8, 2005 (United States)"/>
    <n v="6.4"/>
    <n v="31000"/>
    <x v="58"/>
    <s v="Woody Allen"/>
    <x v="1706"/>
    <x v="0"/>
    <n v="20500000"/>
    <n v="20129327"/>
    <x v="989"/>
    <n v="99"/>
    <x v="2"/>
    <n v="-370673"/>
    <s v="Loss"/>
    <x v="2"/>
    <s v="United States)"/>
  </r>
  <r>
    <x v="4492"/>
    <x v="1"/>
    <x v="1"/>
    <x v="24"/>
    <s v="October 22, 2004 (United States)"/>
    <n v="6.6"/>
    <n v="63000"/>
    <x v="1161"/>
    <s v="David O. Russell"/>
    <x v="1403"/>
    <x v="1"/>
    <n v="20000000"/>
    <n v="20094909"/>
    <x v="989"/>
    <n v="107"/>
    <x v="2"/>
    <n v="94909"/>
    <s v="Profit"/>
    <x v="2"/>
    <s v="United States)"/>
  </r>
  <r>
    <x v="4493"/>
    <x v="7"/>
    <x v="4"/>
    <x v="24"/>
    <s v="September 1, 2004 (United States)"/>
    <n v="6.2"/>
    <n v="21000"/>
    <x v="739"/>
    <s v="Matthew Faulk"/>
    <x v="1072"/>
    <x v="0"/>
    <n v="23000000"/>
    <n v="19463185"/>
    <x v="1315"/>
    <n v="141"/>
    <x v="2"/>
    <n v="-3536815"/>
    <s v="Loss"/>
    <x v="2"/>
    <s v="United States)"/>
  </r>
  <r>
    <x v="4494"/>
    <x v="3"/>
    <x v="1"/>
    <x v="24"/>
    <s v="September 3, 2004 (Sweden)"/>
    <n v="7.5"/>
    <n v="17000"/>
    <x v="1847"/>
    <s v="Anders Nyberg"/>
    <x v="1798"/>
    <x v="12"/>
    <n v="20500000"/>
    <n v="18328469"/>
    <x v="1421"/>
    <n v="133"/>
    <x v="1"/>
    <n v="-2171531"/>
    <s v="Loss"/>
    <x v="2"/>
    <s v="Sweden)"/>
  </r>
  <r>
    <x v="4495"/>
    <x v="1"/>
    <x v="2"/>
    <x v="24"/>
    <s v="January 7, 2005 (United States)"/>
    <n v="7.1"/>
    <n v="48000"/>
    <x v="674"/>
    <s v="Bill Condon"/>
    <x v="856"/>
    <x v="0"/>
    <n v="11000000"/>
    <n v="17050017"/>
    <x v="989"/>
    <n v="118"/>
    <x v="1"/>
    <n v="6050017"/>
    <s v="Profit"/>
    <x v="2"/>
    <s v="United States)"/>
  </r>
  <r>
    <x v="4496"/>
    <x v="0"/>
    <x v="0"/>
    <x v="24"/>
    <s v="February 6, 2004 (United States)"/>
    <n v="5.2"/>
    <n v="9800"/>
    <x v="1848"/>
    <s v="Nikolaj Arcel"/>
    <x v="1799"/>
    <x v="0"/>
    <n v="12000000"/>
    <n v="16951702"/>
    <x v="968"/>
    <n v="91"/>
    <x v="2"/>
    <n v="4951702"/>
    <s v="Profit"/>
    <x v="2"/>
    <s v="United States)"/>
  </r>
  <r>
    <x v="4497"/>
    <x v="1"/>
    <x v="4"/>
    <x v="24"/>
    <s v="July 30, 2004 (United States)"/>
    <n v="8.1"/>
    <n v="244000"/>
    <x v="900"/>
    <s v="Richard Linklater"/>
    <x v="455"/>
    <x v="0"/>
    <n v="2700000"/>
    <n v="15936507"/>
    <x v="1422"/>
    <n v="80"/>
    <x v="1"/>
    <n v="13236507"/>
    <s v="Profit"/>
    <x v="2"/>
    <s v="United States)"/>
  </r>
  <r>
    <x v="4498"/>
    <x v="0"/>
    <x v="9"/>
    <x v="24"/>
    <s v="October 8, 2004 (United States)"/>
    <n v="5.9"/>
    <n v="27000"/>
    <x v="1431"/>
    <s v="Mitch Rotter"/>
    <x v="1718"/>
    <x v="0"/>
    <n v="15000000"/>
    <n v="14867514"/>
    <x v="237"/>
    <n v="103"/>
    <x v="2"/>
    <n v="-132486"/>
    <s v="Loss"/>
    <x v="2"/>
    <s v="United States)"/>
  </r>
  <r>
    <x v="4499"/>
    <x v="1"/>
    <x v="1"/>
    <x v="24"/>
    <s v="May 28, 2004 (United States)"/>
    <n v="4.5"/>
    <n v="22000"/>
    <x v="1849"/>
    <s v="Bo Zenga"/>
    <x v="1800"/>
    <x v="0"/>
    <n v="16000000"/>
    <n v="14821824"/>
    <x v="17"/>
    <n v="86"/>
    <x v="2"/>
    <n v="-1178176"/>
    <s v="Loss"/>
    <x v="2"/>
    <s v="United States)"/>
  </r>
  <r>
    <x v="4500"/>
    <x v="7"/>
    <x v="1"/>
    <x v="24"/>
    <s v="February 20, 2004 (United States)"/>
    <n v="5.2"/>
    <n v="12000"/>
    <x v="709"/>
    <s v="Doug Richardson"/>
    <x v="2"/>
    <x v="0"/>
    <n v="30000000"/>
    <n v="14615099"/>
    <x v="10"/>
    <n v="110"/>
    <x v="2"/>
    <n v="-15384901"/>
    <s v="Loss"/>
    <x v="2"/>
    <s v="United States)"/>
  </r>
  <r>
    <x v="4501"/>
    <x v="7"/>
    <x v="1"/>
    <x v="24"/>
    <s v="April 30, 2004 (United States)"/>
    <n v="4.8"/>
    <n v="30000"/>
    <x v="222"/>
    <s v="Steve Adams"/>
    <x v="1263"/>
    <x v="0"/>
    <n v="40000000"/>
    <n v="14494036"/>
    <x v="1018"/>
    <n v="99"/>
    <x v="2"/>
    <n v="-25505964"/>
    <s v="Loss"/>
    <x v="2"/>
    <s v="United States)"/>
  </r>
  <r>
    <x v="4502"/>
    <x v="1"/>
    <x v="6"/>
    <x v="24"/>
    <s v="February 4, 2005 (United States)"/>
    <n v="7.6"/>
    <n v="24000"/>
    <x v="750"/>
    <s v="Mike Leigh"/>
    <x v="1801"/>
    <x v="1"/>
    <n v="11000000"/>
    <n v="13267869"/>
    <x v="1113"/>
    <n v="125"/>
    <x v="1"/>
    <n v="2267869"/>
    <s v="Profit"/>
    <x v="2"/>
    <s v="United States)"/>
  </r>
  <r>
    <x v="4503"/>
    <x v="1"/>
    <x v="6"/>
    <x v="24"/>
    <s v="August 6, 2004 (United States)"/>
    <n v="7.4"/>
    <n v="34000"/>
    <x v="1850"/>
    <s v="Joshua Marston"/>
    <x v="1802"/>
    <x v="45"/>
    <n v="3000000"/>
    <n v="12594630"/>
    <x v="1328"/>
    <n v="101"/>
    <x v="1"/>
    <n v="9594630"/>
    <s v="Profit"/>
    <x v="2"/>
    <s v="United States)"/>
  </r>
  <r>
    <x v="4504"/>
    <x v="7"/>
    <x v="1"/>
    <x v="24"/>
    <s v="January 9, 2004 (United States)"/>
    <n v="6.1"/>
    <n v="37000"/>
    <x v="1332"/>
    <s v="Derek Guiley"/>
    <x v="1662"/>
    <x v="0"/>
    <n v="23000000"/>
    <n v="12313323"/>
    <x v="1156"/>
    <n v="111"/>
    <x v="2"/>
    <n v="-10686677"/>
    <s v="Loss"/>
    <x v="2"/>
    <s v="United States)"/>
  </r>
  <r>
    <x v="4505"/>
    <x v="1"/>
    <x v="0"/>
    <x v="24"/>
    <s v="June 3, 2005 (United States)"/>
    <n v="7.3"/>
    <n v="171000"/>
    <x v="1851"/>
    <s v="J.J. Connolly"/>
    <x v="1803"/>
    <x v="1"/>
    <n v="20500000"/>
    <n v="11850214"/>
    <x v="1333"/>
    <n v="105"/>
    <x v="1"/>
    <n v="-8649786"/>
    <s v="Loss"/>
    <x v="2"/>
    <s v="United States)"/>
  </r>
  <r>
    <x v="4506"/>
    <x v="0"/>
    <x v="1"/>
    <x v="24"/>
    <s v="April 29, 2005 (United States)"/>
    <n v="6.9"/>
    <n v="25000"/>
    <x v="1157"/>
    <s v="Frank Cottrell Boyce"/>
    <x v="1804"/>
    <x v="1"/>
    <n v="20500000"/>
    <n v="11782282"/>
    <x v="1179"/>
    <n v="98"/>
    <x v="2"/>
    <n v="-8717718"/>
    <s v="Loss"/>
    <x v="2"/>
    <s v="United States)"/>
  </r>
  <r>
    <x v="4507"/>
    <x v="1"/>
    <x v="0"/>
    <x v="24"/>
    <s v="June 2, 2006 (United States)"/>
    <n v="7.1"/>
    <n v="68000"/>
    <x v="1852"/>
    <s v="Luc Besson"/>
    <x v="1805"/>
    <x v="8"/>
    <n v="20500000"/>
    <n v="11169386"/>
    <x v="1270"/>
    <n v="84"/>
    <x v="1"/>
    <n v="-9330614"/>
    <s v="Loss"/>
    <x v="2"/>
    <s v="United States)"/>
  </r>
  <r>
    <x v="4508"/>
    <x v="7"/>
    <x v="1"/>
    <x v="24"/>
    <s v="January 30, 2004 (United States)"/>
    <n v="5.7"/>
    <n v="24000"/>
    <x v="1322"/>
    <s v="Marc Hyman"/>
    <x v="1298"/>
    <x v="0"/>
    <n v="40000000"/>
    <n v="10898337"/>
    <x v="5"/>
    <n v="93"/>
    <x v="2"/>
    <n v="-29101663"/>
    <s v="Loss"/>
    <x v="2"/>
    <s v="United States)"/>
  </r>
  <r>
    <x v="4509"/>
    <x v="1"/>
    <x v="2"/>
    <x v="24"/>
    <s v="March 10, 2006 (United States)"/>
    <n v="6.3"/>
    <n v="35000"/>
    <x v="1853"/>
    <s v="Stephen Jeffreys"/>
    <x v="854"/>
    <x v="1"/>
    <n v="20500000"/>
    <n v="10852064"/>
    <x v="1423"/>
    <n v="114"/>
    <x v="2"/>
    <n v="-9647936"/>
    <s v="Loss"/>
    <x v="2"/>
    <s v="United States)"/>
  </r>
  <r>
    <x v="4510"/>
    <x v="3"/>
    <x v="0"/>
    <x v="24"/>
    <s v="April 30, 2004 (India)"/>
    <n v="7"/>
    <n v="33000"/>
    <x v="1854"/>
    <s v="Farah Khan"/>
    <x v="1395"/>
    <x v="41"/>
    <n v="20500000"/>
    <n v="10836270"/>
    <x v="1332"/>
    <n v="182"/>
    <x v="1"/>
    <n v="-9663730"/>
    <s v="Loss"/>
    <x v="2"/>
    <s v="India)"/>
  </r>
  <r>
    <x v="4511"/>
    <x v="0"/>
    <x v="1"/>
    <x v="24"/>
    <s v="September 24, 2004 (United States)"/>
    <n v="5.0999999999999996"/>
    <n v="21000"/>
    <x v="1186"/>
    <s v="Jessica Bendinger"/>
    <x v="1684"/>
    <x v="0"/>
    <n v="30000000"/>
    <n v="10592180"/>
    <x v="915"/>
    <n v="106"/>
    <x v="2"/>
    <n v="-19407820"/>
    <s v="Loss"/>
    <x v="2"/>
    <s v="United States)"/>
  </r>
  <r>
    <x v="4512"/>
    <x v="7"/>
    <x v="1"/>
    <x v="24"/>
    <s v="June 11, 2004 (United States)"/>
    <n v="6.7"/>
    <n v="45000"/>
    <x v="1855"/>
    <s v="Brian Dannelly"/>
    <x v="1806"/>
    <x v="0"/>
    <n v="5000000"/>
    <n v="10275509"/>
    <x v="32"/>
    <n v="92"/>
    <x v="2"/>
    <n v="5275509"/>
    <s v="Profit"/>
    <x v="2"/>
    <s v="United States)"/>
  </r>
  <r>
    <x v="4513"/>
    <x v="0"/>
    <x v="1"/>
    <x v="24"/>
    <s v="July 9, 2004 (United States)"/>
    <n v="5.4"/>
    <n v="16000"/>
    <x v="1856"/>
    <s v="Elisa Bell"/>
    <x v="1589"/>
    <x v="0"/>
    <n v="10000000"/>
    <n v="10143022"/>
    <x v="17"/>
    <n v="89"/>
    <x v="2"/>
    <n v="143022"/>
    <s v="Profit"/>
    <x v="2"/>
    <s v="United States)"/>
  </r>
  <r>
    <x v="4514"/>
    <x v="7"/>
    <x v="10"/>
    <x v="24"/>
    <s v="September 24, 2004 (United States)"/>
    <n v="7.5"/>
    <n v="37000"/>
    <x v="1236"/>
    <s v="Shirow Masamune"/>
    <x v="1807"/>
    <x v="24"/>
    <n v="20500000"/>
    <n v="9789651"/>
    <x v="640"/>
    <n v="100"/>
    <x v="1"/>
    <n v="-10710349"/>
    <s v="Loss"/>
    <x v="2"/>
    <s v="United States)"/>
  </r>
  <r>
    <x v="4515"/>
    <x v="0"/>
    <x v="1"/>
    <x v="24"/>
    <s v="August 27, 2004 (United States)"/>
    <n v="1.9"/>
    <n v="30000"/>
    <x v="92"/>
    <s v="Robert Grasmere"/>
    <x v="230"/>
    <x v="29"/>
    <n v="20000000"/>
    <n v="9448644"/>
    <x v="1343"/>
    <n v="88"/>
    <x v="2"/>
    <n v="-10551356"/>
    <s v="Loss"/>
    <x v="2"/>
    <s v="United States)"/>
  </r>
  <r>
    <x v="4516"/>
    <x v="7"/>
    <x v="2"/>
    <x v="24"/>
    <s v="December 29, 2004 (United States)"/>
    <n v="6.7"/>
    <n v="15000"/>
    <x v="1857"/>
    <s v="Kevin Spacey"/>
    <x v="1167"/>
    <x v="1"/>
    <n v="23000000"/>
    <n v="8447615"/>
    <x v="1098"/>
    <n v="118"/>
    <x v="2"/>
    <n v="-14552385"/>
    <s v="Loss"/>
    <x v="2"/>
    <s v="United States)"/>
  </r>
  <r>
    <x v="4517"/>
    <x v="1"/>
    <x v="4"/>
    <x v="24"/>
    <s v="December 3, 2004 (United States)"/>
    <n v="7.7"/>
    <n v="366000"/>
    <x v="1664"/>
    <s v="Scott Kosar"/>
    <x v="619"/>
    <x v="16"/>
    <n v="5000000"/>
    <n v="8203235"/>
    <x v="1424"/>
    <n v="101"/>
    <x v="1"/>
    <n v="3203235"/>
    <s v="Profit"/>
    <x v="2"/>
    <s v="United States)"/>
  </r>
  <r>
    <x v="4518"/>
    <x v="1"/>
    <x v="0"/>
    <x v="24"/>
    <s v="March 12, 2004 (United States)"/>
    <n v="6.5"/>
    <n v="29000"/>
    <x v="653"/>
    <s v="David Mamet"/>
    <x v="339"/>
    <x v="29"/>
    <n v="19250000"/>
    <n v="8112712"/>
    <x v="1185"/>
    <n v="106"/>
    <x v="2"/>
    <n v="-11137288"/>
    <s v="Loss"/>
    <x v="2"/>
    <s v="United States)"/>
  </r>
  <r>
    <x v="4519"/>
    <x v="1"/>
    <x v="1"/>
    <x v="24"/>
    <s v="February 27, 2004 (United States)"/>
    <n v="5.7"/>
    <n v="29000"/>
    <x v="1628"/>
    <s v="Jay Chandrasekhar"/>
    <x v="1609"/>
    <x v="0"/>
    <n v="8600000"/>
    <n v="7565807"/>
    <x v="1425"/>
    <n v="104"/>
    <x v="2"/>
    <n v="-1034193"/>
    <s v="Loss"/>
    <x v="2"/>
    <s v="United States)"/>
  </r>
  <r>
    <x v="4520"/>
    <x v="1"/>
    <x v="4"/>
    <x v="24"/>
    <s v="September 1, 2004 (France)"/>
    <n v="6.6"/>
    <n v="9100"/>
    <x v="1560"/>
    <s v="FranÃ§ois Ozon"/>
    <x v="1808"/>
    <x v="8"/>
    <n v="20500000"/>
    <n v="7444906"/>
    <x v="1208"/>
    <n v="90"/>
    <x v="2"/>
    <n v="-13055094"/>
    <s v="Loss"/>
    <x v="2"/>
    <s v="France)"/>
  </r>
  <r>
    <x v="4521"/>
    <x v="3"/>
    <x v="0"/>
    <x v="24"/>
    <s v="August 27, 2004 (India)"/>
    <n v="6.7"/>
    <n v="19000"/>
    <x v="1858"/>
    <s v="Vijay Krishna Acharya"/>
    <x v="1809"/>
    <x v="41"/>
    <n v="20500000"/>
    <n v="7312209"/>
    <x v="1426"/>
    <n v="129"/>
    <x v="2"/>
    <n v="-13187791"/>
    <s v="Loss"/>
    <x v="2"/>
    <s v="India)"/>
  </r>
  <r>
    <x v="4522"/>
    <x v="3"/>
    <x v="4"/>
    <x v="24"/>
    <s v="November 12, 2004 (India)"/>
    <n v="7.8"/>
    <n v="50000"/>
    <x v="1859"/>
    <s v="Aditya Chopra"/>
    <x v="1395"/>
    <x v="41"/>
    <n v="7000000"/>
    <n v="6887221"/>
    <x v="1426"/>
    <n v="192"/>
    <x v="1"/>
    <n v="-112779"/>
    <s v="Loss"/>
    <x v="2"/>
    <s v="India)"/>
  </r>
  <r>
    <x v="4523"/>
    <x v="0"/>
    <x v="4"/>
    <x v="24"/>
    <s v="May 13, 2005 (United Kingdom)"/>
    <n v="6.5"/>
    <n v="12000"/>
    <x v="1519"/>
    <s v="Oscar Wilde"/>
    <x v="1241"/>
    <x v="1"/>
    <n v="20500000"/>
    <n v="6878433"/>
    <x v="775"/>
    <n v="93"/>
    <x v="2"/>
    <n v="-13621567"/>
    <s v="Loss"/>
    <x v="2"/>
    <s v="United Kingdom)"/>
  </r>
  <r>
    <x v="4524"/>
    <x v="7"/>
    <x v="1"/>
    <x v="24"/>
    <s v="January 30, 2004 (United States)"/>
    <n v="4.9000000000000004"/>
    <n v="18000"/>
    <x v="872"/>
    <s v="Elmore Leonard"/>
    <x v="1507"/>
    <x v="0"/>
    <n v="50000000"/>
    <n v="6808550"/>
    <x v="1427"/>
    <n v="88"/>
    <x v="2"/>
    <n v="-43191450"/>
    <s v="Loss"/>
    <x v="2"/>
    <s v="United States)"/>
  </r>
  <r>
    <x v="4525"/>
    <x v="1"/>
    <x v="1"/>
    <x v="24"/>
    <s v="August 6, 2004 (United States)"/>
    <n v="6.7"/>
    <n v="15000"/>
    <x v="1860"/>
    <s v="John Irving"/>
    <x v="152"/>
    <x v="0"/>
    <n v="7500000"/>
    <n v="6715067"/>
    <x v="1315"/>
    <n v="111"/>
    <x v="2"/>
    <n v="-784933"/>
    <s v="Loss"/>
    <x v="2"/>
    <s v="United States)"/>
  </r>
  <r>
    <x v="4526"/>
    <x v="3"/>
    <x v="0"/>
    <x v="24"/>
    <s v="June 18, 2004 (United States)"/>
    <n v="7.9"/>
    <n v="22000"/>
    <x v="1671"/>
    <s v="Javed Akhtar"/>
    <x v="1543"/>
    <x v="41"/>
    <n v="20500000"/>
    <n v="5859242"/>
    <x v="1291"/>
    <n v="186"/>
    <x v="1"/>
    <n v="-14640758"/>
    <s v="Loss"/>
    <x v="2"/>
    <s v="United States)"/>
  </r>
  <r>
    <x v="4527"/>
    <x v="1"/>
    <x v="4"/>
    <x v="24"/>
    <s v="January 28, 2005 (Greece)"/>
    <n v="7.2"/>
    <n v="33000"/>
    <x v="1861"/>
    <s v="Steven Fechter"/>
    <x v="321"/>
    <x v="0"/>
    <n v="20500000"/>
    <n v="4678405"/>
    <x v="1428"/>
    <n v="87"/>
    <x v="1"/>
    <n v="-15821595"/>
    <s v="Loss"/>
    <x v="2"/>
    <s v="Greece)"/>
  </r>
  <r>
    <x v="4528"/>
    <x v="1"/>
    <x v="4"/>
    <x v="24"/>
    <s v="October 30, 2004 (Japan)"/>
    <n v="6.6"/>
    <n v="15000"/>
    <x v="682"/>
    <s v="John Duigan"/>
    <x v="1473"/>
    <x v="1"/>
    <n v="20500000"/>
    <n v="3664858"/>
    <x v="1429"/>
    <n v="132"/>
    <x v="2"/>
    <n v="-16835142"/>
    <s v="Loss"/>
    <x v="2"/>
    <s v="Japan)"/>
  </r>
  <r>
    <x v="4529"/>
    <x v="1"/>
    <x v="6"/>
    <x v="24"/>
    <s v="October 15, 2004 (South Korea)"/>
    <n v="8"/>
    <n v="52000"/>
    <x v="1597"/>
    <s v="Kim Ki-duk"/>
    <x v="1810"/>
    <x v="10"/>
    <n v="1000000"/>
    <n v="3403957"/>
    <x v="1430"/>
    <n v="88"/>
    <x v="1"/>
    <n v="2403957"/>
    <s v="Profit"/>
    <x v="2"/>
    <s v="South Korea)"/>
  </r>
  <r>
    <x v="4530"/>
    <x v="2"/>
    <x v="10"/>
    <x v="24"/>
    <s v="April 23, 2004 (United States)"/>
    <n v="5.4"/>
    <n v="822"/>
    <x v="1862"/>
    <s v="Rhett Reese"/>
    <x v="45"/>
    <x v="0"/>
    <n v="70000"/>
    <n v="3255426"/>
    <x v="1431"/>
    <n v="74"/>
    <x v="2"/>
    <n v="3185426"/>
    <s v="Profit"/>
    <x v="2"/>
    <s v="United States)"/>
  </r>
  <r>
    <x v="4531"/>
    <x v="7"/>
    <x v="4"/>
    <x v="24"/>
    <s v="October 15, 2004 (United States)"/>
    <n v="6.2"/>
    <n v="32000"/>
    <x v="1863"/>
    <s v="Omar Naim"/>
    <x v="12"/>
    <x v="0"/>
    <n v="20500000"/>
    <n v="3222439"/>
    <x v="1432"/>
    <n v="95"/>
    <x v="2"/>
    <n v="-17277561"/>
    <s v="Loss"/>
    <x v="2"/>
    <s v="United States)"/>
  </r>
  <r>
    <x v="4532"/>
    <x v="1"/>
    <x v="4"/>
    <x v="24"/>
    <s v="July 1, 2005 (United States)"/>
    <n v="6.7"/>
    <n v="20000"/>
    <x v="1864"/>
    <s v="Helen Cross"/>
    <x v="1811"/>
    <x v="1"/>
    <n v="20500000"/>
    <n v="2766976"/>
    <x v="1433"/>
    <n v="86"/>
    <x v="2"/>
    <n v="-17733024"/>
    <s v="Loss"/>
    <x v="2"/>
    <s v="United States)"/>
  </r>
  <r>
    <x v="4533"/>
    <x v="7"/>
    <x v="4"/>
    <x v="24"/>
    <s v="October 21, 2004 (Hong Kong)"/>
    <n v="8.1"/>
    <n v="26000"/>
    <x v="1429"/>
    <s v="Hirokazu Koreeda"/>
    <x v="1812"/>
    <x v="24"/>
    <n v="20500000"/>
    <n v="2288093"/>
    <x v="640"/>
    <n v="141"/>
    <x v="1"/>
    <n v="-18211907"/>
    <s v="Loss"/>
    <x v="2"/>
    <s v="Hong Kong)"/>
  </r>
  <r>
    <x v="4534"/>
    <x v="1"/>
    <x v="1"/>
    <x v="24"/>
    <s v="September 2, 2004 (Germany)"/>
    <n v="7.2"/>
    <n v="14000"/>
    <x v="1865"/>
    <s v="Thomas Bahmann"/>
    <x v="1813"/>
    <x v="29"/>
    <n v="20500000"/>
    <n v="2096892"/>
    <x v="1434"/>
    <n v="98"/>
    <x v="1"/>
    <n v="-18403108"/>
    <s v="Loss"/>
    <x v="2"/>
    <s v="Germany)"/>
  </r>
  <r>
    <x v="4535"/>
    <x v="1"/>
    <x v="4"/>
    <x v="24"/>
    <s v="January 21, 2005 (United States)"/>
    <n v="7.1"/>
    <n v="25000"/>
    <x v="1866"/>
    <s v="Ronald Everett Capps"/>
    <x v="1298"/>
    <x v="0"/>
    <n v="20500000"/>
    <n v="2039526"/>
    <x v="1098"/>
    <n v="119"/>
    <x v="1"/>
    <n v="-18460474"/>
    <s v="Loss"/>
    <x v="2"/>
    <s v="United States)"/>
  </r>
  <r>
    <x v="4536"/>
    <x v="3"/>
    <x v="4"/>
    <x v="24"/>
    <s v="December 17, 2004 (India)"/>
    <n v="8.1999999999999993"/>
    <n v="86000"/>
    <x v="1663"/>
    <s v="M.G. Sathya"/>
    <x v="1395"/>
    <x v="41"/>
    <n v="20500000"/>
    <n v="1953889"/>
    <x v="1435"/>
    <n v="189"/>
    <x v="1"/>
    <n v="-18546111"/>
    <s v="Loss"/>
    <x v="2"/>
    <s v="India)"/>
  </r>
  <r>
    <x v="4537"/>
    <x v="6"/>
    <x v="1"/>
    <x v="24"/>
    <s v="September 24, 2004 (United States)"/>
    <n v="5.0999999999999996"/>
    <n v="12000"/>
    <x v="722"/>
    <s v="John Waters"/>
    <x v="1814"/>
    <x v="0"/>
    <n v="15000000"/>
    <n v="1914166"/>
    <x v="834"/>
    <n v="89"/>
    <x v="2"/>
    <n v="-13085834"/>
    <s v="Loss"/>
    <x v="2"/>
    <s v="United States)"/>
  </r>
  <r>
    <x v="4538"/>
    <x v="1"/>
    <x v="2"/>
    <x v="24"/>
    <s v="May 27, 2005 (United Kingdom)"/>
    <n v="7.3"/>
    <n v="20000"/>
    <x v="1867"/>
    <s v="Michael Dowse"/>
    <x v="1815"/>
    <x v="1"/>
    <n v="2000000"/>
    <n v="1635056"/>
    <x v="1436"/>
    <n v="90"/>
    <x v="1"/>
    <n v="-364944"/>
    <s v="Loss"/>
    <x v="2"/>
    <s v="United Kingdom)"/>
  </r>
  <r>
    <x v="4539"/>
    <x v="3"/>
    <x v="0"/>
    <x v="24"/>
    <s v="February 9, 2007 (India)"/>
    <n v="8.5"/>
    <n v="20000"/>
    <x v="1868"/>
    <s v="Anurag Kashyap"/>
    <x v="1816"/>
    <x v="41"/>
    <n v="20500000"/>
    <n v="1610897"/>
    <x v="1437"/>
    <n v="143"/>
    <x v="0"/>
    <n v="-18889103"/>
    <s v="Loss"/>
    <x v="2"/>
    <s v="India)"/>
  </r>
  <r>
    <x v="4540"/>
    <x v="3"/>
    <x v="4"/>
    <x v="24"/>
    <s v="March 11, 2005 (United Kingdom)"/>
    <n v="4.8"/>
    <n v="22000"/>
    <x v="1292"/>
    <s v="Michael Winterbottom"/>
    <x v="1817"/>
    <x v="1"/>
    <n v="20500000"/>
    <n v="1590308"/>
    <x v="1338"/>
    <n v="71"/>
    <x v="2"/>
    <n v="-18909692"/>
    <s v="Loss"/>
    <x v="2"/>
    <s v="United Kingdom)"/>
  </r>
  <r>
    <x v="4541"/>
    <x v="1"/>
    <x v="4"/>
    <x v="24"/>
    <s v="December 3, 2004 (Italy)"/>
    <n v="6"/>
    <n v="6400"/>
    <x v="1244"/>
    <s v="Kar-Wai Wong"/>
    <x v="746"/>
    <x v="1"/>
    <n v="20500000"/>
    <n v="1553020"/>
    <x v="1216"/>
    <n v="104"/>
    <x v="2"/>
    <n v="-18946980"/>
    <s v="Loss"/>
    <x v="2"/>
    <s v="Italy)"/>
  </r>
  <r>
    <x v="4542"/>
    <x v="8"/>
    <x v="4"/>
    <x v="24"/>
    <s v="June 24, 2005 (United States)"/>
    <n v="7.6"/>
    <n v="67000"/>
    <x v="1032"/>
    <s v="Gregg Araki"/>
    <x v="1818"/>
    <x v="0"/>
    <n v="20500000"/>
    <n v="1532932"/>
    <x v="1438"/>
    <n v="105"/>
    <x v="1"/>
    <n v="-18967068"/>
    <s v="Loss"/>
    <x v="2"/>
    <s v="United States)"/>
  </r>
  <r>
    <x v="4543"/>
    <x v="1"/>
    <x v="1"/>
    <x v="24"/>
    <s v="July 30, 2004 (United States)"/>
    <n v="5.3"/>
    <n v="7500"/>
    <x v="551"/>
    <s v="Michael Genet"/>
    <x v="1819"/>
    <x v="0"/>
    <n v="8000000"/>
    <n v="1526951"/>
    <x v="394"/>
    <n v="138"/>
    <x v="2"/>
    <n v="-6473049"/>
    <s v="Loss"/>
    <x v="2"/>
    <s v="United States)"/>
  </r>
  <r>
    <x v="4544"/>
    <x v="6"/>
    <x v="4"/>
    <x v="24"/>
    <s v="May 19, 2004 (France)"/>
    <n v="5.0999999999999996"/>
    <n v="6600"/>
    <x v="1869"/>
    <s v="Georges Bataille"/>
    <x v="957"/>
    <x v="8"/>
    <n v="20500000"/>
    <n v="1510052"/>
    <x v="1439"/>
    <n v="110"/>
    <x v="2"/>
    <n v="-18989948"/>
    <s v="Loss"/>
    <x v="2"/>
    <s v="France)"/>
  </r>
  <r>
    <x v="4545"/>
    <x v="3"/>
    <x v="4"/>
    <x v="24"/>
    <s v="September 16, 2004 (Australia)"/>
    <n v="6.7"/>
    <n v="7600"/>
    <x v="1870"/>
    <s v="Cate Shortland"/>
    <x v="1820"/>
    <x v="3"/>
    <n v="20500000"/>
    <n v="1482316"/>
    <x v="1440"/>
    <n v="106"/>
    <x v="2"/>
    <n v="-19017684"/>
    <s v="Loss"/>
    <x v="2"/>
    <s v="Australia)"/>
  </r>
  <r>
    <x v="4546"/>
    <x v="1"/>
    <x v="1"/>
    <x v="24"/>
    <s v="June 24, 2005 (United States)"/>
    <n v="7.4"/>
    <n v="11000"/>
    <x v="1871"/>
    <s v="Alice Wu"/>
    <x v="1821"/>
    <x v="0"/>
    <n v="20500000"/>
    <n v="1236518"/>
    <x v="1151"/>
    <n v="91"/>
    <x v="1"/>
    <n v="-19263482"/>
    <s v="Loss"/>
    <x v="2"/>
    <s v="United States)"/>
  </r>
  <r>
    <x v="4547"/>
    <x v="3"/>
    <x v="1"/>
    <x v="24"/>
    <s v="January 21, 2005 (Sweden)"/>
    <n v="6.7"/>
    <n v="12000"/>
    <x v="1219"/>
    <s v="Todd Solondz"/>
    <x v="712"/>
    <x v="0"/>
    <n v="20500000"/>
    <n v="809686"/>
    <x v="1441"/>
    <n v="100"/>
    <x v="2"/>
    <n v="-19690314"/>
    <s v="Loss"/>
    <x v="2"/>
    <s v="Sweden)"/>
  </r>
  <r>
    <x v="4548"/>
    <x v="1"/>
    <x v="6"/>
    <x v="24"/>
    <s v="September 29, 2004 (France)"/>
    <n v="7.2"/>
    <n v="31000"/>
    <x v="1872"/>
    <s v="Jacob Estes"/>
    <x v="1822"/>
    <x v="0"/>
    <n v="500000"/>
    <n v="802948"/>
    <x v="1442"/>
    <n v="90"/>
    <x v="1"/>
    <n v="302948"/>
    <s v="Profit"/>
    <x v="2"/>
    <s v="France)"/>
  </r>
  <r>
    <x v="4549"/>
    <x v="7"/>
    <x v="4"/>
    <x v="24"/>
    <s v="May 27, 2005 (Spain)"/>
    <n v="6.9"/>
    <n v="101000"/>
    <x v="1873"/>
    <s v="Shane Carruth"/>
    <x v="1823"/>
    <x v="0"/>
    <n v="7000"/>
    <n v="545436"/>
    <x v="1443"/>
    <n v="77"/>
    <x v="2"/>
    <n v="538436"/>
    <s v="Profit"/>
    <x v="2"/>
    <s v="Spain)"/>
  </r>
  <r>
    <x v="4550"/>
    <x v="1"/>
    <x v="6"/>
    <x v="24"/>
    <s v="January 26, 2005 (France)"/>
    <n v="6.9"/>
    <n v="4800"/>
    <x v="1874"/>
    <s v="Chimo"/>
    <x v="1824"/>
    <x v="8"/>
    <n v="20500000"/>
    <n v="537871"/>
    <x v="1444"/>
    <n v="89"/>
    <x v="2"/>
    <n v="-19962129"/>
    <s v="Loss"/>
    <x v="2"/>
    <s v="France)"/>
  </r>
  <r>
    <x v="4551"/>
    <x v="1"/>
    <x v="5"/>
    <x v="24"/>
    <s v="August 20, 2004 (South Korea)"/>
    <n v="7"/>
    <n v="19000"/>
    <x v="1875"/>
    <s v="Park Chan-Wook"/>
    <x v="1825"/>
    <x v="13"/>
    <n v="20500000"/>
    <n v="516930"/>
    <x v="1445"/>
    <n v="125"/>
    <x v="1"/>
    <n v="-19983070"/>
    <s v="Loss"/>
    <x v="2"/>
    <s v="South Korea)"/>
  </r>
  <r>
    <x v="4552"/>
    <x v="1"/>
    <x v="4"/>
    <x v="24"/>
    <s v="January 19, 2005 (France)"/>
    <n v="6.4"/>
    <n v="6500"/>
    <x v="1598"/>
    <s v="Laura Albert"/>
    <x v="1578"/>
    <x v="0"/>
    <n v="20500000"/>
    <n v="217499"/>
    <x v="1446"/>
    <n v="97"/>
    <x v="2"/>
    <n v="-20282501"/>
    <s v="Loss"/>
    <x v="2"/>
    <s v="France)"/>
  </r>
  <r>
    <x v="4553"/>
    <x v="3"/>
    <x v="6"/>
    <x v="24"/>
    <s v="October 1, 2004 (Ireland)"/>
    <n v="7.6"/>
    <n v="51000"/>
    <x v="1520"/>
    <s v="Paddy Considine"/>
    <x v="1674"/>
    <x v="1"/>
    <n v="20500000"/>
    <n v="203450"/>
    <x v="1447"/>
    <n v="90"/>
    <x v="1"/>
    <n v="-20296550"/>
    <s v="Loss"/>
    <x v="2"/>
    <s v="Ireland)"/>
  </r>
  <r>
    <x v="4554"/>
    <x v="1"/>
    <x v="4"/>
    <x v="24"/>
    <s v="December 17, 2004 (Greece)"/>
    <n v="6.6"/>
    <n v="8600"/>
    <x v="1804"/>
    <s v="Lingard Jervey"/>
    <x v="1523"/>
    <x v="0"/>
    <n v="20500000"/>
    <n v="156767"/>
    <x v="32"/>
    <n v="108"/>
    <x v="2"/>
    <n v="-20343233"/>
    <s v="Loss"/>
    <x v="2"/>
    <s v="Greece)"/>
  </r>
  <r>
    <x v="4555"/>
    <x v="7"/>
    <x v="0"/>
    <x v="24"/>
    <s v="March 25, 2005 (United States)"/>
    <n v="5.3"/>
    <n v="15000"/>
    <x v="1876"/>
    <s v="Angela Robinson"/>
    <x v="1826"/>
    <x v="0"/>
    <n v="3500000"/>
    <n v="97446"/>
    <x v="1133"/>
    <n v="91"/>
    <x v="2"/>
    <n v="-3402554"/>
    <s v="Loss"/>
    <x v="2"/>
    <s v="United States)"/>
  </r>
  <r>
    <x v="4556"/>
    <x v="1"/>
    <x v="1"/>
    <x v="24"/>
    <s v="September 26, 2004 (Greece)"/>
    <n v="6.5"/>
    <n v="8700"/>
    <x v="1877"/>
    <s v="Michael Clancy"/>
    <x v="1827"/>
    <x v="1"/>
    <n v="6500000"/>
    <n v="89781"/>
    <x v="1448"/>
    <n v="91"/>
    <x v="2"/>
    <n v="-6410219"/>
    <s v="Loss"/>
    <x v="2"/>
    <s v="Greece)"/>
  </r>
  <r>
    <x v="4557"/>
    <x v="10"/>
    <x v="10"/>
    <x v="24"/>
    <s v="June 26, 2005 (United States)"/>
    <n v="7.8"/>
    <n v="8700"/>
    <x v="1878"/>
    <s v="Robin Nishi"/>
    <x v="1828"/>
    <x v="24"/>
    <n v="20500000"/>
    <n v="36613"/>
    <x v="1449"/>
    <n v="103"/>
    <x v="1"/>
    <n v="-20463387"/>
    <s v="Loss"/>
    <x v="2"/>
    <s v="United States)"/>
  </r>
  <r>
    <x v="4558"/>
    <x v="7"/>
    <x v="3"/>
    <x v="25"/>
    <s v="November 18, 2005 (United States)"/>
    <n v="7.7"/>
    <n v="566000"/>
    <x v="62"/>
    <s v="Steve Kloves"/>
    <x v="1582"/>
    <x v="1"/>
    <n v="150000000"/>
    <n v="896678241"/>
    <x v="7"/>
    <n v="157"/>
    <x v="1"/>
    <n v="746678241"/>
    <s v="Profit"/>
    <x v="2"/>
    <s v="United States)"/>
  </r>
  <r>
    <x v="4559"/>
    <x v="7"/>
    <x v="0"/>
    <x v="25"/>
    <s v="May 19, 2005 (United States)"/>
    <n v="7.5"/>
    <n v="729000"/>
    <x v="1445"/>
    <s v="George Lucas"/>
    <x v="1607"/>
    <x v="0"/>
    <n v="113000000"/>
    <n v="868390560"/>
    <x v="0"/>
    <n v="140"/>
    <x v="1"/>
    <n v="755390560"/>
    <s v="Profit"/>
    <x v="2"/>
    <s v="United States)"/>
  </r>
  <r>
    <x v="4560"/>
    <x v="0"/>
    <x v="3"/>
    <x v="25"/>
    <s v="December 9, 2005 (United States)"/>
    <n v="6.9"/>
    <n v="375000"/>
    <x v="1604"/>
    <s v="Ann Peacock"/>
    <x v="916"/>
    <x v="1"/>
    <n v="180000000"/>
    <n v="745013115"/>
    <x v="167"/>
    <n v="143"/>
    <x v="2"/>
    <n v="565013115"/>
    <s v="Profit"/>
    <x v="2"/>
    <s v="United States)"/>
  </r>
  <r>
    <x v="4561"/>
    <x v="7"/>
    <x v="3"/>
    <x v="25"/>
    <s v="June 29, 2005 (United States)"/>
    <n v="6.5"/>
    <n v="424000"/>
    <x v="90"/>
    <s v="Josh Friedman"/>
    <x v="243"/>
    <x v="0"/>
    <n v="132000000"/>
    <n v="603873119"/>
    <x v="5"/>
    <n v="116"/>
    <x v="2"/>
    <n v="471873119"/>
    <s v="Profit"/>
    <x v="2"/>
    <s v="United States)"/>
  </r>
  <r>
    <x v="4562"/>
    <x v="7"/>
    <x v="0"/>
    <x v="25"/>
    <s v="December 14, 2005 (United States)"/>
    <n v="7.2"/>
    <n v="403000"/>
    <x v="1038"/>
    <s v="Fran Walsh"/>
    <x v="1611"/>
    <x v="0"/>
    <n v="207000000"/>
    <n v="562363449"/>
    <x v="1"/>
    <n v="187"/>
    <x v="1"/>
    <n v="355363449"/>
    <s v="Profit"/>
    <x v="2"/>
    <s v="United States)"/>
  </r>
  <r>
    <x v="4563"/>
    <x v="0"/>
    <x v="10"/>
    <x v="25"/>
    <s v="May 27, 2005 (United States)"/>
    <n v="6.9"/>
    <n v="376000"/>
    <x v="1376"/>
    <s v="Mark Burton"/>
    <x v="1068"/>
    <x v="0"/>
    <n v="75000000"/>
    <n v="542063846"/>
    <x v="1065"/>
    <n v="86"/>
    <x v="2"/>
    <n v="467063846"/>
    <s v="Profit"/>
    <x v="2"/>
    <s v="United States)"/>
  </r>
  <r>
    <x v="4564"/>
    <x v="7"/>
    <x v="0"/>
    <x v="25"/>
    <s v="June 10, 2005 (United States)"/>
    <n v="6.5"/>
    <n v="461000"/>
    <x v="1274"/>
    <s v="Simon Kinberg"/>
    <x v="981"/>
    <x v="0"/>
    <n v="110000000"/>
    <n v="487287646"/>
    <x v="915"/>
    <n v="120"/>
    <x v="2"/>
    <n v="377287646"/>
    <s v="Profit"/>
    <x v="2"/>
    <s v="United States)"/>
  </r>
  <r>
    <x v="4565"/>
    <x v="0"/>
    <x v="3"/>
    <x v="25"/>
    <s v="July 15, 2005 (United States)"/>
    <n v="6.6"/>
    <n v="441000"/>
    <x v="438"/>
    <s v="Roald Dahl"/>
    <x v="854"/>
    <x v="1"/>
    <n v="150000000"/>
    <n v="474968763"/>
    <x v="7"/>
    <n v="115"/>
    <x v="2"/>
    <n v="324968763"/>
    <s v="Profit"/>
    <x v="2"/>
    <s v="United States)"/>
  </r>
  <r>
    <x v="4566"/>
    <x v="7"/>
    <x v="0"/>
    <x v="25"/>
    <s v="June 15, 2005 (United States)"/>
    <n v="8.1999999999999993"/>
    <n v="1300000"/>
    <x v="1439"/>
    <s v="Bob Kane"/>
    <x v="619"/>
    <x v="1"/>
    <n v="150000000"/>
    <n v="373661946"/>
    <x v="7"/>
    <n v="140"/>
    <x v="1"/>
    <n v="223661946"/>
    <s v="Profit"/>
    <x v="2"/>
    <s v="United States)"/>
  </r>
  <r>
    <x v="4567"/>
    <x v="7"/>
    <x v="1"/>
    <x v="25"/>
    <s v="February 11, 2005 (United States)"/>
    <n v="6.6"/>
    <n v="301000"/>
    <x v="1197"/>
    <s v="Kevin Bisch"/>
    <x v="1078"/>
    <x v="0"/>
    <n v="70000000"/>
    <n v="371594210"/>
    <x v="4"/>
    <n v="118"/>
    <x v="2"/>
    <n v="301594210"/>
    <s v="Profit"/>
    <x v="2"/>
    <s v="United States)"/>
  </r>
  <r>
    <x v="4568"/>
    <x v="7"/>
    <x v="0"/>
    <x v="25"/>
    <s v="July 8, 2005 (United States)"/>
    <n v="5.7"/>
    <n v="316000"/>
    <x v="1686"/>
    <s v="Mark Frost"/>
    <x v="1829"/>
    <x v="0"/>
    <n v="100000000"/>
    <n v="333535934"/>
    <x v="10"/>
    <n v="106"/>
    <x v="2"/>
    <n v="233535934"/>
    <s v="Profit"/>
    <x v="2"/>
    <s v="United States)"/>
  </r>
  <r>
    <x v="4569"/>
    <x v="2"/>
    <x v="10"/>
    <x v="25"/>
    <s v="November 4, 2005 (United States)"/>
    <n v="5.7"/>
    <n v="88000"/>
    <x v="1343"/>
    <s v="Mark Dindal"/>
    <x v="1790"/>
    <x v="0"/>
    <n v="150000000"/>
    <n v="314432837"/>
    <x v="167"/>
    <n v="81"/>
    <x v="2"/>
    <n v="164432837"/>
    <s v="Profit"/>
    <x v="2"/>
    <s v="United States)"/>
  </r>
  <r>
    <x v="4570"/>
    <x v="1"/>
    <x v="1"/>
    <x v="25"/>
    <s v="July 15, 2005 (United States)"/>
    <n v="6.9"/>
    <n v="339000"/>
    <x v="1423"/>
    <s v="Steve Faber"/>
    <x v="1507"/>
    <x v="0"/>
    <n v="40000000"/>
    <n v="288467645"/>
    <x v="237"/>
    <n v="119"/>
    <x v="2"/>
    <n v="248467645"/>
    <s v="Profit"/>
    <x v="2"/>
    <s v="United States)"/>
  </r>
  <r>
    <x v="4571"/>
    <x v="0"/>
    <x v="10"/>
    <x v="25"/>
    <s v="March 11, 2005 (United States)"/>
    <n v="6.3"/>
    <n v="137000"/>
    <x v="1676"/>
    <s v="Ron Mita"/>
    <x v="1262"/>
    <x v="0"/>
    <n v="75000000"/>
    <n v="262511490"/>
    <x v="1450"/>
    <n v="91"/>
    <x v="2"/>
    <n v="187511490"/>
    <s v="Profit"/>
    <x v="2"/>
    <s v="United States)"/>
  </r>
  <r>
    <x v="4572"/>
    <x v="1"/>
    <x v="0"/>
    <x v="25"/>
    <s v="February 18, 2005 (United States)"/>
    <n v="7"/>
    <n v="317000"/>
    <x v="1879"/>
    <s v="Jamie Delano"/>
    <x v="792"/>
    <x v="0"/>
    <n v="100000000"/>
    <n v="230884728"/>
    <x v="7"/>
    <n v="121"/>
    <x v="1"/>
    <n v="130884728"/>
    <s v="Profit"/>
    <x v="2"/>
    <s v="United States)"/>
  </r>
  <r>
    <x v="4573"/>
    <x v="7"/>
    <x v="4"/>
    <x v="25"/>
    <s v="September 23, 2005 (United States)"/>
    <n v="6.3"/>
    <n v="155000"/>
    <x v="1880"/>
    <s v="Peter A. Dowling"/>
    <x v="682"/>
    <x v="0"/>
    <n v="55000000"/>
    <n v="223387299"/>
    <x v="229"/>
    <n v="98"/>
    <x v="2"/>
    <n v="168387299"/>
    <s v="Profit"/>
    <x v="2"/>
    <s v="United States)"/>
  </r>
  <r>
    <x v="4574"/>
    <x v="1"/>
    <x v="0"/>
    <x v="25"/>
    <s v="May 6, 2005 (United States)"/>
    <n v="7.2"/>
    <n v="272000"/>
    <x v="195"/>
    <s v="William Monahan"/>
    <x v="1830"/>
    <x v="1"/>
    <n v="130000000"/>
    <n v="218122627"/>
    <x v="10"/>
    <n v="144"/>
    <x v="1"/>
    <n v="88122627"/>
    <s v="Profit"/>
    <x v="2"/>
    <s v="United States)"/>
  </r>
  <r>
    <x v="4575"/>
    <x v="7"/>
    <x v="1"/>
    <x v="25"/>
    <s v="December 21, 2005 (United States)"/>
    <n v="6.2"/>
    <n v="139000"/>
    <x v="1403"/>
    <s v="Judd Apatow"/>
    <x v="1110"/>
    <x v="0"/>
    <n v="100000000"/>
    <n v="204681899"/>
    <x v="4"/>
    <n v="90"/>
    <x v="2"/>
    <n v="104681899"/>
    <s v="Profit"/>
    <x v="2"/>
    <s v="United States)"/>
  </r>
  <r>
    <x v="4576"/>
    <x v="0"/>
    <x v="0"/>
    <x v="25"/>
    <s v="March 4, 2005 (United States)"/>
    <n v="5.6"/>
    <n v="90000"/>
    <x v="1610"/>
    <s v="Thomas Lennon"/>
    <x v="1586"/>
    <x v="7"/>
    <n v="56000000"/>
    <n v="198636868"/>
    <x v="167"/>
    <n v="95"/>
    <x v="2"/>
    <n v="142636868"/>
    <s v="Profit"/>
    <x v="2"/>
    <s v="United States)"/>
  </r>
  <r>
    <x v="4577"/>
    <x v="2"/>
    <x v="10"/>
    <x v="25"/>
    <s v="October 7, 2005 (United States)"/>
    <n v="7.4"/>
    <n v="128000"/>
    <x v="1881"/>
    <s v="Steve Box"/>
    <x v="1831"/>
    <x v="1"/>
    <n v="30000000"/>
    <n v="194137091"/>
    <x v="1186"/>
    <n v="85"/>
    <x v="1"/>
    <n v="164137091"/>
    <s v="Profit"/>
    <x v="2"/>
    <s v="United States)"/>
  </r>
  <r>
    <x v="4578"/>
    <x v="7"/>
    <x v="1"/>
    <x v="25"/>
    <s v="May 27, 2005 (United States)"/>
    <n v="6.4"/>
    <n v="167000"/>
    <x v="1116"/>
    <s v="Albert S. Ruddy"/>
    <x v="1188"/>
    <x v="0"/>
    <n v="82000000"/>
    <n v="191466556"/>
    <x v="5"/>
    <n v="113"/>
    <x v="2"/>
    <n v="109466556"/>
    <s v="Profit"/>
    <x v="2"/>
    <s v="United States)"/>
  </r>
  <r>
    <x v="4579"/>
    <x v="7"/>
    <x v="2"/>
    <x v="25"/>
    <s v="November 18, 2005 (United States)"/>
    <n v="7.8"/>
    <n v="239000"/>
    <x v="1231"/>
    <s v="Johnny Cash"/>
    <x v="1429"/>
    <x v="0"/>
    <n v="28000000"/>
    <n v="186797986"/>
    <x v="968"/>
    <n v="136"/>
    <x v="1"/>
    <n v="158797986"/>
    <s v="Profit"/>
    <x v="2"/>
    <s v="United States)"/>
  </r>
  <r>
    <x v="4580"/>
    <x v="1"/>
    <x v="4"/>
    <x v="25"/>
    <s v="January 13, 2006 (United States)"/>
    <n v="7.7"/>
    <n v="333000"/>
    <x v="1071"/>
    <s v="Annie Proulx"/>
    <x v="1459"/>
    <x v="0"/>
    <n v="14000000"/>
    <n v="178062759"/>
    <x v="1315"/>
    <n v="134"/>
    <x v="1"/>
    <n v="164062759"/>
    <s v="Profit"/>
    <x v="2"/>
    <s v="United States)"/>
  </r>
  <r>
    <x v="4581"/>
    <x v="1"/>
    <x v="1"/>
    <x v="25"/>
    <s v="August 19, 2005 (United States)"/>
    <n v="7.1"/>
    <n v="407000"/>
    <x v="1882"/>
    <s v="Judd Apatow"/>
    <x v="1832"/>
    <x v="0"/>
    <n v="26000000"/>
    <n v="177378645"/>
    <x v="1"/>
    <n v="116"/>
    <x v="1"/>
    <n v="151378645"/>
    <s v="Profit"/>
    <x v="2"/>
    <s v="United States)"/>
  </r>
  <r>
    <x v="4582"/>
    <x v="7"/>
    <x v="5"/>
    <x v="25"/>
    <s v="March 18, 2005 (United States)"/>
    <n v="5.4"/>
    <n v="93000"/>
    <x v="1883"/>
    <s v="Ehren Kruger"/>
    <x v="1611"/>
    <x v="0"/>
    <n v="50000000"/>
    <n v="163995949"/>
    <x v="1018"/>
    <n v="110"/>
    <x v="2"/>
    <n v="113995949"/>
    <s v="Profit"/>
    <x v="2"/>
    <s v="United States)"/>
  </r>
  <r>
    <x v="49"/>
    <x v="7"/>
    <x v="0"/>
    <x v="25"/>
    <s v="July 22, 2005 (United States)"/>
    <n v="6.8"/>
    <n v="304000"/>
    <x v="1183"/>
    <s v="Caspian Tredwell-Owen"/>
    <x v="1298"/>
    <x v="0"/>
    <n v="126000000"/>
    <n v="162949164"/>
    <x v="1018"/>
    <n v="136"/>
    <x v="2"/>
    <n v="36949164"/>
    <s v="Profit"/>
    <x v="2"/>
    <s v="United States)"/>
  </r>
  <r>
    <x v="4583"/>
    <x v="7"/>
    <x v="6"/>
    <x v="25"/>
    <s v="April 22, 2005 (United States)"/>
    <n v="6.4"/>
    <n v="101000"/>
    <x v="101"/>
    <s v="Martin Stellman"/>
    <x v="813"/>
    <x v="1"/>
    <n v="80000000"/>
    <n v="162944923"/>
    <x v="1"/>
    <n v="128"/>
    <x v="2"/>
    <n v="82944923"/>
    <s v="Profit"/>
    <x v="2"/>
    <s v="United States)"/>
  </r>
  <r>
    <x v="4584"/>
    <x v="7"/>
    <x v="4"/>
    <x v="25"/>
    <s v="December 23, 2005 (United States)"/>
    <n v="7.3"/>
    <n v="141000"/>
    <x v="1677"/>
    <s v="Robin Swicord"/>
    <x v="1779"/>
    <x v="8"/>
    <n v="85000000"/>
    <n v="162242962"/>
    <x v="4"/>
    <n v="145"/>
    <x v="1"/>
    <n v="77242962"/>
    <s v="Profit"/>
    <x v="2"/>
    <s v="United States)"/>
  </r>
  <r>
    <x v="4585"/>
    <x v="1"/>
    <x v="6"/>
    <x v="25"/>
    <s v="April 1, 2005 (United States)"/>
    <n v="8"/>
    <n v="745000"/>
    <x v="1884"/>
    <s v="Frank Miller"/>
    <x v="438"/>
    <x v="0"/>
    <n v="40000000"/>
    <n v="158733820"/>
    <x v="962"/>
    <n v="124"/>
    <x v="1"/>
    <n v="118733820"/>
    <s v="Profit"/>
    <x v="2"/>
    <s v="United States)"/>
  </r>
  <r>
    <x v="4586"/>
    <x v="7"/>
    <x v="1"/>
    <x v="25"/>
    <s v="May 13, 2005 (United States)"/>
    <n v="5.6"/>
    <n v="58000"/>
    <x v="1608"/>
    <s v="Anya Kochoff"/>
    <x v="1323"/>
    <x v="0"/>
    <n v="43000000"/>
    <n v="155457327"/>
    <x v="237"/>
    <n v="101"/>
    <x v="2"/>
    <n v="112457327"/>
    <s v="Profit"/>
    <x v="2"/>
    <s v="United States)"/>
  </r>
  <r>
    <x v="4587"/>
    <x v="1"/>
    <x v="5"/>
    <x v="25"/>
    <s v="October 28, 2005 (United States)"/>
    <n v="6.6"/>
    <n v="239000"/>
    <x v="1885"/>
    <s v="Leigh Whannell"/>
    <x v="1833"/>
    <x v="7"/>
    <n v="4000000"/>
    <n v="147748505"/>
    <x v="1451"/>
    <n v="93"/>
    <x v="2"/>
    <n v="143748505"/>
    <s v="Profit"/>
    <x v="2"/>
    <s v="United States)"/>
  </r>
  <r>
    <x v="4588"/>
    <x v="7"/>
    <x v="4"/>
    <x v="25"/>
    <s v="September 9, 2005 (United States)"/>
    <n v="6.7"/>
    <n v="122000"/>
    <x v="1886"/>
    <s v="Paul Harris Boardman"/>
    <x v="1177"/>
    <x v="0"/>
    <n v="19000000"/>
    <n v="145166804"/>
    <x v="1133"/>
    <n v="119"/>
    <x v="2"/>
    <n v="126166804"/>
    <s v="Profit"/>
    <x v="2"/>
    <s v="United States)"/>
  </r>
  <r>
    <x v="4589"/>
    <x v="2"/>
    <x v="3"/>
    <x v="25"/>
    <s v="June 22, 2005 (United States)"/>
    <n v="4.8"/>
    <n v="46000"/>
    <x v="1876"/>
    <s v="Thomas Lennon"/>
    <x v="1382"/>
    <x v="0"/>
    <n v="50000000"/>
    <n v="144146816"/>
    <x v="167"/>
    <n v="101"/>
    <x v="2"/>
    <n v="94146816"/>
    <s v="Profit"/>
    <x v="2"/>
    <s v="United States)"/>
  </r>
  <r>
    <x v="4590"/>
    <x v="0"/>
    <x v="0"/>
    <x v="25"/>
    <s v="October 28, 2005 (United States)"/>
    <n v="6"/>
    <n v="95000"/>
    <x v="715"/>
    <s v="Roberto Orci"/>
    <x v="1163"/>
    <x v="0"/>
    <n v="75000000"/>
    <n v="142400065"/>
    <x v="4"/>
    <n v="129"/>
    <x v="2"/>
    <n v="67400065"/>
    <s v="Profit"/>
    <x v="2"/>
    <s v="United States)"/>
  </r>
  <r>
    <x v="4591"/>
    <x v="1"/>
    <x v="0"/>
    <x v="25"/>
    <s v="March 17, 2006 (United States)"/>
    <n v="8.1"/>
    <n v="1100000"/>
    <x v="1887"/>
    <s v="Lilly Wachowski"/>
    <x v="971"/>
    <x v="0"/>
    <n v="54000000"/>
    <n v="132511035"/>
    <x v="7"/>
    <n v="132"/>
    <x v="1"/>
    <n v="78511035"/>
    <s v="Profit"/>
    <x v="2"/>
    <s v="United States)"/>
  </r>
  <r>
    <x v="4592"/>
    <x v="7"/>
    <x v="1"/>
    <x v="25"/>
    <s v="June 24, 2005 (United States)"/>
    <n v="4.8"/>
    <n v="70000"/>
    <x v="1019"/>
    <s v="Nora Ephron"/>
    <x v="813"/>
    <x v="0"/>
    <n v="85000000"/>
    <n v="131426169"/>
    <x v="4"/>
    <n v="102"/>
    <x v="2"/>
    <n v="46426169"/>
    <s v="Profit"/>
    <x v="2"/>
    <s v="United States)"/>
  </r>
  <r>
    <x v="4593"/>
    <x v="1"/>
    <x v="0"/>
    <x v="25"/>
    <s v="January 6, 2006 (United States)"/>
    <n v="7.5"/>
    <n v="216000"/>
    <x v="90"/>
    <s v="Tony Kushner"/>
    <x v="1570"/>
    <x v="0"/>
    <n v="70000000"/>
    <n v="130982129"/>
    <x v="1018"/>
    <n v="164"/>
    <x v="1"/>
    <n v="60982129"/>
    <s v="Profit"/>
    <x v="2"/>
    <s v="United States)"/>
  </r>
  <r>
    <x v="4594"/>
    <x v="0"/>
    <x v="3"/>
    <x v="25"/>
    <s v="December 21, 2005 (United States)"/>
    <n v="5.5"/>
    <n v="56000"/>
    <x v="1610"/>
    <s v="Sam Harper"/>
    <x v="136"/>
    <x v="0"/>
    <n v="60000000"/>
    <n v="130154568"/>
    <x v="10"/>
    <n v="94"/>
    <x v="2"/>
    <n v="70154568"/>
    <s v="Profit"/>
    <x v="2"/>
    <s v="United States)"/>
  </r>
  <r>
    <x v="4595"/>
    <x v="1"/>
    <x v="4"/>
    <x v="25"/>
    <s v="January 28, 2005 (United States)"/>
    <n v="6"/>
    <n v="83000"/>
    <x v="1699"/>
    <s v="Ari Schlossberg"/>
    <x v="23"/>
    <x v="29"/>
    <n v="30000000"/>
    <n v="127369981"/>
    <x v="10"/>
    <n v="101"/>
    <x v="2"/>
    <n v="97369981"/>
    <s v="Profit"/>
    <x v="2"/>
    <s v="United States)"/>
  </r>
  <r>
    <x v="4596"/>
    <x v="0"/>
    <x v="1"/>
    <x v="25"/>
    <s v="January 27, 2006 (United States)"/>
    <n v="6.6"/>
    <n v="70000"/>
    <x v="1383"/>
    <s v="Emma Thompson"/>
    <x v="1178"/>
    <x v="0"/>
    <n v="25000000"/>
    <n v="123276807"/>
    <x v="1"/>
    <n v="97"/>
    <x v="2"/>
    <n v="98276807"/>
    <s v="Profit"/>
    <x v="2"/>
    <s v="United States)"/>
  </r>
  <r>
    <x v="4597"/>
    <x v="0"/>
    <x v="4"/>
    <x v="25"/>
    <s v="November 23, 2005 (United States)"/>
    <n v="7.8"/>
    <n v="269000"/>
    <x v="1888"/>
    <s v="Deborah Moggach"/>
    <x v="1834"/>
    <x v="8"/>
    <n v="28000000"/>
    <n v="121616555"/>
    <x v="1315"/>
    <n v="129"/>
    <x v="1"/>
    <n v="93616555"/>
    <s v="Profit"/>
    <x v="2"/>
    <s v="United States)"/>
  </r>
  <r>
    <x v="452"/>
    <x v="7"/>
    <x v="0"/>
    <x v="25"/>
    <s v="April 8, 2005 (United States)"/>
    <n v="6"/>
    <n v="94000"/>
    <x v="1889"/>
    <s v="Clive Cussler"/>
    <x v="1244"/>
    <x v="1"/>
    <n v="130000000"/>
    <n v="119240351"/>
    <x v="5"/>
    <n v="124"/>
    <x v="2"/>
    <n v="-10759649"/>
    <s v="Loss"/>
    <x v="2"/>
    <s v="United States)"/>
  </r>
  <r>
    <x v="4598"/>
    <x v="0"/>
    <x v="10"/>
    <x v="25"/>
    <s v="September 23, 2005 (United States)"/>
    <n v="7.3"/>
    <n v="251000"/>
    <x v="438"/>
    <s v="Tim Burton"/>
    <x v="854"/>
    <x v="0"/>
    <n v="40000000"/>
    <n v="118090836"/>
    <x v="7"/>
    <n v="77"/>
    <x v="1"/>
    <n v="78090836"/>
    <s v="Profit"/>
    <x v="2"/>
    <s v="United States)"/>
  </r>
  <r>
    <x v="4599"/>
    <x v="7"/>
    <x v="1"/>
    <x v="25"/>
    <s v="August 5, 2005 (United States)"/>
    <n v="5.0999999999999996"/>
    <n v="76000"/>
    <x v="1628"/>
    <s v="Gy Waldron"/>
    <x v="1835"/>
    <x v="0"/>
    <n v="50000000"/>
    <n v="111069515"/>
    <x v="7"/>
    <n v="104"/>
    <x v="2"/>
    <n v="61069515"/>
    <s v="Profit"/>
    <x v="2"/>
    <s v="United States)"/>
  </r>
  <r>
    <x v="4600"/>
    <x v="0"/>
    <x v="10"/>
    <x v="25"/>
    <s v="January 13, 2006 (United States)"/>
    <n v="6.4"/>
    <n v="58000"/>
    <x v="1890"/>
    <s v="Todd Edwards"/>
    <x v="1775"/>
    <x v="0"/>
    <n v="30000000"/>
    <n v="110013167"/>
    <x v="1423"/>
    <n v="80"/>
    <x v="2"/>
    <n v="80013167"/>
    <s v="Profit"/>
    <x v="2"/>
    <s v="United States)"/>
  </r>
  <r>
    <x v="4601"/>
    <x v="7"/>
    <x v="2"/>
    <x v="25"/>
    <s v="June 3, 2005 (United States)"/>
    <n v="8"/>
    <n v="179000"/>
    <x v="205"/>
    <s v="Cliff Hollingsworth"/>
    <x v="1048"/>
    <x v="0"/>
    <n v="88000000"/>
    <n v="108539911"/>
    <x v="1"/>
    <n v="144"/>
    <x v="1"/>
    <n v="20539911"/>
    <s v="Profit"/>
    <x v="2"/>
    <s v="United States)"/>
  </r>
  <r>
    <x v="4602"/>
    <x v="1"/>
    <x v="5"/>
    <x v="25"/>
    <s v="April 15, 2005 (United States)"/>
    <n v="6"/>
    <n v="107000"/>
    <x v="1891"/>
    <s v="Scott Kosar"/>
    <x v="1667"/>
    <x v="0"/>
    <n v="19000000"/>
    <n v="107516369"/>
    <x v="17"/>
    <n v="90"/>
    <x v="2"/>
    <n v="88516369"/>
    <s v="Profit"/>
    <x v="2"/>
    <s v="United States)"/>
  </r>
  <r>
    <x v="4603"/>
    <x v="7"/>
    <x v="0"/>
    <x v="25"/>
    <s v="August 26, 2005 (United States)"/>
    <n v="5.9"/>
    <n v="118000"/>
    <x v="99"/>
    <s v="Ehren Kruger"/>
    <x v="1317"/>
    <x v="0"/>
    <n v="88000000"/>
    <n v="105316267"/>
    <x v="962"/>
    <n v="118"/>
    <x v="2"/>
    <n v="17316267"/>
    <s v="Profit"/>
    <x v="2"/>
    <s v="United States)"/>
  </r>
  <r>
    <x v="4604"/>
    <x v="0"/>
    <x v="3"/>
    <x v="25"/>
    <s v="April 29, 2005 (United States)"/>
    <n v="6.7"/>
    <n v="190000"/>
    <x v="1892"/>
    <s v="Douglas Adams"/>
    <x v="1836"/>
    <x v="1"/>
    <n v="50000000"/>
    <n v="104478416"/>
    <x v="229"/>
    <n v="109"/>
    <x v="2"/>
    <n v="54478416"/>
    <s v="Profit"/>
    <x v="2"/>
    <s v="United States)"/>
  </r>
  <r>
    <x v="4605"/>
    <x v="7"/>
    <x v="1"/>
    <x v="25"/>
    <s v="March 25, 2005 (United States)"/>
    <n v="5.9"/>
    <n v="41000"/>
    <x v="1385"/>
    <s v="William Rose"/>
    <x v="1527"/>
    <x v="0"/>
    <n v="35000000"/>
    <n v="103121466"/>
    <x v="4"/>
    <n v="105"/>
    <x v="2"/>
    <n v="68121466"/>
    <s v="Profit"/>
    <x v="2"/>
    <s v="United States)"/>
  </r>
  <r>
    <x v="4606"/>
    <x v="7"/>
    <x v="1"/>
    <x v="25"/>
    <s v="September 16, 2005 (United States)"/>
    <n v="6.7"/>
    <n v="101000"/>
    <x v="1351"/>
    <s v="Peter Tolan"/>
    <x v="1072"/>
    <x v="0"/>
    <n v="58000000"/>
    <n v="102854431"/>
    <x v="1018"/>
    <n v="95"/>
    <x v="2"/>
    <n v="44854431"/>
    <s v="Profit"/>
    <x v="2"/>
    <s v="United States)"/>
  </r>
  <r>
    <x v="4607"/>
    <x v="7"/>
    <x v="0"/>
    <x v="25"/>
    <s v="March 24, 2005 (United States)"/>
    <n v="5.0999999999999996"/>
    <n v="71000"/>
    <x v="1111"/>
    <s v="Marc Lawrence"/>
    <x v="1176"/>
    <x v="0"/>
    <n v="45000000"/>
    <n v="101393569"/>
    <x v="561"/>
    <n v="115"/>
    <x v="2"/>
    <n v="56393569"/>
    <s v="Profit"/>
    <x v="2"/>
    <s v="United States)"/>
  </r>
  <r>
    <x v="4608"/>
    <x v="0"/>
    <x v="3"/>
    <x v="25"/>
    <s v="January 21, 2005 (United States)"/>
    <n v="4.7"/>
    <n v="30000"/>
    <x v="915"/>
    <s v="Steven Gary Banks"/>
    <x v="1187"/>
    <x v="0"/>
    <n v="32000000"/>
    <n v="97918663"/>
    <x v="1252"/>
    <n v="95"/>
    <x v="2"/>
    <n v="65918663"/>
    <s v="Profit"/>
    <x v="2"/>
    <s v="United States)"/>
  </r>
  <r>
    <x v="4609"/>
    <x v="1"/>
    <x v="0"/>
    <x v="25"/>
    <s v="November 4, 2005 (United States)"/>
    <n v="7"/>
    <n v="179000"/>
    <x v="1448"/>
    <s v="William Broyles Jr."/>
    <x v="1459"/>
    <x v="0"/>
    <n v="72000000"/>
    <n v="97076152"/>
    <x v="1"/>
    <n v="125"/>
    <x v="1"/>
    <n v="25076152"/>
    <s v="Profit"/>
    <x v="2"/>
    <s v="United States)"/>
  </r>
  <r>
    <x v="4610"/>
    <x v="7"/>
    <x v="14"/>
    <x v="25"/>
    <s v="August 19, 2005 (United States)"/>
    <n v="6.5"/>
    <n v="115000"/>
    <x v="157"/>
    <s v="Carl Ellsworth"/>
    <x v="1837"/>
    <x v="0"/>
    <n v="26000000"/>
    <n v="96258201"/>
    <x v="1018"/>
    <n v="85"/>
    <x v="2"/>
    <n v="70258201"/>
    <s v="Profit"/>
    <x v="2"/>
    <s v="United States)"/>
  </r>
  <r>
    <x v="4611"/>
    <x v="7"/>
    <x v="1"/>
    <x v="25"/>
    <s v="March 4, 2005 (United States)"/>
    <n v="5.6"/>
    <n v="68000"/>
    <x v="1193"/>
    <s v="Elmore Leonard"/>
    <x v="14"/>
    <x v="0"/>
    <n v="53000000"/>
    <n v="95763716"/>
    <x v="17"/>
    <n v="118"/>
    <x v="2"/>
    <n v="42763716"/>
    <s v="Profit"/>
    <x v="2"/>
    <s v="United States)"/>
  </r>
  <r>
    <x v="4612"/>
    <x v="7"/>
    <x v="4"/>
    <x v="25"/>
    <s v="August 12, 2005 (United States)"/>
    <n v="6.5"/>
    <n v="108000"/>
    <x v="1154"/>
    <s v="Ehren Kruger"/>
    <x v="1708"/>
    <x v="0"/>
    <n v="43000000"/>
    <n v="93983911"/>
    <x v="1"/>
    <n v="104"/>
    <x v="2"/>
    <n v="50983911"/>
    <s v="Profit"/>
    <x v="2"/>
    <s v="United States)"/>
  </r>
  <r>
    <x v="4613"/>
    <x v="1"/>
    <x v="4"/>
    <x v="25"/>
    <s v="December 9, 2005 (United States)"/>
    <n v="6.9"/>
    <n v="127000"/>
    <x v="1720"/>
    <s v="Stephen Gaghan"/>
    <x v="1313"/>
    <x v="0"/>
    <n v="50000000"/>
    <n v="93974620"/>
    <x v="7"/>
    <n v="128"/>
    <x v="2"/>
    <n v="43974620"/>
    <s v="Profit"/>
    <x v="2"/>
    <s v="United States)"/>
  </r>
  <r>
    <x v="4614"/>
    <x v="7"/>
    <x v="1"/>
    <x v="25"/>
    <s v="December 16, 2005 (United States)"/>
    <n v="6.3"/>
    <n v="63000"/>
    <x v="1587"/>
    <s v="Thomas Bezucha"/>
    <x v="1043"/>
    <x v="0"/>
    <n v="18000000"/>
    <n v="92884429"/>
    <x v="1452"/>
    <n v="103"/>
    <x v="2"/>
    <n v="74884429"/>
    <s v="Profit"/>
    <x v="2"/>
    <s v="United States)"/>
  </r>
  <r>
    <x v="4615"/>
    <x v="1"/>
    <x v="0"/>
    <x v="25"/>
    <s v="July 1, 2005 (United States)"/>
    <n v="6.8"/>
    <n v="138000"/>
    <x v="910"/>
    <s v="David Elliot"/>
    <x v="1259"/>
    <x v="0"/>
    <n v="45000000"/>
    <n v="92374674"/>
    <x v="5"/>
    <n v="109"/>
    <x v="2"/>
    <n v="47374674"/>
    <s v="Profit"/>
    <x v="2"/>
    <s v="United States)"/>
  </r>
  <r>
    <x v="4616"/>
    <x v="7"/>
    <x v="4"/>
    <x v="25"/>
    <s v="January 7, 2005 (United States)"/>
    <n v="5.5"/>
    <n v="48000"/>
    <x v="1893"/>
    <s v="Niall Johnson"/>
    <x v="242"/>
    <x v="1"/>
    <n v="10000000"/>
    <n v="91196419"/>
    <x v="1"/>
    <n v="101"/>
    <x v="2"/>
    <n v="81196419"/>
    <s v="Profit"/>
    <x v="2"/>
    <s v="United States)"/>
  </r>
  <r>
    <x v="4617"/>
    <x v="0"/>
    <x v="3"/>
    <x v="25"/>
    <s v="January 14, 2005 (United States)"/>
    <n v="5.2"/>
    <n v="16000"/>
    <x v="1390"/>
    <s v="David Schmidt"/>
    <x v="1535"/>
    <x v="0"/>
    <n v="30000000"/>
    <n v="90754475"/>
    <x v="1156"/>
    <n v="102"/>
    <x v="2"/>
    <n v="60754475"/>
    <s v="Profit"/>
    <x v="2"/>
    <s v="United States)"/>
  </r>
  <r>
    <x v="4618"/>
    <x v="1"/>
    <x v="0"/>
    <x v="25"/>
    <s v="September 2, 2005 (United States)"/>
    <n v="6.3"/>
    <n v="195000"/>
    <x v="1694"/>
    <s v="Luc Besson"/>
    <x v="1526"/>
    <x v="8"/>
    <n v="32000000"/>
    <n v="89083229"/>
    <x v="1270"/>
    <n v="87"/>
    <x v="2"/>
    <n v="57083229"/>
    <s v="Profit"/>
    <x v="2"/>
    <s v="United States)"/>
  </r>
  <r>
    <x v="4619"/>
    <x v="7"/>
    <x v="1"/>
    <x v="25"/>
    <s v="December 25, 2005 (United States)"/>
    <n v="5.5"/>
    <n v="55000"/>
    <x v="404"/>
    <s v="Ted Griffin"/>
    <x v="1318"/>
    <x v="0"/>
    <n v="70000000"/>
    <n v="88933562"/>
    <x v="7"/>
    <n v="97"/>
    <x v="2"/>
    <n v="18933562"/>
    <s v="Profit"/>
    <x v="2"/>
    <s v="United States)"/>
  </r>
  <r>
    <x v="4620"/>
    <x v="0"/>
    <x v="3"/>
    <x v="25"/>
    <s v="July 29, 2005 (United States)"/>
    <n v="6.2"/>
    <n v="81000"/>
    <x v="1455"/>
    <s v="Paul Hernandez"/>
    <x v="107"/>
    <x v="0"/>
    <n v="35000000"/>
    <n v="86369815"/>
    <x v="167"/>
    <n v="100"/>
    <x v="2"/>
    <n v="51369815"/>
    <s v="Profit"/>
    <x v="2"/>
    <s v="United States)"/>
  </r>
  <r>
    <x v="4621"/>
    <x v="1"/>
    <x v="4"/>
    <x v="25"/>
    <s v="January 20, 2006 (United States)"/>
    <n v="7.6"/>
    <n v="209000"/>
    <x v="58"/>
    <s v="Woody Allen"/>
    <x v="1298"/>
    <x v="1"/>
    <n v="15000000"/>
    <n v="85638656"/>
    <x v="703"/>
    <n v="124"/>
    <x v="1"/>
    <n v="70638656"/>
    <s v="Profit"/>
    <x v="2"/>
    <s v="United States)"/>
  </r>
  <r>
    <x v="4622"/>
    <x v="7"/>
    <x v="1"/>
    <x v="25"/>
    <s v="October 7, 2005 (United States)"/>
    <n v="6.4"/>
    <n v="60000"/>
    <x v="340"/>
    <s v="Jennifer Weiner"/>
    <x v="1130"/>
    <x v="0"/>
    <n v="20500000"/>
    <n v="83697473"/>
    <x v="968"/>
    <n v="130"/>
    <x v="2"/>
    <n v="63197473"/>
    <s v="Profit"/>
    <x v="2"/>
    <s v="United States)"/>
  </r>
  <r>
    <x v="4623"/>
    <x v="1"/>
    <x v="4"/>
    <x v="25"/>
    <s v="August 31, 2005 (United States)"/>
    <n v="7.4"/>
    <n v="135000"/>
    <x v="1706"/>
    <s v="Jeffrey Caine"/>
    <x v="1117"/>
    <x v="1"/>
    <n v="25000000"/>
    <n v="82468097"/>
    <x v="1315"/>
    <n v="129"/>
    <x v="1"/>
    <n v="57468097"/>
    <s v="Profit"/>
    <x v="2"/>
    <s v="United States)"/>
  </r>
  <r>
    <x v="4624"/>
    <x v="1"/>
    <x v="5"/>
    <x v="25"/>
    <s v="January 6, 2006 (United States)"/>
    <n v="5.9"/>
    <n v="172000"/>
    <x v="1707"/>
    <s v="Eli Roth"/>
    <x v="1838"/>
    <x v="0"/>
    <n v="4800000"/>
    <n v="81979826"/>
    <x v="1453"/>
    <n v="94"/>
    <x v="2"/>
    <n v="77179826"/>
    <s v="Profit"/>
    <x v="2"/>
    <s v="United States)"/>
  </r>
  <r>
    <x v="4625"/>
    <x v="7"/>
    <x v="0"/>
    <x v="25"/>
    <s v="July 29, 2005 (United States)"/>
    <n v="5.0999999999999996"/>
    <n v="52000"/>
    <x v="428"/>
    <s v="W.D. Richter"/>
    <x v="1839"/>
    <x v="0"/>
    <n v="135000000"/>
    <n v="79268322"/>
    <x v="4"/>
    <n v="121"/>
    <x v="2"/>
    <n v="-55731678"/>
    <s v="Loss"/>
    <x v="2"/>
    <s v="United States)"/>
  </r>
  <r>
    <x v="4626"/>
    <x v="1"/>
    <x v="0"/>
    <x v="25"/>
    <s v="March 11, 2005 (United States)"/>
    <n v="6.5"/>
    <n v="108000"/>
    <x v="1894"/>
    <s v="Robert Crais"/>
    <x v="700"/>
    <x v="0"/>
    <n v="52000000"/>
    <n v="77663556"/>
    <x v="407"/>
    <n v="113"/>
    <x v="2"/>
    <n v="25663556"/>
    <s v="Profit"/>
    <x v="2"/>
    <s v="United States)"/>
  </r>
  <r>
    <x v="4627"/>
    <x v="7"/>
    <x v="2"/>
    <x v="25"/>
    <s v="January 14, 2005 (United States)"/>
    <n v="7.3"/>
    <n v="133000"/>
    <x v="1074"/>
    <s v="Mark Schwahn"/>
    <x v="1271"/>
    <x v="0"/>
    <n v="30000000"/>
    <n v="76669554"/>
    <x v="1454"/>
    <n v="136"/>
    <x v="1"/>
    <n v="46669554"/>
    <s v="Profit"/>
    <x v="2"/>
    <s v="United States)"/>
  </r>
  <r>
    <x v="4628"/>
    <x v="0"/>
    <x v="1"/>
    <x v="25"/>
    <s v="November 23, 2005 (United States)"/>
    <n v="5.5"/>
    <n v="27000"/>
    <x v="1311"/>
    <s v="Ron Burch"/>
    <x v="240"/>
    <x v="0"/>
    <n v="45000000"/>
    <n v="72662923"/>
    <x v="5"/>
    <n v="88"/>
    <x v="2"/>
    <n v="27662923"/>
    <s v="Profit"/>
    <x v="2"/>
    <s v="United States)"/>
  </r>
  <r>
    <x v="4629"/>
    <x v="1"/>
    <x v="0"/>
    <x v="25"/>
    <s v="September 16, 2005 (United States)"/>
    <n v="7.6"/>
    <n v="300000"/>
    <x v="1331"/>
    <s v="Andrew Niccol"/>
    <x v="270"/>
    <x v="8"/>
    <n v="50000000"/>
    <n v="72617068"/>
    <x v="1455"/>
    <n v="122"/>
    <x v="1"/>
    <n v="22617068"/>
    <s v="Profit"/>
    <x v="2"/>
    <s v="United States)"/>
  </r>
  <r>
    <x v="4630"/>
    <x v="7"/>
    <x v="0"/>
    <x v="25"/>
    <s v="April 29, 2005 (United States)"/>
    <n v="4.5"/>
    <n v="68000"/>
    <x v="1159"/>
    <s v="Rich Wilkes"/>
    <x v="1187"/>
    <x v="0"/>
    <n v="113000000"/>
    <n v="71022693"/>
    <x v="4"/>
    <n v="101"/>
    <x v="2"/>
    <n v="-41977307"/>
    <s v="Loss"/>
    <x v="2"/>
    <s v="United States)"/>
  </r>
  <r>
    <x v="4631"/>
    <x v="1"/>
    <x v="5"/>
    <x v="25"/>
    <s v="May 6, 2005 (United States)"/>
    <n v="5.4"/>
    <n v="118000"/>
    <x v="1895"/>
    <s v="Charles Belden"/>
    <x v="1840"/>
    <x v="3"/>
    <n v="40000000"/>
    <n v="68766121"/>
    <x v="7"/>
    <n v="113"/>
    <x v="2"/>
    <n v="28766121"/>
    <s v="Profit"/>
    <x v="2"/>
    <s v="United States)"/>
  </r>
  <r>
    <x v="4632"/>
    <x v="7"/>
    <x v="4"/>
    <x v="25"/>
    <s v="July 8, 2005 (United States)"/>
    <n v="5.6"/>
    <n v="60000"/>
    <x v="1413"/>
    <s v="KÃ´ji Suzuki"/>
    <x v="421"/>
    <x v="0"/>
    <n v="30000000"/>
    <n v="68357079"/>
    <x v="229"/>
    <n v="105"/>
    <x v="2"/>
    <n v="38357079"/>
    <s v="Profit"/>
    <x v="2"/>
    <s v="United States)"/>
  </r>
  <r>
    <x v="4633"/>
    <x v="7"/>
    <x v="1"/>
    <x v="25"/>
    <s v="October 28, 2005 (United States)"/>
    <n v="6.2"/>
    <n v="40000"/>
    <x v="1554"/>
    <s v="Ben Younger"/>
    <x v="1091"/>
    <x v="0"/>
    <n v="22000000"/>
    <n v="67937494"/>
    <x v="1456"/>
    <n v="105"/>
    <x v="2"/>
    <n v="45937494"/>
    <s v="Profit"/>
    <x v="2"/>
    <s v="United States)"/>
  </r>
  <r>
    <x v="4634"/>
    <x v="7"/>
    <x v="4"/>
    <x v="25"/>
    <s v="February 4, 2005 (United States)"/>
    <n v="4.2"/>
    <n v="30000"/>
    <x v="1366"/>
    <s v="Eric Kripke"/>
    <x v="1683"/>
    <x v="0"/>
    <n v="20000000"/>
    <n v="67192859"/>
    <x v="1133"/>
    <n v="89"/>
    <x v="2"/>
    <n v="47192859"/>
    <s v="Profit"/>
    <x v="2"/>
    <s v="United States)"/>
  </r>
  <r>
    <x v="4635"/>
    <x v="0"/>
    <x v="0"/>
    <x v="25"/>
    <s v="November 11, 2005 (United States)"/>
    <n v="6.2"/>
    <n v="97000"/>
    <x v="1649"/>
    <s v="Chris Van Allsburg"/>
    <x v="1841"/>
    <x v="0"/>
    <n v="65000000"/>
    <n v="65079104"/>
    <x v="4"/>
    <n v="101"/>
    <x v="2"/>
    <n v="79104"/>
    <s v="Profit"/>
    <x v="2"/>
    <s v="United States)"/>
  </r>
  <r>
    <x v="4636"/>
    <x v="2"/>
    <x v="10"/>
    <x v="25"/>
    <s v="August 19, 2005 (United States)"/>
    <n v="5.5"/>
    <n v="22000"/>
    <x v="1896"/>
    <s v="George Webster"/>
    <x v="1262"/>
    <x v="1"/>
    <n v="35000000"/>
    <n v="61746888"/>
    <x v="1457"/>
    <n v="76"/>
    <x v="2"/>
    <n v="26746888"/>
    <s v="Profit"/>
    <x v="2"/>
    <s v="United States)"/>
  </r>
  <r>
    <x v="4637"/>
    <x v="1"/>
    <x v="4"/>
    <x v="25"/>
    <s v="September 30, 2005 (United States)"/>
    <n v="7.4"/>
    <n v="228000"/>
    <x v="145"/>
    <s v="John Wagner"/>
    <x v="1776"/>
    <x v="7"/>
    <n v="32000000"/>
    <n v="61385065"/>
    <x v="237"/>
    <n v="96"/>
    <x v="1"/>
    <n v="29385065"/>
    <s v="Profit"/>
    <x v="2"/>
    <s v="United States)"/>
  </r>
  <r>
    <x v="4638"/>
    <x v="0"/>
    <x v="1"/>
    <x v="25"/>
    <s v="February 18, 2005 (United States)"/>
    <n v="2.2000000000000002"/>
    <n v="53000"/>
    <x v="1607"/>
    <s v="Lance Khazei"/>
    <x v="1727"/>
    <x v="0"/>
    <n v="84000000"/>
    <n v="59981548"/>
    <x v="237"/>
    <n v="94"/>
    <x v="2"/>
    <n v="-24018452"/>
    <s v="Loss"/>
    <x v="2"/>
    <s v="United States)"/>
  </r>
  <r>
    <x v="4639"/>
    <x v="7"/>
    <x v="1"/>
    <x v="25"/>
    <s v="July 29, 2005 (United States)"/>
    <n v="5.9"/>
    <n v="31000"/>
    <x v="775"/>
    <s v="Claire Cook"/>
    <x v="1487"/>
    <x v="0"/>
    <n v="30000000"/>
    <n v="58231520"/>
    <x v="7"/>
    <n v="98"/>
    <x v="2"/>
    <n v="28231520"/>
    <s v="Profit"/>
    <x v="2"/>
    <s v="United States)"/>
  </r>
  <r>
    <x v="4640"/>
    <x v="1"/>
    <x v="0"/>
    <x v="25"/>
    <s v="October 21, 2005 (United States)"/>
    <n v="5.2"/>
    <n v="110000"/>
    <x v="1533"/>
    <s v="Dave Callaham"/>
    <x v="1842"/>
    <x v="1"/>
    <n v="60000000"/>
    <n v="58072119"/>
    <x v="1458"/>
    <n v="105"/>
    <x v="2"/>
    <n v="-1927881"/>
    <s v="Loss"/>
    <x v="2"/>
    <s v="United States)"/>
  </r>
  <r>
    <x v="4641"/>
    <x v="1"/>
    <x v="6"/>
    <x v="25"/>
    <s v="November 11, 2005 (United States)"/>
    <n v="6.6"/>
    <n v="72000"/>
    <x v="1806"/>
    <s v="Stuart Beattie"/>
    <x v="1412"/>
    <x v="0"/>
    <n v="22000000"/>
    <n v="57479076"/>
    <x v="1459"/>
    <n v="108"/>
    <x v="2"/>
    <n v="35479076"/>
    <s v="Profit"/>
    <x v="2"/>
    <s v="United States)"/>
  </r>
  <r>
    <x v="4642"/>
    <x v="1"/>
    <x v="3"/>
    <x v="25"/>
    <s v="August 4, 2006 (United States)"/>
    <n v="7.2"/>
    <n v="207000"/>
    <x v="1897"/>
    <s v="Neil Marshall"/>
    <x v="1843"/>
    <x v="1"/>
    <n v="20500000"/>
    <n v="57130027"/>
    <x v="1460"/>
    <n v="99"/>
    <x v="1"/>
    <n v="36630027"/>
    <s v="Profit"/>
    <x v="2"/>
    <s v="United States)"/>
  </r>
  <r>
    <x v="4643"/>
    <x v="7"/>
    <x v="0"/>
    <x v="25"/>
    <s v="January 14, 2005 (United States)"/>
    <n v="4.7"/>
    <n v="89000"/>
    <x v="1078"/>
    <s v="Mark Steven Johnson"/>
    <x v="1778"/>
    <x v="7"/>
    <n v="43000000"/>
    <n v="56995646"/>
    <x v="10"/>
    <n v="97"/>
    <x v="2"/>
    <n v="13995646"/>
    <s v="Profit"/>
    <x v="2"/>
    <s v="United States)"/>
  </r>
  <r>
    <x v="4644"/>
    <x v="0"/>
    <x v="1"/>
    <x v="25"/>
    <s v="May 13, 2005 (United States)"/>
    <n v="5.6"/>
    <n v="37000"/>
    <x v="1622"/>
    <s v="Leo Benvenuti"/>
    <x v="1706"/>
    <x v="0"/>
    <n v="45000000"/>
    <n v="56070433"/>
    <x v="1"/>
    <n v="95"/>
    <x v="2"/>
    <n v="11070433"/>
    <s v="Profit"/>
    <x v="2"/>
    <s v="United States)"/>
  </r>
  <r>
    <x v="4645"/>
    <x v="0"/>
    <x v="2"/>
    <x v="25"/>
    <s v="November 4, 2005 (United States)"/>
    <n v="7.4"/>
    <n v="95000"/>
    <x v="1704"/>
    <s v="George Clooney"/>
    <x v="1844"/>
    <x v="0"/>
    <n v="7000000"/>
    <n v="54641191"/>
    <x v="1422"/>
    <n v="93"/>
    <x v="1"/>
    <n v="47641191"/>
    <s v="Profit"/>
    <x v="2"/>
    <s v="United States)"/>
  </r>
  <r>
    <x v="4646"/>
    <x v="7"/>
    <x v="0"/>
    <x v="25"/>
    <s v="December 2, 2005 (United States)"/>
    <n v="5.5"/>
    <n v="125000"/>
    <x v="1582"/>
    <s v="Phil Hay"/>
    <x v="1473"/>
    <x v="0"/>
    <n v="62000000"/>
    <n v="53321673"/>
    <x v="5"/>
    <n v="93"/>
    <x v="2"/>
    <n v="-8678327"/>
    <s v="Loss"/>
    <x v="2"/>
    <s v="United States)"/>
  </r>
  <r>
    <x v="4647"/>
    <x v="7"/>
    <x v="1"/>
    <x v="25"/>
    <s v="October 14, 2005 (United States)"/>
    <n v="6.4"/>
    <n v="68000"/>
    <x v="778"/>
    <s v="Cameron Crowe"/>
    <x v="1830"/>
    <x v="0"/>
    <n v="45000000"/>
    <n v="52164016"/>
    <x v="5"/>
    <n v="123"/>
    <x v="2"/>
    <n v="7164016"/>
    <s v="Profit"/>
    <x v="2"/>
    <s v="United States)"/>
  </r>
  <r>
    <x v="4648"/>
    <x v="7"/>
    <x v="1"/>
    <x v="25"/>
    <s v="November 23, 2005 (United States)"/>
    <n v="6.2"/>
    <n v="109000"/>
    <x v="1456"/>
    <s v="Adam 'Tex' Davis"/>
    <x v="1667"/>
    <x v="29"/>
    <n v="20500000"/>
    <n v="51024243"/>
    <x v="1461"/>
    <n v="96"/>
    <x v="2"/>
    <n v="30524243"/>
    <s v="Profit"/>
    <x v="2"/>
    <s v="United States)"/>
  </r>
  <r>
    <x v="4649"/>
    <x v="1"/>
    <x v="0"/>
    <x v="25"/>
    <s v="May 13, 2005 (United States)"/>
    <n v="7"/>
    <n v="100000"/>
    <x v="1694"/>
    <s v="Luc Besson"/>
    <x v="1005"/>
    <x v="1"/>
    <n v="45000000"/>
    <n v="50871113"/>
    <x v="1417"/>
    <n v="103"/>
    <x v="1"/>
    <n v="5871113"/>
    <s v="Profit"/>
    <x v="2"/>
    <s v="United States)"/>
  </r>
  <r>
    <x v="4650"/>
    <x v="7"/>
    <x v="1"/>
    <x v="25"/>
    <s v="February 25, 2005 (United States)"/>
    <n v="5.8"/>
    <n v="14000"/>
    <x v="1898"/>
    <s v="Tyler Perry"/>
    <x v="1845"/>
    <x v="0"/>
    <n v="5500000"/>
    <n v="50652203"/>
    <x v="1462"/>
    <n v="116"/>
    <x v="2"/>
    <n v="45152203"/>
    <s v="Profit"/>
    <x v="2"/>
    <s v="United States)"/>
  </r>
  <r>
    <x v="804"/>
    <x v="7"/>
    <x v="1"/>
    <x v="25"/>
    <s v="April 8, 2005 (United States)"/>
    <n v="6.2"/>
    <n v="43000"/>
    <x v="1256"/>
    <s v="Lowell Ganz"/>
    <x v="350"/>
    <x v="0"/>
    <n v="30000000"/>
    <n v="50605163"/>
    <x v="968"/>
    <n v="104"/>
    <x v="2"/>
    <n v="20605163"/>
    <s v="Profit"/>
    <x v="2"/>
    <s v="United States)"/>
  </r>
  <r>
    <x v="4651"/>
    <x v="7"/>
    <x v="2"/>
    <x v="25"/>
    <s v="January 20, 2006 (United States)"/>
    <n v="6.7"/>
    <n v="84000"/>
    <x v="1379"/>
    <s v="Terrence Malick"/>
    <x v="1572"/>
    <x v="0"/>
    <n v="30000000"/>
    <n v="49334775"/>
    <x v="237"/>
    <n v="135"/>
    <x v="2"/>
    <n v="19334775"/>
    <s v="Profit"/>
    <x v="2"/>
    <s v="United States)"/>
  </r>
  <r>
    <x v="4652"/>
    <x v="1"/>
    <x v="2"/>
    <x v="25"/>
    <s v="February 3, 2006 (United States)"/>
    <n v="7.3"/>
    <n v="128000"/>
    <x v="1899"/>
    <s v="Dan Futterman"/>
    <x v="1554"/>
    <x v="0"/>
    <n v="7000000"/>
    <n v="49327405"/>
    <x v="32"/>
    <n v="114"/>
    <x v="1"/>
    <n v="42327405"/>
    <s v="Profit"/>
    <x v="2"/>
    <s v="United States)"/>
  </r>
  <r>
    <x v="4653"/>
    <x v="1"/>
    <x v="1"/>
    <x v="25"/>
    <s v="August 26, 2005 (United States)"/>
    <n v="7.2"/>
    <n v="100000"/>
    <x v="417"/>
    <s v="Jim Jarmusch"/>
    <x v="89"/>
    <x v="8"/>
    <n v="10000000"/>
    <n v="47329961"/>
    <x v="1315"/>
    <n v="106"/>
    <x v="1"/>
    <n v="37329961"/>
    <s v="Profit"/>
    <x v="2"/>
    <s v="United States)"/>
  </r>
  <r>
    <x v="4654"/>
    <x v="7"/>
    <x v="1"/>
    <x v="25"/>
    <s v="February 4, 2005 (United States)"/>
    <n v="6.2"/>
    <n v="50000"/>
    <x v="1773"/>
    <s v="Elizabeth Young"/>
    <x v="1043"/>
    <x v="0"/>
    <n v="15000000"/>
    <n v="47096206"/>
    <x v="1295"/>
    <n v="90"/>
    <x v="2"/>
    <n v="32096206"/>
    <s v="Profit"/>
    <x v="2"/>
    <s v="United States)"/>
  </r>
  <r>
    <x v="4655"/>
    <x v="1"/>
    <x v="5"/>
    <x v="25"/>
    <s v="June 24, 2005 (United States)"/>
    <n v="6.2"/>
    <n v="93000"/>
    <x v="206"/>
    <s v="George A. Romero"/>
    <x v="1351"/>
    <x v="0"/>
    <n v="15000000"/>
    <n v="47074133"/>
    <x v="1"/>
    <n v="93"/>
    <x v="2"/>
    <n v="32074133"/>
    <s v="Profit"/>
    <x v="2"/>
    <s v="United States)"/>
  </r>
  <r>
    <x v="4656"/>
    <x v="1"/>
    <x v="2"/>
    <x v="25"/>
    <s v="November 9, 2005 (United States)"/>
    <n v="5.4"/>
    <n v="45000"/>
    <x v="789"/>
    <s v="Terence Winter"/>
    <x v="1846"/>
    <x v="0"/>
    <n v="40000000"/>
    <n v="46563961"/>
    <x v="1463"/>
    <n v="117"/>
    <x v="2"/>
    <n v="6563961"/>
    <s v="Profit"/>
    <x v="2"/>
    <s v="United States)"/>
  </r>
  <r>
    <x v="29"/>
    <x v="7"/>
    <x v="5"/>
    <x v="25"/>
    <s v="October 14, 2005 (United States)"/>
    <n v="3.7"/>
    <n v="35000"/>
    <x v="1121"/>
    <s v="Cooper Layne"/>
    <x v="1847"/>
    <x v="0"/>
    <n v="18000000"/>
    <n v="46201432"/>
    <x v="1252"/>
    <n v="100"/>
    <x v="2"/>
    <n v="28201432"/>
    <s v="Profit"/>
    <x v="2"/>
    <s v="United States)"/>
  </r>
  <r>
    <x v="4657"/>
    <x v="7"/>
    <x v="0"/>
    <x v="25"/>
    <s v="September 30, 2005 (United States)"/>
    <n v="5.9"/>
    <n v="74000"/>
    <x v="1630"/>
    <s v="Matt Johnson"/>
    <x v="1418"/>
    <x v="0"/>
    <n v="50000000"/>
    <n v="46117696"/>
    <x v="4"/>
    <n v="110"/>
    <x v="2"/>
    <n v="-3882304"/>
    <s v="Loss"/>
    <x v="2"/>
    <s v="United States)"/>
  </r>
  <r>
    <x v="4658"/>
    <x v="1"/>
    <x v="1"/>
    <x v="25"/>
    <s v="August 12, 2005 (United States)"/>
    <n v="4.7"/>
    <n v="49000"/>
    <x v="1900"/>
    <s v="Harris Goldberg"/>
    <x v="1452"/>
    <x v="0"/>
    <n v="22000000"/>
    <n v="45109561"/>
    <x v="4"/>
    <n v="83"/>
    <x v="2"/>
    <n v="23109561"/>
    <s v="Profit"/>
    <x v="2"/>
    <s v="United States)"/>
  </r>
  <r>
    <x v="4659"/>
    <x v="7"/>
    <x v="1"/>
    <x v="25"/>
    <s v="April 22, 2005 (United States)"/>
    <n v="6.6"/>
    <n v="68000"/>
    <x v="1555"/>
    <s v="Colin Patrick Lynch"/>
    <x v="1527"/>
    <x v="0"/>
    <n v="30000000"/>
    <n v="42886719"/>
    <x v="229"/>
    <n v="107"/>
    <x v="2"/>
    <n v="12886719"/>
    <s v="Profit"/>
    <x v="2"/>
    <s v="United States)"/>
  </r>
  <r>
    <x v="4660"/>
    <x v="7"/>
    <x v="6"/>
    <x v="25"/>
    <s v="September 30, 2005 (United States)"/>
    <n v="6.8"/>
    <n v="32000"/>
    <x v="581"/>
    <s v="Charles Dickens"/>
    <x v="1848"/>
    <x v="8"/>
    <n v="60000000"/>
    <n v="42580321"/>
    <x v="1297"/>
    <n v="130"/>
    <x v="2"/>
    <n v="-17419679"/>
    <s v="Loss"/>
    <x v="2"/>
    <s v="United States)"/>
  </r>
  <r>
    <x v="4661"/>
    <x v="0"/>
    <x v="1"/>
    <x v="25"/>
    <s v="June 1, 2005 (United States)"/>
    <n v="6.5"/>
    <n v="56000"/>
    <x v="742"/>
    <s v="Ann Brashares"/>
    <x v="1849"/>
    <x v="0"/>
    <n v="25000000"/>
    <n v="42013878"/>
    <x v="1156"/>
    <n v="119"/>
    <x v="2"/>
    <n v="17013878"/>
    <s v="Profit"/>
    <x v="2"/>
    <s v="United States)"/>
  </r>
  <r>
    <x v="4662"/>
    <x v="7"/>
    <x v="0"/>
    <x v="25"/>
    <s v="September 30, 2005 (United States)"/>
    <n v="7.8"/>
    <n v="287000"/>
    <x v="1901"/>
    <s v="Joss Whedon"/>
    <x v="1850"/>
    <x v="0"/>
    <n v="39000000"/>
    <n v="40445129"/>
    <x v="1"/>
    <n v="119"/>
    <x v="1"/>
    <n v="1445129"/>
    <s v="Profit"/>
    <x v="2"/>
    <s v="United States)"/>
  </r>
  <r>
    <x v="4663"/>
    <x v="7"/>
    <x v="1"/>
    <x v="25"/>
    <s v="December 23, 2005 (United States)"/>
    <n v="5.8"/>
    <n v="36000"/>
    <x v="1902"/>
    <s v="Ricky Blitt"/>
    <x v="1851"/>
    <x v="0"/>
    <n v="20500000"/>
    <n v="40442443"/>
    <x v="1464"/>
    <n v="94"/>
    <x v="2"/>
    <n v="19942443"/>
    <s v="Profit"/>
    <x v="2"/>
    <s v="United States)"/>
  </r>
  <r>
    <x v="4664"/>
    <x v="1"/>
    <x v="1"/>
    <x v="25"/>
    <s v="April 14, 2006 (United States)"/>
    <n v="7.6"/>
    <n v="215000"/>
    <x v="1903"/>
    <s v="Jason Reitman"/>
    <x v="1354"/>
    <x v="0"/>
    <n v="6500000"/>
    <n v="39323027"/>
    <x v="1465"/>
    <n v="92"/>
    <x v="1"/>
    <n v="32823027"/>
    <s v="Profit"/>
    <x v="2"/>
    <s v="United States)"/>
  </r>
  <r>
    <x v="4665"/>
    <x v="0"/>
    <x v="4"/>
    <x v="25"/>
    <s v="October 21, 2005 (United States)"/>
    <n v="6.8"/>
    <n v="12000"/>
    <x v="1904"/>
    <s v="John Gatins"/>
    <x v="107"/>
    <x v="0"/>
    <n v="32000000"/>
    <n v="38741732"/>
    <x v="1018"/>
    <n v="106"/>
    <x v="2"/>
    <n v="6741732"/>
    <s v="Profit"/>
    <x v="2"/>
    <s v="United States)"/>
  </r>
  <r>
    <x v="4666"/>
    <x v="7"/>
    <x v="1"/>
    <x v="25"/>
    <s v="December 25, 2005 (United States)"/>
    <n v="6.3"/>
    <n v="42000"/>
    <x v="1905"/>
    <s v="Mel Brooks"/>
    <x v="1311"/>
    <x v="0"/>
    <n v="45000000"/>
    <n v="38075318"/>
    <x v="1"/>
    <n v="134"/>
    <x v="2"/>
    <n v="-6924682"/>
    <s v="Loss"/>
    <x v="2"/>
    <s v="United States)"/>
  </r>
  <r>
    <x v="4667"/>
    <x v="1"/>
    <x v="3"/>
    <x v="25"/>
    <s v="January 6, 2006 (United States)"/>
    <n v="6.5"/>
    <n v="53000"/>
    <x v="479"/>
    <s v="Jeffrey Hatcher"/>
    <x v="1458"/>
    <x v="0"/>
    <n v="20500000"/>
    <n v="37691644"/>
    <x v="229"/>
    <n v="112"/>
    <x v="2"/>
    <n v="17191644"/>
    <s v="Profit"/>
    <x v="2"/>
    <s v="United States)"/>
  </r>
  <r>
    <x v="4668"/>
    <x v="7"/>
    <x v="1"/>
    <x v="25"/>
    <s v="March 30, 2005 (United States)"/>
    <n v="5.6"/>
    <n v="17000"/>
    <x v="1753"/>
    <s v="Elizabeth Hunter"/>
    <x v="1783"/>
    <x v="0"/>
    <n v="20500000"/>
    <n v="37245453"/>
    <x v="17"/>
    <n v="105"/>
    <x v="2"/>
    <n v="16745453"/>
    <s v="Profit"/>
    <x v="2"/>
    <s v="United States)"/>
  </r>
  <r>
    <x v="4669"/>
    <x v="1"/>
    <x v="0"/>
    <x v="25"/>
    <s v="January 19, 2005 (United States)"/>
    <n v="6.3"/>
    <n v="75000"/>
    <x v="1906"/>
    <s v="John Carpenter"/>
    <x v="455"/>
    <x v="8"/>
    <n v="30000000"/>
    <n v="35294470"/>
    <x v="1417"/>
    <n v="109"/>
    <x v="2"/>
    <n v="5294470"/>
    <s v="Profit"/>
    <x v="2"/>
    <s v="United States)"/>
  </r>
  <r>
    <x v="4670"/>
    <x v="7"/>
    <x v="1"/>
    <x v="25"/>
    <s v="July 22, 2005 (United States)"/>
    <n v="5.8"/>
    <n v="21000"/>
    <x v="900"/>
    <s v="Bill Lancaster"/>
    <x v="1255"/>
    <x v="0"/>
    <n v="35000000"/>
    <n v="34252847"/>
    <x v="5"/>
    <n v="113"/>
    <x v="2"/>
    <n v="-747153"/>
    <s v="Loss"/>
    <x v="2"/>
    <s v="United States)"/>
  </r>
  <r>
    <x v="4671"/>
    <x v="0"/>
    <x v="1"/>
    <x v="25"/>
    <s v="February 18, 2005 (United States)"/>
    <n v="6.3"/>
    <n v="11000"/>
    <x v="677"/>
    <s v="Kate DiCamillo"/>
    <x v="1852"/>
    <x v="0"/>
    <n v="14000000"/>
    <n v="33589427"/>
    <x v="10"/>
    <n v="106"/>
    <x v="2"/>
    <n v="19589427"/>
    <s v="Profit"/>
    <x v="2"/>
    <s v="United States)"/>
  </r>
  <r>
    <x v="4672"/>
    <x v="7"/>
    <x v="0"/>
    <x v="25"/>
    <s v="August 26, 2005 (United States)"/>
    <n v="5.0999999999999996"/>
    <n v="36000"/>
    <x v="1907"/>
    <s v="Michael Steinberg"/>
    <x v="1522"/>
    <x v="0"/>
    <n v="30000000"/>
    <n v="33296457"/>
    <x v="1133"/>
    <n v="97"/>
    <x v="2"/>
    <n v="3296457"/>
    <s v="Profit"/>
    <x v="2"/>
    <s v="United States)"/>
  </r>
  <r>
    <x v="4673"/>
    <x v="7"/>
    <x v="4"/>
    <x v="25"/>
    <s v="September 16, 2005 (United States)"/>
    <n v="5.8"/>
    <n v="26000"/>
    <x v="1908"/>
    <s v="Jeff Wadlow"/>
    <x v="1853"/>
    <x v="0"/>
    <n v="1000000"/>
    <n v="32586408"/>
    <x v="1417"/>
    <n v="90"/>
    <x v="2"/>
    <n v="31586408"/>
    <s v="Profit"/>
    <x v="2"/>
    <s v="United States)"/>
  </r>
  <r>
    <x v="4674"/>
    <x v="7"/>
    <x v="4"/>
    <x v="25"/>
    <s v="November 23, 2005 (United States)"/>
    <n v="6.9"/>
    <n v="49000"/>
    <x v="612"/>
    <s v="Stephen Chbosky"/>
    <x v="1460"/>
    <x v="0"/>
    <n v="40000000"/>
    <n v="31670620"/>
    <x v="1466"/>
    <n v="135"/>
    <x v="2"/>
    <n v="-8329380"/>
    <s v="Loss"/>
    <x v="2"/>
    <s v="United States)"/>
  </r>
  <r>
    <x v="4675"/>
    <x v="1"/>
    <x v="5"/>
    <x v="25"/>
    <s v="December 25, 2005 (United States)"/>
    <n v="6.2"/>
    <n v="69000"/>
    <x v="1909"/>
    <s v="Greg McLean"/>
    <x v="1854"/>
    <x v="3"/>
    <n v="1000000"/>
    <n v="30894796"/>
    <x v="743"/>
    <n v="99"/>
    <x v="2"/>
    <n v="29894796"/>
    <s v="Profit"/>
    <x v="2"/>
    <s v="United States)"/>
  </r>
  <r>
    <x v="4676"/>
    <x v="1"/>
    <x v="6"/>
    <x v="25"/>
    <s v="October 7, 2005 (United States)"/>
    <n v="6.3"/>
    <n v="44000"/>
    <x v="1734"/>
    <s v="Dan Gilroy"/>
    <x v="1244"/>
    <x v="0"/>
    <n v="35000000"/>
    <n v="30526509"/>
    <x v="1"/>
    <n v="122"/>
    <x v="2"/>
    <n v="-4473491"/>
    <s v="Loss"/>
    <x v="2"/>
    <s v="United States)"/>
  </r>
  <r>
    <x v="4677"/>
    <x v="7"/>
    <x v="1"/>
    <x v="25"/>
    <s v="February 25, 2005 (United States)"/>
    <n v="5"/>
    <n v="31000"/>
    <x v="157"/>
    <s v="Kevin Williamson"/>
    <x v="1183"/>
    <x v="29"/>
    <n v="38000000"/>
    <n v="29621722"/>
    <x v="962"/>
    <n v="97"/>
    <x v="2"/>
    <n v="-8378278"/>
    <s v="Loss"/>
    <x v="2"/>
    <s v="United States)"/>
  </r>
  <r>
    <x v="4678"/>
    <x v="7"/>
    <x v="4"/>
    <x v="25"/>
    <s v="May 5, 2006 (United States)"/>
    <n v="5.0999999999999996"/>
    <n v="25000"/>
    <x v="1551"/>
    <s v="Brent Monahan"/>
    <x v="11"/>
    <x v="1"/>
    <n v="14000000"/>
    <n v="29612137"/>
    <x v="1467"/>
    <n v="83"/>
    <x v="2"/>
    <n v="15612137"/>
    <s v="Profit"/>
    <x v="2"/>
    <s v="United States)"/>
  </r>
  <r>
    <x v="4679"/>
    <x v="1"/>
    <x v="1"/>
    <x v="25"/>
    <s v="April 1, 2005 (United States)"/>
    <n v="6.8"/>
    <n v="21000"/>
    <x v="1061"/>
    <s v="Mike Binder"/>
    <x v="1539"/>
    <x v="0"/>
    <n v="12000000"/>
    <n v="28237488"/>
    <x v="237"/>
    <n v="118"/>
    <x v="2"/>
    <n v="16237488"/>
    <s v="Profit"/>
    <x v="2"/>
    <s v="United States)"/>
  </r>
  <r>
    <x v="4680"/>
    <x v="2"/>
    <x v="1"/>
    <x v="25"/>
    <s v="March 18, 2005 (United States)"/>
    <n v="6"/>
    <n v="26000"/>
    <x v="1785"/>
    <s v="Meg Cabot"/>
    <x v="1253"/>
    <x v="0"/>
    <n v="20500000"/>
    <n v="27645491"/>
    <x v="167"/>
    <n v="98"/>
    <x v="2"/>
    <n v="7145491"/>
    <s v="Profit"/>
    <x v="2"/>
    <s v="United States)"/>
  </r>
  <r>
    <x v="4681"/>
    <x v="0"/>
    <x v="3"/>
    <x v="25"/>
    <s v="May 12, 2006 (United States)"/>
    <n v="6.7"/>
    <n v="61000"/>
    <x v="1185"/>
    <s v="Mike Jefferies"/>
    <x v="1855"/>
    <x v="0"/>
    <n v="10000000"/>
    <n v="27610873"/>
    <x v="1468"/>
    <n v="118"/>
    <x v="2"/>
    <n v="17610873"/>
    <s v="Profit"/>
    <x v="2"/>
    <s v="United States)"/>
  </r>
  <r>
    <x v="800"/>
    <x v="1"/>
    <x v="0"/>
    <x v="25"/>
    <s v="September 8, 2006 (United States)"/>
    <n v="7.1"/>
    <n v="36000"/>
    <x v="1768"/>
    <s v="Napalee"/>
    <x v="1731"/>
    <x v="44"/>
    <n v="20500000"/>
    <n v="27165581"/>
    <x v="1469"/>
    <n v="111"/>
    <x v="1"/>
    <n v="6665581"/>
    <s v="Profit"/>
    <x v="2"/>
    <s v="United States)"/>
  </r>
  <r>
    <x v="4682"/>
    <x v="1"/>
    <x v="4"/>
    <x v="25"/>
    <s v="October 21, 2005 (United States)"/>
    <n v="7.3"/>
    <n v="41000"/>
    <x v="1696"/>
    <s v="Michael Seitzman"/>
    <x v="1473"/>
    <x v="0"/>
    <n v="35000000"/>
    <n v="25211175"/>
    <x v="7"/>
    <n v="126"/>
    <x v="1"/>
    <n v="-9788825"/>
    <s v="Loss"/>
    <x v="2"/>
    <s v="United States)"/>
  </r>
  <r>
    <x v="4683"/>
    <x v="1"/>
    <x v="6"/>
    <x v="25"/>
    <s v="July 29, 2005 (South Korea)"/>
    <n v="7.6"/>
    <n v="74000"/>
    <x v="1731"/>
    <s v="Park Chan-Wook"/>
    <x v="1856"/>
    <x v="10"/>
    <n v="20500000"/>
    <n v="23834149"/>
    <x v="1340"/>
    <n v="115"/>
    <x v="1"/>
    <n v="3334149"/>
    <s v="Profit"/>
    <x v="2"/>
    <s v="South Korea)"/>
  </r>
  <r>
    <x v="4684"/>
    <x v="1"/>
    <x v="6"/>
    <x v="25"/>
    <s v="July 22, 2005 (United States)"/>
    <n v="7.3"/>
    <n v="39000"/>
    <x v="1910"/>
    <s v="Craig Brewer"/>
    <x v="1857"/>
    <x v="0"/>
    <n v="2800000"/>
    <n v="23563727"/>
    <x v="1470"/>
    <n v="116"/>
    <x v="1"/>
    <n v="20763727"/>
    <s v="Profit"/>
    <x v="2"/>
    <s v="United States)"/>
  </r>
  <r>
    <x v="4685"/>
    <x v="1"/>
    <x v="0"/>
    <x v="25"/>
    <s v="October 14, 2005 (United States)"/>
    <n v="5.9"/>
    <n v="65000"/>
    <x v="319"/>
    <s v="Richard Kelly"/>
    <x v="1834"/>
    <x v="0"/>
    <n v="50000000"/>
    <n v="22984628"/>
    <x v="237"/>
    <n v="127"/>
    <x v="2"/>
    <n v="-27015372"/>
    <s v="Loss"/>
    <x v="2"/>
    <s v="United States)"/>
  </r>
  <r>
    <x v="4686"/>
    <x v="1"/>
    <x v="4"/>
    <x v="25"/>
    <s v="March 4, 2005 (United States)"/>
    <n v="7.1"/>
    <n v="110000"/>
    <x v="1911"/>
    <s v="Tom Bleecker"/>
    <x v="1492"/>
    <x v="29"/>
    <n v="29000000"/>
    <n v="21733230"/>
    <x v="1372"/>
    <n v="103"/>
    <x v="1"/>
    <n v="-7266770"/>
    <s v="Loss"/>
    <x v="2"/>
    <s v="United States)"/>
  </r>
  <r>
    <x v="2656"/>
    <x v="7"/>
    <x v="1"/>
    <x v="25"/>
    <s v="February 25, 2005 (United States)"/>
    <n v="5.4"/>
    <n v="23000"/>
    <x v="541"/>
    <s v="John J. McLaughlin"/>
    <x v="302"/>
    <x v="0"/>
    <n v="40000000"/>
    <n v="21577624"/>
    <x v="1252"/>
    <n v="100"/>
    <x v="2"/>
    <n v="-18422376"/>
    <s v="Loss"/>
    <x v="2"/>
    <s v="United States)"/>
  </r>
  <r>
    <x v="4687"/>
    <x v="1"/>
    <x v="5"/>
    <x v="25"/>
    <s v="July 22, 2005 (United States)"/>
    <n v="6.8"/>
    <n v="95000"/>
    <x v="1770"/>
    <s v="Rob Zombie"/>
    <x v="1733"/>
    <x v="0"/>
    <n v="7000000"/>
    <n v="20901859"/>
    <x v="1098"/>
    <n v="107"/>
    <x v="2"/>
    <n v="13901859"/>
    <s v="Profit"/>
    <x v="2"/>
    <s v="United States)"/>
  </r>
  <r>
    <x v="4688"/>
    <x v="0"/>
    <x v="1"/>
    <x v="25"/>
    <s v="June 17, 2005 (United States)"/>
    <n v="5.5"/>
    <n v="29000"/>
    <x v="230"/>
    <s v="Michael McQuown"/>
    <x v="1718"/>
    <x v="0"/>
    <n v="10000000"/>
    <n v="19770475"/>
    <x v="1"/>
    <n v="100"/>
    <x v="2"/>
    <n v="9770475"/>
    <s v="Profit"/>
    <x v="2"/>
    <s v="United States)"/>
  </r>
  <r>
    <x v="4689"/>
    <x v="1"/>
    <x v="1"/>
    <x v="25"/>
    <s v="October 28, 2005 (United States)"/>
    <n v="6.5"/>
    <n v="78000"/>
    <x v="1308"/>
    <s v="Steve Conrad"/>
    <x v="270"/>
    <x v="0"/>
    <n v="22000000"/>
    <n v="19126398"/>
    <x v="5"/>
    <n v="102"/>
    <x v="2"/>
    <n v="-2873602"/>
    <s v="Loss"/>
    <x v="2"/>
    <s v="United States)"/>
  </r>
  <r>
    <x v="4690"/>
    <x v="1"/>
    <x v="1"/>
    <x v="25"/>
    <s v="October 7, 2005 (United States)"/>
    <n v="6.7"/>
    <n v="93000"/>
    <x v="1912"/>
    <s v="Rob McKittrick"/>
    <x v="1667"/>
    <x v="0"/>
    <n v="3000000"/>
    <n v="18637690"/>
    <x v="1471"/>
    <n v="94"/>
    <x v="2"/>
    <n v="15637690"/>
    <s v="Profit"/>
    <x v="2"/>
    <s v="United States)"/>
  </r>
  <r>
    <x v="4691"/>
    <x v="7"/>
    <x v="4"/>
    <x v="25"/>
    <s v="September 16, 2005 (United States)"/>
    <n v="7"/>
    <n v="29000"/>
    <x v="479"/>
    <s v="Mark Spragg"/>
    <x v="1323"/>
    <x v="29"/>
    <n v="30000000"/>
    <n v="18618284"/>
    <x v="407"/>
    <n v="108"/>
    <x v="1"/>
    <n v="-11381716"/>
    <s v="Loss"/>
    <x v="2"/>
    <s v="United States)"/>
  </r>
  <r>
    <x v="4692"/>
    <x v="1"/>
    <x v="1"/>
    <x v="25"/>
    <s v="October 6, 2006 (United States)"/>
    <n v="6.8"/>
    <n v="34000"/>
    <x v="1913"/>
    <s v="Richard Russo"/>
    <x v="1308"/>
    <x v="1"/>
    <n v="169000"/>
    <n v="18586834"/>
    <x v="1100"/>
    <n v="99"/>
    <x v="2"/>
    <n v="18417834"/>
    <s v="Profit"/>
    <x v="2"/>
    <s v="United States)"/>
  </r>
  <r>
    <x v="4693"/>
    <x v="7"/>
    <x v="2"/>
    <x v="25"/>
    <s v="March 24, 2006 (United States)"/>
    <n v="7.8"/>
    <n v="53000"/>
    <x v="396"/>
    <s v="Roger Donaldson"/>
    <x v="498"/>
    <x v="18"/>
    <n v="25000000"/>
    <n v="18299138"/>
    <x v="1472"/>
    <n v="127"/>
    <x v="1"/>
    <n v="-6700862"/>
    <s v="Loss"/>
    <x v="2"/>
    <s v="United States)"/>
  </r>
  <r>
    <x v="4694"/>
    <x v="7"/>
    <x v="4"/>
    <x v="25"/>
    <s v="November 9, 2005 (France)"/>
    <n v="7.7"/>
    <n v="28000"/>
    <x v="1914"/>
    <s v="Christian Carion"/>
    <x v="1858"/>
    <x v="8"/>
    <n v="20500000"/>
    <n v="17709155"/>
    <x v="1377"/>
    <n v="116"/>
    <x v="1"/>
    <n v="-2790845"/>
    <s v="Loss"/>
    <x v="2"/>
    <s v="France)"/>
  </r>
  <r>
    <x v="4695"/>
    <x v="7"/>
    <x v="1"/>
    <x v="25"/>
    <s v="September 23, 2005 (United States)"/>
    <n v="6.2"/>
    <n v="6800"/>
    <x v="1459"/>
    <s v="Norman Vance Jr."/>
    <x v="1657"/>
    <x v="0"/>
    <n v="20500000"/>
    <n v="17521290"/>
    <x v="1473"/>
    <n v="112"/>
    <x v="2"/>
    <n v="-2978710"/>
    <s v="Loss"/>
    <x v="2"/>
    <s v="United States)"/>
  </r>
  <r>
    <x v="4696"/>
    <x v="0"/>
    <x v="1"/>
    <x v="25"/>
    <s v="July 1, 2005 (United States)"/>
    <n v="5.2"/>
    <n v="13000"/>
    <x v="1541"/>
    <s v="Bill Wolff"/>
    <x v="1250"/>
    <x v="0"/>
    <n v="33100000"/>
    <n v="17492014"/>
    <x v="10"/>
    <n v="86"/>
    <x v="2"/>
    <n v="-15607986"/>
    <s v="Loss"/>
    <x v="2"/>
    <s v="United States)"/>
  </r>
  <r>
    <x v="4697"/>
    <x v="1"/>
    <x v="1"/>
    <x v="25"/>
    <s v="January 27, 2006 (United States)"/>
    <n v="6.7"/>
    <n v="44000"/>
    <x v="1915"/>
    <s v="Richard Shepard"/>
    <x v="786"/>
    <x v="22"/>
    <n v="12500000"/>
    <n v="17356268"/>
    <x v="1474"/>
    <n v="96"/>
    <x v="2"/>
    <n v="4856268"/>
    <s v="Profit"/>
    <x v="2"/>
    <s v="United States)"/>
  </r>
  <r>
    <x v="4698"/>
    <x v="1"/>
    <x v="4"/>
    <x v="25"/>
    <s v="February 17, 2006 (United States)"/>
    <n v="7.3"/>
    <n v="76000"/>
    <x v="1595"/>
    <s v="Michael Haneke"/>
    <x v="1859"/>
    <x v="8"/>
    <n v="20500000"/>
    <n v="16197824"/>
    <x v="112"/>
    <n v="117"/>
    <x v="1"/>
    <n v="-4302176"/>
    <s v="Loss"/>
    <x v="2"/>
    <s v="United States)"/>
  </r>
  <r>
    <x v="4699"/>
    <x v="1"/>
    <x v="1"/>
    <x v="25"/>
    <s v="November 18, 2005 (United States)"/>
    <n v="7.5"/>
    <n v="219000"/>
    <x v="1916"/>
    <s v="Brett Halliday"/>
    <x v="746"/>
    <x v="0"/>
    <n v="15000000"/>
    <n v="15785148"/>
    <x v="7"/>
    <n v="103"/>
    <x v="1"/>
    <n v="785148"/>
    <s v="Profit"/>
    <x v="2"/>
    <s v="United States)"/>
  </r>
  <r>
    <x v="4700"/>
    <x v="0"/>
    <x v="2"/>
    <x v="25"/>
    <s v="September 30, 2005 (United States)"/>
    <n v="7.4"/>
    <n v="29000"/>
    <x v="1635"/>
    <s v="Mark Frost"/>
    <x v="1715"/>
    <x v="0"/>
    <n v="26000000"/>
    <n v="15431177"/>
    <x v="1475"/>
    <n v="120"/>
    <x v="1"/>
    <n v="-10568823"/>
    <s v="Loss"/>
    <x v="2"/>
    <s v="United States)"/>
  </r>
  <r>
    <x v="4701"/>
    <x v="1"/>
    <x v="3"/>
    <x v="25"/>
    <s v="March 3, 2006 (United States)"/>
    <n v="7.4"/>
    <n v="41000"/>
    <x v="1917"/>
    <s v="Duncan Tucker"/>
    <x v="1860"/>
    <x v="0"/>
    <n v="1000000"/>
    <n v="15151744"/>
    <x v="1476"/>
    <n v="103"/>
    <x v="1"/>
    <n v="14151744"/>
    <s v="Profit"/>
    <x v="2"/>
    <s v="United States)"/>
  </r>
  <r>
    <x v="1995"/>
    <x v="7"/>
    <x v="4"/>
    <x v="25"/>
    <s v="October 7, 2005 (United States)"/>
    <n v="6.7"/>
    <n v="44000"/>
    <x v="1098"/>
    <s v="David Auburn"/>
    <x v="1256"/>
    <x v="0"/>
    <n v="20000000"/>
    <n v="14189860"/>
    <x v="407"/>
    <n v="100"/>
    <x v="2"/>
    <n v="-5810140"/>
    <s v="Loss"/>
    <x v="2"/>
    <s v="United States)"/>
  </r>
  <r>
    <x v="4702"/>
    <x v="7"/>
    <x v="0"/>
    <x v="25"/>
    <s v="September 9, 2005 (United States)"/>
    <n v="5.6"/>
    <n v="25000"/>
    <x v="976"/>
    <s v="Jim Piddock"/>
    <x v="1271"/>
    <x v="0"/>
    <n v="33000000"/>
    <n v="13485145"/>
    <x v="237"/>
    <n v="83"/>
    <x v="2"/>
    <n v="-19514855"/>
    <s v="Loss"/>
    <x v="2"/>
    <s v="United States)"/>
  </r>
  <r>
    <x v="4703"/>
    <x v="7"/>
    <x v="2"/>
    <x v="25"/>
    <s v="June 3, 2005 (United States)"/>
    <n v="7.1"/>
    <n v="53000"/>
    <x v="1778"/>
    <s v="Stacy Peralta"/>
    <x v="1458"/>
    <x v="0"/>
    <n v="25000000"/>
    <n v="13411957"/>
    <x v="4"/>
    <n v="107"/>
    <x v="1"/>
    <n v="-11588043"/>
    <s v="Loss"/>
    <x v="2"/>
    <s v="United States)"/>
  </r>
  <r>
    <x v="4704"/>
    <x v="1"/>
    <x v="0"/>
    <x v="25"/>
    <s v="January 28, 2005 (United States)"/>
    <n v="2.4"/>
    <n v="42000"/>
    <x v="1774"/>
    <s v="Elan Mastai"/>
    <x v="826"/>
    <x v="7"/>
    <n v="20000000"/>
    <n v="12693645"/>
    <x v="1477"/>
    <n v="96"/>
    <x v="2"/>
    <n v="-7306355"/>
    <s v="Loss"/>
    <x v="2"/>
    <s v="United States)"/>
  </r>
  <r>
    <x v="4705"/>
    <x v="1"/>
    <x v="3"/>
    <x v="25"/>
    <s v="February 24, 2006 (United States)"/>
    <n v="7.4"/>
    <n v="39000"/>
    <x v="1918"/>
    <s v="Guillermo Arriaga"/>
    <x v="302"/>
    <x v="8"/>
    <n v="15000000"/>
    <n v="12045362"/>
    <x v="1270"/>
    <n v="121"/>
    <x v="1"/>
    <n v="-2954638"/>
    <s v="Loss"/>
    <x v="2"/>
    <s v="United States)"/>
  </r>
  <r>
    <x v="4706"/>
    <x v="7"/>
    <x v="0"/>
    <x v="25"/>
    <s v="September 2, 2005 (United States)"/>
    <n v="4.2"/>
    <n v="19000"/>
    <x v="139"/>
    <s v="Ray Bradbury"/>
    <x v="1269"/>
    <x v="39"/>
    <n v="80000000"/>
    <n v="11665465"/>
    <x v="1185"/>
    <n v="110"/>
    <x v="2"/>
    <n v="-68334535"/>
    <s v="Loss"/>
    <x v="2"/>
    <s v="United States)"/>
  </r>
  <r>
    <x v="4707"/>
    <x v="1"/>
    <x v="1"/>
    <x v="25"/>
    <s v="December 16, 2005 (United States)"/>
    <n v="7.3"/>
    <n v="80000"/>
    <x v="1234"/>
    <s v="Noah Baumbach"/>
    <x v="1861"/>
    <x v="0"/>
    <n v="1500000"/>
    <n v="11098131"/>
    <x v="1278"/>
    <n v="81"/>
    <x v="1"/>
    <n v="9598131"/>
    <s v="Profit"/>
    <x v="2"/>
    <s v="United States)"/>
  </r>
  <r>
    <x v="4708"/>
    <x v="1"/>
    <x v="0"/>
    <x v="25"/>
    <s v="August 12, 2005 (United States)"/>
    <n v="6.7"/>
    <n v="21000"/>
    <x v="832"/>
    <s v="William B. Breuer"/>
    <x v="1862"/>
    <x v="0"/>
    <n v="80000000"/>
    <n v="10777375"/>
    <x v="407"/>
    <n v="132"/>
    <x v="2"/>
    <n v="-69222625"/>
    <s v="Loss"/>
    <x v="2"/>
    <s v="United States)"/>
  </r>
  <r>
    <x v="4709"/>
    <x v="1"/>
    <x v="1"/>
    <x v="25"/>
    <s v="December 21, 2005 (France)"/>
    <n v="7.1"/>
    <n v="33000"/>
    <x v="510"/>
    <s v="Luc Besson"/>
    <x v="1863"/>
    <x v="8"/>
    <n v="20500000"/>
    <n v="9995168"/>
    <x v="1270"/>
    <n v="91"/>
    <x v="1"/>
    <n v="-10504832"/>
    <s v="Loss"/>
    <x v="2"/>
    <s v="France)"/>
  </r>
  <r>
    <x v="4710"/>
    <x v="7"/>
    <x v="1"/>
    <x v="25"/>
    <s v="May 26, 2006 (United States)"/>
    <n v="7.1"/>
    <n v="19000"/>
    <x v="1919"/>
    <s v="Geoff Deane"/>
    <x v="1681"/>
    <x v="0"/>
    <n v="20500000"/>
    <n v="9950133"/>
    <x v="407"/>
    <n v="107"/>
    <x v="1"/>
    <n v="-10549867"/>
    <s v="Loss"/>
    <x v="2"/>
    <s v="United States)"/>
  </r>
  <r>
    <x v="4711"/>
    <x v="1"/>
    <x v="4"/>
    <x v="25"/>
    <s v="October 21, 2005 (United States)"/>
    <n v="6.8"/>
    <n v="77000"/>
    <x v="1819"/>
    <s v="David Benioff"/>
    <x v="1262"/>
    <x v="0"/>
    <n v="50000000"/>
    <n v="8483797"/>
    <x v="915"/>
    <n v="99"/>
    <x v="2"/>
    <n v="-41516203"/>
    <s v="Loss"/>
    <x v="2"/>
    <s v="United States)"/>
  </r>
  <r>
    <x v="4712"/>
    <x v="1"/>
    <x v="1"/>
    <x v="25"/>
    <s v="August 5, 2005 (United States)"/>
    <n v="7.3"/>
    <n v="36000"/>
    <x v="1920"/>
    <s v="Miranda July"/>
    <x v="1864"/>
    <x v="0"/>
    <n v="800000"/>
    <n v="8012838"/>
    <x v="1478"/>
    <n v="91"/>
    <x v="1"/>
    <n v="7212838"/>
    <s v="Profit"/>
    <x v="2"/>
    <s v="United States)"/>
  </r>
  <r>
    <x v="4713"/>
    <x v="1"/>
    <x v="0"/>
    <x v="25"/>
    <s v="September 22, 2005 (United Kingdom)"/>
    <n v="6.4"/>
    <n v="92000"/>
    <x v="1417"/>
    <s v="Luc Besson"/>
    <x v="1526"/>
    <x v="8"/>
    <n v="20500000"/>
    <n v="7155807"/>
    <x v="1270"/>
    <n v="111"/>
    <x v="2"/>
    <n v="-13344193"/>
    <s v="Loss"/>
    <x v="2"/>
    <s v="United Kingdom)"/>
  </r>
  <r>
    <x v="4714"/>
    <x v="1"/>
    <x v="4"/>
    <x v="25"/>
    <s v="April 28, 2006 (United States)"/>
    <n v="7.1"/>
    <n v="156000"/>
    <x v="1921"/>
    <s v="Brian Nelson"/>
    <x v="1865"/>
    <x v="0"/>
    <n v="950000"/>
    <n v="7022209"/>
    <x v="1098"/>
    <n v="104"/>
    <x v="1"/>
    <n v="6072209"/>
    <s v="Profit"/>
    <x v="2"/>
    <s v="United States)"/>
  </r>
  <r>
    <x v="4715"/>
    <x v="1"/>
    <x v="0"/>
    <x v="25"/>
    <s v="November 10, 2006 (United States)"/>
    <n v="6.9"/>
    <n v="64000"/>
    <x v="1922"/>
    <s v="David Ayer"/>
    <x v="619"/>
    <x v="0"/>
    <n v="2000000"/>
    <n v="5969708"/>
    <x v="1479"/>
    <n v="116"/>
    <x v="2"/>
    <n v="3969708"/>
    <s v="Profit"/>
    <x v="2"/>
    <s v="United States)"/>
  </r>
  <r>
    <x v="4716"/>
    <x v="1"/>
    <x v="6"/>
    <x v="25"/>
    <s v="June 9, 2006 (United States)"/>
    <n v="7.3"/>
    <n v="51000"/>
    <x v="1923"/>
    <s v="Nick Cave"/>
    <x v="1510"/>
    <x v="3"/>
    <n v="20000000"/>
    <n v="5048693"/>
    <x v="1420"/>
    <n v="104"/>
    <x v="1"/>
    <n v="-14951307"/>
    <s v="Loss"/>
    <x v="2"/>
    <s v="United States)"/>
  </r>
  <r>
    <x v="4717"/>
    <x v="1"/>
    <x v="4"/>
    <x v="25"/>
    <s v="May 26, 2006 (United States)"/>
    <n v="6.6"/>
    <n v="9300"/>
    <x v="1924"/>
    <s v="Guillermo Cabrera Infante"/>
    <x v="1013"/>
    <x v="0"/>
    <n v="9600000"/>
    <n v="4408011"/>
    <x v="1480"/>
    <n v="144"/>
    <x v="2"/>
    <n v="-5191989"/>
    <s v="Loss"/>
    <x v="2"/>
    <s v="United States)"/>
  </r>
  <r>
    <x v="4718"/>
    <x v="1"/>
    <x v="0"/>
    <x v="25"/>
    <s v="April 14, 2006 (United States)"/>
    <n v="7.3"/>
    <n v="103000"/>
    <x v="1925"/>
    <s v="Rian Johnson"/>
    <x v="1648"/>
    <x v="0"/>
    <n v="475000"/>
    <n v="3947579"/>
    <x v="1481"/>
    <n v="110"/>
    <x v="1"/>
    <n v="3472579"/>
    <s v="Profit"/>
    <x v="2"/>
    <s v="United States)"/>
  </r>
  <r>
    <x v="4719"/>
    <x v="1"/>
    <x v="1"/>
    <x v="25"/>
    <s v="January 6, 2006 (United States)"/>
    <n v="7.2"/>
    <n v="21000"/>
    <x v="407"/>
    <s v="Neil Jordan"/>
    <x v="1653"/>
    <x v="22"/>
    <n v="20500000"/>
    <n v="3942254"/>
    <x v="1179"/>
    <n v="128"/>
    <x v="1"/>
    <n v="-16557746"/>
    <s v="Loss"/>
    <x v="2"/>
    <s v="United States)"/>
  </r>
  <r>
    <x v="4720"/>
    <x v="1"/>
    <x v="6"/>
    <x v="25"/>
    <s v="September 9, 2005 (United Kingdom)"/>
    <n v="7.4"/>
    <n v="144000"/>
    <x v="1926"/>
    <s v="Lexi Alexander"/>
    <x v="1065"/>
    <x v="1"/>
    <n v="20500000"/>
    <n v="3814717"/>
    <x v="1482"/>
    <n v="109"/>
    <x v="1"/>
    <n v="-16685283"/>
    <s v="Loss"/>
    <x v="2"/>
    <s v="United Kingdom)"/>
  </r>
  <r>
    <x v="4721"/>
    <x v="1"/>
    <x v="0"/>
    <x v="25"/>
    <s v="January 6, 2006 (United States)"/>
    <n v="2.9"/>
    <n v="34000"/>
    <x v="1774"/>
    <s v="Guinevere Turner"/>
    <x v="1866"/>
    <x v="29"/>
    <n v="25000000"/>
    <n v="3650275"/>
    <x v="1371"/>
    <n v="95"/>
    <x v="2"/>
    <n v="-21349725"/>
    <s v="Loss"/>
    <x v="2"/>
    <s v="United States)"/>
  </r>
  <r>
    <x v="4722"/>
    <x v="7"/>
    <x v="1"/>
    <x v="25"/>
    <s v="November 4, 2005 (Mexico)"/>
    <n v="7.4"/>
    <n v="57000"/>
    <x v="1927"/>
    <s v="Jonathan Safran Foer"/>
    <x v="1065"/>
    <x v="0"/>
    <n v="7000000"/>
    <n v="3601974"/>
    <x v="1422"/>
    <n v="106"/>
    <x v="1"/>
    <n v="-3398026"/>
    <s v="Loss"/>
    <x v="2"/>
    <s v="Mexico)"/>
  </r>
  <r>
    <x v="4723"/>
    <x v="8"/>
    <x v="6"/>
    <x v="25"/>
    <s v="October 7, 2005 (Canada)"/>
    <n v="6.5"/>
    <n v="17000"/>
    <x v="962"/>
    <s v="Atom Egoyan"/>
    <x v="321"/>
    <x v="7"/>
    <n v="25000000"/>
    <n v="3487678"/>
    <x v="1483"/>
    <n v="107"/>
    <x v="2"/>
    <n v="-21512322"/>
    <s v="Loss"/>
    <x v="2"/>
    <s v="Canada)"/>
  </r>
  <r>
    <x v="4724"/>
    <x v="1"/>
    <x v="1"/>
    <x v="25"/>
    <s v="September 16, 2005 (United States)"/>
    <n v="6.9"/>
    <n v="22000"/>
    <x v="1928"/>
    <s v="Angus MacLachlan"/>
    <x v="1867"/>
    <x v="0"/>
    <n v="1000000"/>
    <n v="3399228"/>
    <x v="1484"/>
    <n v="106"/>
    <x v="2"/>
    <n v="2399228"/>
    <s v="Profit"/>
    <x v="2"/>
    <s v="United States)"/>
  </r>
  <r>
    <x v="4725"/>
    <x v="7"/>
    <x v="0"/>
    <x v="25"/>
    <s v="August 17, 2005 (United States)"/>
    <n v="4.3"/>
    <n v="4400"/>
    <x v="1415"/>
    <s v="Ken Solarz"/>
    <x v="1868"/>
    <x v="0"/>
    <n v="16000000"/>
    <n v="3344431"/>
    <x v="1485"/>
    <n v="80"/>
    <x v="2"/>
    <n v="-12655569"/>
    <s v="Loss"/>
    <x v="2"/>
    <s v="United States)"/>
  </r>
  <r>
    <x v="4726"/>
    <x v="1"/>
    <x v="1"/>
    <x v="25"/>
    <s v="March 3, 2006 (Norway)"/>
    <n v="6.2"/>
    <n v="12000"/>
    <x v="1929"/>
    <s v="John Turturro"/>
    <x v="1869"/>
    <x v="0"/>
    <n v="20500000"/>
    <n v="2935242"/>
    <x v="32"/>
    <n v="105"/>
    <x v="2"/>
    <n v="-17564758"/>
    <s v="Loss"/>
    <x v="2"/>
    <s v="Norway)"/>
  </r>
  <r>
    <x v="4727"/>
    <x v="1"/>
    <x v="4"/>
    <x v="25"/>
    <s v="September 9, 2005 (United Kingdom)"/>
    <n v="6.1"/>
    <n v="4900"/>
    <x v="1796"/>
    <s v="Patrick McGrath"/>
    <x v="772"/>
    <x v="1"/>
    <n v="20500000"/>
    <n v="2788033"/>
    <x v="1486"/>
    <n v="99"/>
    <x v="2"/>
    <n v="-17711967"/>
    <s v="Loss"/>
    <x v="2"/>
    <s v="United Kingdom)"/>
  </r>
  <r>
    <x v="4728"/>
    <x v="1"/>
    <x v="1"/>
    <x v="25"/>
    <s v="April 29, 2005 (Norway)"/>
    <n v="6.6"/>
    <n v="14000"/>
    <x v="1930"/>
    <s v="Charles Bukowski"/>
    <x v="202"/>
    <x v="40"/>
    <n v="1000000"/>
    <n v="2708087"/>
    <x v="1487"/>
    <n v="94"/>
    <x v="2"/>
    <n v="1708087"/>
    <s v="Profit"/>
    <x v="2"/>
    <s v="Norway)"/>
  </r>
  <r>
    <x v="4729"/>
    <x v="1"/>
    <x v="1"/>
    <x v="25"/>
    <s v="May 25, 2006 (Germany)"/>
    <n v="6.8"/>
    <n v="31000"/>
    <x v="1931"/>
    <s v="Ol Parker"/>
    <x v="1522"/>
    <x v="1"/>
    <n v="7900000"/>
    <n v="2635305"/>
    <x v="703"/>
    <n v="90"/>
    <x v="2"/>
    <n v="-5264695"/>
    <s v="Loss"/>
    <x v="2"/>
    <s v="Germany)"/>
  </r>
  <r>
    <x v="4730"/>
    <x v="1"/>
    <x v="4"/>
    <x v="25"/>
    <s v="May 13, 2005 (France)"/>
    <n v="5.8"/>
    <n v="22000"/>
    <x v="805"/>
    <s v="Gus Van Sant"/>
    <x v="1730"/>
    <x v="0"/>
    <n v="20500000"/>
    <n v="2456454"/>
    <x v="1328"/>
    <n v="97"/>
    <x v="2"/>
    <n v="-18043546"/>
    <s v="Loss"/>
    <x v="2"/>
    <s v="France)"/>
  </r>
  <r>
    <x v="4731"/>
    <x v="1"/>
    <x v="1"/>
    <x v="25"/>
    <s v="April 15, 2005 (Denmark)"/>
    <n v="7.8"/>
    <n v="47000"/>
    <x v="1812"/>
    <s v="Anders Thomas Jensen"/>
    <x v="1430"/>
    <x v="27"/>
    <n v="20500000"/>
    <n v="2421577"/>
    <x v="1398"/>
    <n v="94"/>
    <x v="1"/>
    <n v="-18078423"/>
    <s v="Loss"/>
    <x v="2"/>
    <s v="Denmark)"/>
  </r>
  <r>
    <x v="4732"/>
    <x v="1"/>
    <x v="1"/>
    <x v="25"/>
    <s v="October 7, 2005 (United States)"/>
    <n v="6.6"/>
    <n v="21000"/>
    <x v="1932"/>
    <s v="Walter Kirn"/>
    <x v="1870"/>
    <x v="0"/>
    <n v="4000000"/>
    <n v="2138742"/>
    <x v="1404"/>
    <n v="96"/>
    <x v="2"/>
    <n v="-1861258"/>
    <s v="Loss"/>
    <x v="2"/>
    <s v="United States)"/>
  </r>
  <r>
    <x v="4733"/>
    <x v="1"/>
    <x v="2"/>
    <x v="25"/>
    <s v="May 5, 2006 (United States)"/>
    <n v="6.5"/>
    <n v="11000"/>
    <x v="1283"/>
    <s v="Mary Harron"/>
    <x v="1871"/>
    <x v="0"/>
    <n v="20500000"/>
    <n v="1778006"/>
    <x v="1328"/>
    <n v="91"/>
    <x v="2"/>
    <n v="-18721994"/>
    <s v="Loss"/>
    <x v="2"/>
    <s v="United States)"/>
  </r>
  <r>
    <x v="4734"/>
    <x v="3"/>
    <x v="4"/>
    <x v="25"/>
    <s v="February 4, 2005 (United States)"/>
    <n v="8.1999999999999993"/>
    <n v="34000"/>
    <x v="1727"/>
    <s v="Sanjay Leela Bhansali"/>
    <x v="1872"/>
    <x v="41"/>
    <n v="20500000"/>
    <n v="1266341"/>
    <x v="1488"/>
    <n v="122"/>
    <x v="1"/>
    <n v="-19233659"/>
    <s v="Loss"/>
    <x v="2"/>
    <s v="United States)"/>
  </r>
  <r>
    <x v="4735"/>
    <x v="0"/>
    <x v="1"/>
    <x v="25"/>
    <s v="January 5, 2006 (Puerto Rico)"/>
    <n v="7.5"/>
    <n v="23000"/>
    <x v="1933"/>
    <s v="Jennifer Flackett"/>
    <x v="1841"/>
    <x v="0"/>
    <n v="20500000"/>
    <n v="1254005"/>
    <x v="915"/>
    <n v="90"/>
    <x v="1"/>
    <n v="-19245995"/>
    <s v="Loss"/>
    <x v="2"/>
    <s v="Puerto Rico)"/>
  </r>
  <r>
    <x v="4736"/>
    <x v="1"/>
    <x v="0"/>
    <x v="25"/>
    <s v="April 21, 2005 (Singapore)"/>
    <n v="4"/>
    <n v="6100"/>
    <x v="980"/>
    <s v="Steve Gerber"/>
    <x v="1164"/>
    <x v="0"/>
    <n v="30000000"/>
    <n v="1123136"/>
    <x v="1098"/>
    <n v="97"/>
    <x v="2"/>
    <n v="-28876864"/>
    <s v="Loss"/>
    <x v="2"/>
    <s v="Singapore)"/>
  </r>
  <r>
    <x v="4737"/>
    <x v="1"/>
    <x v="4"/>
    <x v="25"/>
    <s v="April 8, 2005 (United States)"/>
    <n v="6.6"/>
    <n v="11000"/>
    <x v="1934"/>
    <s v="Rebecca Miller"/>
    <x v="733"/>
    <x v="0"/>
    <n v="1500000"/>
    <n v="916051"/>
    <x v="1263"/>
    <n v="112"/>
    <x v="2"/>
    <n v="-583949"/>
    <s v="Loss"/>
    <x v="2"/>
    <s v="United States)"/>
  </r>
  <r>
    <x v="176"/>
    <x v="1"/>
    <x v="5"/>
    <x v="25"/>
    <s v="September 16, 2005 (United States)"/>
    <n v="4.5999999999999996"/>
    <n v="9700"/>
    <x v="1307"/>
    <s v="Flint Dille"/>
    <x v="1873"/>
    <x v="0"/>
    <n v="20500000"/>
    <n v="881779"/>
    <x v="962"/>
    <n v="87"/>
    <x v="2"/>
    <n v="-19618221"/>
    <s v="Loss"/>
    <x v="2"/>
    <s v="United States)"/>
  </r>
  <r>
    <x v="4738"/>
    <x v="0"/>
    <x v="3"/>
    <x v="25"/>
    <s v="March 3, 2006 (United Kingdom)"/>
    <n v="6.8"/>
    <n v="22000"/>
    <x v="1935"/>
    <s v="Neil Gaiman"/>
    <x v="1874"/>
    <x v="1"/>
    <n v="4000000"/>
    <n v="866999"/>
    <x v="1151"/>
    <n v="101"/>
    <x v="2"/>
    <n v="-3133001"/>
    <s v="Loss"/>
    <x v="2"/>
    <s v="United Kingdom)"/>
  </r>
  <r>
    <x v="4739"/>
    <x v="1"/>
    <x v="0"/>
    <x v="25"/>
    <s v="January 18, 2007 (Singapore)"/>
    <n v="6.3"/>
    <n v="30000"/>
    <x v="1936"/>
    <s v="Patrick Melton"/>
    <x v="1875"/>
    <x v="0"/>
    <n v="3200000"/>
    <n v="719135"/>
    <x v="962"/>
    <n v="95"/>
    <x v="2"/>
    <n v="-2480865"/>
    <s v="Loss"/>
    <x v="2"/>
    <s v="Singapore)"/>
  </r>
  <r>
    <x v="4740"/>
    <x v="3"/>
    <x v="4"/>
    <x v="25"/>
    <s v="June 3, 2005 (Denmark)"/>
    <n v="7.3"/>
    <n v="23000"/>
    <x v="956"/>
    <s v="Lars von Trier"/>
    <x v="1876"/>
    <x v="27"/>
    <n v="14200000"/>
    <n v="674918"/>
    <x v="1200"/>
    <n v="139"/>
    <x v="1"/>
    <n v="-13525082"/>
    <s v="Loss"/>
    <x v="2"/>
    <s v="Denmark)"/>
  </r>
  <r>
    <x v="4741"/>
    <x v="1"/>
    <x v="4"/>
    <x v="25"/>
    <s v="August 11, 2006 (United Kingdom)"/>
    <n v="6.5"/>
    <n v="32000"/>
    <x v="99"/>
    <s v="Tony Grisoni"/>
    <x v="152"/>
    <x v="1"/>
    <n v="19300000"/>
    <n v="566611"/>
    <x v="224"/>
    <n v="120"/>
    <x v="2"/>
    <n v="-18733389"/>
    <s v="Loss"/>
    <x v="2"/>
    <s v="United Kingdom)"/>
  </r>
  <r>
    <x v="4742"/>
    <x v="1"/>
    <x v="6"/>
    <x v="25"/>
    <s v="August 25, 2006 (United States)"/>
    <n v="6.2"/>
    <n v="16000"/>
    <x v="1495"/>
    <s v="Abdi Nazemian"/>
    <x v="1877"/>
    <x v="0"/>
    <n v="900000"/>
    <n v="381420"/>
    <x v="1479"/>
    <n v="96"/>
    <x v="2"/>
    <n v="-518580"/>
    <s v="Loss"/>
    <x v="2"/>
    <s v="United States)"/>
  </r>
  <r>
    <x v="4743"/>
    <x v="1"/>
    <x v="1"/>
    <x v="25"/>
    <s v="October 5, 2006 (Germany)"/>
    <n v="6.9"/>
    <n v="18000"/>
    <x v="1937"/>
    <s v="Arie Posin"/>
    <x v="1523"/>
    <x v="0"/>
    <n v="6800000"/>
    <n v="351401"/>
    <x v="1489"/>
    <n v="108"/>
    <x v="2"/>
    <n v="-6448599"/>
    <s v="Loss"/>
    <x v="2"/>
    <s v="Germany)"/>
  </r>
  <r>
    <x v="4744"/>
    <x v="1"/>
    <x v="4"/>
    <x v="25"/>
    <s v="November 30, 2007 (United States)"/>
    <n v="6.5"/>
    <n v="6600"/>
    <x v="1318"/>
    <s v="Dirk Wittenborn"/>
    <x v="1487"/>
    <x v="0"/>
    <n v="20500000"/>
    <n v="269755"/>
    <x v="1490"/>
    <n v="107"/>
    <x v="2"/>
    <n v="-20230245"/>
    <s v="Loss"/>
    <x v="2"/>
    <s v="United States)"/>
  </r>
  <r>
    <x v="4745"/>
    <x v="8"/>
    <x v="6"/>
    <x v="25"/>
    <s v="October 26, 2005 (Belgium)"/>
    <n v="5.6"/>
    <n v="6100"/>
    <x v="1938"/>
    <s v="Carlos Reygadas"/>
    <x v="1878"/>
    <x v="11"/>
    <n v="20500000"/>
    <n v="258227"/>
    <x v="1491"/>
    <n v="98"/>
    <x v="2"/>
    <n v="-20241773"/>
    <s v="Loss"/>
    <x v="2"/>
    <s v="Belgium)"/>
  </r>
  <r>
    <x v="4746"/>
    <x v="1"/>
    <x v="4"/>
    <x v="25"/>
    <s v="August 1, 2005 (United Kingdom)"/>
    <n v="5.2"/>
    <n v="11000"/>
    <x v="27"/>
    <s v="William Wisher"/>
    <x v="1367"/>
    <x v="0"/>
    <n v="30000000"/>
    <n v="251495"/>
    <x v="498"/>
    <n v="117"/>
    <x v="2"/>
    <n v="-29748505"/>
    <s v="Loss"/>
    <x v="2"/>
    <s v="United Kingdom)"/>
  </r>
  <r>
    <x v="4747"/>
    <x v="1"/>
    <x v="0"/>
    <x v="25"/>
    <s v="March 9, 2006 (Thailand)"/>
    <n v="5.8"/>
    <n v="18000"/>
    <x v="1939"/>
    <s v="Anonymous"/>
    <x v="1879"/>
    <x v="7"/>
    <n v="20500000"/>
    <n v="92076"/>
    <x v="1419"/>
    <n v="103"/>
    <x v="2"/>
    <n v="-20407924"/>
    <s v="Loss"/>
    <x v="2"/>
    <s v="Thailand)"/>
  </r>
  <r>
    <x v="4748"/>
    <x v="1"/>
    <x v="1"/>
    <x v="25"/>
    <s v="May 5, 2006 (Italy)"/>
    <n v="3.6"/>
    <n v="6800"/>
    <x v="1940"/>
    <s v="Jenny McCarthy"/>
    <x v="1880"/>
    <x v="0"/>
    <n v="20500000"/>
    <n v="36099"/>
    <x v="1492"/>
    <n v="91"/>
    <x v="2"/>
    <n v="-20463901"/>
    <s v="Loss"/>
    <x v="2"/>
    <s v="Italy)"/>
  </r>
  <r>
    <x v="4749"/>
    <x v="1"/>
    <x v="4"/>
    <x v="25"/>
    <s v="February 10, 2006 (United States)"/>
    <n v="6.5"/>
    <n v="23000"/>
    <x v="1941"/>
    <s v="Hunter Richards"/>
    <x v="1710"/>
    <x v="1"/>
    <n v="20500000"/>
    <n v="20361"/>
    <x v="1151"/>
    <n v="92"/>
    <x v="2"/>
    <n v="-20479639"/>
    <s v="Loss"/>
    <x v="2"/>
    <s v="United States)"/>
  </r>
  <r>
    <x v="4750"/>
    <x v="7"/>
    <x v="0"/>
    <x v="26"/>
    <s v="July 7, 2006 (United States)"/>
    <n v="7.3"/>
    <n v="668000"/>
    <x v="1308"/>
    <s v="Ted Elliott"/>
    <x v="854"/>
    <x v="0"/>
    <n v="225000000"/>
    <n v="1066179747"/>
    <x v="167"/>
    <n v="151"/>
    <x v="1"/>
    <n v="841179747"/>
    <s v="Profit"/>
    <x v="2"/>
    <s v="United States)"/>
  </r>
  <r>
    <x v="4751"/>
    <x v="7"/>
    <x v="15"/>
    <x v="26"/>
    <s v="May 19, 2006 (United States)"/>
    <n v="6.6"/>
    <n v="410000"/>
    <x v="205"/>
    <s v="Akiva Goldsman"/>
    <x v="323"/>
    <x v="0"/>
    <n v="125000000"/>
    <n v="760006945"/>
    <x v="4"/>
    <n v="149"/>
    <x v="2"/>
    <n v="635006945"/>
    <s v="Profit"/>
    <x v="2"/>
    <s v="United States)"/>
  </r>
  <r>
    <x v="4752"/>
    <x v="0"/>
    <x v="10"/>
    <x v="26"/>
    <s v="March 31, 2006 (United States)"/>
    <n v="6.8"/>
    <n v="262000"/>
    <x v="1942"/>
    <s v="Peter Gaulke"/>
    <x v="1827"/>
    <x v="0"/>
    <n v="80000000"/>
    <n v="667094506"/>
    <x v="1450"/>
    <n v="91"/>
    <x v="2"/>
    <n v="587094506"/>
    <s v="Profit"/>
    <x v="2"/>
    <s v="United States)"/>
  </r>
  <r>
    <x v="4753"/>
    <x v="7"/>
    <x v="0"/>
    <x v="26"/>
    <s v="November 17, 2006 (United States)"/>
    <n v="8"/>
    <n v="594000"/>
    <x v="715"/>
    <s v="Neal Purvis"/>
    <x v="1803"/>
    <x v="1"/>
    <n v="150000000"/>
    <n v="616502912"/>
    <x v="4"/>
    <n v="144"/>
    <x v="1"/>
    <n v="466502912"/>
    <s v="Profit"/>
    <x v="2"/>
    <s v="United States)"/>
  </r>
  <r>
    <x v="4754"/>
    <x v="0"/>
    <x v="3"/>
    <x v="26"/>
    <s v="December 22, 2006 (United States)"/>
    <n v="6.4"/>
    <n v="323000"/>
    <x v="1691"/>
    <s v="Robert Ben Garant"/>
    <x v="1263"/>
    <x v="0"/>
    <n v="110000000"/>
    <n v="574481229"/>
    <x v="10"/>
    <n v="108"/>
    <x v="2"/>
    <n v="464481229"/>
    <s v="Profit"/>
    <x v="2"/>
    <s v="United States)"/>
  </r>
  <r>
    <x v="4755"/>
    <x v="2"/>
    <x v="10"/>
    <x v="26"/>
    <s v="June 9, 2006 (United States)"/>
    <n v="7.1"/>
    <n v="381000"/>
    <x v="1177"/>
    <s v="John Lasseter"/>
    <x v="1507"/>
    <x v="0"/>
    <n v="120000000"/>
    <n v="461991867"/>
    <x v="1064"/>
    <n v="117"/>
    <x v="1"/>
    <n v="341991867"/>
    <s v="Profit"/>
    <x v="2"/>
    <s v="United States)"/>
  </r>
  <r>
    <x v="4756"/>
    <x v="7"/>
    <x v="0"/>
    <x v="26"/>
    <s v="May 26, 2006 (United States)"/>
    <n v="6.7"/>
    <n v="491000"/>
    <x v="1315"/>
    <s v="Simon Kinberg"/>
    <x v="1112"/>
    <x v="0"/>
    <n v="210000000"/>
    <n v="460435291"/>
    <x v="10"/>
    <n v="104"/>
    <x v="2"/>
    <n v="250435291"/>
    <s v="Profit"/>
    <x v="2"/>
    <s v="United States)"/>
  </r>
  <r>
    <x v="4757"/>
    <x v="1"/>
    <x v="0"/>
    <x v="26"/>
    <s v="March 9, 2007 (United States)"/>
    <n v="7.6"/>
    <n v="750000"/>
    <x v="1821"/>
    <s v="Zack Snyder"/>
    <x v="1531"/>
    <x v="0"/>
    <n v="65000000"/>
    <n v="456068181"/>
    <x v="7"/>
    <n v="117"/>
    <x v="1"/>
    <n v="391068181"/>
    <s v="Profit"/>
    <x v="2"/>
    <s v="United States)"/>
  </r>
  <r>
    <x v="4758"/>
    <x v="7"/>
    <x v="0"/>
    <x v="26"/>
    <s v="May 5, 2006 (United States)"/>
    <n v="6.9"/>
    <n v="337000"/>
    <x v="1943"/>
    <s v="Alex Kurtzman"/>
    <x v="243"/>
    <x v="0"/>
    <n v="150000000"/>
    <n v="398479497"/>
    <x v="5"/>
    <n v="126"/>
    <x v="2"/>
    <n v="248479497"/>
    <s v="Profit"/>
    <x v="2"/>
    <s v="United States)"/>
  </r>
  <r>
    <x v="4759"/>
    <x v="7"/>
    <x v="0"/>
    <x v="26"/>
    <s v="June 28, 2006 (United States)"/>
    <n v="6"/>
    <n v="274000"/>
    <x v="1194"/>
    <s v="Michael Dougherty"/>
    <x v="1881"/>
    <x v="0"/>
    <n v="270000000"/>
    <n v="391081192"/>
    <x v="7"/>
    <n v="154"/>
    <x v="2"/>
    <n v="121081192"/>
    <s v="Profit"/>
    <x v="2"/>
    <s v="United States)"/>
  </r>
  <r>
    <x v="4760"/>
    <x v="0"/>
    <x v="10"/>
    <x v="26"/>
    <s v="November 17, 2006 (United States)"/>
    <n v="6.4"/>
    <n v="174000"/>
    <x v="118"/>
    <s v="George Miller"/>
    <x v="1065"/>
    <x v="0"/>
    <n v="100000000"/>
    <n v="384336108"/>
    <x v="7"/>
    <n v="108"/>
    <x v="2"/>
    <n v="284336108"/>
    <s v="Profit"/>
    <x v="2"/>
    <s v="United States)"/>
  </r>
  <r>
    <x v="4761"/>
    <x v="0"/>
    <x v="10"/>
    <x v="26"/>
    <s v="May 19, 2006 (United States)"/>
    <n v="6.7"/>
    <n v="164000"/>
    <x v="1944"/>
    <s v="Len Blum"/>
    <x v="700"/>
    <x v="0"/>
    <n v="80000000"/>
    <n v="339795890"/>
    <x v="1065"/>
    <n v="83"/>
    <x v="2"/>
    <n v="259795890"/>
    <s v="Profit"/>
    <x v="2"/>
    <s v="United States)"/>
  </r>
  <r>
    <x v="4762"/>
    <x v="7"/>
    <x v="1"/>
    <x v="26"/>
    <s v="June 30, 2006 (United States)"/>
    <n v="6.9"/>
    <n v="385000"/>
    <x v="1217"/>
    <s v="Aline Brosh McKenna"/>
    <x v="1775"/>
    <x v="0"/>
    <n v="35000000"/>
    <n v="326706115"/>
    <x v="968"/>
    <n v="109"/>
    <x v="2"/>
    <n v="291706115"/>
    <s v="Profit"/>
    <x v="2"/>
    <s v="United States)"/>
  </r>
  <r>
    <x v="4763"/>
    <x v="7"/>
    <x v="2"/>
    <x v="26"/>
    <s v="December 15, 2006 (United States)"/>
    <n v="8"/>
    <n v="465000"/>
    <x v="1945"/>
    <s v="Steve Conrad"/>
    <x v="1078"/>
    <x v="0"/>
    <n v="55000000"/>
    <n v="307127625"/>
    <x v="4"/>
    <n v="117"/>
    <x v="1"/>
    <n v="252127625"/>
    <s v="Profit"/>
    <x v="2"/>
    <s v="United States)"/>
  </r>
  <r>
    <x v="4764"/>
    <x v="1"/>
    <x v="6"/>
    <x v="26"/>
    <s v="October 6, 2006 (United States)"/>
    <n v="8.5"/>
    <n v="1200000"/>
    <x v="25"/>
    <s v="William Monahan"/>
    <x v="1219"/>
    <x v="0"/>
    <n v="90000000"/>
    <n v="291465373"/>
    <x v="7"/>
    <n v="151"/>
    <x v="0"/>
    <n v="201465373"/>
    <s v="Profit"/>
    <x v="2"/>
    <s v="United States)"/>
  </r>
  <r>
    <x v="4765"/>
    <x v="1"/>
    <x v="1"/>
    <x v="26"/>
    <s v="November 3, 2006 (United States)"/>
    <n v="7.3"/>
    <n v="387000"/>
    <x v="1805"/>
    <s v="Sacha Baron Cohen"/>
    <x v="1882"/>
    <x v="0"/>
    <n v="18000000"/>
    <n v="262552893"/>
    <x v="1493"/>
    <n v="84"/>
    <x v="1"/>
    <n v="244552893"/>
    <s v="Profit"/>
    <x v="2"/>
    <s v="United States)"/>
  </r>
  <r>
    <x v="4766"/>
    <x v="0"/>
    <x v="0"/>
    <x v="26"/>
    <s v="December 15, 2006 (United States)"/>
    <n v="5.0999999999999996"/>
    <n v="123000"/>
    <x v="1946"/>
    <s v="Peter Buchman"/>
    <x v="1883"/>
    <x v="0"/>
    <n v="100000000"/>
    <n v="250425512"/>
    <x v="968"/>
    <n v="104"/>
    <x v="2"/>
    <n v="150425512"/>
    <s v="Profit"/>
    <x v="2"/>
    <s v="United States)"/>
  </r>
  <r>
    <x v="4767"/>
    <x v="7"/>
    <x v="1"/>
    <x v="26"/>
    <s v="June 23, 2006 (United States)"/>
    <n v="6.4"/>
    <n v="313000"/>
    <x v="1374"/>
    <s v="Steve Koren"/>
    <x v="1188"/>
    <x v="0"/>
    <n v="82500000"/>
    <n v="240685326"/>
    <x v="4"/>
    <n v="107"/>
    <x v="2"/>
    <n v="158185326"/>
    <s v="Profit"/>
    <x v="2"/>
    <s v="United States)"/>
  </r>
  <r>
    <x v="4768"/>
    <x v="7"/>
    <x v="1"/>
    <x v="26"/>
    <s v="December 8, 2006 (United States)"/>
    <n v="6.9"/>
    <n v="258000"/>
    <x v="1380"/>
    <s v="Nancy Meyers"/>
    <x v="1431"/>
    <x v="0"/>
    <n v="85000000"/>
    <n v="205850134"/>
    <x v="4"/>
    <n v="136"/>
    <x v="2"/>
    <n v="120850134"/>
    <s v="Profit"/>
    <x v="2"/>
    <s v="United States)"/>
  </r>
  <r>
    <x v="4769"/>
    <x v="7"/>
    <x v="1"/>
    <x v="26"/>
    <s v="June 2, 2006 (United States)"/>
    <n v="5.8"/>
    <n v="128000"/>
    <x v="1535"/>
    <s v="Jeremy Garelick"/>
    <x v="1318"/>
    <x v="0"/>
    <n v="52000000"/>
    <n v="205668210"/>
    <x v="1"/>
    <n v="106"/>
    <x v="2"/>
    <n v="153668210"/>
    <s v="Profit"/>
    <x v="2"/>
    <s v="United States)"/>
  </r>
  <r>
    <x v="4770"/>
    <x v="0"/>
    <x v="10"/>
    <x v="26"/>
    <s v="September 29, 2006 (United States)"/>
    <n v="6.1"/>
    <n v="89000"/>
    <x v="1108"/>
    <s v="Steve Bencich"/>
    <x v="1527"/>
    <x v="0"/>
    <n v="85000000"/>
    <n v="200811689"/>
    <x v="4"/>
    <n v="86"/>
    <x v="2"/>
    <n v="115811689"/>
    <s v="Profit"/>
    <x v="2"/>
    <s v="United States)"/>
  </r>
  <r>
    <x v="4771"/>
    <x v="1"/>
    <x v="6"/>
    <x v="26"/>
    <s v="March 24, 2006 (United States)"/>
    <n v="7.6"/>
    <n v="350000"/>
    <x v="551"/>
    <s v="Russell Gewirtz"/>
    <x v="645"/>
    <x v="0"/>
    <n v="45000000"/>
    <n v="186003591"/>
    <x v="1"/>
    <n v="129"/>
    <x v="1"/>
    <n v="141003591"/>
    <s v="Profit"/>
    <x v="2"/>
    <s v="United States)"/>
  </r>
  <r>
    <x v="4772"/>
    <x v="7"/>
    <x v="0"/>
    <x v="26"/>
    <s v="May 12, 2006 (United States)"/>
    <n v="5.7"/>
    <n v="100000"/>
    <x v="370"/>
    <s v="Mark Protosevich"/>
    <x v="51"/>
    <x v="0"/>
    <n v="160000000"/>
    <n v="181674817"/>
    <x v="7"/>
    <n v="98"/>
    <x v="2"/>
    <n v="21674817"/>
    <s v="Profit"/>
    <x v="2"/>
    <s v="United States)"/>
  </r>
  <r>
    <x v="4773"/>
    <x v="7"/>
    <x v="0"/>
    <x v="26"/>
    <s v="November 22, 2006 (United States)"/>
    <n v="7"/>
    <n v="298000"/>
    <x v="319"/>
    <s v="Bill Marsilii"/>
    <x v="645"/>
    <x v="0"/>
    <n v="75000000"/>
    <n v="180557550"/>
    <x v="229"/>
    <n v="126"/>
    <x v="1"/>
    <n v="105557550"/>
    <s v="Profit"/>
    <x v="2"/>
    <s v="United States)"/>
  </r>
  <r>
    <x v="4774"/>
    <x v="0"/>
    <x v="10"/>
    <x v="26"/>
    <s v="November 3, 2006 (United States)"/>
    <n v="6.6"/>
    <n v="117000"/>
    <x v="1947"/>
    <s v="Dick Clement"/>
    <x v="1772"/>
    <x v="1"/>
    <n v="149000000"/>
    <n v="178281554"/>
    <x v="1186"/>
    <n v="85"/>
    <x v="2"/>
    <n v="29281554"/>
    <s v="Profit"/>
    <x v="2"/>
    <s v="United States)"/>
  </r>
  <r>
    <x v="4775"/>
    <x v="7"/>
    <x v="1"/>
    <x v="26"/>
    <s v="April 14, 2006 (United States)"/>
    <n v="5.0999999999999996"/>
    <n v="116000"/>
    <x v="687"/>
    <s v="Craig Mazin"/>
    <x v="1519"/>
    <x v="0"/>
    <n v="45000000"/>
    <n v="178262620"/>
    <x v="962"/>
    <n v="83"/>
    <x v="2"/>
    <n v="133262620"/>
    <s v="Profit"/>
    <x v="2"/>
    <s v="United States)"/>
  </r>
  <r>
    <x v="4776"/>
    <x v="1"/>
    <x v="3"/>
    <x v="26"/>
    <s v="December 8, 2006 (United States)"/>
    <n v="8"/>
    <n v="511000"/>
    <x v="525"/>
    <s v="Charles Leavitt"/>
    <x v="1219"/>
    <x v="0"/>
    <n v="100000000"/>
    <n v="171720398"/>
    <x v="7"/>
    <n v="143"/>
    <x v="1"/>
    <n v="71720398"/>
    <s v="Profit"/>
    <x v="2"/>
    <s v="United States)"/>
  </r>
  <r>
    <x v="4777"/>
    <x v="1"/>
    <x v="6"/>
    <x v="26"/>
    <s v="October 27, 2006 (United States)"/>
    <n v="6.2"/>
    <n v="183000"/>
    <x v="1885"/>
    <s v="Leigh Whannell"/>
    <x v="1884"/>
    <x v="7"/>
    <n v="10000000"/>
    <n v="164874275"/>
    <x v="1451"/>
    <n v="108"/>
    <x v="2"/>
    <n v="154874275"/>
    <s v="Profit"/>
    <x v="2"/>
    <s v="United States)"/>
  </r>
  <r>
    <x v="4778"/>
    <x v="0"/>
    <x v="3"/>
    <x v="26"/>
    <s v="February 10, 2006 (United States)"/>
    <n v="5.7"/>
    <n v="83000"/>
    <x v="1691"/>
    <s v="Len Blum"/>
    <x v="136"/>
    <x v="0"/>
    <n v="80000000"/>
    <n v="164115897"/>
    <x v="17"/>
    <n v="93"/>
    <x v="2"/>
    <n v="84115897"/>
    <s v="Profit"/>
    <x v="2"/>
    <s v="United States)"/>
  </r>
  <r>
    <x v="4779"/>
    <x v="1"/>
    <x v="0"/>
    <x v="26"/>
    <s v="July 28, 2006 (United States)"/>
    <n v="6"/>
    <n v="112000"/>
    <x v="152"/>
    <s v="Michael Mann"/>
    <x v="1572"/>
    <x v="29"/>
    <n v="135000000"/>
    <n v="163794509"/>
    <x v="1"/>
    <n v="132"/>
    <x v="2"/>
    <n v="28794509"/>
    <s v="Profit"/>
    <x v="2"/>
    <s v="United States)"/>
  </r>
  <r>
    <x v="4780"/>
    <x v="7"/>
    <x v="1"/>
    <x v="26"/>
    <s v="August 4, 2006 (United States)"/>
    <n v="6.6"/>
    <n v="172000"/>
    <x v="1825"/>
    <s v="Will Ferrell"/>
    <x v="1706"/>
    <x v="0"/>
    <n v="72500000"/>
    <n v="163362095"/>
    <x v="4"/>
    <n v="108"/>
    <x v="2"/>
    <n v="90862095"/>
    <s v="Profit"/>
    <x v="2"/>
    <s v="United States)"/>
  </r>
  <r>
    <x v="4781"/>
    <x v="7"/>
    <x v="4"/>
    <x v="26"/>
    <s v="August 9, 2006 (United States)"/>
    <n v="5.9"/>
    <n v="79000"/>
    <x v="171"/>
    <s v="Andrea Berloff"/>
    <x v="270"/>
    <x v="0"/>
    <n v="65000000"/>
    <n v="163247198"/>
    <x v="5"/>
    <n v="129"/>
    <x v="2"/>
    <n v="98247198"/>
    <s v="Profit"/>
    <x v="2"/>
    <s v="United States)"/>
  </r>
  <r>
    <x v="4782"/>
    <x v="7"/>
    <x v="0"/>
    <x v="26"/>
    <s v="June 16, 2006 (United States)"/>
    <n v="6"/>
    <n v="252000"/>
    <x v="1729"/>
    <s v="Chris Morgan"/>
    <x v="1885"/>
    <x v="0"/>
    <n v="85000000"/>
    <n v="158964610"/>
    <x v="1"/>
    <n v="104"/>
    <x v="2"/>
    <n v="73964610"/>
    <s v="Profit"/>
    <x v="2"/>
    <s v="United States)"/>
  </r>
  <r>
    <x v="4783"/>
    <x v="0"/>
    <x v="0"/>
    <x v="26"/>
    <s v="December 20, 2006 (United States)"/>
    <n v="7.1"/>
    <n v="208000"/>
    <x v="190"/>
    <s v="Sylvester Stallone"/>
    <x v="121"/>
    <x v="0"/>
    <n v="24000000"/>
    <n v="155929020"/>
    <x v="17"/>
    <n v="102"/>
    <x v="1"/>
    <n v="131929020"/>
    <s v="Profit"/>
    <x v="2"/>
    <s v="United States)"/>
  </r>
  <r>
    <x v="4784"/>
    <x v="7"/>
    <x v="4"/>
    <x v="26"/>
    <s v="December 25, 2006 (United States)"/>
    <n v="6.5"/>
    <n v="71000"/>
    <x v="674"/>
    <s v="Tom Eyen"/>
    <x v="1886"/>
    <x v="0"/>
    <n v="70000000"/>
    <n v="155430335"/>
    <x v="1018"/>
    <n v="130"/>
    <x v="2"/>
    <n v="85430335"/>
    <s v="Profit"/>
    <x v="2"/>
    <s v="United States)"/>
  </r>
  <r>
    <x v="4785"/>
    <x v="2"/>
    <x v="3"/>
    <x v="26"/>
    <s v="December 15, 2006 (United States)"/>
    <n v="6.3"/>
    <n v="39000"/>
    <x v="1824"/>
    <s v="Susannah Grant"/>
    <x v="1887"/>
    <x v="0"/>
    <n v="85000000"/>
    <n v="148963822"/>
    <x v="5"/>
    <n v="97"/>
    <x v="2"/>
    <n v="63963822"/>
    <s v="Profit"/>
    <x v="2"/>
    <s v="United States)"/>
  </r>
  <r>
    <x v="4786"/>
    <x v="0"/>
    <x v="10"/>
    <x v="26"/>
    <s v="June 16, 2006 (United States)"/>
    <n v="5"/>
    <n v="40000"/>
    <x v="1467"/>
    <s v="Joel Cohen"/>
    <x v="1521"/>
    <x v="1"/>
    <n v="60000000"/>
    <n v="143325970"/>
    <x v="10"/>
    <n v="82"/>
    <x v="2"/>
    <n v="83325970"/>
    <s v="Profit"/>
    <x v="2"/>
    <s v="United States)"/>
  </r>
  <r>
    <x v="4787"/>
    <x v="0"/>
    <x v="10"/>
    <x v="26"/>
    <s v="July 21, 2006 (United States)"/>
    <n v="6.6"/>
    <n v="106000"/>
    <x v="1948"/>
    <s v="Dan Harmon"/>
    <x v="1888"/>
    <x v="0"/>
    <n v="75000000"/>
    <n v="141861243"/>
    <x v="4"/>
    <n v="91"/>
    <x v="2"/>
    <n v="66861243"/>
    <s v="Profit"/>
    <x v="2"/>
    <s v="United States)"/>
  </r>
  <r>
    <x v="4788"/>
    <x v="7"/>
    <x v="1"/>
    <x v="26"/>
    <s v="January 27, 2006 (United States)"/>
    <n v="4.8"/>
    <n v="41000"/>
    <x v="1079"/>
    <s v="Don Rhymer"/>
    <x v="1250"/>
    <x v="0"/>
    <n v="40000000"/>
    <n v="141522961"/>
    <x v="10"/>
    <n v="99"/>
    <x v="2"/>
    <n v="101522961"/>
    <s v="Profit"/>
    <x v="2"/>
    <s v="United States)"/>
  </r>
  <r>
    <x v="4789"/>
    <x v="1"/>
    <x v="4"/>
    <x v="26"/>
    <s v="November 10, 2006 (United States)"/>
    <n v="7.4"/>
    <n v="293000"/>
    <x v="1559"/>
    <s v="Guillermo Arriaga"/>
    <x v="981"/>
    <x v="0"/>
    <n v="25000000"/>
    <n v="135330182"/>
    <x v="5"/>
    <n v="143"/>
    <x v="1"/>
    <n v="110330182"/>
    <s v="Profit"/>
    <x v="2"/>
    <s v="United States)"/>
  </r>
  <r>
    <x v="4790"/>
    <x v="1"/>
    <x v="6"/>
    <x v="26"/>
    <s v="January 5, 2007 (United States)"/>
    <n v="7.5"/>
    <n v="239000"/>
    <x v="1411"/>
    <s v="Andrew Birkin"/>
    <x v="1889"/>
    <x v="29"/>
    <n v="60000000"/>
    <n v="135039924"/>
    <x v="1494"/>
    <n v="147"/>
    <x v="1"/>
    <n v="75039924"/>
    <s v="Profit"/>
    <x v="2"/>
    <s v="United States)"/>
  </r>
  <r>
    <x v="4791"/>
    <x v="7"/>
    <x v="1"/>
    <x v="26"/>
    <s v="July 14, 2006 (United States)"/>
    <n v="5.6"/>
    <n v="79000"/>
    <x v="1949"/>
    <s v="Michael LeSieur"/>
    <x v="1708"/>
    <x v="0"/>
    <n v="54000000"/>
    <n v="130628903"/>
    <x v="1"/>
    <n v="110"/>
    <x v="2"/>
    <n v="76628903"/>
    <s v="Profit"/>
    <x v="2"/>
    <s v="United States)"/>
  </r>
  <r>
    <x v="4792"/>
    <x v="7"/>
    <x v="1"/>
    <x v="26"/>
    <s v="March 10, 2006 (United States)"/>
    <n v="5.6"/>
    <n v="76000"/>
    <x v="1531"/>
    <s v="Tom J. Astle"/>
    <x v="1244"/>
    <x v="0"/>
    <n v="50000000"/>
    <n v="130224158"/>
    <x v="5"/>
    <n v="97"/>
    <x v="2"/>
    <n v="80224158"/>
    <s v="Profit"/>
    <x v="2"/>
    <s v="United States)"/>
  </r>
  <r>
    <x v="4793"/>
    <x v="7"/>
    <x v="2"/>
    <x v="26"/>
    <s v="November 17, 2006 (United States)"/>
    <n v="7.3"/>
    <n v="106000"/>
    <x v="425"/>
    <s v="Peter Morgan"/>
    <x v="1482"/>
    <x v="1"/>
    <n v="20500000"/>
    <n v="123384128"/>
    <x v="1179"/>
    <n v="103"/>
    <x v="1"/>
    <n v="102884128"/>
    <s v="Profit"/>
    <x v="2"/>
    <s v="United States)"/>
  </r>
  <r>
    <x v="4794"/>
    <x v="1"/>
    <x v="0"/>
    <x v="26"/>
    <s v="December 8, 2006 (United States)"/>
    <n v="7.8"/>
    <n v="297000"/>
    <x v="1055"/>
    <s v="Mel Gibson"/>
    <x v="1890"/>
    <x v="0"/>
    <n v="40000000"/>
    <n v="120673227"/>
    <x v="638"/>
    <n v="139"/>
    <x v="1"/>
    <n v="80673227"/>
    <s v="Profit"/>
    <x v="2"/>
    <s v="United States)"/>
  </r>
  <r>
    <x v="4795"/>
    <x v="0"/>
    <x v="3"/>
    <x v="26"/>
    <s v="February 17, 2006 (United States)"/>
    <n v="7.3"/>
    <n v="62000"/>
    <x v="844"/>
    <s v="David DiGilio"/>
    <x v="1418"/>
    <x v="0"/>
    <n v="40000000"/>
    <n v="120455994"/>
    <x v="167"/>
    <n v="120"/>
    <x v="1"/>
    <n v="80455994"/>
    <s v="Profit"/>
    <x v="2"/>
    <s v="United States)"/>
  </r>
  <r>
    <x v="4796"/>
    <x v="1"/>
    <x v="0"/>
    <x v="26"/>
    <s v="June 6, 2006 (United States)"/>
    <n v="5.5"/>
    <n v="57000"/>
    <x v="1611"/>
    <s v="David Seltzer"/>
    <x v="1891"/>
    <x v="0"/>
    <n v="25000000"/>
    <n v="119974972"/>
    <x v="10"/>
    <n v="110"/>
    <x v="2"/>
    <n v="94974972"/>
    <s v="Profit"/>
    <x v="2"/>
    <s v="United States)"/>
  </r>
  <r>
    <x v="4797"/>
    <x v="1"/>
    <x v="5"/>
    <x v="26"/>
    <s v="February 10, 2006 (United States)"/>
    <n v="5.8"/>
    <n v="133000"/>
    <x v="1527"/>
    <s v="Glen Morgan"/>
    <x v="1892"/>
    <x v="0"/>
    <n v="25000000"/>
    <n v="118890272"/>
    <x v="237"/>
    <n v="93"/>
    <x v="2"/>
    <n v="93890272"/>
    <s v="Profit"/>
    <x v="2"/>
    <s v="United States)"/>
  </r>
  <r>
    <x v="4798"/>
    <x v="0"/>
    <x v="10"/>
    <x v="26"/>
    <s v="August 4, 2006 (United States)"/>
    <n v="5.6"/>
    <n v="29000"/>
    <x v="1181"/>
    <s v="Steve Oedekerk"/>
    <x v="1893"/>
    <x v="0"/>
    <n v="51000000"/>
    <n v="116755080"/>
    <x v="1020"/>
    <n v="90"/>
    <x v="2"/>
    <n v="65755080"/>
    <s v="Profit"/>
    <x v="2"/>
    <s v="United States)"/>
  </r>
  <r>
    <x v="4799"/>
    <x v="0"/>
    <x v="4"/>
    <x v="26"/>
    <s v="June 16, 2006 (United States)"/>
    <n v="6.8"/>
    <n v="143000"/>
    <x v="1950"/>
    <s v="David Auburn"/>
    <x v="792"/>
    <x v="0"/>
    <n v="40000000"/>
    <n v="114830111"/>
    <x v="7"/>
    <n v="99"/>
    <x v="2"/>
    <n v="74830111"/>
    <s v="Profit"/>
    <x v="2"/>
    <s v="United States)"/>
  </r>
  <r>
    <x v="4800"/>
    <x v="7"/>
    <x v="6"/>
    <x v="26"/>
    <s v="August 11, 2006 (United States)"/>
    <n v="6.5"/>
    <n v="113000"/>
    <x v="1951"/>
    <s v="Duane Adler"/>
    <x v="1894"/>
    <x v="0"/>
    <n v="12000000"/>
    <n v="114197742"/>
    <x v="229"/>
    <n v="104"/>
    <x v="2"/>
    <n v="102197742"/>
    <s v="Profit"/>
    <x v="2"/>
    <s v="United States)"/>
  </r>
  <r>
    <x v="4801"/>
    <x v="1"/>
    <x v="0"/>
    <x v="26"/>
    <s v="January 20, 2006 (United States)"/>
    <n v="6.7"/>
    <n v="193000"/>
    <x v="1750"/>
    <s v="Danny McBride"/>
    <x v="1711"/>
    <x v="0"/>
    <n v="50000000"/>
    <n v="111476513"/>
    <x v="1133"/>
    <n v="106"/>
    <x v="2"/>
    <n v="61476513"/>
    <s v="Profit"/>
    <x v="2"/>
    <s v="United States)"/>
  </r>
  <r>
    <x v="4802"/>
    <x v="2"/>
    <x v="3"/>
    <x v="26"/>
    <s v="November 3, 2006 (United States)"/>
    <n v="4.8"/>
    <n v="34000"/>
    <x v="1680"/>
    <s v="Ed Decter"/>
    <x v="1111"/>
    <x v="0"/>
    <n v="12000000"/>
    <n v="110768122"/>
    <x v="167"/>
    <n v="92"/>
    <x v="2"/>
    <n v="98768122"/>
    <s v="Profit"/>
    <x v="2"/>
    <s v="United States)"/>
  </r>
  <r>
    <x v="4803"/>
    <x v="7"/>
    <x v="4"/>
    <x v="26"/>
    <s v="October 20, 2006 (United States)"/>
    <n v="8.5"/>
    <n v="1200000"/>
    <x v="1439"/>
    <s v="Jonathan Nolan"/>
    <x v="619"/>
    <x v="1"/>
    <n v="40000000"/>
    <n v="109676311"/>
    <x v="229"/>
    <n v="130"/>
    <x v="0"/>
    <n v="69676311"/>
    <s v="Profit"/>
    <x v="2"/>
    <s v="United States)"/>
  </r>
  <r>
    <x v="4804"/>
    <x v="0"/>
    <x v="10"/>
    <x v="26"/>
    <s v="January 12, 2007 (United States)"/>
    <n v="6"/>
    <n v="34000"/>
    <x v="510"/>
    <s v="CÃ©line Garcia"/>
    <x v="1895"/>
    <x v="8"/>
    <n v="86000000"/>
    <n v="108605609"/>
    <x v="1270"/>
    <n v="94"/>
    <x v="2"/>
    <n v="22605609"/>
    <s v="Profit"/>
    <x v="2"/>
    <s v="United States)"/>
  </r>
  <r>
    <x v="4805"/>
    <x v="7"/>
    <x v="1"/>
    <x v="26"/>
    <s v="July 14, 2006 (United States)"/>
    <n v="4.5"/>
    <n v="52000"/>
    <x v="707"/>
    <s v="Keenen Ivory Wayans"/>
    <x v="1258"/>
    <x v="0"/>
    <n v="64000000"/>
    <n v="104003322"/>
    <x v="1252"/>
    <n v="98"/>
    <x v="2"/>
    <n v="40003322"/>
    <s v="Profit"/>
    <x v="2"/>
    <s v="United States)"/>
  </r>
  <r>
    <x v="4806"/>
    <x v="2"/>
    <x v="10"/>
    <x v="26"/>
    <s v="April 14, 2006 (United States)"/>
    <n v="5.2"/>
    <n v="25000"/>
    <x v="1952"/>
    <s v="Ed Decter"/>
    <x v="809"/>
    <x v="7"/>
    <n v="80000000"/>
    <n v="102338515"/>
    <x v="1495"/>
    <n v="82"/>
    <x v="2"/>
    <n v="22338515"/>
    <s v="Profit"/>
    <x v="2"/>
    <s v="United States)"/>
  </r>
  <r>
    <x v="4807"/>
    <x v="1"/>
    <x v="1"/>
    <x v="26"/>
    <s v="August 18, 2006 (United States)"/>
    <n v="7.8"/>
    <n v="450000"/>
    <x v="1953"/>
    <s v="Michael Arndt"/>
    <x v="1832"/>
    <x v="0"/>
    <n v="8000000"/>
    <n v="101058954"/>
    <x v="989"/>
    <n v="101"/>
    <x v="1"/>
    <n v="93058954"/>
    <s v="Profit"/>
    <x v="2"/>
    <s v="United States)"/>
  </r>
  <r>
    <x v="4808"/>
    <x v="1"/>
    <x v="5"/>
    <x v="26"/>
    <s v="April 21, 2006 (United States)"/>
    <n v="6.5"/>
    <n v="217000"/>
    <x v="1615"/>
    <s v="Roger Avary"/>
    <x v="1428"/>
    <x v="7"/>
    <n v="50000000"/>
    <n v="100605135"/>
    <x v="231"/>
    <n v="125"/>
    <x v="2"/>
    <n v="50605135"/>
    <s v="Profit"/>
    <x v="2"/>
    <s v="United States)"/>
  </r>
  <r>
    <x v="4809"/>
    <x v="1"/>
    <x v="4"/>
    <x v="26"/>
    <s v="December 22, 2006 (United States)"/>
    <n v="6.7"/>
    <n v="100000"/>
    <x v="1059"/>
    <s v="Eric Roth"/>
    <x v="1317"/>
    <x v="0"/>
    <n v="110000000"/>
    <n v="100266865"/>
    <x v="1"/>
    <n v="167"/>
    <x v="2"/>
    <n v="-9733135"/>
    <s v="Loss"/>
    <x v="2"/>
    <s v="United States)"/>
  </r>
  <r>
    <x v="4810"/>
    <x v="0"/>
    <x v="1"/>
    <x v="26"/>
    <s v="June 16, 2006 (United States)"/>
    <n v="5.8"/>
    <n v="83000"/>
    <x v="1836"/>
    <s v="Jared Hess"/>
    <x v="1590"/>
    <x v="0"/>
    <n v="35000000"/>
    <n v="99255460"/>
    <x v="5"/>
    <n v="92"/>
    <x v="2"/>
    <n v="64255460"/>
    <s v="Profit"/>
    <x v="2"/>
    <s v="United States)"/>
  </r>
  <r>
    <x v="1702"/>
    <x v="7"/>
    <x v="0"/>
    <x v="26"/>
    <s v="September 29, 2006 (United States)"/>
    <n v="6.9"/>
    <n v="89000"/>
    <x v="447"/>
    <s v="Ron L. Brinkerhoff"/>
    <x v="487"/>
    <x v="0"/>
    <n v="70000000"/>
    <n v="94973540"/>
    <x v="229"/>
    <n v="139"/>
    <x v="2"/>
    <n v="24973540"/>
    <s v="Profit"/>
    <x v="2"/>
    <s v="United States)"/>
  </r>
  <r>
    <x v="4811"/>
    <x v="1"/>
    <x v="0"/>
    <x v="26"/>
    <s v="March 30, 2007 (United States)"/>
    <n v="7.1"/>
    <n v="112000"/>
    <x v="1801"/>
    <s v="Bong Joon Ho"/>
    <x v="1692"/>
    <x v="10"/>
    <n v="20500000"/>
    <n v="89433436"/>
    <x v="1496"/>
    <n v="120"/>
    <x v="1"/>
    <n v="68933436"/>
    <s v="Profit"/>
    <x v="2"/>
    <s v="United States)"/>
  </r>
  <r>
    <x v="4812"/>
    <x v="7"/>
    <x v="4"/>
    <x v="26"/>
    <s v="September 1, 2006 (United States)"/>
    <n v="7.6"/>
    <n v="360000"/>
    <x v="1954"/>
    <s v="Neil Burger"/>
    <x v="1391"/>
    <x v="0"/>
    <n v="16500000"/>
    <n v="87892388"/>
    <x v="1497"/>
    <n v="110"/>
    <x v="1"/>
    <n v="71392388"/>
    <s v="Profit"/>
    <x v="2"/>
    <s v="United States)"/>
  </r>
  <r>
    <x v="4813"/>
    <x v="0"/>
    <x v="3"/>
    <x v="26"/>
    <s v="April 28, 2006 (United States)"/>
    <n v="5.5"/>
    <n v="57000"/>
    <x v="908"/>
    <s v="Geoff Rodkey"/>
    <x v="12"/>
    <x v="1"/>
    <n v="50000000"/>
    <n v="87528173"/>
    <x v="4"/>
    <n v="99"/>
    <x v="2"/>
    <n v="37528173"/>
    <s v="Profit"/>
    <x v="2"/>
    <s v="United States)"/>
  </r>
  <r>
    <x v="4814"/>
    <x v="7"/>
    <x v="1"/>
    <x v="26"/>
    <s v="February 17, 2006 (United States)"/>
    <n v="2.8"/>
    <n v="58000"/>
    <x v="1955"/>
    <s v="Jason Friedberg"/>
    <x v="1896"/>
    <x v="0"/>
    <n v="20000000"/>
    <n v="85749034"/>
    <x v="915"/>
    <n v="83"/>
    <x v="2"/>
    <n v="65749034"/>
    <s v="Profit"/>
    <x v="2"/>
    <s v="United States)"/>
  </r>
  <r>
    <x v="4815"/>
    <x v="1"/>
    <x v="1"/>
    <x v="26"/>
    <s v="January 26, 2007 (United States)"/>
    <n v="7.6"/>
    <n v="97000"/>
    <x v="598"/>
    <s v="Pedro AlmodÃ³var"/>
    <x v="998"/>
    <x v="16"/>
    <n v="20500000"/>
    <n v="85585177"/>
    <x v="917"/>
    <n v="121"/>
    <x v="1"/>
    <n v="65085177"/>
    <s v="Profit"/>
    <x v="2"/>
    <s v="United States)"/>
  </r>
  <r>
    <x v="4816"/>
    <x v="1"/>
    <x v="4"/>
    <x v="26"/>
    <s v="January 19, 2007 (United States)"/>
    <n v="8.1999999999999993"/>
    <n v="631000"/>
    <x v="1092"/>
    <s v="Guillermo del Toro"/>
    <x v="1897"/>
    <x v="16"/>
    <n v="19000000"/>
    <n v="83850267"/>
    <x v="1498"/>
    <n v="118"/>
    <x v="1"/>
    <n v="64850267"/>
    <s v="Profit"/>
    <x v="2"/>
    <s v="United States)"/>
  </r>
  <r>
    <x v="4817"/>
    <x v="7"/>
    <x v="0"/>
    <x v="26"/>
    <s v="February 10, 2006 (United States)"/>
    <n v="5.8"/>
    <n v="57000"/>
    <x v="236"/>
    <s v="Joe Forte"/>
    <x v="86"/>
    <x v="0"/>
    <n v="50000000"/>
    <n v="82751189"/>
    <x v="7"/>
    <n v="105"/>
    <x v="2"/>
    <n v="32751189"/>
    <s v="Profit"/>
    <x v="2"/>
    <s v="United States)"/>
  </r>
  <r>
    <x v="4818"/>
    <x v="7"/>
    <x v="0"/>
    <x v="26"/>
    <s v="April 21, 2006 (United States)"/>
    <n v="6.1"/>
    <n v="49000"/>
    <x v="1746"/>
    <s v="George Nolfi"/>
    <x v="290"/>
    <x v="0"/>
    <n v="60000000"/>
    <n v="78810595"/>
    <x v="10"/>
    <n v="108"/>
    <x v="2"/>
    <n v="18810595"/>
    <s v="Profit"/>
    <x v="2"/>
    <s v="United States)"/>
  </r>
  <r>
    <x v="4819"/>
    <x v="1"/>
    <x v="0"/>
    <x v="26"/>
    <s v="January 12, 2007 (United States)"/>
    <n v="7"/>
    <n v="43000"/>
    <x v="889"/>
    <s v="Zhihong Bian"/>
    <x v="1399"/>
    <x v="13"/>
    <n v="45000000"/>
    <n v="78568977"/>
    <x v="1499"/>
    <n v="114"/>
    <x v="1"/>
    <n v="33568977"/>
    <s v="Profit"/>
    <x v="2"/>
    <s v="United States)"/>
  </r>
  <r>
    <x v="4820"/>
    <x v="1"/>
    <x v="4"/>
    <x v="26"/>
    <s v="March 30, 2007 (United States)"/>
    <n v="8.4"/>
    <n v="368000"/>
    <x v="1956"/>
    <s v="Florian Henckel von Donnersmarck"/>
    <x v="1898"/>
    <x v="29"/>
    <n v="2000000"/>
    <n v="77356942"/>
    <x v="1500"/>
    <n v="137"/>
    <x v="1"/>
    <n v="75356942"/>
    <s v="Profit"/>
    <x v="2"/>
    <s v="United States)"/>
  </r>
  <r>
    <x v="4821"/>
    <x v="1"/>
    <x v="0"/>
    <x v="26"/>
    <s v="April 28, 2006 (United States)"/>
    <n v="7.6"/>
    <n v="100000"/>
    <x v="1732"/>
    <s v="Paul Greengrass"/>
    <x v="1899"/>
    <x v="0"/>
    <n v="15000000"/>
    <n v="76700659"/>
    <x v="1"/>
    <n v="111"/>
    <x v="1"/>
    <n v="61700659"/>
    <s v="Profit"/>
    <x v="2"/>
    <s v="United States)"/>
  </r>
  <r>
    <x v="4822"/>
    <x v="7"/>
    <x v="4"/>
    <x v="26"/>
    <s v="July 21, 2006 (United States)"/>
    <n v="5.5"/>
    <n v="96000"/>
    <x v="1434"/>
    <s v="M. Night Shyamalan"/>
    <x v="1746"/>
    <x v="0"/>
    <n v="70000000"/>
    <n v="72785169"/>
    <x v="7"/>
    <n v="110"/>
    <x v="2"/>
    <n v="2785169"/>
    <s v="Profit"/>
    <x v="2"/>
    <s v="United States)"/>
  </r>
  <r>
    <x v="4823"/>
    <x v="7"/>
    <x v="5"/>
    <x v="26"/>
    <s v="October 13, 2006 (United States)"/>
    <n v="5.0999999999999996"/>
    <n v="48000"/>
    <x v="1730"/>
    <s v="Stephen Susco"/>
    <x v="1849"/>
    <x v="0"/>
    <n v="20000000"/>
    <n v="70711175"/>
    <x v="4"/>
    <n v="102"/>
    <x v="2"/>
    <n v="50711175"/>
    <s v="Profit"/>
    <x v="2"/>
    <s v="United States)"/>
  </r>
  <r>
    <x v="4824"/>
    <x v="1"/>
    <x v="3"/>
    <x v="26"/>
    <s v="January 5, 2007 (United States)"/>
    <n v="7.9"/>
    <n v="474000"/>
    <x v="972"/>
    <s v="Alfonso CuarÃ³n"/>
    <x v="1230"/>
    <x v="0"/>
    <n v="76000000"/>
    <n v="70595464"/>
    <x v="1"/>
    <n v="109"/>
    <x v="1"/>
    <n v="-5404536"/>
    <s v="Loss"/>
    <x v="2"/>
    <s v="United States)"/>
  </r>
  <r>
    <x v="4825"/>
    <x v="1"/>
    <x v="5"/>
    <x v="26"/>
    <s v="March 10, 2006 (United States)"/>
    <n v="6.4"/>
    <n v="162000"/>
    <x v="1786"/>
    <s v="Wes Craven"/>
    <x v="1900"/>
    <x v="0"/>
    <n v="15000000"/>
    <n v="70009308"/>
    <x v="1146"/>
    <n v="107"/>
    <x v="2"/>
    <n v="55009308"/>
    <s v="Profit"/>
    <x v="2"/>
    <s v="United States)"/>
  </r>
  <r>
    <x v="4826"/>
    <x v="2"/>
    <x v="10"/>
    <x v="26"/>
    <s v="February 10, 2006 (United States)"/>
    <n v="6.5"/>
    <n v="16000"/>
    <x v="1957"/>
    <s v="Ken Kaufman"/>
    <x v="1706"/>
    <x v="0"/>
    <n v="50000000"/>
    <n v="69865924"/>
    <x v="540"/>
    <n v="87"/>
    <x v="2"/>
    <n v="19865924"/>
    <s v="Profit"/>
    <x v="2"/>
    <s v="United States)"/>
  </r>
  <r>
    <x v="4827"/>
    <x v="7"/>
    <x v="1"/>
    <x v="26"/>
    <s v="July 28, 2006 (United States)"/>
    <n v="5.8"/>
    <n v="81000"/>
    <x v="1189"/>
    <s v="Jeff Lowell"/>
    <x v="1901"/>
    <x v="0"/>
    <n v="18000000"/>
    <n v="68844775"/>
    <x v="10"/>
    <n v="89"/>
    <x v="2"/>
    <n v="50844775"/>
    <s v="Profit"/>
    <x v="2"/>
    <s v="United States)"/>
  </r>
  <r>
    <x v="4828"/>
    <x v="7"/>
    <x v="10"/>
    <x v="26"/>
    <s v="July 29, 2006 (Japan)"/>
    <n v="6.4"/>
    <n v="37000"/>
    <x v="1958"/>
    <s v="Ursula K. Le Guin"/>
    <x v="504"/>
    <x v="24"/>
    <n v="20500000"/>
    <n v="68673762"/>
    <x v="1399"/>
    <n v="115"/>
    <x v="2"/>
    <n v="48173762"/>
    <s v="Profit"/>
    <x v="2"/>
    <s v="Japan)"/>
  </r>
  <r>
    <x v="4829"/>
    <x v="1"/>
    <x v="0"/>
    <x v="26"/>
    <s v="February 2, 2007 (United States)"/>
    <n v="7.9"/>
    <n v="156000"/>
    <x v="24"/>
    <s v="Iris Yamashita"/>
    <x v="496"/>
    <x v="0"/>
    <n v="19000000"/>
    <n v="68673228"/>
    <x v="1018"/>
    <n v="141"/>
    <x v="1"/>
    <n v="49673228"/>
    <s v="Profit"/>
    <x v="2"/>
    <s v="United States)"/>
  </r>
  <r>
    <x v="2336"/>
    <x v="7"/>
    <x v="0"/>
    <x v="26"/>
    <s v="September 22, 2006 (United States)"/>
    <n v="7.6"/>
    <n v="74000"/>
    <x v="1335"/>
    <s v="Chris Chow"/>
    <x v="1005"/>
    <x v="30"/>
    <n v="20500000"/>
    <n v="68072848"/>
    <x v="58"/>
    <n v="104"/>
    <x v="1"/>
    <n v="47572848"/>
    <s v="Profit"/>
    <x v="2"/>
    <s v="United States)"/>
  </r>
  <r>
    <x v="4830"/>
    <x v="7"/>
    <x v="5"/>
    <x v="26"/>
    <s v="February 3, 2006 (United States)"/>
    <n v="5.0999999999999996"/>
    <n v="44000"/>
    <x v="1305"/>
    <s v="Jake Wade Wall"/>
    <x v="1877"/>
    <x v="0"/>
    <n v="15000000"/>
    <n v="67062123"/>
    <x v="1133"/>
    <n v="87"/>
    <x v="2"/>
    <n v="52062123"/>
    <s v="Profit"/>
    <x v="2"/>
    <s v="United States)"/>
  </r>
  <r>
    <x v="4831"/>
    <x v="7"/>
    <x v="4"/>
    <x v="26"/>
    <s v="April 7, 2006 (United States)"/>
    <n v="6.6"/>
    <n v="25000"/>
    <x v="1959"/>
    <s v="Dianne Houston"/>
    <x v="1163"/>
    <x v="0"/>
    <n v="30000000"/>
    <n v="66500090"/>
    <x v="237"/>
    <n v="118"/>
    <x v="2"/>
    <n v="36500090"/>
    <s v="Profit"/>
    <x v="2"/>
    <s v="United States)"/>
  </r>
  <r>
    <x v="4832"/>
    <x v="1"/>
    <x v="0"/>
    <x v="26"/>
    <s v="October 20, 2006 (United States)"/>
    <n v="7.1"/>
    <n v="119000"/>
    <x v="24"/>
    <s v="William Broyles Jr."/>
    <x v="1404"/>
    <x v="0"/>
    <n v="90000000"/>
    <n v="65900249"/>
    <x v="1018"/>
    <n v="135"/>
    <x v="1"/>
    <n v="-24099751"/>
    <s v="Loss"/>
    <x v="2"/>
    <s v="United States)"/>
  </r>
  <r>
    <x v="4833"/>
    <x v="7"/>
    <x v="0"/>
    <x v="26"/>
    <s v="March 3, 2006 (United States)"/>
    <n v="6.6"/>
    <n v="128000"/>
    <x v="194"/>
    <s v="Richard Wenk"/>
    <x v="700"/>
    <x v="0"/>
    <n v="52000000"/>
    <n v="65664721"/>
    <x v="1156"/>
    <n v="102"/>
    <x v="2"/>
    <n v="13664721"/>
    <s v="Profit"/>
    <x v="2"/>
    <s v="United States)"/>
  </r>
  <r>
    <x v="4834"/>
    <x v="7"/>
    <x v="1"/>
    <x v="26"/>
    <s v="April 7, 2006 (United States)"/>
    <n v="5.5"/>
    <n v="49000"/>
    <x v="843"/>
    <s v="Allen Covert"/>
    <x v="1484"/>
    <x v="0"/>
    <n v="33000000"/>
    <n v="64962629"/>
    <x v="1252"/>
    <n v="85"/>
    <x v="2"/>
    <n v="31962629"/>
    <s v="Profit"/>
    <x v="2"/>
    <s v="United States)"/>
  </r>
  <r>
    <x v="4835"/>
    <x v="7"/>
    <x v="1"/>
    <x v="26"/>
    <s v="February 24, 2006 (United States)"/>
    <n v="5.3"/>
    <n v="11000"/>
    <x v="1960"/>
    <s v="Tyler Perry"/>
    <x v="1902"/>
    <x v="0"/>
    <n v="6000000"/>
    <n v="63368939"/>
    <x v="1098"/>
    <n v="107"/>
    <x v="2"/>
    <n v="57368939"/>
    <s v="Profit"/>
    <x v="2"/>
    <s v="United States)"/>
  </r>
  <r>
    <x v="4836"/>
    <x v="1"/>
    <x v="0"/>
    <x v="26"/>
    <s v="August 18, 2006 (United States)"/>
    <n v="5.4"/>
    <n v="134000"/>
    <x v="1252"/>
    <s v="John Heffernan"/>
    <x v="1271"/>
    <x v="0"/>
    <n v="33000000"/>
    <n v="62022014"/>
    <x v="237"/>
    <n v="105"/>
    <x v="2"/>
    <n v="29022014"/>
    <s v="Profit"/>
    <x v="2"/>
    <s v="United States)"/>
  </r>
  <r>
    <x v="4837"/>
    <x v="7"/>
    <x v="1"/>
    <x v="26"/>
    <s v="July 21, 2006 (United States)"/>
    <n v="5.0999999999999996"/>
    <n v="63000"/>
    <x v="94"/>
    <s v="Don Payne"/>
    <x v="1091"/>
    <x v="0"/>
    <n v="30000000"/>
    <n v="61108981"/>
    <x v="915"/>
    <n v="96"/>
    <x v="2"/>
    <n v="31108981"/>
    <s v="Profit"/>
    <x v="2"/>
    <s v="United States)"/>
  </r>
  <r>
    <x v="4838"/>
    <x v="7"/>
    <x v="2"/>
    <x v="26"/>
    <s v="October 20, 2006 (United States)"/>
    <n v="6.5"/>
    <n v="104000"/>
    <x v="1483"/>
    <s v="Sofia Coppola"/>
    <x v="1386"/>
    <x v="0"/>
    <n v="40000000"/>
    <n v="60917189"/>
    <x v="4"/>
    <n v="123"/>
    <x v="2"/>
    <n v="20917189"/>
    <s v="Profit"/>
    <x v="2"/>
    <s v="United States)"/>
  </r>
  <r>
    <x v="4839"/>
    <x v="0"/>
    <x v="2"/>
    <x v="26"/>
    <s v="August 25, 2006 (United States)"/>
    <n v="7.1"/>
    <n v="68000"/>
    <x v="1961"/>
    <s v="Brad Gann"/>
    <x v="1259"/>
    <x v="0"/>
    <n v="40000000"/>
    <n v="58480828"/>
    <x v="167"/>
    <n v="105"/>
    <x v="1"/>
    <n v="18480828"/>
    <s v="Profit"/>
    <x v="2"/>
    <s v="United States)"/>
  </r>
  <r>
    <x v="4840"/>
    <x v="1"/>
    <x v="0"/>
    <x v="26"/>
    <s v="January 26, 2007 (United States)"/>
    <n v="6.7"/>
    <n v="140000"/>
    <x v="1718"/>
    <s v="Joe Carnahan"/>
    <x v="1146"/>
    <x v="1"/>
    <n v="17000000"/>
    <n v="57232879"/>
    <x v="1"/>
    <n v="108"/>
    <x v="2"/>
    <n v="40232879"/>
    <s v="Profit"/>
    <x v="2"/>
    <s v="United States)"/>
  </r>
  <r>
    <x v="4841"/>
    <x v="7"/>
    <x v="1"/>
    <x v="26"/>
    <s v="March 17, 2006 (United States)"/>
    <n v="6.3"/>
    <n v="149000"/>
    <x v="1962"/>
    <s v="Ewan Leslie"/>
    <x v="1721"/>
    <x v="0"/>
    <n v="20000000"/>
    <n v="57194667"/>
    <x v="1018"/>
    <n v="105"/>
    <x v="2"/>
    <n v="37194667"/>
    <s v="Profit"/>
    <x v="2"/>
    <s v="United States)"/>
  </r>
  <r>
    <x v="4842"/>
    <x v="1"/>
    <x v="6"/>
    <x v="26"/>
    <s v="April 7, 2006 (United States)"/>
    <n v="7.7"/>
    <n v="303000"/>
    <x v="1393"/>
    <s v="Jason Smilovic"/>
    <x v="1588"/>
    <x v="0"/>
    <n v="27000000"/>
    <n v="56308881"/>
    <x v="1423"/>
    <n v="110"/>
    <x v="1"/>
    <n v="29308881"/>
    <s v="Profit"/>
    <x v="2"/>
    <s v="United States)"/>
  </r>
  <r>
    <x v="4843"/>
    <x v="0"/>
    <x v="10"/>
    <x v="26"/>
    <s v="July 28, 2006 (United States)"/>
    <n v="5.8"/>
    <n v="38000"/>
    <x v="1609"/>
    <s v="John A. Davis"/>
    <x v="1746"/>
    <x v="0"/>
    <n v="50000000"/>
    <n v="55181129"/>
    <x v="7"/>
    <n v="88"/>
    <x v="2"/>
    <n v="5181129"/>
    <s v="Profit"/>
    <x v="2"/>
    <s v="United States)"/>
  </r>
  <r>
    <x v="4844"/>
    <x v="7"/>
    <x v="1"/>
    <x v="26"/>
    <s v="November 10, 2006 (United States)"/>
    <n v="7.5"/>
    <n v="222000"/>
    <x v="1819"/>
    <s v="Zach Helm"/>
    <x v="1706"/>
    <x v="0"/>
    <n v="30000000"/>
    <n v="53653224"/>
    <x v="4"/>
    <n v="113"/>
    <x v="1"/>
    <n v="23653224"/>
    <s v="Profit"/>
    <x v="2"/>
    <s v="United States)"/>
  </r>
  <r>
    <x v="4845"/>
    <x v="1"/>
    <x v="5"/>
    <x v="26"/>
    <s v="October 6, 2006 (United States)"/>
    <n v="5.8"/>
    <n v="69000"/>
    <x v="1759"/>
    <s v="Sheldon Turner"/>
    <x v="1388"/>
    <x v="0"/>
    <n v="16000000"/>
    <n v="51764406"/>
    <x v="237"/>
    <n v="91"/>
    <x v="2"/>
    <n v="35764406"/>
    <s v="Profit"/>
    <x v="2"/>
    <s v="United States)"/>
  </r>
  <r>
    <x v="4846"/>
    <x v="1"/>
    <x v="6"/>
    <x v="26"/>
    <s v="January 26, 2007 (United States)"/>
    <n v="7.4"/>
    <n v="76000"/>
    <x v="1638"/>
    <s v="Patrick Marber"/>
    <x v="1383"/>
    <x v="1"/>
    <n v="15000000"/>
    <n v="49814392"/>
    <x v="989"/>
    <n v="92"/>
    <x v="1"/>
    <n v="34814392"/>
    <s v="Profit"/>
    <x v="2"/>
    <s v="United States)"/>
  </r>
  <r>
    <x v="4847"/>
    <x v="1"/>
    <x v="6"/>
    <x v="26"/>
    <s v="September 15, 2006 (United States)"/>
    <n v="5.6"/>
    <n v="72000"/>
    <x v="21"/>
    <s v="Josh Friedman"/>
    <x v="1588"/>
    <x v="0"/>
    <n v="50000000"/>
    <n v="49332692"/>
    <x v="1"/>
    <n v="121"/>
    <x v="2"/>
    <n v="-667308"/>
    <s v="Loss"/>
    <x v="2"/>
    <s v="United States)"/>
  </r>
  <r>
    <x v="4848"/>
    <x v="1"/>
    <x v="2"/>
    <x v="26"/>
    <s v="January 19, 2007 (United States)"/>
    <n v="7.7"/>
    <n v="179000"/>
    <x v="1963"/>
    <s v="Peter Morgan"/>
    <x v="1903"/>
    <x v="1"/>
    <n v="6000000"/>
    <n v="48618191"/>
    <x v="989"/>
    <n v="123"/>
    <x v="1"/>
    <n v="42618191"/>
    <s v="Profit"/>
    <x v="2"/>
    <s v="United States)"/>
  </r>
  <r>
    <x v="4849"/>
    <x v="0"/>
    <x v="4"/>
    <x v="26"/>
    <s v="December 22, 2006 (United States)"/>
    <n v="7.1"/>
    <n v="59000"/>
    <x v="1523"/>
    <s v="Jamie Linden"/>
    <x v="1244"/>
    <x v="0"/>
    <n v="65000000"/>
    <n v="43545364"/>
    <x v="7"/>
    <n v="131"/>
    <x v="1"/>
    <n v="-21454636"/>
    <s v="Loss"/>
    <x v="2"/>
    <s v="United States)"/>
  </r>
  <r>
    <x v="4850"/>
    <x v="7"/>
    <x v="1"/>
    <x v="26"/>
    <s v="January 13, 2006 (United States)"/>
    <n v="6.5"/>
    <n v="30000"/>
    <x v="677"/>
    <s v="Jeffrey Price"/>
    <x v="1783"/>
    <x v="0"/>
    <n v="45000000"/>
    <n v="43451846"/>
    <x v="1501"/>
    <n v="112"/>
    <x v="2"/>
    <n v="-1548154"/>
    <s v="Loss"/>
    <x v="2"/>
    <s v="United States)"/>
  </r>
  <r>
    <x v="4851"/>
    <x v="0"/>
    <x v="2"/>
    <x v="26"/>
    <s v="January 13, 2006 (United States)"/>
    <n v="7.2"/>
    <n v="44000"/>
    <x v="1964"/>
    <s v="Christopher Cleveland"/>
    <x v="1839"/>
    <x v="0"/>
    <n v="20500000"/>
    <n v="42938449"/>
    <x v="167"/>
    <n v="118"/>
    <x v="1"/>
    <n v="22438449"/>
    <s v="Profit"/>
    <x v="2"/>
    <s v="United States)"/>
  </r>
  <r>
    <x v="4852"/>
    <x v="1"/>
    <x v="0"/>
    <x v="26"/>
    <s v="September 1, 2006 (United States)"/>
    <n v="6.9"/>
    <n v="239000"/>
    <x v="1965"/>
    <s v="Mark Neveldine"/>
    <x v="1526"/>
    <x v="0"/>
    <n v="12000000"/>
    <n v="42931041"/>
    <x v="1056"/>
    <n v="88"/>
    <x v="2"/>
    <n v="30931041"/>
    <s v="Profit"/>
    <x v="2"/>
    <s v="United States)"/>
  </r>
  <r>
    <x v="4853"/>
    <x v="7"/>
    <x v="1"/>
    <x v="26"/>
    <s v="November 10, 2006 (United States)"/>
    <n v="7"/>
    <n v="91000"/>
    <x v="195"/>
    <s v="Marc Klein"/>
    <x v="1048"/>
    <x v="0"/>
    <n v="35000000"/>
    <n v="42269923"/>
    <x v="968"/>
    <n v="117"/>
    <x v="1"/>
    <n v="7269923"/>
    <s v="Profit"/>
    <x v="2"/>
    <s v="United States)"/>
  </r>
  <r>
    <x v="4854"/>
    <x v="7"/>
    <x v="2"/>
    <x v="26"/>
    <s v="September 15, 2006 (United States)"/>
    <n v="6.9"/>
    <n v="58000"/>
    <x v="646"/>
    <s v="Jeff Maguire"/>
    <x v="1651"/>
    <x v="0"/>
    <n v="30000000"/>
    <n v="41480851"/>
    <x v="439"/>
    <n v="125"/>
    <x v="2"/>
    <n v="11480851"/>
    <s v="Profit"/>
    <x v="2"/>
    <s v="United States)"/>
  </r>
  <r>
    <x v="4855"/>
    <x v="7"/>
    <x v="1"/>
    <x v="26"/>
    <s v="July 28, 2006 (United States)"/>
    <n v="6.6"/>
    <n v="82000"/>
    <x v="58"/>
    <s v="Woody Allen"/>
    <x v="1298"/>
    <x v="1"/>
    <n v="17300000"/>
    <n v="39220946"/>
    <x v="703"/>
    <n v="96"/>
    <x v="2"/>
    <n v="21920946"/>
    <s v="Profit"/>
    <x v="2"/>
    <s v="United States)"/>
  </r>
  <r>
    <x v="4856"/>
    <x v="7"/>
    <x v="5"/>
    <x v="26"/>
    <s v="September 1, 2006 (United States)"/>
    <n v="3.7"/>
    <n v="65000"/>
    <x v="1345"/>
    <s v="Neil LaBute"/>
    <x v="270"/>
    <x v="0"/>
    <n v="40000000"/>
    <n v="38805380"/>
    <x v="7"/>
    <n v="102"/>
    <x v="2"/>
    <n v="-1194620"/>
    <s v="Loss"/>
    <x v="2"/>
    <s v="United States)"/>
  </r>
  <r>
    <x v="4857"/>
    <x v="1"/>
    <x v="4"/>
    <x v="26"/>
    <s v="March 31, 2006 (United States)"/>
    <n v="4.3"/>
    <n v="38000"/>
    <x v="796"/>
    <s v="Joe Eszterhas"/>
    <x v="984"/>
    <x v="1"/>
    <n v="70000000"/>
    <n v="38629478"/>
    <x v="17"/>
    <n v="114"/>
    <x v="2"/>
    <n v="-31370522"/>
    <s v="Loss"/>
    <x v="2"/>
    <s v="United States)"/>
  </r>
  <r>
    <x v="4858"/>
    <x v="7"/>
    <x v="1"/>
    <x v="26"/>
    <s v="August 18, 2006 (United States)"/>
    <n v="6.4"/>
    <n v="127000"/>
    <x v="1966"/>
    <s v="Adam Cooper"/>
    <x v="1904"/>
    <x v="0"/>
    <n v="23000000"/>
    <n v="38623262"/>
    <x v="1"/>
    <n v="93"/>
    <x v="2"/>
    <n v="15623262"/>
    <s v="Profit"/>
    <x v="2"/>
    <s v="United States)"/>
  </r>
  <r>
    <x v="4859"/>
    <x v="7"/>
    <x v="1"/>
    <x v="26"/>
    <s v="October 6, 2006 (United States)"/>
    <n v="5.5"/>
    <n v="46000"/>
    <x v="1967"/>
    <s v="Don Calame"/>
    <x v="1905"/>
    <x v="0"/>
    <n v="12000000"/>
    <n v="38395414"/>
    <x v="1502"/>
    <n v="103"/>
    <x v="2"/>
    <n v="26395414"/>
    <s v="Profit"/>
    <x v="2"/>
    <s v="United States)"/>
  </r>
  <r>
    <x v="4860"/>
    <x v="7"/>
    <x v="1"/>
    <x v="26"/>
    <s v="May 12, 2006 (United States)"/>
    <n v="5.4"/>
    <n v="55000"/>
    <x v="709"/>
    <s v="I. Marlene King"/>
    <x v="1382"/>
    <x v="0"/>
    <n v="28000000"/>
    <n v="38159905"/>
    <x v="915"/>
    <n v="103"/>
    <x v="2"/>
    <n v="10159905"/>
    <s v="Profit"/>
    <x v="2"/>
    <s v="United States)"/>
  </r>
  <r>
    <x v="4861"/>
    <x v="7"/>
    <x v="0"/>
    <x v="26"/>
    <s v="September 8, 2006 (United States)"/>
    <n v="5.3"/>
    <n v="48000"/>
    <x v="569"/>
    <s v="J.S. Cardone"/>
    <x v="1906"/>
    <x v="0"/>
    <n v="20000000"/>
    <n v="37598767"/>
    <x v="1133"/>
    <n v="97"/>
    <x v="2"/>
    <n v="17598767"/>
    <s v="Profit"/>
    <x v="2"/>
    <s v="United States)"/>
  </r>
  <r>
    <x v="4862"/>
    <x v="0"/>
    <x v="2"/>
    <x v="26"/>
    <s v="March 9, 2007 (United States)"/>
    <n v="7"/>
    <n v="28000"/>
    <x v="1180"/>
    <s v="Richard Maltby Jr."/>
    <x v="1169"/>
    <x v="1"/>
    <n v="30000000"/>
    <n v="35078241"/>
    <x v="1036"/>
    <n v="88"/>
    <x v="1"/>
    <n v="5078241"/>
    <s v="Profit"/>
    <x v="2"/>
    <s v="United States)"/>
  </r>
  <r>
    <x v="4863"/>
    <x v="3"/>
    <x v="6"/>
    <x v="26"/>
    <s v="November 1, 2006 (France)"/>
    <n v="7.5"/>
    <n v="52000"/>
    <x v="1968"/>
    <s v="Guillaume Canet"/>
    <x v="1907"/>
    <x v="8"/>
    <n v="20500000"/>
    <n v="33428799"/>
    <x v="1503"/>
    <n v="131"/>
    <x v="1"/>
    <n v="12928799"/>
    <s v="Profit"/>
    <x v="2"/>
    <s v="France)"/>
  </r>
  <r>
    <x v="4864"/>
    <x v="1"/>
    <x v="2"/>
    <x v="26"/>
    <s v="January 12, 2007 (United States)"/>
    <n v="6.9"/>
    <n v="100000"/>
    <x v="1334"/>
    <s v="Nick Cassavetes"/>
    <x v="1792"/>
    <x v="29"/>
    <n v="20500000"/>
    <n v="32351125"/>
    <x v="1504"/>
    <n v="122"/>
    <x v="2"/>
    <n v="11851125"/>
    <s v="Profit"/>
    <x v="2"/>
    <s v="United States)"/>
  </r>
  <r>
    <x v="4865"/>
    <x v="7"/>
    <x v="1"/>
    <x v="26"/>
    <s v="April 28, 2006 (United States)"/>
    <n v="6.4"/>
    <n v="27000"/>
    <x v="1969"/>
    <s v="Jessica Bendinger"/>
    <x v="1908"/>
    <x v="29"/>
    <n v="20500000"/>
    <n v="31976848"/>
    <x v="1505"/>
    <n v="103"/>
    <x v="2"/>
    <n v="11476848"/>
    <s v="Profit"/>
    <x v="2"/>
    <s v="United States)"/>
  </r>
  <r>
    <x v="4866"/>
    <x v="7"/>
    <x v="0"/>
    <x v="26"/>
    <s v="March 3, 2006 (United States)"/>
    <n v="4.4000000000000004"/>
    <n v="80000"/>
    <x v="1728"/>
    <s v="Kurt Wimmer"/>
    <x v="1456"/>
    <x v="0"/>
    <n v="30000000"/>
    <n v="31070211"/>
    <x v="1133"/>
    <n v="88"/>
    <x v="2"/>
    <n v="1070211"/>
    <s v="Profit"/>
    <x v="2"/>
    <s v="United States)"/>
  </r>
  <r>
    <x v="1425"/>
    <x v="7"/>
    <x v="5"/>
    <x v="26"/>
    <s v="August 11, 2006 (United States)"/>
    <n v="4.8"/>
    <n v="28000"/>
    <x v="1970"/>
    <s v="Kiyoshi Kurosawa"/>
    <x v="1909"/>
    <x v="0"/>
    <n v="20500000"/>
    <n v="29907685"/>
    <x v="962"/>
    <n v="90"/>
    <x v="2"/>
    <n v="9407685"/>
    <s v="Profit"/>
    <x v="2"/>
    <s v="United States)"/>
  </r>
  <r>
    <x v="4867"/>
    <x v="7"/>
    <x v="0"/>
    <x v="26"/>
    <s v="January 13, 2006 (United States)"/>
    <n v="6.8"/>
    <n v="51000"/>
    <x v="516"/>
    <s v="Dean Georgaris"/>
    <x v="1703"/>
    <x v="0"/>
    <n v="20500000"/>
    <n v="28047963"/>
    <x v="10"/>
    <n v="125"/>
    <x v="2"/>
    <n v="7547963"/>
    <s v="Profit"/>
    <x v="2"/>
    <s v="United States)"/>
  </r>
  <r>
    <x v="4868"/>
    <x v="7"/>
    <x v="7"/>
    <x v="26"/>
    <s v="March 24, 2006 (United States)"/>
    <n v="5.0999999999999996"/>
    <n v="31000"/>
    <x v="1971"/>
    <s v="William Brent Bell"/>
    <x v="1910"/>
    <x v="0"/>
    <n v="7000000"/>
    <n v="27298695"/>
    <x v="633"/>
    <n v="85"/>
    <x v="2"/>
    <n v="20298695"/>
    <s v="Profit"/>
    <x v="2"/>
    <s v="United States)"/>
  </r>
  <r>
    <x v="4869"/>
    <x v="1"/>
    <x v="1"/>
    <x v="26"/>
    <s v="July 21, 2006 (United States)"/>
    <n v="7.3"/>
    <n v="131000"/>
    <x v="1150"/>
    <s v="Kevin Smith"/>
    <x v="1151"/>
    <x v="0"/>
    <n v="5000000"/>
    <n v="26986174"/>
    <x v="1423"/>
    <n v="97"/>
    <x v="1"/>
    <n v="21986174"/>
    <s v="Profit"/>
    <x v="2"/>
    <s v="United States)"/>
  </r>
  <r>
    <x v="4870"/>
    <x v="7"/>
    <x v="4"/>
    <x v="26"/>
    <s v="January 19, 2007 (United States)"/>
    <n v="7.5"/>
    <n v="90000"/>
    <x v="1972"/>
    <s v="Ron Nyswaner"/>
    <x v="1611"/>
    <x v="30"/>
    <n v="19400000"/>
    <n v="26910847"/>
    <x v="1506"/>
    <n v="125"/>
    <x v="1"/>
    <n v="7510847"/>
    <s v="Profit"/>
    <x v="2"/>
    <s v="United States)"/>
  </r>
  <r>
    <x v="4871"/>
    <x v="1"/>
    <x v="4"/>
    <x v="26"/>
    <s v="May 18, 2007 (United States)"/>
    <n v="7.7"/>
    <n v="74000"/>
    <x v="448"/>
    <s v="Gerard Soeteman"/>
    <x v="1911"/>
    <x v="14"/>
    <n v="21000000"/>
    <n v="26768563"/>
    <x v="1507"/>
    <n v="145"/>
    <x v="1"/>
    <n v="5768563"/>
    <s v="Profit"/>
    <x v="2"/>
    <s v="United States)"/>
  </r>
  <r>
    <x v="4872"/>
    <x v="3"/>
    <x v="4"/>
    <x v="26"/>
    <s v="August 11, 2006 (India)"/>
    <n v="6.1"/>
    <n v="19000"/>
    <x v="1391"/>
    <s v="Karan Johar"/>
    <x v="1395"/>
    <x v="41"/>
    <n v="20500000"/>
    <n v="25229168"/>
    <x v="1079"/>
    <n v="193"/>
    <x v="2"/>
    <n v="4729168"/>
    <s v="Profit"/>
    <x v="2"/>
    <s v="India)"/>
  </r>
  <r>
    <x v="4873"/>
    <x v="0"/>
    <x v="0"/>
    <x v="26"/>
    <s v="October 13, 2006 (United States)"/>
    <n v="5.0999999999999996"/>
    <n v="24000"/>
    <x v="1893"/>
    <s v="Anthony Horowitz"/>
    <x v="1912"/>
    <x v="1"/>
    <n v="20500000"/>
    <n v="23937870"/>
    <x v="1043"/>
    <n v="93"/>
    <x v="2"/>
    <n v="3437870"/>
    <s v="Profit"/>
    <x v="2"/>
    <s v="United States)"/>
  </r>
  <r>
    <x v="4874"/>
    <x v="3"/>
    <x v="0"/>
    <x v="26"/>
    <s v="May 9, 2008 (United States)"/>
    <n v="7.1"/>
    <n v="19000"/>
    <x v="1973"/>
    <s v="Jean-FranÃ§ois Halin"/>
    <x v="1913"/>
    <x v="8"/>
    <n v="20500000"/>
    <n v="23055884"/>
    <x v="107"/>
    <n v="99"/>
    <x v="1"/>
    <n v="2555884"/>
    <s v="Profit"/>
    <x v="2"/>
    <s v="United States)"/>
  </r>
  <r>
    <x v="4875"/>
    <x v="0"/>
    <x v="1"/>
    <x v="26"/>
    <s v="March 3, 2006 (United States)"/>
    <n v="5.4"/>
    <n v="39000"/>
    <x v="1974"/>
    <s v="John Quaintance"/>
    <x v="1914"/>
    <x v="0"/>
    <n v="12000000"/>
    <n v="22989957"/>
    <x v="968"/>
    <n v="110"/>
    <x v="2"/>
    <n v="10989957"/>
    <s v="Profit"/>
    <x v="2"/>
    <s v="United States)"/>
  </r>
  <r>
    <x v="4876"/>
    <x v="3"/>
    <x v="4"/>
    <x v="26"/>
    <s v="March 23, 2007 (United States)"/>
    <n v="7.5"/>
    <n v="48000"/>
    <x v="899"/>
    <s v="Paul Laverty"/>
    <x v="1653"/>
    <x v="22"/>
    <n v="20500000"/>
    <n v="22903165"/>
    <x v="1508"/>
    <n v="127"/>
    <x v="1"/>
    <n v="2403165"/>
    <s v="Profit"/>
    <x v="2"/>
    <s v="United States)"/>
  </r>
  <r>
    <x v="4877"/>
    <x v="7"/>
    <x v="0"/>
    <x v="26"/>
    <s v="October 13, 2006 (United States)"/>
    <n v="4.7"/>
    <n v="33000"/>
    <x v="1975"/>
    <s v="Michelle Gallagher"/>
    <x v="1915"/>
    <x v="0"/>
    <n v="20000000"/>
    <n v="22165608"/>
    <x v="10"/>
    <n v="92"/>
    <x v="2"/>
    <n v="2165608"/>
    <s v="Profit"/>
    <x v="2"/>
    <s v="United States)"/>
  </r>
  <r>
    <x v="4878"/>
    <x v="0"/>
    <x v="3"/>
    <x v="26"/>
    <s v="October 20, 2006 (United States)"/>
    <n v="6.1"/>
    <n v="7600"/>
    <x v="1976"/>
    <s v="Mark Rosenthal"/>
    <x v="1916"/>
    <x v="0"/>
    <n v="15000000"/>
    <n v="21893591"/>
    <x v="968"/>
    <n v="95"/>
    <x v="2"/>
    <n v="6893591"/>
    <s v="Profit"/>
    <x v="2"/>
    <s v="United States)"/>
  </r>
  <r>
    <x v="4879"/>
    <x v="1"/>
    <x v="5"/>
    <x v="26"/>
    <s v="December 25, 2006 (United States)"/>
    <n v="4.5999999999999996"/>
    <n v="25000"/>
    <x v="1782"/>
    <s v="Glen Morgan"/>
    <x v="1253"/>
    <x v="7"/>
    <n v="9000000"/>
    <n v="21510851"/>
    <x v="962"/>
    <n v="95"/>
    <x v="2"/>
    <n v="12510851"/>
    <s v="Profit"/>
    <x v="2"/>
    <s v="United States)"/>
  </r>
  <r>
    <x v="4880"/>
    <x v="7"/>
    <x v="1"/>
    <x v="26"/>
    <s v="March 31, 2006 (United States)"/>
    <n v="6.2"/>
    <n v="11000"/>
    <x v="1977"/>
    <s v="Tina Gordon"/>
    <x v="1917"/>
    <x v="0"/>
    <n v="20000000"/>
    <n v="21170563"/>
    <x v="1509"/>
    <n v="105"/>
    <x v="2"/>
    <n v="1170563"/>
    <s v="Profit"/>
    <x v="2"/>
    <s v="United States)"/>
  </r>
  <r>
    <x v="4881"/>
    <x v="0"/>
    <x v="1"/>
    <x v="26"/>
    <s v="February 29, 2008 (United States)"/>
    <n v="6.7"/>
    <n v="61000"/>
    <x v="1978"/>
    <s v="Leslie Caveny"/>
    <x v="1183"/>
    <x v="1"/>
    <n v="15000000"/>
    <n v="21156270"/>
    <x v="1100"/>
    <n v="104"/>
    <x v="2"/>
    <n v="6156270"/>
    <s v="Profit"/>
    <x v="2"/>
    <s v="United States)"/>
  </r>
  <r>
    <x v="4882"/>
    <x v="1"/>
    <x v="2"/>
    <x v="26"/>
    <s v="November 23, 2006 (United States)"/>
    <n v="7"/>
    <n v="41000"/>
    <x v="558"/>
    <s v="Emilio Estevez"/>
    <x v="498"/>
    <x v="0"/>
    <n v="14000000"/>
    <n v="20718608"/>
    <x v="1423"/>
    <n v="117"/>
    <x v="1"/>
    <n v="6718608"/>
    <s v="Profit"/>
    <x v="2"/>
    <s v="United States)"/>
  </r>
  <r>
    <x v="4883"/>
    <x v="1"/>
    <x v="1"/>
    <x v="26"/>
    <s v="August 25, 2006 (United States)"/>
    <n v="6.3"/>
    <n v="65000"/>
    <x v="1628"/>
    <s v="Jay Chandrasekhar"/>
    <x v="1609"/>
    <x v="0"/>
    <n v="17500000"/>
    <n v="20387597"/>
    <x v="7"/>
    <n v="110"/>
    <x v="2"/>
    <n v="2887597"/>
    <s v="Profit"/>
    <x v="2"/>
    <s v="United States)"/>
  </r>
  <r>
    <x v="4884"/>
    <x v="3"/>
    <x v="4"/>
    <x v="26"/>
    <s v="May 24, 2007 (Germany)"/>
    <n v="6.3"/>
    <n v="12000"/>
    <x v="1979"/>
    <s v="Katherine Brooks"/>
    <x v="1918"/>
    <x v="0"/>
    <n v="1000000"/>
    <n v="20205757"/>
    <x v="1510"/>
    <n v="77"/>
    <x v="2"/>
    <n v="19205757"/>
    <s v="Profit"/>
    <x v="2"/>
    <s v="Germany)"/>
  </r>
  <r>
    <x v="4885"/>
    <x v="0"/>
    <x v="4"/>
    <x v="26"/>
    <s v="April 28, 2006 (United States)"/>
    <n v="7.4"/>
    <n v="19000"/>
    <x v="1980"/>
    <s v="Doug Atchison"/>
    <x v="1058"/>
    <x v="0"/>
    <n v="8000000"/>
    <n v="18948425"/>
    <x v="1511"/>
    <n v="112"/>
    <x v="1"/>
    <n v="10948425"/>
    <s v="Profit"/>
    <x v="2"/>
    <s v="United States)"/>
  </r>
  <r>
    <x v="4886"/>
    <x v="1"/>
    <x v="0"/>
    <x v="26"/>
    <s v="May 19, 2006 (United States)"/>
    <n v="5.0999999999999996"/>
    <n v="26000"/>
    <x v="1981"/>
    <s v="Dan Madigan"/>
    <x v="1919"/>
    <x v="0"/>
    <n v="8000000"/>
    <n v="18707966"/>
    <x v="1512"/>
    <n v="84"/>
    <x v="2"/>
    <n v="10707966"/>
    <s v="Profit"/>
    <x v="2"/>
    <s v="United States)"/>
  </r>
  <r>
    <x v="4887"/>
    <x v="1"/>
    <x v="1"/>
    <x v="26"/>
    <s v="April 21, 2006 (United States)"/>
    <n v="5.8"/>
    <n v="29000"/>
    <x v="1655"/>
    <s v="Nicole Holofcener"/>
    <x v="1318"/>
    <x v="0"/>
    <n v="6500000"/>
    <n v="18245244"/>
    <x v="1358"/>
    <n v="88"/>
    <x v="2"/>
    <n v="11745244"/>
    <s v="Profit"/>
    <x v="2"/>
    <s v="United States)"/>
  </r>
  <r>
    <x v="4888"/>
    <x v="7"/>
    <x v="0"/>
    <x v="26"/>
    <s v="September 22, 2006 (United States)"/>
    <n v="6.5"/>
    <n v="42000"/>
    <x v="28"/>
    <s v="Phil Sears"/>
    <x v="1703"/>
    <x v="1"/>
    <n v="60000000"/>
    <n v="17858059"/>
    <x v="1513"/>
    <n v="140"/>
    <x v="2"/>
    <n v="-42141941"/>
    <s v="Loss"/>
    <x v="2"/>
    <s v="United States)"/>
  </r>
  <r>
    <x v="4889"/>
    <x v="1"/>
    <x v="1"/>
    <x v="26"/>
    <s v="June 15, 2007 (United States)"/>
    <n v="7.2"/>
    <n v="71000"/>
    <x v="95"/>
    <s v="Tristan CarnÃ©"/>
    <x v="982"/>
    <x v="8"/>
    <n v="13000000"/>
    <n v="17471727"/>
    <x v="1514"/>
    <n v="120"/>
    <x v="1"/>
    <n v="4471727"/>
    <s v="Profit"/>
    <x v="2"/>
    <s v="United States)"/>
  </r>
  <r>
    <x v="4890"/>
    <x v="1"/>
    <x v="2"/>
    <x v="26"/>
    <s v="September 8, 2006 (United States)"/>
    <n v="6.5"/>
    <n v="33000"/>
    <x v="1982"/>
    <s v="Paul Bernbaum"/>
    <x v="1492"/>
    <x v="0"/>
    <n v="28000000"/>
    <n v="16800438"/>
    <x v="1315"/>
    <n v="126"/>
    <x v="2"/>
    <n v="-11199562"/>
    <s v="Loss"/>
    <x v="2"/>
    <s v="United States)"/>
  </r>
  <r>
    <x v="4891"/>
    <x v="2"/>
    <x v="10"/>
    <x v="26"/>
    <s v="September 15, 2006 (United States)"/>
    <n v="5.7"/>
    <n v="8300"/>
    <x v="1983"/>
    <s v="Robert Kurtz"/>
    <x v="1920"/>
    <x v="7"/>
    <n v="35000000"/>
    <n v="16627188"/>
    <x v="1515"/>
    <n v="87"/>
    <x v="2"/>
    <n v="-18372812"/>
    <s v="Loss"/>
    <x v="2"/>
    <s v="United States)"/>
  </r>
  <r>
    <x v="4892"/>
    <x v="7"/>
    <x v="4"/>
    <x v="26"/>
    <s v="November 22, 2006 (United States)"/>
    <n v="7.2"/>
    <n v="232000"/>
    <x v="1419"/>
    <s v="Darren Aronofsky"/>
    <x v="1772"/>
    <x v="7"/>
    <n v="35000000"/>
    <n v="16468343"/>
    <x v="7"/>
    <n v="97"/>
    <x v="1"/>
    <n v="-18531657"/>
    <s v="Loss"/>
    <x v="2"/>
    <s v="United States)"/>
  </r>
  <r>
    <x v="4893"/>
    <x v="7"/>
    <x v="1"/>
    <x v="26"/>
    <s v="January 26, 2007 (United States)"/>
    <n v="6"/>
    <n v="25000"/>
    <x v="1984"/>
    <s v="Susannah Grant"/>
    <x v="1778"/>
    <x v="0"/>
    <n v="25000000"/>
    <n v="16162580"/>
    <x v="4"/>
    <n v="124"/>
    <x v="2"/>
    <n v="-8837420"/>
    <s v="Loss"/>
    <x v="2"/>
    <s v="United States)"/>
  </r>
  <r>
    <x v="4894"/>
    <x v="1"/>
    <x v="1"/>
    <x v="26"/>
    <s v="September 15, 2006 (United States)"/>
    <n v="6.4"/>
    <n v="41000"/>
    <x v="1490"/>
    <s v="Paul Haggis"/>
    <x v="1790"/>
    <x v="0"/>
    <n v="20000000"/>
    <n v="15852401"/>
    <x v="1056"/>
    <n v="104"/>
    <x v="2"/>
    <n v="-4147599"/>
    <s v="Loss"/>
    <x v="2"/>
    <s v="United States)"/>
  </r>
  <r>
    <x v="4895"/>
    <x v="1"/>
    <x v="4"/>
    <x v="26"/>
    <s v="February 9, 2007 (United States)"/>
    <n v="7.5"/>
    <n v="107000"/>
    <x v="1619"/>
    <s v="Todd Field"/>
    <x v="1431"/>
    <x v="0"/>
    <n v="26000000"/>
    <n v="14821658"/>
    <x v="237"/>
    <n v="137"/>
    <x v="1"/>
    <n v="-11178342"/>
    <s v="Loss"/>
    <x v="2"/>
    <s v="United States)"/>
  </r>
  <r>
    <x v="4896"/>
    <x v="1"/>
    <x v="5"/>
    <x v="26"/>
    <s v="December 1, 2006 (United States)"/>
    <n v="5.4"/>
    <n v="37000"/>
    <x v="1630"/>
    <s v="Michael Arlen Ross"/>
    <x v="1921"/>
    <x v="0"/>
    <n v="10000000"/>
    <n v="14756513"/>
    <x v="1516"/>
    <n v="93"/>
    <x v="2"/>
    <n v="4756513"/>
    <s v="Profit"/>
    <x v="2"/>
    <s v="United States)"/>
  </r>
  <r>
    <x v="4897"/>
    <x v="1"/>
    <x v="3"/>
    <x v="26"/>
    <s v="November 22, 2006 (United States)"/>
    <n v="6.8"/>
    <n v="104000"/>
    <x v="1985"/>
    <s v="Jack Black"/>
    <x v="1590"/>
    <x v="0"/>
    <n v="20000000"/>
    <n v="13939963"/>
    <x v="1517"/>
    <n v="93"/>
    <x v="2"/>
    <n v="-6060037"/>
    <s v="Loss"/>
    <x v="2"/>
    <s v="United States)"/>
  </r>
  <r>
    <x v="4898"/>
    <x v="1"/>
    <x v="1"/>
    <x v="26"/>
    <s v="March 31, 2006 (United States)"/>
    <n v="6.5"/>
    <n v="76000"/>
    <x v="1986"/>
    <s v="James Gunn"/>
    <x v="1850"/>
    <x v="7"/>
    <n v="15000000"/>
    <n v="12834936"/>
    <x v="1295"/>
    <n v="95"/>
    <x v="2"/>
    <n v="-2165064"/>
    <s v="Loss"/>
    <x v="2"/>
    <s v="United States)"/>
  </r>
  <r>
    <x v="4899"/>
    <x v="0"/>
    <x v="0"/>
    <x v="26"/>
    <s v="August 11, 2006 (United States)"/>
    <n v="4.4000000000000004"/>
    <n v="19000"/>
    <x v="913"/>
    <s v="Adam Rifkin"/>
    <x v="1111"/>
    <x v="0"/>
    <n v="35000000"/>
    <n v="12506362"/>
    <x v="1252"/>
    <n v="83"/>
    <x v="2"/>
    <n v="-22493638"/>
    <s v="Loss"/>
    <x v="2"/>
    <s v="United States)"/>
  </r>
  <r>
    <x v="4900"/>
    <x v="1"/>
    <x v="4"/>
    <x v="26"/>
    <s v="May 11, 2007 (United States)"/>
    <n v="7.7"/>
    <n v="33000"/>
    <x v="1733"/>
    <s v="Susanne Bier"/>
    <x v="1922"/>
    <x v="27"/>
    <n v="20500000"/>
    <n v="11632723"/>
    <x v="1200"/>
    <n v="120"/>
    <x v="1"/>
    <n v="-8867277"/>
    <s v="Loss"/>
    <x v="2"/>
    <s v="United States)"/>
  </r>
  <r>
    <x v="4901"/>
    <x v="0"/>
    <x v="3"/>
    <x v="26"/>
    <s v="February 23, 2007 (United States)"/>
    <n v="6.3"/>
    <n v="22000"/>
    <x v="1987"/>
    <s v="Mark Polish"/>
    <x v="1255"/>
    <x v="0"/>
    <n v="13000000"/>
    <n v="11130889"/>
    <x v="7"/>
    <n v="104"/>
    <x v="2"/>
    <n v="-1869111"/>
    <s v="Loss"/>
    <x v="2"/>
    <s v="United States)"/>
  </r>
  <r>
    <x v="4902"/>
    <x v="1"/>
    <x v="4"/>
    <x v="26"/>
    <s v="March 2, 2007 (United States)"/>
    <n v="6.9"/>
    <n v="62000"/>
    <x v="1910"/>
    <s v="Craig Brewer"/>
    <x v="1183"/>
    <x v="0"/>
    <n v="15000000"/>
    <n v="10907485"/>
    <x v="1486"/>
    <n v="116"/>
    <x v="2"/>
    <n v="-4092515"/>
    <s v="Loss"/>
    <x v="2"/>
    <s v="United States)"/>
  </r>
  <r>
    <x v="4903"/>
    <x v="3"/>
    <x v="1"/>
    <x v="26"/>
    <s v="January 26, 2006 (United States)"/>
    <n v="8.1"/>
    <n v="115000"/>
    <x v="1988"/>
    <s v="Renzil D'Silva"/>
    <x v="1639"/>
    <x v="41"/>
    <n v="20500000"/>
    <n v="10800778"/>
    <x v="1518"/>
    <n v="167"/>
    <x v="1"/>
    <n v="-9699222"/>
    <s v="Loss"/>
    <x v="2"/>
    <s v="United States)"/>
  </r>
  <r>
    <x v="4904"/>
    <x v="7"/>
    <x v="4"/>
    <x v="26"/>
    <s v="September 22, 2006 (United States)"/>
    <n v="6.2"/>
    <n v="24000"/>
    <x v="1070"/>
    <s v="Steven Zaillian"/>
    <x v="173"/>
    <x v="29"/>
    <n v="55000000"/>
    <n v="9451623"/>
    <x v="4"/>
    <n v="128"/>
    <x v="2"/>
    <n v="-45548377"/>
    <s v="Loss"/>
    <x v="2"/>
    <s v="United States)"/>
  </r>
  <r>
    <x v="862"/>
    <x v="1"/>
    <x v="0"/>
    <x v="26"/>
    <s v="February 24, 2006 (United States)"/>
    <n v="7.3"/>
    <n v="98000"/>
    <x v="1777"/>
    <s v="Wayne Kramer"/>
    <x v="1418"/>
    <x v="29"/>
    <n v="15000000"/>
    <n v="9380029"/>
    <x v="237"/>
    <n v="122"/>
    <x v="1"/>
    <n v="-5619971"/>
    <s v="Loss"/>
    <x v="2"/>
    <s v="United States)"/>
  </r>
  <r>
    <x v="4905"/>
    <x v="3"/>
    <x v="6"/>
    <x v="26"/>
    <s v="April 27, 2007 (United Kingdom)"/>
    <n v="7.7"/>
    <n v="117000"/>
    <x v="1520"/>
    <s v="Shane Meadows"/>
    <x v="1923"/>
    <x v="1"/>
    <n v="20500000"/>
    <n v="8481254"/>
    <x v="1447"/>
    <n v="101"/>
    <x v="1"/>
    <n v="-12018746"/>
    <s v="Loss"/>
    <x v="2"/>
    <s v="United Kingdom)"/>
  </r>
  <r>
    <x v="4906"/>
    <x v="0"/>
    <x v="3"/>
    <x v="26"/>
    <s v="May 5, 2006 (United States)"/>
    <n v="5.5"/>
    <n v="8000"/>
    <x v="1989"/>
    <s v="Wil Shriner"/>
    <x v="1924"/>
    <x v="0"/>
    <n v="15000000"/>
    <n v="8224998"/>
    <x v="1519"/>
    <n v="91"/>
    <x v="2"/>
    <n v="-6775002"/>
    <s v="Loss"/>
    <x v="2"/>
    <s v="United States)"/>
  </r>
  <r>
    <x v="4907"/>
    <x v="1"/>
    <x v="4"/>
    <x v="26"/>
    <s v="May 25, 2007 (United States)"/>
    <n v="6.1"/>
    <n v="34000"/>
    <x v="42"/>
    <s v="Tracy Letts"/>
    <x v="1096"/>
    <x v="0"/>
    <n v="4000000"/>
    <n v="8095658"/>
    <x v="1098"/>
    <n v="102"/>
    <x v="2"/>
    <n v="4095658"/>
    <s v="Profit"/>
    <x v="2"/>
    <s v="United States)"/>
  </r>
  <r>
    <x v="4908"/>
    <x v="1"/>
    <x v="10"/>
    <x v="26"/>
    <s v="July 28, 2006 (United States)"/>
    <n v="7.1"/>
    <n v="108000"/>
    <x v="900"/>
    <s v="Philip K. Dick"/>
    <x v="792"/>
    <x v="0"/>
    <n v="8700000"/>
    <n v="7659918"/>
    <x v="1422"/>
    <n v="100"/>
    <x v="1"/>
    <n v="-1040082"/>
    <s v="Loss"/>
    <x v="2"/>
    <s v="United States)"/>
  </r>
  <r>
    <x v="4909"/>
    <x v="7"/>
    <x v="0"/>
    <x v="26"/>
    <s v="June 15, 2007 (United States)"/>
    <n v="4.8"/>
    <n v="44000"/>
    <x v="488"/>
    <s v="J.F. Lawton"/>
    <x v="1925"/>
    <x v="1"/>
    <n v="21000000"/>
    <n v="7563172"/>
    <x v="962"/>
    <n v="87"/>
    <x v="2"/>
    <n v="-13436828"/>
    <s v="Loss"/>
    <x v="2"/>
    <s v="United States)"/>
  </r>
  <r>
    <x v="4910"/>
    <x v="7"/>
    <x v="0"/>
    <x v="26"/>
    <s v="July 27, 2007 (United States)"/>
    <n v="7.3"/>
    <n v="103000"/>
    <x v="1990"/>
    <s v="Werner Herzog"/>
    <x v="619"/>
    <x v="0"/>
    <n v="10000000"/>
    <n v="7177143"/>
    <x v="17"/>
    <n v="120"/>
    <x v="1"/>
    <n v="-2822857"/>
    <s v="Loss"/>
    <x v="2"/>
    <s v="United States)"/>
  </r>
  <r>
    <x v="4911"/>
    <x v="1"/>
    <x v="1"/>
    <x v="26"/>
    <s v="January 6, 2006 (United States)"/>
    <n v="7"/>
    <n v="79000"/>
    <x v="1991"/>
    <s v="Barry Wernick"/>
    <x v="1926"/>
    <x v="0"/>
    <n v="20500000"/>
    <n v="6566277"/>
    <x v="10"/>
    <n v="94"/>
    <x v="1"/>
    <n v="-13933723"/>
    <s v="Loss"/>
    <x v="2"/>
    <s v="United States)"/>
  </r>
  <r>
    <x v="4912"/>
    <x v="7"/>
    <x v="1"/>
    <x v="26"/>
    <s v="November 22, 2006 (United States)"/>
    <n v="6.3"/>
    <n v="14000"/>
    <x v="837"/>
    <s v="Christopher Guest"/>
    <x v="1927"/>
    <x v="0"/>
    <n v="12000000"/>
    <n v="5925637"/>
    <x v="1427"/>
    <n v="86"/>
    <x v="2"/>
    <n v="-6074363"/>
    <s v="Loss"/>
    <x v="2"/>
    <s v="United States)"/>
  </r>
  <r>
    <x v="4913"/>
    <x v="3"/>
    <x v="1"/>
    <x v="26"/>
    <s v="October 20, 2006 (United States)"/>
    <n v="6.4"/>
    <n v="32000"/>
    <x v="1658"/>
    <s v="John Cameron Mitchell"/>
    <x v="1928"/>
    <x v="0"/>
    <n v="2000000"/>
    <n v="5526675"/>
    <x v="1520"/>
    <n v="101"/>
    <x v="2"/>
    <n v="3526675"/>
    <s v="Profit"/>
    <x v="2"/>
    <s v="United States)"/>
  </r>
  <r>
    <x v="4914"/>
    <x v="1"/>
    <x v="1"/>
    <x v="26"/>
    <s v="August 25, 2006 (United Kingdom)"/>
    <n v="6.5"/>
    <n v="37000"/>
    <x v="1992"/>
    <s v="James Moran"/>
    <x v="1929"/>
    <x v="1"/>
    <n v="20500000"/>
    <n v="5515163"/>
    <x v="1521"/>
    <n v="96"/>
    <x v="2"/>
    <n v="-14984837"/>
    <s v="Loss"/>
    <x v="2"/>
    <s v="United Kingdom)"/>
  </r>
  <r>
    <x v="2862"/>
    <x v="3"/>
    <x v="1"/>
    <x v="26"/>
    <s v="March 29, 2007 (New Zealand)"/>
    <n v="5.8"/>
    <n v="40000"/>
    <x v="1993"/>
    <s v="Jonathan King"/>
    <x v="1930"/>
    <x v="18"/>
    <n v="20500000"/>
    <n v="4947717"/>
    <x v="1522"/>
    <n v="87"/>
    <x v="2"/>
    <n v="-15552283"/>
    <s v="Loss"/>
    <x v="2"/>
    <s v="New Zealand)"/>
  </r>
  <r>
    <x v="4915"/>
    <x v="1"/>
    <x v="4"/>
    <x v="26"/>
    <s v="September 22, 2006 (United States)"/>
    <n v="7.2"/>
    <n v="85000"/>
    <x v="1994"/>
    <s v="Ryan Fleck"/>
    <x v="1642"/>
    <x v="0"/>
    <n v="700000"/>
    <n v="4660481"/>
    <x v="1523"/>
    <n v="106"/>
    <x v="1"/>
    <n v="3960481"/>
    <s v="Profit"/>
    <x v="2"/>
    <s v="United States)"/>
  </r>
  <r>
    <x v="4916"/>
    <x v="1"/>
    <x v="1"/>
    <x v="26"/>
    <s v="November 17, 2006 (United States)"/>
    <n v="6"/>
    <n v="24000"/>
    <x v="1995"/>
    <s v="Robert Ben Garant"/>
    <x v="1931"/>
    <x v="0"/>
    <n v="20500000"/>
    <n v="4630045"/>
    <x v="1524"/>
    <n v="84"/>
    <x v="2"/>
    <n v="-15869955"/>
    <s v="Loss"/>
    <x v="2"/>
    <s v="United States)"/>
  </r>
  <r>
    <x v="4917"/>
    <x v="7"/>
    <x v="4"/>
    <x v="26"/>
    <s v="June 23, 2006 (United States)"/>
    <n v="7.3"/>
    <n v="27000"/>
    <x v="1192"/>
    <s v="Kevin Bernhardt"/>
    <x v="1796"/>
    <x v="0"/>
    <n v="10000000"/>
    <n v="4326927"/>
    <x v="1525"/>
    <n v="120"/>
    <x v="1"/>
    <n v="-5673073"/>
    <s v="Loss"/>
    <x v="2"/>
    <s v="United States)"/>
  </r>
  <r>
    <x v="4918"/>
    <x v="1"/>
    <x v="4"/>
    <x v="26"/>
    <s v="February 7, 2007 (France)"/>
    <n v="6.9"/>
    <n v="55000"/>
    <x v="362"/>
    <s v="David Lynch"/>
    <x v="1932"/>
    <x v="8"/>
    <n v="20500000"/>
    <n v="4046144"/>
    <x v="758"/>
    <n v="180"/>
    <x v="2"/>
    <n v="-16453856"/>
    <s v="Loss"/>
    <x v="2"/>
    <s v="France)"/>
  </r>
  <r>
    <x v="4919"/>
    <x v="1"/>
    <x v="3"/>
    <x v="26"/>
    <s v="May 30, 2008 (United States)"/>
    <n v="7.9"/>
    <n v="109000"/>
    <x v="1529"/>
    <s v="Dan Gilroy"/>
    <x v="1933"/>
    <x v="0"/>
    <n v="30000000"/>
    <n v="3669465"/>
    <x v="1526"/>
    <n v="117"/>
    <x v="1"/>
    <n v="-26330535"/>
    <s v="Loss"/>
    <x v="2"/>
    <s v="United States)"/>
  </r>
  <r>
    <x v="4920"/>
    <x v="1"/>
    <x v="2"/>
    <x v="26"/>
    <s v="February 16, 2007 (United States)"/>
    <n v="6.4"/>
    <n v="21000"/>
    <x v="1996"/>
    <s v="Captain Mauzner"/>
    <x v="1934"/>
    <x v="0"/>
    <n v="7000000"/>
    <n v="3572632"/>
    <x v="1423"/>
    <n v="90"/>
    <x v="2"/>
    <n v="-3427368"/>
    <s v="Loss"/>
    <x v="2"/>
    <s v="United States)"/>
  </r>
  <r>
    <x v="4921"/>
    <x v="0"/>
    <x v="4"/>
    <x v="26"/>
    <s v="March 9, 2007 (United States)"/>
    <n v="7.3"/>
    <n v="18000"/>
    <x v="1997"/>
    <s v="Cheryl McKay"/>
    <x v="1935"/>
    <x v="0"/>
    <n v="20500000"/>
    <n v="3438735"/>
    <x v="1527"/>
    <n v="114"/>
    <x v="1"/>
    <n v="-17061265"/>
    <s v="Loss"/>
    <x v="2"/>
    <s v="United States)"/>
  </r>
  <r>
    <x v="4922"/>
    <x v="1"/>
    <x v="0"/>
    <x v="26"/>
    <s v="August 10, 2007 (United States)"/>
    <n v="4.5999999999999996"/>
    <n v="13000"/>
    <x v="816"/>
    <s v="James DeMonaco"/>
    <x v="1936"/>
    <x v="7"/>
    <n v="20500000"/>
    <n v="3269736"/>
    <x v="1502"/>
    <n v="110"/>
    <x v="2"/>
    <n v="-17230264"/>
    <s v="Loss"/>
    <x v="2"/>
    <s v="United States)"/>
  </r>
  <r>
    <x v="4923"/>
    <x v="1"/>
    <x v="2"/>
    <x v="26"/>
    <s v="October 13, 2006 (United States)"/>
    <n v="7.1"/>
    <n v="17000"/>
    <x v="1258"/>
    <s v="Douglas McGrath"/>
    <x v="1937"/>
    <x v="0"/>
    <n v="13000000"/>
    <n v="2689799"/>
    <x v="1422"/>
    <n v="110"/>
    <x v="1"/>
    <n v="-10310201"/>
    <s v="Loss"/>
    <x v="2"/>
    <s v="United States)"/>
  </r>
  <r>
    <x v="4924"/>
    <x v="1"/>
    <x v="2"/>
    <x v="26"/>
    <s v="March 17, 2006 (United States)"/>
    <n v="7"/>
    <n v="33000"/>
    <x v="82"/>
    <s v="Sidney Lumet"/>
    <x v="1586"/>
    <x v="29"/>
    <n v="13000000"/>
    <n v="2636637"/>
    <x v="1528"/>
    <n v="125"/>
    <x v="1"/>
    <n v="-10363363"/>
    <s v="Loss"/>
    <x v="2"/>
    <s v="United States)"/>
  </r>
  <r>
    <x v="319"/>
    <x v="1"/>
    <x v="2"/>
    <x v="26"/>
    <s v="October 21, 2006 (Taiwan)"/>
    <n v="6.4"/>
    <n v="20000"/>
    <x v="1998"/>
    <s v="Todd Robinson"/>
    <x v="14"/>
    <x v="29"/>
    <n v="18000000"/>
    <n v="2520835"/>
    <x v="1529"/>
    <n v="108"/>
    <x v="2"/>
    <n v="-15479165"/>
    <s v="Loss"/>
    <x v="2"/>
    <s v="Taiwan)"/>
  </r>
  <r>
    <x v="4925"/>
    <x v="1"/>
    <x v="2"/>
    <x v="26"/>
    <s v="October 20, 2006 (Italy)"/>
    <n v="6.4"/>
    <n v="15000"/>
    <x v="1721"/>
    <s v="Erin Cressida Wilson"/>
    <x v="813"/>
    <x v="0"/>
    <n v="16800000"/>
    <n v="2312717"/>
    <x v="714"/>
    <n v="122"/>
    <x v="2"/>
    <n v="-14487283"/>
    <s v="Loss"/>
    <x v="2"/>
    <s v="Italy)"/>
  </r>
  <r>
    <x v="4926"/>
    <x v="1"/>
    <x v="1"/>
    <x v="26"/>
    <s v="May 9, 2008 (United Kingdom)"/>
    <n v="7.1"/>
    <n v="84000"/>
    <x v="1999"/>
    <s v="Sean Ellis"/>
    <x v="1938"/>
    <x v="1"/>
    <n v="20500000"/>
    <n v="2294291"/>
    <x v="1530"/>
    <n v="102"/>
    <x v="1"/>
    <n v="-18205709"/>
    <s v="Loss"/>
    <x v="2"/>
    <s v="United Kingdom)"/>
  </r>
  <r>
    <x v="4927"/>
    <x v="1"/>
    <x v="4"/>
    <x v="26"/>
    <s v="May 25, 2006 (Australia)"/>
    <n v="7.2"/>
    <n v="44000"/>
    <x v="2000"/>
    <s v="Luke Davies"/>
    <x v="1458"/>
    <x v="3"/>
    <n v="20500000"/>
    <n v="2105096"/>
    <x v="1531"/>
    <n v="108"/>
    <x v="1"/>
    <n v="-18394904"/>
    <s v="Loss"/>
    <x v="2"/>
    <s v="Australia)"/>
  </r>
  <r>
    <x v="4928"/>
    <x v="1"/>
    <x v="6"/>
    <x v="26"/>
    <s v="October 13, 2006 (United States)"/>
    <n v="7"/>
    <n v="25000"/>
    <x v="2001"/>
    <s v="Dito Montiel"/>
    <x v="746"/>
    <x v="0"/>
    <n v="20500000"/>
    <n v="2035468"/>
    <x v="1476"/>
    <n v="100"/>
    <x v="1"/>
    <n v="-18464532"/>
    <s v="Loss"/>
    <x v="2"/>
    <s v="United States)"/>
  </r>
  <r>
    <x v="4929"/>
    <x v="7"/>
    <x v="2"/>
    <x v="26"/>
    <s v="November 3, 2006 (United Kingdom)"/>
    <n v="6.7"/>
    <n v="2900"/>
    <x v="640"/>
    <s v="Peter Straughan"/>
    <x v="1939"/>
    <x v="8"/>
    <n v="20500000"/>
    <n v="1930133"/>
    <x v="1"/>
    <n v="93"/>
    <x v="2"/>
    <n v="-18569867"/>
    <s v="Loss"/>
    <x v="2"/>
    <s v="United Kingdom)"/>
  </r>
  <r>
    <x v="4930"/>
    <x v="7"/>
    <x v="1"/>
    <x v="26"/>
    <s v="March 9, 2007 (United States)"/>
    <n v="6.7"/>
    <n v="22000"/>
    <x v="2002"/>
    <s v="David Nicholls"/>
    <x v="1903"/>
    <x v="1"/>
    <n v="20500000"/>
    <n v="1736394"/>
    <x v="703"/>
    <n v="92"/>
    <x v="2"/>
    <n v="-18763606"/>
    <s v="Loss"/>
    <x v="2"/>
    <s v="United States)"/>
  </r>
  <r>
    <x v="4931"/>
    <x v="1"/>
    <x v="0"/>
    <x v="26"/>
    <s v="October 19, 2007 (South Africa)"/>
    <n v="5.0999999999999996"/>
    <n v="13000"/>
    <x v="2003"/>
    <s v="Robert Conte"/>
    <x v="1561"/>
    <x v="29"/>
    <n v="20500000"/>
    <n v="1689984"/>
    <x v="1532"/>
    <n v="91"/>
    <x v="2"/>
    <n v="-18810016"/>
    <s v="Loss"/>
    <x v="2"/>
    <s v="South Africa)"/>
  </r>
  <r>
    <x v="4932"/>
    <x v="1"/>
    <x v="4"/>
    <x v="26"/>
    <s v="September 8, 2006 (Norway)"/>
    <n v="7.3"/>
    <n v="9800"/>
    <x v="2004"/>
    <s v="Joachim Trier"/>
    <x v="1940"/>
    <x v="40"/>
    <n v="20500000"/>
    <n v="1297260"/>
    <x v="1533"/>
    <n v="105"/>
    <x v="1"/>
    <n v="-19202740"/>
    <s v="Loss"/>
    <x v="2"/>
    <s v="Norway)"/>
  </r>
  <r>
    <x v="4933"/>
    <x v="1"/>
    <x v="0"/>
    <x v="26"/>
    <s v="April 13, 2007 (Taiwan)"/>
    <n v="6.7"/>
    <n v="30000"/>
    <x v="2005"/>
    <s v="David Von Ancken"/>
    <x v="786"/>
    <x v="0"/>
    <n v="18000000"/>
    <n v="1220058"/>
    <x v="638"/>
    <n v="115"/>
    <x v="2"/>
    <n v="-16779942"/>
    <s v="Loss"/>
    <x v="2"/>
    <s v="Taiwan)"/>
  </r>
  <r>
    <x v="4934"/>
    <x v="1"/>
    <x v="10"/>
    <x v="26"/>
    <s v="June 22, 2007 (United States)"/>
    <n v="7.7"/>
    <n v="75000"/>
    <x v="1674"/>
    <s v="Yasutaka Tsutsui"/>
    <x v="1941"/>
    <x v="24"/>
    <n v="20500000"/>
    <n v="946590"/>
    <x v="1240"/>
    <n v="90"/>
    <x v="1"/>
    <n v="-19553410"/>
    <s v="Loss"/>
    <x v="2"/>
    <s v="United States)"/>
  </r>
  <r>
    <x v="4935"/>
    <x v="1"/>
    <x v="3"/>
    <x v="26"/>
    <s v="January 25, 2007 (Germany)"/>
    <n v="6.6"/>
    <n v="150000"/>
    <x v="1479"/>
    <s v="Mike Judge"/>
    <x v="1297"/>
    <x v="0"/>
    <n v="20500000"/>
    <n v="495303"/>
    <x v="10"/>
    <n v="84"/>
    <x v="2"/>
    <n v="-20004697"/>
    <s v="Loss"/>
    <x v="2"/>
    <s v="Germany)"/>
  </r>
  <r>
    <x v="4936"/>
    <x v="1"/>
    <x v="1"/>
    <x v="26"/>
    <s v="November 2, 2007 (United States)"/>
    <n v="7.3"/>
    <n v="54000"/>
    <x v="2006"/>
    <s v="Goran Dukic"/>
    <x v="1942"/>
    <x v="0"/>
    <n v="1000000"/>
    <n v="454026"/>
    <x v="1534"/>
    <n v="88"/>
    <x v="1"/>
    <n v="-545974"/>
    <s v="Loss"/>
    <x v="2"/>
    <s v="United States)"/>
  </r>
  <r>
    <x v="4937"/>
    <x v="1"/>
    <x v="1"/>
    <x v="26"/>
    <s v="December 7, 2007 (United Kingdom)"/>
    <n v="5.4"/>
    <n v="38000"/>
    <x v="1648"/>
    <s v="Richard Kelly"/>
    <x v="1651"/>
    <x v="8"/>
    <n v="17000000"/>
    <n v="374743"/>
    <x v="1"/>
    <n v="145"/>
    <x v="2"/>
    <n v="-16625257"/>
    <s v="Loss"/>
    <x v="2"/>
    <s v="United Kingdom)"/>
  </r>
  <r>
    <x v="4938"/>
    <x v="8"/>
    <x v="4"/>
    <x v="26"/>
    <s v="January 26, 2007 (United Kingdom)"/>
    <n v="6.8"/>
    <n v="7000"/>
    <x v="1176"/>
    <s v="Jonathan Raymond"/>
    <x v="1943"/>
    <x v="0"/>
    <n v="300000"/>
    <n v="301047"/>
    <x v="1535"/>
    <n v="76"/>
    <x v="2"/>
    <n v="1047"/>
    <s v="Profit"/>
    <x v="2"/>
    <s v="United Kingdom)"/>
  </r>
  <r>
    <x v="4939"/>
    <x v="1"/>
    <x v="1"/>
    <x v="26"/>
    <s v="September 26, 2008 (United Kingdom)"/>
    <n v="6.3"/>
    <n v="12000"/>
    <x v="2007"/>
    <s v="Ben Best"/>
    <x v="1944"/>
    <x v="0"/>
    <n v="20500000"/>
    <n v="245292"/>
    <x v="1130"/>
    <n v="85"/>
    <x v="2"/>
    <n v="-20254708"/>
    <s v="Loss"/>
    <x v="2"/>
    <s v="United Kingdom)"/>
  </r>
  <r>
    <x v="4940"/>
    <x v="1"/>
    <x v="1"/>
    <x v="26"/>
    <s v="April 2, 2010 (Italy)"/>
    <n v="5.7"/>
    <n v="30000"/>
    <x v="2008"/>
    <s v="Adam Green"/>
    <x v="1614"/>
    <x v="0"/>
    <n v="1500000"/>
    <n v="208550"/>
    <x v="1536"/>
    <n v="93"/>
    <x v="2"/>
    <n v="-1291450"/>
    <s v="Loss"/>
    <x v="2"/>
    <s v="Italy)"/>
  </r>
  <r>
    <x v="4941"/>
    <x v="1"/>
    <x v="1"/>
    <x v="26"/>
    <s v="July 14, 2006 (Canada)"/>
    <n v="5.8"/>
    <n v="8100"/>
    <x v="2009"/>
    <s v="Nick Guthe"/>
    <x v="702"/>
    <x v="0"/>
    <n v="6000000"/>
    <n v="156318"/>
    <x v="1537"/>
    <n v="91"/>
    <x v="2"/>
    <n v="-5843682"/>
    <s v="Loss"/>
    <x v="2"/>
    <s v="Canada)"/>
  </r>
  <r>
    <x v="4942"/>
    <x v="3"/>
    <x v="4"/>
    <x v="26"/>
    <s v="September 13, 2006 (France)"/>
    <n v="5.4"/>
    <n v="3100"/>
    <x v="1739"/>
    <s v="Jean-Claude Brisseau"/>
    <x v="1945"/>
    <x v="8"/>
    <n v="20500000"/>
    <n v="154210"/>
    <x v="1538"/>
    <n v="100"/>
    <x v="2"/>
    <n v="-20345790"/>
    <s v="Loss"/>
    <x v="2"/>
    <s v="France)"/>
  </r>
  <r>
    <x v="4943"/>
    <x v="1"/>
    <x v="1"/>
    <x v="26"/>
    <s v="October 13, 2006 (United States)"/>
    <n v="6.7"/>
    <n v="22000"/>
    <x v="2010"/>
    <s v="Scott Glosserman"/>
    <x v="1946"/>
    <x v="0"/>
    <n v="20500000"/>
    <n v="69136"/>
    <x v="1539"/>
    <n v="92"/>
    <x v="2"/>
    <n v="-20430864"/>
    <s v="Loss"/>
    <x v="2"/>
    <s v="United States)"/>
  </r>
  <r>
    <x v="4944"/>
    <x v="7"/>
    <x v="0"/>
    <x v="27"/>
    <s v="May 25, 2007 (United States)"/>
    <n v="7.1"/>
    <n v="608000"/>
    <x v="1308"/>
    <s v="Ted Elliott"/>
    <x v="854"/>
    <x v="0"/>
    <n v="300000000"/>
    <n v="960996492"/>
    <x v="167"/>
    <n v="169"/>
    <x v="1"/>
    <n v="660996492"/>
    <s v="Profit"/>
    <x v="2"/>
    <s v="United States)"/>
  </r>
  <r>
    <x v="4945"/>
    <x v="7"/>
    <x v="0"/>
    <x v="27"/>
    <s v="July 11, 2007 (United States)"/>
    <n v="7.5"/>
    <n v="527000"/>
    <x v="2011"/>
    <s v="Michael Goldenberg"/>
    <x v="1582"/>
    <x v="1"/>
    <n v="150000000"/>
    <n v="942172396"/>
    <x v="7"/>
    <n v="138"/>
    <x v="1"/>
    <n v="792172396"/>
    <s v="Profit"/>
    <x v="2"/>
    <s v="United States)"/>
  </r>
  <r>
    <x v="4946"/>
    <x v="7"/>
    <x v="0"/>
    <x v="27"/>
    <s v="May 4, 2007 (United States)"/>
    <n v="6.2"/>
    <n v="513000"/>
    <x v="169"/>
    <s v="Sam Raimi"/>
    <x v="1387"/>
    <x v="0"/>
    <n v="258000000"/>
    <n v="894983373"/>
    <x v="4"/>
    <n v="139"/>
    <x v="2"/>
    <n v="636983373"/>
    <s v="Profit"/>
    <x v="2"/>
    <s v="United States)"/>
  </r>
  <r>
    <x v="4947"/>
    <x v="0"/>
    <x v="10"/>
    <x v="27"/>
    <s v="May 18, 2007 (United States)"/>
    <n v="6.1"/>
    <n v="288000"/>
    <x v="2012"/>
    <s v="Jeffrey Price"/>
    <x v="986"/>
    <x v="0"/>
    <n v="160000000"/>
    <n v="813367380"/>
    <x v="1494"/>
    <n v="93"/>
    <x v="2"/>
    <n v="653367380"/>
    <s v="Profit"/>
    <x v="2"/>
    <s v="United States)"/>
  </r>
  <r>
    <x v="4948"/>
    <x v="7"/>
    <x v="0"/>
    <x v="27"/>
    <s v="July 3, 2007 (United States)"/>
    <n v="7"/>
    <n v="607000"/>
    <x v="1183"/>
    <s v="Roberto Orci"/>
    <x v="1715"/>
    <x v="0"/>
    <n v="150000000"/>
    <n v="709709780"/>
    <x v="1018"/>
    <n v="144"/>
    <x v="1"/>
    <n v="559709780"/>
    <s v="Profit"/>
    <x v="2"/>
    <s v="United States)"/>
  </r>
  <r>
    <x v="4949"/>
    <x v="2"/>
    <x v="10"/>
    <x v="27"/>
    <s v="June 29, 2007 (United States)"/>
    <n v="8"/>
    <n v="660000"/>
    <x v="1464"/>
    <s v="Brad Bird"/>
    <x v="1947"/>
    <x v="0"/>
    <n v="150000000"/>
    <n v="623726085"/>
    <x v="167"/>
    <n v="111"/>
    <x v="1"/>
    <n v="473726085"/>
    <s v="Profit"/>
    <x v="2"/>
    <s v="United States)"/>
  </r>
  <r>
    <x v="4950"/>
    <x v="7"/>
    <x v="0"/>
    <x v="27"/>
    <s v="December 14, 2007 (United States)"/>
    <n v="7.2"/>
    <n v="704000"/>
    <x v="1879"/>
    <s v="Mark Protosevich"/>
    <x v="1078"/>
    <x v="0"/>
    <n v="150000000"/>
    <n v="585410052"/>
    <x v="7"/>
    <n v="101"/>
    <x v="1"/>
    <n v="435410052"/>
    <s v="Profit"/>
    <x v="2"/>
    <s v="United States)"/>
  </r>
  <r>
    <x v="4951"/>
    <x v="7"/>
    <x v="10"/>
    <x v="27"/>
    <s v="July 27, 2007 (United States)"/>
    <n v="7.3"/>
    <n v="314000"/>
    <x v="2013"/>
    <s v="James L. Brooks"/>
    <x v="1948"/>
    <x v="0"/>
    <n v="75000000"/>
    <n v="536414293"/>
    <x v="10"/>
    <n v="87"/>
    <x v="1"/>
    <n v="461414293"/>
    <s v="Profit"/>
    <x v="2"/>
    <s v="United States)"/>
  </r>
  <r>
    <x v="4952"/>
    <x v="0"/>
    <x v="0"/>
    <x v="27"/>
    <s v="December 21, 2007 (United States)"/>
    <n v="6.5"/>
    <n v="223000"/>
    <x v="981"/>
    <s v="Marianne Wibberley"/>
    <x v="270"/>
    <x v="0"/>
    <n v="130000000"/>
    <n v="459242249"/>
    <x v="167"/>
    <n v="124"/>
    <x v="2"/>
    <n v="329242249"/>
    <s v="Profit"/>
    <x v="2"/>
    <s v="United States)"/>
  </r>
  <r>
    <x v="4953"/>
    <x v="7"/>
    <x v="0"/>
    <x v="27"/>
    <s v="August 3, 2007 (United States)"/>
    <n v="8"/>
    <n v="612000"/>
    <x v="1732"/>
    <s v="Tony Gilroy"/>
    <x v="1317"/>
    <x v="0"/>
    <n v="110000000"/>
    <n v="444100035"/>
    <x v="1"/>
    <n v="115"/>
    <x v="1"/>
    <n v="334100035"/>
    <s v="Profit"/>
    <x v="2"/>
    <s v="United States)"/>
  </r>
  <r>
    <x v="4954"/>
    <x v="7"/>
    <x v="0"/>
    <x v="27"/>
    <s v="June 27, 2007 (United States)"/>
    <n v="7.1"/>
    <n v="394000"/>
    <x v="1750"/>
    <s v="John Carlin"/>
    <x v="700"/>
    <x v="0"/>
    <n v="110000000"/>
    <n v="388156011"/>
    <x v="10"/>
    <n v="128"/>
    <x v="1"/>
    <n v="278156011"/>
    <s v="Profit"/>
    <x v="2"/>
    <s v="United States)"/>
  </r>
  <r>
    <x v="4955"/>
    <x v="7"/>
    <x v="3"/>
    <x v="27"/>
    <s v="December 7, 2007 (United States)"/>
    <n v="6.1"/>
    <n v="182000"/>
    <x v="1614"/>
    <s v="Chris Weitz"/>
    <x v="813"/>
    <x v="1"/>
    <n v="180000000"/>
    <n v="372234864"/>
    <x v="237"/>
    <n v="113"/>
    <x v="2"/>
    <n v="192234864"/>
    <s v="Profit"/>
    <x v="2"/>
    <s v="United States)"/>
  </r>
  <r>
    <x v="4956"/>
    <x v="0"/>
    <x v="10"/>
    <x v="27"/>
    <s v="December 14, 2007 (United States)"/>
    <n v="5.2"/>
    <n v="79000"/>
    <x v="1467"/>
    <s v="Jon Vitti"/>
    <x v="1732"/>
    <x v="0"/>
    <n v="60000000"/>
    <n v="365352546"/>
    <x v="968"/>
    <n v="92"/>
    <x v="2"/>
    <n v="305352546"/>
    <s v="Profit"/>
    <x v="2"/>
    <s v="United States)"/>
  </r>
  <r>
    <x v="4957"/>
    <x v="0"/>
    <x v="1"/>
    <x v="27"/>
    <s v="November 21, 2007 (United States)"/>
    <n v="7"/>
    <n v="181000"/>
    <x v="1191"/>
    <s v="Bill Kelly"/>
    <x v="1949"/>
    <x v="0"/>
    <n v="85000000"/>
    <n v="340487836"/>
    <x v="167"/>
    <n v="107"/>
    <x v="1"/>
    <n v="255487836"/>
    <s v="Profit"/>
    <x v="2"/>
    <s v="United States)"/>
  </r>
  <r>
    <x v="4958"/>
    <x v="7"/>
    <x v="6"/>
    <x v="27"/>
    <s v="June 8, 2007 (United States)"/>
    <n v="6.9"/>
    <n v="328000"/>
    <x v="776"/>
    <s v="Brian Koppelman"/>
    <x v="1313"/>
    <x v="0"/>
    <n v="85000000"/>
    <n v="311312624"/>
    <x v="7"/>
    <n v="122"/>
    <x v="2"/>
    <n v="226312624"/>
    <s v="Profit"/>
    <x v="2"/>
    <s v="United States)"/>
  </r>
  <r>
    <x v="4959"/>
    <x v="0"/>
    <x v="0"/>
    <x v="27"/>
    <s v="June 15, 2007 (United States)"/>
    <n v="5.6"/>
    <n v="254000"/>
    <x v="1686"/>
    <s v="Don Payne"/>
    <x v="1829"/>
    <x v="0"/>
    <n v="130000000"/>
    <n v="301913131"/>
    <x v="10"/>
    <n v="92"/>
    <x v="2"/>
    <n v="171913131"/>
    <s v="Profit"/>
    <x v="2"/>
    <s v="United States)"/>
  </r>
  <r>
    <x v="4960"/>
    <x v="0"/>
    <x v="10"/>
    <x v="27"/>
    <s v="November 2, 2007 (United States)"/>
    <n v="6.1"/>
    <n v="148000"/>
    <x v="2014"/>
    <s v="Jerry Seinfeld"/>
    <x v="1950"/>
    <x v="0"/>
    <n v="150000000"/>
    <n v="293514336"/>
    <x v="1065"/>
    <n v="91"/>
    <x v="2"/>
    <n v="143514336"/>
    <s v="Profit"/>
    <x v="2"/>
    <s v="United States)"/>
  </r>
  <r>
    <x v="4961"/>
    <x v="1"/>
    <x v="2"/>
    <x v="27"/>
    <s v="November 2, 2007 (United States)"/>
    <n v="7.8"/>
    <n v="401000"/>
    <x v="195"/>
    <s v="Steven Zaillian"/>
    <x v="645"/>
    <x v="0"/>
    <n v="100000000"/>
    <n v="269755430"/>
    <x v="1"/>
    <n v="157"/>
    <x v="1"/>
    <n v="169755430"/>
    <s v="Profit"/>
    <x v="2"/>
    <s v="United States)"/>
  </r>
  <r>
    <x v="4962"/>
    <x v="7"/>
    <x v="0"/>
    <x v="27"/>
    <s v="August 10, 2007 (United States)"/>
    <n v="6.2"/>
    <n v="157000"/>
    <x v="1315"/>
    <s v="Jeff Nathanson"/>
    <x v="491"/>
    <x v="0"/>
    <n v="140000000"/>
    <n v="258097122"/>
    <x v="237"/>
    <n v="91"/>
    <x v="2"/>
    <n v="118097122"/>
    <s v="Profit"/>
    <x v="2"/>
    <s v="United States)"/>
  </r>
  <r>
    <x v="4963"/>
    <x v="7"/>
    <x v="0"/>
    <x v="27"/>
    <s v="March 2, 2007 (United States)"/>
    <n v="5.8"/>
    <n v="115000"/>
    <x v="1697"/>
    <s v="Brad Copeland"/>
    <x v="1111"/>
    <x v="0"/>
    <n v="20500000"/>
    <n v="253625427"/>
    <x v="229"/>
    <n v="100"/>
    <x v="2"/>
    <n v="233125427"/>
    <s v="Profit"/>
    <x v="2"/>
    <s v="United States)"/>
  </r>
  <r>
    <x v="4964"/>
    <x v="7"/>
    <x v="1"/>
    <x v="27"/>
    <s v="December 25, 2007 (United States)"/>
    <n v="7.4"/>
    <n v="499000"/>
    <x v="1903"/>
    <s v="Diablo Cody"/>
    <x v="1951"/>
    <x v="0"/>
    <n v="7500000"/>
    <n v="232372681"/>
    <x v="989"/>
    <n v="96"/>
    <x v="1"/>
    <n v="224872681"/>
    <s v="Profit"/>
    <x v="2"/>
    <s v="United States)"/>
  </r>
  <r>
    <x v="4965"/>
    <x v="2"/>
    <x v="1"/>
    <x v="27"/>
    <s v="August 24, 2007 (United States)"/>
    <n v="6.4"/>
    <n v="119000"/>
    <x v="2015"/>
    <s v="Rowan Atkinson"/>
    <x v="1308"/>
    <x v="1"/>
    <n v="25000000"/>
    <n v="232225908"/>
    <x v="1"/>
    <n v="90"/>
    <x v="2"/>
    <n v="207225908"/>
    <s v="Profit"/>
    <x v="2"/>
    <s v="United States)"/>
  </r>
  <r>
    <x v="4966"/>
    <x v="7"/>
    <x v="0"/>
    <x v="27"/>
    <s v="February 16, 2007 (United States)"/>
    <n v="5.3"/>
    <n v="227000"/>
    <x v="1396"/>
    <s v="Mark Steven Johnson"/>
    <x v="270"/>
    <x v="0"/>
    <n v="110000000"/>
    <n v="228738393"/>
    <x v="4"/>
    <n v="110"/>
    <x v="2"/>
    <n v="118738393"/>
    <s v="Profit"/>
    <x v="2"/>
    <s v="United States)"/>
  </r>
  <r>
    <x v="4967"/>
    <x v="1"/>
    <x v="1"/>
    <x v="27"/>
    <s v="June 1, 2007 (United States)"/>
    <n v="6.9"/>
    <n v="356000"/>
    <x v="1882"/>
    <s v="Judd Apatow"/>
    <x v="1952"/>
    <x v="0"/>
    <n v="30000000"/>
    <n v="219922417"/>
    <x v="1"/>
    <n v="129"/>
    <x v="2"/>
    <n v="189922417"/>
    <s v="Profit"/>
    <x v="2"/>
    <s v="United States)"/>
  </r>
  <r>
    <x v="1345"/>
    <x v="0"/>
    <x v="1"/>
    <x v="27"/>
    <s v="July 20, 2007 (United States)"/>
    <n v="6.6"/>
    <n v="122000"/>
    <x v="1610"/>
    <s v="Leslie Dixon"/>
    <x v="14"/>
    <x v="0"/>
    <n v="75000000"/>
    <n v="203553311"/>
    <x v="237"/>
    <n v="117"/>
    <x v="2"/>
    <n v="128553311"/>
    <s v="Profit"/>
    <x v="2"/>
    <s v="United States)"/>
  </r>
  <r>
    <x v="4968"/>
    <x v="7"/>
    <x v="10"/>
    <x v="27"/>
    <s v="November 16, 2007 (United States)"/>
    <n v="6.2"/>
    <n v="163000"/>
    <x v="352"/>
    <s v="Neil Gaiman"/>
    <x v="1510"/>
    <x v="0"/>
    <n v="150000000"/>
    <n v="196393745"/>
    <x v="5"/>
    <n v="115"/>
    <x v="2"/>
    <n v="46393745"/>
    <s v="Profit"/>
    <x v="2"/>
    <s v="United States)"/>
  </r>
  <r>
    <x v="4969"/>
    <x v="1"/>
    <x v="5"/>
    <x v="27"/>
    <s v="October 16, 2009 (United States)"/>
    <n v="6.3"/>
    <n v="225000"/>
    <x v="2016"/>
    <s v="Oren Peli"/>
    <x v="1953"/>
    <x v="0"/>
    <n v="15000"/>
    <n v="193355800"/>
    <x v="1540"/>
    <n v="86"/>
    <x v="2"/>
    <n v="193340800"/>
    <s v="Profit"/>
    <x v="2"/>
    <s v="United States)"/>
  </r>
  <r>
    <x v="4970"/>
    <x v="7"/>
    <x v="1"/>
    <x v="27"/>
    <s v="July 20, 2007 (United States)"/>
    <n v="5.9"/>
    <n v="143000"/>
    <x v="843"/>
    <s v="Barry Fanaro"/>
    <x v="1188"/>
    <x v="0"/>
    <n v="85000000"/>
    <n v="187134117"/>
    <x v="1"/>
    <n v="115"/>
    <x v="2"/>
    <n v="102134117"/>
    <s v="Profit"/>
    <x v="2"/>
    <s v="United States)"/>
  </r>
  <r>
    <x v="4971"/>
    <x v="7"/>
    <x v="3"/>
    <x v="27"/>
    <s v="January 11, 2008 (United States)"/>
    <n v="7.4"/>
    <n v="235000"/>
    <x v="404"/>
    <s v="Justin Zackham"/>
    <x v="13"/>
    <x v="0"/>
    <n v="45000000"/>
    <n v="175372502"/>
    <x v="7"/>
    <n v="97"/>
    <x v="1"/>
    <n v="130372502"/>
    <s v="Profit"/>
    <x v="2"/>
    <s v="United States)"/>
  </r>
  <r>
    <x v="4972"/>
    <x v="0"/>
    <x v="1"/>
    <x v="27"/>
    <s v="June 22, 2007 (United States)"/>
    <n v="5.4"/>
    <n v="142000"/>
    <x v="1113"/>
    <s v="Steve Oedekerk"/>
    <x v="1832"/>
    <x v="0"/>
    <n v="175000000"/>
    <n v="174440724"/>
    <x v="1"/>
    <n v="96"/>
    <x v="2"/>
    <n v="-559276"/>
    <s v="Loss"/>
    <x v="2"/>
    <s v="United States)"/>
  </r>
  <r>
    <x v="4973"/>
    <x v="1"/>
    <x v="6"/>
    <x v="27"/>
    <s v="November 21, 2007 (United States)"/>
    <n v="8.1"/>
    <n v="886000"/>
    <x v="1828"/>
    <s v="Joel Coen"/>
    <x v="302"/>
    <x v="0"/>
    <n v="25000000"/>
    <n v="171627166"/>
    <x v="1541"/>
    <n v="122"/>
    <x v="1"/>
    <n v="146627166"/>
    <s v="Profit"/>
    <x v="2"/>
    <s v="United States)"/>
  </r>
  <r>
    <x v="4974"/>
    <x v="1"/>
    <x v="1"/>
    <x v="27"/>
    <s v="August 17, 2007 (United States)"/>
    <n v="7.6"/>
    <n v="535000"/>
    <x v="1282"/>
    <s v="Seth Rogen"/>
    <x v="1954"/>
    <x v="0"/>
    <n v="20000000"/>
    <n v="170812526"/>
    <x v="4"/>
    <n v="113"/>
    <x v="1"/>
    <n v="150812526"/>
    <s v="Profit"/>
    <x v="2"/>
    <s v="United States)"/>
  </r>
  <r>
    <x v="4975"/>
    <x v="2"/>
    <x v="10"/>
    <x v="27"/>
    <s v="March 30, 2007 (United States)"/>
    <n v="6.8"/>
    <n v="91000"/>
    <x v="2017"/>
    <s v="Jon Bernstein"/>
    <x v="1955"/>
    <x v="0"/>
    <n v="150000000"/>
    <n v="169333034"/>
    <x v="59"/>
    <n v="95"/>
    <x v="2"/>
    <n v="19333034"/>
    <s v="Profit"/>
    <x v="2"/>
    <s v="United States)"/>
  </r>
  <r>
    <x v="4976"/>
    <x v="7"/>
    <x v="1"/>
    <x v="27"/>
    <s v="February 9, 2007 (United States)"/>
    <n v="4.0999999999999996"/>
    <n v="71000"/>
    <x v="1322"/>
    <s v="Eddie Murphy"/>
    <x v="239"/>
    <x v="0"/>
    <n v="60000000"/>
    <n v="159814490"/>
    <x v="1018"/>
    <n v="102"/>
    <x v="2"/>
    <n v="99814490"/>
    <s v="Profit"/>
    <x v="2"/>
    <s v="United States)"/>
  </r>
  <r>
    <x v="4977"/>
    <x v="7"/>
    <x v="1"/>
    <x v="27"/>
    <s v="December 21, 2007 (United States)"/>
    <n v="7"/>
    <n v="203000"/>
    <x v="2018"/>
    <s v="Richard LaGravenese"/>
    <x v="1480"/>
    <x v="0"/>
    <n v="30000000"/>
    <n v="156835339"/>
    <x v="1156"/>
    <n v="126"/>
    <x v="1"/>
    <n v="126835339"/>
    <s v="Profit"/>
    <x v="2"/>
    <s v="United States)"/>
  </r>
  <r>
    <x v="4978"/>
    <x v="1"/>
    <x v="4"/>
    <x v="27"/>
    <s v="December 21, 2007 (United States)"/>
    <n v="7.3"/>
    <n v="350000"/>
    <x v="438"/>
    <s v="John Logan"/>
    <x v="854"/>
    <x v="0"/>
    <n v="50000000"/>
    <n v="153383627"/>
    <x v="1018"/>
    <n v="116"/>
    <x v="1"/>
    <n v="103383627"/>
    <s v="Profit"/>
    <x v="2"/>
    <s v="United States)"/>
  </r>
  <r>
    <x v="4979"/>
    <x v="0"/>
    <x v="10"/>
    <x v="27"/>
    <s v="June 8, 2007 (United States)"/>
    <n v="6.7"/>
    <n v="72000"/>
    <x v="2019"/>
    <s v="Don Rhymer"/>
    <x v="1715"/>
    <x v="0"/>
    <n v="100000000"/>
    <n v="152005713"/>
    <x v="4"/>
    <n v="85"/>
    <x v="2"/>
    <n v="52005713"/>
    <s v="Profit"/>
    <x v="2"/>
    <s v="United States)"/>
  </r>
  <r>
    <x v="4980"/>
    <x v="0"/>
    <x v="1"/>
    <x v="27"/>
    <s v="September 28, 2007 (United States)"/>
    <n v="6.1"/>
    <n v="61000"/>
    <x v="1962"/>
    <s v="Nichole Millard"/>
    <x v="1651"/>
    <x v="0"/>
    <n v="22000000"/>
    <n v="147880543"/>
    <x v="167"/>
    <n v="110"/>
    <x v="2"/>
    <n v="125880543"/>
    <s v="Profit"/>
    <x v="2"/>
    <s v="United States)"/>
  </r>
  <r>
    <x v="4981"/>
    <x v="1"/>
    <x v="0"/>
    <x v="27"/>
    <s v="September 21, 2007 (United States)"/>
    <n v="6.2"/>
    <n v="187000"/>
    <x v="430"/>
    <s v="Paul W.S. Anderson"/>
    <x v="1456"/>
    <x v="8"/>
    <n v="45000000"/>
    <n v="147717833"/>
    <x v="1133"/>
    <n v="94"/>
    <x v="2"/>
    <n v="102717833"/>
    <s v="Profit"/>
    <x v="2"/>
    <s v="United States)"/>
  </r>
  <r>
    <x v="4982"/>
    <x v="7"/>
    <x v="1"/>
    <x v="27"/>
    <s v="February 14, 2007 (United States)"/>
    <n v="6.5"/>
    <n v="99000"/>
    <x v="1679"/>
    <s v="Marc Lawrence"/>
    <x v="1034"/>
    <x v="0"/>
    <n v="40000000"/>
    <n v="145896422"/>
    <x v="561"/>
    <n v="104"/>
    <x v="2"/>
    <n v="105896422"/>
    <s v="Profit"/>
    <x v="2"/>
    <s v="United States)"/>
  </r>
  <r>
    <x v="4983"/>
    <x v="7"/>
    <x v="1"/>
    <x v="27"/>
    <s v="March 30, 2007 (United States)"/>
    <n v="6.3"/>
    <n v="161000"/>
    <x v="2020"/>
    <s v="Jeff Cox"/>
    <x v="1706"/>
    <x v="0"/>
    <n v="61000000"/>
    <n v="145710347"/>
    <x v="1018"/>
    <n v="93"/>
    <x v="2"/>
    <n v="84710347"/>
    <s v="Profit"/>
    <x v="2"/>
    <s v="United States)"/>
  </r>
  <r>
    <x v="4984"/>
    <x v="1"/>
    <x v="6"/>
    <x v="27"/>
    <s v="October 26, 2007 (United States)"/>
    <n v="5.9"/>
    <n v="144000"/>
    <x v="1885"/>
    <s v="Patrick Melton"/>
    <x v="1884"/>
    <x v="7"/>
    <n v="10000000"/>
    <n v="139352633"/>
    <x v="1451"/>
    <n v="93"/>
    <x v="2"/>
    <n v="129352633"/>
    <s v="Profit"/>
    <x v="2"/>
    <s v="United States)"/>
  </r>
  <r>
    <x v="4985"/>
    <x v="0"/>
    <x v="4"/>
    <x v="27"/>
    <s v="February 16, 2007 (United States)"/>
    <n v="7.1"/>
    <n v="147000"/>
    <x v="2021"/>
    <s v="Jeff Stockwell"/>
    <x v="1841"/>
    <x v="0"/>
    <n v="17000000"/>
    <n v="137587063"/>
    <x v="1542"/>
    <n v="96"/>
    <x v="1"/>
    <n v="120587063"/>
    <s v="Profit"/>
    <x v="2"/>
    <s v="United States)"/>
  </r>
  <r>
    <x v="4986"/>
    <x v="7"/>
    <x v="3"/>
    <x v="27"/>
    <s v="August 10, 2007 (United States)"/>
    <n v="7.6"/>
    <n v="260000"/>
    <x v="1851"/>
    <s v="Jane Goldman"/>
    <x v="1956"/>
    <x v="1"/>
    <n v="70000000"/>
    <n v="137515140"/>
    <x v="5"/>
    <n v="127"/>
    <x v="1"/>
    <n v="67515140"/>
    <s v="Profit"/>
    <x v="2"/>
    <s v="United States)"/>
  </r>
  <r>
    <x v="4987"/>
    <x v="7"/>
    <x v="7"/>
    <x v="27"/>
    <s v="June 22, 2007 (United States)"/>
    <n v="6.8"/>
    <n v="260000"/>
    <x v="1806"/>
    <s v="Matt Greenberg"/>
    <x v="439"/>
    <x v="0"/>
    <n v="25000000"/>
    <n v="132963417"/>
    <x v="962"/>
    <n v="104"/>
    <x v="2"/>
    <n v="107963417"/>
    <s v="Profit"/>
    <x v="2"/>
    <s v="United States)"/>
  </r>
  <r>
    <x v="4988"/>
    <x v="1"/>
    <x v="4"/>
    <x v="27"/>
    <s v="January 11, 2008 (United States)"/>
    <n v="7.8"/>
    <n v="259000"/>
    <x v="1888"/>
    <s v="Ian McEwan"/>
    <x v="1834"/>
    <x v="1"/>
    <n v="30000000"/>
    <n v="131016624"/>
    <x v="1"/>
    <n v="123"/>
    <x v="1"/>
    <n v="101016624"/>
    <s v="Profit"/>
    <x v="2"/>
    <s v="United States)"/>
  </r>
  <r>
    <x v="4989"/>
    <x v="1"/>
    <x v="0"/>
    <x v="27"/>
    <s v="December 25, 2007 (United States)"/>
    <n v="4.5999999999999996"/>
    <n v="118000"/>
    <x v="2022"/>
    <s v="Shane Salerno"/>
    <x v="1957"/>
    <x v="0"/>
    <n v="40000000"/>
    <n v="130290885"/>
    <x v="10"/>
    <n v="94"/>
    <x v="2"/>
    <n v="90290885"/>
    <s v="Profit"/>
    <x v="2"/>
    <s v="United States)"/>
  </r>
  <r>
    <x v="4990"/>
    <x v="1"/>
    <x v="1"/>
    <x v="27"/>
    <s v="October 5, 2007 (United States)"/>
    <n v="5.8"/>
    <n v="88000"/>
    <x v="1256"/>
    <s v="Scot Armstrong"/>
    <x v="1263"/>
    <x v="0"/>
    <n v="60000000"/>
    <n v="128453183"/>
    <x v="1018"/>
    <n v="116"/>
    <x v="2"/>
    <n v="68453183"/>
    <s v="Profit"/>
    <x v="2"/>
    <s v="United States)"/>
  </r>
  <r>
    <x v="4991"/>
    <x v="1"/>
    <x v="2"/>
    <x v="27"/>
    <s v="December 21, 2007 (United States)"/>
    <n v="7"/>
    <n v="113000"/>
    <x v="80"/>
    <s v="Aaron Sorkin"/>
    <x v="323"/>
    <x v="0"/>
    <n v="75000000"/>
    <n v="119483446"/>
    <x v="1"/>
    <n v="102"/>
    <x v="1"/>
    <n v="44483446"/>
    <s v="Profit"/>
    <x v="2"/>
    <s v="United States)"/>
  </r>
  <r>
    <x v="4992"/>
    <x v="7"/>
    <x v="6"/>
    <x v="27"/>
    <s v="April 13, 2007 (United States)"/>
    <n v="6.8"/>
    <n v="226000"/>
    <x v="1734"/>
    <s v="Christopher Landon"/>
    <x v="1715"/>
    <x v="0"/>
    <n v="20000000"/>
    <n v="118114220"/>
    <x v="1018"/>
    <n v="105"/>
    <x v="2"/>
    <n v="98114220"/>
    <s v="Profit"/>
    <x v="2"/>
    <s v="United States)"/>
  </r>
  <r>
    <x v="4993"/>
    <x v="0"/>
    <x v="1"/>
    <x v="27"/>
    <s v="January 16, 2009 (United States)"/>
    <n v="5.4"/>
    <n v="22000"/>
    <x v="2023"/>
    <s v="Jeff Lowell"/>
    <x v="1914"/>
    <x v="29"/>
    <n v="35000000"/>
    <n v="117252578"/>
    <x v="1018"/>
    <n v="100"/>
    <x v="2"/>
    <n v="82252578"/>
    <s v="Profit"/>
    <x v="2"/>
    <s v="United States)"/>
  </r>
  <r>
    <x v="4994"/>
    <x v="0"/>
    <x v="3"/>
    <x v="27"/>
    <s v="December 25, 2007 (United States)"/>
    <n v="6.4"/>
    <n v="39000"/>
    <x v="1549"/>
    <s v="Robert Nelson Jacobs"/>
    <x v="1280"/>
    <x v="18"/>
    <n v="40000000"/>
    <n v="103967384"/>
    <x v="1252"/>
    <n v="112"/>
    <x v="2"/>
    <n v="63967384"/>
    <s v="Profit"/>
    <x v="2"/>
    <s v="United States)"/>
  </r>
  <r>
    <x v="4995"/>
    <x v="1"/>
    <x v="0"/>
    <x v="27"/>
    <s v="November 21, 2007 (United States)"/>
    <n v="6.3"/>
    <n v="163000"/>
    <x v="2024"/>
    <s v="Skip Woods"/>
    <x v="1560"/>
    <x v="8"/>
    <n v="24000000"/>
    <n v="101276318"/>
    <x v="10"/>
    <n v="100"/>
    <x v="2"/>
    <n v="77276318"/>
    <s v="Profit"/>
    <x v="2"/>
    <s v="United States)"/>
  </r>
  <r>
    <x v="4996"/>
    <x v="0"/>
    <x v="1"/>
    <x v="27"/>
    <s v="November 9, 2007 (United States)"/>
    <n v="5.6"/>
    <n v="41000"/>
    <x v="1423"/>
    <s v="Dan Fogelman"/>
    <x v="1277"/>
    <x v="0"/>
    <n v="100000000"/>
    <n v="97838349"/>
    <x v="7"/>
    <n v="116"/>
    <x v="2"/>
    <n v="-2161651"/>
    <s v="Loss"/>
    <x v="2"/>
    <s v="United States)"/>
  </r>
  <r>
    <x v="4997"/>
    <x v="0"/>
    <x v="10"/>
    <x v="27"/>
    <s v="March 23, 2007 (United States)"/>
    <n v="6.2"/>
    <n v="62000"/>
    <x v="2025"/>
    <s v="Kevin Munroe"/>
    <x v="1112"/>
    <x v="13"/>
    <n v="34000000"/>
    <n v="95802916"/>
    <x v="1543"/>
    <n v="103"/>
    <x v="2"/>
    <n v="61802916"/>
    <s v="Profit"/>
    <x v="2"/>
    <s v="United States)"/>
  </r>
  <r>
    <x v="4998"/>
    <x v="1"/>
    <x v="0"/>
    <x v="27"/>
    <s v="March 23, 2007 (United States)"/>
    <n v="7.2"/>
    <n v="317000"/>
    <x v="1395"/>
    <s v="Jonathan Lemkin"/>
    <x v="1259"/>
    <x v="0"/>
    <n v="61000000"/>
    <n v="95696996"/>
    <x v="5"/>
    <n v="124"/>
    <x v="1"/>
    <n v="34696996"/>
    <s v="Profit"/>
    <x v="2"/>
    <s v="United States)"/>
  </r>
  <r>
    <x v="4999"/>
    <x v="1"/>
    <x v="6"/>
    <x v="27"/>
    <s v="October 12, 2007 (United States)"/>
    <n v="7.2"/>
    <n v="159000"/>
    <x v="2026"/>
    <s v="Tony Gilroy"/>
    <x v="1313"/>
    <x v="0"/>
    <n v="25000000"/>
    <n v="92991835"/>
    <x v="1544"/>
    <n v="119"/>
    <x v="1"/>
    <n v="67991835"/>
    <s v="Profit"/>
    <x v="2"/>
    <s v="United States)"/>
  </r>
  <r>
    <x v="5000"/>
    <x v="0"/>
    <x v="1"/>
    <x v="27"/>
    <s v="July 27, 2007 (United States)"/>
    <n v="6.3"/>
    <n v="72000"/>
    <x v="1249"/>
    <s v="Carol Fuchs"/>
    <x v="1958"/>
    <x v="0"/>
    <n v="28000000"/>
    <n v="92601050"/>
    <x v="561"/>
    <n v="104"/>
    <x v="2"/>
    <n v="64601050"/>
    <s v="Profit"/>
    <x v="2"/>
    <s v="United States)"/>
  </r>
  <r>
    <x v="5001"/>
    <x v="1"/>
    <x v="6"/>
    <x v="27"/>
    <s v="April 20, 2007 (United States)"/>
    <n v="7.2"/>
    <n v="192000"/>
    <x v="1247"/>
    <s v="Daniel Pyne"/>
    <x v="498"/>
    <x v="0"/>
    <n v="20500000"/>
    <n v="92011561"/>
    <x v="237"/>
    <n v="113"/>
    <x v="1"/>
    <n v="71511561"/>
    <s v="Profit"/>
    <x v="2"/>
    <s v="United States)"/>
  </r>
  <r>
    <x v="5002"/>
    <x v="7"/>
    <x v="3"/>
    <x v="27"/>
    <s v="January 26, 2007 (United States)"/>
    <n v="2.4"/>
    <n v="103000"/>
    <x v="2027"/>
    <s v="Jason Friedberg"/>
    <x v="1959"/>
    <x v="0"/>
    <n v="20000000"/>
    <n v="87238158"/>
    <x v="915"/>
    <n v="86"/>
    <x v="2"/>
    <n v="67238158"/>
    <s v="Profit"/>
    <x v="2"/>
    <s v="United States)"/>
  </r>
  <r>
    <x v="5003"/>
    <x v="1"/>
    <x v="0"/>
    <x v="27"/>
    <s v="September 28, 2007 (United States)"/>
    <n v="7"/>
    <n v="121000"/>
    <x v="1406"/>
    <s v="Matthew Michael Carnahan"/>
    <x v="1331"/>
    <x v="0"/>
    <n v="70000000"/>
    <n v="87019158"/>
    <x v="1"/>
    <n v="110"/>
    <x v="1"/>
    <n v="17019158"/>
    <s v="Profit"/>
    <x v="2"/>
    <s v="United States)"/>
  </r>
  <r>
    <x v="5004"/>
    <x v="7"/>
    <x v="2"/>
    <x v="27"/>
    <s v="July 20, 2007 (United States)"/>
    <n v="7.6"/>
    <n v="84000"/>
    <x v="2028"/>
    <s v="Isabelle Sobelman"/>
    <x v="1960"/>
    <x v="8"/>
    <n v="25000000"/>
    <n v="86274793"/>
    <x v="1196"/>
    <n v="140"/>
    <x v="1"/>
    <n v="61274793"/>
    <s v="Profit"/>
    <x v="2"/>
    <s v="United States)"/>
  </r>
  <r>
    <x v="5005"/>
    <x v="1"/>
    <x v="6"/>
    <x v="27"/>
    <s v="March 2, 2007 (United States)"/>
    <n v="7.7"/>
    <n v="486000"/>
    <x v="975"/>
    <s v="James Vanderbilt"/>
    <x v="1459"/>
    <x v="0"/>
    <n v="65000000"/>
    <n v="84785914"/>
    <x v="5"/>
    <n v="157"/>
    <x v="1"/>
    <n v="19785914"/>
    <s v="Profit"/>
    <x v="2"/>
    <s v="United States)"/>
  </r>
  <r>
    <x v="5006"/>
    <x v="7"/>
    <x v="4"/>
    <x v="27"/>
    <s v="March 16, 2007 (United States)"/>
    <n v="5.9"/>
    <n v="74000"/>
    <x v="2029"/>
    <s v="Bill Kelly"/>
    <x v="1176"/>
    <x v="0"/>
    <n v="20000000"/>
    <n v="84297309"/>
    <x v="231"/>
    <n v="96"/>
    <x v="2"/>
    <n v="64297309"/>
    <s v="Profit"/>
    <x v="2"/>
    <s v="United States)"/>
  </r>
  <r>
    <x v="5007"/>
    <x v="1"/>
    <x v="0"/>
    <x v="27"/>
    <s v="February 9, 2007 (United States)"/>
    <n v="6.2"/>
    <n v="106000"/>
    <x v="1764"/>
    <s v="Thomas Harris"/>
    <x v="1961"/>
    <x v="39"/>
    <n v="50000000"/>
    <n v="82169884"/>
    <x v="1545"/>
    <n v="121"/>
    <x v="2"/>
    <n v="32169884"/>
    <s v="Profit"/>
    <x v="2"/>
    <s v="United States)"/>
  </r>
  <r>
    <x v="5008"/>
    <x v="1"/>
    <x v="0"/>
    <x v="27"/>
    <s v="April 20, 2007 (United States)"/>
    <n v="7.8"/>
    <n v="476000"/>
    <x v="1841"/>
    <s v="Edgar Wright"/>
    <x v="1793"/>
    <x v="1"/>
    <n v="20500000"/>
    <n v="80743363"/>
    <x v="1"/>
    <n v="121"/>
    <x v="1"/>
    <n v="60243363"/>
    <s v="Profit"/>
    <x v="2"/>
    <s v="United States)"/>
  </r>
  <r>
    <x v="5009"/>
    <x v="1"/>
    <x v="5"/>
    <x v="27"/>
    <s v="August 31, 2007 (United States)"/>
    <n v="6.1"/>
    <n v="111000"/>
    <x v="1770"/>
    <s v="Rob Zombie"/>
    <x v="1962"/>
    <x v="0"/>
    <n v="15000000"/>
    <n v="80460948"/>
    <x v="962"/>
    <n v="109"/>
    <x v="2"/>
    <n v="65460948"/>
    <s v="Profit"/>
    <x v="2"/>
    <s v="United States)"/>
  </r>
  <r>
    <x v="5010"/>
    <x v="1"/>
    <x v="4"/>
    <x v="27"/>
    <s v="January 11, 2008 (United States)"/>
    <n v="7.4"/>
    <n v="150000"/>
    <x v="2030"/>
    <s v="Sergio G. SÃ¡nchez"/>
    <x v="1963"/>
    <x v="16"/>
    <n v="20500000"/>
    <n v="78638987"/>
    <x v="1546"/>
    <n v="105"/>
    <x v="1"/>
    <n v="58138987"/>
    <s v="Profit"/>
    <x v="2"/>
    <s v="United States)"/>
  </r>
  <r>
    <x v="5011"/>
    <x v="1"/>
    <x v="6"/>
    <x v="27"/>
    <s v="February 23, 2007 (United States)"/>
    <n v="6.4"/>
    <n v="196000"/>
    <x v="123"/>
    <s v="Fernley Phillips"/>
    <x v="1110"/>
    <x v="0"/>
    <n v="30000000"/>
    <n v="77677553"/>
    <x v="237"/>
    <n v="98"/>
    <x v="2"/>
    <n v="47677553"/>
    <s v="Profit"/>
    <x v="2"/>
    <s v="United States)"/>
  </r>
  <r>
    <x v="5012"/>
    <x v="7"/>
    <x v="0"/>
    <x v="27"/>
    <s v="April 27, 2007 (United States)"/>
    <n v="6.2"/>
    <n v="152000"/>
    <x v="1159"/>
    <s v="Gary Goldman"/>
    <x v="270"/>
    <x v="0"/>
    <n v="70000000"/>
    <n v="77621983"/>
    <x v="5"/>
    <n v="96"/>
    <x v="2"/>
    <n v="7621983"/>
    <s v="Profit"/>
    <x v="2"/>
    <s v="United States)"/>
  </r>
  <r>
    <x v="5013"/>
    <x v="1"/>
    <x v="4"/>
    <x v="27"/>
    <s v="January 25, 2008 (United States)"/>
    <n v="8.1999999999999993"/>
    <n v="535000"/>
    <x v="1298"/>
    <s v="Paul Thomas Anderson"/>
    <x v="733"/>
    <x v="0"/>
    <n v="25000000"/>
    <n v="76182388"/>
    <x v="1541"/>
    <n v="158"/>
    <x v="1"/>
    <n v="51182388"/>
    <s v="Profit"/>
    <x v="2"/>
    <s v="United States)"/>
  </r>
  <r>
    <x v="5014"/>
    <x v="7"/>
    <x v="2"/>
    <x v="27"/>
    <s v="October 12, 2007 (United States)"/>
    <n v="6.8"/>
    <n v="69000"/>
    <x v="1381"/>
    <s v="William Nicholson"/>
    <x v="1383"/>
    <x v="1"/>
    <n v="55000000"/>
    <n v="75782758"/>
    <x v="1"/>
    <n v="114"/>
    <x v="2"/>
    <n v="20782758"/>
    <s v="Profit"/>
    <x v="2"/>
    <s v="United States)"/>
  </r>
  <r>
    <x v="5015"/>
    <x v="1"/>
    <x v="0"/>
    <x v="27"/>
    <s v="October 19, 2007 (United States)"/>
    <n v="6.6"/>
    <n v="168000"/>
    <x v="1921"/>
    <s v="Steve Niles"/>
    <x v="1588"/>
    <x v="0"/>
    <n v="30000000"/>
    <n v="75513170"/>
    <x v="4"/>
    <n v="113"/>
    <x v="2"/>
    <n v="45513170"/>
    <s v="Profit"/>
    <x v="2"/>
    <s v="United States)"/>
  </r>
  <r>
    <x v="5016"/>
    <x v="7"/>
    <x v="4"/>
    <x v="27"/>
    <s v="January 12, 2007 (United States)"/>
    <n v="5.4"/>
    <n v="22000"/>
    <x v="2031"/>
    <s v="Robert Adetuyi"/>
    <x v="1964"/>
    <x v="0"/>
    <n v="13000000"/>
    <n v="75511123"/>
    <x v="1547"/>
    <n v="115"/>
    <x v="2"/>
    <n v="62511123"/>
    <s v="Profit"/>
    <x v="2"/>
    <s v="United States)"/>
  </r>
  <r>
    <x v="5017"/>
    <x v="7"/>
    <x v="4"/>
    <x v="27"/>
    <s v="January 11, 2008 (United States)"/>
    <n v="7.6"/>
    <n v="78000"/>
    <x v="1819"/>
    <s v="David Benioff"/>
    <x v="1965"/>
    <x v="0"/>
    <n v="20000000"/>
    <n v="75011029"/>
    <x v="1018"/>
    <n v="128"/>
    <x v="1"/>
    <n v="55011029"/>
    <s v="Profit"/>
    <x v="2"/>
    <s v="United States)"/>
  </r>
  <r>
    <x v="5018"/>
    <x v="1"/>
    <x v="6"/>
    <x v="27"/>
    <s v="April 13, 2007 (United States)"/>
    <n v="5.7"/>
    <n v="46000"/>
    <x v="398"/>
    <s v="Todd Komarnicki"/>
    <x v="1344"/>
    <x v="0"/>
    <n v="60795000"/>
    <n v="73534117"/>
    <x v="1252"/>
    <n v="109"/>
    <x v="2"/>
    <n v="12739117"/>
    <s v="Profit"/>
    <x v="2"/>
    <s v="United States)"/>
  </r>
  <r>
    <x v="5019"/>
    <x v="7"/>
    <x v="1"/>
    <x v="27"/>
    <s v="July 3, 2007 (United States)"/>
    <n v="5.3"/>
    <n v="38000"/>
    <x v="742"/>
    <s v="Kim Barker"/>
    <x v="1662"/>
    <x v="0"/>
    <n v="35000000"/>
    <n v="70181325"/>
    <x v="7"/>
    <n v="91"/>
    <x v="2"/>
    <n v="35181325"/>
    <s v="Profit"/>
    <x v="2"/>
    <s v="United States)"/>
  </r>
  <r>
    <x v="5020"/>
    <x v="1"/>
    <x v="0"/>
    <x v="27"/>
    <s v="September 7, 2007 (United States)"/>
    <n v="7.7"/>
    <n v="295000"/>
    <x v="1231"/>
    <s v="Halsted Welles"/>
    <x v="1048"/>
    <x v="0"/>
    <n v="55000000"/>
    <n v="70016220"/>
    <x v="1502"/>
    <n v="122"/>
    <x v="1"/>
    <n v="15016220"/>
    <s v="Profit"/>
    <x v="2"/>
    <s v="United States)"/>
  </r>
  <r>
    <x v="5021"/>
    <x v="1"/>
    <x v="0"/>
    <x v="27"/>
    <s v="September 14, 2007 (United States)"/>
    <n v="6.7"/>
    <n v="59000"/>
    <x v="407"/>
    <s v="Roderick Taylor"/>
    <x v="682"/>
    <x v="0"/>
    <n v="70000000"/>
    <n v="69787394"/>
    <x v="7"/>
    <n v="122"/>
    <x v="2"/>
    <n v="-212606"/>
    <s v="Loss"/>
    <x v="2"/>
    <s v="United States)"/>
  </r>
  <r>
    <x v="5022"/>
    <x v="7"/>
    <x v="1"/>
    <x v="27"/>
    <s v="February 2, 2007 (United States)"/>
    <n v="5.7"/>
    <n v="38000"/>
    <x v="751"/>
    <s v="Karen Leigh Hopkins"/>
    <x v="362"/>
    <x v="0"/>
    <n v="20500000"/>
    <n v="69485490"/>
    <x v="1"/>
    <n v="102"/>
    <x v="2"/>
    <n v="48985490"/>
    <s v="Profit"/>
    <x v="2"/>
    <s v="United States)"/>
  </r>
  <r>
    <x v="5023"/>
    <x v="2"/>
    <x v="1"/>
    <x v="27"/>
    <s v="November 16, 2007 (United States)"/>
    <n v="6.2"/>
    <n v="44000"/>
    <x v="2032"/>
    <s v="Zach Helm"/>
    <x v="1532"/>
    <x v="0"/>
    <n v="65000000"/>
    <n v="69474661"/>
    <x v="1548"/>
    <n v="93"/>
    <x v="2"/>
    <n v="4474661"/>
    <s v="Profit"/>
    <x v="2"/>
    <s v="United States)"/>
  </r>
  <r>
    <x v="5024"/>
    <x v="7"/>
    <x v="1"/>
    <x v="27"/>
    <s v="October 26, 2007 (United States)"/>
    <n v="6.7"/>
    <n v="99000"/>
    <x v="1790"/>
    <s v="Pierce Gardner"/>
    <x v="1832"/>
    <x v="0"/>
    <n v="25000000"/>
    <n v="68474305"/>
    <x v="229"/>
    <n v="98"/>
    <x v="2"/>
    <n v="43474305"/>
    <s v="Profit"/>
    <x v="2"/>
    <s v="United States)"/>
  </r>
  <r>
    <x v="5025"/>
    <x v="6"/>
    <x v="4"/>
    <x v="27"/>
    <s v="October 26, 2007 (United States)"/>
    <n v="7.5"/>
    <n v="38000"/>
    <x v="1071"/>
    <s v="Eileen Chang"/>
    <x v="1547"/>
    <x v="26"/>
    <n v="15000000"/>
    <n v="67091915"/>
    <x v="1549"/>
    <n v="157"/>
    <x v="1"/>
    <n v="52091915"/>
    <s v="Profit"/>
    <x v="2"/>
    <s v="United States)"/>
  </r>
  <r>
    <x v="5026"/>
    <x v="0"/>
    <x v="4"/>
    <x v="27"/>
    <s v="November 21, 2007 (United States)"/>
    <n v="7.5"/>
    <n v="105000"/>
    <x v="2033"/>
    <s v="Nick Castle"/>
    <x v="1895"/>
    <x v="0"/>
    <n v="30000000"/>
    <n v="66122026"/>
    <x v="7"/>
    <n v="114"/>
    <x v="1"/>
    <n v="36122026"/>
    <s v="Profit"/>
    <x v="2"/>
    <s v="United States)"/>
  </r>
  <r>
    <x v="5027"/>
    <x v="0"/>
    <x v="0"/>
    <x v="27"/>
    <s v="August 3, 2007 (United States)"/>
    <n v="4.8"/>
    <n v="20000"/>
    <x v="1390"/>
    <s v="Adam Rifkin"/>
    <x v="1743"/>
    <x v="0"/>
    <n v="20500000"/>
    <n v="65270477"/>
    <x v="1550"/>
    <n v="84"/>
    <x v="2"/>
    <n v="44770477"/>
    <s v="Profit"/>
    <x v="2"/>
    <s v="United States)"/>
  </r>
  <r>
    <x v="5028"/>
    <x v="1"/>
    <x v="5"/>
    <x v="27"/>
    <s v="May 11, 2007 (United States)"/>
    <n v="7"/>
    <n v="263000"/>
    <x v="2034"/>
    <s v="Rowan Joffe"/>
    <x v="1702"/>
    <x v="1"/>
    <n v="15000000"/>
    <n v="65048678"/>
    <x v="1516"/>
    <n v="100"/>
    <x v="1"/>
    <n v="50048678"/>
    <s v="Profit"/>
    <x v="2"/>
    <s v="United States)"/>
  </r>
  <r>
    <x v="5029"/>
    <x v="1"/>
    <x v="6"/>
    <x v="27"/>
    <s v="November 9, 2007 (United States)"/>
    <n v="6.2"/>
    <n v="48000"/>
    <x v="11"/>
    <s v="Matthew Michael Carnahan"/>
    <x v="243"/>
    <x v="0"/>
    <n v="35000000"/>
    <n v="64811540"/>
    <x v="17"/>
    <n v="92"/>
    <x v="2"/>
    <n v="29811540"/>
    <s v="Profit"/>
    <x v="2"/>
    <s v="United States)"/>
  </r>
  <r>
    <x v="5030"/>
    <x v="1"/>
    <x v="5"/>
    <x v="27"/>
    <s v="April 5, 2007 (United States)"/>
    <n v="5.6"/>
    <n v="42000"/>
    <x v="777"/>
    <s v="Carey W. Hayes"/>
    <x v="1480"/>
    <x v="0"/>
    <n v="40000000"/>
    <n v="62771059"/>
    <x v="7"/>
    <n v="99"/>
    <x v="2"/>
    <n v="22771059"/>
    <s v="Profit"/>
    <x v="2"/>
    <s v="United States)"/>
  </r>
  <r>
    <x v="5031"/>
    <x v="1"/>
    <x v="1"/>
    <x v="27"/>
    <s v="September 21, 2007 (United States)"/>
    <n v="5.6"/>
    <n v="87000"/>
    <x v="2035"/>
    <s v="Josh Stolberg"/>
    <x v="1966"/>
    <x v="0"/>
    <n v="25000000"/>
    <n v="59768495"/>
    <x v="1502"/>
    <n v="96"/>
    <x v="2"/>
    <n v="34768495"/>
    <s v="Profit"/>
    <x v="2"/>
    <s v="United States)"/>
  </r>
  <r>
    <x v="5032"/>
    <x v="1"/>
    <x v="5"/>
    <x v="27"/>
    <s v="November 21, 2007 (United States)"/>
    <n v="7.1"/>
    <n v="287000"/>
    <x v="1122"/>
    <s v="Frank Darabont"/>
    <x v="1372"/>
    <x v="0"/>
    <n v="18000000"/>
    <n v="57470220"/>
    <x v="962"/>
    <n v="126"/>
    <x v="1"/>
    <n v="39470220"/>
    <s v="Profit"/>
    <x v="2"/>
    <s v="United States)"/>
  </r>
  <r>
    <x v="5033"/>
    <x v="1"/>
    <x v="3"/>
    <x v="27"/>
    <s v="October 19, 2007 (United States)"/>
    <n v="8.1"/>
    <n v="588000"/>
    <x v="966"/>
    <s v="Sean Penn"/>
    <x v="1792"/>
    <x v="0"/>
    <n v="15000000"/>
    <n v="56675895"/>
    <x v="1541"/>
    <n v="148"/>
    <x v="1"/>
    <n v="41675895"/>
    <s v="Profit"/>
    <x v="2"/>
    <s v="United States)"/>
  </r>
  <r>
    <x v="5034"/>
    <x v="1"/>
    <x v="0"/>
    <x v="27"/>
    <s v="September 21, 2007 (United States)"/>
    <n v="7.6"/>
    <n v="232000"/>
    <x v="145"/>
    <s v="Steven Knight"/>
    <x v="1611"/>
    <x v="1"/>
    <n v="20500000"/>
    <n v="56107312"/>
    <x v="1551"/>
    <n v="100"/>
    <x v="1"/>
    <n v="35607312"/>
    <s v="Profit"/>
    <x v="2"/>
    <s v="United States)"/>
  </r>
  <r>
    <x v="5035"/>
    <x v="7"/>
    <x v="1"/>
    <x v="27"/>
    <s v="October 12, 2007 (United States)"/>
    <n v="5.9"/>
    <n v="12000"/>
    <x v="1960"/>
    <s v="Tyler Perry"/>
    <x v="1902"/>
    <x v="0"/>
    <n v="15000000"/>
    <n v="55862886"/>
    <x v="1098"/>
    <n v="113"/>
    <x v="2"/>
    <n v="40862886"/>
    <s v="Profit"/>
    <x v="2"/>
    <s v="United States)"/>
  </r>
  <r>
    <x v="5036"/>
    <x v="7"/>
    <x v="4"/>
    <x v="27"/>
    <s v="February 2, 2007 (United States)"/>
    <n v="5.4"/>
    <n v="39000"/>
    <x v="2036"/>
    <s v="Mark Wheaton"/>
    <x v="881"/>
    <x v="0"/>
    <n v="16000000"/>
    <n v="55060212"/>
    <x v="1133"/>
    <n v="90"/>
    <x v="2"/>
    <n v="39060212"/>
    <s v="Profit"/>
    <x v="2"/>
    <s v="United States)"/>
  </r>
  <r>
    <x v="5037"/>
    <x v="1"/>
    <x v="0"/>
    <x v="27"/>
    <s v="October 12, 2007 (United States)"/>
    <n v="6.8"/>
    <n v="86000"/>
    <x v="1164"/>
    <s v="James Gray"/>
    <x v="1429"/>
    <x v="0"/>
    <n v="21000000"/>
    <n v="55033767"/>
    <x v="4"/>
    <n v="117"/>
    <x v="2"/>
    <n v="34033767"/>
    <s v="Profit"/>
    <x v="2"/>
    <s v="United States)"/>
  </r>
  <r>
    <x v="5038"/>
    <x v="1"/>
    <x v="6"/>
    <x v="27"/>
    <s v="June 1, 2007 (United States)"/>
    <n v="7.3"/>
    <n v="146000"/>
    <x v="984"/>
    <s v="Bruce A. Evans"/>
    <x v="487"/>
    <x v="0"/>
    <n v="20000000"/>
    <n v="48443734"/>
    <x v="17"/>
    <n v="120"/>
    <x v="1"/>
    <n v="28443734"/>
    <s v="Profit"/>
    <x v="2"/>
    <s v="United States)"/>
  </r>
  <r>
    <x v="5039"/>
    <x v="7"/>
    <x v="1"/>
    <x v="27"/>
    <s v="August 24, 2007 (United States)"/>
    <n v="6.2"/>
    <n v="57000"/>
    <x v="1784"/>
    <s v="Emma McLaughlin"/>
    <x v="1298"/>
    <x v="0"/>
    <n v="20000000"/>
    <n v="47817020"/>
    <x v="1423"/>
    <n v="105"/>
    <x v="2"/>
    <n v="27817020"/>
    <s v="Profit"/>
    <x v="2"/>
    <s v="United States)"/>
  </r>
  <r>
    <x v="5040"/>
    <x v="1"/>
    <x v="1"/>
    <x v="27"/>
    <s v="September 7, 2007 (United States)"/>
    <n v="7.4"/>
    <n v="111000"/>
    <x v="365"/>
    <s v="Dean Craig"/>
    <x v="1967"/>
    <x v="0"/>
    <n v="9000000"/>
    <n v="46789413"/>
    <x v="1504"/>
    <n v="90"/>
    <x v="1"/>
    <n v="37789413"/>
    <s v="Profit"/>
    <x v="2"/>
    <s v="United States)"/>
  </r>
  <r>
    <x v="5041"/>
    <x v="7"/>
    <x v="2"/>
    <x v="27"/>
    <s v="January 5, 2007 (United States)"/>
    <n v="7.6"/>
    <n v="72000"/>
    <x v="2018"/>
    <s v="Richard LaGravenese"/>
    <x v="1480"/>
    <x v="29"/>
    <n v="21000000"/>
    <n v="43095175"/>
    <x v="5"/>
    <n v="123"/>
    <x v="1"/>
    <n v="22095175"/>
    <s v="Profit"/>
    <x v="2"/>
    <s v="United States)"/>
  </r>
  <r>
    <x v="5042"/>
    <x v="7"/>
    <x v="1"/>
    <x v="27"/>
    <s v="August 29, 2007 (United States)"/>
    <n v="5.3"/>
    <n v="41000"/>
    <x v="2037"/>
    <s v="Thomas Lennon"/>
    <x v="1968"/>
    <x v="0"/>
    <n v="20500000"/>
    <n v="41739766"/>
    <x v="1417"/>
    <n v="90"/>
    <x v="2"/>
    <n v="21239766"/>
    <s v="Profit"/>
    <x v="2"/>
    <s v="United States)"/>
  </r>
  <r>
    <x v="5043"/>
    <x v="7"/>
    <x v="2"/>
    <x v="27"/>
    <s v="February 16, 2007 (United States)"/>
    <n v="7"/>
    <n v="58000"/>
    <x v="1791"/>
    <s v="Adam Mazer"/>
    <x v="670"/>
    <x v="0"/>
    <n v="20500000"/>
    <n v="40953935"/>
    <x v="1"/>
    <n v="110"/>
    <x v="1"/>
    <n v="20453935"/>
    <s v="Profit"/>
    <x v="2"/>
    <s v="United States)"/>
  </r>
  <r>
    <x v="5044"/>
    <x v="1"/>
    <x v="0"/>
    <x v="27"/>
    <s v="August 24, 2007 (United States)"/>
    <n v="6.2"/>
    <n v="87000"/>
    <x v="2038"/>
    <s v="Lee Anthony Smith"/>
    <x v="1005"/>
    <x v="7"/>
    <n v="25000000"/>
    <n v="40481352"/>
    <x v="1502"/>
    <n v="103"/>
    <x v="2"/>
    <n v="15481352"/>
    <s v="Profit"/>
    <x v="2"/>
    <s v="United States)"/>
  </r>
  <r>
    <x v="5045"/>
    <x v="7"/>
    <x v="8"/>
    <x v="27"/>
    <s v="August 17, 2007 (United States)"/>
    <n v="5.9"/>
    <n v="75000"/>
    <x v="1641"/>
    <s v="David Kajganich"/>
    <x v="813"/>
    <x v="0"/>
    <n v="80000000"/>
    <n v="40170558"/>
    <x v="7"/>
    <n v="99"/>
    <x v="2"/>
    <n v="-39829442"/>
    <s v="Loss"/>
    <x v="2"/>
    <s v="United States)"/>
  </r>
  <r>
    <x v="5046"/>
    <x v="3"/>
    <x v="0"/>
    <x v="27"/>
    <s v="November 9, 2007 (India)"/>
    <n v="6.7"/>
    <n v="40000"/>
    <x v="1854"/>
    <s v="Farah Khan"/>
    <x v="1395"/>
    <x v="41"/>
    <n v="20500000"/>
    <n v="39997274"/>
    <x v="1552"/>
    <n v="162"/>
    <x v="2"/>
    <n v="19497274"/>
    <s v="Profit"/>
    <x v="2"/>
    <s v="India)"/>
  </r>
  <r>
    <x v="5047"/>
    <x v="1"/>
    <x v="5"/>
    <x v="27"/>
    <s v="March 23, 2007 (United States)"/>
    <n v="5.0999999999999996"/>
    <n v="62000"/>
    <x v="2039"/>
    <s v="Wes Craven"/>
    <x v="1969"/>
    <x v="0"/>
    <n v="15000000"/>
    <n v="37697773"/>
    <x v="1516"/>
    <n v="89"/>
    <x v="2"/>
    <n v="22697773"/>
    <s v="Profit"/>
    <x v="2"/>
    <s v="United States)"/>
  </r>
  <r>
    <x v="5048"/>
    <x v="0"/>
    <x v="2"/>
    <x v="27"/>
    <s v="August 10, 2007 (United States)"/>
    <n v="7"/>
    <n v="59000"/>
    <x v="1919"/>
    <s v="Jane Austen"/>
    <x v="1775"/>
    <x v="1"/>
    <n v="16500000"/>
    <n v="37407812"/>
    <x v="1553"/>
    <n v="120"/>
    <x v="1"/>
    <n v="20907812"/>
    <s v="Profit"/>
    <x v="2"/>
    <s v="United States)"/>
  </r>
  <r>
    <x v="5049"/>
    <x v="1"/>
    <x v="5"/>
    <x v="27"/>
    <s v="June 8, 2007 (United States)"/>
    <n v="5.5"/>
    <n v="87000"/>
    <x v="1707"/>
    <s v="Eli Roth"/>
    <x v="1970"/>
    <x v="0"/>
    <n v="10200000"/>
    <n v="35728183"/>
    <x v="1502"/>
    <n v="94"/>
    <x v="2"/>
    <n v="25528183"/>
    <s v="Profit"/>
    <x v="2"/>
    <s v="United States)"/>
  </r>
  <r>
    <x v="5050"/>
    <x v="1"/>
    <x v="5"/>
    <x v="27"/>
    <s v="April 20, 2007 (United States)"/>
    <n v="6.2"/>
    <n v="96000"/>
    <x v="1799"/>
    <s v="Mark L. Smith"/>
    <x v="1711"/>
    <x v="0"/>
    <n v="19000000"/>
    <n v="35442935"/>
    <x v="1133"/>
    <n v="85"/>
    <x v="2"/>
    <n v="16442935"/>
    <s v="Profit"/>
    <x v="2"/>
    <s v="United States)"/>
  </r>
  <r>
    <x v="5051"/>
    <x v="1"/>
    <x v="3"/>
    <x v="27"/>
    <s v="October 26, 2007 (United States)"/>
    <n v="7.2"/>
    <n v="186000"/>
    <x v="1290"/>
    <s v="Wes Anderson"/>
    <x v="1507"/>
    <x v="0"/>
    <n v="16000000"/>
    <n v="35310019"/>
    <x v="989"/>
    <n v="91"/>
    <x v="1"/>
    <n v="19310019"/>
    <s v="Profit"/>
    <x v="2"/>
    <s v="United States)"/>
  </r>
  <r>
    <x v="3529"/>
    <x v="1"/>
    <x v="8"/>
    <x v="27"/>
    <s v="July 27, 2007 (United States)"/>
    <n v="7.2"/>
    <n v="238000"/>
    <x v="1157"/>
    <s v="Alex Garland"/>
    <x v="1653"/>
    <x v="1"/>
    <n v="20500000"/>
    <n v="34806812"/>
    <x v="1299"/>
    <n v="107"/>
    <x v="1"/>
    <n v="14306812"/>
    <s v="Profit"/>
    <x v="2"/>
    <s v="United States)"/>
  </r>
  <r>
    <x v="5052"/>
    <x v="1"/>
    <x v="6"/>
    <x v="27"/>
    <s v="October 19, 2007 (United States)"/>
    <n v="7.6"/>
    <n v="258000"/>
    <x v="2040"/>
    <s v="Ben Affleck"/>
    <x v="790"/>
    <x v="0"/>
    <n v="19000000"/>
    <n v="34612443"/>
    <x v="407"/>
    <n v="114"/>
    <x v="1"/>
    <n v="15612443"/>
    <s v="Profit"/>
    <x v="2"/>
    <s v="United States)"/>
  </r>
  <r>
    <x v="5053"/>
    <x v="1"/>
    <x v="6"/>
    <x v="27"/>
    <s v="November 30, 2007 (United States)"/>
    <n v="6.5"/>
    <n v="73000"/>
    <x v="2041"/>
    <s v="Joby Harold"/>
    <x v="1607"/>
    <x v="0"/>
    <n v="8600000"/>
    <n v="32730062"/>
    <x v="1423"/>
    <n v="84"/>
    <x v="2"/>
    <n v="24130062"/>
    <s v="Profit"/>
    <x v="2"/>
    <s v="United States)"/>
  </r>
  <r>
    <x v="5054"/>
    <x v="1"/>
    <x v="6"/>
    <x v="27"/>
    <s v="April 18, 2008 (United States)"/>
    <n v="5.9"/>
    <n v="75000"/>
    <x v="909"/>
    <s v="Gary Scott Thompson"/>
    <x v="40"/>
    <x v="0"/>
    <n v="30000000"/>
    <n v="32593385"/>
    <x v="1529"/>
    <n v="108"/>
    <x v="2"/>
    <n v="2593385"/>
    <s v="Profit"/>
    <x v="2"/>
    <s v="United States)"/>
  </r>
  <r>
    <x v="5055"/>
    <x v="0"/>
    <x v="3"/>
    <x v="27"/>
    <s v="October 5, 2007 (United States)"/>
    <n v="4.8"/>
    <n v="15000"/>
    <x v="2042"/>
    <s v="John Hodge"/>
    <x v="1971"/>
    <x v="0"/>
    <n v="45000000"/>
    <n v="31852619"/>
    <x v="10"/>
    <n v="99"/>
    <x v="2"/>
    <n v="-13147381"/>
    <s v="Loss"/>
    <x v="2"/>
    <s v="United States)"/>
  </r>
  <r>
    <x v="5056"/>
    <x v="7"/>
    <x v="4"/>
    <x v="27"/>
    <s v="February 14, 2007 (United States)"/>
    <n v="5.8"/>
    <n v="7200"/>
    <x v="1960"/>
    <s v="Tyler Perry"/>
    <x v="1972"/>
    <x v="0"/>
    <n v="10000000"/>
    <n v="31609243"/>
    <x v="1098"/>
    <n v="100"/>
    <x v="2"/>
    <n v="21609243"/>
    <s v="Profit"/>
    <x v="2"/>
    <s v="United States)"/>
  </r>
  <r>
    <x v="5057"/>
    <x v="1"/>
    <x v="4"/>
    <x v="27"/>
    <s v="November 16, 2007 (United States)"/>
    <n v="6.4"/>
    <n v="23000"/>
    <x v="62"/>
    <s v="Ronald Harwood"/>
    <x v="1555"/>
    <x v="0"/>
    <n v="45000000"/>
    <n v="31575877"/>
    <x v="237"/>
    <n v="139"/>
    <x v="2"/>
    <n v="-13424123"/>
    <s v="Loss"/>
    <x v="2"/>
    <s v="United States)"/>
  </r>
  <r>
    <x v="5058"/>
    <x v="1"/>
    <x v="0"/>
    <x v="27"/>
    <s v="April 13, 2007 (United States)"/>
    <n v="5.4"/>
    <n v="43000"/>
    <x v="1749"/>
    <s v="Laeta Kalogridis"/>
    <x v="1842"/>
    <x v="0"/>
    <n v="45000000"/>
    <n v="30984583"/>
    <x v="10"/>
    <n v="99"/>
    <x v="2"/>
    <n v="-14015417"/>
    <s v="Loss"/>
    <x v="2"/>
    <s v="United States)"/>
  </r>
  <r>
    <x v="5059"/>
    <x v="0"/>
    <x v="1"/>
    <x v="27"/>
    <s v="June 15, 2007 (United States)"/>
    <n v="5.9"/>
    <n v="20000"/>
    <x v="716"/>
    <s v="Andrew Fleming"/>
    <x v="1914"/>
    <x v="0"/>
    <n v="20000000"/>
    <n v="30666930"/>
    <x v="7"/>
    <n v="99"/>
    <x v="2"/>
    <n v="10666930"/>
    <s v="Profit"/>
    <x v="2"/>
    <s v="United States)"/>
  </r>
  <r>
    <x v="5060"/>
    <x v="7"/>
    <x v="2"/>
    <x v="27"/>
    <s v="December 25, 2007 (United States)"/>
    <n v="7.5"/>
    <n v="57000"/>
    <x v="1710"/>
    <s v="Robert Eisele"/>
    <x v="645"/>
    <x v="0"/>
    <n v="15000000"/>
    <n v="30271556"/>
    <x v="1077"/>
    <n v="126"/>
    <x v="1"/>
    <n v="15271556"/>
    <s v="Profit"/>
    <x v="2"/>
    <s v="United States)"/>
  </r>
  <r>
    <x v="5061"/>
    <x v="7"/>
    <x v="4"/>
    <x v="27"/>
    <s v="October 12, 2007 (United States)"/>
    <n v="7.3"/>
    <n v="107000"/>
    <x v="1496"/>
    <s v="Dick Clement"/>
    <x v="1740"/>
    <x v="0"/>
    <n v="45000000"/>
    <n v="29625761"/>
    <x v="1252"/>
    <n v="133"/>
    <x v="1"/>
    <n v="-15374239"/>
    <s v="Loss"/>
    <x v="2"/>
    <s v="United States)"/>
  </r>
  <r>
    <x v="5062"/>
    <x v="1"/>
    <x v="6"/>
    <x v="27"/>
    <s v="September 28, 2007 (United States)"/>
    <n v="7.1"/>
    <n v="70000"/>
    <x v="1822"/>
    <s v="Paul Haggis"/>
    <x v="302"/>
    <x v="0"/>
    <n v="20500000"/>
    <n v="29541790"/>
    <x v="1422"/>
    <n v="121"/>
    <x v="1"/>
    <n v="9041790"/>
    <s v="Profit"/>
    <x v="2"/>
    <s v="United States)"/>
  </r>
  <r>
    <x v="5063"/>
    <x v="0"/>
    <x v="0"/>
    <x v="27"/>
    <s v="March 23, 2007 (United States)"/>
    <n v="6.2"/>
    <n v="21000"/>
    <x v="897"/>
    <s v="Bruce Joel Rubin"/>
    <x v="1973"/>
    <x v="0"/>
    <n v="20500000"/>
    <n v="27308918"/>
    <x v="237"/>
    <n v="90"/>
    <x v="2"/>
    <n v="6808918"/>
    <s v="Profit"/>
    <x v="2"/>
    <s v="United States)"/>
  </r>
  <r>
    <x v="5064"/>
    <x v="1"/>
    <x v="0"/>
    <x v="27"/>
    <s v="September 7, 2007 (United States)"/>
    <n v="6.6"/>
    <n v="146000"/>
    <x v="1369"/>
    <s v="Michael Davis"/>
    <x v="1412"/>
    <x v="0"/>
    <n v="39000000"/>
    <n v="27122238"/>
    <x v="237"/>
    <n v="86"/>
    <x v="2"/>
    <n v="-11877762"/>
    <s v="Loss"/>
    <x v="2"/>
    <s v="United States)"/>
  </r>
  <r>
    <x v="5065"/>
    <x v="1"/>
    <x v="4"/>
    <x v="27"/>
    <s v="October 19, 2007 (United States)"/>
    <n v="6.8"/>
    <n v="55000"/>
    <x v="2043"/>
    <s v="Kelley Sane"/>
    <x v="1072"/>
    <x v="0"/>
    <n v="27500000"/>
    <n v="27066382"/>
    <x v="1554"/>
    <n v="122"/>
    <x v="2"/>
    <n v="-433618"/>
    <s v="Loss"/>
    <x v="2"/>
    <s v="United States)"/>
  </r>
  <r>
    <x v="5066"/>
    <x v="7"/>
    <x v="6"/>
    <x v="27"/>
    <s v="April 27, 2007 (United States)"/>
    <n v="6.2"/>
    <n v="35000"/>
    <x v="1817"/>
    <s v="Mick Davis"/>
    <x v="1974"/>
    <x v="0"/>
    <n v="30000000"/>
    <n v="26810113"/>
    <x v="633"/>
    <n v="102"/>
    <x v="2"/>
    <n v="-3189887"/>
    <s v="Loss"/>
    <x v="2"/>
    <s v="United States)"/>
  </r>
  <r>
    <x v="5067"/>
    <x v="1"/>
    <x v="0"/>
    <x v="27"/>
    <s v="July 4, 2008 (United States)"/>
    <n v="7.2"/>
    <n v="45000"/>
    <x v="2044"/>
    <s v="Arif Aliev"/>
    <x v="1975"/>
    <x v="35"/>
    <n v="18000000"/>
    <n v="26527510"/>
    <x v="1555"/>
    <n v="126"/>
    <x v="1"/>
    <n v="8527510"/>
    <s v="Profit"/>
    <x v="2"/>
    <s v="United States)"/>
  </r>
  <r>
    <x v="5068"/>
    <x v="0"/>
    <x v="1"/>
    <x v="27"/>
    <s v="August 3, 2007 (United States)"/>
    <n v="3.1"/>
    <n v="18000"/>
    <x v="1431"/>
    <s v="Susan Estelle Jansen"/>
    <x v="1976"/>
    <x v="0"/>
    <n v="20000000"/>
    <n v="26013153"/>
    <x v="1556"/>
    <n v="110"/>
    <x v="2"/>
    <n v="6013153"/>
    <s v="Profit"/>
    <x v="2"/>
    <s v="United States)"/>
  </r>
  <r>
    <x v="5069"/>
    <x v="1"/>
    <x v="0"/>
    <x v="27"/>
    <s v="April 6, 2007 (United States)"/>
    <n v="7.5"/>
    <n v="180000"/>
    <x v="95"/>
    <s v="Robert Rodriguez"/>
    <x v="107"/>
    <x v="0"/>
    <n v="67000000"/>
    <n v="25422088"/>
    <x v="962"/>
    <n v="191"/>
    <x v="1"/>
    <n v="-41577912"/>
    <s v="Loss"/>
    <x v="2"/>
    <s v="United States)"/>
  </r>
  <r>
    <x v="943"/>
    <x v="1"/>
    <x v="6"/>
    <x v="27"/>
    <s v="January 19, 2007 (United States)"/>
    <n v="5.6"/>
    <n v="41000"/>
    <x v="2045"/>
    <s v="Eric Red"/>
    <x v="1145"/>
    <x v="0"/>
    <n v="10000000"/>
    <n v="25399945"/>
    <x v="1315"/>
    <n v="84"/>
    <x v="2"/>
    <n v="15399945"/>
    <s v="Profit"/>
    <x v="2"/>
    <s v="United States)"/>
  </r>
  <r>
    <x v="5070"/>
    <x v="7"/>
    <x v="0"/>
    <x v="27"/>
    <s v="August 17, 2007 (United States)"/>
    <n v="5.4"/>
    <n v="35000"/>
    <x v="2046"/>
    <s v="Jez Butterworth"/>
    <x v="621"/>
    <x v="1"/>
    <n v="35000000"/>
    <n v="25303038"/>
    <x v="72"/>
    <n v="101"/>
    <x v="2"/>
    <n v="-9696962"/>
    <s v="Loss"/>
    <x v="2"/>
    <s v="United States)"/>
  </r>
  <r>
    <x v="5071"/>
    <x v="1"/>
    <x v="6"/>
    <x v="27"/>
    <s v="October 26, 2007 (United States)"/>
    <n v="7.3"/>
    <n v="99000"/>
    <x v="82"/>
    <s v="Kelly Masterson"/>
    <x v="1554"/>
    <x v="0"/>
    <n v="18000000"/>
    <n v="25038466"/>
    <x v="885"/>
    <n v="117"/>
    <x v="1"/>
    <n v="7038466"/>
    <s v="Profit"/>
    <x v="2"/>
    <s v="United States)"/>
  </r>
  <r>
    <x v="5072"/>
    <x v="1"/>
    <x v="1"/>
    <x v="27"/>
    <s v="May 11, 2007 (United States)"/>
    <n v="5.8"/>
    <n v="24000"/>
    <x v="200"/>
    <s v="Mark Andrus"/>
    <x v="3"/>
    <x v="0"/>
    <n v="20000000"/>
    <n v="25000167"/>
    <x v="498"/>
    <n v="113"/>
    <x v="2"/>
    <n v="5000167"/>
    <s v="Profit"/>
    <x v="2"/>
    <s v="United States)"/>
  </r>
  <r>
    <x v="5073"/>
    <x v="7"/>
    <x v="10"/>
    <x v="27"/>
    <s v="February 22, 2008 (United States)"/>
    <n v="8"/>
    <n v="90000"/>
    <x v="2047"/>
    <s v="Marjane Satrapi"/>
    <x v="1977"/>
    <x v="8"/>
    <n v="7300000"/>
    <n v="22783978"/>
    <x v="1557"/>
    <n v="96"/>
    <x v="1"/>
    <n v="15483978"/>
    <s v="Profit"/>
    <x v="2"/>
    <s v="United States)"/>
  </r>
  <r>
    <x v="5074"/>
    <x v="7"/>
    <x v="6"/>
    <x v="27"/>
    <s v="January 18, 2008 (United States)"/>
    <n v="6.7"/>
    <n v="51000"/>
    <x v="58"/>
    <s v="Woody Allen"/>
    <x v="1572"/>
    <x v="0"/>
    <n v="20500000"/>
    <n v="22687639"/>
    <x v="1558"/>
    <n v="108"/>
    <x v="2"/>
    <n v="2187639"/>
    <s v="Profit"/>
    <x v="2"/>
    <s v="United States)"/>
  </r>
  <r>
    <x v="5075"/>
    <x v="1"/>
    <x v="5"/>
    <x v="27"/>
    <s v="March 16, 2007 (United States)"/>
    <n v="6.2"/>
    <n v="89000"/>
    <x v="1820"/>
    <s v="Leigh Whannell"/>
    <x v="1978"/>
    <x v="0"/>
    <n v="20000000"/>
    <n v="22382047"/>
    <x v="1"/>
    <n v="89"/>
    <x v="2"/>
    <n v="2382047"/>
    <s v="Profit"/>
    <x v="2"/>
    <s v="United States)"/>
  </r>
  <r>
    <x v="5076"/>
    <x v="1"/>
    <x v="4"/>
    <x v="27"/>
    <s v="March 23, 2007 (United States)"/>
    <n v="7.4"/>
    <n v="94000"/>
    <x v="1061"/>
    <s v="Mike Binder"/>
    <x v="1188"/>
    <x v="0"/>
    <n v="20000000"/>
    <n v="22242388"/>
    <x v="1559"/>
    <n v="124"/>
    <x v="1"/>
    <n v="2242388"/>
    <s v="Profit"/>
    <x v="2"/>
    <s v="United States)"/>
  </r>
  <r>
    <x v="5077"/>
    <x v="7"/>
    <x v="1"/>
    <x v="27"/>
    <s v="May 25, 2007 (United States)"/>
    <n v="7"/>
    <n v="44000"/>
    <x v="2048"/>
    <s v="Adrienne Shelly"/>
    <x v="1979"/>
    <x v="0"/>
    <n v="1500000"/>
    <n v="22240529"/>
    <x v="1560"/>
    <n v="108"/>
    <x v="1"/>
    <n v="20740529"/>
    <s v="Profit"/>
    <x v="2"/>
    <s v="United States)"/>
  </r>
  <r>
    <x v="5078"/>
    <x v="1"/>
    <x v="1"/>
    <x v="27"/>
    <s v="February 23, 2007 (United States)"/>
    <n v="5.9"/>
    <n v="26000"/>
    <x v="2037"/>
    <s v="Robert Ben Garant"/>
    <x v="1980"/>
    <x v="0"/>
    <n v="10000000"/>
    <n v="22021262"/>
    <x v="10"/>
    <n v="84"/>
    <x v="2"/>
    <n v="12021262"/>
    <s v="Profit"/>
    <x v="2"/>
    <s v="United States)"/>
  </r>
  <r>
    <x v="5079"/>
    <x v="7"/>
    <x v="4"/>
    <x v="27"/>
    <s v="November 28, 2007 (France)"/>
    <n v="6.6"/>
    <n v="53000"/>
    <x v="767"/>
    <s v="Kar-Wai Wong"/>
    <x v="1981"/>
    <x v="30"/>
    <n v="10000000"/>
    <n v="22007671"/>
    <x v="1216"/>
    <n v="95"/>
    <x v="2"/>
    <n v="12007671"/>
    <s v="Profit"/>
    <x v="2"/>
    <s v="France)"/>
  </r>
  <r>
    <x v="5080"/>
    <x v="0"/>
    <x v="4"/>
    <x v="27"/>
    <s v="December 21, 2007 (India)"/>
    <n v="8.4"/>
    <n v="177000"/>
    <x v="2049"/>
    <s v="Amole Gupte"/>
    <x v="1982"/>
    <x v="41"/>
    <n v="20500000"/>
    <n v="21897373"/>
    <x v="1283"/>
    <n v="165"/>
    <x v="1"/>
    <n v="1397373"/>
    <s v="Profit"/>
    <x v="2"/>
    <s v="India)"/>
  </r>
  <r>
    <x v="5081"/>
    <x v="1"/>
    <x v="4"/>
    <x v="27"/>
    <s v="June 15, 2007 (United States)"/>
    <n v="7.8"/>
    <n v="112000"/>
    <x v="2050"/>
    <s v="John Carney"/>
    <x v="1983"/>
    <x v="22"/>
    <n v="150000"/>
    <n v="20936722"/>
    <x v="1341"/>
    <n v="86"/>
    <x v="1"/>
    <n v="20786722"/>
    <s v="Profit"/>
    <x v="2"/>
    <s v="United States)"/>
  </r>
  <r>
    <x v="5082"/>
    <x v="1"/>
    <x v="1"/>
    <x v="27"/>
    <s v="December 21, 2007 (United States)"/>
    <n v="6.8"/>
    <n v="69000"/>
    <x v="1421"/>
    <s v="Judd Apatow"/>
    <x v="1984"/>
    <x v="0"/>
    <n v="35000000"/>
    <n v="20576198"/>
    <x v="1561"/>
    <n v="96"/>
    <x v="2"/>
    <n v="-14423802"/>
    <s v="Loss"/>
    <x v="2"/>
    <s v="United States)"/>
  </r>
  <r>
    <x v="5083"/>
    <x v="7"/>
    <x v="2"/>
    <x v="27"/>
    <s v="February 1, 2008 (United States)"/>
    <n v="8"/>
    <n v="105000"/>
    <x v="1279"/>
    <s v="Ronald Harwood"/>
    <x v="1985"/>
    <x v="8"/>
    <n v="20500000"/>
    <n v="19780116"/>
    <x v="1562"/>
    <n v="112"/>
    <x v="1"/>
    <n v="-719884"/>
    <s v="Loss"/>
    <x v="2"/>
    <s v="United States)"/>
  </r>
  <r>
    <x v="5084"/>
    <x v="1"/>
    <x v="6"/>
    <x v="27"/>
    <s v="April 18, 2008 (United States)"/>
    <n v="7.6"/>
    <n v="44000"/>
    <x v="2051"/>
    <s v="Adolf Burger"/>
    <x v="1986"/>
    <x v="32"/>
    <n v="20500000"/>
    <n v="18814713"/>
    <x v="1563"/>
    <n v="99"/>
    <x v="1"/>
    <n v="-1685287"/>
    <s v="Loss"/>
    <x v="2"/>
    <s v="United States)"/>
  </r>
  <r>
    <x v="5085"/>
    <x v="7"/>
    <x v="4"/>
    <x v="27"/>
    <s v="May 23, 2008 (United States)"/>
    <n v="7.6"/>
    <n v="42000"/>
    <x v="1780"/>
    <s v="Tom McCarthy"/>
    <x v="1987"/>
    <x v="0"/>
    <n v="4000000"/>
    <n v="18197518"/>
    <x v="1564"/>
    <n v="104"/>
    <x v="1"/>
    <n v="14197518"/>
    <s v="Profit"/>
    <x v="2"/>
    <s v="United States)"/>
  </r>
  <r>
    <x v="5086"/>
    <x v="7"/>
    <x v="1"/>
    <x v="27"/>
    <s v="April 20, 2007 (United States)"/>
    <n v="6.4"/>
    <n v="31000"/>
    <x v="2052"/>
    <s v="Jonathan Kasdan"/>
    <x v="1749"/>
    <x v="0"/>
    <n v="10000000"/>
    <n v="17562071"/>
    <x v="561"/>
    <n v="97"/>
    <x v="2"/>
    <n v="7562071"/>
    <s v="Profit"/>
    <x v="2"/>
    <s v="United States)"/>
  </r>
  <r>
    <x v="5087"/>
    <x v="1"/>
    <x v="0"/>
    <x v="27"/>
    <s v="August 31, 2007 (United States)"/>
    <n v="6.7"/>
    <n v="70000"/>
    <x v="1820"/>
    <s v="Ian Mackenzie Jeffers"/>
    <x v="321"/>
    <x v="0"/>
    <n v="20000000"/>
    <n v="16974459"/>
    <x v="10"/>
    <n v="105"/>
    <x v="2"/>
    <n v="-3025541"/>
    <s v="Loss"/>
    <x v="2"/>
    <s v="United States)"/>
  </r>
  <r>
    <x v="5088"/>
    <x v="7"/>
    <x v="10"/>
    <x v="27"/>
    <s v="September 1, 2007 (Japan)"/>
    <n v="7.7"/>
    <n v="19000"/>
    <x v="2053"/>
    <s v="Hideaki Anno"/>
    <x v="1988"/>
    <x v="24"/>
    <n v="20500000"/>
    <n v="16444137"/>
    <x v="1565"/>
    <n v="98"/>
    <x v="1"/>
    <n v="-4055863"/>
    <s v="Loss"/>
    <x v="2"/>
    <s v="Japan)"/>
  </r>
  <r>
    <x v="5089"/>
    <x v="1"/>
    <x v="0"/>
    <x v="27"/>
    <s v="January 12, 2007 (United States)"/>
    <n v="4.8"/>
    <n v="13000"/>
    <x v="2054"/>
    <s v="John Brancato"/>
    <x v="1989"/>
    <x v="0"/>
    <n v="20500000"/>
    <n v="15291277"/>
    <x v="633"/>
    <n v="93"/>
    <x v="2"/>
    <n v="-5208723"/>
    <s v="Loss"/>
    <x v="2"/>
    <s v="United States)"/>
  </r>
  <r>
    <x v="5090"/>
    <x v="1"/>
    <x v="2"/>
    <x v="27"/>
    <s v="October 19, 2007 (United States)"/>
    <n v="7.5"/>
    <n v="173000"/>
    <x v="1592"/>
    <s v="Andrew Dominik"/>
    <x v="981"/>
    <x v="0"/>
    <n v="30000000"/>
    <n v="15001776"/>
    <x v="7"/>
    <n v="160"/>
    <x v="1"/>
    <n v="-14998224"/>
    <s v="Loss"/>
    <x v="2"/>
    <s v="United States)"/>
  </r>
  <r>
    <x v="5091"/>
    <x v="1"/>
    <x v="0"/>
    <x v="27"/>
    <s v="October 12, 2007 (Brazil)"/>
    <n v="8"/>
    <n v="100000"/>
    <x v="2055"/>
    <s v="AndrÃ© Batista"/>
    <x v="1990"/>
    <x v="23"/>
    <n v="4000000"/>
    <n v="14759148"/>
    <x v="1566"/>
    <n v="115"/>
    <x v="1"/>
    <n v="10759148"/>
    <s v="Profit"/>
    <x v="2"/>
    <s v="Brazil)"/>
  </r>
  <r>
    <x v="5092"/>
    <x v="7"/>
    <x v="1"/>
    <x v="27"/>
    <s v="August 3, 2007 (United States)"/>
    <n v="6.7"/>
    <n v="80000"/>
    <x v="2056"/>
    <s v="Pam Brady"/>
    <x v="1991"/>
    <x v="0"/>
    <n v="20500000"/>
    <n v="14353654"/>
    <x v="5"/>
    <n v="88"/>
    <x v="2"/>
    <n v="-6146346"/>
    <s v="Loss"/>
    <x v="2"/>
    <s v="United States)"/>
  </r>
  <r>
    <x v="5093"/>
    <x v="7"/>
    <x v="1"/>
    <x v="27"/>
    <s v="September 21, 2007 (United States)"/>
    <n v="6.2"/>
    <n v="47000"/>
    <x v="1856"/>
    <s v="Chad Gomez Creasey"/>
    <x v="1721"/>
    <x v="0"/>
    <n v="16500000"/>
    <n v="13620075"/>
    <x v="498"/>
    <n v="108"/>
    <x v="2"/>
    <n v="-2879925"/>
    <s v="Loss"/>
    <x v="2"/>
    <s v="United States)"/>
  </r>
  <r>
    <x v="5094"/>
    <x v="7"/>
    <x v="1"/>
    <x v="27"/>
    <s v="October 19, 2007 (United States)"/>
    <n v="4.3"/>
    <n v="11000"/>
    <x v="1690"/>
    <s v="Ed Yeager"/>
    <x v="1992"/>
    <x v="0"/>
    <n v="20000000"/>
    <n v="13539154"/>
    <x v="1516"/>
    <n v="84"/>
    <x v="2"/>
    <n v="-6460846"/>
    <s v="Loss"/>
    <x v="2"/>
    <s v="United States)"/>
  </r>
  <r>
    <x v="5095"/>
    <x v="7"/>
    <x v="0"/>
    <x v="27"/>
    <s v="January 11, 2008 (United States)"/>
    <n v="3.8"/>
    <n v="45000"/>
    <x v="1774"/>
    <s v="Doug Taylor"/>
    <x v="1526"/>
    <x v="29"/>
    <n v="60000000"/>
    <n v="13097915"/>
    <x v="1371"/>
    <n v="127"/>
    <x v="2"/>
    <n v="-46902085"/>
    <s v="Loss"/>
    <x v="2"/>
    <s v="United States)"/>
  </r>
  <r>
    <x v="5096"/>
    <x v="1"/>
    <x v="2"/>
    <x v="27"/>
    <s v="December 7, 2007 (United States)"/>
    <n v="6.9"/>
    <n v="57000"/>
    <x v="958"/>
    <s v="Todd Haynes"/>
    <x v="619"/>
    <x v="29"/>
    <n v="20000000"/>
    <n v="11792542"/>
    <x v="1280"/>
    <n v="135"/>
    <x v="2"/>
    <n v="-8207458"/>
    <s v="Loss"/>
    <x v="2"/>
    <s v="United States)"/>
  </r>
  <r>
    <x v="5097"/>
    <x v="7"/>
    <x v="1"/>
    <x v="27"/>
    <s v="November 2, 2007 (United States)"/>
    <n v="7.3"/>
    <n v="141000"/>
    <x v="2057"/>
    <s v="Nancy Oliver"/>
    <x v="1642"/>
    <x v="0"/>
    <n v="12000000"/>
    <n v="11293663"/>
    <x v="17"/>
    <n v="106"/>
    <x v="1"/>
    <n v="-706337"/>
    <s v="Loss"/>
    <x v="2"/>
    <s v="United States)"/>
  </r>
  <r>
    <x v="5098"/>
    <x v="1"/>
    <x v="6"/>
    <x v="27"/>
    <s v="July 13, 2007 (United States)"/>
    <n v="4.5999999999999996"/>
    <n v="23000"/>
    <x v="360"/>
    <s v="Larry Cohen"/>
    <x v="1993"/>
    <x v="0"/>
    <n v="17000000"/>
    <n v="10921200"/>
    <x v="1567"/>
    <n v="96"/>
    <x v="2"/>
    <n v="-6078800"/>
    <s v="Loss"/>
    <x v="2"/>
    <s v="United States)"/>
  </r>
  <r>
    <x v="5099"/>
    <x v="7"/>
    <x v="0"/>
    <x v="27"/>
    <s v="May 23, 2008 (United States)"/>
    <n v="7"/>
    <n v="31000"/>
    <x v="1892"/>
    <s v="Garth Jennings"/>
    <x v="1994"/>
    <x v="1"/>
    <n v="20500000"/>
    <n v="10871449"/>
    <x v="1568"/>
    <n v="96"/>
    <x v="1"/>
    <n v="-9628551"/>
    <s v="Loss"/>
    <x v="2"/>
    <s v="United States)"/>
  </r>
  <r>
    <x v="5100"/>
    <x v="1"/>
    <x v="1"/>
    <x v="27"/>
    <s v="February 1, 2008 (United States)"/>
    <n v="7.1"/>
    <n v="36000"/>
    <x v="1414"/>
    <s v="Tamara Jenkins"/>
    <x v="1177"/>
    <x v="0"/>
    <n v="20500000"/>
    <n v="10653221"/>
    <x v="989"/>
    <n v="113"/>
    <x v="1"/>
    <n v="-9846779"/>
    <s v="Loss"/>
    <x v="2"/>
    <s v="United States)"/>
  </r>
  <r>
    <x v="5101"/>
    <x v="3"/>
    <x v="4"/>
    <x v="27"/>
    <s v="September 14, 2007 (Romania)"/>
    <n v="7.9"/>
    <n v="58000"/>
    <x v="2058"/>
    <s v="Cristian Mungiu"/>
    <x v="1995"/>
    <x v="46"/>
    <n v="20500000"/>
    <n v="10174839"/>
    <x v="1569"/>
    <n v="113"/>
    <x v="1"/>
    <n v="-10325161"/>
    <s v="Loss"/>
    <x v="2"/>
    <s v="Romania)"/>
  </r>
  <r>
    <x v="5102"/>
    <x v="3"/>
    <x v="1"/>
    <x v="27"/>
    <s v="October 26, 2007 (United States)"/>
    <n v="7.9"/>
    <n v="49000"/>
    <x v="2059"/>
    <s v="Imtiaz Ali"/>
    <x v="1996"/>
    <x v="41"/>
    <n v="20500000"/>
    <n v="10065630"/>
    <x v="1570"/>
    <n v="138"/>
    <x v="1"/>
    <n v="-10434370"/>
    <s v="Loss"/>
    <x v="2"/>
    <s v="United States)"/>
  </r>
  <r>
    <x v="5103"/>
    <x v="1"/>
    <x v="6"/>
    <x v="27"/>
    <s v="July 27, 2007 (United States)"/>
    <n v="3.6"/>
    <n v="26000"/>
    <x v="2060"/>
    <s v="Jeff Hammond"/>
    <x v="1382"/>
    <x v="0"/>
    <n v="12000000"/>
    <n v="9669758"/>
    <x v="1571"/>
    <n v="105"/>
    <x v="2"/>
    <n v="-2330242"/>
    <s v="Loss"/>
    <x v="2"/>
    <s v="United States)"/>
  </r>
  <r>
    <x v="5104"/>
    <x v="1"/>
    <x v="0"/>
    <x v="27"/>
    <s v="April 27, 2007 (United States)"/>
    <n v="6"/>
    <n v="51000"/>
    <x v="2061"/>
    <s v="Scott Wiper"/>
    <x v="1997"/>
    <x v="0"/>
    <n v="20500000"/>
    <n v="8642858"/>
    <x v="1502"/>
    <n v="113"/>
    <x v="2"/>
    <n v="-11857142"/>
    <s v="Loss"/>
    <x v="2"/>
    <s v="United States)"/>
  </r>
  <r>
    <x v="5105"/>
    <x v="1"/>
    <x v="4"/>
    <x v="27"/>
    <s v="October 19, 2007 (United States)"/>
    <n v="7.2"/>
    <n v="28000"/>
    <x v="1733"/>
    <s v="Allan Loeb"/>
    <x v="1344"/>
    <x v="0"/>
    <n v="16000000"/>
    <n v="8591255"/>
    <x v="1018"/>
    <n v="118"/>
    <x v="1"/>
    <n v="-7408745"/>
    <s v="Loss"/>
    <x v="2"/>
    <s v="United States)"/>
  </r>
  <r>
    <x v="4341"/>
    <x v="1"/>
    <x v="2"/>
    <x v="27"/>
    <s v="September 26, 2007 (France)"/>
    <n v="7.7"/>
    <n v="63000"/>
    <x v="2062"/>
    <s v="Deborah Curtis"/>
    <x v="1998"/>
    <x v="1"/>
    <n v="20500000"/>
    <n v="8159508"/>
    <x v="1572"/>
    <n v="122"/>
    <x v="1"/>
    <n v="-12340492"/>
    <s v="Loss"/>
    <x v="2"/>
    <s v="France)"/>
  </r>
  <r>
    <x v="5106"/>
    <x v="1"/>
    <x v="6"/>
    <x v="27"/>
    <s v="April 4, 2008 (United Kingdom)"/>
    <n v="6.6"/>
    <n v="93000"/>
    <x v="1595"/>
    <s v="Michael Haneke"/>
    <x v="1611"/>
    <x v="0"/>
    <n v="15000000"/>
    <n v="7938872"/>
    <x v="1573"/>
    <n v="111"/>
    <x v="2"/>
    <n v="-7061128"/>
    <s v="Loss"/>
    <x v="2"/>
    <s v="United Kingdom)"/>
  </r>
  <r>
    <x v="5107"/>
    <x v="1"/>
    <x v="6"/>
    <x v="27"/>
    <s v="November 9, 2007 (United States)"/>
    <n v="5.9"/>
    <n v="33000"/>
    <x v="2063"/>
    <s v="Alexandre Aja"/>
    <x v="1999"/>
    <x v="0"/>
    <n v="8000000"/>
    <n v="7766240"/>
    <x v="1574"/>
    <n v="98"/>
    <x v="2"/>
    <n v="-233760"/>
    <s v="Loss"/>
    <x v="2"/>
    <s v="United States)"/>
  </r>
  <r>
    <x v="5108"/>
    <x v="1"/>
    <x v="3"/>
    <x v="27"/>
    <s v="September 21, 2007 (United States)"/>
    <n v="6.8"/>
    <n v="25000"/>
    <x v="1915"/>
    <s v="Richard Shepard"/>
    <x v="25"/>
    <x v="0"/>
    <n v="25000000"/>
    <n v="7674033"/>
    <x v="1575"/>
    <n v="101"/>
    <x v="2"/>
    <n v="-17325967"/>
    <s v="Loss"/>
    <x v="2"/>
    <s v="United States)"/>
  </r>
  <r>
    <x v="5109"/>
    <x v="1"/>
    <x v="4"/>
    <x v="27"/>
    <s v="September 5, 2008 (Poland)"/>
    <n v="6.3"/>
    <n v="14000"/>
    <x v="1771"/>
    <s v="Laura Kasischke"/>
    <x v="1091"/>
    <x v="0"/>
    <n v="13000000"/>
    <n v="7248490"/>
    <x v="1576"/>
    <n v="90"/>
    <x v="2"/>
    <n v="-5751510"/>
    <s v="Loss"/>
    <x v="2"/>
    <s v="Poland)"/>
  </r>
  <r>
    <x v="5110"/>
    <x v="7"/>
    <x v="1"/>
    <x v="27"/>
    <s v="October 5, 2007 (United States)"/>
    <n v="6.8"/>
    <n v="27000"/>
    <x v="2064"/>
    <s v="Robin Swicord"/>
    <x v="2000"/>
    <x v="0"/>
    <n v="20500000"/>
    <n v="7163566"/>
    <x v="1577"/>
    <n v="106"/>
    <x v="2"/>
    <n v="-13336434"/>
    <s v="Loss"/>
    <x v="2"/>
    <s v="United States)"/>
  </r>
  <r>
    <x v="5111"/>
    <x v="1"/>
    <x v="4"/>
    <x v="27"/>
    <s v="September 28, 2007 (United States)"/>
    <n v="6.6"/>
    <n v="16000"/>
    <x v="244"/>
    <s v="Allison Burnett"/>
    <x v="790"/>
    <x v="0"/>
    <n v="20500000"/>
    <n v="5741608"/>
    <x v="1578"/>
    <n v="97"/>
    <x v="2"/>
    <n v="-14758392"/>
    <s v="Loss"/>
    <x v="2"/>
    <s v="United States)"/>
  </r>
  <r>
    <x v="5112"/>
    <x v="7"/>
    <x v="1"/>
    <x v="27"/>
    <s v="July 27, 2007 (United States)"/>
    <n v="2.2000000000000002"/>
    <n v="15000"/>
    <x v="1714"/>
    <s v="Don Michael Paul"/>
    <x v="2001"/>
    <x v="0"/>
    <n v="7000000"/>
    <n v="5713425"/>
    <x v="1579"/>
    <n v="93"/>
    <x v="2"/>
    <n v="-1286575"/>
    <s v="Loss"/>
    <x v="2"/>
    <s v="United States)"/>
  </r>
  <r>
    <x v="5113"/>
    <x v="1"/>
    <x v="7"/>
    <x v="27"/>
    <s v="February 22, 2008 (United States)"/>
    <n v="5.6"/>
    <n v="46000"/>
    <x v="206"/>
    <s v="George A. Romero"/>
    <x v="2002"/>
    <x v="0"/>
    <n v="2000000"/>
    <n v="5540941"/>
    <x v="1580"/>
    <n v="95"/>
    <x v="2"/>
    <n v="3540941"/>
    <s v="Profit"/>
    <x v="2"/>
    <s v="United States)"/>
  </r>
  <r>
    <x v="5114"/>
    <x v="1"/>
    <x v="6"/>
    <x v="27"/>
    <s v="March 30, 2007 (United States)"/>
    <n v="7"/>
    <n v="57000"/>
    <x v="2065"/>
    <s v="Scott Frank"/>
    <x v="1648"/>
    <x v="0"/>
    <n v="16000000"/>
    <n v="5371181"/>
    <x v="407"/>
    <n v="99"/>
    <x v="1"/>
    <n v="-10628819"/>
    <s v="Loss"/>
    <x v="2"/>
    <s v="United States)"/>
  </r>
  <r>
    <x v="5115"/>
    <x v="1"/>
    <x v="1"/>
    <x v="27"/>
    <s v="February 22, 2008 (United States)"/>
    <n v="7"/>
    <n v="64000"/>
    <x v="2066"/>
    <s v="Gustin Nash"/>
    <x v="2003"/>
    <x v="0"/>
    <n v="12000000"/>
    <n v="5254986"/>
    <x v="17"/>
    <n v="97"/>
    <x v="1"/>
    <n v="-6745014"/>
    <s v="Loss"/>
    <x v="2"/>
    <s v="United States)"/>
  </r>
  <r>
    <x v="5116"/>
    <x v="1"/>
    <x v="0"/>
    <x v="27"/>
    <s v="November 8, 2007 (Australia)"/>
    <n v="6.2"/>
    <n v="29000"/>
    <x v="1909"/>
    <s v="Greg McLean"/>
    <x v="2004"/>
    <x v="3"/>
    <n v="20500000"/>
    <n v="4631926"/>
    <x v="962"/>
    <n v="99"/>
    <x v="2"/>
    <n v="-15868074"/>
    <s v="Loss"/>
    <x v="2"/>
    <s v="Australia)"/>
  </r>
  <r>
    <x v="5117"/>
    <x v="1"/>
    <x v="1"/>
    <x v="27"/>
    <s v="February 21, 2008 (Australia)"/>
    <n v="6"/>
    <n v="20000"/>
    <x v="1234"/>
    <s v="Noah Baumbach"/>
    <x v="813"/>
    <x v="0"/>
    <n v="10000000"/>
    <n v="2900156"/>
    <x v="980"/>
    <n v="91"/>
    <x v="2"/>
    <n v="-7099844"/>
    <s v="Loss"/>
    <x v="2"/>
    <s v="Australia)"/>
  </r>
  <r>
    <x v="5118"/>
    <x v="1"/>
    <x v="0"/>
    <x v="27"/>
    <s v="July 6, 2007 (Turkey)"/>
    <n v="4.9000000000000004"/>
    <n v="12000"/>
    <x v="2067"/>
    <s v="Sebastian Gutierrez"/>
    <x v="2005"/>
    <x v="0"/>
    <n v="20500000"/>
    <n v="2850927"/>
    <x v="1548"/>
    <n v="97"/>
    <x v="2"/>
    <n v="-17649073"/>
    <s v="Loss"/>
    <x v="2"/>
    <s v="Turkey)"/>
  </r>
  <r>
    <x v="5119"/>
    <x v="1"/>
    <x v="0"/>
    <x v="27"/>
    <s v="April 3, 2008 (Singapore)"/>
    <n v="5.4"/>
    <n v="42000"/>
    <x v="2068"/>
    <s v="Mitchell Lichtenstein"/>
    <x v="2006"/>
    <x v="0"/>
    <n v="20500000"/>
    <n v="2340110"/>
    <x v="1581"/>
    <n v="94"/>
    <x v="2"/>
    <n v="-18159890"/>
    <s v="Loss"/>
    <x v="2"/>
    <s v="Singapore)"/>
  </r>
  <r>
    <x v="5120"/>
    <x v="1"/>
    <x v="6"/>
    <x v="27"/>
    <s v="June 19, 2008 (Germany)"/>
    <n v="6.7"/>
    <n v="23000"/>
    <x v="1838"/>
    <s v="John Burnham Schwartz"/>
    <x v="1429"/>
    <x v="0"/>
    <n v="11000000"/>
    <n v="1783226"/>
    <x v="1315"/>
    <n v="102"/>
    <x v="2"/>
    <n v="-9216774"/>
    <s v="Loss"/>
    <x v="2"/>
    <s v="Germany)"/>
  </r>
  <r>
    <x v="5121"/>
    <x v="3"/>
    <x v="4"/>
    <x v="27"/>
    <s v="January 25, 2008 (Spain)"/>
    <n v="5.8"/>
    <n v="11000"/>
    <x v="986"/>
    <s v="Howard A. Rodman"/>
    <x v="1230"/>
    <x v="8"/>
    <n v="4600000"/>
    <n v="1432799"/>
    <x v="1573"/>
    <n v="97"/>
    <x v="2"/>
    <n v="-3167201"/>
    <s v="Loss"/>
    <x v="2"/>
    <s v="Spain)"/>
  </r>
  <r>
    <x v="5122"/>
    <x v="1"/>
    <x v="1"/>
    <x v="27"/>
    <s v="August 30, 2007 (New Zealand)"/>
    <n v="6.8"/>
    <n v="24000"/>
    <x v="2069"/>
    <s v="Loren Taylor"/>
    <x v="2007"/>
    <x v="18"/>
    <n v="20500000"/>
    <n v="1298037"/>
    <x v="1522"/>
    <n v="88"/>
    <x v="2"/>
    <n v="-19201963"/>
    <s v="Loss"/>
    <x v="2"/>
    <s v="New Zealand)"/>
  </r>
  <r>
    <x v="5123"/>
    <x v="1"/>
    <x v="1"/>
    <x v="27"/>
    <s v="February 22, 2008 (United States)"/>
    <n v="5.9"/>
    <n v="11000"/>
    <x v="2070"/>
    <s v="Daniel Waters"/>
    <x v="2008"/>
    <x v="0"/>
    <n v="5000000"/>
    <n v="1229330"/>
    <x v="544"/>
    <n v="117"/>
    <x v="2"/>
    <n v="-3770670"/>
    <s v="Loss"/>
    <x v="2"/>
    <s v="United States)"/>
  </r>
  <r>
    <x v="5124"/>
    <x v="1"/>
    <x v="1"/>
    <x v="27"/>
    <s v="September 7, 2007 (United States)"/>
    <n v="5.3"/>
    <n v="11000"/>
    <x v="1995"/>
    <s v="Will Forte"/>
    <x v="2009"/>
    <x v="0"/>
    <n v="10000000"/>
    <n v="1035056"/>
    <x v="1524"/>
    <n v="93"/>
    <x v="2"/>
    <n v="-8964944"/>
    <s v="Loss"/>
    <x v="2"/>
    <s v="United States)"/>
  </r>
  <r>
    <x v="5125"/>
    <x v="1"/>
    <x v="6"/>
    <x v="27"/>
    <s v="November 16, 2007 (Spain)"/>
    <n v="6.1"/>
    <n v="10000"/>
    <x v="21"/>
    <s v="Brian De Palma"/>
    <x v="2010"/>
    <x v="0"/>
    <n v="5000000"/>
    <n v="784604"/>
    <x v="1582"/>
    <n v="90"/>
    <x v="2"/>
    <n v="-4215396"/>
    <s v="Loss"/>
    <x v="2"/>
    <s v="Spain)"/>
  </r>
  <r>
    <x v="5126"/>
    <x v="1"/>
    <x v="4"/>
    <x v="27"/>
    <s v="July 13, 2007 (United States)"/>
    <n v="5.9"/>
    <n v="12000"/>
    <x v="2071"/>
    <s v="David Gilbert"/>
    <x v="1371"/>
    <x v="0"/>
    <n v="20500000"/>
    <n v="719968"/>
    <x v="1583"/>
    <n v="106"/>
    <x v="2"/>
    <n v="-19780032"/>
    <s v="Loss"/>
    <x v="2"/>
    <s v="United States)"/>
  </r>
  <r>
    <x v="5127"/>
    <x v="1"/>
    <x v="4"/>
    <x v="27"/>
    <s v="September 26, 2008 (United States)"/>
    <n v="6.9"/>
    <n v="11000"/>
    <x v="2072"/>
    <s v="Alan Ball"/>
    <x v="2011"/>
    <x v="0"/>
    <n v="20500000"/>
    <n v="691733"/>
    <x v="1584"/>
    <n v="124"/>
    <x v="2"/>
    <n v="-19808267"/>
    <s v="Loss"/>
    <x v="2"/>
    <s v="United States)"/>
  </r>
  <r>
    <x v="5128"/>
    <x v="1"/>
    <x v="4"/>
    <x v="27"/>
    <s v="August 22, 2007 (France)"/>
    <n v="5.0999999999999996"/>
    <n v="3600"/>
    <x v="1295"/>
    <s v="Olivier Assayas"/>
    <x v="1578"/>
    <x v="8"/>
    <n v="20500000"/>
    <n v="586888"/>
    <x v="722"/>
    <n v="106"/>
    <x v="2"/>
    <n v="-19913112"/>
    <s v="Loss"/>
    <x v="2"/>
    <s v="France)"/>
  </r>
  <r>
    <x v="5129"/>
    <x v="1"/>
    <x v="5"/>
    <x v="27"/>
    <s v="June 27, 2008 (Spain)"/>
    <n v="7.2"/>
    <n v="60000"/>
    <x v="2073"/>
    <s v="Nacho Vigalondo"/>
    <x v="2012"/>
    <x v="16"/>
    <n v="2600000"/>
    <n v="553198"/>
    <x v="1585"/>
    <n v="92"/>
    <x v="1"/>
    <n v="-2046802"/>
    <s v="Loss"/>
    <x v="2"/>
    <s v="Spain)"/>
  </r>
  <r>
    <x v="5130"/>
    <x v="1"/>
    <x v="1"/>
    <x v="27"/>
    <s v="June 18, 2008 (Iceland)"/>
    <n v="6.2"/>
    <n v="20000"/>
    <x v="2074"/>
    <s v="Melisa Wallack"/>
    <x v="1354"/>
    <x v="0"/>
    <n v="20500000"/>
    <n v="346592"/>
    <x v="1578"/>
    <n v="93"/>
    <x v="2"/>
    <n v="-20153408"/>
    <s v="Loss"/>
    <x v="2"/>
    <s v="Iceland)"/>
  </r>
  <r>
    <x v="5131"/>
    <x v="1"/>
    <x v="2"/>
    <x v="27"/>
    <s v="December 15, 2007 (Japan)"/>
    <n v="5.7"/>
    <n v="11000"/>
    <x v="2075"/>
    <s v="J.P. Schaefer"/>
    <x v="2013"/>
    <x v="7"/>
    <n v="20500000"/>
    <n v="187488"/>
    <x v="1586"/>
    <n v="84"/>
    <x v="2"/>
    <n v="-20312512"/>
    <s v="Loss"/>
    <x v="2"/>
    <s v="Japan)"/>
  </r>
  <r>
    <x v="5132"/>
    <x v="7"/>
    <x v="4"/>
    <x v="27"/>
    <s v="March 26, 2008 (United States)"/>
    <n v="7.2"/>
    <n v="10000"/>
    <x v="2076"/>
    <s v="Jeff Nichols"/>
    <x v="2014"/>
    <x v="0"/>
    <n v="20500000"/>
    <n v="185699"/>
    <x v="1587"/>
    <n v="92"/>
    <x v="1"/>
    <n v="-20314301"/>
    <s v="Loss"/>
    <x v="2"/>
    <s v="United States)"/>
  </r>
  <r>
    <x v="5133"/>
    <x v="1"/>
    <x v="1"/>
    <x v="27"/>
    <s v="January 16, 2008 (France)"/>
    <n v="5.8"/>
    <n v="17000"/>
    <x v="1032"/>
    <s v="Dylan Haggerty"/>
    <x v="1519"/>
    <x v="0"/>
    <n v="20500000"/>
    <n v="179381"/>
    <x v="1554"/>
    <n v="85"/>
    <x v="2"/>
    <n v="-20320619"/>
    <s v="Loss"/>
    <x v="2"/>
    <s v="France)"/>
  </r>
  <r>
    <x v="5134"/>
    <x v="1"/>
    <x v="0"/>
    <x v="27"/>
    <s v="October 18, 2007 (Germany)"/>
    <n v="4.5"/>
    <n v="22000"/>
    <x v="1774"/>
    <s v="Uwe Boll"/>
    <x v="2015"/>
    <x v="0"/>
    <n v="15000000"/>
    <n v="146741"/>
    <x v="1371"/>
    <n v="100"/>
    <x v="2"/>
    <n v="-14853259"/>
    <s v="Loss"/>
    <x v="2"/>
    <s v="Germany)"/>
  </r>
  <r>
    <x v="5135"/>
    <x v="1"/>
    <x v="4"/>
    <x v="27"/>
    <s v="April 16, 2009 (Germany)"/>
    <n v="7.7"/>
    <n v="22000"/>
    <x v="2077"/>
    <s v="Jonah Markowitz"/>
    <x v="2016"/>
    <x v="0"/>
    <n v="20500000"/>
    <n v="142666"/>
    <x v="1588"/>
    <n v="97"/>
    <x v="1"/>
    <n v="-20357334"/>
    <s v="Loss"/>
    <x v="2"/>
    <s v="Germany)"/>
  </r>
  <r>
    <x v="5136"/>
    <x v="1"/>
    <x v="4"/>
    <x v="27"/>
    <s v="January 22, 2007 (United States)"/>
    <n v="6.3"/>
    <n v="6000"/>
    <x v="2078"/>
    <s v="Deborah Kampmeier"/>
    <x v="1887"/>
    <x v="0"/>
    <n v="3750000"/>
    <n v="131961"/>
    <x v="1589"/>
    <n v="102"/>
    <x v="2"/>
    <n v="-3618039"/>
    <s v="Loss"/>
    <x v="2"/>
    <s v="United States)"/>
  </r>
  <r>
    <x v="5137"/>
    <x v="1"/>
    <x v="4"/>
    <x v="27"/>
    <s v="November 30, 2007 (United Kingdom)"/>
    <n v="6.3"/>
    <n v="33000"/>
    <x v="2079"/>
    <s v="John August"/>
    <x v="1667"/>
    <x v="0"/>
    <n v="20500000"/>
    <n v="130880"/>
    <x v="1151"/>
    <n v="100"/>
    <x v="2"/>
    <n v="-20369120"/>
    <s v="Loss"/>
    <x v="2"/>
    <s v="United Kingdom)"/>
  </r>
  <r>
    <x v="5138"/>
    <x v="1"/>
    <x v="4"/>
    <x v="27"/>
    <s v="May 13, 2011 (Poland)"/>
    <n v="5.6"/>
    <n v="11000"/>
    <x v="2080"/>
    <s v="David Ross"/>
    <x v="2017"/>
    <x v="0"/>
    <n v="20500000"/>
    <n v="44852"/>
    <x v="1590"/>
    <n v="88"/>
    <x v="2"/>
    <n v="-20455148"/>
    <s v="Loss"/>
    <x v="2"/>
    <s v="Poland)"/>
  </r>
  <r>
    <x v="5139"/>
    <x v="7"/>
    <x v="0"/>
    <x v="28"/>
    <s v="July 18, 2008 (United States)"/>
    <n v="9"/>
    <n v="2400000"/>
    <x v="1439"/>
    <s v="Jonathan Nolan"/>
    <x v="619"/>
    <x v="0"/>
    <n v="185000000"/>
    <n v="1005973645"/>
    <x v="7"/>
    <n v="152"/>
    <x v="0"/>
    <n v="820973645"/>
    <s v="Profit"/>
    <x v="2"/>
    <s v="United States)"/>
  </r>
  <r>
    <x v="5140"/>
    <x v="7"/>
    <x v="0"/>
    <x v="28"/>
    <s v="May 22, 2008 (United States)"/>
    <n v="6.1"/>
    <n v="433000"/>
    <x v="90"/>
    <s v="David Koepp"/>
    <x v="86"/>
    <x v="0"/>
    <n v="185000000"/>
    <n v="790653942"/>
    <x v="5"/>
    <n v="122"/>
    <x v="2"/>
    <n v="605653942"/>
    <s v="Profit"/>
    <x v="2"/>
    <s v="United States)"/>
  </r>
  <r>
    <x v="5141"/>
    <x v="0"/>
    <x v="10"/>
    <x v="28"/>
    <s v="June 6, 2008 (United States)"/>
    <n v="7.6"/>
    <n v="432000"/>
    <x v="2081"/>
    <s v="Jonathan Aibel"/>
    <x v="1590"/>
    <x v="0"/>
    <n v="130000000"/>
    <n v="631746197"/>
    <x v="1065"/>
    <n v="92"/>
    <x v="1"/>
    <n v="501746197"/>
    <s v="Profit"/>
    <x v="2"/>
    <s v="United States)"/>
  </r>
  <r>
    <x v="5142"/>
    <x v="7"/>
    <x v="0"/>
    <x v="28"/>
    <s v="July 2, 2008 (United States)"/>
    <n v="6.4"/>
    <n v="454000"/>
    <x v="1406"/>
    <s v="Vy Vincent Ngo"/>
    <x v="1078"/>
    <x v="0"/>
    <n v="150000000"/>
    <n v="629443428"/>
    <x v="4"/>
    <n v="92"/>
    <x v="2"/>
    <n v="479443428"/>
    <s v="Profit"/>
    <x v="2"/>
    <s v="United States)"/>
  </r>
  <r>
    <x v="5143"/>
    <x v="7"/>
    <x v="1"/>
    <x v="28"/>
    <s v="July 18, 2008 (United States)"/>
    <n v="6.4"/>
    <n v="224000"/>
    <x v="2082"/>
    <s v="Catherine Johnson"/>
    <x v="103"/>
    <x v="0"/>
    <n v="52000000"/>
    <n v="611257819"/>
    <x v="1"/>
    <n v="108"/>
    <x v="2"/>
    <n v="559257819"/>
    <s v="Profit"/>
    <x v="2"/>
    <s v="United States)"/>
  </r>
  <r>
    <x v="5144"/>
    <x v="0"/>
    <x v="10"/>
    <x v="28"/>
    <s v="November 7, 2008 (United States)"/>
    <n v="6.6"/>
    <n v="211000"/>
    <x v="1376"/>
    <s v="Etan Cohen"/>
    <x v="1263"/>
    <x v="0"/>
    <n v="150000000"/>
    <n v="603900354"/>
    <x v="1065"/>
    <n v="89"/>
    <x v="2"/>
    <n v="453900354"/>
    <s v="Profit"/>
    <x v="2"/>
    <s v="United States)"/>
  </r>
  <r>
    <x v="5145"/>
    <x v="7"/>
    <x v="0"/>
    <x v="28"/>
    <s v="November 14, 2008 (United States)"/>
    <n v="6.6"/>
    <n v="412000"/>
    <x v="1819"/>
    <s v="Paul Haggis"/>
    <x v="1803"/>
    <x v="1"/>
    <n v="200000000"/>
    <n v="589580482"/>
    <x v="17"/>
    <n v="106"/>
    <x v="2"/>
    <n v="389580482"/>
    <s v="Profit"/>
    <x v="2"/>
    <s v="United States)"/>
  </r>
  <r>
    <x v="5146"/>
    <x v="7"/>
    <x v="0"/>
    <x v="28"/>
    <s v="May 2, 2008 (United States)"/>
    <n v="7.9"/>
    <n v="969000"/>
    <x v="1649"/>
    <s v="Mark Fergus"/>
    <x v="746"/>
    <x v="0"/>
    <n v="140000000"/>
    <n v="585796247"/>
    <x v="5"/>
    <n v="126"/>
    <x v="1"/>
    <n v="445796247"/>
    <s v="Profit"/>
    <x v="2"/>
    <s v="United States)"/>
  </r>
  <r>
    <x v="5147"/>
    <x v="2"/>
    <x v="10"/>
    <x v="28"/>
    <s v="June 27, 2008 (United States)"/>
    <n v="8.4"/>
    <n v="1000000"/>
    <x v="1743"/>
    <s v="Andrew Stanton"/>
    <x v="2018"/>
    <x v="0"/>
    <n v="180000000"/>
    <n v="521311890"/>
    <x v="1591"/>
    <n v="98"/>
    <x v="1"/>
    <n v="341311890"/>
    <s v="Profit"/>
    <x v="2"/>
    <s v="United States)"/>
  </r>
  <r>
    <x v="5148"/>
    <x v="0"/>
    <x v="0"/>
    <x v="28"/>
    <s v="May 16, 2008 (United States)"/>
    <n v="6.5"/>
    <n v="199000"/>
    <x v="1604"/>
    <s v="Andrew Adamson"/>
    <x v="2019"/>
    <x v="0"/>
    <n v="225000000"/>
    <n v="419665568"/>
    <x v="167"/>
    <n v="150"/>
    <x v="2"/>
    <n v="194665568"/>
    <s v="Profit"/>
    <x v="2"/>
    <s v="United States)"/>
  </r>
  <r>
    <x v="5149"/>
    <x v="1"/>
    <x v="1"/>
    <x v="28"/>
    <s v="May 30, 2008 (United States)"/>
    <n v="5.6"/>
    <n v="117000"/>
    <x v="2083"/>
    <s v="Michael Patrick King"/>
    <x v="1208"/>
    <x v="0"/>
    <n v="65000000"/>
    <n v="418765519"/>
    <x v="237"/>
    <n v="145"/>
    <x v="2"/>
    <n v="353765519"/>
    <s v="Profit"/>
    <x v="2"/>
    <s v="United States)"/>
  </r>
  <r>
    <x v="3298"/>
    <x v="7"/>
    <x v="4"/>
    <x v="28"/>
    <s v="November 21, 2008 (United States)"/>
    <n v="5.2"/>
    <n v="435000"/>
    <x v="1778"/>
    <s v="Melissa Rosenberg"/>
    <x v="1799"/>
    <x v="0"/>
    <n v="37000000"/>
    <n v="408430415"/>
    <x v="1100"/>
    <n v="122"/>
    <x v="2"/>
    <n v="371430415"/>
    <s v="Profit"/>
    <x v="2"/>
    <s v="United States)"/>
  </r>
  <r>
    <x v="5150"/>
    <x v="7"/>
    <x v="0"/>
    <x v="28"/>
    <s v="August 1, 2008 (United States)"/>
    <n v="5.2"/>
    <n v="154000"/>
    <x v="428"/>
    <s v="Alfred Gough"/>
    <x v="1009"/>
    <x v="0"/>
    <n v="145000000"/>
    <n v="403449830"/>
    <x v="1"/>
    <n v="112"/>
    <x v="2"/>
    <n v="258449830"/>
    <s v="Profit"/>
    <x v="2"/>
    <s v="United States)"/>
  </r>
  <r>
    <x v="5151"/>
    <x v="1"/>
    <x v="4"/>
    <x v="28"/>
    <s v="December 25, 2008 (United States)"/>
    <n v="8"/>
    <n v="812000"/>
    <x v="1157"/>
    <s v="Simon Beaufoy"/>
    <x v="2020"/>
    <x v="1"/>
    <n v="15000000"/>
    <n v="378410542"/>
    <x v="1460"/>
    <n v="120"/>
    <x v="1"/>
    <n v="363410542"/>
    <s v="Profit"/>
    <x v="2"/>
    <s v="United States)"/>
  </r>
  <r>
    <x v="5152"/>
    <x v="1"/>
    <x v="0"/>
    <x v="28"/>
    <s v="June 27, 2008 (United States)"/>
    <n v="6.7"/>
    <n v="369000"/>
    <x v="1834"/>
    <s v="Michael Brandt"/>
    <x v="1584"/>
    <x v="0"/>
    <n v="75000000"/>
    <n v="342463063"/>
    <x v="1"/>
    <n v="110"/>
    <x v="2"/>
    <n v="267463063"/>
    <s v="Profit"/>
    <x v="2"/>
    <s v="United States)"/>
  </r>
  <r>
    <x v="5153"/>
    <x v="7"/>
    <x v="4"/>
    <x v="28"/>
    <s v="December 25, 2008 (United States)"/>
    <n v="7.8"/>
    <n v="605000"/>
    <x v="975"/>
    <s v="Eric Roth"/>
    <x v="981"/>
    <x v="0"/>
    <n v="150000000"/>
    <n v="335802786"/>
    <x v="7"/>
    <n v="166"/>
    <x v="1"/>
    <n v="185802786"/>
    <s v="Profit"/>
    <x v="2"/>
    <s v="United States)"/>
  </r>
  <r>
    <x v="5154"/>
    <x v="0"/>
    <x v="10"/>
    <x v="28"/>
    <s v="November 21, 2008 (United States)"/>
    <n v="6.8"/>
    <n v="196000"/>
    <x v="2084"/>
    <s v="Dan Fogelman"/>
    <x v="14"/>
    <x v="0"/>
    <n v="150000000"/>
    <n v="309979994"/>
    <x v="59"/>
    <n v="96"/>
    <x v="2"/>
    <n v="159979994"/>
    <s v="Profit"/>
    <x v="2"/>
    <s v="United States)"/>
  </r>
  <r>
    <x v="5155"/>
    <x v="2"/>
    <x v="10"/>
    <x v="28"/>
    <s v="March 14, 2008 (United States)"/>
    <n v="6.8"/>
    <n v="132000"/>
    <x v="2085"/>
    <s v="Cinco Paul"/>
    <x v="1110"/>
    <x v="0"/>
    <n v="85000000"/>
    <n v="298572799"/>
    <x v="1592"/>
    <n v="86"/>
    <x v="2"/>
    <n v="213572799"/>
    <s v="Profit"/>
    <x v="2"/>
    <s v="United States)"/>
  </r>
  <r>
    <x v="5156"/>
    <x v="1"/>
    <x v="4"/>
    <x v="28"/>
    <s v="January 9, 2009 (United States)"/>
    <n v="8.1"/>
    <n v="734000"/>
    <x v="24"/>
    <s v="Nick Schenk"/>
    <x v="6"/>
    <x v="29"/>
    <n v="33000000"/>
    <n v="269958228"/>
    <x v="1593"/>
    <n v="116"/>
    <x v="1"/>
    <n v="236958228"/>
    <s v="Profit"/>
    <x v="2"/>
    <s v="United States)"/>
  </r>
  <r>
    <x v="5157"/>
    <x v="7"/>
    <x v="0"/>
    <x v="28"/>
    <s v="March 7, 2008 (United States)"/>
    <n v="5.0999999999999996"/>
    <n v="127000"/>
    <x v="977"/>
    <s v="Roland Emmerich"/>
    <x v="1877"/>
    <x v="0"/>
    <n v="105000000"/>
    <n v="269784201"/>
    <x v="7"/>
    <n v="109"/>
    <x v="2"/>
    <n v="164784201"/>
    <s v="Profit"/>
    <x v="2"/>
    <s v="United States)"/>
  </r>
  <r>
    <x v="5158"/>
    <x v="7"/>
    <x v="0"/>
    <x v="28"/>
    <s v="June 13, 2008 (United States)"/>
    <n v="6.7"/>
    <n v="448000"/>
    <x v="1694"/>
    <s v="Zak Penn"/>
    <x v="1391"/>
    <x v="0"/>
    <n v="150000000"/>
    <n v="264770996"/>
    <x v="1"/>
    <n v="112"/>
    <x v="2"/>
    <n v="114770996"/>
    <s v="Profit"/>
    <x v="2"/>
    <s v="United States)"/>
  </r>
  <r>
    <x v="5159"/>
    <x v="0"/>
    <x v="1"/>
    <x v="28"/>
    <s v="December 25, 2008 (United States)"/>
    <n v="7.1"/>
    <n v="150000"/>
    <x v="1217"/>
    <s v="Scott Frank"/>
    <x v="1507"/>
    <x v="0"/>
    <n v="60000000"/>
    <n v="255743093"/>
    <x v="968"/>
    <n v="115"/>
    <x v="1"/>
    <n v="195743093"/>
    <s v="Profit"/>
    <x v="2"/>
    <s v="United States)"/>
  </r>
  <r>
    <x v="5160"/>
    <x v="2"/>
    <x v="1"/>
    <x v="28"/>
    <s v="October 24, 2008 (United States)"/>
    <n v="4.9000000000000004"/>
    <n v="59000"/>
    <x v="1021"/>
    <s v="Peter Barsocchini"/>
    <x v="2021"/>
    <x v="0"/>
    <n v="11000000"/>
    <n v="252909177"/>
    <x v="167"/>
    <n v="112"/>
    <x v="2"/>
    <n v="241909177"/>
    <s v="Profit"/>
    <x v="2"/>
    <s v="United States)"/>
  </r>
  <r>
    <x v="5161"/>
    <x v="0"/>
    <x v="0"/>
    <x v="28"/>
    <s v="July 11, 2008 (United States)"/>
    <n v="5.8"/>
    <n v="116000"/>
    <x v="2086"/>
    <s v="Michael D. Weiss"/>
    <x v="1009"/>
    <x v="0"/>
    <n v="60000000"/>
    <n v="244232688"/>
    <x v="237"/>
    <n v="93"/>
    <x v="2"/>
    <n v="184232688"/>
    <s v="Profit"/>
    <x v="2"/>
    <s v="United States)"/>
  </r>
  <r>
    <x v="5162"/>
    <x v="7"/>
    <x v="4"/>
    <x v="28"/>
    <s v="December 12, 2008 (United States)"/>
    <n v="5.5"/>
    <n v="165000"/>
    <x v="1886"/>
    <s v="David Scarpa"/>
    <x v="792"/>
    <x v="0"/>
    <n v="80000000"/>
    <n v="233093859"/>
    <x v="10"/>
    <n v="104"/>
    <x v="2"/>
    <n v="153093859"/>
    <s v="Profit"/>
    <x v="2"/>
    <s v="United States)"/>
  </r>
  <r>
    <x v="5163"/>
    <x v="7"/>
    <x v="0"/>
    <x v="28"/>
    <s v="June 20, 2008 (United States)"/>
    <n v="6.5"/>
    <n v="208000"/>
    <x v="1116"/>
    <s v="Tom J. Astle"/>
    <x v="1832"/>
    <x v="0"/>
    <n v="80000000"/>
    <n v="230685453"/>
    <x v="7"/>
    <n v="110"/>
    <x v="2"/>
    <n v="150685453"/>
    <s v="Profit"/>
    <x v="2"/>
    <s v="United States)"/>
  </r>
  <r>
    <x v="5164"/>
    <x v="7"/>
    <x v="0"/>
    <x v="28"/>
    <s v="January 30, 2009 (United States)"/>
    <n v="7.8"/>
    <n v="575000"/>
    <x v="1852"/>
    <s v="Luc Besson"/>
    <x v="856"/>
    <x v="8"/>
    <n v="25000000"/>
    <n v="226837760"/>
    <x v="1270"/>
    <n v="90"/>
    <x v="1"/>
    <n v="201837760"/>
    <s v="Profit"/>
    <x v="2"/>
    <s v="United States)"/>
  </r>
  <r>
    <x v="5165"/>
    <x v="7"/>
    <x v="0"/>
    <x v="28"/>
    <s v="February 14, 2008 (United States)"/>
    <n v="6.1"/>
    <n v="292000"/>
    <x v="1274"/>
    <s v="David S. Goyer"/>
    <x v="1607"/>
    <x v="0"/>
    <n v="85000000"/>
    <n v="225132113"/>
    <x v="10"/>
    <n v="88"/>
    <x v="2"/>
    <n v="140132113"/>
    <s v="Profit"/>
    <x v="2"/>
    <s v="United States)"/>
  </r>
  <r>
    <x v="5166"/>
    <x v="7"/>
    <x v="1"/>
    <x v="28"/>
    <s v="December 19, 2008 (United States)"/>
    <n v="6.8"/>
    <n v="343000"/>
    <x v="1535"/>
    <s v="Nicholas Stoller"/>
    <x v="1110"/>
    <x v="0"/>
    <n v="70000000"/>
    <n v="223241637"/>
    <x v="7"/>
    <n v="104"/>
    <x v="2"/>
    <n v="153241637"/>
    <s v="Profit"/>
    <x v="2"/>
    <s v="United States)"/>
  </r>
  <r>
    <x v="5167"/>
    <x v="7"/>
    <x v="1"/>
    <x v="28"/>
    <s v="May 9, 2008 (United States)"/>
    <n v="6.1"/>
    <n v="168000"/>
    <x v="2002"/>
    <s v="Dana Fox"/>
    <x v="1232"/>
    <x v="0"/>
    <n v="35000000"/>
    <n v="219375562"/>
    <x v="10"/>
    <n v="99"/>
    <x v="2"/>
    <n v="184375562"/>
    <s v="Profit"/>
    <x v="2"/>
    <s v="United States)"/>
  </r>
  <r>
    <x v="5168"/>
    <x v="0"/>
    <x v="3"/>
    <x v="28"/>
    <s v="December 25, 2008 (United States)"/>
    <n v="6"/>
    <n v="90000"/>
    <x v="1610"/>
    <s v="Matt Lopez"/>
    <x v="1188"/>
    <x v="0"/>
    <n v="80000000"/>
    <n v="212874864"/>
    <x v="167"/>
    <n v="99"/>
    <x v="2"/>
    <n v="132874864"/>
    <s v="Profit"/>
    <x v="2"/>
    <s v="United States)"/>
  </r>
  <r>
    <x v="5169"/>
    <x v="7"/>
    <x v="3"/>
    <x v="28"/>
    <s v="November 26, 2008 (United States)"/>
    <n v="6.6"/>
    <n v="121000"/>
    <x v="999"/>
    <s v="Stuart Beattie"/>
    <x v="813"/>
    <x v="1"/>
    <n v="130000000"/>
    <n v="211787511"/>
    <x v="10"/>
    <n v="165"/>
    <x v="2"/>
    <n v="81787511"/>
    <s v="Profit"/>
    <x v="2"/>
    <s v="United States)"/>
  </r>
  <r>
    <x v="5170"/>
    <x v="2"/>
    <x v="10"/>
    <x v="28"/>
    <s v="August 14, 2009 (United States)"/>
    <n v="7.7"/>
    <n v="131000"/>
    <x v="692"/>
    <s v="Hayao Miyazaki"/>
    <x v="1383"/>
    <x v="24"/>
    <n v="34000000"/>
    <n v="204826668"/>
    <x v="1594"/>
    <n v="101"/>
    <x v="1"/>
    <n v="170826668"/>
    <s v="Profit"/>
    <x v="2"/>
    <s v="United States)"/>
  </r>
  <r>
    <x v="5171"/>
    <x v="7"/>
    <x v="1"/>
    <x v="28"/>
    <s v="June 6, 2008 (United States)"/>
    <n v="5.5"/>
    <n v="194000"/>
    <x v="843"/>
    <s v="Adam Sandler"/>
    <x v="1188"/>
    <x v="0"/>
    <n v="90000000"/>
    <n v="204313400"/>
    <x v="4"/>
    <n v="113"/>
    <x v="2"/>
    <n v="114313400"/>
    <s v="Profit"/>
    <x v="2"/>
    <s v="United States)"/>
  </r>
  <r>
    <x v="5172"/>
    <x v="7"/>
    <x v="4"/>
    <x v="28"/>
    <s v="December 25, 2008 (United States)"/>
    <n v="7.1"/>
    <n v="233000"/>
    <x v="1194"/>
    <s v="Christopher McQuarrie"/>
    <x v="243"/>
    <x v="0"/>
    <n v="75000000"/>
    <n v="201545517"/>
    <x v="17"/>
    <n v="121"/>
    <x v="1"/>
    <n v="126545517"/>
    <s v="Profit"/>
    <x v="2"/>
    <s v="United States)"/>
  </r>
  <r>
    <x v="5173"/>
    <x v="1"/>
    <x v="0"/>
    <x v="28"/>
    <s v="August 13, 2008 (United States)"/>
    <n v="7"/>
    <n v="390000"/>
    <x v="1120"/>
    <s v="Justin Theroux"/>
    <x v="1263"/>
    <x v="0"/>
    <n v="92000000"/>
    <n v="195702963"/>
    <x v="1018"/>
    <n v="107"/>
    <x v="1"/>
    <n v="103702963"/>
    <s v="Profit"/>
    <x v="2"/>
    <s v="United States)"/>
  </r>
  <r>
    <x v="5174"/>
    <x v="7"/>
    <x v="0"/>
    <x v="28"/>
    <s v="September 26, 2008 (United States)"/>
    <n v="6.6"/>
    <n v="180000"/>
    <x v="1734"/>
    <s v="John Glenn"/>
    <x v="1715"/>
    <x v="0"/>
    <n v="80000000"/>
    <n v="178767383"/>
    <x v="1018"/>
    <n v="118"/>
    <x v="2"/>
    <n v="98767383"/>
    <s v="Profit"/>
    <x v="2"/>
    <s v="United States)"/>
  </r>
  <r>
    <x v="5175"/>
    <x v="7"/>
    <x v="0"/>
    <x v="28"/>
    <s v="January 18, 2008 (United States)"/>
    <n v="7"/>
    <n v="379000"/>
    <x v="1272"/>
    <s v="Drew Goddard"/>
    <x v="2022"/>
    <x v="0"/>
    <n v="25000000"/>
    <n v="172394180"/>
    <x v="5"/>
    <n v="85"/>
    <x v="1"/>
    <n v="147394180"/>
    <s v="Profit"/>
    <x v="2"/>
    <s v="United States)"/>
  </r>
  <r>
    <x v="5176"/>
    <x v="7"/>
    <x v="4"/>
    <x v="28"/>
    <s v="December 19, 2008 (United States)"/>
    <n v="7.6"/>
    <n v="291000"/>
    <x v="1945"/>
    <s v="Grant Nieporte"/>
    <x v="1078"/>
    <x v="0"/>
    <n v="55000000"/>
    <n v="169748929"/>
    <x v="4"/>
    <n v="123"/>
    <x v="1"/>
    <n v="114748929"/>
    <s v="Profit"/>
    <x v="2"/>
    <s v="United States)"/>
  </r>
  <r>
    <x v="5177"/>
    <x v="7"/>
    <x v="0"/>
    <x v="28"/>
    <s v="July 11, 2008 (United States)"/>
    <n v="7"/>
    <n v="260000"/>
    <x v="1092"/>
    <s v="Guillermo del Toro"/>
    <x v="1222"/>
    <x v="0"/>
    <n v="85000000"/>
    <n v="168319243"/>
    <x v="1"/>
    <n v="120"/>
    <x v="1"/>
    <n v="83319243"/>
    <s v="Profit"/>
    <x v="2"/>
    <s v="United States)"/>
  </r>
  <r>
    <x v="5178"/>
    <x v="0"/>
    <x v="0"/>
    <x v="28"/>
    <s v="February 14, 2008 (United States)"/>
    <n v="6.5"/>
    <n v="91000"/>
    <x v="1351"/>
    <s v="Karey Kirkpatrick"/>
    <x v="1895"/>
    <x v="0"/>
    <n v="90000000"/>
    <n v="164170327"/>
    <x v="5"/>
    <n v="96"/>
    <x v="2"/>
    <n v="74170327"/>
    <s v="Profit"/>
    <x v="2"/>
    <s v="United States)"/>
  </r>
  <r>
    <x v="5179"/>
    <x v="7"/>
    <x v="1"/>
    <x v="28"/>
    <s v="November 26, 2008 (United States)"/>
    <n v="5.7"/>
    <n v="67000"/>
    <x v="2087"/>
    <s v="Matt Allen"/>
    <x v="1072"/>
    <x v="29"/>
    <n v="80000000"/>
    <n v="164112721"/>
    <x v="237"/>
    <n v="88"/>
    <x v="2"/>
    <n v="84112721"/>
    <s v="Profit"/>
    <x v="2"/>
    <s v="United States)"/>
  </r>
  <r>
    <x v="5180"/>
    <x v="1"/>
    <x v="1"/>
    <x v="28"/>
    <s v="September 12, 2008 (United States)"/>
    <n v="7"/>
    <n v="317000"/>
    <x v="1828"/>
    <s v="Joel Coen"/>
    <x v="981"/>
    <x v="0"/>
    <n v="37000000"/>
    <n v="163728902"/>
    <x v="1315"/>
    <n v="96"/>
    <x v="1"/>
    <n v="126728902"/>
    <s v="Profit"/>
    <x v="2"/>
    <s v="United States)"/>
  </r>
  <r>
    <x v="5181"/>
    <x v="1"/>
    <x v="4"/>
    <x v="28"/>
    <s v="June 13, 2008 (United States)"/>
    <n v="5"/>
    <n v="199000"/>
    <x v="1434"/>
    <s v="M. Night Shyamalan"/>
    <x v="1259"/>
    <x v="0"/>
    <n v="48000000"/>
    <n v="163403799"/>
    <x v="10"/>
    <n v="91"/>
    <x v="2"/>
    <n v="115403799"/>
    <s v="Profit"/>
    <x v="2"/>
    <s v="United States)"/>
  </r>
  <r>
    <x v="5182"/>
    <x v="7"/>
    <x v="1"/>
    <x v="28"/>
    <s v="January 18, 2008 (United States)"/>
    <n v="6.1"/>
    <n v="157000"/>
    <x v="1951"/>
    <s v="Aline Brosh McKenna"/>
    <x v="2023"/>
    <x v="0"/>
    <n v="30000000"/>
    <n v="162655351"/>
    <x v="968"/>
    <n v="111"/>
    <x v="2"/>
    <n v="132655351"/>
    <s v="Profit"/>
    <x v="2"/>
    <s v="United States)"/>
  </r>
  <r>
    <x v="5183"/>
    <x v="7"/>
    <x v="6"/>
    <x v="28"/>
    <s v="March 28, 2008 (United States)"/>
    <n v="6.8"/>
    <n v="235000"/>
    <x v="1608"/>
    <s v="Peter Steinfeld"/>
    <x v="2024"/>
    <x v="0"/>
    <n v="35000000"/>
    <n v="159808370"/>
    <x v="4"/>
    <n v="123"/>
    <x v="2"/>
    <n v="124808370"/>
    <s v="Profit"/>
    <x v="2"/>
    <s v="United States)"/>
  </r>
  <r>
    <x v="5184"/>
    <x v="7"/>
    <x v="0"/>
    <x v="28"/>
    <s v="February 22, 2008 (United States)"/>
    <n v="6.6"/>
    <n v="146000"/>
    <x v="2088"/>
    <s v="Barry L. Levy"/>
    <x v="240"/>
    <x v="0"/>
    <n v="40000000"/>
    <n v="152039882"/>
    <x v="4"/>
    <n v="90"/>
    <x v="2"/>
    <n v="112039882"/>
    <s v="Profit"/>
    <x v="2"/>
    <s v="United States)"/>
  </r>
  <r>
    <x v="5185"/>
    <x v="7"/>
    <x v="4"/>
    <x v="28"/>
    <s v="February 14, 2008 (United States)"/>
    <n v="6.2"/>
    <n v="81000"/>
    <x v="2089"/>
    <s v="Toni Ann Johnson"/>
    <x v="2025"/>
    <x v="0"/>
    <n v="17500000"/>
    <n v="150988382"/>
    <x v="229"/>
    <n v="98"/>
    <x v="2"/>
    <n v="133488382"/>
    <s v="Profit"/>
    <x v="2"/>
    <s v="United States)"/>
  </r>
  <r>
    <x v="5186"/>
    <x v="0"/>
    <x v="3"/>
    <x v="28"/>
    <s v="October 3, 2008 (United States)"/>
    <n v="3.8"/>
    <n v="23000"/>
    <x v="1311"/>
    <s v="Analisa LaBianco"/>
    <x v="350"/>
    <x v="0"/>
    <n v="20000000"/>
    <n v="149292488"/>
    <x v="979"/>
    <n v="91"/>
    <x v="2"/>
    <n v="129292488"/>
    <s v="Profit"/>
    <x v="2"/>
    <s v="United States)"/>
  </r>
  <r>
    <x v="5187"/>
    <x v="3"/>
    <x v="3"/>
    <x v="28"/>
    <s v="June 13, 2008 (United States)"/>
    <n v="5.2"/>
    <n v="28000"/>
    <x v="2090"/>
    <s v="RenÃ© Goscinny"/>
    <x v="219"/>
    <x v="8"/>
    <n v="20500000"/>
    <n v="131856927"/>
    <x v="1595"/>
    <n v="116"/>
    <x v="2"/>
    <n v="111356927"/>
    <s v="Profit"/>
    <x v="2"/>
    <s v="United States)"/>
  </r>
  <r>
    <x v="5188"/>
    <x v="1"/>
    <x v="0"/>
    <x v="28"/>
    <s v="December 4, 2009 (United States)"/>
    <n v="7.4"/>
    <n v="44000"/>
    <x v="1046"/>
    <s v="John Woo"/>
    <x v="1547"/>
    <x v="30"/>
    <n v="20500000"/>
    <n v="129710514"/>
    <x v="1596"/>
    <n v="148"/>
    <x v="1"/>
    <n v="109210514"/>
    <s v="Profit"/>
    <x v="2"/>
    <s v="United States)"/>
  </r>
  <r>
    <x v="5189"/>
    <x v="7"/>
    <x v="0"/>
    <x v="28"/>
    <s v="April 18, 2008 (United States)"/>
    <n v="6.6"/>
    <n v="103000"/>
    <x v="1449"/>
    <s v="John Fusco"/>
    <x v="491"/>
    <x v="0"/>
    <n v="55000000"/>
    <n v="128792411"/>
    <x v="1597"/>
    <n v="104"/>
    <x v="2"/>
    <n v="73792411"/>
    <s v="Profit"/>
    <x v="2"/>
    <s v="United States)"/>
  </r>
  <r>
    <x v="5190"/>
    <x v="1"/>
    <x v="1"/>
    <x v="28"/>
    <s v="July 25, 2008 (United States)"/>
    <n v="6.9"/>
    <n v="274000"/>
    <x v="1825"/>
    <s v="Will Ferrell"/>
    <x v="1706"/>
    <x v="0"/>
    <n v="65000000"/>
    <n v="128108211"/>
    <x v="4"/>
    <n v="98"/>
    <x v="2"/>
    <n v="63108211"/>
    <s v="Profit"/>
    <x v="2"/>
    <s v="United States)"/>
  </r>
  <r>
    <x v="5191"/>
    <x v="1"/>
    <x v="0"/>
    <x v="28"/>
    <s v="October 10, 2008 (United States)"/>
    <n v="7.1"/>
    <n v="218000"/>
    <x v="195"/>
    <s v="William Monahan"/>
    <x v="1219"/>
    <x v="0"/>
    <n v="70000000"/>
    <n v="115900897"/>
    <x v="7"/>
    <n v="128"/>
    <x v="1"/>
    <n v="45900897"/>
    <s v="Profit"/>
    <x v="2"/>
    <s v="United States)"/>
  </r>
  <r>
    <x v="5192"/>
    <x v="1"/>
    <x v="6"/>
    <x v="28"/>
    <s v="October 24, 2008 (United States)"/>
    <n v="5.8"/>
    <n v="118000"/>
    <x v="2091"/>
    <s v="Patrick Melton"/>
    <x v="2026"/>
    <x v="7"/>
    <n v="10800000"/>
    <n v="113864059"/>
    <x v="1451"/>
    <n v="92"/>
    <x v="2"/>
    <n v="103064059"/>
    <s v="Profit"/>
    <x v="2"/>
    <s v="United States)"/>
  </r>
  <r>
    <x v="5193"/>
    <x v="1"/>
    <x v="2"/>
    <x v="28"/>
    <s v="October 31, 2008 (United States)"/>
    <n v="7.7"/>
    <n v="244000"/>
    <x v="24"/>
    <s v="J. Michael Straczynski"/>
    <x v="1584"/>
    <x v="0"/>
    <n v="55000000"/>
    <n v="113398237"/>
    <x v="540"/>
    <n v="141"/>
    <x v="1"/>
    <n v="58398237"/>
    <s v="Profit"/>
    <x v="2"/>
    <s v="United States)"/>
  </r>
  <r>
    <x v="5194"/>
    <x v="1"/>
    <x v="0"/>
    <x v="28"/>
    <s v="January 25, 2008 (United States)"/>
    <n v="7"/>
    <n v="222000"/>
    <x v="190"/>
    <s v="Art Monterastelli"/>
    <x v="121"/>
    <x v="29"/>
    <n v="50000000"/>
    <n v="113244290"/>
    <x v="1502"/>
    <n v="92"/>
    <x v="1"/>
    <n v="63244290"/>
    <s v="Profit"/>
    <x v="2"/>
    <s v="United States)"/>
  </r>
  <r>
    <x v="5195"/>
    <x v="7"/>
    <x v="0"/>
    <x v="28"/>
    <s v="February 8, 2008 (United States)"/>
    <n v="5.7"/>
    <n v="76000"/>
    <x v="1197"/>
    <s v="John Claflin"/>
    <x v="1244"/>
    <x v="0"/>
    <n v="70000000"/>
    <n v="111231041"/>
    <x v="7"/>
    <n v="112"/>
    <x v="2"/>
    <n v="41231041"/>
    <s v="Profit"/>
    <x v="2"/>
    <s v="United States)"/>
  </r>
  <r>
    <x v="5196"/>
    <x v="7"/>
    <x v="0"/>
    <x v="28"/>
    <s v="November 26, 2008 (United States)"/>
    <n v="6.1"/>
    <n v="160000"/>
    <x v="2092"/>
    <s v="Luc Besson"/>
    <x v="1526"/>
    <x v="8"/>
    <n v="30000000"/>
    <n v="108979549"/>
    <x v="1270"/>
    <n v="104"/>
    <x v="2"/>
    <n v="78979549"/>
    <s v="Profit"/>
    <x v="2"/>
    <s v="United States)"/>
  </r>
  <r>
    <x v="5197"/>
    <x v="1"/>
    <x v="4"/>
    <x v="28"/>
    <s v="January 30, 2009 (United States)"/>
    <n v="7.6"/>
    <n v="234000"/>
    <x v="1528"/>
    <s v="David Hare"/>
    <x v="1431"/>
    <x v="29"/>
    <n v="32000000"/>
    <n v="108902486"/>
    <x v="1423"/>
    <n v="124"/>
    <x v="1"/>
    <n v="76902486"/>
    <s v="Profit"/>
    <x v="2"/>
    <s v="United States)"/>
  </r>
  <r>
    <x v="5198"/>
    <x v="7"/>
    <x v="1"/>
    <x v="28"/>
    <s v="May 2, 2008 (United States)"/>
    <n v="5.9"/>
    <n v="69000"/>
    <x v="640"/>
    <s v="Adam Sztykiel"/>
    <x v="616"/>
    <x v="0"/>
    <n v="40000000"/>
    <n v="106407672"/>
    <x v="4"/>
    <n v="101"/>
    <x v="2"/>
    <n v="66407672"/>
    <s v="Profit"/>
    <x v="2"/>
    <s v="United States)"/>
  </r>
  <r>
    <x v="5199"/>
    <x v="1"/>
    <x v="1"/>
    <x v="28"/>
    <s v="April 18, 2008 (United States)"/>
    <n v="7.1"/>
    <n v="271000"/>
    <x v="2093"/>
    <s v="Jason Segel"/>
    <x v="1909"/>
    <x v="0"/>
    <n v="30000000"/>
    <n v="105833257"/>
    <x v="1"/>
    <n v="111"/>
    <x v="1"/>
    <n v="75833257"/>
    <s v="Profit"/>
    <x v="2"/>
    <s v="United States)"/>
  </r>
  <r>
    <x v="5200"/>
    <x v="1"/>
    <x v="0"/>
    <x v="28"/>
    <s v="August 6, 2008 (United States)"/>
    <n v="6.9"/>
    <n v="322000"/>
    <x v="1804"/>
    <s v="Seth Rogen"/>
    <x v="1952"/>
    <x v="0"/>
    <n v="27000000"/>
    <n v="101624843"/>
    <x v="4"/>
    <n v="111"/>
    <x v="2"/>
    <n v="74624843"/>
    <s v="Profit"/>
    <x v="2"/>
    <s v="United States)"/>
  </r>
  <r>
    <x v="5201"/>
    <x v="0"/>
    <x v="3"/>
    <x v="28"/>
    <s v="April 4, 2008 (United States)"/>
    <n v="6"/>
    <n v="34000"/>
    <x v="2094"/>
    <s v="Joseph Kwong"/>
    <x v="682"/>
    <x v="0"/>
    <n v="37000000"/>
    <n v="100104565"/>
    <x v="1542"/>
    <n v="96"/>
    <x v="2"/>
    <n v="63104565"/>
    <s v="Profit"/>
    <x v="2"/>
    <s v="United States)"/>
  </r>
  <r>
    <x v="5202"/>
    <x v="7"/>
    <x v="1"/>
    <x v="28"/>
    <s v="August 15, 2008 (United States)"/>
    <n v="7.1"/>
    <n v="246000"/>
    <x v="58"/>
    <s v="Woody Allen"/>
    <x v="2027"/>
    <x v="16"/>
    <n v="15500000"/>
    <n v="96409300"/>
    <x v="1423"/>
    <n v="96"/>
    <x v="1"/>
    <n v="80909300"/>
    <s v="Profit"/>
    <x v="2"/>
    <s v="United States)"/>
  </r>
  <r>
    <x v="5203"/>
    <x v="0"/>
    <x v="0"/>
    <x v="28"/>
    <s v="May 9, 2008 (United States)"/>
    <n v="6"/>
    <n v="70000"/>
    <x v="1276"/>
    <s v="Lilly Wachowski"/>
    <x v="1792"/>
    <x v="0"/>
    <n v="120000000"/>
    <n v="93945766"/>
    <x v="7"/>
    <n v="135"/>
    <x v="2"/>
    <n v="-26054234"/>
    <s v="Loss"/>
    <x v="2"/>
    <s v="United States)"/>
  </r>
  <r>
    <x v="5204"/>
    <x v="1"/>
    <x v="1"/>
    <x v="28"/>
    <s v="November 7, 2008 (United States)"/>
    <n v="6.8"/>
    <n v="223000"/>
    <x v="1672"/>
    <s v="Timothy Dowling"/>
    <x v="1759"/>
    <x v="29"/>
    <n v="28000000"/>
    <n v="92649419"/>
    <x v="1"/>
    <n v="99"/>
    <x v="2"/>
    <n v="64649419"/>
    <s v="Profit"/>
    <x v="2"/>
    <s v="United States)"/>
  </r>
  <r>
    <x v="5205"/>
    <x v="7"/>
    <x v="0"/>
    <x v="28"/>
    <s v="October 17, 2008 (United States)"/>
    <n v="5.3"/>
    <n v="123000"/>
    <x v="1611"/>
    <s v="Beau Thorne"/>
    <x v="1259"/>
    <x v="0"/>
    <n v="35000000"/>
    <n v="87066930"/>
    <x v="1598"/>
    <n v="100"/>
    <x v="2"/>
    <n v="52066930"/>
    <s v="Profit"/>
    <x v="2"/>
    <s v="United States)"/>
  </r>
  <r>
    <x v="5206"/>
    <x v="2"/>
    <x v="10"/>
    <x v="28"/>
    <s v="December 19, 2008 (United States)"/>
    <n v="6.1"/>
    <n v="36000"/>
    <x v="2095"/>
    <s v="Kate DiCamillo"/>
    <x v="241"/>
    <x v="1"/>
    <n v="60000000"/>
    <n v="86957280"/>
    <x v="1"/>
    <n v="93"/>
    <x v="2"/>
    <n v="26957280"/>
    <s v="Profit"/>
    <x v="2"/>
    <s v="United States)"/>
  </r>
  <r>
    <x v="5207"/>
    <x v="7"/>
    <x v="1"/>
    <x v="28"/>
    <s v="January 25, 2008 (United States)"/>
    <n v="2.8"/>
    <n v="103000"/>
    <x v="2027"/>
    <s v="Jason Friedberg"/>
    <x v="2028"/>
    <x v="0"/>
    <n v="30000000"/>
    <n v="85897593"/>
    <x v="915"/>
    <n v="87"/>
    <x v="2"/>
    <n v="55897593"/>
    <s v="Profit"/>
    <x v="2"/>
    <s v="United States)"/>
  </r>
  <r>
    <x v="5208"/>
    <x v="7"/>
    <x v="4"/>
    <x v="28"/>
    <s v="September 26, 2008 (United States)"/>
    <n v="6"/>
    <n v="24000"/>
    <x v="2096"/>
    <s v="Ann Peacock"/>
    <x v="1487"/>
    <x v="0"/>
    <n v="30000000"/>
    <n v="84375346"/>
    <x v="7"/>
    <n v="97"/>
    <x v="2"/>
    <n v="54375346"/>
    <s v="Profit"/>
    <x v="2"/>
    <s v="United States)"/>
  </r>
  <r>
    <x v="5209"/>
    <x v="1"/>
    <x v="5"/>
    <x v="28"/>
    <s v="May 30, 2008 (United States)"/>
    <n v="6.2"/>
    <n v="121000"/>
    <x v="2097"/>
    <s v="Bryan Bertino"/>
    <x v="2029"/>
    <x v="0"/>
    <n v="9000000"/>
    <n v="82410456"/>
    <x v="1417"/>
    <n v="86"/>
    <x v="2"/>
    <n v="73410456"/>
    <s v="Profit"/>
    <x v="2"/>
    <s v="United States)"/>
  </r>
  <r>
    <x v="5210"/>
    <x v="1"/>
    <x v="6"/>
    <x v="28"/>
    <s v="September 12, 2008 (United States)"/>
    <n v="6"/>
    <n v="86000"/>
    <x v="909"/>
    <s v="Russell Gewirtz"/>
    <x v="23"/>
    <x v="0"/>
    <n v="60000000"/>
    <n v="79498846"/>
    <x v="1529"/>
    <n v="101"/>
    <x v="2"/>
    <n v="19498846"/>
    <s v="Profit"/>
    <x v="2"/>
    <s v="United States)"/>
  </r>
  <r>
    <x v="5211"/>
    <x v="7"/>
    <x v="2"/>
    <x v="28"/>
    <s v="February 29, 2008 (United States)"/>
    <n v="6.7"/>
    <n v="107000"/>
    <x v="2098"/>
    <s v="Peter Morgan"/>
    <x v="1532"/>
    <x v="1"/>
    <n v="35000000"/>
    <n v="78201830"/>
    <x v="4"/>
    <n v="115"/>
    <x v="2"/>
    <n v="43201830"/>
    <s v="Profit"/>
    <x v="2"/>
    <s v="United States)"/>
  </r>
  <r>
    <x v="5212"/>
    <x v="1"/>
    <x v="5"/>
    <x v="28"/>
    <s v="August 15, 2008 (United States)"/>
    <n v="6.1"/>
    <n v="104000"/>
    <x v="1786"/>
    <s v="Alexandre Aja"/>
    <x v="809"/>
    <x v="0"/>
    <n v="35000000"/>
    <n v="78094714"/>
    <x v="915"/>
    <n v="110"/>
    <x v="2"/>
    <n v="43094714"/>
    <s v="Profit"/>
    <x v="2"/>
    <s v="United States)"/>
  </r>
  <r>
    <x v="5213"/>
    <x v="1"/>
    <x v="0"/>
    <x v="28"/>
    <s v="August 22, 2008 (United States)"/>
    <n v="6.3"/>
    <n v="201000"/>
    <x v="1184"/>
    <s v="Paul W.S. Anderson"/>
    <x v="1526"/>
    <x v="0"/>
    <n v="45000000"/>
    <n v="76014335"/>
    <x v="1"/>
    <n v="105"/>
    <x v="2"/>
    <n v="31014335"/>
    <s v="Profit"/>
    <x v="2"/>
    <s v="United States)"/>
  </r>
  <r>
    <x v="5214"/>
    <x v="1"/>
    <x v="4"/>
    <x v="28"/>
    <s v="January 23, 2009 (United States)"/>
    <n v="7.3"/>
    <n v="202000"/>
    <x v="1448"/>
    <s v="Justin Haythe"/>
    <x v="1219"/>
    <x v="0"/>
    <n v="35000000"/>
    <n v="75981180"/>
    <x v="1018"/>
    <n v="119"/>
    <x v="1"/>
    <n v="40981180"/>
    <s v="Profit"/>
    <x v="2"/>
    <s v="United States)"/>
  </r>
  <r>
    <x v="5215"/>
    <x v="7"/>
    <x v="0"/>
    <x v="28"/>
    <s v="August 29, 2008 (United States)"/>
    <n v="5.6"/>
    <n v="94000"/>
    <x v="1239"/>
    <s v="Maurice G. Dantec"/>
    <x v="1586"/>
    <x v="8"/>
    <n v="70000000"/>
    <n v="72109200"/>
    <x v="1599"/>
    <n v="90"/>
    <x v="2"/>
    <n v="2109200"/>
    <s v="Profit"/>
    <x v="2"/>
    <s v="United States)"/>
  </r>
  <r>
    <x v="5216"/>
    <x v="7"/>
    <x v="0"/>
    <x v="28"/>
    <s v="March 28, 2008 (United States)"/>
    <n v="4.5999999999999996"/>
    <n v="65000"/>
    <x v="1599"/>
    <s v="Craig Mazin"/>
    <x v="2030"/>
    <x v="0"/>
    <n v="35000000"/>
    <n v="71571300"/>
    <x v="962"/>
    <n v="75"/>
    <x v="2"/>
    <n v="36571300"/>
    <s v="Profit"/>
    <x v="2"/>
    <s v="United States)"/>
  </r>
  <r>
    <x v="5217"/>
    <x v="7"/>
    <x v="4"/>
    <x v="28"/>
    <s v="June 19, 2009 (United States)"/>
    <n v="8.1"/>
    <n v="50000"/>
    <x v="2099"/>
    <s v="KundÃ´ Koyama"/>
    <x v="2031"/>
    <x v="24"/>
    <n v="20500000"/>
    <n v="70636951"/>
    <x v="1600"/>
    <n v="130"/>
    <x v="1"/>
    <n v="50136951"/>
    <s v="Profit"/>
    <x v="2"/>
    <s v="United States)"/>
  </r>
  <r>
    <x v="5218"/>
    <x v="7"/>
    <x v="1"/>
    <x v="28"/>
    <s v="August 22, 2008 (United States)"/>
    <n v="5.5"/>
    <n v="81000"/>
    <x v="2100"/>
    <s v="Karen McCullah"/>
    <x v="1519"/>
    <x v="0"/>
    <n v="25000000"/>
    <n v="70439696"/>
    <x v="4"/>
    <n v="97"/>
    <x v="2"/>
    <n v="45439696"/>
    <s v="Profit"/>
    <x v="2"/>
    <s v="United States)"/>
  </r>
  <r>
    <x v="5219"/>
    <x v="7"/>
    <x v="6"/>
    <x v="28"/>
    <s v="July 25, 2008 (United States)"/>
    <n v="5.9"/>
    <n v="89000"/>
    <x v="2101"/>
    <s v="Frank Spotnitz"/>
    <x v="1350"/>
    <x v="0"/>
    <n v="30000000"/>
    <n v="69363381"/>
    <x v="10"/>
    <n v="104"/>
    <x v="2"/>
    <n v="39363381"/>
    <s v="Profit"/>
    <x v="2"/>
    <s v="United States)"/>
  </r>
  <r>
    <x v="5220"/>
    <x v="0"/>
    <x v="10"/>
    <x v="28"/>
    <s v="August 15, 2008 (United States)"/>
    <n v="5.9"/>
    <n v="61000"/>
    <x v="2102"/>
    <s v="Henry Gilroy"/>
    <x v="2032"/>
    <x v="0"/>
    <n v="8500000"/>
    <n v="68282844"/>
    <x v="1601"/>
    <n v="98"/>
    <x v="2"/>
    <n v="59782844"/>
    <s v="Profit"/>
    <x v="2"/>
    <s v="United States)"/>
  </r>
  <r>
    <x v="5221"/>
    <x v="1"/>
    <x v="0"/>
    <x v="28"/>
    <s v="April 11, 2008 (United States)"/>
    <n v="6.8"/>
    <n v="109000"/>
    <x v="1922"/>
    <s v="James Ellroy"/>
    <x v="792"/>
    <x v="0"/>
    <n v="20000000"/>
    <n v="66476363"/>
    <x v="989"/>
    <n v="109"/>
    <x v="2"/>
    <n v="46476363"/>
    <s v="Profit"/>
    <x v="2"/>
    <s v="United States)"/>
  </r>
  <r>
    <x v="5222"/>
    <x v="1"/>
    <x v="6"/>
    <x v="28"/>
    <s v="March 7, 2008 (United States)"/>
    <n v="7.2"/>
    <n v="176000"/>
    <x v="396"/>
    <s v="Dick Clement"/>
    <x v="1526"/>
    <x v="1"/>
    <n v="20000000"/>
    <n v="64828421"/>
    <x v="1602"/>
    <n v="111"/>
    <x v="1"/>
    <n v="44828421"/>
    <s v="Profit"/>
    <x v="2"/>
    <s v="United States)"/>
  </r>
  <r>
    <x v="5223"/>
    <x v="7"/>
    <x v="1"/>
    <x v="28"/>
    <s v="April 25, 2008 (United States)"/>
    <n v="6"/>
    <n v="43000"/>
    <x v="2103"/>
    <s v="Michael McCullers"/>
    <x v="2033"/>
    <x v="0"/>
    <n v="30000000"/>
    <n v="64444713"/>
    <x v="1603"/>
    <n v="99"/>
    <x v="2"/>
    <n v="34444713"/>
    <s v="Profit"/>
    <x v="2"/>
    <s v="United States)"/>
  </r>
  <r>
    <x v="5224"/>
    <x v="0"/>
    <x v="3"/>
    <x v="28"/>
    <s v="January 23, 2009 (United States)"/>
    <n v="6.1"/>
    <n v="75000"/>
    <x v="1154"/>
    <s v="David Lindsay-Abaire"/>
    <x v="1009"/>
    <x v="29"/>
    <n v="60000000"/>
    <n v="62803180"/>
    <x v="237"/>
    <n v="106"/>
    <x v="2"/>
    <n v="2803180"/>
    <s v="Profit"/>
    <x v="2"/>
    <s v="United States)"/>
  </r>
  <r>
    <x v="5225"/>
    <x v="7"/>
    <x v="4"/>
    <x v="28"/>
    <s v="February 1, 2008 (United States)"/>
    <n v="5.4"/>
    <n v="52000"/>
    <x v="2104"/>
    <s v="Sebastian Gutierrez"/>
    <x v="1717"/>
    <x v="0"/>
    <n v="12000000"/>
    <n v="58010320"/>
    <x v="1502"/>
    <n v="98"/>
    <x v="2"/>
    <n v="46010320"/>
    <s v="Profit"/>
    <x v="2"/>
    <s v="United States)"/>
  </r>
  <r>
    <x v="51"/>
    <x v="7"/>
    <x v="5"/>
    <x v="28"/>
    <s v="April 11, 2008 (United States)"/>
    <n v="3.9"/>
    <n v="35000"/>
    <x v="2105"/>
    <s v="J.S. Cardone"/>
    <x v="2034"/>
    <x v="0"/>
    <n v="20000000"/>
    <n v="57197876"/>
    <x v="1133"/>
    <n v="88"/>
    <x v="2"/>
    <n v="37197876"/>
    <s v="Profit"/>
    <x v="2"/>
    <s v="United States)"/>
  </r>
  <r>
    <x v="5226"/>
    <x v="7"/>
    <x v="1"/>
    <x v="28"/>
    <s v="February 14, 2008 (United States)"/>
    <n v="7.1"/>
    <n v="159000"/>
    <x v="434"/>
    <s v="Adam Brooks"/>
    <x v="1667"/>
    <x v="1"/>
    <n v="20500000"/>
    <n v="55990299"/>
    <x v="1"/>
    <n v="112"/>
    <x v="1"/>
    <n v="35490299"/>
    <s v="Profit"/>
    <x v="2"/>
    <s v="United States)"/>
  </r>
  <r>
    <x v="5227"/>
    <x v="1"/>
    <x v="2"/>
    <x v="28"/>
    <s v="January 30, 2009 (United States)"/>
    <n v="7.5"/>
    <n v="167000"/>
    <x v="805"/>
    <s v="Dustin Lance Black"/>
    <x v="173"/>
    <x v="0"/>
    <n v="20000000"/>
    <n v="54589558"/>
    <x v="1315"/>
    <n v="128"/>
    <x v="1"/>
    <n v="34589558"/>
    <s v="Profit"/>
    <x v="2"/>
    <s v="United States)"/>
  </r>
  <r>
    <x v="5228"/>
    <x v="1"/>
    <x v="6"/>
    <x v="28"/>
    <s v="January 25, 2008 (United States)"/>
    <n v="6.2"/>
    <n v="48000"/>
    <x v="1247"/>
    <s v="Robert Fyvolent"/>
    <x v="1487"/>
    <x v="0"/>
    <n v="35000000"/>
    <n v="52933513"/>
    <x v="1133"/>
    <n v="101"/>
    <x v="2"/>
    <n v="17933513"/>
    <s v="Profit"/>
    <x v="2"/>
    <s v="United States)"/>
  </r>
  <r>
    <x v="5229"/>
    <x v="7"/>
    <x v="4"/>
    <x v="28"/>
    <s v="December 25, 2008 (United States)"/>
    <n v="7.5"/>
    <n v="124000"/>
    <x v="845"/>
    <s v="John Patrick Shanley"/>
    <x v="103"/>
    <x v="0"/>
    <n v="20000000"/>
    <n v="51699984"/>
    <x v="1604"/>
    <n v="104"/>
    <x v="1"/>
    <n v="31699984"/>
    <s v="Profit"/>
    <x v="2"/>
    <s v="United States)"/>
  </r>
  <r>
    <x v="5230"/>
    <x v="0"/>
    <x v="3"/>
    <x v="28"/>
    <s v="July 11, 2008 (United States)"/>
    <n v="5"/>
    <n v="39000"/>
    <x v="1322"/>
    <s v="Rob Greenberg"/>
    <x v="239"/>
    <x v="0"/>
    <n v="60000000"/>
    <n v="51339567"/>
    <x v="10"/>
    <n v="90"/>
    <x v="2"/>
    <n v="-8660433"/>
    <s v="Loss"/>
    <x v="2"/>
    <s v="United States)"/>
  </r>
  <r>
    <x v="5231"/>
    <x v="1"/>
    <x v="0"/>
    <x v="28"/>
    <s v="January 16, 2009 (United States)"/>
    <n v="7.2"/>
    <n v="141000"/>
    <x v="525"/>
    <s v="Clayton Frohman"/>
    <x v="1803"/>
    <x v="0"/>
    <n v="32000000"/>
    <n v="51262751"/>
    <x v="1541"/>
    <n v="137"/>
    <x v="1"/>
    <n v="19262751"/>
    <s v="Profit"/>
    <x v="2"/>
    <s v="United States)"/>
  </r>
  <r>
    <x v="5232"/>
    <x v="7"/>
    <x v="1"/>
    <x v="28"/>
    <s v="September 12, 2008 (United States)"/>
    <n v="5"/>
    <n v="21000"/>
    <x v="2106"/>
    <s v="Diane English"/>
    <x v="995"/>
    <x v="0"/>
    <n v="16000000"/>
    <n v="50007546"/>
    <x v="1605"/>
    <n v="114"/>
    <x v="2"/>
    <n v="34007546"/>
    <s v="Profit"/>
    <x v="2"/>
    <s v="United States)"/>
  </r>
  <r>
    <x v="5233"/>
    <x v="7"/>
    <x v="0"/>
    <x v="28"/>
    <s v="March 21, 2008 (United States)"/>
    <n v="5.7"/>
    <n v="59000"/>
    <x v="1200"/>
    <s v="Kristofor Brown"/>
    <x v="1507"/>
    <x v="0"/>
    <n v="40000000"/>
    <n v="49944325"/>
    <x v="5"/>
    <n v="110"/>
    <x v="2"/>
    <n v="9944325"/>
    <s v="Profit"/>
    <x v="2"/>
    <s v="United States)"/>
  </r>
  <r>
    <x v="5234"/>
    <x v="0"/>
    <x v="1"/>
    <x v="28"/>
    <s v="January 30, 2008 (China)"/>
    <n v="6.4"/>
    <n v="15000"/>
    <x v="1621"/>
    <s v="Stephen Chow"/>
    <x v="1598"/>
    <x v="13"/>
    <n v="20500000"/>
    <n v="49529913"/>
    <x v="1401"/>
    <n v="88"/>
    <x v="2"/>
    <n v="29029913"/>
    <s v="Profit"/>
    <x v="2"/>
    <s v="China)"/>
  </r>
  <r>
    <x v="5235"/>
    <x v="1"/>
    <x v="4"/>
    <x v="28"/>
    <s v="July 31, 2009 (United States)"/>
    <n v="7.5"/>
    <n v="430000"/>
    <x v="647"/>
    <s v="Mark Boal"/>
    <x v="1702"/>
    <x v="0"/>
    <n v="15000000"/>
    <n v="49259766"/>
    <x v="1606"/>
    <n v="131"/>
    <x v="1"/>
    <n v="34259766"/>
    <s v="Profit"/>
    <x v="2"/>
    <s v="United States)"/>
  </r>
  <r>
    <x v="5236"/>
    <x v="7"/>
    <x v="5"/>
    <x v="28"/>
    <s v="March 21, 2008 (United States)"/>
    <n v="5.2"/>
    <n v="33000"/>
    <x v="2107"/>
    <s v="Luke Dawson"/>
    <x v="1529"/>
    <x v="0"/>
    <n v="8000000"/>
    <n v="48555306"/>
    <x v="915"/>
    <n v="85"/>
    <x v="2"/>
    <n v="40555306"/>
    <s v="Profit"/>
    <x v="2"/>
    <s v="United States)"/>
  </r>
  <r>
    <x v="5237"/>
    <x v="7"/>
    <x v="5"/>
    <x v="28"/>
    <s v="January 4, 2008 (United States)"/>
    <n v="4"/>
    <n v="31000"/>
    <x v="2108"/>
    <s v="Andrew Klavan"/>
    <x v="1269"/>
    <x v="0"/>
    <n v="20000000"/>
    <n v="45847751"/>
    <x v="1156"/>
    <n v="87"/>
    <x v="2"/>
    <n v="25847751"/>
    <s v="Profit"/>
    <x v="2"/>
    <s v="United States)"/>
  </r>
  <r>
    <x v="5238"/>
    <x v="1"/>
    <x v="4"/>
    <x v="28"/>
    <s v="January 30, 2009 (United States)"/>
    <n v="7.9"/>
    <n v="294000"/>
    <x v="1419"/>
    <s v="Robert Siegel"/>
    <x v="438"/>
    <x v="0"/>
    <n v="6000000"/>
    <n v="44734660"/>
    <x v="1607"/>
    <n v="109"/>
    <x v="1"/>
    <n v="38734660"/>
    <s v="Profit"/>
    <x v="2"/>
    <s v="United States)"/>
  </r>
  <r>
    <x v="5239"/>
    <x v="7"/>
    <x v="6"/>
    <x v="28"/>
    <s v="September 19, 2008 (United States)"/>
    <n v="6.1"/>
    <n v="50000"/>
    <x v="1345"/>
    <s v="David Loughery"/>
    <x v="1271"/>
    <x v="0"/>
    <n v="20000000"/>
    <n v="44655002"/>
    <x v="1133"/>
    <n v="110"/>
    <x v="2"/>
    <n v="24655002"/>
    <s v="Profit"/>
    <x v="2"/>
    <s v="United States)"/>
  </r>
  <r>
    <x v="5240"/>
    <x v="7"/>
    <x v="1"/>
    <x v="28"/>
    <s v="August 6, 2008 (United States)"/>
    <n v="6.2"/>
    <n v="28000"/>
    <x v="2109"/>
    <s v="Elizabeth Chandler"/>
    <x v="1686"/>
    <x v="0"/>
    <n v="27000000"/>
    <n v="44352417"/>
    <x v="1156"/>
    <n v="119"/>
    <x v="2"/>
    <n v="17352417"/>
    <s v="Profit"/>
    <x v="2"/>
    <s v="United States)"/>
  </r>
  <r>
    <x v="5241"/>
    <x v="1"/>
    <x v="0"/>
    <x v="28"/>
    <s v="July 17, 2008 (South Korea)"/>
    <n v="7.3"/>
    <n v="34000"/>
    <x v="2110"/>
    <s v="Jee-woon Kim"/>
    <x v="1692"/>
    <x v="10"/>
    <n v="10000000"/>
    <n v="44261209"/>
    <x v="1608"/>
    <n v="130"/>
    <x v="1"/>
    <n v="34261209"/>
    <s v="Profit"/>
    <x v="2"/>
    <s v="South Korea)"/>
  </r>
  <r>
    <x v="5242"/>
    <x v="1"/>
    <x v="1"/>
    <x v="28"/>
    <s v="February 29, 2008 (United States)"/>
    <n v="5.8"/>
    <n v="80000"/>
    <x v="2111"/>
    <s v="Scot Armstrong"/>
    <x v="1706"/>
    <x v="0"/>
    <n v="55000000"/>
    <n v="44004502"/>
    <x v="237"/>
    <n v="91"/>
    <x v="2"/>
    <n v="-10995498"/>
    <s v="Loss"/>
    <x v="2"/>
    <s v="United States)"/>
  </r>
  <r>
    <x v="5243"/>
    <x v="7"/>
    <x v="1"/>
    <x v="28"/>
    <s v="February 8, 2008 (United States)"/>
    <n v="5.5"/>
    <n v="14000"/>
    <x v="1459"/>
    <s v="Malcolm D. Lee"/>
    <x v="1250"/>
    <x v="0"/>
    <n v="35000000"/>
    <n v="43655418"/>
    <x v="1"/>
    <n v="114"/>
    <x v="2"/>
    <n v="8655418"/>
    <s v="Profit"/>
    <x v="2"/>
    <s v="United States)"/>
  </r>
  <r>
    <x v="5244"/>
    <x v="1"/>
    <x v="3"/>
    <x v="28"/>
    <s v="April 25, 2008 (United States)"/>
    <n v="6.6"/>
    <n v="132000"/>
    <x v="2112"/>
    <s v="Jon Hurwitz"/>
    <x v="1795"/>
    <x v="0"/>
    <n v="12000000"/>
    <n v="43495888"/>
    <x v="237"/>
    <n v="114"/>
    <x v="2"/>
    <n v="31495888"/>
    <s v="Profit"/>
    <x v="2"/>
    <s v="United States)"/>
  </r>
  <r>
    <x v="5245"/>
    <x v="7"/>
    <x v="2"/>
    <x v="28"/>
    <s v="October 10, 2008 (United States)"/>
    <n v="6.9"/>
    <n v="80000"/>
    <x v="2113"/>
    <s v="Jeffrey Hatcher"/>
    <x v="1834"/>
    <x v="1"/>
    <n v="20500000"/>
    <n v="43343384"/>
    <x v="1541"/>
    <n v="110"/>
    <x v="2"/>
    <n v="22843384"/>
    <s v="Profit"/>
    <x v="2"/>
    <s v="United States)"/>
  </r>
  <r>
    <x v="5246"/>
    <x v="1"/>
    <x v="1"/>
    <x v="28"/>
    <s v="October 31, 2008 (United States)"/>
    <n v="6.5"/>
    <n v="174000"/>
    <x v="1150"/>
    <s v="Kevin Smith"/>
    <x v="1952"/>
    <x v="0"/>
    <n v="24000000"/>
    <n v="42784344"/>
    <x v="1609"/>
    <n v="101"/>
    <x v="2"/>
    <n v="18784344"/>
    <s v="Profit"/>
    <x v="2"/>
    <s v="United States)"/>
  </r>
  <r>
    <x v="5247"/>
    <x v="1"/>
    <x v="0"/>
    <x v="28"/>
    <s v="September 5, 2008 (United States)"/>
    <n v="5.4"/>
    <n v="55000"/>
    <x v="2036"/>
    <s v="Jason Richman"/>
    <x v="270"/>
    <x v="0"/>
    <n v="45000000"/>
    <n v="42487390"/>
    <x v="744"/>
    <n v="99"/>
    <x v="2"/>
    <n v="-2512610"/>
    <s v="Loss"/>
    <x v="2"/>
    <s v="United States)"/>
  </r>
  <r>
    <x v="5248"/>
    <x v="7"/>
    <x v="1"/>
    <x v="28"/>
    <s v="March 21, 2008 (United States)"/>
    <n v="4.4000000000000004"/>
    <n v="6500"/>
    <x v="1960"/>
    <s v="Tyler Perry"/>
    <x v="2035"/>
    <x v="0"/>
    <n v="20500000"/>
    <n v="41975388"/>
    <x v="1610"/>
    <n v="100"/>
    <x v="2"/>
    <n v="21475388"/>
    <s v="Profit"/>
    <x v="2"/>
    <s v="United States)"/>
  </r>
  <r>
    <x v="5249"/>
    <x v="7"/>
    <x v="0"/>
    <x v="28"/>
    <s v="March 14, 2008 (United States)"/>
    <n v="6.6"/>
    <n v="98000"/>
    <x v="1908"/>
    <s v="Chris Hauty"/>
    <x v="2036"/>
    <x v="0"/>
    <n v="20000000"/>
    <n v="41627431"/>
    <x v="1100"/>
    <n v="113"/>
    <x v="2"/>
    <n v="21627431"/>
    <s v="Profit"/>
    <x v="2"/>
    <s v="United States)"/>
  </r>
  <r>
    <x v="5250"/>
    <x v="1"/>
    <x v="1"/>
    <x v="28"/>
    <s v="September 19, 2008 (United States)"/>
    <n v="5.9"/>
    <n v="43000"/>
    <x v="524"/>
    <s v="Jordan Cahan"/>
    <x v="1708"/>
    <x v="0"/>
    <n v="20000000"/>
    <n v="41624687"/>
    <x v="1502"/>
    <n v="101"/>
    <x v="2"/>
    <n v="21624687"/>
    <s v="Profit"/>
    <x v="2"/>
    <s v="United States)"/>
  </r>
  <r>
    <x v="5251"/>
    <x v="1"/>
    <x v="5"/>
    <x v="28"/>
    <s v="October 10, 2008 (United States)"/>
    <n v="5.9"/>
    <n v="71000"/>
    <x v="2114"/>
    <s v="John Erick Dowdle"/>
    <x v="2037"/>
    <x v="0"/>
    <n v="12000000"/>
    <n v="41319906"/>
    <x v="1133"/>
    <n v="89"/>
    <x v="2"/>
    <n v="29319906"/>
    <s v="Profit"/>
    <x v="2"/>
    <s v="United States)"/>
  </r>
  <r>
    <x v="5252"/>
    <x v="7"/>
    <x v="1"/>
    <x v="28"/>
    <s v="April 4, 2008 (United States)"/>
    <n v="6"/>
    <n v="32000"/>
    <x v="1704"/>
    <s v="Duncan Brantley"/>
    <x v="1313"/>
    <x v="0"/>
    <n v="58000000"/>
    <n v="41319039"/>
    <x v="1"/>
    <n v="114"/>
    <x v="2"/>
    <n v="-16680961"/>
    <s v="Loss"/>
    <x v="2"/>
    <s v="United States)"/>
  </r>
  <r>
    <x v="5253"/>
    <x v="7"/>
    <x v="1"/>
    <x v="28"/>
    <s v="June 20, 2008 (United States)"/>
    <n v="3.8"/>
    <n v="51000"/>
    <x v="2115"/>
    <s v="Mike Myers"/>
    <x v="986"/>
    <x v="1"/>
    <n v="62000000"/>
    <n v="40877556"/>
    <x v="5"/>
    <n v="87"/>
    <x v="2"/>
    <n v="-21122444"/>
    <s v="Loss"/>
    <x v="2"/>
    <s v="United States)"/>
  </r>
  <r>
    <x v="5254"/>
    <x v="7"/>
    <x v="4"/>
    <x v="28"/>
    <s v="November 26, 2008 (United States)"/>
    <n v="7.8"/>
    <n v="196000"/>
    <x v="1017"/>
    <s v="John Boyne"/>
    <x v="2038"/>
    <x v="1"/>
    <n v="12500000"/>
    <n v="40416563"/>
    <x v="407"/>
    <n v="94"/>
    <x v="1"/>
    <n v="27916563"/>
    <s v="Profit"/>
    <x v="2"/>
    <s v="United States)"/>
  </r>
  <r>
    <x v="5255"/>
    <x v="7"/>
    <x v="4"/>
    <x v="28"/>
    <s v="October 17, 2008 (United States)"/>
    <n v="7.3"/>
    <n v="25000"/>
    <x v="1556"/>
    <s v="Gina Prince-Bythewood"/>
    <x v="1887"/>
    <x v="0"/>
    <n v="11000000"/>
    <n v="39952437"/>
    <x v="989"/>
    <n v="114"/>
    <x v="1"/>
    <n v="28952437"/>
    <s v="Profit"/>
    <x v="2"/>
    <s v="United States)"/>
  </r>
  <r>
    <x v="5256"/>
    <x v="7"/>
    <x v="0"/>
    <x v="28"/>
    <s v="December 25, 2008 (United States)"/>
    <n v="4.8"/>
    <n v="60000"/>
    <x v="1884"/>
    <s v="Frank Miller"/>
    <x v="2039"/>
    <x v="0"/>
    <n v="60000000"/>
    <n v="39164441"/>
    <x v="1502"/>
    <n v="103"/>
    <x v="2"/>
    <n v="-20835559"/>
    <s v="Loss"/>
    <x v="2"/>
    <s v="United States)"/>
  </r>
  <r>
    <x v="5257"/>
    <x v="3"/>
    <x v="0"/>
    <x v="28"/>
    <s v="December 24, 2008 (United States)"/>
    <n v="7.3"/>
    <n v="58000"/>
    <x v="2116"/>
    <s v="Piyush Mishra"/>
    <x v="1639"/>
    <x v="41"/>
    <n v="20500000"/>
    <n v="38316584"/>
    <x v="1611"/>
    <n v="186"/>
    <x v="1"/>
    <n v="17816584"/>
    <s v="Profit"/>
    <x v="2"/>
    <s v="United States)"/>
  </r>
  <r>
    <x v="5258"/>
    <x v="7"/>
    <x v="4"/>
    <x v="28"/>
    <s v="September 12, 2008 (United States)"/>
    <n v="5.8"/>
    <n v="6800"/>
    <x v="1960"/>
    <s v="Tyler Perry"/>
    <x v="919"/>
    <x v="0"/>
    <n v="20500000"/>
    <n v="37105289"/>
    <x v="1612"/>
    <n v="111"/>
    <x v="2"/>
    <n v="16605289"/>
    <s v="Profit"/>
    <x v="2"/>
    <s v="United States)"/>
  </r>
  <r>
    <x v="5259"/>
    <x v="3"/>
    <x v="6"/>
    <x v="28"/>
    <s v="April 10, 2009 (United States)"/>
    <n v="7"/>
    <n v="47000"/>
    <x v="2117"/>
    <s v="Roberto Saviano"/>
    <x v="2040"/>
    <x v="9"/>
    <n v="20500000"/>
    <n v="34861529"/>
    <x v="1613"/>
    <n v="137"/>
    <x v="1"/>
    <n v="14361529"/>
    <s v="Profit"/>
    <x v="2"/>
    <s v="United States)"/>
  </r>
  <r>
    <x v="5260"/>
    <x v="7"/>
    <x v="1"/>
    <x v="28"/>
    <s v="August 29, 2008 (United States)"/>
    <n v="1.9"/>
    <n v="88000"/>
    <x v="2027"/>
    <s v="Jason Friedberg"/>
    <x v="2041"/>
    <x v="0"/>
    <n v="20000000"/>
    <n v="34816824"/>
    <x v="1502"/>
    <n v="87"/>
    <x v="2"/>
    <n v="14816824"/>
    <s v="Profit"/>
    <x v="2"/>
    <s v="United States)"/>
  </r>
  <r>
    <x v="5261"/>
    <x v="3"/>
    <x v="2"/>
    <x v="28"/>
    <s v="January 24, 2009 (United States)"/>
    <n v="7.2"/>
    <n v="45000"/>
    <x v="776"/>
    <s v="Peter Buchman"/>
    <x v="1355"/>
    <x v="8"/>
    <n v="35000000"/>
    <n v="34209066"/>
    <x v="1607"/>
    <n v="134"/>
    <x v="1"/>
    <n v="-790934"/>
    <s v="Loss"/>
    <x v="2"/>
    <s v="United States)"/>
  </r>
  <r>
    <x v="5262"/>
    <x v="1"/>
    <x v="1"/>
    <x v="28"/>
    <s v="February 29, 2008 (United States)"/>
    <n v="7.9"/>
    <n v="398000"/>
    <x v="2118"/>
    <s v="Martin McDonagh"/>
    <x v="1572"/>
    <x v="1"/>
    <n v="15000000"/>
    <n v="34085749"/>
    <x v="1315"/>
    <n v="107"/>
    <x v="1"/>
    <n v="19085749"/>
    <s v="Profit"/>
    <x v="2"/>
    <s v="United States)"/>
  </r>
  <r>
    <x v="5263"/>
    <x v="7"/>
    <x v="1"/>
    <x v="28"/>
    <s v="October 3, 2008 (United States)"/>
    <n v="6.6"/>
    <n v="90000"/>
    <x v="2119"/>
    <s v="Lorene Scafaria"/>
    <x v="1954"/>
    <x v="0"/>
    <n v="10000000"/>
    <n v="33556631"/>
    <x v="1133"/>
    <n v="90"/>
    <x v="2"/>
    <n v="23556631"/>
    <s v="Profit"/>
    <x v="2"/>
    <s v="United States)"/>
  </r>
  <r>
    <x v="5264"/>
    <x v="0"/>
    <x v="4"/>
    <x v="28"/>
    <s v="September 26, 2008 (United States)"/>
    <n v="6.5"/>
    <n v="22000"/>
    <x v="2120"/>
    <s v="Alex Kendrick"/>
    <x v="823"/>
    <x v="0"/>
    <n v="500000"/>
    <n v="33473297"/>
    <x v="1278"/>
    <n v="122"/>
    <x v="2"/>
    <n v="32973297"/>
    <s v="Profit"/>
    <x v="2"/>
    <s v="United States)"/>
  </r>
  <r>
    <x v="5265"/>
    <x v="7"/>
    <x v="4"/>
    <x v="28"/>
    <s v="January 16, 2009 (United States)"/>
    <n v="6.6"/>
    <n v="21000"/>
    <x v="2121"/>
    <s v="Joel Hopkins"/>
    <x v="163"/>
    <x v="0"/>
    <n v="20500000"/>
    <n v="32568427"/>
    <x v="1614"/>
    <n v="93"/>
    <x v="2"/>
    <n v="12068427"/>
    <s v="Profit"/>
    <x v="2"/>
    <s v="United States)"/>
  </r>
  <r>
    <x v="5266"/>
    <x v="1"/>
    <x v="6"/>
    <x v="28"/>
    <s v="October 24, 2008 (United States)"/>
    <n v="6.6"/>
    <n v="60000"/>
    <x v="1830"/>
    <s v="Joe Carnahan"/>
    <x v="1391"/>
    <x v="0"/>
    <n v="30000000"/>
    <n v="31200557"/>
    <x v="237"/>
    <n v="130"/>
    <x v="2"/>
    <n v="1200557"/>
    <s v="Profit"/>
    <x v="2"/>
    <s v="United States)"/>
  </r>
  <r>
    <x v="5267"/>
    <x v="0"/>
    <x v="10"/>
    <x v="28"/>
    <s v="September 19, 2008 (United States)"/>
    <n v="6"/>
    <n v="23000"/>
    <x v="2122"/>
    <s v="Chris McKenna"/>
    <x v="439"/>
    <x v="0"/>
    <n v="25000000"/>
    <n v="30893885"/>
    <x v="17"/>
    <n v="87"/>
    <x v="2"/>
    <n v="5893885"/>
    <s v="Profit"/>
    <x v="2"/>
    <s v="United States)"/>
  </r>
  <r>
    <x v="5268"/>
    <x v="7"/>
    <x v="1"/>
    <x v="28"/>
    <s v="February 22, 2008 (United States)"/>
    <n v="6.4"/>
    <n v="89000"/>
    <x v="1665"/>
    <s v="Michel Gondry"/>
    <x v="1590"/>
    <x v="1"/>
    <n v="20000000"/>
    <n v="30579406"/>
    <x v="237"/>
    <n v="102"/>
    <x v="2"/>
    <n v="10579406"/>
    <s v="Profit"/>
    <x v="2"/>
    <s v="United States)"/>
  </r>
  <r>
    <x v="5269"/>
    <x v="7"/>
    <x v="2"/>
    <x v="28"/>
    <s v="October 17, 2008 (United States)"/>
    <n v="6.3"/>
    <n v="47000"/>
    <x v="171"/>
    <s v="Stanley Weiser"/>
    <x v="2042"/>
    <x v="0"/>
    <n v="25100000"/>
    <n v="29560587"/>
    <x v="1502"/>
    <n v="129"/>
    <x v="2"/>
    <n v="4460587"/>
    <s v="Profit"/>
    <x v="2"/>
    <s v="United States)"/>
  </r>
  <r>
    <x v="5270"/>
    <x v="0"/>
    <x v="3"/>
    <x v="28"/>
    <s v="August 21, 2009 (United States)"/>
    <n v="4.7"/>
    <n v="7000"/>
    <x v="1023"/>
    <s v="Robert Rodriguez"/>
    <x v="2043"/>
    <x v="0"/>
    <n v="40000000"/>
    <n v="28972508"/>
    <x v="7"/>
    <n v="89"/>
    <x v="2"/>
    <n v="-11027492"/>
    <s v="Loss"/>
    <x v="2"/>
    <s v="United States)"/>
  </r>
  <r>
    <x v="5271"/>
    <x v="1"/>
    <x v="0"/>
    <x v="28"/>
    <s v="October 3, 2008 (United States)"/>
    <n v="6.7"/>
    <n v="59000"/>
    <x v="1570"/>
    <s v="Robert Knott"/>
    <x v="495"/>
    <x v="0"/>
    <n v="20000000"/>
    <n v="27712362"/>
    <x v="237"/>
    <n v="115"/>
    <x v="2"/>
    <n v="7712362"/>
    <s v="Profit"/>
    <x v="2"/>
    <s v="United States)"/>
  </r>
  <r>
    <x v="5272"/>
    <x v="7"/>
    <x v="0"/>
    <x v="28"/>
    <s v="August 27, 2008 (United States)"/>
    <n v="7"/>
    <n v="56000"/>
    <x v="2123"/>
    <s v="Jeffrey Nachmanoff"/>
    <x v="1777"/>
    <x v="0"/>
    <n v="22000000"/>
    <n v="27675014"/>
    <x v="1614"/>
    <n v="114"/>
    <x v="1"/>
    <n v="5675014"/>
    <s v="Profit"/>
    <x v="2"/>
    <s v="United States)"/>
  </r>
  <r>
    <x v="5273"/>
    <x v="1"/>
    <x v="2"/>
    <x v="28"/>
    <s v="January 23, 2009 (United States)"/>
    <n v="7.7"/>
    <n v="105000"/>
    <x v="205"/>
    <s v="Peter Morgan"/>
    <x v="81"/>
    <x v="1"/>
    <n v="25000000"/>
    <n v="27426335"/>
    <x v="1"/>
    <n v="122"/>
    <x v="1"/>
    <n v="2426335"/>
    <s v="Profit"/>
    <x v="2"/>
    <s v="United States)"/>
  </r>
  <r>
    <x v="5274"/>
    <x v="7"/>
    <x v="1"/>
    <x v="28"/>
    <s v="September 19, 2008 (United States)"/>
    <n v="6.7"/>
    <n v="71000"/>
    <x v="1468"/>
    <s v="David Koepp"/>
    <x v="2044"/>
    <x v="0"/>
    <n v="20000000"/>
    <n v="27090159"/>
    <x v="1494"/>
    <n v="102"/>
    <x v="2"/>
    <n v="7090159"/>
    <s v="Profit"/>
    <x v="2"/>
    <s v="United States)"/>
  </r>
  <r>
    <x v="5275"/>
    <x v="1"/>
    <x v="0"/>
    <x v="28"/>
    <s v="September 25, 2008 (Germany)"/>
    <n v="7.4"/>
    <n v="37000"/>
    <x v="817"/>
    <s v="Bernd Eichinger"/>
    <x v="2045"/>
    <x v="29"/>
    <n v="20500000"/>
    <n v="26937355"/>
    <x v="241"/>
    <n v="150"/>
    <x v="1"/>
    <n v="6437355"/>
    <s v="Profit"/>
    <x v="2"/>
    <s v="Germany)"/>
  </r>
  <r>
    <x v="5276"/>
    <x v="7"/>
    <x v="1"/>
    <x v="28"/>
    <s v="January 18, 2008 (United States)"/>
    <n v="5.8"/>
    <n v="21000"/>
    <x v="1687"/>
    <s v="Glenn Gers"/>
    <x v="362"/>
    <x v="0"/>
    <n v="22000000"/>
    <n v="26412163"/>
    <x v="1615"/>
    <n v="104"/>
    <x v="2"/>
    <n v="4412163"/>
    <s v="Profit"/>
    <x v="2"/>
    <s v="United States)"/>
  </r>
  <r>
    <x v="5277"/>
    <x v="1"/>
    <x v="0"/>
    <x v="28"/>
    <s v="October 31, 2008 (United States)"/>
    <n v="7.3"/>
    <n v="241000"/>
    <x v="1417"/>
    <s v="Guy Ritchie"/>
    <x v="1531"/>
    <x v="1"/>
    <n v="18000000"/>
    <n v="25740863"/>
    <x v="7"/>
    <n v="114"/>
    <x v="1"/>
    <n v="7740863"/>
    <s v="Profit"/>
    <x v="2"/>
    <s v="United States)"/>
  </r>
  <r>
    <x v="5278"/>
    <x v="1"/>
    <x v="3"/>
    <x v="28"/>
    <s v="April 4, 2008 (United States)"/>
    <n v="5.9"/>
    <n v="72000"/>
    <x v="2124"/>
    <s v="Scott B. Smith"/>
    <x v="2046"/>
    <x v="0"/>
    <n v="8000000"/>
    <n v="22818256"/>
    <x v="1018"/>
    <n v="90"/>
    <x v="2"/>
    <n v="14818256"/>
    <s v="Profit"/>
    <x v="2"/>
    <s v="United States)"/>
  </r>
  <r>
    <x v="5279"/>
    <x v="1"/>
    <x v="0"/>
    <x v="28"/>
    <s v="March 14, 2008 (United States)"/>
    <n v="5.9"/>
    <n v="75000"/>
    <x v="1897"/>
    <s v="Neil Marshall"/>
    <x v="2047"/>
    <x v="1"/>
    <n v="30000000"/>
    <n v="22472631"/>
    <x v="1417"/>
    <n v="105"/>
    <x v="2"/>
    <n v="-7527369"/>
    <s v="Loss"/>
    <x v="2"/>
    <s v="United States)"/>
  </r>
  <r>
    <x v="5280"/>
    <x v="7"/>
    <x v="1"/>
    <x v="28"/>
    <s v="August 15, 2008 (United Kingdom)"/>
    <n v="6.1"/>
    <n v="52000"/>
    <x v="2125"/>
    <s v="Lucy Dahl"/>
    <x v="1914"/>
    <x v="0"/>
    <n v="20000000"/>
    <n v="21972336"/>
    <x v="1"/>
    <n v="98"/>
    <x v="2"/>
    <n v="1972336"/>
    <s v="Profit"/>
    <x v="2"/>
    <s v="United Kingdom)"/>
  </r>
  <r>
    <x v="5281"/>
    <x v="1"/>
    <x v="14"/>
    <x v="28"/>
    <s v="July 18, 2008 (Canada)"/>
    <n v="7.4"/>
    <n v="76000"/>
    <x v="2126"/>
    <s v="Ric Roman Waugh"/>
    <x v="637"/>
    <x v="0"/>
    <n v="2900000"/>
    <n v="20205757"/>
    <x v="1616"/>
    <n v="104"/>
    <x v="1"/>
    <n v="17305757"/>
    <s v="Profit"/>
    <x v="2"/>
    <s v="Canada)"/>
  </r>
  <r>
    <x v="5282"/>
    <x v="1"/>
    <x v="4"/>
    <x v="28"/>
    <s v="October 3, 2008 (United States)"/>
    <n v="6.6"/>
    <n v="71000"/>
    <x v="1706"/>
    <s v="JosÃ© Saramago"/>
    <x v="1230"/>
    <x v="23"/>
    <n v="25000000"/>
    <n v="19844979"/>
    <x v="1091"/>
    <n v="121"/>
    <x v="2"/>
    <n v="-5155021"/>
    <s v="Loss"/>
    <x v="2"/>
    <s v="United States)"/>
  </r>
  <r>
    <x v="5283"/>
    <x v="1"/>
    <x v="2"/>
    <x v="28"/>
    <s v="October 3, 2008 (United States)"/>
    <n v="6.4"/>
    <n v="68000"/>
    <x v="2127"/>
    <s v="Peter Straughan"/>
    <x v="1793"/>
    <x v="1"/>
    <n v="28000000"/>
    <n v="19152009"/>
    <x v="1617"/>
    <n v="110"/>
    <x v="2"/>
    <n v="-8847991"/>
    <s v="Loss"/>
    <x v="2"/>
    <s v="United States)"/>
  </r>
  <r>
    <x v="5284"/>
    <x v="1"/>
    <x v="1"/>
    <x v="28"/>
    <s v="October 17, 2008 (United States)"/>
    <n v="6.5"/>
    <n v="85000"/>
    <x v="2128"/>
    <s v="Sean Anders"/>
    <x v="2048"/>
    <x v="0"/>
    <n v="19000000"/>
    <n v="18755936"/>
    <x v="1100"/>
    <n v="109"/>
    <x v="2"/>
    <n v="-244064"/>
    <s v="Loss"/>
    <x v="2"/>
    <s v="United States)"/>
  </r>
  <r>
    <x v="5285"/>
    <x v="1"/>
    <x v="1"/>
    <x v="28"/>
    <s v="November 21, 2008 (United States)"/>
    <n v="7"/>
    <n v="38000"/>
    <x v="750"/>
    <s v="Mike Leigh"/>
    <x v="2049"/>
    <x v="1"/>
    <n v="20500000"/>
    <n v="18696602"/>
    <x v="1618"/>
    <n v="118"/>
    <x v="1"/>
    <n v="-1803398"/>
    <s v="Loss"/>
    <x v="2"/>
    <s v="United States)"/>
  </r>
  <r>
    <x v="5286"/>
    <x v="7"/>
    <x v="1"/>
    <x v="28"/>
    <s v="June 19, 2009 (United States)"/>
    <n v="6.7"/>
    <n v="20000"/>
    <x v="1138"/>
    <s v="Stephan Elliott"/>
    <x v="1710"/>
    <x v="1"/>
    <n v="20500000"/>
    <n v="18463793"/>
    <x v="1619"/>
    <n v="97"/>
    <x v="2"/>
    <n v="-2036207"/>
    <s v="Loss"/>
    <x v="2"/>
    <s v="United States)"/>
  </r>
  <r>
    <x v="5287"/>
    <x v="1"/>
    <x v="6"/>
    <x v="28"/>
    <s v="April 25, 2008 (United States)"/>
    <n v="6.1"/>
    <n v="38000"/>
    <x v="2129"/>
    <s v="Mark Bomback"/>
    <x v="1772"/>
    <x v="0"/>
    <n v="25000000"/>
    <n v="18024545"/>
    <x v="1620"/>
    <n v="107"/>
    <x v="2"/>
    <n v="-6975455"/>
    <s v="Loss"/>
    <x v="2"/>
    <s v="United States)"/>
  </r>
  <r>
    <x v="5288"/>
    <x v="0"/>
    <x v="3"/>
    <x v="28"/>
    <s v="October 10, 2008 (United States)"/>
    <n v="6.5"/>
    <n v="64000"/>
    <x v="1948"/>
    <s v="Caroline Thompson"/>
    <x v="2050"/>
    <x v="0"/>
    <n v="55000000"/>
    <n v="17929684"/>
    <x v="1621"/>
    <n v="90"/>
    <x v="2"/>
    <n v="-37070316"/>
    <s v="Loss"/>
    <x v="2"/>
    <s v="United States)"/>
  </r>
  <r>
    <x v="5289"/>
    <x v="1"/>
    <x v="4"/>
    <x v="28"/>
    <s v="October 31, 2008 (Spain)"/>
    <n v="6.7"/>
    <n v="48000"/>
    <x v="74"/>
    <s v="Jenny Lumet"/>
    <x v="1775"/>
    <x v="0"/>
    <n v="20500000"/>
    <n v="16937968"/>
    <x v="1622"/>
    <n v="113"/>
    <x v="2"/>
    <n v="-3562032"/>
    <s v="Loss"/>
    <x v="2"/>
    <s v="Spain)"/>
  </r>
  <r>
    <x v="5290"/>
    <x v="7"/>
    <x v="1"/>
    <x v="28"/>
    <s v="March 7, 2008 (United States)"/>
    <n v="7.1"/>
    <n v="27000"/>
    <x v="2130"/>
    <s v="David Magee"/>
    <x v="908"/>
    <x v="1"/>
    <n v="20500000"/>
    <n v="16724933"/>
    <x v="1315"/>
    <n v="92"/>
    <x v="1"/>
    <n v="-3775067"/>
    <s v="Loss"/>
    <x v="2"/>
    <s v="United States)"/>
  </r>
  <r>
    <x v="5291"/>
    <x v="1"/>
    <x v="1"/>
    <x v="28"/>
    <s v="April 17, 2009 (United States)"/>
    <n v="6.8"/>
    <n v="70000"/>
    <x v="1792"/>
    <s v="Megan Holley"/>
    <x v="1949"/>
    <x v="0"/>
    <n v="8000000"/>
    <n v="16580250"/>
    <x v="1614"/>
    <n v="91"/>
    <x v="2"/>
    <n v="8580250"/>
    <s v="Profit"/>
    <x v="2"/>
    <s v="United States)"/>
  </r>
  <r>
    <x v="5292"/>
    <x v="1"/>
    <x v="4"/>
    <x v="28"/>
    <s v="March 20, 2009 (United States)"/>
    <n v="7"/>
    <n v="39000"/>
    <x v="1164"/>
    <s v="James Gray"/>
    <x v="1429"/>
    <x v="0"/>
    <n v="9800000"/>
    <n v="16303643"/>
    <x v="1576"/>
    <n v="110"/>
    <x v="1"/>
    <n v="6503643"/>
    <s v="Profit"/>
    <x v="2"/>
    <s v="United States)"/>
  </r>
  <r>
    <x v="5293"/>
    <x v="1"/>
    <x v="1"/>
    <x v="28"/>
    <s v="October 16, 2009 (United States)"/>
    <n v="6.2"/>
    <n v="45000"/>
    <x v="95"/>
    <s v="Hu Hong"/>
    <x v="1715"/>
    <x v="0"/>
    <n v="14700000"/>
    <n v="14603177"/>
    <x v="1623"/>
    <n v="103"/>
    <x v="2"/>
    <n v="-96823"/>
    <s v="Loss"/>
    <x v="2"/>
    <s v="United States)"/>
  </r>
  <r>
    <x v="5294"/>
    <x v="7"/>
    <x v="4"/>
    <x v="28"/>
    <s v="August 15, 2008 (United States)"/>
    <n v="6.7"/>
    <n v="12000"/>
    <x v="1919"/>
    <s v="Andrew Davies"/>
    <x v="2051"/>
    <x v="1"/>
    <n v="20000000"/>
    <n v="13451186"/>
    <x v="1274"/>
    <n v="133"/>
    <x v="2"/>
    <n v="-6548814"/>
    <s v="Loss"/>
    <x v="2"/>
    <s v="United States)"/>
  </r>
  <r>
    <x v="5295"/>
    <x v="1"/>
    <x v="6"/>
    <x v="28"/>
    <s v="December 12, 2008 (United States)"/>
    <n v="7.9"/>
    <n v="208000"/>
    <x v="2131"/>
    <s v="John Ajvide Lindqvist"/>
    <x v="2052"/>
    <x v="12"/>
    <n v="4000000"/>
    <n v="11227336"/>
    <x v="1624"/>
    <n v="114"/>
    <x v="1"/>
    <n v="7227336"/>
    <s v="Profit"/>
    <x v="2"/>
    <s v="United States)"/>
  </r>
  <r>
    <x v="5296"/>
    <x v="1"/>
    <x v="4"/>
    <x v="28"/>
    <s v="March 28, 2008 (United States)"/>
    <n v="6.4"/>
    <n v="20000"/>
    <x v="1478"/>
    <s v="Mark Richard"/>
    <x v="1404"/>
    <x v="0"/>
    <n v="25000000"/>
    <n v="11212953"/>
    <x v="5"/>
    <n v="112"/>
    <x v="2"/>
    <n v="-13787047"/>
    <s v="Loss"/>
    <x v="2"/>
    <s v="United States)"/>
  </r>
  <r>
    <x v="5297"/>
    <x v="1"/>
    <x v="10"/>
    <x v="28"/>
    <s v="June 12, 2008 (Israel)"/>
    <n v="8"/>
    <n v="56000"/>
    <x v="2132"/>
    <s v="Ari Folman"/>
    <x v="2053"/>
    <x v="17"/>
    <n v="1500000"/>
    <n v="11179372"/>
    <x v="1625"/>
    <n v="90"/>
    <x v="1"/>
    <n v="9679372"/>
    <s v="Profit"/>
    <x v="2"/>
    <s v="Israel)"/>
  </r>
  <r>
    <x v="5298"/>
    <x v="1"/>
    <x v="0"/>
    <x v="28"/>
    <s v="December 5, 2008 (United States)"/>
    <n v="5.9"/>
    <n v="61000"/>
    <x v="1926"/>
    <s v="Nick Santora"/>
    <x v="2054"/>
    <x v="0"/>
    <n v="35000000"/>
    <n v="10161493"/>
    <x v="1502"/>
    <n v="103"/>
    <x v="2"/>
    <n v="-24838507"/>
    <s v="Loss"/>
    <x v="2"/>
    <s v="United States)"/>
  </r>
  <r>
    <x v="5299"/>
    <x v="0"/>
    <x v="2"/>
    <x v="28"/>
    <s v="October 10, 2008 (United States)"/>
    <n v="7.3"/>
    <n v="20000"/>
    <x v="1235"/>
    <s v="Charles Leavitt"/>
    <x v="2055"/>
    <x v="0"/>
    <n v="40000000"/>
    <n v="9808124"/>
    <x v="616"/>
    <n v="130"/>
    <x v="1"/>
    <n v="-30191876"/>
    <s v="Loss"/>
    <x v="2"/>
    <s v="United States)"/>
  </r>
  <r>
    <x v="5300"/>
    <x v="1"/>
    <x v="2"/>
    <x v="28"/>
    <s v="December 5, 2008 (United States)"/>
    <n v="7"/>
    <n v="21000"/>
    <x v="2133"/>
    <s v="Darnell Martin"/>
    <x v="1492"/>
    <x v="0"/>
    <n v="12000000"/>
    <n v="8883644"/>
    <x v="1626"/>
    <n v="109"/>
    <x v="1"/>
    <n v="-3116356"/>
    <s v="Loss"/>
    <x v="2"/>
    <s v="United States)"/>
  </r>
  <r>
    <x v="5301"/>
    <x v="7"/>
    <x v="1"/>
    <x v="28"/>
    <s v="August 20, 2008 (United States)"/>
    <n v="6.2"/>
    <n v="37000"/>
    <x v="1304"/>
    <s v="Maya Forbes"/>
    <x v="2056"/>
    <x v="0"/>
    <n v="15000000"/>
    <n v="8808935"/>
    <x v="1516"/>
    <n v="102"/>
    <x v="2"/>
    <n v="-6191065"/>
    <s v="Loss"/>
    <x v="2"/>
    <s v="United States)"/>
  </r>
  <r>
    <x v="5302"/>
    <x v="1"/>
    <x v="0"/>
    <x v="28"/>
    <s v="July 11, 2008 (Latvia)"/>
    <n v="6.2"/>
    <n v="73000"/>
    <x v="2134"/>
    <s v="Dirk Blackman"/>
    <x v="1381"/>
    <x v="0"/>
    <n v="50000000"/>
    <n v="7034698"/>
    <x v="1423"/>
    <n v="115"/>
    <x v="2"/>
    <n v="-42965302"/>
    <s v="Loss"/>
    <x v="2"/>
    <s v="Latvia)"/>
  </r>
  <r>
    <x v="5303"/>
    <x v="1"/>
    <x v="3"/>
    <x v="28"/>
    <s v="February 1, 2008 (United States)"/>
    <n v="5.3"/>
    <n v="21000"/>
    <x v="2100"/>
    <s v="Peter Gaulke"/>
    <x v="1600"/>
    <x v="0"/>
    <n v="20000000"/>
    <n v="6964734"/>
    <x v="1627"/>
    <n v="87"/>
    <x v="2"/>
    <n v="-13035266"/>
    <s v="Loss"/>
    <x v="2"/>
    <s v="United States)"/>
  </r>
  <r>
    <x v="5304"/>
    <x v="1"/>
    <x v="1"/>
    <x v="28"/>
    <s v="October 31, 2008 (United States)"/>
    <n v="5.6"/>
    <n v="27000"/>
    <x v="222"/>
    <s v="Art Linson"/>
    <x v="23"/>
    <x v="0"/>
    <n v="25000000"/>
    <n v="6759057"/>
    <x v="1576"/>
    <n v="104"/>
    <x v="2"/>
    <n v="-18240943"/>
    <s v="Loss"/>
    <x v="2"/>
    <s v="United States)"/>
  </r>
  <r>
    <x v="5305"/>
    <x v="1"/>
    <x v="6"/>
    <x v="28"/>
    <s v="September 5, 2008 (United States)"/>
    <n v="6.7"/>
    <n v="51000"/>
    <x v="1664"/>
    <s v="Brad Anderson"/>
    <x v="1114"/>
    <x v="1"/>
    <n v="15000000"/>
    <n v="5926410"/>
    <x v="1628"/>
    <n v="111"/>
    <x v="2"/>
    <n v="-9073590"/>
    <s v="Loss"/>
    <x v="2"/>
    <s v="United States)"/>
  </r>
  <r>
    <x v="5306"/>
    <x v="7"/>
    <x v="11"/>
    <x v="28"/>
    <s v="September 26, 2008 (Spain)"/>
    <n v="5.9"/>
    <n v="35000"/>
    <x v="2135"/>
    <s v="Ronnie Christensen"/>
    <x v="1775"/>
    <x v="0"/>
    <n v="25000000"/>
    <n v="5798974"/>
    <x v="231"/>
    <n v="93"/>
    <x v="2"/>
    <n v="-19201026"/>
    <s v="Loss"/>
    <x v="2"/>
    <s v="Spain)"/>
  </r>
  <r>
    <x v="5307"/>
    <x v="1"/>
    <x v="6"/>
    <x v="28"/>
    <s v="November 5, 2009 (Argentina)"/>
    <n v="6.8"/>
    <n v="19000"/>
    <x v="2136"/>
    <s v="Guillermo Arriaga"/>
    <x v="1473"/>
    <x v="0"/>
    <n v="20000000"/>
    <n v="5642478"/>
    <x v="1576"/>
    <n v="107"/>
    <x v="2"/>
    <n v="-14357522"/>
    <s v="Loss"/>
    <x v="2"/>
    <s v="Argentina)"/>
  </r>
  <r>
    <x v="5308"/>
    <x v="7"/>
    <x v="0"/>
    <x v="28"/>
    <s v="June 19, 2009 (United States)"/>
    <n v="6.8"/>
    <n v="49000"/>
    <x v="1925"/>
    <s v="Rian Johnson"/>
    <x v="1364"/>
    <x v="0"/>
    <n v="20000000"/>
    <n v="5530764"/>
    <x v="1418"/>
    <n v="114"/>
    <x v="2"/>
    <n v="-14469236"/>
    <s v="Loss"/>
    <x v="2"/>
    <s v="United States)"/>
  </r>
  <r>
    <x v="5309"/>
    <x v="1"/>
    <x v="6"/>
    <x v="28"/>
    <s v="September 5, 2008 (United States)"/>
    <n v="7.1"/>
    <n v="25000"/>
    <x v="2137"/>
    <s v="Courtney Hunt"/>
    <x v="2057"/>
    <x v="0"/>
    <n v="1000000"/>
    <n v="5457664"/>
    <x v="1629"/>
    <n v="97"/>
    <x v="1"/>
    <n v="4457664"/>
    <s v="Profit"/>
    <x v="2"/>
    <s v="United States)"/>
  </r>
  <r>
    <x v="5310"/>
    <x v="1"/>
    <x v="4"/>
    <x v="28"/>
    <s v="February 5, 2009 (Netherlands)"/>
    <n v="7.6"/>
    <n v="86000"/>
    <x v="2138"/>
    <s v="Charlie Kaufman"/>
    <x v="1554"/>
    <x v="0"/>
    <n v="20000000"/>
    <n v="4658401"/>
    <x v="1504"/>
    <n v="124"/>
    <x v="1"/>
    <n v="-15341599"/>
    <s v="Loss"/>
    <x v="2"/>
    <s v="Netherlands)"/>
  </r>
  <r>
    <x v="5311"/>
    <x v="7"/>
    <x v="1"/>
    <x v="28"/>
    <s v="September 5, 2008 (United States)"/>
    <n v="6.8"/>
    <n v="16000"/>
    <x v="997"/>
    <s v="Jody Savin"/>
    <x v="2058"/>
    <x v="0"/>
    <n v="5000000"/>
    <n v="4629770"/>
    <x v="1630"/>
    <n v="110"/>
    <x v="2"/>
    <n v="-370230"/>
    <s v="Loss"/>
    <x v="2"/>
    <s v="United States)"/>
  </r>
  <r>
    <x v="5312"/>
    <x v="1"/>
    <x v="2"/>
    <x v="28"/>
    <s v="June 20, 2008 (United Kingdom)"/>
    <n v="6.2"/>
    <n v="17000"/>
    <x v="1911"/>
    <s v="Sharman Macdonald"/>
    <x v="1834"/>
    <x v="1"/>
    <n v="20500000"/>
    <n v="4297711"/>
    <x v="703"/>
    <n v="110"/>
    <x v="2"/>
    <n v="-16202289"/>
    <s v="Loss"/>
    <x v="2"/>
    <s v="United Kingdom)"/>
  </r>
  <r>
    <x v="5313"/>
    <x v="1"/>
    <x v="5"/>
    <x v="28"/>
    <s v="September 12, 2008 (United Kingdom)"/>
    <n v="6.8"/>
    <n v="79000"/>
    <x v="2139"/>
    <s v="James Watkins"/>
    <x v="2059"/>
    <x v="1"/>
    <n v="20500000"/>
    <n v="3984669"/>
    <x v="1631"/>
    <n v="91"/>
    <x v="2"/>
    <n v="-16515331"/>
    <s v="Loss"/>
    <x v="2"/>
    <s v="United Kingdom)"/>
  </r>
  <r>
    <x v="5314"/>
    <x v="1"/>
    <x v="1"/>
    <x v="28"/>
    <s v="October 30, 2008 (Australia)"/>
    <n v="6.4"/>
    <n v="32000"/>
    <x v="2140"/>
    <s v="Clark Gregg"/>
    <x v="1371"/>
    <x v="0"/>
    <n v="3000000"/>
    <n v="3982459"/>
    <x v="989"/>
    <n v="92"/>
    <x v="2"/>
    <n v="982459"/>
    <s v="Profit"/>
    <x v="2"/>
    <s v="Australia)"/>
  </r>
  <r>
    <x v="5315"/>
    <x v="1"/>
    <x v="5"/>
    <x v="28"/>
    <s v="October 31, 2008 (United Kingdom)"/>
    <n v="6"/>
    <n v="61000"/>
    <x v="2141"/>
    <s v="Jeff Buhler"/>
    <x v="1628"/>
    <x v="0"/>
    <n v="15000000"/>
    <n v="3534313"/>
    <x v="1056"/>
    <n v="100"/>
    <x v="2"/>
    <n v="-11465687"/>
    <s v="Loss"/>
    <x v="2"/>
    <s v="United Kingdom)"/>
  </r>
  <r>
    <x v="5316"/>
    <x v="1"/>
    <x v="6"/>
    <x v="28"/>
    <s v="April 11, 2008 (United Kingdom)"/>
    <n v="6"/>
    <n v="32000"/>
    <x v="2142"/>
    <s v="Mark Neveldine"/>
    <x v="1373"/>
    <x v="0"/>
    <n v="8000000"/>
    <n v="3234706"/>
    <x v="17"/>
    <n v="95"/>
    <x v="2"/>
    <n v="-4765294"/>
    <s v="Loss"/>
    <x v="2"/>
    <s v="United Kingdom)"/>
  </r>
  <r>
    <x v="5317"/>
    <x v="3"/>
    <x v="2"/>
    <x v="28"/>
    <s v="October 31, 2008 (United Kingdom)"/>
    <n v="7.5"/>
    <n v="68000"/>
    <x v="2143"/>
    <s v="Enda Walsh"/>
    <x v="2060"/>
    <x v="22"/>
    <n v="20500000"/>
    <n v="3185113"/>
    <x v="1618"/>
    <n v="96"/>
    <x v="1"/>
    <n v="-17314887"/>
    <s v="Loss"/>
    <x v="2"/>
    <s v="United Kingdom)"/>
  </r>
  <r>
    <x v="5318"/>
    <x v="1"/>
    <x v="0"/>
    <x v="28"/>
    <s v="February 6, 2008 (Thailand)"/>
    <n v="7"/>
    <n v="18000"/>
    <x v="1768"/>
    <s v="Napalee"/>
    <x v="2061"/>
    <x v="44"/>
    <n v="20500000"/>
    <n v="3179014"/>
    <x v="1632"/>
    <n v="110"/>
    <x v="1"/>
    <n v="-17320986"/>
    <s v="Loss"/>
    <x v="2"/>
    <s v="Thailand)"/>
  </r>
  <r>
    <x v="5319"/>
    <x v="1"/>
    <x v="1"/>
    <x v="28"/>
    <s v="August 1, 2008 (United States)"/>
    <n v="7"/>
    <n v="30000"/>
    <x v="2144"/>
    <s v="Jonathan Levine"/>
    <x v="2062"/>
    <x v="1"/>
    <n v="6000000"/>
    <n v="3175469"/>
    <x v="1633"/>
    <n v="99"/>
    <x v="1"/>
    <n v="-2824531"/>
    <s v="Loss"/>
    <x v="2"/>
    <s v="United States)"/>
  </r>
  <r>
    <x v="5320"/>
    <x v="1"/>
    <x v="0"/>
    <x v="28"/>
    <s v="November 13, 2008 (Israel)"/>
    <n v="6"/>
    <n v="21000"/>
    <x v="1098"/>
    <s v="Hossein Amini"/>
    <x v="1372"/>
    <x v="0"/>
    <n v="20500000"/>
    <n v="2961647"/>
    <x v="1423"/>
    <n v="95"/>
    <x v="2"/>
    <n v="-17538353"/>
    <s v="Loss"/>
    <x v="2"/>
    <s v="Israel)"/>
  </r>
  <r>
    <x v="5321"/>
    <x v="1"/>
    <x v="4"/>
    <x v="28"/>
    <s v="May 9, 2008 (United States)"/>
    <n v="6.7"/>
    <n v="21000"/>
    <x v="653"/>
    <s v="David Mamet"/>
    <x v="1681"/>
    <x v="0"/>
    <n v="7000000"/>
    <n v="2674090"/>
    <x v="1333"/>
    <n v="99"/>
    <x v="2"/>
    <n v="-4325910"/>
    <s v="Loss"/>
    <x v="2"/>
    <s v="United States)"/>
  </r>
  <r>
    <x v="5322"/>
    <x v="1"/>
    <x v="0"/>
    <x v="28"/>
    <s v="August 2, 2019 (United States)"/>
    <n v="7.1"/>
    <n v="38000"/>
    <x v="2145"/>
    <s v="Mabrouk El Mechri"/>
    <x v="730"/>
    <x v="31"/>
    <n v="20500000"/>
    <n v="2342211"/>
    <x v="107"/>
    <n v="97"/>
    <x v="1"/>
    <n v="-18157789"/>
    <s v="Loss"/>
    <x v="2"/>
    <s v="United States)"/>
  </r>
  <r>
    <x v="5323"/>
    <x v="1"/>
    <x v="0"/>
    <x v="28"/>
    <s v="March 13, 2009 (United Kingdom)"/>
    <n v="7.1"/>
    <n v="123000"/>
    <x v="1303"/>
    <s v="Brock Norman Brock"/>
    <x v="2063"/>
    <x v="1"/>
    <n v="230000"/>
    <n v="2260712"/>
    <x v="1634"/>
    <n v="92"/>
    <x v="1"/>
    <n v="2030712"/>
    <s v="Profit"/>
    <x v="2"/>
    <s v="United Kingdom)"/>
  </r>
  <r>
    <x v="5324"/>
    <x v="7"/>
    <x v="1"/>
    <x v="28"/>
    <s v="February 21, 2008 (Russia)"/>
    <n v="1.9"/>
    <n v="36000"/>
    <x v="2146"/>
    <s v="Heidi Ferrer"/>
    <x v="2064"/>
    <x v="0"/>
    <n v="20500000"/>
    <n v="1596232"/>
    <x v="1635"/>
    <n v="91"/>
    <x v="2"/>
    <n v="-18903768"/>
    <s v="Loss"/>
    <x v="2"/>
    <s v="Russia)"/>
  </r>
  <r>
    <x v="5325"/>
    <x v="8"/>
    <x v="1"/>
    <x v="28"/>
    <s v="August 16, 2008 (Japan)"/>
    <n v="7.1"/>
    <n v="10000"/>
    <x v="603"/>
    <s v="Gabrielle Bell"/>
    <x v="2065"/>
    <x v="8"/>
    <n v="20500000"/>
    <n v="1194397"/>
    <x v="1636"/>
    <n v="112"/>
    <x v="1"/>
    <n v="-19305603"/>
    <s v="Loss"/>
    <x v="2"/>
    <s v="Japan)"/>
  </r>
  <r>
    <x v="5326"/>
    <x v="1"/>
    <x v="4"/>
    <x v="28"/>
    <s v="March 6, 2009 (United Kingdom)"/>
    <n v="7.1"/>
    <n v="17000"/>
    <x v="1176"/>
    <s v="Jonathan Raymond"/>
    <x v="2066"/>
    <x v="0"/>
    <n v="200000"/>
    <n v="1192995"/>
    <x v="1637"/>
    <n v="80"/>
    <x v="1"/>
    <n v="992995"/>
    <s v="Profit"/>
    <x v="2"/>
    <s v="United Kingdom)"/>
  </r>
  <r>
    <x v="5327"/>
    <x v="1"/>
    <x v="6"/>
    <x v="28"/>
    <s v="July 31, 2008 (Germany)"/>
    <n v="6.3"/>
    <n v="17000"/>
    <x v="1082"/>
    <s v="Kent Harper"/>
    <x v="1355"/>
    <x v="0"/>
    <n v="3500000"/>
    <n v="1138322"/>
    <x v="1638"/>
    <n v="97"/>
    <x v="2"/>
    <n v="-2361678"/>
    <s v="Loss"/>
    <x v="2"/>
    <s v="Germany)"/>
  </r>
  <r>
    <x v="5328"/>
    <x v="1"/>
    <x v="6"/>
    <x v="28"/>
    <s v="July 18, 2008 (United Kingdom)"/>
    <n v="5.0999999999999996"/>
    <n v="11000"/>
    <x v="2147"/>
    <s v="Olly Blackburn"/>
    <x v="2067"/>
    <x v="1"/>
    <n v="20500000"/>
    <n v="694422"/>
    <x v="1639"/>
    <n v="99"/>
    <x v="2"/>
    <n v="-19805578"/>
    <s v="Loss"/>
    <x v="2"/>
    <s v="United Kingdom)"/>
  </r>
  <r>
    <x v="5329"/>
    <x v="1"/>
    <x v="6"/>
    <x v="28"/>
    <s v="July 29, 2009 (Philippines)"/>
    <n v="7.2"/>
    <n v="37000"/>
    <x v="1558"/>
    <s v="Rod Lurie"/>
    <x v="1711"/>
    <x v="0"/>
    <n v="11500000"/>
    <n v="409832"/>
    <x v="1640"/>
    <n v="108"/>
    <x v="1"/>
    <n v="-11090168"/>
    <s v="Loss"/>
    <x v="2"/>
    <s v="Philippines)"/>
  </r>
  <r>
    <x v="5330"/>
    <x v="1"/>
    <x v="0"/>
    <x v="28"/>
    <s v="January 17, 2009 (Japan)"/>
    <n v="5.0999999999999996"/>
    <n v="15000"/>
    <x v="1300"/>
    <s v="Larry Bishop"/>
    <x v="2068"/>
    <x v="0"/>
    <n v="20500000"/>
    <n v="390128"/>
    <x v="962"/>
    <n v="84"/>
    <x v="2"/>
    <n v="-20109872"/>
    <s v="Loss"/>
    <x v="2"/>
    <s v="Japan)"/>
  </r>
  <r>
    <x v="5331"/>
    <x v="1"/>
    <x v="6"/>
    <x v="28"/>
    <s v="April 24, 2009 (United States)"/>
    <n v="5"/>
    <n v="16000"/>
    <x v="1661"/>
    <s v="Bret Easton Ellis"/>
    <x v="1255"/>
    <x v="0"/>
    <n v="18000000"/>
    <n v="382174"/>
    <x v="1641"/>
    <n v="98"/>
    <x v="2"/>
    <n v="-17617826"/>
    <s v="Loss"/>
    <x v="2"/>
    <s v="United States)"/>
  </r>
  <r>
    <x v="5332"/>
    <x v="7"/>
    <x v="1"/>
    <x v="28"/>
    <s v="October 16, 2008 (Russia)"/>
    <n v="6.6"/>
    <n v="32000"/>
    <x v="2148"/>
    <s v="Daniel Taplitz"/>
    <x v="1667"/>
    <x v="0"/>
    <n v="20500000"/>
    <n v="338440"/>
    <x v="561"/>
    <n v="87"/>
    <x v="2"/>
    <n v="-20161560"/>
    <s v="Loss"/>
    <x v="2"/>
    <s v="Russia)"/>
  </r>
  <r>
    <x v="5333"/>
    <x v="1"/>
    <x v="5"/>
    <x v="28"/>
    <s v="November 20, 2008 (Czech Republic)"/>
    <n v="6.6"/>
    <n v="24000"/>
    <x v="1885"/>
    <s v="Darren Smith"/>
    <x v="2069"/>
    <x v="0"/>
    <n v="8500000"/>
    <n v="188126"/>
    <x v="1451"/>
    <n v="98"/>
    <x v="2"/>
    <n v="-8311874"/>
    <s v="Loss"/>
    <x v="2"/>
    <s v="Czech Republic)"/>
  </r>
  <r>
    <x v="5334"/>
    <x v="1"/>
    <x v="1"/>
    <x v="28"/>
    <s v="September 5, 2008 (United States)"/>
    <n v="4.7"/>
    <n v="8500"/>
    <x v="2149"/>
    <s v="S.R. Bindler"/>
    <x v="1244"/>
    <x v="0"/>
    <n v="6000000"/>
    <n v="52132"/>
    <x v="1642"/>
    <n v="85"/>
    <x v="2"/>
    <n v="-5947868"/>
    <s v="Loss"/>
    <x v="2"/>
    <s v="United States)"/>
  </r>
  <r>
    <x v="5335"/>
    <x v="7"/>
    <x v="4"/>
    <x v="28"/>
    <s v="November 1, 2008 (United States)"/>
    <n v="6.5"/>
    <n v="8000"/>
    <x v="2150"/>
    <s v="Shamim Sarif"/>
    <x v="2070"/>
    <x v="1"/>
    <n v="20500000"/>
    <n v="40945"/>
    <x v="1643"/>
    <n v="82"/>
    <x v="2"/>
    <n v="-20459055"/>
    <s v="Loss"/>
    <x v="2"/>
    <s v="United States)"/>
  </r>
  <r>
    <x v="5336"/>
    <x v="3"/>
    <x v="7"/>
    <x v="28"/>
    <s v="September 18, 2009 (Turkey)"/>
    <n v="6.6"/>
    <n v="30000"/>
    <x v="2151"/>
    <s v="Tony Burgess"/>
    <x v="2071"/>
    <x v="7"/>
    <n v="1500000"/>
    <n v="32118"/>
    <x v="1644"/>
    <n v="93"/>
    <x v="2"/>
    <n v="-1467882"/>
    <s v="Loss"/>
    <x v="2"/>
    <s v="Turkey)"/>
  </r>
  <r>
    <x v="5337"/>
    <x v="7"/>
    <x v="0"/>
    <x v="29"/>
    <s v="December 18, 2009 (United States)"/>
    <n v="7.8"/>
    <n v="1100000"/>
    <x v="354"/>
    <s v="James Cameron"/>
    <x v="2072"/>
    <x v="0"/>
    <n v="237000000"/>
    <n v="2847246203"/>
    <x v="10"/>
    <n v="162"/>
    <x v="1"/>
    <n v="2610246203"/>
    <s v="Profit"/>
    <x v="2"/>
    <s v="United States)"/>
  </r>
  <r>
    <x v="5338"/>
    <x v="0"/>
    <x v="0"/>
    <x v="29"/>
    <s v="July 15, 2009 (United States)"/>
    <n v="7.6"/>
    <n v="492000"/>
    <x v="2011"/>
    <s v="Steve Kloves"/>
    <x v="1582"/>
    <x v="1"/>
    <n v="250000000"/>
    <n v="934454096"/>
    <x v="7"/>
    <n v="153"/>
    <x v="1"/>
    <n v="684454096"/>
    <s v="Profit"/>
    <x v="2"/>
    <s v="United States)"/>
  </r>
  <r>
    <x v="5339"/>
    <x v="0"/>
    <x v="10"/>
    <x v="29"/>
    <s v="July 1, 2009 (United States)"/>
    <n v="6.9"/>
    <n v="230000"/>
    <x v="1942"/>
    <s v="Michael Berg"/>
    <x v="1827"/>
    <x v="0"/>
    <n v="90000000"/>
    <n v="886686817"/>
    <x v="1450"/>
    <n v="94"/>
    <x v="2"/>
    <n v="796686817"/>
    <s v="Profit"/>
    <x v="2"/>
    <s v="United States)"/>
  </r>
  <r>
    <x v="5340"/>
    <x v="7"/>
    <x v="0"/>
    <x v="29"/>
    <s v="June 24, 2009 (United States)"/>
    <n v="6"/>
    <n v="390000"/>
    <x v="1183"/>
    <s v="Ehren Kruger"/>
    <x v="1715"/>
    <x v="0"/>
    <n v="200000000"/>
    <n v="836303693"/>
    <x v="1018"/>
    <n v="149"/>
    <x v="2"/>
    <n v="636303693"/>
    <s v="Profit"/>
    <x v="2"/>
    <s v="United States)"/>
  </r>
  <r>
    <x v="5341"/>
    <x v="7"/>
    <x v="0"/>
    <x v="29"/>
    <s v="November 13, 2009 (United States)"/>
    <n v="5.8"/>
    <n v="360000"/>
    <x v="977"/>
    <s v="Roland Emmerich"/>
    <x v="439"/>
    <x v="0"/>
    <n v="200000000"/>
    <n v="791217826"/>
    <x v="4"/>
    <n v="158"/>
    <x v="2"/>
    <n v="591217826"/>
    <s v="Profit"/>
    <x v="2"/>
    <s v="United States)"/>
  </r>
  <r>
    <x v="5342"/>
    <x v="0"/>
    <x v="10"/>
    <x v="29"/>
    <s v="May 29, 2009 (United States)"/>
    <n v="8.1999999999999993"/>
    <n v="962000"/>
    <x v="1603"/>
    <s v="Pete Docter"/>
    <x v="825"/>
    <x v="0"/>
    <n v="175000000"/>
    <n v="735099102"/>
    <x v="1064"/>
    <n v="96"/>
    <x v="1"/>
    <n v="560099102"/>
    <s v="Profit"/>
    <x v="2"/>
    <s v="United States)"/>
  </r>
  <r>
    <x v="5343"/>
    <x v="7"/>
    <x v="3"/>
    <x v="29"/>
    <s v="November 20, 2009 (United States)"/>
    <n v="4.7"/>
    <n v="271000"/>
    <x v="1614"/>
    <s v="Melissa Rosenberg"/>
    <x v="1799"/>
    <x v="0"/>
    <n v="50000000"/>
    <n v="711025481"/>
    <x v="1645"/>
    <n v="130"/>
    <x v="2"/>
    <n v="661025481"/>
    <s v="Profit"/>
    <x v="2"/>
    <s v="United States)"/>
  </r>
  <r>
    <x v="5344"/>
    <x v="7"/>
    <x v="0"/>
    <x v="29"/>
    <s v="December 25, 2009 (United States)"/>
    <n v="7.6"/>
    <n v="596000"/>
    <x v="1417"/>
    <s v="Michael Robert Johnson"/>
    <x v="746"/>
    <x v="0"/>
    <n v="90000000"/>
    <n v="524028679"/>
    <x v="7"/>
    <n v="128"/>
    <x v="1"/>
    <n v="434028679"/>
    <s v="Profit"/>
    <x v="2"/>
    <s v="United States)"/>
  </r>
  <r>
    <x v="5345"/>
    <x v="7"/>
    <x v="0"/>
    <x v="29"/>
    <s v="May 15, 2009 (United States)"/>
    <n v="6.7"/>
    <n v="280000"/>
    <x v="205"/>
    <s v="David Koepp"/>
    <x v="323"/>
    <x v="0"/>
    <n v="150000000"/>
    <n v="485930816"/>
    <x v="4"/>
    <n v="138"/>
    <x v="2"/>
    <n v="335930816"/>
    <s v="Profit"/>
    <x v="2"/>
    <s v="United States)"/>
  </r>
  <r>
    <x v="5346"/>
    <x v="1"/>
    <x v="1"/>
    <x v="29"/>
    <s v="June 5, 2009 (United States)"/>
    <n v="7.7"/>
    <n v="733000"/>
    <x v="1525"/>
    <s v="Jon Lucas"/>
    <x v="2073"/>
    <x v="0"/>
    <n v="35000000"/>
    <n v="469310836"/>
    <x v="7"/>
    <n v="100"/>
    <x v="1"/>
    <n v="434310836"/>
    <s v="Profit"/>
    <x v="2"/>
    <s v="United States)"/>
  </r>
  <r>
    <x v="5347"/>
    <x v="0"/>
    <x v="10"/>
    <x v="29"/>
    <s v="December 23, 2009 (United States)"/>
    <n v="4.5"/>
    <n v="45000"/>
    <x v="1189"/>
    <s v="Jon Vitti"/>
    <x v="1732"/>
    <x v="0"/>
    <n v="75000000"/>
    <n v="443140005"/>
    <x v="968"/>
    <n v="88"/>
    <x v="2"/>
    <n v="368140005"/>
    <s v="Profit"/>
    <x v="2"/>
    <s v="United States)"/>
  </r>
  <r>
    <x v="5348"/>
    <x v="0"/>
    <x v="3"/>
    <x v="29"/>
    <s v="May 22, 2009 (United States)"/>
    <n v="6"/>
    <n v="183000"/>
    <x v="1691"/>
    <s v="Robert Ben Garant"/>
    <x v="1263"/>
    <x v="0"/>
    <n v="150000000"/>
    <n v="413106170"/>
    <x v="10"/>
    <n v="105"/>
    <x v="2"/>
    <n v="263106170"/>
    <s v="Profit"/>
    <x v="2"/>
    <s v="United States)"/>
  </r>
  <r>
    <x v="5349"/>
    <x v="7"/>
    <x v="0"/>
    <x v="29"/>
    <s v="May 8, 2009 (United States)"/>
    <n v="7.9"/>
    <n v="585000"/>
    <x v="1943"/>
    <s v="Roberto Orci"/>
    <x v="2058"/>
    <x v="0"/>
    <n v="150000000"/>
    <n v="385680446"/>
    <x v="5"/>
    <n v="127"/>
    <x v="1"/>
    <n v="235680446"/>
    <s v="Profit"/>
    <x v="2"/>
    <s v="United States)"/>
  </r>
  <r>
    <x v="5350"/>
    <x v="0"/>
    <x v="10"/>
    <x v="29"/>
    <s v="March 27, 2009 (United States)"/>
    <n v="6.4"/>
    <n v="151000"/>
    <x v="2152"/>
    <s v="Maya Forbes"/>
    <x v="1072"/>
    <x v="0"/>
    <n v="175000000"/>
    <n v="381509870"/>
    <x v="1065"/>
    <n v="94"/>
    <x v="2"/>
    <n v="206509870"/>
    <s v="Profit"/>
    <x v="2"/>
    <s v="United States)"/>
  </r>
  <r>
    <x v="5351"/>
    <x v="7"/>
    <x v="0"/>
    <x v="29"/>
    <s v="May 1, 2009 (United States)"/>
    <n v="6.6"/>
    <n v="477000"/>
    <x v="2043"/>
    <s v="David Benioff"/>
    <x v="1772"/>
    <x v="0"/>
    <n v="150000000"/>
    <n v="373062864"/>
    <x v="10"/>
    <n v="107"/>
    <x v="2"/>
    <n v="223062864"/>
    <s v="Profit"/>
    <x v="2"/>
    <s v="United States)"/>
  </r>
  <r>
    <x v="5352"/>
    <x v="7"/>
    <x v="0"/>
    <x v="29"/>
    <s v="May 21, 2009 (United States)"/>
    <n v="6.5"/>
    <n v="348000"/>
    <x v="1523"/>
    <s v="John Brancato"/>
    <x v="619"/>
    <x v="0"/>
    <n v="200000000"/>
    <n v="371353001"/>
    <x v="1646"/>
    <n v="115"/>
    <x v="2"/>
    <n v="171353001"/>
    <s v="Profit"/>
    <x v="2"/>
    <s v="United States)"/>
  </r>
  <r>
    <x v="5353"/>
    <x v="7"/>
    <x v="0"/>
    <x v="29"/>
    <s v="April 3, 2009 (United States)"/>
    <n v="6.6"/>
    <n v="271000"/>
    <x v="1729"/>
    <s v="Chris Morgan"/>
    <x v="1586"/>
    <x v="0"/>
    <n v="85000000"/>
    <n v="360366870"/>
    <x v="1"/>
    <n v="107"/>
    <x v="2"/>
    <n v="275366870"/>
    <s v="Profit"/>
    <x v="2"/>
    <s v="United States)"/>
  </r>
  <r>
    <x v="5354"/>
    <x v="0"/>
    <x v="10"/>
    <x v="29"/>
    <s v="November 6, 2009 (United States)"/>
    <n v="6.8"/>
    <n v="106000"/>
    <x v="352"/>
    <s v="Charles Dickens"/>
    <x v="1110"/>
    <x v="0"/>
    <n v="200000000"/>
    <n v="325286646"/>
    <x v="167"/>
    <n v="96"/>
    <x v="2"/>
    <n v="125286646"/>
    <s v="Profit"/>
    <x v="2"/>
    <s v="United States)"/>
  </r>
  <r>
    <x v="5355"/>
    <x v="1"/>
    <x v="1"/>
    <x v="29"/>
    <s v="July 24, 2009 (United States)"/>
    <n v="6.4"/>
    <n v="209000"/>
    <x v="1608"/>
    <s v="Nicole Eastman"/>
    <x v="2023"/>
    <x v="0"/>
    <n v="38000000"/>
    <n v="321682600"/>
    <x v="4"/>
    <n v="96"/>
    <x v="2"/>
    <n v="283682600"/>
    <s v="Profit"/>
    <x v="2"/>
    <s v="United States)"/>
  </r>
  <r>
    <x v="5356"/>
    <x v="1"/>
    <x v="3"/>
    <x v="29"/>
    <s v="August 21, 2009 (United States)"/>
    <n v="8.3000000000000007"/>
    <n v="1300000"/>
    <x v="1020"/>
    <s v="Quentin Tarantino"/>
    <x v="981"/>
    <x v="0"/>
    <n v="70000000"/>
    <n v="321457747"/>
    <x v="1"/>
    <n v="153"/>
    <x v="1"/>
    <n v="251457747"/>
    <s v="Profit"/>
    <x v="2"/>
    <s v="United States)"/>
  </r>
  <r>
    <x v="5357"/>
    <x v="7"/>
    <x v="1"/>
    <x v="29"/>
    <s v="June 19, 2009 (United States)"/>
    <n v="6.7"/>
    <n v="303000"/>
    <x v="1951"/>
    <s v="Peter Chiarelli"/>
    <x v="1176"/>
    <x v="0"/>
    <n v="40000000"/>
    <n v="317375031"/>
    <x v="229"/>
    <n v="108"/>
    <x v="2"/>
    <n v="277375031"/>
    <s v="Profit"/>
    <x v="2"/>
    <s v="United States)"/>
  </r>
  <r>
    <x v="5358"/>
    <x v="7"/>
    <x v="2"/>
    <x v="29"/>
    <s v="November 20, 2009 (United States)"/>
    <n v="7.6"/>
    <n v="303000"/>
    <x v="1685"/>
    <s v="John Lee Hancock"/>
    <x v="2074"/>
    <x v="0"/>
    <n v="29000000"/>
    <n v="309208309"/>
    <x v="1156"/>
    <n v="129"/>
    <x v="1"/>
    <n v="280208309"/>
    <s v="Profit"/>
    <x v="2"/>
    <s v="United States)"/>
  </r>
  <r>
    <x v="5359"/>
    <x v="7"/>
    <x v="0"/>
    <x v="29"/>
    <s v="August 7, 2009 (United States)"/>
    <n v="5.8"/>
    <n v="202000"/>
    <x v="1056"/>
    <s v="Stuart Beattie"/>
    <x v="240"/>
    <x v="0"/>
    <n v="175000000"/>
    <n v="302469017"/>
    <x v="5"/>
    <n v="118"/>
    <x v="2"/>
    <n v="127469017"/>
    <s v="Profit"/>
    <x v="2"/>
    <s v="United States)"/>
  </r>
  <r>
    <x v="5360"/>
    <x v="0"/>
    <x v="10"/>
    <x v="29"/>
    <s v="July 24, 2009 (United States)"/>
    <n v="5.0999999999999996"/>
    <n v="44000"/>
    <x v="2153"/>
    <s v="Cormac Wibberley"/>
    <x v="2009"/>
    <x v="0"/>
    <n v="150000000"/>
    <n v="292817898"/>
    <x v="1191"/>
    <n v="88"/>
    <x v="2"/>
    <n v="142817898"/>
    <s v="Profit"/>
    <x v="2"/>
    <s v="United States)"/>
  </r>
  <r>
    <x v="5361"/>
    <x v="2"/>
    <x v="10"/>
    <x v="29"/>
    <s v="December 11, 2009 (United States)"/>
    <n v="7.1"/>
    <n v="130000"/>
    <x v="769"/>
    <s v="Ron Clements"/>
    <x v="2075"/>
    <x v="0"/>
    <n v="105000000"/>
    <n v="267045765"/>
    <x v="59"/>
    <n v="97"/>
    <x v="1"/>
    <n v="162045765"/>
    <s v="Profit"/>
    <x v="2"/>
    <s v="United States)"/>
  </r>
  <r>
    <x v="5362"/>
    <x v="0"/>
    <x v="10"/>
    <x v="29"/>
    <s v="September 18, 2009 (United States)"/>
    <n v="6.9"/>
    <n v="212000"/>
    <x v="2154"/>
    <s v="Phil Lord"/>
    <x v="1519"/>
    <x v="0"/>
    <n v="100000000"/>
    <n v="243006126"/>
    <x v="4"/>
    <n v="90"/>
    <x v="2"/>
    <n v="143006126"/>
    <s v="Profit"/>
    <x v="2"/>
    <s v="United States)"/>
  </r>
  <r>
    <x v="5363"/>
    <x v="1"/>
    <x v="1"/>
    <x v="29"/>
    <s v="December 25, 2009 (United States)"/>
    <n v="6.5"/>
    <n v="88000"/>
    <x v="1380"/>
    <s v="Nancy Meyers"/>
    <x v="103"/>
    <x v="0"/>
    <n v="85000000"/>
    <n v="219103655"/>
    <x v="1"/>
    <n v="120"/>
    <x v="2"/>
    <n v="134103655"/>
    <s v="Profit"/>
    <x v="2"/>
    <s v="United States)"/>
  </r>
  <r>
    <x v="5364"/>
    <x v="1"/>
    <x v="2"/>
    <x v="29"/>
    <s v="July 1, 2009 (United States)"/>
    <n v="7"/>
    <n v="287000"/>
    <x v="152"/>
    <s v="Ronan Bennett"/>
    <x v="619"/>
    <x v="0"/>
    <n v="100000000"/>
    <n v="214104620"/>
    <x v="1"/>
    <n v="140"/>
    <x v="1"/>
    <n v="114104620"/>
    <s v="Profit"/>
    <x v="2"/>
    <s v="United States)"/>
  </r>
  <r>
    <x v="5365"/>
    <x v="1"/>
    <x v="0"/>
    <x v="29"/>
    <s v="August 14, 2009 (United States)"/>
    <n v="7.9"/>
    <n v="648000"/>
    <x v="2155"/>
    <s v="Neill Blomkamp"/>
    <x v="2076"/>
    <x v="2"/>
    <n v="30000000"/>
    <n v="210888950"/>
    <x v="231"/>
    <n v="112"/>
    <x v="1"/>
    <n v="180888950"/>
    <s v="Profit"/>
    <x v="2"/>
    <s v="United States)"/>
  </r>
  <r>
    <x v="5366"/>
    <x v="1"/>
    <x v="0"/>
    <x v="29"/>
    <s v="August 28, 2009 (United States)"/>
    <n v="5.2"/>
    <n v="99000"/>
    <x v="1252"/>
    <s v="Eric Bress"/>
    <x v="2077"/>
    <x v="0"/>
    <n v="40000000"/>
    <n v="186167139"/>
    <x v="237"/>
    <n v="82"/>
    <x v="2"/>
    <n v="146167139"/>
    <s v="Profit"/>
    <x v="2"/>
    <s v="United States)"/>
  </r>
  <r>
    <x v="5367"/>
    <x v="1"/>
    <x v="0"/>
    <x v="29"/>
    <s v="March 6, 2009 (United States)"/>
    <n v="7.6"/>
    <n v="520000"/>
    <x v="1821"/>
    <s v="David Hayter"/>
    <x v="2078"/>
    <x v="0"/>
    <n v="130000000"/>
    <n v="185382813"/>
    <x v="7"/>
    <n v="162"/>
    <x v="1"/>
    <n v="55382813"/>
    <s v="Profit"/>
    <x v="2"/>
    <s v="United States)"/>
  </r>
  <r>
    <x v="5368"/>
    <x v="7"/>
    <x v="0"/>
    <x v="29"/>
    <s v="March 20, 2009 (United States)"/>
    <n v="6.2"/>
    <n v="225000"/>
    <x v="1117"/>
    <s v="Ryne Douglas Pearson"/>
    <x v="270"/>
    <x v="0"/>
    <n v="50000000"/>
    <n v="183658498"/>
    <x v="1100"/>
    <n v="121"/>
    <x v="2"/>
    <n v="133658498"/>
    <s v="Profit"/>
    <x v="2"/>
    <s v="United States)"/>
  </r>
  <r>
    <x v="5369"/>
    <x v="0"/>
    <x v="0"/>
    <x v="29"/>
    <s v="January 16, 2009 (United States)"/>
    <n v="5.2"/>
    <n v="105000"/>
    <x v="1541"/>
    <s v="Kevin James"/>
    <x v="1893"/>
    <x v="0"/>
    <n v="26000000"/>
    <n v="183348429"/>
    <x v="4"/>
    <n v="91"/>
    <x v="2"/>
    <n v="157348429"/>
    <s v="Profit"/>
    <x v="2"/>
    <s v="United States)"/>
  </r>
  <r>
    <x v="5370"/>
    <x v="7"/>
    <x v="1"/>
    <x v="29"/>
    <s v="February 6, 2009 (United States)"/>
    <n v="6.4"/>
    <n v="165000"/>
    <x v="742"/>
    <s v="Abby Kohn"/>
    <x v="2079"/>
    <x v="29"/>
    <n v="40000000"/>
    <n v="178866158"/>
    <x v="237"/>
    <n v="129"/>
    <x v="2"/>
    <n v="138866158"/>
    <s v="Profit"/>
    <x v="2"/>
    <s v="United States)"/>
  </r>
  <r>
    <x v="5371"/>
    <x v="7"/>
    <x v="1"/>
    <x v="29"/>
    <s v="October 9, 2009 (United States)"/>
    <n v="5.5"/>
    <n v="104000"/>
    <x v="2156"/>
    <s v="Jon Favreau"/>
    <x v="1277"/>
    <x v="0"/>
    <n v="70000000"/>
    <n v="171844840"/>
    <x v="1"/>
    <n v="113"/>
    <x v="2"/>
    <n v="101844840"/>
    <s v="Profit"/>
    <x v="2"/>
    <s v="United States)"/>
  </r>
  <r>
    <x v="5372"/>
    <x v="1"/>
    <x v="1"/>
    <x v="29"/>
    <s v="December 23, 2009 (United States)"/>
    <n v="7.4"/>
    <n v="324000"/>
    <x v="1903"/>
    <s v="Walter Kirn"/>
    <x v="1313"/>
    <x v="0"/>
    <n v="25000000"/>
    <n v="166842739"/>
    <x v="5"/>
    <n v="109"/>
    <x v="1"/>
    <n v="141842739"/>
    <s v="Profit"/>
    <x v="2"/>
    <s v="United States)"/>
  </r>
  <r>
    <x v="5373"/>
    <x v="2"/>
    <x v="1"/>
    <x v="29"/>
    <s v="April 10, 2009 (United States)"/>
    <n v="4.5999999999999996"/>
    <n v="41000"/>
    <x v="939"/>
    <s v="Dan Berendsen"/>
    <x v="2080"/>
    <x v="0"/>
    <n v="30000000"/>
    <n v="155545279"/>
    <x v="1647"/>
    <n v="102"/>
    <x v="2"/>
    <n v="125545279"/>
    <s v="Profit"/>
    <x v="2"/>
    <s v="United States)"/>
  </r>
  <r>
    <x v="5374"/>
    <x v="1"/>
    <x v="0"/>
    <x v="29"/>
    <s v="June 12, 2009 (United States)"/>
    <n v="6.4"/>
    <n v="189000"/>
    <x v="319"/>
    <s v="Brian Helgeland"/>
    <x v="645"/>
    <x v="0"/>
    <n v="100000000"/>
    <n v="150166126"/>
    <x v="4"/>
    <n v="106"/>
    <x v="2"/>
    <n v="50166126"/>
    <s v="Profit"/>
    <x v="2"/>
    <s v="United States)"/>
  </r>
  <r>
    <x v="5375"/>
    <x v="1"/>
    <x v="1"/>
    <x v="29"/>
    <s v="July 10, 2009 (United States)"/>
    <n v="5.8"/>
    <n v="146000"/>
    <x v="1805"/>
    <s v="Sacha Baron Cohen"/>
    <x v="1882"/>
    <x v="0"/>
    <n v="42000000"/>
    <n v="138805831"/>
    <x v="1"/>
    <n v="81"/>
    <x v="2"/>
    <n v="96805831"/>
    <s v="Profit"/>
    <x v="2"/>
    <s v="United States)"/>
  </r>
  <r>
    <x v="5376"/>
    <x v="7"/>
    <x v="1"/>
    <x v="29"/>
    <s v="April 17, 2009 (United States)"/>
    <n v="6.4"/>
    <n v="187000"/>
    <x v="1725"/>
    <s v="Jason Filardi"/>
    <x v="2021"/>
    <x v="0"/>
    <n v="20000000"/>
    <n v="136316880"/>
    <x v="237"/>
    <n v="102"/>
    <x v="2"/>
    <n v="116316880"/>
    <s v="Profit"/>
    <x v="2"/>
    <s v="United States)"/>
  </r>
  <r>
    <x v="5377"/>
    <x v="7"/>
    <x v="2"/>
    <x v="29"/>
    <s v="August 7, 2009 (United States)"/>
    <n v="7"/>
    <n v="111000"/>
    <x v="1019"/>
    <s v="Nora Ephron"/>
    <x v="1949"/>
    <x v="0"/>
    <n v="40000000"/>
    <n v="129540522"/>
    <x v="4"/>
    <n v="123"/>
    <x v="1"/>
    <n v="89540522"/>
    <s v="Profit"/>
    <x v="2"/>
    <s v="United States)"/>
  </r>
  <r>
    <x v="5378"/>
    <x v="1"/>
    <x v="0"/>
    <x v="29"/>
    <s v="October 16, 2009 (United States)"/>
    <n v="7.4"/>
    <n v="279000"/>
    <x v="1193"/>
    <s v="Kurt Wimmer"/>
    <x v="1531"/>
    <x v="0"/>
    <n v="50000000"/>
    <n v="127944208"/>
    <x v="1648"/>
    <n v="109"/>
    <x v="1"/>
    <n v="77944208"/>
    <s v="Profit"/>
    <x v="2"/>
    <s v="United States)"/>
  </r>
  <r>
    <x v="5379"/>
    <x v="0"/>
    <x v="10"/>
    <x v="29"/>
    <s v="February 6, 2009 (United States)"/>
    <n v="7.7"/>
    <n v="204000"/>
    <x v="1045"/>
    <s v="Henry Selick"/>
    <x v="1887"/>
    <x v="0"/>
    <n v="60000000"/>
    <n v="124596837"/>
    <x v="1315"/>
    <n v="100"/>
    <x v="1"/>
    <n v="64596837"/>
    <s v="Profit"/>
    <x v="2"/>
    <s v="United States)"/>
  </r>
  <r>
    <x v="5380"/>
    <x v="7"/>
    <x v="0"/>
    <x v="29"/>
    <s v="September 25, 2009 (United States)"/>
    <n v="6.3"/>
    <n v="171000"/>
    <x v="1314"/>
    <s v="Michael Ferris"/>
    <x v="700"/>
    <x v="0"/>
    <n v="80000000"/>
    <n v="122444772"/>
    <x v="229"/>
    <n v="89"/>
    <x v="2"/>
    <n v="42444772"/>
    <s v="Profit"/>
    <x v="2"/>
    <s v="United States)"/>
  </r>
  <r>
    <x v="5381"/>
    <x v="7"/>
    <x v="2"/>
    <x v="29"/>
    <s v="December 11, 2009 (United States)"/>
    <n v="7.3"/>
    <n v="153000"/>
    <x v="24"/>
    <s v="Anthony Peckham"/>
    <x v="790"/>
    <x v="0"/>
    <n v="60000000"/>
    <n v="122426792"/>
    <x v="7"/>
    <n v="134"/>
    <x v="1"/>
    <n v="62426792"/>
    <s v="Profit"/>
    <x v="2"/>
    <s v="United States)"/>
  </r>
  <r>
    <x v="5382"/>
    <x v="0"/>
    <x v="1"/>
    <x v="29"/>
    <s v="January 9, 2009 (United States)"/>
    <n v="5.5"/>
    <n v="102000"/>
    <x v="1824"/>
    <s v="Greg DePaul"/>
    <x v="1708"/>
    <x v="0"/>
    <n v="30000000"/>
    <n v="115375850"/>
    <x v="968"/>
    <n v="89"/>
    <x v="2"/>
    <n v="85375850"/>
    <s v="Profit"/>
    <x v="2"/>
    <s v="United States)"/>
  </r>
  <r>
    <x v="5383"/>
    <x v="0"/>
    <x v="1"/>
    <x v="29"/>
    <s v="February 13, 2009 (United States)"/>
    <n v="5.9"/>
    <n v="76000"/>
    <x v="1130"/>
    <s v="Tracey Jackson"/>
    <x v="2081"/>
    <x v="0"/>
    <n v="20500000"/>
    <n v="108394089"/>
    <x v="229"/>
    <n v="104"/>
    <x v="2"/>
    <n v="87894089"/>
    <s v="Profit"/>
    <x v="2"/>
    <s v="United States)"/>
  </r>
  <r>
    <x v="5384"/>
    <x v="0"/>
    <x v="0"/>
    <x v="29"/>
    <s v="March 13, 2009 (United States)"/>
    <n v="5.7"/>
    <n v="57000"/>
    <x v="1962"/>
    <s v="Matt Lopez"/>
    <x v="1651"/>
    <x v="0"/>
    <n v="65000000"/>
    <n v="106387141"/>
    <x v="167"/>
    <n v="98"/>
    <x v="2"/>
    <n v="41387141"/>
    <s v="Profit"/>
    <x v="2"/>
    <s v="United States)"/>
  </r>
  <r>
    <x v="5385"/>
    <x v="0"/>
    <x v="10"/>
    <x v="29"/>
    <s v="November 20, 2009 (United States)"/>
    <n v="6"/>
    <n v="52000"/>
    <x v="2157"/>
    <s v="Joe Stillman"/>
    <x v="1651"/>
    <x v="16"/>
    <n v="70000000"/>
    <n v="105647102"/>
    <x v="231"/>
    <n v="91"/>
    <x v="2"/>
    <n v="35647102"/>
    <s v="Profit"/>
    <x v="2"/>
    <s v="United States)"/>
  </r>
  <r>
    <x v="5386"/>
    <x v="1"/>
    <x v="6"/>
    <x v="29"/>
    <s v="April 30, 2010 (United States)"/>
    <n v="7.8"/>
    <n v="211000"/>
    <x v="2158"/>
    <s v="Nikolaj Arcel"/>
    <x v="1798"/>
    <x v="12"/>
    <n v="13000000"/>
    <n v="104414200"/>
    <x v="1649"/>
    <n v="152"/>
    <x v="1"/>
    <n v="91414200"/>
    <s v="Profit"/>
    <x v="2"/>
    <s v="United States)"/>
  </r>
  <r>
    <x v="5387"/>
    <x v="1"/>
    <x v="3"/>
    <x v="29"/>
    <s v="October 2, 2009 (United States)"/>
    <n v="7.6"/>
    <n v="534000"/>
    <x v="2159"/>
    <s v="Rhett Reese"/>
    <x v="2082"/>
    <x v="0"/>
    <n v="23600000"/>
    <n v="102392080"/>
    <x v="4"/>
    <n v="88"/>
    <x v="1"/>
    <n v="78792080"/>
    <s v="Profit"/>
    <x v="2"/>
    <s v="United States)"/>
  </r>
  <r>
    <x v="5388"/>
    <x v="7"/>
    <x v="1"/>
    <x v="29"/>
    <s v="May 1, 2009 (United States)"/>
    <n v="5.8"/>
    <n v="86000"/>
    <x v="1351"/>
    <s v="Jon Lucas"/>
    <x v="1244"/>
    <x v="0"/>
    <n v="37500000"/>
    <n v="102366815"/>
    <x v="1650"/>
    <n v="100"/>
    <x v="2"/>
    <n v="64866815"/>
    <s v="Profit"/>
    <x v="2"/>
    <s v="United States)"/>
  </r>
  <r>
    <x v="5389"/>
    <x v="7"/>
    <x v="4"/>
    <x v="29"/>
    <s v="August 14, 2009 (United States)"/>
    <n v="7.1"/>
    <n v="144000"/>
    <x v="1880"/>
    <s v="Bruce Joel Rubin"/>
    <x v="1570"/>
    <x v="0"/>
    <n v="39000000"/>
    <n v="101344412"/>
    <x v="237"/>
    <n v="107"/>
    <x v="1"/>
    <n v="62344412"/>
    <s v="Profit"/>
    <x v="2"/>
    <s v="United States)"/>
  </r>
  <r>
    <x v="175"/>
    <x v="1"/>
    <x v="5"/>
    <x v="29"/>
    <s v="January 16, 2009 (United States)"/>
    <n v="5.4"/>
    <n v="55000"/>
    <x v="1545"/>
    <s v="Todd Farmer"/>
    <x v="2083"/>
    <x v="0"/>
    <n v="15000000"/>
    <n v="100734718"/>
    <x v="1502"/>
    <n v="101"/>
    <x v="2"/>
    <n v="85734718"/>
    <s v="Profit"/>
    <x v="2"/>
    <s v="United States)"/>
  </r>
  <r>
    <x v="5390"/>
    <x v="0"/>
    <x v="3"/>
    <x v="29"/>
    <s v="October 16, 2009 (United States)"/>
    <n v="6.7"/>
    <n v="102000"/>
    <x v="1465"/>
    <s v="Spike Jonze"/>
    <x v="2084"/>
    <x v="29"/>
    <n v="100000000"/>
    <n v="100140916"/>
    <x v="7"/>
    <n v="101"/>
    <x v="2"/>
    <n v="140916"/>
    <s v="Profit"/>
    <x v="2"/>
    <s v="United States)"/>
  </r>
  <r>
    <x v="5391"/>
    <x v="0"/>
    <x v="1"/>
    <x v="29"/>
    <s v="November 25, 2009 (United States)"/>
    <n v="5.3"/>
    <n v="37000"/>
    <x v="1697"/>
    <s v="David Diamond"/>
    <x v="12"/>
    <x v="0"/>
    <n v="35000000"/>
    <n v="96753696"/>
    <x v="167"/>
    <n v="88"/>
    <x v="2"/>
    <n v="61753696"/>
    <s v="Profit"/>
    <x v="2"/>
    <s v="United States)"/>
  </r>
  <r>
    <x v="5392"/>
    <x v="7"/>
    <x v="4"/>
    <x v="29"/>
    <s v="June 26, 2009 (United States)"/>
    <n v="7.4"/>
    <n v="91000"/>
    <x v="1334"/>
    <s v="Jeremy Leven"/>
    <x v="1232"/>
    <x v="0"/>
    <n v="30000000"/>
    <n v="95714875"/>
    <x v="1651"/>
    <n v="109"/>
    <x v="1"/>
    <n v="65714875"/>
    <s v="Profit"/>
    <x v="2"/>
    <s v="United States)"/>
  </r>
  <r>
    <x v="5393"/>
    <x v="7"/>
    <x v="4"/>
    <x v="29"/>
    <s v="January 15, 2010 (United States)"/>
    <n v="6.7"/>
    <n v="162000"/>
    <x v="1038"/>
    <s v="Fran Walsh"/>
    <x v="1364"/>
    <x v="0"/>
    <n v="65000000"/>
    <n v="93621340"/>
    <x v="1018"/>
    <n v="135"/>
    <x v="2"/>
    <n v="28621340"/>
    <s v="Profit"/>
    <x v="2"/>
    <s v="United States)"/>
  </r>
  <r>
    <x v="5394"/>
    <x v="1"/>
    <x v="0"/>
    <x v="29"/>
    <s v="January 23, 2009 (United States)"/>
    <n v="6.6"/>
    <n v="154000"/>
    <x v="2160"/>
    <s v="Danny McBride"/>
    <x v="2047"/>
    <x v="0"/>
    <n v="35000000"/>
    <n v="92158961"/>
    <x v="1133"/>
    <n v="92"/>
    <x v="2"/>
    <n v="57158961"/>
    <s v="Profit"/>
    <x v="2"/>
    <s v="United States)"/>
  </r>
  <r>
    <x v="5395"/>
    <x v="1"/>
    <x v="1"/>
    <x v="29"/>
    <s v="March 20, 2009 (United States)"/>
    <n v="7"/>
    <n v="197000"/>
    <x v="1813"/>
    <s v="John Hamburg"/>
    <x v="1759"/>
    <x v="0"/>
    <n v="40000000"/>
    <n v="91980359"/>
    <x v="1018"/>
    <n v="105"/>
    <x v="1"/>
    <n v="51980359"/>
    <s v="Profit"/>
    <x v="2"/>
    <s v="United States)"/>
  </r>
  <r>
    <x v="18"/>
    <x v="1"/>
    <x v="5"/>
    <x v="29"/>
    <s v="February 13, 2009 (United States)"/>
    <n v="5.5"/>
    <n v="100000"/>
    <x v="1749"/>
    <s v="Victor Miller"/>
    <x v="2085"/>
    <x v="0"/>
    <n v="19000000"/>
    <n v="91509154"/>
    <x v="237"/>
    <n v="97"/>
    <x v="2"/>
    <n v="72509154"/>
    <s v="Profit"/>
    <x v="2"/>
    <s v="United States)"/>
  </r>
  <r>
    <x v="5396"/>
    <x v="7"/>
    <x v="5"/>
    <x v="29"/>
    <s v="May 29, 2009 (United States)"/>
    <n v="6.5"/>
    <n v="192000"/>
    <x v="169"/>
    <s v="Sam Raimi"/>
    <x v="1916"/>
    <x v="0"/>
    <n v="30000000"/>
    <n v="90842646"/>
    <x v="1"/>
    <n v="99"/>
    <x v="2"/>
    <n v="60842646"/>
    <s v="Profit"/>
    <x v="2"/>
    <s v="United States)"/>
  </r>
  <r>
    <x v="5397"/>
    <x v="7"/>
    <x v="1"/>
    <x v="29"/>
    <s v="February 20, 2009 (United States)"/>
    <n v="4.5"/>
    <n v="12000"/>
    <x v="1960"/>
    <s v="Tyler Perry"/>
    <x v="1902"/>
    <x v="0"/>
    <n v="20500000"/>
    <n v="90508336"/>
    <x v="1610"/>
    <n v="103"/>
    <x v="2"/>
    <n v="70008336"/>
    <s v="Profit"/>
    <x v="2"/>
    <s v="United States)"/>
  </r>
  <r>
    <x v="5398"/>
    <x v="7"/>
    <x v="6"/>
    <x v="29"/>
    <s v="April 17, 2009 (United States)"/>
    <n v="7.1"/>
    <n v="145000"/>
    <x v="1963"/>
    <s v="Matthew Michael Carnahan"/>
    <x v="1048"/>
    <x v="0"/>
    <n v="20500000"/>
    <n v="87812371"/>
    <x v="1"/>
    <n v="127"/>
    <x v="1"/>
    <n v="67312371"/>
    <s v="Profit"/>
    <x v="2"/>
    <s v="United States)"/>
  </r>
  <r>
    <x v="5399"/>
    <x v="7"/>
    <x v="1"/>
    <x v="29"/>
    <s v="December 18, 2009 (United States)"/>
    <n v="4.9000000000000004"/>
    <n v="39000"/>
    <x v="1679"/>
    <s v="Marc Lawrence"/>
    <x v="1034"/>
    <x v="0"/>
    <n v="58000000"/>
    <n v="85280250"/>
    <x v="4"/>
    <n v="103"/>
    <x v="2"/>
    <n v="27280250"/>
    <s v="Profit"/>
    <x v="2"/>
    <s v="United States)"/>
  </r>
  <r>
    <x v="5400"/>
    <x v="7"/>
    <x v="1"/>
    <x v="29"/>
    <s v="March 20, 2009 (United States)"/>
    <n v="6.2"/>
    <n v="49000"/>
    <x v="2026"/>
    <s v="Tony Gilroy"/>
    <x v="918"/>
    <x v="0"/>
    <n v="60000000"/>
    <n v="78176181"/>
    <x v="1"/>
    <n v="125"/>
    <x v="2"/>
    <n v="18176181"/>
    <s v="Profit"/>
    <x v="2"/>
    <s v="United States)"/>
  </r>
  <r>
    <x v="5401"/>
    <x v="1"/>
    <x v="5"/>
    <x v="29"/>
    <s v="July 24, 2009 (United States)"/>
    <n v="7"/>
    <n v="199000"/>
    <x v="1895"/>
    <s v="David Leslie Johnson-McGoldrick"/>
    <x v="2086"/>
    <x v="0"/>
    <n v="20500000"/>
    <n v="77912251"/>
    <x v="1132"/>
    <n v="123"/>
    <x v="1"/>
    <n v="57412251"/>
    <s v="Profit"/>
    <x v="2"/>
    <s v="United States)"/>
  </r>
  <r>
    <x v="5402"/>
    <x v="7"/>
    <x v="4"/>
    <x v="29"/>
    <s v="March 27, 2009 (United States)"/>
    <n v="5.9"/>
    <n v="60000"/>
    <x v="2161"/>
    <s v="Adam Simon"/>
    <x v="993"/>
    <x v="0"/>
    <n v="10000000"/>
    <n v="77578320"/>
    <x v="1502"/>
    <n v="92"/>
    <x v="2"/>
    <n v="67578320"/>
    <s v="Profit"/>
    <x v="2"/>
    <s v="United States)"/>
  </r>
  <r>
    <x v="30"/>
    <x v="0"/>
    <x v="1"/>
    <x v="29"/>
    <s v="September 25, 2009 (United States)"/>
    <n v="5.0999999999999996"/>
    <n v="16000"/>
    <x v="2162"/>
    <s v="Allison Burnett"/>
    <x v="1248"/>
    <x v="0"/>
    <n v="18000000"/>
    <n v="77211836"/>
    <x v="17"/>
    <n v="107"/>
    <x v="2"/>
    <n v="59211836"/>
    <s v="Profit"/>
    <x v="2"/>
    <s v="United States)"/>
  </r>
  <r>
    <x v="1982"/>
    <x v="7"/>
    <x v="4"/>
    <x v="29"/>
    <s v="January 9, 2009 (United States)"/>
    <n v="4.8"/>
    <n v="50000"/>
    <x v="1817"/>
    <s v="David S. Goyer"/>
    <x v="2087"/>
    <x v="0"/>
    <n v="16000000"/>
    <n v="76514050"/>
    <x v="1417"/>
    <n v="88"/>
    <x v="2"/>
    <n v="60514050"/>
    <s v="Profit"/>
    <x v="2"/>
    <s v="United States)"/>
  </r>
  <r>
    <x v="5403"/>
    <x v="0"/>
    <x v="0"/>
    <x v="29"/>
    <s v="February 6, 2009 (United States)"/>
    <n v="5.6"/>
    <n v="43000"/>
    <x v="1642"/>
    <s v="Scott Neustadter"/>
    <x v="136"/>
    <x v="0"/>
    <n v="70000000"/>
    <n v="76025134"/>
    <x v="17"/>
    <n v="92"/>
    <x v="2"/>
    <n v="6025134"/>
    <s v="Profit"/>
    <x v="2"/>
    <s v="United States)"/>
  </r>
  <r>
    <x v="5404"/>
    <x v="7"/>
    <x v="4"/>
    <x v="29"/>
    <s v="April 24, 2009 (United States)"/>
    <n v="5"/>
    <n v="31000"/>
    <x v="2163"/>
    <s v="David Loughery"/>
    <x v="1886"/>
    <x v="0"/>
    <n v="20000000"/>
    <n v="73830347"/>
    <x v="1133"/>
    <n v="108"/>
    <x v="2"/>
    <n v="53830347"/>
    <s v="Profit"/>
    <x v="2"/>
    <s v="United States)"/>
  </r>
  <r>
    <x v="5405"/>
    <x v="1"/>
    <x v="1"/>
    <x v="29"/>
    <s v="July 31, 2009 (United States)"/>
    <n v="6.3"/>
    <n v="116000"/>
    <x v="1882"/>
    <s v="Judd Apatow"/>
    <x v="1188"/>
    <x v="0"/>
    <n v="75000000"/>
    <n v="71585235"/>
    <x v="1"/>
    <n v="146"/>
    <x v="2"/>
    <n v="-3414765"/>
    <s v="Loss"/>
    <x v="2"/>
    <s v="United States)"/>
  </r>
  <r>
    <x v="5406"/>
    <x v="1"/>
    <x v="1"/>
    <x v="29"/>
    <s v="November 6, 2009 (United States)"/>
    <n v="6.2"/>
    <n v="129000"/>
    <x v="2164"/>
    <s v="Jon Ronson"/>
    <x v="1262"/>
    <x v="0"/>
    <n v="25000000"/>
    <n v="69095771"/>
    <x v="703"/>
    <n v="94"/>
    <x v="2"/>
    <n v="44095771"/>
    <s v="Profit"/>
    <x v="2"/>
    <s v="United States)"/>
  </r>
  <r>
    <x v="5407"/>
    <x v="7"/>
    <x v="0"/>
    <x v="29"/>
    <s v="June 5, 2009 (United States)"/>
    <n v="5.3"/>
    <n v="68000"/>
    <x v="1179"/>
    <s v="Chris Henchy"/>
    <x v="1706"/>
    <x v="0"/>
    <n v="100000000"/>
    <n v="68777554"/>
    <x v="1"/>
    <n v="102"/>
    <x v="2"/>
    <n v="-31222446"/>
    <s v="Loss"/>
    <x v="2"/>
    <s v="United States)"/>
  </r>
  <r>
    <x v="5408"/>
    <x v="1"/>
    <x v="5"/>
    <x v="29"/>
    <s v="October 23, 2009 (United States)"/>
    <n v="6"/>
    <n v="105000"/>
    <x v="2165"/>
    <s v="Patrick Melton"/>
    <x v="1884"/>
    <x v="7"/>
    <n v="11000000"/>
    <n v="68234154"/>
    <x v="1451"/>
    <n v="90"/>
    <x v="2"/>
    <n v="57234154"/>
    <s v="Profit"/>
    <x v="2"/>
    <s v="United States)"/>
  </r>
  <r>
    <x v="5409"/>
    <x v="1"/>
    <x v="0"/>
    <x v="29"/>
    <s v="August 27, 2010 (United States)"/>
    <n v="7.2"/>
    <n v="92000"/>
    <x v="2166"/>
    <s v="Jonas Frykberg"/>
    <x v="2088"/>
    <x v="12"/>
    <n v="20500000"/>
    <n v="67153225"/>
    <x v="1649"/>
    <n v="129"/>
    <x v="1"/>
    <n v="46653225"/>
    <s v="Profit"/>
    <x v="2"/>
    <s v="United States)"/>
  </r>
  <r>
    <x v="5410"/>
    <x v="1"/>
    <x v="4"/>
    <x v="29"/>
    <s v="November 20, 2009 (United States)"/>
    <n v="7.3"/>
    <n v="107000"/>
    <x v="2167"/>
    <s v="Geoffrey Fletcher"/>
    <x v="2089"/>
    <x v="0"/>
    <n v="10000000"/>
    <n v="63649529"/>
    <x v="1502"/>
    <n v="110"/>
    <x v="1"/>
    <n v="53649529"/>
    <s v="Profit"/>
    <x v="2"/>
    <s v="United States)"/>
  </r>
  <r>
    <x v="5411"/>
    <x v="7"/>
    <x v="1"/>
    <x v="29"/>
    <s v="June 19, 2009 (United States)"/>
    <n v="4.9000000000000004"/>
    <n v="94000"/>
    <x v="17"/>
    <s v="Harold Ramis"/>
    <x v="1590"/>
    <x v="0"/>
    <n v="60000000"/>
    <n v="62357900"/>
    <x v="4"/>
    <n v="97"/>
    <x v="2"/>
    <n v="2357900"/>
    <s v="Profit"/>
    <x v="2"/>
    <s v="United States)"/>
  </r>
  <r>
    <x v="5412"/>
    <x v="7"/>
    <x v="3"/>
    <x v="29"/>
    <s v="January 8, 2010 (United States)"/>
    <n v="6.8"/>
    <n v="146000"/>
    <x v="99"/>
    <s v="Terry Gilliam"/>
    <x v="347"/>
    <x v="1"/>
    <n v="30000000"/>
    <n v="61808775"/>
    <x v="1652"/>
    <n v="123"/>
    <x v="2"/>
    <n v="31808775"/>
    <s v="Profit"/>
    <x v="2"/>
    <s v="United States)"/>
  </r>
  <r>
    <x v="5413"/>
    <x v="1"/>
    <x v="0"/>
    <x v="29"/>
    <s v="November 25, 2009 (United States)"/>
    <n v="6.3"/>
    <n v="70000"/>
    <x v="1887"/>
    <s v="Matthew Sand"/>
    <x v="2090"/>
    <x v="29"/>
    <n v="40000000"/>
    <n v="61601280"/>
    <x v="7"/>
    <n v="99"/>
    <x v="2"/>
    <n v="21601280"/>
    <s v="Profit"/>
    <x v="2"/>
    <s v="United States)"/>
  </r>
  <r>
    <x v="5414"/>
    <x v="7"/>
    <x v="1"/>
    <x v="29"/>
    <s v="August 7, 2009 (United States)"/>
    <n v="7.7"/>
    <n v="483000"/>
    <x v="2168"/>
    <s v="Scott Neustadter"/>
    <x v="1760"/>
    <x v="0"/>
    <n v="7500000"/>
    <n v="60800444"/>
    <x v="989"/>
    <n v="95"/>
    <x v="1"/>
    <n v="53300444"/>
    <s v="Profit"/>
    <x v="2"/>
    <s v="United States)"/>
  </r>
  <r>
    <x v="5415"/>
    <x v="7"/>
    <x v="1"/>
    <x v="29"/>
    <s v="December 25, 2009 (India)"/>
    <n v="8.4"/>
    <n v="361000"/>
    <x v="2169"/>
    <s v="Rajkumar Hirani"/>
    <x v="1639"/>
    <x v="41"/>
    <n v="20500000"/>
    <n v="60262836"/>
    <x v="1653"/>
    <n v="170"/>
    <x v="1"/>
    <n v="39762836"/>
    <s v="Profit"/>
    <x v="2"/>
    <s v="India)"/>
  </r>
  <r>
    <x v="5416"/>
    <x v="1"/>
    <x v="0"/>
    <x v="29"/>
    <s v="February 13, 2009 (United States)"/>
    <n v="6.5"/>
    <n v="93000"/>
    <x v="1411"/>
    <s v="Eric Warren Singer"/>
    <x v="1412"/>
    <x v="0"/>
    <n v="50000000"/>
    <n v="60253843"/>
    <x v="4"/>
    <n v="118"/>
    <x v="2"/>
    <n v="10253843"/>
    <s v="Profit"/>
    <x v="2"/>
    <s v="United States)"/>
  </r>
  <r>
    <x v="5417"/>
    <x v="0"/>
    <x v="3"/>
    <x v="29"/>
    <s v="July 31, 2009 (United States)"/>
    <n v="5.4"/>
    <n v="21000"/>
    <x v="1466"/>
    <s v="Mark Burton"/>
    <x v="2091"/>
    <x v="0"/>
    <n v="45000000"/>
    <n v="57881056"/>
    <x v="10"/>
    <n v="86"/>
    <x v="2"/>
    <n v="12881056"/>
    <s v="Profit"/>
    <x v="2"/>
    <s v="United States)"/>
  </r>
  <r>
    <x v="5418"/>
    <x v="0"/>
    <x v="0"/>
    <x v="29"/>
    <s v="April 10, 2009 (United States)"/>
    <n v="2.5"/>
    <n v="71000"/>
    <x v="1527"/>
    <s v="Ben Ramsey"/>
    <x v="1974"/>
    <x v="0"/>
    <n v="30000000"/>
    <n v="55720772"/>
    <x v="10"/>
    <n v="85"/>
    <x v="2"/>
    <n v="25720772"/>
    <s v="Profit"/>
    <x v="2"/>
    <s v="United States)"/>
  </r>
  <r>
    <x v="5419"/>
    <x v="7"/>
    <x v="4"/>
    <x v="29"/>
    <s v="December 25, 2009 (United States)"/>
    <n v="5.8"/>
    <n v="43000"/>
    <x v="1677"/>
    <s v="Michael Tolkin"/>
    <x v="733"/>
    <x v="1"/>
    <n v="80000000"/>
    <n v="54004950"/>
    <x v="1423"/>
    <n v="118"/>
    <x v="2"/>
    <n v="-25995050"/>
    <s v="Loss"/>
    <x v="2"/>
    <s v="United States)"/>
  </r>
  <r>
    <x v="5420"/>
    <x v="1"/>
    <x v="0"/>
    <x v="29"/>
    <s v="January 8, 2010 (United States)"/>
    <n v="6.4"/>
    <n v="124000"/>
    <x v="2170"/>
    <s v="Michael Spierig"/>
    <x v="455"/>
    <x v="3"/>
    <n v="20000000"/>
    <n v="51417188"/>
    <x v="1502"/>
    <n v="98"/>
    <x v="2"/>
    <n v="31417188"/>
    <s v="Profit"/>
    <x v="2"/>
    <s v="United States)"/>
  </r>
  <r>
    <x v="5421"/>
    <x v="7"/>
    <x v="2"/>
    <x v="29"/>
    <s v="November 6, 2009 (United States)"/>
    <n v="6.7"/>
    <n v="39000"/>
    <x v="2171"/>
    <s v="Edmonde Charles-Roux"/>
    <x v="1587"/>
    <x v="8"/>
    <n v="23000000"/>
    <n v="50812934"/>
    <x v="1654"/>
    <n v="105"/>
    <x v="2"/>
    <n v="27812934"/>
    <s v="Profit"/>
    <x v="2"/>
    <s v="United States)"/>
  </r>
  <r>
    <x v="5422"/>
    <x v="7"/>
    <x v="0"/>
    <x v="29"/>
    <s v="February 6, 2009 (United States)"/>
    <n v="6.1"/>
    <n v="107000"/>
    <x v="1393"/>
    <s v="David Bourla"/>
    <x v="1877"/>
    <x v="0"/>
    <n v="38000000"/>
    <n v="48858618"/>
    <x v="1100"/>
    <n v="111"/>
    <x v="2"/>
    <n v="10858618"/>
    <s v="Profit"/>
    <x v="2"/>
    <s v="United States)"/>
  </r>
  <r>
    <x v="5423"/>
    <x v="7"/>
    <x v="10"/>
    <x v="29"/>
    <s v="September 9, 2009 (United States)"/>
    <n v="7.1"/>
    <n v="135000"/>
    <x v="2172"/>
    <s v="Pamela Pettler"/>
    <x v="1065"/>
    <x v="0"/>
    <n v="30000000"/>
    <n v="48428063"/>
    <x v="1315"/>
    <n v="79"/>
    <x v="1"/>
    <n v="18428063"/>
    <s v="Profit"/>
    <x v="2"/>
    <s v="United States)"/>
  </r>
  <r>
    <x v="5424"/>
    <x v="7"/>
    <x v="5"/>
    <x v="29"/>
    <s v="November 6, 2009 (United States)"/>
    <n v="5.9"/>
    <n v="75000"/>
    <x v="2173"/>
    <s v="Olatunde Osunsanmi"/>
    <x v="1456"/>
    <x v="0"/>
    <n v="10000000"/>
    <n v="47719794"/>
    <x v="1"/>
    <n v="98"/>
    <x v="2"/>
    <n v="37719794"/>
    <s v="Profit"/>
    <x v="2"/>
    <s v="United States)"/>
  </r>
  <r>
    <x v="5425"/>
    <x v="1"/>
    <x v="4"/>
    <x v="29"/>
    <s v="February 5, 2010 (United States)"/>
    <n v="7.2"/>
    <n v="86000"/>
    <x v="2174"/>
    <s v="Scott Cooper"/>
    <x v="152"/>
    <x v="0"/>
    <n v="7000000"/>
    <n v="47405566"/>
    <x v="989"/>
    <n v="112"/>
    <x v="1"/>
    <n v="40405566"/>
    <s v="Profit"/>
    <x v="2"/>
    <s v="United States)"/>
  </r>
  <r>
    <x v="5426"/>
    <x v="0"/>
    <x v="10"/>
    <x v="29"/>
    <s v="November 25, 2009 (United States)"/>
    <n v="7.9"/>
    <n v="208000"/>
    <x v="1290"/>
    <s v="Roald Dahl"/>
    <x v="1313"/>
    <x v="0"/>
    <n v="40000000"/>
    <n v="46474181"/>
    <x v="10"/>
    <n v="87"/>
    <x v="1"/>
    <n v="6474181"/>
    <s v="Profit"/>
    <x v="2"/>
    <s v="United States)"/>
  </r>
  <r>
    <x v="5427"/>
    <x v="1"/>
    <x v="5"/>
    <x v="29"/>
    <s v="March 13, 2009 (United States)"/>
    <n v="6.5"/>
    <n v="88000"/>
    <x v="2175"/>
    <s v="Adam Alleca"/>
    <x v="2092"/>
    <x v="0"/>
    <n v="15000000"/>
    <n v="45995223"/>
    <x v="1417"/>
    <n v="110"/>
    <x v="2"/>
    <n v="30995223"/>
    <s v="Profit"/>
    <x v="2"/>
    <s v="United States)"/>
  </r>
  <r>
    <x v="5428"/>
    <x v="1"/>
    <x v="0"/>
    <x v="29"/>
    <s v="March 5, 2010 (United States)"/>
    <n v="6.7"/>
    <n v="62000"/>
    <x v="1395"/>
    <s v="Michael C. Martin"/>
    <x v="25"/>
    <x v="0"/>
    <n v="17000000"/>
    <n v="45719985"/>
    <x v="1529"/>
    <n v="132"/>
    <x v="2"/>
    <n v="28719985"/>
    <s v="Profit"/>
    <x v="2"/>
    <s v="United States)"/>
  </r>
  <r>
    <x v="5429"/>
    <x v="1"/>
    <x v="2"/>
    <x v="29"/>
    <s v="January 16, 2009 (United States)"/>
    <n v="6.7"/>
    <n v="42000"/>
    <x v="1316"/>
    <s v="Reggie Rock Bythewood"/>
    <x v="2093"/>
    <x v="0"/>
    <n v="20000000"/>
    <n v="44420167"/>
    <x v="989"/>
    <n v="122"/>
    <x v="2"/>
    <n v="24420167"/>
    <s v="Profit"/>
    <x v="2"/>
    <s v="United States)"/>
  </r>
  <r>
    <x v="5430"/>
    <x v="1"/>
    <x v="6"/>
    <x v="29"/>
    <s v="November 12, 2010 (United States)"/>
    <n v="7.3"/>
    <n v="69000"/>
    <x v="2166"/>
    <s v="Jonas Frykberg"/>
    <x v="1798"/>
    <x v="12"/>
    <n v="20500000"/>
    <n v="44276335"/>
    <x v="1655"/>
    <n v="147"/>
    <x v="1"/>
    <n v="23776335"/>
    <s v="Profit"/>
    <x v="2"/>
    <s v="United States)"/>
  </r>
  <r>
    <x v="5431"/>
    <x v="1"/>
    <x v="0"/>
    <x v="29"/>
    <s v="December 4, 2009 (United States)"/>
    <n v="7.1"/>
    <n v="115000"/>
    <x v="789"/>
    <s v="David Benioff"/>
    <x v="1459"/>
    <x v="0"/>
    <n v="26000000"/>
    <n v="43474578"/>
    <x v="1502"/>
    <n v="105"/>
    <x v="1"/>
    <n v="17474578"/>
    <s v="Profit"/>
    <x v="2"/>
    <s v="United States)"/>
  </r>
  <r>
    <x v="5432"/>
    <x v="1"/>
    <x v="2"/>
    <x v="29"/>
    <s v="September 18, 2009 (United States)"/>
    <n v="6.4"/>
    <n v="64000"/>
    <x v="776"/>
    <s v="Scott Z. Burns"/>
    <x v="1317"/>
    <x v="0"/>
    <n v="22000000"/>
    <n v="41771168"/>
    <x v="7"/>
    <n v="108"/>
    <x v="2"/>
    <n v="19771168"/>
    <s v="Profit"/>
    <x v="2"/>
    <s v="United States)"/>
  </r>
  <r>
    <x v="5433"/>
    <x v="7"/>
    <x v="4"/>
    <x v="29"/>
    <s v="January 30, 2009 (United States)"/>
    <n v="6.3"/>
    <n v="78000"/>
    <x v="2176"/>
    <s v="Craig Rosenberg"/>
    <x v="2094"/>
    <x v="0"/>
    <n v="20500000"/>
    <n v="41633384"/>
    <x v="1018"/>
    <n v="87"/>
    <x v="2"/>
    <n v="21133384"/>
    <s v="Profit"/>
    <x v="2"/>
    <s v="United States)"/>
  </r>
  <r>
    <x v="5434"/>
    <x v="1"/>
    <x v="0"/>
    <x v="29"/>
    <s v="September 4, 2009 (United States)"/>
    <n v="5.8"/>
    <n v="131000"/>
    <x v="1965"/>
    <s v="Mark Neveldine"/>
    <x v="1531"/>
    <x v="0"/>
    <n v="50000000"/>
    <n v="40828540"/>
    <x v="1502"/>
    <n v="95"/>
    <x v="2"/>
    <n v="-9171460"/>
    <s v="Loss"/>
    <x v="2"/>
    <s v="United States)"/>
  </r>
  <r>
    <x v="5435"/>
    <x v="7"/>
    <x v="1"/>
    <x v="29"/>
    <s v="September 4, 2009 (United States)"/>
    <n v="4.8"/>
    <n v="40000"/>
    <x v="2177"/>
    <s v="Kim Barker"/>
    <x v="1176"/>
    <x v="0"/>
    <n v="15000000"/>
    <n v="40105542"/>
    <x v="968"/>
    <n v="99"/>
    <x v="2"/>
    <n v="25105542"/>
    <s v="Profit"/>
    <x v="2"/>
    <s v="United States)"/>
  </r>
  <r>
    <x v="5436"/>
    <x v="0"/>
    <x v="10"/>
    <x v="29"/>
    <s v="October 23, 2009 (United States)"/>
    <n v="6.3"/>
    <n v="34000"/>
    <x v="1947"/>
    <s v="Osamu Tezuka"/>
    <x v="1895"/>
    <x v="13"/>
    <n v="65000000"/>
    <n v="39886986"/>
    <x v="1656"/>
    <n v="94"/>
    <x v="2"/>
    <n v="-25113014"/>
    <s v="Loss"/>
    <x v="2"/>
    <s v="United States)"/>
  </r>
  <r>
    <x v="5437"/>
    <x v="1"/>
    <x v="3"/>
    <x v="29"/>
    <s v="October 9, 2009 (Spain)"/>
    <n v="7.2"/>
    <n v="67000"/>
    <x v="1357"/>
    <s v="Alejandro AmenÃ¡bar"/>
    <x v="1364"/>
    <x v="16"/>
    <n v="70000000"/>
    <n v="39457342"/>
    <x v="1657"/>
    <n v="127"/>
    <x v="1"/>
    <n v="-30542658"/>
    <s v="Loss"/>
    <x v="2"/>
    <s v="Spain)"/>
  </r>
  <r>
    <x v="119"/>
    <x v="1"/>
    <x v="5"/>
    <x v="29"/>
    <s v="August 28, 2009 (United States)"/>
    <n v="4.8"/>
    <n v="50000"/>
    <x v="1770"/>
    <s v="Rob Zombie"/>
    <x v="1962"/>
    <x v="0"/>
    <n v="15000000"/>
    <n v="39421467"/>
    <x v="962"/>
    <n v="105"/>
    <x v="2"/>
    <n v="24421467"/>
    <s v="Profit"/>
    <x v="2"/>
    <s v="United States)"/>
  </r>
  <r>
    <x v="5438"/>
    <x v="7"/>
    <x v="0"/>
    <x v="29"/>
    <s v="October 23, 2009 (United States)"/>
    <n v="5.8"/>
    <n v="44000"/>
    <x v="1451"/>
    <s v="Paul Weitz"/>
    <x v="2095"/>
    <x v="0"/>
    <n v="40000000"/>
    <n v="39291383"/>
    <x v="1"/>
    <n v="109"/>
    <x v="2"/>
    <n v="-708617"/>
    <s v="Loss"/>
    <x v="2"/>
    <s v="United States)"/>
  </r>
  <r>
    <x v="5439"/>
    <x v="7"/>
    <x v="2"/>
    <x v="29"/>
    <s v="April 24, 2009 (United States)"/>
    <n v="6.7"/>
    <n v="52000"/>
    <x v="1888"/>
    <s v="Susannah Grant"/>
    <x v="1331"/>
    <x v="1"/>
    <n v="60000000"/>
    <n v="38332994"/>
    <x v="1018"/>
    <n v="117"/>
    <x v="2"/>
    <n v="-21667006"/>
    <s v="Loss"/>
    <x v="2"/>
    <s v="United States)"/>
  </r>
  <r>
    <x v="5440"/>
    <x v="1"/>
    <x v="4"/>
    <x v="29"/>
    <s v="January 15, 2010 (United States)"/>
    <n v="7.2"/>
    <n v="39000"/>
    <x v="598"/>
    <s v="Pedro AlmodÃ³var"/>
    <x v="998"/>
    <x v="16"/>
    <n v="18000000"/>
    <n v="37472736"/>
    <x v="1658"/>
    <n v="127"/>
    <x v="1"/>
    <n v="19472736"/>
    <s v="Profit"/>
    <x v="2"/>
    <s v="United States)"/>
  </r>
  <r>
    <x v="5441"/>
    <x v="1"/>
    <x v="1"/>
    <x v="29"/>
    <s v="November 13, 2009 (United States)"/>
    <n v="7.4"/>
    <n v="108000"/>
    <x v="1745"/>
    <s v="Richard Curtis"/>
    <x v="1554"/>
    <x v="1"/>
    <n v="50000000"/>
    <n v="36348784"/>
    <x v="1"/>
    <n v="117"/>
    <x v="1"/>
    <n v="-13651216"/>
    <s v="Loss"/>
    <x v="2"/>
    <s v="United States)"/>
  </r>
  <r>
    <x v="5442"/>
    <x v="7"/>
    <x v="4"/>
    <x v="29"/>
    <s v="September 18, 2009 (United States)"/>
    <n v="5.7"/>
    <n v="32000"/>
    <x v="2178"/>
    <s v="Brandon Camp"/>
    <x v="1318"/>
    <x v="0"/>
    <n v="18000000"/>
    <n v="36088028"/>
    <x v="1"/>
    <n v="109"/>
    <x v="2"/>
    <n v="18088028"/>
    <s v="Profit"/>
    <x v="2"/>
    <s v="United States)"/>
  </r>
  <r>
    <x v="5443"/>
    <x v="7"/>
    <x v="1"/>
    <x v="29"/>
    <s v="July 3, 2009 (United States)"/>
    <n v="7.1"/>
    <n v="72000"/>
    <x v="58"/>
    <s v="Woody Allen"/>
    <x v="1740"/>
    <x v="0"/>
    <n v="15000000"/>
    <n v="36020534"/>
    <x v="1333"/>
    <n v="93"/>
    <x v="1"/>
    <n v="21020534"/>
    <s v="Profit"/>
    <x v="2"/>
    <s v="United States)"/>
  </r>
  <r>
    <x v="5444"/>
    <x v="1"/>
    <x v="4"/>
    <x v="29"/>
    <s v="May 21, 2010 (United States)"/>
    <n v="8.1999999999999993"/>
    <n v="198000"/>
    <x v="2179"/>
    <s v="Eduardo Sacheri"/>
    <x v="1550"/>
    <x v="25"/>
    <n v="2000000"/>
    <n v="35079650"/>
    <x v="1659"/>
    <n v="129"/>
    <x v="1"/>
    <n v="33079650"/>
    <s v="Profit"/>
    <x v="2"/>
    <s v="United States)"/>
  </r>
  <r>
    <x v="5445"/>
    <x v="1"/>
    <x v="0"/>
    <x v="29"/>
    <s v="April 17, 2009 (United States)"/>
    <n v="6.2"/>
    <n v="143000"/>
    <x v="1965"/>
    <s v="Mark Neveldine"/>
    <x v="1526"/>
    <x v="0"/>
    <n v="20000000"/>
    <n v="34572541"/>
    <x v="1502"/>
    <n v="96"/>
    <x v="2"/>
    <n v="14572541"/>
    <s v="Profit"/>
    <x v="2"/>
    <s v="United States)"/>
  </r>
  <r>
    <x v="5446"/>
    <x v="7"/>
    <x v="4"/>
    <x v="29"/>
    <s v="November 6, 2009 (United States)"/>
    <n v="5.6"/>
    <n v="90000"/>
    <x v="1648"/>
    <s v="Richard Kelly"/>
    <x v="1232"/>
    <x v="0"/>
    <n v="30000000"/>
    <n v="33334176"/>
    <x v="7"/>
    <n v="115"/>
    <x v="2"/>
    <n v="3334176"/>
    <s v="Profit"/>
    <x v="2"/>
    <s v="United States)"/>
  </r>
  <r>
    <x v="5447"/>
    <x v="7"/>
    <x v="0"/>
    <x v="29"/>
    <s v="April 24, 2009 (United States)"/>
    <n v="5.6"/>
    <n v="32000"/>
    <x v="2001"/>
    <s v="Robert Munic"/>
    <x v="1894"/>
    <x v="0"/>
    <n v="20500000"/>
    <n v="32482728"/>
    <x v="1417"/>
    <n v="105"/>
    <x v="2"/>
    <n v="11982728"/>
    <s v="Profit"/>
    <x v="2"/>
    <s v="United States)"/>
  </r>
  <r>
    <x v="5448"/>
    <x v="7"/>
    <x v="1"/>
    <x v="29"/>
    <s v="October 2, 2009 (United States)"/>
    <n v="6.4"/>
    <n v="133000"/>
    <x v="2180"/>
    <s v="Ricky Gervais"/>
    <x v="2044"/>
    <x v="0"/>
    <n v="18500000"/>
    <n v="32406507"/>
    <x v="7"/>
    <n v="100"/>
    <x v="2"/>
    <n v="13906507"/>
    <s v="Profit"/>
    <x v="2"/>
    <s v="United States)"/>
  </r>
  <r>
    <x v="5449"/>
    <x v="1"/>
    <x v="1"/>
    <x v="29"/>
    <s v="September 18, 2009 (United States)"/>
    <n v="5.3"/>
    <n v="121000"/>
    <x v="1582"/>
    <s v="Diablo Cody"/>
    <x v="2096"/>
    <x v="0"/>
    <n v="16000000"/>
    <n v="31556061"/>
    <x v="1516"/>
    <n v="102"/>
    <x v="2"/>
    <n v="15556061"/>
    <s v="Profit"/>
    <x v="2"/>
    <s v="United States)"/>
  </r>
  <r>
    <x v="5450"/>
    <x v="1"/>
    <x v="1"/>
    <x v="29"/>
    <s v="November 6, 2009 (United States)"/>
    <n v="7.1"/>
    <n v="137000"/>
    <x v="1828"/>
    <s v="Joel Coen"/>
    <x v="2097"/>
    <x v="1"/>
    <n v="7000000"/>
    <n v="31430334"/>
    <x v="1315"/>
    <n v="106"/>
    <x v="1"/>
    <n v="24430334"/>
    <s v="Profit"/>
    <x v="2"/>
    <s v="United States)"/>
  </r>
  <r>
    <x v="1168"/>
    <x v="7"/>
    <x v="6"/>
    <x v="29"/>
    <s v="October 16, 2009 (United States)"/>
    <n v="5.6"/>
    <n v="33000"/>
    <x v="2105"/>
    <s v="J.S. Cardone"/>
    <x v="2098"/>
    <x v="0"/>
    <n v="20000000"/>
    <n v="31198531"/>
    <x v="1133"/>
    <n v="101"/>
    <x v="2"/>
    <n v="11198531"/>
    <s v="Profit"/>
    <x v="2"/>
    <s v="United States)"/>
  </r>
  <r>
    <x v="5451"/>
    <x v="0"/>
    <x v="2"/>
    <x v="29"/>
    <s v="January 8, 2010 (United States)"/>
    <n v="7.3"/>
    <n v="59000"/>
    <x v="2181"/>
    <s v="Julian Fellowes"/>
    <x v="2099"/>
    <x v="1"/>
    <n v="35000000"/>
    <n v="29196409"/>
    <x v="1660"/>
    <n v="105"/>
    <x v="1"/>
    <n v="-5803591"/>
    <s v="Loss"/>
    <x v="2"/>
    <s v="United States)"/>
  </r>
  <r>
    <x v="5452"/>
    <x v="1"/>
    <x v="5"/>
    <x v="29"/>
    <s v="October 1, 2010 (United States)"/>
    <n v="6.2"/>
    <n v="81000"/>
    <x v="2182"/>
    <s v="Ray Wright"/>
    <x v="1169"/>
    <x v="0"/>
    <n v="26000000"/>
    <n v="28190603"/>
    <x v="1541"/>
    <n v="109"/>
    <x v="2"/>
    <n v="2190603"/>
    <s v="Profit"/>
    <x v="2"/>
    <s v="United States)"/>
  </r>
  <r>
    <x v="5453"/>
    <x v="1"/>
    <x v="4"/>
    <x v="29"/>
    <s v="November 25, 2009 (United States)"/>
    <n v="7.2"/>
    <n v="228000"/>
    <x v="1923"/>
    <s v="Joe Penhall"/>
    <x v="1776"/>
    <x v="0"/>
    <n v="25000000"/>
    <n v="27639579"/>
    <x v="962"/>
    <n v="111"/>
    <x v="1"/>
    <n v="2639579"/>
    <s v="Profit"/>
    <x v="2"/>
    <s v="United States)"/>
  </r>
  <r>
    <x v="5454"/>
    <x v="1"/>
    <x v="5"/>
    <x v="29"/>
    <s v="September 11, 2009 (United States)"/>
    <n v="5.0999999999999996"/>
    <n v="29000"/>
    <x v="2183"/>
    <s v="Josh Stolberg"/>
    <x v="2100"/>
    <x v="0"/>
    <n v="12500000"/>
    <n v="27206120"/>
    <x v="1661"/>
    <n v="101"/>
    <x v="2"/>
    <n v="14706120"/>
    <s v="Profit"/>
    <x v="2"/>
    <s v="United States)"/>
  </r>
  <r>
    <x v="5455"/>
    <x v="1"/>
    <x v="4"/>
    <x v="29"/>
    <s v="June 4, 2010 (United States)"/>
    <n v="5.7"/>
    <n v="95000"/>
    <x v="1354"/>
    <s v="Vincenzo Natali"/>
    <x v="1492"/>
    <x v="7"/>
    <n v="30000000"/>
    <n v="27127620"/>
    <x v="722"/>
    <n v="104"/>
    <x v="2"/>
    <n v="-2872380"/>
    <s v="Loss"/>
    <x v="2"/>
    <s v="United States)"/>
  </r>
  <r>
    <x v="5456"/>
    <x v="1"/>
    <x v="1"/>
    <x v="29"/>
    <s v="April 10, 2009 (United States)"/>
    <n v="5.8"/>
    <n v="61000"/>
    <x v="2007"/>
    <s v="Jody Hill"/>
    <x v="1952"/>
    <x v="0"/>
    <n v="18000000"/>
    <n v="26973554"/>
    <x v="1662"/>
    <n v="86"/>
    <x v="2"/>
    <n v="8973554"/>
    <s v="Profit"/>
    <x v="2"/>
    <s v="United States)"/>
  </r>
  <r>
    <x v="5457"/>
    <x v="7"/>
    <x v="4"/>
    <x v="29"/>
    <s v="February 5, 2010 (United States)"/>
    <n v="7.3"/>
    <n v="131000"/>
    <x v="2184"/>
    <s v="Lynn Barber"/>
    <x v="2101"/>
    <x v="1"/>
    <n v="7500000"/>
    <n v="26096852"/>
    <x v="703"/>
    <n v="100"/>
    <x v="1"/>
    <n v="18596852"/>
    <s v="Profit"/>
    <x v="2"/>
    <s v="United States)"/>
  </r>
  <r>
    <x v="5458"/>
    <x v="1"/>
    <x v="4"/>
    <x v="29"/>
    <s v="February 5, 2010 (United States)"/>
    <n v="7.5"/>
    <n v="108000"/>
    <x v="2185"/>
    <s v="Christopher Isherwood"/>
    <x v="621"/>
    <x v="0"/>
    <n v="7000000"/>
    <n v="24964890"/>
    <x v="1663"/>
    <n v="99"/>
    <x v="1"/>
    <n v="17964890"/>
    <s v="Profit"/>
    <x v="2"/>
    <s v="United States)"/>
  </r>
  <r>
    <x v="5459"/>
    <x v="1"/>
    <x v="4"/>
    <x v="29"/>
    <s v="August 7, 2009 (United States)"/>
    <n v="6.5"/>
    <n v="69000"/>
    <x v="1263"/>
    <s v="David Twohy"/>
    <x v="1456"/>
    <x v="0"/>
    <n v="14000000"/>
    <n v="22955544"/>
    <x v="1664"/>
    <n v="98"/>
    <x v="2"/>
    <n v="8955544"/>
    <s v="Profit"/>
    <x v="2"/>
    <s v="United States)"/>
  </r>
  <r>
    <x v="5460"/>
    <x v="1"/>
    <x v="2"/>
    <x v="29"/>
    <s v="January 7, 2011 (United States)"/>
    <n v="6.6"/>
    <n v="93000"/>
    <x v="2186"/>
    <s v="John Requa"/>
    <x v="1110"/>
    <x v="8"/>
    <n v="13000000"/>
    <n v="20768906"/>
    <x v="1270"/>
    <n v="98"/>
    <x v="2"/>
    <n v="7768906"/>
    <s v="Profit"/>
    <x v="2"/>
    <s v="United States)"/>
  </r>
  <r>
    <x v="5461"/>
    <x v="1"/>
    <x v="0"/>
    <x v="29"/>
    <s v="September 25, 2009 (United States)"/>
    <n v="6.7"/>
    <n v="146000"/>
    <x v="2182"/>
    <s v="Travis Milloy"/>
    <x v="240"/>
    <x v="29"/>
    <n v="33000000"/>
    <n v="20648328"/>
    <x v="241"/>
    <n v="108"/>
    <x v="2"/>
    <n v="-12351672"/>
    <s v="Loss"/>
    <x v="2"/>
    <s v="United States)"/>
  </r>
  <r>
    <x v="5462"/>
    <x v="7"/>
    <x v="1"/>
    <x v="29"/>
    <s v="June 5, 2009 (United States)"/>
    <n v="5.9"/>
    <n v="19000"/>
    <x v="709"/>
    <s v="Mike Reiss"/>
    <x v="1649"/>
    <x v="0"/>
    <n v="17000000"/>
    <n v="20458873"/>
    <x v="1665"/>
    <n v="95"/>
    <x v="2"/>
    <n v="3458873"/>
    <s v="Profit"/>
    <x v="2"/>
    <s v="United States)"/>
  </r>
  <r>
    <x v="5463"/>
    <x v="1"/>
    <x v="1"/>
    <x v="29"/>
    <s v="January 8, 2010 (United States)"/>
    <n v="6.4"/>
    <n v="73000"/>
    <x v="1583"/>
    <s v="Gustin Nash"/>
    <x v="1954"/>
    <x v="0"/>
    <n v="18000000"/>
    <n v="19651093"/>
    <x v="962"/>
    <n v="90"/>
    <x v="2"/>
    <n v="1651093"/>
    <s v="Profit"/>
    <x v="2"/>
    <s v="United States)"/>
  </r>
  <r>
    <x v="5464"/>
    <x v="1"/>
    <x v="4"/>
    <x v="29"/>
    <s v="March 5, 2010 (United States)"/>
    <n v="7.8"/>
    <n v="70000"/>
    <x v="1595"/>
    <s v="Michael Haneke"/>
    <x v="2102"/>
    <x v="29"/>
    <n v="18000000"/>
    <n v="19319671"/>
    <x v="1095"/>
    <n v="144"/>
    <x v="1"/>
    <n v="1319671"/>
    <s v="Profit"/>
    <x v="2"/>
    <s v="United States)"/>
  </r>
  <r>
    <x v="5465"/>
    <x v="1"/>
    <x v="5"/>
    <x v="29"/>
    <s v="October 2, 2009 (Spain)"/>
    <n v="6.5"/>
    <n v="70000"/>
    <x v="1700"/>
    <s v="Jaume BalaguerÃ³"/>
    <x v="2103"/>
    <x v="16"/>
    <n v="5600000"/>
    <n v="18853164"/>
    <x v="1666"/>
    <n v="85"/>
    <x v="2"/>
    <n v="13253164"/>
    <s v="Profit"/>
    <x v="2"/>
    <s v="Spain)"/>
  </r>
  <r>
    <x v="5466"/>
    <x v="7"/>
    <x v="1"/>
    <x v="29"/>
    <s v="February 20, 2009 (United States)"/>
    <n v="6.1"/>
    <n v="43000"/>
    <x v="2187"/>
    <s v="Will Gluck"/>
    <x v="2104"/>
    <x v="0"/>
    <n v="20000000"/>
    <n v="18599102"/>
    <x v="1133"/>
    <n v="90"/>
    <x v="2"/>
    <n v="-1400898"/>
    <s v="Loss"/>
    <x v="2"/>
    <s v="United States)"/>
  </r>
  <r>
    <x v="5467"/>
    <x v="0"/>
    <x v="10"/>
    <x v="29"/>
    <s v="August 1, 2009 (Japan)"/>
    <n v="7.5"/>
    <n v="27000"/>
    <x v="2188"/>
    <s v="Mamoru Hosoda"/>
    <x v="2105"/>
    <x v="24"/>
    <n v="20500000"/>
    <n v="18434328"/>
    <x v="1240"/>
    <n v="114"/>
    <x v="1"/>
    <n v="-2065672"/>
    <s v="Loss"/>
    <x v="2"/>
    <s v="Japan)"/>
  </r>
  <r>
    <x v="5468"/>
    <x v="1"/>
    <x v="0"/>
    <x v="29"/>
    <s v="September 11, 2009 (United States)"/>
    <n v="5.5"/>
    <n v="38000"/>
    <x v="1080"/>
    <s v="Jon Hoeber"/>
    <x v="1711"/>
    <x v="0"/>
    <n v="35000000"/>
    <n v="17976667"/>
    <x v="7"/>
    <n v="101"/>
    <x v="2"/>
    <n v="-17023333"/>
    <s v="Loss"/>
    <x v="2"/>
    <s v="United States)"/>
  </r>
  <r>
    <x v="5469"/>
    <x v="1"/>
    <x v="6"/>
    <x v="29"/>
    <s v="March 26, 2010 (United States)"/>
    <n v="7.9"/>
    <n v="95000"/>
    <x v="1650"/>
    <s v="Thomas Bidegain"/>
    <x v="2106"/>
    <x v="8"/>
    <n v="13000000"/>
    <n v="17874044"/>
    <x v="1667"/>
    <n v="155"/>
    <x v="1"/>
    <n v="4874044"/>
    <s v="Profit"/>
    <x v="2"/>
    <s v="United States)"/>
  </r>
  <r>
    <x v="5470"/>
    <x v="7"/>
    <x v="0"/>
    <x v="29"/>
    <s v="March 27, 2009 (United States)"/>
    <n v="5.6"/>
    <n v="28000"/>
    <x v="569"/>
    <s v="Daniel Kunka"/>
    <x v="1915"/>
    <x v="0"/>
    <n v="22000000"/>
    <n v="17280326"/>
    <x v="1516"/>
    <n v="108"/>
    <x v="2"/>
    <n v="-4719674"/>
    <s v="Loss"/>
    <x v="2"/>
    <s v="United States)"/>
  </r>
  <r>
    <x v="5471"/>
    <x v="1"/>
    <x v="6"/>
    <x v="29"/>
    <s v="May 28, 2009 (South Korea)"/>
    <n v="7.8"/>
    <n v="56000"/>
    <x v="1801"/>
    <s v="Bong Joon Ho"/>
    <x v="2107"/>
    <x v="10"/>
    <n v="5000000"/>
    <n v="17203507"/>
    <x v="1340"/>
    <n v="129"/>
    <x v="1"/>
    <n v="12203507"/>
    <s v="Profit"/>
    <x v="2"/>
    <s v="South Korea)"/>
  </r>
  <r>
    <x v="5472"/>
    <x v="1"/>
    <x v="1"/>
    <x v="29"/>
    <s v="April 3, 2009 (United States)"/>
    <n v="6.8"/>
    <n v="155000"/>
    <x v="1282"/>
    <s v="Greg Mottola"/>
    <x v="2082"/>
    <x v="0"/>
    <n v="20500000"/>
    <n v="17164820"/>
    <x v="407"/>
    <n v="107"/>
    <x v="2"/>
    <n v="-3335180"/>
    <s v="Loss"/>
    <x v="2"/>
    <s v="United States)"/>
  </r>
  <r>
    <x v="5473"/>
    <x v="7"/>
    <x v="4"/>
    <x v="29"/>
    <s v="October 2, 2009 (United States)"/>
    <n v="6.9"/>
    <n v="65000"/>
    <x v="2189"/>
    <s v="Shauna Cross"/>
    <x v="1951"/>
    <x v="0"/>
    <n v="15000000"/>
    <n v="16691303"/>
    <x v="989"/>
    <n v="111"/>
    <x v="2"/>
    <n v="1691303"/>
    <s v="Profit"/>
    <x v="2"/>
    <s v="United States)"/>
  </r>
  <r>
    <x v="1784"/>
    <x v="7"/>
    <x v="3"/>
    <x v="29"/>
    <s v="December 4, 2009 (United States)"/>
    <n v="7.1"/>
    <n v="60000"/>
    <x v="1383"/>
    <s v="Kirk Jones"/>
    <x v="23"/>
    <x v="0"/>
    <n v="21000000"/>
    <n v="16443609"/>
    <x v="407"/>
    <n v="99"/>
    <x v="1"/>
    <n v="-4556391"/>
    <s v="Loss"/>
    <x v="2"/>
    <s v="United States)"/>
  </r>
  <r>
    <x v="5474"/>
    <x v="7"/>
    <x v="1"/>
    <x v="29"/>
    <s v="July 10, 2009 (United States)"/>
    <n v="5.3"/>
    <n v="34000"/>
    <x v="612"/>
    <s v="Larry Doyle"/>
    <x v="2108"/>
    <x v="0"/>
    <n v="18000000"/>
    <n v="15821907"/>
    <x v="1516"/>
    <n v="102"/>
    <x v="2"/>
    <n v="-2178093"/>
    <s v="Loss"/>
    <x v="2"/>
    <s v="United States)"/>
  </r>
  <r>
    <x v="5475"/>
    <x v="1"/>
    <x v="3"/>
    <x v="29"/>
    <s v="June 26, 2009 (United States)"/>
    <n v="7"/>
    <n v="52000"/>
    <x v="1448"/>
    <s v="Dave Eggers"/>
    <x v="2109"/>
    <x v="0"/>
    <n v="17000000"/>
    <n v="15779455"/>
    <x v="1315"/>
    <n v="98"/>
    <x v="1"/>
    <n v="-1220545"/>
    <s v="Loss"/>
    <x v="2"/>
    <s v="United States)"/>
  </r>
  <r>
    <x v="5476"/>
    <x v="1"/>
    <x v="1"/>
    <x v="29"/>
    <s v="August 14, 2009 (United States)"/>
    <n v="5.8"/>
    <n v="21000"/>
    <x v="2190"/>
    <s v="Andy Stock"/>
    <x v="1146"/>
    <x v="0"/>
    <n v="10000000"/>
    <n v="15300885"/>
    <x v="1541"/>
    <n v="89"/>
    <x v="2"/>
    <n v="5300885"/>
    <s v="Profit"/>
    <x v="2"/>
    <s v="United States)"/>
  </r>
  <r>
    <x v="5477"/>
    <x v="0"/>
    <x v="2"/>
    <x v="29"/>
    <s v="October 9, 2009 (United States)"/>
    <n v="6.9"/>
    <n v="26000"/>
    <x v="823"/>
    <s v="Jane Campion"/>
    <x v="1820"/>
    <x v="1"/>
    <n v="8500000"/>
    <n v="14374652"/>
    <x v="1595"/>
    <n v="119"/>
    <x v="2"/>
    <n v="5874652"/>
    <s v="Profit"/>
    <x v="2"/>
    <s v="United States)"/>
  </r>
  <r>
    <x v="5478"/>
    <x v="1"/>
    <x v="4"/>
    <x v="29"/>
    <s v="March 10, 2010 (France)"/>
    <n v="6.3"/>
    <n v="71000"/>
    <x v="962"/>
    <s v="Erin Cressida Wilson"/>
    <x v="1230"/>
    <x v="0"/>
    <n v="14000000"/>
    <n v="13657649"/>
    <x v="758"/>
    <n v="96"/>
    <x v="2"/>
    <n v="-342351"/>
    <s v="Loss"/>
    <x v="2"/>
    <s v="France)"/>
  </r>
  <r>
    <x v="5479"/>
    <x v="1"/>
    <x v="4"/>
    <x v="29"/>
    <s v="April 30, 2009 (South Korea)"/>
    <n v="7.1"/>
    <n v="44000"/>
    <x v="1731"/>
    <s v="Ã‰mile Zola"/>
    <x v="1692"/>
    <x v="10"/>
    <n v="5000000"/>
    <n v="13085023"/>
    <x v="1340"/>
    <n v="134"/>
    <x v="1"/>
    <n v="8085023"/>
    <s v="Profit"/>
    <x v="2"/>
    <s v="South Korea)"/>
  </r>
  <r>
    <x v="5480"/>
    <x v="7"/>
    <x v="0"/>
    <x v="29"/>
    <s v="February 27, 2009 (United States)"/>
    <n v="3.7"/>
    <n v="23000"/>
    <x v="1533"/>
    <s v="Justin Marks"/>
    <x v="2110"/>
    <x v="7"/>
    <n v="18000000"/>
    <n v="12764201"/>
    <x v="1668"/>
    <n v="96"/>
    <x v="2"/>
    <n v="-5235799"/>
    <s v="Loss"/>
    <x v="2"/>
    <s v="United States)"/>
  </r>
  <r>
    <x v="5481"/>
    <x v="1"/>
    <x v="1"/>
    <x v="29"/>
    <s v="July 8, 2009 (France)"/>
    <n v="5.8"/>
    <n v="39000"/>
    <x v="1796"/>
    <s v="Jason Hall"/>
    <x v="1527"/>
    <x v="0"/>
    <n v="20500000"/>
    <n v="12035862"/>
    <x v="1669"/>
    <n v="97"/>
    <x v="2"/>
    <n v="-8464138"/>
    <s v="Loss"/>
    <x v="2"/>
    <s v="France)"/>
  </r>
  <r>
    <x v="5482"/>
    <x v="1"/>
    <x v="4"/>
    <x v="29"/>
    <s v="July 23, 2010 (United States)"/>
    <n v="7"/>
    <n v="21000"/>
    <x v="2191"/>
    <s v="Barbara Alberti"/>
    <x v="916"/>
    <x v="9"/>
    <n v="20500000"/>
    <n v="12014663"/>
    <x v="1670"/>
    <n v="120"/>
    <x v="1"/>
    <n v="-8485337"/>
    <s v="Loss"/>
    <x v="2"/>
    <s v="United States)"/>
  </r>
  <r>
    <x v="5483"/>
    <x v="1"/>
    <x v="1"/>
    <x v="29"/>
    <s v="September 4, 2009 (United States)"/>
    <n v="6.1"/>
    <n v="46000"/>
    <x v="1479"/>
    <s v="Mike Judge"/>
    <x v="641"/>
    <x v="0"/>
    <n v="8000000"/>
    <n v="10848783"/>
    <x v="1671"/>
    <n v="92"/>
    <x v="2"/>
    <n v="2848783"/>
    <s v="Profit"/>
    <x v="2"/>
    <s v="United States)"/>
  </r>
  <r>
    <x v="5484"/>
    <x v="1"/>
    <x v="0"/>
    <x v="29"/>
    <s v="December 11, 2009 (United States)"/>
    <n v="6.3"/>
    <n v="62000"/>
    <x v="1518"/>
    <s v="Troy Duffy"/>
    <x v="2111"/>
    <x v="0"/>
    <n v="8000000"/>
    <n v="10629321"/>
    <x v="1616"/>
    <n v="118"/>
    <x v="2"/>
    <n v="2629321"/>
    <s v="Profit"/>
    <x v="2"/>
    <s v="United States)"/>
  </r>
  <r>
    <x v="5485"/>
    <x v="1"/>
    <x v="6"/>
    <x v="29"/>
    <s v="December 11, 2009 (United States)"/>
    <n v="6.6"/>
    <n v="75000"/>
    <x v="1990"/>
    <s v="William M. Finkelstein"/>
    <x v="270"/>
    <x v="0"/>
    <n v="25000000"/>
    <n v="10606422"/>
    <x v="1529"/>
    <n v="122"/>
    <x v="2"/>
    <n v="-14393578"/>
    <s v="Loss"/>
    <x v="2"/>
    <s v="United States)"/>
  </r>
  <r>
    <x v="5486"/>
    <x v="1"/>
    <x v="0"/>
    <x v="29"/>
    <s v="May 14, 2010 (United States)"/>
    <n v="7.2"/>
    <n v="85000"/>
    <x v="2192"/>
    <s v="Gary Young"/>
    <x v="20"/>
    <x v="1"/>
    <n v="7300000"/>
    <n v="10371451"/>
    <x v="1672"/>
    <n v="103"/>
    <x v="1"/>
    <n v="3071451"/>
    <s v="Profit"/>
    <x v="2"/>
    <s v="United States)"/>
  </r>
  <r>
    <x v="5487"/>
    <x v="1"/>
    <x v="5"/>
    <x v="29"/>
    <s v="July 31, 2009 (United States)"/>
    <n v="6.4"/>
    <n v="61000"/>
    <x v="2193"/>
    <s v="Patrick Melton"/>
    <x v="2112"/>
    <x v="0"/>
    <n v="6000000"/>
    <n v="10234475"/>
    <x v="1673"/>
    <n v="90"/>
    <x v="2"/>
    <n v="4234475"/>
    <s v="Profit"/>
    <x v="2"/>
    <s v="United States)"/>
  </r>
  <r>
    <x v="5488"/>
    <x v="1"/>
    <x v="4"/>
    <x v="29"/>
    <s v="July 10, 2009 (United States)"/>
    <n v="7.8"/>
    <n v="342000"/>
    <x v="2194"/>
    <s v="Duncan Jones"/>
    <x v="1371"/>
    <x v="1"/>
    <n v="5000000"/>
    <n v="9760107"/>
    <x v="1333"/>
    <n v="97"/>
    <x v="1"/>
    <n v="4760107"/>
    <s v="Profit"/>
    <x v="2"/>
    <s v="United States)"/>
  </r>
  <r>
    <x v="5489"/>
    <x v="1"/>
    <x v="1"/>
    <x v="29"/>
    <s v="July 17, 2009 (United States)"/>
    <n v="6.2"/>
    <n v="11000"/>
    <x v="425"/>
    <s v="Christopher Hampton"/>
    <x v="188"/>
    <x v="1"/>
    <n v="23000000"/>
    <n v="9368242"/>
    <x v="1674"/>
    <n v="86"/>
    <x v="2"/>
    <n v="-13631758"/>
    <s v="Loss"/>
    <x v="2"/>
    <s v="United States)"/>
  </r>
  <r>
    <x v="5490"/>
    <x v="7"/>
    <x v="1"/>
    <x v="29"/>
    <s v="April 30, 2010 (United States)"/>
    <n v="7.4"/>
    <n v="31000"/>
    <x v="2195"/>
    <s v="Raymond De Felitta"/>
    <x v="1013"/>
    <x v="0"/>
    <n v="6000000"/>
    <n v="7878856"/>
    <x v="1675"/>
    <n v="104"/>
    <x v="1"/>
    <n v="1878856"/>
    <s v="Profit"/>
    <x v="2"/>
    <s v="United States)"/>
  </r>
  <r>
    <x v="5491"/>
    <x v="3"/>
    <x v="1"/>
    <x v="29"/>
    <s v="September 4, 2009 (United States)"/>
    <n v="7.4"/>
    <n v="56000"/>
    <x v="2196"/>
    <s v="Jesse Armstrong"/>
    <x v="2113"/>
    <x v="1"/>
    <n v="20500000"/>
    <n v="7787487"/>
    <x v="703"/>
    <n v="106"/>
    <x v="1"/>
    <n v="-12712513"/>
    <s v="Loss"/>
    <x v="2"/>
    <s v="United States)"/>
  </r>
  <r>
    <x v="5492"/>
    <x v="3"/>
    <x v="4"/>
    <x v="29"/>
    <s v="May 20, 2009 (Denmark)"/>
    <n v="6.6"/>
    <n v="119000"/>
    <x v="956"/>
    <s v="Lars von Trier"/>
    <x v="735"/>
    <x v="27"/>
    <n v="11000000"/>
    <n v="7413863"/>
    <x v="1200"/>
    <n v="108"/>
    <x v="2"/>
    <n v="-3586137"/>
    <s v="Loss"/>
    <x v="2"/>
    <s v="Denmark)"/>
  </r>
  <r>
    <x v="5493"/>
    <x v="1"/>
    <x v="1"/>
    <x v="29"/>
    <s v="April 23, 2010 (United States)"/>
    <n v="6.4"/>
    <n v="39000"/>
    <x v="2197"/>
    <s v="Randy T. Dinzler"/>
    <x v="411"/>
    <x v="0"/>
    <n v="10000000"/>
    <n v="7043835"/>
    <x v="1676"/>
    <n v="96"/>
    <x v="2"/>
    <n v="-2956165"/>
    <s v="Loss"/>
    <x v="2"/>
    <s v="United States)"/>
  </r>
  <r>
    <x v="5494"/>
    <x v="1"/>
    <x v="2"/>
    <x v="29"/>
    <s v="December 25, 2009 (United Kingdom)"/>
    <n v="7.1"/>
    <n v="36000"/>
    <x v="2198"/>
    <s v="Julia Baird"/>
    <x v="2114"/>
    <x v="1"/>
    <n v="20500000"/>
    <n v="6577779"/>
    <x v="1274"/>
    <n v="98"/>
    <x v="1"/>
    <n v="-13922221"/>
    <s v="Loss"/>
    <x v="2"/>
    <s v="United Kingdom)"/>
  </r>
  <r>
    <x v="5495"/>
    <x v="7"/>
    <x v="3"/>
    <x v="29"/>
    <s v="September 2, 2009 (Indonesia)"/>
    <n v="6"/>
    <n v="45000"/>
    <x v="2199"/>
    <s v="Ã€lex Pastor"/>
    <x v="2058"/>
    <x v="0"/>
    <n v="20500000"/>
    <n v="5805279"/>
    <x v="1541"/>
    <n v="84"/>
    <x v="2"/>
    <n v="-14694721"/>
    <s v="Loss"/>
    <x v="2"/>
    <s v="Indonesia)"/>
  </r>
  <r>
    <x v="5496"/>
    <x v="1"/>
    <x v="3"/>
    <x v="29"/>
    <s v="April 17, 2009 (United States)"/>
    <n v="7.6"/>
    <n v="32000"/>
    <x v="2200"/>
    <s v="Cary Joji Fukunaga"/>
    <x v="2115"/>
    <x v="11"/>
    <n v="20500000"/>
    <n v="5102705"/>
    <x v="1677"/>
    <n v="96"/>
    <x v="1"/>
    <n v="-15397295"/>
    <s v="Loss"/>
    <x v="2"/>
    <s v="United States)"/>
  </r>
  <r>
    <x v="5497"/>
    <x v="1"/>
    <x v="1"/>
    <x v="29"/>
    <s v="March 13, 2009 (United States)"/>
    <n v="5"/>
    <n v="21000"/>
    <x v="2201"/>
    <s v="Zach Cregger"/>
    <x v="2116"/>
    <x v="0"/>
    <n v="6000000"/>
    <n v="4591629"/>
    <x v="1516"/>
    <n v="90"/>
    <x v="2"/>
    <n v="-1408371"/>
    <s v="Loss"/>
    <x v="2"/>
    <s v="United States)"/>
  </r>
  <r>
    <x v="5498"/>
    <x v="7"/>
    <x v="6"/>
    <x v="29"/>
    <s v="July 10, 2009 (Spain)"/>
    <n v="5.9"/>
    <n v="12000"/>
    <x v="139"/>
    <s v="Peter Hyams"/>
    <x v="1901"/>
    <x v="0"/>
    <n v="25000000"/>
    <n v="4515258"/>
    <x v="1678"/>
    <n v="106"/>
    <x v="2"/>
    <n v="-20484742"/>
    <s v="Loss"/>
    <x v="2"/>
    <s v="Spain)"/>
  </r>
  <r>
    <x v="5499"/>
    <x v="1"/>
    <x v="2"/>
    <x v="29"/>
    <s v="March 27, 2009 (United Kingdom)"/>
    <n v="7.5"/>
    <n v="42000"/>
    <x v="2202"/>
    <s v="Peter Morgan"/>
    <x v="1293"/>
    <x v="1"/>
    <n v="10000000"/>
    <n v="4091378"/>
    <x v="4"/>
    <n v="98"/>
    <x v="1"/>
    <n v="-5908622"/>
    <s v="Loss"/>
    <x v="2"/>
    <s v="United Kingdom)"/>
  </r>
  <r>
    <x v="5500"/>
    <x v="1"/>
    <x v="6"/>
    <x v="29"/>
    <s v="February 26, 2009 (Bahrain)"/>
    <n v="6.7"/>
    <n v="23000"/>
    <x v="1777"/>
    <s v="Wayne Kramer"/>
    <x v="86"/>
    <x v="0"/>
    <n v="19000000"/>
    <n v="3676533"/>
    <x v="1423"/>
    <n v="113"/>
    <x v="2"/>
    <n v="-15323467"/>
    <s v="Loss"/>
    <x v="2"/>
    <s v="Bahrain)"/>
  </r>
  <r>
    <x v="5501"/>
    <x v="1"/>
    <x v="4"/>
    <x v="29"/>
    <s v="September 26, 2013 (United States)"/>
    <n v="7.8"/>
    <n v="222000"/>
    <x v="2203"/>
    <s v="Jaco Van Dormael"/>
    <x v="1362"/>
    <x v="31"/>
    <n v="47000000"/>
    <n v="3559160"/>
    <x v="1679"/>
    <n v="141"/>
    <x v="1"/>
    <n v="-43440840"/>
    <s v="Loss"/>
    <x v="2"/>
    <s v="United States)"/>
  </r>
  <r>
    <x v="5502"/>
    <x v="1"/>
    <x v="4"/>
    <x v="29"/>
    <s v="December 16, 2009 (Brazil)"/>
    <n v="5.9"/>
    <n v="37000"/>
    <x v="2204"/>
    <s v="Agnieszka Wojtowicz-Vosloo"/>
    <x v="1183"/>
    <x v="0"/>
    <n v="4500000"/>
    <n v="2425535"/>
    <x v="1680"/>
    <n v="104"/>
    <x v="2"/>
    <n v="-2074465"/>
    <s v="Loss"/>
    <x v="2"/>
    <s v="Brazil)"/>
  </r>
  <r>
    <x v="5503"/>
    <x v="3"/>
    <x v="4"/>
    <x v="29"/>
    <s v="September 11, 2009 (United Kingdom)"/>
    <n v="7.3"/>
    <n v="60000"/>
    <x v="2205"/>
    <s v="Andrea Arnold"/>
    <x v="2117"/>
    <x v="14"/>
    <n v="3000000"/>
    <n v="2404300"/>
    <x v="703"/>
    <n v="123"/>
    <x v="1"/>
    <n v="-595700"/>
    <s v="Loss"/>
    <x v="2"/>
    <s v="United Kingdom)"/>
  </r>
  <r>
    <x v="5504"/>
    <x v="3"/>
    <x v="1"/>
    <x v="29"/>
    <s v="January 9, 2009 (Norway)"/>
    <n v="6.3"/>
    <n v="65000"/>
    <x v="2206"/>
    <s v="Tommy Wirkola"/>
    <x v="2118"/>
    <x v="40"/>
    <n v="800000"/>
    <n v="2166797"/>
    <x v="1681"/>
    <n v="91"/>
    <x v="2"/>
    <n v="1366797"/>
    <s v="Profit"/>
    <x v="2"/>
    <s v="Norway)"/>
  </r>
  <r>
    <x v="5505"/>
    <x v="3"/>
    <x v="10"/>
    <x v="29"/>
    <s v="June 22, 2016 (United States)"/>
    <n v="7.6"/>
    <n v="33000"/>
    <x v="2207"/>
    <s v="Tomm Moore"/>
    <x v="2119"/>
    <x v="22"/>
    <n v="8000000"/>
    <n v="1803412"/>
    <x v="1370"/>
    <n v="75"/>
    <x v="1"/>
    <n v="-6196588"/>
    <s v="Loss"/>
    <x v="2"/>
    <s v="United States)"/>
  </r>
  <r>
    <x v="5506"/>
    <x v="7"/>
    <x v="4"/>
    <x v="29"/>
    <s v="March 5, 2010 (Ireland)"/>
    <n v="6.8"/>
    <n v="20000"/>
    <x v="407"/>
    <s v="Neil Jordan"/>
    <x v="1572"/>
    <x v="22"/>
    <n v="12000000"/>
    <n v="1790061"/>
    <x v="1682"/>
    <n v="111"/>
    <x v="2"/>
    <n v="-10209939"/>
    <s v="Loss"/>
    <x v="2"/>
    <s v="Ireland)"/>
  </r>
  <r>
    <x v="5507"/>
    <x v="1"/>
    <x v="4"/>
    <x v="29"/>
    <s v="December 4, 2009 (United States)"/>
    <n v="7.1"/>
    <n v="34000"/>
    <x v="2208"/>
    <s v="Alessandro Camon"/>
    <x v="2120"/>
    <x v="0"/>
    <n v="6500000"/>
    <n v="1595417"/>
    <x v="1683"/>
    <n v="113"/>
    <x v="1"/>
    <n v="-4904583"/>
    <s v="Loss"/>
    <x v="2"/>
    <s v="United States)"/>
  </r>
  <r>
    <x v="5508"/>
    <x v="1"/>
    <x v="4"/>
    <x v="29"/>
    <s v="July 8, 2009 (France)"/>
    <n v="5.5"/>
    <n v="16000"/>
    <x v="776"/>
    <s v="David Levien"/>
    <x v="2121"/>
    <x v="0"/>
    <n v="1700000"/>
    <n v="1060941"/>
    <x v="1684"/>
    <n v="77"/>
    <x v="2"/>
    <n v="-639059"/>
    <s v="Loss"/>
    <x v="2"/>
    <s v="France)"/>
  </r>
  <r>
    <x v="5509"/>
    <x v="7"/>
    <x v="3"/>
    <x v="29"/>
    <s v="February 13, 2009 (Iceland)"/>
    <n v="6.6"/>
    <n v="57000"/>
    <x v="2209"/>
    <s v="Ernest Cline"/>
    <x v="1968"/>
    <x v="0"/>
    <n v="3900000"/>
    <n v="961203"/>
    <x v="1423"/>
    <n v="90"/>
    <x v="2"/>
    <n v="-2938797"/>
    <s v="Loss"/>
    <x v="2"/>
    <s v="Iceland)"/>
  </r>
  <r>
    <x v="5510"/>
    <x v="1"/>
    <x v="6"/>
    <x v="29"/>
    <s v="April 30, 2010 (United Kingdom)"/>
    <n v="6.7"/>
    <n v="26000"/>
    <x v="2210"/>
    <s v="J Blakeson"/>
    <x v="2122"/>
    <x v="1"/>
    <n v="800000"/>
    <n v="896919"/>
    <x v="1685"/>
    <n v="100"/>
    <x v="2"/>
    <n v="96919"/>
    <s v="Profit"/>
    <x v="2"/>
    <s v="United Kingdom)"/>
  </r>
  <r>
    <x v="5511"/>
    <x v="5"/>
    <x v="4"/>
    <x v="29"/>
    <s v="June 6, 2009 (Iran)"/>
    <n v="8"/>
    <n v="48000"/>
    <x v="2211"/>
    <s v="Asghar Farhadi"/>
    <x v="2123"/>
    <x v="28"/>
    <n v="20500000"/>
    <n v="879422"/>
    <x v="1686"/>
    <n v="119"/>
    <x v="1"/>
    <n v="-19620578"/>
    <s v="Loss"/>
    <x v="2"/>
    <s v="Iran)"/>
  </r>
  <r>
    <x v="5512"/>
    <x v="3"/>
    <x v="4"/>
    <x v="29"/>
    <s v="May 5, 2010 (France)"/>
    <n v="7.3"/>
    <n v="74000"/>
    <x v="1443"/>
    <s v="Gaspar NoÃ©"/>
    <x v="2124"/>
    <x v="8"/>
    <n v="16000000"/>
    <n v="775385"/>
    <x v="1687"/>
    <n v="161"/>
    <x v="1"/>
    <n v="-15224615"/>
    <s v="Loss"/>
    <x v="2"/>
    <s v="France)"/>
  </r>
  <r>
    <x v="5513"/>
    <x v="1"/>
    <x v="1"/>
    <x v="29"/>
    <s v="August 6, 2010 (United States)"/>
    <n v="6.8"/>
    <n v="37000"/>
    <x v="947"/>
    <s v="George Gallo"/>
    <x v="1297"/>
    <x v="0"/>
    <n v="20000000"/>
    <n v="754301"/>
    <x v="5"/>
    <n v="105"/>
    <x v="2"/>
    <n v="-19245699"/>
    <s v="Loss"/>
    <x v="2"/>
    <s v="United States)"/>
  </r>
  <r>
    <x v="5514"/>
    <x v="3"/>
    <x v="4"/>
    <x v="29"/>
    <s v="November 11, 2009 (Greece)"/>
    <n v="7.2"/>
    <n v="87000"/>
    <x v="2212"/>
    <s v="Efthymis Filippou"/>
    <x v="2125"/>
    <x v="37"/>
    <n v="20500000"/>
    <n v="676126"/>
    <x v="1688"/>
    <n v="97"/>
    <x v="1"/>
    <n v="-19823874"/>
    <s v="Loss"/>
    <x v="2"/>
    <s v="Greece)"/>
  </r>
  <r>
    <x v="5515"/>
    <x v="1"/>
    <x v="0"/>
    <x v="29"/>
    <s v="November 6, 2009 (Finland)"/>
    <n v="4.5"/>
    <n v="13000"/>
    <x v="2213"/>
    <s v="Rick Jacobson"/>
    <x v="2126"/>
    <x v="0"/>
    <n v="20500000"/>
    <n v="439587"/>
    <x v="1689"/>
    <n v="109"/>
    <x v="2"/>
    <n v="-20060413"/>
    <s v="Loss"/>
    <x v="2"/>
    <s v="Finland)"/>
  </r>
  <r>
    <x v="5516"/>
    <x v="1"/>
    <x v="1"/>
    <x v="29"/>
    <s v="May 6, 2010 (Germany)"/>
    <n v="4.9000000000000004"/>
    <n v="21000"/>
    <x v="206"/>
    <s v="George A. Romero"/>
    <x v="2127"/>
    <x v="0"/>
    <n v="4000000"/>
    <n v="386078"/>
    <x v="1690"/>
    <n v="90"/>
    <x v="2"/>
    <n v="-3613922"/>
    <s v="Loss"/>
    <x v="2"/>
    <s v="Germany)"/>
  </r>
  <r>
    <x v="5517"/>
    <x v="1"/>
    <x v="1"/>
    <x v="29"/>
    <s v="December 4, 2009 (United States)"/>
    <n v="5.4"/>
    <n v="8000"/>
    <x v="2214"/>
    <s v="Adrienne Shelly"/>
    <x v="995"/>
    <x v="0"/>
    <n v="20500000"/>
    <n v="348327"/>
    <x v="1560"/>
    <n v="81"/>
    <x v="2"/>
    <n v="-20151673"/>
    <s v="Loss"/>
    <x v="2"/>
    <s v="United States)"/>
  </r>
  <r>
    <x v="5518"/>
    <x v="1"/>
    <x v="5"/>
    <x v="29"/>
    <s v="April 28, 2010 (United States)"/>
    <n v="4.4000000000000004"/>
    <n v="75000"/>
    <x v="2215"/>
    <s v="Tom Six"/>
    <x v="2128"/>
    <x v="14"/>
    <n v="20500000"/>
    <n v="325113"/>
    <x v="1691"/>
    <n v="92"/>
    <x v="2"/>
    <n v="-20174887"/>
    <s v="Loss"/>
    <x v="2"/>
    <s v="United States)"/>
  </r>
  <r>
    <x v="5519"/>
    <x v="1"/>
    <x v="0"/>
    <x v="29"/>
    <s v="January 13, 2010 (France)"/>
    <n v="7.4"/>
    <n v="47000"/>
    <x v="2216"/>
    <s v="Michael Jai White"/>
    <x v="1314"/>
    <x v="0"/>
    <n v="2900000"/>
    <n v="296557"/>
    <x v="1151"/>
    <n v="84"/>
    <x v="1"/>
    <n v="-2603443"/>
    <s v="Loss"/>
    <x v="2"/>
    <s v="France)"/>
  </r>
  <r>
    <x v="5520"/>
    <x v="3"/>
    <x v="0"/>
    <x v="29"/>
    <s v="March 31, 2010 (Denmark)"/>
    <n v="6.1"/>
    <n v="57000"/>
    <x v="1303"/>
    <s v="Nicolas Winding Refn"/>
    <x v="1922"/>
    <x v="27"/>
    <n v="20500000"/>
    <n v="282737"/>
    <x v="703"/>
    <n v="93"/>
    <x v="2"/>
    <n v="-20217263"/>
    <s v="Loss"/>
    <x v="2"/>
    <s v="Denmark)"/>
  </r>
  <r>
    <x v="5521"/>
    <x v="1"/>
    <x v="1"/>
    <x v="29"/>
    <s v="September 24, 2010 (Ireland)"/>
    <n v="6.9"/>
    <n v="38000"/>
    <x v="969"/>
    <s v="Bobcat Goldthwait"/>
    <x v="12"/>
    <x v="0"/>
    <n v="20500000"/>
    <n v="221805"/>
    <x v="1684"/>
    <n v="99"/>
    <x v="2"/>
    <n v="-20278195"/>
    <s v="Loss"/>
    <x v="2"/>
    <s v="Ireland)"/>
  </r>
  <r>
    <x v="5522"/>
    <x v="7"/>
    <x v="3"/>
    <x v="29"/>
    <s v="May 27, 2010 (Germany)"/>
    <n v="6.2"/>
    <n v="11000"/>
    <x v="1836"/>
    <s v="Jared Hess"/>
    <x v="2129"/>
    <x v="0"/>
    <n v="10000000"/>
    <n v="118492"/>
    <x v="1692"/>
    <n v="90"/>
    <x v="2"/>
    <n v="-9881508"/>
    <s v="Loss"/>
    <x v="2"/>
    <s v="Germany)"/>
  </r>
  <r>
    <x v="5523"/>
    <x v="1"/>
    <x v="4"/>
    <x v="29"/>
    <s v="March 18, 2011 (United States)"/>
    <n v="6.7"/>
    <n v="19000"/>
    <x v="2217"/>
    <s v="Ben Court"/>
    <x v="2130"/>
    <x v="1"/>
    <n v="20500000"/>
    <n v="101860"/>
    <x v="1693"/>
    <n v="104"/>
    <x v="2"/>
    <n v="-20398140"/>
    <s v="Loss"/>
    <x v="2"/>
    <s v="United States)"/>
  </r>
  <r>
    <x v="5524"/>
    <x v="1"/>
    <x v="5"/>
    <x v="29"/>
    <s v="April 25, 2009 (Brazil)"/>
    <n v="6.4"/>
    <n v="42000"/>
    <x v="2218"/>
    <s v="Ti West"/>
    <x v="2131"/>
    <x v="0"/>
    <n v="900000"/>
    <n v="101215"/>
    <x v="1694"/>
    <n v="95"/>
    <x v="2"/>
    <n v="-798785"/>
    <s v="Loss"/>
    <x v="2"/>
    <s v="Brazil)"/>
  </r>
  <r>
    <x v="5525"/>
    <x v="1"/>
    <x v="1"/>
    <x v="29"/>
    <s v="December 30, 2009 (France)"/>
    <n v="6.4"/>
    <n v="6500"/>
    <x v="2219"/>
    <s v="John Hindman"/>
    <x v="546"/>
    <x v="0"/>
    <n v="20500000"/>
    <n v="26676"/>
    <x v="1695"/>
    <n v="95"/>
    <x v="2"/>
    <n v="-20473324"/>
    <s v="Loss"/>
    <x v="2"/>
    <s v="France)"/>
  </r>
  <r>
    <x v="5526"/>
    <x v="1"/>
    <x v="1"/>
    <x v="29"/>
    <s v="May 1, 2014 (South Korea)"/>
    <n v="6.6"/>
    <n v="19000"/>
    <x v="2220"/>
    <s v="Michele Mulroney"/>
    <x v="546"/>
    <x v="0"/>
    <n v="20500000"/>
    <n v="13514"/>
    <x v="1580"/>
    <n v="110"/>
    <x v="2"/>
    <n v="-20486486"/>
    <s v="Loss"/>
    <x v="2"/>
    <s v="South Korea)"/>
  </r>
  <r>
    <x v="5527"/>
    <x v="1"/>
    <x v="4"/>
    <x v="29"/>
    <s v="January 15, 2015 (Sweden)"/>
    <n v="5.8"/>
    <n v="3500"/>
    <x v="2221"/>
    <s v="Tatiana von FÃ¼rstenberg"/>
    <x v="2132"/>
    <x v="0"/>
    <n v="3000000"/>
    <n v="5073"/>
    <x v="1696"/>
    <n v="96"/>
    <x v="2"/>
    <n v="-2994927"/>
    <s v="Loss"/>
    <x v="2"/>
    <s v="Sweden)"/>
  </r>
  <r>
    <x v="5528"/>
    <x v="3"/>
    <x v="4"/>
    <x v="29"/>
    <s v="August 27, 2010 (United States)"/>
    <n v="6.1"/>
    <n v="1500"/>
    <x v="2222"/>
    <s v="Michel Franco"/>
    <x v="2133"/>
    <x v="11"/>
    <n v="20500000"/>
    <n v="2372"/>
    <x v="1697"/>
    <n v="90"/>
    <x v="2"/>
    <n v="-20497628"/>
    <s v="Loss"/>
    <x v="2"/>
    <s v="United States)"/>
  </r>
  <r>
    <x v="5529"/>
    <x v="8"/>
    <x v="4"/>
    <x v="29"/>
    <s v="February 18, 2011 (United States)"/>
    <n v="5.0999999999999996"/>
    <n v="1600"/>
    <x v="2223"/>
    <s v="Philippe Diaz"/>
    <x v="2134"/>
    <x v="0"/>
    <n v="20500000"/>
    <n v="1808"/>
    <x v="1698"/>
    <n v="99"/>
    <x v="2"/>
    <n v="-20498192"/>
    <s v="Loss"/>
    <x v="2"/>
    <s v="United States)"/>
  </r>
  <r>
    <x v="5530"/>
    <x v="2"/>
    <x v="10"/>
    <x v="30"/>
    <s v="June 18, 2010 (United States)"/>
    <n v="8.1999999999999993"/>
    <n v="776000"/>
    <x v="2224"/>
    <s v="John Lasseter"/>
    <x v="323"/>
    <x v="0"/>
    <n v="200000000"/>
    <n v="1066970811"/>
    <x v="167"/>
    <n v="103"/>
    <x v="1"/>
    <n v="866970811"/>
    <s v="Profit"/>
    <x v="3"/>
    <s v="United States)"/>
  </r>
  <r>
    <x v="5531"/>
    <x v="0"/>
    <x v="3"/>
    <x v="30"/>
    <s v="March 5, 2010 (United States)"/>
    <n v="6.4"/>
    <n v="392000"/>
    <x v="438"/>
    <s v="Linda Woolverton"/>
    <x v="2135"/>
    <x v="0"/>
    <n v="200000000"/>
    <n v="1025468216"/>
    <x v="167"/>
    <n v="108"/>
    <x v="2"/>
    <n v="825468216"/>
    <s v="Profit"/>
    <x v="3"/>
    <s v="United States)"/>
  </r>
  <r>
    <x v="5532"/>
    <x v="7"/>
    <x v="3"/>
    <x v="30"/>
    <s v="November 19, 2010 (United States)"/>
    <n v="7.7"/>
    <n v="495000"/>
    <x v="2011"/>
    <s v="Steve Kloves"/>
    <x v="1582"/>
    <x v="1"/>
    <n v="20500000"/>
    <n v="977043483"/>
    <x v="7"/>
    <n v="146"/>
    <x v="1"/>
    <n v="956543483"/>
    <s v="Profit"/>
    <x v="3"/>
    <s v="United States)"/>
  </r>
  <r>
    <x v="5533"/>
    <x v="7"/>
    <x v="0"/>
    <x v="30"/>
    <s v="July 16, 2010 (United States)"/>
    <n v="8.8000000000000007"/>
    <n v="2100000"/>
    <x v="1439"/>
    <s v="Christopher Nolan"/>
    <x v="1219"/>
    <x v="0"/>
    <n v="160000000"/>
    <n v="836836967"/>
    <x v="7"/>
    <n v="148"/>
    <x v="0"/>
    <n v="676836967"/>
    <s v="Profit"/>
    <x v="3"/>
    <s v="United States)"/>
  </r>
  <r>
    <x v="5534"/>
    <x v="0"/>
    <x v="10"/>
    <x v="30"/>
    <s v="May 21, 2010 (United States)"/>
    <n v="6.3"/>
    <n v="190000"/>
    <x v="1455"/>
    <s v="Josh Klausner"/>
    <x v="986"/>
    <x v="0"/>
    <n v="165000000"/>
    <n v="752600867"/>
    <x v="1065"/>
    <n v="93"/>
    <x v="2"/>
    <n v="587600867"/>
    <s v="Profit"/>
    <x v="3"/>
    <s v="United States)"/>
  </r>
  <r>
    <x v="5535"/>
    <x v="7"/>
    <x v="0"/>
    <x v="30"/>
    <s v="June 30, 2010 (United States)"/>
    <n v="5"/>
    <n v="233000"/>
    <x v="1921"/>
    <s v="Melissa Rosenberg"/>
    <x v="1799"/>
    <x v="0"/>
    <n v="68000000"/>
    <n v="698491347"/>
    <x v="1100"/>
    <n v="124"/>
    <x v="2"/>
    <n v="630491347"/>
    <s v="Profit"/>
    <x v="3"/>
    <s v="United States)"/>
  </r>
  <r>
    <x v="5536"/>
    <x v="7"/>
    <x v="0"/>
    <x v="30"/>
    <s v="May 7, 2010 (United States)"/>
    <n v="7"/>
    <n v="746000"/>
    <x v="1649"/>
    <s v="Justin Theroux"/>
    <x v="746"/>
    <x v="0"/>
    <n v="200000000"/>
    <n v="623933331"/>
    <x v="5"/>
    <n v="124"/>
    <x v="1"/>
    <n v="423933331"/>
    <s v="Profit"/>
    <x v="3"/>
    <s v="United States)"/>
  </r>
  <r>
    <x v="5537"/>
    <x v="0"/>
    <x v="10"/>
    <x v="30"/>
    <s v="November 24, 2010 (United States)"/>
    <n v="7.7"/>
    <n v="417000"/>
    <x v="2225"/>
    <s v="Dan Fogelman"/>
    <x v="1662"/>
    <x v="0"/>
    <n v="260000000"/>
    <n v="592462816"/>
    <x v="59"/>
    <n v="100"/>
    <x v="1"/>
    <n v="332462816"/>
    <s v="Profit"/>
    <x v="3"/>
    <s v="United States)"/>
  </r>
  <r>
    <x v="5538"/>
    <x v="0"/>
    <x v="10"/>
    <x v="30"/>
    <s v="July 9, 2010 (United States)"/>
    <n v="7.6"/>
    <n v="512000"/>
    <x v="2226"/>
    <s v="Cinco Paul"/>
    <x v="1832"/>
    <x v="0"/>
    <n v="69000000"/>
    <n v="543113985"/>
    <x v="1"/>
    <n v="95"/>
    <x v="1"/>
    <n v="474113985"/>
    <s v="Profit"/>
    <x v="3"/>
    <s v="United States)"/>
  </r>
  <r>
    <x v="5539"/>
    <x v="0"/>
    <x v="10"/>
    <x v="30"/>
    <s v="March 26, 2010 (United States)"/>
    <n v="8.1"/>
    <n v="685000"/>
    <x v="1678"/>
    <s v="William Davies"/>
    <x v="2136"/>
    <x v="0"/>
    <n v="165000000"/>
    <n v="494879471"/>
    <x v="1065"/>
    <n v="98"/>
    <x v="1"/>
    <n v="329879471"/>
    <s v="Profit"/>
    <x v="3"/>
    <s v="United States)"/>
  </r>
  <r>
    <x v="101"/>
    <x v="7"/>
    <x v="0"/>
    <x v="30"/>
    <s v="April 2, 2010 (United States)"/>
    <n v="5.8"/>
    <n v="274000"/>
    <x v="1694"/>
    <s v="Travis Beacham"/>
    <x v="2072"/>
    <x v="0"/>
    <n v="125000000"/>
    <n v="493214993"/>
    <x v="7"/>
    <n v="106"/>
    <x v="2"/>
    <n v="368214993"/>
    <s v="Profit"/>
    <x v="3"/>
    <s v="United States)"/>
  </r>
  <r>
    <x v="5540"/>
    <x v="1"/>
    <x v="2"/>
    <x v="30"/>
    <s v="December 25, 2010 (United States)"/>
    <n v="8"/>
    <n v="651000"/>
    <x v="2202"/>
    <s v="David Seidler"/>
    <x v="621"/>
    <x v="1"/>
    <n v="15000000"/>
    <n v="427374317"/>
    <x v="1423"/>
    <n v="118"/>
    <x v="1"/>
    <n v="412374317"/>
    <s v="Profit"/>
    <x v="3"/>
    <s v="United States)"/>
  </r>
  <r>
    <x v="5541"/>
    <x v="0"/>
    <x v="3"/>
    <x v="30"/>
    <s v="December 10, 2010 (United States)"/>
    <n v="6.3"/>
    <n v="145000"/>
    <x v="8"/>
    <s v="Christopher Markus"/>
    <x v="2019"/>
    <x v="0"/>
    <n v="155000000"/>
    <n v="415686217"/>
    <x v="968"/>
    <n v="113"/>
    <x v="2"/>
    <n v="260686217"/>
    <s v="Profit"/>
    <x v="3"/>
    <s v="United States)"/>
  </r>
  <r>
    <x v="5542"/>
    <x v="0"/>
    <x v="0"/>
    <x v="30"/>
    <s v="December 17, 2010 (United States)"/>
    <n v="6.8"/>
    <n v="319000"/>
    <x v="2227"/>
    <s v="Edward Kitsis"/>
    <x v="152"/>
    <x v="0"/>
    <n v="170000000"/>
    <n v="400063852"/>
    <x v="167"/>
    <n v="125"/>
    <x v="2"/>
    <n v="230063852"/>
    <s v="Profit"/>
    <x v="3"/>
    <s v="United States)"/>
  </r>
  <r>
    <x v="473"/>
    <x v="0"/>
    <x v="0"/>
    <x v="30"/>
    <s v="June 11, 2010 (United States)"/>
    <n v="6.2"/>
    <n v="168000"/>
    <x v="1642"/>
    <s v="Christopher Murphey"/>
    <x v="491"/>
    <x v="0"/>
    <n v="40000000"/>
    <n v="359126022"/>
    <x v="4"/>
    <n v="140"/>
    <x v="2"/>
    <n v="319126022"/>
    <s v="Profit"/>
    <x v="3"/>
    <s v="United States)"/>
  </r>
  <r>
    <x v="5543"/>
    <x v="7"/>
    <x v="0"/>
    <x v="30"/>
    <s v="May 28, 2010 (United States)"/>
    <n v="6.6"/>
    <n v="277000"/>
    <x v="62"/>
    <s v="Boaz Yakin"/>
    <x v="1459"/>
    <x v="0"/>
    <n v="200000000"/>
    <n v="336365676"/>
    <x v="167"/>
    <n v="116"/>
    <x v="2"/>
    <n v="136365676"/>
    <s v="Profit"/>
    <x v="3"/>
    <s v="United States)"/>
  </r>
  <r>
    <x v="5544"/>
    <x v="1"/>
    <x v="4"/>
    <x v="30"/>
    <s v="December 17, 2010 (United States)"/>
    <n v="8"/>
    <n v="716000"/>
    <x v="1419"/>
    <s v="Mark Heyman"/>
    <x v="1532"/>
    <x v="0"/>
    <n v="13000000"/>
    <n v="329398046"/>
    <x v="989"/>
    <n v="108"/>
    <x v="1"/>
    <n v="316398046"/>
    <s v="Profit"/>
    <x v="3"/>
    <s v="United States)"/>
  </r>
  <r>
    <x v="5545"/>
    <x v="0"/>
    <x v="10"/>
    <x v="30"/>
    <s v="November 5, 2010 (United States)"/>
    <n v="7.2"/>
    <n v="236000"/>
    <x v="2228"/>
    <s v="Alan Schoolcraft"/>
    <x v="1706"/>
    <x v="0"/>
    <n v="130000000"/>
    <n v="321885765"/>
    <x v="1065"/>
    <n v="95"/>
    <x v="1"/>
    <n v="191885765"/>
    <s v="Profit"/>
    <x v="3"/>
    <s v="United States)"/>
  </r>
  <r>
    <x v="5546"/>
    <x v="7"/>
    <x v="0"/>
    <x v="30"/>
    <s v="May 14, 2010 (United States)"/>
    <n v="6.6"/>
    <n v="257000"/>
    <x v="195"/>
    <s v="Brian Helgeland"/>
    <x v="1048"/>
    <x v="0"/>
    <n v="200000000"/>
    <n v="321669741"/>
    <x v="1"/>
    <n v="140"/>
    <x v="2"/>
    <n v="121669741"/>
    <s v="Profit"/>
    <x v="3"/>
    <s v="United States)"/>
  </r>
  <r>
    <x v="5547"/>
    <x v="0"/>
    <x v="0"/>
    <x v="30"/>
    <s v="July 1, 2010 (United States)"/>
    <n v="4"/>
    <n v="156000"/>
    <x v="1434"/>
    <s v="M. Night Shyamalan"/>
    <x v="2137"/>
    <x v="0"/>
    <n v="150000000"/>
    <n v="319713881"/>
    <x v="5"/>
    <n v="103"/>
    <x v="2"/>
    <n v="169713881"/>
    <s v="Profit"/>
    <x v="3"/>
    <s v="United States)"/>
  </r>
  <r>
    <x v="5548"/>
    <x v="7"/>
    <x v="1"/>
    <x v="30"/>
    <s v="December 22, 2010 (United States)"/>
    <n v="5.5"/>
    <n v="108000"/>
    <x v="1451"/>
    <s v="John Hamburg"/>
    <x v="1263"/>
    <x v="0"/>
    <n v="100000000"/>
    <n v="310650585"/>
    <x v="1"/>
    <n v="98"/>
    <x v="2"/>
    <n v="210650585"/>
    <s v="Profit"/>
    <x v="3"/>
    <s v="United States)"/>
  </r>
  <r>
    <x v="5549"/>
    <x v="1"/>
    <x v="0"/>
    <x v="30"/>
    <s v="September 10, 2010 (United States)"/>
    <n v="5.8"/>
    <n v="165000"/>
    <x v="1184"/>
    <s v="Paul W.S. Anderson"/>
    <x v="1456"/>
    <x v="29"/>
    <n v="60000000"/>
    <n v="300228084"/>
    <x v="1133"/>
    <n v="96"/>
    <x v="2"/>
    <n v="240228084"/>
    <s v="Profit"/>
    <x v="3"/>
    <s v="United States)"/>
  </r>
  <r>
    <x v="5550"/>
    <x v="1"/>
    <x v="15"/>
    <x v="30"/>
    <s v="February 19, 2010 (United States)"/>
    <n v="8.1999999999999993"/>
    <n v="1200000"/>
    <x v="25"/>
    <s v="Laeta Kalogridis"/>
    <x v="1219"/>
    <x v="0"/>
    <n v="80000000"/>
    <n v="294805697"/>
    <x v="5"/>
    <n v="138"/>
    <x v="1"/>
    <n v="214805697"/>
    <s v="Profit"/>
    <x v="3"/>
    <s v="United States)"/>
  </r>
  <r>
    <x v="5551"/>
    <x v="7"/>
    <x v="0"/>
    <x v="30"/>
    <s v="July 23, 2010 (United States)"/>
    <n v="6.4"/>
    <n v="301000"/>
    <x v="798"/>
    <s v="Kurt Wimmer"/>
    <x v="1584"/>
    <x v="0"/>
    <n v="110000000"/>
    <n v="293503354"/>
    <x v="4"/>
    <n v="100"/>
    <x v="2"/>
    <n v="183503354"/>
    <s v="Profit"/>
    <x v="3"/>
    <s v="United States)"/>
  </r>
  <r>
    <x v="5552"/>
    <x v="1"/>
    <x v="1"/>
    <x v="30"/>
    <s v="May 27, 2010 (United States)"/>
    <n v="4.5"/>
    <n v="76000"/>
    <x v="2083"/>
    <s v="Michael Patrick King"/>
    <x v="1208"/>
    <x v="0"/>
    <n v="100000000"/>
    <n v="290745055"/>
    <x v="237"/>
    <n v="146"/>
    <x v="2"/>
    <n v="190745055"/>
    <s v="Profit"/>
    <x v="3"/>
    <s v="United States)"/>
  </r>
  <r>
    <x v="5553"/>
    <x v="7"/>
    <x v="0"/>
    <x v="30"/>
    <s v="December 10, 2010 (United States)"/>
    <n v="6"/>
    <n v="230000"/>
    <x v="1956"/>
    <s v="Florian Henckel von Donnersmarck"/>
    <x v="854"/>
    <x v="0"/>
    <n v="100000000"/>
    <n v="278780441"/>
    <x v="1660"/>
    <n v="103"/>
    <x v="2"/>
    <n v="178780441"/>
    <s v="Profit"/>
    <x v="3"/>
    <s v="United States)"/>
  </r>
  <r>
    <x v="5554"/>
    <x v="1"/>
    <x v="0"/>
    <x v="30"/>
    <s v="August 13, 2010 (United States)"/>
    <n v="6.5"/>
    <n v="331000"/>
    <x v="190"/>
    <s v="Dave Callaham"/>
    <x v="121"/>
    <x v="0"/>
    <n v="80000000"/>
    <n v="274470394"/>
    <x v="1529"/>
    <n v="103"/>
    <x v="2"/>
    <n v="194470394"/>
    <s v="Profit"/>
    <x v="3"/>
    <s v="United States)"/>
  </r>
  <r>
    <x v="5555"/>
    <x v="7"/>
    <x v="1"/>
    <x v="30"/>
    <s v="June 25, 2010 (United States)"/>
    <n v="5.9"/>
    <n v="233000"/>
    <x v="843"/>
    <s v="Adam Sandler"/>
    <x v="1188"/>
    <x v="0"/>
    <n v="80000000"/>
    <n v="271457301"/>
    <x v="4"/>
    <n v="102"/>
    <x v="2"/>
    <n v="191457301"/>
    <s v="Profit"/>
    <x v="3"/>
    <s v="United States)"/>
  </r>
  <r>
    <x v="5556"/>
    <x v="7"/>
    <x v="0"/>
    <x v="30"/>
    <s v="June 23, 2010 (United States)"/>
    <n v="6.3"/>
    <n v="184000"/>
    <x v="1231"/>
    <s v="Patrick O'Neill"/>
    <x v="243"/>
    <x v="0"/>
    <n v="117000000"/>
    <n v="261989769"/>
    <x v="10"/>
    <n v="109"/>
    <x v="2"/>
    <n v="144989769"/>
    <s v="Profit"/>
    <x v="3"/>
    <s v="United States)"/>
  </r>
  <r>
    <x v="5557"/>
    <x v="7"/>
    <x v="4"/>
    <x v="30"/>
    <s v="December 22, 2010 (United States)"/>
    <n v="7.6"/>
    <n v="319000"/>
    <x v="1828"/>
    <s v="Joel Coen"/>
    <x v="152"/>
    <x v="0"/>
    <n v="38000000"/>
    <n v="252276927"/>
    <x v="5"/>
    <n v="110"/>
    <x v="1"/>
    <n v="214276927"/>
    <s v="Profit"/>
    <x v="3"/>
    <s v="United States)"/>
  </r>
  <r>
    <x v="5558"/>
    <x v="0"/>
    <x v="3"/>
    <x v="30"/>
    <s v="December 25, 2010 (United States)"/>
    <n v="4.9000000000000004"/>
    <n v="67000"/>
    <x v="2152"/>
    <s v="Joe Stillman"/>
    <x v="1590"/>
    <x v="0"/>
    <n v="112000000"/>
    <n v="237382724"/>
    <x v="10"/>
    <n v="85"/>
    <x v="2"/>
    <n v="125382724"/>
    <s v="Profit"/>
    <x v="3"/>
    <s v="United States)"/>
  </r>
  <r>
    <x v="5559"/>
    <x v="0"/>
    <x v="3"/>
    <x v="30"/>
    <s v="February 12, 2010 (United States)"/>
    <n v="5.9"/>
    <n v="180000"/>
    <x v="612"/>
    <s v="Craig Titley"/>
    <x v="1924"/>
    <x v="1"/>
    <n v="95000000"/>
    <n v="226497209"/>
    <x v="968"/>
    <n v="118"/>
    <x v="2"/>
    <n v="131497209"/>
    <s v="Profit"/>
    <x v="3"/>
    <s v="United States)"/>
  </r>
  <r>
    <x v="5560"/>
    <x v="7"/>
    <x v="2"/>
    <x v="30"/>
    <s v="October 1, 2010 (United States)"/>
    <n v="7.7"/>
    <n v="645000"/>
    <x v="975"/>
    <s v="Aaron Sorkin"/>
    <x v="2082"/>
    <x v="0"/>
    <n v="40000000"/>
    <n v="224920375"/>
    <x v="4"/>
    <n v="120"/>
    <x v="1"/>
    <n v="184920375"/>
    <s v="Profit"/>
    <x v="3"/>
    <s v="United States)"/>
  </r>
  <r>
    <x v="5561"/>
    <x v="7"/>
    <x v="1"/>
    <x v="30"/>
    <s v="February 12, 2010 (United States)"/>
    <n v="5.7"/>
    <n v="116000"/>
    <x v="200"/>
    <s v="Katherine Fugate"/>
    <x v="918"/>
    <x v="0"/>
    <n v="52000000"/>
    <n v="216485654"/>
    <x v="237"/>
    <n v="125"/>
    <x v="2"/>
    <n v="164485654"/>
    <s v="Profit"/>
    <x v="3"/>
    <s v="United States)"/>
  </r>
  <r>
    <x v="5562"/>
    <x v="0"/>
    <x v="0"/>
    <x v="30"/>
    <s v="July 14, 2010 (United States)"/>
    <n v="6.1"/>
    <n v="156000"/>
    <x v="981"/>
    <s v="Lawrence Konner"/>
    <x v="270"/>
    <x v="0"/>
    <n v="150000000"/>
    <n v="215283742"/>
    <x v="167"/>
    <n v="109"/>
    <x v="2"/>
    <n v="65283742"/>
    <s v="Profit"/>
    <x v="3"/>
    <s v="United States)"/>
  </r>
  <r>
    <x v="5563"/>
    <x v="1"/>
    <x v="1"/>
    <x v="30"/>
    <s v="November 5, 2010 (United States)"/>
    <n v="6.5"/>
    <n v="329000"/>
    <x v="1525"/>
    <s v="Alan R. Cohen"/>
    <x v="746"/>
    <x v="0"/>
    <n v="65000000"/>
    <n v="211780824"/>
    <x v="7"/>
    <n v="95"/>
    <x v="2"/>
    <n v="146780824"/>
    <s v="Profit"/>
    <x v="3"/>
    <s v="United States)"/>
  </r>
  <r>
    <x v="5564"/>
    <x v="7"/>
    <x v="2"/>
    <x v="30"/>
    <s v="August 13, 2010 (United States)"/>
    <n v="5.8"/>
    <n v="92000"/>
    <x v="2229"/>
    <s v="Ryan Murphy"/>
    <x v="918"/>
    <x v="0"/>
    <n v="60000000"/>
    <n v="204594016"/>
    <x v="4"/>
    <n v="133"/>
    <x v="2"/>
    <n v="144594016"/>
    <s v="Profit"/>
    <x v="3"/>
    <s v="United States)"/>
  </r>
  <r>
    <x v="5565"/>
    <x v="0"/>
    <x v="10"/>
    <x v="30"/>
    <s v="December 17, 2010 (United States)"/>
    <n v="4.5999999999999996"/>
    <n v="21000"/>
    <x v="2086"/>
    <s v="Jennifer Ventimilia"/>
    <x v="247"/>
    <x v="0"/>
    <n v="80000000"/>
    <n v="203509374"/>
    <x v="7"/>
    <n v="80"/>
    <x v="2"/>
    <n v="123509374"/>
    <s v="Profit"/>
    <x v="3"/>
    <s v="United States)"/>
  </r>
  <r>
    <x v="5566"/>
    <x v="7"/>
    <x v="0"/>
    <x v="30"/>
    <s v="October 15, 2010 (United States)"/>
    <n v="7"/>
    <n v="295000"/>
    <x v="1880"/>
    <s v="Jon Hoeber"/>
    <x v="700"/>
    <x v="0"/>
    <n v="58000000"/>
    <n v="199006387"/>
    <x v="1100"/>
    <n v="111"/>
    <x v="1"/>
    <n v="141006387"/>
    <s v="Profit"/>
    <x v="3"/>
    <s v="United States)"/>
  </r>
  <r>
    <x v="5567"/>
    <x v="1"/>
    <x v="5"/>
    <x v="30"/>
    <s v="October 22, 2010 (United States)"/>
    <n v="5.7"/>
    <n v="100000"/>
    <x v="1860"/>
    <s v="Michael R. Perry"/>
    <x v="1953"/>
    <x v="0"/>
    <n v="3000000"/>
    <n v="177512032"/>
    <x v="5"/>
    <n v="91"/>
    <x v="2"/>
    <n v="174512032"/>
    <s v="Profit"/>
    <x v="3"/>
    <s v="United States)"/>
  </r>
  <r>
    <x v="5568"/>
    <x v="7"/>
    <x v="0"/>
    <x v="30"/>
    <s v="June 11, 2010 (United States)"/>
    <n v="6.7"/>
    <n v="250000"/>
    <x v="1718"/>
    <s v="Joe Carnahan"/>
    <x v="856"/>
    <x v="0"/>
    <n v="110000000"/>
    <n v="177238796"/>
    <x v="10"/>
    <n v="117"/>
    <x v="2"/>
    <n v="67238796"/>
    <s v="Profit"/>
    <x v="3"/>
    <s v="United States)"/>
  </r>
  <r>
    <x v="5569"/>
    <x v="7"/>
    <x v="0"/>
    <x v="30"/>
    <s v="August 6, 2010 (United States)"/>
    <n v="6.6"/>
    <n v="249000"/>
    <x v="1825"/>
    <s v="Adam McKay"/>
    <x v="1706"/>
    <x v="0"/>
    <n v="100000000"/>
    <n v="170458922"/>
    <x v="4"/>
    <n v="107"/>
    <x v="2"/>
    <n v="70458922"/>
    <s v="Profit"/>
    <x v="3"/>
    <s v="United States)"/>
  </r>
  <r>
    <x v="5570"/>
    <x v="7"/>
    <x v="0"/>
    <x v="30"/>
    <s v="November 12, 2010 (United States)"/>
    <n v="6.8"/>
    <n v="189000"/>
    <x v="319"/>
    <s v="Mark Bomback"/>
    <x v="645"/>
    <x v="0"/>
    <n v="100000000"/>
    <n v="167805466"/>
    <x v="10"/>
    <n v="98"/>
    <x v="2"/>
    <n v="67805466"/>
    <s v="Profit"/>
    <x v="3"/>
    <s v="United States)"/>
  </r>
  <r>
    <x v="4800"/>
    <x v="7"/>
    <x v="4"/>
    <x v="30"/>
    <s v="August 6, 2010 (United States)"/>
    <n v="6.2"/>
    <n v="56000"/>
    <x v="2089"/>
    <s v="Amy Andelson"/>
    <x v="2138"/>
    <x v="0"/>
    <n v="30000000"/>
    <n v="159291809"/>
    <x v="1100"/>
    <n v="107"/>
    <x v="2"/>
    <n v="129291809"/>
    <s v="Profit"/>
    <x v="3"/>
    <s v="United States)"/>
  </r>
  <r>
    <x v="5571"/>
    <x v="1"/>
    <x v="0"/>
    <x v="30"/>
    <s v="January 15, 2010 (United States)"/>
    <n v="6.9"/>
    <n v="300000"/>
    <x v="1053"/>
    <s v="Gary Whitta"/>
    <x v="645"/>
    <x v="0"/>
    <n v="80000000"/>
    <n v="157107755"/>
    <x v="1156"/>
    <n v="118"/>
    <x v="2"/>
    <n v="77107755"/>
    <s v="Profit"/>
    <x v="3"/>
    <s v="United States)"/>
  </r>
  <r>
    <x v="5572"/>
    <x v="1"/>
    <x v="0"/>
    <x v="30"/>
    <s v="March 12, 2010 (United States)"/>
    <n v="6.8"/>
    <n v="133000"/>
    <x v="1732"/>
    <s v="Brian Helgeland"/>
    <x v="1317"/>
    <x v="1"/>
    <n v="100000000"/>
    <n v="154711438"/>
    <x v="1"/>
    <n v="115"/>
    <x v="2"/>
    <n v="54711438"/>
    <s v="Profit"/>
    <x v="3"/>
    <s v="United States)"/>
  </r>
  <r>
    <x v="5573"/>
    <x v="1"/>
    <x v="6"/>
    <x v="30"/>
    <s v="September 17, 2010 (United States)"/>
    <n v="7.5"/>
    <n v="363000"/>
    <x v="2040"/>
    <s v="Peter Craig"/>
    <x v="1338"/>
    <x v="0"/>
    <n v="37000000"/>
    <n v="154026136"/>
    <x v="7"/>
    <n v="125"/>
    <x v="1"/>
    <n v="117026136"/>
    <s v="Profit"/>
    <x v="3"/>
    <s v="United States)"/>
  </r>
  <r>
    <x v="5574"/>
    <x v="7"/>
    <x v="1"/>
    <x v="30"/>
    <s v="April 9, 2010 (United States)"/>
    <n v="6.3"/>
    <n v="155000"/>
    <x v="1691"/>
    <s v="Josh Klausner"/>
    <x v="1832"/>
    <x v="0"/>
    <n v="55000000"/>
    <n v="152263880"/>
    <x v="10"/>
    <n v="88"/>
    <x v="2"/>
    <n v="97263880"/>
    <s v="Profit"/>
    <x v="3"/>
    <s v="United States)"/>
  </r>
  <r>
    <x v="5575"/>
    <x v="2"/>
    <x v="10"/>
    <x v="30"/>
    <s v="February 17, 2012 (United States)"/>
    <n v="7.6"/>
    <n v="85000"/>
    <x v="2230"/>
    <s v="Mary Norton"/>
    <x v="2139"/>
    <x v="24"/>
    <n v="23000000"/>
    <n v="149411550"/>
    <x v="1594"/>
    <n v="94"/>
    <x v="1"/>
    <n v="126411550"/>
    <s v="Profit"/>
    <x v="3"/>
    <s v="United States)"/>
  </r>
  <r>
    <x v="5576"/>
    <x v="0"/>
    <x v="10"/>
    <x v="30"/>
    <s v="September 24, 2010 (United States)"/>
    <n v="6.9"/>
    <n v="80000"/>
    <x v="1821"/>
    <s v="John Orloff"/>
    <x v="2024"/>
    <x v="0"/>
    <n v="80000000"/>
    <n v="140073390"/>
    <x v="7"/>
    <n v="97"/>
    <x v="2"/>
    <n v="60073390"/>
    <s v="Profit"/>
    <x v="3"/>
    <s v="United States)"/>
  </r>
  <r>
    <x v="5577"/>
    <x v="7"/>
    <x v="0"/>
    <x v="30"/>
    <s v="March 19, 2010 (United States)"/>
    <n v="5.6"/>
    <n v="123000"/>
    <x v="1197"/>
    <s v="Sarah Thorp"/>
    <x v="1318"/>
    <x v="0"/>
    <n v="40000000"/>
    <n v="136333522"/>
    <x v="4"/>
    <n v="110"/>
    <x v="2"/>
    <n v="96333522"/>
    <s v="Profit"/>
    <x v="3"/>
    <s v="United States)"/>
  </r>
  <r>
    <x v="5578"/>
    <x v="7"/>
    <x v="4"/>
    <x v="30"/>
    <s v="September 24, 2010 (United States)"/>
    <n v="6.2"/>
    <n v="100000"/>
    <x v="171"/>
    <s v="Allan Loeb"/>
    <x v="1715"/>
    <x v="0"/>
    <n v="70000000"/>
    <n v="134748021"/>
    <x v="10"/>
    <n v="133"/>
    <x v="2"/>
    <n v="64748021"/>
    <s v="Profit"/>
    <x v="3"/>
    <s v="United States)"/>
  </r>
  <r>
    <x v="5579"/>
    <x v="1"/>
    <x v="2"/>
    <x v="30"/>
    <s v="December 17, 2010 (United States)"/>
    <n v="7.8"/>
    <n v="348000"/>
    <x v="1161"/>
    <s v="Scott Silver"/>
    <x v="1259"/>
    <x v="0"/>
    <n v="25000000"/>
    <n v="129190869"/>
    <x v="1699"/>
    <n v="116"/>
    <x v="1"/>
    <n v="104190869"/>
    <s v="Profit"/>
    <x v="3"/>
    <s v="United States)"/>
  </r>
  <r>
    <x v="5580"/>
    <x v="1"/>
    <x v="0"/>
    <x v="30"/>
    <s v="July 9, 2010 (United States)"/>
    <n v="6.4"/>
    <n v="216000"/>
    <x v="1799"/>
    <s v="Alex Litvak"/>
    <x v="1492"/>
    <x v="0"/>
    <n v="40000000"/>
    <n v="127233108"/>
    <x v="10"/>
    <n v="107"/>
    <x v="2"/>
    <n v="87233108"/>
    <s v="Profit"/>
    <x v="3"/>
    <s v="United States)"/>
  </r>
  <r>
    <x v="506"/>
    <x v="1"/>
    <x v="6"/>
    <x v="30"/>
    <s v="April 30, 2010 (United States)"/>
    <n v="5.2"/>
    <n v="95000"/>
    <x v="2231"/>
    <s v="Wesley Strick"/>
    <x v="2078"/>
    <x v="0"/>
    <n v="35000000"/>
    <n v="115695182"/>
    <x v="237"/>
    <n v="95"/>
    <x v="2"/>
    <n v="80695182"/>
    <s v="Profit"/>
    <x v="3"/>
    <s v="United States)"/>
  </r>
  <r>
    <x v="5581"/>
    <x v="7"/>
    <x v="4"/>
    <x v="30"/>
    <s v="February 5, 2010 (United States)"/>
    <n v="6.3"/>
    <n v="142000"/>
    <x v="479"/>
    <s v="Jamie Linden"/>
    <x v="1894"/>
    <x v="0"/>
    <n v="25000000"/>
    <n v="114984666"/>
    <x v="1133"/>
    <n v="108"/>
    <x v="2"/>
    <n v="89984666"/>
    <s v="Profit"/>
    <x v="3"/>
    <s v="United States)"/>
  </r>
  <r>
    <x v="5582"/>
    <x v="0"/>
    <x v="1"/>
    <x v="30"/>
    <s v="January 22, 2010 (United States)"/>
    <n v="5"/>
    <n v="44000"/>
    <x v="1680"/>
    <s v="Lowell Ganz"/>
    <x v="1651"/>
    <x v="0"/>
    <n v="48000000"/>
    <n v="112462508"/>
    <x v="10"/>
    <n v="101"/>
    <x v="2"/>
    <n v="64462508"/>
    <s v="Profit"/>
    <x v="3"/>
    <s v="United States)"/>
  </r>
  <r>
    <x v="5583"/>
    <x v="7"/>
    <x v="4"/>
    <x v="30"/>
    <s v="October 22, 2010 (United States)"/>
    <n v="6.4"/>
    <n v="91000"/>
    <x v="24"/>
    <s v="Peter Morgan"/>
    <x v="1317"/>
    <x v="0"/>
    <n v="50000000"/>
    <n v="106956330"/>
    <x v="7"/>
    <n v="129"/>
    <x v="2"/>
    <n v="56956330"/>
    <s v="Profit"/>
    <x v="3"/>
    <s v="United States)"/>
  </r>
  <r>
    <x v="5584"/>
    <x v="7"/>
    <x v="1"/>
    <x v="30"/>
    <s v="October 8, 2010 (United States)"/>
    <n v="6.5"/>
    <n v="126000"/>
    <x v="1580"/>
    <s v="Ian Deitchman"/>
    <x v="2023"/>
    <x v="0"/>
    <n v="38000000"/>
    <n v="105734416"/>
    <x v="1700"/>
    <n v="114"/>
    <x v="2"/>
    <n v="67734416"/>
    <s v="Profit"/>
    <x v="3"/>
    <s v="United States)"/>
  </r>
  <r>
    <x v="5585"/>
    <x v="1"/>
    <x v="1"/>
    <x v="30"/>
    <s v="November 24, 2010 (United States)"/>
    <n v="6.7"/>
    <n v="186000"/>
    <x v="525"/>
    <s v="Charles Randolph"/>
    <x v="1459"/>
    <x v="0"/>
    <n v="30000000"/>
    <n v="102820008"/>
    <x v="968"/>
    <n v="112"/>
    <x v="2"/>
    <n v="72820008"/>
    <s v="Profit"/>
    <x v="3"/>
    <s v="United States)"/>
  </r>
  <r>
    <x v="5586"/>
    <x v="7"/>
    <x v="5"/>
    <x v="30"/>
    <s v="April 1, 2011 (United States)"/>
    <n v="6.8"/>
    <n v="287000"/>
    <x v="1820"/>
    <s v="Leigh Whannell"/>
    <x v="1865"/>
    <x v="0"/>
    <n v="1500000"/>
    <n v="99557032"/>
    <x v="1701"/>
    <n v="103"/>
    <x v="2"/>
    <n v="98057032"/>
    <s v="Profit"/>
    <x v="3"/>
    <s v="United States)"/>
  </r>
  <r>
    <x v="5587"/>
    <x v="7"/>
    <x v="0"/>
    <x v="30"/>
    <s v="June 4, 2010 (United States)"/>
    <n v="5.5"/>
    <n v="89000"/>
    <x v="1608"/>
    <s v="Bob DeRosa"/>
    <x v="2023"/>
    <x v="0"/>
    <n v="75000000"/>
    <n v="98159963"/>
    <x v="1502"/>
    <n v="100"/>
    <x v="2"/>
    <n v="23159963"/>
    <s v="Profit"/>
    <x v="3"/>
    <s v="United States)"/>
  </r>
  <r>
    <x v="5588"/>
    <x v="1"/>
    <x v="0"/>
    <x v="30"/>
    <s v="April 16, 2010 (United States)"/>
    <n v="7.6"/>
    <n v="535000"/>
    <x v="1851"/>
    <s v="Jane Goldman"/>
    <x v="2114"/>
    <x v="1"/>
    <n v="30000000"/>
    <n v="96188903"/>
    <x v="1672"/>
    <n v="117"/>
    <x v="1"/>
    <n v="66188903"/>
    <s v="Profit"/>
    <x v="3"/>
    <s v="United States)"/>
  </r>
  <r>
    <x v="5589"/>
    <x v="0"/>
    <x v="1"/>
    <x v="30"/>
    <s v="August 20, 2010 (United States)"/>
    <n v="6.1"/>
    <n v="30000"/>
    <x v="2232"/>
    <s v="Emma Thompson"/>
    <x v="1178"/>
    <x v="1"/>
    <n v="35000000"/>
    <n v="93251121"/>
    <x v="1"/>
    <n v="109"/>
    <x v="2"/>
    <n v="58251121"/>
    <s v="Profit"/>
    <x v="3"/>
    <s v="United States)"/>
  </r>
  <r>
    <x v="5590"/>
    <x v="1"/>
    <x v="1"/>
    <x v="30"/>
    <s v="June 4, 2010 (United States)"/>
    <n v="6.3"/>
    <n v="172000"/>
    <x v="2093"/>
    <s v="Nicholas Stoller"/>
    <x v="2140"/>
    <x v="0"/>
    <n v="40000000"/>
    <n v="91720255"/>
    <x v="1"/>
    <n v="109"/>
    <x v="2"/>
    <n v="51720255"/>
    <s v="Profit"/>
    <x v="3"/>
    <s v="United States)"/>
  </r>
  <r>
    <x v="5591"/>
    <x v="7"/>
    <x v="4"/>
    <x v="30"/>
    <s v="November 24, 2010 (United States)"/>
    <n v="6.4"/>
    <n v="81000"/>
    <x v="2233"/>
    <s v="Steve Antin"/>
    <x v="231"/>
    <x v="0"/>
    <n v="55000000"/>
    <n v="89520336"/>
    <x v="1133"/>
    <n v="119"/>
    <x v="2"/>
    <n v="34520336"/>
    <s v="Profit"/>
    <x v="3"/>
    <s v="United States)"/>
  </r>
  <r>
    <x v="5592"/>
    <x v="0"/>
    <x v="4"/>
    <x v="30"/>
    <s v="March 31, 2010 (United States)"/>
    <n v="6"/>
    <n v="83000"/>
    <x v="2234"/>
    <s v="Nicholas Sparks"/>
    <x v="2080"/>
    <x v="0"/>
    <n v="20000000"/>
    <n v="89137047"/>
    <x v="229"/>
    <n v="107"/>
    <x v="2"/>
    <n v="69137047"/>
    <s v="Profit"/>
    <x v="3"/>
    <s v="United States)"/>
  </r>
  <r>
    <x v="5593"/>
    <x v="7"/>
    <x v="1"/>
    <x v="30"/>
    <s v="July 30, 2010 (United States)"/>
    <n v="5.9"/>
    <n v="103000"/>
    <x v="1312"/>
    <s v="David Guion"/>
    <x v="1832"/>
    <x v="0"/>
    <n v="69000000"/>
    <n v="86855739"/>
    <x v="5"/>
    <n v="114"/>
    <x v="2"/>
    <n v="17855739"/>
    <s v="Profit"/>
    <x v="3"/>
    <s v="United States)"/>
  </r>
  <r>
    <x v="5594"/>
    <x v="1"/>
    <x v="1"/>
    <x v="30"/>
    <s v="August 20, 2010 (United States)"/>
    <n v="5.4"/>
    <n v="87000"/>
    <x v="1786"/>
    <s v="Pete Goldfinger"/>
    <x v="614"/>
    <x v="0"/>
    <n v="24000000"/>
    <n v="83188165"/>
    <x v="962"/>
    <n v="88"/>
    <x v="2"/>
    <n v="59188165"/>
    <s v="Profit"/>
    <x v="3"/>
    <s v="United States)"/>
  </r>
  <r>
    <x v="5595"/>
    <x v="1"/>
    <x v="0"/>
    <x v="30"/>
    <s v="January 29, 2010 (United States)"/>
    <n v="6.6"/>
    <n v="91000"/>
    <x v="715"/>
    <s v="William Monahan"/>
    <x v="108"/>
    <x v="1"/>
    <n v="80000000"/>
    <n v="81126522"/>
    <x v="7"/>
    <n v="117"/>
    <x v="2"/>
    <n v="1126522"/>
    <s v="Profit"/>
    <x v="3"/>
    <s v="United States)"/>
  </r>
  <r>
    <x v="5596"/>
    <x v="7"/>
    <x v="1"/>
    <x v="30"/>
    <s v="August 18, 2010 (United States)"/>
    <n v="3.4"/>
    <n v="47000"/>
    <x v="2027"/>
    <s v="Jason Friedberg"/>
    <x v="2141"/>
    <x v="0"/>
    <n v="20000000"/>
    <n v="80547866"/>
    <x v="915"/>
    <n v="82"/>
    <x v="2"/>
    <n v="60547866"/>
    <s v="Profit"/>
    <x v="3"/>
    <s v="United States)"/>
  </r>
  <r>
    <x v="5597"/>
    <x v="7"/>
    <x v="0"/>
    <x v="30"/>
    <s v="August 27, 2010 (United States)"/>
    <n v="6.2"/>
    <n v="60000"/>
    <x v="2235"/>
    <s v="Peter Allen"/>
    <x v="2142"/>
    <x v="0"/>
    <n v="32000000"/>
    <n v="80205382"/>
    <x v="1133"/>
    <n v="107"/>
    <x v="2"/>
    <n v="48205382"/>
    <s v="Profit"/>
    <x v="3"/>
    <s v="United States)"/>
  </r>
  <r>
    <x v="5598"/>
    <x v="0"/>
    <x v="3"/>
    <x v="30"/>
    <s v="May 14, 2010 (United States)"/>
    <n v="6.5"/>
    <n v="95000"/>
    <x v="1824"/>
    <s v="Jose Rivera"/>
    <x v="2143"/>
    <x v="0"/>
    <n v="30000000"/>
    <n v="79628830"/>
    <x v="1100"/>
    <n v="105"/>
    <x v="2"/>
    <n v="49628830"/>
    <s v="Profit"/>
    <x v="3"/>
    <s v="United States)"/>
  </r>
  <r>
    <x v="5599"/>
    <x v="7"/>
    <x v="1"/>
    <x v="30"/>
    <s v="April 23, 2010 (United States)"/>
    <n v="5.4"/>
    <n v="49000"/>
    <x v="2236"/>
    <s v="Kate Angelo"/>
    <x v="1323"/>
    <x v="0"/>
    <n v="35000000"/>
    <n v="77477008"/>
    <x v="1702"/>
    <n v="104"/>
    <x v="2"/>
    <n v="42477008"/>
    <s v="Profit"/>
    <x v="3"/>
    <s v="United States)"/>
  </r>
  <r>
    <x v="5600"/>
    <x v="0"/>
    <x v="10"/>
    <x v="30"/>
    <s v="March 19, 2010 (United States)"/>
    <n v="6.2"/>
    <n v="45000"/>
    <x v="2023"/>
    <s v="Jackie Filgo"/>
    <x v="2144"/>
    <x v="0"/>
    <n v="15000000"/>
    <n v="76196538"/>
    <x v="1703"/>
    <n v="120"/>
    <x v="2"/>
    <n v="61196538"/>
    <s v="Profit"/>
    <x v="3"/>
    <s v="United States)"/>
  </r>
  <r>
    <x v="5601"/>
    <x v="7"/>
    <x v="1"/>
    <x v="30"/>
    <s v="September 17, 2010 (United States)"/>
    <n v="7"/>
    <n v="368000"/>
    <x v="2187"/>
    <s v="Bert V. Royal"/>
    <x v="2145"/>
    <x v="0"/>
    <n v="8000000"/>
    <n v="75026327"/>
    <x v="1133"/>
    <n v="92"/>
    <x v="1"/>
    <n v="67026327"/>
    <s v="Profit"/>
    <x v="3"/>
    <s v="United States)"/>
  </r>
  <r>
    <x v="5602"/>
    <x v="7"/>
    <x v="5"/>
    <x v="30"/>
    <s v="August 27, 2010 (United States)"/>
    <n v="5.7"/>
    <n v="49000"/>
    <x v="2237"/>
    <s v="Huck Botko"/>
    <x v="2146"/>
    <x v="8"/>
    <n v="1800000"/>
    <n v="69432527"/>
    <x v="1403"/>
    <n v="87"/>
    <x v="2"/>
    <n v="67632527"/>
    <s v="Profit"/>
    <x v="3"/>
    <s v="United States)"/>
  </r>
  <r>
    <x v="5603"/>
    <x v="1"/>
    <x v="0"/>
    <x v="30"/>
    <s v="January 22, 2010 (United States)"/>
    <n v="5.3"/>
    <n v="101000"/>
    <x v="2238"/>
    <s v="Peter Schink"/>
    <x v="2147"/>
    <x v="0"/>
    <n v="26000000"/>
    <n v="67918658"/>
    <x v="1133"/>
    <n v="100"/>
    <x v="2"/>
    <n v="41918658"/>
    <s v="Profit"/>
    <x v="3"/>
    <s v="United States)"/>
  </r>
  <r>
    <x v="5604"/>
    <x v="1"/>
    <x v="6"/>
    <x v="30"/>
    <s v="September 1, 2010 (United States)"/>
    <n v="6.3"/>
    <n v="94000"/>
    <x v="2062"/>
    <s v="Rowan Joffe"/>
    <x v="1313"/>
    <x v="0"/>
    <n v="20000000"/>
    <n v="67876281"/>
    <x v="1315"/>
    <n v="105"/>
    <x v="2"/>
    <n v="47876281"/>
    <s v="Profit"/>
    <x v="3"/>
    <s v="United States)"/>
  </r>
  <r>
    <x v="5605"/>
    <x v="7"/>
    <x v="0"/>
    <x v="30"/>
    <s v="November 19, 2010 (United States)"/>
    <n v="7.3"/>
    <n v="189000"/>
    <x v="1822"/>
    <s v="Paul Haggis"/>
    <x v="1048"/>
    <x v="0"/>
    <n v="30000000"/>
    <n v="67448651"/>
    <x v="1502"/>
    <n v="133"/>
    <x v="1"/>
    <n v="37448651"/>
    <s v="Profit"/>
    <x v="3"/>
    <s v="United States)"/>
  </r>
  <r>
    <x v="5606"/>
    <x v="7"/>
    <x v="0"/>
    <x v="30"/>
    <s v="November 12, 2010 (United States)"/>
    <n v="4.4000000000000004"/>
    <n v="88000"/>
    <x v="2022"/>
    <s v="Joshua Cordes"/>
    <x v="2148"/>
    <x v="0"/>
    <n v="10000000"/>
    <n v="66984887"/>
    <x v="1417"/>
    <n v="92"/>
    <x v="2"/>
    <n v="56984887"/>
    <s v="Profit"/>
    <x v="3"/>
    <s v="United States)"/>
  </r>
  <r>
    <x v="5607"/>
    <x v="0"/>
    <x v="0"/>
    <x v="30"/>
    <s v="January 15, 2010 (United States)"/>
    <n v="5.5"/>
    <n v="42000"/>
    <x v="915"/>
    <s v="Jonathan Bernstein"/>
    <x v="491"/>
    <x v="0"/>
    <n v="28000000"/>
    <n v="66166000"/>
    <x v="1559"/>
    <n v="94"/>
    <x v="2"/>
    <n v="38166000"/>
    <s v="Profit"/>
    <x v="3"/>
    <s v="United States)"/>
  </r>
  <r>
    <x v="5608"/>
    <x v="1"/>
    <x v="1"/>
    <x v="30"/>
    <s v="March 26, 2010 (United States)"/>
    <n v="6.4"/>
    <n v="165000"/>
    <x v="1966"/>
    <s v="Josh Heald"/>
    <x v="439"/>
    <x v="0"/>
    <n v="36000000"/>
    <n v="64780213"/>
    <x v="17"/>
    <n v="101"/>
    <x v="2"/>
    <n v="28780213"/>
    <s v="Profit"/>
    <x v="3"/>
    <s v="United States)"/>
  </r>
  <r>
    <x v="5609"/>
    <x v="7"/>
    <x v="5"/>
    <x v="30"/>
    <s v="September 17, 2010 (United States)"/>
    <n v="6.2"/>
    <n v="137000"/>
    <x v="2114"/>
    <s v="Brian Nelson"/>
    <x v="2149"/>
    <x v="0"/>
    <n v="10000000"/>
    <n v="62695489"/>
    <x v="1"/>
    <n v="80"/>
    <x v="2"/>
    <n v="52695489"/>
    <s v="Profit"/>
    <x v="3"/>
    <s v="United States)"/>
  </r>
  <r>
    <x v="5610"/>
    <x v="1"/>
    <x v="2"/>
    <x v="30"/>
    <s v="January 28, 2011 (United States)"/>
    <n v="7.5"/>
    <n v="356000"/>
    <x v="1157"/>
    <s v="Danny Boyle"/>
    <x v="1703"/>
    <x v="0"/>
    <n v="18000000"/>
    <n v="60738797"/>
    <x v="989"/>
    <n v="94"/>
    <x v="1"/>
    <n v="42738797"/>
    <s v="Profit"/>
    <x v="3"/>
    <s v="United States)"/>
  </r>
  <r>
    <x v="5611"/>
    <x v="7"/>
    <x v="1"/>
    <x v="30"/>
    <s v="April 2, 2010 (United States)"/>
    <n v="4.7"/>
    <n v="9200"/>
    <x v="1960"/>
    <s v="Tyler Perry"/>
    <x v="1064"/>
    <x v="0"/>
    <n v="20000000"/>
    <n v="60673972"/>
    <x v="1502"/>
    <n v="121"/>
    <x v="2"/>
    <n v="40673972"/>
    <s v="Profit"/>
    <x v="3"/>
    <s v="United States)"/>
  </r>
  <r>
    <x v="5612"/>
    <x v="7"/>
    <x v="6"/>
    <x v="30"/>
    <s v="March 19, 2010 (United States)"/>
    <n v="7.2"/>
    <n v="159000"/>
    <x v="581"/>
    <s v="Robert Harris"/>
    <x v="1262"/>
    <x v="8"/>
    <n v="45000000"/>
    <n v="60331447"/>
    <x v="1297"/>
    <n v="128"/>
    <x v="1"/>
    <n v="15331447"/>
    <s v="Profit"/>
    <x v="3"/>
    <s v="United States)"/>
  </r>
  <r>
    <x v="5613"/>
    <x v="0"/>
    <x v="2"/>
    <x v="30"/>
    <s v="October 8, 2010 (United States)"/>
    <n v="7.2"/>
    <n v="27000"/>
    <x v="1375"/>
    <s v="Mike Rich"/>
    <x v="1487"/>
    <x v="0"/>
    <n v="35000000"/>
    <n v="60321861"/>
    <x v="167"/>
    <n v="123"/>
    <x v="1"/>
    <n v="25321861"/>
    <s v="Profit"/>
    <x v="3"/>
    <s v="United States)"/>
  </r>
  <r>
    <x v="5614"/>
    <x v="7"/>
    <x v="1"/>
    <x v="30"/>
    <s v="November 10, 2010 (United States)"/>
    <n v="6.5"/>
    <n v="76000"/>
    <x v="1447"/>
    <s v="Aline Brosh McKenna"/>
    <x v="1837"/>
    <x v="0"/>
    <n v="40000000"/>
    <n v="60040976"/>
    <x v="1704"/>
    <n v="107"/>
    <x v="2"/>
    <n v="20040976"/>
    <s v="Profit"/>
    <x v="3"/>
    <s v="United States)"/>
  </r>
  <r>
    <x v="5615"/>
    <x v="7"/>
    <x v="4"/>
    <x v="30"/>
    <s v="March 12, 2010 (United States)"/>
    <n v="7.1"/>
    <n v="141000"/>
    <x v="1982"/>
    <s v="Will Fetters"/>
    <x v="2150"/>
    <x v="0"/>
    <n v="16000000"/>
    <n v="56032889"/>
    <x v="1100"/>
    <n v="113"/>
    <x v="1"/>
    <n v="40032889"/>
    <s v="Profit"/>
    <x v="3"/>
    <s v="United States)"/>
  </r>
  <r>
    <x v="5616"/>
    <x v="1"/>
    <x v="0"/>
    <x v="30"/>
    <s v="February 26, 2010 (United States)"/>
    <n v="5.6"/>
    <n v="86000"/>
    <x v="1150"/>
    <s v="Robb Cullen"/>
    <x v="700"/>
    <x v="0"/>
    <n v="30000000"/>
    <n v="55611001"/>
    <x v="7"/>
    <n v="107"/>
    <x v="2"/>
    <n v="25611001"/>
    <s v="Profit"/>
    <x v="3"/>
    <s v="United States)"/>
  </r>
  <r>
    <x v="5617"/>
    <x v="1"/>
    <x v="5"/>
    <x v="30"/>
    <s v="February 26, 2010 (United States)"/>
    <n v="6.5"/>
    <n v="114000"/>
    <x v="1889"/>
    <s v="Scott Kosar"/>
    <x v="1428"/>
    <x v="0"/>
    <n v="20000000"/>
    <n v="54806823"/>
    <x v="1614"/>
    <n v="101"/>
    <x v="2"/>
    <n v="34806823"/>
    <s v="Profit"/>
    <x v="3"/>
    <s v="United States)"/>
  </r>
  <r>
    <x v="5618"/>
    <x v="3"/>
    <x v="1"/>
    <x v="30"/>
    <s v="October 20, 2010 (Belgium)"/>
    <n v="7.1"/>
    <n v="24000"/>
    <x v="1968"/>
    <s v="Guillaume Canet"/>
    <x v="1907"/>
    <x v="8"/>
    <n v="20500000"/>
    <n v="53319615"/>
    <x v="1503"/>
    <n v="154"/>
    <x v="1"/>
    <n v="32819615"/>
    <s v="Profit"/>
    <x v="3"/>
    <s v="Belgium)"/>
  </r>
  <r>
    <x v="5619"/>
    <x v="1"/>
    <x v="0"/>
    <x v="30"/>
    <s v="February 5, 2010 (United States)"/>
    <n v="6.4"/>
    <n v="114000"/>
    <x v="1852"/>
    <s v="Adi Hasak"/>
    <x v="14"/>
    <x v="8"/>
    <n v="52000000"/>
    <n v="52844496"/>
    <x v="1270"/>
    <n v="92"/>
    <x v="2"/>
    <n v="844496"/>
    <s v="Profit"/>
    <x v="3"/>
    <s v="United States)"/>
  </r>
  <r>
    <x v="5620"/>
    <x v="7"/>
    <x v="1"/>
    <x v="30"/>
    <s v="August 20, 2010 (United States)"/>
    <n v="6.1"/>
    <n v="100000"/>
    <x v="2020"/>
    <s v="Jeffrey Eugenides"/>
    <x v="1318"/>
    <x v="0"/>
    <n v="19000000"/>
    <n v="49843011"/>
    <x v="1548"/>
    <n v="101"/>
    <x v="2"/>
    <n v="30843011"/>
    <s v="Profit"/>
    <x v="3"/>
    <s v="United States)"/>
  </r>
  <r>
    <x v="5621"/>
    <x v="1"/>
    <x v="1"/>
    <x v="30"/>
    <s v="March 12, 2010 (United States)"/>
    <n v="6.4"/>
    <n v="130000"/>
    <x v="2239"/>
    <s v="Sean Anders"/>
    <x v="2136"/>
    <x v="0"/>
    <n v="20000000"/>
    <n v="49779728"/>
    <x v="1018"/>
    <n v="104"/>
    <x v="2"/>
    <n v="29779728"/>
    <s v="Profit"/>
    <x v="3"/>
    <s v="United States)"/>
  </r>
  <r>
    <x v="5040"/>
    <x v="1"/>
    <x v="1"/>
    <x v="30"/>
    <s v="April 16, 2010 (United States)"/>
    <n v="5.7"/>
    <n v="48000"/>
    <x v="1345"/>
    <s v="Dean Craig"/>
    <x v="1068"/>
    <x v="0"/>
    <n v="21000000"/>
    <n v="49050886"/>
    <x v="1133"/>
    <n v="92"/>
    <x v="2"/>
    <n v="28050886"/>
    <s v="Profit"/>
    <x v="3"/>
    <s v="United States)"/>
  </r>
  <r>
    <x v="5622"/>
    <x v="7"/>
    <x v="0"/>
    <x v="30"/>
    <s v="August 13, 2010 (United States)"/>
    <n v="7.5"/>
    <n v="394000"/>
    <x v="1841"/>
    <s v="Michael Bacall"/>
    <x v="1954"/>
    <x v="0"/>
    <n v="60000000"/>
    <n v="48917974"/>
    <x v="1"/>
    <n v="112"/>
    <x v="1"/>
    <n v="-11082026"/>
    <s v="Loss"/>
    <x v="3"/>
    <s v="United States)"/>
  </r>
  <r>
    <x v="5623"/>
    <x v="7"/>
    <x v="1"/>
    <x v="30"/>
    <s v="December 17, 2010 (United States)"/>
    <n v="5.4"/>
    <n v="48000"/>
    <x v="271"/>
    <s v="James L. Brooks"/>
    <x v="1072"/>
    <x v="0"/>
    <n v="120000000"/>
    <n v="48668907"/>
    <x v="4"/>
    <n v="121"/>
    <x v="2"/>
    <n v="-71331093"/>
    <s v="Loss"/>
    <x v="3"/>
    <s v="United States)"/>
  </r>
  <r>
    <x v="5624"/>
    <x v="7"/>
    <x v="4"/>
    <x v="30"/>
    <s v="July 30, 2010 (United States)"/>
    <n v="6.4"/>
    <n v="60000"/>
    <x v="1725"/>
    <s v="Craig Pearce"/>
    <x v="2021"/>
    <x v="0"/>
    <n v="44000000"/>
    <n v="48190704"/>
    <x v="1"/>
    <n v="99"/>
    <x v="2"/>
    <n v="4190704"/>
    <s v="Profit"/>
    <x v="3"/>
    <s v="United States)"/>
  </r>
  <r>
    <x v="5625"/>
    <x v="1"/>
    <x v="4"/>
    <x v="30"/>
    <s v="August 31, 2011 (United States)"/>
    <n v="6.8"/>
    <n v="67000"/>
    <x v="1098"/>
    <s v="Matthew Vaughn"/>
    <x v="1482"/>
    <x v="0"/>
    <n v="20000000"/>
    <n v="45636368"/>
    <x v="407"/>
    <n v="113"/>
    <x v="2"/>
    <n v="25636368"/>
    <s v="Profit"/>
    <x v="3"/>
    <s v="United States)"/>
  </r>
  <r>
    <x v="5626"/>
    <x v="1"/>
    <x v="0"/>
    <x v="30"/>
    <s v="September 3, 2010 (United States)"/>
    <n v="6.6"/>
    <n v="192000"/>
    <x v="2240"/>
    <s v="Robert Rodriguez"/>
    <x v="2151"/>
    <x v="0"/>
    <n v="10500000"/>
    <n v="45491656"/>
    <x v="1705"/>
    <n v="105"/>
    <x v="2"/>
    <n v="34991656"/>
    <s v="Profit"/>
    <x v="3"/>
    <s v="United States)"/>
  </r>
  <r>
    <x v="5627"/>
    <x v="1"/>
    <x v="0"/>
    <x v="30"/>
    <s v="August 5, 2010 (South Korea)"/>
    <n v="7.8"/>
    <n v="65000"/>
    <x v="2241"/>
    <s v="Jeong-beom Lee"/>
    <x v="2152"/>
    <x v="10"/>
    <n v="20500000"/>
    <n v="44723232"/>
    <x v="1706"/>
    <n v="119"/>
    <x v="1"/>
    <n v="24223232"/>
    <s v="Profit"/>
    <x v="3"/>
    <s v="South Korea)"/>
  </r>
  <r>
    <x v="5628"/>
    <x v="3"/>
    <x v="1"/>
    <x v="30"/>
    <s v="March 25, 2010 (New Zealand)"/>
    <n v="7.5"/>
    <n v="23000"/>
    <x v="2069"/>
    <s v="Taika Waititi"/>
    <x v="2153"/>
    <x v="18"/>
    <n v="20500000"/>
    <n v="43551154"/>
    <x v="1707"/>
    <n v="87"/>
    <x v="1"/>
    <n v="23051154"/>
    <s v="Profit"/>
    <x v="3"/>
    <s v="New Zealand)"/>
  </r>
  <r>
    <x v="5629"/>
    <x v="7"/>
    <x v="1"/>
    <x v="30"/>
    <s v="January 29, 2010 (United States)"/>
    <n v="5.6"/>
    <n v="60000"/>
    <x v="1396"/>
    <s v="David Diamond"/>
    <x v="1909"/>
    <x v="0"/>
    <n v="55000000"/>
    <n v="43053376"/>
    <x v="229"/>
    <n v="91"/>
    <x v="2"/>
    <n v="-11946624"/>
    <s v="Loss"/>
    <x v="3"/>
    <s v="United States)"/>
  </r>
  <r>
    <x v="5630"/>
    <x v="7"/>
    <x v="4"/>
    <x v="30"/>
    <s v="February 12, 2010 (United States)"/>
    <n v="8"/>
    <n v="101000"/>
    <x v="1391"/>
    <s v="Shibani Bathija"/>
    <x v="1395"/>
    <x v="41"/>
    <n v="12000000"/>
    <n v="42345360"/>
    <x v="1079"/>
    <n v="165"/>
    <x v="1"/>
    <n v="30345360"/>
    <s v="Profit"/>
    <x v="3"/>
    <s v="United States)"/>
  </r>
  <r>
    <x v="5631"/>
    <x v="1"/>
    <x v="1"/>
    <x v="30"/>
    <s v="September 3, 2010 (United States)"/>
    <n v="6.3"/>
    <n v="57000"/>
    <x v="2242"/>
    <s v="Geoff LaTulippe"/>
    <x v="350"/>
    <x v="0"/>
    <n v="32000000"/>
    <n v="42059111"/>
    <x v="237"/>
    <n v="102"/>
    <x v="2"/>
    <n v="10059111"/>
    <s v="Profit"/>
    <x v="3"/>
    <s v="United States)"/>
  </r>
  <r>
    <x v="5632"/>
    <x v="1"/>
    <x v="7"/>
    <x v="30"/>
    <s v="August 26, 2011 (United States)"/>
    <n v="5.6"/>
    <n v="47000"/>
    <x v="2243"/>
    <s v="Guillermo del Toro"/>
    <x v="1684"/>
    <x v="0"/>
    <n v="25000000"/>
    <n v="38269529"/>
    <x v="407"/>
    <n v="99"/>
    <x v="2"/>
    <n v="13269529"/>
    <s v="Profit"/>
    <x v="3"/>
    <s v="United States)"/>
  </r>
  <r>
    <x v="5633"/>
    <x v="1"/>
    <x v="4"/>
    <x v="30"/>
    <s v="November 5, 2010 (United States)"/>
    <n v="6.1"/>
    <n v="7300"/>
    <x v="1960"/>
    <s v="Tyler Perry"/>
    <x v="1064"/>
    <x v="0"/>
    <n v="21000000"/>
    <n v="37981984"/>
    <x v="1502"/>
    <n v="133"/>
    <x v="2"/>
    <n v="16981984"/>
    <s v="Profit"/>
    <x v="3"/>
    <s v="United States)"/>
  </r>
  <r>
    <x v="5634"/>
    <x v="0"/>
    <x v="1"/>
    <x v="30"/>
    <s v="April 30, 2010 (United States)"/>
    <n v="3.8"/>
    <n v="16000"/>
    <x v="1456"/>
    <s v="Michael Carnes"/>
    <x v="1009"/>
    <x v="1"/>
    <n v="35000000"/>
    <n v="36351945"/>
    <x v="1100"/>
    <n v="92"/>
    <x v="2"/>
    <n v="1351945"/>
    <s v="Profit"/>
    <x v="3"/>
    <s v="United States)"/>
  </r>
  <r>
    <x v="5635"/>
    <x v="1"/>
    <x v="1"/>
    <x v="30"/>
    <s v="October 22, 2010 (United States)"/>
    <n v="6.3"/>
    <n v="44000"/>
    <x v="58"/>
    <s v="Woody Allen"/>
    <x v="498"/>
    <x v="0"/>
    <n v="22000000"/>
    <n v="36015260"/>
    <x v="1708"/>
    <n v="98"/>
    <x v="2"/>
    <n v="14015260"/>
    <s v="Profit"/>
    <x v="3"/>
    <s v="United States)"/>
  </r>
  <r>
    <x v="5636"/>
    <x v="1"/>
    <x v="0"/>
    <x v="30"/>
    <s v="November 24, 2010 (United States)"/>
    <n v="6.4"/>
    <n v="103000"/>
    <x v="1316"/>
    <s v="Tony Gayton"/>
    <x v="1651"/>
    <x v="0"/>
    <n v="24000000"/>
    <n v="35626958"/>
    <x v="1702"/>
    <n v="98"/>
    <x v="2"/>
    <n v="11626958"/>
    <s v="Profit"/>
    <x v="3"/>
    <s v="United States)"/>
  </r>
  <r>
    <x v="5637"/>
    <x v="1"/>
    <x v="1"/>
    <x v="30"/>
    <s v="July 30, 2010 (United States)"/>
    <n v="7"/>
    <n v="127000"/>
    <x v="1422"/>
    <s v="Lisa Cholodenko"/>
    <x v="1478"/>
    <x v="0"/>
    <n v="4000000"/>
    <n v="34758951"/>
    <x v="1315"/>
    <n v="106"/>
    <x v="1"/>
    <n v="30758951"/>
    <s v="Profit"/>
    <x v="3"/>
    <s v="United States)"/>
  </r>
  <r>
    <x v="5638"/>
    <x v="0"/>
    <x v="1"/>
    <x v="30"/>
    <s v="January 8, 2010 (United States)"/>
    <n v="6.5"/>
    <n v="99000"/>
    <x v="2244"/>
    <s v="Deborah Kaplan"/>
    <x v="1949"/>
    <x v="0"/>
    <n v="19000000"/>
    <n v="32686500"/>
    <x v="1"/>
    <n v="100"/>
    <x v="2"/>
    <n v="13686500"/>
    <s v="Profit"/>
    <x v="3"/>
    <s v="United States)"/>
  </r>
  <r>
    <x v="5639"/>
    <x v="0"/>
    <x v="1"/>
    <x v="30"/>
    <s v="September 24, 2010 (United States)"/>
    <n v="5.8"/>
    <n v="50000"/>
    <x v="1962"/>
    <s v="Moe Jelline"/>
    <x v="1909"/>
    <x v="0"/>
    <n v="20000000"/>
    <n v="32054369"/>
    <x v="229"/>
    <n v="105"/>
    <x v="2"/>
    <n v="12054369"/>
    <s v="Profit"/>
    <x v="3"/>
    <s v="United States)"/>
  </r>
  <r>
    <x v="5640"/>
    <x v="7"/>
    <x v="0"/>
    <x v="30"/>
    <s v="April 23, 2010 (United States)"/>
    <n v="6.3"/>
    <n v="94000"/>
    <x v="2031"/>
    <s v="Peter Berg"/>
    <x v="2154"/>
    <x v="0"/>
    <n v="25000000"/>
    <n v="29397654"/>
    <x v="7"/>
    <n v="97"/>
    <x v="2"/>
    <n v="4397654"/>
    <s v="Profit"/>
    <x v="3"/>
    <s v="United States)"/>
  </r>
  <r>
    <x v="5641"/>
    <x v="2"/>
    <x v="1"/>
    <x v="30"/>
    <s v="July 23, 2010 (United States)"/>
    <n v="6.5"/>
    <n v="18000"/>
    <x v="1974"/>
    <s v="Laurie Craig"/>
    <x v="2155"/>
    <x v="0"/>
    <n v="15000000"/>
    <n v="27293743"/>
    <x v="968"/>
    <n v="103"/>
    <x v="2"/>
    <n v="12293743"/>
    <s v="Profit"/>
    <x v="3"/>
    <s v="United States)"/>
  </r>
  <r>
    <x v="5642"/>
    <x v="1"/>
    <x v="4"/>
    <x v="30"/>
    <s v="October 1, 2010 (United States)"/>
    <n v="7.1"/>
    <n v="115000"/>
    <x v="1272"/>
    <s v="Matt Reeves"/>
    <x v="2156"/>
    <x v="1"/>
    <n v="20000000"/>
    <n v="27093592"/>
    <x v="1614"/>
    <n v="116"/>
    <x v="1"/>
    <n v="7093592"/>
    <s v="Profit"/>
    <x v="3"/>
    <s v="United States)"/>
  </r>
  <r>
    <x v="2714"/>
    <x v="7"/>
    <x v="2"/>
    <x v="30"/>
    <s v="December 3, 2010 (United States)"/>
    <n v="6.8"/>
    <n v="47000"/>
    <x v="1274"/>
    <s v="Jez Butterworth"/>
    <x v="1611"/>
    <x v="0"/>
    <n v="22000000"/>
    <n v="25806953"/>
    <x v="1709"/>
    <n v="108"/>
    <x v="2"/>
    <n v="3806953"/>
    <s v="Profit"/>
    <x v="3"/>
    <s v="United States)"/>
  </r>
  <r>
    <x v="5643"/>
    <x v="1"/>
    <x v="4"/>
    <x v="30"/>
    <s v="February 4, 2011 (United States)"/>
    <n v="7.5"/>
    <n v="88000"/>
    <x v="1559"/>
    <s v="Alejandro G. IÃ±Ã¡rritu"/>
    <x v="1555"/>
    <x v="11"/>
    <n v="20500000"/>
    <n v="25147786"/>
    <x v="1710"/>
    <n v="148"/>
    <x v="1"/>
    <n v="4647786"/>
    <s v="Profit"/>
    <x v="3"/>
    <s v="United States)"/>
  </r>
  <r>
    <x v="5644"/>
    <x v="7"/>
    <x v="4"/>
    <x v="30"/>
    <s v="July 22, 2011 (United States)"/>
    <n v="7.5"/>
    <n v="17000"/>
    <x v="2245"/>
    <s v="Tatiana De Rosnay"/>
    <x v="2157"/>
    <x v="8"/>
    <n v="20500000"/>
    <n v="24792815"/>
    <x v="1711"/>
    <n v="111"/>
    <x v="1"/>
    <n v="4292815"/>
    <s v="Profit"/>
    <x v="3"/>
    <s v="United States)"/>
  </r>
  <r>
    <x v="5645"/>
    <x v="7"/>
    <x v="3"/>
    <x v="30"/>
    <s v="January 21, 2011 (United States)"/>
    <n v="7.3"/>
    <n v="112000"/>
    <x v="162"/>
    <s v="Slavomir Rawicz"/>
    <x v="2024"/>
    <x v="0"/>
    <n v="30000000"/>
    <n v="24172201"/>
    <x v="1712"/>
    <n v="133"/>
    <x v="1"/>
    <n v="-5827799"/>
    <s v="Loss"/>
    <x v="3"/>
    <s v="United States)"/>
  </r>
  <r>
    <x v="5646"/>
    <x v="1"/>
    <x v="5"/>
    <x v="30"/>
    <s v="October 8, 2010 (United States)"/>
    <n v="4.8"/>
    <n v="20000"/>
    <x v="157"/>
    <s v="Wes Craven"/>
    <x v="2158"/>
    <x v="0"/>
    <n v="25000000"/>
    <n v="21500813"/>
    <x v="1664"/>
    <n v="107"/>
    <x v="2"/>
    <n v="-3499187"/>
    <s v="Loss"/>
    <x v="3"/>
    <s v="United States)"/>
  </r>
  <r>
    <x v="5647"/>
    <x v="7"/>
    <x v="4"/>
    <x v="30"/>
    <s v="January 7, 2011 (United States)"/>
    <n v="6.3"/>
    <n v="18000"/>
    <x v="2246"/>
    <s v="Shana Feste"/>
    <x v="2159"/>
    <x v="0"/>
    <n v="15000000"/>
    <n v="20529194"/>
    <x v="1133"/>
    <n v="117"/>
    <x v="2"/>
    <n v="5529194"/>
    <s v="Profit"/>
    <x v="3"/>
    <s v="United States)"/>
  </r>
  <r>
    <x v="5648"/>
    <x v="1"/>
    <x v="4"/>
    <x v="30"/>
    <s v="October 15, 2010 (United States)"/>
    <n v="7"/>
    <n v="153000"/>
    <x v="2247"/>
    <s v="Chris Sparling"/>
    <x v="1667"/>
    <x v="16"/>
    <n v="3000000"/>
    <n v="19439764"/>
    <x v="1713"/>
    <n v="95"/>
    <x v="1"/>
    <n v="16439764"/>
    <s v="Profit"/>
    <x v="3"/>
    <s v="United States)"/>
  </r>
  <r>
    <x v="5649"/>
    <x v="1"/>
    <x v="0"/>
    <x v="30"/>
    <s v="September 25, 2010 (Japan)"/>
    <n v="7.6"/>
    <n v="63000"/>
    <x v="1811"/>
    <s v="Kaneo Ikegami"/>
    <x v="2160"/>
    <x v="24"/>
    <n v="6000000"/>
    <n v="18689058"/>
    <x v="1714"/>
    <n v="141"/>
    <x v="1"/>
    <n v="12689058"/>
    <s v="Profit"/>
    <x v="3"/>
    <s v="Japan)"/>
  </r>
  <r>
    <x v="5650"/>
    <x v="1"/>
    <x v="0"/>
    <x v="30"/>
    <s v="March 19, 2010 (United States)"/>
    <n v="6.3"/>
    <n v="103000"/>
    <x v="2248"/>
    <s v="Eric Garcia"/>
    <x v="1496"/>
    <x v="0"/>
    <n v="32000000"/>
    <n v="18409891"/>
    <x v="1"/>
    <n v="111"/>
    <x v="2"/>
    <n v="-13590109"/>
    <s v="Loss"/>
    <x v="3"/>
    <s v="United States)"/>
  </r>
  <r>
    <x v="5651"/>
    <x v="7"/>
    <x v="6"/>
    <x v="30"/>
    <s v="April 15, 2011 (United States)"/>
    <n v="6.9"/>
    <n v="28000"/>
    <x v="11"/>
    <s v="James D. Solomon"/>
    <x v="1283"/>
    <x v="0"/>
    <n v="25000000"/>
    <n v="15625544"/>
    <x v="1715"/>
    <n v="122"/>
    <x v="2"/>
    <n v="-9374456"/>
    <s v="Loss"/>
    <x v="3"/>
    <s v="United States)"/>
  </r>
  <r>
    <x v="5652"/>
    <x v="1"/>
    <x v="4"/>
    <x v="30"/>
    <s v="January 28, 2011 (United States)"/>
    <n v="7.3"/>
    <n v="188000"/>
    <x v="2249"/>
    <s v="Derek Cianfrance"/>
    <x v="1642"/>
    <x v="0"/>
    <n v="1000000"/>
    <n v="15440333"/>
    <x v="1716"/>
    <n v="112"/>
    <x v="1"/>
    <n v="14440333"/>
    <s v="Profit"/>
    <x v="3"/>
    <s v="United States)"/>
  </r>
  <r>
    <x v="5653"/>
    <x v="0"/>
    <x v="4"/>
    <x v="30"/>
    <s v="January 22, 2010 (United States)"/>
    <n v="6.4"/>
    <n v="16000"/>
    <x v="2002"/>
    <s v="Robert Nelson Jacobs"/>
    <x v="1009"/>
    <x v="0"/>
    <n v="31000000"/>
    <n v="15134293"/>
    <x v="1702"/>
    <n v="106"/>
    <x v="2"/>
    <n v="-15865707"/>
    <s v="Loss"/>
    <x v="3"/>
    <s v="United States)"/>
  </r>
  <r>
    <x v="5654"/>
    <x v="1"/>
    <x v="0"/>
    <x v="30"/>
    <s v="April 29, 2010 (China)"/>
    <n v="7.5"/>
    <n v="100000"/>
    <x v="2250"/>
    <s v="Tai-lee Chan"/>
    <x v="2161"/>
    <x v="13"/>
    <n v="20500000"/>
    <n v="15089448"/>
    <x v="58"/>
    <n v="108"/>
    <x v="1"/>
    <n v="-5410552"/>
    <s v="Loss"/>
    <x v="3"/>
    <s v="China)"/>
  </r>
  <r>
    <x v="5655"/>
    <x v="3"/>
    <x v="4"/>
    <x v="30"/>
    <s v="January 26, 2011 (United States)"/>
    <n v="6.4"/>
    <n v="9800"/>
    <x v="2251"/>
    <s v="Ki-young Kim"/>
    <x v="2162"/>
    <x v="10"/>
    <n v="20500000"/>
    <n v="15038301"/>
    <x v="1717"/>
    <n v="107"/>
    <x v="2"/>
    <n v="-5461699"/>
    <s v="Loss"/>
    <x v="3"/>
    <s v="United States)"/>
  </r>
  <r>
    <x v="5656"/>
    <x v="1"/>
    <x v="1"/>
    <x v="30"/>
    <s v="January 21, 2011 (United States)"/>
    <n v="6.3"/>
    <n v="44000"/>
    <x v="1483"/>
    <s v="Sofia Coppola"/>
    <x v="637"/>
    <x v="0"/>
    <n v="7000000"/>
    <n v="14788642"/>
    <x v="1315"/>
    <n v="97"/>
    <x v="2"/>
    <n v="7788642"/>
    <s v="Profit"/>
    <x v="3"/>
    <s v="United States)"/>
  </r>
  <r>
    <x v="5657"/>
    <x v="1"/>
    <x v="1"/>
    <x v="30"/>
    <s v="June 9, 2011 (Germany)"/>
    <n v="7.2"/>
    <n v="89000"/>
    <x v="1932"/>
    <s v="Mike Mills"/>
    <x v="1262"/>
    <x v="0"/>
    <n v="3200000"/>
    <n v="14311701"/>
    <x v="1718"/>
    <n v="105"/>
    <x v="1"/>
    <n v="11111701"/>
    <s v="Profit"/>
    <x v="3"/>
    <s v="Germany)"/>
  </r>
  <r>
    <x v="5658"/>
    <x v="1"/>
    <x v="4"/>
    <x v="30"/>
    <s v="July 16, 2010 (United States)"/>
    <n v="7.2"/>
    <n v="138000"/>
    <x v="2252"/>
    <s v="Debra Granik"/>
    <x v="2163"/>
    <x v="0"/>
    <n v="2000000"/>
    <n v="13796834"/>
    <x v="1554"/>
    <n v="100"/>
    <x v="1"/>
    <n v="11796834"/>
    <s v="Profit"/>
    <x v="3"/>
    <s v="United States)"/>
  </r>
  <r>
    <x v="5659"/>
    <x v="7"/>
    <x v="1"/>
    <x v="30"/>
    <s v="November 19, 2010 (Spain)"/>
    <n v="7.4"/>
    <n v="31000"/>
    <x v="558"/>
    <s v="Emilio Estevez"/>
    <x v="297"/>
    <x v="16"/>
    <n v="20500000"/>
    <n v="13348704"/>
    <x v="1719"/>
    <n v="123"/>
    <x v="1"/>
    <n v="-7151296"/>
    <s v="Loss"/>
    <x v="3"/>
    <s v="Spain)"/>
  </r>
  <r>
    <x v="5660"/>
    <x v="3"/>
    <x v="0"/>
    <x v="30"/>
    <s v="August 12, 2010 (South Korea)"/>
    <n v="7.8"/>
    <n v="117000"/>
    <x v="2110"/>
    <s v="Park Hoon-jung"/>
    <x v="2164"/>
    <x v="10"/>
    <n v="20500000"/>
    <n v="12966357"/>
    <x v="1720"/>
    <n v="144"/>
    <x v="1"/>
    <n v="-7533643"/>
    <s v="Loss"/>
    <x v="3"/>
    <s v="South Korea)"/>
  </r>
  <r>
    <x v="5661"/>
    <x v="1"/>
    <x v="1"/>
    <x v="30"/>
    <s v="February 18, 2011 (United States)"/>
    <n v="7.3"/>
    <n v="24000"/>
    <x v="2253"/>
    <s v="Mordecai Richler"/>
    <x v="1746"/>
    <x v="9"/>
    <n v="30000000"/>
    <n v="12106921"/>
    <x v="1483"/>
    <n v="134"/>
    <x v="1"/>
    <n v="-17893079"/>
    <s v="Loss"/>
    <x v="3"/>
    <s v="United States)"/>
  </r>
  <r>
    <x v="5662"/>
    <x v="1"/>
    <x v="1"/>
    <x v="30"/>
    <s v="September 10, 2010 (United Kingdom)"/>
    <n v="6.2"/>
    <n v="21000"/>
    <x v="425"/>
    <s v="Posy Simmonds"/>
    <x v="2122"/>
    <x v="1"/>
    <n v="20500000"/>
    <n v="12037973"/>
    <x v="1721"/>
    <n v="107"/>
    <x v="2"/>
    <n v="-8462027"/>
    <s v="Loss"/>
    <x v="3"/>
    <s v="United Kingdom)"/>
  </r>
  <r>
    <x v="5663"/>
    <x v="1"/>
    <x v="2"/>
    <x v="30"/>
    <s v="November 5, 2010 (United States)"/>
    <n v="7.2"/>
    <n v="43000"/>
    <x v="1490"/>
    <s v="Pamela Gray"/>
    <x v="1480"/>
    <x v="15"/>
    <n v="12500000"/>
    <n v="11104555"/>
    <x v="1722"/>
    <n v="107"/>
    <x v="1"/>
    <n v="-1395445"/>
    <s v="Loss"/>
    <x v="3"/>
    <s v="United States)"/>
  </r>
  <r>
    <x v="5664"/>
    <x v="1"/>
    <x v="0"/>
    <x v="30"/>
    <s v="December 3, 2010 (United States)"/>
    <n v="6.3"/>
    <n v="26000"/>
    <x v="2254"/>
    <s v="Sngmoo Lee"/>
    <x v="1781"/>
    <x v="18"/>
    <n v="42000000"/>
    <n v="11103434"/>
    <x v="1664"/>
    <n v="100"/>
    <x v="2"/>
    <n v="-30896566"/>
    <s v="Loss"/>
    <x v="3"/>
    <s v="United States)"/>
  </r>
  <r>
    <x v="5665"/>
    <x v="1"/>
    <x v="4"/>
    <x v="30"/>
    <s v="February 16, 2011 (France)"/>
    <n v="6.6"/>
    <n v="47000"/>
    <x v="2255"/>
    <s v="Massy Tadjedin"/>
    <x v="1834"/>
    <x v="0"/>
    <n v="20500000"/>
    <n v="11042068"/>
    <x v="107"/>
    <n v="93"/>
    <x v="2"/>
    <n v="-9457932"/>
    <s v="Loss"/>
    <x v="3"/>
    <s v="France)"/>
  </r>
  <r>
    <x v="5666"/>
    <x v="7"/>
    <x v="0"/>
    <x v="30"/>
    <s v="June 18, 2010 (United States)"/>
    <n v="4.7"/>
    <n v="56000"/>
    <x v="2085"/>
    <s v="Mark Neveldine"/>
    <x v="2042"/>
    <x v="0"/>
    <n v="47000000"/>
    <n v="10903312"/>
    <x v="7"/>
    <n v="81"/>
    <x v="2"/>
    <n v="-36096688"/>
    <s v="Loss"/>
    <x v="3"/>
    <s v="United States)"/>
  </r>
  <r>
    <x v="5667"/>
    <x v="1"/>
    <x v="4"/>
    <x v="30"/>
    <s v="October 22, 2010 (United States)"/>
    <n v="5.4"/>
    <n v="41000"/>
    <x v="1972"/>
    <s v="Angus MacLachlan"/>
    <x v="1391"/>
    <x v="0"/>
    <n v="22000000"/>
    <n v="10300416"/>
    <x v="1529"/>
    <n v="105"/>
    <x v="2"/>
    <n v="-11699584"/>
    <s v="Loss"/>
    <x v="3"/>
    <s v="United States)"/>
  </r>
  <r>
    <x v="5668"/>
    <x v="1"/>
    <x v="1"/>
    <x v="30"/>
    <s v="July 16, 2010 (United States)"/>
    <n v="6.3"/>
    <n v="34000"/>
    <x v="2256"/>
    <s v="Mark Duplass"/>
    <x v="1984"/>
    <x v="0"/>
    <n v="7000000"/>
    <n v="9933873"/>
    <x v="1723"/>
    <n v="91"/>
    <x v="2"/>
    <n v="2933873"/>
    <s v="Profit"/>
    <x v="3"/>
    <s v="United States)"/>
  </r>
  <r>
    <x v="5669"/>
    <x v="1"/>
    <x v="4"/>
    <x v="30"/>
    <s v="October 15, 2010 (United States)"/>
    <n v="7.1"/>
    <n v="140000"/>
    <x v="1692"/>
    <s v="Kazuo Ishiguro"/>
    <x v="1834"/>
    <x v="1"/>
    <n v="15000000"/>
    <n v="9918093"/>
    <x v="1299"/>
    <n v="103"/>
    <x v="1"/>
    <n v="-5081907"/>
    <s v="Loss"/>
    <x v="3"/>
    <s v="United States)"/>
  </r>
  <r>
    <x v="5670"/>
    <x v="1"/>
    <x v="0"/>
    <x v="30"/>
    <s v="May 21, 2010 (United States)"/>
    <n v="5.5"/>
    <n v="43000"/>
    <x v="2257"/>
    <s v="Will Forte"/>
    <x v="2165"/>
    <x v="0"/>
    <n v="10000000"/>
    <n v="9322895"/>
    <x v="1603"/>
    <n v="90"/>
    <x v="2"/>
    <n v="-677105"/>
    <s v="Loss"/>
    <x v="3"/>
    <s v="United States)"/>
  </r>
  <r>
    <x v="5671"/>
    <x v="1"/>
    <x v="0"/>
    <x v="30"/>
    <s v="January 15, 2010 (Sweden)"/>
    <n v="6.7"/>
    <n v="17000"/>
    <x v="2258"/>
    <s v="Daniel Espinosa"/>
    <x v="2166"/>
    <x v="12"/>
    <n v="20500000"/>
    <n v="8444544"/>
    <x v="1724"/>
    <n v="124"/>
    <x v="2"/>
    <n v="-12055456"/>
    <s v="Loss"/>
    <x v="3"/>
    <s v="Sweden)"/>
  </r>
  <r>
    <x v="5672"/>
    <x v="1"/>
    <x v="6"/>
    <x v="30"/>
    <s v="November 26, 2010 (United Kingdom)"/>
    <n v="6.2"/>
    <n v="47000"/>
    <x v="2259"/>
    <s v="William Monahan"/>
    <x v="1572"/>
    <x v="0"/>
    <n v="25000000"/>
    <n v="8307227"/>
    <x v="1660"/>
    <n v="103"/>
    <x v="2"/>
    <n v="-16692773"/>
    <s v="Loss"/>
    <x v="3"/>
    <s v="United Kingdom)"/>
  </r>
  <r>
    <x v="5673"/>
    <x v="1"/>
    <x v="4"/>
    <x v="30"/>
    <s v="February 11, 2011 (United States)"/>
    <n v="6.7"/>
    <n v="44000"/>
    <x v="2260"/>
    <s v="John Wells"/>
    <x v="1338"/>
    <x v="0"/>
    <n v="15000000"/>
    <n v="8087000"/>
    <x v="1423"/>
    <n v="104"/>
    <x v="2"/>
    <n v="-6913000"/>
    <s v="Loss"/>
    <x v="3"/>
    <s v="United States)"/>
  </r>
  <r>
    <x v="5674"/>
    <x v="3"/>
    <x v="4"/>
    <x v="30"/>
    <s v="March 25, 2011 (United States)"/>
    <n v="7.3"/>
    <n v="22000"/>
    <x v="855"/>
    <s v="Abbas Kiarostami"/>
    <x v="982"/>
    <x v="8"/>
    <n v="20500000"/>
    <n v="7736632"/>
    <x v="720"/>
    <n v="106"/>
    <x v="1"/>
    <n v="-12763368"/>
    <s v="Loss"/>
    <x v="3"/>
    <s v="United States)"/>
  </r>
  <r>
    <x v="5675"/>
    <x v="1"/>
    <x v="6"/>
    <x v="30"/>
    <s v="June 3, 2010 (Australia)"/>
    <n v="7.3"/>
    <n v="56000"/>
    <x v="2261"/>
    <s v="David MichÃ´d"/>
    <x v="2167"/>
    <x v="3"/>
    <n v="20500000"/>
    <n v="7209912"/>
    <x v="1725"/>
    <n v="113"/>
    <x v="1"/>
    <n v="-13290088"/>
    <s v="Loss"/>
    <x v="3"/>
    <s v="Australia)"/>
  </r>
  <r>
    <x v="5676"/>
    <x v="1"/>
    <x v="4"/>
    <x v="30"/>
    <s v="January 12, 2011 (France)"/>
    <n v="8.3000000000000007"/>
    <n v="158000"/>
    <x v="1591"/>
    <s v="Denis Villeneuve"/>
    <x v="2168"/>
    <x v="7"/>
    <n v="6800000"/>
    <n v="7099598"/>
    <x v="1726"/>
    <n v="131"/>
    <x v="1"/>
    <n v="299598"/>
    <s v="Profit"/>
    <x v="3"/>
    <s v="France)"/>
  </r>
  <r>
    <x v="5677"/>
    <x v="1"/>
    <x v="0"/>
    <x v="30"/>
    <s v="July 30, 2010 (United States)"/>
    <n v="6.3"/>
    <n v="80000"/>
    <x v="1897"/>
    <s v="Neil Marshall"/>
    <x v="2169"/>
    <x v="1"/>
    <n v="12000000"/>
    <n v="6890432"/>
    <x v="1179"/>
    <n v="97"/>
    <x v="2"/>
    <n v="-5109568"/>
    <s v="Loss"/>
    <x v="3"/>
    <s v="United States)"/>
  </r>
  <r>
    <x v="5678"/>
    <x v="7"/>
    <x v="1"/>
    <x v="30"/>
    <s v="October 8, 2010 (United States)"/>
    <n v="7.1"/>
    <n v="139000"/>
    <x v="2262"/>
    <s v="Anna Boden"/>
    <x v="2170"/>
    <x v="0"/>
    <n v="8000000"/>
    <n v="6491240"/>
    <x v="1315"/>
    <n v="101"/>
    <x v="1"/>
    <n v="-1508760"/>
    <s v="Loss"/>
    <x v="3"/>
    <s v="United States)"/>
  </r>
  <r>
    <x v="5679"/>
    <x v="1"/>
    <x v="1"/>
    <x v="30"/>
    <s v="March 26, 2010 (United States)"/>
    <n v="6.1"/>
    <n v="37000"/>
    <x v="1234"/>
    <s v="Jennifer Jason Leigh"/>
    <x v="1263"/>
    <x v="0"/>
    <n v="20500000"/>
    <n v="6344112"/>
    <x v="980"/>
    <n v="107"/>
    <x v="2"/>
    <n v="-14155888"/>
    <s v="Loss"/>
    <x v="3"/>
    <s v="United States)"/>
  </r>
  <r>
    <x v="5680"/>
    <x v="1"/>
    <x v="1"/>
    <x v="30"/>
    <s v="May 7, 2010 (United Kingdom)"/>
    <n v="7.3"/>
    <n v="74000"/>
    <x v="2263"/>
    <s v="Christopher Morris"/>
    <x v="2171"/>
    <x v="1"/>
    <n v="20500000"/>
    <n v="6149356"/>
    <x v="1618"/>
    <n v="97"/>
    <x v="1"/>
    <n v="-14350644"/>
    <s v="Loss"/>
    <x v="3"/>
    <s v="United Kingdom)"/>
  </r>
  <r>
    <x v="5681"/>
    <x v="7"/>
    <x v="4"/>
    <x v="30"/>
    <s v="October 29, 2010 (Norway)"/>
    <n v="7"/>
    <n v="71000"/>
    <x v="2264"/>
    <s v="AndrÃ© Ã˜vredal"/>
    <x v="2172"/>
    <x v="40"/>
    <n v="20500000"/>
    <n v="5341098"/>
    <x v="1727"/>
    <n v="103"/>
    <x v="1"/>
    <n v="-15158902"/>
    <s v="Loss"/>
    <x v="3"/>
    <s v="Norway)"/>
  </r>
  <r>
    <x v="5682"/>
    <x v="1"/>
    <x v="1"/>
    <x v="30"/>
    <s v="December 9, 2010 (Kazakhstan)"/>
    <n v="7.5"/>
    <n v="169000"/>
    <x v="2265"/>
    <s v="Eli Craig"/>
    <x v="2173"/>
    <x v="7"/>
    <n v="20500000"/>
    <n v="5224938"/>
    <x v="1728"/>
    <n v="89"/>
    <x v="1"/>
    <n v="-15275062"/>
    <s v="Loss"/>
    <x v="3"/>
    <s v="Kazakhstan)"/>
  </r>
  <r>
    <x v="5683"/>
    <x v="7"/>
    <x v="4"/>
    <x v="30"/>
    <s v="January 28, 2011 (United States)"/>
    <n v="7"/>
    <n v="48000"/>
    <x v="1658"/>
    <s v="David Lindsay-Abaire"/>
    <x v="813"/>
    <x v="0"/>
    <n v="5000000"/>
    <n v="5144717"/>
    <x v="1718"/>
    <n v="91"/>
    <x v="1"/>
    <n v="144717"/>
    <s v="Profit"/>
    <x v="3"/>
    <s v="United States)"/>
  </r>
  <r>
    <x v="5684"/>
    <x v="1"/>
    <x v="3"/>
    <x v="30"/>
    <s v="December 3, 2010 (United Kingdom)"/>
    <n v="6.4"/>
    <n v="89000"/>
    <x v="2266"/>
    <s v="Gareth Edwards"/>
    <x v="2174"/>
    <x v="1"/>
    <n v="500000"/>
    <n v="5060438"/>
    <x v="1729"/>
    <n v="94"/>
    <x v="2"/>
    <n v="4560438"/>
    <s v="Profit"/>
    <x v="3"/>
    <s v="United Kingdom)"/>
  </r>
  <r>
    <x v="5685"/>
    <x v="1"/>
    <x v="2"/>
    <x v="30"/>
    <s v="April 8, 2010 (Malaysia)"/>
    <n v="6.5"/>
    <n v="47000"/>
    <x v="2267"/>
    <s v="Floria Sigismondi"/>
    <x v="1799"/>
    <x v="0"/>
    <n v="10000000"/>
    <n v="4681651"/>
    <x v="1709"/>
    <n v="106"/>
    <x v="2"/>
    <n v="-5318349"/>
    <s v="Loss"/>
    <x v="3"/>
    <s v="Malaysia)"/>
  </r>
  <r>
    <x v="5686"/>
    <x v="0"/>
    <x v="1"/>
    <x v="30"/>
    <s v="September 10, 2010 (United States)"/>
    <n v="7.7"/>
    <n v="85000"/>
    <x v="404"/>
    <s v="Rob Reiner"/>
    <x v="2175"/>
    <x v="0"/>
    <n v="14000000"/>
    <n v="4324817"/>
    <x v="561"/>
    <n v="90"/>
    <x v="1"/>
    <n v="-9675183"/>
    <s v="Loss"/>
    <x v="3"/>
    <s v="United States)"/>
  </r>
  <r>
    <x v="5687"/>
    <x v="1"/>
    <x v="6"/>
    <x v="30"/>
    <s v="June 8, 2010 (United Kingdom)"/>
    <n v="6.1"/>
    <n v="33000"/>
    <x v="1292"/>
    <s v="John Curran"/>
    <x v="1700"/>
    <x v="1"/>
    <n v="13000000"/>
    <n v="4052191"/>
    <x v="1730"/>
    <n v="109"/>
    <x v="2"/>
    <n v="-8947809"/>
    <s v="Loss"/>
    <x v="3"/>
    <s v="United Kingdom)"/>
  </r>
  <r>
    <x v="5688"/>
    <x v="3"/>
    <x v="1"/>
    <x v="30"/>
    <s v="April 24, 2011 (Greece)"/>
    <n v="7"/>
    <n v="22000"/>
    <x v="1292"/>
    <s v="unknown"/>
    <x v="1691"/>
    <x v="1"/>
    <n v="20500000"/>
    <n v="3945217"/>
    <x v="1731"/>
    <n v="112"/>
    <x v="1"/>
    <n v="-16554783"/>
    <s v="Loss"/>
    <x v="3"/>
    <s v="Greece)"/>
  </r>
  <r>
    <x v="5689"/>
    <x v="1"/>
    <x v="1"/>
    <x v="30"/>
    <s v="March 18, 2011 (United Kingdom)"/>
    <n v="7.3"/>
    <n v="87000"/>
    <x v="2268"/>
    <s v="Richard Ayoade"/>
    <x v="2176"/>
    <x v="1"/>
    <n v="20500000"/>
    <n v="3875173"/>
    <x v="1423"/>
    <n v="97"/>
    <x v="1"/>
    <n v="-16624827"/>
    <s v="Loss"/>
    <x v="3"/>
    <s v="United Kingdom)"/>
  </r>
  <r>
    <x v="5690"/>
    <x v="1"/>
    <x v="3"/>
    <x v="30"/>
    <s v="March 25, 2010 (Kazakhstan)"/>
    <n v="6.1"/>
    <n v="70000"/>
    <x v="2008"/>
    <s v="Adam Green"/>
    <x v="2046"/>
    <x v="0"/>
    <n v="20500000"/>
    <n v="3843774"/>
    <x v="1732"/>
    <n v="93"/>
    <x v="2"/>
    <n v="-16656226"/>
    <s v="Loss"/>
    <x v="3"/>
    <s v="Kazakhstan)"/>
  </r>
  <r>
    <x v="5691"/>
    <x v="3"/>
    <x v="6"/>
    <x v="30"/>
    <s v="September 2, 2011 (United States)"/>
    <n v="6.5"/>
    <n v="5200"/>
    <x v="943"/>
    <s v="Alain Corneau"/>
    <x v="2177"/>
    <x v="8"/>
    <n v="20500000"/>
    <n v="3696522"/>
    <x v="1733"/>
    <n v="106"/>
    <x v="2"/>
    <n v="-16803478"/>
    <s v="Loss"/>
    <x v="3"/>
    <s v="United States)"/>
  </r>
  <r>
    <x v="5692"/>
    <x v="7"/>
    <x v="0"/>
    <x v="30"/>
    <s v="June 18, 2010 (United Kingdom)"/>
    <n v="6.8"/>
    <n v="37000"/>
    <x v="468"/>
    <s v="Lucinda Coxon"/>
    <x v="2178"/>
    <x v="1"/>
    <n v="8000000"/>
    <n v="3494154"/>
    <x v="1734"/>
    <n v="98"/>
    <x v="2"/>
    <n v="-4505846"/>
    <s v="Loss"/>
    <x v="3"/>
    <s v="United Kingdom)"/>
  </r>
  <r>
    <x v="5693"/>
    <x v="1"/>
    <x v="4"/>
    <x v="30"/>
    <s v="October 14, 2011 (United Kingdom)"/>
    <n v="6.4"/>
    <n v="49000"/>
    <x v="2269"/>
    <s v="Dan Rush"/>
    <x v="1706"/>
    <x v="0"/>
    <n v="5000000"/>
    <n v="2820490"/>
    <x v="1645"/>
    <n v="97"/>
    <x v="2"/>
    <n v="-2179510"/>
    <s v="Loss"/>
    <x v="3"/>
    <s v="United Kingdom)"/>
  </r>
  <r>
    <x v="5694"/>
    <x v="1"/>
    <x v="0"/>
    <x v="30"/>
    <s v="August 6, 2010 (United States)"/>
    <n v="5.6"/>
    <n v="12000"/>
    <x v="123"/>
    <s v="Jordan Melamed"/>
    <x v="2179"/>
    <x v="0"/>
    <n v="5000000"/>
    <n v="2648195"/>
    <x v="107"/>
    <n v="93"/>
    <x v="2"/>
    <n v="-2351805"/>
    <s v="Loss"/>
    <x v="3"/>
    <s v="United States)"/>
  </r>
  <r>
    <x v="5695"/>
    <x v="1"/>
    <x v="1"/>
    <x v="30"/>
    <s v="January 14, 2011 (United Kingdom)"/>
    <n v="6"/>
    <n v="19000"/>
    <x v="2270"/>
    <s v="Sacha Gervasi"/>
    <x v="792"/>
    <x v="0"/>
    <n v="12000000"/>
    <n v="2169799"/>
    <x v="1735"/>
    <n v="108"/>
    <x v="2"/>
    <n v="-9830201"/>
    <s v="Loss"/>
    <x v="3"/>
    <s v="United Kingdom)"/>
  </r>
  <r>
    <x v="5696"/>
    <x v="1"/>
    <x v="2"/>
    <x v="30"/>
    <s v="October 27, 2011 (Germany)"/>
    <n v="7.1"/>
    <n v="32000"/>
    <x v="2271"/>
    <s v="Larysa Kondracki"/>
    <x v="1364"/>
    <x v="7"/>
    <n v="20500000"/>
    <n v="1870392"/>
    <x v="1278"/>
    <n v="112"/>
    <x v="1"/>
    <n v="-18629608"/>
    <s v="Loss"/>
    <x v="3"/>
    <s v="Germany)"/>
  </r>
  <r>
    <x v="5697"/>
    <x v="1"/>
    <x v="6"/>
    <x v="30"/>
    <s v="December 3, 2010 (Canada)"/>
    <n v="6.3"/>
    <n v="54000"/>
    <x v="2272"/>
    <s v="Marcus Hinchey"/>
    <x v="1642"/>
    <x v="0"/>
    <n v="20500000"/>
    <n v="1754389"/>
    <x v="1564"/>
    <n v="101"/>
    <x v="2"/>
    <n v="-18745611"/>
    <s v="Loss"/>
    <x v="3"/>
    <s v="Canada)"/>
  </r>
  <r>
    <x v="5698"/>
    <x v="1"/>
    <x v="5"/>
    <x v="30"/>
    <s v="February 5, 2011 (Japan)"/>
    <n v="4.9000000000000004"/>
    <n v="25000"/>
    <x v="1664"/>
    <s v="Anthony Jaswinski"/>
    <x v="1607"/>
    <x v="0"/>
    <n v="10000000"/>
    <n v="1671196"/>
    <x v="1736"/>
    <n v="92"/>
    <x v="2"/>
    <n v="-8328804"/>
    <s v="Loss"/>
    <x v="3"/>
    <s v="Japan)"/>
  </r>
  <r>
    <x v="5699"/>
    <x v="1"/>
    <x v="5"/>
    <x v="30"/>
    <s v="January 20, 2011 (Argentina)"/>
    <n v="6.3"/>
    <n v="79000"/>
    <x v="2273"/>
    <s v="Adam Rockoff"/>
    <x v="2180"/>
    <x v="0"/>
    <n v="2000000"/>
    <n v="1278650"/>
    <x v="385"/>
    <n v="108"/>
    <x v="2"/>
    <n v="-721350"/>
    <s v="Loss"/>
    <x v="3"/>
    <s v="Argentina)"/>
  </r>
  <r>
    <x v="5700"/>
    <x v="3"/>
    <x v="4"/>
    <x v="30"/>
    <s v="September 1, 2010 (France)"/>
    <n v="6.7"/>
    <n v="15000"/>
    <x v="2274"/>
    <s v="Phra Sripariyattiweti"/>
    <x v="2181"/>
    <x v="44"/>
    <n v="20500000"/>
    <n v="1214424"/>
    <x v="1737"/>
    <n v="114"/>
    <x v="2"/>
    <n v="-19285576"/>
    <s v="Loss"/>
    <x v="3"/>
    <s v="France)"/>
  </r>
  <r>
    <x v="5701"/>
    <x v="0"/>
    <x v="3"/>
    <x v="30"/>
    <s v="April 15, 2011 (United Kingdom)"/>
    <n v="6.6"/>
    <n v="13000"/>
    <x v="1176"/>
    <s v="Jonathan Raymond"/>
    <x v="2066"/>
    <x v="0"/>
    <n v="2000000"/>
    <n v="1205257"/>
    <x v="1173"/>
    <n v="104"/>
    <x v="2"/>
    <n v="-794743"/>
    <s v="Loss"/>
    <x v="3"/>
    <s v="United Kingdom)"/>
  </r>
  <r>
    <x v="5702"/>
    <x v="0"/>
    <x v="4"/>
    <x v="30"/>
    <s v="April 23, 2010 (Brazil)"/>
    <n v="6.4"/>
    <n v="2600"/>
    <x v="2275"/>
    <s v="Chuck Konzelman"/>
    <x v="1346"/>
    <x v="0"/>
    <n v="20500000"/>
    <n v="814906"/>
    <x v="1738"/>
    <n v="111"/>
    <x v="2"/>
    <n v="-19685094"/>
    <s v="Loss"/>
    <x v="3"/>
    <s v="Brazil)"/>
  </r>
  <r>
    <x v="5703"/>
    <x v="1"/>
    <x v="1"/>
    <x v="30"/>
    <s v="January 27, 2011 (Greece)"/>
    <n v="5.8"/>
    <n v="4800"/>
    <x v="1784"/>
    <s v="Robert Pulcini"/>
    <x v="312"/>
    <x v="8"/>
    <n v="7000000"/>
    <n v="649626"/>
    <x v="969"/>
    <n v="108"/>
    <x v="2"/>
    <n v="-6350374"/>
    <s v="Loss"/>
    <x v="3"/>
    <s v="Greece)"/>
  </r>
  <r>
    <x v="5704"/>
    <x v="3"/>
    <x v="1"/>
    <x v="30"/>
    <s v="October 6, 2010 (France)"/>
    <n v="5.7"/>
    <n v="13000"/>
    <x v="1032"/>
    <s v="Gregg Araki"/>
    <x v="2182"/>
    <x v="0"/>
    <n v="20500000"/>
    <n v="635162"/>
    <x v="802"/>
    <n v="86"/>
    <x v="2"/>
    <n v="-19864838"/>
    <s v="Loss"/>
    <x v="3"/>
    <s v="France)"/>
  </r>
  <r>
    <x v="5705"/>
    <x v="1"/>
    <x v="1"/>
    <x v="30"/>
    <s v="September 16, 2010 (Australia)"/>
    <n v="6.2"/>
    <n v="22000"/>
    <x v="2276"/>
    <s v="Casey Affleck"/>
    <x v="1429"/>
    <x v="0"/>
    <n v="20500000"/>
    <n v="626396"/>
    <x v="1739"/>
    <n v="108"/>
    <x v="2"/>
    <n v="-19873604"/>
    <s v="Loss"/>
    <x v="3"/>
    <s v="Australia)"/>
  </r>
  <r>
    <x v="1817"/>
    <x v="1"/>
    <x v="6"/>
    <x v="30"/>
    <s v="April 28, 2011 (Israel)"/>
    <n v="6.9"/>
    <n v="42000"/>
    <x v="2277"/>
    <s v="Andy Bellin"/>
    <x v="1412"/>
    <x v="0"/>
    <n v="4000000"/>
    <n v="595802"/>
    <x v="1529"/>
    <n v="106"/>
    <x v="2"/>
    <n v="-3404198"/>
    <s v="Loss"/>
    <x v="3"/>
    <s v="Israel)"/>
  </r>
  <r>
    <x v="5706"/>
    <x v="1"/>
    <x v="1"/>
    <x v="30"/>
    <s v="May 7, 2011 (Japan)"/>
    <n v="6.8"/>
    <n v="26000"/>
    <x v="2278"/>
    <s v="Nick Tomnay"/>
    <x v="2183"/>
    <x v="0"/>
    <n v="500000"/>
    <n v="453708"/>
    <x v="1740"/>
    <n v="93"/>
    <x v="2"/>
    <n v="-46292"/>
    <s v="Loss"/>
    <x v="3"/>
    <s v="Japan)"/>
  </r>
  <r>
    <x v="5707"/>
    <x v="1"/>
    <x v="4"/>
    <x v="30"/>
    <s v="June 25, 2011 (Japan)"/>
    <n v="7"/>
    <n v="51000"/>
    <x v="2279"/>
    <s v="Spencer Susser"/>
    <x v="1648"/>
    <x v="0"/>
    <n v="7000000"/>
    <n v="449702"/>
    <x v="1741"/>
    <n v="106"/>
    <x v="1"/>
    <n v="-6550298"/>
    <s v="Loss"/>
    <x v="3"/>
    <s v="Japan)"/>
  </r>
  <r>
    <x v="5708"/>
    <x v="3"/>
    <x v="4"/>
    <x v="30"/>
    <s v="July 16, 2010 (India)"/>
    <n v="8.1999999999999993"/>
    <n v="43000"/>
    <x v="2280"/>
    <s v="Vikramaditya Motwane"/>
    <x v="2184"/>
    <x v="41"/>
    <n v="20500000"/>
    <n v="434862"/>
    <x v="1742"/>
    <n v="134"/>
    <x v="1"/>
    <n v="-20065138"/>
    <s v="Loss"/>
    <x v="3"/>
    <s v="India)"/>
  </r>
  <r>
    <x v="5709"/>
    <x v="1"/>
    <x v="0"/>
    <x v="30"/>
    <s v="June 10, 2011 (Iceland)"/>
    <n v="6.7"/>
    <n v="76000"/>
    <x v="1986"/>
    <s v="James Gunn"/>
    <x v="2056"/>
    <x v="0"/>
    <n v="2500000"/>
    <n v="422618"/>
    <x v="1358"/>
    <n v="96"/>
    <x v="2"/>
    <n v="-2077382"/>
    <s v="Loss"/>
    <x v="3"/>
    <s v="Iceland)"/>
  </r>
  <r>
    <x v="5710"/>
    <x v="3"/>
    <x v="6"/>
    <x v="30"/>
    <s v="August 19, 2010 (Germany)"/>
    <n v="7"/>
    <n v="6900"/>
    <x v="2281"/>
    <s v="Baran bo Odar"/>
    <x v="1430"/>
    <x v="29"/>
    <n v="20500000"/>
    <n v="416675"/>
    <x v="1743"/>
    <n v="118"/>
    <x v="1"/>
    <n v="-20083325"/>
    <s v="Loss"/>
    <x v="3"/>
    <s v="Germany)"/>
  </r>
  <r>
    <x v="5711"/>
    <x v="7"/>
    <x v="1"/>
    <x v="30"/>
    <s v="January 7, 2011 (Brazil)"/>
    <n v="5.4"/>
    <n v="7500"/>
    <x v="1496"/>
    <s v="Julie Taymor"/>
    <x v="1482"/>
    <x v="0"/>
    <n v="20000000"/>
    <n v="405861"/>
    <x v="407"/>
    <n v="110"/>
    <x v="2"/>
    <n v="-19594139"/>
    <s v="Loss"/>
    <x v="3"/>
    <s v="Brazil)"/>
  </r>
  <r>
    <x v="5712"/>
    <x v="1"/>
    <x v="4"/>
    <x v="30"/>
    <s v="June 17, 2011 (Ireland)"/>
    <n v="6.5"/>
    <n v="41000"/>
    <x v="2282"/>
    <s v="Nick Damici"/>
    <x v="2185"/>
    <x v="0"/>
    <n v="650000"/>
    <n v="405380"/>
    <x v="1744"/>
    <n v="98"/>
    <x v="2"/>
    <n v="-244620"/>
    <s v="Loss"/>
    <x v="3"/>
    <s v="Ireland)"/>
  </r>
  <r>
    <x v="5713"/>
    <x v="1"/>
    <x v="0"/>
    <x v="30"/>
    <s v="June 11, 2010 (United Kingdom)"/>
    <n v="6.4"/>
    <n v="45000"/>
    <x v="1992"/>
    <s v="Dario Poloni"/>
    <x v="2186"/>
    <x v="29"/>
    <n v="20500000"/>
    <n v="382879"/>
    <x v="1745"/>
    <n v="102"/>
    <x v="2"/>
    <n v="-20117121"/>
    <s v="Loss"/>
    <x v="3"/>
    <s v="United Kingdom)"/>
  </r>
  <r>
    <x v="5714"/>
    <x v="1"/>
    <x v="0"/>
    <x v="30"/>
    <s v="November 2010 (Australia)"/>
    <n v="5.5"/>
    <n v="13000"/>
    <x v="2008"/>
    <s v="Adam Green"/>
    <x v="2187"/>
    <x v="0"/>
    <n v="800000"/>
    <n v="156190"/>
    <x v="1536"/>
    <n v="85"/>
    <x v="2"/>
    <n v="-643810"/>
    <s v="Loss"/>
    <x v="3"/>
    <s v="Australia)"/>
  </r>
  <r>
    <x v="5715"/>
    <x v="1"/>
    <x v="2"/>
    <x v="30"/>
    <s v="January 6, 2011 (Netherlands)"/>
    <n v="5.6"/>
    <n v="3000"/>
    <x v="188"/>
    <s v="Mark Jacobson"/>
    <x v="1482"/>
    <x v="29"/>
    <n v="25000000"/>
    <n v="146149"/>
    <x v="1746"/>
    <n v="117"/>
    <x v="2"/>
    <n v="-24853851"/>
    <s v="Loss"/>
    <x v="3"/>
    <s v="Netherlands)"/>
  </r>
  <r>
    <x v="5716"/>
    <x v="1"/>
    <x v="1"/>
    <x v="30"/>
    <s v="July 7, 2011 (Thailand)"/>
    <n v="6.4"/>
    <n v="10000"/>
    <x v="2283"/>
    <s v="Abe Sylvia"/>
    <x v="2188"/>
    <x v="0"/>
    <n v="4000000"/>
    <n v="143485"/>
    <x v="1423"/>
    <n v="90"/>
    <x v="2"/>
    <n v="-3856515"/>
    <s v="Loss"/>
    <x v="3"/>
    <s v="Thailand)"/>
  </r>
  <r>
    <x v="5717"/>
    <x v="1"/>
    <x v="1"/>
    <x v="30"/>
    <s v="November 10, 2010 (France)"/>
    <n v="5.8"/>
    <n v="35000"/>
    <x v="2284"/>
    <s v="Quentin Dupieux"/>
    <x v="2189"/>
    <x v="8"/>
    <n v="500000"/>
    <n v="101729"/>
    <x v="1747"/>
    <n v="82"/>
    <x v="2"/>
    <n v="-398271"/>
    <s v="Loss"/>
    <x v="3"/>
    <s v="France)"/>
  </r>
  <r>
    <x v="5718"/>
    <x v="1"/>
    <x v="5"/>
    <x v="30"/>
    <s v="April 22, 2011 (United States)"/>
    <n v="6"/>
    <n v="14000"/>
    <x v="2285"/>
    <s v="Panos Cosmatos"/>
    <x v="2190"/>
    <x v="7"/>
    <n v="20500000"/>
    <n v="56491"/>
    <x v="1748"/>
    <n v="110"/>
    <x v="2"/>
    <n v="-20443509"/>
    <s v="Loss"/>
    <x v="3"/>
    <s v="United States)"/>
  </r>
  <r>
    <x v="5719"/>
    <x v="1"/>
    <x v="4"/>
    <x v="30"/>
    <s v="July 2, 2011 (Taiwan)"/>
    <n v="4.5999999999999996"/>
    <n v="7400"/>
    <x v="2286"/>
    <s v="Mitch Glazer"/>
    <x v="438"/>
    <x v="0"/>
    <n v="8000000"/>
    <n v="25603"/>
    <x v="1749"/>
    <n v="94"/>
    <x v="2"/>
    <n v="-7974397"/>
    <s v="Loss"/>
    <x v="3"/>
    <s v="Taiwan)"/>
  </r>
  <r>
    <x v="5720"/>
    <x v="1"/>
    <x v="1"/>
    <x v="30"/>
    <s v="March 14, 2010 (United States)"/>
    <n v="5.0999999999999996"/>
    <n v="7000"/>
    <x v="2067"/>
    <s v="Sebastian Gutierrez"/>
    <x v="1648"/>
    <x v="0"/>
    <n v="20500000"/>
    <n v="11514"/>
    <x v="1750"/>
    <n v="100"/>
    <x v="2"/>
    <n v="-20488486"/>
    <s v="Loss"/>
    <x v="3"/>
    <s v="United States)"/>
  </r>
  <r>
    <x v="5721"/>
    <x v="7"/>
    <x v="3"/>
    <x v="31"/>
    <s v="July 15, 2011 (United States)"/>
    <n v="8.1"/>
    <n v="790000"/>
    <x v="2011"/>
    <s v="Steve Kloves"/>
    <x v="1582"/>
    <x v="1"/>
    <n v="125000000"/>
    <n v="1342321665"/>
    <x v="7"/>
    <n v="130"/>
    <x v="1"/>
    <n v="1217321665"/>
    <s v="Profit"/>
    <x v="3"/>
    <s v="United States)"/>
  </r>
  <r>
    <x v="5722"/>
    <x v="7"/>
    <x v="0"/>
    <x v="31"/>
    <s v="June 29, 2011 (United States)"/>
    <n v="6.2"/>
    <n v="390000"/>
    <x v="1183"/>
    <s v="Ehren Kruger"/>
    <x v="1715"/>
    <x v="0"/>
    <n v="195000000"/>
    <n v="1123794079"/>
    <x v="5"/>
    <n v="154"/>
    <x v="2"/>
    <n v="928794079"/>
    <s v="Profit"/>
    <x v="3"/>
    <s v="United States)"/>
  </r>
  <r>
    <x v="5723"/>
    <x v="7"/>
    <x v="0"/>
    <x v="31"/>
    <s v="May 20, 2011 (United States)"/>
    <n v="6.6"/>
    <n v="492000"/>
    <x v="1677"/>
    <s v="Ted Elliott"/>
    <x v="854"/>
    <x v="0"/>
    <n v="250000000"/>
    <n v="1045713802"/>
    <x v="167"/>
    <n v="136"/>
    <x v="2"/>
    <n v="795713802"/>
    <s v="Profit"/>
    <x v="3"/>
    <s v="United States)"/>
  </r>
  <r>
    <x v="5724"/>
    <x v="7"/>
    <x v="3"/>
    <x v="31"/>
    <s v="November 18, 2011 (United States)"/>
    <n v="4.9000000000000004"/>
    <n v="228000"/>
    <x v="674"/>
    <s v="Melissa Rosenberg"/>
    <x v="1799"/>
    <x v="0"/>
    <n v="110000000"/>
    <n v="712205856"/>
    <x v="1100"/>
    <n v="117"/>
    <x v="2"/>
    <n v="602205856"/>
    <s v="Profit"/>
    <x v="3"/>
    <s v="United States)"/>
  </r>
  <r>
    <x v="5725"/>
    <x v="7"/>
    <x v="0"/>
    <x v="31"/>
    <s v="December 21, 2011 (United States)"/>
    <n v="7.4"/>
    <n v="466000"/>
    <x v="1464"/>
    <s v="Bruce Geller"/>
    <x v="243"/>
    <x v="0"/>
    <n v="145000000"/>
    <n v="694713380"/>
    <x v="5"/>
    <n v="132"/>
    <x v="1"/>
    <n v="549713380"/>
    <s v="Profit"/>
    <x v="3"/>
    <s v="United States)"/>
  </r>
  <r>
    <x v="5726"/>
    <x v="0"/>
    <x v="10"/>
    <x v="31"/>
    <s v="May 26, 2011 (United States)"/>
    <n v="7.2"/>
    <n v="262000"/>
    <x v="2287"/>
    <s v="Jonathan Aibel"/>
    <x v="1590"/>
    <x v="0"/>
    <n v="150000000"/>
    <n v="665692281"/>
    <x v="1065"/>
    <n v="90"/>
    <x v="1"/>
    <n v="515692281"/>
    <s v="Profit"/>
    <x v="3"/>
    <s v="United States)"/>
  </r>
  <r>
    <x v="5727"/>
    <x v="7"/>
    <x v="0"/>
    <x v="31"/>
    <s v="April 29, 2011 (United States)"/>
    <n v="7.3"/>
    <n v="362000"/>
    <x v="1729"/>
    <s v="Chris Morgan"/>
    <x v="1586"/>
    <x v="0"/>
    <n v="125000000"/>
    <n v="626137675"/>
    <x v="1"/>
    <n v="130"/>
    <x v="1"/>
    <n v="501137675"/>
    <s v="Profit"/>
    <x v="3"/>
    <s v="United States)"/>
  </r>
  <r>
    <x v="5728"/>
    <x v="1"/>
    <x v="1"/>
    <x v="31"/>
    <s v="May 26, 2011 (United States)"/>
    <n v="6.4"/>
    <n v="472000"/>
    <x v="1525"/>
    <s v="Craig Mazin"/>
    <x v="2191"/>
    <x v="0"/>
    <n v="80000000"/>
    <n v="586764305"/>
    <x v="7"/>
    <n v="102"/>
    <x v="2"/>
    <n v="506764305"/>
    <s v="Profit"/>
    <x v="3"/>
    <s v="United States)"/>
  </r>
  <r>
    <x v="5729"/>
    <x v="0"/>
    <x v="10"/>
    <x v="31"/>
    <s v="July 29, 2011 (United States)"/>
    <n v="5.4"/>
    <n v="86000"/>
    <x v="1311"/>
    <s v="J. David Stem"/>
    <x v="1494"/>
    <x v="0"/>
    <n v="110000000"/>
    <n v="563749323"/>
    <x v="4"/>
    <n v="103"/>
    <x v="2"/>
    <n v="453749323"/>
    <s v="Profit"/>
    <x v="3"/>
    <s v="United States)"/>
  </r>
  <r>
    <x v="5730"/>
    <x v="2"/>
    <x v="10"/>
    <x v="31"/>
    <s v="June 24, 2011 (United States)"/>
    <n v="6.1"/>
    <n v="168000"/>
    <x v="1177"/>
    <s v="John Lasseter"/>
    <x v="1507"/>
    <x v="0"/>
    <n v="200000000"/>
    <n v="559852396"/>
    <x v="167"/>
    <n v="106"/>
    <x v="2"/>
    <n v="359852396"/>
    <s v="Profit"/>
    <x v="3"/>
    <s v="United States)"/>
  </r>
  <r>
    <x v="5731"/>
    <x v="0"/>
    <x v="10"/>
    <x v="31"/>
    <s v="October 28, 2011 (United States)"/>
    <n v="6.6"/>
    <n v="148000"/>
    <x v="2012"/>
    <s v="Tom Wheeler"/>
    <x v="1163"/>
    <x v="0"/>
    <n v="130000000"/>
    <n v="554987477"/>
    <x v="1065"/>
    <n v="90"/>
    <x v="2"/>
    <n v="424987477"/>
    <s v="Profit"/>
    <x v="3"/>
    <s v="United States)"/>
  </r>
  <r>
    <x v="5732"/>
    <x v="7"/>
    <x v="0"/>
    <x v="31"/>
    <s v="December 16, 2011 (United States)"/>
    <n v="7.5"/>
    <n v="429000"/>
    <x v="1417"/>
    <s v="Michele Mulroney"/>
    <x v="746"/>
    <x v="0"/>
    <n v="125000000"/>
    <n v="543848418"/>
    <x v="7"/>
    <n v="129"/>
    <x v="1"/>
    <n v="418848418"/>
    <s v="Profit"/>
    <x v="3"/>
    <s v="United States)"/>
  </r>
  <r>
    <x v="5733"/>
    <x v="0"/>
    <x v="10"/>
    <x v="31"/>
    <s v="April 15, 2011 (United States)"/>
    <n v="6.9"/>
    <n v="212000"/>
    <x v="1942"/>
    <s v="Carlos Saldanha"/>
    <x v="2082"/>
    <x v="0"/>
    <n v="90000000"/>
    <n v="483866518"/>
    <x v="1450"/>
    <n v="96"/>
    <x v="2"/>
    <n v="393866518"/>
    <s v="Profit"/>
    <x v="3"/>
    <s v="United States)"/>
  </r>
  <r>
    <x v="5734"/>
    <x v="7"/>
    <x v="0"/>
    <x v="31"/>
    <s v="August 5, 2011 (United States)"/>
    <n v="7.5"/>
    <n v="504000"/>
    <x v="2288"/>
    <s v="Rick Jaffa"/>
    <x v="1703"/>
    <x v="0"/>
    <n v="93000000"/>
    <n v="481800873"/>
    <x v="10"/>
    <n v="105"/>
    <x v="1"/>
    <n v="388800873"/>
    <s v="Profit"/>
    <x v="3"/>
    <s v="United States)"/>
  </r>
  <r>
    <x v="5735"/>
    <x v="7"/>
    <x v="0"/>
    <x v="31"/>
    <s v="May 6, 2011 (United States)"/>
    <n v="7"/>
    <n v="772000"/>
    <x v="795"/>
    <s v="Ashley Miller"/>
    <x v="2192"/>
    <x v="0"/>
    <n v="150000000"/>
    <n v="449326618"/>
    <x v="5"/>
    <n v="115"/>
    <x v="1"/>
    <n v="299326618"/>
    <s v="Profit"/>
    <x v="3"/>
    <s v="United States)"/>
  </r>
  <r>
    <x v="5736"/>
    <x v="1"/>
    <x v="2"/>
    <x v="31"/>
    <s v="November 2, 2011 (France)"/>
    <n v="8.5"/>
    <n v="785000"/>
    <x v="2289"/>
    <s v="Olivier Nakache"/>
    <x v="1907"/>
    <x v="8"/>
    <n v="20500000"/>
    <n v="426588510"/>
    <x v="1751"/>
    <n v="112"/>
    <x v="0"/>
    <n v="406088510"/>
    <s v="Profit"/>
    <x v="3"/>
    <s v="France)"/>
  </r>
  <r>
    <x v="5737"/>
    <x v="0"/>
    <x v="10"/>
    <x v="31"/>
    <s v="December 21, 2011 (United States)"/>
    <n v="7.3"/>
    <n v="221000"/>
    <x v="90"/>
    <s v="HergÃ©"/>
    <x v="1523"/>
    <x v="0"/>
    <n v="135000000"/>
    <n v="373993951"/>
    <x v="4"/>
    <n v="107"/>
    <x v="1"/>
    <n v="238993951"/>
    <s v="Profit"/>
    <x v="3"/>
    <s v="United States)"/>
  </r>
  <r>
    <x v="5738"/>
    <x v="7"/>
    <x v="0"/>
    <x v="31"/>
    <s v="July 22, 2011 (United States)"/>
    <n v="6.9"/>
    <n v="769000"/>
    <x v="768"/>
    <s v="Christopher Markus"/>
    <x v="2193"/>
    <x v="0"/>
    <n v="140000000"/>
    <n v="370569774"/>
    <x v="5"/>
    <n v="124"/>
    <x v="2"/>
    <n v="230569774"/>
    <s v="Profit"/>
    <x v="3"/>
    <s v="United States)"/>
  </r>
  <r>
    <x v="5739"/>
    <x v="7"/>
    <x v="0"/>
    <x v="31"/>
    <s v="June 3, 2011 (United States)"/>
    <n v="7.7"/>
    <n v="657000"/>
    <x v="1851"/>
    <s v="Ashley Miller"/>
    <x v="1903"/>
    <x v="0"/>
    <n v="160000000"/>
    <n v="352616690"/>
    <x v="10"/>
    <n v="131"/>
    <x v="1"/>
    <n v="192616690"/>
    <s v="Profit"/>
    <x v="3"/>
    <s v="United States)"/>
  </r>
  <r>
    <x v="5740"/>
    <x v="2"/>
    <x v="10"/>
    <x v="31"/>
    <s v="December 16, 2011 (United States)"/>
    <n v="4.3"/>
    <n v="33000"/>
    <x v="1455"/>
    <s v="Jonathan Aibel"/>
    <x v="1904"/>
    <x v="0"/>
    <n v="75000000"/>
    <n v="342695435"/>
    <x v="968"/>
    <n v="87"/>
    <x v="2"/>
    <n v="267695435"/>
    <s v="Profit"/>
    <x v="3"/>
    <s v="United States)"/>
  </r>
  <r>
    <x v="5741"/>
    <x v="7"/>
    <x v="0"/>
    <x v="31"/>
    <s v="October 7, 2011 (United States)"/>
    <n v="7"/>
    <n v="306000"/>
    <x v="1691"/>
    <s v="John Gatins"/>
    <x v="1772"/>
    <x v="0"/>
    <n v="110000000"/>
    <n v="299268508"/>
    <x v="1018"/>
    <n v="127"/>
    <x v="1"/>
    <n v="189268508"/>
    <s v="Profit"/>
    <x v="3"/>
    <s v="United States)"/>
  </r>
  <r>
    <x v="5742"/>
    <x v="1"/>
    <x v="1"/>
    <x v="31"/>
    <s v="May 13, 2011 (United States)"/>
    <n v="6.8"/>
    <n v="276000"/>
    <x v="2290"/>
    <s v="Kristen Wiig"/>
    <x v="2194"/>
    <x v="0"/>
    <n v="32500000"/>
    <n v="288383523"/>
    <x v="1"/>
    <n v="125"/>
    <x v="2"/>
    <n v="255883523"/>
    <s v="Profit"/>
    <x v="3"/>
    <s v="United States)"/>
  </r>
  <r>
    <x v="5743"/>
    <x v="7"/>
    <x v="15"/>
    <x v="31"/>
    <s v="June 10, 2011 (United States)"/>
    <n v="7"/>
    <n v="343000"/>
    <x v="1943"/>
    <s v="J.J. Abrams"/>
    <x v="2195"/>
    <x v="0"/>
    <n v="50000000"/>
    <n v="260095986"/>
    <x v="5"/>
    <n v="112"/>
    <x v="1"/>
    <n v="210095986"/>
    <s v="Profit"/>
    <x v="3"/>
    <s v="United States)"/>
  </r>
  <r>
    <x v="5744"/>
    <x v="0"/>
    <x v="10"/>
    <x v="31"/>
    <s v="March 4, 2011 (United States)"/>
    <n v="7.2"/>
    <n v="245000"/>
    <x v="1308"/>
    <s v="John Logan"/>
    <x v="854"/>
    <x v="0"/>
    <n v="135000000"/>
    <n v="245724603"/>
    <x v="5"/>
    <n v="107"/>
    <x v="1"/>
    <n v="110724603"/>
    <s v="Profit"/>
    <x v="3"/>
    <s v="United States)"/>
  </r>
  <r>
    <x v="5386"/>
    <x v="1"/>
    <x v="6"/>
    <x v="31"/>
    <s v="December 21, 2011 (United States)"/>
    <n v="7.8"/>
    <n v="435000"/>
    <x v="975"/>
    <s v="Steven Zaillian"/>
    <x v="1803"/>
    <x v="0"/>
    <n v="90000000"/>
    <n v="232617430"/>
    <x v="4"/>
    <n v="158"/>
    <x v="1"/>
    <n v="142617430"/>
    <s v="Profit"/>
    <x v="3"/>
    <s v="United States)"/>
  </r>
  <r>
    <x v="5745"/>
    <x v="7"/>
    <x v="0"/>
    <x v="31"/>
    <s v="January 14, 2011 (United States)"/>
    <n v="5.8"/>
    <n v="157000"/>
    <x v="1665"/>
    <s v="Seth Rogen"/>
    <x v="1952"/>
    <x v="0"/>
    <n v="120000000"/>
    <n v="227817248"/>
    <x v="4"/>
    <n v="119"/>
    <x v="2"/>
    <n v="107817248"/>
    <s v="Profit"/>
    <x v="3"/>
    <s v="United States)"/>
  </r>
  <r>
    <x v="5746"/>
    <x v="1"/>
    <x v="0"/>
    <x v="31"/>
    <s v="November 11, 2011 (United States)"/>
    <n v="6"/>
    <n v="163000"/>
    <x v="1529"/>
    <s v="Charley Parlapanides"/>
    <x v="2196"/>
    <x v="0"/>
    <n v="75000000"/>
    <n v="226904017"/>
    <x v="1559"/>
    <n v="110"/>
    <x v="2"/>
    <n v="151904017"/>
    <s v="Profit"/>
    <x v="3"/>
    <s v="United States)"/>
  </r>
  <r>
    <x v="5747"/>
    <x v="7"/>
    <x v="0"/>
    <x v="31"/>
    <s v="June 17, 2011 (United States)"/>
    <n v="5.5"/>
    <n v="272000"/>
    <x v="715"/>
    <s v="Greg Berlanti"/>
    <x v="1667"/>
    <x v="0"/>
    <n v="200000000"/>
    <n v="219851172"/>
    <x v="7"/>
    <n v="114"/>
    <x v="2"/>
    <n v="19851172"/>
    <s v="Profit"/>
    <x v="3"/>
    <s v="United States)"/>
  </r>
  <r>
    <x v="5748"/>
    <x v="7"/>
    <x v="4"/>
    <x v="31"/>
    <s v="August 10, 2011 (United States)"/>
    <n v="8"/>
    <n v="436000"/>
    <x v="2291"/>
    <s v="Tate Taylor"/>
    <x v="2145"/>
    <x v="0"/>
    <n v="25000000"/>
    <n v="216639112"/>
    <x v="1494"/>
    <n v="146"/>
    <x v="1"/>
    <n v="191639112"/>
    <s v="Profit"/>
    <x v="3"/>
    <s v="United States)"/>
  </r>
  <r>
    <x v="5749"/>
    <x v="1"/>
    <x v="1"/>
    <x v="31"/>
    <s v="June 24, 2011 (United States)"/>
    <n v="5.6"/>
    <n v="196000"/>
    <x v="1421"/>
    <s v="Gene Stupnitsky"/>
    <x v="1232"/>
    <x v="0"/>
    <n v="20000000"/>
    <n v="216197492"/>
    <x v="4"/>
    <n v="92"/>
    <x v="2"/>
    <n v="196197492"/>
    <s v="Profit"/>
    <x v="3"/>
    <s v="United States)"/>
  </r>
  <r>
    <x v="5750"/>
    <x v="7"/>
    <x v="1"/>
    <x v="31"/>
    <s v="February 11, 2011 (United States)"/>
    <n v="6.4"/>
    <n v="227000"/>
    <x v="843"/>
    <s v="Allan Loeb"/>
    <x v="1188"/>
    <x v="0"/>
    <n v="80000000"/>
    <n v="214945591"/>
    <x v="4"/>
    <n v="117"/>
    <x v="2"/>
    <n v="134945591"/>
    <s v="Profit"/>
    <x v="3"/>
    <s v="United States)"/>
  </r>
  <r>
    <x v="5751"/>
    <x v="7"/>
    <x v="0"/>
    <x v="31"/>
    <s v="March 11, 2011 (United States)"/>
    <n v="5.7"/>
    <n v="176000"/>
    <x v="1759"/>
    <s v="Christopher Bertolini"/>
    <x v="1354"/>
    <x v="0"/>
    <n v="70000000"/>
    <n v="211819354"/>
    <x v="4"/>
    <n v="116"/>
    <x v="2"/>
    <n v="141819354"/>
    <s v="Profit"/>
    <x v="3"/>
    <s v="United States)"/>
  </r>
  <r>
    <x v="5752"/>
    <x v="1"/>
    <x v="1"/>
    <x v="31"/>
    <s v="July 8, 2011 (United States)"/>
    <n v="6.8"/>
    <n v="428000"/>
    <x v="2087"/>
    <s v="Michael Markowitz"/>
    <x v="641"/>
    <x v="0"/>
    <n v="35000000"/>
    <n v="209838559"/>
    <x v="237"/>
    <n v="98"/>
    <x v="2"/>
    <n v="174838559"/>
    <s v="Profit"/>
    <x v="3"/>
    <s v="United States)"/>
  </r>
  <r>
    <x v="5753"/>
    <x v="2"/>
    <x v="10"/>
    <x v="31"/>
    <s v="February 11, 2011 (United States)"/>
    <n v="5.9"/>
    <n v="53000"/>
    <x v="1682"/>
    <s v="Rob Sprackling"/>
    <x v="1903"/>
    <x v="1"/>
    <n v="36000000"/>
    <n v="193967670"/>
    <x v="229"/>
    <n v="84"/>
    <x v="2"/>
    <n v="157967670"/>
    <s v="Profit"/>
    <x v="3"/>
    <s v="United States)"/>
  </r>
  <r>
    <x v="5754"/>
    <x v="0"/>
    <x v="1"/>
    <x v="31"/>
    <s v="June 17, 2011 (United States)"/>
    <n v="6"/>
    <n v="91000"/>
    <x v="1351"/>
    <s v="Sean Anders"/>
    <x v="1110"/>
    <x v="0"/>
    <n v="55000000"/>
    <n v="187361754"/>
    <x v="10"/>
    <n v="94"/>
    <x v="2"/>
    <n v="132361754"/>
    <s v="Profit"/>
    <x v="3"/>
    <s v="United States)"/>
  </r>
  <r>
    <x v="5755"/>
    <x v="0"/>
    <x v="4"/>
    <x v="31"/>
    <s v="November 23, 2011 (United States)"/>
    <n v="7.5"/>
    <n v="310000"/>
    <x v="25"/>
    <s v="John Logan"/>
    <x v="2038"/>
    <x v="1"/>
    <n v="150000000"/>
    <n v="185770310"/>
    <x v="5"/>
    <n v="126"/>
    <x v="1"/>
    <n v="35770310"/>
    <s v="Profit"/>
    <x v="3"/>
    <s v="United States)"/>
  </r>
  <r>
    <x v="5756"/>
    <x v="0"/>
    <x v="10"/>
    <x v="31"/>
    <s v="April 1, 2011 (United States)"/>
    <n v="5.4"/>
    <n v="32000"/>
    <x v="1467"/>
    <s v="Cinco Paul"/>
    <x v="2197"/>
    <x v="0"/>
    <n v="63000000"/>
    <n v="183954145"/>
    <x v="1"/>
    <n v="95"/>
    <x v="2"/>
    <n v="120954145"/>
    <s v="Profit"/>
    <x v="3"/>
    <s v="United States)"/>
  </r>
  <r>
    <x v="5757"/>
    <x v="7"/>
    <x v="0"/>
    <x v="31"/>
    <s v="December 25, 2011 (United States)"/>
    <n v="7.2"/>
    <n v="150000"/>
    <x v="90"/>
    <s v="Lee Hall"/>
    <x v="2198"/>
    <x v="0"/>
    <n v="66000000"/>
    <n v="177584879"/>
    <x v="1018"/>
    <n v="146"/>
    <x v="1"/>
    <n v="111584879"/>
    <s v="Profit"/>
    <x v="3"/>
    <s v="United States)"/>
  </r>
  <r>
    <x v="5758"/>
    <x v="1"/>
    <x v="1"/>
    <x v="31"/>
    <s v="December 9, 2011 (United States)"/>
    <n v="7.3"/>
    <n v="235000"/>
    <x v="1296"/>
    <s v="Alexander Payne"/>
    <x v="1313"/>
    <x v="0"/>
    <n v="20000000"/>
    <n v="177243185"/>
    <x v="989"/>
    <n v="115"/>
    <x v="1"/>
    <n v="157243185"/>
    <s v="Profit"/>
    <x v="3"/>
    <s v="United States)"/>
  </r>
  <r>
    <x v="5759"/>
    <x v="7"/>
    <x v="0"/>
    <x v="31"/>
    <s v="July 29, 2011 (United States)"/>
    <n v="6"/>
    <n v="211000"/>
    <x v="1649"/>
    <s v="Roberto Orci"/>
    <x v="1803"/>
    <x v="0"/>
    <n v="163000000"/>
    <n v="174822325"/>
    <x v="1"/>
    <n v="119"/>
    <x v="2"/>
    <n v="11822325"/>
    <s v="Profit"/>
    <x v="3"/>
    <s v="United States)"/>
  </r>
  <r>
    <x v="5760"/>
    <x v="7"/>
    <x v="0"/>
    <x v="31"/>
    <s v="October 28, 2011 (United States)"/>
    <n v="6.7"/>
    <n v="379000"/>
    <x v="1331"/>
    <s v="Andrew Niccol"/>
    <x v="2199"/>
    <x v="0"/>
    <n v="40000000"/>
    <n v="173930596"/>
    <x v="915"/>
    <n v="109"/>
    <x v="2"/>
    <n v="133930596"/>
    <s v="Profit"/>
    <x v="3"/>
    <s v="United States)"/>
  </r>
  <r>
    <x v="5761"/>
    <x v="0"/>
    <x v="1"/>
    <x v="31"/>
    <s v="July 8, 2011 (United States)"/>
    <n v="5.2"/>
    <n v="59000"/>
    <x v="1374"/>
    <s v="Nick Bakay"/>
    <x v="1893"/>
    <x v="0"/>
    <n v="80000000"/>
    <n v="169852759"/>
    <x v="4"/>
    <n v="102"/>
    <x v="2"/>
    <n v="89852759"/>
    <s v="Profit"/>
    <x v="3"/>
    <s v="United States)"/>
  </r>
  <r>
    <x v="5762"/>
    <x v="0"/>
    <x v="3"/>
    <x v="31"/>
    <s v="November 23, 2011 (United States)"/>
    <n v="7.1"/>
    <n v="89000"/>
    <x v="2292"/>
    <s v="Jason Segel"/>
    <x v="1949"/>
    <x v="0"/>
    <n v="45000000"/>
    <n v="165184237"/>
    <x v="167"/>
    <n v="103"/>
    <x v="1"/>
    <n v="120184237"/>
    <s v="Profit"/>
    <x v="3"/>
    <s v="United States)"/>
  </r>
  <r>
    <x v="5763"/>
    <x v="7"/>
    <x v="8"/>
    <x v="31"/>
    <s v="March 18, 2011 (United States)"/>
    <n v="7.4"/>
    <n v="538000"/>
    <x v="1954"/>
    <s v="Leslie Dixon"/>
    <x v="2191"/>
    <x v="0"/>
    <n v="27000000"/>
    <n v="161849455"/>
    <x v="1559"/>
    <n v="105"/>
    <x v="1"/>
    <n v="134849455"/>
    <s v="Profit"/>
    <x v="3"/>
    <s v="United States)"/>
  </r>
  <r>
    <x v="5764"/>
    <x v="0"/>
    <x v="0"/>
    <x v="31"/>
    <s v="October 21, 2011 (United States)"/>
    <n v="6.3"/>
    <n v="123000"/>
    <x v="1225"/>
    <s v="Hamish McColl"/>
    <x v="1308"/>
    <x v="1"/>
    <n v="45000000"/>
    <n v="160078586"/>
    <x v="1"/>
    <n v="101"/>
    <x v="2"/>
    <n v="115078586"/>
    <s v="Profit"/>
    <x v="3"/>
    <s v="United States)"/>
  </r>
  <r>
    <x v="5765"/>
    <x v="0"/>
    <x v="10"/>
    <x v="31"/>
    <s v="November 18, 2011 (United States)"/>
    <n v="5.9"/>
    <n v="43000"/>
    <x v="118"/>
    <s v="George Miller"/>
    <x v="1065"/>
    <x v="3"/>
    <n v="135000000"/>
    <n v="159197038"/>
    <x v="7"/>
    <n v="100"/>
    <x v="2"/>
    <n v="24197038"/>
    <s v="Profit"/>
    <x v="3"/>
    <s v="United States)"/>
  </r>
  <r>
    <x v="5766"/>
    <x v="1"/>
    <x v="0"/>
    <x v="31"/>
    <s v="August 12, 2011 (United States)"/>
    <n v="5.8"/>
    <n v="109000"/>
    <x v="2293"/>
    <s v="Eric Heisserer"/>
    <x v="2200"/>
    <x v="0"/>
    <n v="40000000"/>
    <n v="157887643"/>
    <x v="237"/>
    <n v="92"/>
    <x v="2"/>
    <n v="117887643"/>
    <s v="Profit"/>
    <x v="3"/>
    <s v="United States)"/>
  </r>
  <r>
    <x v="5767"/>
    <x v="7"/>
    <x v="0"/>
    <x v="31"/>
    <s v="November 4, 2011 (United States)"/>
    <n v="6.2"/>
    <n v="137000"/>
    <x v="1315"/>
    <s v="Adam Cooper"/>
    <x v="239"/>
    <x v="0"/>
    <n v="75000000"/>
    <n v="152930623"/>
    <x v="1"/>
    <n v="104"/>
    <x v="2"/>
    <n v="77930623"/>
    <s v="Profit"/>
    <x v="3"/>
    <s v="United States)"/>
  </r>
  <r>
    <x v="5768"/>
    <x v="7"/>
    <x v="1"/>
    <x v="31"/>
    <s v="June 10, 2011 (United States)"/>
    <n v="7.7"/>
    <n v="398000"/>
    <x v="58"/>
    <s v="Woody Allen"/>
    <x v="1507"/>
    <x v="16"/>
    <n v="17000000"/>
    <n v="151653750"/>
    <x v="1708"/>
    <n v="94"/>
    <x v="1"/>
    <n v="134653750"/>
    <s v="Profit"/>
    <x v="3"/>
    <s v="United States)"/>
  </r>
  <r>
    <x v="5769"/>
    <x v="7"/>
    <x v="0"/>
    <x v="31"/>
    <s v="February 18, 2011 (United States)"/>
    <n v="6.1"/>
    <n v="230000"/>
    <x v="1734"/>
    <s v="Alfred Gough"/>
    <x v="1912"/>
    <x v="0"/>
    <n v="60000000"/>
    <n v="149878437"/>
    <x v="1018"/>
    <n v="111"/>
    <x v="2"/>
    <n v="89878437"/>
    <s v="Profit"/>
    <x v="3"/>
    <s v="United States)"/>
  </r>
  <r>
    <x v="5770"/>
    <x v="0"/>
    <x v="1"/>
    <x v="31"/>
    <s v="November 11, 2011 (United States)"/>
    <n v="3.3"/>
    <n v="80000"/>
    <x v="843"/>
    <s v="Ben Zook"/>
    <x v="1188"/>
    <x v="0"/>
    <n v="79000000"/>
    <n v="149673788"/>
    <x v="4"/>
    <n v="91"/>
    <x v="2"/>
    <n v="70673788"/>
    <s v="Profit"/>
    <x v="3"/>
    <s v="United States)"/>
  </r>
  <r>
    <x v="5771"/>
    <x v="1"/>
    <x v="1"/>
    <x v="31"/>
    <s v="July 22, 2011 (United States)"/>
    <n v="6.5"/>
    <n v="348000"/>
    <x v="2187"/>
    <s v="Keith Merryman"/>
    <x v="2201"/>
    <x v="0"/>
    <n v="35000000"/>
    <n v="149542245"/>
    <x v="1133"/>
    <n v="109"/>
    <x v="2"/>
    <n v="114542245"/>
    <s v="Profit"/>
    <x v="3"/>
    <s v="United States)"/>
  </r>
  <r>
    <x v="5772"/>
    <x v="1"/>
    <x v="1"/>
    <x v="31"/>
    <s v="January 21, 2011 (United States)"/>
    <n v="6.2"/>
    <n v="219000"/>
    <x v="94"/>
    <s v="Elizabeth Meriwether"/>
    <x v="1532"/>
    <x v="0"/>
    <n v="25000000"/>
    <n v="149228077"/>
    <x v="5"/>
    <n v="108"/>
    <x v="2"/>
    <n v="124228077"/>
    <s v="Profit"/>
    <x v="3"/>
    <s v="United States)"/>
  </r>
  <r>
    <x v="5773"/>
    <x v="7"/>
    <x v="0"/>
    <x v="31"/>
    <s v="April 1, 2011 (United States)"/>
    <n v="7.5"/>
    <n v="495000"/>
    <x v="2194"/>
    <s v="Ben Ripley"/>
    <x v="1459"/>
    <x v="0"/>
    <n v="32000000"/>
    <n v="147332697"/>
    <x v="1100"/>
    <n v="93"/>
    <x v="1"/>
    <n v="115332697"/>
    <s v="Profit"/>
    <x v="3"/>
    <s v="United States)"/>
  </r>
  <r>
    <x v="5774"/>
    <x v="7"/>
    <x v="1"/>
    <x v="31"/>
    <s v="July 29, 2011 (United States)"/>
    <n v="7.4"/>
    <n v="487000"/>
    <x v="2186"/>
    <s v="Dan Fogelman"/>
    <x v="1832"/>
    <x v="0"/>
    <n v="50000000"/>
    <n v="145051197"/>
    <x v="1752"/>
    <n v="118"/>
    <x v="1"/>
    <n v="95051197"/>
    <s v="Profit"/>
    <x v="3"/>
    <s v="United States)"/>
  </r>
  <r>
    <x v="5775"/>
    <x v="7"/>
    <x v="1"/>
    <x v="31"/>
    <s v="December 9, 2011 (United States)"/>
    <n v="5.7"/>
    <n v="83000"/>
    <x v="200"/>
    <s v="Katherine Fugate"/>
    <x v="1208"/>
    <x v="0"/>
    <n v="56000000"/>
    <n v="142044638"/>
    <x v="237"/>
    <n v="118"/>
    <x v="2"/>
    <n v="86044638"/>
    <s v="Profit"/>
    <x v="3"/>
    <s v="United States)"/>
  </r>
  <r>
    <x v="5776"/>
    <x v="7"/>
    <x v="1"/>
    <x v="31"/>
    <s v="May 25, 2012 (United States)"/>
    <n v="7.3"/>
    <n v="92000"/>
    <x v="1098"/>
    <s v="Ol Parker"/>
    <x v="1342"/>
    <x v="1"/>
    <n v="10000000"/>
    <n v="136836272"/>
    <x v="1753"/>
    <n v="124"/>
    <x v="1"/>
    <n v="126836272"/>
    <s v="Profit"/>
    <x v="3"/>
    <s v="United States)"/>
  </r>
  <r>
    <x v="5777"/>
    <x v="7"/>
    <x v="4"/>
    <x v="31"/>
    <s v="September 9, 2011 (United States)"/>
    <n v="6.7"/>
    <n v="290000"/>
    <x v="776"/>
    <s v="Scott Z. Burns"/>
    <x v="1317"/>
    <x v="47"/>
    <n v="60000000"/>
    <n v="136515867"/>
    <x v="7"/>
    <n v="106"/>
    <x v="2"/>
    <n v="76515867"/>
    <s v="Profit"/>
    <x v="3"/>
    <s v="United States)"/>
  </r>
  <r>
    <x v="5778"/>
    <x v="7"/>
    <x v="0"/>
    <x v="31"/>
    <s v="February 18, 2011 (United States)"/>
    <n v="6.8"/>
    <n v="253000"/>
    <x v="1895"/>
    <s v="Oliver Butcher"/>
    <x v="856"/>
    <x v="1"/>
    <n v="30000000"/>
    <n v="135710029"/>
    <x v="1132"/>
    <n v="113"/>
    <x v="2"/>
    <n v="105710029"/>
    <s v="Profit"/>
    <x v="3"/>
    <s v="United States)"/>
  </r>
  <r>
    <x v="5779"/>
    <x v="7"/>
    <x v="1"/>
    <x v="31"/>
    <s v="January 20, 2012 (United States)"/>
    <n v="7.9"/>
    <n v="234000"/>
    <x v="1973"/>
    <s v="Michel Hazanavicius"/>
    <x v="1913"/>
    <x v="8"/>
    <n v="15000000"/>
    <n v="133432856"/>
    <x v="1754"/>
    <n v="100"/>
    <x v="1"/>
    <n v="118432856"/>
    <s v="Profit"/>
    <x v="3"/>
    <s v="United States)"/>
  </r>
  <r>
    <x v="5780"/>
    <x v="7"/>
    <x v="0"/>
    <x v="31"/>
    <s v="February 17, 2012 (United States)"/>
    <n v="4.3"/>
    <n v="113000"/>
    <x v="1965"/>
    <s v="Scott M. Gimple"/>
    <x v="270"/>
    <x v="0"/>
    <n v="57000000"/>
    <n v="132563930"/>
    <x v="4"/>
    <n v="96"/>
    <x v="2"/>
    <n v="75563930"/>
    <s v="Profit"/>
    <x v="3"/>
    <s v="United States)"/>
  </r>
  <r>
    <x v="2254"/>
    <x v="7"/>
    <x v="0"/>
    <x v="31"/>
    <s v="October 21, 2011 (United States)"/>
    <n v="5.7"/>
    <n v="105000"/>
    <x v="1184"/>
    <s v="Alex Litvak"/>
    <x v="1924"/>
    <x v="0"/>
    <n v="75000000"/>
    <n v="132274484"/>
    <x v="1100"/>
    <n v="110"/>
    <x v="2"/>
    <n v="57274484"/>
    <s v="Profit"/>
    <x v="3"/>
    <s v="United States)"/>
  </r>
  <r>
    <x v="5781"/>
    <x v="7"/>
    <x v="11"/>
    <x v="31"/>
    <s v="March 4, 2011 (United States)"/>
    <n v="7"/>
    <n v="248000"/>
    <x v="2294"/>
    <s v="George Nolfi"/>
    <x v="1317"/>
    <x v="0"/>
    <n v="50200000"/>
    <n v="127869379"/>
    <x v="1"/>
    <n v="106"/>
    <x v="1"/>
    <n v="77669379"/>
    <s v="Profit"/>
    <x v="3"/>
    <s v="United States)"/>
  </r>
  <r>
    <x v="5782"/>
    <x v="0"/>
    <x v="1"/>
    <x v="31"/>
    <s v="December 23, 2011 (United States)"/>
    <n v="7.1"/>
    <n v="138000"/>
    <x v="778"/>
    <s v="Aline Brosh McKenna"/>
    <x v="1317"/>
    <x v="0"/>
    <n v="50000000"/>
    <n v="120081841"/>
    <x v="10"/>
    <n v="124"/>
    <x v="1"/>
    <n v="70081841"/>
    <s v="Profit"/>
    <x v="3"/>
    <s v="United States)"/>
  </r>
  <r>
    <x v="5783"/>
    <x v="7"/>
    <x v="4"/>
    <x v="31"/>
    <s v="April 22, 2011 (United States)"/>
    <n v="6.9"/>
    <n v="113000"/>
    <x v="1879"/>
    <s v="Richard LaGravenese"/>
    <x v="2150"/>
    <x v="0"/>
    <n v="38000000"/>
    <n v="117094902"/>
    <x v="968"/>
    <n v="120"/>
    <x v="2"/>
    <n v="79094902"/>
    <s v="Profit"/>
    <x v="3"/>
    <s v="United States)"/>
  </r>
  <r>
    <x v="5784"/>
    <x v="7"/>
    <x v="2"/>
    <x v="31"/>
    <s v="January 13, 2012 (United States)"/>
    <n v="6.4"/>
    <n v="105000"/>
    <x v="2082"/>
    <s v="Abi Morgan"/>
    <x v="103"/>
    <x v="1"/>
    <n v="13000000"/>
    <n v="115890699"/>
    <x v="1755"/>
    <n v="105"/>
    <x v="2"/>
    <n v="102890699"/>
    <s v="Profit"/>
    <x v="3"/>
    <s v="United States)"/>
  </r>
  <r>
    <x v="5785"/>
    <x v="7"/>
    <x v="2"/>
    <x v="31"/>
    <s v="September 23, 2011 (United States)"/>
    <n v="7.6"/>
    <n v="385000"/>
    <x v="1899"/>
    <s v="Steven Zaillian"/>
    <x v="981"/>
    <x v="0"/>
    <n v="50000000"/>
    <n v="110206216"/>
    <x v="4"/>
    <n v="133"/>
    <x v="1"/>
    <n v="60206216"/>
    <s v="Profit"/>
    <x v="3"/>
    <s v="United States)"/>
  </r>
  <r>
    <x v="5786"/>
    <x v="1"/>
    <x v="0"/>
    <x v="31"/>
    <s v="February 4, 2011 (United States)"/>
    <n v="5.9"/>
    <n v="54000"/>
    <x v="2295"/>
    <s v="John Garvin"/>
    <x v="2202"/>
    <x v="0"/>
    <n v="30000000"/>
    <n v="108609310"/>
    <x v="1"/>
    <n v="108"/>
    <x v="2"/>
    <n v="78609310"/>
    <s v="Profit"/>
    <x v="3"/>
    <s v="United States)"/>
  </r>
  <r>
    <x v="5787"/>
    <x v="1"/>
    <x v="3"/>
    <x v="31"/>
    <s v="March 18, 2011 (United States)"/>
    <n v="7"/>
    <n v="240000"/>
    <x v="1282"/>
    <s v="Simon Pegg"/>
    <x v="1793"/>
    <x v="0"/>
    <n v="40000000"/>
    <n v="97984015"/>
    <x v="1"/>
    <n v="104"/>
    <x v="1"/>
    <n v="57984015"/>
    <s v="Profit"/>
    <x v="3"/>
    <s v="United States)"/>
  </r>
  <r>
    <x v="5788"/>
    <x v="1"/>
    <x v="5"/>
    <x v="31"/>
    <s v="April 15, 2011 (United States)"/>
    <n v="6.1"/>
    <n v="131000"/>
    <x v="157"/>
    <s v="Kevin Williamson"/>
    <x v="1243"/>
    <x v="0"/>
    <n v="40000000"/>
    <n v="97231420"/>
    <x v="962"/>
    <n v="111"/>
    <x v="2"/>
    <n v="57231420"/>
    <s v="Profit"/>
    <x v="3"/>
    <s v="United States)"/>
  </r>
  <r>
    <x v="5789"/>
    <x v="7"/>
    <x v="4"/>
    <x v="31"/>
    <s v="January 28, 2011 (United States)"/>
    <n v="6"/>
    <n v="93000"/>
    <x v="1806"/>
    <s v="Michael Petroni"/>
    <x v="2203"/>
    <x v="0"/>
    <n v="37000000"/>
    <n v="96560591"/>
    <x v="237"/>
    <n v="114"/>
    <x v="2"/>
    <n v="59560591"/>
    <s v="Profit"/>
    <x v="3"/>
    <s v="United States)"/>
  </r>
  <r>
    <x v="5790"/>
    <x v="0"/>
    <x v="4"/>
    <x v="31"/>
    <s v="September 23, 2011 (United States)"/>
    <n v="6.8"/>
    <n v="23000"/>
    <x v="553"/>
    <s v="Karen Janszen"/>
    <x v="790"/>
    <x v="7"/>
    <n v="37000000"/>
    <n v="95943453"/>
    <x v="1156"/>
    <n v="113"/>
    <x v="2"/>
    <n v="58943453"/>
    <s v="Profit"/>
    <x v="3"/>
    <s v="United States)"/>
  </r>
  <r>
    <x v="5791"/>
    <x v="7"/>
    <x v="0"/>
    <x v="31"/>
    <s v="January 7, 2011 (United States)"/>
    <n v="5.4"/>
    <n v="91000"/>
    <x v="1080"/>
    <s v="Bragi F. Schut"/>
    <x v="270"/>
    <x v="0"/>
    <n v="40000000"/>
    <n v="91627228"/>
    <x v="935"/>
    <n v="95"/>
    <x v="2"/>
    <n v="51627228"/>
    <s v="Profit"/>
    <x v="3"/>
    <s v="United States)"/>
  </r>
  <r>
    <x v="5792"/>
    <x v="7"/>
    <x v="7"/>
    <x v="31"/>
    <s v="March 11, 2011 (United States)"/>
    <n v="5.5"/>
    <n v="109000"/>
    <x v="1778"/>
    <s v="David Leslie Johnson-McGoldrick"/>
    <x v="2143"/>
    <x v="0"/>
    <n v="42000000"/>
    <n v="90260376"/>
    <x v="7"/>
    <n v="100"/>
    <x v="2"/>
    <n v="48260376"/>
    <s v="Profit"/>
    <x v="3"/>
    <s v="United States)"/>
  </r>
  <r>
    <x v="5793"/>
    <x v="7"/>
    <x v="0"/>
    <x v="31"/>
    <s v="March 25, 2011 (United States)"/>
    <n v="6"/>
    <n v="235000"/>
    <x v="1821"/>
    <s v="Zack Snyder"/>
    <x v="2094"/>
    <x v="0"/>
    <n v="82000000"/>
    <n v="89792502"/>
    <x v="7"/>
    <n v="110"/>
    <x v="2"/>
    <n v="7792502"/>
    <s v="Profit"/>
    <x v="3"/>
    <s v="United States)"/>
  </r>
  <r>
    <x v="5794"/>
    <x v="1"/>
    <x v="1"/>
    <x v="31"/>
    <s v="August 17, 2011 (United Kingdom)"/>
    <n v="6.7"/>
    <n v="80000"/>
    <x v="2296"/>
    <s v="Iain Morris"/>
    <x v="2204"/>
    <x v="1"/>
    <n v="20500000"/>
    <n v="88823111"/>
    <x v="1618"/>
    <n v="97"/>
    <x v="2"/>
    <n v="68323111"/>
    <s v="Profit"/>
    <x v="3"/>
    <s v="United Kingdom)"/>
  </r>
  <r>
    <x v="5795"/>
    <x v="1"/>
    <x v="6"/>
    <x v="31"/>
    <s v="March 18, 2011 (United States)"/>
    <n v="7.3"/>
    <n v="221000"/>
    <x v="2297"/>
    <s v="John Romano"/>
    <x v="1244"/>
    <x v="0"/>
    <n v="40000000"/>
    <n v="86752352"/>
    <x v="1502"/>
    <n v="118"/>
    <x v="1"/>
    <n v="46752352"/>
    <s v="Profit"/>
    <x v="3"/>
    <s v="United States)"/>
  </r>
  <r>
    <x v="5796"/>
    <x v="1"/>
    <x v="1"/>
    <x v="31"/>
    <s v="February 25, 2011 (United States)"/>
    <n v="5.8"/>
    <n v="121000"/>
    <x v="1256"/>
    <s v="Pete Jones"/>
    <x v="1507"/>
    <x v="0"/>
    <n v="36000000"/>
    <n v="86157237"/>
    <x v="237"/>
    <n v="105"/>
    <x v="2"/>
    <n v="50157237"/>
    <s v="Profit"/>
    <x v="3"/>
    <s v="United States)"/>
  </r>
  <r>
    <x v="5797"/>
    <x v="0"/>
    <x v="10"/>
    <x v="31"/>
    <s v="August 19, 2011 (United States)"/>
    <n v="3.5"/>
    <n v="24000"/>
    <x v="1023"/>
    <s v="Robert Rodriguez"/>
    <x v="1717"/>
    <x v="0"/>
    <n v="27000000"/>
    <n v="85564310"/>
    <x v="962"/>
    <n v="89"/>
    <x v="2"/>
    <n v="58564310"/>
    <s v="Profit"/>
    <x v="3"/>
    <s v="United States)"/>
  </r>
  <r>
    <x v="5798"/>
    <x v="1"/>
    <x v="2"/>
    <x v="31"/>
    <s v="November 11, 2011 (United States)"/>
    <n v="6.5"/>
    <n v="124000"/>
    <x v="24"/>
    <s v="Dustin Lance Black"/>
    <x v="1219"/>
    <x v="0"/>
    <n v="35000000"/>
    <n v="84920539"/>
    <x v="540"/>
    <n v="137"/>
    <x v="2"/>
    <n v="49920539"/>
    <s v="Profit"/>
    <x v="3"/>
    <s v="United States)"/>
  </r>
  <r>
    <x v="5799"/>
    <x v="7"/>
    <x v="0"/>
    <x v="31"/>
    <s v="February 18, 2011 (United States)"/>
    <n v="4.4000000000000004"/>
    <n v="26000"/>
    <x v="1079"/>
    <s v="Matthew Fogel"/>
    <x v="1250"/>
    <x v="0"/>
    <n v="32000000"/>
    <n v="82686066"/>
    <x v="915"/>
    <n v="107"/>
    <x v="2"/>
    <n v="50686066"/>
    <s v="Profit"/>
    <x v="3"/>
    <s v="United States)"/>
  </r>
  <r>
    <x v="5800"/>
    <x v="7"/>
    <x v="0"/>
    <x v="31"/>
    <s v="September 23, 2011 (United States)"/>
    <n v="5.0999999999999996"/>
    <n v="78000"/>
    <x v="910"/>
    <s v="Shawn Christensen"/>
    <x v="2205"/>
    <x v="0"/>
    <n v="35000000"/>
    <n v="82087155"/>
    <x v="1502"/>
    <n v="106"/>
    <x v="2"/>
    <n v="47087155"/>
    <s v="Profit"/>
    <x v="3"/>
    <s v="United States)"/>
  </r>
  <r>
    <x v="5801"/>
    <x v="1"/>
    <x v="4"/>
    <x v="31"/>
    <s v="January 6, 2012 (United States)"/>
    <n v="7.1"/>
    <n v="192000"/>
    <x v="2131"/>
    <s v="John le CarrÃ©"/>
    <x v="571"/>
    <x v="1"/>
    <n v="20500000"/>
    <n v="81529126"/>
    <x v="758"/>
    <n v="122"/>
    <x v="1"/>
    <n v="61029126"/>
    <s v="Profit"/>
    <x v="3"/>
    <s v="United States)"/>
  </r>
  <r>
    <x v="5802"/>
    <x v="1"/>
    <x v="0"/>
    <x v="31"/>
    <s v="January 27, 2012 (United States)"/>
    <n v="6.8"/>
    <n v="244000"/>
    <x v="1718"/>
    <s v="Joe Carnahan"/>
    <x v="856"/>
    <x v="0"/>
    <n v="25000000"/>
    <n v="79781695"/>
    <x v="1756"/>
    <n v="117"/>
    <x v="2"/>
    <n v="54781695"/>
    <s v="Profit"/>
    <x v="3"/>
    <s v="United States)"/>
  </r>
  <r>
    <x v="2552"/>
    <x v="7"/>
    <x v="0"/>
    <x v="31"/>
    <s v="May 13, 2011 (United States)"/>
    <n v="5.7"/>
    <n v="117000"/>
    <x v="2238"/>
    <s v="Cory Goodman"/>
    <x v="2147"/>
    <x v="0"/>
    <n v="60000000"/>
    <n v="78309505"/>
    <x v="1133"/>
    <n v="87"/>
    <x v="2"/>
    <n v="18309505"/>
    <s v="Profit"/>
    <x v="3"/>
    <s v="United States)"/>
  </r>
  <r>
    <x v="5803"/>
    <x v="1"/>
    <x v="6"/>
    <x v="31"/>
    <s v="September 16, 2011 (United States)"/>
    <n v="7.8"/>
    <n v="587000"/>
    <x v="1303"/>
    <s v="Hossein Amini"/>
    <x v="1642"/>
    <x v="0"/>
    <n v="15000000"/>
    <n v="77187281"/>
    <x v="1701"/>
    <n v="100"/>
    <x v="1"/>
    <n v="62187281"/>
    <s v="Profit"/>
    <x v="3"/>
    <s v="United States)"/>
  </r>
  <r>
    <x v="5804"/>
    <x v="1"/>
    <x v="4"/>
    <x v="31"/>
    <s v="October 7, 2011 (United States)"/>
    <n v="7.1"/>
    <n v="218000"/>
    <x v="1704"/>
    <s v="George Clooney"/>
    <x v="1746"/>
    <x v="0"/>
    <n v="12500000"/>
    <n v="76338111"/>
    <x v="4"/>
    <n v="101"/>
    <x v="1"/>
    <n v="63838111"/>
    <s v="Profit"/>
    <x v="3"/>
    <s v="United States)"/>
  </r>
  <r>
    <x v="5805"/>
    <x v="1"/>
    <x v="0"/>
    <x v="31"/>
    <s v="January 28, 2011 (United States)"/>
    <n v="6.6"/>
    <n v="154000"/>
    <x v="1305"/>
    <s v="Richard Wenk"/>
    <x v="1526"/>
    <x v="0"/>
    <n v="40000000"/>
    <n v="76130093"/>
    <x v="1702"/>
    <n v="93"/>
    <x v="2"/>
    <n v="36130093"/>
    <s v="Profit"/>
    <x v="3"/>
    <s v="United States)"/>
  </r>
  <r>
    <x v="5806"/>
    <x v="1"/>
    <x v="1"/>
    <x v="31"/>
    <s v="August 5, 2011 (United States)"/>
    <n v="6.3"/>
    <n v="172000"/>
    <x v="1423"/>
    <s v="Jon Lucas"/>
    <x v="641"/>
    <x v="0"/>
    <n v="52000000"/>
    <n v="75450437"/>
    <x v="1"/>
    <n v="112"/>
    <x v="2"/>
    <n v="23450437"/>
    <s v="Profit"/>
    <x v="3"/>
    <s v="United States)"/>
  </r>
  <r>
    <x v="5807"/>
    <x v="7"/>
    <x v="1"/>
    <x v="31"/>
    <s v="July 1, 2011 (United States)"/>
    <n v="6.1"/>
    <n v="65000"/>
    <x v="1251"/>
    <s v="Tom Hanks"/>
    <x v="323"/>
    <x v="0"/>
    <n v="30000000"/>
    <n v="75055070"/>
    <x v="1"/>
    <n v="98"/>
    <x v="2"/>
    <n v="45055070"/>
    <s v="Profit"/>
    <x v="3"/>
    <s v="United States)"/>
  </r>
  <r>
    <x v="5808"/>
    <x v="0"/>
    <x v="10"/>
    <x v="31"/>
    <s v="March 25, 2011 (United States)"/>
    <n v="6.5"/>
    <n v="28000"/>
    <x v="1947"/>
    <s v="Gabe Sachs"/>
    <x v="2144"/>
    <x v="0"/>
    <n v="21000000"/>
    <n v="72526996"/>
    <x v="968"/>
    <n v="99"/>
    <x v="2"/>
    <n v="51526996"/>
    <s v="Profit"/>
    <x v="3"/>
    <s v="United States)"/>
  </r>
  <r>
    <x v="5809"/>
    <x v="7"/>
    <x v="0"/>
    <x v="31"/>
    <s v="August 26, 2011 (United States)"/>
    <n v="6.4"/>
    <n v="97000"/>
    <x v="2092"/>
    <s v="Luc Besson"/>
    <x v="2206"/>
    <x v="8"/>
    <n v="40000000"/>
    <n v="71508440"/>
    <x v="1270"/>
    <n v="108"/>
    <x v="2"/>
    <n v="31508440"/>
    <s v="Profit"/>
    <x v="3"/>
    <s v="United States)"/>
  </r>
  <r>
    <x v="5810"/>
    <x v="1"/>
    <x v="5"/>
    <x v="31"/>
    <s v="April 13, 2012 (United States)"/>
    <n v="7"/>
    <n v="387000"/>
    <x v="2298"/>
    <s v="Joss Whedon"/>
    <x v="2207"/>
    <x v="0"/>
    <n v="30000000"/>
    <n v="69935600"/>
    <x v="1502"/>
    <n v="95"/>
    <x v="1"/>
    <n v="39935600"/>
    <s v="Profit"/>
    <x v="3"/>
    <s v="United States)"/>
  </r>
  <r>
    <x v="5811"/>
    <x v="7"/>
    <x v="1"/>
    <x v="31"/>
    <s v="January 14, 2011 (United States)"/>
    <n v="5.3"/>
    <n v="53000"/>
    <x v="205"/>
    <s v="Allan Loeb"/>
    <x v="1277"/>
    <x v="0"/>
    <n v="70000000"/>
    <n v="69721966"/>
    <x v="1"/>
    <n v="111"/>
    <x v="2"/>
    <n v="-278034"/>
    <s v="Loss"/>
    <x v="3"/>
    <s v="United States)"/>
  </r>
  <r>
    <x v="5812"/>
    <x v="7"/>
    <x v="1"/>
    <x v="31"/>
    <s v="May 6, 2011 (United States)"/>
    <n v="5.9"/>
    <n v="59000"/>
    <x v="1612"/>
    <s v="Jennie Snyder Urman"/>
    <x v="2079"/>
    <x v="0"/>
    <n v="35000000"/>
    <n v="65100369"/>
    <x v="1156"/>
    <n v="112"/>
    <x v="2"/>
    <n v="30100369"/>
    <s v="Profit"/>
    <x v="3"/>
    <s v="United States)"/>
  </r>
  <r>
    <x v="5813"/>
    <x v="7"/>
    <x v="0"/>
    <x v="31"/>
    <s v="December 25, 2011 (United States)"/>
    <n v="4.9000000000000004"/>
    <n v="59000"/>
    <x v="2299"/>
    <s v="Jon Spaihts"/>
    <x v="1792"/>
    <x v="0"/>
    <n v="30000000"/>
    <n v="64626786"/>
    <x v="1100"/>
    <n v="89"/>
    <x v="2"/>
    <n v="34626786"/>
    <s v="Profit"/>
    <x v="3"/>
    <s v="United States)"/>
  </r>
  <r>
    <x v="5814"/>
    <x v="7"/>
    <x v="0"/>
    <x v="31"/>
    <s v="April 8, 2011 (United States)"/>
    <n v="6.8"/>
    <n v="193000"/>
    <x v="1888"/>
    <s v="Seth Lochhead"/>
    <x v="2050"/>
    <x v="0"/>
    <n v="30000000"/>
    <n v="63782078"/>
    <x v="1315"/>
    <n v="111"/>
    <x v="2"/>
    <n v="33782078"/>
    <s v="Profit"/>
    <x v="3"/>
    <s v="United States)"/>
  </r>
  <r>
    <x v="476"/>
    <x v="7"/>
    <x v="1"/>
    <x v="31"/>
    <s v="October 14, 2011 (United States)"/>
    <n v="5.9"/>
    <n v="47000"/>
    <x v="1910"/>
    <s v="Dean Pitchford"/>
    <x v="2208"/>
    <x v="0"/>
    <n v="24000000"/>
    <n v="63543328"/>
    <x v="5"/>
    <n v="113"/>
    <x v="2"/>
    <n v="39543328"/>
    <s v="Profit"/>
    <x v="3"/>
    <s v="United States)"/>
  </r>
  <r>
    <x v="211"/>
    <x v="1"/>
    <x v="0"/>
    <x v="31"/>
    <s v="August 19, 2011 (United States)"/>
    <n v="5.2"/>
    <n v="96000"/>
    <x v="1749"/>
    <s v="Thomas Dean Donnelly"/>
    <x v="2209"/>
    <x v="0"/>
    <n v="90000000"/>
    <n v="63523283"/>
    <x v="1502"/>
    <n v="113"/>
    <x v="2"/>
    <n v="-26476717"/>
    <s v="Loss"/>
    <x v="3"/>
    <s v="United States)"/>
  </r>
  <r>
    <x v="5815"/>
    <x v="0"/>
    <x v="10"/>
    <x v="31"/>
    <s v="July 16, 2011 (Japan)"/>
    <n v="7.4"/>
    <n v="38000"/>
    <x v="1958"/>
    <s v="TetsurÃ´ Sayama"/>
    <x v="2210"/>
    <x v="24"/>
    <n v="22000000"/>
    <n v="61487846"/>
    <x v="1594"/>
    <n v="91"/>
    <x v="1"/>
    <n v="39487846"/>
    <s v="Profit"/>
    <x v="3"/>
    <s v="Japan)"/>
  </r>
  <r>
    <x v="5816"/>
    <x v="7"/>
    <x v="4"/>
    <x v="31"/>
    <s v="August 19, 2011 (United States)"/>
    <n v="7"/>
    <n v="143000"/>
    <x v="2184"/>
    <s v="David Nicholls"/>
    <x v="1775"/>
    <x v="0"/>
    <n v="15000000"/>
    <n v="59389433"/>
    <x v="1315"/>
    <n v="107"/>
    <x v="1"/>
    <n v="44389433"/>
    <s v="Profit"/>
    <x v="3"/>
    <s v="United States)"/>
  </r>
  <r>
    <x v="5817"/>
    <x v="7"/>
    <x v="4"/>
    <x v="31"/>
    <s v="May 17, 2011 (France)"/>
    <n v="6.8"/>
    <n v="171000"/>
    <x v="1379"/>
    <s v="Terrence Malick"/>
    <x v="981"/>
    <x v="0"/>
    <n v="32000000"/>
    <n v="58409247"/>
    <x v="1757"/>
    <n v="139"/>
    <x v="2"/>
    <n v="26409247"/>
    <s v="Profit"/>
    <x v="3"/>
    <s v="France)"/>
  </r>
  <r>
    <x v="5818"/>
    <x v="1"/>
    <x v="0"/>
    <x v="31"/>
    <s v="September 23, 2011 (United States)"/>
    <n v="6.4"/>
    <n v="126000"/>
    <x v="2300"/>
    <s v="Matt Sherring"/>
    <x v="1526"/>
    <x v="1"/>
    <n v="70000000"/>
    <n v="57084522"/>
    <x v="1758"/>
    <n v="116"/>
    <x v="2"/>
    <n v="-12915478"/>
    <s v="Loss"/>
    <x v="3"/>
    <s v="United States)"/>
  </r>
  <r>
    <x v="5819"/>
    <x v="7"/>
    <x v="3"/>
    <x v="31"/>
    <s v="January 20, 2012 (United States)"/>
    <n v="6.9"/>
    <n v="99000"/>
    <x v="1528"/>
    <s v="Eric Roth"/>
    <x v="2211"/>
    <x v="0"/>
    <n v="40000000"/>
    <n v="55247881"/>
    <x v="7"/>
    <n v="129"/>
    <x v="2"/>
    <n v="15247881"/>
    <s v="Profit"/>
    <x v="3"/>
    <s v="United States)"/>
  </r>
  <r>
    <x v="5820"/>
    <x v="2"/>
    <x v="10"/>
    <x v="31"/>
    <s v="July 15, 2011 (United States)"/>
    <n v="7.2"/>
    <n v="23000"/>
    <x v="2017"/>
    <s v="Stephen J. Anderson"/>
    <x v="1525"/>
    <x v="0"/>
    <n v="30000000"/>
    <n v="49871429"/>
    <x v="167"/>
    <n v="63"/>
    <x v="1"/>
    <n v="19871429"/>
    <s v="Profit"/>
    <x v="3"/>
    <s v="United States)"/>
  </r>
  <r>
    <x v="5821"/>
    <x v="0"/>
    <x v="2"/>
    <x v="31"/>
    <s v="April 8, 2011 (United States)"/>
    <n v="7"/>
    <n v="47000"/>
    <x v="1431"/>
    <s v="Sean McNamara"/>
    <x v="1852"/>
    <x v="0"/>
    <n v="18000000"/>
    <n v="47120948"/>
    <x v="1759"/>
    <n v="112"/>
    <x v="1"/>
    <n v="29120948"/>
    <s v="Profit"/>
    <x v="3"/>
    <s v="United States)"/>
  </r>
  <r>
    <x v="5822"/>
    <x v="7"/>
    <x v="4"/>
    <x v="31"/>
    <s v="March 4, 2011 (United States)"/>
    <n v="5.6"/>
    <n v="76000"/>
    <x v="2301"/>
    <s v="Daniel Barnz"/>
    <x v="1912"/>
    <x v="0"/>
    <n v="17000000"/>
    <n v="43202283"/>
    <x v="1702"/>
    <n v="86"/>
    <x v="2"/>
    <n v="26202283"/>
    <s v="Profit"/>
    <x v="3"/>
    <s v="United States)"/>
  </r>
  <r>
    <x v="5823"/>
    <x v="7"/>
    <x v="5"/>
    <x v="31"/>
    <s v="September 2, 2011 (United States)"/>
    <n v="4"/>
    <n v="25000"/>
    <x v="1252"/>
    <s v="Will Hayes"/>
    <x v="2212"/>
    <x v="0"/>
    <n v="25000000"/>
    <n v="41363927"/>
    <x v="1716"/>
    <n v="90"/>
    <x v="2"/>
    <n v="16363927"/>
    <s v="Profit"/>
    <x v="3"/>
    <s v="United States)"/>
  </r>
  <r>
    <x v="5824"/>
    <x v="1"/>
    <x v="1"/>
    <x v="31"/>
    <s v="September 30, 2011 (United States)"/>
    <n v="7.6"/>
    <n v="320000"/>
    <x v="2144"/>
    <s v="Will Reiser"/>
    <x v="1648"/>
    <x v="0"/>
    <n v="8000000"/>
    <n v="41097853"/>
    <x v="1100"/>
    <n v="100"/>
    <x v="1"/>
    <n v="33097853"/>
    <s v="Profit"/>
    <x v="3"/>
    <s v="United States)"/>
  </r>
  <r>
    <x v="668"/>
    <x v="1"/>
    <x v="1"/>
    <x v="31"/>
    <s v="August 19, 2011 (United States)"/>
    <n v="6.4"/>
    <n v="101000"/>
    <x v="2057"/>
    <s v="Marti Noxon"/>
    <x v="2003"/>
    <x v="0"/>
    <n v="30000000"/>
    <n v="41002607"/>
    <x v="1018"/>
    <n v="106"/>
    <x v="2"/>
    <n v="11002607"/>
    <s v="Profit"/>
    <x v="3"/>
    <s v="United States)"/>
  </r>
  <r>
    <x v="5825"/>
    <x v="1"/>
    <x v="0"/>
    <x v="31"/>
    <s v="February 25, 2011 (United States)"/>
    <n v="5.4"/>
    <n v="96000"/>
    <x v="1545"/>
    <s v="Todd Farmer"/>
    <x v="270"/>
    <x v="0"/>
    <n v="50000000"/>
    <n v="40909909"/>
    <x v="1100"/>
    <n v="104"/>
    <x v="2"/>
    <n v="-9090091"/>
    <s v="Loss"/>
    <x v="3"/>
    <s v="United States)"/>
  </r>
  <r>
    <x v="5826"/>
    <x v="1"/>
    <x v="0"/>
    <x v="31"/>
    <s v="August 12, 2011 (United States)"/>
    <n v="6.1"/>
    <n v="96000"/>
    <x v="2159"/>
    <s v="Michael Diliberti"/>
    <x v="2082"/>
    <x v="0"/>
    <n v="28000000"/>
    <n v="40662632"/>
    <x v="4"/>
    <n v="83"/>
    <x v="2"/>
    <n v="12662632"/>
    <s v="Profit"/>
    <x v="3"/>
    <s v="United States)"/>
  </r>
  <r>
    <x v="5827"/>
    <x v="7"/>
    <x v="4"/>
    <x v="31"/>
    <s v="February 4, 2011 (United States)"/>
    <n v="4.8"/>
    <n v="37000"/>
    <x v="2302"/>
    <s v="Sonny Mallhi"/>
    <x v="2213"/>
    <x v="0"/>
    <n v="16000000"/>
    <n v="40492652"/>
    <x v="1133"/>
    <n v="91"/>
    <x v="2"/>
    <n v="24492652"/>
    <s v="Profit"/>
    <x v="3"/>
    <s v="United States)"/>
  </r>
  <r>
    <x v="5828"/>
    <x v="7"/>
    <x v="4"/>
    <x v="31"/>
    <s v="September 30, 2011 (United States)"/>
    <n v="6"/>
    <n v="64000"/>
    <x v="789"/>
    <s v="David Loucka"/>
    <x v="1803"/>
    <x v="0"/>
    <n v="50000000"/>
    <n v="39984400"/>
    <x v="1760"/>
    <n v="84"/>
    <x v="2"/>
    <n v="-10015600"/>
    <s v="Loss"/>
    <x v="3"/>
    <s v="United States)"/>
  </r>
  <r>
    <x v="5829"/>
    <x v="0"/>
    <x v="3"/>
    <x v="31"/>
    <s v="July 1, 2011 (United States)"/>
    <n v="5.8"/>
    <n v="42000"/>
    <x v="1587"/>
    <s v="Thomas Bezucha"/>
    <x v="2214"/>
    <x v="20"/>
    <n v="20000000"/>
    <n v="39782683"/>
    <x v="968"/>
    <n v="109"/>
    <x v="2"/>
    <n v="19782683"/>
    <s v="Profit"/>
    <x v="3"/>
    <s v="United States)"/>
  </r>
  <r>
    <x v="5830"/>
    <x v="7"/>
    <x v="0"/>
    <x v="31"/>
    <s v="February 11, 2011 (United States)"/>
    <n v="6.2"/>
    <n v="67000"/>
    <x v="1963"/>
    <s v="Jeremy Brock"/>
    <x v="1894"/>
    <x v="1"/>
    <n v="25000000"/>
    <n v="37989684"/>
    <x v="1315"/>
    <n v="114"/>
    <x v="2"/>
    <n v="12989684"/>
    <s v="Profit"/>
    <x v="3"/>
    <s v="United States)"/>
  </r>
  <r>
    <x v="5831"/>
    <x v="7"/>
    <x v="4"/>
    <x v="31"/>
    <s v="September 30, 2011 (United States)"/>
    <n v="7"/>
    <n v="20000"/>
    <x v="2120"/>
    <s v="Alex Kendrick"/>
    <x v="2215"/>
    <x v="0"/>
    <n v="2000000"/>
    <n v="35185884"/>
    <x v="231"/>
    <n v="129"/>
    <x v="1"/>
    <n v="33185884"/>
    <s v="Profit"/>
    <x v="3"/>
    <s v="United States)"/>
  </r>
  <r>
    <x v="5832"/>
    <x v="1"/>
    <x v="2"/>
    <x v="31"/>
    <s v="December 23, 2011 (United States)"/>
    <n v="6.9"/>
    <n v="85000"/>
    <x v="2303"/>
    <s v="Adrian Hodges"/>
    <x v="2066"/>
    <x v="1"/>
    <n v="20500000"/>
    <n v="35057696"/>
    <x v="1423"/>
    <n v="99"/>
    <x v="2"/>
    <n v="14557696"/>
    <s v="Profit"/>
    <x v="3"/>
    <s v="United States)"/>
  </r>
  <r>
    <x v="5833"/>
    <x v="1"/>
    <x v="1"/>
    <x v="31"/>
    <s v="December 9, 2011 (United States)"/>
    <n v="5.7"/>
    <n v="69000"/>
    <x v="1804"/>
    <s v="Brian Gatewood"/>
    <x v="2140"/>
    <x v="0"/>
    <n v="25000000"/>
    <n v="34942188"/>
    <x v="10"/>
    <n v="81"/>
    <x v="2"/>
    <n v="9942188"/>
    <s v="Profit"/>
    <x v="3"/>
    <s v="United States)"/>
  </r>
  <r>
    <x v="2943"/>
    <x v="7"/>
    <x v="4"/>
    <x v="31"/>
    <s v="April 22, 2011 (United States)"/>
    <n v="7.3"/>
    <n v="83000"/>
    <x v="2200"/>
    <s v="Charlotte BrontÃ«"/>
    <x v="2135"/>
    <x v="1"/>
    <n v="20500000"/>
    <n v="34710627"/>
    <x v="1315"/>
    <n v="120"/>
    <x v="1"/>
    <n v="14210627"/>
    <s v="Profit"/>
    <x v="3"/>
    <s v="United States)"/>
  </r>
  <r>
    <x v="5834"/>
    <x v="7"/>
    <x v="1"/>
    <x v="31"/>
    <s v="April 20, 2012 (United Kingdom)"/>
    <n v="6.8"/>
    <n v="63000"/>
    <x v="479"/>
    <s v="Simon Beaufoy"/>
    <x v="1262"/>
    <x v="1"/>
    <n v="20500000"/>
    <n v="34564651"/>
    <x v="1420"/>
    <n v="107"/>
    <x v="2"/>
    <n v="14064651"/>
    <s v="Profit"/>
    <x v="3"/>
    <s v="United Kingdom)"/>
  </r>
  <r>
    <x v="5835"/>
    <x v="1"/>
    <x v="0"/>
    <x v="31"/>
    <s v="January 20, 2012 (United States)"/>
    <n v="5.8"/>
    <n v="85000"/>
    <x v="776"/>
    <s v="Lem Dobbs"/>
    <x v="2216"/>
    <x v="22"/>
    <n v="23000000"/>
    <n v="34513760"/>
    <x v="1559"/>
    <n v="93"/>
    <x v="2"/>
    <n v="11513760"/>
    <s v="Profit"/>
    <x v="3"/>
    <s v="United States)"/>
  </r>
  <r>
    <x v="5836"/>
    <x v="1"/>
    <x v="4"/>
    <x v="31"/>
    <s v="September 2, 2011 (Spain)"/>
    <n v="7.6"/>
    <n v="143000"/>
    <x v="598"/>
    <s v="Thierry Jonquet"/>
    <x v="1163"/>
    <x v="16"/>
    <n v="20500000"/>
    <n v="33750478"/>
    <x v="1761"/>
    <n v="120"/>
    <x v="1"/>
    <n v="13250478"/>
    <s v="Profit"/>
    <x v="3"/>
    <s v="Spain)"/>
  </r>
  <r>
    <x v="245"/>
    <x v="1"/>
    <x v="5"/>
    <x v="31"/>
    <s v="October 14, 2011 (United States)"/>
    <n v="6.2"/>
    <n v="124000"/>
    <x v="2304"/>
    <s v="Eric Heisserer"/>
    <x v="1892"/>
    <x v="7"/>
    <n v="38000000"/>
    <n v="31505287"/>
    <x v="498"/>
    <n v="103"/>
    <x v="2"/>
    <n v="-6494713"/>
    <s v="Loss"/>
    <x v="3"/>
    <s v="United States)"/>
  </r>
  <r>
    <x v="5837"/>
    <x v="1"/>
    <x v="1"/>
    <x v="31"/>
    <s v="November 18, 2011 (Spain)"/>
    <n v="7.2"/>
    <n v="122000"/>
    <x v="581"/>
    <s v="Yasmina Reza"/>
    <x v="682"/>
    <x v="8"/>
    <n v="25000000"/>
    <n v="30722632"/>
    <x v="1762"/>
    <n v="80"/>
    <x v="1"/>
    <n v="5722632"/>
    <s v="Profit"/>
    <x v="3"/>
    <s v="Spain)"/>
  </r>
  <r>
    <x v="5838"/>
    <x v="1"/>
    <x v="2"/>
    <x v="31"/>
    <s v="November 10, 2011 (Germany)"/>
    <n v="6.4"/>
    <n v="100000"/>
    <x v="145"/>
    <s v="Christopher Hampton"/>
    <x v="2169"/>
    <x v="1"/>
    <n v="20500000"/>
    <n v="30519436"/>
    <x v="224"/>
    <n v="99"/>
    <x v="2"/>
    <n v="10019436"/>
    <s v="Profit"/>
    <x v="3"/>
    <s v="Germany)"/>
  </r>
  <r>
    <x v="5839"/>
    <x v="1"/>
    <x v="1"/>
    <x v="31"/>
    <s v="September 30, 2011 (United States)"/>
    <n v="6.1"/>
    <n v="74000"/>
    <x v="2305"/>
    <s v="Karyn Bosnak"/>
    <x v="1519"/>
    <x v="0"/>
    <n v="20000000"/>
    <n v="30426096"/>
    <x v="915"/>
    <n v="106"/>
    <x v="2"/>
    <n v="10426096"/>
    <s v="Profit"/>
    <x v="3"/>
    <s v="United States)"/>
  </r>
  <r>
    <x v="5840"/>
    <x v="1"/>
    <x v="1"/>
    <x v="31"/>
    <s v="October 28, 2011 (United States)"/>
    <n v="6.2"/>
    <n v="100000"/>
    <x v="659"/>
    <s v="Bruce Robinson"/>
    <x v="854"/>
    <x v="0"/>
    <n v="45000000"/>
    <n v="30134958"/>
    <x v="1660"/>
    <n v="119"/>
    <x v="2"/>
    <n v="-14865042"/>
    <s v="Loss"/>
    <x v="3"/>
    <s v="United States)"/>
  </r>
  <r>
    <x v="5841"/>
    <x v="1"/>
    <x v="3"/>
    <x v="31"/>
    <s v="April 8, 2011 (United States)"/>
    <n v="5.5"/>
    <n v="99000"/>
    <x v="1804"/>
    <s v="Danny McBride"/>
    <x v="1944"/>
    <x v="0"/>
    <n v="49900000"/>
    <n v="28013733"/>
    <x v="1"/>
    <n v="102"/>
    <x v="2"/>
    <n v="-21886267"/>
    <s v="Loss"/>
    <x v="3"/>
    <s v="United States)"/>
  </r>
  <r>
    <x v="5842"/>
    <x v="1"/>
    <x v="5"/>
    <x v="31"/>
    <s v="August 23, 2013 (United States)"/>
    <n v="6.6"/>
    <n v="92000"/>
    <x v="2306"/>
    <s v="Simon Barrett"/>
    <x v="2138"/>
    <x v="0"/>
    <n v="1000000"/>
    <n v="26895481"/>
    <x v="1763"/>
    <n v="95"/>
    <x v="2"/>
    <n v="25895481"/>
    <s v="Profit"/>
    <x v="3"/>
    <s v="United States)"/>
  </r>
  <r>
    <x v="5843"/>
    <x v="7"/>
    <x v="5"/>
    <x v="31"/>
    <s v="September 2, 2011 (United States)"/>
    <n v="5.2"/>
    <n v="54000"/>
    <x v="2307"/>
    <s v="Brian Miller"/>
    <x v="2217"/>
    <x v="0"/>
    <n v="5000000"/>
    <n v="26236153"/>
    <x v="962"/>
    <n v="86"/>
    <x v="2"/>
    <n v="21236153"/>
    <s v="Profit"/>
    <x v="3"/>
    <s v="United States)"/>
  </r>
  <r>
    <x v="5844"/>
    <x v="1"/>
    <x v="1"/>
    <x v="31"/>
    <s v="August 26, 2011 (United States)"/>
    <n v="6.4"/>
    <n v="85000"/>
    <x v="2308"/>
    <s v="Jesse Peretz"/>
    <x v="1759"/>
    <x v="0"/>
    <n v="5000000"/>
    <n v="25804448"/>
    <x v="1764"/>
    <n v="90"/>
    <x v="2"/>
    <n v="20804448"/>
    <s v="Profit"/>
    <x v="3"/>
    <s v="United States)"/>
  </r>
  <r>
    <x v="5845"/>
    <x v="7"/>
    <x v="0"/>
    <x v="31"/>
    <s v="September 9, 2011 (United States)"/>
    <n v="8.1"/>
    <n v="445000"/>
    <x v="1830"/>
    <s v="Gavin O'Connor"/>
    <x v="2063"/>
    <x v="0"/>
    <n v="25000000"/>
    <n v="23308615"/>
    <x v="1502"/>
    <n v="140"/>
    <x v="1"/>
    <n v="-1691385"/>
    <s v="Loss"/>
    <x v="3"/>
    <s v="United States)"/>
  </r>
  <r>
    <x v="5846"/>
    <x v="1"/>
    <x v="1"/>
    <x v="31"/>
    <s v="December 16, 2011 (United States)"/>
    <n v="6.3"/>
    <n v="82000"/>
    <x v="1903"/>
    <s v="Diablo Cody"/>
    <x v="1473"/>
    <x v="0"/>
    <n v="12000000"/>
    <n v="22939027"/>
    <x v="5"/>
    <n v="94"/>
    <x v="2"/>
    <n v="10939027"/>
    <s v="Profit"/>
    <x v="3"/>
    <s v="United States)"/>
  </r>
  <r>
    <x v="5847"/>
    <x v="7"/>
    <x v="4"/>
    <x v="31"/>
    <s v="March 16, 2011 (Iran)"/>
    <n v="8.3000000000000007"/>
    <n v="227000"/>
    <x v="2211"/>
    <s v="Asghar Farhadi"/>
    <x v="2218"/>
    <x v="28"/>
    <n v="500000"/>
    <n v="22926076"/>
    <x v="1765"/>
    <n v="123"/>
    <x v="1"/>
    <n v="22426076"/>
    <s v="Profit"/>
    <x v="3"/>
    <s v="Iran)"/>
  </r>
  <r>
    <x v="5848"/>
    <x v="1"/>
    <x v="2"/>
    <x v="31"/>
    <s v="December 14, 2011 (France)"/>
    <n v="6.7"/>
    <n v="31000"/>
    <x v="2309"/>
    <s v="Stephen Dyer"/>
    <x v="2219"/>
    <x v="1"/>
    <n v="20500000"/>
    <n v="20205757"/>
    <x v="1766"/>
    <n v="100"/>
    <x v="2"/>
    <n v="-294243"/>
    <s v="Loss"/>
    <x v="3"/>
    <s v="France)"/>
  </r>
  <r>
    <x v="5849"/>
    <x v="1"/>
    <x v="1"/>
    <x v="31"/>
    <s v="July 7, 2011 (Ireland)"/>
    <n v="7.3"/>
    <n v="83000"/>
    <x v="2310"/>
    <s v="John Michael McDonagh"/>
    <x v="1432"/>
    <x v="22"/>
    <n v="6000000"/>
    <n v="19561904"/>
    <x v="1767"/>
    <n v="96"/>
    <x v="1"/>
    <n v="13561904"/>
    <s v="Profit"/>
    <x v="3"/>
    <s v="Ireland)"/>
  </r>
  <r>
    <x v="5850"/>
    <x v="1"/>
    <x v="4"/>
    <x v="31"/>
    <s v="September 29, 2011 (Germany)"/>
    <n v="7.1"/>
    <n v="121000"/>
    <x v="2311"/>
    <s v="J.C. Chandor"/>
    <x v="2220"/>
    <x v="0"/>
    <n v="3500000"/>
    <n v="19504039"/>
    <x v="1768"/>
    <n v="107"/>
    <x v="1"/>
    <n v="16004039"/>
    <s v="Profit"/>
    <x v="3"/>
    <s v="Germany)"/>
  </r>
  <r>
    <x v="5851"/>
    <x v="6"/>
    <x v="4"/>
    <x v="31"/>
    <s v="January 13, 2012 (United Kingdom)"/>
    <n v="7.2"/>
    <n v="187000"/>
    <x v="2143"/>
    <s v="Steve McQueen"/>
    <x v="2169"/>
    <x v="1"/>
    <n v="6500000"/>
    <n v="19123767"/>
    <x v="989"/>
    <n v="101"/>
    <x v="1"/>
    <n v="12623767"/>
    <s v="Profit"/>
    <x v="3"/>
    <s v="United Kingdom)"/>
  </r>
  <r>
    <x v="5852"/>
    <x v="1"/>
    <x v="0"/>
    <x v="31"/>
    <s v="August 26, 2011 (Norway)"/>
    <n v="7.5"/>
    <n v="99000"/>
    <x v="2312"/>
    <s v="Ulf Ryberg"/>
    <x v="2221"/>
    <x v="40"/>
    <n v="20500000"/>
    <n v="18962444"/>
    <x v="1649"/>
    <n v="96"/>
    <x v="1"/>
    <n v="-1537556"/>
    <s v="Loss"/>
    <x v="3"/>
    <s v="Norway)"/>
  </r>
  <r>
    <x v="5853"/>
    <x v="1"/>
    <x v="4"/>
    <x v="31"/>
    <s v="May 26, 2011 (Denmark)"/>
    <n v="7.2"/>
    <n v="172000"/>
    <x v="956"/>
    <s v="Lars von Trier"/>
    <x v="1386"/>
    <x v="27"/>
    <n v="7400000"/>
    <n v="17039814"/>
    <x v="1200"/>
    <n v="135"/>
    <x v="1"/>
    <n v="9639814"/>
    <s v="Profit"/>
    <x v="3"/>
    <s v="Denmark)"/>
  </r>
  <r>
    <x v="5854"/>
    <x v="1"/>
    <x v="4"/>
    <x v="31"/>
    <s v="March 9, 2012 (United States)"/>
    <n v="5.3"/>
    <n v="22000"/>
    <x v="1757"/>
    <s v="Gustavo HernÃ¡ndez"/>
    <x v="2222"/>
    <x v="0"/>
    <n v="2000000"/>
    <n v="16527747"/>
    <x v="1769"/>
    <n v="86"/>
    <x v="2"/>
    <n v="14527747"/>
    <s v="Profit"/>
    <x v="3"/>
    <s v="United States)"/>
  </r>
  <r>
    <x v="5855"/>
    <x v="7"/>
    <x v="4"/>
    <x v="31"/>
    <s v="October 28, 2011 (United Kingdom)"/>
    <n v="6.9"/>
    <n v="40000"/>
    <x v="977"/>
    <s v="John Orloff"/>
    <x v="2223"/>
    <x v="1"/>
    <n v="30000000"/>
    <n v="15395087"/>
    <x v="4"/>
    <n v="130"/>
    <x v="2"/>
    <n v="-14604913"/>
    <s v="Loss"/>
    <x v="3"/>
    <s v="United Kingdom)"/>
  </r>
  <r>
    <x v="5856"/>
    <x v="1"/>
    <x v="3"/>
    <x v="31"/>
    <s v="August 24, 2011 (France)"/>
    <n v="6.7"/>
    <n v="33000"/>
    <x v="2313"/>
    <s v="Paolo Sorrentino"/>
    <x v="173"/>
    <x v="9"/>
    <n v="20500000"/>
    <n v="11928909"/>
    <x v="1770"/>
    <n v="118"/>
    <x v="2"/>
    <n v="-8571091"/>
    <s v="Loss"/>
    <x v="3"/>
    <s v="France)"/>
  </r>
  <r>
    <x v="5857"/>
    <x v="1"/>
    <x v="1"/>
    <x v="31"/>
    <s v="April 15, 2011 (United States)"/>
    <n v="7.1"/>
    <n v="53000"/>
    <x v="1780"/>
    <s v="Tom McCarthy"/>
    <x v="1746"/>
    <x v="0"/>
    <n v="20500000"/>
    <n v="11789613"/>
    <x v="989"/>
    <n v="106"/>
    <x v="1"/>
    <n v="-8710387"/>
    <s v="Loss"/>
    <x v="3"/>
    <s v="United States)"/>
  </r>
  <r>
    <x v="5858"/>
    <x v="3"/>
    <x v="4"/>
    <x v="31"/>
    <s v="November 11, 2011 (United States)"/>
    <n v="7.7"/>
    <n v="41000"/>
    <x v="2059"/>
    <s v="Imtiaz Ali"/>
    <x v="2224"/>
    <x v="41"/>
    <n v="10920000"/>
    <n v="11219667"/>
    <x v="1771"/>
    <n v="159"/>
    <x v="1"/>
    <n v="299667"/>
    <s v="Profit"/>
    <x v="3"/>
    <s v="United States)"/>
  </r>
  <r>
    <x v="5859"/>
    <x v="1"/>
    <x v="0"/>
    <x v="31"/>
    <s v="September 16, 2011 (United States)"/>
    <n v="5.8"/>
    <n v="33000"/>
    <x v="1558"/>
    <s v="Rod Lurie"/>
    <x v="1401"/>
    <x v="0"/>
    <n v="25000000"/>
    <n v="11168712"/>
    <x v="1133"/>
    <n v="110"/>
    <x v="2"/>
    <n v="-13831288"/>
    <s v="Loss"/>
    <x v="3"/>
    <s v="United States)"/>
  </r>
  <r>
    <x v="5860"/>
    <x v="7"/>
    <x v="2"/>
    <x v="31"/>
    <s v="June 22, 2012 (Iceland)"/>
    <n v="6.8"/>
    <n v="58000"/>
    <x v="900"/>
    <s v="Skip Hollandsworth"/>
    <x v="1590"/>
    <x v="0"/>
    <n v="5000000"/>
    <n v="10173061"/>
    <x v="1772"/>
    <n v="104"/>
    <x v="2"/>
    <n v="5173061"/>
    <s v="Profit"/>
    <x v="3"/>
    <s v="Iceland)"/>
  </r>
  <r>
    <x v="2114"/>
    <x v="1"/>
    <x v="6"/>
    <x v="31"/>
    <s v="October 21, 2011 (Bulgaria)"/>
    <n v="5.3"/>
    <n v="42000"/>
    <x v="123"/>
    <s v="Karl Gajdusek"/>
    <x v="270"/>
    <x v="0"/>
    <n v="35000000"/>
    <n v="10117966"/>
    <x v="1529"/>
    <n v="91"/>
    <x v="2"/>
    <n v="-24882034"/>
    <s v="Loss"/>
    <x v="3"/>
    <s v="Bulgaria)"/>
  </r>
  <r>
    <x v="5861"/>
    <x v="1"/>
    <x v="4"/>
    <x v="31"/>
    <s v="October 21, 2011 (United Kingdom)"/>
    <n v="7.5"/>
    <n v="142000"/>
    <x v="1513"/>
    <s v="Lynne Ramsay"/>
    <x v="916"/>
    <x v="1"/>
    <n v="7000000"/>
    <n v="9232318"/>
    <x v="703"/>
    <n v="112"/>
    <x v="1"/>
    <n v="2232318"/>
    <s v="Profit"/>
    <x v="3"/>
    <s v="United Kingdom)"/>
  </r>
  <r>
    <x v="5862"/>
    <x v="1"/>
    <x v="0"/>
    <x v="31"/>
    <s v="April 13, 2012 (United States)"/>
    <n v="7.6"/>
    <n v="195000"/>
    <x v="2314"/>
    <s v="Gareth Evans"/>
    <x v="2225"/>
    <x v="48"/>
    <n v="1100000"/>
    <n v="9148519"/>
    <x v="1773"/>
    <n v="101"/>
    <x v="1"/>
    <n v="8048519"/>
    <s v="Profit"/>
    <x v="3"/>
    <s v="United States)"/>
  </r>
  <r>
    <x v="5863"/>
    <x v="0"/>
    <x v="1"/>
    <x v="31"/>
    <s v="October 14, 2011 (United States)"/>
    <n v="6.2"/>
    <n v="43000"/>
    <x v="1217"/>
    <s v="Howard Franklin"/>
    <x v="1507"/>
    <x v="0"/>
    <n v="41000000"/>
    <n v="8179416"/>
    <x v="968"/>
    <n v="100"/>
    <x v="2"/>
    <n v="-32820584"/>
    <s v="Loss"/>
    <x v="3"/>
    <s v="United States)"/>
  </r>
  <r>
    <x v="5864"/>
    <x v="1"/>
    <x v="1"/>
    <x v="31"/>
    <s v="March 4, 2011 (United States)"/>
    <n v="6.3"/>
    <n v="52000"/>
    <x v="1867"/>
    <s v="Jackie Filgo"/>
    <x v="2226"/>
    <x v="0"/>
    <n v="23000000"/>
    <n v="7550073"/>
    <x v="1417"/>
    <n v="97"/>
    <x v="2"/>
    <n v="-15449927"/>
    <s v="Loss"/>
    <x v="3"/>
    <s v="United States)"/>
  </r>
  <r>
    <x v="5865"/>
    <x v="7"/>
    <x v="4"/>
    <x v="31"/>
    <s v="May 19, 2011 (Germany)"/>
    <n v="6.6"/>
    <n v="48000"/>
    <x v="916"/>
    <s v="Kyle Killen"/>
    <x v="108"/>
    <x v="0"/>
    <n v="21000000"/>
    <n v="7294800"/>
    <x v="1100"/>
    <n v="91"/>
    <x v="2"/>
    <n v="-13705200"/>
    <s v="Loss"/>
    <x v="3"/>
    <s v="Germany)"/>
  </r>
  <r>
    <x v="5866"/>
    <x v="1"/>
    <x v="1"/>
    <x v="31"/>
    <s v="February 24, 2012 (Canada)"/>
    <n v="6.8"/>
    <n v="85000"/>
    <x v="1867"/>
    <s v="Jay Baruchel"/>
    <x v="1835"/>
    <x v="0"/>
    <n v="20500000"/>
    <n v="6985158"/>
    <x v="1774"/>
    <n v="92"/>
    <x v="2"/>
    <n v="-13514842"/>
    <s v="Loss"/>
    <x v="3"/>
    <s v="Canada)"/>
  </r>
  <r>
    <x v="5867"/>
    <x v="1"/>
    <x v="0"/>
    <x v="31"/>
    <s v="May 13, 2011 (United Kingdom)"/>
    <n v="6.7"/>
    <n v="102000"/>
    <x v="2315"/>
    <s v="Joe Cornish"/>
    <x v="2227"/>
    <x v="1"/>
    <n v="13000000"/>
    <n v="6206022"/>
    <x v="1133"/>
    <n v="88"/>
    <x v="2"/>
    <n v="-6793978"/>
    <s v="Loss"/>
    <x v="3"/>
    <s v="United Kingdom)"/>
  </r>
  <r>
    <x v="5868"/>
    <x v="1"/>
    <x v="2"/>
    <x v="31"/>
    <s v="September 8, 2011 (Netherlands)"/>
    <n v="7.1"/>
    <n v="61000"/>
    <x v="1159"/>
    <s v="Michael Thomas"/>
    <x v="2228"/>
    <x v="31"/>
    <n v="19100000"/>
    <n v="5728213"/>
    <x v="1775"/>
    <n v="109"/>
    <x v="1"/>
    <n v="-13371787"/>
    <s v="Loss"/>
    <x v="3"/>
    <s v="Netherlands)"/>
  </r>
  <r>
    <x v="5869"/>
    <x v="3"/>
    <x v="1"/>
    <x v="31"/>
    <s v="July 15, 2011 (India)"/>
    <n v="8.1999999999999993"/>
    <n v="71000"/>
    <x v="2316"/>
    <s v="Farhan Akhtar"/>
    <x v="1543"/>
    <x v="41"/>
    <n v="20500000"/>
    <n v="5192743"/>
    <x v="1771"/>
    <n v="155"/>
    <x v="1"/>
    <n v="-15307257"/>
    <s v="Loss"/>
    <x v="3"/>
    <s v="India)"/>
  </r>
  <r>
    <x v="5870"/>
    <x v="1"/>
    <x v="1"/>
    <x v="31"/>
    <s v="July 6, 2012 (Canada)"/>
    <n v="6.6"/>
    <n v="28000"/>
    <x v="2317"/>
    <s v="Sarah Polley"/>
    <x v="2066"/>
    <x v="7"/>
    <n v="20500000"/>
    <n v="4965950"/>
    <x v="1776"/>
    <n v="116"/>
    <x v="2"/>
    <n v="-15534050"/>
    <s v="Loss"/>
    <x v="3"/>
    <s v="Canada)"/>
  </r>
  <r>
    <x v="5871"/>
    <x v="1"/>
    <x v="4"/>
    <x v="31"/>
    <s v="December 21, 2011 (Sweden)"/>
    <n v="6.9"/>
    <n v="50000"/>
    <x v="2318"/>
    <s v="Sean Durkin"/>
    <x v="2222"/>
    <x v="0"/>
    <n v="20500000"/>
    <n v="4778439"/>
    <x v="989"/>
    <n v="102"/>
    <x v="2"/>
    <n v="-15721561"/>
    <s v="Loss"/>
    <x v="3"/>
    <s v="Sweden)"/>
  </r>
  <r>
    <x v="5872"/>
    <x v="8"/>
    <x v="6"/>
    <x v="31"/>
    <s v="June 29, 2012 (United Kingdom)"/>
    <n v="6.7"/>
    <n v="75000"/>
    <x v="42"/>
    <s v="Tracy Letts"/>
    <x v="1244"/>
    <x v="0"/>
    <n v="11000000"/>
    <n v="4633668"/>
    <x v="1606"/>
    <n v="102"/>
    <x v="2"/>
    <n v="-6366332"/>
    <s v="Loss"/>
    <x v="3"/>
    <s v="United Kingdom)"/>
  </r>
  <r>
    <x v="5873"/>
    <x v="7"/>
    <x v="4"/>
    <x v="31"/>
    <s v="April 15, 2011 (United States)"/>
    <n v="5.6"/>
    <n v="13000"/>
    <x v="2319"/>
    <s v="Brian Patrick O'Toole"/>
    <x v="2229"/>
    <x v="0"/>
    <n v="20000000"/>
    <n v="4627375"/>
    <x v="1777"/>
    <n v="97"/>
    <x v="2"/>
    <n v="-15372625"/>
    <s v="Loss"/>
    <x v="3"/>
    <s v="United States)"/>
  </r>
  <r>
    <x v="5874"/>
    <x v="1"/>
    <x v="4"/>
    <x v="31"/>
    <s v="July 25, 2012 (France)"/>
    <n v="6.2"/>
    <n v="16000"/>
    <x v="1706"/>
    <s v="Peter Morgan"/>
    <x v="1364"/>
    <x v="1"/>
    <n v="20500000"/>
    <n v="4396975"/>
    <x v="703"/>
    <n v="110"/>
    <x v="2"/>
    <n v="-16103025"/>
    <s v="Loss"/>
    <x v="3"/>
    <s v="France)"/>
  </r>
  <r>
    <x v="5875"/>
    <x v="7"/>
    <x v="4"/>
    <x v="31"/>
    <s v="January 27, 2012 (United Kingdom)"/>
    <n v="6.7"/>
    <n v="60000"/>
    <x v="2320"/>
    <s v="Drake Doremus"/>
    <x v="2230"/>
    <x v="0"/>
    <n v="250000"/>
    <n v="3852409"/>
    <x v="1541"/>
    <n v="86"/>
    <x v="2"/>
    <n v="3602409"/>
    <s v="Profit"/>
    <x v="3"/>
    <s v="United Kingdom)"/>
  </r>
  <r>
    <x v="5876"/>
    <x v="6"/>
    <x v="4"/>
    <x v="31"/>
    <s v="February 1, 2012 (France)"/>
    <n v="5.6"/>
    <n v="6700"/>
    <x v="2321"/>
    <s v="Tine Byrckel"/>
    <x v="982"/>
    <x v="8"/>
    <n v="20500000"/>
    <n v="3822241"/>
    <x v="1778"/>
    <n v="99"/>
    <x v="2"/>
    <n v="-16677759"/>
    <s v="Loss"/>
    <x v="3"/>
    <s v="France)"/>
  </r>
  <r>
    <x v="5877"/>
    <x v="1"/>
    <x v="4"/>
    <x v="31"/>
    <s v="November 10, 2011 (Croatia)"/>
    <n v="7.4"/>
    <n v="95000"/>
    <x v="2076"/>
    <s v="Jeff Nichols"/>
    <x v="2014"/>
    <x v="0"/>
    <n v="5000000"/>
    <n v="3741098"/>
    <x v="1779"/>
    <n v="120"/>
    <x v="1"/>
    <n v="-1258902"/>
    <s v="Loss"/>
    <x v="3"/>
    <s v="Croatia)"/>
  </r>
  <r>
    <x v="5878"/>
    <x v="1"/>
    <x v="0"/>
    <x v="31"/>
    <s v="November 2, 2011 (France)"/>
    <n v="6.4"/>
    <n v="18000"/>
    <x v="2322"/>
    <s v="StÃ©phane Rybojad"/>
    <x v="1858"/>
    <x v="8"/>
    <n v="20500000"/>
    <n v="3424648"/>
    <x v="1780"/>
    <n v="109"/>
    <x v="2"/>
    <n v="-17075352"/>
    <s v="Loss"/>
    <x v="3"/>
    <s v="France)"/>
  </r>
  <r>
    <x v="5879"/>
    <x v="1"/>
    <x v="0"/>
    <x v="31"/>
    <s v="November 2, 2011 (United Kingdom)"/>
    <n v="6.8"/>
    <n v="64000"/>
    <x v="1819"/>
    <s v="Jason Keller"/>
    <x v="1531"/>
    <x v="0"/>
    <n v="30000000"/>
    <n v="3338690"/>
    <x v="1559"/>
    <n v="129"/>
    <x v="2"/>
    <n v="-26661310"/>
    <s v="Loss"/>
    <x v="3"/>
    <s v="United Kingdom)"/>
  </r>
  <r>
    <x v="5880"/>
    <x v="1"/>
    <x v="1"/>
    <x v="31"/>
    <s v="June 29, 2012 (United Kingdom)"/>
    <n v="6.7"/>
    <n v="27000"/>
    <x v="2323"/>
    <s v="Lynn Shelton"/>
    <x v="2231"/>
    <x v="0"/>
    <n v="125000"/>
    <n v="3242802"/>
    <x v="1781"/>
    <n v="90"/>
    <x v="2"/>
    <n v="3117802"/>
    <s v="Profit"/>
    <x v="3"/>
    <s v="United Kingdom)"/>
  </r>
  <r>
    <x v="5881"/>
    <x v="1"/>
    <x v="4"/>
    <x v="31"/>
    <s v="November 25, 2011 (United Kingdom)"/>
    <n v="6.2"/>
    <n v="15000"/>
    <x v="754"/>
    <s v="Terence Rattigan"/>
    <x v="1364"/>
    <x v="1"/>
    <n v="20500000"/>
    <n v="3143514"/>
    <x v="1782"/>
    <n v="98"/>
    <x v="2"/>
    <n v="-17356486"/>
    <s v="Loss"/>
    <x v="3"/>
    <s v="United Kingdom)"/>
  </r>
  <r>
    <x v="5882"/>
    <x v="1"/>
    <x v="0"/>
    <x v="31"/>
    <s v="June 7, 2013 (United States)"/>
    <n v="6.7"/>
    <n v="5200"/>
    <x v="2108"/>
    <s v="Laurent Turner"/>
    <x v="2232"/>
    <x v="8"/>
    <n v="20500000"/>
    <n v="3102666"/>
    <x v="1783"/>
    <n v="105"/>
    <x v="2"/>
    <n v="-17397334"/>
    <s v="Loss"/>
    <x v="3"/>
    <s v="United States)"/>
  </r>
  <r>
    <x v="5883"/>
    <x v="1"/>
    <x v="4"/>
    <x v="31"/>
    <s v="December 16, 2011 (China)"/>
    <n v="7.6"/>
    <n v="51000"/>
    <x v="889"/>
    <s v="Heng Liu"/>
    <x v="619"/>
    <x v="30"/>
    <n v="94000000"/>
    <n v="2855644"/>
    <x v="1407"/>
    <n v="146"/>
    <x v="1"/>
    <n v="-91144356"/>
    <s v="Loss"/>
    <x v="3"/>
    <s v="China)"/>
  </r>
  <r>
    <x v="5884"/>
    <x v="1"/>
    <x v="1"/>
    <x v="31"/>
    <s v="September 9, 2011 (United States)"/>
    <n v="3.2"/>
    <n v="12000"/>
    <x v="1690"/>
    <s v="Adam Sandler"/>
    <x v="2233"/>
    <x v="0"/>
    <n v="10000000"/>
    <n v="2530394"/>
    <x v="4"/>
    <n v="97"/>
    <x v="2"/>
    <n v="-7469606"/>
    <s v="Loss"/>
    <x v="3"/>
    <s v="United States)"/>
  </r>
  <r>
    <x v="5885"/>
    <x v="1"/>
    <x v="4"/>
    <x v="31"/>
    <s v="January 20, 2012 (United Kingdom)"/>
    <n v="6.1"/>
    <n v="31000"/>
    <x v="2324"/>
    <s v="John Logan"/>
    <x v="1117"/>
    <x v="1"/>
    <n v="20500000"/>
    <n v="2435325"/>
    <x v="1784"/>
    <n v="123"/>
    <x v="2"/>
    <n v="-18064675"/>
    <s v="Loss"/>
    <x v="3"/>
    <s v="United Kingdom)"/>
  </r>
  <r>
    <x v="5886"/>
    <x v="3"/>
    <x v="6"/>
    <x v="31"/>
    <s v="September 23, 2011 (Turkey)"/>
    <n v="7.9"/>
    <n v="44000"/>
    <x v="2325"/>
    <s v="Ercan Kesal"/>
    <x v="2234"/>
    <x v="49"/>
    <n v="20500000"/>
    <n v="2099472"/>
    <x v="1785"/>
    <n v="157"/>
    <x v="1"/>
    <n v="-18400528"/>
    <s v="Loss"/>
    <x v="3"/>
    <s v="Turkey)"/>
  </r>
  <r>
    <x v="5887"/>
    <x v="1"/>
    <x v="4"/>
    <x v="31"/>
    <s v="January 20, 2012 (United Kingdom)"/>
    <n v="6.3"/>
    <n v="12000"/>
    <x v="2326"/>
    <s v="Madonna"/>
    <x v="1820"/>
    <x v="1"/>
    <n v="15000000"/>
    <n v="2042203"/>
    <x v="1786"/>
    <n v="119"/>
    <x v="2"/>
    <n v="-12957797"/>
    <s v="Loss"/>
    <x v="3"/>
    <s v="United Kingdom)"/>
  </r>
  <r>
    <x v="5888"/>
    <x v="7"/>
    <x v="4"/>
    <x v="31"/>
    <s v="October 12, 2011 (France)"/>
    <n v="6.9"/>
    <n v="93000"/>
    <x v="2327"/>
    <s v="Mike Cahill"/>
    <x v="2235"/>
    <x v="0"/>
    <n v="100000"/>
    <n v="1938783"/>
    <x v="1787"/>
    <n v="92"/>
    <x v="2"/>
    <n v="1838783"/>
    <s v="Profit"/>
    <x v="3"/>
    <s v="France)"/>
  </r>
  <r>
    <x v="5889"/>
    <x v="7"/>
    <x v="4"/>
    <x v="31"/>
    <s v="June 17, 2011 (United States)"/>
    <n v="6.6"/>
    <n v="57000"/>
    <x v="2328"/>
    <s v="Gavin Wiesen"/>
    <x v="1895"/>
    <x v="0"/>
    <n v="20500000"/>
    <n v="1892130"/>
    <x v="1788"/>
    <n v="83"/>
    <x v="2"/>
    <n v="-18607870"/>
    <s v="Loss"/>
    <x v="3"/>
    <s v="United States)"/>
  </r>
  <r>
    <x v="5890"/>
    <x v="1"/>
    <x v="0"/>
    <x v="31"/>
    <s v="September 30, 2011 (United Kingdom)"/>
    <n v="6.2"/>
    <n v="63000"/>
    <x v="1150"/>
    <s v="Kevin Smith"/>
    <x v="2236"/>
    <x v="0"/>
    <n v="4000000"/>
    <n v="1874460"/>
    <x v="1789"/>
    <n v="88"/>
    <x v="2"/>
    <n v="-2125540"/>
    <s v="Loss"/>
    <x v="3"/>
    <s v="United Kingdom)"/>
  </r>
  <r>
    <x v="694"/>
    <x v="3"/>
    <x v="4"/>
    <x v="31"/>
    <s v="November 11, 2011 (United Kingdom)"/>
    <n v="6"/>
    <n v="9700"/>
    <x v="2205"/>
    <s v="Andrea Arnold"/>
    <x v="2237"/>
    <x v="1"/>
    <n v="20500000"/>
    <n v="1742215"/>
    <x v="1618"/>
    <n v="129"/>
    <x v="2"/>
    <n v="-18757785"/>
    <s v="Loss"/>
    <x v="3"/>
    <s v="United Kingdom)"/>
  </r>
  <r>
    <x v="5891"/>
    <x v="3"/>
    <x v="4"/>
    <x v="31"/>
    <s v="February 1, 2012 (France)"/>
    <n v="7.7"/>
    <n v="79000"/>
    <x v="1388"/>
    <s v="Carl Lund"/>
    <x v="1492"/>
    <x v="0"/>
    <n v="20500000"/>
    <n v="1688710"/>
    <x v="1790"/>
    <n v="98"/>
    <x v="1"/>
    <n v="-18811290"/>
    <s v="Loss"/>
    <x v="3"/>
    <s v="France)"/>
  </r>
  <r>
    <x v="5892"/>
    <x v="1"/>
    <x v="3"/>
    <x v="31"/>
    <s v="October 6, 2011 (Australia)"/>
    <n v="6.7"/>
    <n v="38000"/>
    <x v="2329"/>
    <s v="Alice Addison"/>
    <x v="735"/>
    <x v="3"/>
    <n v="20500000"/>
    <n v="1680778"/>
    <x v="1725"/>
    <n v="100"/>
    <x v="2"/>
    <n v="-18819222"/>
    <s v="Loss"/>
    <x v="3"/>
    <s v="Australia)"/>
  </r>
  <r>
    <x v="5893"/>
    <x v="3"/>
    <x v="4"/>
    <x v="31"/>
    <s v="August 31, 2011 (Norway)"/>
    <n v="7.6"/>
    <n v="21000"/>
    <x v="2004"/>
    <s v="Pierre Drieu La Rochelle"/>
    <x v="1940"/>
    <x v="40"/>
    <n v="20500000"/>
    <n v="1470679"/>
    <x v="1791"/>
    <n v="95"/>
    <x v="1"/>
    <n v="-19029321"/>
    <s v="Loss"/>
    <x v="3"/>
    <s v="Norway)"/>
  </r>
  <r>
    <x v="5894"/>
    <x v="3"/>
    <x v="4"/>
    <x v="31"/>
    <s v="November 25, 2011 (United States)"/>
    <n v="6.7"/>
    <n v="6500"/>
    <x v="2330"/>
    <s v="Bertrand Bonello"/>
    <x v="2238"/>
    <x v="8"/>
    <n v="20500000"/>
    <n v="1389920"/>
    <x v="1792"/>
    <n v="122"/>
    <x v="2"/>
    <n v="-19110080"/>
    <s v="Loss"/>
    <x v="3"/>
    <s v="United States)"/>
  </r>
  <r>
    <x v="5895"/>
    <x v="1"/>
    <x v="1"/>
    <x v="31"/>
    <s v="October 27, 2011 (Russia)"/>
    <n v="6.1"/>
    <n v="22000"/>
    <x v="2331"/>
    <s v="Alex Gregory"/>
    <x v="2239"/>
    <x v="0"/>
    <n v="20500000"/>
    <n v="1378947"/>
    <x v="1418"/>
    <n v="95"/>
    <x v="2"/>
    <n v="-19121053"/>
    <s v="Loss"/>
    <x v="3"/>
    <s v="Russia)"/>
  </r>
  <r>
    <x v="5896"/>
    <x v="3"/>
    <x v="2"/>
    <x v="31"/>
    <s v="May 19, 2011 (Australia)"/>
    <n v="6.6"/>
    <n v="18000"/>
    <x v="2332"/>
    <s v="Shaun Grant"/>
    <x v="2240"/>
    <x v="3"/>
    <n v="2000000"/>
    <n v="1349387"/>
    <x v="1793"/>
    <n v="119"/>
    <x v="2"/>
    <n v="-650613"/>
    <s v="Loss"/>
    <x v="3"/>
    <s v="Australia)"/>
  </r>
  <r>
    <x v="5897"/>
    <x v="1"/>
    <x v="6"/>
    <x v="31"/>
    <s v="October 14, 2011 (United Kingdom)"/>
    <n v="5.7"/>
    <n v="19000"/>
    <x v="2333"/>
    <s v="Don Ferrarone"/>
    <x v="2072"/>
    <x v="0"/>
    <n v="20500000"/>
    <n v="1271319"/>
    <x v="1794"/>
    <n v="105"/>
    <x v="2"/>
    <n v="-19228681"/>
    <s v="Loss"/>
    <x v="3"/>
    <s v="United Kingdom)"/>
  </r>
  <r>
    <x v="5898"/>
    <x v="3"/>
    <x v="4"/>
    <x v="31"/>
    <s v="November 4, 2011 (United Kingdom)"/>
    <n v="7.6"/>
    <n v="29000"/>
    <x v="2334"/>
    <s v="Andrew Haigh"/>
    <x v="2241"/>
    <x v="1"/>
    <n v="20500000"/>
    <n v="1192003"/>
    <x v="1795"/>
    <n v="97"/>
    <x v="1"/>
    <n v="-19307997"/>
    <s v="Loss"/>
    <x v="3"/>
    <s v="United Kingdom)"/>
  </r>
  <r>
    <x v="5899"/>
    <x v="1"/>
    <x v="2"/>
    <x v="31"/>
    <s v="May 11, 2012 (Mexico)"/>
    <n v="7.1"/>
    <n v="47000"/>
    <x v="1832"/>
    <s v="Jonathan Hensleigh"/>
    <x v="2054"/>
    <x v="0"/>
    <n v="12000000"/>
    <n v="1188194"/>
    <x v="1794"/>
    <n v="106"/>
    <x v="1"/>
    <n v="-10811806"/>
    <s v="Loss"/>
    <x v="3"/>
    <s v="Mexico)"/>
  </r>
  <r>
    <x v="5900"/>
    <x v="1"/>
    <x v="4"/>
    <x v="31"/>
    <s v="October 7, 2011 (United Kingdom)"/>
    <n v="7.1"/>
    <n v="58000"/>
    <x v="1796"/>
    <s v="Kim Fupz Aakeson"/>
    <x v="1262"/>
    <x v="1"/>
    <n v="20500000"/>
    <n v="933352"/>
    <x v="703"/>
    <n v="92"/>
    <x v="1"/>
    <n v="-19566648"/>
    <s v="Loss"/>
    <x v="3"/>
    <s v="United Kingdom)"/>
  </r>
  <r>
    <x v="5901"/>
    <x v="3"/>
    <x v="0"/>
    <x v="31"/>
    <s v="May 12, 2011 (Netherlands)"/>
    <n v="6.1"/>
    <n v="45000"/>
    <x v="2335"/>
    <s v="John Davies"/>
    <x v="283"/>
    <x v="7"/>
    <n v="3000000"/>
    <n v="748453"/>
    <x v="1091"/>
    <n v="86"/>
    <x v="2"/>
    <n v="-2251547"/>
    <s v="Loss"/>
    <x v="3"/>
    <s v="Netherlands)"/>
  </r>
  <r>
    <x v="5902"/>
    <x v="3"/>
    <x v="4"/>
    <x v="31"/>
    <s v="October 7, 2011 (Ireland)"/>
    <n v="7.6"/>
    <n v="31000"/>
    <x v="2336"/>
    <s v="Paddy Considine"/>
    <x v="2242"/>
    <x v="1"/>
    <n v="20500000"/>
    <n v="676111"/>
    <x v="1639"/>
    <n v="92"/>
    <x v="1"/>
    <n v="-19823889"/>
    <s v="Loss"/>
    <x v="3"/>
    <s v="Ireland)"/>
  </r>
  <r>
    <x v="5903"/>
    <x v="3"/>
    <x v="0"/>
    <x v="31"/>
    <s v="September 2, 2011 (United Kingdom)"/>
    <n v="6.4"/>
    <n v="38000"/>
    <x v="2337"/>
    <s v="Ben Wheatley"/>
    <x v="2243"/>
    <x v="1"/>
    <n v="20500000"/>
    <n v="450275"/>
    <x v="1639"/>
    <n v="95"/>
    <x v="2"/>
    <n v="-20049725"/>
    <s v="Loss"/>
    <x v="3"/>
    <s v="United Kingdom)"/>
  </r>
  <r>
    <x v="5904"/>
    <x v="1"/>
    <x v="4"/>
    <x v="31"/>
    <s v="August 3, 2012 (United Kingdom)"/>
    <n v="6.6"/>
    <n v="21000"/>
    <x v="2338"/>
    <s v="Zal Batmanglij"/>
    <x v="2244"/>
    <x v="0"/>
    <n v="135000"/>
    <n v="424088"/>
    <x v="1796"/>
    <n v="85"/>
    <x v="2"/>
    <n v="289088"/>
    <s v="Profit"/>
    <x v="3"/>
    <s v="United Kingdom)"/>
  </r>
  <r>
    <x v="5905"/>
    <x v="3"/>
    <x v="4"/>
    <x v="31"/>
    <s v="December 2, 2011 (United States)"/>
    <n v="5.3"/>
    <n v="32000"/>
    <x v="2339"/>
    <s v="Julia Leigh"/>
    <x v="2094"/>
    <x v="3"/>
    <n v="20500000"/>
    <n v="408680"/>
    <x v="1797"/>
    <n v="101"/>
    <x v="2"/>
    <n v="-20091320"/>
    <s v="Loss"/>
    <x v="3"/>
    <s v="United States)"/>
  </r>
  <r>
    <x v="5906"/>
    <x v="7"/>
    <x v="1"/>
    <x v="31"/>
    <s v="October 5, 2012 (United States)"/>
    <n v="6.1"/>
    <n v="25000"/>
    <x v="2340"/>
    <s v="Jamie Linden"/>
    <x v="1894"/>
    <x v="0"/>
    <n v="20500000"/>
    <n v="285984"/>
    <x v="1794"/>
    <n v="100"/>
    <x v="2"/>
    <n v="-20214016"/>
    <s v="Loss"/>
    <x v="3"/>
    <s v="United States)"/>
  </r>
  <r>
    <x v="5907"/>
    <x v="1"/>
    <x v="1"/>
    <x v="31"/>
    <s v="October 18, 2012 (Russia)"/>
    <n v="6.2"/>
    <n v="21000"/>
    <x v="2239"/>
    <s v="Jason A. Micallef"/>
    <x v="1778"/>
    <x v="0"/>
    <n v="20500000"/>
    <n v="175706"/>
    <x v="1798"/>
    <n v="90"/>
    <x v="2"/>
    <n v="-20324294"/>
    <s v="Loss"/>
    <x v="3"/>
    <s v="Russia)"/>
  </r>
  <r>
    <x v="5908"/>
    <x v="3"/>
    <x v="5"/>
    <x v="31"/>
    <s v="November 2011 (Australia)"/>
    <n v="3.8"/>
    <n v="37000"/>
    <x v="2215"/>
    <s v="Tom Six"/>
    <x v="2245"/>
    <x v="14"/>
    <n v="20500000"/>
    <n v="170323"/>
    <x v="1799"/>
    <n v="91"/>
    <x v="2"/>
    <n v="-20329677"/>
    <s v="Loss"/>
    <x v="3"/>
    <s v="Australia)"/>
  </r>
  <r>
    <x v="5909"/>
    <x v="1"/>
    <x v="4"/>
    <x v="31"/>
    <s v="April 20, 2012 (United Kingdom)"/>
    <n v="5.8"/>
    <n v="36000"/>
    <x v="2024"/>
    <s v="Karl Mueller"/>
    <x v="1970"/>
    <x v="0"/>
    <n v="3000000"/>
    <n v="145676"/>
    <x v="1800"/>
    <n v="112"/>
    <x v="2"/>
    <n v="-2854324"/>
    <s v="Loss"/>
    <x v="3"/>
    <s v="United Kingdom)"/>
  </r>
  <r>
    <x v="5910"/>
    <x v="1"/>
    <x v="4"/>
    <x v="31"/>
    <s v="December 30, 2011 (United States)"/>
    <n v="5.8"/>
    <n v="1900"/>
    <x v="2341"/>
    <s v="Leslie Schwartz"/>
    <x v="2182"/>
    <x v="7"/>
    <n v="20500000"/>
    <n v="2037"/>
    <x v="1801"/>
    <n v="92"/>
    <x v="2"/>
    <n v="-20497963"/>
    <s v="Loss"/>
    <x v="3"/>
    <s v="United States)"/>
  </r>
  <r>
    <x v="3273"/>
    <x v="7"/>
    <x v="0"/>
    <x v="32"/>
    <s v="May 4, 2012 (United States)"/>
    <n v="8"/>
    <n v="1300000"/>
    <x v="1901"/>
    <s v="Joss Whedon"/>
    <x v="746"/>
    <x v="0"/>
    <n v="220000000"/>
    <n v="1518815515"/>
    <x v="1802"/>
    <n v="143"/>
    <x v="1"/>
    <n v="1298815515"/>
    <s v="Profit"/>
    <x v="3"/>
    <s v="United States)"/>
  </r>
  <r>
    <x v="5911"/>
    <x v="7"/>
    <x v="0"/>
    <x v="32"/>
    <s v="November 9, 2012 (United States)"/>
    <n v="7.7"/>
    <n v="642000"/>
    <x v="1448"/>
    <s v="Neal Purvis"/>
    <x v="1803"/>
    <x v="1"/>
    <n v="200000000"/>
    <n v="1108569499"/>
    <x v="17"/>
    <n v="143"/>
    <x v="1"/>
    <n v="908569499"/>
    <s v="Profit"/>
    <x v="3"/>
    <s v="United States)"/>
  </r>
  <r>
    <x v="5912"/>
    <x v="7"/>
    <x v="0"/>
    <x v="32"/>
    <s v="July 20, 2012 (United States)"/>
    <n v="8.4"/>
    <n v="1600000"/>
    <x v="1439"/>
    <s v="Jonathan Nolan"/>
    <x v="619"/>
    <x v="1"/>
    <n v="250000000"/>
    <n v="1081142612"/>
    <x v="7"/>
    <n v="164"/>
    <x v="1"/>
    <n v="831142612"/>
    <s v="Profit"/>
    <x v="3"/>
    <s v="United States)"/>
  </r>
  <r>
    <x v="5913"/>
    <x v="7"/>
    <x v="3"/>
    <x v="32"/>
    <s v="December 14, 2012 (United States)"/>
    <n v="7.8"/>
    <n v="773000"/>
    <x v="1038"/>
    <s v="Fran Walsh"/>
    <x v="1836"/>
    <x v="18"/>
    <n v="180000000"/>
    <n v="1017003568"/>
    <x v="17"/>
    <n v="169"/>
    <x v="1"/>
    <n v="837003568"/>
    <s v="Profit"/>
    <x v="3"/>
    <s v="United States)"/>
  </r>
  <r>
    <x v="5914"/>
    <x v="0"/>
    <x v="10"/>
    <x v="32"/>
    <s v="July 13, 2012 (United States)"/>
    <n v="6.5"/>
    <n v="197000"/>
    <x v="2342"/>
    <s v="Michael Berg"/>
    <x v="1827"/>
    <x v="0"/>
    <n v="95000000"/>
    <n v="877244782"/>
    <x v="1592"/>
    <n v="88"/>
    <x v="2"/>
    <n v="782244782"/>
    <s v="Profit"/>
    <x v="3"/>
    <s v="United States)"/>
  </r>
  <r>
    <x v="5915"/>
    <x v="7"/>
    <x v="3"/>
    <x v="32"/>
    <s v="November 16, 2012 (United States)"/>
    <n v="5.5"/>
    <n v="236000"/>
    <x v="674"/>
    <s v="Melissa Rosenberg"/>
    <x v="1799"/>
    <x v="0"/>
    <n v="120000000"/>
    <n v="829747654"/>
    <x v="1100"/>
    <n v="115"/>
    <x v="2"/>
    <n v="709747654"/>
    <s v="Profit"/>
    <x v="3"/>
    <s v="United States)"/>
  </r>
  <r>
    <x v="5916"/>
    <x v="7"/>
    <x v="0"/>
    <x v="32"/>
    <s v="July 3, 2012 (United States)"/>
    <n v="6.9"/>
    <n v="571000"/>
    <x v="2168"/>
    <s v="James Vanderbilt"/>
    <x v="2246"/>
    <x v="0"/>
    <n v="230000000"/>
    <n v="757930663"/>
    <x v="4"/>
    <n v="136"/>
    <x v="2"/>
    <n v="527930663"/>
    <s v="Profit"/>
    <x v="3"/>
    <s v="United States)"/>
  </r>
  <r>
    <x v="5917"/>
    <x v="0"/>
    <x v="10"/>
    <x v="32"/>
    <s v="June 8, 2012 (United States)"/>
    <n v="6.8"/>
    <n v="168000"/>
    <x v="1376"/>
    <s v="Eric Darnell"/>
    <x v="1263"/>
    <x v="0"/>
    <n v="145000000"/>
    <n v="746921274"/>
    <x v="1065"/>
    <n v="93"/>
    <x v="2"/>
    <n v="601921274"/>
    <s v="Profit"/>
    <x v="3"/>
    <s v="United States)"/>
  </r>
  <r>
    <x v="5918"/>
    <x v="7"/>
    <x v="0"/>
    <x v="32"/>
    <s v="March 23, 2012 (United States)"/>
    <n v="7.2"/>
    <n v="862000"/>
    <x v="1384"/>
    <s v="Gary Ross"/>
    <x v="2163"/>
    <x v="0"/>
    <n v="78000000"/>
    <n v="694394724"/>
    <x v="1502"/>
    <n v="142"/>
    <x v="1"/>
    <n v="616394724"/>
    <s v="Profit"/>
    <x v="3"/>
    <s v="United States)"/>
  </r>
  <r>
    <x v="5919"/>
    <x v="7"/>
    <x v="0"/>
    <x v="32"/>
    <s v="May 25, 2012 (United States)"/>
    <n v="6.8"/>
    <n v="342000"/>
    <x v="908"/>
    <s v="Etan Cohen"/>
    <x v="1078"/>
    <x v="0"/>
    <n v="225000000"/>
    <n v="624026776"/>
    <x v="4"/>
    <n v="106"/>
    <x v="2"/>
    <n v="399026776"/>
    <s v="Profit"/>
    <x v="3"/>
    <s v="United States)"/>
  </r>
  <r>
    <x v="5920"/>
    <x v="0"/>
    <x v="3"/>
    <x v="32"/>
    <s v="November 21, 2012 (United States)"/>
    <n v="7.9"/>
    <n v="594000"/>
    <x v="1071"/>
    <s v="Yann Martel"/>
    <x v="2247"/>
    <x v="0"/>
    <n v="120000000"/>
    <n v="609016565"/>
    <x v="968"/>
    <n v="127"/>
    <x v="1"/>
    <n v="489016565"/>
    <s v="Profit"/>
    <x v="3"/>
    <s v="United States)"/>
  </r>
  <r>
    <x v="5921"/>
    <x v="1"/>
    <x v="1"/>
    <x v="32"/>
    <s v="June 29, 2012 (United States)"/>
    <n v="6.9"/>
    <n v="580000"/>
    <x v="2343"/>
    <s v="Seth MacFarlane"/>
    <x v="1259"/>
    <x v="0"/>
    <n v="50000000"/>
    <n v="549368315"/>
    <x v="1"/>
    <n v="106"/>
    <x v="2"/>
    <n v="499368315"/>
    <s v="Profit"/>
    <x v="3"/>
    <s v="United States)"/>
  </r>
  <r>
    <x v="5922"/>
    <x v="0"/>
    <x v="10"/>
    <x v="32"/>
    <s v="June 22, 2012 (United States)"/>
    <n v="7.1"/>
    <n v="383000"/>
    <x v="2344"/>
    <s v="Brenda Chapman"/>
    <x v="2248"/>
    <x v="0"/>
    <n v="185000000"/>
    <n v="538983207"/>
    <x v="167"/>
    <n v="93"/>
    <x v="1"/>
    <n v="353983207"/>
    <s v="Profit"/>
    <x v="3"/>
    <s v="United States)"/>
  </r>
  <r>
    <x v="5923"/>
    <x v="0"/>
    <x v="10"/>
    <x v="32"/>
    <s v="November 2, 2012 (United States)"/>
    <n v="7.7"/>
    <n v="390000"/>
    <x v="2345"/>
    <s v="Rich Moore"/>
    <x v="1984"/>
    <x v="0"/>
    <n v="165000000"/>
    <n v="471222889"/>
    <x v="59"/>
    <n v="101"/>
    <x v="1"/>
    <n v="306222889"/>
    <s v="Profit"/>
    <x v="3"/>
    <s v="United States)"/>
  </r>
  <r>
    <x v="3300"/>
    <x v="7"/>
    <x v="4"/>
    <x v="32"/>
    <s v="December 25, 2012 (United States)"/>
    <n v="7.6"/>
    <n v="315000"/>
    <x v="2202"/>
    <s v="William Nicholson"/>
    <x v="1772"/>
    <x v="1"/>
    <n v="61000000"/>
    <n v="441809770"/>
    <x v="1"/>
    <n v="158"/>
    <x v="1"/>
    <n v="380809770"/>
    <s v="Profit"/>
    <x v="3"/>
    <s v="United States)"/>
  </r>
  <r>
    <x v="5924"/>
    <x v="1"/>
    <x v="4"/>
    <x v="32"/>
    <s v="December 25, 2012 (United States)"/>
    <n v="8.4"/>
    <n v="1400000"/>
    <x v="1020"/>
    <s v="Quentin Tarantino"/>
    <x v="1331"/>
    <x v="0"/>
    <n v="100000000"/>
    <n v="426074373"/>
    <x v="1423"/>
    <n v="165"/>
    <x v="1"/>
    <n v="326074373"/>
    <s v="Profit"/>
    <x v="3"/>
    <s v="United States)"/>
  </r>
  <r>
    <x v="5925"/>
    <x v="1"/>
    <x v="3"/>
    <x v="32"/>
    <s v="June 8, 2012 (United States)"/>
    <n v="7"/>
    <n v="578000"/>
    <x v="195"/>
    <s v="Jon Spaihts"/>
    <x v="2088"/>
    <x v="0"/>
    <n v="130000000"/>
    <n v="403354469"/>
    <x v="10"/>
    <n v="124"/>
    <x v="1"/>
    <n v="273354469"/>
    <s v="Profit"/>
    <x v="3"/>
    <s v="United States)"/>
  </r>
  <r>
    <x v="5926"/>
    <x v="7"/>
    <x v="0"/>
    <x v="32"/>
    <s v="June 1, 2012 (United States)"/>
    <n v="6.1"/>
    <n v="278000"/>
    <x v="2346"/>
    <s v="Evan Daugherty"/>
    <x v="1799"/>
    <x v="0"/>
    <n v="170000000"/>
    <n v="396592829"/>
    <x v="1803"/>
    <n v="127"/>
    <x v="2"/>
    <n v="226592829"/>
    <s v="Profit"/>
    <x v="3"/>
    <s v="United States)"/>
  </r>
  <r>
    <x v="5927"/>
    <x v="7"/>
    <x v="0"/>
    <x v="32"/>
    <s v="October 5, 2012 (United States)"/>
    <n v="6.3"/>
    <n v="294000"/>
    <x v="2092"/>
    <s v="Luc Besson"/>
    <x v="856"/>
    <x v="8"/>
    <n v="45000000"/>
    <n v="376152455"/>
    <x v="1270"/>
    <n v="92"/>
    <x v="2"/>
    <n v="331152455"/>
    <s v="Profit"/>
    <x v="3"/>
    <s v="United States)"/>
  </r>
  <r>
    <x v="5928"/>
    <x v="0"/>
    <x v="10"/>
    <x v="32"/>
    <s v="September 28, 2012 (United States)"/>
    <n v="7.1"/>
    <n v="232000"/>
    <x v="2347"/>
    <s v="Peter Baynham"/>
    <x v="1188"/>
    <x v="0"/>
    <n v="85000000"/>
    <n v="358375603"/>
    <x v="4"/>
    <n v="91"/>
    <x v="1"/>
    <n v="273375603"/>
    <s v="Profit"/>
    <x v="3"/>
    <s v="United States)"/>
  </r>
  <r>
    <x v="5929"/>
    <x v="0"/>
    <x v="10"/>
    <x v="32"/>
    <s v="March 2, 2012 (United States)"/>
    <n v="6.4"/>
    <n v="102000"/>
    <x v="2348"/>
    <s v="Dr. Seuss"/>
    <x v="2021"/>
    <x v="0"/>
    <n v="70000000"/>
    <n v="348840316"/>
    <x v="1"/>
    <n v="86"/>
    <x v="2"/>
    <n v="278840316"/>
    <s v="Profit"/>
    <x v="3"/>
    <s v="United States)"/>
  </r>
  <r>
    <x v="5930"/>
    <x v="0"/>
    <x v="0"/>
    <x v="32"/>
    <s v="February 10, 2012 (United States)"/>
    <n v="5.8"/>
    <n v="96000"/>
    <x v="2349"/>
    <s v="Brian Gunn"/>
    <x v="1841"/>
    <x v="0"/>
    <n v="79000000"/>
    <n v="335260290"/>
    <x v="237"/>
    <n v="94"/>
    <x v="2"/>
    <n v="256260290"/>
    <s v="Profit"/>
    <x v="3"/>
    <s v="United States)"/>
  </r>
  <r>
    <x v="5931"/>
    <x v="1"/>
    <x v="0"/>
    <x v="32"/>
    <s v="August 17, 2012 (United States)"/>
    <n v="6.6"/>
    <n v="296000"/>
    <x v="1305"/>
    <s v="Richard Wenk"/>
    <x v="121"/>
    <x v="0"/>
    <n v="100000000"/>
    <n v="314975955"/>
    <x v="1502"/>
    <n v="103"/>
    <x v="2"/>
    <n v="214975955"/>
    <s v="Profit"/>
    <x v="3"/>
    <s v="United States)"/>
  </r>
  <r>
    <x v="5932"/>
    <x v="0"/>
    <x v="10"/>
    <x v="32"/>
    <s v="November 21, 2012 (United States)"/>
    <n v="7.3"/>
    <n v="161000"/>
    <x v="2350"/>
    <s v="David Lindsay-Abaire"/>
    <x v="1772"/>
    <x v="0"/>
    <n v="145000000"/>
    <n v="306941670"/>
    <x v="1065"/>
    <n v="97"/>
    <x v="1"/>
    <n v="161941670"/>
    <s v="Profit"/>
    <x v="3"/>
    <s v="United States)"/>
  </r>
  <r>
    <x v="5933"/>
    <x v="7"/>
    <x v="0"/>
    <x v="32"/>
    <s v="May 18, 2012 (United States)"/>
    <n v="5.8"/>
    <n v="240000"/>
    <x v="1406"/>
    <s v="Jon Hoeber"/>
    <x v="2249"/>
    <x v="0"/>
    <n v="209000000"/>
    <n v="303025485"/>
    <x v="1"/>
    <n v="131"/>
    <x v="2"/>
    <n v="94025485"/>
    <s v="Profit"/>
    <x v="3"/>
    <s v="United States)"/>
  </r>
  <r>
    <x v="5934"/>
    <x v="7"/>
    <x v="0"/>
    <x v="32"/>
    <s v="March 30, 2012 (United States)"/>
    <n v="5.7"/>
    <n v="184000"/>
    <x v="1759"/>
    <s v="Dan Mazeau"/>
    <x v="2072"/>
    <x v="0"/>
    <n v="150000000"/>
    <n v="301970083"/>
    <x v="7"/>
    <n v="99"/>
    <x v="2"/>
    <n v="151970083"/>
    <s v="Profit"/>
    <x v="3"/>
    <s v="United States)"/>
  </r>
  <r>
    <x v="5935"/>
    <x v="7"/>
    <x v="0"/>
    <x v="32"/>
    <s v="March 9, 2012 (United States)"/>
    <n v="6.6"/>
    <n v="260000"/>
    <x v="1743"/>
    <s v="Andrew Stanton"/>
    <x v="2250"/>
    <x v="0"/>
    <n v="250000000"/>
    <n v="284139100"/>
    <x v="167"/>
    <n v="132"/>
    <x v="2"/>
    <n v="34139100"/>
    <s v="Profit"/>
    <x v="3"/>
    <s v="United States)"/>
  </r>
  <r>
    <x v="5936"/>
    <x v="7"/>
    <x v="0"/>
    <x v="32"/>
    <s v="August 10, 2012 (United States)"/>
    <n v="6.6"/>
    <n v="290000"/>
    <x v="2026"/>
    <s v="Tony Gilroy"/>
    <x v="1702"/>
    <x v="0"/>
    <n v="125000000"/>
    <n v="276144750"/>
    <x v="1"/>
    <n v="135"/>
    <x v="2"/>
    <n v="151144750"/>
    <s v="Profit"/>
    <x v="3"/>
    <s v="United States)"/>
  </r>
  <r>
    <x v="5937"/>
    <x v="7"/>
    <x v="2"/>
    <x v="32"/>
    <s v="November 16, 2012 (United States)"/>
    <n v="7.3"/>
    <n v="250000"/>
    <x v="90"/>
    <s v="Tony Kushner"/>
    <x v="733"/>
    <x v="0"/>
    <n v="65000000"/>
    <n v="275293450"/>
    <x v="1018"/>
    <n v="150"/>
    <x v="1"/>
    <n v="210293450"/>
    <s v="Profit"/>
    <x v="3"/>
    <s v="United States)"/>
  </r>
  <r>
    <x v="5938"/>
    <x v="7"/>
    <x v="1"/>
    <x v="32"/>
    <s v="May 11, 2012 (United States)"/>
    <n v="6.2"/>
    <n v="252000"/>
    <x v="438"/>
    <s v="Seth Grahame-Smith"/>
    <x v="854"/>
    <x v="0"/>
    <n v="150000000"/>
    <n v="245527149"/>
    <x v="7"/>
    <n v="113"/>
    <x v="2"/>
    <n v="95527149"/>
    <s v="Profit"/>
    <x v="3"/>
    <s v="United States)"/>
  </r>
  <r>
    <x v="5939"/>
    <x v="1"/>
    <x v="0"/>
    <x v="32"/>
    <s v="September 14, 2012 (United States)"/>
    <n v="5.4"/>
    <n v="136000"/>
    <x v="1184"/>
    <s v="Paul W.S. Anderson"/>
    <x v="1456"/>
    <x v="29"/>
    <n v="65000000"/>
    <n v="240159255"/>
    <x v="1804"/>
    <n v="95"/>
    <x v="2"/>
    <n v="175159255"/>
    <s v="Profit"/>
    <x v="3"/>
    <s v="United States)"/>
  </r>
  <r>
    <x v="5940"/>
    <x v="1"/>
    <x v="1"/>
    <x v="32"/>
    <s v="December 25, 2012 (United States)"/>
    <n v="7.7"/>
    <n v="675000"/>
    <x v="1161"/>
    <s v="David O. Russell"/>
    <x v="2191"/>
    <x v="0"/>
    <n v="21000000"/>
    <n v="236412453"/>
    <x v="1423"/>
    <n v="122"/>
    <x v="1"/>
    <n v="215412453"/>
    <s v="Profit"/>
    <x v="3"/>
    <s v="United States)"/>
  </r>
  <r>
    <x v="5941"/>
    <x v="1"/>
    <x v="1"/>
    <x v="32"/>
    <s v="April 6, 2012 (United States)"/>
    <n v="6.7"/>
    <n v="206000"/>
    <x v="2112"/>
    <s v="Jon Hurwitz"/>
    <x v="1450"/>
    <x v="0"/>
    <n v="50000000"/>
    <n v="234989584"/>
    <x v="1"/>
    <n v="113"/>
    <x v="2"/>
    <n v="184989584"/>
    <s v="Profit"/>
    <x v="3"/>
    <s v="United States)"/>
  </r>
  <r>
    <x v="5942"/>
    <x v="1"/>
    <x v="2"/>
    <x v="32"/>
    <s v="October 12, 2012 (United States)"/>
    <n v="7.7"/>
    <n v="585000"/>
    <x v="2040"/>
    <s v="Chris Terrio"/>
    <x v="1338"/>
    <x v="0"/>
    <n v="44500000"/>
    <n v="232325503"/>
    <x v="7"/>
    <n v="120"/>
    <x v="1"/>
    <n v="187825503"/>
    <s v="Profit"/>
    <x v="3"/>
    <s v="United States)"/>
  </r>
  <r>
    <x v="5943"/>
    <x v="7"/>
    <x v="0"/>
    <x v="32"/>
    <s v="December 21, 2012 (United States)"/>
    <n v="7"/>
    <n v="317000"/>
    <x v="1565"/>
    <s v="Lee Child"/>
    <x v="243"/>
    <x v="0"/>
    <n v="60000000"/>
    <n v="218340595"/>
    <x v="5"/>
    <n v="130"/>
    <x v="1"/>
    <n v="158340595"/>
    <s v="Profit"/>
    <x v="3"/>
    <s v="United States)"/>
  </r>
  <r>
    <x v="5944"/>
    <x v="1"/>
    <x v="0"/>
    <x v="32"/>
    <s v="February 10, 2012 (United States)"/>
    <n v="6.7"/>
    <n v="211000"/>
    <x v="2258"/>
    <s v="David Guggenheim"/>
    <x v="645"/>
    <x v="2"/>
    <n v="85000000"/>
    <n v="208076205"/>
    <x v="1"/>
    <n v="115"/>
    <x v="2"/>
    <n v="123076205"/>
    <s v="Profit"/>
    <x v="3"/>
    <s v="United States)"/>
  </r>
  <r>
    <x v="5945"/>
    <x v="1"/>
    <x v="0"/>
    <x v="32"/>
    <s v="March 16, 2012 (United States)"/>
    <n v="7.2"/>
    <n v="521000"/>
    <x v="2154"/>
    <s v="Michael Bacall"/>
    <x v="2140"/>
    <x v="0"/>
    <n v="42000000"/>
    <n v="201585328"/>
    <x v="4"/>
    <n v="109"/>
    <x v="1"/>
    <n v="159585328"/>
    <s v="Profit"/>
    <x v="3"/>
    <s v="United States)"/>
  </r>
  <r>
    <x v="1630"/>
    <x v="7"/>
    <x v="0"/>
    <x v="32"/>
    <s v="August 3, 2012 (United States)"/>
    <n v="6.2"/>
    <n v="244000"/>
    <x v="1750"/>
    <s v="Kurt Wimmer"/>
    <x v="1572"/>
    <x v="0"/>
    <n v="125000000"/>
    <n v="198467168"/>
    <x v="1805"/>
    <n v="118"/>
    <x v="2"/>
    <n v="73467168"/>
    <s v="Profit"/>
    <x v="3"/>
    <s v="United States)"/>
  </r>
  <r>
    <x v="5946"/>
    <x v="7"/>
    <x v="4"/>
    <x v="32"/>
    <s v="January 4, 2013 (United States)"/>
    <n v="7.6"/>
    <n v="208000"/>
    <x v="2030"/>
    <s v="Sergio G. SÃ¡nchez"/>
    <x v="1611"/>
    <x v="16"/>
    <n v="45000000"/>
    <n v="198087212"/>
    <x v="1806"/>
    <n v="114"/>
    <x v="1"/>
    <n v="153087212"/>
    <s v="Profit"/>
    <x v="3"/>
    <s v="United States)"/>
  </r>
  <r>
    <x v="5947"/>
    <x v="7"/>
    <x v="4"/>
    <x v="32"/>
    <s v="February 10, 2012 (United States)"/>
    <n v="6.8"/>
    <n v="187000"/>
    <x v="2351"/>
    <s v="Abby Kohn"/>
    <x v="1837"/>
    <x v="0"/>
    <n v="30000000"/>
    <n v="196114570"/>
    <x v="1133"/>
    <n v="104"/>
    <x v="2"/>
    <n v="166114570"/>
    <s v="Profit"/>
    <x v="3"/>
    <s v="United States)"/>
  </r>
  <r>
    <x v="5948"/>
    <x v="0"/>
    <x v="3"/>
    <x v="32"/>
    <s v="March 30, 2012 (United States)"/>
    <n v="5.6"/>
    <n v="85000"/>
    <x v="1529"/>
    <s v="Marc Klein"/>
    <x v="2251"/>
    <x v="0"/>
    <n v="85000000"/>
    <n v="183018522"/>
    <x v="1559"/>
    <n v="106"/>
    <x v="2"/>
    <n v="98018522"/>
    <s v="Profit"/>
    <x v="3"/>
    <s v="United States)"/>
  </r>
  <r>
    <x v="5949"/>
    <x v="1"/>
    <x v="1"/>
    <x v="32"/>
    <s v="May 16, 2012 (United States)"/>
    <n v="6.4"/>
    <n v="286000"/>
    <x v="1805"/>
    <s v="Sacha Baron Cohen"/>
    <x v="1882"/>
    <x v="0"/>
    <n v="65000000"/>
    <n v="179379533"/>
    <x v="5"/>
    <n v="83"/>
    <x v="2"/>
    <n v="114379533"/>
    <s v="Profit"/>
    <x v="3"/>
    <s v="United States)"/>
  </r>
  <r>
    <x v="5950"/>
    <x v="1"/>
    <x v="0"/>
    <x v="32"/>
    <s v="September 28, 2012 (United States)"/>
    <n v="7.4"/>
    <n v="545000"/>
    <x v="1925"/>
    <s v="Rian Johnson"/>
    <x v="1648"/>
    <x v="0"/>
    <n v="30000000"/>
    <n v="176506819"/>
    <x v="231"/>
    <n v="113"/>
    <x v="1"/>
    <n v="146506819"/>
    <s v="Profit"/>
    <x v="3"/>
    <s v="United States)"/>
  </r>
  <r>
    <x v="5951"/>
    <x v="1"/>
    <x v="1"/>
    <x v="32"/>
    <s v="June 29, 2012 (United States)"/>
    <n v="6.1"/>
    <n v="134000"/>
    <x v="776"/>
    <s v="Reid Carolin"/>
    <x v="1894"/>
    <x v="0"/>
    <n v="7000000"/>
    <n v="167739961"/>
    <x v="1807"/>
    <n v="110"/>
    <x v="2"/>
    <n v="160739961"/>
    <s v="Profit"/>
    <x v="3"/>
    <s v="United States)"/>
  </r>
  <r>
    <x v="5952"/>
    <x v="1"/>
    <x v="4"/>
    <x v="32"/>
    <s v="November 2, 2012 (United States)"/>
    <n v="7.3"/>
    <n v="334000"/>
    <x v="352"/>
    <s v="John Gatins"/>
    <x v="645"/>
    <x v="0"/>
    <n v="31000000"/>
    <n v="161772375"/>
    <x v="5"/>
    <n v="138"/>
    <x v="1"/>
    <n v="130772375"/>
    <s v="Profit"/>
    <x v="3"/>
    <s v="United States)"/>
  </r>
  <r>
    <x v="5953"/>
    <x v="1"/>
    <x v="0"/>
    <x v="32"/>
    <s v="January 20, 2012 (United States)"/>
    <n v="6.3"/>
    <n v="148000"/>
    <x v="2352"/>
    <s v="Len Wiseman"/>
    <x v="1711"/>
    <x v="0"/>
    <n v="70000000"/>
    <n v="160112671"/>
    <x v="1133"/>
    <n v="88"/>
    <x v="2"/>
    <n v="90112671"/>
    <s v="Profit"/>
    <x v="3"/>
    <s v="United States)"/>
  </r>
  <r>
    <x v="5954"/>
    <x v="7"/>
    <x v="0"/>
    <x v="32"/>
    <s v="February 17, 2012 (United States)"/>
    <n v="6.3"/>
    <n v="179000"/>
    <x v="1523"/>
    <s v="Timothy Dowling"/>
    <x v="1072"/>
    <x v="0"/>
    <n v="65000000"/>
    <n v="156491279"/>
    <x v="1808"/>
    <n v="103"/>
    <x v="2"/>
    <n v="91491279"/>
    <s v="Profit"/>
    <x v="3"/>
    <s v="United States)"/>
  </r>
  <r>
    <x v="5955"/>
    <x v="1"/>
    <x v="5"/>
    <x v="32"/>
    <s v="October 19, 2012 (United States)"/>
    <n v="4.5999999999999996"/>
    <n v="63000"/>
    <x v="2353"/>
    <s v="Christopher Landon"/>
    <x v="2252"/>
    <x v="0"/>
    <n v="5000000"/>
    <n v="142802657"/>
    <x v="5"/>
    <n v="88"/>
    <x v="2"/>
    <n v="137802657"/>
    <s v="Profit"/>
    <x v="3"/>
    <s v="United States)"/>
  </r>
  <r>
    <x v="5956"/>
    <x v="7"/>
    <x v="4"/>
    <x v="32"/>
    <s v="July 27, 2012 (United States)"/>
    <n v="6.4"/>
    <n v="55000"/>
    <x v="2354"/>
    <s v="Amanda Brody"/>
    <x v="2253"/>
    <x v="0"/>
    <n v="33000000"/>
    <n v="140470746"/>
    <x v="1100"/>
    <n v="99"/>
    <x v="2"/>
    <n v="107470746"/>
    <s v="Profit"/>
    <x v="3"/>
    <s v="United States)"/>
  </r>
  <r>
    <x v="5957"/>
    <x v="1"/>
    <x v="4"/>
    <x v="32"/>
    <s v="January 11, 2013 (United States)"/>
    <n v="7.4"/>
    <n v="280000"/>
    <x v="647"/>
    <s v="Mark Boal"/>
    <x v="2254"/>
    <x v="0"/>
    <n v="40000000"/>
    <n v="132820716"/>
    <x v="4"/>
    <n v="157"/>
    <x v="1"/>
    <n v="92820716"/>
    <s v="Profit"/>
    <x v="3"/>
    <s v="United States)"/>
  </r>
  <r>
    <x v="5958"/>
    <x v="1"/>
    <x v="0"/>
    <x v="32"/>
    <s v="October 26, 2012 (United States)"/>
    <n v="7.4"/>
    <n v="349000"/>
    <x v="1411"/>
    <s v="David Mitchell"/>
    <x v="323"/>
    <x v="0"/>
    <n v="102000000"/>
    <n v="130482868"/>
    <x v="1809"/>
    <n v="172"/>
    <x v="1"/>
    <n v="28482868"/>
    <s v="Profit"/>
    <x v="3"/>
    <s v="United States)"/>
  </r>
  <r>
    <x v="5959"/>
    <x v="7"/>
    <x v="4"/>
    <x v="32"/>
    <s v="February 3, 2012 (United States)"/>
    <n v="6.4"/>
    <n v="177000"/>
    <x v="2139"/>
    <s v="Susan Hill"/>
    <x v="1582"/>
    <x v="1"/>
    <n v="17000000"/>
    <n v="128955898"/>
    <x v="1702"/>
    <n v="95"/>
    <x v="2"/>
    <n v="111955898"/>
    <s v="Profit"/>
    <x v="3"/>
    <s v="United States)"/>
  </r>
  <r>
    <x v="5960"/>
    <x v="7"/>
    <x v="3"/>
    <x v="32"/>
    <s v="February 3, 2012 (United States)"/>
    <n v="7"/>
    <n v="243000"/>
    <x v="2355"/>
    <s v="Max Landis"/>
    <x v="2255"/>
    <x v="0"/>
    <n v="12000000"/>
    <n v="126636097"/>
    <x v="10"/>
    <n v="84"/>
    <x v="1"/>
    <n v="114636097"/>
    <s v="Profit"/>
    <x v="3"/>
    <s v="United States)"/>
  </r>
  <r>
    <x v="5961"/>
    <x v="0"/>
    <x v="10"/>
    <x v="32"/>
    <s v="April 27, 2012 (United States)"/>
    <n v="6.7"/>
    <n v="46000"/>
    <x v="1524"/>
    <s v="Gideon Defoe"/>
    <x v="1034"/>
    <x v="1"/>
    <n v="55000000"/>
    <n v="123054041"/>
    <x v="4"/>
    <n v="88"/>
    <x v="2"/>
    <n v="68054041"/>
    <s v="Profit"/>
    <x v="3"/>
    <s v="United States)"/>
  </r>
  <r>
    <x v="5962"/>
    <x v="0"/>
    <x v="1"/>
    <x v="32"/>
    <s v="December 25, 2012 (United States)"/>
    <n v="6"/>
    <n v="25000"/>
    <x v="1962"/>
    <s v="Lisa Addario"/>
    <x v="751"/>
    <x v="0"/>
    <n v="25000000"/>
    <n v="119772232"/>
    <x v="10"/>
    <n v="105"/>
    <x v="2"/>
    <n v="94772232"/>
    <s v="Profit"/>
    <x v="3"/>
    <s v="United States)"/>
  </r>
  <r>
    <x v="5963"/>
    <x v="1"/>
    <x v="0"/>
    <x v="32"/>
    <s v="June 22, 2012 (United States)"/>
    <n v="5.9"/>
    <n v="151000"/>
    <x v="1834"/>
    <s v="Seth Grahame-Smith"/>
    <x v="2256"/>
    <x v="0"/>
    <n v="69000000"/>
    <n v="116471580"/>
    <x v="1810"/>
    <n v="105"/>
    <x v="2"/>
    <n v="47471580"/>
    <s v="Profit"/>
    <x v="3"/>
    <s v="United States)"/>
  </r>
  <r>
    <x v="5964"/>
    <x v="7"/>
    <x v="1"/>
    <x v="32"/>
    <s v="October 5, 2012 (United States)"/>
    <n v="7.1"/>
    <n v="285000"/>
    <x v="2356"/>
    <s v="Kay Cannon"/>
    <x v="2257"/>
    <x v="0"/>
    <n v="17000000"/>
    <n v="115350426"/>
    <x v="1811"/>
    <n v="112"/>
    <x v="1"/>
    <n v="98350426"/>
    <s v="Profit"/>
    <x v="3"/>
    <s v="United States)"/>
  </r>
  <r>
    <x v="5965"/>
    <x v="7"/>
    <x v="1"/>
    <x v="32"/>
    <s v="August 8, 2012 (United States)"/>
    <n v="6.3"/>
    <n v="42000"/>
    <x v="1217"/>
    <s v="Vanessa Taylor"/>
    <x v="103"/>
    <x v="0"/>
    <n v="30000000"/>
    <n v="114281051"/>
    <x v="4"/>
    <n v="100"/>
    <x v="2"/>
    <n v="84281051"/>
    <s v="Profit"/>
    <x v="3"/>
    <s v="United States)"/>
  </r>
  <r>
    <x v="5966"/>
    <x v="0"/>
    <x v="10"/>
    <x v="32"/>
    <s v="August 17, 2012 (United States)"/>
    <n v="7"/>
    <n v="96000"/>
    <x v="2357"/>
    <s v="Chris Butler"/>
    <x v="2156"/>
    <x v="0"/>
    <n v="60000000"/>
    <n v="107139399"/>
    <x v="1315"/>
    <n v="92"/>
    <x v="1"/>
    <n v="47139399"/>
    <s v="Profit"/>
    <x v="3"/>
    <s v="United States)"/>
  </r>
  <r>
    <x v="5967"/>
    <x v="1"/>
    <x v="1"/>
    <x v="32"/>
    <s v="August 10, 2012 (United States)"/>
    <n v="6.1"/>
    <n v="126000"/>
    <x v="1312"/>
    <s v="Chris Henchy"/>
    <x v="1706"/>
    <x v="0"/>
    <n v="95000000"/>
    <n v="104907746"/>
    <x v="7"/>
    <n v="85"/>
    <x v="2"/>
    <n v="9907746"/>
    <s v="Profit"/>
    <x v="3"/>
    <s v="United States)"/>
  </r>
  <r>
    <x v="1081"/>
    <x v="1"/>
    <x v="1"/>
    <x v="32"/>
    <s v="March 2, 2012 (United States)"/>
    <n v="6.6"/>
    <n v="193000"/>
    <x v="2358"/>
    <s v="Matt Drake"/>
    <x v="2258"/>
    <x v="0"/>
    <n v="12000000"/>
    <n v="102731865"/>
    <x v="1812"/>
    <n v="88"/>
    <x v="2"/>
    <n v="90731865"/>
    <s v="Profit"/>
    <x v="3"/>
    <s v="United States)"/>
  </r>
  <r>
    <x v="5968"/>
    <x v="1"/>
    <x v="5"/>
    <x v="32"/>
    <s v="January 6, 2012 (United States)"/>
    <n v="4.2"/>
    <n v="35000"/>
    <x v="1971"/>
    <s v="William Brent Bell"/>
    <x v="2259"/>
    <x v="0"/>
    <n v="1000000"/>
    <n v="101758490"/>
    <x v="1813"/>
    <n v="83"/>
    <x v="2"/>
    <n v="100758490"/>
    <s v="Profit"/>
    <x v="3"/>
    <s v="United States)"/>
  </r>
  <r>
    <x v="5969"/>
    <x v="7"/>
    <x v="4"/>
    <x v="32"/>
    <s v="April 20, 2012 (United States)"/>
    <n v="6.5"/>
    <n v="103000"/>
    <x v="1249"/>
    <s v="Will Fetters"/>
    <x v="2021"/>
    <x v="0"/>
    <n v="25000000"/>
    <n v="99357138"/>
    <x v="7"/>
    <n v="101"/>
    <x v="2"/>
    <n v="74357138"/>
    <s v="Profit"/>
    <x v="3"/>
    <s v="United States)"/>
  </r>
  <r>
    <x v="5970"/>
    <x v="1"/>
    <x v="0"/>
    <x v="32"/>
    <s v="January 13, 2012 (United States)"/>
    <n v="6.4"/>
    <n v="119000"/>
    <x v="2359"/>
    <s v="Aaron Guzikowski"/>
    <x v="1259"/>
    <x v="0"/>
    <n v="25000000"/>
    <n v="96262212"/>
    <x v="1"/>
    <n v="109"/>
    <x v="2"/>
    <n v="71262212"/>
    <s v="Profit"/>
    <x v="3"/>
    <s v="United States)"/>
  </r>
  <r>
    <x v="5971"/>
    <x v="7"/>
    <x v="1"/>
    <x v="32"/>
    <s v="April 20, 2012 (United States)"/>
    <n v="6.5"/>
    <n v="45000"/>
    <x v="1686"/>
    <s v="Keith Merryman"/>
    <x v="2142"/>
    <x v="0"/>
    <n v="12000000"/>
    <n v="96070507"/>
    <x v="1133"/>
    <n v="122"/>
    <x v="2"/>
    <n v="84070507"/>
    <s v="Profit"/>
    <x v="3"/>
    <s v="United States)"/>
  </r>
  <r>
    <x v="5972"/>
    <x v="1"/>
    <x v="1"/>
    <x v="32"/>
    <s v="December 21, 2012 (United States)"/>
    <n v="6.2"/>
    <n v="132000"/>
    <x v="1882"/>
    <s v="Judd Apatow"/>
    <x v="1759"/>
    <x v="0"/>
    <n v="35000000"/>
    <n v="88215156"/>
    <x v="1561"/>
    <n v="134"/>
    <x v="2"/>
    <n v="53215156"/>
    <s v="Profit"/>
    <x v="3"/>
    <s v="United States)"/>
  </r>
  <r>
    <x v="5973"/>
    <x v="7"/>
    <x v="5"/>
    <x v="32"/>
    <s v="August 31, 2012 (United States)"/>
    <n v="5.9"/>
    <n v="58000"/>
    <x v="1347"/>
    <s v="Juliet Snowden"/>
    <x v="2260"/>
    <x v="0"/>
    <n v="14000000"/>
    <n v="85446075"/>
    <x v="1814"/>
    <n v="92"/>
    <x v="2"/>
    <n v="71446075"/>
    <s v="Profit"/>
    <x v="3"/>
    <s v="United States)"/>
  </r>
  <r>
    <x v="5974"/>
    <x v="7"/>
    <x v="1"/>
    <x v="32"/>
    <s v="May 18, 2012 (United States)"/>
    <n v="5.7"/>
    <n v="71000"/>
    <x v="1383"/>
    <s v="Shauna Cross"/>
    <x v="1232"/>
    <x v="0"/>
    <n v="40000000"/>
    <n v="84384002"/>
    <x v="1502"/>
    <n v="110"/>
    <x v="2"/>
    <n v="44384002"/>
    <s v="Profit"/>
    <x v="3"/>
    <s v="United States)"/>
  </r>
  <r>
    <x v="5975"/>
    <x v="1"/>
    <x v="6"/>
    <x v="32"/>
    <s v="July 6, 2012 (United States)"/>
    <n v="6.5"/>
    <n v="126000"/>
    <x v="171"/>
    <s v="Shane Salerno"/>
    <x v="2114"/>
    <x v="0"/>
    <n v="45000000"/>
    <n v="82966152"/>
    <x v="558"/>
    <n v="131"/>
    <x v="2"/>
    <n v="37966152"/>
    <s v="Profit"/>
    <x v="3"/>
    <s v="United States)"/>
  </r>
  <r>
    <x v="5976"/>
    <x v="1"/>
    <x v="5"/>
    <x v="32"/>
    <s v="October 12, 2012 (United States)"/>
    <n v="6.8"/>
    <n v="229000"/>
    <x v="1886"/>
    <s v="Scott Derrickson"/>
    <x v="455"/>
    <x v="0"/>
    <n v="3000000"/>
    <n v="82515113"/>
    <x v="1100"/>
    <n v="110"/>
    <x v="2"/>
    <n v="79515113"/>
    <s v="Profit"/>
    <x v="3"/>
    <s v="United States)"/>
  </r>
  <r>
    <x v="5977"/>
    <x v="1"/>
    <x v="0"/>
    <x v="32"/>
    <s v="February 24, 2012 (United States)"/>
    <n v="6.5"/>
    <n v="67000"/>
    <x v="2360"/>
    <s v="Kurt Johnstad"/>
    <x v="2261"/>
    <x v="0"/>
    <n v="12000000"/>
    <n v="82499399"/>
    <x v="1559"/>
    <n v="110"/>
    <x v="2"/>
    <n v="70499399"/>
    <s v="Profit"/>
    <x v="3"/>
    <s v="United States)"/>
  </r>
  <r>
    <x v="5978"/>
    <x v="0"/>
    <x v="10"/>
    <x v="32"/>
    <s v="October 5, 2012 (United States)"/>
    <n v="6.9"/>
    <n v="101000"/>
    <x v="438"/>
    <s v="Leonard Ripps"/>
    <x v="775"/>
    <x v="0"/>
    <n v="39000000"/>
    <n v="81493846"/>
    <x v="167"/>
    <n v="87"/>
    <x v="2"/>
    <n v="42493846"/>
    <s v="Profit"/>
    <x v="3"/>
    <s v="United States)"/>
  </r>
  <r>
    <x v="5979"/>
    <x v="0"/>
    <x v="10"/>
    <x v="32"/>
    <s v="August 3, 2012 (United States)"/>
    <n v="6.3"/>
    <n v="23000"/>
    <x v="1947"/>
    <s v="Maya Forbes"/>
    <x v="2144"/>
    <x v="0"/>
    <n v="22000000"/>
    <n v="77229695"/>
    <x v="968"/>
    <n v="94"/>
    <x v="2"/>
    <n v="55229695"/>
    <s v="Profit"/>
    <x v="3"/>
    <s v="United States)"/>
  </r>
  <r>
    <x v="5980"/>
    <x v="0"/>
    <x v="10"/>
    <x v="32"/>
    <s v="February 15, 2013 (United States)"/>
    <n v="5.9"/>
    <n v="25000"/>
    <x v="2361"/>
    <s v="Bob Barlen"/>
    <x v="1009"/>
    <x v="0"/>
    <n v="40000000"/>
    <n v="74939189"/>
    <x v="1815"/>
    <n v="89"/>
    <x v="2"/>
    <n v="34939189"/>
    <s v="Profit"/>
    <x v="3"/>
    <s v="United States)"/>
  </r>
  <r>
    <x v="5981"/>
    <x v="1"/>
    <x v="1"/>
    <x v="32"/>
    <s v="July 6, 2012 (United States)"/>
    <n v="6.3"/>
    <n v="86000"/>
    <x v="58"/>
    <s v="Woody Allen"/>
    <x v="55"/>
    <x v="0"/>
    <n v="20500000"/>
    <n v="73244881"/>
    <x v="1147"/>
    <n v="112"/>
    <x v="2"/>
    <n v="52744881"/>
    <s v="Profit"/>
    <x v="3"/>
    <s v="United States)"/>
  </r>
  <r>
    <x v="5982"/>
    <x v="0"/>
    <x v="0"/>
    <x v="32"/>
    <s v="October 12, 2012 (United States)"/>
    <n v="6.4"/>
    <n v="87000"/>
    <x v="1374"/>
    <s v="Allan Loeb"/>
    <x v="1893"/>
    <x v="0"/>
    <n v="42000000"/>
    <n v="73100172"/>
    <x v="4"/>
    <n v="105"/>
    <x v="2"/>
    <n v="31100172"/>
    <s v="Profit"/>
    <x v="3"/>
    <s v="United States)"/>
  </r>
  <r>
    <x v="3165"/>
    <x v="1"/>
    <x v="4"/>
    <x v="32"/>
    <s v="September 7, 2012 (United Kingdom)"/>
    <n v="6.6"/>
    <n v="95000"/>
    <x v="1888"/>
    <s v="Tom Stoppard"/>
    <x v="1834"/>
    <x v="1"/>
    <n v="40600000"/>
    <n v="68929150"/>
    <x v="1"/>
    <n v="129"/>
    <x v="2"/>
    <n v="28329150"/>
    <s v="Profit"/>
    <x v="3"/>
    <s v="United Kingdom)"/>
  </r>
  <r>
    <x v="5983"/>
    <x v="1"/>
    <x v="1"/>
    <x v="32"/>
    <s v="July 27, 2012 (United States)"/>
    <n v="5.7"/>
    <n v="123000"/>
    <x v="2056"/>
    <s v="Jared Stern"/>
    <x v="1263"/>
    <x v="0"/>
    <n v="68000000"/>
    <n v="68267862"/>
    <x v="10"/>
    <n v="102"/>
    <x v="2"/>
    <n v="267862"/>
    <s v="Profit"/>
    <x v="3"/>
    <s v="United States)"/>
  </r>
  <r>
    <x v="5984"/>
    <x v="7"/>
    <x v="1"/>
    <x v="32"/>
    <s v="June 29, 2012 (United States)"/>
    <n v="7.8"/>
    <n v="327000"/>
    <x v="1290"/>
    <s v="Wes Anderson"/>
    <x v="2262"/>
    <x v="0"/>
    <n v="16000000"/>
    <n v="68264022"/>
    <x v="1584"/>
    <n v="94"/>
    <x v="1"/>
    <n v="52264022"/>
    <s v="Profit"/>
    <x v="3"/>
    <s v="United States)"/>
  </r>
  <r>
    <x v="200"/>
    <x v="7"/>
    <x v="1"/>
    <x v="32"/>
    <s v="March 1, 2013 (United States)"/>
    <n v="6.8"/>
    <n v="19000"/>
    <x v="2362"/>
    <s v="Ronald Harwood"/>
    <x v="419"/>
    <x v="1"/>
    <n v="11000000"/>
    <n v="59520298"/>
    <x v="1816"/>
    <n v="98"/>
    <x v="2"/>
    <n v="48520298"/>
    <s v="Profit"/>
    <x v="3"/>
    <s v="United States)"/>
  </r>
  <r>
    <x v="5985"/>
    <x v="7"/>
    <x v="1"/>
    <x v="32"/>
    <s v="June 15, 2012 (United States)"/>
    <n v="5.9"/>
    <n v="75000"/>
    <x v="1610"/>
    <s v="Justin Theroux"/>
    <x v="2263"/>
    <x v="0"/>
    <n v="75000000"/>
    <n v="59418613"/>
    <x v="237"/>
    <n v="123"/>
    <x v="2"/>
    <n v="-15581387"/>
    <s v="Loss"/>
    <x v="3"/>
    <s v="United States)"/>
  </r>
  <r>
    <x v="5986"/>
    <x v="1"/>
    <x v="1"/>
    <x v="32"/>
    <s v="June 15, 2012 (United States)"/>
    <n v="5.5"/>
    <n v="94000"/>
    <x v="2128"/>
    <s v="David Caspe"/>
    <x v="1188"/>
    <x v="0"/>
    <n v="70000000"/>
    <n v="57719093"/>
    <x v="4"/>
    <n v="116"/>
    <x v="2"/>
    <n v="-12280907"/>
    <s v="Loss"/>
    <x v="3"/>
    <s v="United States)"/>
  </r>
  <r>
    <x v="5987"/>
    <x v="0"/>
    <x v="1"/>
    <x v="32"/>
    <s v="August 15, 2012 (United States)"/>
    <n v="6.6"/>
    <n v="46000"/>
    <x v="1790"/>
    <s v="Peter Hedges"/>
    <x v="1778"/>
    <x v="0"/>
    <n v="25000000"/>
    <n v="56012642"/>
    <x v="1817"/>
    <n v="105"/>
    <x v="2"/>
    <n v="31012642"/>
    <s v="Profit"/>
    <x v="3"/>
    <s v="United States)"/>
  </r>
  <r>
    <x v="5988"/>
    <x v="1"/>
    <x v="6"/>
    <x v="32"/>
    <s v="August 29, 2012 (United States)"/>
    <n v="7.3"/>
    <n v="232000"/>
    <x v="1923"/>
    <s v="Nick Cave"/>
    <x v="2063"/>
    <x v="0"/>
    <n v="26000000"/>
    <n v="55404207"/>
    <x v="1423"/>
    <n v="116"/>
    <x v="1"/>
    <n v="29404207"/>
    <s v="Profit"/>
    <x v="3"/>
    <s v="United States)"/>
  </r>
  <r>
    <x v="5989"/>
    <x v="1"/>
    <x v="0"/>
    <x v="32"/>
    <s v="October 26, 2012 (United States)"/>
    <n v="5"/>
    <n v="61000"/>
    <x v="2363"/>
    <s v="M.J. Bassett"/>
    <x v="2264"/>
    <x v="7"/>
    <n v="20000000"/>
    <n v="55362705"/>
    <x v="854"/>
    <n v="95"/>
    <x v="2"/>
    <n v="35362705"/>
    <s v="Profit"/>
    <x v="3"/>
    <s v="United States)"/>
  </r>
  <r>
    <x v="5990"/>
    <x v="1"/>
    <x v="0"/>
    <x v="32"/>
    <s v="September 21, 2012 (United States)"/>
    <n v="7.6"/>
    <n v="233000"/>
    <x v="1922"/>
    <s v="David Ayer"/>
    <x v="1459"/>
    <x v="0"/>
    <n v="7000000"/>
    <n v="55078146"/>
    <x v="1818"/>
    <n v="109"/>
    <x v="1"/>
    <n v="48078146"/>
    <s v="Profit"/>
    <x v="3"/>
    <s v="United States)"/>
  </r>
  <r>
    <x v="5991"/>
    <x v="0"/>
    <x v="1"/>
    <x v="32"/>
    <s v="April 13, 2012 (United States)"/>
    <n v="5.0999999999999996"/>
    <n v="30000"/>
    <x v="1256"/>
    <s v="Mike Cerrone"/>
    <x v="2265"/>
    <x v="0"/>
    <n v="30000000"/>
    <n v="54819301"/>
    <x v="10"/>
    <n v="92"/>
    <x v="2"/>
    <n v="24819301"/>
    <s v="Profit"/>
    <x v="3"/>
    <s v="United States)"/>
  </r>
  <r>
    <x v="5992"/>
    <x v="1"/>
    <x v="1"/>
    <x v="32"/>
    <s v="April 27, 2012 (United States)"/>
    <n v="6.2"/>
    <n v="96000"/>
    <x v="2093"/>
    <s v="Jason Segel"/>
    <x v="2266"/>
    <x v="0"/>
    <n v="30000000"/>
    <n v="54169363"/>
    <x v="1"/>
    <n v="124"/>
    <x v="2"/>
    <n v="24169363"/>
    <s v="Profit"/>
    <x v="3"/>
    <s v="United States)"/>
  </r>
  <r>
    <x v="489"/>
    <x v="7"/>
    <x v="0"/>
    <x v="32"/>
    <s v="November 21, 2012 (United States)"/>
    <n v="5.4"/>
    <n v="74000"/>
    <x v="2364"/>
    <s v="Carl Ellsworth"/>
    <x v="2192"/>
    <x v="0"/>
    <n v="65000000"/>
    <n v="50950296"/>
    <x v="1701"/>
    <n v="93"/>
    <x v="2"/>
    <n v="-14049704"/>
    <s v="Loss"/>
    <x v="3"/>
    <s v="United States)"/>
  </r>
  <r>
    <x v="5993"/>
    <x v="7"/>
    <x v="0"/>
    <x v="32"/>
    <s v="January 20, 2012 (United States)"/>
    <n v="5.9"/>
    <n v="34000"/>
    <x v="2365"/>
    <s v="John Ridley"/>
    <x v="922"/>
    <x v="0"/>
    <n v="58000000"/>
    <n v="50365498"/>
    <x v="10"/>
    <n v="125"/>
    <x v="2"/>
    <n v="-7634502"/>
    <s v="Loss"/>
    <x v="3"/>
    <s v="United States)"/>
  </r>
  <r>
    <x v="5994"/>
    <x v="7"/>
    <x v="4"/>
    <x v="32"/>
    <s v="September 21, 2012 (United States)"/>
    <n v="6.8"/>
    <n v="61000"/>
    <x v="2366"/>
    <s v="Randy Brown"/>
    <x v="6"/>
    <x v="0"/>
    <n v="30000000"/>
    <n v="48963137"/>
    <x v="7"/>
    <n v="111"/>
    <x v="2"/>
    <n v="18963137"/>
    <s v="Profit"/>
    <x v="3"/>
    <s v="United States)"/>
  </r>
  <r>
    <x v="5995"/>
    <x v="7"/>
    <x v="0"/>
    <x v="32"/>
    <s v="January 27, 2012 (United States)"/>
    <n v="6.6"/>
    <n v="147000"/>
    <x v="2367"/>
    <s v="Pablo F. Fenjves"/>
    <x v="2072"/>
    <x v="0"/>
    <n v="42000000"/>
    <n v="47636031"/>
    <x v="1100"/>
    <n v="102"/>
    <x v="2"/>
    <n v="5636031"/>
    <s v="Profit"/>
    <x v="3"/>
    <s v="United States)"/>
  </r>
  <r>
    <x v="5996"/>
    <x v="1"/>
    <x v="6"/>
    <x v="32"/>
    <s v="April 19, 2013 (United States)"/>
    <n v="7.3"/>
    <n v="253000"/>
    <x v="2249"/>
    <s v="Derek Cianfrance"/>
    <x v="1642"/>
    <x v="0"/>
    <n v="15000000"/>
    <n v="47052899"/>
    <x v="1504"/>
    <n v="140"/>
    <x v="1"/>
    <n v="32052899"/>
    <s v="Profit"/>
    <x v="3"/>
    <s v="United States)"/>
  </r>
  <r>
    <x v="5997"/>
    <x v="7"/>
    <x v="4"/>
    <x v="32"/>
    <s v="September 21, 2012 (United States)"/>
    <n v="5.6"/>
    <n v="74000"/>
    <x v="2368"/>
    <s v="David Loucka"/>
    <x v="2163"/>
    <x v="0"/>
    <n v="10000000"/>
    <n v="44287131"/>
    <x v="1559"/>
    <n v="101"/>
    <x v="2"/>
    <n v="34287131"/>
    <s v="Profit"/>
    <x v="3"/>
    <s v="United States)"/>
  </r>
  <r>
    <x v="5998"/>
    <x v="7"/>
    <x v="1"/>
    <x v="32"/>
    <s v="December 19, 2012 (United States)"/>
    <n v="5.7"/>
    <n v="36000"/>
    <x v="1951"/>
    <s v="Dan Fogelman"/>
    <x v="245"/>
    <x v="0"/>
    <n v="40000000"/>
    <n v="41863726"/>
    <x v="5"/>
    <n v="95"/>
    <x v="2"/>
    <n v="1863726"/>
    <s v="Profit"/>
    <x v="3"/>
    <s v="United States)"/>
  </r>
  <r>
    <x v="2789"/>
    <x v="1"/>
    <x v="0"/>
    <x v="32"/>
    <s v="April 27, 2012 (United States)"/>
    <n v="6.5"/>
    <n v="106000"/>
    <x v="1143"/>
    <s v="Boaz Yakin"/>
    <x v="1526"/>
    <x v="0"/>
    <n v="30000000"/>
    <n v="41564670"/>
    <x v="1819"/>
    <n v="94"/>
    <x v="2"/>
    <n v="11564670"/>
    <s v="Profit"/>
    <x v="3"/>
    <s v="United States)"/>
  </r>
  <r>
    <x v="5999"/>
    <x v="1"/>
    <x v="0"/>
    <x v="32"/>
    <s v="September 21, 2012 (United States)"/>
    <n v="7.1"/>
    <n v="260000"/>
    <x v="2088"/>
    <s v="John Wagner"/>
    <x v="1842"/>
    <x v="1"/>
    <n v="50000000"/>
    <n v="41037742"/>
    <x v="1299"/>
    <n v="95"/>
    <x v="1"/>
    <n v="-8962258"/>
    <s v="Loss"/>
    <x v="3"/>
    <s v="United States)"/>
  </r>
  <r>
    <x v="6000"/>
    <x v="1"/>
    <x v="5"/>
    <x v="32"/>
    <s v="May 25, 2012 (United States)"/>
    <n v="5"/>
    <n v="65000"/>
    <x v="2369"/>
    <s v="Oren Peli"/>
    <x v="2267"/>
    <x v="0"/>
    <n v="1000000"/>
    <n v="38390020"/>
    <x v="1156"/>
    <n v="86"/>
    <x v="2"/>
    <n v="37390020"/>
    <s v="Profit"/>
    <x v="3"/>
    <s v="United States)"/>
  </r>
  <r>
    <x v="6001"/>
    <x v="7"/>
    <x v="0"/>
    <x v="32"/>
    <s v="January 27, 2012 (United States)"/>
    <n v="5.3"/>
    <n v="41000"/>
    <x v="2234"/>
    <s v="Stacy Sherman"/>
    <x v="2023"/>
    <x v="0"/>
    <n v="40000000"/>
    <n v="38084162"/>
    <x v="1056"/>
    <n v="104"/>
    <x v="2"/>
    <n v="-1915838"/>
    <s v="Loss"/>
    <x v="3"/>
    <s v="United States)"/>
  </r>
  <r>
    <x v="6002"/>
    <x v="1"/>
    <x v="6"/>
    <x v="32"/>
    <s v="November 30, 2012 (United States)"/>
    <n v="6.2"/>
    <n v="137000"/>
    <x v="1592"/>
    <s v="Andrew Dominik"/>
    <x v="981"/>
    <x v="0"/>
    <n v="15000000"/>
    <n v="37930465"/>
    <x v="1820"/>
    <n v="97"/>
    <x v="2"/>
    <n v="22930465"/>
    <s v="Profit"/>
    <x v="3"/>
    <s v="United States)"/>
  </r>
  <r>
    <x v="6003"/>
    <x v="1"/>
    <x v="4"/>
    <x v="32"/>
    <s v="September 14, 2012 (United States)"/>
    <n v="6.6"/>
    <n v="51000"/>
    <x v="2370"/>
    <s v="Nicholas Jarecki"/>
    <x v="25"/>
    <x v="0"/>
    <n v="12000000"/>
    <n v="35485056"/>
    <x v="1502"/>
    <n v="107"/>
    <x v="2"/>
    <n v="23485056"/>
    <s v="Profit"/>
    <x v="3"/>
    <s v="United States)"/>
  </r>
  <r>
    <x v="6004"/>
    <x v="7"/>
    <x v="0"/>
    <x v="32"/>
    <s v="October 19, 2012 (United States)"/>
    <n v="5.2"/>
    <n v="33000"/>
    <x v="428"/>
    <s v="Marc Moss"/>
    <x v="1902"/>
    <x v="0"/>
    <n v="35000000"/>
    <n v="34618867"/>
    <x v="1821"/>
    <n v="101"/>
    <x v="2"/>
    <n v="-381133"/>
    <s v="Loss"/>
    <x v="3"/>
    <s v="United States)"/>
  </r>
  <r>
    <x v="6005"/>
    <x v="7"/>
    <x v="4"/>
    <x v="32"/>
    <s v="October 12, 2012 (United States)"/>
    <n v="7.9"/>
    <n v="475000"/>
    <x v="2371"/>
    <s v="Stephen Chbosky"/>
    <x v="1924"/>
    <x v="0"/>
    <n v="13000000"/>
    <n v="33384127"/>
    <x v="1100"/>
    <n v="103"/>
    <x v="1"/>
    <n v="20384127"/>
    <s v="Profit"/>
    <x v="3"/>
    <s v="United States)"/>
  </r>
  <r>
    <x v="6006"/>
    <x v="7"/>
    <x v="0"/>
    <x v="32"/>
    <s v="April 13, 2012 (United States)"/>
    <n v="6.1"/>
    <n v="96000"/>
    <x v="2372"/>
    <s v="James Mather"/>
    <x v="1499"/>
    <x v="8"/>
    <n v="20000000"/>
    <n v="32948113"/>
    <x v="1270"/>
    <n v="95"/>
    <x v="2"/>
    <n v="12948113"/>
    <s v="Profit"/>
    <x v="3"/>
    <s v="United States)"/>
  </r>
  <r>
    <x v="6007"/>
    <x v="7"/>
    <x v="4"/>
    <x v="32"/>
    <s v="May 10, 2013 (United States)"/>
    <n v="7.4"/>
    <n v="172000"/>
    <x v="2076"/>
    <s v="Jeff Nichols"/>
    <x v="1244"/>
    <x v="0"/>
    <n v="10000000"/>
    <n v="32613173"/>
    <x v="1502"/>
    <n v="130"/>
    <x v="1"/>
    <n v="22613173"/>
    <s v="Profit"/>
    <x v="3"/>
    <s v="United States)"/>
  </r>
  <r>
    <x v="6008"/>
    <x v="1"/>
    <x v="1"/>
    <x v="32"/>
    <s v="October 12, 2012 (United States)"/>
    <n v="7.2"/>
    <n v="246000"/>
    <x v="2118"/>
    <s v="Martin McDonagh"/>
    <x v="1572"/>
    <x v="1"/>
    <n v="15000000"/>
    <n v="32226382"/>
    <x v="1702"/>
    <n v="110"/>
    <x v="1"/>
    <n v="17226382"/>
    <s v="Profit"/>
    <x v="3"/>
    <s v="United States)"/>
  </r>
  <r>
    <x v="6009"/>
    <x v="1"/>
    <x v="6"/>
    <x v="32"/>
    <s v="March 22, 2013 (United States)"/>
    <n v="5.3"/>
    <n v="138000"/>
    <x v="1363"/>
    <s v="Harmony Korine"/>
    <x v="2268"/>
    <x v="0"/>
    <n v="5000000"/>
    <n v="32170399"/>
    <x v="1346"/>
    <n v="94"/>
    <x v="2"/>
    <n v="27170399"/>
    <s v="Profit"/>
    <x v="3"/>
    <s v="United States)"/>
  </r>
  <r>
    <x v="6010"/>
    <x v="7"/>
    <x v="0"/>
    <x v="32"/>
    <s v="August 24, 2012 (United States)"/>
    <n v="6.5"/>
    <n v="111000"/>
    <x v="1468"/>
    <s v="David Koepp"/>
    <x v="1648"/>
    <x v="0"/>
    <n v="35000000"/>
    <n v="31083599"/>
    <x v="4"/>
    <n v="91"/>
    <x v="2"/>
    <n v="-3916401"/>
    <s v="Loss"/>
    <x v="3"/>
    <s v="United States)"/>
  </r>
  <r>
    <x v="976"/>
    <x v="7"/>
    <x v="1"/>
    <x v="32"/>
    <s v="December 7, 2012 (United States)"/>
    <n v="5.7"/>
    <n v="29000"/>
    <x v="1945"/>
    <s v="Robbie Fox"/>
    <x v="1531"/>
    <x v="0"/>
    <n v="35000000"/>
    <n v="30962335"/>
    <x v="1822"/>
    <n v="105"/>
    <x v="2"/>
    <n v="-4037665"/>
    <s v="Loss"/>
    <x v="3"/>
    <s v="United States)"/>
  </r>
  <r>
    <x v="6011"/>
    <x v="1"/>
    <x v="6"/>
    <x v="32"/>
    <s v="April 27, 2012 (United States)"/>
    <n v="6.4"/>
    <n v="83000"/>
    <x v="1887"/>
    <s v="Hannah Shakespeare"/>
    <x v="439"/>
    <x v="0"/>
    <n v="26000000"/>
    <n v="29699345"/>
    <x v="1823"/>
    <n v="110"/>
    <x v="2"/>
    <n v="3699345"/>
    <s v="Profit"/>
    <x v="3"/>
    <s v="United States)"/>
  </r>
  <r>
    <x v="6012"/>
    <x v="7"/>
    <x v="4"/>
    <x v="32"/>
    <s v="September 20, 2012 (Germany)"/>
    <n v="7.9"/>
    <n v="95000"/>
    <x v="1595"/>
    <s v="Michael Haneke"/>
    <x v="2269"/>
    <x v="32"/>
    <n v="8900000"/>
    <n v="29664140"/>
    <x v="112"/>
    <n v="127"/>
    <x v="1"/>
    <n v="20764140"/>
    <s v="Profit"/>
    <x v="3"/>
    <s v="Germany)"/>
  </r>
  <r>
    <x v="6013"/>
    <x v="1"/>
    <x v="4"/>
    <x v="32"/>
    <s v="September 21, 2012 (United States)"/>
    <n v="7.2"/>
    <n v="160000"/>
    <x v="1298"/>
    <s v="Paul Thomas Anderson"/>
    <x v="1554"/>
    <x v="0"/>
    <n v="32000000"/>
    <n v="28258060"/>
    <x v="1423"/>
    <n v="138"/>
    <x v="1"/>
    <n v="-3741940"/>
    <s v="Loss"/>
    <x v="3"/>
    <s v="United States)"/>
  </r>
  <r>
    <x v="6014"/>
    <x v="7"/>
    <x v="2"/>
    <x v="32"/>
    <s v="December 14, 2012 (United States)"/>
    <n v="6.8"/>
    <n v="73000"/>
    <x v="2373"/>
    <s v="John J. McLaughlin"/>
    <x v="498"/>
    <x v="0"/>
    <n v="15700000"/>
    <n v="27039669"/>
    <x v="989"/>
    <n v="98"/>
    <x v="2"/>
    <n v="11339669"/>
    <s v="Profit"/>
    <x v="3"/>
    <s v="United States)"/>
  </r>
  <r>
    <x v="6015"/>
    <x v="1"/>
    <x v="4"/>
    <x v="32"/>
    <s v="May 17, 2012 (Belgium)"/>
    <n v="7.5"/>
    <n v="65000"/>
    <x v="1650"/>
    <s v="Jacques Audiard"/>
    <x v="1960"/>
    <x v="8"/>
    <n v="20500000"/>
    <n v="25807712"/>
    <x v="1667"/>
    <n v="120"/>
    <x v="1"/>
    <n v="5307712"/>
    <s v="Profit"/>
    <x v="3"/>
    <s v="Belgium)"/>
  </r>
  <r>
    <x v="6016"/>
    <x v="0"/>
    <x v="2"/>
    <x v="32"/>
    <s v="February 3, 2012 (United States)"/>
    <n v="6.5"/>
    <n v="19000"/>
    <x v="742"/>
    <s v="Jack Amiel"/>
    <x v="350"/>
    <x v="0"/>
    <n v="40000000"/>
    <n v="24740061"/>
    <x v="1"/>
    <n v="107"/>
    <x v="2"/>
    <n v="-15259939"/>
    <s v="Loss"/>
    <x v="3"/>
    <s v="United States)"/>
  </r>
  <r>
    <x v="6017"/>
    <x v="1"/>
    <x v="1"/>
    <x v="32"/>
    <s v="February 24, 2012 (United States)"/>
    <n v="5.6"/>
    <n v="74000"/>
    <x v="1672"/>
    <s v="David Wain"/>
    <x v="1318"/>
    <x v="0"/>
    <n v="20500000"/>
    <n v="23812816"/>
    <x v="1824"/>
    <n v="98"/>
    <x v="2"/>
    <n v="3312816"/>
    <s v="Profit"/>
    <x v="3"/>
    <s v="United States)"/>
  </r>
  <r>
    <x v="6018"/>
    <x v="7"/>
    <x v="3"/>
    <x v="32"/>
    <s v="April 26, 2013 (United States)"/>
    <n v="7.2"/>
    <n v="47000"/>
    <x v="2374"/>
    <s v="Petter Skavlan"/>
    <x v="2270"/>
    <x v="1"/>
    <n v="16600000"/>
    <n v="22842887"/>
    <x v="224"/>
    <n v="118"/>
    <x v="1"/>
    <n v="6242887"/>
    <s v="Profit"/>
    <x v="3"/>
    <s v="United States)"/>
  </r>
  <r>
    <x v="6019"/>
    <x v="7"/>
    <x v="4"/>
    <x v="32"/>
    <s v="May 1, 2013 (France)"/>
    <n v="6.4"/>
    <n v="70000"/>
    <x v="2375"/>
    <s v="Juan Solanas"/>
    <x v="2024"/>
    <x v="7"/>
    <n v="60000000"/>
    <n v="22187813"/>
    <x v="1825"/>
    <n v="109"/>
    <x v="2"/>
    <n v="-37812187"/>
    <s v="Loss"/>
    <x v="3"/>
    <s v="France)"/>
  </r>
  <r>
    <x v="6020"/>
    <x v="7"/>
    <x v="1"/>
    <x v="32"/>
    <s v="March 9, 2012 (United States)"/>
    <n v="5.9"/>
    <n v="41000"/>
    <x v="1322"/>
    <s v="Steve Koren"/>
    <x v="239"/>
    <x v="0"/>
    <n v="40000000"/>
    <n v="22044277"/>
    <x v="1494"/>
    <n v="91"/>
    <x v="2"/>
    <n v="-17955723"/>
    <s v="Loss"/>
    <x v="3"/>
    <s v="United States)"/>
  </r>
  <r>
    <x v="6021"/>
    <x v="1"/>
    <x v="0"/>
    <x v="32"/>
    <s v="February 1, 2013 (United States)"/>
    <n v="5.7"/>
    <n v="48000"/>
    <x v="48"/>
    <s v="Alessandro Camon"/>
    <x v="121"/>
    <x v="0"/>
    <n v="45000000"/>
    <n v="21947209"/>
    <x v="1819"/>
    <n v="92"/>
    <x v="2"/>
    <n v="-23052791"/>
    <s v="Loss"/>
    <x v="3"/>
    <s v="United States)"/>
  </r>
  <r>
    <x v="6022"/>
    <x v="7"/>
    <x v="3"/>
    <x v="32"/>
    <s v="July 5, 2012 (Russia)"/>
    <n v="7.3"/>
    <n v="82000"/>
    <x v="2376"/>
    <s v="Lucy Alibar"/>
    <x v="2271"/>
    <x v="0"/>
    <n v="1800000"/>
    <n v="21107746"/>
    <x v="1826"/>
    <n v="93"/>
    <x v="1"/>
    <n v="19307746"/>
    <s v="Profit"/>
    <x v="3"/>
    <s v="Russia)"/>
  </r>
  <r>
    <x v="6023"/>
    <x v="1"/>
    <x v="0"/>
    <x v="32"/>
    <s v="November 2, 2012 (United States)"/>
    <n v="5.4"/>
    <n v="61000"/>
    <x v="2377"/>
    <s v="RZA"/>
    <x v="1048"/>
    <x v="0"/>
    <n v="15000000"/>
    <n v="20546518"/>
    <x v="1827"/>
    <n v="95"/>
    <x v="2"/>
    <n v="5546518"/>
    <s v="Profit"/>
    <x v="3"/>
    <s v="United States)"/>
  </r>
  <r>
    <x v="6024"/>
    <x v="1"/>
    <x v="4"/>
    <x v="32"/>
    <s v="April 26, 2013 (United States)"/>
    <n v="6.4"/>
    <n v="32000"/>
    <x v="11"/>
    <s v="Lem Dobbs"/>
    <x v="18"/>
    <x v="0"/>
    <n v="2000000"/>
    <n v="20014680"/>
    <x v="1606"/>
    <n v="125"/>
    <x v="2"/>
    <n v="18014680"/>
    <s v="Profit"/>
    <x v="3"/>
    <s v="United States)"/>
  </r>
  <r>
    <x v="6025"/>
    <x v="7"/>
    <x v="0"/>
    <x v="32"/>
    <s v="February 24, 2012 (United States)"/>
    <n v="5.9"/>
    <n v="43000"/>
    <x v="2378"/>
    <s v="Allison Burnett"/>
    <x v="2143"/>
    <x v="0"/>
    <n v="20500000"/>
    <n v="19767535"/>
    <x v="1100"/>
    <n v="94"/>
    <x v="2"/>
    <n v="-732465"/>
    <s v="Loss"/>
    <x v="3"/>
    <s v="United States)"/>
  </r>
  <r>
    <x v="6026"/>
    <x v="1"/>
    <x v="0"/>
    <x v="32"/>
    <s v="September 6, 2012 (United Arab Emirates)"/>
    <n v="5.5"/>
    <n v="44000"/>
    <x v="1305"/>
    <s v="David Guggenheim"/>
    <x v="270"/>
    <x v="0"/>
    <n v="35000000"/>
    <n v="17415418"/>
    <x v="1529"/>
    <n v="96"/>
    <x v="2"/>
    <n v="-17584582"/>
    <s v="Loss"/>
    <x v="3"/>
    <s v="United Arab Emirates)"/>
  </r>
  <r>
    <x v="6027"/>
    <x v="7"/>
    <x v="0"/>
    <x v="32"/>
    <s v="September 7, 2012 (United States)"/>
    <n v="4.9000000000000004"/>
    <n v="36000"/>
    <x v="2145"/>
    <s v="Scott Wiper"/>
    <x v="2196"/>
    <x v="0"/>
    <n v="20000000"/>
    <n v="16863583"/>
    <x v="1100"/>
    <n v="93"/>
    <x v="2"/>
    <n v="-3136417"/>
    <s v="Loss"/>
    <x v="3"/>
    <s v="United States)"/>
  </r>
  <r>
    <x v="6028"/>
    <x v="1"/>
    <x v="0"/>
    <x v="32"/>
    <s v="August 22, 2012 (United States)"/>
    <n v="6.1"/>
    <n v="35000"/>
    <x v="2379"/>
    <s v="Dax Shepard"/>
    <x v="1931"/>
    <x v="0"/>
    <n v="2000000"/>
    <n v="16816647"/>
    <x v="1818"/>
    <n v="100"/>
    <x v="2"/>
    <n v="14816647"/>
    <s v="Profit"/>
    <x v="3"/>
    <s v="United States)"/>
  </r>
  <r>
    <x v="6029"/>
    <x v="1"/>
    <x v="4"/>
    <x v="32"/>
    <s v="October 10, 2012 (France)"/>
    <n v="7.4"/>
    <n v="31000"/>
    <x v="1560"/>
    <s v="Juan Mayorga"/>
    <x v="2272"/>
    <x v="8"/>
    <n v="20500000"/>
    <n v="16190771"/>
    <x v="1828"/>
    <n v="105"/>
    <x v="1"/>
    <n v="-4309229"/>
    <s v="Loss"/>
    <x v="3"/>
    <s v="France)"/>
  </r>
  <r>
    <x v="6030"/>
    <x v="7"/>
    <x v="4"/>
    <x v="32"/>
    <s v="September 7, 2012 (United States)"/>
    <n v="7"/>
    <n v="76000"/>
    <x v="2380"/>
    <s v="Brian Klugman"/>
    <x v="2191"/>
    <x v="0"/>
    <n v="6000000"/>
    <n v="15950164"/>
    <x v="1829"/>
    <n v="102"/>
    <x v="1"/>
    <n v="9950164"/>
    <s v="Profit"/>
    <x v="3"/>
    <s v="United States)"/>
  </r>
  <r>
    <x v="6031"/>
    <x v="1"/>
    <x v="4"/>
    <x v="32"/>
    <s v="January 10, 2013 (Denmark)"/>
    <n v="8.3000000000000007"/>
    <n v="297000"/>
    <x v="1424"/>
    <s v="Tobias Lindholm"/>
    <x v="1922"/>
    <x v="27"/>
    <n v="3800000"/>
    <n v="15843274"/>
    <x v="1830"/>
    <n v="115"/>
    <x v="1"/>
    <n v="12043274"/>
    <s v="Profit"/>
    <x v="3"/>
    <s v="Denmark)"/>
  </r>
  <r>
    <x v="6032"/>
    <x v="1"/>
    <x v="2"/>
    <x v="32"/>
    <s v="March 29, 2012 (Denmark)"/>
    <n v="7.5"/>
    <n v="45000"/>
    <x v="2381"/>
    <s v="Bodil Steensen-Leth"/>
    <x v="2273"/>
    <x v="27"/>
    <n v="20500000"/>
    <n v="14758997"/>
    <x v="1200"/>
    <n v="137"/>
    <x v="1"/>
    <n v="-5741003"/>
    <s v="Loss"/>
    <x v="3"/>
    <s v="Denmark)"/>
  </r>
  <r>
    <x v="6033"/>
    <x v="1"/>
    <x v="4"/>
    <x v="32"/>
    <s v="March 2, 2012 (Spain)"/>
    <n v="6.2"/>
    <n v="59000"/>
    <x v="2247"/>
    <s v="Rodrigo CortÃ©s"/>
    <x v="513"/>
    <x v="16"/>
    <n v="20500000"/>
    <n v="14107313"/>
    <x v="1529"/>
    <n v="114"/>
    <x v="2"/>
    <n v="-6392687"/>
    <s v="Loss"/>
    <x v="3"/>
    <s v="Spain)"/>
  </r>
  <r>
    <x v="6034"/>
    <x v="1"/>
    <x v="1"/>
    <x v="32"/>
    <s v="June 1, 2012 (United Kingdom)"/>
    <n v="7"/>
    <n v="24000"/>
    <x v="899"/>
    <s v="Paul Laverty"/>
    <x v="2274"/>
    <x v="1"/>
    <n v="20500000"/>
    <n v="13090471"/>
    <x v="1831"/>
    <n v="101"/>
    <x v="1"/>
    <n v="-7409529"/>
    <s v="Loss"/>
    <x v="3"/>
    <s v="United Kingdom)"/>
  </r>
  <r>
    <x v="6035"/>
    <x v="7"/>
    <x v="1"/>
    <x v="32"/>
    <s v="June 29, 2012 (United States)"/>
    <n v="7.1"/>
    <n v="42000"/>
    <x v="2382"/>
    <s v="Alex Kurtzman"/>
    <x v="2058"/>
    <x v="0"/>
    <n v="16000000"/>
    <n v="12558931"/>
    <x v="1018"/>
    <n v="114"/>
    <x v="1"/>
    <n v="-3441069"/>
    <s v="Loss"/>
    <x v="3"/>
    <s v="United States)"/>
  </r>
  <r>
    <x v="6036"/>
    <x v="1"/>
    <x v="1"/>
    <x v="32"/>
    <s v="September 6, 2012 (Russia)"/>
    <n v="5.3"/>
    <n v="46000"/>
    <x v="2383"/>
    <s v="Leslye Headland"/>
    <x v="1386"/>
    <x v="0"/>
    <n v="3000000"/>
    <n v="12128575"/>
    <x v="1832"/>
    <n v="87"/>
    <x v="2"/>
    <n v="9128575"/>
    <s v="Profit"/>
    <x v="3"/>
    <s v="Russia)"/>
  </r>
  <r>
    <x v="6037"/>
    <x v="1"/>
    <x v="3"/>
    <x v="32"/>
    <s v="June 22, 2012 (United States)"/>
    <n v="6.7"/>
    <n v="109000"/>
    <x v="2384"/>
    <s v="Lorene Scafaria"/>
    <x v="1832"/>
    <x v="0"/>
    <n v="10000000"/>
    <n v="11681781"/>
    <x v="1315"/>
    <n v="101"/>
    <x v="2"/>
    <n v="1681781"/>
    <s v="Profit"/>
    <x v="3"/>
    <s v="United States)"/>
  </r>
  <r>
    <x v="6038"/>
    <x v="7"/>
    <x v="3"/>
    <x v="32"/>
    <s v="October 26, 2012 (United States)"/>
    <n v="5.4"/>
    <n v="14000"/>
    <x v="2385"/>
    <s v="Max Werner"/>
    <x v="2275"/>
    <x v="0"/>
    <n v="14000000"/>
    <n v="11417362"/>
    <x v="5"/>
    <n v="86"/>
    <x v="2"/>
    <n v="-2582638"/>
    <s v="Loss"/>
    <x v="3"/>
    <s v="United States)"/>
  </r>
  <r>
    <x v="6039"/>
    <x v="7"/>
    <x v="5"/>
    <x v="32"/>
    <s v="August 24, 2012 (United States)"/>
    <n v="4.0999999999999996"/>
    <n v="19000"/>
    <x v="2386"/>
    <s v="Todd Lincoln"/>
    <x v="2276"/>
    <x v="0"/>
    <n v="17000000"/>
    <n v="11350665"/>
    <x v="7"/>
    <n v="82"/>
    <x v="2"/>
    <n v="-5649335"/>
    <s v="Loss"/>
    <x v="3"/>
    <s v="United States)"/>
  </r>
  <r>
    <x v="1219"/>
    <x v="1"/>
    <x v="4"/>
    <x v="32"/>
    <s v="January 4, 2013 (United States)"/>
    <n v="6.6"/>
    <n v="37000"/>
    <x v="805"/>
    <s v="John Krasinski"/>
    <x v="1317"/>
    <x v="0"/>
    <n v="15000000"/>
    <n v="11039031"/>
    <x v="1315"/>
    <n v="106"/>
    <x v="2"/>
    <n v="-3960969"/>
    <s v="Loss"/>
    <x v="3"/>
    <s v="United States)"/>
  </r>
  <r>
    <x v="6040"/>
    <x v="1"/>
    <x v="2"/>
    <x v="32"/>
    <s v="November 16, 2012 (United States)"/>
    <n v="7.2"/>
    <n v="42000"/>
    <x v="2387"/>
    <s v="Ben Lewin"/>
    <x v="1864"/>
    <x v="0"/>
    <n v="1000000"/>
    <n v="10656155"/>
    <x v="989"/>
    <n v="95"/>
    <x v="1"/>
    <n v="9656155"/>
    <s v="Profit"/>
    <x v="3"/>
    <s v="United States)"/>
  </r>
  <r>
    <x v="6041"/>
    <x v="7"/>
    <x v="1"/>
    <x v="32"/>
    <s v="March 1, 2012 (Singapore)"/>
    <n v="4.4000000000000004"/>
    <n v="54000"/>
    <x v="2388"/>
    <s v="Lisa Azuelos"/>
    <x v="2080"/>
    <x v="0"/>
    <n v="11000000"/>
    <n v="10578643"/>
    <x v="1833"/>
    <n v="97"/>
    <x v="2"/>
    <n v="-421357"/>
    <s v="Loss"/>
    <x v="3"/>
    <s v="Singapore)"/>
  </r>
  <r>
    <x v="6042"/>
    <x v="1"/>
    <x v="5"/>
    <x v="32"/>
    <s v="November 30, 2012 (United States)"/>
    <n v="6.1"/>
    <n v="47000"/>
    <x v="2193"/>
    <s v="Patrick Melton"/>
    <x v="2112"/>
    <x v="0"/>
    <n v="7500000"/>
    <n v="9929706"/>
    <x v="1673"/>
    <n v="82"/>
    <x v="2"/>
    <n v="2429706"/>
    <s v="Profit"/>
    <x v="3"/>
    <s v="United States)"/>
  </r>
  <r>
    <x v="6043"/>
    <x v="1"/>
    <x v="3"/>
    <x v="32"/>
    <s v="May 23, 2012 (France)"/>
    <n v="6.1"/>
    <n v="40000"/>
    <x v="1413"/>
    <s v="Jack Kerouac"/>
    <x v="1998"/>
    <x v="8"/>
    <n v="25000000"/>
    <n v="9617377"/>
    <x v="720"/>
    <n v="124"/>
    <x v="2"/>
    <n v="-15382623"/>
    <s v="Loss"/>
    <x v="3"/>
    <s v="France)"/>
  </r>
  <r>
    <x v="6044"/>
    <x v="1"/>
    <x v="6"/>
    <x v="32"/>
    <s v="March 9, 2012 (United Kingdom)"/>
    <n v="5.4"/>
    <n v="18000"/>
    <x v="2389"/>
    <s v="Guy de Maupassant"/>
    <x v="2150"/>
    <x v="1"/>
    <n v="20500000"/>
    <n v="9374932"/>
    <x v="1012"/>
    <n v="102"/>
    <x v="2"/>
    <n v="-11125068"/>
    <s v="Loss"/>
    <x v="3"/>
    <s v="United Kingdom)"/>
  </r>
  <r>
    <x v="6045"/>
    <x v="1"/>
    <x v="1"/>
    <x v="32"/>
    <s v="September 6, 2012 (Portugal)"/>
    <n v="7.2"/>
    <n v="97000"/>
    <x v="1953"/>
    <s v="Zoe Kazan"/>
    <x v="2277"/>
    <x v="0"/>
    <n v="8000000"/>
    <n v="9368803"/>
    <x v="989"/>
    <n v="104"/>
    <x v="1"/>
    <n v="1368803"/>
    <s v="Profit"/>
    <x v="3"/>
    <s v="Portugal)"/>
  </r>
  <r>
    <x v="6046"/>
    <x v="7"/>
    <x v="1"/>
    <x v="32"/>
    <s v="February 22, 2013 (United Kingdom)"/>
    <n v="7"/>
    <n v="7400"/>
    <x v="2390"/>
    <s v="Paul Andrew Williams"/>
    <x v="585"/>
    <x v="1"/>
    <n v="20500000"/>
    <n v="9166865"/>
    <x v="1834"/>
    <n v="90"/>
    <x v="1"/>
    <n v="-11333135"/>
    <s v="Loss"/>
    <x v="3"/>
    <s v="United Kingdom)"/>
  </r>
  <r>
    <x v="6047"/>
    <x v="1"/>
    <x v="1"/>
    <x v="32"/>
    <s v="August 23, 2013 (Brazil)"/>
    <n v="7.5"/>
    <n v="78000"/>
    <x v="1234"/>
    <s v="Noah Baumbach"/>
    <x v="2278"/>
    <x v="0"/>
    <n v="20500000"/>
    <n v="9058065"/>
    <x v="1835"/>
    <n v="86"/>
    <x v="1"/>
    <n v="-11441935"/>
    <s v="Loss"/>
    <x v="3"/>
    <s v="Brazil)"/>
  </r>
  <r>
    <x v="6048"/>
    <x v="1"/>
    <x v="1"/>
    <x v="32"/>
    <s v="July 14, 2012 (Japan)"/>
    <n v="3.7"/>
    <n v="41000"/>
    <x v="1936"/>
    <s v="Patrick Melton"/>
    <x v="2279"/>
    <x v="0"/>
    <n v="5000000"/>
    <n v="8518634"/>
    <x v="962"/>
    <n v="83"/>
    <x v="2"/>
    <n v="3518634"/>
    <s v="Profit"/>
    <x v="3"/>
    <s v="Japan)"/>
  </r>
  <r>
    <x v="6049"/>
    <x v="0"/>
    <x v="2"/>
    <x v="32"/>
    <s v="October 26, 2012 (United States)"/>
    <n v="7.1"/>
    <n v="31000"/>
    <x v="8"/>
    <s v="Kario Salem"/>
    <x v="2280"/>
    <x v="0"/>
    <n v="20000000"/>
    <n v="7942116"/>
    <x v="968"/>
    <n v="116"/>
    <x v="1"/>
    <n v="-12057884"/>
    <s v="Loss"/>
    <x v="3"/>
    <s v="United States)"/>
  </r>
  <r>
    <x v="6050"/>
    <x v="1"/>
    <x v="0"/>
    <x v="32"/>
    <s v="March 1, 2013 (United States)"/>
    <n v="6.1"/>
    <n v="19000"/>
    <x v="2391"/>
    <s v="Nick Love"/>
    <x v="1510"/>
    <x v="1"/>
    <n v="20500000"/>
    <n v="7708312"/>
    <x v="1634"/>
    <n v="112"/>
    <x v="2"/>
    <n v="-12791688"/>
    <s v="Loss"/>
    <x v="3"/>
    <s v="United States)"/>
  </r>
  <r>
    <x v="6051"/>
    <x v="1"/>
    <x v="6"/>
    <x v="32"/>
    <s v="May 25, 2012 (France)"/>
    <n v="5.0999999999999996"/>
    <n v="45000"/>
    <x v="145"/>
    <s v="David Cronenberg"/>
    <x v="2150"/>
    <x v="7"/>
    <n v="20500000"/>
    <n v="7029095"/>
    <x v="1836"/>
    <n v="109"/>
    <x v="2"/>
    <n v="-13470905"/>
    <s v="Loss"/>
    <x v="3"/>
    <s v="France)"/>
  </r>
  <r>
    <x v="6052"/>
    <x v="1"/>
    <x v="4"/>
    <x v="32"/>
    <s v="March 21, 2012 (France)"/>
    <n v="6.2"/>
    <n v="8200"/>
    <x v="1241"/>
    <s v="BenoÃ®t Jacquot"/>
    <x v="2281"/>
    <x v="8"/>
    <n v="20500000"/>
    <n v="6366835"/>
    <x v="1837"/>
    <n v="100"/>
    <x v="2"/>
    <n v="-14133165"/>
    <s v="Loss"/>
    <x v="3"/>
    <s v="France)"/>
  </r>
  <r>
    <x v="3241"/>
    <x v="7"/>
    <x v="4"/>
    <x v="32"/>
    <s v="November 8, 2013 (United States)"/>
    <n v="6.4"/>
    <n v="13000"/>
    <x v="62"/>
    <s v="David Nicholls"/>
    <x v="2282"/>
    <x v="1"/>
    <n v="20500000"/>
    <n v="6202879"/>
    <x v="703"/>
    <n v="128"/>
    <x v="2"/>
    <n v="-14297121"/>
    <s v="Loss"/>
    <x v="3"/>
    <s v="United States)"/>
  </r>
  <r>
    <x v="6053"/>
    <x v="3"/>
    <x v="4"/>
    <x v="32"/>
    <s v="October 10, 2012 (Belgium)"/>
    <n v="7.7"/>
    <n v="40000"/>
    <x v="2392"/>
    <s v="Johan Heldenbergh"/>
    <x v="2283"/>
    <x v="31"/>
    <n v="20500000"/>
    <n v="5990754"/>
    <x v="1838"/>
    <n v="111"/>
    <x v="1"/>
    <n v="-14509246"/>
    <s v="Loss"/>
    <x v="3"/>
    <s v="Belgium)"/>
  </r>
  <r>
    <x v="2286"/>
    <x v="7"/>
    <x v="1"/>
    <x v="32"/>
    <s v="June 14, 2013 (United Kingdom)"/>
    <n v="7.1"/>
    <n v="16000"/>
    <x v="1901"/>
    <s v="William Shakespeare"/>
    <x v="2284"/>
    <x v="0"/>
    <n v="20500000"/>
    <n v="5341221"/>
    <x v="1839"/>
    <n v="109"/>
    <x v="1"/>
    <n v="-15158779"/>
    <s v="Loss"/>
    <x v="3"/>
    <s v="United Kingdom)"/>
  </r>
  <r>
    <x v="6054"/>
    <x v="3"/>
    <x v="6"/>
    <x v="32"/>
    <s v="November 30, 2012 (India)"/>
    <n v="7.2"/>
    <n v="40000"/>
    <x v="2393"/>
    <s v="Farhan Akhtar"/>
    <x v="1639"/>
    <x v="41"/>
    <n v="7395080"/>
    <n v="5277766"/>
    <x v="1283"/>
    <n v="140"/>
    <x v="1"/>
    <n v="-2117314"/>
    <s v="Loss"/>
    <x v="3"/>
    <s v="India)"/>
  </r>
  <r>
    <x v="6055"/>
    <x v="1"/>
    <x v="1"/>
    <x v="32"/>
    <s v="February 1, 2013 (United States)"/>
    <n v="6.5"/>
    <n v="54000"/>
    <x v="2394"/>
    <s v="Noah Haidle"/>
    <x v="40"/>
    <x v="0"/>
    <n v="15000000"/>
    <n v="5072654"/>
    <x v="1502"/>
    <n v="95"/>
    <x v="2"/>
    <n v="-9927346"/>
    <s v="Loss"/>
    <x v="3"/>
    <s v="United States)"/>
  </r>
  <r>
    <x v="6056"/>
    <x v="7"/>
    <x v="1"/>
    <x v="32"/>
    <s v="September 19, 2012 (France)"/>
    <n v="7.1"/>
    <n v="63000"/>
    <x v="2395"/>
    <s v="Christopher Ford"/>
    <x v="2285"/>
    <x v="0"/>
    <n v="2500000"/>
    <n v="4806423"/>
    <x v="1840"/>
    <n v="89"/>
    <x v="1"/>
    <n v="2306423"/>
    <s v="Profit"/>
    <x v="3"/>
    <s v="France)"/>
  </r>
  <r>
    <x v="6057"/>
    <x v="1"/>
    <x v="2"/>
    <x v="32"/>
    <s v="May 2, 2013 (Lebanon)"/>
    <n v="6.8"/>
    <n v="72000"/>
    <x v="2396"/>
    <s v="Morgan Land"/>
    <x v="2014"/>
    <x v="0"/>
    <n v="10000000"/>
    <n v="4552970"/>
    <x v="1841"/>
    <n v="106"/>
    <x v="2"/>
    <n v="-5447030"/>
    <s v="Loss"/>
    <x v="3"/>
    <s v="Lebanon)"/>
  </r>
  <r>
    <x v="6058"/>
    <x v="3"/>
    <x v="1"/>
    <x v="32"/>
    <s v="September 14, 2012 (India)"/>
    <n v="8.1"/>
    <n v="78000"/>
    <x v="2397"/>
    <s v="Anurag Basu"/>
    <x v="2224"/>
    <x v="41"/>
    <n v="20500000"/>
    <n v="4490134"/>
    <x v="1842"/>
    <n v="151"/>
    <x v="1"/>
    <n v="-16009866"/>
    <s v="Loss"/>
    <x v="3"/>
    <s v="India)"/>
  </r>
  <r>
    <x v="6059"/>
    <x v="1"/>
    <x v="1"/>
    <x v="32"/>
    <s v="June 15, 2012 (Canada)"/>
    <n v="7"/>
    <n v="122000"/>
    <x v="2398"/>
    <s v="Derek Connolly"/>
    <x v="2286"/>
    <x v="0"/>
    <n v="750000"/>
    <n v="4424699"/>
    <x v="1701"/>
    <n v="86"/>
    <x v="1"/>
    <n v="3674699"/>
    <s v="Profit"/>
    <x v="3"/>
    <s v="Canada)"/>
  </r>
  <r>
    <x v="6060"/>
    <x v="1"/>
    <x v="6"/>
    <x v="32"/>
    <s v="October 17, 2012 (Belgium)"/>
    <n v="5.8"/>
    <n v="37000"/>
    <x v="2167"/>
    <s v="Peter Dexter"/>
    <x v="1244"/>
    <x v="0"/>
    <n v="12500000"/>
    <n v="3783865"/>
    <x v="1529"/>
    <n v="107"/>
    <x v="2"/>
    <n v="-8716135"/>
    <s v="Loss"/>
    <x v="3"/>
    <s v="Belgium)"/>
  </r>
  <r>
    <x v="6061"/>
    <x v="1"/>
    <x v="1"/>
    <x v="32"/>
    <s v="August 3, 2012 (Canada)"/>
    <n v="6.6"/>
    <n v="30000"/>
    <x v="2399"/>
    <s v="Rashida Jones"/>
    <x v="2287"/>
    <x v="0"/>
    <n v="20500000"/>
    <n v="3640975"/>
    <x v="1843"/>
    <n v="92"/>
    <x v="2"/>
    <n v="-16859025"/>
    <s v="Loss"/>
    <x v="3"/>
    <s v="Canada)"/>
  </r>
  <r>
    <x v="6062"/>
    <x v="1"/>
    <x v="1"/>
    <x v="32"/>
    <s v="September 14, 2013 (Denmark)"/>
    <n v="6.4"/>
    <n v="27000"/>
    <x v="2400"/>
    <s v="Stuart Blumberg"/>
    <x v="1704"/>
    <x v="0"/>
    <n v="20500000"/>
    <n v="3499442"/>
    <x v="1844"/>
    <n v="112"/>
    <x v="2"/>
    <n v="-17000558"/>
    <s v="Loss"/>
    <x v="3"/>
    <s v="Denmark)"/>
  </r>
  <r>
    <x v="6063"/>
    <x v="1"/>
    <x v="4"/>
    <x v="32"/>
    <s v="July 5, 2013 (United States)"/>
    <n v="7.5"/>
    <n v="74000"/>
    <x v="2401"/>
    <s v="Andrew Stern"/>
    <x v="641"/>
    <x v="0"/>
    <n v="10000000"/>
    <n v="3428048"/>
    <x v="1673"/>
    <n v="115"/>
    <x v="1"/>
    <n v="-6571952"/>
    <s v="Loss"/>
    <x v="3"/>
    <s v="United States)"/>
  </r>
  <r>
    <x v="6064"/>
    <x v="1"/>
    <x v="4"/>
    <x v="32"/>
    <s v="February 22, 2013 (Ireland)"/>
    <n v="5.9"/>
    <n v="28000"/>
    <x v="1379"/>
    <s v="Terrence Malick"/>
    <x v="1338"/>
    <x v="0"/>
    <n v="20500000"/>
    <n v="2801166"/>
    <x v="1845"/>
    <n v="112"/>
    <x v="2"/>
    <n v="-17698834"/>
    <s v="Loss"/>
    <x v="3"/>
    <s v="Ireland)"/>
  </r>
  <r>
    <x v="1235"/>
    <x v="3"/>
    <x v="1"/>
    <x v="32"/>
    <s v="July 13, 2012 (United Kingdom)"/>
    <n v="6.3"/>
    <n v="14000"/>
    <x v="2402"/>
    <s v="Imtiaz Ali"/>
    <x v="2288"/>
    <x v="1"/>
    <n v="7980000"/>
    <n v="2724695"/>
    <x v="1846"/>
    <n v="146"/>
    <x v="2"/>
    <n v="-5255305"/>
    <s v="Loss"/>
    <x v="3"/>
    <s v="United Kingdom)"/>
  </r>
  <r>
    <x v="6065"/>
    <x v="1"/>
    <x v="4"/>
    <x v="32"/>
    <s v="May 3, 2013 (United States)"/>
    <n v="7.4"/>
    <n v="27000"/>
    <x v="1103"/>
    <s v="Nancy Doyne"/>
    <x v="1230"/>
    <x v="0"/>
    <n v="6000000"/>
    <n v="2711379"/>
    <x v="1847"/>
    <n v="99"/>
    <x v="1"/>
    <n v="-3288621"/>
    <s v="Loss"/>
    <x v="3"/>
    <s v="United States)"/>
  </r>
  <r>
    <x v="6066"/>
    <x v="3"/>
    <x v="5"/>
    <x v="32"/>
    <s v="January 2, 2013 (France)"/>
    <n v="6.1"/>
    <n v="36000"/>
    <x v="2063"/>
    <s v="Alexandre Aja"/>
    <x v="1065"/>
    <x v="8"/>
    <n v="6000000"/>
    <n v="2631275"/>
    <x v="1848"/>
    <n v="89"/>
    <x v="2"/>
    <n v="-3368725"/>
    <s v="Loss"/>
    <x v="3"/>
    <s v="France)"/>
  </r>
  <r>
    <x v="6067"/>
    <x v="3"/>
    <x v="4"/>
    <x v="32"/>
    <s v="September 20, 2012 (Australia)"/>
    <n v="7.1"/>
    <n v="15000"/>
    <x v="1870"/>
    <s v="Cate Shortland"/>
    <x v="2289"/>
    <x v="3"/>
    <n v="20500000"/>
    <n v="2362019"/>
    <x v="1849"/>
    <n v="109"/>
    <x v="1"/>
    <n v="-18137981"/>
    <s v="Loss"/>
    <x v="3"/>
    <s v="Australia)"/>
  </r>
  <r>
    <x v="6068"/>
    <x v="1"/>
    <x v="4"/>
    <x v="32"/>
    <s v="May 17, 2013 (India)"/>
    <n v="6.9"/>
    <n v="14000"/>
    <x v="739"/>
    <s v="Javed Akhtar"/>
    <x v="2290"/>
    <x v="0"/>
    <n v="20500000"/>
    <n v="2176576"/>
    <x v="1850"/>
    <n v="130"/>
    <x v="2"/>
    <n v="-18323424"/>
    <s v="Loss"/>
    <x v="3"/>
    <s v="India)"/>
  </r>
  <r>
    <x v="6069"/>
    <x v="3"/>
    <x v="3"/>
    <x v="32"/>
    <s v="May 10, 2013 (United States)"/>
    <n v="6.5"/>
    <n v="27000"/>
    <x v="2337"/>
    <s v="Alice Lowe"/>
    <x v="2291"/>
    <x v="1"/>
    <n v="20500000"/>
    <n v="2122909"/>
    <x v="758"/>
    <n v="88"/>
    <x v="2"/>
    <n v="-18377091"/>
    <s v="Loss"/>
    <x v="3"/>
    <s v="United States)"/>
  </r>
  <r>
    <x v="2411"/>
    <x v="1"/>
    <x v="6"/>
    <x v="32"/>
    <s v="November 9, 2012 (Bulgaria)"/>
    <n v="6.3"/>
    <n v="39000"/>
    <x v="2051"/>
    <s v="Zach Dean"/>
    <x v="1570"/>
    <x v="8"/>
    <n v="12000000"/>
    <n v="1946254"/>
    <x v="1684"/>
    <n v="95"/>
    <x v="2"/>
    <n v="-10053746"/>
    <s v="Loss"/>
    <x v="3"/>
    <s v="Bulgaria)"/>
  </r>
  <r>
    <x v="6070"/>
    <x v="1"/>
    <x v="5"/>
    <x v="32"/>
    <s v="September 6, 2012 (Russia)"/>
    <n v="5.8"/>
    <n v="58000"/>
    <x v="95"/>
    <s v="Brad Miska"/>
    <x v="2292"/>
    <x v="0"/>
    <n v="20500000"/>
    <n v="1944287"/>
    <x v="1851"/>
    <n v="116"/>
    <x v="2"/>
    <n v="-18555713"/>
    <s v="Loss"/>
    <x v="3"/>
    <s v="Russia)"/>
  </r>
  <r>
    <x v="6071"/>
    <x v="7"/>
    <x v="4"/>
    <x v="32"/>
    <s v="October 19, 2012 (United Kingdom)"/>
    <n v="6.3"/>
    <n v="11000"/>
    <x v="1011"/>
    <s v="Sally Potter"/>
    <x v="2195"/>
    <x v="1"/>
    <n v="20500000"/>
    <n v="1674776"/>
    <x v="786"/>
    <n v="90"/>
    <x v="2"/>
    <n v="-18825224"/>
    <s v="Loss"/>
    <x v="3"/>
    <s v="United Kingdom)"/>
  </r>
  <r>
    <x v="6072"/>
    <x v="1"/>
    <x v="5"/>
    <x v="32"/>
    <s v="November 21, 2012 (Belgium)"/>
    <n v="5.7"/>
    <n v="26000"/>
    <x v="222"/>
    <s v="Michael Wallach"/>
    <x v="2293"/>
    <x v="0"/>
    <n v="20500000"/>
    <n v="1581252"/>
    <x v="1852"/>
    <n v="84"/>
    <x v="2"/>
    <n v="-18918748"/>
    <s v="Loss"/>
    <x v="3"/>
    <s v="Belgium)"/>
  </r>
  <r>
    <x v="6073"/>
    <x v="1"/>
    <x v="1"/>
    <x v="32"/>
    <s v="June 22, 2012 (United Kingdom)"/>
    <n v="4.8"/>
    <n v="11000"/>
    <x v="425"/>
    <s v="D.V. DeVincentis"/>
    <x v="2027"/>
    <x v="0"/>
    <n v="26350000"/>
    <n v="1577272"/>
    <x v="1853"/>
    <n v="94"/>
    <x v="2"/>
    <n v="-24772728"/>
    <s v="Loss"/>
    <x v="3"/>
    <s v="United Kingdom)"/>
  </r>
  <r>
    <x v="6074"/>
    <x v="1"/>
    <x v="5"/>
    <x v="32"/>
    <s v="April 18, 2013 (Russia)"/>
    <n v="5.2"/>
    <n v="28000"/>
    <x v="1770"/>
    <s v="Rob Zombie"/>
    <x v="2294"/>
    <x v="0"/>
    <n v="1500000"/>
    <n v="1544989"/>
    <x v="1854"/>
    <n v="101"/>
    <x v="2"/>
    <n v="44989"/>
    <s v="Profit"/>
    <x v="3"/>
    <s v="Russia)"/>
  </r>
  <r>
    <x v="6075"/>
    <x v="1"/>
    <x v="0"/>
    <x v="32"/>
    <s v="October 25, 2012 (United States)"/>
    <n v="5"/>
    <n v="20000"/>
    <x v="2403"/>
    <s v="John Hyams"/>
    <x v="730"/>
    <x v="0"/>
    <n v="10000000"/>
    <n v="1402307"/>
    <x v="1855"/>
    <n v="114"/>
    <x v="2"/>
    <n v="-8597693"/>
    <s v="Loss"/>
    <x v="3"/>
    <s v="United States)"/>
  </r>
  <r>
    <x v="6076"/>
    <x v="1"/>
    <x v="1"/>
    <x v="32"/>
    <s v="November 2, 2012 (United Kingdom)"/>
    <n v="6"/>
    <n v="16000"/>
    <x v="2404"/>
    <s v="Katie Anne Naylon"/>
    <x v="2295"/>
    <x v="0"/>
    <n v="850000"/>
    <n v="1386088"/>
    <x v="1856"/>
    <n v="85"/>
    <x v="2"/>
    <n v="536088"/>
    <s v="Profit"/>
    <x v="3"/>
    <s v="United Kingdom)"/>
  </r>
  <r>
    <x v="6077"/>
    <x v="7"/>
    <x v="1"/>
    <x v="32"/>
    <s v="October 5, 2012 (United Kingdom)"/>
    <n v="6.7"/>
    <n v="37000"/>
    <x v="2405"/>
    <s v="Josh Radnor"/>
    <x v="2296"/>
    <x v="0"/>
    <n v="2000000"/>
    <n v="1150681"/>
    <x v="1857"/>
    <n v="97"/>
    <x v="2"/>
    <n v="-849319"/>
    <s v="Loss"/>
    <x v="3"/>
    <s v="United Kingdom)"/>
  </r>
  <r>
    <x v="6078"/>
    <x v="1"/>
    <x v="5"/>
    <x v="32"/>
    <s v="May 10, 2013 (United States)"/>
    <n v="6"/>
    <n v="20000"/>
    <x v="2141"/>
    <s v="David Cohen"/>
    <x v="2297"/>
    <x v="0"/>
    <n v="2900000"/>
    <n v="1048704"/>
    <x v="1858"/>
    <n v="86"/>
    <x v="2"/>
    <n v="-1851296"/>
    <s v="Loss"/>
    <x v="3"/>
    <s v="United States)"/>
  </r>
  <r>
    <x v="6079"/>
    <x v="1"/>
    <x v="1"/>
    <x v="32"/>
    <s v="May 2, 2013 (Israel)"/>
    <n v="7.2"/>
    <n v="85000"/>
    <x v="2406"/>
    <s v="Josh Boone"/>
    <x v="1272"/>
    <x v="0"/>
    <n v="20500000"/>
    <n v="977671"/>
    <x v="1766"/>
    <n v="97"/>
    <x v="1"/>
    <n v="-19522329"/>
    <s v="Loss"/>
    <x v="3"/>
    <s v="Israel)"/>
  </r>
  <r>
    <x v="6080"/>
    <x v="1"/>
    <x v="4"/>
    <x v="32"/>
    <s v="May 31, 2013 (United Kingdom)"/>
    <n v="6.5"/>
    <n v="42000"/>
    <x v="407"/>
    <s v="Moira Buffini"/>
    <x v="2050"/>
    <x v="1"/>
    <n v="20500000"/>
    <n v="828284"/>
    <x v="1859"/>
    <n v="118"/>
    <x v="2"/>
    <n v="-19671716"/>
    <s v="Loss"/>
    <x v="3"/>
    <s v="United Kingdom)"/>
  </r>
  <r>
    <x v="6081"/>
    <x v="1"/>
    <x v="3"/>
    <x v="32"/>
    <s v="August 30, 2013 (United States)"/>
    <n v="5.3"/>
    <n v="22000"/>
    <x v="21"/>
    <s v="Brian De Palma"/>
    <x v="1837"/>
    <x v="8"/>
    <n v="20000000"/>
    <n v="713616"/>
    <x v="1762"/>
    <n v="102"/>
    <x v="2"/>
    <n v="-19286384"/>
    <s v="Loss"/>
    <x v="3"/>
    <s v="United States)"/>
  </r>
  <r>
    <x v="6082"/>
    <x v="1"/>
    <x v="0"/>
    <x v="32"/>
    <s v="April 12, 2013 (United States)"/>
    <n v="7.2"/>
    <n v="20000"/>
    <x v="2407"/>
    <s v="Ole Meldgaard"/>
    <x v="2298"/>
    <x v="40"/>
    <n v="20500000"/>
    <n v="712216"/>
    <x v="1860"/>
    <n v="104"/>
    <x v="1"/>
    <n v="-19787784"/>
    <s v="Loss"/>
    <x v="3"/>
    <s v="United States)"/>
  </r>
  <r>
    <x v="6083"/>
    <x v="1"/>
    <x v="4"/>
    <x v="32"/>
    <s v="July 19, 2013 (Turkey)"/>
    <n v="6"/>
    <n v="4400"/>
    <x v="2408"/>
    <s v="David Chase"/>
    <x v="2299"/>
    <x v="0"/>
    <n v="20000000"/>
    <n v="636399"/>
    <x v="1861"/>
    <n v="112"/>
    <x v="2"/>
    <n v="-19363601"/>
    <s v="Loss"/>
    <x v="3"/>
    <s v="Turkey)"/>
  </r>
  <r>
    <x v="6084"/>
    <x v="1"/>
    <x v="6"/>
    <x v="32"/>
    <s v="September 26, 2012 (France)"/>
    <n v="6.4"/>
    <n v="33000"/>
    <x v="2409"/>
    <s v="Craig Zobel"/>
    <x v="2300"/>
    <x v="0"/>
    <n v="270000"/>
    <n v="592116"/>
    <x v="1862"/>
    <n v="90"/>
    <x v="2"/>
    <n v="322116"/>
    <s v="Profit"/>
    <x v="3"/>
    <s v="France)"/>
  </r>
  <r>
    <x v="6085"/>
    <x v="3"/>
    <x v="4"/>
    <x v="32"/>
    <s v="September 15, 2012 (Japan)"/>
    <n v="7"/>
    <n v="11000"/>
    <x v="855"/>
    <s v="Abbas Kiarostami"/>
    <x v="2301"/>
    <x v="24"/>
    <n v="20500000"/>
    <n v="562878"/>
    <x v="1350"/>
    <n v="109"/>
    <x v="1"/>
    <n v="-19937122"/>
    <s v="Loss"/>
    <x v="3"/>
    <s v="Japan)"/>
  </r>
  <r>
    <x v="6086"/>
    <x v="3"/>
    <x v="15"/>
    <x v="32"/>
    <s v="March 9, 2012 (India)"/>
    <n v="8.1"/>
    <n v="59000"/>
    <x v="2410"/>
    <s v="Sujoy Ghosh"/>
    <x v="2302"/>
    <x v="41"/>
    <n v="20500000"/>
    <n v="459234"/>
    <x v="1863"/>
    <n v="122"/>
    <x v="1"/>
    <n v="-20040766"/>
    <s v="Loss"/>
    <x v="3"/>
    <s v="India)"/>
  </r>
  <r>
    <x v="6087"/>
    <x v="1"/>
    <x v="1"/>
    <x v="32"/>
    <s v="April 15, 2013 (United States)"/>
    <n v="6.4"/>
    <n v="15000"/>
    <x v="2411"/>
    <s v="Tim Macy"/>
    <x v="2188"/>
    <x v="0"/>
    <n v="900000"/>
    <n v="245027"/>
    <x v="1864"/>
    <n v="101"/>
    <x v="2"/>
    <n v="-654973"/>
    <s v="Loss"/>
    <x v="3"/>
    <s v="United States)"/>
  </r>
  <r>
    <x v="6088"/>
    <x v="3"/>
    <x v="4"/>
    <x v="32"/>
    <s v="May 9, 2013 (Germany)"/>
    <n v="6.9"/>
    <n v="7200"/>
    <x v="2412"/>
    <s v="Sean Baker"/>
    <x v="2303"/>
    <x v="0"/>
    <n v="20500000"/>
    <n v="146222"/>
    <x v="1865"/>
    <n v="103"/>
    <x v="2"/>
    <n v="-20353778"/>
    <s v="Loss"/>
    <x v="3"/>
    <s v="Germany)"/>
  </r>
  <r>
    <x v="6089"/>
    <x v="1"/>
    <x v="1"/>
    <x v="32"/>
    <s v="December 27, 2012 (United States)"/>
    <n v="6.4"/>
    <n v="37000"/>
    <x v="223"/>
    <s v="Don Coscarelli"/>
    <x v="2304"/>
    <x v="0"/>
    <n v="20500000"/>
    <n v="141951"/>
    <x v="1866"/>
    <n v="99"/>
    <x v="2"/>
    <n v="-20358049"/>
    <s v="Loss"/>
    <x v="3"/>
    <s v="United States)"/>
  </r>
  <r>
    <x v="6090"/>
    <x v="3"/>
    <x v="4"/>
    <x v="32"/>
    <s v="November 9, 2012 (United States)"/>
    <n v="5.8"/>
    <n v="3200"/>
    <x v="2413"/>
    <s v="Matt Ross"/>
    <x v="2305"/>
    <x v="0"/>
    <n v="20500000"/>
    <n v="131208"/>
    <x v="1867"/>
    <n v="82"/>
    <x v="2"/>
    <n v="-20368792"/>
    <s v="Loss"/>
    <x v="3"/>
    <s v="United States)"/>
  </r>
  <r>
    <x v="6091"/>
    <x v="0"/>
    <x v="1"/>
    <x v="32"/>
    <s v="July 6, 2012 (United States)"/>
    <n v="7"/>
    <n v="18000"/>
    <x v="404"/>
    <s v="Guy Thomas"/>
    <x v="790"/>
    <x v="0"/>
    <n v="20500000"/>
    <n v="123821"/>
    <x v="1684"/>
    <n v="109"/>
    <x v="1"/>
    <n v="-20376179"/>
    <s v="Loss"/>
    <x v="3"/>
    <s v="United States)"/>
  </r>
  <r>
    <x v="6092"/>
    <x v="7"/>
    <x v="1"/>
    <x v="32"/>
    <s v="November 2, 2012 (United States)"/>
    <n v="5.2"/>
    <n v="9700"/>
    <x v="203"/>
    <s v="Amy Heckerling"/>
    <x v="1182"/>
    <x v="0"/>
    <n v="16000000"/>
    <n v="92748"/>
    <x v="1868"/>
    <n v="92"/>
    <x v="2"/>
    <n v="-15907252"/>
    <s v="Loss"/>
    <x v="3"/>
    <s v="United States)"/>
  </r>
  <r>
    <x v="6093"/>
    <x v="7"/>
    <x v="1"/>
    <x v="32"/>
    <s v="February 7, 2013 (Russia)"/>
    <n v="6.8"/>
    <n v="68000"/>
    <x v="2052"/>
    <s v="Jonathan Kasdan"/>
    <x v="2306"/>
    <x v="0"/>
    <n v="2000000"/>
    <n v="92654"/>
    <x v="1278"/>
    <n v="95"/>
    <x v="2"/>
    <n v="-1907346"/>
    <s v="Loss"/>
    <x v="3"/>
    <s v="Russia)"/>
  </r>
  <r>
    <x v="6094"/>
    <x v="3"/>
    <x v="1"/>
    <x v="32"/>
    <s v="April 26, 2013 (United Kingdom)"/>
    <n v="4.7"/>
    <n v="18000"/>
    <x v="95"/>
    <s v="Ant Timpson"/>
    <x v="2307"/>
    <x v="0"/>
    <n v="20500000"/>
    <n v="23589"/>
    <x v="1869"/>
    <n v="129"/>
    <x v="2"/>
    <n v="-20476411"/>
    <s v="Loss"/>
    <x v="3"/>
    <s v="United Kingdom)"/>
  </r>
  <r>
    <x v="6095"/>
    <x v="1"/>
    <x v="4"/>
    <x v="32"/>
    <s v="August 9, 2012 (United States)"/>
    <n v="4.8"/>
    <n v="10000"/>
    <x v="2414"/>
    <s v="Stephen Elliott"/>
    <x v="2308"/>
    <x v="0"/>
    <n v="2500000"/>
    <n v="8315"/>
    <x v="1870"/>
    <n v="98"/>
    <x v="2"/>
    <n v="-2491685"/>
    <s v="Loss"/>
    <x v="3"/>
    <s v="United States)"/>
  </r>
  <r>
    <x v="6096"/>
    <x v="7"/>
    <x v="1"/>
    <x v="32"/>
    <s v="April 27, 2012 (United States)"/>
    <n v="6.7"/>
    <n v="9800"/>
    <x v="2415"/>
    <s v="Lee Kirk"/>
    <x v="2309"/>
    <x v="0"/>
    <n v="20500000"/>
    <n v="7396"/>
    <x v="1871"/>
    <n v="94"/>
    <x v="2"/>
    <n v="-20492604"/>
    <s v="Loss"/>
    <x v="3"/>
    <s v="United States)"/>
  </r>
  <r>
    <x v="5690"/>
    <x v="0"/>
    <x v="10"/>
    <x v="33"/>
    <s v="November 27, 2013 (United States)"/>
    <n v="7.4"/>
    <n v="585000"/>
    <x v="1446"/>
    <s v="Jennifer Lee"/>
    <x v="1909"/>
    <x v="0"/>
    <n v="150000000"/>
    <n v="1281508100"/>
    <x v="59"/>
    <n v="102"/>
    <x v="1"/>
    <n v="1131508100"/>
    <s v="Profit"/>
    <x v="3"/>
    <s v="United States)"/>
  </r>
  <r>
    <x v="6097"/>
    <x v="7"/>
    <x v="0"/>
    <x v="33"/>
    <s v="May 3, 2013 (United States)"/>
    <n v="7.1"/>
    <n v="779000"/>
    <x v="1916"/>
    <s v="Drew Pearce"/>
    <x v="746"/>
    <x v="0"/>
    <n v="200000000"/>
    <n v="1214811252"/>
    <x v="1802"/>
    <n v="130"/>
    <x v="1"/>
    <n v="1014811252"/>
    <s v="Profit"/>
    <x v="3"/>
    <s v="United States)"/>
  </r>
  <r>
    <x v="6098"/>
    <x v="0"/>
    <x v="10"/>
    <x v="33"/>
    <s v="July 3, 2013 (United States)"/>
    <n v="7.3"/>
    <n v="377000"/>
    <x v="2226"/>
    <s v="Cinco Paul"/>
    <x v="1832"/>
    <x v="0"/>
    <n v="76000000"/>
    <n v="970766005"/>
    <x v="1"/>
    <n v="98"/>
    <x v="1"/>
    <n v="894766005"/>
    <s v="Profit"/>
    <x v="3"/>
    <s v="United States)"/>
  </r>
  <r>
    <x v="6099"/>
    <x v="7"/>
    <x v="3"/>
    <x v="33"/>
    <s v="December 13, 2013 (United States)"/>
    <n v="7.8"/>
    <n v="615000"/>
    <x v="1038"/>
    <s v="Fran Walsh"/>
    <x v="1217"/>
    <x v="18"/>
    <n v="225000000"/>
    <n v="959007513"/>
    <x v="17"/>
    <n v="161"/>
    <x v="1"/>
    <n v="734007513"/>
    <s v="Profit"/>
    <x v="3"/>
    <s v="United States)"/>
  </r>
  <r>
    <x v="6100"/>
    <x v="7"/>
    <x v="0"/>
    <x v="33"/>
    <s v="November 22, 2013 (United States)"/>
    <n v="7.5"/>
    <n v="626000"/>
    <x v="1879"/>
    <s v="Simon Beaufoy"/>
    <x v="2163"/>
    <x v="0"/>
    <n v="130000000"/>
    <n v="865011746"/>
    <x v="1703"/>
    <n v="146"/>
    <x v="1"/>
    <n v="735011746"/>
    <s v="Profit"/>
    <x v="3"/>
    <s v="United States)"/>
  </r>
  <r>
    <x v="6101"/>
    <x v="7"/>
    <x v="0"/>
    <x v="33"/>
    <s v="May 24, 2013 (United States)"/>
    <n v="7"/>
    <n v="377000"/>
    <x v="1729"/>
    <s v="Chris Morgan"/>
    <x v="1586"/>
    <x v="0"/>
    <n v="160000000"/>
    <n v="788680968"/>
    <x v="1"/>
    <n v="130"/>
    <x v="1"/>
    <n v="628680968"/>
    <s v="Profit"/>
    <x v="3"/>
    <s v="United States)"/>
  </r>
  <r>
    <x v="6102"/>
    <x v="2"/>
    <x v="10"/>
    <x v="33"/>
    <s v="June 21, 2013 (United States)"/>
    <n v="7.2"/>
    <n v="332000"/>
    <x v="2416"/>
    <s v="Dan Scanlon"/>
    <x v="751"/>
    <x v="0"/>
    <n v="200000000"/>
    <n v="743559645"/>
    <x v="167"/>
    <n v="104"/>
    <x v="1"/>
    <n v="543559645"/>
    <s v="Profit"/>
    <x v="3"/>
    <s v="United States)"/>
  </r>
  <r>
    <x v="6103"/>
    <x v="7"/>
    <x v="4"/>
    <x v="33"/>
    <s v="October 4, 2013 (United States)"/>
    <n v="7.7"/>
    <n v="784000"/>
    <x v="972"/>
    <s v="Alfonso CuarÃ³n"/>
    <x v="1176"/>
    <x v="1"/>
    <n v="100000000"/>
    <n v="723192705"/>
    <x v="7"/>
    <n v="91"/>
    <x v="1"/>
    <n v="623192705"/>
    <s v="Profit"/>
    <x v="3"/>
    <s v="United States)"/>
  </r>
  <r>
    <x v="6104"/>
    <x v="7"/>
    <x v="0"/>
    <x v="33"/>
    <s v="June 14, 2013 (United States)"/>
    <n v="7"/>
    <n v="721000"/>
    <x v="1821"/>
    <s v="David S. Goyer"/>
    <x v="2196"/>
    <x v="0"/>
    <n v="225000000"/>
    <n v="668045518"/>
    <x v="7"/>
    <n v="143"/>
    <x v="1"/>
    <n v="443045518"/>
    <s v="Profit"/>
    <x v="3"/>
    <s v="United States)"/>
  </r>
  <r>
    <x v="6105"/>
    <x v="7"/>
    <x v="0"/>
    <x v="33"/>
    <s v="November 8, 2013 (United States)"/>
    <n v="6.8"/>
    <n v="618000"/>
    <x v="2417"/>
    <s v="Christopher L. Yost"/>
    <x v="2192"/>
    <x v="0"/>
    <n v="170000000"/>
    <n v="644783140"/>
    <x v="1802"/>
    <n v="112"/>
    <x v="2"/>
    <n v="474783140"/>
    <s v="Profit"/>
    <x v="3"/>
    <s v="United States)"/>
  </r>
  <r>
    <x v="6106"/>
    <x v="0"/>
    <x v="10"/>
    <x v="33"/>
    <s v="March 22, 2013 (United States)"/>
    <n v="7.2"/>
    <n v="199000"/>
    <x v="2418"/>
    <s v="Chris Sanders"/>
    <x v="270"/>
    <x v="0"/>
    <n v="135000000"/>
    <n v="587205319"/>
    <x v="1065"/>
    <n v="98"/>
    <x v="1"/>
    <n v="452205319"/>
    <s v="Profit"/>
    <x v="3"/>
    <s v="United States)"/>
  </r>
  <r>
    <x v="6107"/>
    <x v="7"/>
    <x v="0"/>
    <x v="33"/>
    <s v="June 21, 2013 (United States)"/>
    <n v="7"/>
    <n v="618000"/>
    <x v="1819"/>
    <s v="Matthew Michael Carnahan"/>
    <x v="981"/>
    <x v="0"/>
    <n v="190000000"/>
    <n v="540455876"/>
    <x v="5"/>
    <n v="116"/>
    <x v="1"/>
    <n v="350455876"/>
    <s v="Profit"/>
    <x v="3"/>
    <s v="United States)"/>
  </r>
  <r>
    <x v="6108"/>
    <x v="0"/>
    <x v="3"/>
    <x v="33"/>
    <s v="March 8, 2013 (United States)"/>
    <n v="6.3"/>
    <n v="201000"/>
    <x v="169"/>
    <s v="Mitchell Kapner"/>
    <x v="1703"/>
    <x v="0"/>
    <n v="215000000"/>
    <n v="493311825"/>
    <x v="167"/>
    <n v="130"/>
    <x v="2"/>
    <n v="278311825"/>
    <s v="Profit"/>
    <x v="3"/>
    <s v="United States)"/>
  </r>
  <r>
    <x v="6109"/>
    <x v="7"/>
    <x v="0"/>
    <x v="33"/>
    <s v="May 16, 2013 (United States)"/>
    <n v="7.7"/>
    <n v="468000"/>
    <x v="1943"/>
    <s v="Roberto Orci"/>
    <x v="2058"/>
    <x v="0"/>
    <n v="190000000"/>
    <n v="467365246"/>
    <x v="5"/>
    <n v="132"/>
    <x v="1"/>
    <n v="277365246"/>
    <s v="Profit"/>
    <x v="3"/>
    <s v="United States)"/>
  </r>
  <r>
    <x v="6110"/>
    <x v="7"/>
    <x v="0"/>
    <x v="33"/>
    <s v="July 26, 2013 (United States)"/>
    <n v="6.7"/>
    <n v="439000"/>
    <x v="1231"/>
    <s v="Mark Bomback"/>
    <x v="1772"/>
    <x v="0"/>
    <n v="120000000"/>
    <n v="414828246"/>
    <x v="10"/>
    <n v="126"/>
    <x v="2"/>
    <n v="294828246"/>
    <s v="Profit"/>
    <x v="3"/>
    <s v="United States)"/>
  </r>
  <r>
    <x v="6111"/>
    <x v="7"/>
    <x v="0"/>
    <x v="33"/>
    <s v="July 12, 2013 (United States)"/>
    <n v="6.9"/>
    <n v="475000"/>
    <x v="1092"/>
    <s v="Travis Beacham"/>
    <x v="2154"/>
    <x v="0"/>
    <n v="190000000"/>
    <n v="411002906"/>
    <x v="7"/>
    <n v="131"/>
    <x v="2"/>
    <n v="221002906"/>
    <s v="Profit"/>
    <x v="3"/>
    <s v="United States)"/>
  </r>
  <r>
    <x v="6112"/>
    <x v="1"/>
    <x v="2"/>
    <x v="33"/>
    <s v="December 25, 2013 (United States)"/>
    <n v="8.1999999999999993"/>
    <n v="1200000"/>
    <x v="25"/>
    <s v="Terence Winter"/>
    <x v="1219"/>
    <x v="0"/>
    <n v="100000000"/>
    <n v="392000694"/>
    <x v="1872"/>
    <n v="180"/>
    <x v="1"/>
    <n v="292000694"/>
    <s v="Profit"/>
    <x v="3"/>
    <s v="United States)"/>
  </r>
  <r>
    <x v="6113"/>
    <x v="7"/>
    <x v="0"/>
    <x v="33"/>
    <s v="March 28, 2013 (United States)"/>
    <n v="5.8"/>
    <n v="176000"/>
    <x v="2089"/>
    <s v="Rhett Reese"/>
    <x v="1651"/>
    <x v="0"/>
    <n v="130000000"/>
    <n v="375740705"/>
    <x v="5"/>
    <n v="110"/>
    <x v="2"/>
    <n v="245740705"/>
    <s v="Profit"/>
    <x v="3"/>
    <s v="United States)"/>
  </r>
  <r>
    <x v="6114"/>
    <x v="1"/>
    <x v="1"/>
    <x v="33"/>
    <s v="May 23, 2013 (United States)"/>
    <n v="5.8"/>
    <n v="299000"/>
    <x v="1525"/>
    <s v="Todd Phillips"/>
    <x v="2191"/>
    <x v="0"/>
    <n v="103000000"/>
    <n v="362000072"/>
    <x v="1812"/>
    <n v="100"/>
    <x v="2"/>
    <n v="259000072"/>
    <s v="Profit"/>
    <x v="3"/>
    <s v="United States)"/>
  </r>
  <r>
    <x v="6115"/>
    <x v="7"/>
    <x v="4"/>
    <x v="33"/>
    <s v="May 10, 2013 (United States)"/>
    <n v="7.2"/>
    <n v="494000"/>
    <x v="999"/>
    <s v="Baz Luhrmann"/>
    <x v="1219"/>
    <x v="3"/>
    <n v="105000000"/>
    <n v="353642274"/>
    <x v="7"/>
    <n v="143"/>
    <x v="1"/>
    <n v="248642274"/>
    <s v="Profit"/>
    <x v="3"/>
    <s v="United States)"/>
  </r>
  <r>
    <x v="6116"/>
    <x v="7"/>
    <x v="6"/>
    <x v="33"/>
    <s v="May 31, 2013 (United States)"/>
    <n v="7.2"/>
    <n v="612000"/>
    <x v="1694"/>
    <s v="Ed Solomon"/>
    <x v="2082"/>
    <x v="0"/>
    <n v="75000000"/>
    <n v="351723989"/>
    <x v="1100"/>
    <n v="115"/>
    <x v="1"/>
    <n v="276723989"/>
    <s v="Profit"/>
    <x v="3"/>
    <s v="United States)"/>
  </r>
  <r>
    <x v="6117"/>
    <x v="0"/>
    <x v="10"/>
    <x v="33"/>
    <s v="July 31, 2013 (United States)"/>
    <n v="5.3"/>
    <n v="39000"/>
    <x v="1311"/>
    <s v="J. David Stem"/>
    <x v="2310"/>
    <x v="0"/>
    <n v="105000000"/>
    <n v="347545360"/>
    <x v="4"/>
    <n v="105"/>
    <x v="2"/>
    <n v="242545360"/>
    <s v="Profit"/>
    <x v="3"/>
    <s v="United States)"/>
  </r>
  <r>
    <x v="6118"/>
    <x v="1"/>
    <x v="5"/>
    <x v="33"/>
    <s v="July 19, 2013 (United States)"/>
    <n v="7.5"/>
    <n v="464000"/>
    <x v="1820"/>
    <s v="Chad Hayes"/>
    <x v="1865"/>
    <x v="0"/>
    <n v="20000000"/>
    <n v="320290989"/>
    <x v="237"/>
    <n v="112"/>
    <x v="1"/>
    <n v="300290989"/>
    <s v="Profit"/>
    <x v="3"/>
    <s v="United States)"/>
  </r>
  <r>
    <x v="6119"/>
    <x v="1"/>
    <x v="0"/>
    <x v="33"/>
    <s v="February 14, 2013 (United States)"/>
    <n v="5.3"/>
    <n v="201000"/>
    <x v="1611"/>
    <s v="Skip Woods"/>
    <x v="700"/>
    <x v="0"/>
    <n v="92000000"/>
    <n v="304654182"/>
    <x v="10"/>
    <n v="98"/>
    <x v="2"/>
    <n v="212654182"/>
    <s v="Profit"/>
    <x v="3"/>
    <s v="United States)"/>
  </r>
  <r>
    <x v="6120"/>
    <x v="7"/>
    <x v="0"/>
    <x v="33"/>
    <s v="April 19, 2013 (United States)"/>
    <n v="7"/>
    <n v="495000"/>
    <x v="2227"/>
    <s v="Karl Gajdusek"/>
    <x v="243"/>
    <x v="0"/>
    <n v="120000000"/>
    <n v="286168572"/>
    <x v="1"/>
    <n v="124"/>
    <x v="1"/>
    <n v="166168572"/>
    <s v="Profit"/>
    <x v="3"/>
    <s v="United States)"/>
  </r>
  <r>
    <x v="6121"/>
    <x v="1"/>
    <x v="0"/>
    <x v="33"/>
    <s v="August 9, 2013 (United States)"/>
    <n v="6.6"/>
    <n v="426000"/>
    <x v="2155"/>
    <s v="Neill Blomkamp"/>
    <x v="1317"/>
    <x v="0"/>
    <n v="115000000"/>
    <n v="286140700"/>
    <x v="231"/>
    <n v="109"/>
    <x v="2"/>
    <n v="171140700"/>
    <s v="Profit"/>
    <x v="3"/>
    <s v="United States)"/>
  </r>
  <r>
    <x v="6122"/>
    <x v="0"/>
    <x v="10"/>
    <x v="33"/>
    <s v="July 17, 2013 (United States)"/>
    <n v="6.4"/>
    <n v="88000"/>
    <x v="2419"/>
    <s v="Darren Lemke"/>
    <x v="1667"/>
    <x v="0"/>
    <n v="135000000"/>
    <n v="282570682"/>
    <x v="1065"/>
    <n v="96"/>
    <x v="2"/>
    <n v="147570682"/>
    <s v="Profit"/>
    <x v="3"/>
    <s v="United States)"/>
  </r>
  <r>
    <x v="6123"/>
    <x v="0"/>
    <x v="10"/>
    <x v="33"/>
    <s v="September 27, 2013 (United States)"/>
    <n v="6.4"/>
    <n v="94000"/>
    <x v="2420"/>
    <s v="Erica Rivinoja"/>
    <x v="2311"/>
    <x v="0"/>
    <n v="78000000"/>
    <n v="274325949"/>
    <x v="4"/>
    <n v="95"/>
    <x v="2"/>
    <n v="196325949"/>
    <s v="Profit"/>
    <x v="3"/>
    <s v="United States)"/>
  </r>
  <r>
    <x v="6124"/>
    <x v="1"/>
    <x v="1"/>
    <x v="33"/>
    <s v="August 7, 2013 (United States)"/>
    <n v="7"/>
    <n v="415000"/>
    <x v="1814"/>
    <s v="Bob Fisher"/>
    <x v="2239"/>
    <x v="0"/>
    <n v="37000000"/>
    <n v="269994119"/>
    <x v="237"/>
    <n v="110"/>
    <x v="1"/>
    <n v="232994119"/>
    <s v="Profit"/>
    <x v="3"/>
    <s v="United States)"/>
  </r>
  <r>
    <x v="6125"/>
    <x v="0"/>
    <x v="10"/>
    <x v="33"/>
    <s v="May 24, 2013 (United States)"/>
    <n v="6.7"/>
    <n v="101000"/>
    <x v="1676"/>
    <s v="James V. Hart"/>
    <x v="2143"/>
    <x v="0"/>
    <n v="100000000"/>
    <n v="268426634"/>
    <x v="1450"/>
    <n v="102"/>
    <x v="2"/>
    <n v="168426634"/>
    <s v="Profit"/>
    <x v="3"/>
    <s v="United States)"/>
  </r>
  <r>
    <x v="6126"/>
    <x v="7"/>
    <x v="0"/>
    <x v="33"/>
    <s v="July 3, 2013 (United States)"/>
    <n v="6.4"/>
    <n v="225000"/>
    <x v="1308"/>
    <s v="Justin Haythe"/>
    <x v="854"/>
    <x v="0"/>
    <n v="215000000"/>
    <n v="260502115"/>
    <x v="167"/>
    <n v="150"/>
    <x v="2"/>
    <n v="45502115"/>
    <s v="Profit"/>
    <x v="3"/>
    <s v="United States)"/>
  </r>
  <r>
    <x v="6127"/>
    <x v="1"/>
    <x v="6"/>
    <x v="33"/>
    <s v="December 20, 2013 (United States)"/>
    <n v="7.2"/>
    <n v="458000"/>
    <x v="1161"/>
    <s v="Eric Warren Singer"/>
    <x v="619"/>
    <x v="0"/>
    <n v="40000000"/>
    <n v="251171807"/>
    <x v="4"/>
    <n v="138"/>
    <x v="1"/>
    <n v="211171807"/>
    <s v="Profit"/>
    <x v="3"/>
    <s v="United States)"/>
  </r>
  <r>
    <x v="6128"/>
    <x v="7"/>
    <x v="1"/>
    <x v="33"/>
    <s v="July 12, 2013 (United States)"/>
    <n v="5.4"/>
    <n v="144000"/>
    <x v="843"/>
    <s v="Fred Wolf"/>
    <x v="1188"/>
    <x v="0"/>
    <n v="80000000"/>
    <n v="246984278"/>
    <x v="4"/>
    <n v="101"/>
    <x v="2"/>
    <n v="166984278"/>
    <s v="Profit"/>
    <x v="3"/>
    <s v="United States)"/>
  </r>
  <r>
    <x v="6129"/>
    <x v="7"/>
    <x v="0"/>
    <x v="33"/>
    <s v="May 31, 2013 (United States)"/>
    <n v="4.8"/>
    <n v="194000"/>
    <x v="1434"/>
    <s v="Gary Whitta"/>
    <x v="2312"/>
    <x v="0"/>
    <n v="130000000"/>
    <n v="243611982"/>
    <x v="4"/>
    <n v="100"/>
    <x v="2"/>
    <n v="113611982"/>
    <s v="Profit"/>
    <x v="3"/>
    <s v="United States)"/>
  </r>
  <r>
    <x v="6130"/>
    <x v="0"/>
    <x v="10"/>
    <x v="33"/>
    <s v="August 9, 2013 (United States)"/>
    <n v="5.7"/>
    <n v="43000"/>
    <x v="2421"/>
    <s v="John Lasseter"/>
    <x v="2313"/>
    <x v="0"/>
    <n v="50000000"/>
    <n v="239258712"/>
    <x v="1873"/>
    <n v="91"/>
    <x v="2"/>
    <n v="189258712"/>
    <s v="Profit"/>
    <x v="3"/>
    <s v="United States)"/>
  </r>
  <r>
    <x v="6131"/>
    <x v="1"/>
    <x v="0"/>
    <x v="33"/>
    <s v="June 28, 2013 (United States)"/>
    <n v="6.6"/>
    <n v="165000"/>
    <x v="2290"/>
    <s v="Katie Dippold"/>
    <x v="1176"/>
    <x v="0"/>
    <n v="43000000"/>
    <n v="229930771"/>
    <x v="10"/>
    <n v="117"/>
    <x v="2"/>
    <n v="186930771"/>
    <s v="Profit"/>
    <x v="3"/>
    <s v="United States)"/>
  </r>
  <r>
    <x v="6132"/>
    <x v="1"/>
    <x v="0"/>
    <x v="33"/>
    <s v="January 25, 2013 (United States)"/>
    <n v="6.1"/>
    <n v="198000"/>
    <x v="2206"/>
    <s v="Tommy Wirkola"/>
    <x v="1702"/>
    <x v="0"/>
    <n v="50000000"/>
    <n v="226349749"/>
    <x v="5"/>
    <n v="88"/>
    <x v="2"/>
    <n v="176349749"/>
    <s v="Profit"/>
    <x v="3"/>
    <s v="United States)"/>
  </r>
  <r>
    <x v="6133"/>
    <x v="7"/>
    <x v="3"/>
    <x v="33"/>
    <s v="October 11, 2013 (United States)"/>
    <n v="7.8"/>
    <n v="432000"/>
    <x v="1732"/>
    <s v="Billy Ray"/>
    <x v="323"/>
    <x v="0"/>
    <n v="55000000"/>
    <n v="218791811"/>
    <x v="980"/>
    <n v="134"/>
    <x v="1"/>
    <n v="163791811"/>
    <s v="Profit"/>
    <x v="3"/>
    <s v="United States)"/>
  </r>
  <r>
    <x v="6134"/>
    <x v="7"/>
    <x v="0"/>
    <x v="33"/>
    <s v="June 28, 2013 (United States)"/>
    <n v="6.3"/>
    <n v="211000"/>
    <x v="977"/>
    <s v="James Vanderbilt"/>
    <x v="1894"/>
    <x v="0"/>
    <n v="150000000"/>
    <n v="205366737"/>
    <x v="4"/>
    <n v="131"/>
    <x v="2"/>
    <n v="55366737"/>
    <s v="Profit"/>
    <x v="3"/>
    <s v="United States)"/>
  </r>
  <r>
    <x v="6135"/>
    <x v="0"/>
    <x v="3"/>
    <x v="33"/>
    <s v="August 7, 2013 (United States)"/>
    <n v="5.8"/>
    <n v="113000"/>
    <x v="2023"/>
    <s v="Marc Guggenheim"/>
    <x v="1924"/>
    <x v="0"/>
    <n v="90000000"/>
    <n v="199850315"/>
    <x v="968"/>
    <n v="106"/>
    <x v="2"/>
    <n v="109850315"/>
    <s v="Profit"/>
    <x v="3"/>
    <s v="United States)"/>
  </r>
  <r>
    <x v="6136"/>
    <x v="7"/>
    <x v="3"/>
    <x v="33"/>
    <s v="March 1, 2013 (United States)"/>
    <n v="6.2"/>
    <n v="134000"/>
    <x v="1194"/>
    <s v="Darren Lemke"/>
    <x v="2314"/>
    <x v="1"/>
    <n v="195000000"/>
    <n v="197687603"/>
    <x v="237"/>
    <n v="114"/>
    <x v="2"/>
    <n v="2687603"/>
    <s v="Profit"/>
    <x v="3"/>
    <s v="United States)"/>
  </r>
  <r>
    <x v="6137"/>
    <x v="0"/>
    <x v="3"/>
    <x v="33"/>
    <s v="December 25, 2013 (United States)"/>
    <n v="7.3"/>
    <n v="300000"/>
    <x v="1120"/>
    <s v="Steve Conrad"/>
    <x v="1263"/>
    <x v="0"/>
    <n v="90000000"/>
    <n v="188133322"/>
    <x v="10"/>
    <n v="114"/>
    <x v="1"/>
    <n v="98133322"/>
    <s v="Profit"/>
    <x v="3"/>
    <s v="United States)"/>
  </r>
  <r>
    <x v="6138"/>
    <x v="1"/>
    <x v="2"/>
    <x v="33"/>
    <s v="November 8, 2013 (United States)"/>
    <n v="8.1"/>
    <n v="657000"/>
    <x v="2143"/>
    <s v="John Ridley"/>
    <x v="1681"/>
    <x v="0"/>
    <n v="20000000"/>
    <n v="187733202"/>
    <x v="915"/>
    <n v="134"/>
    <x v="1"/>
    <n v="167733202"/>
    <s v="Profit"/>
    <x v="3"/>
    <s v="United States)"/>
  </r>
  <r>
    <x v="6139"/>
    <x v="7"/>
    <x v="2"/>
    <x v="33"/>
    <s v="August 16, 2013 (United States)"/>
    <n v="7.2"/>
    <n v="111000"/>
    <x v="2167"/>
    <s v="Danny Strong"/>
    <x v="762"/>
    <x v="0"/>
    <n v="30000000"/>
    <n v="177313795"/>
    <x v="1874"/>
    <n v="132"/>
    <x v="1"/>
    <n v="147313795"/>
    <s v="Profit"/>
    <x v="3"/>
    <s v="United States)"/>
  </r>
  <r>
    <x v="6140"/>
    <x v="1"/>
    <x v="1"/>
    <x v="33"/>
    <s v="February 8, 2013 (United States)"/>
    <n v="5.7"/>
    <n v="128000"/>
    <x v="2087"/>
    <s v="Craig Mazin"/>
    <x v="641"/>
    <x v="0"/>
    <n v="35000000"/>
    <n v="173965010"/>
    <x v="1875"/>
    <n v="111"/>
    <x v="2"/>
    <n v="138965010"/>
    <s v="Profit"/>
    <x v="3"/>
    <s v="United States)"/>
  </r>
  <r>
    <x v="6141"/>
    <x v="7"/>
    <x v="1"/>
    <x v="33"/>
    <s v="December 18, 2013 (United States)"/>
    <n v="6.3"/>
    <n v="172000"/>
    <x v="1825"/>
    <s v="Will Ferrell"/>
    <x v="1706"/>
    <x v="0"/>
    <n v="50000000"/>
    <n v="173649931"/>
    <x v="5"/>
    <n v="119"/>
    <x v="2"/>
    <n v="123649931"/>
    <s v="Profit"/>
    <x v="3"/>
    <s v="United States)"/>
  </r>
  <r>
    <x v="6142"/>
    <x v="1"/>
    <x v="0"/>
    <x v="33"/>
    <s v="March 22, 2013 (United States)"/>
    <n v="6.5"/>
    <n v="263000"/>
    <x v="1395"/>
    <s v="Creighton Rothenberger"/>
    <x v="1531"/>
    <x v="0"/>
    <n v="70000000"/>
    <n v="170270201"/>
    <x v="1529"/>
    <n v="119"/>
    <x v="2"/>
    <n v="100270201"/>
    <s v="Profit"/>
    <x v="3"/>
    <s v="United States)"/>
  </r>
  <r>
    <x v="6143"/>
    <x v="7"/>
    <x v="5"/>
    <x v="33"/>
    <s v="September 13, 2013 (United States)"/>
    <n v="6.6"/>
    <n v="160000"/>
    <x v="1820"/>
    <s v="Leigh Whannell"/>
    <x v="1865"/>
    <x v="0"/>
    <n v="5000000"/>
    <n v="161919318"/>
    <x v="1701"/>
    <n v="106"/>
    <x v="2"/>
    <n v="156919318"/>
    <s v="Profit"/>
    <x v="3"/>
    <s v="United States)"/>
  </r>
  <r>
    <x v="6144"/>
    <x v="1"/>
    <x v="0"/>
    <x v="33"/>
    <s v="January 10, 2014 (United States)"/>
    <n v="7.5"/>
    <n v="272000"/>
    <x v="1406"/>
    <s v="Peter Berg"/>
    <x v="1259"/>
    <x v="0"/>
    <n v="40000000"/>
    <n v="154802912"/>
    <x v="1876"/>
    <n v="121"/>
    <x v="1"/>
    <n v="114802912"/>
    <s v="Profit"/>
    <x v="3"/>
    <s v="United States)"/>
  </r>
  <r>
    <x v="6145"/>
    <x v="1"/>
    <x v="1"/>
    <x v="33"/>
    <s v="October 25, 2013 (United States)"/>
    <n v="6.5"/>
    <n v="90000"/>
    <x v="2422"/>
    <s v="Johnny Knoxville"/>
    <x v="1851"/>
    <x v="0"/>
    <n v="15000000"/>
    <n v="151826547"/>
    <x v="1877"/>
    <n v="92"/>
    <x v="2"/>
    <n v="136826547"/>
    <s v="Profit"/>
    <x v="3"/>
    <s v="United States)"/>
  </r>
  <r>
    <x v="6146"/>
    <x v="7"/>
    <x v="0"/>
    <x v="33"/>
    <s v="December 25, 2013 (United States)"/>
    <n v="6.3"/>
    <n v="152000"/>
    <x v="2423"/>
    <s v="Chris Morgan"/>
    <x v="792"/>
    <x v="0"/>
    <n v="175000000"/>
    <n v="151783839"/>
    <x v="1878"/>
    <n v="128"/>
    <x v="2"/>
    <n v="-23216161"/>
    <s v="Loss"/>
    <x v="3"/>
    <s v="United States)"/>
  </r>
  <r>
    <x v="6147"/>
    <x v="7"/>
    <x v="0"/>
    <x v="33"/>
    <s v="July 19, 2013 (United States)"/>
    <n v="6.6"/>
    <n v="163000"/>
    <x v="1403"/>
    <s v="Jon Hoeber"/>
    <x v="700"/>
    <x v="0"/>
    <n v="84000000"/>
    <n v="148075565"/>
    <x v="1100"/>
    <n v="116"/>
    <x v="2"/>
    <n v="64075565"/>
    <s v="Profit"/>
    <x v="3"/>
    <s v="United States)"/>
  </r>
  <r>
    <x v="6148"/>
    <x v="7"/>
    <x v="7"/>
    <x v="33"/>
    <s v="January 18, 2013 (United States)"/>
    <n v="6.2"/>
    <n v="172000"/>
    <x v="2424"/>
    <s v="Andy Muschietti"/>
    <x v="2254"/>
    <x v="7"/>
    <n v="15000000"/>
    <n v="146428180"/>
    <x v="1"/>
    <n v="100"/>
    <x v="2"/>
    <n v="131428180"/>
    <s v="Profit"/>
    <x v="3"/>
    <s v="United States)"/>
  </r>
  <r>
    <x v="6149"/>
    <x v="1"/>
    <x v="0"/>
    <x v="33"/>
    <s v="October 18, 2013 (United States)"/>
    <n v="6.7"/>
    <n v="232000"/>
    <x v="1806"/>
    <s v="Miles Chapman"/>
    <x v="121"/>
    <x v="0"/>
    <n v="50000000"/>
    <n v="137328301"/>
    <x v="1100"/>
    <n v="115"/>
    <x v="2"/>
    <n v="87328301"/>
    <s v="Profit"/>
    <x v="3"/>
    <s v="United States)"/>
  </r>
  <r>
    <x v="6150"/>
    <x v="7"/>
    <x v="10"/>
    <x v="33"/>
    <s v="February 21, 2014 (United States)"/>
    <n v="7.8"/>
    <n v="77000"/>
    <x v="692"/>
    <s v="Hayao Miyazaki"/>
    <x v="2315"/>
    <x v="24"/>
    <n v="30000000"/>
    <n v="136533257"/>
    <x v="1594"/>
    <n v="126"/>
    <x v="1"/>
    <n v="106533257"/>
    <s v="Profit"/>
    <x v="3"/>
    <s v="United States)"/>
  </r>
  <r>
    <x v="6151"/>
    <x v="7"/>
    <x v="1"/>
    <x v="33"/>
    <s v="November 1, 2013 (United States)"/>
    <n v="6.6"/>
    <n v="130000"/>
    <x v="981"/>
    <s v="Dan Fogelman"/>
    <x v="23"/>
    <x v="0"/>
    <n v="28000000"/>
    <n v="134409025"/>
    <x v="1702"/>
    <n v="105"/>
    <x v="2"/>
    <n v="106409025"/>
    <s v="Profit"/>
    <x v="3"/>
    <s v="United States)"/>
  </r>
  <r>
    <x v="6152"/>
    <x v="1"/>
    <x v="0"/>
    <x v="33"/>
    <s v="August 2, 2013 (United States)"/>
    <n v="6.7"/>
    <n v="201000"/>
    <x v="2359"/>
    <s v="Blake Masters"/>
    <x v="645"/>
    <x v="0"/>
    <n v="61000000"/>
    <n v="131940411"/>
    <x v="1"/>
    <n v="109"/>
    <x v="2"/>
    <n v="70940411"/>
    <s v="Profit"/>
    <x v="3"/>
    <s v="United States)"/>
  </r>
  <r>
    <x v="6153"/>
    <x v="1"/>
    <x v="1"/>
    <x v="33"/>
    <s v="June 12, 2013 (United States)"/>
    <n v="6.6"/>
    <n v="391000"/>
    <x v="2425"/>
    <s v="Seth Rogen"/>
    <x v="1703"/>
    <x v="0"/>
    <n v="32000000"/>
    <n v="126041322"/>
    <x v="4"/>
    <n v="107"/>
    <x v="2"/>
    <n v="94041322"/>
    <s v="Profit"/>
    <x v="3"/>
    <s v="United States)"/>
  </r>
  <r>
    <x v="6154"/>
    <x v="7"/>
    <x v="0"/>
    <x v="33"/>
    <s v="November 1, 2013 (United States)"/>
    <n v="6.6"/>
    <n v="228000"/>
    <x v="2043"/>
    <s v="Gavin Hood"/>
    <x v="86"/>
    <x v="0"/>
    <n v="110000000"/>
    <n v="125544024"/>
    <x v="1100"/>
    <n v="114"/>
    <x v="2"/>
    <n v="15544024"/>
    <s v="Profit"/>
    <x v="3"/>
    <s v="United States)"/>
  </r>
  <r>
    <x v="6155"/>
    <x v="1"/>
    <x v="6"/>
    <x v="33"/>
    <s v="September 20, 2013 (United States)"/>
    <n v="8.1"/>
    <n v="625000"/>
    <x v="1591"/>
    <s v="Aaron Guzikowski"/>
    <x v="1772"/>
    <x v="0"/>
    <n v="46000000"/>
    <n v="122126687"/>
    <x v="1156"/>
    <n v="153"/>
    <x v="1"/>
    <n v="76126687"/>
    <s v="Profit"/>
    <x v="3"/>
    <s v="United States)"/>
  </r>
  <r>
    <x v="6156"/>
    <x v="7"/>
    <x v="2"/>
    <x v="33"/>
    <s v="December 20, 2013 (United States)"/>
    <n v="7.5"/>
    <n v="155000"/>
    <x v="1685"/>
    <s v="Kelly Marcel"/>
    <x v="1178"/>
    <x v="0"/>
    <n v="35000000"/>
    <n v="117867984"/>
    <x v="167"/>
    <n v="125"/>
    <x v="1"/>
    <n v="82867984"/>
    <s v="Profit"/>
    <x v="3"/>
    <s v="United States)"/>
  </r>
  <r>
    <x v="6157"/>
    <x v="7"/>
    <x v="1"/>
    <x v="33"/>
    <s v="February 1, 2013 (United States)"/>
    <n v="6.8"/>
    <n v="223000"/>
    <x v="2144"/>
    <s v="Isaac Marion"/>
    <x v="2314"/>
    <x v="0"/>
    <n v="35000000"/>
    <n v="116980662"/>
    <x v="1100"/>
    <n v="98"/>
    <x v="2"/>
    <n v="81980662"/>
    <s v="Profit"/>
    <x v="3"/>
    <s v="United States)"/>
  </r>
  <r>
    <x v="6158"/>
    <x v="1"/>
    <x v="0"/>
    <x v="33"/>
    <s v="January 11, 2013 (United States)"/>
    <n v="6.7"/>
    <n v="209000"/>
    <x v="2159"/>
    <s v="Will Beall"/>
    <x v="173"/>
    <x v="0"/>
    <n v="60000000"/>
    <n v="105200903"/>
    <x v="7"/>
    <n v="113"/>
    <x v="2"/>
    <n v="45200903"/>
    <s v="Profit"/>
    <x v="3"/>
    <s v="United States)"/>
  </r>
  <r>
    <x v="6159"/>
    <x v="7"/>
    <x v="2"/>
    <x v="33"/>
    <s v="November 27, 2013 (United States)"/>
    <n v="7.6"/>
    <n v="96000"/>
    <x v="425"/>
    <s v="Steve Coogan"/>
    <x v="1342"/>
    <x v="1"/>
    <n v="12000000"/>
    <n v="100129872"/>
    <x v="1423"/>
    <n v="98"/>
    <x v="1"/>
    <n v="88129872"/>
    <s v="Profit"/>
    <x v="3"/>
    <s v="United States)"/>
  </r>
  <r>
    <x v="6160"/>
    <x v="7"/>
    <x v="1"/>
    <x v="33"/>
    <s v="August 23, 2013 (United States)"/>
    <n v="7.3"/>
    <n v="195000"/>
    <x v="58"/>
    <s v="Woody Allen"/>
    <x v="1383"/>
    <x v="0"/>
    <n v="18000000"/>
    <n v="99104804"/>
    <x v="1879"/>
    <n v="98"/>
    <x v="1"/>
    <n v="81104804"/>
    <s v="Profit"/>
    <x v="3"/>
    <s v="United States)"/>
  </r>
  <r>
    <x v="6161"/>
    <x v="1"/>
    <x v="0"/>
    <x v="33"/>
    <s v="September 6, 2013 (United States)"/>
    <n v="6.4"/>
    <n v="157000"/>
    <x v="1263"/>
    <s v="David Twohy"/>
    <x v="1586"/>
    <x v="7"/>
    <n v="38000000"/>
    <n v="98337295"/>
    <x v="1880"/>
    <n v="119"/>
    <x v="2"/>
    <n v="60337295"/>
    <s v="Profit"/>
    <x v="3"/>
    <s v="United States)"/>
  </r>
  <r>
    <x v="6162"/>
    <x v="7"/>
    <x v="4"/>
    <x v="33"/>
    <s v="February 14, 2013 (United States)"/>
    <n v="6.7"/>
    <n v="106000"/>
    <x v="479"/>
    <s v="Dana Stevens"/>
    <x v="2263"/>
    <x v="0"/>
    <n v="28000000"/>
    <n v="97594140"/>
    <x v="1559"/>
    <n v="115"/>
    <x v="2"/>
    <n v="69594140"/>
    <s v="Profit"/>
    <x v="3"/>
    <s v="United States)"/>
  </r>
  <r>
    <x v="6163"/>
    <x v="1"/>
    <x v="5"/>
    <x v="33"/>
    <s v="April 5, 2013 (United States)"/>
    <n v="6.5"/>
    <n v="160000"/>
    <x v="2426"/>
    <s v="Fede Alvarez"/>
    <x v="2316"/>
    <x v="0"/>
    <n v="17000000"/>
    <n v="97542952"/>
    <x v="231"/>
    <n v="91"/>
    <x v="2"/>
    <n v="80542952"/>
    <s v="Profit"/>
    <x v="3"/>
    <s v="United States)"/>
  </r>
  <r>
    <x v="6164"/>
    <x v="7"/>
    <x v="2"/>
    <x v="33"/>
    <s v="April 12, 2013 (United States)"/>
    <n v="7.5"/>
    <n v="89000"/>
    <x v="1452"/>
    <s v="Brian Helgeland"/>
    <x v="2317"/>
    <x v="0"/>
    <n v="40000000"/>
    <n v="97470701"/>
    <x v="7"/>
    <n v="128"/>
    <x v="1"/>
    <n v="57470701"/>
    <s v="Profit"/>
    <x v="3"/>
    <s v="United States)"/>
  </r>
  <r>
    <x v="1933"/>
    <x v="1"/>
    <x v="0"/>
    <x v="33"/>
    <s v="September 27, 2013 (United States)"/>
    <n v="8.1"/>
    <n v="446000"/>
    <x v="205"/>
    <s v="Peter Morgan"/>
    <x v="1714"/>
    <x v="1"/>
    <n v="38000000"/>
    <n v="96983009"/>
    <x v="1818"/>
    <n v="123"/>
    <x v="1"/>
    <n v="58983009"/>
    <s v="Profit"/>
    <x v="3"/>
    <s v="United States)"/>
  </r>
  <r>
    <x v="6165"/>
    <x v="7"/>
    <x v="0"/>
    <x v="33"/>
    <s v="August 21, 2013 (United States)"/>
    <n v="5.9"/>
    <n v="129000"/>
    <x v="1642"/>
    <s v="Jessica Postigo"/>
    <x v="2251"/>
    <x v="0"/>
    <n v="60000000"/>
    <n v="95396573"/>
    <x v="1133"/>
    <n v="130"/>
    <x v="2"/>
    <n v="35396573"/>
    <s v="Profit"/>
    <x v="3"/>
    <s v="United States)"/>
  </r>
  <r>
    <x v="6166"/>
    <x v="7"/>
    <x v="1"/>
    <x v="33"/>
    <s v="June 7, 2013 (United States)"/>
    <n v="6.3"/>
    <n v="193000"/>
    <x v="1691"/>
    <s v="Vince Vaughn"/>
    <x v="1277"/>
    <x v="0"/>
    <n v="58000000"/>
    <n v="93492844"/>
    <x v="10"/>
    <n v="119"/>
    <x v="2"/>
    <n v="35492844"/>
    <s v="Profit"/>
    <x v="3"/>
    <s v="United States)"/>
  </r>
  <r>
    <x v="6167"/>
    <x v="1"/>
    <x v="5"/>
    <x v="33"/>
    <s v="June 7, 2013 (United States)"/>
    <n v="5.7"/>
    <n v="209000"/>
    <x v="2427"/>
    <s v="James DeMonaco"/>
    <x v="455"/>
    <x v="0"/>
    <n v="3000000"/>
    <n v="89328627"/>
    <x v="1"/>
    <n v="85"/>
    <x v="2"/>
    <n v="86328627"/>
    <s v="Profit"/>
    <x v="3"/>
    <s v="United States)"/>
  </r>
  <r>
    <x v="6168"/>
    <x v="1"/>
    <x v="0"/>
    <x v="33"/>
    <s v="April 26, 2013 (United States)"/>
    <n v="6.4"/>
    <n v="205000"/>
    <x v="1183"/>
    <s v="Christopher Markus"/>
    <x v="1259"/>
    <x v="0"/>
    <n v="26000000"/>
    <n v="87305549"/>
    <x v="5"/>
    <n v="129"/>
    <x v="2"/>
    <n v="61305549"/>
    <s v="Profit"/>
    <x v="3"/>
    <s v="United States)"/>
  </r>
  <r>
    <x v="6169"/>
    <x v="1"/>
    <x v="1"/>
    <x v="33"/>
    <s v="November 8, 2013 (United States)"/>
    <n v="7.8"/>
    <n v="317000"/>
    <x v="1745"/>
    <s v="Richard Curtis"/>
    <x v="2318"/>
    <x v="1"/>
    <n v="12000000"/>
    <n v="87100449"/>
    <x v="1881"/>
    <n v="123"/>
    <x v="1"/>
    <n v="75100449"/>
    <s v="Profit"/>
    <x v="3"/>
    <s v="United States)"/>
  </r>
  <r>
    <x v="6170"/>
    <x v="1"/>
    <x v="0"/>
    <x v="33"/>
    <s v="July 11, 2014 (United States)"/>
    <n v="7.1"/>
    <n v="335000"/>
    <x v="1801"/>
    <s v="Jacques Lob"/>
    <x v="2193"/>
    <x v="10"/>
    <n v="39200000"/>
    <n v="86758912"/>
    <x v="1882"/>
    <n v="126"/>
    <x v="1"/>
    <n v="47558912"/>
    <s v="Profit"/>
    <x v="3"/>
    <s v="United States)"/>
  </r>
  <r>
    <x v="6171"/>
    <x v="1"/>
    <x v="4"/>
    <x v="33"/>
    <s v="October 18, 2013 (United States)"/>
    <n v="5.9"/>
    <n v="135000"/>
    <x v="1478"/>
    <s v="Lawrence D. Cohen"/>
    <x v="2319"/>
    <x v="0"/>
    <n v="30000000"/>
    <n v="84790678"/>
    <x v="17"/>
    <n v="100"/>
    <x v="2"/>
    <n v="54790678"/>
    <s v="Profit"/>
    <x v="3"/>
    <s v="United States)"/>
  </r>
  <r>
    <x v="6172"/>
    <x v="1"/>
    <x v="1"/>
    <x v="33"/>
    <s v="September 13, 2013 (United States)"/>
    <n v="6.3"/>
    <n v="113000"/>
    <x v="510"/>
    <s v="Luc Besson"/>
    <x v="23"/>
    <x v="8"/>
    <n v="30000000"/>
    <n v="78418811"/>
    <x v="1270"/>
    <n v="111"/>
    <x v="2"/>
    <n v="48418811"/>
    <s v="Profit"/>
    <x v="3"/>
    <s v="United States)"/>
  </r>
  <r>
    <x v="6173"/>
    <x v="7"/>
    <x v="1"/>
    <x v="33"/>
    <s v="April 12, 2013 (United States)"/>
    <n v="3.5"/>
    <n v="67000"/>
    <x v="1459"/>
    <s v="David Zucker"/>
    <x v="2320"/>
    <x v="0"/>
    <n v="20000000"/>
    <n v="78378744"/>
    <x v="962"/>
    <n v="86"/>
    <x v="2"/>
    <n v="58378744"/>
    <s v="Profit"/>
    <x v="3"/>
    <s v="United States)"/>
  </r>
  <r>
    <x v="6174"/>
    <x v="7"/>
    <x v="0"/>
    <x v="33"/>
    <s v="July 19, 2013 (United States)"/>
    <n v="5.6"/>
    <n v="123000"/>
    <x v="1880"/>
    <s v="Phil Hay"/>
    <x v="1667"/>
    <x v="0"/>
    <n v="130000000"/>
    <n v="78324220"/>
    <x v="1"/>
    <n v="96"/>
    <x v="2"/>
    <n v="-51675780"/>
    <s v="Loss"/>
    <x v="3"/>
    <s v="United States)"/>
  </r>
  <r>
    <x v="6175"/>
    <x v="7"/>
    <x v="4"/>
    <x v="33"/>
    <s v="November 27, 2013 (United States)"/>
    <n v="7.5"/>
    <n v="130000"/>
    <x v="2428"/>
    <s v="Markus Zusak"/>
    <x v="2321"/>
    <x v="0"/>
    <n v="19000000"/>
    <n v="76586316"/>
    <x v="968"/>
    <n v="131"/>
    <x v="1"/>
    <n v="57586316"/>
    <s v="Profit"/>
    <x v="3"/>
    <s v="United States)"/>
  </r>
  <r>
    <x v="6176"/>
    <x v="1"/>
    <x v="1"/>
    <x v="33"/>
    <s v="January 10, 2014 (United States)"/>
    <n v="7.2"/>
    <n v="87000"/>
    <x v="2260"/>
    <s v="Tracy Letts"/>
    <x v="103"/>
    <x v="0"/>
    <n v="25000000"/>
    <n v="74188937"/>
    <x v="1423"/>
    <n v="121"/>
    <x v="1"/>
    <n v="49188937"/>
    <s v="Profit"/>
    <x v="3"/>
    <s v="United States)"/>
  </r>
  <r>
    <x v="6177"/>
    <x v="7"/>
    <x v="0"/>
    <x v="33"/>
    <s v="August 30, 2013 (United States)"/>
    <n v="6.6"/>
    <n v="32000"/>
    <x v="767"/>
    <s v="Kar-Wai Wong"/>
    <x v="1547"/>
    <x v="13"/>
    <n v="38600000"/>
    <n v="73906736"/>
    <x v="1216"/>
    <n v="130"/>
    <x v="2"/>
    <n v="35306736"/>
    <s v="Profit"/>
    <x v="3"/>
    <s v="United States)"/>
  </r>
  <r>
    <x v="6178"/>
    <x v="1"/>
    <x v="6"/>
    <x v="33"/>
    <s v="October 25, 2013 (United States)"/>
    <n v="5.3"/>
    <n v="98000"/>
    <x v="195"/>
    <s v="Cormac McCarthy"/>
    <x v="2169"/>
    <x v="1"/>
    <n v="25000000"/>
    <n v="71009334"/>
    <x v="968"/>
    <n v="117"/>
    <x v="2"/>
    <n v="46009334"/>
    <s v="Profit"/>
    <x v="3"/>
    <s v="United States)"/>
  </r>
  <r>
    <x v="6179"/>
    <x v="1"/>
    <x v="6"/>
    <x v="33"/>
    <s v="March 15, 2013 (United States)"/>
    <n v="6.7"/>
    <n v="115000"/>
    <x v="1664"/>
    <s v="Richard D'Ovidio"/>
    <x v="1344"/>
    <x v="0"/>
    <n v="13000000"/>
    <n v="68572631"/>
    <x v="231"/>
    <n v="94"/>
    <x v="2"/>
    <n v="55572631"/>
    <s v="Profit"/>
    <x v="3"/>
    <s v="United States)"/>
  </r>
  <r>
    <x v="6180"/>
    <x v="1"/>
    <x v="1"/>
    <x v="33"/>
    <s v="July 11, 2014 (United States)"/>
    <n v="7.4"/>
    <n v="147000"/>
    <x v="2050"/>
    <s v="John Carney"/>
    <x v="1834"/>
    <x v="0"/>
    <n v="8000000"/>
    <n v="65652908"/>
    <x v="1818"/>
    <n v="104"/>
    <x v="1"/>
    <n v="57652908"/>
    <s v="Profit"/>
    <x v="3"/>
    <s v="United States)"/>
  </r>
  <r>
    <x v="6181"/>
    <x v="1"/>
    <x v="6"/>
    <x v="33"/>
    <s v="February 8, 2013 (United States)"/>
    <n v="7.1"/>
    <n v="183000"/>
    <x v="776"/>
    <s v="Scott Z. Burns"/>
    <x v="2132"/>
    <x v="0"/>
    <n v="30000000"/>
    <n v="63414135"/>
    <x v="1418"/>
    <n v="106"/>
    <x v="1"/>
    <n v="33414135"/>
    <s v="Profit"/>
    <x v="3"/>
    <s v="United States)"/>
  </r>
  <r>
    <x v="4811"/>
    <x v="7"/>
    <x v="0"/>
    <x v="33"/>
    <s v="March 29, 2013 (United States)"/>
    <n v="5.9"/>
    <n v="112000"/>
    <x v="1331"/>
    <s v="Andrew Niccol"/>
    <x v="2050"/>
    <x v="0"/>
    <n v="40000000"/>
    <n v="63365859"/>
    <x v="1883"/>
    <n v="125"/>
    <x v="2"/>
    <n v="23365859"/>
    <s v="Profit"/>
    <x v="3"/>
    <s v="United States)"/>
  </r>
  <r>
    <x v="6182"/>
    <x v="1"/>
    <x v="6"/>
    <x v="33"/>
    <s v="October 4, 2013 (United States)"/>
    <n v="5.6"/>
    <n v="61000"/>
    <x v="2297"/>
    <s v="Brian Koppelman"/>
    <x v="1338"/>
    <x v="0"/>
    <n v="30000000"/>
    <n v="62675095"/>
    <x v="915"/>
    <n v="88"/>
    <x v="2"/>
    <n v="32675095"/>
    <s v="Profit"/>
    <x v="3"/>
    <s v="United States)"/>
  </r>
  <r>
    <x v="6183"/>
    <x v="1"/>
    <x v="0"/>
    <x v="33"/>
    <s v="August 16, 2013 (United States)"/>
    <n v="6.5"/>
    <n v="259000"/>
    <x v="1908"/>
    <s v="Jeff Wadlow"/>
    <x v="2114"/>
    <x v="1"/>
    <n v="28000000"/>
    <n v="60795985"/>
    <x v="1"/>
    <n v="103"/>
    <x v="2"/>
    <n v="32795985"/>
    <s v="Profit"/>
    <x v="3"/>
    <s v="United States)"/>
  </r>
  <r>
    <x v="6184"/>
    <x v="1"/>
    <x v="1"/>
    <x v="33"/>
    <s v="January 11, 2013 (United States)"/>
    <n v="5"/>
    <n v="45000"/>
    <x v="2429"/>
    <s v="Marlon Wayans"/>
    <x v="1334"/>
    <x v="0"/>
    <n v="2500000"/>
    <n v="60159584"/>
    <x v="1884"/>
    <n v="86"/>
    <x v="2"/>
    <n v="57659584"/>
    <s v="Profit"/>
    <x v="3"/>
    <s v="United States)"/>
  </r>
  <r>
    <x v="3759"/>
    <x v="7"/>
    <x v="4"/>
    <x v="33"/>
    <s v="February 14, 2013 (United States)"/>
    <n v="6.1"/>
    <n v="85000"/>
    <x v="2018"/>
    <s v="Richard LaGravenese"/>
    <x v="2322"/>
    <x v="0"/>
    <n v="60000000"/>
    <n v="60052138"/>
    <x v="1156"/>
    <n v="124"/>
    <x v="2"/>
    <n v="52138"/>
    <s v="Profit"/>
    <x v="3"/>
    <s v="United States)"/>
  </r>
  <r>
    <x v="6185"/>
    <x v="7"/>
    <x v="0"/>
    <x v="33"/>
    <s v="February 22, 2013 (United States)"/>
    <n v="6.4"/>
    <n v="85000"/>
    <x v="2126"/>
    <s v="Justin Haythe"/>
    <x v="1651"/>
    <x v="0"/>
    <n v="15000000"/>
    <n v="57824674"/>
    <x v="1818"/>
    <n v="112"/>
    <x v="2"/>
    <n v="42824674"/>
    <s v="Profit"/>
    <x v="3"/>
    <s v="United States)"/>
  </r>
  <r>
    <x v="6186"/>
    <x v="1"/>
    <x v="2"/>
    <x v="33"/>
    <s v="November 22, 2013 (United States)"/>
    <n v="8"/>
    <n v="455000"/>
    <x v="2181"/>
    <s v="Craig Borten"/>
    <x v="1244"/>
    <x v="0"/>
    <n v="5000000"/>
    <n v="55736588"/>
    <x v="1885"/>
    <n v="117"/>
    <x v="1"/>
    <n v="50736588"/>
    <s v="Profit"/>
    <x v="3"/>
    <s v="United States)"/>
  </r>
  <r>
    <x v="6187"/>
    <x v="7"/>
    <x v="1"/>
    <x v="33"/>
    <s v="November 22, 2013 (United States)"/>
    <n v="6.4"/>
    <n v="76000"/>
    <x v="2430"/>
    <s v="Ken Scott"/>
    <x v="1277"/>
    <x v="0"/>
    <n v="26000000"/>
    <n v="53120346"/>
    <x v="1018"/>
    <n v="105"/>
    <x v="2"/>
    <n v="27120346"/>
    <s v="Profit"/>
    <x v="3"/>
    <s v="United States)"/>
  </r>
  <r>
    <x v="6188"/>
    <x v="1"/>
    <x v="4"/>
    <x v="33"/>
    <s v="January 10, 2014 (United States)"/>
    <n v="8"/>
    <n v="559000"/>
    <x v="1465"/>
    <s v="Spike Jonze"/>
    <x v="1429"/>
    <x v="0"/>
    <n v="23000000"/>
    <n v="48517427"/>
    <x v="1886"/>
    <n v="126"/>
    <x v="1"/>
    <n v="25517427"/>
    <s v="Profit"/>
    <x v="3"/>
    <s v="United States)"/>
  </r>
  <r>
    <x v="6189"/>
    <x v="1"/>
    <x v="0"/>
    <x v="33"/>
    <s v="November 27, 2013 (United States)"/>
    <n v="6.5"/>
    <n v="113000"/>
    <x v="1235"/>
    <s v="Sylvester Stallone"/>
    <x v="1526"/>
    <x v="0"/>
    <n v="22000000"/>
    <n v="48449416"/>
    <x v="1756"/>
    <n v="100"/>
    <x v="2"/>
    <n v="26449416"/>
    <s v="Profit"/>
    <x v="3"/>
    <s v="United States)"/>
  </r>
  <r>
    <x v="6190"/>
    <x v="1"/>
    <x v="0"/>
    <x v="33"/>
    <s v="January 18, 2013 (United States)"/>
    <n v="6.3"/>
    <n v="135000"/>
    <x v="2110"/>
    <s v="Andrew Knauer"/>
    <x v="167"/>
    <x v="0"/>
    <n v="45000000"/>
    <n v="48330757"/>
    <x v="1340"/>
    <n v="107"/>
    <x v="2"/>
    <n v="3330757"/>
    <s v="Profit"/>
    <x v="3"/>
    <s v="United States)"/>
  </r>
  <r>
    <x v="6191"/>
    <x v="1"/>
    <x v="1"/>
    <x v="33"/>
    <s v="March 1, 2013 (United States)"/>
    <n v="5.8"/>
    <n v="73000"/>
    <x v="2431"/>
    <s v="Jon Lucas"/>
    <x v="2323"/>
    <x v="0"/>
    <n v="13000000"/>
    <n v="48065672"/>
    <x v="1559"/>
    <n v="93"/>
    <x v="2"/>
    <n v="35065672"/>
    <s v="Profit"/>
    <x v="3"/>
    <s v="United States)"/>
  </r>
  <r>
    <x v="6192"/>
    <x v="1"/>
    <x v="5"/>
    <x v="33"/>
    <s v="January 4, 2013 (United States)"/>
    <n v="4.8"/>
    <n v="47000"/>
    <x v="2235"/>
    <s v="Adam Marcus"/>
    <x v="2324"/>
    <x v="0"/>
    <n v="20000000"/>
    <n v="47340586"/>
    <x v="1502"/>
    <n v="92"/>
    <x v="2"/>
    <n v="27340586"/>
    <s v="Profit"/>
    <x v="3"/>
    <s v="United States)"/>
  </r>
  <r>
    <x v="6193"/>
    <x v="1"/>
    <x v="0"/>
    <x v="33"/>
    <s v="January 25, 2013 (United States)"/>
    <n v="6.2"/>
    <n v="118000"/>
    <x v="188"/>
    <s v="John J. McLaughlin"/>
    <x v="1526"/>
    <x v="0"/>
    <n v="35000000"/>
    <n v="46922566"/>
    <x v="1716"/>
    <n v="118"/>
    <x v="2"/>
    <n v="11922566"/>
    <s v="Profit"/>
    <x v="3"/>
    <s v="United States)"/>
  </r>
  <r>
    <x v="6194"/>
    <x v="1"/>
    <x v="1"/>
    <x v="33"/>
    <s v="April 26, 2013 (United States)"/>
    <n v="5.6"/>
    <n v="48000"/>
    <x v="2432"/>
    <s v="Justin Zackham"/>
    <x v="23"/>
    <x v="0"/>
    <n v="35000000"/>
    <n v="46522137"/>
    <x v="1887"/>
    <n v="89"/>
    <x v="2"/>
    <n v="11522137"/>
    <s v="Profit"/>
    <x v="3"/>
    <s v="United States)"/>
  </r>
  <r>
    <x v="6195"/>
    <x v="1"/>
    <x v="1"/>
    <x v="33"/>
    <s v="August 23, 2013 (United States)"/>
    <n v="7"/>
    <n v="266000"/>
    <x v="1841"/>
    <s v="Simon Pegg"/>
    <x v="1793"/>
    <x v="1"/>
    <n v="20000000"/>
    <n v="46091271"/>
    <x v="1"/>
    <n v="109"/>
    <x v="1"/>
    <n v="26091271"/>
    <s v="Profit"/>
    <x v="3"/>
    <s v="United States)"/>
  </r>
  <r>
    <x v="6196"/>
    <x v="7"/>
    <x v="1"/>
    <x v="33"/>
    <s v="December 25, 2013 (United States)"/>
    <n v="6.4"/>
    <n v="59000"/>
    <x v="1116"/>
    <s v="Tim Kelleher"/>
    <x v="23"/>
    <x v="0"/>
    <n v="40000000"/>
    <n v="44907260"/>
    <x v="1888"/>
    <n v="113"/>
    <x v="2"/>
    <n v="4907260"/>
    <s v="Profit"/>
    <x v="3"/>
    <s v="United States)"/>
  </r>
  <r>
    <x v="6197"/>
    <x v="1"/>
    <x v="5"/>
    <x v="33"/>
    <s v="April 11, 2014 (United States)"/>
    <n v="6.5"/>
    <n v="120000"/>
    <x v="2433"/>
    <s v="Mike Flanagan"/>
    <x v="2325"/>
    <x v="0"/>
    <n v="5000000"/>
    <n v="44459951"/>
    <x v="1823"/>
    <n v="104"/>
    <x v="2"/>
    <n v="39459951"/>
    <s v="Profit"/>
    <x v="3"/>
    <s v="United States)"/>
  </r>
  <r>
    <x v="6198"/>
    <x v="7"/>
    <x v="2"/>
    <x v="33"/>
    <s v="August 16, 2013 (United States)"/>
    <n v="6"/>
    <n v="95000"/>
    <x v="2434"/>
    <s v="Matt Whiteley"/>
    <x v="1527"/>
    <x v="0"/>
    <n v="12000000"/>
    <n v="42128352"/>
    <x v="1756"/>
    <n v="128"/>
    <x v="2"/>
    <n v="30128352"/>
    <s v="Profit"/>
    <x v="3"/>
    <s v="United States)"/>
  </r>
  <r>
    <x v="6199"/>
    <x v="1"/>
    <x v="1"/>
    <x v="33"/>
    <s v="September 27, 2013 (United States)"/>
    <n v="6.5"/>
    <n v="232000"/>
    <x v="2435"/>
    <s v="Joseph Gordon-Levitt"/>
    <x v="1648"/>
    <x v="0"/>
    <n v="3000000"/>
    <n v="39439355"/>
    <x v="1606"/>
    <n v="90"/>
    <x v="2"/>
    <n v="36439355"/>
    <s v="Profit"/>
    <x v="3"/>
    <s v="United States)"/>
  </r>
  <r>
    <x v="6200"/>
    <x v="1"/>
    <x v="0"/>
    <x v="33"/>
    <s v="January 18, 2013 (United States)"/>
    <n v="6.2"/>
    <n v="78000"/>
    <x v="2436"/>
    <s v="Brian Tucker"/>
    <x v="1259"/>
    <x v="0"/>
    <n v="35000000"/>
    <n v="34737199"/>
    <x v="1853"/>
    <n v="109"/>
    <x v="2"/>
    <n v="-262801"/>
    <s v="Loss"/>
    <x v="3"/>
    <s v="United States)"/>
  </r>
  <r>
    <x v="6201"/>
    <x v="1"/>
    <x v="1"/>
    <x v="33"/>
    <s v="January 10, 2014 (United States)"/>
    <n v="7.5"/>
    <n v="144000"/>
    <x v="1828"/>
    <s v="Joel Coen"/>
    <x v="2326"/>
    <x v="0"/>
    <n v="11000000"/>
    <n v="32960249"/>
    <x v="1702"/>
    <n v="104"/>
    <x v="1"/>
    <n v="21960249"/>
    <s v="Profit"/>
    <x v="3"/>
    <s v="United States)"/>
  </r>
  <r>
    <x v="6202"/>
    <x v="1"/>
    <x v="1"/>
    <x v="33"/>
    <s v="January 25, 2013 (United States)"/>
    <n v="4.3"/>
    <n v="101000"/>
    <x v="95"/>
    <s v="Rocky Russo"/>
    <x v="2145"/>
    <x v="0"/>
    <n v="6000000"/>
    <n v="32443111"/>
    <x v="1559"/>
    <n v="94"/>
    <x v="2"/>
    <n v="26443111"/>
    <s v="Profit"/>
    <x v="3"/>
    <s v="United States)"/>
  </r>
  <r>
    <x v="6203"/>
    <x v="3"/>
    <x v="0"/>
    <x v="33"/>
    <s v="February 21, 2013 (South Korea)"/>
    <n v="7.6"/>
    <n v="21000"/>
    <x v="2437"/>
    <s v="Park Hoon-jung"/>
    <x v="2327"/>
    <x v="10"/>
    <n v="20500000"/>
    <n v="31673928"/>
    <x v="1889"/>
    <n v="135"/>
    <x v="1"/>
    <n v="11173928"/>
    <s v="Profit"/>
    <x v="3"/>
    <s v="South Korea)"/>
  </r>
  <r>
    <x v="6204"/>
    <x v="3"/>
    <x v="4"/>
    <x v="33"/>
    <s v="May 31, 2013 (India)"/>
    <n v="7.2"/>
    <n v="40000"/>
    <x v="2438"/>
    <s v="Hussain Dalal"/>
    <x v="2224"/>
    <x v="41"/>
    <n v="20500000"/>
    <n v="30991781"/>
    <x v="1079"/>
    <n v="160"/>
    <x v="1"/>
    <n v="10491781"/>
    <s v="Profit"/>
    <x v="3"/>
    <s v="India)"/>
  </r>
  <r>
    <x v="6205"/>
    <x v="1"/>
    <x v="1"/>
    <x v="33"/>
    <s v="February 8, 2013 (United Kingdom)"/>
    <n v="5.7"/>
    <n v="36000"/>
    <x v="2439"/>
    <s v="Dan Mazer"/>
    <x v="2328"/>
    <x v="1"/>
    <n v="20500000"/>
    <n v="29128433"/>
    <x v="758"/>
    <n v="97"/>
    <x v="2"/>
    <n v="8628433"/>
    <s v="Profit"/>
    <x v="3"/>
    <s v="United Kingdom)"/>
  </r>
  <r>
    <x v="6206"/>
    <x v="7"/>
    <x v="5"/>
    <x v="33"/>
    <s v="February 22, 2013 (United States)"/>
    <n v="6.3"/>
    <n v="73000"/>
    <x v="2238"/>
    <s v="Scott Stewart"/>
    <x v="1979"/>
    <x v="0"/>
    <n v="3500000"/>
    <n v="27858103"/>
    <x v="1890"/>
    <n v="97"/>
    <x v="2"/>
    <n v="24358103"/>
    <s v="Profit"/>
    <x v="3"/>
    <s v="United States)"/>
  </r>
  <r>
    <x v="6207"/>
    <x v="1"/>
    <x v="3"/>
    <x v="33"/>
    <s v="January 24, 2014 (United States)"/>
    <n v="7.7"/>
    <n v="114000"/>
    <x v="1296"/>
    <s v="Bob Nelson"/>
    <x v="430"/>
    <x v="0"/>
    <n v="12000000"/>
    <n v="27682872"/>
    <x v="1541"/>
    <n v="115"/>
    <x v="1"/>
    <n v="15682872"/>
    <s v="Profit"/>
    <x v="3"/>
    <s v="United States)"/>
  </r>
  <r>
    <x v="6208"/>
    <x v="7"/>
    <x v="1"/>
    <x v="33"/>
    <s v="March 15, 2013 (United States)"/>
    <n v="5.9"/>
    <n v="71000"/>
    <x v="2440"/>
    <s v="Jonathan Goldstein"/>
    <x v="1832"/>
    <x v="0"/>
    <n v="30000000"/>
    <n v="27437881"/>
    <x v="237"/>
    <n v="100"/>
    <x v="2"/>
    <n v="-2562119"/>
    <s v="Loss"/>
    <x v="3"/>
    <s v="United States)"/>
  </r>
  <r>
    <x v="6209"/>
    <x v="7"/>
    <x v="1"/>
    <x v="33"/>
    <s v="July 26, 2013 (United States)"/>
    <n v="7.4"/>
    <n v="143000"/>
    <x v="2441"/>
    <s v="Nat Faxon"/>
    <x v="1832"/>
    <x v="0"/>
    <n v="5000000"/>
    <n v="26474920"/>
    <x v="1891"/>
    <n v="103"/>
    <x v="1"/>
    <n v="21474920"/>
    <s v="Profit"/>
    <x v="3"/>
    <s v="United States)"/>
  </r>
  <r>
    <x v="6210"/>
    <x v="7"/>
    <x v="1"/>
    <x v="33"/>
    <s v="October 11, 2013 (United States)"/>
    <n v="7"/>
    <n v="60000"/>
    <x v="1655"/>
    <s v="Nicole Holofcener"/>
    <x v="2329"/>
    <x v="0"/>
    <n v="8000000"/>
    <n v="25288872"/>
    <x v="989"/>
    <n v="93"/>
    <x v="1"/>
    <n v="17288872"/>
    <s v="Profit"/>
    <x v="3"/>
    <s v="United States)"/>
  </r>
  <r>
    <x v="6211"/>
    <x v="0"/>
    <x v="10"/>
    <x v="33"/>
    <s v="November 23, 2013 (Japan)"/>
    <n v="8"/>
    <n v="41000"/>
    <x v="960"/>
    <s v="Isao Takahata"/>
    <x v="2319"/>
    <x v="24"/>
    <n v="20500000"/>
    <n v="24706166"/>
    <x v="1594"/>
    <n v="137"/>
    <x v="1"/>
    <n v="4206166"/>
    <s v="Profit"/>
    <x v="3"/>
    <s v="Japan)"/>
  </r>
  <r>
    <x v="6212"/>
    <x v="3"/>
    <x v="4"/>
    <x v="33"/>
    <s v="March 14, 2014 (United States)"/>
    <n v="7.8"/>
    <n v="83000"/>
    <x v="2313"/>
    <s v="Paolo Sorrentino"/>
    <x v="2330"/>
    <x v="9"/>
    <n v="20500000"/>
    <n v="24665023"/>
    <x v="1770"/>
    <n v="141"/>
    <x v="1"/>
    <n v="4165023"/>
    <s v="Profit"/>
    <x v="3"/>
    <s v="United States)"/>
  </r>
  <r>
    <x v="6213"/>
    <x v="1"/>
    <x v="6"/>
    <x v="33"/>
    <s v="March 27, 2013 (United Kingdom)"/>
    <n v="6.9"/>
    <n v="111000"/>
    <x v="1157"/>
    <s v="Joe Ahearne"/>
    <x v="1903"/>
    <x v="1"/>
    <n v="20000000"/>
    <n v="24261569"/>
    <x v="1562"/>
    <n v="101"/>
    <x v="2"/>
    <n v="4261569"/>
    <s v="Profit"/>
    <x v="3"/>
    <s v="United Kingdom)"/>
  </r>
  <r>
    <x v="6214"/>
    <x v="1"/>
    <x v="4"/>
    <x v="33"/>
    <s v="June 14, 2013 (United States)"/>
    <n v="7.9"/>
    <n v="146000"/>
    <x v="900"/>
    <s v="Richard Linklater"/>
    <x v="455"/>
    <x v="0"/>
    <n v="3000000"/>
    <n v="20994648"/>
    <x v="1892"/>
    <n v="109"/>
    <x v="1"/>
    <n v="17994648"/>
    <s v="Profit"/>
    <x v="3"/>
    <s v="United States)"/>
  </r>
  <r>
    <x v="6215"/>
    <x v="1"/>
    <x v="6"/>
    <x v="33"/>
    <s v="January 1, 2014 (United States)"/>
    <n v="7.8"/>
    <n v="112000"/>
    <x v="708"/>
    <s v="Giuseppe Tornatore"/>
    <x v="1249"/>
    <x v="9"/>
    <n v="20500000"/>
    <n v="20919703"/>
    <x v="1893"/>
    <n v="131"/>
    <x v="1"/>
    <n v="419703"/>
    <s v="Profit"/>
    <x v="3"/>
    <s v="United States)"/>
  </r>
  <r>
    <x v="6216"/>
    <x v="7"/>
    <x v="4"/>
    <x v="33"/>
    <s v="January 31, 2014 (United States)"/>
    <n v="6.9"/>
    <n v="44000"/>
    <x v="1903"/>
    <s v="Jason Reitman"/>
    <x v="1431"/>
    <x v="0"/>
    <n v="18000000"/>
    <n v="20275812"/>
    <x v="1584"/>
    <n v="111"/>
    <x v="2"/>
    <n v="2275812"/>
    <s v="Profit"/>
    <x v="3"/>
    <s v="United States)"/>
  </r>
  <r>
    <x v="6217"/>
    <x v="1"/>
    <x v="2"/>
    <x v="33"/>
    <s v="June 21, 2013 (United States)"/>
    <n v="5.6"/>
    <n v="85000"/>
    <x v="1483"/>
    <s v="Sofia Coppola"/>
    <x v="2331"/>
    <x v="0"/>
    <n v="8000000"/>
    <n v="20045576"/>
    <x v="750"/>
    <n v="90"/>
    <x v="2"/>
    <n v="12045576"/>
    <s v="Profit"/>
    <x v="3"/>
    <s v="United States)"/>
  </r>
  <r>
    <x v="6218"/>
    <x v="6"/>
    <x v="4"/>
    <x v="33"/>
    <s v="October 9, 2013 (Belgium)"/>
    <n v="7.7"/>
    <n v="142000"/>
    <x v="2442"/>
    <s v="Abdellatif Kechiche"/>
    <x v="2281"/>
    <x v="8"/>
    <n v="20500000"/>
    <n v="19465835"/>
    <x v="1894"/>
    <n v="180"/>
    <x v="1"/>
    <n v="-1034165"/>
    <s v="Loss"/>
    <x v="3"/>
    <s v="Belgium)"/>
  </r>
  <r>
    <x v="6219"/>
    <x v="1"/>
    <x v="0"/>
    <x v="33"/>
    <s v="March 8, 2013 (United States)"/>
    <n v="6.5"/>
    <n v="65000"/>
    <x v="2158"/>
    <s v="J.H. Wyman"/>
    <x v="1572"/>
    <x v="0"/>
    <n v="30000000"/>
    <n v="18074539"/>
    <x v="1701"/>
    <n v="118"/>
    <x v="2"/>
    <n v="-11925461"/>
    <s v="Loss"/>
    <x v="3"/>
    <s v="United States)"/>
  </r>
  <r>
    <x v="6220"/>
    <x v="3"/>
    <x v="2"/>
    <x v="33"/>
    <s v="July 12, 2013 (United States)"/>
    <n v="8.1999999999999993"/>
    <n v="63000"/>
    <x v="1988"/>
    <s v="Prasoon Joshi"/>
    <x v="2332"/>
    <x v="41"/>
    <n v="20500000"/>
    <n v="17551296"/>
    <x v="1895"/>
    <n v="186"/>
    <x v="1"/>
    <n v="-2948704"/>
    <s v="Loss"/>
    <x v="3"/>
    <s v="United States)"/>
  </r>
  <r>
    <x v="6221"/>
    <x v="1"/>
    <x v="0"/>
    <x v="33"/>
    <s v="October 11, 2013 (United States)"/>
    <n v="5.6"/>
    <n v="76000"/>
    <x v="1023"/>
    <s v="Kyle Ward"/>
    <x v="2151"/>
    <x v="0"/>
    <n v="20000000"/>
    <n v="17496820"/>
    <x v="1896"/>
    <n v="107"/>
    <x v="2"/>
    <n v="-2503180"/>
    <s v="Loss"/>
    <x v="3"/>
    <s v="United States)"/>
  </r>
  <r>
    <x v="6222"/>
    <x v="1"/>
    <x v="2"/>
    <x v="33"/>
    <s v="July 26, 2013 (United States)"/>
    <n v="7.5"/>
    <n v="78000"/>
    <x v="2443"/>
    <s v="Ryan Coogler"/>
    <x v="2333"/>
    <x v="0"/>
    <n v="900000"/>
    <n v="17385830"/>
    <x v="1897"/>
    <n v="85"/>
    <x v="1"/>
    <n v="16485830"/>
    <s v="Profit"/>
    <x v="3"/>
    <s v="United States)"/>
  </r>
  <r>
    <x v="6223"/>
    <x v="7"/>
    <x v="4"/>
    <x v="33"/>
    <s v="August 16, 2013 (United States)"/>
    <n v="5.7"/>
    <n v="36000"/>
    <x v="1608"/>
    <s v="Jason Hall"/>
    <x v="2334"/>
    <x v="0"/>
    <n v="35000000"/>
    <n v="17056265"/>
    <x v="1559"/>
    <n v="106"/>
    <x v="2"/>
    <n v="-17943735"/>
    <s v="Loss"/>
    <x v="3"/>
    <s v="United States)"/>
  </r>
  <r>
    <x v="6224"/>
    <x v="0"/>
    <x v="2"/>
    <x v="33"/>
    <s v="June 13, 2014 (United Kingdom)"/>
    <n v="7.3"/>
    <n v="29000"/>
    <x v="2444"/>
    <s v="Misan Sagay"/>
    <x v="2335"/>
    <x v="1"/>
    <n v="10900000"/>
    <n v="16607575"/>
    <x v="1755"/>
    <n v="100"/>
    <x v="1"/>
    <n v="5707575"/>
    <s v="Profit"/>
    <x v="3"/>
    <s v="United Kingdom)"/>
  </r>
  <r>
    <x v="6225"/>
    <x v="1"/>
    <x v="0"/>
    <x v="33"/>
    <s v="December 6, 2013 (United States)"/>
    <n v="6.8"/>
    <n v="110000"/>
    <x v="2174"/>
    <s v="Brad Ingelsby"/>
    <x v="619"/>
    <x v="1"/>
    <n v="22000000"/>
    <n v="15661554"/>
    <x v="1898"/>
    <n v="116"/>
    <x v="2"/>
    <n v="-6338446"/>
    <s v="Loss"/>
    <x v="3"/>
    <s v="United States)"/>
  </r>
  <r>
    <x v="6226"/>
    <x v="7"/>
    <x v="0"/>
    <x v="33"/>
    <s v="October 25, 2013 (Canada)"/>
    <n v="6.9"/>
    <n v="78000"/>
    <x v="2311"/>
    <s v="J.C. Chandor"/>
    <x v="18"/>
    <x v="0"/>
    <n v="9000000"/>
    <n v="13627519"/>
    <x v="1899"/>
    <n v="106"/>
    <x v="2"/>
    <n v="4627519"/>
    <s v="Profit"/>
    <x v="3"/>
    <s v="Canada)"/>
  </r>
  <r>
    <x v="6227"/>
    <x v="3"/>
    <x v="4"/>
    <x v="33"/>
    <s v="March 6, 2014 (United States)"/>
    <n v="6.9"/>
    <n v="119000"/>
    <x v="956"/>
    <s v="Lars von Trier"/>
    <x v="1102"/>
    <x v="27"/>
    <n v="20500000"/>
    <n v="13551156"/>
    <x v="1200"/>
    <n v="117"/>
    <x v="2"/>
    <n v="-6948844"/>
    <s v="Loss"/>
    <x v="3"/>
    <s v="United States)"/>
  </r>
  <r>
    <x v="6228"/>
    <x v="7"/>
    <x v="4"/>
    <x v="33"/>
    <s v="May 17, 2013 (France)"/>
    <n v="7.7"/>
    <n v="46000"/>
    <x v="2211"/>
    <s v="Asghar Farhadi"/>
    <x v="2336"/>
    <x v="8"/>
    <n v="11000000"/>
    <n v="12673462"/>
    <x v="1900"/>
    <n v="130"/>
    <x v="1"/>
    <n v="1673462"/>
    <s v="Profit"/>
    <x v="3"/>
    <s v="France)"/>
  </r>
  <r>
    <x v="6229"/>
    <x v="1"/>
    <x v="0"/>
    <x v="33"/>
    <s v="June 28, 2013 (United Kingdom)"/>
    <n v="6.2"/>
    <n v="68000"/>
    <x v="2445"/>
    <s v="Steven Knight"/>
    <x v="1526"/>
    <x v="1"/>
    <n v="20000000"/>
    <n v="12671109"/>
    <x v="1502"/>
    <n v="100"/>
    <x v="2"/>
    <n v="-7328891"/>
    <s v="Loss"/>
    <x v="3"/>
    <s v="United Kingdom)"/>
  </r>
  <r>
    <x v="6230"/>
    <x v="1"/>
    <x v="3"/>
    <x v="33"/>
    <s v="September 25, 2015 (United States)"/>
    <n v="5.3"/>
    <n v="41000"/>
    <x v="1707"/>
    <s v="Eli Roth"/>
    <x v="2337"/>
    <x v="0"/>
    <n v="5000000"/>
    <n v="12666449"/>
    <x v="1901"/>
    <n v="100"/>
    <x v="2"/>
    <n v="7666449"/>
    <s v="Profit"/>
    <x v="3"/>
    <s v="United States)"/>
  </r>
  <r>
    <x v="6231"/>
    <x v="1"/>
    <x v="4"/>
    <x v="33"/>
    <s v="March 1, 2013 (United Kingdom)"/>
    <n v="6.8"/>
    <n v="105000"/>
    <x v="1731"/>
    <s v="Wentworth Miller"/>
    <x v="2135"/>
    <x v="1"/>
    <n v="12000000"/>
    <n v="12077441"/>
    <x v="989"/>
    <n v="99"/>
    <x v="2"/>
    <n v="77441"/>
    <s v="Profit"/>
    <x v="3"/>
    <s v="United Kingdom)"/>
  </r>
  <r>
    <x v="6232"/>
    <x v="7"/>
    <x v="0"/>
    <x v="33"/>
    <s v="August 30, 2013 (United States)"/>
    <n v="4.4000000000000004"/>
    <n v="23000"/>
    <x v="1551"/>
    <s v="Sean Finegan"/>
    <x v="455"/>
    <x v="0"/>
    <n v="18000000"/>
    <n v="11806432"/>
    <x v="1902"/>
    <n v="90"/>
    <x v="2"/>
    <n v="-6193568"/>
    <s v="Loss"/>
    <x v="3"/>
    <s v="United States)"/>
  </r>
  <r>
    <x v="6233"/>
    <x v="0"/>
    <x v="4"/>
    <x v="33"/>
    <s v="September 20, 2013 (India)"/>
    <n v="7.8"/>
    <n v="52000"/>
    <x v="2446"/>
    <s v="Ritesh Batra"/>
    <x v="2338"/>
    <x v="41"/>
    <n v="1000000"/>
    <n v="11621777"/>
    <x v="1903"/>
    <n v="104"/>
    <x v="1"/>
    <n v="10621777"/>
    <s v="Profit"/>
    <x v="3"/>
    <s v="India)"/>
  </r>
  <r>
    <x v="6234"/>
    <x v="7"/>
    <x v="4"/>
    <x v="33"/>
    <s v="October 25, 2013 (Poland)"/>
    <n v="7.4"/>
    <n v="55000"/>
    <x v="1864"/>
    <s v="Pawel Pawlikowski"/>
    <x v="2339"/>
    <x v="50"/>
    <n v="20500000"/>
    <n v="11156836"/>
    <x v="1904"/>
    <n v="82"/>
    <x v="1"/>
    <n v="-9343164"/>
    <s v="Loss"/>
    <x v="3"/>
    <s v="Poland)"/>
  </r>
  <r>
    <x v="6235"/>
    <x v="7"/>
    <x v="2"/>
    <x v="33"/>
    <s v="October 25, 2013 (United Kingdom)"/>
    <n v="6.8"/>
    <n v="12000"/>
    <x v="1217"/>
    <s v="Justin Zackham"/>
    <x v="2340"/>
    <x v="1"/>
    <n v="20500000"/>
    <n v="10900434"/>
    <x v="1905"/>
    <n v="103"/>
    <x v="2"/>
    <n v="-9599566"/>
    <s v="Loss"/>
    <x v="3"/>
    <s v="United Kingdom)"/>
  </r>
  <r>
    <x v="6236"/>
    <x v="1"/>
    <x v="0"/>
    <x v="33"/>
    <s v="May 22, 2013 (France)"/>
    <n v="5.7"/>
    <n v="109000"/>
    <x v="1303"/>
    <s v="Nicolas Winding Refn"/>
    <x v="1642"/>
    <x v="27"/>
    <n v="4800000"/>
    <n v="10639616"/>
    <x v="1906"/>
    <n v="90"/>
    <x v="2"/>
    <n v="5839616"/>
    <s v="Profit"/>
    <x v="3"/>
    <s v="France)"/>
  </r>
  <r>
    <x v="6237"/>
    <x v="3"/>
    <x v="4"/>
    <x v="33"/>
    <s v="April 25, 2014 (United States)"/>
    <n v="6.7"/>
    <n v="33000"/>
    <x v="1560"/>
    <s v="FranÃ§ois Ozon"/>
    <x v="2341"/>
    <x v="8"/>
    <n v="20500000"/>
    <n v="9757417"/>
    <x v="1828"/>
    <n v="95"/>
    <x v="2"/>
    <n v="-10742583"/>
    <s v="Loss"/>
    <x v="3"/>
    <s v="United States)"/>
  </r>
  <r>
    <x v="6238"/>
    <x v="1"/>
    <x v="2"/>
    <x v="33"/>
    <s v="October 18, 2013 (United States)"/>
    <n v="6.2"/>
    <n v="40000"/>
    <x v="674"/>
    <s v="Daniel Domscheit-Berg"/>
    <x v="2342"/>
    <x v="0"/>
    <n v="28000000"/>
    <n v="9058564"/>
    <x v="1018"/>
    <n v="128"/>
    <x v="2"/>
    <n v="-18941436"/>
    <s v="Loss"/>
    <x v="3"/>
    <s v="United States)"/>
  </r>
  <r>
    <x v="6239"/>
    <x v="7"/>
    <x v="1"/>
    <x v="33"/>
    <s v="August 15, 2014 (United States)"/>
    <n v="6.8"/>
    <n v="73000"/>
    <x v="1867"/>
    <s v="Elan Mastai"/>
    <x v="1582"/>
    <x v="7"/>
    <n v="11000000"/>
    <n v="8526288"/>
    <x v="1774"/>
    <n v="98"/>
    <x v="2"/>
    <n v="-2473712"/>
    <s v="Loss"/>
    <x v="3"/>
    <s v="United States)"/>
  </r>
  <r>
    <x v="6240"/>
    <x v="1"/>
    <x v="1"/>
    <x v="33"/>
    <s v="April 24, 2014 (United States)"/>
    <n v="7.1"/>
    <n v="104000"/>
    <x v="2447"/>
    <s v="Jon S. Baird"/>
    <x v="1903"/>
    <x v="1"/>
    <n v="5000000"/>
    <n v="8417248"/>
    <x v="1834"/>
    <n v="97"/>
    <x v="1"/>
    <n v="3417248"/>
    <s v="Profit"/>
    <x v="3"/>
    <s v="United States)"/>
  </r>
  <r>
    <x v="6241"/>
    <x v="7"/>
    <x v="1"/>
    <x v="33"/>
    <s v="May 23, 2014 (United States)"/>
    <n v="5.8"/>
    <n v="14000"/>
    <x v="2121"/>
    <s v="Joel Hopkins"/>
    <x v="786"/>
    <x v="8"/>
    <n v="20500000"/>
    <n v="8366493"/>
    <x v="1907"/>
    <n v="94"/>
    <x v="2"/>
    <n v="-12133507"/>
    <s v="Loss"/>
    <x v="3"/>
    <s v="United States)"/>
  </r>
  <r>
    <x v="6242"/>
    <x v="1"/>
    <x v="1"/>
    <x v="33"/>
    <s v="March 28, 2014 (United States)"/>
    <n v="6.6"/>
    <n v="48000"/>
    <x v="2448"/>
    <s v="Andrew Dodge"/>
    <x v="641"/>
    <x v="0"/>
    <n v="10000000"/>
    <n v="7804337"/>
    <x v="1875"/>
    <n v="89"/>
    <x v="2"/>
    <n v="-2195663"/>
    <s v="Loss"/>
    <x v="3"/>
    <s v="United States)"/>
  </r>
  <r>
    <x v="6243"/>
    <x v="1"/>
    <x v="1"/>
    <x v="33"/>
    <s v="December 25, 2013 (Germany)"/>
    <n v="7.3"/>
    <n v="94000"/>
    <x v="417"/>
    <s v="Jim Jarmusch"/>
    <x v="916"/>
    <x v="1"/>
    <n v="7000000"/>
    <n v="7609187"/>
    <x v="224"/>
    <n v="123"/>
    <x v="1"/>
    <n v="609187"/>
    <s v="Profit"/>
    <x v="3"/>
    <s v="Germany)"/>
  </r>
  <r>
    <x v="6244"/>
    <x v="1"/>
    <x v="1"/>
    <x v="33"/>
    <s v="September 13, 2013 (United States)"/>
    <n v="7.1"/>
    <n v="147000"/>
    <x v="2449"/>
    <s v="Scott Neustadter"/>
    <x v="2323"/>
    <x v="0"/>
    <n v="2500000"/>
    <n v="6918591"/>
    <x v="1908"/>
    <n v="95"/>
    <x v="1"/>
    <n v="4418591"/>
    <s v="Profit"/>
    <x v="3"/>
    <s v="United States)"/>
  </r>
  <r>
    <x v="6245"/>
    <x v="1"/>
    <x v="4"/>
    <x v="33"/>
    <s v="May 23, 2014 (United States)"/>
    <n v="6.6"/>
    <n v="31000"/>
    <x v="1164"/>
    <s v="James Gray"/>
    <x v="1960"/>
    <x v="0"/>
    <n v="16000000"/>
    <n v="5952884"/>
    <x v="1901"/>
    <n v="120"/>
    <x v="2"/>
    <n v="-10047116"/>
    <s v="Loss"/>
    <x v="3"/>
    <s v="United States)"/>
  </r>
  <r>
    <x v="6246"/>
    <x v="1"/>
    <x v="4"/>
    <x v="33"/>
    <s v="March 14, 2014 (United Kingdom)"/>
    <n v="6.3"/>
    <n v="134000"/>
    <x v="1573"/>
    <s v="Walter Campbell"/>
    <x v="1298"/>
    <x v="1"/>
    <n v="13300000"/>
    <n v="5866389"/>
    <x v="1618"/>
    <n v="108"/>
    <x v="2"/>
    <n v="-7433611"/>
    <s v="Loss"/>
    <x v="3"/>
    <s v="United Kingdom)"/>
  </r>
  <r>
    <x v="6247"/>
    <x v="7"/>
    <x v="3"/>
    <x v="33"/>
    <s v="March 6, 2014 (Australia)"/>
    <n v="7.2"/>
    <n v="29000"/>
    <x v="1972"/>
    <s v="Marion Nelson"/>
    <x v="2135"/>
    <x v="3"/>
    <n v="20500000"/>
    <n v="5853509"/>
    <x v="1909"/>
    <n v="112"/>
    <x v="1"/>
    <n v="-14646491"/>
    <s v="Loss"/>
    <x v="3"/>
    <s v="Australia)"/>
  </r>
  <r>
    <x v="6248"/>
    <x v="1"/>
    <x v="0"/>
    <x v="33"/>
    <s v="July 5, 2013 (China)"/>
    <n v="6.1"/>
    <n v="36000"/>
    <x v="2450"/>
    <s v="Michael G. Cooney"/>
    <x v="2343"/>
    <x v="0"/>
    <n v="25000000"/>
    <n v="5464885"/>
    <x v="1910"/>
    <n v="105"/>
    <x v="2"/>
    <n v="-19535115"/>
    <s v="Loss"/>
    <x v="3"/>
    <s v="China)"/>
  </r>
  <r>
    <x v="4297"/>
    <x v="1"/>
    <x v="0"/>
    <x v="33"/>
    <s v="November 27, 2013 (United States)"/>
    <n v="5.7"/>
    <n v="71000"/>
    <x v="551"/>
    <s v="Garon Tsuchiya"/>
    <x v="2042"/>
    <x v="0"/>
    <n v="30000000"/>
    <n v="5186767"/>
    <x v="1911"/>
    <n v="104"/>
    <x v="2"/>
    <n v="-24813233"/>
    <s v="Loss"/>
    <x v="3"/>
    <s v="United States)"/>
  </r>
  <r>
    <x v="6249"/>
    <x v="1"/>
    <x v="4"/>
    <x v="33"/>
    <s v="April 18, 2014 (United Kingdom)"/>
    <n v="7.1"/>
    <n v="140000"/>
    <x v="2445"/>
    <s v="Steven Knight"/>
    <x v="2063"/>
    <x v="1"/>
    <n v="2000000"/>
    <n v="5090608"/>
    <x v="1819"/>
    <n v="85"/>
    <x v="1"/>
    <n v="3090608"/>
    <s v="Profit"/>
    <x v="3"/>
    <s v="United Kingdom)"/>
  </r>
  <r>
    <x v="6250"/>
    <x v="3"/>
    <x v="4"/>
    <x v="33"/>
    <s v="March 20, 2014 (United States)"/>
    <n v="6.7"/>
    <n v="88000"/>
    <x v="956"/>
    <s v="Lars von Trier"/>
    <x v="1102"/>
    <x v="27"/>
    <n v="20500000"/>
    <n v="4934725"/>
    <x v="1200"/>
    <n v="124"/>
    <x v="2"/>
    <n v="-15565275"/>
    <s v="Loss"/>
    <x v="3"/>
    <s v="United States)"/>
  </r>
  <r>
    <x v="6251"/>
    <x v="7"/>
    <x v="1"/>
    <x v="33"/>
    <s v="May 30, 2014 (Canada)"/>
    <n v="7"/>
    <n v="16000"/>
    <x v="2451"/>
    <s v="Ken Scott"/>
    <x v="2250"/>
    <x v="7"/>
    <n v="12700000"/>
    <n v="4292517"/>
    <x v="607"/>
    <n v="113"/>
    <x v="1"/>
    <n v="-8407483"/>
    <s v="Loss"/>
    <x v="3"/>
    <s v="Canada)"/>
  </r>
  <r>
    <x v="6252"/>
    <x v="1"/>
    <x v="1"/>
    <x v="33"/>
    <s v="July 26, 2013 (United States)"/>
    <n v="5.8"/>
    <n v="38000"/>
    <x v="2452"/>
    <s v="Maggie Carey"/>
    <x v="2286"/>
    <x v="0"/>
    <n v="1500000"/>
    <n v="3909596"/>
    <x v="969"/>
    <n v="104"/>
    <x v="2"/>
    <n v="2409596"/>
    <s v="Profit"/>
    <x v="3"/>
    <s v="United States)"/>
  </r>
  <r>
    <x v="6253"/>
    <x v="1"/>
    <x v="1"/>
    <x v="33"/>
    <s v="October 3, 2014 (United States)"/>
    <n v="6.5"/>
    <n v="80000"/>
    <x v="1786"/>
    <s v="Keith Bunin"/>
    <x v="1582"/>
    <x v="0"/>
    <n v="20500000"/>
    <n v="3875442"/>
    <x v="1872"/>
    <n v="120"/>
    <x v="2"/>
    <n v="-16624558"/>
    <s v="Loss"/>
    <x v="3"/>
    <s v="United States)"/>
  </r>
  <r>
    <x v="6254"/>
    <x v="1"/>
    <x v="4"/>
    <x v="33"/>
    <s v="February 6, 2014 (United States)"/>
    <n v="6.9"/>
    <n v="175000"/>
    <x v="1591"/>
    <s v="JosÃ© Saramago"/>
    <x v="1459"/>
    <x v="7"/>
    <n v="20500000"/>
    <n v="3468224"/>
    <x v="1562"/>
    <n v="91"/>
    <x v="2"/>
    <n v="-17031776"/>
    <s v="Loss"/>
    <x v="3"/>
    <s v="United States)"/>
  </r>
  <r>
    <x v="6255"/>
    <x v="1"/>
    <x v="1"/>
    <x v="33"/>
    <s v="September 13, 2013 (United Kingdom)"/>
    <n v="6.7"/>
    <n v="31000"/>
    <x v="2453"/>
    <s v="Lake Bell"/>
    <x v="2344"/>
    <x v="0"/>
    <n v="20500000"/>
    <n v="3114953"/>
    <x v="1912"/>
    <n v="93"/>
    <x v="2"/>
    <n v="-17385047"/>
    <s v="Loss"/>
    <x v="3"/>
    <s v="United Kingdom)"/>
  </r>
  <r>
    <x v="6256"/>
    <x v="3"/>
    <x v="6"/>
    <x v="33"/>
    <s v="August 26, 2014 (United States)"/>
    <n v="7.4"/>
    <n v="44000"/>
    <x v="1796"/>
    <s v="Jonathan Asser"/>
    <x v="2345"/>
    <x v="1"/>
    <n v="20500000"/>
    <n v="3025189"/>
    <x v="1618"/>
    <n v="106"/>
    <x v="1"/>
    <n v="-17474811"/>
    <s v="Loss"/>
    <x v="3"/>
    <s v="United States)"/>
  </r>
  <r>
    <x v="6257"/>
    <x v="7"/>
    <x v="4"/>
    <x v="33"/>
    <s v="2013 (United States)"/>
    <n v="5.8"/>
    <n v="11000"/>
    <x v="1221"/>
    <s v="Arthur Brooke"/>
    <x v="2346"/>
    <x v="1"/>
    <n v="20500000"/>
    <n v="2966268"/>
    <x v="1913"/>
    <n v="118"/>
    <x v="2"/>
    <n v="-17533732"/>
    <s v="Loss"/>
    <x v="3"/>
    <s v="United States)"/>
  </r>
  <r>
    <x v="6258"/>
    <x v="7"/>
    <x v="6"/>
    <x v="33"/>
    <s v="June 28, 2013 (United Kingdom)"/>
    <n v="6.8"/>
    <n v="49000"/>
    <x v="2338"/>
    <s v="Zal Batmanglij"/>
    <x v="2235"/>
    <x v="1"/>
    <n v="6500000"/>
    <n v="2891812"/>
    <x v="1914"/>
    <n v="116"/>
    <x v="2"/>
    <n v="-3608188"/>
    <s v="Loss"/>
    <x v="3"/>
    <s v="United Kingdom)"/>
  </r>
  <r>
    <x v="6259"/>
    <x v="1"/>
    <x v="4"/>
    <x v="33"/>
    <s v="November 14, 2014 (United Kingdom)"/>
    <n v="6.3"/>
    <n v="27000"/>
    <x v="1822"/>
    <s v="Paul Haggis"/>
    <x v="856"/>
    <x v="31"/>
    <n v="28000000"/>
    <n v="2624761"/>
    <x v="1775"/>
    <n v="137"/>
    <x v="2"/>
    <n v="-25375239"/>
    <s v="Loss"/>
    <x v="3"/>
    <s v="United Kingdom)"/>
  </r>
  <r>
    <x v="6260"/>
    <x v="1"/>
    <x v="0"/>
    <x v="33"/>
    <s v="October 30, 2013 (France)"/>
    <n v="6.5"/>
    <n v="19000"/>
    <x v="1968"/>
    <s v="Guillaume Canet"/>
    <x v="1412"/>
    <x v="8"/>
    <n v="25500000"/>
    <n v="2566435"/>
    <x v="1503"/>
    <n v="127"/>
    <x v="2"/>
    <n v="-22933565"/>
    <s v="Loss"/>
    <x v="3"/>
    <s v="France)"/>
  </r>
  <r>
    <x v="6261"/>
    <x v="1"/>
    <x v="6"/>
    <x v="33"/>
    <s v="April 11, 2014 (United States)"/>
    <n v="6.9"/>
    <n v="46000"/>
    <x v="1804"/>
    <s v="Gary Hawkins"/>
    <x v="270"/>
    <x v="0"/>
    <n v="4000000"/>
    <n v="2431443"/>
    <x v="1901"/>
    <n v="117"/>
    <x v="2"/>
    <n v="-1568557"/>
    <s v="Loss"/>
    <x v="3"/>
    <s v="United States)"/>
  </r>
  <r>
    <x v="6262"/>
    <x v="7"/>
    <x v="1"/>
    <x v="33"/>
    <s v="September 27, 2013 (United Kingdom)"/>
    <n v="6.3"/>
    <n v="20000"/>
    <x v="2454"/>
    <s v="Jerusha Hess"/>
    <x v="1979"/>
    <x v="1"/>
    <n v="20500000"/>
    <n v="2313509"/>
    <x v="1915"/>
    <n v="97"/>
    <x v="2"/>
    <n v="-18186491"/>
    <s v="Loss"/>
    <x v="3"/>
    <s v="United Kingdom)"/>
  </r>
  <r>
    <x v="6263"/>
    <x v="1"/>
    <x v="2"/>
    <x v="33"/>
    <s v="September 19, 2013 (Croatia)"/>
    <n v="6.5"/>
    <n v="36000"/>
    <x v="2455"/>
    <s v="Austin Bunn"/>
    <x v="1582"/>
    <x v="0"/>
    <n v="20500000"/>
    <n v="1877924"/>
    <x v="1280"/>
    <n v="104"/>
    <x v="2"/>
    <n v="-18622076"/>
    <s v="Loss"/>
    <x v="3"/>
    <s v="Croatia)"/>
  </r>
  <r>
    <x v="6264"/>
    <x v="1"/>
    <x v="1"/>
    <x v="33"/>
    <s v="April 4, 2014 (United Kingdom)"/>
    <n v="6.5"/>
    <n v="48000"/>
    <x v="2268"/>
    <s v="Fyodor Dostoevsky"/>
    <x v="2082"/>
    <x v="1"/>
    <n v="20500000"/>
    <n v="1662515"/>
    <x v="1916"/>
    <n v="93"/>
    <x v="2"/>
    <n v="-18837485"/>
    <s v="Loss"/>
    <x v="3"/>
    <s v="United Kingdom)"/>
  </r>
  <r>
    <x v="6265"/>
    <x v="1"/>
    <x v="4"/>
    <x v="33"/>
    <s v="August 23, 2013 (United States)"/>
    <n v="8"/>
    <n v="84000"/>
    <x v="2456"/>
    <s v="Destin Daniel Cretton"/>
    <x v="2347"/>
    <x v="0"/>
    <n v="20500000"/>
    <n v="1645164"/>
    <x v="1917"/>
    <n v="96"/>
    <x v="1"/>
    <n v="-18854836"/>
    <s v="Loss"/>
    <x v="3"/>
    <s v="United States)"/>
  </r>
  <r>
    <x v="6266"/>
    <x v="1"/>
    <x v="2"/>
    <x v="33"/>
    <s v="August 8, 2013 (Croatia)"/>
    <n v="6.2"/>
    <n v="39000"/>
    <x v="2457"/>
    <s v="Andy Bellin"/>
    <x v="2143"/>
    <x v="0"/>
    <n v="10000000"/>
    <n v="1585583"/>
    <x v="1529"/>
    <n v="93"/>
    <x v="2"/>
    <n v="-8414417"/>
    <s v="Loss"/>
    <x v="3"/>
    <s v="Croatia)"/>
  </r>
  <r>
    <x v="6267"/>
    <x v="1"/>
    <x v="4"/>
    <x v="33"/>
    <s v="April 3, 2013 (France)"/>
    <n v="6.2"/>
    <n v="33000"/>
    <x v="2171"/>
    <s v="Anne Fontaine"/>
    <x v="1611"/>
    <x v="3"/>
    <n v="16000000"/>
    <n v="1575749"/>
    <x v="107"/>
    <n v="112"/>
    <x v="2"/>
    <n v="-14424251"/>
    <s v="Loss"/>
    <x v="3"/>
    <s v="France)"/>
  </r>
  <r>
    <x v="6268"/>
    <x v="1"/>
    <x v="3"/>
    <x v="33"/>
    <s v="August 23, 2013 (United Kingdom)"/>
    <n v="7.1"/>
    <n v="79000"/>
    <x v="2458"/>
    <s v="Chris Galletta"/>
    <x v="2348"/>
    <x v="0"/>
    <n v="20500000"/>
    <n v="1501595"/>
    <x v="1764"/>
    <n v="95"/>
    <x v="1"/>
    <n v="-18998405"/>
    <s v="Loss"/>
    <x v="3"/>
    <s v="United Kingdom)"/>
  </r>
  <r>
    <x v="6269"/>
    <x v="1"/>
    <x v="1"/>
    <x v="33"/>
    <s v="August 19, 2014 (United States)"/>
    <n v="6.1"/>
    <n v="46000"/>
    <x v="99"/>
    <s v="Pat Rushin"/>
    <x v="2349"/>
    <x v="1"/>
    <n v="8500000"/>
    <n v="1486506"/>
    <x v="1606"/>
    <n v="107"/>
    <x v="2"/>
    <n v="-7013494"/>
    <s v="Loss"/>
    <x v="3"/>
    <s v="United States)"/>
  </r>
  <r>
    <x v="6270"/>
    <x v="1"/>
    <x v="1"/>
    <x v="33"/>
    <s v="August 29, 2014 (Bahamas)"/>
    <n v="5.8"/>
    <n v="18000"/>
    <x v="2459"/>
    <s v="Daniel Schechter"/>
    <x v="1318"/>
    <x v="0"/>
    <n v="12000000"/>
    <n v="1456675"/>
    <x v="1918"/>
    <n v="98"/>
    <x v="2"/>
    <n v="-10543325"/>
    <s v="Loss"/>
    <x v="3"/>
    <s v="Bahamas)"/>
  </r>
  <r>
    <x v="6271"/>
    <x v="7"/>
    <x v="4"/>
    <x v="33"/>
    <s v="October 2, 2013 (France)"/>
    <n v="6.4"/>
    <n v="15000"/>
    <x v="2460"/>
    <s v="Peter Landesman"/>
    <x v="2021"/>
    <x v="0"/>
    <n v="10000000"/>
    <n v="1412181"/>
    <x v="1818"/>
    <n v="93"/>
    <x v="2"/>
    <n v="-8587819"/>
    <s v="Loss"/>
    <x v="3"/>
    <s v="France)"/>
  </r>
  <r>
    <x v="1188"/>
    <x v="1"/>
    <x v="4"/>
    <x v="33"/>
    <s v="January 24, 2014 (Spain)"/>
    <n v="6.5"/>
    <n v="22000"/>
    <x v="2461"/>
    <s v="Guy Holmes"/>
    <x v="2350"/>
    <x v="16"/>
    <n v="7000000"/>
    <n v="1257142"/>
    <x v="1919"/>
    <n v="99"/>
    <x v="2"/>
    <n v="-5742858"/>
    <s v="Loss"/>
    <x v="3"/>
    <s v="Spain)"/>
  </r>
  <r>
    <x v="6272"/>
    <x v="1"/>
    <x v="6"/>
    <x v="33"/>
    <s v="August 16, 2013 (United States)"/>
    <n v="6.4"/>
    <n v="21000"/>
    <x v="2462"/>
    <s v="David Lowery"/>
    <x v="2132"/>
    <x v="0"/>
    <n v="20500000"/>
    <n v="1031243"/>
    <x v="1920"/>
    <n v="96"/>
    <x v="2"/>
    <n v="-19468757"/>
    <s v="Loss"/>
    <x v="3"/>
    <s v="United States)"/>
  </r>
  <r>
    <x v="6273"/>
    <x v="1"/>
    <x v="6"/>
    <x v="33"/>
    <s v="July 9, 2014 (France)"/>
    <n v="7.1"/>
    <n v="69000"/>
    <x v="2463"/>
    <s v="Jeremy Saulnier"/>
    <x v="2351"/>
    <x v="0"/>
    <n v="420000"/>
    <n v="993313"/>
    <x v="1921"/>
    <n v="90"/>
    <x v="1"/>
    <n v="573313"/>
    <s v="Profit"/>
    <x v="3"/>
    <s v="France)"/>
  </r>
  <r>
    <x v="6274"/>
    <x v="1"/>
    <x v="0"/>
    <x v="33"/>
    <s v="October 4, 2013 (United Kingdom)"/>
    <n v="6.5"/>
    <n v="29000"/>
    <x v="1963"/>
    <s v="Meg Rosoff"/>
    <x v="2050"/>
    <x v="1"/>
    <n v="8000000"/>
    <n v="925762"/>
    <x v="1618"/>
    <n v="101"/>
    <x v="2"/>
    <n v="-7074238"/>
    <s v="Loss"/>
    <x v="3"/>
    <s v="United Kingdom)"/>
  </r>
  <r>
    <x v="6275"/>
    <x v="1"/>
    <x v="4"/>
    <x v="33"/>
    <s v="May 9, 2014 (United States)"/>
    <n v="6.2"/>
    <n v="28000"/>
    <x v="2464"/>
    <s v="Gia Coppola"/>
    <x v="1914"/>
    <x v="0"/>
    <n v="20500000"/>
    <n v="919591"/>
    <x v="750"/>
    <n v="100"/>
    <x v="2"/>
    <n v="-19580409"/>
    <s v="Loss"/>
    <x v="3"/>
    <s v="United States)"/>
  </r>
  <r>
    <x v="6276"/>
    <x v="1"/>
    <x v="5"/>
    <x v="33"/>
    <s v="June 6, 2013 (United States)"/>
    <n v="6"/>
    <n v="37000"/>
    <x v="95"/>
    <s v="Simon Barrett"/>
    <x v="2352"/>
    <x v="0"/>
    <n v="20500000"/>
    <n v="805574"/>
    <x v="1922"/>
    <n v="96"/>
    <x v="2"/>
    <n v="-19694426"/>
    <s v="Loss"/>
    <x v="3"/>
    <s v="United States)"/>
  </r>
  <r>
    <x v="6277"/>
    <x v="3"/>
    <x v="10"/>
    <x v="33"/>
    <s v="July 24, 2014 (United States)"/>
    <n v="6.5"/>
    <n v="18000"/>
    <x v="2132"/>
    <s v="Stanislaw Lem"/>
    <x v="1283"/>
    <x v="17"/>
    <n v="20500000"/>
    <n v="758754"/>
    <x v="1625"/>
    <n v="122"/>
    <x v="2"/>
    <n v="-19741246"/>
    <s v="Loss"/>
    <x v="3"/>
    <s v="United States)"/>
  </r>
  <r>
    <x v="6278"/>
    <x v="1"/>
    <x v="5"/>
    <x v="33"/>
    <s v="September 5, 2013 (Ukraine)"/>
    <n v="5.7"/>
    <n v="28000"/>
    <x v="2273"/>
    <s v="Neil Elman"/>
    <x v="2353"/>
    <x v="0"/>
    <n v="20500000"/>
    <n v="678604"/>
    <x v="385"/>
    <n v="106"/>
    <x v="2"/>
    <n v="-19821396"/>
    <s v="Loss"/>
    <x v="3"/>
    <s v="Ukraine)"/>
  </r>
  <r>
    <x v="6279"/>
    <x v="1"/>
    <x v="6"/>
    <x v="33"/>
    <s v="April 3, 2014 (Singapore)"/>
    <n v="6.1"/>
    <n v="8000"/>
    <x v="2465"/>
    <s v="Ã‰mile Zola"/>
    <x v="2222"/>
    <x v="51"/>
    <n v="20500000"/>
    <n v="652228"/>
    <x v="1673"/>
    <n v="107"/>
    <x v="2"/>
    <n v="-19847772"/>
    <s v="Loss"/>
    <x v="3"/>
    <s v="Singapore)"/>
  </r>
  <r>
    <x v="6280"/>
    <x v="3"/>
    <x v="4"/>
    <x v="33"/>
    <s v="August 30, 2013 (United Kingdom)"/>
    <n v="6.7"/>
    <n v="32000"/>
    <x v="1873"/>
    <s v="Shane Carruth"/>
    <x v="2354"/>
    <x v="0"/>
    <n v="50000"/>
    <n v="587174"/>
    <x v="1443"/>
    <n v="96"/>
    <x v="2"/>
    <n v="537174"/>
    <s v="Profit"/>
    <x v="3"/>
    <s v="United Kingdom)"/>
  </r>
  <r>
    <x v="6281"/>
    <x v="1"/>
    <x v="4"/>
    <x v="33"/>
    <s v="January 25, 2013 (United States)"/>
    <n v="7.5"/>
    <n v="5300"/>
    <x v="1316"/>
    <s v="Michael Starrbury"/>
    <x v="2355"/>
    <x v="0"/>
    <n v="20500000"/>
    <n v="506303"/>
    <x v="1923"/>
    <n v="108"/>
    <x v="1"/>
    <n v="-19993697"/>
    <s v="Loss"/>
    <x v="3"/>
    <s v="United States)"/>
  </r>
  <r>
    <x v="6282"/>
    <x v="1"/>
    <x v="4"/>
    <x v="33"/>
    <s v="July 19, 2013 (Ireland)"/>
    <n v="6.4"/>
    <n v="14000"/>
    <x v="2320"/>
    <s v="Drake Doremus"/>
    <x v="2230"/>
    <x v="0"/>
    <n v="20500000"/>
    <n v="500207"/>
    <x v="1584"/>
    <n v="98"/>
    <x v="2"/>
    <n v="-19999793"/>
    <s v="Loss"/>
    <x v="3"/>
    <s v="Ireland)"/>
  </r>
  <r>
    <x v="6283"/>
    <x v="1"/>
    <x v="0"/>
    <x v="33"/>
    <s v="September 13, 2013 (Norway)"/>
    <n v="6.4"/>
    <n v="28000"/>
    <x v="2466"/>
    <s v="Matt Drake"/>
    <x v="1715"/>
    <x v="0"/>
    <n v="20500000"/>
    <n v="443990"/>
    <x v="1924"/>
    <n v="103"/>
    <x v="2"/>
    <n v="-20056010"/>
    <s v="Loss"/>
    <x v="3"/>
    <s v="Norway)"/>
  </r>
  <r>
    <x v="6284"/>
    <x v="3"/>
    <x v="4"/>
    <x v="33"/>
    <s v="August 15, 2013 (Israel)"/>
    <n v="6.8"/>
    <n v="16000"/>
    <x v="2467"/>
    <s v="Aharon Keshales"/>
    <x v="2356"/>
    <x v="17"/>
    <n v="20500000"/>
    <n v="291239"/>
    <x v="1925"/>
    <n v="110"/>
    <x v="2"/>
    <n v="-20208761"/>
    <s v="Loss"/>
    <x v="3"/>
    <s v="Israel)"/>
  </r>
  <r>
    <x v="6285"/>
    <x v="1"/>
    <x v="4"/>
    <x v="33"/>
    <s v="August 2, 2013 (United States)"/>
    <n v="3.8"/>
    <n v="11000"/>
    <x v="27"/>
    <s v="Bret Easton Ellis"/>
    <x v="1382"/>
    <x v="0"/>
    <n v="250000"/>
    <n v="270185"/>
    <x v="1926"/>
    <n v="99"/>
    <x v="2"/>
    <n v="20185"/>
    <s v="Profit"/>
    <x v="3"/>
    <s v="United States)"/>
  </r>
  <r>
    <x v="6286"/>
    <x v="1"/>
    <x v="1"/>
    <x v="33"/>
    <s v="September 15, 2013 (Canada)"/>
    <n v="5.7"/>
    <n v="10000"/>
    <x v="2468"/>
    <s v="Joey Soloway"/>
    <x v="2357"/>
    <x v="0"/>
    <n v="20500000"/>
    <n v="175755"/>
    <x v="1442"/>
    <n v="98"/>
    <x v="2"/>
    <n v="-20324245"/>
    <s v="Loss"/>
    <x v="3"/>
    <s v="Canada)"/>
  </r>
  <r>
    <x v="6287"/>
    <x v="3"/>
    <x v="4"/>
    <x v="33"/>
    <s v="August 6, 2014 (United States)"/>
    <n v="7.2"/>
    <n v="115000"/>
    <x v="2469"/>
    <s v="James Ward Byrkit"/>
    <x v="2358"/>
    <x v="0"/>
    <n v="50000"/>
    <n v="139745"/>
    <x v="1927"/>
    <n v="89"/>
    <x v="1"/>
    <n v="89745"/>
    <s v="Profit"/>
    <x v="3"/>
    <s v="United States)"/>
  </r>
  <r>
    <x v="6288"/>
    <x v="7"/>
    <x v="0"/>
    <x v="33"/>
    <s v="June 27, 2013 (United States)"/>
    <n v="6.4"/>
    <n v="68000"/>
    <x v="2470"/>
    <s v="Philip Gelatt"/>
    <x v="2076"/>
    <x v="0"/>
    <n v="20500000"/>
    <n v="125687"/>
    <x v="1682"/>
    <n v="90"/>
    <x v="2"/>
    <n v="-20374313"/>
    <s v="Loss"/>
    <x v="3"/>
    <s v="United States)"/>
  </r>
  <r>
    <x v="6289"/>
    <x v="1"/>
    <x v="0"/>
    <x v="33"/>
    <s v="April 11, 2014 (Australia)"/>
    <n v="5.6"/>
    <n v="20000"/>
    <x v="2471"/>
    <s v="Kevin Dreyfuss"/>
    <x v="1978"/>
    <x v="0"/>
    <n v="20500000"/>
    <n v="123854"/>
    <x v="1928"/>
    <n v="86"/>
    <x v="2"/>
    <n v="-20376146"/>
    <s v="Loss"/>
    <x v="3"/>
    <s v="Australia)"/>
  </r>
  <r>
    <x v="6290"/>
    <x v="3"/>
    <x v="4"/>
    <x v="33"/>
    <s v="July 5, 2013 (United Kingdom)"/>
    <n v="6.3"/>
    <n v="12000"/>
    <x v="2337"/>
    <s v="Amy Jump"/>
    <x v="2359"/>
    <x v="1"/>
    <n v="20500000"/>
    <n v="97195"/>
    <x v="1618"/>
    <n v="90"/>
    <x v="2"/>
    <n v="-20402805"/>
    <s v="Loss"/>
    <x v="3"/>
    <s v="United Kingdom)"/>
  </r>
  <r>
    <x v="6291"/>
    <x v="7"/>
    <x v="0"/>
    <x v="34"/>
    <s v="June 27, 2014 (United States)"/>
    <n v="5.6"/>
    <n v="302000"/>
    <x v="1183"/>
    <s v="Ehren Kruger"/>
    <x v="1259"/>
    <x v="0"/>
    <n v="210000000"/>
    <n v="1104054072"/>
    <x v="5"/>
    <n v="165"/>
    <x v="2"/>
    <n v="894054072"/>
    <s v="Profit"/>
    <x v="3"/>
    <s v="United States)"/>
  </r>
  <r>
    <x v="6292"/>
    <x v="7"/>
    <x v="3"/>
    <x v="34"/>
    <s v="December 17, 2014 (United States)"/>
    <n v="7.4"/>
    <n v="487000"/>
    <x v="1038"/>
    <s v="Fran Walsh"/>
    <x v="1217"/>
    <x v="18"/>
    <n v="250000000"/>
    <n v="962182865"/>
    <x v="237"/>
    <n v="144"/>
    <x v="1"/>
    <n v="712182865"/>
    <s v="Profit"/>
    <x v="3"/>
    <s v="United States)"/>
  </r>
  <r>
    <x v="6293"/>
    <x v="7"/>
    <x v="0"/>
    <x v="34"/>
    <s v="August 1, 2014 (United States)"/>
    <n v="8"/>
    <n v="1100000"/>
    <x v="1986"/>
    <s v="James Gunn"/>
    <x v="2360"/>
    <x v="0"/>
    <n v="170000000"/>
    <n v="773350147"/>
    <x v="1802"/>
    <n v="121"/>
    <x v="1"/>
    <n v="603350147"/>
    <s v="Profit"/>
    <x v="3"/>
    <s v="United States)"/>
  </r>
  <r>
    <x v="6294"/>
    <x v="0"/>
    <x v="0"/>
    <x v="34"/>
    <s v="May 30, 2014 (United States)"/>
    <n v="7"/>
    <n v="353000"/>
    <x v="2472"/>
    <s v="Linda Woolverton"/>
    <x v="1584"/>
    <x v="0"/>
    <n v="180000000"/>
    <n v="758411779"/>
    <x v="1929"/>
    <n v="97"/>
    <x v="1"/>
    <n v="578411779"/>
    <s v="Profit"/>
    <x v="3"/>
    <s v="United States)"/>
  </r>
  <r>
    <x v="6295"/>
    <x v="7"/>
    <x v="0"/>
    <x v="34"/>
    <s v="November 21, 2014 (United States)"/>
    <n v="6.6"/>
    <n v="424000"/>
    <x v="1879"/>
    <s v="Peter Craig"/>
    <x v="2163"/>
    <x v="0"/>
    <n v="125000000"/>
    <n v="755356711"/>
    <x v="1502"/>
    <n v="123"/>
    <x v="2"/>
    <n v="630356711"/>
    <s v="Profit"/>
    <x v="3"/>
    <s v="United States)"/>
  </r>
  <r>
    <x v="6296"/>
    <x v="7"/>
    <x v="0"/>
    <x v="34"/>
    <s v="May 23, 2014 (United States)"/>
    <n v="7.9"/>
    <n v="673000"/>
    <x v="1194"/>
    <s v="Simon Kinberg"/>
    <x v="1112"/>
    <x v="0"/>
    <n v="200000000"/>
    <n v="746045700"/>
    <x v="10"/>
    <n v="132"/>
    <x v="1"/>
    <n v="546045700"/>
    <s v="Profit"/>
    <x v="3"/>
    <s v="United States)"/>
  </r>
  <r>
    <x v="6297"/>
    <x v="7"/>
    <x v="0"/>
    <x v="34"/>
    <s v="April 4, 2014 (United States)"/>
    <n v="7.7"/>
    <n v="764000"/>
    <x v="1949"/>
    <s v="Christopher Markus"/>
    <x v="2193"/>
    <x v="0"/>
    <n v="170000000"/>
    <n v="714421503"/>
    <x v="1930"/>
    <n v="136"/>
    <x v="1"/>
    <n v="544421503"/>
    <s v="Profit"/>
    <x v="3"/>
    <s v="United States)"/>
  </r>
  <r>
    <x v="6298"/>
    <x v="7"/>
    <x v="0"/>
    <x v="34"/>
    <s v="July 11, 2014 (United States)"/>
    <n v="7.6"/>
    <n v="419000"/>
    <x v="1272"/>
    <s v="Mark Bomback"/>
    <x v="571"/>
    <x v="0"/>
    <n v="170000000"/>
    <n v="710644566"/>
    <x v="1931"/>
    <n v="130"/>
    <x v="1"/>
    <n v="540644566"/>
    <s v="Profit"/>
    <x v="3"/>
    <s v="United States)"/>
  </r>
  <r>
    <x v="6299"/>
    <x v="7"/>
    <x v="0"/>
    <x v="34"/>
    <s v="May 2, 2014 (United States)"/>
    <n v="6.6"/>
    <n v="427000"/>
    <x v="2168"/>
    <s v="Alex Kurtzman"/>
    <x v="2246"/>
    <x v="0"/>
    <n v="200000000"/>
    <n v="708982323"/>
    <x v="1355"/>
    <n v="142"/>
    <x v="2"/>
    <n v="508982323"/>
    <s v="Profit"/>
    <x v="3"/>
    <s v="United States)"/>
  </r>
  <r>
    <x v="6300"/>
    <x v="7"/>
    <x v="3"/>
    <x v="34"/>
    <s v="November 7, 2014 (United States)"/>
    <n v="8.6"/>
    <n v="1600000"/>
    <x v="1439"/>
    <s v="Jonathan Nolan"/>
    <x v="1244"/>
    <x v="0"/>
    <n v="165000000"/>
    <n v="701729206"/>
    <x v="5"/>
    <n v="169"/>
    <x v="0"/>
    <n v="536729206"/>
    <s v="Profit"/>
    <x v="3"/>
    <s v="United States)"/>
  </r>
  <r>
    <x v="6301"/>
    <x v="0"/>
    <x v="10"/>
    <x v="34"/>
    <s v="November 7, 2014 (United States)"/>
    <n v="7.8"/>
    <n v="423000"/>
    <x v="2473"/>
    <s v="Jordan Roberts"/>
    <x v="2361"/>
    <x v="0"/>
    <n v="165000000"/>
    <n v="657869686"/>
    <x v="1591"/>
    <n v="102"/>
    <x v="1"/>
    <n v="492869686"/>
    <s v="Profit"/>
    <x v="3"/>
    <s v="United States)"/>
  </r>
  <r>
    <x v="6302"/>
    <x v="0"/>
    <x v="10"/>
    <x v="34"/>
    <s v="June 13, 2014 (United States)"/>
    <n v="7.8"/>
    <n v="313000"/>
    <x v="1678"/>
    <s v="Dean DeBlois"/>
    <x v="2136"/>
    <x v="0"/>
    <n v="145000000"/>
    <n v="621537519"/>
    <x v="1065"/>
    <n v="102"/>
    <x v="1"/>
    <n v="476537519"/>
    <s v="Profit"/>
    <x v="3"/>
    <s v="United States)"/>
  </r>
  <r>
    <x v="6303"/>
    <x v="1"/>
    <x v="0"/>
    <x v="34"/>
    <s v="January 16, 2015 (United States)"/>
    <n v="7.3"/>
    <n v="451000"/>
    <x v="24"/>
    <s v="Jason Hall"/>
    <x v="2191"/>
    <x v="0"/>
    <n v="58800000"/>
    <n v="547426372"/>
    <x v="7"/>
    <n v="133"/>
    <x v="1"/>
    <n v="488626372"/>
    <s v="Profit"/>
    <x v="3"/>
    <s v="United States)"/>
  </r>
  <r>
    <x v="3197"/>
    <x v="7"/>
    <x v="0"/>
    <x v="34"/>
    <s v="May 16, 2014 (United States)"/>
    <n v="6.4"/>
    <n v="394000"/>
    <x v="2266"/>
    <s v="IshirÃ´ Honda"/>
    <x v="2114"/>
    <x v="0"/>
    <n v="160000000"/>
    <n v="524976069"/>
    <x v="7"/>
    <n v="123"/>
    <x v="2"/>
    <n v="364976069"/>
    <s v="Profit"/>
    <x v="3"/>
    <s v="United States)"/>
  </r>
  <r>
    <x v="6304"/>
    <x v="2"/>
    <x v="10"/>
    <x v="34"/>
    <s v="April 11, 2014 (United States)"/>
    <n v="6.3"/>
    <n v="83000"/>
    <x v="1942"/>
    <s v="Don Rhymer"/>
    <x v="2082"/>
    <x v="0"/>
    <n v="103000000"/>
    <n v="498781117"/>
    <x v="1450"/>
    <n v="101"/>
    <x v="2"/>
    <n v="395781117"/>
    <s v="Profit"/>
    <x v="3"/>
    <s v="United States)"/>
  </r>
  <r>
    <x v="1634"/>
    <x v="7"/>
    <x v="0"/>
    <x v="34"/>
    <s v="August 8, 2014 (United States)"/>
    <n v="5.8"/>
    <n v="203000"/>
    <x v="1759"/>
    <s v="Josh Appelbaum"/>
    <x v="2096"/>
    <x v="0"/>
    <n v="125000000"/>
    <n v="485004754"/>
    <x v="5"/>
    <n v="101"/>
    <x v="2"/>
    <n v="360004754"/>
    <s v="Profit"/>
    <x v="3"/>
    <s v="United States)"/>
  </r>
  <r>
    <x v="6305"/>
    <x v="0"/>
    <x v="10"/>
    <x v="34"/>
    <s v="February 7, 2014 (United States)"/>
    <n v="7.7"/>
    <n v="331000"/>
    <x v="2474"/>
    <s v="Phil Lord"/>
    <x v="2360"/>
    <x v="0"/>
    <n v="60000000"/>
    <n v="468060692"/>
    <x v="7"/>
    <n v="100"/>
    <x v="1"/>
    <n v="408060692"/>
    <s v="Profit"/>
    <x v="3"/>
    <s v="United States)"/>
  </r>
  <r>
    <x v="6306"/>
    <x v="1"/>
    <x v="0"/>
    <x v="34"/>
    <s v="July 25, 2014 (United States)"/>
    <n v="6.4"/>
    <n v="460000"/>
    <x v="510"/>
    <s v="Luc Besson"/>
    <x v="1298"/>
    <x v="8"/>
    <n v="40000000"/>
    <n v="458863600"/>
    <x v="1270"/>
    <n v="89"/>
    <x v="2"/>
    <n v="418863600"/>
    <s v="Profit"/>
    <x v="3"/>
    <s v="United States)"/>
  </r>
  <r>
    <x v="6307"/>
    <x v="1"/>
    <x v="0"/>
    <x v="34"/>
    <s v="February 13, 2015 (United States)"/>
    <n v="7.7"/>
    <n v="607000"/>
    <x v="1851"/>
    <s v="Jane Goldman"/>
    <x v="621"/>
    <x v="1"/>
    <n v="81000000"/>
    <n v="414351546"/>
    <x v="10"/>
    <n v="129"/>
    <x v="1"/>
    <n v="333351546"/>
    <s v="Profit"/>
    <x v="3"/>
    <s v="United States)"/>
  </r>
  <r>
    <x v="6308"/>
    <x v="0"/>
    <x v="10"/>
    <x v="34"/>
    <s v="November 26, 2014 (United States)"/>
    <n v="6.7"/>
    <n v="83000"/>
    <x v="1376"/>
    <s v="Michael Colton"/>
    <x v="2362"/>
    <x v="0"/>
    <n v="132000000"/>
    <n v="373515621"/>
    <x v="1065"/>
    <n v="92"/>
    <x v="2"/>
    <n v="241515621"/>
    <s v="Profit"/>
    <x v="3"/>
    <s v="United States)"/>
  </r>
  <r>
    <x v="6309"/>
    <x v="7"/>
    <x v="0"/>
    <x v="34"/>
    <s v="June 6, 2014 (United States)"/>
    <n v="7.9"/>
    <n v="620000"/>
    <x v="1274"/>
    <s v="Christopher McQuarrie"/>
    <x v="243"/>
    <x v="0"/>
    <n v="178000000"/>
    <n v="370541256"/>
    <x v="7"/>
    <n v="113"/>
    <x v="1"/>
    <n v="192541256"/>
    <s v="Profit"/>
    <x v="3"/>
    <s v="United States)"/>
  </r>
  <r>
    <x v="6310"/>
    <x v="1"/>
    <x v="4"/>
    <x v="34"/>
    <s v="October 3, 2014 (United States)"/>
    <n v="8.1"/>
    <n v="893000"/>
    <x v="975"/>
    <s v="Gillian Flynn"/>
    <x v="1338"/>
    <x v="0"/>
    <n v="61000000"/>
    <n v="369330363"/>
    <x v="10"/>
    <n v="149"/>
    <x v="1"/>
    <n v="308330363"/>
    <s v="Profit"/>
    <x v="3"/>
    <s v="United States)"/>
  </r>
  <r>
    <x v="6311"/>
    <x v="0"/>
    <x v="3"/>
    <x v="34"/>
    <s v="December 19, 2014 (United States)"/>
    <n v="6.2"/>
    <n v="111000"/>
    <x v="1691"/>
    <s v="David Guion"/>
    <x v="1263"/>
    <x v="1"/>
    <n v="127000000"/>
    <n v="363204635"/>
    <x v="10"/>
    <n v="98"/>
    <x v="2"/>
    <n v="236204635"/>
    <s v="Profit"/>
    <x v="3"/>
    <s v="United States)"/>
  </r>
  <r>
    <x v="6312"/>
    <x v="7"/>
    <x v="0"/>
    <x v="34"/>
    <s v="March 28, 2014 (United States)"/>
    <n v="5.7"/>
    <n v="246000"/>
    <x v="1419"/>
    <s v="Darren Aronofsky"/>
    <x v="1048"/>
    <x v="0"/>
    <n v="125000000"/>
    <n v="359200044"/>
    <x v="5"/>
    <n v="138"/>
    <x v="2"/>
    <n v="234200044"/>
    <s v="Profit"/>
    <x v="3"/>
    <s v="United States)"/>
  </r>
  <r>
    <x v="6313"/>
    <x v="7"/>
    <x v="0"/>
    <x v="34"/>
    <s v="September 19, 2014 (United States)"/>
    <n v="6.8"/>
    <n v="431000"/>
    <x v="2475"/>
    <s v="Noah Oppenheim"/>
    <x v="2306"/>
    <x v="0"/>
    <n v="34000000"/>
    <n v="348319861"/>
    <x v="10"/>
    <n v="113"/>
    <x v="2"/>
    <n v="314319861"/>
    <s v="Profit"/>
    <x v="3"/>
    <s v="United States)"/>
  </r>
  <r>
    <x v="6314"/>
    <x v="1"/>
    <x v="0"/>
    <x v="34"/>
    <s v="March 7, 2014 (United States)"/>
    <n v="6.2"/>
    <n v="286000"/>
    <x v="2476"/>
    <s v="Zack Snyder"/>
    <x v="2363"/>
    <x v="0"/>
    <n v="110000000"/>
    <n v="337580051"/>
    <x v="7"/>
    <n v="102"/>
    <x v="2"/>
    <n v="227580051"/>
    <s v="Profit"/>
    <x v="3"/>
    <s v="United States)"/>
  </r>
  <r>
    <x v="6315"/>
    <x v="1"/>
    <x v="0"/>
    <x v="34"/>
    <s v="June 13, 2014 (United States)"/>
    <n v="7"/>
    <n v="354000"/>
    <x v="2154"/>
    <s v="Michael Bacall"/>
    <x v="1894"/>
    <x v="0"/>
    <n v="50000000"/>
    <n v="331333876"/>
    <x v="4"/>
    <n v="112"/>
    <x v="1"/>
    <n v="281333876"/>
    <s v="Profit"/>
    <x v="3"/>
    <s v="United States)"/>
  </r>
  <r>
    <x v="6316"/>
    <x v="7"/>
    <x v="0"/>
    <x v="34"/>
    <s v="January 9, 2015 (United States)"/>
    <n v="6"/>
    <n v="183000"/>
    <x v="2092"/>
    <s v="Luc Besson"/>
    <x v="856"/>
    <x v="8"/>
    <n v="48000000"/>
    <n v="326479141"/>
    <x v="1270"/>
    <n v="108"/>
    <x v="2"/>
    <n v="278479141"/>
    <s v="Profit"/>
    <x v="3"/>
    <s v="United States)"/>
  </r>
  <r>
    <x v="6317"/>
    <x v="7"/>
    <x v="4"/>
    <x v="34"/>
    <s v="June 6, 2014 (United States)"/>
    <n v="7.7"/>
    <n v="352000"/>
    <x v="2406"/>
    <s v="Scott Neustadter"/>
    <x v="2364"/>
    <x v="0"/>
    <n v="12000000"/>
    <n v="307166834"/>
    <x v="968"/>
    <n v="126"/>
    <x v="1"/>
    <n v="295166834"/>
    <s v="Profit"/>
    <x v="3"/>
    <s v="United States)"/>
  </r>
  <r>
    <x v="6318"/>
    <x v="7"/>
    <x v="0"/>
    <x v="34"/>
    <s v="March 21, 2014 (United States)"/>
    <n v="6.6"/>
    <n v="435000"/>
    <x v="1954"/>
    <s v="Evan Daugherty"/>
    <x v="2364"/>
    <x v="0"/>
    <n v="85000000"/>
    <n v="288885818"/>
    <x v="1100"/>
    <n v="139"/>
    <x v="2"/>
    <n v="203885818"/>
    <s v="Profit"/>
    <x v="3"/>
    <s v="United States)"/>
  </r>
  <r>
    <x v="6319"/>
    <x v="0"/>
    <x v="10"/>
    <x v="34"/>
    <s v="January 16, 2015 (United States)"/>
    <n v="7.2"/>
    <n v="103000"/>
    <x v="2477"/>
    <s v="Paul King"/>
    <x v="2365"/>
    <x v="1"/>
    <n v="55000000"/>
    <n v="282377683"/>
    <x v="758"/>
    <n v="95"/>
    <x v="1"/>
    <n v="227377683"/>
    <s v="Profit"/>
    <x v="3"/>
    <s v="United States)"/>
  </r>
  <r>
    <x v="6320"/>
    <x v="0"/>
    <x v="10"/>
    <x v="34"/>
    <s v="March 7, 2014 (United States)"/>
    <n v="6.8"/>
    <n v="65000"/>
    <x v="1449"/>
    <s v="Jay Ward"/>
    <x v="2366"/>
    <x v="0"/>
    <n v="145000000"/>
    <n v="275698039"/>
    <x v="1932"/>
    <n v="92"/>
    <x v="2"/>
    <n v="130698039"/>
    <s v="Profit"/>
    <x v="3"/>
    <s v="United States)"/>
  </r>
  <r>
    <x v="114"/>
    <x v="1"/>
    <x v="1"/>
    <x v="34"/>
    <s v="May 9, 2014 (United States)"/>
    <n v="6.3"/>
    <n v="294000"/>
    <x v="2093"/>
    <s v="Andrew Jay Cohen"/>
    <x v="1952"/>
    <x v="0"/>
    <n v="18000000"/>
    <n v="270665134"/>
    <x v="1911"/>
    <n v="97"/>
    <x v="2"/>
    <n v="252665134"/>
    <s v="Profit"/>
    <x v="3"/>
    <s v="United States)"/>
  </r>
  <r>
    <x v="6321"/>
    <x v="7"/>
    <x v="0"/>
    <x v="34"/>
    <s v="December 12, 2014 (United States)"/>
    <n v="6"/>
    <n v="162000"/>
    <x v="195"/>
    <s v="Adam Cooper"/>
    <x v="619"/>
    <x v="1"/>
    <n v="140000000"/>
    <n v="268175631"/>
    <x v="1931"/>
    <n v="150"/>
    <x v="2"/>
    <n v="128175631"/>
    <s v="Profit"/>
    <x v="3"/>
    <s v="United States)"/>
  </r>
  <r>
    <x v="6322"/>
    <x v="1"/>
    <x v="5"/>
    <x v="34"/>
    <s v="October 3, 2014 (United States)"/>
    <n v="5.4"/>
    <n v="147000"/>
    <x v="1313"/>
    <s v="Gary Dauberman"/>
    <x v="2367"/>
    <x v="0"/>
    <n v="6500000"/>
    <n v="257579282"/>
    <x v="237"/>
    <n v="99"/>
    <x v="2"/>
    <n v="251079282"/>
    <s v="Profit"/>
    <x v="3"/>
    <s v="United States)"/>
  </r>
  <r>
    <x v="401"/>
    <x v="7"/>
    <x v="0"/>
    <x v="34"/>
    <s v="July 25, 2014 (United States)"/>
    <n v="6"/>
    <n v="149000"/>
    <x v="1315"/>
    <s v="Ryan J. Condal"/>
    <x v="1651"/>
    <x v="0"/>
    <n v="100000000"/>
    <n v="244819862"/>
    <x v="5"/>
    <n v="98"/>
    <x v="2"/>
    <n v="144819862"/>
    <s v="Profit"/>
    <x v="3"/>
    <s v="United States)"/>
  </r>
  <r>
    <x v="1048"/>
    <x v="7"/>
    <x v="0"/>
    <x v="34"/>
    <s v="February 12, 2014 (United States)"/>
    <n v="6.1"/>
    <n v="219000"/>
    <x v="2055"/>
    <s v="Joshua Zetumer"/>
    <x v="2166"/>
    <x v="0"/>
    <n v="100000000"/>
    <n v="242688965"/>
    <x v="17"/>
    <n v="117"/>
    <x v="2"/>
    <n v="142688965"/>
    <s v="Profit"/>
    <x v="3"/>
    <s v="United States)"/>
  </r>
  <r>
    <x v="6323"/>
    <x v="7"/>
    <x v="2"/>
    <x v="34"/>
    <s v="December 25, 2014 (United States)"/>
    <n v="8"/>
    <n v="707000"/>
    <x v="2312"/>
    <s v="Graham Moore"/>
    <x v="2342"/>
    <x v="1"/>
    <n v="14000000"/>
    <n v="233555708"/>
    <x v="1933"/>
    <n v="114"/>
    <x v="1"/>
    <n v="219555708"/>
    <s v="Profit"/>
    <x v="3"/>
    <s v="United States)"/>
  </r>
  <r>
    <x v="6324"/>
    <x v="7"/>
    <x v="0"/>
    <x v="34"/>
    <s v="February 28, 2014 (United States)"/>
    <n v="6.9"/>
    <n v="254000"/>
    <x v="1895"/>
    <s v="John W. Richardson"/>
    <x v="856"/>
    <x v="1"/>
    <n v="50000000"/>
    <n v="222809600"/>
    <x v="758"/>
    <n v="106"/>
    <x v="2"/>
    <n v="172809600"/>
    <s v="Profit"/>
    <x v="3"/>
    <s v="United States)"/>
  </r>
  <r>
    <x v="6325"/>
    <x v="7"/>
    <x v="0"/>
    <x v="34"/>
    <s v="October 10, 2014 (United States)"/>
    <n v="6.3"/>
    <n v="184000"/>
    <x v="2478"/>
    <s v="Matt Sazama"/>
    <x v="2297"/>
    <x v="0"/>
    <n v="70000000"/>
    <n v="217124280"/>
    <x v="1"/>
    <n v="92"/>
    <x v="2"/>
    <n v="147124280"/>
    <s v="Profit"/>
    <x v="3"/>
    <s v="United States)"/>
  </r>
  <r>
    <x v="6326"/>
    <x v="7"/>
    <x v="0"/>
    <x v="34"/>
    <s v="August 15, 2014 (United States)"/>
    <n v="6.1"/>
    <n v="173000"/>
    <x v="2479"/>
    <s v="Sylvester Stallone"/>
    <x v="121"/>
    <x v="8"/>
    <n v="80000000"/>
    <n v="214657577"/>
    <x v="1502"/>
    <n v="126"/>
    <x v="2"/>
    <n v="134657577"/>
    <s v="Profit"/>
    <x v="3"/>
    <s v="United States)"/>
  </r>
  <r>
    <x v="6327"/>
    <x v="0"/>
    <x v="3"/>
    <x v="34"/>
    <s v="December 25, 2014 (United States)"/>
    <n v="5.9"/>
    <n v="135000"/>
    <x v="1677"/>
    <s v="James Lapine"/>
    <x v="2257"/>
    <x v="0"/>
    <n v="50000000"/>
    <n v="212902372"/>
    <x v="1934"/>
    <n v="125"/>
    <x v="2"/>
    <n v="162902372"/>
    <s v="Profit"/>
    <x v="3"/>
    <s v="United States)"/>
  </r>
  <r>
    <x v="6328"/>
    <x v="1"/>
    <x v="0"/>
    <x v="34"/>
    <s v="October 17, 2014 (United States)"/>
    <n v="7.6"/>
    <n v="442000"/>
    <x v="1922"/>
    <s v="David Ayer"/>
    <x v="981"/>
    <x v="0"/>
    <n v="68000000"/>
    <n v="211822697"/>
    <x v="4"/>
    <n v="134"/>
    <x v="1"/>
    <n v="143822697"/>
    <s v="Profit"/>
    <x v="3"/>
    <s v="United States)"/>
  </r>
  <r>
    <x v="6329"/>
    <x v="7"/>
    <x v="0"/>
    <x v="34"/>
    <s v="March 14, 2014 (United States)"/>
    <n v="6.4"/>
    <n v="165000"/>
    <x v="2480"/>
    <s v="George Gatins"/>
    <x v="2368"/>
    <x v="0"/>
    <n v="66000000"/>
    <n v="203277636"/>
    <x v="1018"/>
    <n v="132"/>
    <x v="2"/>
    <n v="137277636"/>
    <s v="Profit"/>
    <x v="3"/>
    <s v="United States)"/>
  </r>
  <r>
    <x v="6330"/>
    <x v="7"/>
    <x v="1"/>
    <x v="34"/>
    <s v="April 25, 2014 (United States)"/>
    <n v="6"/>
    <n v="133000"/>
    <x v="1334"/>
    <s v="Melissa K. Stack"/>
    <x v="1232"/>
    <x v="0"/>
    <n v="40000000"/>
    <n v="196710396"/>
    <x v="10"/>
    <n v="109"/>
    <x v="2"/>
    <n v="156710396"/>
    <s v="Profit"/>
    <x v="3"/>
    <s v="United States)"/>
  </r>
  <r>
    <x v="6331"/>
    <x v="1"/>
    <x v="0"/>
    <x v="34"/>
    <s v="September 26, 2014 (United States)"/>
    <n v="7.2"/>
    <n v="344000"/>
    <x v="1395"/>
    <s v="Richard Wenk"/>
    <x v="645"/>
    <x v="0"/>
    <n v="55000000"/>
    <n v="192330738"/>
    <x v="4"/>
    <n v="132"/>
    <x v="1"/>
    <n v="137330738"/>
    <s v="Profit"/>
    <x v="3"/>
    <s v="United States)"/>
  </r>
  <r>
    <x v="6332"/>
    <x v="1"/>
    <x v="3"/>
    <x v="34"/>
    <s v="March 28, 2014 (United States)"/>
    <n v="8.1"/>
    <n v="734000"/>
    <x v="1290"/>
    <s v="Stefan Zweig"/>
    <x v="1117"/>
    <x v="0"/>
    <n v="25000000"/>
    <n v="172945750"/>
    <x v="989"/>
    <n v="99"/>
    <x v="1"/>
    <n v="147945750"/>
    <s v="Profit"/>
    <x v="3"/>
    <s v="United States)"/>
  </r>
  <r>
    <x v="6333"/>
    <x v="7"/>
    <x v="1"/>
    <x v="34"/>
    <s v="November 14, 2014 (United States)"/>
    <n v="5.6"/>
    <n v="131000"/>
    <x v="1256"/>
    <s v="Sean Anders"/>
    <x v="1110"/>
    <x v="0"/>
    <n v="40000000"/>
    <n v="169837010"/>
    <x v="1"/>
    <n v="109"/>
    <x v="2"/>
    <n v="129837010"/>
    <s v="Profit"/>
    <x v="3"/>
    <s v="United States)"/>
  </r>
  <r>
    <x v="6334"/>
    <x v="7"/>
    <x v="0"/>
    <x v="34"/>
    <s v="August 8, 2014 (United States)"/>
    <n v="5.8"/>
    <n v="66000"/>
    <x v="2293"/>
    <s v="John Swetnam"/>
    <x v="2369"/>
    <x v="0"/>
    <n v="50000000"/>
    <n v="161502194"/>
    <x v="1935"/>
    <n v="89"/>
    <x v="2"/>
    <n v="111502194"/>
    <s v="Profit"/>
    <x v="3"/>
    <s v="United States)"/>
  </r>
  <r>
    <x v="6335"/>
    <x v="7"/>
    <x v="0"/>
    <x v="34"/>
    <s v="December 25, 2014 (United States)"/>
    <n v="7.2"/>
    <n v="155000"/>
    <x v="2481"/>
    <s v="Joel Coen"/>
    <x v="2345"/>
    <x v="0"/>
    <n v="65000000"/>
    <n v="161459297"/>
    <x v="969"/>
    <n v="137"/>
    <x v="1"/>
    <n v="96459297"/>
    <s v="Profit"/>
    <x v="3"/>
    <s v="United States)"/>
  </r>
  <r>
    <x v="6336"/>
    <x v="7"/>
    <x v="1"/>
    <x v="34"/>
    <s v="February 7, 2014 (United States)"/>
    <n v="6.1"/>
    <n v="127000"/>
    <x v="1704"/>
    <s v="George Clooney"/>
    <x v="1313"/>
    <x v="0"/>
    <n v="70000000"/>
    <n v="156706638"/>
    <x v="4"/>
    <n v="118"/>
    <x v="2"/>
    <n v="86706638"/>
    <s v="Profit"/>
    <x v="3"/>
    <s v="United States)"/>
  </r>
  <r>
    <x v="6337"/>
    <x v="7"/>
    <x v="0"/>
    <x v="34"/>
    <s v="January 17, 2014 (United States)"/>
    <n v="6.2"/>
    <n v="106000"/>
    <x v="1686"/>
    <s v="Greg Coolidge"/>
    <x v="1187"/>
    <x v="0"/>
    <n v="25000000"/>
    <n v="154468902"/>
    <x v="1"/>
    <n v="99"/>
    <x v="2"/>
    <n v="129468902"/>
    <s v="Profit"/>
    <x v="3"/>
    <s v="United States)"/>
  </r>
  <r>
    <x v="6338"/>
    <x v="0"/>
    <x v="10"/>
    <x v="34"/>
    <s v="July 18, 2014 (United States)"/>
    <n v="6"/>
    <n v="17000"/>
    <x v="2482"/>
    <s v="Roberts Gannaway"/>
    <x v="1966"/>
    <x v="0"/>
    <n v="50000000"/>
    <n v="146965787"/>
    <x v="1936"/>
    <n v="83"/>
    <x v="2"/>
    <n v="96965787"/>
    <s v="Profit"/>
    <x v="3"/>
    <s v="United States)"/>
  </r>
  <r>
    <x v="6339"/>
    <x v="1"/>
    <x v="0"/>
    <x v="34"/>
    <s v="August 13, 2014 (United States)"/>
    <n v="6.4"/>
    <n v="129000"/>
    <x v="1612"/>
    <s v="Luke Greenfield"/>
    <x v="2370"/>
    <x v="0"/>
    <n v="17000000"/>
    <n v="138224951"/>
    <x v="1937"/>
    <n v="104"/>
    <x v="2"/>
    <n v="121224951"/>
    <s v="Profit"/>
    <x v="3"/>
    <s v="United States)"/>
  </r>
  <r>
    <x v="212"/>
    <x v="0"/>
    <x v="1"/>
    <x v="34"/>
    <s v="December 19, 2014 (United States)"/>
    <n v="5.3"/>
    <n v="35000"/>
    <x v="2187"/>
    <s v="Will Gluck"/>
    <x v="2271"/>
    <x v="0"/>
    <n v="65000000"/>
    <n v="136853506"/>
    <x v="1938"/>
    <n v="118"/>
    <x v="2"/>
    <n v="71853506"/>
    <s v="Profit"/>
    <x v="3"/>
    <s v="United States)"/>
  </r>
  <r>
    <x v="6340"/>
    <x v="7"/>
    <x v="0"/>
    <x v="34"/>
    <s v="January 17, 2014 (United States)"/>
    <n v="6.2"/>
    <n v="126000"/>
    <x v="795"/>
    <s v="Adam Cozad"/>
    <x v="2058"/>
    <x v="0"/>
    <n v="60000000"/>
    <n v="135503748"/>
    <x v="5"/>
    <n v="105"/>
    <x v="2"/>
    <n v="75503748"/>
    <s v="Profit"/>
    <x v="3"/>
    <s v="United States)"/>
  </r>
  <r>
    <x v="6341"/>
    <x v="7"/>
    <x v="1"/>
    <x v="34"/>
    <s v="May 23, 2014 (United States)"/>
    <n v="6.5"/>
    <n v="124000"/>
    <x v="1374"/>
    <s v="Ivan Menchell"/>
    <x v="1188"/>
    <x v="0"/>
    <n v="40000000"/>
    <n v="127994610"/>
    <x v="1939"/>
    <n v="117"/>
    <x v="2"/>
    <n v="87994610"/>
    <s v="Profit"/>
    <x v="3"/>
    <s v="United States)"/>
  </r>
  <r>
    <x v="6342"/>
    <x v="1"/>
    <x v="1"/>
    <x v="34"/>
    <s v="July 18, 2014 (United States)"/>
    <n v="5.0999999999999996"/>
    <n v="109000"/>
    <x v="1421"/>
    <s v="Kate Angelo"/>
    <x v="2266"/>
    <x v="0"/>
    <n v="40000000"/>
    <n v="126069509"/>
    <x v="4"/>
    <n v="94"/>
    <x v="2"/>
    <n v="86069509"/>
    <s v="Profit"/>
    <x v="3"/>
    <s v="United States)"/>
  </r>
  <r>
    <x v="6343"/>
    <x v="7"/>
    <x v="2"/>
    <x v="34"/>
    <s v="November 26, 2014 (United States)"/>
    <n v="7.7"/>
    <n v="417000"/>
    <x v="2483"/>
    <s v="Anthony McCarten"/>
    <x v="2186"/>
    <x v="1"/>
    <n v="15000000"/>
    <n v="123726688"/>
    <x v="342"/>
    <n v="123"/>
    <x v="1"/>
    <n v="108726688"/>
    <s v="Profit"/>
    <x v="3"/>
    <s v="United States)"/>
  </r>
  <r>
    <x v="6344"/>
    <x v="7"/>
    <x v="0"/>
    <x v="34"/>
    <s v="February 21, 2014 (United States)"/>
    <n v="5.5"/>
    <n v="108000"/>
    <x v="1184"/>
    <s v="Janet Scott Batchler"/>
    <x v="2371"/>
    <x v="7"/>
    <n v="100000000"/>
    <n v="117831631"/>
    <x v="231"/>
    <n v="105"/>
    <x v="2"/>
    <n v="17831631"/>
    <s v="Profit"/>
    <x v="3"/>
    <s v="United States)"/>
  </r>
  <r>
    <x v="6345"/>
    <x v="7"/>
    <x v="0"/>
    <x v="34"/>
    <s v="February 6, 2015 (United States)"/>
    <n v="5.5"/>
    <n v="74000"/>
    <x v="2044"/>
    <s v="Charles Leavitt"/>
    <x v="2019"/>
    <x v="0"/>
    <n v="95000000"/>
    <n v="114178613"/>
    <x v="1940"/>
    <n v="102"/>
    <x v="2"/>
    <n v="19178613"/>
    <s v="Profit"/>
    <x v="3"/>
    <s v="United States)"/>
  </r>
  <r>
    <x v="6346"/>
    <x v="1"/>
    <x v="0"/>
    <x v="34"/>
    <s v="July 18, 2014 (United States)"/>
    <n v="6.4"/>
    <n v="143000"/>
    <x v="2427"/>
    <s v="James DeMonaco"/>
    <x v="2372"/>
    <x v="0"/>
    <n v="9000000"/>
    <n v="111928365"/>
    <x v="1"/>
    <n v="103"/>
    <x v="2"/>
    <n v="102928365"/>
    <s v="Profit"/>
    <x v="3"/>
    <s v="United States)"/>
  </r>
  <r>
    <x v="6347"/>
    <x v="1"/>
    <x v="1"/>
    <x v="34"/>
    <s v="November 26, 2014 (United States)"/>
    <n v="6.3"/>
    <n v="162000"/>
    <x v="2128"/>
    <s v="Sean Anders"/>
    <x v="641"/>
    <x v="0"/>
    <n v="42000000"/>
    <n v="107645357"/>
    <x v="1405"/>
    <n v="108"/>
    <x v="2"/>
    <n v="65645357"/>
    <s v="Profit"/>
    <x v="3"/>
    <s v="United States)"/>
  </r>
  <r>
    <x v="6348"/>
    <x v="7"/>
    <x v="5"/>
    <x v="34"/>
    <s v="October 24, 2014 (United States)"/>
    <n v="4.5"/>
    <n v="50000"/>
    <x v="2484"/>
    <s v="Juliet Snowden"/>
    <x v="2373"/>
    <x v="0"/>
    <n v="5000000"/>
    <n v="103687316"/>
    <x v="1"/>
    <n v="89"/>
    <x v="2"/>
    <n v="98687316"/>
    <s v="Profit"/>
    <x v="3"/>
    <s v="United States)"/>
  </r>
  <r>
    <x v="6349"/>
    <x v="1"/>
    <x v="1"/>
    <x v="34"/>
    <s v="November 14, 2014 (United States)"/>
    <n v="7.7"/>
    <n v="594000"/>
    <x v="1559"/>
    <s v="Alejandro G. IÃ±Ã¡rritu"/>
    <x v="242"/>
    <x v="0"/>
    <n v="18000000"/>
    <n v="103215094"/>
    <x v="915"/>
    <n v="119"/>
    <x v="1"/>
    <n v="85215094"/>
    <s v="Profit"/>
    <x v="3"/>
    <s v="United States)"/>
  </r>
  <r>
    <x v="6350"/>
    <x v="7"/>
    <x v="0"/>
    <x v="34"/>
    <s v="April 18, 2014 (United States)"/>
    <n v="6.2"/>
    <n v="220000"/>
    <x v="2485"/>
    <s v="Jack Paglen"/>
    <x v="854"/>
    <x v="1"/>
    <n v="100000000"/>
    <n v="103039258"/>
    <x v="1156"/>
    <n v="119"/>
    <x v="2"/>
    <n v="3039258"/>
    <s v="Profit"/>
    <x v="3"/>
    <s v="United States)"/>
  </r>
  <r>
    <x v="6351"/>
    <x v="0"/>
    <x v="2"/>
    <x v="34"/>
    <s v="April 16, 2014 (United States)"/>
    <n v="5.8"/>
    <n v="26000"/>
    <x v="1375"/>
    <s v="Randall Wallace"/>
    <x v="1272"/>
    <x v="0"/>
    <n v="12000000"/>
    <n v="101982712"/>
    <x v="231"/>
    <n v="99"/>
    <x v="2"/>
    <n v="89982712"/>
    <s v="Profit"/>
    <x v="3"/>
    <s v="United States)"/>
  </r>
  <r>
    <x v="6352"/>
    <x v="0"/>
    <x v="1"/>
    <x v="34"/>
    <s v="October 10, 2014 (United States)"/>
    <n v="6.2"/>
    <n v="42000"/>
    <x v="1583"/>
    <s v="Rob Lieber"/>
    <x v="1832"/>
    <x v="0"/>
    <n v="28000000"/>
    <n v="100654149"/>
    <x v="167"/>
    <n v="81"/>
    <x v="2"/>
    <n v="72654149"/>
    <s v="Profit"/>
    <x v="3"/>
    <s v="United States)"/>
  </r>
  <r>
    <x v="6353"/>
    <x v="1"/>
    <x v="1"/>
    <x v="34"/>
    <s v="July 2, 2014 (United States)"/>
    <n v="4.9000000000000004"/>
    <n v="49000"/>
    <x v="2486"/>
    <s v="Melissa McCarthy"/>
    <x v="2374"/>
    <x v="0"/>
    <n v="20000000"/>
    <n v="100375432"/>
    <x v="1941"/>
    <n v="97"/>
    <x v="2"/>
    <n v="80375432"/>
    <s v="Profit"/>
    <x v="3"/>
    <s v="United States)"/>
  </r>
  <r>
    <x v="6354"/>
    <x v="3"/>
    <x v="1"/>
    <x v="34"/>
    <s v="December 19, 2014 (India)"/>
    <n v="8.1"/>
    <n v="169000"/>
    <x v="2169"/>
    <s v="Rajkumar Hirani"/>
    <x v="1639"/>
    <x v="41"/>
    <n v="20500000"/>
    <n v="100370104"/>
    <x v="1942"/>
    <n v="153"/>
    <x v="1"/>
    <n v="79870104"/>
    <s v="Profit"/>
    <x v="3"/>
    <s v="India)"/>
  </r>
  <r>
    <x v="6355"/>
    <x v="0"/>
    <x v="10"/>
    <x v="34"/>
    <s v="October 17, 2014 (United States)"/>
    <n v="7.3"/>
    <n v="66000"/>
    <x v="2487"/>
    <s v="Jorge R. GutiÃ©rrez"/>
    <x v="1794"/>
    <x v="0"/>
    <n v="50000000"/>
    <n v="99783556"/>
    <x v="1943"/>
    <n v="95"/>
    <x v="1"/>
    <n v="49783556"/>
    <s v="Profit"/>
    <x v="3"/>
    <s v="United States)"/>
  </r>
  <r>
    <x v="6356"/>
    <x v="0"/>
    <x v="1"/>
    <x v="34"/>
    <s v="August 8, 2014 (United States)"/>
    <n v="7.3"/>
    <n v="79000"/>
    <x v="479"/>
    <s v="Steven Knight"/>
    <x v="1482"/>
    <x v="0"/>
    <n v="22000000"/>
    <n v="89514453"/>
    <x v="168"/>
    <n v="122"/>
    <x v="1"/>
    <n v="67514453"/>
    <s v="Profit"/>
    <x v="3"/>
    <s v="United States)"/>
  </r>
  <r>
    <x v="6357"/>
    <x v="1"/>
    <x v="0"/>
    <x v="34"/>
    <s v="July 2, 2014 (United States)"/>
    <n v="6.2"/>
    <n v="73000"/>
    <x v="1886"/>
    <s v="Scott Derrickson"/>
    <x v="1570"/>
    <x v="0"/>
    <n v="30000000"/>
    <n v="87937815"/>
    <x v="1133"/>
    <n v="118"/>
    <x v="2"/>
    <n v="57937815"/>
    <s v="Profit"/>
    <x v="3"/>
    <s v="United States)"/>
  </r>
  <r>
    <x v="6358"/>
    <x v="1"/>
    <x v="1"/>
    <x v="34"/>
    <s v="May 30, 2014 (United States)"/>
    <n v="6.1"/>
    <n v="181000"/>
    <x v="2343"/>
    <s v="Seth MacFarlane"/>
    <x v="2375"/>
    <x v="0"/>
    <n v="40000000"/>
    <n v="87189756"/>
    <x v="1878"/>
    <n v="116"/>
    <x v="2"/>
    <n v="47189756"/>
    <s v="Profit"/>
    <x v="3"/>
    <s v="United States)"/>
  </r>
  <r>
    <x v="6359"/>
    <x v="7"/>
    <x v="4"/>
    <x v="34"/>
    <s v="August 8, 2014 (United States)"/>
    <n v="6"/>
    <n v="33000"/>
    <x v="2488"/>
    <s v="Duane Adler"/>
    <x v="2376"/>
    <x v="0"/>
    <n v="45000000"/>
    <n v="86165646"/>
    <x v="1100"/>
    <n v="112"/>
    <x v="2"/>
    <n v="41165646"/>
    <s v="Profit"/>
    <x v="3"/>
    <s v="United States)"/>
  </r>
  <r>
    <x v="6360"/>
    <x v="1"/>
    <x v="0"/>
    <x v="34"/>
    <s v="October 24, 2014 (United States)"/>
    <n v="7.4"/>
    <n v="565000"/>
    <x v="2489"/>
    <s v="Derek Kolstad"/>
    <x v="792"/>
    <x v="0"/>
    <n v="20000000"/>
    <n v="86081711"/>
    <x v="1100"/>
    <n v="101"/>
    <x v="1"/>
    <n v="66081711"/>
    <s v="Profit"/>
    <x v="3"/>
    <s v="United States)"/>
  </r>
  <r>
    <x v="6361"/>
    <x v="1"/>
    <x v="6"/>
    <x v="34"/>
    <s v="October 10, 2014 (United States)"/>
    <n v="7.4"/>
    <n v="183000"/>
    <x v="1423"/>
    <s v="Nick Schenk"/>
    <x v="746"/>
    <x v="0"/>
    <n v="50000000"/>
    <n v="84419388"/>
    <x v="7"/>
    <n v="141"/>
    <x v="1"/>
    <n v="34419388"/>
    <s v="Profit"/>
    <x v="3"/>
    <s v="United States)"/>
  </r>
  <r>
    <x v="6362"/>
    <x v="0"/>
    <x v="3"/>
    <x v="34"/>
    <s v="March 21, 2014 (United States)"/>
    <n v="6.4"/>
    <n v="33000"/>
    <x v="2292"/>
    <s v="James Bobin"/>
    <x v="2044"/>
    <x v="0"/>
    <n v="50000000"/>
    <n v="80383113"/>
    <x v="167"/>
    <n v="107"/>
    <x v="2"/>
    <n v="30383113"/>
    <s v="Profit"/>
    <x v="3"/>
    <s v="United States)"/>
  </r>
  <r>
    <x v="6363"/>
    <x v="7"/>
    <x v="4"/>
    <x v="34"/>
    <s v="August 22, 2014 (United States)"/>
    <n v="6.7"/>
    <n v="118000"/>
    <x v="2490"/>
    <s v="Shauna Cross"/>
    <x v="2319"/>
    <x v="0"/>
    <n v="11000000"/>
    <n v="78274843"/>
    <x v="1071"/>
    <n v="107"/>
    <x v="2"/>
    <n v="67274843"/>
    <s v="Profit"/>
    <x v="3"/>
    <s v="United States)"/>
  </r>
  <r>
    <x v="6364"/>
    <x v="7"/>
    <x v="0"/>
    <x v="34"/>
    <s v="January 24, 2014 (United States)"/>
    <n v="5.0999999999999996"/>
    <n v="79000"/>
    <x v="2491"/>
    <s v="Stuart Beattie"/>
    <x v="1354"/>
    <x v="0"/>
    <n v="65000000"/>
    <n v="76801179"/>
    <x v="1944"/>
    <n v="92"/>
    <x v="2"/>
    <n v="11801179"/>
    <s v="Profit"/>
    <x v="3"/>
    <s v="United States)"/>
  </r>
  <r>
    <x v="6365"/>
    <x v="7"/>
    <x v="0"/>
    <x v="34"/>
    <s v="April 25, 2014 (United States)"/>
    <n v="5.7"/>
    <n v="41000"/>
    <x v="2492"/>
    <s v="Luc Besson"/>
    <x v="1418"/>
    <x v="8"/>
    <n v="28000000"/>
    <n v="71416730"/>
    <x v="1559"/>
    <n v="90"/>
    <x v="2"/>
    <n v="43416730"/>
    <s v="Profit"/>
    <x v="3"/>
    <s v="United States)"/>
  </r>
  <r>
    <x v="6366"/>
    <x v="7"/>
    <x v="1"/>
    <x v="34"/>
    <s v="June 20, 2014 (United States)"/>
    <n v="5.8"/>
    <n v="20000"/>
    <x v="1686"/>
    <s v="Keith Merryman"/>
    <x v="2377"/>
    <x v="0"/>
    <n v="24000000"/>
    <n v="70181428"/>
    <x v="1945"/>
    <n v="106"/>
    <x v="2"/>
    <n v="46181428"/>
    <s v="Profit"/>
    <x v="3"/>
    <s v="United States)"/>
  </r>
  <r>
    <x v="6367"/>
    <x v="1"/>
    <x v="2"/>
    <x v="34"/>
    <s v="June 20, 2014 (United States)"/>
    <n v="6.8"/>
    <n v="33000"/>
    <x v="24"/>
    <s v="Marshall Brickman"/>
    <x v="2378"/>
    <x v="0"/>
    <n v="40000000"/>
    <n v="67647013"/>
    <x v="1946"/>
    <n v="134"/>
    <x v="2"/>
    <n v="27647013"/>
    <s v="Profit"/>
    <x v="3"/>
    <s v="United States)"/>
  </r>
  <r>
    <x v="6368"/>
    <x v="7"/>
    <x v="4"/>
    <x v="34"/>
    <s v="August 15, 2014 (United States)"/>
    <n v="6.5"/>
    <n v="114000"/>
    <x v="798"/>
    <s v="Michael Mitnick"/>
    <x v="2379"/>
    <x v="0"/>
    <n v="25000000"/>
    <n v="66980456"/>
    <x v="1947"/>
    <n v="97"/>
    <x v="2"/>
    <n v="41980456"/>
    <s v="Profit"/>
    <x v="3"/>
    <s v="United States)"/>
  </r>
  <r>
    <x v="6369"/>
    <x v="7"/>
    <x v="2"/>
    <x v="34"/>
    <s v="January 9, 2015 (United States)"/>
    <n v="7.5"/>
    <n v="88000"/>
    <x v="2493"/>
    <s v="Paul Webb"/>
    <x v="2380"/>
    <x v="1"/>
    <n v="20000000"/>
    <n v="66787908"/>
    <x v="1562"/>
    <n v="128"/>
    <x v="1"/>
    <n v="46787908"/>
    <s v="Profit"/>
    <x v="3"/>
    <s v="United States)"/>
  </r>
  <r>
    <x v="6370"/>
    <x v="0"/>
    <x v="4"/>
    <x v="34"/>
    <s v="March 21, 2014 (United States)"/>
    <n v="4.7"/>
    <n v="41000"/>
    <x v="2494"/>
    <s v="Hunter Dennis"/>
    <x v="2381"/>
    <x v="0"/>
    <n v="2000000"/>
    <n v="64676349"/>
    <x v="1948"/>
    <n v="113"/>
    <x v="2"/>
    <n v="62676349"/>
    <s v="Profit"/>
    <x v="3"/>
    <s v="United States)"/>
  </r>
  <r>
    <x v="6371"/>
    <x v="1"/>
    <x v="5"/>
    <x v="34"/>
    <s v="April 17, 2015 (United States)"/>
    <n v="5.5"/>
    <n v="71000"/>
    <x v="2495"/>
    <s v="Nelson Greaves"/>
    <x v="2382"/>
    <x v="0"/>
    <n v="1000000"/>
    <n v="62882090"/>
    <x v="1412"/>
    <n v="83"/>
    <x v="2"/>
    <n v="61882090"/>
    <s v="Profit"/>
    <x v="3"/>
    <s v="United States)"/>
  </r>
  <r>
    <x v="6372"/>
    <x v="7"/>
    <x v="0"/>
    <x v="34"/>
    <s v="January 10, 2014 (United States)"/>
    <n v="4.2"/>
    <n v="53000"/>
    <x v="569"/>
    <s v="Sean Hood"/>
    <x v="2383"/>
    <x v="0"/>
    <n v="70000000"/>
    <n v="61279452"/>
    <x v="1100"/>
    <n v="99"/>
    <x v="2"/>
    <n v="-8720548"/>
    <s v="Loss"/>
    <x v="3"/>
    <s v="United States)"/>
  </r>
  <r>
    <x v="6373"/>
    <x v="1"/>
    <x v="0"/>
    <x v="34"/>
    <s v="September 19, 2014 (United States)"/>
    <n v="6.5"/>
    <n v="115000"/>
    <x v="2065"/>
    <s v="Lawrence Block"/>
    <x v="856"/>
    <x v="0"/>
    <n v="28000000"/>
    <n v="58834384"/>
    <x v="1949"/>
    <n v="114"/>
    <x v="2"/>
    <n v="30834384"/>
    <s v="Profit"/>
    <x v="3"/>
    <s v="United States)"/>
  </r>
  <r>
    <x v="6374"/>
    <x v="7"/>
    <x v="1"/>
    <x v="34"/>
    <s v="October 24, 2014 (United States)"/>
    <n v="7.2"/>
    <n v="98000"/>
    <x v="2496"/>
    <s v="Theodore Melfi"/>
    <x v="89"/>
    <x v="0"/>
    <n v="13000000"/>
    <n v="54837234"/>
    <x v="1931"/>
    <n v="102"/>
    <x v="1"/>
    <n v="41837234"/>
    <s v="Profit"/>
    <x v="3"/>
    <s v="United States)"/>
  </r>
  <r>
    <x v="4150"/>
    <x v="7"/>
    <x v="14"/>
    <x v="34"/>
    <s v="September 12, 2014 (United States)"/>
    <n v="5.6"/>
    <n v="20000"/>
    <x v="2497"/>
    <s v="Aimee Lagos"/>
    <x v="2384"/>
    <x v="0"/>
    <n v="13200000"/>
    <n v="54323210"/>
    <x v="1133"/>
    <n v="84"/>
    <x v="2"/>
    <n v="41123210"/>
    <s v="Profit"/>
    <x v="3"/>
    <s v="United States)"/>
  </r>
  <r>
    <x v="6375"/>
    <x v="7"/>
    <x v="0"/>
    <x v="34"/>
    <s v="February 21, 2014 (United States)"/>
    <n v="6.2"/>
    <n v="90000"/>
    <x v="1523"/>
    <s v="Adi Hasak"/>
    <x v="487"/>
    <x v="0"/>
    <n v="28000000"/>
    <n v="53260230"/>
    <x v="1559"/>
    <n v="117"/>
    <x v="2"/>
    <n v="25260230"/>
    <s v="Profit"/>
    <x v="3"/>
    <s v="United States)"/>
  </r>
  <r>
    <x v="6376"/>
    <x v="1"/>
    <x v="3"/>
    <x v="34"/>
    <s v="December 19, 2014 (United States)"/>
    <n v="7.1"/>
    <n v="123000"/>
    <x v="2181"/>
    <s v="Nick Hornby"/>
    <x v="1072"/>
    <x v="0"/>
    <n v="15000000"/>
    <n v="52501541"/>
    <x v="1950"/>
    <n v="115"/>
    <x v="1"/>
    <n v="37501541"/>
    <s v="Profit"/>
    <x v="3"/>
    <s v="United States)"/>
  </r>
  <r>
    <x v="6377"/>
    <x v="7"/>
    <x v="1"/>
    <x v="34"/>
    <s v="August 15, 2014 (United States)"/>
    <n v="6.5"/>
    <n v="66000"/>
    <x v="58"/>
    <s v="Woody Allen"/>
    <x v="621"/>
    <x v="0"/>
    <n v="16800000"/>
    <n v="51029361"/>
    <x v="1879"/>
    <n v="97"/>
    <x v="2"/>
    <n v="34229361"/>
    <s v="Profit"/>
    <x v="3"/>
    <s v="United States)"/>
  </r>
  <r>
    <x v="6378"/>
    <x v="1"/>
    <x v="4"/>
    <x v="34"/>
    <s v="October 15, 2014 (Philippines)"/>
    <n v="8.5"/>
    <n v="749000"/>
    <x v="2498"/>
    <s v="Damien Chazelle"/>
    <x v="2323"/>
    <x v="0"/>
    <n v="3300000"/>
    <n v="49396747"/>
    <x v="1537"/>
    <n v="106"/>
    <x v="0"/>
    <n v="46096747"/>
    <s v="Profit"/>
    <x v="3"/>
    <s v="Philippines)"/>
  </r>
  <r>
    <x v="6379"/>
    <x v="1"/>
    <x v="3"/>
    <x v="34"/>
    <s v="May 30, 2014 (United States)"/>
    <n v="7.3"/>
    <n v="202000"/>
    <x v="1649"/>
    <s v="Jon Favreau"/>
    <x v="2385"/>
    <x v="0"/>
    <n v="11000000"/>
    <n v="48428048"/>
    <x v="1951"/>
    <n v="114"/>
    <x v="1"/>
    <n v="37428048"/>
    <s v="Profit"/>
    <x v="3"/>
    <s v="United States)"/>
  </r>
  <r>
    <x v="6380"/>
    <x v="1"/>
    <x v="4"/>
    <x v="34"/>
    <s v="August 15, 2014 (United States)"/>
    <n v="7.9"/>
    <n v="341000"/>
    <x v="900"/>
    <s v="Richard Linklater"/>
    <x v="2386"/>
    <x v="0"/>
    <n v="4000000"/>
    <n v="48137666"/>
    <x v="1263"/>
    <n v="165"/>
    <x v="1"/>
    <n v="44137666"/>
    <s v="Profit"/>
    <x v="3"/>
    <s v="United States)"/>
  </r>
  <r>
    <x v="6381"/>
    <x v="1"/>
    <x v="6"/>
    <x v="34"/>
    <s v="October 31, 2014 (United States)"/>
    <n v="7.8"/>
    <n v="486000"/>
    <x v="2499"/>
    <s v="Dan Gilroy"/>
    <x v="1459"/>
    <x v="0"/>
    <n v="8500000"/>
    <n v="47398992"/>
    <x v="1537"/>
    <n v="117"/>
    <x v="1"/>
    <n v="38898992"/>
    <s v="Profit"/>
    <x v="3"/>
    <s v="United States)"/>
  </r>
  <r>
    <x v="6382"/>
    <x v="1"/>
    <x v="1"/>
    <x v="34"/>
    <s v="January 31, 2014 (United States)"/>
    <n v="6.1"/>
    <n v="99000"/>
    <x v="2500"/>
    <s v="Tom Gormican"/>
    <x v="2021"/>
    <x v="0"/>
    <n v="8000000"/>
    <n v="45640143"/>
    <x v="1952"/>
    <n v="94"/>
    <x v="2"/>
    <n v="37640143"/>
    <s v="Profit"/>
    <x v="3"/>
    <s v="United States)"/>
  </r>
  <r>
    <x v="6383"/>
    <x v="7"/>
    <x v="4"/>
    <x v="34"/>
    <s v="February 20, 2015 (United States)"/>
    <n v="7.5"/>
    <n v="129000"/>
    <x v="2501"/>
    <s v="Richard Glatzer"/>
    <x v="1230"/>
    <x v="0"/>
    <n v="5000000"/>
    <n v="44779195"/>
    <x v="1953"/>
    <n v="101"/>
    <x v="1"/>
    <n v="39779195"/>
    <s v="Profit"/>
    <x v="3"/>
    <s v="United States)"/>
  </r>
  <r>
    <x v="6384"/>
    <x v="1"/>
    <x v="5"/>
    <x v="34"/>
    <s v="August 29, 2014 (United States)"/>
    <n v="6.2"/>
    <n v="83000"/>
    <x v="2114"/>
    <s v="John Erick Dowdle"/>
    <x v="2387"/>
    <x v="0"/>
    <n v="5000000"/>
    <n v="41898409"/>
    <x v="1954"/>
    <n v="93"/>
    <x v="2"/>
    <n v="36898409"/>
    <s v="Profit"/>
    <x v="3"/>
    <s v="United States)"/>
  </r>
  <r>
    <x v="6385"/>
    <x v="1"/>
    <x v="1"/>
    <x v="34"/>
    <s v="September 19, 2014 (United States)"/>
    <n v="6.6"/>
    <n v="75000"/>
    <x v="1691"/>
    <s v="Jonathan Tropper"/>
    <x v="641"/>
    <x v="0"/>
    <n v="19800000"/>
    <n v="41296320"/>
    <x v="1955"/>
    <n v="103"/>
    <x v="2"/>
    <n v="21496320"/>
    <s v="Profit"/>
    <x v="3"/>
    <s v="United States)"/>
  </r>
  <r>
    <x v="6386"/>
    <x v="1"/>
    <x v="0"/>
    <x v="34"/>
    <s v="August 27, 2014 (United States)"/>
    <n v="6.3"/>
    <n v="65000"/>
    <x v="396"/>
    <s v="Michael Finch"/>
    <x v="786"/>
    <x v="0"/>
    <n v="15000000"/>
    <n v="39661919"/>
    <x v="1559"/>
    <n v="108"/>
    <x v="2"/>
    <n v="24661919"/>
    <s v="Profit"/>
    <x v="3"/>
    <s v="United States)"/>
  </r>
  <r>
    <x v="6387"/>
    <x v="1"/>
    <x v="0"/>
    <x v="34"/>
    <s v="August 22, 2014 (United States)"/>
    <n v="6.5"/>
    <n v="155000"/>
    <x v="1884"/>
    <s v="Frank Miller"/>
    <x v="438"/>
    <x v="0"/>
    <n v="65000000"/>
    <n v="39407616"/>
    <x v="1951"/>
    <n v="102"/>
    <x v="2"/>
    <n v="-25592384"/>
    <s v="Loss"/>
    <x v="3"/>
    <s v="United States)"/>
  </r>
  <r>
    <x v="6388"/>
    <x v="1"/>
    <x v="6"/>
    <x v="34"/>
    <s v="December 25, 2014 (United States)"/>
    <n v="6.1"/>
    <n v="68000"/>
    <x v="2288"/>
    <s v="William Monahan"/>
    <x v="1259"/>
    <x v="0"/>
    <n v="25000000"/>
    <n v="39280992"/>
    <x v="5"/>
    <n v="111"/>
    <x v="2"/>
    <n v="14280992"/>
    <s v="Profit"/>
    <x v="3"/>
    <s v="United States)"/>
  </r>
  <r>
    <x v="6389"/>
    <x v="7"/>
    <x v="4"/>
    <x v="34"/>
    <s v="October 17, 2014 (United States)"/>
    <n v="6.7"/>
    <n v="68000"/>
    <x v="679"/>
    <s v="Nicholas Sparks"/>
    <x v="1401"/>
    <x v="0"/>
    <n v="26000000"/>
    <n v="38609668"/>
    <x v="1071"/>
    <n v="118"/>
    <x v="2"/>
    <n v="12609668"/>
    <s v="Profit"/>
    <x v="3"/>
    <s v="United States)"/>
  </r>
  <r>
    <x v="6390"/>
    <x v="0"/>
    <x v="2"/>
    <x v="34"/>
    <s v="May 16, 2014 (United States)"/>
    <n v="7"/>
    <n v="44000"/>
    <x v="2057"/>
    <s v="Tom McCarthy"/>
    <x v="2388"/>
    <x v="0"/>
    <n v="25000000"/>
    <n v="38483455"/>
    <x v="167"/>
    <n v="124"/>
    <x v="1"/>
    <n v="13483455"/>
    <s v="Profit"/>
    <x v="3"/>
    <s v="United States)"/>
  </r>
  <r>
    <x v="6391"/>
    <x v="1"/>
    <x v="4"/>
    <x v="34"/>
    <s v="December 26, 2014 (Australia)"/>
    <n v="7"/>
    <n v="73000"/>
    <x v="2502"/>
    <s v="Andrew Knight"/>
    <x v="1048"/>
    <x v="3"/>
    <n v="22500000"/>
    <n v="38176317"/>
    <x v="1956"/>
    <n v="111"/>
    <x v="1"/>
    <n v="15676317"/>
    <s v="Profit"/>
    <x v="3"/>
    <s v="Australia)"/>
  </r>
  <r>
    <x v="6392"/>
    <x v="1"/>
    <x v="4"/>
    <x v="34"/>
    <s v="April 24, 2015 (United States)"/>
    <n v="7.7"/>
    <n v="493000"/>
    <x v="2503"/>
    <s v="Alex Garland"/>
    <x v="2273"/>
    <x v="1"/>
    <n v="15000000"/>
    <n v="36869414"/>
    <x v="1957"/>
    <n v="108"/>
    <x v="1"/>
    <n v="21869414"/>
    <s v="Profit"/>
    <x v="3"/>
    <s v="United States)"/>
  </r>
  <r>
    <x v="6393"/>
    <x v="1"/>
    <x v="6"/>
    <x v="34"/>
    <s v="August 1, 2014 (United States)"/>
    <n v="6.8"/>
    <n v="74000"/>
    <x v="2062"/>
    <s v="Andrew Bovell"/>
    <x v="1554"/>
    <x v="1"/>
    <n v="15000000"/>
    <n v="36233517"/>
    <x v="1502"/>
    <n v="122"/>
    <x v="2"/>
    <n v="21233517"/>
    <s v="Profit"/>
    <x v="3"/>
    <s v="United States)"/>
  </r>
  <r>
    <x v="6394"/>
    <x v="0"/>
    <x v="10"/>
    <x v="34"/>
    <s v="August 7, 2015 (United States)"/>
    <n v="7.7"/>
    <n v="35000"/>
    <x v="2504"/>
    <s v="Joan G. Robinson"/>
    <x v="2389"/>
    <x v="24"/>
    <n v="20500000"/>
    <n v="34949567"/>
    <x v="1958"/>
    <n v="103"/>
    <x v="1"/>
    <n v="14449567"/>
    <s v="Profit"/>
    <x v="3"/>
    <s v="United States)"/>
  </r>
  <r>
    <x v="109"/>
    <x v="7"/>
    <x v="4"/>
    <x v="34"/>
    <s v="February 14, 2014 (United States)"/>
    <n v="6.3"/>
    <n v="42000"/>
    <x v="2246"/>
    <s v="Shana Feste"/>
    <x v="2390"/>
    <x v="0"/>
    <n v="20000000"/>
    <n v="34718173"/>
    <x v="1878"/>
    <n v="104"/>
    <x v="2"/>
    <n v="14718173"/>
    <s v="Profit"/>
    <x v="3"/>
    <s v="United States)"/>
  </r>
  <r>
    <x v="6395"/>
    <x v="7"/>
    <x v="2"/>
    <x v="34"/>
    <s v="August 1, 2014 (United States)"/>
    <n v="6.9"/>
    <n v="23000"/>
    <x v="2291"/>
    <s v="Jez Butterworth"/>
    <x v="2317"/>
    <x v="1"/>
    <n v="30000000"/>
    <n v="33448971"/>
    <x v="540"/>
    <n v="139"/>
    <x v="2"/>
    <n v="3448971"/>
    <s v="Profit"/>
    <x v="3"/>
    <s v="United States)"/>
  </r>
  <r>
    <x v="6396"/>
    <x v="7"/>
    <x v="4"/>
    <x v="34"/>
    <s v="October 12, 2015 (United Kingdom)"/>
    <n v="6.9"/>
    <n v="40000"/>
    <x v="2505"/>
    <s v="Abi Morgan"/>
    <x v="2101"/>
    <x v="1"/>
    <n v="14000000"/>
    <n v="31972096"/>
    <x v="1721"/>
    <n v="106"/>
    <x v="2"/>
    <n v="17972096"/>
    <s v="Profit"/>
    <x v="3"/>
    <s v="United Kingdom)"/>
  </r>
  <r>
    <x v="6397"/>
    <x v="7"/>
    <x v="4"/>
    <x v="34"/>
    <s v="February 14, 2014 (United States)"/>
    <n v="6.2"/>
    <n v="53000"/>
    <x v="2506"/>
    <s v="Akiva Goldsman"/>
    <x v="1572"/>
    <x v="0"/>
    <n v="60000000"/>
    <n v="30800231"/>
    <x v="1126"/>
    <n v="118"/>
    <x v="2"/>
    <n v="-29199769"/>
    <s v="Loss"/>
    <x v="3"/>
    <s v="United States)"/>
  </r>
  <r>
    <x v="6398"/>
    <x v="1"/>
    <x v="1"/>
    <x v="34"/>
    <s v="August 21, 2014 (Argentina)"/>
    <n v="8.1"/>
    <n v="184000"/>
    <x v="2507"/>
    <s v="GermÃ¡n Servidio"/>
    <x v="2391"/>
    <x v="25"/>
    <n v="3300000"/>
    <n v="30642704"/>
    <x v="1959"/>
    <n v="122"/>
    <x v="1"/>
    <n v="27342704"/>
    <s v="Profit"/>
    <x v="3"/>
    <s v="Argentina)"/>
  </r>
  <r>
    <x v="6399"/>
    <x v="7"/>
    <x v="4"/>
    <x v="34"/>
    <s v="April 11, 2014 (United States)"/>
    <n v="6.8"/>
    <n v="56000"/>
    <x v="94"/>
    <s v="Scott Rothman"/>
    <x v="487"/>
    <x v="0"/>
    <n v="25000000"/>
    <n v="29824199"/>
    <x v="1100"/>
    <n v="110"/>
    <x v="2"/>
    <n v="4824199"/>
    <s v="Profit"/>
    <x v="3"/>
    <s v="United States)"/>
  </r>
  <r>
    <x v="6400"/>
    <x v="7"/>
    <x v="2"/>
    <x v="34"/>
    <s v="December 25, 2014 (United States)"/>
    <n v="7"/>
    <n v="88000"/>
    <x v="438"/>
    <s v="Scott Alexander"/>
    <x v="1949"/>
    <x v="0"/>
    <n v="10000000"/>
    <n v="29253166"/>
    <x v="1423"/>
    <n v="106"/>
    <x v="1"/>
    <n v="19253166"/>
    <s v="Profit"/>
    <x v="3"/>
    <s v="United States)"/>
  </r>
  <r>
    <x v="6401"/>
    <x v="7"/>
    <x v="2"/>
    <x v="34"/>
    <s v="June 19, 2015 (United States)"/>
    <n v="7.4"/>
    <n v="37000"/>
    <x v="2508"/>
    <s v="Oren Moverman"/>
    <x v="439"/>
    <x v="0"/>
    <n v="10000000"/>
    <n v="28641776"/>
    <x v="1709"/>
    <n v="121"/>
    <x v="1"/>
    <n v="18641776"/>
    <s v="Profit"/>
    <x v="3"/>
    <s v="United States)"/>
  </r>
  <r>
    <x v="6402"/>
    <x v="7"/>
    <x v="0"/>
    <x v="34"/>
    <s v="October 3, 2014 (United States)"/>
    <n v="3.1"/>
    <n v="38000"/>
    <x v="2509"/>
    <s v="Paul Lalonde"/>
    <x v="270"/>
    <x v="0"/>
    <n v="16000000"/>
    <n v="27405896"/>
    <x v="1960"/>
    <n v="110"/>
    <x v="2"/>
    <n v="11405896"/>
    <s v="Profit"/>
    <x v="3"/>
    <s v="United States)"/>
  </r>
  <r>
    <x v="6403"/>
    <x v="1"/>
    <x v="1"/>
    <x v="34"/>
    <s v="December 12, 2014 (United States)"/>
    <n v="6.4"/>
    <n v="26000"/>
    <x v="1761"/>
    <s v="Chris Rock"/>
    <x v="1068"/>
    <x v="0"/>
    <n v="12000000"/>
    <n v="26117471"/>
    <x v="1961"/>
    <n v="102"/>
    <x v="2"/>
    <n v="14117471"/>
    <s v="Profit"/>
    <x v="3"/>
    <s v="United States)"/>
  </r>
  <r>
    <x v="6404"/>
    <x v="1"/>
    <x v="1"/>
    <x v="34"/>
    <s v="October 22, 2014 (United Kingdom)"/>
    <n v="7.2"/>
    <n v="127000"/>
    <x v="2510"/>
    <s v="Juliette Towhidi"/>
    <x v="2251"/>
    <x v="29"/>
    <n v="20500000"/>
    <n v="25574387"/>
    <x v="1962"/>
    <n v="102"/>
    <x v="1"/>
    <n v="5074387"/>
    <s v="Profit"/>
    <x v="3"/>
    <s v="United Kingdom)"/>
  </r>
  <r>
    <x v="6405"/>
    <x v="7"/>
    <x v="1"/>
    <x v="34"/>
    <s v="July 25, 2014 (United States)"/>
    <n v="5.8"/>
    <n v="13000"/>
    <x v="404"/>
    <s v="Mark Andrus"/>
    <x v="290"/>
    <x v="0"/>
    <n v="18000000"/>
    <n v="25419147"/>
    <x v="1963"/>
    <n v="94"/>
    <x v="2"/>
    <n v="7419147"/>
    <s v="Profit"/>
    <x v="3"/>
    <s v="United States)"/>
  </r>
  <r>
    <x v="6406"/>
    <x v="1"/>
    <x v="1"/>
    <x v="34"/>
    <s v="April 18, 2014 (United States)"/>
    <n v="4.7"/>
    <n v="20000"/>
    <x v="2429"/>
    <s v="Marlon Wayans"/>
    <x v="1334"/>
    <x v="0"/>
    <n v="4000000"/>
    <n v="25358716"/>
    <x v="1964"/>
    <n v="86"/>
    <x v="2"/>
    <n v="21358716"/>
    <s v="Profit"/>
    <x v="3"/>
    <s v="United States)"/>
  </r>
  <r>
    <x v="6407"/>
    <x v="1"/>
    <x v="0"/>
    <x v="34"/>
    <s v="March 28, 2014 (United States)"/>
    <n v="5.7"/>
    <n v="61000"/>
    <x v="1922"/>
    <s v="Skip Woods"/>
    <x v="167"/>
    <x v="0"/>
    <n v="35000000"/>
    <n v="22126842"/>
    <x v="1756"/>
    <n v="109"/>
    <x v="2"/>
    <n v="-12873158"/>
    <s v="Loss"/>
    <x v="3"/>
    <s v="United States)"/>
  </r>
  <r>
    <x v="6408"/>
    <x v="1"/>
    <x v="5"/>
    <x v="34"/>
    <s v="March 13, 2015 (United States)"/>
    <n v="6.8"/>
    <n v="217000"/>
    <x v="2511"/>
    <s v="David Robert Mitchell"/>
    <x v="2392"/>
    <x v="0"/>
    <n v="1000000"/>
    <n v="21947454"/>
    <x v="1965"/>
    <n v="100"/>
    <x v="2"/>
    <n v="20947454"/>
    <s v="Profit"/>
    <x v="3"/>
    <s v="United States)"/>
  </r>
  <r>
    <x v="6409"/>
    <x v="7"/>
    <x v="4"/>
    <x v="34"/>
    <s v="January 30, 2015 (United States)"/>
    <n v="6.6"/>
    <n v="12000"/>
    <x v="1061"/>
    <s v="Mike Binder"/>
    <x v="487"/>
    <x v="0"/>
    <n v="9000000"/>
    <n v="21833967"/>
    <x v="1966"/>
    <n v="121"/>
    <x v="2"/>
    <n v="12833967"/>
    <s v="Profit"/>
    <x v="3"/>
    <s v="United States)"/>
  </r>
  <r>
    <x v="6410"/>
    <x v="1"/>
    <x v="2"/>
    <x v="34"/>
    <s v="January 16, 2015 (United States)"/>
    <n v="7"/>
    <n v="137000"/>
    <x v="1899"/>
    <s v="E. Max Frye"/>
    <x v="1832"/>
    <x v="0"/>
    <n v="24000000"/>
    <n v="19206513"/>
    <x v="1886"/>
    <n v="134"/>
    <x v="1"/>
    <n v="-4793487"/>
    <s v="Loss"/>
    <x v="3"/>
    <s v="United States)"/>
  </r>
  <r>
    <x v="6411"/>
    <x v="1"/>
    <x v="6"/>
    <x v="34"/>
    <s v="September 12, 2014 (United States)"/>
    <n v="7.1"/>
    <n v="146000"/>
    <x v="2512"/>
    <s v="Dennis Lehane"/>
    <x v="2063"/>
    <x v="0"/>
    <n v="12600000"/>
    <n v="18658381"/>
    <x v="1967"/>
    <n v="106"/>
    <x v="1"/>
    <n v="6058381"/>
    <s v="Profit"/>
    <x v="3"/>
    <s v="United States)"/>
  </r>
  <r>
    <x v="6412"/>
    <x v="1"/>
    <x v="1"/>
    <x v="34"/>
    <s v="April 17, 2015 (United States)"/>
    <n v="6.3"/>
    <n v="48000"/>
    <x v="1234"/>
    <s v="Noah Baumbach"/>
    <x v="1263"/>
    <x v="0"/>
    <n v="10000000"/>
    <n v="18117839"/>
    <x v="1961"/>
    <n v="97"/>
    <x v="2"/>
    <n v="8117839"/>
    <s v="Profit"/>
    <x v="3"/>
    <s v="United States)"/>
  </r>
  <r>
    <x v="6413"/>
    <x v="7"/>
    <x v="5"/>
    <x v="34"/>
    <s v="April 25, 2014 (United States)"/>
    <n v="5.0999999999999996"/>
    <n v="20000"/>
    <x v="2513"/>
    <s v="Craig Rosenberg"/>
    <x v="2393"/>
    <x v="1"/>
    <n v="200000"/>
    <n v="17835162"/>
    <x v="1818"/>
    <n v="98"/>
    <x v="2"/>
    <n v="17635162"/>
    <s v="Profit"/>
    <x v="3"/>
    <s v="United States)"/>
  </r>
  <r>
    <x v="6414"/>
    <x v="1"/>
    <x v="4"/>
    <x v="34"/>
    <s v="October 31, 2014 (United States)"/>
    <n v="6.4"/>
    <n v="75000"/>
    <x v="2514"/>
    <s v="Rowan Joffe"/>
    <x v="813"/>
    <x v="1"/>
    <n v="22000000"/>
    <n v="17669776"/>
    <x v="1968"/>
    <n v="92"/>
    <x v="2"/>
    <n v="-4330224"/>
    <s v="Loss"/>
    <x v="3"/>
    <s v="United States)"/>
  </r>
  <r>
    <x v="6415"/>
    <x v="1"/>
    <x v="4"/>
    <x v="34"/>
    <s v="October 10, 2014 (United States)"/>
    <n v="5.0999999999999996"/>
    <n v="10000"/>
    <x v="1753"/>
    <s v="Christina Welsh"/>
    <x v="2394"/>
    <x v="0"/>
    <n v="5000000"/>
    <n v="17534314"/>
    <x v="1969"/>
    <n v="106"/>
    <x v="2"/>
    <n v="12534314"/>
    <s v="Profit"/>
    <x v="3"/>
    <s v="United States)"/>
  </r>
  <r>
    <x v="6416"/>
    <x v="1"/>
    <x v="4"/>
    <x v="34"/>
    <s v="April 11, 2014 (United Kingdom)"/>
    <n v="7.4"/>
    <n v="57000"/>
    <x v="2310"/>
    <s v="John Michael McDonagh"/>
    <x v="1432"/>
    <x v="22"/>
    <n v="20500000"/>
    <n v="16887741"/>
    <x v="989"/>
    <n v="102"/>
    <x v="1"/>
    <n v="-3612259"/>
    <s v="Loss"/>
    <x v="3"/>
    <s v="United Kingdom)"/>
  </r>
  <r>
    <x v="6417"/>
    <x v="7"/>
    <x v="0"/>
    <x v="34"/>
    <s v="February 7, 2014 (United States)"/>
    <n v="5.5"/>
    <n v="53000"/>
    <x v="1351"/>
    <s v="Richelle Mead"/>
    <x v="2395"/>
    <x v="0"/>
    <n v="30000000"/>
    <n v="15642346"/>
    <x v="1354"/>
    <n v="104"/>
    <x v="2"/>
    <n v="-14357654"/>
    <s v="Loss"/>
    <x v="3"/>
    <s v="United States)"/>
  </r>
  <r>
    <x v="6418"/>
    <x v="1"/>
    <x v="1"/>
    <x v="34"/>
    <s v="January 9, 2015 (United States)"/>
    <n v="6.7"/>
    <n v="97000"/>
    <x v="1298"/>
    <s v="Paul Thomas Anderson"/>
    <x v="1429"/>
    <x v="0"/>
    <n v="20000000"/>
    <n v="14710975"/>
    <x v="1131"/>
    <n v="148"/>
    <x v="2"/>
    <n v="-5289025"/>
    <s v="Loss"/>
    <x v="3"/>
    <s v="United States)"/>
  </r>
  <r>
    <x v="6419"/>
    <x v="7"/>
    <x v="4"/>
    <x v="34"/>
    <s v="November 14, 2014 (United States)"/>
    <n v="6.9"/>
    <n v="16000"/>
    <x v="1556"/>
    <s v="Gina Prince-Bythewood"/>
    <x v="2335"/>
    <x v="0"/>
    <n v="7000000"/>
    <n v="14618727"/>
    <x v="1970"/>
    <n v="116"/>
    <x v="2"/>
    <n v="7618727"/>
    <s v="Profit"/>
    <x v="3"/>
    <s v="United States)"/>
  </r>
  <r>
    <x v="6420"/>
    <x v="1"/>
    <x v="4"/>
    <x v="34"/>
    <s v="October 8, 2014 (Belgium)"/>
    <n v="8.1"/>
    <n v="53000"/>
    <x v="2515"/>
    <s v="Xavier Dolan"/>
    <x v="2396"/>
    <x v="7"/>
    <n v="20500000"/>
    <n v="13156856"/>
    <x v="1971"/>
    <n v="139"/>
    <x v="1"/>
    <n v="-7343144"/>
    <s v="Loss"/>
    <x v="3"/>
    <s v="Belgium)"/>
  </r>
  <r>
    <x v="6421"/>
    <x v="1"/>
    <x v="0"/>
    <x v="34"/>
    <s v="January 30, 2015 (United States)"/>
    <n v="7"/>
    <n v="68000"/>
    <x v="2311"/>
    <s v="J.C. Chandor"/>
    <x v="2326"/>
    <x v="0"/>
    <n v="20000000"/>
    <n v="12007070"/>
    <x v="1768"/>
    <n v="125"/>
    <x v="1"/>
    <n v="-7992930"/>
    <s v="Loss"/>
    <x v="3"/>
    <s v="United States)"/>
  </r>
  <r>
    <x v="6422"/>
    <x v="1"/>
    <x v="0"/>
    <x v="34"/>
    <s v="December 24, 2014 (United States)"/>
    <n v="6.5"/>
    <n v="313000"/>
    <x v="2425"/>
    <s v="Dan Sterling"/>
    <x v="1703"/>
    <x v="0"/>
    <n v="44000000"/>
    <n v="11782625"/>
    <x v="4"/>
    <n v="112"/>
    <x v="2"/>
    <n v="-32217375"/>
    <s v="Loss"/>
    <x v="3"/>
    <s v="United States)"/>
  </r>
  <r>
    <x v="6423"/>
    <x v="1"/>
    <x v="15"/>
    <x v="34"/>
    <s v="January 30, 2015 (United States)"/>
    <n v="6.3"/>
    <n v="53000"/>
    <x v="2516"/>
    <s v="Bart De Pauw"/>
    <x v="1842"/>
    <x v="31"/>
    <n v="14000000"/>
    <n v="11020402"/>
    <x v="1884"/>
    <n v="108"/>
    <x v="2"/>
    <n v="-2979598"/>
    <s v="Loss"/>
    <x v="3"/>
    <s v="United States)"/>
  </r>
  <r>
    <x v="6424"/>
    <x v="3"/>
    <x v="4"/>
    <x v="34"/>
    <s v="November 28, 2014 (United States)"/>
    <n v="6.8"/>
    <n v="203000"/>
    <x v="2517"/>
    <s v="Jennifer Kent"/>
    <x v="2397"/>
    <x v="3"/>
    <n v="2000000"/>
    <n v="10312540"/>
    <x v="1797"/>
    <n v="94"/>
    <x v="2"/>
    <n v="8312540"/>
    <s v="Profit"/>
    <x v="3"/>
    <s v="United States)"/>
  </r>
  <r>
    <x v="6425"/>
    <x v="1"/>
    <x v="4"/>
    <x v="34"/>
    <s v="June 26, 2015 (United States)"/>
    <n v="6.5"/>
    <n v="22000"/>
    <x v="2518"/>
    <s v="Jeremy Brock"/>
    <x v="1431"/>
    <x v="1"/>
    <n v="20500000"/>
    <n v="10084623"/>
    <x v="703"/>
    <n v="112"/>
    <x v="2"/>
    <n v="-10415377"/>
    <s v="Loss"/>
    <x v="3"/>
    <s v="United States)"/>
  </r>
  <r>
    <x v="6426"/>
    <x v="7"/>
    <x v="4"/>
    <x v="34"/>
    <s v="May 21, 2014 (Belgium)"/>
    <n v="7.3"/>
    <n v="46000"/>
    <x v="1511"/>
    <s v="Jean-Pierre Dardenne"/>
    <x v="1960"/>
    <x v="31"/>
    <n v="20500000"/>
    <n v="9016922"/>
    <x v="1972"/>
    <n v="95"/>
    <x v="1"/>
    <n v="-11483078"/>
    <s v="Loss"/>
    <x v="3"/>
    <s v="Belgium)"/>
  </r>
  <r>
    <x v="6427"/>
    <x v="1"/>
    <x v="1"/>
    <x v="34"/>
    <s v="May 1, 2014 (Israel)"/>
    <n v="6"/>
    <n v="52000"/>
    <x v="1200"/>
    <s v="Steven Brill"/>
    <x v="2398"/>
    <x v="0"/>
    <n v="20500000"/>
    <n v="8122990"/>
    <x v="1973"/>
    <n v="95"/>
    <x v="2"/>
    <n v="-12377010"/>
    <s v="Loss"/>
    <x v="3"/>
    <s v="Israel)"/>
  </r>
  <r>
    <x v="6428"/>
    <x v="7"/>
    <x v="0"/>
    <x v="34"/>
    <s v="June 26, 2015 (United States)"/>
    <n v="5.4"/>
    <n v="32000"/>
    <x v="2519"/>
    <s v="Jalmari Helander"/>
    <x v="1271"/>
    <x v="52"/>
    <n v="20500000"/>
    <n v="7455398"/>
    <x v="1974"/>
    <n v="110"/>
    <x v="2"/>
    <n v="-13044602"/>
    <s v="Loss"/>
    <x v="3"/>
    <s v="United States)"/>
  </r>
  <r>
    <x v="6429"/>
    <x v="1"/>
    <x v="1"/>
    <x v="34"/>
    <s v="June 5, 2014 (United States)"/>
    <n v="6.4"/>
    <n v="32000"/>
    <x v="2520"/>
    <s v="Nick Hornby"/>
    <x v="786"/>
    <x v="1"/>
    <n v="12000000"/>
    <n v="7257942"/>
    <x v="1975"/>
    <n v="96"/>
    <x v="2"/>
    <n v="-4742058"/>
    <s v="Loss"/>
    <x v="3"/>
    <s v="United States)"/>
  </r>
  <r>
    <x v="6430"/>
    <x v="1"/>
    <x v="1"/>
    <x v="34"/>
    <s v="February 13, 2015 (United States)"/>
    <n v="7.7"/>
    <n v="164000"/>
    <x v="2521"/>
    <s v="Jemaine Clement"/>
    <x v="2399"/>
    <x v="18"/>
    <n v="1600000"/>
    <n v="7253160"/>
    <x v="1976"/>
    <n v="86"/>
    <x v="1"/>
    <n v="5653160"/>
    <s v="Profit"/>
    <x v="3"/>
    <s v="United States)"/>
  </r>
  <r>
    <x v="6431"/>
    <x v="1"/>
    <x v="0"/>
    <x v="34"/>
    <s v="April 11, 2014 (United States)"/>
    <n v="8"/>
    <n v="117000"/>
    <x v="2314"/>
    <s v="Gareth Evans"/>
    <x v="2225"/>
    <x v="48"/>
    <n v="4500000"/>
    <n v="6566916"/>
    <x v="1333"/>
    <n v="150"/>
    <x v="1"/>
    <n v="2066916"/>
    <s v="Profit"/>
    <x v="3"/>
    <s v="United States)"/>
  </r>
  <r>
    <x v="6432"/>
    <x v="1"/>
    <x v="3"/>
    <x v="34"/>
    <s v="August 14, 2014 (Germany)"/>
    <n v="7"/>
    <n v="46000"/>
    <x v="939"/>
    <s v="Maria von Heland"/>
    <x v="1793"/>
    <x v="29"/>
    <n v="20500000"/>
    <n v="6337728"/>
    <x v="1745"/>
    <n v="114"/>
    <x v="1"/>
    <n v="-14162272"/>
    <s v="Loss"/>
    <x v="3"/>
    <s v="Germany)"/>
  </r>
  <r>
    <x v="6433"/>
    <x v="1"/>
    <x v="1"/>
    <x v="34"/>
    <s v="August 21, 2015 (United States)"/>
    <n v="6.1"/>
    <n v="25000"/>
    <x v="437"/>
    <s v="Louise Stratten"/>
    <x v="2400"/>
    <x v="0"/>
    <n v="20500000"/>
    <n v="6034851"/>
    <x v="1977"/>
    <n v="93"/>
    <x v="2"/>
    <n v="-14465149"/>
    <s v="Loss"/>
    <x v="3"/>
    <s v="United States)"/>
  </r>
  <r>
    <x v="6434"/>
    <x v="7"/>
    <x v="2"/>
    <x v="34"/>
    <s v="January 16, 2015 (United Kingdom)"/>
    <n v="7.3"/>
    <n v="27000"/>
    <x v="2522"/>
    <s v="Vera Brittain"/>
    <x v="2273"/>
    <x v="1"/>
    <n v="20500000"/>
    <n v="5874883"/>
    <x v="703"/>
    <n v="129"/>
    <x v="1"/>
    <n v="-14625117"/>
    <s v="Loss"/>
    <x v="3"/>
    <s v="United Kingdom)"/>
  </r>
  <r>
    <x v="6435"/>
    <x v="1"/>
    <x v="1"/>
    <x v="34"/>
    <s v="July 25, 2014 (United States)"/>
    <n v="6.7"/>
    <n v="37000"/>
    <x v="1837"/>
    <s v="Adam J. Braff"/>
    <x v="1790"/>
    <x v="0"/>
    <n v="6000000"/>
    <n v="5670776"/>
    <x v="1901"/>
    <n v="106"/>
    <x v="2"/>
    <n v="-329224"/>
    <s v="Loss"/>
    <x v="3"/>
    <s v="United States)"/>
  </r>
  <r>
    <x v="6436"/>
    <x v="7"/>
    <x v="2"/>
    <x v="34"/>
    <s v="September 25, 2015 (United States)"/>
    <n v="7"/>
    <n v="42000"/>
    <x v="525"/>
    <s v="Steven Knight"/>
    <x v="1387"/>
    <x v="0"/>
    <n v="19000000"/>
    <n v="5578519"/>
    <x v="1978"/>
    <n v="115"/>
    <x v="1"/>
    <n v="-13421481"/>
    <s v="Loss"/>
    <x v="3"/>
    <s v="United States)"/>
  </r>
  <r>
    <x v="6437"/>
    <x v="1"/>
    <x v="2"/>
    <x v="34"/>
    <s v="October 9, 2014 (Hungary)"/>
    <n v="6.9"/>
    <n v="45000"/>
    <x v="1662"/>
    <s v="Peter Landesman"/>
    <x v="1702"/>
    <x v="0"/>
    <n v="20500000"/>
    <n v="5218973"/>
    <x v="1979"/>
    <n v="112"/>
    <x v="2"/>
    <n v="-15281027"/>
    <s v="Loss"/>
    <x v="3"/>
    <s v="Hungary)"/>
  </r>
  <r>
    <x v="6438"/>
    <x v="1"/>
    <x v="4"/>
    <x v="34"/>
    <s v="February 26, 2015 (United States)"/>
    <n v="5.4"/>
    <n v="28000"/>
    <x v="1733"/>
    <s v="Christopher Kyle"/>
    <x v="2191"/>
    <x v="39"/>
    <n v="30000000"/>
    <n v="5092129"/>
    <x v="1576"/>
    <n v="109"/>
    <x v="2"/>
    <n v="-24907871"/>
    <s v="Loss"/>
    <x v="3"/>
    <s v="United States)"/>
  </r>
  <r>
    <x v="6439"/>
    <x v="1"/>
    <x v="0"/>
    <x v="34"/>
    <s v="January 9, 2015 (United States)"/>
    <n v="7.5"/>
    <n v="262000"/>
    <x v="2170"/>
    <s v="Michael Spierig"/>
    <x v="455"/>
    <x v="3"/>
    <n v="5100000"/>
    <n v="4942449"/>
    <x v="1797"/>
    <n v="97"/>
    <x v="1"/>
    <n v="-157551"/>
    <s v="Loss"/>
    <x v="3"/>
    <s v="United States)"/>
  </r>
  <r>
    <x v="6440"/>
    <x v="1"/>
    <x v="4"/>
    <x v="34"/>
    <s v="August 20, 2014 (France)"/>
    <n v="6.7"/>
    <n v="28000"/>
    <x v="1295"/>
    <s v="Olivier Assayas"/>
    <x v="982"/>
    <x v="8"/>
    <n v="20500000"/>
    <n v="4728401"/>
    <x v="1980"/>
    <n v="124"/>
    <x v="2"/>
    <n v="-15771599"/>
    <s v="Loss"/>
    <x v="3"/>
    <s v="France)"/>
  </r>
  <r>
    <x v="6441"/>
    <x v="1"/>
    <x v="1"/>
    <x v="34"/>
    <s v="December 4, 2014 (Brazil)"/>
    <n v="6.1"/>
    <n v="25000"/>
    <x v="2523"/>
    <s v="Justin Simien"/>
    <x v="2401"/>
    <x v="0"/>
    <n v="20500000"/>
    <n v="4633961"/>
    <x v="1981"/>
    <n v="108"/>
    <x v="2"/>
    <n v="-15866039"/>
    <s v="Loss"/>
    <x v="3"/>
    <s v="Brazil)"/>
  </r>
  <r>
    <x v="6442"/>
    <x v="1"/>
    <x v="1"/>
    <x v="34"/>
    <s v="February 27, 2015 (United States)"/>
    <n v="6.2"/>
    <n v="39000"/>
    <x v="145"/>
    <s v="Bruce Wagner"/>
    <x v="1230"/>
    <x v="7"/>
    <n v="15000000"/>
    <n v="4510934"/>
    <x v="1982"/>
    <n v="111"/>
    <x v="2"/>
    <n v="-10489066"/>
    <s v="Loss"/>
    <x v="3"/>
    <s v="United States)"/>
  </r>
  <r>
    <x v="1499"/>
    <x v="1"/>
    <x v="6"/>
    <x v="34"/>
    <s v="February 5, 2015 (Russia)"/>
    <n v="7.6"/>
    <n v="51000"/>
    <x v="1783"/>
    <s v="Oleg Negin"/>
    <x v="2402"/>
    <x v="35"/>
    <n v="20500000"/>
    <n v="4439481"/>
    <x v="1983"/>
    <n v="140"/>
    <x v="1"/>
    <n v="-16060519"/>
    <s v="Loss"/>
    <x v="3"/>
    <s v="Russia)"/>
  </r>
  <r>
    <x v="6443"/>
    <x v="1"/>
    <x v="5"/>
    <x v="34"/>
    <s v="June 17, 2016 (United States)"/>
    <n v="5.7"/>
    <n v="23000"/>
    <x v="2524"/>
    <s v="Christopher Ford"/>
    <x v="2403"/>
    <x v="0"/>
    <n v="1500000"/>
    <n v="4381603"/>
    <x v="1984"/>
    <n v="100"/>
    <x v="2"/>
    <n v="2881603"/>
    <s v="Profit"/>
    <x v="3"/>
    <s v="United States)"/>
  </r>
  <r>
    <x v="6444"/>
    <x v="0"/>
    <x v="10"/>
    <x v="34"/>
    <s v="November 20, 2015 (United States)"/>
    <n v="8.1"/>
    <n v="54000"/>
    <x v="2207"/>
    <s v="Will Collins"/>
    <x v="2404"/>
    <x v="22"/>
    <n v="20500000"/>
    <n v="4190884"/>
    <x v="1985"/>
    <n v="93"/>
    <x v="1"/>
    <n v="-16309116"/>
    <s v="Loss"/>
    <x v="3"/>
    <s v="United States)"/>
  </r>
  <r>
    <x v="6445"/>
    <x v="1"/>
    <x v="1"/>
    <x v="34"/>
    <s v="December 30, 2014 (United States)"/>
    <n v="7.3"/>
    <n v="51000"/>
    <x v="2525"/>
    <s v="Ruben Ã–stlund"/>
    <x v="2405"/>
    <x v="12"/>
    <n v="20500000"/>
    <n v="4094339"/>
    <x v="1986"/>
    <n v="120"/>
    <x v="1"/>
    <n v="-16405661"/>
    <s v="Loss"/>
    <x v="3"/>
    <s v="United States)"/>
  </r>
  <r>
    <x v="6446"/>
    <x v="1"/>
    <x v="3"/>
    <x v="34"/>
    <s v="January 23, 2015 (United States)"/>
    <n v="6.4"/>
    <n v="36000"/>
    <x v="1963"/>
    <s v="Dennis Kelly"/>
    <x v="1496"/>
    <x v="1"/>
    <n v="20500000"/>
    <n v="4070789"/>
    <x v="1315"/>
    <n v="114"/>
    <x v="2"/>
    <n v="-16429211"/>
    <s v="Loss"/>
    <x v="3"/>
    <s v="United States)"/>
  </r>
  <r>
    <x v="6447"/>
    <x v="3"/>
    <x v="4"/>
    <x v="34"/>
    <s v="June 12, 2014 (Turkey)"/>
    <n v="8.1"/>
    <n v="48000"/>
    <x v="2325"/>
    <s v="Ebru Ceylan"/>
    <x v="2406"/>
    <x v="49"/>
    <n v="20500000"/>
    <n v="4018705"/>
    <x v="1785"/>
    <n v="196"/>
    <x v="1"/>
    <n v="-16481295"/>
    <s v="Loss"/>
    <x v="3"/>
    <s v="Turkey)"/>
  </r>
  <r>
    <x v="6448"/>
    <x v="1"/>
    <x v="4"/>
    <x v="34"/>
    <s v="May 18, 2014 (France)"/>
    <n v="6.6"/>
    <n v="32000"/>
    <x v="1918"/>
    <s v="Tommy Lee Jones"/>
    <x v="302"/>
    <x v="0"/>
    <n v="16000000"/>
    <n v="3819421"/>
    <x v="1270"/>
    <n v="122"/>
    <x v="2"/>
    <n v="-12180579"/>
    <s v="Loss"/>
    <x v="3"/>
    <s v="France)"/>
  </r>
  <r>
    <x v="6449"/>
    <x v="7"/>
    <x v="6"/>
    <x v="34"/>
    <s v="March 13, 2014 (Germany)"/>
    <n v="6.8"/>
    <n v="51000"/>
    <x v="2526"/>
    <s v="Rob Thomas"/>
    <x v="1909"/>
    <x v="0"/>
    <n v="6000000"/>
    <n v="3485383"/>
    <x v="1987"/>
    <n v="107"/>
    <x v="2"/>
    <n v="-2514617"/>
    <s v="Loss"/>
    <x v="3"/>
    <s v="Germany)"/>
  </r>
  <r>
    <x v="6450"/>
    <x v="7"/>
    <x v="2"/>
    <x v="34"/>
    <s v="November 7, 2014 (South Africa)"/>
    <n v="7.4"/>
    <n v="28000"/>
    <x v="2527"/>
    <s v="Margaret Nagle"/>
    <x v="1072"/>
    <x v="53"/>
    <n v="20000000"/>
    <n v="3396345"/>
    <x v="1156"/>
    <n v="110"/>
    <x v="1"/>
    <n v="-16603655"/>
    <s v="Loss"/>
    <x v="3"/>
    <s v="South Africa)"/>
  </r>
  <r>
    <x v="6451"/>
    <x v="1"/>
    <x v="0"/>
    <x v="34"/>
    <s v="October 10, 2014 (United Kingdom)"/>
    <n v="7.2"/>
    <n v="53000"/>
    <x v="2528"/>
    <s v="Gregory Burke"/>
    <x v="2345"/>
    <x v="1"/>
    <n v="20500000"/>
    <n v="3062178"/>
    <x v="1988"/>
    <n v="99"/>
    <x v="1"/>
    <n v="-17437822"/>
    <s v="Loss"/>
    <x v="3"/>
    <s v="United Kingdom)"/>
  </r>
  <r>
    <x v="6452"/>
    <x v="1"/>
    <x v="0"/>
    <x v="34"/>
    <s v="September 5, 2014 (United Kingdom)"/>
    <n v="6.7"/>
    <n v="95000"/>
    <x v="2306"/>
    <s v="Simon Barrett"/>
    <x v="2407"/>
    <x v="0"/>
    <n v="5000000"/>
    <n v="2700051"/>
    <x v="1553"/>
    <n v="100"/>
    <x v="2"/>
    <n v="-2299949"/>
    <s v="Loss"/>
    <x v="3"/>
    <s v="United Kingdom)"/>
  </r>
  <r>
    <x v="6453"/>
    <x v="7"/>
    <x v="4"/>
    <x v="34"/>
    <s v="July 10, 2014 (Germany)"/>
    <n v="6.1"/>
    <n v="64000"/>
    <x v="2529"/>
    <s v="Carlyle Eubank"/>
    <x v="2379"/>
    <x v="0"/>
    <n v="4000000"/>
    <n v="2595622"/>
    <x v="1852"/>
    <n v="97"/>
    <x v="2"/>
    <n v="-1404378"/>
    <s v="Loss"/>
    <x v="3"/>
    <s v="Germany)"/>
  </r>
  <r>
    <x v="6454"/>
    <x v="1"/>
    <x v="0"/>
    <x v="34"/>
    <s v="June 20, 2014 (United States)"/>
    <n v="6.4"/>
    <n v="46000"/>
    <x v="2261"/>
    <s v="David MichÃ´d"/>
    <x v="1499"/>
    <x v="3"/>
    <n v="12000000"/>
    <n v="2510007"/>
    <x v="1725"/>
    <n v="103"/>
    <x v="2"/>
    <n v="-9489993"/>
    <s v="Loss"/>
    <x v="3"/>
    <s v="United States)"/>
  </r>
  <r>
    <x v="6455"/>
    <x v="1"/>
    <x v="4"/>
    <x v="34"/>
    <s v="January 23, 2015 (United States)"/>
    <n v="6.4"/>
    <n v="36000"/>
    <x v="2301"/>
    <s v="Patrick Tobin"/>
    <x v="1318"/>
    <x v="0"/>
    <n v="7000000"/>
    <n v="2433850"/>
    <x v="1989"/>
    <n v="102"/>
    <x v="2"/>
    <n v="-4566150"/>
    <s v="Loss"/>
    <x v="3"/>
    <s v="United States)"/>
  </r>
  <r>
    <x v="6456"/>
    <x v="1"/>
    <x v="1"/>
    <x v="34"/>
    <s v="October 24, 2014 (United States)"/>
    <n v="6.4"/>
    <n v="43000"/>
    <x v="2323"/>
    <s v="Andrea Seigel"/>
    <x v="1834"/>
    <x v="0"/>
    <n v="5000000"/>
    <n v="2379154"/>
    <x v="1554"/>
    <n v="99"/>
    <x v="2"/>
    <n v="-2620846"/>
    <s v="Loss"/>
    <x v="3"/>
    <s v="United States)"/>
  </r>
  <r>
    <x v="6457"/>
    <x v="1"/>
    <x v="5"/>
    <x v="34"/>
    <s v="September 11, 2015 (United States)"/>
    <n v="6.7"/>
    <n v="47000"/>
    <x v="2530"/>
    <s v="Veronika Franz"/>
    <x v="2408"/>
    <x v="32"/>
    <n v="20500000"/>
    <n v="2193474"/>
    <x v="1990"/>
    <n v="99"/>
    <x v="2"/>
    <n v="-18306526"/>
    <s v="Loss"/>
    <x v="3"/>
    <s v="United States)"/>
  </r>
  <r>
    <x v="6458"/>
    <x v="1"/>
    <x v="1"/>
    <x v="34"/>
    <s v="September 5, 2014 (United States)"/>
    <n v="7"/>
    <n v="76000"/>
    <x v="2531"/>
    <s v="Jon Ronson"/>
    <x v="2169"/>
    <x v="1"/>
    <n v="20500000"/>
    <n v="1897363"/>
    <x v="1991"/>
    <n v="95"/>
    <x v="1"/>
    <n v="-18602637"/>
    <s v="Loss"/>
    <x v="3"/>
    <s v="United States)"/>
  </r>
  <r>
    <x v="6459"/>
    <x v="1"/>
    <x v="1"/>
    <x v="34"/>
    <s v="September 19, 2014 (United States)"/>
    <n v="5.3"/>
    <n v="48000"/>
    <x v="1150"/>
    <s v="Kevin Smith"/>
    <x v="1904"/>
    <x v="7"/>
    <n v="3000000"/>
    <n v="1882074"/>
    <x v="1992"/>
    <n v="102"/>
    <x v="2"/>
    <n v="-1117926"/>
    <s v="Loss"/>
    <x v="3"/>
    <s v="United States)"/>
  </r>
  <r>
    <x v="6460"/>
    <x v="1"/>
    <x v="4"/>
    <x v="34"/>
    <s v="October 9, 2015 (United States)"/>
    <n v="7.1"/>
    <n v="32000"/>
    <x v="2532"/>
    <s v="Ramin Bahrani"/>
    <x v="2246"/>
    <x v="0"/>
    <n v="8000000"/>
    <n v="1828232"/>
    <x v="1993"/>
    <n v="112"/>
    <x v="1"/>
    <n v="-6171768"/>
    <s v="Loss"/>
    <x v="3"/>
    <s v="United States)"/>
  </r>
  <r>
    <x v="6461"/>
    <x v="1"/>
    <x v="1"/>
    <x v="34"/>
    <s v="October 17, 2014 (United States)"/>
    <n v="6.7"/>
    <n v="31000"/>
    <x v="1903"/>
    <s v="Chad Kultgen"/>
    <x v="2409"/>
    <x v="0"/>
    <n v="16000000"/>
    <n v="1705908"/>
    <x v="5"/>
    <n v="119"/>
    <x v="2"/>
    <n v="-14294092"/>
    <s v="Loss"/>
    <x v="3"/>
    <s v="United States)"/>
  </r>
  <r>
    <x v="6462"/>
    <x v="1"/>
    <x v="0"/>
    <x v="34"/>
    <s v="February 27, 2015 (United States)"/>
    <n v="6.7"/>
    <n v="37000"/>
    <x v="2533"/>
    <s v="Anders Thomas Jensen"/>
    <x v="1922"/>
    <x v="27"/>
    <n v="20500000"/>
    <n v="1363964"/>
    <x v="1200"/>
    <n v="92"/>
    <x v="2"/>
    <n v="-19136036"/>
    <s v="Loss"/>
    <x v="3"/>
    <s v="United States)"/>
  </r>
  <r>
    <x v="6463"/>
    <x v="7"/>
    <x v="1"/>
    <x v="34"/>
    <s v="May 20, 2016 (Spain)"/>
    <n v="5.7"/>
    <n v="2800"/>
    <x v="2534"/>
    <s v="Adriana Trigiani"/>
    <x v="1096"/>
    <x v="0"/>
    <n v="20500000"/>
    <n v="1012804"/>
    <x v="1994"/>
    <n v="103"/>
    <x v="2"/>
    <n v="-19487196"/>
    <s v="Loss"/>
    <x v="3"/>
    <s v="Spain)"/>
  </r>
  <r>
    <x v="6464"/>
    <x v="7"/>
    <x v="2"/>
    <x v="34"/>
    <s v="October 10, 2014 (United Kingdom)"/>
    <n v="6"/>
    <n v="4900"/>
    <x v="2535"/>
    <s v="Emma Thompson"/>
    <x v="1887"/>
    <x v="1"/>
    <n v="20500000"/>
    <n v="721143"/>
    <x v="1995"/>
    <n v="104"/>
    <x v="2"/>
    <n v="-19778857"/>
    <s v="Loss"/>
    <x v="3"/>
    <s v="United Kingdom)"/>
  </r>
  <r>
    <x v="6465"/>
    <x v="1"/>
    <x v="0"/>
    <x v="34"/>
    <s v="December 11, 2014 (United States)"/>
    <n v="6.4"/>
    <n v="27000"/>
    <x v="2536"/>
    <s v="Julius Avery"/>
    <x v="1262"/>
    <x v="3"/>
    <n v="20500000"/>
    <n v="660241"/>
    <x v="1797"/>
    <n v="108"/>
    <x v="2"/>
    <n v="-19839759"/>
    <s v="Loss"/>
    <x v="3"/>
    <s v="United States)"/>
  </r>
  <r>
    <x v="6466"/>
    <x v="1"/>
    <x v="4"/>
    <x v="34"/>
    <s v="April 10, 2015 (United States)"/>
    <n v="5.7"/>
    <n v="17000"/>
    <x v="2537"/>
    <s v="Ryan Gosling"/>
    <x v="2410"/>
    <x v="0"/>
    <n v="2000000"/>
    <n v="615500"/>
    <x v="1537"/>
    <n v="95"/>
    <x v="2"/>
    <n v="-1384500"/>
    <s v="Loss"/>
    <x v="3"/>
    <s v="United States)"/>
  </r>
  <r>
    <x v="6467"/>
    <x v="1"/>
    <x v="1"/>
    <x v="34"/>
    <s v="August 8, 2014 (United States)"/>
    <n v="7.1"/>
    <n v="37000"/>
    <x v="2538"/>
    <s v="Justin Lader"/>
    <x v="2231"/>
    <x v="0"/>
    <n v="100000"/>
    <n v="596933"/>
    <x v="1996"/>
    <n v="91"/>
    <x v="1"/>
    <n v="496933"/>
    <s v="Profit"/>
    <x v="3"/>
    <s v="United States)"/>
  </r>
  <r>
    <x v="6468"/>
    <x v="1"/>
    <x v="1"/>
    <x v="34"/>
    <s v="September 26, 2014 (United States)"/>
    <n v="6.4"/>
    <n v="67000"/>
    <x v="2539"/>
    <s v="Mark Hammer"/>
    <x v="2323"/>
    <x v="0"/>
    <n v="20500000"/>
    <n v="492332"/>
    <x v="1997"/>
    <n v="86"/>
    <x v="2"/>
    <n v="-20007668"/>
    <s v="Loss"/>
    <x v="3"/>
    <s v="United States)"/>
  </r>
  <r>
    <x v="6469"/>
    <x v="1"/>
    <x v="0"/>
    <x v="34"/>
    <s v="September 18, 2015 (United States)"/>
    <n v="5.7"/>
    <n v="24000"/>
    <x v="2540"/>
    <s v="Leigh Whannell"/>
    <x v="1065"/>
    <x v="0"/>
    <n v="20500000"/>
    <n v="485544"/>
    <x v="1998"/>
    <n v="88"/>
    <x v="2"/>
    <n v="-20014456"/>
    <s v="Loss"/>
    <x v="3"/>
    <s v="United States)"/>
  </r>
  <r>
    <x v="6470"/>
    <x v="1"/>
    <x v="4"/>
    <x v="34"/>
    <s v="September 19, 2014 (South Africa)"/>
    <n v="7.4"/>
    <n v="119000"/>
    <x v="2327"/>
    <s v="Mike Cahill"/>
    <x v="1730"/>
    <x v="0"/>
    <n v="1000000"/>
    <n v="481234"/>
    <x v="1999"/>
    <n v="106"/>
    <x v="1"/>
    <n v="-518766"/>
    <s v="Loss"/>
    <x v="3"/>
    <s v="South Africa)"/>
  </r>
  <r>
    <x v="6471"/>
    <x v="1"/>
    <x v="4"/>
    <x v="34"/>
    <s v="September 25, 2014 (United States)"/>
    <n v="6.4"/>
    <n v="27000"/>
    <x v="1032"/>
    <s v="Gregg Araki"/>
    <x v="2364"/>
    <x v="8"/>
    <n v="20500000"/>
    <n v="469701"/>
    <x v="802"/>
    <n v="91"/>
    <x v="2"/>
    <n v="-20030299"/>
    <s v="Loss"/>
    <x v="3"/>
    <s v="United States)"/>
  </r>
  <r>
    <x v="6472"/>
    <x v="7"/>
    <x v="1"/>
    <x v="34"/>
    <s v="July 21, 2015 (United States)"/>
    <n v="6.8"/>
    <n v="54000"/>
    <x v="2541"/>
    <s v="Ronald Bass"/>
    <x v="2193"/>
    <x v="0"/>
    <n v="20500000"/>
    <n v="462875"/>
    <x v="2000"/>
    <n v="95"/>
    <x v="2"/>
    <n v="-20037125"/>
    <s v="Loss"/>
    <x v="3"/>
    <s v="United States)"/>
  </r>
  <r>
    <x v="6473"/>
    <x v="3"/>
    <x v="4"/>
    <x v="34"/>
    <s v="January 23, 2015 (United States)"/>
    <n v="6.5"/>
    <n v="12000"/>
    <x v="2542"/>
    <s v="Peter Strickland"/>
    <x v="2411"/>
    <x v="1"/>
    <n v="1000000"/>
    <n v="185147"/>
    <x v="2001"/>
    <n v="104"/>
    <x v="2"/>
    <n v="-814853"/>
    <s v="Loss"/>
    <x v="3"/>
    <s v="United States)"/>
  </r>
  <r>
    <x v="6474"/>
    <x v="1"/>
    <x v="0"/>
    <x v="34"/>
    <s v="April 10, 2015 (United States)"/>
    <n v="5.9"/>
    <n v="22000"/>
    <x v="2543"/>
    <s v="James McFarland"/>
    <x v="1793"/>
    <x v="0"/>
    <n v="20500000"/>
    <n v="101807"/>
    <x v="2002"/>
    <n v="90"/>
    <x v="2"/>
    <n v="-20398193"/>
    <s v="Loss"/>
    <x v="3"/>
    <s v="United States)"/>
  </r>
  <r>
    <x v="6475"/>
    <x v="1"/>
    <x v="6"/>
    <x v="34"/>
    <s v="May 29, 2015 (United States)"/>
    <n v="6.8"/>
    <n v="7100"/>
    <x v="2544"/>
    <s v="Arielle Holmes"/>
    <x v="2412"/>
    <x v="8"/>
    <n v="20500000"/>
    <n v="84417"/>
    <x v="2003"/>
    <n v="97"/>
    <x v="2"/>
    <n v="-20415583"/>
    <s v="Loss"/>
    <x v="3"/>
    <s v="United States)"/>
  </r>
  <r>
    <x v="6476"/>
    <x v="1"/>
    <x v="4"/>
    <x v="34"/>
    <s v="September 25, 2015 (United States)"/>
    <n v="6"/>
    <n v="6500"/>
    <x v="2192"/>
    <s v="Julia Hart"/>
    <x v="2235"/>
    <x v="0"/>
    <n v="20500000"/>
    <n v="73922"/>
    <x v="2004"/>
    <n v="95"/>
    <x v="2"/>
    <n v="-20426078"/>
    <s v="Loss"/>
    <x v="3"/>
    <s v="United States)"/>
  </r>
  <r>
    <x v="6477"/>
    <x v="1"/>
    <x v="0"/>
    <x v="34"/>
    <s v="March 20, 2015 (United States)"/>
    <n v="4.8"/>
    <n v="17000"/>
    <x v="2545"/>
    <s v="Al Kaplan"/>
    <x v="2413"/>
    <x v="0"/>
    <n v="20500000"/>
    <n v="54985"/>
    <x v="2005"/>
    <n v="77"/>
    <x v="2"/>
    <n v="-20445015"/>
    <s v="Loss"/>
    <x v="3"/>
    <s v="United States)"/>
  </r>
  <r>
    <x v="6478"/>
    <x v="3"/>
    <x v="5"/>
    <x v="34"/>
    <s v="March 20, 2015 (United States)"/>
    <n v="6.7"/>
    <n v="26000"/>
    <x v="2546"/>
    <s v="Justin Benson"/>
    <x v="1870"/>
    <x v="0"/>
    <n v="20500000"/>
    <n v="49970"/>
    <x v="2006"/>
    <n v="109"/>
    <x v="2"/>
    <n v="-20450030"/>
    <s v="Loss"/>
    <x v="3"/>
    <s v="United States)"/>
  </r>
  <r>
    <x v="6479"/>
    <x v="1"/>
    <x v="4"/>
    <x v="34"/>
    <s v="September 12, 2014 (United States)"/>
    <n v="5.7"/>
    <n v="25000"/>
    <x v="2547"/>
    <s v="Phil Graziadei"/>
    <x v="2414"/>
    <x v="0"/>
    <n v="1000000"/>
    <n v="24343"/>
    <x v="2007"/>
    <n v="87"/>
    <x v="2"/>
    <n v="-975657"/>
    <s v="Loss"/>
    <x v="3"/>
    <s v="United States)"/>
  </r>
  <r>
    <x v="6480"/>
    <x v="7"/>
    <x v="1"/>
    <x v="34"/>
    <s v="September 4, 2014 (Israel)"/>
    <n v="6.6"/>
    <n v="24000"/>
    <x v="716"/>
    <s v="Stephen Zotnowski"/>
    <x v="1740"/>
    <x v="0"/>
    <n v="6000000"/>
    <n v="15071"/>
    <x v="2008"/>
    <n v="90"/>
    <x v="2"/>
    <n v="-5984929"/>
    <s v="Loss"/>
    <x v="3"/>
    <s v="Israel)"/>
  </r>
  <r>
    <x v="6481"/>
    <x v="1"/>
    <x v="1"/>
    <x v="34"/>
    <s v="April 24, 2015 (United States)"/>
    <n v="6.4"/>
    <n v="18000"/>
    <x v="2548"/>
    <s v="David Flebotte"/>
    <x v="1835"/>
    <x v="0"/>
    <n v="20500000"/>
    <n v="10970"/>
    <x v="2009"/>
    <n v="95"/>
    <x v="2"/>
    <n v="-20489030"/>
    <s v="Loss"/>
    <x v="3"/>
    <s v="United States)"/>
  </r>
  <r>
    <x v="6482"/>
    <x v="7"/>
    <x v="0"/>
    <x v="35"/>
    <s v="December 18, 2015 (United States)"/>
    <n v="7.8"/>
    <n v="876000"/>
    <x v="1943"/>
    <s v="Lawrence Kasdan"/>
    <x v="2415"/>
    <x v="0"/>
    <n v="245000000"/>
    <n v="2069521700"/>
    <x v="0"/>
    <n v="138"/>
    <x v="1"/>
    <n v="1824521700"/>
    <s v="Profit"/>
    <x v="3"/>
    <s v="United States)"/>
  </r>
  <r>
    <x v="6483"/>
    <x v="7"/>
    <x v="0"/>
    <x v="35"/>
    <s v="June 12, 2015 (United States)"/>
    <n v="7"/>
    <n v="593000"/>
    <x v="2398"/>
    <s v="Rick Jaffa"/>
    <x v="2360"/>
    <x v="0"/>
    <n v="150000000"/>
    <n v="1670516444"/>
    <x v="1"/>
    <n v="124"/>
    <x v="1"/>
    <n v="1520516444"/>
    <s v="Profit"/>
    <x v="3"/>
    <s v="United States)"/>
  </r>
  <r>
    <x v="6484"/>
    <x v="7"/>
    <x v="0"/>
    <x v="35"/>
    <s v="April 3, 2015 (United States)"/>
    <n v="7.1"/>
    <n v="370000"/>
    <x v="1820"/>
    <s v="Chris Morgan"/>
    <x v="1586"/>
    <x v="0"/>
    <n v="190000000"/>
    <n v="1515341399"/>
    <x v="1"/>
    <n v="137"/>
    <x v="1"/>
    <n v="1325341399"/>
    <s v="Profit"/>
    <x v="3"/>
    <s v="United States)"/>
  </r>
  <r>
    <x v="6485"/>
    <x v="7"/>
    <x v="0"/>
    <x v="35"/>
    <s v="May 1, 2015 (United States)"/>
    <n v="7.3"/>
    <n v="777000"/>
    <x v="1901"/>
    <s v="Joss Whedon"/>
    <x v="746"/>
    <x v="0"/>
    <n v="250000000"/>
    <n v="1402809540"/>
    <x v="1802"/>
    <n v="141"/>
    <x v="1"/>
    <n v="1152809540"/>
    <s v="Profit"/>
    <x v="3"/>
    <s v="United States)"/>
  </r>
  <r>
    <x v="6486"/>
    <x v="0"/>
    <x v="10"/>
    <x v="35"/>
    <s v="July 10, 2015 (United States)"/>
    <n v="6.4"/>
    <n v="218000"/>
    <x v="2549"/>
    <s v="Brian Lynch"/>
    <x v="1176"/>
    <x v="0"/>
    <n v="74000000"/>
    <n v="1159444662"/>
    <x v="2010"/>
    <n v="91"/>
    <x v="2"/>
    <n v="1085444662"/>
    <s v="Profit"/>
    <x v="3"/>
    <s v="United States)"/>
  </r>
  <r>
    <x v="6487"/>
    <x v="7"/>
    <x v="0"/>
    <x v="35"/>
    <s v="November 6, 2015 (United States)"/>
    <n v="6.8"/>
    <n v="393000"/>
    <x v="1448"/>
    <s v="John Logan"/>
    <x v="1803"/>
    <x v="1"/>
    <n v="245000000"/>
    <n v="880681519"/>
    <x v="2011"/>
    <n v="148"/>
    <x v="2"/>
    <n v="635681519"/>
    <s v="Profit"/>
    <x v="3"/>
    <s v="United States)"/>
  </r>
  <r>
    <x v="6488"/>
    <x v="0"/>
    <x v="10"/>
    <x v="35"/>
    <s v="June 19, 2015 (United States)"/>
    <n v="8.1"/>
    <n v="641000"/>
    <x v="1603"/>
    <s v="Pete Docter"/>
    <x v="2139"/>
    <x v="0"/>
    <n v="175000000"/>
    <n v="858848019"/>
    <x v="1064"/>
    <n v="95"/>
    <x v="1"/>
    <n v="683848019"/>
    <s v="Profit"/>
    <x v="3"/>
    <s v="United States)"/>
  </r>
  <r>
    <x v="6489"/>
    <x v="7"/>
    <x v="0"/>
    <x v="35"/>
    <s v="July 31, 2015 (United States)"/>
    <n v="7.4"/>
    <n v="350000"/>
    <x v="1565"/>
    <s v="Bruce Geller"/>
    <x v="243"/>
    <x v="0"/>
    <n v="150000000"/>
    <n v="682716636"/>
    <x v="5"/>
    <n v="131"/>
    <x v="1"/>
    <n v="532716636"/>
    <s v="Profit"/>
    <x v="3"/>
    <s v="United States)"/>
  </r>
  <r>
    <x v="6490"/>
    <x v="7"/>
    <x v="0"/>
    <x v="35"/>
    <s v="November 20, 2015 (United States)"/>
    <n v="6.6"/>
    <n v="297000"/>
    <x v="1879"/>
    <s v="Peter Craig"/>
    <x v="2163"/>
    <x v="0"/>
    <n v="160000000"/>
    <n v="658344137"/>
    <x v="1502"/>
    <n v="137"/>
    <x v="2"/>
    <n v="498344137"/>
    <s v="Profit"/>
    <x v="3"/>
    <s v="United States)"/>
  </r>
  <r>
    <x v="6491"/>
    <x v="7"/>
    <x v="3"/>
    <x v="35"/>
    <s v="October 2, 2015 (United States)"/>
    <n v="8"/>
    <n v="783000"/>
    <x v="195"/>
    <s v="Drew Goddard"/>
    <x v="1317"/>
    <x v="1"/>
    <n v="108000000"/>
    <n v="630162448"/>
    <x v="10"/>
    <n v="144"/>
    <x v="1"/>
    <n v="522162448"/>
    <s v="Profit"/>
    <x v="3"/>
    <s v="United States)"/>
  </r>
  <r>
    <x v="6492"/>
    <x v="1"/>
    <x v="4"/>
    <x v="35"/>
    <s v="February 13, 2015 (United States)"/>
    <n v="4.0999999999999996"/>
    <n v="304000"/>
    <x v="2198"/>
    <s v="Kelly Marcel"/>
    <x v="2416"/>
    <x v="0"/>
    <n v="40000000"/>
    <n v="569651467"/>
    <x v="1315"/>
    <n v="125"/>
    <x v="2"/>
    <n v="529651467"/>
    <s v="Profit"/>
    <x v="3"/>
    <s v="United States)"/>
  </r>
  <r>
    <x v="6493"/>
    <x v="0"/>
    <x v="4"/>
    <x v="35"/>
    <s v="March 13, 2015 (United States)"/>
    <n v="6.9"/>
    <n v="165000"/>
    <x v="795"/>
    <s v="Chris Weitz"/>
    <x v="2417"/>
    <x v="0"/>
    <n v="95000000"/>
    <n v="542358331"/>
    <x v="2012"/>
    <n v="105"/>
    <x v="2"/>
    <n v="447358331"/>
    <s v="Profit"/>
    <x v="3"/>
    <s v="United States)"/>
  </r>
  <r>
    <x v="6494"/>
    <x v="1"/>
    <x v="0"/>
    <x v="35"/>
    <s v="January 8, 2016 (United States)"/>
    <n v="8"/>
    <n v="729000"/>
    <x v="1559"/>
    <s v="Mark L. Smith"/>
    <x v="1219"/>
    <x v="0"/>
    <n v="135000000"/>
    <n v="532950503"/>
    <x v="915"/>
    <n v="156"/>
    <x v="1"/>
    <n v="397950503"/>
    <s v="Profit"/>
    <x v="3"/>
    <s v="United States)"/>
  </r>
  <r>
    <x v="6495"/>
    <x v="7"/>
    <x v="0"/>
    <x v="35"/>
    <s v="July 17, 2015 (United States)"/>
    <n v="7.3"/>
    <n v="595000"/>
    <x v="1535"/>
    <s v="Edgar Wright"/>
    <x v="1759"/>
    <x v="0"/>
    <n v="130000000"/>
    <n v="519311965"/>
    <x v="1832"/>
    <n v="117"/>
    <x v="1"/>
    <n v="389311965"/>
    <s v="Profit"/>
    <x v="3"/>
    <s v="United States)"/>
  </r>
  <r>
    <x v="6496"/>
    <x v="0"/>
    <x v="10"/>
    <x v="35"/>
    <s v="September 25, 2015 (United States)"/>
    <n v="6.7"/>
    <n v="113000"/>
    <x v="2347"/>
    <s v="Robert Smigel"/>
    <x v="1188"/>
    <x v="0"/>
    <n v="80000000"/>
    <n v="474800000"/>
    <x v="4"/>
    <n v="89"/>
    <x v="2"/>
    <n v="394800000"/>
    <s v="Profit"/>
    <x v="3"/>
    <s v="United States)"/>
  </r>
  <r>
    <x v="6497"/>
    <x v="7"/>
    <x v="0"/>
    <x v="35"/>
    <s v="May 29, 2015 (United States)"/>
    <n v="6.1"/>
    <n v="219000"/>
    <x v="2349"/>
    <s v="Carlton Cuse"/>
    <x v="1651"/>
    <x v="0"/>
    <n v="110000000"/>
    <n v="473990832"/>
    <x v="237"/>
    <n v="114"/>
    <x v="2"/>
    <n v="363990832"/>
    <s v="Profit"/>
    <x v="3"/>
    <s v="United States)"/>
  </r>
  <r>
    <x v="6498"/>
    <x v="7"/>
    <x v="0"/>
    <x v="35"/>
    <s v="July 1, 2015 (United States)"/>
    <n v="6.3"/>
    <n v="264000"/>
    <x v="2417"/>
    <s v="Laeta Kalogridis"/>
    <x v="167"/>
    <x v="0"/>
    <n v="155000000"/>
    <n v="440603537"/>
    <x v="5"/>
    <n v="126"/>
    <x v="2"/>
    <n v="285603537"/>
    <s v="Profit"/>
    <x v="3"/>
    <s v="United States)"/>
  </r>
  <r>
    <x v="6499"/>
    <x v="0"/>
    <x v="10"/>
    <x v="35"/>
    <s v="March 27, 2015 (United States)"/>
    <n v="6.6"/>
    <n v="95000"/>
    <x v="1944"/>
    <s v="Tom J. Astle"/>
    <x v="2418"/>
    <x v="0"/>
    <n v="135000000"/>
    <n v="386041607"/>
    <x v="1065"/>
    <n v="94"/>
    <x v="2"/>
    <n v="251041607"/>
    <s v="Profit"/>
    <x v="3"/>
    <s v="United States)"/>
  </r>
  <r>
    <x v="6500"/>
    <x v="1"/>
    <x v="0"/>
    <x v="35"/>
    <s v="May 15, 2015 (United States)"/>
    <n v="8.1"/>
    <n v="912000"/>
    <x v="118"/>
    <s v="George Miller"/>
    <x v="2063"/>
    <x v="3"/>
    <n v="150000000"/>
    <n v="375658750"/>
    <x v="7"/>
    <n v="120"/>
    <x v="1"/>
    <n v="225658750"/>
    <s v="Profit"/>
    <x v="3"/>
    <s v="United States)"/>
  </r>
  <r>
    <x v="6501"/>
    <x v="0"/>
    <x v="10"/>
    <x v="35"/>
    <s v="November 25, 2015 (United States)"/>
    <n v="6.7"/>
    <n v="106000"/>
    <x v="2550"/>
    <s v="Bob Peterson"/>
    <x v="1285"/>
    <x v="0"/>
    <n v="200000000"/>
    <n v="332207671"/>
    <x v="1064"/>
    <n v="93"/>
    <x v="2"/>
    <n v="132207671"/>
    <s v="Profit"/>
    <x v="3"/>
    <s v="United States)"/>
  </r>
  <r>
    <x v="6502"/>
    <x v="0"/>
    <x v="10"/>
    <x v="35"/>
    <s v="February 6, 2015 (United States)"/>
    <n v="6"/>
    <n v="51000"/>
    <x v="2551"/>
    <s v="Jonathan Aibel"/>
    <x v="1774"/>
    <x v="0"/>
    <n v="74000000"/>
    <n v="325186032"/>
    <x v="2013"/>
    <n v="92"/>
    <x v="2"/>
    <n v="251186032"/>
    <s v="Profit"/>
    <x v="3"/>
    <s v="United States)"/>
  </r>
  <r>
    <x v="6503"/>
    <x v="7"/>
    <x v="0"/>
    <x v="35"/>
    <s v="September 18, 2015 (United States)"/>
    <n v="6.3"/>
    <n v="230000"/>
    <x v="2475"/>
    <s v="T.S. Nowlin"/>
    <x v="2306"/>
    <x v="0"/>
    <n v="61000000"/>
    <n v="312296056"/>
    <x v="2014"/>
    <n v="131"/>
    <x v="2"/>
    <n v="251296056"/>
    <s v="Profit"/>
    <x v="3"/>
    <s v="United States)"/>
  </r>
  <r>
    <x v="6504"/>
    <x v="7"/>
    <x v="0"/>
    <x v="35"/>
    <s v="March 20, 2015 (United States)"/>
    <n v="6.2"/>
    <n v="223000"/>
    <x v="1880"/>
    <s v="Brian Duffield"/>
    <x v="2364"/>
    <x v="0"/>
    <n v="110000000"/>
    <n v="297002527"/>
    <x v="1100"/>
    <n v="119"/>
    <x v="2"/>
    <n v="187002527"/>
    <s v="Profit"/>
    <x v="3"/>
    <s v="United States)"/>
  </r>
  <r>
    <x v="6505"/>
    <x v="7"/>
    <x v="1"/>
    <x v="35"/>
    <s v="May 15, 2015 (United States)"/>
    <n v="6.4"/>
    <n v="146000"/>
    <x v="2552"/>
    <s v="Kay Cannon"/>
    <x v="2257"/>
    <x v="0"/>
    <n v="29000000"/>
    <n v="287144079"/>
    <x v="1811"/>
    <n v="115"/>
    <x v="2"/>
    <n v="258144079"/>
    <s v="Profit"/>
    <x v="3"/>
    <s v="United States)"/>
  </r>
  <r>
    <x v="6506"/>
    <x v="2"/>
    <x v="10"/>
    <x v="35"/>
    <s v="November 6, 2015 (United States)"/>
    <n v="7.1"/>
    <n v="43000"/>
    <x v="2342"/>
    <s v="Craig Schulz"/>
    <x v="2419"/>
    <x v="0"/>
    <n v="99000000"/>
    <n v="246233113"/>
    <x v="1450"/>
    <n v="88"/>
    <x v="1"/>
    <n v="147233113"/>
    <s v="Profit"/>
    <x v="3"/>
    <s v="United States)"/>
  </r>
  <r>
    <x v="6507"/>
    <x v="7"/>
    <x v="0"/>
    <x v="35"/>
    <s v="July 24, 2015 (United States)"/>
    <n v="5.5"/>
    <n v="135000"/>
    <x v="612"/>
    <s v="Tim Herlihy"/>
    <x v="1188"/>
    <x v="0"/>
    <n v="88000000"/>
    <n v="244874809"/>
    <x v="4"/>
    <n v="105"/>
    <x v="2"/>
    <n v="156874809"/>
    <s v="Profit"/>
    <x v="3"/>
    <s v="United States)"/>
  </r>
  <r>
    <x v="6508"/>
    <x v="7"/>
    <x v="1"/>
    <x v="35"/>
    <s v="December 25, 2015 (United States)"/>
    <n v="6.2"/>
    <n v="112000"/>
    <x v="2128"/>
    <s v="Brian Burns"/>
    <x v="1706"/>
    <x v="0"/>
    <n v="50000000"/>
    <n v="242786137"/>
    <x v="5"/>
    <n v="96"/>
    <x v="2"/>
    <n v="192786137"/>
    <s v="Profit"/>
    <x v="3"/>
    <s v="United States)"/>
  </r>
  <r>
    <x v="6509"/>
    <x v="1"/>
    <x v="0"/>
    <x v="35"/>
    <s v="June 5, 2015 (United States)"/>
    <n v="7"/>
    <n v="234000"/>
    <x v="2290"/>
    <s v="Paul Feig"/>
    <x v="2374"/>
    <x v="0"/>
    <n v="65000000"/>
    <n v="235666219"/>
    <x v="10"/>
    <n v="120"/>
    <x v="1"/>
    <n v="170666219"/>
    <s v="Profit"/>
    <x v="3"/>
    <s v="United States)"/>
  </r>
  <r>
    <x v="6510"/>
    <x v="0"/>
    <x v="10"/>
    <x v="35"/>
    <s v="December 18, 2015 (United States)"/>
    <n v="5"/>
    <n v="18000"/>
    <x v="1697"/>
    <s v="Ross Bagdasarian"/>
    <x v="1732"/>
    <x v="0"/>
    <n v="90000000"/>
    <n v="234798636"/>
    <x v="968"/>
    <n v="92"/>
    <x v="2"/>
    <n v="144798636"/>
    <s v="Profit"/>
    <x v="3"/>
    <s v="United States)"/>
  </r>
  <r>
    <x v="6511"/>
    <x v="1"/>
    <x v="1"/>
    <x v="35"/>
    <s v="June 26, 2015 (United States)"/>
    <n v="6.3"/>
    <n v="191000"/>
    <x v="2343"/>
    <s v="Seth MacFarlane"/>
    <x v="1259"/>
    <x v="0"/>
    <n v="68000000"/>
    <n v="215863606"/>
    <x v="1"/>
    <n v="115"/>
    <x v="2"/>
    <n v="147863606"/>
    <s v="Profit"/>
    <x v="3"/>
    <s v="United States)"/>
  </r>
  <r>
    <x v="6512"/>
    <x v="0"/>
    <x v="0"/>
    <x v="35"/>
    <s v="May 22, 2015 (United States)"/>
    <n v="6.4"/>
    <n v="175000"/>
    <x v="1464"/>
    <s v="Damon Lindelof"/>
    <x v="1313"/>
    <x v="0"/>
    <n v="190000000"/>
    <n v="209035668"/>
    <x v="167"/>
    <n v="130"/>
    <x v="2"/>
    <n v="19035668"/>
    <s v="Profit"/>
    <x v="3"/>
    <s v="United States)"/>
  </r>
  <r>
    <x v="6513"/>
    <x v="7"/>
    <x v="0"/>
    <x v="35"/>
    <s v="September 25, 2015 (United States)"/>
    <n v="7.1"/>
    <n v="205000"/>
    <x v="2359"/>
    <s v="William Nicholson"/>
    <x v="2420"/>
    <x v="1"/>
    <n v="55000000"/>
    <n v="203427584"/>
    <x v="342"/>
    <n v="121"/>
    <x v="1"/>
    <n v="148427584"/>
    <s v="Profit"/>
    <x v="3"/>
    <s v="United States)"/>
  </r>
  <r>
    <x v="6514"/>
    <x v="1"/>
    <x v="2"/>
    <x v="35"/>
    <s v="August 14, 2015 (United States)"/>
    <n v="7.8"/>
    <n v="185000"/>
    <x v="1193"/>
    <s v="Jonathan Herman"/>
    <x v="2421"/>
    <x v="0"/>
    <n v="28000000"/>
    <n v="201634991"/>
    <x v="1"/>
    <n v="147"/>
    <x v="1"/>
    <n v="173634991"/>
    <s v="Profit"/>
    <x v="3"/>
    <s v="United States)"/>
  </r>
  <r>
    <x v="6515"/>
    <x v="7"/>
    <x v="1"/>
    <x v="35"/>
    <s v="September 25, 2015 (United States)"/>
    <n v="7.1"/>
    <n v="231000"/>
    <x v="1380"/>
    <s v="Nancy Meyers"/>
    <x v="23"/>
    <x v="0"/>
    <n v="35000000"/>
    <n v="194564672"/>
    <x v="2015"/>
    <n v="121"/>
    <x v="1"/>
    <n v="159564672"/>
    <s v="Profit"/>
    <x v="3"/>
    <s v="United States)"/>
  </r>
  <r>
    <x v="6516"/>
    <x v="7"/>
    <x v="0"/>
    <x v="35"/>
    <s v="February 6, 2015 (United States)"/>
    <n v="5.3"/>
    <n v="182000"/>
    <x v="1276"/>
    <s v="Lilly Wachowski"/>
    <x v="1894"/>
    <x v="0"/>
    <n v="176000000"/>
    <n v="183887723"/>
    <x v="7"/>
    <n v="127"/>
    <x v="2"/>
    <n v="7887723"/>
    <s v="Profit"/>
    <x v="3"/>
    <s v="United States)"/>
  </r>
  <r>
    <x v="6517"/>
    <x v="7"/>
    <x v="4"/>
    <x v="35"/>
    <s v="November 25, 2015 (United States)"/>
    <n v="7.6"/>
    <n v="254000"/>
    <x v="2443"/>
    <s v="Ryan Coogler"/>
    <x v="2333"/>
    <x v="0"/>
    <n v="35000000"/>
    <n v="173567581"/>
    <x v="17"/>
    <n v="133"/>
    <x v="1"/>
    <n v="138567581"/>
    <s v="Profit"/>
    <x v="3"/>
    <s v="United States)"/>
  </r>
  <r>
    <x v="4568"/>
    <x v="7"/>
    <x v="0"/>
    <x v="35"/>
    <s v="August 7, 2015 (United States)"/>
    <n v="4.2"/>
    <n v="156000"/>
    <x v="2355"/>
    <s v="Jeremy Slater"/>
    <x v="2323"/>
    <x v="0"/>
    <n v="120000000"/>
    <n v="167882881"/>
    <x v="10"/>
    <n v="100"/>
    <x v="2"/>
    <n v="47882881"/>
    <s v="Profit"/>
    <x v="3"/>
    <s v="United States)"/>
  </r>
  <r>
    <x v="6518"/>
    <x v="7"/>
    <x v="4"/>
    <x v="35"/>
    <s v="October 16, 2015 (United States)"/>
    <n v="7.6"/>
    <n v="295000"/>
    <x v="90"/>
    <s v="Matt Charman"/>
    <x v="323"/>
    <x v="0"/>
    <n v="40000000"/>
    <n v="165478348"/>
    <x v="1018"/>
    <n v="142"/>
    <x v="1"/>
    <n v="125478348"/>
    <s v="Profit"/>
    <x v="3"/>
    <s v="United States)"/>
  </r>
  <r>
    <x v="6519"/>
    <x v="1"/>
    <x v="1"/>
    <x v="35"/>
    <s v="February 27, 2015 (United States)"/>
    <n v="6.6"/>
    <n v="226000"/>
    <x v="2186"/>
    <s v="Glenn Ficarra"/>
    <x v="1078"/>
    <x v="0"/>
    <n v="50100000"/>
    <n v="158762963"/>
    <x v="1959"/>
    <n v="105"/>
    <x v="2"/>
    <n v="108662963"/>
    <s v="Profit"/>
    <x v="3"/>
    <s v="United States)"/>
  </r>
  <r>
    <x v="6520"/>
    <x v="0"/>
    <x v="3"/>
    <x v="35"/>
    <s v="October 16, 2015 (United States)"/>
    <n v="6.3"/>
    <n v="83000"/>
    <x v="2152"/>
    <s v="Darren Lemke"/>
    <x v="1590"/>
    <x v="0"/>
    <n v="58000000"/>
    <n v="158261424"/>
    <x v="2016"/>
    <n v="103"/>
    <x v="2"/>
    <n v="100261424"/>
    <s v="Profit"/>
    <x v="3"/>
    <s v="United States)"/>
  </r>
  <r>
    <x v="6521"/>
    <x v="7"/>
    <x v="0"/>
    <x v="35"/>
    <s v="December 24, 2015 (Hong Kong)"/>
    <n v="7.1"/>
    <n v="51000"/>
    <x v="2250"/>
    <s v="Tai-lee Chan"/>
    <x v="2161"/>
    <x v="30"/>
    <n v="36000000"/>
    <n v="157029618"/>
    <x v="58"/>
    <n v="105"/>
    <x v="1"/>
    <n v="121029618"/>
    <s v="Profit"/>
    <x v="3"/>
    <s v="Hong Kong)"/>
  </r>
  <r>
    <x v="6522"/>
    <x v="1"/>
    <x v="6"/>
    <x v="35"/>
    <s v="December 30, 2015 (United States)"/>
    <n v="7.8"/>
    <n v="539000"/>
    <x v="1020"/>
    <s v="Quentin Tarantino"/>
    <x v="1271"/>
    <x v="0"/>
    <n v="44000000"/>
    <n v="156480177"/>
    <x v="2017"/>
    <n v="168"/>
    <x v="1"/>
    <n v="112480177"/>
    <s v="Profit"/>
    <x v="3"/>
    <s v="United States)"/>
  </r>
  <r>
    <x v="6523"/>
    <x v="7"/>
    <x v="0"/>
    <x v="35"/>
    <s v="October 23, 2015 (United States)"/>
    <n v="6"/>
    <n v="98000"/>
    <x v="1889"/>
    <s v="Cory Goodman"/>
    <x v="1586"/>
    <x v="0"/>
    <n v="90000000"/>
    <n v="146936910"/>
    <x v="1100"/>
    <n v="106"/>
    <x v="2"/>
    <n v="56936910"/>
    <s v="Profit"/>
    <x v="3"/>
    <s v="United States)"/>
  </r>
  <r>
    <x v="6524"/>
    <x v="1"/>
    <x v="1"/>
    <x v="35"/>
    <s v="July 17, 2015 (United States)"/>
    <n v="6.2"/>
    <n v="132000"/>
    <x v="1882"/>
    <s v="Amy Schumer"/>
    <x v="2422"/>
    <x v="0"/>
    <n v="35000000"/>
    <n v="140795793"/>
    <x v="1"/>
    <n v="125"/>
    <x v="2"/>
    <n v="105795793"/>
    <s v="Profit"/>
    <x v="3"/>
    <s v="United States)"/>
  </r>
  <r>
    <x v="1840"/>
    <x v="7"/>
    <x v="0"/>
    <x v="35"/>
    <s v="December 25, 2015 (United States)"/>
    <n v="5.3"/>
    <n v="60000"/>
    <x v="1961"/>
    <s v="Kurt Wimmer"/>
    <x v="2423"/>
    <x v="30"/>
    <n v="105000000"/>
    <n v="133718711"/>
    <x v="1156"/>
    <n v="114"/>
    <x v="2"/>
    <n v="28718711"/>
    <s v="Profit"/>
    <x v="3"/>
    <s v="United States)"/>
  </r>
  <r>
    <x v="6525"/>
    <x v="1"/>
    <x v="2"/>
    <x v="35"/>
    <s v="December 23, 2015 (United States)"/>
    <n v="7.8"/>
    <n v="381000"/>
    <x v="1825"/>
    <s v="Charles Randolph"/>
    <x v="619"/>
    <x v="0"/>
    <n v="28000000"/>
    <n v="133440870"/>
    <x v="5"/>
    <n v="130"/>
    <x v="1"/>
    <n v="105440870"/>
    <s v="Profit"/>
    <x v="3"/>
    <s v="United States)"/>
  </r>
  <r>
    <x v="6526"/>
    <x v="0"/>
    <x v="3"/>
    <x v="35"/>
    <s v="October 9, 2015 (United States)"/>
    <n v="5.7"/>
    <n v="62000"/>
    <x v="1888"/>
    <s v="Jason Fuchs"/>
    <x v="2424"/>
    <x v="0"/>
    <n v="150000000"/>
    <n v="128388320"/>
    <x v="7"/>
    <n v="111"/>
    <x v="2"/>
    <n v="-21611680"/>
    <s v="Loss"/>
    <x v="3"/>
    <s v="United States)"/>
  </r>
  <r>
    <x v="6527"/>
    <x v="1"/>
    <x v="0"/>
    <x v="35"/>
    <s v="September 4, 2015 (United States)"/>
    <n v="6"/>
    <n v="19000"/>
    <x v="2553"/>
    <s v="Daniel Lee"/>
    <x v="491"/>
    <x v="30"/>
    <n v="65000000"/>
    <n v="122606884"/>
    <x v="2018"/>
    <n v="127"/>
    <x v="2"/>
    <n v="57606884"/>
    <s v="Profit"/>
    <x v="3"/>
    <s v="United States)"/>
  </r>
  <r>
    <x v="6528"/>
    <x v="3"/>
    <x v="0"/>
    <x v="35"/>
    <s v="July 17, 2015 (United States)"/>
    <n v="8"/>
    <n v="79000"/>
    <x v="2554"/>
    <s v="Vijayendra Prasad"/>
    <x v="2425"/>
    <x v="41"/>
    <n v="20500000"/>
    <n v="121126188"/>
    <x v="1771"/>
    <n v="163"/>
    <x v="1"/>
    <n v="100626188"/>
    <s v="Profit"/>
    <x v="3"/>
    <s v="United States)"/>
  </r>
  <r>
    <x v="6529"/>
    <x v="1"/>
    <x v="1"/>
    <x v="35"/>
    <s v="July 1, 2015 (United States)"/>
    <n v="5.6"/>
    <n v="53000"/>
    <x v="2555"/>
    <s v="Reid Carolin"/>
    <x v="1894"/>
    <x v="0"/>
    <n v="14800000"/>
    <n v="117813057"/>
    <x v="7"/>
    <n v="115"/>
    <x v="2"/>
    <n v="103013057"/>
    <s v="Profit"/>
    <x v="3"/>
    <s v="United States)"/>
  </r>
  <r>
    <x v="6530"/>
    <x v="7"/>
    <x v="5"/>
    <x v="35"/>
    <s v="June 5, 2015 (United States)"/>
    <n v="6.1"/>
    <n v="97000"/>
    <x v="2556"/>
    <s v="Leigh Whannell"/>
    <x v="1043"/>
    <x v="7"/>
    <n v="10000000"/>
    <n v="112983889"/>
    <x v="828"/>
    <n v="97"/>
    <x v="2"/>
    <n v="102983889"/>
    <s v="Profit"/>
    <x v="3"/>
    <s v="United States)"/>
  </r>
  <r>
    <x v="6531"/>
    <x v="1"/>
    <x v="1"/>
    <x v="35"/>
    <s v="March 27, 2015 (United States)"/>
    <n v="6"/>
    <n v="127000"/>
    <x v="2557"/>
    <s v="Jay Martel"/>
    <x v="1706"/>
    <x v="0"/>
    <n v="40000000"/>
    <n v="111711453"/>
    <x v="1832"/>
    <n v="100"/>
    <x v="2"/>
    <n v="71711453"/>
    <s v="Profit"/>
    <x v="3"/>
    <s v="United States)"/>
  </r>
  <r>
    <x v="6532"/>
    <x v="0"/>
    <x v="0"/>
    <x v="35"/>
    <s v="April 17, 2015 (United States)"/>
    <n v="4.4000000000000004"/>
    <n v="35000"/>
    <x v="1962"/>
    <s v="Kevin James"/>
    <x v="1893"/>
    <x v="0"/>
    <n v="30000000"/>
    <n v="107588225"/>
    <x v="4"/>
    <n v="94"/>
    <x v="2"/>
    <n v="77588225"/>
    <s v="Profit"/>
    <x v="3"/>
    <s v="United States)"/>
  </r>
  <r>
    <x v="6533"/>
    <x v="1"/>
    <x v="3"/>
    <x v="35"/>
    <s v="July 29, 2015 (United States)"/>
    <n v="6.1"/>
    <n v="103000"/>
    <x v="2558"/>
    <s v="Jonathan Goldstein"/>
    <x v="2426"/>
    <x v="0"/>
    <n v="31000000"/>
    <n v="107228221"/>
    <x v="1405"/>
    <n v="99"/>
    <x v="2"/>
    <n v="76228221"/>
    <s v="Profit"/>
    <x v="3"/>
    <s v="United States)"/>
  </r>
  <r>
    <x v="6534"/>
    <x v="7"/>
    <x v="0"/>
    <x v="35"/>
    <s v="August 14, 2015 (United States)"/>
    <n v="7.3"/>
    <n v="286000"/>
    <x v="1417"/>
    <s v="Guy Ritchie"/>
    <x v="2196"/>
    <x v="0"/>
    <n v="75000000"/>
    <n v="107045109"/>
    <x v="7"/>
    <n v="116"/>
    <x v="1"/>
    <n v="32045109"/>
    <s v="Profit"/>
    <x v="3"/>
    <s v="United States)"/>
  </r>
  <r>
    <x v="6535"/>
    <x v="1"/>
    <x v="1"/>
    <x v="35"/>
    <s v="December 18, 2015 (United States)"/>
    <n v="6"/>
    <n v="64000"/>
    <x v="2356"/>
    <s v="Paula Pell"/>
    <x v="2139"/>
    <x v="0"/>
    <n v="30000000"/>
    <n v="105011053"/>
    <x v="2019"/>
    <n v="118"/>
    <x v="2"/>
    <n v="75011053"/>
    <s v="Profit"/>
    <x v="3"/>
    <s v="United States)"/>
  </r>
  <r>
    <x v="6536"/>
    <x v="1"/>
    <x v="0"/>
    <x v="35"/>
    <s v="March 6, 2015 (United States)"/>
    <n v="6.8"/>
    <n v="235000"/>
    <x v="2155"/>
    <s v="Neill Blomkamp"/>
    <x v="2076"/>
    <x v="2"/>
    <n v="49000000"/>
    <n v="102811889"/>
    <x v="4"/>
    <n v="120"/>
    <x v="2"/>
    <n v="53811889"/>
    <s v="Profit"/>
    <x v="3"/>
    <s v="United States)"/>
  </r>
  <r>
    <x v="6537"/>
    <x v="7"/>
    <x v="2"/>
    <x v="35"/>
    <s v="December 25, 2015 (United States)"/>
    <n v="6.6"/>
    <n v="131000"/>
    <x v="1161"/>
    <s v="David O. Russell"/>
    <x v="2163"/>
    <x v="0"/>
    <n v="60000000"/>
    <n v="101134059"/>
    <x v="968"/>
    <n v="124"/>
    <x v="2"/>
    <n v="41134059"/>
    <s v="Profit"/>
    <x v="3"/>
    <s v="United States)"/>
  </r>
  <r>
    <x v="6538"/>
    <x v="1"/>
    <x v="2"/>
    <x v="35"/>
    <s v="September 18, 2015 (United States)"/>
    <n v="6.9"/>
    <n v="171000"/>
    <x v="2174"/>
    <s v="Mark Mallouk"/>
    <x v="854"/>
    <x v="0"/>
    <n v="53000000"/>
    <n v="99775678"/>
    <x v="1984"/>
    <n v="123"/>
    <x v="2"/>
    <n v="46775678"/>
    <s v="Profit"/>
    <x v="3"/>
    <s v="United States)"/>
  </r>
  <r>
    <x v="6539"/>
    <x v="1"/>
    <x v="2"/>
    <x v="35"/>
    <s v="November 20, 2015 (United States)"/>
    <n v="8.1"/>
    <n v="435000"/>
    <x v="1780"/>
    <s v="Josh Singer"/>
    <x v="1704"/>
    <x v="0"/>
    <n v="20000000"/>
    <n v="98690254"/>
    <x v="2020"/>
    <n v="129"/>
    <x v="1"/>
    <n v="78690254"/>
    <s v="Profit"/>
    <x v="3"/>
    <s v="United States)"/>
  </r>
  <r>
    <x v="6540"/>
    <x v="7"/>
    <x v="5"/>
    <x v="35"/>
    <s v="September 11, 2015 (United States)"/>
    <n v="6.2"/>
    <n v="119000"/>
    <x v="1434"/>
    <s v="M. Night Shyamalan"/>
    <x v="2427"/>
    <x v="0"/>
    <n v="5000000"/>
    <n v="98450062"/>
    <x v="2021"/>
    <n v="94"/>
    <x v="2"/>
    <n v="93450062"/>
    <s v="Profit"/>
    <x v="3"/>
    <s v="United States)"/>
  </r>
  <r>
    <x v="6541"/>
    <x v="0"/>
    <x v="10"/>
    <x v="35"/>
    <s v="August 5, 2016 (United States)"/>
    <n v="7.7"/>
    <n v="58000"/>
    <x v="2081"/>
    <s v="Irena Brignull"/>
    <x v="152"/>
    <x v="8"/>
    <n v="81200000"/>
    <n v="97571250"/>
    <x v="2022"/>
    <n v="108"/>
    <x v="1"/>
    <n v="16371250"/>
    <s v="Profit"/>
    <x v="3"/>
    <s v="United States)"/>
  </r>
  <r>
    <x v="209"/>
    <x v="7"/>
    <x v="5"/>
    <x v="35"/>
    <s v="May 22, 2015 (United States)"/>
    <n v="4.9000000000000004"/>
    <n v="56000"/>
    <x v="1948"/>
    <s v="David Lindsay-Abaire"/>
    <x v="1371"/>
    <x v="0"/>
    <n v="35000000"/>
    <n v="95437994"/>
    <x v="968"/>
    <n v="93"/>
    <x v="2"/>
    <n v="60437994"/>
    <s v="Profit"/>
    <x v="3"/>
    <s v="United States)"/>
  </r>
  <r>
    <x v="6542"/>
    <x v="7"/>
    <x v="0"/>
    <x v="35"/>
    <s v="December 11, 2015 (United States)"/>
    <n v="6.9"/>
    <n v="128000"/>
    <x v="205"/>
    <s v="Charles Leavitt"/>
    <x v="2192"/>
    <x v="0"/>
    <n v="100000000"/>
    <n v="93920758"/>
    <x v="7"/>
    <n v="122"/>
    <x v="2"/>
    <n v="-6079242"/>
    <s v="Loss"/>
    <x v="3"/>
    <s v="United States)"/>
  </r>
  <r>
    <x v="6543"/>
    <x v="1"/>
    <x v="0"/>
    <x v="35"/>
    <s v="July 24, 2015 (United States)"/>
    <n v="7.4"/>
    <n v="223000"/>
    <x v="1395"/>
    <s v="Kurt Sutter"/>
    <x v="1459"/>
    <x v="13"/>
    <n v="30000000"/>
    <n v="91970827"/>
    <x v="2023"/>
    <n v="124"/>
    <x v="1"/>
    <n v="61970827"/>
    <s v="Profit"/>
    <x v="3"/>
    <s v="United States)"/>
  </r>
  <r>
    <x v="6544"/>
    <x v="0"/>
    <x v="1"/>
    <x v="35"/>
    <s v="March 6, 2015 (United States)"/>
    <n v="6.6"/>
    <n v="32000"/>
    <x v="1098"/>
    <s v="Ol Parker"/>
    <x v="1342"/>
    <x v="1"/>
    <n v="10000000"/>
    <n v="85978292"/>
    <x v="1753"/>
    <n v="122"/>
    <x v="2"/>
    <n v="75978292"/>
    <s v="Profit"/>
    <x v="3"/>
    <s v="United States)"/>
  </r>
  <r>
    <x v="6545"/>
    <x v="7"/>
    <x v="3"/>
    <x v="35"/>
    <s v="July 24, 2015 (United States)"/>
    <n v="6.2"/>
    <n v="98000"/>
    <x v="2395"/>
    <s v="Scott Neustadter"/>
    <x v="2428"/>
    <x v="0"/>
    <n v="12000000"/>
    <n v="85512300"/>
    <x v="968"/>
    <n v="109"/>
    <x v="2"/>
    <n v="73512300"/>
    <s v="Profit"/>
    <x v="3"/>
    <s v="United States)"/>
  </r>
  <r>
    <x v="6546"/>
    <x v="1"/>
    <x v="0"/>
    <x v="35"/>
    <s v="October 2, 2015 (United States)"/>
    <n v="7.6"/>
    <n v="386000"/>
    <x v="1591"/>
    <s v="Taylor Sheridan"/>
    <x v="2099"/>
    <x v="0"/>
    <n v="30000000"/>
    <n v="84872444"/>
    <x v="1502"/>
    <n v="121"/>
    <x v="1"/>
    <n v="54872444"/>
    <s v="Profit"/>
    <x v="3"/>
    <s v="United States)"/>
  </r>
  <r>
    <x v="6547"/>
    <x v="1"/>
    <x v="0"/>
    <x v="35"/>
    <s v="August 21, 2015 (United States)"/>
    <n v="5.7"/>
    <n v="87000"/>
    <x v="2559"/>
    <s v="Skip Woods"/>
    <x v="2429"/>
    <x v="0"/>
    <n v="35000000"/>
    <n v="82347656"/>
    <x v="10"/>
    <n v="96"/>
    <x v="2"/>
    <n v="47347656"/>
    <s v="Profit"/>
    <x v="3"/>
    <s v="United States)"/>
  </r>
  <r>
    <x v="6548"/>
    <x v="1"/>
    <x v="1"/>
    <x v="35"/>
    <s v="January 16, 2015 (United States)"/>
    <n v="6.6"/>
    <n v="72000"/>
    <x v="2560"/>
    <s v="Jeremy Garelick"/>
    <x v="2377"/>
    <x v="0"/>
    <n v="23000000"/>
    <n v="79799880"/>
    <x v="1945"/>
    <n v="101"/>
    <x v="2"/>
    <n v="56799880"/>
    <s v="Profit"/>
    <x v="3"/>
    <s v="United States)"/>
  </r>
  <r>
    <x v="6549"/>
    <x v="1"/>
    <x v="4"/>
    <x v="35"/>
    <s v="October 16, 2015 (United States)"/>
    <n v="6.5"/>
    <n v="136000"/>
    <x v="1092"/>
    <s v="Guillermo del Toro"/>
    <x v="2135"/>
    <x v="7"/>
    <n v="55000000"/>
    <n v="74679822"/>
    <x v="2024"/>
    <n v="119"/>
    <x v="2"/>
    <n v="19679822"/>
    <s v="Profit"/>
    <x v="3"/>
    <s v="United States)"/>
  </r>
  <r>
    <x v="6550"/>
    <x v="0"/>
    <x v="4"/>
    <x v="35"/>
    <s v="August 28, 2015 (United States)"/>
    <n v="6.5"/>
    <n v="14000"/>
    <x v="2120"/>
    <s v="Alex Kendrick"/>
    <x v="2430"/>
    <x v="0"/>
    <n v="3000000"/>
    <n v="73256266"/>
    <x v="2025"/>
    <n v="120"/>
    <x v="2"/>
    <n v="70256266"/>
    <s v="Profit"/>
    <x v="3"/>
    <s v="United States)"/>
  </r>
  <r>
    <x v="6551"/>
    <x v="7"/>
    <x v="0"/>
    <x v="35"/>
    <s v="September 4, 2015 (United States)"/>
    <n v="5.2"/>
    <n v="40000"/>
    <x v="2492"/>
    <s v="Adam Cooper"/>
    <x v="2431"/>
    <x v="8"/>
    <n v="20500000"/>
    <n v="72629670"/>
    <x v="1270"/>
    <n v="96"/>
    <x v="2"/>
    <n v="52129670"/>
    <s v="Profit"/>
    <x v="3"/>
    <s v="United States)"/>
  </r>
  <r>
    <x v="6552"/>
    <x v="1"/>
    <x v="0"/>
    <x v="35"/>
    <s v="March 13, 2015 (United States)"/>
    <n v="6.6"/>
    <n v="105000"/>
    <x v="1895"/>
    <s v="Brad Ingelsby"/>
    <x v="856"/>
    <x v="0"/>
    <n v="50000000"/>
    <n v="71561644"/>
    <x v="7"/>
    <n v="114"/>
    <x v="2"/>
    <n v="21561644"/>
    <s v="Profit"/>
    <x v="3"/>
    <s v="United States)"/>
  </r>
  <r>
    <x v="6553"/>
    <x v="7"/>
    <x v="4"/>
    <x v="35"/>
    <s v="April 24, 2015 (United States)"/>
    <n v="7.2"/>
    <n v="160000"/>
    <x v="2399"/>
    <s v="J. Mills Goodloe"/>
    <x v="2432"/>
    <x v="0"/>
    <n v="25000000"/>
    <n v="65663276"/>
    <x v="1056"/>
    <n v="112"/>
    <x v="1"/>
    <n v="40663276"/>
    <s v="Profit"/>
    <x v="3"/>
    <s v="United States)"/>
  </r>
  <r>
    <x v="6554"/>
    <x v="1"/>
    <x v="2"/>
    <x v="35"/>
    <s v="January 22, 2016 (United States)"/>
    <n v="7.1"/>
    <n v="170000"/>
    <x v="2202"/>
    <s v="Lucinda Coxon"/>
    <x v="2186"/>
    <x v="1"/>
    <n v="15000000"/>
    <n v="64191523"/>
    <x v="342"/>
    <n v="119"/>
    <x v="1"/>
    <n v="49191523"/>
    <s v="Profit"/>
    <x v="3"/>
    <s v="United States)"/>
  </r>
  <r>
    <x v="6555"/>
    <x v="7"/>
    <x v="4"/>
    <x v="35"/>
    <s v="April 10, 2015 (United States)"/>
    <n v="7.1"/>
    <n v="79000"/>
    <x v="1316"/>
    <s v="Nicholas Sparks"/>
    <x v="2433"/>
    <x v="0"/>
    <n v="34000000"/>
    <n v="62944815"/>
    <x v="968"/>
    <n v="123"/>
    <x v="1"/>
    <n v="28944815"/>
    <s v="Profit"/>
    <x v="3"/>
    <s v="United States)"/>
  </r>
  <r>
    <x v="6556"/>
    <x v="7"/>
    <x v="4"/>
    <x v="35"/>
    <s v="November 25, 2015 (United States)"/>
    <n v="7.5"/>
    <n v="135000"/>
    <x v="1787"/>
    <s v="Nick Hornby"/>
    <x v="2050"/>
    <x v="1"/>
    <n v="11000000"/>
    <n v="62402155"/>
    <x v="1975"/>
    <n v="117"/>
    <x v="1"/>
    <n v="51402155"/>
    <s v="Profit"/>
    <x v="3"/>
    <s v="United States)"/>
  </r>
  <r>
    <x v="6557"/>
    <x v="7"/>
    <x v="2"/>
    <x v="35"/>
    <s v="April 10, 2015 (United States)"/>
    <n v="7.3"/>
    <n v="56000"/>
    <x v="2303"/>
    <s v="Alexi Kaye Campbell"/>
    <x v="1482"/>
    <x v="1"/>
    <n v="11000000"/>
    <n v="61619773"/>
    <x v="2026"/>
    <n v="109"/>
    <x v="1"/>
    <n v="50619773"/>
    <s v="Profit"/>
    <x v="3"/>
    <s v="United States)"/>
  </r>
  <r>
    <x v="6558"/>
    <x v="7"/>
    <x v="1"/>
    <x v="35"/>
    <s v="December 4, 2015 (United States)"/>
    <n v="6.2"/>
    <n v="66000"/>
    <x v="2561"/>
    <s v="Todd Casey"/>
    <x v="2434"/>
    <x v="0"/>
    <n v="15000000"/>
    <n v="61548707"/>
    <x v="1954"/>
    <n v="98"/>
    <x v="2"/>
    <n v="46548707"/>
    <s v="Profit"/>
    <x v="3"/>
    <s v="United States)"/>
  </r>
  <r>
    <x v="6559"/>
    <x v="0"/>
    <x v="0"/>
    <x v="35"/>
    <s v="October 9, 2015 (United States)"/>
    <n v="7.3"/>
    <n v="123000"/>
    <x v="352"/>
    <s v="Robert Zemeckis"/>
    <x v="1648"/>
    <x v="0"/>
    <n v="35000000"/>
    <n v="61181942"/>
    <x v="2027"/>
    <n v="123"/>
    <x v="1"/>
    <n v="26181942"/>
    <s v="Profit"/>
    <x v="3"/>
    <s v="United States)"/>
  </r>
  <r>
    <x v="3669"/>
    <x v="1"/>
    <x v="4"/>
    <x v="35"/>
    <s v="August 7, 2015 (United States)"/>
    <n v="7"/>
    <n v="145000"/>
    <x v="2562"/>
    <s v="Joel Edgerton"/>
    <x v="641"/>
    <x v="0"/>
    <n v="5000000"/>
    <n v="58980521"/>
    <x v="2028"/>
    <n v="108"/>
    <x v="1"/>
    <n v="53980521"/>
    <s v="Profit"/>
    <x v="3"/>
    <s v="United States)"/>
  </r>
  <r>
    <x v="2505"/>
    <x v="1"/>
    <x v="0"/>
    <x v="35"/>
    <s v="August 26, 2015 (United States)"/>
    <n v="6.8"/>
    <n v="81000"/>
    <x v="2114"/>
    <s v="John Erick Dowdle"/>
    <x v="2344"/>
    <x v="0"/>
    <n v="16200000"/>
    <n v="54418872"/>
    <x v="1537"/>
    <n v="103"/>
    <x v="2"/>
    <n v="38218872"/>
    <s v="Profit"/>
    <x v="3"/>
    <s v="United States)"/>
  </r>
  <r>
    <x v="6560"/>
    <x v="1"/>
    <x v="5"/>
    <x v="35"/>
    <s v="August 21, 2015 (United States)"/>
    <n v="5.3"/>
    <n v="50000"/>
    <x v="2563"/>
    <s v="Scott Derrickson"/>
    <x v="2435"/>
    <x v="0"/>
    <n v="10000000"/>
    <n v="53329150"/>
    <x v="1831"/>
    <n v="97"/>
    <x v="2"/>
    <n v="43329150"/>
    <s v="Profit"/>
    <x v="3"/>
    <s v="United States)"/>
  </r>
  <r>
    <x v="6561"/>
    <x v="1"/>
    <x v="14"/>
    <x v="35"/>
    <s v="January 23, 2015 (United States)"/>
    <n v="4.7"/>
    <n v="40000"/>
    <x v="428"/>
    <s v="Barbara Curry"/>
    <x v="1323"/>
    <x v="0"/>
    <n v="4000000"/>
    <n v="52425855"/>
    <x v="1"/>
    <n v="91"/>
    <x v="2"/>
    <n v="48425855"/>
    <s v="Profit"/>
    <x v="3"/>
    <s v="United States)"/>
  </r>
  <r>
    <x v="6562"/>
    <x v="1"/>
    <x v="1"/>
    <x v="35"/>
    <s v="November 20, 2015 (United States)"/>
    <n v="6.4"/>
    <n v="68000"/>
    <x v="2144"/>
    <s v="Jonathan Levine"/>
    <x v="1648"/>
    <x v="0"/>
    <n v="25000000"/>
    <n v="52395996"/>
    <x v="4"/>
    <n v="101"/>
    <x v="2"/>
    <n v="27395996"/>
    <s v="Profit"/>
    <x v="3"/>
    <s v="United States)"/>
  </r>
  <r>
    <x v="1150"/>
    <x v="7"/>
    <x v="0"/>
    <x v="35"/>
    <s v="May 8, 2015 (United States)"/>
    <n v="5.2"/>
    <n v="49000"/>
    <x v="1951"/>
    <s v="David Feeney"/>
    <x v="1072"/>
    <x v="0"/>
    <n v="35000000"/>
    <n v="51380201"/>
    <x v="17"/>
    <n v="87"/>
    <x v="2"/>
    <n v="16380201"/>
    <s v="Profit"/>
    <x v="3"/>
    <s v="United States)"/>
  </r>
  <r>
    <x v="6563"/>
    <x v="1"/>
    <x v="1"/>
    <x v="35"/>
    <s v="June 3, 2015 (United States)"/>
    <n v="6.6"/>
    <n v="77000"/>
    <x v="1285"/>
    <s v="Doug Ellin"/>
    <x v="2436"/>
    <x v="0"/>
    <n v="30000000"/>
    <n v="49263404"/>
    <x v="7"/>
    <n v="104"/>
    <x v="2"/>
    <n v="19263404"/>
    <s v="Profit"/>
    <x v="3"/>
    <s v="United States)"/>
  </r>
  <r>
    <x v="6564"/>
    <x v="7"/>
    <x v="2"/>
    <x v="35"/>
    <s v="December 25, 2015 (United States)"/>
    <n v="7.1"/>
    <n v="89000"/>
    <x v="2460"/>
    <s v="Peter Landesman"/>
    <x v="1078"/>
    <x v="1"/>
    <n v="35000000"/>
    <n v="48623572"/>
    <x v="1945"/>
    <n v="123"/>
    <x v="1"/>
    <n v="13623572"/>
    <s v="Profit"/>
    <x v="3"/>
    <s v="United States)"/>
  </r>
  <r>
    <x v="6565"/>
    <x v="1"/>
    <x v="0"/>
    <x v="35"/>
    <s v="January 23, 2015 (United States)"/>
    <n v="5.5"/>
    <n v="69000"/>
    <x v="1468"/>
    <s v="Eric Aronson"/>
    <x v="854"/>
    <x v="1"/>
    <n v="60000000"/>
    <n v="47275717"/>
    <x v="2029"/>
    <n v="107"/>
    <x v="2"/>
    <n v="-12724283"/>
    <s v="Loss"/>
    <x v="3"/>
    <s v="United States)"/>
  </r>
  <r>
    <x v="6566"/>
    <x v="7"/>
    <x v="2"/>
    <x v="35"/>
    <s v="February 26, 2016 (United States)"/>
    <n v="7.4"/>
    <n v="88000"/>
    <x v="2564"/>
    <s v="Simon Kelton"/>
    <x v="2437"/>
    <x v="1"/>
    <n v="23000000"/>
    <n v="46152800"/>
    <x v="1798"/>
    <n v="106"/>
    <x v="1"/>
    <n v="23152800"/>
    <s v="Profit"/>
    <x v="3"/>
    <s v="United States)"/>
  </r>
  <r>
    <x v="6567"/>
    <x v="0"/>
    <x v="2"/>
    <x v="35"/>
    <s v="February 20, 2015 (United States)"/>
    <n v="7.4"/>
    <n v="36000"/>
    <x v="1696"/>
    <s v="Christopher Cleveland"/>
    <x v="487"/>
    <x v="0"/>
    <n v="17000000"/>
    <n v="45710059"/>
    <x v="2030"/>
    <n v="129"/>
    <x v="1"/>
    <n v="28710059"/>
    <s v="Profit"/>
    <x v="3"/>
    <s v="United States)"/>
  </r>
  <r>
    <x v="6568"/>
    <x v="7"/>
    <x v="1"/>
    <x v="35"/>
    <s v="February 20, 2015 (United States)"/>
    <n v="6.5"/>
    <n v="87000"/>
    <x v="2565"/>
    <s v="Josh A. Cagan"/>
    <x v="2438"/>
    <x v="0"/>
    <n v="8500000"/>
    <n v="43709744"/>
    <x v="1702"/>
    <n v="101"/>
    <x v="2"/>
    <n v="35209744"/>
    <s v="Profit"/>
    <x v="3"/>
    <s v="United States)"/>
  </r>
  <r>
    <x v="710"/>
    <x v="1"/>
    <x v="2"/>
    <x v="35"/>
    <s v="November 20, 2015 (United States)"/>
    <n v="6.9"/>
    <n v="164000"/>
    <x v="1452"/>
    <s v="Brian Helgeland"/>
    <x v="2063"/>
    <x v="1"/>
    <n v="30000000"/>
    <n v="42972994"/>
    <x v="1984"/>
    <n v="132"/>
    <x v="2"/>
    <n v="12972994"/>
    <s v="Profit"/>
    <x v="3"/>
    <s v="United States)"/>
  </r>
  <r>
    <x v="6569"/>
    <x v="1"/>
    <x v="5"/>
    <x v="35"/>
    <s v="July 10, 2015 (United States)"/>
    <n v="4.3"/>
    <n v="20000"/>
    <x v="2566"/>
    <s v="Chris Lofing"/>
    <x v="2439"/>
    <x v="0"/>
    <n v="100000"/>
    <n v="42964410"/>
    <x v="237"/>
    <n v="81"/>
    <x v="2"/>
    <n v="42864410"/>
    <s v="Profit"/>
    <x v="3"/>
    <s v="United States)"/>
  </r>
  <r>
    <x v="6570"/>
    <x v="7"/>
    <x v="1"/>
    <x v="35"/>
    <s v="November 13, 2015 (United States)"/>
    <n v="5.8"/>
    <n v="22000"/>
    <x v="1126"/>
    <s v="Steven Rogers"/>
    <x v="136"/>
    <x v="0"/>
    <n v="17000000"/>
    <n v="42426912"/>
    <x v="1702"/>
    <n v="107"/>
    <x v="2"/>
    <n v="25426912"/>
    <s v="Profit"/>
    <x v="3"/>
    <s v="United States)"/>
  </r>
  <r>
    <x v="6571"/>
    <x v="7"/>
    <x v="2"/>
    <x v="35"/>
    <s v="February 26, 2016 (United States)"/>
    <n v="6.7"/>
    <n v="27000"/>
    <x v="1131"/>
    <s v="Alan Bennett"/>
    <x v="419"/>
    <x v="1"/>
    <n v="6000000"/>
    <n v="41387687"/>
    <x v="703"/>
    <n v="104"/>
    <x v="2"/>
    <n v="35387687"/>
    <s v="Profit"/>
    <x v="3"/>
    <s v="United States)"/>
  </r>
  <r>
    <x v="6572"/>
    <x v="7"/>
    <x v="1"/>
    <x v="35"/>
    <s v="August 7, 2015 (United States)"/>
    <n v="5.9"/>
    <n v="23000"/>
    <x v="74"/>
    <s v="Diablo Cody"/>
    <x v="103"/>
    <x v="0"/>
    <n v="18000000"/>
    <n v="41325328"/>
    <x v="1034"/>
    <n v="101"/>
    <x v="2"/>
    <n v="23325328"/>
    <s v="Profit"/>
    <x v="3"/>
    <s v="United States)"/>
  </r>
  <r>
    <x v="6573"/>
    <x v="1"/>
    <x v="4"/>
    <x v="35"/>
    <s v="February 19, 2016 (United States)"/>
    <n v="6.9"/>
    <n v="218000"/>
    <x v="2567"/>
    <s v="Robert Eggers"/>
    <x v="2440"/>
    <x v="7"/>
    <n v="4000000"/>
    <n v="40423945"/>
    <x v="2031"/>
    <n v="92"/>
    <x v="2"/>
    <n v="36423945"/>
    <s v="Profit"/>
    <x v="3"/>
    <s v="United States)"/>
  </r>
  <r>
    <x v="6574"/>
    <x v="1"/>
    <x v="4"/>
    <x v="35"/>
    <s v="January 15, 2016 (United States)"/>
    <n v="7.2"/>
    <n v="120000"/>
    <x v="958"/>
    <s v="Phyllis Nagy"/>
    <x v="1383"/>
    <x v="1"/>
    <n v="11800000"/>
    <n v="40272135"/>
    <x v="1423"/>
    <n v="118"/>
    <x v="1"/>
    <n v="28472135"/>
    <s v="Profit"/>
    <x v="3"/>
    <s v="United States)"/>
  </r>
  <r>
    <x v="6575"/>
    <x v="7"/>
    <x v="5"/>
    <x v="35"/>
    <s v="February 27, 2015 (United States)"/>
    <n v="5.2"/>
    <n v="42000"/>
    <x v="2568"/>
    <s v="Luke Dawson"/>
    <x v="2441"/>
    <x v="0"/>
    <n v="3300000"/>
    <n v="38356892"/>
    <x v="2028"/>
    <n v="83"/>
    <x v="2"/>
    <n v="35056892"/>
    <s v="Profit"/>
    <x v="3"/>
    <s v="United States)"/>
  </r>
  <r>
    <x v="6576"/>
    <x v="1"/>
    <x v="3"/>
    <x v="35"/>
    <s v="September 2, 2015 (United States)"/>
    <n v="6.4"/>
    <n v="26000"/>
    <x v="742"/>
    <s v="Michael Arndt"/>
    <x v="18"/>
    <x v="0"/>
    <n v="8000000"/>
    <n v="37461274"/>
    <x v="2032"/>
    <n v="104"/>
    <x v="2"/>
    <n v="29461274"/>
    <s v="Profit"/>
    <x v="3"/>
    <s v="United States)"/>
  </r>
  <r>
    <x v="6577"/>
    <x v="1"/>
    <x v="1"/>
    <x v="35"/>
    <s v="October 30, 2015 (United States)"/>
    <n v="6.6"/>
    <n v="110000"/>
    <x v="2260"/>
    <s v="Steven Knight"/>
    <x v="2191"/>
    <x v="0"/>
    <n v="20000000"/>
    <n v="36606743"/>
    <x v="969"/>
    <n v="101"/>
    <x v="2"/>
    <n v="16606743"/>
    <s v="Profit"/>
    <x v="3"/>
    <s v="United States)"/>
  </r>
  <r>
    <x v="6578"/>
    <x v="1"/>
    <x v="4"/>
    <x v="35"/>
    <s v="January 22, 2016 (United States)"/>
    <n v="8.1"/>
    <n v="386000"/>
    <x v="2531"/>
    <s v="Emma Donoghue"/>
    <x v="2347"/>
    <x v="7"/>
    <n v="13000000"/>
    <n v="35401758"/>
    <x v="1991"/>
    <n v="118"/>
    <x v="1"/>
    <n v="22401758"/>
    <s v="Profit"/>
    <x v="3"/>
    <s v="United States)"/>
  </r>
  <r>
    <x v="6579"/>
    <x v="1"/>
    <x v="0"/>
    <x v="35"/>
    <s v="April 1, 2016 (United States)"/>
    <n v="7.3"/>
    <n v="81000"/>
    <x v="2043"/>
    <s v="Guy Hibbert"/>
    <x v="1482"/>
    <x v="1"/>
    <n v="13000000"/>
    <n v="35259653"/>
    <x v="2033"/>
    <n v="102"/>
    <x v="1"/>
    <n v="22259653"/>
    <s v="Profit"/>
    <x v="3"/>
    <s v="United States)"/>
  </r>
  <r>
    <x v="6580"/>
    <x v="7"/>
    <x v="6"/>
    <x v="35"/>
    <s v="November 20, 2015 (United States)"/>
    <n v="6.3"/>
    <n v="46000"/>
    <x v="1791"/>
    <s v="Billy Ray"/>
    <x v="1681"/>
    <x v="0"/>
    <n v="19500000"/>
    <n v="34854990"/>
    <x v="1819"/>
    <n v="111"/>
    <x v="2"/>
    <n v="15354990"/>
    <s v="Profit"/>
    <x v="3"/>
    <s v="United States)"/>
  </r>
  <r>
    <x v="6581"/>
    <x v="1"/>
    <x v="2"/>
    <x v="35"/>
    <s v="October 23, 2015 (United States)"/>
    <n v="7.2"/>
    <n v="160000"/>
    <x v="1157"/>
    <s v="Aaron Sorkin"/>
    <x v="2169"/>
    <x v="1"/>
    <n v="30000000"/>
    <n v="34441873"/>
    <x v="1"/>
    <n v="122"/>
    <x v="1"/>
    <n v="4441873"/>
    <s v="Profit"/>
    <x v="3"/>
    <s v="United States)"/>
  </r>
  <r>
    <x v="6582"/>
    <x v="7"/>
    <x v="4"/>
    <x v="35"/>
    <s v="November 25, 2015 (United States)"/>
    <n v="6"/>
    <n v="54000"/>
    <x v="1393"/>
    <s v="Max Landis"/>
    <x v="1582"/>
    <x v="1"/>
    <n v="65000000"/>
    <n v="34227298"/>
    <x v="616"/>
    <n v="110"/>
    <x v="2"/>
    <n v="-30772702"/>
    <s v="Loss"/>
    <x v="3"/>
    <s v="United States)"/>
  </r>
  <r>
    <x v="6583"/>
    <x v="7"/>
    <x v="4"/>
    <x v="35"/>
    <s v="January 30, 2015 (United States)"/>
    <n v="6.4"/>
    <n v="77000"/>
    <x v="2569"/>
    <s v="Jason Pagan"/>
    <x v="2442"/>
    <x v="0"/>
    <n v="12000000"/>
    <n v="33213241"/>
    <x v="1813"/>
    <n v="106"/>
    <x v="2"/>
    <n v="21213241"/>
    <s v="Profit"/>
    <x v="3"/>
    <s v="United States)"/>
  </r>
  <r>
    <x v="6584"/>
    <x v="7"/>
    <x v="0"/>
    <x v="35"/>
    <s v="July 10, 2015 (United States)"/>
    <n v="6.5"/>
    <n v="93000"/>
    <x v="1529"/>
    <s v="Ã€lex Pastor"/>
    <x v="1667"/>
    <x v="0"/>
    <n v="26000000"/>
    <n v="31807156"/>
    <x v="1315"/>
    <n v="117"/>
    <x v="2"/>
    <n v="5807156"/>
    <s v="Profit"/>
    <x v="3"/>
    <s v="United States)"/>
  </r>
  <r>
    <x v="6585"/>
    <x v="3"/>
    <x v="0"/>
    <x v="35"/>
    <s v="August 1, 2015 (Japan)"/>
    <n v="5"/>
    <n v="13000"/>
    <x v="2570"/>
    <s v="Hajime Isayama"/>
    <x v="2443"/>
    <x v="24"/>
    <n v="20500000"/>
    <n v="30810658"/>
    <x v="951"/>
    <n v="98"/>
    <x v="2"/>
    <n v="10310658"/>
    <s v="Profit"/>
    <x v="3"/>
    <s v="Japan)"/>
  </r>
  <r>
    <x v="6586"/>
    <x v="7"/>
    <x v="1"/>
    <x v="35"/>
    <s v="September 30, 2016 (United States)"/>
    <n v="7.7"/>
    <n v="50000"/>
    <x v="2571"/>
    <s v="Hannes Holm"/>
    <x v="2444"/>
    <x v="12"/>
    <n v="20500000"/>
    <n v="30692889"/>
    <x v="1724"/>
    <n v="116"/>
    <x v="1"/>
    <n v="10192889"/>
    <s v="Profit"/>
    <x v="3"/>
    <s v="United States)"/>
  </r>
  <r>
    <x v="6587"/>
    <x v="7"/>
    <x v="4"/>
    <x v="35"/>
    <s v="May 22, 2015 (United States)"/>
    <n v="7.1"/>
    <n v="47000"/>
    <x v="1424"/>
    <s v="Thomas Hardy"/>
    <x v="2101"/>
    <x v="1"/>
    <n v="20500000"/>
    <n v="30229977"/>
    <x v="989"/>
    <n v="119"/>
    <x v="1"/>
    <n v="9729977"/>
    <s v="Profit"/>
    <x v="3"/>
    <s v="United States)"/>
  </r>
  <r>
    <x v="3155"/>
    <x v="7"/>
    <x v="2"/>
    <x v="35"/>
    <s v="September 30, 2016 (United States)"/>
    <n v="5.8"/>
    <n v="52000"/>
    <x v="1836"/>
    <s v="Chris Bowman"/>
    <x v="2073"/>
    <x v="0"/>
    <n v="25000000"/>
    <n v="29674699"/>
    <x v="1603"/>
    <n v="95"/>
    <x v="2"/>
    <n v="4674699"/>
    <s v="Profit"/>
    <x v="3"/>
    <s v="United States)"/>
  </r>
  <r>
    <x v="6588"/>
    <x v="0"/>
    <x v="4"/>
    <x v="35"/>
    <s v="July 24, 2015 (United States)"/>
    <n v="6.9"/>
    <n v="62000"/>
    <x v="674"/>
    <s v="Mitch Cullin"/>
    <x v="1217"/>
    <x v="1"/>
    <n v="11000000"/>
    <n v="29355203"/>
    <x v="407"/>
    <n v="104"/>
    <x v="2"/>
    <n v="18355203"/>
    <s v="Profit"/>
    <x v="3"/>
    <s v="United States)"/>
  </r>
  <r>
    <x v="6589"/>
    <x v="7"/>
    <x v="2"/>
    <x v="35"/>
    <s v="November 13, 2015 (United States)"/>
    <n v="6.9"/>
    <n v="37000"/>
    <x v="2572"/>
    <s v="Mikko Alanne"/>
    <x v="1163"/>
    <x v="54"/>
    <n v="26000000"/>
    <n v="27972023"/>
    <x v="1156"/>
    <n v="127"/>
    <x v="2"/>
    <n v="1972023"/>
    <s v="Profit"/>
    <x v="3"/>
    <s v="United States)"/>
  </r>
  <r>
    <x v="6590"/>
    <x v="1"/>
    <x v="1"/>
    <x v="35"/>
    <s v="August 7, 2015 (United States)"/>
    <n v="6.6"/>
    <n v="60000"/>
    <x v="58"/>
    <s v="Woody Allen"/>
    <x v="1429"/>
    <x v="0"/>
    <n v="11000000"/>
    <n v="27391084"/>
    <x v="1879"/>
    <n v="95"/>
    <x v="2"/>
    <n v="16391084"/>
    <s v="Profit"/>
    <x v="3"/>
    <s v="United States)"/>
  </r>
  <r>
    <x v="6591"/>
    <x v="1"/>
    <x v="0"/>
    <x v="35"/>
    <s v="August 21, 2015 (United States)"/>
    <n v="6.1"/>
    <n v="87000"/>
    <x v="2358"/>
    <s v="Max Landis"/>
    <x v="2082"/>
    <x v="0"/>
    <n v="28000000"/>
    <n v="27262374"/>
    <x v="2034"/>
    <n v="96"/>
    <x v="2"/>
    <n v="-737626"/>
    <s v="Loss"/>
    <x v="3"/>
    <s v="United States)"/>
  </r>
  <r>
    <x v="6592"/>
    <x v="7"/>
    <x v="1"/>
    <x v="35"/>
    <s v="May 29, 2015 (United States)"/>
    <n v="5.4"/>
    <n v="64000"/>
    <x v="778"/>
    <s v="Cameron Crowe"/>
    <x v="2191"/>
    <x v="0"/>
    <n v="37000000"/>
    <n v="26250020"/>
    <x v="4"/>
    <n v="105"/>
    <x v="2"/>
    <n v="-10749980"/>
    <s v="Loss"/>
    <x v="3"/>
    <s v="United States)"/>
  </r>
  <r>
    <x v="6593"/>
    <x v="1"/>
    <x v="1"/>
    <x v="35"/>
    <s v="October 29, 2015 (Australia)"/>
    <n v="7.1"/>
    <n v="56000"/>
    <x v="961"/>
    <s v="Rosalie Ham"/>
    <x v="1431"/>
    <x v="3"/>
    <n v="20500000"/>
    <n v="25003426"/>
    <x v="1797"/>
    <n v="119"/>
    <x v="1"/>
    <n v="4503426"/>
    <s v="Profit"/>
    <x v="3"/>
    <s v="Australia)"/>
  </r>
  <r>
    <x v="6594"/>
    <x v="3"/>
    <x v="0"/>
    <x v="35"/>
    <s v="July 9, 2015 (United States)"/>
    <n v="8"/>
    <n v="107000"/>
    <x v="2573"/>
    <s v="Vijayendra Prasad"/>
    <x v="2445"/>
    <x v="41"/>
    <n v="18026148"/>
    <n v="24548038"/>
    <x v="2035"/>
    <n v="159"/>
    <x v="1"/>
    <n v="6521890"/>
    <s v="Profit"/>
    <x v="3"/>
    <s v="United States)"/>
  </r>
  <r>
    <x v="6595"/>
    <x v="1"/>
    <x v="0"/>
    <x v="35"/>
    <s v="March 20, 2015 (United States)"/>
    <n v="5.8"/>
    <n v="40000"/>
    <x v="1852"/>
    <s v="Jean-Patrick Manchette"/>
    <x v="173"/>
    <x v="0"/>
    <n v="40000000"/>
    <n v="24177137"/>
    <x v="1756"/>
    <n v="115"/>
    <x v="2"/>
    <n v="-15822863"/>
    <s v="Loss"/>
    <x v="3"/>
    <s v="United States)"/>
  </r>
  <r>
    <x v="6596"/>
    <x v="1"/>
    <x v="1"/>
    <x v="35"/>
    <s v="December 4, 2015 (United States)"/>
    <n v="7.3"/>
    <n v="74000"/>
    <x v="2313"/>
    <s v="Paolo Sorrentino"/>
    <x v="20"/>
    <x v="9"/>
    <n v="20500000"/>
    <n v="23459358"/>
    <x v="1770"/>
    <n v="124"/>
    <x v="1"/>
    <n v="2959358"/>
    <s v="Profit"/>
    <x v="3"/>
    <s v="United States)"/>
  </r>
  <r>
    <x v="6597"/>
    <x v="3"/>
    <x v="6"/>
    <x v="35"/>
    <s v="July 31, 2015 (United States)"/>
    <n v="8.1999999999999993"/>
    <n v="75000"/>
    <x v="2574"/>
    <s v="Jeethu Joseph"/>
    <x v="2446"/>
    <x v="41"/>
    <n v="9400000"/>
    <n v="20205757"/>
    <x v="2036"/>
    <n v="163"/>
    <x v="1"/>
    <n v="10805757"/>
    <s v="Profit"/>
    <x v="3"/>
    <s v="United States)"/>
  </r>
  <r>
    <x v="6598"/>
    <x v="1"/>
    <x v="0"/>
    <x v="35"/>
    <s v="January 16, 2015 (United States)"/>
    <n v="5.4"/>
    <n v="56000"/>
    <x v="152"/>
    <s v="Morgan Davis Foehl"/>
    <x v="2192"/>
    <x v="0"/>
    <n v="70000000"/>
    <n v="19652057"/>
    <x v="1400"/>
    <n v="133"/>
    <x v="2"/>
    <n v="-50347943"/>
    <s v="Loss"/>
    <x v="3"/>
    <s v="United States)"/>
  </r>
  <r>
    <x v="6599"/>
    <x v="1"/>
    <x v="3"/>
    <x v="35"/>
    <s v="June 19, 2015 (United States)"/>
    <n v="7.2"/>
    <n v="82000"/>
    <x v="1463"/>
    <s v="Rick Famuyiwa"/>
    <x v="2447"/>
    <x v="0"/>
    <n v="7000000"/>
    <n v="17986781"/>
    <x v="2037"/>
    <n v="103"/>
    <x v="1"/>
    <n v="10986781"/>
    <s v="Profit"/>
    <x v="3"/>
    <s v="United States)"/>
  </r>
  <r>
    <x v="6600"/>
    <x v="1"/>
    <x v="6"/>
    <x v="35"/>
    <s v="October 2, 2015 (Spain)"/>
    <n v="5.7"/>
    <n v="38000"/>
    <x v="1357"/>
    <s v="Alejandro AmenÃ¡bar"/>
    <x v="455"/>
    <x v="16"/>
    <n v="20500000"/>
    <n v="17671101"/>
    <x v="1657"/>
    <n v="106"/>
    <x v="2"/>
    <n v="-2828899"/>
    <s v="Loss"/>
    <x v="3"/>
    <s v="Spain)"/>
  </r>
  <r>
    <x v="6601"/>
    <x v="1"/>
    <x v="0"/>
    <x v="35"/>
    <s v="April 8, 2016 (United States)"/>
    <n v="6.7"/>
    <n v="90000"/>
    <x v="2575"/>
    <s v="Ilya Naishuller"/>
    <x v="2076"/>
    <x v="35"/>
    <n v="2000000"/>
    <n v="16810562"/>
    <x v="1412"/>
    <n v="96"/>
    <x v="2"/>
    <n v="14810562"/>
    <s v="Profit"/>
    <x v="3"/>
    <s v="United States)"/>
  </r>
  <r>
    <x v="6602"/>
    <x v="1"/>
    <x v="4"/>
    <x v="35"/>
    <s v="December 11, 2015 (United States)"/>
    <n v="6.6"/>
    <n v="54000"/>
    <x v="2332"/>
    <s v="Todd Louiso"/>
    <x v="2169"/>
    <x v="1"/>
    <n v="15000000"/>
    <n v="16322067"/>
    <x v="1909"/>
    <n v="113"/>
    <x v="2"/>
    <n v="1322067"/>
    <s v="Profit"/>
    <x v="3"/>
    <s v="United States)"/>
  </r>
  <r>
    <x v="6603"/>
    <x v="1"/>
    <x v="0"/>
    <x v="35"/>
    <s v="October 30, 2015 (United States)"/>
    <n v="6.3"/>
    <n v="47000"/>
    <x v="2576"/>
    <s v="Carrie Lee Wilson"/>
    <x v="2448"/>
    <x v="0"/>
    <n v="15000000"/>
    <n v="16137046"/>
    <x v="5"/>
    <n v="93"/>
    <x v="2"/>
    <n v="1137046"/>
    <s v="Profit"/>
    <x v="3"/>
    <s v="United States)"/>
  </r>
  <r>
    <x v="6604"/>
    <x v="1"/>
    <x v="1"/>
    <x v="35"/>
    <s v="October 16, 2015 (United Kingdom)"/>
    <n v="7.2"/>
    <n v="230000"/>
    <x v="2212"/>
    <s v="Yorgos Lanthimos"/>
    <x v="1572"/>
    <x v="22"/>
    <n v="20500000"/>
    <n v="15509546"/>
    <x v="1618"/>
    <n v="119"/>
    <x v="1"/>
    <n v="-4990454"/>
    <s v="Loss"/>
    <x v="3"/>
    <s v="United Kingdom)"/>
  </r>
  <r>
    <x v="6605"/>
    <x v="1"/>
    <x v="1"/>
    <x v="35"/>
    <s v="April 1, 2016 (United States)"/>
    <n v="6.6"/>
    <n v="19000"/>
    <x v="2577"/>
    <s v="Laura Terruso"/>
    <x v="133"/>
    <x v="0"/>
    <n v="1000000"/>
    <n v="14659448"/>
    <x v="1847"/>
    <n v="90"/>
    <x v="2"/>
    <n v="13659448"/>
    <s v="Profit"/>
    <x v="3"/>
    <s v="United States)"/>
  </r>
  <r>
    <x v="6606"/>
    <x v="1"/>
    <x v="1"/>
    <x v="35"/>
    <s v="March 6, 2015 (United States)"/>
    <n v="5.4"/>
    <n v="33000"/>
    <x v="2430"/>
    <s v="Steve Conrad"/>
    <x v="1277"/>
    <x v="0"/>
    <n v="35000000"/>
    <n v="14431253"/>
    <x v="915"/>
    <n v="91"/>
    <x v="2"/>
    <n v="-20568747"/>
    <s v="Loss"/>
    <x v="3"/>
    <s v="United States)"/>
  </r>
  <r>
    <x v="6607"/>
    <x v="1"/>
    <x v="4"/>
    <x v="35"/>
    <s v="August 28, 2015 (United Kingdom)"/>
    <n v="7.1"/>
    <n v="32000"/>
    <x v="2334"/>
    <s v="Andrew Haigh"/>
    <x v="1557"/>
    <x v="1"/>
    <n v="20500000"/>
    <n v="14430249"/>
    <x v="2038"/>
    <n v="91"/>
    <x v="1"/>
    <n v="-6069751"/>
    <s v="Loss"/>
    <x v="3"/>
    <s v="United Kingdom)"/>
  </r>
  <r>
    <x v="6608"/>
    <x v="0"/>
    <x v="10"/>
    <x v="35"/>
    <s v="January 23, 2015 (United States)"/>
    <n v="5.8"/>
    <n v="10000"/>
    <x v="2578"/>
    <s v="David Berenbaum"/>
    <x v="1740"/>
    <x v="0"/>
    <n v="20500000"/>
    <n v="13603453"/>
    <x v="2039"/>
    <n v="99"/>
    <x v="2"/>
    <n v="-6896547"/>
    <s v="Loss"/>
    <x v="3"/>
    <s v="United States)"/>
  </r>
  <r>
    <x v="6609"/>
    <x v="1"/>
    <x v="1"/>
    <x v="35"/>
    <s v="February 20, 2015 (United States)"/>
    <n v="5.0999999999999996"/>
    <n v="38000"/>
    <x v="1966"/>
    <s v="Josh Heald"/>
    <x v="2449"/>
    <x v="0"/>
    <n v="14000000"/>
    <n v="13081651"/>
    <x v="5"/>
    <n v="93"/>
    <x v="2"/>
    <n v="-918349"/>
    <s v="Loss"/>
    <x v="3"/>
    <s v="United States)"/>
  </r>
  <r>
    <x v="6610"/>
    <x v="1"/>
    <x v="0"/>
    <x v="35"/>
    <s v="August 28, 2015 (Norway)"/>
    <n v="6.7"/>
    <n v="35000"/>
    <x v="2579"/>
    <s v="John KÃ¥re Raake"/>
    <x v="2450"/>
    <x v="40"/>
    <n v="20500000"/>
    <n v="12975143"/>
    <x v="2040"/>
    <n v="105"/>
    <x v="2"/>
    <n v="-7524857"/>
    <s v="Loss"/>
    <x v="3"/>
    <s v="Norway)"/>
  </r>
  <r>
    <x v="6611"/>
    <x v="1"/>
    <x v="6"/>
    <x v="35"/>
    <s v="April 17, 2015 (United Kingdom)"/>
    <n v="6.5"/>
    <n v="68000"/>
    <x v="2258"/>
    <s v="Richard Price"/>
    <x v="2063"/>
    <x v="39"/>
    <n v="50000000"/>
    <n v="12951093"/>
    <x v="1100"/>
    <n v="137"/>
    <x v="2"/>
    <n v="-37048907"/>
    <s v="Loss"/>
    <x v="3"/>
    <s v="United Kingdom)"/>
  </r>
  <r>
    <x v="6612"/>
    <x v="7"/>
    <x v="2"/>
    <x v="35"/>
    <s v="April 29, 2016 (United States)"/>
    <n v="7.2"/>
    <n v="53000"/>
    <x v="2580"/>
    <s v="Matt Brown"/>
    <x v="2020"/>
    <x v="1"/>
    <n v="10000000"/>
    <n v="12252684"/>
    <x v="714"/>
    <n v="108"/>
    <x v="1"/>
    <n v="2252684"/>
    <s v="Profit"/>
    <x v="3"/>
    <s v="United States)"/>
  </r>
  <r>
    <x v="6613"/>
    <x v="1"/>
    <x v="2"/>
    <x v="35"/>
    <s v="November 27, 2015 (United States)"/>
    <n v="7.5"/>
    <n v="78000"/>
    <x v="1312"/>
    <s v="John McNamara"/>
    <x v="2451"/>
    <x v="0"/>
    <n v="15000000"/>
    <n v="11430025"/>
    <x v="2041"/>
    <n v="124"/>
    <x v="1"/>
    <n v="-3569975"/>
    <s v="Loss"/>
    <x v="3"/>
    <s v="United States)"/>
  </r>
  <r>
    <x v="6614"/>
    <x v="3"/>
    <x v="0"/>
    <x v="35"/>
    <s v="December 18, 2015 (United States)"/>
    <n v="7.3"/>
    <n v="32000"/>
    <x v="1727"/>
    <s v="Nagnath S. Inamdar"/>
    <x v="2452"/>
    <x v="41"/>
    <n v="20500000"/>
    <n v="11350917"/>
    <x v="2042"/>
    <n v="158"/>
    <x v="1"/>
    <n v="-9149083"/>
    <s v="Loss"/>
    <x v="3"/>
    <s v="United States)"/>
  </r>
  <r>
    <x v="6615"/>
    <x v="1"/>
    <x v="4"/>
    <x v="35"/>
    <s v="August 28, 2015 (United States)"/>
    <n v="6.2"/>
    <n v="37000"/>
    <x v="2581"/>
    <s v="Max Joseph"/>
    <x v="2021"/>
    <x v="1"/>
    <n v="2000000"/>
    <n v="11122090"/>
    <x v="758"/>
    <n v="96"/>
    <x v="2"/>
    <n v="9122090"/>
    <s v="Profit"/>
    <x v="3"/>
    <s v="United States)"/>
  </r>
  <r>
    <x v="6616"/>
    <x v="1"/>
    <x v="2"/>
    <x v="35"/>
    <s v="April 10, 2015 (United States)"/>
    <n v="7"/>
    <n v="30000"/>
    <x v="2582"/>
    <s v="Dan Fogelman"/>
    <x v="40"/>
    <x v="0"/>
    <n v="10000000"/>
    <n v="10835752"/>
    <x v="2043"/>
    <n v="106"/>
    <x v="1"/>
    <n v="835752"/>
    <s v="Profit"/>
    <x v="3"/>
    <s v="United States)"/>
  </r>
  <r>
    <x v="6617"/>
    <x v="7"/>
    <x v="1"/>
    <x v="35"/>
    <s v="July 1, 2015 (United States)"/>
    <n v="7.7"/>
    <n v="126000"/>
    <x v="2583"/>
    <s v="Jesse Andrews"/>
    <x v="2258"/>
    <x v="0"/>
    <n v="8000000"/>
    <n v="9074749"/>
    <x v="989"/>
    <n v="105"/>
    <x v="1"/>
    <n v="1074749"/>
    <s v="Profit"/>
    <x v="3"/>
    <s v="United States)"/>
  </r>
  <r>
    <x v="6618"/>
    <x v="1"/>
    <x v="1"/>
    <x v="35"/>
    <s v="October 30, 2015 (United States)"/>
    <n v="6.1"/>
    <n v="21000"/>
    <x v="1804"/>
    <s v="Rachel Boynton"/>
    <x v="1176"/>
    <x v="0"/>
    <n v="28000000"/>
    <n v="8527658"/>
    <x v="2044"/>
    <n v="107"/>
    <x v="2"/>
    <n v="-19472342"/>
    <s v="Loss"/>
    <x v="3"/>
    <s v="United States)"/>
  </r>
  <r>
    <x v="6619"/>
    <x v="1"/>
    <x v="4"/>
    <x v="35"/>
    <s v="May 13, 2016 (United States)"/>
    <n v="6.4"/>
    <n v="28000"/>
    <x v="2191"/>
    <s v="David Kajganich"/>
    <x v="916"/>
    <x v="9"/>
    <n v="20500000"/>
    <n v="7545758"/>
    <x v="2045"/>
    <n v="125"/>
    <x v="2"/>
    <n v="-12954242"/>
    <s v="Loss"/>
    <x v="3"/>
    <s v="United States)"/>
  </r>
  <r>
    <x v="6620"/>
    <x v="7"/>
    <x v="1"/>
    <x v="35"/>
    <s v="May 15, 2015 (United States)"/>
    <n v="6.7"/>
    <n v="7100"/>
    <x v="2584"/>
    <s v="Brett Haley"/>
    <x v="540"/>
    <x v="0"/>
    <n v="20500000"/>
    <n v="7452512"/>
    <x v="2046"/>
    <n v="92"/>
    <x v="2"/>
    <n v="-13047488"/>
    <s v="Loss"/>
    <x v="3"/>
    <s v="United States)"/>
  </r>
  <r>
    <x v="6621"/>
    <x v="1"/>
    <x v="1"/>
    <x v="35"/>
    <s v="September 18, 2015 (United States)"/>
    <n v="6.7"/>
    <n v="15000"/>
    <x v="1451"/>
    <s v="Paul Weitz"/>
    <x v="112"/>
    <x v="0"/>
    <n v="600000"/>
    <n v="7205073"/>
    <x v="2047"/>
    <n v="79"/>
    <x v="2"/>
    <n v="6605073"/>
    <s v="Profit"/>
    <x v="3"/>
    <s v="United States)"/>
  </r>
  <r>
    <x v="6622"/>
    <x v="1"/>
    <x v="0"/>
    <x v="35"/>
    <s v="January 14, 2015 (Belgium)"/>
    <n v="5.6"/>
    <n v="53000"/>
    <x v="1305"/>
    <s v="William Goldman"/>
    <x v="1526"/>
    <x v="0"/>
    <n v="30000000"/>
    <n v="6738764"/>
    <x v="1502"/>
    <n v="92"/>
    <x v="2"/>
    <n v="-23261236"/>
    <s v="Loss"/>
    <x v="3"/>
    <s v="Belgium)"/>
  </r>
  <r>
    <x v="6623"/>
    <x v="1"/>
    <x v="4"/>
    <x v="35"/>
    <s v="June 11, 2015 (Hungary)"/>
    <n v="7.5"/>
    <n v="46000"/>
    <x v="2585"/>
    <s v="LÃ¡szlÃ³ Nemes"/>
    <x v="2453"/>
    <x v="20"/>
    <n v="20500000"/>
    <n v="6659121"/>
    <x v="2048"/>
    <n v="107"/>
    <x v="1"/>
    <n v="-13840879"/>
    <s v="Loss"/>
    <x v="3"/>
    <s v="Hungary)"/>
  </r>
  <r>
    <x v="6624"/>
    <x v="1"/>
    <x v="10"/>
    <x v="35"/>
    <s v="March 11, 2016 (United Kingdom)"/>
    <n v="7.3"/>
    <n v="68000"/>
    <x v="2586"/>
    <s v="Charlie Kaufman"/>
    <x v="1089"/>
    <x v="1"/>
    <n v="8000000"/>
    <n v="5659286"/>
    <x v="2013"/>
    <n v="90"/>
    <x v="1"/>
    <n v="-2340714"/>
    <s v="Loss"/>
    <x v="3"/>
    <s v="United Kingdom)"/>
  </r>
  <r>
    <x v="6625"/>
    <x v="1"/>
    <x v="4"/>
    <x v="35"/>
    <s v="October 9, 2015 (United States)"/>
    <n v="4.9000000000000004"/>
    <n v="87000"/>
    <x v="1707"/>
    <s v="Eli Roth"/>
    <x v="792"/>
    <x v="0"/>
    <n v="2500000"/>
    <n v="5567103"/>
    <x v="1933"/>
    <n v="99"/>
    <x v="2"/>
    <n v="3067103"/>
    <s v="Profit"/>
    <x v="3"/>
    <s v="United States)"/>
  </r>
  <r>
    <x v="6626"/>
    <x v="1"/>
    <x v="4"/>
    <x v="35"/>
    <s v="April 22, 2016 (United States)"/>
    <n v="6.4"/>
    <n v="27000"/>
    <x v="2117"/>
    <s v="Edoardo Albinati"/>
    <x v="1660"/>
    <x v="9"/>
    <n v="20500000"/>
    <n v="5497104"/>
    <x v="2049"/>
    <n v="134"/>
    <x v="2"/>
    <n v="-15002896"/>
    <s v="Loss"/>
    <x v="3"/>
    <s v="United States)"/>
  </r>
  <r>
    <x v="6627"/>
    <x v="7"/>
    <x v="1"/>
    <x v="35"/>
    <s v="June 3, 2016 (Spain)"/>
    <n v="6.3"/>
    <n v="12000"/>
    <x v="2384"/>
    <s v="Lorene Scafaria"/>
    <x v="445"/>
    <x v="0"/>
    <n v="3200000"/>
    <n v="5425148"/>
    <x v="1554"/>
    <n v="103"/>
    <x v="2"/>
    <n v="2225148"/>
    <s v="Profit"/>
    <x v="3"/>
    <s v="Spain)"/>
  </r>
  <r>
    <x v="6628"/>
    <x v="7"/>
    <x v="4"/>
    <x v="35"/>
    <s v="June 17, 2015 (France)"/>
    <n v="7.6"/>
    <n v="37000"/>
    <x v="2587"/>
    <s v="Deniz Gamze ErgÃ¼ven"/>
    <x v="2454"/>
    <x v="49"/>
    <n v="20500000"/>
    <n v="5274664"/>
    <x v="1980"/>
    <n v="97"/>
    <x v="1"/>
    <n v="-15225336"/>
    <s v="Loss"/>
    <x v="3"/>
    <s v="France)"/>
  </r>
  <r>
    <x v="6629"/>
    <x v="1"/>
    <x v="2"/>
    <x v="35"/>
    <s v="April 17, 2015 (United States)"/>
    <n v="6.3"/>
    <n v="65000"/>
    <x v="2588"/>
    <s v="Rupert Goold"/>
    <x v="1703"/>
    <x v="0"/>
    <n v="20500000"/>
    <n v="5261595"/>
    <x v="915"/>
    <n v="99"/>
    <x v="2"/>
    <n v="-15238405"/>
    <s v="Loss"/>
    <x v="3"/>
    <s v="United States)"/>
  </r>
  <r>
    <x v="6630"/>
    <x v="7"/>
    <x v="4"/>
    <x v="35"/>
    <s v="September 11, 2015 (United States)"/>
    <n v="4.8"/>
    <n v="3500"/>
    <x v="1987"/>
    <s v="Michael Polish"/>
    <x v="1661"/>
    <x v="0"/>
    <n v="5000000"/>
    <n v="4842699"/>
    <x v="2050"/>
    <n v="121"/>
    <x v="2"/>
    <n v="-157301"/>
    <s v="Loss"/>
    <x v="3"/>
    <s v="United States)"/>
  </r>
  <r>
    <x v="6631"/>
    <x v="3"/>
    <x v="1"/>
    <x v="35"/>
    <s v="February 5, 2015 (Denmark)"/>
    <n v="6.7"/>
    <n v="11000"/>
    <x v="1812"/>
    <s v="Anders Thomas Jensen"/>
    <x v="2455"/>
    <x v="27"/>
    <n v="20500000"/>
    <n v="4765472"/>
    <x v="1398"/>
    <n v="104"/>
    <x v="2"/>
    <n v="-15734528"/>
    <s v="Loss"/>
    <x v="3"/>
    <s v="Denmark)"/>
  </r>
  <r>
    <x v="6632"/>
    <x v="1"/>
    <x v="1"/>
    <x v="35"/>
    <s v="April 8, 2016 (United States)"/>
    <n v="7"/>
    <n v="93000"/>
    <x v="2181"/>
    <s v="Bryan Sipe"/>
    <x v="1459"/>
    <x v="0"/>
    <n v="10000000"/>
    <n v="4366460"/>
    <x v="2051"/>
    <n v="101"/>
    <x v="1"/>
    <n v="-5633540"/>
    <s v="Loss"/>
    <x v="3"/>
    <s v="United States)"/>
  </r>
  <r>
    <x v="6633"/>
    <x v="1"/>
    <x v="4"/>
    <x v="35"/>
    <s v="April 28, 2016 (United States)"/>
    <n v="5.6"/>
    <n v="40000"/>
    <x v="2337"/>
    <s v="Amy Jump"/>
    <x v="2456"/>
    <x v="1"/>
    <n v="20500000"/>
    <n v="4289074"/>
    <x v="1553"/>
    <n v="119"/>
    <x v="2"/>
    <n v="-16210926"/>
    <s v="Loss"/>
    <x v="3"/>
    <s v="United States)"/>
  </r>
  <r>
    <x v="6634"/>
    <x v="1"/>
    <x v="4"/>
    <x v="35"/>
    <s v="December 17, 2015 (United States)"/>
    <n v="7.5"/>
    <n v="24000"/>
    <x v="962"/>
    <s v="Benjamin August"/>
    <x v="347"/>
    <x v="7"/>
    <n v="20500000"/>
    <n v="4235959"/>
    <x v="1483"/>
    <n v="94"/>
    <x v="1"/>
    <n v="-16264041"/>
    <s v="Loss"/>
    <x v="3"/>
    <s v="United States)"/>
  </r>
  <r>
    <x v="6635"/>
    <x v="3"/>
    <x v="4"/>
    <x v="35"/>
    <s v="August 19, 2015 (Belgium)"/>
    <n v="6.7"/>
    <n v="4500"/>
    <x v="2589"/>
    <s v="Catherine Corsini"/>
    <x v="1748"/>
    <x v="8"/>
    <n v="20500000"/>
    <n v="3778938"/>
    <x v="2052"/>
    <n v="105"/>
    <x v="2"/>
    <n v="-16721062"/>
    <s v="Loss"/>
    <x v="3"/>
    <s v="Belgium)"/>
  </r>
  <r>
    <x v="6636"/>
    <x v="1"/>
    <x v="5"/>
    <x v="35"/>
    <s v="May 13, 2016 (United States)"/>
    <n v="7"/>
    <n v="112000"/>
    <x v="2463"/>
    <s v="Jeremy Saulnier"/>
    <x v="2003"/>
    <x v="0"/>
    <n v="5000000"/>
    <n v="3769214"/>
    <x v="1993"/>
    <n v="95"/>
    <x v="1"/>
    <n v="-1230786"/>
    <s v="Loss"/>
    <x v="3"/>
    <s v="United States)"/>
  </r>
  <r>
    <x v="6637"/>
    <x v="1"/>
    <x v="1"/>
    <x v="35"/>
    <s v="October 23, 2015 (United States)"/>
    <n v="5.5"/>
    <n v="11000"/>
    <x v="222"/>
    <s v="Mitch Glazer"/>
    <x v="89"/>
    <x v="0"/>
    <n v="15000000"/>
    <n v="3394174"/>
    <x v="2053"/>
    <n v="106"/>
    <x v="2"/>
    <n v="-11605826"/>
    <s v="Loss"/>
    <x v="3"/>
    <s v="United States)"/>
  </r>
  <r>
    <x v="6638"/>
    <x v="1"/>
    <x v="4"/>
    <x v="35"/>
    <s v="December 9, 2015 (France)"/>
    <n v="5.3"/>
    <n v="19000"/>
    <x v="2481"/>
    <s v="Angelina Jolie"/>
    <x v="981"/>
    <x v="8"/>
    <n v="10000000"/>
    <n v="3334927"/>
    <x v="1"/>
    <n v="122"/>
    <x v="2"/>
    <n v="-6665073"/>
    <s v="Loss"/>
    <x v="3"/>
    <s v="France)"/>
  </r>
  <r>
    <x v="6639"/>
    <x v="1"/>
    <x v="1"/>
    <x v="35"/>
    <s v="August 12, 2015 (Belgium)"/>
    <n v="6.5"/>
    <n v="42000"/>
    <x v="2383"/>
    <s v="Leslye Headland"/>
    <x v="2239"/>
    <x v="0"/>
    <n v="20500000"/>
    <n v="3224947"/>
    <x v="2054"/>
    <n v="101"/>
    <x v="2"/>
    <n v="-17275053"/>
    <s v="Loss"/>
    <x v="3"/>
    <s v="Belgium)"/>
  </r>
  <r>
    <x v="6640"/>
    <x v="1"/>
    <x v="4"/>
    <x v="35"/>
    <s v="December 3, 2015 (Denmark)"/>
    <n v="7.8"/>
    <n v="38000"/>
    <x v="2590"/>
    <s v="Martin Zandvliet"/>
    <x v="2457"/>
    <x v="27"/>
    <n v="20500000"/>
    <n v="3169553"/>
    <x v="2055"/>
    <n v="100"/>
    <x v="1"/>
    <n v="-17330447"/>
    <s v="Loss"/>
    <x v="3"/>
    <s v="Denmark)"/>
  </r>
  <r>
    <x v="6641"/>
    <x v="1"/>
    <x v="2"/>
    <x v="35"/>
    <s v="November 12, 2015 (Brazil)"/>
    <n v="7.3"/>
    <n v="29000"/>
    <x v="2449"/>
    <s v="Donald Margulies"/>
    <x v="2266"/>
    <x v="0"/>
    <n v="20500000"/>
    <n v="3072991"/>
    <x v="2056"/>
    <n v="106"/>
    <x v="1"/>
    <n v="-17427009"/>
    <s v="Loss"/>
    <x v="3"/>
    <s v="Brazil)"/>
  </r>
  <r>
    <x v="6642"/>
    <x v="7"/>
    <x v="0"/>
    <x v="35"/>
    <s v="September 18, 2015 (United States)"/>
    <n v="5.4"/>
    <n v="6500"/>
    <x v="31"/>
    <s v="Brian Bird"/>
    <x v="2458"/>
    <x v="0"/>
    <n v="2000000"/>
    <n v="2801508"/>
    <x v="2057"/>
    <n v="97"/>
    <x v="2"/>
    <n v="801508"/>
    <s v="Profit"/>
    <x v="3"/>
    <s v="United States)"/>
  </r>
  <r>
    <x v="6643"/>
    <x v="0"/>
    <x v="3"/>
    <x v="35"/>
    <s v="October 23, 2015 (United States)"/>
    <n v="4.2"/>
    <n v="7500"/>
    <x v="2089"/>
    <s v="Ryan Landels"/>
    <x v="2459"/>
    <x v="0"/>
    <n v="5000000"/>
    <n v="2333684"/>
    <x v="2058"/>
    <n v="118"/>
    <x v="2"/>
    <n v="-2666316"/>
    <s v="Loss"/>
    <x v="3"/>
    <s v="United States)"/>
  </r>
  <r>
    <x v="6644"/>
    <x v="7"/>
    <x v="4"/>
    <x v="35"/>
    <s v="May 26, 2016 (United States)"/>
    <n v="6.1"/>
    <n v="29000"/>
    <x v="2320"/>
    <s v="Nathan Parker"/>
    <x v="2314"/>
    <x v="0"/>
    <n v="16000000"/>
    <n v="2084628"/>
    <x v="2059"/>
    <n v="101"/>
    <x v="2"/>
    <n v="-13915372"/>
    <s v="Loss"/>
    <x v="3"/>
    <s v="United States)"/>
  </r>
  <r>
    <x v="6645"/>
    <x v="1"/>
    <x v="1"/>
    <x v="35"/>
    <s v="August 28, 2015 (United States)"/>
    <n v="6.9"/>
    <n v="30000"/>
    <x v="2591"/>
    <s v="Phoebe Gloeckner"/>
    <x v="2460"/>
    <x v="0"/>
    <n v="2000000"/>
    <n v="1775133"/>
    <x v="2060"/>
    <n v="102"/>
    <x v="2"/>
    <n v="-224867"/>
    <s v="Loss"/>
    <x v="3"/>
    <s v="United States)"/>
  </r>
  <r>
    <x v="6646"/>
    <x v="1"/>
    <x v="2"/>
    <x v="35"/>
    <s v="April 1, 2016 (United States)"/>
    <n v="5.8"/>
    <n v="6700"/>
    <x v="2592"/>
    <s v="Marc Abraham"/>
    <x v="2456"/>
    <x v="0"/>
    <n v="13000000"/>
    <n v="1767963"/>
    <x v="2061"/>
    <n v="123"/>
    <x v="2"/>
    <n v="-11232037"/>
    <s v="Loss"/>
    <x v="3"/>
    <s v="United States)"/>
  </r>
  <r>
    <x v="6647"/>
    <x v="7"/>
    <x v="4"/>
    <x v="35"/>
    <s v="May 8, 2015 (United States)"/>
    <n v="5.6"/>
    <n v="43000"/>
    <x v="2593"/>
    <s v="John Scott 3"/>
    <x v="167"/>
    <x v="0"/>
    <n v="20500000"/>
    <n v="1663165"/>
    <x v="1502"/>
    <n v="95"/>
    <x v="2"/>
    <n v="-18836835"/>
    <s v="Loss"/>
    <x v="3"/>
    <s v="United States)"/>
  </r>
  <r>
    <x v="6648"/>
    <x v="1"/>
    <x v="0"/>
    <x v="35"/>
    <s v="April 16, 2015 (United States)"/>
    <n v="6.9"/>
    <n v="44000"/>
    <x v="2594"/>
    <s v="John Maclean"/>
    <x v="2156"/>
    <x v="1"/>
    <n v="2000000"/>
    <n v="1295574"/>
    <x v="1618"/>
    <n v="84"/>
    <x v="2"/>
    <n v="-704426"/>
    <s v="Loss"/>
    <x v="3"/>
    <s v="United States)"/>
  </r>
  <r>
    <x v="6649"/>
    <x v="1"/>
    <x v="4"/>
    <x v="35"/>
    <s v="October 2, 2015 (Norway)"/>
    <n v="6.6"/>
    <n v="12000"/>
    <x v="2004"/>
    <s v="Joachim Trier"/>
    <x v="2082"/>
    <x v="40"/>
    <n v="11000000"/>
    <n v="1160724"/>
    <x v="1791"/>
    <n v="109"/>
    <x v="2"/>
    <n v="-9839276"/>
    <s v="Loss"/>
    <x v="3"/>
    <s v="Norway)"/>
  </r>
  <r>
    <x v="6650"/>
    <x v="1"/>
    <x v="1"/>
    <x v="35"/>
    <s v="June 19, 2015 (United States)"/>
    <n v="6.1"/>
    <n v="16000"/>
    <x v="2595"/>
    <s v="Patrick Brice"/>
    <x v="2434"/>
    <x v="0"/>
    <n v="20500000"/>
    <n v="1110522"/>
    <x v="2062"/>
    <n v="79"/>
    <x v="2"/>
    <n v="-19389478"/>
    <s v="Loss"/>
    <x v="3"/>
    <s v="United States)"/>
  </r>
  <r>
    <x v="6651"/>
    <x v="1"/>
    <x v="4"/>
    <x v="35"/>
    <s v="March 4, 2016 (United States)"/>
    <n v="5.7"/>
    <n v="26000"/>
    <x v="1379"/>
    <s v="Terrence Malick"/>
    <x v="619"/>
    <x v="0"/>
    <n v="20500000"/>
    <n v="1026288"/>
    <x v="2063"/>
    <n v="118"/>
    <x v="2"/>
    <n v="-19473712"/>
    <s v="Loss"/>
    <x v="3"/>
    <s v="United States)"/>
  </r>
  <r>
    <x v="6652"/>
    <x v="7"/>
    <x v="4"/>
    <x v="35"/>
    <s v="August 26, 2016 (United States)"/>
    <n v="6.1"/>
    <n v="15000"/>
    <x v="805"/>
    <s v="Chris Sparling"/>
    <x v="1244"/>
    <x v="0"/>
    <n v="25000000"/>
    <n v="906995"/>
    <x v="2064"/>
    <n v="110"/>
    <x v="2"/>
    <n v="-24093005"/>
    <s v="Loss"/>
    <x v="3"/>
    <s v="United States)"/>
  </r>
  <r>
    <x v="6653"/>
    <x v="1"/>
    <x v="1"/>
    <x v="35"/>
    <s v="July 10, 2015 (United States)"/>
    <n v="7.1"/>
    <n v="28000"/>
    <x v="2412"/>
    <s v="Sean Baker"/>
    <x v="2461"/>
    <x v="0"/>
    <n v="100000"/>
    <n v="828874"/>
    <x v="2062"/>
    <n v="88"/>
    <x v="1"/>
    <n v="728874"/>
    <s v="Profit"/>
    <x v="3"/>
    <s v="United States)"/>
  </r>
  <r>
    <x v="6654"/>
    <x v="1"/>
    <x v="2"/>
    <x v="35"/>
    <s v="July 17, 2015 (United States)"/>
    <n v="6.9"/>
    <n v="40000"/>
    <x v="2596"/>
    <s v="Tim Talbott"/>
    <x v="2462"/>
    <x v="0"/>
    <n v="20500000"/>
    <n v="663114"/>
    <x v="2065"/>
    <n v="122"/>
    <x v="2"/>
    <n v="-19836886"/>
    <s v="Loss"/>
    <x v="3"/>
    <s v="United States)"/>
  </r>
  <r>
    <x v="6655"/>
    <x v="1"/>
    <x v="1"/>
    <x v="35"/>
    <s v="March 18, 2016 (United States)"/>
    <n v="6.1"/>
    <n v="11000"/>
    <x v="2597"/>
    <s v="Melissa Rauch"/>
    <x v="2463"/>
    <x v="0"/>
    <n v="3500000"/>
    <n v="615816"/>
    <x v="2062"/>
    <n v="100"/>
    <x v="2"/>
    <n v="-2884184"/>
    <s v="Loss"/>
    <x v="3"/>
    <s v="United States)"/>
  </r>
  <r>
    <x v="6656"/>
    <x v="1"/>
    <x v="0"/>
    <x v="35"/>
    <s v="April 8, 2016 (United States)"/>
    <n v="6.4"/>
    <n v="52000"/>
    <x v="2598"/>
    <s v="Max Landis"/>
    <x v="2257"/>
    <x v="0"/>
    <n v="8000000"/>
    <n v="607595"/>
    <x v="2066"/>
    <n v="95"/>
    <x v="2"/>
    <n v="-7392405"/>
    <s v="Loss"/>
    <x v="3"/>
    <s v="United States)"/>
  </r>
  <r>
    <x v="6657"/>
    <x v="1"/>
    <x v="1"/>
    <x v="35"/>
    <s v="August 13, 2015 (United States)"/>
    <n v="6.4"/>
    <n v="22000"/>
    <x v="2262"/>
    <s v="Anna Boden"/>
    <x v="2464"/>
    <x v="0"/>
    <n v="6000000"/>
    <n v="422746"/>
    <x v="1891"/>
    <n v="108"/>
    <x v="2"/>
    <n v="-5577254"/>
    <s v="Loss"/>
    <x v="3"/>
    <s v="United States)"/>
  </r>
  <r>
    <x v="6658"/>
    <x v="7"/>
    <x v="4"/>
    <x v="35"/>
    <s v="August 13, 2015 (Denmark)"/>
    <n v="6"/>
    <n v="29000"/>
    <x v="2409"/>
    <s v="Nissar Modi"/>
    <x v="1681"/>
    <x v="55"/>
    <n v="7500000"/>
    <n v="381839"/>
    <x v="2067"/>
    <n v="98"/>
    <x v="2"/>
    <n v="-7118161"/>
    <s v="Loss"/>
    <x v="3"/>
    <s v="Denmark)"/>
  </r>
  <r>
    <x v="6659"/>
    <x v="3"/>
    <x v="4"/>
    <x v="35"/>
    <s v="April 8, 2016 (United States)"/>
    <n v="6.6"/>
    <n v="100000"/>
    <x v="1582"/>
    <s v="Phil Hay"/>
    <x v="2465"/>
    <x v="0"/>
    <n v="20500000"/>
    <n v="354835"/>
    <x v="2068"/>
    <n v="100"/>
    <x v="2"/>
    <n v="-20145165"/>
    <s v="Loss"/>
    <x v="3"/>
    <s v="United States)"/>
  </r>
  <r>
    <x v="6660"/>
    <x v="1"/>
    <x v="1"/>
    <x v="35"/>
    <s v="February 5, 2016 (United States)"/>
    <n v="6.2"/>
    <n v="6800"/>
    <x v="2599"/>
    <s v="Sean Mewshaw"/>
    <x v="2027"/>
    <x v="0"/>
    <n v="20500000"/>
    <n v="282083"/>
    <x v="2061"/>
    <n v="105"/>
    <x v="2"/>
    <n v="-20217917"/>
    <s v="Loss"/>
    <x v="3"/>
    <s v="United States)"/>
  </r>
  <r>
    <x v="6661"/>
    <x v="1"/>
    <x v="6"/>
    <x v="35"/>
    <s v="August 7, 2015 (United States)"/>
    <n v="6.3"/>
    <n v="31000"/>
    <x v="2524"/>
    <s v="Jon Watts"/>
    <x v="321"/>
    <x v="0"/>
    <n v="800000"/>
    <n v="143658"/>
    <x v="2069"/>
    <n v="88"/>
    <x v="2"/>
    <n v="-656342"/>
    <s v="Loss"/>
    <x v="3"/>
    <s v="United States)"/>
  </r>
  <r>
    <x v="6662"/>
    <x v="1"/>
    <x v="4"/>
    <x v="35"/>
    <s v="May 27, 2016 (United States)"/>
    <n v="6.1"/>
    <n v="9700"/>
    <x v="2600"/>
    <s v="David Farr"/>
    <x v="2466"/>
    <x v="1"/>
    <n v="20500000"/>
    <n v="121827"/>
    <x v="2070"/>
    <n v="87"/>
    <x v="2"/>
    <n v="-20378173"/>
    <s v="Loss"/>
    <x v="3"/>
    <s v="United States)"/>
  </r>
  <r>
    <x v="6663"/>
    <x v="3"/>
    <x v="4"/>
    <x v="35"/>
    <s v="December 25, 2015 (Poland)"/>
    <n v="6.3"/>
    <n v="7200"/>
    <x v="2601"/>
    <s v="Robert Bolesto"/>
    <x v="2467"/>
    <x v="50"/>
    <n v="20500000"/>
    <n v="108846"/>
    <x v="2071"/>
    <n v="92"/>
    <x v="2"/>
    <n v="-20391154"/>
    <s v="Loss"/>
    <x v="3"/>
    <s v="Poland)"/>
  </r>
  <r>
    <x v="6664"/>
    <x v="8"/>
    <x v="4"/>
    <x v="35"/>
    <s v="September 2, 2015 (France)"/>
    <n v="6.8"/>
    <n v="4400"/>
    <x v="2274"/>
    <s v="Apichatpong Weerasethakul"/>
    <x v="2468"/>
    <x v="44"/>
    <n v="20500000"/>
    <n v="98932"/>
    <x v="1737"/>
    <n v="122"/>
    <x v="2"/>
    <n v="-20401068"/>
    <s v="Loss"/>
    <x v="3"/>
    <s v="France)"/>
  </r>
  <r>
    <x v="6665"/>
    <x v="1"/>
    <x v="4"/>
    <x v="35"/>
    <s v="July 29, 2016 (United States)"/>
    <n v="5.8"/>
    <n v="20000"/>
    <x v="1233"/>
    <s v="Patricia Rozema"/>
    <x v="1951"/>
    <x v="7"/>
    <n v="20500000"/>
    <n v="92166"/>
    <x v="1091"/>
    <n v="101"/>
    <x v="2"/>
    <n v="-20407834"/>
    <s v="Loss"/>
    <x v="3"/>
    <s v="United States)"/>
  </r>
  <r>
    <x v="6666"/>
    <x v="10"/>
    <x v="4"/>
    <x v="35"/>
    <s v="October 16, 2015 (United States)"/>
    <n v="7.7"/>
    <n v="76000"/>
    <x v="2200"/>
    <s v="Cary Joji Fukunaga"/>
    <x v="2469"/>
    <x v="0"/>
    <n v="6000000"/>
    <n v="90777"/>
    <x v="1847"/>
    <n v="137"/>
    <x v="1"/>
    <n v="-5909223"/>
    <s v="Loss"/>
    <x v="3"/>
    <s v="United States)"/>
  </r>
  <r>
    <x v="6667"/>
    <x v="1"/>
    <x v="0"/>
    <x v="35"/>
    <s v="October 9, 2015 (Canada)"/>
    <n v="6.5"/>
    <n v="7300"/>
    <x v="2602"/>
    <s v="Paul Gross"/>
    <x v="2470"/>
    <x v="7"/>
    <n v="20500000"/>
    <n v="87768"/>
    <x v="1091"/>
    <n v="120"/>
    <x v="2"/>
    <n v="-20412232"/>
    <s v="Loss"/>
    <x v="3"/>
    <s v="Canada)"/>
  </r>
  <r>
    <x v="6668"/>
    <x v="3"/>
    <x v="0"/>
    <x v="35"/>
    <s v="August 28, 2015 (United States)"/>
    <n v="6.7"/>
    <n v="27000"/>
    <x v="2603"/>
    <s v="Anouk Whissell"/>
    <x v="2471"/>
    <x v="7"/>
    <n v="20500000"/>
    <n v="67069"/>
    <x v="2072"/>
    <n v="93"/>
    <x v="2"/>
    <n v="-20432931"/>
    <s v="Loss"/>
    <x v="3"/>
    <s v="United States)"/>
  </r>
  <r>
    <x v="6669"/>
    <x v="1"/>
    <x v="5"/>
    <x v="35"/>
    <s v="February 16, 2017 (United States)"/>
    <n v="5.9"/>
    <n v="20000"/>
    <x v="2604"/>
    <s v="Oz Perkins"/>
    <x v="1914"/>
    <x v="7"/>
    <n v="20500000"/>
    <n v="38348"/>
    <x v="2073"/>
    <n v="93"/>
    <x v="2"/>
    <n v="-20461652"/>
    <s v="Loss"/>
    <x v="3"/>
    <s v="United States)"/>
  </r>
  <r>
    <x v="6670"/>
    <x v="1"/>
    <x v="5"/>
    <x v="35"/>
    <s v="February 9, 2016 (United States)"/>
    <n v="5.9"/>
    <n v="17000"/>
    <x v="95"/>
    <s v="Matt Bettinelli-Olpin"/>
    <x v="2472"/>
    <x v="0"/>
    <n v="20500000"/>
    <n v="35275"/>
    <x v="2074"/>
    <n v="89"/>
    <x v="2"/>
    <n v="-20464725"/>
    <s v="Loss"/>
    <x v="3"/>
    <s v="United States)"/>
  </r>
  <r>
    <x v="6671"/>
    <x v="7"/>
    <x v="0"/>
    <x v="36"/>
    <s v="May 6, 2016 (United States)"/>
    <n v="7.8"/>
    <n v="694000"/>
    <x v="1949"/>
    <s v="Christopher Markus"/>
    <x v="2193"/>
    <x v="0"/>
    <n v="250000000"/>
    <n v="1153337496"/>
    <x v="1802"/>
    <n v="147"/>
    <x v="1"/>
    <n v="903337496"/>
    <s v="Profit"/>
    <x v="3"/>
    <s v="United States)"/>
  </r>
  <r>
    <x v="6672"/>
    <x v="7"/>
    <x v="0"/>
    <x v="36"/>
    <s v="December 16, 2016 (United States)"/>
    <n v="7.8"/>
    <n v="572000"/>
    <x v="2266"/>
    <s v="Chris Weitz"/>
    <x v="2230"/>
    <x v="0"/>
    <n v="200000000"/>
    <n v="1056057720"/>
    <x v="0"/>
    <n v="133"/>
    <x v="1"/>
    <n v="856057720"/>
    <s v="Profit"/>
    <x v="3"/>
    <s v="United States)"/>
  </r>
  <r>
    <x v="6673"/>
    <x v="0"/>
    <x v="10"/>
    <x v="36"/>
    <s v="June 17, 2016 (United States)"/>
    <n v="7.3"/>
    <n v="250000"/>
    <x v="1743"/>
    <s v="Andrew Stanton"/>
    <x v="1265"/>
    <x v="0"/>
    <n v="200000000"/>
    <n v="1028570942"/>
    <x v="1064"/>
    <n v="97"/>
    <x v="1"/>
    <n v="828570942"/>
    <s v="Profit"/>
    <x v="3"/>
    <s v="United States)"/>
  </r>
  <r>
    <x v="6674"/>
    <x v="0"/>
    <x v="10"/>
    <x v="36"/>
    <s v="March 4, 2016 (United States)"/>
    <n v="8"/>
    <n v="450000"/>
    <x v="2084"/>
    <s v="Byron Howard"/>
    <x v="2079"/>
    <x v="0"/>
    <n v="150000000"/>
    <n v="1024121104"/>
    <x v="167"/>
    <n v="108"/>
    <x v="1"/>
    <n v="874121104"/>
    <s v="Profit"/>
    <x v="3"/>
    <s v="United States)"/>
  </r>
  <r>
    <x v="2454"/>
    <x v="0"/>
    <x v="3"/>
    <x v="36"/>
    <s v="April 15, 2016 (United States)"/>
    <n v="7.4"/>
    <n v="264000"/>
    <x v="1649"/>
    <s v="Justin Marks"/>
    <x v="2473"/>
    <x v="1"/>
    <n v="175000000"/>
    <n v="966554929"/>
    <x v="2075"/>
    <n v="106"/>
    <x v="1"/>
    <n v="791554929"/>
    <s v="Profit"/>
    <x v="3"/>
    <s v="United States)"/>
  </r>
  <r>
    <x v="6675"/>
    <x v="0"/>
    <x v="10"/>
    <x v="36"/>
    <s v="July 8, 2016 (United States)"/>
    <n v="6.5"/>
    <n v="188000"/>
    <x v="2348"/>
    <s v="Cinco Paul"/>
    <x v="2474"/>
    <x v="0"/>
    <n v="75000000"/>
    <n v="875458631"/>
    <x v="1"/>
    <n v="87"/>
    <x v="2"/>
    <n v="800458631"/>
    <s v="Profit"/>
    <x v="3"/>
    <s v="United States)"/>
  </r>
  <r>
    <x v="6676"/>
    <x v="7"/>
    <x v="0"/>
    <x v="36"/>
    <s v="March 25, 2016 (United States)"/>
    <n v="6.4"/>
    <n v="655000"/>
    <x v="1821"/>
    <s v="Chris Terrio"/>
    <x v="1338"/>
    <x v="0"/>
    <n v="250000000"/>
    <n v="873637528"/>
    <x v="7"/>
    <n v="152"/>
    <x v="2"/>
    <n v="623637528"/>
    <s v="Profit"/>
    <x v="3"/>
    <s v="United States)"/>
  </r>
  <r>
    <x v="6677"/>
    <x v="7"/>
    <x v="3"/>
    <x v="36"/>
    <s v="November 18, 2016 (United States)"/>
    <n v="7.3"/>
    <n v="422000"/>
    <x v="2011"/>
    <s v="J.K. Rowling"/>
    <x v="2186"/>
    <x v="1"/>
    <n v="180000000"/>
    <n v="814044001"/>
    <x v="2076"/>
    <n v="132"/>
    <x v="1"/>
    <n v="634044001"/>
    <s v="Profit"/>
    <x v="3"/>
    <s v="United States)"/>
  </r>
  <r>
    <x v="6678"/>
    <x v="1"/>
    <x v="0"/>
    <x v="36"/>
    <s v="February 12, 2016 (United States)"/>
    <n v="8"/>
    <n v="932000"/>
    <x v="2605"/>
    <s v="Rhett Reese"/>
    <x v="1667"/>
    <x v="0"/>
    <n v="58000000"/>
    <n v="782836791"/>
    <x v="10"/>
    <n v="108"/>
    <x v="1"/>
    <n v="724836791"/>
    <s v="Profit"/>
    <x v="3"/>
    <s v="United States)"/>
  </r>
  <r>
    <x v="6679"/>
    <x v="7"/>
    <x v="0"/>
    <x v="36"/>
    <s v="August 5, 2016 (United States)"/>
    <n v="5.9"/>
    <n v="625000"/>
    <x v="1922"/>
    <s v="David Ayer"/>
    <x v="1078"/>
    <x v="0"/>
    <n v="175000000"/>
    <n v="746846894"/>
    <x v="935"/>
    <n v="123"/>
    <x v="2"/>
    <n v="571846894"/>
    <s v="Profit"/>
    <x v="3"/>
    <s v="United States)"/>
  </r>
  <r>
    <x v="6680"/>
    <x v="7"/>
    <x v="0"/>
    <x v="36"/>
    <s v="November 4, 2016 (United States)"/>
    <n v="7.5"/>
    <n v="628000"/>
    <x v="1886"/>
    <s v="Jon Spaihts"/>
    <x v="2342"/>
    <x v="0"/>
    <n v="165000000"/>
    <n v="677796076"/>
    <x v="1802"/>
    <n v="115"/>
    <x v="1"/>
    <n v="512796076"/>
    <s v="Profit"/>
    <x v="3"/>
    <s v="United States)"/>
  </r>
  <r>
    <x v="6681"/>
    <x v="0"/>
    <x v="10"/>
    <x v="36"/>
    <s v="November 23, 2016 (United States)"/>
    <n v="7.6"/>
    <n v="289000"/>
    <x v="95"/>
    <s v="Jared Bush"/>
    <x v="2475"/>
    <x v="0"/>
    <n v="150000000"/>
    <n v="644411850"/>
    <x v="1798"/>
    <n v="107"/>
    <x v="1"/>
    <n v="494411850"/>
    <s v="Profit"/>
    <x v="3"/>
    <s v="United States)"/>
  </r>
  <r>
    <x v="1568"/>
    <x v="0"/>
    <x v="10"/>
    <x v="36"/>
    <s v="December 21, 2016 (United States)"/>
    <n v="7.1"/>
    <n v="140000"/>
    <x v="1892"/>
    <s v="Garth Jennings"/>
    <x v="1244"/>
    <x v="0"/>
    <n v="75000000"/>
    <n v="634208384"/>
    <x v="1958"/>
    <n v="108"/>
    <x v="1"/>
    <n v="559208384"/>
    <s v="Profit"/>
    <x v="3"/>
    <s v="United States)"/>
  </r>
  <r>
    <x v="6682"/>
    <x v="7"/>
    <x v="0"/>
    <x v="36"/>
    <s v="May 27, 2016 (United States)"/>
    <n v="6.9"/>
    <n v="404000"/>
    <x v="1194"/>
    <s v="Simon Kinberg"/>
    <x v="1903"/>
    <x v="0"/>
    <n v="178000000"/>
    <n v="543934105"/>
    <x v="10"/>
    <n v="144"/>
    <x v="2"/>
    <n v="365934105"/>
    <s v="Profit"/>
    <x v="3"/>
    <s v="United States)"/>
  </r>
  <r>
    <x v="6683"/>
    <x v="0"/>
    <x v="10"/>
    <x v="36"/>
    <s v="January 29, 2016 (United States)"/>
    <n v="7.1"/>
    <n v="141000"/>
    <x v="2606"/>
    <s v="Jonathan Aibel"/>
    <x v="1590"/>
    <x v="0"/>
    <n v="145000000"/>
    <n v="521170825"/>
    <x v="1910"/>
    <n v="95"/>
    <x v="1"/>
    <n v="376170825"/>
    <s v="Profit"/>
    <x v="3"/>
    <s v="United States)"/>
  </r>
  <r>
    <x v="6684"/>
    <x v="7"/>
    <x v="1"/>
    <x v="36"/>
    <s v="December 25, 2016 (United States)"/>
    <n v="8"/>
    <n v="527000"/>
    <x v="2498"/>
    <s v="Damien Chazelle"/>
    <x v="1642"/>
    <x v="0"/>
    <n v="30000000"/>
    <n v="448906865"/>
    <x v="1100"/>
    <n v="128"/>
    <x v="1"/>
    <n v="418906865"/>
    <s v="Profit"/>
    <x v="3"/>
    <s v="United States)"/>
  </r>
  <r>
    <x v="6685"/>
    <x v="7"/>
    <x v="0"/>
    <x v="36"/>
    <s v="June 10, 2016 (United States)"/>
    <n v="6.8"/>
    <n v="249000"/>
    <x v="2194"/>
    <s v="Charles Leavitt"/>
    <x v="2476"/>
    <x v="30"/>
    <n v="160000000"/>
    <n v="439048914"/>
    <x v="1954"/>
    <n v="123"/>
    <x v="2"/>
    <n v="279048914"/>
    <s v="Profit"/>
    <x v="3"/>
    <s v="United States)"/>
  </r>
  <r>
    <x v="6686"/>
    <x v="7"/>
    <x v="0"/>
    <x v="36"/>
    <s v="July 29, 2016 (United States)"/>
    <n v="6.6"/>
    <n v="213000"/>
    <x v="1732"/>
    <s v="Paul Greengrass"/>
    <x v="1317"/>
    <x v="0"/>
    <n v="120000000"/>
    <n v="415484914"/>
    <x v="1"/>
    <n v="123"/>
    <x v="2"/>
    <n v="295484914"/>
    <s v="Profit"/>
    <x v="3"/>
    <s v="United States)"/>
  </r>
  <r>
    <x v="6687"/>
    <x v="0"/>
    <x v="10"/>
    <x v="36"/>
    <s v="July 22, 2016 (United States)"/>
    <n v="5.7"/>
    <n v="60000"/>
    <x v="2607"/>
    <s v="Michael J. Wilson"/>
    <x v="1827"/>
    <x v="0"/>
    <n v="105000000"/>
    <n v="408754975"/>
    <x v="1592"/>
    <n v="94"/>
    <x v="2"/>
    <n v="303754975"/>
    <s v="Profit"/>
    <x v="3"/>
    <s v="United States)"/>
  </r>
  <r>
    <x v="6688"/>
    <x v="7"/>
    <x v="0"/>
    <x v="36"/>
    <s v="June 24, 2016 (United States)"/>
    <n v="5.2"/>
    <n v="171000"/>
    <x v="977"/>
    <s v="Nicolas Wright"/>
    <x v="2334"/>
    <x v="0"/>
    <n v="165000000"/>
    <n v="389681935"/>
    <x v="10"/>
    <n v="120"/>
    <x v="2"/>
    <n v="224681935"/>
    <s v="Profit"/>
    <x v="3"/>
    <s v="United States)"/>
  </r>
  <r>
    <x v="6689"/>
    <x v="5"/>
    <x v="10"/>
    <x v="36"/>
    <s v="April 7, 2017 (United States)"/>
    <n v="8.4"/>
    <n v="215000"/>
    <x v="2608"/>
    <s v="Makoto Shinkai"/>
    <x v="2105"/>
    <x v="24"/>
    <n v="20500000"/>
    <n v="358180115"/>
    <x v="2077"/>
    <n v="106"/>
    <x v="1"/>
    <n v="337680115"/>
    <s v="Profit"/>
    <x v="3"/>
    <s v="United States)"/>
  </r>
  <r>
    <x v="6690"/>
    <x v="7"/>
    <x v="0"/>
    <x v="36"/>
    <s v="July 1, 2016 (United States)"/>
    <n v="6.2"/>
    <n v="168000"/>
    <x v="2011"/>
    <s v="Adam Cozad"/>
    <x v="2249"/>
    <x v="1"/>
    <n v="180000000"/>
    <n v="356700357"/>
    <x v="1126"/>
    <n v="110"/>
    <x v="2"/>
    <n v="176700357"/>
    <s v="Profit"/>
    <x v="3"/>
    <s v="United States)"/>
  </r>
  <r>
    <x v="6691"/>
    <x v="0"/>
    <x v="10"/>
    <x v="36"/>
    <s v="May 20, 2016 (United States)"/>
    <n v="6.3"/>
    <n v="84000"/>
    <x v="2609"/>
    <s v="Jon Vitti"/>
    <x v="2239"/>
    <x v="52"/>
    <n v="73000000"/>
    <n v="352333929"/>
    <x v="4"/>
    <n v="97"/>
    <x v="2"/>
    <n v="279333929"/>
    <s v="Profit"/>
    <x v="3"/>
    <s v="United States)"/>
  </r>
  <r>
    <x v="6692"/>
    <x v="0"/>
    <x v="10"/>
    <x v="36"/>
    <s v="November 4, 2016 (United States)"/>
    <n v="6.5"/>
    <n v="75000"/>
    <x v="1455"/>
    <s v="Jonathan Aibel"/>
    <x v="2257"/>
    <x v="0"/>
    <n v="125000000"/>
    <n v="346864886"/>
    <x v="1065"/>
    <n v="92"/>
    <x v="2"/>
    <n v="221864886"/>
    <s v="Profit"/>
    <x v="3"/>
    <s v="United States)"/>
  </r>
  <r>
    <x v="6693"/>
    <x v="7"/>
    <x v="0"/>
    <x v="36"/>
    <s v="July 22, 2016 (United States)"/>
    <n v="7"/>
    <n v="234000"/>
    <x v="1729"/>
    <s v="Simon Pegg"/>
    <x v="2058"/>
    <x v="0"/>
    <n v="185000000"/>
    <n v="343471816"/>
    <x v="5"/>
    <n v="122"/>
    <x v="1"/>
    <n v="158471816"/>
    <s v="Profit"/>
    <x v="3"/>
    <s v="United States)"/>
  </r>
  <r>
    <x v="6694"/>
    <x v="7"/>
    <x v="0"/>
    <x v="36"/>
    <s v="February 17, 2017 (United States)"/>
    <n v="5.9"/>
    <n v="128000"/>
    <x v="889"/>
    <s v="Carlo Bernard"/>
    <x v="1317"/>
    <x v="0"/>
    <n v="150000000"/>
    <n v="334933831"/>
    <x v="2078"/>
    <n v="103"/>
    <x v="2"/>
    <n v="184933831"/>
    <s v="Profit"/>
    <x v="3"/>
    <s v="United States)"/>
  </r>
  <r>
    <x v="6695"/>
    <x v="7"/>
    <x v="0"/>
    <x v="36"/>
    <s v="June 10, 2016 (United States)"/>
    <n v="6.5"/>
    <n v="260000"/>
    <x v="2089"/>
    <s v="Ed Solomon"/>
    <x v="2082"/>
    <x v="0"/>
    <n v="90000000"/>
    <n v="334897606"/>
    <x v="1100"/>
    <n v="129"/>
    <x v="2"/>
    <n v="244897606"/>
    <s v="Profit"/>
    <x v="3"/>
    <s v="United States)"/>
  </r>
  <r>
    <x v="6696"/>
    <x v="1"/>
    <x v="5"/>
    <x v="36"/>
    <s v="June 10, 2016 (United States)"/>
    <n v="7.3"/>
    <n v="242000"/>
    <x v="1820"/>
    <s v="Chad Hayes"/>
    <x v="2086"/>
    <x v="7"/>
    <n v="40000000"/>
    <n v="321788219"/>
    <x v="237"/>
    <n v="134"/>
    <x v="1"/>
    <n v="281788219"/>
    <s v="Profit"/>
    <x v="3"/>
    <s v="United States)"/>
  </r>
  <r>
    <x v="6697"/>
    <x v="1"/>
    <x v="0"/>
    <x v="36"/>
    <s v="January 27, 2017 (United States)"/>
    <n v="5.5"/>
    <n v="87000"/>
    <x v="1184"/>
    <s v="Paul W.S. Anderson"/>
    <x v="1456"/>
    <x v="0"/>
    <n v="40000000"/>
    <n v="312242626"/>
    <x v="1133"/>
    <n v="107"/>
    <x v="2"/>
    <n v="272242626"/>
    <s v="Profit"/>
    <x v="3"/>
    <s v="United States)"/>
  </r>
  <r>
    <x v="6698"/>
    <x v="3"/>
    <x v="0"/>
    <x v="36"/>
    <s v="December 21, 2016 (United States)"/>
    <n v="8.4"/>
    <n v="167000"/>
    <x v="2610"/>
    <s v="Piyush Gupta"/>
    <x v="1639"/>
    <x v="41"/>
    <n v="20500000"/>
    <n v="303723636"/>
    <x v="1283"/>
    <n v="161"/>
    <x v="1"/>
    <n v="283223636"/>
    <s v="Profit"/>
    <x v="3"/>
    <s v="United States)"/>
  </r>
  <r>
    <x v="5306"/>
    <x v="7"/>
    <x v="4"/>
    <x v="36"/>
    <s v="December 21, 2016 (United States)"/>
    <n v="7"/>
    <n v="364000"/>
    <x v="2312"/>
    <s v="Jon Spaihts"/>
    <x v="2163"/>
    <x v="0"/>
    <n v="110000000"/>
    <n v="303144152"/>
    <x v="4"/>
    <n v="116"/>
    <x v="1"/>
    <n v="193144152"/>
    <s v="Profit"/>
    <x v="3"/>
    <s v="United States)"/>
  </r>
  <r>
    <x v="6699"/>
    <x v="0"/>
    <x v="3"/>
    <x v="36"/>
    <s v="May 27, 2016 (United States)"/>
    <n v="6.2"/>
    <n v="98000"/>
    <x v="2292"/>
    <s v="Linda Woolverton"/>
    <x v="2135"/>
    <x v="0"/>
    <n v="170000000"/>
    <n v="299820798"/>
    <x v="167"/>
    <n v="113"/>
    <x v="2"/>
    <n v="129820798"/>
    <s v="Profit"/>
    <x v="3"/>
    <s v="United States)"/>
  </r>
  <r>
    <x v="6700"/>
    <x v="7"/>
    <x v="3"/>
    <x v="36"/>
    <s v="September 30, 2016 (United States)"/>
    <n v="6.7"/>
    <n v="160000"/>
    <x v="438"/>
    <s v="Ransom Riggs"/>
    <x v="2130"/>
    <x v="0"/>
    <n v="110000000"/>
    <n v="296482446"/>
    <x v="10"/>
    <n v="127"/>
    <x v="2"/>
    <n v="186482446"/>
    <s v="Profit"/>
    <x v="3"/>
    <s v="United States)"/>
  </r>
  <r>
    <x v="6701"/>
    <x v="7"/>
    <x v="5"/>
    <x v="36"/>
    <s v="January 20, 2017 (United States)"/>
    <n v="7.3"/>
    <n v="446000"/>
    <x v="1434"/>
    <s v="M. Night Shyamalan"/>
    <x v="1903"/>
    <x v="0"/>
    <n v="9000000"/>
    <n v="278454417"/>
    <x v="1"/>
    <n v="117"/>
    <x v="1"/>
    <n v="269454417"/>
    <s v="Profit"/>
    <x v="3"/>
    <s v="United States)"/>
  </r>
  <r>
    <x v="6702"/>
    <x v="7"/>
    <x v="0"/>
    <x v="36"/>
    <s v="June 3, 2016 (United States)"/>
    <n v="6"/>
    <n v="87000"/>
    <x v="2611"/>
    <s v="Josh Appelbaum"/>
    <x v="2096"/>
    <x v="0"/>
    <n v="135000000"/>
    <n v="245623848"/>
    <x v="5"/>
    <n v="112"/>
    <x v="2"/>
    <n v="110623848"/>
    <s v="Profit"/>
    <x v="3"/>
    <s v="United States)"/>
  </r>
  <r>
    <x v="6703"/>
    <x v="7"/>
    <x v="2"/>
    <x v="36"/>
    <s v="September 9, 2016 (United States)"/>
    <n v="7.4"/>
    <n v="248000"/>
    <x v="24"/>
    <s v="Todd Komarnicki"/>
    <x v="323"/>
    <x v="0"/>
    <n v="60000000"/>
    <n v="240797623"/>
    <x v="2079"/>
    <n v="96"/>
    <x v="1"/>
    <n v="180797623"/>
    <s v="Profit"/>
    <x v="3"/>
    <s v="United States)"/>
  </r>
  <r>
    <x v="6704"/>
    <x v="7"/>
    <x v="0"/>
    <x v="36"/>
    <s v="December 21, 2016 (United States)"/>
    <n v="5.7"/>
    <n v="190000"/>
    <x v="2332"/>
    <s v="Michael Lesslie"/>
    <x v="2169"/>
    <x v="0"/>
    <n v="125000000"/>
    <n v="240697856"/>
    <x v="915"/>
    <n v="115"/>
    <x v="2"/>
    <n v="115697856"/>
    <s v="Profit"/>
    <x v="3"/>
    <s v="United States)"/>
  </r>
  <r>
    <x v="6705"/>
    <x v="0"/>
    <x v="2"/>
    <x v="36"/>
    <s v="January 6, 2017 (United States)"/>
    <n v="7.8"/>
    <n v="209000"/>
    <x v="2496"/>
    <s v="Allison Schroeder"/>
    <x v="2384"/>
    <x v="0"/>
    <n v="25000000"/>
    <n v="236225193"/>
    <x v="968"/>
    <n v="127"/>
    <x v="1"/>
    <n v="211225193"/>
    <s v="Profit"/>
    <x v="3"/>
    <s v="United States)"/>
  </r>
  <r>
    <x v="471"/>
    <x v="7"/>
    <x v="0"/>
    <x v="36"/>
    <s v="July 15, 2016 (United States)"/>
    <n v="6.7"/>
    <n v="209000"/>
    <x v="2290"/>
    <s v="Katie Dippold"/>
    <x v="2374"/>
    <x v="0"/>
    <n v="144000000"/>
    <n v="229147509"/>
    <x v="4"/>
    <n v="117"/>
    <x v="2"/>
    <n v="85147509"/>
    <s v="Profit"/>
    <x v="3"/>
    <s v="United States)"/>
  </r>
  <r>
    <x v="6706"/>
    <x v="7"/>
    <x v="0"/>
    <x v="36"/>
    <s v="October 28, 2016 (United States)"/>
    <n v="6.2"/>
    <n v="165000"/>
    <x v="205"/>
    <s v="Dan Brown"/>
    <x v="323"/>
    <x v="0"/>
    <n v="75000000"/>
    <n v="220021259"/>
    <x v="4"/>
    <n v="121"/>
    <x v="2"/>
    <n v="145021259"/>
    <s v="Profit"/>
    <x v="3"/>
    <s v="United States)"/>
  </r>
  <r>
    <x v="6707"/>
    <x v="7"/>
    <x v="0"/>
    <x v="36"/>
    <s v="June 17, 2016 (United States)"/>
    <n v="6.3"/>
    <n v="166000"/>
    <x v="1814"/>
    <s v="Ike Barinholtz"/>
    <x v="1651"/>
    <x v="0"/>
    <n v="50000000"/>
    <n v="216972543"/>
    <x v="237"/>
    <n v="107"/>
    <x v="2"/>
    <n v="166972543"/>
    <s v="Profit"/>
    <x v="3"/>
    <s v="United States)"/>
  </r>
  <r>
    <x v="6708"/>
    <x v="1"/>
    <x v="1"/>
    <x v="36"/>
    <s v="September 16, 2016 (United States)"/>
    <n v="6.5"/>
    <n v="71000"/>
    <x v="1606"/>
    <s v="Helen Fielding"/>
    <x v="1169"/>
    <x v="0"/>
    <n v="35000000"/>
    <n v="211952420"/>
    <x v="1"/>
    <n v="123"/>
    <x v="2"/>
    <n v="176952420"/>
    <s v="Profit"/>
    <x v="3"/>
    <s v="United States)"/>
  </r>
  <r>
    <x v="6709"/>
    <x v="7"/>
    <x v="4"/>
    <x v="36"/>
    <s v="June 3, 2016 (United States)"/>
    <n v="7.4"/>
    <n v="220000"/>
    <x v="2612"/>
    <s v="Jojo Moyes"/>
    <x v="2477"/>
    <x v="1"/>
    <n v="20000000"/>
    <n v="208314186"/>
    <x v="17"/>
    <n v="106"/>
    <x v="1"/>
    <n v="188314186"/>
    <s v="Profit"/>
    <x v="3"/>
    <s v="United States)"/>
  </r>
  <r>
    <x v="6710"/>
    <x v="1"/>
    <x v="0"/>
    <x v="36"/>
    <s v="March 4, 2016 (United States)"/>
    <n v="5.9"/>
    <n v="149000"/>
    <x v="2613"/>
    <s v="Creighton Rothenberger"/>
    <x v="1531"/>
    <x v="0"/>
    <n v="60000000"/>
    <n v="205754447"/>
    <x v="1529"/>
    <n v="99"/>
    <x v="2"/>
    <n v="145754447"/>
    <s v="Profit"/>
    <x v="3"/>
    <s v="United States)"/>
  </r>
  <r>
    <x v="6711"/>
    <x v="7"/>
    <x v="4"/>
    <x v="36"/>
    <s v="November 11, 2016 (United States)"/>
    <n v="7.9"/>
    <n v="621000"/>
    <x v="1591"/>
    <s v="Eric Heisserer"/>
    <x v="1949"/>
    <x v="0"/>
    <n v="47000000"/>
    <n v="203388186"/>
    <x v="2080"/>
    <n v="116"/>
    <x v="1"/>
    <n v="156388186"/>
    <s v="Profit"/>
    <x v="3"/>
    <s v="United States)"/>
  </r>
  <r>
    <x v="6712"/>
    <x v="0"/>
    <x v="3"/>
    <x v="36"/>
    <s v="July 1, 2016 (United States)"/>
    <n v="6.4"/>
    <n v="80000"/>
    <x v="90"/>
    <s v="Melissa Mathison"/>
    <x v="1216"/>
    <x v="0"/>
    <n v="140000000"/>
    <n v="195243411"/>
    <x v="167"/>
    <n v="117"/>
    <x v="2"/>
    <n v="55243411"/>
    <s v="Profit"/>
    <x v="3"/>
    <s v="United States)"/>
  </r>
  <r>
    <x v="6713"/>
    <x v="1"/>
    <x v="1"/>
    <x v="36"/>
    <s v="July 29, 2016 (United States)"/>
    <n v="6.2"/>
    <n v="117000"/>
    <x v="2431"/>
    <s v="Jon Lucas"/>
    <x v="2201"/>
    <x v="0"/>
    <n v="20000000"/>
    <n v="183936074"/>
    <x v="2081"/>
    <n v="100"/>
    <x v="2"/>
    <n v="163936074"/>
    <s v="Profit"/>
    <x v="3"/>
    <s v="United States)"/>
  </r>
  <r>
    <x v="6714"/>
    <x v="0"/>
    <x v="10"/>
    <x v="36"/>
    <s v="September 23, 2016 (United States)"/>
    <n v="6.8"/>
    <n v="58000"/>
    <x v="2093"/>
    <s v="Nicholas Stoller"/>
    <x v="1991"/>
    <x v="0"/>
    <n v="70000000"/>
    <n v="183388953"/>
    <x v="1941"/>
    <n v="87"/>
    <x v="2"/>
    <n v="113388953"/>
    <s v="Profit"/>
    <x v="3"/>
    <s v="United States)"/>
  </r>
  <r>
    <x v="6715"/>
    <x v="1"/>
    <x v="2"/>
    <x v="36"/>
    <s v="November 4, 2016 (United States)"/>
    <n v="8.1"/>
    <n v="457000"/>
    <x v="1055"/>
    <s v="Robert Schenkkan"/>
    <x v="2246"/>
    <x v="3"/>
    <n v="40000000"/>
    <n v="180563636"/>
    <x v="1100"/>
    <n v="139"/>
    <x v="1"/>
    <n v="140563636"/>
    <s v="Profit"/>
    <x v="3"/>
    <s v="United States)"/>
  </r>
  <r>
    <x v="6716"/>
    <x v="7"/>
    <x v="0"/>
    <x v="36"/>
    <s v="March 18, 2016 (United States)"/>
    <n v="5.7"/>
    <n v="113000"/>
    <x v="1880"/>
    <s v="Noah Oppenheim"/>
    <x v="2364"/>
    <x v="0"/>
    <n v="110000000"/>
    <n v="179246868"/>
    <x v="979"/>
    <n v="120"/>
    <x v="2"/>
    <n v="69246868"/>
    <s v="Profit"/>
    <x v="3"/>
    <s v="United States)"/>
  </r>
  <r>
    <x v="6717"/>
    <x v="1"/>
    <x v="6"/>
    <x v="36"/>
    <s v="October 7, 2016 (United States)"/>
    <n v="6.5"/>
    <n v="176000"/>
    <x v="2291"/>
    <s v="Erin Cressida Wilson"/>
    <x v="2099"/>
    <x v="0"/>
    <n v="45000000"/>
    <n v="173185859"/>
    <x v="1018"/>
    <n v="112"/>
    <x v="2"/>
    <n v="128185859"/>
    <s v="Profit"/>
    <x v="3"/>
    <s v="United States)"/>
  </r>
  <r>
    <x v="6718"/>
    <x v="7"/>
    <x v="0"/>
    <x v="36"/>
    <s v="April 22, 2016 (United States)"/>
    <n v="6.1"/>
    <n v="101000"/>
    <x v="2614"/>
    <s v="Evan Spiliotopoulos"/>
    <x v="2192"/>
    <x v="0"/>
    <n v="115000000"/>
    <n v="164989338"/>
    <x v="1"/>
    <n v="114"/>
    <x v="2"/>
    <n v="49989338"/>
    <s v="Profit"/>
    <x v="3"/>
    <s v="United States)"/>
  </r>
  <r>
    <x v="6719"/>
    <x v="7"/>
    <x v="0"/>
    <x v="36"/>
    <s v="September 23, 2016 (United States)"/>
    <n v="6.9"/>
    <n v="191000"/>
    <x v="1395"/>
    <s v="Akira Kurosawa"/>
    <x v="645"/>
    <x v="0"/>
    <n v="90000000"/>
    <n v="162360636"/>
    <x v="17"/>
    <n v="132"/>
    <x v="2"/>
    <n v="72360636"/>
    <s v="Profit"/>
    <x v="3"/>
    <s v="United States)"/>
  </r>
  <r>
    <x v="6720"/>
    <x v="7"/>
    <x v="0"/>
    <x v="36"/>
    <s v="October 21, 2016 (United States)"/>
    <n v="6.1"/>
    <n v="144000"/>
    <x v="525"/>
    <s v="Richard Wenk"/>
    <x v="243"/>
    <x v="30"/>
    <n v="60000000"/>
    <n v="162146076"/>
    <x v="5"/>
    <n v="118"/>
    <x v="2"/>
    <n v="102146076"/>
    <s v="Profit"/>
    <x v="3"/>
    <s v="United States)"/>
  </r>
  <r>
    <x v="6721"/>
    <x v="1"/>
    <x v="6"/>
    <x v="36"/>
    <s v="August 26, 2016 (United States)"/>
    <n v="7.1"/>
    <n v="235000"/>
    <x v="2426"/>
    <s v="Fede Alvarez"/>
    <x v="560"/>
    <x v="0"/>
    <n v="9900000"/>
    <n v="157830487"/>
    <x v="1133"/>
    <n v="88"/>
    <x v="1"/>
    <n v="147930487"/>
    <s v="Profit"/>
    <x v="3"/>
    <s v="United States)"/>
  </r>
  <r>
    <x v="6722"/>
    <x v="1"/>
    <x v="0"/>
    <x v="36"/>
    <s v="October 14, 2016 (United States)"/>
    <n v="7.3"/>
    <n v="271000"/>
    <x v="1830"/>
    <s v="Bill Dubuque"/>
    <x v="1338"/>
    <x v="0"/>
    <n v="44000000"/>
    <n v="155160045"/>
    <x v="7"/>
    <n v="128"/>
    <x v="1"/>
    <n v="111160045"/>
    <s v="Profit"/>
    <x v="3"/>
    <s v="United States)"/>
  </r>
  <r>
    <x v="6723"/>
    <x v="7"/>
    <x v="0"/>
    <x v="36"/>
    <s v="February 26, 2016 (United States)"/>
    <n v="5.4"/>
    <n v="110000"/>
    <x v="1117"/>
    <s v="Matt Sazama"/>
    <x v="2379"/>
    <x v="0"/>
    <n v="140000000"/>
    <n v="150680864"/>
    <x v="2082"/>
    <n v="127"/>
    <x v="2"/>
    <n v="10680864"/>
    <s v="Profit"/>
    <x v="3"/>
    <s v="United States)"/>
  </r>
  <r>
    <x v="6724"/>
    <x v="7"/>
    <x v="4"/>
    <x v="36"/>
    <s v="July 22, 2016 (United States)"/>
    <n v="6.3"/>
    <n v="119000"/>
    <x v="2615"/>
    <s v="Eric Heisserer"/>
    <x v="2478"/>
    <x v="0"/>
    <n v="4900000"/>
    <n v="148868835"/>
    <x v="237"/>
    <n v="81"/>
    <x v="2"/>
    <n v="143968835"/>
    <s v="Profit"/>
    <x v="3"/>
    <s v="United States)"/>
  </r>
  <r>
    <x v="6725"/>
    <x v="0"/>
    <x v="0"/>
    <x v="36"/>
    <s v="August 12, 2016 (United States)"/>
    <n v="6.7"/>
    <n v="55000"/>
    <x v="2462"/>
    <s v="David Lowery"/>
    <x v="1876"/>
    <x v="0"/>
    <n v="65000000"/>
    <n v="143695338"/>
    <x v="167"/>
    <n v="102"/>
    <x v="2"/>
    <n v="78695338"/>
    <s v="Profit"/>
    <x v="3"/>
    <s v="United States)"/>
  </r>
  <r>
    <x v="6726"/>
    <x v="7"/>
    <x v="2"/>
    <x v="36"/>
    <s v="January 6, 2017 (United States)"/>
    <n v="8"/>
    <n v="221000"/>
    <x v="2616"/>
    <s v="Saroo Brierley"/>
    <x v="2020"/>
    <x v="1"/>
    <n v="12000000"/>
    <n v="140853810"/>
    <x v="1423"/>
    <n v="118"/>
    <x v="1"/>
    <n v="128853810"/>
    <s v="Profit"/>
    <x v="3"/>
    <s v="United States)"/>
  </r>
  <r>
    <x v="6727"/>
    <x v="1"/>
    <x v="10"/>
    <x v="36"/>
    <s v="August 12, 2016 (United States)"/>
    <n v="6.1"/>
    <n v="181000"/>
    <x v="2617"/>
    <s v="Kyle Hunter"/>
    <x v="1952"/>
    <x v="0"/>
    <n v="19000000"/>
    <n v="140705322"/>
    <x v="1886"/>
    <n v="89"/>
    <x v="2"/>
    <n v="121705322"/>
    <s v="Profit"/>
    <x v="3"/>
    <s v="United States)"/>
  </r>
  <r>
    <x v="6728"/>
    <x v="1"/>
    <x v="0"/>
    <x v="36"/>
    <s v="August 26, 2016 (United States)"/>
    <n v="5.7"/>
    <n v="79000"/>
    <x v="2618"/>
    <s v="Lewis John Carlino"/>
    <x v="1526"/>
    <x v="0"/>
    <n v="40000000"/>
    <n v="125729635"/>
    <x v="1100"/>
    <n v="98"/>
    <x v="2"/>
    <n v="85729635"/>
    <s v="Profit"/>
    <x v="3"/>
    <s v="United States)"/>
  </r>
  <r>
    <x v="6729"/>
    <x v="7"/>
    <x v="0"/>
    <x v="36"/>
    <s v="January 15, 2016 (United States)"/>
    <n v="5.9"/>
    <n v="55000"/>
    <x v="1686"/>
    <s v="Phil Hay"/>
    <x v="1187"/>
    <x v="0"/>
    <n v="40000000"/>
    <n v="124608438"/>
    <x v="1"/>
    <n v="102"/>
    <x v="2"/>
    <n v="84608438"/>
    <s v="Profit"/>
    <x v="3"/>
    <s v="United States)"/>
  </r>
  <r>
    <x v="6730"/>
    <x v="7"/>
    <x v="0"/>
    <x v="36"/>
    <s v="September 30, 2016 (United States)"/>
    <n v="7.1"/>
    <n v="157000"/>
    <x v="1406"/>
    <s v="Matthew Michael Carnahan"/>
    <x v="1259"/>
    <x v="0"/>
    <n v="110000000"/>
    <n v="121790373"/>
    <x v="1100"/>
    <n v="107"/>
    <x v="1"/>
    <n v="11790373"/>
    <s v="Profit"/>
    <x v="3"/>
    <s v="United States)"/>
  </r>
  <r>
    <x v="6731"/>
    <x v="1"/>
    <x v="0"/>
    <x v="36"/>
    <s v="November 23, 2016 (United States)"/>
    <n v="7.1"/>
    <n v="146000"/>
    <x v="352"/>
    <s v="Steven Knight"/>
    <x v="981"/>
    <x v="1"/>
    <n v="85000000"/>
    <n v="119520023"/>
    <x v="5"/>
    <n v="124"/>
    <x v="1"/>
    <n v="34520023"/>
    <s v="Profit"/>
    <x v="3"/>
    <s v="United States)"/>
  </r>
  <r>
    <x v="6732"/>
    <x v="7"/>
    <x v="0"/>
    <x v="36"/>
    <s v="June 24, 2016 (United States)"/>
    <n v="6.3"/>
    <n v="124000"/>
    <x v="1895"/>
    <s v="Anthony Jaswinski"/>
    <x v="2432"/>
    <x v="0"/>
    <n v="17000000"/>
    <n v="119100758"/>
    <x v="4"/>
    <n v="86"/>
    <x v="2"/>
    <n v="102100758"/>
    <s v="Profit"/>
    <x v="3"/>
    <s v="United States)"/>
  </r>
  <r>
    <x v="6733"/>
    <x v="1"/>
    <x v="0"/>
    <x v="36"/>
    <s v="July 1, 2016 (United States)"/>
    <n v="6"/>
    <n v="93000"/>
    <x v="2427"/>
    <s v="James DeMonaco"/>
    <x v="2372"/>
    <x v="0"/>
    <n v="10000000"/>
    <n v="118587880"/>
    <x v="1"/>
    <n v="108"/>
    <x v="2"/>
    <n v="108587880"/>
    <s v="Profit"/>
    <x v="3"/>
    <s v="United States)"/>
  </r>
  <r>
    <x v="6734"/>
    <x v="1"/>
    <x v="1"/>
    <x v="36"/>
    <s v="December 23, 2016 (United States)"/>
    <n v="6.2"/>
    <n v="104000"/>
    <x v="1813"/>
    <s v="John Hamburg"/>
    <x v="2395"/>
    <x v="0"/>
    <n v="38000000"/>
    <n v="118102725"/>
    <x v="10"/>
    <n v="111"/>
    <x v="2"/>
    <n v="80102725"/>
    <s v="Profit"/>
    <x v="3"/>
    <s v="United States)"/>
  </r>
  <r>
    <x v="6735"/>
    <x v="1"/>
    <x v="1"/>
    <x v="36"/>
    <s v="December 9, 2016 (United States)"/>
    <n v="5.9"/>
    <n v="72000"/>
    <x v="2020"/>
    <s v="Jon Lucas"/>
    <x v="641"/>
    <x v="0"/>
    <n v="45000000"/>
    <n v="114501299"/>
    <x v="1494"/>
    <n v="105"/>
    <x v="2"/>
    <n v="69501299"/>
    <s v="Profit"/>
    <x v="3"/>
    <s v="United States)"/>
  </r>
  <r>
    <x v="6736"/>
    <x v="1"/>
    <x v="1"/>
    <x v="36"/>
    <s v="February 12, 2016 (United States)"/>
    <n v="6.1"/>
    <n v="83000"/>
    <x v="2510"/>
    <s v="Abby Kohn"/>
    <x v="2416"/>
    <x v="0"/>
    <n v="38000000"/>
    <n v="112343513"/>
    <x v="237"/>
    <n v="110"/>
    <x v="2"/>
    <n v="74343513"/>
    <s v="Profit"/>
    <x v="3"/>
    <s v="United States)"/>
  </r>
  <r>
    <x v="6737"/>
    <x v="7"/>
    <x v="0"/>
    <x v="36"/>
    <s v="March 11, 2016 (United States)"/>
    <n v="7.2"/>
    <n v="300000"/>
    <x v="2619"/>
    <s v="Josh Campbell"/>
    <x v="923"/>
    <x v="0"/>
    <n v="15000000"/>
    <n v="110216998"/>
    <x v="5"/>
    <n v="103"/>
    <x v="1"/>
    <n v="95216998"/>
    <s v="Profit"/>
    <x v="3"/>
    <s v="United States)"/>
  </r>
  <r>
    <x v="6738"/>
    <x v="7"/>
    <x v="0"/>
    <x v="36"/>
    <s v="January 22, 2016 (United States)"/>
    <n v="5.2"/>
    <n v="103000"/>
    <x v="2210"/>
    <s v="Susannah Grant"/>
    <x v="2319"/>
    <x v="0"/>
    <n v="38000000"/>
    <n v="109906372"/>
    <x v="4"/>
    <n v="112"/>
    <x v="2"/>
    <n v="71906372"/>
    <s v="Profit"/>
    <x v="3"/>
    <s v="United States)"/>
  </r>
  <r>
    <x v="6739"/>
    <x v="1"/>
    <x v="1"/>
    <x v="36"/>
    <s v="May 20, 2016 (United States)"/>
    <n v="5.7"/>
    <n v="116000"/>
    <x v="2093"/>
    <s v="Andrew Jay Cohen"/>
    <x v="1952"/>
    <x v="0"/>
    <n v="35000000"/>
    <n v="108007109"/>
    <x v="1"/>
    <n v="92"/>
    <x v="2"/>
    <n v="73007109"/>
    <s v="Profit"/>
    <x v="3"/>
    <s v="United States)"/>
  </r>
  <r>
    <x v="6740"/>
    <x v="0"/>
    <x v="10"/>
    <x v="36"/>
    <s v="August 25, 2017 (United States)"/>
    <n v="6.8"/>
    <n v="21000"/>
    <x v="95"/>
    <s v="Eric Summer"/>
    <x v="2195"/>
    <x v="8"/>
    <n v="30000000"/>
    <n v="106127278"/>
    <x v="1751"/>
    <n v="89"/>
    <x v="2"/>
    <n v="76127278"/>
    <s v="Profit"/>
    <x v="3"/>
    <s v="United States)"/>
  </r>
  <r>
    <x v="6741"/>
    <x v="1"/>
    <x v="1"/>
    <x v="36"/>
    <s v="January 22, 2016 (United States)"/>
    <n v="5.9"/>
    <n v="117000"/>
    <x v="2439"/>
    <s v="John Phillips"/>
    <x v="23"/>
    <x v="0"/>
    <n v="25000000"/>
    <n v="94073028"/>
    <x v="1502"/>
    <n v="102"/>
    <x v="2"/>
    <n v="69073028"/>
    <s v="Profit"/>
    <x v="3"/>
    <s v="United States)"/>
  </r>
  <r>
    <x v="6742"/>
    <x v="7"/>
    <x v="0"/>
    <x v="36"/>
    <s v="August 19, 2016 (United States)"/>
    <n v="5.7"/>
    <n v="43000"/>
    <x v="1834"/>
    <s v="Lew Wallace"/>
    <x v="2479"/>
    <x v="0"/>
    <n v="100000000"/>
    <n v="94061311"/>
    <x v="697"/>
    <n v="123"/>
    <x v="2"/>
    <n v="-5938689"/>
    <s v="Loss"/>
    <x v="3"/>
    <s v="United States)"/>
  </r>
  <r>
    <x v="6743"/>
    <x v="1"/>
    <x v="6"/>
    <x v="36"/>
    <s v="May 13, 2016 (United States)"/>
    <n v="6.5"/>
    <n v="96000"/>
    <x v="916"/>
    <s v="Jamie Linden"/>
    <x v="1313"/>
    <x v="0"/>
    <n v="27000000"/>
    <n v="93282604"/>
    <x v="231"/>
    <n v="98"/>
    <x v="2"/>
    <n v="66282604"/>
    <s v="Profit"/>
    <x v="3"/>
    <s v="United States)"/>
  </r>
  <r>
    <x v="6744"/>
    <x v="3"/>
    <x v="0"/>
    <x v="36"/>
    <s v="July 20, 2016 (South Korea)"/>
    <n v="7.6"/>
    <n v="181000"/>
    <x v="2620"/>
    <s v="Joo-Suk Park"/>
    <x v="2480"/>
    <x v="10"/>
    <n v="20500000"/>
    <n v="92764199"/>
    <x v="2083"/>
    <n v="118"/>
    <x v="1"/>
    <n v="72264199"/>
    <s v="Profit"/>
    <x v="3"/>
    <s v="South Korea)"/>
  </r>
  <r>
    <x v="6745"/>
    <x v="7"/>
    <x v="1"/>
    <x v="36"/>
    <s v="March 25, 2016 (United States)"/>
    <n v="6"/>
    <n v="29000"/>
    <x v="1383"/>
    <s v="Nia Vardalos"/>
    <x v="1649"/>
    <x v="0"/>
    <n v="18000000"/>
    <n v="90632641"/>
    <x v="1295"/>
    <n v="94"/>
    <x v="2"/>
    <n v="72632641"/>
    <s v="Profit"/>
    <x v="3"/>
    <s v="United States)"/>
  </r>
  <r>
    <x v="6746"/>
    <x v="7"/>
    <x v="4"/>
    <x v="36"/>
    <s v="December 16, 2016 (United States)"/>
    <n v="6.8"/>
    <n v="95000"/>
    <x v="1217"/>
    <s v="Allan Loeb"/>
    <x v="1078"/>
    <x v="0"/>
    <n v="36000000"/>
    <n v="88528280"/>
    <x v="237"/>
    <n v="97"/>
    <x v="2"/>
    <n v="52528280"/>
    <s v="Profit"/>
    <x v="3"/>
    <s v="United States)"/>
  </r>
  <r>
    <x v="6747"/>
    <x v="1"/>
    <x v="2"/>
    <x v="36"/>
    <s v="August 19, 2016 (United States)"/>
    <n v="7.1"/>
    <n v="188000"/>
    <x v="1525"/>
    <s v="Stephen Chin"/>
    <x v="2140"/>
    <x v="0"/>
    <n v="40000000"/>
    <n v="86234523"/>
    <x v="2084"/>
    <n v="114"/>
    <x v="1"/>
    <n v="46234523"/>
    <s v="Profit"/>
    <x v="3"/>
    <s v="United States)"/>
  </r>
  <r>
    <x v="6748"/>
    <x v="7"/>
    <x v="0"/>
    <x v="36"/>
    <s v="July 27, 2016 (United States)"/>
    <n v="6.5"/>
    <n v="120000"/>
    <x v="2353"/>
    <s v="Jessica Sharzer"/>
    <x v="1914"/>
    <x v="0"/>
    <n v="19000000"/>
    <n v="85251425"/>
    <x v="1502"/>
    <n v="96"/>
    <x v="2"/>
    <n v="66251425"/>
    <s v="Profit"/>
    <x v="3"/>
    <s v="United States)"/>
  </r>
  <r>
    <x v="6749"/>
    <x v="7"/>
    <x v="4"/>
    <x v="36"/>
    <s v="October 21, 2016 (United States)"/>
    <n v="6.1"/>
    <n v="56000"/>
    <x v="2433"/>
    <s v="Mike Flanagan"/>
    <x v="2481"/>
    <x v="0"/>
    <n v="9000000"/>
    <n v="81705746"/>
    <x v="1"/>
    <n v="99"/>
    <x v="2"/>
    <n v="72705746"/>
    <s v="Profit"/>
    <x v="3"/>
    <s v="United States)"/>
  </r>
  <r>
    <x v="6750"/>
    <x v="1"/>
    <x v="0"/>
    <x v="36"/>
    <s v="January 6, 2017 (United States)"/>
    <n v="5.8"/>
    <n v="72000"/>
    <x v="2621"/>
    <s v="Cory Goodman"/>
    <x v="1711"/>
    <x v="0"/>
    <n v="35000000"/>
    <n v="81093313"/>
    <x v="1133"/>
    <n v="91"/>
    <x v="2"/>
    <n v="46093313"/>
    <s v="Profit"/>
    <x v="3"/>
    <s v="United States)"/>
  </r>
  <r>
    <x v="6751"/>
    <x v="1"/>
    <x v="4"/>
    <x v="36"/>
    <s v="December 16, 2016 (United States)"/>
    <n v="7.8"/>
    <n v="257000"/>
    <x v="1568"/>
    <s v="Kenneth Lonergan"/>
    <x v="1700"/>
    <x v="0"/>
    <n v="9000000"/>
    <n v="78988148"/>
    <x v="2085"/>
    <n v="137"/>
    <x v="1"/>
    <n v="69988148"/>
    <s v="Profit"/>
    <x v="3"/>
    <s v="United States)"/>
  </r>
  <r>
    <x v="6752"/>
    <x v="3"/>
    <x v="0"/>
    <x v="36"/>
    <s v="July 29, 2016 (Japan)"/>
    <n v="6.8"/>
    <n v="25000"/>
    <x v="2622"/>
    <s v="Hideaki Anno"/>
    <x v="2482"/>
    <x v="24"/>
    <n v="20500000"/>
    <n v="78053145"/>
    <x v="2086"/>
    <n v="120"/>
    <x v="2"/>
    <n v="57553145"/>
    <s v="Profit"/>
    <x v="3"/>
    <s v="Japan)"/>
  </r>
  <r>
    <x v="6753"/>
    <x v="1"/>
    <x v="1"/>
    <x v="36"/>
    <s v="July 8, 2016 (United States)"/>
    <n v="6"/>
    <n v="85000"/>
    <x v="2623"/>
    <s v="Andrew Jay Cohen"/>
    <x v="2021"/>
    <x v="0"/>
    <n v="33000000"/>
    <n v="77068246"/>
    <x v="10"/>
    <n v="98"/>
    <x v="2"/>
    <n v="44068246"/>
    <s v="Profit"/>
    <x v="3"/>
    <s v="United States)"/>
  </r>
  <r>
    <x v="6754"/>
    <x v="0"/>
    <x v="10"/>
    <x v="36"/>
    <s v="August 19, 2016 (United States)"/>
    <n v="7.8"/>
    <n v="121000"/>
    <x v="2624"/>
    <s v="Marc Haimes"/>
    <x v="1473"/>
    <x v="0"/>
    <n v="60000000"/>
    <n v="76249438"/>
    <x v="1315"/>
    <n v="101"/>
    <x v="1"/>
    <n v="16249438"/>
    <s v="Profit"/>
    <x v="3"/>
    <s v="United States)"/>
  </r>
  <r>
    <x v="6755"/>
    <x v="0"/>
    <x v="2"/>
    <x v="36"/>
    <s v="March 16, 2016 (United States)"/>
    <n v="7.1"/>
    <n v="23000"/>
    <x v="2572"/>
    <s v="Christy Beam"/>
    <x v="1778"/>
    <x v="0"/>
    <n v="13000000"/>
    <n v="73983003"/>
    <x v="4"/>
    <n v="109"/>
    <x v="1"/>
    <n v="60983003"/>
    <s v="Profit"/>
    <x v="3"/>
    <s v="United States)"/>
  </r>
  <r>
    <x v="6756"/>
    <x v="7"/>
    <x v="5"/>
    <x v="36"/>
    <s v="January 22, 2016 (United States)"/>
    <n v="6"/>
    <n v="84000"/>
    <x v="1971"/>
    <s v="Stacey Menear"/>
    <x v="2483"/>
    <x v="0"/>
    <n v="10000000"/>
    <n v="73929392"/>
    <x v="1056"/>
    <n v="97"/>
    <x v="2"/>
    <n v="63929392"/>
    <s v="Profit"/>
    <x v="3"/>
    <s v="United States)"/>
  </r>
  <r>
    <x v="6757"/>
    <x v="1"/>
    <x v="0"/>
    <x v="36"/>
    <s v="January 15, 2016 (United States)"/>
    <n v="7.3"/>
    <n v="126000"/>
    <x v="1183"/>
    <s v="Chuck Hogan"/>
    <x v="2109"/>
    <x v="0"/>
    <n v="50000000"/>
    <n v="69411370"/>
    <x v="5"/>
    <n v="144"/>
    <x v="1"/>
    <n v="19411370"/>
    <s v="Profit"/>
    <x v="3"/>
    <s v="United States)"/>
  </r>
  <r>
    <x v="6758"/>
    <x v="1"/>
    <x v="4"/>
    <x v="36"/>
    <s v="November 18, 2016 (United States)"/>
    <n v="7.4"/>
    <n v="284000"/>
    <x v="2625"/>
    <s v="Barry Jenkins"/>
    <x v="2484"/>
    <x v="0"/>
    <n v="4000000"/>
    <n v="65336603"/>
    <x v="1957"/>
    <n v="111"/>
    <x v="1"/>
    <n v="61336603"/>
    <s v="Profit"/>
    <x v="3"/>
    <s v="United States)"/>
  </r>
  <r>
    <x v="6759"/>
    <x v="0"/>
    <x v="10"/>
    <x v="36"/>
    <s v="January 13, 2017 (United States)"/>
    <n v="5.7"/>
    <n v="16000"/>
    <x v="1676"/>
    <s v="Derek Connolly"/>
    <x v="2485"/>
    <x v="7"/>
    <n v="125000000"/>
    <n v="64493915"/>
    <x v="5"/>
    <n v="104"/>
    <x v="2"/>
    <n v="-60506085"/>
    <s v="Loss"/>
    <x v="3"/>
    <s v="United States)"/>
  </r>
  <r>
    <x v="6760"/>
    <x v="7"/>
    <x v="4"/>
    <x v="36"/>
    <s v="December 25, 2016 (United States)"/>
    <n v="7.2"/>
    <n v="101000"/>
    <x v="1710"/>
    <s v="August Wilson"/>
    <x v="645"/>
    <x v="0"/>
    <n v="24000000"/>
    <n v="64414761"/>
    <x v="2061"/>
    <n v="139"/>
    <x v="1"/>
    <n v="40414761"/>
    <s v="Profit"/>
    <x v="3"/>
    <s v="United States)"/>
  </r>
  <r>
    <x v="6761"/>
    <x v="7"/>
    <x v="1"/>
    <x v="36"/>
    <s v="February 5, 2016 (United States)"/>
    <n v="6.3"/>
    <n v="127000"/>
    <x v="1828"/>
    <s v="Joel Coen"/>
    <x v="2042"/>
    <x v="0"/>
    <n v="22000000"/>
    <n v="63945241"/>
    <x v="1"/>
    <n v="106"/>
    <x v="2"/>
    <n v="41945241"/>
    <s v="Profit"/>
    <x v="3"/>
    <s v="United States)"/>
  </r>
  <r>
    <x v="6762"/>
    <x v="1"/>
    <x v="0"/>
    <x v="36"/>
    <s v="May 20, 2016 (United States)"/>
    <n v="7.4"/>
    <n v="294000"/>
    <x v="1916"/>
    <s v="Shane Black"/>
    <x v="1048"/>
    <x v="0"/>
    <n v="50000000"/>
    <n v="62788218"/>
    <x v="7"/>
    <n v="116"/>
    <x v="1"/>
    <n v="12788218"/>
    <s v="Profit"/>
    <x v="3"/>
    <s v="United States)"/>
  </r>
  <r>
    <x v="6763"/>
    <x v="7"/>
    <x v="0"/>
    <x v="36"/>
    <s v="February 12, 2016 (United States)"/>
    <n v="4.7"/>
    <n v="66000"/>
    <x v="1120"/>
    <s v="Justin Theroux"/>
    <x v="1263"/>
    <x v="0"/>
    <n v="50000000"/>
    <n v="56722693"/>
    <x v="2087"/>
    <n v="101"/>
    <x v="2"/>
    <n v="6722693"/>
    <s v="Profit"/>
    <x v="3"/>
    <s v="United States)"/>
  </r>
  <r>
    <x v="6764"/>
    <x v="1"/>
    <x v="0"/>
    <x v="36"/>
    <s v="January 13, 2017 (United States)"/>
    <n v="7.4"/>
    <n v="96000"/>
    <x v="1406"/>
    <s v="Peter Berg"/>
    <x v="1259"/>
    <x v="13"/>
    <n v="45000000"/>
    <n v="52185751"/>
    <x v="1702"/>
    <n v="133"/>
    <x v="1"/>
    <n v="7185751"/>
    <s v="Profit"/>
    <x v="3"/>
    <s v="United States)"/>
  </r>
  <r>
    <x v="6765"/>
    <x v="7"/>
    <x v="0"/>
    <x v="36"/>
    <s v="January 29, 2016 (United States)"/>
    <n v="6.8"/>
    <n v="63000"/>
    <x v="2057"/>
    <s v="Scott Silver"/>
    <x v="2058"/>
    <x v="0"/>
    <n v="80000000"/>
    <n v="52099090"/>
    <x v="167"/>
    <n v="117"/>
    <x v="2"/>
    <n v="-27900910"/>
    <s v="Loss"/>
    <x v="3"/>
    <s v="United States)"/>
  </r>
  <r>
    <x v="6766"/>
    <x v="7"/>
    <x v="2"/>
    <x v="36"/>
    <s v="August 12, 2016 (United States)"/>
    <n v="6.8"/>
    <n v="52000"/>
    <x v="425"/>
    <s v="Nicholas Martin"/>
    <x v="103"/>
    <x v="1"/>
    <n v="29000000"/>
    <n v="49052787"/>
    <x v="1562"/>
    <n v="111"/>
    <x v="2"/>
    <n v="20052787"/>
    <s v="Profit"/>
    <x v="3"/>
    <s v="United States)"/>
  </r>
  <r>
    <x v="6767"/>
    <x v="7"/>
    <x v="1"/>
    <x v="36"/>
    <s v="April 29, 2016 (United States)"/>
    <n v="5.7"/>
    <n v="35000"/>
    <x v="200"/>
    <s v="Anya Kochoff"/>
    <x v="1318"/>
    <x v="0"/>
    <n v="25000000"/>
    <n v="48782670"/>
    <x v="1756"/>
    <n v="118"/>
    <x v="2"/>
    <n v="23782670"/>
    <s v="Profit"/>
    <x v="3"/>
    <s v="United States)"/>
  </r>
  <r>
    <x v="6768"/>
    <x v="7"/>
    <x v="3"/>
    <x v="36"/>
    <s v="January 6, 2017 (United States)"/>
    <n v="7.5"/>
    <n v="83000"/>
    <x v="2030"/>
    <s v="Patrick Ness"/>
    <x v="2486"/>
    <x v="1"/>
    <n v="43000000"/>
    <n v="47309313"/>
    <x v="2020"/>
    <n v="108"/>
    <x v="1"/>
    <n v="4309313"/>
    <s v="Profit"/>
    <x v="3"/>
    <s v="United States)"/>
  </r>
  <r>
    <x v="6769"/>
    <x v="7"/>
    <x v="0"/>
    <x v="36"/>
    <s v="February 19, 2016 (United States)"/>
    <n v="6.3"/>
    <n v="26000"/>
    <x v="516"/>
    <s v="Kevin Reynolds"/>
    <x v="1728"/>
    <x v="0"/>
    <n v="20000000"/>
    <n v="46771565"/>
    <x v="1673"/>
    <n v="107"/>
    <x v="2"/>
    <n v="26771565"/>
    <s v="Profit"/>
    <x v="3"/>
    <s v="United States)"/>
  </r>
  <r>
    <x v="6770"/>
    <x v="1"/>
    <x v="5"/>
    <x v="36"/>
    <s v="September 16, 2016 (United States)"/>
    <n v="5"/>
    <n v="43000"/>
    <x v="2306"/>
    <s v="Simon Barrett"/>
    <x v="2487"/>
    <x v="7"/>
    <n v="5000000"/>
    <n v="45173154"/>
    <x v="1502"/>
    <n v="89"/>
    <x v="2"/>
    <n v="40173154"/>
    <s v="Profit"/>
    <x v="3"/>
    <s v="United States)"/>
  </r>
  <r>
    <x v="6771"/>
    <x v="7"/>
    <x v="1"/>
    <x v="36"/>
    <s v="August 5, 2016 (United States)"/>
    <n v="6.6"/>
    <n v="73000"/>
    <x v="58"/>
    <s v="Woody Allen"/>
    <x v="2082"/>
    <x v="0"/>
    <n v="30000000"/>
    <n v="43763247"/>
    <x v="1879"/>
    <n v="96"/>
    <x v="2"/>
    <n v="13763247"/>
    <s v="Profit"/>
    <x v="3"/>
    <s v="United States)"/>
  </r>
  <r>
    <x v="6772"/>
    <x v="7"/>
    <x v="5"/>
    <x v="36"/>
    <s v="January 8, 2016 (United States)"/>
    <n v="4.8"/>
    <n v="41000"/>
    <x v="2626"/>
    <s v="Nick Antosca"/>
    <x v="2488"/>
    <x v="0"/>
    <n v="10000000"/>
    <n v="39712000"/>
    <x v="2088"/>
    <n v="93"/>
    <x v="2"/>
    <n v="29712000"/>
    <s v="Profit"/>
    <x v="3"/>
    <s v="United States)"/>
  </r>
  <r>
    <x v="6773"/>
    <x v="1"/>
    <x v="0"/>
    <x v="36"/>
    <s v="April 15, 2016 (United States)"/>
    <n v="6.3"/>
    <n v="62000"/>
    <x v="2396"/>
    <s v="Douglas Cook"/>
    <x v="487"/>
    <x v="0"/>
    <n v="31500000"/>
    <n v="38803993"/>
    <x v="1100"/>
    <n v="113"/>
    <x v="2"/>
    <n v="7303993"/>
    <s v="Profit"/>
    <x v="3"/>
    <s v="United States)"/>
  </r>
  <r>
    <x v="6774"/>
    <x v="1"/>
    <x v="0"/>
    <x v="36"/>
    <s v="August 26, 2016 (United States)"/>
    <n v="7.6"/>
    <n v="211000"/>
    <x v="1796"/>
    <s v="Taylor Sheridan"/>
    <x v="2058"/>
    <x v="0"/>
    <n v="12000000"/>
    <n v="37879877"/>
    <x v="1702"/>
    <n v="102"/>
    <x v="1"/>
    <n v="25879877"/>
    <s v="Profit"/>
    <x v="3"/>
    <s v="United States)"/>
  </r>
  <r>
    <x v="6775"/>
    <x v="3"/>
    <x v="4"/>
    <x v="36"/>
    <s v="June 1, 2016 (South Korea)"/>
    <n v="8.1"/>
    <n v="123000"/>
    <x v="1731"/>
    <s v="Sarah Waters"/>
    <x v="2489"/>
    <x v="10"/>
    <n v="20500000"/>
    <n v="37767206"/>
    <x v="1340"/>
    <n v="145"/>
    <x v="1"/>
    <n v="17267206"/>
    <s v="Profit"/>
    <x v="3"/>
    <s v="South Korea)"/>
  </r>
  <r>
    <x v="6776"/>
    <x v="1"/>
    <x v="2"/>
    <x v="36"/>
    <s v="September 16, 2016 (United States)"/>
    <n v="7.3"/>
    <n v="143000"/>
    <x v="171"/>
    <s v="Kieran Fitzgerald"/>
    <x v="1648"/>
    <x v="1"/>
    <n v="40000000"/>
    <n v="37357216"/>
    <x v="1418"/>
    <n v="134"/>
    <x v="1"/>
    <n v="-2642784"/>
    <s v="Loss"/>
    <x v="3"/>
    <s v="United States)"/>
  </r>
  <r>
    <x v="6777"/>
    <x v="3"/>
    <x v="4"/>
    <x v="36"/>
    <s v="October 28, 2016 (United States)"/>
    <n v="5.8"/>
    <n v="22000"/>
    <x v="1391"/>
    <s v="Karan Johar"/>
    <x v="2224"/>
    <x v="41"/>
    <n v="20500000"/>
    <n v="31668920"/>
    <x v="2089"/>
    <n v="158"/>
    <x v="2"/>
    <n v="11168920"/>
    <s v="Profit"/>
    <x v="3"/>
    <s v="United States)"/>
  </r>
  <r>
    <x v="6778"/>
    <x v="1"/>
    <x v="0"/>
    <x v="36"/>
    <s v="November 18, 2016 (United States)"/>
    <n v="6.2"/>
    <n v="22000"/>
    <x v="1071"/>
    <s v="Ben Fountain"/>
    <x v="2490"/>
    <x v="1"/>
    <n v="40000000"/>
    <n v="30930984"/>
    <x v="2090"/>
    <n v="113"/>
    <x v="2"/>
    <n v="-9069016"/>
    <s v="Loss"/>
    <x v="3"/>
    <s v="United States)"/>
  </r>
  <r>
    <x v="6779"/>
    <x v="1"/>
    <x v="4"/>
    <x v="36"/>
    <s v="December 9, 2016 (United States)"/>
    <n v="7.5"/>
    <n v="248000"/>
    <x v="2185"/>
    <s v="Tom Ford"/>
    <x v="1949"/>
    <x v="0"/>
    <n v="22500000"/>
    <n v="30311857"/>
    <x v="1315"/>
    <n v="116"/>
    <x v="1"/>
    <n v="7811857"/>
    <s v="Profit"/>
    <x v="3"/>
    <s v="United States)"/>
  </r>
  <r>
    <x v="6780"/>
    <x v="7"/>
    <x v="0"/>
    <x v="36"/>
    <s v="October 21, 2016 (United States)"/>
    <n v="5.9"/>
    <n v="60000"/>
    <x v="1282"/>
    <s v="Michael LeSieur"/>
    <x v="2073"/>
    <x v="0"/>
    <n v="40000000"/>
    <n v="29918745"/>
    <x v="968"/>
    <n v="105"/>
    <x v="2"/>
    <n v="-10081255"/>
    <s v="Loss"/>
    <x v="3"/>
    <s v="United States)"/>
  </r>
  <r>
    <x v="6781"/>
    <x v="1"/>
    <x v="2"/>
    <x v="36"/>
    <s v="December 2, 2016 (United States)"/>
    <n v="6.7"/>
    <n v="75000"/>
    <x v="2627"/>
    <s v="Noah Oppenheim"/>
    <x v="1532"/>
    <x v="0"/>
    <n v="9000000"/>
    <n v="29777777"/>
    <x v="989"/>
    <n v="100"/>
    <x v="2"/>
    <n v="20777777"/>
    <s v="Profit"/>
    <x v="3"/>
    <s v="United States)"/>
  </r>
  <r>
    <x v="6782"/>
    <x v="1"/>
    <x v="0"/>
    <x v="36"/>
    <s v="March 11, 2016 (United States)"/>
    <n v="6.2"/>
    <n v="96000"/>
    <x v="1694"/>
    <s v="Sacha Baron Cohen"/>
    <x v="1882"/>
    <x v="1"/>
    <n v="35000000"/>
    <n v="27979040"/>
    <x v="2091"/>
    <n v="83"/>
    <x v="2"/>
    <n v="-7020960"/>
    <s v="Loss"/>
    <x v="3"/>
    <s v="United States)"/>
  </r>
  <r>
    <x v="6783"/>
    <x v="1"/>
    <x v="4"/>
    <x v="36"/>
    <s v="February 17, 2017 (United States)"/>
    <n v="6.4"/>
    <n v="90000"/>
    <x v="1308"/>
    <s v="Justin Haythe"/>
    <x v="2255"/>
    <x v="0"/>
    <n v="40000000"/>
    <n v="26620002"/>
    <x v="915"/>
    <n v="146"/>
    <x v="2"/>
    <n v="-13379998"/>
    <s v="Loss"/>
    <x v="3"/>
    <s v="United States)"/>
  </r>
  <r>
    <x v="6784"/>
    <x v="7"/>
    <x v="4"/>
    <x v="36"/>
    <s v="September 2, 2016 (United States)"/>
    <n v="7.2"/>
    <n v="54000"/>
    <x v="2249"/>
    <s v="Derek Cianfrance"/>
    <x v="2169"/>
    <x v="1"/>
    <n v="20000000"/>
    <n v="25975621"/>
    <x v="2076"/>
    <n v="133"/>
    <x v="1"/>
    <n v="5975621"/>
    <s v="Profit"/>
    <x v="3"/>
    <s v="United States)"/>
  </r>
  <r>
    <x v="6785"/>
    <x v="7"/>
    <x v="2"/>
    <x v="36"/>
    <s v="February 19, 2016 (United States)"/>
    <n v="7.1"/>
    <n v="36000"/>
    <x v="777"/>
    <s v="Joe Shrapnel"/>
    <x v="2491"/>
    <x v="7"/>
    <n v="35000000"/>
    <n v="25070261"/>
    <x v="2092"/>
    <n v="134"/>
    <x v="1"/>
    <n v="-9929739"/>
    <s v="Loss"/>
    <x v="3"/>
    <s v="United States)"/>
  </r>
  <r>
    <x v="6786"/>
    <x v="1"/>
    <x v="0"/>
    <x v="36"/>
    <s v="June 24, 2016 (United States)"/>
    <n v="6.9"/>
    <n v="55000"/>
    <x v="1384"/>
    <s v="Gary Ross"/>
    <x v="1244"/>
    <x v="0"/>
    <n v="50000000"/>
    <n v="25035950"/>
    <x v="2032"/>
    <n v="139"/>
    <x v="2"/>
    <n v="-24964050"/>
    <s v="Loss"/>
    <x v="3"/>
    <s v="United States)"/>
  </r>
  <r>
    <x v="6787"/>
    <x v="1"/>
    <x v="2"/>
    <x v="36"/>
    <s v="March 4, 2016 (United States)"/>
    <n v="6.6"/>
    <n v="51000"/>
    <x v="2186"/>
    <s v="Robert Carlock"/>
    <x v="2033"/>
    <x v="0"/>
    <n v="35000000"/>
    <n v="24972139"/>
    <x v="1603"/>
    <n v="112"/>
    <x v="2"/>
    <n v="-10027861"/>
    <s v="Loss"/>
    <x v="3"/>
    <s v="United States)"/>
  </r>
  <r>
    <x v="6788"/>
    <x v="7"/>
    <x v="2"/>
    <x v="36"/>
    <s v="January 20, 2017 (United States)"/>
    <n v="7.2"/>
    <n v="134000"/>
    <x v="1685"/>
    <s v="Robert Siegel"/>
    <x v="242"/>
    <x v="0"/>
    <n v="25000000"/>
    <n v="24121245"/>
    <x v="1423"/>
    <n v="115"/>
    <x v="1"/>
    <n v="-878755"/>
    <s v="Loss"/>
    <x v="3"/>
    <s v="United States)"/>
  </r>
  <r>
    <x v="6789"/>
    <x v="7"/>
    <x v="3"/>
    <x v="36"/>
    <s v="July 1, 2016 (United States)"/>
    <n v="7.9"/>
    <n v="118000"/>
    <x v="2069"/>
    <s v="Taika Waititi"/>
    <x v="111"/>
    <x v="18"/>
    <n v="20500000"/>
    <n v="23915910"/>
    <x v="2093"/>
    <n v="101"/>
    <x v="1"/>
    <n v="3415910"/>
    <s v="Profit"/>
    <x v="3"/>
    <s v="United States)"/>
  </r>
  <r>
    <x v="6790"/>
    <x v="1"/>
    <x v="4"/>
    <x v="36"/>
    <s v="January 13, 2017 (United States)"/>
    <n v="7.2"/>
    <n v="104000"/>
    <x v="25"/>
    <s v="Jay Cocks"/>
    <x v="2246"/>
    <x v="0"/>
    <n v="46000000"/>
    <n v="23834809"/>
    <x v="2094"/>
    <n v="161"/>
    <x v="1"/>
    <n v="-22165191"/>
    <s v="Loss"/>
    <x v="3"/>
    <s v="United States)"/>
  </r>
  <r>
    <x v="6791"/>
    <x v="1"/>
    <x v="0"/>
    <x v="36"/>
    <s v="February 26, 2016 (United States)"/>
    <n v="6.3"/>
    <n v="69000"/>
    <x v="1923"/>
    <s v="Matt Cook"/>
    <x v="1700"/>
    <x v="0"/>
    <n v="20000000"/>
    <n v="23177948"/>
    <x v="1901"/>
    <n v="115"/>
    <x v="2"/>
    <n v="3177948"/>
    <s v="Profit"/>
    <x v="3"/>
    <s v="United States)"/>
  </r>
  <r>
    <x v="6792"/>
    <x v="0"/>
    <x v="10"/>
    <x v="36"/>
    <s v="February 24, 2017 (United States)"/>
    <n v="6"/>
    <n v="4900"/>
    <x v="2019"/>
    <s v="Ash Brannon"/>
    <x v="1297"/>
    <x v="30"/>
    <n v="60000000"/>
    <n v="23157646"/>
    <x v="2095"/>
    <n v="90"/>
    <x v="2"/>
    <n v="-36842354"/>
    <s v="Loss"/>
    <x v="3"/>
    <s v="United States)"/>
  </r>
  <r>
    <x v="6793"/>
    <x v="1"/>
    <x v="1"/>
    <x v="36"/>
    <s v="July 29, 2016 (United States)"/>
    <n v="7.9"/>
    <n v="201000"/>
    <x v="2413"/>
    <s v="Matt Ross"/>
    <x v="1776"/>
    <x v="0"/>
    <n v="5000000"/>
    <n v="23123592"/>
    <x v="2096"/>
    <n v="118"/>
    <x v="1"/>
    <n v="18123592"/>
    <s v="Profit"/>
    <x v="3"/>
    <s v="United States)"/>
  </r>
  <r>
    <x v="6794"/>
    <x v="7"/>
    <x v="4"/>
    <x v="36"/>
    <s v="February 5, 2016 (United States)"/>
    <n v="6.6"/>
    <n v="37000"/>
    <x v="2628"/>
    <s v="Bryan Sipe"/>
    <x v="2256"/>
    <x v="0"/>
    <n v="20500000"/>
    <n v="23079932"/>
    <x v="2097"/>
    <n v="111"/>
    <x v="2"/>
    <n v="2579932"/>
    <s v="Profit"/>
    <x v="3"/>
    <s v="United States)"/>
  </r>
  <r>
    <x v="6795"/>
    <x v="1"/>
    <x v="0"/>
    <x v="36"/>
    <s v="January 13, 2017 (United States)"/>
    <n v="6.4"/>
    <n v="54000"/>
    <x v="2040"/>
    <s v="Ben Affleck"/>
    <x v="1338"/>
    <x v="0"/>
    <n v="108000000"/>
    <n v="22678555"/>
    <x v="1898"/>
    <n v="129"/>
    <x v="2"/>
    <n v="-85321445"/>
    <s v="Loss"/>
    <x v="3"/>
    <s v="United States)"/>
  </r>
  <r>
    <x v="6796"/>
    <x v="1"/>
    <x v="4"/>
    <x v="36"/>
    <s v="December 21, 2016 (United States)"/>
    <n v="7.1"/>
    <n v="30000"/>
    <x v="598"/>
    <s v="Pedro AlmodÃ³var"/>
    <x v="2492"/>
    <x v="16"/>
    <n v="20500000"/>
    <n v="22546233"/>
    <x v="1676"/>
    <n v="99"/>
    <x v="1"/>
    <n v="2046233"/>
    <s v="Profit"/>
    <x v="3"/>
    <s v="United States)"/>
  </r>
  <r>
    <x v="6797"/>
    <x v="1"/>
    <x v="1"/>
    <x v="36"/>
    <s v="January 29, 2016 (United States)"/>
    <n v="3.5"/>
    <n v="20000"/>
    <x v="2429"/>
    <s v="Marlon Wayans"/>
    <x v="1334"/>
    <x v="0"/>
    <n v="5000000"/>
    <n v="22227514"/>
    <x v="2098"/>
    <n v="92"/>
    <x v="2"/>
    <n v="17227514"/>
    <s v="Profit"/>
    <x v="3"/>
    <s v="United States)"/>
  </r>
  <r>
    <x v="6798"/>
    <x v="0"/>
    <x v="1"/>
    <x v="36"/>
    <s v="June 3, 2016 (United States)"/>
    <n v="6.4"/>
    <n v="24000"/>
    <x v="883"/>
    <s v="Whit Stillman"/>
    <x v="1711"/>
    <x v="22"/>
    <n v="3000000"/>
    <n v="21401949"/>
    <x v="662"/>
    <n v="90"/>
    <x v="2"/>
    <n v="18401949"/>
    <s v="Profit"/>
    <x v="3"/>
    <s v="United States)"/>
  </r>
  <r>
    <x v="6799"/>
    <x v="1"/>
    <x v="2"/>
    <x v="36"/>
    <s v="July 13, 2016 (United States)"/>
    <n v="7"/>
    <n v="71000"/>
    <x v="2297"/>
    <s v="Ellen Furman"/>
    <x v="2451"/>
    <x v="1"/>
    <n v="28000000"/>
    <n v="21011110"/>
    <x v="2099"/>
    <n v="127"/>
    <x v="1"/>
    <n v="-6988890"/>
    <s v="Loss"/>
    <x v="3"/>
    <s v="United States)"/>
  </r>
  <r>
    <x v="6800"/>
    <x v="1"/>
    <x v="0"/>
    <x v="36"/>
    <s v="April 29, 2016 (United States)"/>
    <n v="6.3"/>
    <n v="47000"/>
    <x v="2629"/>
    <s v="Jordan Peele"/>
    <x v="2493"/>
    <x v="0"/>
    <n v="15000000"/>
    <n v="20651333"/>
    <x v="2100"/>
    <n v="100"/>
    <x v="2"/>
    <n v="5651333"/>
    <s v="Profit"/>
    <x v="3"/>
    <s v="United States)"/>
  </r>
  <r>
    <x v="6801"/>
    <x v="1"/>
    <x v="1"/>
    <x v="36"/>
    <s v="November 18, 2016 (United States)"/>
    <n v="7.3"/>
    <n v="110000"/>
    <x v="2630"/>
    <s v="Kelly Fremon Craig"/>
    <x v="2346"/>
    <x v="0"/>
    <n v="9000000"/>
    <n v="19370020"/>
    <x v="568"/>
    <n v="104"/>
    <x v="1"/>
    <n v="10370020"/>
    <s v="Profit"/>
    <x v="3"/>
    <s v="United States)"/>
  </r>
  <r>
    <x v="6802"/>
    <x v="7"/>
    <x v="2"/>
    <x v="36"/>
    <s v="April 21, 2017 (United States)"/>
    <n v="6.6"/>
    <n v="83000"/>
    <x v="1164"/>
    <s v="James Gray"/>
    <x v="1689"/>
    <x v="0"/>
    <n v="30000000"/>
    <n v="19263938"/>
    <x v="2101"/>
    <n v="141"/>
    <x v="2"/>
    <n v="-10736062"/>
    <s v="Loss"/>
    <x v="3"/>
    <s v="United States)"/>
  </r>
  <r>
    <x v="6803"/>
    <x v="7"/>
    <x v="0"/>
    <x v="36"/>
    <s v="February 5, 2016 (United States)"/>
    <n v="5.8"/>
    <n v="53000"/>
    <x v="1725"/>
    <s v="Burr Steers"/>
    <x v="2417"/>
    <x v="0"/>
    <n v="28000000"/>
    <n v="16457494"/>
    <x v="1984"/>
    <n v="108"/>
    <x v="2"/>
    <n v="-11542506"/>
    <s v="Loss"/>
    <x v="3"/>
    <s v="United States)"/>
  </r>
  <r>
    <x v="6804"/>
    <x v="1"/>
    <x v="4"/>
    <x v="36"/>
    <s v="June 9, 2017 (United States)"/>
    <n v="7.9"/>
    <n v="56000"/>
    <x v="899"/>
    <s v="Paul Laverty"/>
    <x v="2494"/>
    <x v="1"/>
    <n v="20500000"/>
    <n v="15793051"/>
    <x v="1508"/>
    <n v="100"/>
    <x v="1"/>
    <n v="-4706949"/>
    <s v="Loss"/>
    <x v="3"/>
    <s v="United States)"/>
  </r>
  <r>
    <x v="6805"/>
    <x v="1"/>
    <x v="6"/>
    <x v="36"/>
    <s v="January 27, 2017 (United States)"/>
    <n v="6.7"/>
    <n v="60000"/>
    <x v="1720"/>
    <s v="Patrick Massett"/>
    <x v="1244"/>
    <x v="0"/>
    <n v="20000000"/>
    <n v="14880939"/>
    <x v="1933"/>
    <n v="120"/>
    <x v="2"/>
    <n v="-5119061"/>
    <s v="Loss"/>
    <x v="3"/>
    <s v="United States)"/>
  </r>
  <r>
    <x v="6806"/>
    <x v="1"/>
    <x v="0"/>
    <x v="36"/>
    <s v="November 18, 2016 (United States)"/>
    <n v="6.3"/>
    <n v="40000"/>
    <x v="2139"/>
    <s v="Andrew Baldwin"/>
    <x v="2154"/>
    <x v="1"/>
    <n v="20000000"/>
    <n v="14857808"/>
    <x v="758"/>
    <n v="92"/>
    <x v="2"/>
    <n v="-5142192"/>
    <s v="Loss"/>
    <x v="3"/>
    <s v="United States)"/>
  </r>
  <r>
    <x v="6807"/>
    <x v="7"/>
    <x v="2"/>
    <x v="36"/>
    <s v="February 10, 2017 (United States)"/>
    <n v="6.9"/>
    <n v="15000"/>
    <x v="2444"/>
    <s v="Guy Hibbert"/>
    <x v="2380"/>
    <x v="39"/>
    <n v="14000000"/>
    <n v="14459330"/>
    <x v="989"/>
    <n v="111"/>
    <x v="2"/>
    <n v="459330"/>
    <s v="Profit"/>
    <x v="3"/>
    <s v="United States)"/>
  </r>
  <r>
    <x v="6808"/>
    <x v="7"/>
    <x v="1"/>
    <x v="36"/>
    <s v="March 17, 2016 (Ireland)"/>
    <n v="7.9"/>
    <n v="88000"/>
    <x v="2050"/>
    <s v="Simon Carmody"/>
    <x v="2495"/>
    <x v="22"/>
    <n v="20500000"/>
    <n v="13624522"/>
    <x v="2102"/>
    <n v="106"/>
    <x v="1"/>
    <n v="-6875478"/>
    <s v="Loss"/>
    <x v="3"/>
    <s v="Ireland)"/>
  </r>
  <r>
    <x v="6809"/>
    <x v="0"/>
    <x v="10"/>
    <x v="36"/>
    <s v="April 29, 2016 (United States)"/>
    <n v="5.6"/>
    <n v="10000"/>
    <x v="2025"/>
    <s v="T.J. Fixman"/>
    <x v="2496"/>
    <x v="13"/>
    <n v="20000000"/>
    <n v="13385737"/>
    <x v="828"/>
    <n v="94"/>
    <x v="2"/>
    <n v="-6614263"/>
    <s v="Loss"/>
    <x v="3"/>
    <s v="United States)"/>
  </r>
  <r>
    <x v="6810"/>
    <x v="7"/>
    <x v="2"/>
    <x v="36"/>
    <s v="November 4, 2016 (United States)"/>
    <n v="7"/>
    <n v="33000"/>
    <x v="2076"/>
    <s v="Jeff Nichols"/>
    <x v="2497"/>
    <x v="1"/>
    <n v="9000000"/>
    <n v="12957265"/>
    <x v="2033"/>
    <n v="123"/>
    <x v="1"/>
    <n v="3957265"/>
    <s v="Profit"/>
    <x v="3"/>
    <s v="United States)"/>
  </r>
  <r>
    <x v="6811"/>
    <x v="1"/>
    <x v="1"/>
    <x v="36"/>
    <s v="April 7, 2017 (United States)"/>
    <n v="6.8"/>
    <n v="19000"/>
    <x v="2184"/>
    <s v="Lissa Evans"/>
    <x v="2122"/>
    <x v="1"/>
    <n v="20500000"/>
    <n v="12597262"/>
    <x v="703"/>
    <n v="117"/>
    <x v="2"/>
    <n v="-7902738"/>
    <s v="Loss"/>
    <x v="3"/>
    <s v="United States)"/>
  </r>
  <r>
    <x v="6812"/>
    <x v="1"/>
    <x v="1"/>
    <x v="36"/>
    <s v="December 25, 2016 (United States)"/>
    <n v="7.4"/>
    <n v="46000"/>
    <x v="2631"/>
    <s v="Maren Ade"/>
    <x v="2498"/>
    <x v="29"/>
    <n v="20500000"/>
    <n v="11784207"/>
    <x v="2103"/>
    <n v="162"/>
    <x v="1"/>
    <n v="-8715793"/>
    <s v="Loss"/>
    <x v="3"/>
    <s v="United States)"/>
  </r>
  <r>
    <x v="6813"/>
    <x v="1"/>
    <x v="5"/>
    <x v="36"/>
    <s v="March 17, 2017 (United States)"/>
    <n v="6.1"/>
    <n v="46000"/>
    <x v="1909"/>
    <s v="James Gunn"/>
    <x v="2499"/>
    <x v="0"/>
    <n v="5000000"/>
    <n v="11084630"/>
    <x v="9"/>
    <n v="89"/>
    <x v="2"/>
    <n v="6084630"/>
    <s v="Profit"/>
    <x v="3"/>
    <s v="United States)"/>
  </r>
  <r>
    <x v="6814"/>
    <x v="1"/>
    <x v="6"/>
    <x v="36"/>
    <s v="May 13, 2016 (United Kingdom)"/>
    <n v="6.2"/>
    <n v="21000"/>
    <x v="2232"/>
    <s v="John le CarrÃ©"/>
    <x v="2500"/>
    <x v="1"/>
    <n v="20500000"/>
    <n v="10711027"/>
    <x v="758"/>
    <n v="108"/>
    <x v="2"/>
    <n v="-9788973"/>
    <s v="Loss"/>
    <x v="3"/>
    <s v="United Kingdom)"/>
  </r>
  <r>
    <x v="6815"/>
    <x v="1"/>
    <x v="1"/>
    <x v="36"/>
    <s v="June 3, 2016 (United States)"/>
    <n v="6.7"/>
    <n v="57000"/>
    <x v="2056"/>
    <s v="Andy Samberg"/>
    <x v="1991"/>
    <x v="0"/>
    <n v="20000000"/>
    <n v="9680029"/>
    <x v="1"/>
    <n v="87"/>
    <x v="2"/>
    <n v="-10319971"/>
    <s v="Loss"/>
    <x v="3"/>
    <s v="United States)"/>
  </r>
  <r>
    <x v="6816"/>
    <x v="1"/>
    <x v="1"/>
    <x v="36"/>
    <s v="December 28, 2016 (United States)"/>
    <n v="7.4"/>
    <n v="74000"/>
    <x v="417"/>
    <s v="Jim Jarmusch"/>
    <x v="2501"/>
    <x v="8"/>
    <n v="5000000"/>
    <n v="9588282"/>
    <x v="2104"/>
    <n v="118"/>
    <x v="1"/>
    <n v="4588282"/>
    <s v="Profit"/>
    <x v="3"/>
    <s v="United States)"/>
  </r>
  <r>
    <x v="6817"/>
    <x v="1"/>
    <x v="1"/>
    <x v="36"/>
    <s v="April 28, 2016 (Germany)"/>
    <n v="6.1"/>
    <n v="42000"/>
    <x v="1411"/>
    <s v="Dave Eggers"/>
    <x v="323"/>
    <x v="1"/>
    <n v="30000000"/>
    <n v="9169507"/>
    <x v="1095"/>
    <n v="98"/>
    <x v="2"/>
    <n v="-20830493"/>
    <s v="Loss"/>
    <x v="3"/>
    <s v="Germany)"/>
  </r>
  <r>
    <x v="6818"/>
    <x v="1"/>
    <x v="4"/>
    <x v="36"/>
    <s v="December 9, 2016 (United States)"/>
    <n v="7.5"/>
    <n v="68000"/>
    <x v="1098"/>
    <s v="Jonathan Perera"/>
    <x v="2254"/>
    <x v="8"/>
    <n v="13000000"/>
    <n v="9101546"/>
    <x v="1270"/>
    <n v="132"/>
    <x v="1"/>
    <n v="-3898454"/>
    <s v="Loss"/>
    <x v="3"/>
    <s v="United States)"/>
  </r>
  <r>
    <x v="6819"/>
    <x v="1"/>
    <x v="1"/>
    <x v="36"/>
    <s v="April 1, 2016 (United States)"/>
    <n v="4.8"/>
    <n v="36000"/>
    <x v="2632"/>
    <s v="Deon Taylor"/>
    <x v="2502"/>
    <x v="0"/>
    <n v="900000"/>
    <n v="9097072"/>
    <x v="2105"/>
    <n v="94"/>
    <x v="2"/>
    <n v="8197072"/>
    <s v="Profit"/>
    <x v="3"/>
    <s v="United States)"/>
  </r>
  <r>
    <x v="6820"/>
    <x v="7"/>
    <x v="5"/>
    <x v="36"/>
    <s v="December 2, 2016 (United States)"/>
    <n v="5.3"/>
    <n v="12000"/>
    <x v="2349"/>
    <s v="Ronnie Christensen"/>
    <x v="1354"/>
    <x v="0"/>
    <n v="5000000"/>
    <n v="9037058"/>
    <x v="1819"/>
    <n v="87"/>
    <x v="2"/>
    <n v="4037058"/>
    <s v="Profit"/>
    <x v="3"/>
    <s v="United States)"/>
  </r>
  <r>
    <x v="6821"/>
    <x v="1"/>
    <x v="0"/>
    <x v="36"/>
    <s v="September 2, 2016 (United States)"/>
    <n v="5.8"/>
    <n v="41000"/>
    <x v="2633"/>
    <s v="Seth W. Owen"/>
    <x v="2458"/>
    <x v="0"/>
    <n v="8000000"/>
    <n v="8809407"/>
    <x v="2106"/>
    <n v="92"/>
    <x v="2"/>
    <n v="809407"/>
    <s v="Profit"/>
    <x v="3"/>
    <s v="United States)"/>
  </r>
  <r>
    <x v="6822"/>
    <x v="7"/>
    <x v="2"/>
    <x v="36"/>
    <s v="October 21, 2016 (United States)"/>
    <n v="6.7"/>
    <n v="20000"/>
    <x v="833"/>
    <s v="Deborah Lipstadt"/>
    <x v="1364"/>
    <x v="1"/>
    <n v="10000000"/>
    <n v="7994527"/>
    <x v="703"/>
    <n v="109"/>
    <x v="2"/>
    <n v="-2005473"/>
    <s v="Loss"/>
    <x v="3"/>
    <s v="United States)"/>
  </r>
  <r>
    <x v="6823"/>
    <x v="7"/>
    <x v="2"/>
    <x v="36"/>
    <s v="June 10, 2016 (United States)"/>
    <n v="6.6"/>
    <n v="19000"/>
    <x v="2634"/>
    <s v="John Logan"/>
    <x v="621"/>
    <x v="1"/>
    <n v="20500000"/>
    <n v="7435006"/>
    <x v="2107"/>
    <n v="104"/>
    <x v="2"/>
    <n v="-13064994"/>
    <s v="Loss"/>
    <x v="3"/>
    <s v="United States)"/>
  </r>
  <r>
    <x v="6824"/>
    <x v="7"/>
    <x v="4"/>
    <x v="36"/>
    <s v="February 10, 2016 (France)"/>
    <n v="7.3"/>
    <n v="10000"/>
    <x v="2171"/>
    <s v="Sabrina B. Karine"/>
    <x v="2503"/>
    <x v="8"/>
    <n v="20500000"/>
    <n v="7400324"/>
    <x v="1828"/>
    <n v="115"/>
    <x v="1"/>
    <n v="-13099676"/>
    <s v="Loss"/>
    <x v="3"/>
    <s v="France)"/>
  </r>
  <r>
    <x v="6825"/>
    <x v="1"/>
    <x v="1"/>
    <x v="36"/>
    <s v="January 20, 2017 (United States)"/>
    <n v="7.3"/>
    <n v="42000"/>
    <x v="1932"/>
    <s v="Mike Mills"/>
    <x v="1478"/>
    <x v="0"/>
    <n v="7000000"/>
    <n v="7214806"/>
    <x v="1957"/>
    <n v="119"/>
    <x v="1"/>
    <n v="214806"/>
    <s v="Profit"/>
    <x v="3"/>
    <s v="United States)"/>
  </r>
  <r>
    <x v="6826"/>
    <x v="7"/>
    <x v="4"/>
    <x v="36"/>
    <s v="August 31, 2016 (Iran)"/>
    <n v="7.8"/>
    <n v="54000"/>
    <x v="2211"/>
    <s v="Asghar Farhadi"/>
    <x v="2504"/>
    <x v="28"/>
    <n v="20500000"/>
    <n v="6953604"/>
    <x v="994"/>
    <n v="124"/>
    <x v="1"/>
    <n v="-13546396"/>
    <s v="Loss"/>
    <x v="3"/>
    <s v="Iran)"/>
  </r>
  <r>
    <x v="6827"/>
    <x v="7"/>
    <x v="4"/>
    <x v="36"/>
    <s v="April 21, 2016 (Greece)"/>
    <n v="6.6"/>
    <n v="77000"/>
    <x v="2076"/>
    <s v="Jeff Nichols"/>
    <x v="2014"/>
    <x v="0"/>
    <n v="18000000"/>
    <n v="6740647"/>
    <x v="7"/>
    <n v="112"/>
    <x v="2"/>
    <n v="-11259353"/>
    <s v="Loss"/>
    <x v="3"/>
    <s v="Greece)"/>
  </r>
  <r>
    <x v="6828"/>
    <x v="1"/>
    <x v="2"/>
    <x v="36"/>
    <s v="November 18, 2016 (United States)"/>
    <n v="6.8"/>
    <n v="26000"/>
    <x v="1554"/>
    <s v="Ben Younger"/>
    <x v="2323"/>
    <x v="0"/>
    <n v="6000000"/>
    <n v="6698679"/>
    <x v="2108"/>
    <n v="117"/>
    <x v="2"/>
    <n v="698679"/>
    <s v="Profit"/>
    <x v="3"/>
    <s v="United States)"/>
  </r>
  <r>
    <x v="6829"/>
    <x v="7"/>
    <x v="10"/>
    <x v="36"/>
    <s v="July 9, 2016 (Japan)"/>
    <n v="6.8"/>
    <n v="21000"/>
    <x v="2635"/>
    <s v="Takashi Hasegawa"/>
    <x v="2368"/>
    <x v="24"/>
    <n v="20500000"/>
    <n v="5725482"/>
    <x v="2109"/>
    <n v="110"/>
    <x v="2"/>
    <n v="-14774518"/>
    <s v="Loss"/>
    <x v="3"/>
    <s v="Japan)"/>
  </r>
  <r>
    <x v="6830"/>
    <x v="1"/>
    <x v="4"/>
    <x v="36"/>
    <s v="July 14, 2017 (United States)"/>
    <n v="6.8"/>
    <n v="21000"/>
    <x v="2636"/>
    <s v="Nikolai Leskov"/>
    <x v="2505"/>
    <x v="1"/>
    <n v="20500000"/>
    <n v="5401447"/>
    <x v="2110"/>
    <n v="89"/>
    <x v="2"/>
    <n v="-15098553"/>
    <s v="Loss"/>
    <x v="3"/>
    <s v="United States)"/>
  </r>
  <r>
    <x v="6831"/>
    <x v="1"/>
    <x v="0"/>
    <x v="36"/>
    <s v="September 9, 2016 (United Kingdom)"/>
    <n v="7.2"/>
    <n v="45000"/>
    <x v="1999"/>
    <s v="Sean Ellis"/>
    <x v="2506"/>
    <x v="39"/>
    <n v="20500000"/>
    <n v="5079219"/>
    <x v="1673"/>
    <n v="120"/>
    <x v="1"/>
    <n v="-15420781"/>
    <s v="Loss"/>
    <x v="3"/>
    <s v="United Kingdom)"/>
  </r>
  <r>
    <x v="6832"/>
    <x v="1"/>
    <x v="2"/>
    <x v="36"/>
    <s v="August 26, 2016 (United States)"/>
    <n v="6.6"/>
    <n v="16000"/>
    <x v="2637"/>
    <s v="Jonathan Jakubowicz"/>
    <x v="2423"/>
    <x v="56"/>
    <n v="20000000"/>
    <n v="4978353"/>
    <x v="2111"/>
    <n v="111"/>
    <x v="2"/>
    <n v="-15021647"/>
    <s v="Loss"/>
    <x v="3"/>
    <s v="United States)"/>
  </r>
  <r>
    <x v="6833"/>
    <x v="1"/>
    <x v="1"/>
    <x v="36"/>
    <s v="July 1, 2016 (United States)"/>
    <n v="7"/>
    <n v="109000"/>
    <x v="2638"/>
    <s v="Daniel Scheinert"/>
    <x v="2277"/>
    <x v="0"/>
    <n v="3000000"/>
    <n v="4935501"/>
    <x v="2112"/>
    <n v="97"/>
    <x v="1"/>
    <n v="1935501"/>
    <s v="Profit"/>
    <x v="3"/>
    <s v="United States)"/>
  </r>
  <r>
    <x v="6834"/>
    <x v="1"/>
    <x v="1"/>
    <x v="36"/>
    <s v="April 7, 2016 (Russia)"/>
    <n v="6.9"/>
    <n v="53000"/>
    <x v="900"/>
    <s v="Richard Linklater"/>
    <x v="2507"/>
    <x v="0"/>
    <n v="10000000"/>
    <n v="4644472"/>
    <x v="1886"/>
    <n v="117"/>
    <x v="2"/>
    <n v="-5355528"/>
    <s v="Loss"/>
    <x v="3"/>
    <s v="Russia)"/>
  </r>
  <r>
    <x v="6835"/>
    <x v="1"/>
    <x v="1"/>
    <x v="36"/>
    <s v="April 21, 2017 (Canada)"/>
    <n v="6.2"/>
    <n v="61000"/>
    <x v="2073"/>
    <s v="Nacho Vigalondo"/>
    <x v="1775"/>
    <x v="7"/>
    <n v="15000000"/>
    <n v="4531320"/>
    <x v="2113"/>
    <n v="109"/>
    <x v="2"/>
    <n v="-10468680"/>
    <s v="Loss"/>
    <x v="3"/>
    <s v="Canada)"/>
  </r>
  <r>
    <x v="6836"/>
    <x v="1"/>
    <x v="10"/>
    <x v="36"/>
    <s v="July 25, 2016 (United States)"/>
    <n v="6.4"/>
    <n v="52000"/>
    <x v="2639"/>
    <s v="Brian Azzarello"/>
    <x v="1080"/>
    <x v="0"/>
    <n v="3500000"/>
    <n v="4462034"/>
    <x v="161"/>
    <n v="76"/>
    <x v="2"/>
    <n v="962034"/>
    <s v="Profit"/>
    <x v="3"/>
    <s v="United States)"/>
  </r>
  <r>
    <x v="6837"/>
    <x v="7"/>
    <x v="1"/>
    <x v="36"/>
    <s v="November 23, 2016 (United States)"/>
    <n v="5.7"/>
    <n v="10000"/>
    <x v="102"/>
    <s v="Warren Beatty"/>
    <x v="2251"/>
    <x v="0"/>
    <n v="25000000"/>
    <n v="3885342"/>
    <x v="915"/>
    <n v="127"/>
    <x v="2"/>
    <n v="-21114658"/>
    <s v="Loss"/>
    <x v="3"/>
    <s v="United States)"/>
  </r>
  <r>
    <x v="6838"/>
    <x v="1"/>
    <x v="0"/>
    <x v="36"/>
    <s v="April 21, 2017 (United States)"/>
    <n v="6.4"/>
    <n v="44000"/>
    <x v="2337"/>
    <s v="Amy Jump"/>
    <x v="2076"/>
    <x v="1"/>
    <n v="20500000"/>
    <n v="3719383"/>
    <x v="1618"/>
    <n v="91"/>
    <x v="2"/>
    <n v="-16780617"/>
    <s v="Loss"/>
    <x v="3"/>
    <s v="United States)"/>
  </r>
  <r>
    <x v="6839"/>
    <x v="1"/>
    <x v="5"/>
    <x v="36"/>
    <s v="June 24, 2016 (United States)"/>
    <n v="6.2"/>
    <n v="87000"/>
    <x v="1303"/>
    <s v="Nicolas Winding Refn"/>
    <x v="2195"/>
    <x v="0"/>
    <n v="7000000"/>
    <n v="3377430"/>
    <x v="1906"/>
    <n v="117"/>
    <x v="2"/>
    <n v="-3622570"/>
    <s v="Loss"/>
    <x v="3"/>
    <s v="United States)"/>
  </r>
  <r>
    <x v="6840"/>
    <x v="1"/>
    <x v="4"/>
    <x v="36"/>
    <s v="March 15, 2017 (Belgium)"/>
    <n v="7"/>
    <n v="64000"/>
    <x v="2640"/>
    <s v="Julia Ducournau"/>
    <x v="2508"/>
    <x v="8"/>
    <n v="20500000"/>
    <n v="3096815"/>
    <x v="2114"/>
    <n v="99"/>
    <x v="1"/>
    <n v="-17403185"/>
    <s v="Loss"/>
    <x v="3"/>
    <s v="Belgium)"/>
  </r>
  <r>
    <x v="6841"/>
    <x v="1"/>
    <x v="4"/>
    <x v="36"/>
    <s v="March 10, 2017 (United States)"/>
    <n v="6.1"/>
    <n v="37000"/>
    <x v="1295"/>
    <s v="Olivier Assayas"/>
    <x v="1799"/>
    <x v="8"/>
    <n v="6000000"/>
    <n v="2840408"/>
    <x v="1980"/>
    <n v="105"/>
    <x v="2"/>
    <n v="-3159592"/>
    <s v="Loss"/>
    <x v="3"/>
    <s v="United States)"/>
  </r>
  <r>
    <x v="6842"/>
    <x v="1"/>
    <x v="3"/>
    <x v="36"/>
    <s v="October 14, 2016 (United Kingdom)"/>
    <n v="7"/>
    <n v="40000"/>
    <x v="2205"/>
    <s v="Andrea Arnold"/>
    <x v="2509"/>
    <x v="1"/>
    <n v="20500000"/>
    <n v="2290649"/>
    <x v="2115"/>
    <n v="163"/>
    <x v="1"/>
    <n v="-18209351"/>
    <s v="Loss"/>
    <x v="3"/>
    <s v="United Kingdom)"/>
  </r>
  <r>
    <x v="6843"/>
    <x v="1"/>
    <x v="6"/>
    <x v="36"/>
    <s v="October 21, 2016 (United States)"/>
    <n v="6.1"/>
    <n v="16000"/>
    <x v="2641"/>
    <s v="Philip Roth"/>
    <x v="1262"/>
    <x v="13"/>
    <n v="20500000"/>
    <n v="2063436"/>
    <x v="1502"/>
    <n v="108"/>
    <x v="2"/>
    <n v="-18436564"/>
    <s v="Loss"/>
    <x v="3"/>
    <s v="United States)"/>
  </r>
  <r>
    <x v="6844"/>
    <x v="0"/>
    <x v="2"/>
    <x v="36"/>
    <s v="August 26, 2016 (United States)"/>
    <n v="7.3"/>
    <n v="5300"/>
    <x v="2642"/>
    <s v="Brian Reindl"/>
    <x v="2510"/>
    <x v="0"/>
    <n v="9000000"/>
    <n v="2000620"/>
    <x v="2116"/>
    <n v="130"/>
    <x v="1"/>
    <n v="-6999380"/>
    <s v="Loss"/>
    <x v="3"/>
    <s v="United States)"/>
  </r>
  <r>
    <x v="6845"/>
    <x v="3"/>
    <x v="4"/>
    <x v="36"/>
    <s v="February 5, 2016 (India)"/>
    <n v="7.5"/>
    <n v="11000"/>
    <x v="2643"/>
    <s v="Radhika Rao"/>
    <x v="2511"/>
    <x v="41"/>
    <n v="20500000"/>
    <n v="1386707"/>
    <x v="2117"/>
    <n v="154"/>
    <x v="1"/>
    <n v="-19113293"/>
    <s v="Loss"/>
    <x v="3"/>
    <s v="India)"/>
  </r>
  <r>
    <x v="6846"/>
    <x v="7"/>
    <x v="1"/>
    <x v="36"/>
    <s v="August 26, 2016 (United States)"/>
    <n v="6.6"/>
    <n v="12000"/>
    <x v="2644"/>
    <s v="Jim Strouse"/>
    <x v="2076"/>
    <x v="0"/>
    <n v="3800000"/>
    <n v="1138609"/>
    <x v="1891"/>
    <n v="88"/>
    <x v="2"/>
    <n v="-2661391"/>
    <s v="Loss"/>
    <x v="3"/>
    <s v="United States)"/>
  </r>
  <r>
    <x v="6847"/>
    <x v="1"/>
    <x v="4"/>
    <x v="36"/>
    <s v="June 2, 2017 (United States)"/>
    <n v="6.8"/>
    <n v="12000"/>
    <x v="2645"/>
    <s v="Simon Burke"/>
    <x v="2417"/>
    <x v="1"/>
    <n v="20500000"/>
    <n v="872805"/>
    <x v="2118"/>
    <n v="107"/>
    <x v="2"/>
    <n v="-19627195"/>
    <s v="Loss"/>
    <x v="3"/>
    <s v="United States)"/>
  </r>
  <r>
    <x v="6848"/>
    <x v="7"/>
    <x v="1"/>
    <x v="36"/>
    <s v="November 11, 2016 (Netherlands)"/>
    <n v="7.7"/>
    <n v="27000"/>
    <x v="32"/>
    <s v="Susan McMartin"/>
    <x v="239"/>
    <x v="0"/>
    <n v="8000000"/>
    <n v="685780"/>
    <x v="1989"/>
    <n v="104"/>
    <x v="1"/>
    <n v="-7314220"/>
    <s v="Loss"/>
    <x v="3"/>
    <s v="Netherlands)"/>
  </r>
  <r>
    <x v="6849"/>
    <x v="1"/>
    <x v="4"/>
    <x v="36"/>
    <s v="October 27, 2017 (United States)"/>
    <n v="5.4"/>
    <n v="11000"/>
    <x v="1819"/>
    <s v="Sean Conway"/>
    <x v="2432"/>
    <x v="0"/>
    <n v="30000000"/>
    <n v="678150"/>
    <x v="2119"/>
    <n v="109"/>
    <x v="2"/>
    <n v="-29321850"/>
    <s v="Loss"/>
    <x v="3"/>
    <s v="United States)"/>
  </r>
  <r>
    <x v="6850"/>
    <x v="1"/>
    <x v="6"/>
    <x v="36"/>
    <s v="July 7, 2016 (Australia)"/>
    <n v="6.5"/>
    <n v="5100"/>
    <x v="2646"/>
    <s v="Ivan Sen"/>
    <x v="2512"/>
    <x v="3"/>
    <n v="20500000"/>
    <n v="650352"/>
    <x v="2120"/>
    <n v="110"/>
    <x v="2"/>
    <n v="-19849648"/>
    <s v="Loss"/>
    <x v="3"/>
    <s v="Australia)"/>
  </r>
  <r>
    <x v="6851"/>
    <x v="3"/>
    <x v="5"/>
    <x v="36"/>
    <s v="April 7, 2017 (United States)"/>
    <n v="5.9"/>
    <n v="33000"/>
    <x v="2647"/>
    <s v="Jeremy Gillespie"/>
    <x v="2513"/>
    <x v="7"/>
    <n v="20500000"/>
    <n v="368372"/>
    <x v="1695"/>
    <n v="90"/>
    <x v="2"/>
    <n v="-20131628"/>
    <s v="Loss"/>
    <x v="3"/>
    <s v="United States)"/>
  </r>
  <r>
    <x v="6852"/>
    <x v="0"/>
    <x v="1"/>
    <x v="36"/>
    <s v="February 19, 2018 (United Kingdom)"/>
    <n v="6.9"/>
    <n v="10000"/>
    <x v="2648"/>
    <s v="Simon Aboud"/>
    <x v="2514"/>
    <x v="1"/>
    <n v="20500000"/>
    <n v="353808"/>
    <x v="2121"/>
    <n v="92"/>
    <x v="2"/>
    <n v="-20146192"/>
    <s v="Loss"/>
    <x v="3"/>
    <s v="United Kingdom)"/>
  </r>
  <r>
    <x v="6853"/>
    <x v="8"/>
    <x v="1"/>
    <x v="36"/>
    <s v="March 10, 2017 (United Kingdom)"/>
    <n v="6.2"/>
    <n v="14000"/>
    <x v="2649"/>
    <s v="Anna Biller"/>
    <x v="2515"/>
    <x v="0"/>
    <n v="20500000"/>
    <n v="246218"/>
    <x v="2122"/>
    <n v="120"/>
    <x v="2"/>
    <n v="-20253782"/>
    <s v="Loss"/>
    <x v="3"/>
    <s v="United Kingdom)"/>
  </r>
  <r>
    <x v="6854"/>
    <x v="1"/>
    <x v="4"/>
    <x v="36"/>
    <s v="August 26, 2016 (United States)"/>
    <n v="5.4"/>
    <n v="5800"/>
    <x v="1850"/>
    <s v="Joshua Marston"/>
    <x v="2516"/>
    <x v="0"/>
    <n v="20500000"/>
    <n v="217473"/>
    <x v="2031"/>
    <n v="91"/>
    <x v="2"/>
    <n v="-20282527"/>
    <s v="Loss"/>
    <x v="3"/>
    <s v="United States)"/>
  </r>
  <r>
    <x v="6855"/>
    <x v="1"/>
    <x v="0"/>
    <x v="36"/>
    <s v="June 23, 2017 (United States)"/>
    <n v="5.3"/>
    <n v="28000"/>
    <x v="2650"/>
    <s v="Ana Lily Amirpour"/>
    <x v="2517"/>
    <x v="0"/>
    <n v="6000000"/>
    <n v="201890"/>
    <x v="2123"/>
    <n v="118"/>
    <x v="2"/>
    <n v="-5798110"/>
    <s v="Loss"/>
    <x v="3"/>
    <s v="United States)"/>
  </r>
  <r>
    <x v="6856"/>
    <x v="3"/>
    <x v="6"/>
    <x v="36"/>
    <s v="December 1, 2016 (United States)"/>
    <n v="5.7"/>
    <n v="10000"/>
    <x v="2651"/>
    <s v="Elizabeth Wood"/>
    <x v="2518"/>
    <x v="0"/>
    <n v="20500000"/>
    <n v="200242"/>
    <x v="2124"/>
    <n v="88"/>
    <x v="2"/>
    <n v="-20299758"/>
    <s v="Loss"/>
    <x v="3"/>
    <s v="United States)"/>
  </r>
  <r>
    <x v="6857"/>
    <x v="3"/>
    <x v="6"/>
    <x v="36"/>
    <s v="September 16, 2016 (United States)"/>
    <n v="8.1"/>
    <n v="41000"/>
    <x v="2652"/>
    <s v="Shoojit Sircar"/>
    <x v="2519"/>
    <x v="41"/>
    <n v="20500000"/>
    <n v="180180"/>
    <x v="2125"/>
    <n v="136"/>
    <x v="1"/>
    <n v="-20319820"/>
    <s v="Loss"/>
    <x v="3"/>
    <s v="United States)"/>
  </r>
  <r>
    <x v="6858"/>
    <x v="1"/>
    <x v="1"/>
    <x v="36"/>
    <s v="November 9, 2017 (New Zealand)"/>
    <n v="6.5"/>
    <n v="33000"/>
    <x v="2653"/>
    <s v="Zack Kahn"/>
    <x v="2427"/>
    <x v="3"/>
    <n v="20500000"/>
    <n v="176288"/>
    <x v="2126"/>
    <n v="89"/>
    <x v="2"/>
    <n v="-20323712"/>
    <s v="Loss"/>
    <x v="3"/>
    <s v="New Zealand)"/>
  </r>
  <r>
    <x v="6859"/>
    <x v="7"/>
    <x v="4"/>
    <x v="36"/>
    <s v="October 7, 2016 (United States)"/>
    <n v="6.9"/>
    <n v="25000"/>
    <x v="2654"/>
    <s v="Babak Anvari"/>
    <x v="2520"/>
    <x v="1"/>
    <n v="20500000"/>
    <n v="133324"/>
    <x v="2127"/>
    <n v="84"/>
    <x v="2"/>
    <n v="-20366676"/>
    <s v="Loss"/>
    <x v="3"/>
    <s v="United States)"/>
  </r>
  <r>
    <x v="6860"/>
    <x v="8"/>
    <x v="6"/>
    <x v="36"/>
    <s v="May 23, 2017 (United States)"/>
    <n v="6.2"/>
    <n v="9400"/>
    <x v="2655"/>
    <s v="Sarah Adina Smith"/>
    <x v="2521"/>
    <x v="0"/>
    <n v="20500000"/>
    <n v="73121"/>
    <x v="2128"/>
    <n v="96"/>
    <x v="2"/>
    <n v="-20426879"/>
    <s v="Loss"/>
    <x v="3"/>
    <s v="United States)"/>
  </r>
  <r>
    <x v="6861"/>
    <x v="1"/>
    <x v="0"/>
    <x v="36"/>
    <s v="October 21, 2016 (United States)"/>
    <n v="6"/>
    <n v="17000"/>
    <x v="2218"/>
    <s v="Ti West"/>
    <x v="455"/>
    <x v="0"/>
    <n v="20500000"/>
    <n v="61797"/>
    <x v="2028"/>
    <n v="104"/>
    <x v="2"/>
    <n v="-20438203"/>
    <s v="Loss"/>
    <x v="3"/>
    <s v="United States)"/>
  </r>
  <r>
    <x v="6862"/>
    <x v="3"/>
    <x v="4"/>
    <x v="36"/>
    <s v="July 21, 2017 (United States)"/>
    <n v="6.1"/>
    <n v="5000"/>
    <x v="2656"/>
    <s v="Amat Escalante"/>
    <x v="2522"/>
    <x v="11"/>
    <n v="20500000"/>
    <n v="61249"/>
    <x v="2129"/>
    <n v="98"/>
    <x v="2"/>
    <n v="-20438751"/>
    <s v="Loss"/>
    <x v="3"/>
    <s v="United States)"/>
  </r>
  <r>
    <x v="6863"/>
    <x v="3"/>
    <x v="1"/>
    <x v="36"/>
    <s v="April 4, 2017 (United States)"/>
    <n v="6.7"/>
    <n v="9800"/>
    <x v="2657"/>
    <s v="Kara Holden"/>
    <x v="2460"/>
    <x v="0"/>
    <n v="20500000"/>
    <n v="28430"/>
    <x v="2130"/>
    <n v="98"/>
    <x v="2"/>
    <n v="-20471570"/>
    <s v="Loss"/>
    <x v="3"/>
    <s v="United States)"/>
  </r>
  <r>
    <x v="6864"/>
    <x v="1"/>
    <x v="4"/>
    <x v="36"/>
    <s v="September 23, 2016 (United States)"/>
    <n v="5.7"/>
    <n v="7500"/>
    <x v="2658"/>
    <s v="David Gordon Green"/>
    <x v="2523"/>
    <x v="0"/>
    <n v="20500000"/>
    <n v="23020"/>
    <x v="1280"/>
    <n v="96"/>
    <x v="2"/>
    <n v="-20476980"/>
    <s v="Loss"/>
    <x v="3"/>
    <s v="United States)"/>
  </r>
  <r>
    <x v="6865"/>
    <x v="1"/>
    <x v="5"/>
    <x v="36"/>
    <s v="December 2, 2016 (United States)"/>
    <n v="5.7"/>
    <n v="16000"/>
    <x v="2659"/>
    <s v="Jeremy Slater"/>
    <x v="2524"/>
    <x v="16"/>
    <n v="20500000"/>
    <n v="22003"/>
    <x v="2131"/>
    <n v="94"/>
    <x v="2"/>
    <n v="-20477997"/>
    <s v="Loss"/>
    <x v="3"/>
    <s v="United States)"/>
  </r>
  <r>
    <x v="6866"/>
    <x v="7"/>
    <x v="0"/>
    <x v="37"/>
    <s v="December 15, 2017 (United States)"/>
    <n v="7"/>
    <n v="581000"/>
    <x v="1925"/>
    <s v="Rian Johnson"/>
    <x v="2415"/>
    <x v="0"/>
    <n v="317000000"/>
    <n v="1332698830"/>
    <x v="167"/>
    <n v="152"/>
    <x v="1"/>
    <n v="1015698830"/>
    <s v="Profit"/>
    <x v="3"/>
    <s v="United States)"/>
  </r>
  <r>
    <x v="1825"/>
    <x v="0"/>
    <x v="9"/>
    <x v="37"/>
    <s v="March 17, 2017 (United States)"/>
    <n v="7.1"/>
    <n v="283000"/>
    <x v="674"/>
    <s v="Stephen Chbosky"/>
    <x v="2525"/>
    <x v="0"/>
    <n v="160000000"/>
    <n v="1264434525"/>
    <x v="979"/>
    <n v="129"/>
    <x v="1"/>
    <n v="1104434525"/>
    <s v="Profit"/>
    <x v="3"/>
    <s v="United States)"/>
  </r>
  <r>
    <x v="6867"/>
    <x v="7"/>
    <x v="0"/>
    <x v="37"/>
    <s v="April 14, 2017 (United States)"/>
    <n v="6.6"/>
    <n v="214000"/>
    <x v="1193"/>
    <s v="Gary Scott Thompson"/>
    <x v="1586"/>
    <x v="30"/>
    <n v="250000000"/>
    <n v="1236005118"/>
    <x v="1"/>
    <n v="136"/>
    <x v="2"/>
    <n v="986005118"/>
    <s v="Profit"/>
    <x v="3"/>
    <s v="United States)"/>
  </r>
  <r>
    <x v="6868"/>
    <x v="0"/>
    <x v="10"/>
    <x v="37"/>
    <s v="June 30, 2017 (United States)"/>
    <n v="6.3"/>
    <n v="119000"/>
    <x v="2549"/>
    <s v="Cinco Paul"/>
    <x v="1832"/>
    <x v="0"/>
    <n v="80000000"/>
    <n v="1034800131"/>
    <x v="2010"/>
    <n v="89"/>
    <x v="2"/>
    <n v="954800131"/>
    <s v="Profit"/>
    <x v="3"/>
    <s v="United States)"/>
  </r>
  <r>
    <x v="6869"/>
    <x v="7"/>
    <x v="0"/>
    <x v="37"/>
    <s v="December 20, 2017 (United States)"/>
    <n v="6.9"/>
    <n v="336000"/>
    <x v="1421"/>
    <s v="Chris McKenna"/>
    <x v="1651"/>
    <x v="0"/>
    <n v="90000000"/>
    <n v="962542945"/>
    <x v="4"/>
    <n v="119"/>
    <x v="2"/>
    <n v="872542945"/>
    <s v="Profit"/>
    <x v="3"/>
    <s v="United States)"/>
  </r>
  <r>
    <x v="6870"/>
    <x v="7"/>
    <x v="0"/>
    <x v="37"/>
    <s v="July 7, 2017 (United States)"/>
    <n v="7.4"/>
    <n v="540000"/>
    <x v="2524"/>
    <s v="Jonathan Goldstein"/>
    <x v="2526"/>
    <x v="0"/>
    <n v="175000000"/>
    <n v="880166924"/>
    <x v="4"/>
    <n v="133"/>
    <x v="1"/>
    <n v="705166924"/>
    <s v="Profit"/>
    <x v="3"/>
    <s v="United States)"/>
  </r>
  <r>
    <x v="6871"/>
    <x v="7"/>
    <x v="0"/>
    <x v="37"/>
    <s v="May 5, 2017 (United States)"/>
    <n v="7.6"/>
    <n v="596000"/>
    <x v="1986"/>
    <s v="James Gunn"/>
    <x v="2360"/>
    <x v="0"/>
    <n v="200000000"/>
    <n v="863756051"/>
    <x v="1802"/>
    <n v="136"/>
    <x v="1"/>
    <n v="663756051"/>
    <s v="Profit"/>
    <x v="3"/>
    <s v="United States)"/>
  </r>
  <r>
    <x v="6872"/>
    <x v="7"/>
    <x v="0"/>
    <x v="37"/>
    <s v="November 3, 2017 (United States)"/>
    <n v="7.9"/>
    <n v="628000"/>
    <x v="2069"/>
    <s v="Eric Pearson"/>
    <x v="2192"/>
    <x v="0"/>
    <n v="180000000"/>
    <n v="853983911"/>
    <x v="167"/>
    <n v="130"/>
    <x v="1"/>
    <n v="673983911"/>
    <s v="Profit"/>
    <x v="3"/>
    <s v="United States)"/>
  </r>
  <r>
    <x v="6873"/>
    <x v="7"/>
    <x v="0"/>
    <x v="37"/>
    <s v="June 2, 2017 (United States)"/>
    <n v="7.4"/>
    <n v="600000"/>
    <x v="1755"/>
    <s v="Allan Heinberg"/>
    <x v="2527"/>
    <x v="0"/>
    <n v="149000000"/>
    <n v="822824522"/>
    <x v="7"/>
    <n v="141"/>
    <x v="1"/>
    <n v="673824522"/>
    <s v="Profit"/>
    <x v="3"/>
    <s v="United States)"/>
  </r>
  <r>
    <x v="6874"/>
    <x v="0"/>
    <x v="10"/>
    <x v="37"/>
    <s v="November 22, 2017 (United States)"/>
    <n v="8.4"/>
    <n v="417000"/>
    <x v="2224"/>
    <s v="Lee Unkrich"/>
    <x v="2528"/>
    <x v="0"/>
    <n v="175000000"/>
    <n v="807817888"/>
    <x v="167"/>
    <n v="105"/>
    <x v="1"/>
    <n v="632817888"/>
    <s v="Profit"/>
    <x v="3"/>
    <s v="United States)"/>
  </r>
  <r>
    <x v="6875"/>
    <x v="7"/>
    <x v="0"/>
    <x v="37"/>
    <s v="May 26, 2017 (United States)"/>
    <n v="6.5"/>
    <n v="275000"/>
    <x v="2374"/>
    <s v="Jeff Nathanson"/>
    <x v="854"/>
    <x v="0"/>
    <n v="230000000"/>
    <n v="794881442"/>
    <x v="167"/>
    <n v="129"/>
    <x v="2"/>
    <n v="564881442"/>
    <s v="Profit"/>
    <x v="3"/>
    <s v="United States)"/>
  </r>
  <r>
    <x v="6876"/>
    <x v="1"/>
    <x v="5"/>
    <x v="37"/>
    <s v="September 8, 2017 (United States)"/>
    <n v="7.3"/>
    <n v="478000"/>
    <x v="2424"/>
    <s v="Chase Palmer"/>
    <x v="2529"/>
    <x v="0"/>
    <n v="35000000"/>
    <n v="701796444"/>
    <x v="237"/>
    <n v="135"/>
    <x v="1"/>
    <n v="666796444"/>
    <s v="Profit"/>
    <x v="3"/>
    <s v="United States)"/>
  </r>
  <r>
    <x v="6877"/>
    <x v="7"/>
    <x v="0"/>
    <x v="37"/>
    <s v="November 17, 2017 (United States)"/>
    <n v="6.1"/>
    <n v="418000"/>
    <x v="1821"/>
    <s v="Jerry Siegel"/>
    <x v="1338"/>
    <x v="0"/>
    <n v="300000000"/>
    <n v="657926987"/>
    <x v="7"/>
    <n v="120"/>
    <x v="2"/>
    <n v="357926987"/>
    <s v="Profit"/>
    <x v="3"/>
    <s v="United States)"/>
  </r>
  <r>
    <x v="6878"/>
    <x v="1"/>
    <x v="0"/>
    <x v="37"/>
    <s v="March 3, 2017 (United States)"/>
    <n v="8.1"/>
    <n v="674000"/>
    <x v="1231"/>
    <s v="James Mangold"/>
    <x v="1772"/>
    <x v="0"/>
    <n v="97000000"/>
    <n v="619179950"/>
    <x v="10"/>
    <n v="137"/>
    <x v="1"/>
    <n v="522179950"/>
    <s v="Profit"/>
    <x v="3"/>
    <s v="United States)"/>
  </r>
  <r>
    <x v="6879"/>
    <x v="7"/>
    <x v="0"/>
    <x v="37"/>
    <s v="June 21, 2017 (United States)"/>
    <n v="5.2"/>
    <n v="140000"/>
    <x v="1183"/>
    <s v="Art Marcum"/>
    <x v="1259"/>
    <x v="0"/>
    <n v="217000000"/>
    <n v="605425157"/>
    <x v="5"/>
    <n v="154"/>
    <x v="2"/>
    <n v="388425157"/>
    <s v="Profit"/>
    <x v="3"/>
    <s v="United States)"/>
  </r>
  <r>
    <x v="6880"/>
    <x v="7"/>
    <x v="0"/>
    <x v="37"/>
    <s v="March 10, 2017 (United States)"/>
    <n v="6.6"/>
    <n v="293000"/>
    <x v="2458"/>
    <s v="Dan Gilroy"/>
    <x v="2456"/>
    <x v="0"/>
    <n v="185000000"/>
    <n v="566652812"/>
    <x v="7"/>
    <n v="118"/>
    <x v="2"/>
    <n v="381652812"/>
    <s v="Profit"/>
    <x v="3"/>
    <s v="United States)"/>
  </r>
  <r>
    <x v="6881"/>
    <x v="0"/>
    <x v="10"/>
    <x v="37"/>
    <s v="March 31, 2017 (United States)"/>
    <n v="6.3"/>
    <n v="114000"/>
    <x v="2228"/>
    <s v="Michael McCullers"/>
    <x v="702"/>
    <x v="0"/>
    <n v="125000000"/>
    <n v="527965936"/>
    <x v="1065"/>
    <n v="97"/>
    <x v="2"/>
    <n v="402965936"/>
    <s v="Profit"/>
    <x v="3"/>
    <s v="United States)"/>
  </r>
  <r>
    <x v="6882"/>
    <x v="7"/>
    <x v="0"/>
    <x v="37"/>
    <s v="July 21, 2017 (United States)"/>
    <n v="7.8"/>
    <n v="582000"/>
    <x v="1439"/>
    <s v="Christopher Nolan"/>
    <x v="2530"/>
    <x v="1"/>
    <n v="100000000"/>
    <n v="527016307"/>
    <x v="2132"/>
    <n v="106"/>
    <x v="1"/>
    <n v="427016307"/>
    <s v="Profit"/>
    <x v="3"/>
    <s v="United States)"/>
  </r>
  <r>
    <x v="6883"/>
    <x v="7"/>
    <x v="0"/>
    <x v="37"/>
    <s v="July 14, 2017 (United States)"/>
    <n v="7.4"/>
    <n v="235000"/>
    <x v="1272"/>
    <s v="Mark Bomback"/>
    <x v="2531"/>
    <x v="0"/>
    <n v="150000000"/>
    <n v="490719763"/>
    <x v="10"/>
    <n v="140"/>
    <x v="1"/>
    <n v="340719763"/>
    <s v="Profit"/>
    <x v="3"/>
    <s v="United States)"/>
  </r>
  <r>
    <x v="6884"/>
    <x v="0"/>
    <x v="2"/>
    <x v="37"/>
    <s v="December 20, 2017 (United States)"/>
    <n v="7.6"/>
    <n v="251000"/>
    <x v="2660"/>
    <s v="Jenny Bicks"/>
    <x v="1772"/>
    <x v="0"/>
    <n v="84000000"/>
    <n v="438006904"/>
    <x v="2090"/>
    <n v="105"/>
    <x v="1"/>
    <n v="354006904"/>
    <s v="Profit"/>
    <x v="3"/>
    <s v="United States)"/>
  </r>
  <r>
    <x v="6885"/>
    <x v="1"/>
    <x v="0"/>
    <x v="37"/>
    <s v="September 22, 2017 (United States)"/>
    <n v="6.7"/>
    <n v="286000"/>
    <x v="1851"/>
    <s v="Jane Goldman"/>
    <x v="2437"/>
    <x v="1"/>
    <n v="104000000"/>
    <n v="410902662"/>
    <x v="10"/>
    <n v="141"/>
    <x v="2"/>
    <n v="306902662"/>
    <s v="Profit"/>
    <x v="3"/>
    <s v="United States)"/>
  </r>
  <r>
    <x v="3398"/>
    <x v="7"/>
    <x v="0"/>
    <x v="37"/>
    <s v="June 9, 2017 (United States)"/>
    <n v="5.4"/>
    <n v="177000"/>
    <x v="2382"/>
    <s v="David Koepp"/>
    <x v="243"/>
    <x v="0"/>
    <n v="125000000"/>
    <n v="409231607"/>
    <x v="1"/>
    <n v="110"/>
    <x v="2"/>
    <n v="284231607"/>
    <s v="Profit"/>
    <x v="3"/>
    <s v="United States)"/>
  </r>
  <r>
    <x v="6886"/>
    <x v="2"/>
    <x v="10"/>
    <x v="37"/>
    <s v="June 16, 2017 (United States)"/>
    <n v="6.7"/>
    <n v="82000"/>
    <x v="2661"/>
    <s v="Brian Fee"/>
    <x v="1507"/>
    <x v="0"/>
    <n v="175000000"/>
    <n v="383930656"/>
    <x v="1064"/>
    <n v="102"/>
    <x v="2"/>
    <n v="208930656"/>
    <s v="Profit"/>
    <x v="3"/>
    <s v="United States)"/>
  </r>
  <r>
    <x v="6887"/>
    <x v="1"/>
    <x v="4"/>
    <x v="37"/>
    <s v="February 10, 2017 (United States)"/>
    <n v="4.5999999999999996"/>
    <n v="95000"/>
    <x v="398"/>
    <s v="Niall Leonard"/>
    <x v="2416"/>
    <x v="0"/>
    <n v="55000000"/>
    <n v="381545846"/>
    <x v="1"/>
    <n v="118"/>
    <x v="2"/>
    <n v="326545846"/>
    <s v="Profit"/>
    <x v="3"/>
    <s v="United States)"/>
  </r>
  <r>
    <x v="6888"/>
    <x v="7"/>
    <x v="6"/>
    <x v="37"/>
    <s v="November 10, 2017 (United States)"/>
    <n v="6.5"/>
    <n v="221000"/>
    <x v="795"/>
    <s v="Michael Green"/>
    <x v="807"/>
    <x v="57"/>
    <n v="55000000"/>
    <n v="352794081"/>
    <x v="10"/>
    <n v="114"/>
    <x v="2"/>
    <n v="297794081"/>
    <s v="Profit"/>
    <x v="3"/>
    <s v="United States)"/>
  </r>
  <r>
    <x v="6889"/>
    <x v="7"/>
    <x v="0"/>
    <x v="37"/>
    <s v="January 20, 2017 (United States)"/>
    <n v="5.2"/>
    <n v="88000"/>
    <x v="1734"/>
    <s v="Rich Wilkes"/>
    <x v="1586"/>
    <x v="30"/>
    <n v="85000000"/>
    <n v="346118277"/>
    <x v="5"/>
    <n v="107"/>
    <x v="2"/>
    <n v="261118277"/>
    <s v="Profit"/>
    <x v="3"/>
    <s v="United States)"/>
  </r>
  <r>
    <x v="6890"/>
    <x v="0"/>
    <x v="10"/>
    <x v="37"/>
    <s v="February 10, 2017 (United States)"/>
    <n v="7.3"/>
    <n v="135000"/>
    <x v="2662"/>
    <s v="Seth Grahame-Smith"/>
    <x v="2009"/>
    <x v="0"/>
    <n v="80000000"/>
    <n v="311950384"/>
    <x v="2133"/>
    <n v="104"/>
    <x v="1"/>
    <n v="231950384"/>
    <s v="Profit"/>
    <x v="3"/>
    <s v="United States)"/>
  </r>
  <r>
    <x v="6891"/>
    <x v="1"/>
    <x v="5"/>
    <x v="37"/>
    <s v="August 11, 2017 (United States)"/>
    <n v="6.5"/>
    <n v="120000"/>
    <x v="2615"/>
    <s v="Gary Dauberman"/>
    <x v="955"/>
    <x v="0"/>
    <n v="15000000"/>
    <n v="306515884"/>
    <x v="237"/>
    <n v="109"/>
    <x v="2"/>
    <n v="291515884"/>
    <s v="Profit"/>
    <x v="3"/>
    <s v="United States)"/>
  </r>
  <r>
    <x v="6892"/>
    <x v="0"/>
    <x v="4"/>
    <x v="37"/>
    <s v="November 17, 2017 (United States)"/>
    <n v="8"/>
    <n v="150000"/>
    <x v="2371"/>
    <s v="Stephen Chbosky"/>
    <x v="2532"/>
    <x v="0"/>
    <n v="20000000"/>
    <n v="306209289"/>
    <x v="1502"/>
    <n v="113"/>
    <x v="1"/>
    <n v="286209289"/>
    <s v="Profit"/>
    <x v="3"/>
    <s v="United States)"/>
  </r>
  <r>
    <x v="6893"/>
    <x v="0"/>
    <x v="10"/>
    <x v="37"/>
    <s v="December 15, 2017 (United States)"/>
    <n v="6.7"/>
    <n v="51000"/>
    <x v="1942"/>
    <s v="Robert L. Baird"/>
    <x v="1915"/>
    <x v="0"/>
    <n v="111000000"/>
    <n v="296069199"/>
    <x v="1592"/>
    <n v="108"/>
    <x v="2"/>
    <n v="185069199"/>
    <s v="Profit"/>
    <x v="3"/>
    <s v="United States)"/>
  </r>
  <r>
    <x v="6894"/>
    <x v="1"/>
    <x v="0"/>
    <x v="37"/>
    <s v="October 6, 2017 (United States)"/>
    <n v="8"/>
    <n v="486000"/>
    <x v="1591"/>
    <s v="Hampton Fancher"/>
    <x v="86"/>
    <x v="0"/>
    <n v="150000000"/>
    <n v="259334548"/>
    <x v="1156"/>
    <n v="164"/>
    <x v="1"/>
    <n v="109334548"/>
    <s v="Profit"/>
    <x v="3"/>
    <s v="United States)"/>
  </r>
  <r>
    <x v="6895"/>
    <x v="1"/>
    <x v="5"/>
    <x v="37"/>
    <s v="February 24, 2017 (United States)"/>
    <n v="7.7"/>
    <n v="517000"/>
    <x v="2663"/>
    <s v="Jordan Peele"/>
    <x v="2533"/>
    <x v="0"/>
    <n v="4500000"/>
    <n v="255589157"/>
    <x v="1"/>
    <n v="104"/>
    <x v="1"/>
    <n v="251089157"/>
    <s v="Profit"/>
    <x v="3"/>
    <s v="United States)"/>
  </r>
  <r>
    <x v="6896"/>
    <x v="3"/>
    <x v="0"/>
    <x v="37"/>
    <s v="April 28, 2017 (United States)"/>
    <n v="8.1999999999999993"/>
    <n v="79000"/>
    <x v="2573"/>
    <s v="Vijayendra Prasad"/>
    <x v="2445"/>
    <x v="41"/>
    <n v="20500000"/>
    <n v="254158390"/>
    <x v="2035"/>
    <n v="167"/>
    <x v="1"/>
    <n v="233658390"/>
    <s v="Profit"/>
    <x v="3"/>
    <s v="United States)"/>
  </r>
  <r>
    <x v="6897"/>
    <x v="1"/>
    <x v="5"/>
    <x v="37"/>
    <s v="May 19, 2017 (United States)"/>
    <n v="6.4"/>
    <n v="261000"/>
    <x v="195"/>
    <s v="Dan O'Bannon"/>
    <x v="2169"/>
    <x v="0"/>
    <n v="97000000"/>
    <n v="240891763"/>
    <x v="10"/>
    <n v="122"/>
    <x v="2"/>
    <n v="143891763"/>
    <s v="Profit"/>
    <x v="3"/>
    <s v="United States)"/>
  </r>
  <r>
    <x v="6898"/>
    <x v="0"/>
    <x v="10"/>
    <x v="37"/>
    <s v="January 12, 2018 (United States)"/>
    <n v="7.8"/>
    <n v="66000"/>
    <x v="2477"/>
    <s v="Paul King"/>
    <x v="1889"/>
    <x v="1"/>
    <n v="40000000"/>
    <n v="227978645"/>
    <x v="758"/>
    <n v="103"/>
    <x v="1"/>
    <n v="187978645"/>
    <s v="Profit"/>
    <x v="3"/>
    <s v="United States)"/>
  </r>
  <r>
    <x v="6899"/>
    <x v="1"/>
    <x v="0"/>
    <x v="37"/>
    <s v="June 28, 2017 (United States)"/>
    <n v="7.6"/>
    <n v="466000"/>
    <x v="1841"/>
    <s v="Edgar Wright"/>
    <x v="2534"/>
    <x v="1"/>
    <n v="34000000"/>
    <n v="226945087"/>
    <x v="231"/>
    <n v="113"/>
    <x v="1"/>
    <n v="192945087"/>
    <s v="Profit"/>
    <x v="3"/>
    <s v="United States)"/>
  </r>
  <r>
    <x v="6900"/>
    <x v="7"/>
    <x v="0"/>
    <x v="37"/>
    <s v="July 21, 2017 (United States)"/>
    <n v="6.5"/>
    <n v="168000"/>
    <x v="510"/>
    <s v="Pierre Christin"/>
    <x v="2255"/>
    <x v="8"/>
    <n v="177200000"/>
    <n v="225973340"/>
    <x v="1270"/>
    <n v="136"/>
    <x v="2"/>
    <n v="48773340"/>
    <s v="Profit"/>
    <x v="3"/>
    <s v="United States)"/>
  </r>
  <r>
    <x v="6901"/>
    <x v="7"/>
    <x v="0"/>
    <x v="37"/>
    <s v="October 20, 2017 (United States)"/>
    <n v="5.3"/>
    <n v="99000"/>
    <x v="2664"/>
    <s v="Dean Devlin"/>
    <x v="1531"/>
    <x v="0"/>
    <n v="120000000"/>
    <n v="221600160"/>
    <x v="7"/>
    <n v="109"/>
    <x v="2"/>
    <n v="101600160"/>
    <s v="Profit"/>
    <x v="3"/>
    <s v="United States)"/>
  </r>
  <r>
    <x v="6902"/>
    <x v="0"/>
    <x v="10"/>
    <x v="37"/>
    <s v="July 28, 2017 (United States)"/>
    <n v="3.3"/>
    <n v="58000"/>
    <x v="2122"/>
    <s v="Tony Leondis"/>
    <x v="2535"/>
    <x v="0"/>
    <n v="50000000"/>
    <n v="217776646"/>
    <x v="4"/>
    <n v="86"/>
    <x v="2"/>
    <n v="167776646"/>
    <s v="Profit"/>
    <x v="3"/>
    <s v="United States)"/>
  </r>
  <r>
    <x v="6903"/>
    <x v="0"/>
    <x v="3"/>
    <x v="37"/>
    <s v="January 27, 2017 (United States)"/>
    <n v="7.2"/>
    <n v="68000"/>
    <x v="479"/>
    <s v="W. Bruce Cameron"/>
    <x v="2536"/>
    <x v="0"/>
    <n v="22000000"/>
    <n v="205035819"/>
    <x v="1018"/>
    <n v="100"/>
    <x v="1"/>
    <n v="183035819"/>
    <s v="Profit"/>
    <x v="3"/>
    <s v="United States)"/>
  </r>
  <r>
    <x v="6904"/>
    <x v="0"/>
    <x v="10"/>
    <x v="37"/>
    <s v="April 7, 2017 (United States)"/>
    <n v="6"/>
    <n v="19000"/>
    <x v="1682"/>
    <s v="Stacey Harman"/>
    <x v="2537"/>
    <x v="0"/>
    <n v="60000000"/>
    <n v="197183546"/>
    <x v="59"/>
    <n v="90"/>
    <x v="2"/>
    <n v="137183546"/>
    <s v="Profit"/>
    <x v="3"/>
    <s v="United States)"/>
  </r>
  <r>
    <x v="6905"/>
    <x v="1"/>
    <x v="3"/>
    <x v="37"/>
    <s v="December 22, 2017 (United States)"/>
    <n v="7.3"/>
    <n v="386000"/>
    <x v="1092"/>
    <s v="Guillermo del Toro"/>
    <x v="2049"/>
    <x v="0"/>
    <n v="19400000"/>
    <n v="195333312"/>
    <x v="2024"/>
    <n v="123"/>
    <x v="1"/>
    <n v="175933312"/>
    <s v="Profit"/>
    <x v="3"/>
    <s v="United States)"/>
  </r>
  <r>
    <x v="6906"/>
    <x v="7"/>
    <x v="1"/>
    <x v="37"/>
    <s v="December 22, 2017 (United States)"/>
    <n v="5.8"/>
    <n v="58000"/>
    <x v="2488"/>
    <s v="Kay Cannon"/>
    <x v="2257"/>
    <x v="0"/>
    <n v="45000000"/>
    <n v="185400345"/>
    <x v="2134"/>
    <n v="93"/>
    <x v="2"/>
    <n v="140400345"/>
    <s v="Profit"/>
    <x v="3"/>
    <s v="United States)"/>
  </r>
  <r>
    <x v="6907"/>
    <x v="7"/>
    <x v="1"/>
    <x v="37"/>
    <s v="November 10, 2017 (United States)"/>
    <n v="6"/>
    <n v="65000"/>
    <x v="2128"/>
    <s v="Sean Anders"/>
    <x v="1706"/>
    <x v="0"/>
    <n v="69000000"/>
    <n v="180613824"/>
    <x v="5"/>
    <n v="100"/>
    <x v="2"/>
    <n v="111613824"/>
    <s v="Profit"/>
    <x v="3"/>
    <s v="United States)"/>
  </r>
  <r>
    <x v="6908"/>
    <x v="7"/>
    <x v="4"/>
    <x v="37"/>
    <s v="January 12, 2018 (United States)"/>
    <n v="7.2"/>
    <n v="141000"/>
    <x v="90"/>
    <s v="Liz Hannah"/>
    <x v="103"/>
    <x v="0"/>
    <n v="50000000"/>
    <n v="180419231"/>
    <x v="10"/>
    <n v="116"/>
    <x v="1"/>
    <n v="130419231"/>
    <s v="Profit"/>
    <x v="3"/>
    <s v="United States)"/>
  </r>
  <r>
    <x v="6909"/>
    <x v="1"/>
    <x v="0"/>
    <x v="37"/>
    <s v="May 25, 2017 (United States)"/>
    <n v="5.5"/>
    <n v="170000"/>
    <x v="2087"/>
    <s v="Michael Berk"/>
    <x v="1651"/>
    <x v="1"/>
    <n v="69000000"/>
    <n v="177856751"/>
    <x v="5"/>
    <n v="116"/>
    <x v="2"/>
    <n v="108856751"/>
    <s v="Profit"/>
    <x v="3"/>
    <s v="United States)"/>
  </r>
  <r>
    <x v="6910"/>
    <x v="1"/>
    <x v="0"/>
    <x v="37"/>
    <s v="August 18, 2017 (United States)"/>
    <n v="6.9"/>
    <n v="203000"/>
    <x v="2479"/>
    <s v="Tom O'Connor"/>
    <x v="1667"/>
    <x v="0"/>
    <n v="30000000"/>
    <n v="176600207"/>
    <x v="1100"/>
    <n v="118"/>
    <x v="2"/>
    <n v="146600207"/>
    <s v="Profit"/>
    <x v="3"/>
    <s v="United States)"/>
  </r>
  <r>
    <x v="6911"/>
    <x v="1"/>
    <x v="0"/>
    <x v="37"/>
    <s v="February 10, 2017 (United States)"/>
    <n v="7.5"/>
    <n v="385000"/>
    <x v="2489"/>
    <s v="Derek Kolstad"/>
    <x v="792"/>
    <x v="0"/>
    <n v="40000000"/>
    <n v="171547802"/>
    <x v="1100"/>
    <n v="122"/>
    <x v="1"/>
    <n v="131547802"/>
    <s v="Profit"/>
    <x v="3"/>
    <s v="United States)"/>
  </r>
  <r>
    <x v="2788"/>
    <x v="7"/>
    <x v="0"/>
    <x v="37"/>
    <s v="March 31, 2017 (United States)"/>
    <n v="6.3"/>
    <n v="202000"/>
    <x v="2346"/>
    <s v="Shirow Masamune"/>
    <x v="1298"/>
    <x v="0"/>
    <n v="110000000"/>
    <n v="169846945"/>
    <x v="5"/>
    <n v="107"/>
    <x v="2"/>
    <n v="59846945"/>
    <s v="Profit"/>
    <x v="3"/>
    <s v="United States)"/>
  </r>
  <r>
    <x v="6912"/>
    <x v="1"/>
    <x v="1"/>
    <x v="37"/>
    <s v="December 1, 2017 (United States)"/>
    <n v="8.1"/>
    <n v="456000"/>
    <x v="2118"/>
    <s v="Martin McDonagh"/>
    <x v="908"/>
    <x v="1"/>
    <n v="15000000"/>
    <n v="160192267"/>
    <x v="1753"/>
    <n v="115"/>
    <x v="1"/>
    <n v="145192267"/>
    <s v="Profit"/>
    <x v="3"/>
    <s v="United States)"/>
  </r>
  <r>
    <x v="6913"/>
    <x v="7"/>
    <x v="2"/>
    <x v="37"/>
    <s v="December 22, 2017 (United States)"/>
    <n v="7.4"/>
    <n v="179000"/>
    <x v="1888"/>
    <s v="Anthony McCarten"/>
    <x v="571"/>
    <x v="1"/>
    <n v="30000000"/>
    <n v="150847274"/>
    <x v="1315"/>
    <n v="125"/>
    <x v="1"/>
    <n v="120847274"/>
    <s v="Profit"/>
    <x v="3"/>
    <s v="United States)"/>
  </r>
  <r>
    <x v="6914"/>
    <x v="7"/>
    <x v="0"/>
    <x v="37"/>
    <s v="May 12, 2017 (United States)"/>
    <n v="6.7"/>
    <n v="200000"/>
    <x v="1417"/>
    <s v="Joby Harold"/>
    <x v="1689"/>
    <x v="1"/>
    <n v="175000000"/>
    <n v="148675066"/>
    <x v="7"/>
    <n v="126"/>
    <x v="2"/>
    <n v="-26324934"/>
    <s v="Loss"/>
    <x v="3"/>
    <s v="United States)"/>
  </r>
  <r>
    <x v="6915"/>
    <x v="1"/>
    <x v="0"/>
    <x v="37"/>
    <s v="October 13, 2017 (United States)"/>
    <n v="7"/>
    <n v="106000"/>
    <x v="715"/>
    <s v="David Marconi"/>
    <x v="2538"/>
    <x v="1"/>
    <n v="35000000"/>
    <n v="145418070"/>
    <x v="2081"/>
    <n v="113"/>
    <x v="1"/>
    <n v="110418070"/>
    <s v="Profit"/>
    <x v="3"/>
    <s v="United States)"/>
  </r>
  <r>
    <x v="6916"/>
    <x v="7"/>
    <x v="0"/>
    <x v="37"/>
    <s v="March 24, 2017 (United States)"/>
    <n v="5.9"/>
    <n v="104000"/>
    <x v="2569"/>
    <s v="John Gatins"/>
    <x v="2539"/>
    <x v="0"/>
    <n v="100000000"/>
    <n v="142337240"/>
    <x v="1502"/>
    <n v="124"/>
    <x v="2"/>
    <n v="42337240"/>
    <s v="Profit"/>
    <x v="3"/>
    <s v="United States)"/>
  </r>
  <r>
    <x v="6917"/>
    <x v="1"/>
    <x v="3"/>
    <x v="37"/>
    <s v="July 21, 2017 (United States)"/>
    <n v="6.2"/>
    <n v="35000"/>
    <x v="1459"/>
    <s v="Erica Rivinoja"/>
    <x v="2540"/>
    <x v="0"/>
    <n v="19000000"/>
    <n v="140552359"/>
    <x v="2135"/>
    <n v="122"/>
    <x v="2"/>
    <n v="121552359"/>
    <s v="Profit"/>
    <x v="3"/>
    <s v="United States)"/>
  </r>
  <r>
    <x v="6918"/>
    <x v="1"/>
    <x v="0"/>
    <x v="37"/>
    <s v="September 29, 2017 (United States)"/>
    <n v="7.2"/>
    <n v="165000"/>
    <x v="1274"/>
    <s v="Gary Spinelli"/>
    <x v="243"/>
    <x v="0"/>
    <n v="50000000"/>
    <n v="134866593"/>
    <x v="1984"/>
    <n v="115"/>
    <x v="1"/>
    <n v="84866593"/>
    <s v="Profit"/>
    <x v="3"/>
    <s v="United States)"/>
  </r>
  <r>
    <x v="6919"/>
    <x v="1"/>
    <x v="1"/>
    <x v="37"/>
    <s v="November 1, 2017 (United States)"/>
    <n v="5.6"/>
    <n v="46000"/>
    <x v="2431"/>
    <s v="Jon Lucas"/>
    <x v="2201"/>
    <x v="0"/>
    <n v="28000000"/>
    <n v="130560428"/>
    <x v="2136"/>
    <n v="104"/>
    <x v="2"/>
    <n v="102560428"/>
    <s v="Profit"/>
    <x v="3"/>
    <s v="United States)"/>
  </r>
  <r>
    <x v="6920"/>
    <x v="7"/>
    <x v="1"/>
    <x v="37"/>
    <s v="January 11, 2019 (United States)"/>
    <n v="7"/>
    <n v="49000"/>
    <x v="1954"/>
    <s v="Jon Hartmere"/>
    <x v="2377"/>
    <x v="0"/>
    <n v="37500000"/>
    <n v="125856180"/>
    <x v="2023"/>
    <n v="126"/>
    <x v="1"/>
    <n v="88356180"/>
    <s v="Profit"/>
    <x v="3"/>
    <s v="United States)"/>
  </r>
  <r>
    <x v="6921"/>
    <x v="7"/>
    <x v="1"/>
    <x v="37"/>
    <s v="October 13, 2017 (United States)"/>
    <n v="6.6"/>
    <n v="124000"/>
    <x v="2576"/>
    <s v="Scott Lobdell"/>
    <x v="2541"/>
    <x v="0"/>
    <n v="4800000"/>
    <n v="125479266"/>
    <x v="1"/>
    <n v="96"/>
    <x v="2"/>
    <n v="120679266"/>
    <s v="Profit"/>
    <x v="3"/>
    <s v="United States)"/>
  </r>
  <r>
    <x v="6922"/>
    <x v="0"/>
    <x v="10"/>
    <x v="37"/>
    <s v="June 2, 2017 (United States)"/>
    <n v="6.2"/>
    <n v="26000"/>
    <x v="2419"/>
    <s v="Nicholas Stoller"/>
    <x v="2377"/>
    <x v="0"/>
    <n v="38000000"/>
    <n v="125427681"/>
    <x v="1065"/>
    <n v="89"/>
    <x v="2"/>
    <n v="87427681"/>
    <s v="Profit"/>
    <x v="3"/>
    <s v="United States)"/>
  </r>
  <r>
    <x v="6923"/>
    <x v="0"/>
    <x v="10"/>
    <x v="37"/>
    <s v="September 22, 2017 (United States)"/>
    <n v="6"/>
    <n v="24000"/>
    <x v="2665"/>
    <s v="Bob Logan"/>
    <x v="491"/>
    <x v="0"/>
    <n v="70000000"/>
    <n v="123081555"/>
    <x v="2133"/>
    <n v="101"/>
    <x v="2"/>
    <n v="53081555"/>
    <s v="Profit"/>
    <x v="3"/>
    <s v="United States)"/>
  </r>
  <r>
    <x v="6924"/>
    <x v="7"/>
    <x v="0"/>
    <x v="37"/>
    <s v="August 4, 2017 (United States)"/>
    <n v="5.6"/>
    <n v="131000"/>
    <x v="2381"/>
    <s v="Akiva Goldsman"/>
    <x v="2154"/>
    <x v="0"/>
    <n v="60000000"/>
    <n v="113231078"/>
    <x v="4"/>
    <n v="95"/>
    <x v="2"/>
    <n v="53231078"/>
    <s v="Profit"/>
    <x v="3"/>
    <s v="United States)"/>
  </r>
  <r>
    <x v="6925"/>
    <x v="3"/>
    <x v="0"/>
    <x v="37"/>
    <s v="December 20, 2017 (South Korea)"/>
    <n v="7.3"/>
    <n v="13000"/>
    <x v="2666"/>
    <s v="Ho-min Ju"/>
    <x v="2542"/>
    <x v="10"/>
    <n v="20500000"/>
    <n v="109383972"/>
    <x v="2137"/>
    <n v="139"/>
    <x v="1"/>
    <n v="88883972"/>
    <s v="Profit"/>
    <x v="3"/>
    <s v="South Korea)"/>
  </r>
  <r>
    <x v="6926"/>
    <x v="1"/>
    <x v="6"/>
    <x v="37"/>
    <s v="October 27, 2017 (United States)"/>
    <n v="5.8"/>
    <n v="73000"/>
    <x v="2170"/>
    <s v="Josh Stolberg"/>
    <x v="2543"/>
    <x v="7"/>
    <n v="10000000"/>
    <n v="102952888"/>
    <x v="1451"/>
    <n v="92"/>
    <x v="2"/>
    <n v="92952888"/>
    <s v="Profit"/>
    <x v="3"/>
    <s v="United States)"/>
  </r>
  <r>
    <x v="3445"/>
    <x v="1"/>
    <x v="5"/>
    <x v="37"/>
    <s v="March 24, 2017 (United States)"/>
    <n v="6.6"/>
    <n v="213000"/>
    <x v="2258"/>
    <s v="Rhett Reese"/>
    <x v="1459"/>
    <x v="1"/>
    <n v="58000000"/>
    <n v="100541806"/>
    <x v="4"/>
    <n v="104"/>
    <x v="2"/>
    <n v="42541806"/>
    <s v="Profit"/>
    <x v="3"/>
    <s v="United States)"/>
  </r>
  <r>
    <x v="6927"/>
    <x v="1"/>
    <x v="0"/>
    <x v="37"/>
    <s v="July 28, 2017 (United States)"/>
    <n v="6.7"/>
    <n v="182000"/>
    <x v="2667"/>
    <s v="Kurt Johnstad"/>
    <x v="1473"/>
    <x v="0"/>
    <n v="30000000"/>
    <n v="100014025"/>
    <x v="1315"/>
    <n v="115"/>
    <x v="2"/>
    <n v="70014025"/>
    <s v="Profit"/>
    <x v="3"/>
    <s v="United States)"/>
  </r>
  <r>
    <x v="6928"/>
    <x v="7"/>
    <x v="4"/>
    <x v="37"/>
    <s v="March 3, 2017 (United States)"/>
    <n v="6.3"/>
    <n v="32000"/>
    <x v="2668"/>
    <s v="John Fusco"/>
    <x v="2072"/>
    <x v="0"/>
    <n v="20000000"/>
    <n v="96942115"/>
    <x v="1100"/>
    <n v="132"/>
    <x v="2"/>
    <n v="76942115"/>
    <s v="Profit"/>
    <x v="3"/>
    <s v="United States)"/>
  </r>
  <r>
    <x v="6929"/>
    <x v="3"/>
    <x v="0"/>
    <x v="37"/>
    <s v="August 11, 2017 (United States)"/>
    <n v="7.9"/>
    <n v="19000"/>
    <x v="2669"/>
    <s v="Yu-na Eom"/>
    <x v="1692"/>
    <x v="10"/>
    <n v="20500000"/>
    <n v="86252940"/>
    <x v="2138"/>
    <n v="137"/>
    <x v="1"/>
    <n v="65752940"/>
    <s v="Profit"/>
    <x v="3"/>
    <s v="United States)"/>
  </r>
  <r>
    <x v="6930"/>
    <x v="7"/>
    <x v="1"/>
    <x v="37"/>
    <s v="April 7, 2017 (United States)"/>
    <n v="6.6"/>
    <n v="79000"/>
    <x v="1837"/>
    <s v="Theodore Melfi"/>
    <x v="20"/>
    <x v="0"/>
    <n v="25000000"/>
    <n v="84918541"/>
    <x v="1662"/>
    <n v="96"/>
    <x v="2"/>
    <n v="59918541"/>
    <s v="Profit"/>
    <x v="3"/>
    <s v="United States)"/>
  </r>
  <r>
    <x v="6931"/>
    <x v="7"/>
    <x v="4"/>
    <x v="37"/>
    <s v="February 3, 2017 (United States)"/>
    <n v="4.5"/>
    <n v="39000"/>
    <x v="2670"/>
    <s v="David Loucka"/>
    <x v="2544"/>
    <x v="0"/>
    <n v="25000000"/>
    <n v="83080890"/>
    <x v="2139"/>
    <n v="102"/>
    <x v="2"/>
    <n v="58080890"/>
    <s v="Profit"/>
    <x v="3"/>
    <s v="United States)"/>
  </r>
  <r>
    <x v="6932"/>
    <x v="1"/>
    <x v="1"/>
    <x v="37"/>
    <s v="December 1, 2017 (United States)"/>
    <n v="7.4"/>
    <n v="254000"/>
    <x v="2671"/>
    <s v="Greta Gerwig"/>
    <x v="2050"/>
    <x v="0"/>
    <n v="10000000"/>
    <n v="78966486"/>
    <x v="1961"/>
    <n v="94"/>
    <x v="1"/>
    <n v="68966486"/>
    <s v="Profit"/>
    <x v="3"/>
    <s v="United States)"/>
  </r>
  <r>
    <x v="6933"/>
    <x v="1"/>
    <x v="0"/>
    <x v="37"/>
    <s v="September 15, 2017 (United States)"/>
    <n v="6.2"/>
    <n v="75000"/>
    <x v="1662"/>
    <s v="Stephen Schiff"/>
    <x v="2306"/>
    <x v="0"/>
    <n v="33000000"/>
    <n v="67234188"/>
    <x v="1702"/>
    <n v="111"/>
    <x v="2"/>
    <n v="34234188"/>
    <s v="Profit"/>
    <x v="3"/>
    <s v="United States)"/>
  </r>
  <r>
    <x v="6934"/>
    <x v="7"/>
    <x v="2"/>
    <x v="37"/>
    <s v="October 6, 2017 (United States)"/>
    <n v="6.8"/>
    <n v="33000"/>
    <x v="425"/>
    <s v="Lee Hall"/>
    <x v="1342"/>
    <x v="1"/>
    <n v="21000000"/>
    <n v="66558465"/>
    <x v="703"/>
    <n v="111"/>
    <x v="2"/>
    <n v="45558465"/>
    <s v="Profit"/>
    <x v="3"/>
    <s v="United States)"/>
  </r>
  <r>
    <x v="6935"/>
    <x v="7"/>
    <x v="0"/>
    <x v="37"/>
    <s v="October 6, 2017 (United States)"/>
    <n v="6.4"/>
    <n v="70000"/>
    <x v="2672"/>
    <s v="Chris Weitz"/>
    <x v="1431"/>
    <x v="0"/>
    <n v="35000000"/>
    <n v="62832209"/>
    <x v="1931"/>
    <n v="112"/>
    <x v="2"/>
    <n v="27832209"/>
    <s v="Profit"/>
    <x v="3"/>
    <s v="United States)"/>
  </r>
  <r>
    <x v="6936"/>
    <x v="7"/>
    <x v="1"/>
    <x v="37"/>
    <s v="April 28, 2017 (United States)"/>
    <n v="6"/>
    <n v="15000"/>
    <x v="2673"/>
    <s v="Jon Zack"/>
    <x v="2545"/>
    <x v="11"/>
    <n v="10000000"/>
    <n v="62547032"/>
    <x v="2140"/>
    <n v="115"/>
    <x v="2"/>
    <n v="52547032"/>
    <s v="Profit"/>
    <x v="3"/>
    <s v="United States)"/>
  </r>
  <r>
    <x v="6937"/>
    <x v="7"/>
    <x v="3"/>
    <x v="37"/>
    <s v="June 16, 2017 (United States)"/>
    <n v="5.7"/>
    <n v="51000"/>
    <x v="2674"/>
    <s v="Johannes Roberts"/>
    <x v="1662"/>
    <x v="1"/>
    <n v="5300000"/>
    <n v="62198461"/>
    <x v="2141"/>
    <n v="89"/>
    <x v="2"/>
    <n v="56898461"/>
    <s v="Profit"/>
    <x v="3"/>
    <s v="United States)"/>
  </r>
  <r>
    <x v="6938"/>
    <x v="7"/>
    <x v="4"/>
    <x v="37"/>
    <s v="May 19, 2017 (United States)"/>
    <n v="6.4"/>
    <n v="35000"/>
    <x v="2675"/>
    <s v="J. Mills Goodloe"/>
    <x v="2546"/>
    <x v="0"/>
    <n v="10000000"/>
    <n v="61621140"/>
    <x v="2142"/>
    <n v="96"/>
    <x v="2"/>
    <n v="51621140"/>
    <s v="Profit"/>
    <x v="3"/>
    <s v="United States)"/>
  </r>
  <r>
    <x v="6939"/>
    <x v="1"/>
    <x v="0"/>
    <x v="37"/>
    <s v="May 12, 2017 (United States)"/>
    <n v="4.5"/>
    <n v="34000"/>
    <x v="2144"/>
    <s v="Katie Dippold"/>
    <x v="2422"/>
    <x v="0"/>
    <n v="42000000"/>
    <n v="60845711"/>
    <x v="1931"/>
    <n v="90"/>
    <x v="2"/>
    <n v="18845711"/>
    <s v="Profit"/>
    <x v="3"/>
    <s v="United States)"/>
  </r>
  <r>
    <x v="940"/>
    <x v="0"/>
    <x v="10"/>
    <x v="37"/>
    <s v="October 6, 2017 (United States)"/>
    <n v="6.1"/>
    <n v="6200"/>
    <x v="2676"/>
    <s v="Meghan McCarthy"/>
    <x v="2099"/>
    <x v="0"/>
    <n v="6500000"/>
    <n v="60330833"/>
    <x v="1502"/>
    <n v="99"/>
    <x v="2"/>
    <n v="53830833"/>
    <s v="Profit"/>
    <x v="3"/>
    <s v="United States)"/>
  </r>
  <r>
    <x v="6940"/>
    <x v="1"/>
    <x v="2"/>
    <x v="37"/>
    <s v="January 5, 2018 (United States)"/>
    <n v="7.4"/>
    <n v="153000"/>
    <x v="2677"/>
    <s v="Aaron Sorkin"/>
    <x v="2254"/>
    <x v="30"/>
    <n v="30000000"/>
    <n v="59284015"/>
    <x v="2081"/>
    <n v="140"/>
    <x v="1"/>
    <n v="29284015"/>
    <s v="Profit"/>
    <x v="3"/>
    <s v="United States)"/>
  </r>
  <r>
    <x v="6941"/>
    <x v="1"/>
    <x v="2"/>
    <x v="37"/>
    <s v="December 25, 2017 (United States)"/>
    <n v="6.8"/>
    <n v="79000"/>
    <x v="195"/>
    <s v="David Scarpa"/>
    <x v="2066"/>
    <x v="0"/>
    <n v="50000000"/>
    <n v="56996304"/>
    <x v="2143"/>
    <n v="132"/>
    <x v="2"/>
    <n v="6996304"/>
    <s v="Profit"/>
    <x v="3"/>
    <s v="United States)"/>
  </r>
  <r>
    <x v="6942"/>
    <x v="1"/>
    <x v="1"/>
    <x v="37"/>
    <s v="July 14, 2017 (United States)"/>
    <n v="7.5"/>
    <n v="126000"/>
    <x v="2577"/>
    <s v="Emily V. Gordon"/>
    <x v="2547"/>
    <x v="0"/>
    <n v="5000000"/>
    <n v="56411585"/>
    <x v="1561"/>
    <n v="120"/>
    <x v="1"/>
    <n v="51411585"/>
    <s v="Profit"/>
    <x v="3"/>
    <s v="United States)"/>
  </r>
  <r>
    <x v="6943"/>
    <x v="1"/>
    <x v="2"/>
    <x v="37"/>
    <s v="June 16, 2017 (United States)"/>
    <n v="5.9"/>
    <n v="22000"/>
    <x v="2678"/>
    <s v="Jeremy Haft"/>
    <x v="2548"/>
    <x v="0"/>
    <n v="40000000"/>
    <n v="55668698"/>
    <x v="1100"/>
    <n v="139"/>
    <x v="2"/>
    <n v="15668698"/>
    <s v="Profit"/>
    <x v="3"/>
    <s v="United States)"/>
  </r>
  <r>
    <x v="6944"/>
    <x v="1"/>
    <x v="4"/>
    <x v="37"/>
    <s v="December 22, 2017 (United States)"/>
    <n v="5.7"/>
    <n v="102000"/>
    <x v="1296"/>
    <s v="Alexander Payne"/>
    <x v="1317"/>
    <x v="0"/>
    <n v="68000000"/>
    <n v="55003890"/>
    <x v="5"/>
    <n v="135"/>
    <x v="2"/>
    <n v="-12996110"/>
    <s v="Loss"/>
    <x v="3"/>
    <s v="United States)"/>
  </r>
  <r>
    <x v="6945"/>
    <x v="1"/>
    <x v="2"/>
    <x v="37"/>
    <s v="January 19, 2018 (United States)"/>
    <n v="7.5"/>
    <n v="193000"/>
    <x v="2057"/>
    <s v="Steven Rogers"/>
    <x v="2549"/>
    <x v="0"/>
    <n v="11000000"/>
    <n v="53939297"/>
    <x v="2088"/>
    <n v="119"/>
    <x v="1"/>
    <n v="42939297"/>
    <s v="Profit"/>
    <x v="3"/>
    <s v="United States)"/>
  </r>
  <r>
    <x v="6946"/>
    <x v="7"/>
    <x v="1"/>
    <x v="37"/>
    <s v="August 18, 2017 (United States)"/>
    <n v="7"/>
    <n v="137000"/>
    <x v="776"/>
    <s v="Jules Asner"/>
    <x v="1894"/>
    <x v="0"/>
    <n v="29000000"/>
    <n v="48453605"/>
    <x v="2144"/>
    <n v="118"/>
    <x v="1"/>
    <n v="19453605"/>
    <s v="Profit"/>
    <x v="3"/>
    <s v="United States)"/>
  </r>
  <r>
    <x v="6947"/>
    <x v="1"/>
    <x v="4"/>
    <x v="37"/>
    <s v="January 19, 2018 (United States)"/>
    <n v="7.5"/>
    <n v="118000"/>
    <x v="1298"/>
    <s v="Paul Thomas Anderson"/>
    <x v="2550"/>
    <x v="0"/>
    <n v="35000000"/>
    <n v="47756590"/>
    <x v="1315"/>
    <n v="130"/>
    <x v="1"/>
    <n v="12756590"/>
    <s v="Profit"/>
    <x v="3"/>
    <s v="United States)"/>
  </r>
  <r>
    <x v="6948"/>
    <x v="1"/>
    <x v="1"/>
    <x v="37"/>
    <s v="June 16, 2017 (United States)"/>
    <n v="5.2"/>
    <n v="49000"/>
    <x v="2679"/>
    <s v="Lucia Aniello"/>
    <x v="1298"/>
    <x v="0"/>
    <n v="20000000"/>
    <n v="47347283"/>
    <x v="2145"/>
    <n v="101"/>
    <x v="2"/>
    <n v="27347283"/>
    <s v="Profit"/>
    <x v="3"/>
    <s v="United States)"/>
  </r>
  <r>
    <x v="1646"/>
    <x v="7"/>
    <x v="4"/>
    <x v="37"/>
    <s v="September 29, 2017 (United States)"/>
    <n v="5.2"/>
    <n v="44000"/>
    <x v="2158"/>
    <s v="Peter Filardi"/>
    <x v="1951"/>
    <x v="0"/>
    <n v="19000000"/>
    <n v="45158254"/>
    <x v="4"/>
    <n v="109"/>
    <x v="2"/>
    <n v="26158254"/>
    <s v="Profit"/>
    <x v="3"/>
    <s v="United States)"/>
  </r>
  <r>
    <x v="6949"/>
    <x v="1"/>
    <x v="4"/>
    <x v="37"/>
    <s v="September 15, 2017 (United States)"/>
    <n v="6.6"/>
    <n v="200000"/>
    <x v="1419"/>
    <s v="Darren Aronofsky"/>
    <x v="2163"/>
    <x v="0"/>
    <n v="30000000"/>
    <n v="44516999"/>
    <x v="5"/>
    <n v="121"/>
    <x v="2"/>
    <n v="14516999"/>
    <s v="Profit"/>
    <x v="3"/>
    <s v="United States)"/>
  </r>
  <r>
    <x v="6950"/>
    <x v="1"/>
    <x v="6"/>
    <x v="37"/>
    <s v="August 18, 2017 (United States)"/>
    <n v="7.7"/>
    <n v="217000"/>
    <x v="2680"/>
    <s v="Taylor Sheridan"/>
    <x v="2222"/>
    <x v="1"/>
    <n v="11000000"/>
    <n v="43980821"/>
    <x v="2146"/>
    <n v="107"/>
    <x v="1"/>
    <n v="32980821"/>
    <s v="Profit"/>
    <x v="3"/>
    <s v="United States)"/>
  </r>
  <r>
    <x v="6951"/>
    <x v="1"/>
    <x v="6"/>
    <x v="37"/>
    <s v="October 20, 2017 (United States)"/>
    <n v="5.0999999999999996"/>
    <n v="60000"/>
    <x v="2131"/>
    <s v="Jo NesbÃ¸"/>
    <x v="2169"/>
    <x v="1"/>
    <n v="35000000"/>
    <n v="43155261"/>
    <x v="1"/>
    <n v="119"/>
    <x v="2"/>
    <n v="8155261"/>
    <s v="Profit"/>
    <x v="3"/>
    <s v="United States)"/>
  </r>
  <r>
    <x v="6952"/>
    <x v="7"/>
    <x v="4"/>
    <x v="37"/>
    <s v="April 12, 2017 (United States)"/>
    <n v="7.6"/>
    <n v="105000"/>
    <x v="2168"/>
    <s v="Tom Flynn"/>
    <x v="2193"/>
    <x v="0"/>
    <n v="7000000"/>
    <n v="43069254"/>
    <x v="2147"/>
    <n v="101"/>
    <x v="1"/>
    <n v="36069254"/>
    <s v="Profit"/>
    <x v="3"/>
    <s v="United States)"/>
  </r>
  <r>
    <x v="6953"/>
    <x v="7"/>
    <x v="10"/>
    <x v="37"/>
    <s v="September 22, 2017 (United States)"/>
    <n v="7.8"/>
    <n v="53000"/>
    <x v="2681"/>
    <s v="Dorota Kobiela"/>
    <x v="2551"/>
    <x v="50"/>
    <n v="20500000"/>
    <n v="42187665"/>
    <x v="2148"/>
    <n v="94"/>
    <x v="1"/>
    <n v="21687665"/>
    <s v="Profit"/>
    <x v="3"/>
    <s v="United States)"/>
  </r>
  <r>
    <x v="6954"/>
    <x v="1"/>
    <x v="4"/>
    <x v="37"/>
    <s v="January 19, 2018 (United States)"/>
    <n v="7.9"/>
    <n v="228000"/>
    <x v="2191"/>
    <s v="James Ivory"/>
    <x v="2552"/>
    <x v="9"/>
    <n v="20500000"/>
    <n v="41888660"/>
    <x v="2045"/>
    <n v="132"/>
    <x v="1"/>
    <n v="21388660"/>
    <s v="Profit"/>
    <x v="3"/>
    <s v="United States)"/>
  </r>
  <r>
    <x v="6955"/>
    <x v="1"/>
    <x v="4"/>
    <x v="37"/>
    <s v="March 31, 2017 (United States)"/>
    <n v="7.2"/>
    <n v="117000"/>
    <x v="1157"/>
    <s v="John Hodge"/>
    <x v="1262"/>
    <x v="1"/>
    <n v="18000000"/>
    <n v="41681746"/>
    <x v="2149"/>
    <n v="117"/>
    <x v="1"/>
    <n v="23681746"/>
    <s v="Profit"/>
    <x v="3"/>
    <s v="United States)"/>
  </r>
  <r>
    <x v="6956"/>
    <x v="1"/>
    <x v="1"/>
    <x v="37"/>
    <s v="February 17, 2017 (United States)"/>
    <n v="5.6"/>
    <n v="41000"/>
    <x v="2682"/>
    <s v="Van Robichaux"/>
    <x v="1187"/>
    <x v="0"/>
    <n v="22000000"/>
    <n v="41087017"/>
    <x v="237"/>
    <n v="91"/>
    <x v="2"/>
    <n v="19087017"/>
    <s v="Profit"/>
    <x v="3"/>
    <s v="United States)"/>
  </r>
  <r>
    <x v="6957"/>
    <x v="7"/>
    <x v="4"/>
    <x v="37"/>
    <s v="April 28, 2017 (United States)"/>
    <n v="5.3"/>
    <n v="87000"/>
    <x v="2449"/>
    <s v="James Ponsoldt"/>
    <x v="2525"/>
    <x v="47"/>
    <n v="18000000"/>
    <n v="40656399"/>
    <x v="2150"/>
    <n v="110"/>
    <x v="2"/>
    <n v="22656399"/>
    <s v="Profit"/>
    <x v="3"/>
    <s v="United States)"/>
  </r>
  <r>
    <x v="6958"/>
    <x v="0"/>
    <x v="10"/>
    <x v="37"/>
    <s v="May 19, 2017 (United States)"/>
    <n v="4.3"/>
    <n v="7700"/>
    <x v="1947"/>
    <s v="Jeff Kinney"/>
    <x v="2553"/>
    <x v="0"/>
    <n v="22000000"/>
    <n v="40140972"/>
    <x v="10"/>
    <n v="91"/>
    <x v="2"/>
    <n v="18140972"/>
    <s v="Profit"/>
    <x v="3"/>
    <s v="United States)"/>
  </r>
  <r>
    <x v="6959"/>
    <x v="7"/>
    <x v="1"/>
    <x v="37"/>
    <s v="September 8, 2017 (United States)"/>
    <n v="5.8"/>
    <n v="30000"/>
    <x v="2683"/>
    <s v="Hallie Meyers-Shyer"/>
    <x v="1072"/>
    <x v="0"/>
    <n v="12000000"/>
    <n v="37270721"/>
    <x v="2151"/>
    <n v="97"/>
    <x v="2"/>
    <n v="25270721"/>
    <s v="Profit"/>
    <x v="3"/>
    <s v="United States)"/>
  </r>
  <r>
    <x v="6960"/>
    <x v="1"/>
    <x v="4"/>
    <x v="37"/>
    <s v="January 26, 2018 (United States)"/>
    <n v="7.2"/>
    <n v="76000"/>
    <x v="2174"/>
    <s v="Scott Cooper"/>
    <x v="2554"/>
    <x v="0"/>
    <n v="39000000"/>
    <n v="35669017"/>
    <x v="2152"/>
    <n v="134"/>
    <x v="1"/>
    <n v="-3330983"/>
    <s v="Loss"/>
    <x v="3"/>
    <s v="United States)"/>
  </r>
  <r>
    <x v="6961"/>
    <x v="1"/>
    <x v="0"/>
    <x v="37"/>
    <s v="August 4, 2017 (United States)"/>
    <n v="5.9"/>
    <n v="35000"/>
    <x v="2684"/>
    <s v="Knate Lee"/>
    <x v="1344"/>
    <x v="0"/>
    <n v="21000000"/>
    <n v="34814102"/>
    <x v="1459"/>
    <n v="95"/>
    <x v="2"/>
    <n v="13814102"/>
    <s v="Profit"/>
    <x v="3"/>
    <s v="United States)"/>
  </r>
  <r>
    <x v="6962"/>
    <x v="1"/>
    <x v="1"/>
    <x v="37"/>
    <s v="June 30, 2017 (United States)"/>
    <n v="5.6"/>
    <n v="42000"/>
    <x v="2685"/>
    <s v="Brendan O'Brien"/>
    <x v="1706"/>
    <x v="0"/>
    <n v="40000000"/>
    <n v="34184504"/>
    <x v="1832"/>
    <n v="88"/>
    <x v="2"/>
    <n v="-5815496"/>
    <s v="Loss"/>
    <x v="3"/>
    <s v="United States)"/>
  </r>
  <r>
    <x v="6963"/>
    <x v="1"/>
    <x v="0"/>
    <x v="37"/>
    <s v="January 13, 2017 (United States)"/>
    <n v="5.6"/>
    <n v="31000"/>
    <x v="2281"/>
    <s v="Andrea Berloff"/>
    <x v="1331"/>
    <x v="0"/>
    <n v="30000000"/>
    <n v="32917353"/>
    <x v="1756"/>
    <n v="95"/>
    <x v="2"/>
    <n v="2917353"/>
    <s v="Profit"/>
    <x v="3"/>
    <s v="United States)"/>
  </r>
  <r>
    <x v="6964"/>
    <x v="7"/>
    <x v="4"/>
    <x v="37"/>
    <s v="January 13, 2017 (United States)"/>
    <n v="4.2"/>
    <n v="23000"/>
    <x v="1238"/>
    <s v="Jonathan Penner"/>
    <x v="2555"/>
    <x v="0"/>
    <n v="7400000"/>
    <n v="29874280"/>
    <x v="2136"/>
    <n v="96"/>
    <x v="2"/>
    <n v="22474280"/>
    <s v="Profit"/>
    <x v="3"/>
    <s v="United States)"/>
  </r>
  <r>
    <x v="6965"/>
    <x v="1"/>
    <x v="2"/>
    <x v="37"/>
    <s v="December 8, 2017 (United States)"/>
    <n v="7.4"/>
    <n v="143000"/>
    <x v="2686"/>
    <s v="Scott Neustadter"/>
    <x v="1703"/>
    <x v="0"/>
    <n v="10000000"/>
    <n v="29820616"/>
    <x v="1911"/>
    <n v="104"/>
    <x v="1"/>
    <n v="19820616"/>
    <s v="Profit"/>
    <x v="3"/>
    <s v="United States)"/>
  </r>
  <r>
    <x v="6966"/>
    <x v="1"/>
    <x v="4"/>
    <x v="37"/>
    <s v="June 30, 2017 (United States)"/>
    <n v="6.3"/>
    <n v="54000"/>
    <x v="1483"/>
    <s v="Sofia Coppola"/>
    <x v="813"/>
    <x v="0"/>
    <n v="10500000"/>
    <n v="27869129"/>
    <x v="750"/>
    <n v="93"/>
    <x v="2"/>
    <n v="17369129"/>
    <s v="Profit"/>
    <x v="3"/>
    <s v="United States)"/>
  </r>
  <r>
    <x v="6967"/>
    <x v="1"/>
    <x v="0"/>
    <x v="37"/>
    <s v="March 24, 2017 (United States)"/>
    <n v="6"/>
    <n v="44000"/>
    <x v="2687"/>
    <s v="Rick Rosner"/>
    <x v="2556"/>
    <x v="0"/>
    <n v="25000000"/>
    <n v="26800152"/>
    <x v="2153"/>
    <n v="100"/>
    <x v="2"/>
    <n v="1800152"/>
    <s v="Profit"/>
    <x v="3"/>
    <s v="United States)"/>
  </r>
  <r>
    <x v="6968"/>
    <x v="7"/>
    <x v="0"/>
    <x v="37"/>
    <s v="October 20, 2017 (United States)"/>
    <n v="7.6"/>
    <n v="62000"/>
    <x v="2227"/>
    <s v="Sean Flynn"/>
    <x v="2042"/>
    <x v="0"/>
    <n v="38000000"/>
    <n v="26351322"/>
    <x v="4"/>
    <n v="134"/>
    <x v="1"/>
    <n v="-11648678"/>
    <s v="Loss"/>
    <x v="3"/>
    <s v="United States)"/>
  </r>
  <r>
    <x v="6969"/>
    <x v="7"/>
    <x v="2"/>
    <x v="37"/>
    <s v="April 7, 2017 (United States)"/>
    <n v="7"/>
    <n v="41000"/>
    <x v="1696"/>
    <s v="Angela Workman"/>
    <x v="2254"/>
    <x v="39"/>
    <n v="20000000"/>
    <n v="26152835"/>
    <x v="1677"/>
    <n v="127"/>
    <x v="1"/>
    <n v="6152835"/>
    <s v="Profit"/>
    <x v="3"/>
    <s v="United States)"/>
  </r>
  <r>
    <x v="6970"/>
    <x v="1"/>
    <x v="1"/>
    <x v="37"/>
    <s v="December 22, 2017 (United States)"/>
    <n v="5.5"/>
    <n v="19000"/>
    <x v="2688"/>
    <s v="Justin Malen"/>
    <x v="1507"/>
    <x v="0"/>
    <n v="25000000"/>
    <n v="25601244"/>
    <x v="1156"/>
    <n v="113"/>
    <x v="2"/>
    <n v="601244"/>
    <s v="Profit"/>
    <x v="3"/>
    <s v="United States)"/>
  </r>
  <r>
    <x v="6971"/>
    <x v="1"/>
    <x v="1"/>
    <x v="37"/>
    <s v="March 9, 2018 (United States)"/>
    <n v="7.2"/>
    <n v="92000"/>
    <x v="2196"/>
    <s v="Armando Iannucci"/>
    <x v="1045"/>
    <x v="1"/>
    <n v="13000000"/>
    <n v="24646055"/>
    <x v="1751"/>
    <n v="107"/>
    <x v="1"/>
    <n v="11646055"/>
    <s v="Profit"/>
    <x v="3"/>
    <s v="United States)"/>
  </r>
  <r>
    <x v="6972"/>
    <x v="7"/>
    <x v="4"/>
    <x v="37"/>
    <s v="July 14, 2017 (United States)"/>
    <n v="5"/>
    <n v="19000"/>
    <x v="1313"/>
    <s v="Barbara Marshall"/>
    <x v="2155"/>
    <x v="0"/>
    <n v="12000000"/>
    <n v="23468586"/>
    <x v="1993"/>
    <n v="90"/>
    <x v="2"/>
    <n v="11468586"/>
    <s v="Profit"/>
    <x v="3"/>
    <s v="United States)"/>
  </r>
  <r>
    <x v="6973"/>
    <x v="1"/>
    <x v="6"/>
    <x v="37"/>
    <s v="August 4, 2017 (United States)"/>
    <n v="7.3"/>
    <n v="50000"/>
    <x v="647"/>
    <s v="Mark Boal"/>
    <x v="2227"/>
    <x v="0"/>
    <n v="34000000"/>
    <n v="23355100"/>
    <x v="1886"/>
    <n v="143"/>
    <x v="1"/>
    <n v="-10644900"/>
    <s v="Loss"/>
    <x v="3"/>
    <s v="United States)"/>
  </r>
  <r>
    <x v="6974"/>
    <x v="7"/>
    <x v="2"/>
    <x v="37"/>
    <s v="August 11, 2017 (United States)"/>
    <n v="7.1"/>
    <n v="31000"/>
    <x v="2456"/>
    <s v="Destin Daniel Cretton"/>
    <x v="2347"/>
    <x v="0"/>
    <n v="9000000"/>
    <n v="22088533"/>
    <x v="1502"/>
    <n v="127"/>
    <x v="1"/>
    <n v="13088533"/>
    <s v="Profit"/>
    <x v="3"/>
    <s v="United States)"/>
  </r>
  <r>
    <x v="6975"/>
    <x v="1"/>
    <x v="4"/>
    <x v="37"/>
    <s v="September 28, 2018 (United Kingdom)"/>
    <n v="7.2"/>
    <n v="37000"/>
    <x v="2689"/>
    <s v="Jane Anderson"/>
    <x v="479"/>
    <x v="1"/>
    <n v="20500000"/>
    <n v="19978189"/>
    <x v="2067"/>
    <n v="99"/>
    <x v="1"/>
    <n v="-521811"/>
    <s v="Loss"/>
    <x v="3"/>
    <s v="United Kingdom)"/>
  </r>
  <r>
    <x v="6976"/>
    <x v="1"/>
    <x v="5"/>
    <x v="37"/>
    <s v="June 9, 2017 (United States)"/>
    <n v="6.2"/>
    <n v="87000"/>
    <x v="2690"/>
    <s v="Trey Edward Shults"/>
    <x v="2557"/>
    <x v="0"/>
    <n v="5000000"/>
    <n v="19735344"/>
    <x v="1917"/>
    <n v="91"/>
    <x v="2"/>
    <n v="14735344"/>
    <s v="Profit"/>
    <x v="3"/>
    <s v="United States)"/>
  </r>
  <r>
    <x v="6977"/>
    <x v="3"/>
    <x v="0"/>
    <x v="37"/>
    <s v="September 8, 2017 (United States)"/>
    <n v="7.2"/>
    <n v="7300"/>
    <x v="2691"/>
    <s v="Jo-yun Hwang"/>
    <x v="2558"/>
    <x v="10"/>
    <n v="20500000"/>
    <n v="19015346"/>
    <x v="2154"/>
    <n v="118"/>
    <x v="1"/>
    <n v="-1484654"/>
    <s v="Loss"/>
    <x v="3"/>
    <s v="United States)"/>
  </r>
  <r>
    <x v="6978"/>
    <x v="7"/>
    <x v="2"/>
    <x v="37"/>
    <s v="September 29, 2017 (United States)"/>
    <n v="6.7"/>
    <n v="52000"/>
    <x v="1953"/>
    <s v="Simon Beaufoy"/>
    <x v="2145"/>
    <x v="1"/>
    <n v="25000000"/>
    <n v="18598607"/>
    <x v="2155"/>
    <n v="121"/>
    <x v="2"/>
    <n v="-6401393"/>
    <s v="Loss"/>
    <x v="3"/>
    <s v="United States)"/>
  </r>
  <r>
    <x v="2960"/>
    <x v="1"/>
    <x v="4"/>
    <x v="37"/>
    <s v="April 21, 2017 (United States)"/>
    <n v="5.0999999999999996"/>
    <n v="15000"/>
    <x v="2692"/>
    <s v="Christina Hodson"/>
    <x v="2559"/>
    <x v="0"/>
    <n v="12000000"/>
    <n v="17768012"/>
    <x v="1071"/>
    <n v="100"/>
    <x v="2"/>
    <n v="5768012"/>
    <s v="Profit"/>
    <x v="3"/>
    <s v="United States)"/>
  </r>
  <r>
    <x v="6979"/>
    <x v="7"/>
    <x v="4"/>
    <x v="37"/>
    <s v="March 3, 2017 (United States)"/>
    <n v="6.5"/>
    <n v="48000"/>
    <x v="2693"/>
    <s v="Maria Maggenti"/>
    <x v="2395"/>
    <x v="0"/>
    <n v="5000000"/>
    <n v="16373843"/>
    <x v="2156"/>
    <n v="98"/>
    <x v="2"/>
    <n v="11373843"/>
    <s v="Profit"/>
    <x v="3"/>
    <s v="United States)"/>
  </r>
  <r>
    <x v="6980"/>
    <x v="7"/>
    <x v="4"/>
    <x v="37"/>
    <s v="February 3, 2017 (United States)"/>
    <n v="6.4"/>
    <n v="50000"/>
    <x v="939"/>
    <s v="Allan Loeb"/>
    <x v="571"/>
    <x v="0"/>
    <n v="30000000"/>
    <n v="16080475"/>
    <x v="2157"/>
    <n v="120"/>
    <x v="2"/>
    <n v="-13919525"/>
    <s v="Loss"/>
    <x v="3"/>
    <s v="United States)"/>
  </r>
  <r>
    <x v="6981"/>
    <x v="7"/>
    <x v="4"/>
    <x v="37"/>
    <s v="December 15, 2017 (United States)"/>
    <n v="6.2"/>
    <n v="27000"/>
    <x v="58"/>
    <s v="Woody Allen"/>
    <x v="2199"/>
    <x v="0"/>
    <n v="25000000"/>
    <n v="15889124"/>
    <x v="2085"/>
    <n v="101"/>
    <x v="2"/>
    <n v="-9110876"/>
    <s v="Loss"/>
    <x v="3"/>
    <s v="United States)"/>
  </r>
  <r>
    <x v="6982"/>
    <x v="7"/>
    <x v="2"/>
    <x v="37"/>
    <s v="June 9, 2017 (United States)"/>
    <n v="7.1"/>
    <n v="22000"/>
    <x v="2694"/>
    <s v="Pamela Gray"/>
    <x v="2458"/>
    <x v="0"/>
    <n v="20500000"/>
    <n v="14510490"/>
    <x v="1673"/>
    <n v="116"/>
    <x v="1"/>
    <n v="-5989510"/>
    <s v="Loss"/>
    <x v="3"/>
    <s v="United States)"/>
  </r>
  <r>
    <x v="6983"/>
    <x v="7"/>
    <x v="6"/>
    <x v="37"/>
    <s v="November 22, 2017 (United States)"/>
    <n v="6.5"/>
    <n v="35000"/>
    <x v="2499"/>
    <s v="Dan Gilroy"/>
    <x v="645"/>
    <x v="7"/>
    <n v="22000000"/>
    <n v="13025860"/>
    <x v="2061"/>
    <n v="122"/>
    <x v="2"/>
    <n v="-8974140"/>
    <s v="Loss"/>
    <x v="3"/>
    <s v="United States)"/>
  </r>
  <r>
    <x v="6984"/>
    <x v="1"/>
    <x v="1"/>
    <x v="37"/>
    <s v="October 27, 2017 (United States)"/>
    <n v="5.7"/>
    <n v="42000"/>
    <x v="1704"/>
    <s v="Joel Coen"/>
    <x v="1317"/>
    <x v="1"/>
    <n v="25000000"/>
    <n v="12751667"/>
    <x v="1933"/>
    <n v="105"/>
    <x v="2"/>
    <n v="-12248333"/>
    <s v="Loss"/>
    <x v="3"/>
    <s v="United States)"/>
  </r>
  <r>
    <x v="6985"/>
    <x v="1"/>
    <x v="4"/>
    <x v="37"/>
    <s v="April 13, 2018 (United States)"/>
    <n v="6.7"/>
    <n v="28000"/>
    <x v="2695"/>
    <s v="Sergio G. SÃ¡nchez"/>
    <x v="2560"/>
    <x v="16"/>
    <n v="20500000"/>
    <n v="12294931"/>
    <x v="1502"/>
    <n v="110"/>
    <x v="2"/>
    <n v="-8205069"/>
    <s v="Loss"/>
    <x v="3"/>
    <s v="United States)"/>
  </r>
  <r>
    <x v="6986"/>
    <x v="0"/>
    <x v="4"/>
    <x v="37"/>
    <s v="August 24, 2018 (United States)"/>
    <n v="6.5"/>
    <n v="14000"/>
    <x v="1779"/>
    <s v="Isabel Coixet"/>
    <x v="2561"/>
    <x v="1"/>
    <n v="5400000"/>
    <n v="12062146"/>
    <x v="2158"/>
    <n v="113"/>
    <x v="2"/>
    <n v="6662146"/>
    <s v="Profit"/>
    <x v="3"/>
    <s v="United States)"/>
  </r>
  <r>
    <x v="6987"/>
    <x v="1"/>
    <x v="4"/>
    <x v="37"/>
    <s v="November 10, 2017 (United Kingdom)"/>
    <n v="7.6"/>
    <n v="101000"/>
    <x v="2412"/>
    <s v="Sean Baker"/>
    <x v="2562"/>
    <x v="0"/>
    <n v="2000000"/>
    <n v="10971298"/>
    <x v="2159"/>
    <n v="111"/>
    <x v="1"/>
    <n v="8971298"/>
    <s v="Profit"/>
    <x v="3"/>
    <s v="United Kingdom)"/>
  </r>
  <r>
    <x v="6988"/>
    <x v="1"/>
    <x v="3"/>
    <x v="37"/>
    <s v="January 3, 2018 (France)"/>
    <n v="6.7"/>
    <n v="7800"/>
    <x v="2696"/>
    <s v="Michael Zadoorian"/>
    <x v="1482"/>
    <x v="9"/>
    <n v="20500000"/>
    <n v="10472180"/>
    <x v="2160"/>
    <n v="112"/>
    <x v="2"/>
    <n v="-10027820"/>
    <s v="Loss"/>
    <x v="3"/>
    <s v="France)"/>
  </r>
  <r>
    <x v="6989"/>
    <x v="7"/>
    <x v="2"/>
    <x v="37"/>
    <s v="October 13, 2017 (United States)"/>
    <n v="7.3"/>
    <n v="22000"/>
    <x v="849"/>
    <s v="Michael Koskoff"/>
    <x v="2317"/>
    <x v="0"/>
    <n v="12000000"/>
    <n v="10116816"/>
    <x v="2161"/>
    <n v="118"/>
    <x v="1"/>
    <n v="-1883184"/>
    <s v="Loss"/>
    <x v="3"/>
    <s v="United States)"/>
  </r>
  <r>
    <x v="6990"/>
    <x v="1"/>
    <x v="3"/>
    <x v="37"/>
    <s v="August 24, 2018 (United States)"/>
    <n v="7.2"/>
    <n v="63000"/>
    <x v="2697"/>
    <s v="Aaron Guzikowski"/>
    <x v="1689"/>
    <x v="0"/>
    <n v="20500000"/>
    <n v="10060903"/>
    <x v="2162"/>
    <n v="133"/>
    <x v="1"/>
    <n v="-10439097"/>
    <s v="Loss"/>
    <x v="3"/>
    <s v="United States)"/>
  </r>
  <r>
    <x v="6991"/>
    <x v="1"/>
    <x v="1"/>
    <x v="37"/>
    <s v="August 25, 2017 (Sweden)"/>
    <n v="7.2"/>
    <n v="58000"/>
    <x v="2525"/>
    <s v="Ruben Ã–stlund"/>
    <x v="2563"/>
    <x v="12"/>
    <n v="20500000"/>
    <n v="9493791"/>
    <x v="1986"/>
    <n v="151"/>
    <x v="1"/>
    <n v="-11006209"/>
    <s v="Loss"/>
    <x v="3"/>
    <s v="Sweden)"/>
  </r>
  <r>
    <x v="6992"/>
    <x v="1"/>
    <x v="6"/>
    <x v="37"/>
    <s v="April 6, 2018 (United States)"/>
    <n v="6.8"/>
    <n v="109000"/>
    <x v="1513"/>
    <s v="Lynne Ramsay"/>
    <x v="1429"/>
    <x v="1"/>
    <n v="20500000"/>
    <n v="9360514"/>
    <x v="1667"/>
    <n v="89"/>
    <x v="2"/>
    <n v="-11139486"/>
    <s v="Loss"/>
    <x v="3"/>
    <s v="United States)"/>
  </r>
  <r>
    <x v="6993"/>
    <x v="1"/>
    <x v="4"/>
    <x v="37"/>
    <s v="September 1, 2017 (United States)"/>
    <n v="6.2"/>
    <n v="19000"/>
    <x v="2098"/>
    <s v="Deborah Moggach"/>
    <x v="2273"/>
    <x v="1"/>
    <n v="25000000"/>
    <n v="9204549"/>
    <x v="1901"/>
    <n v="105"/>
    <x v="2"/>
    <n v="-15795451"/>
    <s v="Loss"/>
    <x v="3"/>
    <s v="United States)"/>
  </r>
  <r>
    <x v="6994"/>
    <x v="7"/>
    <x v="4"/>
    <x v="37"/>
    <s v="June 9, 2017 (United States)"/>
    <n v="6"/>
    <n v="18000"/>
    <x v="1447"/>
    <s v="Roger Michell"/>
    <x v="1364"/>
    <x v="1"/>
    <n v="20500000"/>
    <n v="9200168"/>
    <x v="989"/>
    <n v="106"/>
    <x v="2"/>
    <n v="-11299832"/>
    <s v="Loss"/>
    <x v="3"/>
    <s v="United States)"/>
  </r>
  <r>
    <x v="6995"/>
    <x v="3"/>
    <x v="0"/>
    <x v="37"/>
    <s v="June 8, 2017 (South Korea)"/>
    <n v="6.7"/>
    <n v="13000"/>
    <x v="2698"/>
    <s v="Byeong-sik Jung"/>
    <x v="2564"/>
    <x v="10"/>
    <n v="20500000"/>
    <n v="8737458"/>
    <x v="2163"/>
    <n v="124"/>
    <x v="2"/>
    <n v="-11762542"/>
    <s v="Loss"/>
    <x v="3"/>
    <s v="South Korea)"/>
  </r>
  <r>
    <x v="6996"/>
    <x v="1"/>
    <x v="2"/>
    <x v="37"/>
    <s v="September 29, 2017 (United States)"/>
    <n v="6.9"/>
    <n v="42000"/>
    <x v="1804"/>
    <s v="John Pollono"/>
    <x v="1459"/>
    <x v="0"/>
    <n v="30000000"/>
    <n v="8503658"/>
    <x v="1502"/>
    <n v="119"/>
    <x v="2"/>
    <n v="-21496342"/>
    <s v="Loss"/>
    <x v="3"/>
    <s v="United States)"/>
  </r>
  <r>
    <x v="6997"/>
    <x v="7"/>
    <x v="5"/>
    <x v="37"/>
    <s v="October 12, 2017 (United States)"/>
    <n v="4.8"/>
    <n v="13000"/>
    <x v="2063"/>
    <s v="Franck Khalfoun"/>
    <x v="712"/>
    <x v="0"/>
    <n v="20500000"/>
    <n v="8481997"/>
    <x v="962"/>
    <n v="87"/>
    <x v="2"/>
    <n v="-12018003"/>
    <s v="Loss"/>
    <x v="3"/>
    <s v="United States)"/>
  </r>
  <r>
    <x v="6998"/>
    <x v="1"/>
    <x v="4"/>
    <x v="37"/>
    <s v="April 27, 2018 (United States)"/>
    <n v="6.6"/>
    <n v="27000"/>
    <x v="2699"/>
    <s v="SebastiÃ¡n Lelio"/>
    <x v="1364"/>
    <x v="22"/>
    <n v="6000000"/>
    <n v="8003180"/>
    <x v="2164"/>
    <n v="114"/>
    <x v="2"/>
    <n v="2003180"/>
    <s v="Profit"/>
    <x v="3"/>
    <s v="United States)"/>
  </r>
  <r>
    <x v="6999"/>
    <x v="3"/>
    <x v="4"/>
    <x v="37"/>
    <s v="October 20, 2017 (United States)"/>
    <n v="7.4"/>
    <n v="14000"/>
    <x v="2700"/>
    <s v="Robin Campillo"/>
    <x v="2565"/>
    <x v="8"/>
    <n v="20500000"/>
    <n v="7704369"/>
    <x v="2165"/>
    <n v="143"/>
    <x v="1"/>
    <n v="-12795631"/>
    <s v="Loss"/>
    <x v="3"/>
    <s v="United States)"/>
  </r>
  <r>
    <x v="7000"/>
    <x v="1"/>
    <x v="1"/>
    <x v="37"/>
    <s v="June 9, 2017 (United States)"/>
    <n v="6"/>
    <n v="9300"/>
    <x v="1583"/>
    <s v="Mike White"/>
    <x v="1660"/>
    <x v="0"/>
    <n v="20500000"/>
    <n v="7425391"/>
    <x v="2061"/>
    <n v="82"/>
    <x v="2"/>
    <n v="-13074609"/>
    <s v="Loss"/>
    <x v="3"/>
    <s v="United States)"/>
  </r>
  <r>
    <x v="7001"/>
    <x v="0"/>
    <x v="2"/>
    <x v="37"/>
    <s v="September 29, 2017 (United Kingdom)"/>
    <n v="7.1"/>
    <n v="26000"/>
    <x v="2303"/>
    <s v="Frank Cottrell Boyce"/>
    <x v="2318"/>
    <x v="1"/>
    <n v="20500000"/>
    <n v="7401949"/>
    <x v="1755"/>
    <n v="107"/>
    <x v="1"/>
    <n v="-13098051"/>
    <s v="Loss"/>
    <x v="3"/>
    <s v="United Kingdom)"/>
  </r>
  <r>
    <x v="7002"/>
    <x v="1"/>
    <x v="0"/>
    <x v="37"/>
    <s v="November 3, 2017 (United States)"/>
    <n v="6.8"/>
    <n v="16000"/>
    <x v="1811"/>
    <s v="Hiroaki Samura"/>
    <x v="2566"/>
    <x v="24"/>
    <n v="20500000"/>
    <n v="7162617"/>
    <x v="7"/>
    <n v="140"/>
    <x v="2"/>
    <n v="-13337383"/>
    <s v="Loss"/>
    <x v="3"/>
    <s v="United States)"/>
  </r>
  <r>
    <x v="7003"/>
    <x v="1"/>
    <x v="4"/>
    <x v="37"/>
    <s v="November 3, 2017 (United States)"/>
    <n v="7"/>
    <n v="132000"/>
    <x v="2212"/>
    <s v="Yorgos Lanthimos"/>
    <x v="2567"/>
    <x v="22"/>
    <n v="20500000"/>
    <n v="7027336"/>
    <x v="1991"/>
    <n v="121"/>
    <x v="1"/>
    <n v="-13472664"/>
    <s v="Loss"/>
    <x v="3"/>
    <s v="United States)"/>
  </r>
  <r>
    <x v="7004"/>
    <x v="0"/>
    <x v="2"/>
    <x v="37"/>
    <s v="June 2, 2017 (United States)"/>
    <n v="6.1"/>
    <n v="12000"/>
    <x v="2701"/>
    <s v="Alex von Tunzelmann"/>
    <x v="1638"/>
    <x v="1"/>
    <n v="6400000"/>
    <n v="6724365"/>
    <x v="2166"/>
    <n v="105"/>
    <x v="2"/>
    <n v="324365"/>
    <s v="Profit"/>
    <x v="3"/>
    <s v="United States)"/>
  </r>
  <r>
    <x v="7005"/>
    <x v="7"/>
    <x v="2"/>
    <x v="37"/>
    <s v="October 20, 2017 (United States)"/>
    <n v="6.6"/>
    <n v="6900"/>
    <x v="2702"/>
    <s v="Ron Hall"/>
    <x v="1272"/>
    <x v="0"/>
    <n v="15000000"/>
    <n v="6423605"/>
    <x v="2167"/>
    <n v="119"/>
    <x v="2"/>
    <n v="-8576395"/>
    <s v="Loss"/>
    <x v="3"/>
    <s v="United States)"/>
  </r>
  <r>
    <x v="7006"/>
    <x v="7"/>
    <x v="1"/>
    <x v="37"/>
    <s v="June 14, 2019 (United States)"/>
    <n v="6"/>
    <n v="5400"/>
    <x v="2121"/>
    <s v="Robert Festinger"/>
    <x v="2568"/>
    <x v="1"/>
    <n v="20500000"/>
    <n v="6335171"/>
    <x v="1274"/>
    <n v="102"/>
    <x v="2"/>
    <n v="-14164829"/>
    <s v="Loss"/>
    <x v="3"/>
    <s v="United States)"/>
  </r>
  <r>
    <x v="7007"/>
    <x v="1"/>
    <x v="6"/>
    <x v="37"/>
    <s v="December 27, 2017 (United States)"/>
    <n v="7.1"/>
    <n v="30000"/>
    <x v="2703"/>
    <s v="Fatih Akin"/>
    <x v="2569"/>
    <x v="29"/>
    <n v="20500000"/>
    <n v="5104991"/>
    <x v="7"/>
    <n v="106"/>
    <x v="1"/>
    <n v="-15395009"/>
    <s v="Loss"/>
    <x v="3"/>
    <s v="United States)"/>
  </r>
  <r>
    <x v="7008"/>
    <x v="7"/>
    <x v="1"/>
    <x v="37"/>
    <s v="March 3, 2017 (United States)"/>
    <n v="5.8"/>
    <n v="27000"/>
    <x v="2704"/>
    <s v="Mark Duplass"/>
    <x v="2257"/>
    <x v="0"/>
    <n v="5000000"/>
    <n v="5042014"/>
    <x v="1912"/>
    <n v="87"/>
    <x v="2"/>
    <n v="42014"/>
    <s v="Profit"/>
    <x v="3"/>
    <s v="United States)"/>
  </r>
  <r>
    <x v="7009"/>
    <x v="7"/>
    <x v="2"/>
    <x v="37"/>
    <s v="October 27, 2017 (United Kingdom)"/>
    <n v="7.2"/>
    <n v="20000"/>
    <x v="2705"/>
    <s v="William Nicholson"/>
    <x v="2246"/>
    <x v="1"/>
    <n v="20500000"/>
    <n v="5026154"/>
    <x v="703"/>
    <n v="118"/>
    <x v="1"/>
    <n v="-15473846"/>
    <s v="Loss"/>
    <x v="3"/>
    <s v="United Kingdom)"/>
  </r>
  <r>
    <x v="7010"/>
    <x v="3"/>
    <x v="4"/>
    <x v="37"/>
    <s v="May 26, 2017 (France)"/>
    <n v="6.2"/>
    <n v="11000"/>
    <x v="1560"/>
    <s v="FranÃ§ois Ozon"/>
    <x v="2341"/>
    <x v="8"/>
    <n v="20500000"/>
    <n v="5012423"/>
    <x v="1828"/>
    <n v="107"/>
    <x v="2"/>
    <n v="-15487577"/>
    <s v="Loss"/>
    <x v="3"/>
    <s v="France)"/>
  </r>
  <r>
    <x v="7011"/>
    <x v="7"/>
    <x v="6"/>
    <x v="37"/>
    <s v="June 23, 2017 (United States)"/>
    <n v="6.6"/>
    <n v="25000"/>
    <x v="2398"/>
    <s v="Gregg Hurwitz"/>
    <x v="1611"/>
    <x v="0"/>
    <n v="10000000"/>
    <n v="4596705"/>
    <x v="2168"/>
    <n v="105"/>
    <x v="2"/>
    <n v="-5403295"/>
    <s v="Loss"/>
    <x v="3"/>
    <s v="United States)"/>
  </r>
  <r>
    <x v="7012"/>
    <x v="1"/>
    <x v="0"/>
    <x v="37"/>
    <s v="May 18, 2017 (Greece)"/>
    <n v="6.2"/>
    <n v="25000"/>
    <x v="1274"/>
    <s v="Dwain Worrell"/>
    <x v="2114"/>
    <x v="0"/>
    <n v="20500000"/>
    <n v="4477141"/>
    <x v="2085"/>
    <n v="88"/>
    <x v="2"/>
    <n v="-16022859"/>
    <s v="Loss"/>
    <x v="3"/>
    <s v="Greece)"/>
  </r>
  <r>
    <x v="7013"/>
    <x v="7"/>
    <x v="2"/>
    <x v="37"/>
    <s v="September 29, 2017 (United States)"/>
    <n v="6.4"/>
    <n v="12000"/>
    <x v="2460"/>
    <s v="Mark Felt"/>
    <x v="856"/>
    <x v="0"/>
    <n v="20500000"/>
    <n v="4372130"/>
    <x v="2169"/>
    <n v="103"/>
    <x v="2"/>
    <n v="-16127870"/>
    <s v="Loss"/>
    <x v="3"/>
    <s v="United States)"/>
  </r>
  <r>
    <x v="7014"/>
    <x v="3"/>
    <x v="4"/>
    <x v="37"/>
    <s v="April 20, 2018 (United States)"/>
    <n v="6.4"/>
    <n v="32000"/>
    <x v="2706"/>
    <s v="Jeremy Dyson"/>
    <x v="2570"/>
    <x v="1"/>
    <n v="20500000"/>
    <n v="4131358"/>
    <x v="1447"/>
    <n v="98"/>
    <x v="2"/>
    <n v="-16368642"/>
    <s v="Loss"/>
    <x v="3"/>
    <s v="United States)"/>
  </r>
  <r>
    <x v="7015"/>
    <x v="1"/>
    <x v="4"/>
    <x v="37"/>
    <s v="June 9, 2017 (United States)"/>
    <n v="6.5"/>
    <n v="8600"/>
    <x v="2584"/>
    <s v="Brett Haley"/>
    <x v="800"/>
    <x v="0"/>
    <n v="1200000"/>
    <n v="4101699"/>
    <x v="2170"/>
    <n v="96"/>
    <x v="2"/>
    <n v="2901699"/>
    <s v="Profit"/>
    <x v="3"/>
    <s v="United States)"/>
  </r>
  <r>
    <x v="7016"/>
    <x v="3"/>
    <x v="5"/>
    <x v="37"/>
    <s v="November 2, 2017 (Mexico)"/>
    <n v="3.9"/>
    <n v="18000"/>
    <x v="1192"/>
    <s v="Victor Salva"/>
    <x v="2571"/>
    <x v="0"/>
    <n v="20500000"/>
    <n v="4017852"/>
    <x v="2171"/>
    <n v="100"/>
    <x v="2"/>
    <n v="-16482148"/>
    <s v="Loss"/>
    <x v="3"/>
    <s v="Mexico)"/>
  </r>
  <r>
    <x v="7017"/>
    <x v="1"/>
    <x v="4"/>
    <x v="37"/>
    <s v="June 1, 2017 (Russia)"/>
    <n v="7.6"/>
    <n v="31000"/>
    <x v="1783"/>
    <s v="Oleg Negin"/>
    <x v="2572"/>
    <x v="35"/>
    <n v="20500000"/>
    <n v="3925992"/>
    <x v="1983"/>
    <n v="127"/>
    <x v="1"/>
    <n v="-16574008"/>
    <s v="Loss"/>
    <x v="3"/>
    <s v="Russia)"/>
  </r>
  <r>
    <x v="7018"/>
    <x v="1"/>
    <x v="4"/>
    <x v="37"/>
    <s v="May 18, 2018 (United States)"/>
    <n v="7.1"/>
    <n v="51000"/>
    <x v="27"/>
    <s v="Paul Schrader"/>
    <x v="455"/>
    <x v="0"/>
    <n v="20500000"/>
    <n v="3862498"/>
    <x v="1280"/>
    <n v="113"/>
    <x v="1"/>
    <n v="-16637502"/>
    <s v="Loss"/>
    <x v="3"/>
    <s v="United States)"/>
  </r>
  <r>
    <x v="7019"/>
    <x v="1"/>
    <x v="1"/>
    <x v="37"/>
    <s v="September 15, 2017 (United States)"/>
    <n v="6.5"/>
    <n v="17000"/>
    <x v="2707"/>
    <s v="Mike White"/>
    <x v="1263"/>
    <x v="0"/>
    <n v="20500000"/>
    <n v="3816527"/>
    <x v="2085"/>
    <n v="102"/>
    <x v="2"/>
    <n v="-16683473"/>
    <s v="Loss"/>
    <x v="3"/>
    <s v="United States)"/>
  </r>
  <r>
    <x v="7020"/>
    <x v="1"/>
    <x v="4"/>
    <x v="37"/>
    <s v="April 13, 2018 (United States)"/>
    <n v="7.5"/>
    <n v="17000"/>
    <x v="2708"/>
    <s v="ChloÃ© Zhao"/>
    <x v="2573"/>
    <x v="0"/>
    <n v="20500000"/>
    <n v="3436124"/>
    <x v="2060"/>
    <n v="104"/>
    <x v="1"/>
    <n v="-17063876"/>
    <s v="Loss"/>
    <x v="3"/>
    <s v="United States)"/>
  </r>
  <r>
    <x v="7021"/>
    <x v="1"/>
    <x v="2"/>
    <x v="37"/>
    <s v="April 13, 2018 (United States)"/>
    <n v="6.9"/>
    <n v="29000"/>
    <x v="2709"/>
    <s v="Ronnie Sandahl"/>
    <x v="2574"/>
    <x v="12"/>
    <n v="20500000"/>
    <n v="3430165"/>
    <x v="2172"/>
    <n v="107"/>
    <x v="2"/>
    <n v="-17069835"/>
    <s v="Loss"/>
    <x v="3"/>
    <s v="United States)"/>
  </r>
  <r>
    <x v="7022"/>
    <x v="1"/>
    <x v="4"/>
    <x v="37"/>
    <s v="May 18, 2018 (United States)"/>
    <n v="6.3"/>
    <n v="10000"/>
    <x v="2710"/>
    <s v="Ian McEwan"/>
    <x v="2575"/>
    <x v="1"/>
    <n v="20500000"/>
    <n v="3338249"/>
    <x v="703"/>
    <n v="110"/>
    <x v="2"/>
    <n v="-17161751"/>
    <s v="Loss"/>
    <x v="3"/>
    <s v="United States)"/>
  </r>
  <r>
    <x v="7023"/>
    <x v="10"/>
    <x v="3"/>
    <x v="37"/>
    <s v="May 3, 2018 (Australia)"/>
    <n v="6.7"/>
    <n v="3000"/>
    <x v="2711"/>
    <s v="Gerard Lee"/>
    <x v="2576"/>
    <x v="3"/>
    <n v="20500000"/>
    <n v="3322479"/>
    <x v="2173"/>
    <n v="115"/>
    <x v="2"/>
    <n v="-17177521"/>
    <s v="Loss"/>
    <x v="3"/>
    <s v="Australia)"/>
  </r>
  <r>
    <x v="7024"/>
    <x v="0"/>
    <x v="3"/>
    <x v="37"/>
    <s v="October 20, 2017 (United States)"/>
    <n v="6.2"/>
    <n v="9800"/>
    <x v="958"/>
    <s v="Brian Selznick"/>
    <x v="2577"/>
    <x v="0"/>
    <n v="20500000"/>
    <n v="3285916"/>
    <x v="2085"/>
    <n v="116"/>
    <x v="2"/>
    <n v="-17214084"/>
    <s v="Loss"/>
    <x v="3"/>
    <s v="United States)"/>
  </r>
  <r>
    <x v="7025"/>
    <x v="1"/>
    <x v="6"/>
    <x v="37"/>
    <s v="August 25, 2017 (United States)"/>
    <n v="7.4"/>
    <n v="100000"/>
    <x v="2544"/>
    <s v="Ronald Bronstein"/>
    <x v="2150"/>
    <x v="0"/>
    <n v="4500000"/>
    <n v="3283369"/>
    <x v="2174"/>
    <n v="102"/>
    <x v="1"/>
    <n v="-1216631"/>
    <s v="Loss"/>
    <x v="3"/>
    <s v="United States)"/>
  </r>
  <r>
    <x v="7026"/>
    <x v="1"/>
    <x v="1"/>
    <x v="37"/>
    <s v="March 9, 2018 (United States)"/>
    <n v="6.7"/>
    <n v="38000"/>
    <x v="2712"/>
    <s v="Cory Finley"/>
    <x v="2373"/>
    <x v="0"/>
    <n v="6000000"/>
    <n v="3187255"/>
    <x v="2175"/>
    <n v="92"/>
    <x v="2"/>
    <n v="-2812745"/>
    <s v="Loss"/>
    <x v="3"/>
    <s v="United States)"/>
  </r>
  <r>
    <x v="7027"/>
    <x v="1"/>
    <x v="1"/>
    <x v="37"/>
    <s v="August 25, 2017 (United States)"/>
    <n v="6.6"/>
    <n v="38000"/>
    <x v="2713"/>
    <s v="David Branson Smith"/>
    <x v="2286"/>
    <x v="0"/>
    <n v="20500000"/>
    <n v="3146831"/>
    <x v="2176"/>
    <n v="98"/>
    <x v="2"/>
    <n v="-17353169"/>
    <s v="Loss"/>
    <x v="3"/>
    <s v="United States)"/>
  </r>
  <r>
    <x v="7028"/>
    <x v="3"/>
    <x v="1"/>
    <x v="37"/>
    <s v="September 29, 2017 (United States)"/>
    <n v="7.4"/>
    <n v="21000"/>
    <x v="2714"/>
    <s v="Logan Sparks"/>
    <x v="385"/>
    <x v="0"/>
    <n v="20500000"/>
    <n v="2728446"/>
    <x v="2177"/>
    <n v="88"/>
    <x v="1"/>
    <n v="-17771554"/>
    <s v="Loss"/>
    <x v="3"/>
    <s v="United States)"/>
  </r>
  <r>
    <x v="7029"/>
    <x v="3"/>
    <x v="4"/>
    <x v="37"/>
    <s v="August 24, 2017 (New Zealand)"/>
    <n v="7.7"/>
    <n v="27000"/>
    <x v="2715"/>
    <s v="Francis Lee"/>
    <x v="2578"/>
    <x v="1"/>
    <n v="20500000"/>
    <n v="2559939"/>
    <x v="550"/>
    <n v="104"/>
    <x v="1"/>
    <n v="-17940061"/>
    <s v="Loss"/>
    <x v="3"/>
    <s v="New Zealand)"/>
  </r>
  <r>
    <x v="7030"/>
    <x v="1"/>
    <x v="4"/>
    <x v="37"/>
    <s v="July 27, 2017 (Greece)"/>
    <n v="6.3"/>
    <n v="13000"/>
    <x v="2168"/>
    <s v="Allan Loeb"/>
    <x v="2579"/>
    <x v="0"/>
    <n v="20500000"/>
    <n v="2550321"/>
    <x v="2085"/>
    <n v="89"/>
    <x v="2"/>
    <n v="-17949679"/>
    <s v="Loss"/>
    <x v="3"/>
    <s v="Greece)"/>
  </r>
  <r>
    <x v="7031"/>
    <x v="1"/>
    <x v="3"/>
    <x v="37"/>
    <s v="April 6, 2018 (United States)"/>
    <n v="7.2"/>
    <n v="12000"/>
    <x v="2334"/>
    <s v="Andrew Haigh"/>
    <x v="2580"/>
    <x v="1"/>
    <n v="20500000"/>
    <n v="2443584"/>
    <x v="1618"/>
    <n v="121"/>
    <x v="1"/>
    <n v="-18056416"/>
    <s v="Loss"/>
    <x v="3"/>
    <s v="United States)"/>
  </r>
  <r>
    <x v="7032"/>
    <x v="0"/>
    <x v="1"/>
    <x v="37"/>
    <s v="January 20, 2017 (United States)"/>
    <n v="6.3"/>
    <n v="2000"/>
    <x v="2275"/>
    <s v="Andrea Gyertson Nasfell"/>
    <x v="2581"/>
    <x v="0"/>
    <n v="2000000"/>
    <n v="2308355"/>
    <x v="2028"/>
    <n v="91"/>
    <x v="2"/>
    <n v="308355"/>
    <s v="Profit"/>
    <x v="3"/>
    <s v="United States)"/>
  </r>
  <r>
    <x v="7033"/>
    <x v="7"/>
    <x v="2"/>
    <x v="37"/>
    <s v="July 5, 2018 (Australia)"/>
    <n v="6.5"/>
    <n v="14000"/>
    <x v="2716"/>
    <s v="Emma Jensen"/>
    <x v="2195"/>
    <x v="1"/>
    <n v="20500000"/>
    <n v="2096600"/>
    <x v="2038"/>
    <n v="120"/>
    <x v="2"/>
    <n v="-18403400"/>
    <s v="Loss"/>
    <x v="3"/>
    <s v="Australia)"/>
  </r>
  <r>
    <x v="7034"/>
    <x v="1"/>
    <x v="4"/>
    <x v="37"/>
    <s v="July 27, 2017 (Australia)"/>
    <n v="6.9"/>
    <n v="64000"/>
    <x v="2462"/>
    <s v="David Lowery"/>
    <x v="1700"/>
    <x v="0"/>
    <n v="100000"/>
    <n v="1951683"/>
    <x v="1920"/>
    <n v="92"/>
    <x v="2"/>
    <n v="1851683"/>
    <s v="Profit"/>
    <x v="3"/>
    <s v="Australia)"/>
  </r>
  <r>
    <x v="7035"/>
    <x v="1"/>
    <x v="2"/>
    <x v="37"/>
    <s v="October 13, 2017 (United States)"/>
    <n v="7.1"/>
    <n v="24000"/>
    <x v="1876"/>
    <s v="Angela Robinson"/>
    <x v="2297"/>
    <x v="0"/>
    <n v="20500000"/>
    <n v="1899615"/>
    <x v="2178"/>
    <n v="108"/>
    <x v="1"/>
    <n v="-18600385"/>
    <s v="Loss"/>
    <x v="3"/>
    <s v="United States)"/>
  </r>
  <r>
    <x v="7036"/>
    <x v="1"/>
    <x v="1"/>
    <x v="37"/>
    <s v="November 3, 2017 (United States)"/>
    <n v="6.9"/>
    <n v="24000"/>
    <x v="900"/>
    <s v="Richard Linklater"/>
    <x v="2451"/>
    <x v="0"/>
    <n v="20500000"/>
    <n v="1872950"/>
    <x v="2085"/>
    <n v="125"/>
    <x v="2"/>
    <n v="-18627050"/>
    <s v="Loss"/>
    <x v="3"/>
    <s v="United States)"/>
  </r>
  <r>
    <x v="7037"/>
    <x v="1"/>
    <x v="4"/>
    <x v="37"/>
    <s v="March 17, 2017 (United States)"/>
    <n v="5.7"/>
    <n v="20000"/>
    <x v="1379"/>
    <s v="Terrence Malick"/>
    <x v="1642"/>
    <x v="0"/>
    <n v="20500000"/>
    <n v="1813453"/>
    <x v="2179"/>
    <n v="129"/>
    <x v="2"/>
    <n v="-18686547"/>
    <s v="Loss"/>
    <x v="3"/>
    <s v="United States)"/>
  </r>
  <r>
    <x v="7038"/>
    <x v="1"/>
    <x v="6"/>
    <x v="37"/>
    <s v="May 11, 2018 (United States)"/>
    <n v="6.8"/>
    <n v="11000"/>
    <x v="456"/>
    <s v="Michael Pearce"/>
    <x v="2582"/>
    <x v="1"/>
    <n v="20500000"/>
    <n v="1744071"/>
    <x v="2180"/>
    <n v="107"/>
    <x v="2"/>
    <n v="-18755929"/>
    <s v="Loss"/>
    <x v="3"/>
    <s v="United States)"/>
  </r>
  <r>
    <x v="7039"/>
    <x v="1"/>
    <x v="1"/>
    <x v="37"/>
    <s v="June 30, 2017 (United States)"/>
    <n v="5.8"/>
    <n v="21000"/>
    <x v="2717"/>
    <s v="Giovanni Boccaccio"/>
    <x v="2583"/>
    <x v="0"/>
    <n v="20500000"/>
    <n v="1647175"/>
    <x v="2181"/>
    <n v="90"/>
    <x v="2"/>
    <n v="-18852825"/>
    <s v="Loss"/>
    <x v="3"/>
    <s v="United States)"/>
  </r>
  <r>
    <x v="7040"/>
    <x v="3"/>
    <x v="4"/>
    <x v="37"/>
    <s v="September 15, 2017 (Norway)"/>
    <n v="7"/>
    <n v="28000"/>
    <x v="2004"/>
    <s v="Eskil Vogt"/>
    <x v="2584"/>
    <x v="40"/>
    <n v="20500000"/>
    <n v="1463727"/>
    <x v="1791"/>
    <n v="116"/>
    <x v="1"/>
    <n v="-19036273"/>
    <s v="Loss"/>
    <x v="3"/>
    <s v="Norway)"/>
  </r>
  <r>
    <x v="7041"/>
    <x v="1"/>
    <x v="2"/>
    <x v="37"/>
    <s v="March 2, 2018 (France)"/>
    <n v="6.2"/>
    <n v="17000"/>
    <x v="2718"/>
    <s v="Marc Meyers"/>
    <x v="2585"/>
    <x v="0"/>
    <n v="20500000"/>
    <n v="1436751"/>
    <x v="2182"/>
    <n v="107"/>
    <x v="2"/>
    <n v="-19063249"/>
    <s v="Loss"/>
    <x v="3"/>
    <s v="France)"/>
  </r>
  <r>
    <x v="7042"/>
    <x v="1"/>
    <x v="2"/>
    <x v="37"/>
    <s v="September 13, 2017 (France)"/>
    <n v="6.6"/>
    <n v="4900"/>
    <x v="1973"/>
    <s v="Michel Hazanavicius"/>
    <x v="2586"/>
    <x v="8"/>
    <n v="20500000"/>
    <n v="1332204"/>
    <x v="2183"/>
    <n v="107"/>
    <x v="2"/>
    <n v="-19167796"/>
    <s v="Loss"/>
    <x v="3"/>
    <s v="France)"/>
  </r>
  <r>
    <x v="7043"/>
    <x v="3"/>
    <x v="4"/>
    <x v="37"/>
    <s v="August 4, 2017 (United States)"/>
    <n v="7.2"/>
    <n v="15000"/>
    <x v="2719"/>
    <s v="Kogonada"/>
    <x v="1795"/>
    <x v="0"/>
    <n v="20500000"/>
    <n v="1093077"/>
    <x v="2047"/>
    <n v="100"/>
    <x v="1"/>
    <n v="-19406923"/>
    <s v="Loss"/>
    <x v="3"/>
    <s v="United States)"/>
  </r>
  <r>
    <x v="7044"/>
    <x v="1"/>
    <x v="4"/>
    <x v="37"/>
    <s v="February 2, 2018 (United Kingdom)"/>
    <n v="6.7"/>
    <n v="8500"/>
    <x v="2113"/>
    <s v="Simon Reade"/>
    <x v="2147"/>
    <x v="1"/>
    <n v="20500000"/>
    <n v="970809"/>
    <x v="2184"/>
    <n v="107"/>
    <x v="2"/>
    <n v="-19529191"/>
    <s v="Loss"/>
    <x v="3"/>
    <s v="United Kingdom)"/>
  </r>
  <r>
    <x v="7045"/>
    <x v="3"/>
    <x v="4"/>
    <x v="37"/>
    <s v="April 6, 2018 (United States)"/>
    <n v="6.5"/>
    <n v="37000"/>
    <x v="2546"/>
    <s v="Justin Benson"/>
    <x v="2587"/>
    <x v="0"/>
    <n v="20500000"/>
    <n v="956425"/>
    <x v="2185"/>
    <n v="111"/>
    <x v="2"/>
    <n v="-19543575"/>
    <s v="Loss"/>
    <x v="3"/>
    <s v="United States)"/>
  </r>
  <r>
    <x v="1711"/>
    <x v="1"/>
    <x v="0"/>
    <x v="37"/>
    <s v="May 11, 2018 (United States)"/>
    <n v="6.4"/>
    <n v="39000"/>
    <x v="2720"/>
    <s v="Coralie Fargeat"/>
    <x v="2544"/>
    <x v="8"/>
    <n v="20500000"/>
    <n v="913331"/>
    <x v="2186"/>
    <n v="108"/>
    <x v="2"/>
    <n v="-19586669"/>
    <s v="Loss"/>
    <x v="3"/>
    <s v="United States)"/>
  </r>
  <r>
    <x v="7046"/>
    <x v="1"/>
    <x v="4"/>
    <x v="37"/>
    <s v="November 22, 2017 (Sweden)"/>
    <n v="6.4"/>
    <n v="13000"/>
    <x v="2721"/>
    <s v="Eliza Hittman"/>
    <x v="2588"/>
    <x v="0"/>
    <n v="20500000"/>
    <n v="486623"/>
    <x v="1826"/>
    <n v="98"/>
    <x v="2"/>
    <n v="-20013377"/>
    <s v="Loss"/>
    <x v="3"/>
    <s v="Sweden)"/>
  </r>
  <r>
    <x v="7047"/>
    <x v="1"/>
    <x v="4"/>
    <x v="37"/>
    <s v="May 26, 2017 (United States)"/>
    <n v="6.3"/>
    <n v="23000"/>
    <x v="1870"/>
    <s v="Shaun Grant"/>
    <x v="2478"/>
    <x v="3"/>
    <n v="20500000"/>
    <n v="397783"/>
    <x v="2187"/>
    <n v="116"/>
    <x v="2"/>
    <n v="-20102217"/>
    <s v="Loss"/>
    <x v="3"/>
    <s v="United States)"/>
  </r>
  <r>
    <x v="7048"/>
    <x v="1"/>
    <x v="1"/>
    <x v="37"/>
    <s v="May 25, 2018 (United States)"/>
    <n v="5.7"/>
    <n v="10000"/>
    <x v="1658"/>
    <s v="Philippa Goslett"/>
    <x v="2195"/>
    <x v="1"/>
    <n v="20500000"/>
    <n v="385733"/>
    <x v="2188"/>
    <n v="102"/>
    <x v="2"/>
    <n v="-20114267"/>
    <s v="Loss"/>
    <x v="3"/>
    <s v="United States)"/>
  </r>
  <r>
    <x v="7049"/>
    <x v="1"/>
    <x v="1"/>
    <x v="37"/>
    <s v="March 16, 2018 (United States)"/>
    <n v="6"/>
    <n v="7800"/>
    <x v="2722"/>
    <s v="Alex McAulay"/>
    <x v="2395"/>
    <x v="0"/>
    <n v="20500000"/>
    <n v="380553"/>
    <x v="2189"/>
    <n v="90"/>
    <x v="2"/>
    <n v="-20119447"/>
    <s v="Loss"/>
    <x v="3"/>
    <s v="United States)"/>
  </r>
  <r>
    <x v="7050"/>
    <x v="1"/>
    <x v="1"/>
    <x v="37"/>
    <s v="September 1, 2017 (United States)"/>
    <n v="4.0999999999999996"/>
    <n v="2000"/>
    <x v="2453"/>
    <s v="Lake Bell"/>
    <x v="2344"/>
    <x v="0"/>
    <n v="20500000"/>
    <n v="280668"/>
    <x v="2190"/>
    <n v="106"/>
    <x v="2"/>
    <n v="-20219332"/>
    <s v="Loss"/>
    <x v="3"/>
    <s v="United States)"/>
  </r>
  <r>
    <x v="7051"/>
    <x v="8"/>
    <x v="4"/>
    <x v="37"/>
    <s v="January 19, 2018 (Sweden)"/>
    <n v="7"/>
    <n v="2300"/>
    <x v="2723"/>
    <s v="Justin Chon"/>
    <x v="2589"/>
    <x v="0"/>
    <n v="20500000"/>
    <n v="251541"/>
    <x v="2191"/>
    <n v="94"/>
    <x v="1"/>
    <n v="-20248459"/>
    <s v="Loss"/>
    <x v="3"/>
    <s v="Sweden)"/>
  </r>
  <r>
    <x v="7052"/>
    <x v="1"/>
    <x v="4"/>
    <x v="37"/>
    <s v="October 13, 2017 (United States)"/>
    <n v="5.7"/>
    <n v="3500"/>
    <x v="2724"/>
    <s v="Ash Avildsen"/>
    <x v="2590"/>
    <x v="0"/>
    <n v="20500000"/>
    <n v="237708"/>
    <x v="2192"/>
    <n v="111"/>
    <x v="2"/>
    <n v="-20262292"/>
    <s v="Loss"/>
    <x v="3"/>
    <s v="United States)"/>
  </r>
  <r>
    <x v="7053"/>
    <x v="3"/>
    <x v="6"/>
    <x v="37"/>
    <s v="September 29, 2017 (United States)"/>
    <n v="6.6"/>
    <n v="21000"/>
    <x v="2725"/>
    <s v="Ben Collins"/>
    <x v="2591"/>
    <x v="0"/>
    <n v="20500000"/>
    <n v="33109"/>
    <x v="2193"/>
    <n v="103"/>
    <x v="2"/>
    <n v="-20466891"/>
    <s v="Loss"/>
    <x v="3"/>
    <s v="United States)"/>
  </r>
  <r>
    <x v="7054"/>
    <x v="1"/>
    <x v="0"/>
    <x v="37"/>
    <s v="November 30, 2017 (Australia)"/>
    <n v="6.2"/>
    <n v="9200"/>
    <x v="2726"/>
    <s v="Paul China"/>
    <x v="2592"/>
    <x v="7"/>
    <n v="20500000"/>
    <n v="14725"/>
    <x v="1852"/>
    <n v="93"/>
    <x v="2"/>
    <n v="-20485275"/>
    <s v="Loss"/>
    <x v="3"/>
    <s v="Australia)"/>
  </r>
  <r>
    <x v="7055"/>
    <x v="1"/>
    <x v="4"/>
    <x v="37"/>
    <s v="March 30, 2018 (United States)"/>
    <n v="7"/>
    <n v="3700"/>
    <x v="1144"/>
    <s v="Adam Rifkin"/>
    <x v="9"/>
    <x v="0"/>
    <n v="20500000"/>
    <n v="14410"/>
    <x v="2194"/>
    <n v="94"/>
    <x v="1"/>
    <n v="-20485590"/>
    <s v="Loss"/>
    <x v="3"/>
    <s v="United States)"/>
  </r>
  <r>
    <x v="7056"/>
    <x v="10"/>
    <x v="1"/>
    <x v="37"/>
    <s v="May 5, 2017 (United States)"/>
    <n v="6.1"/>
    <n v="4900"/>
    <x v="2727"/>
    <s v="Mike Makowsky"/>
    <x v="2593"/>
    <x v="0"/>
    <n v="20500000"/>
    <n v="2583"/>
    <x v="2062"/>
    <n v="83"/>
    <x v="2"/>
    <n v="-20497417"/>
    <s v="Loss"/>
    <x v="3"/>
    <s v="United States)"/>
  </r>
  <r>
    <x v="7057"/>
    <x v="7"/>
    <x v="0"/>
    <x v="38"/>
    <s v="April 27, 2018 (United States)"/>
    <n v="8.4"/>
    <n v="897000"/>
    <x v="1949"/>
    <s v="Christopher Markus"/>
    <x v="746"/>
    <x v="0"/>
    <n v="321000000"/>
    <n v="2048359754"/>
    <x v="1802"/>
    <n v="149"/>
    <x v="1"/>
    <n v="1727359754"/>
    <s v="Profit"/>
    <x v="3"/>
    <s v="United States)"/>
  </r>
  <r>
    <x v="7058"/>
    <x v="7"/>
    <x v="0"/>
    <x v="38"/>
    <s v="February 16, 2018 (United States)"/>
    <n v="7.3"/>
    <n v="661000"/>
    <x v="2443"/>
    <s v="Ryan Coogler"/>
    <x v="2317"/>
    <x v="0"/>
    <n v="200000000"/>
    <n v="1347597973"/>
    <x v="1802"/>
    <n v="134"/>
    <x v="1"/>
    <n v="1147597973"/>
    <s v="Profit"/>
    <x v="3"/>
    <s v="United States)"/>
  </r>
  <r>
    <x v="7059"/>
    <x v="7"/>
    <x v="0"/>
    <x v="38"/>
    <s v="June 22, 2018 (United States)"/>
    <n v="6.2"/>
    <n v="277000"/>
    <x v="2030"/>
    <s v="Derek Connolly"/>
    <x v="2360"/>
    <x v="0"/>
    <n v="170000000"/>
    <n v="1310466296"/>
    <x v="1"/>
    <n v="128"/>
    <x v="2"/>
    <n v="1140466296"/>
    <s v="Profit"/>
    <x v="3"/>
    <s v="United States)"/>
  </r>
  <r>
    <x v="7060"/>
    <x v="0"/>
    <x v="10"/>
    <x v="38"/>
    <s v="June 15, 2018 (United States)"/>
    <n v="7.6"/>
    <n v="263000"/>
    <x v="1464"/>
    <s v="Brad Bird"/>
    <x v="1771"/>
    <x v="0"/>
    <n v="200000000"/>
    <n v="1244639527"/>
    <x v="167"/>
    <n v="118"/>
    <x v="1"/>
    <n v="1044639527"/>
    <s v="Profit"/>
    <x v="3"/>
    <s v="United States)"/>
  </r>
  <r>
    <x v="7061"/>
    <x v="7"/>
    <x v="0"/>
    <x v="38"/>
    <s v="December 21, 2018 (United States)"/>
    <n v="6.9"/>
    <n v="404000"/>
    <x v="1820"/>
    <s v="David Leslie Johnson-McGoldrick"/>
    <x v="2209"/>
    <x v="0"/>
    <n v="160000000"/>
    <n v="1148485886"/>
    <x v="7"/>
    <n v="143"/>
    <x v="2"/>
    <n v="988485886"/>
    <s v="Profit"/>
    <x v="3"/>
    <s v="United States)"/>
  </r>
  <r>
    <x v="7062"/>
    <x v="7"/>
    <x v="2"/>
    <x v="38"/>
    <s v="November 2, 2018 (United States)"/>
    <n v="7.9"/>
    <n v="476000"/>
    <x v="1194"/>
    <s v="Anthony McCarten"/>
    <x v="2521"/>
    <x v="1"/>
    <n v="52000000"/>
    <n v="911902649"/>
    <x v="10"/>
    <n v="134"/>
    <x v="1"/>
    <n v="859902649"/>
    <s v="Profit"/>
    <x v="3"/>
    <s v="United States)"/>
  </r>
  <r>
    <x v="176"/>
    <x v="7"/>
    <x v="0"/>
    <x v="38"/>
    <s v="October 5, 2018 (United States)"/>
    <n v="6.7"/>
    <n v="387000"/>
    <x v="2159"/>
    <s v="Jeff Pinkner"/>
    <x v="2063"/>
    <x v="30"/>
    <n v="100000000"/>
    <n v="856085151"/>
    <x v="2195"/>
    <n v="112"/>
    <x v="2"/>
    <n v="756085151"/>
    <s v="Profit"/>
    <x v="3"/>
    <s v="United States)"/>
  </r>
  <r>
    <x v="7063"/>
    <x v="7"/>
    <x v="0"/>
    <x v="38"/>
    <s v="July 27, 2018 (United States)"/>
    <n v="7.7"/>
    <n v="303000"/>
    <x v="1565"/>
    <s v="Bruce Geller"/>
    <x v="243"/>
    <x v="0"/>
    <n v="178000000"/>
    <n v="791657398"/>
    <x v="5"/>
    <n v="147"/>
    <x v="1"/>
    <n v="613657398"/>
    <s v="Profit"/>
    <x v="3"/>
    <s v="United States)"/>
  </r>
  <r>
    <x v="7064"/>
    <x v="1"/>
    <x v="0"/>
    <x v="38"/>
    <s v="May 18, 2018 (United States)"/>
    <n v="7.7"/>
    <n v="505000"/>
    <x v="2667"/>
    <s v="Rhett Reese"/>
    <x v="1667"/>
    <x v="7"/>
    <n v="110000000"/>
    <n v="786470484"/>
    <x v="10"/>
    <n v="119"/>
    <x v="1"/>
    <n v="676470484"/>
    <s v="Profit"/>
    <x v="3"/>
    <s v="United States)"/>
  </r>
  <r>
    <x v="7065"/>
    <x v="7"/>
    <x v="3"/>
    <x v="38"/>
    <s v="November 16, 2018 (United States)"/>
    <n v="6.5"/>
    <n v="234000"/>
    <x v="2011"/>
    <s v="J.K. Rowling"/>
    <x v="2186"/>
    <x v="1"/>
    <n v="200000000"/>
    <n v="654855901"/>
    <x v="2076"/>
    <n v="134"/>
    <x v="2"/>
    <n v="454855901"/>
    <s v="Profit"/>
    <x v="3"/>
    <s v="United States)"/>
  </r>
  <r>
    <x v="7066"/>
    <x v="7"/>
    <x v="0"/>
    <x v="38"/>
    <s v="July 6, 2018 (United States)"/>
    <n v="7"/>
    <n v="333000"/>
    <x v="1535"/>
    <s v="Chris McKenna"/>
    <x v="1759"/>
    <x v="0"/>
    <n v="162000000"/>
    <n v="622674139"/>
    <x v="1802"/>
    <n v="118"/>
    <x v="1"/>
    <n v="460674139"/>
    <s v="Profit"/>
    <x v="3"/>
    <s v="United States)"/>
  </r>
  <r>
    <x v="7067"/>
    <x v="7"/>
    <x v="0"/>
    <x v="38"/>
    <s v="March 29, 2018 (United States)"/>
    <n v="7.4"/>
    <n v="388000"/>
    <x v="90"/>
    <s v="Zak Penn"/>
    <x v="2448"/>
    <x v="0"/>
    <n v="175000000"/>
    <n v="582893671"/>
    <x v="7"/>
    <n v="140"/>
    <x v="1"/>
    <n v="407893671"/>
    <s v="Profit"/>
    <x v="3"/>
    <s v="United States)"/>
  </r>
  <r>
    <x v="7068"/>
    <x v="7"/>
    <x v="0"/>
    <x v="38"/>
    <s v="August 10, 2018 (United States)"/>
    <n v="5.6"/>
    <n v="157000"/>
    <x v="981"/>
    <s v="Dean Georgaris"/>
    <x v="1526"/>
    <x v="0"/>
    <n v="130000000"/>
    <n v="530259473"/>
    <x v="1459"/>
    <n v="113"/>
    <x v="2"/>
    <n v="400259473"/>
    <s v="Profit"/>
    <x v="3"/>
    <s v="United States)"/>
  </r>
  <r>
    <x v="7069"/>
    <x v="0"/>
    <x v="10"/>
    <x v="38"/>
    <s v="November 21, 2018 (United States)"/>
    <n v="7"/>
    <n v="140000"/>
    <x v="2728"/>
    <s v="Phil Johnston"/>
    <x v="1984"/>
    <x v="0"/>
    <n v="175000000"/>
    <n v="529323962"/>
    <x v="59"/>
    <n v="112"/>
    <x v="1"/>
    <n v="354323962"/>
    <s v="Profit"/>
    <x v="3"/>
    <s v="United States)"/>
  </r>
  <r>
    <x v="7070"/>
    <x v="0"/>
    <x v="10"/>
    <x v="38"/>
    <s v="July 13, 2018 (United States)"/>
    <n v="6.3"/>
    <n v="62000"/>
    <x v="2347"/>
    <s v="Genndy Tartakovsky"/>
    <x v="1188"/>
    <x v="0"/>
    <n v="80000000"/>
    <n v="528583774"/>
    <x v="2016"/>
    <n v="97"/>
    <x v="2"/>
    <n v="448583774"/>
    <s v="Profit"/>
    <x v="3"/>
    <s v="United States)"/>
  </r>
  <r>
    <x v="7071"/>
    <x v="0"/>
    <x v="10"/>
    <x v="38"/>
    <s v="November 9, 2018 (United States)"/>
    <n v="6.3"/>
    <n v="58000"/>
    <x v="2729"/>
    <s v="Michael LeSieur"/>
    <x v="2342"/>
    <x v="8"/>
    <n v="75000000"/>
    <n v="512492755"/>
    <x v="1"/>
    <n v="85"/>
    <x v="2"/>
    <n v="437492755"/>
    <s v="Profit"/>
    <x v="3"/>
    <s v="United States)"/>
  </r>
  <r>
    <x v="7072"/>
    <x v="7"/>
    <x v="0"/>
    <x v="38"/>
    <s v="December 21, 2018 (United States)"/>
    <n v="6.7"/>
    <n v="147000"/>
    <x v="2624"/>
    <s v="Christina Hodson"/>
    <x v="2346"/>
    <x v="30"/>
    <n v="135000000"/>
    <n v="467989645"/>
    <x v="2196"/>
    <n v="114"/>
    <x v="2"/>
    <n v="332989645"/>
    <s v="Profit"/>
    <x v="3"/>
    <s v="United States)"/>
  </r>
  <r>
    <x v="7073"/>
    <x v="1"/>
    <x v="4"/>
    <x v="38"/>
    <s v="October 5, 2018 (United States)"/>
    <n v="7.6"/>
    <n v="350000"/>
    <x v="2730"/>
    <s v="Eric Roth"/>
    <x v="2594"/>
    <x v="0"/>
    <n v="36000000"/>
    <n v="436188866"/>
    <x v="2197"/>
    <n v="136"/>
    <x v="1"/>
    <n v="400188866"/>
    <s v="Profit"/>
    <x v="3"/>
    <s v="United States)"/>
  </r>
  <r>
    <x v="1208"/>
    <x v="7"/>
    <x v="0"/>
    <x v="38"/>
    <s v="April 13, 2018 (United States)"/>
    <n v="6.1"/>
    <n v="151000"/>
    <x v="2349"/>
    <s v="Ryan Engle"/>
    <x v="1651"/>
    <x v="0"/>
    <n v="120000000"/>
    <n v="428028233"/>
    <x v="237"/>
    <n v="107"/>
    <x v="2"/>
    <n v="308028233"/>
    <s v="Profit"/>
    <x v="3"/>
    <s v="United States)"/>
  </r>
  <r>
    <x v="7074"/>
    <x v="7"/>
    <x v="1"/>
    <x v="38"/>
    <s v="July 20, 2018 (United States)"/>
    <n v="6.6"/>
    <n v="85000"/>
    <x v="1931"/>
    <s v="Ol Parker"/>
    <x v="2417"/>
    <x v="1"/>
    <n v="75000000"/>
    <n v="395618157"/>
    <x v="1"/>
    <n v="114"/>
    <x v="2"/>
    <n v="320618157"/>
    <s v="Profit"/>
    <x v="3"/>
    <s v="United States)"/>
  </r>
  <r>
    <x v="7075"/>
    <x v="7"/>
    <x v="0"/>
    <x v="38"/>
    <s v="May 25, 2018 (United States)"/>
    <n v="6.9"/>
    <n v="306000"/>
    <x v="205"/>
    <s v="Jonathan Kasdan"/>
    <x v="2595"/>
    <x v="0"/>
    <n v="275000000"/>
    <n v="392924807"/>
    <x v="0"/>
    <n v="135"/>
    <x v="2"/>
    <n v="117924807"/>
    <s v="Profit"/>
    <x v="3"/>
    <s v="United States)"/>
  </r>
  <r>
    <x v="7076"/>
    <x v="0"/>
    <x v="10"/>
    <x v="38"/>
    <s v="December 14, 2018 (United States)"/>
    <n v="8.4"/>
    <n v="411000"/>
    <x v="2731"/>
    <s v="Phil Lord"/>
    <x v="2447"/>
    <x v="0"/>
    <n v="90000000"/>
    <n v="375540831"/>
    <x v="2027"/>
    <n v="117"/>
    <x v="1"/>
    <n v="285540831"/>
    <s v="Profit"/>
    <x v="3"/>
    <s v="United States)"/>
  </r>
  <r>
    <x v="7077"/>
    <x v="1"/>
    <x v="4"/>
    <x v="38"/>
    <s v="February 9, 2018 (United States)"/>
    <n v="4.5"/>
    <n v="59000"/>
    <x v="398"/>
    <s v="Niall Leonard"/>
    <x v="2416"/>
    <x v="0"/>
    <n v="55000000"/>
    <n v="371987838"/>
    <x v="2135"/>
    <n v="105"/>
    <x v="2"/>
    <n v="316987838"/>
    <s v="Profit"/>
    <x v="3"/>
    <s v="United States)"/>
  </r>
  <r>
    <x v="7078"/>
    <x v="1"/>
    <x v="5"/>
    <x v="38"/>
    <s v="September 7, 2018 (United States)"/>
    <n v="5.3"/>
    <n v="127000"/>
    <x v="2732"/>
    <s v="Gary Dauberman"/>
    <x v="2596"/>
    <x v="0"/>
    <n v="22000000"/>
    <n v="365551694"/>
    <x v="2198"/>
    <n v="96"/>
    <x v="2"/>
    <n v="343551694"/>
    <s v="Profit"/>
    <x v="3"/>
    <s v="United States)"/>
  </r>
  <r>
    <x v="7079"/>
    <x v="0"/>
    <x v="10"/>
    <x v="38"/>
    <s v="February 9, 2018 (United States)"/>
    <n v="6.6"/>
    <n v="38000"/>
    <x v="2187"/>
    <s v="Rob Lieber"/>
    <x v="2340"/>
    <x v="0"/>
    <n v="50000000"/>
    <n v="351496066"/>
    <x v="4"/>
    <n v="95"/>
    <x v="2"/>
    <n v="301496066"/>
    <s v="Profit"/>
    <x v="3"/>
    <s v="United States)"/>
  </r>
  <r>
    <x v="7080"/>
    <x v="7"/>
    <x v="4"/>
    <x v="38"/>
    <s v="April 6, 2018 (United States)"/>
    <n v="7.5"/>
    <n v="456000"/>
    <x v="2644"/>
    <s v="Bryan Woods"/>
    <x v="2099"/>
    <x v="0"/>
    <n v="17000000"/>
    <n v="350320413"/>
    <x v="5"/>
    <n v="90"/>
    <x v="1"/>
    <n v="333320413"/>
    <s v="Profit"/>
    <x v="3"/>
    <s v="United States)"/>
  </r>
  <r>
    <x v="7081"/>
    <x v="0"/>
    <x v="1"/>
    <x v="38"/>
    <s v="December 19, 2018 (United States)"/>
    <n v="6.7"/>
    <n v="80000"/>
    <x v="1677"/>
    <s v="P.L. Travers"/>
    <x v="2099"/>
    <x v="0"/>
    <n v="130000000"/>
    <n v="349546142"/>
    <x v="2199"/>
    <n v="130"/>
    <x v="2"/>
    <n v="219546142"/>
    <s v="Profit"/>
    <x v="3"/>
    <s v="United States)"/>
  </r>
  <r>
    <x v="7082"/>
    <x v="7"/>
    <x v="2"/>
    <x v="38"/>
    <s v="November 16, 2018 (United States)"/>
    <n v="8.1999999999999993"/>
    <n v="414000"/>
    <x v="1110"/>
    <s v="Nick Vallelonga"/>
    <x v="1776"/>
    <x v="0"/>
    <n v="23000000"/>
    <n v="321752656"/>
    <x v="2020"/>
    <n v="130"/>
    <x v="1"/>
    <n v="298752656"/>
    <s v="Profit"/>
    <x v="3"/>
    <s v="United States)"/>
  </r>
  <r>
    <x v="7083"/>
    <x v="7"/>
    <x v="0"/>
    <x v="38"/>
    <s v="July 13, 2018 (United States)"/>
    <n v="5.8"/>
    <n v="111000"/>
    <x v="1814"/>
    <s v="Rawson Marshall Thurber"/>
    <x v="1651"/>
    <x v="0"/>
    <n v="125000000"/>
    <n v="304868961"/>
    <x v="1954"/>
    <n v="102"/>
    <x v="2"/>
    <n v="179868961"/>
    <s v="Profit"/>
    <x v="3"/>
    <s v="United States)"/>
  </r>
  <r>
    <x v="7084"/>
    <x v="7"/>
    <x v="0"/>
    <x v="38"/>
    <s v="June 8, 2018 (United States)"/>
    <n v="6.3"/>
    <n v="197000"/>
    <x v="1384"/>
    <s v="Gary Ross"/>
    <x v="1176"/>
    <x v="0"/>
    <n v="70000000"/>
    <n v="297718711"/>
    <x v="7"/>
    <n v="110"/>
    <x v="2"/>
    <n v="227718711"/>
    <s v="Profit"/>
    <x v="3"/>
    <s v="United States)"/>
  </r>
  <r>
    <x v="7085"/>
    <x v="7"/>
    <x v="0"/>
    <x v="38"/>
    <s v="March 23, 2018 (United States)"/>
    <n v="5.6"/>
    <n v="110000"/>
    <x v="2733"/>
    <s v="Steven S. DeKnight"/>
    <x v="2227"/>
    <x v="1"/>
    <n v="150000000"/>
    <n v="290930148"/>
    <x v="1954"/>
    <n v="111"/>
    <x v="2"/>
    <n v="140930148"/>
    <s v="Profit"/>
    <x v="3"/>
    <s v="United States)"/>
  </r>
  <r>
    <x v="7086"/>
    <x v="7"/>
    <x v="0"/>
    <x v="38"/>
    <s v="January 26, 2018 (United States)"/>
    <n v="6.3"/>
    <n v="121000"/>
    <x v="2475"/>
    <s v="T.S. Nowlin"/>
    <x v="2306"/>
    <x v="0"/>
    <n v="62000000"/>
    <n v="288175335"/>
    <x v="2014"/>
    <n v="143"/>
    <x v="2"/>
    <n v="226175335"/>
    <s v="Profit"/>
    <x v="3"/>
    <s v="United States)"/>
  </r>
  <r>
    <x v="7087"/>
    <x v="7"/>
    <x v="0"/>
    <x v="38"/>
    <s v="March 16, 2018 (United States)"/>
    <n v="6.3"/>
    <n v="197000"/>
    <x v="2579"/>
    <s v="Geneva Robertson-Dworet"/>
    <x v="2273"/>
    <x v="1"/>
    <n v="94000000"/>
    <n v="274650803"/>
    <x v="7"/>
    <n v="119"/>
    <x v="2"/>
    <n v="180650803"/>
    <s v="Profit"/>
    <x v="3"/>
    <s v="United States)"/>
  </r>
  <r>
    <x v="5009"/>
    <x v="1"/>
    <x v="6"/>
    <x v="38"/>
    <s v="October 19, 2018 (United States)"/>
    <n v="6.5"/>
    <n v="126000"/>
    <x v="1804"/>
    <s v="John Carpenter"/>
    <x v="105"/>
    <x v="0"/>
    <n v="10000000"/>
    <n v="255614941"/>
    <x v="2028"/>
    <n v="106"/>
    <x v="2"/>
    <n v="245614941"/>
    <s v="Profit"/>
    <x v="3"/>
    <s v="United States)"/>
  </r>
  <r>
    <x v="7088"/>
    <x v="7"/>
    <x v="1"/>
    <x v="38"/>
    <s v="August 15, 2018 (United States)"/>
    <n v="6.9"/>
    <n v="152000"/>
    <x v="2089"/>
    <s v="Peter Chiarelli"/>
    <x v="2597"/>
    <x v="0"/>
    <n v="30000000"/>
    <n v="238539198"/>
    <x v="7"/>
    <n v="120"/>
    <x v="2"/>
    <n v="208539198"/>
    <s v="Profit"/>
    <x v="3"/>
    <s v="United States)"/>
  </r>
  <r>
    <x v="7089"/>
    <x v="7"/>
    <x v="4"/>
    <x v="38"/>
    <s v="November 21, 2018 (United States)"/>
    <n v="7.1"/>
    <n v="111000"/>
    <x v="2734"/>
    <s v="Juel Taylor"/>
    <x v="2333"/>
    <x v="0"/>
    <n v="50000000"/>
    <n v="214215889"/>
    <x v="17"/>
    <n v="130"/>
    <x v="1"/>
    <n v="164215889"/>
    <s v="Profit"/>
    <x v="3"/>
    <s v="United States)"/>
  </r>
  <r>
    <x v="7090"/>
    <x v="0"/>
    <x v="10"/>
    <x v="38"/>
    <s v="September 28, 2018 (United States)"/>
    <n v="6.6"/>
    <n v="36000"/>
    <x v="2735"/>
    <s v="Karey Kirkpatrick"/>
    <x v="1894"/>
    <x v="0"/>
    <n v="80000000"/>
    <n v="214040103"/>
    <x v="2200"/>
    <n v="96"/>
    <x v="2"/>
    <n v="134040103"/>
    <s v="Profit"/>
    <x v="3"/>
    <s v="United States)"/>
  </r>
  <r>
    <x v="7091"/>
    <x v="0"/>
    <x v="3"/>
    <x v="38"/>
    <s v="August 3, 2018 (United States)"/>
    <n v="7.3"/>
    <n v="72000"/>
    <x v="1819"/>
    <s v="A.A. Milne"/>
    <x v="1262"/>
    <x v="1"/>
    <n v="75000000"/>
    <n v="197744377"/>
    <x v="2119"/>
    <n v="104"/>
    <x v="1"/>
    <n v="122744377"/>
    <s v="Profit"/>
    <x v="3"/>
    <s v="United States)"/>
  </r>
  <r>
    <x v="7092"/>
    <x v="1"/>
    <x v="0"/>
    <x v="38"/>
    <s v="July 20, 2018 (United States)"/>
    <n v="6.7"/>
    <n v="141000"/>
    <x v="1395"/>
    <s v="Richard Wenk"/>
    <x v="645"/>
    <x v="0"/>
    <n v="62000000"/>
    <n v="190400157"/>
    <x v="4"/>
    <n v="121"/>
    <x v="2"/>
    <n v="128400157"/>
    <s v="Profit"/>
    <x v="3"/>
    <s v="United States)"/>
  </r>
  <r>
    <x v="7093"/>
    <x v="1"/>
    <x v="6"/>
    <x v="38"/>
    <s v="December 14, 2018 (United States)"/>
    <n v="7"/>
    <n v="121000"/>
    <x v="24"/>
    <s v="Nick Schenk"/>
    <x v="6"/>
    <x v="0"/>
    <n v="50000000"/>
    <n v="174804407"/>
    <x v="7"/>
    <n v="116"/>
    <x v="1"/>
    <n v="124804407"/>
    <s v="Profit"/>
    <x v="3"/>
    <s v="United States)"/>
  </r>
  <r>
    <x v="7094"/>
    <x v="0"/>
    <x v="3"/>
    <x v="38"/>
    <s v="November 2, 2018 (United States)"/>
    <n v="5.6"/>
    <n v="30000"/>
    <x v="479"/>
    <s v="Ashleigh Powell"/>
    <x v="2598"/>
    <x v="0"/>
    <n v="120000000"/>
    <n v="173961069"/>
    <x v="167"/>
    <n v="99"/>
    <x v="2"/>
    <n v="53961069"/>
    <s v="Profit"/>
    <x v="3"/>
    <s v="United States)"/>
  </r>
  <r>
    <x v="7095"/>
    <x v="7"/>
    <x v="5"/>
    <x v="38"/>
    <s v="January 5, 2018 (United States)"/>
    <n v="5.7"/>
    <n v="55000"/>
    <x v="2736"/>
    <s v="Leigh Whannell"/>
    <x v="2599"/>
    <x v="0"/>
    <n v="10000000"/>
    <n v="167885588"/>
    <x v="2028"/>
    <n v="103"/>
    <x v="2"/>
    <n v="157885588"/>
    <s v="Profit"/>
    <x v="3"/>
    <s v="United States)"/>
  </r>
  <r>
    <x v="7096"/>
    <x v="1"/>
    <x v="0"/>
    <x v="38"/>
    <s v="September 14, 2018 (United States)"/>
    <n v="5.3"/>
    <n v="120000"/>
    <x v="1916"/>
    <s v="Fred Dekker"/>
    <x v="2600"/>
    <x v="0"/>
    <n v="88000000"/>
    <n v="160542134"/>
    <x v="10"/>
    <n v="107"/>
    <x v="2"/>
    <n v="72542134"/>
    <s v="Profit"/>
    <x v="3"/>
    <s v="United States)"/>
  </r>
  <r>
    <x v="7097"/>
    <x v="0"/>
    <x v="0"/>
    <x v="38"/>
    <s v="October 26, 2018 (United States)"/>
    <n v="6.2"/>
    <n v="67000"/>
    <x v="2737"/>
    <s v="William Davies"/>
    <x v="1308"/>
    <x v="1"/>
    <n v="25000000"/>
    <n v="158972499"/>
    <x v="1"/>
    <n v="89"/>
    <x v="2"/>
    <n v="133972499"/>
    <s v="Profit"/>
    <x v="3"/>
    <s v="United States)"/>
  </r>
  <r>
    <x v="7098"/>
    <x v="1"/>
    <x v="0"/>
    <x v="38"/>
    <s v="March 2, 2018 (United States)"/>
    <n v="6.6"/>
    <n v="173000"/>
    <x v="1879"/>
    <s v="Justin Haythe"/>
    <x v="2163"/>
    <x v="0"/>
    <n v="69000000"/>
    <n v="151572634"/>
    <x v="1931"/>
    <n v="140"/>
    <x v="2"/>
    <n v="82572634"/>
    <s v="Profit"/>
    <x v="3"/>
    <s v="United States)"/>
  </r>
  <r>
    <x v="7099"/>
    <x v="1"/>
    <x v="0"/>
    <x v="38"/>
    <s v="July 4, 2018 (United States)"/>
    <n v="5.2"/>
    <n v="58000"/>
    <x v="2738"/>
    <s v="James DeMonaco"/>
    <x v="2601"/>
    <x v="0"/>
    <n v="13000000"/>
    <n v="137056262"/>
    <x v="2028"/>
    <n v="97"/>
    <x v="2"/>
    <n v="124056262"/>
    <s v="Profit"/>
    <x v="3"/>
    <s v="United States)"/>
  </r>
  <r>
    <x v="7100"/>
    <x v="0"/>
    <x v="3"/>
    <x v="38"/>
    <s v="March 9, 2018 (United States)"/>
    <n v="4.2"/>
    <n v="42000"/>
    <x v="2493"/>
    <s v="Jennifer Lee"/>
    <x v="2602"/>
    <x v="0"/>
    <n v="100000000"/>
    <n v="132675864"/>
    <x v="2201"/>
    <n v="109"/>
    <x v="2"/>
    <n v="32675864"/>
    <s v="Profit"/>
    <x v="3"/>
    <s v="United States)"/>
  </r>
  <r>
    <x v="7101"/>
    <x v="0"/>
    <x v="1"/>
    <x v="38"/>
    <s v="September 21, 2018 (United States)"/>
    <n v="6.1"/>
    <n v="48000"/>
    <x v="1707"/>
    <s v="John Bellairs"/>
    <x v="1590"/>
    <x v="0"/>
    <n v="42000000"/>
    <n v="131523093"/>
    <x v="1494"/>
    <n v="105"/>
    <x v="2"/>
    <n v="89523093"/>
    <s v="Profit"/>
    <x v="3"/>
    <s v="United States)"/>
  </r>
  <r>
    <x v="7102"/>
    <x v="7"/>
    <x v="1"/>
    <x v="38"/>
    <s v="November 16, 2018 (United States)"/>
    <n v="7.3"/>
    <n v="97000"/>
    <x v="2128"/>
    <s v="Sean Anders"/>
    <x v="1259"/>
    <x v="0"/>
    <n v="48000000"/>
    <n v="120556201"/>
    <x v="1699"/>
    <n v="118"/>
    <x v="1"/>
    <n v="72556201"/>
    <s v="Profit"/>
    <x v="3"/>
    <s v="United States)"/>
  </r>
  <r>
    <x v="7103"/>
    <x v="7"/>
    <x v="0"/>
    <x v="38"/>
    <s v="January 12, 2018 (United States)"/>
    <n v="6.3"/>
    <n v="107000"/>
    <x v="1895"/>
    <s v="Byron Willinger"/>
    <x v="856"/>
    <x v="0"/>
    <n v="30000000"/>
    <n v="119942387"/>
    <x v="758"/>
    <n v="104"/>
    <x v="2"/>
    <n v="89942387"/>
    <s v="Profit"/>
    <x v="3"/>
    <s v="United States)"/>
  </r>
  <r>
    <x v="7104"/>
    <x v="1"/>
    <x v="0"/>
    <x v="38"/>
    <s v="February 23, 2018 (United States)"/>
    <n v="6.9"/>
    <n v="215000"/>
    <x v="2558"/>
    <s v="Mark Perez"/>
    <x v="641"/>
    <x v="0"/>
    <n v="37000000"/>
    <n v="117679066"/>
    <x v="2202"/>
    <n v="100"/>
    <x v="2"/>
    <n v="80679066"/>
    <s v="Profit"/>
    <x v="3"/>
    <s v="United States)"/>
  </r>
  <r>
    <x v="7105"/>
    <x v="0"/>
    <x v="10"/>
    <x v="38"/>
    <s v="January 16, 2019 (United States)"/>
    <n v="7.8"/>
    <n v="24000"/>
    <x v="2739"/>
    <s v="Akira Toriyama"/>
    <x v="2603"/>
    <x v="24"/>
    <n v="8500000"/>
    <n v="115757940"/>
    <x v="2203"/>
    <n v="100"/>
    <x v="1"/>
    <n v="107257940"/>
    <s v="Profit"/>
    <x v="3"/>
    <s v="United States)"/>
  </r>
  <r>
    <x v="7106"/>
    <x v="7"/>
    <x v="2"/>
    <x v="38"/>
    <s v="October 12, 2018 (United States)"/>
    <n v="7.3"/>
    <n v="176000"/>
    <x v="2498"/>
    <s v="Josh Singer"/>
    <x v="1642"/>
    <x v="0"/>
    <n v="59000000"/>
    <n v="105713218"/>
    <x v="1"/>
    <n v="141"/>
    <x v="1"/>
    <n v="46713218"/>
    <s v="Profit"/>
    <x v="3"/>
    <s v="United States)"/>
  </r>
  <r>
    <x v="7107"/>
    <x v="7"/>
    <x v="1"/>
    <x v="38"/>
    <s v="May 18, 2018 (United States)"/>
    <n v="6.1"/>
    <n v="26000"/>
    <x v="2740"/>
    <s v="Bill Holderman"/>
    <x v="362"/>
    <x v="0"/>
    <n v="10000000"/>
    <n v="104438188"/>
    <x v="2204"/>
    <n v="104"/>
    <x v="2"/>
    <n v="94438188"/>
    <s v="Profit"/>
    <x v="3"/>
    <s v="United States)"/>
  </r>
  <r>
    <x v="192"/>
    <x v="7"/>
    <x v="1"/>
    <x v="38"/>
    <s v="September 28, 2018 (United States)"/>
    <n v="5.6"/>
    <n v="38000"/>
    <x v="1459"/>
    <s v="Kevin Hart"/>
    <x v="2377"/>
    <x v="0"/>
    <n v="29000000"/>
    <n v="103105878"/>
    <x v="2205"/>
    <n v="111"/>
    <x v="2"/>
    <n v="74105878"/>
    <s v="Profit"/>
    <x v="3"/>
    <s v="United States)"/>
  </r>
  <r>
    <x v="7108"/>
    <x v="7"/>
    <x v="0"/>
    <x v="38"/>
    <s v="August 17, 2018 (United States)"/>
    <n v="6.7"/>
    <n v="58000"/>
    <x v="1053"/>
    <s v="Daniele Sebastian Wiedenhaupt"/>
    <x v="2156"/>
    <x v="0"/>
    <n v="51000000"/>
    <n v="98203196"/>
    <x v="2206"/>
    <n v="96"/>
    <x v="2"/>
    <n v="47203196"/>
    <s v="Profit"/>
    <x v="3"/>
    <s v="United States)"/>
  </r>
  <r>
    <x v="7109"/>
    <x v="1"/>
    <x v="1"/>
    <x v="38"/>
    <s v="September 14, 2018 (United States)"/>
    <n v="6.8"/>
    <n v="136000"/>
    <x v="2290"/>
    <s v="Darcey Bell"/>
    <x v="2257"/>
    <x v="7"/>
    <n v="20000000"/>
    <n v="97644617"/>
    <x v="2061"/>
    <n v="117"/>
    <x v="2"/>
    <n v="77644617"/>
    <s v="Profit"/>
    <x v="3"/>
    <s v="United States)"/>
  </r>
  <r>
    <x v="7110"/>
    <x v="1"/>
    <x v="2"/>
    <x v="38"/>
    <s v="December 21, 2018 (United States)"/>
    <n v="7.5"/>
    <n v="181000"/>
    <x v="2212"/>
    <s v="Deborah Davis"/>
    <x v="2604"/>
    <x v="22"/>
    <n v="15000000"/>
    <n v="95918706"/>
    <x v="989"/>
    <n v="119"/>
    <x v="1"/>
    <n v="80918706"/>
    <s v="Profit"/>
    <x v="3"/>
    <s v="United States)"/>
  </r>
  <r>
    <x v="7111"/>
    <x v="7"/>
    <x v="5"/>
    <x v="38"/>
    <s v="April 13, 2018 (United States)"/>
    <n v="5.2"/>
    <n v="50000"/>
    <x v="1908"/>
    <s v="Michael Reisz"/>
    <x v="2605"/>
    <x v="0"/>
    <n v="3500000"/>
    <n v="95330710"/>
    <x v="2028"/>
    <n v="100"/>
    <x v="2"/>
    <n v="91830710"/>
    <s v="Profit"/>
    <x v="3"/>
    <s v="United States)"/>
  </r>
  <r>
    <x v="7112"/>
    <x v="7"/>
    <x v="1"/>
    <x v="38"/>
    <s v="April 20, 2018 (United States)"/>
    <n v="5.5"/>
    <n v="51000"/>
    <x v="2741"/>
    <s v="Abby Kohn"/>
    <x v="2422"/>
    <x v="30"/>
    <n v="32000000"/>
    <n v="94539426"/>
    <x v="2207"/>
    <n v="110"/>
    <x v="2"/>
    <n v="62539426"/>
    <s v="Profit"/>
    <x v="3"/>
    <s v="United States)"/>
  </r>
  <r>
    <x v="7113"/>
    <x v="1"/>
    <x v="1"/>
    <x v="38"/>
    <s v="April 6, 2018 (United States)"/>
    <n v="6.2"/>
    <n v="74000"/>
    <x v="2742"/>
    <s v="Brian Kehoe"/>
    <x v="2606"/>
    <x v="0"/>
    <n v="21000000"/>
    <n v="94019120"/>
    <x v="2208"/>
    <n v="102"/>
    <x v="2"/>
    <n v="73019120"/>
    <s v="Profit"/>
    <x v="3"/>
    <s v="United States)"/>
  </r>
  <r>
    <x v="7114"/>
    <x v="1"/>
    <x v="2"/>
    <x v="38"/>
    <s v="August 10, 2018 (United States)"/>
    <n v="7.5"/>
    <n v="236000"/>
    <x v="551"/>
    <s v="Charlie Wachtel"/>
    <x v="2607"/>
    <x v="0"/>
    <n v="15000000"/>
    <n v="93413709"/>
    <x v="1315"/>
    <n v="135"/>
    <x v="1"/>
    <n v="78413709"/>
    <s v="Profit"/>
    <x v="3"/>
    <s v="United States)"/>
  </r>
  <r>
    <x v="7115"/>
    <x v="0"/>
    <x v="10"/>
    <x v="38"/>
    <s v="October 12, 2018 (United States)"/>
    <n v="5.6"/>
    <n v="19000"/>
    <x v="2565"/>
    <s v="Rob Lieber"/>
    <x v="2608"/>
    <x v="0"/>
    <n v="35000000"/>
    <n v="93320380"/>
    <x v="2016"/>
    <n v="90"/>
    <x v="2"/>
    <n v="58320380"/>
    <s v="Profit"/>
    <x v="3"/>
    <s v="United States)"/>
  </r>
  <r>
    <x v="1074"/>
    <x v="7"/>
    <x v="1"/>
    <x v="38"/>
    <s v="May 4, 2018 (United States)"/>
    <n v="6"/>
    <n v="36000"/>
    <x v="2743"/>
    <s v="Bob Fisher"/>
    <x v="2545"/>
    <x v="0"/>
    <n v="12000000"/>
    <n v="91244913"/>
    <x v="17"/>
    <n v="112"/>
    <x v="2"/>
    <n v="79244913"/>
    <s v="Profit"/>
    <x v="3"/>
    <s v="United States)"/>
  </r>
  <r>
    <x v="5546"/>
    <x v="7"/>
    <x v="0"/>
    <x v="38"/>
    <s v="November 21, 2018 (United States)"/>
    <n v="5.3"/>
    <n v="68000"/>
    <x v="2744"/>
    <s v="Ben Chandler"/>
    <x v="2437"/>
    <x v="0"/>
    <n v="100000000"/>
    <n v="86493046"/>
    <x v="1100"/>
    <n v="116"/>
    <x v="2"/>
    <n v="-13506954"/>
    <s v="Loss"/>
    <x v="3"/>
    <s v="United States)"/>
  </r>
  <r>
    <x v="7116"/>
    <x v="0"/>
    <x v="2"/>
    <x v="38"/>
    <s v="March 16, 2018 (United States)"/>
    <n v="7.3"/>
    <n v="15000"/>
    <x v="2745"/>
    <s v="Bart Millard"/>
    <x v="2609"/>
    <x v="0"/>
    <n v="7000000"/>
    <n v="86086881"/>
    <x v="2209"/>
    <n v="110"/>
    <x v="1"/>
    <n v="79086881"/>
    <s v="Profit"/>
    <x v="3"/>
    <s v="United States)"/>
  </r>
  <r>
    <x v="7117"/>
    <x v="7"/>
    <x v="0"/>
    <x v="38"/>
    <s v="December 14, 2018 (United States)"/>
    <n v="6.1"/>
    <n v="115000"/>
    <x v="2746"/>
    <s v="Fran Walsh"/>
    <x v="2610"/>
    <x v="0"/>
    <n v="100000000"/>
    <n v="83869818"/>
    <x v="2210"/>
    <n v="128"/>
    <x v="2"/>
    <n v="-16130182"/>
    <s v="Loss"/>
    <x v="3"/>
    <s v="United States)"/>
  </r>
  <r>
    <x v="7118"/>
    <x v="1"/>
    <x v="0"/>
    <x v="38"/>
    <s v="January 19, 2018 (United States)"/>
    <n v="7"/>
    <n v="99000"/>
    <x v="2747"/>
    <s v="Christian Gudegast"/>
    <x v="1531"/>
    <x v="0"/>
    <n v="30000000"/>
    <n v="80509622"/>
    <x v="2211"/>
    <n v="140"/>
    <x v="1"/>
    <n v="50509622"/>
    <s v="Profit"/>
    <x v="3"/>
    <s v="United States)"/>
  </r>
  <r>
    <x v="7119"/>
    <x v="1"/>
    <x v="4"/>
    <x v="38"/>
    <s v="June 8, 2018 (United States)"/>
    <n v="7.3"/>
    <n v="259000"/>
    <x v="2748"/>
    <s v="Ari Aster"/>
    <x v="1130"/>
    <x v="0"/>
    <n v="10000000"/>
    <n v="80239658"/>
    <x v="2034"/>
    <n v="127"/>
    <x v="1"/>
    <n v="70239658"/>
    <s v="Profit"/>
    <x v="3"/>
    <s v="United States)"/>
  </r>
  <r>
    <x v="7120"/>
    <x v="1"/>
    <x v="0"/>
    <x v="38"/>
    <s v="June 15, 2018 (United States)"/>
    <n v="6.5"/>
    <n v="121000"/>
    <x v="2749"/>
    <s v="Rob McKittrick"/>
    <x v="1702"/>
    <x v="0"/>
    <n v="28000000"/>
    <n v="78130625"/>
    <x v="1935"/>
    <n v="100"/>
    <x v="2"/>
    <n v="50130625"/>
    <s v="Profit"/>
    <x v="3"/>
    <s v="United States)"/>
  </r>
  <r>
    <x v="7121"/>
    <x v="1"/>
    <x v="2"/>
    <x v="38"/>
    <s v="December 25, 2018 (United States)"/>
    <n v="7.2"/>
    <n v="130000"/>
    <x v="1825"/>
    <s v="Adam McKay"/>
    <x v="619"/>
    <x v="0"/>
    <n v="60000000"/>
    <n v="76073488"/>
    <x v="1886"/>
    <n v="132"/>
    <x v="1"/>
    <n v="16073488"/>
    <s v="Profit"/>
    <x v="3"/>
    <s v="United States)"/>
  </r>
  <r>
    <x v="7122"/>
    <x v="1"/>
    <x v="6"/>
    <x v="38"/>
    <s v="November 16, 2018 (United States)"/>
    <n v="6.9"/>
    <n v="91000"/>
    <x v="2143"/>
    <s v="Gillian Flynn"/>
    <x v="2611"/>
    <x v="1"/>
    <n v="42000000"/>
    <n v="75984700"/>
    <x v="915"/>
    <n v="129"/>
    <x v="2"/>
    <n v="33984700"/>
    <s v="Profit"/>
    <x v="3"/>
    <s v="United States)"/>
  </r>
  <r>
    <x v="7123"/>
    <x v="1"/>
    <x v="0"/>
    <x v="38"/>
    <s v="June 29, 2018 (United States)"/>
    <n v="7.1"/>
    <n v="132000"/>
    <x v="2750"/>
    <s v="Taylor Sheridan"/>
    <x v="2612"/>
    <x v="0"/>
    <n v="35000000"/>
    <n v="75837743"/>
    <x v="4"/>
    <n v="122"/>
    <x v="1"/>
    <n v="40837743"/>
    <s v="Profit"/>
    <x v="3"/>
    <s v="United States)"/>
  </r>
  <r>
    <x v="7124"/>
    <x v="7"/>
    <x v="4"/>
    <x v="38"/>
    <s v="August 31, 2018 (United States)"/>
    <n v="7.6"/>
    <n v="148000"/>
    <x v="2751"/>
    <s v="Aneesh Chaganty"/>
    <x v="1795"/>
    <x v="0"/>
    <n v="880000"/>
    <n v="75462037"/>
    <x v="1133"/>
    <n v="102"/>
    <x v="1"/>
    <n v="74582037"/>
    <s v="Profit"/>
    <x v="3"/>
    <s v="United States)"/>
  </r>
  <r>
    <x v="7125"/>
    <x v="1"/>
    <x v="0"/>
    <x v="38"/>
    <s v="August 3, 2018 (United States)"/>
    <n v="6.1"/>
    <n v="72000"/>
    <x v="2752"/>
    <s v="Susanna Fogel"/>
    <x v="2613"/>
    <x v="7"/>
    <n v="40000000"/>
    <n v="75339459"/>
    <x v="2061"/>
    <n v="117"/>
    <x v="2"/>
    <n v="35339459"/>
    <s v="Profit"/>
    <x v="3"/>
    <s v="United States)"/>
  </r>
  <r>
    <x v="7126"/>
    <x v="7"/>
    <x v="1"/>
    <x v="38"/>
    <s v="December 21, 2018 (United States)"/>
    <n v="5.8"/>
    <n v="24000"/>
    <x v="1116"/>
    <s v="Justin Zackham"/>
    <x v="1323"/>
    <x v="0"/>
    <n v="16000000"/>
    <n v="72294066"/>
    <x v="2212"/>
    <n v="103"/>
    <x v="2"/>
    <n v="56294066"/>
    <s v="Profit"/>
    <x v="3"/>
    <s v="United States)"/>
  </r>
  <r>
    <x v="7127"/>
    <x v="1"/>
    <x v="6"/>
    <x v="38"/>
    <s v="November 23, 2018 (United States)"/>
    <n v="7.9"/>
    <n v="68000"/>
    <x v="1429"/>
    <s v="Hirokazu Koreeda"/>
    <x v="2614"/>
    <x v="24"/>
    <n v="20500000"/>
    <n v="67999335"/>
    <x v="2213"/>
    <n v="121"/>
    <x v="1"/>
    <n v="47499335"/>
    <s v="Profit"/>
    <x v="3"/>
    <s v="United States)"/>
  </r>
  <r>
    <x v="7128"/>
    <x v="1"/>
    <x v="0"/>
    <x v="38"/>
    <s v="January 19, 2018 (United States)"/>
    <n v="6.6"/>
    <n v="72000"/>
    <x v="2753"/>
    <s v="Ted Tally"/>
    <x v="2192"/>
    <x v="0"/>
    <n v="35000000"/>
    <n v="67450815"/>
    <x v="1156"/>
    <n v="130"/>
    <x v="2"/>
    <n v="32450815"/>
    <s v="Profit"/>
    <x v="3"/>
    <s v="United States)"/>
  </r>
  <r>
    <x v="7129"/>
    <x v="7"/>
    <x v="1"/>
    <x v="38"/>
    <s v="March 16, 2018 (United States)"/>
    <n v="7.6"/>
    <n v="104000"/>
    <x v="1580"/>
    <s v="Becky Albertalli"/>
    <x v="2348"/>
    <x v="0"/>
    <n v="17000000"/>
    <n v="66316289"/>
    <x v="968"/>
    <n v="110"/>
    <x v="1"/>
    <n v="49316289"/>
    <s v="Profit"/>
    <x v="3"/>
    <s v="United States)"/>
  </r>
  <r>
    <x v="7130"/>
    <x v="1"/>
    <x v="0"/>
    <x v="38"/>
    <s v="August 17, 2018 (United States)"/>
    <n v="6.1"/>
    <n v="72000"/>
    <x v="1406"/>
    <s v="Graham Roland"/>
    <x v="1259"/>
    <x v="0"/>
    <n v="50000000"/>
    <n v="66308758"/>
    <x v="2081"/>
    <n v="94"/>
    <x v="2"/>
    <n v="16308758"/>
    <s v="Profit"/>
    <x v="3"/>
    <s v="United States)"/>
  </r>
  <r>
    <x v="7131"/>
    <x v="7"/>
    <x v="1"/>
    <x v="38"/>
    <s v="May 11, 2018 (United States)"/>
    <n v="5.6"/>
    <n v="35000"/>
    <x v="2486"/>
    <s v="Melissa McCarthy"/>
    <x v="2374"/>
    <x v="0"/>
    <n v="30000000"/>
    <n v="65859911"/>
    <x v="237"/>
    <n v="105"/>
    <x v="2"/>
    <n v="35859911"/>
    <s v="Profit"/>
    <x v="3"/>
    <s v="United States)"/>
  </r>
  <r>
    <x v="7132"/>
    <x v="1"/>
    <x v="4"/>
    <x v="38"/>
    <s v="September 20, 2018 (Lebanon)"/>
    <n v="8.4"/>
    <n v="71000"/>
    <x v="2754"/>
    <s v="Nadine Labaki"/>
    <x v="2615"/>
    <x v="58"/>
    <n v="4000000"/>
    <n v="64417003"/>
    <x v="2214"/>
    <n v="126"/>
    <x v="1"/>
    <n v="60417003"/>
    <s v="Profit"/>
    <x v="3"/>
    <s v="Lebanon)"/>
  </r>
  <r>
    <x v="7133"/>
    <x v="7"/>
    <x v="10"/>
    <x v="38"/>
    <s v="April 13, 2018 (United States)"/>
    <n v="7.9"/>
    <n v="147000"/>
    <x v="1290"/>
    <s v="Wes Anderson"/>
    <x v="2451"/>
    <x v="29"/>
    <n v="20500000"/>
    <n v="64337744"/>
    <x v="1584"/>
    <n v="101"/>
    <x v="1"/>
    <n v="43837744"/>
    <s v="Profit"/>
    <x v="3"/>
    <s v="United States)"/>
  </r>
  <r>
    <x v="7134"/>
    <x v="3"/>
    <x v="6"/>
    <x v="38"/>
    <s v="October 5, 2018 (United States)"/>
    <n v="8.1999999999999993"/>
    <n v="79000"/>
    <x v="2755"/>
    <s v="Arijit Biswas"/>
    <x v="2616"/>
    <x v="41"/>
    <n v="4500000"/>
    <n v="62475342"/>
    <x v="2215"/>
    <n v="139"/>
    <x v="1"/>
    <n v="57975342"/>
    <s v="Profit"/>
    <x v="3"/>
    <s v="United States)"/>
  </r>
  <r>
    <x v="7135"/>
    <x v="3"/>
    <x v="4"/>
    <x v="38"/>
    <s v="January 25, 2018 (India)"/>
    <n v="7"/>
    <n v="29000"/>
    <x v="1727"/>
    <s v="Prakash Kapadia"/>
    <x v="2617"/>
    <x v="41"/>
    <n v="20500000"/>
    <n v="60508780"/>
    <x v="2042"/>
    <n v="164"/>
    <x v="1"/>
    <n v="40008780"/>
    <s v="Profit"/>
    <x v="3"/>
    <s v="India)"/>
  </r>
  <r>
    <x v="7136"/>
    <x v="7"/>
    <x v="0"/>
    <x v="38"/>
    <s v="June 1, 2018 (United States)"/>
    <n v="6.6"/>
    <n v="50000"/>
    <x v="2359"/>
    <s v="Aaron Kandell"/>
    <x v="2364"/>
    <x v="13"/>
    <n v="35000000"/>
    <n v="59945012"/>
    <x v="2212"/>
    <n v="96"/>
    <x v="2"/>
    <n v="24945012"/>
    <s v="Profit"/>
    <x v="3"/>
    <s v="United States)"/>
  </r>
  <r>
    <x v="7137"/>
    <x v="7"/>
    <x v="2"/>
    <x v="38"/>
    <s v="February 9, 2018 (United States)"/>
    <n v="5.3"/>
    <n v="30000"/>
    <x v="24"/>
    <s v="Dorothy Blyskal"/>
    <x v="2618"/>
    <x v="0"/>
    <n v="30000000"/>
    <n v="57076286"/>
    <x v="7"/>
    <n v="94"/>
    <x v="2"/>
    <n v="27076286"/>
    <s v="Profit"/>
    <x v="3"/>
    <s v="United States)"/>
  </r>
  <r>
    <x v="7138"/>
    <x v="0"/>
    <x v="10"/>
    <x v="38"/>
    <s v="February 16, 2018 (United States)"/>
    <n v="6.1"/>
    <n v="21000"/>
    <x v="2756"/>
    <s v="Mark Burton"/>
    <x v="2186"/>
    <x v="8"/>
    <n v="50000000"/>
    <n v="54622814"/>
    <x v="1100"/>
    <n v="89"/>
    <x v="2"/>
    <n v="4622814"/>
    <s v="Profit"/>
    <x v="3"/>
    <s v="United States)"/>
  </r>
  <r>
    <x v="7139"/>
    <x v="1"/>
    <x v="0"/>
    <x v="38"/>
    <s v="September 7, 2018 (United States)"/>
    <n v="6.5"/>
    <n v="60000"/>
    <x v="1852"/>
    <s v="Chad St. John"/>
    <x v="1778"/>
    <x v="13"/>
    <n v="25000000"/>
    <n v="53918723"/>
    <x v="2211"/>
    <n v="101"/>
    <x v="2"/>
    <n v="28918723"/>
    <s v="Profit"/>
    <x v="3"/>
    <s v="United States)"/>
  </r>
  <r>
    <x v="7140"/>
    <x v="7"/>
    <x v="5"/>
    <x v="38"/>
    <s v="August 10, 2018 (United States)"/>
    <n v="3.2"/>
    <n v="30000"/>
    <x v="2031"/>
    <s v="David Birke"/>
    <x v="2155"/>
    <x v="0"/>
    <n v="10000000"/>
    <n v="51738549"/>
    <x v="1133"/>
    <n v="93"/>
    <x v="2"/>
    <n v="41738549"/>
    <s v="Profit"/>
    <x v="3"/>
    <s v="United States)"/>
  </r>
  <r>
    <x v="7141"/>
    <x v="1"/>
    <x v="0"/>
    <x v="38"/>
    <s v="March 2, 2018 (United States)"/>
    <n v="6.3"/>
    <n v="67000"/>
    <x v="1707"/>
    <s v="Joe Carnahan"/>
    <x v="700"/>
    <x v="0"/>
    <n v="30000000"/>
    <n v="49562710"/>
    <x v="2216"/>
    <n v="107"/>
    <x v="2"/>
    <n v="19562710"/>
    <s v="Profit"/>
    <x v="3"/>
    <s v="United States)"/>
  </r>
  <r>
    <x v="7142"/>
    <x v="1"/>
    <x v="2"/>
    <x v="38"/>
    <s v="December 21, 2018 (United States)"/>
    <n v="6.3"/>
    <n v="45000"/>
    <x v="2757"/>
    <s v="Beau Willimon"/>
    <x v="2050"/>
    <x v="1"/>
    <n v="25000000"/>
    <n v="46712809"/>
    <x v="1315"/>
    <n v="124"/>
    <x v="2"/>
    <n v="21712809"/>
    <s v="Profit"/>
    <x v="3"/>
    <s v="United States)"/>
  </r>
  <r>
    <x v="7143"/>
    <x v="7"/>
    <x v="1"/>
    <x v="38"/>
    <s v="June 29, 2018 (United States)"/>
    <n v="5.8"/>
    <n v="13000"/>
    <x v="1689"/>
    <s v="Jay Longino"/>
    <x v="2619"/>
    <x v="0"/>
    <n v="19000000"/>
    <n v="46664414"/>
    <x v="1100"/>
    <n v="103"/>
    <x v="2"/>
    <n v="27664414"/>
    <s v="Profit"/>
    <x v="3"/>
    <s v="United States)"/>
  </r>
  <r>
    <x v="7144"/>
    <x v="7"/>
    <x v="2"/>
    <x v="38"/>
    <s v="February 2, 2018 (United States)"/>
    <n v="5.5"/>
    <n v="32000"/>
    <x v="2170"/>
    <s v="Tom Vaughan"/>
    <x v="1482"/>
    <x v="3"/>
    <n v="3500000"/>
    <n v="44019588"/>
    <x v="1702"/>
    <n v="99"/>
    <x v="2"/>
    <n v="40519588"/>
    <s v="Profit"/>
    <x v="3"/>
    <s v="United States)"/>
  </r>
  <r>
    <x v="7145"/>
    <x v="1"/>
    <x v="3"/>
    <x v="38"/>
    <s v="February 23, 2018 (United States)"/>
    <n v="6.8"/>
    <n v="292000"/>
    <x v="2503"/>
    <s v="Alex Garland"/>
    <x v="1532"/>
    <x v="1"/>
    <n v="40000000"/>
    <n v="43070915"/>
    <x v="5"/>
    <n v="115"/>
    <x v="2"/>
    <n v="3070915"/>
    <s v="Profit"/>
    <x v="3"/>
    <s v="United States)"/>
  </r>
  <r>
    <x v="7146"/>
    <x v="1"/>
    <x v="5"/>
    <x v="38"/>
    <s v="November 30, 2018 (United States)"/>
    <n v="5.2"/>
    <n v="20000"/>
    <x v="2758"/>
    <s v="Brian Sieve"/>
    <x v="2620"/>
    <x v="0"/>
    <n v="7700000"/>
    <n v="43016528"/>
    <x v="1133"/>
    <n v="86"/>
    <x v="2"/>
    <n v="35316528"/>
    <s v="Profit"/>
    <x v="3"/>
    <s v="United States)"/>
  </r>
  <r>
    <x v="7147"/>
    <x v="1"/>
    <x v="0"/>
    <x v="38"/>
    <s v="November 9, 2018 (United States)"/>
    <n v="6.6"/>
    <n v="91000"/>
    <x v="2536"/>
    <s v="Billy Ray"/>
    <x v="2621"/>
    <x v="0"/>
    <n v="38000000"/>
    <n v="41657844"/>
    <x v="1704"/>
    <n v="110"/>
    <x v="2"/>
    <n v="3657844"/>
    <s v="Profit"/>
    <x v="3"/>
    <s v="United States)"/>
  </r>
  <r>
    <x v="7148"/>
    <x v="7"/>
    <x v="0"/>
    <x v="38"/>
    <s v="August 3, 2018 (United States)"/>
    <n v="5.7"/>
    <n v="30000"/>
    <x v="2287"/>
    <s v="Chad Hodge"/>
    <x v="2546"/>
    <x v="0"/>
    <n v="34000000"/>
    <n v="41142379"/>
    <x v="1955"/>
    <n v="104"/>
    <x v="2"/>
    <n v="7142379"/>
    <s v="Profit"/>
    <x v="3"/>
    <s v="United States)"/>
  </r>
  <r>
    <x v="7149"/>
    <x v="7"/>
    <x v="1"/>
    <x v="38"/>
    <s v="December 25, 2018 (United States)"/>
    <n v="3.8"/>
    <n v="33000"/>
    <x v="2557"/>
    <s v="Etan Cohen"/>
    <x v="1706"/>
    <x v="0"/>
    <n v="42000000"/>
    <n v="40466970"/>
    <x v="4"/>
    <n v="90"/>
    <x v="2"/>
    <n v="-1533030"/>
    <s v="Loss"/>
    <x v="3"/>
    <s v="United States)"/>
  </r>
  <r>
    <x v="7150"/>
    <x v="7"/>
    <x v="2"/>
    <x v="38"/>
    <s v="January 11, 2019 (United States)"/>
    <n v="7.1"/>
    <n v="31000"/>
    <x v="1309"/>
    <s v="Daniel Stiepleman"/>
    <x v="2230"/>
    <x v="0"/>
    <n v="20000000"/>
    <n v="38755900"/>
    <x v="2217"/>
    <n v="120"/>
    <x v="1"/>
    <n v="18755900"/>
    <s v="Profit"/>
    <x v="3"/>
    <s v="United States)"/>
  </r>
  <r>
    <x v="7151"/>
    <x v="1"/>
    <x v="0"/>
    <x v="38"/>
    <s v="November 9, 2018 (United States)"/>
    <n v="6.1"/>
    <n v="44000"/>
    <x v="2426"/>
    <s v="David Lagercrantz"/>
    <x v="2622"/>
    <x v="29"/>
    <n v="43000000"/>
    <n v="35164920"/>
    <x v="4"/>
    <n v="115"/>
    <x v="2"/>
    <n v="-7835080"/>
    <s v="Loss"/>
    <x v="3"/>
    <s v="United States)"/>
  </r>
  <r>
    <x v="7152"/>
    <x v="7"/>
    <x v="6"/>
    <x v="38"/>
    <s v="October 19, 2018 (United States)"/>
    <n v="7.5"/>
    <n v="33000"/>
    <x v="1316"/>
    <s v="Audrey Wells"/>
    <x v="2546"/>
    <x v="0"/>
    <n v="23000000"/>
    <n v="34934009"/>
    <x v="968"/>
    <n v="133"/>
    <x v="1"/>
    <n v="11934009"/>
    <s v="Profit"/>
    <x v="3"/>
    <s v="United States)"/>
  </r>
  <r>
    <x v="7153"/>
    <x v="3"/>
    <x v="10"/>
    <x v="38"/>
    <s v="September 1, 2018 (Japan)"/>
    <n v="8"/>
    <n v="11000"/>
    <x v="2759"/>
    <s v="Yoru Sumino"/>
    <x v="2623"/>
    <x v="24"/>
    <n v="20500000"/>
    <n v="33748006"/>
    <x v="2218"/>
    <n v="109"/>
    <x v="1"/>
    <n v="13248006"/>
    <s v="Profit"/>
    <x v="3"/>
    <s v="Japan)"/>
  </r>
  <r>
    <x v="1012"/>
    <x v="1"/>
    <x v="1"/>
    <x v="38"/>
    <s v="November 2, 2018 (United States)"/>
    <n v="4.9000000000000004"/>
    <n v="7000"/>
    <x v="1960"/>
    <s v="Tyler Perry"/>
    <x v="2624"/>
    <x v="0"/>
    <n v="19000000"/>
    <n v="33705333"/>
    <x v="2219"/>
    <n v="110"/>
    <x v="2"/>
    <n v="14705333"/>
    <s v="Profit"/>
    <x v="3"/>
    <s v="United States)"/>
  </r>
  <r>
    <x v="7154"/>
    <x v="1"/>
    <x v="6"/>
    <x v="38"/>
    <s v="October 12, 2018 (United States)"/>
    <n v="7.1"/>
    <n v="135000"/>
    <x v="2298"/>
    <s v="Drew Goddard"/>
    <x v="152"/>
    <x v="0"/>
    <n v="32000000"/>
    <n v="31882724"/>
    <x v="2220"/>
    <n v="141"/>
    <x v="1"/>
    <n v="-117276"/>
    <s v="Loss"/>
    <x v="3"/>
    <s v="United States)"/>
  </r>
  <r>
    <x v="7155"/>
    <x v="1"/>
    <x v="0"/>
    <x v="38"/>
    <s v="October 26, 2018 (United States)"/>
    <n v="6.6"/>
    <n v="58000"/>
    <x v="2760"/>
    <s v="Arne Schmidt"/>
    <x v="1531"/>
    <x v="1"/>
    <n v="40000000"/>
    <n v="31676128"/>
    <x v="2221"/>
    <n v="121"/>
    <x v="2"/>
    <n v="-8323872"/>
    <s v="Loss"/>
    <x v="3"/>
    <s v="United States)"/>
  </r>
  <r>
    <x v="7156"/>
    <x v="1"/>
    <x v="1"/>
    <x v="38"/>
    <s v="April 20, 2018 (United States)"/>
    <n v="6.1"/>
    <n v="25000"/>
    <x v="1628"/>
    <s v="Jay Chandrasekhar"/>
    <x v="1609"/>
    <x v="0"/>
    <n v="13500000"/>
    <n v="31626386"/>
    <x v="1871"/>
    <n v="99"/>
    <x v="2"/>
    <n v="18126386"/>
    <s v="Profit"/>
    <x v="3"/>
    <s v="United States)"/>
  </r>
  <r>
    <x v="7157"/>
    <x v="1"/>
    <x v="5"/>
    <x v="38"/>
    <s v="March 9, 2018 (United States)"/>
    <n v="5.2"/>
    <n v="28000"/>
    <x v="2674"/>
    <s v="Bryan Bertino"/>
    <x v="2410"/>
    <x v="0"/>
    <n v="5000000"/>
    <n v="31039126"/>
    <x v="2222"/>
    <n v="85"/>
    <x v="2"/>
    <n v="26039126"/>
    <s v="Profit"/>
    <x v="3"/>
    <s v="United States)"/>
  </r>
  <r>
    <x v="7158"/>
    <x v="1"/>
    <x v="0"/>
    <x v="38"/>
    <s v="August 24, 2018 (United States)"/>
    <n v="5.4"/>
    <n v="26000"/>
    <x v="979"/>
    <s v="Todd Berger"/>
    <x v="2374"/>
    <x v="0"/>
    <n v="40000000"/>
    <n v="27506452"/>
    <x v="2081"/>
    <n v="91"/>
    <x v="2"/>
    <n v="-12493548"/>
    <s v="Loss"/>
    <x v="3"/>
    <s v="United States)"/>
  </r>
  <r>
    <x v="7159"/>
    <x v="7"/>
    <x v="4"/>
    <x v="38"/>
    <s v="March 23, 2018 (United States)"/>
    <n v="6.6"/>
    <n v="26000"/>
    <x v="2354"/>
    <s v="Kenji Bando"/>
    <x v="2625"/>
    <x v="0"/>
    <n v="2800000"/>
    <n v="27365467"/>
    <x v="2223"/>
    <n v="91"/>
    <x v="2"/>
    <n v="24565467"/>
    <s v="Profit"/>
    <x v="3"/>
    <s v="United States)"/>
  </r>
  <r>
    <x v="7160"/>
    <x v="1"/>
    <x v="6"/>
    <x v="38"/>
    <s v="September 14, 2018 (United States)"/>
    <n v="6.5"/>
    <n v="33000"/>
    <x v="2528"/>
    <s v="Andy Weiss"/>
    <x v="1244"/>
    <x v="0"/>
    <n v="29000000"/>
    <n v="25957482"/>
    <x v="2224"/>
    <n v="111"/>
    <x v="2"/>
    <n v="-3042518"/>
    <s v="Loss"/>
    <x v="3"/>
    <s v="United States)"/>
  </r>
  <r>
    <x v="7161"/>
    <x v="0"/>
    <x v="2"/>
    <x v="38"/>
    <s v="January 11, 2019 (United Kingdom)"/>
    <n v="7.2"/>
    <n v="34000"/>
    <x v="2447"/>
    <s v="Jeff Pope"/>
    <x v="1691"/>
    <x v="1"/>
    <n v="10000000"/>
    <n v="24420923"/>
    <x v="1831"/>
    <n v="98"/>
    <x v="1"/>
    <n v="14420923"/>
    <s v="Profit"/>
    <x v="3"/>
    <s v="United Kingdom)"/>
  </r>
  <r>
    <x v="7162"/>
    <x v="1"/>
    <x v="0"/>
    <x v="38"/>
    <s v="March 29, 2019 (United States)"/>
    <n v="7.6"/>
    <n v="57000"/>
    <x v="2761"/>
    <s v="John Collee"/>
    <x v="2020"/>
    <x v="3"/>
    <n v="20500000"/>
    <n v="21315827"/>
    <x v="2225"/>
    <n v="123"/>
    <x v="1"/>
    <n v="815827"/>
    <s v="Profit"/>
    <x v="3"/>
    <s v="United States)"/>
  </r>
  <r>
    <x v="7163"/>
    <x v="7"/>
    <x v="10"/>
    <x v="38"/>
    <s v="September 25, 2018 (United States)"/>
    <n v="7.5"/>
    <n v="8000"/>
    <x v="2762"/>
    <s v="KÃ´hei Horikoshi"/>
    <x v="2626"/>
    <x v="24"/>
    <n v="20500000"/>
    <n v="21022724"/>
    <x v="2226"/>
    <n v="96"/>
    <x v="1"/>
    <n v="522724"/>
    <s v="Profit"/>
    <x v="3"/>
    <s v="United States)"/>
  </r>
  <r>
    <x v="7164"/>
    <x v="1"/>
    <x v="0"/>
    <x v="38"/>
    <s v="June 13, 2018 (United States)"/>
    <n v="5.2"/>
    <n v="6500"/>
    <x v="2763"/>
    <s v="Alex Tse"/>
    <x v="2627"/>
    <x v="0"/>
    <n v="16000000"/>
    <n v="20780685"/>
    <x v="4"/>
    <n v="116"/>
    <x v="2"/>
    <n v="4780685"/>
    <s v="Profit"/>
    <x v="3"/>
    <s v="United States)"/>
  </r>
  <r>
    <x v="7165"/>
    <x v="1"/>
    <x v="4"/>
    <x v="38"/>
    <s v="December 25, 2018 (United States)"/>
    <n v="7.1"/>
    <n v="45000"/>
    <x v="2625"/>
    <s v="Barry Jenkins"/>
    <x v="2628"/>
    <x v="0"/>
    <n v="12000000"/>
    <n v="20596567"/>
    <x v="1886"/>
    <n v="119"/>
    <x v="1"/>
    <n v="8596567"/>
    <s v="Profit"/>
    <x v="3"/>
    <s v="United States)"/>
  </r>
  <r>
    <x v="7166"/>
    <x v="1"/>
    <x v="4"/>
    <x v="38"/>
    <s v="June 8, 2018 (Poland)"/>
    <n v="7.6"/>
    <n v="52000"/>
    <x v="1864"/>
    <s v="Pawel Pawlikowski"/>
    <x v="2629"/>
    <x v="50"/>
    <n v="20500000"/>
    <n v="20343051"/>
    <x v="1904"/>
    <n v="89"/>
    <x v="1"/>
    <n v="-156949"/>
    <s v="Loss"/>
    <x v="3"/>
    <s v="Poland)"/>
  </r>
  <r>
    <x v="7167"/>
    <x v="1"/>
    <x v="6"/>
    <x v="38"/>
    <s v="February 8, 2019 (United States)"/>
    <n v="6.9"/>
    <n v="31000"/>
    <x v="2211"/>
    <s v="Asghar Farhadi"/>
    <x v="998"/>
    <x v="16"/>
    <n v="20500000"/>
    <n v="19176163"/>
    <x v="1900"/>
    <n v="133"/>
    <x v="2"/>
    <n v="-1323837"/>
    <s v="Loss"/>
    <x v="3"/>
    <s v="United States)"/>
  </r>
  <r>
    <x v="7168"/>
    <x v="1"/>
    <x v="4"/>
    <x v="38"/>
    <s v="March 1, 2019 (United States)"/>
    <n v="6"/>
    <n v="30000"/>
    <x v="407"/>
    <s v="Ray Wright"/>
    <x v="957"/>
    <x v="22"/>
    <n v="20500000"/>
    <n v="18653107"/>
    <x v="1504"/>
    <n v="98"/>
    <x v="2"/>
    <n v="-1846893"/>
    <s v="Loss"/>
    <x v="3"/>
    <s v="United States)"/>
  </r>
  <r>
    <x v="7169"/>
    <x v="1"/>
    <x v="1"/>
    <x v="38"/>
    <s v="July 13, 2018 (United States)"/>
    <n v="6.9"/>
    <n v="69000"/>
    <x v="2764"/>
    <s v="Boots Riley"/>
    <x v="2630"/>
    <x v="0"/>
    <n v="3200000"/>
    <n v="18170707"/>
    <x v="1826"/>
    <n v="112"/>
    <x v="2"/>
    <n v="14970707"/>
    <s v="Profit"/>
    <x v="3"/>
    <s v="United States)"/>
  </r>
  <r>
    <x v="7170"/>
    <x v="1"/>
    <x v="5"/>
    <x v="38"/>
    <s v="September 28, 2018 (United States)"/>
    <n v="5.5"/>
    <n v="15000"/>
    <x v="2765"/>
    <s v="Seth M. Sherwood"/>
    <x v="2631"/>
    <x v="0"/>
    <n v="5500000"/>
    <n v="18160930"/>
    <x v="1702"/>
    <n v="89"/>
    <x v="2"/>
    <n v="12660930"/>
    <s v="Profit"/>
    <x v="3"/>
    <s v="United States)"/>
  </r>
  <r>
    <x v="7171"/>
    <x v="7"/>
    <x v="2"/>
    <x v="38"/>
    <s v="October 19, 2018 (United States)"/>
    <n v="6.7"/>
    <n v="42000"/>
    <x v="2462"/>
    <s v="David Lowery"/>
    <x v="18"/>
    <x v="0"/>
    <n v="20500000"/>
    <n v="17860397"/>
    <x v="989"/>
    <n v="93"/>
    <x v="2"/>
    <n v="-2639603"/>
    <s v="Loss"/>
    <x v="3"/>
    <s v="United States)"/>
  </r>
  <r>
    <x v="7172"/>
    <x v="7"/>
    <x v="2"/>
    <x v="38"/>
    <s v="August 29, 2018 (United States)"/>
    <n v="6.6"/>
    <n v="36000"/>
    <x v="1614"/>
    <s v="Matthew Orton"/>
    <x v="2326"/>
    <x v="0"/>
    <n v="24000000"/>
    <n v="17612099"/>
    <x v="17"/>
    <n v="122"/>
    <x v="2"/>
    <n v="-6387901"/>
    <s v="Loss"/>
    <x v="3"/>
    <s v="United States)"/>
  </r>
  <r>
    <x v="7173"/>
    <x v="1"/>
    <x v="0"/>
    <x v="38"/>
    <s v="June 1, 2018 (United States)"/>
    <n v="7.5"/>
    <n v="168000"/>
    <x v="2556"/>
    <s v="Leigh Whannell"/>
    <x v="2465"/>
    <x v="0"/>
    <n v="5000000"/>
    <n v="16706680"/>
    <x v="2227"/>
    <n v="100"/>
    <x v="1"/>
    <n v="11706680"/>
    <s v="Profit"/>
    <x v="3"/>
    <s v="United States)"/>
  </r>
  <r>
    <x v="7174"/>
    <x v="1"/>
    <x v="2"/>
    <x v="38"/>
    <s v="October 25, 2018 (Israel)"/>
    <n v="7.3"/>
    <n v="59000"/>
    <x v="2392"/>
    <s v="Luke Davies"/>
    <x v="1832"/>
    <x v="0"/>
    <n v="25000000"/>
    <n v="16636604"/>
    <x v="2085"/>
    <n v="120"/>
    <x v="1"/>
    <n v="-8363396"/>
    <s v="Loss"/>
    <x v="3"/>
    <s v="Israel)"/>
  </r>
  <r>
    <x v="7175"/>
    <x v="0"/>
    <x v="1"/>
    <x v="38"/>
    <s v="January 19, 2018 (United States)"/>
    <n v="6.7"/>
    <n v="16000"/>
    <x v="2766"/>
    <s v="Bethany Ashton Wolf"/>
    <x v="2632"/>
    <x v="0"/>
    <n v="3500000"/>
    <n v="16376066"/>
    <x v="1673"/>
    <n v="108"/>
    <x v="2"/>
    <n v="12876066"/>
    <s v="Profit"/>
    <x v="3"/>
    <s v="United States)"/>
  </r>
  <r>
    <x v="7176"/>
    <x v="1"/>
    <x v="5"/>
    <x v="38"/>
    <s v="July 20, 2018 (United States)"/>
    <n v="6"/>
    <n v="29000"/>
    <x v="2767"/>
    <s v="Stephen Susco"/>
    <x v="2633"/>
    <x v="0"/>
    <n v="1000000"/>
    <n v="16024987"/>
    <x v="1412"/>
    <n v="92"/>
    <x v="2"/>
    <n v="15024987"/>
    <s v="Profit"/>
    <x v="3"/>
    <s v="United States)"/>
  </r>
  <r>
    <x v="7177"/>
    <x v="1"/>
    <x v="1"/>
    <x v="38"/>
    <s v="May 4, 2018 (United States)"/>
    <n v="7"/>
    <n v="55000"/>
    <x v="1903"/>
    <s v="Diablo Cody"/>
    <x v="1473"/>
    <x v="0"/>
    <n v="13000000"/>
    <n v="15636462"/>
    <x v="2061"/>
    <n v="95"/>
    <x v="1"/>
    <n v="2636462"/>
    <s v="Profit"/>
    <x v="3"/>
    <s v="United States)"/>
  </r>
  <r>
    <x v="7178"/>
    <x v="1"/>
    <x v="1"/>
    <x v="38"/>
    <s v="August 3, 2018 (United States)"/>
    <n v="7.4"/>
    <n v="68000"/>
    <x v="2768"/>
    <s v="Bo Burnham"/>
    <x v="2634"/>
    <x v="0"/>
    <n v="2000000"/>
    <n v="14347433"/>
    <x v="1957"/>
    <n v="93"/>
    <x v="1"/>
    <n v="12347433"/>
    <s v="Profit"/>
    <x v="3"/>
    <s v="United States)"/>
  </r>
  <r>
    <x v="7179"/>
    <x v="1"/>
    <x v="4"/>
    <x v="38"/>
    <s v="March 23, 2018 (United States)"/>
    <n v="6.4"/>
    <n v="42000"/>
    <x v="776"/>
    <s v="Jonathan Bernstein"/>
    <x v="2622"/>
    <x v="0"/>
    <n v="1500000"/>
    <n v="14293601"/>
    <x v="2144"/>
    <n v="98"/>
    <x v="2"/>
    <n v="12793601"/>
    <s v="Profit"/>
    <x v="3"/>
    <s v="United States)"/>
  </r>
  <r>
    <x v="7180"/>
    <x v="1"/>
    <x v="2"/>
    <x v="38"/>
    <s v="December 20, 2018 (Netherlands)"/>
    <n v="6.7"/>
    <n v="21000"/>
    <x v="2769"/>
    <s v="Richard Glatzer"/>
    <x v="1834"/>
    <x v="1"/>
    <n v="20500000"/>
    <n v="14273033"/>
    <x v="1617"/>
    <n v="111"/>
    <x v="2"/>
    <n v="-6226967"/>
    <s v="Loss"/>
    <x v="3"/>
    <s v="Netherlands)"/>
  </r>
  <r>
    <x v="7181"/>
    <x v="7"/>
    <x v="0"/>
    <x v="38"/>
    <s v="December 14, 2018 (United States)"/>
    <n v="6.2"/>
    <n v="11000"/>
    <x v="2770"/>
    <s v="John KÃ¥re Raake"/>
    <x v="2450"/>
    <x v="40"/>
    <n v="20500000"/>
    <n v="13837294"/>
    <x v="2040"/>
    <n v="106"/>
    <x v="2"/>
    <n v="-6662706"/>
    <s v="Loss"/>
    <x v="3"/>
    <s v="United States)"/>
  </r>
  <r>
    <x v="7182"/>
    <x v="1"/>
    <x v="0"/>
    <x v="38"/>
    <s v="June 8, 2018 (United States)"/>
    <n v="6.1"/>
    <n v="49000"/>
    <x v="2771"/>
    <s v="Drew Pearce"/>
    <x v="682"/>
    <x v="1"/>
    <n v="15000000"/>
    <n v="13313581"/>
    <x v="2228"/>
    <n v="94"/>
    <x v="2"/>
    <n v="-1686419"/>
    <s v="Loss"/>
    <x v="3"/>
    <s v="United States)"/>
  </r>
  <r>
    <x v="7183"/>
    <x v="1"/>
    <x v="6"/>
    <x v="38"/>
    <s v="October 19, 2018 (United States)"/>
    <n v="7"/>
    <n v="58000"/>
    <x v="1650"/>
    <s v="Jacques Audiard"/>
    <x v="1984"/>
    <x v="8"/>
    <n v="38000000"/>
    <n v="13143056"/>
    <x v="1667"/>
    <n v="122"/>
    <x v="1"/>
    <n v="-24856944"/>
    <s v="Loss"/>
    <x v="3"/>
    <s v="United States)"/>
  </r>
  <r>
    <x v="7184"/>
    <x v="7"/>
    <x v="2"/>
    <x v="38"/>
    <s v="December 21, 2018 (United States)"/>
    <n v="6.2"/>
    <n v="21000"/>
    <x v="352"/>
    <s v="Robert Zemeckis"/>
    <x v="1832"/>
    <x v="24"/>
    <n v="39000000"/>
    <n v="13061491"/>
    <x v="1"/>
    <n v="116"/>
    <x v="2"/>
    <n v="-25938509"/>
    <s v="Loss"/>
    <x v="3"/>
    <s v="United States)"/>
  </r>
  <r>
    <x v="7185"/>
    <x v="1"/>
    <x v="2"/>
    <x v="38"/>
    <s v="November 2, 2018 (South Africa)"/>
    <n v="7.1"/>
    <n v="49000"/>
    <x v="2591"/>
    <s v="Nicole Holofcener"/>
    <x v="2374"/>
    <x v="0"/>
    <n v="10000000"/>
    <n v="12442161"/>
    <x v="2229"/>
    <n v="106"/>
    <x v="1"/>
    <n v="2442161"/>
    <s v="Profit"/>
    <x v="3"/>
    <s v="South Africa)"/>
  </r>
  <r>
    <x v="7186"/>
    <x v="1"/>
    <x v="2"/>
    <x v="38"/>
    <s v="November 8, 2018 (Australia)"/>
    <n v="6.9"/>
    <n v="35000"/>
    <x v="2562"/>
    <s v="Garrard Conley"/>
    <x v="2635"/>
    <x v="3"/>
    <n v="11000000"/>
    <n v="11853081"/>
    <x v="1315"/>
    <n v="115"/>
    <x v="2"/>
    <n v="853081"/>
    <s v="Profit"/>
    <x v="3"/>
    <s v="Australia)"/>
  </r>
  <r>
    <x v="7187"/>
    <x v="1"/>
    <x v="2"/>
    <x v="38"/>
    <s v="March 16, 2018 (United Kingdom)"/>
    <n v="5.9"/>
    <n v="9300"/>
    <x v="2616"/>
    <s v="Helen Edmundson"/>
    <x v="2132"/>
    <x v="1"/>
    <n v="20500000"/>
    <n v="11710110"/>
    <x v="1909"/>
    <n v="120"/>
    <x v="2"/>
    <n v="-8789890"/>
    <s v="Loss"/>
    <x v="3"/>
    <s v="United Kingdom)"/>
  </r>
  <r>
    <x v="7188"/>
    <x v="7"/>
    <x v="2"/>
    <x v="38"/>
    <s v="February 15, 2019 (France)"/>
    <n v="6.9"/>
    <n v="31000"/>
    <x v="1279"/>
    <s v="Jean-Claude CarriÃ¨re"/>
    <x v="735"/>
    <x v="22"/>
    <n v="20500000"/>
    <n v="11473638"/>
    <x v="1702"/>
    <n v="111"/>
    <x v="2"/>
    <n v="-9026362"/>
    <s v="Loss"/>
    <x v="3"/>
    <s v="France)"/>
  </r>
  <r>
    <x v="7189"/>
    <x v="1"/>
    <x v="1"/>
    <x v="38"/>
    <s v="March 22, 2019 (United States)"/>
    <n v="6.3"/>
    <n v="10000"/>
    <x v="2699"/>
    <s v="Alice Johnson Boher"/>
    <x v="1230"/>
    <x v="54"/>
    <n v="20500000"/>
    <n v="11145006"/>
    <x v="2230"/>
    <n v="102"/>
    <x v="2"/>
    <n v="-9354994"/>
    <s v="Loss"/>
    <x v="3"/>
    <s v="United States)"/>
  </r>
  <r>
    <x v="7190"/>
    <x v="1"/>
    <x v="0"/>
    <x v="38"/>
    <s v="March 9, 2018 (United States)"/>
    <n v="6.1"/>
    <n v="28000"/>
    <x v="2772"/>
    <s v="Anthony Tambakis"/>
    <x v="2557"/>
    <x v="3"/>
    <n v="20500000"/>
    <n v="11001627"/>
    <x v="2085"/>
    <n v="111"/>
    <x v="2"/>
    <n v="-9498373"/>
    <s v="Loss"/>
    <x v="3"/>
    <s v="United States)"/>
  </r>
  <r>
    <x v="7191"/>
    <x v="1"/>
    <x v="2"/>
    <x v="38"/>
    <s v="April 19, 2019 (United Kingdom)"/>
    <n v="6.4"/>
    <n v="11000"/>
    <x v="600"/>
    <s v="Lindsay Shapero"/>
    <x v="1342"/>
    <x v="1"/>
    <n v="20500000"/>
    <n v="10647493"/>
    <x v="2231"/>
    <n v="101"/>
    <x v="2"/>
    <n v="-9852507"/>
    <s v="Loss"/>
    <x v="3"/>
    <s v="United Kingdom)"/>
  </r>
  <r>
    <x v="7192"/>
    <x v="7"/>
    <x v="4"/>
    <x v="38"/>
    <s v="February 23, 2018 (United States)"/>
    <n v="6.5"/>
    <n v="20000"/>
    <x v="2351"/>
    <s v="Jesse Andrews"/>
    <x v="2636"/>
    <x v="7"/>
    <n v="4900000"/>
    <n v="10421847"/>
    <x v="2232"/>
    <n v="97"/>
    <x v="2"/>
    <n v="5521847"/>
    <s v="Profit"/>
    <x v="3"/>
    <s v="United States)"/>
  </r>
  <r>
    <x v="7193"/>
    <x v="7"/>
    <x v="0"/>
    <x v="38"/>
    <s v="August 31, 2018 (United States)"/>
    <n v="5.8"/>
    <n v="16000"/>
    <x v="2773"/>
    <s v="Jonathan Baker"/>
    <x v="2637"/>
    <x v="0"/>
    <n v="30000000"/>
    <n v="10313019"/>
    <x v="1100"/>
    <n v="102"/>
    <x v="2"/>
    <n v="-19686981"/>
    <s v="Loss"/>
    <x v="3"/>
    <s v="United States)"/>
  </r>
  <r>
    <x v="7194"/>
    <x v="7"/>
    <x v="4"/>
    <x v="38"/>
    <s v="January 11, 2019 (United States)"/>
    <n v="5.5"/>
    <n v="34000"/>
    <x v="2123"/>
    <s v="Chad St. John"/>
    <x v="792"/>
    <x v="1"/>
    <n v="30000000"/>
    <n v="9330075"/>
    <x v="1735"/>
    <n v="107"/>
    <x v="2"/>
    <n v="-20669925"/>
    <s v="Loss"/>
    <x v="3"/>
    <s v="United States)"/>
  </r>
  <r>
    <x v="7195"/>
    <x v="1"/>
    <x v="1"/>
    <x v="38"/>
    <s v="October 26, 2018 (United States)"/>
    <n v="7.4"/>
    <n v="54000"/>
    <x v="2774"/>
    <s v="Jonah Hill"/>
    <x v="2638"/>
    <x v="0"/>
    <n v="10000000"/>
    <n v="9303022"/>
    <x v="1957"/>
    <n v="85"/>
    <x v="1"/>
    <n v="-696978"/>
    <s v="Loss"/>
    <x v="3"/>
    <s v="United States)"/>
  </r>
  <r>
    <x v="7196"/>
    <x v="7"/>
    <x v="0"/>
    <x v="38"/>
    <s v="March 16, 2018 (United States)"/>
    <n v="5.8"/>
    <n v="15000"/>
    <x v="2055"/>
    <s v="Gregory Burke"/>
    <x v="2639"/>
    <x v="1"/>
    <n v="20500000"/>
    <n v="8771432"/>
    <x v="2020"/>
    <n v="107"/>
    <x v="2"/>
    <n v="-11728568"/>
    <s v="Loss"/>
    <x v="3"/>
    <s v="United States)"/>
  </r>
  <r>
    <x v="7197"/>
    <x v="1"/>
    <x v="4"/>
    <x v="38"/>
    <s v="September 21, 2018 (United States)"/>
    <n v="6.9"/>
    <n v="19000"/>
    <x v="2582"/>
    <s v="Dan Fogelman"/>
    <x v="2326"/>
    <x v="0"/>
    <n v="10000000"/>
    <n v="7997774"/>
    <x v="2233"/>
    <n v="117"/>
    <x v="2"/>
    <n v="-2002226"/>
    <s v="Loss"/>
    <x v="3"/>
    <s v="United States)"/>
  </r>
  <r>
    <x v="7198"/>
    <x v="1"/>
    <x v="7"/>
    <x v="38"/>
    <s v="November 2, 2018 (United States)"/>
    <n v="6.7"/>
    <n v="66000"/>
    <x v="2191"/>
    <s v="Dario Argento"/>
    <x v="2319"/>
    <x v="9"/>
    <n v="20000000"/>
    <n v="7942093"/>
    <x v="2045"/>
    <n v="152"/>
    <x v="2"/>
    <n v="-12057907"/>
    <s v="Loss"/>
    <x v="3"/>
    <s v="United States)"/>
  </r>
  <r>
    <x v="7199"/>
    <x v="0"/>
    <x v="3"/>
    <x v="38"/>
    <s v="June 29, 2018 (United Kingdom)"/>
    <n v="7.2"/>
    <n v="54000"/>
    <x v="2252"/>
    <s v="Debra Granik"/>
    <x v="2640"/>
    <x v="0"/>
    <n v="20500000"/>
    <n v="7682928"/>
    <x v="2061"/>
    <n v="109"/>
    <x v="1"/>
    <n v="-12817072"/>
    <s v="Loss"/>
    <x v="3"/>
    <s v="United Kingdom)"/>
  </r>
  <r>
    <x v="7200"/>
    <x v="3"/>
    <x v="4"/>
    <x v="38"/>
    <s v="May 17, 2018 (South Korea)"/>
    <n v="7.5"/>
    <n v="54000"/>
    <x v="2775"/>
    <s v="Jungmi Oh"/>
    <x v="2641"/>
    <x v="10"/>
    <n v="20500000"/>
    <n v="7578063"/>
    <x v="2234"/>
    <n v="148"/>
    <x v="1"/>
    <n v="-12921937"/>
    <s v="Loss"/>
    <x v="3"/>
    <s v="South Korea)"/>
  </r>
  <r>
    <x v="7201"/>
    <x v="1"/>
    <x v="1"/>
    <x v="38"/>
    <s v="June 21, 2019 (United States)"/>
    <n v="7.2"/>
    <n v="12000"/>
    <x v="2776"/>
    <s v="Nicole Taylor"/>
    <x v="2582"/>
    <x v="1"/>
    <n v="20500000"/>
    <n v="7123449"/>
    <x v="2038"/>
    <n v="101"/>
    <x v="1"/>
    <n v="-13376551"/>
    <s v="Loss"/>
    <x v="3"/>
    <s v="United States)"/>
  </r>
  <r>
    <x v="7202"/>
    <x v="1"/>
    <x v="2"/>
    <x v="38"/>
    <s v="June 14, 2018 (Hungary)"/>
    <n v="4.7"/>
    <n v="14000"/>
    <x v="2777"/>
    <s v="Leo Rossi"/>
    <x v="14"/>
    <x v="7"/>
    <n v="10000000"/>
    <n v="6412349"/>
    <x v="1853"/>
    <n v="112"/>
    <x v="2"/>
    <n v="-3587651"/>
    <s v="Loss"/>
    <x v="3"/>
    <s v="Hungary)"/>
  </r>
  <r>
    <x v="7203"/>
    <x v="1"/>
    <x v="2"/>
    <x v="38"/>
    <s v="October 3, 2018 (Germany)"/>
    <n v="7.7"/>
    <n v="18000"/>
    <x v="1956"/>
    <s v="Florian Henckel von Donnersmarck"/>
    <x v="2642"/>
    <x v="29"/>
    <n v="20500000"/>
    <n v="6193234"/>
    <x v="2235"/>
    <n v="189"/>
    <x v="1"/>
    <n v="-14306766"/>
    <s v="Loss"/>
    <x v="3"/>
    <s v="Germany)"/>
  </r>
  <r>
    <x v="7204"/>
    <x v="1"/>
    <x v="0"/>
    <x v="38"/>
    <s v="December 27, 2018 (Israel)"/>
    <n v="6.2"/>
    <n v="27000"/>
    <x v="1582"/>
    <s v="Phil Hay"/>
    <x v="813"/>
    <x v="0"/>
    <n v="9000000"/>
    <n v="5580940"/>
    <x v="1886"/>
    <n v="121"/>
    <x v="2"/>
    <n v="-3419060"/>
    <s v="Loss"/>
    <x v="3"/>
    <s v="Israel)"/>
  </r>
  <r>
    <x v="7205"/>
    <x v="1"/>
    <x v="1"/>
    <x v="38"/>
    <s v="June 1, 2018 (United States)"/>
    <n v="5.0999999999999996"/>
    <n v="11000"/>
    <x v="2778"/>
    <s v="John Altschuler"/>
    <x v="1851"/>
    <x v="0"/>
    <n v="19000000"/>
    <n v="5103663"/>
    <x v="5"/>
    <n v="85"/>
    <x v="2"/>
    <n v="-13896337"/>
    <s v="Loss"/>
    <x v="3"/>
    <s v="United States)"/>
  </r>
  <r>
    <x v="7206"/>
    <x v="1"/>
    <x v="1"/>
    <x v="38"/>
    <s v="July 27, 2018 (United States)"/>
    <n v="7.4"/>
    <n v="29000"/>
    <x v="2779"/>
    <s v="Rafael Casal"/>
    <x v="2643"/>
    <x v="0"/>
    <n v="20500000"/>
    <n v="5006989"/>
    <x v="1763"/>
    <n v="95"/>
    <x v="1"/>
    <n v="-15493011"/>
    <s v="Loss"/>
    <x v="3"/>
    <s v="United States)"/>
  </r>
  <r>
    <x v="7207"/>
    <x v="1"/>
    <x v="6"/>
    <x v="38"/>
    <s v="May 4, 2018 (United States)"/>
    <n v="6.5"/>
    <n v="21000"/>
    <x v="2664"/>
    <s v="Brandon Boyce"/>
    <x v="2644"/>
    <x v="0"/>
    <n v="20500000"/>
    <n v="4623836"/>
    <x v="1513"/>
    <n v="110"/>
    <x v="2"/>
    <n v="-15876164"/>
    <s v="Loss"/>
    <x v="3"/>
    <s v="United States)"/>
  </r>
  <r>
    <x v="7208"/>
    <x v="1"/>
    <x v="6"/>
    <x v="38"/>
    <s v="October 19, 2018 (United States)"/>
    <n v="7.5"/>
    <n v="48000"/>
    <x v="2780"/>
    <s v="Gustav MÃ¶ller"/>
    <x v="2645"/>
    <x v="27"/>
    <n v="20500000"/>
    <n v="4598051"/>
    <x v="2236"/>
    <n v="85"/>
    <x v="1"/>
    <n v="-15901949"/>
    <s v="Loss"/>
    <x v="3"/>
    <s v="United States)"/>
  </r>
  <r>
    <x v="7209"/>
    <x v="1"/>
    <x v="1"/>
    <x v="38"/>
    <s v="August 17, 2018 (United States)"/>
    <n v="6.6"/>
    <n v="21000"/>
    <x v="2308"/>
    <s v="Evgenia Peretz"/>
    <x v="2646"/>
    <x v="0"/>
    <n v="20500000"/>
    <n v="4511157"/>
    <x v="2157"/>
    <n v="97"/>
    <x v="2"/>
    <n v="-15988843"/>
    <s v="Loss"/>
    <x v="3"/>
    <s v="United States)"/>
  </r>
  <r>
    <x v="7210"/>
    <x v="7"/>
    <x v="2"/>
    <x v="38"/>
    <s v="August 9, 2019 (United States)"/>
    <n v="7.2"/>
    <n v="5400"/>
    <x v="1113"/>
    <s v="Doug Atchison"/>
    <x v="2647"/>
    <x v="0"/>
    <n v="10000000"/>
    <n v="4376819"/>
    <x v="2237"/>
    <n v="99"/>
    <x v="1"/>
    <n v="-5623181"/>
    <s v="Loss"/>
    <x v="3"/>
    <s v="United States)"/>
  </r>
  <r>
    <x v="7211"/>
    <x v="1"/>
    <x v="2"/>
    <x v="38"/>
    <s v="April 4, 2018 (France)"/>
    <n v="6.9"/>
    <n v="24000"/>
    <x v="805"/>
    <s v="John Callahan"/>
    <x v="1429"/>
    <x v="8"/>
    <n v="20500000"/>
    <n v="4241656"/>
    <x v="2085"/>
    <n v="114"/>
    <x v="2"/>
    <n v="-16258344"/>
    <s v="Loss"/>
    <x v="3"/>
    <s v="France)"/>
  </r>
  <r>
    <x v="7212"/>
    <x v="7"/>
    <x v="3"/>
    <x v="38"/>
    <s v="January 31, 2019 (Denmark)"/>
    <n v="6.8"/>
    <n v="46000"/>
    <x v="2781"/>
    <s v="Joe Penna"/>
    <x v="1922"/>
    <x v="55"/>
    <n v="2000000"/>
    <n v="4165776"/>
    <x v="2005"/>
    <n v="98"/>
    <x v="2"/>
    <n v="2165776"/>
    <s v="Profit"/>
    <x v="3"/>
    <s v="Denmark)"/>
  </r>
  <r>
    <x v="7213"/>
    <x v="1"/>
    <x v="2"/>
    <x v="38"/>
    <s v="August 14, 2018 (United States)"/>
    <n v="7"/>
    <n v="41000"/>
    <x v="2782"/>
    <s v="Bart Layton"/>
    <x v="2648"/>
    <x v="1"/>
    <n v="20500000"/>
    <n v="4080073"/>
    <x v="1618"/>
    <n v="116"/>
    <x v="1"/>
    <n v="-16419927"/>
    <s v="Loss"/>
    <x v="3"/>
    <s v="United States)"/>
  </r>
  <r>
    <x v="7214"/>
    <x v="1"/>
    <x v="2"/>
    <x v="38"/>
    <s v="November 16, 2018 (United States)"/>
    <n v="6.7"/>
    <n v="18000"/>
    <x v="2783"/>
    <s v="Arash Amel"/>
    <x v="2649"/>
    <x v="1"/>
    <n v="20500000"/>
    <n v="3915207"/>
    <x v="2146"/>
    <n v="110"/>
    <x v="2"/>
    <n v="-16584793"/>
    <s v="Loss"/>
    <x v="3"/>
    <s v="United States)"/>
  </r>
  <r>
    <x v="7215"/>
    <x v="1"/>
    <x v="4"/>
    <x v="38"/>
    <s v="December 13, 2019 (United States)"/>
    <n v="6.2"/>
    <n v="5900"/>
    <x v="2515"/>
    <s v="Xavier Dolan"/>
    <x v="2371"/>
    <x v="7"/>
    <n v="35000000"/>
    <n v="3326364"/>
    <x v="2238"/>
    <n v="123"/>
    <x v="2"/>
    <n v="-31673636"/>
    <s v="Loss"/>
    <x v="3"/>
    <s v="United States)"/>
  </r>
  <r>
    <x v="7216"/>
    <x v="7"/>
    <x v="4"/>
    <x v="38"/>
    <s v="January 1, 2019 (United States)"/>
    <n v="6.8"/>
    <n v="26000"/>
    <x v="2784"/>
    <s v="Paul Dano"/>
    <x v="2650"/>
    <x v="0"/>
    <n v="20500000"/>
    <n v="3321367"/>
    <x v="2239"/>
    <n v="105"/>
    <x v="2"/>
    <n v="-17178633"/>
    <s v="Loss"/>
    <x v="3"/>
    <s v="United States)"/>
  </r>
  <r>
    <x v="7217"/>
    <x v="1"/>
    <x v="6"/>
    <x v="38"/>
    <s v="October 17, 2018 (Belgium)"/>
    <n v="6.8"/>
    <n v="64000"/>
    <x v="956"/>
    <s v="Lars von Trier"/>
    <x v="202"/>
    <x v="27"/>
    <n v="20500000"/>
    <n v="3081913"/>
    <x v="1200"/>
    <n v="152"/>
    <x v="2"/>
    <n v="-17418087"/>
    <s v="Loss"/>
    <x v="3"/>
    <s v="Belgium)"/>
  </r>
  <r>
    <x v="1435"/>
    <x v="0"/>
    <x v="3"/>
    <x v="38"/>
    <s v="August 17, 2018 (United States)"/>
    <n v="4.3"/>
    <n v="8500"/>
    <x v="2785"/>
    <s v="Blake Harris"/>
    <x v="2651"/>
    <x v="0"/>
    <n v="20500000"/>
    <n v="2614006"/>
    <x v="2240"/>
    <n v="85"/>
    <x v="2"/>
    <n v="-17885994"/>
    <s v="Loss"/>
    <x v="3"/>
    <s v="United States)"/>
  </r>
  <r>
    <x v="7218"/>
    <x v="1"/>
    <x v="0"/>
    <x v="38"/>
    <s v="September 21, 2018 (United States)"/>
    <n v="6"/>
    <n v="17000"/>
    <x v="2786"/>
    <s v="Sam Levinson"/>
    <x v="2652"/>
    <x v="0"/>
    <n v="7000000"/>
    <n v="2584988"/>
    <x v="2061"/>
    <n v="108"/>
    <x v="2"/>
    <n v="-4415012"/>
    <s v="Loss"/>
    <x v="3"/>
    <s v="United States)"/>
  </r>
  <r>
    <x v="7219"/>
    <x v="3"/>
    <x v="3"/>
    <x v="38"/>
    <s v="May 19, 2018 (France)"/>
    <n v="6.4"/>
    <n v="17000"/>
    <x v="99"/>
    <s v="Terry Gilliam"/>
    <x v="2653"/>
    <x v="16"/>
    <n v="20500000"/>
    <n v="2390383"/>
    <x v="2241"/>
    <n v="132"/>
    <x v="2"/>
    <n v="-18109617"/>
    <s v="Loss"/>
    <x v="3"/>
    <s v="France)"/>
  </r>
  <r>
    <x v="7220"/>
    <x v="8"/>
    <x v="4"/>
    <x v="38"/>
    <s v="August 21, 2018 (United States)"/>
    <n v="5.8"/>
    <n v="3400"/>
    <x v="2787"/>
    <s v="Ken Aguado"/>
    <x v="1844"/>
    <x v="0"/>
    <n v="20500000"/>
    <n v="2251795"/>
    <x v="2050"/>
    <n v="97"/>
    <x v="2"/>
    <n v="-18248205"/>
    <s v="Loss"/>
    <x v="3"/>
    <s v="United States)"/>
  </r>
  <r>
    <x v="7221"/>
    <x v="1"/>
    <x v="6"/>
    <x v="38"/>
    <s v="October 26, 2018 (United States)"/>
    <n v="7"/>
    <n v="26000"/>
    <x v="2788"/>
    <s v="John Ajvide Lindqvist"/>
    <x v="2654"/>
    <x v="12"/>
    <n v="20500000"/>
    <n v="2177678"/>
    <x v="2242"/>
    <n v="110"/>
    <x v="1"/>
    <n v="-18322322"/>
    <s v="Loss"/>
    <x v="3"/>
    <s v="United States)"/>
  </r>
  <r>
    <x v="7222"/>
    <x v="1"/>
    <x v="3"/>
    <x v="38"/>
    <s v="April 12, 2019 (United States)"/>
    <n v="5.8"/>
    <n v="31000"/>
    <x v="738"/>
    <s v="Claire Denis"/>
    <x v="2150"/>
    <x v="8"/>
    <n v="20500000"/>
    <n v="2133033"/>
    <x v="2243"/>
    <n v="113"/>
    <x v="2"/>
    <n v="-18366967"/>
    <s v="Loss"/>
    <x v="3"/>
    <s v="United States)"/>
  </r>
  <r>
    <x v="7223"/>
    <x v="1"/>
    <x v="6"/>
    <x v="38"/>
    <s v="April 19, 2019 (United States)"/>
    <n v="6.5"/>
    <n v="36000"/>
    <x v="2511"/>
    <s v="David Robert Mitchell"/>
    <x v="2246"/>
    <x v="0"/>
    <n v="8500000"/>
    <n v="2053469"/>
    <x v="2244"/>
    <n v="139"/>
    <x v="2"/>
    <n v="-6446531"/>
    <s v="Loss"/>
    <x v="3"/>
    <s v="United States)"/>
  </r>
  <r>
    <x v="7224"/>
    <x v="1"/>
    <x v="4"/>
    <x v="38"/>
    <s v="September 19, 2018 (France)"/>
    <n v="7"/>
    <n v="57000"/>
    <x v="1443"/>
    <s v="Gaspar NoÃ©"/>
    <x v="2655"/>
    <x v="8"/>
    <n v="20500000"/>
    <n v="2027391"/>
    <x v="2245"/>
    <n v="97"/>
    <x v="1"/>
    <n v="-18472609"/>
    <s v="Loss"/>
    <x v="3"/>
    <s v="France)"/>
  </r>
  <r>
    <x v="7225"/>
    <x v="3"/>
    <x v="5"/>
    <x v="38"/>
    <s v="September 14, 2018 (United States)"/>
    <n v="6.5"/>
    <n v="68000"/>
    <x v="2285"/>
    <s v="Panos Cosmatos"/>
    <x v="270"/>
    <x v="1"/>
    <n v="6000000"/>
    <n v="1555203"/>
    <x v="1998"/>
    <n v="121"/>
    <x v="2"/>
    <n v="-4444797"/>
    <s v="Loss"/>
    <x v="3"/>
    <s v="United States)"/>
  </r>
  <r>
    <x v="7226"/>
    <x v="3"/>
    <x v="4"/>
    <x v="38"/>
    <s v="September 7, 2018 (United Kingdom)"/>
    <n v="6.6"/>
    <n v="20000"/>
    <x v="2789"/>
    <s v="Desiree Akhavan"/>
    <x v="2319"/>
    <x v="0"/>
    <n v="20500000"/>
    <n v="1474577"/>
    <x v="2246"/>
    <n v="91"/>
    <x v="2"/>
    <n v="-19025423"/>
    <s v="Loss"/>
    <x v="3"/>
    <s v="United Kingdom)"/>
  </r>
  <r>
    <x v="7227"/>
    <x v="1"/>
    <x v="4"/>
    <x v="38"/>
    <s v="December 20, 2018 (Kuwait)"/>
    <n v="5.8"/>
    <n v="17000"/>
    <x v="2790"/>
    <s v="Brady Corbet"/>
    <x v="1532"/>
    <x v="0"/>
    <n v="20500000"/>
    <n v="1399272"/>
    <x v="1537"/>
    <n v="114"/>
    <x v="2"/>
    <n v="-19100728"/>
    <s v="Loss"/>
    <x v="3"/>
    <s v="Kuwait)"/>
  </r>
  <r>
    <x v="7228"/>
    <x v="1"/>
    <x v="1"/>
    <x v="38"/>
    <s v="September 21, 2018 (United States)"/>
    <n v="5.7"/>
    <n v="13000"/>
    <x v="709"/>
    <s v="Steve Galluccio"/>
    <x v="1914"/>
    <x v="7"/>
    <n v="20500000"/>
    <n v="1362536"/>
    <x v="2247"/>
    <n v="102"/>
    <x v="2"/>
    <n v="-19137464"/>
    <s v="Loss"/>
    <x v="3"/>
    <s v="United States)"/>
  </r>
  <r>
    <x v="7229"/>
    <x v="1"/>
    <x v="3"/>
    <x v="38"/>
    <s v="August 29, 2019 (Australia)"/>
    <n v="7.3"/>
    <n v="24000"/>
    <x v="2517"/>
    <s v="Jennifer Kent"/>
    <x v="2656"/>
    <x v="3"/>
    <n v="20500000"/>
    <n v="988687"/>
    <x v="2248"/>
    <n v="136"/>
    <x v="1"/>
    <n v="-19511313"/>
    <s v="Loss"/>
    <x v="3"/>
    <s v="Australia)"/>
  </r>
  <r>
    <x v="7230"/>
    <x v="1"/>
    <x v="2"/>
    <x v="38"/>
    <s v="June 22, 2018 (United States)"/>
    <n v="6.2"/>
    <n v="8500"/>
    <x v="2387"/>
    <s v="Robert Rodat"/>
    <x v="1759"/>
    <x v="0"/>
    <n v="14000000"/>
    <n v="953953"/>
    <x v="2034"/>
    <n v="94"/>
    <x v="2"/>
    <n v="-13046047"/>
    <s v="Loss"/>
    <x v="3"/>
    <s v="United States)"/>
  </r>
  <r>
    <x v="7231"/>
    <x v="1"/>
    <x v="4"/>
    <x v="38"/>
    <s v="March 22, 2019 (Canada)"/>
    <n v="6.2"/>
    <n v="13000"/>
    <x v="2791"/>
    <s v="Kim Nguyen"/>
    <x v="2082"/>
    <x v="7"/>
    <n v="20500000"/>
    <n v="878199"/>
    <x v="2249"/>
    <n v="111"/>
    <x v="2"/>
    <n v="-19621801"/>
    <s v="Loss"/>
    <x v="3"/>
    <s v="Canada)"/>
  </r>
  <r>
    <x v="7232"/>
    <x v="1"/>
    <x v="0"/>
    <x v="38"/>
    <s v="May 17, 2019 (United States)"/>
    <n v="5.3"/>
    <n v="13000"/>
    <x v="2792"/>
    <s v="Crispian Mills"/>
    <x v="2657"/>
    <x v="1"/>
    <n v="20500000"/>
    <n v="730762"/>
    <x v="2250"/>
    <n v="104"/>
    <x v="2"/>
    <n v="-19769238"/>
    <s v="Loss"/>
    <x v="3"/>
    <s v="United States)"/>
  </r>
  <r>
    <x v="7233"/>
    <x v="1"/>
    <x v="6"/>
    <x v="38"/>
    <s v="October 26, 2018 (United States)"/>
    <n v="4"/>
    <n v="7800"/>
    <x v="2793"/>
    <s v="Roberta Hanley"/>
    <x v="2658"/>
    <x v="1"/>
    <n v="8000000"/>
    <n v="487420"/>
    <x v="1346"/>
    <n v="118"/>
    <x v="2"/>
    <n v="-7512580"/>
    <s v="Loss"/>
    <x v="3"/>
    <s v="United States)"/>
  </r>
  <r>
    <x v="7234"/>
    <x v="1"/>
    <x v="2"/>
    <x v="38"/>
    <s v="February 8, 2019 (United States)"/>
    <n v="6.6"/>
    <n v="13000"/>
    <x v="1735"/>
    <s v="Dennis Magnusson"/>
    <x v="1822"/>
    <x v="1"/>
    <n v="20500000"/>
    <n v="365353"/>
    <x v="2251"/>
    <n v="118"/>
    <x v="2"/>
    <n v="-20134647"/>
    <s v="Loss"/>
    <x v="3"/>
    <s v="United States)"/>
  </r>
  <r>
    <x v="7235"/>
    <x v="1"/>
    <x v="4"/>
    <x v="38"/>
    <s v="June 14, 2019 (United States)"/>
    <n v="6.8"/>
    <n v="5800"/>
    <x v="1508"/>
    <s v="Brad Ingelsby"/>
    <x v="1934"/>
    <x v="1"/>
    <n v="20500000"/>
    <n v="245416"/>
    <x v="2252"/>
    <n v="111"/>
    <x v="2"/>
    <n v="-20254584"/>
    <s v="Loss"/>
    <x v="3"/>
    <s v="United States)"/>
  </r>
  <r>
    <x v="7236"/>
    <x v="8"/>
    <x v="6"/>
    <x v="38"/>
    <s v="March 22, 2019 (United States)"/>
    <n v="4.8"/>
    <n v="1700"/>
    <x v="2794"/>
    <s v="Martin Amis"/>
    <x v="2659"/>
    <x v="1"/>
    <n v="20500000"/>
    <n v="242847"/>
    <x v="2253"/>
    <n v="109"/>
    <x v="2"/>
    <n v="-20257153"/>
    <s v="Loss"/>
    <x v="3"/>
    <s v="United States)"/>
  </r>
  <r>
    <x v="7237"/>
    <x v="7"/>
    <x v="4"/>
    <x v="38"/>
    <s v="June 28, 2019 (United States)"/>
    <n v="6.6"/>
    <n v="8500"/>
    <x v="2795"/>
    <s v="Semi Chellas"/>
    <x v="2415"/>
    <x v="1"/>
    <n v="12000000"/>
    <n v="242115"/>
    <x v="2053"/>
    <n v="106"/>
    <x v="2"/>
    <n v="-11757885"/>
    <s v="Loss"/>
    <x v="3"/>
    <s v="United States)"/>
  </r>
  <r>
    <x v="7238"/>
    <x v="8"/>
    <x v="6"/>
    <x v="38"/>
    <s v="November 16, 2018 (United States)"/>
    <n v="6.6"/>
    <n v="21000"/>
    <x v="2796"/>
    <s v="Christopher Ford"/>
    <x v="881"/>
    <x v="0"/>
    <n v="20500000"/>
    <n v="167994"/>
    <x v="2254"/>
    <n v="109"/>
    <x v="2"/>
    <n v="-20332006"/>
    <s v="Loss"/>
    <x v="3"/>
    <s v="United States)"/>
  </r>
  <r>
    <x v="7239"/>
    <x v="1"/>
    <x v="2"/>
    <x v="38"/>
    <s v="May 17, 2019 (United States)"/>
    <n v="7"/>
    <n v="7200"/>
    <x v="525"/>
    <s v="Geoffrey Fletcher"/>
    <x v="2345"/>
    <x v="0"/>
    <n v="20500000"/>
    <n v="148504"/>
    <x v="2079"/>
    <n v="127"/>
    <x v="1"/>
    <n v="-20351496"/>
    <s v="Loss"/>
    <x v="3"/>
    <s v="United States)"/>
  </r>
  <r>
    <x v="7240"/>
    <x v="1"/>
    <x v="5"/>
    <x v="38"/>
    <s v="April 5, 2019 (United States)"/>
    <n v="5.6"/>
    <n v="6800"/>
    <x v="2797"/>
    <s v="Teresa Sutherland"/>
    <x v="2660"/>
    <x v="0"/>
    <n v="20500000"/>
    <n v="130974"/>
    <x v="2074"/>
    <n v="88"/>
    <x v="2"/>
    <n v="-20369026"/>
    <s v="Loss"/>
    <x v="3"/>
    <s v="United States)"/>
  </r>
  <r>
    <x v="7241"/>
    <x v="1"/>
    <x v="2"/>
    <x v="38"/>
    <s v="May 17, 2019 (United States)"/>
    <n v="5.9"/>
    <n v="3500"/>
    <x v="1283"/>
    <s v="Guinevere Turner"/>
    <x v="2661"/>
    <x v="0"/>
    <n v="20500000"/>
    <n v="98240"/>
    <x v="2255"/>
    <n v="110"/>
    <x v="2"/>
    <n v="-20401760"/>
    <s v="Loss"/>
    <x v="3"/>
    <s v="United States)"/>
  </r>
  <r>
    <x v="7242"/>
    <x v="3"/>
    <x v="4"/>
    <x v="38"/>
    <s v="May 17, 2019 (United States)"/>
    <n v="5.6"/>
    <n v="6100"/>
    <x v="2798"/>
    <s v="Mark Kruger"/>
    <x v="2662"/>
    <x v="0"/>
    <n v="20500000"/>
    <n v="62567"/>
    <x v="2256"/>
    <n v="90"/>
    <x v="2"/>
    <n v="-20437433"/>
    <s v="Loss"/>
    <x v="3"/>
    <s v="United States)"/>
  </r>
  <r>
    <x v="7243"/>
    <x v="3"/>
    <x v="4"/>
    <x v="38"/>
    <s v="August 10, 2018 (United States)"/>
    <n v="6.7"/>
    <n v="36000"/>
    <x v="2603"/>
    <s v="Matt Leslie"/>
    <x v="2663"/>
    <x v="7"/>
    <n v="20500000"/>
    <n v="42027"/>
    <x v="2257"/>
    <n v="105"/>
    <x v="2"/>
    <n v="-20457973"/>
    <s v="Loss"/>
    <x v="3"/>
    <s v="United States)"/>
  </r>
  <r>
    <x v="7244"/>
    <x v="1"/>
    <x v="4"/>
    <x v="38"/>
    <s v="May 17, 2019 (United States)"/>
    <n v="6.3"/>
    <n v="7400"/>
    <x v="2799"/>
    <s v="Pella Kagerman"/>
    <x v="2664"/>
    <x v="12"/>
    <n v="20500000"/>
    <n v="40124"/>
    <x v="2258"/>
    <n v="106"/>
    <x v="2"/>
    <n v="-20459876"/>
    <s v="Loss"/>
    <x v="3"/>
    <s v="United States)"/>
  </r>
  <r>
    <x v="7245"/>
    <x v="1"/>
    <x v="4"/>
    <x v="38"/>
    <s v="January 18, 2019 (United States)"/>
    <n v="5.4"/>
    <n v="1200"/>
    <x v="1203"/>
    <s v="Joe Chappelle"/>
    <x v="2665"/>
    <x v="0"/>
    <n v="20500000"/>
    <n v="32427"/>
    <x v="2259"/>
    <n v="102"/>
    <x v="2"/>
    <n v="-20467573"/>
    <s v="Loss"/>
    <x v="3"/>
    <s v="United States)"/>
  </r>
  <r>
    <x v="7246"/>
    <x v="3"/>
    <x v="1"/>
    <x v="38"/>
    <s v="December 20, 2018 (Russia)"/>
    <n v="5.5"/>
    <n v="2900"/>
    <x v="2800"/>
    <s v="Becca Gleason"/>
    <x v="2155"/>
    <x v="0"/>
    <n v="20500000"/>
    <n v="11746"/>
    <x v="2260"/>
    <n v="95"/>
    <x v="2"/>
    <n v="-20488254"/>
    <s v="Loss"/>
    <x v="3"/>
    <s v="Russia)"/>
  </r>
  <r>
    <x v="7247"/>
    <x v="3"/>
    <x v="1"/>
    <x v="38"/>
    <s v="April 27, 2018 (United States)"/>
    <n v="5.3"/>
    <n v="3500"/>
    <x v="1583"/>
    <s v="Miguel Arteta"/>
    <x v="2666"/>
    <x v="0"/>
    <n v="20500000"/>
    <n v="6877"/>
    <x v="2062"/>
    <n v="93"/>
    <x v="2"/>
    <n v="-20493123"/>
    <s v="Loss"/>
    <x v="3"/>
    <s v="United States)"/>
  </r>
  <r>
    <x v="7248"/>
    <x v="7"/>
    <x v="0"/>
    <x v="39"/>
    <s v="April 26, 2019 (United States)"/>
    <n v="8.4"/>
    <n v="903000"/>
    <x v="1949"/>
    <s v="Christopher Markus"/>
    <x v="746"/>
    <x v="0"/>
    <n v="356000000"/>
    <n v="2797501328"/>
    <x v="1802"/>
    <n v="181"/>
    <x v="1"/>
    <n v="2441501328"/>
    <s v="Profit"/>
    <x v="3"/>
    <s v="United States)"/>
  </r>
  <r>
    <x v="2413"/>
    <x v="0"/>
    <x v="10"/>
    <x v="39"/>
    <s v="July 19, 2019 (United States)"/>
    <n v="6.9"/>
    <n v="222000"/>
    <x v="1649"/>
    <s v="Jeff Nathanson"/>
    <x v="2667"/>
    <x v="0"/>
    <n v="260000000"/>
    <n v="1670727580"/>
    <x v="167"/>
    <n v="118"/>
    <x v="2"/>
    <n v="1410727580"/>
    <s v="Profit"/>
    <x v="3"/>
    <s v="United States)"/>
  </r>
  <r>
    <x v="7249"/>
    <x v="0"/>
    <x v="10"/>
    <x v="39"/>
    <s v="November 22, 2019 (United States)"/>
    <n v="6.8"/>
    <n v="148000"/>
    <x v="1446"/>
    <s v="Jennifer Lee"/>
    <x v="1909"/>
    <x v="0"/>
    <n v="150000000"/>
    <n v="1450026933"/>
    <x v="59"/>
    <n v="103"/>
    <x v="2"/>
    <n v="1300026933"/>
    <s v="Profit"/>
    <x v="3"/>
    <s v="United States)"/>
  </r>
  <r>
    <x v="7250"/>
    <x v="7"/>
    <x v="0"/>
    <x v="39"/>
    <s v="July 2, 2019 (United States)"/>
    <n v="7.5"/>
    <n v="359000"/>
    <x v="2524"/>
    <s v="Chris McKenna"/>
    <x v="2526"/>
    <x v="0"/>
    <n v="160000000"/>
    <n v="1131927996"/>
    <x v="4"/>
    <n v="129"/>
    <x v="1"/>
    <n v="971927996"/>
    <s v="Profit"/>
    <x v="3"/>
    <s v="United States)"/>
  </r>
  <r>
    <x v="7251"/>
    <x v="7"/>
    <x v="0"/>
    <x v="39"/>
    <s v="March 8, 2019 (United States)"/>
    <n v="6.8"/>
    <n v="478000"/>
    <x v="2262"/>
    <s v="Anna Boden"/>
    <x v="2347"/>
    <x v="0"/>
    <n v="160000000"/>
    <n v="1128462972"/>
    <x v="167"/>
    <n v="123"/>
    <x v="2"/>
    <n v="968462972"/>
    <s v="Profit"/>
    <x v="3"/>
    <s v="United States)"/>
  </r>
  <r>
    <x v="7252"/>
    <x v="7"/>
    <x v="0"/>
    <x v="39"/>
    <s v="December 20, 2019 (United States)"/>
    <n v="6.5"/>
    <n v="394000"/>
    <x v="1943"/>
    <s v="Chris Terrio"/>
    <x v="2415"/>
    <x v="0"/>
    <n v="275000000"/>
    <n v="1078232589"/>
    <x v="167"/>
    <n v="141"/>
    <x v="2"/>
    <n v="803232589"/>
    <s v="Profit"/>
    <x v="3"/>
    <s v="United States)"/>
  </r>
  <r>
    <x v="7253"/>
    <x v="1"/>
    <x v="6"/>
    <x v="39"/>
    <s v="October 4, 2019 (United States)"/>
    <n v="8.4"/>
    <n v="1000000"/>
    <x v="1525"/>
    <s v="Todd Phillips"/>
    <x v="1429"/>
    <x v="0"/>
    <n v="55000000"/>
    <n v="1074427370"/>
    <x v="7"/>
    <n v="122"/>
    <x v="1"/>
    <n v="1019427370"/>
    <s v="Profit"/>
    <x v="3"/>
    <s v="United States)"/>
  </r>
  <r>
    <x v="7254"/>
    <x v="2"/>
    <x v="10"/>
    <x v="39"/>
    <s v="June 21, 2019 (United States)"/>
    <n v="7.7"/>
    <n v="217000"/>
    <x v="2801"/>
    <s v="John Lasseter"/>
    <x v="323"/>
    <x v="0"/>
    <n v="200000000"/>
    <n v="1073394593"/>
    <x v="1064"/>
    <n v="100"/>
    <x v="1"/>
    <n v="873394593"/>
    <s v="Profit"/>
    <x v="3"/>
    <s v="United States)"/>
  </r>
  <r>
    <x v="2021"/>
    <x v="0"/>
    <x v="3"/>
    <x v="39"/>
    <s v="May 24, 2019 (United States)"/>
    <n v="6.9"/>
    <n v="239000"/>
    <x v="1417"/>
    <s v="John August"/>
    <x v="1078"/>
    <x v="1"/>
    <n v="183000000"/>
    <n v="1050693953"/>
    <x v="167"/>
    <n v="128"/>
    <x v="2"/>
    <n v="867693953"/>
    <s v="Profit"/>
    <x v="3"/>
    <s v="United States)"/>
  </r>
  <r>
    <x v="7255"/>
    <x v="7"/>
    <x v="0"/>
    <x v="39"/>
    <s v="December 13, 2019 (United States)"/>
    <n v="6.6"/>
    <n v="204000"/>
    <x v="1421"/>
    <s v="Jake Kasdan"/>
    <x v="1651"/>
    <x v="0"/>
    <n v="125000000"/>
    <n v="800059707"/>
    <x v="4"/>
    <n v="123"/>
    <x v="2"/>
    <n v="675059707"/>
    <s v="Profit"/>
    <x v="3"/>
    <s v="United States)"/>
  </r>
  <r>
    <x v="7256"/>
    <x v="7"/>
    <x v="0"/>
    <x v="39"/>
    <s v="August 2, 2019 (United States)"/>
    <n v="6.4"/>
    <n v="184000"/>
    <x v="2667"/>
    <s v="Chris Morgan"/>
    <x v="1651"/>
    <x v="0"/>
    <n v="200000000"/>
    <n v="759056935"/>
    <x v="2261"/>
    <n v="137"/>
    <x v="2"/>
    <n v="559056935"/>
    <s v="Profit"/>
    <x v="3"/>
    <s v="United States)"/>
  </r>
  <r>
    <x v="7257"/>
    <x v="3"/>
    <x v="10"/>
    <x v="39"/>
    <s v="July 26, 2019 (China)"/>
    <n v="7.5"/>
    <n v="6500"/>
    <x v="2802"/>
    <s v="Yu Yang"/>
    <x v="2668"/>
    <x v="30"/>
    <n v="20500000"/>
    <n v="726264074"/>
    <x v="2262"/>
    <n v="110"/>
    <x v="1"/>
    <n v="705764074"/>
    <s v="Profit"/>
    <x v="3"/>
    <s v="China)"/>
  </r>
  <r>
    <x v="7258"/>
    <x v="10"/>
    <x v="0"/>
    <x v="39"/>
    <s v="February 5, 2019 (China)"/>
    <n v="6"/>
    <n v="28000"/>
    <x v="2803"/>
    <s v="Gong Geer"/>
    <x v="2669"/>
    <x v="30"/>
    <n v="48000000"/>
    <n v="699992512"/>
    <x v="2263"/>
    <n v="125"/>
    <x v="2"/>
    <n v="651992512"/>
    <s v="Profit"/>
    <x v="3"/>
    <s v="China)"/>
  </r>
  <r>
    <x v="7259"/>
    <x v="0"/>
    <x v="10"/>
    <x v="39"/>
    <s v="February 22, 2019 (United States)"/>
    <n v="7.5"/>
    <n v="112000"/>
    <x v="1678"/>
    <s v="Dean DeBlois"/>
    <x v="2136"/>
    <x v="0"/>
    <n v="129000000"/>
    <n v="525683457"/>
    <x v="1065"/>
    <n v="104"/>
    <x v="1"/>
    <n v="396683457"/>
    <s v="Profit"/>
    <x v="3"/>
    <s v="United States)"/>
  </r>
  <r>
    <x v="7260"/>
    <x v="0"/>
    <x v="3"/>
    <x v="39"/>
    <s v="October 18, 2019 (United States)"/>
    <n v="6.6"/>
    <n v="91000"/>
    <x v="2374"/>
    <s v="Linda Woolverton"/>
    <x v="1584"/>
    <x v="0"/>
    <n v="185000000"/>
    <n v="491730089"/>
    <x v="167"/>
    <n v="119"/>
    <x v="2"/>
    <n v="306730089"/>
    <s v="Profit"/>
    <x v="3"/>
    <s v="United States)"/>
  </r>
  <r>
    <x v="7261"/>
    <x v="1"/>
    <x v="4"/>
    <x v="39"/>
    <s v="September 6, 2019 (United States)"/>
    <n v="6.5"/>
    <n v="222000"/>
    <x v="2424"/>
    <s v="Stephen King"/>
    <x v="2254"/>
    <x v="0"/>
    <n v="79000000"/>
    <n v="473093228"/>
    <x v="237"/>
    <n v="169"/>
    <x v="2"/>
    <n v="394093228"/>
    <s v="Profit"/>
    <x v="3"/>
    <s v="United States)"/>
  </r>
  <r>
    <x v="7262"/>
    <x v="0"/>
    <x v="0"/>
    <x v="39"/>
    <s v="May 10, 2019 (United States)"/>
    <n v="6.6"/>
    <n v="146000"/>
    <x v="2152"/>
    <s v="Dan Hernandez"/>
    <x v="1667"/>
    <x v="0"/>
    <n v="150000000"/>
    <n v="433921300"/>
    <x v="7"/>
    <n v="104"/>
    <x v="2"/>
    <n v="283921300"/>
    <s v="Profit"/>
    <x v="3"/>
    <s v="United States)"/>
  </r>
  <r>
    <x v="7263"/>
    <x v="0"/>
    <x v="10"/>
    <x v="39"/>
    <s v="June 7, 2019 (United States)"/>
    <n v="6.5"/>
    <n v="55000"/>
    <x v="2348"/>
    <s v="Brian Lynch"/>
    <x v="2670"/>
    <x v="0"/>
    <n v="80000000"/>
    <n v="430051293"/>
    <x v="1"/>
    <n v="86"/>
    <x v="2"/>
    <n v="350051293"/>
    <s v="Profit"/>
    <x v="3"/>
    <s v="United States)"/>
  </r>
  <r>
    <x v="7264"/>
    <x v="7"/>
    <x v="0"/>
    <x v="39"/>
    <s v="February 14, 2019 (United States)"/>
    <n v="7.3"/>
    <n v="240000"/>
    <x v="1023"/>
    <s v="James Cameron"/>
    <x v="2671"/>
    <x v="0"/>
    <n v="170000000"/>
    <n v="404980543"/>
    <x v="10"/>
    <n v="122"/>
    <x v="1"/>
    <n v="234980543"/>
    <s v="Profit"/>
    <x v="3"/>
    <s v="United States)"/>
  </r>
  <r>
    <x v="7265"/>
    <x v="7"/>
    <x v="0"/>
    <x v="39"/>
    <s v="May 31, 2019 (United States)"/>
    <n v="6"/>
    <n v="162000"/>
    <x v="2561"/>
    <s v="Michael Dougherty"/>
    <x v="2672"/>
    <x v="0"/>
    <n v="170000000"/>
    <n v="386600138"/>
    <x v="7"/>
    <n v="132"/>
    <x v="2"/>
    <n v="216600138"/>
    <s v="Profit"/>
    <x v="3"/>
    <s v="United States)"/>
  </r>
  <r>
    <x v="7266"/>
    <x v="1"/>
    <x v="4"/>
    <x v="39"/>
    <s v="January 10, 2020 (United States)"/>
    <n v="8.3000000000000007"/>
    <n v="473000"/>
    <x v="1448"/>
    <s v="Sam Mendes"/>
    <x v="2673"/>
    <x v="0"/>
    <n v="95000000"/>
    <n v="384623579"/>
    <x v="1018"/>
    <n v="119"/>
    <x v="1"/>
    <n v="289623579"/>
    <s v="Profit"/>
    <x v="3"/>
    <s v="United States)"/>
  </r>
  <r>
    <x v="7267"/>
    <x v="1"/>
    <x v="1"/>
    <x v="39"/>
    <s v="July 26, 2019 (United States)"/>
    <n v="7.6"/>
    <n v="603000"/>
    <x v="1020"/>
    <s v="Quentin Tarantino"/>
    <x v="1219"/>
    <x v="0"/>
    <n v="90000000"/>
    <n v="374565754"/>
    <x v="4"/>
    <n v="161"/>
    <x v="1"/>
    <n v="284565754"/>
    <s v="Profit"/>
    <x v="3"/>
    <s v="United States)"/>
  </r>
  <r>
    <x v="7268"/>
    <x v="7"/>
    <x v="0"/>
    <x v="39"/>
    <s v="April 5, 2019 (United States)"/>
    <n v="7"/>
    <n v="284000"/>
    <x v="2615"/>
    <s v="Henry Gayden"/>
    <x v="2674"/>
    <x v="0"/>
    <n v="100000000"/>
    <n v="365971656"/>
    <x v="7"/>
    <n v="132"/>
    <x v="1"/>
    <n v="265971656"/>
    <s v="Profit"/>
    <x v="3"/>
    <s v="United States)"/>
  </r>
  <r>
    <x v="7269"/>
    <x v="0"/>
    <x v="3"/>
    <x v="39"/>
    <s v="March 29, 2019 (United States)"/>
    <n v="6.3"/>
    <n v="69000"/>
    <x v="438"/>
    <s v="Ehren Kruger"/>
    <x v="1572"/>
    <x v="0"/>
    <n v="170000000"/>
    <n v="353284621"/>
    <x v="167"/>
    <n v="112"/>
    <x v="2"/>
    <n v="183284621"/>
    <s v="Profit"/>
    <x v="3"/>
    <s v="United States)"/>
  </r>
  <r>
    <x v="7270"/>
    <x v="1"/>
    <x v="0"/>
    <x v="39"/>
    <s v="May 17, 2019 (United States)"/>
    <n v="7.4"/>
    <n v="296000"/>
    <x v="2489"/>
    <s v="Derek Kolstad"/>
    <x v="792"/>
    <x v="0"/>
    <n v="75000000"/>
    <n v="327281779"/>
    <x v="1502"/>
    <n v="130"/>
    <x v="1"/>
    <n v="252281779"/>
    <s v="Profit"/>
    <x v="3"/>
    <s v="United States)"/>
  </r>
  <r>
    <x v="7271"/>
    <x v="7"/>
    <x v="1"/>
    <x v="39"/>
    <s v="November 27, 2019 (United States)"/>
    <n v="7.9"/>
    <n v="505000"/>
    <x v="1925"/>
    <s v="Rian Johnson"/>
    <x v="1803"/>
    <x v="0"/>
    <n v="40000000"/>
    <n v="311539397"/>
    <x v="1502"/>
    <n v="130"/>
    <x v="1"/>
    <n v="271539397"/>
    <s v="Profit"/>
    <x v="3"/>
    <s v="United States)"/>
  </r>
  <r>
    <x v="7272"/>
    <x v="1"/>
    <x v="0"/>
    <x v="39"/>
    <s v="November 1, 2019 (United States)"/>
    <n v="6.2"/>
    <n v="159000"/>
    <x v="2605"/>
    <s v="David S. Goyer"/>
    <x v="2675"/>
    <x v="0"/>
    <n v="185000000"/>
    <n v="261119292"/>
    <x v="5"/>
    <n v="128"/>
    <x v="2"/>
    <n v="76119292"/>
    <s v="Profit"/>
    <x v="3"/>
    <s v="United States)"/>
  </r>
  <r>
    <x v="326"/>
    <x v="1"/>
    <x v="1"/>
    <x v="39"/>
    <s v="November 8, 2019 (United States)"/>
    <n v="8.6"/>
    <n v="631000"/>
    <x v="1801"/>
    <s v="Bong Joon Ho"/>
    <x v="1692"/>
    <x v="10"/>
    <n v="11400000"/>
    <n v="258908054"/>
    <x v="1608"/>
    <n v="132"/>
    <x v="0"/>
    <n v="247508054"/>
    <s v="Profit"/>
    <x v="3"/>
    <s v="United States)"/>
  </r>
  <r>
    <x v="7273"/>
    <x v="1"/>
    <x v="5"/>
    <x v="39"/>
    <s v="March 22, 2019 (United States)"/>
    <n v="6.8"/>
    <n v="247000"/>
    <x v="2663"/>
    <s v="Jordan Peele"/>
    <x v="2676"/>
    <x v="0"/>
    <n v="20000000"/>
    <n v="255184580"/>
    <x v="2264"/>
    <n v="116"/>
    <x v="2"/>
    <n v="235184580"/>
    <s v="Profit"/>
    <x v="3"/>
    <s v="United States)"/>
  </r>
  <r>
    <x v="7274"/>
    <x v="7"/>
    <x v="0"/>
    <x v="39"/>
    <s v="June 14, 2019 (United States)"/>
    <n v="5.6"/>
    <n v="119000"/>
    <x v="1193"/>
    <s v="Matt Holloway"/>
    <x v="2192"/>
    <x v="30"/>
    <n v="110000000"/>
    <n v="253890701"/>
    <x v="4"/>
    <n v="114"/>
    <x v="2"/>
    <n v="143890701"/>
    <s v="Profit"/>
    <x v="3"/>
    <s v="United States)"/>
  </r>
  <r>
    <x v="7275"/>
    <x v="7"/>
    <x v="0"/>
    <x v="39"/>
    <s v="June 7, 2019 (United States)"/>
    <n v="5.7"/>
    <n v="166000"/>
    <x v="2804"/>
    <s v="Simon Kinberg"/>
    <x v="1903"/>
    <x v="0"/>
    <n v="200000000"/>
    <n v="252442974"/>
    <x v="10"/>
    <n v="113"/>
    <x v="2"/>
    <n v="52442974"/>
    <s v="Profit"/>
    <x v="3"/>
    <s v="United States)"/>
  </r>
  <r>
    <x v="7276"/>
    <x v="7"/>
    <x v="4"/>
    <x v="39"/>
    <s v="January 18, 2019 (United States)"/>
    <n v="6.6"/>
    <n v="219000"/>
    <x v="1434"/>
    <s v="M. Night Shyamalan"/>
    <x v="1903"/>
    <x v="0"/>
    <n v="20000000"/>
    <n v="246999039"/>
    <x v="1379"/>
    <n v="129"/>
    <x v="2"/>
    <n v="226999039"/>
    <s v="Profit"/>
    <x v="3"/>
    <s v="United States)"/>
  </r>
  <r>
    <x v="7277"/>
    <x v="7"/>
    <x v="0"/>
    <x v="39"/>
    <s v="August 9, 2019 (United States)"/>
    <n v="5.6"/>
    <n v="794"/>
    <x v="2805"/>
    <s v="Chao Wang"/>
    <x v="2677"/>
    <x v="30"/>
    <n v="20500000"/>
    <n v="245179562"/>
    <x v="2090"/>
    <n v="118"/>
    <x v="2"/>
    <n v="224679562"/>
    <s v="Profit"/>
    <x v="3"/>
    <s v="United States)"/>
  </r>
  <r>
    <x v="7278"/>
    <x v="0"/>
    <x v="4"/>
    <x v="39"/>
    <s v="September 20, 2019 (United States)"/>
    <n v="7.4"/>
    <n v="43000"/>
    <x v="2806"/>
    <s v="Julian Fellowes"/>
    <x v="1753"/>
    <x v="1"/>
    <n v="13000000"/>
    <n v="237860050"/>
    <x v="741"/>
    <n v="122"/>
    <x v="1"/>
    <n v="224860050"/>
    <s v="Profit"/>
    <x v="3"/>
    <s v="United States)"/>
  </r>
  <r>
    <x v="7279"/>
    <x v="1"/>
    <x v="5"/>
    <x v="39"/>
    <s v="June 26, 2019 (United States)"/>
    <n v="5.9"/>
    <n v="65000"/>
    <x v="2807"/>
    <s v="Gary Dauberman"/>
    <x v="2086"/>
    <x v="0"/>
    <n v="30000000"/>
    <n v="231252591"/>
    <x v="237"/>
    <n v="106"/>
    <x v="2"/>
    <n v="201252591"/>
    <s v="Profit"/>
    <x v="3"/>
    <s v="United States)"/>
  </r>
  <r>
    <x v="7280"/>
    <x v="7"/>
    <x v="0"/>
    <x v="39"/>
    <s v="November 15, 2019 (United States)"/>
    <n v="8.1"/>
    <n v="323000"/>
    <x v="1231"/>
    <s v="Jez Butterworth"/>
    <x v="1317"/>
    <x v="0"/>
    <n v="97600000"/>
    <n v="225508210"/>
    <x v="1931"/>
    <n v="152"/>
    <x v="1"/>
    <n v="127908210"/>
    <s v="Profit"/>
    <x v="3"/>
    <s v="United States)"/>
  </r>
  <r>
    <x v="2447"/>
    <x v="0"/>
    <x v="4"/>
    <x v="39"/>
    <s v="December 25, 2019 (United States)"/>
    <n v="7.8"/>
    <n v="159000"/>
    <x v="2671"/>
    <s v="Greta Gerwig"/>
    <x v="2050"/>
    <x v="0"/>
    <n v="40000000"/>
    <n v="216601214"/>
    <x v="4"/>
    <n v="135"/>
    <x v="1"/>
    <n v="176601214"/>
    <s v="Profit"/>
    <x v="3"/>
    <s v="United States)"/>
  </r>
  <r>
    <x v="1830"/>
    <x v="0"/>
    <x v="10"/>
    <x v="39"/>
    <s v="October 11, 2019 (United States)"/>
    <n v="5.8"/>
    <n v="31000"/>
    <x v="2617"/>
    <s v="Matt Lieberman"/>
    <x v="2326"/>
    <x v="7"/>
    <n v="24000000"/>
    <n v="203783566"/>
    <x v="17"/>
    <n v="86"/>
    <x v="2"/>
    <n v="179783566"/>
    <s v="Profit"/>
    <x v="3"/>
    <s v="United States)"/>
  </r>
  <r>
    <x v="3097"/>
    <x v="1"/>
    <x v="2"/>
    <x v="39"/>
    <s v="May 31, 2019 (United States)"/>
    <n v="7.3"/>
    <n v="153000"/>
    <x v="2564"/>
    <s v="Lee Hall"/>
    <x v="2437"/>
    <x v="1"/>
    <n v="40000000"/>
    <n v="195179299"/>
    <x v="5"/>
    <n v="121"/>
    <x v="1"/>
    <n v="155179299"/>
    <s v="Profit"/>
    <x v="3"/>
    <s v="United States)"/>
  </r>
  <r>
    <x v="7281"/>
    <x v="7"/>
    <x v="10"/>
    <x v="39"/>
    <s v="January 17, 2020 (United States)"/>
    <n v="7.5"/>
    <n v="28000"/>
    <x v="2608"/>
    <s v="Makoto Shinkai"/>
    <x v="2678"/>
    <x v="24"/>
    <n v="11100000"/>
    <n v="193457467"/>
    <x v="2265"/>
    <n v="112"/>
    <x v="1"/>
    <n v="182357467"/>
    <s v="Profit"/>
    <x v="3"/>
    <s v="United States)"/>
  </r>
  <r>
    <x v="7282"/>
    <x v="0"/>
    <x v="10"/>
    <x v="39"/>
    <s v="February 8, 2019 (United States)"/>
    <n v="6.6"/>
    <n v="58000"/>
    <x v="1455"/>
    <s v="Phil Lord"/>
    <x v="2360"/>
    <x v="27"/>
    <n v="99000000"/>
    <n v="192306508"/>
    <x v="7"/>
    <n v="107"/>
    <x v="2"/>
    <n v="93306508"/>
    <s v="Profit"/>
    <x v="3"/>
    <s v="United States)"/>
  </r>
  <r>
    <x v="7283"/>
    <x v="0"/>
    <x v="10"/>
    <x v="39"/>
    <s v="September 27, 2019 (United States)"/>
    <n v="7"/>
    <n v="32000"/>
    <x v="2808"/>
    <s v="Jill Culton"/>
    <x v="2679"/>
    <x v="0"/>
    <n v="75000000"/>
    <n v="180314199"/>
    <x v="1065"/>
    <n v="97"/>
    <x v="1"/>
    <n v="105314199"/>
    <s v="Profit"/>
    <x v="3"/>
    <s v="United States)"/>
  </r>
  <r>
    <x v="7284"/>
    <x v="3"/>
    <x v="0"/>
    <x v="39"/>
    <s v="December 20, 2019 (China)"/>
    <n v="7"/>
    <n v="27000"/>
    <x v="2250"/>
    <s v="Edmond Wong"/>
    <x v="2161"/>
    <x v="13"/>
    <n v="52000000"/>
    <n v="176345966"/>
    <x v="58"/>
    <n v="107"/>
    <x v="1"/>
    <n v="124345966"/>
    <s v="Profit"/>
    <x v="3"/>
    <s v="China)"/>
  </r>
  <r>
    <x v="7285"/>
    <x v="7"/>
    <x v="0"/>
    <x v="39"/>
    <s v="October 11, 2019 (United States)"/>
    <n v="5.7"/>
    <n v="98000"/>
    <x v="1071"/>
    <s v="David Benioff"/>
    <x v="1078"/>
    <x v="30"/>
    <n v="138000000"/>
    <n v="173469516"/>
    <x v="2266"/>
    <n v="117"/>
    <x v="2"/>
    <n v="35469516"/>
    <s v="Profit"/>
    <x v="3"/>
    <s v="United States)"/>
  </r>
  <r>
    <x v="7286"/>
    <x v="1"/>
    <x v="1"/>
    <x v="39"/>
    <s v="September 13, 2019 (United States)"/>
    <n v="6.3"/>
    <n v="89000"/>
    <x v="2384"/>
    <s v="Lorene Scafaria"/>
    <x v="2597"/>
    <x v="0"/>
    <n v="20000000"/>
    <n v="157563598"/>
    <x v="1886"/>
    <n v="110"/>
    <x v="2"/>
    <n v="137563598"/>
    <s v="Profit"/>
    <x v="3"/>
    <s v="United States)"/>
  </r>
  <r>
    <x v="7287"/>
    <x v="7"/>
    <x v="0"/>
    <x v="39"/>
    <s v="January 4, 2019 (United States)"/>
    <n v="6.4"/>
    <n v="97000"/>
    <x v="2736"/>
    <s v="Bragi F. Schut"/>
    <x v="2680"/>
    <x v="0"/>
    <n v="9000000"/>
    <n v="155712077"/>
    <x v="4"/>
    <n v="99"/>
    <x v="2"/>
    <n v="146712077"/>
    <s v="Profit"/>
    <x v="3"/>
    <s v="United States)"/>
  </r>
  <r>
    <x v="7288"/>
    <x v="7"/>
    <x v="1"/>
    <x v="39"/>
    <s v="June 28, 2019 (United States)"/>
    <n v="6.8"/>
    <n v="131000"/>
    <x v="1157"/>
    <s v="Richard Curtis"/>
    <x v="2681"/>
    <x v="1"/>
    <n v="26000000"/>
    <n v="153193369"/>
    <x v="2267"/>
    <n v="116"/>
    <x v="2"/>
    <n v="127193369"/>
    <s v="Profit"/>
    <x v="3"/>
    <s v="United States)"/>
  </r>
  <r>
    <x v="7289"/>
    <x v="0"/>
    <x v="10"/>
    <x v="39"/>
    <s v="August 14, 2019 (United States)"/>
    <n v="6.4"/>
    <n v="24000"/>
    <x v="2809"/>
    <s v="Peter Ackerman"/>
    <x v="2239"/>
    <x v="52"/>
    <n v="65000000"/>
    <n v="147792047"/>
    <x v="2016"/>
    <n v="97"/>
    <x v="2"/>
    <n v="82792047"/>
    <s v="Profit"/>
    <x v="3"/>
    <s v="United States)"/>
  </r>
  <r>
    <x v="7290"/>
    <x v="1"/>
    <x v="0"/>
    <x v="39"/>
    <s v="August 23, 2019 (United States)"/>
    <n v="6.4"/>
    <n v="86000"/>
    <x v="2126"/>
    <s v="Robert Mark Kamen"/>
    <x v="1531"/>
    <x v="0"/>
    <n v="40000000"/>
    <n v="146661977"/>
    <x v="2268"/>
    <n v="121"/>
    <x v="2"/>
    <n v="106661977"/>
    <s v="Profit"/>
    <x v="3"/>
    <s v="United States)"/>
  </r>
  <r>
    <x v="7291"/>
    <x v="7"/>
    <x v="3"/>
    <x v="39"/>
    <s v="August 23, 2019 (United States)"/>
    <n v="7.6"/>
    <n v="73000"/>
    <x v="2810"/>
    <s v="Tyler Nilson"/>
    <x v="2682"/>
    <x v="0"/>
    <n v="6200000"/>
    <n v="133031473"/>
    <x v="2005"/>
    <n v="97"/>
    <x v="1"/>
    <n v="126831473"/>
    <s v="Profit"/>
    <x v="3"/>
    <s v="United States)"/>
  </r>
  <r>
    <x v="7292"/>
    <x v="7"/>
    <x v="3"/>
    <x v="39"/>
    <s v="September 20, 2019 (United States)"/>
    <n v="6.5"/>
    <n v="208000"/>
    <x v="1164"/>
    <s v="James Gray"/>
    <x v="981"/>
    <x v="30"/>
    <n v="90000000"/>
    <n v="127461872"/>
    <x v="915"/>
    <n v="123"/>
    <x v="2"/>
    <n v="37461872"/>
    <s v="Profit"/>
    <x v="3"/>
    <s v="United States)"/>
  </r>
  <r>
    <x v="7293"/>
    <x v="1"/>
    <x v="5"/>
    <x v="39"/>
    <s v="April 19, 2019 (United States)"/>
    <n v="5.3"/>
    <n v="43000"/>
    <x v="2811"/>
    <s v="Mikki Daughtry"/>
    <x v="2683"/>
    <x v="0"/>
    <n v="9000000"/>
    <n v="123133739"/>
    <x v="237"/>
    <n v="93"/>
    <x v="2"/>
    <n v="114133739"/>
    <s v="Profit"/>
    <x v="3"/>
    <s v="United States)"/>
  </r>
  <r>
    <x v="7294"/>
    <x v="1"/>
    <x v="0"/>
    <x v="39"/>
    <s v="October 18, 2019 (United States)"/>
    <n v="6.7"/>
    <n v="151000"/>
    <x v="2159"/>
    <s v="Rhett Reese"/>
    <x v="1114"/>
    <x v="0"/>
    <n v="42000000"/>
    <n v="122810399"/>
    <x v="2269"/>
    <n v="99"/>
    <x v="2"/>
    <n v="80810399"/>
    <s v="Profit"/>
    <x v="3"/>
    <s v="United States)"/>
  </r>
  <r>
    <x v="7295"/>
    <x v="3"/>
    <x v="0"/>
    <x v="39"/>
    <s v="June 21, 2019 (United States)"/>
    <n v="7.1"/>
    <n v="7600"/>
    <x v="2812"/>
    <s v="Se-yeong Bae"/>
    <x v="2684"/>
    <x v="10"/>
    <n v="20500000"/>
    <n v="119932733"/>
    <x v="2270"/>
    <n v="111"/>
    <x v="1"/>
    <n v="99432733"/>
    <s v="Profit"/>
    <x v="3"/>
    <s v="United States)"/>
  </r>
  <r>
    <x v="7296"/>
    <x v="0"/>
    <x v="3"/>
    <x v="39"/>
    <s v="August 9, 2019 (United States)"/>
    <n v="6.1"/>
    <n v="27000"/>
    <x v="2292"/>
    <s v="Nicholas Stoller"/>
    <x v="2685"/>
    <x v="0"/>
    <n v="49000000"/>
    <n v="119682635"/>
    <x v="2271"/>
    <n v="102"/>
    <x v="2"/>
    <n v="70682635"/>
    <s v="Profit"/>
    <x v="3"/>
    <s v="United States)"/>
  </r>
  <r>
    <x v="7297"/>
    <x v="0"/>
    <x v="10"/>
    <x v="39"/>
    <s v="March 15, 2019 (United States)"/>
    <n v="5.9"/>
    <n v="11000"/>
    <x v="2813"/>
    <s v="Josh Appelbaum"/>
    <x v="2686"/>
    <x v="16"/>
    <n v="90000000"/>
    <n v="119559110"/>
    <x v="2013"/>
    <n v="85"/>
    <x v="2"/>
    <n v="29559110"/>
    <s v="Profit"/>
    <x v="3"/>
    <s v="United States)"/>
  </r>
  <r>
    <x v="1454"/>
    <x v="1"/>
    <x v="5"/>
    <x v="39"/>
    <s v="April 5, 2019 (United States)"/>
    <n v="5.7"/>
    <n v="86000"/>
    <x v="2814"/>
    <s v="Stephen King"/>
    <x v="2420"/>
    <x v="0"/>
    <n v="21000000"/>
    <n v="113118226"/>
    <x v="5"/>
    <n v="101"/>
    <x v="2"/>
    <n v="92118226"/>
    <s v="Profit"/>
    <x v="3"/>
    <s v="United States)"/>
  </r>
  <r>
    <x v="7298"/>
    <x v="1"/>
    <x v="3"/>
    <x v="39"/>
    <s v="August 16, 2019 (United States)"/>
    <n v="6.7"/>
    <n v="66000"/>
    <x v="2815"/>
    <s v="Lee Eisenberg"/>
    <x v="2532"/>
    <x v="0"/>
    <n v="20000000"/>
    <n v="111037232"/>
    <x v="1"/>
    <n v="90"/>
    <x v="2"/>
    <n v="91037232"/>
    <s v="Profit"/>
    <x v="3"/>
    <s v="United States)"/>
  </r>
  <r>
    <x v="7299"/>
    <x v="7"/>
    <x v="3"/>
    <x v="39"/>
    <s v="August 9, 2019 (United States)"/>
    <n v="6.2"/>
    <n v="66000"/>
    <x v="2264"/>
    <s v="Dan Hageman"/>
    <x v="2687"/>
    <x v="0"/>
    <n v="25000000"/>
    <n v="104545505"/>
    <x v="1702"/>
    <n v="108"/>
    <x v="2"/>
    <n v="79545505"/>
    <s v="Profit"/>
    <x v="3"/>
    <s v="United States)"/>
  </r>
  <r>
    <x v="7300"/>
    <x v="3"/>
    <x v="0"/>
    <x v="39"/>
    <s v="August 16, 2019 (United States)"/>
    <n v="6"/>
    <n v="674"/>
    <x v="2816"/>
    <s v="Cat Kwan"/>
    <x v="2688"/>
    <x v="13"/>
    <n v="20500000"/>
    <n v="99482027"/>
    <x v="2272"/>
    <n v="98"/>
    <x v="2"/>
    <n v="78982027"/>
    <s v="Profit"/>
    <x v="3"/>
    <s v="United States)"/>
  </r>
  <r>
    <x v="7301"/>
    <x v="7"/>
    <x v="1"/>
    <x v="39"/>
    <s v="May 10, 2019 (United States)"/>
    <n v="5.4"/>
    <n v="51000"/>
    <x v="2817"/>
    <s v="Stanley Shapiro"/>
    <x v="1775"/>
    <x v="0"/>
    <n v="21000000"/>
    <n v="95017038"/>
    <x v="17"/>
    <n v="93"/>
    <x v="2"/>
    <n v="74017038"/>
    <s v="Profit"/>
    <x v="3"/>
    <s v="United States)"/>
  </r>
  <r>
    <x v="7302"/>
    <x v="1"/>
    <x v="0"/>
    <x v="39"/>
    <s v="July 12, 2019 (United States)"/>
    <n v="6.1"/>
    <n v="74000"/>
    <x v="1786"/>
    <s v="Michael Rasmussen"/>
    <x v="2237"/>
    <x v="0"/>
    <n v="13500000"/>
    <n v="91542097"/>
    <x v="5"/>
    <n v="87"/>
    <x v="2"/>
    <n v="78042097"/>
    <s v="Profit"/>
    <x v="3"/>
    <s v="United States)"/>
  </r>
  <r>
    <x v="7303"/>
    <x v="7"/>
    <x v="4"/>
    <x v="39"/>
    <s v="March 15, 2019 (United States)"/>
    <n v="7.2"/>
    <n v="51000"/>
    <x v="2818"/>
    <s v="Mikki Daughtry"/>
    <x v="2689"/>
    <x v="0"/>
    <n v="7000000"/>
    <n v="91527795"/>
    <x v="1702"/>
    <n v="116"/>
    <x v="1"/>
    <n v="84527795"/>
    <s v="Profit"/>
    <x v="3"/>
    <s v="United States)"/>
  </r>
  <r>
    <x v="7304"/>
    <x v="1"/>
    <x v="0"/>
    <x v="39"/>
    <s v="September 20, 2019 (United States)"/>
    <n v="6.1"/>
    <n v="87000"/>
    <x v="2819"/>
    <s v="Matthew Cirulnick"/>
    <x v="121"/>
    <x v="0"/>
    <n v="50000000"/>
    <n v="91490353"/>
    <x v="1502"/>
    <n v="89"/>
    <x v="2"/>
    <n v="41490353"/>
    <s v="Profit"/>
    <x v="3"/>
    <s v="United States)"/>
  </r>
  <r>
    <x v="7305"/>
    <x v="7"/>
    <x v="1"/>
    <x v="39"/>
    <s v="November 8, 2019 (United States)"/>
    <n v="7.9"/>
    <n v="328000"/>
    <x v="2069"/>
    <s v="Christine Leunens"/>
    <x v="2690"/>
    <x v="18"/>
    <n v="14000000"/>
    <n v="90335025"/>
    <x v="2273"/>
    <n v="108"/>
    <x v="1"/>
    <n v="76335025"/>
    <s v="Profit"/>
    <x v="3"/>
    <s v="United States)"/>
  </r>
  <r>
    <x v="7306"/>
    <x v="0"/>
    <x v="3"/>
    <x v="39"/>
    <s v="January 11, 2019 (United States)"/>
    <n v="6.7"/>
    <n v="16000"/>
    <x v="553"/>
    <s v="W. Bruce Cameron"/>
    <x v="1096"/>
    <x v="30"/>
    <n v="18000000"/>
    <n v="80708134"/>
    <x v="2090"/>
    <n v="96"/>
    <x v="2"/>
    <n v="62708134"/>
    <s v="Profit"/>
    <x v="3"/>
    <s v="United States)"/>
  </r>
  <r>
    <x v="7307"/>
    <x v="1"/>
    <x v="0"/>
    <x v="39"/>
    <s v="February 8, 2019 (United States)"/>
    <n v="6.2"/>
    <n v="61000"/>
    <x v="2820"/>
    <s v="Frank Baldwin"/>
    <x v="856"/>
    <x v="1"/>
    <n v="60000000"/>
    <n v="76419755"/>
    <x v="1100"/>
    <n v="119"/>
    <x v="2"/>
    <n v="16419755"/>
    <s v="Profit"/>
    <x v="3"/>
    <s v="United States)"/>
  </r>
  <r>
    <x v="7308"/>
    <x v="0"/>
    <x v="3"/>
    <x v="39"/>
    <s v="May 17, 2019 (United States)"/>
    <n v="7.5"/>
    <n v="21000"/>
    <x v="2821"/>
    <s v="W. Bruce Cameron"/>
    <x v="2536"/>
    <x v="30"/>
    <n v="16000000"/>
    <n v="75741734"/>
    <x v="1018"/>
    <n v="109"/>
    <x v="1"/>
    <n v="59741734"/>
    <s v="Profit"/>
    <x v="3"/>
    <s v="United States)"/>
  </r>
  <r>
    <x v="7309"/>
    <x v="7"/>
    <x v="1"/>
    <x v="39"/>
    <s v="March 1, 2019 (United States)"/>
    <n v="4.5"/>
    <n v="4000"/>
    <x v="1960"/>
    <s v="Tyler Perry"/>
    <x v="1902"/>
    <x v="0"/>
    <n v="20000000"/>
    <n v="74747725"/>
    <x v="1610"/>
    <n v="109"/>
    <x v="2"/>
    <n v="54747725"/>
    <s v="Profit"/>
    <x v="3"/>
    <s v="United States)"/>
  </r>
  <r>
    <x v="7310"/>
    <x v="1"/>
    <x v="1"/>
    <x v="39"/>
    <s v="February 8, 2019 (United States)"/>
    <n v="5.3"/>
    <n v="26000"/>
    <x v="1610"/>
    <s v="Tina Gordon"/>
    <x v="2384"/>
    <x v="0"/>
    <n v="20000000"/>
    <n v="72216294"/>
    <x v="2219"/>
    <n v="117"/>
    <x v="2"/>
    <n v="52216294"/>
    <s v="Profit"/>
    <x v="3"/>
    <s v="United States)"/>
  </r>
  <r>
    <x v="7311"/>
    <x v="7"/>
    <x v="4"/>
    <x v="39"/>
    <s v="April 12, 2019 (United States)"/>
    <n v="5.3"/>
    <n v="44000"/>
    <x v="2822"/>
    <s v="Susan McMartin"/>
    <x v="2691"/>
    <x v="0"/>
    <n v="14000000"/>
    <n v="69756455"/>
    <x v="2274"/>
    <n v="105"/>
    <x v="2"/>
    <n v="55756455"/>
    <s v="Profit"/>
    <x v="3"/>
    <s v="United States)"/>
  </r>
  <r>
    <x v="7312"/>
    <x v="3"/>
    <x v="0"/>
    <x v="39"/>
    <s v="July 31, 2019 (South Korea)"/>
    <n v="7"/>
    <n v="4700"/>
    <x v="2823"/>
    <s v="Sang-Geun Lee"/>
    <x v="2692"/>
    <x v="10"/>
    <n v="20500000"/>
    <n v="69501772"/>
    <x v="2275"/>
    <n v="103"/>
    <x v="1"/>
    <n v="49001772"/>
    <s v="Profit"/>
    <x v="3"/>
    <s v="South Korea)"/>
  </r>
  <r>
    <x v="7313"/>
    <x v="0"/>
    <x v="2"/>
    <x v="39"/>
    <s v="November 22, 2019 (United States)"/>
    <n v="7.3"/>
    <n v="67000"/>
    <x v="2591"/>
    <s v="Micah Fitzerman-Blue"/>
    <x v="323"/>
    <x v="30"/>
    <n v="25000000"/>
    <n v="67760877"/>
    <x v="1764"/>
    <n v="109"/>
    <x v="1"/>
    <n v="42760877"/>
    <s v="Profit"/>
    <x v="3"/>
    <s v="United States)"/>
  </r>
  <r>
    <x v="7314"/>
    <x v="7"/>
    <x v="1"/>
    <x v="39"/>
    <s v="February 13, 2019 (United States)"/>
    <n v="6.2"/>
    <n v="64000"/>
    <x v="2576"/>
    <s v="Christopher Landon"/>
    <x v="2541"/>
    <x v="0"/>
    <n v="9000000"/>
    <n v="64600152"/>
    <x v="2028"/>
    <n v="100"/>
    <x v="2"/>
    <n v="55600152"/>
    <s v="Profit"/>
    <x v="3"/>
    <s v="United States)"/>
  </r>
  <r>
    <x v="7315"/>
    <x v="1"/>
    <x v="5"/>
    <x v="39"/>
    <s v="May 31, 2019 (United States)"/>
    <n v="5.6"/>
    <n v="46000"/>
    <x v="2291"/>
    <s v="Scotty Landes"/>
    <x v="2693"/>
    <x v="24"/>
    <n v="5000000"/>
    <n v="61105744"/>
    <x v="2028"/>
    <n v="99"/>
    <x v="2"/>
    <n v="56105744"/>
    <s v="Profit"/>
    <x v="3"/>
    <s v="United States)"/>
  </r>
  <r>
    <x v="7316"/>
    <x v="1"/>
    <x v="0"/>
    <x v="39"/>
    <s v="August 21, 2019 (United States)"/>
    <n v="6.9"/>
    <n v="121000"/>
    <x v="2824"/>
    <s v="Guy Busick"/>
    <x v="2694"/>
    <x v="0"/>
    <n v="6000000"/>
    <n v="57615777"/>
    <x v="989"/>
    <n v="95"/>
    <x v="2"/>
    <n v="51615777"/>
    <s v="Profit"/>
    <x v="3"/>
    <s v="United States)"/>
  </r>
  <r>
    <x v="4418"/>
    <x v="1"/>
    <x v="0"/>
    <x v="39"/>
    <s v="April 12, 2019 (United States)"/>
    <n v="5.2"/>
    <n v="82000"/>
    <x v="1897"/>
    <s v="Andrew Cosby"/>
    <x v="2695"/>
    <x v="0"/>
    <n v="50000000"/>
    <n v="55065289"/>
    <x v="1100"/>
    <n v="120"/>
    <x v="2"/>
    <n v="5065289"/>
    <s v="Profit"/>
    <x v="3"/>
    <s v="United States)"/>
  </r>
  <r>
    <x v="7317"/>
    <x v="1"/>
    <x v="1"/>
    <x v="39"/>
    <s v="May 3, 2019 (United States)"/>
    <n v="6.8"/>
    <n v="101000"/>
    <x v="2144"/>
    <s v="Dan Sterling"/>
    <x v="1473"/>
    <x v="0"/>
    <n v="40000000"/>
    <n v="53873809"/>
    <x v="1100"/>
    <n v="125"/>
    <x v="2"/>
    <n v="13873809"/>
    <s v="Profit"/>
    <x v="3"/>
    <s v="United States)"/>
  </r>
  <r>
    <x v="7318"/>
    <x v="0"/>
    <x v="2"/>
    <x v="39"/>
    <s v="April 17, 2019 (United States)"/>
    <n v="6.3"/>
    <n v="8800"/>
    <x v="2825"/>
    <s v="Joyce Smith"/>
    <x v="2696"/>
    <x v="0"/>
    <n v="14000000"/>
    <n v="50444358"/>
    <x v="968"/>
    <n v="116"/>
    <x v="2"/>
    <n v="36444358"/>
    <s v="Profit"/>
    <x v="3"/>
    <s v="United States)"/>
  </r>
  <r>
    <x v="7319"/>
    <x v="7"/>
    <x v="1"/>
    <x v="39"/>
    <s v="April 12, 2019 (United States)"/>
    <n v="5.5"/>
    <n v="12000"/>
    <x v="2826"/>
    <s v="Tracy Oliver"/>
    <x v="2540"/>
    <x v="0"/>
    <n v="20000000"/>
    <n v="49000667"/>
    <x v="1"/>
    <n v="109"/>
    <x v="2"/>
    <n v="29000667"/>
    <s v="Profit"/>
    <x v="3"/>
    <s v="United States)"/>
  </r>
  <r>
    <x v="7320"/>
    <x v="7"/>
    <x v="1"/>
    <x v="39"/>
    <s v="February 13, 2019 (United States)"/>
    <n v="5.9"/>
    <n v="65000"/>
    <x v="2827"/>
    <s v="Erin Cardillo"/>
    <x v="2697"/>
    <x v="0"/>
    <n v="31000000"/>
    <n v="48791187"/>
    <x v="2061"/>
    <n v="89"/>
    <x v="2"/>
    <n v="17791187"/>
    <s v="Profit"/>
    <x v="3"/>
    <s v="United States)"/>
  </r>
  <r>
    <x v="7321"/>
    <x v="1"/>
    <x v="4"/>
    <x v="39"/>
    <s v="July 3, 2019 (United States)"/>
    <n v="7.1"/>
    <n v="232000"/>
    <x v="2748"/>
    <s v="Ari Aster"/>
    <x v="2505"/>
    <x v="0"/>
    <n v="9000000"/>
    <n v="47967636"/>
    <x v="1957"/>
    <n v="148"/>
    <x v="1"/>
    <n v="38967636"/>
    <s v="Profit"/>
    <x v="3"/>
    <s v="United States)"/>
  </r>
  <r>
    <x v="7322"/>
    <x v="7"/>
    <x v="3"/>
    <x v="39"/>
    <s v="August 16, 2019 (United States)"/>
    <n v="5"/>
    <n v="23000"/>
    <x v="2674"/>
    <s v="Ernest Riera"/>
    <x v="2321"/>
    <x v="1"/>
    <n v="12000000"/>
    <n v="47582563"/>
    <x v="2276"/>
    <n v="90"/>
    <x v="2"/>
    <n v="35582563"/>
    <s v="Profit"/>
    <x v="3"/>
    <s v="United States)"/>
  </r>
  <r>
    <x v="7323"/>
    <x v="3"/>
    <x v="0"/>
    <x v="39"/>
    <s v="June 7, 2019 (United States)"/>
    <n v="5.8"/>
    <n v="523"/>
    <x v="2828"/>
    <s v="Koon-Nam Lui"/>
    <x v="2698"/>
    <x v="30"/>
    <n v="20500000"/>
    <n v="45738461"/>
    <x v="2090"/>
    <n v="101"/>
    <x v="2"/>
    <n v="25238461"/>
    <s v="Profit"/>
    <x v="3"/>
    <s v="United States)"/>
  </r>
  <r>
    <x v="1254"/>
    <x v="1"/>
    <x v="4"/>
    <x v="39"/>
    <s v="June 21, 2019 (United States)"/>
    <n v="5.8"/>
    <n v="47000"/>
    <x v="2829"/>
    <s v="Tyler Burton Smith"/>
    <x v="225"/>
    <x v="7"/>
    <n v="10000000"/>
    <n v="44907074"/>
    <x v="9"/>
    <n v="90"/>
    <x v="2"/>
    <n v="34907074"/>
    <s v="Profit"/>
    <x v="3"/>
    <s v="United States)"/>
  </r>
  <r>
    <x v="7324"/>
    <x v="7"/>
    <x v="2"/>
    <x v="39"/>
    <s v="February 22, 2019 (United States)"/>
    <n v="7.1"/>
    <n v="71000"/>
    <x v="2830"/>
    <s v="Stephen Merchant"/>
    <x v="1651"/>
    <x v="1"/>
    <n v="11000000"/>
    <n v="40811919"/>
    <x v="17"/>
    <n v="108"/>
    <x v="1"/>
    <n v="29811919"/>
    <s v="Profit"/>
    <x v="3"/>
    <s v="United States)"/>
  </r>
  <r>
    <x v="7325"/>
    <x v="0"/>
    <x v="4"/>
    <x v="39"/>
    <s v="August 23, 2019 (United States)"/>
    <n v="6.6"/>
    <n v="4100"/>
    <x v="2120"/>
    <s v="Alex Kendrick"/>
    <x v="2215"/>
    <x v="0"/>
    <n v="5000000"/>
    <n v="38026103"/>
    <x v="2277"/>
    <n v="119"/>
    <x v="2"/>
    <n v="33026103"/>
    <s v="Profit"/>
    <x v="3"/>
    <s v="United States)"/>
  </r>
  <r>
    <x v="7326"/>
    <x v="7"/>
    <x v="14"/>
    <x v="39"/>
    <s v="May 3, 2019 (United States)"/>
    <n v="5.6"/>
    <n v="15000"/>
    <x v="2632"/>
    <s v="David Loughery"/>
    <x v="2699"/>
    <x v="0"/>
    <n v="8000000"/>
    <n v="36599361"/>
    <x v="1133"/>
    <n v="102"/>
    <x v="2"/>
    <n v="28599361"/>
    <s v="Profit"/>
    <x v="3"/>
    <s v="United States)"/>
  </r>
  <r>
    <x v="7327"/>
    <x v="3"/>
    <x v="0"/>
    <x v="39"/>
    <s v="June 5, 2019 (United States)"/>
    <n v="4.9000000000000004"/>
    <n v="24000"/>
    <x v="2831"/>
    <s v="Su-jin Park"/>
    <x v="2425"/>
    <x v="41"/>
    <n v="20500000"/>
    <n v="35261263"/>
    <x v="2278"/>
    <n v="150"/>
    <x v="2"/>
    <n v="14761263"/>
    <s v="Profit"/>
    <x v="3"/>
    <s v="United States)"/>
  </r>
  <r>
    <x v="7328"/>
    <x v="0"/>
    <x v="1"/>
    <x v="39"/>
    <s v="August 9, 2019 (United States)"/>
    <n v="7.6"/>
    <n v="27000"/>
    <x v="2303"/>
    <s v="Mark Bomback"/>
    <x v="487"/>
    <x v="0"/>
    <n v="18000000"/>
    <n v="33766787"/>
    <x v="968"/>
    <n v="109"/>
    <x v="1"/>
    <n v="15766787"/>
    <s v="Profit"/>
    <x v="3"/>
    <s v="United States)"/>
  </r>
  <r>
    <x v="7329"/>
    <x v="1"/>
    <x v="4"/>
    <x v="39"/>
    <s v="May 24, 2019 (United States)"/>
    <n v="6.1"/>
    <n v="87000"/>
    <x v="2832"/>
    <s v="Brian Gunn"/>
    <x v="2398"/>
    <x v="0"/>
    <n v="6000000"/>
    <n v="32893421"/>
    <x v="1133"/>
    <n v="90"/>
    <x v="2"/>
    <n v="26893421"/>
    <s v="Profit"/>
    <x v="3"/>
    <s v="United States)"/>
  </r>
  <r>
    <x v="7330"/>
    <x v="0"/>
    <x v="10"/>
    <x v="39"/>
    <s v="May 3, 2019 (United States)"/>
    <n v="5"/>
    <n v="6100"/>
    <x v="1682"/>
    <s v="Alison Peck"/>
    <x v="1751"/>
    <x v="30"/>
    <n v="45000000"/>
    <n v="32450241"/>
    <x v="2081"/>
    <n v="87"/>
    <x v="2"/>
    <n v="-12549759"/>
    <s v="Loss"/>
    <x v="3"/>
    <s v="United States)"/>
  </r>
  <r>
    <x v="7331"/>
    <x v="1"/>
    <x v="0"/>
    <x v="39"/>
    <s v="July 12, 2019 (United States)"/>
    <n v="6.2"/>
    <n v="43000"/>
    <x v="1867"/>
    <s v="Tripper Clancy"/>
    <x v="2700"/>
    <x v="0"/>
    <n v="16000000"/>
    <n v="32390945"/>
    <x v="2279"/>
    <n v="93"/>
    <x v="2"/>
    <n v="16390945"/>
    <s v="Profit"/>
    <x v="3"/>
    <s v="United States)"/>
  </r>
  <r>
    <x v="7332"/>
    <x v="0"/>
    <x v="0"/>
    <x v="39"/>
    <s v="January 25, 2019 (United States)"/>
    <n v="6"/>
    <n v="15000"/>
    <x v="2315"/>
    <s v="Joe Cornish"/>
    <x v="2701"/>
    <x v="1"/>
    <n v="59000000"/>
    <n v="32140970"/>
    <x v="2280"/>
    <n v="120"/>
    <x v="2"/>
    <n v="-26859030"/>
    <s v="Loss"/>
    <x v="3"/>
    <s v="United States)"/>
  </r>
  <r>
    <x v="1188"/>
    <x v="1"/>
    <x v="0"/>
    <x v="39"/>
    <s v="June 21, 2019 (United States)"/>
    <n v="6.6"/>
    <n v="69000"/>
    <x v="510"/>
    <s v="Luc Besson"/>
    <x v="2702"/>
    <x v="8"/>
    <n v="20500000"/>
    <n v="31626978"/>
    <x v="1100"/>
    <n v="118"/>
    <x v="2"/>
    <n v="11126978"/>
    <s v="Profit"/>
    <x v="3"/>
    <s v="United States)"/>
  </r>
  <r>
    <x v="7333"/>
    <x v="3"/>
    <x v="4"/>
    <x v="39"/>
    <s v="February 14, 2019 (United States)"/>
    <n v="8"/>
    <n v="34000"/>
    <x v="2316"/>
    <s v="Zoya Akhtar"/>
    <x v="2703"/>
    <x v="41"/>
    <n v="20500000"/>
    <n v="28141995"/>
    <x v="1291"/>
    <n v="154"/>
    <x v="1"/>
    <n v="7641995"/>
    <s v="Profit"/>
    <x v="3"/>
    <s v="United States)"/>
  </r>
  <r>
    <x v="7334"/>
    <x v="3"/>
    <x v="0"/>
    <x v="39"/>
    <s v="February 22, 2019 (India)"/>
    <n v="4.2"/>
    <n v="5700"/>
    <x v="2833"/>
    <s v="Paritosh Painter"/>
    <x v="2446"/>
    <x v="41"/>
    <n v="20500000"/>
    <n v="26911995"/>
    <x v="2281"/>
    <n v="130"/>
    <x v="2"/>
    <n v="6411995"/>
    <s v="Profit"/>
    <x v="3"/>
    <s v="India)"/>
  </r>
  <r>
    <x v="7335"/>
    <x v="0"/>
    <x v="10"/>
    <x v="39"/>
    <s v="April 12, 2019 (United States)"/>
    <n v="6.7"/>
    <n v="23000"/>
    <x v="2357"/>
    <s v="Chris Butler"/>
    <x v="1772"/>
    <x v="7"/>
    <n v="100000000"/>
    <n v="26565710"/>
    <x v="1886"/>
    <n v="93"/>
    <x v="2"/>
    <n v="-73434290"/>
    <s v="Loss"/>
    <x v="3"/>
    <s v="United States)"/>
  </r>
  <r>
    <x v="7336"/>
    <x v="1"/>
    <x v="1"/>
    <x v="39"/>
    <s v="March 15, 2019 (United States)"/>
    <n v="4.2"/>
    <n v="904"/>
    <x v="2834"/>
    <s v="Claudio Herrera"/>
    <x v="2704"/>
    <x v="11"/>
    <n v="20500000"/>
    <n v="26493648"/>
    <x v="2282"/>
    <n v="102"/>
    <x v="2"/>
    <n v="5993648"/>
    <s v="Profit"/>
    <x v="3"/>
    <s v="United States)"/>
  </r>
  <r>
    <x v="7337"/>
    <x v="3"/>
    <x v="0"/>
    <x v="39"/>
    <s v="May 15, 2019 (South Korea)"/>
    <n v="6.9"/>
    <n v="9700"/>
    <x v="2835"/>
    <s v="Won-Tae Lee"/>
    <x v="2705"/>
    <x v="10"/>
    <n v="20500000"/>
    <n v="25775371"/>
    <x v="2283"/>
    <n v="109"/>
    <x v="2"/>
    <n v="5275371"/>
    <s v="Profit"/>
    <x v="3"/>
    <s v="South Korea)"/>
  </r>
  <r>
    <x v="7338"/>
    <x v="1"/>
    <x v="1"/>
    <x v="39"/>
    <s v="May 24, 2019 (United States)"/>
    <n v="7.2"/>
    <n v="102000"/>
    <x v="2836"/>
    <s v="Emily Halpern"/>
    <x v="2409"/>
    <x v="0"/>
    <n v="6000000"/>
    <n v="24959607"/>
    <x v="1886"/>
    <n v="102"/>
    <x v="1"/>
    <n v="18959607"/>
    <s v="Profit"/>
    <x v="3"/>
    <s v="United States)"/>
  </r>
  <r>
    <x v="7339"/>
    <x v="3"/>
    <x v="2"/>
    <x v="39"/>
    <s v="July 12, 2019 (United States)"/>
    <n v="8"/>
    <n v="24000"/>
    <x v="2837"/>
    <s v="Sanjeev Dutta"/>
    <x v="1543"/>
    <x v="41"/>
    <n v="20500000"/>
    <n v="24701637"/>
    <x v="2284"/>
    <n v="154"/>
    <x v="1"/>
    <n v="4201637"/>
    <s v="Profit"/>
    <x v="3"/>
    <s v="United States)"/>
  </r>
  <r>
    <x v="7340"/>
    <x v="0"/>
    <x v="1"/>
    <x v="39"/>
    <s v="August 9, 2019 (United States)"/>
    <n v="7.6"/>
    <n v="55000"/>
    <x v="2838"/>
    <s v="Lulu Wang"/>
    <x v="2706"/>
    <x v="0"/>
    <n v="20500000"/>
    <n v="23076657"/>
    <x v="1764"/>
    <n v="100"/>
    <x v="1"/>
    <n v="2576657"/>
    <s v="Profit"/>
    <x v="3"/>
    <s v="United States)"/>
  </r>
  <r>
    <x v="7341"/>
    <x v="1"/>
    <x v="1"/>
    <x v="39"/>
    <s v="June 14, 2019 (United States)"/>
    <n v="6.5"/>
    <n v="33000"/>
    <x v="2839"/>
    <s v="Mindy Kaling"/>
    <x v="1178"/>
    <x v="0"/>
    <n v="4000000"/>
    <n v="22386555"/>
    <x v="969"/>
    <n v="102"/>
    <x v="2"/>
    <n v="18386555"/>
    <s v="Profit"/>
    <x v="3"/>
    <s v="United States)"/>
  </r>
  <r>
    <x v="3629"/>
    <x v="1"/>
    <x v="0"/>
    <x v="39"/>
    <s v="June 14, 2019 (United States)"/>
    <n v="6.4"/>
    <n v="48000"/>
    <x v="1686"/>
    <s v="Ernest Tidyman"/>
    <x v="1271"/>
    <x v="0"/>
    <n v="35000000"/>
    <n v="21360215"/>
    <x v="616"/>
    <n v="111"/>
    <x v="2"/>
    <n v="-13639785"/>
    <s v="Loss"/>
    <x v="3"/>
    <s v="United States)"/>
  </r>
  <r>
    <x v="7342"/>
    <x v="1"/>
    <x v="2"/>
    <x v="39"/>
    <s v="March 29, 2019 (United States)"/>
    <n v="5.8"/>
    <n v="13000"/>
    <x v="2840"/>
    <s v="Abby Johnson"/>
    <x v="2707"/>
    <x v="0"/>
    <n v="6000000"/>
    <n v="21354152"/>
    <x v="2285"/>
    <n v="109"/>
    <x v="2"/>
    <n v="15354152"/>
    <s v="Profit"/>
    <x v="3"/>
    <s v="United States)"/>
  </r>
  <r>
    <x v="7343"/>
    <x v="1"/>
    <x v="7"/>
    <x v="39"/>
    <s v="February 8, 2019 (United States)"/>
    <n v="5.9"/>
    <n v="24000"/>
    <x v="2841"/>
    <s v="Jeff Buhler"/>
    <x v="2229"/>
    <x v="0"/>
    <n v="6000000"/>
    <n v="21150265"/>
    <x v="9"/>
    <n v="92"/>
    <x v="2"/>
    <n v="15150265"/>
    <s v="Profit"/>
    <x v="3"/>
    <s v="United States)"/>
  </r>
  <r>
    <x v="7344"/>
    <x v="1"/>
    <x v="6"/>
    <x v="39"/>
    <s v="August 30, 2019 (Mexico)"/>
    <n v="4.0999999999999996"/>
    <n v="7900"/>
    <x v="2842"/>
    <s v="Fred Durst"/>
    <x v="14"/>
    <x v="0"/>
    <n v="18000000"/>
    <n v="20205757"/>
    <x v="2286"/>
    <n v="88"/>
    <x v="2"/>
    <n v="2205757"/>
    <s v="Profit"/>
    <x v="3"/>
    <s v="Mexico)"/>
  </r>
  <r>
    <x v="7345"/>
    <x v="3"/>
    <x v="4"/>
    <x v="39"/>
    <s v="April 9, 2019 (United States)"/>
    <n v="6"/>
    <n v="871"/>
    <x v="2843"/>
    <s v="Dan Benamor"/>
    <x v="2708"/>
    <x v="0"/>
    <n v="1100000"/>
    <n v="20205757"/>
    <x v="2287"/>
    <n v="85"/>
    <x v="2"/>
    <n v="19105757"/>
    <s v="Profit"/>
    <x v="3"/>
    <s v="United States)"/>
  </r>
  <r>
    <x v="7346"/>
    <x v="1"/>
    <x v="4"/>
    <x v="39"/>
    <s v="November 1, 2019 (United States)"/>
    <n v="7.5"/>
    <n v="159000"/>
    <x v="2567"/>
    <s v="Robert Eggers"/>
    <x v="2150"/>
    <x v="7"/>
    <n v="20500000"/>
    <n v="18123239"/>
    <x v="1957"/>
    <n v="109"/>
    <x v="1"/>
    <n v="-2376761"/>
    <s v="Loss"/>
    <x v="3"/>
    <s v="United States)"/>
  </r>
  <r>
    <x v="7347"/>
    <x v="7"/>
    <x v="1"/>
    <x v="39"/>
    <s v="August 16, 2019 (United States)"/>
    <n v="6.9"/>
    <n v="22000"/>
    <x v="1089"/>
    <s v="Sarfraz Manzoor"/>
    <x v="2709"/>
    <x v="1"/>
    <n v="15000000"/>
    <n v="18096691"/>
    <x v="237"/>
    <n v="118"/>
    <x v="2"/>
    <n v="3096691"/>
    <s v="Profit"/>
    <x v="3"/>
    <s v="United States)"/>
  </r>
  <r>
    <x v="7348"/>
    <x v="3"/>
    <x v="4"/>
    <x v="39"/>
    <s v="April 17, 2019 (United States)"/>
    <n v="3.6"/>
    <n v="12000"/>
    <x v="2844"/>
    <s v="Shibani Bathija"/>
    <x v="2710"/>
    <x v="41"/>
    <n v="20500000"/>
    <n v="17987034"/>
    <x v="1079"/>
    <n v="166"/>
    <x v="2"/>
    <n v="-2512966"/>
    <s v="Loss"/>
    <x v="3"/>
    <s v="United States)"/>
  </r>
  <r>
    <x v="7349"/>
    <x v="7"/>
    <x v="1"/>
    <x v="39"/>
    <s v="May 10, 2019 (United States)"/>
    <n v="6"/>
    <n v="4700"/>
    <x v="2845"/>
    <s v="Zara Hayes"/>
    <x v="362"/>
    <x v="1"/>
    <n v="10000000"/>
    <n v="16418218"/>
    <x v="1831"/>
    <n v="90"/>
    <x v="2"/>
    <n v="6418218"/>
    <s v="Profit"/>
    <x v="3"/>
    <s v="United States)"/>
  </r>
  <r>
    <x v="7350"/>
    <x v="1"/>
    <x v="0"/>
    <x v="39"/>
    <s v="August 9, 2019 (United States)"/>
    <n v="5.5"/>
    <n v="18000"/>
    <x v="2846"/>
    <s v="Andrea Berloff"/>
    <x v="2374"/>
    <x v="0"/>
    <n v="38000000"/>
    <n v="15980032"/>
    <x v="2061"/>
    <n v="102"/>
    <x v="2"/>
    <n v="-22019968"/>
    <s v="Loss"/>
    <x v="3"/>
    <s v="United States)"/>
  </r>
  <r>
    <x v="7351"/>
    <x v="7"/>
    <x v="0"/>
    <x v="39"/>
    <s v="February 1, 2019 (United States)"/>
    <n v="5.8"/>
    <n v="9900"/>
    <x v="1778"/>
    <s v="Gareth Dunnet-Alcocer"/>
    <x v="2711"/>
    <x v="11"/>
    <n v="15000000"/>
    <n v="15383580"/>
    <x v="2288"/>
    <n v="104"/>
    <x v="2"/>
    <n v="383580"/>
    <s v="Profit"/>
    <x v="3"/>
    <s v="United States)"/>
  </r>
  <r>
    <x v="7352"/>
    <x v="1"/>
    <x v="1"/>
    <x v="39"/>
    <s v="June 14, 2019 (United States)"/>
    <n v="5.5"/>
    <n v="65000"/>
    <x v="417"/>
    <s v="Jim Jarmusch"/>
    <x v="89"/>
    <x v="0"/>
    <n v="20500000"/>
    <n v="15325468"/>
    <x v="1315"/>
    <n v="104"/>
    <x v="2"/>
    <n v="-5174532"/>
    <s v="Loss"/>
    <x v="3"/>
    <s v="United States)"/>
  </r>
  <r>
    <x v="4662"/>
    <x v="1"/>
    <x v="4"/>
    <x v="39"/>
    <s v="January 25, 2019 (United States)"/>
    <n v="5.4"/>
    <n v="38000"/>
    <x v="2445"/>
    <s v="Steven Knight"/>
    <x v="1244"/>
    <x v="1"/>
    <n v="25000000"/>
    <n v="14454622"/>
    <x v="2289"/>
    <n v="106"/>
    <x v="2"/>
    <n v="-10545378"/>
    <s v="Loss"/>
    <x v="3"/>
    <s v="United States)"/>
  </r>
  <r>
    <x v="7353"/>
    <x v="3"/>
    <x v="1"/>
    <x v="39"/>
    <s v="March 1, 2019 (India)"/>
    <n v="6.3"/>
    <n v="9000"/>
    <x v="2847"/>
    <s v="Rohan Shankar"/>
    <x v="2712"/>
    <x v="41"/>
    <n v="20500000"/>
    <n v="14256199"/>
    <x v="2290"/>
    <n v="126"/>
    <x v="2"/>
    <n v="-6243801"/>
    <s v="Loss"/>
    <x v="3"/>
    <s v="India)"/>
  </r>
  <r>
    <x v="7354"/>
    <x v="3"/>
    <x v="0"/>
    <x v="39"/>
    <s v="August 15, 2019 (United States)"/>
    <n v="7.2"/>
    <n v="10000"/>
    <x v="1775"/>
    <s v="Ritesh Shah"/>
    <x v="2713"/>
    <x v="41"/>
    <n v="20500000"/>
    <n v="13098981"/>
    <x v="2291"/>
    <n v="146"/>
    <x v="1"/>
    <n v="-7401019"/>
    <s v="Loss"/>
    <x v="3"/>
    <s v="United States)"/>
  </r>
  <r>
    <x v="7355"/>
    <x v="3"/>
    <x v="0"/>
    <x v="39"/>
    <s v="July 31, 2019 (South Korea)"/>
    <n v="6.2"/>
    <n v="2500"/>
    <x v="2848"/>
    <s v="Joo-hwan Kim"/>
    <x v="2714"/>
    <x v="10"/>
    <n v="20500000"/>
    <n v="11799556"/>
    <x v="2292"/>
    <n v="129"/>
    <x v="2"/>
    <n v="-8700444"/>
    <s v="Loss"/>
    <x v="3"/>
    <s v="South Korea)"/>
  </r>
  <r>
    <x v="7356"/>
    <x v="7"/>
    <x v="1"/>
    <x v="39"/>
    <s v="August 16, 2019 (United States)"/>
    <n v="6.5"/>
    <n v="19000"/>
    <x v="900"/>
    <s v="Richard Linklater"/>
    <x v="1383"/>
    <x v="0"/>
    <n v="20000000"/>
    <n v="11025353"/>
    <x v="1886"/>
    <n v="109"/>
    <x v="2"/>
    <n v="-8974647"/>
    <s v="Loss"/>
    <x v="3"/>
    <s v="United States)"/>
  </r>
  <r>
    <x v="7357"/>
    <x v="7"/>
    <x v="2"/>
    <x v="39"/>
    <s v="April 5, 2019 (United States)"/>
    <n v="7.2"/>
    <n v="13000"/>
    <x v="2849"/>
    <s v="Robin Bissell"/>
    <x v="2384"/>
    <x v="0"/>
    <n v="10000000"/>
    <n v="10209813"/>
    <x v="2050"/>
    <n v="133"/>
    <x v="1"/>
    <n v="209813"/>
    <s v="Profit"/>
    <x v="3"/>
    <s v="United States)"/>
  </r>
  <r>
    <x v="7358"/>
    <x v="1"/>
    <x v="4"/>
    <x v="39"/>
    <s v="February 14, 2020 (United States)"/>
    <n v="8.1"/>
    <n v="74000"/>
    <x v="2850"/>
    <s v="CÃ©line Sciamma"/>
    <x v="2715"/>
    <x v="8"/>
    <n v="20500000"/>
    <n v="10123353"/>
    <x v="2293"/>
    <n v="122"/>
    <x v="1"/>
    <n v="-10376647"/>
    <s v="Loss"/>
    <x v="3"/>
    <s v="United States)"/>
  </r>
  <r>
    <x v="7359"/>
    <x v="1"/>
    <x v="2"/>
    <x v="39"/>
    <s v="August 30, 2019 (United States)"/>
    <n v="7.3"/>
    <n v="38000"/>
    <x v="2043"/>
    <s v="Sara Bernstein"/>
    <x v="1834"/>
    <x v="1"/>
    <n v="20500000"/>
    <n v="10088753"/>
    <x v="1831"/>
    <n v="112"/>
    <x v="1"/>
    <n v="-10411247"/>
    <s v="Loss"/>
    <x v="3"/>
    <s v="United States)"/>
  </r>
  <r>
    <x v="7360"/>
    <x v="3"/>
    <x v="10"/>
    <x v="39"/>
    <s v="May 5, 2019 (United States)"/>
    <n v="7.4"/>
    <n v="2000"/>
    <x v="2851"/>
    <s v="GorÃ´ Taniguchi"/>
    <x v="2716"/>
    <x v="24"/>
    <n v="20500000"/>
    <n v="9982083"/>
    <x v="2294"/>
    <n v="112"/>
    <x v="1"/>
    <n v="-10517917"/>
    <s v="Loss"/>
    <x v="3"/>
    <s v="United States)"/>
  </r>
  <r>
    <x v="7361"/>
    <x v="1"/>
    <x v="4"/>
    <x v="39"/>
    <s v="September 13, 2019 (United States)"/>
    <n v="6.3"/>
    <n v="19000"/>
    <x v="1787"/>
    <s v="Peter Straughan"/>
    <x v="2577"/>
    <x v="0"/>
    <n v="45000000"/>
    <n v="9932621"/>
    <x v="2085"/>
    <n v="149"/>
    <x v="2"/>
    <n v="-35067379"/>
    <s v="Loss"/>
    <x v="3"/>
    <s v="United States)"/>
  </r>
  <r>
    <x v="7362"/>
    <x v="7"/>
    <x v="1"/>
    <x v="39"/>
    <s v="August 30, 2019 (United States)"/>
    <n v="4.9000000000000004"/>
    <n v="550"/>
    <x v="2852"/>
    <s v="Cory Brusseau"/>
    <x v="2704"/>
    <x v="11"/>
    <n v="20500000"/>
    <n v="9667157"/>
    <x v="2282"/>
    <n v="120"/>
    <x v="2"/>
    <n v="-10832843"/>
    <s v="Loss"/>
    <x v="3"/>
    <s v="United States)"/>
  </r>
  <r>
    <x v="7363"/>
    <x v="1"/>
    <x v="4"/>
    <x v="39"/>
    <s v="March 15, 2019 (United States)"/>
    <n v="6.3"/>
    <n v="19000"/>
    <x v="2522"/>
    <s v="Joe Shrapnel"/>
    <x v="1834"/>
    <x v="29"/>
    <n v="20500000"/>
    <n v="9215591"/>
    <x v="2295"/>
    <n v="108"/>
    <x v="2"/>
    <n v="-11284409"/>
    <s v="Loss"/>
    <x v="3"/>
    <s v="United States)"/>
  </r>
  <r>
    <x v="7364"/>
    <x v="7"/>
    <x v="2"/>
    <x v="39"/>
    <s v="May 10, 2019 (United States)"/>
    <n v="6.8"/>
    <n v="36000"/>
    <x v="2853"/>
    <s v="David Gleeson"/>
    <x v="2314"/>
    <x v="0"/>
    <n v="20000000"/>
    <n v="9090040"/>
    <x v="989"/>
    <n v="112"/>
    <x v="2"/>
    <n v="-10909960"/>
    <s v="Loss"/>
    <x v="3"/>
    <s v="United States)"/>
  </r>
  <r>
    <x v="7365"/>
    <x v="7"/>
    <x v="0"/>
    <x v="39"/>
    <s v="March 15, 2019 (United States)"/>
    <n v="6"/>
    <n v="51000"/>
    <x v="2288"/>
    <s v="Erica Beeney"/>
    <x v="923"/>
    <x v="0"/>
    <n v="25000000"/>
    <n v="8808611"/>
    <x v="2020"/>
    <n v="109"/>
    <x v="2"/>
    <n v="-16191389"/>
    <s v="Loss"/>
    <x v="3"/>
    <s v="United States)"/>
  </r>
  <r>
    <x v="7366"/>
    <x v="1"/>
    <x v="1"/>
    <x v="39"/>
    <s v="October 24, 2019 (Argentina)"/>
    <n v="6.8"/>
    <n v="18000"/>
    <x v="2854"/>
    <s v="Paul Downs Colaizzo"/>
    <x v="2717"/>
    <x v="0"/>
    <n v="20500000"/>
    <n v="7442106"/>
    <x v="2296"/>
    <n v="104"/>
    <x v="2"/>
    <n v="-13057894"/>
    <s v="Loss"/>
    <x v="3"/>
    <s v="Argentina)"/>
  </r>
  <r>
    <x v="7367"/>
    <x v="7"/>
    <x v="4"/>
    <x v="39"/>
    <s v="May 17, 2019 (United States)"/>
    <n v="5.9"/>
    <n v="6600"/>
    <x v="2693"/>
    <s v="Tracy Oliver"/>
    <x v="2718"/>
    <x v="0"/>
    <n v="9000000"/>
    <n v="6750029"/>
    <x v="2142"/>
    <n v="100"/>
    <x v="2"/>
    <n v="-2249971"/>
    <s v="Loss"/>
    <x v="3"/>
    <s v="United States)"/>
  </r>
  <r>
    <x v="7368"/>
    <x v="1"/>
    <x v="4"/>
    <x v="39"/>
    <s v="June 19, 2019 (France)"/>
    <n v="6.9"/>
    <n v="11000"/>
    <x v="2855"/>
    <s v="Laure de Clermont-Tonnerre"/>
    <x v="2719"/>
    <x v="8"/>
    <n v="20500000"/>
    <n v="6405816"/>
    <x v="722"/>
    <n v="96"/>
    <x v="2"/>
    <n v="-14094184"/>
    <s v="Loss"/>
    <x v="3"/>
    <s v="France)"/>
  </r>
  <r>
    <x v="7369"/>
    <x v="3"/>
    <x v="0"/>
    <x v="39"/>
    <s v="April 5, 2019 (United States)"/>
    <n v="6.6"/>
    <n v="5200"/>
    <x v="2856"/>
    <s v="Robbie Grewal"/>
    <x v="2720"/>
    <x v="41"/>
    <n v="20500000"/>
    <n v="6111065"/>
    <x v="2297"/>
    <n v="141"/>
    <x v="2"/>
    <n v="-14388935"/>
    <s v="Loss"/>
    <x v="3"/>
    <s v="United States)"/>
  </r>
  <r>
    <x v="7370"/>
    <x v="11"/>
    <x v="0"/>
    <x v="39"/>
    <s v="February 22, 2019 (Vietnam)"/>
    <n v="6.3"/>
    <n v="4200"/>
    <x v="2857"/>
    <s v="Le-Van Kiet"/>
    <x v="2721"/>
    <x v="34"/>
    <n v="20500000"/>
    <n v="5756185"/>
    <x v="2298"/>
    <n v="98"/>
    <x v="2"/>
    <n v="-14743815"/>
    <s v="Loss"/>
    <x v="3"/>
    <s v="Vietnam)"/>
  </r>
  <r>
    <x v="7371"/>
    <x v="3"/>
    <x v="0"/>
    <x v="39"/>
    <s v="August 30, 2019 (United States)"/>
    <n v="5.2"/>
    <n v="17000"/>
    <x v="2858"/>
    <s v="Sujeeth"/>
    <x v="2445"/>
    <x v="41"/>
    <n v="20500000"/>
    <n v="5708522"/>
    <x v="2299"/>
    <n v="170"/>
    <x v="2"/>
    <n v="-14791478"/>
    <s v="Loss"/>
    <x v="3"/>
    <s v="United States)"/>
  </r>
  <r>
    <x v="7372"/>
    <x v="3"/>
    <x v="4"/>
    <x v="39"/>
    <s v="August 15, 2019 (United States)"/>
    <n v="6.5"/>
    <n v="13000"/>
    <x v="2859"/>
    <s v="R. Balki"/>
    <x v="2722"/>
    <x v="41"/>
    <n v="20500000"/>
    <n v="5667057"/>
    <x v="2300"/>
    <n v="130"/>
    <x v="2"/>
    <n v="-14832943"/>
    <s v="Loss"/>
    <x v="3"/>
    <s v="United States)"/>
  </r>
  <r>
    <x v="7373"/>
    <x v="1"/>
    <x v="4"/>
    <x v="39"/>
    <s v="August 30, 2019 (United States)"/>
    <n v="6.4"/>
    <n v="8000"/>
    <x v="1872"/>
    <s v="Jacob Estes"/>
    <x v="2380"/>
    <x v="0"/>
    <n v="5000000"/>
    <n v="5288011"/>
    <x v="2028"/>
    <n v="103"/>
    <x v="2"/>
    <n v="288011"/>
    <s v="Profit"/>
    <x v="3"/>
    <s v="United States)"/>
  </r>
  <r>
    <x v="7374"/>
    <x v="1"/>
    <x v="4"/>
    <x v="39"/>
    <s v="June 7, 2019 (United States)"/>
    <n v="7.3"/>
    <n v="16000"/>
    <x v="2860"/>
    <s v="Jimmie Fails"/>
    <x v="2723"/>
    <x v="0"/>
    <n v="20500000"/>
    <n v="4637830"/>
    <x v="1957"/>
    <n v="121"/>
    <x v="1"/>
    <n v="-15862170"/>
    <s v="Loss"/>
    <x v="3"/>
    <s v="United States)"/>
  </r>
  <r>
    <x v="7375"/>
    <x v="1"/>
    <x v="1"/>
    <x v="39"/>
    <s v="March 29, 2019 (United States)"/>
    <n v="5.5"/>
    <n v="20000"/>
    <x v="1363"/>
    <s v="Harmony Korine"/>
    <x v="1244"/>
    <x v="15"/>
    <n v="5000000"/>
    <n v="4554416"/>
    <x v="2003"/>
    <n v="95"/>
    <x v="2"/>
    <n v="-445584"/>
    <s v="Loss"/>
    <x v="3"/>
    <s v="United States)"/>
  </r>
  <r>
    <x v="7376"/>
    <x v="0"/>
    <x v="4"/>
    <x v="39"/>
    <s v="April 5, 2019 (United States)"/>
    <n v="6.9"/>
    <n v="3100"/>
    <x v="2861"/>
    <s v="Justin Monjo"/>
    <x v="2724"/>
    <x v="3"/>
    <n v="20500000"/>
    <n v="4393018"/>
    <x v="2301"/>
    <n v="99"/>
    <x v="2"/>
    <n v="-16106982"/>
    <s v="Loss"/>
    <x v="3"/>
    <s v="United States)"/>
  </r>
  <r>
    <x v="7377"/>
    <x v="3"/>
    <x v="0"/>
    <x v="39"/>
    <s v="March 29, 2019 (United States)"/>
    <n v="5.6"/>
    <n v="1700"/>
    <x v="609"/>
    <s v="Adam Prince"/>
    <x v="2725"/>
    <x v="41"/>
    <n v="20500000"/>
    <n v="4033587"/>
    <x v="2302"/>
    <n v="115"/>
    <x v="2"/>
    <n v="-16466413"/>
    <s v="Loss"/>
    <x v="3"/>
    <s v="United States)"/>
  </r>
  <r>
    <x v="7378"/>
    <x v="1"/>
    <x v="4"/>
    <x v="39"/>
    <s v="February 26, 2019 (United States)"/>
    <n v="5.7"/>
    <n v="17000"/>
    <x v="2862"/>
    <s v="Lee Cronin"/>
    <x v="2726"/>
    <x v="22"/>
    <n v="20500000"/>
    <n v="3373474"/>
    <x v="2303"/>
    <n v="90"/>
    <x v="2"/>
    <n v="-17126526"/>
    <s v="Loss"/>
    <x v="3"/>
    <s v="United States)"/>
  </r>
  <r>
    <x v="7379"/>
    <x v="3"/>
    <x v="1"/>
    <x v="39"/>
    <s v="September 6, 2019 (United States)"/>
    <n v="8.3000000000000007"/>
    <n v="40000"/>
    <x v="2610"/>
    <s v="Piyush Gupta"/>
    <x v="2727"/>
    <x v="41"/>
    <n v="20500000"/>
    <n v="3311391"/>
    <x v="2304"/>
    <n v="143"/>
    <x v="1"/>
    <n v="-17188609"/>
    <s v="Loss"/>
    <x v="3"/>
    <s v="United States)"/>
  </r>
  <r>
    <x v="7380"/>
    <x v="0"/>
    <x v="10"/>
    <x v="39"/>
    <s v="April 18, 2019 (United States)"/>
    <n v="6.1"/>
    <n v="548"/>
    <x v="2863"/>
    <s v="John Bunyan"/>
    <x v="2728"/>
    <x v="0"/>
    <n v="20500000"/>
    <n v="3173282"/>
    <x v="2305"/>
    <n v="108"/>
    <x v="2"/>
    <n v="-17326718"/>
    <s v="Loss"/>
    <x v="3"/>
    <s v="United States)"/>
  </r>
  <r>
    <x v="4900"/>
    <x v="7"/>
    <x v="4"/>
    <x v="39"/>
    <s v="November 1, 2019 (United Kingdom)"/>
    <n v="6.3"/>
    <n v="6700"/>
    <x v="1848"/>
    <s v="Bart Freundlich"/>
    <x v="1230"/>
    <x v="0"/>
    <n v="20500000"/>
    <n v="2790019"/>
    <x v="1333"/>
    <n v="112"/>
    <x v="2"/>
    <n v="-17709981"/>
    <s v="Loss"/>
    <x v="3"/>
    <s v="United Kingdom)"/>
  </r>
  <r>
    <x v="7381"/>
    <x v="1"/>
    <x v="0"/>
    <x v="39"/>
    <s v="July 19, 2019 (United States)"/>
    <n v="6.6"/>
    <n v="32000"/>
    <x v="2864"/>
    <s v="Riley Stearns"/>
    <x v="2082"/>
    <x v="0"/>
    <n v="20500000"/>
    <n v="2414269"/>
    <x v="2254"/>
    <n v="104"/>
    <x v="2"/>
    <n v="-18085731"/>
    <s v="Loss"/>
    <x v="3"/>
    <s v="United States)"/>
  </r>
  <r>
    <x v="7382"/>
    <x v="1"/>
    <x v="4"/>
    <x v="39"/>
    <s v="August 23, 2019 (United States)"/>
    <n v="6.7"/>
    <n v="11000"/>
    <x v="2865"/>
    <s v="J.C. Lee"/>
    <x v="1611"/>
    <x v="0"/>
    <n v="20500000"/>
    <n v="2268204"/>
    <x v="2306"/>
    <n v="109"/>
    <x v="2"/>
    <n v="-18231796"/>
    <s v="Loss"/>
    <x v="3"/>
    <s v="United States)"/>
  </r>
  <r>
    <x v="7383"/>
    <x v="3"/>
    <x v="16"/>
    <x v="39"/>
    <s v="May 1, 2019 (United States)"/>
    <n v="7.9"/>
    <n v="321"/>
    <x v="2866"/>
    <s v="Mark Bramble"/>
    <x v="2729"/>
    <x v="1"/>
    <n v="20500000"/>
    <n v="2217255"/>
    <x v="2307"/>
    <n v="155"/>
    <x v="1"/>
    <n v="-18282745"/>
    <s v="Loss"/>
    <x v="3"/>
    <s v="United States)"/>
  </r>
  <r>
    <x v="7384"/>
    <x v="7"/>
    <x v="3"/>
    <x v="39"/>
    <s v="June 28, 2019 (United States)"/>
    <n v="5.6"/>
    <n v="336"/>
    <x v="1654"/>
    <s v="Mitch Davis"/>
    <x v="1632"/>
    <x v="0"/>
    <n v="20500000"/>
    <n v="1807216"/>
    <x v="2308"/>
    <n v="117"/>
    <x v="2"/>
    <n v="-18692784"/>
    <s v="Loss"/>
    <x v="3"/>
    <s v="United States)"/>
  </r>
  <r>
    <x v="7385"/>
    <x v="1"/>
    <x v="4"/>
    <x v="39"/>
    <s v="August 30, 2019 (United Kingdom)"/>
    <n v="6.4"/>
    <n v="9300"/>
    <x v="2867"/>
    <s v="Joanna Hogg"/>
    <x v="2730"/>
    <x v="1"/>
    <n v="20500000"/>
    <n v="1719157"/>
    <x v="703"/>
    <n v="120"/>
    <x v="2"/>
    <n v="-18780843"/>
    <s v="Loss"/>
    <x v="3"/>
    <s v="United Kingdom)"/>
  </r>
  <r>
    <x v="7386"/>
    <x v="3"/>
    <x v="0"/>
    <x v="39"/>
    <s v="May 24, 2019 (United States)"/>
    <n v="4.5"/>
    <n v="2000"/>
    <x v="2868"/>
    <s v="Raj Kumar Gupta"/>
    <x v="2731"/>
    <x v="41"/>
    <n v="20500000"/>
    <n v="1715851"/>
    <x v="2304"/>
    <n v="123"/>
    <x v="2"/>
    <n v="-18784149"/>
    <s v="Loss"/>
    <x v="3"/>
    <s v="United States)"/>
  </r>
  <r>
    <x v="7387"/>
    <x v="3"/>
    <x v="0"/>
    <x v="39"/>
    <s v="May 10, 2019 (United States)"/>
    <n v="2.2000000000000002"/>
    <n v="18000"/>
    <x v="2869"/>
    <s v="Arshad Sayed"/>
    <x v="2732"/>
    <x v="41"/>
    <n v="20500000"/>
    <n v="1635907"/>
    <x v="2304"/>
    <n v="146"/>
    <x v="2"/>
    <n v="-18864093"/>
    <s v="Loss"/>
    <x v="3"/>
    <s v="United States)"/>
  </r>
  <r>
    <x v="3627"/>
    <x v="1"/>
    <x v="2"/>
    <x v="39"/>
    <s v="March 8, 2019 (United States)"/>
    <n v="5.9"/>
    <n v="7400"/>
    <x v="2870"/>
    <s v="Vincent D'Onofrio"/>
    <x v="2733"/>
    <x v="0"/>
    <n v="8000000"/>
    <n v="1561698"/>
    <x v="2309"/>
    <n v="100"/>
    <x v="2"/>
    <n v="-6438302"/>
    <s v="Loss"/>
    <x v="3"/>
    <s v="United States)"/>
  </r>
  <r>
    <x v="7388"/>
    <x v="3"/>
    <x v="1"/>
    <x v="39"/>
    <s v="May 17, 2019 (United States)"/>
    <n v="6.6"/>
    <n v="7400"/>
    <x v="2871"/>
    <s v="Surabhi Bhatnagar"/>
    <x v="2446"/>
    <x v="41"/>
    <n v="20500000"/>
    <n v="1473116"/>
    <x v="2310"/>
    <n v="135"/>
    <x v="2"/>
    <n v="-19026884"/>
    <s v="Loss"/>
    <x v="3"/>
    <s v="United States)"/>
  </r>
  <r>
    <x v="7389"/>
    <x v="3"/>
    <x v="1"/>
    <x v="39"/>
    <s v="September 13, 2019 (United States)"/>
    <n v="5.3"/>
    <n v="12000"/>
    <x v="2872"/>
    <s v="Peter Hutchings"/>
    <x v="2324"/>
    <x v="0"/>
    <n v="20500000"/>
    <n v="1378160"/>
    <x v="1857"/>
    <n v="94"/>
    <x v="2"/>
    <n v="-19121840"/>
    <s v="Loss"/>
    <x v="3"/>
    <s v="United States)"/>
  </r>
  <r>
    <x v="7390"/>
    <x v="1"/>
    <x v="0"/>
    <x v="39"/>
    <s v="October 4, 2019 (United States)"/>
    <n v="3"/>
    <n v="122"/>
    <x v="2873"/>
    <s v="Jeffrey Nicholson"/>
    <x v="2734"/>
    <x v="0"/>
    <n v="20500000"/>
    <n v="1101470"/>
    <x v="2311"/>
    <n v="93"/>
    <x v="2"/>
    <n v="-19398530"/>
    <s v="Loss"/>
    <x v="3"/>
    <s v="United States)"/>
  </r>
  <r>
    <x v="7391"/>
    <x v="7"/>
    <x v="17"/>
    <x v="39"/>
    <s v="August 30, 2019 (United States)"/>
    <n v="5.9"/>
    <n v="691"/>
    <x v="2874"/>
    <s v="Alex Ranarivelo"/>
    <x v="2735"/>
    <x v="0"/>
    <n v="20500000"/>
    <n v="1067629"/>
    <x v="2312"/>
    <n v="94"/>
    <x v="2"/>
    <n v="-19432371"/>
    <s v="Loss"/>
    <x v="3"/>
    <s v="United States)"/>
  </r>
  <r>
    <x v="7392"/>
    <x v="7"/>
    <x v="4"/>
    <x v="39"/>
    <s v="March 15, 2019 (India)"/>
    <n v="6.9"/>
    <n v="4600"/>
    <x v="2446"/>
    <s v="Ritesh Batra"/>
    <x v="2736"/>
    <x v="29"/>
    <n v="20500000"/>
    <n v="996171"/>
    <x v="2313"/>
    <n v="110"/>
    <x v="2"/>
    <n v="-19503829"/>
    <s v="Loss"/>
    <x v="3"/>
    <s v="India)"/>
  </r>
  <r>
    <x v="7393"/>
    <x v="1"/>
    <x v="2"/>
    <x v="39"/>
    <s v="November 27, 2019 (United States)"/>
    <n v="7.8"/>
    <n v="344000"/>
    <x v="25"/>
    <s v="Steven Zaillian"/>
    <x v="23"/>
    <x v="0"/>
    <n v="159000000"/>
    <n v="968853"/>
    <x v="1161"/>
    <n v="209"/>
    <x v="1"/>
    <n v="-158031147"/>
    <s v="Loss"/>
    <x v="3"/>
    <s v="United States)"/>
  </r>
  <r>
    <x v="7394"/>
    <x v="0"/>
    <x v="1"/>
    <x v="39"/>
    <s v="July 24, 2019 (United States)"/>
    <n v="5.9"/>
    <n v="403"/>
    <x v="2875"/>
    <s v="T.C. Christensen"/>
    <x v="2737"/>
    <x v="0"/>
    <n v="20500000"/>
    <n v="954641"/>
    <x v="2314"/>
    <n v="100"/>
    <x v="2"/>
    <n v="-19545359"/>
    <s v="Loss"/>
    <x v="3"/>
    <s v="United States)"/>
  </r>
  <r>
    <x v="7395"/>
    <x v="3"/>
    <x v="0"/>
    <x v="39"/>
    <s v="March 1, 2019 (India)"/>
    <n v="8.1"/>
    <n v="9800"/>
    <x v="2876"/>
    <s v="Sudip Sharma"/>
    <x v="2727"/>
    <x v="41"/>
    <n v="20500000"/>
    <n v="914565"/>
    <x v="2315"/>
    <n v="143"/>
    <x v="1"/>
    <n v="-19585435"/>
    <s v="Loss"/>
    <x v="3"/>
    <s v="India)"/>
  </r>
  <r>
    <x v="7396"/>
    <x v="7"/>
    <x v="4"/>
    <x v="39"/>
    <s v="March 29, 2019 (India)"/>
    <n v="6.4"/>
    <n v="806"/>
    <x v="2877"/>
    <s v="Andrew E. Matthews"/>
    <x v="2738"/>
    <x v="0"/>
    <n v="20500000"/>
    <n v="695164"/>
    <x v="2316"/>
    <n v="112"/>
    <x v="2"/>
    <n v="-19804836"/>
    <s v="Loss"/>
    <x v="3"/>
    <s v="India)"/>
  </r>
  <r>
    <x v="7397"/>
    <x v="1"/>
    <x v="0"/>
    <x v="39"/>
    <s v="August 8, 2019 (Germany)"/>
    <n v="5.4"/>
    <n v="4000"/>
    <x v="2878"/>
    <s v="Malik Bader"/>
    <x v="2334"/>
    <x v="0"/>
    <n v="20500000"/>
    <n v="619855"/>
    <x v="2317"/>
    <n v="112"/>
    <x v="2"/>
    <n v="-19880145"/>
    <s v="Loss"/>
    <x v="3"/>
    <s v="Germany)"/>
  </r>
  <r>
    <x v="7398"/>
    <x v="3"/>
    <x v="7"/>
    <x v="39"/>
    <s v="September 5, 2019 (United States)"/>
    <n v="6.5"/>
    <n v="2500"/>
    <x v="2879"/>
    <s v="Melanie Martinez"/>
    <x v="2739"/>
    <x v="0"/>
    <n v="5000000"/>
    <n v="359377"/>
    <x v="2318"/>
    <n v="96"/>
    <x v="2"/>
    <n v="-4640623"/>
    <s v="Loss"/>
    <x v="3"/>
    <s v="United States)"/>
  </r>
  <r>
    <x v="7399"/>
    <x v="7"/>
    <x v="4"/>
    <x v="39"/>
    <s v="August 2, 2019 (Sweden)"/>
    <n v="5.7"/>
    <n v="1500"/>
    <x v="2880"/>
    <s v="Noble Jones"/>
    <x v="566"/>
    <x v="0"/>
    <n v="20500000"/>
    <n v="354103"/>
    <x v="2319"/>
    <n v="94"/>
    <x v="2"/>
    <n v="-20145897"/>
    <s v="Loss"/>
    <x v="3"/>
    <s v="Sweden)"/>
  </r>
  <r>
    <x v="7400"/>
    <x v="1"/>
    <x v="0"/>
    <x v="39"/>
    <s v="March 29, 2019 (China)"/>
    <n v="5.6"/>
    <n v="10000"/>
    <x v="2881"/>
    <s v="Joey O'Bryan"/>
    <x v="1731"/>
    <x v="44"/>
    <n v="10000000"/>
    <n v="345900"/>
    <x v="2320"/>
    <n v="96"/>
    <x v="2"/>
    <n v="-9654100"/>
    <s v="Loss"/>
    <x v="3"/>
    <s v="China)"/>
  </r>
  <r>
    <x v="7401"/>
    <x v="1"/>
    <x v="1"/>
    <x v="39"/>
    <s v="December 6, 2019 (United States)"/>
    <n v="7.9"/>
    <n v="265000"/>
    <x v="1234"/>
    <s v="Noah Baumbach"/>
    <x v="2501"/>
    <x v="1"/>
    <n v="18600000"/>
    <n v="333686"/>
    <x v="2076"/>
    <n v="137"/>
    <x v="1"/>
    <n v="-18266314"/>
    <s v="Loss"/>
    <x v="3"/>
    <s v="United States)"/>
  </r>
  <r>
    <x v="7402"/>
    <x v="1"/>
    <x v="1"/>
    <x v="39"/>
    <s v="July 19, 2019 (United States)"/>
    <n v="6.3"/>
    <n v="2700"/>
    <x v="2323"/>
    <s v="Lynn Shelton"/>
    <x v="2740"/>
    <x v="0"/>
    <n v="20500000"/>
    <n v="323369"/>
    <x v="2321"/>
    <n v="88"/>
    <x v="2"/>
    <n v="-20176631"/>
    <s v="Loss"/>
    <x v="3"/>
    <s v="United States)"/>
  </r>
  <r>
    <x v="7403"/>
    <x v="1"/>
    <x v="4"/>
    <x v="39"/>
    <s v="March 22, 2019 (Ireland)"/>
    <n v="6.3"/>
    <n v="417"/>
    <x v="2882"/>
    <s v="Van Ling"/>
    <x v="2741"/>
    <x v="0"/>
    <n v="20500000"/>
    <n v="300842"/>
    <x v="2322"/>
    <n v="137"/>
    <x v="2"/>
    <n v="-20199158"/>
    <s v="Loss"/>
    <x v="3"/>
    <s v="Ireland)"/>
  </r>
  <r>
    <x v="7404"/>
    <x v="3"/>
    <x v="10"/>
    <x v="39"/>
    <s v="May 16, 2019 (United States)"/>
    <n v="7.6"/>
    <n v="900"/>
    <x v="2883"/>
    <s v="Carlo Zen"/>
    <x v="2742"/>
    <x v="24"/>
    <n v="20500000"/>
    <n v="288460"/>
    <x v="2323"/>
    <n v="115"/>
    <x v="1"/>
    <n v="-20211540"/>
    <s v="Loss"/>
    <x v="3"/>
    <s v="United States)"/>
  </r>
  <r>
    <x v="7405"/>
    <x v="3"/>
    <x v="4"/>
    <x v="39"/>
    <s v="May 19, 2020 (Poland)"/>
    <n v="6.4"/>
    <n v="4400"/>
    <x v="2884"/>
    <s v="Eddie Mensore"/>
    <x v="2743"/>
    <x v="0"/>
    <n v="350000"/>
    <n v="226421"/>
    <x v="2324"/>
    <n v="83"/>
    <x v="2"/>
    <n v="-123579"/>
    <s v="Loss"/>
    <x v="3"/>
    <s v="Poland)"/>
  </r>
  <r>
    <x v="7406"/>
    <x v="0"/>
    <x v="1"/>
    <x v="39"/>
    <s v="February 4, 2020 (Australia)"/>
    <n v="6.2"/>
    <n v="719"/>
    <x v="2885"/>
    <s v="Robert Krantz"/>
    <x v="2744"/>
    <x v="0"/>
    <n v="20500000"/>
    <n v="210091"/>
    <x v="2325"/>
    <n v="106"/>
    <x v="2"/>
    <n v="-20289909"/>
    <s v="Loss"/>
    <x v="3"/>
    <s v="Australia)"/>
  </r>
  <r>
    <x v="7407"/>
    <x v="1"/>
    <x v="4"/>
    <x v="39"/>
    <s v="August 2, 2019 (United States)"/>
    <n v="5.4"/>
    <n v="2900"/>
    <x v="2886"/>
    <s v="Britt Poulton"/>
    <x v="2745"/>
    <x v="0"/>
    <n v="20500000"/>
    <n v="172952"/>
    <x v="2066"/>
    <n v="98"/>
    <x v="2"/>
    <n v="-20327048"/>
    <s v="Loss"/>
    <x v="3"/>
    <s v="United States)"/>
  </r>
  <r>
    <x v="7408"/>
    <x v="3"/>
    <x v="1"/>
    <x v="39"/>
    <s v="August 30, 2019 (United States)"/>
    <n v="5.0999999999999996"/>
    <n v="590"/>
    <x v="2887"/>
    <s v="Jen Tullock"/>
    <x v="2746"/>
    <x v="0"/>
    <n v="20500000"/>
    <n v="151507"/>
    <x v="2326"/>
    <n v="98"/>
    <x v="2"/>
    <n v="-20348493"/>
    <s v="Loss"/>
    <x v="3"/>
    <s v="United States)"/>
  </r>
  <r>
    <x v="7409"/>
    <x v="8"/>
    <x v="4"/>
    <x v="39"/>
    <s v="August 16, 2019 (United States)"/>
    <n v="6.9"/>
    <n v="2700"/>
    <x v="2888"/>
    <s v="Lucio Castro"/>
    <x v="2747"/>
    <x v="25"/>
    <n v="20500000"/>
    <n v="103047"/>
    <x v="180"/>
    <n v="84"/>
    <x v="2"/>
    <n v="-20396953"/>
    <s v="Loss"/>
    <x v="3"/>
    <s v="United States)"/>
  </r>
  <r>
    <x v="7410"/>
    <x v="1"/>
    <x v="0"/>
    <x v="39"/>
    <s v="April 16, 2019 (United States)"/>
    <n v="3.5"/>
    <n v="195"/>
    <x v="2889"/>
    <s v="Andy Golub"/>
    <x v="1733"/>
    <x v="0"/>
    <n v="1200000"/>
    <n v="45696"/>
    <x v="2327"/>
    <n v="85"/>
    <x v="2"/>
    <n v="-1154304"/>
    <s v="Loss"/>
    <x v="3"/>
    <s v="United States)"/>
  </r>
  <r>
    <x v="7411"/>
    <x v="1"/>
    <x v="1"/>
    <x v="39"/>
    <s v="May 20, 2019 (United Kingdom)"/>
    <n v="4.7"/>
    <n v="1400"/>
    <x v="2890"/>
    <s v="Drew Cullingham"/>
    <x v="2748"/>
    <x v="1"/>
    <n v="20500000"/>
    <n v="38901"/>
    <x v="2328"/>
    <n v="82"/>
    <x v="2"/>
    <n v="-20461099"/>
    <s v="Loss"/>
    <x v="3"/>
    <s v="United Kingdom)"/>
  </r>
  <r>
    <x v="7412"/>
    <x v="3"/>
    <x v="4"/>
    <x v="39"/>
    <s v="July 26, 2019 (United States)"/>
    <n v="6.5"/>
    <n v="898"/>
    <x v="2891"/>
    <s v="Marie Kreutzer"/>
    <x v="2749"/>
    <x v="32"/>
    <n v="20500000"/>
    <n v="29251"/>
    <x v="2329"/>
    <n v="108"/>
    <x v="2"/>
    <n v="-20470749"/>
    <s v="Loss"/>
    <x v="3"/>
    <s v="United States)"/>
  </r>
  <r>
    <x v="7413"/>
    <x v="1"/>
    <x v="1"/>
    <x v="39"/>
    <s v="August 9, 2019 (United States)"/>
    <n v="6.4"/>
    <n v="4400"/>
    <x v="2892"/>
    <s v="Max Werner"/>
    <x v="1836"/>
    <x v="0"/>
    <n v="20500000"/>
    <n v="22594"/>
    <x v="1602"/>
    <n v="97"/>
    <x v="2"/>
    <n v="-20477406"/>
    <s v="Loss"/>
    <x v="3"/>
    <s v="United States)"/>
  </r>
  <r>
    <x v="7414"/>
    <x v="1"/>
    <x v="6"/>
    <x v="39"/>
    <s v="April 12, 2019 (United States)"/>
    <n v="5.3"/>
    <n v="3700"/>
    <x v="2893"/>
    <s v="Carlyle Eubank"/>
    <x v="2750"/>
    <x v="0"/>
    <n v="20500000"/>
    <n v="20440"/>
    <x v="2330"/>
    <n v="105"/>
    <x v="2"/>
    <n v="-20479560"/>
    <s v="Loss"/>
    <x v="3"/>
    <s v="United States)"/>
  </r>
  <r>
    <x v="7415"/>
    <x v="1"/>
    <x v="5"/>
    <x v="39"/>
    <s v="April 26, 2019 (United States)"/>
    <n v="4.8"/>
    <n v="1900"/>
    <x v="2894"/>
    <s v="Roxanne Benjamin"/>
    <x v="2751"/>
    <x v="0"/>
    <n v="20500000"/>
    <n v="5123"/>
    <x v="2331"/>
    <n v="87"/>
    <x v="2"/>
    <n v="-20494877"/>
    <s v="Loss"/>
    <x v="3"/>
    <s v="United States)"/>
  </r>
  <r>
    <x v="7416"/>
    <x v="3"/>
    <x v="6"/>
    <x v="39"/>
    <s v="June 26, 2020 (United States)"/>
    <n v="5.2"/>
    <n v="735"/>
    <x v="2895"/>
    <s v="John Swab"/>
    <x v="1222"/>
    <x v="0"/>
    <n v="20500000"/>
    <n v="682"/>
    <x v="2332"/>
    <n v="93"/>
    <x v="2"/>
    <n v="-20499318"/>
    <s v="Loss"/>
    <x v="3"/>
    <s v="United States)"/>
  </r>
  <r>
    <x v="7417"/>
    <x v="3"/>
    <x v="0"/>
    <x v="40"/>
    <s v="August 28, 2020 (United States)"/>
    <n v="6.8"/>
    <n v="3700"/>
    <x v="2896"/>
    <s v="Hu Guan"/>
    <x v="2752"/>
    <x v="30"/>
    <n v="80000000"/>
    <n v="461421559"/>
    <x v="2333"/>
    <n v="149"/>
    <x v="2"/>
    <n v="381421559"/>
    <s v="Profit"/>
    <x v="4"/>
    <s v="United States)"/>
  </r>
  <r>
    <x v="7418"/>
    <x v="1"/>
    <x v="0"/>
    <x v="40"/>
    <s v="January 17, 2020 (United States)"/>
    <n v="6.6"/>
    <n v="140000"/>
    <x v="2897"/>
    <s v="Peter Craig"/>
    <x v="1078"/>
    <x v="0"/>
    <n v="90000000"/>
    <n v="426505244"/>
    <x v="4"/>
    <n v="124"/>
    <x v="2"/>
    <n v="336505244"/>
    <s v="Profit"/>
    <x v="4"/>
    <s v="United States)"/>
  </r>
  <r>
    <x v="7419"/>
    <x v="7"/>
    <x v="0"/>
    <x v="40"/>
    <s v="September 3, 2020 (United States)"/>
    <n v="7.4"/>
    <n v="387000"/>
    <x v="1439"/>
    <s v="Christopher Nolan"/>
    <x v="2607"/>
    <x v="0"/>
    <n v="205000000"/>
    <n v="363656624"/>
    <x v="7"/>
    <n v="150"/>
    <x v="1"/>
    <n v="158656624"/>
    <s v="Profit"/>
    <x v="4"/>
    <s v="United States)"/>
  </r>
  <r>
    <x v="7420"/>
    <x v="0"/>
    <x v="0"/>
    <x v="40"/>
    <s v="February 14, 2020 (United States)"/>
    <n v="6.5"/>
    <n v="102000"/>
    <x v="2898"/>
    <s v="Pat Casey"/>
    <x v="2753"/>
    <x v="0"/>
    <n v="85000000"/>
    <n v="319715683"/>
    <x v="5"/>
    <n v="99"/>
    <x v="2"/>
    <n v="234715683"/>
    <s v="Profit"/>
    <x v="4"/>
    <s v="United States)"/>
  </r>
  <r>
    <x v="7421"/>
    <x v="0"/>
    <x v="3"/>
    <x v="40"/>
    <s v="January 17, 2020 (United States)"/>
    <n v="5.6"/>
    <n v="53000"/>
    <x v="1720"/>
    <s v="Stephen Gaghan"/>
    <x v="746"/>
    <x v="0"/>
    <n v="175000000"/>
    <n v="245487753"/>
    <x v="1"/>
    <n v="101"/>
    <x v="2"/>
    <n v="70487753"/>
    <s v="Profit"/>
    <x v="4"/>
    <s v="United States)"/>
  </r>
  <r>
    <x v="7422"/>
    <x v="5"/>
    <x v="10"/>
    <x v="40"/>
    <s v="October 1, 2020 (United States)"/>
    <n v="6.6"/>
    <n v="1300"/>
    <x v="2899"/>
    <s v="unknown"/>
    <x v="2754"/>
    <x v="30"/>
    <n v="20500000"/>
    <n v="240663149"/>
    <x v="2334"/>
    <n v="110"/>
    <x v="2"/>
    <n v="220163149"/>
    <s v="Profit"/>
    <x v="4"/>
    <s v="United States)"/>
  </r>
  <r>
    <x v="7423"/>
    <x v="1"/>
    <x v="0"/>
    <x v="40"/>
    <s v="February 7, 2020 (United States)"/>
    <n v="6.1"/>
    <n v="190000"/>
    <x v="2900"/>
    <s v="Christina Hodson"/>
    <x v="2549"/>
    <x v="0"/>
    <n v="84500000"/>
    <n v="201858461"/>
    <x v="2335"/>
    <n v="109"/>
    <x v="2"/>
    <n v="117358461"/>
    <s v="Profit"/>
    <x v="4"/>
    <s v="United States)"/>
  </r>
  <r>
    <x v="7424"/>
    <x v="7"/>
    <x v="0"/>
    <x v="40"/>
    <s v="December 25, 2020 (United States)"/>
    <n v="5.4"/>
    <n v="217000"/>
    <x v="1755"/>
    <s v="Patty Jenkins"/>
    <x v="2527"/>
    <x v="0"/>
    <n v="20500000"/>
    <n v="166534027"/>
    <x v="935"/>
    <n v="151"/>
    <x v="2"/>
    <n v="146034027"/>
    <s v="Profit"/>
    <x v="4"/>
    <s v="United States)"/>
  </r>
  <r>
    <x v="7425"/>
    <x v="1"/>
    <x v="4"/>
    <x v="40"/>
    <s v="February 28, 2020 (United States)"/>
    <n v="7.1"/>
    <n v="186000"/>
    <x v="2556"/>
    <s v="Leigh Whannell"/>
    <x v="2755"/>
    <x v="7"/>
    <n v="7000000"/>
    <n v="143151000"/>
    <x v="1"/>
    <n v="124"/>
    <x v="1"/>
    <n v="136151000"/>
    <s v="Profit"/>
    <x v="4"/>
    <s v="United States)"/>
  </r>
  <r>
    <x v="7426"/>
    <x v="0"/>
    <x v="10"/>
    <x v="40"/>
    <s v="March 6, 2020 (United States)"/>
    <n v="7.4"/>
    <n v="120000"/>
    <x v="2416"/>
    <s v="Dan Scanlon"/>
    <x v="2526"/>
    <x v="0"/>
    <n v="20500000"/>
    <n v="141950608"/>
    <x v="167"/>
    <n v="102"/>
    <x v="1"/>
    <n v="121450608"/>
    <s v="Profit"/>
    <x v="4"/>
    <s v="United States)"/>
  </r>
  <r>
    <x v="7427"/>
    <x v="0"/>
    <x v="3"/>
    <x v="40"/>
    <s v="February 21, 2020 (United States)"/>
    <n v="6.8"/>
    <n v="42000"/>
    <x v="2901"/>
    <s v="Michael Green"/>
    <x v="86"/>
    <x v="7"/>
    <n v="135000000"/>
    <n v="111105497"/>
    <x v="2336"/>
    <n v="100"/>
    <x v="2"/>
    <n v="-23894503"/>
    <s v="Loss"/>
    <x v="4"/>
    <s v="United States)"/>
  </r>
  <r>
    <x v="7428"/>
    <x v="1"/>
    <x v="4"/>
    <x v="40"/>
    <s v="February 7, 2020 (United States)"/>
    <n v="6.6"/>
    <n v="35"/>
    <x v="2902"/>
    <s v="Dekoven Riggins"/>
    <x v="2756"/>
    <x v="0"/>
    <n v="5000"/>
    <n v="20205757"/>
    <x v="2337"/>
    <n v="78"/>
    <x v="2"/>
    <n v="20200757"/>
    <s v="Profit"/>
    <x v="4"/>
    <s v="United States)"/>
  </r>
  <r>
    <x v="7429"/>
    <x v="1"/>
    <x v="4"/>
    <x v="40"/>
    <s v="November 6, 2020 (United States)"/>
    <n v="6.4"/>
    <n v="88786"/>
    <x v="2903"/>
    <s v="C.E. Poverman"/>
    <x v="2757"/>
    <x v="0"/>
    <n v="1000000"/>
    <n v="20205757"/>
    <x v="2338"/>
    <n v="121"/>
    <x v="2"/>
    <n v="19205757"/>
    <s v="Profit"/>
    <x v="4"/>
    <s v="United States)"/>
  </r>
  <r>
    <x v="7430"/>
    <x v="7"/>
    <x v="1"/>
    <x v="40"/>
    <s v="June 3, 2020 (United States)"/>
    <n v="5"/>
    <n v="294"/>
    <x v="2904"/>
    <s v="Scott Pryor"/>
    <x v="2758"/>
    <x v="0"/>
    <n v="20500000"/>
    <n v="413378"/>
    <x v="2339"/>
    <n v="120"/>
    <x v="2"/>
    <n v="-20086622"/>
    <s v="Loss"/>
    <x v="4"/>
    <s v="United States)"/>
  </r>
  <r>
    <x v="7431"/>
    <x v="3"/>
    <x v="5"/>
    <x v="40"/>
    <s v="March 3, 2020 (United States)"/>
    <n v="3.4"/>
    <n v="447"/>
    <x v="2905"/>
    <s v="Kevin Shulman"/>
    <x v="2759"/>
    <x v="0"/>
    <n v="20500000"/>
    <n v="13266"/>
    <x v="2332"/>
    <n v="87"/>
    <x v="2"/>
    <n v="-20486734"/>
    <s v="Loss"/>
    <x v="4"/>
    <s v="United States)"/>
  </r>
  <r>
    <x v="7432"/>
    <x v="1"/>
    <x v="6"/>
    <x v="40"/>
    <s v="April 17, 2020 (Mexico)"/>
    <n v="5.4"/>
    <n v="2400"/>
    <x v="2906"/>
    <s v="Scott Teems"/>
    <x v="2760"/>
    <x v="0"/>
    <n v="20500000"/>
    <n v="3661"/>
    <x v="2340"/>
    <n v="98"/>
    <x v="2"/>
    <n v="-20496339"/>
    <s v="Loss"/>
    <x v="4"/>
    <s v="Mexic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3277C6-AB39-42CD-97CE-DAB4A7D47506}"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Director/Star Name">
  <location ref="B2:G12" firstHeaderRow="0" firstDataRow="1" firstDataCol="3"/>
  <pivotFields count="20">
    <pivotField name="Movie Name" axis="axisRow" compact="0" outline="0" showAll="0">
      <items count="7434">
        <item x="5423"/>
        <item x="5183"/>
        <item x="6164"/>
        <item x="3294"/>
        <item x="4757"/>
        <item x="5874"/>
        <item x="4987"/>
        <item x="7266"/>
        <item x="1352"/>
        <item x="556"/>
        <item x="5341"/>
        <item x="4490"/>
        <item x="3391"/>
        <item x="2674"/>
        <item x="4161"/>
        <item x="1214"/>
        <item x="1044"/>
        <item x="5465"/>
        <item x="6737"/>
        <item x="3455"/>
        <item x="410"/>
        <item x="5906"/>
        <item x="5157"/>
        <item x="2811"/>
        <item x="3612"/>
        <item x="2629"/>
        <item x="5470"/>
        <item x="7128"/>
        <item x="6138"/>
        <item x="5610"/>
        <item x="5649"/>
        <item x="4421"/>
        <item x="6757"/>
        <item x="2137"/>
        <item x="3852"/>
        <item x="4833"/>
        <item x="5376"/>
        <item x="1379"/>
        <item x="2921"/>
        <item x="4183"/>
        <item x="6152"/>
        <item x="3531"/>
        <item x="486"/>
        <item x="6825"/>
        <item x="6191"/>
        <item x="4245"/>
        <item x="5945"/>
        <item x="6315"/>
        <item x="4144"/>
        <item x="4090"/>
        <item x="5182"/>
        <item x="3651"/>
        <item x="4025"/>
        <item x="6090"/>
        <item x="5028"/>
        <item x="1965"/>
        <item x="6375"/>
        <item x="5415"/>
        <item x="2069"/>
        <item x="2515"/>
        <item x="3372"/>
        <item x="2399"/>
        <item x="5020"/>
        <item x="5015"/>
        <item x="5826"/>
        <item x="6314"/>
        <item x="3897"/>
        <item x="4529"/>
        <item x="5101"/>
        <item x="4023"/>
        <item x="7383"/>
        <item x="6607"/>
        <item x="6937"/>
        <item x="7322"/>
        <item x="6146"/>
        <item x="208"/>
        <item x="4388"/>
        <item x="5824"/>
        <item x="5414"/>
        <item x="948"/>
        <item x="7196"/>
        <item x="6451"/>
        <item x="3573"/>
        <item x="3143"/>
        <item x="3991"/>
        <item x="998"/>
        <item x="2488"/>
        <item x="4061"/>
        <item x="1192"/>
        <item x="1486"/>
        <item x="5054"/>
        <item x="3432"/>
        <item x="4540"/>
        <item x="3"/>
        <item x="6630"/>
        <item x="1377"/>
        <item x="6460"/>
        <item x="936"/>
        <item x="6919"/>
        <item x="7313"/>
        <item x="3794"/>
        <item x="6619"/>
        <item x="2301"/>
        <item x="3199"/>
        <item x="715"/>
        <item x="1616"/>
        <item x="5354"/>
        <item x="361"/>
        <item x="4437"/>
        <item x="3240"/>
        <item x="3390"/>
        <item x="1344"/>
        <item x="1793"/>
        <item x="6783"/>
        <item x="5838"/>
        <item x="2381"/>
        <item x="4537"/>
        <item x="7308"/>
        <item x="6903"/>
        <item x="7306"/>
        <item x="1554"/>
        <item x="2925"/>
        <item x="2311"/>
        <item x="2027"/>
        <item x="6290"/>
        <item x="939"/>
        <item x="1244"/>
        <item x="7034"/>
        <item x="6119"/>
        <item x="5895"/>
        <item x="4523"/>
        <item x="4853"/>
        <item x="2663"/>
        <item x="4928"/>
        <item x="4293"/>
        <item x="1393"/>
        <item x="6184"/>
        <item x="6406"/>
        <item x="4637"/>
        <item x="6817"/>
        <item x="2377"/>
        <item x="2707"/>
        <item x="1898"/>
        <item x="3818"/>
        <item x="2039"/>
        <item x="3140"/>
        <item x="6425"/>
        <item x="2723"/>
        <item x="310"/>
        <item x="6429"/>
        <item x="4659"/>
        <item x="4535"/>
        <item x="2464"/>
        <item x="7309"/>
        <item x="890"/>
        <item x="4262"/>
        <item x="6586"/>
        <item x="1201"/>
        <item x="3570"/>
        <item x="2187"/>
        <item x="3500"/>
        <item x="272"/>
        <item x="4291"/>
        <item x="6358"/>
        <item x="6768"/>
        <item x="1085"/>
        <item x="6421"/>
        <item x="6393"/>
        <item x="1338"/>
        <item x="3262"/>
        <item x="424"/>
        <item x="1350"/>
        <item x="506"/>
        <item x="663"/>
        <item x="1055"/>
        <item x="1251"/>
        <item x="1473"/>
        <item x="501"/>
        <item x="5459"/>
        <item x="3225"/>
        <item x="2233"/>
        <item x="375"/>
        <item x="1185"/>
        <item x="598"/>
        <item x="7214"/>
        <item x="5469"/>
        <item x="2601"/>
        <item x="7080"/>
        <item x="1916"/>
        <item x="2058"/>
        <item x="3589"/>
        <item x="675"/>
        <item x="6032"/>
        <item x="4908"/>
        <item x="5847"/>
        <item x="4385"/>
        <item x="5450"/>
        <item x="1761"/>
        <item x="7109"/>
        <item x="3295"/>
        <item x="2556"/>
        <item x="3121"/>
        <item x="5458"/>
        <item x="512"/>
        <item x="4706"/>
        <item x="7073"/>
        <item x="2117"/>
        <item x="1284"/>
        <item x="2994"/>
        <item x="602"/>
        <item x="1822"/>
        <item x="2213"/>
        <item x="6929"/>
        <item x="2856"/>
        <item x="3123"/>
        <item x="6020"/>
        <item x="2822"/>
        <item x="2605"/>
        <item x="6807"/>
        <item x="2885"/>
        <item x="4438"/>
        <item x="649"/>
        <item x="6373"/>
        <item x="2652"/>
        <item x="6576"/>
        <item x="3539"/>
        <item x="4054"/>
        <item x="7100"/>
        <item x="3798"/>
        <item x="4646"/>
        <item x="4116"/>
        <item x="5800"/>
        <item x="7283"/>
        <item x="4006"/>
        <item x="6095"/>
        <item x="860"/>
        <item x="4018"/>
        <item x="6169"/>
        <item x="1291"/>
        <item x="2502"/>
        <item x="5963"/>
        <item x="102"/>
        <item x="1003"/>
        <item x="3051"/>
        <item x="4858"/>
        <item x="2436"/>
        <item x="2624"/>
        <item x="2174"/>
        <item x="5061"/>
        <item x="5977"/>
        <item x="1277"/>
        <item x="7205"/>
        <item x="7292"/>
        <item x="4731"/>
        <item x="4074"/>
        <item x="2255"/>
        <item x="6415"/>
        <item x="3066"/>
        <item x="6267"/>
        <item x="7136"/>
        <item x="5472"/>
        <item x="1066"/>
        <item x="6777"/>
        <item x="3131"/>
        <item x="7311"/>
        <item x="1766"/>
        <item x="6129"/>
        <item x="732"/>
        <item x="3368"/>
        <item x="1622"/>
        <item x="4441"/>
        <item x="4900"/>
        <item x="5502"/>
        <item x="6286"/>
        <item x="513"/>
        <item x="4247"/>
        <item x="667"/>
        <item x="5437"/>
        <item x="3566"/>
        <item x="6272"/>
        <item x="1665"/>
        <item x="3084"/>
        <item x="3006"/>
        <item x="2364"/>
        <item x="2546"/>
        <item x="228"/>
        <item x="5"/>
        <item x="4885"/>
        <item x="1380"/>
        <item x="2806"/>
        <item x="2021"/>
        <item x="682"/>
        <item x="2918"/>
        <item x="6004"/>
        <item x="4396"/>
        <item x="6352"/>
        <item x="4464"/>
        <item x="3829"/>
        <item x="1738"/>
        <item x="5531"/>
        <item x="6699"/>
        <item x="2032"/>
        <item x="1264"/>
        <item x="888"/>
        <item x="4392"/>
        <item x="6897"/>
        <item x="3025"/>
        <item x="836"/>
        <item x="5417"/>
        <item x="4989"/>
        <item x="7264"/>
        <item x="2265"/>
        <item x="3446"/>
        <item x="5435"/>
        <item x="4086"/>
        <item x="1470"/>
        <item x="2934"/>
        <item x="6943"/>
        <item x="5697"/>
        <item x="6849"/>
        <item x="1902"/>
        <item x="6226"/>
        <item x="179"/>
        <item x="491"/>
        <item x="4143"/>
        <item x="4904"/>
        <item x="6941"/>
        <item x="3707"/>
        <item x="4348"/>
        <item x="381"/>
        <item x="967"/>
        <item x="6716"/>
        <item x="6731"/>
        <item x="1739"/>
        <item x="3665"/>
        <item x="3332"/>
        <item x="633"/>
        <item x="6592"/>
        <item x="4704"/>
        <item x="3820"/>
        <item x="4391"/>
        <item x="6925"/>
        <item x="7108"/>
        <item x="4864"/>
        <item x="41"/>
        <item x="4956"/>
        <item x="5740"/>
        <item x="6510"/>
        <item x="5347"/>
        <item x="1449"/>
        <item x="3806"/>
        <item x="481"/>
        <item x="1212"/>
        <item x="7213"/>
        <item x="954"/>
        <item x="6933"/>
        <item x="3401"/>
        <item x="577"/>
        <item x="793"/>
        <item x="4961"/>
        <item x="27"/>
        <item x="2205"/>
        <item x="3272"/>
        <item x="6842"/>
        <item x="6127"/>
        <item x="6918"/>
        <item x="2115"/>
        <item x="1151"/>
        <item x="1597"/>
        <item x="1816"/>
        <item x="3913"/>
        <item x="6843"/>
        <item x="3407"/>
        <item x="3795"/>
        <item x="134"/>
        <item x="3680"/>
        <item x="5941"/>
        <item x="7052"/>
        <item x="6303"/>
        <item x="4320"/>
        <item x="6591"/>
        <item x="733"/>
        <item x="4184"/>
        <item x="7235"/>
        <item x="3816"/>
        <item x="3058"/>
        <item x="417"/>
        <item x="262"/>
        <item x="6997"/>
        <item x="3699"/>
        <item x="2325"/>
        <item x="6012"/>
        <item x="7245"/>
        <item x="3574"/>
        <item x="4678"/>
        <item x="3959"/>
        <item x="841"/>
        <item x="1859"/>
        <item x="113"/>
        <item x="3078"/>
        <item x="1810"/>
        <item x="2798"/>
        <item x="5457"/>
        <item x="135"/>
        <item x="3495"/>
        <item x="1487"/>
        <item x="7220"/>
        <item x="204"/>
        <item x="4691"/>
        <item x="3031"/>
        <item x="4436"/>
        <item x="4046"/>
        <item x="3415"/>
        <item x="3029"/>
        <item x="6141"/>
        <item x="4426"/>
        <item x="1409"/>
        <item x="6405"/>
        <item x="7134"/>
        <item x="2499"/>
        <item x="379"/>
        <item x="3875"/>
        <item x="7290"/>
        <item x="1102"/>
        <item x="4709"/>
        <item x="3506"/>
        <item x="5345"/>
        <item x="2761"/>
        <item x="5910"/>
        <item x="2446"/>
        <item x="4190"/>
        <item x="1095"/>
        <item x="2748"/>
        <item x="7244"/>
        <item x="3773"/>
        <item x="5675"/>
        <item x="1188"/>
        <item x="3426"/>
        <item x="3165"/>
        <item x="6322"/>
        <item x="7279"/>
        <item x="6891"/>
        <item x="212"/>
        <item x="7145"/>
        <item x="6624"/>
        <item x="5855"/>
        <item x="1639"/>
        <item x="3364"/>
        <item x="5888"/>
        <item x="2290"/>
        <item x="1392"/>
        <item x="1956"/>
        <item x="6831"/>
        <item x="5492"/>
        <item x="3899"/>
        <item x="6495"/>
        <item x="7066"/>
        <item x="2752"/>
        <item x="4092"/>
        <item x="3217"/>
        <item x="3430"/>
        <item x="6"/>
        <item x="4301"/>
        <item x="3479"/>
        <item x="1397"/>
        <item x="4794"/>
        <item x="2614"/>
        <item x="5843"/>
        <item x="5271"/>
        <item x="1403"/>
        <item x="908"/>
        <item x="3322"/>
        <item x="7061"/>
        <item x="4875"/>
        <item x="1650"/>
        <item x="6003"/>
        <item x="1695"/>
        <item x="7212"/>
        <item x="4608"/>
        <item x="5942"/>
        <item x="1195"/>
        <item x="2406"/>
        <item x="3461"/>
        <item x="3195"/>
        <item x="898"/>
        <item x="887"/>
        <item x="2119"/>
        <item x="4434"/>
        <item x="6711"/>
        <item x="93"/>
        <item x="1301"/>
        <item x="4804"/>
        <item x="2141"/>
        <item x="6384"/>
        <item x="3007"/>
        <item x="4494"/>
        <item x="1426"/>
        <item x="2576"/>
        <item x="2331"/>
        <item x="1135"/>
        <item x="7218"/>
        <item x="2671"/>
        <item x="6704"/>
        <item x="4669"/>
        <item x="4007"/>
        <item x="3563"/>
        <item x="5187"/>
        <item x="5436"/>
        <item x="4727"/>
        <item x="982"/>
        <item x="7188"/>
        <item x="3484"/>
        <item x="1976"/>
        <item x="4880"/>
        <item x="3803"/>
        <item x="5873"/>
        <item x="6927"/>
        <item x="4988"/>
        <item x="6585"/>
        <item x="5867"/>
        <item x="1145"/>
        <item x="5026"/>
        <item x="6176"/>
        <item x="6262"/>
        <item x="3986"/>
        <item x="3044"/>
        <item x="3402"/>
        <item x="5169"/>
        <item x="261"/>
        <item x="4145"/>
        <item x="3637"/>
        <item x="1709"/>
        <item x="5337"/>
        <item x="6485"/>
        <item x="7248"/>
        <item x="7057"/>
        <item x="762"/>
        <item x="958"/>
        <item x="5053"/>
        <item x="1651"/>
        <item x="5475"/>
        <item x="3125"/>
        <item x="2130"/>
        <item x="6896"/>
        <item x="6594"/>
        <item x="2622"/>
        <item x="3239"/>
        <item x="4789"/>
        <item x="1143"/>
        <item x="1075"/>
        <item x="3877"/>
        <item x="6899"/>
        <item x="3464"/>
        <item x="446"/>
        <item x="5223"/>
        <item x="712"/>
        <item x="5215"/>
        <item x="2497"/>
        <item x="488"/>
        <item x="6036"/>
        <item x="160"/>
        <item x="840"/>
        <item x="1115"/>
        <item x="635"/>
        <item x="1429"/>
        <item x="1631"/>
        <item x="2569"/>
        <item x="1835"/>
        <item x="1028"/>
        <item x="407"/>
        <item x="7418"/>
        <item x="4177"/>
        <item x="2758"/>
        <item x="1327"/>
        <item x="4460"/>
        <item x="2506"/>
        <item x="6145"/>
        <item x="1721"/>
        <item x="2178"/>
        <item x="5485"/>
        <item x="780"/>
        <item x="6713"/>
        <item x="2976"/>
        <item x="4670"/>
        <item x="7207"/>
        <item x="4235"/>
        <item x="5749"/>
        <item x="7154"/>
        <item x="6242"/>
        <item x="1155"/>
        <item x="3754"/>
        <item x="3713"/>
        <item x="6614"/>
        <item x="6528"/>
        <item x="684"/>
        <item x="4095"/>
        <item x="5042"/>
        <item x="2715"/>
        <item x="3745"/>
        <item x="953"/>
        <item x="3844"/>
        <item x="5247"/>
        <item x="2953"/>
        <item x="313"/>
        <item x="4030"/>
        <item x="2537"/>
        <item x="6480"/>
        <item x="4361"/>
        <item x="6058"/>
        <item x="1160"/>
        <item x="3307"/>
        <item x="5661"/>
        <item x="4798"/>
        <item x="1939"/>
        <item x="3329"/>
        <item x="4264"/>
        <item x="2024"/>
        <item x="4857"/>
        <item x="2958"/>
        <item x="1364"/>
        <item x="7354"/>
        <item x="1428"/>
        <item x="3014"/>
        <item x="4566"/>
        <item x="2617"/>
        <item x="2026"/>
        <item x="6676"/>
        <item x="2346"/>
        <item x="6836"/>
        <item x="3520"/>
        <item x="4745"/>
        <item x="5751"/>
        <item x="6978"/>
        <item x="3687"/>
        <item x="5933"/>
        <item x="6909"/>
        <item x="4611"/>
        <item x="5268"/>
        <item x="7046"/>
        <item x="1248"/>
        <item x="3012"/>
        <item x="7038"/>
        <item x="5822"/>
        <item x="1987"/>
        <item x="6666"/>
        <item x="6022"/>
        <item x="534"/>
        <item x="7000"/>
        <item x="3489"/>
        <item x="3743"/>
        <item x="7174"/>
        <item x="3759"/>
        <item x="2923"/>
        <item x="2971"/>
        <item x="1825"/>
        <item x="4668"/>
        <item x="2840"/>
        <item x="5022"/>
        <item x="4671"/>
        <item x="5048"/>
        <item x="2866"/>
        <item x="3639"/>
        <item x="5168"/>
        <item x="4960"/>
        <item x="4883"/>
        <item x="2036"/>
        <item x="2235"/>
        <item x="1242"/>
        <item x="2933"/>
        <item x="6979"/>
        <item x="6414"/>
        <item x="6214"/>
        <item x="3734"/>
        <item x="2743"/>
        <item x="4497"/>
        <item x="5071"/>
        <item x="6472"/>
        <item x="7408"/>
        <item x="6180"/>
        <item x="5657"/>
        <item x="3828"/>
        <item x="4943"/>
        <item x="2581"/>
        <item x="3481"/>
        <item x="6044"/>
        <item x="6224"/>
        <item x="2148"/>
        <item x="3319"/>
        <item x="3276"/>
        <item x="4146"/>
        <item x="4031"/>
        <item x="6742"/>
        <item x="7391"/>
        <item x="2281"/>
        <item x="3172"/>
        <item x="4968"/>
        <item x="4747"/>
        <item x="7047"/>
        <item x="5860"/>
        <item x="3354"/>
        <item x="530"/>
        <item x="220"/>
        <item x="3700"/>
        <item x="3588"/>
        <item x="1581"/>
        <item x="2338"/>
        <item x="1149"/>
        <item x="1269"/>
        <item x="1697"/>
        <item x="368"/>
        <item x="4137"/>
        <item x="734"/>
        <item x="3560"/>
        <item x="6858"/>
        <item x="986"/>
        <item x="5186"/>
        <item x="470"/>
        <item x="1032"/>
        <item x="2431"/>
        <item x="3070"/>
        <item x="4592"/>
        <item x="5498"/>
        <item x="4306"/>
        <item x="2744"/>
        <item x="5718"/>
        <item x="6419"/>
        <item x="419"/>
        <item x="4516"/>
        <item x="6220"/>
        <item x="2392"/>
        <item x="7327"/>
        <item x="3439"/>
        <item x="1236"/>
        <item x="6284"/>
        <item x="1258"/>
        <item x="3408"/>
        <item x="3757"/>
        <item x="6400"/>
        <item x="4048"/>
        <item x="4212"/>
        <item x="6428"/>
        <item x="2005"/>
        <item x="6301"/>
        <item x="6016"/>
        <item x="3613"/>
        <item x="4788"/>
        <item x="5799"/>
        <item x="2917"/>
        <item x="6463"/>
        <item x="1300"/>
        <item x="4123"/>
        <item x="913"/>
        <item x="881"/>
        <item x="4284"/>
        <item x="1862"/>
        <item x="1460"/>
        <item x="1895"/>
        <item x="3628"/>
        <item x="6778"/>
        <item x="2675"/>
        <item x="1249"/>
        <item x="1925"/>
        <item x="2908"/>
        <item x="1383"/>
        <item x="1640"/>
        <item x="6349"/>
        <item x="7423"/>
        <item x="613"/>
        <item x="4481"/>
        <item x="3904"/>
        <item x="5515"/>
        <item x="2181"/>
        <item x="5643"/>
        <item x="4734"/>
        <item x="3536"/>
        <item x="2547"/>
        <item x="4871"/>
        <item x="4879"/>
        <item x="5713"/>
        <item x="3304"/>
        <item x="5519"/>
        <item x="4539"/>
        <item x="3807"/>
        <item x="3860"/>
        <item x="6538"/>
        <item x="937"/>
        <item x="6409"/>
        <item x="7058"/>
        <item x="1440"/>
        <item x="1927"/>
        <item x="6446"/>
        <item x="2862"/>
        <item x="4902"/>
        <item x="5544"/>
        <item x="7428"/>
        <item x="1078"/>
        <item x="6598"/>
        <item x="7114"/>
        <item x="3224"/>
        <item x="4004"/>
        <item x="7002"/>
        <item x="217"/>
        <item x="6894"/>
        <item x="4401"/>
        <item x="4983"/>
        <item x="6770"/>
        <item x="531"/>
        <item x="2165"/>
        <item x="528"/>
        <item x="2461"/>
        <item x="2530"/>
        <item x="3256"/>
        <item x="1489"/>
        <item x="6828"/>
        <item x="6341"/>
        <item x="3670"/>
        <item x="1060"/>
        <item x="1566"/>
        <item x="7347"/>
        <item x="5282"/>
        <item x="7206"/>
        <item x="2302"/>
        <item x="685"/>
        <item x="7113"/>
        <item x="2975"/>
        <item x="4776"/>
        <item x="2352"/>
        <item x="587"/>
        <item x="6260"/>
        <item x="4076"/>
        <item x="1624"/>
        <item x="4721"/>
        <item x="1317"/>
        <item x="2981"/>
        <item x="4148"/>
        <item x="3834"/>
        <item x="3960"/>
        <item x="158"/>
        <item x="2462"/>
        <item x="2291"/>
        <item x="2474"/>
        <item x="934"/>
        <item x="4051"/>
        <item x="2775"/>
        <item x="6218"/>
        <item x="6160"/>
        <item x="6273"/>
        <item x="372"/>
        <item x="2557"/>
        <item x="1735"/>
        <item x="3425"/>
        <item x="343"/>
        <item x="5652"/>
        <item x="919"/>
        <item x="3301"/>
        <item x="5128"/>
        <item x="241"/>
        <item x="4109"/>
        <item x="2157"/>
        <item x="4882"/>
        <item x="2390"/>
        <item x="7415"/>
        <item x="1769"/>
        <item x="553"/>
        <item x="122"/>
        <item x="2112"/>
        <item x="5191"/>
        <item x="1921"/>
        <item x="609"/>
        <item x="3567"/>
        <item x="878"/>
        <item x="2397"/>
        <item x="7062"/>
        <item x="3689"/>
        <item x="1691"/>
        <item x="552"/>
        <item x="5154"/>
        <item x="83"/>
        <item x="3927"/>
        <item x="4634"/>
        <item x="3061"/>
        <item x="7107"/>
        <item x="1797"/>
        <item x="3664"/>
        <item x="7338"/>
        <item x="2040"/>
        <item x="3089"/>
        <item x="4765"/>
        <item x="2941"/>
        <item x="7221"/>
        <item x="7021"/>
        <item x="969"/>
        <item x="1100"/>
        <item x="1436"/>
        <item x="2300"/>
        <item x="2985"/>
        <item x="5311"/>
        <item x="3659"/>
        <item x="2952"/>
        <item x="3431"/>
        <item x="2372"/>
        <item x="5628"/>
        <item x="7186"/>
        <item x="1206"/>
        <item x="6380"/>
        <item x="3694"/>
        <item x="3512"/>
        <item x="2683"/>
        <item x="1848"/>
        <item x="6999"/>
        <item x="5375"/>
        <item x="1351"/>
        <item x="7019"/>
        <item x="1786"/>
        <item x="2198"/>
        <item x="2549"/>
        <item x="405"/>
        <item x="2963"/>
        <item x="5068"/>
        <item x="5922"/>
        <item x="2623"/>
        <item x="737"/>
        <item x="5043"/>
        <item x="3732"/>
        <item x="3050"/>
        <item x="32"/>
        <item x="3581"/>
        <item x="4719"/>
        <item x="487"/>
        <item x="535"/>
        <item x="1575"/>
        <item x="2951"/>
        <item x="7318"/>
        <item x="7023"/>
        <item x="7009"/>
        <item x="6282"/>
        <item x="377"/>
        <item x="1623"/>
        <item x="652"/>
        <item x="7210"/>
        <item x="4718"/>
        <item x="6365"/>
        <item x="4479"/>
        <item x="3247"/>
        <item x="5382"/>
        <item x="5294"/>
        <item x="5742"/>
        <item x="6518"/>
        <item x="4985"/>
        <item x="4379"/>
        <item x="6708"/>
        <item x="3796"/>
        <item x="1297"/>
        <item x="5477"/>
        <item x="4335"/>
        <item x="7329"/>
        <item x="911"/>
        <item x="3638"/>
        <item x="4200"/>
        <item x="3498"/>
        <item x="7366"/>
        <item x="1041"/>
        <item x="548"/>
        <item x="4580"/>
        <item x="3521"/>
        <item x="2824"/>
        <item x="6200"/>
        <item x="5440"/>
        <item x="4653"/>
        <item x="24"/>
        <item x="5323"/>
        <item x="6556"/>
        <item x="5428"/>
        <item x="4180"/>
        <item x="3842"/>
        <item x="5431"/>
        <item x="4084"/>
        <item x="19"/>
        <item x="4172"/>
        <item x="4151"/>
        <item x="3938"/>
        <item x="5884"/>
        <item x="171"/>
        <item x="3351"/>
        <item x="3950"/>
        <item x="2102"/>
        <item x="4907"/>
        <item x="323"/>
        <item x="1851"/>
        <item x="1250"/>
        <item x="6021"/>
        <item x="2880"/>
        <item x="4270"/>
        <item x="2511"/>
        <item x="972"/>
        <item x="3963"/>
        <item x="3265"/>
        <item x="7072"/>
        <item x="1103"/>
        <item x="5648"/>
        <item x="5591"/>
        <item x="5180"/>
        <item x="7200"/>
        <item x="6577"/>
        <item x="2572"/>
        <item x="2730"/>
        <item x="1412"/>
        <item x="6860"/>
        <item x="111"/>
        <item x="3556"/>
        <item x="5907"/>
        <item x="6638"/>
        <item x="2711"/>
        <item x="6080"/>
        <item x="581"/>
        <item x="2554"/>
        <item x="4079"/>
        <item x="4698"/>
        <item x="17"/>
        <item x="1318"/>
        <item x="1777"/>
        <item x="1669"/>
        <item x="5300"/>
        <item x="6771"/>
        <item x="6455"/>
        <item x="2365"/>
        <item x="4223"/>
        <item x="6954"/>
        <item x="6416"/>
        <item x="693"/>
        <item x="1373"/>
        <item x="4337"/>
        <item x="2522"/>
        <item x="7185"/>
        <item x="7389"/>
        <item x="2804"/>
        <item x="4927"/>
        <item x="2072"/>
        <item x="2705"/>
        <item x="294"/>
        <item x="499"/>
        <item x="1068"/>
        <item x="3270"/>
        <item x="35"/>
        <item x="1831"/>
        <item x="7132"/>
        <item x="4652"/>
        <item x="6671"/>
        <item x="5738"/>
        <item x="6297"/>
        <item x="3849"/>
        <item x="6793"/>
        <item x="7251"/>
        <item x="6133"/>
        <item x="2078"/>
        <item x="6922"/>
        <item x="6642"/>
        <item x="7365"/>
        <item x="5098"/>
        <item x="4308"/>
        <item x="165"/>
        <item x="920"/>
        <item x="1912"/>
        <item x="2245"/>
        <item x="5837"/>
        <item x="2374"/>
        <item x="2404"/>
        <item x="6574"/>
        <item x="2956"/>
        <item x="6171"/>
        <item x="6863"/>
        <item x="5495"/>
        <item x="4755"/>
        <item x="5730"/>
        <item x="6886"/>
        <item x="4667"/>
        <item x="5452"/>
        <item x="4926"/>
        <item x="2636"/>
        <item x="4753"/>
        <item x="2619"/>
        <item x="5074"/>
        <item x="3592"/>
        <item x="877"/>
        <item x="1315"/>
        <item x="1491"/>
        <item x="279"/>
        <item x="4893"/>
        <item x="3984"/>
        <item x="4496"/>
        <item x="3802"/>
        <item x="3145"/>
        <item x="718"/>
        <item x="86"/>
        <item x="4428"/>
        <item x="2893"/>
        <item x="147"/>
        <item x="2299"/>
        <item x="3747"/>
        <item x="3337"/>
        <item x="6061"/>
        <item x="4445"/>
        <item x="2932"/>
        <item x="2598"/>
        <item x="6664"/>
        <item x="3693"/>
        <item x="6707"/>
        <item x="3333"/>
        <item x="5677"/>
        <item x="794"/>
        <item x="5674"/>
        <item x="5489"/>
        <item x="2842"/>
        <item x="418"/>
        <item x="626"/>
        <item x="1496"/>
        <item x="5193"/>
        <item x="4024"/>
        <item x="5332"/>
        <item x="2125"/>
        <item x="6536"/>
        <item x="5131"/>
        <item x="97"/>
        <item x="4565"/>
        <item x="5115"/>
        <item x="6283"/>
        <item x="7241"/>
        <item x="5624"/>
        <item x="4991"/>
        <item x="3601"/>
        <item x="4179"/>
        <item x="3936"/>
        <item x="4785"/>
        <item x="2580"/>
        <item x="3109"/>
        <item x="4504"/>
        <item x="6049"/>
        <item x="4305"/>
        <item x="7323"/>
        <item x="1615"/>
        <item x="5261"/>
        <item x="4191"/>
        <item x="4594"/>
        <item x="589"/>
        <item x="16"/>
        <item x="1525"/>
        <item x="6379"/>
        <item x="6000"/>
        <item x="1084"/>
        <item x="7379"/>
        <item x="3985"/>
        <item x="4569"/>
        <item x="3605"/>
        <item x="6611"/>
        <item x="866"/>
        <item x="3163"/>
        <item x="4824"/>
        <item x="536"/>
        <item x="2138"/>
        <item x="1254"/>
        <item x="1663"/>
        <item x="1886"/>
        <item x="1187"/>
        <item x="2566"/>
        <item x="6967"/>
        <item x="5478"/>
        <item x="1382"/>
        <item x="5318"/>
        <item x="5314"/>
        <item x="600"/>
        <item x="3765"/>
        <item x="359"/>
        <item x="4420"/>
        <item x="2133"/>
        <item x="7091"/>
        <item x="5960"/>
        <item x="3752"/>
        <item x="2582"/>
        <item x="7004"/>
        <item x="6493"/>
        <item x="4601"/>
        <item x="1310"/>
        <item x="2684"/>
        <item x="5438"/>
        <item x="2991"/>
        <item x="4082"/>
        <item x="2891"/>
        <item x="490"/>
        <item x="5490"/>
        <item x="3212"/>
        <item x="5288"/>
        <item x="4078"/>
        <item x="1977"/>
        <item x="3160"/>
        <item x="2107"/>
        <item x="89"/>
        <item x="1833"/>
        <item x="2453"/>
        <item x="5234"/>
        <item x="2089"/>
        <item x="101"/>
        <item x="2113"/>
        <item x="1874"/>
        <item x="1768"/>
        <item x="269"/>
        <item x="3357"/>
        <item x="1331"/>
        <item x="2422"/>
        <item x="2560"/>
        <item x="4869"/>
        <item x="4767"/>
        <item x="2224"/>
        <item x="2535"/>
        <item x="4530"/>
        <item x="7403"/>
        <item x="7224"/>
        <item x="520"/>
        <item x="2709"/>
        <item x="4064"/>
        <item x="3171"/>
        <item x="997"/>
        <item x="2012"/>
        <item x="4409"/>
        <item x="2006"/>
        <item x="1688"/>
        <item x="5958"/>
        <item x="6440"/>
        <item x="5362"/>
        <item x="6123"/>
        <item x="5175"/>
        <item x="6443"/>
        <item x="4519"/>
        <item x="909"/>
        <item x="713"/>
        <item x="2649"/>
        <item x="4627"/>
        <item x="8"/>
        <item x="2589"/>
        <item x="850"/>
        <item x="1235"/>
        <item x="6874"/>
        <item x="5421"/>
        <item x="641"/>
        <item x="1271"/>
        <item x="4344"/>
        <item x="7360"/>
        <item x="806"/>
        <item x="677"/>
        <item x="3771"/>
        <item x="4321"/>
        <item x="6287"/>
        <item x="4278"/>
        <item x="4199"/>
        <item x="7307"/>
        <item x="1221"/>
        <item x="7166"/>
        <item x="7180"/>
        <item x="4382"/>
        <item x="6746"/>
        <item x="4027"/>
        <item x="5809"/>
        <item x="832"/>
        <item x="2486"/>
        <item x="1252"/>
        <item x="6835"/>
        <item x="7043"/>
        <item x="318"/>
        <item x="1811"/>
        <item x="618"/>
        <item x="159"/>
        <item x="3590"/>
        <item x="1231"/>
        <item x="646"/>
        <item x="3774"/>
        <item x="1574"/>
        <item x="2079"/>
        <item x="1973"/>
        <item x="6854"/>
        <item x="6084"/>
        <item x="722"/>
        <item x="3017"/>
        <item x="211"/>
        <item x="495"/>
        <item x="6564"/>
        <item x="2288"/>
        <item x="4073"/>
        <item x="5383"/>
        <item x="4468"/>
        <item x="4285"/>
        <item x="2631"/>
        <item x="2081"/>
        <item x="3030"/>
        <item x="4572"/>
        <item x="3022"/>
        <item x="5777"/>
        <item x="148"/>
        <item x="5970"/>
        <item x="4341"/>
        <item x="5663"/>
        <item x="1576"/>
        <item x="3513"/>
        <item x="1980"/>
        <item x="2229"/>
        <item x="2110"/>
        <item x="6469"/>
        <item x="1385"/>
        <item x="2262"/>
        <item x="6661"/>
        <item x="3055"/>
        <item x="5616"/>
        <item x="2518"/>
        <item x="2667"/>
        <item x="5379"/>
        <item x="5885"/>
        <item x="3882"/>
        <item x="4598"/>
        <item x="2483"/>
        <item x="6051"/>
        <item x="551"/>
        <item x="5647"/>
        <item x="1814"/>
        <item x="5371"/>
        <item x="2836"/>
        <item x="5831"/>
        <item x="1475"/>
        <item x="5759"/>
        <item x="3624"/>
        <item x="1600"/>
        <item x="630"/>
        <item x="5523"/>
        <item x="4249"/>
        <item x="3552"/>
        <item x="4852"/>
        <item x="5445"/>
        <item x="2961"/>
        <item x="7302"/>
        <item x="5425"/>
        <item x="3561"/>
        <item x="1720"/>
        <item x="7088"/>
        <item x="5774"/>
        <item x="3891"/>
        <item x="763"/>
        <item x="679"/>
        <item x="6517"/>
        <item x="7089"/>
        <item x="1087"/>
        <item x="234"/>
        <item x="1111"/>
        <item x="1494"/>
        <item x="592"/>
        <item x="874"/>
        <item x="831"/>
        <item x="6773"/>
        <item x="1326"/>
        <item x="6549"/>
        <item x="2630"/>
        <item x="2167"/>
        <item x="1083"/>
        <item x="907"/>
        <item x="1368"/>
        <item x="3374"/>
        <item x="834"/>
        <item x="1232"/>
        <item x="3861"/>
        <item x="2395"/>
        <item x="2017"/>
        <item x="2510"/>
        <item x="374"/>
        <item x="366"/>
        <item x="1196"/>
        <item x="1296"/>
        <item x="5500"/>
        <item x="1821"/>
        <item x="944"/>
        <item x="3608"/>
        <item x="3328"/>
        <item x="3442"/>
        <item x="42"/>
        <item x="1137"/>
        <item x="4673"/>
        <item x="1734"/>
        <item x="7414"/>
        <item x="3170"/>
        <item x="358"/>
        <item x="2997"/>
        <item x="3088"/>
        <item x="4826"/>
        <item x="1868"/>
        <item x="4819"/>
        <item x="430"/>
        <item x="4677"/>
        <item x="521"/>
        <item x="190"/>
        <item x="2722"/>
        <item x="1517"/>
        <item x="1092"/>
        <item x="1744"/>
        <item x="5668"/>
        <item x="749"/>
        <item x="385"/>
        <item x="4555"/>
        <item x="1313"/>
        <item x="2452"/>
        <item x="2878"/>
        <item x="1469"/>
        <item x="4201"/>
        <item x="6508"/>
        <item x="6907"/>
        <item x="5056"/>
        <item x="4164"/>
        <item x="6186"/>
        <item x="2134"/>
        <item x="1480"/>
        <item x="5024"/>
        <item x="786"/>
        <item x="3296"/>
        <item x="3672"/>
        <item x="1629"/>
        <item x="3769"/>
        <item x="6698"/>
        <item x="3340"/>
        <item x="2383"/>
        <item x="1261"/>
        <item x="2628"/>
        <item x="981"/>
        <item x="462"/>
        <item x="5528"/>
        <item x="6616"/>
        <item x="3018"/>
        <item x="5511"/>
        <item x="4196"/>
        <item x="1755"/>
        <item x="4117"/>
        <item x="3266"/>
        <item x="5938"/>
        <item x="6206"/>
        <item x="4632"/>
        <item x="6913"/>
        <item x="1652"/>
        <item x="4069"/>
        <item x="4259"/>
        <item x="4814"/>
        <item x="5574"/>
        <item x="1174"/>
        <item x="1972"/>
        <item x="2247"/>
        <item x="4416"/>
        <item x="6298"/>
        <item x="765"/>
        <item x="5420"/>
        <item x="2821"/>
        <item x="1762"/>
        <item x="1638"/>
        <item x="2333"/>
        <item x="7388"/>
        <item x="129"/>
        <item x="1863"/>
        <item x="2208"/>
        <item x="1527"/>
        <item x="1528"/>
        <item x="1369"/>
        <item x="2779"/>
        <item x="6219"/>
        <item x="3297"/>
        <item x="2657"/>
        <item x="4553"/>
        <item x="247"/>
        <item x="1169"/>
        <item x="1431"/>
        <item x="2680"/>
        <item x="1337"/>
        <item x="5075"/>
        <item x="5504"/>
        <item x="2411"/>
        <item x="167"/>
        <item x="371"/>
        <item x="917"/>
        <item x="6678"/>
        <item x="7064"/>
        <item x="975"/>
        <item x="403"/>
        <item x="2938"/>
        <item x="5581"/>
        <item x="6441"/>
        <item x="2563"/>
        <item x="5040"/>
        <item x="2035"/>
        <item x="1147"/>
        <item x="2562"/>
        <item x="698"/>
        <item x="5213"/>
        <item x="5087"/>
        <item x="4124"/>
        <item x="1703"/>
        <item x="7141"/>
        <item x="709"/>
        <item x="1133"/>
        <item x="250"/>
        <item x="2577"/>
        <item x="397"/>
        <item x="246"/>
        <item x="1873"/>
        <item x="5287"/>
        <item x="3115"/>
        <item x="3416"/>
        <item x="2101"/>
        <item x="3200"/>
        <item x="3311"/>
        <item x="1526"/>
        <item x="6730"/>
        <item x="1775"/>
        <item x="799"/>
        <item x="1894"/>
        <item x="803"/>
        <item x="1935"/>
        <item x="5231"/>
        <item x="5226"/>
        <item x="4773"/>
        <item x="1969"/>
        <item x="1940"/>
        <item x="6357"/>
        <item x="6187"/>
        <item x="1740"/>
        <item x="2805"/>
        <item x="6632"/>
        <item x="2249"/>
        <item x="4158"/>
        <item x="7118"/>
        <item x="6822"/>
        <item x="2236"/>
        <item x="5217"/>
        <item x="4641"/>
        <item x="1017"/>
        <item x="783"/>
        <item x="2677"/>
        <item x="1765"/>
        <item x="3302"/>
        <item x="664"/>
        <item x="5538"/>
        <item x="6098"/>
        <item x="6868"/>
        <item x="7204"/>
        <item x="5891"/>
        <item x="6973"/>
        <item x="3544"/>
        <item x="4658"/>
        <item x="3434"/>
        <item x="4131"/>
        <item x="4133"/>
        <item x="5609"/>
        <item x="2700"/>
        <item x="1013"/>
        <item x="4521"/>
        <item x="2901"/>
        <item x="4650"/>
        <item x="5600"/>
        <item x="5979"/>
        <item x="5808"/>
        <item x="6958"/>
        <item x="5113"/>
        <item x="3534"/>
        <item x="1637"/>
        <item x="4282"/>
        <item x="5399"/>
        <item x="3979"/>
        <item x="1237"/>
        <item x="1632"/>
        <item x="2613"/>
        <item x="2153"/>
        <item x="3709"/>
        <item x="3968"/>
        <item x="255"/>
        <item x="5593"/>
        <item x="3595"/>
        <item x="1033"/>
        <item x="4474"/>
        <item x="5716"/>
        <item x="6741"/>
        <item x="4748"/>
        <item x="4111"/>
        <item x="1256"/>
        <item x="3316"/>
        <item x="5260"/>
        <item x="2423"/>
        <item x="6063"/>
        <item x="6998"/>
        <item x="1122"/>
        <item x="1531"/>
        <item x="1406"/>
        <item x="5365"/>
        <item x="4507"/>
        <item x="4992"/>
        <item x="3291"/>
        <item x="198"/>
        <item x="6318"/>
        <item x="4033"/>
        <item x="5924"/>
        <item x="1464"/>
        <item x="4909"/>
        <item x="1849"/>
        <item x="402"/>
        <item x="3202"/>
        <item x="6680"/>
        <item x="4395"/>
        <item x="2002"/>
        <item x="3470"/>
        <item x="5514"/>
        <item x="4296"/>
        <item x="7421"/>
        <item x="2679"/>
        <item x="5790"/>
        <item x="3854"/>
        <item x="4746"/>
        <item x="4685"/>
        <item x="6199"/>
        <item x="2441"/>
        <item x="5328"/>
        <item x="3035"/>
        <item x="3931"/>
        <item x="2888"/>
        <item x="5632"/>
        <item x="6721"/>
        <item x="7373"/>
        <item x="3823"/>
        <item x="1877"/>
        <item x="7211"/>
        <item x="4640"/>
        <item x="5279"/>
        <item x="6599"/>
        <item x="7296"/>
        <item x="4355"/>
        <item x="2570"/>
        <item x="1871"/>
        <item x="3413"/>
        <item x="7010"/>
        <item x="3113"/>
        <item x="5229"/>
        <item x="845"/>
        <item x="995"/>
        <item x="2854"/>
        <item x="3841"/>
        <item x="3695"/>
        <item x="4265"/>
        <item x="4425"/>
        <item x="6944"/>
        <item x="7278"/>
        <item x="1770"/>
        <item x="3805"/>
        <item x="2131"/>
        <item x="2763"/>
        <item x="3697"/>
        <item x="2029"/>
        <item x="3668"/>
        <item x="6325"/>
        <item x="2719"/>
        <item x="6399"/>
        <item x="5396"/>
        <item x="1042"/>
        <item x="2246"/>
        <item x="7105"/>
        <item x="6527"/>
        <item x="5418"/>
        <item x="4049"/>
        <item x="2831"/>
        <item x="154"/>
        <item x="1540"/>
        <item x="5828"/>
        <item x="1015"/>
        <item x="4230"/>
        <item x="798"/>
        <item x="4665"/>
        <item x="4784"/>
        <item x="1763"/>
        <item x="542"/>
        <item x="5999"/>
        <item x="21"/>
        <item x="5233"/>
        <item x="6597"/>
        <item x="5803"/>
        <item x="5825"/>
        <item x="3483"/>
        <item x="3853"/>
        <item x="1439"/>
        <item x="1907"/>
        <item x="3517"/>
        <item x="2467"/>
        <item x="1414"/>
        <item x="3711"/>
        <item x="1544"/>
        <item x="4042"/>
        <item x="7247"/>
        <item x="1698"/>
        <item x="3644"/>
        <item x="3522"/>
        <item x="5563"/>
        <item x="1029"/>
        <item x="3736"/>
        <item x="2419"/>
        <item x="6333"/>
        <item x="4266"/>
        <item x="7269"/>
        <item x="496"/>
        <item x="3681"/>
        <item x="6882"/>
        <item x="2928"/>
        <item x="4290"/>
        <item x="5400"/>
        <item x="1944"/>
        <item x="1841"/>
        <item x="202"/>
        <item x="5174"/>
        <item x="5122"/>
        <item x="7138"/>
        <item x="1366"/>
        <item x="3546"/>
        <item x="5034"/>
        <item x="5601"/>
        <item x="351"/>
        <item x="5286"/>
        <item x="2536"/>
        <item x="5564"/>
        <item x="681"/>
        <item x="2949"/>
        <item x="2292"/>
        <item x="3703"/>
        <item x="2544"/>
        <item x="2863"/>
        <item x="429"/>
        <item x="1605"/>
        <item x="454"/>
        <item x="6566"/>
        <item x="5313"/>
        <item x="5595"/>
        <item x="1482"/>
        <item x="3367"/>
        <item x="6309"/>
        <item x="3465"/>
        <item x="389"/>
        <item x="1990"/>
        <item x="1643"/>
        <item x="6464"/>
        <item x="4795"/>
        <item x="4091"/>
        <item x="3192"/>
        <item x="4055"/>
        <item x="1353"/>
        <item x="7178"/>
        <item x="7390"/>
        <item x="2177"/>
        <item x="3502"/>
        <item x="604"/>
        <item x="4643"/>
        <item x="5720"/>
        <item x="818"/>
        <item x="4311"/>
        <item x="4185"/>
        <item x="960"/>
        <item x="5091"/>
        <item x="3235"/>
        <item x="5014"/>
        <item x="4647"/>
        <item x="4475"/>
        <item x="5644"/>
        <item x="5876"/>
        <item x="1354"/>
        <item x="6121"/>
        <item x="2883"/>
        <item x="1080"/>
        <item x="2797"/>
        <item x="4859"/>
        <item x="4957"/>
        <item x="1908"/>
        <item x="2059"/>
        <item x="3411"/>
        <item x="7409"/>
        <item x="5990"/>
        <item x="315"/>
        <item x="6154"/>
        <item x="109"/>
        <item x="1529"/>
        <item x="6254"/>
        <item x="3826"/>
        <item x="724"/>
        <item x="3206"/>
        <item x="3907"/>
        <item x="4052"/>
        <item x="6210"/>
        <item x="5512"/>
        <item x="6563"/>
        <item x="3410"/>
        <item x="4501"/>
        <item x="6125"/>
        <item x="5002"/>
        <item x="6644"/>
        <item x="4134"/>
        <item x="4766"/>
        <item x="2815"/>
        <item x="1573"/>
        <item x="3602"/>
        <item x="1079"/>
        <item x="1675"/>
        <item x="1268"/>
        <item x="1905"/>
        <item x="4541"/>
        <item x="2872"/>
        <item x="121"/>
        <item x="5980"/>
        <item x="365"/>
        <item x="6149"/>
        <item x="7287"/>
        <item x="4432"/>
        <item x="3381"/>
        <item x="2402"/>
        <item x="4556"/>
        <item x="464"/>
        <item x="1984"/>
        <item x="1749"/>
        <item x="6288"/>
        <item x="4482"/>
        <item x="4972"/>
        <item x="5088"/>
        <item x="1941"/>
        <item x="2375"/>
        <item x="3077"/>
        <item x="3232"/>
        <item x="6513"/>
        <item x="7192"/>
        <item x="1020"/>
        <item x="7167"/>
        <item x="6834"/>
        <item x="1798"/>
        <item x="1314"/>
        <item x="1784"/>
        <item x="2929"/>
        <item x="4891"/>
        <item x="4722"/>
        <item x="5693"/>
        <item x="6938"/>
        <item x="3098"/>
        <item x="4350"/>
        <item x="6163"/>
        <item x="1136"/>
        <item x="287"/>
        <item x="2827"/>
        <item x="3824"/>
        <item x="6392"/>
        <item x="108"/>
        <item x="3101"/>
        <item x="2829"/>
        <item x="3554"/>
        <item x="7312"/>
        <item x="2539"/>
        <item x="3835"/>
        <item x="6321"/>
        <item x="4429"/>
        <item x="2551"/>
        <item x="242"/>
        <item x="738"/>
        <item x="447"/>
        <item x="590"/>
        <item x="5483"/>
        <item x="5653"/>
        <item x="7295"/>
        <item x="2898"/>
        <item x="1120"/>
        <item x="5819"/>
        <item x="905"/>
        <item x="2868"/>
        <item x="6579"/>
        <item x="3497"/>
        <item x="143"/>
        <item x="4128"/>
        <item x="193"/>
        <item x="173"/>
        <item x="876"/>
        <item x="1885"/>
        <item x="3013"/>
        <item x="4920"/>
        <item x="4728"/>
        <item x="4792"/>
        <item x="2714"/>
        <item x="3102"/>
        <item x="7406"/>
        <item x="3271"/>
        <item x="2261"/>
        <item x="546"/>
        <item x="30"/>
        <item x="1506"/>
        <item x="5509"/>
        <item x="824"/>
        <item x="281"/>
        <item x="3435"/>
        <item x="4959"/>
        <item x="6677"/>
        <item x="7065"/>
        <item x="4568"/>
        <item x="5426"/>
        <item x="2037"/>
        <item x="4083"/>
        <item x="2713"/>
        <item x="6587"/>
        <item x="2389"/>
        <item x="2343"/>
        <item x="1567"/>
        <item x="6052"/>
        <item x="2841"/>
        <item x="2579"/>
        <item x="5353"/>
        <item x="6101"/>
        <item x="7256"/>
        <item x="5727"/>
        <item x="1485"/>
        <item x="525"/>
        <item x="229"/>
        <item x="5636"/>
        <item x="4454"/>
        <item x="3961"/>
        <item x="1557"/>
        <item x="1031"/>
        <item x="1119"/>
        <item x="2334"/>
        <item x="6970"/>
        <item x="2357"/>
        <item x="1838"/>
        <item x="2646"/>
        <item x="3075"/>
        <item x="63"/>
        <item x="2889"/>
        <item x="3312"/>
        <item x="2403"/>
        <item x="4100"/>
        <item x="2336"/>
        <item x="4739"/>
        <item x="5111"/>
        <item x="1367"/>
        <item x="2957"/>
        <item x="5281"/>
        <item x="2978"/>
        <item x="4106"/>
        <item x="6760"/>
        <item x="6893"/>
        <item x="2064"/>
        <item x="844"/>
        <item x="804"/>
        <item x="1446"/>
        <item x="3118"/>
        <item x="4744"/>
        <item x="6887"/>
        <item x="7077"/>
        <item x="6797"/>
        <item x="6492"/>
        <item x="3429"/>
        <item x="5447"/>
        <item x="303"/>
        <item x="7324"/>
        <item x="6240"/>
        <item x="2070"/>
        <item x="3625"/>
        <item x="4224"/>
        <item x="4797"/>
        <item x="5766"/>
        <item x="3833"/>
        <item x="4924"/>
        <item x="612"/>
        <item x="6673"/>
        <item x="3642"/>
        <item x="4169"/>
        <item x="4407"/>
        <item x="459"/>
        <item x="1716"/>
        <item x="3095"/>
        <item x="2293"/>
        <item x="959"/>
        <item x="5466"/>
        <item x="216"/>
        <item x="3166"/>
        <item x="5264"/>
        <item x="533"/>
        <item x="3324"/>
        <item x="912"/>
        <item x="4817"/>
        <item x="205"/>
        <item x="4511"/>
        <item x="50"/>
        <item x="2870"/>
        <item x="2634"/>
        <item x="7106"/>
        <item x="7018"/>
        <item x="2884"/>
        <item x="570"/>
        <item x="5503"/>
        <item x="6956"/>
        <item x="1200"/>
        <item x="321"/>
        <item x="7303"/>
        <item x="4520"/>
        <item x="4832"/>
        <item x="1741"/>
        <item x="329"/>
        <item x="588"/>
        <item x="1646"/>
        <item x="3542"/>
        <item x="2900"/>
        <item x="2326"/>
        <item x="678"/>
        <item x="645"/>
        <item x="1461"/>
        <item x="4878"/>
        <item x="5952"/>
        <item x="1904"/>
        <item x="892"/>
        <item x="4465"/>
        <item x="4573"/>
        <item x="5686"/>
        <item x="2894"/>
        <item x="1962"/>
        <item x="2905"/>
        <item x="6766"/>
        <item x="7049"/>
        <item x="1106"/>
        <item x="3019"/>
        <item x="2755"/>
        <item x="4774"/>
        <item x="2874"/>
        <item x="4888"/>
        <item x="6519"/>
        <item x="2143"/>
        <item x="3384"/>
        <item x="802"/>
        <item x="5195"/>
        <item x="3072"/>
        <item x="476"/>
        <item x="6076"/>
        <item x="2088"/>
        <item x="5633"/>
        <item x="1295"/>
        <item x="3459"/>
        <item x="2318"/>
        <item x="3068"/>
        <item x="1882"/>
        <item x="4912"/>
        <item x="98"/>
        <item x="6445"/>
        <item x="283"/>
        <item x="3433"/>
        <item x="7280"/>
        <item x="7175"/>
        <item x="376"/>
        <item x="2664"/>
        <item x="5199"/>
        <item x="3916"/>
        <item x="2414"/>
        <item x="115"/>
        <item x="2140"/>
        <item x="1228"/>
        <item x="4615"/>
        <item x="5179"/>
        <item x="5680"/>
        <item x="2751"/>
        <item x="2420"/>
        <item x="6410"/>
        <item x="2992"/>
        <item x="5001"/>
        <item x="3900"/>
        <item x="237"/>
        <item x="6047"/>
        <item x="6458"/>
        <item x="1820"/>
        <item x="5978"/>
        <item x="1883"/>
        <item x="1293"/>
        <item x="777"/>
        <item x="2410"/>
        <item x="4202"/>
        <item x="4996"/>
        <item x="3909"/>
        <item x="4217"/>
        <item x="1865"/>
        <item x="6838"/>
        <item x="6786"/>
        <item x="2230"/>
        <item x="2673"/>
        <item x="3146"/>
        <item x="5041"/>
        <item x="2099"/>
        <item x="2989"/>
        <item x="2644"/>
        <item x="3647"/>
        <item x="2529"/>
        <item x="1346"/>
        <item x="4044"/>
        <item x="4070"/>
        <item x="4442"/>
        <item x="18"/>
        <item x="125"/>
        <item x="221"/>
        <item x="891"/>
        <item x="1289"/>
        <item x="1503"/>
        <item x="673"/>
        <item x="494"/>
        <item x="1836"/>
        <item x="5771"/>
        <item x="4887"/>
        <item x="668"/>
        <item x="1376"/>
        <item x="1000"/>
        <item x="2871"/>
        <item x="3838"/>
        <item x="4330"/>
        <item x="5619"/>
        <item x="1127"/>
        <item x="5815"/>
        <item x="5273"/>
        <item x="5690"/>
        <item x="7249"/>
        <item x="5309"/>
        <item x="6222"/>
        <item x="4141"/>
        <item x="1054"/>
        <item x="634"/>
        <item x="6038"/>
        <item x="4575"/>
        <item x="1736"/>
        <item x="1270"/>
        <item x="5106"/>
        <item x="5405"/>
        <item x="4925"/>
        <item x="7370"/>
        <item x="6484"/>
        <item x="5634"/>
        <item x="6328"/>
        <item x="3053"/>
        <item x="6113"/>
        <item x="5359"/>
        <item x="3436"/>
        <item x="174"/>
        <item x="7104"/>
        <item x="5434"/>
        <item x="1217"/>
        <item x="214"/>
        <item x="3134"/>
        <item x="3997"/>
        <item x="3775"/>
        <item x="6158"/>
        <item x="611"/>
        <item x="4462"/>
        <item x="1141"/>
        <item x="4387"/>
        <item x="4786"/>
        <item x="2191"/>
        <item x="1779"/>
        <item x="3108"/>
        <item x="7285"/>
        <item x="6823"/>
        <item x="5522"/>
        <item x="3020"/>
        <item x="2777"/>
        <item x="5072"/>
        <item x="6901"/>
        <item x="2296"/>
        <item x="4162"/>
        <item x="3705"/>
        <item x="450"/>
        <item x="6531"/>
        <item x="5590"/>
        <item x="6395"/>
        <item x="6895"/>
        <item x="3892"/>
        <item x="4656"/>
        <item x="2637"/>
        <item x="5163"/>
        <item x="6232"/>
        <item x="2492"/>
        <item x="458"/>
        <item x="1595"/>
        <item x="2320"/>
        <item x="5360"/>
        <item x="5257"/>
        <item x="1626"/>
        <item x="1673"/>
        <item x="3523"/>
        <item x="2349"/>
        <item x="2788"/>
        <item x="4514"/>
        <item x="4966"/>
        <item x="5780"/>
        <item x="4035"/>
        <item x="7014"/>
        <item x="124"/>
        <item x="5274"/>
        <item x="3925"/>
        <item x="471"/>
        <item x="1434"/>
        <item x="5388"/>
        <item x="3911"/>
        <item x="2910"/>
        <item x="519"/>
        <item x="6952"/>
        <item x="4322"/>
        <item x="80"/>
        <item x="6071"/>
        <item x="1005"/>
        <item x="3780"/>
        <item x="2945"/>
        <item x="4276"/>
        <item x="3457"/>
        <item x="3749"/>
        <item x="757"/>
        <item x="6917"/>
        <item x="614"/>
        <item x="2127"/>
        <item x="7276"/>
        <item x="1565"/>
        <item x="2123"/>
        <item x="3937"/>
        <item x="3545"/>
        <item x="7189"/>
        <item x="1471"/>
        <item x="4851"/>
        <item x="5753"/>
        <item x="3474"/>
        <item x="4681"/>
        <item x="6864"/>
        <item x="7042"/>
        <item x="4304"/>
        <item x="3331"/>
        <item x="6370"/>
        <item x="6723"/>
        <item x="7029"/>
        <item x="3197"/>
        <item x="771"/>
        <item x="3507"/>
        <item x="7265"/>
        <item x="3184"/>
        <item x="367"/>
        <item x="6930"/>
        <item x="5631"/>
        <item x="6805"/>
        <item x="2741"/>
        <item x="2615"/>
        <item x="6850"/>
        <item x="5259"/>
        <item x="6025"/>
        <item x="5052"/>
        <item x="3091"/>
        <item x="6310"/>
        <item x="3604"/>
        <item x="4260"/>
        <item x="7298"/>
        <item x="3082"/>
        <item x="4234"/>
        <item x="5031"/>
        <item x="1035"/>
        <item x="4645"/>
        <item x="7025"/>
        <item x="3016"/>
        <item x="7001"/>
        <item x="1655"/>
        <item x="6457"/>
        <item x="7051"/>
        <item x="5866"/>
        <item x="6520"/>
        <item x="7115"/>
        <item x="1245"/>
        <item x="386"/>
        <item x="3830"/>
        <item x="3721"/>
        <item x="728"/>
        <item x="1004"/>
        <item x="4207"/>
        <item x="7202"/>
        <item x="4362"/>
        <item x="2982"/>
        <item x="133"/>
        <item x="1754"/>
        <item x="5156"/>
        <item x="1858"/>
        <item x="6621"/>
        <item x="4911"/>
        <item x="579"/>
        <item x="1722"/>
        <item x="6103"/>
        <item x="252"/>
        <item x="1505"/>
        <item x="3241"/>
        <item x="6844"/>
        <item x="2512"/>
        <item x="7082"/>
        <item x="1666"/>
        <item x="5747"/>
        <item x="6636"/>
        <item x="4720"/>
        <item x="5572"/>
        <item x="5679"/>
        <item x="3748"/>
        <item x="472"/>
        <item x="1659"/>
        <item x="7168"/>
        <item x="484"/>
        <item x="4854"/>
        <item x="3138"/>
        <item x="4328"/>
        <item x="5069"/>
        <item x="7190"/>
        <item x="1510"/>
        <item x="3076"/>
        <item x="2242"/>
        <item x="5555"/>
        <item x="6128"/>
        <item x="6196"/>
        <item x="2647"/>
        <item x="2243"/>
        <item x="6293"/>
        <item x="6871"/>
        <item x="2468"/>
        <item x="4605"/>
        <item x="2285"/>
        <item x="1920"/>
        <item x="5558"/>
        <item x="7333"/>
        <item x="3183"/>
        <item x="3742"/>
        <item x="2212"/>
        <item x="864"/>
        <item x="615"/>
        <item x="761"/>
        <item x="2732"/>
        <item x="6715"/>
        <item x="6761"/>
        <item x="1345"/>
        <item x="3292"/>
        <item x="1002"/>
        <item x="4915"/>
        <item x="4099"/>
        <item x="5796"/>
        <item x="5009"/>
        <item x="1292"/>
        <item x="1509"/>
        <item x="3244"/>
        <item x="119"/>
        <item x="254"/>
        <item x="4067"/>
        <item x="2703"/>
        <item x="1112"/>
        <item x="1685"/>
        <item x="324"/>
        <item x="7006"/>
        <item x="5142"/>
        <item x="6832"/>
        <item x="37"/>
        <item x="3661"/>
        <item x="270"/>
        <item x="5814"/>
        <item x="370"/>
        <item x="857"/>
        <item x="5373"/>
        <item x="3792"/>
        <item x="5007"/>
        <item x="6132"/>
        <item x="1562"/>
        <item x="3349"/>
        <item x="6921"/>
        <item x="7314"/>
        <item x="4760"/>
        <item x="5765"/>
        <item x="2850"/>
        <item x="3562"/>
        <item x="5285"/>
        <item x="4714"/>
        <item x="2993"/>
        <item x="3286"/>
        <item x="2241"/>
        <item x="1654"/>
        <item x="3857"/>
        <item x="564"/>
        <item x="1026"/>
        <item x="6601"/>
        <item x="1747"/>
        <item x="1453"/>
        <item x="1930"/>
        <item x="5244"/>
        <item x="4480"/>
        <item x="2869"/>
        <item x="3744"/>
        <item x="1052"/>
        <item x="5486"/>
        <item x="3975"/>
        <item x="5532"/>
        <item x="5721"/>
        <item x="4558"/>
        <item x="5338"/>
        <item x="4945"/>
        <item x="4365"/>
        <item x="3782"/>
        <item x="4715"/>
        <item x="4075"/>
        <item x="4940"/>
        <item x="5714"/>
        <item x="924"/>
        <item x="1731"/>
        <item x="5835"/>
        <item x="3278"/>
        <item x="1918"/>
        <item x="2998"/>
        <item x="4528"/>
        <item x="4268"/>
        <item x="775"/>
        <item x="3915"/>
        <item x="1947"/>
        <item x="2303"/>
        <item x="1757"/>
        <item x="463"/>
        <item x="1593"/>
        <item x="1282"/>
        <item x="185"/>
        <item x="1355"/>
        <item x="852"/>
        <item x="629"/>
        <item x="871"/>
        <item x="3873"/>
        <item x="974"/>
        <item x="448"/>
        <item x="1401"/>
        <item x="4136"/>
        <item x="2345"/>
        <item x="1694"/>
        <item x="760"/>
        <item x="6351"/>
        <item x="6475"/>
        <item x="607"/>
        <item x="2565"/>
        <item x="78"/>
        <item x="2944"/>
        <item x="2780"/>
        <item x="2696"/>
        <item x="6432"/>
        <item x="3945"/>
        <item x="295"/>
        <item x="3878"/>
        <item x="7170"/>
        <item x="6774"/>
        <item x="5330"/>
        <item x="1316"/>
        <item x="4418"/>
        <item x="5177"/>
        <item x="1082"/>
        <item x="6605"/>
        <item x="1108"/>
        <item x="2116"/>
        <item x="2931"/>
        <item x="3388"/>
        <item x="751"/>
        <item x="1678"/>
        <item x="1518"/>
        <item x="1007"/>
        <item x="5695"/>
        <item x="6188"/>
        <item x="1490"/>
        <item x="4589"/>
        <item x="44"/>
        <item x="401"/>
        <item x="756"/>
        <item x="5982"/>
        <item x="3728"/>
        <item x="5583"/>
        <item x="7119"/>
        <item x="2096"/>
        <item x="1357"/>
        <item x="47"/>
        <item x="5370"/>
        <item x="5707"/>
        <item x="3761"/>
        <item x="4412"/>
        <item x="1803"/>
        <item x="6705"/>
        <item x="4595"/>
        <item x="2710"/>
        <item x="3360"/>
        <item x="1132"/>
        <item x="3355"/>
        <item x="4039"/>
        <item x="3667"/>
        <item x="1971"/>
        <item x="1399"/>
        <item x="7222"/>
        <item x="7410"/>
        <item x="352"/>
        <item x="2886"/>
        <item x="5160"/>
        <item x="1332"/>
        <item x="4326"/>
        <item x="2658"/>
        <item x="941"/>
        <item x="1896"/>
        <item x="3712"/>
        <item x="2513"/>
        <item x="6633"/>
        <item x="110"/>
        <item x="6028"/>
        <item x="4567"/>
        <item x="6014"/>
        <item x="4995"/>
        <item x="6547"/>
        <item x="5901"/>
        <item x="2258"/>
        <item x="2068"/>
        <item x="4237"/>
        <item x="3611"/>
        <item x="4255"/>
        <item x="1142"/>
        <item x="4890"/>
        <item x="7149"/>
        <item x="3309"/>
        <item x="2592"/>
        <item x="6499"/>
        <item x="6959"/>
        <item x="1627"/>
        <item x="2023"/>
        <item x="3043"/>
        <item x="2697"/>
        <item x="3313"/>
        <item x="4398"/>
        <item x="6189"/>
        <item x="3383"/>
        <item x="2861"/>
        <item x="2260"/>
        <item x="306"/>
        <item x="1955"/>
        <item x="4244"/>
        <item x="2049"/>
        <item x="1433"/>
        <item x="6479"/>
        <item x="2063"/>
        <item x="45"/>
        <item x="187"/>
        <item x="298"/>
        <item x="3083"/>
        <item x="4600"/>
        <item x="1827"/>
        <item x="868"/>
        <item x="4906"/>
        <item x="5756"/>
        <item x="1124"/>
        <item x="3236"/>
        <item x="5965"/>
        <item x="6253"/>
        <item x="5752"/>
        <item x="6347"/>
        <item x="5155"/>
        <item x="4626"/>
        <item x="4624"/>
        <item x="5049"/>
        <item x="6960"/>
        <item x="362"/>
        <item x="5008"/>
        <item x="595"/>
        <item x="1150"/>
        <item x="5092"/>
        <item x="1832"/>
        <item x="2234"/>
        <item x="1347"/>
        <item x="5608"/>
        <item x="6609"/>
        <item x="7182"/>
        <item x="4993"/>
        <item x="7162"/>
        <item x="4467"/>
        <item x="5928"/>
        <item x="6496"/>
        <item x="7070"/>
        <item x="5136"/>
        <item x="701"/>
        <item x="2939"/>
        <item x="5997"/>
        <item x="1129"/>
        <item x="4294"/>
        <item x="2126"/>
        <item x="2401"/>
        <item x="4424"/>
        <item x="1167"/>
        <item x="4295"/>
        <item x="4300"/>
        <item x="5894"/>
        <item x="4631"/>
        <item x="3460"/>
        <item x="1671"/>
        <item x="1891"/>
        <item x="2491"/>
        <item x="2676"/>
        <item x="1194"/>
        <item x="2042"/>
        <item x="5623"/>
        <item x="3871"/>
        <item x="1582"/>
        <item x="6274"/>
        <item x="3258"/>
        <item x="3594"/>
        <item x="6936"/>
        <item x="3103"/>
        <item x="6736"/>
        <item x="4299"/>
        <item x="1609"/>
        <item x="4197"/>
        <item x="5283"/>
        <item x="2655"/>
        <item x="7048"/>
        <item x="5539"/>
        <item x="6302"/>
        <item x="7259"/>
        <item x="863"/>
        <item x="2071"/>
        <item x="4381"/>
        <item x="1893"/>
        <item x="5755"/>
        <item x="3190"/>
        <item x="4181"/>
        <item x="3954"/>
        <item x="3583"/>
        <item x="3488"/>
        <item x="5317"/>
        <item x="1176"/>
        <item x="6789"/>
        <item x="7155"/>
        <item x="3356"/>
        <item x="2124"/>
        <item x="3303"/>
        <item x="4684"/>
        <item x="7286"/>
        <item x="6667"/>
        <item x="2215"/>
        <item x="5848"/>
        <item x="7431"/>
        <item x="4950"/>
        <item x="5482"/>
        <item x="5769"/>
        <item x="3825"/>
        <item x="7116"/>
        <item x="5335"/>
        <item x="4323"/>
        <item x="7050"/>
        <item x="7112"/>
        <item x="6205"/>
        <item x="4492"/>
        <item x="3034"/>
        <item x="5103"/>
        <item x="2459"/>
        <item x="5460"/>
        <item x="1707"/>
        <item x="5474"/>
        <item x="5395"/>
        <item x="4970"/>
        <item x="6470"/>
        <item x="280"/>
        <item x="5660"/>
        <item x="6646"/>
        <item x="2970"/>
        <item x="5699"/>
        <item x="6278"/>
        <item x="4053"/>
        <item x="3389"/>
        <item x="3257"/>
        <item x="7153"/>
        <item x="3392"/>
        <item x="6804"/>
        <item x="6364"/>
        <item x="1481"/>
        <item x="4374"/>
        <item x="314"/>
        <item x="6945"/>
        <item x="2469"/>
        <item x="3981"/>
        <item x="6687"/>
        <item x="5914"/>
        <item x="5339"/>
        <item x="4752"/>
        <item x="4680"/>
        <item x="563"/>
        <item x="6234"/>
        <item x="4225"/>
        <item x="6140"/>
        <item x="4935"/>
        <item x="3547"/>
        <item x="7165"/>
        <item x="6363"/>
        <item x="1928"/>
        <item x="2965"/>
        <item x="274"/>
        <item x="4127"/>
        <item x="5267"/>
        <item x="3308"/>
        <item x="6620"/>
        <item x="1419"/>
        <item x="1309"/>
        <item x="5096"/>
        <item x="5705"/>
        <item x="4729"/>
        <item x="1538"/>
        <item x="2524"/>
        <item x="5746"/>
        <item x="3926"/>
        <item x="1950"/>
        <item x="594"/>
        <item x="3046"/>
        <item x="6861"/>
        <item x="6255"/>
        <item x="4088"/>
        <item x="5262"/>
        <item x="1559"/>
        <item x="3508"/>
        <item x="71"/>
        <item x="4443"/>
        <item x="4622"/>
        <item x="2873"/>
        <item x="6279"/>
        <item x="2465"/>
        <item x="3855"/>
        <item x="3149"/>
        <item x="4283"/>
        <item x="7007"/>
        <item x="6542"/>
        <item x="6029"/>
        <item x="5086"/>
        <item x="2228"/>
        <item x="5491"/>
        <item x="1198"/>
        <item x="3717"/>
        <item x="2526"/>
        <item x="2244"/>
        <item x="5095"/>
        <item x="683"/>
        <item x="2207"/>
        <item x="5062"/>
        <item x="5760"/>
        <item x="3504"/>
        <item x="6820"/>
        <item x="5676"/>
        <item x="5533"/>
        <item x="177"/>
        <item x="7060"/>
        <item x="2223"/>
        <item x="364"/>
        <item x="6688"/>
        <item x="2305"/>
        <item x="5140"/>
        <item x="1427"/>
        <item x="90"/>
        <item x="469"/>
        <item x="7386"/>
        <item x="2144"/>
        <item x="4923"/>
        <item x="4121"/>
        <item x="6706"/>
        <item x="2995"/>
        <item x="5356"/>
        <item x="7027"/>
        <item x="6418"/>
        <item x="5224"/>
        <item x="4918"/>
        <item x="1076"/>
        <item x="2151"/>
        <item x="6201"/>
        <item x="4771"/>
        <item x="6488"/>
        <item x="5586"/>
        <item x="6143"/>
        <item x="6530"/>
        <item x="7095"/>
        <item x="3179"/>
        <item x="3420"/>
        <item x="7102"/>
        <item x="3468"/>
        <item x="4327"/>
        <item x="1668"/>
        <item x="2476"/>
        <item x="6300"/>
        <item x="2421"/>
        <item x="3948"/>
        <item x="4657"/>
        <item x="6665"/>
        <item x="752"/>
        <item x="6334"/>
        <item x="2155"/>
        <item x="6082"/>
        <item x="5033"/>
        <item x="6327"/>
        <item x="4214"/>
        <item x="952"/>
        <item x="705"/>
        <item x="3133"/>
        <item x="5381"/>
        <item x="4839"/>
        <item x="5654"/>
        <item x="6521"/>
        <item x="7284"/>
        <item x="3905"/>
        <item x="2990"/>
        <item x="873"/>
        <item x="1323"/>
        <item x="5146"/>
        <item x="5536"/>
        <item x="6097"/>
        <item x="2306"/>
        <item x="2478"/>
        <item x="1130"/>
        <item x="6590"/>
        <item x="541"/>
        <item x="4129"/>
        <item x="1109"/>
        <item x="7133"/>
        <item x="7320"/>
        <item x="6876"/>
        <item x="7261"/>
        <item x="6976"/>
        <item x="2457"/>
        <item x="6408"/>
        <item x="4319"/>
        <item x="1416"/>
        <item x="4352"/>
        <item x="4538"/>
        <item x="5363"/>
        <item x="5678"/>
        <item x="38"/>
        <item x="2608"/>
        <item x="5798"/>
        <item x="5102"/>
        <item x="2843"/>
        <item x="2802"/>
        <item x="5770"/>
        <item x="3261"/>
        <item x="5943"/>
        <item x="6720"/>
        <item x="6340"/>
        <item x="2348"/>
        <item x="6136"/>
        <item x="6781"/>
        <item x="3063"/>
        <item x="1570"/>
        <item x="1280"/>
        <item x="1672"/>
        <item x="2724"/>
        <item x="656"/>
        <item x="989"/>
        <item x="3537"/>
        <item x="2085"/>
        <item x="2865"/>
        <item x="687"/>
        <item x="2943"/>
        <item x="4609"/>
        <item x="6686"/>
        <item x="3901"/>
        <item x="2479"/>
        <item x="3551"/>
        <item x="331"/>
        <item x="1050"/>
        <item x="3869"/>
        <item x="5322"/>
        <item x="951"/>
        <item x="3851"/>
        <item x="4243"/>
        <item x="7016"/>
        <item x="2767"/>
        <item x="2760"/>
        <item x="299"/>
        <item x="6643"/>
        <item x="2120"/>
        <item x="5449"/>
        <item x="2814"/>
        <item x="6367"/>
        <item x="4463"/>
        <item x="1583"/>
        <item x="3565"/>
        <item x="1686"/>
        <item x="1829"/>
        <item x="6926"/>
        <item x="2553"/>
        <item x="3822"/>
        <item x="5883"/>
        <item x="2828"/>
        <item x="3584"/>
        <item x="307"/>
        <item x="893"/>
        <item x="5852"/>
        <item x="6198"/>
        <item x="6261"/>
        <item x="3872"/>
        <item x="3586"/>
        <item x="1660"/>
        <item x="2947"/>
        <item x="5935"/>
        <item x="6089"/>
        <item x="4021"/>
        <item x="4827"/>
        <item x="6360"/>
        <item x="6911"/>
        <item x="7270"/>
        <item x="1294"/>
        <item x="4203"/>
        <item x="5764"/>
        <item x="7097"/>
        <item x="1532"/>
        <item x="2693"/>
        <item x="1991"/>
        <item x="2016"/>
        <item x="4469"/>
        <item x="7305"/>
        <item x="7253"/>
        <item x="5666"/>
        <item x="2378"/>
        <item x="5126"/>
        <item x="807"/>
        <item x="3908"/>
        <item x="5930"/>
        <item x="5161"/>
        <item x="7044"/>
        <item x="6537"/>
        <item x="583"/>
        <item x="3866"/>
        <item x="4694"/>
        <item x="1780"/>
        <item x="2987"/>
        <item x="2638"/>
        <item x="2313"/>
        <item x="2094"/>
        <item x="1202"/>
        <item x="5377"/>
        <item x="3585"/>
        <item x="7209"/>
        <item x="6796"/>
        <item x="2621"/>
        <item x="7255"/>
        <item x="6869"/>
        <item x="5165"/>
        <item x="867"/>
        <item x="4724"/>
        <item x="2356"/>
        <item x="3048"/>
        <item x="1855"/>
        <item x="7377"/>
        <item x="2435"/>
        <item x="4964"/>
        <item x="4138"/>
        <item x="6516"/>
        <item x="2218"/>
        <item x="3789"/>
        <item x="6483"/>
        <item x="7059"/>
        <item x="2699"/>
        <item x="6481"/>
        <item x="938"/>
        <item x="2660"/>
        <item x="4648"/>
        <item x="5750"/>
        <item x="4606"/>
        <item x="4219"/>
        <item x="4860"/>
        <item x="726"/>
        <item x="82"/>
        <item x="560"/>
        <item x="3903"/>
        <item x="6877"/>
        <item x="4112"/>
        <item x="7398"/>
        <item x="4037"/>
        <item x="1953"/>
        <item x="1448"/>
        <item x="4872"/>
        <item x="3920"/>
        <item x="5704"/>
        <item x="1983"/>
        <item x="6086"/>
        <item x="3702"/>
        <item x="4302"/>
        <item x="7348"/>
        <item x="2368"/>
        <item x="2950"/>
        <item x="325"/>
        <item x="4226"/>
        <item x="1381"/>
        <item x="2973"/>
        <item x="523"/>
        <item x="3837"/>
        <item x="2895"/>
        <item x="6800"/>
        <item x="4692"/>
        <item x="3654"/>
        <item x="6780"/>
        <item x="5588"/>
        <item x="6183"/>
        <item x="1502"/>
        <item x="1979"/>
        <item x="4644"/>
        <item x="2785"/>
        <item x="6961"/>
        <item x="2734"/>
        <item x="2962"/>
        <item x="2370"/>
        <item x="3572"/>
        <item x="4194"/>
        <item x="4397"/>
        <item x="5903"/>
        <item x="1614"/>
        <item x="6474"/>
        <item x="5899"/>
        <item x="6437"/>
        <item x="6263"/>
        <item x="5818"/>
        <item x="5872"/>
        <item x="1278"/>
        <item x="880"/>
        <item x="7397"/>
        <item x="5587"/>
        <item x="6002"/>
        <item x="2398"/>
        <item x="5320"/>
        <item x="7193"/>
        <item x="1635"/>
        <item x="4386"/>
        <item x="6914"/>
        <item x="764"/>
        <item x="4562"/>
        <item x="957"/>
        <item x="1767"/>
        <item x="2384"/>
        <item x="189"/>
        <item x="1850"/>
        <item x="711"/>
        <item x="4574"/>
        <item x="2875"/>
        <item x="6829"/>
        <item x="6885"/>
        <item x="6307"/>
        <item x="1561"/>
        <item x="4710"/>
        <item x="4495"/>
        <item x="4699"/>
        <item x="251"/>
        <item x="2704"/>
        <item x="3848"/>
        <item x="708"/>
        <item x="3047"/>
        <item x="3342"/>
        <item x="3924"/>
        <item x="5556"/>
        <item x="2197"/>
        <item x="6651"/>
        <item x="6289"/>
        <item x="1009"/>
        <item x="7271"/>
        <item x="6625"/>
        <item x="3315"/>
        <item x="3917"/>
        <item x="4967"/>
        <item x="3193"/>
        <item x="5368"/>
        <item x="6880"/>
        <item x="6018"/>
        <item x="3847"/>
        <item x="6558"/>
        <item x="3326"/>
        <item x="382"/>
        <item x="727"/>
        <item x="6754"/>
        <item x="3281"/>
        <item x="2083"/>
        <item x="3132"/>
        <item x="3137"/>
        <item x="4413"/>
        <item x="5141"/>
        <item x="5726"/>
        <item x="6683"/>
        <item x="4103"/>
        <item x="3033"/>
        <item x="1872"/>
        <item x="3951"/>
        <item x="1047"/>
        <item x="2783"/>
        <item x="816"/>
        <item x="65"/>
        <item x="3970"/>
        <item x="2800"/>
        <item x="3491"/>
        <item x="2795"/>
        <item x="6684"/>
        <item x="300"/>
        <item x="5004"/>
        <item x="2201"/>
        <item x="2489"/>
        <item x="6216"/>
        <item x="903"/>
        <item x="4417"/>
        <item x="4489"/>
        <item x="6932"/>
        <item x="4822"/>
        <item x="1391"/>
        <item x="1021"/>
        <item x="6830"/>
        <item x="4683"/>
        <item x="2105"/>
        <item x="703"/>
        <item x="3952"/>
        <item x="6456"/>
        <item x="3452"/>
        <item x="5239"/>
        <item x="4526"/>
        <item x="1756"/>
        <item x="2801"/>
        <item x="6640"/>
        <item x="4655"/>
        <item x="5407"/>
        <item x="3906"/>
        <item x="4204"/>
        <item x="3797"/>
        <item x="2935"/>
        <item x="5807"/>
        <item x="5097"/>
        <item x="2523"/>
        <item x="532"/>
        <item x="2232"/>
        <item x="5265"/>
        <item x="2940"/>
        <item x="4730"/>
        <item x="1580"/>
        <item x="7036"/>
        <item x="4850"/>
        <item x="2848"/>
        <item x="5665"/>
        <item x="2736"/>
        <item x="373"/>
        <item x="6151"/>
        <item x="1923"/>
        <item x="7341"/>
        <item x="4345"/>
        <item x="4135"/>
        <item x="5378"/>
        <item x="5988"/>
        <item x="3185"/>
        <item x="2966"/>
        <item x="4472"/>
        <item x="2090"/>
        <item x="6073"/>
        <item x="4505"/>
        <item x="3343"/>
        <item x="199"/>
        <item x="1465"/>
        <item x="7031"/>
        <item x="2074"/>
        <item x="5638"/>
        <item x="6740"/>
        <item x="1746"/>
        <item x="5252"/>
        <item x="3114"/>
        <item x="7199"/>
        <item x="2668"/>
        <item x="2188"/>
        <item x="6139"/>
        <item x="6402"/>
        <item x="3741"/>
        <item x="839"/>
        <item x="3813"/>
        <item x="4211"/>
        <item x="710"/>
        <item x="7422"/>
        <item x="5576"/>
        <item x="2429"/>
        <item x="5603"/>
        <item x="1144"/>
        <item x="2329"/>
        <item x="2573"/>
        <item x="3300"/>
        <item x="2394"/>
        <item x="1118"/>
        <item x="1542"/>
        <item x="5642"/>
        <item x="5295"/>
        <item x="1036"/>
        <item x="1432"/>
        <item x="2025"/>
        <item x="3204"/>
        <item x="6339"/>
        <item x="1025"/>
        <item x="4916"/>
        <item x="4829"/>
        <item x="5598"/>
        <item x="1499"/>
        <item x="451"/>
        <item x="3008"/>
        <item x="6077"/>
        <item x="3549"/>
        <item x="1272"/>
        <item x="1438"/>
        <item x="5019"/>
        <item x="2013"/>
        <item x="3445"/>
        <item x="3885"/>
        <item x="5584"/>
        <item x="3015"/>
        <item x="1791"/>
        <item x="7197"/>
        <item x="6270"/>
        <item x="5920"/>
        <item x="7131"/>
        <item x="4104"/>
        <item x="1949"/>
        <item x="2314"/>
        <item x="725"/>
        <item x="1121"/>
        <item x="2195"/>
        <item x="2498"/>
        <item x="6724"/>
        <item x="5875"/>
        <item x="1065"/>
        <item x="4040"/>
        <item x="6085"/>
        <item x="5080"/>
        <item x="4550"/>
        <item x="3989"/>
        <item x="526"/>
        <item x="4154"/>
        <item x="5763"/>
        <item x="5937"/>
        <item x="7300"/>
        <item x="992"/>
        <item x="6726"/>
        <item x="34"/>
        <item x="1676"/>
        <item x="5029"/>
        <item x="1549"/>
        <item x="1550"/>
        <item x="7319"/>
        <item x="2514"/>
        <item x="4483"/>
        <item x="2351"/>
        <item x="4895"/>
        <item x="20"/>
        <item x="1197"/>
        <item x="5548"/>
        <item x="2490"/>
        <item x="7228"/>
        <item x="4805"/>
        <item x="1879"/>
        <item x="4735"/>
        <item x="3382"/>
        <item x="69"/>
        <item x="4807"/>
        <item x="1602"/>
        <item x="1587"/>
        <item x="3657"/>
        <item x="1390"/>
        <item x="2588"/>
        <item x="859"/>
        <item x="3339"/>
        <item x="5618"/>
        <item x="2447"/>
        <item x="6795"/>
        <item x="3157"/>
        <item x="4954"/>
        <item x="2776"/>
        <item x="2273"/>
        <item x="421"/>
        <item x="1474"/>
        <item x="3345"/>
        <item x="6249"/>
        <item x="6006"/>
        <item x="6878"/>
        <item x="6946"/>
        <item x="6041"/>
        <item x="3162"/>
        <item x="4749"/>
        <item x="5672"/>
        <item x="7233"/>
        <item x="6710"/>
        <item x="2915"/>
        <item x="6144"/>
        <item x="395"/>
        <item x="319"/>
        <item x="7317"/>
        <item x="137"/>
        <item x="1546"/>
        <item x="1430"/>
        <item x="2323"/>
        <item x="1653"/>
        <item x="131"/>
        <item x="317"/>
        <item x="4238"/>
        <item x="5950"/>
        <item x="1748"/>
        <item x="2708"/>
        <item x="1718"/>
        <item x="4629"/>
        <item x="7234"/>
        <item x="4703"/>
        <item x="6067"/>
        <item x="2136"/>
        <item x="3706"/>
        <item x="455"/>
        <item x="2731"/>
        <item x="3532"/>
        <item x="3966"/>
        <item x="1591"/>
        <item x="3142"/>
        <item x="735"/>
        <item x="3223"/>
        <item x="4215"/>
        <item x="6466"/>
        <item x="3685"/>
        <item x="6649"/>
        <item x="3692"/>
        <item x="6798"/>
        <item x="6401"/>
        <item x="5585"/>
        <item x="3756"/>
        <item x="4182"/>
        <item x="2493"/>
        <item x="1795"/>
        <item x="7429"/>
        <item x="240"/>
        <item x="5691"/>
        <item x="2175"/>
        <item x="4287"/>
        <item x="2196"/>
        <item x="5442"/>
        <item x="5057"/>
        <item x="3107"/>
        <item x="428"/>
        <item x="4316"/>
        <item x="2199"/>
        <item x="5715"/>
        <item x="3553"/>
        <item x="6570"/>
        <item x="3781"/>
        <item x="6404"/>
        <item x="7129"/>
        <item x="6266"/>
        <item x="7017"/>
        <item x="524"/>
        <item x="3941"/>
        <item x="1552"/>
        <item x="3373"/>
        <item x="1974"/>
        <item x="3760"/>
        <item x="406"/>
        <item x="6810"/>
        <item x="4884"/>
        <item x="79"/>
        <item x="6953"/>
        <item x="889"/>
        <item x="923"/>
        <item x="7382"/>
        <item x="7028"/>
        <item x="4842"/>
        <item x="3727"/>
        <item x="6306"/>
        <item x="7353"/>
        <item x="696"/>
        <item x="623"/>
        <item x="5025"/>
        <item x="4277"/>
        <item x="2380"/>
        <item x="7315"/>
        <item x="4544"/>
        <item x="1348"/>
        <item x="6602"/>
        <item x="688"/>
        <item x="5670"/>
        <item x="5626"/>
        <item x="6221"/>
        <item x="5879"/>
        <item x="2319"/>
        <item x="2996"/>
        <item x="2702"/>
        <item x="123"/>
        <item x="659"/>
        <item x="6500"/>
        <item x="5276"/>
        <item x="4563"/>
        <item x="5917"/>
        <item x="5144"/>
        <item x="1968"/>
        <item x="3934"/>
        <item x="2239"/>
        <item x="1146"/>
        <item x="5198"/>
        <item x="5397"/>
        <item x="4835"/>
        <item x="3264"/>
        <item x="1690"/>
        <item x="3764"/>
        <item x="3285"/>
        <item x="6647"/>
        <item x="6377"/>
        <item x="2765"/>
        <item x="5951"/>
        <item x="6529"/>
        <item x="3456"/>
        <item x="4005"/>
        <item x="1125"/>
        <item x="4510"/>
        <item x="1456"/>
        <item x="2460"/>
        <item x="3346"/>
        <item x="2672"/>
        <item x="264"/>
        <item x="1182"/>
        <item x="582"/>
        <item x="879"/>
        <item x="2052"/>
        <item x="6294"/>
        <item x="7260"/>
        <item x="3716"/>
        <item x="4272"/>
        <item x="2257"/>
        <item x="2771"/>
        <item x="1162"/>
        <item x="6148"/>
        <item x="5143"/>
        <item x="7074"/>
        <item x="2209"/>
        <item x="885"/>
        <item x="6104"/>
        <item x="6248"/>
        <item x="2656"/>
        <item x="5995"/>
        <item x="1213"/>
        <item x="3458"/>
        <item x="2159"/>
        <item x="440"/>
        <item x="6751"/>
        <item x="4740"/>
        <item x="7225"/>
        <item x="2317"/>
        <item x="918"/>
        <item x="6066"/>
        <item x="1410"/>
        <item x="3972"/>
        <item x="1058"/>
        <item x="1951"/>
        <item x="2986"/>
        <item x="964"/>
        <item x="2310"/>
        <item x="3538"/>
        <item x="4736"/>
        <item x="2172"/>
        <item x="6442"/>
        <item x="5850"/>
        <item x="5117"/>
        <item x="4503"/>
        <item x="782"/>
        <item x="4838"/>
        <item x="7013"/>
        <item x="1648"/>
        <item x="5159"/>
        <item x="7401"/>
        <item x="1274"/>
        <item x="6985"/>
        <item x="2835"/>
        <item x="6989"/>
        <item x="5871"/>
        <item x="1620"/>
        <item x="2913"/>
        <item x="7187"/>
        <item x="7081"/>
        <item x="7142"/>
        <item x="2916"/>
        <item x="7033"/>
        <item x="2434"/>
        <item x="651"/>
        <item x="4349"/>
        <item x="1299"/>
        <item x="606"/>
        <item x="4187"/>
        <item x="3155"/>
        <item x="1101"/>
        <item x="1019"/>
        <item x="4621"/>
        <item x="4241"/>
        <item x="1179"/>
        <item x="2860"/>
        <item x="2327"/>
        <item x="1166"/>
        <item x="2427"/>
        <item x="378"/>
        <item x="3898"/>
        <item x="5205"/>
        <item x="781"/>
        <item x="929"/>
        <item x="2906"/>
        <item x="1787"/>
        <item x="7086"/>
        <item x="6503"/>
        <item x="1998"/>
        <item x="6567"/>
        <item x="3139"/>
        <item x="6617"/>
        <item x="4712"/>
        <item x="6709"/>
        <item x="3617"/>
        <item x="4548"/>
        <item x="4402"/>
        <item x="3930"/>
        <item x="985"/>
        <item x="575"/>
        <item x="6728"/>
        <item x="2055"/>
        <item x="1945"/>
        <item x="5701"/>
        <item x="5130"/>
        <item x="5230"/>
        <item x="3221"/>
        <item x="1815"/>
        <item x="6819"/>
        <item x="5248"/>
        <item x="3341"/>
        <item x="4370"/>
        <item x="3596"/>
        <item x="4975"/>
        <item x="5207"/>
        <item x="291"/>
        <item x="5545"/>
        <item x="6982"/>
        <item x="5853"/>
        <item x="4491"/>
        <item x="74"/>
        <item x="3673"/>
        <item x="6977"/>
        <item x="4584"/>
        <item x="2108"/>
        <item x="1365"/>
        <item x="4343"/>
        <item x="1670"/>
        <item x="6631"/>
        <item x="1706"/>
        <item x="1742"/>
        <item x="3004"/>
        <item x="5919"/>
        <item x="3978"/>
        <item x="7274"/>
        <item x="3641"/>
        <item x="6461"/>
        <item x="2274"/>
        <item x="3233"/>
        <item x="1664"/>
        <item x="441"/>
        <item x="3424"/>
        <item x="1375"/>
        <item x="427"/>
        <item x="3069"/>
        <item x="3944"/>
        <item x="1764"/>
        <item x="2361"/>
        <item x="1730"/>
        <item x="2746"/>
        <item x="4779"/>
        <item x="2830"/>
        <item x="4999"/>
        <item x="2920"/>
        <item x="3454"/>
        <item x="503"/>
        <item x="7195"/>
        <item x="5513"/>
        <item x="5768"/>
        <item x="3081"/>
        <item x="1240"/>
        <item x="6827"/>
        <item x="7159"/>
        <item x="7321"/>
        <item x="2740"/>
        <item x="3248"/>
        <item x="2648"/>
        <item x="6753"/>
        <item x="617"/>
        <item x="7130"/>
        <item x="1421"/>
        <item x="5227"/>
        <item x="2494"/>
        <item x="1539"/>
        <item x="3971"/>
        <item x="1750"/>
        <item x="6390"/>
        <item x="4384"/>
        <item x="1199"/>
        <item x="4506"/>
        <item x="3080"/>
        <item x="4557"/>
        <item x="4488"/>
        <item x="1812"/>
        <item x="7405"/>
        <item x="6486"/>
        <item x="4941"/>
        <item x="3983"/>
        <item x="4440"/>
        <item x="1402"/>
        <item x="2451"/>
        <item x="6755"/>
        <item x="5948"/>
        <item x="4738"/>
        <item x="5212"/>
        <item x="742"/>
        <item x="1647"/>
        <item x="805"/>
        <item x="7351"/>
        <item x="3609"/>
        <item x="4607"/>
        <item x="1577"/>
        <item x="5497"/>
        <item x="6700"/>
        <item x="5290"/>
        <item x="4862"/>
        <item x="6818"/>
        <item x="257"/>
        <item x="511"/>
        <item x="729"/>
        <item x="7335"/>
        <item x="7372"/>
        <item x="3626"/>
        <item x="2808"/>
        <item x="7063"/>
        <item x="5725"/>
        <item x="6489"/>
        <item x="3591"/>
        <item x="4758"/>
        <item x="1262"/>
        <item x="6657"/>
        <item x="1931"/>
        <item x="2193"/>
        <item x="610"/>
        <item x="2540"/>
        <item x="1708"/>
        <item x="2060"/>
        <item x="6681"/>
        <item x="1887"/>
        <item x="1008"/>
        <item x="118"/>
        <item x="183"/>
        <item x="2955"/>
        <item x="6940"/>
        <item x="2179"/>
        <item x="139"/>
        <item x="6420"/>
        <item x="945"/>
        <item x="4208"/>
        <item x="2385"/>
        <item x="6743"/>
        <item x="3052"/>
        <item x="2662"/>
        <item x="5785"/>
        <item x="5067"/>
        <item x="1356"/>
        <item x="2501"/>
        <item x="3929"/>
        <item x="1586"/>
        <item x="263"/>
        <item x="3874"/>
        <item x="4248"/>
        <item x="4787"/>
        <item x="6759"/>
        <item x="4586"/>
        <item x="5684"/>
        <item x="6102"/>
        <item x="5350"/>
        <item x="3784"/>
        <item x="5829"/>
        <item x="5488"/>
        <item x="1320"/>
        <item x="6758"/>
        <item x="4119"/>
        <item x="5984"/>
        <item x="1039"/>
        <item x="6821"/>
        <item x="5614"/>
        <item x="809"/>
        <item x="7117"/>
        <item x="2635"/>
        <item x="3049"/>
        <item x="1483"/>
        <item x="1892"/>
        <item x="6565"/>
        <item x="431"/>
        <item x="4155"/>
        <item x="39"/>
        <item x="508"/>
        <item x="2482"/>
        <item x="3110"/>
        <item x="68"/>
        <item x="5471"/>
        <item x="6949"/>
        <item x="2391"/>
        <item x="6767"/>
        <item x="3804"/>
        <item x="1758"/>
        <item x="3037"/>
        <item x="814"/>
        <item x="6202"/>
        <item x="1322"/>
        <item x="731"/>
        <item x="1737"/>
        <item x="4564"/>
        <item x="2084"/>
        <item x="4965"/>
        <item x="5038"/>
        <item x="6848"/>
        <item x="4002"/>
        <item x="1713"/>
        <item x="2642"/>
        <item x="6588"/>
        <item x="3177"/>
        <item x="2330"/>
        <item x="697"/>
        <item x="3087"/>
        <item x="5023"/>
        <item x="337"/>
        <item x="2353"/>
        <item x="3092"/>
        <item x="5501"/>
        <item x="6320"/>
        <item x="5754"/>
        <item x="6656"/>
        <item x="2111"/>
        <item x="2363"/>
        <item x="2912"/>
        <item x="3119"/>
        <item x="2219"/>
        <item x="2574"/>
        <item x="585"/>
        <item x="2926"/>
        <item x="2286"/>
        <item x="6007"/>
        <item x="3201"/>
        <item x="3890"/>
        <item x="2919"/>
        <item x="2887"/>
        <item x="3540"/>
        <item x="4593"/>
        <item x="2859"/>
        <item x="3485"/>
        <item x="6362"/>
        <item x="3079"/>
        <item x="4043"/>
        <item x="2698"/>
        <item x="6888"/>
        <item x="2504"/>
        <item x="915"/>
        <item x="662"/>
        <item x="4982"/>
        <item x="1535"/>
        <item x="3501"/>
        <item x="4639"/>
        <item x="6628"/>
        <item x="784"/>
        <item x="1225"/>
        <item x="5250"/>
        <item x="3009"/>
        <item x="3982"/>
        <item x="6745"/>
        <item x="175"/>
        <item x="1677"/>
        <item x="5079"/>
        <item x="28"/>
        <item x="4292"/>
        <item x="2358"/>
        <item x="468"/>
        <item x="955"/>
        <item x="6994"/>
        <item x="2047"/>
        <item x="1152"/>
        <item x="201"/>
        <item x="3678"/>
        <item x="2716"/>
        <item x="2470"/>
        <item x="1785"/>
        <item x="3463"/>
        <item x="244"/>
        <item x="2882"/>
        <item x="7041"/>
        <item x="3325"/>
        <item x="1847"/>
        <item x="2495"/>
        <item x="7163"/>
        <item x="1501"/>
        <item x="2275"/>
        <item x="748"/>
        <item x="5462"/>
        <item x="4312"/>
        <item x="940"/>
        <item x="689"/>
        <item x="5630"/>
        <item x="1266"/>
        <item x="1936"/>
        <item x="770"/>
        <item x="5392"/>
        <item x="5646"/>
        <item x="1305"/>
        <item x="4532"/>
        <item x="2606"/>
        <item x="4837"/>
        <item x="356"/>
        <item x="5832"/>
        <item x="4542"/>
        <item x="1938"/>
        <item x="3469"/>
        <item x="1584"/>
        <item x="3526"/>
        <item x="1312"/>
        <item x="4205"/>
        <item x="4810"/>
        <item x="1139"/>
        <item x="2373"/>
        <item x="2443"/>
        <item x="2386"/>
        <item x="2086"/>
        <item x="1960"/>
        <item x="5059"/>
        <item x="4596"/>
        <item x="5589"/>
        <item x="4456"/>
        <item x="4114"/>
        <item x="1727"/>
        <item x="445"/>
        <item x="1450"/>
        <item x="650"/>
        <item x="339"/>
        <item x="4257"/>
        <item x="4375"/>
        <item x="4952"/>
        <item x="999"/>
        <item x="2445"/>
        <item x="1674"/>
        <item x="7257"/>
        <item x="1158"/>
        <item x="6207"/>
        <item x="1875"/>
        <item x="4324"/>
        <item x="6329"/>
        <item x="2304"/>
        <item x="114"/>
        <item x="6739"/>
        <item x="2437"/>
        <item x="2180"/>
        <item x="6748"/>
        <item x="5249"/>
        <item x="3440"/>
        <item x="349"/>
        <item x="5669"/>
        <item x="7203"/>
        <item x="342"/>
        <item x="2737"/>
        <item x="1852"/>
        <item x="2759"/>
        <item x="2487"/>
        <item x="3386"/>
        <item x="6203"/>
        <item x="5775"/>
        <item x="4487"/>
        <item x="1514"/>
        <item x="5293"/>
        <item x="2171"/>
        <item x="5012"/>
        <item x="3655"/>
        <item x="1498"/>
        <item x="104"/>
        <item x="4139"/>
        <item x="5263"/>
        <item x="2728"/>
        <item x="2142"/>
        <item x="4754"/>
        <item x="5348"/>
        <item x="6311"/>
        <item x="275"/>
        <item x="2927"/>
        <item x="1612"/>
        <item x="537"/>
        <item x="1010"/>
        <item x="1374"/>
        <item x="1743"/>
        <item x="1967"/>
        <item x="192"/>
        <item x="233"/>
        <item x="4452"/>
        <item x="1016"/>
        <item x="1732"/>
        <item x="6381"/>
        <item x="1190"/>
        <item x="138"/>
        <item x="412"/>
        <item x="5208"/>
        <item x="3161"/>
        <item x="1751"/>
        <item x="5201"/>
        <item x="5419"/>
        <item x="2632"/>
        <item x="3723"/>
        <item x="5413"/>
        <item x="562"/>
        <item x="2706"/>
        <item x="4973"/>
        <item x="2505"/>
        <item x="4150"/>
        <item x="1497"/>
        <item x="7336"/>
        <item x="1163"/>
        <item x="910"/>
        <item x="6078"/>
        <item x="5000"/>
        <item x="767"/>
        <item x="1091"/>
        <item x="578"/>
        <item x="5772"/>
        <item x="1064"/>
        <item x="6312"/>
        <item x="4533"/>
        <item x="1012"/>
        <item x="6779"/>
        <item x="2176"/>
        <item x="785"/>
        <item x="6324"/>
        <item x="4976"/>
        <item x="2538"/>
        <item x="4682"/>
        <item x="1153"/>
        <item x="466"/>
        <item x="3845"/>
        <item x="6083"/>
        <item x="1281"/>
        <item x="1903"/>
        <item x="4846"/>
        <item x="5329"/>
        <item x="1926"/>
        <item x="865"/>
        <item x="3056"/>
        <item x="5429"/>
        <item x="3399"/>
        <item x="3949"/>
        <item x="5529"/>
        <item x="2659"/>
        <item x="6116"/>
        <item x="6695"/>
        <item x="3180"/>
        <item x="5494"/>
        <item x="3884"/>
        <item x="2287"/>
        <item x="1726"/>
        <item x="3688"/>
        <item x="1006"/>
        <item x="1069"/>
        <item x="3615"/>
        <item x="6227"/>
        <item x="6250"/>
        <item x="3895"/>
        <item x="3645"/>
        <item x="3768"/>
        <item x="828"/>
        <item x="6120"/>
        <item x="5456"/>
        <item x="5404"/>
        <item x="7084"/>
        <item x="3786"/>
        <item x="4958"/>
        <item x="4373"/>
        <item x="3466"/>
        <item x="333"/>
        <item x="6197"/>
        <item x="7413"/>
        <item x="2587"/>
        <item x="2146"/>
        <item x="457"/>
        <item x="1342"/>
        <item x="6735"/>
        <item x="3514"/>
        <item x="7359"/>
        <item x="70"/>
        <item x="53"/>
        <item x="514"/>
        <item x="5391"/>
        <item x="1556"/>
        <item x="4938"/>
        <item x="4228"/>
        <item x="4297"/>
        <item x="1243"/>
        <item x="4660"/>
        <item x="6142"/>
        <item x="5046"/>
        <item x="7022"/>
        <item x="2455"/>
        <item x="91"/>
        <item x="7150"/>
        <item x="692"/>
        <item x="6043"/>
        <item x="5081"/>
        <item x="1901"/>
        <item x="736"/>
        <item x="2129"/>
        <item x="2339"/>
        <item x="574"/>
        <item x="5886"/>
        <item x="2093"/>
        <item x="4221"/>
        <item x="7267"/>
        <item x="2578"/>
        <item x="5506"/>
        <item x="6235"/>
        <item x="904"/>
        <item x="5816"/>
        <item x="3136"/>
        <item x="2186"/>
        <item x="2838"/>
        <item x="6001"/>
        <item x="195"/>
        <item x="1913"/>
        <item x="4050"/>
        <item x="717"/>
        <item x="5237"/>
        <item x="3914"/>
        <item x="3150"/>
        <item x="3269"/>
        <item x="691"/>
        <item x="3580"/>
        <item x="4288"/>
        <item x="6236"/>
        <item x="6243"/>
        <item x="6968"/>
        <item x="1878"/>
        <item x="2359"/>
        <item x="120"/>
        <item x="1994"/>
        <item x="2484"/>
        <item x="7426"/>
        <item x="4149"/>
        <item x="4239"/>
        <item x="4770"/>
        <item x="4253"/>
        <item x="3174"/>
        <item x="1917"/>
        <item x="2678"/>
        <item x="7172"/>
        <item x="7237"/>
        <item x="1724"/>
        <item x="4060"/>
        <item x="11"/>
        <item x="3168"/>
        <item x="3868"/>
        <item x="2149"/>
        <item x="5401"/>
        <item x="1881"/>
        <item x="3156"/>
        <item x="5893"/>
        <item x="3910"/>
        <item x="4874"/>
        <item x="827"/>
        <item x="2762"/>
        <item x="1876"/>
        <item x="6348"/>
        <item x="6749"/>
        <item x="6618"/>
        <item x="5844"/>
        <item x="6814"/>
        <item x="1613"/>
        <item x="1860"/>
        <item x="638"/>
        <item x="7236"/>
        <item x="949"/>
        <item x="3237"/>
        <item x="6225"/>
        <item x="4251"/>
        <item x="2184"/>
        <item x="3071"/>
        <item x="2625"/>
        <item x="145"/>
        <item x="5302"/>
        <item x="1049"/>
        <item x="3530"/>
        <item x="622"/>
        <item x="4761"/>
        <item x="1104"/>
        <item x="1074"/>
        <item x="7325"/>
        <item x="7147"/>
        <item x="1011"/>
        <item x="4342"/>
        <item x="554"/>
        <item x="6108"/>
        <item x="980"/>
        <item x="4977"/>
        <item x="5107"/>
        <item x="1657"/>
        <item x="6111"/>
        <item x="7085"/>
        <item x="6319"/>
        <item x="6898"/>
        <item x="7135"/>
        <item x="4142"/>
        <item x="6168"/>
        <item x="654"/>
        <item x="4547"/>
        <item x="3334"/>
        <item x="6275"/>
        <item x="6526"/>
        <item x="5461"/>
        <item x="3995"/>
        <item x="4816"/>
        <item x="2738"/>
        <item x="5526"/>
        <item x="6545"/>
        <item x="1420"/>
        <item x="6990"/>
        <item x="4934"/>
        <item x="293"/>
        <item x="3154"/>
        <item x="6223"/>
        <item x="4969"/>
        <item x="5567"/>
        <item x="5955"/>
        <item x="5966"/>
        <item x="326"/>
        <item x="5962"/>
        <item x="1441"/>
        <item x="1599"/>
        <item x="4889"/>
        <item x="603"/>
        <item x="6193"/>
        <item x="6271"/>
        <item x="883"/>
        <item x="288"/>
        <item x="2790"/>
        <item x="1283"/>
        <item x="4347"/>
        <item x="1395"/>
        <item x="1226"/>
        <item x="2161"/>
        <item x="2056"/>
        <item x="5306"/>
        <item x="6081"/>
        <item x="2154"/>
        <item x="5719"/>
        <item x="3211"/>
        <item x="140"/>
        <item x="6816"/>
        <item x="5058"/>
        <item x="5316"/>
        <item x="2031"/>
        <item x="6764"/>
        <item x="1398"/>
        <item x="5787"/>
        <item x="5369"/>
        <item x="6532"/>
        <item x="3268"/>
        <item x="6436"/>
        <item x="3658"/>
        <item x="3417"/>
        <item x="4216"/>
        <item x="2550"/>
        <item x="4917"/>
        <item x="3787"/>
        <item x="3352"/>
        <item x="655"/>
        <item x="853"/>
        <item x="1173"/>
        <item x="4881"/>
        <item x="6308"/>
        <item x="304"/>
        <item x="166"/>
        <item x="6035"/>
        <item x="7139"/>
        <item x="5559"/>
        <item x="6135"/>
        <item x="721"/>
        <item x="5900"/>
        <item x="5018"/>
        <item x="4790"/>
        <item x="3362"/>
        <item x="1386"/>
        <item x="5073"/>
        <item x="292"/>
        <item x="1177"/>
        <item x="6841"/>
        <item x="6865"/>
        <item x="1454"/>
        <item x="2100"/>
        <item x="4213"/>
        <item x="4014"/>
        <item x="7079"/>
        <item x="2160"/>
        <item x="6725"/>
        <item x="632"/>
        <item x="1340"/>
        <item x="6947"/>
        <item x="3335"/>
        <item x="2972"/>
        <item x="2823"/>
        <item x="2226"/>
        <item x="2412"/>
        <item x="6159"/>
        <item x="88"/>
        <item x="4022"/>
        <item x="7392"/>
        <item x="1558"/>
        <item x="3347"/>
        <item x="3057"/>
        <item x="312"/>
        <item x="4331"/>
        <item x="7380"/>
        <item x="5200"/>
        <item x="6857"/>
        <item x="1507"/>
        <item x="231"/>
        <item x="4057"/>
        <item x="5594"/>
        <item x="6048"/>
        <item x="5441"/>
        <item x="993"/>
        <item x="4944"/>
        <item x="4750"/>
        <item x="6875"/>
        <item x="5723"/>
        <item x="4171"/>
        <item x="3660"/>
        <item x="5964"/>
        <item x="6505"/>
        <item x="6906"/>
        <item x="6507"/>
        <item x="6354"/>
        <item x="3366"/>
        <item x="492"/>
        <item x="6130"/>
        <item x="1053"/>
        <item x="6338"/>
        <item x="5385"/>
        <item x="3790"/>
        <item x="835"/>
        <item x="1396"/>
        <item x="3527"/>
        <item x="3344"/>
        <item x="976"/>
        <item x="3141"/>
        <item x="3249"/>
        <item x="758"/>
        <item x="3187"/>
        <item x="3571"/>
        <item x="2616"/>
        <item x="2276"/>
        <item x="1840"/>
        <item x="2272"/>
        <item x="1989"/>
        <item x="2182"/>
        <item x="7262"/>
        <item x="3421"/>
        <item x="3219"/>
        <item x="3487"/>
        <item x="475"/>
        <item x="647"/>
        <item x="851"/>
        <item x="1073"/>
        <item x="1288"/>
        <item x="1511"/>
        <item x="2603"/>
        <item x="823"/>
        <item x="3726"/>
        <item x="209"/>
        <item x="854"/>
        <item x="1303"/>
        <item x="6344"/>
        <item x="7349"/>
        <item x="5336"/>
        <item x="5170"/>
        <item x="4157"/>
        <item x="3946"/>
        <item x="1948"/>
        <item x="12"/>
        <item x="6815"/>
        <item x="92"/>
        <item x="347"/>
        <item x="676"/>
        <item x="7358"/>
        <item x="4772"/>
        <item x="2297"/>
        <item x="194"/>
        <item x="5134"/>
        <item x="1661"/>
        <item x="2670"/>
        <item x="966"/>
        <item x="6916"/>
        <item x="3252"/>
        <item x="1492"/>
        <item x="5410"/>
        <item x="2591"/>
        <item x="1038"/>
        <item x="1649"/>
        <item x="5580"/>
        <item x="6439"/>
        <item x="3169"/>
        <item x="2076"/>
        <item x="6010"/>
        <item x="5006"/>
        <item x="1633"/>
        <item x="856"/>
        <item x="1628"/>
        <item x="1180"/>
        <item x="4597"/>
        <item x="5266"/>
        <item x="4358"/>
        <item x="6803"/>
        <item x="2552"/>
        <item x="2834"/>
        <item x="3246"/>
        <item x="4633"/>
        <item x="4549"/>
        <item x="5089"/>
        <item x="1110"/>
        <item x="5543"/>
        <item x="169"/>
        <item x="2564"/>
        <item x="3023"/>
        <item x="1218"/>
        <item x="6155"/>
        <item x="7"/>
        <item x="117"/>
        <item x="3062"/>
        <item x="817"/>
        <item x="390"/>
        <item x="665"/>
        <item x="1644"/>
        <item x="1869"/>
        <item x="7035"/>
        <item x="6583"/>
        <item x="1081"/>
        <item x="51"/>
        <item x="1165"/>
        <item x="5925"/>
        <item x="1219"/>
        <item x="1995"/>
        <item x="3649"/>
        <item x="1970"/>
        <item x="502"/>
        <item x="3259"/>
        <item x="3763"/>
        <item x="346"/>
        <item x="900"/>
        <item x="196"/>
        <item x="5364"/>
        <item x="2424"/>
        <item x="1425"/>
        <item x="1723"/>
        <item x="4160"/>
        <item x="1361"/>
        <item x="4089"/>
        <item x="1275"/>
        <item x="5298"/>
        <item x="2104"/>
        <item x="1880"/>
        <item x="605"/>
        <item x="479"/>
        <item x="5422"/>
        <item x="3001"/>
        <item x="3528"/>
        <item x="5731"/>
        <item x="1725"/>
        <item x="2214"/>
        <item x="5145"/>
        <item x="5251"/>
        <item x="200"/>
        <item x="2584"/>
        <item x="4056"/>
        <item x="1992"/>
        <item x="3277"/>
        <item x="126"/>
        <item x="1715"/>
        <item x="927"/>
        <item x="1684"/>
        <item x="3708"/>
        <item x="2472"/>
        <item x="6174"/>
        <item x="5683"/>
        <item x="4108"/>
        <item x="6785"/>
        <item x="5384"/>
        <item x="5289"/>
        <item x="4617"/>
        <item x="571"/>
        <item x="987"/>
        <item x="4254"/>
        <item x="1107"/>
        <item x="2156"/>
        <item x="819"/>
        <item x="2585"/>
        <item x="188"/>
        <item x="25"/>
        <item x="150"/>
        <item x="1229"/>
        <item x="766"/>
        <item x="1961"/>
        <item x="31"/>
        <item x="4498"/>
        <item x="1072"/>
        <item x="2061"/>
        <item x="4453"/>
        <item x="7069"/>
        <item x="1937"/>
        <item x="5194"/>
        <item x="1234"/>
        <item x="637"/>
        <item x="7304"/>
        <item x="5641"/>
        <item x="1208"/>
        <item x="769"/>
        <item x="3443"/>
        <item x="4903"/>
        <item x="5744"/>
        <item x="2812"/>
        <item x="2597"/>
        <item x="2109"/>
        <item x="779"/>
        <item x="3831"/>
        <item x="4949"/>
        <item x="3579"/>
        <item x="6809"/>
        <item x="3559"/>
        <item x="6840"/>
        <item x="897"/>
        <item x="4404"/>
        <item x="628"/>
        <item x="3935"/>
        <item x="7316"/>
        <item x="7067"/>
        <item x="3722"/>
        <item x="2520"/>
        <item x="720"/>
        <item x="1204"/>
        <item x="5741"/>
        <item x="4125"/>
        <item x="2458"/>
        <item x="790"/>
        <item x="4696"/>
        <item x="3856"/>
        <item x="557"/>
        <item x="5566"/>
        <item x="6147"/>
        <item x="5188"/>
        <item x="3086"/>
        <item x="489"/>
        <item x="3993"/>
        <item x="4610"/>
        <item x="1260"/>
        <item x="7191"/>
        <item x="6033"/>
        <item x="3682"/>
        <item x="5792"/>
        <item x="2366"/>
        <item x="1362"/>
        <item x="755"/>
        <item x="7098"/>
        <item x="5890"/>
        <item x="5993"/>
        <item x="5125"/>
        <item x="5321"/>
        <item x="6229"/>
        <item x="103"/>
        <item x="979"/>
        <item x="1856"/>
        <item x="6600"/>
        <item x="4026"/>
        <item x="5076"/>
        <item x="3684"/>
        <item x="1533"/>
        <item x="6634"/>
        <item x="5615"/>
        <item x="3619"/>
        <item x="2473"/>
        <item x="5065"/>
        <item x="1521"/>
        <item x="5078"/>
        <item x="4674"/>
        <item x="522"/>
        <item x="7194"/>
        <item x="631"/>
        <item x="5650"/>
        <item x="5333"/>
        <item x="1796"/>
        <item x="4932"/>
        <item x="3735"/>
        <item x="4910"/>
        <item x="2092"/>
        <item x="5120"/>
        <item x="2169"/>
        <item x="4020"/>
        <item x="5549"/>
        <item x="4403"/>
        <item x="4981"/>
        <item x="5939"/>
        <item x="6697"/>
        <item x="2754"/>
        <item x="76"/>
        <item x="1328"/>
        <item x="1189"/>
        <item x="3677"/>
        <item x="3323"/>
        <item x="1307"/>
        <item x="1958"/>
        <item x="1711"/>
        <item x="485"/>
        <item x="1071"/>
        <item x="392"/>
        <item x="1712"/>
        <item x="815"/>
        <item x="5214"/>
        <item x="4713"/>
        <item x="1997"/>
        <item x="515"/>
        <item x="152"/>
        <item x="2764"/>
        <item x="384"/>
        <item x="222"/>
        <item x="2456"/>
        <item x="6572"/>
        <item x="1884"/>
        <item x="6161"/>
        <item x="6337"/>
        <item x="6729"/>
        <item x="3569"/>
        <item x="3867"/>
        <item x="2004"/>
        <item x="5210"/>
        <item x="3321"/>
        <item x="6931"/>
        <item x="5733"/>
        <item x="6304"/>
        <item x="5932"/>
        <item x="5734"/>
        <item x="5118"/>
        <item x="6769"/>
        <item x="2238"/>
        <item x="338"/>
        <item x="1227"/>
        <item x="1484"/>
        <item x="2611"/>
        <item x="961"/>
        <item x="1467"/>
        <item x="3998"/>
        <item x="3623"/>
        <item x="75"/>
        <item x="2669"/>
        <item x="5546"/>
        <item x="2267"/>
        <item x="1826"/>
        <item x="1048"/>
        <item x="1656"/>
        <item x="2321"/>
        <item x="6056"/>
        <item x="1590"/>
        <item x="4571"/>
        <item x="467"/>
        <item x="6792"/>
        <item x="5985"/>
        <item x="3894"/>
        <item x="6637"/>
        <item x="1910"/>
        <item x="1422"/>
        <item x="3097"/>
        <item x="5277"/>
        <item x="5858"/>
        <item x="4783"/>
        <item x="206"/>
        <item x="636"/>
        <item x="1642"/>
        <item x="1819"/>
        <item x="5116"/>
        <item x="6672"/>
        <item x="5204"/>
        <item x="4695"/>
        <item x="4087"/>
        <item x="163"/>
        <item x="6983"/>
        <item x="3564"/>
        <item x="4726"/>
        <item x="474"/>
        <item x="411"/>
        <item x="2825"/>
        <item x="7369"/>
        <item x="6257"/>
        <item x="2360"/>
        <item x="3636"/>
        <item x="1589"/>
        <item x="2210"/>
        <item x="3074"/>
        <item x="3254"/>
        <item x="1571"/>
        <item x="2253"/>
        <item x="6578"/>
        <item x="1604"/>
        <item x="1813"/>
        <item x="3576"/>
        <item x="3106"/>
        <item x="2799"/>
        <item x="6948"/>
        <item x="970"/>
        <item x="3275"/>
        <item x="1059"/>
        <item x="5717"/>
        <item x="2202"/>
        <item x="2388"/>
        <item x="6045"/>
        <item x="1563"/>
        <item x="2284"/>
        <item x="4252"/>
        <item x="3632"/>
        <item x="6837"/>
        <item x="3646"/>
        <item x="437"/>
        <item x="2666"/>
        <item x="4619"/>
        <item x="2690"/>
        <item x="1946"/>
        <item x="6552"/>
        <item x="3327"/>
        <item x="7416"/>
        <item x="566"/>
        <item x="3403"/>
        <item x="4233"/>
        <item x="750"/>
        <item x="6182"/>
        <item x="435"/>
        <item x="1378"/>
        <item x="862"/>
        <item x="1933"/>
        <item x="3209"/>
        <item x="3793"/>
        <item x="4962"/>
        <item x="3293"/>
        <item x="4122"/>
        <item x="1172"/>
        <item x="6015"/>
        <item x="759"/>
        <item x="843"/>
        <item x="4813"/>
        <item x="2607"/>
        <item x="151"/>
        <item x="4188"/>
        <item x="4097"/>
        <item x="2019"/>
        <item x="7371"/>
        <item x="6407"/>
        <item x="2650"/>
        <item x="2789"/>
        <item x="6162"/>
        <item x="5944"/>
        <item x="6059"/>
        <item x="7404"/>
        <item x="452"/>
        <item x="4340"/>
        <item x="1384"/>
        <item x="5834"/>
        <item x="1285"/>
        <item x="5551"/>
        <item x="7005"/>
        <item x="6497"/>
        <item x="6845"/>
        <item x="5786"/>
        <item x="671"/>
        <item x="2135"/>
        <item x="1334"/>
        <item x="6727"/>
        <item x="5121"/>
        <item x="5975"/>
        <item x="3817"/>
        <item x="4512"/>
        <item x="4546"/>
        <item x="3690"/>
        <item x="6156"/>
        <item x="3196"/>
        <item x="3881"/>
        <item x="3387"/>
        <item x="4414"/>
        <item x="4587"/>
        <item x="4777"/>
        <item x="4984"/>
        <item x="5192"/>
        <item x="5408"/>
        <item x="1476"/>
        <item x="3918"/>
        <item x="1522"/>
        <item x="624"/>
        <item x="153"/>
        <item x="335"/>
        <item x="3777"/>
        <item x="3600"/>
        <item x="3814"/>
        <item x="4186"/>
        <item x="4775"/>
        <item x="6173"/>
        <item x="7299"/>
        <item x="1569"/>
        <item x="2038"/>
        <item x="2221"/>
        <item x="3000"/>
        <item x="1302"/>
        <item x="4210"/>
        <item x="2106"/>
        <item x="2020"/>
        <item x="3988"/>
        <item x="4390"/>
        <item x="4855"/>
        <item x="3967"/>
        <item x="5622"/>
        <item x="6603"/>
        <item x="136"/>
        <item x="3021"/>
        <item x="3616"/>
        <item x="5788"/>
        <item x="2745"/>
        <item x="443"/>
        <item x="1246"/>
        <item x="2618"/>
        <item x="1442"/>
        <item x="4206"/>
        <item x="7124"/>
        <item x="2335"/>
        <item x="5791"/>
        <item x="7126"/>
        <item x="1541"/>
        <item x="4258"/>
        <item x="745"/>
        <item x="6580"/>
        <item x="4163"/>
        <item x="4423"/>
        <item x="5613"/>
        <item x="4120"/>
        <item x="2909"/>
        <item x="4886"/>
        <item x="1458"/>
        <item x="3858"/>
        <item x="1543"/>
        <item x="4478"/>
        <item x="6037"/>
        <item x="15"/>
        <item x="3065"/>
        <item x="6584"/>
        <item x="6369"/>
        <item x="5242"/>
        <item x="2749"/>
        <item x="2633"/>
        <item x="3305"/>
        <item x="4933"/>
        <item x="6438"/>
        <item x="3836"/>
        <item x="4662"/>
        <item x="60"/>
        <item x="2532"/>
        <item x="5517"/>
        <item x="4096"/>
        <item x="3953"/>
        <item x="2849"/>
        <item x="680"/>
        <item x="5176"/>
        <item x="6008"/>
        <item x="3032"/>
        <item x="6345"/>
        <item x="4914"/>
        <item x="5123"/>
        <item x="3928"/>
        <item x="5149"/>
        <item x="5552"/>
        <item x="1888"/>
        <item x="5284"/>
        <item x="4159"/>
        <item x="6342"/>
        <item x="1472"/>
        <item x="3730"/>
        <item x="2853"/>
        <item x="4353"/>
        <item x="3725"/>
        <item x="2189"/>
        <item x="2277"/>
        <item x="1959"/>
        <item x="3629"/>
        <item x="1343"/>
        <item x="1324"/>
        <item x="2014"/>
        <item x="3203"/>
        <item x="4394"/>
        <item x="2575"/>
        <item x="3815"/>
        <item x="5851"/>
        <item x="4227"/>
        <item x="3633"/>
        <item x="983"/>
        <item x="3859"/>
        <item x="5823"/>
        <item x="4372"/>
        <item x="107"/>
        <item x="1911"/>
        <item x="4333"/>
        <item x="4471"/>
        <item x="7268"/>
        <item x="4543"/>
        <item x="7411"/>
        <item x="1500"/>
        <item x="572"/>
        <item x="5135"/>
        <item x="5344"/>
        <item x="5732"/>
        <item x="3428"/>
        <item x="6433"/>
        <item x="933"/>
        <item x="1298"/>
        <item x="1508"/>
        <item x="5621"/>
        <item x="3126"/>
        <item x="4841"/>
        <item x="2930"/>
        <item x="2977"/>
        <item x="6752"/>
        <item x="2855"/>
        <item x="2057"/>
        <item x="1537"/>
        <item x="1495"/>
        <item x="5064"/>
        <item x="271"/>
        <item x="1267"/>
        <item x="4998"/>
        <item x="7127"/>
        <item x="855"/>
        <item x="1273"/>
        <item x="2344"/>
        <item x="6265"/>
        <item x="1759"/>
        <item x="4913"/>
        <item x="5270"/>
        <item x="5132"/>
        <item x="1952"/>
        <item x="3378"/>
        <item x="1963"/>
        <item x="2688"/>
        <item x="4028"/>
        <item x="3785"/>
        <item x="4364"/>
        <item x="5534"/>
        <item x="4947"/>
        <item x="5236"/>
        <item x="5550"/>
        <item x="1094"/>
        <item x="1699"/>
        <item x="6546"/>
        <item x="7123"/>
        <item x="973"/>
        <item x="6181"/>
        <item x="1689"/>
        <item x="2098"/>
        <item x="4411"/>
        <item x="1210"/>
        <item x="6069"/>
        <item x="3980"/>
        <item x="6790"/>
        <item x="191"/>
        <item x="2559"/>
        <item x="4808"/>
        <item x="5989"/>
        <item x="5854"/>
        <item x="599"/>
        <item x="1086"/>
        <item x="267"/>
        <item x="2409"/>
        <item x="345"/>
        <item x="723"/>
        <item x="5940"/>
        <item x="661"/>
        <item x="3290"/>
        <item x="2211"/>
        <item x="3543"/>
        <item x="4585"/>
        <item x="6387"/>
        <item x="5496"/>
        <item x="4232"/>
        <item x="1568"/>
        <item x="6808"/>
        <item x="2053"/>
        <item x="2097"/>
        <item x="5976"/>
        <item x="6560"/>
        <item x="2533"/>
        <item x="2028"/>
        <item x="2251"/>
        <item x="2599"/>
        <item x="1209"/>
        <item x="6535"/>
        <item x="3218"/>
        <item x="2341"/>
        <item x="236"/>
        <item x="282"/>
        <item x="3379"/>
        <item x="510"/>
        <item x="4929"/>
        <item x="1733"/>
        <item x="1488"/>
        <item x="4922"/>
        <item x="984"/>
        <item x="4444"/>
        <item x="4620"/>
        <item x="5911"/>
        <item x="5606"/>
        <item x="7083"/>
        <item x="1804"/>
        <item x="4130"/>
        <item x="1216"/>
        <item x="7232"/>
        <item x="1607"/>
        <item x="465"/>
        <item x="3375"/>
        <item x="2600"/>
        <item x="363"/>
        <item x="2820"/>
        <item x="5905"/>
        <item x="6639"/>
        <item x="1834"/>
        <item x="6963"/>
        <item x="2225"/>
        <item x="4513"/>
        <item x="2067"/>
        <item x="3412"/>
        <item x="7140"/>
        <item x="3310"/>
        <item x="2877"/>
        <item x="4898"/>
        <item x="2237"/>
        <item x="6648"/>
        <item x="1802"/>
        <item x="5151"/>
        <item x="3336"/>
        <item x="3245"/>
        <item x="3686"/>
        <item x="7090"/>
        <item x="5133"/>
        <item x="3151"/>
        <item x="2727"/>
        <item x="3330"/>
        <item x="9"/>
        <item x="423"/>
        <item x="4840"/>
        <item x="830"/>
        <item x="6904"/>
        <item x="5671"/>
        <item x="3229"/>
        <item x="4836"/>
        <item x="3640"/>
        <item x="6939"/>
        <item x="2041"/>
        <item x="2294"/>
        <item x="6185"/>
        <item x="3650"/>
        <item x="4015"/>
        <item x="3482"/>
        <item x="5926"/>
        <item x="6776"/>
        <item x="6170"/>
        <item x="2316"/>
        <item x="1864"/>
        <item x="994"/>
        <item x="4080"/>
        <item x="3299"/>
        <item x="7075"/>
        <item x="1415"/>
        <item x="230"/>
        <item x="1099"/>
        <item x="3862"/>
        <item x="1123"/>
        <item x="4545"/>
        <item x="5812"/>
        <item x="2651"/>
        <item x="409"/>
        <item x="922"/>
        <item x="4178"/>
        <item x="5656"/>
        <item x="61"/>
        <item x="2231"/>
        <item x="2266"/>
        <item x="6465"/>
        <item x="5099"/>
        <item x="6623"/>
        <item x="4638"/>
        <item x="2367"/>
        <item x="7395"/>
        <item x="6444"/>
        <item x="7037"/>
        <item x="3772"/>
        <item x="621"/>
        <item x="7420"/>
        <item x="4165"/>
        <item x="225"/>
        <item x="3753"/>
        <item x="4115"/>
        <item x="5454"/>
        <item x="7169"/>
        <item x="3059"/>
        <item x="869"/>
        <item x="4499"/>
        <item x="5821"/>
        <item x="3943"/>
        <item x="5904"/>
        <item x="3380"/>
        <item x="5773"/>
        <item x="2190"/>
        <item x="3441"/>
        <item x="6670"/>
        <item x="130"/>
        <item x="4937"/>
        <item x="6543"/>
        <item x="3620"/>
        <item x="2817"/>
        <item x="1062"/>
        <item x="916"/>
        <item x="1714"/>
        <item x="383"/>
        <item x="4448"/>
        <item x="2583"/>
        <item x="4518"/>
        <item x="3042"/>
        <item x="5878"/>
        <item x="2639"/>
        <item x="3287"/>
        <item x="6487"/>
        <item x="2417"/>
        <item x="3024"/>
        <item x="5203"/>
        <item x="1564"/>
        <item x="1411"/>
        <item x="3260"/>
        <item x="186"/>
        <item x="3073"/>
        <item x="4132"/>
        <item x="3976"/>
        <item x="4366"/>
        <item x="4946"/>
        <item x="7250"/>
        <item x="6870"/>
        <item x="7076"/>
        <item x="644"/>
        <item x="4009"/>
        <item x="3791"/>
        <item x="480"/>
        <item x="5455"/>
        <item x="6701"/>
        <item x="320"/>
        <item x="2147"/>
        <item x="2362"/>
        <item x="6539"/>
        <item x="5481"/>
        <item x="3385"/>
        <item x="6478"/>
        <item x="354"/>
        <item x="6009"/>
        <item x="4314"/>
        <item x="4156"/>
        <item x="6509"/>
        <item x="3812"/>
        <item x="2867"/>
        <item x="3809"/>
        <item x="4011"/>
        <item x="4189"/>
        <item x="5797"/>
        <item x="2558"/>
        <item x="1222"/>
        <item x="658"/>
        <item x="6374"/>
        <item x="5712"/>
        <item x="1043"/>
        <item x="2405"/>
        <item x="7161"/>
        <item x="1304"/>
        <item x="849"/>
        <item x="6055"/>
        <item x="1745"/>
        <item x="415"/>
        <item x="3127"/>
        <item x="5349"/>
        <item x="6693"/>
        <item x="207"/>
        <item x="478"/>
        <item x="6109"/>
        <item x="838"/>
        <item x="1455"/>
        <item x="1837"/>
        <item x="2826"/>
        <item x="2432"/>
        <item x="3228"/>
        <item x="4036"/>
        <item x="3393"/>
        <item x="3977"/>
        <item x="4559"/>
        <item x="7252"/>
        <item x="0"/>
        <item x="327"/>
        <item x="6482"/>
        <item x="6866"/>
        <item x="5220"/>
        <item x="776"/>
        <item x="4986"/>
        <item x="58"/>
        <item x="2425"/>
        <item x="6088"/>
        <item x="497"/>
        <item x="6256"/>
        <item x="3038"/>
        <item x="4393"/>
        <item x="4930"/>
        <item x="3733"/>
        <item x="1781"/>
        <item x="5398"/>
        <item x="4711"/>
        <item x="4868"/>
        <item x="2122"/>
        <item x="336"/>
        <item x="1548"/>
        <item x="2946"/>
        <item x="1339"/>
        <item x="4625"/>
        <item x="3159"/>
        <item x="1211"/>
        <item x="1443"/>
        <item x="1687"/>
        <item x="5190"/>
        <item x="4800"/>
        <item x="5185"/>
        <item x="6359"/>
        <item x="5956"/>
        <item x="1585"/>
        <item x="3220"/>
        <item x="2007"/>
        <item x="6581"/>
        <item x="746"/>
        <item x="4865"/>
        <item x="3437"/>
        <item x="6383"/>
        <item x="3178"/>
        <item x="3371"/>
        <item x="289"/>
        <item x="387"/>
        <item x="4"/>
        <item x="3486"/>
        <item x="6231"/>
        <item x="6026"/>
        <item x="5016"/>
        <item x="5667"/>
        <item x="1922"/>
        <item x="2046"/>
        <item x="5296"/>
        <item x="6714"/>
        <item x="7376"/>
        <item x="4873"/>
        <item x="1389"/>
        <item x="3956"/>
        <item x="2203"/>
        <item x="6514"/>
        <item x="2082"/>
        <item x="1224"/>
        <item x="2729"/>
        <item x="453"/>
        <item x="6608"/>
        <item x="5303"/>
        <item x="3370"/>
        <item x="4844"/>
        <item x="601"/>
        <item x="1693"/>
        <item x="5859"/>
        <item x="2439"/>
        <item x="5480"/>
        <item x="5221"/>
        <item x="1191"/>
        <item x="1792"/>
        <item x="559"/>
        <item x="2118"/>
        <item x="1929"/>
        <item x="3365"/>
        <item x="2279"/>
        <item x="94"/>
        <item x="2832"/>
        <item x="394"/>
        <item x="6996"/>
        <item x="449"/>
        <item x="3404"/>
        <item x="4003"/>
        <item x="7331"/>
        <item x="6079"/>
        <item x="4240"/>
        <item x="178"/>
        <item x="7387"/>
        <item x="5689"/>
        <item x="1934"/>
        <item x="2983"/>
        <item x="6984"/>
        <item x="812"/>
        <item x="5793"/>
        <item x="690"/>
        <item x="334"/>
        <item x="6396"/>
        <item x="3902"/>
        <item x="2298"/>
        <item x="3158"/>
        <item x="6679"/>
        <item x="6703"/>
        <item x="1027"/>
        <item x="7246"/>
        <item x="3893"/>
        <item x="297"/>
        <item x="7243"/>
        <item x="3493"/>
        <item x="669"/>
        <item x="1063"/>
        <item x="4534"/>
        <item x="5467"/>
        <item x="6635"/>
        <item x="7345"/>
        <item x="1360"/>
        <item x="3529"/>
        <item x="5291"/>
        <item x="5709"/>
        <item x="7339"/>
        <item x="5743"/>
        <item x="7053"/>
        <item x="2289"/>
        <item x="3888"/>
        <item x="7156"/>
        <item x="4515"/>
        <item x="4974"/>
        <item x="2103"/>
        <item x="4725"/>
        <item x="7164"/>
        <item x="538"/>
        <item x="5216"/>
        <item x="2"/>
        <item x="340"/>
        <item x="1105"/>
        <item x="4759"/>
        <item x="3714"/>
        <item x="3472"/>
        <item x="2350"/>
        <item x="5334"/>
        <item x="4979"/>
        <item x="1138"/>
        <item x="5380"/>
        <item x="5327"/>
        <item x="5516"/>
        <item x="2969"/>
        <item x="2534"/>
        <item x="1097"/>
        <item x="7198"/>
        <item x="2407"/>
        <item x="4536"/>
        <item x="4978"/>
        <item x="3541"/>
        <item x="741"/>
        <item x="4000"/>
        <item x="3284"/>
        <item x="902"/>
        <item x="3846"/>
        <item x="4140"/>
        <item x="7054"/>
        <item x="1596"/>
        <item x="4153"/>
        <item x="3173"/>
        <item x="4068"/>
        <item x="2595"/>
        <item x="2347"/>
        <item x="567"/>
        <item x="2948"/>
        <item x="6833"/>
        <item x="1897"/>
        <item x="3130"/>
        <item x="1329"/>
        <item x="2087"/>
        <item x="7402"/>
        <item x="3811"/>
        <item x="5093"/>
        <item x="813"/>
        <item x="4334"/>
        <item x="4147"/>
        <item x="5310"/>
        <item x="4613"/>
        <item x="6955"/>
        <item x="7008"/>
        <item x="439"/>
        <item x="4431"/>
        <item x="1424"/>
        <item x="7120"/>
        <item x="963"/>
        <item x="826"/>
        <item x="7056"/>
        <item x="5864"/>
        <item x="5877"/>
        <item x="4831"/>
        <item x="144"/>
        <item x="5870"/>
        <item x="5164"/>
        <item x="5927"/>
        <item x="6316"/>
        <item x="5597"/>
        <item x="1696"/>
        <item x="4439"/>
        <item x="6054"/>
        <item x="6626"/>
        <item x="2003"/>
        <item x="4828"/>
        <item x="2687"/>
        <item x="1705"/>
        <item x="2712"/>
        <item x="1372"/>
        <item x="4038"/>
        <item x="2717"/>
        <item x="4780"/>
        <item x="5662"/>
        <item x="6353"/>
        <item x="808"/>
        <item x="6653"/>
        <item x="5537"/>
        <item x="1452"/>
        <item x="545"/>
        <item x="2753"/>
        <item x="5527"/>
        <item x="1519"/>
        <item x="3965"/>
        <item x="1417"/>
        <item x="106"/>
        <item x="3397"/>
        <item x="105"/>
        <item x="3191"/>
        <item x="3282"/>
        <item x="3652"/>
        <item x="4242"/>
        <item x="3503"/>
        <item x="500"/>
        <item x="3525"/>
        <item x="4450"/>
        <item x="4229"/>
        <item x="5921"/>
        <item x="6511"/>
        <item x="4167"/>
        <item x="1625"/>
        <item x="660"/>
        <item x="1128"/>
        <item x="1634"/>
        <item x="1842"/>
        <item x="2259"/>
        <item x="6702"/>
        <item x="5119"/>
        <item x="4863"/>
        <item x="296"/>
        <item x="4897"/>
        <item x="408"/>
        <item x="7419"/>
        <item x="1257"/>
        <item x="2500"/>
        <item x="1824"/>
        <item x="4174"/>
        <item x="6498"/>
        <item x="5352"/>
        <item x="7272"/>
        <item x="328"/>
        <item x="3490"/>
        <item x="1018"/>
        <item x="444"/>
        <item x="6434"/>
        <item x="2091"/>
        <item x="277"/>
        <item x="6192"/>
        <item x="2602"/>
        <item x="5897"/>
        <item x="3962"/>
        <item x="1773"/>
        <item x="4664"/>
        <item x="6062"/>
        <item x="6382"/>
        <item x="3093"/>
        <item x="2217"/>
        <item x="2858"/>
        <item x="744"/>
        <item x="962"/>
        <item x="5986"/>
        <item x="3448"/>
        <item x="7137"/>
        <item x="6589"/>
        <item x="4581"/>
        <item x="6738"/>
        <item x="3635"/>
        <item x="6094"/>
        <item x="1445"/>
        <item x="1263"/>
        <item x="6722"/>
        <item x="1265"/>
        <item x="3283"/>
        <item x="1830"/>
        <item x="2794"/>
        <item x="2001"/>
        <item x="5781"/>
        <item x="1336"/>
        <item x="569"/>
        <item x="3510"/>
        <item x="1683"/>
        <item x="2280"/>
        <item x="801"/>
        <item x="906"/>
        <item x="527"/>
        <item x="4126"/>
        <item x="2521"/>
        <item x="3679"/>
        <item x="4435"/>
        <item x="5737"/>
        <item x="3958"/>
        <item x="7363"/>
        <item x="6553"/>
        <item x="2270"/>
        <item x="2477"/>
        <item x="4477"/>
        <item x="1164"/>
        <item x="172"/>
        <item x="2733"/>
        <item x="5916"/>
        <item x="6299"/>
        <item x="5604"/>
        <item x="2641"/>
        <item x="4602"/>
        <item x="6034"/>
        <item x="6691"/>
        <item x="7289"/>
        <item x="3832"/>
        <item x="3939"/>
        <item x="5525"/>
        <item x="4843"/>
        <item x="3090"/>
        <item x="6039"/>
        <item x="2907"/>
        <item x="5889"/>
        <item x="7328"/>
        <item x="7381"/>
        <item x="3671"/>
        <item x="5779"/>
        <item x="5090"/>
        <item x="1014"/>
        <item x="3176"/>
        <item x="2911"/>
        <item x="4901"/>
        <item x="3492"/>
        <item x="5568"/>
        <item x="3273"/>
        <item x="795"/>
        <item x="62"/>
        <item x="5275"/>
        <item x="6424"/>
        <item x="2095"/>
        <item x="5138"/>
        <item x="2725"/>
        <item x="3462"/>
        <item x="5599"/>
        <item x="6855"/>
        <item x="4737"/>
        <item x="4066"/>
        <item x="5222"/>
        <item x="4271"/>
        <item x="1207"/>
        <item x="2768"/>
        <item x="6072"/>
        <item x="627"/>
        <item x="3618"/>
        <item x="7375"/>
        <item x="596"/>
        <item x="1423"/>
        <item x="276"/>
        <item x="256"/>
        <item x="3112"/>
        <item x="2000"/>
        <item x="5865"/>
        <item x="1116"/>
        <item x="6966"/>
        <item x="3957"/>
        <item x="1098"/>
        <item x="6813"/>
        <item x="1093"/>
        <item x="4834"/>
        <item x="5776"/>
        <item x="2192"/>
        <item x="210"/>
        <item x="3467"/>
        <item x="7357"/>
        <item x="6389"/>
        <item x="926"/>
        <item x="4336"/>
        <item x="6215"/>
        <item x="2250"/>
        <item x="197"/>
        <item x="6712"/>
        <item x="1363"/>
        <item x="4524"/>
        <item x="341"/>
        <item x="895"/>
        <item x="2695"/>
        <item x="3267"/>
        <item x="3251"/>
        <item x="1621"/>
        <item x="6525"/>
        <item x="6942"/>
        <item x="1178"/>
        <item x="6194"/>
        <item x="5863"/>
        <item x="2818"/>
        <item x="674"/>
        <item x="4847"/>
        <item x="396"/>
        <item x="6669"/>
        <item x="3406"/>
        <item x="5358"/>
        <item x="4274"/>
        <item x="6217"/>
        <item x="1335"/>
        <item x="1598"/>
        <item x="10"/>
        <item x="1"/>
        <item x="2022"/>
        <item x="3418"/>
        <item x="1710"/>
        <item x="33"/>
        <item x="5571"/>
        <item x="7011"/>
        <item x="6355"/>
        <item x="6175"/>
        <item x="6986"/>
        <item x="3587"/>
        <item x="5484"/>
        <item x="286"/>
        <item x="3085"/>
        <item x="6881"/>
        <item x="619"/>
        <item x="555"/>
        <item x="5577"/>
        <item x="3992"/>
        <item x="5936"/>
        <item x="4378"/>
        <item x="4953"/>
        <item x="5446"/>
        <item x="3094"/>
        <item x="6756"/>
        <item x="1023"/>
        <item x="5254"/>
        <item x="6561"/>
        <item x="931"/>
        <item x="1807"/>
        <item x="2654"/>
        <item x="6087"/>
        <item x="5021"/>
        <item x="7277"/>
        <item x="648"/>
        <item x="4769"/>
        <item x="4931"/>
        <item x="774"/>
        <item x="2627"/>
        <item x="6053"/>
        <item x="3746"/>
        <item x="6655"/>
        <item x="591"/>
        <item x="5308"/>
        <item x="4603"/>
        <item x="6782"/>
        <item x="2720"/>
        <item x="5124"/>
        <item x="4357"/>
        <item x="2594"/>
        <item x="4971"/>
        <item x="608"/>
        <item x="1457"/>
        <item x="5307"/>
        <item x="1919"/>
        <item x="4419"/>
        <item x="6964"/>
        <item x="5810"/>
        <item x="2833"/>
        <item x="6179"/>
        <item x="7427"/>
        <item x="5967"/>
        <item x="95"/>
        <item x="6285"/>
        <item x="672"/>
        <item x="3164"/>
        <item x="4209"/>
        <item x="7230"/>
        <item x="4672"/>
        <item x="3359"/>
        <item x="3631"/>
        <item x="2400"/>
        <item x="3955"/>
        <item x="305"/>
        <item x="2881"/>
        <item x="5806"/>
        <item x="2531"/>
        <item x="1134"/>
        <item x="1418"/>
        <item x="6794"/>
        <item x="4427"/>
        <item x="5148"/>
        <item x="4560"/>
        <item x="5541"/>
        <item x="4408"/>
        <item x="4743"/>
        <item x="3438"/>
        <item x="6957"/>
        <item x="2772"/>
        <item x="988"/>
        <item x="2433"/>
        <item x="7238"/>
        <item x="6027"/>
        <item x="6042"/>
        <item x="5487"/>
        <item x="848"/>
        <item x="3555"/>
        <item x="639"/>
        <item x="5094"/>
        <item x="1801"/>
        <item x="1900"/>
        <item x="7103"/>
        <item x="4325"/>
        <item x="5673"/>
        <item x="584"/>
        <item x="6024"/>
        <item x="54"/>
        <item x="5104"/>
        <item x="6277"/>
        <item x="6118"/>
        <item x="6696"/>
        <item x="5651"/>
        <item x="4623"/>
        <item x="3698"/>
        <item x="1530"/>
        <item x="4309"/>
        <item x="4236"/>
        <item x="3478"/>
        <item x="504"/>
        <item x="1321"/>
        <item x="6178"/>
        <item x="4032"/>
        <item x="5084"/>
        <item x="4101"/>
        <item x="4861"/>
        <item x="2480"/>
        <item x="2876"/>
        <item x="5617"/>
        <item x="3653"/>
        <item x="4072"/>
        <item x="6106"/>
        <item x="2784"/>
        <item x="2444"/>
        <item x="2897"/>
        <item x="2937"/>
        <item x="2308"/>
        <item x="2048"/>
        <item x="2766"/>
        <item x="5153"/>
        <item x="1175"/>
        <item x="7293"/>
        <item x="3896"/>
        <item x="2073"/>
        <item x="4751"/>
        <item x="5499"/>
        <item x="6554"/>
        <item x="5051"/>
        <item x="218"/>
        <item x="2322"/>
        <item x="5139"/>
        <item x="5912"/>
        <item x="6924"/>
        <item x="5813"/>
        <item x="7148"/>
        <item x="4369"/>
        <item x="2689"/>
        <item x="5162"/>
        <item x="2968"/>
        <item x="1148"/>
        <item x="7352"/>
        <item x="1259"/>
        <item x="360"/>
        <item x="7215"/>
        <item x="6971"/>
        <item x="5625"/>
        <item x="990"/>
        <item x="5881"/>
        <item x="3923"/>
        <item x="3475"/>
        <item x="894"/>
        <item x="4764"/>
        <item x="5758"/>
        <item x="4642"/>
        <item x="146"/>
        <item x="5968"/>
        <item x="4762"/>
        <item x="3027"/>
        <item x="3933"/>
        <item x="5868"/>
        <item x="3028"/>
        <item x="4687"/>
        <item x="6645"/>
        <item x="5949"/>
        <item x="5811"/>
        <item x="5510"/>
        <item x="6965"/>
        <item x="3710"/>
        <item x="2054"/>
        <item x="6504"/>
        <item x="5909"/>
        <item x="7355"/>
        <item x="5083"/>
        <item x="4303"/>
        <item x="1861"/>
        <item x="822"/>
        <item x="2796"/>
        <item x="4525"/>
        <item x="1867"/>
        <item x="6264"/>
        <item x="1964"/>
        <item x="1468"/>
        <item x="4281"/>
        <item x="426"/>
        <item x="6593"/>
        <item x="6411"/>
        <item x="5245"/>
        <item x="6568"/>
        <item x="6473"/>
        <item x="4599"/>
        <item x="5830"/>
        <item x="6258"/>
        <item x="3060"/>
        <item x="5312"/>
        <item x="6801"/>
        <item x="2011"/>
        <item x="7417"/>
        <item x="670"/>
        <item x="6902"/>
        <item x="4107"/>
        <item x="3614"/>
        <item x="3515"/>
        <item x="6641"/>
        <item x="7045"/>
        <item x="2816"/>
        <item x="2718"/>
        <item x="258"/>
        <item x="6331"/>
        <item x="7092"/>
        <item x="322"/>
        <item x="2914"/>
        <item x="182"/>
        <item x="540"/>
        <item x="6847"/>
        <item x="4588"/>
        <item x="1662"/>
        <item x="5554"/>
        <item x="5931"/>
        <item x="6326"/>
        <item x="3912"/>
        <item x="1619"/>
        <item x="5299"/>
        <item x="4942"/>
        <item x="5703"/>
        <item x="5225"/>
        <item x="1493"/>
        <item x="3255"/>
        <item x="707"/>
        <item x="4919"/>
        <item x="6172"/>
        <item x="3622"/>
        <item x="4614"/>
        <item x="5258"/>
        <item x="2896"/>
        <item x="7344"/>
        <item x="7340"/>
        <item x="3800"/>
        <item x="4782"/>
        <item x="6867"/>
        <item x="6317"/>
        <item x="2561"/>
        <item x="7110"/>
        <item x="1794"/>
        <item x="57"/>
        <item x="3010"/>
        <item x="6238"/>
        <item x="5579"/>
        <item x="7394"/>
        <item x="4275"/>
        <item x="127"/>
        <item x="46"/>
        <item x="4531"/>
        <item x="5366"/>
        <item x="308"/>
        <item x="6765"/>
        <item x="2222"/>
        <item x="1680"/>
        <item x="7099"/>
        <item x="6093"/>
        <item x="2819"/>
        <item x="1857"/>
        <item x="1924"/>
        <item x="5992"/>
        <item x="509"/>
        <item x="2418"/>
        <item x="3656"/>
        <item x="6987"/>
        <item x="2778"/>
        <item x="846"/>
        <item x="1463"/>
        <item x="29"/>
        <item x="4939"/>
        <item x="1782"/>
        <item x="5189"/>
        <item x="6915"/>
        <item x="6772"/>
        <item x="4406"/>
        <item x="6788"/>
        <item x="4892"/>
        <item x="4081"/>
        <item x="99"/>
        <item x="5424"/>
        <item x="1117"/>
        <item x="1799"/>
        <item x="96"/>
        <item x="116"/>
        <item x="1682"/>
        <item x="2864"/>
        <item x="886"/>
        <item x="695"/>
        <item x="2220"/>
        <item x="3011"/>
        <item x="2974"/>
        <item x="170"/>
        <item x="6569"/>
        <item x="6388"/>
        <item x="3041"/>
        <item x="4980"/>
        <item x="7337"/>
        <item x="1183"/>
        <item x="1823"/>
        <item x="1113"/>
        <item x="3361"/>
        <item x="3419"/>
        <item x="2463"/>
        <item x="2852"/>
        <item x="5612"/>
        <item x="6096"/>
        <item x="3669"/>
        <item x="3358"/>
        <item x="1407"/>
        <item x="820"/>
        <item x="7151"/>
        <item x="4470"/>
        <item x="6717"/>
        <item x="5430"/>
        <item x="5409"/>
        <item x="5386"/>
        <item x="5508"/>
        <item x="6368"/>
        <item x="6974"/>
        <item x="3886"/>
        <item x="1203"/>
        <item x="2890"/>
        <item x="1641"/>
        <item x="22"/>
        <item x="1534"/>
        <item x="3738"/>
        <item x="842"/>
        <item x="4955"/>
        <item x="413"/>
        <item x="7361"/>
        <item x="67"/>
        <item x="6501"/>
        <item x="810"/>
        <item x="4105"/>
        <item x="6450"/>
        <item x="1359"/>
        <item x="4809"/>
        <item x="2248"/>
        <item x="5241"/>
        <item x="5476"/>
        <item x="643"/>
        <item x="6332"/>
        <item x="6251"/>
        <item x="6177"/>
        <item x="6212"/>
        <item x="5060"/>
        <item x="6115"/>
        <item x="861"/>
        <item x="112"/>
        <item x="1255"/>
        <item x="4708"/>
        <item x="6694"/>
        <item x="2936"/>
        <item x="4700"/>
        <item x="6884"/>
        <item x="4363"/>
        <item x="5745"/>
        <item x="6230"/>
        <item x="3405"/>
        <item x="5802"/>
        <item x="3964"/>
        <item x="1719"/>
        <item x="7071"/>
        <item x="7412"/>
        <item x="4389"/>
        <item x="4823"/>
        <item x="5849"/>
        <item x="1702"/>
        <item x="6452"/>
        <item x="5998"/>
        <item x="7208"/>
        <item x="2162"/>
        <item x="6595"/>
        <item x="1806"/>
        <item x="184"/>
        <item x="2044"/>
        <item x="6775"/>
        <item x="1752"/>
        <item x="5346"/>
        <item x="5728"/>
        <item x="6114"/>
        <item x="5181"/>
        <item x="7158"/>
        <item x="1844"/>
        <item x="7152"/>
        <item x="6522"/>
        <item x="4193"/>
        <item x="3414"/>
        <item x="5402"/>
        <item x="1789"/>
        <item x="4552"/>
        <item x="4990"/>
        <item x="6131"/>
        <item x="772"/>
        <item x="5748"/>
        <item x="7015"/>
        <item x="1126"/>
        <item x="4825"/>
        <item x="5047"/>
        <item x="620"/>
        <item x="943"/>
        <item x="4604"/>
        <item x="1943"/>
        <item x="6910"/>
        <item x="5913"/>
        <item x="6292"/>
        <item x="6099"/>
        <item x="811"/>
        <item x="7378"/>
        <item x="4768"/>
        <item x="6846"/>
        <item x="59"/>
        <item x="6448"/>
        <item x="1579"/>
        <item x="3214"/>
        <item x="2774"/>
        <item x="4811"/>
        <item x="4047"/>
        <item x="1800"/>
        <item x="576"/>
        <item x="5324"/>
        <item x="4017"/>
        <item x="6962"/>
        <item x="5218"/>
        <item x="3740"/>
        <item x="5524"/>
        <item x="2342"/>
        <item x="3167"/>
        <item x="1215"/>
        <item x="266"/>
        <item x="7217"/>
        <item x="7101"/>
        <item x="5655"/>
        <item x="142"/>
        <item x="2567"/>
        <item x="5518"/>
        <item x="5908"/>
        <item x="4286"/>
        <item x="7231"/>
        <item x="2810"/>
        <item x="6356"/>
        <item x="420"/>
        <item x="5918"/>
        <item x="6100"/>
        <item x="6295"/>
        <item x="6490"/>
        <item x="6031"/>
        <item x="1636"/>
        <item x="2739"/>
        <item x="5892"/>
        <item x="5108"/>
        <item x="6718"/>
        <item x="3444"/>
        <item x="5235"/>
        <item x="7301"/>
        <item x="539"/>
        <item x="3122"/>
        <item x="6057"/>
        <item x="5804"/>
        <item x="4812"/>
        <item x="5412"/>
        <item x="6323"/>
        <item x="6245"/>
        <item x="4102"/>
        <item x="5946"/>
        <item x="3739"/>
        <item x="5794"/>
        <item x="6208"/>
        <item x="5158"/>
        <item x="128"/>
        <item x="4367"/>
        <item x="2769"/>
        <item x="2661"/>
        <item x="2010"/>
        <item x="6281"/>
        <item x="6799"/>
        <item x="5432"/>
        <item x="5331"/>
        <item x="2527"/>
        <item x="4280"/>
        <item x="2015"/>
        <item x="6824"/>
        <item x="3449"/>
        <item x="6515"/>
        <item x="5416"/>
        <item x="6166"/>
        <item x="4583"/>
        <item x="6422"/>
        <item x="5736"/>
        <item x="7326"/>
        <item x="5045"/>
        <item x="5448"/>
        <item x="5066"/>
        <item x="7425"/>
        <item x="6659"/>
        <item x="7393"/>
        <item x="3480"/>
        <item x="5784"/>
        <item x="49"/>
        <item x="2846"/>
        <item x="3776"/>
        <item x="4198"/>
        <item x="3026"/>
        <item x="4686"/>
        <item x="5110"/>
        <item x="1545"/>
        <item x="23"/>
        <item x="640"/>
        <item x="5493"/>
        <item x="739"/>
        <item x="2269"/>
        <item x="6361"/>
        <item x="2454"/>
        <item x="4192"/>
        <item x="2879"/>
        <item x="473"/>
        <item x="837"/>
        <item x="1462"/>
        <item x="434"/>
        <item x="6476"/>
        <item x="3627"/>
        <item x="7332"/>
        <item x="5637"/>
        <item x="5687"/>
        <item x="493"/>
        <item x="7003"/>
        <item x="1170"/>
        <item x="3509"/>
        <item x="87"/>
        <item x="309"/>
        <item x="5003"/>
        <item x="6268"/>
        <item x="5540"/>
        <item x="1388"/>
        <item x="7350"/>
        <item x="5017"/>
        <item x="1778"/>
        <item x="3719"/>
        <item x="6571"/>
        <item x="4430"/>
        <item x="1400"/>
        <item x="4799"/>
        <item x="1239"/>
        <item x="3377"/>
        <item x="5547"/>
        <item x="290"/>
        <item x="7374"/>
        <item x="1846"/>
        <item x="3880"/>
        <item x="3348"/>
        <item x="666"/>
        <item x="1056"/>
        <item x="5602"/>
        <item x="56"/>
        <item x="5427"/>
        <item x="4848"/>
        <item x="4894"/>
        <item x="5070"/>
        <item x="5063"/>
        <item x="7055"/>
        <item x="1790"/>
        <item x="2045"/>
        <item x="4173"/>
        <item x="2545"/>
        <item x="5592"/>
        <item x="6190"/>
        <item x="498"/>
        <item x="2791"/>
        <item x="1330"/>
        <item x="3188"/>
        <item x="284"/>
        <item x="6523"/>
        <item x="2066"/>
        <item x="6575"/>
        <item x="4195"/>
        <item x="7396"/>
        <item x="3279"/>
        <item x="3674"/>
        <item x="778"/>
        <item x="2516"/>
        <item x="6372"/>
        <item x="6690"/>
        <item x="156"/>
        <item x="4590"/>
        <item x="6890"/>
        <item x="6305"/>
        <item x="7282"/>
        <item x="6923"/>
        <item x="6988"/>
        <item x="1560"/>
        <item x="4509"/>
        <item x="4466"/>
        <item x="5109"/>
        <item x="4267"/>
        <item x="6784"/>
        <item x="7346"/>
        <item x="3550"/>
        <item x="5795"/>
        <item x="2413"/>
        <item x="561"/>
        <item x="7039"/>
        <item x="1435"/>
        <item x="6541"/>
        <item x="2442"/>
        <item x="3691"/>
        <item x="4820"/>
        <item x="1051"/>
        <item x="2200"/>
        <item x="4250"/>
        <item x="6604"/>
        <item x="3189"/>
        <item x="6423"/>
        <item x="6126"/>
        <item x="573"/>
        <item x="456"/>
        <item x="2216"/>
        <item x="2839"/>
        <item x="48"/>
        <item x="1753"/>
        <item x="6555"/>
        <item x="4578"/>
        <item x="882"/>
        <item x="5114"/>
        <item x="5929"/>
        <item x="3783"/>
        <item x="4168"/>
        <item x="3974"/>
        <item x="399"/>
        <item x="6074"/>
        <item x="5640"/>
        <item x="3582"/>
        <item x="1067"/>
        <item x="4717"/>
        <item x="6802"/>
        <item x="3003"/>
        <item x="5253"/>
        <item x="3524"/>
        <item x="6241"/>
        <item x="6853"/>
        <item x="5393"/>
        <item x="2150"/>
        <item x="2018"/>
        <item x="5969"/>
        <item x="6233"/>
        <item x="6663"/>
        <item x="4517"/>
        <item x="2507"/>
        <item x="4094"/>
        <item x="6091"/>
        <item x="6719"/>
        <item x="3864"/>
        <item x="2139"/>
        <item x="4702"/>
        <item x="5627"/>
        <item x="235"/>
        <item x="6534"/>
        <item x="3216"/>
        <item x="1957"/>
        <item x="3750"/>
        <item x="7219"/>
        <item x="6612"/>
        <item x="3104"/>
        <item x="400"/>
        <item x="438"/>
        <item x="743"/>
        <item x="6023"/>
        <item x="404"/>
        <item x="2278"/>
        <item x="4422"/>
        <item x="2773"/>
        <item x="965"/>
        <item x="4877"/>
        <item x="1909"/>
        <item x="6491"/>
        <item x="2416"/>
        <item x="3208"/>
        <item x="6013"/>
        <item x="4059"/>
        <item x="4697"/>
        <item x="3147"/>
        <item x="3396"/>
        <item x="4170"/>
        <item x="4175"/>
        <item x="6313"/>
        <item x="768"/>
        <item x="388"/>
        <item x="5805"/>
        <item x="4273"/>
        <item x="6627"/>
        <item x="7068"/>
        <item x="5406"/>
        <item x="977"/>
        <item x="4485"/>
        <item x="5507"/>
        <item x="3447"/>
        <item x="5036"/>
        <item x="2332"/>
        <item x="3810"/>
        <item x="5315"/>
        <item x="3350"/>
        <item x="2051"/>
        <item x="1547"/>
        <item x="1306"/>
        <item x="3770"/>
        <item x="3575"/>
        <item x="2851"/>
        <item x="7226"/>
        <item x="4269"/>
        <item x="896"/>
        <item x="278"/>
        <item x="5032"/>
        <item x="3505"/>
        <item x="847"/>
        <item x="3779"/>
        <item x="1154"/>
        <item x="6336"/>
        <item x="872"/>
        <item x="6165"/>
        <item x="901"/>
        <item x="4332"/>
        <item x="4045"/>
        <item x="4446"/>
        <item x="6935"/>
        <item x="7093"/>
        <item x="3398"/>
        <item x="3788"/>
        <item x="5150"/>
        <item x="2065"/>
        <item x="5762"/>
        <item x="505"/>
        <item x="3870"/>
        <item x="7368"/>
        <item x="971"/>
        <item x="1839"/>
        <item x="1241"/>
        <item x="932"/>
        <item x="5039"/>
        <item x="1772"/>
        <item x="483"/>
        <item x="3253"/>
        <item x="6839"/>
        <item x="2640"/>
        <item x="518"/>
        <item x="1701"/>
        <item x="1370"/>
        <item x="4077"/>
        <item x="821"/>
        <item x="4651"/>
        <item x="3314"/>
        <item x="3696"/>
        <item x="2503"/>
        <item x="5605"/>
        <item x="6762"/>
        <item x="6562"/>
        <item x="3182"/>
        <item x="149"/>
        <item x="2371"/>
        <item x="7229"/>
        <item x="2240"/>
        <item x="5137"/>
        <item x="3451"/>
        <item x="4405"/>
        <item x="4733"/>
        <item x="6386"/>
        <item x="52"/>
        <item x="5011"/>
        <item x="7078"/>
        <item x="2369"/>
        <item x="7094"/>
        <item x="2813"/>
        <item x="1942"/>
        <item x="3250"/>
        <item x="43"/>
        <item x="3289"/>
        <item x="5987"/>
        <item x="825"/>
        <item x="7171"/>
        <item x="4796"/>
        <item x="3839"/>
        <item x="6467"/>
        <item x="6662"/>
        <item x="7030"/>
        <item x="3135"/>
        <item x="4307"/>
        <item x="5010"/>
        <item x="414"/>
        <item x="5211"/>
        <item x="5569"/>
        <item x="3940"/>
        <item x="7384"/>
        <item x="3476"/>
        <item x="6330"/>
        <item x="3799"/>
        <item x="1193"/>
        <item x="3473"/>
        <item x="353"/>
        <item x="6650"/>
        <item x="4576"/>
        <item x="1515"/>
        <item x="2509"/>
        <item x="4870"/>
        <item x="2942"/>
        <item x="2449"/>
        <item x="6060"/>
        <item x="3234"/>
        <item x="4368"/>
        <item x="6228"/>
        <item x="3607"/>
        <item x="3040"/>
        <item x="7291"/>
        <item x="6506"/>
        <item x="2756"/>
        <item x="2227"/>
        <item x="1870"/>
        <item x="2892"/>
        <item x="5706"/>
        <item x="4688"/>
        <item x="4508"/>
        <item x="3597"/>
        <item x="1906"/>
        <item x="6005"/>
        <item x="243"/>
        <item x="3144"/>
        <item x="2899"/>
        <item x="1553"/>
        <item x="558"/>
        <item x="4010"/>
        <item x="2263"/>
        <item x="3568"/>
        <item x="3932"/>
        <item x="1114"/>
        <item x="2967"/>
        <item x="4778"/>
        <item x="5403"/>
        <item x="461"/>
        <item x="5961"/>
        <item x="1889"/>
        <item x="5996"/>
        <item x="2152"/>
        <item x="2080"/>
        <item x="3274"/>
        <item x="3876"/>
        <item x="4376"/>
        <item x="565"/>
        <item x="2954"/>
        <item x="5973"/>
        <item x="7146"/>
        <item x="6908"/>
        <item x="2475"/>
        <item x="157"/>
        <item x="2170"/>
        <item x="2847"/>
        <item x="7096"/>
        <item x="1276"/>
        <item x="4803"/>
        <item x="5882"/>
        <item x="4461"/>
        <item x="3210"/>
        <item x="1843"/>
        <item x="5361"/>
        <item x="1966"/>
        <item x="1070"/>
        <item x="3808"/>
        <item x="4400"/>
        <item x="1096"/>
        <item x="36"/>
        <item x="7343"/>
        <item x="4666"/>
        <item x="2283"/>
        <item x="2701"/>
        <item x="5357"/>
        <item x="4716"/>
        <item x="800"/>
        <item x="2166"/>
        <item x="4449"/>
        <item x="2528"/>
        <item x="6167"/>
        <item x="6346"/>
        <item x="6733"/>
        <item x="730"/>
        <item x="180"/>
        <item x="4763"/>
        <item x="7181"/>
        <item x="7432"/>
        <item x="4793"/>
        <item x="2844"/>
        <item x="2694"/>
        <item x="4742"/>
        <item x="4085"/>
        <item x="788"/>
        <item x="6413"/>
        <item x="1617"/>
        <item x="3496"/>
        <item x="6431"/>
        <item x="5862"/>
        <item x="1608"/>
        <item x="3054"/>
        <item x="1978"/>
        <item x="6011"/>
        <item x="568"/>
        <item x="5197"/>
        <item x="3186"/>
        <item x="2340"/>
        <item x="5030"/>
        <item x="4220"/>
        <item x="3317"/>
        <item x="2517"/>
        <item x="3067"/>
        <item x="6068"/>
        <item x="2282"/>
        <item x="3288"/>
        <item x="3663"/>
        <item x="1667"/>
        <item x="7032"/>
        <item x="4318"/>
        <item x="301"/>
        <item x="1618"/>
        <item x="714"/>
        <item x="6494"/>
        <item x="7020"/>
        <item x="357"/>
        <item x="3990"/>
        <item x="4582"/>
        <item x="4663"/>
        <item x="5789"/>
        <item x="544"/>
        <item x="616"/>
        <item x="2440"/>
        <item x="5453"/>
        <item x="3643"/>
        <item x="2541"/>
        <item x="2809"/>
        <item x="5301"/>
        <item x="1853"/>
        <item x="1681"/>
        <item x="4329"/>
        <item x="5827"/>
        <item x="6454"/>
        <item x="3840"/>
        <item x="3222"/>
        <item x="5278"/>
        <item x="4118"/>
        <item x="5840"/>
        <item x="5685"/>
        <item x="4231"/>
        <item x="1061"/>
        <item x="1679"/>
        <item x="1024"/>
        <item x="3039"/>
        <item x="6826"/>
        <item x="4152"/>
        <item x="6462"/>
        <item x="2268"/>
        <item x="2426"/>
        <item x="4001"/>
        <item x="4802"/>
        <item x="5100"/>
        <item x="2721"/>
        <item x="2376"/>
        <item x="3819"/>
        <item x="3999"/>
        <item x="2568"/>
        <item x="4457"/>
        <item x="6652"/>
        <item x="6544"/>
        <item x="2271"/>
        <item x="5444"/>
        <item x="5255"/>
        <item x="6675"/>
        <item x="7263"/>
        <item x="6137"/>
        <item x="5505"/>
        <item x="1037"/>
        <item x="253"/>
        <item x="2542"/>
        <item x="5575"/>
        <item x="265"/>
        <item x="5055"/>
        <item x="316"/>
        <item x="4818"/>
        <item x="1287"/>
        <item x="6040"/>
        <item x="1290"/>
        <item x="6928"/>
        <item x="2450"/>
        <item x="6732"/>
        <item x="4346"/>
        <item x="6905"/>
        <item x="2466"/>
        <item x="1776"/>
        <item x="13"/>
        <item x="3883"/>
        <item x="1692"/>
        <item x="1140"/>
        <item x="3227"/>
        <item x="6453"/>
        <item x="5710"/>
        <item x="1828"/>
        <item x="4951"/>
        <item x="4356"/>
        <item x="4661"/>
        <item x="5240"/>
        <item x="7183"/>
        <item x="5833"/>
        <item x="3099"/>
        <item x="3394"/>
        <item x="4612"/>
        <item x="5836"/>
        <item x="3662"/>
        <item x="792"/>
        <item x="5729"/>
        <item x="6117"/>
        <item x="6951"/>
        <item x="5896"/>
        <item x="5560"/>
        <item x="285"/>
        <item x="5439"/>
        <item x="3919"/>
        <item x="5562"/>
        <item x="7385"/>
        <item x="6980"/>
        <item x="4071"/>
        <item x="3117"/>
        <item x="2428"/>
        <item x="3778"/>
        <item x="6244"/>
        <item x="5178"/>
        <item x="5256"/>
        <item x="6502"/>
        <item x="4399"/>
        <item x="5607"/>
        <item x="7125"/>
        <item x="6991"/>
        <item x="1171"/>
        <item x="4707"/>
        <item x="6654"/>
        <item x="425"/>
        <item x="2792"/>
        <item x="4315"/>
        <item x="1168"/>
        <item x="4415"/>
        <item x="416"/>
        <item x="3450"/>
        <item x="3533"/>
        <item x="5209"/>
        <item x="7157"/>
        <item x="64"/>
        <item x="2964"/>
        <item x="2904"/>
        <item x="3996"/>
        <item x="2590"/>
        <item x="7367"/>
        <item x="2999"/>
        <item x="1915"/>
        <item x="704"/>
        <item x="391"/>
        <item x="2525"/>
        <item x="6050"/>
        <item x="3148"/>
        <item x="4034"/>
        <item x="5620"/>
        <item x="219"/>
        <item x="3879"/>
        <item x="6806"/>
        <item x="1986"/>
        <item x="5374"/>
        <item x="5206"/>
        <item x="6211"/>
        <item x="3422"/>
        <item x="1606"/>
        <item x="5711"/>
        <item x="4383"/>
        <item x="477"/>
        <item x="1601"/>
        <item x="4218"/>
        <item x="925"/>
        <item x="4845"/>
        <item x="6343"/>
        <item x="2393"/>
        <item x="3231"/>
        <item x="245"/>
        <item x="2387"/>
        <item x="3494"/>
        <item x="3423"/>
        <item x="4705"/>
        <item x="2254"/>
        <item x="5991"/>
        <item x="3634"/>
        <item x="4008"/>
        <item x="5389"/>
        <item x="6252"/>
        <item x="7399"/>
        <item x="5553"/>
        <item x="5573"/>
        <item x="1603"/>
        <item x="1611"/>
        <item x="215"/>
        <item x="942"/>
        <item x="4058"/>
        <item x="6551"/>
        <item x="5817"/>
        <item x="5688"/>
        <item x="753"/>
        <item x="4298"/>
        <item x="3205"/>
        <item x="2857"/>
        <item x="4019"/>
        <item x="5724"/>
        <item x="5915"/>
        <item x="5535"/>
        <item x="5343"/>
        <item x="1729"/>
        <item x="5355"/>
        <item x="4921"/>
        <item x="1325"/>
        <item x="1478"/>
        <item x="1982"/>
        <item x="2786"/>
        <item x="1349"/>
        <item x="5433"/>
        <item x="4359"/>
        <item x="6862"/>
        <item x="1040"/>
        <item x="6920"/>
        <item x="4679"/>
        <item x="2685"/>
        <item x="2980"/>
        <item x="2307"/>
        <item x="213"/>
        <item x="4380"/>
        <item x="6995"/>
        <item x="3519"/>
        <item x="6540"/>
        <item x="5085"/>
        <item x="6851"/>
        <item x="5947"/>
        <item x="5319"/>
        <item x="6559"/>
        <item x="2742"/>
        <item x="7012"/>
        <item x="7258"/>
        <item x="2496"/>
        <item x="1437"/>
        <item x="3578"/>
        <item x="593"/>
        <item x="5664"/>
        <item x="3922"/>
        <item x="5983"/>
        <item x="3666"/>
        <item x="72"/>
        <item x="6391"/>
        <item x="4994"/>
        <item x="3215"/>
        <item x="2183"/>
        <item x="6610"/>
        <item x="5659"/>
        <item x="5645"/>
        <item x="3720"/>
        <item x="6209"/>
        <item x="4689"/>
        <item x="2337"/>
        <item x="4654"/>
        <item x="3827"/>
        <item x="6548"/>
        <item x="3226"/>
        <item x="3758"/>
        <item x="1186"/>
        <item x="996"/>
        <item x="5696"/>
        <item x="2781"/>
        <item x="5464"/>
        <item x="3630"/>
        <item x="4476"/>
        <item x="2988"/>
        <item x="884"/>
        <item x="460"/>
        <item x="4856"/>
        <item x="6975"/>
        <item x="4806"/>
        <item x="547"/>
        <item x="4041"/>
        <item x="7240"/>
        <item x="6150"/>
        <item x="4876"/>
        <item x="3577"/>
        <item x="3105"/>
        <item x="3548"/>
        <item x="6573"/>
        <item x="1728"/>
        <item x="1045"/>
        <item x="1504"/>
        <item x="239"/>
        <item x="6112"/>
        <item x="6110"/>
        <item x="5959"/>
        <item x="507"/>
        <item x="5232"/>
        <item x="3477"/>
        <item x="4527"/>
        <item x="6030"/>
        <item x="226"/>
        <item x="3400"/>
        <item x="6195"/>
        <item x="4693"/>
        <item x="968"/>
        <item x="5238"/>
        <item x="3213"/>
        <item x="5219"/>
        <item x="3755"/>
        <item x="1223"/>
        <item x="268"/>
        <item x="5451"/>
        <item x="6269"/>
        <item x="6969"/>
        <item x="6811"/>
        <item x="7040"/>
        <item x="1854"/>
        <item x="7407"/>
        <item x="2604"/>
        <item x="5013"/>
        <item x="3198"/>
        <item x="249"/>
        <item x="1311"/>
        <item x="161"/>
        <item x="550"/>
        <item x="232"/>
        <item x="1371"/>
        <item x="2787"/>
        <item x="5105"/>
        <item x="5971"/>
        <item x="6366"/>
        <item x="2903"/>
        <item x="3843"/>
        <item x="6259"/>
        <item x="5479"/>
        <item x="4310"/>
        <item x="3648"/>
        <item x="6852"/>
        <item x="2354"/>
        <item x="5972"/>
        <item x="4905"/>
        <item x="2168"/>
        <item x="580"/>
        <item x="6153"/>
        <item x="6385"/>
        <item x="5954"/>
        <item x="5856"/>
        <item x="3704"/>
        <item x="5735"/>
        <item x="6872"/>
        <item x="6105"/>
        <item x="7026"/>
        <item x="85"/>
        <item x="858"/>
        <item x="6912"/>
        <item x="2382"/>
        <item x="2555"/>
        <item x="2586"/>
        <item x="1184"/>
        <item x="1459"/>
        <item x="3427"/>
        <item x="1034"/>
        <item x="789"/>
        <item x="1645"/>
        <item x="1156"/>
        <item x="3518"/>
        <item x="2735"/>
        <item x="4551"/>
        <item x="2508"/>
        <item x="2481"/>
        <item x="1046"/>
        <item x="2519"/>
        <item x="4732"/>
        <item x="686"/>
        <item x="4473"/>
        <item x="2077"/>
        <item x="4741"/>
        <item x="1551"/>
        <item x="3767"/>
        <item x="482"/>
        <item x="3715"/>
        <item x="100"/>
        <item x="1279"/>
        <item x="4351"/>
        <item x="238"/>
        <item x="1890"/>
        <item x="2438"/>
        <item x="5129"/>
        <item x="4263"/>
        <item x="2845"/>
        <item x="1077"/>
        <item x="5801"/>
        <item x="3676"/>
        <item x="3002"/>
        <item x="3557"/>
        <item x="4997"/>
        <item x="393"/>
        <item x="2686"/>
        <item x="2571"/>
        <item x="706"/>
        <item x="5981"/>
        <item x="1808"/>
        <item x="6064"/>
        <item x="2691"/>
        <item x="2653"/>
        <item x="7362"/>
        <item x="2206"/>
        <item x="4354"/>
        <item x="5325"/>
        <item x="7364"/>
        <item x="2593"/>
        <item x="2682"/>
        <item x="2163"/>
        <item x="7087"/>
        <item x="716"/>
        <item x="2252"/>
        <item x="3887"/>
        <item x="2665"/>
        <item x="3005"/>
        <item x="6512"/>
        <item x="6812"/>
        <item x="1578"/>
        <item x="5582"/>
        <item x="203"/>
        <item x="2747"/>
        <item x="6403"/>
        <item x="833"/>
        <item x="517"/>
        <item x="3535"/>
        <item x="1358"/>
        <item x="2609"/>
        <item x="4455"/>
        <item x="3942"/>
        <item x="7334"/>
        <item x="2793"/>
        <item x="1630"/>
        <item x="2408"/>
        <item x="1001"/>
        <item x="875"/>
        <item x="1205"/>
        <item x="1954"/>
        <item x="5127"/>
        <item x="5767"/>
        <item x="1899"/>
        <item x="2612"/>
        <item x="3395"/>
        <item x="5530"/>
        <item x="7254"/>
        <item x="2075"/>
        <item x="2164"/>
        <item x="1413"/>
        <item x="6247"/>
        <item x="2596"/>
        <item x="330"/>
        <item x="3610"/>
        <item x="273"/>
        <item x="6744"/>
        <item x="3821"/>
        <item x="2902"/>
        <item x="6524"/>
        <item x="5272"/>
        <item x="6213"/>
        <item x="4701"/>
        <item x="6350"/>
        <item x="4948"/>
        <item x="6291"/>
        <item x="5722"/>
        <item x="5340"/>
        <item x="6879"/>
        <item x="4618"/>
        <item x="5196"/>
        <item x="5305"/>
        <item x="754"/>
        <item x="4113"/>
        <item x="2543"/>
        <item x="4016"/>
        <item x="2979"/>
        <item x="1704"/>
        <item x="432"/>
        <item x="2114"/>
        <item x="3100"/>
        <item x="7239"/>
        <item x="3558"/>
        <item x="935"/>
        <item x="6791"/>
        <item x="7400"/>
        <item x="4867"/>
        <item x="1610"/>
        <item x="3194"/>
        <item x="947"/>
        <item x="5681"/>
        <item x="6692"/>
        <item x="223"/>
        <item x="5542"/>
        <item x="1524"/>
        <item x="5173"/>
        <item x="3973"/>
        <item x="829"/>
        <item x="5994"/>
        <item x="4371"/>
        <item x="1523"/>
        <item x="1999"/>
        <item x="155"/>
        <item x="3499"/>
        <item x="5557"/>
        <item x="2415"/>
        <item x="1588"/>
        <item x="2309"/>
        <item x="978"/>
        <item x="6629"/>
        <item x="1788"/>
        <item x="6613"/>
        <item x="1817"/>
        <item x="7111"/>
        <item x="4098"/>
        <item x="5682"/>
        <item x="1286"/>
        <item x="740"/>
        <item x="6993"/>
        <item x="7177"/>
        <item x="7430"/>
        <item x="6660"/>
        <item x="1783"/>
        <item x="6122"/>
        <item x="6668"/>
        <item x="3116"/>
        <item x="3111"/>
        <item x="4896"/>
        <item x="773"/>
        <item x="1451"/>
        <item x="787"/>
        <item x="6459"/>
        <item x="2984"/>
        <item x="5694"/>
        <item x="4360"/>
        <item x="747"/>
        <item x="3298"/>
        <item x="350"/>
        <item x="2132"/>
        <item x="2158"/>
        <item x="3181"/>
        <item x="1233"/>
        <item x="4459"/>
        <item x="2807"/>
        <item x="3889"/>
        <item x="6426"/>
        <item x="1818"/>
        <item x="4676"/>
        <item x="3153"/>
        <item x="2922"/>
        <item x="5292"/>
        <item x="1394"/>
        <item x="6468"/>
        <item x="355"/>
        <item x="3994"/>
        <item x="5035"/>
        <item x="5902"/>
        <item x="3128"/>
        <item x="3230"/>
        <item x="3621"/>
        <item x="5708"/>
        <item x="7330"/>
        <item x="1536"/>
        <item x="3120"/>
        <item x="4866"/>
        <item x="3603"/>
        <item x="6335"/>
        <item x="5700"/>
        <item x="1447"/>
        <item x="7143"/>
        <item x="348"/>
        <item x="422"/>
        <item x="2034"/>
        <item x="2643"/>
        <item x="2008"/>
        <item x="914"/>
        <item x="141"/>
        <item x="3737"/>
        <item x="6859"/>
        <item x="7223"/>
        <item x="6246"/>
        <item x="4246"/>
        <item x="597"/>
        <item x="2315"/>
        <item x="4062"/>
        <item x="5027"/>
        <item x="2803"/>
        <item x="4554"/>
        <item x="4222"/>
        <item x="5953"/>
        <item x="6750"/>
        <item x="4801"/>
        <item x="5394"/>
        <item x="4110"/>
        <item x="4012"/>
        <item x="529"/>
        <item x="6606"/>
        <item x="6046"/>
        <item x="2960"/>
        <item x="2033"/>
        <item x="6371"/>
        <item x="7176"/>
        <item x="4821"/>
        <item x="2062"/>
        <item x="6075"/>
        <item x="3516"/>
        <item x="5778"/>
        <item x="2050"/>
        <item x="4649"/>
        <item x="7342"/>
        <item x="7179"/>
        <item x="5570"/>
        <item x="2295"/>
        <item x="586"/>
        <item x="1988"/>
        <item x="5228"/>
        <item x="5342"/>
        <item x="2837"/>
        <item x="5372"/>
        <item x="543"/>
        <item x="7173"/>
        <item x="6019"/>
        <item x="6280"/>
        <item x="4261"/>
        <item x="14"/>
        <item x="3238"/>
        <item x="3675"/>
        <item x="7273"/>
        <item x="4591"/>
        <item x="1914"/>
        <item x="6070"/>
        <item x="6276"/>
        <item x="5050"/>
        <item x="6533"/>
        <item x="3865"/>
        <item x="5561"/>
        <item x="6900"/>
        <item x="5520"/>
        <item x="4636"/>
        <item x="5172"/>
        <item x="380"/>
        <item x="1592"/>
        <item x="950"/>
        <item x="6417"/>
        <item x="3766"/>
        <item x="2692"/>
        <item x="3280"/>
        <item x="1408"/>
        <item x="5596"/>
        <item x="6092"/>
        <item x="2009"/>
        <item x="4377"/>
        <item x="4065"/>
        <item x="3801"/>
        <item x="5698"/>
        <item x="4493"/>
        <item x="5184"/>
        <item x="3453"/>
        <item x="4522"/>
        <item x="3064"/>
        <item x="3363"/>
        <item x="176"/>
        <item x="4502"/>
        <item x="4313"/>
        <item x="6449"/>
        <item x="3606"/>
        <item x="3318"/>
        <item x="1387"/>
        <item x="7121"/>
        <item x="260"/>
        <item x="1308"/>
        <item x="5202"/>
        <item x="6582"/>
        <item x="227"/>
        <item x="6934"/>
        <item x="162"/>
        <item x="442"/>
        <item x="4289"/>
        <item x="2726"/>
        <item x="1774"/>
        <item x="1479"/>
        <item x="956"/>
        <item x="2681"/>
        <item x="3471"/>
        <item x="719"/>
        <item x="259"/>
        <item x="1805"/>
        <item x="3036"/>
        <item x="699"/>
        <item x="4815"/>
        <item x="7227"/>
        <item x="1996"/>
        <item x="5269"/>
        <item x="5887"/>
        <item x="3045"/>
        <item x="2548"/>
        <item x="2959"/>
        <item x="2645"/>
        <item x="4690"/>
        <item x="5077"/>
        <item x="3947"/>
        <item x="3243"/>
        <item x="3762"/>
        <item x="5082"/>
        <item x="1089"/>
        <item x="6427"/>
        <item x="4579"/>
        <item x="1090"/>
        <item x="4447"/>
        <item x="1057"/>
        <item x="5578"/>
        <item x="5147"/>
        <item x="4577"/>
        <item x="5297"/>
        <item x="6017"/>
        <item x="5152"/>
        <item x="928"/>
        <item x="5044"/>
        <item x="6747"/>
        <item x="6883"/>
        <item x="5757"/>
        <item x="2610"/>
        <item x="4561"/>
        <item x="6550"/>
        <item x="6685"/>
        <item x="332"/>
        <item x="1520"/>
        <item x="2355"/>
        <item x="6157"/>
        <item x="791"/>
        <item x="5845"/>
        <item x="3129"/>
        <item x="3921"/>
        <item x="1404"/>
        <item x="5367"/>
        <item x="797"/>
        <item x="3701"/>
        <item x="5783"/>
        <item x="2194"/>
        <item x="2620"/>
        <item x="1405"/>
        <item x="2030"/>
        <item x="2256"/>
        <item x="4849"/>
        <item x="6615"/>
        <item x="5782"/>
        <item x="7242"/>
        <item x="5861"/>
        <item x="5037"/>
        <item x="4013"/>
        <item x="7281"/>
        <item x="4570"/>
        <item x="5898"/>
        <item x="1466"/>
        <item x="2312"/>
        <item x="516"/>
        <item x="657"/>
        <item x="5243"/>
        <item x="1760"/>
        <item x="7184"/>
        <item x="4500"/>
        <item x="3175"/>
        <item x="2750"/>
        <item x="5326"/>
        <item x="2328"/>
        <item x="1516"/>
        <item x="6124"/>
        <item x="3969"/>
        <item x="796"/>
        <item x="4063"/>
        <item x="4256"/>
        <item x="1845"/>
        <item x="3242"/>
        <item x="5167"/>
        <item x="6239"/>
        <item x="5702"/>
        <item x="5304"/>
        <item x="3599"/>
        <item x="6065"/>
        <item x="7310"/>
        <item x="3718"/>
        <item x="5974"/>
        <item x="6430"/>
        <item x="3593"/>
        <item x="3731"/>
        <item x="5443"/>
        <item x="2324"/>
        <item x="2264"/>
        <item x="3863"/>
        <item x="5839"/>
        <item x="2448"/>
        <item x="4830"/>
        <item x="1444"/>
        <item x="5629"/>
        <item x="6394"/>
        <item x="2782"/>
        <item x="1030"/>
        <item x="77"/>
        <item x="1975"/>
        <item x="549"/>
        <item x="66"/>
        <item x="2204"/>
        <item x="1809"/>
        <item x="2396"/>
        <item x="4723"/>
        <item x="5390"/>
        <item x="7356"/>
        <item x="6412"/>
        <item x="2626"/>
        <item x="5473"/>
        <item x="6378"/>
        <item x="6787"/>
        <item x="2121"/>
        <item x="6471"/>
        <item x="7160"/>
        <item x="4410"/>
        <item x="1866"/>
        <item x="6856"/>
        <item x="6134"/>
        <item x="1771"/>
        <item x="2757"/>
        <item x="2043"/>
        <item x="1161"/>
        <item x="653"/>
        <item x="4616"/>
        <item x="1088"/>
        <item x="4093"/>
        <item x="1700"/>
        <item x="2128"/>
        <item x="2924"/>
        <item x="1220"/>
        <item x="5468"/>
        <item x="1230"/>
        <item x="55"/>
        <item x="1985"/>
        <item x="1513"/>
        <item x="1131"/>
        <item x="5112"/>
        <item x="168"/>
        <item x="5611"/>
        <item x="3306"/>
        <item x="6734"/>
        <item x="84"/>
        <item x="1477"/>
        <item x="4484"/>
        <item x="3376"/>
        <item x="2379"/>
        <item x="7122"/>
        <item x="6376"/>
        <item x="3124"/>
        <item x="1717"/>
        <item x="2770"/>
        <item x="6622"/>
        <item x="5280"/>
        <item x="1932"/>
        <item x="4963"/>
        <item x="1512"/>
        <item x="1993"/>
        <item x="7201"/>
        <item x="6398"/>
        <item x="5692"/>
        <item x="3263"/>
        <item x="3409"/>
        <item x="870"/>
        <item x="3152"/>
        <item x="7216"/>
        <item x="4317"/>
        <item x="73"/>
        <item x="1247"/>
        <item x="1022"/>
        <item x="4458"/>
        <item x="4486"/>
        <item x="5857"/>
        <item x="7144"/>
        <item x="2145"/>
        <item x="6950"/>
        <item x="81"/>
        <item x="4029"/>
        <item x="40"/>
        <item x="625"/>
        <item x="3511"/>
        <item x="1157"/>
        <item x="5820"/>
        <item x="1572"/>
        <item x="6447"/>
        <item x="5658"/>
        <item x="6397"/>
        <item x="1594"/>
        <item x="946"/>
        <item x="921"/>
        <item x="6435"/>
        <item x="6972"/>
        <item x="1159"/>
        <item x="3096"/>
        <item x="930"/>
        <item x="2485"/>
        <item x="1181"/>
        <item x="1333"/>
        <item x="4433"/>
        <item x="3369"/>
        <item x="642"/>
        <item x="2430"/>
        <item x="4675"/>
        <item x="164"/>
        <item x="6557"/>
        <item x="3729"/>
        <item x="1341"/>
        <item x="6892"/>
        <item x="3683"/>
        <item x="7297"/>
        <item x="6981"/>
        <item x="6873"/>
        <item x="7424"/>
        <item x="4339"/>
        <item x="7024"/>
        <item x="1238"/>
        <item x="991"/>
        <item x="4781"/>
        <item x="6107"/>
        <item x="5521"/>
        <item x="1555"/>
        <item x="5934"/>
        <item x="5923"/>
        <item x="4936"/>
        <item x="302"/>
        <item x="4279"/>
        <item x="3320"/>
        <item x="694"/>
        <item x="2471"/>
        <item x="4176"/>
        <item x="26"/>
        <item x="3598"/>
        <item x="5351"/>
        <item x="6682"/>
        <item x="7275"/>
        <item x="6296"/>
        <item x="5739"/>
        <item x="4756"/>
        <item x="4166"/>
        <item x="3987"/>
        <item x="6889"/>
        <item x="4630"/>
        <item x="2173"/>
        <item x="702"/>
        <item x="1981"/>
        <item x="5411"/>
        <item x="6204"/>
        <item x="433"/>
        <item x="344"/>
        <item x="5166"/>
        <item x="311"/>
        <item x="7288"/>
        <item x="3751"/>
        <item x="5565"/>
        <item x="436"/>
        <item x="5639"/>
        <item x="3724"/>
        <item x="5171"/>
        <item x="4451"/>
        <item x="6992"/>
        <item x="5635"/>
        <item x="4791"/>
        <item x="6237"/>
        <item x="4338"/>
        <item x="5846"/>
        <item x="224"/>
        <item x="1319"/>
        <item x="1253"/>
        <item x="1658"/>
        <item x="700"/>
        <item x="369"/>
        <item x="899"/>
        <item x="3338"/>
        <item x="5841"/>
        <item x="6689"/>
        <item x="5880"/>
        <item x="5842"/>
        <item x="4628"/>
        <item x="6596"/>
        <item x="5463"/>
        <item x="3207"/>
        <item x="6658"/>
        <item x="5246"/>
        <item x="248"/>
        <item x="4635"/>
        <item x="2185"/>
        <item x="398"/>
        <item x="5957"/>
        <item x="3353"/>
        <item x="5869"/>
        <item x="5005"/>
        <item x="6477"/>
        <item x="5387"/>
        <item x="7294"/>
        <item x="5761"/>
        <item x="3850"/>
        <item x="6763"/>
        <item x="4899"/>
        <item x="181"/>
        <item x="6674"/>
        <item x="132"/>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name="Director Name" axis="axisRow" compact="0" outline="0" showAll="0" measureFilter="1">
      <items count="2908">
        <item sd="0" x="2116"/>
        <item sd="0" x="65"/>
        <item sd="0" x="676"/>
        <item sd="0" x="435"/>
        <item sd="0" x="1667"/>
        <item sd="0" x="1195"/>
        <item sd="0" x="2049"/>
        <item sd="0" x="1744"/>
        <item sd="0" x="725"/>
        <item sd="0" x="1955"/>
        <item sd="0" x="2677"/>
        <item sd="0" x="855"/>
        <item sd="0" x="2741"/>
        <item sd="0" x="2442"/>
        <item sd="0" x="2283"/>
        <item sd="0" x="661"/>
        <item sd="0" x="2876"/>
        <item sd="0" x="2844"/>
        <item sd="0" x="1174"/>
        <item sd="0" x="434"/>
        <item sd="0" x="2008"/>
        <item sd="0" x="1825"/>
        <item sd="0" x="1148"/>
        <item sd="0" x="1144"/>
        <item sd="0" x="2736"/>
        <item sd="0" x="1610"/>
        <item sd="0" x="893"/>
        <item sd="0" x="2306"/>
        <item sd="0" x="2897"/>
        <item sd="0" x="2819"/>
        <item sd="0" x="272"/>
        <item sd="0" x="2534"/>
        <item sd="0" x="2048"/>
        <item sd="0" x="878"/>
        <item sd="0" x="2601"/>
        <item sd="0" x="2204"/>
        <item sd="0" x="2467"/>
        <item sd="0" x="489"/>
        <item sd="0" x="2871"/>
        <item sd="0" x="2506"/>
        <item sd="0" x="2056"/>
        <item sd="0" x="1681"/>
        <item sd="0" x="943"/>
        <item sd="0" x="98"/>
        <item sd="0" x="2072"/>
        <item sd="0" x="684"/>
        <item sd="0" x="1399"/>
        <item sd="0" x="1652"/>
        <item sd="0" x="153"/>
        <item sd="0" x="303"/>
        <item sd="0" x="1289"/>
        <item sd="0" x="485"/>
        <item sd="0" x="113"/>
        <item sd="0" x="30"/>
        <item sd="0" x="2236"/>
        <item sd="0" x="2518"/>
        <item sd="0" x="75"/>
        <item sd="0" x="1064"/>
        <item sd="0" x="2417"/>
        <item sd="0" x="170"/>
        <item sd="0" x="1053"/>
        <item sd="0" x="356"/>
        <item sd="0" x="196"/>
        <item sd="0" x="1950"/>
        <item sd="0" x="1357"/>
        <item sd="0" x="1559"/>
        <item sd="0" x="1127"/>
        <item sd="0" x="2559"/>
        <item sd="0" x="1723"/>
        <item sd="0" x="2606"/>
        <item sd="0" x="432"/>
        <item sd="0" x="2503"/>
        <item sd="0" x="2331"/>
        <item sd="0" x="2120"/>
        <item sd="0" x="2382"/>
        <item sd="0" x="1117"/>
        <item sd="0" x="2874"/>
        <item sd="0" x="1296"/>
        <item sd="0" x="1818"/>
        <item sd="0" x="1786"/>
        <item sd="0" x="1037"/>
        <item sd="0" x="982"/>
        <item sd="0" x="972"/>
        <item sd="0" x="2583"/>
        <item sd="0" x="2831"/>
        <item sd="0" x="2788"/>
        <item sd="0" x="1871"/>
        <item sd="0" x="1503"/>
        <item sd="0" x="2295"/>
        <item sd="0" x="1158"/>
        <item sd="0" x="172"/>
        <item sd="0" x="555"/>
        <item sd="0" x="178"/>
        <item sd="0" x="870"/>
        <item sd="0" x="1982"/>
        <item sd="0" x="2436"/>
        <item sd="0" x="1029"/>
        <item sd="0" x="2656"/>
        <item sd="0" x="2333"/>
        <item sd="0" x="2444"/>
        <item sd="0" x="203"/>
        <item sd="0" x="322"/>
        <item sd="0" x="2650"/>
        <item sd="0" x="2244"/>
        <item sd="0" x="1812"/>
        <item sd="0" x="2264"/>
        <item sd="0" x="2205"/>
        <item sd="0" x="2846"/>
        <item sd="0" x="348"/>
        <item sd="0" x="1604"/>
        <item sd="0" x="852"/>
        <item sd="0" x="1096"/>
        <item sd="0" x="1809"/>
        <item sd="0" x="447"/>
        <item sd="0" x="1592"/>
        <item sd="0" x="1891"/>
        <item sd="0" x="2745"/>
        <item sd="0" x="716"/>
        <item sd="0" x="2334"/>
        <item sd="0" x="2272"/>
        <item sd="0" x="2685"/>
        <item sd="0" x="578"/>
        <item sd="0" x="1722"/>
        <item sd="0" x="1133"/>
        <item sd="0" x="2658"/>
        <item sd="0" x="1331"/>
        <item sd="0" x="1134"/>
        <item sd="0" x="1204"/>
        <item sd="0" x="1743"/>
        <item sd="0" x="337"/>
        <item sd="0" x="481"/>
        <item sd="0" x="1783"/>
        <item sd="0" x="1533"/>
        <item sd="0" x="181"/>
        <item sd="0" x="1332"/>
        <item sd="0" x="1962"/>
        <item sd="0" x="1924"/>
        <item sd="0" x="2424"/>
        <item sd="0" x="2705"/>
        <item sd="0" x="1197"/>
        <item sd="0" x="1340"/>
        <item sd="0" x="1016"/>
        <item sd="0" x="2751"/>
        <item sd="0" x="2877"/>
        <item sd="0" x="1071"/>
        <item sd="0" x="1876"/>
        <item sd="0" x="2481"/>
        <item sd="0" x="1083"/>
        <item sd="0" x="2652"/>
        <item sd="0" x="2649"/>
        <item sd="0" x="2262"/>
        <item sd="0" x="2621"/>
        <item sd="0" x="710"/>
        <item sd="0" x="63"/>
        <item sd="0" x="1951"/>
        <item sd="0" x="2171"/>
        <item sd="0" x="1498"/>
        <item sd="0" x="1297"/>
        <item sd="0" x="1737"/>
        <item sd="0" x="1025"/>
        <item sd="0" x="2365"/>
        <item sd="0" x="753"/>
        <item sd="0" x="2761"/>
        <item sd="0" x="894"/>
        <item sd="0" x="538"/>
        <item sd="0" x="1949"/>
        <item sd="0" x="1321"/>
        <item sd="0" x="1395"/>
        <item sd="0" x="2062"/>
        <item sd="0" x="1147"/>
        <item sd="0" x="1499"/>
        <item sd="0" x="327"/>
        <item sd="0" x="1552"/>
        <item sd="0" x="2397"/>
        <item sd="0" x="1868"/>
        <item sd="0" x="2274"/>
        <item sd="0" x="2748"/>
        <item sd="0" x="2132"/>
        <item sd="0" x="2565"/>
        <item sd="0" x="1937"/>
        <item sd="0" x="2396"/>
        <item sd="0" x="2852"/>
        <item sd="0" x="1259"/>
        <item sd="0" x="2196"/>
        <item sd="0" x="429"/>
        <item sd="0" x="443"/>
        <item sd="0" x="1007"/>
        <item sd="0" x="66"/>
        <item sd="0" x="991"/>
        <item sd="0" x="227"/>
        <item sd="0" x="654"/>
        <item sd="0" x="2367"/>
        <item sd="0" x="2211"/>
        <item sd="0" x="2724"/>
        <item sd="0" x="2019"/>
        <item sd="0" x="1663"/>
        <item sd="0" x="1598"/>
        <item sd="0" x="924"/>
        <item sd="0" x="962"/>
        <item sd="0" x="1754"/>
        <item sd="0" x="1742"/>
        <item sd="0" x="2493"/>
        <item sd="0" x="920"/>
        <item sd="0" x="2438"/>
        <item sd="0" x="2654"/>
        <item sd="0" x="2613"/>
        <item sd="0" x="2359"/>
        <item sd="0" x="2281"/>
        <item sd="0" x="649"/>
        <item sd="0" x="276"/>
        <item sd="0" x="983"/>
        <item sd="0" x="2625"/>
        <item sd="0" x="222"/>
        <item sd="0" x="1030"/>
        <item sd="0" x="1647"/>
        <item sd="0" x="908"/>
        <item sd="0" x="1902"/>
        <item sd="0" x="1848"/>
        <item sd="0" x="2782"/>
        <item sd="0" x="999"/>
        <item sd="0" x="2800"/>
        <item sd="0" x="1188"/>
        <item sd="0" x="2040"/>
        <item sd="0" x="658"/>
        <item sd="0" x="2486"/>
        <item sd="0" x="2387"/>
        <item sd="0" x="2296"/>
        <item sd="0" x="1120"/>
        <item sd="0" x="2337"/>
        <item sd="0" x="1554"/>
        <item sd="0" x="2376"/>
        <item sd="0" x="1899"/>
        <item sd="0" x="2678"/>
        <item sd="0" x="2544"/>
        <item sd="0" x="1241"/>
        <item sd="0" x="1930"/>
        <item sd="0" x="484"/>
        <item sd="0" x="763"/>
        <item sd="0" x="610"/>
        <item sd="0" x="2074"/>
        <item sd="0" x="901"/>
        <item sd="0" x="815"/>
        <item sd="0" x="2330"/>
        <item sd="0" x="418"/>
        <item sd="0" x="2766"/>
        <item sd="0" x="1163"/>
        <item sd="0" x="1189"/>
        <item sd="0" x="2130"/>
        <item sd="0" x="1536"/>
        <item sd="0" x="623"/>
        <item sd="0" x="1268"/>
        <item sd="0" x="674"/>
        <item sd="0" x="1275"/>
        <item sd="0" x="928"/>
        <item sd="0" x="1588"/>
        <item sd="0" x="761"/>
        <item sd="0" x="320"/>
        <item sd="0" x="663"/>
        <item sd="0" x="2740"/>
        <item sd="0" x="978"/>
        <item sd="0" x="83"/>
        <item sd="0" x="467"/>
        <item sd="0" x="1635"/>
        <item sd="0" x="60"/>
        <item sd="0" x="2508"/>
        <item sd="0" x="531"/>
        <item sd="0" x="656"/>
        <item sd="0" x="1753"/>
        <item sd="0" x="1257"/>
        <item sd="0" x="996"/>
        <item sd="0" x="1670"/>
        <item sd="0" x="1791"/>
        <item sd="0" x="1084"/>
        <item sd="0" x="160"/>
        <item sd="0" x="2689"/>
        <item sd="0" x="1651"/>
        <item sd="0" x="143"/>
        <item sd="0" x="2785"/>
        <item sd="0" x="2768"/>
        <item sd="0" x="1748"/>
        <item sd="0" x="245"/>
        <item sd="0" x="1143"/>
        <item sd="0" x="826"/>
        <item sd="0" x="92"/>
        <item sd="0" x="1698"/>
        <item sd="0" x="315"/>
        <item sd="0" x="635"/>
        <item sd="0" x="861"/>
        <item sd="0" x="1365"/>
        <item sd="0" x="896"/>
        <item sd="0" x="1995"/>
        <item sd="0" x="2731"/>
        <item sd="0" x="149"/>
        <item sd="0" x="1404"/>
        <item sd="0" x="1319"/>
        <item sd="0" x="585"/>
        <item sd="0" x="571"/>
        <item sd="0" x="1256"/>
        <item sd="0" x="431"/>
        <item sd="0" x="969"/>
        <item sd="0" x="1801"/>
        <item sd="0" x="1548"/>
        <item sd="0" x="2764"/>
        <item sd="0" x="1664"/>
        <item sd="0" x="1464"/>
        <item sd="0" x="2297"/>
        <item sd="0" x="2349"/>
        <item sd="0" x="1179"/>
        <item sd="0" x="2730"/>
        <item sd="0" x="2369"/>
        <item sd="0" x="2790"/>
        <item sd="0" x="2178"/>
        <item sd="0" x="1889"/>
        <item sd="0" x="1373"/>
        <item sd="0" x="1639"/>
        <item sd="0" x="2584"/>
        <item sd="0" x="980"/>
        <item sd="0" x="1315"/>
        <item sd="0" x="1855"/>
        <item sd="0" x="21"/>
        <item sd="0" x="2661"/>
        <item sd="0" x="280"/>
        <item sd="0" x="523"/>
        <item sd="0" x="462"/>
        <item sd="0" x="1452"/>
        <item sd="0" x="979"/>
        <item sd="0" x="2380"/>
        <item sd="0" x="1643"/>
        <item sd="0" x="915"/>
        <item sd="0" x="2428"/>
        <item sd="0" x="1322"/>
        <item sd="0" x="1563"/>
        <item sd="0" x="2886"/>
        <item sd="0" x="1255"/>
        <item sd="0" x="984"/>
        <item sd="0" x="32"/>
        <item sd="0" x="1907"/>
        <item sd="0" x="1054"/>
        <item sd="0" x="132"/>
        <item sd="0" x="1462"/>
        <item sd="0" x="2151"/>
        <item sd="0" x="259"/>
        <item sd="0" x="652"/>
        <item sd="0" x="659"/>
        <item sd="0" x="1002"/>
        <item sd="0" x="1769"/>
        <item sd="0" x="1469"/>
        <item sd="0" x="733"/>
        <item sd="0" x="2097"/>
        <item sd="0" x="2597"/>
        <item sd="0" x="287"/>
        <item sd="0" x="926"/>
        <item sd="0" x="1194"/>
        <item sd="0" x="1187"/>
        <item sd="0" x="50"/>
        <item sd="0" x="703"/>
        <item sd="0" x="478"/>
        <item sd="0" x="6"/>
        <item sd="0" x="1725"/>
        <item sd="0" x="935"/>
        <item sd="0" x="105"/>
        <item sd="0" x="2812"/>
        <item sd="0" x="2084"/>
        <item sd="0" x="130"/>
        <item sd="0" x="2698"/>
        <item sd="0" x="1802"/>
        <item sd="0" x="1702"/>
        <item sd="0" x="2850"/>
        <item sd="0" x="2361"/>
        <item sd="0" x="267"/>
        <item sd="0" x="1687"/>
        <item sd="0" x="778"/>
        <item sd="0" x="2492"/>
        <item sd="0" x="723"/>
        <item sd="0" x="1267"/>
        <item sd="0" x="1026"/>
        <item sd="0" x="141"/>
        <item sd="0" x="214"/>
        <item sd="0" x="2423"/>
        <item sd="0" x="807"/>
        <item sd="0" x="701"/>
        <item sd="0" x="2659"/>
        <item sd="0" x="1221"/>
        <item sd="0" x="2779"/>
        <item sd="0" x="1938"/>
        <item sd="0" x="1942"/>
        <item sd="0" x="2794"/>
        <item sd="0" x="1625"/>
        <item sd="0" x="1145"/>
        <item sd="0" x="278"/>
        <item sd="0" x="2124"/>
        <item sd="0" x="2200"/>
        <item sd="0" x="491"/>
        <item sd="0" x="513"/>
        <item sd="0" x="2276"/>
        <item sd="0" x="1788"/>
        <item sd="0" x="1870"/>
        <item sd="0" x="1502"/>
        <item sd="0" x="2589"/>
        <item sd="0" x="1778"/>
        <item sd="0" x="1688"/>
        <item sd="0" x="2900"/>
        <item sd="0" x="2614"/>
        <item sd="0" x="824"/>
        <item sd="0" x="2489"/>
        <item sd="0" x="2775"/>
        <item sd="0" x="270"/>
        <item sd="0" x="350"/>
        <item sd="0" x="689"/>
        <item sd="0" x="1846"/>
        <item sd="0" x="416"/>
        <item sd="0" x="1072"/>
        <item sd="0" x="2176"/>
        <item sd="0" x="1123"/>
        <item sd="0" x="1645"/>
        <item sd="0" x="56"/>
        <item sd="0" x="553"/>
        <item sd="0" x="388"/>
        <item sd="0" x="1689"/>
        <item sd="0" x="746"/>
        <item sd="0" x="1135"/>
        <item sd="0" x="2665"/>
        <item sd="0" x="2138"/>
        <item sd="0" x="643"/>
        <item sd="0" x="2538"/>
        <item sd="0" x="1014"/>
        <item sd="0" x="2465"/>
        <item sd="0" x="624"/>
        <item sd="0" x="2214"/>
        <item sd="0" x="1136"/>
        <item sd="0" x="2708"/>
        <item sd="0" x="2817"/>
        <item sd="0" x="1446"/>
        <item sd="0" x="2357"/>
        <item sd="0" x="2101"/>
        <item sd="0" x="612"/>
        <item sd="0" x="2541"/>
        <item sd="0" x="1412"/>
        <item sd="0" x="2299"/>
        <item sd="0" x="1757"/>
        <item sd="0" x="1538"/>
        <item sd="0" x="2662"/>
        <item sd="0" x="1018"/>
        <item sd="0" x="2012"/>
        <item sd="0" x="1618"/>
        <item sd="0" x="1180"/>
        <item sd="0" x="2653"/>
        <item sd="0" x="2348"/>
        <item sd="0" x="1477"/>
        <item sd="0" x="1977"/>
        <item sd="0" x="1761"/>
        <item sd="0" x="2901"/>
        <item sd="0" x="2060"/>
        <item sd="0" x="1833"/>
        <item sd="0" x="774"/>
        <item sd="0" x="1676"/>
        <item sd="0" x="1614"/>
        <item sd="0" x="2182"/>
        <item sd="0" x="1914"/>
        <item sd="0" x="2510"/>
        <item sd="0" x="1216"/>
        <item sd="0" x="2302"/>
        <item sd="0" x="2747"/>
        <item sd="0" x="2746"/>
        <item sd="0" x="667"/>
        <item sd="0" x="1792"/>
        <item sd="0" x="1826"/>
        <item sd="0" x="1615"/>
        <item sd="0" x="1869"/>
        <item sd="0" x="1223"/>
        <item sd="0" x="476"/>
        <item sd="0" x="1106"/>
        <item sd="0" x="720"/>
        <item sd="0" x="1840"/>
        <item sd="0" x="837"/>
        <item sd="0" x="2576"/>
        <item sd="0" x="633"/>
        <item sd="0" x="1565"/>
        <item sd="0" x="2474"/>
        <item sd="0" x="1207"/>
        <item sd="0" x="583"/>
        <item sd="0" x="2263"/>
        <item sd="0" x="1439"/>
        <item sd="0" x="1992"/>
        <item sd="0" x="67"/>
        <item sd="0" x="2840"/>
        <item sd="0" x="1562"/>
        <item sd="0" x="609"/>
        <item sd="0" x="1620"/>
        <item sd="0" x="2563"/>
        <item sd="0" x="336"/>
        <item sd="0" x="738"/>
        <item sd="0" x="2795"/>
        <item sd="0" x="1773"/>
        <item sd="0" x="1240"/>
        <item sd="0" x="985"/>
        <item sd="0" x="2140"/>
        <item sd="0" x="1746"/>
        <item sd="0" x="561"/>
        <item sd="0" x="949"/>
        <item sd="0" x="536"/>
        <item sd="0" x="1501"/>
        <item sd="0" x="38"/>
        <item sd="0" x="2609"/>
        <item sd="0" x="24"/>
        <item sd="0" x="627"/>
        <item sd="0" x="52"/>
        <item sd="0" x="349"/>
        <item sd="0" x="2420"/>
        <item sd="0" x="1521"/>
        <item sd="0" x="1983"/>
        <item sd="0" x="3"/>
        <item sd="0" x="1000"/>
        <item sd="0" x="2022"/>
        <item sd="0" x="2398"/>
        <item sd="0" x="498"/>
        <item sd="0" x="2720"/>
        <item sd="0" x="488"/>
        <item sd="0" x="2732"/>
        <item sd="0" x="1890"/>
        <item sd="0" x="2712"/>
        <item sd="0" x="224"/>
        <item sd="0" x="2548"/>
        <item sd="0" x="2137"/>
        <item sd="0" x="1551"/>
        <item sd="0" x="1044"/>
        <item sd="0" x="1910"/>
        <item sd="0" x="2057"/>
        <item sd="0" x="1599"/>
        <item sd="0" x="695"/>
        <item sd="0" x="2409"/>
        <item sd="0" x="2792"/>
        <item sd="0" x="2058"/>
        <item sd="0" x="340"/>
        <item sd="0" x="858"/>
        <item sd="0" x="1734"/>
        <item sd="0" x="1237"/>
        <item sd="0" x="1031"/>
        <item sd="0" x="1286"/>
        <item sd="0" x="546"/>
        <item sd="0" x="2275"/>
        <item sd="0" x="2507"/>
        <item sd="0" x="834"/>
        <item sd="0" x="1807"/>
        <item sd="0" x="228"/>
        <item sd="0" x="2498"/>
        <item sd="0" x="1492"/>
        <item sd="0" x="1482"/>
        <item sd="0" x="932"/>
        <item sd="0" x="2364"/>
        <item sd="0" x="2582"/>
        <item sd="0" x="2499"/>
        <item sd="0" x="1293"/>
        <item sd="0" x="2638"/>
        <item sd="0" x="2439"/>
        <item sd="0" x="469"/>
        <item sd="0" x="2269"/>
        <item sd="0" x="2416"/>
        <item sd="0" x="2619"/>
        <item sd="0" x="2166"/>
        <item sd="0" x="1085"/>
        <item sd="0" x="471"/>
        <item sd="0" x="2192"/>
        <item sd="0" x="2301"/>
        <item sd="0" x="2258"/>
        <item sd="0" x="729"/>
        <item sd="0" x="2553"/>
        <item sd="0" x="1450"/>
        <item sd="0" x="2329"/>
        <item sd="0" x="76"/>
        <item sd="0" x="923"/>
        <item sd="0" x="1626"/>
        <item sd="0" x="2459"/>
        <item sd="0" x="2237"/>
        <item sd="0" x="1048"/>
        <item sd="0" x="251"/>
        <item sd="0" x="2070"/>
        <item sd="0" x="1653"/>
        <item sd="0" x="1157"/>
        <item sd="0" x="1185"/>
        <item sd="0" x="607"/>
        <item sd="0" x="1537"/>
        <item sd="0" x="2036"/>
        <item sd="0" x="444"/>
        <item sd="0" x="903"/>
        <item sd="0" x="2133"/>
        <item sd="0" x="1005"/>
        <item sd="0" x="1419"/>
        <item sd="0" x="1898"/>
        <item sd="0" x="1885"/>
        <item sd="0" x="1493"/>
        <item sd="0" x="566"/>
        <item sd="0" x="2102"/>
        <item sd="0" x="2611"/>
        <item sd="0" x="1935"/>
        <item sd="0" x="2045"/>
        <item sd="0" x="835"/>
        <item sd="0" x="528"/>
        <item sd="0" x="1660"/>
        <item sd="0" x="1922"/>
        <item sd="0" x="563"/>
        <item sd="0" x="1947"/>
        <item sd="0" x="572"/>
        <item sd="0" x="1112"/>
        <item sd="0" x="2408"/>
        <item sd="0" x="145"/>
        <item sd="0" x="619"/>
        <item sd="0" x="1423"/>
        <item sd="0" x="293"/>
        <item sd="0" x="1371"/>
        <item sd="0" x="2615"/>
        <item sd="0" x="2600"/>
        <item sd="0" x="975"/>
        <item sd="0" x="1217"/>
        <item sd="0" x="2568"/>
        <item sd="0" x="1804"/>
        <item sd="0" x="760"/>
        <item sd="0" x="477"/>
        <item sd="0" x="2091"/>
        <item sd="0" x="502"/>
        <item sd="0" x="1808"/>
        <item sd="0" x="1277"/>
        <item sd="0" x="665"/>
        <item sd="0" x="1740"/>
        <item sd="0" x="657"/>
        <item sd="0" x="954"/>
        <item sd="0" x="2737"/>
        <item sd="0" x="1468"/>
        <item sd="0" x="2042"/>
        <item sd="0" x="2642"/>
        <item sd="0" x="364"/>
        <item sd="0" x="2667"/>
        <item sd="0" x="648"/>
        <item sd="0" x="2645"/>
        <item sd="0" x="2462"/>
        <item sd="0" x="362"/>
        <item sd="0" x="1796"/>
        <item sd="0" x="653"/>
        <item sd="0" x="1526"/>
        <item sd="0" x="2261"/>
        <item sd="0" x="1051"/>
        <item sd="0" x="1320"/>
        <item sd="0" x="2104"/>
        <item sd="0" x="1428"/>
        <item sd="0" x="291"/>
        <item sd="0" x="1397"/>
        <item sd="0" x="1161"/>
        <item sd="0" x="836"/>
        <item sd="0" x="2379"/>
        <item sd="0" x="2199"/>
        <item sd="0" x="1006"/>
        <item sd="0" x="1252"/>
        <item sd="0" x="1574"/>
        <item sd="0" x="2511"/>
        <item sd="0" x="2080"/>
        <item sd="0" x="1817"/>
        <item sd="0" x="248"/>
        <item sd="0" x="229"/>
        <item sd="0" x="2277"/>
        <item sd="0" x="547"/>
        <item sd="0" x="2013"/>
        <item sd="0" x="1921"/>
        <item sd="0" x="2419"/>
        <item sd="0" x="134"/>
        <item sd="0" x="737"/>
        <item sd="0" x="1263"/>
        <item sd="0" x="1425"/>
        <item sd="0" x="2005"/>
        <item sd="0" x="1672"/>
        <item sd="0" x="825"/>
        <item sd="0" x="2832"/>
        <item sd="0" x="2011"/>
        <item sd="0" x="687"/>
        <item sd="0" x="1566"/>
        <item sd="0" x="2687"/>
        <item sd="0" x="1678"/>
        <item sd="0" x="2664"/>
        <item sd="0" x="2569"/>
        <item sd="0" x="1403"/>
        <item sd="0" x="1410"/>
        <item sd="0" x="2078"/>
        <item sd="0" x="2252"/>
        <item sd="0" x="2389"/>
        <item sd="0" x="1584"/>
        <item sd="0" x="233"/>
        <item sd="0" x="1634"/>
        <item sd="0" x="1591"/>
        <item sd="0" x="2692"/>
        <item sd="0" x="2587"/>
        <item sd="0" x="1623"/>
        <item sd="0" x="843"/>
        <item sd="0" x="672"/>
        <item sd="0" x="2618"/>
        <item sd="0" x="691"/>
        <item sd="0" x="2175"/>
        <item sd="0" x="579"/>
        <item sd="0" x="1710"/>
        <item sd="0" x="2632"/>
        <item sd="0" x="534"/>
        <item sd="0" x="2249"/>
        <item sd="0" x="906"/>
        <item sd="0" x="2197"/>
        <item sd="0" x="1550"/>
        <item sd="0" x="2789"/>
        <item sd="0" x="100"/>
        <item sd="0" x="1222"/>
        <item sd="0" x="2456"/>
        <item sd="0" x="1726"/>
        <item sd="0" x="2564"/>
        <item sd="0" x="2106"/>
        <item sd="0" x="1542"/>
        <item sd="0" x="669"/>
        <item sd="0" x="503"/>
        <item sd="0" x="321"/>
        <item sd="0" x="329"/>
        <item sd="0" x="2758"/>
        <item sd="0" x="602"/>
        <item sd="0" x="2763"/>
        <item sd="0" x="95"/>
        <item sd="0" x="2001"/>
        <item sd="0" x="1644"/>
        <item sd="0" x="1043"/>
        <item sd="0" x="2853"/>
        <item sd="0" x="1602"/>
        <item sd="0" x="2710"/>
        <item sd="0" x="589"/>
        <item sd="0" x="1080"/>
        <item sd="0" x="793"/>
        <item sd="0" x="220"/>
        <item sd="0" x="223"/>
        <item sd="0" x="2473"/>
        <item sd="0" x="1843"/>
        <item sd="0" x="2451"/>
        <item sd="0" x="1714"/>
        <item sd="0" x="1338"/>
        <item sd="0" x="2440"/>
        <item sd="0" x="257"/>
        <item sd="0" x="46"/>
        <item sd="0" x="620"/>
        <item sd="0" x="709"/>
        <item sd="0" x="326"/>
        <item sd="0" x="495"/>
        <item sd="0" x="2760"/>
        <item sd="0" x="406"/>
        <item sd="0" x="2681"/>
        <item sd="0" x="681"/>
        <item sd="0" x="1980"/>
        <item sd="0" x="1285"/>
        <item sd="0" x="2046"/>
        <item sd="0" x="1274"/>
        <item sd="0" x="1124"/>
        <item sd="0" x="1564"/>
        <item sd="0" x="405"/>
        <item sd="0" x="393"/>
        <item sd="0" x="1258"/>
        <item sd="0" x="308"/>
        <item sd="0" x="2320"/>
        <item sd="0" x="2189"/>
        <item sd="0" x="2890"/>
        <item sd="0" x="2298"/>
        <item sd="0" x="2771"/>
        <item sd="0" x="2586"/>
        <item sd="0" x="564"/>
        <item sd="0" x="2194"/>
        <item sd="0" x="2796"/>
        <item sd="0" x="1917"/>
        <item sd="0" x="2362"/>
        <item sd="0" x="1050"/>
        <item sd="0" x="702"/>
        <item sd="0" x="2813"/>
        <item sd="0" x="1569"/>
        <item sd="0" x="1067"/>
        <item sd="0" x="131"/>
        <item sd="0" x="1705"/>
        <item sd="0" x="1570"/>
        <item sd="0" x="2884"/>
        <item sd="0" x="771"/>
        <item sd="0" x="1841"/>
        <item sd="0" x="1208"/>
        <item sd="0" x="998"/>
        <item sd="0" x="1540"/>
        <item sd="0" x="518"/>
        <item sd="0" x="525"/>
        <item sd="0" x="628"/>
        <item sd="0" x="2265"/>
        <item sd="0" x="1707"/>
        <item sd="0" x="2872"/>
        <item sd="0" x="532"/>
        <item sd="0" x="2721"/>
        <item sd="0" x="1974"/>
        <item sd="0" x="2552"/>
        <item sd="0" x="2651"/>
        <item sd="0" x="216"/>
        <item sd="0" x="1693"/>
        <item sd="0" x="605"/>
        <item sd="0" x="558"/>
        <item sd="0" x="519"/>
        <item sd="0" x="2797"/>
        <item sd="0" x="286"/>
        <item sd="0" x="1577"/>
        <item sd="0" x="1823"/>
        <item sd="0" x="2086"/>
        <item sd="0" x="1376"/>
        <item sd="0" x="43"/>
        <item sd="0" x="1522"/>
        <item sd="0" x="1128"/>
        <item sd="0" x="931"/>
        <item sd="0" x="1280"/>
        <item sd="0" x="232"/>
        <item sd="0" x="2108"/>
        <item sd="0" x="1961"/>
        <item sd="0" x="1360"/>
        <item sd="0" x="2516"/>
        <item sd="0" x="993"/>
        <item sd="0" x="726"/>
        <item sd="0" x="2557"/>
        <item sd="0" x="1828"/>
        <item sd="0" x="2240"/>
        <item sd="0" x="634"/>
        <item sd="0" x="457"/>
        <item sd="0" x="596"/>
        <item sd="0" x="1001"/>
        <item sd="0" x="809"/>
        <item sd="0" x="2425"/>
        <item sd="0" x="592"/>
        <item sd="0" x="2641"/>
        <item sd="0" x="1193"/>
        <item sd="0" x="2670"/>
        <item sd="0" x="1326"/>
        <item sd="0" x="1567"/>
        <item sd="0" x="1854"/>
        <item sd="0" x="1281"/>
        <item sd="0" x="1671"/>
        <item sd="0" x="2703"/>
        <item sd="0" x="2426"/>
        <item sd="0" x="89"/>
        <item sd="0" x="2392"/>
        <item sd="0" x="1803"/>
        <item sd="0" x="333"/>
        <item sd="0" x="150"/>
        <item sd="0" x="1706"/>
        <item sd="0" x="1010"/>
        <item sd="0" x="1572"/>
        <item sd="0" x="2394"/>
        <item sd="0" x="1894"/>
        <item sd="0" x="2267"/>
        <item sd="0" x="1956"/>
        <item sd="0" x="59"/>
        <item sd="0" x="594"/>
        <item sd="0" x="1186"/>
        <item sd="0" x="1509"/>
        <item sd="0" x="2090"/>
        <item sd="0" x="994"/>
        <item sd="0" x="1405"/>
        <item sd="0" x="1560"/>
        <item sd="0" x="2603"/>
        <item sd="0" x="306"/>
        <item sd="0" x="2221"/>
        <item sd="0" x="1636"/>
        <item sd="0" x="182"/>
        <item sd="0" x="1879"/>
        <item sd="0" x="2715"/>
        <item sd="0" x="765"/>
        <item sd="0" x="773"/>
        <item sd="0" x="2063"/>
        <item sd="0" x="874"/>
        <item sd="0" x="107"/>
        <item sd="0" x="1374"/>
        <item sd="0" x="1122"/>
        <item sd="0" x="973"/>
        <item sd="0" x="535"/>
        <item sd="0" x="905"/>
        <item sd="0" x="745"/>
        <item sd="0" x="844"/>
        <item sd="0" x="1884"/>
        <item sd="0" x="365"/>
        <item sd="0" x="133"/>
        <item sd="0" x="1517"/>
        <item sd="0" x="313"/>
        <item sd="0" x="173"/>
        <item sd="0" x="2803"/>
        <item sd="0" x="1060"/>
        <item sd="0" x="590"/>
        <item sd="0" x="2842"/>
        <item sd="0" x="533"/>
        <item sd="0" x="261"/>
        <item sd="0" x="542"/>
        <item sd="0" x="2100"/>
        <item sd="0" x="266"/>
        <item sd="0" x="514"/>
        <item sd="0" x="1390"/>
        <item sd="0" x="2466"/>
        <item sd="0" x="385"/>
        <item sd="0" x="1875"/>
        <item sd="0" x="209"/>
        <item sd="0" x="1160"/>
        <item sd="0" x="783"/>
        <item sd="0" x="1539"/>
        <item sd="0" x="433"/>
        <item sd="0" x="1392"/>
        <item sd="0" x="2021"/>
        <item sd="0" x="639"/>
        <item sd="0" x="2694"/>
        <item sd="0" x="1945"/>
        <item sd="0" x="938"/>
        <item sd="0" x="2341"/>
        <item sd="0" x="2821"/>
        <item sd="0" x="2266"/>
        <item sd="0" x="2314"/>
        <item sd="0" x="200"/>
        <item sd="0" x="2616"/>
        <item sd="0" x="1892"/>
        <item sd="0" x="1896"/>
        <item sd="0" x="2807"/>
        <item sd="0" x="775"/>
        <item sd="0" x="1235"/>
        <item sd="0" x="625"/>
        <item sd="0" x="1476"/>
        <item sd="0" x="455"/>
        <item sd="0" x="1125"/>
        <item sd="0" x="2300"/>
        <item sd="0" x="567"/>
        <item sd="0" x="1384"/>
        <item sd="0" x="2578"/>
        <item sd="0" x="124"/>
        <item sd="0" x="2478"/>
        <item sd="0" x="764"/>
        <item sd="0" x="1458"/>
        <item sd="0" x="907"/>
        <item sd="0" x="55"/>
        <item sd="0" x="1824"/>
        <item sd="0" x="1443"/>
        <item sd="0" x="2043"/>
        <item sd="0" x="504"/>
        <item sd="0" x="1830"/>
        <item sd="0" x="2328"/>
        <item sd="0" x="1052"/>
        <item sd="0" x="543"/>
        <item sd="0" x="2815"/>
        <item sd="0" x="379"/>
        <item sd="0" x="366"/>
        <item sd="0" x="711"/>
        <item sd="0" x="2347"/>
        <item sd="0" x="706"/>
        <item sd="0" x="1165"/>
        <item sd="0" x="497"/>
        <item sd="0" x="1893"/>
        <item sd="0" x="1040"/>
        <item sd="0" x="206"/>
        <item sd="0" x="872"/>
        <item sd="0" x="282"/>
        <item sd="0" x="2096"/>
        <item sd="0" x="1704"/>
        <item sd="0" x="144"/>
        <item sd="0" x="947"/>
        <item sd="0" x="1996"/>
        <item sd="0" x="1167"/>
        <item sd="0" x="921"/>
        <item sd="0" x="1445"/>
        <item sd="0" x="577"/>
        <item sd="0" x="163"/>
        <item sd="0" x="118"/>
        <item sd="0" x="2294"/>
        <item sd="0" x="342"/>
        <item sd="0" x="2071"/>
        <item sd="0" x="201"/>
        <item sd="0" x="688"/>
        <item sd="0" x="1063"/>
        <item sd="0" x="1316"/>
        <item sd="0" x="512"/>
        <item sd="0" x="2738"/>
        <item sd="0" x="2464"/>
        <item sd="0" x="574"/>
        <item sd="0" x="1457"/>
        <item sd="0" x="1948"/>
        <item sd="0" x="1271"/>
        <item sd="0" x="53"/>
        <item sd="0" x="2245"/>
        <item sd="0" x="408"/>
        <item sd="0" x="1012"/>
        <item sd="0" x="1556"/>
        <item sd="0" x="708"/>
        <item sd="0" x="1782"/>
        <item sd="0" x="2186"/>
        <item sd="0" x="717"/>
        <item sd="0" x="116"/>
        <item sd="0" x="2307"/>
        <item sd="0" x="1958"/>
        <item sd="0" x="2851"/>
        <item sd="0" x="2006"/>
        <item sd="0" x="1763"/>
        <item sd="0" x="755"/>
        <item sd="0" x="81"/>
        <item sd="0" x="1308"/>
        <item sd="0" x="207"/>
        <item sd="0" x="122"/>
        <item sd="0" x="2164"/>
        <item sd="0" x="693"/>
        <item sd="0" x="1580"/>
        <item sd="0" x="1967"/>
        <item sd="0" x="1909"/>
        <item sd="0" x="1282"/>
        <item sd="0" x="2617"/>
        <item sd="0" x="1032"/>
        <item sd="0" x="881"/>
        <item sd="0" x="1661"/>
        <item sd="0" x="1981"/>
        <item sd="0" x="1247"/>
        <item sd="0" x="2555"/>
        <item sd="0" x="1206"/>
        <item sd="0" x="2765"/>
        <item sd="0" x="1627"/>
        <item sd="0" x="1202"/>
        <item sd="0" x="2671"/>
        <item sd="0" x="890"/>
        <item sd="0" x="1318"/>
        <item sd="0" x="1968"/>
        <item sd="0" x="2136"/>
        <item sd="0" x="1092"/>
        <item sd="0" x="1089"/>
        <item sd="0" x="138"/>
        <item sd="0" x="805"/>
        <item sd="0" x="2780"/>
        <item sd="0" x="1842"/>
        <item sd="0" x="242"/>
        <item sd="0" x="860"/>
        <item sd="0" x="1417"/>
        <item sd="0" x="2716"/>
        <item sd="0" x="264"/>
        <item sd="0" x="500"/>
        <item sd="0" x="780"/>
        <item sd="0" x="9"/>
        <item sd="0" x="2683"/>
        <item sd="0" x="1510"/>
        <item sd="0" x="2887"/>
        <item sd="0" x="2571"/>
        <item sd="0" x="2820"/>
        <item sd="0" x="2672"/>
        <item sd="0" x="1642"/>
        <item sd="0" x="992"/>
        <item sd="0" x="554"/>
        <item sd="0" x="1363"/>
        <item sd="0" x="104"/>
        <item sd="0" x="2494"/>
        <item sd="0" x="17"/>
        <item sd="0" x="1387"/>
        <item sd="0" x="868"/>
        <item sd="0" x="545"/>
        <item sd="0" x="1146"/>
        <item sd="0" x="859"/>
        <item sd="0" x="494"/>
        <item sd="0" x="692"/>
        <item sd="0" x="466"/>
        <item sd="0" x="2378"/>
        <item sd="0" x="848"/>
        <item sd="0" x="591"/>
        <item sd="0" x="2401"/>
        <item sd="0" x="1666"/>
        <item sd="0" x="2593"/>
        <item sd="0" x="2353"/>
        <item sd="0" x="1045"/>
        <item sd="0" x="728"/>
        <item sd="0" x="127"/>
        <item sd="0" x="156"/>
        <item sd="0" x="1284"/>
        <item sd="0" x="927"/>
        <item sd="0" x="2622"/>
        <item sd="0" x="1883"/>
        <item sd="0" x="1429"/>
        <item sd="0" x="2230"/>
        <item sd="0" x="1613"/>
        <item sd="0" x="1440"/>
        <item sd="0" x="1516"/>
        <item sd="0" x="1199"/>
        <item sd="0" x="2402"/>
        <item sd="0" x="323"/>
        <item sd="0" x="840"/>
        <item sd="0" x="524"/>
        <item sd="0" x="867"/>
        <item sd="0" x="2134"/>
        <item sd="0" x="475"/>
        <item sd="0" x="7"/>
        <item sd="0" x="2153"/>
        <item sd="0" x="2896"/>
        <item sd="0" x="96"/>
        <item sd="0" x="353"/>
        <item sd="0" x="2669"/>
        <item sd="0" x="1941"/>
        <item sd="0" x="392"/>
        <item sd="0" x="1407"/>
        <item sd="0" x="1154"/>
        <item sd="0" x="461"/>
        <item sd="0" x="258"/>
        <item sd="0" x="1389"/>
        <item sd="0" x="1378"/>
        <item sd="0" x="2575"/>
        <item sd="0" x="2059"/>
        <item sd="0" x="2833"/>
        <item sd="0" x="237"/>
        <item sd="0" x="378"/>
        <item sd="0" x="0"/>
        <item sd="0" x="930"/>
        <item sd="0" x="1779"/>
        <item sd="0" x="960"/>
        <item sd="0" x="521"/>
        <item sd="0" x="177"/>
        <item sd="0" x="94"/>
        <item sd="0" x="2646"/>
        <item sd="0" x="2210"/>
        <item sd="0" x="311"/>
        <item sd="0" x="2030"/>
        <item sd="0" x="1605"/>
        <item sd="0" x="2311"/>
        <item sd="0" x="1213"/>
        <item sd="0" x="1943"/>
        <item sd="0" x="2885"/>
        <item sd="0" x="2075"/>
        <item sd="0" x="508"/>
        <item sd="0" x="948"/>
        <item sd="0" x="917"/>
        <item sd="0" x="310"/>
        <item sd="0" x="175"/>
        <item sd="0" x="1593"/>
        <item sd="0" x="871"/>
        <item sd="0" x="440"/>
        <item sd="0" x="79"/>
        <item sd="0" x="515"/>
        <item sd="0" x="2203"/>
        <item sd="0" x="1872"/>
        <item sd="0" x="1650"/>
        <item sd="0" x="1027"/>
        <item sd="0" x="185"/>
        <item sd="0" x="1232"/>
        <item sd="0" x="2859"/>
        <item sd="0" x="1421"/>
        <item sd="0" x="2395"/>
        <item sd="0" x="1508"/>
        <item sd="0" x="2623"/>
        <item sd="0" x="2519"/>
        <item sd="0" x="254"/>
        <item sd="0" x="740"/>
        <item sd="0" x="256"/>
        <item sd="0" x="2292"/>
        <item sd="0" x="887"/>
        <item sd="0" x="14"/>
        <item sd="0" x="243"/>
        <item sd="0" x="354"/>
        <item sd="0" x="1797"/>
        <item sd="0" x="880"/>
        <item sd="0" x="748"/>
        <item sd="0" x="2427"/>
        <item sd="0" x="1359"/>
        <item sd="0" x="238"/>
        <item sd="0" x="398"/>
        <item sd="0" x="2686"/>
        <item sd="0" x="493"/>
        <item sd="0" x="1964"/>
        <item sd="0" x="240"/>
        <item sd="0" x="77"/>
        <item sd="0" x="1164"/>
        <item sd="0" x="1986"/>
        <item sd="0" x="816"/>
        <item sd="0" x="186"/>
        <item sd="0" x="2522"/>
        <item sd="0" x="446"/>
        <item sd="0" x="271"/>
        <item sd="0" x="37"/>
        <item sd="0" x="941"/>
        <item sd="0" x="1231"/>
        <item sd="0" x="2483"/>
        <item sd="0" x="2372"/>
        <item sd="0" x="1887"/>
        <item sd="0" x="1433"/>
        <item sd="0" x="865"/>
        <item sd="0" x="2449"/>
        <item sd="0" x="305"/>
        <item sd="0" x="279"/>
        <item sd="0" x="2504"/>
        <item sd="0" x="335"/>
        <item sd="0" x="1820"/>
        <item sd="0" x="2469"/>
        <item sd="0" x="2139"/>
        <item sd="0" x="1527"/>
        <item sd="0" x="1155"/>
        <item sd="0" x="1495"/>
        <item sd="0" x="1382"/>
        <item sd="0" x="2340"/>
        <item sd="0" x="2726"/>
        <item sd="0" x="2404"/>
        <item sd="0" x="22"/>
        <item sd="0" x="1109"/>
        <item sd="0" x="882"/>
        <item sd="0" x="823"/>
        <item sd="0" x="759"/>
        <item sd="0" x="636"/>
        <item sd="0" x="2709"/>
        <item sd="0" x="1553"/>
        <item sd="0" x="1836"/>
        <item sd="0" x="2448"/>
        <item sd="0" x="1264"/>
        <item sd="0" x="2335"/>
        <item sd="0" x="2027"/>
        <item sd="0" x="2828"/>
        <item sd="0" x="2356"/>
        <item sd="0" x="1903"/>
        <item sd="0" x="2892"/>
        <item sd="0" x="2626"/>
        <item sd="0" x="1700"/>
        <item sd="0" x="1895"/>
        <item sd="0" x="1628"/>
        <item sd="0" x="1093"/>
        <item sd="0" x="2256"/>
        <item sd="0" x="800"/>
        <item sd="0" x="1312"/>
        <item sd="0" x="1549"/>
        <item sd="0" x="15"/>
        <item sd="0" x="2676"/>
        <item sd="0" x="2816"/>
        <item sd="0" x="1739"/>
        <item sd="0" x="1033"/>
        <item sd="0" x="226"/>
        <item sd="0" x="166"/>
        <item sd="0" x="1248"/>
        <item sd="0" x="1906"/>
        <item sd="0" x="121"/>
        <item sd="0" x="184"/>
        <item sd="0" x="2181"/>
        <item sd="0" x="1091"/>
        <item sd="0" x="61"/>
        <item sd="0" x="876"/>
        <item sd="0" x="1511"/>
        <item sd="0" x="1306"/>
        <item sd="0" x="1336"/>
        <item sd="0" x="2110"/>
        <item sd="0" x="1173"/>
        <item sd="0" x="2717"/>
        <item sd="0" x="680"/>
        <item sd="0" x="797"/>
        <item sd="0" x="819"/>
        <item sd="0" x="2898"/>
        <item sd="0" x="1494"/>
        <item sd="0" x="339"/>
        <item sd="0" x="2076"/>
        <item sd="0" x="1129"/>
        <item sd="0" x="1844"/>
        <item sd="0" x="2749"/>
        <item sd="0" x="2422"/>
        <item sd="0" x="1908"/>
        <item sd="0" x="2704"/>
        <item sd="0" x="626"/>
        <item sd="0" x="570"/>
        <item sd="0" x="942"/>
        <item sd="0" x="2123"/>
        <item sd="0" x="2873"/>
        <item sd="0" x="1829"/>
        <item sd="0" x="2521"/>
        <item sd="0" x="2094"/>
        <item sd="0" x="2517"/>
        <item sd="0" x="1082"/>
        <item sd="0" x="2287"/>
        <item sd="0" x="2822"/>
        <item sd="0" x="2241"/>
        <item sd="0" x="770"/>
        <item sd="0" x="2706"/>
        <item sd="0" x="2560"/>
        <item sd="0" x="2647"/>
        <item sd="0" x="316"/>
        <item sd="0" x="1115"/>
        <item sd="0" x="2463"/>
        <item sd="0" x="584"/>
        <item sd="0" x="250"/>
        <item sd="0" x="31"/>
        <item sd="0" x="588"/>
        <item sd="0" x="436"/>
        <item sd="0" x="925"/>
        <item sd="0" x="45"/>
        <item sd="0" x="1265"/>
        <item sd="0" x="841"/>
        <item sd="0" x="2454"/>
        <item sd="0" x="1622"/>
        <item sd="0" x="2308"/>
        <item sd="0" x="2881"/>
        <item sd="0" x="1717"/>
        <item sd="0" x="1969"/>
        <item sd="0" x="1126"/>
        <item sd="0" x="1849"/>
        <item sd="0" x="1637"/>
        <item sd="0" x="2808"/>
        <item sd="0" x="1355"/>
        <item sd="0" x="5"/>
        <item sd="0" x="614"/>
        <item sd="0" x="1497"/>
        <item sd="0" x="2239"/>
        <item sd="0" x="1307"/>
        <item sd="0" x="575"/>
        <item sd="0" x="110"/>
        <item sd="0" x="417"/>
        <item sd="0" x="799"/>
        <item sd="0" x="294"/>
        <item sd="0" x="2282"/>
        <item sd="0" x="789"/>
        <item sd="0" x="1970"/>
        <item sd="0" x="413"/>
        <item sd="0" x="838"/>
        <item sd="0" x="1302"/>
        <item sd="0" x="698"/>
        <item sd="0" x="2085"/>
        <item sd="0" x="683"/>
        <item sd="0" x="604"/>
        <item sd="0" x="1594"/>
        <item sd="0" x="2374"/>
        <item sd="0" x="2004"/>
        <item sd="0" x="1534"/>
        <item sd="0" x="718"/>
        <item sd="0" x="704"/>
        <item sd="0" x="2867"/>
        <item sd="0" x="2041"/>
        <item sd="0" x="961"/>
        <item sd="0" x="916"/>
        <item sd="0" x="2007"/>
        <item sd="0" x="273"/>
        <item sd="0" x="1543"/>
        <item sd="0" x="70"/>
        <item sd="0" x="1718"/>
        <item sd="0" x="1203"/>
        <item sd="0" x="1544"/>
        <item sd="0" x="2315"/>
        <item sd="0" x="136"/>
        <item sd="0" x="1394"/>
        <item sd="0" x="768"/>
        <item sd="0" x="198"/>
        <item sd="0" x="2471"/>
        <item sd="0" x="1856"/>
        <item sd="0" x="2781"/>
        <item sd="0" x="804"/>
        <item sd="0" x="613"/>
        <item sd="0" x="2860"/>
        <item sd="0" x="1888"/>
        <item sd="0" x="409"/>
        <item sd="0" x="2562"/>
        <item sd="0" x="1617"/>
        <item sd="0" x="1581"/>
        <item sd="0" x="2121"/>
        <item sd="0" x="54"/>
        <item sd="0" x="123"/>
        <item sd="0" x="358"/>
        <item sd="0" x="803"/>
        <item sd="0" x="2468"/>
        <item sd="0" x="2674"/>
        <item sd="0" x="1609"/>
        <item sd="0" x="2770"/>
        <item sd="0" x="1940"/>
        <item sd="0" x="2079"/>
        <item sd="0" x="158"/>
        <item sd="0" x="1153"/>
        <item sd="0" x="1975"/>
        <item sd="0" x="106"/>
        <item sd="0" x="1461"/>
        <item sd="0" x="400"/>
        <item sd="0" x="412"/>
        <item sd="0" x="1658"/>
        <item sd="0" x="559"/>
        <item sd="0" x="2050"/>
        <item sd="0" x="29"/>
        <item sd="0" x="2714"/>
        <item sd="0" x="685"/>
        <item sd="0" x="1787"/>
        <item sd="0" x="1972"/>
        <item sd="0" x="786"/>
        <item sd="0" x="832"/>
        <item sd="0" x="103"/>
        <item sd="0" x="682"/>
        <item sd="0" x="1756"/>
        <item sd="0" x="2114"/>
        <item sd="0" x="854"/>
        <item sd="0" x="1601"/>
        <item sd="0" x="642"/>
        <item sd="0" x="1201"/>
        <item sd="0" x="2558"/>
        <item sd="0" x="255"/>
        <item sd="0" x="111"/>
        <item sd="0" x="1904"/>
        <item sd="0" x="97"/>
        <item sd="0" x="1261"/>
        <item sd="0" x="402"/>
        <item sd="0" x="1936"/>
        <item sd="0" x="1813"/>
        <item sd="0" x="864"/>
        <item sd="0" x="281"/>
        <item sd="0" x="1923"/>
        <item sd="0" x="2219"/>
        <item sd="0" x="1760"/>
        <item sd="0" x="72"/>
        <item sd="0" x="811"/>
        <item sd="0" x="367"/>
        <item sd="0" x="88"/>
        <item sd="0" x="2403"/>
        <item sd="0" x="119"/>
        <item sd="0" x="2644"/>
        <item sd="0" x="2455"/>
        <item sd="0" x="847"/>
        <item sd="0" x="1"/>
        <item sd="0" x="1177"/>
        <item sd="0" x="1685"/>
        <item sd="0" x="2235"/>
        <item sd="0" x="318"/>
        <item sd="0" x="2594"/>
        <item sd="0" x="1098"/>
        <item sd="0" x="1911"/>
        <item sd="0" x="587"/>
        <item sd="0" x="496"/>
        <item sd="0" x="2310"/>
        <item sd="0" x="192"/>
        <item sd="0" x="1611"/>
        <item sd="0" x="1182"/>
        <item sd="0" x="1337"/>
        <item sd="0" x="1547"/>
        <item sd="0" x="1111"/>
        <item sd="0" x="1367"/>
        <item sd="0" x="845"/>
        <item sd="0" x="1273"/>
        <item sd="0" x="1430"/>
        <item sd="0" x="2513"/>
        <item sd="0" x="1699"/>
        <item sd="0" x="615"/>
        <item sd="0" x="1313"/>
        <item sd="0" x="1175"/>
        <item sd="0" x="334"/>
        <item sd="0" x="174"/>
        <item sd="0" x="1466"/>
        <item sd="0" x="910"/>
        <item sd="0" x="1703"/>
        <item sd="0" x="2893"/>
        <item sd="0" x="1630"/>
        <item sd="0" x="2895"/>
        <item sd="0" x="1929"/>
        <item sd="0" x="1418"/>
        <item sd="0" x="722"/>
        <item sd="0" x="2260"/>
        <item sd="0" x="1079"/>
        <item sd="0" x="210"/>
        <item sd="0" x="1046"/>
        <item sd="0" x="891"/>
        <item sd="0" x="909"/>
        <item sd="0" x="1649"/>
        <item sd="0" x="752"/>
        <item sd="0" x="2112"/>
        <item sd="0" x="2431"/>
        <item sd="0" x="2089"/>
        <item sd="0" x="2066"/>
        <item sd="0" x="2447"/>
        <item sd="0" x="981"/>
        <item sd="0" x="2524"/>
        <item sd="0" x="2774"/>
        <item sd="0" x="2077"/>
        <item sd="0" x="1735"/>
        <item sd="0" x="2773"/>
        <item sd="0" x="1400"/>
        <item sd="0" x="1953"/>
        <item sd="0" x="74"/>
        <item sd="0" x="1245"/>
        <item sd="0" x="1573"/>
        <item sd="0" x="1832"/>
        <item sd="0" x="2637"/>
        <item sd="0" x="345"/>
        <item sd="0" x="2052"/>
        <item sd="0" x="1993"/>
        <item sd="0" x="2144"/>
        <item sd="0" x="1759"/>
        <item sd="0" x="468"/>
        <item sd="0" x="2540"/>
        <item sd="0" x="1314"/>
        <item sd="0" x="1139"/>
        <item sd="0" x="490"/>
        <item sd="0" x="507"/>
        <item sd="0" x="2701"/>
        <item sd="0" x="936"/>
        <item sd="0" x="2848"/>
        <item sd="0" x="1675"/>
        <item sd="0" x="2663"/>
        <item sd="0" x="2545"/>
        <item sd="0" x="2217"/>
        <item sd="0" x="2458"/>
        <item sd="0" x="2157"/>
        <item sd="0" x="2461"/>
        <item sd="0" x="2487"/>
        <item sd="0" x="2257"/>
        <item sd="0" x="2055"/>
        <item sd="0" x="1472"/>
        <item sd="0" x="853"/>
        <item sd="0" x="2435"/>
        <item sd="0" x="1835"/>
        <item sd="0" x="2227"/>
        <item sd="0" x="389"/>
        <item sd="0" x="312"/>
        <item sd="0" x="1102"/>
        <item sd="0" x="361"/>
        <item sd="0" x="2406"/>
        <item sd="0" x="2801"/>
        <item sd="0" x="2020"/>
        <item sd="0" x="2405"/>
        <item sd="0" x="2385"/>
        <item sd="0" x="2355"/>
        <item sd="0" x="1850"/>
        <item sd="0" x="2434"/>
        <item sd="0" x="2757"/>
        <item sd="0" x="1901"/>
        <item sd="0" x="453"/>
        <item sd="0" x="520"/>
        <item sd="0" x="2034"/>
        <item sd="0" x="2179"/>
        <item sd="0" x="260"/>
        <item sd="0" x="2375"/>
        <item sd="0" x="1882"/>
        <item sd="0" x="239"/>
        <item sd="0" x="2640"/>
        <item sd="0" x="2339"/>
        <item sd="0" x="1919"/>
        <item sd="0" x="1279"/>
        <item sd="0" x="2234"/>
        <item sd="0" x="951"/>
        <item sd="0" x="1496"/>
        <item sd="0" x="586"/>
        <item sd="0" x="1432"/>
        <item sd="0" x="2536"/>
        <item sd="0" x="2865"/>
        <item sd="0" x="1532"/>
        <item sd="0" x="423"/>
        <item sd="0" x="2818"/>
        <item sd="0" x="2546"/>
        <item sd="0" x="2098"/>
        <item sd="0" x="2723"/>
        <item sd="0" x="1515"/>
        <item sd="0" x="2903"/>
        <item sd="0" x="2332"/>
        <item sd="0" x="1729"/>
        <item sd="0" x="2523"/>
        <item sd="0" x="2432"/>
        <item sd="0" x="377"/>
        <item sd="0" x="2554"/>
        <item sd="0" x="1073"/>
        <item sd="0" x="1589"/>
        <item sd="0" x="1391"/>
        <item sd="0" x="112"/>
        <item sd="0" x="2735"/>
        <item sd="0" x="767"/>
        <item sd="0" x="1582"/>
        <item sd="0" x="1328"/>
        <item sd="0" x="1979"/>
        <item sd="0" x="647"/>
        <item sd="0" x="736"/>
        <item sd="0" x="895"/>
        <item sd="0" x="2742"/>
        <item sd="0" x="1847"/>
        <item sd="0" x="2450"/>
        <item sd="0" x="707"/>
        <item sd="0" x="762"/>
        <item sd="0" x="1682"/>
        <item sd="0" x="2630"/>
        <item sd="0" x="1218"/>
        <item sd="0" x="1176"/>
        <item sd="0" x="732"/>
        <item sd="0" x="376"/>
        <item sd="0" x="202"/>
        <item sd="0" x="179"/>
        <item sd="0" x="742"/>
        <item sd="0" x="899"/>
        <item sd="0" x="2673"/>
        <item sd="0" x="41"/>
        <item sd="0" x="2430"/>
        <item sd="0" x="114"/>
        <item sd="0" x="180"/>
        <item sd="0" x="2762"/>
        <item sd="0" x="795"/>
        <item sd="0" x="694"/>
        <item sd="0" x="1568"/>
        <item sd="0" x="1021"/>
        <item sd="0" x="2111"/>
        <item sd="0" x="1831"/>
        <item sd="0" x="1361"/>
        <item sd="0" x="1708"/>
        <item sd="0" x="2777"/>
        <item sd="0" x="68"/>
        <item sd="0" x="842"/>
        <item sd="0" x="1684"/>
        <item sd="0" x="2165"/>
        <item sd="0" x="933"/>
        <item sd="0" x="1214"/>
        <item sd="0" x="2814"/>
        <item sd="0" x="1191"/>
        <item sd="0" x="1963"/>
        <item sd="0" x="2025"/>
        <item sd="0" x="2725"/>
        <item sd="0" x="516"/>
        <item sd="0" x="1385"/>
        <item sd="0" x="2905"/>
        <item sd="0" x="1150"/>
        <item sd="0" x="1857"/>
        <item sd="0" x="2162"/>
        <item sd="0" x="550"/>
        <item sd="0" x="1486"/>
        <item sd="0" x="2220"/>
        <item sd="0" x="40"/>
        <item sd="0" x="1172"/>
        <item sd="0" x="1597"/>
        <item sd="0" x="2791"/>
        <item sd="0" x="1478"/>
        <item sd="0" x="1460"/>
        <item sd="0" x="2418"/>
        <item sd="0" x="1383"/>
        <item sd="0" x="1076"/>
        <item sd="0" x="2033"/>
        <item sd="0" x="1323"/>
        <item sd="0" x="2421"/>
        <item sd="0" x="2719"/>
        <item sd="0" x="1557"/>
        <item sd="0" x="2533"/>
        <item sd="0" x="885"/>
        <item sd="0" x="2543"/>
        <item sd="0" x="946"/>
        <item sd="0" x="1377"/>
        <item sd="0" x="1728"/>
        <item sd="0" x="2549"/>
        <item sd="0" x="2209"/>
        <item sd="0" x="2596"/>
        <item sd="0" x="2585"/>
        <item sd="0" x="1669"/>
        <item sd="0" x="2453"/>
        <item sd="0" x="86"/>
        <item sd="0" x="1276"/>
        <item sd="0" x="473"/>
        <item sd="0" x="1436"/>
        <item sd="0" x="1358"/>
        <item sd="0" x="36"/>
        <item sd="0" x="1300"/>
        <item sd="0" x="1805"/>
        <item sd="0" x="1210"/>
        <item sd="0" x="779"/>
        <item sd="0" x="1437"/>
        <item sd="0" x="1270"/>
        <item sd="0" x="84"/>
        <item sd="0" x="2829"/>
        <item sd="0" x="956"/>
        <item sd="0" x="2271"/>
        <item sd="0" x="479"/>
        <item sd="0" x="2855"/>
        <item sd="0" x="1853"/>
        <item sd="0" x="369"/>
        <item sd="0" x="420"/>
        <item sd="0" x="288"/>
        <item sd="0" x="1607"/>
        <item sd="0" x="117"/>
        <item sd="0" x="2688"/>
        <item sd="0" x="2847"/>
        <item sd="0" x="2862"/>
        <item sd="0" x="2167"/>
        <item sd="0" x="808"/>
        <item sd="0" x="618"/>
        <item sd="0" x="2415"/>
        <item sd="0" x="1159"/>
        <item sd="0" x="2399"/>
        <item sd="0" x="2224"/>
        <item sd="0" x="2547"/>
        <item sd="0" x="2556"/>
        <item sd="0" x="1750"/>
        <item sd="0" x="2531"/>
        <item sd="0" x="1058"/>
        <item sd="0" x="355"/>
        <item sd="0" x="603"/>
        <item sd="0" x="976"/>
        <item sd="0" x="1190"/>
        <item sd="0" x="2383"/>
        <item sd="0" x="2495"/>
        <item sd="0" x="2857"/>
        <item sd="0" x="300"/>
        <item sd="0" x="253"/>
        <item sd="0" x="1926"/>
        <item sd="0" x="1985"/>
        <item sd="0" x="1927"/>
        <item sd="0" x="934"/>
        <item sd="0" x="450"/>
        <item sd="0" x="1776"/>
        <item sd="0" x="660"/>
        <item sd="0" x="1329"/>
        <item sd="0" x="2388"/>
        <item sd="0" x="1422"/>
        <item sd="0" x="472"/>
        <item sd="0" x="1291"/>
        <item sd="0" x="1959"/>
        <item sd="0" x="580"/>
        <item sd="0" x="1470"/>
        <item sd="0" x="2184"/>
        <item sd="0" x="2384"/>
        <item sd="0" x="1659"/>
        <item sd="0" x="1694"/>
        <item sd="0" x="187"/>
        <item sd="0" x="1484"/>
        <item sd="0" x="510"/>
        <item sd="0" x="371"/>
        <item sd="0" x="2191"/>
        <item sd="0" x="2679"/>
        <item sd="0" x="2888"/>
        <item sd="0" x="183"/>
        <item sd="0" x="1738"/>
        <item sd="0" x="1673"/>
        <item sd="0" x="307"/>
        <item sd="0" x="1057"/>
        <item sd="0" x="862"/>
        <item sd="0" x="2684"/>
        <item sd="0" x="517"/>
        <item sd="0" x="168"/>
        <item sd="0" x="1435"/>
        <item sd="0" x="1612"/>
        <item sd="0" x="2633"/>
        <item sd="0" x="2838"/>
        <item sd="0" x="631"/>
        <item sd="0" x="2323"/>
        <item sd="0" x="332"/>
        <item sd="0" x="1513"/>
        <item sd="0" x="1434"/>
        <item sd="0" x="2363"/>
        <item sd="0" x="2352"/>
        <item sd="0" x="2145"/>
        <item sd="0" x="2326"/>
        <item sd="0" x="2452"/>
        <item sd="0" x="1348"/>
        <item sd="0" x="2608"/>
        <item sd="0" x="1459"/>
        <item sd="0" x="415"/>
        <item sd="0" x="2270"/>
        <item sd="0" x="2321"/>
        <item sd="0" x="2878"/>
        <item sd="0" x="2188"/>
        <item sd="0" x="1236"/>
        <item sd="0" x="1003"/>
        <item sd="0" x="2592"/>
        <item sd="0" x="950"/>
        <item sd="0" x="1819"/>
        <item sd="0" x="1679"/>
        <item sd="0" x="2718"/>
        <item sd="0" x="802"/>
        <item sd="0" x="2142"/>
        <item sd="0" x="2168"/>
        <item sd="0" x="2129"/>
        <item sd="0" x="421"/>
        <item sd="0" x="593"/>
        <item sd="0" x="1047"/>
        <item sd="0" x="1865"/>
        <item sd="0" x="2115"/>
        <item sd="0" x="1794"/>
        <item sd="0" x="2148"/>
        <item sd="0" x="2902"/>
        <item sd="0" x="2193"/>
        <item sd="0" x="1749"/>
        <item sd="0" x="1701"/>
        <item sd="0" x="632"/>
        <item sd="0" x="2631"/>
        <item sd="0" x="1229"/>
        <item sd="0" x="1656"/>
        <item sd="0" x="2891"/>
        <item sd="0" x="2591"/>
        <item sd="0" x="911"/>
        <item sd="0" x="741"/>
        <item sd="0" x="1310"/>
        <item sd="0" x="2344"/>
        <item sd="0" x="2866"/>
        <item sd="0" x="1629"/>
        <item sd="0" x="411"/>
        <item sd="0" x="1398"/>
        <item sd="0" x="1343"/>
        <item sd="0" x="790"/>
        <item sd="0" x="1034"/>
        <item sd="0" x="731"/>
        <item sd="0" x="399"/>
        <item sd="0" x="2035"/>
        <item sd="0" x="1017"/>
        <item sd="0" x="940"/>
        <item sd="0" x="1500"/>
        <item sd="0" x="967"/>
        <item sd="0" x="1068"/>
        <item sd="0" x="383"/>
        <item sd="0" x="1933"/>
        <item sd="0" x="2305"/>
        <item sd="0" x="1965"/>
        <item sd="0" x="2081"/>
        <item sd="0" x="1978"/>
        <item sd="0" x="1362"/>
        <item sd="0" x="1364"/>
        <item sd="0" x="292"/>
        <item sd="0" x="1571"/>
        <item sd="0" x="1692"/>
        <item sd="0" x="230"/>
        <item sd="0" x="91"/>
        <item sd="0" x="1396"/>
        <item sd="0" x="1491"/>
        <item sd="0" x="2368"/>
        <item sd="0" x="1351"/>
        <item sd="0" x="1220"/>
        <item sd="0" x="1736"/>
        <item sd="0" x="309"/>
        <item sd="0" x="1075"/>
        <item sd="0" x="296"/>
        <item sd="0" x="1514"/>
        <item sd="0" x="1035"/>
        <item sd="0" x="351"/>
        <item sd="0" x="715"/>
        <item sd="0" x="47"/>
        <item sd="0" x="749"/>
        <item sd="0" x="1250"/>
        <item sd="0" x="2118"/>
        <item sd="0" x="151"/>
        <item sd="0" x="25"/>
        <item sd="0" x="888"/>
        <item sd="0" x="2039"/>
        <item sd="0" x="2590"/>
        <item sd="0" x="71"/>
        <item sd="0" x="391"/>
        <item sd="0" x="922"/>
        <item sd="0" x="1283"/>
        <item sd="0" x="675"/>
        <item sd="0" x="1878"/>
        <item sd="0" x="821"/>
        <item sd="0" x="540"/>
        <item sd="0" x="2053"/>
        <item sd="0" x="2107"/>
        <item sd="0" x="2255"/>
        <item sd="0" x="2793"/>
        <item sd="0" x="1239"/>
        <item sd="0" x="2824"/>
        <item sd="0" x="2580"/>
        <item sd="0" x="1272"/>
        <item sd="0" x="2413"/>
        <item sd="0" x="2713"/>
        <item sd="0" x="1546"/>
        <item sd="0" x="2117"/>
        <item sd="0" x="1294"/>
        <item sd="0" x="1299"/>
        <item sd="0" x="699"/>
        <item sd="0" x="2783"/>
        <item sd="0" x="1957"/>
        <item sd="0" x="146"/>
        <item sd="0" x="1810"/>
        <item sd="0" x="1851"/>
        <item sd="0" x="2304"/>
        <item sd="0" x="1141"/>
        <item sd="0" x="944"/>
        <item sd="0" x="965"/>
        <item sd="0" x="1504"/>
        <item sd="0" x="2581"/>
        <item sd="0" x="2539"/>
        <item sd="0" x="2722"/>
        <item sd="0" x="1523"/>
        <item sd="0" x="108"/>
        <item sd="0" x="325"/>
        <item sd="0" x="1055"/>
        <item sd="0" x="831"/>
        <item sd="0" x="2879"/>
        <item sd="0" x="1209"/>
        <item sd="0" x="621"/>
        <item sd="0" x="426"/>
        <item sd="0" x="2029"/>
        <item sd="0" x="1480"/>
        <item sd="0" x="2512"/>
        <item sd="0" x="784"/>
        <item sd="0" x="1579"/>
        <item sd="0" x="801"/>
        <item sd="0" x="8"/>
        <item sd="0" x="1152"/>
        <item sd="0" x="1183"/>
        <item sd="0" x="971"/>
        <item sd="0" x="2702"/>
        <item sd="0" x="796"/>
        <item sd="0" x="297"/>
        <item sd="0" x="2811"/>
        <item sd="0" x="78"/>
        <item sd="0" x="1877"/>
        <item sd="0" x="1487"/>
        <item sd="0" x="125"/>
        <item sd="0" x="1505"/>
        <item sd="0" x="1662"/>
        <item sd="0" x="1369"/>
        <item sd="0" x="486"/>
        <item sd="0" x="2561"/>
        <item sd="0" x="1867"/>
        <item sd="0" x="2806"/>
        <item sd="0" x="827"/>
        <item sd="0" x="1253"/>
        <item sd="0" x="629"/>
        <item sd="0" x="611"/>
        <item sd="0" x="2660"/>
        <item sd="0" x="2634"/>
        <item sd="0" x="1453"/>
        <item sd="0" x="1595"/>
        <item sd="0" x="830"/>
        <item sd="0" x="679"/>
        <item sd="0" x="918"/>
        <item sd="0" x="2054"/>
        <item sd="0" x="338"/>
        <item sd="0" x="751"/>
        <item sd="0" x="1680"/>
        <item sd="0" x="1097"/>
        <item sd="0" x="937"/>
        <item sd="0" x="919"/>
        <item sd="0" x="152"/>
        <item sd="0" x="1976"/>
        <item sd="0" x="2103"/>
        <item sd="0" x="231"/>
        <item sd="0" x="1243"/>
        <item sd="0" x="2697"/>
        <item sd="0" x="1997"/>
        <item sd="0" x="1481"/>
        <item sd="0" x="2083"/>
        <item sd="0" x="456"/>
        <item sd="0" x="1987"/>
        <item sd="0" x="85"/>
        <item sd="0" x="397"/>
        <item sd="0" x="49"/>
        <item sd="0" x="1473"/>
        <item sd="0" x="782"/>
        <item sd="0" x="155"/>
        <item sd="0" x="2577"/>
        <item sd="0" x="2170"/>
        <item sd="0" x="1087"/>
        <item sd="0" x="2351"/>
        <item sd="0" x="2429"/>
        <item sd="0" x="953"/>
        <item sd="0" x="1632"/>
        <item sd="0" x="324"/>
        <item sd="0" x="886"/>
        <item sd="0" x="154"/>
        <item sd="0" x="217"/>
        <item sd="0" x="1292"/>
        <item sd="0" x="2222"/>
        <item sd="0" x="1665"/>
        <item sd="0" x="1973"/>
        <item sd="0" x="1244"/>
        <item sd="0" x="1169"/>
        <item sd="0" x="552"/>
        <item sd="0" x="730"/>
        <item sd="0" x="833"/>
        <item sd="0" x="165"/>
        <item sd="0" x="1583"/>
        <item sd="0" x="2248"/>
        <item sd="0" x="1806"/>
        <item sd="0" x="1065"/>
        <item sd="0" x="1519"/>
        <item sd="0" x="1900"/>
        <item sd="0" x="1061"/>
        <item sd="0" x="2327"/>
        <item sd="0" x="744"/>
        <item sd="0" x="2433"/>
        <item sd="0" x="1178"/>
        <item sd="0" x="509"/>
        <item sd="0" x="1479"/>
        <item sd="0" x="750"/>
        <item sd="0" x="568"/>
        <item sd="0" x="2360"/>
        <item sd="0" x="1932"/>
        <item sd="0" x="1455"/>
        <item sd="0" x="62"/>
        <item sd="0" x="80"/>
        <item sd="0" x="2607"/>
        <item sd="0" x="2707"/>
        <item sd="0" x="1166"/>
        <item sd="0" x="142"/>
        <item sd="0" x="1309"/>
        <item sd="0" x="1042"/>
        <item sd="0" x="739"/>
        <item sd="0" x="1920"/>
        <item sd="0" x="1654"/>
        <item sd="0" x="2286"/>
        <item sd="0" x="2068"/>
        <item sd="0" x="1716"/>
        <item sd="0" x="2312"/>
        <item sd="0" x="599"/>
        <item sd="0" x="34"/>
        <item sd="0" x="2834"/>
        <item sd="0" x="2073"/>
        <item sd="0" x="529"/>
        <item sd="0" x="2754"/>
        <item sd="0" x="330"/>
        <item sd="0" x="1170"/>
        <item sd="0" x="1380"/>
        <item sd="0" x="822"/>
        <item sd="0" x="35"/>
        <item sd="0" x="2242"/>
        <item sd="0" x="1101"/>
        <item sd="0" x="2772"/>
        <item sd="0" x="2441"/>
        <item sd="0" x="2225"/>
        <item sd="0" x="2190"/>
        <item sd="0" x="359"/>
        <item sd="0" x="1024"/>
        <item sd="0" x="1409"/>
        <item sd="0" x="2000"/>
        <item sd="0" x="1954"/>
        <item sd="0" x="407"/>
        <item sd="0" x="1345"/>
        <item sd="0" x="1897"/>
        <item sd="0" x="2155"/>
        <item sd="0" x="2105"/>
        <item sd="0" x="556"/>
        <item sd="0" x="713"/>
        <item sd="0" x="1913"/>
        <item sd="0" x="1131"/>
        <item sd="0" x="2370"/>
        <item sd="0" x="1099"/>
        <item sd="0" x="2003"/>
        <item sd="0" x="2841"/>
        <item sd="0" x="191"/>
        <item sd="0" x="2093"/>
        <item sd="0" x="1991"/>
        <item sd="0" x="1334"/>
        <item sd="0" x="363"/>
        <item sd="0" x="989"/>
        <item sd="0" x="2009"/>
        <item sd="0" x="1845"/>
        <item sd="0" x="2391"/>
        <item sd="0" x="2125"/>
        <item sd="0" x="2756"/>
        <item sd="0" x="2278"/>
        <item sd="0" x="2753"/>
        <item sd="0" x="1741"/>
        <item sd="0" x="346"/>
        <item sd="0" x="1303"/>
        <item sd="0" x="988"/>
        <item sd="0" x="1427"/>
        <item sd="0" x="1655"/>
        <item sd="0" x="1861"/>
        <item sd="0" x="2158"/>
        <item sd="0" x="1555"/>
        <item sd="0" x="1696"/>
        <item sd="0" x="1156"/>
        <item sd="0" x="1775"/>
        <item sd="0" x="2381"/>
        <item sd="0" x="2358"/>
        <item sd="0" x="1799"/>
        <item sd="0" x="2839"/>
        <item sd="0" x="2574"/>
        <item sd="0" x="2610"/>
        <item sd="0" x="1234"/>
        <item sd="0" x="2476"/>
        <item sd="0" x="2880"/>
        <item sd="0" x="301"/>
        <item sd="0" x="176"/>
        <item sd="0" x="1019"/>
        <item sd="0" x="197"/>
        <item sd="0" x="673"/>
        <item sd="0" x="806"/>
        <item sd="0" x="2325"/>
        <item sd="0" x="1931"/>
        <item sd="0" x="2173"/>
        <item sd="0" x="1347"/>
        <item sd="0" x="1641"/>
        <item sd="0" x="1225"/>
        <item sd="0" x="171"/>
        <item sd="0" x="2836"/>
        <item sd="0" x="1295"/>
        <item sd="0" x="2028"/>
        <item sd="0" x="2092"/>
        <item sd="0" x="2289"/>
        <item sd="0" x="2147"/>
        <item sd="0" x="1863"/>
        <item sd="0" x="2208"/>
        <item sd="0" x="2016"/>
        <item sd="0" x="2744"/>
        <item sd="0" x="2604"/>
        <item sd="0" x="109"/>
        <item sd="0" x="1130"/>
        <item sd="0" x="2627"/>
        <item sd="0" x="2598"/>
        <item sd="0" x="1668"/>
        <item sd="0" x="2336"/>
        <item sd="0" x="2285"/>
        <item sd="0" x="2313"/>
        <item sd="0" x="374"/>
        <item sd="0" x="2696"/>
        <item sd="0" x="1260"/>
        <item sd="0" x="1731"/>
        <item sd="0" x="2437"/>
        <item sd="0" x="2520"/>
        <item sd="0" x="2727"/>
        <item sd="0" x="617"/>
        <item sd="0" x="1408"/>
        <item sd="0" x="1162"/>
        <item sd="0" x="820"/>
        <item sd="0" x="219"/>
        <item sd="0" x="1724"/>
        <item sd="0" x="2572"/>
        <item sd="0" x="1233"/>
        <item sd="0" x="2595"/>
        <item sd="0" x="1751"/>
        <item sd="0" x="1069"/>
        <item sd="0" x="2479"/>
        <item sd="0" x="463"/>
        <item sd="0" x="1545"/>
        <item sd="0" x="866"/>
        <item sd="0" x="785"/>
        <item sd="0" x="2160"/>
        <item sd="0" x="1755"/>
        <item sd="0" x="289"/>
        <item sd="0" x="2390"/>
        <item sd="0" x="1230"/>
        <item sd="0" x="427"/>
        <item sd="0" x="368"/>
        <item sd="0" x="275"/>
        <item sd="0" x="265"/>
        <item sd="0" x="2784"/>
        <item sd="0" x="505"/>
        <item sd="0" x="2854"/>
        <item sd="0" x="2290"/>
        <item sd="0" x="735"/>
        <item sd="0" x="766"/>
        <item sd="0" x="1732"/>
        <item sd="0" x="87"/>
        <item sd="0" x="2602"/>
        <item sd="0" x="1822"/>
        <item sd="0" x="1762"/>
        <item sd="0" x="2319"/>
        <item sd="0" x="2477"/>
        <item sd="0" x="51"/>
        <item sd="0" x="73"/>
        <item sd="0" x="1393"/>
        <item sd="0" x="562"/>
        <item sd="0" x="1342"/>
        <item sd="0" x="671"/>
        <item sd="0" x="317"/>
        <item sd="0" x="601"/>
        <item sd="0" x="27"/>
        <item sd="0" x="1298"/>
        <item sd="0" x="2551"/>
        <item sd="0" x="448"/>
        <item sd="0" x="1184"/>
        <item sd="0" x="640"/>
        <item sd="0" x="1451"/>
        <item sd="0" x="1864"/>
        <item sd="0" x="598"/>
        <item sd="0" x="2799"/>
        <item sd="0" x="743"/>
        <item sd="0" x="974"/>
        <item sd="0" x="527"/>
        <item sd="0" x="645"/>
        <item sd="0" x="1695"/>
        <item sd="0" x="2787"/>
        <item sd="0" x="1603"/>
        <item sd="0" x="2088"/>
        <item sd="0" x="2629"/>
        <item sd="0" x="1406"/>
        <item sd="0" x="2156"/>
        <item sd="0" x="437"/>
        <item sd="0" x="794"/>
        <item sd="0" x="1304"/>
        <item sd="0" x="939"/>
        <item sd="0" x="2161"/>
        <item sd="0" x="670"/>
        <item sd="0" x="211"/>
        <item sd="0" x="522"/>
        <item sd="0" x="1110"/>
        <item sd="0" x="622"/>
        <item sd="0" x="1212"/>
        <item sd="0" x="1715"/>
        <item sd="0" x="1790"/>
        <item sd="0" x="913"/>
        <item sd="0" x="1227"/>
        <item sd="0" x="1485"/>
        <item sd="0" x="1402"/>
        <item sd="0" x="139"/>
        <item sd="0" x="856"/>
        <item sd="0" x="1038"/>
        <item sd="0" x="1489"/>
        <item sd="0" x="1711"/>
        <item sd="0" x="2460"/>
        <item sd="0" x="1524"/>
        <item sd="0" x="686"/>
        <item sd="0" x="565"/>
        <item sd="0" x="212"/>
        <item sd="0" x="482"/>
        <item sd="0" x="126"/>
        <item sd="0" x="1712"/>
        <item sd="0" x="1346"/>
        <item sd="0" x="637"/>
        <item sd="0" x="2350"/>
        <item sd="0" x="341"/>
        <item sd="0" x="1116"/>
        <item sd="0" x="2550"/>
        <item sd="0" x="2119"/>
        <item sd="0" x="2542"/>
        <item sd="0" x="422"/>
        <item sd="0" x="1764"/>
        <item sd="0" x="162"/>
        <item sd="0" x="650"/>
        <item sd="0" x="161"/>
        <item sd="0" x="465"/>
        <item sd="0" x="2407"/>
        <item sd="0" x="1535"/>
        <item sd="0" x="668"/>
        <item sd="0" x="646"/>
        <item sd="0" x="2728"/>
        <item sd="0" x="2154"/>
        <item sd="0" x="1928"/>
        <item sd="0" x="912"/>
        <item sd="0" x="1015"/>
        <item sd="0" x="2177"/>
        <item sd="0" x="2038"/>
        <item sd="0" x="1224"/>
        <item sd="0" x="283"/>
        <item sd="0" x="2223"/>
        <item sd="0" x="2527"/>
        <item sd="0" x="234"/>
        <item sd="0" x="470"/>
        <item sd="0" x="798"/>
        <item sd="0" x="2082"/>
        <item sd="0" x="2226"/>
        <item sd="0" x="1852"/>
        <item sd="0" x="57"/>
        <item sd="0" x="1827"/>
        <item sd="0" x="1132"/>
        <item sd="0" x="1768"/>
        <item sd="0" x="1441"/>
        <item sd="0" x="1215"/>
        <item sd="0" x="544"/>
        <item sd="0" x="2869"/>
        <item sd="0" x="2284"/>
        <item sd="0" x="1020"/>
        <item sd="0" x="2490"/>
        <item sd="0" x="1008"/>
        <item sd="0" x="1039"/>
        <item sd="0" x="914"/>
        <item sd="0" x="963"/>
        <item sd="0" x="2643"/>
        <item sd="0" x="331"/>
        <item sd="0" x="2868"/>
        <item sd="0" x="1311"/>
        <item sd="0" x="2169"/>
        <item sd="0" x="452"/>
        <item sd="0" x="1561"/>
        <item sd="0" x="1988"/>
        <item sd="0" x="128"/>
        <item sd="0" x="2324"/>
        <item sd="0" x="869"/>
        <item sd="0" x="705"/>
        <item sd="0" x="2411"/>
        <item sd="0" x="2532"/>
        <item sd="0" x="1471"/>
        <item sd="0" x="526"/>
        <item sd="0" x="10"/>
        <item sd="0" x="997"/>
        <item sd="0" x="1375"/>
        <item sd="0" x="1814"/>
        <item sd="0" x="454"/>
        <item sd="0" x="2195"/>
        <item sd="0" x="1301"/>
        <item sd="0" x="1934"/>
        <item sd="0" x="2393"/>
        <item sd="0" x="1766"/>
        <item sd="0" x="849"/>
        <item sd="0" x="678"/>
        <item sd="0" x="569"/>
        <item sd="0" x="1925"/>
        <item sd="0" x="2126"/>
        <item sd="0" x="2345"/>
        <item sd="0" x="193"/>
        <item sd="0" x="2268"/>
        <item sd="0" x="812"/>
        <item sd="0" x="213"/>
        <item sd="0" x="252"/>
        <item sd="0" x="414"/>
        <item sd="0" x="873"/>
        <item sd="0" x="1745"/>
        <item sd="0" x="194"/>
        <item sd="0" x="1638"/>
        <item sd="0" x="23"/>
        <item sd="0" x="277"/>
        <item sd="0" x="2501"/>
        <item sd="0" x="829"/>
        <item sd="0" x="2253"/>
        <item sd="0" x="1648"/>
        <item sd="0" x="1800"/>
        <item sd="0" x="2018"/>
        <item sd="0" x="2535"/>
        <item sd="0" x="2"/>
        <item sd="0" x="900"/>
        <item sd="0" x="236"/>
        <item sd="0" x="137"/>
        <item sd="0" x="290"/>
        <item sd="0" x="394"/>
        <item sd="0" x="298"/>
        <item sd="0" x="1140"/>
        <item sd="0" x="64"/>
        <item sd="0" x="1915"/>
        <item sd="0" x="877"/>
        <item sd="0" x="262"/>
        <item sd="0" x="357"/>
        <item sd="0" x="560"/>
        <item sd="0" x="1090"/>
        <item sd="0" x="2682"/>
        <item sd="0" x="1463"/>
        <item sd="0" x="1254"/>
        <item sd="0" x="2213"/>
        <item sd="0" x="115"/>
        <item sd="0" x="1226"/>
        <item sd="0" x="2180"/>
        <item sd="0" x="195"/>
        <item sd="0" x="2864"/>
        <item sd="0" x="1004"/>
        <item sd="0" x="1657"/>
        <item sd="0" x="1488"/>
        <item sd="0" x="2446"/>
        <item sd="0" x="2579"/>
        <item sd="0" x="1078"/>
        <item sd="0" x="428"/>
        <item sd="0" x="2457"/>
        <item sd="0" x="2743"/>
        <item sd="0" x="791"/>
        <item sd="0" x="2152"/>
        <item sd="0" x="1677"/>
        <item sd="0" x="1912"/>
        <item sd="0" x="1449"/>
        <item sd="0" x="460"/>
        <item sd="0" x="1624"/>
        <item sd="0" x="404"/>
        <item sd="0" x="1765"/>
        <item sd="0" x="1349"/>
        <item sd="0" x="2526"/>
        <item sd="0" x="1770"/>
        <item sd="0" x="2856"/>
        <item sd="0" x="12"/>
        <item sd="0" x="2127"/>
        <item sd="0" x="2037"/>
        <item sd="0" x="244"/>
        <item sd="0" x="756"/>
        <item sd="0" x="395"/>
        <item sd="0" x="390"/>
        <item sd="0" x="1862"/>
        <item sd="0" x="487"/>
        <item sd="0" x="664"/>
        <item sd="0" x="304"/>
        <item sd="0" x="1059"/>
        <item sd="0" x="451"/>
        <item sd="0" x="1368"/>
        <item sd="0" x="1324"/>
        <item sd="0" x="2567"/>
        <item sd="0" x="839"/>
        <item sd="0" x="734"/>
        <item sd="0" x="2863"/>
        <item sd="0" x="26"/>
        <item sd="0" x="1266"/>
        <item sd="0" x="557"/>
        <item sd="0" x="284"/>
        <item sd="0" x="1454"/>
        <item sd="0" x="215"/>
        <item sd="0" x="1066"/>
        <item sd="0" x="1327"/>
        <item sd="0" x="1590"/>
        <item sd="0" x="328"/>
        <item sd="0" x="1198"/>
        <item sd="0" x="2366"/>
        <item sd="0" x="1608"/>
        <item sd="0" x="539"/>
        <item sd="0" x="285"/>
        <item sd="0" x="218"/>
        <item sd="0" x="818"/>
        <item sd="0" x="11"/>
        <item sd="0" x="851"/>
        <item sd="0" x="1023"/>
        <item sd="0" x="1880"/>
        <item sd="0" x="897"/>
        <item sd="0" x="2472"/>
        <item sd="0" x="249"/>
        <item sd="0" x="246"/>
        <item sd="0" x="638"/>
        <item sd="0" x="295"/>
        <item sd="0" x="813"/>
        <item sd="0" x="1077"/>
        <item sd="0" x="352"/>
        <item sd="0" x="959"/>
        <item sd="0" x="2482"/>
        <item sd="0" x="2849"/>
        <item sd="0" x="1683"/>
        <item sd="0" x="2700"/>
        <item sd="0" x="2064"/>
        <item sd="0" x="375"/>
        <item sd="0" x="439"/>
        <item sd="0" x="1558"/>
        <item sd="0" x="955"/>
        <item sd="0" x="1438"/>
        <item sd="0" x="2247"/>
        <item sd="0" x="2135"/>
        <item sd="0" x="987"/>
        <item sd="0" x="1108"/>
        <item sd="0" x="1094"/>
        <item sd="0" x="263"/>
        <item sd="0" x="904"/>
        <item sd="0" x="396"/>
        <item sd="0" x="1456"/>
        <item sd="0" x="458"/>
        <item sd="0" x="1447"/>
        <item sd="0" x="167"/>
        <item sd="0" x="757"/>
        <item sd="0" x="382"/>
        <item sd="0" x="977"/>
        <item sd="0" x="360"/>
        <item sd="0" x="1506"/>
        <item sd="0" x="581"/>
        <item sd="0" x="769"/>
        <item sd="0" x="205"/>
        <item sd="0" x="20"/>
        <item sd="0" x="690"/>
        <item sd="0" x="863"/>
        <item sd="0" x="1335"/>
        <item sd="0" x="1171"/>
        <item sd="0" x="2628"/>
        <item sd="0" x="2514"/>
        <item sd="0" x="697"/>
        <item sd="0" x="2825"/>
        <item sd="0" x="2894"/>
        <item sd="0" x="1596"/>
        <item sd="0" x="464"/>
        <item sd="0" x="2525"/>
        <item sd="0" x="2159"/>
        <item sd="0" x="483"/>
        <item sd="0" x="372"/>
        <item sd="0" x="2588"/>
        <item sd="0" x="2346"/>
        <item sd="0" x="1121"/>
        <item sd="0" x="2288"/>
        <item sd="0" x="2502"/>
        <item sd="0" x="430"/>
        <item sd="0" x="1100"/>
        <item sd="0" x="2693"/>
        <item sd="0" x="1036"/>
        <item sd="0" x="2141"/>
        <item sd="0" x="2443"/>
        <item sd="0" x="1994"/>
        <item sd="0" x="2537"/>
        <item sd="0" x="1798"/>
        <item sd="0" x="2229"/>
        <item sd="0" x="2377"/>
        <item sd="0" x="2149"/>
        <item sd="0" x="2573"/>
        <item sd="0" x="2373"/>
        <item sd="0" x="1578"/>
        <item sd="0" x="898"/>
        <item sd="0" x="1011"/>
        <item sd="0" x="2095"/>
        <item sd="0" x="302"/>
        <item sd="0" x="2786"/>
        <item sd="0" x="2639"/>
        <item sd="0" x="1448"/>
        <item sd="0" x="2497"/>
        <item sd="0" x="314"/>
        <item sd="0" x="1344"/>
        <item sd="0" x="169"/>
        <item sd="0" x="1104"/>
        <item sd="0" x="2198"/>
        <item sd="0" x="1118"/>
        <item sd="0" x="1600"/>
        <item sd="0" x="1325"/>
        <item sd="0" x="2231"/>
        <item sd="0" x="2109"/>
        <item sd="0" x="2823"/>
        <item sd="0" x="2620"/>
        <item sd="0" x="1095"/>
        <item sd="0" x="2251"/>
        <item sd="0" x="1858"/>
        <item sd="0" x="1727"/>
        <item sd="0" x="1839"/>
        <item sd="0" x="2655"/>
        <item sd="0" x="2505"/>
        <item sd="0" x="1426"/>
        <item sd="0" x="2317"/>
        <item sd="0" x="1674"/>
        <item sd="0" x="2113"/>
        <item sd="0" x="474"/>
        <item sd="0" x="2174"/>
        <item sd="0" x="1886"/>
        <item sd="0" x="1507"/>
        <item sd="0" x="2065"/>
        <item sd="0" x="2010"/>
        <item sd="0" x="1249"/>
        <item sd="0" x="1228"/>
        <item sd="0" x="1103"/>
        <item sd="0" x="2904"/>
        <item sd="0" x="2216"/>
        <item sd="0" x="1474"/>
        <item sd="0" x="2354"/>
        <item sd="0" x="2238"/>
        <item sd="0" x="2906"/>
        <item sd="0" x="2480"/>
        <item sd="0" x="2061"/>
        <item sd="0" x="2128"/>
        <item sd="0" x="2412"/>
        <item sd="0" x="2318"/>
        <item sd="0" x="1999"/>
        <item sd="0" x="1356"/>
        <item sd="0" x="1431"/>
        <item sd="0" x="2599"/>
        <item sd="0" x="966"/>
        <item sd="0" x="18"/>
        <item sd="0" x="2470"/>
        <item sd="0" x="2699"/>
        <item sd="0" x="2067"/>
        <item sd="0" x="2044"/>
        <item sd="0" x="2695"/>
        <item sd="0" x="403"/>
        <item sd="0" x="2087"/>
        <item sd="0" x="1709"/>
        <item sd="0" x="2343"/>
        <item sd="0" x="2530"/>
        <item sd="0" x="1866"/>
        <item sd="0" x="2150"/>
        <item sd="0" x="2246"/>
        <item sd="0" x="2172"/>
        <item sd="0" x="1916"/>
        <item sd="0" x="1873"/>
        <item sd="0" x="1520"/>
        <item sd="0" x="1784"/>
        <item sd="0" x="1606"/>
        <item sd="0" x="1691"/>
        <item sd="0" x="2861"/>
        <item sd="0" x="1381"/>
        <item sd="0" x="850"/>
        <item sd="0" x="2759"/>
        <item sd="0" x="2570"/>
        <item sd="0" x="990"/>
        <item sd="0" x="2691"/>
        <item sd="0" x="1333"/>
        <item sd="0" x="225"/>
        <item sd="0" x="82"/>
        <item sd="0" x="4"/>
        <item sd="0" x="459"/>
        <item sd="0" x="1575"/>
        <item sd="0" x="2648"/>
        <item sd="0" x="2711"/>
        <item sd="0" x="2303"/>
        <item sd="0" x="2014"/>
        <item sd="0" x="2804"/>
        <item sd="0" x="582"/>
        <item sd="0" x="964"/>
        <item sd="0" x="1205"/>
        <item sd="0" x="1305"/>
        <item sd="0" x="480"/>
        <item sd="0" x="1444"/>
        <item sd="0" x="2254"/>
        <item sd="0" x="1483"/>
        <item sd="0" x="884"/>
        <item sd="0" x="2279"/>
        <item sd="0" x="1465"/>
        <item sd="0" x="551"/>
        <item sd="0" x="2755"/>
        <item sd="0" x="2322"/>
        <item sd="0" x="2798"/>
        <item sd="0" x="1238"/>
        <item sd="0" x="274"/>
        <item sd="0" x="384"/>
        <item sd="0" x="727"/>
        <item sd="0" x="381"/>
        <item sd="0" x="13"/>
        <item sd="0" x="995"/>
        <item sd="0" x="2051"/>
        <item sd="0" x="2750"/>
        <item sd="0" x="1946"/>
        <item sd="0" x="2675"/>
        <item sd="0" x="1138"/>
        <item sd="0" x="655"/>
        <item sd="0" x="2371"/>
        <item sd="0" x="696"/>
        <item sd="0" x="1621"/>
        <item sd="0" x="1107"/>
        <item sd="0" x="1528"/>
        <item sd="0" x="2414"/>
        <item sd="0" x="425"/>
        <item sd="0" x="1793"/>
        <item sd="0" x="1720"/>
        <item sd="0" x="501"/>
        <item sd="0" x="541"/>
        <item sd="0" x="1816"/>
        <item sd="0" x="777"/>
        <item sd="0" x="2017"/>
        <item sd="0" x="1366"/>
        <item sd="0" x="1317"/>
        <item sd="0" x="549"/>
        <item sd="0" x="2830"/>
        <item sd="0" x="1028"/>
        <item sd="0" x="1151"/>
        <item sd="0" x="968"/>
        <item sd="0" x="1056"/>
        <item sd="0" x="1049"/>
        <item sd="0" x="2767"/>
        <item sd="0" x="2233"/>
        <item sd="0" x="419"/>
        <item sd="0" x="1616"/>
        <item sd="0" x="2015"/>
        <item sd="0" x="1881"/>
        <item sd="0" x="1415"/>
        <item sd="0" x="1288"/>
        <item sd="0" x="1541"/>
        <item sd="0" x="129"/>
        <item sd="0" x="616"/>
        <item sd="0" x="1401"/>
        <item sd="0" x="93"/>
        <item sd="0" x="1353"/>
        <item sd="0" x="787"/>
        <item sd="0" x="2342"/>
        <item sd="0" x="2143"/>
        <item sd="0" x="120"/>
        <item sd="0" x="1181"/>
        <item sd="0" x="1966"/>
        <item sd="0" x="135"/>
        <item sd="0" x="2163"/>
        <item sd="0" x="1952"/>
        <item sd="0" x="1747"/>
        <item sd="0" x="1278"/>
        <item sd="0" x="1200"/>
        <item sd="0" x="2734"/>
        <item sd="0" x="1114"/>
        <item sd="0" x="492"/>
        <item sd="0" x="140"/>
        <item sd="0" x="719"/>
        <item sd="0" x="2445"/>
        <item sd="0" x="199"/>
        <item sd="0" x="2293"/>
        <item sd="0" x="2273"/>
        <item sd="0" x="2733"/>
        <item sd="0" x="1119"/>
        <item sd="0" x="1721"/>
        <item sd="0" x="776"/>
        <item sd="0" x="90"/>
        <item sd="0" x="1070"/>
        <item sd="0" x="2183"/>
        <item sd="0" x="387"/>
        <item sd="0" x="1530"/>
        <item sd="0" x="2484"/>
        <item sd="0" x="1246"/>
        <item sd="0" x="2491"/>
        <item sd="0" x="2400"/>
        <item sd="0" x="247"/>
        <item sd="0" x="499"/>
        <item sd="0" x="2668"/>
        <item sd="0" x="1142"/>
        <item sd="0" x="19"/>
        <item sd="0" x="1939"/>
        <item sd="0" x="2858"/>
        <item sd="0" x="2410"/>
        <item sd="0" x="2657"/>
        <item sd="0" x="441"/>
        <item sd="0" x="1287"/>
        <item sd="0" x="1905"/>
        <item sd="0" x="2752"/>
        <item sd="0" x="2232"/>
        <item sd="0" x="1984"/>
        <item sd="0" x="1733"/>
        <item sd="0" x="101"/>
        <item sd="0" x="1772"/>
        <item sd="0" x="2031"/>
        <item sd="0" x="190"/>
        <item sd="0" x="957"/>
        <item sd="0" x="2875"/>
        <item sd="0" x="1211"/>
        <item sd="0" x="2069"/>
        <item sd="0" x="1475"/>
        <item sd="0" x="1811"/>
        <item sd="0" x="1730"/>
        <item sd="0" x="781"/>
        <item sd="0" x="2635"/>
        <item sd="0" x="651"/>
        <item sd="0" x="1414"/>
        <item sd="0" x="1041"/>
        <item sd="0" x="2309"/>
        <item sd="0" x="1529"/>
        <item sd="0" x="2291"/>
        <item sd="0" x="2739"/>
        <item sd="0" x="188"/>
        <item sd="0" x="2680"/>
        <item sd="0" x="445"/>
        <item sd="0" x="1137"/>
        <item sd="0" x="189"/>
        <item sd="0" x="597"/>
        <item sd="0" x="2899"/>
        <item sd="0" x="373"/>
        <item sd="0" x="754"/>
        <item sd="0" x="164"/>
        <item sd="0" x="1379"/>
        <item sd="0" x="347"/>
        <item sd="0" x="1838"/>
        <item sd="0" x="99"/>
        <item sd="0" x="929"/>
        <item sd="0" x="299"/>
        <item sd="0" x="641"/>
        <item sd="0" x="1646"/>
        <item sd="0" x="2612"/>
        <item sd="0" x="2496"/>
        <item sd="0" x="1330"/>
        <item sd="0" x="1196"/>
        <item sd="0" x="828"/>
        <item sd="0" x="386"/>
        <item sd="0" x="1587"/>
        <item sd="0" x="1074"/>
        <item sd="0" x="788"/>
        <item sd="0" x="1370"/>
        <item sd="0" x="204"/>
        <item sd="0" x="548"/>
        <item sd="0" x="424"/>
        <item sd="0" x="814"/>
        <item sd="0" x="1424"/>
        <item sd="0" x="2023"/>
        <item sd="0" x="2809"/>
        <item sd="0" x="2218"/>
        <item sd="0" x="1168"/>
        <item sd="0" x="630"/>
        <item sd="0" x="1633"/>
        <item sd="0" x="438"/>
        <item sd="0" x="1785"/>
        <item sd="0" x="1467"/>
        <item sd="0" x="235"/>
        <item sd="0" x="1944"/>
        <item sd="0" x="2778"/>
        <item sd="0" x="1758"/>
        <item sd="0" x="2605"/>
        <item sd="0" x="1262"/>
        <item sd="0" x="1013"/>
        <item sd="0" x="1512"/>
        <item sd="0" x="1686"/>
        <item sd="0" x="1242"/>
        <item sd="0" x="1834"/>
        <item sd="0" x="2826"/>
        <item sd="0" x="159"/>
        <item sd="0" x="1860"/>
        <item sd="0" x="1619"/>
        <item sd="0" x="1795"/>
        <item sd="0" x="958"/>
        <item sd="0" x="792"/>
        <item sd="0" x="2386"/>
        <item sd="0" x="1525"/>
        <item sd="0" x="1998"/>
        <item sd="0" x="1219"/>
        <item sd="0" x="2827"/>
        <item sd="0" x="1690"/>
        <item sd="0" x="666"/>
        <item sd="0" x="1269"/>
        <item sd="0" x="573"/>
        <item sd="0" x="1531"/>
        <item sd="0" x="970"/>
        <item sd="0" x="2185"/>
        <item sd="0" x="2500"/>
        <item sd="0" x="1640"/>
        <item sd="0" x="1251"/>
        <item sd="0" x="2776"/>
        <item sd="0" x="442"/>
        <item sd="0" x="2202"/>
        <item sd="0" x="986"/>
        <item sd="0" x="208"/>
        <item sd="0" x="606"/>
        <item sd="0" x="1780"/>
        <item sd="0" x="2228"/>
        <item sd="0" x="537"/>
        <item sd="0" x="595"/>
        <item sd="0" x="2146"/>
        <item sd="0" x="857"/>
        <item sd="0" x="875"/>
        <item sd="0" x="1341"/>
        <item sd="0" x="1113"/>
        <item sd="0" x="2215"/>
        <item sd="0" x="1105"/>
        <item sd="0" x="902"/>
        <item sd="0" x="1411"/>
        <item sd="0" x="2002"/>
        <item sd="0" x="2131"/>
        <item sd="0" x="2207"/>
        <item sd="0" x="16"/>
        <item sd="0" x="1918"/>
        <item sd="0" x="221"/>
        <item sd="0" x="1631"/>
        <item sd="0" x="2206"/>
        <item sd="0" x="1789"/>
        <item sd="0" x="1372"/>
        <item sd="0" x="28"/>
        <item sd="0" x="2805"/>
        <item sd="0" x="1442"/>
        <item sd="0" x="2026"/>
        <item sd="0" x="1490"/>
        <item sd="0" x="1388"/>
        <item sd="0" x="2122"/>
        <item sd="0" x="1009"/>
        <item sd="0" x="712"/>
        <item sd="0" x="241"/>
        <item sd="0" x="319"/>
        <item sd="0" x="2889"/>
        <item sd="0" x="2566"/>
        <item sd="0" x="2624"/>
        <item sd="0" x="600"/>
        <item sd="0" x="2690"/>
        <item sd="0" x="1352"/>
        <item sd="0" x="2488"/>
        <item sd="0" x="1767"/>
        <item sd="0" x="1518"/>
        <item sd="0" x="1386"/>
        <item sd="0" x="2243"/>
        <item sd="0" x="2810"/>
        <item sd="0" x="1960"/>
        <item sd="0" x="817"/>
        <item sd="0" x="33"/>
        <item sd="0" x="147"/>
        <item sd="0" x="1774"/>
        <item sd="0" x="1771"/>
        <item sd="0" x="1586"/>
        <item sd="0" x="2882"/>
        <item sd="0" x="2509"/>
        <item sd="0" x="1576"/>
        <item sd="0" x="952"/>
        <item sd="0" x="1086"/>
        <item sd="0" x="1192"/>
        <item sd="0" x="2837"/>
        <item sd="0" x="2280"/>
        <item sd="0" x="2870"/>
        <item sd="0" x="1420"/>
        <item sd="0" x="44"/>
        <item sd="0" x="2047"/>
        <item sd="0" x="1022"/>
        <item sd="0" x="1354"/>
        <item sd="0" x="1585"/>
        <item sd="0" x="39"/>
        <item sd="0" x="879"/>
        <item sd="0" x="1339"/>
        <item sd="0" x="401"/>
        <item sd="0" x="1719"/>
        <item sd="0" x="2485"/>
        <item sd="0" x="1697"/>
        <item sd="0" x="69"/>
        <item sd="0" x="48"/>
        <item sd="0" x="1413"/>
        <item sd="0" x="102"/>
        <item sd="0" x="1081"/>
        <item sd="0" x="2769"/>
        <item sd="0" x="2843"/>
        <item sd="0" x="1777"/>
        <item sd="0" x="677"/>
        <item sd="0" x="1990"/>
        <item sd="0" x="1290"/>
        <item sd="0" x="2475"/>
        <item sd="0" x="157"/>
        <item sd="0" x="883"/>
        <item sd="0" x="1989"/>
        <item sd="0" x="344"/>
        <item sd="0" x="1815"/>
        <item sd="0" x="2187"/>
        <item sd="0" x="810"/>
        <item sd="0" x="506"/>
        <item sd="0" x="1416"/>
        <item sd="0" x="380"/>
        <item sd="0" x="148"/>
        <item sd="0" x="945"/>
        <item sd="0" x="511"/>
        <item sd="0" x="1971"/>
        <item sd="0" x="608"/>
        <item sd="0" x="2529"/>
        <item sd="0" x="42"/>
        <item sd="0" x="530"/>
        <item sd="0" x="758"/>
        <item sd="0" x="449"/>
        <item sd="0" x="2259"/>
        <item sd="0" x="1350"/>
        <item sd="0" x="2636"/>
        <item sd="0" x="343"/>
        <item sd="0" x="846"/>
        <item sd="0" x="644"/>
        <item sd="0" x="724"/>
        <item sd="0" x="772"/>
        <item sd="0" x="410"/>
        <item sd="0" x="700"/>
        <item sd="0" x="2250"/>
        <item sd="0" x="268"/>
        <item sd="0" x="269"/>
        <item sd="0" x="1752"/>
        <item sd="0" x="370"/>
        <item sd="0" x="2835"/>
        <item sd="0" x="58"/>
        <item sd="0" x="1062"/>
        <item sd="0" x="1713"/>
        <item sd="0" x="2515"/>
        <item sd="0" x="2024"/>
        <item sd="0" x="1149"/>
        <item sd="0" x="2099"/>
        <item sd="0" x="714"/>
        <item sd="0" x="2528"/>
        <item sd="0" x="1781"/>
        <item sd="0" x="2729"/>
        <item sd="0" x="1859"/>
        <item sd="0" x="889"/>
        <item sd="0" x="2666"/>
        <item sd="0" x="2212"/>
        <item sd="0" x="2802"/>
        <item sd="0" x="662"/>
        <item sd="0" x="2883"/>
        <item sd="0" x="892"/>
        <item sd="0" x="1088"/>
        <item sd="0" x="1837"/>
        <item sd="0" x="2201"/>
        <item sd="0" x="2032"/>
        <item sd="0" x="1821"/>
        <item sd="0" x="2338"/>
        <item sd="0" x="747"/>
        <item sd="0" x="2845"/>
        <item sd="0" x="721"/>
        <item sd="0" x="1874"/>
        <item sd="0" x="576"/>
        <item sd="0" x="2316"/>
        <item t="default" sd="0"/>
      </items>
    </pivotField>
    <pivotField compact="0" outline="0" showAll="0"/>
    <pivotField name="Star Name" axis="axisRow" compact="0" outline="0" showAll="0">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numFmtId="164" outline="0" showAll="0"/>
    <pivotField compact="0" outline="0" showAll="0"/>
    <pivotField compact="0" outline="0" showAll="0"/>
    <pivotField compact="0" outline="0" showAll="0"/>
  </pivotFields>
  <rowFields count="3">
    <field x="7"/>
    <field x="9"/>
    <field x="0"/>
  </rowFields>
  <rowItems count="10">
    <i>
      <x v="165"/>
    </i>
    <i>
      <x v="482"/>
    </i>
    <i>
      <x v="671"/>
    </i>
    <i>
      <x v="1114"/>
    </i>
    <i>
      <x v="1146"/>
    </i>
    <i>
      <x v="1868"/>
    </i>
    <i>
      <x v="2168"/>
    </i>
    <i>
      <x v="2405"/>
    </i>
    <i>
      <x v="2627"/>
    </i>
    <i>
      <x v="2711"/>
    </i>
  </rowItems>
  <colFields count="1">
    <field x="-2"/>
  </colFields>
  <colItems count="3">
    <i>
      <x/>
    </i>
    <i i="1">
      <x v="1"/>
    </i>
    <i i="2">
      <x v="2"/>
    </i>
  </colItems>
  <dataFields count="3">
    <dataField name="Total Gross Earnings ($M)" fld="12" baseField="7" baseItem="0"/>
    <dataField name="Avg. Gross Earnings ($M)_x0009_" fld="12" subtotal="average" baseField="7" baseItem="0"/>
    <dataField name="Avg. IMDb Score" fld="5" subtotal="average" baseField="7" baseItem="0"/>
  </dataFields>
  <pivotTableStyleInfo name="PivotStyleMedium19"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7CF364-C624-406B-9821-9CAFA68B01E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24" firstHeaderRow="0" firstDataRow="1" firstDataCol="1"/>
  <pivotFields count="20">
    <pivotField axis="axisRow" showAll="0" measureFilter="1" sortType="descending">
      <items count="7434">
        <item x="5423"/>
        <item x="5183"/>
        <item x="6164"/>
        <item x="3294"/>
        <item x="4757"/>
        <item x="5874"/>
        <item x="4987"/>
        <item x="7266"/>
        <item x="1352"/>
        <item x="556"/>
        <item x="5341"/>
        <item x="4490"/>
        <item x="3391"/>
        <item x="2674"/>
        <item x="4161"/>
        <item x="1214"/>
        <item x="1044"/>
        <item x="5465"/>
        <item x="6737"/>
        <item x="3455"/>
        <item x="410"/>
        <item x="5906"/>
        <item x="5157"/>
        <item x="2811"/>
        <item x="3612"/>
        <item x="2629"/>
        <item x="5470"/>
        <item x="7128"/>
        <item x="6138"/>
        <item x="5610"/>
        <item x="5649"/>
        <item x="4421"/>
        <item x="6757"/>
        <item x="2137"/>
        <item x="3852"/>
        <item x="4833"/>
        <item x="5376"/>
        <item x="1379"/>
        <item x="2921"/>
        <item x="4183"/>
        <item x="6152"/>
        <item x="3531"/>
        <item x="486"/>
        <item x="6825"/>
        <item x="6191"/>
        <item x="4245"/>
        <item x="5945"/>
        <item x="6315"/>
        <item x="4144"/>
        <item x="4090"/>
        <item x="5182"/>
        <item x="3651"/>
        <item x="4025"/>
        <item x="6090"/>
        <item x="5028"/>
        <item x="1965"/>
        <item x="6375"/>
        <item x="5415"/>
        <item x="2069"/>
        <item x="2515"/>
        <item x="3372"/>
        <item x="2399"/>
        <item x="5020"/>
        <item x="5015"/>
        <item x="5826"/>
        <item x="6314"/>
        <item x="3897"/>
        <item x="4529"/>
        <item x="5101"/>
        <item x="4023"/>
        <item x="7383"/>
        <item x="6607"/>
        <item x="6937"/>
        <item x="7322"/>
        <item x="6146"/>
        <item x="208"/>
        <item x="4388"/>
        <item x="5824"/>
        <item x="5414"/>
        <item x="948"/>
        <item x="7196"/>
        <item x="6451"/>
        <item x="3573"/>
        <item x="3143"/>
        <item x="3991"/>
        <item x="998"/>
        <item x="2488"/>
        <item x="4061"/>
        <item x="1192"/>
        <item x="1486"/>
        <item x="5054"/>
        <item x="3432"/>
        <item x="4540"/>
        <item x="3"/>
        <item x="6630"/>
        <item x="1377"/>
        <item x="6460"/>
        <item x="936"/>
        <item x="6919"/>
        <item x="7313"/>
        <item x="3794"/>
        <item x="6619"/>
        <item x="2301"/>
        <item x="3199"/>
        <item x="715"/>
        <item x="1616"/>
        <item x="5354"/>
        <item x="361"/>
        <item x="4437"/>
        <item x="3240"/>
        <item x="3390"/>
        <item x="1344"/>
        <item x="1793"/>
        <item x="6783"/>
        <item x="5838"/>
        <item x="2381"/>
        <item x="4537"/>
        <item x="7308"/>
        <item x="6903"/>
        <item x="7306"/>
        <item x="1554"/>
        <item x="2925"/>
        <item x="2311"/>
        <item x="2027"/>
        <item x="6290"/>
        <item x="939"/>
        <item x="1244"/>
        <item x="7034"/>
        <item x="6119"/>
        <item x="5895"/>
        <item x="4523"/>
        <item x="4853"/>
        <item x="2663"/>
        <item x="4928"/>
        <item x="4293"/>
        <item x="1393"/>
        <item x="6184"/>
        <item x="6406"/>
        <item x="4637"/>
        <item x="6817"/>
        <item x="2377"/>
        <item x="2707"/>
        <item x="1898"/>
        <item x="3818"/>
        <item x="2039"/>
        <item x="3140"/>
        <item x="6425"/>
        <item x="2723"/>
        <item x="310"/>
        <item x="6429"/>
        <item x="4659"/>
        <item x="4535"/>
        <item x="2464"/>
        <item x="7309"/>
        <item x="890"/>
        <item x="4262"/>
        <item x="6586"/>
        <item x="1201"/>
        <item x="3570"/>
        <item x="2187"/>
        <item x="3500"/>
        <item x="272"/>
        <item x="4291"/>
        <item x="6358"/>
        <item x="6768"/>
        <item x="1085"/>
        <item x="6421"/>
        <item x="6393"/>
        <item x="1338"/>
        <item x="3262"/>
        <item x="424"/>
        <item x="1350"/>
        <item x="506"/>
        <item x="663"/>
        <item x="1055"/>
        <item x="1251"/>
        <item x="1473"/>
        <item x="501"/>
        <item x="5459"/>
        <item x="3225"/>
        <item x="2233"/>
        <item x="375"/>
        <item x="1185"/>
        <item x="598"/>
        <item x="7214"/>
        <item x="5469"/>
        <item x="2601"/>
        <item x="7080"/>
        <item x="1916"/>
        <item x="2058"/>
        <item x="3589"/>
        <item x="675"/>
        <item x="6032"/>
        <item x="4908"/>
        <item x="5847"/>
        <item x="4385"/>
        <item x="5450"/>
        <item x="1761"/>
        <item x="7109"/>
        <item x="3295"/>
        <item x="2556"/>
        <item x="3121"/>
        <item x="5458"/>
        <item x="512"/>
        <item x="4706"/>
        <item x="7073"/>
        <item x="2117"/>
        <item x="1284"/>
        <item x="2994"/>
        <item x="602"/>
        <item x="1822"/>
        <item x="2213"/>
        <item x="6929"/>
        <item x="2856"/>
        <item x="3123"/>
        <item x="6020"/>
        <item x="2822"/>
        <item x="2605"/>
        <item x="6807"/>
        <item x="2885"/>
        <item x="4438"/>
        <item x="649"/>
        <item x="6373"/>
        <item x="2652"/>
        <item x="6576"/>
        <item x="3539"/>
        <item x="4054"/>
        <item x="7100"/>
        <item x="3798"/>
        <item x="4646"/>
        <item x="4116"/>
        <item x="5800"/>
        <item x="7283"/>
        <item x="4006"/>
        <item x="6095"/>
        <item x="860"/>
        <item x="4018"/>
        <item x="6169"/>
        <item x="1291"/>
        <item x="2502"/>
        <item x="5963"/>
        <item x="102"/>
        <item x="1003"/>
        <item x="3051"/>
        <item x="4858"/>
        <item x="2436"/>
        <item x="2624"/>
        <item x="2174"/>
        <item x="5061"/>
        <item x="5977"/>
        <item x="1277"/>
        <item x="7205"/>
        <item x="7292"/>
        <item x="4731"/>
        <item x="4074"/>
        <item x="2255"/>
        <item x="6415"/>
        <item x="3066"/>
        <item x="6267"/>
        <item x="7136"/>
        <item x="5472"/>
        <item x="1066"/>
        <item x="6777"/>
        <item x="3131"/>
        <item x="7311"/>
        <item x="1766"/>
        <item x="6129"/>
        <item x="732"/>
        <item x="3368"/>
        <item x="1622"/>
        <item x="4441"/>
        <item x="4900"/>
        <item x="5502"/>
        <item x="6286"/>
        <item x="513"/>
        <item x="4247"/>
        <item x="667"/>
        <item x="5437"/>
        <item x="3566"/>
        <item x="6272"/>
        <item x="1665"/>
        <item x="3084"/>
        <item x="3006"/>
        <item x="2364"/>
        <item x="2546"/>
        <item x="228"/>
        <item x="5"/>
        <item x="4885"/>
        <item x="1380"/>
        <item x="2806"/>
        <item x="2021"/>
        <item x="682"/>
        <item x="2918"/>
        <item x="6004"/>
        <item x="4396"/>
        <item x="6352"/>
        <item x="4464"/>
        <item x="3829"/>
        <item x="1738"/>
        <item x="5531"/>
        <item x="6699"/>
        <item x="2032"/>
        <item x="1264"/>
        <item x="888"/>
        <item x="4392"/>
        <item x="6897"/>
        <item x="3025"/>
        <item x="836"/>
        <item x="5417"/>
        <item x="4989"/>
        <item x="7264"/>
        <item x="2265"/>
        <item x="3446"/>
        <item x="5435"/>
        <item x="4086"/>
        <item x="1470"/>
        <item x="2934"/>
        <item x="6943"/>
        <item x="5697"/>
        <item x="6849"/>
        <item x="1902"/>
        <item x="6226"/>
        <item x="179"/>
        <item x="491"/>
        <item x="4143"/>
        <item x="4904"/>
        <item x="6941"/>
        <item x="3707"/>
        <item x="4348"/>
        <item x="381"/>
        <item x="967"/>
        <item x="6716"/>
        <item x="6731"/>
        <item x="1739"/>
        <item x="3665"/>
        <item x="3332"/>
        <item x="633"/>
        <item x="6592"/>
        <item x="4704"/>
        <item x="3820"/>
        <item x="4391"/>
        <item x="6925"/>
        <item x="7108"/>
        <item x="4864"/>
        <item x="41"/>
        <item x="4956"/>
        <item x="5740"/>
        <item x="6510"/>
        <item x="5347"/>
        <item x="1449"/>
        <item x="3806"/>
        <item x="481"/>
        <item x="1212"/>
        <item x="7213"/>
        <item x="954"/>
        <item x="6933"/>
        <item x="3401"/>
        <item x="577"/>
        <item x="793"/>
        <item x="4961"/>
        <item x="27"/>
        <item x="2205"/>
        <item x="3272"/>
        <item x="6842"/>
        <item x="6127"/>
        <item x="6918"/>
        <item x="2115"/>
        <item x="1151"/>
        <item x="1597"/>
        <item x="1816"/>
        <item x="3913"/>
        <item x="6843"/>
        <item x="3407"/>
        <item x="3795"/>
        <item x="134"/>
        <item x="3680"/>
        <item x="5941"/>
        <item x="7052"/>
        <item x="6303"/>
        <item x="4320"/>
        <item x="6591"/>
        <item x="733"/>
        <item x="4184"/>
        <item x="7235"/>
        <item x="3816"/>
        <item x="3058"/>
        <item x="417"/>
        <item x="262"/>
        <item x="6997"/>
        <item x="3699"/>
        <item x="2325"/>
        <item x="6012"/>
        <item x="7245"/>
        <item x="3574"/>
        <item x="4678"/>
        <item x="3959"/>
        <item x="841"/>
        <item x="1859"/>
        <item x="113"/>
        <item x="3078"/>
        <item x="1810"/>
        <item x="2798"/>
        <item x="5457"/>
        <item x="135"/>
        <item x="3495"/>
        <item x="1487"/>
        <item x="7220"/>
        <item x="204"/>
        <item x="4691"/>
        <item x="3031"/>
        <item x="4436"/>
        <item x="4046"/>
        <item x="3415"/>
        <item x="3029"/>
        <item x="6141"/>
        <item x="4426"/>
        <item x="1409"/>
        <item x="6405"/>
        <item x="7134"/>
        <item x="2499"/>
        <item x="379"/>
        <item x="3875"/>
        <item x="7290"/>
        <item x="1102"/>
        <item x="4709"/>
        <item x="3506"/>
        <item x="5345"/>
        <item x="2761"/>
        <item x="5910"/>
        <item x="2446"/>
        <item x="4190"/>
        <item x="1095"/>
        <item x="2748"/>
        <item x="7244"/>
        <item x="3773"/>
        <item x="5675"/>
        <item x="1188"/>
        <item x="3426"/>
        <item x="3165"/>
        <item x="6322"/>
        <item x="7279"/>
        <item x="6891"/>
        <item x="212"/>
        <item x="7145"/>
        <item x="6624"/>
        <item x="5855"/>
        <item x="1639"/>
        <item x="3364"/>
        <item x="5888"/>
        <item x="2290"/>
        <item x="1392"/>
        <item x="1956"/>
        <item x="6831"/>
        <item x="5492"/>
        <item x="3899"/>
        <item x="6495"/>
        <item x="7066"/>
        <item x="2752"/>
        <item x="4092"/>
        <item x="3217"/>
        <item x="3430"/>
        <item x="6"/>
        <item x="4301"/>
        <item x="3479"/>
        <item x="1397"/>
        <item x="4794"/>
        <item x="2614"/>
        <item x="5843"/>
        <item x="5271"/>
        <item x="1403"/>
        <item x="908"/>
        <item x="3322"/>
        <item x="7061"/>
        <item x="4875"/>
        <item x="1650"/>
        <item x="6003"/>
        <item x="1695"/>
        <item x="7212"/>
        <item x="4608"/>
        <item x="5942"/>
        <item x="1195"/>
        <item x="2406"/>
        <item x="3461"/>
        <item x="3195"/>
        <item x="898"/>
        <item x="887"/>
        <item x="2119"/>
        <item x="4434"/>
        <item x="6711"/>
        <item x="93"/>
        <item x="1301"/>
        <item x="4804"/>
        <item x="2141"/>
        <item x="6384"/>
        <item x="3007"/>
        <item x="4494"/>
        <item x="1426"/>
        <item x="2576"/>
        <item x="2331"/>
        <item x="1135"/>
        <item x="7218"/>
        <item x="2671"/>
        <item x="6704"/>
        <item x="4669"/>
        <item x="4007"/>
        <item x="3563"/>
        <item x="5187"/>
        <item x="5436"/>
        <item x="4727"/>
        <item x="982"/>
        <item x="7188"/>
        <item x="3484"/>
        <item x="1976"/>
        <item x="4880"/>
        <item x="3803"/>
        <item x="5873"/>
        <item x="6927"/>
        <item x="4988"/>
        <item x="6585"/>
        <item x="5867"/>
        <item x="1145"/>
        <item x="5026"/>
        <item x="6176"/>
        <item x="6262"/>
        <item x="3986"/>
        <item x="3044"/>
        <item x="3402"/>
        <item x="5169"/>
        <item x="261"/>
        <item x="4145"/>
        <item x="3637"/>
        <item x="1709"/>
        <item x="5337"/>
        <item x="6485"/>
        <item x="7248"/>
        <item x="7057"/>
        <item x="762"/>
        <item x="958"/>
        <item x="5053"/>
        <item x="1651"/>
        <item x="5475"/>
        <item x="3125"/>
        <item x="2130"/>
        <item x="6896"/>
        <item x="6594"/>
        <item x="2622"/>
        <item x="3239"/>
        <item x="4789"/>
        <item x="1143"/>
        <item x="1075"/>
        <item x="3877"/>
        <item x="6899"/>
        <item x="3464"/>
        <item x="446"/>
        <item x="5223"/>
        <item x="712"/>
        <item x="5215"/>
        <item x="2497"/>
        <item x="488"/>
        <item x="6036"/>
        <item x="160"/>
        <item x="840"/>
        <item x="1115"/>
        <item x="635"/>
        <item x="1429"/>
        <item x="1631"/>
        <item x="2569"/>
        <item x="1835"/>
        <item x="1028"/>
        <item x="407"/>
        <item x="7418"/>
        <item x="4177"/>
        <item x="2758"/>
        <item x="1327"/>
        <item x="4460"/>
        <item x="2506"/>
        <item x="6145"/>
        <item x="1721"/>
        <item x="2178"/>
        <item x="5485"/>
        <item x="780"/>
        <item x="6713"/>
        <item x="2976"/>
        <item x="4670"/>
        <item x="7207"/>
        <item x="4235"/>
        <item x="5749"/>
        <item x="7154"/>
        <item x="6242"/>
        <item x="1155"/>
        <item x="3754"/>
        <item x="3713"/>
        <item x="6614"/>
        <item x="6528"/>
        <item x="684"/>
        <item x="4095"/>
        <item x="5042"/>
        <item x="2715"/>
        <item x="3745"/>
        <item x="953"/>
        <item x="3844"/>
        <item x="5247"/>
        <item x="2953"/>
        <item x="313"/>
        <item x="4030"/>
        <item x="2537"/>
        <item x="6480"/>
        <item x="4361"/>
        <item x="6058"/>
        <item x="1160"/>
        <item x="3307"/>
        <item x="5661"/>
        <item x="4798"/>
        <item x="1939"/>
        <item x="3329"/>
        <item x="4264"/>
        <item x="2024"/>
        <item x="4857"/>
        <item x="2958"/>
        <item x="1364"/>
        <item x="7354"/>
        <item x="1428"/>
        <item x="3014"/>
        <item x="4566"/>
        <item x="2617"/>
        <item x="2026"/>
        <item x="6676"/>
        <item x="2346"/>
        <item x="6836"/>
        <item x="3520"/>
        <item x="4745"/>
        <item x="5751"/>
        <item x="6978"/>
        <item x="3687"/>
        <item x="5933"/>
        <item x="6909"/>
        <item x="4611"/>
        <item x="5268"/>
        <item x="7046"/>
        <item x="1248"/>
        <item x="3012"/>
        <item x="7038"/>
        <item x="5822"/>
        <item x="1987"/>
        <item x="6666"/>
        <item x="6022"/>
        <item x="534"/>
        <item x="7000"/>
        <item x="3489"/>
        <item x="3743"/>
        <item x="7174"/>
        <item x="3759"/>
        <item x="2923"/>
        <item x="2971"/>
        <item x="1825"/>
        <item x="4668"/>
        <item x="2840"/>
        <item x="5022"/>
        <item x="4671"/>
        <item x="5048"/>
        <item x="2866"/>
        <item x="3639"/>
        <item x="5168"/>
        <item x="4960"/>
        <item x="4883"/>
        <item x="2036"/>
        <item x="2235"/>
        <item x="1242"/>
        <item x="2933"/>
        <item x="6979"/>
        <item x="6414"/>
        <item x="6214"/>
        <item x="3734"/>
        <item x="2743"/>
        <item x="4497"/>
        <item x="5071"/>
        <item x="6472"/>
        <item x="7408"/>
        <item x="6180"/>
        <item x="5657"/>
        <item x="3828"/>
        <item x="4943"/>
        <item x="2581"/>
        <item x="3481"/>
        <item x="6044"/>
        <item x="6224"/>
        <item x="2148"/>
        <item x="3319"/>
        <item x="3276"/>
        <item x="4146"/>
        <item x="4031"/>
        <item x="6742"/>
        <item x="7391"/>
        <item x="2281"/>
        <item x="3172"/>
        <item x="4968"/>
        <item x="4747"/>
        <item x="7047"/>
        <item x="5860"/>
        <item x="3354"/>
        <item x="530"/>
        <item x="220"/>
        <item x="3700"/>
        <item x="3588"/>
        <item x="1581"/>
        <item x="2338"/>
        <item x="1149"/>
        <item x="1269"/>
        <item x="1697"/>
        <item x="368"/>
        <item x="4137"/>
        <item x="734"/>
        <item x="3560"/>
        <item x="6858"/>
        <item x="986"/>
        <item x="5186"/>
        <item x="470"/>
        <item x="1032"/>
        <item x="2431"/>
        <item x="3070"/>
        <item x="4592"/>
        <item x="5498"/>
        <item x="4306"/>
        <item x="2744"/>
        <item x="5718"/>
        <item x="6419"/>
        <item x="419"/>
        <item x="4516"/>
        <item x="6220"/>
        <item x="2392"/>
        <item x="7327"/>
        <item x="3439"/>
        <item x="1236"/>
        <item x="6284"/>
        <item x="1258"/>
        <item x="3408"/>
        <item x="3757"/>
        <item x="6400"/>
        <item x="4048"/>
        <item x="4212"/>
        <item x="6428"/>
        <item x="2005"/>
        <item x="6301"/>
        <item x="6016"/>
        <item x="3613"/>
        <item x="4788"/>
        <item x="5799"/>
        <item x="2917"/>
        <item x="6463"/>
        <item x="1300"/>
        <item x="4123"/>
        <item x="913"/>
        <item x="881"/>
        <item x="4284"/>
        <item x="1862"/>
        <item x="1460"/>
        <item x="1895"/>
        <item x="3628"/>
        <item x="6778"/>
        <item x="2675"/>
        <item x="1249"/>
        <item x="1925"/>
        <item x="2908"/>
        <item x="1383"/>
        <item x="1640"/>
        <item x="6349"/>
        <item x="7423"/>
        <item x="613"/>
        <item x="4481"/>
        <item x="3904"/>
        <item x="5515"/>
        <item x="2181"/>
        <item x="5643"/>
        <item x="4734"/>
        <item x="3536"/>
        <item x="2547"/>
        <item x="4871"/>
        <item x="4879"/>
        <item x="5713"/>
        <item x="3304"/>
        <item x="5519"/>
        <item x="4539"/>
        <item x="3807"/>
        <item x="3860"/>
        <item x="6538"/>
        <item x="937"/>
        <item x="6409"/>
        <item x="7058"/>
        <item x="1440"/>
        <item x="1927"/>
        <item x="6446"/>
        <item x="2862"/>
        <item x="4902"/>
        <item x="5544"/>
        <item x="7428"/>
        <item x="1078"/>
        <item x="6598"/>
        <item x="7114"/>
        <item x="3224"/>
        <item x="4004"/>
        <item x="7002"/>
        <item x="217"/>
        <item x="6894"/>
        <item x="4401"/>
        <item x="4983"/>
        <item x="6770"/>
        <item x="531"/>
        <item x="2165"/>
        <item x="528"/>
        <item x="2461"/>
        <item x="2530"/>
        <item x="3256"/>
        <item x="1489"/>
        <item x="6828"/>
        <item x="6341"/>
        <item x="3670"/>
        <item x="1060"/>
        <item x="1566"/>
        <item x="7347"/>
        <item x="5282"/>
        <item x="7206"/>
        <item x="2302"/>
        <item x="685"/>
        <item x="7113"/>
        <item x="2975"/>
        <item x="4776"/>
        <item x="2352"/>
        <item x="587"/>
        <item x="6260"/>
        <item x="4076"/>
        <item x="1624"/>
        <item x="4721"/>
        <item x="1317"/>
        <item x="2981"/>
        <item x="4148"/>
        <item x="3834"/>
        <item x="3960"/>
        <item x="158"/>
        <item x="2462"/>
        <item x="2291"/>
        <item x="2474"/>
        <item x="934"/>
        <item x="4051"/>
        <item x="2775"/>
        <item x="6218"/>
        <item x="6160"/>
        <item x="6273"/>
        <item x="372"/>
        <item x="2557"/>
        <item x="1735"/>
        <item x="3425"/>
        <item x="343"/>
        <item x="5652"/>
        <item x="919"/>
        <item x="3301"/>
        <item x="5128"/>
        <item x="241"/>
        <item x="4109"/>
        <item x="2157"/>
        <item x="4882"/>
        <item x="2390"/>
        <item x="7415"/>
        <item x="1769"/>
        <item x="553"/>
        <item x="122"/>
        <item x="2112"/>
        <item x="5191"/>
        <item x="1921"/>
        <item x="609"/>
        <item x="3567"/>
        <item x="878"/>
        <item x="2397"/>
        <item x="7062"/>
        <item x="3689"/>
        <item x="1691"/>
        <item x="552"/>
        <item x="5154"/>
        <item x="83"/>
        <item x="3927"/>
        <item x="4634"/>
        <item x="3061"/>
        <item x="7107"/>
        <item x="1797"/>
        <item x="3664"/>
        <item x="7338"/>
        <item x="2040"/>
        <item x="3089"/>
        <item x="4765"/>
        <item x="2941"/>
        <item x="7221"/>
        <item x="7021"/>
        <item x="969"/>
        <item x="1100"/>
        <item x="1436"/>
        <item x="2300"/>
        <item x="2985"/>
        <item x="5311"/>
        <item x="3659"/>
        <item x="2952"/>
        <item x="3431"/>
        <item x="2372"/>
        <item x="5628"/>
        <item x="7186"/>
        <item x="1206"/>
        <item x="6380"/>
        <item x="3694"/>
        <item x="3512"/>
        <item x="2683"/>
        <item x="1848"/>
        <item x="6999"/>
        <item x="5375"/>
        <item x="1351"/>
        <item x="7019"/>
        <item x="1786"/>
        <item x="2198"/>
        <item x="2549"/>
        <item x="405"/>
        <item x="2963"/>
        <item x="5068"/>
        <item x="5922"/>
        <item x="2623"/>
        <item x="737"/>
        <item x="5043"/>
        <item x="3732"/>
        <item x="3050"/>
        <item x="32"/>
        <item x="3581"/>
        <item x="4719"/>
        <item x="487"/>
        <item x="535"/>
        <item x="1575"/>
        <item x="2951"/>
        <item x="7318"/>
        <item x="7023"/>
        <item x="7009"/>
        <item x="6282"/>
        <item x="377"/>
        <item x="1623"/>
        <item x="652"/>
        <item x="7210"/>
        <item x="4718"/>
        <item x="6365"/>
        <item x="4479"/>
        <item x="3247"/>
        <item x="5382"/>
        <item x="5294"/>
        <item x="5742"/>
        <item x="6518"/>
        <item x="4985"/>
        <item x="4379"/>
        <item x="6708"/>
        <item x="3796"/>
        <item x="1297"/>
        <item x="5477"/>
        <item x="4335"/>
        <item x="7329"/>
        <item x="911"/>
        <item x="3638"/>
        <item x="4200"/>
        <item x="3498"/>
        <item x="7366"/>
        <item x="1041"/>
        <item x="548"/>
        <item x="4580"/>
        <item x="3521"/>
        <item x="2824"/>
        <item x="6200"/>
        <item x="5440"/>
        <item x="4653"/>
        <item x="24"/>
        <item x="5323"/>
        <item x="6556"/>
        <item x="5428"/>
        <item x="4180"/>
        <item x="3842"/>
        <item x="5431"/>
        <item x="4084"/>
        <item x="19"/>
        <item x="4172"/>
        <item x="4151"/>
        <item x="3938"/>
        <item x="5884"/>
        <item x="171"/>
        <item x="3351"/>
        <item x="3950"/>
        <item x="2102"/>
        <item x="4907"/>
        <item x="323"/>
        <item x="1851"/>
        <item x="1250"/>
        <item x="6021"/>
        <item x="2880"/>
        <item x="4270"/>
        <item x="2511"/>
        <item x="972"/>
        <item x="3963"/>
        <item x="3265"/>
        <item x="7072"/>
        <item x="1103"/>
        <item x="5648"/>
        <item x="5591"/>
        <item x="5180"/>
        <item x="7200"/>
        <item x="6577"/>
        <item x="2572"/>
        <item x="2730"/>
        <item x="1412"/>
        <item x="6860"/>
        <item x="111"/>
        <item x="3556"/>
        <item x="5907"/>
        <item x="6638"/>
        <item x="2711"/>
        <item x="6080"/>
        <item x="581"/>
        <item x="2554"/>
        <item x="4079"/>
        <item x="4698"/>
        <item x="17"/>
        <item x="1318"/>
        <item x="1777"/>
        <item x="1669"/>
        <item x="5300"/>
        <item x="6771"/>
        <item x="6455"/>
        <item x="2365"/>
        <item x="4223"/>
        <item x="6954"/>
        <item x="6416"/>
        <item x="693"/>
        <item x="1373"/>
        <item x="4337"/>
        <item x="2522"/>
        <item x="7185"/>
        <item x="7389"/>
        <item x="2804"/>
        <item x="4927"/>
        <item x="2072"/>
        <item x="2705"/>
        <item x="294"/>
        <item x="499"/>
        <item x="1068"/>
        <item x="3270"/>
        <item x="35"/>
        <item x="1831"/>
        <item x="7132"/>
        <item x="4652"/>
        <item x="6671"/>
        <item x="5738"/>
        <item x="6297"/>
        <item x="3849"/>
        <item x="6793"/>
        <item x="7251"/>
        <item x="6133"/>
        <item x="2078"/>
        <item x="6922"/>
        <item x="6642"/>
        <item x="7365"/>
        <item x="5098"/>
        <item x="4308"/>
        <item x="165"/>
        <item x="920"/>
        <item x="1912"/>
        <item x="2245"/>
        <item x="5837"/>
        <item x="2374"/>
        <item x="2404"/>
        <item x="6574"/>
        <item x="2956"/>
        <item x="6171"/>
        <item x="6863"/>
        <item x="5495"/>
        <item x="4755"/>
        <item x="5730"/>
        <item x="6886"/>
        <item x="4667"/>
        <item x="5452"/>
        <item x="4926"/>
        <item x="2636"/>
        <item x="4753"/>
        <item x="2619"/>
        <item x="5074"/>
        <item x="3592"/>
        <item x="877"/>
        <item x="1315"/>
        <item x="1491"/>
        <item x="279"/>
        <item x="4893"/>
        <item x="3984"/>
        <item x="4496"/>
        <item x="3802"/>
        <item x="3145"/>
        <item x="718"/>
        <item x="86"/>
        <item x="4428"/>
        <item x="2893"/>
        <item x="147"/>
        <item x="2299"/>
        <item x="3747"/>
        <item x="3337"/>
        <item x="6061"/>
        <item x="4445"/>
        <item x="2932"/>
        <item x="2598"/>
        <item x="6664"/>
        <item x="3693"/>
        <item x="6707"/>
        <item x="3333"/>
        <item x="5677"/>
        <item x="794"/>
        <item x="5674"/>
        <item x="5489"/>
        <item x="2842"/>
        <item x="418"/>
        <item x="626"/>
        <item x="1496"/>
        <item x="5193"/>
        <item x="4024"/>
        <item x="5332"/>
        <item x="2125"/>
        <item x="6536"/>
        <item x="5131"/>
        <item x="97"/>
        <item x="4565"/>
        <item x="5115"/>
        <item x="6283"/>
        <item x="7241"/>
        <item x="5624"/>
        <item x="4991"/>
        <item x="3601"/>
        <item x="4179"/>
        <item x="3936"/>
        <item x="4785"/>
        <item x="2580"/>
        <item x="3109"/>
        <item x="4504"/>
        <item x="6049"/>
        <item x="4305"/>
        <item x="7323"/>
        <item x="1615"/>
        <item x="5261"/>
        <item x="4191"/>
        <item x="4594"/>
        <item x="589"/>
        <item x="16"/>
        <item x="1525"/>
        <item x="6379"/>
        <item x="6000"/>
        <item x="1084"/>
        <item x="7379"/>
        <item x="3985"/>
        <item x="4569"/>
        <item x="3605"/>
        <item x="6611"/>
        <item x="866"/>
        <item x="3163"/>
        <item x="4824"/>
        <item x="536"/>
        <item x="2138"/>
        <item x="1254"/>
        <item x="1663"/>
        <item x="1886"/>
        <item x="1187"/>
        <item x="2566"/>
        <item x="6967"/>
        <item x="5478"/>
        <item x="1382"/>
        <item x="5318"/>
        <item x="5314"/>
        <item x="600"/>
        <item x="3765"/>
        <item x="359"/>
        <item x="4420"/>
        <item x="2133"/>
        <item x="7091"/>
        <item x="5960"/>
        <item x="3752"/>
        <item x="2582"/>
        <item x="7004"/>
        <item x="6493"/>
        <item x="4601"/>
        <item x="1310"/>
        <item x="2684"/>
        <item x="5438"/>
        <item x="2991"/>
        <item x="4082"/>
        <item x="2891"/>
        <item x="490"/>
        <item x="5490"/>
        <item x="3212"/>
        <item x="5288"/>
        <item x="4078"/>
        <item x="1977"/>
        <item x="3160"/>
        <item x="2107"/>
        <item x="89"/>
        <item x="1833"/>
        <item x="2453"/>
        <item x="5234"/>
        <item x="2089"/>
        <item x="101"/>
        <item x="2113"/>
        <item x="1874"/>
        <item x="1768"/>
        <item x="269"/>
        <item x="3357"/>
        <item x="1331"/>
        <item x="2422"/>
        <item x="2560"/>
        <item x="4869"/>
        <item x="4767"/>
        <item x="2224"/>
        <item x="2535"/>
        <item x="4530"/>
        <item x="7403"/>
        <item x="7224"/>
        <item x="520"/>
        <item x="2709"/>
        <item x="4064"/>
        <item x="3171"/>
        <item x="997"/>
        <item x="2012"/>
        <item x="4409"/>
        <item x="2006"/>
        <item x="1688"/>
        <item x="5958"/>
        <item x="6440"/>
        <item x="5362"/>
        <item x="6123"/>
        <item x="5175"/>
        <item x="6443"/>
        <item x="4519"/>
        <item x="909"/>
        <item x="713"/>
        <item x="2649"/>
        <item x="4627"/>
        <item x="8"/>
        <item x="2589"/>
        <item x="850"/>
        <item x="1235"/>
        <item x="6874"/>
        <item x="5421"/>
        <item x="641"/>
        <item x="1271"/>
        <item x="4344"/>
        <item x="7360"/>
        <item x="806"/>
        <item x="677"/>
        <item x="3771"/>
        <item x="4321"/>
        <item x="6287"/>
        <item x="4278"/>
        <item x="4199"/>
        <item x="7307"/>
        <item x="1221"/>
        <item x="7166"/>
        <item x="7180"/>
        <item x="4382"/>
        <item x="6746"/>
        <item x="4027"/>
        <item x="5809"/>
        <item x="832"/>
        <item x="2486"/>
        <item x="1252"/>
        <item x="6835"/>
        <item x="7043"/>
        <item x="318"/>
        <item x="1811"/>
        <item x="618"/>
        <item x="159"/>
        <item x="3590"/>
        <item x="1231"/>
        <item x="646"/>
        <item x="3774"/>
        <item x="1574"/>
        <item x="2079"/>
        <item x="1973"/>
        <item x="6854"/>
        <item x="6084"/>
        <item x="722"/>
        <item x="3017"/>
        <item x="211"/>
        <item x="495"/>
        <item x="6564"/>
        <item x="2288"/>
        <item x="4073"/>
        <item x="5383"/>
        <item x="4468"/>
        <item x="4285"/>
        <item x="2631"/>
        <item x="2081"/>
        <item x="3030"/>
        <item x="4572"/>
        <item x="3022"/>
        <item x="5777"/>
        <item x="148"/>
        <item x="5970"/>
        <item x="4341"/>
        <item x="5663"/>
        <item x="1576"/>
        <item x="3513"/>
        <item x="1980"/>
        <item x="2229"/>
        <item x="2110"/>
        <item x="6469"/>
        <item x="1385"/>
        <item x="2262"/>
        <item x="6661"/>
        <item x="3055"/>
        <item x="5616"/>
        <item x="2518"/>
        <item x="2667"/>
        <item x="5379"/>
        <item x="5885"/>
        <item x="3882"/>
        <item x="4598"/>
        <item x="2483"/>
        <item x="6051"/>
        <item x="551"/>
        <item x="5647"/>
        <item x="1814"/>
        <item x="5371"/>
        <item x="2836"/>
        <item x="5831"/>
        <item x="1475"/>
        <item x="5759"/>
        <item x="3624"/>
        <item x="1600"/>
        <item x="630"/>
        <item x="5523"/>
        <item x="4249"/>
        <item x="3552"/>
        <item x="4852"/>
        <item x="5445"/>
        <item x="2961"/>
        <item x="7302"/>
        <item x="5425"/>
        <item x="3561"/>
        <item x="1720"/>
        <item x="7088"/>
        <item x="5774"/>
        <item x="3891"/>
        <item x="763"/>
        <item x="679"/>
        <item x="6517"/>
        <item x="7089"/>
        <item x="1087"/>
        <item x="234"/>
        <item x="1111"/>
        <item x="1494"/>
        <item x="592"/>
        <item x="874"/>
        <item x="831"/>
        <item x="6773"/>
        <item x="1326"/>
        <item x="6549"/>
        <item x="2630"/>
        <item x="2167"/>
        <item x="1083"/>
        <item x="907"/>
        <item x="1368"/>
        <item x="3374"/>
        <item x="834"/>
        <item x="1232"/>
        <item x="3861"/>
        <item x="2395"/>
        <item x="2017"/>
        <item x="2510"/>
        <item x="374"/>
        <item x="366"/>
        <item x="1196"/>
        <item x="1296"/>
        <item x="5500"/>
        <item x="1821"/>
        <item x="944"/>
        <item x="3608"/>
        <item x="3328"/>
        <item x="3442"/>
        <item x="42"/>
        <item x="1137"/>
        <item x="4673"/>
        <item x="1734"/>
        <item x="7414"/>
        <item x="3170"/>
        <item x="358"/>
        <item x="2997"/>
        <item x="3088"/>
        <item x="4826"/>
        <item x="1868"/>
        <item x="4819"/>
        <item x="430"/>
        <item x="4677"/>
        <item x="521"/>
        <item x="190"/>
        <item x="2722"/>
        <item x="1517"/>
        <item x="1092"/>
        <item x="1744"/>
        <item x="5668"/>
        <item x="749"/>
        <item x="385"/>
        <item x="4555"/>
        <item x="1313"/>
        <item x="2452"/>
        <item x="2878"/>
        <item x="1469"/>
        <item x="4201"/>
        <item x="6508"/>
        <item x="6907"/>
        <item x="5056"/>
        <item x="4164"/>
        <item x="6186"/>
        <item x="2134"/>
        <item x="1480"/>
        <item x="5024"/>
        <item x="786"/>
        <item x="3296"/>
        <item x="3672"/>
        <item x="1629"/>
        <item x="3769"/>
        <item x="6698"/>
        <item x="3340"/>
        <item x="2383"/>
        <item x="1261"/>
        <item x="2628"/>
        <item x="981"/>
        <item x="462"/>
        <item x="5528"/>
        <item x="6616"/>
        <item x="3018"/>
        <item x="5511"/>
        <item x="4196"/>
        <item x="1755"/>
        <item x="4117"/>
        <item x="3266"/>
        <item x="5938"/>
        <item x="6206"/>
        <item x="4632"/>
        <item x="6913"/>
        <item x="1652"/>
        <item x="4069"/>
        <item x="4259"/>
        <item x="4814"/>
        <item x="5574"/>
        <item x="1174"/>
        <item x="1972"/>
        <item x="2247"/>
        <item x="4416"/>
        <item x="6298"/>
        <item x="765"/>
        <item x="5420"/>
        <item x="2821"/>
        <item x="1762"/>
        <item x="1638"/>
        <item x="2333"/>
        <item x="7388"/>
        <item x="129"/>
        <item x="1863"/>
        <item x="2208"/>
        <item x="1527"/>
        <item x="1528"/>
        <item x="1369"/>
        <item x="2779"/>
        <item x="6219"/>
        <item x="3297"/>
        <item x="2657"/>
        <item x="4553"/>
        <item x="247"/>
        <item x="1169"/>
        <item x="1431"/>
        <item x="2680"/>
        <item x="1337"/>
        <item x="5075"/>
        <item x="5504"/>
        <item x="2411"/>
        <item x="167"/>
        <item x="371"/>
        <item x="917"/>
        <item x="6678"/>
        <item x="7064"/>
        <item x="975"/>
        <item x="403"/>
        <item x="2938"/>
        <item x="5581"/>
        <item x="6441"/>
        <item x="2563"/>
        <item x="5040"/>
        <item x="2035"/>
        <item x="1147"/>
        <item x="2562"/>
        <item x="698"/>
        <item x="5213"/>
        <item x="5087"/>
        <item x="4124"/>
        <item x="1703"/>
        <item x="7141"/>
        <item x="709"/>
        <item x="1133"/>
        <item x="250"/>
        <item x="2577"/>
        <item x="397"/>
        <item x="246"/>
        <item x="1873"/>
        <item x="5287"/>
        <item x="3115"/>
        <item x="3416"/>
        <item x="2101"/>
        <item x="3200"/>
        <item x="3311"/>
        <item x="1526"/>
        <item x="6730"/>
        <item x="1775"/>
        <item x="799"/>
        <item x="1894"/>
        <item x="803"/>
        <item x="1935"/>
        <item x="5231"/>
        <item x="5226"/>
        <item x="4773"/>
        <item x="1969"/>
        <item x="1940"/>
        <item x="6357"/>
        <item x="6187"/>
        <item x="1740"/>
        <item x="2805"/>
        <item x="6632"/>
        <item x="2249"/>
        <item x="4158"/>
        <item x="7118"/>
        <item x="6822"/>
        <item x="2236"/>
        <item x="5217"/>
        <item x="4641"/>
        <item x="1017"/>
        <item x="783"/>
        <item x="2677"/>
        <item x="1765"/>
        <item x="3302"/>
        <item x="664"/>
        <item x="5538"/>
        <item x="6098"/>
        <item x="6868"/>
        <item x="7204"/>
        <item x="5891"/>
        <item x="6973"/>
        <item x="3544"/>
        <item x="4658"/>
        <item x="3434"/>
        <item x="4131"/>
        <item x="4133"/>
        <item x="5609"/>
        <item x="2700"/>
        <item x="1013"/>
        <item x="4521"/>
        <item x="2901"/>
        <item x="4650"/>
        <item x="5600"/>
        <item x="5979"/>
        <item x="5808"/>
        <item x="6958"/>
        <item x="5113"/>
        <item x="3534"/>
        <item x="1637"/>
        <item x="4282"/>
        <item x="5399"/>
        <item x="3979"/>
        <item x="1237"/>
        <item x="1632"/>
        <item x="2613"/>
        <item x="2153"/>
        <item x="3709"/>
        <item x="3968"/>
        <item x="255"/>
        <item x="5593"/>
        <item x="3595"/>
        <item x="1033"/>
        <item x="4474"/>
        <item x="5716"/>
        <item x="6741"/>
        <item x="4748"/>
        <item x="4111"/>
        <item x="1256"/>
        <item x="3316"/>
        <item x="5260"/>
        <item x="2423"/>
        <item x="6063"/>
        <item x="6998"/>
        <item x="1122"/>
        <item x="1531"/>
        <item x="1406"/>
        <item x="5365"/>
        <item x="4507"/>
        <item x="4992"/>
        <item x="3291"/>
        <item x="198"/>
        <item x="6318"/>
        <item x="4033"/>
        <item x="5924"/>
        <item x="1464"/>
        <item x="4909"/>
        <item x="1849"/>
        <item x="402"/>
        <item x="3202"/>
        <item x="6680"/>
        <item x="4395"/>
        <item x="2002"/>
        <item x="3470"/>
        <item x="5514"/>
        <item x="4296"/>
        <item x="7421"/>
        <item x="2679"/>
        <item x="5790"/>
        <item x="3854"/>
        <item x="4746"/>
        <item x="4685"/>
        <item x="6199"/>
        <item x="2441"/>
        <item x="5328"/>
        <item x="3035"/>
        <item x="3931"/>
        <item x="2888"/>
        <item x="5632"/>
        <item x="6721"/>
        <item x="7373"/>
        <item x="3823"/>
        <item x="1877"/>
        <item x="7211"/>
        <item x="4640"/>
        <item x="5279"/>
        <item x="6599"/>
        <item x="7296"/>
        <item x="4355"/>
        <item x="2570"/>
        <item x="1871"/>
        <item x="3413"/>
        <item x="7010"/>
        <item x="3113"/>
        <item x="5229"/>
        <item x="845"/>
        <item x="995"/>
        <item x="2854"/>
        <item x="3841"/>
        <item x="3695"/>
        <item x="4265"/>
        <item x="4425"/>
        <item x="6944"/>
        <item x="7278"/>
        <item x="1770"/>
        <item x="3805"/>
        <item x="2131"/>
        <item x="2763"/>
        <item x="3697"/>
        <item x="2029"/>
        <item x="3668"/>
        <item x="6325"/>
        <item x="2719"/>
        <item x="6399"/>
        <item x="5396"/>
        <item x="1042"/>
        <item x="2246"/>
        <item x="7105"/>
        <item x="6527"/>
        <item x="5418"/>
        <item x="4049"/>
        <item x="2831"/>
        <item x="154"/>
        <item x="1540"/>
        <item x="5828"/>
        <item x="1015"/>
        <item x="4230"/>
        <item x="798"/>
        <item x="4665"/>
        <item x="4784"/>
        <item x="1763"/>
        <item x="542"/>
        <item x="5999"/>
        <item x="21"/>
        <item x="5233"/>
        <item x="6597"/>
        <item x="5803"/>
        <item x="5825"/>
        <item x="3483"/>
        <item x="3853"/>
        <item x="1439"/>
        <item x="1907"/>
        <item x="3517"/>
        <item x="2467"/>
        <item x="1414"/>
        <item x="3711"/>
        <item x="1544"/>
        <item x="4042"/>
        <item x="7247"/>
        <item x="1698"/>
        <item x="3644"/>
        <item x="3522"/>
        <item x="5563"/>
        <item x="1029"/>
        <item x="3736"/>
        <item x="2419"/>
        <item x="6333"/>
        <item x="4266"/>
        <item x="7269"/>
        <item x="496"/>
        <item x="3681"/>
        <item x="6882"/>
        <item x="2928"/>
        <item x="4290"/>
        <item x="5400"/>
        <item x="1944"/>
        <item x="1841"/>
        <item x="202"/>
        <item x="5174"/>
        <item x="5122"/>
        <item x="7138"/>
        <item x="1366"/>
        <item x="3546"/>
        <item x="5034"/>
        <item x="5601"/>
        <item x="351"/>
        <item x="5286"/>
        <item x="2536"/>
        <item x="5564"/>
        <item x="681"/>
        <item x="2949"/>
        <item x="2292"/>
        <item x="3703"/>
        <item x="2544"/>
        <item x="2863"/>
        <item x="429"/>
        <item x="1605"/>
        <item x="454"/>
        <item x="6566"/>
        <item x="5313"/>
        <item x="5595"/>
        <item x="1482"/>
        <item x="3367"/>
        <item x="6309"/>
        <item x="3465"/>
        <item x="389"/>
        <item x="1990"/>
        <item x="1643"/>
        <item x="6464"/>
        <item x="4795"/>
        <item x="4091"/>
        <item x="3192"/>
        <item x="4055"/>
        <item x="1353"/>
        <item x="7178"/>
        <item x="7390"/>
        <item x="2177"/>
        <item x="3502"/>
        <item x="604"/>
        <item x="4643"/>
        <item x="5720"/>
        <item x="818"/>
        <item x="4311"/>
        <item x="4185"/>
        <item x="960"/>
        <item x="5091"/>
        <item x="3235"/>
        <item x="5014"/>
        <item x="4647"/>
        <item x="4475"/>
        <item x="5644"/>
        <item x="5876"/>
        <item x="1354"/>
        <item x="6121"/>
        <item x="2883"/>
        <item x="1080"/>
        <item x="2797"/>
        <item x="4859"/>
        <item x="4957"/>
        <item x="1908"/>
        <item x="2059"/>
        <item x="3411"/>
        <item x="7409"/>
        <item x="5990"/>
        <item x="315"/>
        <item x="6154"/>
        <item x="109"/>
        <item x="1529"/>
        <item x="6254"/>
        <item x="3826"/>
        <item x="724"/>
        <item x="3206"/>
        <item x="3907"/>
        <item x="4052"/>
        <item x="6210"/>
        <item x="5512"/>
        <item x="6563"/>
        <item x="3410"/>
        <item x="4501"/>
        <item x="6125"/>
        <item x="5002"/>
        <item x="6644"/>
        <item x="4134"/>
        <item x="4766"/>
        <item x="2815"/>
        <item x="1573"/>
        <item x="3602"/>
        <item x="1079"/>
        <item x="1675"/>
        <item x="1268"/>
        <item x="1905"/>
        <item x="4541"/>
        <item x="2872"/>
        <item x="121"/>
        <item x="5980"/>
        <item x="365"/>
        <item x="6149"/>
        <item x="7287"/>
        <item x="4432"/>
        <item x="3381"/>
        <item x="2402"/>
        <item x="4556"/>
        <item x="464"/>
        <item x="1984"/>
        <item x="1749"/>
        <item x="6288"/>
        <item x="4482"/>
        <item x="4972"/>
        <item x="5088"/>
        <item x="1941"/>
        <item x="2375"/>
        <item x="3077"/>
        <item x="3232"/>
        <item x="6513"/>
        <item x="7192"/>
        <item x="1020"/>
        <item x="7167"/>
        <item x="6834"/>
        <item x="1798"/>
        <item x="1314"/>
        <item x="1784"/>
        <item x="2929"/>
        <item x="4891"/>
        <item x="4722"/>
        <item x="5693"/>
        <item x="6938"/>
        <item x="3098"/>
        <item x="4350"/>
        <item x="6163"/>
        <item x="1136"/>
        <item x="287"/>
        <item x="2827"/>
        <item x="3824"/>
        <item x="6392"/>
        <item x="108"/>
        <item x="3101"/>
        <item x="2829"/>
        <item x="3554"/>
        <item x="7312"/>
        <item x="2539"/>
        <item x="3835"/>
        <item x="6321"/>
        <item x="4429"/>
        <item x="2551"/>
        <item x="242"/>
        <item x="738"/>
        <item x="447"/>
        <item x="590"/>
        <item x="5483"/>
        <item x="5653"/>
        <item x="7295"/>
        <item x="2898"/>
        <item x="1120"/>
        <item x="5819"/>
        <item x="905"/>
        <item x="2868"/>
        <item x="6579"/>
        <item x="3497"/>
        <item x="143"/>
        <item x="4128"/>
        <item x="193"/>
        <item x="173"/>
        <item x="876"/>
        <item x="1885"/>
        <item x="3013"/>
        <item x="4920"/>
        <item x="4728"/>
        <item x="4792"/>
        <item x="2714"/>
        <item x="3102"/>
        <item x="7406"/>
        <item x="3271"/>
        <item x="2261"/>
        <item x="546"/>
        <item x="30"/>
        <item x="1506"/>
        <item x="5509"/>
        <item x="824"/>
        <item x="281"/>
        <item x="3435"/>
        <item x="4959"/>
        <item x="6677"/>
        <item x="7065"/>
        <item x="4568"/>
        <item x="5426"/>
        <item x="2037"/>
        <item x="4083"/>
        <item x="2713"/>
        <item x="6587"/>
        <item x="2389"/>
        <item x="2343"/>
        <item x="1567"/>
        <item x="6052"/>
        <item x="2841"/>
        <item x="2579"/>
        <item x="5353"/>
        <item x="6101"/>
        <item x="7256"/>
        <item x="5727"/>
        <item x="1485"/>
        <item x="525"/>
        <item x="229"/>
        <item x="5636"/>
        <item x="4454"/>
        <item x="3961"/>
        <item x="1557"/>
        <item x="1031"/>
        <item x="1119"/>
        <item x="2334"/>
        <item x="6970"/>
        <item x="2357"/>
        <item x="1838"/>
        <item x="2646"/>
        <item x="3075"/>
        <item x="63"/>
        <item x="2889"/>
        <item x="3312"/>
        <item x="2403"/>
        <item x="4100"/>
        <item x="2336"/>
        <item x="4739"/>
        <item x="5111"/>
        <item x="1367"/>
        <item x="2957"/>
        <item x="5281"/>
        <item x="2978"/>
        <item x="4106"/>
        <item x="6760"/>
        <item x="6893"/>
        <item x="2064"/>
        <item x="844"/>
        <item x="804"/>
        <item x="1446"/>
        <item x="3118"/>
        <item x="4744"/>
        <item x="6887"/>
        <item x="7077"/>
        <item x="6797"/>
        <item x="6492"/>
        <item x="3429"/>
        <item x="5447"/>
        <item x="303"/>
        <item x="7324"/>
        <item x="6240"/>
        <item x="2070"/>
        <item x="3625"/>
        <item x="4224"/>
        <item x="4797"/>
        <item x="5766"/>
        <item x="3833"/>
        <item x="4924"/>
        <item x="612"/>
        <item x="6673"/>
        <item x="3642"/>
        <item x="4169"/>
        <item x="4407"/>
        <item x="459"/>
        <item x="1716"/>
        <item x="3095"/>
        <item x="2293"/>
        <item x="959"/>
        <item x="5466"/>
        <item x="216"/>
        <item x="3166"/>
        <item x="5264"/>
        <item x="533"/>
        <item x="3324"/>
        <item x="912"/>
        <item x="4817"/>
        <item x="205"/>
        <item x="4511"/>
        <item x="50"/>
        <item x="2870"/>
        <item x="2634"/>
        <item x="7106"/>
        <item x="7018"/>
        <item x="2884"/>
        <item x="570"/>
        <item x="5503"/>
        <item x="6956"/>
        <item x="1200"/>
        <item x="321"/>
        <item x="7303"/>
        <item x="4520"/>
        <item x="4832"/>
        <item x="1741"/>
        <item x="329"/>
        <item x="588"/>
        <item x="1646"/>
        <item x="3542"/>
        <item x="2900"/>
        <item x="2326"/>
        <item x="678"/>
        <item x="645"/>
        <item x="1461"/>
        <item x="4878"/>
        <item x="5952"/>
        <item x="1904"/>
        <item x="892"/>
        <item x="4465"/>
        <item x="4573"/>
        <item x="5686"/>
        <item x="2894"/>
        <item x="1962"/>
        <item x="2905"/>
        <item x="6766"/>
        <item x="7049"/>
        <item x="1106"/>
        <item x="3019"/>
        <item x="2755"/>
        <item x="4774"/>
        <item x="2874"/>
        <item x="4888"/>
        <item x="6519"/>
        <item x="2143"/>
        <item x="3384"/>
        <item x="802"/>
        <item x="5195"/>
        <item x="3072"/>
        <item x="476"/>
        <item x="6076"/>
        <item x="2088"/>
        <item x="5633"/>
        <item x="1295"/>
        <item x="3459"/>
        <item x="2318"/>
        <item x="3068"/>
        <item x="1882"/>
        <item x="4912"/>
        <item x="98"/>
        <item x="6445"/>
        <item x="283"/>
        <item x="3433"/>
        <item x="7280"/>
        <item x="7175"/>
        <item x="376"/>
        <item x="2664"/>
        <item x="5199"/>
        <item x="3916"/>
        <item x="2414"/>
        <item x="115"/>
        <item x="2140"/>
        <item x="1228"/>
        <item x="4615"/>
        <item x="5179"/>
        <item x="5680"/>
        <item x="2751"/>
        <item x="2420"/>
        <item x="6410"/>
        <item x="2992"/>
        <item x="5001"/>
        <item x="3900"/>
        <item x="237"/>
        <item x="6047"/>
        <item x="6458"/>
        <item x="1820"/>
        <item x="5978"/>
        <item x="1883"/>
        <item x="1293"/>
        <item x="777"/>
        <item x="2410"/>
        <item x="4202"/>
        <item x="4996"/>
        <item x="3909"/>
        <item x="4217"/>
        <item x="1865"/>
        <item x="6838"/>
        <item x="6786"/>
        <item x="2230"/>
        <item x="2673"/>
        <item x="3146"/>
        <item x="5041"/>
        <item x="2099"/>
        <item x="2989"/>
        <item x="2644"/>
        <item x="3647"/>
        <item x="2529"/>
        <item x="1346"/>
        <item x="4044"/>
        <item x="4070"/>
        <item x="4442"/>
        <item x="18"/>
        <item x="125"/>
        <item x="221"/>
        <item x="891"/>
        <item x="1289"/>
        <item x="1503"/>
        <item x="673"/>
        <item x="494"/>
        <item x="1836"/>
        <item x="5771"/>
        <item x="4887"/>
        <item x="668"/>
        <item x="1376"/>
        <item x="1000"/>
        <item x="2871"/>
        <item x="3838"/>
        <item x="4330"/>
        <item x="5619"/>
        <item x="1127"/>
        <item x="5815"/>
        <item x="5273"/>
        <item x="5690"/>
        <item x="7249"/>
        <item x="5309"/>
        <item x="6222"/>
        <item x="4141"/>
        <item x="1054"/>
        <item x="634"/>
        <item x="6038"/>
        <item x="4575"/>
        <item x="1736"/>
        <item x="1270"/>
        <item x="5106"/>
        <item x="5405"/>
        <item x="4925"/>
        <item x="7370"/>
        <item x="6484"/>
        <item x="5634"/>
        <item x="6328"/>
        <item x="3053"/>
        <item x="6113"/>
        <item x="5359"/>
        <item x="3436"/>
        <item x="174"/>
        <item x="7104"/>
        <item x="5434"/>
        <item x="1217"/>
        <item x="214"/>
        <item x="3134"/>
        <item x="3997"/>
        <item x="3775"/>
        <item x="6158"/>
        <item x="611"/>
        <item x="4462"/>
        <item x="1141"/>
        <item x="4387"/>
        <item x="4786"/>
        <item x="2191"/>
        <item x="1779"/>
        <item x="3108"/>
        <item x="7285"/>
        <item x="6823"/>
        <item x="5522"/>
        <item x="3020"/>
        <item x="2777"/>
        <item x="5072"/>
        <item x="6901"/>
        <item x="2296"/>
        <item x="4162"/>
        <item x="3705"/>
        <item x="450"/>
        <item x="6531"/>
        <item x="5590"/>
        <item x="6395"/>
        <item x="6895"/>
        <item x="3892"/>
        <item x="4656"/>
        <item x="2637"/>
        <item x="5163"/>
        <item x="6232"/>
        <item x="2492"/>
        <item x="458"/>
        <item x="1595"/>
        <item x="2320"/>
        <item x="5360"/>
        <item x="5257"/>
        <item x="1626"/>
        <item x="1673"/>
        <item x="3523"/>
        <item x="2349"/>
        <item x="2788"/>
        <item x="4514"/>
        <item x="4966"/>
        <item x="5780"/>
        <item x="4035"/>
        <item x="7014"/>
        <item x="124"/>
        <item x="5274"/>
        <item x="3925"/>
        <item x="471"/>
        <item x="1434"/>
        <item x="5388"/>
        <item x="3911"/>
        <item x="2910"/>
        <item x="519"/>
        <item x="6952"/>
        <item x="4322"/>
        <item x="80"/>
        <item x="6071"/>
        <item x="1005"/>
        <item x="3780"/>
        <item x="2945"/>
        <item x="4276"/>
        <item x="3457"/>
        <item x="3749"/>
        <item x="757"/>
        <item x="6917"/>
        <item x="614"/>
        <item x="2127"/>
        <item x="7276"/>
        <item x="1565"/>
        <item x="2123"/>
        <item x="3937"/>
        <item x="3545"/>
        <item x="7189"/>
        <item x="1471"/>
        <item x="4851"/>
        <item x="5753"/>
        <item x="3474"/>
        <item x="4681"/>
        <item x="6864"/>
        <item x="7042"/>
        <item x="4304"/>
        <item x="3331"/>
        <item x="6370"/>
        <item x="6723"/>
        <item x="7029"/>
        <item x="3197"/>
        <item x="771"/>
        <item x="3507"/>
        <item x="7265"/>
        <item x="3184"/>
        <item x="367"/>
        <item x="6930"/>
        <item x="5631"/>
        <item x="6805"/>
        <item x="2741"/>
        <item x="2615"/>
        <item x="6850"/>
        <item x="5259"/>
        <item x="6025"/>
        <item x="5052"/>
        <item x="3091"/>
        <item x="6310"/>
        <item x="3604"/>
        <item x="4260"/>
        <item x="7298"/>
        <item x="3082"/>
        <item x="4234"/>
        <item x="5031"/>
        <item x="1035"/>
        <item x="4645"/>
        <item x="7025"/>
        <item x="3016"/>
        <item x="7001"/>
        <item x="1655"/>
        <item x="6457"/>
        <item x="7051"/>
        <item x="5866"/>
        <item x="6520"/>
        <item x="7115"/>
        <item x="1245"/>
        <item x="386"/>
        <item x="3830"/>
        <item x="3721"/>
        <item x="728"/>
        <item x="1004"/>
        <item x="4207"/>
        <item x="7202"/>
        <item x="4362"/>
        <item x="2982"/>
        <item x="133"/>
        <item x="1754"/>
        <item x="5156"/>
        <item x="1858"/>
        <item x="6621"/>
        <item x="4911"/>
        <item x="579"/>
        <item x="1722"/>
        <item x="6103"/>
        <item x="252"/>
        <item x="1505"/>
        <item x="3241"/>
        <item x="6844"/>
        <item x="2512"/>
        <item x="7082"/>
        <item x="1666"/>
        <item x="5747"/>
        <item x="6636"/>
        <item x="4720"/>
        <item x="5572"/>
        <item x="5679"/>
        <item x="3748"/>
        <item x="472"/>
        <item x="1659"/>
        <item x="7168"/>
        <item x="484"/>
        <item x="4854"/>
        <item x="3138"/>
        <item x="4328"/>
        <item x="5069"/>
        <item x="7190"/>
        <item x="1510"/>
        <item x="3076"/>
        <item x="2242"/>
        <item x="5555"/>
        <item x="6128"/>
        <item x="6196"/>
        <item x="2647"/>
        <item x="2243"/>
        <item x="6293"/>
        <item x="6871"/>
        <item x="2468"/>
        <item x="4605"/>
        <item x="2285"/>
        <item x="1920"/>
        <item x="5558"/>
        <item x="7333"/>
        <item x="3183"/>
        <item x="3742"/>
        <item x="2212"/>
        <item x="864"/>
        <item x="615"/>
        <item x="761"/>
        <item x="2732"/>
        <item x="6715"/>
        <item x="6761"/>
        <item x="1345"/>
        <item x="3292"/>
        <item x="1002"/>
        <item x="4915"/>
        <item x="4099"/>
        <item x="5796"/>
        <item x="5009"/>
        <item x="1292"/>
        <item x="1509"/>
        <item x="3244"/>
        <item x="119"/>
        <item x="254"/>
        <item x="4067"/>
        <item x="2703"/>
        <item x="1112"/>
        <item x="1685"/>
        <item x="324"/>
        <item x="7006"/>
        <item x="5142"/>
        <item x="6832"/>
        <item x="37"/>
        <item x="3661"/>
        <item x="270"/>
        <item x="5814"/>
        <item x="370"/>
        <item x="857"/>
        <item x="5373"/>
        <item x="3792"/>
        <item x="5007"/>
        <item x="6132"/>
        <item x="1562"/>
        <item x="3349"/>
        <item x="6921"/>
        <item x="7314"/>
        <item x="4760"/>
        <item x="5765"/>
        <item x="2850"/>
        <item x="3562"/>
        <item x="5285"/>
        <item x="4714"/>
        <item x="2993"/>
        <item x="3286"/>
        <item x="2241"/>
        <item x="1654"/>
        <item x="3857"/>
        <item x="564"/>
        <item x="1026"/>
        <item x="6601"/>
        <item x="1747"/>
        <item x="1453"/>
        <item x="1930"/>
        <item x="5244"/>
        <item x="4480"/>
        <item x="2869"/>
        <item x="3744"/>
        <item x="1052"/>
        <item x="5486"/>
        <item x="3975"/>
        <item x="5532"/>
        <item x="5721"/>
        <item x="4558"/>
        <item x="5338"/>
        <item x="4945"/>
        <item x="4365"/>
        <item x="3782"/>
        <item x="4715"/>
        <item x="4075"/>
        <item x="4940"/>
        <item x="5714"/>
        <item x="924"/>
        <item x="1731"/>
        <item x="5835"/>
        <item x="3278"/>
        <item x="1918"/>
        <item x="2998"/>
        <item x="4528"/>
        <item x="4268"/>
        <item x="775"/>
        <item x="3915"/>
        <item x="1947"/>
        <item x="2303"/>
        <item x="1757"/>
        <item x="463"/>
        <item x="1593"/>
        <item x="1282"/>
        <item x="185"/>
        <item x="1355"/>
        <item x="852"/>
        <item x="629"/>
        <item x="871"/>
        <item x="3873"/>
        <item x="974"/>
        <item x="448"/>
        <item x="1401"/>
        <item x="4136"/>
        <item x="2345"/>
        <item x="1694"/>
        <item x="760"/>
        <item x="6351"/>
        <item x="6475"/>
        <item x="607"/>
        <item x="2565"/>
        <item x="78"/>
        <item x="2944"/>
        <item x="2780"/>
        <item x="2696"/>
        <item x="6432"/>
        <item x="3945"/>
        <item x="295"/>
        <item x="3878"/>
        <item x="7170"/>
        <item x="6774"/>
        <item x="5330"/>
        <item x="1316"/>
        <item x="4418"/>
        <item x="5177"/>
        <item x="1082"/>
        <item x="6605"/>
        <item x="1108"/>
        <item x="2116"/>
        <item x="2931"/>
        <item x="3388"/>
        <item x="751"/>
        <item x="1678"/>
        <item x="1518"/>
        <item x="1007"/>
        <item x="5695"/>
        <item x="6188"/>
        <item x="1490"/>
        <item x="4589"/>
        <item x="44"/>
        <item x="401"/>
        <item x="756"/>
        <item x="5982"/>
        <item x="3728"/>
        <item x="5583"/>
        <item x="7119"/>
        <item x="2096"/>
        <item x="1357"/>
        <item x="47"/>
        <item x="5370"/>
        <item x="5707"/>
        <item x="3761"/>
        <item x="4412"/>
        <item x="1803"/>
        <item x="6705"/>
        <item x="4595"/>
        <item x="2710"/>
        <item x="3360"/>
        <item x="1132"/>
        <item x="3355"/>
        <item x="4039"/>
        <item x="3667"/>
        <item x="1971"/>
        <item x="1399"/>
        <item x="7222"/>
        <item x="7410"/>
        <item x="352"/>
        <item x="2886"/>
        <item x="5160"/>
        <item x="1332"/>
        <item x="4326"/>
        <item x="2658"/>
        <item x="941"/>
        <item x="1896"/>
        <item x="3712"/>
        <item x="2513"/>
        <item x="6633"/>
        <item x="110"/>
        <item x="6028"/>
        <item x="4567"/>
        <item x="6014"/>
        <item x="4995"/>
        <item x="6547"/>
        <item x="5901"/>
        <item x="2258"/>
        <item x="2068"/>
        <item x="4237"/>
        <item x="3611"/>
        <item x="4255"/>
        <item x="1142"/>
        <item x="4890"/>
        <item x="7149"/>
        <item x="3309"/>
        <item x="2592"/>
        <item x="6499"/>
        <item x="6959"/>
        <item x="1627"/>
        <item x="2023"/>
        <item x="3043"/>
        <item x="2697"/>
        <item x="3313"/>
        <item x="4398"/>
        <item x="6189"/>
        <item x="3383"/>
        <item x="2861"/>
        <item x="2260"/>
        <item x="306"/>
        <item x="1955"/>
        <item x="4244"/>
        <item x="2049"/>
        <item x="1433"/>
        <item x="6479"/>
        <item x="2063"/>
        <item x="45"/>
        <item x="187"/>
        <item x="298"/>
        <item x="3083"/>
        <item x="4600"/>
        <item x="1827"/>
        <item x="868"/>
        <item x="4906"/>
        <item x="5756"/>
        <item x="1124"/>
        <item x="3236"/>
        <item x="5965"/>
        <item x="6253"/>
        <item x="5752"/>
        <item x="6347"/>
        <item x="5155"/>
        <item x="4626"/>
        <item x="4624"/>
        <item x="5049"/>
        <item x="6960"/>
        <item x="362"/>
        <item x="5008"/>
        <item x="595"/>
        <item x="1150"/>
        <item x="5092"/>
        <item x="1832"/>
        <item x="2234"/>
        <item x="1347"/>
        <item x="5608"/>
        <item x="6609"/>
        <item x="7182"/>
        <item x="4993"/>
        <item x="7162"/>
        <item x="4467"/>
        <item x="5928"/>
        <item x="6496"/>
        <item x="7070"/>
        <item x="5136"/>
        <item x="701"/>
        <item x="2939"/>
        <item x="5997"/>
        <item x="1129"/>
        <item x="4294"/>
        <item x="2126"/>
        <item x="2401"/>
        <item x="4424"/>
        <item x="1167"/>
        <item x="4295"/>
        <item x="4300"/>
        <item x="5894"/>
        <item x="4631"/>
        <item x="3460"/>
        <item x="1671"/>
        <item x="1891"/>
        <item x="2491"/>
        <item x="2676"/>
        <item x="1194"/>
        <item x="2042"/>
        <item x="5623"/>
        <item x="3871"/>
        <item x="1582"/>
        <item x="6274"/>
        <item x="3258"/>
        <item x="3594"/>
        <item x="6936"/>
        <item x="3103"/>
        <item x="6736"/>
        <item x="4299"/>
        <item x="1609"/>
        <item x="4197"/>
        <item x="5283"/>
        <item x="2655"/>
        <item x="7048"/>
        <item x="5539"/>
        <item x="6302"/>
        <item x="7259"/>
        <item x="863"/>
        <item x="2071"/>
        <item x="4381"/>
        <item x="1893"/>
        <item x="5755"/>
        <item x="3190"/>
        <item x="4181"/>
        <item x="3954"/>
        <item x="3583"/>
        <item x="3488"/>
        <item x="5317"/>
        <item x="1176"/>
        <item x="6789"/>
        <item x="7155"/>
        <item x="3356"/>
        <item x="2124"/>
        <item x="3303"/>
        <item x="4684"/>
        <item x="7286"/>
        <item x="6667"/>
        <item x="2215"/>
        <item x="5848"/>
        <item x="7431"/>
        <item x="4950"/>
        <item x="5482"/>
        <item x="5769"/>
        <item x="3825"/>
        <item x="7116"/>
        <item x="5335"/>
        <item x="4323"/>
        <item x="7050"/>
        <item x="7112"/>
        <item x="6205"/>
        <item x="4492"/>
        <item x="3034"/>
        <item x="5103"/>
        <item x="2459"/>
        <item x="5460"/>
        <item x="1707"/>
        <item x="5474"/>
        <item x="5395"/>
        <item x="4970"/>
        <item x="6470"/>
        <item x="280"/>
        <item x="5660"/>
        <item x="6646"/>
        <item x="2970"/>
        <item x="5699"/>
        <item x="6278"/>
        <item x="4053"/>
        <item x="3389"/>
        <item x="3257"/>
        <item x="7153"/>
        <item x="3392"/>
        <item x="6804"/>
        <item x="6364"/>
        <item x="1481"/>
        <item x="4374"/>
        <item x="314"/>
        <item x="6945"/>
        <item x="2469"/>
        <item x="3981"/>
        <item x="6687"/>
        <item x="5914"/>
        <item x="5339"/>
        <item x="4752"/>
        <item x="4680"/>
        <item x="563"/>
        <item x="6234"/>
        <item x="4225"/>
        <item x="6140"/>
        <item x="4935"/>
        <item x="3547"/>
        <item x="7165"/>
        <item x="6363"/>
        <item x="1928"/>
        <item x="2965"/>
        <item x="274"/>
        <item x="4127"/>
        <item x="5267"/>
        <item x="3308"/>
        <item x="6620"/>
        <item x="1419"/>
        <item x="1309"/>
        <item x="5096"/>
        <item x="5705"/>
        <item x="4729"/>
        <item x="1538"/>
        <item x="2524"/>
        <item x="5746"/>
        <item x="3926"/>
        <item x="1950"/>
        <item x="594"/>
        <item x="3046"/>
        <item x="6861"/>
        <item x="6255"/>
        <item x="4088"/>
        <item x="5262"/>
        <item x="1559"/>
        <item x="3508"/>
        <item x="71"/>
        <item x="4443"/>
        <item x="4622"/>
        <item x="2873"/>
        <item x="6279"/>
        <item x="2465"/>
        <item x="3855"/>
        <item x="3149"/>
        <item x="4283"/>
        <item x="7007"/>
        <item x="6542"/>
        <item x="6029"/>
        <item x="5086"/>
        <item x="2228"/>
        <item x="5491"/>
        <item x="1198"/>
        <item x="3717"/>
        <item x="2526"/>
        <item x="2244"/>
        <item x="5095"/>
        <item x="683"/>
        <item x="2207"/>
        <item x="5062"/>
        <item x="5760"/>
        <item x="3504"/>
        <item x="6820"/>
        <item x="5676"/>
        <item x="5533"/>
        <item x="177"/>
        <item x="7060"/>
        <item x="2223"/>
        <item x="364"/>
        <item x="6688"/>
        <item x="2305"/>
        <item x="5140"/>
        <item x="1427"/>
        <item x="90"/>
        <item x="469"/>
        <item x="7386"/>
        <item x="2144"/>
        <item x="4923"/>
        <item x="4121"/>
        <item x="6706"/>
        <item x="2995"/>
        <item x="5356"/>
        <item x="7027"/>
        <item x="6418"/>
        <item x="5224"/>
        <item x="4918"/>
        <item x="1076"/>
        <item x="2151"/>
        <item x="6201"/>
        <item x="4771"/>
        <item x="6488"/>
        <item x="5586"/>
        <item x="6143"/>
        <item x="6530"/>
        <item x="7095"/>
        <item x="3179"/>
        <item x="3420"/>
        <item x="7102"/>
        <item x="3468"/>
        <item x="4327"/>
        <item x="1668"/>
        <item x="2476"/>
        <item x="6300"/>
        <item x="2421"/>
        <item x="3948"/>
        <item x="4657"/>
        <item x="6665"/>
        <item x="752"/>
        <item x="6334"/>
        <item x="2155"/>
        <item x="6082"/>
        <item x="5033"/>
        <item x="6327"/>
        <item x="4214"/>
        <item x="952"/>
        <item x="705"/>
        <item x="3133"/>
        <item x="5381"/>
        <item x="4839"/>
        <item x="5654"/>
        <item x="6521"/>
        <item x="7284"/>
        <item x="3905"/>
        <item x="2990"/>
        <item x="873"/>
        <item x="1323"/>
        <item x="5146"/>
        <item x="5536"/>
        <item x="6097"/>
        <item x="2306"/>
        <item x="2478"/>
        <item x="1130"/>
        <item x="6590"/>
        <item x="541"/>
        <item x="4129"/>
        <item x="1109"/>
        <item x="7133"/>
        <item x="7320"/>
        <item x="6876"/>
        <item x="7261"/>
        <item x="6976"/>
        <item x="2457"/>
        <item x="6408"/>
        <item x="4319"/>
        <item x="1416"/>
        <item x="4352"/>
        <item x="4538"/>
        <item x="5363"/>
        <item x="5678"/>
        <item x="38"/>
        <item x="2608"/>
        <item x="5798"/>
        <item x="5102"/>
        <item x="2843"/>
        <item x="2802"/>
        <item x="5770"/>
        <item x="3261"/>
        <item x="5943"/>
        <item x="6720"/>
        <item x="6340"/>
        <item x="2348"/>
        <item x="6136"/>
        <item x="6781"/>
        <item x="3063"/>
        <item x="1570"/>
        <item x="1280"/>
        <item x="1672"/>
        <item x="2724"/>
        <item x="656"/>
        <item x="989"/>
        <item x="3537"/>
        <item x="2085"/>
        <item x="2865"/>
        <item x="687"/>
        <item x="2943"/>
        <item x="4609"/>
        <item x="6686"/>
        <item x="3901"/>
        <item x="2479"/>
        <item x="3551"/>
        <item x="331"/>
        <item x="1050"/>
        <item x="3869"/>
        <item x="5322"/>
        <item x="951"/>
        <item x="3851"/>
        <item x="4243"/>
        <item x="7016"/>
        <item x="2767"/>
        <item x="2760"/>
        <item x="299"/>
        <item x="6643"/>
        <item x="2120"/>
        <item x="5449"/>
        <item x="2814"/>
        <item x="6367"/>
        <item x="4463"/>
        <item x="1583"/>
        <item x="3565"/>
        <item x="1686"/>
        <item x="1829"/>
        <item x="6926"/>
        <item x="2553"/>
        <item x="3822"/>
        <item x="5883"/>
        <item x="2828"/>
        <item x="3584"/>
        <item x="307"/>
        <item x="893"/>
        <item x="5852"/>
        <item x="6198"/>
        <item x="6261"/>
        <item x="3872"/>
        <item x="3586"/>
        <item x="1660"/>
        <item x="2947"/>
        <item x="5935"/>
        <item x="6089"/>
        <item x="4021"/>
        <item x="4827"/>
        <item x="6360"/>
        <item x="6911"/>
        <item x="7270"/>
        <item x="1294"/>
        <item x="4203"/>
        <item x="5764"/>
        <item x="7097"/>
        <item x="1532"/>
        <item x="2693"/>
        <item x="1991"/>
        <item x="2016"/>
        <item x="4469"/>
        <item x="7305"/>
        <item x="7253"/>
        <item x="5666"/>
        <item x="2378"/>
        <item x="5126"/>
        <item x="807"/>
        <item x="3908"/>
        <item x="5930"/>
        <item x="5161"/>
        <item x="7044"/>
        <item x="6537"/>
        <item x="583"/>
        <item x="3866"/>
        <item x="4694"/>
        <item x="1780"/>
        <item x="2987"/>
        <item x="2638"/>
        <item x="2313"/>
        <item x="2094"/>
        <item x="1202"/>
        <item x="5377"/>
        <item x="3585"/>
        <item x="7209"/>
        <item x="6796"/>
        <item x="2621"/>
        <item x="7255"/>
        <item x="6869"/>
        <item x="5165"/>
        <item x="867"/>
        <item x="4724"/>
        <item x="2356"/>
        <item x="3048"/>
        <item x="1855"/>
        <item x="7377"/>
        <item x="2435"/>
        <item x="4964"/>
        <item x="4138"/>
        <item x="6516"/>
        <item x="2218"/>
        <item x="3789"/>
        <item x="6483"/>
        <item x="7059"/>
        <item x="2699"/>
        <item x="6481"/>
        <item x="938"/>
        <item x="2660"/>
        <item x="4648"/>
        <item x="5750"/>
        <item x="4606"/>
        <item x="4219"/>
        <item x="4860"/>
        <item x="726"/>
        <item x="82"/>
        <item x="560"/>
        <item x="3903"/>
        <item x="6877"/>
        <item x="4112"/>
        <item x="7398"/>
        <item x="4037"/>
        <item x="1953"/>
        <item x="1448"/>
        <item x="4872"/>
        <item x="3920"/>
        <item x="5704"/>
        <item x="1983"/>
        <item x="6086"/>
        <item x="3702"/>
        <item x="4302"/>
        <item x="7348"/>
        <item x="2368"/>
        <item x="2950"/>
        <item x="325"/>
        <item x="4226"/>
        <item x="1381"/>
        <item x="2973"/>
        <item x="523"/>
        <item x="3837"/>
        <item x="2895"/>
        <item x="6800"/>
        <item x="4692"/>
        <item x="3654"/>
        <item x="6780"/>
        <item x="5588"/>
        <item x="6183"/>
        <item x="1502"/>
        <item x="1979"/>
        <item x="4644"/>
        <item x="2785"/>
        <item x="6961"/>
        <item x="2734"/>
        <item x="2962"/>
        <item x="2370"/>
        <item x="3572"/>
        <item x="4194"/>
        <item x="4397"/>
        <item x="5903"/>
        <item x="1614"/>
        <item x="6474"/>
        <item x="5899"/>
        <item x="6437"/>
        <item x="6263"/>
        <item x="5818"/>
        <item x="5872"/>
        <item x="1278"/>
        <item x="880"/>
        <item x="7397"/>
        <item x="5587"/>
        <item x="6002"/>
        <item x="2398"/>
        <item x="5320"/>
        <item x="7193"/>
        <item x="1635"/>
        <item x="4386"/>
        <item x="6914"/>
        <item x="764"/>
        <item x="4562"/>
        <item x="957"/>
        <item x="1767"/>
        <item x="2384"/>
        <item x="189"/>
        <item x="1850"/>
        <item x="711"/>
        <item x="4574"/>
        <item x="2875"/>
        <item x="6829"/>
        <item x="6885"/>
        <item x="6307"/>
        <item x="1561"/>
        <item x="4710"/>
        <item x="4495"/>
        <item x="4699"/>
        <item x="251"/>
        <item x="2704"/>
        <item x="3848"/>
        <item x="708"/>
        <item x="3047"/>
        <item x="3342"/>
        <item x="3924"/>
        <item x="5556"/>
        <item x="2197"/>
        <item x="6651"/>
        <item x="6289"/>
        <item x="1009"/>
        <item x="7271"/>
        <item x="6625"/>
        <item x="3315"/>
        <item x="3917"/>
        <item x="4967"/>
        <item x="3193"/>
        <item x="5368"/>
        <item x="6880"/>
        <item x="6018"/>
        <item x="3847"/>
        <item x="6558"/>
        <item x="3326"/>
        <item x="382"/>
        <item x="727"/>
        <item x="6754"/>
        <item x="3281"/>
        <item x="2083"/>
        <item x="3132"/>
        <item x="3137"/>
        <item x="4413"/>
        <item x="5141"/>
        <item x="5726"/>
        <item x="6683"/>
        <item x="4103"/>
        <item x="3033"/>
        <item x="1872"/>
        <item x="3951"/>
        <item x="1047"/>
        <item x="2783"/>
        <item x="816"/>
        <item x="65"/>
        <item x="3970"/>
        <item x="2800"/>
        <item x="3491"/>
        <item x="2795"/>
        <item x="6684"/>
        <item x="300"/>
        <item x="5004"/>
        <item x="2201"/>
        <item x="2489"/>
        <item x="6216"/>
        <item x="903"/>
        <item x="4417"/>
        <item x="4489"/>
        <item x="6932"/>
        <item x="4822"/>
        <item x="1391"/>
        <item x="1021"/>
        <item x="6830"/>
        <item x="4683"/>
        <item x="2105"/>
        <item x="703"/>
        <item x="3952"/>
        <item x="6456"/>
        <item x="3452"/>
        <item x="5239"/>
        <item x="4526"/>
        <item x="1756"/>
        <item x="2801"/>
        <item x="6640"/>
        <item x="4655"/>
        <item x="5407"/>
        <item x="3906"/>
        <item x="4204"/>
        <item x="3797"/>
        <item x="2935"/>
        <item x="5807"/>
        <item x="5097"/>
        <item x="2523"/>
        <item x="532"/>
        <item x="2232"/>
        <item x="5265"/>
        <item x="2940"/>
        <item x="4730"/>
        <item x="1580"/>
        <item x="7036"/>
        <item x="4850"/>
        <item x="2848"/>
        <item x="5665"/>
        <item x="2736"/>
        <item x="373"/>
        <item x="6151"/>
        <item x="1923"/>
        <item x="7341"/>
        <item x="4345"/>
        <item x="4135"/>
        <item x="5378"/>
        <item x="5988"/>
        <item x="3185"/>
        <item x="2966"/>
        <item x="4472"/>
        <item x="2090"/>
        <item x="6073"/>
        <item x="4505"/>
        <item x="3343"/>
        <item x="199"/>
        <item x="1465"/>
        <item x="7031"/>
        <item x="2074"/>
        <item x="5638"/>
        <item x="6740"/>
        <item x="1746"/>
        <item x="5252"/>
        <item x="3114"/>
        <item x="7199"/>
        <item x="2668"/>
        <item x="2188"/>
        <item x="6139"/>
        <item x="6402"/>
        <item x="3741"/>
        <item x="839"/>
        <item x="3813"/>
        <item x="4211"/>
        <item x="710"/>
        <item x="7422"/>
        <item x="5576"/>
        <item x="2429"/>
        <item x="5603"/>
        <item x="1144"/>
        <item x="2329"/>
        <item x="2573"/>
        <item x="3300"/>
        <item x="2394"/>
        <item x="1118"/>
        <item x="1542"/>
        <item x="5642"/>
        <item x="5295"/>
        <item x="1036"/>
        <item x="1432"/>
        <item x="2025"/>
        <item x="3204"/>
        <item x="6339"/>
        <item x="1025"/>
        <item x="4916"/>
        <item x="4829"/>
        <item x="5598"/>
        <item x="1499"/>
        <item x="451"/>
        <item x="3008"/>
        <item x="6077"/>
        <item x="3549"/>
        <item x="1272"/>
        <item x="1438"/>
        <item x="5019"/>
        <item x="2013"/>
        <item x="3445"/>
        <item x="3885"/>
        <item x="5584"/>
        <item x="3015"/>
        <item x="1791"/>
        <item x="7197"/>
        <item x="6270"/>
        <item x="5920"/>
        <item x="7131"/>
        <item x="4104"/>
        <item x="1949"/>
        <item x="2314"/>
        <item x="725"/>
        <item x="1121"/>
        <item x="2195"/>
        <item x="2498"/>
        <item x="6724"/>
        <item x="5875"/>
        <item x="1065"/>
        <item x="4040"/>
        <item x="6085"/>
        <item x="5080"/>
        <item x="4550"/>
        <item x="3989"/>
        <item x="526"/>
        <item x="4154"/>
        <item x="5763"/>
        <item x="5937"/>
        <item x="7300"/>
        <item x="992"/>
        <item x="6726"/>
        <item x="34"/>
        <item x="1676"/>
        <item x="5029"/>
        <item x="1549"/>
        <item x="1550"/>
        <item x="7319"/>
        <item x="2514"/>
        <item x="4483"/>
        <item x="2351"/>
        <item x="4895"/>
        <item x="20"/>
        <item x="1197"/>
        <item x="5548"/>
        <item x="2490"/>
        <item x="7228"/>
        <item x="4805"/>
        <item x="1879"/>
        <item x="4735"/>
        <item x="3382"/>
        <item x="69"/>
        <item x="4807"/>
        <item x="1602"/>
        <item x="1587"/>
        <item x="3657"/>
        <item x="1390"/>
        <item x="2588"/>
        <item x="859"/>
        <item x="3339"/>
        <item x="5618"/>
        <item x="2447"/>
        <item x="6795"/>
        <item x="3157"/>
        <item x="4954"/>
        <item x="2776"/>
        <item x="2273"/>
        <item x="421"/>
        <item x="1474"/>
        <item x="3345"/>
        <item x="6249"/>
        <item x="6006"/>
        <item x="6878"/>
        <item x="6946"/>
        <item x="6041"/>
        <item x="3162"/>
        <item x="4749"/>
        <item x="5672"/>
        <item x="7233"/>
        <item x="6710"/>
        <item x="2915"/>
        <item x="6144"/>
        <item x="395"/>
        <item x="319"/>
        <item x="7317"/>
        <item x="137"/>
        <item x="1546"/>
        <item x="1430"/>
        <item x="2323"/>
        <item x="1653"/>
        <item x="131"/>
        <item x="317"/>
        <item x="4238"/>
        <item x="5950"/>
        <item x="1748"/>
        <item x="2708"/>
        <item x="1718"/>
        <item x="4629"/>
        <item x="7234"/>
        <item x="4703"/>
        <item x="6067"/>
        <item x="2136"/>
        <item x="3706"/>
        <item x="455"/>
        <item x="2731"/>
        <item x="3532"/>
        <item x="3966"/>
        <item x="1591"/>
        <item x="3142"/>
        <item x="735"/>
        <item x="3223"/>
        <item x="4215"/>
        <item x="6466"/>
        <item x="3685"/>
        <item x="6649"/>
        <item x="3692"/>
        <item x="6798"/>
        <item x="6401"/>
        <item x="5585"/>
        <item x="3756"/>
        <item x="4182"/>
        <item x="2493"/>
        <item x="1795"/>
        <item x="7429"/>
        <item x="240"/>
        <item x="5691"/>
        <item x="2175"/>
        <item x="4287"/>
        <item x="2196"/>
        <item x="5442"/>
        <item x="5057"/>
        <item x="3107"/>
        <item x="428"/>
        <item x="4316"/>
        <item x="2199"/>
        <item x="5715"/>
        <item x="3553"/>
        <item x="6570"/>
        <item x="3781"/>
        <item x="6404"/>
        <item x="7129"/>
        <item x="6266"/>
        <item x="7017"/>
        <item x="524"/>
        <item x="3941"/>
        <item x="1552"/>
        <item x="3373"/>
        <item x="1974"/>
        <item x="3760"/>
        <item x="406"/>
        <item x="6810"/>
        <item x="4884"/>
        <item x="79"/>
        <item x="6953"/>
        <item x="889"/>
        <item x="923"/>
        <item x="7382"/>
        <item x="7028"/>
        <item x="4842"/>
        <item x="3727"/>
        <item x="6306"/>
        <item x="7353"/>
        <item x="696"/>
        <item x="623"/>
        <item x="5025"/>
        <item x="4277"/>
        <item x="2380"/>
        <item x="7315"/>
        <item x="4544"/>
        <item x="1348"/>
        <item x="6602"/>
        <item x="688"/>
        <item x="5670"/>
        <item x="5626"/>
        <item x="6221"/>
        <item x="5879"/>
        <item x="2319"/>
        <item x="2996"/>
        <item x="2702"/>
        <item x="123"/>
        <item x="659"/>
        <item x="6500"/>
        <item x="5276"/>
        <item x="4563"/>
        <item x="5917"/>
        <item x="5144"/>
        <item x="1968"/>
        <item x="3934"/>
        <item x="2239"/>
        <item x="1146"/>
        <item x="5198"/>
        <item x="5397"/>
        <item x="4835"/>
        <item x="3264"/>
        <item x="1690"/>
        <item x="3764"/>
        <item x="3285"/>
        <item x="6647"/>
        <item x="6377"/>
        <item x="2765"/>
        <item x="5951"/>
        <item x="6529"/>
        <item x="3456"/>
        <item x="4005"/>
        <item x="1125"/>
        <item x="4510"/>
        <item x="1456"/>
        <item x="2460"/>
        <item x="3346"/>
        <item x="2672"/>
        <item x="264"/>
        <item x="1182"/>
        <item x="582"/>
        <item x="879"/>
        <item x="2052"/>
        <item x="6294"/>
        <item x="7260"/>
        <item x="3716"/>
        <item x="4272"/>
        <item x="2257"/>
        <item x="2771"/>
        <item x="1162"/>
        <item x="6148"/>
        <item x="5143"/>
        <item x="7074"/>
        <item x="2209"/>
        <item x="885"/>
        <item x="6104"/>
        <item x="6248"/>
        <item x="2656"/>
        <item x="5995"/>
        <item x="1213"/>
        <item x="3458"/>
        <item x="2159"/>
        <item x="440"/>
        <item x="6751"/>
        <item x="4740"/>
        <item x="7225"/>
        <item x="2317"/>
        <item x="918"/>
        <item x="6066"/>
        <item x="1410"/>
        <item x="3972"/>
        <item x="1058"/>
        <item x="1951"/>
        <item x="2986"/>
        <item x="964"/>
        <item x="2310"/>
        <item x="3538"/>
        <item x="4736"/>
        <item x="2172"/>
        <item x="6442"/>
        <item x="5850"/>
        <item x="5117"/>
        <item x="4503"/>
        <item x="782"/>
        <item x="4838"/>
        <item x="7013"/>
        <item x="1648"/>
        <item x="5159"/>
        <item x="7401"/>
        <item x="1274"/>
        <item x="6985"/>
        <item x="2835"/>
        <item x="6989"/>
        <item x="5871"/>
        <item x="1620"/>
        <item x="2913"/>
        <item x="7187"/>
        <item x="7081"/>
        <item x="7142"/>
        <item x="2916"/>
        <item x="7033"/>
        <item x="2434"/>
        <item x="651"/>
        <item x="4349"/>
        <item x="1299"/>
        <item x="606"/>
        <item x="4187"/>
        <item x="3155"/>
        <item x="1101"/>
        <item x="1019"/>
        <item x="4621"/>
        <item x="4241"/>
        <item x="1179"/>
        <item x="2860"/>
        <item x="2327"/>
        <item x="1166"/>
        <item x="2427"/>
        <item x="378"/>
        <item x="3898"/>
        <item x="5205"/>
        <item x="781"/>
        <item x="929"/>
        <item x="2906"/>
        <item x="1787"/>
        <item x="7086"/>
        <item x="6503"/>
        <item x="1998"/>
        <item x="6567"/>
        <item x="3139"/>
        <item x="6617"/>
        <item x="4712"/>
        <item x="6709"/>
        <item x="3617"/>
        <item x="4548"/>
        <item x="4402"/>
        <item x="3930"/>
        <item x="985"/>
        <item x="575"/>
        <item x="6728"/>
        <item x="2055"/>
        <item x="1945"/>
        <item x="5701"/>
        <item x="5130"/>
        <item x="5230"/>
        <item x="3221"/>
        <item x="1815"/>
        <item x="6819"/>
        <item x="5248"/>
        <item x="3341"/>
        <item x="4370"/>
        <item x="3596"/>
        <item x="4975"/>
        <item x="5207"/>
        <item x="291"/>
        <item x="5545"/>
        <item x="6982"/>
        <item x="5853"/>
        <item x="4491"/>
        <item x="74"/>
        <item x="3673"/>
        <item x="6977"/>
        <item x="4584"/>
        <item x="2108"/>
        <item x="1365"/>
        <item x="4343"/>
        <item x="1670"/>
        <item x="6631"/>
        <item x="1706"/>
        <item x="1742"/>
        <item x="3004"/>
        <item x="5919"/>
        <item x="3978"/>
        <item x="7274"/>
        <item x="3641"/>
        <item x="6461"/>
        <item x="2274"/>
        <item x="3233"/>
        <item x="1664"/>
        <item x="441"/>
        <item x="3424"/>
        <item x="1375"/>
        <item x="427"/>
        <item x="3069"/>
        <item x="3944"/>
        <item x="1764"/>
        <item x="2361"/>
        <item x="1730"/>
        <item x="2746"/>
        <item x="4779"/>
        <item x="2830"/>
        <item x="4999"/>
        <item x="2920"/>
        <item x="3454"/>
        <item x="503"/>
        <item x="7195"/>
        <item x="5513"/>
        <item x="5768"/>
        <item x="3081"/>
        <item x="1240"/>
        <item x="6827"/>
        <item x="7159"/>
        <item x="7321"/>
        <item x="2740"/>
        <item x="3248"/>
        <item x="2648"/>
        <item x="6753"/>
        <item x="617"/>
        <item x="7130"/>
        <item x="1421"/>
        <item x="5227"/>
        <item x="2494"/>
        <item x="1539"/>
        <item x="3971"/>
        <item x="1750"/>
        <item x="6390"/>
        <item x="4384"/>
        <item x="1199"/>
        <item x="4506"/>
        <item x="3080"/>
        <item x="4557"/>
        <item x="4488"/>
        <item x="1812"/>
        <item x="7405"/>
        <item x="6486"/>
        <item x="4941"/>
        <item x="3983"/>
        <item x="4440"/>
        <item x="1402"/>
        <item x="2451"/>
        <item x="6755"/>
        <item x="5948"/>
        <item x="4738"/>
        <item x="5212"/>
        <item x="742"/>
        <item x="1647"/>
        <item x="805"/>
        <item x="7351"/>
        <item x="3609"/>
        <item x="4607"/>
        <item x="1577"/>
        <item x="5497"/>
        <item x="6700"/>
        <item x="5290"/>
        <item x="4862"/>
        <item x="6818"/>
        <item x="257"/>
        <item x="511"/>
        <item x="729"/>
        <item x="7335"/>
        <item x="7372"/>
        <item x="3626"/>
        <item x="2808"/>
        <item x="7063"/>
        <item x="5725"/>
        <item x="6489"/>
        <item x="3591"/>
        <item x="4758"/>
        <item x="1262"/>
        <item x="6657"/>
        <item x="1931"/>
        <item x="2193"/>
        <item x="610"/>
        <item x="2540"/>
        <item x="1708"/>
        <item x="2060"/>
        <item x="6681"/>
        <item x="1887"/>
        <item x="1008"/>
        <item x="118"/>
        <item x="183"/>
        <item x="2955"/>
        <item x="6940"/>
        <item x="2179"/>
        <item x="139"/>
        <item x="6420"/>
        <item x="945"/>
        <item x="4208"/>
        <item x="2385"/>
        <item x="6743"/>
        <item x="3052"/>
        <item x="2662"/>
        <item x="5785"/>
        <item x="5067"/>
        <item x="1356"/>
        <item x="2501"/>
        <item x="3929"/>
        <item x="1586"/>
        <item x="263"/>
        <item x="3874"/>
        <item x="4248"/>
        <item x="4787"/>
        <item x="6759"/>
        <item x="4586"/>
        <item x="5684"/>
        <item x="6102"/>
        <item x="5350"/>
        <item x="3784"/>
        <item x="5829"/>
        <item x="5488"/>
        <item x="1320"/>
        <item x="6758"/>
        <item x="4119"/>
        <item x="5984"/>
        <item x="1039"/>
        <item x="6821"/>
        <item x="5614"/>
        <item x="809"/>
        <item x="7117"/>
        <item x="2635"/>
        <item x="3049"/>
        <item x="1483"/>
        <item x="1892"/>
        <item x="6565"/>
        <item x="431"/>
        <item x="4155"/>
        <item x="39"/>
        <item x="508"/>
        <item x="2482"/>
        <item x="3110"/>
        <item x="68"/>
        <item x="5471"/>
        <item x="6949"/>
        <item x="2391"/>
        <item x="6767"/>
        <item x="3804"/>
        <item x="1758"/>
        <item x="3037"/>
        <item x="814"/>
        <item x="6202"/>
        <item x="1322"/>
        <item x="731"/>
        <item x="1737"/>
        <item x="4564"/>
        <item x="2084"/>
        <item x="4965"/>
        <item x="5038"/>
        <item x="6848"/>
        <item x="4002"/>
        <item x="1713"/>
        <item x="2642"/>
        <item x="6588"/>
        <item x="3177"/>
        <item x="2330"/>
        <item x="697"/>
        <item x="3087"/>
        <item x="5023"/>
        <item x="337"/>
        <item x="2353"/>
        <item x="3092"/>
        <item x="5501"/>
        <item x="6320"/>
        <item x="5754"/>
        <item x="6656"/>
        <item x="2111"/>
        <item x="2363"/>
        <item x="2912"/>
        <item x="3119"/>
        <item x="2219"/>
        <item x="2574"/>
        <item x="585"/>
        <item x="2926"/>
        <item x="2286"/>
        <item x="6007"/>
        <item x="3201"/>
        <item x="3890"/>
        <item x="2919"/>
        <item x="2887"/>
        <item x="3540"/>
        <item x="4593"/>
        <item x="2859"/>
        <item x="3485"/>
        <item x="6362"/>
        <item x="3079"/>
        <item x="4043"/>
        <item x="2698"/>
        <item x="6888"/>
        <item x="2504"/>
        <item x="915"/>
        <item x="662"/>
        <item x="4982"/>
        <item x="1535"/>
        <item x="3501"/>
        <item x="4639"/>
        <item x="6628"/>
        <item x="784"/>
        <item x="1225"/>
        <item x="5250"/>
        <item x="3009"/>
        <item x="3982"/>
        <item x="6745"/>
        <item x="175"/>
        <item x="1677"/>
        <item x="5079"/>
        <item x="28"/>
        <item x="4292"/>
        <item x="2358"/>
        <item x="468"/>
        <item x="955"/>
        <item x="6994"/>
        <item x="2047"/>
        <item x="1152"/>
        <item x="201"/>
        <item x="3678"/>
        <item x="2716"/>
        <item x="2470"/>
        <item x="1785"/>
        <item x="3463"/>
        <item x="244"/>
        <item x="2882"/>
        <item x="7041"/>
        <item x="3325"/>
        <item x="1847"/>
        <item x="2495"/>
        <item x="7163"/>
        <item x="1501"/>
        <item x="2275"/>
        <item x="748"/>
        <item x="5462"/>
        <item x="4312"/>
        <item x="940"/>
        <item x="689"/>
        <item x="5630"/>
        <item x="1266"/>
        <item x="1936"/>
        <item x="770"/>
        <item x="5392"/>
        <item x="5646"/>
        <item x="1305"/>
        <item x="4532"/>
        <item x="2606"/>
        <item x="4837"/>
        <item x="356"/>
        <item x="5832"/>
        <item x="4542"/>
        <item x="1938"/>
        <item x="3469"/>
        <item x="1584"/>
        <item x="3526"/>
        <item x="1312"/>
        <item x="4205"/>
        <item x="4810"/>
        <item x="1139"/>
        <item x="2373"/>
        <item x="2443"/>
        <item x="2386"/>
        <item x="2086"/>
        <item x="1960"/>
        <item x="5059"/>
        <item x="4596"/>
        <item x="5589"/>
        <item x="4456"/>
        <item x="4114"/>
        <item x="1727"/>
        <item x="445"/>
        <item x="1450"/>
        <item x="650"/>
        <item x="339"/>
        <item x="4257"/>
        <item x="4375"/>
        <item x="4952"/>
        <item x="999"/>
        <item x="2445"/>
        <item x="1674"/>
        <item x="7257"/>
        <item x="1158"/>
        <item x="6207"/>
        <item x="1875"/>
        <item x="4324"/>
        <item x="6329"/>
        <item x="2304"/>
        <item x="114"/>
        <item x="6739"/>
        <item x="2437"/>
        <item x="2180"/>
        <item x="6748"/>
        <item x="5249"/>
        <item x="3440"/>
        <item x="349"/>
        <item x="5669"/>
        <item x="7203"/>
        <item x="342"/>
        <item x="2737"/>
        <item x="1852"/>
        <item x="2759"/>
        <item x="2487"/>
        <item x="3386"/>
        <item x="6203"/>
        <item x="5775"/>
        <item x="4487"/>
        <item x="1514"/>
        <item x="5293"/>
        <item x="2171"/>
        <item x="5012"/>
        <item x="3655"/>
        <item x="1498"/>
        <item x="104"/>
        <item x="4139"/>
        <item x="5263"/>
        <item x="2728"/>
        <item x="2142"/>
        <item x="4754"/>
        <item x="5348"/>
        <item x="6311"/>
        <item x="275"/>
        <item x="2927"/>
        <item x="1612"/>
        <item x="537"/>
        <item x="1010"/>
        <item x="1374"/>
        <item x="1743"/>
        <item x="1967"/>
        <item x="192"/>
        <item x="233"/>
        <item x="4452"/>
        <item x="1016"/>
        <item x="1732"/>
        <item x="6381"/>
        <item x="1190"/>
        <item x="138"/>
        <item x="412"/>
        <item x="5208"/>
        <item x="3161"/>
        <item x="1751"/>
        <item x="5201"/>
        <item x="5419"/>
        <item x="2632"/>
        <item x="3723"/>
        <item x="5413"/>
        <item x="562"/>
        <item x="2706"/>
        <item x="4973"/>
        <item x="2505"/>
        <item x="4150"/>
        <item x="1497"/>
        <item x="7336"/>
        <item x="1163"/>
        <item x="910"/>
        <item x="6078"/>
        <item x="5000"/>
        <item x="767"/>
        <item x="1091"/>
        <item x="578"/>
        <item x="5772"/>
        <item x="1064"/>
        <item x="6312"/>
        <item x="4533"/>
        <item x="1012"/>
        <item x="6779"/>
        <item x="2176"/>
        <item x="785"/>
        <item x="6324"/>
        <item x="4976"/>
        <item x="2538"/>
        <item x="4682"/>
        <item x="1153"/>
        <item x="466"/>
        <item x="3845"/>
        <item x="6083"/>
        <item x="1281"/>
        <item x="1903"/>
        <item x="4846"/>
        <item x="5329"/>
        <item x="1926"/>
        <item x="865"/>
        <item x="3056"/>
        <item x="5429"/>
        <item x="3399"/>
        <item x="3949"/>
        <item x="5529"/>
        <item x="2659"/>
        <item x="6116"/>
        <item x="6695"/>
        <item x="3180"/>
        <item x="5494"/>
        <item x="3884"/>
        <item x="2287"/>
        <item x="1726"/>
        <item x="3688"/>
        <item x="1006"/>
        <item x="1069"/>
        <item x="3615"/>
        <item x="6227"/>
        <item x="6250"/>
        <item x="3895"/>
        <item x="3645"/>
        <item x="3768"/>
        <item x="828"/>
        <item x="6120"/>
        <item x="5456"/>
        <item x="5404"/>
        <item x="7084"/>
        <item x="3786"/>
        <item x="4958"/>
        <item x="4373"/>
        <item x="3466"/>
        <item x="333"/>
        <item x="6197"/>
        <item x="7413"/>
        <item x="2587"/>
        <item x="2146"/>
        <item x="457"/>
        <item x="1342"/>
        <item x="6735"/>
        <item x="3514"/>
        <item x="7359"/>
        <item x="70"/>
        <item x="53"/>
        <item x="514"/>
        <item x="5391"/>
        <item x="1556"/>
        <item x="4938"/>
        <item x="4228"/>
        <item x="4297"/>
        <item x="1243"/>
        <item x="4660"/>
        <item x="6142"/>
        <item x="5046"/>
        <item x="7022"/>
        <item x="2455"/>
        <item x="91"/>
        <item x="7150"/>
        <item x="692"/>
        <item x="6043"/>
        <item x="5081"/>
        <item x="1901"/>
        <item x="736"/>
        <item x="2129"/>
        <item x="2339"/>
        <item x="574"/>
        <item x="5886"/>
        <item x="2093"/>
        <item x="4221"/>
        <item x="7267"/>
        <item x="2578"/>
        <item x="5506"/>
        <item x="6235"/>
        <item x="904"/>
        <item x="5816"/>
        <item x="3136"/>
        <item x="2186"/>
        <item x="2838"/>
        <item x="6001"/>
        <item x="195"/>
        <item x="1913"/>
        <item x="4050"/>
        <item x="717"/>
        <item x="5237"/>
        <item x="3914"/>
        <item x="3150"/>
        <item x="3269"/>
        <item x="691"/>
        <item x="3580"/>
        <item x="4288"/>
        <item x="6236"/>
        <item x="6243"/>
        <item x="6968"/>
        <item x="1878"/>
        <item x="2359"/>
        <item x="120"/>
        <item x="1994"/>
        <item x="2484"/>
        <item x="7426"/>
        <item x="4149"/>
        <item x="4239"/>
        <item x="4770"/>
        <item x="4253"/>
        <item x="3174"/>
        <item x="1917"/>
        <item x="2678"/>
        <item x="7172"/>
        <item x="7237"/>
        <item x="1724"/>
        <item x="4060"/>
        <item x="11"/>
        <item x="3168"/>
        <item x="3868"/>
        <item x="2149"/>
        <item x="5401"/>
        <item x="1881"/>
        <item x="3156"/>
        <item x="5893"/>
        <item x="3910"/>
        <item x="4874"/>
        <item x="827"/>
        <item x="2762"/>
        <item x="1876"/>
        <item x="6348"/>
        <item x="6749"/>
        <item x="6618"/>
        <item x="5844"/>
        <item x="6814"/>
        <item x="1613"/>
        <item x="1860"/>
        <item x="638"/>
        <item x="7236"/>
        <item x="949"/>
        <item x="3237"/>
        <item x="6225"/>
        <item x="4251"/>
        <item x="2184"/>
        <item x="3071"/>
        <item x="2625"/>
        <item x="145"/>
        <item x="5302"/>
        <item x="1049"/>
        <item x="3530"/>
        <item x="622"/>
        <item x="4761"/>
        <item x="1104"/>
        <item x="1074"/>
        <item x="7325"/>
        <item x="7147"/>
        <item x="1011"/>
        <item x="4342"/>
        <item x="554"/>
        <item x="6108"/>
        <item x="980"/>
        <item x="4977"/>
        <item x="5107"/>
        <item x="1657"/>
        <item x="6111"/>
        <item x="7085"/>
        <item x="6319"/>
        <item x="6898"/>
        <item x="7135"/>
        <item x="4142"/>
        <item x="6168"/>
        <item x="654"/>
        <item x="4547"/>
        <item x="3334"/>
        <item x="6275"/>
        <item x="6526"/>
        <item x="5461"/>
        <item x="3995"/>
        <item x="4816"/>
        <item x="2738"/>
        <item x="5526"/>
        <item x="6545"/>
        <item x="1420"/>
        <item x="6990"/>
        <item x="4934"/>
        <item x="293"/>
        <item x="3154"/>
        <item x="6223"/>
        <item x="4969"/>
        <item x="5567"/>
        <item x="5955"/>
        <item x="5966"/>
        <item x="326"/>
        <item x="5962"/>
        <item x="1441"/>
        <item x="1599"/>
        <item x="4889"/>
        <item x="603"/>
        <item x="6193"/>
        <item x="6271"/>
        <item x="883"/>
        <item x="288"/>
        <item x="2790"/>
        <item x="1283"/>
        <item x="4347"/>
        <item x="1395"/>
        <item x="1226"/>
        <item x="2161"/>
        <item x="2056"/>
        <item x="5306"/>
        <item x="6081"/>
        <item x="2154"/>
        <item x="5719"/>
        <item x="3211"/>
        <item x="140"/>
        <item x="6816"/>
        <item x="5058"/>
        <item x="5316"/>
        <item x="2031"/>
        <item x="6764"/>
        <item x="1398"/>
        <item x="5787"/>
        <item x="5369"/>
        <item x="6532"/>
        <item x="3268"/>
        <item x="6436"/>
        <item x="3658"/>
        <item x="3417"/>
        <item x="4216"/>
        <item x="2550"/>
        <item x="4917"/>
        <item x="3787"/>
        <item x="3352"/>
        <item x="655"/>
        <item x="853"/>
        <item x="1173"/>
        <item x="4881"/>
        <item x="6308"/>
        <item x="304"/>
        <item x="166"/>
        <item x="6035"/>
        <item x="7139"/>
        <item x="5559"/>
        <item x="6135"/>
        <item x="721"/>
        <item x="5900"/>
        <item x="5018"/>
        <item x="4790"/>
        <item x="3362"/>
        <item x="1386"/>
        <item x="5073"/>
        <item x="292"/>
        <item x="1177"/>
        <item x="6841"/>
        <item x="6865"/>
        <item x="1454"/>
        <item x="2100"/>
        <item x="4213"/>
        <item x="4014"/>
        <item x="7079"/>
        <item x="2160"/>
        <item x="6725"/>
        <item x="632"/>
        <item x="1340"/>
        <item x="6947"/>
        <item x="3335"/>
        <item x="2972"/>
        <item x="2823"/>
        <item x="2226"/>
        <item x="2412"/>
        <item x="6159"/>
        <item x="88"/>
        <item x="4022"/>
        <item x="7392"/>
        <item x="1558"/>
        <item x="3347"/>
        <item x="3057"/>
        <item x="312"/>
        <item x="4331"/>
        <item x="7380"/>
        <item x="5200"/>
        <item x="6857"/>
        <item x="1507"/>
        <item x="231"/>
        <item x="4057"/>
        <item x="5594"/>
        <item x="6048"/>
        <item x="5441"/>
        <item x="993"/>
        <item x="4944"/>
        <item x="4750"/>
        <item x="6875"/>
        <item x="5723"/>
        <item x="4171"/>
        <item x="3660"/>
        <item x="5964"/>
        <item x="6505"/>
        <item x="6906"/>
        <item x="6507"/>
        <item x="6354"/>
        <item x="3366"/>
        <item x="492"/>
        <item x="6130"/>
        <item x="1053"/>
        <item x="6338"/>
        <item x="5385"/>
        <item x="3790"/>
        <item x="835"/>
        <item x="1396"/>
        <item x="3527"/>
        <item x="3344"/>
        <item x="976"/>
        <item x="3141"/>
        <item x="3249"/>
        <item x="758"/>
        <item x="3187"/>
        <item x="3571"/>
        <item x="2616"/>
        <item x="2276"/>
        <item x="1840"/>
        <item x="2272"/>
        <item x="1989"/>
        <item x="2182"/>
        <item x="7262"/>
        <item x="3421"/>
        <item x="3219"/>
        <item x="3487"/>
        <item x="475"/>
        <item x="647"/>
        <item x="851"/>
        <item x="1073"/>
        <item x="1288"/>
        <item x="1511"/>
        <item x="2603"/>
        <item x="823"/>
        <item x="3726"/>
        <item x="209"/>
        <item x="854"/>
        <item x="1303"/>
        <item x="6344"/>
        <item x="7349"/>
        <item x="5336"/>
        <item x="5170"/>
        <item x="4157"/>
        <item x="3946"/>
        <item x="1948"/>
        <item x="12"/>
        <item x="6815"/>
        <item x="92"/>
        <item x="347"/>
        <item x="676"/>
        <item x="7358"/>
        <item x="4772"/>
        <item x="2297"/>
        <item x="194"/>
        <item x="5134"/>
        <item x="1661"/>
        <item x="2670"/>
        <item x="966"/>
        <item x="6916"/>
        <item x="3252"/>
        <item x="1492"/>
        <item x="5410"/>
        <item x="2591"/>
        <item x="1038"/>
        <item x="1649"/>
        <item x="5580"/>
        <item x="6439"/>
        <item x="3169"/>
        <item x="2076"/>
        <item x="6010"/>
        <item x="5006"/>
        <item x="1633"/>
        <item x="856"/>
        <item x="1628"/>
        <item x="1180"/>
        <item x="4597"/>
        <item x="5266"/>
        <item x="4358"/>
        <item x="6803"/>
        <item x="2552"/>
        <item x="2834"/>
        <item x="3246"/>
        <item x="4633"/>
        <item x="4549"/>
        <item x="5089"/>
        <item x="1110"/>
        <item x="5543"/>
        <item x="169"/>
        <item x="2564"/>
        <item x="3023"/>
        <item x="1218"/>
        <item x="6155"/>
        <item x="7"/>
        <item x="117"/>
        <item x="3062"/>
        <item x="817"/>
        <item x="390"/>
        <item x="665"/>
        <item x="1644"/>
        <item x="1869"/>
        <item x="7035"/>
        <item x="6583"/>
        <item x="1081"/>
        <item x="51"/>
        <item x="1165"/>
        <item x="5925"/>
        <item x="1219"/>
        <item x="1995"/>
        <item x="3649"/>
        <item x="1970"/>
        <item x="502"/>
        <item x="3259"/>
        <item x="3763"/>
        <item x="346"/>
        <item x="900"/>
        <item x="196"/>
        <item x="5364"/>
        <item x="2424"/>
        <item x="1425"/>
        <item x="1723"/>
        <item x="4160"/>
        <item x="1361"/>
        <item x="4089"/>
        <item x="1275"/>
        <item x="5298"/>
        <item x="2104"/>
        <item x="1880"/>
        <item x="605"/>
        <item x="479"/>
        <item x="5422"/>
        <item x="3001"/>
        <item x="3528"/>
        <item x="5731"/>
        <item x="1725"/>
        <item x="2214"/>
        <item x="5145"/>
        <item x="5251"/>
        <item x="200"/>
        <item x="2584"/>
        <item x="4056"/>
        <item x="1992"/>
        <item x="3277"/>
        <item x="126"/>
        <item x="1715"/>
        <item x="927"/>
        <item x="1684"/>
        <item x="3708"/>
        <item x="2472"/>
        <item x="6174"/>
        <item x="5683"/>
        <item x="4108"/>
        <item x="6785"/>
        <item x="5384"/>
        <item x="5289"/>
        <item x="4617"/>
        <item x="571"/>
        <item x="987"/>
        <item x="4254"/>
        <item x="1107"/>
        <item x="2156"/>
        <item x="819"/>
        <item x="2585"/>
        <item x="188"/>
        <item x="25"/>
        <item x="150"/>
        <item x="1229"/>
        <item x="766"/>
        <item x="1961"/>
        <item x="31"/>
        <item x="4498"/>
        <item x="1072"/>
        <item x="2061"/>
        <item x="4453"/>
        <item x="7069"/>
        <item x="1937"/>
        <item x="5194"/>
        <item x="1234"/>
        <item x="637"/>
        <item x="7304"/>
        <item x="5641"/>
        <item x="1208"/>
        <item x="769"/>
        <item x="3443"/>
        <item x="4903"/>
        <item x="5744"/>
        <item x="2812"/>
        <item x="2597"/>
        <item x="2109"/>
        <item x="779"/>
        <item x="3831"/>
        <item x="4949"/>
        <item x="3579"/>
        <item x="6809"/>
        <item x="3559"/>
        <item x="6840"/>
        <item x="897"/>
        <item x="4404"/>
        <item x="628"/>
        <item x="3935"/>
        <item x="7316"/>
        <item x="7067"/>
        <item x="3722"/>
        <item x="2520"/>
        <item x="720"/>
        <item x="1204"/>
        <item x="5741"/>
        <item x="4125"/>
        <item x="2458"/>
        <item x="790"/>
        <item x="4696"/>
        <item x="3856"/>
        <item x="557"/>
        <item x="5566"/>
        <item x="6147"/>
        <item x="5188"/>
        <item x="3086"/>
        <item x="489"/>
        <item x="3993"/>
        <item x="4610"/>
        <item x="1260"/>
        <item x="7191"/>
        <item x="6033"/>
        <item x="3682"/>
        <item x="5792"/>
        <item x="2366"/>
        <item x="1362"/>
        <item x="755"/>
        <item x="7098"/>
        <item x="5890"/>
        <item x="5993"/>
        <item x="5125"/>
        <item x="5321"/>
        <item x="6229"/>
        <item x="103"/>
        <item x="979"/>
        <item x="1856"/>
        <item x="6600"/>
        <item x="4026"/>
        <item x="5076"/>
        <item x="3684"/>
        <item x="1533"/>
        <item x="6634"/>
        <item x="5615"/>
        <item x="3619"/>
        <item x="2473"/>
        <item x="5065"/>
        <item x="1521"/>
        <item x="5078"/>
        <item x="4674"/>
        <item x="522"/>
        <item x="7194"/>
        <item x="631"/>
        <item x="5650"/>
        <item x="5333"/>
        <item x="1796"/>
        <item x="4932"/>
        <item x="3735"/>
        <item x="4910"/>
        <item x="2092"/>
        <item x="5120"/>
        <item x="2169"/>
        <item x="4020"/>
        <item x="5549"/>
        <item x="4403"/>
        <item x="4981"/>
        <item x="5939"/>
        <item x="6697"/>
        <item x="2754"/>
        <item x="76"/>
        <item x="1328"/>
        <item x="1189"/>
        <item x="3677"/>
        <item x="3323"/>
        <item x="1307"/>
        <item x="1958"/>
        <item x="1711"/>
        <item x="485"/>
        <item x="1071"/>
        <item x="392"/>
        <item x="1712"/>
        <item x="815"/>
        <item x="5214"/>
        <item x="4713"/>
        <item x="1997"/>
        <item x="515"/>
        <item x="152"/>
        <item x="2764"/>
        <item x="384"/>
        <item x="222"/>
        <item x="2456"/>
        <item x="6572"/>
        <item x="1884"/>
        <item x="6161"/>
        <item x="6337"/>
        <item x="6729"/>
        <item x="3569"/>
        <item x="3867"/>
        <item x="2004"/>
        <item x="5210"/>
        <item x="3321"/>
        <item x="6931"/>
        <item x="5733"/>
        <item x="6304"/>
        <item x="5932"/>
        <item x="5734"/>
        <item x="5118"/>
        <item x="6769"/>
        <item x="2238"/>
        <item x="338"/>
        <item x="1227"/>
        <item x="1484"/>
        <item x="2611"/>
        <item x="961"/>
        <item x="1467"/>
        <item x="3998"/>
        <item x="3623"/>
        <item x="75"/>
        <item x="2669"/>
        <item x="5546"/>
        <item x="2267"/>
        <item x="1826"/>
        <item x="1048"/>
        <item x="1656"/>
        <item x="2321"/>
        <item x="6056"/>
        <item x="1590"/>
        <item x="4571"/>
        <item x="467"/>
        <item x="6792"/>
        <item x="5985"/>
        <item x="3894"/>
        <item x="6637"/>
        <item x="1910"/>
        <item x="1422"/>
        <item x="3097"/>
        <item x="5277"/>
        <item x="5858"/>
        <item x="4783"/>
        <item x="206"/>
        <item x="636"/>
        <item x="1642"/>
        <item x="1819"/>
        <item x="5116"/>
        <item x="6672"/>
        <item x="5204"/>
        <item x="4695"/>
        <item x="4087"/>
        <item x="163"/>
        <item x="6983"/>
        <item x="3564"/>
        <item x="4726"/>
        <item x="474"/>
        <item x="411"/>
        <item x="2825"/>
        <item x="7369"/>
        <item x="6257"/>
        <item x="2360"/>
        <item x="3636"/>
        <item x="1589"/>
        <item x="2210"/>
        <item x="3074"/>
        <item x="3254"/>
        <item x="1571"/>
        <item x="2253"/>
        <item x="6578"/>
        <item x="1604"/>
        <item x="1813"/>
        <item x="3576"/>
        <item x="3106"/>
        <item x="2799"/>
        <item x="6948"/>
        <item x="970"/>
        <item x="3275"/>
        <item x="1059"/>
        <item x="5717"/>
        <item x="2202"/>
        <item x="2388"/>
        <item x="6045"/>
        <item x="1563"/>
        <item x="2284"/>
        <item x="4252"/>
        <item x="3632"/>
        <item x="6837"/>
        <item x="3646"/>
        <item x="437"/>
        <item x="2666"/>
        <item x="4619"/>
        <item x="2690"/>
        <item x="1946"/>
        <item x="6552"/>
        <item x="3327"/>
        <item x="7416"/>
        <item x="566"/>
        <item x="3403"/>
        <item x="4233"/>
        <item x="750"/>
        <item x="6182"/>
        <item x="435"/>
        <item x="1378"/>
        <item x="862"/>
        <item x="1933"/>
        <item x="3209"/>
        <item x="3793"/>
        <item x="4962"/>
        <item x="3293"/>
        <item x="4122"/>
        <item x="1172"/>
        <item x="6015"/>
        <item x="759"/>
        <item x="843"/>
        <item x="4813"/>
        <item x="2607"/>
        <item x="151"/>
        <item x="4188"/>
        <item x="4097"/>
        <item x="2019"/>
        <item x="7371"/>
        <item x="6407"/>
        <item x="2650"/>
        <item x="2789"/>
        <item x="6162"/>
        <item x="5944"/>
        <item x="6059"/>
        <item x="7404"/>
        <item x="452"/>
        <item x="4340"/>
        <item x="1384"/>
        <item x="5834"/>
        <item x="1285"/>
        <item x="5551"/>
        <item x="7005"/>
        <item x="6497"/>
        <item x="6845"/>
        <item x="5786"/>
        <item x="671"/>
        <item x="2135"/>
        <item x="1334"/>
        <item x="6727"/>
        <item x="5121"/>
        <item x="5975"/>
        <item x="3817"/>
        <item x="4512"/>
        <item x="4546"/>
        <item x="3690"/>
        <item x="6156"/>
        <item x="3196"/>
        <item x="3881"/>
        <item x="3387"/>
        <item x="4414"/>
        <item x="4587"/>
        <item x="4777"/>
        <item x="4984"/>
        <item x="5192"/>
        <item x="5408"/>
        <item x="1476"/>
        <item x="3918"/>
        <item x="1522"/>
        <item x="624"/>
        <item x="153"/>
        <item x="335"/>
        <item x="3777"/>
        <item x="3600"/>
        <item x="3814"/>
        <item x="4186"/>
        <item x="4775"/>
        <item x="6173"/>
        <item x="7299"/>
        <item x="1569"/>
        <item x="2038"/>
        <item x="2221"/>
        <item x="3000"/>
        <item x="1302"/>
        <item x="4210"/>
        <item x="2106"/>
        <item x="2020"/>
        <item x="3988"/>
        <item x="4390"/>
        <item x="4855"/>
        <item x="3967"/>
        <item x="5622"/>
        <item x="6603"/>
        <item x="136"/>
        <item x="3021"/>
        <item x="3616"/>
        <item x="5788"/>
        <item x="2745"/>
        <item x="443"/>
        <item x="1246"/>
        <item x="2618"/>
        <item x="1442"/>
        <item x="4206"/>
        <item x="7124"/>
        <item x="2335"/>
        <item x="5791"/>
        <item x="7126"/>
        <item x="1541"/>
        <item x="4258"/>
        <item x="745"/>
        <item x="6580"/>
        <item x="4163"/>
        <item x="4423"/>
        <item x="5613"/>
        <item x="4120"/>
        <item x="2909"/>
        <item x="4886"/>
        <item x="1458"/>
        <item x="3858"/>
        <item x="1543"/>
        <item x="4478"/>
        <item x="6037"/>
        <item x="15"/>
        <item x="3065"/>
        <item x="6584"/>
        <item x="6369"/>
        <item x="5242"/>
        <item x="2749"/>
        <item x="2633"/>
        <item x="3305"/>
        <item x="4933"/>
        <item x="6438"/>
        <item x="3836"/>
        <item x="4662"/>
        <item x="60"/>
        <item x="2532"/>
        <item x="5517"/>
        <item x="4096"/>
        <item x="3953"/>
        <item x="2849"/>
        <item x="680"/>
        <item x="5176"/>
        <item x="6008"/>
        <item x="3032"/>
        <item x="6345"/>
        <item x="4914"/>
        <item x="5123"/>
        <item x="3928"/>
        <item x="5149"/>
        <item x="5552"/>
        <item x="1888"/>
        <item x="5284"/>
        <item x="4159"/>
        <item x="6342"/>
        <item x="1472"/>
        <item x="3730"/>
        <item x="2853"/>
        <item x="4353"/>
        <item x="3725"/>
        <item x="2189"/>
        <item x="2277"/>
        <item x="1959"/>
        <item x="3629"/>
        <item x="1343"/>
        <item x="1324"/>
        <item x="2014"/>
        <item x="3203"/>
        <item x="4394"/>
        <item x="2575"/>
        <item x="3815"/>
        <item x="5851"/>
        <item x="4227"/>
        <item x="3633"/>
        <item x="983"/>
        <item x="3859"/>
        <item x="5823"/>
        <item x="4372"/>
        <item x="107"/>
        <item x="1911"/>
        <item x="4333"/>
        <item x="4471"/>
        <item x="7268"/>
        <item x="4543"/>
        <item x="7411"/>
        <item x="1500"/>
        <item x="572"/>
        <item x="5135"/>
        <item x="5344"/>
        <item x="5732"/>
        <item x="3428"/>
        <item x="6433"/>
        <item x="933"/>
        <item x="1298"/>
        <item x="1508"/>
        <item x="5621"/>
        <item x="3126"/>
        <item x="4841"/>
        <item x="2930"/>
        <item x="2977"/>
        <item x="6752"/>
        <item x="2855"/>
        <item x="2057"/>
        <item x="1537"/>
        <item x="1495"/>
        <item x="5064"/>
        <item x="271"/>
        <item x="1267"/>
        <item x="4998"/>
        <item x="7127"/>
        <item x="855"/>
        <item x="1273"/>
        <item x="2344"/>
        <item x="6265"/>
        <item x="1759"/>
        <item x="4913"/>
        <item x="5270"/>
        <item x="5132"/>
        <item x="1952"/>
        <item x="3378"/>
        <item x="1963"/>
        <item x="2688"/>
        <item x="4028"/>
        <item x="3785"/>
        <item x="4364"/>
        <item x="5534"/>
        <item x="4947"/>
        <item x="5236"/>
        <item x="5550"/>
        <item x="1094"/>
        <item x="1699"/>
        <item x="6546"/>
        <item x="7123"/>
        <item x="973"/>
        <item x="6181"/>
        <item x="1689"/>
        <item x="2098"/>
        <item x="4411"/>
        <item x="1210"/>
        <item x="6069"/>
        <item x="3980"/>
        <item x="6790"/>
        <item x="191"/>
        <item x="2559"/>
        <item x="4808"/>
        <item x="5989"/>
        <item x="5854"/>
        <item x="599"/>
        <item x="1086"/>
        <item x="267"/>
        <item x="2409"/>
        <item x="345"/>
        <item x="723"/>
        <item x="5940"/>
        <item x="661"/>
        <item x="3290"/>
        <item x="2211"/>
        <item x="3543"/>
        <item x="4585"/>
        <item x="6387"/>
        <item x="5496"/>
        <item x="4232"/>
        <item x="1568"/>
        <item x="6808"/>
        <item x="2053"/>
        <item x="2097"/>
        <item x="5976"/>
        <item x="6560"/>
        <item x="2533"/>
        <item x="2028"/>
        <item x="2251"/>
        <item x="2599"/>
        <item x="1209"/>
        <item x="6535"/>
        <item x="3218"/>
        <item x="2341"/>
        <item x="236"/>
        <item x="282"/>
        <item x="3379"/>
        <item x="510"/>
        <item x="4929"/>
        <item x="1733"/>
        <item x="1488"/>
        <item x="4922"/>
        <item x="984"/>
        <item x="4444"/>
        <item x="4620"/>
        <item x="5911"/>
        <item x="5606"/>
        <item x="7083"/>
        <item x="1804"/>
        <item x="4130"/>
        <item x="1216"/>
        <item x="7232"/>
        <item x="1607"/>
        <item x="465"/>
        <item x="3375"/>
        <item x="2600"/>
        <item x="363"/>
        <item x="2820"/>
        <item x="5905"/>
        <item x="6639"/>
        <item x="1834"/>
        <item x="6963"/>
        <item x="2225"/>
        <item x="4513"/>
        <item x="2067"/>
        <item x="3412"/>
        <item x="7140"/>
        <item x="3310"/>
        <item x="2877"/>
        <item x="4898"/>
        <item x="2237"/>
        <item x="6648"/>
        <item x="1802"/>
        <item x="5151"/>
        <item x="3336"/>
        <item x="3245"/>
        <item x="3686"/>
        <item x="7090"/>
        <item x="5133"/>
        <item x="3151"/>
        <item x="2727"/>
        <item x="3330"/>
        <item x="9"/>
        <item x="423"/>
        <item x="4840"/>
        <item x="830"/>
        <item x="6904"/>
        <item x="5671"/>
        <item x="3229"/>
        <item x="4836"/>
        <item x="3640"/>
        <item x="6939"/>
        <item x="2041"/>
        <item x="2294"/>
        <item x="6185"/>
        <item x="3650"/>
        <item x="4015"/>
        <item x="3482"/>
        <item x="5926"/>
        <item x="6776"/>
        <item x="6170"/>
        <item x="2316"/>
        <item x="1864"/>
        <item x="994"/>
        <item x="4080"/>
        <item x="3299"/>
        <item x="7075"/>
        <item x="1415"/>
        <item x="230"/>
        <item x="1099"/>
        <item x="3862"/>
        <item x="1123"/>
        <item x="4545"/>
        <item x="5812"/>
        <item x="2651"/>
        <item x="409"/>
        <item x="922"/>
        <item x="4178"/>
        <item x="5656"/>
        <item x="61"/>
        <item x="2231"/>
        <item x="2266"/>
        <item x="6465"/>
        <item x="5099"/>
        <item x="6623"/>
        <item x="4638"/>
        <item x="2367"/>
        <item x="7395"/>
        <item x="6444"/>
        <item x="7037"/>
        <item x="3772"/>
        <item x="621"/>
        <item x="7420"/>
        <item x="4165"/>
        <item x="225"/>
        <item x="3753"/>
        <item x="4115"/>
        <item x="5454"/>
        <item x="7169"/>
        <item x="3059"/>
        <item x="869"/>
        <item x="4499"/>
        <item x="5821"/>
        <item x="3943"/>
        <item x="5904"/>
        <item x="3380"/>
        <item x="5773"/>
        <item x="2190"/>
        <item x="3441"/>
        <item x="6670"/>
        <item x="130"/>
        <item x="4937"/>
        <item x="6543"/>
        <item x="3620"/>
        <item x="2817"/>
        <item x="1062"/>
        <item x="916"/>
        <item x="1714"/>
        <item x="383"/>
        <item x="4448"/>
        <item x="2583"/>
        <item x="4518"/>
        <item x="3042"/>
        <item x="5878"/>
        <item x="2639"/>
        <item x="3287"/>
        <item x="6487"/>
        <item x="2417"/>
        <item x="3024"/>
        <item x="5203"/>
        <item x="1564"/>
        <item x="1411"/>
        <item x="3260"/>
        <item x="186"/>
        <item x="3073"/>
        <item x="4132"/>
        <item x="3976"/>
        <item x="4366"/>
        <item x="4946"/>
        <item x="7250"/>
        <item x="6870"/>
        <item x="7076"/>
        <item x="644"/>
        <item x="4009"/>
        <item x="3791"/>
        <item x="480"/>
        <item x="5455"/>
        <item x="6701"/>
        <item x="320"/>
        <item x="2147"/>
        <item x="2362"/>
        <item x="6539"/>
        <item x="5481"/>
        <item x="3385"/>
        <item x="6478"/>
        <item x="354"/>
        <item x="6009"/>
        <item x="4314"/>
        <item x="4156"/>
        <item x="6509"/>
        <item x="3812"/>
        <item x="2867"/>
        <item x="3809"/>
        <item x="4011"/>
        <item x="4189"/>
        <item x="5797"/>
        <item x="2558"/>
        <item x="1222"/>
        <item x="658"/>
        <item x="6374"/>
        <item x="5712"/>
        <item x="1043"/>
        <item x="2405"/>
        <item x="7161"/>
        <item x="1304"/>
        <item x="849"/>
        <item x="6055"/>
        <item x="1745"/>
        <item x="415"/>
        <item x="3127"/>
        <item x="5349"/>
        <item x="6693"/>
        <item x="207"/>
        <item x="478"/>
        <item x="6109"/>
        <item x="838"/>
        <item x="1455"/>
        <item x="1837"/>
        <item x="2826"/>
        <item x="2432"/>
        <item x="3228"/>
        <item x="4036"/>
        <item x="3393"/>
        <item x="3977"/>
        <item x="4559"/>
        <item x="7252"/>
        <item x="0"/>
        <item x="327"/>
        <item x="6482"/>
        <item x="6866"/>
        <item x="5220"/>
        <item x="776"/>
        <item x="4986"/>
        <item x="58"/>
        <item x="2425"/>
        <item x="6088"/>
        <item x="497"/>
        <item x="6256"/>
        <item x="3038"/>
        <item x="4393"/>
        <item x="4930"/>
        <item x="3733"/>
        <item x="1781"/>
        <item x="5398"/>
        <item x="4711"/>
        <item x="4868"/>
        <item x="2122"/>
        <item x="336"/>
        <item x="1548"/>
        <item x="2946"/>
        <item x="1339"/>
        <item x="4625"/>
        <item x="3159"/>
        <item x="1211"/>
        <item x="1443"/>
        <item x="1687"/>
        <item x="5190"/>
        <item x="4800"/>
        <item x="5185"/>
        <item x="6359"/>
        <item x="5956"/>
        <item x="1585"/>
        <item x="3220"/>
        <item x="2007"/>
        <item x="6581"/>
        <item x="746"/>
        <item x="4865"/>
        <item x="3437"/>
        <item x="6383"/>
        <item x="3178"/>
        <item x="3371"/>
        <item x="289"/>
        <item x="387"/>
        <item x="4"/>
        <item x="3486"/>
        <item x="6231"/>
        <item x="6026"/>
        <item x="5016"/>
        <item x="5667"/>
        <item x="1922"/>
        <item x="2046"/>
        <item x="5296"/>
        <item x="6714"/>
        <item x="7376"/>
        <item x="4873"/>
        <item x="1389"/>
        <item x="3956"/>
        <item x="2203"/>
        <item x="6514"/>
        <item x="2082"/>
        <item x="1224"/>
        <item x="2729"/>
        <item x="453"/>
        <item x="6608"/>
        <item x="5303"/>
        <item x="3370"/>
        <item x="4844"/>
        <item x="601"/>
        <item x="1693"/>
        <item x="5859"/>
        <item x="2439"/>
        <item x="5480"/>
        <item x="5221"/>
        <item x="1191"/>
        <item x="1792"/>
        <item x="559"/>
        <item x="2118"/>
        <item x="1929"/>
        <item x="3365"/>
        <item x="2279"/>
        <item x="94"/>
        <item x="2832"/>
        <item x="394"/>
        <item x="6996"/>
        <item x="449"/>
        <item x="3404"/>
        <item x="4003"/>
        <item x="7331"/>
        <item x="6079"/>
        <item x="4240"/>
        <item x="178"/>
        <item x="7387"/>
        <item x="5689"/>
        <item x="1934"/>
        <item x="2983"/>
        <item x="6984"/>
        <item x="812"/>
        <item x="5793"/>
        <item x="690"/>
        <item x="334"/>
        <item x="6396"/>
        <item x="3902"/>
        <item x="2298"/>
        <item x="3158"/>
        <item x="6679"/>
        <item x="6703"/>
        <item x="1027"/>
        <item x="7246"/>
        <item x="3893"/>
        <item x="297"/>
        <item x="7243"/>
        <item x="3493"/>
        <item x="669"/>
        <item x="1063"/>
        <item x="4534"/>
        <item x="5467"/>
        <item x="6635"/>
        <item x="7345"/>
        <item x="1360"/>
        <item x="3529"/>
        <item x="5291"/>
        <item x="5709"/>
        <item x="7339"/>
        <item x="5743"/>
        <item x="7053"/>
        <item x="2289"/>
        <item x="3888"/>
        <item x="7156"/>
        <item x="4515"/>
        <item x="4974"/>
        <item x="2103"/>
        <item x="4725"/>
        <item x="7164"/>
        <item x="538"/>
        <item x="5216"/>
        <item x="2"/>
        <item x="340"/>
        <item x="1105"/>
        <item x="4759"/>
        <item x="3714"/>
        <item x="3472"/>
        <item x="2350"/>
        <item x="5334"/>
        <item x="4979"/>
        <item x="1138"/>
        <item x="5380"/>
        <item x="5327"/>
        <item x="5516"/>
        <item x="2969"/>
        <item x="2534"/>
        <item x="1097"/>
        <item x="7198"/>
        <item x="2407"/>
        <item x="4536"/>
        <item x="4978"/>
        <item x="3541"/>
        <item x="741"/>
        <item x="4000"/>
        <item x="3284"/>
        <item x="902"/>
        <item x="3846"/>
        <item x="4140"/>
        <item x="7054"/>
        <item x="1596"/>
        <item x="4153"/>
        <item x="3173"/>
        <item x="4068"/>
        <item x="2595"/>
        <item x="2347"/>
        <item x="567"/>
        <item x="2948"/>
        <item x="6833"/>
        <item x="1897"/>
        <item x="3130"/>
        <item x="1329"/>
        <item x="2087"/>
        <item x="7402"/>
        <item x="3811"/>
        <item x="5093"/>
        <item x="813"/>
        <item x="4334"/>
        <item x="4147"/>
        <item x="5310"/>
        <item x="4613"/>
        <item x="6955"/>
        <item x="7008"/>
        <item x="439"/>
        <item x="4431"/>
        <item x="1424"/>
        <item x="7120"/>
        <item x="963"/>
        <item x="826"/>
        <item x="7056"/>
        <item x="5864"/>
        <item x="5877"/>
        <item x="4831"/>
        <item x="144"/>
        <item x="5870"/>
        <item x="5164"/>
        <item x="5927"/>
        <item x="6316"/>
        <item x="5597"/>
        <item x="1696"/>
        <item x="4439"/>
        <item x="6054"/>
        <item x="6626"/>
        <item x="2003"/>
        <item x="4828"/>
        <item x="2687"/>
        <item x="1705"/>
        <item x="2712"/>
        <item x="1372"/>
        <item x="4038"/>
        <item x="2717"/>
        <item x="4780"/>
        <item x="5662"/>
        <item x="6353"/>
        <item x="808"/>
        <item x="6653"/>
        <item x="5537"/>
        <item x="1452"/>
        <item x="545"/>
        <item x="2753"/>
        <item x="5527"/>
        <item x="1519"/>
        <item x="3965"/>
        <item x="1417"/>
        <item x="106"/>
        <item x="3397"/>
        <item x="105"/>
        <item x="3191"/>
        <item x="3282"/>
        <item x="3652"/>
        <item x="4242"/>
        <item x="3503"/>
        <item x="500"/>
        <item x="3525"/>
        <item x="4450"/>
        <item x="4229"/>
        <item x="5921"/>
        <item x="6511"/>
        <item x="4167"/>
        <item x="1625"/>
        <item x="660"/>
        <item x="1128"/>
        <item x="1634"/>
        <item x="1842"/>
        <item x="2259"/>
        <item x="6702"/>
        <item x="5119"/>
        <item x="4863"/>
        <item x="296"/>
        <item x="4897"/>
        <item x="408"/>
        <item x="7419"/>
        <item x="1257"/>
        <item x="2500"/>
        <item x="1824"/>
        <item x="4174"/>
        <item x="6498"/>
        <item x="5352"/>
        <item x="7272"/>
        <item x="328"/>
        <item x="3490"/>
        <item x="1018"/>
        <item x="444"/>
        <item x="6434"/>
        <item x="2091"/>
        <item x="277"/>
        <item x="6192"/>
        <item x="2602"/>
        <item x="5897"/>
        <item x="3962"/>
        <item x="1773"/>
        <item x="4664"/>
        <item x="6062"/>
        <item x="6382"/>
        <item x="3093"/>
        <item x="2217"/>
        <item x="2858"/>
        <item x="744"/>
        <item x="962"/>
        <item x="5986"/>
        <item x="3448"/>
        <item x="7137"/>
        <item x="6589"/>
        <item x="4581"/>
        <item x="6738"/>
        <item x="3635"/>
        <item x="6094"/>
        <item x="1445"/>
        <item x="1263"/>
        <item x="6722"/>
        <item x="1265"/>
        <item x="3283"/>
        <item x="1830"/>
        <item x="2794"/>
        <item x="2001"/>
        <item x="5781"/>
        <item x="1336"/>
        <item x="569"/>
        <item x="3510"/>
        <item x="1683"/>
        <item x="2280"/>
        <item x="801"/>
        <item x="906"/>
        <item x="527"/>
        <item x="4126"/>
        <item x="2521"/>
        <item x="3679"/>
        <item x="4435"/>
        <item x="5737"/>
        <item x="3958"/>
        <item x="7363"/>
        <item x="6553"/>
        <item x="2270"/>
        <item x="2477"/>
        <item x="4477"/>
        <item x="1164"/>
        <item x="172"/>
        <item x="2733"/>
        <item x="5916"/>
        <item x="6299"/>
        <item x="5604"/>
        <item x="2641"/>
        <item x="4602"/>
        <item x="6034"/>
        <item x="6691"/>
        <item x="7289"/>
        <item x="3832"/>
        <item x="3939"/>
        <item x="5525"/>
        <item x="4843"/>
        <item x="3090"/>
        <item x="6039"/>
        <item x="2907"/>
        <item x="5889"/>
        <item x="7328"/>
        <item x="7381"/>
        <item x="3671"/>
        <item x="5779"/>
        <item x="5090"/>
        <item x="1014"/>
        <item x="3176"/>
        <item x="2911"/>
        <item x="4901"/>
        <item x="3492"/>
        <item x="5568"/>
        <item x="3273"/>
        <item x="795"/>
        <item x="62"/>
        <item x="5275"/>
        <item x="6424"/>
        <item x="2095"/>
        <item x="5138"/>
        <item x="2725"/>
        <item x="3462"/>
        <item x="5599"/>
        <item x="6855"/>
        <item x="4737"/>
        <item x="4066"/>
        <item x="5222"/>
        <item x="4271"/>
        <item x="1207"/>
        <item x="2768"/>
        <item x="6072"/>
        <item x="627"/>
        <item x="3618"/>
        <item x="7375"/>
        <item x="596"/>
        <item x="1423"/>
        <item x="276"/>
        <item x="256"/>
        <item x="3112"/>
        <item x="2000"/>
        <item x="5865"/>
        <item x="1116"/>
        <item x="6966"/>
        <item x="3957"/>
        <item x="1098"/>
        <item x="6813"/>
        <item x="1093"/>
        <item x="4834"/>
        <item x="5776"/>
        <item x="2192"/>
        <item x="210"/>
        <item x="3467"/>
        <item x="7357"/>
        <item x="6389"/>
        <item x="926"/>
        <item x="4336"/>
        <item x="6215"/>
        <item x="2250"/>
        <item x="197"/>
        <item x="6712"/>
        <item x="1363"/>
        <item x="4524"/>
        <item x="341"/>
        <item x="895"/>
        <item x="2695"/>
        <item x="3267"/>
        <item x="3251"/>
        <item x="1621"/>
        <item x="6525"/>
        <item x="6942"/>
        <item x="1178"/>
        <item x="6194"/>
        <item x="5863"/>
        <item x="2818"/>
        <item x="674"/>
        <item x="4847"/>
        <item x="396"/>
        <item x="6669"/>
        <item x="3406"/>
        <item x="5358"/>
        <item x="4274"/>
        <item x="6217"/>
        <item x="1335"/>
        <item x="1598"/>
        <item x="10"/>
        <item x="1"/>
        <item x="2022"/>
        <item x="3418"/>
        <item x="1710"/>
        <item x="33"/>
        <item x="5571"/>
        <item x="7011"/>
        <item x="6355"/>
        <item x="6175"/>
        <item x="6986"/>
        <item x="3587"/>
        <item x="5484"/>
        <item x="286"/>
        <item x="3085"/>
        <item x="6881"/>
        <item x="619"/>
        <item x="555"/>
        <item x="5577"/>
        <item x="3992"/>
        <item x="5936"/>
        <item x="4378"/>
        <item x="4953"/>
        <item x="5446"/>
        <item x="3094"/>
        <item x="6756"/>
        <item x="1023"/>
        <item x="5254"/>
        <item x="6561"/>
        <item x="931"/>
        <item x="1807"/>
        <item x="2654"/>
        <item x="6087"/>
        <item x="5021"/>
        <item x="7277"/>
        <item x="648"/>
        <item x="4769"/>
        <item x="4931"/>
        <item x="774"/>
        <item x="2627"/>
        <item x="6053"/>
        <item x="3746"/>
        <item x="6655"/>
        <item x="591"/>
        <item x="5308"/>
        <item x="4603"/>
        <item x="6782"/>
        <item x="2720"/>
        <item x="5124"/>
        <item x="4357"/>
        <item x="2594"/>
        <item x="4971"/>
        <item x="608"/>
        <item x="1457"/>
        <item x="5307"/>
        <item x="1919"/>
        <item x="4419"/>
        <item x="6964"/>
        <item x="5810"/>
        <item x="2833"/>
        <item x="6179"/>
        <item x="7427"/>
        <item x="5967"/>
        <item x="95"/>
        <item x="6285"/>
        <item x="672"/>
        <item x="3164"/>
        <item x="4209"/>
        <item x="7230"/>
        <item x="4672"/>
        <item x="3359"/>
        <item x="3631"/>
        <item x="2400"/>
        <item x="3955"/>
        <item x="305"/>
        <item x="2881"/>
        <item x="5806"/>
        <item x="2531"/>
        <item x="1134"/>
        <item x="1418"/>
        <item x="6794"/>
        <item x="4427"/>
        <item x="5148"/>
        <item x="4560"/>
        <item x="5541"/>
        <item x="4408"/>
        <item x="4743"/>
        <item x="3438"/>
        <item x="6957"/>
        <item x="2772"/>
        <item x="988"/>
        <item x="2433"/>
        <item x="7238"/>
        <item x="6027"/>
        <item x="6042"/>
        <item x="5487"/>
        <item x="848"/>
        <item x="3555"/>
        <item x="639"/>
        <item x="5094"/>
        <item x="1801"/>
        <item x="1900"/>
        <item x="7103"/>
        <item x="4325"/>
        <item x="5673"/>
        <item x="584"/>
        <item x="6024"/>
        <item x="54"/>
        <item x="5104"/>
        <item x="6277"/>
        <item x="6118"/>
        <item x="6696"/>
        <item x="5651"/>
        <item x="4623"/>
        <item x="3698"/>
        <item x="1530"/>
        <item x="4309"/>
        <item x="4236"/>
        <item x="3478"/>
        <item x="504"/>
        <item x="1321"/>
        <item x="6178"/>
        <item x="4032"/>
        <item x="5084"/>
        <item x="4101"/>
        <item x="4861"/>
        <item x="2480"/>
        <item x="2876"/>
        <item x="5617"/>
        <item x="3653"/>
        <item x="4072"/>
        <item x="6106"/>
        <item x="2784"/>
        <item x="2444"/>
        <item x="2897"/>
        <item x="2937"/>
        <item x="2308"/>
        <item x="2048"/>
        <item x="2766"/>
        <item x="5153"/>
        <item x="1175"/>
        <item x="7293"/>
        <item x="3896"/>
        <item x="2073"/>
        <item x="4751"/>
        <item x="5499"/>
        <item x="6554"/>
        <item x="5051"/>
        <item x="218"/>
        <item x="2322"/>
        <item x="5139"/>
        <item x="5912"/>
        <item x="6924"/>
        <item x="5813"/>
        <item x="7148"/>
        <item x="4369"/>
        <item x="2689"/>
        <item x="5162"/>
        <item x="2968"/>
        <item x="1148"/>
        <item x="7352"/>
        <item x="1259"/>
        <item x="360"/>
        <item x="7215"/>
        <item x="6971"/>
        <item x="5625"/>
        <item x="990"/>
        <item x="5881"/>
        <item x="3923"/>
        <item x="3475"/>
        <item x="894"/>
        <item x="4764"/>
        <item x="5758"/>
        <item x="4642"/>
        <item x="146"/>
        <item x="5968"/>
        <item x="4762"/>
        <item x="3027"/>
        <item x="3933"/>
        <item x="5868"/>
        <item x="3028"/>
        <item x="4687"/>
        <item x="6645"/>
        <item x="5949"/>
        <item x="5811"/>
        <item x="5510"/>
        <item x="6965"/>
        <item x="3710"/>
        <item x="2054"/>
        <item x="6504"/>
        <item x="5909"/>
        <item x="7355"/>
        <item x="5083"/>
        <item x="4303"/>
        <item x="1861"/>
        <item x="822"/>
        <item x="2796"/>
        <item x="4525"/>
        <item x="1867"/>
        <item x="6264"/>
        <item x="1964"/>
        <item x="1468"/>
        <item x="4281"/>
        <item x="426"/>
        <item x="6593"/>
        <item x="6411"/>
        <item x="5245"/>
        <item x="6568"/>
        <item x="6473"/>
        <item x="4599"/>
        <item x="5830"/>
        <item x="6258"/>
        <item x="3060"/>
        <item x="5312"/>
        <item x="6801"/>
        <item x="2011"/>
        <item x="7417"/>
        <item x="670"/>
        <item x="6902"/>
        <item x="4107"/>
        <item x="3614"/>
        <item x="3515"/>
        <item x="6641"/>
        <item x="7045"/>
        <item x="2816"/>
        <item x="2718"/>
        <item x="258"/>
        <item x="6331"/>
        <item x="7092"/>
        <item x="322"/>
        <item x="2914"/>
        <item x="182"/>
        <item x="540"/>
        <item x="6847"/>
        <item x="4588"/>
        <item x="1662"/>
        <item x="5554"/>
        <item x="5931"/>
        <item x="6326"/>
        <item x="3912"/>
        <item x="1619"/>
        <item x="5299"/>
        <item x="4942"/>
        <item x="5703"/>
        <item x="5225"/>
        <item x="1493"/>
        <item x="3255"/>
        <item x="707"/>
        <item x="4919"/>
        <item x="6172"/>
        <item x="3622"/>
        <item x="4614"/>
        <item x="5258"/>
        <item x="2896"/>
        <item x="7344"/>
        <item x="7340"/>
        <item x="3800"/>
        <item x="4782"/>
        <item x="6867"/>
        <item x="6317"/>
        <item x="2561"/>
        <item x="7110"/>
        <item x="1794"/>
        <item x="57"/>
        <item x="3010"/>
        <item x="6238"/>
        <item x="5579"/>
        <item x="7394"/>
        <item x="4275"/>
        <item x="127"/>
        <item x="46"/>
        <item x="4531"/>
        <item x="5366"/>
        <item x="308"/>
        <item x="6765"/>
        <item x="2222"/>
        <item x="1680"/>
        <item x="7099"/>
        <item x="6093"/>
        <item x="2819"/>
        <item x="1857"/>
        <item x="1924"/>
        <item x="5992"/>
        <item x="509"/>
        <item x="2418"/>
        <item x="3656"/>
        <item x="6987"/>
        <item x="2778"/>
        <item x="846"/>
        <item x="1463"/>
        <item x="29"/>
        <item x="4939"/>
        <item x="1782"/>
        <item x="5189"/>
        <item x="6915"/>
        <item x="6772"/>
        <item x="4406"/>
        <item x="6788"/>
        <item x="4892"/>
        <item x="4081"/>
        <item x="99"/>
        <item x="5424"/>
        <item x="1117"/>
        <item x="1799"/>
        <item x="96"/>
        <item x="116"/>
        <item x="1682"/>
        <item x="2864"/>
        <item x="886"/>
        <item x="695"/>
        <item x="2220"/>
        <item x="3011"/>
        <item x="2974"/>
        <item x="170"/>
        <item x="6569"/>
        <item x="6388"/>
        <item x="3041"/>
        <item x="4980"/>
        <item x="7337"/>
        <item x="1183"/>
        <item x="1823"/>
        <item x="1113"/>
        <item x="3361"/>
        <item x="3419"/>
        <item x="2463"/>
        <item x="2852"/>
        <item x="5612"/>
        <item x="6096"/>
        <item x="3669"/>
        <item x="3358"/>
        <item x="1407"/>
        <item x="820"/>
        <item x="7151"/>
        <item x="4470"/>
        <item x="6717"/>
        <item x="5430"/>
        <item x="5409"/>
        <item x="5386"/>
        <item x="5508"/>
        <item x="6368"/>
        <item x="6974"/>
        <item x="3886"/>
        <item x="1203"/>
        <item x="2890"/>
        <item x="1641"/>
        <item x="22"/>
        <item x="1534"/>
        <item x="3738"/>
        <item x="842"/>
        <item x="4955"/>
        <item x="413"/>
        <item x="7361"/>
        <item x="67"/>
        <item x="6501"/>
        <item x="810"/>
        <item x="4105"/>
        <item x="6450"/>
        <item x="1359"/>
        <item x="4809"/>
        <item x="2248"/>
        <item x="5241"/>
        <item x="5476"/>
        <item x="643"/>
        <item x="6332"/>
        <item x="6251"/>
        <item x="6177"/>
        <item x="6212"/>
        <item x="5060"/>
        <item x="6115"/>
        <item x="861"/>
        <item x="112"/>
        <item x="1255"/>
        <item x="4708"/>
        <item x="6694"/>
        <item x="2936"/>
        <item x="4700"/>
        <item x="6884"/>
        <item x="4363"/>
        <item x="5745"/>
        <item x="6230"/>
        <item x="3405"/>
        <item x="5802"/>
        <item x="3964"/>
        <item x="1719"/>
        <item x="7071"/>
        <item x="7412"/>
        <item x="4389"/>
        <item x="4823"/>
        <item x="5849"/>
        <item x="1702"/>
        <item x="6452"/>
        <item x="5998"/>
        <item x="7208"/>
        <item x="2162"/>
        <item x="6595"/>
        <item x="1806"/>
        <item x="184"/>
        <item x="2044"/>
        <item x="6775"/>
        <item x="1752"/>
        <item x="5346"/>
        <item x="5728"/>
        <item x="6114"/>
        <item x="5181"/>
        <item x="7158"/>
        <item x="1844"/>
        <item x="7152"/>
        <item x="6522"/>
        <item x="4193"/>
        <item x="3414"/>
        <item x="5402"/>
        <item x="1789"/>
        <item x="4552"/>
        <item x="4990"/>
        <item x="6131"/>
        <item x="772"/>
        <item x="5748"/>
        <item x="7015"/>
        <item x="1126"/>
        <item x="4825"/>
        <item x="5047"/>
        <item x="620"/>
        <item x="943"/>
        <item x="4604"/>
        <item x="1943"/>
        <item x="6910"/>
        <item x="5913"/>
        <item x="6292"/>
        <item x="6099"/>
        <item x="811"/>
        <item x="7378"/>
        <item x="4768"/>
        <item x="6846"/>
        <item x="59"/>
        <item x="6448"/>
        <item x="1579"/>
        <item x="3214"/>
        <item x="2774"/>
        <item x="4811"/>
        <item x="4047"/>
        <item x="1800"/>
        <item x="576"/>
        <item x="5324"/>
        <item x="4017"/>
        <item x="6962"/>
        <item x="5218"/>
        <item x="3740"/>
        <item x="5524"/>
        <item x="2342"/>
        <item x="3167"/>
        <item x="1215"/>
        <item x="266"/>
        <item x="7217"/>
        <item x="7101"/>
        <item x="5655"/>
        <item x="142"/>
        <item x="2567"/>
        <item x="5518"/>
        <item x="5908"/>
        <item x="4286"/>
        <item x="7231"/>
        <item x="2810"/>
        <item x="6356"/>
        <item x="420"/>
        <item x="5918"/>
        <item x="6100"/>
        <item x="6295"/>
        <item x="6490"/>
        <item x="6031"/>
        <item x="1636"/>
        <item x="2739"/>
        <item x="5892"/>
        <item x="5108"/>
        <item x="6718"/>
        <item x="3444"/>
        <item x="5235"/>
        <item x="7301"/>
        <item x="539"/>
        <item x="3122"/>
        <item x="6057"/>
        <item x="5804"/>
        <item x="4812"/>
        <item x="5412"/>
        <item x="6323"/>
        <item x="6245"/>
        <item x="4102"/>
        <item x="5946"/>
        <item x="3739"/>
        <item x="5794"/>
        <item x="6208"/>
        <item x="5158"/>
        <item x="128"/>
        <item x="4367"/>
        <item x="2769"/>
        <item x="2661"/>
        <item x="2010"/>
        <item x="6281"/>
        <item x="6799"/>
        <item x="5432"/>
        <item x="5331"/>
        <item x="2527"/>
        <item x="4280"/>
        <item x="2015"/>
        <item x="6824"/>
        <item x="3449"/>
        <item x="6515"/>
        <item x="5416"/>
        <item x="6166"/>
        <item x="4583"/>
        <item x="6422"/>
        <item x="5736"/>
        <item x="7326"/>
        <item x="5045"/>
        <item x="5448"/>
        <item x="5066"/>
        <item x="7425"/>
        <item x="6659"/>
        <item x="7393"/>
        <item x="3480"/>
        <item x="5784"/>
        <item x="49"/>
        <item x="2846"/>
        <item x="3776"/>
        <item x="4198"/>
        <item x="3026"/>
        <item x="4686"/>
        <item x="5110"/>
        <item x="1545"/>
        <item x="23"/>
        <item x="640"/>
        <item x="5493"/>
        <item x="739"/>
        <item x="2269"/>
        <item x="6361"/>
        <item x="2454"/>
        <item x="4192"/>
        <item x="2879"/>
        <item x="473"/>
        <item x="837"/>
        <item x="1462"/>
        <item x="434"/>
        <item x="6476"/>
        <item x="3627"/>
        <item x="7332"/>
        <item x="5637"/>
        <item x="5687"/>
        <item x="493"/>
        <item x="7003"/>
        <item x="1170"/>
        <item x="3509"/>
        <item x="87"/>
        <item x="309"/>
        <item x="5003"/>
        <item x="6268"/>
        <item x="5540"/>
        <item x="1388"/>
        <item x="7350"/>
        <item x="5017"/>
        <item x="1778"/>
        <item x="3719"/>
        <item x="6571"/>
        <item x="4430"/>
        <item x="1400"/>
        <item x="4799"/>
        <item x="1239"/>
        <item x="3377"/>
        <item x="5547"/>
        <item x="290"/>
        <item x="7374"/>
        <item x="1846"/>
        <item x="3880"/>
        <item x="3348"/>
        <item x="666"/>
        <item x="1056"/>
        <item x="5602"/>
        <item x="56"/>
        <item x="5427"/>
        <item x="4848"/>
        <item x="4894"/>
        <item x="5070"/>
        <item x="5063"/>
        <item x="7055"/>
        <item x="1790"/>
        <item x="2045"/>
        <item x="4173"/>
        <item x="2545"/>
        <item x="5592"/>
        <item x="6190"/>
        <item x="498"/>
        <item x="2791"/>
        <item x="1330"/>
        <item x="3188"/>
        <item x="284"/>
        <item x="6523"/>
        <item x="2066"/>
        <item x="6575"/>
        <item x="4195"/>
        <item x="7396"/>
        <item x="3279"/>
        <item x="3674"/>
        <item x="778"/>
        <item x="2516"/>
        <item x="6372"/>
        <item x="6690"/>
        <item x="156"/>
        <item x="4590"/>
        <item x="6890"/>
        <item x="6305"/>
        <item x="7282"/>
        <item x="6923"/>
        <item x="6988"/>
        <item x="1560"/>
        <item x="4509"/>
        <item x="4466"/>
        <item x="5109"/>
        <item x="4267"/>
        <item x="6784"/>
        <item x="7346"/>
        <item x="3550"/>
        <item x="5795"/>
        <item x="2413"/>
        <item x="561"/>
        <item x="7039"/>
        <item x="1435"/>
        <item x="6541"/>
        <item x="2442"/>
        <item x="3691"/>
        <item x="4820"/>
        <item x="1051"/>
        <item x="2200"/>
        <item x="4250"/>
        <item x="6604"/>
        <item x="3189"/>
        <item x="6423"/>
        <item x="6126"/>
        <item x="573"/>
        <item x="456"/>
        <item x="2216"/>
        <item x="2839"/>
        <item x="48"/>
        <item x="1753"/>
        <item x="6555"/>
        <item x="4578"/>
        <item x="882"/>
        <item x="5114"/>
        <item x="5929"/>
        <item x="3783"/>
        <item x="4168"/>
        <item x="3974"/>
        <item x="399"/>
        <item x="6074"/>
        <item x="5640"/>
        <item x="3582"/>
        <item x="1067"/>
        <item x="4717"/>
        <item x="6802"/>
        <item x="3003"/>
        <item x="5253"/>
        <item x="3524"/>
        <item x="6241"/>
        <item x="6853"/>
        <item x="5393"/>
        <item x="2150"/>
        <item x="2018"/>
        <item x="5969"/>
        <item x="6233"/>
        <item x="6663"/>
        <item x="4517"/>
        <item x="2507"/>
        <item x="4094"/>
        <item x="6091"/>
        <item x="6719"/>
        <item x="3864"/>
        <item x="2139"/>
        <item x="4702"/>
        <item x="5627"/>
        <item x="235"/>
        <item x="6534"/>
        <item x="3216"/>
        <item x="1957"/>
        <item x="3750"/>
        <item x="7219"/>
        <item x="6612"/>
        <item x="3104"/>
        <item x="400"/>
        <item x="438"/>
        <item x="743"/>
        <item x="6023"/>
        <item x="404"/>
        <item x="2278"/>
        <item x="4422"/>
        <item x="2773"/>
        <item x="965"/>
        <item x="4877"/>
        <item x="1909"/>
        <item x="6491"/>
        <item x="2416"/>
        <item x="3208"/>
        <item x="6013"/>
        <item x="4059"/>
        <item x="4697"/>
        <item x="3147"/>
        <item x="3396"/>
        <item x="4170"/>
        <item x="4175"/>
        <item x="6313"/>
        <item x="768"/>
        <item x="388"/>
        <item x="5805"/>
        <item x="4273"/>
        <item x="6627"/>
        <item x="7068"/>
        <item x="5406"/>
        <item x="977"/>
        <item x="4485"/>
        <item x="5507"/>
        <item x="3447"/>
        <item x="5036"/>
        <item x="2332"/>
        <item x="3810"/>
        <item x="5315"/>
        <item x="3350"/>
        <item x="2051"/>
        <item x="1547"/>
        <item x="1306"/>
        <item x="3770"/>
        <item x="3575"/>
        <item x="2851"/>
        <item x="7226"/>
        <item x="4269"/>
        <item x="896"/>
        <item x="278"/>
        <item x="5032"/>
        <item x="3505"/>
        <item x="847"/>
        <item x="3779"/>
        <item x="1154"/>
        <item x="6336"/>
        <item x="872"/>
        <item x="6165"/>
        <item x="901"/>
        <item x="4332"/>
        <item x="4045"/>
        <item x="4446"/>
        <item x="6935"/>
        <item x="7093"/>
        <item x="3398"/>
        <item x="3788"/>
        <item x="5150"/>
        <item x="2065"/>
        <item x="5762"/>
        <item x="505"/>
        <item x="3870"/>
        <item x="7368"/>
        <item x="971"/>
        <item x="1839"/>
        <item x="1241"/>
        <item x="932"/>
        <item x="5039"/>
        <item x="1772"/>
        <item x="483"/>
        <item x="3253"/>
        <item x="6839"/>
        <item x="2640"/>
        <item x="518"/>
        <item x="1701"/>
        <item x="1370"/>
        <item x="4077"/>
        <item x="821"/>
        <item x="4651"/>
        <item x="3314"/>
        <item x="3696"/>
        <item x="2503"/>
        <item x="5605"/>
        <item x="6762"/>
        <item x="6562"/>
        <item x="3182"/>
        <item x="149"/>
        <item x="2371"/>
        <item x="7229"/>
        <item x="2240"/>
        <item x="5137"/>
        <item x="3451"/>
        <item x="4405"/>
        <item x="4733"/>
        <item x="6386"/>
        <item x="52"/>
        <item x="5011"/>
        <item x="7078"/>
        <item x="2369"/>
        <item x="7094"/>
        <item x="2813"/>
        <item x="1942"/>
        <item x="3250"/>
        <item x="43"/>
        <item x="3289"/>
        <item x="5987"/>
        <item x="825"/>
        <item x="7171"/>
        <item x="4796"/>
        <item x="3839"/>
        <item x="6467"/>
        <item x="6662"/>
        <item x="7030"/>
        <item x="3135"/>
        <item x="4307"/>
        <item x="5010"/>
        <item x="414"/>
        <item x="5211"/>
        <item x="5569"/>
        <item x="3940"/>
        <item x="7384"/>
        <item x="3476"/>
        <item x="6330"/>
        <item x="3799"/>
        <item x="1193"/>
        <item x="3473"/>
        <item x="353"/>
        <item x="6650"/>
        <item x="4576"/>
        <item x="1515"/>
        <item x="2509"/>
        <item x="4870"/>
        <item x="2942"/>
        <item x="2449"/>
        <item x="6060"/>
        <item x="3234"/>
        <item x="4368"/>
        <item x="6228"/>
        <item x="3607"/>
        <item x="3040"/>
        <item x="7291"/>
        <item x="6506"/>
        <item x="2756"/>
        <item x="2227"/>
        <item x="1870"/>
        <item x="2892"/>
        <item x="5706"/>
        <item x="4688"/>
        <item x="4508"/>
        <item x="3597"/>
        <item x="1906"/>
        <item x="6005"/>
        <item x="243"/>
        <item x="3144"/>
        <item x="2899"/>
        <item x="1553"/>
        <item x="558"/>
        <item x="4010"/>
        <item x="2263"/>
        <item x="3568"/>
        <item x="3932"/>
        <item x="1114"/>
        <item x="2967"/>
        <item x="4778"/>
        <item x="5403"/>
        <item x="461"/>
        <item x="5961"/>
        <item x="1889"/>
        <item x="5996"/>
        <item x="2152"/>
        <item x="2080"/>
        <item x="3274"/>
        <item x="3876"/>
        <item x="4376"/>
        <item x="565"/>
        <item x="2954"/>
        <item x="5973"/>
        <item x="7146"/>
        <item x="6908"/>
        <item x="2475"/>
        <item x="157"/>
        <item x="2170"/>
        <item x="2847"/>
        <item x="7096"/>
        <item x="1276"/>
        <item x="4803"/>
        <item x="5882"/>
        <item x="4461"/>
        <item x="3210"/>
        <item x="1843"/>
        <item x="5361"/>
        <item x="1966"/>
        <item x="1070"/>
        <item x="3808"/>
        <item x="4400"/>
        <item x="1096"/>
        <item x="36"/>
        <item x="7343"/>
        <item x="4666"/>
        <item x="2283"/>
        <item x="2701"/>
        <item x="5357"/>
        <item x="4716"/>
        <item x="800"/>
        <item x="2166"/>
        <item x="4449"/>
        <item x="2528"/>
        <item x="6167"/>
        <item x="6346"/>
        <item x="6733"/>
        <item x="730"/>
        <item x="180"/>
        <item x="4763"/>
        <item x="7181"/>
        <item x="7432"/>
        <item x="4793"/>
        <item x="2844"/>
        <item x="2694"/>
        <item x="4742"/>
        <item x="4085"/>
        <item x="788"/>
        <item x="6413"/>
        <item x="1617"/>
        <item x="3496"/>
        <item x="6431"/>
        <item x="5862"/>
        <item x="1608"/>
        <item x="3054"/>
        <item x="1978"/>
        <item x="6011"/>
        <item x="568"/>
        <item x="5197"/>
        <item x="3186"/>
        <item x="2340"/>
        <item x="5030"/>
        <item x="4220"/>
        <item x="3317"/>
        <item x="2517"/>
        <item x="3067"/>
        <item x="6068"/>
        <item x="2282"/>
        <item x="3288"/>
        <item x="3663"/>
        <item x="1667"/>
        <item x="7032"/>
        <item x="4318"/>
        <item x="301"/>
        <item x="1618"/>
        <item x="714"/>
        <item x="6494"/>
        <item x="7020"/>
        <item x="357"/>
        <item x="3990"/>
        <item x="4582"/>
        <item x="4663"/>
        <item x="5789"/>
        <item x="544"/>
        <item x="616"/>
        <item x="2440"/>
        <item x="5453"/>
        <item x="3643"/>
        <item x="2541"/>
        <item x="2809"/>
        <item x="5301"/>
        <item x="1853"/>
        <item x="1681"/>
        <item x="4329"/>
        <item x="5827"/>
        <item x="6454"/>
        <item x="3840"/>
        <item x="3222"/>
        <item x="5278"/>
        <item x="4118"/>
        <item x="5840"/>
        <item x="5685"/>
        <item x="4231"/>
        <item x="1061"/>
        <item x="1679"/>
        <item x="1024"/>
        <item x="3039"/>
        <item x="6826"/>
        <item x="4152"/>
        <item x="6462"/>
        <item x="2268"/>
        <item x="2426"/>
        <item x="4001"/>
        <item x="4802"/>
        <item x="5100"/>
        <item x="2721"/>
        <item x="2376"/>
        <item x="3819"/>
        <item x="3999"/>
        <item x="2568"/>
        <item x="4457"/>
        <item x="6652"/>
        <item x="6544"/>
        <item x="2271"/>
        <item x="5444"/>
        <item x="5255"/>
        <item x="6675"/>
        <item x="7263"/>
        <item x="6137"/>
        <item x="5505"/>
        <item x="1037"/>
        <item x="253"/>
        <item x="2542"/>
        <item x="5575"/>
        <item x="265"/>
        <item x="5055"/>
        <item x="316"/>
        <item x="4818"/>
        <item x="1287"/>
        <item x="6040"/>
        <item x="1290"/>
        <item x="6928"/>
        <item x="2450"/>
        <item x="6732"/>
        <item x="4346"/>
        <item x="6905"/>
        <item x="2466"/>
        <item x="1776"/>
        <item x="13"/>
        <item x="3883"/>
        <item x="1692"/>
        <item x="1140"/>
        <item x="3227"/>
        <item x="6453"/>
        <item x="5710"/>
        <item x="1828"/>
        <item x="4951"/>
        <item x="4356"/>
        <item x="4661"/>
        <item x="5240"/>
        <item x="7183"/>
        <item x="5833"/>
        <item x="3099"/>
        <item x="3394"/>
        <item x="4612"/>
        <item x="5836"/>
        <item x="3662"/>
        <item x="792"/>
        <item x="5729"/>
        <item x="6117"/>
        <item x="6951"/>
        <item x="5896"/>
        <item x="5560"/>
        <item x="285"/>
        <item x="5439"/>
        <item x="3919"/>
        <item x="5562"/>
        <item x="7385"/>
        <item x="6980"/>
        <item x="4071"/>
        <item x="3117"/>
        <item x="2428"/>
        <item x="3778"/>
        <item x="6244"/>
        <item x="5178"/>
        <item x="5256"/>
        <item x="6502"/>
        <item x="4399"/>
        <item x="5607"/>
        <item x="7125"/>
        <item x="6991"/>
        <item x="1171"/>
        <item x="4707"/>
        <item x="6654"/>
        <item x="425"/>
        <item x="2792"/>
        <item x="4315"/>
        <item x="1168"/>
        <item x="4415"/>
        <item x="416"/>
        <item x="3450"/>
        <item x="3533"/>
        <item x="5209"/>
        <item x="7157"/>
        <item x="64"/>
        <item x="2964"/>
        <item x="2904"/>
        <item x="3996"/>
        <item x="2590"/>
        <item x="7367"/>
        <item x="2999"/>
        <item x="1915"/>
        <item x="704"/>
        <item x="391"/>
        <item x="2525"/>
        <item x="6050"/>
        <item x="3148"/>
        <item x="4034"/>
        <item x="5620"/>
        <item x="219"/>
        <item x="3879"/>
        <item x="6806"/>
        <item x="1986"/>
        <item x="5374"/>
        <item x="5206"/>
        <item x="6211"/>
        <item x="3422"/>
        <item x="1606"/>
        <item x="5711"/>
        <item x="4383"/>
        <item x="477"/>
        <item x="1601"/>
        <item x="4218"/>
        <item x="925"/>
        <item x="4845"/>
        <item x="6343"/>
        <item x="2393"/>
        <item x="3231"/>
        <item x="245"/>
        <item x="2387"/>
        <item x="3494"/>
        <item x="3423"/>
        <item x="4705"/>
        <item x="2254"/>
        <item x="5991"/>
        <item x="3634"/>
        <item x="4008"/>
        <item x="5389"/>
        <item x="6252"/>
        <item x="7399"/>
        <item x="5553"/>
        <item x="5573"/>
        <item x="1603"/>
        <item x="1611"/>
        <item x="215"/>
        <item x="942"/>
        <item x="4058"/>
        <item x="6551"/>
        <item x="5817"/>
        <item x="5688"/>
        <item x="753"/>
        <item x="4298"/>
        <item x="3205"/>
        <item x="2857"/>
        <item x="4019"/>
        <item x="5724"/>
        <item x="5915"/>
        <item x="5535"/>
        <item x="5343"/>
        <item x="1729"/>
        <item x="5355"/>
        <item x="4921"/>
        <item x="1325"/>
        <item x="1478"/>
        <item x="1982"/>
        <item x="2786"/>
        <item x="1349"/>
        <item x="5433"/>
        <item x="4359"/>
        <item x="6862"/>
        <item x="1040"/>
        <item x="6920"/>
        <item x="4679"/>
        <item x="2685"/>
        <item x="2980"/>
        <item x="2307"/>
        <item x="213"/>
        <item x="4380"/>
        <item x="6995"/>
        <item x="3519"/>
        <item x="6540"/>
        <item x="5085"/>
        <item x="6851"/>
        <item x="5947"/>
        <item x="5319"/>
        <item x="6559"/>
        <item x="2742"/>
        <item x="7012"/>
        <item x="7258"/>
        <item x="2496"/>
        <item x="1437"/>
        <item x="3578"/>
        <item x="593"/>
        <item x="5664"/>
        <item x="3922"/>
        <item x="5983"/>
        <item x="3666"/>
        <item x="72"/>
        <item x="6391"/>
        <item x="4994"/>
        <item x="3215"/>
        <item x="2183"/>
        <item x="6610"/>
        <item x="5659"/>
        <item x="5645"/>
        <item x="3720"/>
        <item x="6209"/>
        <item x="4689"/>
        <item x="2337"/>
        <item x="4654"/>
        <item x="3827"/>
        <item x="6548"/>
        <item x="3226"/>
        <item x="3758"/>
        <item x="1186"/>
        <item x="996"/>
        <item x="5696"/>
        <item x="2781"/>
        <item x="5464"/>
        <item x="3630"/>
        <item x="4476"/>
        <item x="2988"/>
        <item x="884"/>
        <item x="460"/>
        <item x="4856"/>
        <item x="6975"/>
        <item x="4806"/>
        <item x="547"/>
        <item x="4041"/>
        <item x="7240"/>
        <item x="6150"/>
        <item x="4876"/>
        <item x="3577"/>
        <item x="3105"/>
        <item x="3548"/>
        <item x="6573"/>
        <item x="1728"/>
        <item x="1045"/>
        <item x="1504"/>
        <item x="239"/>
        <item x="6112"/>
        <item x="6110"/>
        <item x="5959"/>
        <item x="507"/>
        <item x="5232"/>
        <item x="3477"/>
        <item x="4527"/>
        <item x="6030"/>
        <item x="226"/>
        <item x="3400"/>
        <item x="6195"/>
        <item x="4693"/>
        <item x="968"/>
        <item x="5238"/>
        <item x="3213"/>
        <item x="5219"/>
        <item x="3755"/>
        <item x="1223"/>
        <item x="268"/>
        <item x="5451"/>
        <item x="6269"/>
        <item x="6969"/>
        <item x="6811"/>
        <item x="7040"/>
        <item x="1854"/>
        <item x="7407"/>
        <item x="2604"/>
        <item x="5013"/>
        <item x="3198"/>
        <item x="249"/>
        <item x="1311"/>
        <item x="161"/>
        <item x="550"/>
        <item x="232"/>
        <item x="1371"/>
        <item x="2787"/>
        <item x="5105"/>
        <item x="5971"/>
        <item x="6366"/>
        <item x="2903"/>
        <item x="3843"/>
        <item x="6259"/>
        <item x="5479"/>
        <item x="4310"/>
        <item x="3648"/>
        <item x="6852"/>
        <item x="2354"/>
        <item x="5972"/>
        <item x="4905"/>
        <item x="2168"/>
        <item x="580"/>
        <item x="6153"/>
        <item x="6385"/>
        <item x="5954"/>
        <item x="5856"/>
        <item x="3704"/>
        <item x="5735"/>
        <item x="6872"/>
        <item x="6105"/>
        <item x="7026"/>
        <item x="85"/>
        <item x="858"/>
        <item x="6912"/>
        <item x="2382"/>
        <item x="2555"/>
        <item x="2586"/>
        <item x="1184"/>
        <item x="1459"/>
        <item x="3427"/>
        <item x="1034"/>
        <item x="789"/>
        <item x="1645"/>
        <item x="1156"/>
        <item x="3518"/>
        <item x="2735"/>
        <item x="4551"/>
        <item x="2508"/>
        <item x="2481"/>
        <item x="1046"/>
        <item x="2519"/>
        <item x="4732"/>
        <item x="686"/>
        <item x="4473"/>
        <item x="2077"/>
        <item x="4741"/>
        <item x="1551"/>
        <item x="3767"/>
        <item x="482"/>
        <item x="3715"/>
        <item x="100"/>
        <item x="1279"/>
        <item x="4351"/>
        <item x="238"/>
        <item x="1890"/>
        <item x="2438"/>
        <item x="5129"/>
        <item x="4263"/>
        <item x="2845"/>
        <item x="1077"/>
        <item x="5801"/>
        <item x="3676"/>
        <item x="3002"/>
        <item x="3557"/>
        <item x="4997"/>
        <item x="393"/>
        <item x="2686"/>
        <item x="2571"/>
        <item x="706"/>
        <item x="5981"/>
        <item x="1808"/>
        <item x="6064"/>
        <item x="2691"/>
        <item x="2653"/>
        <item x="7362"/>
        <item x="2206"/>
        <item x="4354"/>
        <item x="5325"/>
        <item x="7364"/>
        <item x="2593"/>
        <item x="2682"/>
        <item x="2163"/>
        <item x="7087"/>
        <item x="716"/>
        <item x="2252"/>
        <item x="3887"/>
        <item x="2665"/>
        <item x="3005"/>
        <item x="6512"/>
        <item x="6812"/>
        <item x="1578"/>
        <item x="5582"/>
        <item x="203"/>
        <item x="2747"/>
        <item x="6403"/>
        <item x="833"/>
        <item x="517"/>
        <item x="3535"/>
        <item x="1358"/>
        <item x="2609"/>
        <item x="4455"/>
        <item x="3942"/>
        <item x="7334"/>
        <item x="2793"/>
        <item x="1630"/>
        <item x="2408"/>
        <item x="1001"/>
        <item x="875"/>
        <item x="1205"/>
        <item x="1954"/>
        <item x="5127"/>
        <item x="5767"/>
        <item x="1899"/>
        <item x="2612"/>
        <item x="3395"/>
        <item x="5530"/>
        <item x="7254"/>
        <item x="2075"/>
        <item x="2164"/>
        <item x="1413"/>
        <item x="6247"/>
        <item x="2596"/>
        <item x="330"/>
        <item x="3610"/>
        <item x="273"/>
        <item x="6744"/>
        <item x="3821"/>
        <item x="2902"/>
        <item x="6524"/>
        <item x="5272"/>
        <item x="6213"/>
        <item x="4701"/>
        <item x="6350"/>
        <item x="4948"/>
        <item x="6291"/>
        <item x="5722"/>
        <item x="5340"/>
        <item x="6879"/>
        <item x="4618"/>
        <item x="5196"/>
        <item x="5305"/>
        <item x="754"/>
        <item x="4113"/>
        <item x="2543"/>
        <item x="4016"/>
        <item x="2979"/>
        <item x="1704"/>
        <item x="432"/>
        <item x="2114"/>
        <item x="3100"/>
        <item x="7239"/>
        <item x="3558"/>
        <item x="935"/>
        <item x="6791"/>
        <item x="7400"/>
        <item x="4867"/>
        <item x="1610"/>
        <item x="3194"/>
        <item x="947"/>
        <item x="5681"/>
        <item x="6692"/>
        <item x="223"/>
        <item x="5542"/>
        <item x="1524"/>
        <item x="5173"/>
        <item x="3973"/>
        <item x="829"/>
        <item x="5994"/>
        <item x="4371"/>
        <item x="1523"/>
        <item x="1999"/>
        <item x="155"/>
        <item x="3499"/>
        <item x="5557"/>
        <item x="2415"/>
        <item x="1588"/>
        <item x="2309"/>
        <item x="978"/>
        <item x="6629"/>
        <item x="1788"/>
        <item x="6613"/>
        <item x="1817"/>
        <item x="7111"/>
        <item x="4098"/>
        <item x="5682"/>
        <item x="1286"/>
        <item x="740"/>
        <item x="6993"/>
        <item x="7177"/>
        <item x="7430"/>
        <item x="6660"/>
        <item x="1783"/>
        <item x="6122"/>
        <item x="6668"/>
        <item x="3116"/>
        <item x="3111"/>
        <item x="4896"/>
        <item x="773"/>
        <item x="1451"/>
        <item x="787"/>
        <item x="6459"/>
        <item x="2984"/>
        <item x="5694"/>
        <item x="4360"/>
        <item x="747"/>
        <item x="3298"/>
        <item x="350"/>
        <item x="2132"/>
        <item x="2158"/>
        <item x="3181"/>
        <item x="1233"/>
        <item x="4459"/>
        <item x="2807"/>
        <item x="3889"/>
        <item x="6426"/>
        <item x="1818"/>
        <item x="4676"/>
        <item x="3153"/>
        <item x="2922"/>
        <item x="5292"/>
        <item x="1394"/>
        <item x="6468"/>
        <item x="355"/>
        <item x="3994"/>
        <item x="5035"/>
        <item x="5902"/>
        <item x="3128"/>
        <item x="3230"/>
        <item x="3621"/>
        <item x="5708"/>
        <item x="7330"/>
        <item x="1536"/>
        <item x="3120"/>
        <item x="4866"/>
        <item x="3603"/>
        <item x="6335"/>
        <item x="5700"/>
        <item x="1447"/>
        <item x="7143"/>
        <item x="348"/>
        <item x="422"/>
        <item x="2034"/>
        <item x="2643"/>
        <item x="2008"/>
        <item x="914"/>
        <item x="141"/>
        <item x="3737"/>
        <item x="6859"/>
        <item x="7223"/>
        <item x="6246"/>
        <item x="4246"/>
        <item x="597"/>
        <item x="2315"/>
        <item x="4062"/>
        <item x="5027"/>
        <item x="2803"/>
        <item x="4554"/>
        <item x="4222"/>
        <item x="5953"/>
        <item x="6750"/>
        <item x="4801"/>
        <item x="5394"/>
        <item x="4110"/>
        <item x="4012"/>
        <item x="529"/>
        <item x="6606"/>
        <item x="6046"/>
        <item x="2960"/>
        <item x="2033"/>
        <item x="6371"/>
        <item x="7176"/>
        <item x="4821"/>
        <item x="2062"/>
        <item x="6075"/>
        <item x="3516"/>
        <item x="5778"/>
        <item x="2050"/>
        <item x="4649"/>
        <item x="7342"/>
        <item x="7179"/>
        <item x="5570"/>
        <item x="2295"/>
        <item x="586"/>
        <item x="1988"/>
        <item x="5228"/>
        <item x="5342"/>
        <item x="2837"/>
        <item x="5372"/>
        <item x="543"/>
        <item x="7173"/>
        <item x="6019"/>
        <item x="6280"/>
        <item x="4261"/>
        <item x="14"/>
        <item x="3238"/>
        <item x="3675"/>
        <item x="7273"/>
        <item x="4591"/>
        <item x="1914"/>
        <item x="6070"/>
        <item x="6276"/>
        <item x="5050"/>
        <item x="6533"/>
        <item x="3865"/>
        <item x="5561"/>
        <item x="6900"/>
        <item x="5520"/>
        <item x="4636"/>
        <item x="5172"/>
        <item x="380"/>
        <item x="1592"/>
        <item x="950"/>
        <item x="6417"/>
        <item x="3766"/>
        <item x="2692"/>
        <item x="3280"/>
        <item x="1408"/>
        <item x="5596"/>
        <item x="6092"/>
        <item x="2009"/>
        <item x="4377"/>
        <item x="4065"/>
        <item x="3801"/>
        <item x="5698"/>
        <item x="4493"/>
        <item x="5184"/>
        <item x="3453"/>
        <item x="4522"/>
        <item x="3064"/>
        <item x="3363"/>
        <item x="176"/>
        <item x="4502"/>
        <item x="4313"/>
        <item x="6449"/>
        <item x="3606"/>
        <item x="3318"/>
        <item x="1387"/>
        <item x="7121"/>
        <item x="260"/>
        <item x="1308"/>
        <item x="5202"/>
        <item x="6582"/>
        <item x="227"/>
        <item x="6934"/>
        <item x="162"/>
        <item x="442"/>
        <item x="4289"/>
        <item x="2726"/>
        <item x="1774"/>
        <item x="1479"/>
        <item x="956"/>
        <item x="2681"/>
        <item x="3471"/>
        <item x="719"/>
        <item x="259"/>
        <item x="1805"/>
        <item x="3036"/>
        <item x="699"/>
        <item x="4815"/>
        <item x="7227"/>
        <item x="1996"/>
        <item x="5269"/>
        <item x="5887"/>
        <item x="3045"/>
        <item x="2548"/>
        <item x="2959"/>
        <item x="2645"/>
        <item x="4690"/>
        <item x="5077"/>
        <item x="3947"/>
        <item x="3243"/>
        <item x="3762"/>
        <item x="5082"/>
        <item x="1089"/>
        <item x="6427"/>
        <item x="4579"/>
        <item x="1090"/>
        <item x="4447"/>
        <item x="1057"/>
        <item x="5578"/>
        <item x="5147"/>
        <item x="4577"/>
        <item x="5297"/>
        <item x="6017"/>
        <item x="5152"/>
        <item x="928"/>
        <item x="5044"/>
        <item x="6747"/>
        <item x="6883"/>
        <item x="5757"/>
        <item x="2610"/>
        <item x="4561"/>
        <item x="6550"/>
        <item x="6685"/>
        <item x="332"/>
        <item x="1520"/>
        <item x="2355"/>
        <item x="6157"/>
        <item x="791"/>
        <item x="5845"/>
        <item x="3129"/>
        <item x="3921"/>
        <item x="1404"/>
        <item x="5367"/>
        <item x="797"/>
        <item x="3701"/>
        <item x="5783"/>
        <item x="2194"/>
        <item x="2620"/>
        <item x="1405"/>
        <item x="2030"/>
        <item x="2256"/>
        <item x="4849"/>
        <item x="6615"/>
        <item x="5782"/>
        <item x="7242"/>
        <item x="5861"/>
        <item x="5037"/>
        <item x="4013"/>
        <item x="7281"/>
        <item x="4570"/>
        <item x="5898"/>
        <item x="1466"/>
        <item x="2312"/>
        <item x="516"/>
        <item x="657"/>
        <item x="5243"/>
        <item x="1760"/>
        <item x="7184"/>
        <item x="4500"/>
        <item x="3175"/>
        <item x="2750"/>
        <item x="5326"/>
        <item x="2328"/>
        <item x="1516"/>
        <item x="6124"/>
        <item x="3969"/>
        <item x="796"/>
        <item x="4063"/>
        <item x="4256"/>
        <item x="1845"/>
        <item x="3242"/>
        <item x="5167"/>
        <item x="6239"/>
        <item x="5702"/>
        <item x="5304"/>
        <item x="3599"/>
        <item x="6065"/>
        <item x="7310"/>
        <item x="3718"/>
        <item x="5974"/>
        <item x="6430"/>
        <item x="3593"/>
        <item x="3731"/>
        <item x="5443"/>
        <item x="2324"/>
        <item x="2264"/>
        <item x="3863"/>
        <item x="5839"/>
        <item x="2448"/>
        <item x="4830"/>
        <item x="1444"/>
        <item x="5629"/>
        <item x="6394"/>
        <item x="2782"/>
        <item x="1030"/>
        <item x="77"/>
        <item x="1975"/>
        <item x="549"/>
        <item x="66"/>
        <item x="2204"/>
        <item x="1809"/>
        <item x="2396"/>
        <item x="4723"/>
        <item x="5390"/>
        <item x="7356"/>
        <item x="6412"/>
        <item x="2626"/>
        <item x="5473"/>
        <item x="6378"/>
        <item x="6787"/>
        <item x="2121"/>
        <item x="6471"/>
        <item x="7160"/>
        <item x="4410"/>
        <item x="1866"/>
        <item x="6856"/>
        <item x="6134"/>
        <item x="1771"/>
        <item x="2757"/>
        <item x="2043"/>
        <item x="1161"/>
        <item x="653"/>
        <item x="4616"/>
        <item x="1088"/>
        <item x="4093"/>
        <item x="1700"/>
        <item x="2128"/>
        <item x="2924"/>
        <item x="1220"/>
        <item x="5468"/>
        <item x="1230"/>
        <item x="55"/>
        <item x="1985"/>
        <item x="1513"/>
        <item x="1131"/>
        <item x="5112"/>
        <item x="168"/>
        <item x="5611"/>
        <item x="3306"/>
        <item x="6734"/>
        <item x="84"/>
        <item x="1477"/>
        <item x="4484"/>
        <item x="3376"/>
        <item x="2379"/>
        <item x="7122"/>
        <item x="6376"/>
        <item x="3124"/>
        <item x="1717"/>
        <item x="2770"/>
        <item x="6622"/>
        <item x="5280"/>
        <item x="1932"/>
        <item x="4963"/>
        <item x="1512"/>
        <item x="1993"/>
        <item x="7201"/>
        <item x="6398"/>
        <item x="5692"/>
        <item x="3263"/>
        <item x="3409"/>
        <item x="870"/>
        <item x="3152"/>
        <item x="7216"/>
        <item x="4317"/>
        <item x="73"/>
        <item x="1247"/>
        <item x="1022"/>
        <item x="4458"/>
        <item x="4486"/>
        <item x="5857"/>
        <item x="7144"/>
        <item x="2145"/>
        <item x="6950"/>
        <item x="81"/>
        <item x="4029"/>
        <item x="40"/>
        <item x="625"/>
        <item x="3511"/>
        <item x="1157"/>
        <item x="5820"/>
        <item x="1572"/>
        <item x="6447"/>
        <item x="5658"/>
        <item x="6397"/>
        <item x="1594"/>
        <item x="946"/>
        <item x="921"/>
        <item x="6435"/>
        <item x="6972"/>
        <item x="1159"/>
        <item x="3096"/>
        <item x="930"/>
        <item x="2485"/>
        <item x="1181"/>
        <item x="1333"/>
        <item x="4433"/>
        <item x="3369"/>
        <item x="642"/>
        <item x="2430"/>
        <item x="4675"/>
        <item x="164"/>
        <item x="6557"/>
        <item x="3729"/>
        <item x="1341"/>
        <item x="6892"/>
        <item x="3683"/>
        <item x="7297"/>
        <item x="6981"/>
        <item x="6873"/>
        <item x="7424"/>
        <item x="4339"/>
        <item x="7024"/>
        <item x="1238"/>
        <item x="991"/>
        <item x="4781"/>
        <item x="6107"/>
        <item x="5521"/>
        <item x="1555"/>
        <item x="5934"/>
        <item x="5923"/>
        <item x="4936"/>
        <item x="302"/>
        <item x="4279"/>
        <item x="3320"/>
        <item x="694"/>
        <item x="2471"/>
        <item x="4176"/>
        <item x="26"/>
        <item x="3598"/>
        <item x="5351"/>
        <item x="6682"/>
        <item x="7275"/>
        <item x="6296"/>
        <item x="5739"/>
        <item x="4756"/>
        <item x="4166"/>
        <item x="3987"/>
        <item x="6889"/>
        <item x="4630"/>
        <item x="2173"/>
        <item x="702"/>
        <item x="1981"/>
        <item x="5411"/>
        <item x="6204"/>
        <item x="433"/>
        <item x="344"/>
        <item x="5166"/>
        <item x="311"/>
        <item x="7288"/>
        <item x="3751"/>
        <item x="5565"/>
        <item x="436"/>
        <item x="5639"/>
        <item x="3724"/>
        <item x="5171"/>
        <item x="4451"/>
        <item x="6992"/>
        <item x="5635"/>
        <item x="4791"/>
        <item x="6237"/>
        <item x="4338"/>
        <item x="5846"/>
        <item x="224"/>
        <item x="1319"/>
        <item x="1253"/>
        <item x="1658"/>
        <item x="700"/>
        <item x="369"/>
        <item x="899"/>
        <item x="3338"/>
        <item x="5841"/>
        <item x="6689"/>
        <item x="5880"/>
        <item x="5842"/>
        <item x="4628"/>
        <item x="6596"/>
        <item x="5463"/>
        <item x="3207"/>
        <item x="6658"/>
        <item x="5246"/>
        <item x="248"/>
        <item x="4635"/>
        <item x="2185"/>
        <item x="398"/>
        <item x="5957"/>
        <item x="3353"/>
        <item x="5869"/>
        <item x="5005"/>
        <item x="6477"/>
        <item x="5387"/>
        <item x="7294"/>
        <item x="5761"/>
        <item x="3850"/>
        <item x="6763"/>
        <item x="4899"/>
        <item x="181"/>
        <item x="6674"/>
        <item x="132"/>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pivotField>
    <pivotField showAll="0"/>
    <pivotField dataField="1" showAll="0"/>
    <pivotField dataField="1" showAll="0"/>
    <pivotField showAll="0"/>
    <pivotField showAll="0"/>
    <pivotField showAll="0"/>
    <pivotField dataField="1" numFmtId="164" showAll="0"/>
    <pivotField showAll="0"/>
    <pivotField showAll="0"/>
    <pivotField showAll="0"/>
  </pivotFields>
  <rowFields count="1">
    <field x="0"/>
  </rowFields>
  <rowItems count="21">
    <i>
      <x v="532"/>
    </i>
    <i>
      <x v="6130"/>
    </i>
    <i>
      <x v="534"/>
    </i>
    <i>
      <x v="6825"/>
    </i>
    <i>
      <x v="5089"/>
    </i>
    <i>
      <x v="535"/>
    </i>
    <i>
      <x v="2946"/>
    </i>
    <i>
      <x v="654"/>
    </i>
    <i>
      <x v="290"/>
    </i>
    <i>
      <x v="2130"/>
    </i>
    <i>
      <x v="2116"/>
    </i>
    <i>
      <x v="5439"/>
    </i>
    <i>
      <x v="2390"/>
    </i>
    <i>
      <x v="533"/>
    </i>
    <i>
      <x v="787"/>
    </i>
    <i>
      <x v="2947"/>
    </i>
    <i>
      <x v="2115"/>
    </i>
    <i>
      <x v="3588"/>
    </i>
    <i>
      <x v="6157"/>
    </i>
    <i>
      <x v="2740"/>
    </i>
    <i t="grand">
      <x/>
    </i>
  </rowItems>
  <colFields count="1">
    <field x="-2"/>
  </colFields>
  <colItems count="3">
    <i>
      <x/>
    </i>
    <i i="1">
      <x v="1"/>
    </i>
    <i i="2">
      <x v="2"/>
    </i>
  </colItems>
  <dataFields count="3">
    <dataField name="Sum of budget" fld="11" baseField="0" baseItem="0" numFmtId="166"/>
    <dataField name="Sum of gross" fld="12" baseField="0" baseItem="0" numFmtId="166"/>
    <dataField name="Sum of Profit" fld="16" baseField="0" baseItem="0" numFmtId="164"/>
  </dataFields>
  <pivotTableStyleInfo name="PivotStyleLight16" showRowHeaders="1" showColHeaders="1" showRowStripes="0" showColStripes="0" showLastColumn="1"/>
  <filters count="1">
    <filter fld="0" type="count" evalOrder="-1" id="2" iMeasureFld="2">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A4F6C9-3472-4623-86F3-46997E024F93}" name="movies by decad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Decade">
  <location ref="D1:E7" firstHeaderRow="1" firstDataRow="1" firstDataCol="1"/>
  <pivotFields count="20">
    <pivotField dataField="1" showAll="0">
      <items count="7434">
        <item x="5423"/>
        <item x="5183"/>
        <item x="6164"/>
        <item x="3294"/>
        <item x="4757"/>
        <item x="5874"/>
        <item x="4987"/>
        <item x="7266"/>
        <item x="1352"/>
        <item x="556"/>
        <item x="5341"/>
        <item x="4490"/>
        <item x="3391"/>
        <item x="2674"/>
        <item x="4161"/>
        <item x="1214"/>
        <item x="1044"/>
        <item x="5465"/>
        <item x="6737"/>
        <item x="3455"/>
        <item x="410"/>
        <item x="5906"/>
        <item x="5157"/>
        <item x="2811"/>
        <item x="3612"/>
        <item x="2629"/>
        <item x="5470"/>
        <item x="7128"/>
        <item x="6138"/>
        <item x="5610"/>
        <item x="5649"/>
        <item x="4421"/>
        <item x="6757"/>
        <item x="2137"/>
        <item x="3852"/>
        <item x="4833"/>
        <item x="5376"/>
        <item x="1379"/>
        <item x="2921"/>
        <item x="4183"/>
        <item x="6152"/>
        <item x="3531"/>
        <item x="486"/>
        <item x="6825"/>
        <item x="6191"/>
        <item x="4245"/>
        <item x="5945"/>
        <item x="6315"/>
        <item x="4144"/>
        <item x="4090"/>
        <item x="5182"/>
        <item x="3651"/>
        <item x="4025"/>
        <item x="6090"/>
        <item x="5028"/>
        <item x="1965"/>
        <item x="6375"/>
        <item x="5415"/>
        <item x="2069"/>
        <item x="2515"/>
        <item x="3372"/>
        <item x="2399"/>
        <item x="5020"/>
        <item x="5015"/>
        <item x="5826"/>
        <item x="6314"/>
        <item x="3897"/>
        <item x="4529"/>
        <item x="5101"/>
        <item x="4023"/>
        <item x="7383"/>
        <item x="6607"/>
        <item x="6937"/>
        <item x="7322"/>
        <item x="6146"/>
        <item x="208"/>
        <item x="4388"/>
        <item x="5824"/>
        <item x="5414"/>
        <item x="948"/>
        <item x="7196"/>
        <item x="6451"/>
        <item x="3573"/>
        <item x="3143"/>
        <item x="3991"/>
        <item x="998"/>
        <item x="2488"/>
        <item x="4061"/>
        <item x="1192"/>
        <item x="1486"/>
        <item x="5054"/>
        <item x="3432"/>
        <item x="4540"/>
        <item x="3"/>
        <item x="6630"/>
        <item x="1377"/>
        <item x="6460"/>
        <item x="936"/>
        <item x="6919"/>
        <item x="7313"/>
        <item x="3794"/>
        <item x="6619"/>
        <item x="2301"/>
        <item x="3199"/>
        <item x="715"/>
        <item x="1616"/>
        <item x="5354"/>
        <item x="361"/>
        <item x="4437"/>
        <item x="3240"/>
        <item x="3390"/>
        <item x="1344"/>
        <item x="1793"/>
        <item x="6783"/>
        <item x="5838"/>
        <item x="2381"/>
        <item x="4537"/>
        <item x="7308"/>
        <item x="6903"/>
        <item x="7306"/>
        <item x="1554"/>
        <item x="2925"/>
        <item x="2311"/>
        <item x="2027"/>
        <item x="6290"/>
        <item x="939"/>
        <item x="1244"/>
        <item x="7034"/>
        <item x="6119"/>
        <item x="5895"/>
        <item x="4523"/>
        <item x="4853"/>
        <item x="2663"/>
        <item x="4928"/>
        <item x="4293"/>
        <item x="1393"/>
        <item x="6184"/>
        <item x="6406"/>
        <item x="4637"/>
        <item x="6817"/>
        <item x="2377"/>
        <item x="2707"/>
        <item x="1898"/>
        <item x="3818"/>
        <item x="2039"/>
        <item x="3140"/>
        <item x="6425"/>
        <item x="2723"/>
        <item x="310"/>
        <item x="6429"/>
        <item x="4659"/>
        <item x="4535"/>
        <item x="2464"/>
        <item x="7309"/>
        <item x="890"/>
        <item x="4262"/>
        <item x="6586"/>
        <item x="1201"/>
        <item x="3570"/>
        <item x="2187"/>
        <item x="3500"/>
        <item x="272"/>
        <item x="4291"/>
        <item x="6358"/>
        <item x="6768"/>
        <item x="1085"/>
        <item x="6421"/>
        <item x="6393"/>
        <item x="1338"/>
        <item x="3262"/>
        <item x="424"/>
        <item x="1350"/>
        <item x="506"/>
        <item x="663"/>
        <item x="1055"/>
        <item x="1251"/>
        <item x="1473"/>
        <item x="501"/>
        <item x="5459"/>
        <item x="3225"/>
        <item x="2233"/>
        <item x="375"/>
        <item x="1185"/>
        <item x="598"/>
        <item x="7214"/>
        <item x="5469"/>
        <item x="2601"/>
        <item x="7080"/>
        <item x="1916"/>
        <item x="2058"/>
        <item x="3589"/>
        <item x="675"/>
        <item x="6032"/>
        <item x="4908"/>
        <item x="5847"/>
        <item x="4385"/>
        <item x="5450"/>
        <item x="1761"/>
        <item x="7109"/>
        <item x="3295"/>
        <item x="2556"/>
        <item x="3121"/>
        <item x="5458"/>
        <item x="512"/>
        <item x="4706"/>
        <item x="7073"/>
        <item x="2117"/>
        <item x="1284"/>
        <item x="2994"/>
        <item x="602"/>
        <item x="1822"/>
        <item x="2213"/>
        <item x="6929"/>
        <item x="2856"/>
        <item x="3123"/>
        <item x="6020"/>
        <item x="2822"/>
        <item x="2605"/>
        <item x="6807"/>
        <item x="2885"/>
        <item x="4438"/>
        <item x="649"/>
        <item x="6373"/>
        <item x="2652"/>
        <item x="6576"/>
        <item x="3539"/>
        <item x="4054"/>
        <item x="7100"/>
        <item x="3798"/>
        <item x="4646"/>
        <item x="4116"/>
        <item x="5800"/>
        <item x="7283"/>
        <item x="4006"/>
        <item x="6095"/>
        <item x="860"/>
        <item x="4018"/>
        <item x="6169"/>
        <item x="1291"/>
        <item x="2502"/>
        <item x="5963"/>
        <item x="102"/>
        <item x="1003"/>
        <item x="3051"/>
        <item x="4858"/>
        <item x="2436"/>
        <item x="2624"/>
        <item x="2174"/>
        <item x="5061"/>
        <item x="5977"/>
        <item x="1277"/>
        <item x="7205"/>
        <item x="7292"/>
        <item x="4731"/>
        <item x="4074"/>
        <item x="2255"/>
        <item x="6415"/>
        <item x="3066"/>
        <item x="6267"/>
        <item x="7136"/>
        <item x="5472"/>
        <item x="1066"/>
        <item x="6777"/>
        <item x="3131"/>
        <item x="7311"/>
        <item x="1766"/>
        <item x="6129"/>
        <item x="732"/>
        <item x="3368"/>
        <item x="1622"/>
        <item x="4441"/>
        <item x="4900"/>
        <item x="5502"/>
        <item x="6286"/>
        <item x="513"/>
        <item x="4247"/>
        <item x="667"/>
        <item x="5437"/>
        <item x="3566"/>
        <item x="6272"/>
        <item x="1665"/>
        <item x="3084"/>
        <item x="3006"/>
        <item x="2364"/>
        <item x="2546"/>
        <item x="228"/>
        <item x="5"/>
        <item x="4885"/>
        <item x="1380"/>
        <item x="2806"/>
        <item x="2021"/>
        <item x="682"/>
        <item x="2918"/>
        <item x="6004"/>
        <item x="4396"/>
        <item x="6352"/>
        <item x="4464"/>
        <item x="3829"/>
        <item x="1738"/>
        <item x="5531"/>
        <item x="6699"/>
        <item x="2032"/>
        <item x="1264"/>
        <item x="888"/>
        <item x="4392"/>
        <item x="6897"/>
        <item x="3025"/>
        <item x="836"/>
        <item x="5417"/>
        <item x="4989"/>
        <item x="7264"/>
        <item x="2265"/>
        <item x="3446"/>
        <item x="5435"/>
        <item x="4086"/>
        <item x="1470"/>
        <item x="2934"/>
        <item x="6943"/>
        <item x="5697"/>
        <item x="6849"/>
        <item x="1902"/>
        <item x="6226"/>
        <item x="179"/>
        <item x="491"/>
        <item x="4143"/>
        <item x="4904"/>
        <item x="6941"/>
        <item x="3707"/>
        <item x="4348"/>
        <item x="381"/>
        <item x="967"/>
        <item x="6716"/>
        <item x="6731"/>
        <item x="1739"/>
        <item x="3665"/>
        <item x="3332"/>
        <item x="633"/>
        <item x="6592"/>
        <item x="4704"/>
        <item x="3820"/>
        <item x="4391"/>
        <item x="6925"/>
        <item x="7108"/>
        <item x="4864"/>
        <item x="41"/>
        <item x="4956"/>
        <item x="5740"/>
        <item x="6510"/>
        <item x="5347"/>
        <item x="1449"/>
        <item x="3806"/>
        <item x="481"/>
        <item x="1212"/>
        <item x="7213"/>
        <item x="954"/>
        <item x="6933"/>
        <item x="3401"/>
        <item x="577"/>
        <item x="793"/>
        <item x="4961"/>
        <item x="27"/>
        <item x="2205"/>
        <item x="3272"/>
        <item x="6842"/>
        <item x="6127"/>
        <item x="6918"/>
        <item x="2115"/>
        <item x="1151"/>
        <item x="1597"/>
        <item x="1816"/>
        <item x="3913"/>
        <item x="6843"/>
        <item x="3407"/>
        <item x="3795"/>
        <item x="134"/>
        <item x="3680"/>
        <item x="5941"/>
        <item x="7052"/>
        <item x="6303"/>
        <item x="4320"/>
        <item x="6591"/>
        <item x="733"/>
        <item x="4184"/>
        <item x="7235"/>
        <item x="3816"/>
        <item x="3058"/>
        <item x="417"/>
        <item x="262"/>
        <item x="6997"/>
        <item x="3699"/>
        <item x="2325"/>
        <item x="6012"/>
        <item x="7245"/>
        <item x="3574"/>
        <item x="4678"/>
        <item x="3959"/>
        <item x="841"/>
        <item x="1859"/>
        <item x="113"/>
        <item x="3078"/>
        <item x="1810"/>
        <item x="2798"/>
        <item x="5457"/>
        <item x="135"/>
        <item x="3495"/>
        <item x="1487"/>
        <item x="7220"/>
        <item x="204"/>
        <item x="4691"/>
        <item x="3031"/>
        <item x="4436"/>
        <item x="4046"/>
        <item x="3415"/>
        <item x="3029"/>
        <item x="6141"/>
        <item x="4426"/>
        <item x="1409"/>
        <item x="6405"/>
        <item x="7134"/>
        <item x="2499"/>
        <item x="379"/>
        <item x="3875"/>
        <item x="7290"/>
        <item x="1102"/>
        <item x="4709"/>
        <item x="3506"/>
        <item x="5345"/>
        <item x="2761"/>
        <item x="5910"/>
        <item x="2446"/>
        <item x="4190"/>
        <item x="1095"/>
        <item x="2748"/>
        <item x="7244"/>
        <item x="3773"/>
        <item x="5675"/>
        <item x="1188"/>
        <item x="3426"/>
        <item x="3165"/>
        <item x="6322"/>
        <item x="7279"/>
        <item x="6891"/>
        <item x="212"/>
        <item x="7145"/>
        <item x="6624"/>
        <item x="5855"/>
        <item x="1639"/>
        <item x="3364"/>
        <item x="5888"/>
        <item x="2290"/>
        <item x="1392"/>
        <item x="1956"/>
        <item x="6831"/>
        <item x="5492"/>
        <item x="3899"/>
        <item x="6495"/>
        <item x="7066"/>
        <item x="2752"/>
        <item x="4092"/>
        <item x="3217"/>
        <item x="3430"/>
        <item x="6"/>
        <item x="4301"/>
        <item x="3479"/>
        <item x="1397"/>
        <item x="4794"/>
        <item x="2614"/>
        <item x="5843"/>
        <item x="5271"/>
        <item x="1403"/>
        <item x="908"/>
        <item x="3322"/>
        <item x="7061"/>
        <item x="4875"/>
        <item x="1650"/>
        <item x="6003"/>
        <item x="1695"/>
        <item x="7212"/>
        <item x="4608"/>
        <item x="5942"/>
        <item x="1195"/>
        <item x="2406"/>
        <item x="3461"/>
        <item x="3195"/>
        <item x="898"/>
        <item x="887"/>
        <item x="2119"/>
        <item x="4434"/>
        <item x="6711"/>
        <item x="93"/>
        <item x="1301"/>
        <item x="4804"/>
        <item x="2141"/>
        <item x="6384"/>
        <item x="3007"/>
        <item x="4494"/>
        <item x="1426"/>
        <item x="2576"/>
        <item x="2331"/>
        <item x="1135"/>
        <item x="7218"/>
        <item x="2671"/>
        <item x="6704"/>
        <item x="4669"/>
        <item x="4007"/>
        <item x="3563"/>
        <item x="5187"/>
        <item x="5436"/>
        <item x="4727"/>
        <item x="982"/>
        <item x="7188"/>
        <item x="3484"/>
        <item x="1976"/>
        <item x="4880"/>
        <item x="3803"/>
        <item x="5873"/>
        <item x="6927"/>
        <item x="4988"/>
        <item x="6585"/>
        <item x="5867"/>
        <item x="1145"/>
        <item x="5026"/>
        <item x="6176"/>
        <item x="6262"/>
        <item x="3986"/>
        <item x="3044"/>
        <item x="3402"/>
        <item x="5169"/>
        <item x="261"/>
        <item x="4145"/>
        <item x="3637"/>
        <item x="1709"/>
        <item x="5337"/>
        <item x="6485"/>
        <item x="7248"/>
        <item x="7057"/>
        <item x="762"/>
        <item x="958"/>
        <item x="5053"/>
        <item x="1651"/>
        <item x="5475"/>
        <item x="3125"/>
        <item x="2130"/>
        <item x="6896"/>
        <item x="6594"/>
        <item x="2622"/>
        <item x="3239"/>
        <item x="4789"/>
        <item x="1143"/>
        <item x="1075"/>
        <item x="3877"/>
        <item x="6899"/>
        <item x="3464"/>
        <item x="446"/>
        <item x="5223"/>
        <item x="712"/>
        <item x="5215"/>
        <item x="2497"/>
        <item x="488"/>
        <item x="6036"/>
        <item x="160"/>
        <item x="840"/>
        <item x="1115"/>
        <item x="635"/>
        <item x="1429"/>
        <item x="1631"/>
        <item x="2569"/>
        <item x="1835"/>
        <item x="1028"/>
        <item x="407"/>
        <item x="7418"/>
        <item x="4177"/>
        <item x="2758"/>
        <item x="1327"/>
        <item x="4460"/>
        <item x="2506"/>
        <item x="6145"/>
        <item x="1721"/>
        <item x="2178"/>
        <item x="5485"/>
        <item x="780"/>
        <item x="6713"/>
        <item x="2976"/>
        <item x="4670"/>
        <item x="7207"/>
        <item x="4235"/>
        <item x="5749"/>
        <item x="7154"/>
        <item x="6242"/>
        <item x="1155"/>
        <item x="3754"/>
        <item x="3713"/>
        <item x="6614"/>
        <item x="6528"/>
        <item x="684"/>
        <item x="4095"/>
        <item x="5042"/>
        <item x="2715"/>
        <item x="3745"/>
        <item x="953"/>
        <item x="3844"/>
        <item x="5247"/>
        <item x="2953"/>
        <item x="313"/>
        <item x="4030"/>
        <item x="2537"/>
        <item x="6480"/>
        <item x="4361"/>
        <item x="6058"/>
        <item x="1160"/>
        <item x="3307"/>
        <item x="5661"/>
        <item x="4798"/>
        <item x="1939"/>
        <item x="3329"/>
        <item x="4264"/>
        <item x="2024"/>
        <item x="4857"/>
        <item x="2958"/>
        <item x="1364"/>
        <item x="7354"/>
        <item x="1428"/>
        <item x="3014"/>
        <item x="4566"/>
        <item x="2617"/>
        <item x="2026"/>
        <item x="6676"/>
        <item x="2346"/>
        <item x="6836"/>
        <item x="3520"/>
        <item x="4745"/>
        <item x="5751"/>
        <item x="6978"/>
        <item x="3687"/>
        <item x="5933"/>
        <item x="6909"/>
        <item x="4611"/>
        <item x="5268"/>
        <item x="7046"/>
        <item x="1248"/>
        <item x="3012"/>
        <item x="7038"/>
        <item x="5822"/>
        <item x="1987"/>
        <item x="6666"/>
        <item x="6022"/>
        <item x="534"/>
        <item x="7000"/>
        <item x="3489"/>
        <item x="3743"/>
        <item x="7174"/>
        <item x="3759"/>
        <item x="2923"/>
        <item x="2971"/>
        <item x="1825"/>
        <item x="4668"/>
        <item x="2840"/>
        <item x="5022"/>
        <item x="4671"/>
        <item x="5048"/>
        <item x="2866"/>
        <item x="3639"/>
        <item x="5168"/>
        <item x="4960"/>
        <item x="4883"/>
        <item x="2036"/>
        <item x="2235"/>
        <item x="1242"/>
        <item x="2933"/>
        <item x="6979"/>
        <item x="6414"/>
        <item x="6214"/>
        <item x="3734"/>
        <item x="2743"/>
        <item x="4497"/>
        <item x="5071"/>
        <item x="6472"/>
        <item x="7408"/>
        <item x="6180"/>
        <item x="5657"/>
        <item x="3828"/>
        <item x="4943"/>
        <item x="2581"/>
        <item x="3481"/>
        <item x="6044"/>
        <item x="6224"/>
        <item x="2148"/>
        <item x="3319"/>
        <item x="3276"/>
        <item x="4146"/>
        <item x="4031"/>
        <item x="6742"/>
        <item x="7391"/>
        <item x="2281"/>
        <item x="3172"/>
        <item x="4968"/>
        <item x="4747"/>
        <item x="7047"/>
        <item x="5860"/>
        <item x="3354"/>
        <item x="530"/>
        <item x="220"/>
        <item x="3700"/>
        <item x="3588"/>
        <item x="1581"/>
        <item x="2338"/>
        <item x="1149"/>
        <item x="1269"/>
        <item x="1697"/>
        <item x="368"/>
        <item x="4137"/>
        <item x="734"/>
        <item x="3560"/>
        <item x="6858"/>
        <item x="986"/>
        <item x="5186"/>
        <item x="470"/>
        <item x="1032"/>
        <item x="2431"/>
        <item x="3070"/>
        <item x="4592"/>
        <item x="5498"/>
        <item x="4306"/>
        <item x="2744"/>
        <item x="5718"/>
        <item x="6419"/>
        <item x="419"/>
        <item x="4516"/>
        <item x="6220"/>
        <item x="2392"/>
        <item x="7327"/>
        <item x="3439"/>
        <item x="1236"/>
        <item x="6284"/>
        <item x="1258"/>
        <item x="3408"/>
        <item x="3757"/>
        <item x="6400"/>
        <item x="4048"/>
        <item x="4212"/>
        <item x="6428"/>
        <item x="2005"/>
        <item x="6301"/>
        <item x="6016"/>
        <item x="3613"/>
        <item x="4788"/>
        <item x="5799"/>
        <item x="2917"/>
        <item x="6463"/>
        <item x="1300"/>
        <item x="4123"/>
        <item x="913"/>
        <item x="881"/>
        <item x="4284"/>
        <item x="1862"/>
        <item x="1460"/>
        <item x="1895"/>
        <item x="3628"/>
        <item x="6778"/>
        <item x="2675"/>
        <item x="1249"/>
        <item x="1925"/>
        <item x="2908"/>
        <item x="1383"/>
        <item x="1640"/>
        <item x="6349"/>
        <item x="7423"/>
        <item x="613"/>
        <item x="4481"/>
        <item x="3904"/>
        <item x="5515"/>
        <item x="2181"/>
        <item x="5643"/>
        <item x="4734"/>
        <item x="3536"/>
        <item x="2547"/>
        <item x="4871"/>
        <item x="4879"/>
        <item x="5713"/>
        <item x="3304"/>
        <item x="5519"/>
        <item x="4539"/>
        <item x="3807"/>
        <item x="3860"/>
        <item x="6538"/>
        <item x="937"/>
        <item x="6409"/>
        <item x="7058"/>
        <item x="1440"/>
        <item x="1927"/>
        <item x="6446"/>
        <item x="2862"/>
        <item x="4902"/>
        <item x="5544"/>
        <item x="7428"/>
        <item x="1078"/>
        <item x="6598"/>
        <item x="7114"/>
        <item x="3224"/>
        <item x="4004"/>
        <item x="7002"/>
        <item x="217"/>
        <item x="6894"/>
        <item x="4401"/>
        <item x="4983"/>
        <item x="6770"/>
        <item x="531"/>
        <item x="2165"/>
        <item x="528"/>
        <item x="2461"/>
        <item x="2530"/>
        <item x="3256"/>
        <item x="1489"/>
        <item x="6828"/>
        <item x="6341"/>
        <item x="3670"/>
        <item x="1060"/>
        <item x="1566"/>
        <item x="7347"/>
        <item x="5282"/>
        <item x="7206"/>
        <item x="2302"/>
        <item x="685"/>
        <item x="7113"/>
        <item x="2975"/>
        <item x="4776"/>
        <item x="2352"/>
        <item x="587"/>
        <item x="6260"/>
        <item x="4076"/>
        <item x="1624"/>
        <item x="4721"/>
        <item x="1317"/>
        <item x="2981"/>
        <item x="4148"/>
        <item x="3834"/>
        <item x="3960"/>
        <item x="158"/>
        <item x="2462"/>
        <item x="2291"/>
        <item x="2474"/>
        <item x="934"/>
        <item x="4051"/>
        <item x="2775"/>
        <item x="6218"/>
        <item x="6160"/>
        <item x="6273"/>
        <item x="372"/>
        <item x="2557"/>
        <item x="1735"/>
        <item x="3425"/>
        <item x="343"/>
        <item x="5652"/>
        <item x="919"/>
        <item x="3301"/>
        <item x="5128"/>
        <item x="241"/>
        <item x="4109"/>
        <item x="2157"/>
        <item x="4882"/>
        <item x="2390"/>
        <item x="7415"/>
        <item x="1769"/>
        <item x="553"/>
        <item x="122"/>
        <item x="2112"/>
        <item x="5191"/>
        <item x="1921"/>
        <item x="609"/>
        <item x="3567"/>
        <item x="878"/>
        <item x="2397"/>
        <item x="7062"/>
        <item x="3689"/>
        <item x="1691"/>
        <item x="552"/>
        <item x="5154"/>
        <item x="83"/>
        <item x="3927"/>
        <item x="4634"/>
        <item x="3061"/>
        <item x="7107"/>
        <item x="1797"/>
        <item x="3664"/>
        <item x="7338"/>
        <item x="2040"/>
        <item x="3089"/>
        <item x="4765"/>
        <item x="2941"/>
        <item x="7221"/>
        <item x="7021"/>
        <item x="969"/>
        <item x="1100"/>
        <item x="1436"/>
        <item x="2300"/>
        <item x="2985"/>
        <item x="5311"/>
        <item x="3659"/>
        <item x="2952"/>
        <item x="3431"/>
        <item x="2372"/>
        <item x="5628"/>
        <item x="7186"/>
        <item x="1206"/>
        <item x="6380"/>
        <item x="3694"/>
        <item x="3512"/>
        <item x="2683"/>
        <item x="1848"/>
        <item x="6999"/>
        <item x="5375"/>
        <item x="1351"/>
        <item x="7019"/>
        <item x="1786"/>
        <item x="2198"/>
        <item x="2549"/>
        <item x="405"/>
        <item x="2963"/>
        <item x="5068"/>
        <item x="5922"/>
        <item x="2623"/>
        <item x="737"/>
        <item x="5043"/>
        <item x="3732"/>
        <item x="3050"/>
        <item x="32"/>
        <item x="3581"/>
        <item x="4719"/>
        <item x="487"/>
        <item x="535"/>
        <item x="1575"/>
        <item x="2951"/>
        <item x="7318"/>
        <item x="7023"/>
        <item x="7009"/>
        <item x="6282"/>
        <item x="377"/>
        <item x="1623"/>
        <item x="652"/>
        <item x="7210"/>
        <item x="4718"/>
        <item x="6365"/>
        <item x="4479"/>
        <item x="3247"/>
        <item x="5382"/>
        <item x="5294"/>
        <item x="5742"/>
        <item x="6518"/>
        <item x="4985"/>
        <item x="4379"/>
        <item x="6708"/>
        <item x="3796"/>
        <item x="1297"/>
        <item x="5477"/>
        <item x="4335"/>
        <item x="7329"/>
        <item x="911"/>
        <item x="3638"/>
        <item x="4200"/>
        <item x="3498"/>
        <item x="7366"/>
        <item x="1041"/>
        <item x="548"/>
        <item x="4580"/>
        <item x="3521"/>
        <item x="2824"/>
        <item x="6200"/>
        <item x="5440"/>
        <item x="4653"/>
        <item x="24"/>
        <item x="5323"/>
        <item x="6556"/>
        <item x="5428"/>
        <item x="4180"/>
        <item x="3842"/>
        <item x="5431"/>
        <item x="4084"/>
        <item x="19"/>
        <item x="4172"/>
        <item x="4151"/>
        <item x="3938"/>
        <item x="5884"/>
        <item x="171"/>
        <item x="3351"/>
        <item x="3950"/>
        <item x="2102"/>
        <item x="4907"/>
        <item x="323"/>
        <item x="1851"/>
        <item x="1250"/>
        <item x="6021"/>
        <item x="2880"/>
        <item x="4270"/>
        <item x="2511"/>
        <item x="972"/>
        <item x="3963"/>
        <item x="3265"/>
        <item x="7072"/>
        <item x="1103"/>
        <item x="5648"/>
        <item x="5591"/>
        <item x="5180"/>
        <item x="7200"/>
        <item x="6577"/>
        <item x="2572"/>
        <item x="2730"/>
        <item x="1412"/>
        <item x="6860"/>
        <item x="111"/>
        <item x="3556"/>
        <item x="5907"/>
        <item x="6638"/>
        <item x="2711"/>
        <item x="6080"/>
        <item x="581"/>
        <item x="2554"/>
        <item x="4079"/>
        <item x="4698"/>
        <item x="17"/>
        <item x="1318"/>
        <item x="1777"/>
        <item x="1669"/>
        <item x="5300"/>
        <item x="6771"/>
        <item x="6455"/>
        <item x="2365"/>
        <item x="4223"/>
        <item x="6954"/>
        <item x="6416"/>
        <item x="693"/>
        <item x="1373"/>
        <item x="4337"/>
        <item x="2522"/>
        <item x="7185"/>
        <item x="7389"/>
        <item x="2804"/>
        <item x="4927"/>
        <item x="2072"/>
        <item x="2705"/>
        <item x="294"/>
        <item x="499"/>
        <item x="1068"/>
        <item x="3270"/>
        <item x="35"/>
        <item x="1831"/>
        <item x="7132"/>
        <item x="4652"/>
        <item x="6671"/>
        <item x="5738"/>
        <item x="6297"/>
        <item x="3849"/>
        <item x="6793"/>
        <item x="7251"/>
        <item x="6133"/>
        <item x="2078"/>
        <item x="6922"/>
        <item x="6642"/>
        <item x="7365"/>
        <item x="5098"/>
        <item x="4308"/>
        <item x="165"/>
        <item x="920"/>
        <item x="1912"/>
        <item x="2245"/>
        <item x="5837"/>
        <item x="2374"/>
        <item x="2404"/>
        <item x="6574"/>
        <item x="2956"/>
        <item x="6171"/>
        <item x="6863"/>
        <item x="5495"/>
        <item x="4755"/>
        <item x="5730"/>
        <item x="6886"/>
        <item x="4667"/>
        <item x="5452"/>
        <item x="4926"/>
        <item x="2636"/>
        <item x="4753"/>
        <item x="2619"/>
        <item x="5074"/>
        <item x="3592"/>
        <item x="877"/>
        <item x="1315"/>
        <item x="1491"/>
        <item x="279"/>
        <item x="4893"/>
        <item x="3984"/>
        <item x="4496"/>
        <item x="3802"/>
        <item x="3145"/>
        <item x="718"/>
        <item x="86"/>
        <item x="4428"/>
        <item x="2893"/>
        <item x="147"/>
        <item x="2299"/>
        <item x="3747"/>
        <item x="3337"/>
        <item x="6061"/>
        <item x="4445"/>
        <item x="2932"/>
        <item x="2598"/>
        <item x="6664"/>
        <item x="3693"/>
        <item x="6707"/>
        <item x="3333"/>
        <item x="5677"/>
        <item x="794"/>
        <item x="5674"/>
        <item x="5489"/>
        <item x="2842"/>
        <item x="418"/>
        <item x="626"/>
        <item x="1496"/>
        <item x="5193"/>
        <item x="4024"/>
        <item x="5332"/>
        <item x="2125"/>
        <item x="6536"/>
        <item x="5131"/>
        <item x="97"/>
        <item x="4565"/>
        <item x="5115"/>
        <item x="6283"/>
        <item x="7241"/>
        <item x="5624"/>
        <item x="4991"/>
        <item x="3601"/>
        <item x="4179"/>
        <item x="3936"/>
        <item x="4785"/>
        <item x="2580"/>
        <item x="3109"/>
        <item x="4504"/>
        <item x="6049"/>
        <item x="4305"/>
        <item x="7323"/>
        <item x="1615"/>
        <item x="5261"/>
        <item x="4191"/>
        <item x="4594"/>
        <item x="589"/>
        <item x="16"/>
        <item x="1525"/>
        <item x="6379"/>
        <item x="6000"/>
        <item x="1084"/>
        <item x="7379"/>
        <item x="3985"/>
        <item x="4569"/>
        <item x="3605"/>
        <item x="6611"/>
        <item x="866"/>
        <item x="3163"/>
        <item x="4824"/>
        <item x="536"/>
        <item x="2138"/>
        <item x="1254"/>
        <item x="1663"/>
        <item x="1886"/>
        <item x="1187"/>
        <item x="2566"/>
        <item x="6967"/>
        <item x="5478"/>
        <item x="1382"/>
        <item x="5318"/>
        <item x="5314"/>
        <item x="600"/>
        <item x="3765"/>
        <item x="359"/>
        <item x="4420"/>
        <item x="2133"/>
        <item x="7091"/>
        <item x="5960"/>
        <item x="3752"/>
        <item x="2582"/>
        <item x="7004"/>
        <item x="6493"/>
        <item x="4601"/>
        <item x="1310"/>
        <item x="2684"/>
        <item x="5438"/>
        <item x="2991"/>
        <item x="4082"/>
        <item x="2891"/>
        <item x="490"/>
        <item x="5490"/>
        <item x="3212"/>
        <item x="5288"/>
        <item x="4078"/>
        <item x="1977"/>
        <item x="3160"/>
        <item x="2107"/>
        <item x="89"/>
        <item x="1833"/>
        <item x="2453"/>
        <item x="5234"/>
        <item x="2089"/>
        <item x="101"/>
        <item x="2113"/>
        <item x="1874"/>
        <item x="1768"/>
        <item x="269"/>
        <item x="3357"/>
        <item x="1331"/>
        <item x="2422"/>
        <item x="2560"/>
        <item x="4869"/>
        <item x="4767"/>
        <item x="2224"/>
        <item x="2535"/>
        <item x="4530"/>
        <item x="7403"/>
        <item x="7224"/>
        <item x="520"/>
        <item x="2709"/>
        <item x="4064"/>
        <item x="3171"/>
        <item x="997"/>
        <item x="2012"/>
        <item x="4409"/>
        <item x="2006"/>
        <item x="1688"/>
        <item x="5958"/>
        <item x="6440"/>
        <item x="5362"/>
        <item x="6123"/>
        <item x="5175"/>
        <item x="6443"/>
        <item x="4519"/>
        <item x="909"/>
        <item x="713"/>
        <item x="2649"/>
        <item x="4627"/>
        <item x="8"/>
        <item x="2589"/>
        <item x="850"/>
        <item x="1235"/>
        <item x="6874"/>
        <item x="5421"/>
        <item x="641"/>
        <item x="1271"/>
        <item x="4344"/>
        <item x="7360"/>
        <item x="806"/>
        <item x="677"/>
        <item x="3771"/>
        <item x="4321"/>
        <item x="6287"/>
        <item x="4278"/>
        <item x="4199"/>
        <item x="7307"/>
        <item x="1221"/>
        <item x="7166"/>
        <item x="7180"/>
        <item x="4382"/>
        <item x="6746"/>
        <item x="4027"/>
        <item x="5809"/>
        <item x="832"/>
        <item x="2486"/>
        <item x="1252"/>
        <item x="6835"/>
        <item x="7043"/>
        <item x="318"/>
        <item x="1811"/>
        <item x="618"/>
        <item x="159"/>
        <item x="3590"/>
        <item x="1231"/>
        <item x="646"/>
        <item x="3774"/>
        <item x="1574"/>
        <item x="2079"/>
        <item x="1973"/>
        <item x="6854"/>
        <item x="6084"/>
        <item x="722"/>
        <item x="3017"/>
        <item x="211"/>
        <item x="495"/>
        <item x="6564"/>
        <item x="2288"/>
        <item x="4073"/>
        <item x="5383"/>
        <item x="4468"/>
        <item x="4285"/>
        <item x="2631"/>
        <item x="2081"/>
        <item x="3030"/>
        <item x="4572"/>
        <item x="3022"/>
        <item x="5777"/>
        <item x="148"/>
        <item x="5970"/>
        <item x="4341"/>
        <item x="5663"/>
        <item x="1576"/>
        <item x="3513"/>
        <item x="1980"/>
        <item x="2229"/>
        <item x="2110"/>
        <item x="6469"/>
        <item x="1385"/>
        <item x="2262"/>
        <item x="6661"/>
        <item x="3055"/>
        <item x="5616"/>
        <item x="2518"/>
        <item x="2667"/>
        <item x="5379"/>
        <item x="5885"/>
        <item x="3882"/>
        <item x="4598"/>
        <item x="2483"/>
        <item x="6051"/>
        <item x="551"/>
        <item x="5647"/>
        <item x="1814"/>
        <item x="5371"/>
        <item x="2836"/>
        <item x="5831"/>
        <item x="1475"/>
        <item x="5759"/>
        <item x="3624"/>
        <item x="1600"/>
        <item x="630"/>
        <item x="5523"/>
        <item x="4249"/>
        <item x="3552"/>
        <item x="4852"/>
        <item x="5445"/>
        <item x="2961"/>
        <item x="7302"/>
        <item x="5425"/>
        <item x="3561"/>
        <item x="1720"/>
        <item x="7088"/>
        <item x="5774"/>
        <item x="3891"/>
        <item x="763"/>
        <item x="679"/>
        <item x="6517"/>
        <item x="7089"/>
        <item x="1087"/>
        <item x="234"/>
        <item x="1111"/>
        <item x="1494"/>
        <item x="592"/>
        <item x="874"/>
        <item x="831"/>
        <item x="6773"/>
        <item x="1326"/>
        <item x="6549"/>
        <item x="2630"/>
        <item x="2167"/>
        <item x="1083"/>
        <item x="907"/>
        <item x="1368"/>
        <item x="3374"/>
        <item x="834"/>
        <item x="1232"/>
        <item x="3861"/>
        <item x="2395"/>
        <item x="2017"/>
        <item x="2510"/>
        <item x="374"/>
        <item x="366"/>
        <item x="1196"/>
        <item x="1296"/>
        <item x="5500"/>
        <item x="1821"/>
        <item x="944"/>
        <item x="3608"/>
        <item x="3328"/>
        <item x="3442"/>
        <item x="42"/>
        <item x="1137"/>
        <item x="4673"/>
        <item x="1734"/>
        <item x="7414"/>
        <item x="3170"/>
        <item x="358"/>
        <item x="2997"/>
        <item x="3088"/>
        <item x="4826"/>
        <item x="1868"/>
        <item x="4819"/>
        <item x="430"/>
        <item x="4677"/>
        <item x="521"/>
        <item x="190"/>
        <item x="2722"/>
        <item x="1517"/>
        <item x="1092"/>
        <item x="1744"/>
        <item x="5668"/>
        <item x="749"/>
        <item x="385"/>
        <item x="4555"/>
        <item x="1313"/>
        <item x="2452"/>
        <item x="2878"/>
        <item x="1469"/>
        <item x="4201"/>
        <item x="6508"/>
        <item x="6907"/>
        <item x="5056"/>
        <item x="4164"/>
        <item x="6186"/>
        <item x="2134"/>
        <item x="1480"/>
        <item x="5024"/>
        <item x="786"/>
        <item x="3296"/>
        <item x="3672"/>
        <item x="1629"/>
        <item x="3769"/>
        <item x="6698"/>
        <item x="3340"/>
        <item x="2383"/>
        <item x="1261"/>
        <item x="2628"/>
        <item x="981"/>
        <item x="462"/>
        <item x="5528"/>
        <item x="6616"/>
        <item x="3018"/>
        <item x="5511"/>
        <item x="4196"/>
        <item x="1755"/>
        <item x="4117"/>
        <item x="3266"/>
        <item x="5938"/>
        <item x="6206"/>
        <item x="4632"/>
        <item x="6913"/>
        <item x="1652"/>
        <item x="4069"/>
        <item x="4259"/>
        <item x="4814"/>
        <item x="5574"/>
        <item x="1174"/>
        <item x="1972"/>
        <item x="2247"/>
        <item x="4416"/>
        <item x="6298"/>
        <item x="765"/>
        <item x="5420"/>
        <item x="2821"/>
        <item x="1762"/>
        <item x="1638"/>
        <item x="2333"/>
        <item x="7388"/>
        <item x="129"/>
        <item x="1863"/>
        <item x="2208"/>
        <item x="1527"/>
        <item x="1528"/>
        <item x="1369"/>
        <item x="2779"/>
        <item x="6219"/>
        <item x="3297"/>
        <item x="2657"/>
        <item x="4553"/>
        <item x="247"/>
        <item x="1169"/>
        <item x="1431"/>
        <item x="2680"/>
        <item x="1337"/>
        <item x="5075"/>
        <item x="5504"/>
        <item x="2411"/>
        <item x="167"/>
        <item x="371"/>
        <item x="917"/>
        <item x="6678"/>
        <item x="7064"/>
        <item x="975"/>
        <item x="403"/>
        <item x="2938"/>
        <item x="5581"/>
        <item x="6441"/>
        <item x="2563"/>
        <item x="5040"/>
        <item x="2035"/>
        <item x="1147"/>
        <item x="2562"/>
        <item x="698"/>
        <item x="5213"/>
        <item x="5087"/>
        <item x="4124"/>
        <item x="1703"/>
        <item x="7141"/>
        <item x="709"/>
        <item x="1133"/>
        <item x="250"/>
        <item x="2577"/>
        <item x="397"/>
        <item x="246"/>
        <item x="1873"/>
        <item x="5287"/>
        <item x="3115"/>
        <item x="3416"/>
        <item x="2101"/>
        <item x="3200"/>
        <item x="3311"/>
        <item x="1526"/>
        <item x="6730"/>
        <item x="1775"/>
        <item x="799"/>
        <item x="1894"/>
        <item x="803"/>
        <item x="1935"/>
        <item x="5231"/>
        <item x="5226"/>
        <item x="4773"/>
        <item x="1969"/>
        <item x="1940"/>
        <item x="6357"/>
        <item x="6187"/>
        <item x="1740"/>
        <item x="2805"/>
        <item x="6632"/>
        <item x="2249"/>
        <item x="4158"/>
        <item x="7118"/>
        <item x="6822"/>
        <item x="2236"/>
        <item x="5217"/>
        <item x="4641"/>
        <item x="1017"/>
        <item x="783"/>
        <item x="2677"/>
        <item x="1765"/>
        <item x="3302"/>
        <item x="664"/>
        <item x="5538"/>
        <item x="6098"/>
        <item x="6868"/>
        <item x="7204"/>
        <item x="5891"/>
        <item x="6973"/>
        <item x="3544"/>
        <item x="4658"/>
        <item x="3434"/>
        <item x="4131"/>
        <item x="4133"/>
        <item x="5609"/>
        <item x="2700"/>
        <item x="1013"/>
        <item x="4521"/>
        <item x="2901"/>
        <item x="4650"/>
        <item x="5600"/>
        <item x="5979"/>
        <item x="5808"/>
        <item x="6958"/>
        <item x="5113"/>
        <item x="3534"/>
        <item x="1637"/>
        <item x="4282"/>
        <item x="5399"/>
        <item x="3979"/>
        <item x="1237"/>
        <item x="1632"/>
        <item x="2613"/>
        <item x="2153"/>
        <item x="3709"/>
        <item x="3968"/>
        <item x="255"/>
        <item x="5593"/>
        <item x="3595"/>
        <item x="1033"/>
        <item x="4474"/>
        <item x="5716"/>
        <item x="6741"/>
        <item x="4748"/>
        <item x="4111"/>
        <item x="1256"/>
        <item x="3316"/>
        <item x="5260"/>
        <item x="2423"/>
        <item x="6063"/>
        <item x="6998"/>
        <item x="1122"/>
        <item x="1531"/>
        <item x="1406"/>
        <item x="5365"/>
        <item x="4507"/>
        <item x="4992"/>
        <item x="3291"/>
        <item x="198"/>
        <item x="6318"/>
        <item x="4033"/>
        <item x="5924"/>
        <item x="1464"/>
        <item x="4909"/>
        <item x="1849"/>
        <item x="402"/>
        <item x="3202"/>
        <item x="6680"/>
        <item x="4395"/>
        <item x="2002"/>
        <item x="3470"/>
        <item x="5514"/>
        <item x="4296"/>
        <item x="7421"/>
        <item x="2679"/>
        <item x="5790"/>
        <item x="3854"/>
        <item x="4746"/>
        <item x="4685"/>
        <item x="6199"/>
        <item x="2441"/>
        <item x="5328"/>
        <item x="3035"/>
        <item x="3931"/>
        <item x="2888"/>
        <item x="5632"/>
        <item x="6721"/>
        <item x="7373"/>
        <item x="3823"/>
        <item x="1877"/>
        <item x="7211"/>
        <item x="4640"/>
        <item x="5279"/>
        <item x="6599"/>
        <item x="7296"/>
        <item x="4355"/>
        <item x="2570"/>
        <item x="1871"/>
        <item x="3413"/>
        <item x="7010"/>
        <item x="3113"/>
        <item x="5229"/>
        <item x="845"/>
        <item x="995"/>
        <item x="2854"/>
        <item x="3841"/>
        <item x="3695"/>
        <item x="4265"/>
        <item x="4425"/>
        <item x="6944"/>
        <item x="7278"/>
        <item x="1770"/>
        <item x="3805"/>
        <item x="2131"/>
        <item x="2763"/>
        <item x="3697"/>
        <item x="2029"/>
        <item x="3668"/>
        <item x="6325"/>
        <item x="2719"/>
        <item x="6399"/>
        <item x="5396"/>
        <item x="1042"/>
        <item x="2246"/>
        <item x="7105"/>
        <item x="6527"/>
        <item x="5418"/>
        <item x="4049"/>
        <item x="2831"/>
        <item x="154"/>
        <item x="1540"/>
        <item x="5828"/>
        <item x="1015"/>
        <item x="4230"/>
        <item x="798"/>
        <item x="4665"/>
        <item x="4784"/>
        <item x="1763"/>
        <item x="542"/>
        <item x="5999"/>
        <item x="21"/>
        <item x="5233"/>
        <item x="6597"/>
        <item x="5803"/>
        <item x="5825"/>
        <item x="3483"/>
        <item x="3853"/>
        <item x="1439"/>
        <item x="1907"/>
        <item x="3517"/>
        <item x="2467"/>
        <item x="1414"/>
        <item x="3711"/>
        <item x="1544"/>
        <item x="4042"/>
        <item x="7247"/>
        <item x="1698"/>
        <item x="3644"/>
        <item x="3522"/>
        <item x="5563"/>
        <item x="1029"/>
        <item x="3736"/>
        <item x="2419"/>
        <item x="6333"/>
        <item x="4266"/>
        <item x="7269"/>
        <item x="496"/>
        <item x="3681"/>
        <item x="6882"/>
        <item x="2928"/>
        <item x="4290"/>
        <item x="5400"/>
        <item x="1944"/>
        <item x="1841"/>
        <item x="202"/>
        <item x="5174"/>
        <item x="5122"/>
        <item x="7138"/>
        <item x="1366"/>
        <item x="3546"/>
        <item x="5034"/>
        <item x="5601"/>
        <item x="351"/>
        <item x="5286"/>
        <item x="2536"/>
        <item x="5564"/>
        <item x="681"/>
        <item x="2949"/>
        <item x="2292"/>
        <item x="3703"/>
        <item x="2544"/>
        <item x="2863"/>
        <item x="429"/>
        <item x="1605"/>
        <item x="454"/>
        <item x="6566"/>
        <item x="5313"/>
        <item x="5595"/>
        <item x="1482"/>
        <item x="3367"/>
        <item x="6309"/>
        <item x="3465"/>
        <item x="389"/>
        <item x="1990"/>
        <item x="1643"/>
        <item x="6464"/>
        <item x="4795"/>
        <item x="4091"/>
        <item x="3192"/>
        <item x="4055"/>
        <item x="1353"/>
        <item x="7178"/>
        <item x="7390"/>
        <item x="2177"/>
        <item x="3502"/>
        <item x="604"/>
        <item x="4643"/>
        <item x="5720"/>
        <item x="818"/>
        <item x="4311"/>
        <item x="4185"/>
        <item x="960"/>
        <item x="5091"/>
        <item x="3235"/>
        <item x="5014"/>
        <item x="4647"/>
        <item x="4475"/>
        <item x="5644"/>
        <item x="5876"/>
        <item x="1354"/>
        <item x="6121"/>
        <item x="2883"/>
        <item x="1080"/>
        <item x="2797"/>
        <item x="4859"/>
        <item x="4957"/>
        <item x="1908"/>
        <item x="2059"/>
        <item x="3411"/>
        <item x="7409"/>
        <item x="5990"/>
        <item x="315"/>
        <item x="6154"/>
        <item x="109"/>
        <item x="1529"/>
        <item x="6254"/>
        <item x="3826"/>
        <item x="724"/>
        <item x="3206"/>
        <item x="3907"/>
        <item x="4052"/>
        <item x="6210"/>
        <item x="5512"/>
        <item x="6563"/>
        <item x="3410"/>
        <item x="4501"/>
        <item x="6125"/>
        <item x="5002"/>
        <item x="6644"/>
        <item x="4134"/>
        <item x="4766"/>
        <item x="2815"/>
        <item x="1573"/>
        <item x="3602"/>
        <item x="1079"/>
        <item x="1675"/>
        <item x="1268"/>
        <item x="1905"/>
        <item x="4541"/>
        <item x="2872"/>
        <item x="121"/>
        <item x="5980"/>
        <item x="365"/>
        <item x="6149"/>
        <item x="7287"/>
        <item x="4432"/>
        <item x="3381"/>
        <item x="2402"/>
        <item x="4556"/>
        <item x="464"/>
        <item x="1984"/>
        <item x="1749"/>
        <item x="6288"/>
        <item x="4482"/>
        <item x="4972"/>
        <item x="5088"/>
        <item x="1941"/>
        <item x="2375"/>
        <item x="3077"/>
        <item x="3232"/>
        <item x="6513"/>
        <item x="7192"/>
        <item x="1020"/>
        <item x="7167"/>
        <item x="6834"/>
        <item x="1798"/>
        <item x="1314"/>
        <item x="1784"/>
        <item x="2929"/>
        <item x="4891"/>
        <item x="4722"/>
        <item x="5693"/>
        <item x="6938"/>
        <item x="3098"/>
        <item x="4350"/>
        <item x="6163"/>
        <item x="1136"/>
        <item x="287"/>
        <item x="2827"/>
        <item x="3824"/>
        <item x="6392"/>
        <item x="108"/>
        <item x="3101"/>
        <item x="2829"/>
        <item x="3554"/>
        <item x="7312"/>
        <item x="2539"/>
        <item x="3835"/>
        <item x="6321"/>
        <item x="4429"/>
        <item x="2551"/>
        <item x="242"/>
        <item x="738"/>
        <item x="447"/>
        <item x="590"/>
        <item x="5483"/>
        <item x="5653"/>
        <item x="7295"/>
        <item x="2898"/>
        <item x="1120"/>
        <item x="5819"/>
        <item x="905"/>
        <item x="2868"/>
        <item x="6579"/>
        <item x="3497"/>
        <item x="143"/>
        <item x="4128"/>
        <item x="193"/>
        <item x="173"/>
        <item x="876"/>
        <item x="1885"/>
        <item x="3013"/>
        <item x="4920"/>
        <item x="4728"/>
        <item x="4792"/>
        <item x="2714"/>
        <item x="3102"/>
        <item x="7406"/>
        <item x="3271"/>
        <item x="2261"/>
        <item x="546"/>
        <item x="30"/>
        <item x="1506"/>
        <item x="5509"/>
        <item x="824"/>
        <item x="281"/>
        <item x="3435"/>
        <item x="4959"/>
        <item x="6677"/>
        <item x="7065"/>
        <item x="4568"/>
        <item x="5426"/>
        <item x="2037"/>
        <item x="4083"/>
        <item x="2713"/>
        <item x="6587"/>
        <item x="2389"/>
        <item x="2343"/>
        <item x="1567"/>
        <item x="6052"/>
        <item x="2841"/>
        <item x="2579"/>
        <item x="5353"/>
        <item x="6101"/>
        <item x="7256"/>
        <item x="5727"/>
        <item x="1485"/>
        <item x="525"/>
        <item x="229"/>
        <item x="5636"/>
        <item x="4454"/>
        <item x="3961"/>
        <item x="1557"/>
        <item x="1031"/>
        <item x="1119"/>
        <item x="2334"/>
        <item x="6970"/>
        <item x="2357"/>
        <item x="1838"/>
        <item x="2646"/>
        <item x="3075"/>
        <item x="63"/>
        <item x="2889"/>
        <item x="3312"/>
        <item x="2403"/>
        <item x="4100"/>
        <item x="2336"/>
        <item x="4739"/>
        <item x="5111"/>
        <item x="1367"/>
        <item x="2957"/>
        <item x="5281"/>
        <item x="2978"/>
        <item x="4106"/>
        <item x="6760"/>
        <item x="6893"/>
        <item x="2064"/>
        <item x="844"/>
        <item x="804"/>
        <item x="1446"/>
        <item x="3118"/>
        <item x="4744"/>
        <item x="6887"/>
        <item x="7077"/>
        <item x="6797"/>
        <item x="6492"/>
        <item x="3429"/>
        <item x="5447"/>
        <item x="303"/>
        <item x="7324"/>
        <item x="6240"/>
        <item x="2070"/>
        <item x="3625"/>
        <item x="4224"/>
        <item x="4797"/>
        <item x="5766"/>
        <item x="3833"/>
        <item x="4924"/>
        <item x="612"/>
        <item x="6673"/>
        <item x="3642"/>
        <item x="4169"/>
        <item x="4407"/>
        <item x="459"/>
        <item x="1716"/>
        <item x="3095"/>
        <item x="2293"/>
        <item x="959"/>
        <item x="5466"/>
        <item x="216"/>
        <item x="3166"/>
        <item x="5264"/>
        <item x="533"/>
        <item x="3324"/>
        <item x="912"/>
        <item x="4817"/>
        <item x="205"/>
        <item x="4511"/>
        <item x="50"/>
        <item x="2870"/>
        <item x="2634"/>
        <item x="7106"/>
        <item x="7018"/>
        <item x="2884"/>
        <item x="570"/>
        <item x="5503"/>
        <item x="6956"/>
        <item x="1200"/>
        <item x="321"/>
        <item x="7303"/>
        <item x="4520"/>
        <item x="4832"/>
        <item x="1741"/>
        <item x="329"/>
        <item x="588"/>
        <item x="1646"/>
        <item x="3542"/>
        <item x="2900"/>
        <item x="2326"/>
        <item x="678"/>
        <item x="645"/>
        <item x="1461"/>
        <item x="4878"/>
        <item x="5952"/>
        <item x="1904"/>
        <item x="892"/>
        <item x="4465"/>
        <item x="4573"/>
        <item x="5686"/>
        <item x="2894"/>
        <item x="1962"/>
        <item x="2905"/>
        <item x="6766"/>
        <item x="7049"/>
        <item x="1106"/>
        <item x="3019"/>
        <item x="2755"/>
        <item x="4774"/>
        <item x="2874"/>
        <item x="4888"/>
        <item x="6519"/>
        <item x="2143"/>
        <item x="3384"/>
        <item x="802"/>
        <item x="5195"/>
        <item x="3072"/>
        <item x="476"/>
        <item x="6076"/>
        <item x="2088"/>
        <item x="5633"/>
        <item x="1295"/>
        <item x="3459"/>
        <item x="2318"/>
        <item x="3068"/>
        <item x="1882"/>
        <item x="4912"/>
        <item x="98"/>
        <item x="6445"/>
        <item x="283"/>
        <item x="3433"/>
        <item x="7280"/>
        <item x="7175"/>
        <item x="376"/>
        <item x="2664"/>
        <item x="5199"/>
        <item x="3916"/>
        <item x="2414"/>
        <item x="115"/>
        <item x="2140"/>
        <item x="1228"/>
        <item x="4615"/>
        <item x="5179"/>
        <item x="5680"/>
        <item x="2751"/>
        <item x="2420"/>
        <item x="6410"/>
        <item x="2992"/>
        <item x="5001"/>
        <item x="3900"/>
        <item x="237"/>
        <item x="6047"/>
        <item x="6458"/>
        <item x="1820"/>
        <item x="5978"/>
        <item x="1883"/>
        <item x="1293"/>
        <item x="777"/>
        <item x="2410"/>
        <item x="4202"/>
        <item x="4996"/>
        <item x="3909"/>
        <item x="4217"/>
        <item x="1865"/>
        <item x="6838"/>
        <item x="6786"/>
        <item x="2230"/>
        <item x="2673"/>
        <item x="3146"/>
        <item x="5041"/>
        <item x="2099"/>
        <item x="2989"/>
        <item x="2644"/>
        <item x="3647"/>
        <item x="2529"/>
        <item x="1346"/>
        <item x="4044"/>
        <item x="4070"/>
        <item x="4442"/>
        <item x="18"/>
        <item x="125"/>
        <item x="221"/>
        <item x="891"/>
        <item x="1289"/>
        <item x="1503"/>
        <item x="673"/>
        <item x="494"/>
        <item x="1836"/>
        <item x="5771"/>
        <item x="4887"/>
        <item x="668"/>
        <item x="1376"/>
        <item x="1000"/>
        <item x="2871"/>
        <item x="3838"/>
        <item x="4330"/>
        <item x="5619"/>
        <item x="1127"/>
        <item x="5815"/>
        <item x="5273"/>
        <item x="5690"/>
        <item x="7249"/>
        <item x="5309"/>
        <item x="6222"/>
        <item x="4141"/>
        <item x="1054"/>
        <item x="634"/>
        <item x="6038"/>
        <item x="4575"/>
        <item x="1736"/>
        <item x="1270"/>
        <item x="5106"/>
        <item x="5405"/>
        <item x="4925"/>
        <item x="7370"/>
        <item x="6484"/>
        <item x="5634"/>
        <item x="6328"/>
        <item x="3053"/>
        <item x="6113"/>
        <item x="5359"/>
        <item x="3436"/>
        <item x="174"/>
        <item x="7104"/>
        <item x="5434"/>
        <item x="1217"/>
        <item x="214"/>
        <item x="3134"/>
        <item x="3997"/>
        <item x="3775"/>
        <item x="6158"/>
        <item x="611"/>
        <item x="4462"/>
        <item x="1141"/>
        <item x="4387"/>
        <item x="4786"/>
        <item x="2191"/>
        <item x="1779"/>
        <item x="3108"/>
        <item x="7285"/>
        <item x="6823"/>
        <item x="5522"/>
        <item x="3020"/>
        <item x="2777"/>
        <item x="5072"/>
        <item x="6901"/>
        <item x="2296"/>
        <item x="4162"/>
        <item x="3705"/>
        <item x="450"/>
        <item x="6531"/>
        <item x="5590"/>
        <item x="6395"/>
        <item x="6895"/>
        <item x="3892"/>
        <item x="4656"/>
        <item x="2637"/>
        <item x="5163"/>
        <item x="6232"/>
        <item x="2492"/>
        <item x="458"/>
        <item x="1595"/>
        <item x="2320"/>
        <item x="5360"/>
        <item x="5257"/>
        <item x="1626"/>
        <item x="1673"/>
        <item x="3523"/>
        <item x="2349"/>
        <item x="2788"/>
        <item x="4514"/>
        <item x="4966"/>
        <item x="5780"/>
        <item x="4035"/>
        <item x="7014"/>
        <item x="124"/>
        <item x="5274"/>
        <item x="3925"/>
        <item x="471"/>
        <item x="1434"/>
        <item x="5388"/>
        <item x="3911"/>
        <item x="2910"/>
        <item x="519"/>
        <item x="6952"/>
        <item x="4322"/>
        <item x="80"/>
        <item x="6071"/>
        <item x="1005"/>
        <item x="3780"/>
        <item x="2945"/>
        <item x="4276"/>
        <item x="3457"/>
        <item x="3749"/>
        <item x="757"/>
        <item x="6917"/>
        <item x="614"/>
        <item x="2127"/>
        <item x="7276"/>
        <item x="1565"/>
        <item x="2123"/>
        <item x="3937"/>
        <item x="3545"/>
        <item x="7189"/>
        <item x="1471"/>
        <item x="4851"/>
        <item x="5753"/>
        <item x="3474"/>
        <item x="4681"/>
        <item x="6864"/>
        <item x="7042"/>
        <item x="4304"/>
        <item x="3331"/>
        <item x="6370"/>
        <item x="6723"/>
        <item x="7029"/>
        <item x="3197"/>
        <item x="771"/>
        <item x="3507"/>
        <item x="7265"/>
        <item x="3184"/>
        <item x="367"/>
        <item x="6930"/>
        <item x="5631"/>
        <item x="6805"/>
        <item x="2741"/>
        <item x="2615"/>
        <item x="6850"/>
        <item x="5259"/>
        <item x="6025"/>
        <item x="5052"/>
        <item x="3091"/>
        <item x="6310"/>
        <item x="3604"/>
        <item x="4260"/>
        <item x="7298"/>
        <item x="3082"/>
        <item x="4234"/>
        <item x="5031"/>
        <item x="1035"/>
        <item x="4645"/>
        <item x="7025"/>
        <item x="3016"/>
        <item x="7001"/>
        <item x="1655"/>
        <item x="6457"/>
        <item x="7051"/>
        <item x="5866"/>
        <item x="6520"/>
        <item x="7115"/>
        <item x="1245"/>
        <item x="386"/>
        <item x="3830"/>
        <item x="3721"/>
        <item x="728"/>
        <item x="1004"/>
        <item x="4207"/>
        <item x="7202"/>
        <item x="4362"/>
        <item x="2982"/>
        <item x="133"/>
        <item x="1754"/>
        <item x="5156"/>
        <item x="1858"/>
        <item x="6621"/>
        <item x="4911"/>
        <item x="579"/>
        <item x="1722"/>
        <item x="6103"/>
        <item x="252"/>
        <item x="1505"/>
        <item x="3241"/>
        <item x="6844"/>
        <item x="2512"/>
        <item x="7082"/>
        <item x="1666"/>
        <item x="5747"/>
        <item x="6636"/>
        <item x="4720"/>
        <item x="5572"/>
        <item x="5679"/>
        <item x="3748"/>
        <item x="472"/>
        <item x="1659"/>
        <item x="7168"/>
        <item x="484"/>
        <item x="4854"/>
        <item x="3138"/>
        <item x="4328"/>
        <item x="5069"/>
        <item x="7190"/>
        <item x="1510"/>
        <item x="3076"/>
        <item x="2242"/>
        <item x="5555"/>
        <item x="6128"/>
        <item x="6196"/>
        <item x="2647"/>
        <item x="2243"/>
        <item x="6293"/>
        <item x="6871"/>
        <item x="2468"/>
        <item x="4605"/>
        <item x="2285"/>
        <item x="1920"/>
        <item x="5558"/>
        <item x="7333"/>
        <item x="3183"/>
        <item x="3742"/>
        <item x="2212"/>
        <item x="864"/>
        <item x="615"/>
        <item x="761"/>
        <item x="2732"/>
        <item x="6715"/>
        <item x="6761"/>
        <item x="1345"/>
        <item x="3292"/>
        <item x="1002"/>
        <item x="4915"/>
        <item x="4099"/>
        <item x="5796"/>
        <item x="5009"/>
        <item x="1292"/>
        <item x="1509"/>
        <item x="3244"/>
        <item x="119"/>
        <item x="254"/>
        <item x="4067"/>
        <item x="2703"/>
        <item x="1112"/>
        <item x="1685"/>
        <item x="324"/>
        <item x="7006"/>
        <item x="5142"/>
        <item x="6832"/>
        <item x="37"/>
        <item x="3661"/>
        <item x="270"/>
        <item x="5814"/>
        <item x="370"/>
        <item x="857"/>
        <item x="5373"/>
        <item x="3792"/>
        <item x="5007"/>
        <item x="6132"/>
        <item x="1562"/>
        <item x="3349"/>
        <item x="6921"/>
        <item x="7314"/>
        <item x="4760"/>
        <item x="5765"/>
        <item x="2850"/>
        <item x="3562"/>
        <item x="5285"/>
        <item x="4714"/>
        <item x="2993"/>
        <item x="3286"/>
        <item x="2241"/>
        <item x="1654"/>
        <item x="3857"/>
        <item x="564"/>
        <item x="1026"/>
        <item x="6601"/>
        <item x="1747"/>
        <item x="1453"/>
        <item x="1930"/>
        <item x="5244"/>
        <item x="4480"/>
        <item x="2869"/>
        <item x="3744"/>
        <item x="1052"/>
        <item x="5486"/>
        <item x="3975"/>
        <item x="5532"/>
        <item x="5721"/>
        <item x="4558"/>
        <item x="5338"/>
        <item x="4945"/>
        <item x="4365"/>
        <item x="3782"/>
        <item x="4715"/>
        <item x="4075"/>
        <item x="4940"/>
        <item x="5714"/>
        <item x="924"/>
        <item x="1731"/>
        <item x="5835"/>
        <item x="3278"/>
        <item x="1918"/>
        <item x="2998"/>
        <item x="4528"/>
        <item x="4268"/>
        <item x="775"/>
        <item x="3915"/>
        <item x="1947"/>
        <item x="2303"/>
        <item x="1757"/>
        <item x="463"/>
        <item x="1593"/>
        <item x="1282"/>
        <item x="185"/>
        <item x="1355"/>
        <item x="852"/>
        <item x="629"/>
        <item x="871"/>
        <item x="3873"/>
        <item x="974"/>
        <item x="448"/>
        <item x="1401"/>
        <item x="4136"/>
        <item x="2345"/>
        <item x="1694"/>
        <item x="760"/>
        <item x="6351"/>
        <item x="6475"/>
        <item x="607"/>
        <item x="2565"/>
        <item x="78"/>
        <item x="2944"/>
        <item x="2780"/>
        <item x="2696"/>
        <item x="6432"/>
        <item x="3945"/>
        <item x="295"/>
        <item x="3878"/>
        <item x="7170"/>
        <item x="6774"/>
        <item x="5330"/>
        <item x="1316"/>
        <item x="4418"/>
        <item x="5177"/>
        <item x="1082"/>
        <item x="6605"/>
        <item x="1108"/>
        <item x="2116"/>
        <item x="2931"/>
        <item x="3388"/>
        <item x="751"/>
        <item x="1678"/>
        <item x="1518"/>
        <item x="1007"/>
        <item x="5695"/>
        <item x="6188"/>
        <item x="1490"/>
        <item x="4589"/>
        <item x="44"/>
        <item x="401"/>
        <item x="756"/>
        <item x="5982"/>
        <item x="3728"/>
        <item x="5583"/>
        <item x="7119"/>
        <item x="2096"/>
        <item x="1357"/>
        <item x="47"/>
        <item x="5370"/>
        <item x="5707"/>
        <item x="3761"/>
        <item x="4412"/>
        <item x="1803"/>
        <item x="6705"/>
        <item x="4595"/>
        <item x="2710"/>
        <item x="3360"/>
        <item x="1132"/>
        <item x="3355"/>
        <item x="4039"/>
        <item x="3667"/>
        <item x="1971"/>
        <item x="1399"/>
        <item x="7222"/>
        <item x="7410"/>
        <item x="352"/>
        <item x="2886"/>
        <item x="5160"/>
        <item x="1332"/>
        <item x="4326"/>
        <item x="2658"/>
        <item x="941"/>
        <item x="1896"/>
        <item x="3712"/>
        <item x="2513"/>
        <item x="6633"/>
        <item x="110"/>
        <item x="6028"/>
        <item x="4567"/>
        <item x="6014"/>
        <item x="4995"/>
        <item x="6547"/>
        <item x="5901"/>
        <item x="2258"/>
        <item x="2068"/>
        <item x="4237"/>
        <item x="3611"/>
        <item x="4255"/>
        <item x="1142"/>
        <item x="4890"/>
        <item x="7149"/>
        <item x="3309"/>
        <item x="2592"/>
        <item x="6499"/>
        <item x="6959"/>
        <item x="1627"/>
        <item x="2023"/>
        <item x="3043"/>
        <item x="2697"/>
        <item x="3313"/>
        <item x="4398"/>
        <item x="6189"/>
        <item x="3383"/>
        <item x="2861"/>
        <item x="2260"/>
        <item x="306"/>
        <item x="1955"/>
        <item x="4244"/>
        <item x="2049"/>
        <item x="1433"/>
        <item x="6479"/>
        <item x="2063"/>
        <item x="45"/>
        <item x="187"/>
        <item x="298"/>
        <item x="3083"/>
        <item x="4600"/>
        <item x="1827"/>
        <item x="868"/>
        <item x="4906"/>
        <item x="5756"/>
        <item x="1124"/>
        <item x="3236"/>
        <item x="5965"/>
        <item x="6253"/>
        <item x="5752"/>
        <item x="6347"/>
        <item x="5155"/>
        <item x="4626"/>
        <item x="4624"/>
        <item x="5049"/>
        <item x="6960"/>
        <item x="362"/>
        <item x="5008"/>
        <item x="595"/>
        <item x="1150"/>
        <item x="5092"/>
        <item x="1832"/>
        <item x="2234"/>
        <item x="1347"/>
        <item x="5608"/>
        <item x="6609"/>
        <item x="7182"/>
        <item x="4993"/>
        <item x="7162"/>
        <item x="4467"/>
        <item x="5928"/>
        <item x="6496"/>
        <item x="7070"/>
        <item x="5136"/>
        <item x="701"/>
        <item x="2939"/>
        <item x="5997"/>
        <item x="1129"/>
        <item x="4294"/>
        <item x="2126"/>
        <item x="2401"/>
        <item x="4424"/>
        <item x="1167"/>
        <item x="4295"/>
        <item x="4300"/>
        <item x="5894"/>
        <item x="4631"/>
        <item x="3460"/>
        <item x="1671"/>
        <item x="1891"/>
        <item x="2491"/>
        <item x="2676"/>
        <item x="1194"/>
        <item x="2042"/>
        <item x="5623"/>
        <item x="3871"/>
        <item x="1582"/>
        <item x="6274"/>
        <item x="3258"/>
        <item x="3594"/>
        <item x="6936"/>
        <item x="3103"/>
        <item x="6736"/>
        <item x="4299"/>
        <item x="1609"/>
        <item x="4197"/>
        <item x="5283"/>
        <item x="2655"/>
        <item x="7048"/>
        <item x="5539"/>
        <item x="6302"/>
        <item x="7259"/>
        <item x="863"/>
        <item x="2071"/>
        <item x="4381"/>
        <item x="1893"/>
        <item x="5755"/>
        <item x="3190"/>
        <item x="4181"/>
        <item x="3954"/>
        <item x="3583"/>
        <item x="3488"/>
        <item x="5317"/>
        <item x="1176"/>
        <item x="6789"/>
        <item x="7155"/>
        <item x="3356"/>
        <item x="2124"/>
        <item x="3303"/>
        <item x="4684"/>
        <item x="7286"/>
        <item x="6667"/>
        <item x="2215"/>
        <item x="5848"/>
        <item x="7431"/>
        <item x="4950"/>
        <item x="5482"/>
        <item x="5769"/>
        <item x="3825"/>
        <item x="7116"/>
        <item x="5335"/>
        <item x="4323"/>
        <item x="7050"/>
        <item x="7112"/>
        <item x="6205"/>
        <item x="4492"/>
        <item x="3034"/>
        <item x="5103"/>
        <item x="2459"/>
        <item x="5460"/>
        <item x="1707"/>
        <item x="5474"/>
        <item x="5395"/>
        <item x="4970"/>
        <item x="6470"/>
        <item x="280"/>
        <item x="5660"/>
        <item x="6646"/>
        <item x="2970"/>
        <item x="5699"/>
        <item x="6278"/>
        <item x="4053"/>
        <item x="3389"/>
        <item x="3257"/>
        <item x="7153"/>
        <item x="3392"/>
        <item x="6804"/>
        <item x="6364"/>
        <item x="1481"/>
        <item x="4374"/>
        <item x="314"/>
        <item x="6945"/>
        <item x="2469"/>
        <item x="3981"/>
        <item x="6687"/>
        <item x="5914"/>
        <item x="5339"/>
        <item x="4752"/>
        <item x="4680"/>
        <item x="563"/>
        <item x="6234"/>
        <item x="4225"/>
        <item x="6140"/>
        <item x="4935"/>
        <item x="3547"/>
        <item x="7165"/>
        <item x="6363"/>
        <item x="1928"/>
        <item x="2965"/>
        <item x="274"/>
        <item x="4127"/>
        <item x="5267"/>
        <item x="3308"/>
        <item x="6620"/>
        <item x="1419"/>
        <item x="1309"/>
        <item x="5096"/>
        <item x="5705"/>
        <item x="4729"/>
        <item x="1538"/>
        <item x="2524"/>
        <item x="5746"/>
        <item x="3926"/>
        <item x="1950"/>
        <item x="594"/>
        <item x="3046"/>
        <item x="6861"/>
        <item x="6255"/>
        <item x="4088"/>
        <item x="5262"/>
        <item x="1559"/>
        <item x="3508"/>
        <item x="71"/>
        <item x="4443"/>
        <item x="4622"/>
        <item x="2873"/>
        <item x="6279"/>
        <item x="2465"/>
        <item x="3855"/>
        <item x="3149"/>
        <item x="4283"/>
        <item x="7007"/>
        <item x="6542"/>
        <item x="6029"/>
        <item x="5086"/>
        <item x="2228"/>
        <item x="5491"/>
        <item x="1198"/>
        <item x="3717"/>
        <item x="2526"/>
        <item x="2244"/>
        <item x="5095"/>
        <item x="683"/>
        <item x="2207"/>
        <item x="5062"/>
        <item x="5760"/>
        <item x="3504"/>
        <item x="6820"/>
        <item x="5676"/>
        <item x="5533"/>
        <item x="177"/>
        <item x="7060"/>
        <item x="2223"/>
        <item x="364"/>
        <item x="6688"/>
        <item x="2305"/>
        <item x="5140"/>
        <item x="1427"/>
        <item x="90"/>
        <item x="469"/>
        <item x="7386"/>
        <item x="2144"/>
        <item x="4923"/>
        <item x="4121"/>
        <item x="6706"/>
        <item x="2995"/>
        <item x="5356"/>
        <item x="7027"/>
        <item x="6418"/>
        <item x="5224"/>
        <item x="4918"/>
        <item x="1076"/>
        <item x="2151"/>
        <item x="6201"/>
        <item x="4771"/>
        <item x="6488"/>
        <item x="5586"/>
        <item x="6143"/>
        <item x="6530"/>
        <item x="7095"/>
        <item x="3179"/>
        <item x="3420"/>
        <item x="7102"/>
        <item x="3468"/>
        <item x="4327"/>
        <item x="1668"/>
        <item x="2476"/>
        <item x="6300"/>
        <item x="2421"/>
        <item x="3948"/>
        <item x="4657"/>
        <item x="6665"/>
        <item x="752"/>
        <item x="6334"/>
        <item x="2155"/>
        <item x="6082"/>
        <item x="5033"/>
        <item x="6327"/>
        <item x="4214"/>
        <item x="952"/>
        <item x="705"/>
        <item x="3133"/>
        <item x="5381"/>
        <item x="4839"/>
        <item x="5654"/>
        <item x="6521"/>
        <item x="7284"/>
        <item x="3905"/>
        <item x="2990"/>
        <item x="873"/>
        <item x="1323"/>
        <item x="5146"/>
        <item x="5536"/>
        <item x="6097"/>
        <item x="2306"/>
        <item x="2478"/>
        <item x="1130"/>
        <item x="6590"/>
        <item x="541"/>
        <item x="4129"/>
        <item x="1109"/>
        <item x="7133"/>
        <item x="7320"/>
        <item x="6876"/>
        <item x="7261"/>
        <item x="6976"/>
        <item x="2457"/>
        <item x="6408"/>
        <item x="4319"/>
        <item x="1416"/>
        <item x="4352"/>
        <item x="4538"/>
        <item x="5363"/>
        <item x="5678"/>
        <item x="38"/>
        <item x="2608"/>
        <item x="5798"/>
        <item x="5102"/>
        <item x="2843"/>
        <item x="2802"/>
        <item x="5770"/>
        <item x="3261"/>
        <item x="5943"/>
        <item x="6720"/>
        <item x="6340"/>
        <item x="2348"/>
        <item x="6136"/>
        <item x="6781"/>
        <item x="3063"/>
        <item x="1570"/>
        <item x="1280"/>
        <item x="1672"/>
        <item x="2724"/>
        <item x="656"/>
        <item x="989"/>
        <item x="3537"/>
        <item x="2085"/>
        <item x="2865"/>
        <item x="687"/>
        <item x="2943"/>
        <item x="4609"/>
        <item x="6686"/>
        <item x="3901"/>
        <item x="2479"/>
        <item x="3551"/>
        <item x="331"/>
        <item x="1050"/>
        <item x="3869"/>
        <item x="5322"/>
        <item x="951"/>
        <item x="3851"/>
        <item x="4243"/>
        <item x="7016"/>
        <item x="2767"/>
        <item x="2760"/>
        <item x="299"/>
        <item x="6643"/>
        <item x="2120"/>
        <item x="5449"/>
        <item x="2814"/>
        <item x="6367"/>
        <item x="4463"/>
        <item x="1583"/>
        <item x="3565"/>
        <item x="1686"/>
        <item x="1829"/>
        <item x="6926"/>
        <item x="2553"/>
        <item x="3822"/>
        <item x="5883"/>
        <item x="2828"/>
        <item x="3584"/>
        <item x="307"/>
        <item x="893"/>
        <item x="5852"/>
        <item x="6198"/>
        <item x="6261"/>
        <item x="3872"/>
        <item x="3586"/>
        <item x="1660"/>
        <item x="2947"/>
        <item x="5935"/>
        <item x="6089"/>
        <item x="4021"/>
        <item x="4827"/>
        <item x="6360"/>
        <item x="6911"/>
        <item x="7270"/>
        <item x="1294"/>
        <item x="4203"/>
        <item x="5764"/>
        <item x="7097"/>
        <item x="1532"/>
        <item x="2693"/>
        <item x="1991"/>
        <item x="2016"/>
        <item x="4469"/>
        <item x="7305"/>
        <item x="7253"/>
        <item x="5666"/>
        <item x="2378"/>
        <item x="5126"/>
        <item x="807"/>
        <item x="3908"/>
        <item x="5930"/>
        <item x="5161"/>
        <item x="7044"/>
        <item x="6537"/>
        <item x="583"/>
        <item x="3866"/>
        <item x="4694"/>
        <item x="1780"/>
        <item x="2987"/>
        <item x="2638"/>
        <item x="2313"/>
        <item x="2094"/>
        <item x="1202"/>
        <item x="5377"/>
        <item x="3585"/>
        <item x="7209"/>
        <item x="6796"/>
        <item x="2621"/>
        <item x="7255"/>
        <item x="6869"/>
        <item x="5165"/>
        <item x="867"/>
        <item x="4724"/>
        <item x="2356"/>
        <item x="3048"/>
        <item x="1855"/>
        <item x="7377"/>
        <item x="2435"/>
        <item x="4964"/>
        <item x="4138"/>
        <item x="6516"/>
        <item x="2218"/>
        <item x="3789"/>
        <item x="6483"/>
        <item x="7059"/>
        <item x="2699"/>
        <item x="6481"/>
        <item x="938"/>
        <item x="2660"/>
        <item x="4648"/>
        <item x="5750"/>
        <item x="4606"/>
        <item x="4219"/>
        <item x="4860"/>
        <item x="726"/>
        <item x="82"/>
        <item x="560"/>
        <item x="3903"/>
        <item x="6877"/>
        <item x="4112"/>
        <item x="7398"/>
        <item x="4037"/>
        <item x="1953"/>
        <item x="1448"/>
        <item x="4872"/>
        <item x="3920"/>
        <item x="5704"/>
        <item x="1983"/>
        <item x="6086"/>
        <item x="3702"/>
        <item x="4302"/>
        <item x="7348"/>
        <item x="2368"/>
        <item x="2950"/>
        <item x="325"/>
        <item x="4226"/>
        <item x="1381"/>
        <item x="2973"/>
        <item x="523"/>
        <item x="3837"/>
        <item x="2895"/>
        <item x="6800"/>
        <item x="4692"/>
        <item x="3654"/>
        <item x="6780"/>
        <item x="5588"/>
        <item x="6183"/>
        <item x="1502"/>
        <item x="1979"/>
        <item x="4644"/>
        <item x="2785"/>
        <item x="6961"/>
        <item x="2734"/>
        <item x="2962"/>
        <item x="2370"/>
        <item x="3572"/>
        <item x="4194"/>
        <item x="4397"/>
        <item x="5903"/>
        <item x="1614"/>
        <item x="6474"/>
        <item x="5899"/>
        <item x="6437"/>
        <item x="6263"/>
        <item x="5818"/>
        <item x="5872"/>
        <item x="1278"/>
        <item x="880"/>
        <item x="7397"/>
        <item x="5587"/>
        <item x="6002"/>
        <item x="2398"/>
        <item x="5320"/>
        <item x="7193"/>
        <item x="1635"/>
        <item x="4386"/>
        <item x="6914"/>
        <item x="764"/>
        <item x="4562"/>
        <item x="957"/>
        <item x="1767"/>
        <item x="2384"/>
        <item x="189"/>
        <item x="1850"/>
        <item x="711"/>
        <item x="4574"/>
        <item x="2875"/>
        <item x="6829"/>
        <item x="6885"/>
        <item x="6307"/>
        <item x="1561"/>
        <item x="4710"/>
        <item x="4495"/>
        <item x="4699"/>
        <item x="251"/>
        <item x="2704"/>
        <item x="3848"/>
        <item x="708"/>
        <item x="3047"/>
        <item x="3342"/>
        <item x="3924"/>
        <item x="5556"/>
        <item x="2197"/>
        <item x="6651"/>
        <item x="6289"/>
        <item x="1009"/>
        <item x="7271"/>
        <item x="6625"/>
        <item x="3315"/>
        <item x="3917"/>
        <item x="4967"/>
        <item x="3193"/>
        <item x="5368"/>
        <item x="6880"/>
        <item x="6018"/>
        <item x="3847"/>
        <item x="6558"/>
        <item x="3326"/>
        <item x="382"/>
        <item x="727"/>
        <item x="6754"/>
        <item x="3281"/>
        <item x="2083"/>
        <item x="3132"/>
        <item x="3137"/>
        <item x="4413"/>
        <item x="5141"/>
        <item x="5726"/>
        <item x="6683"/>
        <item x="4103"/>
        <item x="3033"/>
        <item x="1872"/>
        <item x="3951"/>
        <item x="1047"/>
        <item x="2783"/>
        <item x="816"/>
        <item x="65"/>
        <item x="3970"/>
        <item x="2800"/>
        <item x="3491"/>
        <item x="2795"/>
        <item x="6684"/>
        <item x="300"/>
        <item x="5004"/>
        <item x="2201"/>
        <item x="2489"/>
        <item x="6216"/>
        <item x="903"/>
        <item x="4417"/>
        <item x="4489"/>
        <item x="6932"/>
        <item x="4822"/>
        <item x="1391"/>
        <item x="1021"/>
        <item x="6830"/>
        <item x="4683"/>
        <item x="2105"/>
        <item x="703"/>
        <item x="3952"/>
        <item x="6456"/>
        <item x="3452"/>
        <item x="5239"/>
        <item x="4526"/>
        <item x="1756"/>
        <item x="2801"/>
        <item x="6640"/>
        <item x="4655"/>
        <item x="5407"/>
        <item x="3906"/>
        <item x="4204"/>
        <item x="3797"/>
        <item x="2935"/>
        <item x="5807"/>
        <item x="5097"/>
        <item x="2523"/>
        <item x="532"/>
        <item x="2232"/>
        <item x="5265"/>
        <item x="2940"/>
        <item x="4730"/>
        <item x="1580"/>
        <item x="7036"/>
        <item x="4850"/>
        <item x="2848"/>
        <item x="5665"/>
        <item x="2736"/>
        <item x="373"/>
        <item x="6151"/>
        <item x="1923"/>
        <item x="7341"/>
        <item x="4345"/>
        <item x="4135"/>
        <item x="5378"/>
        <item x="5988"/>
        <item x="3185"/>
        <item x="2966"/>
        <item x="4472"/>
        <item x="2090"/>
        <item x="6073"/>
        <item x="4505"/>
        <item x="3343"/>
        <item x="199"/>
        <item x="1465"/>
        <item x="7031"/>
        <item x="2074"/>
        <item x="5638"/>
        <item x="6740"/>
        <item x="1746"/>
        <item x="5252"/>
        <item x="3114"/>
        <item x="7199"/>
        <item x="2668"/>
        <item x="2188"/>
        <item x="6139"/>
        <item x="6402"/>
        <item x="3741"/>
        <item x="839"/>
        <item x="3813"/>
        <item x="4211"/>
        <item x="710"/>
        <item x="7422"/>
        <item x="5576"/>
        <item x="2429"/>
        <item x="5603"/>
        <item x="1144"/>
        <item x="2329"/>
        <item x="2573"/>
        <item x="3300"/>
        <item x="2394"/>
        <item x="1118"/>
        <item x="1542"/>
        <item x="5642"/>
        <item x="5295"/>
        <item x="1036"/>
        <item x="1432"/>
        <item x="2025"/>
        <item x="3204"/>
        <item x="6339"/>
        <item x="1025"/>
        <item x="4916"/>
        <item x="4829"/>
        <item x="5598"/>
        <item x="1499"/>
        <item x="451"/>
        <item x="3008"/>
        <item x="6077"/>
        <item x="3549"/>
        <item x="1272"/>
        <item x="1438"/>
        <item x="5019"/>
        <item x="2013"/>
        <item x="3445"/>
        <item x="3885"/>
        <item x="5584"/>
        <item x="3015"/>
        <item x="1791"/>
        <item x="7197"/>
        <item x="6270"/>
        <item x="5920"/>
        <item x="7131"/>
        <item x="4104"/>
        <item x="1949"/>
        <item x="2314"/>
        <item x="725"/>
        <item x="1121"/>
        <item x="2195"/>
        <item x="2498"/>
        <item x="6724"/>
        <item x="5875"/>
        <item x="1065"/>
        <item x="4040"/>
        <item x="6085"/>
        <item x="5080"/>
        <item x="4550"/>
        <item x="3989"/>
        <item x="526"/>
        <item x="4154"/>
        <item x="5763"/>
        <item x="5937"/>
        <item x="7300"/>
        <item x="992"/>
        <item x="6726"/>
        <item x="34"/>
        <item x="1676"/>
        <item x="5029"/>
        <item x="1549"/>
        <item x="1550"/>
        <item x="7319"/>
        <item x="2514"/>
        <item x="4483"/>
        <item x="2351"/>
        <item x="4895"/>
        <item x="20"/>
        <item x="1197"/>
        <item x="5548"/>
        <item x="2490"/>
        <item x="7228"/>
        <item x="4805"/>
        <item x="1879"/>
        <item x="4735"/>
        <item x="3382"/>
        <item x="69"/>
        <item x="4807"/>
        <item x="1602"/>
        <item x="1587"/>
        <item x="3657"/>
        <item x="1390"/>
        <item x="2588"/>
        <item x="859"/>
        <item x="3339"/>
        <item x="5618"/>
        <item x="2447"/>
        <item x="6795"/>
        <item x="3157"/>
        <item x="4954"/>
        <item x="2776"/>
        <item x="2273"/>
        <item x="421"/>
        <item x="1474"/>
        <item x="3345"/>
        <item x="6249"/>
        <item x="6006"/>
        <item x="6878"/>
        <item x="6946"/>
        <item x="6041"/>
        <item x="3162"/>
        <item x="4749"/>
        <item x="5672"/>
        <item x="7233"/>
        <item x="6710"/>
        <item x="2915"/>
        <item x="6144"/>
        <item x="395"/>
        <item x="319"/>
        <item x="7317"/>
        <item x="137"/>
        <item x="1546"/>
        <item x="1430"/>
        <item x="2323"/>
        <item x="1653"/>
        <item x="131"/>
        <item x="317"/>
        <item x="4238"/>
        <item x="5950"/>
        <item x="1748"/>
        <item x="2708"/>
        <item x="1718"/>
        <item x="4629"/>
        <item x="7234"/>
        <item x="4703"/>
        <item x="6067"/>
        <item x="2136"/>
        <item x="3706"/>
        <item x="455"/>
        <item x="2731"/>
        <item x="3532"/>
        <item x="3966"/>
        <item x="1591"/>
        <item x="3142"/>
        <item x="735"/>
        <item x="3223"/>
        <item x="4215"/>
        <item x="6466"/>
        <item x="3685"/>
        <item x="6649"/>
        <item x="3692"/>
        <item x="6798"/>
        <item x="6401"/>
        <item x="5585"/>
        <item x="3756"/>
        <item x="4182"/>
        <item x="2493"/>
        <item x="1795"/>
        <item x="7429"/>
        <item x="240"/>
        <item x="5691"/>
        <item x="2175"/>
        <item x="4287"/>
        <item x="2196"/>
        <item x="5442"/>
        <item x="5057"/>
        <item x="3107"/>
        <item x="428"/>
        <item x="4316"/>
        <item x="2199"/>
        <item x="5715"/>
        <item x="3553"/>
        <item x="6570"/>
        <item x="3781"/>
        <item x="6404"/>
        <item x="7129"/>
        <item x="6266"/>
        <item x="7017"/>
        <item x="524"/>
        <item x="3941"/>
        <item x="1552"/>
        <item x="3373"/>
        <item x="1974"/>
        <item x="3760"/>
        <item x="406"/>
        <item x="6810"/>
        <item x="4884"/>
        <item x="79"/>
        <item x="6953"/>
        <item x="889"/>
        <item x="923"/>
        <item x="7382"/>
        <item x="7028"/>
        <item x="4842"/>
        <item x="3727"/>
        <item x="6306"/>
        <item x="7353"/>
        <item x="696"/>
        <item x="623"/>
        <item x="5025"/>
        <item x="4277"/>
        <item x="2380"/>
        <item x="7315"/>
        <item x="4544"/>
        <item x="1348"/>
        <item x="6602"/>
        <item x="688"/>
        <item x="5670"/>
        <item x="5626"/>
        <item x="6221"/>
        <item x="5879"/>
        <item x="2319"/>
        <item x="2996"/>
        <item x="2702"/>
        <item x="123"/>
        <item x="659"/>
        <item x="6500"/>
        <item x="5276"/>
        <item x="4563"/>
        <item x="5917"/>
        <item x="5144"/>
        <item x="1968"/>
        <item x="3934"/>
        <item x="2239"/>
        <item x="1146"/>
        <item x="5198"/>
        <item x="5397"/>
        <item x="4835"/>
        <item x="3264"/>
        <item x="1690"/>
        <item x="3764"/>
        <item x="3285"/>
        <item x="6647"/>
        <item x="6377"/>
        <item x="2765"/>
        <item x="5951"/>
        <item x="6529"/>
        <item x="3456"/>
        <item x="4005"/>
        <item x="1125"/>
        <item x="4510"/>
        <item x="1456"/>
        <item x="2460"/>
        <item x="3346"/>
        <item x="2672"/>
        <item x="264"/>
        <item x="1182"/>
        <item x="582"/>
        <item x="879"/>
        <item x="2052"/>
        <item x="6294"/>
        <item x="7260"/>
        <item x="3716"/>
        <item x="4272"/>
        <item x="2257"/>
        <item x="2771"/>
        <item x="1162"/>
        <item x="6148"/>
        <item x="5143"/>
        <item x="7074"/>
        <item x="2209"/>
        <item x="885"/>
        <item x="6104"/>
        <item x="6248"/>
        <item x="2656"/>
        <item x="5995"/>
        <item x="1213"/>
        <item x="3458"/>
        <item x="2159"/>
        <item x="440"/>
        <item x="6751"/>
        <item x="4740"/>
        <item x="7225"/>
        <item x="2317"/>
        <item x="918"/>
        <item x="6066"/>
        <item x="1410"/>
        <item x="3972"/>
        <item x="1058"/>
        <item x="1951"/>
        <item x="2986"/>
        <item x="964"/>
        <item x="2310"/>
        <item x="3538"/>
        <item x="4736"/>
        <item x="2172"/>
        <item x="6442"/>
        <item x="5850"/>
        <item x="5117"/>
        <item x="4503"/>
        <item x="782"/>
        <item x="4838"/>
        <item x="7013"/>
        <item x="1648"/>
        <item x="5159"/>
        <item x="7401"/>
        <item x="1274"/>
        <item x="6985"/>
        <item x="2835"/>
        <item x="6989"/>
        <item x="5871"/>
        <item x="1620"/>
        <item x="2913"/>
        <item x="7187"/>
        <item x="7081"/>
        <item x="7142"/>
        <item x="2916"/>
        <item x="7033"/>
        <item x="2434"/>
        <item x="651"/>
        <item x="4349"/>
        <item x="1299"/>
        <item x="606"/>
        <item x="4187"/>
        <item x="3155"/>
        <item x="1101"/>
        <item x="1019"/>
        <item x="4621"/>
        <item x="4241"/>
        <item x="1179"/>
        <item x="2860"/>
        <item x="2327"/>
        <item x="1166"/>
        <item x="2427"/>
        <item x="378"/>
        <item x="3898"/>
        <item x="5205"/>
        <item x="781"/>
        <item x="929"/>
        <item x="2906"/>
        <item x="1787"/>
        <item x="7086"/>
        <item x="6503"/>
        <item x="1998"/>
        <item x="6567"/>
        <item x="3139"/>
        <item x="6617"/>
        <item x="4712"/>
        <item x="6709"/>
        <item x="3617"/>
        <item x="4548"/>
        <item x="4402"/>
        <item x="3930"/>
        <item x="985"/>
        <item x="575"/>
        <item x="6728"/>
        <item x="2055"/>
        <item x="1945"/>
        <item x="5701"/>
        <item x="5130"/>
        <item x="5230"/>
        <item x="3221"/>
        <item x="1815"/>
        <item x="6819"/>
        <item x="5248"/>
        <item x="3341"/>
        <item x="4370"/>
        <item x="3596"/>
        <item x="4975"/>
        <item x="5207"/>
        <item x="291"/>
        <item x="5545"/>
        <item x="6982"/>
        <item x="5853"/>
        <item x="4491"/>
        <item x="74"/>
        <item x="3673"/>
        <item x="6977"/>
        <item x="4584"/>
        <item x="2108"/>
        <item x="1365"/>
        <item x="4343"/>
        <item x="1670"/>
        <item x="6631"/>
        <item x="1706"/>
        <item x="1742"/>
        <item x="3004"/>
        <item x="5919"/>
        <item x="3978"/>
        <item x="7274"/>
        <item x="3641"/>
        <item x="6461"/>
        <item x="2274"/>
        <item x="3233"/>
        <item x="1664"/>
        <item x="441"/>
        <item x="3424"/>
        <item x="1375"/>
        <item x="427"/>
        <item x="3069"/>
        <item x="3944"/>
        <item x="1764"/>
        <item x="2361"/>
        <item x="1730"/>
        <item x="2746"/>
        <item x="4779"/>
        <item x="2830"/>
        <item x="4999"/>
        <item x="2920"/>
        <item x="3454"/>
        <item x="503"/>
        <item x="7195"/>
        <item x="5513"/>
        <item x="5768"/>
        <item x="3081"/>
        <item x="1240"/>
        <item x="6827"/>
        <item x="7159"/>
        <item x="7321"/>
        <item x="2740"/>
        <item x="3248"/>
        <item x="2648"/>
        <item x="6753"/>
        <item x="617"/>
        <item x="7130"/>
        <item x="1421"/>
        <item x="5227"/>
        <item x="2494"/>
        <item x="1539"/>
        <item x="3971"/>
        <item x="1750"/>
        <item x="6390"/>
        <item x="4384"/>
        <item x="1199"/>
        <item x="4506"/>
        <item x="3080"/>
        <item x="4557"/>
        <item x="4488"/>
        <item x="1812"/>
        <item x="7405"/>
        <item x="6486"/>
        <item x="4941"/>
        <item x="3983"/>
        <item x="4440"/>
        <item x="1402"/>
        <item x="2451"/>
        <item x="6755"/>
        <item x="5948"/>
        <item x="4738"/>
        <item x="5212"/>
        <item x="742"/>
        <item x="1647"/>
        <item x="805"/>
        <item x="7351"/>
        <item x="3609"/>
        <item x="4607"/>
        <item x="1577"/>
        <item x="5497"/>
        <item x="6700"/>
        <item x="5290"/>
        <item x="4862"/>
        <item x="6818"/>
        <item x="257"/>
        <item x="511"/>
        <item x="729"/>
        <item x="7335"/>
        <item x="7372"/>
        <item x="3626"/>
        <item x="2808"/>
        <item x="7063"/>
        <item x="5725"/>
        <item x="6489"/>
        <item x="3591"/>
        <item x="4758"/>
        <item x="1262"/>
        <item x="6657"/>
        <item x="1931"/>
        <item x="2193"/>
        <item x="610"/>
        <item x="2540"/>
        <item x="1708"/>
        <item x="2060"/>
        <item x="6681"/>
        <item x="1887"/>
        <item x="1008"/>
        <item x="118"/>
        <item x="183"/>
        <item x="2955"/>
        <item x="6940"/>
        <item x="2179"/>
        <item x="139"/>
        <item x="6420"/>
        <item x="945"/>
        <item x="4208"/>
        <item x="2385"/>
        <item x="6743"/>
        <item x="3052"/>
        <item x="2662"/>
        <item x="5785"/>
        <item x="5067"/>
        <item x="1356"/>
        <item x="2501"/>
        <item x="3929"/>
        <item x="1586"/>
        <item x="263"/>
        <item x="3874"/>
        <item x="4248"/>
        <item x="4787"/>
        <item x="6759"/>
        <item x="4586"/>
        <item x="5684"/>
        <item x="6102"/>
        <item x="5350"/>
        <item x="3784"/>
        <item x="5829"/>
        <item x="5488"/>
        <item x="1320"/>
        <item x="6758"/>
        <item x="4119"/>
        <item x="5984"/>
        <item x="1039"/>
        <item x="6821"/>
        <item x="5614"/>
        <item x="809"/>
        <item x="7117"/>
        <item x="2635"/>
        <item x="3049"/>
        <item x="1483"/>
        <item x="1892"/>
        <item x="6565"/>
        <item x="431"/>
        <item x="4155"/>
        <item x="39"/>
        <item x="508"/>
        <item x="2482"/>
        <item x="3110"/>
        <item x="68"/>
        <item x="5471"/>
        <item x="6949"/>
        <item x="2391"/>
        <item x="6767"/>
        <item x="3804"/>
        <item x="1758"/>
        <item x="3037"/>
        <item x="814"/>
        <item x="6202"/>
        <item x="1322"/>
        <item x="731"/>
        <item x="1737"/>
        <item x="4564"/>
        <item x="2084"/>
        <item x="4965"/>
        <item x="5038"/>
        <item x="6848"/>
        <item x="4002"/>
        <item x="1713"/>
        <item x="2642"/>
        <item x="6588"/>
        <item x="3177"/>
        <item x="2330"/>
        <item x="697"/>
        <item x="3087"/>
        <item x="5023"/>
        <item x="337"/>
        <item x="2353"/>
        <item x="3092"/>
        <item x="5501"/>
        <item x="6320"/>
        <item x="5754"/>
        <item x="6656"/>
        <item x="2111"/>
        <item x="2363"/>
        <item x="2912"/>
        <item x="3119"/>
        <item x="2219"/>
        <item x="2574"/>
        <item x="585"/>
        <item x="2926"/>
        <item x="2286"/>
        <item x="6007"/>
        <item x="3201"/>
        <item x="3890"/>
        <item x="2919"/>
        <item x="2887"/>
        <item x="3540"/>
        <item x="4593"/>
        <item x="2859"/>
        <item x="3485"/>
        <item x="6362"/>
        <item x="3079"/>
        <item x="4043"/>
        <item x="2698"/>
        <item x="6888"/>
        <item x="2504"/>
        <item x="915"/>
        <item x="662"/>
        <item x="4982"/>
        <item x="1535"/>
        <item x="3501"/>
        <item x="4639"/>
        <item x="6628"/>
        <item x="784"/>
        <item x="1225"/>
        <item x="5250"/>
        <item x="3009"/>
        <item x="3982"/>
        <item x="6745"/>
        <item x="175"/>
        <item x="1677"/>
        <item x="5079"/>
        <item x="28"/>
        <item x="4292"/>
        <item x="2358"/>
        <item x="468"/>
        <item x="955"/>
        <item x="6994"/>
        <item x="2047"/>
        <item x="1152"/>
        <item x="201"/>
        <item x="3678"/>
        <item x="2716"/>
        <item x="2470"/>
        <item x="1785"/>
        <item x="3463"/>
        <item x="244"/>
        <item x="2882"/>
        <item x="7041"/>
        <item x="3325"/>
        <item x="1847"/>
        <item x="2495"/>
        <item x="7163"/>
        <item x="1501"/>
        <item x="2275"/>
        <item x="748"/>
        <item x="5462"/>
        <item x="4312"/>
        <item x="940"/>
        <item x="689"/>
        <item x="5630"/>
        <item x="1266"/>
        <item x="1936"/>
        <item x="770"/>
        <item x="5392"/>
        <item x="5646"/>
        <item x="1305"/>
        <item x="4532"/>
        <item x="2606"/>
        <item x="4837"/>
        <item x="356"/>
        <item x="5832"/>
        <item x="4542"/>
        <item x="1938"/>
        <item x="3469"/>
        <item x="1584"/>
        <item x="3526"/>
        <item x="1312"/>
        <item x="4205"/>
        <item x="4810"/>
        <item x="1139"/>
        <item x="2373"/>
        <item x="2443"/>
        <item x="2386"/>
        <item x="2086"/>
        <item x="1960"/>
        <item x="5059"/>
        <item x="4596"/>
        <item x="5589"/>
        <item x="4456"/>
        <item x="4114"/>
        <item x="1727"/>
        <item x="445"/>
        <item x="1450"/>
        <item x="650"/>
        <item x="339"/>
        <item x="4257"/>
        <item x="4375"/>
        <item x="4952"/>
        <item x="999"/>
        <item x="2445"/>
        <item x="1674"/>
        <item x="7257"/>
        <item x="1158"/>
        <item x="6207"/>
        <item x="1875"/>
        <item x="4324"/>
        <item x="6329"/>
        <item x="2304"/>
        <item x="114"/>
        <item x="6739"/>
        <item x="2437"/>
        <item x="2180"/>
        <item x="6748"/>
        <item x="5249"/>
        <item x="3440"/>
        <item x="349"/>
        <item x="5669"/>
        <item x="7203"/>
        <item x="342"/>
        <item x="2737"/>
        <item x="1852"/>
        <item x="2759"/>
        <item x="2487"/>
        <item x="3386"/>
        <item x="6203"/>
        <item x="5775"/>
        <item x="4487"/>
        <item x="1514"/>
        <item x="5293"/>
        <item x="2171"/>
        <item x="5012"/>
        <item x="3655"/>
        <item x="1498"/>
        <item x="104"/>
        <item x="4139"/>
        <item x="5263"/>
        <item x="2728"/>
        <item x="2142"/>
        <item x="4754"/>
        <item x="5348"/>
        <item x="6311"/>
        <item x="275"/>
        <item x="2927"/>
        <item x="1612"/>
        <item x="537"/>
        <item x="1010"/>
        <item x="1374"/>
        <item x="1743"/>
        <item x="1967"/>
        <item x="192"/>
        <item x="233"/>
        <item x="4452"/>
        <item x="1016"/>
        <item x="1732"/>
        <item x="6381"/>
        <item x="1190"/>
        <item x="138"/>
        <item x="412"/>
        <item x="5208"/>
        <item x="3161"/>
        <item x="1751"/>
        <item x="5201"/>
        <item x="5419"/>
        <item x="2632"/>
        <item x="3723"/>
        <item x="5413"/>
        <item x="562"/>
        <item x="2706"/>
        <item x="4973"/>
        <item x="2505"/>
        <item x="4150"/>
        <item x="1497"/>
        <item x="7336"/>
        <item x="1163"/>
        <item x="910"/>
        <item x="6078"/>
        <item x="5000"/>
        <item x="767"/>
        <item x="1091"/>
        <item x="578"/>
        <item x="5772"/>
        <item x="1064"/>
        <item x="6312"/>
        <item x="4533"/>
        <item x="1012"/>
        <item x="6779"/>
        <item x="2176"/>
        <item x="785"/>
        <item x="6324"/>
        <item x="4976"/>
        <item x="2538"/>
        <item x="4682"/>
        <item x="1153"/>
        <item x="466"/>
        <item x="3845"/>
        <item x="6083"/>
        <item x="1281"/>
        <item x="1903"/>
        <item x="4846"/>
        <item x="5329"/>
        <item x="1926"/>
        <item x="865"/>
        <item x="3056"/>
        <item x="5429"/>
        <item x="3399"/>
        <item x="3949"/>
        <item x="5529"/>
        <item x="2659"/>
        <item x="6116"/>
        <item x="6695"/>
        <item x="3180"/>
        <item x="5494"/>
        <item x="3884"/>
        <item x="2287"/>
        <item x="1726"/>
        <item x="3688"/>
        <item x="1006"/>
        <item x="1069"/>
        <item x="3615"/>
        <item x="6227"/>
        <item x="6250"/>
        <item x="3895"/>
        <item x="3645"/>
        <item x="3768"/>
        <item x="828"/>
        <item x="6120"/>
        <item x="5456"/>
        <item x="5404"/>
        <item x="7084"/>
        <item x="3786"/>
        <item x="4958"/>
        <item x="4373"/>
        <item x="3466"/>
        <item x="333"/>
        <item x="6197"/>
        <item x="7413"/>
        <item x="2587"/>
        <item x="2146"/>
        <item x="457"/>
        <item x="1342"/>
        <item x="6735"/>
        <item x="3514"/>
        <item x="7359"/>
        <item x="70"/>
        <item x="53"/>
        <item x="514"/>
        <item x="5391"/>
        <item x="1556"/>
        <item x="4938"/>
        <item x="4228"/>
        <item x="4297"/>
        <item x="1243"/>
        <item x="4660"/>
        <item x="6142"/>
        <item x="5046"/>
        <item x="7022"/>
        <item x="2455"/>
        <item x="91"/>
        <item x="7150"/>
        <item x="692"/>
        <item x="6043"/>
        <item x="5081"/>
        <item x="1901"/>
        <item x="736"/>
        <item x="2129"/>
        <item x="2339"/>
        <item x="574"/>
        <item x="5886"/>
        <item x="2093"/>
        <item x="4221"/>
        <item x="7267"/>
        <item x="2578"/>
        <item x="5506"/>
        <item x="6235"/>
        <item x="904"/>
        <item x="5816"/>
        <item x="3136"/>
        <item x="2186"/>
        <item x="2838"/>
        <item x="6001"/>
        <item x="195"/>
        <item x="1913"/>
        <item x="4050"/>
        <item x="717"/>
        <item x="5237"/>
        <item x="3914"/>
        <item x="3150"/>
        <item x="3269"/>
        <item x="691"/>
        <item x="3580"/>
        <item x="4288"/>
        <item x="6236"/>
        <item x="6243"/>
        <item x="6968"/>
        <item x="1878"/>
        <item x="2359"/>
        <item x="120"/>
        <item x="1994"/>
        <item x="2484"/>
        <item x="7426"/>
        <item x="4149"/>
        <item x="4239"/>
        <item x="4770"/>
        <item x="4253"/>
        <item x="3174"/>
        <item x="1917"/>
        <item x="2678"/>
        <item x="7172"/>
        <item x="7237"/>
        <item x="1724"/>
        <item x="4060"/>
        <item x="11"/>
        <item x="3168"/>
        <item x="3868"/>
        <item x="2149"/>
        <item x="5401"/>
        <item x="1881"/>
        <item x="3156"/>
        <item x="5893"/>
        <item x="3910"/>
        <item x="4874"/>
        <item x="827"/>
        <item x="2762"/>
        <item x="1876"/>
        <item x="6348"/>
        <item x="6749"/>
        <item x="6618"/>
        <item x="5844"/>
        <item x="6814"/>
        <item x="1613"/>
        <item x="1860"/>
        <item x="638"/>
        <item x="7236"/>
        <item x="949"/>
        <item x="3237"/>
        <item x="6225"/>
        <item x="4251"/>
        <item x="2184"/>
        <item x="3071"/>
        <item x="2625"/>
        <item x="145"/>
        <item x="5302"/>
        <item x="1049"/>
        <item x="3530"/>
        <item x="622"/>
        <item x="4761"/>
        <item x="1104"/>
        <item x="1074"/>
        <item x="7325"/>
        <item x="7147"/>
        <item x="1011"/>
        <item x="4342"/>
        <item x="554"/>
        <item x="6108"/>
        <item x="980"/>
        <item x="4977"/>
        <item x="5107"/>
        <item x="1657"/>
        <item x="6111"/>
        <item x="7085"/>
        <item x="6319"/>
        <item x="6898"/>
        <item x="7135"/>
        <item x="4142"/>
        <item x="6168"/>
        <item x="654"/>
        <item x="4547"/>
        <item x="3334"/>
        <item x="6275"/>
        <item x="6526"/>
        <item x="5461"/>
        <item x="3995"/>
        <item x="4816"/>
        <item x="2738"/>
        <item x="5526"/>
        <item x="6545"/>
        <item x="1420"/>
        <item x="6990"/>
        <item x="4934"/>
        <item x="293"/>
        <item x="3154"/>
        <item x="6223"/>
        <item x="4969"/>
        <item x="5567"/>
        <item x="5955"/>
        <item x="5966"/>
        <item x="326"/>
        <item x="5962"/>
        <item x="1441"/>
        <item x="1599"/>
        <item x="4889"/>
        <item x="603"/>
        <item x="6193"/>
        <item x="6271"/>
        <item x="883"/>
        <item x="288"/>
        <item x="2790"/>
        <item x="1283"/>
        <item x="4347"/>
        <item x="1395"/>
        <item x="1226"/>
        <item x="2161"/>
        <item x="2056"/>
        <item x="5306"/>
        <item x="6081"/>
        <item x="2154"/>
        <item x="5719"/>
        <item x="3211"/>
        <item x="140"/>
        <item x="6816"/>
        <item x="5058"/>
        <item x="5316"/>
        <item x="2031"/>
        <item x="6764"/>
        <item x="1398"/>
        <item x="5787"/>
        <item x="5369"/>
        <item x="6532"/>
        <item x="3268"/>
        <item x="6436"/>
        <item x="3658"/>
        <item x="3417"/>
        <item x="4216"/>
        <item x="2550"/>
        <item x="4917"/>
        <item x="3787"/>
        <item x="3352"/>
        <item x="655"/>
        <item x="853"/>
        <item x="1173"/>
        <item x="4881"/>
        <item x="6308"/>
        <item x="304"/>
        <item x="166"/>
        <item x="6035"/>
        <item x="7139"/>
        <item x="5559"/>
        <item x="6135"/>
        <item x="721"/>
        <item x="5900"/>
        <item x="5018"/>
        <item x="4790"/>
        <item x="3362"/>
        <item x="1386"/>
        <item x="5073"/>
        <item x="292"/>
        <item x="1177"/>
        <item x="6841"/>
        <item x="6865"/>
        <item x="1454"/>
        <item x="2100"/>
        <item x="4213"/>
        <item x="4014"/>
        <item x="7079"/>
        <item x="2160"/>
        <item x="6725"/>
        <item x="632"/>
        <item x="1340"/>
        <item x="6947"/>
        <item x="3335"/>
        <item x="2972"/>
        <item x="2823"/>
        <item x="2226"/>
        <item x="2412"/>
        <item x="6159"/>
        <item x="88"/>
        <item x="4022"/>
        <item x="7392"/>
        <item x="1558"/>
        <item x="3347"/>
        <item x="3057"/>
        <item x="312"/>
        <item x="4331"/>
        <item x="7380"/>
        <item x="5200"/>
        <item x="6857"/>
        <item x="1507"/>
        <item x="231"/>
        <item x="4057"/>
        <item x="5594"/>
        <item x="6048"/>
        <item x="5441"/>
        <item x="993"/>
        <item x="4944"/>
        <item x="4750"/>
        <item x="6875"/>
        <item x="5723"/>
        <item x="4171"/>
        <item x="3660"/>
        <item x="5964"/>
        <item x="6505"/>
        <item x="6906"/>
        <item x="6507"/>
        <item x="6354"/>
        <item x="3366"/>
        <item x="492"/>
        <item x="6130"/>
        <item x="1053"/>
        <item x="6338"/>
        <item x="5385"/>
        <item x="3790"/>
        <item x="835"/>
        <item x="1396"/>
        <item x="3527"/>
        <item x="3344"/>
        <item x="976"/>
        <item x="3141"/>
        <item x="3249"/>
        <item x="758"/>
        <item x="3187"/>
        <item x="3571"/>
        <item x="2616"/>
        <item x="2276"/>
        <item x="1840"/>
        <item x="2272"/>
        <item x="1989"/>
        <item x="2182"/>
        <item x="7262"/>
        <item x="3421"/>
        <item x="3219"/>
        <item x="3487"/>
        <item x="475"/>
        <item x="647"/>
        <item x="851"/>
        <item x="1073"/>
        <item x="1288"/>
        <item x="1511"/>
        <item x="2603"/>
        <item x="823"/>
        <item x="3726"/>
        <item x="209"/>
        <item x="854"/>
        <item x="1303"/>
        <item x="6344"/>
        <item x="7349"/>
        <item x="5336"/>
        <item x="5170"/>
        <item x="4157"/>
        <item x="3946"/>
        <item x="1948"/>
        <item x="12"/>
        <item x="6815"/>
        <item x="92"/>
        <item x="347"/>
        <item x="676"/>
        <item x="7358"/>
        <item x="4772"/>
        <item x="2297"/>
        <item x="194"/>
        <item x="5134"/>
        <item x="1661"/>
        <item x="2670"/>
        <item x="966"/>
        <item x="6916"/>
        <item x="3252"/>
        <item x="1492"/>
        <item x="5410"/>
        <item x="2591"/>
        <item x="1038"/>
        <item x="1649"/>
        <item x="5580"/>
        <item x="6439"/>
        <item x="3169"/>
        <item x="2076"/>
        <item x="6010"/>
        <item x="5006"/>
        <item x="1633"/>
        <item x="856"/>
        <item x="1628"/>
        <item x="1180"/>
        <item x="4597"/>
        <item x="5266"/>
        <item x="4358"/>
        <item x="6803"/>
        <item x="2552"/>
        <item x="2834"/>
        <item x="3246"/>
        <item x="4633"/>
        <item x="4549"/>
        <item x="5089"/>
        <item x="1110"/>
        <item x="5543"/>
        <item x="169"/>
        <item x="2564"/>
        <item x="3023"/>
        <item x="1218"/>
        <item x="6155"/>
        <item x="7"/>
        <item x="117"/>
        <item x="3062"/>
        <item x="817"/>
        <item x="390"/>
        <item x="665"/>
        <item x="1644"/>
        <item x="1869"/>
        <item x="7035"/>
        <item x="6583"/>
        <item x="1081"/>
        <item x="51"/>
        <item x="1165"/>
        <item x="5925"/>
        <item x="1219"/>
        <item x="1995"/>
        <item x="3649"/>
        <item x="1970"/>
        <item x="502"/>
        <item x="3259"/>
        <item x="3763"/>
        <item x="346"/>
        <item x="900"/>
        <item x="196"/>
        <item x="5364"/>
        <item x="2424"/>
        <item x="1425"/>
        <item x="1723"/>
        <item x="4160"/>
        <item x="1361"/>
        <item x="4089"/>
        <item x="1275"/>
        <item x="5298"/>
        <item x="2104"/>
        <item x="1880"/>
        <item x="605"/>
        <item x="479"/>
        <item x="5422"/>
        <item x="3001"/>
        <item x="3528"/>
        <item x="5731"/>
        <item x="1725"/>
        <item x="2214"/>
        <item x="5145"/>
        <item x="5251"/>
        <item x="200"/>
        <item x="2584"/>
        <item x="4056"/>
        <item x="1992"/>
        <item x="3277"/>
        <item x="126"/>
        <item x="1715"/>
        <item x="927"/>
        <item x="1684"/>
        <item x="3708"/>
        <item x="2472"/>
        <item x="6174"/>
        <item x="5683"/>
        <item x="4108"/>
        <item x="6785"/>
        <item x="5384"/>
        <item x="5289"/>
        <item x="4617"/>
        <item x="571"/>
        <item x="987"/>
        <item x="4254"/>
        <item x="1107"/>
        <item x="2156"/>
        <item x="819"/>
        <item x="2585"/>
        <item x="188"/>
        <item x="25"/>
        <item x="150"/>
        <item x="1229"/>
        <item x="766"/>
        <item x="1961"/>
        <item x="31"/>
        <item x="4498"/>
        <item x="1072"/>
        <item x="2061"/>
        <item x="4453"/>
        <item x="7069"/>
        <item x="1937"/>
        <item x="5194"/>
        <item x="1234"/>
        <item x="637"/>
        <item x="7304"/>
        <item x="5641"/>
        <item x="1208"/>
        <item x="769"/>
        <item x="3443"/>
        <item x="4903"/>
        <item x="5744"/>
        <item x="2812"/>
        <item x="2597"/>
        <item x="2109"/>
        <item x="779"/>
        <item x="3831"/>
        <item x="4949"/>
        <item x="3579"/>
        <item x="6809"/>
        <item x="3559"/>
        <item x="6840"/>
        <item x="897"/>
        <item x="4404"/>
        <item x="628"/>
        <item x="3935"/>
        <item x="7316"/>
        <item x="7067"/>
        <item x="3722"/>
        <item x="2520"/>
        <item x="720"/>
        <item x="1204"/>
        <item x="5741"/>
        <item x="4125"/>
        <item x="2458"/>
        <item x="790"/>
        <item x="4696"/>
        <item x="3856"/>
        <item x="557"/>
        <item x="5566"/>
        <item x="6147"/>
        <item x="5188"/>
        <item x="3086"/>
        <item x="489"/>
        <item x="3993"/>
        <item x="4610"/>
        <item x="1260"/>
        <item x="7191"/>
        <item x="6033"/>
        <item x="3682"/>
        <item x="5792"/>
        <item x="2366"/>
        <item x="1362"/>
        <item x="755"/>
        <item x="7098"/>
        <item x="5890"/>
        <item x="5993"/>
        <item x="5125"/>
        <item x="5321"/>
        <item x="6229"/>
        <item x="103"/>
        <item x="979"/>
        <item x="1856"/>
        <item x="6600"/>
        <item x="4026"/>
        <item x="5076"/>
        <item x="3684"/>
        <item x="1533"/>
        <item x="6634"/>
        <item x="5615"/>
        <item x="3619"/>
        <item x="2473"/>
        <item x="5065"/>
        <item x="1521"/>
        <item x="5078"/>
        <item x="4674"/>
        <item x="522"/>
        <item x="7194"/>
        <item x="631"/>
        <item x="5650"/>
        <item x="5333"/>
        <item x="1796"/>
        <item x="4932"/>
        <item x="3735"/>
        <item x="4910"/>
        <item x="2092"/>
        <item x="5120"/>
        <item x="2169"/>
        <item x="4020"/>
        <item x="5549"/>
        <item x="4403"/>
        <item x="4981"/>
        <item x="5939"/>
        <item x="6697"/>
        <item x="2754"/>
        <item x="76"/>
        <item x="1328"/>
        <item x="1189"/>
        <item x="3677"/>
        <item x="3323"/>
        <item x="1307"/>
        <item x="1958"/>
        <item x="1711"/>
        <item x="485"/>
        <item x="1071"/>
        <item x="392"/>
        <item x="1712"/>
        <item x="815"/>
        <item x="5214"/>
        <item x="4713"/>
        <item x="1997"/>
        <item x="515"/>
        <item x="152"/>
        <item x="2764"/>
        <item x="384"/>
        <item x="222"/>
        <item x="2456"/>
        <item x="6572"/>
        <item x="1884"/>
        <item x="6161"/>
        <item x="6337"/>
        <item x="6729"/>
        <item x="3569"/>
        <item x="3867"/>
        <item x="2004"/>
        <item x="5210"/>
        <item x="3321"/>
        <item x="6931"/>
        <item x="5733"/>
        <item x="6304"/>
        <item x="5932"/>
        <item x="5734"/>
        <item x="5118"/>
        <item x="6769"/>
        <item x="2238"/>
        <item x="338"/>
        <item x="1227"/>
        <item x="1484"/>
        <item x="2611"/>
        <item x="961"/>
        <item x="1467"/>
        <item x="3998"/>
        <item x="3623"/>
        <item x="75"/>
        <item x="2669"/>
        <item x="5546"/>
        <item x="2267"/>
        <item x="1826"/>
        <item x="1048"/>
        <item x="1656"/>
        <item x="2321"/>
        <item x="6056"/>
        <item x="1590"/>
        <item x="4571"/>
        <item x="467"/>
        <item x="6792"/>
        <item x="5985"/>
        <item x="3894"/>
        <item x="6637"/>
        <item x="1910"/>
        <item x="1422"/>
        <item x="3097"/>
        <item x="5277"/>
        <item x="5858"/>
        <item x="4783"/>
        <item x="206"/>
        <item x="636"/>
        <item x="1642"/>
        <item x="1819"/>
        <item x="5116"/>
        <item x="6672"/>
        <item x="5204"/>
        <item x="4695"/>
        <item x="4087"/>
        <item x="163"/>
        <item x="6983"/>
        <item x="3564"/>
        <item x="4726"/>
        <item x="474"/>
        <item x="411"/>
        <item x="2825"/>
        <item x="7369"/>
        <item x="6257"/>
        <item x="2360"/>
        <item x="3636"/>
        <item x="1589"/>
        <item x="2210"/>
        <item x="3074"/>
        <item x="3254"/>
        <item x="1571"/>
        <item x="2253"/>
        <item x="6578"/>
        <item x="1604"/>
        <item x="1813"/>
        <item x="3576"/>
        <item x="3106"/>
        <item x="2799"/>
        <item x="6948"/>
        <item x="970"/>
        <item x="3275"/>
        <item x="1059"/>
        <item x="5717"/>
        <item x="2202"/>
        <item x="2388"/>
        <item x="6045"/>
        <item x="1563"/>
        <item x="2284"/>
        <item x="4252"/>
        <item x="3632"/>
        <item x="6837"/>
        <item x="3646"/>
        <item x="437"/>
        <item x="2666"/>
        <item x="4619"/>
        <item x="2690"/>
        <item x="1946"/>
        <item x="6552"/>
        <item x="3327"/>
        <item x="7416"/>
        <item x="566"/>
        <item x="3403"/>
        <item x="4233"/>
        <item x="750"/>
        <item x="6182"/>
        <item x="435"/>
        <item x="1378"/>
        <item x="862"/>
        <item x="1933"/>
        <item x="3209"/>
        <item x="3793"/>
        <item x="4962"/>
        <item x="3293"/>
        <item x="4122"/>
        <item x="1172"/>
        <item x="6015"/>
        <item x="759"/>
        <item x="843"/>
        <item x="4813"/>
        <item x="2607"/>
        <item x="151"/>
        <item x="4188"/>
        <item x="4097"/>
        <item x="2019"/>
        <item x="7371"/>
        <item x="6407"/>
        <item x="2650"/>
        <item x="2789"/>
        <item x="6162"/>
        <item x="5944"/>
        <item x="6059"/>
        <item x="7404"/>
        <item x="452"/>
        <item x="4340"/>
        <item x="1384"/>
        <item x="5834"/>
        <item x="1285"/>
        <item x="5551"/>
        <item x="7005"/>
        <item x="6497"/>
        <item x="6845"/>
        <item x="5786"/>
        <item x="671"/>
        <item x="2135"/>
        <item x="1334"/>
        <item x="6727"/>
        <item x="5121"/>
        <item x="5975"/>
        <item x="3817"/>
        <item x="4512"/>
        <item x="4546"/>
        <item x="3690"/>
        <item x="6156"/>
        <item x="3196"/>
        <item x="3881"/>
        <item x="3387"/>
        <item x="4414"/>
        <item x="4587"/>
        <item x="4777"/>
        <item x="4984"/>
        <item x="5192"/>
        <item x="5408"/>
        <item x="1476"/>
        <item x="3918"/>
        <item x="1522"/>
        <item x="624"/>
        <item x="153"/>
        <item x="335"/>
        <item x="3777"/>
        <item x="3600"/>
        <item x="3814"/>
        <item x="4186"/>
        <item x="4775"/>
        <item x="6173"/>
        <item x="7299"/>
        <item x="1569"/>
        <item x="2038"/>
        <item x="2221"/>
        <item x="3000"/>
        <item x="1302"/>
        <item x="4210"/>
        <item x="2106"/>
        <item x="2020"/>
        <item x="3988"/>
        <item x="4390"/>
        <item x="4855"/>
        <item x="3967"/>
        <item x="5622"/>
        <item x="6603"/>
        <item x="136"/>
        <item x="3021"/>
        <item x="3616"/>
        <item x="5788"/>
        <item x="2745"/>
        <item x="443"/>
        <item x="1246"/>
        <item x="2618"/>
        <item x="1442"/>
        <item x="4206"/>
        <item x="7124"/>
        <item x="2335"/>
        <item x="5791"/>
        <item x="7126"/>
        <item x="1541"/>
        <item x="4258"/>
        <item x="745"/>
        <item x="6580"/>
        <item x="4163"/>
        <item x="4423"/>
        <item x="5613"/>
        <item x="4120"/>
        <item x="2909"/>
        <item x="4886"/>
        <item x="1458"/>
        <item x="3858"/>
        <item x="1543"/>
        <item x="4478"/>
        <item x="6037"/>
        <item x="15"/>
        <item x="3065"/>
        <item x="6584"/>
        <item x="6369"/>
        <item x="5242"/>
        <item x="2749"/>
        <item x="2633"/>
        <item x="3305"/>
        <item x="4933"/>
        <item x="6438"/>
        <item x="3836"/>
        <item x="4662"/>
        <item x="60"/>
        <item x="2532"/>
        <item x="5517"/>
        <item x="4096"/>
        <item x="3953"/>
        <item x="2849"/>
        <item x="680"/>
        <item x="5176"/>
        <item x="6008"/>
        <item x="3032"/>
        <item x="6345"/>
        <item x="4914"/>
        <item x="5123"/>
        <item x="3928"/>
        <item x="5149"/>
        <item x="5552"/>
        <item x="1888"/>
        <item x="5284"/>
        <item x="4159"/>
        <item x="6342"/>
        <item x="1472"/>
        <item x="3730"/>
        <item x="2853"/>
        <item x="4353"/>
        <item x="3725"/>
        <item x="2189"/>
        <item x="2277"/>
        <item x="1959"/>
        <item x="3629"/>
        <item x="1343"/>
        <item x="1324"/>
        <item x="2014"/>
        <item x="3203"/>
        <item x="4394"/>
        <item x="2575"/>
        <item x="3815"/>
        <item x="5851"/>
        <item x="4227"/>
        <item x="3633"/>
        <item x="983"/>
        <item x="3859"/>
        <item x="5823"/>
        <item x="4372"/>
        <item x="107"/>
        <item x="1911"/>
        <item x="4333"/>
        <item x="4471"/>
        <item x="7268"/>
        <item x="4543"/>
        <item x="7411"/>
        <item x="1500"/>
        <item x="572"/>
        <item x="5135"/>
        <item x="5344"/>
        <item x="5732"/>
        <item x="3428"/>
        <item x="6433"/>
        <item x="933"/>
        <item x="1298"/>
        <item x="1508"/>
        <item x="5621"/>
        <item x="3126"/>
        <item x="4841"/>
        <item x="2930"/>
        <item x="2977"/>
        <item x="6752"/>
        <item x="2855"/>
        <item x="2057"/>
        <item x="1537"/>
        <item x="1495"/>
        <item x="5064"/>
        <item x="271"/>
        <item x="1267"/>
        <item x="4998"/>
        <item x="7127"/>
        <item x="855"/>
        <item x="1273"/>
        <item x="2344"/>
        <item x="6265"/>
        <item x="1759"/>
        <item x="4913"/>
        <item x="5270"/>
        <item x="5132"/>
        <item x="1952"/>
        <item x="3378"/>
        <item x="1963"/>
        <item x="2688"/>
        <item x="4028"/>
        <item x="3785"/>
        <item x="4364"/>
        <item x="5534"/>
        <item x="4947"/>
        <item x="5236"/>
        <item x="5550"/>
        <item x="1094"/>
        <item x="1699"/>
        <item x="6546"/>
        <item x="7123"/>
        <item x="973"/>
        <item x="6181"/>
        <item x="1689"/>
        <item x="2098"/>
        <item x="4411"/>
        <item x="1210"/>
        <item x="6069"/>
        <item x="3980"/>
        <item x="6790"/>
        <item x="191"/>
        <item x="2559"/>
        <item x="4808"/>
        <item x="5989"/>
        <item x="5854"/>
        <item x="599"/>
        <item x="1086"/>
        <item x="267"/>
        <item x="2409"/>
        <item x="345"/>
        <item x="723"/>
        <item x="5940"/>
        <item x="661"/>
        <item x="3290"/>
        <item x="2211"/>
        <item x="3543"/>
        <item x="4585"/>
        <item x="6387"/>
        <item x="5496"/>
        <item x="4232"/>
        <item x="1568"/>
        <item x="6808"/>
        <item x="2053"/>
        <item x="2097"/>
        <item x="5976"/>
        <item x="6560"/>
        <item x="2533"/>
        <item x="2028"/>
        <item x="2251"/>
        <item x="2599"/>
        <item x="1209"/>
        <item x="6535"/>
        <item x="3218"/>
        <item x="2341"/>
        <item x="236"/>
        <item x="282"/>
        <item x="3379"/>
        <item x="510"/>
        <item x="4929"/>
        <item x="1733"/>
        <item x="1488"/>
        <item x="4922"/>
        <item x="984"/>
        <item x="4444"/>
        <item x="4620"/>
        <item x="5911"/>
        <item x="5606"/>
        <item x="7083"/>
        <item x="1804"/>
        <item x="4130"/>
        <item x="1216"/>
        <item x="7232"/>
        <item x="1607"/>
        <item x="465"/>
        <item x="3375"/>
        <item x="2600"/>
        <item x="363"/>
        <item x="2820"/>
        <item x="5905"/>
        <item x="6639"/>
        <item x="1834"/>
        <item x="6963"/>
        <item x="2225"/>
        <item x="4513"/>
        <item x="2067"/>
        <item x="3412"/>
        <item x="7140"/>
        <item x="3310"/>
        <item x="2877"/>
        <item x="4898"/>
        <item x="2237"/>
        <item x="6648"/>
        <item x="1802"/>
        <item x="5151"/>
        <item x="3336"/>
        <item x="3245"/>
        <item x="3686"/>
        <item x="7090"/>
        <item x="5133"/>
        <item x="3151"/>
        <item x="2727"/>
        <item x="3330"/>
        <item x="9"/>
        <item x="423"/>
        <item x="4840"/>
        <item x="830"/>
        <item x="6904"/>
        <item x="5671"/>
        <item x="3229"/>
        <item x="4836"/>
        <item x="3640"/>
        <item x="6939"/>
        <item x="2041"/>
        <item x="2294"/>
        <item x="6185"/>
        <item x="3650"/>
        <item x="4015"/>
        <item x="3482"/>
        <item x="5926"/>
        <item x="6776"/>
        <item x="6170"/>
        <item x="2316"/>
        <item x="1864"/>
        <item x="994"/>
        <item x="4080"/>
        <item x="3299"/>
        <item x="7075"/>
        <item x="1415"/>
        <item x="230"/>
        <item x="1099"/>
        <item x="3862"/>
        <item x="1123"/>
        <item x="4545"/>
        <item x="5812"/>
        <item x="2651"/>
        <item x="409"/>
        <item x="922"/>
        <item x="4178"/>
        <item x="5656"/>
        <item x="61"/>
        <item x="2231"/>
        <item x="2266"/>
        <item x="6465"/>
        <item x="5099"/>
        <item x="6623"/>
        <item x="4638"/>
        <item x="2367"/>
        <item x="7395"/>
        <item x="6444"/>
        <item x="7037"/>
        <item x="3772"/>
        <item x="621"/>
        <item x="7420"/>
        <item x="4165"/>
        <item x="225"/>
        <item x="3753"/>
        <item x="4115"/>
        <item x="5454"/>
        <item x="7169"/>
        <item x="3059"/>
        <item x="869"/>
        <item x="4499"/>
        <item x="5821"/>
        <item x="3943"/>
        <item x="5904"/>
        <item x="3380"/>
        <item x="5773"/>
        <item x="2190"/>
        <item x="3441"/>
        <item x="6670"/>
        <item x="130"/>
        <item x="4937"/>
        <item x="6543"/>
        <item x="3620"/>
        <item x="2817"/>
        <item x="1062"/>
        <item x="916"/>
        <item x="1714"/>
        <item x="383"/>
        <item x="4448"/>
        <item x="2583"/>
        <item x="4518"/>
        <item x="3042"/>
        <item x="5878"/>
        <item x="2639"/>
        <item x="3287"/>
        <item x="6487"/>
        <item x="2417"/>
        <item x="3024"/>
        <item x="5203"/>
        <item x="1564"/>
        <item x="1411"/>
        <item x="3260"/>
        <item x="186"/>
        <item x="3073"/>
        <item x="4132"/>
        <item x="3976"/>
        <item x="4366"/>
        <item x="4946"/>
        <item x="7250"/>
        <item x="6870"/>
        <item x="7076"/>
        <item x="644"/>
        <item x="4009"/>
        <item x="3791"/>
        <item x="480"/>
        <item x="5455"/>
        <item x="6701"/>
        <item x="320"/>
        <item x="2147"/>
        <item x="2362"/>
        <item x="6539"/>
        <item x="5481"/>
        <item x="3385"/>
        <item x="6478"/>
        <item x="354"/>
        <item x="6009"/>
        <item x="4314"/>
        <item x="4156"/>
        <item x="6509"/>
        <item x="3812"/>
        <item x="2867"/>
        <item x="3809"/>
        <item x="4011"/>
        <item x="4189"/>
        <item x="5797"/>
        <item x="2558"/>
        <item x="1222"/>
        <item x="658"/>
        <item x="6374"/>
        <item x="5712"/>
        <item x="1043"/>
        <item x="2405"/>
        <item x="7161"/>
        <item x="1304"/>
        <item x="849"/>
        <item x="6055"/>
        <item x="1745"/>
        <item x="415"/>
        <item x="3127"/>
        <item x="5349"/>
        <item x="6693"/>
        <item x="207"/>
        <item x="478"/>
        <item x="6109"/>
        <item x="838"/>
        <item x="1455"/>
        <item x="1837"/>
        <item x="2826"/>
        <item x="2432"/>
        <item x="3228"/>
        <item x="4036"/>
        <item x="3393"/>
        <item x="3977"/>
        <item x="4559"/>
        <item x="7252"/>
        <item x="0"/>
        <item x="327"/>
        <item x="6482"/>
        <item x="6866"/>
        <item x="5220"/>
        <item x="776"/>
        <item x="4986"/>
        <item x="58"/>
        <item x="2425"/>
        <item x="6088"/>
        <item x="497"/>
        <item x="6256"/>
        <item x="3038"/>
        <item x="4393"/>
        <item x="4930"/>
        <item x="3733"/>
        <item x="1781"/>
        <item x="5398"/>
        <item x="4711"/>
        <item x="4868"/>
        <item x="2122"/>
        <item x="336"/>
        <item x="1548"/>
        <item x="2946"/>
        <item x="1339"/>
        <item x="4625"/>
        <item x="3159"/>
        <item x="1211"/>
        <item x="1443"/>
        <item x="1687"/>
        <item x="5190"/>
        <item x="4800"/>
        <item x="5185"/>
        <item x="6359"/>
        <item x="5956"/>
        <item x="1585"/>
        <item x="3220"/>
        <item x="2007"/>
        <item x="6581"/>
        <item x="746"/>
        <item x="4865"/>
        <item x="3437"/>
        <item x="6383"/>
        <item x="3178"/>
        <item x="3371"/>
        <item x="289"/>
        <item x="387"/>
        <item x="4"/>
        <item x="3486"/>
        <item x="6231"/>
        <item x="6026"/>
        <item x="5016"/>
        <item x="5667"/>
        <item x="1922"/>
        <item x="2046"/>
        <item x="5296"/>
        <item x="6714"/>
        <item x="7376"/>
        <item x="4873"/>
        <item x="1389"/>
        <item x="3956"/>
        <item x="2203"/>
        <item x="6514"/>
        <item x="2082"/>
        <item x="1224"/>
        <item x="2729"/>
        <item x="453"/>
        <item x="6608"/>
        <item x="5303"/>
        <item x="3370"/>
        <item x="4844"/>
        <item x="601"/>
        <item x="1693"/>
        <item x="5859"/>
        <item x="2439"/>
        <item x="5480"/>
        <item x="5221"/>
        <item x="1191"/>
        <item x="1792"/>
        <item x="559"/>
        <item x="2118"/>
        <item x="1929"/>
        <item x="3365"/>
        <item x="2279"/>
        <item x="94"/>
        <item x="2832"/>
        <item x="394"/>
        <item x="6996"/>
        <item x="449"/>
        <item x="3404"/>
        <item x="4003"/>
        <item x="7331"/>
        <item x="6079"/>
        <item x="4240"/>
        <item x="178"/>
        <item x="7387"/>
        <item x="5689"/>
        <item x="1934"/>
        <item x="2983"/>
        <item x="6984"/>
        <item x="812"/>
        <item x="5793"/>
        <item x="690"/>
        <item x="334"/>
        <item x="6396"/>
        <item x="3902"/>
        <item x="2298"/>
        <item x="3158"/>
        <item x="6679"/>
        <item x="6703"/>
        <item x="1027"/>
        <item x="7246"/>
        <item x="3893"/>
        <item x="297"/>
        <item x="7243"/>
        <item x="3493"/>
        <item x="669"/>
        <item x="1063"/>
        <item x="4534"/>
        <item x="5467"/>
        <item x="6635"/>
        <item x="7345"/>
        <item x="1360"/>
        <item x="3529"/>
        <item x="5291"/>
        <item x="5709"/>
        <item x="7339"/>
        <item x="5743"/>
        <item x="7053"/>
        <item x="2289"/>
        <item x="3888"/>
        <item x="7156"/>
        <item x="4515"/>
        <item x="4974"/>
        <item x="2103"/>
        <item x="4725"/>
        <item x="7164"/>
        <item x="538"/>
        <item x="5216"/>
        <item x="2"/>
        <item x="340"/>
        <item x="1105"/>
        <item x="4759"/>
        <item x="3714"/>
        <item x="3472"/>
        <item x="2350"/>
        <item x="5334"/>
        <item x="4979"/>
        <item x="1138"/>
        <item x="5380"/>
        <item x="5327"/>
        <item x="5516"/>
        <item x="2969"/>
        <item x="2534"/>
        <item x="1097"/>
        <item x="7198"/>
        <item x="2407"/>
        <item x="4536"/>
        <item x="4978"/>
        <item x="3541"/>
        <item x="741"/>
        <item x="4000"/>
        <item x="3284"/>
        <item x="902"/>
        <item x="3846"/>
        <item x="4140"/>
        <item x="7054"/>
        <item x="1596"/>
        <item x="4153"/>
        <item x="3173"/>
        <item x="4068"/>
        <item x="2595"/>
        <item x="2347"/>
        <item x="567"/>
        <item x="2948"/>
        <item x="6833"/>
        <item x="1897"/>
        <item x="3130"/>
        <item x="1329"/>
        <item x="2087"/>
        <item x="7402"/>
        <item x="3811"/>
        <item x="5093"/>
        <item x="813"/>
        <item x="4334"/>
        <item x="4147"/>
        <item x="5310"/>
        <item x="4613"/>
        <item x="6955"/>
        <item x="7008"/>
        <item x="439"/>
        <item x="4431"/>
        <item x="1424"/>
        <item x="7120"/>
        <item x="963"/>
        <item x="826"/>
        <item x="7056"/>
        <item x="5864"/>
        <item x="5877"/>
        <item x="4831"/>
        <item x="144"/>
        <item x="5870"/>
        <item x="5164"/>
        <item x="5927"/>
        <item x="6316"/>
        <item x="5597"/>
        <item x="1696"/>
        <item x="4439"/>
        <item x="6054"/>
        <item x="6626"/>
        <item x="2003"/>
        <item x="4828"/>
        <item x="2687"/>
        <item x="1705"/>
        <item x="2712"/>
        <item x="1372"/>
        <item x="4038"/>
        <item x="2717"/>
        <item x="4780"/>
        <item x="5662"/>
        <item x="6353"/>
        <item x="808"/>
        <item x="6653"/>
        <item x="5537"/>
        <item x="1452"/>
        <item x="545"/>
        <item x="2753"/>
        <item x="5527"/>
        <item x="1519"/>
        <item x="3965"/>
        <item x="1417"/>
        <item x="106"/>
        <item x="3397"/>
        <item x="105"/>
        <item x="3191"/>
        <item x="3282"/>
        <item x="3652"/>
        <item x="4242"/>
        <item x="3503"/>
        <item x="500"/>
        <item x="3525"/>
        <item x="4450"/>
        <item x="4229"/>
        <item x="5921"/>
        <item x="6511"/>
        <item x="4167"/>
        <item x="1625"/>
        <item x="660"/>
        <item x="1128"/>
        <item x="1634"/>
        <item x="1842"/>
        <item x="2259"/>
        <item x="6702"/>
        <item x="5119"/>
        <item x="4863"/>
        <item x="296"/>
        <item x="4897"/>
        <item x="408"/>
        <item x="7419"/>
        <item x="1257"/>
        <item x="2500"/>
        <item x="1824"/>
        <item x="4174"/>
        <item x="6498"/>
        <item x="5352"/>
        <item x="7272"/>
        <item x="328"/>
        <item x="3490"/>
        <item x="1018"/>
        <item x="444"/>
        <item x="6434"/>
        <item x="2091"/>
        <item x="277"/>
        <item x="6192"/>
        <item x="2602"/>
        <item x="5897"/>
        <item x="3962"/>
        <item x="1773"/>
        <item x="4664"/>
        <item x="6062"/>
        <item x="6382"/>
        <item x="3093"/>
        <item x="2217"/>
        <item x="2858"/>
        <item x="744"/>
        <item x="962"/>
        <item x="5986"/>
        <item x="3448"/>
        <item x="7137"/>
        <item x="6589"/>
        <item x="4581"/>
        <item x="6738"/>
        <item x="3635"/>
        <item x="6094"/>
        <item x="1445"/>
        <item x="1263"/>
        <item x="6722"/>
        <item x="1265"/>
        <item x="3283"/>
        <item x="1830"/>
        <item x="2794"/>
        <item x="2001"/>
        <item x="5781"/>
        <item x="1336"/>
        <item x="569"/>
        <item x="3510"/>
        <item x="1683"/>
        <item x="2280"/>
        <item x="801"/>
        <item x="906"/>
        <item x="527"/>
        <item x="4126"/>
        <item x="2521"/>
        <item x="3679"/>
        <item x="4435"/>
        <item x="5737"/>
        <item x="3958"/>
        <item x="7363"/>
        <item x="6553"/>
        <item x="2270"/>
        <item x="2477"/>
        <item x="4477"/>
        <item x="1164"/>
        <item x="172"/>
        <item x="2733"/>
        <item x="5916"/>
        <item x="6299"/>
        <item x="5604"/>
        <item x="2641"/>
        <item x="4602"/>
        <item x="6034"/>
        <item x="6691"/>
        <item x="7289"/>
        <item x="3832"/>
        <item x="3939"/>
        <item x="5525"/>
        <item x="4843"/>
        <item x="3090"/>
        <item x="6039"/>
        <item x="2907"/>
        <item x="5889"/>
        <item x="7328"/>
        <item x="7381"/>
        <item x="3671"/>
        <item x="5779"/>
        <item x="5090"/>
        <item x="1014"/>
        <item x="3176"/>
        <item x="2911"/>
        <item x="4901"/>
        <item x="3492"/>
        <item x="5568"/>
        <item x="3273"/>
        <item x="795"/>
        <item x="62"/>
        <item x="5275"/>
        <item x="6424"/>
        <item x="2095"/>
        <item x="5138"/>
        <item x="2725"/>
        <item x="3462"/>
        <item x="5599"/>
        <item x="6855"/>
        <item x="4737"/>
        <item x="4066"/>
        <item x="5222"/>
        <item x="4271"/>
        <item x="1207"/>
        <item x="2768"/>
        <item x="6072"/>
        <item x="627"/>
        <item x="3618"/>
        <item x="7375"/>
        <item x="596"/>
        <item x="1423"/>
        <item x="276"/>
        <item x="256"/>
        <item x="3112"/>
        <item x="2000"/>
        <item x="5865"/>
        <item x="1116"/>
        <item x="6966"/>
        <item x="3957"/>
        <item x="1098"/>
        <item x="6813"/>
        <item x="1093"/>
        <item x="4834"/>
        <item x="5776"/>
        <item x="2192"/>
        <item x="210"/>
        <item x="3467"/>
        <item x="7357"/>
        <item x="6389"/>
        <item x="926"/>
        <item x="4336"/>
        <item x="6215"/>
        <item x="2250"/>
        <item x="197"/>
        <item x="6712"/>
        <item x="1363"/>
        <item x="4524"/>
        <item x="341"/>
        <item x="895"/>
        <item x="2695"/>
        <item x="3267"/>
        <item x="3251"/>
        <item x="1621"/>
        <item x="6525"/>
        <item x="6942"/>
        <item x="1178"/>
        <item x="6194"/>
        <item x="5863"/>
        <item x="2818"/>
        <item x="674"/>
        <item x="4847"/>
        <item x="396"/>
        <item x="6669"/>
        <item x="3406"/>
        <item x="5358"/>
        <item x="4274"/>
        <item x="6217"/>
        <item x="1335"/>
        <item x="1598"/>
        <item x="10"/>
        <item x="1"/>
        <item x="2022"/>
        <item x="3418"/>
        <item x="1710"/>
        <item x="33"/>
        <item x="5571"/>
        <item x="7011"/>
        <item x="6355"/>
        <item x="6175"/>
        <item x="6986"/>
        <item x="3587"/>
        <item x="5484"/>
        <item x="286"/>
        <item x="3085"/>
        <item x="6881"/>
        <item x="619"/>
        <item x="555"/>
        <item x="5577"/>
        <item x="3992"/>
        <item x="5936"/>
        <item x="4378"/>
        <item x="4953"/>
        <item x="5446"/>
        <item x="3094"/>
        <item x="6756"/>
        <item x="1023"/>
        <item x="5254"/>
        <item x="6561"/>
        <item x="931"/>
        <item x="1807"/>
        <item x="2654"/>
        <item x="6087"/>
        <item x="5021"/>
        <item x="7277"/>
        <item x="648"/>
        <item x="4769"/>
        <item x="4931"/>
        <item x="774"/>
        <item x="2627"/>
        <item x="6053"/>
        <item x="3746"/>
        <item x="6655"/>
        <item x="591"/>
        <item x="5308"/>
        <item x="4603"/>
        <item x="6782"/>
        <item x="2720"/>
        <item x="5124"/>
        <item x="4357"/>
        <item x="2594"/>
        <item x="4971"/>
        <item x="608"/>
        <item x="1457"/>
        <item x="5307"/>
        <item x="1919"/>
        <item x="4419"/>
        <item x="6964"/>
        <item x="5810"/>
        <item x="2833"/>
        <item x="6179"/>
        <item x="7427"/>
        <item x="5967"/>
        <item x="95"/>
        <item x="6285"/>
        <item x="672"/>
        <item x="3164"/>
        <item x="4209"/>
        <item x="7230"/>
        <item x="4672"/>
        <item x="3359"/>
        <item x="3631"/>
        <item x="2400"/>
        <item x="3955"/>
        <item x="305"/>
        <item x="2881"/>
        <item x="5806"/>
        <item x="2531"/>
        <item x="1134"/>
        <item x="1418"/>
        <item x="6794"/>
        <item x="4427"/>
        <item x="5148"/>
        <item x="4560"/>
        <item x="5541"/>
        <item x="4408"/>
        <item x="4743"/>
        <item x="3438"/>
        <item x="6957"/>
        <item x="2772"/>
        <item x="988"/>
        <item x="2433"/>
        <item x="7238"/>
        <item x="6027"/>
        <item x="6042"/>
        <item x="5487"/>
        <item x="848"/>
        <item x="3555"/>
        <item x="639"/>
        <item x="5094"/>
        <item x="1801"/>
        <item x="1900"/>
        <item x="7103"/>
        <item x="4325"/>
        <item x="5673"/>
        <item x="584"/>
        <item x="6024"/>
        <item x="54"/>
        <item x="5104"/>
        <item x="6277"/>
        <item x="6118"/>
        <item x="6696"/>
        <item x="5651"/>
        <item x="4623"/>
        <item x="3698"/>
        <item x="1530"/>
        <item x="4309"/>
        <item x="4236"/>
        <item x="3478"/>
        <item x="504"/>
        <item x="1321"/>
        <item x="6178"/>
        <item x="4032"/>
        <item x="5084"/>
        <item x="4101"/>
        <item x="4861"/>
        <item x="2480"/>
        <item x="2876"/>
        <item x="5617"/>
        <item x="3653"/>
        <item x="4072"/>
        <item x="6106"/>
        <item x="2784"/>
        <item x="2444"/>
        <item x="2897"/>
        <item x="2937"/>
        <item x="2308"/>
        <item x="2048"/>
        <item x="2766"/>
        <item x="5153"/>
        <item x="1175"/>
        <item x="7293"/>
        <item x="3896"/>
        <item x="2073"/>
        <item x="4751"/>
        <item x="5499"/>
        <item x="6554"/>
        <item x="5051"/>
        <item x="218"/>
        <item x="2322"/>
        <item x="5139"/>
        <item x="5912"/>
        <item x="6924"/>
        <item x="5813"/>
        <item x="7148"/>
        <item x="4369"/>
        <item x="2689"/>
        <item x="5162"/>
        <item x="2968"/>
        <item x="1148"/>
        <item x="7352"/>
        <item x="1259"/>
        <item x="360"/>
        <item x="7215"/>
        <item x="6971"/>
        <item x="5625"/>
        <item x="990"/>
        <item x="5881"/>
        <item x="3923"/>
        <item x="3475"/>
        <item x="894"/>
        <item x="4764"/>
        <item x="5758"/>
        <item x="4642"/>
        <item x="146"/>
        <item x="5968"/>
        <item x="4762"/>
        <item x="3027"/>
        <item x="3933"/>
        <item x="5868"/>
        <item x="3028"/>
        <item x="4687"/>
        <item x="6645"/>
        <item x="5949"/>
        <item x="5811"/>
        <item x="5510"/>
        <item x="6965"/>
        <item x="3710"/>
        <item x="2054"/>
        <item x="6504"/>
        <item x="5909"/>
        <item x="7355"/>
        <item x="5083"/>
        <item x="4303"/>
        <item x="1861"/>
        <item x="822"/>
        <item x="2796"/>
        <item x="4525"/>
        <item x="1867"/>
        <item x="6264"/>
        <item x="1964"/>
        <item x="1468"/>
        <item x="4281"/>
        <item x="426"/>
        <item x="6593"/>
        <item x="6411"/>
        <item x="5245"/>
        <item x="6568"/>
        <item x="6473"/>
        <item x="4599"/>
        <item x="5830"/>
        <item x="6258"/>
        <item x="3060"/>
        <item x="5312"/>
        <item x="6801"/>
        <item x="2011"/>
        <item x="7417"/>
        <item x="670"/>
        <item x="6902"/>
        <item x="4107"/>
        <item x="3614"/>
        <item x="3515"/>
        <item x="6641"/>
        <item x="7045"/>
        <item x="2816"/>
        <item x="2718"/>
        <item x="258"/>
        <item x="6331"/>
        <item x="7092"/>
        <item x="322"/>
        <item x="2914"/>
        <item x="182"/>
        <item x="540"/>
        <item x="6847"/>
        <item x="4588"/>
        <item x="1662"/>
        <item x="5554"/>
        <item x="5931"/>
        <item x="6326"/>
        <item x="3912"/>
        <item x="1619"/>
        <item x="5299"/>
        <item x="4942"/>
        <item x="5703"/>
        <item x="5225"/>
        <item x="1493"/>
        <item x="3255"/>
        <item x="707"/>
        <item x="4919"/>
        <item x="6172"/>
        <item x="3622"/>
        <item x="4614"/>
        <item x="5258"/>
        <item x="2896"/>
        <item x="7344"/>
        <item x="7340"/>
        <item x="3800"/>
        <item x="4782"/>
        <item x="6867"/>
        <item x="6317"/>
        <item x="2561"/>
        <item x="7110"/>
        <item x="1794"/>
        <item x="57"/>
        <item x="3010"/>
        <item x="6238"/>
        <item x="5579"/>
        <item x="7394"/>
        <item x="4275"/>
        <item x="127"/>
        <item x="46"/>
        <item x="4531"/>
        <item x="5366"/>
        <item x="308"/>
        <item x="6765"/>
        <item x="2222"/>
        <item x="1680"/>
        <item x="7099"/>
        <item x="6093"/>
        <item x="2819"/>
        <item x="1857"/>
        <item x="1924"/>
        <item x="5992"/>
        <item x="509"/>
        <item x="2418"/>
        <item x="3656"/>
        <item x="6987"/>
        <item x="2778"/>
        <item x="846"/>
        <item x="1463"/>
        <item x="29"/>
        <item x="4939"/>
        <item x="1782"/>
        <item x="5189"/>
        <item x="6915"/>
        <item x="6772"/>
        <item x="4406"/>
        <item x="6788"/>
        <item x="4892"/>
        <item x="4081"/>
        <item x="99"/>
        <item x="5424"/>
        <item x="1117"/>
        <item x="1799"/>
        <item x="96"/>
        <item x="116"/>
        <item x="1682"/>
        <item x="2864"/>
        <item x="886"/>
        <item x="695"/>
        <item x="2220"/>
        <item x="3011"/>
        <item x="2974"/>
        <item x="170"/>
        <item x="6569"/>
        <item x="6388"/>
        <item x="3041"/>
        <item x="4980"/>
        <item x="7337"/>
        <item x="1183"/>
        <item x="1823"/>
        <item x="1113"/>
        <item x="3361"/>
        <item x="3419"/>
        <item x="2463"/>
        <item x="2852"/>
        <item x="5612"/>
        <item x="6096"/>
        <item x="3669"/>
        <item x="3358"/>
        <item x="1407"/>
        <item x="820"/>
        <item x="7151"/>
        <item x="4470"/>
        <item x="6717"/>
        <item x="5430"/>
        <item x="5409"/>
        <item x="5386"/>
        <item x="5508"/>
        <item x="6368"/>
        <item x="6974"/>
        <item x="3886"/>
        <item x="1203"/>
        <item x="2890"/>
        <item x="1641"/>
        <item x="22"/>
        <item x="1534"/>
        <item x="3738"/>
        <item x="842"/>
        <item x="4955"/>
        <item x="413"/>
        <item x="7361"/>
        <item x="67"/>
        <item x="6501"/>
        <item x="810"/>
        <item x="4105"/>
        <item x="6450"/>
        <item x="1359"/>
        <item x="4809"/>
        <item x="2248"/>
        <item x="5241"/>
        <item x="5476"/>
        <item x="643"/>
        <item x="6332"/>
        <item x="6251"/>
        <item x="6177"/>
        <item x="6212"/>
        <item x="5060"/>
        <item x="6115"/>
        <item x="861"/>
        <item x="112"/>
        <item x="1255"/>
        <item x="4708"/>
        <item x="6694"/>
        <item x="2936"/>
        <item x="4700"/>
        <item x="6884"/>
        <item x="4363"/>
        <item x="5745"/>
        <item x="6230"/>
        <item x="3405"/>
        <item x="5802"/>
        <item x="3964"/>
        <item x="1719"/>
        <item x="7071"/>
        <item x="7412"/>
        <item x="4389"/>
        <item x="4823"/>
        <item x="5849"/>
        <item x="1702"/>
        <item x="6452"/>
        <item x="5998"/>
        <item x="7208"/>
        <item x="2162"/>
        <item x="6595"/>
        <item x="1806"/>
        <item x="184"/>
        <item x="2044"/>
        <item x="6775"/>
        <item x="1752"/>
        <item x="5346"/>
        <item x="5728"/>
        <item x="6114"/>
        <item x="5181"/>
        <item x="7158"/>
        <item x="1844"/>
        <item x="7152"/>
        <item x="6522"/>
        <item x="4193"/>
        <item x="3414"/>
        <item x="5402"/>
        <item x="1789"/>
        <item x="4552"/>
        <item x="4990"/>
        <item x="6131"/>
        <item x="772"/>
        <item x="5748"/>
        <item x="7015"/>
        <item x="1126"/>
        <item x="4825"/>
        <item x="5047"/>
        <item x="620"/>
        <item x="943"/>
        <item x="4604"/>
        <item x="1943"/>
        <item x="6910"/>
        <item x="5913"/>
        <item x="6292"/>
        <item x="6099"/>
        <item x="811"/>
        <item x="7378"/>
        <item x="4768"/>
        <item x="6846"/>
        <item x="59"/>
        <item x="6448"/>
        <item x="1579"/>
        <item x="3214"/>
        <item x="2774"/>
        <item x="4811"/>
        <item x="4047"/>
        <item x="1800"/>
        <item x="576"/>
        <item x="5324"/>
        <item x="4017"/>
        <item x="6962"/>
        <item x="5218"/>
        <item x="3740"/>
        <item x="5524"/>
        <item x="2342"/>
        <item x="3167"/>
        <item x="1215"/>
        <item x="266"/>
        <item x="7217"/>
        <item x="7101"/>
        <item x="5655"/>
        <item x="142"/>
        <item x="2567"/>
        <item x="5518"/>
        <item x="5908"/>
        <item x="4286"/>
        <item x="7231"/>
        <item x="2810"/>
        <item x="6356"/>
        <item x="420"/>
        <item x="5918"/>
        <item x="6100"/>
        <item x="6295"/>
        <item x="6490"/>
        <item x="6031"/>
        <item x="1636"/>
        <item x="2739"/>
        <item x="5892"/>
        <item x="5108"/>
        <item x="6718"/>
        <item x="3444"/>
        <item x="5235"/>
        <item x="7301"/>
        <item x="539"/>
        <item x="3122"/>
        <item x="6057"/>
        <item x="5804"/>
        <item x="4812"/>
        <item x="5412"/>
        <item x="6323"/>
        <item x="6245"/>
        <item x="4102"/>
        <item x="5946"/>
        <item x="3739"/>
        <item x="5794"/>
        <item x="6208"/>
        <item x="5158"/>
        <item x="128"/>
        <item x="4367"/>
        <item x="2769"/>
        <item x="2661"/>
        <item x="2010"/>
        <item x="6281"/>
        <item x="6799"/>
        <item x="5432"/>
        <item x="5331"/>
        <item x="2527"/>
        <item x="4280"/>
        <item x="2015"/>
        <item x="6824"/>
        <item x="3449"/>
        <item x="6515"/>
        <item x="5416"/>
        <item x="6166"/>
        <item x="4583"/>
        <item x="6422"/>
        <item x="5736"/>
        <item x="7326"/>
        <item x="5045"/>
        <item x="5448"/>
        <item x="5066"/>
        <item x="7425"/>
        <item x="6659"/>
        <item x="7393"/>
        <item x="3480"/>
        <item x="5784"/>
        <item x="49"/>
        <item x="2846"/>
        <item x="3776"/>
        <item x="4198"/>
        <item x="3026"/>
        <item x="4686"/>
        <item x="5110"/>
        <item x="1545"/>
        <item x="23"/>
        <item x="640"/>
        <item x="5493"/>
        <item x="739"/>
        <item x="2269"/>
        <item x="6361"/>
        <item x="2454"/>
        <item x="4192"/>
        <item x="2879"/>
        <item x="473"/>
        <item x="837"/>
        <item x="1462"/>
        <item x="434"/>
        <item x="6476"/>
        <item x="3627"/>
        <item x="7332"/>
        <item x="5637"/>
        <item x="5687"/>
        <item x="493"/>
        <item x="7003"/>
        <item x="1170"/>
        <item x="3509"/>
        <item x="87"/>
        <item x="309"/>
        <item x="5003"/>
        <item x="6268"/>
        <item x="5540"/>
        <item x="1388"/>
        <item x="7350"/>
        <item x="5017"/>
        <item x="1778"/>
        <item x="3719"/>
        <item x="6571"/>
        <item x="4430"/>
        <item x="1400"/>
        <item x="4799"/>
        <item x="1239"/>
        <item x="3377"/>
        <item x="5547"/>
        <item x="290"/>
        <item x="7374"/>
        <item x="1846"/>
        <item x="3880"/>
        <item x="3348"/>
        <item x="666"/>
        <item x="1056"/>
        <item x="5602"/>
        <item x="56"/>
        <item x="5427"/>
        <item x="4848"/>
        <item x="4894"/>
        <item x="5070"/>
        <item x="5063"/>
        <item x="7055"/>
        <item x="1790"/>
        <item x="2045"/>
        <item x="4173"/>
        <item x="2545"/>
        <item x="5592"/>
        <item x="6190"/>
        <item x="498"/>
        <item x="2791"/>
        <item x="1330"/>
        <item x="3188"/>
        <item x="284"/>
        <item x="6523"/>
        <item x="2066"/>
        <item x="6575"/>
        <item x="4195"/>
        <item x="7396"/>
        <item x="3279"/>
        <item x="3674"/>
        <item x="778"/>
        <item x="2516"/>
        <item x="6372"/>
        <item x="6690"/>
        <item x="156"/>
        <item x="4590"/>
        <item x="6890"/>
        <item x="6305"/>
        <item x="7282"/>
        <item x="6923"/>
        <item x="6988"/>
        <item x="1560"/>
        <item x="4509"/>
        <item x="4466"/>
        <item x="5109"/>
        <item x="4267"/>
        <item x="6784"/>
        <item x="7346"/>
        <item x="3550"/>
        <item x="5795"/>
        <item x="2413"/>
        <item x="561"/>
        <item x="7039"/>
        <item x="1435"/>
        <item x="6541"/>
        <item x="2442"/>
        <item x="3691"/>
        <item x="4820"/>
        <item x="1051"/>
        <item x="2200"/>
        <item x="4250"/>
        <item x="6604"/>
        <item x="3189"/>
        <item x="6423"/>
        <item x="6126"/>
        <item x="573"/>
        <item x="456"/>
        <item x="2216"/>
        <item x="2839"/>
        <item x="48"/>
        <item x="1753"/>
        <item x="6555"/>
        <item x="4578"/>
        <item x="882"/>
        <item x="5114"/>
        <item x="5929"/>
        <item x="3783"/>
        <item x="4168"/>
        <item x="3974"/>
        <item x="399"/>
        <item x="6074"/>
        <item x="5640"/>
        <item x="3582"/>
        <item x="1067"/>
        <item x="4717"/>
        <item x="6802"/>
        <item x="3003"/>
        <item x="5253"/>
        <item x="3524"/>
        <item x="6241"/>
        <item x="6853"/>
        <item x="5393"/>
        <item x="2150"/>
        <item x="2018"/>
        <item x="5969"/>
        <item x="6233"/>
        <item x="6663"/>
        <item x="4517"/>
        <item x="2507"/>
        <item x="4094"/>
        <item x="6091"/>
        <item x="6719"/>
        <item x="3864"/>
        <item x="2139"/>
        <item x="4702"/>
        <item x="5627"/>
        <item x="235"/>
        <item x="6534"/>
        <item x="3216"/>
        <item x="1957"/>
        <item x="3750"/>
        <item x="7219"/>
        <item x="6612"/>
        <item x="3104"/>
        <item x="400"/>
        <item x="438"/>
        <item x="743"/>
        <item x="6023"/>
        <item x="404"/>
        <item x="2278"/>
        <item x="4422"/>
        <item x="2773"/>
        <item x="965"/>
        <item x="4877"/>
        <item x="1909"/>
        <item x="6491"/>
        <item x="2416"/>
        <item x="3208"/>
        <item x="6013"/>
        <item x="4059"/>
        <item x="4697"/>
        <item x="3147"/>
        <item x="3396"/>
        <item x="4170"/>
        <item x="4175"/>
        <item x="6313"/>
        <item x="768"/>
        <item x="388"/>
        <item x="5805"/>
        <item x="4273"/>
        <item x="6627"/>
        <item x="7068"/>
        <item x="5406"/>
        <item x="977"/>
        <item x="4485"/>
        <item x="5507"/>
        <item x="3447"/>
        <item x="5036"/>
        <item x="2332"/>
        <item x="3810"/>
        <item x="5315"/>
        <item x="3350"/>
        <item x="2051"/>
        <item x="1547"/>
        <item x="1306"/>
        <item x="3770"/>
        <item x="3575"/>
        <item x="2851"/>
        <item x="7226"/>
        <item x="4269"/>
        <item x="896"/>
        <item x="278"/>
        <item x="5032"/>
        <item x="3505"/>
        <item x="847"/>
        <item x="3779"/>
        <item x="1154"/>
        <item x="6336"/>
        <item x="872"/>
        <item x="6165"/>
        <item x="901"/>
        <item x="4332"/>
        <item x="4045"/>
        <item x="4446"/>
        <item x="6935"/>
        <item x="7093"/>
        <item x="3398"/>
        <item x="3788"/>
        <item x="5150"/>
        <item x="2065"/>
        <item x="5762"/>
        <item x="505"/>
        <item x="3870"/>
        <item x="7368"/>
        <item x="971"/>
        <item x="1839"/>
        <item x="1241"/>
        <item x="932"/>
        <item x="5039"/>
        <item x="1772"/>
        <item x="483"/>
        <item x="3253"/>
        <item x="6839"/>
        <item x="2640"/>
        <item x="518"/>
        <item x="1701"/>
        <item x="1370"/>
        <item x="4077"/>
        <item x="821"/>
        <item x="4651"/>
        <item x="3314"/>
        <item x="3696"/>
        <item x="2503"/>
        <item x="5605"/>
        <item x="6762"/>
        <item x="6562"/>
        <item x="3182"/>
        <item x="149"/>
        <item x="2371"/>
        <item x="7229"/>
        <item x="2240"/>
        <item x="5137"/>
        <item x="3451"/>
        <item x="4405"/>
        <item x="4733"/>
        <item x="6386"/>
        <item x="52"/>
        <item x="5011"/>
        <item x="7078"/>
        <item x="2369"/>
        <item x="7094"/>
        <item x="2813"/>
        <item x="1942"/>
        <item x="3250"/>
        <item x="43"/>
        <item x="3289"/>
        <item x="5987"/>
        <item x="825"/>
        <item x="7171"/>
        <item x="4796"/>
        <item x="3839"/>
        <item x="6467"/>
        <item x="6662"/>
        <item x="7030"/>
        <item x="3135"/>
        <item x="4307"/>
        <item x="5010"/>
        <item x="414"/>
        <item x="5211"/>
        <item x="5569"/>
        <item x="3940"/>
        <item x="7384"/>
        <item x="3476"/>
        <item x="6330"/>
        <item x="3799"/>
        <item x="1193"/>
        <item x="3473"/>
        <item x="353"/>
        <item x="6650"/>
        <item x="4576"/>
        <item x="1515"/>
        <item x="2509"/>
        <item x="4870"/>
        <item x="2942"/>
        <item x="2449"/>
        <item x="6060"/>
        <item x="3234"/>
        <item x="4368"/>
        <item x="6228"/>
        <item x="3607"/>
        <item x="3040"/>
        <item x="7291"/>
        <item x="6506"/>
        <item x="2756"/>
        <item x="2227"/>
        <item x="1870"/>
        <item x="2892"/>
        <item x="5706"/>
        <item x="4688"/>
        <item x="4508"/>
        <item x="3597"/>
        <item x="1906"/>
        <item x="6005"/>
        <item x="243"/>
        <item x="3144"/>
        <item x="2899"/>
        <item x="1553"/>
        <item x="558"/>
        <item x="4010"/>
        <item x="2263"/>
        <item x="3568"/>
        <item x="3932"/>
        <item x="1114"/>
        <item x="2967"/>
        <item x="4778"/>
        <item x="5403"/>
        <item x="461"/>
        <item x="5961"/>
        <item x="1889"/>
        <item x="5996"/>
        <item x="2152"/>
        <item x="2080"/>
        <item x="3274"/>
        <item x="3876"/>
        <item x="4376"/>
        <item x="565"/>
        <item x="2954"/>
        <item x="5973"/>
        <item x="7146"/>
        <item x="6908"/>
        <item x="2475"/>
        <item x="157"/>
        <item x="2170"/>
        <item x="2847"/>
        <item x="7096"/>
        <item x="1276"/>
        <item x="4803"/>
        <item x="5882"/>
        <item x="4461"/>
        <item x="3210"/>
        <item x="1843"/>
        <item x="5361"/>
        <item x="1966"/>
        <item x="1070"/>
        <item x="3808"/>
        <item x="4400"/>
        <item x="1096"/>
        <item x="36"/>
        <item x="7343"/>
        <item x="4666"/>
        <item x="2283"/>
        <item x="2701"/>
        <item x="5357"/>
        <item x="4716"/>
        <item x="800"/>
        <item x="2166"/>
        <item x="4449"/>
        <item x="2528"/>
        <item x="6167"/>
        <item x="6346"/>
        <item x="6733"/>
        <item x="730"/>
        <item x="180"/>
        <item x="4763"/>
        <item x="7181"/>
        <item x="7432"/>
        <item x="4793"/>
        <item x="2844"/>
        <item x="2694"/>
        <item x="4742"/>
        <item x="4085"/>
        <item x="788"/>
        <item x="6413"/>
        <item x="1617"/>
        <item x="3496"/>
        <item x="6431"/>
        <item x="5862"/>
        <item x="1608"/>
        <item x="3054"/>
        <item x="1978"/>
        <item x="6011"/>
        <item x="568"/>
        <item x="5197"/>
        <item x="3186"/>
        <item x="2340"/>
        <item x="5030"/>
        <item x="4220"/>
        <item x="3317"/>
        <item x="2517"/>
        <item x="3067"/>
        <item x="6068"/>
        <item x="2282"/>
        <item x="3288"/>
        <item x="3663"/>
        <item x="1667"/>
        <item x="7032"/>
        <item x="4318"/>
        <item x="301"/>
        <item x="1618"/>
        <item x="714"/>
        <item x="6494"/>
        <item x="7020"/>
        <item x="357"/>
        <item x="3990"/>
        <item x="4582"/>
        <item x="4663"/>
        <item x="5789"/>
        <item x="544"/>
        <item x="616"/>
        <item x="2440"/>
        <item x="5453"/>
        <item x="3643"/>
        <item x="2541"/>
        <item x="2809"/>
        <item x="5301"/>
        <item x="1853"/>
        <item x="1681"/>
        <item x="4329"/>
        <item x="5827"/>
        <item x="6454"/>
        <item x="3840"/>
        <item x="3222"/>
        <item x="5278"/>
        <item x="4118"/>
        <item x="5840"/>
        <item x="5685"/>
        <item x="4231"/>
        <item x="1061"/>
        <item x="1679"/>
        <item x="1024"/>
        <item x="3039"/>
        <item x="6826"/>
        <item x="4152"/>
        <item x="6462"/>
        <item x="2268"/>
        <item x="2426"/>
        <item x="4001"/>
        <item x="4802"/>
        <item x="5100"/>
        <item x="2721"/>
        <item x="2376"/>
        <item x="3819"/>
        <item x="3999"/>
        <item x="2568"/>
        <item x="4457"/>
        <item x="6652"/>
        <item x="6544"/>
        <item x="2271"/>
        <item x="5444"/>
        <item x="5255"/>
        <item x="6675"/>
        <item x="7263"/>
        <item x="6137"/>
        <item x="5505"/>
        <item x="1037"/>
        <item x="253"/>
        <item x="2542"/>
        <item x="5575"/>
        <item x="265"/>
        <item x="5055"/>
        <item x="316"/>
        <item x="4818"/>
        <item x="1287"/>
        <item x="6040"/>
        <item x="1290"/>
        <item x="6928"/>
        <item x="2450"/>
        <item x="6732"/>
        <item x="4346"/>
        <item x="6905"/>
        <item x="2466"/>
        <item x="1776"/>
        <item x="13"/>
        <item x="3883"/>
        <item x="1692"/>
        <item x="1140"/>
        <item x="3227"/>
        <item x="6453"/>
        <item x="5710"/>
        <item x="1828"/>
        <item x="4951"/>
        <item x="4356"/>
        <item x="4661"/>
        <item x="5240"/>
        <item x="7183"/>
        <item x="5833"/>
        <item x="3099"/>
        <item x="3394"/>
        <item x="4612"/>
        <item x="5836"/>
        <item x="3662"/>
        <item x="792"/>
        <item x="5729"/>
        <item x="6117"/>
        <item x="6951"/>
        <item x="5896"/>
        <item x="5560"/>
        <item x="285"/>
        <item x="5439"/>
        <item x="3919"/>
        <item x="5562"/>
        <item x="7385"/>
        <item x="6980"/>
        <item x="4071"/>
        <item x="3117"/>
        <item x="2428"/>
        <item x="3778"/>
        <item x="6244"/>
        <item x="5178"/>
        <item x="5256"/>
        <item x="6502"/>
        <item x="4399"/>
        <item x="5607"/>
        <item x="7125"/>
        <item x="6991"/>
        <item x="1171"/>
        <item x="4707"/>
        <item x="6654"/>
        <item x="425"/>
        <item x="2792"/>
        <item x="4315"/>
        <item x="1168"/>
        <item x="4415"/>
        <item x="416"/>
        <item x="3450"/>
        <item x="3533"/>
        <item x="5209"/>
        <item x="7157"/>
        <item x="64"/>
        <item x="2964"/>
        <item x="2904"/>
        <item x="3996"/>
        <item x="2590"/>
        <item x="7367"/>
        <item x="2999"/>
        <item x="1915"/>
        <item x="704"/>
        <item x="391"/>
        <item x="2525"/>
        <item x="6050"/>
        <item x="3148"/>
        <item x="4034"/>
        <item x="5620"/>
        <item x="219"/>
        <item x="3879"/>
        <item x="6806"/>
        <item x="1986"/>
        <item x="5374"/>
        <item x="5206"/>
        <item x="6211"/>
        <item x="3422"/>
        <item x="1606"/>
        <item x="5711"/>
        <item x="4383"/>
        <item x="477"/>
        <item x="1601"/>
        <item x="4218"/>
        <item x="925"/>
        <item x="4845"/>
        <item x="6343"/>
        <item x="2393"/>
        <item x="3231"/>
        <item x="245"/>
        <item x="2387"/>
        <item x="3494"/>
        <item x="3423"/>
        <item x="4705"/>
        <item x="2254"/>
        <item x="5991"/>
        <item x="3634"/>
        <item x="4008"/>
        <item x="5389"/>
        <item x="6252"/>
        <item x="7399"/>
        <item x="5553"/>
        <item x="5573"/>
        <item x="1603"/>
        <item x="1611"/>
        <item x="215"/>
        <item x="942"/>
        <item x="4058"/>
        <item x="6551"/>
        <item x="5817"/>
        <item x="5688"/>
        <item x="753"/>
        <item x="4298"/>
        <item x="3205"/>
        <item x="2857"/>
        <item x="4019"/>
        <item x="5724"/>
        <item x="5915"/>
        <item x="5535"/>
        <item x="5343"/>
        <item x="1729"/>
        <item x="5355"/>
        <item x="4921"/>
        <item x="1325"/>
        <item x="1478"/>
        <item x="1982"/>
        <item x="2786"/>
        <item x="1349"/>
        <item x="5433"/>
        <item x="4359"/>
        <item x="6862"/>
        <item x="1040"/>
        <item x="6920"/>
        <item x="4679"/>
        <item x="2685"/>
        <item x="2980"/>
        <item x="2307"/>
        <item x="213"/>
        <item x="4380"/>
        <item x="6995"/>
        <item x="3519"/>
        <item x="6540"/>
        <item x="5085"/>
        <item x="6851"/>
        <item x="5947"/>
        <item x="5319"/>
        <item x="6559"/>
        <item x="2742"/>
        <item x="7012"/>
        <item x="7258"/>
        <item x="2496"/>
        <item x="1437"/>
        <item x="3578"/>
        <item x="593"/>
        <item x="5664"/>
        <item x="3922"/>
        <item x="5983"/>
        <item x="3666"/>
        <item x="72"/>
        <item x="6391"/>
        <item x="4994"/>
        <item x="3215"/>
        <item x="2183"/>
        <item x="6610"/>
        <item x="5659"/>
        <item x="5645"/>
        <item x="3720"/>
        <item x="6209"/>
        <item x="4689"/>
        <item x="2337"/>
        <item x="4654"/>
        <item x="3827"/>
        <item x="6548"/>
        <item x="3226"/>
        <item x="3758"/>
        <item x="1186"/>
        <item x="996"/>
        <item x="5696"/>
        <item x="2781"/>
        <item x="5464"/>
        <item x="3630"/>
        <item x="4476"/>
        <item x="2988"/>
        <item x="884"/>
        <item x="460"/>
        <item x="4856"/>
        <item x="6975"/>
        <item x="4806"/>
        <item x="547"/>
        <item x="4041"/>
        <item x="7240"/>
        <item x="6150"/>
        <item x="4876"/>
        <item x="3577"/>
        <item x="3105"/>
        <item x="3548"/>
        <item x="6573"/>
        <item x="1728"/>
        <item x="1045"/>
        <item x="1504"/>
        <item x="239"/>
        <item x="6112"/>
        <item x="6110"/>
        <item x="5959"/>
        <item x="507"/>
        <item x="5232"/>
        <item x="3477"/>
        <item x="4527"/>
        <item x="6030"/>
        <item x="226"/>
        <item x="3400"/>
        <item x="6195"/>
        <item x="4693"/>
        <item x="968"/>
        <item x="5238"/>
        <item x="3213"/>
        <item x="5219"/>
        <item x="3755"/>
        <item x="1223"/>
        <item x="268"/>
        <item x="5451"/>
        <item x="6269"/>
        <item x="6969"/>
        <item x="6811"/>
        <item x="7040"/>
        <item x="1854"/>
        <item x="7407"/>
        <item x="2604"/>
        <item x="5013"/>
        <item x="3198"/>
        <item x="249"/>
        <item x="1311"/>
        <item x="161"/>
        <item x="550"/>
        <item x="232"/>
        <item x="1371"/>
        <item x="2787"/>
        <item x="5105"/>
        <item x="5971"/>
        <item x="6366"/>
        <item x="2903"/>
        <item x="3843"/>
        <item x="6259"/>
        <item x="5479"/>
        <item x="4310"/>
        <item x="3648"/>
        <item x="6852"/>
        <item x="2354"/>
        <item x="5972"/>
        <item x="4905"/>
        <item x="2168"/>
        <item x="580"/>
        <item x="6153"/>
        <item x="6385"/>
        <item x="5954"/>
        <item x="5856"/>
        <item x="3704"/>
        <item x="5735"/>
        <item x="6872"/>
        <item x="6105"/>
        <item x="7026"/>
        <item x="85"/>
        <item x="858"/>
        <item x="6912"/>
        <item x="2382"/>
        <item x="2555"/>
        <item x="2586"/>
        <item x="1184"/>
        <item x="1459"/>
        <item x="3427"/>
        <item x="1034"/>
        <item x="789"/>
        <item x="1645"/>
        <item x="1156"/>
        <item x="3518"/>
        <item x="2735"/>
        <item x="4551"/>
        <item x="2508"/>
        <item x="2481"/>
        <item x="1046"/>
        <item x="2519"/>
        <item x="4732"/>
        <item x="686"/>
        <item x="4473"/>
        <item x="2077"/>
        <item x="4741"/>
        <item x="1551"/>
        <item x="3767"/>
        <item x="482"/>
        <item x="3715"/>
        <item x="100"/>
        <item x="1279"/>
        <item x="4351"/>
        <item x="238"/>
        <item x="1890"/>
        <item x="2438"/>
        <item x="5129"/>
        <item x="4263"/>
        <item x="2845"/>
        <item x="1077"/>
        <item x="5801"/>
        <item x="3676"/>
        <item x="3002"/>
        <item x="3557"/>
        <item x="4997"/>
        <item x="393"/>
        <item x="2686"/>
        <item x="2571"/>
        <item x="706"/>
        <item x="5981"/>
        <item x="1808"/>
        <item x="6064"/>
        <item x="2691"/>
        <item x="2653"/>
        <item x="7362"/>
        <item x="2206"/>
        <item x="4354"/>
        <item x="5325"/>
        <item x="7364"/>
        <item x="2593"/>
        <item x="2682"/>
        <item x="2163"/>
        <item x="7087"/>
        <item x="716"/>
        <item x="2252"/>
        <item x="3887"/>
        <item x="2665"/>
        <item x="3005"/>
        <item x="6512"/>
        <item x="6812"/>
        <item x="1578"/>
        <item x="5582"/>
        <item x="203"/>
        <item x="2747"/>
        <item x="6403"/>
        <item x="833"/>
        <item x="517"/>
        <item x="3535"/>
        <item x="1358"/>
        <item x="2609"/>
        <item x="4455"/>
        <item x="3942"/>
        <item x="7334"/>
        <item x="2793"/>
        <item x="1630"/>
        <item x="2408"/>
        <item x="1001"/>
        <item x="875"/>
        <item x="1205"/>
        <item x="1954"/>
        <item x="5127"/>
        <item x="5767"/>
        <item x="1899"/>
        <item x="2612"/>
        <item x="3395"/>
        <item x="5530"/>
        <item x="7254"/>
        <item x="2075"/>
        <item x="2164"/>
        <item x="1413"/>
        <item x="6247"/>
        <item x="2596"/>
        <item x="330"/>
        <item x="3610"/>
        <item x="273"/>
        <item x="6744"/>
        <item x="3821"/>
        <item x="2902"/>
        <item x="6524"/>
        <item x="5272"/>
        <item x="6213"/>
        <item x="4701"/>
        <item x="6350"/>
        <item x="4948"/>
        <item x="6291"/>
        <item x="5722"/>
        <item x="5340"/>
        <item x="6879"/>
        <item x="4618"/>
        <item x="5196"/>
        <item x="5305"/>
        <item x="754"/>
        <item x="4113"/>
        <item x="2543"/>
        <item x="4016"/>
        <item x="2979"/>
        <item x="1704"/>
        <item x="432"/>
        <item x="2114"/>
        <item x="3100"/>
        <item x="7239"/>
        <item x="3558"/>
        <item x="935"/>
        <item x="6791"/>
        <item x="7400"/>
        <item x="4867"/>
        <item x="1610"/>
        <item x="3194"/>
        <item x="947"/>
        <item x="5681"/>
        <item x="6692"/>
        <item x="223"/>
        <item x="5542"/>
        <item x="1524"/>
        <item x="5173"/>
        <item x="3973"/>
        <item x="829"/>
        <item x="5994"/>
        <item x="4371"/>
        <item x="1523"/>
        <item x="1999"/>
        <item x="155"/>
        <item x="3499"/>
        <item x="5557"/>
        <item x="2415"/>
        <item x="1588"/>
        <item x="2309"/>
        <item x="978"/>
        <item x="6629"/>
        <item x="1788"/>
        <item x="6613"/>
        <item x="1817"/>
        <item x="7111"/>
        <item x="4098"/>
        <item x="5682"/>
        <item x="1286"/>
        <item x="740"/>
        <item x="6993"/>
        <item x="7177"/>
        <item x="7430"/>
        <item x="6660"/>
        <item x="1783"/>
        <item x="6122"/>
        <item x="6668"/>
        <item x="3116"/>
        <item x="3111"/>
        <item x="4896"/>
        <item x="773"/>
        <item x="1451"/>
        <item x="787"/>
        <item x="6459"/>
        <item x="2984"/>
        <item x="5694"/>
        <item x="4360"/>
        <item x="747"/>
        <item x="3298"/>
        <item x="350"/>
        <item x="2132"/>
        <item x="2158"/>
        <item x="3181"/>
        <item x="1233"/>
        <item x="4459"/>
        <item x="2807"/>
        <item x="3889"/>
        <item x="6426"/>
        <item x="1818"/>
        <item x="4676"/>
        <item x="3153"/>
        <item x="2922"/>
        <item x="5292"/>
        <item x="1394"/>
        <item x="6468"/>
        <item x="355"/>
        <item x="3994"/>
        <item x="5035"/>
        <item x="5902"/>
        <item x="3128"/>
        <item x="3230"/>
        <item x="3621"/>
        <item x="5708"/>
        <item x="7330"/>
        <item x="1536"/>
        <item x="3120"/>
        <item x="4866"/>
        <item x="3603"/>
        <item x="6335"/>
        <item x="5700"/>
        <item x="1447"/>
        <item x="7143"/>
        <item x="348"/>
        <item x="422"/>
        <item x="2034"/>
        <item x="2643"/>
        <item x="2008"/>
        <item x="914"/>
        <item x="141"/>
        <item x="3737"/>
        <item x="6859"/>
        <item x="7223"/>
        <item x="6246"/>
        <item x="4246"/>
        <item x="597"/>
        <item x="2315"/>
        <item x="4062"/>
        <item x="5027"/>
        <item x="2803"/>
        <item x="4554"/>
        <item x="4222"/>
        <item x="5953"/>
        <item x="6750"/>
        <item x="4801"/>
        <item x="5394"/>
        <item x="4110"/>
        <item x="4012"/>
        <item x="529"/>
        <item x="6606"/>
        <item x="6046"/>
        <item x="2960"/>
        <item x="2033"/>
        <item x="6371"/>
        <item x="7176"/>
        <item x="4821"/>
        <item x="2062"/>
        <item x="6075"/>
        <item x="3516"/>
        <item x="5778"/>
        <item x="2050"/>
        <item x="4649"/>
        <item x="7342"/>
        <item x="7179"/>
        <item x="5570"/>
        <item x="2295"/>
        <item x="586"/>
        <item x="1988"/>
        <item x="5228"/>
        <item x="5342"/>
        <item x="2837"/>
        <item x="5372"/>
        <item x="543"/>
        <item x="7173"/>
        <item x="6019"/>
        <item x="6280"/>
        <item x="4261"/>
        <item x="14"/>
        <item x="3238"/>
        <item x="3675"/>
        <item x="7273"/>
        <item x="4591"/>
        <item x="1914"/>
        <item x="6070"/>
        <item x="6276"/>
        <item x="5050"/>
        <item x="6533"/>
        <item x="3865"/>
        <item x="5561"/>
        <item x="6900"/>
        <item x="5520"/>
        <item x="4636"/>
        <item x="5172"/>
        <item x="380"/>
        <item x="1592"/>
        <item x="950"/>
        <item x="6417"/>
        <item x="3766"/>
        <item x="2692"/>
        <item x="3280"/>
        <item x="1408"/>
        <item x="5596"/>
        <item x="6092"/>
        <item x="2009"/>
        <item x="4377"/>
        <item x="4065"/>
        <item x="3801"/>
        <item x="5698"/>
        <item x="4493"/>
        <item x="5184"/>
        <item x="3453"/>
        <item x="4522"/>
        <item x="3064"/>
        <item x="3363"/>
        <item x="176"/>
        <item x="4502"/>
        <item x="4313"/>
        <item x="6449"/>
        <item x="3606"/>
        <item x="3318"/>
        <item x="1387"/>
        <item x="7121"/>
        <item x="260"/>
        <item x="1308"/>
        <item x="5202"/>
        <item x="6582"/>
        <item x="227"/>
        <item x="6934"/>
        <item x="162"/>
        <item x="442"/>
        <item x="4289"/>
        <item x="2726"/>
        <item x="1774"/>
        <item x="1479"/>
        <item x="956"/>
        <item x="2681"/>
        <item x="3471"/>
        <item x="719"/>
        <item x="259"/>
        <item x="1805"/>
        <item x="3036"/>
        <item x="699"/>
        <item x="4815"/>
        <item x="7227"/>
        <item x="1996"/>
        <item x="5269"/>
        <item x="5887"/>
        <item x="3045"/>
        <item x="2548"/>
        <item x="2959"/>
        <item x="2645"/>
        <item x="4690"/>
        <item x="5077"/>
        <item x="3947"/>
        <item x="3243"/>
        <item x="3762"/>
        <item x="5082"/>
        <item x="1089"/>
        <item x="6427"/>
        <item x="4579"/>
        <item x="1090"/>
        <item x="4447"/>
        <item x="1057"/>
        <item x="5578"/>
        <item x="5147"/>
        <item x="4577"/>
        <item x="5297"/>
        <item x="6017"/>
        <item x="5152"/>
        <item x="928"/>
        <item x="5044"/>
        <item x="6747"/>
        <item x="6883"/>
        <item x="5757"/>
        <item x="2610"/>
        <item x="4561"/>
        <item x="6550"/>
        <item x="6685"/>
        <item x="332"/>
        <item x="1520"/>
        <item x="2355"/>
        <item x="6157"/>
        <item x="791"/>
        <item x="5845"/>
        <item x="3129"/>
        <item x="3921"/>
        <item x="1404"/>
        <item x="5367"/>
        <item x="797"/>
        <item x="3701"/>
        <item x="5783"/>
        <item x="2194"/>
        <item x="2620"/>
        <item x="1405"/>
        <item x="2030"/>
        <item x="2256"/>
        <item x="4849"/>
        <item x="6615"/>
        <item x="5782"/>
        <item x="7242"/>
        <item x="5861"/>
        <item x="5037"/>
        <item x="4013"/>
        <item x="7281"/>
        <item x="4570"/>
        <item x="5898"/>
        <item x="1466"/>
        <item x="2312"/>
        <item x="516"/>
        <item x="657"/>
        <item x="5243"/>
        <item x="1760"/>
        <item x="7184"/>
        <item x="4500"/>
        <item x="3175"/>
        <item x="2750"/>
        <item x="5326"/>
        <item x="2328"/>
        <item x="1516"/>
        <item x="6124"/>
        <item x="3969"/>
        <item x="796"/>
        <item x="4063"/>
        <item x="4256"/>
        <item x="1845"/>
        <item x="3242"/>
        <item x="5167"/>
        <item x="6239"/>
        <item x="5702"/>
        <item x="5304"/>
        <item x="3599"/>
        <item x="6065"/>
        <item x="7310"/>
        <item x="3718"/>
        <item x="5974"/>
        <item x="6430"/>
        <item x="3593"/>
        <item x="3731"/>
        <item x="5443"/>
        <item x="2324"/>
        <item x="2264"/>
        <item x="3863"/>
        <item x="5839"/>
        <item x="2448"/>
        <item x="4830"/>
        <item x="1444"/>
        <item x="5629"/>
        <item x="6394"/>
        <item x="2782"/>
        <item x="1030"/>
        <item x="77"/>
        <item x="1975"/>
        <item x="549"/>
        <item x="66"/>
        <item x="2204"/>
        <item x="1809"/>
        <item x="2396"/>
        <item x="4723"/>
        <item x="5390"/>
        <item x="7356"/>
        <item x="6412"/>
        <item x="2626"/>
        <item x="5473"/>
        <item x="6378"/>
        <item x="6787"/>
        <item x="2121"/>
        <item x="6471"/>
        <item x="7160"/>
        <item x="4410"/>
        <item x="1866"/>
        <item x="6856"/>
        <item x="6134"/>
        <item x="1771"/>
        <item x="2757"/>
        <item x="2043"/>
        <item x="1161"/>
        <item x="653"/>
        <item x="4616"/>
        <item x="1088"/>
        <item x="4093"/>
        <item x="1700"/>
        <item x="2128"/>
        <item x="2924"/>
        <item x="1220"/>
        <item x="5468"/>
        <item x="1230"/>
        <item x="55"/>
        <item x="1985"/>
        <item x="1513"/>
        <item x="1131"/>
        <item x="5112"/>
        <item x="168"/>
        <item x="5611"/>
        <item x="3306"/>
        <item x="6734"/>
        <item x="84"/>
        <item x="1477"/>
        <item x="4484"/>
        <item x="3376"/>
        <item x="2379"/>
        <item x="7122"/>
        <item x="6376"/>
        <item x="3124"/>
        <item x="1717"/>
        <item x="2770"/>
        <item x="6622"/>
        <item x="5280"/>
        <item x="1932"/>
        <item x="4963"/>
        <item x="1512"/>
        <item x="1993"/>
        <item x="7201"/>
        <item x="6398"/>
        <item x="5692"/>
        <item x="3263"/>
        <item x="3409"/>
        <item x="870"/>
        <item x="3152"/>
        <item x="7216"/>
        <item x="4317"/>
        <item x="73"/>
        <item x="1247"/>
        <item x="1022"/>
        <item x="4458"/>
        <item x="4486"/>
        <item x="5857"/>
        <item x="7144"/>
        <item x="2145"/>
        <item x="6950"/>
        <item x="81"/>
        <item x="4029"/>
        <item x="40"/>
        <item x="625"/>
        <item x="3511"/>
        <item x="1157"/>
        <item x="5820"/>
        <item x="1572"/>
        <item x="6447"/>
        <item x="5658"/>
        <item x="6397"/>
        <item x="1594"/>
        <item x="946"/>
        <item x="921"/>
        <item x="6435"/>
        <item x="6972"/>
        <item x="1159"/>
        <item x="3096"/>
        <item x="930"/>
        <item x="2485"/>
        <item x="1181"/>
        <item x="1333"/>
        <item x="4433"/>
        <item x="3369"/>
        <item x="642"/>
        <item x="2430"/>
        <item x="4675"/>
        <item x="164"/>
        <item x="6557"/>
        <item x="3729"/>
        <item x="1341"/>
        <item x="6892"/>
        <item x="3683"/>
        <item x="7297"/>
        <item x="6981"/>
        <item x="6873"/>
        <item x="7424"/>
        <item x="4339"/>
        <item x="7024"/>
        <item x="1238"/>
        <item x="991"/>
        <item x="4781"/>
        <item x="6107"/>
        <item x="5521"/>
        <item x="1555"/>
        <item x="5934"/>
        <item x="5923"/>
        <item x="4936"/>
        <item x="302"/>
        <item x="4279"/>
        <item x="3320"/>
        <item x="694"/>
        <item x="2471"/>
        <item x="4176"/>
        <item x="26"/>
        <item x="3598"/>
        <item x="5351"/>
        <item x="6682"/>
        <item x="7275"/>
        <item x="6296"/>
        <item x="5739"/>
        <item x="4756"/>
        <item x="4166"/>
        <item x="3987"/>
        <item x="6889"/>
        <item x="4630"/>
        <item x="2173"/>
        <item x="702"/>
        <item x="1981"/>
        <item x="5411"/>
        <item x="6204"/>
        <item x="433"/>
        <item x="344"/>
        <item x="5166"/>
        <item x="311"/>
        <item x="7288"/>
        <item x="3751"/>
        <item x="5565"/>
        <item x="436"/>
        <item x="5639"/>
        <item x="3724"/>
        <item x="5171"/>
        <item x="4451"/>
        <item x="6992"/>
        <item x="5635"/>
        <item x="4791"/>
        <item x="6237"/>
        <item x="4338"/>
        <item x="5846"/>
        <item x="224"/>
        <item x="1319"/>
        <item x="1253"/>
        <item x="1658"/>
        <item x="700"/>
        <item x="369"/>
        <item x="899"/>
        <item x="3338"/>
        <item x="5841"/>
        <item x="6689"/>
        <item x="5880"/>
        <item x="5842"/>
        <item x="4628"/>
        <item x="6596"/>
        <item x="5463"/>
        <item x="3207"/>
        <item x="6658"/>
        <item x="5246"/>
        <item x="248"/>
        <item x="4635"/>
        <item x="2185"/>
        <item x="398"/>
        <item x="5957"/>
        <item x="3353"/>
        <item x="5869"/>
        <item x="5005"/>
        <item x="6477"/>
        <item x="5387"/>
        <item x="7294"/>
        <item x="5761"/>
        <item x="3850"/>
        <item x="6763"/>
        <item x="4899"/>
        <item x="181"/>
        <item x="6674"/>
        <item x="132"/>
        <item t="default"/>
      </items>
    </pivotField>
    <pivotField showAll="0"/>
    <pivotField showAll="0">
      <items count="19">
        <item x="0"/>
        <item x="3"/>
        <item x="10"/>
        <item x="2"/>
        <item x="1"/>
        <item x="6"/>
        <item x="4"/>
        <item x="9"/>
        <item x="7"/>
        <item x="5"/>
        <item x="13"/>
        <item x="16"/>
        <item x="15"/>
        <item x="11"/>
        <item x="8"/>
        <item x="17"/>
        <item x="14"/>
        <item x="12"/>
        <item t="default"/>
      </items>
    </pivotField>
    <pivotField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pivotField>
    <pivotField showAll="0"/>
    <pivotField showAll="0"/>
    <pivotField showAll="0"/>
    <pivotField showAll="0"/>
    <pivotField showAll="0"/>
    <pivotField showAll="0"/>
    <pivotField numFmtId="164" showAll="0"/>
    <pivotField showAll="0"/>
    <pivotField axis="axisRow" showAll="0">
      <items count="11">
        <item x="0"/>
        <item m="1" x="5"/>
        <item x="1"/>
        <item m="1" x="6"/>
        <item x="2"/>
        <item m="1" x="7"/>
        <item x="3"/>
        <item m="1" x="8"/>
        <item x="4"/>
        <item m="1" x="9"/>
        <item t="default"/>
      </items>
    </pivotField>
    <pivotField showAll="0"/>
  </pivotFields>
  <rowFields count="1">
    <field x="18"/>
  </rowFields>
  <rowItems count="6">
    <i>
      <x/>
    </i>
    <i>
      <x v="2"/>
    </i>
    <i>
      <x v="4"/>
    </i>
    <i>
      <x v="6"/>
    </i>
    <i>
      <x v="8"/>
    </i>
    <i t="grand">
      <x/>
    </i>
  </rowItems>
  <colItems count="1">
    <i/>
  </colItems>
  <dataFields count="1">
    <dataField name="Number of Movies" fld="0" subtotal="count" baseField="18"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2B5517-2B37-4557-A840-B41477EFFC8F}"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J1:K19" firstHeaderRow="1" firstDataRow="1" firstDataCol="1"/>
  <pivotFields count="20">
    <pivotField showAll="0">
      <items count="7434">
        <item x="5423"/>
        <item x="5183"/>
        <item x="6164"/>
        <item x="3294"/>
        <item x="4757"/>
        <item x="5874"/>
        <item x="4987"/>
        <item x="7266"/>
        <item x="1352"/>
        <item x="556"/>
        <item x="5341"/>
        <item x="4490"/>
        <item x="3391"/>
        <item x="2674"/>
        <item x="4161"/>
        <item x="1214"/>
        <item x="1044"/>
        <item x="5465"/>
        <item x="6737"/>
        <item x="3455"/>
        <item x="410"/>
        <item x="5906"/>
        <item x="5157"/>
        <item x="2811"/>
        <item x="3612"/>
        <item x="2629"/>
        <item x="5470"/>
        <item x="7128"/>
        <item x="6138"/>
        <item x="5610"/>
        <item x="5649"/>
        <item x="4421"/>
        <item x="6757"/>
        <item x="2137"/>
        <item x="3852"/>
        <item x="4833"/>
        <item x="5376"/>
        <item x="1379"/>
        <item x="2921"/>
        <item x="4183"/>
        <item x="6152"/>
        <item x="3531"/>
        <item x="486"/>
        <item x="6825"/>
        <item x="6191"/>
        <item x="4245"/>
        <item x="5945"/>
        <item x="6315"/>
        <item x="4144"/>
        <item x="4090"/>
        <item x="5182"/>
        <item x="3651"/>
        <item x="4025"/>
        <item x="6090"/>
        <item x="5028"/>
        <item x="1965"/>
        <item x="6375"/>
        <item x="5415"/>
        <item x="2069"/>
        <item x="2515"/>
        <item x="3372"/>
        <item x="2399"/>
        <item x="5020"/>
        <item x="5015"/>
        <item x="5826"/>
        <item x="6314"/>
        <item x="3897"/>
        <item x="4529"/>
        <item x="5101"/>
        <item x="4023"/>
        <item x="7383"/>
        <item x="6607"/>
        <item x="6937"/>
        <item x="7322"/>
        <item x="6146"/>
        <item x="208"/>
        <item x="4388"/>
        <item x="5824"/>
        <item x="5414"/>
        <item x="948"/>
        <item x="7196"/>
        <item x="6451"/>
        <item x="3573"/>
        <item x="3143"/>
        <item x="3991"/>
        <item x="998"/>
        <item x="2488"/>
        <item x="4061"/>
        <item x="1192"/>
        <item x="1486"/>
        <item x="5054"/>
        <item x="3432"/>
        <item x="4540"/>
        <item x="3"/>
        <item x="6630"/>
        <item x="1377"/>
        <item x="6460"/>
        <item x="936"/>
        <item x="6919"/>
        <item x="7313"/>
        <item x="3794"/>
        <item x="6619"/>
        <item x="2301"/>
        <item x="3199"/>
        <item x="715"/>
        <item x="1616"/>
        <item x="5354"/>
        <item x="361"/>
        <item x="4437"/>
        <item x="3240"/>
        <item x="3390"/>
        <item x="1344"/>
        <item x="1793"/>
        <item x="6783"/>
        <item x="5838"/>
        <item x="2381"/>
        <item x="4537"/>
        <item x="7308"/>
        <item x="6903"/>
        <item x="7306"/>
        <item x="1554"/>
        <item x="2925"/>
        <item x="2311"/>
        <item x="2027"/>
        <item x="6290"/>
        <item x="939"/>
        <item x="1244"/>
        <item x="7034"/>
        <item x="6119"/>
        <item x="5895"/>
        <item x="4523"/>
        <item x="4853"/>
        <item x="2663"/>
        <item x="4928"/>
        <item x="4293"/>
        <item x="1393"/>
        <item x="6184"/>
        <item x="6406"/>
        <item x="4637"/>
        <item x="6817"/>
        <item x="2377"/>
        <item x="2707"/>
        <item x="1898"/>
        <item x="3818"/>
        <item x="2039"/>
        <item x="3140"/>
        <item x="6425"/>
        <item x="2723"/>
        <item x="310"/>
        <item x="6429"/>
        <item x="4659"/>
        <item x="4535"/>
        <item x="2464"/>
        <item x="7309"/>
        <item x="890"/>
        <item x="4262"/>
        <item x="6586"/>
        <item x="1201"/>
        <item x="3570"/>
        <item x="2187"/>
        <item x="3500"/>
        <item x="272"/>
        <item x="4291"/>
        <item x="6358"/>
        <item x="6768"/>
        <item x="1085"/>
        <item x="6421"/>
        <item x="6393"/>
        <item x="1338"/>
        <item x="3262"/>
        <item x="424"/>
        <item x="1350"/>
        <item x="506"/>
        <item x="663"/>
        <item x="1055"/>
        <item x="1251"/>
        <item x="1473"/>
        <item x="501"/>
        <item x="5459"/>
        <item x="3225"/>
        <item x="2233"/>
        <item x="375"/>
        <item x="1185"/>
        <item x="598"/>
        <item x="7214"/>
        <item x="5469"/>
        <item x="2601"/>
        <item x="7080"/>
        <item x="1916"/>
        <item x="2058"/>
        <item x="3589"/>
        <item x="675"/>
        <item x="6032"/>
        <item x="4908"/>
        <item x="5847"/>
        <item x="4385"/>
        <item x="5450"/>
        <item x="1761"/>
        <item x="7109"/>
        <item x="3295"/>
        <item x="2556"/>
        <item x="3121"/>
        <item x="5458"/>
        <item x="512"/>
        <item x="4706"/>
        <item x="7073"/>
        <item x="2117"/>
        <item x="1284"/>
        <item x="2994"/>
        <item x="602"/>
        <item x="1822"/>
        <item x="2213"/>
        <item x="6929"/>
        <item x="2856"/>
        <item x="3123"/>
        <item x="6020"/>
        <item x="2822"/>
        <item x="2605"/>
        <item x="6807"/>
        <item x="2885"/>
        <item x="4438"/>
        <item x="649"/>
        <item x="6373"/>
        <item x="2652"/>
        <item x="6576"/>
        <item x="3539"/>
        <item x="4054"/>
        <item x="7100"/>
        <item x="3798"/>
        <item x="4646"/>
        <item x="4116"/>
        <item x="5800"/>
        <item x="7283"/>
        <item x="4006"/>
        <item x="6095"/>
        <item x="860"/>
        <item x="4018"/>
        <item x="6169"/>
        <item x="1291"/>
        <item x="2502"/>
        <item x="5963"/>
        <item x="102"/>
        <item x="1003"/>
        <item x="3051"/>
        <item x="4858"/>
        <item x="2436"/>
        <item x="2624"/>
        <item x="2174"/>
        <item x="5061"/>
        <item x="5977"/>
        <item x="1277"/>
        <item x="7205"/>
        <item x="7292"/>
        <item x="4731"/>
        <item x="4074"/>
        <item x="2255"/>
        <item x="6415"/>
        <item x="3066"/>
        <item x="6267"/>
        <item x="7136"/>
        <item x="5472"/>
        <item x="1066"/>
        <item x="6777"/>
        <item x="3131"/>
        <item x="7311"/>
        <item x="1766"/>
        <item x="6129"/>
        <item x="732"/>
        <item x="3368"/>
        <item x="1622"/>
        <item x="4441"/>
        <item x="4900"/>
        <item x="5502"/>
        <item x="6286"/>
        <item x="513"/>
        <item x="4247"/>
        <item x="667"/>
        <item x="5437"/>
        <item x="3566"/>
        <item x="6272"/>
        <item x="1665"/>
        <item x="3084"/>
        <item x="3006"/>
        <item x="2364"/>
        <item x="2546"/>
        <item x="228"/>
        <item x="5"/>
        <item x="4885"/>
        <item x="1380"/>
        <item x="2806"/>
        <item x="2021"/>
        <item x="682"/>
        <item x="2918"/>
        <item x="6004"/>
        <item x="4396"/>
        <item x="6352"/>
        <item x="4464"/>
        <item x="3829"/>
        <item x="1738"/>
        <item x="5531"/>
        <item x="6699"/>
        <item x="2032"/>
        <item x="1264"/>
        <item x="888"/>
        <item x="4392"/>
        <item x="6897"/>
        <item x="3025"/>
        <item x="836"/>
        <item x="5417"/>
        <item x="4989"/>
        <item x="7264"/>
        <item x="2265"/>
        <item x="3446"/>
        <item x="5435"/>
        <item x="4086"/>
        <item x="1470"/>
        <item x="2934"/>
        <item x="6943"/>
        <item x="5697"/>
        <item x="6849"/>
        <item x="1902"/>
        <item x="6226"/>
        <item x="179"/>
        <item x="491"/>
        <item x="4143"/>
        <item x="4904"/>
        <item x="6941"/>
        <item x="3707"/>
        <item x="4348"/>
        <item x="381"/>
        <item x="967"/>
        <item x="6716"/>
        <item x="6731"/>
        <item x="1739"/>
        <item x="3665"/>
        <item x="3332"/>
        <item x="633"/>
        <item x="6592"/>
        <item x="4704"/>
        <item x="3820"/>
        <item x="4391"/>
        <item x="6925"/>
        <item x="7108"/>
        <item x="4864"/>
        <item x="41"/>
        <item x="4956"/>
        <item x="5740"/>
        <item x="6510"/>
        <item x="5347"/>
        <item x="1449"/>
        <item x="3806"/>
        <item x="481"/>
        <item x="1212"/>
        <item x="7213"/>
        <item x="954"/>
        <item x="6933"/>
        <item x="3401"/>
        <item x="577"/>
        <item x="793"/>
        <item x="4961"/>
        <item x="27"/>
        <item x="2205"/>
        <item x="3272"/>
        <item x="6842"/>
        <item x="6127"/>
        <item x="6918"/>
        <item x="2115"/>
        <item x="1151"/>
        <item x="1597"/>
        <item x="1816"/>
        <item x="3913"/>
        <item x="6843"/>
        <item x="3407"/>
        <item x="3795"/>
        <item x="134"/>
        <item x="3680"/>
        <item x="5941"/>
        <item x="7052"/>
        <item x="6303"/>
        <item x="4320"/>
        <item x="6591"/>
        <item x="733"/>
        <item x="4184"/>
        <item x="7235"/>
        <item x="3816"/>
        <item x="3058"/>
        <item x="417"/>
        <item x="262"/>
        <item x="6997"/>
        <item x="3699"/>
        <item x="2325"/>
        <item x="6012"/>
        <item x="7245"/>
        <item x="3574"/>
        <item x="4678"/>
        <item x="3959"/>
        <item x="841"/>
        <item x="1859"/>
        <item x="113"/>
        <item x="3078"/>
        <item x="1810"/>
        <item x="2798"/>
        <item x="5457"/>
        <item x="135"/>
        <item x="3495"/>
        <item x="1487"/>
        <item x="7220"/>
        <item x="204"/>
        <item x="4691"/>
        <item x="3031"/>
        <item x="4436"/>
        <item x="4046"/>
        <item x="3415"/>
        <item x="3029"/>
        <item x="6141"/>
        <item x="4426"/>
        <item x="1409"/>
        <item x="6405"/>
        <item x="7134"/>
        <item x="2499"/>
        <item x="379"/>
        <item x="3875"/>
        <item x="7290"/>
        <item x="1102"/>
        <item x="4709"/>
        <item x="3506"/>
        <item x="5345"/>
        <item x="2761"/>
        <item x="5910"/>
        <item x="2446"/>
        <item x="4190"/>
        <item x="1095"/>
        <item x="2748"/>
        <item x="7244"/>
        <item x="3773"/>
        <item x="5675"/>
        <item x="1188"/>
        <item x="3426"/>
        <item x="3165"/>
        <item x="6322"/>
        <item x="7279"/>
        <item x="6891"/>
        <item x="212"/>
        <item x="7145"/>
        <item x="6624"/>
        <item x="5855"/>
        <item x="1639"/>
        <item x="3364"/>
        <item x="5888"/>
        <item x="2290"/>
        <item x="1392"/>
        <item x="1956"/>
        <item x="6831"/>
        <item x="5492"/>
        <item x="3899"/>
        <item x="6495"/>
        <item x="7066"/>
        <item x="2752"/>
        <item x="4092"/>
        <item x="3217"/>
        <item x="3430"/>
        <item x="6"/>
        <item x="4301"/>
        <item x="3479"/>
        <item x="1397"/>
        <item x="4794"/>
        <item x="2614"/>
        <item x="5843"/>
        <item x="5271"/>
        <item x="1403"/>
        <item x="908"/>
        <item x="3322"/>
        <item x="7061"/>
        <item x="4875"/>
        <item x="1650"/>
        <item x="6003"/>
        <item x="1695"/>
        <item x="7212"/>
        <item x="4608"/>
        <item x="5942"/>
        <item x="1195"/>
        <item x="2406"/>
        <item x="3461"/>
        <item x="3195"/>
        <item x="898"/>
        <item x="887"/>
        <item x="2119"/>
        <item x="4434"/>
        <item x="6711"/>
        <item x="93"/>
        <item x="1301"/>
        <item x="4804"/>
        <item x="2141"/>
        <item x="6384"/>
        <item x="3007"/>
        <item x="4494"/>
        <item x="1426"/>
        <item x="2576"/>
        <item x="2331"/>
        <item x="1135"/>
        <item x="7218"/>
        <item x="2671"/>
        <item x="6704"/>
        <item x="4669"/>
        <item x="4007"/>
        <item x="3563"/>
        <item x="5187"/>
        <item x="5436"/>
        <item x="4727"/>
        <item x="982"/>
        <item x="7188"/>
        <item x="3484"/>
        <item x="1976"/>
        <item x="4880"/>
        <item x="3803"/>
        <item x="5873"/>
        <item x="6927"/>
        <item x="4988"/>
        <item x="6585"/>
        <item x="5867"/>
        <item x="1145"/>
        <item x="5026"/>
        <item x="6176"/>
        <item x="6262"/>
        <item x="3986"/>
        <item x="3044"/>
        <item x="3402"/>
        <item x="5169"/>
        <item x="261"/>
        <item x="4145"/>
        <item x="3637"/>
        <item x="1709"/>
        <item x="5337"/>
        <item x="6485"/>
        <item x="7248"/>
        <item x="7057"/>
        <item x="762"/>
        <item x="958"/>
        <item x="5053"/>
        <item x="1651"/>
        <item x="5475"/>
        <item x="3125"/>
        <item x="2130"/>
        <item x="6896"/>
        <item x="6594"/>
        <item x="2622"/>
        <item x="3239"/>
        <item x="4789"/>
        <item x="1143"/>
        <item x="1075"/>
        <item x="3877"/>
        <item x="6899"/>
        <item x="3464"/>
        <item x="446"/>
        <item x="5223"/>
        <item x="712"/>
        <item x="5215"/>
        <item x="2497"/>
        <item x="488"/>
        <item x="6036"/>
        <item x="160"/>
        <item x="840"/>
        <item x="1115"/>
        <item x="635"/>
        <item x="1429"/>
        <item x="1631"/>
        <item x="2569"/>
        <item x="1835"/>
        <item x="1028"/>
        <item x="407"/>
        <item x="7418"/>
        <item x="4177"/>
        <item x="2758"/>
        <item x="1327"/>
        <item x="4460"/>
        <item x="2506"/>
        <item x="6145"/>
        <item x="1721"/>
        <item x="2178"/>
        <item x="5485"/>
        <item x="780"/>
        <item x="6713"/>
        <item x="2976"/>
        <item x="4670"/>
        <item x="7207"/>
        <item x="4235"/>
        <item x="5749"/>
        <item x="7154"/>
        <item x="6242"/>
        <item x="1155"/>
        <item x="3754"/>
        <item x="3713"/>
        <item x="6614"/>
        <item x="6528"/>
        <item x="684"/>
        <item x="4095"/>
        <item x="5042"/>
        <item x="2715"/>
        <item x="3745"/>
        <item x="953"/>
        <item x="3844"/>
        <item x="5247"/>
        <item x="2953"/>
        <item x="313"/>
        <item x="4030"/>
        <item x="2537"/>
        <item x="6480"/>
        <item x="4361"/>
        <item x="6058"/>
        <item x="1160"/>
        <item x="3307"/>
        <item x="5661"/>
        <item x="4798"/>
        <item x="1939"/>
        <item x="3329"/>
        <item x="4264"/>
        <item x="2024"/>
        <item x="4857"/>
        <item x="2958"/>
        <item x="1364"/>
        <item x="7354"/>
        <item x="1428"/>
        <item x="3014"/>
        <item x="4566"/>
        <item x="2617"/>
        <item x="2026"/>
        <item x="6676"/>
        <item x="2346"/>
        <item x="6836"/>
        <item x="3520"/>
        <item x="4745"/>
        <item x="5751"/>
        <item x="6978"/>
        <item x="3687"/>
        <item x="5933"/>
        <item x="6909"/>
        <item x="4611"/>
        <item x="5268"/>
        <item x="7046"/>
        <item x="1248"/>
        <item x="3012"/>
        <item x="7038"/>
        <item x="5822"/>
        <item x="1987"/>
        <item x="6666"/>
        <item x="6022"/>
        <item x="534"/>
        <item x="7000"/>
        <item x="3489"/>
        <item x="3743"/>
        <item x="7174"/>
        <item x="3759"/>
        <item x="2923"/>
        <item x="2971"/>
        <item x="1825"/>
        <item x="4668"/>
        <item x="2840"/>
        <item x="5022"/>
        <item x="4671"/>
        <item x="5048"/>
        <item x="2866"/>
        <item x="3639"/>
        <item x="5168"/>
        <item x="4960"/>
        <item x="4883"/>
        <item x="2036"/>
        <item x="2235"/>
        <item x="1242"/>
        <item x="2933"/>
        <item x="6979"/>
        <item x="6414"/>
        <item x="6214"/>
        <item x="3734"/>
        <item x="2743"/>
        <item x="4497"/>
        <item x="5071"/>
        <item x="6472"/>
        <item x="7408"/>
        <item x="6180"/>
        <item x="5657"/>
        <item x="3828"/>
        <item x="4943"/>
        <item x="2581"/>
        <item x="3481"/>
        <item x="6044"/>
        <item x="6224"/>
        <item x="2148"/>
        <item x="3319"/>
        <item x="3276"/>
        <item x="4146"/>
        <item x="4031"/>
        <item x="6742"/>
        <item x="7391"/>
        <item x="2281"/>
        <item x="3172"/>
        <item x="4968"/>
        <item x="4747"/>
        <item x="7047"/>
        <item x="5860"/>
        <item x="3354"/>
        <item x="530"/>
        <item x="220"/>
        <item x="3700"/>
        <item x="3588"/>
        <item x="1581"/>
        <item x="2338"/>
        <item x="1149"/>
        <item x="1269"/>
        <item x="1697"/>
        <item x="368"/>
        <item x="4137"/>
        <item x="734"/>
        <item x="3560"/>
        <item x="6858"/>
        <item x="986"/>
        <item x="5186"/>
        <item x="470"/>
        <item x="1032"/>
        <item x="2431"/>
        <item x="3070"/>
        <item x="4592"/>
        <item x="5498"/>
        <item x="4306"/>
        <item x="2744"/>
        <item x="5718"/>
        <item x="6419"/>
        <item x="419"/>
        <item x="4516"/>
        <item x="6220"/>
        <item x="2392"/>
        <item x="7327"/>
        <item x="3439"/>
        <item x="1236"/>
        <item x="6284"/>
        <item x="1258"/>
        <item x="3408"/>
        <item x="3757"/>
        <item x="6400"/>
        <item x="4048"/>
        <item x="4212"/>
        <item x="6428"/>
        <item x="2005"/>
        <item x="6301"/>
        <item x="6016"/>
        <item x="3613"/>
        <item x="4788"/>
        <item x="5799"/>
        <item x="2917"/>
        <item x="6463"/>
        <item x="1300"/>
        <item x="4123"/>
        <item x="913"/>
        <item x="881"/>
        <item x="4284"/>
        <item x="1862"/>
        <item x="1460"/>
        <item x="1895"/>
        <item x="3628"/>
        <item x="6778"/>
        <item x="2675"/>
        <item x="1249"/>
        <item x="1925"/>
        <item x="2908"/>
        <item x="1383"/>
        <item x="1640"/>
        <item x="6349"/>
        <item x="7423"/>
        <item x="613"/>
        <item x="4481"/>
        <item x="3904"/>
        <item x="5515"/>
        <item x="2181"/>
        <item x="5643"/>
        <item x="4734"/>
        <item x="3536"/>
        <item x="2547"/>
        <item x="4871"/>
        <item x="4879"/>
        <item x="5713"/>
        <item x="3304"/>
        <item x="5519"/>
        <item x="4539"/>
        <item x="3807"/>
        <item x="3860"/>
        <item x="6538"/>
        <item x="937"/>
        <item x="6409"/>
        <item x="7058"/>
        <item x="1440"/>
        <item x="1927"/>
        <item x="6446"/>
        <item x="2862"/>
        <item x="4902"/>
        <item x="5544"/>
        <item x="7428"/>
        <item x="1078"/>
        <item x="6598"/>
        <item x="7114"/>
        <item x="3224"/>
        <item x="4004"/>
        <item x="7002"/>
        <item x="217"/>
        <item x="6894"/>
        <item x="4401"/>
        <item x="4983"/>
        <item x="6770"/>
        <item x="531"/>
        <item x="2165"/>
        <item x="528"/>
        <item x="2461"/>
        <item x="2530"/>
        <item x="3256"/>
        <item x="1489"/>
        <item x="6828"/>
        <item x="6341"/>
        <item x="3670"/>
        <item x="1060"/>
        <item x="1566"/>
        <item x="7347"/>
        <item x="5282"/>
        <item x="7206"/>
        <item x="2302"/>
        <item x="685"/>
        <item x="7113"/>
        <item x="2975"/>
        <item x="4776"/>
        <item x="2352"/>
        <item x="587"/>
        <item x="6260"/>
        <item x="4076"/>
        <item x="1624"/>
        <item x="4721"/>
        <item x="1317"/>
        <item x="2981"/>
        <item x="4148"/>
        <item x="3834"/>
        <item x="3960"/>
        <item x="158"/>
        <item x="2462"/>
        <item x="2291"/>
        <item x="2474"/>
        <item x="934"/>
        <item x="4051"/>
        <item x="2775"/>
        <item x="6218"/>
        <item x="6160"/>
        <item x="6273"/>
        <item x="372"/>
        <item x="2557"/>
        <item x="1735"/>
        <item x="3425"/>
        <item x="343"/>
        <item x="5652"/>
        <item x="919"/>
        <item x="3301"/>
        <item x="5128"/>
        <item x="241"/>
        <item x="4109"/>
        <item x="2157"/>
        <item x="4882"/>
        <item x="2390"/>
        <item x="7415"/>
        <item x="1769"/>
        <item x="553"/>
        <item x="122"/>
        <item x="2112"/>
        <item x="5191"/>
        <item x="1921"/>
        <item x="609"/>
        <item x="3567"/>
        <item x="878"/>
        <item x="2397"/>
        <item x="7062"/>
        <item x="3689"/>
        <item x="1691"/>
        <item x="552"/>
        <item x="5154"/>
        <item x="83"/>
        <item x="3927"/>
        <item x="4634"/>
        <item x="3061"/>
        <item x="7107"/>
        <item x="1797"/>
        <item x="3664"/>
        <item x="7338"/>
        <item x="2040"/>
        <item x="3089"/>
        <item x="4765"/>
        <item x="2941"/>
        <item x="7221"/>
        <item x="7021"/>
        <item x="969"/>
        <item x="1100"/>
        <item x="1436"/>
        <item x="2300"/>
        <item x="2985"/>
        <item x="5311"/>
        <item x="3659"/>
        <item x="2952"/>
        <item x="3431"/>
        <item x="2372"/>
        <item x="5628"/>
        <item x="7186"/>
        <item x="1206"/>
        <item x="6380"/>
        <item x="3694"/>
        <item x="3512"/>
        <item x="2683"/>
        <item x="1848"/>
        <item x="6999"/>
        <item x="5375"/>
        <item x="1351"/>
        <item x="7019"/>
        <item x="1786"/>
        <item x="2198"/>
        <item x="2549"/>
        <item x="405"/>
        <item x="2963"/>
        <item x="5068"/>
        <item x="5922"/>
        <item x="2623"/>
        <item x="737"/>
        <item x="5043"/>
        <item x="3732"/>
        <item x="3050"/>
        <item x="32"/>
        <item x="3581"/>
        <item x="4719"/>
        <item x="487"/>
        <item x="535"/>
        <item x="1575"/>
        <item x="2951"/>
        <item x="7318"/>
        <item x="7023"/>
        <item x="7009"/>
        <item x="6282"/>
        <item x="377"/>
        <item x="1623"/>
        <item x="652"/>
        <item x="7210"/>
        <item x="4718"/>
        <item x="6365"/>
        <item x="4479"/>
        <item x="3247"/>
        <item x="5382"/>
        <item x="5294"/>
        <item x="5742"/>
        <item x="6518"/>
        <item x="4985"/>
        <item x="4379"/>
        <item x="6708"/>
        <item x="3796"/>
        <item x="1297"/>
        <item x="5477"/>
        <item x="4335"/>
        <item x="7329"/>
        <item x="911"/>
        <item x="3638"/>
        <item x="4200"/>
        <item x="3498"/>
        <item x="7366"/>
        <item x="1041"/>
        <item x="548"/>
        <item x="4580"/>
        <item x="3521"/>
        <item x="2824"/>
        <item x="6200"/>
        <item x="5440"/>
        <item x="4653"/>
        <item x="24"/>
        <item x="5323"/>
        <item x="6556"/>
        <item x="5428"/>
        <item x="4180"/>
        <item x="3842"/>
        <item x="5431"/>
        <item x="4084"/>
        <item x="19"/>
        <item x="4172"/>
        <item x="4151"/>
        <item x="3938"/>
        <item x="5884"/>
        <item x="171"/>
        <item x="3351"/>
        <item x="3950"/>
        <item x="2102"/>
        <item x="4907"/>
        <item x="323"/>
        <item x="1851"/>
        <item x="1250"/>
        <item x="6021"/>
        <item x="2880"/>
        <item x="4270"/>
        <item x="2511"/>
        <item x="972"/>
        <item x="3963"/>
        <item x="3265"/>
        <item x="7072"/>
        <item x="1103"/>
        <item x="5648"/>
        <item x="5591"/>
        <item x="5180"/>
        <item x="7200"/>
        <item x="6577"/>
        <item x="2572"/>
        <item x="2730"/>
        <item x="1412"/>
        <item x="6860"/>
        <item x="111"/>
        <item x="3556"/>
        <item x="5907"/>
        <item x="6638"/>
        <item x="2711"/>
        <item x="6080"/>
        <item x="581"/>
        <item x="2554"/>
        <item x="4079"/>
        <item x="4698"/>
        <item x="17"/>
        <item x="1318"/>
        <item x="1777"/>
        <item x="1669"/>
        <item x="5300"/>
        <item x="6771"/>
        <item x="6455"/>
        <item x="2365"/>
        <item x="4223"/>
        <item x="6954"/>
        <item x="6416"/>
        <item x="693"/>
        <item x="1373"/>
        <item x="4337"/>
        <item x="2522"/>
        <item x="7185"/>
        <item x="7389"/>
        <item x="2804"/>
        <item x="4927"/>
        <item x="2072"/>
        <item x="2705"/>
        <item x="294"/>
        <item x="499"/>
        <item x="1068"/>
        <item x="3270"/>
        <item x="35"/>
        <item x="1831"/>
        <item x="7132"/>
        <item x="4652"/>
        <item x="6671"/>
        <item x="5738"/>
        <item x="6297"/>
        <item x="3849"/>
        <item x="6793"/>
        <item x="7251"/>
        <item x="6133"/>
        <item x="2078"/>
        <item x="6922"/>
        <item x="6642"/>
        <item x="7365"/>
        <item x="5098"/>
        <item x="4308"/>
        <item x="165"/>
        <item x="920"/>
        <item x="1912"/>
        <item x="2245"/>
        <item x="5837"/>
        <item x="2374"/>
        <item x="2404"/>
        <item x="6574"/>
        <item x="2956"/>
        <item x="6171"/>
        <item x="6863"/>
        <item x="5495"/>
        <item x="4755"/>
        <item x="5730"/>
        <item x="6886"/>
        <item x="4667"/>
        <item x="5452"/>
        <item x="4926"/>
        <item x="2636"/>
        <item x="4753"/>
        <item x="2619"/>
        <item x="5074"/>
        <item x="3592"/>
        <item x="877"/>
        <item x="1315"/>
        <item x="1491"/>
        <item x="279"/>
        <item x="4893"/>
        <item x="3984"/>
        <item x="4496"/>
        <item x="3802"/>
        <item x="3145"/>
        <item x="718"/>
        <item x="86"/>
        <item x="4428"/>
        <item x="2893"/>
        <item x="147"/>
        <item x="2299"/>
        <item x="3747"/>
        <item x="3337"/>
        <item x="6061"/>
        <item x="4445"/>
        <item x="2932"/>
        <item x="2598"/>
        <item x="6664"/>
        <item x="3693"/>
        <item x="6707"/>
        <item x="3333"/>
        <item x="5677"/>
        <item x="794"/>
        <item x="5674"/>
        <item x="5489"/>
        <item x="2842"/>
        <item x="418"/>
        <item x="626"/>
        <item x="1496"/>
        <item x="5193"/>
        <item x="4024"/>
        <item x="5332"/>
        <item x="2125"/>
        <item x="6536"/>
        <item x="5131"/>
        <item x="97"/>
        <item x="4565"/>
        <item x="5115"/>
        <item x="6283"/>
        <item x="7241"/>
        <item x="5624"/>
        <item x="4991"/>
        <item x="3601"/>
        <item x="4179"/>
        <item x="3936"/>
        <item x="4785"/>
        <item x="2580"/>
        <item x="3109"/>
        <item x="4504"/>
        <item x="6049"/>
        <item x="4305"/>
        <item x="7323"/>
        <item x="1615"/>
        <item x="5261"/>
        <item x="4191"/>
        <item x="4594"/>
        <item x="589"/>
        <item x="16"/>
        <item x="1525"/>
        <item x="6379"/>
        <item x="6000"/>
        <item x="1084"/>
        <item x="7379"/>
        <item x="3985"/>
        <item x="4569"/>
        <item x="3605"/>
        <item x="6611"/>
        <item x="866"/>
        <item x="3163"/>
        <item x="4824"/>
        <item x="536"/>
        <item x="2138"/>
        <item x="1254"/>
        <item x="1663"/>
        <item x="1886"/>
        <item x="1187"/>
        <item x="2566"/>
        <item x="6967"/>
        <item x="5478"/>
        <item x="1382"/>
        <item x="5318"/>
        <item x="5314"/>
        <item x="600"/>
        <item x="3765"/>
        <item x="359"/>
        <item x="4420"/>
        <item x="2133"/>
        <item x="7091"/>
        <item x="5960"/>
        <item x="3752"/>
        <item x="2582"/>
        <item x="7004"/>
        <item x="6493"/>
        <item x="4601"/>
        <item x="1310"/>
        <item x="2684"/>
        <item x="5438"/>
        <item x="2991"/>
        <item x="4082"/>
        <item x="2891"/>
        <item x="490"/>
        <item x="5490"/>
        <item x="3212"/>
        <item x="5288"/>
        <item x="4078"/>
        <item x="1977"/>
        <item x="3160"/>
        <item x="2107"/>
        <item x="89"/>
        <item x="1833"/>
        <item x="2453"/>
        <item x="5234"/>
        <item x="2089"/>
        <item x="101"/>
        <item x="2113"/>
        <item x="1874"/>
        <item x="1768"/>
        <item x="269"/>
        <item x="3357"/>
        <item x="1331"/>
        <item x="2422"/>
        <item x="2560"/>
        <item x="4869"/>
        <item x="4767"/>
        <item x="2224"/>
        <item x="2535"/>
        <item x="4530"/>
        <item x="7403"/>
        <item x="7224"/>
        <item x="520"/>
        <item x="2709"/>
        <item x="4064"/>
        <item x="3171"/>
        <item x="997"/>
        <item x="2012"/>
        <item x="4409"/>
        <item x="2006"/>
        <item x="1688"/>
        <item x="5958"/>
        <item x="6440"/>
        <item x="5362"/>
        <item x="6123"/>
        <item x="5175"/>
        <item x="6443"/>
        <item x="4519"/>
        <item x="909"/>
        <item x="713"/>
        <item x="2649"/>
        <item x="4627"/>
        <item x="8"/>
        <item x="2589"/>
        <item x="850"/>
        <item x="1235"/>
        <item x="6874"/>
        <item x="5421"/>
        <item x="641"/>
        <item x="1271"/>
        <item x="4344"/>
        <item x="7360"/>
        <item x="806"/>
        <item x="677"/>
        <item x="3771"/>
        <item x="4321"/>
        <item x="6287"/>
        <item x="4278"/>
        <item x="4199"/>
        <item x="7307"/>
        <item x="1221"/>
        <item x="7166"/>
        <item x="7180"/>
        <item x="4382"/>
        <item x="6746"/>
        <item x="4027"/>
        <item x="5809"/>
        <item x="832"/>
        <item x="2486"/>
        <item x="1252"/>
        <item x="6835"/>
        <item x="7043"/>
        <item x="318"/>
        <item x="1811"/>
        <item x="618"/>
        <item x="159"/>
        <item x="3590"/>
        <item x="1231"/>
        <item x="646"/>
        <item x="3774"/>
        <item x="1574"/>
        <item x="2079"/>
        <item x="1973"/>
        <item x="6854"/>
        <item x="6084"/>
        <item x="722"/>
        <item x="3017"/>
        <item x="211"/>
        <item x="495"/>
        <item x="6564"/>
        <item x="2288"/>
        <item x="4073"/>
        <item x="5383"/>
        <item x="4468"/>
        <item x="4285"/>
        <item x="2631"/>
        <item x="2081"/>
        <item x="3030"/>
        <item x="4572"/>
        <item x="3022"/>
        <item x="5777"/>
        <item x="148"/>
        <item x="5970"/>
        <item x="4341"/>
        <item x="5663"/>
        <item x="1576"/>
        <item x="3513"/>
        <item x="1980"/>
        <item x="2229"/>
        <item x="2110"/>
        <item x="6469"/>
        <item x="1385"/>
        <item x="2262"/>
        <item x="6661"/>
        <item x="3055"/>
        <item x="5616"/>
        <item x="2518"/>
        <item x="2667"/>
        <item x="5379"/>
        <item x="5885"/>
        <item x="3882"/>
        <item x="4598"/>
        <item x="2483"/>
        <item x="6051"/>
        <item x="551"/>
        <item x="5647"/>
        <item x="1814"/>
        <item x="5371"/>
        <item x="2836"/>
        <item x="5831"/>
        <item x="1475"/>
        <item x="5759"/>
        <item x="3624"/>
        <item x="1600"/>
        <item x="630"/>
        <item x="5523"/>
        <item x="4249"/>
        <item x="3552"/>
        <item x="4852"/>
        <item x="5445"/>
        <item x="2961"/>
        <item x="7302"/>
        <item x="5425"/>
        <item x="3561"/>
        <item x="1720"/>
        <item x="7088"/>
        <item x="5774"/>
        <item x="3891"/>
        <item x="763"/>
        <item x="679"/>
        <item x="6517"/>
        <item x="7089"/>
        <item x="1087"/>
        <item x="234"/>
        <item x="1111"/>
        <item x="1494"/>
        <item x="592"/>
        <item x="874"/>
        <item x="831"/>
        <item x="6773"/>
        <item x="1326"/>
        <item x="6549"/>
        <item x="2630"/>
        <item x="2167"/>
        <item x="1083"/>
        <item x="907"/>
        <item x="1368"/>
        <item x="3374"/>
        <item x="834"/>
        <item x="1232"/>
        <item x="3861"/>
        <item x="2395"/>
        <item x="2017"/>
        <item x="2510"/>
        <item x="374"/>
        <item x="366"/>
        <item x="1196"/>
        <item x="1296"/>
        <item x="5500"/>
        <item x="1821"/>
        <item x="944"/>
        <item x="3608"/>
        <item x="3328"/>
        <item x="3442"/>
        <item x="42"/>
        <item x="1137"/>
        <item x="4673"/>
        <item x="1734"/>
        <item x="7414"/>
        <item x="3170"/>
        <item x="358"/>
        <item x="2997"/>
        <item x="3088"/>
        <item x="4826"/>
        <item x="1868"/>
        <item x="4819"/>
        <item x="430"/>
        <item x="4677"/>
        <item x="521"/>
        <item x="190"/>
        <item x="2722"/>
        <item x="1517"/>
        <item x="1092"/>
        <item x="1744"/>
        <item x="5668"/>
        <item x="749"/>
        <item x="385"/>
        <item x="4555"/>
        <item x="1313"/>
        <item x="2452"/>
        <item x="2878"/>
        <item x="1469"/>
        <item x="4201"/>
        <item x="6508"/>
        <item x="6907"/>
        <item x="5056"/>
        <item x="4164"/>
        <item x="6186"/>
        <item x="2134"/>
        <item x="1480"/>
        <item x="5024"/>
        <item x="786"/>
        <item x="3296"/>
        <item x="3672"/>
        <item x="1629"/>
        <item x="3769"/>
        <item x="6698"/>
        <item x="3340"/>
        <item x="2383"/>
        <item x="1261"/>
        <item x="2628"/>
        <item x="981"/>
        <item x="462"/>
        <item x="5528"/>
        <item x="6616"/>
        <item x="3018"/>
        <item x="5511"/>
        <item x="4196"/>
        <item x="1755"/>
        <item x="4117"/>
        <item x="3266"/>
        <item x="5938"/>
        <item x="6206"/>
        <item x="4632"/>
        <item x="6913"/>
        <item x="1652"/>
        <item x="4069"/>
        <item x="4259"/>
        <item x="4814"/>
        <item x="5574"/>
        <item x="1174"/>
        <item x="1972"/>
        <item x="2247"/>
        <item x="4416"/>
        <item x="6298"/>
        <item x="765"/>
        <item x="5420"/>
        <item x="2821"/>
        <item x="1762"/>
        <item x="1638"/>
        <item x="2333"/>
        <item x="7388"/>
        <item x="129"/>
        <item x="1863"/>
        <item x="2208"/>
        <item x="1527"/>
        <item x="1528"/>
        <item x="1369"/>
        <item x="2779"/>
        <item x="6219"/>
        <item x="3297"/>
        <item x="2657"/>
        <item x="4553"/>
        <item x="247"/>
        <item x="1169"/>
        <item x="1431"/>
        <item x="2680"/>
        <item x="1337"/>
        <item x="5075"/>
        <item x="5504"/>
        <item x="2411"/>
        <item x="167"/>
        <item x="371"/>
        <item x="917"/>
        <item x="6678"/>
        <item x="7064"/>
        <item x="975"/>
        <item x="403"/>
        <item x="2938"/>
        <item x="5581"/>
        <item x="6441"/>
        <item x="2563"/>
        <item x="5040"/>
        <item x="2035"/>
        <item x="1147"/>
        <item x="2562"/>
        <item x="698"/>
        <item x="5213"/>
        <item x="5087"/>
        <item x="4124"/>
        <item x="1703"/>
        <item x="7141"/>
        <item x="709"/>
        <item x="1133"/>
        <item x="250"/>
        <item x="2577"/>
        <item x="397"/>
        <item x="246"/>
        <item x="1873"/>
        <item x="5287"/>
        <item x="3115"/>
        <item x="3416"/>
        <item x="2101"/>
        <item x="3200"/>
        <item x="3311"/>
        <item x="1526"/>
        <item x="6730"/>
        <item x="1775"/>
        <item x="799"/>
        <item x="1894"/>
        <item x="803"/>
        <item x="1935"/>
        <item x="5231"/>
        <item x="5226"/>
        <item x="4773"/>
        <item x="1969"/>
        <item x="1940"/>
        <item x="6357"/>
        <item x="6187"/>
        <item x="1740"/>
        <item x="2805"/>
        <item x="6632"/>
        <item x="2249"/>
        <item x="4158"/>
        <item x="7118"/>
        <item x="6822"/>
        <item x="2236"/>
        <item x="5217"/>
        <item x="4641"/>
        <item x="1017"/>
        <item x="783"/>
        <item x="2677"/>
        <item x="1765"/>
        <item x="3302"/>
        <item x="664"/>
        <item x="5538"/>
        <item x="6098"/>
        <item x="6868"/>
        <item x="7204"/>
        <item x="5891"/>
        <item x="6973"/>
        <item x="3544"/>
        <item x="4658"/>
        <item x="3434"/>
        <item x="4131"/>
        <item x="4133"/>
        <item x="5609"/>
        <item x="2700"/>
        <item x="1013"/>
        <item x="4521"/>
        <item x="2901"/>
        <item x="4650"/>
        <item x="5600"/>
        <item x="5979"/>
        <item x="5808"/>
        <item x="6958"/>
        <item x="5113"/>
        <item x="3534"/>
        <item x="1637"/>
        <item x="4282"/>
        <item x="5399"/>
        <item x="3979"/>
        <item x="1237"/>
        <item x="1632"/>
        <item x="2613"/>
        <item x="2153"/>
        <item x="3709"/>
        <item x="3968"/>
        <item x="255"/>
        <item x="5593"/>
        <item x="3595"/>
        <item x="1033"/>
        <item x="4474"/>
        <item x="5716"/>
        <item x="6741"/>
        <item x="4748"/>
        <item x="4111"/>
        <item x="1256"/>
        <item x="3316"/>
        <item x="5260"/>
        <item x="2423"/>
        <item x="6063"/>
        <item x="6998"/>
        <item x="1122"/>
        <item x="1531"/>
        <item x="1406"/>
        <item x="5365"/>
        <item x="4507"/>
        <item x="4992"/>
        <item x="3291"/>
        <item x="198"/>
        <item x="6318"/>
        <item x="4033"/>
        <item x="5924"/>
        <item x="1464"/>
        <item x="4909"/>
        <item x="1849"/>
        <item x="402"/>
        <item x="3202"/>
        <item x="6680"/>
        <item x="4395"/>
        <item x="2002"/>
        <item x="3470"/>
        <item x="5514"/>
        <item x="4296"/>
        <item x="7421"/>
        <item x="2679"/>
        <item x="5790"/>
        <item x="3854"/>
        <item x="4746"/>
        <item x="4685"/>
        <item x="6199"/>
        <item x="2441"/>
        <item x="5328"/>
        <item x="3035"/>
        <item x="3931"/>
        <item x="2888"/>
        <item x="5632"/>
        <item x="6721"/>
        <item x="7373"/>
        <item x="3823"/>
        <item x="1877"/>
        <item x="7211"/>
        <item x="4640"/>
        <item x="5279"/>
        <item x="6599"/>
        <item x="7296"/>
        <item x="4355"/>
        <item x="2570"/>
        <item x="1871"/>
        <item x="3413"/>
        <item x="7010"/>
        <item x="3113"/>
        <item x="5229"/>
        <item x="845"/>
        <item x="995"/>
        <item x="2854"/>
        <item x="3841"/>
        <item x="3695"/>
        <item x="4265"/>
        <item x="4425"/>
        <item x="6944"/>
        <item x="7278"/>
        <item x="1770"/>
        <item x="3805"/>
        <item x="2131"/>
        <item x="2763"/>
        <item x="3697"/>
        <item x="2029"/>
        <item x="3668"/>
        <item x="6325"/>
        <item x="2719"/>
        <item x="6399"/>
        <item x="5396"/>
        <item x="1042"/>
        <item x="2246"/>
        <item x="7105"/>
        <item x="6527"/>
        <item x="5418"/>
        <item x="4049"/>
        <item x="2831"/>
        <item x="154"/>
        <item x="1540"/>
        <item x="5828"/>
        <item x="1015"/>
        <item x="4230"/>
        <item x="798"/>
        <item x="4665"/>
        <item x="4784"/>
        <item x="1763"/>
        <item x="542"/>
        <item x="5999"/>
        <item x="21"/>
        <item x="5233"/>
        <item x="6597"/>
        <item x="5803"/>
        <item x="5825"/>
        <item x="3483"/>
        <item x="3853"/>
        <item x="1439"/>
        <item x="1907"/>
        <item x="3517"/>
        <item x="2467"/>
        <item x="1414"/>
        <item x="3711"/>
        <item x="1544"/>
        <item x="4042"/>
        <item x="7247"/>
        <item x="1698"/>
        <item x="3644"/>
        <item x="3522"/>
        <item x="5563"/>
        <item x="1029"/>
        <item x="3736"/>
        <item x="2419"/>
        <item x="6333"/>
        <item x="4266"/>
        <item x="7269"/>
        <item x="496"/>
        <item x="3681"/>
        <item x="6882"/>
        <item x="2928"/>
        <item x="4290"/>
        <item x="5400"/>
        <item x="1944"/>
        <item x="1841"/>
        <item x="202"/>
        <item x="5174"/>
        <item x="5122"/>
        <item x="7138"/>
        <item x="1366"/>
        <item x="3546"/>
        <item x="5034"/>
        <item x="5601"/>
        <item x="351"/>
        <item x="5286"/>
        <item x="2536"/>
        <item x="5564"/>
        <item x="681"/>
        <item x="2949"/>
        <item x="2292"/>
        <item x="3703"/>
        <item x="2544"/>
        <item x="2863"/>
        <item x="429"/>
        <item x="1605"/>
        <item x="454"/>
        <item x="6566"/>
        <item x="5313"/>
        <item x="5595"/>
        <item x="1482"/>
        <item x="3367"/>
        <item x="6309"/>
        <item x="3465"/>
        <item x="389"/>
        <item x="1990"/>
        <item x="1643"/>
        <item x="6464"/>
        <item x="4795"/>
        <item x="4091"/>
        <item x="3192"/>
        <item x="4055"/>
        <item x="1353"/>
        <item x="7178"/>
        <item x="7390"/>
        <item x="2177"/>
        <item x="3502"/>
        <item x="604"/>
        <item x="4643"/>
        <item x="5720"/>
        <item x="818"/>
        <item x="4311"/>
        <item x="4185"/>
        <item x="960"/>
        <item x="5091"/>
        <item x="3235"/>
        <item x="5014"/>
        <item x="4647"/>
        <item x="4475"/>
        <item x="5644"/>
        <item x="5876"/>
        <item x="1354"/>
        <item x="6121"/>
        <item x="2883"/>
        <item x="1080"/>
        <item x="2797"/>
        <item x="4859"/>
        <item x="4957"/>
        <item x="1908"/>
        <item x="2059"/>
        <item x="3411"/>
        <item x="7409"/>
        <item x="5990"/>
        <item x="315"/>
        <item x="6154"/>
        <item x="109"/>
        <item x="1529"/>
        <item x="6254"/>
        <item x="3826"/>
        <item x="724"/>
        <item x="3206"/>
        <item x="3907"/>
        <item x="4052"/>
        <item x="6210"/>
        <item x="5512"/>
        <item x="6563"/>
        <item x="3410"/>
        <item x="4501"/>
        <item x="6125"/>
        <item x="5002"/>
        <item x="6644"/>
        <item x="4134"/>
        <item x="4766"/>
        <item x="2815"/>
        <item x="1573"/>
        <item x="3602"/>
        <item x="1079"/>
        <item x="1675"/>
        <item x="1268"/>
        <item x="1905"/>
        <item x="4541"/>
        <item x="2872"/>
        <item x="121"/>
        <item x="5980"/>
        <item x="365"/>
        <item x="6149"/>
        <item x="7287"/>
        <item x="4432"/>
        <item x="3381"/>
        <item x="2402"/>
        <item x="4556"/>
        <item x="464"/>
        <item x="1984"/>
        <item x="1749"/>
        <item x="6288"/>
        <item x="4482"/>
        <item x="4972"/>
        <item x="5088"/>
        <item x="1941"/>
        <item x="2375"/>
        <item x="3077"/>
        <item x="3232"/>
        <item x="6513"/>
        <item x="7192"/>
        <item x="1020"/>
        <item x="7167"/>
        <item x="6834"/>
        <item x="1798"/>
        <item x="1314"/>
        <item x="1784"/>
        <item x="2929"/>
        <item x="4891"/>
        <item x="4722"/>
        <item x="5693"/>
        <item x="6938"/>
        <item x="3098"/>
        <item x="4350"/>
        <item x="6163"/>
        <item x="1136"/>
        <item x="287"/>
        <item x="2827"/>
        <item x="3824"/>
        <item x="6392"/>
        <item x="108"/>
        <item x="3101"/>
        <item x="2829"/>
        <item x="3554"/>
        <item x="7312"/>
        <item x="2539"/>
        <item x="3835"/>
        <item x="6321"/>
        <item x="4429"/>
        <item x="2551"/>
        <item x="242"/>
        <item x="738"/>
        <item x="447"/>
        <item x="590"/>
        <item x="5483"/>
        <item x="5653"/>
        <item x="7295"/>
        <item x="2898"/>
        <item x="1120"/>
        <item x="5819"/>
        <item x="905"/>
        <item x="2868"/>
        <item x="6579"/>
        <item x="3497"/>
        <item x="143"/>
        <item x="4128"/>
        <item x="193"/>
        <item x="173"/>
        <item x="876"/>
        <item x="1885"/>
        <item x="3013"/>
        <item x="4920"/>
        <item x="4728"/>
        <item x="4792"/>
        <item x="2714"/>
        <item x="3102"/>
        <item x="7406"/>
        <item x="3271"/>
        <item x="2261"/>
        <item x="546"/>
        <item x="30"/>
        <item x="1506"/>
        <item x="5509"/>
        <item x="824"/>
        <item x="281"/>
        <item x="3435"/>
        <item x="4959"/>
        <item x="6677"/>
        <item x="7065"/>
        <item x="4568"/>
        <item x="5426"/>
        <item x="2037"/>
        <item x="4083"/>
        <item x="2713"/>
        <item x="6587"/>
        <item x="2389"/>
        <item x="2343"/>
        <item x="1567"/>
        <item x="6052"/>
        <item x="2841"/>
        <item x="2579"/>
        <item x="5353"/>
        <item x="6101"/>
        <item x="7256"/>
        <item x="5727"/>
        <item x="1485"/>
        <item x="525"/>
        <item x="229"/>
        <item x="5636"/>
        <item x="4454"/>
        <item x="3961"/>
        <item x="1557"/>
        <item x="1031"/>
        <item x="1119"/>
        <item x="2334"/>
        <item x="6970"/>
        <item x="2357"/>
        <item x="1838"/>
        <item x="2646"/>
        <item x="3075"/>
        <item x="63"/>
        <item x="2889"/>
        <item x="3312"/>
        <item x="2403"/>
        <item x="4100"/>
        <item x="2336"/>
        <item x="4739"/>
        <item x="5111"/>
        <item x="1367"/>
        <item x="2957"/>
        <item x="5281"/>
        <item x="2978"/>
        <item x="4106"/>
        <item x="6760"/>
        <item x="6893"/>
        <item x="2064"/>
        <item x="844"/>
        <item x="804"/>
        <item x="1446"/>
        <item x="3118"/>
        <item x="4744"/>
        <item x="6887"/>
        <item x="7077"/>
        <item x="6797"/>
        <item x="6492"/>
        <item x="3429"/>
        <item x="5447"/>
        <item x="303"/>
        <item x="7324"/>
        <item x="6240"/>
        <item x="2070"/>
        <item x="3625"/>
        <item x="4224"/>
        <item x="4797"/>
        <item x="5766"/>
        <item x="3833"/>
        <item x="4924"/>
        <item x="612"/>
        <item x="6673"/>
        <item x="3642"/>
        <item x="4169"/>
        <item x="4407"/>
        <item x="459"/>
        <item x="1716"/>
        <item x="3095"/>
        <item x="2293"/>
        <item x="959"/>
        <item x="5466"/>
        <item x="216"/>
        <item x="3166"/>
        <item x="5264"/>
        <item x="533"/>
        <item x="3324"/>
        <item x="912"/>
        <item x="4817"/>
        <item x="205"/>
        <item x="4511"/>
        <item x="50"/>
        <item x="2870"/>
        <item x="2634"/>
        <item x="7106"/>
        <item x="7018"/>
        <item x="2884"/>
        <item x="570"/>
        <item x="5503"/>
        <item x="6956"/>
        <item x="1200"/>
        <item x="321"/>
        <item x="7303"/>
        <item x="4520"/>
        <item x="4832"/>
        <item x="1741"/>
        <item x="329"/>
        <item x="588"/>
        <item x="1646"/>
        <item x="3542"/>
        <item x="2900"/>
        <item x="2326"/>
        <item x="678"/>
        <item x="645"/>
        <item x="1461"/>
        <item x="4878"/>
        <item x="5952"/>
        <item x="1904"/>
        <item x="892"/>
        <item x="4465"/>
        <item x="4573"/>
        <item x="5686"/>
        <item x="2894"/>
        <item x="1962"/>
        <item x="2905"/>
        <item x="6766"/>
        <item x="7049"/>
        <item x="1106"/>
        <item x="3019"/>
        <item x="2755"/>
        <item x="4774"/>
        <item x="2874"/>
        <item x="4888"/>
        <item x="6519"/>
        <item x="2143"/>
        <item x="3384"/>
        <item x="802"/>
        <item x="5195"/>
        <item x="3072"/>
        <item x="476"/>
        <item x="6076"/>
        <item x="2088"/>
        <item x="5633"/>
        <item x="1295"/>
        <item x="3459"/>
        <item x="2318"/>
        <item x="3068"/>
        <item x="1882"/>
        <item x="4912"/>
        <item x="98"/>
        <item x="6445"/>
        <item x="283"/>
        <item x="3433"/>
        <item x="7280"/>
        <item x="7175"/>
        <item x="376"/>
        <item x="2664"/>
        <item x="5199"/>
        <item x="3916"/>
        <item x="2414"/>
        <item x="115"/>
        <item x="2140"/>
        <item x="1228"/>
        <item x="4615"/>
        <item x="5179"/>
        <item x="5680"/>
        <item x="2751"/>
        <item x="2420"/>
        <item x="6410"/>
        <item x="2992"/>
        <item x="5001"/>
        <item x="3900"/>
        <item x="237"/>
        <item x="6047"/>
        <item x="6458"/>
        <item x="1820"/>
        <item x="5978"/>
        <item x="1883"/>
        <item x="1293"/>
        <item x="777"/>
        <item x="2410"/>
        <item x="4202"/>
        <item x="4996"/>
        <item x="3909"/>
        <item x="4217"/>
        <item x="1865"/>
        <item x="6838"/>
        <item x="6786"/>
        <item x="2230"/>
        <item x="2673"/>
        <item x="3146"/>
        <item x="5041"/>
        <item x="2099"/>
        <item x="2989"/>
        <item x="2644"/>
        <item x="3647"/>
        <item x="2529"/>
        <item x="1346"/>
        <item x="4044"/>
        <item x="4070"/>
        <item x="4442"/>
        <item x="18"/>
        <item x="125"/>
        <item x="221"/>
        <item x="891"/>
        <item x="1289"/>
        <item x="1503"/>
        <item x="673"/>
        <item x="494"/>
        <item x="1836"/>
        <item x="5771"/>
        <item x="4887"/>
        <item x="668"/>
        <item x="1376"/>
        <item x="1000"/>
        <item x="2871"/>
        <item x="3838"/>
        <item x="4330"/>
        <item x="5619"/>
        <item x="1127"/>
        <item x="5815"/>
        <item x="5273"/>
        <item x="5690"/>
        <item x="7249"/>
        <item x="5309"/>
        <item x="6222"/>
        <item x="4141"/>
        <item x="1054"/>
        <item x="634"/>
        <item x="6038"/>
        <item x="4575"/>
        <item x="1736"/>
        <item x="1270"/>
        <item x="5106"/>
        <item x="5405"/>
        <item x="4925"/>
        <item x="7370"/>
        <item x="6484"/>
        <item x="5634"/>
        <item x="6328"/>
        <item x="3053"/>
        <item x="6113"/>
        <item x="5359"/>
        <item x="3436"/>
        <item x="174"/>
        <item x="7104"/>
        <item x="5434"/>
        <item x="1217"/>
        <item x="214"/>
        <item x="3134"/>
        <item x="3997"/>
        <item x="3775"/>
        <item x="6158"/>
        <item x="611"/>
        <item x="4462"/>
        <item x="1141"/>
        <item x="4387"/>
        <item x="4786"/>
        <item x="2191"/>
        <item x="1779"/>
        <item x="3108"/>
        <item x="7285"/>
        <item x="6823"/>
        <item x="5522"/>
        <item x="3020"/>
        <item x="2777"/>
        <item x="5072"/>
        <item x="6901"/>
        <item x="2296"/>
        <item x="4162"/>
        <item x="3705"/>
        <item x="450"/>
        <item x="6531"/>
        <item x="5590"/>
        <item x="6395"/>
        <item x="6895"/>
        <item x="3892"/>
        <item x="4656"/>
        <item x="2637"/>
        <item x="5163"/>
        <item x="6232"/>
        <item x="2492"/>
        <item x="458"/>
        <item x="1595"/>
        <item x="2320"/>
        <item x="5360"/>
        <item x="5257"/>
        <item x="1626"/>
        <item x="1673"/>
        <item x="3523"/>
        <item x="2349"/>
        <item x="2788"/>
        <item x="4514"/>
        <item x="4966"/>
        <item x="5780"/>
        <item x="4035"/>
        <item x="7014"/>
        <item x="124"/>
        <item x="5274"/>
        <item x="3925"/>
        <item x="471"/>
        <item x="1434"/>
        <item x="5388"/>
        <item x="3911"/>
        <item x="2910"/>
        <item x="519"/>
        <item x="6952"/>
        <item x="4322"/>
        <item x="80"/>
        <item x="6071"/>
        <item x="1005"/>
        <item x="3780"/>
        <item x="2945"/>
        <item x="4276"/>
        <item x="3457"/>
        <item x="3749"/>
        <item x="757"/>
        <item x="6917"/>
        <item x="614"/>
        <item x="2127"/>
        <item x="7276"/>
        <item x="1565"/>
        <item x="2123"/>
        <item x="3937"/>
        <item x="3545"/>
        <item x="7189"/>
        <item x="1471"/>
        <item x="4851"/>
        <item x="5753"/>
        <item x="3474"/>
        <item x="4681"/>
        <item x="6864"/>
        <item x="7042"/>
        <item x="4304"/>
        <item x="3331"/>
        <item x="6370"/>
        <item x="6723"/>
        <item x="7029"/>
        <item x="3197"/>
        <item x="771"/>
        <item x="3507"/>
        <item x="7265"/>
        <item x="3184"/>
        <item x="367"/>
        <item x="6930"/>
        <item x="5631"/>
        <item x="6805"/>
        <item x="2741"/>
        <item x="2615"/>
        <item x="6850"/>
        <item x="5259"/>
        <item x="6025"/>
        <item x="5052"/>
        <item x="3091"/>
        <item x="6310"/>
        <item x="3604"/>
        <item x="4260"/>
        <item x="7298"/>
        <item x="3082"/>
        <item x="4234"/>
        <item x="5031"/>
        <item x="1035"/>
        <item x="4645"/>
        <item x="7025"/>
        <item x="3016"/>
        <item x="7001"/>
        <item x="1655"/>
        <item x="6457"/>
        <item x="7051"/>
        <item x="5866"/>
        <item x="6520"/>
        <item x="7115"/>
        <item x="1245"/>
        <item x="386"/>
        <item x="3830"/>
        <item x="3721"/>
        <item x="728"/>
        <item x="1004"/>
        <item x="4207"/>
        <item x="7202"/>
        <item x="4362"/>
        <item x="2982"/>
        <item x="133"/>
        <item x="1754"/>
        <item x="5156"/>
        <item x="1858"/>
        <item x="6621"/>
        <item x="4911"/>
        <item x="579"/>
        <item x="1722"/>
        <item x="6103"/>
        <item x="252"/>
        <item x="1505"/>
        <item x="3241"/>
        <item x="6844"/>
        <item x="2512"/>
        <item x="7082"/>
        <item x="1666"/>
        <item x="5747"/>
        <item x="6636"/>
        <item x="4720"/>
        <item x="5572"/>
        <item x="5679"/>
        <item x="3748"/>
        <item x="472"/>
        <item x="1659"/>
        <item x="7168"/>
        <item x="484"/>
        <item x="4854"/>
        <item x="3138"/>
        <item x="4328"/>
        <item x="5069"/>
        <item x="7190"/>
        <item x="1510"/>
        <item x="3076"/>
        <item x="2242"/>
        <item x="5555"/>
        <item x="6128"/>
        <item x="6196"/>
        <item x="2647"/>
        <item x="2243"/>
        <item x="6293"/>
        <item x="6871"/>
        <item x="2468"/>
        <item x="4605"/>
        <item x="2285"/>
        <item x="1920"/>
        <item x="5558"/>
        <item x="7333"/>
        <item x="3183"/>
        <item x="3742"/>
        <item x="2212"/>
        <item x="864"/>
        <item x="615"/>
        <item x="761"/>
        <item x="2732"/>
        <item x="6715"/>
        <item x="6761"/>
        <item x="1345"/>
        <item x="3292"/>
        <item x="1002"/>
        <item x="4915"/>
        <item x="4099"/>
        <item x="5796"/>
        <item x="5009"/>
        <item x="1292"/>
        <item x="1509"/>
        <item x="3244"/>
        <item x="119"/>
        <item x="254"/>
        <item x="4067"/>
        <item x="2703"/>
        <item x="1112"/>
        <item x="1685"/>
        <item x="324"/>
        <item x="7006"/>
        <item x="5142"/>
        <item x="6832"/>
        <item x="37"/>
        <item x="3661"/>
        <item x="270"/>
        <item x="5814"/>
        <item x="370"/>
        <item x="857"/>
        <item x="5373"/>
        <item x="3792"/>
        <item x="5007"/>
        <item x="6132"/>
        <item x="1562"/>
        <item x="3349"/>
        <item x="6921"/>
        <item x="7314"/>
        <item x="4760"/>
        <item x="5765"/>
        <item x="2850"/>
        <item x="3562"/>
        <item x="5285"/>
        <item x="4714"/>
        <item x="2993"/>
        <item x="3286"/>
        <item x="2241"/>
        <item x="1654"/>
        <item x="3857"/>
        <item x="564"/>
        <item x="1026"/>
        <item x="6601"/>
        <item x="1747"/>
        <item x="1453"/>
        <item x="1930"/>
        <item x="5244"/>
        <item x="4480"/>
        <item x="2869"/>
        <item x="3744"/>
        <item x="1052"/>
        <item x="5486"/>
        <item x="3975"/>
        <item x="5532"/>
        <item x="5721"/>
        <item x="4558"/>
        <item x="5338"/>
        <item x="4945"/>
        <item x="4365"/>
        <item x="3782"/>
        <item x="4715"/>
        <item x="4075"/>
        <item x="4940"/>
        <item x="5714"/>
        <item x="924"/>
        <item x="1731"/>
        <item x="5835"/>
        <item x="3278"/>
        <item x="1918"/>
        <item x="2998"/>
        <item x="4528"/>
        <item x="4268"/>
        <item x="775"/>
        <item x="3915"/>
        <item x="1947"/>
        <item x="2303"/>
        <item x="1757"/>
        <item x="463"/>
        <item x="1593"/>
        <item x="1282"/>
        <item x="185"/>
        <item x="1355"/>
        <item x="852"/>
        <item x="629"/>
        <item x="871"/>
        <item x="3873"/>
        <item x="974"/>
        <item x="448"/>
        <item x="1401"/>
        <item x="4136"/>
        <item x="2345"/>
        <item x="1694"/>
        <item x="760"/>
        <item x="6351"/>
        <item x="6475"/>
        <item x="607"/>
        <item x="2565"/>
        <item x="78"/>
        <item x="2944"/>
        <item x="2780"/>
        <item x="2696"/>
        <item x="6432"/>
        <item x="3945"/>
        <item x="295"/>
        <item x="3878"/>
        <item x="7170"/>
        <item x="6774"/>
        <item x="5330"/>
        <item x="1316"/>
        <item x="4418"/>
        <item x="5177"/>
        <item x="1082"/>
        <item x="6605"/>
        <item x="1108"/>
        <item x="2116"/>
        <item x="2931"/>
        <item x="3388"/>
        <item x="751"/>
        <item x="1678"/>
        <item x="1518"/>
        <item x="1007"/>
        <item x="5695"/>
        <item x="6188"/>
        <item x="1490"/>
        <item x="4589"/>
        <item x="44"/>
        <item x="401"/>
        <item x="756"/>
        <item x="5982"/>
        <item x="3728"/>
        <item x="5583"/>
        <item x="7119"/>
        <item x="2096"/>
        <item x="1357"/>
        <item x="47"/>
        <item x="5370"/>
        <item x="5707"/>
        <item x="3761"/>
        <item x="4412"/>
        <item x="1803"/>
        <item x="6705"/>
        <item x="4595"/>
        <item x="2710"/>
        <item x="3360"/>
        <item x="1132"/>
        <item x="3355"/>
        <item x="4039"/>
        <item x="3667"/>
        <item x="1971"/>
        <item x="1399"/>
        <item x="7222"/>
        <item x="7410"/>
        <item x="352"/>
        <item x="2886"/>
        <item x="5160"/>
        <item x="1332"/>
        <item x="4326"/>
        <item x="2658"/>
        <item x="941"/>
        <item x="1896"/>
        <item x="3712"/>
        <item x="2513"/>
        <item x="6633"/>
        <item x="110"/>
        <item x="6028"/>
        <item x="4567"/>
        <item x="6014"/>
        <item x="4995"/>
        <item x="6547"/>
        <item x="5901"/>
        <item x="2258"/>
        <item x="2068"/>
        <item x="4237"/>
        <item x="3611"/>
        <item x="4255"/>
        <item x="1142"/>
        <item x="4890"/>
        <item x="7149"/>
        <item x="3309"/>
        <item x="2592"/>
        <item x="6499"/>
        <item x="6959"/>
        <item x="1627"/>
        <item x="2023"/>
        <item x="3043"/>
        <item x="2697"/>
        <item x="3313"/>
        <item x="4398"/>
        <item x="6189"/>
        <item x="3383"/>
        <item x="2861"/>
        <item x="2260"/>
        <item x="306"/>
        <item x="1955"/>
        <item x="4244"/>
        <item x="2049"/>
        <item x="1433"/>
        <item x="6479"/>
        <item x="2063"/>
        <item x="45"/>
        <item x="187"/>
        <item x="298"/>
        <item x="3083"/>
        <item x="4600"/>
        <item x="1827"/>
        <item x="868"/>
        <item x="4906"/>
        <item x="5756"/>
        <item x="1124"/>
        <item x="3236"/>
        <item x="5965"/>
        <item x="6253"/>
        <item x="5752"/>
        <item x="6347"/>
        <item x="5155"/>
        <item x="4626"/>
        <item x="4624"/>
        <item x="5049"/>
        <item x="6960"/>
        <item x="362"/>
        <item x="5008"/>
        <item x="595"/>
        <item x="1150"/>
        <item x="5092"/>
        <item x="1832"/>
        <item x="2234"/>
        <item x="1347"/>
        <item x="5608"/>
        <item x="6609"/>
        <item x="7182"/>
        <item x="4993"/>
        <item x="7162"/>
        <item x="4467"/>
        <item x="5928"/>
        <item x="6496"/>
        <item x="7070"/>
        <item x="5136"/>
        <item x="701"/>
        <item x="2939"/>
        <item x="5997"/>
        <item x="1129"/>
        <item x="4294"/>
        <item x="2126"/>
        <item x="2401"/>
        <item x="4424"/>
        <item x="1167"/>
        <item x="4295"/>
        <item x="4300"/>
        <item x="5894"/>
        <item x="4631"/>
        <item x="3460"/>
        <item x="1671"/>
        <item x="1891"/>
        <item x="2491"/>
        <item x="2676"/>
        <item x="1194"/>
        <item x="2042"/>
        <item x="5623"/>
        <item x="3871"/>
        <item x="1582"/>
        <item x="6274"/>
        <item x="3258"/>
        <item x="3594"/>
        <item x="6936"/>
        <item x="3103"/>
        <item x="6736"/>
        <item x="4299"/>
        <item x="1609"/>
        <item x="4197"/>
        <item x="5283"/>
        <item x="2655"/>
        <item x="7048"/>
        <item x="5539"/>
        <item x="6302"/>
        <item x="7259"/>
        <item x="863"/>
        <item x="2071"/>
        <item x="4381"/>
        <item x="1893"/>
        <item x="5755"/>
        <item x="3190"/>
        <item x="4181"/>
        <item x="3954"/>
        <item x="3583"/>
        <item x="3488"/>
        <item x="5317"/>
        <item x="1176"/>
        <item x="6789"/>
        <item x="7155"/>
        <item x="3356"/>
        <item x="2124"/>
        <item x="3303"/>
        <item x="4684"/>
        <item x="7286"/>
        <item x="6667"/>
        <item x="2215"/>
        <item x="5848"/>
        <item x="7431"/>
        <item x="4950"/>
        <item x="5482"/>
        <item x="5769"/>
        <item x="3825"/>
        <item x="7116"/>
        <item x="5335"/>
        <item x="4323"/>
        <item x="7050"/>
        <item x="7112"/>
        <item x="6205"/>
        <item x="4492"/>
        <item x="3034"/>
        <item x="5103"/>
        <item x="2459"/>
        <item x="5460"/>
        <item x="1707"/>
        <item x="5474"/>
        <item x="5395"/>
        <item x="4970"/>
        <item x="6470"/>
        <item x="280"/>
        <item x="5660"/>
        <item x="6646"/>
        <item x="2970"/>
        <item x="5699"/>
        <item x="6278"/>
        <item x="4053"/>
        <item x="3389"/>
        <item x="3257"/>
        <item x="7153"/>
        <item x="3392"/>
        <item x="6804"/>
        <item x="6364"/>
        <item x="1481"/>
        <item x="4374"/>
        <item x="314"/>
        <item x="6945"/>
        <item x="2469"/>
        <item x="3981"/>
        <item x="6687"/>
        <item x="5914"/>
        <item x="5339"/>
        <item x="4752"/>
        <item x="4680"/>
        <item x="563"/>
        <item x="6234"/>
        <item x="4225"/>
        <item x="6140"/>
        <item x="4935"/>
        <item x="3547"/>
        <item x="7165"/>
        <item x="6363"/>
        <item x="1928"/>
        <item x="2965"/>
        <item x="274"/>
        <item x="4127"/>
        <item x="5267"/>
        <item x="3308"/>
        <item x="6620"/>
        <item x="1419"/>
        <item x="1309"/>
        <item x="5096"/>
        <item x="5705"/>
        <item x="4729"/>
        <item x="1538"/>
        <item x="2524"/>
        <item x="5746"/>
        <item x="3926"/>
        <item x="1950"/>
        <item x="594"/>
        <item x="3046"/>
        <item x="6861"/>
        <item x="6255"/>
        <item x="4088"/>
        <item x="5262"/>
        <item x="1559"/>
        <item x="3508"/>
        <item x="71"/>
        <item x="4443"/>
        <item x="4622"/>
        <item x="2873"/>
        <item x="6279"/>
        <item x="2465"/>
        <item x="3855"/>
        <item x="3149"/>
        <item x="4283"/>
        <item x="7007"/>
        <item x="6542"/>
        <item x="6029"/>
        <item x="5086"/>
        <item x="2228"/>
        <item x="5491"/>
        <item x="1198"/>
        <item x="3717"/>
        <item x="2526"/>
        <item x="2244"/>
        <item x="5095"/>
        <item x="683"/>
        <item x="2207"/>
        <item x="5062"/>
        <item x="5760"/>
        <item x="3504"/>
        <item x="6820"/>
        <item x="5676"/>
        <item x="5533"/>
        <item x="177"/>
        <item x="7060"/>
        <item x="2223"/>
        <item x="364"/>
        <item x="6688"/>
        <item x="2305"/>
        <item x="5140"/>
        <item x="1427"/>
        <item x="90"/>
        <item x="469"/>
        <item x="7386"/>
        <item x="2144"/>
        <item x="4923"/>
        <item x="4121"/>
        <item x="6706"/>
        <item x="2995"/>
        <item x="5356"/>
        <item x="7027"/>
        <item x="6418"/>
        <item x="5224"/>
        <item x="4918"/>
        <item x="1076"/>
        <item x="2151"/>
        <item x="6201"/>
        <item x="4771"/>
        <item x="6488"/>
        <item x="5586"/>
        <item x="6143"/>
        <item x="6530"/>
        <item x="7095"/>
        <item x="3179"/>
        <item x="3420"/>
        <item x="7102"/>
        <item x="3468"/>
        <item x="4327"/>
        <item x="1668"/>
        <item x="2476"/>
        <item x="6300"/>
        <item x="2421"/>
        <item x="3948"/>
        <item x="4657"/>
        <item x="6665"/>
        <item x="752"/>
        <item x="6334"/>
        <item x="2155"/>
        <item x="6082"/>
        <item x="5033"/>
        <item x="6327"/>
        <item x="4214"/>
        <item x="952"/>
        <item x="705"/>
        <item x="3133"/>
        <item x="5381"/>
        <item x="4839"/>
        <item x="5654"/>
        <item x="6521"/>
        <item x="7284"/>
        <item x="3905"/>
        <item x="2990"/>
        <item x="873"/>
        <item x="1323"/>
        <item x="5146"/>
        <item x="5536"/>
        <item x="6097"/>
        <item x="2306"/>
        <item x="2478"/>
        <item x="1130"/>
        <item x="6590"/>
        <item x="541"/>
        <item x="4129"/>
        <item x="1109"/>
        <item x="7133"/>
        <item x="7320"/>
        <item x="6876"/>
        <item x="7261"/>
        <item x="6976"/>
        <item x="2457"/>
        <item x="6408"/>
        <item x="4319"/>
        <item x="1416"/>
        <item x="4352"/>
        <item x="4538"/>
        <item x="5363"/>
        <item x="5678"/>
        <item x="38"/>
        <item x="2608"/>
        <item x="5798"/>
        <item x="5102"/>
        <item x="2843"/>
        <item x="2802"/>
        <item x="5770"/>
        <item x="3261"/>
        <item x="5943"/>
        <item x="6720"/>
        <item x="6340"/>
        <item x="2348"/>
        <item x="6136"/>
        <item x="6781"/>
        <item x="3063"/>
        <item x="1570"/>
        <item x="1280"/>
        <item x="1672"/>
        <item x="2724"/>
        <item x="656"/>
        <item x="989"/>
        <item x="3537"/>
        <item x="2085"/>
        <item x="2865"/>
        <item x="687"/>
        <item x="2943"/>
        <item x="4609"/>
        <item x="6686"/>
        <item x="3901"/>
        <item x="2479"/>
        <item x="3551"/>
        <item x="331"/>
        <item x="1050"/>
        <item x="3869"/>
        <item x="5322"/>
        <item x="951"/>
        <item x="3851"/>
        <item x="4243"/>
        <item x="7016"/>
        <item x="2767"/>
        <item x="2760"/>
        <item x="299"/>
        <item x="6643"/>
        <item x="2120"/>
        <item x="5449"/>
        <item x="2814"/>
        <item x="6367"/>
        <item x="4463"/>
        <item x="1583"/>
        <item x="3565"/>
        <item x="1686"/>
        <item x="1829"/>
        <item x="6926"/>
        <item x="2553"/>
        <item x="3822"/>
        <item x="5883"/>
        <item x="2828"/>
        <item x="3584"/>
        <item x="307"/>
        <item x="893"/>
        <item x="5852"/>
        <item x="6198"/>
        <item x="6261"/>
        <item x="3872"/>
        <item x="3586"/>
        <item x="1660"/>
        <item x="2947"/>
        <item x="5935"/>
        <item x="6089"/>
        <item x="4021"/>
        <item x="4827"/>
        <item x="6360"/>
        <item x="6911"/>
        <item x="7270"/>
        <item x="1294"/>
        <item x="4203"/>
        <item x="5764"/>
        <item x="7097"/>
        <item x="1532"/>
        <item x="2693"/>
        <item x="1991"/>
        <item x="2016"/>
        <item x="4469"/>
        <item x="7305"/>
        <item x="7253"/>
        <item x="5666"/>
        <item x="2378"/>
        <item x="5126"/>
        <item x="807"/>
        <item x="3908"/>
        <item x="5930"/>
        <item x="5161"/>
        <item x="7044"/>
        <item x="6537"/>
        <item x="583"/>
        <item x="3866"/>
        <item x="4694"/>
        <item x="1780"/>
        <item x="2987"/>
        <item x="2638"/>
        <item x="2313"/>
        <item x="2094"/>
        <item x="1202"/>
        <item x="5377"/>
        <item x="3585"/>
        <item x="7209"/>
        <item x="6796"/>
        <item x="2621"/>
        <item x="7255"/>
        <item x="6869"/>
        <item x="5165"/>
        <item x="867"/>
        <item x="4724"/>
        <item x="2356"/>
        <item x="3048"/>
        <item x="1855"/>
        <item x="7377"/>
        <item x="2435"/>
        <item x="4964"/>
        <item x="4138"/>
        <item x="6516"/>
        <item x="2218"/>
        <item x="3789"/>
        <item x="6483"/>
        <item x="7059"/>
        <item x="2699"/>
        <item x="6481"/>
        <item x="938"/>
        <item x="2660"/>
        <item x="4648"/>
        <item x="5750"/>
        <item x="4606"/>
        <item x="4219"/>
        <item x="4860"/>
        <item x="726"/>
        <item x="82"/>
        <item x="560"/>
        <item x="3903"/>
        <item x="6877"/>
        <item x="4112"/>
        <item x="7398"/>
        <item x="4037"/>
        <item x="1953"/>
        <item x="1448"/>
        <item x="4872"/>
        <item x="3920"/>
        <item x="5704"/>
        <item x="1983"/>
        <item x="6086"/>
        <item x="3702"/>
        <item x="4302"/>
        <item x="7348"/>
        <item x="2368"/>
        <item x="2950"/>
        <item x="325"/>
        <item x="4226"/>
        <item x="1381"/>
        <item x="2973"/>
        <item x="523"/>
        <item x="3837"/>
        <item x="2895"/>
        <item x="6800"/>
        <item x="4692"/>
        <item x="3654"/>
        <item x="6780"/>
        <item x="5588"/>
        <item x="6183"/>
        <item x="1502"/>
        <item x="1979"/>
        <item x="4644"/>
        <item x="2785"/>
        <item x="6961"/>
        <item x="2734"/>
        <item x="2962"/>
        <item x="2370"/>
        <item x="3572"/>
        <item x="4194"/>
        <item x="4397"/>
        <item x="5903"/>
        <item x="1614"/>
        <item x="6474"/>
        <item x="5899"/>
        <item x="6437"/>
        <item x="6263"/>
        <item x="5818"/>
        <item x="5872"/>
        <item x="1278"/>
        <item x="880"/>
        <item x="7397"/>
        <item x="5587"/>
        <item x="6002"/>
        <item x="2398"/>
        <item x="5320"/>
        <item x="7193"/>
        <item x="1635"/>
        <item x="4386"/>
        <item x="6914"/>
        <item x="764"/>
        <item x="4562"/>
        <item x="957"/>
        <item x="1767"/>
        <item x="2384"/>
        <item x="189"/>
        <item x="1850"/>
        <item x="711"/>
        <item x="4574"/>
        <item x="2875"/>
        <item x="6829"/>
        <item x="6885"/>
        <item x="6307"/>
        <item x="1561"/>
        <item x="4710"/>
        <item x="4495"/>
        <item x="4699"/>
        <item x="251"/>
        <item x="2704"/>
        <item x="3848"/>
        <item x="708"/>
        <item x="3047"/>
        <item x="3342"/>
        <item x="3924"/>
        <item x="5556"/>
        <item x="2197"/>
        <item x="6651"/>
        <item x="6289"/>
        <item x="1009"/>
        <item x="7271"/>
        <item x="6625"/>
        <item x="3315"/>
        <item x="3917"/>
        <item x="4967"/>
        <item x="3193"/>
        <item x="5368"/>
        <item x="6880"/>
        <item x="6018"/>
        <item x="3847"/>
        <item x="6558"/>
        <item x="3326"/>
        <item x="382"/>
        <item x="727"/>
        <item x="6754"/>
        <item x="3281"/>
        <item x="2083"/>
        <item x="3132"/>
        <item x="3137"/>
        <item x="4413"/>
        <item x="5141"/>
        <item x="5726"/>
        <item x="6683"/>
        <item x="4103"/>
        <item x="3033"/>
        <item x="1872"/>
        <item x="3951"/>
        <item x="1047"/>
        <item x="2783"/>
        <item x="816"/>
        <item x="65"/>
        <item x="3970"/>
        <item x="2800"/>
        <item x="3491"/>
        <item x="2795"/>
        <item x="6684"/>
        <item x="300"/>
        <item x="5004"/>
        <item x="2201"/>
        <item x="2489"/>
        <item x="6216"/>
        <item x="903"/>
        <item x="4417"/>
        <item x="4489"/>
        <item x="6932"/>
        <item x="4822"/>
        <item x="1391"/>
        <item x="1021"/>
        <item x="6830"/>
        <item x="4683"/>
        <item x="2105"/>
        <item x="703"/>
        <item x="3952"/>
        <item x="6456"/>
        <item x="3452"/>
        <item x="5239"/>
        <item x="4526"/>
        <item x="1756"/>
        <item x="2801"/>
        <item x="6640"/>
        <item x="4655"/>
        <item x="5407"/>
        <item x="3906"/>
        <item x="4204"/>
        <item x="3797"/>
        <item x="2935"/>
        <item x="5807"/>
        <item x="5097"/>
        <item x="2523"/>
        <item x="532"/>
        <item x="2232"/>
        <item x="5265"/>
        <item x="2940"/>
        <item x="4730"/>
        <item x="1580"/>
        <item x="7036"/>
        <item x="4850"/>
        <item x="2848"/>
        <item x="5665"/>
        <item x="2736"/>
        <item x="373"/>
        <item x="6151"/>
        <item x="1923"/>
        <item x="7341"/>
        <item x="4345"/>
        <item x="4135"/>
        <item x="5378"/>
        <item x="5988"/>
        <item x="3185"/>
        <item x="2966"/>
        <item x="4472"/>
        <item x="2090"/>
        <item x="6073"/>
        <item x="4505"/>
        <item x="3343"/>
        <item x="199"/>
        <item x="1465"/>
        <item x="7031"/>
        <item x="2074"/>
        <item x="5638"/>
        <item x="6740"/>
        <item x="1746"/>
        <item x="5252"/>
        <item x="3114"/>
        <item x="7199"/>
        <item x="2668"/>
        <item x="2188"/>
        <item x="6139"/>
        <item x="6402"/>
        <item x="3741"/>
        <item x="839"/>
        <item x="3813"/>
        <item x="4211"/>
        <item x="710"/>
        <item x="7422"/>
        <item x="5576"/>
        <item x="2429"/>
        <item x="5603"/>
        <item x="1144"/>
        <item x="2329"/>
        <item x="2573"/>
        <item x="3300"/>
        <item x="2394"/>
        <item x="1118"/>
        <item x="1542"/>
        <item x="5642"/>
        <item x="5295"/>
        <item x="1036"/>
        <item x="1432"/>
        <item x="2025"/>
        <item x="3204"/>
        <item x="6339"/>
        <item x="1025"/>
        <item x="4916"/>
        <item x="4829"/>
        <item x="5598"/>
        <item x="1499"/>
        <item x="451"/>
        <item x="3008"/>
        <item x="6077"/>
        <item x="3549"/>
        <item x="1272"/>
        <item x="1438"/>
        <item x="5019"/>
        <item x="2013"/>
        <item x="3445"/>
        <item x="3885"/>
        <item x="5584"/>
        <item x="3015"/>
        <item x="1791"/>
        <item x="7197"/>
        <item x="6270"/>
        <item x="5920"/>
        <item x="7131"/>
        <item x="4104"/>
        <item x="1949"/>
        <item x="2314"/>
        <item x="725"/>
        <item x="1121"/>
        <item x="2195"/>
        <item x="2498"/>
        <item x="6724"/>
        <item x="5875"/>
        <item x="1065"/>
        <item x="4040"/>
        <item x="6085"/>
        <item x="5080"/>
        <item x="4550"/>
        <item x="3989"/>
        <item x="526"/>
        <item x="4154"/>
        <item x="5763"/>
        <item x="5937"/>
        <item x="7300"/>
        <item x="992"/>
        <item x="6726"/>
        <item x="34"/>
        <item x="1676"/>
        <item x="5029"/>
        <item x="1549"/>
        <item x="1550"/>
        <item x="7319"/>
        <item x="2514"/>
        <item x="4483"/>
        <item x="2351"/>
        <item x="4895"/>
        <item x="20"/>
        <item x="1197"/>
        <item x="5548"/>
        <item x="2490"/>
        <item x="7228"/>
        <item x="4805"/>
        <item x="1879"/>
        <item x="4735"/>
        <item x="3382"/>
        <item x="69"/>
        <item x="4807"/>
        <item x="1602"/>
        <item x="1587"/>
        <item x="3657"/>
        <item x="1390"/>
        <item x="2588"/>
        <item x="859"/>
        <item x="3339"/>
        <item x="5618"/>
        <item x="2447"/>
        <item x="6795"/>
        <item x="3157"/>
        <item x="4954"/>
        <item x="2776"/>
        <item x="2273"/>
        <item x="421"/>
        <item x="1474"/>
        <item x="3345"/>
        <item x="6249"/>
        <item x="6006"/>
        <item x="6878"/>
        <item x="6946"/>
        <item x="6041"/>
        <item x="3162"/>
        <item x="4749"/>
        <item x="5672"/>
        <item x="7233"/>
        <item x="6710"/>
        <item x="2915"/>
        <item x="6144"/>
        <item x="395"/>
        <item x="319"/>
        <item x="7317"/>
        <item x="137"/>
        <item x="1546"/>
        <item x="1430"/>
        <item x="2323"/>
        <item x="1653"/>
        <item x="131"/>
        <item x="317"/>
        <item x="4238"/>
        <item x="5950"/>
        <item x="1748"/>
        <item x="2708"/>
        <item x="1718"/>
        <item x="4629"/>
        <item x="7234"/>
        <item x="4703"/>
        <item x="6067"/>
        <item x="2136"/>
        <item x="3706"/>
        <item x="455"/>
        <item x="2731"/>
        <item x="3532"/>
        <item x="3966"/>
        <item x="1591"/>
        <item x="3142"/>
        <item x="735"/>
        <item x="3223"/>
        <item x="4215"/>
        <item x="6466"/>
        <item x="3685"/>
        <item x="6649"/>
        <item x="3692"/>
        <item x="6798"/>
        <item x="6401"/>
        <item x="5585"/>
        <item x="3756"/>
        <item x="4182"/>
        <item x="2493"/>
        <item x="1795"/>
        <item x="7429"/>
        <item x="240"/>
        <item x="5691"/>
        <item x="2175"/>
        <item x="4287"/>
        <item x="2196"/>
        <item x="5442"/>
        <item x="5057"/>
        <item x="3107"/>
        <item x="428"/>
        <item x="4316"/>
        <item x="2199"/>
        <item x="5715"/>
        <item x="3553"/>
        <item x="6570"/>
        <item x="3781"/>
        <item x="6404"/>
        <item x="7129"/>
        <item x="6266"/>
        <item x="7017"/>
        <item x="524"/>
        <item x="3941"/>
        <item x="1552"/>
        <item x="3373"/>
        <item x="1974"/>
        <item x="3760"/>
        <item x="406"/>
        <item x="6810"/>
        <item x="4884"/>
        <item x="79"/>
        <item x="6953"/>
        <item x="889"/>
        <item x="923"/>
        <item x="7382"/>
        <item x="7028"/>
        <item x="4842"/>
        <item x="3727"/>
        <item x="6306"/>
        <item x="7353"/>
        <item x="696"/>
        <item x="623"/>
        <item x="5025"/>
        <item x="4277"/>
        <item x="2380"/>
        <item x="7315"/>
        <item x="4544"/>
        <item x="1348"/>
        <item x="6602"/>
        <item x="688"/>
        <item x="5670"/>
        <item x="5626"/>
        <item x="6221"/>
        <item x="5879"/>
        <item x="2319"/>
        <item x="2996"/>
        <item x="2702"/>
        <item x="123"/>
        <item x="659"/>
        <item x="6500"/>
        <item x="5276"/>
        <item x="4563"/>
        <item x="5917"/>
        <item x="5144"/>
        <item x="1968"/>
        <item x="3934"/>
        <item x="2239"/>
        <item x="1146"/>
        <item x="5198"/>
        <item x="5397"/>
        <item x="4835"/>
        <item x="3264"/>
        <item x="1690"/>
        <item x="3764"/>
        <item x="3285"/>
        <item x="6647"/>
        <item x="6377"/>
        <item x="2765"/>
        <item x="5951"/>
        <item x="6529"/>
        <item x="3456"/>
        <item x="4005"/>
        <item x="1125"/>
        <item x="4510"/>
        <item x="1456"/>
        <item x="2460"/>
        <item x="3346"/>
        <item x="2672"/>
        <item x="264"/>
        <item x="1182"/>
        <item x="582"/>
        <item x="879"/>
        <item x="2052"/>
        <item x="6294"/>
        <item x="7260"/>
        <item x="3716"/>
        <item x="4272"/>
        <item x="2257"/>
        <item x="2771"/>
        <item x="1162"/>
        <item x="6148"/>
        <item x="5143"/>
        <item x="7074"/>
        <item x="2209"/>
        <item x="885"/>
        <item x="6104"/>
        <item x="6248"/>
        <item x="2656"/>
        <item x="5995"/>
        <item x="1213"/>
        <item x="3458"/>
        <item x="2159"/>
        <item x="440"/>
        <item x="6751"/>
        <item x="4740"/>
        <item x="7225"/>
        <item x="2317"/>
        <item x="918"/>
        <item x="6066"/>
        <item x="1410"/>
        <item x="3972"/>
        <item x="1058"/>
        <item x="1951"/>
        <item x="2986"/>
        <item x="964"/>
        <item x="2310"/>
        <item x="3538"/>
        <item x="4736"/>
        <item x="2172"/>
        <item x="6442"/>
        <item x="5850"/>
        <item x="5117"/>
        <item x="4503"/>
        <item x="782"/>
        <item x="4838"/>
        <item x="7013"/>
        <item x="1648"/>
        <item x="5159"/>
        <item x="7401"/>
        <item x="1274"/>
        <item x="6985"/>
        <item x="2835"/>
        <item x="6989"/>
        <item x="5871"/>
        <item x="1620"/>
        <item x="2913"/>
        <item x="7187"/>
        <item x="7081"/>
        <item x="7142"/>
        <item x="2916"/>
        <item x="7033"/>
        <item x="2434"/>
        <item x="651"/>
        <item x="4349"/>
        <item x="1299"/>
        <item x="606"/>
        <item x="4187"/>
        <item x="3155"/>
        <item x="1101"/>
        <item x="1019"/>
        <item x="4621"/>
        <item x="4241"/>
        <item x="1179"/>
        <item x="2860"/>
        <item x="2327"/>
        <item x="1166"/>
        <item x="2427"/>
        <item x="378"/>
        <item x="3898"/>
        <item x="5205"/>
        <item x="781"/>
        <item x="929"/>
        <item x="2906"/>
        <item x="1787"/>
        <item x="7086"/>
        <item x="6503"/>
        <item x="1998"/>
        <item x="6567"/>
        <item x="3139"/>
        <item x="6617"/>
        <item x="4712"/>
        <item x="6709"/>
        <item x="3617"/>
        <item x="4548"/>
        <item x="4402"/>
        <item x="3930"/>
        <item x="985"/>
        <item x="575"/>
        <item x="6728"/>
        <item x="2055"/>
        <item x="1945"/>
        <item x="5701"/>
        <item x="5130"/>
        <item x="5230"/>
        <item x="3221"/>
        <item x="1815"/>
        <item x="6819"/>
        <item x="5248"/>
        <item x="3341"/>
        <item x="4370"/>
        <item x="3596"/>
        <item x="4975"/>
        <item x="5207"/>
        <item x="291"/>
        <item x="5545"/>
        <item x="6982"/>
        <item x="5853"/>
        <item x="4491"/>
        <item x="74"/>
        <item x="3673"/>
        <item x="6977"/>
        <item x="4584"/>
        <item x="2108"/>
        <item x="1365"/>
        <item x="4343"/>
        <item x="1670"/>
        <item x="6631"/>
        <item x="1706"/>
        <item x="1742"/>
        <item x="3004"/>
        <item x="5919"/>
        <item x="3978"/>
        <item x="7274"/>
        <item x="3641"/>
        <item x="6461"/>
        <item x="2274"/>
        <item x="3233"/>
        <item x="1664"/>
        <item x="441"/>
        <item x="3424"/>
        <item x="1375"/>
        <item x="427"/>
        <item x="3069"/>
        <item x="3944"/>
        <item x="1764"/>
        <item x="2361"/>
        <item x="1730"/>
        <item x="2746"/>
        <item x="4779"/>
        <item x="2830"/>
        <item x="4999"/>
        <item x="2920"/>
        <item x="3454"/>
        <item x="503"/>
        <item x="7195"/>
        <item x="5513"/>
        <item x="5768"/>
        <item x="3081"/>
        <item x="1240"/>
        <item x="6827"/>
        <item x="7159"/>
        <item x="7321"/>
        <item x="2740"/>
        <item x="3248"/>
        <item x="2648"/>
        <item x="6753"/>
        <item x="617"/>
        <item x="7130"/>
        <item x="1421"/>
        <item x="5227"/>
        <item x="2494"/>
        <item x="1539"/>
        <item x="3971"/>
        <item x="1750"/>
        <item x="6390"/>
        <item x="4384"/>
        <item x="1199"/>
        <item x="4506"/>
        <item x="3080"/>
        <item x="4557"/>
        <item x="4488"/>
        <item x="1812"/>
        <item x="7405"/>
        <item x="6486"/>
        <item x="4941"/>
        <item x="3983"/>
        <item x="4440"/>
        <item x="1402"/>
        <item x="2451"/>
        <item x="6755"/>
        <item x="5948"/>
        <item x="4738"/>
        <item x="5212"/>
        <item x="742"/>
        <item x="1647"/>
        <item x="805"/>
        <item x="7351"/>
        <item x="3609"/>
        <item x="4607"/>
        <item x="1577"/>
        <item x="5497"/>
        <item x="6700"/>
        <item x="5290"/>
        <item x="4862"/>
        <item x="6818"/>
        <item x="257"/>
        <item x="511"/>
        <item x="729"/>
        <item x="7335"/>
        <item x="7372"/>
        <item x="3626"/>
        <item x="2808"/>
        <item x="7063"/>
        <item x="5725"/>
        <item x="6489"/>
        <item x="3591"/>
        <item x="4758"/>
        <item x="1262"/>
        <item x="6657"/>
        <item x="1931"/>
        <item x="2193"/>
        <item x="610"/>
        <item x="2540"/>
        <item x="1708"/>
        <item x="2060"/>
        <item x="6681"/>
        <item x="1887"/>
        <item x="1008"/>
        <item x="118"/>
        <item x="183"/>
        <item x="2955"/>
        <item x="6940"/>
        <item x="2179"/>
        <item x="139"/>
        <item x="6420"/>
        <item x="945"/>
        <item x="4208"/>
        <item x="2385"/>
        <item x="6743"/>
        <item x="3052"/>
        <item x="2662"/>
        <item x="5785"/>
        <item x="5067"/>
        <item x="1356"/>
        <item x="2501"/>
        <item x="3929"/>
        <item x="1586"/>
        <item x="263"/>
        <item x="3874"/>
        <item x="4248"/>
        <item x="4787"/>
        <item x="6759"/>
        <item x="4586"/>
        <item x="5684"/>
        <item x="6102"/>
        <item x="5350"/>
        <item x="3784"/>
        <item x="5829"/>
        <item x="5488"/>
        <item x="1320"/>
        <item x="6758"/>
        <item x="4119"/>
        <item x="5984"/>
        <item x="1039"/>
        <item x="6821"/>
        <item x="5614"/>
        <item x="809"/>
        <item x="7117"/>
        <item x="2635"/>
        <item x="3049"/>
        <item x="1483"/>
        <item x="1892"/>
        <item x="6565"/>
        <item x="431"/>
        <item x="4155"/>
        <item x="39"/>
        <item x="508"/>
        <item x="2482"/>
        <item x="3110"/>
        <item x="68"/>
        <item x="5471"/>
        <item x="6949"/>
        <item x="2391"/>
        <item x="6767"/>
        <item x="3804"/>
        <item x="1758"/>
        <item x="3037"/>
        <item x="814"/>
        <item x="6202"/>
        <item x="1322"/>
        <item x="731"/>
        <item x="1737"/>
        <item x="4564"/>
        <item x="2084"/>
        <item x="4965"/>
        <item x="5038"/>
        <item x="6848"/>
        <item x="4002"/>
        <item x="1713"/>
        <item x="2642"/>
        <item x="6588"/>
        <item x="3177"/>
        <item x="2330"/>
        <item x="697"/>
        <item x="3087"/>
        <item x="5023"/>
        <item x="337"/>
        <item x="2353"/>
        <item x="3092"/>
        <item x="5501"/>
        <item x="6320"/>
        <item x="5754"/>
        <item x="6656"/>
        <item x="2111"/>
        <item x="2363"/>
        <item x="2912"/>
        <item x="3119"/>
        <item x="2219"/>
        <item x="2574"/>
        <item x="585"/>
        <item x="2926"/>
        <item x="2286"/>
        <item x="6007"/>
        <item x="3201"/>
        <item x="3890"/>
        <item x="2919"/>
        <item x="2887"/>
        <item x="3540"/>
        <item x="4593"/>
        <item x="2859"/>
        <item x="3485"/>
        <item x="6362"/>
        <item x="3079"/>
        <item x="4043"/>
        <item x="2698"/>
        <item x="6888"/>
        <item x="2504"/>
        <item x="915"/>
        <item x="662"/>
        <item x="4982"/>
        <item x="1535"/>
        <item x="3501"/>
        <item x="4639"/>
        <item x="6628"/>
        <item x="784"/>
        <item x="1225"/>
        <item x="5250"/>
        <item x="3009"/>
        <item x="3982"/>
        <item x="6745"/>
        <item x="175"/>
        <item x="1677"/>
        <item x="5079"/>
        <item x="28"/>
        <item x="4292"/>
        <item x="2358"/>
        <item x="468"/>
        <item x="955"/>
        <item x="6994"/>
        <item x="2047"/>
        <item x="1152"/>
        <item x="201"/>
        <item x="3678"/>
        <item x="2716"/>
        <item x="2470"/>
        <item x="1785"/>
        <item x="3463"/>
        <item x="244"/>
        <item x="2882"/>
        <item x="7041"/>
        <item x="3325"/>
        <item x="1847"/>
        <item x="2495"/>
        <item x="7163"/>
        <item x="1501"/>
        <item x="2275"/>
        <item x="748"/>
        <item x="5462"/>
        <item x="4312"/>
        <item x="940"/>
        <item x="689"/>
        <item x="5630"/>
        <item x="1266"/>
        <item x="1936"/>
        <item x="770"/>
        <item x="5392"/>
        <item x="5646"/>
        <item x="1305"/>
        <item x="4532"/>
        <item x="2606"/>
        <item x="4837"/>
        <item x="356"/>
        <item x="5832"/>
        <item x="4542"/>
        <item x="1938"/>
        <item x="3469"/>
        <item x="1584"/>
        <item x="3526"/>
        <item x="1312"/>
        <item x="4205"/>
        <item x="4810"/>
        <item x="1139"/>
        <item x="2373"/>
        <item x="2443"/>
        <item x="2386"/>
        <item x="2086"/>
        <item x="1960"/>
        <item x="5059"/>
        <item x="4596"/>
        <item x="5589"/>
        <item x="4456"/>
        <item x="4114"/>
        <item x="1727"/>
        <item x="445"/>
        <item x="1450"/>
        <item x="650"/>
        <item x="339"/>
        <item x="4257"/>
        <item x="4375"/>
        <item x="4952"/>
        <item x="999"/>
        <item x="2445"/>
        <item x="1674"/>
        <item x="7257"/>
        <item x="1158"/>
        <item x="6207"/>
        <item x="1875"/>
        <item x="4324"/>
        <item x="6329"/>
        <item x="2304"/>
        <item x="114"/>
        <item x="6739"/>
        <item x="2437"/>
        <item x="2180"/>
        <item x="6748"/>
        <item x="5249"/>
        <item x="3440"/>
        <item x="349"/>
        <item x="5669"/>
        <item x="7203"/>
        <item x="342"/>
        <item x="2737"/>
        <item x="1852"/>
        <item x="2759"/>
        <item x="2487"/>
        <item x="3386"/>
        <item x="6203"/>
        <item x="5775"/>
        <item x="4487"/>
        <item x="1514"/>
        <item x="5293"/>
        <item x="2171"/>
        <item x="5012"/>
        <item x="3655"/>
        <item x="1498"/>
        <item x="104"/>
        <item x="4139"/>
        <item x="5263"/>
        <item x="2728"/>
        <item x="2142"/>
        <item x="4754"/>
        <item x="5348"/>
        <item x="6311"/>
        <item x="275"/>
        <item x="2927"/>
        <item x="1612"/>
        <item x="537"/>
        <item x="1010"/>
        <item x="1374"/>
        <item x="1743"/>
        <item x="1967"/>
        <item x="192"/>
        <item x="233"/>
        <item x="4452"/>
        <item x="1016"/>
        <item x="1732"/>
        <item x="6381"/>
        <item x="1190"/>
        <item x="138"/>
        <item x="412"/>
        <item x="5208"/>
        <item x="3161"/>
        <item x="1751"/>
        <item x="5201"/>
        <item x="5419"/>
        <item x="2632"/>
        <item x="3723"/>
        <item x="5413"/>
        <item x="562"/>
        <item x="2706"/>
        <item x="4973"/>
        <item x="2505"/>
        <item x="4150"/>
        <item x="1497"/>
        <item x="7336"/>
        <item x="1163"/>
        <item x="910"/>
        <item x="6078"/>
        <item x="5000"/>
        <item x="767"/>
        <item x="1091"/>
        <item x="578"/>
        <item x="5772"/>
        <item x="1064"/>
        <item x="6312"/>
        <item x="4533"/>
        <item x="1012"/>
        <item x="6779"/>
        <item x="2176"/>
        <item x="785"/>
        <item x="6324"/>
        <item x="4976"/>
        <item x="2538"/>
        <item x="4682"/>
        <item x="1153"/>
        <item x="466"/>
        <item x="3845"/>
        <item x="6083"/>
        <item x="1281"/>
        <item x="1903"/>
        <item x="4846"/>
        <item x="5329"/>
        <item x="1926"/>
        <item x="865"/>
        <item x="3056"/>
        <item x="5429"/>
        <item x="3399"/>
        <item x="3949"/>
        <item x="5529"/>
        <item x="2659"/>
        <item x="6116"/>
        <item x="6695"/>
        <item x="3180"/>
        <item x="5494"/>
        <item x="3884"/>
        <item x="2287"/>
        <item x="1726"/>
        <item x="3688"/>
        <item x="1006"/>
        <item x="1069"/>
        <item x="3615"/>
        <item x="6227"/>
        <item x="6250"/>
        <item x="3895"/>
        <item x="3645"/>
        <item x="3768"/>
        <item x="828"/>
        <item x="6120"/>
        <item x="5456"/>
        <item x="5404"/>
        <item x="7084"/>
        <item x="3786"/>
        <item x="4958"/>
        <item x="4373"/>
        <item x="3466"/>
        <item x="333"/>
        <item x="6197"/>
        <item x="7413"/>
        <item x="2587"/>
        <item x="2146"/>
        <item x="457"/>
        <item x="1342"/>
        <item x="6735"/>
        <item x="3514"/>
        <item x="7359"/>
        <item x="70"/>
        <item x="53"/>
        <item x="514"/>
        <item x="5391"/>
        <item x="1556"/>
        <item x="4938"/>
        <item x="4228"/>
        <item x="4297"/>
        <item x="1243"/>
        <item x="4660"/>
        <item x="6142"/>
        <item x="5046"/>
        <item x="7022"/>
        <item x="2455"/>
        <item x="91"/>
        <item x="7150"/>
        <item x="692"/>
        <item x="6043"/>
        <item x="5081"/>
        <item x="1901"/>
        <item x="736"/>
        <item x="2129"/>
        <item x="2339"/>
        <item x="574"/>
        <item x="5886"/>
        <item x="2093"/>
        <item x="4221"/>
        <item x="7267"/>
        <item x="2578"/>
        <item x="5506"/>
        <item x="6235"/>
        <item x="904"/>
        <item x="5816"/>
        <item x="3136"/>
        <item x="2186"/>
        <item x="2838"/>
        <item x="6001"/>
        <item x="195"/>
        <item x="1913"/>
        <item x="4050"/>
        <item x="717"/>
        <item x="5237"/>
        <item x="3914"/>
        <item x="3150"/>
        <item x="3269"/>
        <item x="691"/>
        <item x="3580"/>
        <item x="4288"/>
        <item x="6236"/>
        <item x="6243"/>
        <item x="6968"/>
        <item x="1878"/>
        <item x="2359"/>
        <item x="120"/>
        <item x="1994"/>
        <item x="2484"/>
        <item x="7426"/>
        <item x="4149"/>
        <item x="4239"/>
        <item x="4770"/>
        <item x="4253"/>
        <item x="3174"/>
        <item x="1917"/>
        <item x="2678"/>
        <item x="7172"/>
        <item x="7237"/>
        <item x="1724"/>
        <item x="4060"/>
        <item x="11"/>
        <item x="3168"/>
        <item x="3868"/>
        <item x="2149"/>
        <item x="5401"/>
        <item x="1881"/>
        <item x="3156"/>
        <item x="5893"/>
        <item x="3910"/>
        <item x="4874"/>
        <item x="827"/>
        <item x="2762"/>
        <item x="1876"/>
        <item x="6348"/>
        <item x="6749"/>
        <item x="6618"/>
        <item x="5844"/>
        <item x="6814"/>
        <item x="1613"/>
        <item x="1860"/>
        <item x="638"/>
        <item x="7236"/>
        <item x="949"/>
        <item x="3237"/>
        <item x="6225"/>
        <item x="4251"/>
        <item x="2184"/>
        <item x="3071"/>
        <item x="2625"/>
        <item x="145"/>
        <item x="5302"/>
        <item x="1049"/>
        <item x="3530"/>
        <item x="622"/>
        <item x="4761"/>
        <item x="1104"/>
        <item x="1074"/>
        <item x="7325"/>
        <item x="7147"/>
        <item x="1011"/>
        <item x="4342"/>
        <item x="554"/>
        <item x="6108"/>
        <item x="980"/>
        <item x="4977"/>
        <item x="5107"/>
        <item x="1657"/>
        <item x="6111"/>
        <item x="7085"/>
        <item x="6319"/>
        <item x="6898"/>
        <item x="7135"/>
        <item x="4142"/>
        <item x="6168"/>
        <item x="654"/>
        <item x="4547"/>
        <item x="3334"/>
        <item x="6275"/>
        <item x="6526"/>
        <item x="5461"/>
        <item x="3995"/>
        <item x="4816"/>
        <item x="2738"/>
        <item x="5526"/>
        <item x="6545"/>
        <item x="1420"/>
        <item x="6990"/>
        <item x="4934"/>
        <item x="293"/>
        <item x="3154"/>
        <item x="6223"/>
        <item x="4969"/>
        <item x="5567"/>
        <item x="5955"/>
        <item x="5966"/>
        <item x="326"/>
        <item x="5962"/>
        <item x="1441"/>
        <item x="1599"/>
        <item x="4889"/>
        <item x="603"/>
        <item x="6193"/>
        <item x="6271"/>
        <item x="883"/>
        <item x="288"/>
        <item x="2790"/>
        <item x="1283"/>
        <item x="4347"/>
        <item x="1395"/>
        <item x="1226"/>
        <item x="2161"/>
        <item x="2056"/>
        <item x="5306"/>
        <item x="6081"/>
        <item x="2154"/>
        <item x="5719"/>
        <item x="3211"/>
        <item x="140"/>
        <item x="6816"/>
        <item x="5058"/>
        <item x="5316"/>
        <item x="2031"/>
        <item x="6764"/>
        <item x="1398"/>
        <item x="5787"/>
        <item x="5369"/>
        <item x="6532"/>
        <item x="3268"/>
        <item x="6436"/>
        <item x="3658"/>
        <item x="3417"/>
        <item x="4216"/>
        <item x="2550"/>
        <item x="4917"/>
        <item x="3787"/>
        <item x="3352"/>
        <item x="655"/>
        <item x="853"/>
        <item x="1173"/>
        <item x="4881"/>
        <item x="6308"/>
        <item x="304"/>
        <item x="166"/>
        <item x="6035"/>
        <item x="7139"/>
        <item x="5559"/>
        <item x="6135"/>
        <item x="721"/>
        <item x="5900"/>
        <item x="5018"/>
        <item x="4790"/>
        <item x="3362"/>
        <item x="1386"/>
        <item x="5073"/>
        <item x="292"/>
        <item x="1177"/>
        <item x="6841"/>
        <item x="6865"/>
        <item x="1454"/>
        <item x="2100"/>
        <item x="4213"/>
        <item x="4014"/>
        <item x="7079"/>
        <item x="2160"/>
        <item x="6725"/>
        <item x="632"/>
        <item x="1340"/>
        <item x="6947"/>
        <item x="3335"/>
        <item x="2972"/>
        <item x="2823"/>
        <item x="2226"/>
        <item x="2412"/>
        <item x="6159"/>
        <item x="88"/>
        <item x="4022"/>
        <item x="7392"/>
        <item x="1558"/>
        <item x="3347"/>
        <item x="3057"/>
        <item x="312"/>
        <item x="4331"/>
        <item x="7380"/>
        <item x="5200"/>
        <item x="6857"/>
        <item x="1507"/>
        <item x="231"/>
        <item x="4057"/>
        <item x="5594"/>
        <item x="6048"/>
        <item x="5441"/>
        <item x="993"/>
        <item x="4944"/>
        <item x="4750"/>
        <item x="6875"/>
        <item x="5723"/>
        <item x="4171"/>
        <item x="3660"/>
        <item x="5964"/>
        <item x="6505"/>
        <item x="6906"/>
        <item x="6507"/>
        <item x="6354"/>
        <item x="3366"/>
        <item x="492"/>
        <item x="6130"/>
        <item x="1053"/>
        <item x="6338"/>
        <item x="5385"/>
        <item x="3790"/>
        <item x="835"/>
        <item x="1396"/>
        <item x="3527"/>
        <item x="3344"/>
        <item x="976"/>
        <item x="3141"/>
        <item x="3249"/>
        <item x="758"/>
        <item x="3187"/>
        <item x="3571"/>
        <item x="2616"/>
        <item x="2276"/>
        <item x="1840"/>
        <item x="2272"/>
        <item x="1989"/>
        <item x="2182"/>
        <item x="7262"/>
        <item x="3421"/>
        <item x="3219"/>
        <item x="3487"/>
        <item x="475"/>
        <item x="647"/>
        <item x="851"/>
        <item x="1073"/>
        <item x="1288"/>
        <item x="1511"/>
        <item x="2603"/>
        <item x="823"/>
        <item x="3726"/>
        <item x="209"/>
        <item x="854"/>
        <item x="1303"/>
        <item x="6344"/>
        <item x="7349"/>
        <item x="5336"/>
        <item x="5170"/>
        <item x="4157"/>
        <item x="3946"/>
        <item x="1948"/>
        <item x="12"/>
        <item x="6815"/>
        <item x="92"/>
        <item x="347"/>
        <item x="676"/>
        <item x="7358"/>
        <item x="4772"/>
        <item x="2297"/>
        <item x="194"/>
        <item x="5134"/>
        <item x="1661"/>
        <item x="2670"/>
        <item x="966"/>
        <item x="6916"/>
        <item x="3252"/>
        <item x="1492"/>
        <item x="5410"/>
        <item x="2591"/>
        <item x="1038"/>
        <item x="1649"/>
        <item x="5580"/>
        <item x="6439"/>
        <item x="3169"/>
        <item x="2076"/>
        <item x="6010"/>
        <item x="5006"/>
        <item x="1633"/>
        <item x="856"/>
        <item x="1628"/>
        <item x="1180"/>
        <item x="4597"/>
        <item x="5266"/>
        <item x="4358"/>
        <item x="6803"/>
        <item x="2552"/>
        <item x="2834"/>
        <item x="3246"/>
        <item x="4633"/>
        <item x="4549"/>
        <item x="5089"/>
        <item x="1110"/>
        <item x="5543"/>
        <item x="169"/>
        <item x="2564"/>
        <item x="3023"/>
        <item x="1218"/>
        <item x="6155"/>
        <item x="7"/>
        <item x="117"/>
        <item x="3062"/>
        <item x="817"/>
        <item x="390"/>
        <item x="665"/>
        <item x="1644"/>
        <item x="1869"/>
        <item x="7035"/>
        <item x="6583"/>
        <item x="1081"/>
        <item x="51"/>
        <item x="1165"/>
        <item x="5925"/>
        <item x="1219"/>
        <item x="1995"/>
        <item x="3649"/>
        <item x="1970"/>
        <item x="502"/>
        <item x="3259"/>
        <item x="3763"/>
        <item x="346"/>
        <item x="900"/>
        <item x="196"/>
        <item x="5364"/>
        <item x="2424"/>
        <item x="1425"/>
        <item x="1723"/>
        <item x="4160"/>
        <item x="1361"/>
        <item x="4089"/>
        <item x="1275"/>
        <item x="5298"/>
        <item x="2104"/>
        <item x="1880"/>
        <item x="605"/>
        <item x="479"/>
        <item x="5422"/>
        <item x="3001"/>
        <item x="3528"/>
        <item x="5731"/>
        <item x="1725"/>
        <item x="2214"/>
        <item x="5145"/>
        <item x="5251"/>
        <item x="200"/>
        <item x="2584"/>
        <item x="4056"/>
        <item x="1992"/>
        <item x="3277"/>
        <item x="126"/>
        <item x="1715"/>
        <item x="927"/>
        <item x="1684"/>
        <item x="3708"/>
        <item x="2472"/>
        <item x="6174"/>
        <item x="5683"/>
        <item x="4108"/>
        <item x="6785"/>
        <item x="5384"/>
        <item x="5289"/>
        <item x="4617"/>
        <item x="571"/>
        <item x="987"/>
        <item x="4254"/>
        <item x="1107"/>
        <item x="2156"/>
        <item x="819"/>
        <item x="2585"/>
        <item x="188"/>
        <item x="25"/>
        <item x="150"/>
        <item x="1229"/>
        <item x="766"/>
        <item x="1961"/>
        <item x="31"/>
        <item x="4498"/>
        <item x="1072"/>
        <item x="2061"/>
        <item x="4453"/>
        <item x="7069"/>
        <item x="1937"/>
        <item x="5194"/>
        <item x="1234"/>
        <item x="637"/>
        <item x="7304"/>
        <item x="5641"/>
        <item x="1208"/>
        <item x="769"/>
        <item x="3443"/>
        <item x="4903"/>
        <item x="5744"/>
        <item x="2812"/>
        <item x="2597"/>
        <item x="2109"/>
        <item x="779"/>
        <item x="3831"/>
        <item x="4949"/>
        <item x="3579"/>
        <item x="6809"/>
        <item x="3559"/>
        <item x="6840"/>
        <item x="897"/>
        <item x="4404"/>
        <item x="628"/>
        <item x="3935"/>
        <item x="7316"/>
        <item x="7067"/>
        <item x="3722"/>
        <item x="2520"/>
        <item x="720"/>
        <item x="1204"/>
        <item x="5741"/>
        <item x="4125"/>
        <item x="2458"/>
        <item x="790"/>
        <item x="4696"/>
        <item x="3856"/>
        <item x="557"/>
        <item x="5566"/>
        <item x="6147"/>
        <item x="5188"/>
        <item x="3086"/>
        <item x="489"/>
        <item x="3993"/>
        <item x="4610"/>
        <item x="1260"/>
        <item x="7191"/>
        <item x="6033"/>
        <item x="3682"/>
        <item x="5792"/>
        <item x="2366"/>
        <item x="1362"/>
        <item x="755"/>
        <item x="7098"/>
        <item x="5890"/>
        <item x="5993"/>
        <item x="5125"/>
        <item x="5321"/>
        <item x="6229"/>
        <item x="103"/>
        <item x="979"/>
        <item x="1856"/>
        <item x="6600"/>
        <item x="4026"/>
        <item x="5076"/>
        <item x="3684"/>
        <item x="1533"/>
        <item x="6634"/>
        <item x="5615"/>
        <item x="3619"/>
        <item x="2473"/>
        <item x="5065"/>
        <item x="1521"/>
        <item x="5078"/>
        <item x="4674"/>
        <item x="522"/>
        <item x="7194"/>
        <item x="631"/>
        <item x="5650"/>
        <item x="5333"/>
        <item x="1796"/>
        <item x="4932"/>
        <item x="3735"/>
        <item x="4910"/>
        <item x="2092"/>
        <item x="5120"/>
        <item x="2169"/>
        <item x="4020"/>
        <item x="5549"/>
        <item x="4403"/>
        <item x="4981"/>
        <item x="5939"/>
        <item x="6697"/>
        <item x="2754"/>
        <item x="76"/>
        <item x="1328"/>
        <item x="1189"/>
        <item x="3677"/>
        <item x="3323"/>
        <item x="1307"/>
        <item x="1958"/>
        <item x="1711"/>
        <item x="485"/>
        <item x="1071"/>
        <item x="392"/>
        <item x="1712"/>
        <item x="815"/>
        <item x="5214"/>
        <item x="4713"/>
        <item x="1997"/>
        <item x="515"/>
        <item x="152"/>
        <item x="2764"/>
        <item x="384"/>
        <item x="222"/>
        <item x="2456"/>
        <item x="6572"/>
        <item x="1884"/>
        <item x="6161"/>
        <item x="6337"/>
        <item x="6729"/>
        <item x="3569"/>
        <item x="3867"/>
        <item x="2004"/>
        <item x="5210"/>
        <item x="3321"/>
        <item x="6931"/>
        <item x="5733"/>
        <item x="6304"/>
        <item x="5932"/>
        <item x="5734"/>
        <item x="5118"/>
        <item x="6769"/>
        <item x="2238"/>
        <item x="338"/>
        <item x="1227"/>
        <item x="1484"/>
        <item x="2611"/>
        <item x="961"/>
        <item x="1467"/>
        <item x="3998"/>
        <item x="3623"/>
        <item x="75"/>
        <item x="2669"/>
        <item x="5546"/>
        <item x="2267"/>
        <item x="1826"/>
        <item x="1048"/>
        <item x="1656"/>
        <item x="2321"/>
        <item x="6056"/>
        <item x="1590"/>
        <item x="4571"/>
        <item x="467"/>
        <item x="6792"/>
        <item x="5985"/>
        <item x="3894"/>
        <item x="6637"/>
        <item x="1910"/>
        <item x="1422"/>
        <item x="3097"/>
        <item x="5277"/>
        <item x="5858"/>
        <item x="4783"/>
        <item x="206"/>
        <item x="636"/>
        <item x="1642"/>
        <item x="1819"/>
        <item x="5116"/>
        <item x="6672"/>
        <item x="5204"/>
        <item x="4695"/>
        <item x="4087"/>
        <item x="163"/>
        <item x="6983"/>
        <item x="3564"/>
        <item x="4726"/>
        <item x="474"/>
        <item x="411"/>
        <item x="2825"/>
        <item x="7369"/>
        <item x="6257"/>
        <item x="2360"/>
        <item x="3636"/>
        <item x="1589"/>
        <item x="2210"/>
        <item x="3074"/>
        <item x="3254"/>
        <item x="1571"/>
        <item x="2253"/>
        <item x="6578"/>
        <item x="1604"/>
        <item x="1813"/>
        <item x="3576"/>
        <item x="3106"/>
        <item x="2799"/>
        <item x="6948"/>
        <item x="970"/>
        <item x="3275"/>
        <item x="1059"/>
        <item x="5717"/>
        <item x="2202"/>
        <item x="2388"/>
        <item x="6045"/>
        <item x="1563"/>
        <item x="2284"/>
        <item x="4252"/>
        <item x="3632"/>
        <item x="6837"/>
        <item x="3646"/>
        <item x="437"/>
        <item x="2666"/>
        <item x="4619"/>
        <item x="2690"/>
        <item x="1946"/>
        <item x="6552"/>
        <item x="3327"/>
        <item x="7416"/>
        <item x="566"/>
        <item x="3403"/>
        <item x="4233"/>
        <item x="750"/>
        <item x="6182"/>
        <item x="435"/>
        <item x="1378"/>
        <item x="862"/>
        <item x="1933"/>
        <item x="3209"/>
        <item x="3793"/>
        <item x="4962"/>
        <item x="3293"/>
        <item x="4122"/>
        <item x="1172"/>
        <item x="6015"/>
        <item x="759"/>
        <item x="843"/>
        <item x="4813"/>
        <item x="2607"/>
        <item x="151"/>
        <item x="4188"/>
        <item x="4097"/>
        <item x="2019"/>
        <item x="7371"/>
        <item x="6407"/>
        <item x="2650"/>
        <item x="2789"/>
        <item x="6162"/>
        <item x="5944"/>
        <item x="6059"/>
        <item x="7404"/>
        <item x="452"/>
        <item x="4340"/>
        <item x="1384"/>
        <item x="5834"/>
        <item x="1285"/>
        <item x="5551"/>
        <item x="7005"/>
        <item x="6497"/>
        <item x="6845"/>
        <item x="5786"/>
        <item x="671"/>
        <item x="2135"/>
        <item x="1334"/>
        <item x="6727"/>
        <item x="5121"/>
        <item x="5975"/>
        <item x="3817"/>
        <item x="4512"/>
        <item x="4546"/>
        <item x="3690"/>
        <item x="6156"/>
        <item x="3196"/>
        <item x="3881"/>
        <item x="3387"/>
        <item x="4414"/>
        <item x="4587"/>
        <item x="4777"/>
        <item x="4984"/>
        <item x="5192"/>
        <item x="5408"/>
        <item x="1476"/>
        <item x="3918"/>
        <item x="1522"/>
        <item x="624"/>
        <item x="153"/>
        <item x="335"/>
        <item x="3777"/>
        <item x="3600"/>
        <item x="3814"/>
        <item x="4186"/>
        <item x="4775"/>
        <item x="6173"/>
        <item x="7299"/>
        <item x="1569"/>
        <item x="2038"/>
        <item x="2221"/>
        <item x="3000"/>
        <item x="1302"/>
        <item x="4210"/>
        <item x="2106"/>
        <item x="2020"/>
        <item x="3988"/>
        <item x="4390"/>
        <item x="4855"/>
        <item x="3967"/>
        <item x="5622"/>
        <item x="6603"/>
        <item x="136"/>
        <item x="3021"/>
        <item x="3616"/>
        <item x="5788"/>
        <item x="2745"/>
        <item x="443"/>
        <item x="1246"/>
        <item x="2618"/>
        <item x="1442"/>
        <item x="4206"/>
        <item x="7124"/>
        <item x="2335"/>
        <item x="5791"/>
        <item x="7126"/>
        <item x="1541"/>
        <item x="4258"/>
        <item x="745"/>
        <item x="6580"/>
        <item x="4163"/>
        <item x="4423"/>
        <item x="5613"/>
        <item x="4120"/>
        <item x="2909"/>
        <item x="4886"/>
        <item x="1458"/>
        <item x="3858"/>
        <item x="1543"/>
        <item x="4478"/>
        <item x="6037"/>
        <item x="15"/>
        <item x="3065"/>
        <item x="6584"/>
        <item x="6369"/>
        <item x="5242"/>
        <item x="2749"/>
        <item x="2633"/>
        <item x="3305"/>
        <item x="4933"/>
        <item x="6438"/>
        <item x="3836"/>
        <item x="4662"/>
        <item x="60"/>
        <item x="2532"/>
        <item x="5517"/>
        <item x="4096"/>
        <item x="3953"/>
        <item x="2849"/>
        <item x="680"/>
        <item x="5176"/>
        <item x="6008"/>
        <item x="3032"/>
        <item x="6345"/>
        <item x="4914"/>
        <item x="5123"/>
        <item x="3928"/>
        <item x="5149"/>
        <item x="5552"/>
        <item x="1888"/>
        <item x="5284"/>
        <item x="4159"/>
        <item x="6342"/>
        <item x="1472"/>
        <item x="3730"/>
        <item x="2853"/>
        <item x="4353"/>
        <item x="3725"/>
        <item x="2189"/>
        <item x="2277"/>
        <item x="1959"/>
        <item x="3629"/>
        <item x="1343"/>
        <item x="1324"/>
        <item x="2014"/>
        <item x="3203"/>
        <item x="4394"/>
        <item x="2575"/>
        <item x="3815"/>
        <item x="5851"/>
        <item x="4227"/>
        <item x="3633"/>
        <item x="983"/>
        <item x="3859"/>
        <item x="5823"/>
        <item x="4372"/>
        <item x="107"/>
        <item x="1911"/>
        <item x="4333"/>
        <item x="4471"/>
        <item x="7268"/>
        <item x="4543"/>
        <item x="7411"/>
        <item x="1500"/>
        <item x="572"/>
        <item x="5135"/>
        <item x="5344"/>
        <item x="5732"/>
        <item x="3428"/>
        <item x="6433"/>
        <item x="933"/>
        <item x="1298"/>
        <item x="1508"/>
        <item x="5621"/>
        <item x="3126"/>
        <item x="4841"/>
        <item x="2930"/>
        <item x="2977"/>
        <item x="6752"/>
        <item x="2855"/>
        <item x="2057"/>
        <item x="1537"/>
        <item x="1495"/>
        <item x="5064"/>
        <item x="271"/>
        <item x="1267"/>
        <item x="4998"/>
        <item x="7127"/>
        <item x="855"/>
        <item x="1273"/>
        <item x="2344"/>
        <item x="6265"/>
        <item x="1759"/>
        <item x="4913"/>
        <item x="5270"/>
        <item x="5132"/>
        <item x="1952"/>
        <item x="3378"/>
        <item x="1963"/>
        <item x="2688"/>
        <item x="4028"/>
        <item x="3785"/>
        <item x="4364"/>
        <item x="5534"/>
        <item x="4947"/>
        <item x="5236"/>
        <item x="5550"/>
        <item x="1094"/>
        <item x="1699"/>
        <item x="6546"/>
        <item x="7123"/>
        <item x="973"/>
        <item x="6181"/>
        <item x="1689"/>
        <item x="2098"/>
        <item x="4411"/>
        <item x="1210"/>
        <item x="6069"/>
        <item x="3980"/>
        <item x="6790"/>
        <item x="191"/>
        <item x="2559"/>
        <item x="4808"/>
        <item x="5989"/>
        <item x="5854"/>
        <item x="599"/>
        <item x="1086"/>
        <item x="267"/>
        <item x="2409"/>
        <item x="345"/>
        <item x="723"/>
        <item x="5940"/>
        <item x="661"/>
        <item x="3290"/>
        <item x="2211"/>
        <item x="3543"/>
        <item x="4585"/>
        <item x="6387"/>
        <item x="5496"/>
        <item x="4232"/>
        <item x="1568"/>
        <item x="6808"/>
        <item x="2053"/>
        <item x="2097"/>
        <item x="5976"/>
        <item x="6560"/>
        <item x="2533"/>
        <item x="2028"/>
        <item x="2251"/>
        <item x="2599"/>
        <item x="1209"/>
        <item x="6535"/>
        <item x="3218"/>
        <item x="2341"/>
        <item x="236"/>
        <item x="282"/>
        <item x="3379"/>
        <item x="510"/>
        <item x="4929"/>
        <item x="1733"/>
        <item x="1488"/>
        <item x="4922"/>
        <item x="984"/>
        <item x="4444"/>
        <item x="4620"/>
        <item x="5911"/>
        <item x="5606"/>
        <item x="7083"/>
        <item x="1804"/>
        <item x="4130"/>
        <item x="1216"/>
        <item x="7232"/>
        <item x="1607"/>
        <item x="465"/>
        <item x="3375"/>
        <item x="2600"/>
        <item x="363"/>
        <item x="2820"/>
        <item x="5905"/>
        <item x="6639"/>
        <item x="1834"/>
        <item x="6963"/>
        <item x="2225"/>
        <item x="4513"/>
        <item x="2067"/>
        <item x="3412"/>
        <item x="7140"/>
        <item x="3310"/>
        <item x="2877"/>
        <item x="4898"/>
        <item x="2237"/>
        <item x="6648"/>
        <item x="1802"/>
        <item x="5151"/>
        <item x="3336"/>
        <item x="3245"/>
        <item x="3686"/>
        <item x="7090"/>
        <item x="5133"/>
        <item x="3151"/>
        <item x="2727"/>
        <item x="3330"/>
        <item x="9"/>
        <item x="423"/>
        <item x="4840"/>
        <item x="830"/>
        <item x="6904"/>
        <item x="5671"/>
        <item x="3229"/>
        <item x="4836"/>
        <item x="3640"/>
        <item x="6939"/>
        <item x="2041"/>
        <item x="2294"/>
        <item x="6185"/>
        <item x="3650"/>
        <item x="4015"/>
        <item x="3482"/>
        <item x="5926"/>
        <item x="6776"/>
        <item x="6170"/>
        <item x="2316"/>
        <item x="1864"/>
        <item x="994"/>
        <item x="4080"/>
        <item x="3299"/>
        <item x="7075"/>
        <item x="1415"/>
        <item x="230"/>
        <item x="1099"/>
        <item x="3862"/>
        <item x="1123"/>
        <item x="4545"/>
        <item x="5812"/>
        <item x="2651"/>
        <item x="409"/>
        <item x="922"/>
        <item x="4178"/>
        <item x="5656"/>
        <item x="61"/>
        <item x="2231"/>
        <item x="2266"/>
        <item x="6465"/>
        <item x="5099"/>
        <item x="6623"/>
        <item x="4638"/>
        <item x="2367"/>
        <item x="7395"/>
        <item x="6444"/>
        <item x="7037"/>
        <item x="3772"/>
        <item x="621"/>
        <item x="7420"/>
        <item x="4165"/>
        <item x="225"/>
        <item x="3753"/>
        <item x="4115"/>
        <item x="5454"/>
        <item x="7169"/>
        <item x="3059"/>
        <item x="869"/>
        <item x="4499"/>
        <item x="5821"/>
        <item x="3943"/>
        <item x="5904"/>
        <item x="3380"/>
        <item x="5773"/>
        <item x="2190"/>
        <item x="3441"/>
        <item x="6670"/>
        <item x="130"/>
        <item x="4937"/>
        <item x="6543"/>
        <item x="3620"/>
        <item x="2817"/>
        <item x="1062"/>
        <item x="916"/>
        <item x="1714"/>
        <item x="383"/>
        <item x="4448"/>
        <item x="2583"/>
        <item x="4518"/>
        <item x="3042"/>
        <item x="5878"/>
        <item x="2639"/>
        <item x="3287"/>
        <item x="6487"/>
        <item x="2417"/>
        <item x="3024"/>
        <item x="5203"/>
        <item x="1564"/>
        <item x="1411"/>
        <item x="3260"/>
        <item x="186"/>
        <item x="3073"/>
        <item x="4132"/>
        <item x="3976"/>
        <item x="4366"/>
        <item x="4946"/>
        <item x="7250"/>
        <item x="6870"/>
        <item x="7076"/>
        <item x="644"/>
        <item x="4009"/>
        <item x="3791"/>
        <item x="480"/>
        <item x="5455"/>
        <item x="6701"/>
        <item x="320"/>
        <item x="2147"/>
        <item x="2362"/>
        <item x="6539"/>
        <item x="5481"/>
        <item x="3385"/>
        <item x="6478"/>
        <item x="354"/>
        <item x="6009"/>
        <item x="4314"/>
        <item x="4156"/>
        <item x="6509"/>
        <item x="3812"/>
        <item x="2867"/>
        <item x="3809"/>
        <item x="4011"/>
        <item x="4189"/>
        <item x="5797"/>
        <item x="2558"/>
        <item x="1222"/>
        <item x="658"/>
        <item x="6374"/>
        <item x="5712"/>
        <item x="1043"/>
        <item x="2405"/>
        <item x="7161"/>
        <item x="1304"/>
        <item x="849"/>
        <item x="6055"/>
        <item x="1745"/>
        <item x="415"/>
        <item x="3127"/>
        <item x="5349"/>
        <item x="6693"/>
        <item x="207"/>
        <item x="478"/>
        <item x="6109"/>
        <item x="838"/>
        <item x="1455"/>
        <item x="1837"/>
        <item x="2826"/>
        <item x="2432"/>
        <item x="3228"/>
        <item x="4036"/>
        <item x="3393"/>
        <item x="3977"/>
        <item x="4559"/>
        <item x="7252"/>
        <item x="0"/>
        <item x="327"/>
        <item x="6482"/>
        <item x="6866"/>
        <item x="5220"/>
        <item x="776"/>
        <item x="4986"/>
        <item x="58"/>
        <item x="2425"/>
        <item x="6088"/>
        <item x="497"/>
        <item x="6256"/>
        <item x="3038"/>
        <item x="4393"/>
        <item x="4930"/>
        <item x="3733"/>
        <item x="1781"/>
        <item x="5398"/>
        <item x="4711"/>
        <item x="4868"/>
        <item x="2122"/>
        <item x="336"/>
        <item x="1548"/>
        <item x="2946"/>
        <item x="1339"/>
        <item x="4625"/>
        <item x="3159"/>
        <item x="1211"/>
        <item x="1443"/>
        <item x="1687"/>
        <item x="5190"/>
        <item x="4800"/>
        <item x="5185"/>
        <item x="6359"/>
        <item x="5956"/>
        <item x="1585"/>
        <item x="3220"/>
        <item x="2007"/>
        <item x="6581"/>
        <item x="746"/>
        <item x="4865"/>
        <item x="3437"/>
        <item x="6383"/>
        <item x="3178"/>
        <item x="3371"/>
        <item x="289"/>
        <item x="387"/>
        <item x="4"/>
        <item x="3486"/>
        <item x="6231"/>
        <item x="6026"/>
        <item x="5016"/>
        <item x="5667"/>
        <item x="1922"/>
        <item x="2046"/>
        <item x="5296"/>
        <item x="6714"/>
        <item x="7376"/>
        <item x="4873"/>
        <item x="1389"/>
        <item x="3956"/>
        <item x="2203"/>
        <item x="6514"/>
        <item x="2082"/>
        <item x="1224"/>
        <item x="2729"/>
        <item x="453"/>
        <item x="6608"/>
        <item x="5303"/>
        <item x="3370"/>
        <item x="4844"/>
        <item x="601"/>
        <item x="1693"/>
        <item x="5859"/>
        <item x="2439"/>
        <item x="5480"/>
        <item x="5221"/>
        <item x="1191"/>
        <item x="1792"/>
        <item x="559"/>
        <item x="2118"/>
        <item x="1929"/>
        <item x="3365"/>
        <item x="2279"/>
        <item x="94"/>
        <item x="2832"/>
        <item x="394"/>
        <item x="6996"/>
        <item x="449"/>
        <item x="3404"/>
        <item x="4003"/>
        <item x="7331"/>
        <item x="6079"/>
        <item x="4240"/>
        <item x="178"/>
        <item x="7387"/>
        <item x="5689"/>
        <item x="1934"/>
        <item x="2983"/>
        <item x="6984"/>
        <item x="812"/>
        <item x="5793"/>
        <item x="690"/>
        <item x="334"/>
        <item x="6396"/>
        <item x="3902"/>
        <item x="2298"/>
        <item x="3158"/>
        <item x="6679"/>
        <item x="6703"/>
        <item x="1027"/>
        <item x="7246"/>
        <item x="3893"/>
        <item x="297"/>
        <item x="7243"/>
        <item x="3493"/>
        <item x="669"/>
        <item x="1063"/>
        <item x="4534"/>
        <item x="5467"/>
        <item x="6635"/>
        <item x="7345"/>
        <item x="1360"/>
        <item x="3529"/>
        <item x="5291"/>
        <item x="5709"/>
        <item x="7339"/>
        <item x="5743"/>
        <item x="7053"/>
        <item x="2289"/>
        <item x="3888"/>
        <item x="7156"/>
        <item x="4515"/>
        <item x="4974"/>
        <item x="2103"/>
        <item x="4725"/>
        <item x="7164"/>
        <item x="538"/>
        <item x="5216"/>
        <item x="2"/>
        <item x="340"/>
        <item x="1105"/>
        <item x="4759"/>
        <item x="3714"/>
        <item x="3472"/>
        <item x="2350"/>
        <item x="5334"/>
        <item x="4979"/>
        <item x="1138"/>
        <item x="5380"/>
        <item x="5327"/>
        <item x="5516"/>
        <item x="2969"/>
        <item x="2534"/>
        <item x="1097"/>
        <item x="7198"/>
        <item x="2407"/>
        <item x="4536"/>
        <item x="4978"/>
        <item x="3541"/>
        <item x="741"/>
        <item x="4000"/>
        <item x="3284"/>
        <item x="902"/>
        <item x="3846"/>
        <item x="4140"/>
        <item x="7054"/>
        <item x="1596"/>
        <item x="4153"/>
        <item x="3173"/>
        <item x="4068"/>
        <item x="2595"/>
        <item x="2347"/>
        <item x="567"/>
        <item x="2948"/>
        <item x="6833"/>
        <item x="1897"/>
        <item x="3130"/>
        <item x="1329"/>
        <item x="2087"/>
        <item x="7402"/>
        <item x="3811"/>
        <item x="5093"/>
        <item x="813"/>
        <item x="4334"/>
        <item x="4147"/>
        <item x="5310"/>
        <item x="4613"/>
        <item x="6955"/>
        <item x="7008"/>
        <item x="439"/>
        <item x="4431"/>
        <item x="1424"/>
        <item x="7120"/>
        <item x="963"/>
        <item x="826"/>
        <item x="7056"/>
        <item x="5864"/>
        <item x="5877"/>
        <item x="4831"/>
        <item x="144"/>
        <item x="5870"/>
        <item x="5164"/>
        <item x="5927"/>
        <item x="6316"/>
        <item x="5597"/>
        <item x="1696"/>
        <item x="4439"/>
        <item x="6054"/>
        <item x="6626"/>
        <item x="2003"/>
        <item x="4828"/>
        <item x="2687"/>
        <item x="1705"/>
        <item x="2712"/>
        <item x="1372"/>
        <item x="4038"/>
        <item x="2717"/>
        <item x="4780"/>
        <item x="5662"/>
        <item x="6353"/>
        <item x="808"/>
        <item x="6653"/>
        <item x="5537"/>
        <item x="1452"/>
        <item x="545"/>
        <item x="2753"/>
        <item x="5527"/>
        <item x="1519"/>
        <item x="3965"/>
        <item x="1417"/>
        <item x="106"/>
        <item x="3397"/>
        <item x="105"/>
        <item x="3191"/>
        <item x="3282"/>
        <item x="3652"/>
        <item x="4242"/>
        <item x="3503"/>
        <item x="500"/>
        <item x="3525"/>
        <item x="4450"/>
        <item x="4229"/>
        <item x="5921"/>
        <item x="6511"/>
        <item x="4167"/>
        <item x="1625"/>
        <item x="660"/>
        <item x="1128"/>
        <item x="1634"/>
        <item x="1842"/>
        <item x="2259"/>
        <item x="6702"/>
        <item x="5119"/>
        <item x="4863"/>
        <item x="296"/>
        <item x="4897"/>
        <item x="408"/>
        <item x="7419"/>
        <item x="1257"/>
        <item x="2500"/>
        <item x="1824"/>
        <item x="4174"/>
        <item x="6498"/>
        <item x="5352"/>
        <item x="7272"/>
        <item x="328"/>
        <item x="3490"/>
        <item x="1018"/>
        <item x="444"/>
        <item x="6434"/>
        <item x="2091"/>
        <item x="277"/>
        <item x="6192"/>
        <item x="2602"/>
        <item x="5897"/>
        <item x="3962"/>
        <item x="1773"/>
        <item x="4664"/>
        <item x="6062"/>
        <item x="6382"/>
        <item x="3093"/>
        <item x="2217"/>
        <item x="2858"/>
        <item x="744"/>
        <item x="962"/>
        <item x="5986"/>
        <item x="3448"/>
        <item x="7137"/>
        <item x="6589"/>
        <item x="4581"/>
        <item x="6738"/>
        <item x="3635"/>
        <item x="6094"/>
        <item x="1445"/>
        <item x="1263"/>
        <item x="6722"/>
        <item x="1265"/>
        <item x="3283"/>
        <item x="1830"/>
        <item x="2794"/>
        <item x="2001"/>
        <item x="5781"/>
        <item x="1336"/>
        <item x="569"/>
        <item x="3510"/>
        <item x="1683"/>
        <item x="2280"/>
        <item x="801"/>
        <item x="906"/>
        <item x="527"/>
        <item x="4126"/>
        <item x="2521"/>
        <item x="3679"/>
        <item x="4435"/>
        <item x="5737"/>
        <item x="3958"/>
        <item x="7363"/>
        <item x="6553"/>
        <item x="2270"/>
        <item x="2477"/>
        <item x="4477"/>
        <item x="1164"/>
        <item x="172"/>
        <item x="2733"/>
        <item x="5916"/>
        <item x="6299"/>
        <item x="5604"/>
        <item x="2641"/>
        <item x="4602"/>
        <item x="6034"/>
        <item x="6691"/>
        <item x="7289"/>
        <item x="3832"/>
        <item x="3939"/>
        <item x="5525"/>
        <item x="4843"/>
        <item x="3090"/>
        <item x="6039"/>
        <item x="2907"/>
        <item x="5889"/>
        <item x="7328"/>
        <item x="7381"/>
        <item x="3671"/>
        <item x="5779"/>
        <item x="5090"/>
        <item x="1014"/>
        <item x="3176"/>
        <item x="2911"/>
        <item x="4901"/>
        <item x="3492"/>
        <item x="5568"/>
        <item x="3273"/>
        <item x="795"/>
        <item x="62"/>
        <item x="5275"/>
        <item x="6424"/>
        <item x="2095"/>
        <item x="5138"/>
        <item x="2725"/>
        <item x="3462"/>
        <item x="5599"/>
        <item x="6855"/>
        <item x="4737"/>
        <item x="4066"/>
        <item x="5222"/>
        <item x="4271"/>
        <item x="1207"/>
        <item x="2768"/>
        <item x="6072"/>
        <item x="627"/>
        <item x="3618"/>
        <item x="7375"/>
        <item x="596"/>
        <item x="1423"/>
        <item x="276"/>
        <item x="256"/>
        <item x="3112"/>
        <item x="2000"/>
        <item x="5865"/>
        <item x="1116"/>
        <item x="6966"/>
        <item x="3957"/>
        <item x="1098"/>
        <item x="6813"/>
        <item x="1093"/>
        <item x="4834"/>
        <item x="5776"/>
        <item x="2192"/>
        <item x="210"/>
        <item x="3467"/>
        <item x="7357"/>
        <item x="6389"/>
        <item x="926"/>
        <item x="4336"/>
        <item x="6215"/>
        <item x="2250"/>
        <item x="197"/>
        <item x="6712"/>
        <item x="1363"/>
        <item x="4524"/>
        <item x="341"/>
        <item x="895"/>
        <item x="2695"/>
        <item x="3267"/>
        <item x="3251"/>
        <item x="1621"/>
        <item x="6525"/>
        <item x="6942"/>
        <item x="1178"/>
        <item x="6194"/>
        <item x="5863"/>
        <item x="2818"/>
        <item x="674"/>
        <item x="4847"/>
        <item x="396"/>
        <item x="6669"/>
        <item x="3406"/>
        <item x="5358"/>
        <item x="4274"/>
        <item x="6217"/>
        <item x="1335"/>
        <item x="1598"/>
        <item x="10"/>
        <item x="1"/>
        <item x="2022"/>
        <item x="3418"/>
        <item x="1710"/>
        <item x="33"/>
        <item x="5571"/>
        <item x="7011"/>
        <item x="6355"/>
        <item x="6175"/>
        <item x="6986"/>
        <item x="3587"/>
        <item x="5484"/>
        <item x="286"/>
        <item x="3085"/>
        <item x="6881"/>
        <item x="619"/>
        <item x="555"/>
        <item x="5577"/>
        <item x="3992"/>
        <item x="5936"/>
        <item x="4378"/>
        <item x="4953"/>
        <item x="5446"/>
        <item x="3094"/>
        <item x="6756"/>
        <item x="1023"/>
        <item x="5254"/>
        <item x="6561"/>
        <item x="931"/>
        <item x="1807"/>
        <item x="2654"/>
        <item x="6087"/>
        <item x="5021"/>
        <item x="7277"/>
        <item x="648"/>
        <item x="4769"/>
        <item x="4931"/>
        <item x="774"/>
        <item x="2627"/>
        <item x="6053"/>
        <item x="3746"/>
        <item x="6655"/>
        <item x="591"/>
        <item x="5308"/>
        <item x="4603"/>
        <item x="6782"/>
        <item x="2720"/>
        <item x="5124"/>
        <item x="4357"/>
        <item x="2594"/>
        <item x="4971"/>
        <item x="608"/>
        <item x="1457"/>
        <item x="5307"/>
        <item x="1919"/>
        <item x="4419"/>
        <item x="6964"/>
        <item x="5810"/>
        <item x="2833"/>
        <item x="6179"/>
        <item x="7427"/>
        <item x="5967"/>
        <item x="95"/>
        <item x="6285"/>
        <item x="672"/>
        <item x="3164"/>
        <item x="4209"/>
        <item x="7230"/>
        <item x="4672"/>
        <item x="3359"/>
        <item x="3631"/>
        <item x="2400"/>
        <item x="3955"/>
        <item x="305"/>
        <item x="2881"/>
        <item x="5806"/>
        <item x="2531"/>
        <item x="1134"/>
        <item x="1418"/>
        <item x="6794"/>
        <item x="4427"/>
        <item x="5148"/>
        <item x="4560"/>
        <item x="5541"/>
        <item x="4408"/>
        <item x="4743"/>
        <item x="3438"/>
        <item x="6957"/>
        <item x="2772"/>
        <item x="988"/>
        <item x="2433"/>
        <item x="7238"/>
        <item x="6027"/>
        <item x="6042"/>
        <item x="5487"/>
        <item x="848"/>
        <item x="3555"/>
        <item x="639"/>
        <item x="5094"/>
        <item x="1801"/>
        <item x="1900"/>
        <item x="7103"/>
        <item x="4325"/>
        <item x="5673"/>
        <item x="584"/>
        <item x="6024"/>
        <item x="54"/>
        <item x="5104"/>
        <item x="6277"/>
        <item x="6118"/>
        <item x="6696"/>
        <item x="5651"/>
        <item x="4623"/>
        <item x="3698"/>
        <item x="1530"/>
        <item x="4309"/>
        <item x="4236"/>
        <item x="3478"/>
        <item x="504"/>
        <item x="1321"/>
        <item x="6178"/>
        <item x="4032"/>
        <item x="5084"/>
        <item x="4101"/>
        <item x="4861"/>
        <item x="2480"/>
        <item x="2876"/>
        <item x="5617"/>
        <item x="3653"/>
        <item x="4072"/>
        <item x="6106"/>
        <item x="2784"/>
        <item x="2444"/>
        <item x="2897"/>
        <item x="2937"/>
        <item x="2308"/>
        <item x="2048"/>
        <item x="2766"/>
        <item x="5153"/>
        <item x="1175"/>
        <item x="7293"/>
        <item x="3896"/>
        <item x="2073"/>
        <item x="4751"/>
        <item x="5499"/>
        <item x="6554"/>
        <item x="5051"/>
        <item x="218"/>
        <item x="2322"/>
        <item x="5139"/>
        <item x="5912"/>
        <item x="6924"/>
        <item x="5813"/>
        <item x="7148"/>
        <item x="4369"/>
        <item x="2689"/>
        <item x="5162"/>
        <item x="2968"/>
        <item x="1148"/>
        <item x="7352"/>
        <item x="1259"/>
        <item x="360"/>
        <item x="7215"/>
        <item x="6971"/>
        <item x="5625"/>
        <item x="990"/>
        <item x="5881"/>
        <item x="3923"/>
        <item x="3475"/>
        <item x="894"/>
        <item x="4764"/>
        <item x="5758"/>
        <item x="4642"/>
        <item x="146"/>
        <item x="5968"/>
        <item x="4762"/>
        <item x="3027"/>
        <item x="3933"/>
        <item x="5868"/>
        <item x="3028"/>
        <item x="4687"/>
        <item x="6645"/>
        <item x="5949"/>
        <item x="5811"/>
        <item x="5510"/>
        <item x="6965"/>
        <item x="3710"/>
        <item x="2054"/>
        <item x="6504"/>
        <item x="5909"/>
        <item x="7355"/>
        <item x="5083"/>
        <item x="4303"/>
        <item x="1861"/>
        <item x="822"/>
        <item x="2796"/>
        <item x="4525"/>
        <item x="1867"/>
        <item x="6264"/>
        <item x="1964"/>
        <item x="1468"/>
        <item x="4281"/>
        <item x="426"/>
        <item x="6593"/>
        <item x="6411"/>
        <item x="5245"/>
        <item x="6568"/>
        <item x="6473"/>
        <item x="4599"/>
        <item x="5830"/>
        <item x="6258"/>
        <item x="3060"/>
        <item x="5312"/>
        <item x="6801"/>
        <item x="2011"/>
        <item x="7417"/>
        <item x="670"/>
        <item x="6902"/>
        <item x="4107"/>
        <item x="3614"/>
        <item x="3515"/>
        <item x="6641"/>
        <item x="7045"/>
        <item x="2816"/>
        <item x="2718"/>
        <item x="258"/>
        <item x="6331"/>
        <item x="7092"/>
        <item x="322"/>
        <item x="2914"/>
        <item x="182"/>
        <item x="540"/>
        <item x="6847"/>
        <item x="4588"/>
        <item x="1662"/>
        <item x="5554"/>
        <item x="5931"/>
        <item x="6326"/>
        <item x="3912"/>
        <item x="1619"/>
        <item x="5299"/>
        <item x="4942"/>
        <item x="5703"/>
        <item x="5225"/>
        <item x="1493"/>
        <item x="3255"/>
        <item x="707"/>
        <item x="4919"/>
        <item x="6172"/>
        <item x="3622"/>
        <item x="4614"/>
        <item x="5258"/>
        <item x="2896"/>
        <item x="7344"/>
        <item x="7340"/>
        <item x="3800"/>
        <item x="4782"/>
        <item x="6867"/>
        <item x="6317"/>
        <item x="2561"/>
        <item x="7110"/>
        <item x="1794"/>
        <item x="57"/>
        <item x="3010"/>
        <item x="6238"/>
        <item x="5579"/>
        <item x="7394"/>
        <item x="4275"/>
        <item x="127"/>
        <item x="46"/>
        <item x="4531"/>
        <item x="5366"/>
        <item x="308"/>
        <item x="6765"/>
        <item x="2222"/>
        <item x="1680"/>
        <item x="7099"/>
        <item x="6093"/>
        <item x="2819"/>
        <item x="1857"/>
        <item x="1924"/>
        <item x="5992"/>
        <item x="509"/>
        <item x="2418"/>
        <item x="3656"/>
        <item x="6987"/>
        <item x="2778"/>
        <item x="846"/>
        <item x="1463"/>
        <item x="29"/>
        <item x="4939"/>
        <item x="1782"/>
        <item x="5189"/>
        <item x="6915"/>
        <item x="6772"/>
        <item x="4406"/>
        <item x="6788"/>
        <item x="4892"/>
        <item x="4081"/>
        <item x="99"/>
        <item x="5424"/>
        <item x="1117"/>
        <item x="1799"/>
        <item x="96"/>
        <item x="116"/>
        <item x="1682"/>
        <item x="2864"/>
        <item x="886"/>
        <item x="695"/>
        <item x="2220"/>
        <item x="3011"/>
        <item x="2974"/>
        <item x="170"/>
        <item x="6569"/>
        <item x="6388"/>
        <item x="3041"/>
        <item x="4980"/>
        <item x="7337"/>
        <item x="1183"/>
        <item x="1823"/>
        <item x="1113"/>
        <item x="3361"/>
        <item x="3419"/>
        <item x="2463"/>
        <item x="2852"/>
        <item x="5612"/>
        <item x="6096"/>
        <item x="3669"/>
        <item x="3358"/>
        <item x="1407"/>
        <item x="820"/>
        <item x="7151"/>
        <item x="4470"/>
        <item x="6717"/>
        <item x="5430"/>
        <item x="5409"/>
        <item x="5386"/>
        <item x="5508"/>
        <item x="6368"/>
        <item x="6974"/>
        <item x="3886"/>
        <item x="1203"/>
        <item x="2890"/>
        <item x="1641"/>
        <item x="22"/>
        <item x="1534"/>
        <item x="3738"/>
        <item x="842"/>
        <item x="4955"/>
        <item x="413"/>
        <item x="7361"/>
        <item x="67"/>
        <item x="6501"/>
        <item x="810"/>
        <item x="4105"/>
        <item x="6450"/>
        <item x="1359"/>
        <item x="4809"/>
        <item x="2248"/>
        <item x="5241"/>
        <item x="5476"/>
        <item x="643"/>
        <item x="6332"/>
        <item x="6251"/>
        <item x="6177"/>
        <item x="6212"/>
        <item x="5060"/>
        <item x="6115"/>
        <item x="861"/>
        <item x="112"/>
        <item x="1255"/>
        <item x="4708"/>
        <item x="6694"/>
        <item x="2936"/>
        <item x="4700"/>
        <item x="6884"/>
        <item x="4363"/>
        <item x="5745"/>
        <item x="6230"/>
        <item x="3405"/>
        <item x="5802"/>
        <item x="3964"/>
        <item x="1719"/>
        <item x="7071"/>
        <item x="7412"/>
        <item x="4389"/>
        <item x="4823"/>
        <item x="5849"/>
        <item x="1702"/>
        <item x="6452"/>
        <item x="5998"/>
        <item x="7208"/>
        <item x="2162"/>
        <item x="6595"/>
        <item x="1806"/>
        <item x="184"/>
        <item x="2044"/>
        <item x="6775"/>
        <item x="1752"/>
        <item x="5346"/>
        <item x="5728"/>
        <item x="6114"/>
        <item x="5181"/>
        <item x="7158"/>
        <item x="1844"/>
        <item x="7152"/>
        <item x="6522"/>
        <item x="4193"/>
        <item x="3414"/>
        <item x="5402"/>
        <item x="1789"/>
        <item x="4552"/>
        <item x="4990"/>
        <item x="6131"/>
        <item x="772"/>
        <item x="5748"/>
        <item x="7015"/>
        <item x="1126"/>
        <item x="4825"/>
        <item x="5047"/>
        <item x="620"/>
        <item x="943"/>
        <item x="4604"/>
        <item x="1943"/>
        <item x="6910"/>
        <item x="5913"/>
        <item x="6292"/>
        <item x="6099"/>
        <item x="811"/>
        <item x="7378"/>
        <item x="4768"/>
        <item x="6846"/>
        <item x="59"/>
        <item x="6448"/>
        <item x="1579"/>
        <item x="3214"/>
        <item x="2774"/>
        <item x="4811"/>
        <item x="4047"/>
        <item x="1800"/>
        <item x="576"/>
        <item x="5324"/>
        <item x="4017"/>
        <item x="6962"/>
        <item x="5218"/>
        <item x="3740"/>
        <item x="5524"/>
        <item x="2342"/>
        <item x="3167"/>
        <item x="1215"/>
        <item x="266"/>
        <item x="7217"/>
        <item x="7101"/>
        <item x="5655"/>
        <item x="142"/>
        <item x="2567"/>
        <item x="5518"/>
        <item x="5908"/>
        <item x="4286"/>
        <item x="7231"/>
        <item x="2810"/>
        <item x="6356"/>
        <item x="420"/>
        <item x="5918"/>
        <item x="6100"/>
        <item x="6295"/>
        <item x="6490"/>
        <item x="6031"/>
        <item x="1636"/>
        <item x="2739"/>
        <item x="5892"/>
        <item x="5108"/>
        <item x="6718"/>
        <item x="3444"/>
        <item x="5235"/>
        <item x="7301"/>
        <item x="539"/>
        <item x="3122"/>
        <item x="6057"/>
        <item x="5804"/>
        <item x="4812"/>
        <item x="5412"/>
        <item x="6323"/>
        <item x="6245"/>
        <item x="4102"/>
        <item x="5946"/>
        <item x="3739"/>
        <item x="5794"/>
        <item x="6208"/>
        <item x="5158"/>
        <item x="128"/>
        <item x="4367"/>
        <item x="2769"/>
        <item x="2661"/>
        <item x="2010"/>
        <item x="6281"/>
        <item x="6799"/>
        <item x="5432"/>
        <item x="5331"/>
        <item x="2527"/>
        <item x="4280"/>
        <item x="2015"/>
        <item x="6824"/>
        <item x="3449"/>
        <item x="6515"/>
        <item x="5416"/>
        <item x="6166"/>
        <item x="4583"/>
        <item x="6422"/>
        <item x="5736"/>
        <item x="7326"/>
        <item x="5045"/>
        <item x="5448"/>
        <item x="5066"/>
        <item x="7425"/>
        <item x="6659"/>
        <item x="7393"/>
        <item x="3480"/>
        <item x="5784"/>
        <item x="49"/>
        <item x="2846"/>
        <item x="3776"/>
        <item x="4198"/>
        <item x="3026"/>
        <item x="4686"/>
        <item x="5110"/>
        <item x="1545"/>
        <item x="23"/>
        <item x="640"/>
        <item x="5493"/>
        <item x="739"/>
        <item x="2269"/>
        <item x="6361"/>
        <item x="2454"/>
        <item x="4192"/>
        <item x="2879"/>
        <item x="473"/>
        <item x="837"/>
        <item x="1462"/>
        <item x="434"/>
        <item x="6476"/>
        <item x="3627"/>
        <item x="7332"/>
        <item x="5637"/>
        <item x="5687"/>
        <item x="493"/>
        <item x="7003"/>
        <item x="1170"/>
        <item x="3509"/>
        <item x="87"/>
        <item x="309"/>
        <item x="5003"/>
        <item x="6268"/>
        <item x="5540"/>
        <item x="1388"/>
        <item x="7350"/>
        <item x="5017"/>
        <item x="1778"/>
        <item x="3719"/>
        <item x="6571"/>
        <item x="4430"/>
        <item x="1400"/>
        <item x="4799"/>
        <item x="1239"/>
        <item x="3377"/>
        <item x="5547"/>
        <item x="290"/>
        <item x="7374"/>
        <item x="1846"/>
        <item x="3880"/>
        <item x="3348"/>
        <item x="666"/>
        <item x="1056"/>
        <item x="5602"/>
        <item x="56"/>
        <item x="5427"/>
        <item x="4848"/>
        <item x="4894"/>
        <item x="5070"/>
        <item x="5063"/>
        <item x="7055"/>
        <item x="1790"/>
        <item x="2045"/>
        <item x="4173"/>
        <item x="2545"/>
        <item x="5592"/>
        <item x="6190"/>
        <item x="498"/>
        <item x="2791"/>
        <item x="1330"/>
        <item x="3188"/>
        <item x="284"/>
        <item x="6523"/>
        <item x="2066"/>
        <item x="6575"/>
        <item x="4195"/>
        <item x="7396"/>
        <item x="3279"/>
        <item x="3674"/>
        <item x="778"/>
        <item x="2516"/>
        <item x="6372"/>
        <item x="6690"/>
        <item x="156"/>
        <item x="4590"/>
        <item x="6890"/>
        <item x="6305"/>
        <item x="7282"/>
        <item x="6923"/>
        <item x="6988"/>
        <item x="1560"/>
        <item x="4509"/>
        <item x="4466"/>
        <item x="5109"/>
        <item x="4267"/>
        <item x="6784"/>
        <item x="7346"/>
        <item x="3550"/>
        <item x="5795"/>
        <item x="2413"/>
        <item x="561"/>
        <item x="7039"/>
        <item x="1435"/>
        <item x="6541"/>
        <item x="2442"/>
        <item x="3691"/>
        <item x="4820"/>
        <item x="1051"/>
        <item x="2200"/>
        <item x="4250"/>
        <item x="6604"/>
        <item x="3189"/>
        <item x="6423"/>
        <item x="6126"/>
        <item x="573"/>
        <item x="456"/>
        <item x="2216"/>
        <item x="2839"/>
        <item x="48"/>
        <item x="1753"/>
        <item x="6555"/>
        <item x="4578"/>
        <item x="882"/>
        <item x="5114"/>
        <item x="5929"/>
        <item x="3783"/>
        <item x="4168"/>
        <item x="3974"/>
        <item x="399"/>
        <item x="6074"/>
        <item x="5640"/>
        <item x="3582"/>
        <item x="1067"/>
        <item x="4717"/>
        <item x="6802"/>
        <item x="3003"/>
        <item x="5253"/>
        <item x="3524"/>
        <item x="6241"/>
        <item x="6853"/>
        <item x="5393"/>
        <item x="2150"/>
        <item x="2018"/>
        <item x="5969"/>
        <item x="6233"/>
        <item x="6663"/>
        <item x="4517"/>
        <item x="2507"/>
        <item x="4094"/>
        <item x="6091"/>
        <item x="6719"/>
        <item x="3864"/>
        <item x="2139"/>
        <item x="4702"/>
        <item x="5627"/>
        <item x="235"/>
        <item x="6534"/>
        <item x="3216"/>
        <item x="1957"/>
        <item x="3750"/>
        <item x="7219"/>
        <item x="6612"/>
        <item x="3104"/>
        <item x="400"/>
        <item x="438"/>
        <item x="743"/>
        <item x="6023"/>
        <item x="404"/>
        <item x="2278"/>
        <item x="4422"/>
        <item x="2773"/>
        <item x="965"/>
        <item x="4877"/>
        <item x="1909"/>
        <item x="6491"/>
        <item x="2416"/>
        <item x="3208"/>
        <item x="6013"/>
        <item x="4059"/>
        <item x="4697"/>
        <item x="3147"/>
        <item x="3396"/>
        <item x="4170"/>
        <item x="4175"/>
        <item x="6313"/>
        <item x="768"/>
        <item x="388"/>
        <item x="5805"/>
        <item x="4273"/>
        <item x="6627"/>
        <item x="7068"/>
        <item x="5406"/>
        <item x="977"/>
        <item x="4485"/>
        <item x="5507"/>
        <item x="3447"/>
        <item x="5036"/>
        <item x="2332"/>
        <item x="3810"/>
        <item x="5315"/>
        <item x="3350"/>
        <item x="2051"/>
        <item x="1547"/>
        <item x="1306"/>
        <item x="3770"/>
        <item x="3575"/>
        <item x="2851"/>
        <item x="7226"/>
        <item x="4269"/>
        <item x="896"/>
        <item x="278"/>
        <item x="5032"/>
        <item x="3505"/>
        <item x="847"/>
        <item x="3779"/>
        <item x="1154"/>
        <item x="6336"/>
        <item x="872"/>
        <item x="6165"/>
        <item x="901"/>
        <item x="4332"/>
        <item x="4045"/>
        <item x="4446"/>
        <item x="6935"/>
        <item x="7093"/>
        <item x="3398"/>
        <item x="3788"/>
        <item x="5150"/>
        <item x="2065"/>
        <item x="5762"/>
        <item x="505"/>
        <item x="3870"/>
        <item x="7368"/>
        <item x="971"/>
        <item x="1839"/>
        <item x="1241"/>
        <item x="932"/>
        <item x="5039"/>
        <item x="1772"/>
        <item x="483"/>
        <item x="3253"/>
        <item x="6839"/>
        <item x="2640"/>
        <item x="518"/>
        <item x="1701"/>
        <item x="1370"/>
        <item x="4077"/>
        <item x="821"/>
        <item x="4651"/>
        <item x="3314"/>
        <item x="3696"/>
        <item x="2503"/>
        <item x="5605"/>
        <item x="6762"/>
        <item x="6562"/>
        <item x="3182"/>
        <item x="149"/>
        <item x="2371"/>
        <item x="7229"/>
        <item x="2240"/>
        <item x="5137"/>
        <item x="3451"/>
        <item x="4405"/>
        <item x="4733"/>
        <item x="6386"/>
        <item x="52"/>
        <item x="5011"/>
        <item x="7078"/>
        <item x="2369"/>
        <item x="7094"/>
        <item x="2813"/>
        <item x="1942"/>
        <item x="3250"/>
        <item x="43"/>
        <item x="3289"/>
        <item x="5987"/>
        <item x="825"/>
        <item x="7171"/>
        <item x="4796"/>
        <item x="3839"/>
        <item x="6467"/>
        <item x="6662"/>
        <item x="7030"/>
        <item x="3135"/>
        <item x="4307"/>
        <item x="5010"/>
        <item x="414"/>
        <item x="5211"/>
        <item x="5569"/>
        <item x="3940"/>
        <item x="7384"/>
        <item x="3476"/>
        <item x="6330"/>
        <item x="3799"/>
        <item x="1193"/>
        <item x="3473"/>
        <item x="353"/>
        <item x="6650"/>
        <item x="4576"/>
        <item x="1515"/>
        <item x="2509"/>
        <item x="4870"/>
        <item x="2942"/>
        <item x="2449"/>
        <item x="6060"/>
        <item x="3234"/>
        <item x="4368"/>
        <item x="6228"/>
        <item x="3607"/>
        <item x="3040"/>
        <item x="7291"/>
        <item x="6506"/>
        <item x="2756"/>
        <item x="2227"/>
        <item x="1870"/>
        <item x="2892"/>
        <item x="5706"/>
        <item x="4688"/>
        <item x="4508"/>
        <item x="3597"/>
        <item x="1906"/>
        <item x="6005"/>
        <item x="243"/>
        <item x="3144"/>
        <item x="2899"/>
        <item x="1553"/>
        <item x="558"/>
        <item x="4010"/>
        <item x="2263"/>
        <item x="3568"/>
        <item x="3932"/>
        <item x="1114"/>
        <item x="2967"/>
        <item x="4778"/>
        <item x="5403"/>
        <item x="461"/>
        <item x="5961"/>
        <item x="1889"/>
        <item x="5996"/>
        <item x="2152"/>
        <item x="2080"/>
        <item x="3274"/>
        <item x="3876"/>
        <item x="4376"/>
        <item x="565"/>
        <item x="2954"/>
        <item x="5973"/>
        <item x="7146"/>
        <item x="6908"/>
        <item x="2475"/>
        <item x="157"/>
        <item x="2170"/>
        <item x="2847"/>
        <item x="7096"/>
        <item x="1276"/>
        <item x="4803"/>
        <item x="5882"/>
        <item x="4461"/>
        <item x="3210"/>
        <item x="1843"/>
        <item x="5361"/>
        <item x="1966"/>
        <item x="1070"/>
        <item x="3808"/>
        <item x="4400"/>
        <item x="1096"/>
        <item x="36"/>
        <item x="7343"/>
        <item x="4666"/>
        <item x="2283"/>
        <item x="2701"/>
        <item x="5357"/>
        <item x="4716"/>
        <item x="800"/>
        <item x="2166"/>
        <item x="4449"/>
        <item x="2528"/>
        <item x="6167"/>
        <item x="6346"/>
        <item x="6733"/>
        <item x="730"/>
        <item x="180"/>
        <item x="4763"/>
        <item x="7181"/>
        <item x="7432"/>
        <item x="4793"/>
        <item x="2844"/>
        <item x="2694"/>
        <item x="4742"/>
        <item x="4085"/>
        <item x="788"/>
        <item x="6413"/>
        <item x="1617"/>
        <item x="3496"/>
        <item x="6431"/>
        <item x="5862"/>
        <item x="1608"/>
        <item x="3054"/>
        <item x="1978"/>
        <item x="6011"/>
        <item x="568"/>
        <item x="5197"/>
        <item x="3186"/>
        <item x="2340"/>
        <item x="5030"/>
        <item x="4220"/>
        <item x="3317"/>
        <item x="2517"/>
        <item x="3067"/>
        <item x="6068"/>
        <item x="2282"/>
        <item x="3288"/>
        <item x="3663"/>
        <item x="1667"/>
        <item x="7032"/>
        <item x="4318"/>
        <item x="301"/>
        <item x="1618"/>
        <item x="714"/>
        <item x="6494"/>
        <item x="7020"/>
        <item x="357"/>
        <item x="3990"/>
        <item x="4582"/>
        <item x="4663"/>
        <item x="5789"/>
        <item x="544"/>
        <item x="616"/>
        <item x="2440"/>
        <item x="5453"/>
        <item x="3643"/>
        <item x="2541"/>
        <item x="2809"/>
        <item x="5301"/>
        <item x="1853"/>
        <item x="1681"/>
        <item x="4329"/>
        <item x="5827"/>
        <item x="6454"/>
        <item x="3840"/>
        <item x="3222"/>
        <item x="5278"/>
        <item x="4118"/>
        <item x="5840"/>
        <item x="5685"/>
        <item x="4231"/>
        <item x="1061"/>
        <item x="1679"/>
        <item x="1024"/>
        <item x="3039"/>
        <item x="6826"/>
        <item x="4152"/>
        <item x="6462"/>
        <item x="2268"/>
        <item x="2426"/>
        <item x="4001"/>
        <item x="4802"/>
        <item x="5100"/>
        <item x="2721"/>
        <item x="2376"/>
        <item x="3819"/>
        <item x="3999"/>
        <item x="2568"/>
        <item x="4457"/>
        <item x="6652"/>
        <item x="6544"/>
        <item x="2271"/>
        <item x="5444"/>
        <item x="5255"/>
        <item x="6675"/>
        <item x="7263"/>
        <item x="6137"/>
        <item x="5505"/>
        <item x="1037"/>
        <item x="253"/>
        <item x="2542"/>
        <item x="5575"/>
        <item x="265"/>
        <item x="5055"/>
        <item x="316"/>
        <item x="4818"/>
        <item x="1287"/>
        <item x="6040"/>
        <item x="1290"/>
        <item x="6928"/>
        <item x="2450"/>
        <item x="6732"/>
        <item x="4346"/>
        <item x="6905"/>
        <item x="2466"/>
        <item x="1776"/>
        <item x="13"/>
        <item x="3883"/>
        <item x="1692"/>
        <item x="1140"/>
        <item x="3227"/>
        <item x="6453"/>
        <item x="5710"/>
        <item x="1828"/>
        <item x="4951"/>
        <item x="4356"/>
        <item x="4661"/>
        <item x="5240"/>
        <item x="7183"/>
        <item x="5833"/>
        <item x="3099"/>
        <item x="3394"/>
        <item x="4612"/>
        <item x="5836"/>
        <item x="3662"/>
        <item x="792"/>
        <item x="5729"/>
        <item x="6117"/>
        <item x="6951"/>
        <item x="5896"/>
        <item x="5560"/>
        <item x="285"/>
        <item x="5439"/>
        <item x="3919"/>
        <item x="5562"/>
        <item x="7385"/>
        <item x="6980"/>
        <item x="4071"/>
        <item x="3117"/>
        <item x="2428"/>
        <item x="3778"/>
        <item x="6244"/>
        <item x="5178"/>
        <item x="5256"/>
        <item x="6502"/>
        <item x="4399"/>
        <item x="5607"/>
        <item x="7125"/>
        <item x="6991"/>
        <item x="1171"/>
        <item x="4707"/>
        <item x="6654"/>
        <item x="425"/>
        <item x="2792"/>
        <item x="4315"/>
        <item x="1168"/>
        <item x="4415"/>
        <item x="416"/>
        <item x="3450"/>
        <item x="3533"/>
        <item x="5209"/>
        <item x="7157"/>
        <item x="64"/>
        <item x="2964"/>
        <item x="2904"/>
        <item x="3996"/>
        <item x="2590"/>
        <item x="7367"/>
        <item x="2999"/>
        <item x="1915"/>
        <item x="704"/>
        <item x="391"/>
        <item x="2525"/>
        <item x="6050"/>
        <item x="3148"/>
        <item x="4034"/>
        <item x="5620"/>
        <item x="219"/>
        <item x="3879"/>
        <item x="6806"/>
        <item x="1986"/>
        <item x="5374"/>
        <item x="5206"/>
        <item x="6211"/>
        <item x="3422"/>
        <item x="1606"/>
        <item x="5711"/>
        <item x="4383"/>
        <item x="477"/>
        <item x="1601"/>
        <item x="4218"/>
        <item x="925"/>
        <item x="4845"/>
        <item x="6343"/>
        <item x="2393"/>
        <item x="3231"/>
        <item x="245"/>
        <item x="2387"/>
        <item x="3494"/>
        <item x="3423"/>
        <item x="4705"/>
        <item x="2254"/>
        <item x="5991"/>
        <item x="3634"/>
        <item x="4008"/>
        <item x="5389"/>
        <item x="6252"/>
        <item x="7399"/>
        <item x="5553"/>
        <item x="5573"/>
        <item x="1603"/>
        <item x="1611"/>
        <item x="215"/>
        <item x="942"/>
        <item x="4058"/>
        <item x="6551"/>
        <item x="5817"/>
        <item x="5688"/>
        <item x="753"/>
        <item x="4298"/>
        <item x="3205"/>
        <item x="2857"/>
        <item x="4019"/>
        <item x="5724"/>
        <item x="5915"/>
        <item x="5535"/>
        <item x="5343"/>
        <item x="1729"/>
        <item x="5355"/>
        <item x="4921"/>
        <item x="1325"/>
        <item x="1478"/>
        <item x="1982"/>
        <item x="2786"/>
        <item x="1349"/>
        <item x="5433"/>
        <item x="4359"/>
        <item x="6862"/>
        <item x="1040"/>
        <item x="6920"/>
        <item x="4679"/>
        <item x="2685"/>
        <item x="2980"/>
        <item x="2307"/>
        <item x="213"/>
        <item x="4380"/>
        <item x="6995"/>
        <item x="3519"/>
        <item x="6540"/>
        <item x="5085"/>
        <item x="6851"/>
        <item x="5947"/>
        <item x="5319"/>
        <item x="6559"/>
        <item x="2742"/>
        <item x="7012"/>
        <item x="7258"/>
        <item x="2496"/>
        <item x="1437"/>
        <item x="3578"/>
        <item x="593"/>
        <item x="5664"/>
        <item x="3922"/>
        <item x="5983"/>
        <item x="3666"/>
        <item x="72"/>
        <item x="6391"/>
        <item x="4994"/>
        <item x="3215"/>
        <item x="2183"/>
        <item x="6610"/>
        <item x="5659"/>
        <item x="5645"/>
        <item x="3720"/>
        <item x="6209"/>
        <item x="4689"/>
        <item x="2337"/>
        <item x="4654"/>
        <item x="3827"/>
        <item x="6548"/>
        <item x="3226"/>
        <item x="3758"/>
        <item x="1186"/>
        <item x="996"/>
        <item x="5696"/>
        <item x="2781"/>
        <item x="5464"/>
        <item x="3630"/>
        <item x="4476"/>
        <item x="2988"/>
        <item x="884"/>
        <item x="460"/>
        <item x="4856"/>
        <item x="6975"/>
        <item x="4806"/>
        <item x="547"/>
        <item x="4041"/>
        <item x="7240"/>
        <item x="6150"/>
        <item x="4876"/>
        <item x="3577"/>
        <item x="3105"/>
        <item x="3548"/>
        <item x="6573"/>
        <item x="1728"/>
        <item x="1045"/>
        <item x="1504"/>
        <item x="239"/>
        <item x="6112"/>
        <item x="6110"/>
        <item x="5959"/>
        <item x="507"/>
        <item x="5232"/>
        <item x="3477"/>
        <item x="4527"/>
        <item x="6030"/>
        <item x="226"/>
        <item x="3400"/>
        <item x="6195"/>
        <item x="4693"/>
        <item x="968"/>
        <item x="5238"/>
        <item x="3213"/>
        <item x="5219"/>
        <item x="3755"/>
        <item x="1223"/>
        <item x="268"/>
        <item x="5451"/>
        <item x="6269"/>
        <item x="6969"/>
        <item x="6811"/>
        <item x="7040"/>
        <item x="1854"/>
        <item x="7407"/>
        <item x="2604"/>
        <item x="5013"/>
        <item x="3198"/>
        <item x="249"/>
        <item x="1311"/>
        <item x="161"/>
        <item x="550"/>
        <item x="232"/>
        <item x="1371"/>
        <item x="2787"/>
        <item x="5105"/>
        <item x="5971"/>
        <item x="6366"/>
        <item x="2903"/>
        <item x="3843"/>
        <item x="6259"/>
        <item x="5479"/>
        <item x="4310"/>
        <item x="3648"/>
        <item x="6852"/>
        <item x="2354"/>
        <item x="5972"/>
        <item x="4905"/>
        <item x="2168"/>
        <item x="580"/>
        <item x="6153"/>
        <item x="6385"/>
        <item x="5954"/>
        <item x="5856"/>
        <item x="3704"/>
        <item x="5735"/>
        <item x="6872"/>
        <item x="6105"/>
        <item x="7026"/>
        <item x="85"/>
        <item x="858"/>
        <item x="6912"/>
        <item x="2382"/>
        <item x="2555"/>
        <item x="2586"/>
        <item x="1184"/>
        <item x="1459"/>
        <item x="3427"/>
        <item x="1034"/>
        <item x="789"/>
        <item x="1645"/>
        <item x="1156"/>
        <item x="3518"/>
        <item x="2735"/>
        <item x="4551"/>
        <item x="2508"/>
        <item x="2481"/>
        <item x="1046"/>
        <item x="2519"/>
        <item x="4732"/>
        <item x="686"/>
        <item x="4473"/>
        <item x="2077"/>
        <item x="4741"/>
        <item x="1551"/>
        <item x="3767"/>
        <item x="482"/>
        <item x="3715"/>
        <item x="100"/>
        <item x="1279"/>
        <item x="4351"/>
        <item x="238"/>
        <item x="1890"/>
        <item x="2438"/>
        <item x="5129"/>
        <item x="4263"/>
        <item x="2845"/>
        <item x="1077"/>
        <item x="5801"/>
        <item x="3676"/>
        <item x="3002"/>
        <item x="3557"/>
        <item x="4997"/>
        <item x="393"/>
        <item x="2686"/>
        <item x="2571"/>
        <item x="706"/>
        <item x="5981"/>
        <item x="1808"/>
        <item x="6064"/>
        <item x="2691"/>
        <item x="2653"/>
        <item x="7362"/>
        <item x="2206"/>
        <item x="4354"/>
        <item x="5325"/>
        <item x="7364"/>
        <item x="2593"/>
        <item x="2682"/>
        <item x="2163"/>
        <item x="7087"/>
        <item x="716"/>
        <item x="2252"/>
        <item x="3887"/>
        <item x="2665"/>
        <item x="3005"/>
        <item x="6512"/>
        <item x="6812"/>
        <item x="1578"/>
        <item x="5582"/>
        <item x="203"/>
        <item x="2747"/>
        <item x="6403"/>
        <item x="833"/>
        <item x="517"/>
        <item x="3535"/>
        <item x="1358"/>
        <item x="2609"/>
        <item x="4455"/>
        <item x="3942"/>
        <item x="7334"/>
        <item x="2793"/>
        <item x="1630"/>
        <item x="2408"/>
        <item x="1001"/>
        <item x="875"/>
        <item x="1205"/>
        <item x="1954"/>
        <item x="5127"/>
        <item x="5767"/>
        <item x="1899"/>
        <item x="2612"/>
        <item x="3395"/>
        <item x="5530"/>
        <item x="7254"/>
        <item x="2075"/>
        <item x="2164"/>
        <item x="1413"/>
        <item x="6247"/>
        <item x="2596"/>
        <item x="330"/>
        <item x="3610"/>
        <item x="273"/>
        <item x="6744"/>
        <item x="3821"/>
        <item x="2902"/>
        <item x="6524"/>
        <item x="5272"/>
        <item x="6213"/>
        <item x="4701"/>
        <item x="6350"/>
        <item x="4948"/>
        <item x="6291"/>
        <item x="5722"/>
        <item x="5340"/>
        <item x="6879"/>
        <item x="4618"/>
        <item x="5196"/>
        <item x="5305"/>
        <item x="754"/>
        <item x="4113"/>
        <item x="2543"/>
        <item x="4016"/>
        <item x="2979"/>
        <item x="1704"/>
        <item x="432"/>
        <item x="2114"/>
        <item x="3100"/>
        <item x="7239"/>
        <item x="3558"/>
        <item x="935"/>
        <item x="6791"/>
        <item x="7400"/>
        <item x="4867"/>
        <item x="1610"/>
        <item x="3194"/>
        <item x="947"/>
        <item x="5681"/>
        <item x="6692"/>
        <item x="223"/>
        <item x="5542"/>
        <item x="1524"/>
        <item x="5173"/>
        <item x="3973"/>
        <item x="829"/>
        <item x="5994"/>
        <item x="4371"/>
        <item x="1523"/>
        <item x="1999"/>
        <item x="155"/>
        <item x="3499"/>
        <item x="5557"/>
        <item x="2415"/>
        <item x="1588"/>
        <item x="2309"/>
        <item x="978"/>
        <item x="6629"/>
        <item x="1788"/>
        <item x="6613"/>
        <item x="1817"/>
        <item x="7111"/>
        <item x="4098"/>
        <item x="5682"/>
        <item x="1286"/>
        <item x="740"/>
        <item x="6993"/>
        <item x="7177"/>
        <item x="7430"/>
        <item x="6660"/>
        <item x="1783"/>
        <item x="6122"/>
        <item x="6668"/>
        <item x="3116"/>
        <item x="3111"/>
        <item x="4896"/>
        <item x="773"/>
        <item x="1451"/>
        <item x="787"/>
        <item x="6459"/>
        <item x="2984"/>
        <item x="5694"/>
        <item x="4360"/>
        <item x="747"/>
        <item x="3298"/>
        <item x="350"/>
        <item x="2132"/>
        <item x="2158"/>
        <item x="3181"/>
        <item x="1233"/>
        <item x="4459"/>
        <item x="2807"/>
        <item x="3889"/>
        <item x="6426"/>
        <item x="1818"/>
        <item x="4676"/>
        <item x="3153"/>
        <item x="2922"/>
        <item x="5292"/>
        <item x="1394"/>
        <item x="6468"/>
        <item x="355"/>
        <item x="3994"/>
        <item x="5035"/>
        <item x="5902"/>
        <item x="3128"/>
        <item x="3230"/>
        <item x="3621"/>
        <item x="5708"/>
        <item x="7330"/>
        <item x="1536"/>
        <item x="3120"/>
        <item x="4866"/>
        <item x="3603"/>
        <item x="6335"/>
        <item x="5700"/>
        <item x="1447"/>
        <item x="7143"/>
        <item x="348"/>
        <item x="422"/>
        <item x="2034"/>
        <item x="2643"/>
        <item x="2008"/>
        <item x="914"/>
        <item x="141"/>
        <item x="3737"/>
        <item x="6859"/>
        <item x="7223"/>
        <item x="6246"/>
        <item x="4246"/>
        <item x="597"/>
        <item x="2315"/>
        <item x="4062"/>
        <item x="5027"/>
        <item x="2803"/>
        <item x="4554"/>
        <item x="4222"/>
        <item x="5953"/>
        <item x="6750"/>
        <item x="4801"/>
        <item x="5394"/>
        <item x="4110"/>
        <item x="4012"/>
        <item x="529"/>
        <item x="6606"/>
        <item x="6046"/>
        <item x="2960"/>
        <item x="2033"/>
        <item x="6371"/>
        <item x="7176"/>
        <item x="4821"/>
        <item x="2062"/>
        <item x="6075"/>
        <item x="3516"/>
        <item x="5778"/>
        <item x="2050"/>
        <item x="4649"/>
        <item x="7342"/>
        <item x="7179"/>
        <item x="5570"/>
        <item x="2295"/>
        <item x="586"/>
        <item x="1988"/>
        <item x="5228"/>
        <item x="5342"/>
        <item x="2837"/>
        <item x="5372"/>
        <item x="543"/>
        <item x="7173"/>
        <item x="6019"/>
        <item x="6280"/>
        <item x="4261"/>
        <item x="14"/>
        <item x="3238"/>
        <item x="3675"/>
        <item x="7273"/>
        <item x="4591"/>
        <item x="1914"/>
        <item x="6070"/>
        <item x="6276"/>
        <item x="5050"/>
        <item x="6533"/>
        <item x="3865"/>
        <item x="5561"/>
        <item x="6900"/>
        <item x="5520"/>
        <item x="4636"/>
        <item x="5172"/>
        <item x="380"/>
        <item x="1592"/>
        <item x="950"/>
        <item x="6417"/>
        <item x="3766"/>
        <item x="2692"/>
        <item x="3280"/>
        <item x="1408"/>
        <item x="5596"/>
        <item x="6092"/>
        <item x="2009"/>
        <item x="4377"/>
        <item x="4065"/>
        <item x="3801"/>
        <item x="5698"/>
        <item x="4493"/>
        <item x="5184"/>
        <item x="3453"/>
        <item x="4522"/>
        <item x="3064"/>
        <item x="3363"/>
        <item x="176"/>
        <item x="4502"/>
        <item x="4313"/>
        <item x="6449"/>
        <item x="3606"/>
        <item x="3318"/>
        <item x="1387"/>
        <item x="7121"/>
        <item x="260"/>
        <item x="1308"/>
        <item x="5202"/>
        <item x="6582"/>
        <item x="227"/>
        <item x="6934"/>
        <item x="162"/>
        <item x="442"/>
        <item x="4289"/>
        <item x="2726"/>
        <item x="1774"/>
        <item x="1479"/>
        <item x="956"/>
        <item x="2681"/>
        <item x="3471"/>
        <item x="719"/>
        <item x="259"/>
        <item x="1805"/>
        <item x="3036"/>
        <item x="699"/>
        <item x="4815"/>
        <item x="7227"/>
        <item x="1996"/>
        <item x="5269"/>
        <item x="5887"/>
        <item x="3045"/>
        <item x="2548"/>
        <item x="2959"/>
        <item x="2645"/>
        <item x="4690"/>
        <item x="5077"/>
        <item x="3947"/>
        <item x="3243"/>
        <item x="3762"/>
        <item x="5082"/>
        <item x="1089"/>
        <item x="6427"/>
        <item x="4579"/>
        <item x="1090"/>
        <item x="4447"/>
        <item x="1057"/>
        <item x="5578"/>
        <item x="5147"/>
        <item x="4577"/>
        <item x="5297"/>
        <item x="6017"/>
        <item x="5152"/>
        <item x="928"/>
        <item x="5044"/>
        <item x="6747"/>
        <item x="6883"/>
        <item x="5757"/>
        <item x="2610"/>
        <item x="4561"/>
        <item x="6550"/>
        <item x="6685"/>
        <item x="332"/>
        <item x="1520"/>
        <item x="2355"/>
        <item x="6157"/>
        <item x="791"/>
        <item x="5845"/>
        <item x="3129"/>
        <item x="3921"/>
        <item x="1404"/>
        <item x="5367"/>
        <item x="797"/>
        <item x="3701"/>
        <item x="5783"/>
        <item x="2194"/>
        <item x="2620"/>
        <item x="1405"/>
        <item x="2030"/>
        <item x="2256"/>
        <item x="4849"/>
        <item x="6615"/>
        <item x="5782"/>
        <item x="7242"/>
        <item x="5861"/>
        <item x="5037"/>
        <item x="4013"/>
        <item x="7281"/>
        <item x="4570"/>
        <item x="5898"/>
        <item x="1466"/>
        <item x="2312"/>
        <item x="516"/>
        <item x="657"/>
        <item x="5243"/>
        <item x="1760"/>
        <item x="7184"/>
        <item x="4500"/>
        <item x="3175"/>
        <item x="2750"/>
        <item x="5326"/>
        <item x="2328"/>
        <item x="1516"/>
        <item x="6124"/>
        <item x="3969"/>
        <item x="796"/>
        <item x="4063"/>
        <item x="4256"/>
        <item x="1845"/>
        <item x="3242"/>
        <item x="5167"/>
        <item x="6239"/>
        <item x="5702"/>
        <item x="5304"/>
        <item x="3599"/>
        <item x="6065"/>
        <item x="7310"/>
        <item x="3718"/>
        <item x="5974"/>
        <item x="6430"/>
        <item x="3593"/>
        <item x="3731"/>
        <item x="5443"/>
        <item x="2324"/>
        <item x="2264"/>
        <item x="3863"/>
        <item x="5839"/>
        <item x="2448"/>
        <item x="4830"/>
        <item x="1444"/>
        <item x="5629"/>
        <item x="6394"/>
        <item x="2782"/>
        <item x="1030"/>
        <item x="77"/>
        <item x="1975"/>
        <item x="549"/>
        <item x="66"/>
        <item x="2204"/>
        <item x="1809"/>
        <item x="2396"/>
        <item x="4723"/>
        <item x="5390"/>
        <item x="7356"/>
        <item x="6412"/>
        <item x="2626"/>
        <item x="5473"/>
        <item x="6378"/>
        <item x="6787"/>
        <item x="2121"/>
        <item x="6471"/>
        <item x="7160"/>
        <item x="4410"/>
        <item x="1866"/>
        <item x="6856"/>
        <item x="6134"/>
        <item x="1771"/>
        <item x="2757"/>
        <item x="2043"/>
        <item x="1161"/>
        <item x="653"/>
        <item x="4616"/>
        <item x="1088"/>
        <item x="4093"/>
        <item x="1700"/>
        <item x="2128"/>
        <item x="2924"/>
        <item x="1220"/>
        <item x="5468"/>
        <item x="1230"/>
        <item x="55"/>
        <item x="1985"/>
        <item x="1513"/>
        <item x="1131"/>
        <item x="5112"/>
        <item x="168"/>
        <item x="5611"/>
        <item x="3306"/>
        <item x="6734"/>
        <item x="84"/>
        <item x="1477"/>
        <item x="4484"/>
        <item x="3376"/>
        <item x="2379"/>
        <item x="7122"/>
        <item x="6376"/>
        <item x="3124"/>
        <item x="1717"/>
        <item x="2770"/>
        <item x="6622"/>
        <item x="5280"/>
        <item x="1932"/>
        <item x="4963"/>
        <item x="1512"/>
        <item x="1993"/>
        <item x="7201"/>
        <item x="6398"/>
        <item x="5692"/>
        <item x="3263"/>
        <item x="3409"/>
        <item x="870"/>
        <item x="3152"/>
        <item x="7216"/>
        <item x="4317"/>
        <item x="73"/>
        <item x="1247"/>
        <item x="1022"/>
        <item x="4458"/>
        <item x="4486"/>
        <item x="5857"/>
        <item x="7144"/>
        <item x="2145"/>
        <item x="6950"/>
        <item x="81"/>
        <item x="4029"/>
        <item x="40"/>
        <item x="625"/>
        <item x="3511"/>
        <item x="1157"/>
        <item x="5820"/>
        <item x="1572"/>
        <item x="6447"/>
        <item x="5658"/>
        <item x="6397"/>
        <item x="1594"/>
        <item x="946"/>
        <item x="921"/>
        <item x="6435"/>
        <item x="6972"/>
        <item x="1159"/>
        <item x="3096"/>
        <item x="930"/>
        <item x="2485"/>
        <item x="1181"/>
        <item x="1333"/>
        <item x="4433"/>
        <item x="3369"/>
        <item x="642"/>
        <item x="2430"/>
        <item x="4675"/>
        <item x="164"/>
        <item x="6557"/>
        <item x="3729"/>
        <item x="1341"/>
        <item x="6892"/>
        <item x="3683"/>
        <item x="7297"/>
        <item x="6981"/>
        <item x="6873"/>
        <item x="7424"/>
        <item x="4339"/>
        <item x="7024"/>
        <item x="1238"/>
        <item x="991"/>
        <item x="4781"/>
        <item x="6107"/>
        <item x="5521"/>
        <item x="1555"/>
        <item x="5934"/>
        <item x="5923"/>
        <item x="4936"/>
        <item x="302"/>
        <item x="4279"/>
        <item x="3320"/>
        <item x="694"/>
        <item x="2471"/>
        <item x="4176"/>
        <item x="26"/>
        <item x="3598"/>
        <item x="5351"/>
        <item x="6682"/>
        <item x="7275"/>
        <item x="6296"/>
        <item x="5739"/>
        <item x="4756"/>
        <item x="4166"/>
        <item x="3987"/>
        <item x="6889"/>
        <item x="4630"/>
        <item x="2173"/>
        <item x="702"/>
        <item x="1981"/>
        <item x="5411"/>
        <item x="6204"/>
        <item x="433"/>
        <item x="344"/>
        <item x="5166"/>
        <item x="311"/>
        <item x="7288"/>
        <item x="3751"/>
        <item x="5565"/>
        <item x="436"/>
        <item x="5639"/>
        <item x="3724"/>
        <item x="5171"/>
        <item x="4451"/>
        <item x="6992"/>
        <item x="5635"/>
        <item x="4791"/>
        <item x="6237"/>
        <item x="4338"/>
        <item x="5846"/>
        <item x="224"/>
        <item x="1319"/>
        <item x="1253"/>
        <item x="1658"/>
        <item x="700"/>
        <item x="369"/>
        <item x="899"/>
        <item x="3338"/>
        <item x="5841"/>
        <item x="6689"/>
        <item x="5880"/>
        <item x="5842"/>
        <item x="4628"/>
        <item x="6596"/>
        <item x="5463"/>
        <item x="3207"/>
        <item x="6658"/>
        <item x="5246"/>
        <item x="248"/>
        <item x="4635"/>
        <item x="2185"/>
        <item x="398"/>
        <item x="5957"/>
        <item x="3353"/>
        <item x="5869"/>
        <item x="5005"/>
        <item x="6477"/>
        <item x="5387"/>
        <item x="7294"/>
        <item x="5761"/>
        <item x="3850"/>
        <item x="6763"/>
        <item x="4899"/>
        <item x="181"/>
        <item x="6674"/>
        <item x="132"/>
        <item t="default"/>
      </items>
    </pivotField>
    <pivotField showAll="0"/>
    <pivotField axis="axisRow" showAll="0" sortType="descending">
      <items count="19">
        <item x="0"/>
        <item x="3"/>
        <item x="10"/>
        <item x="2"/>
        <item x="1"/>
        <item x="6"/>
        <item x="4"/>
        <item x="9"/>
        <item x="7"/>
        <item x="5"/>
        <item x="13"/>
        <item x="16"/>
        <item x="15"/>
        <item x="11"/>
        <item x="8"/>
        <item x="17"/>
        <item x="14"/>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pivotField>
    <pivotField showAll="0"/>
    <pivotField showAll="0"/>
    <pivotField dataField="1" showAll="0"/>
    <pivotField showAll="0"/>
    <pivotField showAll="0"/>
    <pivotField showAll="0"/>
    <pivotField numFmtId="164" showAll="0"/>
    <pivotField showAll="0"/>
    <pivotField showAll="0"/>
    <pivotField showAll="0"/>
  </pivotFields>
  <rowFields count="1">
    <field x="2"/>
  </rowFields>
  <rowItems count="18">
    <i>
      <x v="2"/>
    </i>
    <i>
      <x v="7"/>
    </i>
    <i>
      <x/>
    </i>
    <i>
      <x v="1"/>
    </i>
    <i>
      <x v="12"/>
    </i>
    <i>
      <x v="3"/>
    </i>
    <i>
      <x v="9"/>
    </i>
    <i>
      <x v="4"/>
    </i>
    <i>
      <x v="5"/>
    </i>
    <i>
      <x v="8"/>
    </i>
    <i>
      <x v="6"/>
    </i>
    <i>
      <x v="14"/>
    </i>
    <i>
      <x v="16"/>
    </i>
    <i>
      <x v="13"/>
    </i>
    <i>
      <x v="17"/>
    </i>
    <i>
      <x v="11"/>
    </i>
    <i>
      <x v="15"/>
    </i>
    <i>
      <x v="10"/>
    </i>
  </rowItems>
  <colItems count="1">
    <i/>
  </colItems>
  <dataFields count="1">
    <dataField name="Average of gross" fld="12" subtotal="average" baseField="2" baseItem="0" numFmtId="164"/>
  </dataFields>
  <formats count="2">
    <format dxfId="6">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024097-A64B-4414-AE62-6BEC17F8283B}" name="No. of movies by 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Genres">
  <location ref="A37:B56" firstHeaderRow="1" firstDataRow="1" firstDataCol="1"/>
  <pivotFields count="20">
    <pivotField dataField="1" showAll="0">
      <items count="7434">
        <item x="5423"/>
        <item x="5183"/>
        <item x="6164"/>
        <item x="3294"/>
        <item x="4757"/>
        <item x="5874"/>
        <item x="4987"/>
        <item x="7266"/>
        <item x="1352"/>
        <item x="556"/>
        <item x="5341"/>
        <item x="4490"/>
        <item x="3391"/>
        <item x="2674"/>
        <item x="4161"/>
        <item x="1214"/>
        <item x="1044"/>
        <item x="5465"/>
        <item x="6737"/>
        <item x="3455"/>
        <item x="410"/>
        <item x="5906"/>
        <item x="5157"/>
        <item x="2811"/>
        <item x="3612"/>
        <item x="2629"/>
        <item x="5470"/>
        <item x="7128"/>
        <item x="6138"/>
        <item x="5610"/>
        <item x="5649"/>
        <item x="4421"/>
        <item x="6757"/>
        <item x="2137"/>
        <item x="3852"/>
        <item x="4833"/>
        <item x="5376"/>
        <item x="1379"/>
        <item x="2921"/>
        <item x="4183"/>
        <item x="6152"/>
        <item x="3531"/>
        <item x="486"/>
        <item x="6825"/>
        <item x="6191"/>
        <item x="4245"/>
        <item x="5945"/>
        <item x="6315"/>
        <item x="4144"/>
        <item x="4090"/>
        <item x="5182"/>
        <item x="3651"/>
        <item x="4025"/>
        <item x="6090"/>
        <item x="5028"/>
        <item x="1965"/>
        <item x="6375"/>
        <item x="5415"/>
        <item x="2069"/>
        <item x="2515"/>
        <item x="3372"/>
        <item x="2399"/>
        <item x="5020"/>
        <item x="5015"/>
        <item x="5826"/>
        <item x="6314"/>
        <item x="3897"/>
        <item x="4529"/>
        <item x="5101"/>
        <item x="4023"/>
        <item x="7383"/>
        <item x="6607"/>
        <item x="6937"/>
        <item x="7322"/>
        <item x="6146"/>
        <item x="208"/>
        <item x="4388"/>
        <item x="5824"/>
        <item x="5414"/>
        <item x="948"/>
        <item x="7196"/>
        <item x="6451"/>
        <item x="3573"/>
        <item x="3143"/>
        <item x="3991"/>
        <item x="998"/>
        <item x="2488"/>
        <item x="4061"/>
        <item x="1192"/>
        <item x="1486"/>
        <item x="5054"/>
        <item x="3432"/>
        <item x="4540"/>
        <item x="3"/>
        <item x="6630"/>
        <item x="1377"/>
        <item x="6460"/>
        <item x="936"/>
        <item x="6919"/>
        <item x="7313"/>
        <item x="3794"/>
        <item x="6619"/>
        <item x="2301"/>
        <item x="3199"/>
        <item x="715"/>
        <item x="1616"/>
        <item x="5354"/>
        <item x="361"/>
        <item x="4437"/>
        <item x="3240"/>
        <item x="3390"/>
        <item x="1344"/>
        <item x="1793"/>
        <item x="6783"/>
        <item x="5838"/>
        <item x="2381"/>
        <item x="4537"/>
        <item x="7308"/>
        <item x="6903"/>
        <item x="7306"/>
        <item x="1554"/>
        <item x="2925"/>
        <item x="2311"/>
        <item x="2027"/>
        <item x="6290"/>
        <item x="939"/>
        <item x="1244"/>
        <item x="7034"/>
        <item x="6119"/>
        <item x="5895"/>
        <item x="4523"/>
        <item x="4853"/>
        <item x="2663"/>
        <item x="4928"/>
        <item x="4293"/>
        <item x="1393"/>
        <item x="6184"/>
        <item x="6406"/>
        <item x="4637"/>
        <item x="6817"/>
        <item x="2377"/>
        <item x="2707"/>
        <item x="1898"/>
        <item x="3818"/>
        <item x="2039"/>
        <item x="3140"/>
        <item x="6425"/>
        <item x="2723"/>
        <item x="310"/>
        <item x="6429"/>
        <item x="4659"/>
        <item x="4535"/>
        <item x="2464"/>
        <item x="7309"/>
        <item x="890"/>
        <item x="4262"/>
        <item x="6586"/>
        <item x="1201"/>
        <item x="3570"/>
        <item x="2187"/>
        <item x="3500"/>
        <item x="272"/>
        <item x="4291"/>
        <item x="6358"/>
        <item x="6768"/>
        <item x="1085"/>
        <item x="6421"/>
        <item x="6393"/>
        <item x="1338"/>
        <item x="3262"/>
        <item x="424"/>
        <item x="1350"/>
        <item x="506"/>
        <item x="663"/>
        <item x="1055"/>
        <item x="1251"/>
        <item x="1473"/>
        <item x="501"/>
        <item x="5459"/>
        <item x="3225"/>
        <item x="2233"/>
        <item x="375"/>
        <item x="1185"/>
        <item x="598"/>
        <item x="7214"/>
        <item x="5469"/>
        <item x="2601"/>
        <item x="7080"/>
        <item x="1916"/>
        <item x="2058"/>
        <item x="3589"/>
        <item x="675"/>
        <item x="6032"/>
        <item x="4908"/>
        <item x="5847"/>
        <item x="4385"/>
        <item x="5450"/>
        <item x="1761"/>
        <item x="7109"/>
        <item x="3295"/>
        <item x="2556"/>
        <item x="3121"/>
        <item x="5458"/>
        <item x="512"/>
        <item x="4706"/>
        <item x="7073"/>
        <item x="2117"/>
        <item x="1284"/>
        <item x="2994"/>
        <item x="602"/>
        <item x="1822"/>
        <item x="2213"/>
        <item x="6929"/>
        <item x="2856"/>
        <item x="3123"/>
        <item x="6020"/>
        <item x="2822"/>
        <item x="2605"/>
        <item x="6807"/>
        <item x="2885"/>
        <item x="4438"/>
        <item x="649"/>
        <item x="6373"/>
        <item x="2652"/>
        <item x="6576"/>
        <item x="3539"/>
        <item x="4054"/>
        <item x="7100"/>
        <item x="3798"/>
        <item x="4646"/>
        <item x="4116"/>
        <item x="5800"/>
        <item x="7283"/>
        <item x="4006"/>
        <item x="6095"/>
        <item x="860"/>
        <item x="4018"/>
        <item x="6169"/>
        <item x="1291"/>
        <item x="2502"/>
        <item x="5963"/>
        <item x="102"/>
        <item x="1003"/>
        <item x="3051"/>
        <item x="4858"/>
        <item x="2436"/>
        <item x="2624"/>
        <item x="2174"/>
        <item x="5061"/>
        <item x="5977"/>
        <item x="1277"/>
        <item x="7205"/>
        <item x="7292"/>
        <item x="4731"/>
        <item x="4074"/>
        <item x="2255"/>
        <item x="6415"/>
        <item x="3066"/>
        <item x="6267"/>
        <item x="7136"/>
        <item x="5472"/>
        <item x="1066"/>
        <item x="6777"/>
        <item x="3131"/>
        <item x="7311"/>
        <item x="1766"/>
        <item x="6129"/>
        <item x="732"/>
        <item x="3368"/>
        <item x="1622"/>
        <item x="4441"/>
        <item x="4900"/>
        <item x="5502"/>
        <item x="6286"/>
        <item x="513"/>
        <item x="4247"/>
        <item x="667"/>
        <item x="5437"/>
        <item x="3566"/>
        <item x="6272"/>
        <item x="1665"/>
        <item x="3084"/>
        <item x="3006"/>
        <item x="2364"/>
        <item x="2546"/>
        <item x="228"/>
        <item x="5"/>
        <item x="4885"/>
        <item x="1380"/>
        <item x="2806"/>
        <item x="2021"/>
        <item x="682"/>
        <item x="2918"/>
        <item x="6004"/>
        <item x="4396"/>
        <item x="6352"/>
        <item x="4464"/>
        <item x="3829"/>
        <item x="1738"/>
        <item x="5531"/>
        <item x="6699"/>
        <item x="2032"/>
        <item x="1264"/>
        <item x="888"/>
        <item x="4392"/>
        <item x="6897"/>
        <item x="3025"/>
        <item x="836"/>
        <item x="5417"/>
        <item x="4989"/>
        <item x="7264"/>
        <item x="2265"/>
        <item x="3446"/>
        <item x="5435"/>
        <item x="4086"/>
        <item x="1470"/>
        <item x="2934"/>
        <item x="6943"/>
        <item x="5697"/>
        <item x="6849"/>
        <item x="1902"/>
        <item x="6226"/>
        <item x="179"/>
        <item x="491"/>
        <item x="4143"/>
        <item x="4904"/>
        <item x="6941"/>
        <item x="3707"/>
        <item x="4348"/>
        <item x="381"/>
        <item x="967"/>
        <item x="6716"/>
        <item x="6731"/>
        <item x="1739"/>
        <item x="3665"/>
        <item x="3332"/>
        <item x="633"/>
        <item x="6592"/>
        <item x="4704"/>
        <item x="3820"/>
        <item x="4391"/>
        <item x="6925"/>
        <item x="7108"/>
        <item x="4864"/>
        <item x="41"/>
        <item x="4956"/>
        <item x="5740"/>
        <item x="6510"/>
        <item x="5347"/>
        <item x="1449"/>
        <item x="3806"/>
        <item x="481"/>
        <item x="1212"/>
        <item x="7213"/>
        <item x="954"/>
        <item x="6933"/>
        <item x="3401"/>
        <item x="577"/>
        <item x="793"/>
        <item x="4961"/>
        <item x="27"/>
        <item x="2205"/>
        <item x="3272"/>
        <item x="6842"/>
        <item x="6127"/>
        <item x="6918"/>
        <item x="2115"/>
        <item x="1151"/>
        <item x="1597"/>
        <item x="1816"/>
        <item x="3913"/>
        <item x="6843"/>
        <item x="3407"/>
        <item x="3795"/>
        <item x="134"/>
        <item x="3680"/>
        <item x="5941"/>
        <item x="7052"/>
        <item x="6303"/>
        <item x="4320"/>
        <item x="6591"/>
        <item x="733"/>
        <item x="4184"/>
        <item x="7235"/>
        <item x="3816"/>
        <item x="3058"/>
        <item x="417"/>
        <item x="262"/>
        <item x="6997"/>
        <item x="3699"/>
        <item x="2325"/>
        <item x="6012"/>
        <item x="7245"/>
        <item x="3574"/>
        <item x="4678"/>
        <item x="3959"/>
        <item x="841"/>
        <item x="1859"/>
        <item x="113"/>
        <item x="3078"/>
        <item x="1810"/>
        <item x="2798"/>
        <item x="5457"/>
        <item x="135"/>
        <item x="3495"/>
        <item x="1487"/>
        <item x="7220"/>
        <item x="204"/>
        <item x="4691"/>
        <item x="3031"/>
        <item x="4436"/>
        <item x="4046"/>
        <item x="3415"/>
        <item x="3029"/>
        <item x="6141"/>
        <item x="4426"/>
        <item x="1409"/>
        <item x="6405"/>
        <item x="7134"/>
        <item x="2499"/>
        <item x="379"/>
        <item x="3875"/>
        <item x="7290"/>
        <item x="1102"/>
        <item x="4709"/>
        <item x="3506"/>
        <item x="5345"/>
        <item x="2761"/>
        <item x="5910"/>
        <item x="2446"/>
        <item x="4190"/>
        <item x="1095"/>
        <item x="2748"/>
        <item x="7244"/>
        <item x="3773"/>
        <item x="5675"/>
        <item x="1188"/>
        <item x="3426"/>
        <item x="3165"/>
        <item x="6322"/>
        <item x="7279"/>
        <item x="6891"/>
        <item x="212"/>
        <item x="7145"/>
        <item x="6624"/>
        <item x="5855"/>
        <item x="1639"/>
        <item x="3364"/>
        <item x="5888"/>
        <item x="2290"/>
        <item x="1392"/>
        <item x="1956"/>
        <item x="6831"/>
        <item x="5492"/>
        <item x="3899"/>
        <item x="6495"/>
        <item x="7066"/>
        <item x="2752"/>
        <item x="4092"/>
        <item x="3217"/>
        <item x="3430"/>
        <item x="6"/>
        <item x="4301"/>
        <item x="3479"/>
        <item x="1397"/>
        <item x="4794"/>
        <item x="2614"/>
        <item x="5843"/>
        <item x="5271"/>
        <item x="1403"/>
        <item x="908"/>
        <item x="3322"/>
        <item x="7061"/>
        <item x="4875"/>
        <item x="1650"/>
        <item x="6003"/>
        <item x="1695"/>
        <item x="7212"/>
        <item x="4608"/>
        <item x="5942"/>
        <item x="1195"/>
        <item x="2406"/>
        <item x="3461"/>
        <item x="3195"/>
        <item x="898"/>
        <item x="887"/>
        <item x="2119"/>
        <item x="4434"/>
        <item x="6711"/>
        <item x="93"/>
        <item x="1301"/>
        <item x="4804"/>
        <item x="2141"/>
        <item x="6384"/>
        <item x="3007"/>
        <item x="4494"/>
        <item x="1426"/>
        <item x="2576"/>
        <item x="2331"/>
        <item x="1135"/>
        <item x="7218"/>
        <item x="2671"/>
        <item x="6704"/>
        <item x="4669"/>
        <item x="4007"/>
        <item x="3563"/>
        <item x="5187"/>
        <item x="5436"/>
        <item x="4727"/>
        <item x="982"/>
        <item x="7188"/>
        <item x="3484"/>
        <item x="1976"/>
        <item x="4880"/>
        <item x="3803"/>
        <item x="5873"/>
        <item x="6927"/>
        <item x="4988"/>
        <item x="6585"/>
        <item x="5867"/>
        <item x="1145"/>
        <item x="5026"/>
        <item x="6176"/>
        <item x="6262"/>
        <item x="3986"/>
        <item x="3044"/>
        <item x="3402"/>
        <item x="5169"/>
        <item x="261"/>
        <item x="4145"/>
        <item x="3637"/>
        <item x="1709"/>
        <item x="5337"/>
        <item x="6485"/>
        <item x="7248"/>
        <item x="7057"/>
        <item x="762"/>
        <item x="958"/>
        <item x="5053"/>
        <item x="1651"/>
        <item x="5475"/>
        <item x="3125"/>
        <item x="2130"/>
        <item x="6896"/>
        <item x="6594"/>
        <item x="2622"/>
        <item x="3239"/>
        <item x="4789"/>
        <item x="1143"/>
        <item x="1075"/>
        <item x="3877"/>
        <item x="6899"/>
        <item x="3464"/>
        <item x="446"/>
        <item x="5223"/>
        <item x="712"/>
        <item x="5215"/>
        <item x="2497"/>
        <item x="488"/>
        <item x="6036"/>
        <item x="160"/>
        <item x="840"/>
        <item x="1115"/>
        <item x="635"/>
        <item x="1429"/>
        <item x="1631"/>
        <item x="2569"/>
        <item x="1835"/>
        <item x="1028"/>
        <item x="407"/>
        <item x="7418"/>
        <item x="4177"/>
        <item x="2758"/>
        <item x="1327"/>
        <item x="4460"/>
        <item x="2506"/>
        <item x="6145"/>
        <item x="1721"/>
        <item x="2178"/>
        <item x="5485"/>
        <item x="780"/>
        <item x="6713"/>
        <item x="2976"/>
        <item x="4670"/>
        <item x="7207"/>
        <item x="4235"/>
        <item x="5749"/>
        <item x="7154"/>
        <item x="6242"/>
        <item x="1155"/>
        <item x="3754"/>
        <item x="3713"/>
        <item x="6614"/>
        <item x="6528"/>
        <item x="684"/>
        <item x="4095"/>
        <item x="5042"/>
        <item x="2715"/>
        <item x="3745"/>
        <item x="953"/>
        <item x="3844"/>
        <item x="5247"/>
        <item x="2953"/>
        <item x="313"/>
        <item x="4030"/>
        <item x="2537"/>
        <item x="6480"/>
        <item x="4361"/>
        <item x="6058"/>
        <item x="1160"/>
        <item x="3307"/>
        <item x="5661"/>
        <item x="4798"/>
        <item x="1939"/>
        <item x="3329"/>
        <item x="4264"/>
        <item x="2024"/>
        <item x="4857"/>
        <item x="2958"/>
        <item x="1364"/>
        <item x="7354"/>
        <item x="1428"/>
        <item x="3014"/>
        <item x="4566"/>
        <item x="2617"/>
        <item x="2026"/>
        <item x="6676"/>
        <item x="2346"/>
        <item x="6836"/>
        <item x="3520"/>
        <item x="4745"/>
        <item x="5751"/>
        <item x="6978"/>
        <item x="3687"/>
        <item x="5933"/>
        <item x="6909"/>
        <item x="4611"/>
        <item x="5268"/>
        <item x="7046"/>
        <item x="1248"/>
        <item x="3012"/>
        <item x="7038"/>
        <item x="5822"/>
        <item x="1987"/>
        <item x="6666"/>
        <item x="6022"/>
        <item x="534"/>
        <item x="7000"/>
        <item x="3489"/>
        <item x="3743"/>
        <item x="7174"/>
        <item x="3759"/>
        <item x="2923"/>
        <item x="2971"/>
        <item x="1825"/>
        <item x="4668"/>
        <item x="2840"/>
        <item x="5022"/>
        <item x="4671"/>
        <item x="5048"/>
        <item x="2866"/>
        <item x="3639"/>
        <item x="5168"/>
        <item x="4960"/>
        <item x="4883"/>
        <item x="2036"/>
        <item x="2235"/>
        <item x="1242"/>
        <item x="2933"/>
        <item x="6979"/>
        <item x="6414"/>
        <item x="6214"/>
        <item x="3734"/>
        <item x="2743"/>
        <item x="4497"/>
        <item x="5071"/>
        <item x="6472"/>
        <item x="7408"/>
        <item x="6180"/>
        <item x="5657"/>
        <item x="3828"/>
        <item x="4943"/>
        <item x="2581"/>
        <item x="3481"/>
        <item x="6044"/>
        <item x="6224"/>
        <item x="2148"/>
        <item x="3319"/>
        <item x="3276"/>
        <item x="4146"/>
        <item x="4031"/>
        <item x="6742"/>
        <item x="7391"/>
        <item x="2281"/>
        <item x="3172"/>
        <item x="4968"/>
        <item x="4747"/>
        <item x="7047"/>
        <item x="5860"/>
        <item x="3354"/>
        <item x="530"/>
        <item x="220"/>
        <item x="3700"/>
        <item x="3588"/>
        <item x="1581"/>
        <item x="2338"/>
        <item x="1149"/>
        <item x="1269"/>
        <item x="1697"/>
        <item x="368"/>
        <item x="4137"/>
        <item x="734"/>
        <item x="3560"/>
        <item x="6858"/>
        <item x="986"/>
        <item x="5186"/>
        <item x="470"/>
        <item x="1032"/>
        <item x="2431"/>
        <item x="3070"/>
        <item x="4592"/>
        <item x="5498"/>
        <item x="4306"/>
        <item x="2744"/>
        <item x="5718"/>
        <item x="6419"/>
        <item x="419"/>
        <item x="4516"/>
        <item x="6220"/>
        <item x="2392"/>
        <item x="7327"/>
        <item x="3439"/>
        <item x="1236"/>
        <item x="6284"/>
        <item x="1258"/>
        <item x="3408"/>
        <item x="3757"/>
        <item x="6400"/>
        <item x="4048"/>
        <item x="4212"/>
        <item x="6428"/>
        <item x="2005"/>
        <item x="6301"/>
        <item x="6016"/>
        <item x="3613"/>
        <item x="4788"/>
        <item x="5799"/>
        <item x="2917"/>
        <item x="6463"/>
        <item x="1300"/>
        <item x="4123"/>
        <item x="913"/>
        <item x="881"/>
        <item x="4284"/>
        <item x="1862"/>
        <item x="1460"/>
        <item x="1895"/>
        <item x="3628"/>
        <item x="6778"/>
        <item x="2675"/>
        <item x="1249"/>
        <item x="1925"/>
        <item x="2908"/>
        <item x="1383"/>
        <item x="1640"/>
        <item x="6349"/>
        <item x="7423"/>
        <item x="613"/>
        <item x="4481"/>
        <item x="3904"/>
        <item x="5515"/>
        <item x="2181"/>
        <item x="5643"/>
        <item x="4734"/>
        <item x="3536"/>
        <item x="2547"/>
        <item x="4871"/>
        <item x="4879"/>
        <item x="5713"/>
        <item x="3304"/>
        <item x="5519"/>
        <item x="4539"/>
        <item x="3807"/>
        <item x="3860"/>
        <item x="6538"/>
        <item x="937"/>
        <item x="6409"/>
        <item x="7058"/>
        <item x="1440"/>
        <item x="1927"/>
        <item x="6446"/>
        <item x="2862"/>
        <item x="4902"/>
        <item x="5544"/>
        <item x="7428"/>
        <item x="1078"/>
        <item x="6598"/>
        <item x="7114"/>
        <item x="3224"/>
        <item x="4004"/>
        <item x="7002"/>
        <item x="217"/>
        <item x="6894"/>
        <item x="4401"/>
        <item x="4983"/>
        <item x="6770"/>
        <item x="531"/>
        <item x="2165"/>
        <item x="528"/>
        <item x="2461"/>
        <item x="2530"/>
        <item x="3256"/>
        <item x="1489"/>
        <item x="6828"/>
        <item x="6341"/>
        <item x="3670"/>
        <item x="1060"/>
        <item x="1566"/>
        <item x="7347"/>
        <item x="5282"/>
        <item x="7206"/>
        <item x="2302"/>
        <item x="685"/>
        <item x="7113"/>
        <item x="2975"/>
        <item x="4776"/>
        <item x="2352"/>
        <item x="587"/>
        <item x="6260"/>
        <item x="4076"/>
        <item x="1624"/>
        <item x="4721"/>
        <item x="1317"/>
        <item x="2981"/>
        <item x="4148"/>
        <item x="3834"/>
        <item x="3960"/>
        <item x="158"/>
        <item x="2462"/>
        <item x="2291"/>
        <item x="2474"/>
        <item x="934"/>
        <item x="4051"/>
        <item x="2775"/>
        <item x="6218"/>
        <item x="6160"/>
        <item x="6273"/>
        <item x="372"/>
        <item x="2557"/>
        <item x="1735"/>
        <item x="3425"/>
        <item x="343"/>
        <item x="5652"/>
        <item x="919"/>
        <item x="3301"/>
        <item x="5128"/>
        <item x="241"/>
        <item x="4109"/>
        <item x="2157"/>
        <item x="4882"/>
        <item x="2390"/>
        <item x="7415"/>
        <item x="1769"/>
        <item x="553"/>
        <item x="122"/>
        <item x="2112"/>
        <item x="5191"/>
        <item x="1921"/>
        <item x="609"/>
        <item x="3567"/>
        <item x="878"/>
        <item x="2397"/>
        <item x="7062"/>
        <item x="3689"/>
        <item x="1691"/>
        <item x="552"/>
        <item x="5154"/>
        <item x="83"/>
        <item x="3927"/>
        <item x="4634"/>
        <item x="3061"/>
        <item x="7107"/>
        <item x="1797"/>
        <item x="3664"/>
        <item x="7338"/>
        <item x="2040"/>
        <item x="3089"/>
        <item x="4765"/>
        <item x="2941"/>
        <item x="7221"/>
        <item x="7021"/>
        <item x="969"/>
        <item x="1100"/>
        <item x="1436"/>
        <item x="2300"/>
        <item x="2985"/>
        <item x="5311"/>
        <item x="3659"/>
        <item x="2952"/>
        <item x="3431"/>
        <item x="2372"/>
        <item x="5628"/>
        <item x="7186"/>
        <item x="1206"/>
        <item x="6380"/>
        <item x="3694"/>
        <item x="3512"/>
        <item x="2683"/>
        <item x="1848"/>
        <item x="6999"/>
        <item x="5375"/>
        <item x="1351"/>
        <item x="7019"/>
        <item x="1786"/>
        <item x="2198"/>
        <item x="2549"/>
        <item x="405"/>
        <item x="2963"/>
        <item x="5068"/>
        <item x="5922"/>
        <item x="2623"/>
        <item x="737"/>
        <item x="5043"/>
        <item x="3732"/>
        <item x="3050"/>
        <item x="32"/>
        <item x="3581"/>
        <item x="4719"/>
        <item x="487"/>
        <item x="535"/>
        <item x="1575"/>
        <item x="2951"/>
        <item x="7318"/>
        <item x="7023"/>
        <item x="7009"/>
        <item x="6282"/>
        <item x="377"/>
        <item x="1623"/>
        <item x="652"/>
        <item x="7210"/>
        <item x="4718"/>
        <item x="6365"/>
        <item x="4479"/>
        <item x="3247"/>
        <item x="5382"/>
        <item x="5294"/>
        <item x="5742"/>
        <item x="6518"/>
        <item x="4985"/>
        <item x="4379"/>
        <item x="6708"/>
        <item x="3796"/>
        <item x="1297"/>
        <item x="5477"/>
        <item x="4335"/>
        <item x="7329"/>
        <item x="911"/>
        <item x="3638"/>
        <item x="4200"/>
        <item x="3498"/>
        <item x="7366"/>
        <item x="1041"/>
        <item x="548"/>
        <item x="4580"/>
        <item x="3521"/>
        <item x="2824"/>
        <item x="6200"/>
        <item x="5440"/>
        <item x="4653"/>
        <item x="24"/>
        <item x="5323"/>
        <item x="6556"/>
        <item x="5428"/>
        <item x="4180"/>
        <item x="3842"/>
        <item x="5431"/>
        <item x="4084"/>
        <item x="19"/>
        <item x="4172"/>
        <item x="4151"/>
        <item x="3938"/>
        <item x="5884"/>
        <item x="171"/>
        <item x="3351"/>
        <item x="3950"/>
        <item x="2102"/>
        <item x="4907"/>
        <item x="323"/>
        <item x="1851"/>
        <item x="1250"/>
        <item x="6021"/>
        <item x="2880"/>
        <item x="4270"/>
        <item x="2511"/>
        <item x="972"/>
        <item x="3963"/>
        <item x="3265"/>
        <item x="7072"/>
        <item x="1103"/>
        <item x="5648"/>
        <item x="5591"/>
        <item x="5180"/>
        <item x="7200"/>
        <item x="6577"/>
        <item x="2572"/>
        <item x="2730"/>
        <item x="1412"/>
        <item x="6860"/>
        <item x="111"/>
        <item x="3556"/>
        <item x="5907"/>
        <item x="6638"/>
        <item x="2711"/>
        <item x="6080"/>
        <item x="581"/>
        <item x="2554"/>
        <item x="4079"/>
        <item x="4698"/>
        <item x="17"/>
        <item x="1318"/>
        <item x="1777"/>
        <item x="1669"/>
        <item x="5300"/>
        <item x="6771"/>
        <item x="6455"/>
        <item x="2365"/>
        <item x="4223"/>
        <item x="6954"/>
        <item x="6416"/>
        <item x="693"/>
        <item x="1373"/>
        <item x="4337"/>
        <item x="2522"/>
        <item x="7185"/>
        <item x="7389"/>
        <item x="2804"/>
        <item x="4927"/>
        <item x="2072"/>
        <item x="2705"/>
        <item x="294"/>
        <item x="499"/>
        <item x="1068"/>
        <item x="3270"/>
        <item x="35"/>
        <item x="1831"/>
        <item x="7132"/>
        <item x="4652"/>
        <item x="6671"/>
        <item x="5738"/>
        <item x="6297"/>
        <item x="3849"/>
        <item x="6793"/>
        <item x="7251"/>
        <item x="6133"/>
        <item x="2078"/>
        <item x="6922"/>
        <item x="6642"/>
        <item x="7365"/>
        <item x="5098"/>
        <item x="4308"/>
        <item x="165"/>
        <item x="920"/>
        <item x="1912"/>
        <item x="2245"/>
        <item x="5837"/>
        <item x="2374"/>
        <item x="2404"/>
        <item x="6574"/>
        <item x="2956"/>
        <item x="6171"/>
        <item x="6863"/>
        <item x="5495"/>
        <item x="4755"/>
        <item x="5730"/>
        <item x="6886"/>
        <item x="4667"/>
        <item x="5452"/>
        <item x="4926"/>
        <item x="2636"/>
        <item x="4753"/>
        <item x="2619"/>
        <item x="5074"/>
        <item x="3592"/>
        <item x="877"/>
        <item x="1315"/>
        <item x="1491"/>
        <item x="279"/>
        <item x="4893"/>
        <item x="3984"/>
        <item x="4496"/>
        <item x="3802"/>
        <item x="3145"/>
        <item x="718"/>
        <item x="86"/>
        <item x="4428"/>
        <item x="2893"/>
        <item x="147"/>
        <item x="2299"/>
        <item x="3747"/>
        <item x="3337"/>
        <item x="6061"/>
        <item x="4445"/>
        <item x="2932"/>
        <item x="2598"/>
        <item x="6664"/>
        <item x="3693"/>
        <item x="6707"/>
        <item x="3333"/>
        <item x="5677"/>
        <item x="794"/>
        <item x="5674"/>
        <item x="5489"/>
        <item x="2842"/>
        <item x="418"/>
        <item x="626"/>
        <item x="1496"/>
        <item x="5193"/>
        <item x="4024"/>
        <item x="5332"/>
        <item x="2125"/>
        <item x="6536"/>
        <item x="5131"/>
        <item x="97"/>
        <item x="4565"/>
        <item x="5115"/>
        <item x="6283"/>
        <item x="7241"/>
        <item x="5624"/>
        <item x="4991"/>
        <item x="3601"/>
        <item x="4179"/>
        <item x="3936"/>
        <item x="4785"/>
        <item x="2580"/>
        <item x="3109"/>
        <item x="4504"/>
        <item x="6049"/>
        <item x="4305"/>
        <item x="7323"/>
        <item x="1615"/>
        <item x="5261"/>
        <item x="4191"/>
        <item x="4594"/>
        <item x="589"/>
        <item x="16"/>
        <item x="1525"/>
        <item x="6379"/>
        <item x="6000"/>
        <item x="1084"/>
        <item x="7379"/>
        <item x="3985"/>
        <item x="4569"/>
        <item x="3605"/>
        <item x="6611"/>
        <item x="866"/>
        <item x="3163"/>
        <item x="4824"/>
        <item x="536"/>
        <item x="2138"/>
        <item x="1254"/>
        <item x="1663"/>
        <item x="1886"/>
        <item x="1187"/>
        <item x="2566"/>
        <item x="6967"/>
        <item x="5478"/>
        <item x="1382"/>
        <item x="5318"/>
        <item x="5314"/>
        <item x="600"/>
        <item x="3765"/>
        <item x="359"/>
        <item x="4420"/>
        <item x="2133"/>
        <item x="7091"/>
        <item x="5960"/>
        <item x="3752"/>
        <item x="2582"/>
        <item x="7004"/>
        <item x="6493"/>
        <item x="4601"/>
        <item x="1310"/>
        <item x="2684"/>
        <item x="5438"/>
        <item x="2991"/>
        <item x="4082"/>
        <item x="2891"/>
        <item x="490"/>
        <item x="5490"/>
        <item x="3212"/>
        <item x="5288"/>
        <item x="4078"/>
        <item x="1977"/>
        <item x="3160"/>
        <item x="2107"/>
        <item x="89"/>
        <item x="1833"/>
        <item x="2453"/>
        <item x="5234"/>
        <item x="2089"/>
        <item x="101"/>
        <item x="2113"/>
        <item x="1874"/>
        <item x="1768"/>
        <item x="269"/>
        <item x="3357"/>
        <item x="1331"/>
        <item x="2422"/>
        <item x="2560"/>
        <item x="4869"/>
        <item x="4767"/>
        <item x="2224"/>
        <item x="2535"/>
        <item x="4530"/>
        <item x="7403"/>
        <item x="7224"/>
        <item x="520"/>
        <item x="2709"/>
        <item x="4064"/>
        <item x="3171"/>
        <item x="997"/>
        <item x="2012"/>
        <item x="4409"/>
        <item x="2006"/>
        <item x="1688"/>
        <item x="5958"/>
        <item x="6440"/>
        <item x="5362"/>
        <item x="6123"/>
        <item x="5175"/>
        <item x="6443"/>
        <item x="4519"/>
        <item x="909"/>
        <item x="713"/>
        <item x="2649"/>
        <item x="4627"/>
        <item x="8"/>
        <item x="2589"/>
        <item x="850"/>
        <item x="1235"/>
        <item x="6874"/>
        <item x="5421"/>
        <item x="641"/>
        <item x="1271"/>
        <item x="4344"/>
        <item x="7360"/>
        <item x="806"/>
        <item x="677"/>
        <item x="3771"/>
        <item x="4321"/>
        <item x="6287"/>
        <item x="4278"/>
        <item x="4199"/>
        <item x="7307"/>
        <item x="1221"/>
        <item x="7166"/>
        <item x="7180"/>
        <item x="4382"/>
        <item x="6746"/>
        <item x="4027"/>
        <item x="5809"/>
        <item x="832"/>
        <item x="2486"/>
        <item x="1252"/>
        <item x="6835"/>
        <item x="7043"/>
        <item x="318"/>
        <item x="1811"/>
        <item x="618"/>
        <item x="159"/>
        <item x="3590"/>
        <item x="1231"/>
        <item x="646"/>
        <item x="3774"/>
        <item x="1574"/>
        <item x="2079"/>
        <item x="1973"/>
        <item x="6854"/>
        <item x="6084"/>
        <item x="722"/>
        <item x="3017"/>
        <item x="211"/>
        <item x="495"/>
        <item x="6564"/>
        <item x="2288"/>
        <item x="4073"/>
        <item x="5383"/>
        <item x="4468"/>
        <item x="4285"/>
        <item x="2631"/>
        <item x="2081"/>
        <item x="3030"/>
        <item x="4572"/>
        <item x="3022"/>
        <item x="5777"/>
        <item x="148"/>
        <item x="5970"/>
        <item x="4341"/>
        <item x="5663"/>
        <item x="1576"/>
        <item x="3513"/>
        <item x="1980"/>
        <item x="2229"/>
        <item x="2110"/>
        <item x="6469"/>
        <item x="1385"/>
        <item x="2262"/>
        <item x="6661"/>
        <item x="3055"/>
        <item x="5616"/>
        <item x="2518"/>
        <item x="2667"/>
        <item x="5379"/>
        <item x="5885"/>
        <item x="3882"/>
        <item x="4598"/>
        <item x="2483"/>
        <item x="6051"/>
        <item x="551"/>
        <item x="5647"/>
        <item x="1814"/>
        <item x="5371"/>
        <item x="2836"/>
        <item x="5831"/>
        <item x="1475"/>
        <item x="5759"/>
        <item x="3624"/>
        <item x="1600"/>
        <item x="630"/>
        <item x="5523"/>
        <item x="4249"/>
        <item x="3552"/>
        <item x="4852"/>
        <item x="5445"/>
        <item x="2961"/>
        <item x="7302"/>
        <item x="5425"/>
        <item x="3561"/>
        <item x="1720"/>
        <item x="7088"/>
        <item x="5774"/>
        <item x="3891"/>
        <item x="763"/>
        <item x="679"/>
        <item x="6517"/>
        <item x="7089"/>
        <item x="1087"/>
        <item x="234"/>
        <item x="1111"/>
        <item x="1494"/>
        <item x="592"/>
        <item x="874"/>
        <item x="831"/>
        <item x="6773"/>
        <item x="1326"/>
        <item x="6549"/>
        <item x="2630"/>
        <item x="2167"/>
        <item x="1083"/>
        <item x="907"/>
        <item x="1368"/>
        <item x="3374"/>
        <item x="834"/>
        <item x="1232"/>
        <item x="3861"/>
        <item x="2395"/>
        <item x="2017"/>
        <item x="2510"/>
        <item x="374"/>
        <item x="366"/>
        <item x="1196"/>
        <item x="1296"/>
        <item x="5500"/>
        <item x="1821"/>
        <item x="944"/>
        <item x="3608"/>
        <item x="3328"/>
        <item x="3442"/>
        <item x="42"/>
        <item x="1137"/>
        <item x="4673"/>
        <item x="1734"/>
        <item x="7414"/>
        <item x="3170"/>
        <item x="358"/>
        <item x="2997"/>
        <item x="3088"/>
        <item x="4826"/>
        <item x="1868"/>
        <item x="4819"/>
        <item x="430"/>
        <item x="4677"/>
        <item x="521"/>
        <item x="190"/>
        <item x="2722"/>
        <item x="1517"/>
        <item x="1092"/>
        <item x="1744"/>
        <item x="5668"/>
        <item x="749"/>
        <item x="385"/>
        <item x="4555"/>
        <item x="1313"/>
        <item x="2452"/>
        <item x="2878"/>
        <item x="1469"/>
        <item x="4201"/>
        <item x="6508"/>
        <item x="6907"/>
        <item x="5056"/>
        <item x="4164"/>
        <item x="6186"/>
        <item x="2134"/>
        <item x="1480"/>
        <item x="5024"/>
        <item x="786"/>
        <item x="3296"/>
        <item x="3672"/>
        <item x="1629"/>
        <item x="3769"/>
        <item x="6698"/>
        <item x="3340"/>
        <item x="2383"/>
        <item x="1261"/>
        <item x="2628"/>
        <item x="981"/>
        <item x="462"/>
        <item x="5528"/>
        <item x="6616"/>
        <item x="3018"/>
        <item x="5511"/>
        <item x="4196"/>
        <item x="1755"/>
        <item x="4117"/>
        <item x="3266"/>
        <item x="5938"/>
        <item x="6206"/>
        <item x="4632"/>
        <item x="6913"/>
        <item x="1652"/>
        <item x="4069"/>
        <item x="4259"/>
        <item x="4814"/>
        <item x="5574"/>
        <item x="1174"/>
        <item x="1972"/>
        <item x="2247"/>
        <item x="4416"/>
        <item x="6298"/>
        <item x="765"/>
        <item x="5420"/>
        <item x="2821"/>
        <item x="1762"/>
        <item x="1638"/>
        <item x="2333"/>
        <item x="7388"/>
        <item x="129"/>
        <item x="1863"/>
        <item x="2208"/>
        <item x="1527"/>
        <item x="1528"/>
        <item x="1369"/>
        <item x="2779"/>
        <item x="6219"/>
        <item x="3297"/>
        <item x="2657"/>
        <item x="4553"/>
        <item x="247"/>
        <item x="1169"/>
        <item x="1431"/>
        <item x="2680"/>
        <item x="1337"/>
        <item x="5075"/>
        <item x="5504"/>
        <item x="2411"/>
        <item x="167"/>
        <item x="371"/>
        <item x="917"/>
        <item x="6678"/>
        <item x="7064"/>
        <item x="975"/>
        <item x="403"/>
        <item x="2938"/>
        <item x="5581"/>
        <item x="6441"/>
        <item x="2563"/>
        <item x="5040"/>
        <item x="2035"/>
        <item x="1147"/>
        <item x="2562"/>
        <item x="698"/>
        <item x="5213"/>
        <item x="5087"/>
        <item x="4124"/>
        <item x="1703"/>
        <item x="7141"/>
        <item x="709"/>
        <item x="1133"/>
        <item x="250"/>
        <item x="2577"/>
        <item x="397"/>
        <item x="246"/>
        <item x="1873"/>
        <item x="5287"/>
        <item x="3115"/>
        <item x="3416"/>
        <item x="2101"/>
        <item x="3200"/>
        <item x="3311"/>
        <item x="1526"/>
        <item x="6730"/>
        <item x="1775"/>
        <item x="799"/>
        <item x="1894"/>
        <item x="803"/>
        <item x="1935"/>
        <item x="5231"/>
        <item x="5226"/>
        <item x="4773"/>
        <item x="1969"/>
        <item x="1940"/>
        <item x="6357"/>
        <item x="6187"/>
        <item x="1740"/>
        <item x="2805"/>
        <item x="6632"/>
        <item x="2249"/>
        <item x="4158"/>
        <item x="7118"/>
        <item x="6822"/>
        <item x="2236"/>
        <item x="5217"/>
        <item x="4641"/>
        <item x="1017"/>
        <item x="783"/>
        <item x="2677"/>
        <item x="1765"/>
        <item x="3302"/>
        <item x="664"/>
        <item x="5538"/>
        <item x="6098"/>
        <item x="6868"/>
        <item x="7204"/>
        <item x="5891"/>
        <item x="6973"/>
        <item x="3544"/>
        <item x="4658"/>
        <item x="3434"/>
        <item x="4131"/>
        <item x="4133"/>
        <item x="5609"/>
        <item x="2700"/>
        <item x="1013"/>
        <item x="4521"/>
        <item x="2901"/>
        <item x="4650"/>
        <item x="5600"/>
        <item x="5979"/>
        <item x="5808"/>
        <item x="6958"/>
        <item x="5113"/>
        <item x="3534"/>
        <item x="1637"/>
        <item x="4282"/>
        <item x="5399"/>
        <item x="3979"/>
        <item x="1237"/>
        <item x="1632"/>
        <item x="2613"/>
        <item x="2153"/>
        <item x="3709"/>
        <item x="3968"/>
        <item x="255"/>
        <item x="5593"/>
        <item x="3595"/>
        <item x="1033"/>
        <item x="4474"/>
        <item x="5716"/>
        <item x="6741"/>
        <item x="4748"/>
        <item x="4111"/>
        <item x="1256"/>
        <item x="3316"/>
        <item x="5260"/>
        <item x="2423"/>
        <item x="6063"/>
        <item x="6998"/>
        <item x="1122"/>
        <item x="1531"/>
        <item x="1406"/>
        <item x="5365"/>
        <item x="4507"/>
        <item x="4992"/>
        <item x="3291"/>
        <item x="198"/>
        <item x="6318"/>
        <item x="4033"/>
        <item x="5924"/>
        <item x="1464"/>
        <item x="4909"/>
        <item x="1849"/>
        <item x="402"/>
        <item x="3202"/>
        <item x="6680"/>
        <item x="4395"/>
        <item x="2002"/>
        <item x="3470"/>
        <item x="5514"/>
        <item x="4296"/>
        <item x="7421"/>
        <item x="2679"/>
        <item x="5790"/>
        <item x="3854"/>
        <item x="4746"/>
        <item x="4685"/>
        <item x="6199"/>
        <item x="2441"/>
        <item x="5328"/>
        <item x="3035"/>
        <item x="3931"/>
        <item x="2888"/>
        <item x="5632"/>
        <item x="6721"/>
        <item x="7373"/>
        <item x="3823"/>
        <item x="1877"/>
        <item x="7211"/>
        <item x="4640"/>
        <item x="5279"/>
        <item x="6599"/>
        <item x="7296"/>
        <item x="4355"/>
        <item x="2570"/>
        <item x="1871"/>
        <item x="3413"/>
        <item x="7010"/>
        <item x="3113"/>
        <item x="5229"/>
        <item x="845"/>
        <item x="995"/>
        <item x="2854"/>
        <item x="3841"/>
        <item x="3695"/>
        <item x="4265"/>
        <item x="4425"/>
        <item x="6944"/>
        <item x="7278"/>
        <item x="1770"/>
        <item x="3805"/>
        <item x="2131"/>
        <item x="2763"/>
        <item x="3697"/>
        <item x="2029"/>
        <item x="3668"/>
        <item x="6325"/>
        <item x="2719"/>
        <item x="6399"/>
        <item x="5396"/>
        <item x="1042"/>
        <item x="2246"/>
        <item x="7105"/>
        <item x="6527"/>
        <item x="5418"/>
        <item x="4049"/>
        <item x="2831"/>
        <item x="154"/>
        <item x="1540"/>
        <item x="5828"/>
        <item x="1015"/>
        <item x="4230"/>
        <item x="798"/>
        <item x="4665"/>
        <item x="4784"/>
        <item x="1763"/>
        <item x="542"/>
        <item x="5999"/>
        <item x="21"/>
        <item x="5233"/>
        <item x="6597"/>
        <item x="5803"/>
        <item x="5825"/>
        <item x="3483"/>
        <item x="3853"/>
        <item x="1439"/>
        <item x="1907"/>
        <item x="3517"/>
        <item x="2467"/>
        <item x="1414"/>
        <item x="3711"/>
        <item x="1544"/>
        <item x="4042"/>
        <item x="7247"/>
        <item x="1698"/>
        <item x="3644"/>
        <item x="3522"/>
        <item x="5563"/>
        <item x="1029"/>
        <item x="3736"/>
        <item x="2419"/>
        <item x="6333"/>
        <item x="4266"/>
        <item x="7269"/>
        <item x="496"/>
        <item x="3681"/>
        <item x="6882"/>
        <item x="2928"/>
        <item x="4290"/>
        <item x="5400"/>
        <item x="1944"/>
        <item x="1841"/>
        <item x="202"/>
        <item x="5174"/>
        <item x="5122"/>
        <item x="7138"/>
        <item x="1366"/>
        <item x="3546"/>
        <item x="5034"/>
        <item x="5601"/>
        <item x="351"/>
        <item x="5286"/>
        <item x="2536"/>
        <item x="5564"/>
        <item x="681"/>
        <item x="2949"/>
        <item x="2292"/>
        <item x="3703"/>
        <item x="2544"/>
        <item x="2863"/>
        <item x="429"/>
        <item x="1605"/>
        <item x="454"/>
        <item x="6566"/>
        <item x="5313"/>
        <item x="5595"/>
        <item x="1482"/>
        <item x="3367"/>
        <item x="6309"/>
        <item x="3465"/>
        <item x="389"/>
        <item x="1990"/>
        <item x="1643"/>
        <item x="6464"/>
        <item x="4795"/>
        <item x="4091"/>
        <item x="3192"/>
        <item x="4055"/>
        <item x="1353"/>
        <item x="7178"/>
        <item x="7390"/>
        <item x="2177"/>
        <item x="3502"/>
        <item x="604"/>
        <item x="4643"/>
        <item x="5720"/>
        <item x="818"/>
        <item x="4311"/>
        <item x="4185"/>
        <item x="960"/>
        <item x="5091"/>
        <item x="3235"/>
        <item x="5014"/>
        <item x="4647"/>
        <item x="4475"/>
        <item x="5644"/>
        <item x="5876"/>
        <item x="1354"/>
        <item x="6121"/>
        <item x="2883"/>
        <item x="1080"/>
        <item x="2797"/>
        <item x="4859"/>
        <item x="4957"/>
        <item x="1908"/>
        <item x="2059"/>
        <item x="3411"/>
        <item x="7409"/>
        <item x="5990"/>
        <item x="315"/>
        <item x="6154"/>
        <item x="109"/>
        <item x="1529"/>
        <item x="6254"/>
        <item x="3826"/>
        <item x="724"/>
        <item x="3206"/>
        <item x="3907"/>
        <item x="4052"/>
        <item x="6210"/>
        <item x="5512"/>
        <item x="6563"/>
        <item x="3410"/>
        <item x="4501"/>
        <item x="6125"/>
        <item x="5002"/>
        <item x="6644"/>
        <item x="4134"/>
        <item x="4766"/>
        <item x="2815"/>
        <item x="1573"/>
        <item x="3602"/>
        <item x="1079"/>
        <item x="1675"/>
        <item x="1268"/>
        <item x="1905"/>
        <item x="4541"/>
        <item x="2872"/>
        <item x="121"/>
        <item x="5980"/>
        <item x="365"/>
        <item x="6149"/>
        <item x="7287"/>
        <item x="4432"/>
        <item x="3381"/>
        <item x="2402"/>
        <item x="4556"/>
        <item x="464"/>
        <item x="1984"/>
        <item x="1749"/>
        <item x="6288"/>
        <item x="4482"/>
        <item x="4972"/>
        <item x="5088"/>
        <item x="1941"/>
        <item x="2375"/>
        <item x="3077"/>
        <item x="3232"/>
        <item x="6513"/>
        <item x="7192"/>
        <item x="1020"/>
        <item x="7167"/>
        <item x="6834"/>
        <item x="1798"/>
        <item x="1314"/>
        <item x="1784"/>
        <item x="2929"/>
        <item x="4891"/>
        <item x="4722"/>
        <item x="5693"/>
        <item x="6938"/>
        <item x="3098"/>
        <item x="4350"/>
        <item x="6163"/>
        <item x="1136"/>
        <item x="287"/>
        <item x="2827"/>
        <item x="3824"/>
        <item x="6392"/>
        <item x="108"/>
        <item x="3101"/>
        <item x="2829"/>
        <item x="3554"/>
        <item x="7312"/>
        <item x="2539"/>
        <item x="3835"/>
        <item x="6321"/>
        <item x="4429"/>
        <item x="2551"/>
        <item x="242"/>
        <item x="738"/>
        <item x="447"/>
        <item x="590"/>
        <item x="5483"/>
        <item x="5653"/>
        <item x="7295"/>
        <item x="2898"/>
        <item x="1120"/>
        <item x="5819"/>
        <item x="905"/>
        <item x="2868"/>
        <item x="6579"/>
        <item x="3497"/>
        <item x="143"/>
        <item x="4128"/>
        <item x="193"/>
        <item x="173"/>
        <item x="876"/>
        <item x="1885"/>
        <item x="3013"/>
        <item x="4920"/>
        <item x="4728"/>
        <item x="4792"/>
        <item x="2714"/>
        <item x="3102"/>
        <item x="7406"/>
        <item x="3271"/>
        <item x="2261"/>
        <item x="546"/>
        <item x="30"/>
        <item x="1506"/>
        <item x="5509"/>
        <item x="824"/>
        <item x="281"/>
        <item x="3435"/>
        <item x="4959"/>
        <item x="6677"/>
        <item x="7065"/>
        <item x="4568"/>
        <item x="5426"/>
        <item x="2037"/>
        <item x="4083"/>
        <item x="2713"/>
        <item x="6587"/>
        <item x="2389"/>
        <item x="2343"/>
        <item x="1567"/>
        <item x="6052"/>
        <item x="2841"/>
        <item x="2579"/>
        <item x="5353"/>
        <item x="6101"/>
        <item x="7256"/>
        <item x="5727"/>
        <item x="1485"/>
        <item x="525"/>
        <item x="229"/>
        <item x="5636"/>
        <item x="4454"/>
        <item x="3961"/>
        <item x="1557"/>
        <item x="1031"/>
        <item x="1119"/>
        <item x="2334"/>
        <item x="6970"/>
        <item x="2357"/>
        <item x="1838"/>
        <item x="2646"/>
        <item x="3075"/>
        <item x="63"/>
        <item x="2889"/>
        <item x="3312"/>
        <item x="2403"/>
        <item x="4100"/>
        <item x="2336"/>
        <item x="4739"/>
        <item x="5111"/>
        <item x="1367"/>
        <item x="2957"/>
        <item x="5281"/>
        <item x="2978"/>
        <item x="4106"/>
        <item x="6760"/>
        <item x="6893"/>
        <item x="2064"/>
        <item x="844"/>
        <item x="804"/>
        <item x="1446"/>
        <item x="3118"/>
        <item x="4744"/>
        <item x="6887"/>
        <item x="7077"/>
        <item x="6797"/>
        <item x="6492"/>
        <item x="3429"/>
        <item x="5447"/>
        <item x="303"/>
        <item x="7324"/>
        <item x="6240"/>
        <item x="2070"/>
        <item x="3625"/>
        <item x="4224"/>
        <item x="4797"/>
        <item x="5766"/>
        <item x="3833"/>
        <item x="4924"/>
        <item x="612"/>
        <item x="6673"/>
        <item x="3642"/>
        <item x="4169"/>
        <item x="4407"/>
        <item x="459"/>
        <item x="1716"/>
        <item x="3095"/>
        <item x="2293"/>
        <item x="959"/>
        <item x="5466"/>
        <item x="216"/>
        <item x="3166"/>
        <item x="5264"/>
        <item x="533"/>
        <item x="3324"/>
        <item x="912"/>
        <item x="4817"/>
        <item x="205"/>
        <item x="4511"/>
        <item x="50"/>
        <item x="2870"/>
        <item x="2634"/>
        <item x="7106"/>
        <item x="7018"/>
        <item x="2884"/>
        <item x="570"/>
        <item x="5503"/>
        <item x="6956"/>
        <item x="1200"/>
        <item x="321"/>
        <item x="7303"/>
        <item x="4520"/>
        <item x="4832"/>
        <item x="1741"/>
        <item x="329"/>
        <item x="588"/>
        <item x="1646"/>
        <item x="3542"/>
        <item x="2900"/>
        <item x="2326"/>
        <item x="678"/>
        <item x="645"/>
        <item x="1461"/>
        <item x="4878"/>
        <item x="5952"/>
        <item x="1904"/>
        <item x="892"/>
        <item x="4465"/>
        <item x="4573"/>
        <item x="5686"/>
        <item x="2894"/>
        <item x="1962"/>
        <item x="2905"/>
        <item x="6766"/>
        <item x="7049"/>
        <item x="1106"/>
        <item x="3019"/>
        <item x="2755"/>
        <item x="4774"/>
        <item x="2874"/>
        <item x="4888"/>
        <item x="6519"/>
        <item x="2143"/>
        <item x="3384"/>
        <item x="802"/>
        <item x="5195"/>
        <item x="3072"/>
        <item x="476"/>
        <item x="6076"/>
        <item x="2088"/>
        <item x="5633"/>
        <item x="1295"/>
        <item x="3459"/>
        <item x="2318"/>
        <item x="3068"/>
        <item x="1882"/>
        <item x="4912"/>
        <item x="98"/>
        <item x="6445"/>
        <item x="283"/>
        <item x="3433"/>
        <item x="7280"/>
        <item x="7175"/>
        <item x="376"/>
        <item x="2664"/>
        <item x="5199"/>
        <item x="3916"/>
        <item x="2414"/>
        <item x="115"/>
        <item x="2140"/>
        <item x="1228"/>
        <item x="4615"/>
        <item x="5179"/>
        <item x="5680"/>
        <item x="2751"/>
        <item x="2420"/>
        <item x="6410"/>
        <item x="2992"/>
        <item x="5001"/>
        <item x="3900"/>
        <item x="237"/>
        <item x="6047"/>
        <item x="6458"/>
        <item x="1820"/>
        <item x="5978"/>
        <item x="1883"/>
        <item x="1293"/>
        <item x="777"/>
        <item x="2410"/>
        <item x="4202"/>
        <item x="4996"/>
        <item x="3909"/>
        <item x="4217"/>
        <item x="1865"/>
        <item x="6838"/>
        <item x="6786"/>
        <item x="2230"/>
        <item x="2673"/>
        <item x="3146"/>
        <item x="5041"/>
        <item x="2099"/>
        <item x="2989"/>
        <item x="2644"/>
        <item x="3647"/>
        <item x="2529"/>
        <item x="1346"/>
        <item x="4044"/>
        <item x="4070"/>
        <item x="4442"/>
        <item x="18"/>
        <item x="125"/>
        <item x="221"/>
        <item x="891"/>
        <item x="1289"/>
        <item x="1503"/>
        <item x="673"/>
        <item x="494"/>
        <item x="1836"/>
        <item x="5771"/>
        <item x="4887"/>
        <item x="668"/>
        <item x="1376"/>
        <item x="1000"/>
        <item x="2871"/>
        <item x="3838"/>
        <item x="4330"/>
        <item x="5619"/>
        <item x="1127"/>
        <item x="5815"/>
        <item x="5273"/>
        <item x="5690"/>
        <item x="7249"/>
        <item x="5309"/>
        <item x="6222"/>
        <item x="4141"/>
        <item x="1054"/>
        <item x="634"/>
        <item x="6038"/>
        <item x="4575"/>
        <item x="1736"/>
        <item x="1270"/>
        <item x="5106"/>
        <item x="5405"/>
        <item x="4925"/>
        <item x="7370"/>
        <item x="6484"/>
        <item x="5634"/>
        <item x="6328"/>
        <item x="3053"/>
        <item x="6113"/>
        <item x="5359"/>
        <item x="3436"/>
        <item x="174"/>
        <item x="7104"/>
        <item x="5434"/>
        <item x="1217"/>
        <item x="214"/>
        <item x="3134"/>
        <item x="3997"/>
        <item x="3775"/>
        <item x="6158"/>
        <item x="611"/>
        <item x="4462"/>
        <item x="1141"/>
        <item x="4387"/>
        <item x="4786"/>
        <item x="2191"/>
        <item x="1779"/>
        <item x="3108"/>
        <item x="7285"/>
        <item x="6823"/>
        <item x="5522"/>
        <item x="3020"/>
        <item x="2777"/>
        <item x="5072"/>
        <item x="6901"/>
        <item x="2296"/>
        <item x="4162"/>
        <item x="3705"/>
        <item x="450"/>
        <item x="6531"/>
        <item x="5590"/>
        <item x="6395"/>
        <item x="6895"/>
        <item x="3892"/>
        <item x="4656"/>
        <item x="2637"/>
        <item x="5163"/>
        <item x="6232"/>
        <item x="2492"/>
        <item x="458"/>
        <item x="1595"/>
        <item x="2320"/>
        <item x="5360"/>
        <item x="5257"/>
        <item x="1626"/>
        <item x="1673"/>
        <item x="3523"/>
        <item x="2349"/>
        <item x="2788"/>
        <item x="4514"/>
        <item x="4966"/>
        <item x="5780"/>
        <item x="4035"/>
        <item x="7014"/>
        <item x="124"/>
        <item x="5274"/>
        <item x="3925"/>
        <item x="471"/>
        <item x="1434"/>
        <item x="5388"/>
        <item x="3911"/>
        <item x="2910"/>
        <item x="519"/>
        <item x="6952"/>
        <item x="4322"/>
        <item x="80"/>
        <item x="6071"/>
        <item x="1005"/>
        <item x="3780"/>
        <item x="2945"/>
        <item x="4276"/>
        <item x="3457"/>
        <item x="3749"/>
        <item x="757"/>
        <item x="6917"/>
        <item x="614"/>
        <item x="2127"/>
        <item x="7276"/>
        <item x="1565"/>
        <item x="2123"/>
        <item x="3937"/>
        <item x="3545"/>
        <item x="7189"/>
        <item x="1471"/>
        <item x="4851"/>
        <item x="5753"/>
        <item x="3474"/>
        <item x="4681"/>
        <item x="6864"/>
        <item x="7042"/>
        <item x="4304"/>
        <item x="3331"/>
        <item x="6370"/>
        <item x="6723"/>
        <item x="7029"/>
        <item x="3197"/>
        <item x="771"/>
        <item x="3507"/>
        <item x="7265"/>
        <item x="3184"/>
        <item x="367"/>
        <item x="6930"/>
        <item x="5631"/>
        <item x="6805"/>
        <item x="2741"/>
        <item x="2615"/>
        <item x="6850"/>
        <item x="5259"/>
        <item x="6025"/>
        <item x="5052"/>
        <item x="3091"/>
        <item x="6310"/>
        <item x="3604"/>
        <item x="4260"/>
        <item x="7298"/>
        <item x="3082"/>
        <item x="4234"/>
        <item x="5031"/>
        <item x="1035"/>
        <item x="4645"/>
        <item x="7025"/>
        <item x="3016"/>
        <item x="7001"/>
        <item x="1655"/>
        <item x="6457"/>
        <item x="7051"/>
        <item x="5866"/>
        <item x="6520"/>
        <item x="7115"/>
        <item x="1245"/>
        <item x="386"/>
        <item x="3830"/>
        <item x="3721"/>
        <item x="728"/>
        <item x="1004"/>
        <item x="4207"/>
        <item x="7202"/>
        <item x="4362"/>
        <item x="2982"/>
        <item x="133"/>
        <item x="1754"/>
        <item x="5156"/>
        <item x="1858"/>
        <item x="6621"/>
        <item x="4911"/>
        <item x="579"/>
        <item x="1722"/>
        <item x="6103"/>
        <item x="252"/>
        <item x="1505"/>
        <item x="3241"/>
        <item x="6844"/>
        <item x="2512"/>
        <item x="7082"/>
        <item x="1666"/>
        <item x="5747"/>
        <item x="6636"/>
        <item x="4720"/>
        <item x="5572"/>
        <item x="5679"/>
        <item x="3748"/>
        <item x="472"/>
        <item x="1659"/>
        <item x="7168"/>
        <item x="484"/>
        <item x="4854"/>
        <item x="3138"/>
        <item x="4328"/>
        <item x="5069"/>
        <item x="7190"/>
        <item x="1510"/>
        <item x="3076"/>
        <item x="2242"/>
        <item x="5555"/>
        <item x="6128"/>
        <item x="6196"/>
        <item x="2647"/>
        <item x="2243"/>
        <item x="6293"/>
        <item x="6871"/>
        <item x="2468"/>
        <item x="4605"/>
        <item x="2285"/>
        <item x="1920"/>
        <item x="5558"/>
        <item x="7333"/>
        <item x="3183"/>
        <item x="3742"/>
        <item x="2212"/>
        <item x="864"/>
        <item x="615"/>
        <item x="761"/>
        <item x="2732"/>
        <item x="6715"/>
        <item x="6761"/>
        <item x="1345"/>
        <item x="3292"/>
        <item x="1002"/>
        <item x="4915"/>
        <item x="4099"/>
        <item x="5796"/>
        <item x="5009"/>
        <item x="1292"/>
        <item x="1509"/>
        <item x="3244"/>
        <item x="119"/>
        <item x="254"/>
        <item x="4067"/>
        <item x="2703"/>
        <item x="1112"/>
        <item x="1685"/>
        <item x="324"/>
        <item x="7006"/>
        <item x="5142"/>
        <item x="6832"/>
        <item x="37"/>
        <item x="3661"/>
        <item x="270"/>
        <item x="5814"/>
        <item x="370"/>
        <item x="857"/>
        <item x="5373"/>
        <item x="3792"/>
        <item x="5007"/>
        <item x="6132"/>
        <item x="1562"/>
        <item x="3349"/>
        <item x="6921"/>
        <item x="7314"/>
        <item x="4760"/>
        <item x="5765"/>
        <item x="2850"/>
        <item x="3562"/>
        <item x="5285"/>
        <item x="4714"/>
        <item x="2993"/>
        <item x="3286"/>
        <item x="2241"/>
        <item x="1654"/>
        <item x="3857"/>
        <item x="564"/>
        <item x="1026"/>
        <item x="6601"/>
        <item x="1747"/>
        <item x="1453"/>
        <item x="1930"/>
        <item x="5244"/>
        <item x="4480"/>
        <item x="2869"/>
        <item x="3744"/>
        <item x="1052"/>
        <item x="5486"/>
        <item x="3975"/>
        <item x="5532"/>
        <item x="5721"/>
        <item x="4558"/>
        <item x="5338"/>
        <item x="4945"/>
        <item x="4365"/>
        <item x="3782"/>
        <item x="4715"/>
        <item x="4075"/>
        <item x="4940"/>
        <item x="5714"/>
        <item x="924"/>
        <item x="1731"/>
        <item x="5835"/>
        <item x="3278"/>
        <item x="1918"/>
        <item x="2998"/>
        <item x="4528"/>
        <item x="4268"/>
        <item x="775"/>
        <item x="3915"/>
        <item x="1947"/>
        <item x="2303"/>
        <item x="1757"/>
        <item x="463"/>
        <item x="1593"/>
        <item x="1282"/>
        <item x="185"/>
        <item x="1355"/>
        <item x="852"/>
        <item x="629"/>
        <item x="871"/>
        <item x="3873"/>
        <item x="974"/>
        <item x="448"/>
        <item x="1401"/>
        <item x="4136"/>
        <item x="2345"/>
        <item x="1694"/>
        <item x="760"/>
        <item x="6351"/>
        <item x="6475"/>
        <item x="607"/>
        <item x="2565"/>
        <item x="78"/>
        <item x="2944"/>
        <item x="2780"/>
        <item x="2696"/>
        <item x="6432"/>
        <item x="3945"/>
        <item x="295"/>
        <item x="3878"/>
        <item x="7170"/>
        <item x="6774"/>
        <item x="5330"/>
        <item x="1316"/>
        <item x="4418"/>
        <item x="5177"/>
        <item x="1082"/>
        <item x="6605"/>
        <item x="1108"/>
        <item x="2116"/>
        <item x="2931"/>
        <item x="3388"/>
        <item x="751"/>
        <item x="1678"/>
        <item x="1518"/>
        <item x="1007"/>
        <item x="5695"/>
        <item x="6188"/>
        <item x="1490"/>
        <item x="4589"/>
        <item x="44"/>
        <item x="401"/>
        <item x="756"/>
        <item x="5982"/>
        <item x="3728"/>
        <item x="5583"/>
        <item x="7119"/>
        <item x="2096"/>
        <item x="1357"/>
        <item x="47"/>
        <item x="5370"/>
        <item x="5707"/>
        <item x="3761"/>
        <item x="4412"/>
        <item x="1803"/>
        <item x="6705"/>
        <item x="4595"/>
        <item x="2710"/>
        <item x="3360"/>
        <item x="1132"/>
        <item x="3355"/>
        <item x="4039"/>
        <item x="3667"/>
        <item x="1971"/>
        <item x="1399"/>
        <item x="7222"/>
        <item x="7410"/>
        <item x="352"/>
        <item x="2886"/>
        <item x="5160"/>
        <item x="1332"/>
        <item x="4326"/>
        <item x="2658"/>
        <item x="941"/>
        <item x="1896"/>
        <item x="3712"/>
        <item x="2513"/>
        <item x="6633"/>
        <item x="110"/>
        <item x="6028"/>
        <item x="4567"/>
        <item x="6014"/>
        <item x="4995"/>
        <item x="6547"/>
        <item x="5901"/>
        <item x="2258"/>
        <item x="2068"/>
        <item x="4237"/>
        <item x="3611"/>
        <item x="4255"/>
        <item x="1142"/>
        <item x="4890"/>
        <item x="7149"/>
        <item x="3309"/>
        <item x="2592"/>
        <item x="6499"/>
        <item x="6959"/>
        <item x="1627"/>
        <item x="2023"/>
        <item x="3043"/>
        <item x="2697"/>
        <item x="3313"/>
        <item x="4398"/>
        <item x="6189"/>
        <item x="3383"/>
        <item x="2861"/>
        <item x="2260"/>
        <item x="306"/>
        <item x="1955"/>
        <item x="4244"/>
        <item x="2049"/>
        <item x="1433"/>
        <item x="6479"/>
        <item x="2063"/>
        <item x="45"/>
        <item x="187"/>
        <item x="298"/>
        <item x="3083"/>
        <item x="4600"/>
        <item x="1827"/>
        <item x="868"/>
        <item x="4906"/>
        <item x="5756"/>
        <item x="1124"/>
        <item x="3236"/>
        <item x="5965"/>
        <item x="6253"/>
        <item x="5752"/>
        <item x="6347"/>
        <item x="5155"/>
        <item x="4626"/>
        <item x="4624"/>
        <item x="5049"/>
        <item x="6960"/>
        <item x="362"/>
        <item x="5008"/>
        <item x="595"/>
        <item x="1150"/>
        <item x="5092"/>
        <item x="1832"/>
        <item x="2234"/>
        <item x="1347"/>
        <item x="5608"/>
        <item x="6609"/>
        <item x="7182"/>
        <item x="4993"/>
        <item x="7162"/>
        <item x="4467"/>
        <item x="5928"/>
        <item x="6496"/>
        <item x="7070"/>
        <item x="5136"/>
        <item x="701"/>
        <item x="2939"/>
        <item x="5997"/>
        <item x="1129"/>
        <item x="4294"/>
        <item x="2126"/>
        <item x="2401"/>
        <item x="4424"/>
        <item x="1167"/>
        <item x="4295"/>
        <item x="4300"/>
        <item x="5894"/>
        <item x="4631"/>
        <item x="3460"/>
        <item x="1671"/>
        <item x="1891"/>
        <item x="2491"/>
        <item x="2676"/>
        <item x="1194"/>
        <item x="2042"/>
        <item x="5623"/>
        <item x="3871"/>
        <item x="1582"/>
        <item x="6274"/>
        <item x="3258"/>
        <item x="3594"/>
        <item x="6936"/>
        <item x="3103"/>
        <item x="6736"/>
        <item x="4299"/>
        <item x="1609"/>
        <item x="4197"/>
        <item x="5283"/>
        <item x="2655"/>
        <item x="7048"/>
        <item x="5539"/>
        <item x="6302"/>
        <item x="7259"/>
        <item x="863"/>
        <item x="2071"/>
        <item x="4381"/>
        <item x="1893"/>
        <item x="5755"/>
        <item x="3190"/>
        <item x="4181"/>
        <item x="3954"/>
        <item x="3583"/>
        <item x="3488"/>
        <item x="5317"/>
        <item x="1176"/>
        <item x="6789"/>
        <item x="7155"/>
        <item x="3356"/>
        <item x="2124"/>
        <item x="3303"/>
        <item x="4684"/>
        <item x="7286"/>
        <item x="6667"/>
        <item x="2215"/>
        <item x="5848"/>
        <item x="7431"/>
        <item x="4950"/>
        <item x="5482"/>
        <item x="5769"/>
        <item x="3825"/>
        <item x="7116"/>
        <item x="5335"/>
        <item x="4323"/>
        <item x="7050"/>
        <item x="7112"/>
        <item x="6205"/>
        <item x="4492"/>
        <item x="3034"/>
        <item x="5103"/>
        <item x="2459"/>
        <item x="5460"/>
        <item x="1707"/>
        <item x="5474"/>
        <item x="5395"/>
        <item x="4970"/>
        <item x="6470"/>
        <item x="280"/>
        <item x="5660"/>
        <item x="6646"/>
        <item x="2970"/>
        <item x="5699"/>
        <item x="6278"/>
        <item x="4053"/>
        <item x="3389"/>
        <item x="3257"/>
        <item x="7153"/>
        <item x="3392"/>
        <item x="6804"/>
        <item x="6364"/>
        <item x="1481"/>
        <item x="4374"/>
        <item x="314"/>
        <item x="6945"/>
        <item x="2469"/>
        <item x="3981"/>
        <item x="6687"/>
        <item x="5914"/>
        <item x="5339"/>
        <item x="4752"/>
        <item x="4680"/>
        <item x="563"/>
        <item x="6234"/>
        <item x="4225"/>
        <item x="6140"/>
        <item x="4935"/>
        <item x="3547"/>
        <item x="7165"/>
        <item x="6363"/>
        <item x="1928"/>
        <item x="2965"/>
        <item x="274"/>
        <item x="4127"/>
        <item x="5267"/>
        <item x="3308"/>
        <item x="6620"/>
        <item x="1419"/>
        <item x="1309"/>
        <item x="5096"/>
        <item x="5705"/>
        <item x="4729"/>
        <item x="1538"/>
        <item x="2524"/>
        <item x="5746"/>
        <item x="3926"/>
        <item x="1950"/>
        <item x="594"/>
        <item x="3046"/>
        <item x="6861"/>
        <item x="6255"/>
        <item x="4088"/>
        <item x="5262"/>
        <item x="1559"/>
        <item x="3508"/>
        <item x="71"/>
        <item x="4443"/>
        <item x="4622"/>
        <item x="2873"/>
        <item x="6279"/>
        <item x="2465"/>
        <item x="3855"/>
        <item x="3149"/>
        <item x="4283"/>
        <item x="7007"/>
        <item x="6542"/>
        <item x="6029"/>
        <item x="5086"/>
        <item x="2228"/>
        <item x="5491"/>
        <item x="1198"/>
        <item x="3717"/>
        <item x="2526"/>
        <item x="2244"/>
        <item x="5095"/>
        <item x="683"/>
        <item x="2207"/>
        <item x="5062"/>
        <item x="5760"/>
        <item x="3504"/>
        <item x="6820"/>
        <item x="5676"/>
        <item x="5533"/>
        <item x="177"/>
        <item x="7060"/>
        <item x="2223"/>
        <item x="364"/>
        <item x="6688"/>
        <item x="2305"/>
        <item x="5140"/>
        <item x="1427"/>
        <item x="90"/>
        <item x="469"/>
        <item x="7386"/>
        <item x="2144"/>
        <item x="4923"/>
        <item x="4121"/>
        <item x="6706"/>
        <item x="2995"/>
        <item x="5356"/>
        <item x="7027"/>
        <item x="6418"/>
        <item x="5224"/>
        <item x="4918"/>
        <item x="1076"/>
        <item x="2151"/>
        <item x="6201"/>
        <item x="4771"/>
        <item x="6488"/>
        <item x="5586"/>
        <item x="6143"/>
        <item x="6530"/>
        <item x="7095"/>
        <item x="3179"/>
        <item x="3420"/>
        <item x="7102"/>
        <item x="3468"/>
        <item x="4327"/>
        <item x="1668"/>
        <item x="2476"/>
        <item x="6300"/>
        <item x="2421"/>
        <item x="3948"/>
        <item x="4657"/>
        <item x="6665"/>
        <item x="752"/>
        <item x="6334"/>
        <item x="2155"/>
        <item x="6082"/>
        <item x="5033"/>
        <item x="6327"/>
        <item x="4214"/>
        <item x="952"/>
        <item x="705"/>
        <item x="3133"/>
        <item x="5381"/>
        <item x="4839"/>
        <item x="5654"/>
        <item x="6521"/>
        <item x="7284"/>
        <item x="3905"/>
        <item x="2990"/>
        <item x="873"/>
        <item x="1323"/>
        <item x="5146"/>
        <item x="5536"/>
        <item x="6097"/>
        <item x="2306"/>
        <item x="2478"/>
        <item x="1130"/>
        <item x="6590"/>
        <item x="541"/>
        <item x="4129"/>
        <item x="1109"/>
        <item x="7133"/>
        <item x="7320"/>
        <item x="6876"/>
        <item x="7261"/>
        <item x="6976"/>
        <item x="2457"/>
        <item x="6408"/>
        <item x="4319"/>
        <item x="1416"/>
        <item x="4352"/>
        <item x="4538"/>
        <item x="5363"/>
        <item x="5678"/>
        <item x="38"/>
        <item x="2608"/>
        <item x="5798"/>
        <item x="5102"/>
        <item x="2843"/>
        <item x="2802"/>
        <item x="5770"/>
        <item x="3261"/>
        <item x="5943"/>
        <item x="6720"/>
        <item x="6340"/>
        <item x="2348"/>
        <item x="6136"/>
        <item x="6781"/>
        <item x="3063"/>
        <item x="1570"/>
        <item x="1280"/>
        <item x="1672"/>
        <item x="2724"/>
        <item x="656"/>
        <item x="989"/>
        <item x="3537"/>
        <item x="2085"/>
        <item x="2865"/>
        <item x="687"/>
        <item x="2943"/>
        <item x="4609"/>
        <item x="6686"/>
        <item x="3901"/>
        <item x="2479"/>
        <item x="3551"/>
        <item x="331"/>
        <item x="1050"/>
        <item x="3869"/>
        <item x="5322"/>
        <item x="951"/>
        <item x="3851"/>
        <item x="4243"/>
        <item x="7016"/>
        <item x="2767"/>
        <item x="2760"/>
        <item x="299"/>
        <item x="6643"/>
        <item x="2120"/>
        <item x="5449"/>
        <item x="2814"/>
        <item x="6367"/>
        <item x="4463"/>
        <item x="1583"/>
        <item x="3565"/>
        <item x="1686"/>
        <item x="1829"/>
        <item x="6926"/>
        <item x="2553"/>
        <item x="3822"/>
        <item x="5883"/>
        <item x="2828"/>
        <item x="3584"/>
        <item x="307"/>
        <item x="893"/>
        <item x="5852"/>
        <item x="6198"/>
        <item x="6261"/>
        <item x="3872"/>
        <item x="3586"/>
        <item x="1660"/>
        <item x="2947"/>
        <item x="5935"/>
        <item x="6089"/>
        <item x="4021"/>
        <item x="4827"/>
        <item x="6360"/>
        <item x="6911"/>
        <item x="7270"/>
        <item x="1294"/>
        <item x="4203"/>
        <item x="5764"/>
        <item x="7097"/>
        <item x="1532"/>
        <item x="2693"/>
        <item x="1991"/>
        <item x="2016"/>
        <item x="4469"/>
        <item x="7305"/>
        <item x="7253"/>
        <item x="5666"/>
        <item x="2378"/>
        <item x="5126"/>
        <item x="807"/>
        <item x="3908"/>
        <item x="5930"/>
        <item x="5161"/>
        <item x="7044"/>
        <item x="6537"/>
        <item x="583"/>
        <item x="3866"/>
        <item x="4694"/>
        <item x="1780"/>
        <item x="2987"/>
        <item x="2638"/>
        <item x="2313"/>
        <item x="2094"/>
        <item x="1202"/>
        <item x="5377"/>
        <item x="3585"/>
        <item x="7209"/>
        <item x="6796"/>
        <item x="2621"/>
        <item x="7255"/>
        <item x="6869"/>
        <item x="5165"/>
        <item x="867"/>
        <item x="4724"/>
        <item x="2356"/>
        <item x="3048"/>
        <item x="1855"/>
        <item x="7377"/>
        <item x="2435"/>
        <item x="4964"/>
        <item x="4138"/>
        <item x="6516"/>
        <item x="2218"/>
        <item x="3789"/>
        <item x="6483"/>
        <item x="7059"/>
        <item x="2699"/>
        <item x="6481"/>
        <item x="938"/>
        <item x="2660"/>
        <item x="4648"/>
        <item x="5750"/>
        <item x="4606"/>
        <item x="4219"/>
        <item x="4860"/>
        <item x="726"/>
        <item x="82"/>
        <item x="560"/>
        <item x="3903"/>
        <item x="6877"/>
        <item x="4112"/>
        <item x="7398"/>
        <item x="4037"/>
        <item x="1953"/>
        <item x="1448"/>
        <item x="4872"/>
        <item x="3920"/>
        <item x="5704"/>
        <item x="1983"/>
        <item x="6086"/>
        <item x="3702"/>
        <item x="4302"/>
        <item x="7348"/>
        <item x="2368"/>
        <item x="2950"/>
        <item x="325"/>
        <item x="4226"/>
        <item x="1381"/>
        <item x="2973"/>
        <item x="523"/>
        <item x="3837"/>
        <item x="2895"/>
        <item x="6800"/>
        <item x="4692"/>
        <item x="3654"/>
        <item x="6780"/>
        <item x="5588"/>
        <item x="6183"/>
        <item x="1502"/>
        <item x="1979"/>
        <item x="4644"/>
        <item x="2785"/>
        <item x="6961"/>
        <item x="2734"/>
        <item x="2962"/>
        <item x="2370"/>
        <item x="3572"/>
        <item x="4194"/>
        <item x="4397"/>
        <item x="5903"/>
        <item x="1614"/>
        <item x="6474"/>
        <item x="5899"/>
        <item x="6437"/>
        <item x="6263"/>
        <item x="5818"/>
        <item x="5872"/>
        <item x="1278"/>
        <item x="880"/>
        <item x="7397"/>
        <item x="5587"/>
        <item x="6002"/>
        <item x="2398"/>
        <item x="5320"/>
        <item x="7193"/>
        <item x="1635"/>
        <item x="4386"/>
        <item x="6914"/>
        <item x="764"/>
        <item x="4562"/>
        <item x="957"/>
        <item x="1767"/>
        <item x="2384"/>
        <item x="189"/>
        <item x="1850"/>
        <item x="711"/>
        <item x="4574"/>
        <item x="2875"/>
        <item x="6829"/>
        <item x="6885"/>
        <item x="6307"/>
        <item x="1561"/>
        <item x="4710"/>
        <item x="4495"/>
        <item x="4699"/>
        <item x="251"/>
        <item x="2704"/>
        <item x="3848"/>
        <item x="708"/>
        <item x="3047"/>
        <item x="3342"/>
        <item x="3924"/>
        <item x="5556"/>
        <item x="2197"/>
        <item x="6651"/>
        <item x="6289"/>
        <item x="1009"/>
        <item x="7271"/>
        <item x="6625"/>
        <item x="3315"/>
        <item x="3917"/>
        <item x="4967"/>
        <item x="3193"/>
        <item x="5368"/>
        <item x="6880"/>
        <item x="6018"/>
        <item x="3847"/>
        <item x="6558"/>
        <item x="3326"/>
        <item x="382"/>
        <item x="727"/>
        <item x="6754"/>
        <item x="3281"/>
        <item x="2083"/>
        <item x="3132"/>
        <item x="3137"/>
        <item x="4413"/>
        <item x="5141"/>
        <item x="5726"/>
        <item x="6683"/>
        <item x="4103"/>
        <item x="3033"/>
        <item x="1872"/>
        <item x="3951"/>
        <item x="1047"/>
        <item x="2783"/>
        <item x="816"/>
        <item x="65"/>
        <item x="3970"/>
        <item x="2800"/>
        <item x="3491"/>
        <item x="2795"/>
        <item x="6684"/>
        <item x="300"/>
        <item x="5004"/>
        <item x="2201"/>
        <item x="2489"/>
        <item x="6216"/>
        <item x="903"/>
        <item x="4417"/>
        <item x="4489"/>
        <item x="6932"/>
        <item x="4822"/>
        <item x="1391"/>
        <item x="1021"/>
        <item x="6830"/>
        <item x="4683"/>
        <item x="2105"/>
        <item x="703"/>
        <item x="3952"/>
        <item x="6456"/>
        <item x="3452"/>
        <item x="5239"/>
        <item x="4526"/>
        <item x="1756"/>
        <item x="2801"/>
        <item x="6640"/>
        <item x="4655"/>
        <item x="5407"/>
        <item x="3906"/>
        <item x="4204"/>
        <item x="3797"/>
        <item x="2935"/>
        <item x="5807"/>
        <item x="5097"/>
        <item x="2523"/>
        <item x="532"/>
        <item x="2232"/>
        <item x="5265"/>
        <item x="2940"/>
        <item x="4730"/>
        <item x="1580"/>
        <item x="7036"/>
        <item x="4850"/>
        <item x="2848"/>
        <item x="5665"/>
        <item x="2736"/>
        <item x="373"/>
        <item x="6151"/>
        <item x="1923"/>
        <item x="7341"/>
        <item x="4345"/>
        <item x="4135"/>
        <item x="5378"/>
        <item x="5988"/>
        <item x="3185"/>
        <item x="2966"/>
        <item x="4472"/>
        <item x="2090"/>
        <item x="6073"/>
        <item x="4505"/>
        <item x="3343"/>
        <item x="199"/>
        <item x="1465"/>
        <item x="7031"/>
        <item x="2074"/>
        <item x="5638"/>
        <item x="6740"/>
        <item x="1746"/>
        <item x="5252"/>
        <item x="3114"/>
        <item x="7199"/>
        <item x="2668"/>
        <item x="2188"/>
        <item x="6139"/>
        <item x="6402"/>
        <item x="3741"/>
        <item x="839"/>
        <item x="3813"/>
        <item x="4211"/>
        <item x="710"/>
        <item x="7422"/>
        <item x="5576"/>
        <item x="2429"/>
        <item x="5603"/>
        <item x="1144"/>
        <item x="2329"/>
        <item x="2573"/>
        <item x="3300"/>
        <item x="2394"/>
        <item x="1118"/>
        <item x="1542"/>
        <item x="5642"/>
        <item x="5295"/>
        <item x="1036"/>
        <item x="1432"/>
        <item x="2025"/>
        <item x="3204"/>
        <item x="6339"/>
        <item x="1025"/>
        <item x="4916"/>
        <item x="4829"/>
        <item x="5598"/>
        <item x="1499"/>
        <item x="451"/>
        <item x="3008"/>
        <item x="6077"/>
        <item x="3549"/>
        <item x="1272"/>
        <item x="1438"/>
        <item x="5019"/>
        <item x="2013"/>
        <item x="3445"/>
        <item x="3885"/>
        <item x="5584"/>
        <item x="3015"/>
        <item x="1791"/>
        <item x="7197"/>
        <item x="6270"/>
        <item x="5920"/>
        <item x="7131"/>
        <item x="4104"/>
        <item x="1949"/>
        <item x="2314"/>
        <item x="725"/>
        <item x="1121"/>
        <item x="2195"/>
        <item x="2498"/>
        <item x="6724"/>
        <item x="5875"/>
        <item x="1065"/>
        <item x="4040"/>
        <item x="6085"/>
        <item x="5080"/>
        <item x="4550"/>
        <item x="3989"/>
        <item x="526"/>
        <item x="4154"/>
        <item x="5763"/>
        <item x="5937"/>
        <item x="7300"/>
        <item x="992"/>
        <item x="6726"/>
        <item x="34"/>
        <item x="1676"/>
        <item x="5029"/>
        <item x="1549"/>
        <item x="1550"/>
        <item x="7319"/>
        <item x="2514"/>
        <item x="4483"/>
        <item x="2351"/>
        <item x="4895"/>
        <item x="20"/>
        <item x="1197"/>
        <item x="5548"/>
        <item x="2490"/>
        <item x="7228"/>
        <item x="4805"/>
        <item x="1879"/>
        <item x="4735"/>
        <item x="3382"/>
        <item x="69"/>
        <item x="4807"/>
        <item x="1602"/>
        <item x="1587"/>
        <item x="3657"/>
        <item x="1390"/>
        <item x="2588"/>
        <item x="859"/>
        <item x="3339"/>
        <item x="5618"/>
        <item x="2447"/>
        <item x="6795"/>
        <item x="3157"/>
        <item x="4954"/>
        <item x="2776"/>
        <item x="2273"/>
        <item x="421"/>
        <item x="1474"/>
        <item x="3345"/>
        <item x="6249"/>
        <item x="6006"/>
        <item x="6878"/>
        <item x="6946"/>
        <item x="6041"/>
        <item x="3162"/>
        <item x="4749"/>
        <item x="5672"/>
        <item x="7233"/>
        <item x="6710"/>
        <item x="2915"/>
        <item x="6144"/>
        <item x="395"/>
        <item x="319"/>
        <item x="7317"/>
        <item x="137"/>
        <item x="1546"/>
        <item x="1430"/>
        <item x="2323"/>
        <item x="1653"/>
        <item x="131"/>
        <item x="317"/>
        <item x="4238"/>
        <item x="5950"/>
        <item x="1748"/>
        <item x="2708"/>
        <item x="1718"/>
        <item x="4629"/>
        <item x="7234"/>
        <item x="4703"/>
        <item x="6067"/>
        <item x="2136"/>
        <item x="3706"/>
        <item x="455"/>
        <item x="2731"/>
        <item x="3532"/>
        <item x="3966"/>
        <item x="1591"/>
        <item x="3142"/>
        <item x="735"/>
        <item x="3223"/>
        <item x="4215"/>
        <item x="6466"/>
        <item x="3685"/>
        <item x="6649"/>
        <item x="3692"/>
        <item x="6798"/>
        <item x="6401"/>
        <item x="5585"/>
        <item x="3756"/>
        <item x="4182"/>
        <item x="2493"/>
        <item x="1795"/>
        <item x="7429"/>
        <item x="240"/>
        <item x="5691"/>
        <item x="2175"/>
        <item x="4287"/>
        <item x="2196"/>
        <item x="5442"/>
        <item x="5057"/>
        <item x="3107"/>
        <item x="428"/>
        <item x="4316"/>
        <item x="2199"/>
        <item x="5715"/>
        <item x="3553"/>
        <item x="6570"/>
        <item x="3781"/>
        <item x="6404"/>
        <item x="7129"/>
        <item x="6266"/>
        <item x="7017"/>
        <item x="524"/>
        <item x="3941"/>
        <item x="1552"/>
        <item x="3373"/>
        <item x="1974"/>
        <item x="3760"/>
        <item x="406"/>
        <item x="6810"/>
        <item x="4884"/>
        <item x="79"/>
        <item x="6953"/>
        <item x="889"/>
        <item x="923"/>
        <item x="7382"/>
        <item x="7028"/>
        <item x="4842"/>
        <item x="3727"/>
        <item x="6306"/>
        <item x="7353"/>
        <item x="696"/>
        <item x="623"/>
        <item x="5025"/>
        <item x="4277"/>
        <item x="2380"/>
        <item x="7315"/>
        <item x="4544"/>
        <item x="1348"/>
        <item x="6602"/>
        <item x="688"/>
        <item x="5670"/>
        <item x="5626"/>
        <item x="6221"/>
        <item x="5879"/>
        <item x="2319"/>
        <item x="2996"/>
        <item x="2702"/>
        <item x="123"/>
        <item x="659"/>
        <item x="6500"/>
        <item x="5276"/>
        <item x="4563"/>
        <item x="5917"/>
        <item x="5144"/>
        <item x="1968"/>
        <item x="3934"/>
        <item x="2239"/>
        <item x="1146"/>
        <item x="5198"/>
        <item x="5397"/>
        <item x="4835"/>
        <item x="3264"/>
        <item x="1690"/>
        <item x="3764"/>
        <item x="3285"/>
        <item x="6647"/>
        <item x="6377"/>
        <item x="2765"/>
        <item x="5951"/>
        <item x="6529"/>
        <item x="3456"/>
        <item x="4005"/>
        <item x="1125"/>
        <item x="4510"/>
        <item x="1456"/>
        <item x="2460"/>
        <item x="3346"/>
        <item x="2672"/>
        <item x="264"/>
        <item x="1182"/>
        <item x="582"/>
        <item x="879"/>
        <item x="2052"/>
        <item x="6294"/>
        <item x="7260"/>
        <item x="3716"/>
        <item x="4272"/>
        <item x="2257"/>
        <item x="2771"/>
        <item x="1162"/>
        <item x="6148"/>
        <item x="5143"/>
        <item x="7074"/>
        <item x="2209"/>
        <item x="885"/>
        <item x="6104"/>
        <item x="6248"/>
        <item x="2656"/>
        <item x="5995"/>
        <item x="1213"/>
        <item x="3458"/>
        <item x="2159"/>
        <item x="440"/>
        <item x="6751"/>
        <item x="4740"/>
        <item x="7225"/>
        <item x="2317"/>
        <item x="918"/>
        <item x="6066"/>
        <item x="1410"/>
        <item x="3972"/>
        <item x="1058"/>
        <item x="1951"/>
        <item x="2986"/>
        <item x="964"/>
        <item x="2310"/>
        <item x="3538"/>
        <item x="4736"/>
        <item x="2172"/>
        <item x="6442"/>
        <item x="5850"/>
        <item x="5117"/>
        <item x="4503"/>
        <item x="782"/>
        <item x="4838"/>
        <item x="7013"/>
        <item x="1648"/>
        <item x="5159"/>
        <item x="7401"/>
        <item x="1274"/>
        <item x="6985"/>
        <item x="2835"/>
        <item x="6989"/>
        <item x="5871"/>
        <item x="1620"/>
        <item x="2913"/>
        <item x="7187"/>
        <item x="7081"/>
        <item x="7142"/>
        <item x="2916"/>
        <item x="7033"/>
        <item x="2434"/>
        <item x="651"/>
        <item x="4349"/>
        <item x="1299"/>
        <item x="606"/>
        <item x="4187"/>
        <item x="3155"/>
        <item x="1101"/>
        <item x="1019"/>
        <item x="4621"/>
        <item x="4241"/>
        <item x="1179"/>
        <item x="2860"/>
        <item x="2327"/>
        <item x="1166"/>
        <item x="2427"/>
        <item x="378"/>
        <item x="3898"/>
        <item x="5205"/>
        <item x="781"/>
        <item x="929"/>
        <item x="2906"/>
        <item x="1787"/>
        <item x="7086"/>
        <item x="6503"/>
        <item x="1998"/>
        <item x="6567"/>
        <item x="3139"/>
        <item x="6617"/>
        <item x="4712"/>
        <item x="6709"/>
        <item x="3617"/>
        <item x="4548"/>
        <item x="4402"/>
        <item x="3930"/>
        <item x="985"/>
        <item x="575"/>
        <item x="6728"/>
        <item x="2055"/>
        <item x="1945"/>
        <item x="5701"/>
        <item x="5130"/>
        <item x="5230"/>
        <item x="3221"/>
        <item x="1815"/>
        <item x="6819"/>
        <item x="5248"/>
        <item x="3341"/>
        <item x="4370"/>
        <item x="3596"/>
        <item x="4975"/>
        <item x="5207"/>
        <item x="291"/>
        <item x="5545"/>
        <item x="6982"/>
        <item x="5853"/>
        <item x="4491"/>
        <item x="74"/>
        <item x="3673"/>
        <item x="6977"/>
        <item x="4584"/>
        <item x="2108"/>
        <item x="1365"/>
        <item x="4343"/>
        <item x="1670"/>
        <item x="6631"/>
        <item x="1706"/>
        <item x="1742"/>
        <item x="3004"/>
        <item x="5919"/>
        <item x="3978"/>
        <item x="7274"/>
        <item x="3641"/>
        <item x="6461"/>
        <item x="2274"/>
        <item x="3233"/>
        <item x="1664"/>
        <item x="441"/>
        <item x="3424"/>
        <item x="1375"/>
        <item x="427"/>
        <item x="3069"/>
        <item x="3944"/>
        <item x="1764"/>
        <item x="2361"/>
        <item x="1730"/>
        <item x="2746"/>
        <item x="4779"/>
        <item x="2830"/>
        <item x="4999"/>
        <item x="2920"/>
        <item x="3454"/>
        <item x="503"/>
        <item x="7195"/>
        <item x="5513"/>
        <item x="5768"/>
        <item x="3081"/>
        <item x="1240"/>
        <item x="6827"/>
        <item x="7159"/>
        <item x="7321"/>
        <item x="2740"/>
        <item x="3248"/>
        <item x="2648"/>
        <item x="6753"/>
        <item x="617"/>
        <item x="7130"/>
        <item x="1421"/>
        <item x="5227"/>
        <item x="2494"/>
        <item x="1539"/>
        <item x="3971"/>
        <item x="1750"/>
        <item x="6390"/>
        <item x="4384"/>
        <item x="1199"/>
        <item x="4506"/>
        <item x="3080"/>
        <item x="4557"/>
        <item x="4488"/>
        <item x="1812"/>
        <item x="7405"/>
        <item x="6486"/>
        <item x="4941"/>
        <item x="3983"/>
        <item x="4440"/>
        <item x="1402"/>
        <item x="2451"/>
        <item x="6755"/>
        <item x="5948"/>
        <item x="4738"/>
        <item x="5212"/>
        <item x="742"/>
        <item x="1647"/>
        <item x="805"/>
        <item x="7351"/>
        <item x="3609"/>
        <item x="4607"/>
        <item x="1577"/>
        <item x="5497"/>
        <item x="6700"/>
        <item x="5290"/>
        <item x="4862"/>
        <item x="6818"/>
        <item x="257"/>
        <item x="511"/>
        <item x="729"/>
        <item x="7335"/>
        <item x="7372"/>
        <item x="3626"/>
        <item x="2808"/>
        <item x="7063"/>
        <item x="5725"/>
        <item x="6489"/>
        <item x="3591"/>
        <item x="4758"/>
        <item x="1262"/>
        <item x="6657"/>
        <item x="1931"/>
        <item x="2193"/>
        <item x="610"/>
        <item x="2540"/>
        <item x="1708"/>
        <item x="2060"/>
        <item x="6681"/>
        <item x="1887"/>
        <item x="1008"/>
        <item x="118"/>
        <item x="183"/>
        <item x="2955"/>
        <item x="6940"/>
        <item x="2179"/>
        <item x="139"/>
        <item x="6420"/>
        <item x="945"/>
        <item x="4208"/>
        <item x="2385"/>
        <item x="6743"/>
        <item x="3052"/>
        <item x="2662"/>
        <item x="5785"/>
        <item x="5067"/>
        <item x="1356"/>
        <item x="2501"/>
        <item x="3929"/>
        <item x="1586"/>
        <item x="263"/>
        <item x="3874"/>
        <item x="4248"/>
        <item x="4787"/>
        <item x="6759"/>
        <item x="4586"/>
        <item x="5684"/>
        <item x="6102"/>
        <item x="5350"/>
        <item x="3784"/>
        <item x="5829"/>
        <item x="5488"/>
        <item x="1320"/>
        <item x="6758"/>
        <item x="4119"/>
        <item x="5984"/>
        <item x="1039"/>
        <item x="6821"/>
        <item x="5614"/>
        <item x="809"/>
        <item x="7117"/>
        <item x="2635"/>
        <item x="3049"/>
        <item x="1483"/>
        <item x="1892"/>
        <item x="6565"/>
        <item x="431"/>
        <item x="4155"/>
        <item x="39"/>
        <item x="508"/>
        <item x="2482"/>
        <item x="3110"/>
        <item x="68"/>
        <item x="5471"/>
        <item x="6949"/>
        <item x="2391"/>
        <item x="6767"/>
        <item x="3804"/>
        <item x="1758"/>
        <item x="3037"/>
        <item x="814"/>
        <item x="6202"/>
        <item x="1322"/>
        <item x="731"/>
        <item x="1737"/>
        <item x="4564"/>
        <item x="2084"/>
        <item x="4965"/>
        <item x="5038"/>
        <item x="6848"/>
        <item x="4002"/>
        <item x="1713"/>
        <item x="2642"/>
        <item x="6588"/>
        <item x="3177"/>
        <item x="2330"/>
        <item x="697"/>
        <item x="3087"/>
        <item x="5023"/>
        <item x="337"/>
        <item x="2353"/>
        <item x="3092"/>
        <item x="5501"/>
        <item x="6320"/>
        <item x="5754"/>
        <item x="6656"/>
        <item x="2111"/>
        <item x="2363"/>
        <item x="2912"/>
        <item x="3119"/>
        <item x="2219"/>
        <item x="2574"/>
        <item x="585"/>
        <item x="2926"/>
        <item x="2286"/>
        <item x="6007"/>
        <item x="3201"/>
        <item x="3890"/>
        <item x="2919"/>
        <item x="2887"/>
        <item x="3540"/>
        <item x="4593"/>
        <item x="2859"/>
        <item x="3485"/>
        <item x="6362"/>
        <item x="3079"/>
        <item x="4043"/>
        <item x="2698"/>
        <item x="6888"/>
        <item x="2504"/>
        <item x="915"/>
        <item x="662"/>
        <item x="4982"/>
        <item x="1535"/>
        <item x="3501"/>
        <item x="4639"/>
        <item x="6628"/>
        <item x="784"/>
        <item x="1225"/>
        <item x="5250"/>
        <item x="3009"/>
        <item x="3982"/>
        <item x="6745"/>
        <item x="175"/>
        <item x="1677"/>
        <item x="5079"/>
        <item x="28"/>
        <item x="4292"/>
        <item x="2358"/>
        <item x="468"/>
        <item x="955"/>
        <item x="6994"/>
        <item x="2047"/>
        <item x="1152"/>
        <item x="201"/>
        <item x="3678"/>
        <item x="2716"/>
        <item x="2470"/>
        <item x="1785"/>
        <item x="3463"/>
        <item x="244"/>
        <item x="2882"/>
        <item x="7041"/>
        <item x="3325"/>
        <item x="1847"/>
        <item x="2495"/>
        <item x="7163"/>
        <item x="1501"/>
        <item x="2275"/>
        <item x="748"/>
        <item x="5462"/>
        <item x="4312"/>
        <item x="940"/>
        <item x="689"/>
        <item x="5630"/>
        <item x="1266"/>
        <item x="1936"/>
        <item x="770"/>
        <item x="5392"/>
        <item x="5646"/>
        <item x="1305"/>
        <item x="4532"/>
        <item x="2606"/>
        <item x="4837"/>
        <item x="356"/>
        <item x="5832"/>
        <item x="4542"/>
        <item x="1938"/>
        <item x="3469"/>
        <item x="1584"/>
        <item x="3526"/>
        <item x="1312"/>
        <item x="4205"/>
        <item x="4810"/>
        <item x="1139"/>
        <item x="2373"/>
        <item x="2443"/>
        <item x="2386"/>
        <item x="2086"/>
        <item x="1960"/>
        <item x="5059"/>
        <item x="4596"/>
        <item x="5589"/>
        <item x="4456"/>
        <item x="4114"/>
        <item x="1727"/>
        <item x="445"/>
        <item x="1450"/>
        <item x="650"/>
        <item x="339"/>
        <item x="4257"/>
        <item x="4375"/>
        <item x="4952"/>
        <item x="999"/>
        <item x="2445"/>
        <item x="1674"/>
        <item x="7257"/>
        <item x="1158"/>
        <item x="6207"/>
        <item x="1875"/>
        <item x="4324"/>
        <item x="6329"/>
        <item x="2304"/>
        <item x="114"/>
        <item x="6739"/>
        <item x="2437"/>
        <item x="2180"/>
        <item x="6748"/>
        <item x="5249"/>
        <item x="3440"/>
        <item x="349"/>
        <item x="5669"/>
        <item x="7203"/>
        <item x="342"/>
        <item x="2737"/>
        <item x="1852"/>
        <item x="2759"/>
        <item x="2487"/>
        <item x="3386"/>
        <item x="6203"/>
        <item x="5775"/>
        <item x="4487"/>
        <item x="1514"/>
        <item x="5293"/>
        <item x="2171"/>
        <item x="5012"/>
        <item x="3655"/>
        <item x="1498"/>
        <item x="104"/>
        <item x="4139"/>
        <item x="5263"/>
        <item x="2728"/>
        <item x="2142"/>
        <item x="4754"/>
        <item x="5348"/>
        <item x="6311"/>
        <item x="275"/>
        <item x="2927"/>
        <item x="1612"/>
        <item x="537"/>
        <item x="1010"/>
        <item x="1374"/>
        <item x="1743"/>
        <item x="1967"/>
        <item x="192"/>
        <item x="233"/>
        <item x="4452"/>
        <item x="1016"/>
        <item x="1732"/>
        <item x="6381"/>
        <item x="1190"/>
        <item x="138"/>
        <item x="412"/>
        <item x="5208"/>
        <item x="3161"/>
        <item x="1751"/>
        <item x="5201"/>
        <item x="5419"/>
        <item x="2632"/>
        <item x="3723"/>
        <item x="5413"/>
        <item x="562"/>
        <item x="2706"/>
        <item x="4973"/>
        <item x="2505"/>
        <item x="4150"/>
        <item x="1497"/>
        <item x="7336"/>
        <item x="1163"/>
        <item x="910"/>
        <item x="6078"/>
        <item x="5000"/>
        <item x="767"/>
        <item x="1091"/>
        <item x="578"/>
        <item x="5772"/>
        <item x="1064"/>
        <item x="6312"/>
        <item x="4533"/>
        <item x="1012"/>
        <item x="6779"/>
        <item x="2176"/>
        <item x="785"/>
        <item x="6324"/>
        <item x="4976"/>
        <item x="2538"/>
        <item x="4682"/>
        <item x="1153"/>
        <item x="466"/>
        <item x="3845"/>
        <item x="6083"/>
        <item x="1281"/>
        <item x="1903"/>
        <item x="4846"/>
        <item x="5329"/>
        <item x="1926"/>
        <item x="865"/>
        <item x="3056"/>
        <item x="5429"/>
        <item x="3399"/>
        <item x="3949"/>
        <item x="5529"/>
        <item x="2659"/>
        <item x="6116"/>
        <item x="6695"/>
        <item x="3180"/>
        <item x="5494"/>
        <item x="3884"/>
        <item x="2287"/>
        <item x="1726"/>
        <item x="3688"/>
        <item x="1006"/>
        <item x="1069"/>
        <item x="3615"/>
        <item x="6227"/>
        <item x="6250"/>
        <item x="3895"/>
        <item x="3645"/>
        <item x="3768"/>
        <item x="828"/>
        <item x="6120"/>
        <item x="5456"/>
        <item x="5404"/>
        <item x="7084"/>
        <item x="3786"/>
        <item x="4958"/>
        <item x="4373"/>
        <item x="3466"/>
        <item x="333"/>
        <item x="6197"/>
        <item x="7413"/>
        <item x="2587"/>
        <item x="2146"/>
        <item x="457"/>
        <item x="1342"/>
        <item x="6735"/>
        <item x="3514"/>
        <item x="7359"/>
        <item x="70"/>
        <item x="53"/>
        <item x="514"/>
        <item x="5391"/>
        <item x="1556"/>
        <item x="4938"/>
        <item x="4228"/>
        <item x="4297"/>
        <item x="1243"/>
        <item x="4660"/>
        <item x="6142"/>
        <item x="5046"/>
        <item x="7022"/>
        <item x="2455"/>
        <item x="91"/>
        <item x="7150"/>
        <item x="692"/>
        <item x="6043"/>
        <item x="5081"/>
        <item x="1901"/>
        <item x="736"/>
        <item x="2129"/>
        <item x="2339"/>
        <item x="574"/>
        <item x="5886"/>
        <item x="2093"/>
        <item x="4221"/>
        <item x="7267"/>
        <item x="2578"/>
        <item x="5506"/>
        <item x="6235"/>
        <item x="904"/>
        <item x="5816"/>
        <item x="3136"/>
        <item x="2186"/>
        <item x="2838"/>
        <item x="6001"/>
        <item x="195"/>
        <item x="1913"/>
        <item x="4050"/>
        <item x="717"/>
        <item x="5237"/>
        <item x="3914"/>
        <item x="3150"/>
        <item x="3269"/>
        <item x="691"/>
        <item x="3580"/>
        <item x="4288"/>
        <item x="6236"/>
        <item x="6243"/>
        <item x="6968"/>
        <item x="1878"/>
        <item x="2359"/>
        <item x="120"/>
        <item x="1994"/>
        <item x="2484"/>
        <item x="7426"/>
        <item x="4149"/>
        <item x="4239"/>
        <item x="4770"/>
        <item x="4253"/>
        <item x="3174"/>
        <item x="1917"/>
        <item x="2678"/>
        <item x="7172"/>
        <item x="7237"/>
        <item x="1724"/>
        <item x="4060"/>
        <item x="11"/>
        <item x="3168"/>
        <item x="3868"/>
        <item x="2149"/>
        <item x="5401"/>
        <item x="1881"/>
        <item x="3156"/>
        <item x="5893"/>
        <item x="3910"/>
        <item x="4874"/>
        <item x="827"/>
        <item x="2762"/>
        <item x="1876"/>
        <item x="6348"/>
        <item x="6749"/>
        <item x="6618"/>
        <item x="5844"/>
        <item x="6814"/>
        <item x="1613"/>
        <item x="1860"/>
        <item x="638"/>
        <item x="7236"/>
        <item x="949"/>
        <item x="3237"/>
        <item x="6225"/>
        <item x="4251"/>
        <item x="2184"/>
        <item x="3071"/>
        <item x="2625"/>
        <item x="145"/>
        <item x="5302"/>
        <item x="1049"/>
        <item x="3530"/>
        <item x="622"/>
        <item x="4761"/>
        <item x="1104"/>
        <item x="1074"/>
        <item x="7325"/>
        <item x="7147"/>
        <item x="1011"/>
        <item x="4342"/>
        <item x="554"/>
        <item x="6108"/>
        <item x="980"/>
        <item x="4977"/>
        <item x="5107"/>
        <item x="1657"/>
        <item x="6111"/>
        <item x="7085"/>
        <item x="6319"/>
        <item x="6898"/>
        <item x="7135"/>
        <item x="4142"/>
        <item x="6168"/>
        <item x="654"/>
        <item x="4547"/>
        <item x="3334"/>
        <item x="6275"/>
        <item x="6526"/>
        <item x="5461"/>
        <item x="3995"/>
        <item x="4816"/>
        <item x="2738"/>
        <item x="5526"/>
        <item x="6545"/>
        <item x="1420"/>
        <item x="6990"/>
        <item x="4934"/>
        <item x="293"/>
        <item x="3154"/>
        <item x="6223"/>
        <item x="4969"/>
        <item x="5567"/>
        <item x="5955"/>
        <item x="5966"/>
        <item x="326"/>
        <item x="5962"/>
        <item x="1441"/>
        <item x="1599"/>
        <item x="4889"/>
        <item x="603"/>
        <item x="6193"/>
        <item x="6271"/>
        <item x="883"/>
        <item x="288"/>
        <item x="2790"/>
        <item x="1283"/>
        <item x="4347"/>
        <item x="1395"/>
        <item x="1226"/>
        <item x="2161"/>
        <item x="2056"/>
        <item x="5306"/>
        <item x="6081"/>
        <item x="2154"/>
        <item x="5719"/>
        <item x="3211"/>
        <item x="140"/>
        <item x="6816"/>
        <item x="5058"/>
        <item x="5316"/>
        <item x="2031"/>
        <item x="6764"/>
        <item x="1398"/>
        <item x="5787"/>
        <item x="5369"/>
        <item x="6532"/>
        <item x="3268"/>
        <item x="6436"/>
        <item x="3658"/>
        <item x="3417"/>
        <item x="4216"/>
        <item x="2550"/>
        <item x="4917"/>
        <item x="3787"/>
        <item x="3352"/>
        <item x="655"/>
        <item x="853"/>
        <item x="1173"/>
        <item x="4881"/>
        <item x="6308"/>
        <item x="304"/>
        <item x="166"/>
        <item x="6035"/>
        <item x="7139"/>
        <item x="5559"/>
        <item x="6135"/>
        <item x="721"/>
        <item x="5900"/>
        <item x="5018"/>
        <item x="4790"/>
        <item x="3362"/>
        <item x="1386"/>
        <item x="5073"/>
        <item x="292"/>
        <item x="1177"/>
        <item x="6841"/>
        <item x="6865"/>
        <item x="1454"/>
        <item x="2100"/>
        <item x="4213"/>
        <item x="4014"/>
        <item x="7079"/>
        <item x="2160"/>
        <item x="6725"/>
        <item x="632"/>
        <item x="1340"/>
        <item x="6947"/>
        <item x="3335"/>
        <item x="2972"/>
        <item x="2823"/>
        <item x="2226"/>
        <item x="2412"/>
        <item x="6159"/>
        <item x="88"/>
        <item x="4022"/>
        <item x="7392"/>
        <item x="1558"/>
        <item x="3347"/>
        <item x="3057"/>
        <item x="312"/>
        <item x="4331"/>
        <item x="7380"/>
        <item x="5200"/>
        <item x="6857"/>
        <item x="1507"/>
        <item x="231"/>
        <item x="4057"/>
        <item x="5594"/>
        <item x="6048"/>
        <item x="5441"/>
        <item x="993"/>
        <item x="4944"/>
        <item x="4750"/>
        <item x="6875"/>
        <item x="5723"/>
        <item x="4171"/>
        <item x="3660"/>
        <item x="5964"/>
        <item x="6505"/>
        <item x="6906"/>
        <item x="6507"/>
        <item x="6354"/>
        <item x="3366"/>
        <item x="492"/>
        <item x="6130"/>
        <item x="1053"/>
        <item x="6338"/>
        <item x="5385"/>
        <item x="3790"/>
        <item x="835"/>
        <item x="1396"/>
        <item x="3527"/>
        <item x="3344"/>
        <item x="976"/>
        <item x="3141"/>
        <item x="3249"/>
        <item x="758"/>
        <item x="3187"/>
        <item x="3571"/>
        <item x="2616"/>
        <item x="2276"/>
        <item x="1840"/>
        <item x="2272"/>
        <item x="1989"/>
        <item x="2182"/>
        <item x="7262"/>
        <item x="3421"/>
        <item x="3219"/>
        <item x="3487"/>
        <item x="475"/>
        <item x="647"/>
        <item x="851"/>
        <item x="1073"/>
        <item x="1288"/>
        <item x="1511"/>
        <item x="2603"/>
        <item x="823"/>
        <item x="3726"/>
        <item x="209"/>
        <item x="854"/>
        <item x="1303"/>
        <item x="6344"/>
        <item x="7349"/>
        <item x="5336"/>
        <item x="5170"/>
        <item x="4157"/>
        <item x="3946"/>
        <item x="1948"/>
        <item x="12"/>
        <item x="6815"/>
        <item x="92"/>
        <item x="347"/>
        <item x="676"/>
        <item x="7358"/>
        <item x="4772"/>
        <item x="2297"/>
        <item x="194"/>
        <item x="5134"/>
        <item x="1661"/>
        <item x="2670"/>
        <item x="966"/>
        <item x="6916"/>
        <item x="3252"/>
        <item x="1492"/>
        <item x="5410"/>
        <item x="2591"/>
        <item x="1038"/>
        <item x="1649"/>
        <item x="5580"/>
        <item x="6439"/>
        <item x="3169"/>
        <item x="2076"/>
        <item x="6010"/>
        <item x="5006"/>
        <item x="1633"/>
        <item x="856"/>
        <item x="1628"/>
        <item x="1180"/>
        <item x="4597"/>
        <item x="5266"/>
        <item x="4358"/>
        <item x="6803"/>
        <item x="2552"/>
        <item x="2834"/>
        <item x="3246"/>
        <item x="4633"/>
        <item x="4549"/>
        <item x="5089"/>
        <item x="1110"/>
        <item x="5543"/>
        <item x="169"/>
        <item x="2564"/>
        <item x="3023"/>
        <item x="1218"/>
        <item x="6155"/>
        <item x="7"/>
        <item x="117"/>
        <item x="3062"/>
        <item x="817"/>
        <item x="390"/>
        <item x="665"/>
        <item x="1644"/>
        <item x="1869"/>
        <item x="7035"/>
        <item x="6583"/>
        <item x="1081"/>
        <item x="51"/>
        <item x="1165"/>
        <item x="5925"/>
        <item x="1219"/>
        <item x="1995"/>
        <item x="3649"/>
        <item x="1970"/>
        <item x="502"/>
        <item x="3259"/>
        <item x="3763"/>
        <item x="346"/>
        <item x="900"/>
        <item x="196"/>
        <item x="5364"/>
        <item x="2424"/>
        <item x="1425"/>
        <item x="1723"/>
        <item x="4160"/>
        <item x="1361"/>
        <item x="4089"/>
        <item x="1275"/>
        <item x="5298"/>
        <item x="2104"/>
        <item x="1880"/>
        <item x="605"/>
        <item x="479"/>
        <item x="5422"/>
        <item x="3001"/>
        <item x="3528"/>
        <item x="5731"/>
        <item x="1725"/>
        <item x="2214"/>
        <item x="5145"/>
        <item x="5251"/>
        <item x="200"/>
        <item x="2584"/>
        <item x="4056"/>
        <item x="1992"/>
        <item x="3277"/>
        <item x="126"/>
        <item x="1715"/>
        <item x="927"/>
        <item x="1684"/>
        <item x="3708"/>
        <item x="2472"/>
        <item x="6174"/>
        <item x="5683"/>
        <item x="4108"/>
        <item x="6785"/>
        <item x="5384"/>
        <item x="5289"/>
        <item x="4617"/>
        <item x="571"/>
        <item x="987"/>
        <item x="4254"/>
        <item x="1107"/>
        <item x="2156"/>
        <item x="819"/>
        <item x="2585"/>
        <item x="188"/>
        <item x="25"/>
        <item x="150"/>
        <item x="1229"/>
        <item x="766"/>
        <item x="1961"/>
        <item x="31"/>
        <item x="4498"/>
        <item x="1072"/>
        <item x="2061"/>
        <item x="4453"/>
        <item x="7069"/>
        <item x="1937"/>
        <item x="5194"/>
        <item x="1234"/>
        <item x="637"/>
        <item x="7304"/>
        <item x="5641"/>
        <item x="1208"/>
        <item x="769"/>
        <item x="3443"/>
        <item x="4903"/>
        <item x="5744"/>
        <item x="2812"/>
        <item x="2597"/>
        <item x="2109"/>
        <item x="779"/>
        <item x="3831"/>
        <item x="4949"/>
        <item x="3579"/>
        <item x="6809"/>
        <item x="3559"/>
        <item x="6840"/>
        <item x="897"/>
        <item x="4404"/>
        <item x="628"/>
        <item x="3935"/>
        <item x="7316"/>
        <item x="7067"/>
        <item x="3722"/>
        <item x="2520"/>
        <item x="720"/>
        <item x="1204"/>
        <item x="5741"/>
        <item x="4125"/>
        <item x="2458"/>
        <item x="790"/>
        <item x="4696"/>
        <item x="3856"/>
        <item x="557"/>
        <item x="5566"/>
        <item x="6147"/>
        <item x="5188"/>
        <item x="3086"/>
        <item x="489"/>
        <item x="3993"/>
        <item x="4610"/>
        <item x="1260"/>
        <item x="7191"/>
        <item x="6033"/>
        <item x="3682"/>
        <item x="5792"/>
        <item x="2366"/>
        <item x="1362"/>
        <item x="755"/>
        <item x="7098"/>
        <item x="5890"/>
        <item x="5993"/>
        <item x="5125"/>
        <item x="5321"/>
        <item x="6229"/>
        <item x="103"/>
        <item x="979"/>
        <item x="1856"/>
        <item x="6600"/>
        <item x="4026"/>
        <item x="5076"/>
        <item x="3684"/>
        <item x="1533"/>
        <item x="6634"/>
        <item x="5615"/>
        <item x="3619"/>
        <item x="2473"/>
        <item x="5065"/>
        <item x="1521"/>
        <item x="5078"/>
        <item x="4674"/>
        <item x="522"/>
        <item x="7194"/>
        <item x="631"/>
        <item x="5650"/>
        <item x="5333"/>
        <item x="1796"/>
        <item x="4932"/>
        <item x="3735"/>
        <item x="4910"/>
        <item x="2092"/>
        <item x="5120"/>
        <item x="2169"/>
        <item x="4020"/>
        <item x="5549"/>
        <item x="4403"/>
        <item x="4981"/>
        <item x="5939"/>
        <item x="6697"/>
        <item x="2754"/>
        <item x="76"/>
        <item x="1328"/>
        <item x="1189"/>
        <item x="3677"/>
        <item x="3323"/>
        <item x="1307"/>
        <item x="1958"/>
        <item x="1711"/>
        <item x="485"/>
        <item x="1071"/>
        <item x="392"/>
        <item x="1712"/>
        <item x="815"/>
        <item x="5214"/>
        <item x="4713"/>
        <item x="1997"/>
        <item x="515"/>
        <item x="152"/>
        <item x="2764"/>
        <item x="384"/>
        <item x="222"/>
        <item x="2456"/>
        <item x="6572"/>
        <item x="1884"/>
        <item x="6161"/>
        <item x="6337"/>
        <item x="6729"/>
        <item x="3569"/>
        <item x="3867"/>
        <item x="2004"/>
        <item x="5210"/>
        <item x="3321"/>
        <item x="6931"/>
        <item x="5733"/>
        <item x="6304"/>
        <item x="5932"/>
        <item x="5734"/>
        <item x="5118"/>
        <item x="6769"/>
        <item x="2238"/>
        <item x="338"/>
        <item x="1227"/>
        <item x="1484"/>
        <item x="2611"/>
        <item x="961"/>
        <item x="1467"/>
        <item x="3998"/>
        <item x="3623"/>
        <item x="75"/>
        <item x="2669"/>
        <item x="5546"/>
        <item x="2267"/>
        <item x="1826"/>
        <item x="1048"/>
        <item x="1656"/>
        <item x="2321"/>
        <item x="6056"/>
        <item x="1590"/>
        <item x="4571"/>
        <item x="467"/>
        <item x="6792"/>
        <item x="5985"/>
        <item x="3894"/>
        <item x="6637"/>
        <item x="1910"/>
        <item x="1422"/>
        <item x="3097"/>
        <item x="5277"/>
        <item x="5858"/>
        <item x="4783"/>
        <item x="206"/>
        <item x="636"/>
        <item x="1642"/>
        <item x="1819"/>
        <item x="5116"/>
        <item x="6672"/>
        <item x="5204"/>
        <item x="4695"/>
        <item x="4087"/>
        <item x="163"/>
        <item x="6983"/>
        <item x="3564"/>
        <item x="4726"/>
        <item x="474"/>
        <item x="411"/>
        <item x="2825"/>
        <item x="7369"/>
        <item x="6257"/>
        <item x="2360"/>
        <item x="3636"/>
        <item x="1589"/>
        <item x="2210"/>
        <item x="3074"/>
        <item x="3254"/>
        <item x="1571"/>
        <item x="2253"/>
        <item x="6578"/>
        <item x="1604"/>
        <item x="1813"/>
        <item x="3576"/>
        <item x="3106"/>
        <item x="2799"/>
        <item x="6948"/>
        <item x="970"/>
        <item x="3275"/>
        <item x="1059"/>
        <item x="5717"/>
        <item x="2202"/>
        <item x="2388"/>
        <item x="6045"/>
        <item x="1563"/>
        <item x="2284"/>
        <item x="4252"/>
        <item x="3632"/>
        <item x="6837"/>
        <item x="3646"/>
        <item x="437"/>
        <item x="2666"/>
        <item x="4619"/>
        <item x="2690"/>
        <item x="1946"/>
        <item x="6552"/>
        <item x="3327"/>
        <item x="7416"/>
        <item x="566"/>
        <item x="3403"/>
        <item x="4233"/>
        <item x="750"/>
        <item x="6182"/>
        <item x="435"/>
        <item x="1378"/>
        <item x="862"/>
        <item x="1933"/>
        <item x="3209"/>
        <item x="3793"/>
        <item x="4962"/>
        <item x="3293"/>
        <item x="4122"/>
        <item x="1172"/>
        <item x="6015"/>
        <item x="759"/>
        <item x="843"/>
        <item x="4813"/>
        <item x="2607"/>
        <item x="151"/>
        <item x="4188"/>
        <item x="4097"/>
        <item x="2019"/>
        <item x="7371"/>
        <item x="6407"/>
        <item x="2650"/>
        <item x="2789"/>
        <item x="6162"/>
        <item x="5944"/>
        <item x="6059"/>
        <item x="7404"/>
        <item x="452"/>
        <item x="4340"/>
        <item x="1384"/>
        <item x="5834"/>
        <item x="1285"/>
        <item x="5551"/>
        <item x="7005"/>
        <item x="6497"/>
        <item x="6845"/>
        <item x="5786"/>
        <item x="671"/>
        <item x="2135"/>
        <item x="1334"/>
        <item x="6727"/>
        <item x="5121"/>
        <item x="5975"/>
        <item x="3817"/>
        <item x="4512"/>
        <item x="4546"/>
        <item x="3690"/>
        <item x="6156"/>
        <item x="3196"/>
        <item x="3881"/>
        <item x="3387"/>
        <item x="4414"/>
        <item x="4587"/>
        <item x="4777"/>
        <item x="4984"/>
        <item x="5192"/>
        <item x="5408"/>
        <item x="1476"/>
        <item x="3918"/>
        <item x="1522"/>
        <item x="624"/>
        <item x="153"/>
        <item x="335"/>
        <item x="3777"/>
        <item x="3600"/>
        <item x="3814"/>
        <item x="4186"/>
        <item x="4775"/>
        <item x="6173"/>
        <item x="7299"/>
        <item x="1569"/>
        <item x="2038"/>
        <item x="2221"/>
        <item x="3000"/>
        <item x="1302"/>
        <item x="4210"/>
        <item x="2106"/>
        <item x="2020"/>
        <item x="3988"/>
        <item x="4390"/>
        <item x="4855"/>
        <item x="3967"/>
        <item x="5622"/>
        <item x="6603"/>
        <item x="136"/>
        <item x="3021"/>
        <item x="3616"/>
        <item x="5788"/>
        <item x="2745"/>
        <item x="443"/>
        <item x="1246"/>
        <item x="2618"/>
        <item x="1442"/>
        <item x="4206"/>
        <item x="7124"/>
        <item x="2335"/>
        <item x="5791"/>
        <item x="7126"/>
        <item x="1541"/>
        <item x="4258"/>
        <item x="745"/>
        <item x="6580"/>
        <item x="4163"/>
        <item x="4423"/>
        <item x="5613"/>
        <item x="4120"/>
        <item x="2909"/>
        <item x="4886"/>
        <item x="1458"/>
        <item x="3858"/>
        <item x="1543"/>
        <item x="4478"/>
        <item x="6037"/>
        <item x="15"/>
        <item x="3065"/>
        <item x="6584"/>
        <item x="6369"/>
        <item x="5242"/>
        <item x="2749"/>
        <item x="2633"/>
        <item x="3305"/>
        <item x="4933"/>
        <item x="6438"/>
        <item x="3836"/>
        <item x="4662"/>
        <item x="60"/>
        <item x="2532"/>
        <item x="5517"/>
        <item x="4096"/>
        <item x="3953"/>
        <item x="2849"/>
        <item x="680"/>
        <item x="5176"/>
        <item x="6008"/>
        <item x="3032"/>
        <item x="6345"/>
        <item x="4914"/>
        <item x="5123"/>
        <item x="3928"/>
        <item x="5149"/>
        <item x="5552"/>
        <item x="1888"/>
        <item x="5284"/>
        <item x="4159"/>
        <item x="6342"/>
        <item x="1472"/>
        <item x="3730"/>
        <item x="2853"/>
        <item x="4353"/>
        <item x="3725"/>
        <item x="2189"/>
        <item x="2277"/>
        <item x="1959"/>
        <item x="3629"/>
        <item x="1343"/>
        <item x="1324"/>
        <item x="2014"/>
        <item x="3203"/>
        <item x="4394"/>
        <item x="2575"/>
        <item x="3815"/>
        <item x="5851"/>
        <item x="4227"/>
        <item x="3633"/>
        <item x="983"/>
        <item x="3859"/>
        <item x="5823"/>
        <item x="4372"/>
        <item x="107"/>
        <item x="1911"/>
        <item x="4333"/>
        <item x="4471"/>
        <item x="7268"/>
        <item x="4543"/>
        <item x="7411"/>
        <item x="1500"/>
        <item x="572"/>
        <item x="5135"/>
        <item x="5344"/>
        <item x="5732"/>
        <item x="3428"/>
        <item x="6433"/>
        <item x="933"/>
        <item x="1298"/>
        <item x="1508"/>
        <item x="5621"/>
        <item x="3126"/>
        <item x="4841"/>
        <item x="2930"/>
        <item x="2977"/>
        <item x="6752"/>
        <item x="2855"/>
        <item x="2057"/>
        <item x="1537"/>
        <item x="1495"/>
        <item x="5064"/>
        <item x="271"/>
        <item x="1267"/>
        <item x="4998"/>
        <item x="7127"/>
        <item x="855"/>
        <item x="1273"/>
        <item x="2344"/>
        <item x="6265"/>
        <item x="1759"/>
        <item x="4913"/>
        <item x="5270"/>
        <item x="5132"/>
        <item x="1952"/>
        <item x="3378"/>
        <item x="1963"/>
        <item x="2688"/>
        <item x="4028"/>
        <item x="3785"/>
        <item x="4364"/>
        <item x="5534"/>
        <item x="4947"/>
        <item x="5236"/>
        <item x="5550"/>
        <item x="1094"/>
        <item x="1699"/>
        <item x="6546"/>
        <item x="7123"/>
        <item x="973"/>
        <item x="6181"/>
        <item x="1689"/>
        <item x="2098"/>
        <item x="4411"/>
        <item x="1210"/>
        <item x="6069"/>
        <item x="3980"/>
        <item x="6790"/>
        <item x="191"/>
        <item x="2559"/>
        <item x="4808"/>
        <item x="5989"/>
        <item x="5854"/>
        <item x="599"/>
        <item x="1086"/>
        <item x="267"/>
        <item x="2409"/>
        <item x="345"/>
        <item x="723"/>
        <item x="5940"/>
        <item x="661"/>
        <item x="3290"/>
        <item x="2211"/>
        <item x="3543"/>
        <item x="4585"/>
        <item x="6387"/>
        <item x="5496"/>
        <item x="4232"/>
        <item x="1568"/>
        <item x="6808"/>
        <item x="2053"/>
        <item x="2097"/>
        <item x="5976"/>
        <item x="6560"/>
        <item x="2533"/>
        <item x="2028"/>
        <item x="2251"/>
        <item x="2599"/>
        <item x="1209"/>
        <item x="6535"/>
        <item x="3218"/>
        <item x="2341"/>
        <item x="236"/>
        <item x="282"/>
        <item x="3379"/>
        <item x="510"/>
        <item x="4929"/>
        <item x="1733"/>
        <item x="1488"/>
        <item x="4922"/>
        <item x="984"/>
        <item x="4444"/>
        <item x="4620"/>
        <item x="5911"/>
        <item x="5606"/>
        <item x="7083"/>
        <item x="1804"/>
        <item x="4130"/>
        <item x="1216"/>
        <item x="7232"/>
        <item x="1607"/>
        <item x="465"/>
        <item x="3375"/>
        <item x="2600"/>
        <item x="363"/>
        <item x="2820"/>
        <item x="5905"/>
        <item x="6639"/>
        <item x="1834"/>
        <item x="6963"/>
        <item x="2225"/>
        <item x="4513"/>
        <item x="2067"/>
        <item x="3412"/>
        <item x="7140"/>
        <item x="3310"/>
        <item x="2877"/>
        <item x="4898"/>
        <item x="2237"/>
        <item x="6648"/>
        <item x="1802"/>
        <item x="5151"/>
        <item x="3336"/>
        <item x="3245"/>
        <item x="3686"/>
        <item x="7090"/>
        <item x="5133"/>
        <item x="3151"/>
        <item x="2727"/>
        <item x="3330"/>
        <item x="9"/>
        <item x="423"/>
        <item x="4840"/>
        <item x="830"/>
        <item x="6904"/>
        <item x="5671"/>
        <item x="3229"/>
        <item x="4836"/>
        <item x="3640"/>
        <item x="6939"/>
        <item x="2041"/>
        <item x="2294"/>
        <item x="6185"/>
        <item x="3650"/>
        <item x="4015"/>
        <item x="3482"/>
        <item x="5926"/>
        <item x="6776"/>
        <item x="6170"/>
        <item x="2316"/>
        <item x="1864"/>
        <item x="994"/>
        <item x="4080"/>
        <item x="3299"/>
        <item x="7075"/>
        <item x="1415"/>
        <item x="230"/>
        <item x="1099"/>
        <item x="3862"/>
        <item x="1123"/>
        <item x="4545"/>
        <item x="5812"/>
        <item x="2651"/>
        <item x="409"/>
        <item x="922"/>
        <item x="4178"/>
        <item x="5656"/>
        <item x="61"/>
        <item x="2231"/>
        <item x="2266"/>
        <item x="6465"/>
        <item x="5099"/>
        <item x="6623"/>
        <item x="4638"/>
        <item x="2367"/>
        <item x="7395"/>
        <item x="6444"/>
        <item x="7037"/>
        <item x="3772"/>
        <item x="621"/>
        <item x="7420"/>
        <item x="4165"/>
        <item x="225"/>
        <item x="3753"/>
        <item x="4115"/>
        <item x="5454"/>
        <item x="7169"/>
        <item x="3059"/>
        <item x="869"/>
        <item x="4499"/>
        <item x="5821"/>
        <item x="3943"/>
        <item x="5904"/>
        <item x="3380"/>
        <item x="5773"/>
        <item x="2190"/>
        <item x="3441"/>
        <item x="6670"/>
        <item x="130"/>
        <item x="4937"/>
        <item x="6543"/>
        <item x="3620"/>
        <item x="2817"/>
        <item x="1062"/>
        <item x="916"/>
        <item x="1714"/>
        <item x="383"/>
        <item x="4448"/>
        <item x="2583"/>
        <item x="4518"/>
        <item x="3042"/>
        <item x="5878"/>
        <item x="2639"/>
        <item x="3287"/>
        <item x="6487"/>
        <item x="2417"/>
        <item x="3024"/>
        <item x="5203"/>
        <item x="1564"/>
        <item x="1411"/>
        <item x="3260"/>
        <item x="186"/>
        <item x="3073"/>
        <item x="4132"/>
        <item x="3976"/>
        <item x="4366"/>
        <item x="4946"/>
        <item x="7250"/>
        <item x="6870"/>
        <item x="7076"/>
        <item x="644"/>
        <item x="4009"/>
        <item x="3791"/>
        <item x="480"/>
        <item x="5455"/>
        <item x="6701"/>
        <item x="320"/>
        <item x="2147"/>
        <item x="2362"/>
        <item x="6539"/>
        <item x="5481"/>
        <item x="3385"/>
        <item x="6478"/>
        <item x="354"/>
        <item x="6009"/>
        <item x="4314"/>
        <item x="4156"/>
        <item x="6509"/>
        <item x="3812"/>
        <item x="2867"/>
        <item x="3809"/>
        <item x="4011"/>
        <item x="4189"/>
        <item x="5797"/>
        <item x="2558"/>
        <item x="1222"/>
        <item x="658"/>
        <item x="6374"/>
        <item x="5712"/>
        <item x="1043"/>
        <item x="2405"/>
        <item x="7161"/>
        <item x="1304"/>
        <item x="849"/>
        <item x="6055"/>
        <item x="1745"/>
        <item x="415"/>
        <item x="3127"/>
        <item x="5349"/>
        <item x="6693"/>
        <item x="207"/>
        <item x="478"/>
        <item x="6109"/>
        <item x="838"/>
        <item x="1455"/>
        <item x="1837"/>
        <item x="2826"/>
        <item x="2432"/>
        <item x="3228"/>
        <item x="4036"/>
        <item x="3393"/>
        <item x="3977"/>
        <item x="4559"/>
        <item x="7252"/>
        <item x="0"/>
        <item x="327"/>
        <item x="6482"/>
        <item x="6866"/>
        <item x="5220"/>
        <item x="776"/>
        <item x="4986"/>
        <item x="58"/>
        <item x="2425"/>
        <item x="6088"/>
        <item x="497"/>
        <item x="6256"/>
        <item x="3038"/>
        <item x="4393"/>
        <item x="4930"/>
        <item x="3733"/>
        <item x="1781"/>
        <item x="5398"/>
        <item x="4711"/>
        <item x="4868"/>
        <item x="2122"/>
        <item x="336"/>
        <item x="1548"/>
        <item x="2946"/>
        <item x="1339"/>
        <item x="4625"/>
        <item x="3159"/>
        <item x="1211"/>
        <item x="1443"/>
        <item x="1687"/>
        <item x="5190"/>
        <item x="4800"/>
        <item x="5185"/>
        <item x="6359"/>
        <item x="5956"/>
        <item x="1585"/>
        <item x="3220"/>
        <item x="2007"/>
        <item x="6581"/>
        <item x="746"/>
        <item x="4865"/>
        <item x="3437"/>
        <item x="6383"/>
        <item x="3178"/>
        <item x="3371"/>
        <item x="289"/>
        <item x="387"/>
        <item x="4"/>
        <item x="3486"/>
        <item x="6231"/>
        <item x="6026"/>
        <item x="5016"/>
        <item x="5667"/>
        <item x="1922"/>
        <item x="2046"/>
        <item x="5296"/>
        <item x="6714"/>
        <item x="7376"/>
        <item x="4873"/>
        <item x="1389"/>
        <item x="3956"/>
        <item x="2203"/>
        <item x="6514"/>
        <item x="2082"/>
        <item x="1224"/>
        <item x="2729"/>
        <item x="453"/>
        <item x="6608"/>
        <item x="5303"/>
        <item x="3370"/>
        <item x="4844"/>
        <item x="601"/>
        <item x="1693"/>
        <item x="5859"/>
        <item x="2439"/>
        <item x="5480"/>
        <item x="5221"/>
        <item x="1191"/>
        <item x="1792"/>
        <item x="559"/>
        <item x="2118"/>
        <item x="1929"/>
        <item x="3365"/>
        <item x="2279"/>
        <item x="94"/>
        <item x="2832"/>
        <item x="394"/>
        <item x="6996"/>
        <item x="449"/>
        <item x="3404"/>
        <item x="4003"/>
        <item x="7331"/>
        <item x="6079"/>
        <item x="4240"/>
        <item x="178"/>
        <item x="7387"/>
        <item x="5689"/>
        <item x="1934"/>
        <item x="2983"/>
        <item x="6984"/>
        <item x="812"/>
        <item x="5793"/>
        <item x="690"/>
        <item x="334"/>
        <item x="6396"/>
        <item x="3902"/>
        <item x="2298"/>
        <item x="3158"/>
        <item x="6679"/>
        <item x="6703"/>
        <item x="1027"/>
        <item x="7246"/>
        <item x="3893"/>
        <item x="297"/>
        <item x="7243"/>
        <item x="3493"/>
        <item x="669"/>
        <item x="1063"/>
        <item x="4534"/>
        <item x="5467"/>
        <item x="6635"/>
        <item x="7345"/>
        <item x="1360"/>
        <item x="3529"/>
        <item x="5291"/>
        <item x="5709"/>
        <item x="7339"/>
        <item x="5743"/>
        <item x="7053"/>
        <item x="2289"/>
        <item x="3888"/>
        <item x="7156"/>
        <item x="4515"/>
        <item x="4974"/>
        <item x="2103"/>
        <item x="4725"/>
        <item x="7164"/>
        <item x="538"/>
        <item x="5216"/>
        <item x="2"/>
        <item x="340"/>
        <item x="1105"/>
        <item x="4759"/>
        <item x="3714"/>
        <item x="3472"/>
        <item x="2350"/>
        <item x="5334"/>
        <item x="4979"/>
        <item x="1138"/>
        <item x="5380"/>
        <item x="5327"/>
        <item x="5516"/>
        <item x="2969"/>
        <item x="2534"/>
        <item x="1097"/>
        <item x="7198"/>
        <item x="2407"/>
        <item x="4536"/>
        <item x="4978"/>
        <item x="3541"/>
        <item x="741"/>
        <item x="4000"/>
        <item x="3284"/>
        <item x="902"/>
        <item x="3846"/>
        <item x="4140"/>
        <item x="7054"/>
        <item x="1596"/>
        <item x="4153"/>
        <item x="3173"/>
        <item x="4068"/>
        <item x="2595"/>
        <item x="2347"/>
        <item x="567"/>
        <item x="2948"/>
        <item x="6833"/>
        <item x="1897"/>
        <item x="3130"/>
        <item x="1329"/>
        <item x="2087"/>
        <item x="7402"/>
        <item x="3811"/>
        <item x="5093"/>
        <item x="813"/>
        <item x="4334"/>
        <item x="4147"/>
        <item x="5310"/>
        <item x="4613"/>
        <item x="6955"/>
        <item x="7008"/>
        <item x="439"/>
        <item x="4431"/>
        <item x="1424"/>
        <item x="7120"/>
        <item x="963"/>
        <item x="826"/>
        <item x="7056"/>
        <item x="5864"/>
        <item x="5877"/>
        <item x="4831"/>
        <item x="144"/>
        <item x="5870"/>
        <item x="5164"/>
        <item x="5927"/>
        <item x="6316"/>
        <item x="5597"/>
        <item x="1696"/>
        <item x="4439"/>
        <item x="6054"/>
        <item x="6626"/>
        <item x="2003"/>
        <item x="4828"/>
        <item x="2687"/>
        <item x="1705"/>
        <item x="2712"/>
        <item x="1372"/>
        <item x="4038"/>
        <item x="2717"/>
        <item x="4780"/>
        <item x="5662"/>
        <item x="6353"/>
        <item x="808"/>
        <item x="6653"/>
        <item x="5537"/>
        <item x="1452"/>
        <item x="545"/>
        <item x="2753"/>
        <item x="5527"/>
        <item x="1519"/>
        <item x="3965"/>
        <item x="1417"/>
        <item x="106"/>
        <item x="3397"/>
        <item x="105"/>
        <item x="3191"/>
        <item x="3282"/>
        <item x="3652"/>
        <item x="4242"/>
        <item x="3503"/>
        <item x="500"/>
        <item x="3525"/>
        <item x="4450"/>
        <item x="4229"/>
        <item x="5921"/>
        <item x="6511"/>
        <item x="4167"/>
        <item x="1625"/>
        <item x="660"/>
        <item x="1128"/>
        <item x="1634"/>
        <item x="1842"/>
        <item x="2259"/>
        <item x="6702"/>
        <item x="5119"/>
        <item x="4863"/>
        <item x="296"/>
        <item x="4897"/>
        <item x="408"/>
        <item x="7419"/>
        <item x="1257"/>
        <item x="2500"/>
        <item x="1824"/>
        <item x="4174"/>
        <item x="6498"/>
        <item x="5352"/>
        <item x="7272"/>
        <item x="328"/>
        <item x="3490"/>
        <item x="1018"/>
        <item x="444"/>
        <item x="6434"/>
        <item x="2091"/>
        <item x="277"/>
        <item x="6192"/>
        <item x="2602"/>
        <item x="5897"/>
        <item x="3962"/>
        <item x="1773"/>
        <item x="4664"/>
        <item x="6062"/>
        <item x="6382"/>
        <item x="3093"/>
        <item x="2217"/>
        <item x="2858"/>
        <item x="744"/>
        <item x="962"/>
        <item x="5986"/>
        <item x="3448"/>
        <item x="7137"/>
        <item x="6589"/>
        <item x="4581"/>
        <item x="6738"/>
        <item x="3635"/>
        <item x="6094"/>
        <item x="1445"/>
        <item x="1263"/>
        <item x="6722"/>
        <item x="1265"/>
        <item x="3283"/>
        <item x="1830"/>
        <item x="2794"/>
        <item x="2001"/>
        <item x="5781"/>
        <item x="1336"/>
        <item x="569"/>
        <item x="3510"/>
        <item x="1683"/>
        <item x="2280"/>
        <item x="801"/>
        <item x="906"/>
        <item x="527"/>
        <item x="4126"/>
        <item x="2521"/>
        <item x="3679"/>
        <item x="4435"/>
        <item x="5737"/>
        <item x="3958"/>
        <item x="7363"/>
        <item x="6553"/>
        <item x="2270"/>
        <item x="2477"/>
        <item x="4477"/>
        <item x="1164"/>
        <item x="172"/>
        <item x="2733"/>
        <item x="5916"/>
        <item x="6299"/>
        <item x="5604"/>
        <item x="2641"/>
        <item x="4602"/>
        <item x="6034"/>
        <item x="6691"/>
        <item x="7289"/>
        <item x="3832"/>
        <item x="3939"/>
        <item x="5525"/>
        <item x="4843"/>
        <item x="3090"/>
        <item x="6039"/>
        <item x="2907"/>
        <item x="5889"/>
        <item x="7328"/>
        <item x="7381"/>
        <item x="3671"/>
        <item x="5779"/>
        <item x="5090"/>
        <item x="1014"/>
        <item x="3176"/>
        <item x="2911"/>
        <item x="4901"/>
        <item x="3492"/>
        <item x="5568"/>
        <item x="3273"/>
        <item x="795"/>
        <item x="62"/>
        <item x="5275"/>
        <item x="6424"/>
        <item x="2095"/>
        <item x="5138"/>
        <item x="2725"/>
        <item x="3462"/>
        <item x="5599"/>
        <item x="6855"/>
        <item x="4737"/>
        <item x="4066"/>
        <item x="5222"/>
        <item x="4271"/>
        <item x="1207"/>
        <item x="2768"/>
        <item x="6072"/>
        <item x="627"/>
        <item x="3618"/>
        <item x="7375"/>
        <item x="596"/>
        <item x="1423"/>
        <item x="276"/>
        <item x="256"/>
        <item x="3112"/>
        <item x="2000"/>
        <item x="5865"/>
        <item x="1116"/>
        <item x="6966"/>
        <item x="3957"/>
        <item x="1098"/>
        <item x="6813"/>
        <item x="1093"/>
        <item x="4834"/>
        <item x="5776"/>
        <item x="2192"/>
        <item x="210"/>
        <item x="3467"/>
        <item x="7357"/>
        <item x="6389"/>
        <item x="926"/>
        <item x="4336"/>
        <item x="6215"/>
        <item x="2250"/>
        <item x="197"/>
        <item x="6712"/>
        <item x="1363"/>
        <item x="4524"/>
        <item x="341"/>
        <item x="895"/>
        <item x="2695"/>
        <item x="3267"/>
        <item x="3251"/>
        <item x="1621"/>
        <item x="6525"/>
        <item x="6942"/>
        <item x="1178"/>
        <item x="6194"/>
        <item x="5863"/>
        <item x="2818"/>
        <item x="674"/>
        <item x="4847"/>
        <item x="396"/>
        <item x="6669"/>
        <item x="3406"/>
        <item x="5358"/>
        <item x="4274"/>
        <item x="6217"/>
        <item x="1335"/>
        <item x="1598"/>
        <item x="10"/>
        <item x="1"/>
        <item x="2022"/>
        <item x="3418"/>
        <item x="1710"/>
        <item x="33"/>
        <item x="5571"/>
        <item x="7011"/>
        <item x="6355"/>
        <item x="6175"/>
        <item x="6986"/>
        <item x="3587"/>
        <item x="5484"/>
        <item x="286"/>
        <item x="3085"/>
        <item x="6881"/>
        <item x="619"/>
        <item x="555"/>
        <item x="5577"/>
        <item x="3992"/>
        <item x="5936"/>
        <item x="4378"/>
        <item x="4953"/>
        <item x="5446"/>
        <item x="3094"/>
        <item x="6756"/>
        <item x="1023"/>
        <item x="5254"/>
        <item x="6561"/>
        <item x="931"/>
        <item x="1807"/>
        <item x="2654"/>
        <item x="6087"/>
        <item x="5021"/>
        <item x="7277"/>
        <item x="648"/>
        <item x="4769"/>
        <item x="4931"/>
        <item x="774"/>
        <item x="2627"/>
        <item x="6053"/>
        <item x="3746"/>
        <item x="6655"/>
        <item x="591"/>
        <item x="5308"/>
        <item x="4603"/>
        <item x="6782"/>
        <item x="2720"/>
        <item x="5124"/>
        <item x="4357"/>
        <item x="2594"/>
        <item x="4971"/>
        <item x="608"/>
        <item x="1457"/>
        <item x="5307"/>
        <item x="1919"/>
        <item x="4419"/>
        <item x="6964"/>
        <item x="5810"/>
        <item x="2833"/>
        <item x="6179"/>
        <item x="7427"/>
        <item x="5967"/>
        <item x="95"/>
        <item x="6285"/>
        <item x="672"/>
        <item x="3164"/>
        <item x="4209"/>
        <item x="7230"/>
        <item x="4672"/>
        <item x="3359"/>
        <item x="3631"/>
        <item x="2400"/>
        <item x="3955"/>
        <item x="305"/>
        <item x="2881"/>
        <item x="5806"/>
        <item x="2531"/>
        <item x="1134"/>
        <item x="1418"/>
        <item x="6794"/>
        <item x="4427"/>
        <item x="5148"/>
        <item x="4560"/>
        <item x="5541"/>
        <item x="4408"/>
        <item x="4743"/>
        <item x="3438"/>
        <item x="6957"/>
        <item x="2772"/>
        <item x="988"/>
        <item x="2433"/>
        <item x="7238"/>
        <item x="6027"/>
        <item x="6042"/>
        <item x="5487"/>
        <item x="848"/>
        <item x="3555"/>
        <item x="639"/>
        <item x="5094"/>
        <item x="1801"/>
        <item x="1900"/>
        <item x="7103"/>
        <item x="4325"/>
        <item x="5673"/>
        <item x="584"/>
        <item x="6024"/>
        <item x="54"/>
        <item x="5104"/>
        <item x="6277"/>
        <item x="6118"/>
        <item x="6696"/>
        <item x="5651"/>
        <item x="4623"/>
        <item x="3698"/>
        <item x="1530"/>
        <item x="4309"/>
        <item x="4236"/>
        <item x="3478"/>
        <item x="504"/>
        <item x="1321"/>
        <item x="6178"/>
        <item x="4032"/>
        <item x="5084"/>
        <item x="4101"/>
        <item x="4861"/>
        <item x="2480"/>
        <item x="2876"/>
        <item x="5617"/>
        <item x="3653"/>
        <item x="4072"/>
        <item x="6106"/>
        <item x="2784"/>
        <item x="2444"/>
        <item x="2897"/>
        <item x="2937"/>
        <item x="2308"/>
        <item x="2048"/>
        <item x="2766"/>
        <item x="5153"/>
        <item x="1175"/>
        <item x="7293"/>
        <item x="3896"/>
        <item x="2073"/>
        <item x="4751"/>
        <item x="5499"/>
        <item x="6554"/>
        <item x="5051"/>
        <item x="218"/>
        <item x="2322"/>
        <item x="5139"/>
        <item x="5912"/>
        <item x="6924"/>
        <item x="5813"/>
        <item x="7148"/>
        <item x="4369"/>
        <item x="2689"/>
        <item x="5162"/>
        <item x="2968"/>
        <item x="1148"/>
        <item x="7352"/>
        <item x="1259"/>
        <item x="360"/>
        <item x="7215"/>
        <item x="6971"/>
        <item x="5625"/>
        <item x="990"/>
        <item x="5881"/>
        <item x="3923"/>
        <item x="3475"/>
        <item x="894"/>
        <item x="4764"/>
        <item x="5758"/>
        <item x="4642"/>
        <item x="146"/>
        <item x="5968"/>
        <item x="4762"/>
        <item x="3027"/>
        <item x="3933"/>
        <item x="5868"/>
        <item x="3028"/>
        <item x="4687"/>
        <item x="6645"/>
        <item x="5949"/>
        <item x="5811"/>
        <item x="5510"/>
        <item x="6965"/>
        <item x="3710"/>
        <item x="2054"/>
        <item x="6504"/>
        <item x="5909"/>
        <item x="7355"/>
        <item x="5083"/>
        <item x="4303"/>
        <item x="1861"/>
        <item x="822"/>
        <item x="2796"/>
        <item x="4525"/>
        <item x="1867"/>
        <item x="6264"/>
        <item x="1964"/>
        <item x="1468"/>
        <item x="4281"/>
        <item x="426"/>
        <item x="6593"/>
        <item x="6411"/>
        <item x="5245"/>
        <item x="6568"/>
        <item x="6473"/>
        <item x="4599"/>
        <item x="5830"/>
        <item x="6258"/>
        <item x="3060"/>
        <item x="5312"/>
        <item x="6801"/>
        <item x="2011"/>
        <item x="7417"/>
        <item x="670"/>
        <item x="6902"/>
        <item x="4107"/>
        <item x="3614"/>
        <item x="3515"/>
        <item x="6641"/>
        <item x="7045"/>
        <item x="2816"/>
        <item x="2718"/>
        <item x="258"/>
        <item x="6331"/>
        <item x="7092"/>
        <item x="322"/>
        <item x="2914"/>
        <item x="182"/>
        <item x="540"/>
        <item x="6847"/>
        <item x="4588"/>
        <item x="1662"/>
        <item x="5554"/>
        <item x="5931"/>
        <item x="6326"/>
        <item x="3912"/>
        <item x="1619"/>
        <item x="5299"/>
        <item x="4942"/>
        <item x="5703"/>
        <item x="5225"/>
        <item x="1493"/>
        <item x="3255"/>
        <item x="707"/>
        <item x="4919"/>
        <item x="6172"/>
        <item x="3622"/>
        <item x="4614"/>
        <item x="5258"/>
        <item x="2896"/>
        <item x="7344"/>
        <item x="7340"/>
        <item x="3800"/>
        <item x="4782"/>
        <item x="6867"/>
        <item x="6317"/>
        <item x="2561"/>
        <item x="7110"/>
        <item x="1794"/>
        <item x="57"/>
        <item x="3010"/>
        <item x="6238"/>
        <item x="5579"/>
        <item x="7394"/>
        <item x="4275"/>
        <item x="127"/>
        <item x="46"/>
        <item x="4531"/>
        <item x="5366"/>
        <item x="308"/>
        <item x="6765"/>
        <item x="2222"/>
        <item x="1680"/>
        <item x="7099"/>
        <item x="6093"/>
        <item x="2819"/>
        <item x="1857"/>
        <item x="1924"/>
        <item x="5992"/>
        <item x="509"/>
        <item x="2418"/>
        <item x="3656"/>
        <item x="6987"/>
        <item x="2778"/>
        <item x="846"/>
        <item x="1463"/>
        <item x="29"/>
        <item x="4939"/>
        <item x="1782"/>
        <item x="5189"/>
        <item x="6915"/>
        <item x="6772"/>
        <item x="4406"/>
        <item x="6788"/>
        <item x="4892"/>
        <item x="4081"/>
        <item x="99"/>
        <item x="5424"/>
        <item x="1117"/>
        <item x="1799"/>
        <item x="96"/>
        <item x="116"/>
        <item x="1682"/>
        <item x="2864"/>
        <item x="886"/>
        <item x="695"/>
        <item x="2220"/>
        <item x="3011"/>
        <item x="2974"/>
        <item x="170"/>
        <item x="6569"/>
        <item x="6388"/>
        <item x="3041"/>
        <item x="4980"/>
        <item x="7337"/>
        <item x="1183"/>
        <item x="1823"/>
        <item x="1113"/>
        <item x="3361"/>
        <item x="3419"/>
        <item x="2463"/>
        <item x="2852"/>
        <item x="5612"/>
        <item x="6096"/>
        <item x="3669"/>
        <item x="3358"/>
        <item x="1407"/>
        <item x="820"/>
        <item x="7151"/>
        <item x="4470"/>
        <item x="6717"/>
        <item x="5430"/>
        <item x="5409"/>
        <item x="5386"/>
        <item x="5508"/>
        <item x="6368"/>
        <item x="6974"/>
        <item x="3886"/>
        <item x="1203"/>
        <item x="2890"/>
        <item x="1641"/>
        <item x="22"/>
        <item x="1534"/>
        <item x="3738"/>
        <item x="842"/>
        <item x="4955"/>
        <item x="413"/>
        <item x="7361"/>
        <item x="67"/>
        <item x="6501"/>
        <item x="810"/>
        <item x="4105"/>
        <item x="6450"/>
        <item x="1359"/>
        <item x="4809"/>
        <item x="2248"/>
        <item x="5241"/>
        <item x="5476"/>
        <item x="643"/>
        <item x="6332"/>
        <item x="6251"/>
        <item x="6177"/>
        <item x="6212"/>
        <item x="5060"/>
        <item x="6115"/>
        <item x="861"/>
        <item x="112"/>
        <item x="1255"/>
        <item x="4708"/>
        <item x="6694"/>
        <item x="2936"/>
        <item x="4700"/>
        <item x="6884"/>
        <item x="4363"/>
        <item x="5745"/>
        <item x="6230"/>
        <item x="3405"/>
        <item x="5802"/>
        <item x="3964"/>
        <item x="1719"/>
        <item x="7071"/>
        <item x="7412"/>
        <item x="4389"/>
        <item x="4823"/>
        <item x="5849"/>
        <item x="1702"/>
        <item x="6452"/>
        <item x="5998"/>
        <item x="7208"/>
        <item x="2162"/>
        <item x="6595"/>
        <item x="1806"/>
        <item x="184"/>
        <item x="2044"/>
        <item x="6775"/>
        <item x="1752"/>
        <item x="5346"/>
        <item x="5728"/>
        <item x="6114"/>
        <item x="5181"/>
        <item x="7158"/>
        <item x="1844"/>
        <item x="7152"/>
        <item x="6522"/>
        <item x="4193"/>
        <item x="3414"/>
        <item x="5402"/>
        <item x="1789"/>
        <item x="4552"/>
        <item x="4990"/>
        <item x="6131"/>
        <item x="772"/>
        <item x="5748"/>
        <item x="7015"/>
        <item x="1126"/>
        <item x="4825"/>
        <item x="5047"/>
        <item x="620"/>
        <item x="943"/>
        <item x="4604"/>
        <item x="1943"/>
        <item x="6910"/>
        <item x="5913"/>
        <item x="6292"/>
        <item x="6099"/>
        <item x="811"/>
        <item x="7378"/>
        <item x="4768"/>
        <item x="6846"/>
        <item x="59"/>
        <item x="6448"/>
        <item x="1579"/>
        <item x="3214"/>
        <item x="2774"/>
        <item x="4811"/>
        <item x="4047"/>
        <item x="1800"/>
        <item x="576"/>
        <item x="5324"/>
        <item x="4017"/>
        <item x="6962"/>
        <item x="5218"/>
        <item x="3740"/>
        <item x="5524"/>
        <item x="2342"/>
        <item x="3167"/>
        <item x="1215"/>
        <item x="266"/>
        <item x="7217"/>
        <item x="7101"/>
        <item x="5655"/>
        <item x="142"/>
        <item x="2567"/>
        <item x="5518"/>
        <item x="5908"/>
        <item x="4286"/>
        <item x="7231"/>
        <item x="2810"/>
        <item x="6356"/>
        <item x="420"/>
        <item x="5918"/>
        <item x="6100"/>
        <item x="6295"/>
        <item x="6490"/>
        <item x="6031"/>
        <item x="1636"/>
        <item x="2739"/>
        <item x="5892"/>
        <item x="5108"/>
        <item x="6718"/>
        <item x="3444"/>
        <item x="5235"/>
        <item x="7301"/>
        <item x="539"/>
        <item x="3122"/>
        <item x="6057"/>
        <item x="5804"/>
        <item x="4812"/>
        <item x="5412"/>
        <item x="6323"/>
        <item x="6245"/>
        <item x="4102"/>
        <item x="5946"/>
        <item x="3739"/>
        <item x="5794"/>
        <item x="6208"/>
        <item x="5158"/>
        <item x="128"/>
        <item x="4367"/>
        <item x="2769"/>
        <item x="2661"/>
        <item x="2010"/>
        <item x="6281"/>
        <item x="6799"/>
        <item x="5432"/>
        <item x="5331"/>
        <item x="2527"/>
        <item x="4280"/>
        <item x="2015"/>
        <item x="6824"/>
        <item x="3449"/>
        <item x="6515"/>
        <item x="5416"/>
        <item x="6166"/>
        <item x="4583"/>
        <item x="6422"/>
        <item x="5736"/>
        <item x="7326"/>
        <item x="5045"/>
        <item x="5448"/>
        <item x="5066"/>
        <item x="7425"/>
        <item x="6659"/>
        <item x="7393"/>
        <item x="3480"/>
        <item x="5784"/>
        <item x="49"/>
        <item x="2846"/>
        <item x="3776"/>
        <item x="4198"/>
        <item x="3026"/>
        <item x="4686"/>
        <item x="5110"/>
        <item x="1545"/>
        <item x="23"/>
        <item x="640"/>
        <item x="5493"/>
        <item x="739"/>
        <item x="2269"/>
        <item x="6361"/>
        <item x="2454"/>
        <item x="4192"/>
        <item x="2879"/>
        <item x="473"/>
        <item x="837"/>
        <item x="1462"/>
        <item x="434"/>
        <item x="6476"/>
        <item x="3627"/>
        <item x="7332"/>
        <item x="5637"/>
        <item x="5687"/>
        <item x="493"/>
        <item x="7003"/>
        <item x="1170"/>
        <item x="3509"/>
        <item x="87"/>
        <item x="309"/>
        <item x="5003"/>
        <item x="6268"/>
        <item x="5540"/>
        <item x="1388"/>
        <item x="7350"/>
        <item x="5017"/>
        <item x="1778"/>
        <item x="3719"/>
        <item x="6571"/>
        <item x="4430"/>
        <item x="1400"/>
        <item x="4799"/>
        <item x="1239"/>
        <item x="3377"/>
        <item x="5547"/>
        <item x="290"/>
        <item x="7374"/>
        <item x="1846"/>
        <item x="3880"/>
        <item x="3348"/>
        <item x="666"/>
        <item x="1056"/>
        <item x="5602"/>
        <item x="56"/>
        <item x="5427"/>
        <item x="4848"/>
        <item x="4894"/>
        <item x="5070"/>
        <item x="5063"/>
        <item x="7055"/>
        <item x="1790"/>
        <item x="2045"/>
        <item x="4173"/>
        <item x="2545"/>
        <item x="5592"/>
        <item x="6190"/>
        <item x="498"/>
        <item x="2791"/>
        <item x="1330"/>
        <item x="3188"/>
        <item x="284"/>
        <item x="6523"/>
        <item x="2066"/>
        <item x="6575"/>
        <item x="4195"/>
        <item x="7396"/>
        <item x="3279"/>
        <item x="3674"/>
        <item x="778"/>
        <item x="2516"/>
        <item x="6372"/>
        <item x="6690"/>
        <item x="156"/>
        <item x="4590"/>
        <item x="6890"/>
        <item x="6305"/>
        <item x="7282"/>
        <item x="6923"/>
        <item x="6988"/>
        <item x="1560"/>
        <item x="4509"/>
        <item x="4466"/>
        <item x="5109"/>
        <item x="4267"/>
        <item x="6784"/>
        <item x="7346"/>
        <item x="3550"/>
        <item x="5795"/>
        <item x="2413"/>
        <item x="561"/>
        <item x="7039"/>
        <item x="1435"/>
        <item x="6541"/>
        <item x="2442"/>
        <item x="3691"/>
        <item x="4820"/>
        <item x="1051"/>
        <item x="2200"/>
        <item x="4250"/>
        <item x="6604"/>
        <item x="3189"/>
        <item x="6423"/>
        <item x="6126"/>
        <item x="573"/>
        <item x="456"/>
        <item x="2216"/>
        <item x="2839"/>
        <item x="48"/>
        <item x="1753"/>
        <item x="6555"/>
        <item x="4578"/>
        <item x="882"/>
        <item x="5114"/>
        <item x="5929"/>
        <item x="3783"/>
        <item x="4168"/>
        <item x="3974"/>
        <item x="399"/>
        <item x="6074"/>
        <item x="5640"/>
        <item x="3582"/>
        <item x="1067"/>
        <item x="4717"/>
        <item x="6802"/>
        <item x="3003"/>
        <item x="5253"/>
        <item x="3524"/>
        <item x="6241"/>
        <item x="6853"/>
        <item x="5393"/>
        <item x="2150"/>
        <item x="2018"/>
        <item x="5969"/>
        <item x="6233"/>
        <item x="6663"/>
        <item x="4517"/>
        <item x="2507"/>
        <item x="4094"/>
        <item x="6091"/>
        <item x="6719"/>
        <item x="3864"/>
        <item x="2139"/>
        <item x="4702"/>
        <item x="5627"/>
        <item x="235"/>
        <item x="6534"/>
        <item x="3216"/>
        <item x="1957"/>
        <item x="3750"/>
        <item x="7219"/>
        <item x="6612"/>
        <item x="3104"/>
        <item x="400"/>
        <item x="438"/>
        <item x="743"/>
        <item x="6023"/>
        <item x="404"/>
        <item x="2278"/>
        <item x="4422"/>
        <item x="2773"/>
        <item x="965"/>
        <item x="4877"/>
        <item x="1909"/>
        <item x="6491"/>
        <item x="2416"/>
        <item x="3208"/>
        <item x="6013"/>
        <item x="4059"/>
        <item x="4697"/>
        <item x="3147"/>
        <item x="3396"/>
        <item x="4170"/>
        <item x="4175"/>
        <item x="6313"/>
        <item x="768"/>
        <item x="388"/>
        <item x="5805"/>
        <item x="4273"/>
        <item x="6627"/>
        <item x="7068"/>
        <item x="5406"/>
        <item x="977"/>
        <item x="4485"/>
        <item x="5507"/>
        <item x="3447"/>
        <item x="5036"/>
        <item x="2332"/>
        <item x="3810"/>
        <item x="5315"/>
        <item x="3350"/>
        <item x="2051"/>
        <item x="1547"/>
        <item x="1306"/>
        <item x="3770"/>
        <item x="3575"/>
        <item x="2851"/>
        <item x="7226"/>
        <item x="4269"/>
        <item x="896"/>
        <item x="278"/>
        <item x="5032"/>
        <item x="3505"/>
        <item x="847"/>
        <item x="3779"/>
        <item x="1154"/>
        <item x="6336"/>
        <item x="872"/>
        <item x="6165"/>
        <item x="901"/>
        <item x="4332"/>
        <item x="4045"/>
        <item x="4446"/>
        <item x="6935"/>
        <item x="7093"/>
        <item x="3398"/>
        <item x="3788"/>
        <item x="5150"/>
        <item x="2065"/>
        <item x="5762"/>
        <item x="505"/>
        <item x="3870"/>
        <item x="7368"/>
        <item x="971"/>
        <item x="1839"/>
        <item x="1241"/>
        <item x="932"/>
        <item x="5039"/>
        <item x="1772"/>
        <item x="483"/>
        <item x="3253"/>
        <item x="6839"/>
        <item x="2640"/>
        <item x="518"/>
        <item x="1701"/>
        <item x="1370"/>
        <item x="4077"/>
        <item x="821"/>
        <item x="4651"/>
        <item x="3314"/>
        <item x="3696"/>
        <item x="2503"/>
        <item x="5605"/>
        <item x="6762"/>
        <item x="6562"/>
        <item x="3182"/>
        <item x="149"/>
        <item x="2371"/>
        <item x="7229"/>
        <item x="2240"/>
        <item x="5137"/>
        <item x="3451"/>
        <item x="4405"/>
        <item x="4733"/>
        <item x="6386"/>
        <item x="52"/>
        <item x="5011"/>
        <item x="7078"/>
        <item x="2369"/>
        <item x="7094"/>
        <item x="2813"/>
        <item x="1942"/>
        <item x="3250"/>
        <item x="43"/>
        <item x="3289"/>
        <item x="5987"/>
        <item x="825"/>
        <item x="7171"/>
        <item x="4796"/>
        <item x="3839"/>
        <item x="6467"/>
        <item x="6662"/>
        <item x="7030"/>
        <item x="3135"/>
        <item x="4307"/>
        <item x="5010"/>
        <item x="414"/>
        <item x="5211"/>
        <item x="5569"/>
        <item x="3940"/>
        <item x="7384"/>
        <item x="3476"/>
        <item x="6330"/>
        <item x="3799"/>
        <item x="1193"/>
        <item x="3473"/>
        <item x="353"/>
        <item x="6650"/>
        <item x="4576"/>
        <item x="1515"/>
        <item x="2509"/>
        <item x="4870"/>
        <item x="2942"/>
        <item x="2449"/>
        <item x="6060"/>
        <item x="3234"/>
        <item x="4368"/>
        <item x="6228"/>
        <item x="3607"/>
        <item x="3040"/>
        <item x="7291"/>
        <item x="6506"/>
        <item x="2756"/>
        <item x="2227"/>
        <item x="1870"/>
        <item x="2892"/>
        <item x="5706"/>
        <item x="4688"/>
        <item x="4508"/>
        <item x="3597"/>
        <item x="1906"/>
        <item x="6005"/>
        <item x="243"/>
        <item x="3144"/>
        <item x="2899"/>
        <item x="1553"/>
        <item x="558"/>
        <item x="4010"/>
        <item x="2263"/>
        <item x="3568"/>
        <item x="3932"/>
        <item x="1114"/>
        <item x="2967"/>
        <item x="4778"/>
        <item x="5403"/>
        <item x="461"/>
        <item x="5961"/>
        <item x="1889"/>
        <item x="5996"/>
        <item x="2152"/>
        <item x="2080"/>
        <item x="3274"/>
        <item x="3876"/>
        <item x="4376"/>
        <item x="565"/>
        <item x="2954"/>
        <item x="5973"/>
        <item x="7146"/>
        <item x="6908"/>
        <item x="2475"/>
        <item x="157"/>
        <item x="2170"/>
        <item x="2847"/>
        <item x="7096"/>
        <item x="1276"/>
        <item x="4803"/>
        <item x="5882"/>
        <item x="4461"/>
        <item x="3210"/>
        <item x="1843"/>
        <item x="5361"/>
        <item x="1966"/>
        <item x="1070"/>
        <item x="3808"/>
        <item x="4400"/>
        <item x="1096"/>
        <item x="36"/>
        <item x="7343"/>
        <item x="4666"/>
        <item x="2283"/>
        <item x="2701"/>
        <item x="5357"/>
        <item x="4716"/>
        <item x="800"/>
        <item x="2166"/>
        <item x="4449"/>
        <item x="2528"/>
        <item x="6167"/>
        <item x="6346"/>
        <item x="6733"/>
        <item x="730"/>
        <item x="180"/>
        <item x="4763"/>
        <item x="7181"/>
        <item x="7432"/>
        <item x="4793"/>
        <item x="2844"/>
        <item x="2694"/>
        <item x="4742"/>
        <item x="4085"/>
        <item x="788"/>
        <item x="6413"/>
        <item x="1617"/>
        <item x="3496"/>
        <item x="6431"/>
        <item x="5862"/>
        <item x="1608"/>
        <item x="3054"/>
        <item x="1978"/>
        <item x="6011"/>
        <item x="568"/>
        <item x="5197"/>
        <item x="3186"/>
        <item x="2340"/>
        <item x="5030"/>
        <item x="4220"/>
        <item x="3317"/>
        <item x="2517"/>
        <item x="3067"/>
        <item x="6068"/>
        <item x="2282"/>
        <item x="3288"/>
        <item x="3663"/>
        <item x="1667"/>
        <item x="7032"/>
        <item x="4318"/>
        <item x="301"/>
        <item x="1618"/>
        <item x="714"/>
        <item x="6494"/>
        <item x="7020"/>
        <item x="357"/>
        <item x="3990"/>
        <item x="4582"/>
        <item x="4663"/>
        <item x="5789"/>
        <item x="544"/>
        <item x="616"/>
        <item x="2440"/>
        <item x="5453"/>
        <item x="3643"/>
        <item x="2541"/>
        <item x="2809"/>
        <item x="5301"/>
        <item x="1853"/>
        <item x="1681"/>
        <item x="4329"/>
        <item x="5827"/>
        <item x="6454"/>
        <item x="3840"/>
        <item x="3222"/>
        <item x="5278"/>
        <item x="4118"/>
        <item x="5840"/>
        <item x="5685"/>
        <item x="4231"/>
        <item x="1061"/>
        <item x="1679"/>
        <item x="1024"/>
        <item x="3039"/>
        <item x="6826"/>
        <item x="4152"/>
        <item x="6462"/>
        <item x="2268"/>
        <item x="2426"/>
        <item x="4001"/>
        <item x="4802"/>
        <item x="5100"/>
        <item x="2721"/>
        <item x="2376"/>
        <item x="3819"/>
        <item x="3999"/>
        <item x="2568"/>
        <item x="4457"/>
        <item x="6652"/>
        <item x="6544"/>
        <item x="2271"/>
        <item x="5444"/>
        <item x="5255"/>
        <item x="6675"/>
        <item x="7263"/>
        <item x="6137"/>
        <item x="5505"/>
        <item x="1037"/>
        <item x="253"/>
        <item x="2542"/>
        <item x="5575"/>
        <item x="265"/>
        <item x="5055"/>
        <item x="316"/>
        <item x="4818"/>
        <item x="1287"/>
        <item x="6040"/>
        <item x="1290"/>
        <item x="6928"/>
        <item x="2450"/>
        <item x="6732"/>
        <item x="4346"/>
        <item x="6905"/>
        <item x="2466"/>
        <item x="1776"/>
        <item x="13"/>
        <item x="3883"/>
        <item x="1692"/>
        <item x="1140"/>
        <item x="3227"/>
        <item x="6453"/>
        <item x="5710"/>
        <item x="1828"/>
        <item x="4951"/>
        <item x="4356"/>
        <item x="4661"/>
        <item x="5240"/>
        <item x="7183"/>
        <item x="5833"/>
        <item x="3099"/>
        <item x="3394"/>
        <item x="4612"/>
        <item x="5836"/>
        <item x="3662"/>
        <item x="792"/>
        <item x="5729"/>
        <item x="6117"/>
        <item x="6951"/>
        <item x="5896"/>
        <item x="5560"/>
        <item x="285"/>
        <item x="5439"/>
        <item x="3919"/>
        <item x="5562"/>
        <item x="7385"/>
        <item x="6980"/>
        <item x="4071"/>
        <item x="3117"/>
        <item x="2428"/>
        <item x="3778"/>
        <item x="6244"/>
        <item x="5178"/>
        <item x="5256"/>
        <item x="6502"/>
        <item x="4399"/>
        <item x="5607"/>
        <item x="7125"/>
        <item x="6991"/>
        <item x="1171"/>
        <item x="4707"/>
        <item x="6654"/>
        <item x="425"/>
        <item x="2792"/>
        <item x="4315"/>
        <item x="1168"/>
        <item x="4415"/>
        <item x="416"/>
        <item x="3450"/>
        <item x="3533"/>
        <item x="5209"/>
        <item x="7157"/>
        <item x="64"/>
        <item x="2964"/>
        <item x="2904"/>
        <item x="3996"/>
        <item x="2590"/>
        <item x="7367"/>
        <item x="2999"/>
        <item x="1915"/>
        <item x="704"/>
        <item x="391"/>
        <item x="2525"/>
        <item x="6050"/>
        <item x="3148"/>
        <item x="4034"/>
        <item x="5620"/>
        <item x="219"/>
        <item x="3879"/>
        <item x="6806"/>
        <item x="1986"/>
        <item x="5374"/>
        <item x="5206"/>
        <item x="6211"/>
        <item x="3422"/>
        <item x="1606"/>
        <item x="5711"/>
        <item x="4383"/>
        <item x="477"/>
        <item x="1601"/>
        <item x="4218"/>
        <item x="925"/>
        <item x="4845"/>
        <item x="6343"/>
        <item x="2393"/>
        <item x="3231"/>
        <item x="245"/>
        <item x="2387"/>
        <item x="3494"/>
        <item x="3423"/>
        <item x="4705"/>
        <item x="2254"/>
        <item x="5991"/>
        <item x="3634"/>
        <item x="4008"/>
        <item x="5389"/>
        <item x="6252"/>
        <item x="7399"/>
        <item x="5553"/>
        <item x="5573"/>
        <item x="1603"/>
        <item x="1611"/>
        <item x="215"/>
        <item x="942"/>
        <item x="4058"/>
        <item x="6551"/>
        <item x="5817"/>
        <item x="5688"/>
        <item x="753"/>
        <item x="4298"/>
        <item x="3205"/>
        <item x="2857"/>
        <item x="4019"/>
        <item x="5724"/>
        <item x="5915"/>
        <item x="5535"/>
        <item x="5343"/>
        <item x="1729"/>
        <item x="5355"/>
        <item x="4921"/>
        <item x="1325"/>
        <item x="1478"/>
        <item x="1982"/>
        <item x="2786"/>
        <item x="1349"/>
        <item x="5433"/>
        <item x="4359"/>
        <item x="6862"/>
        <item x="1040"/>
        <item x="6920"/>
        <item x="4679"/>
        <item x="2685"/>
        <item x="2980"/>
        <item x="2307"/>
        <item x="213"/>
        <item x="4380"/>
        <item x="6995"/>
        <item x="3519"/>
        <item x="6540"/>
        <item x="5085"/>
        <item x="6851"/>
        <item x="5947"/>
        <item x="5319"/>
        <item x="6559"/>
        <item x="2742"/>
        <item x="7012"/>
        <item x="7258"/>
        <item x="2496"/>
        <item x="1437"/>
        <item x="3578"/>
        <item x="593"/>
        <item x="5664"/>
        <item x="3922"/>
        <item x="5983"/>
        <item x="3666"/>
        <item x="72"/>
        <item x="6391"/>
        <item x="4994"/>
        <item x="3215"/>
        <item x="2183"/>
        <item x="6610"/>
        <item x="5659"/>
        <item x="5645"/>
        <item x="3720"/>
        <item x="6209"/>
        <item x="4689"/>
        <item x="2337"/>
        <item x="4654"/>
        <item x="3827"/>
        <item x="6548"/>
        <item x="3226"/>
        <item x="3758"/>
        <item x="1186"/>
        <item x="996"/>
        <item x="5696"/>
        <item x="2781"/>
        <item x="5464"/>
        <item x="3630"/>
        <item x="4476"/>
        <item x="2988"/>
        <item x="884"/>
        <item x="460"/>
        <item x="4856"/>
        <item x="6975"/>
        <item x="4806"/>
        <item x="547"/>
        <item x="4041"/>
        <item x="7240"/>
        <item x="6150"/>
        <item x="4876"/>
        <item x="3577"/>
        <item x="3105"/>
        <item x="3548"/>
        <item x="6573"/>
        <item x="1728"/>
        <item x="1045"/>
        <item x="1504"/>
        <item x="239"/>
        <item x="6112"/>
        <item x="6110"/>
        <item x="5959"/>
        <item x="507"/>
        <item x="5232"/>
        <item x="3477"/>
        <item x="4527"/>
        <item x="6030"/>
        <item x="226"/>
        <item x="3400"/>
        <item x="6195"/>
        <item x="4693"/>
        <item x="968"/>
        <item x="5238"/>
        <item x="3213"/>
        <item x="5219"/>
        <item x="3755"/>
        <item x="1223"/>
        <item x="268"/>
        <item x="5451"/>
        <item x="6269"/>
        <item x="6969"/>
        <item x="6811"/>
        <item x="7040"/>
        <item x="1854"/>
        <item x="7407"/>
        <item x="2604"/>
        <item x="5013"/>
        <item x="3198"/>
        <item x="249"/>
        <item x="1311"/>
        <item x="161"/>
        <item x="550"/>
        <item x="232"/>
        <item x="1371"/>
        <item x="2787"/>
        <item x="5105"/>
        <item x="5971"/>
        <item x="6366"/>
        <item x="2903"/>
        <item x="3843"/>
        <item x="6259"/>
        <item x="5479"/>
        <item x="4310"/>
        <item x="3648"/>
        <item x="6852"/>
        <item x="2354"/>
        <item x="5972"/>
        <item x="4905"/>
        <item x="2168"/>
        <item x="580"/>
        <item x="6153"/>
        <item x="6385"/>
        <item x="5954"/>
        <item x="5856"/>
        <item x="3704"/>
        <item x="5735"/>
        <item x="6872"/>
        <item x="6105"/>
        <item x="7026"/>
        <item x="85"/>
        <item x="858"/>
        <item x="6912"/>
        <item x="2382"/>
        <item x="2555"/>
        <item x="2586"/>
        <item x="1184"/>
        <item x="1459"/>
        <item x="3427"/>
        <item x="1034"/>
        <item x="789"/>
        <item x="1645"/>
        <item x="1156"/>
        <item x="3518"/>
        <item x="2735"/>
        <item x="4551"/>
        <item x="2508"/>
        <item x="2481"/>
        <item x="1046"/>
        <item x="2519"/>
        <item x="4732"/>
        <item x="686"/>
        <item x="4473"/>
        <item x="2077"/>
        <item x="4741"/>
        <item x="1551"/>
        <item x="3767"/>
        <item x="482"/>
        <item x="3715"/>
        <item x="100"/>
        <item x="1279"/>
        <item x="4351"/>
        <item x="238"/>
        <item x="1890"/>
        <item x="2438"/>
        <item x="5129"/>
        <item x="4263"/>
        <item x="2845"/>
        <item x="1077"/>
        <item x="5801"/>
        <item x="3676"/>
        <item x="3002"/>
        <item x="3557"/>
        <item x="4997"/>
        <item x="393"/>
        <item x="2686"/>
        <item x="2571"/>
        <item x="706"/>
        <item x="5981"/>
        <item x="1808"/>
        <item x="6064"/>
        <item x="2691"/>
        <item x="2653"/>
        <item x="7362"/>
        <item x="2206"/>
        <item x="4354"/>
        <item x="5325"/>
        <item x="7364"/>
        <item x="2593"/>
        <item x="2682"/>
        <item x="2163"/>
        <item x="7087"/>
        <item x="716"/>
        <item x="2252"/>
        <item x="3887"/>
        <item x="2665"/>
        <item x="3005"/>
        <item x="6512"/>
        <item x="6812"/>
        <item x="1578"/>
        <item x="5582"/>
        <item x="203"/>
        <item x="2747"/>
        <item x="6403"/>
        <item x="833"/>
        <item x="517"/>
        <item x="3535"/>
        <item x="1358"/>
        <item x="2609"/>
        <item x="4455"/>
        <item x="3942"/>
        <item x="7334"/>
        <item x="2793"/>
        <item x="1630"/>
        <item x="2408"/>
        <item x="1001"/>
        <item x="875"/>
        <item x="1205"/>
        <item x="1954"/>
        <item x="5127"/>
        <item x="5767"/>
        <item x="1899"/>
        <item x="2612"/>
        <item x="3395"/>
        <item x="5530"/>
        <item x="7254"/>
        <item x="2075"/>
        <item x="2164"/>
        <item x="1413"/>
        <item x="6247"/>
        <item x="2596"/>
        <item x="330"/>
        <item x="3610"/>
        <item x="273"/>
        <item x="6744"/>
        <item x="3821"/>
        <item x="2902"/>
        <item x="6524"/>
        <item x="5272"/>
        <item x="6213"/>
        <item x="4701"/>
        <item x="6350"/>
        <item x="4948"/>
        <item x="6291"/>
        <item x="5722"/>
        <item x="5340"/>
        <item x="6879"/>
        <item x="4618"/>
        <item x="5196"/>
        <item x="5305"/>
        <item x="754"/>
        <item x="4113"/>
        <item x="2543"/>
        <item x="4016"/>
        <item x="2979"/>
        <item x="1704"/>
        <item x="432"/>
        <item x="2114"/>
        <item x="3100"/>
        <item x="7239"/>
        <item x="3558"/>
        <item x="935"/>
        <item x="6791"/>
        <item x="7400"/>
        <item x="4867"/>
        <item x="1610"/>
        <item x="3194"/>
        <item x="947"/>
        <item x="5681"/>
        <item x="6692"/>
        <item x="223"/>
        <item x="5542"/>
        <item x="1524"/>
        <item x="5173"/>
        <item x="3973"/>
        <item x="829"/>
        <item x="5994"/>
        <item x="4371"/>
        <item x="1523"/>
        <item x="1999"/>
        <item x="155"/>
        <item x="3499"/>
        <item x="5557"/>
        <item x="2415"/>
        <item x="1588"/>
        <item x="2309"/>
        <item x="978"/>
        <item x="6629"/>
        <item x="1788"/>
        <item x="6613"/>
        <item x="1817"/>
        <item x="7111"/>
        <item x="4098"/>
        <item x="5682"/>
        <item x="1286"/>
        <item x="740"/>
        <item x="6993"/>
        <item x="7177"/>
        <item x="7430"/>
        <item x="6660"/>
        <item x="1783"/>
        <item x="6122"/>
        <item x="6668"/>
        <item x="3116"/>
        <item x="3111"/>
        <item x="4896"/>
        <item x="773"/>
        <item x="1451"/>
        <item x="787"/>
        <item x="6459"/>
        <item x="2984"/>
        <item x="5694"/>
        <item x="4360"/>
        <item x="747"/>
        <item x="3298"/>
        <item x="350"/>
        <item x="2132"/>
        <item x="2158"/>
        <item x="3181"/>
        <item x="1233"/>
        <item x="4459"/>
        <item x="2807"/>
        <item x="3889"/>
        <item x="6426"/>
        <item x="1818"/>
        <item x="4676"/>
        <item x="3153"/>
        <item x="2922"/>
        <item x="5292"/>
        <item x="1394"/>
        <item x="6468"/>
        <item x="355"/>
        <item x="3994"/>
        <item x="5035"/>
        <item x="5902"/>
        <item x="3128"/>
        <item x="3230"/>
        <item x="3621"/>
        <item x="5708"/>
        <item x="7330"/>
        <item x="1536"/>
        <item x="3120"/>
        <item x="4866"/>
        <item x="3603"/>
        <item x="6335"/>
        <item x="5700"/>
        <item x="1447"/>
        <item x="7143"/>
        <item x="348"/>
        <item x="422"/>
        <item x="2034"/>
        <item x="2643"/>
        <item x="2008"/>
        <item x="914"/>
        <item x="141"/>
        <item x="3737"/>
        <item x="6859"/>
        <item x="7223"/>
        <item x="6246"/>
        <item x="4246"/>
        <item x="597"/>
        <item x="2315"/>
        <item x="4062"/>
        <item x="5027"/>
        <item x="2803"/>
        <item x="4554"/>
        <item x="4222"/>
        <item x="5953"/>
        <item x="6750"/>
        <item x="4801"/>
        <item x="5394"/>
        <item x="4110"/>
        <item x="4012"/>
        <item x="529"/>
        <item x="6606"/>
        <item x="6046"/>
        <item x="2960"/>
        <item x="2033"/>
        <item x="6371"/>
        <item x="7176"/>
        <item x="4821"/>
        <item x="2062"/>
        <item x="6075"/>
        <item x="3516"/>
        <item x="5778"/>
        <item x="2050"/>
        <item x="4649"/>
        <item x="7342"/>
        <item x="7179"/>
        <item x="5570"/>
        <item x="2295"/>
        <item x="586"/>
        <item x="1988"/>
        <item x="5228"/>
        <item x="5342"/>
        <item x="2837"/>
        <item x="5372"/>
        <item x="543"/>
        <item x="7173"/>
        <item x="6019"/>
        <item x="6280"/>
        <item x="4261"/>
        <item x="14"/>
        <item x="3238"/>
        <item x="3675"/>
        <item x="7273"/>
        <item x="4591"/>
        <item x="1914"/>
        <item x="6070"/>
        <item x="6276"/>
        <item x="5050"/>
        <item x="6533"/>
        <item x="3865"/>
        <item x="5561"/>
        <item x="6900"/>
        <item x="5520"/>
        <item x="4636"/>
        <item x="5172"/>
        <item x="380"/>
        <item x="1592"/>
        <item x="950"/>
        <item x="6417"/>
        <item x="3766"/>
        <item x="2692"/>
        <item x="3280"/>
        <item x="1408"/>
        <item x="5596"/>
        <item x="6092"/>
        <item x="2009"/>
        <item x="4377"/>
        <item x="4065"/>
        <item x="3801"/>
        <item x="5698"/>
        <item x="4493"/>
        <item x="5184"/>
        <item x="3453"/>
        <item x="4522"/>
        <item x="3064"/>
        <item x="3363"/>
        <item x="176"/>
        <item x="4502"/>
        <item x="4313"/>
        <item x="6449"/>
        <item x="3606"/>
        <item x="3318"/>
        <item x="1387"/>
        <item x="7121"/>
        <item x="260"/>
        <item x="1308"/>
        <item x="5202"/>
        <item x="6582"/>
        <item x="227"/>
        <item x="6934"/>
        <item x="162"/>
        <item x="442"/>
        <item x="4289"/>
        <item x="2726"/>
        <item x="1774"/>
        <item x="1479"/>
        <item x="956"/>
        <item x="2681"/>
        <item x="3471"/>
        <item x="719"/>
        <item x="259"/>
        <item x="1805"/>
        <item x="3036"/>
        <item x="699"/>
        <item x="4815"/>
        <item x="7227"/>
        <item x="1996"/>
        <item x="5269"/>
        <item x="5887"/>
        <item x="3045"/>
        <item x="2548"/>
        <item x="2959"/>
        <item x="2645"/>
        <item x="4690"/>
        <item x="5077"/>
        <item x="3947"/>
        <item x="3243"/>
        <item x="3762"/>
        <item x="5082"/>
        <item x="1089"/>
        <item x="6427"/>
        <item x="4579"/>
        <item x="1090"/>
        <item x="4447"/>
        <item x="1057"/>
        <item x="5578"/>
        <item x="5147"/>
        <item x="4577"/>
        <item x="5297"/>
        <item x="6017"/>
        <item x="5152"/>
        <item x="928"/>
        <item x="5044"/>
        <item x="6747"/>
        <item x="6883"/>
        <item x="5757"/>
        <item x="2610"/>
        <item x="4561"/>
        <item x="6550"/>
        <item x="6685"/>
        <item x="332"/>
        <item x="1520"/>
        <item x="2355"/>
        <item x="6157"/>
        <item x="791"/>
        <item x="5845"/>
        <item x="3129"/>
        <item x="3921"/>
        <item x="1404"/>
        <item x="5367"/>
        <item x="797"/>
        <item x="3701"/>
        <item x="5783"/>
        <item x="2194"/>
        <item x="2620"/>
        <item x="1405"/>
        <item x="2030"/>
        <item x="2256"/>
        <item x="4849"/>
        <item x="6615"/>
        <item x="5782"/>
        <item x="7242"/>
        <item x="5861"/>
        <item x="5037"/>
        <item x="4013"/>
        <item x="7281"/>
        <item x="4570"/>
        <item x="5898"/>
        <item x="1466"/>
        <item x="2312"/>
        <item x="516"/>
        <item x="657"/>
        <item x="5243"/>
        <item x="1760"/>
        <item x="7184"/>
        <item x="4500"/>
        <item x="3175"/>
        <item x="2750"/>
        <item x="5326"/>
        <item x="2328"/>
        <item x="1516"/>
        <item x="6124"/>
        <item x="3969"/>
        <item x="796"/>
        <item x="4063"/>
        <item x="4256"/>
        <item x="1845"/>
        <item x="3242"/>
        <item x="5167"/>
        <item x="6239"/>
        <item x="5702"/>
        <item x="5304"/>
        <item x="3599"/>
        <item x="6065"/>
        <item x="7310"/>
        <item x="3718"/>
        <item x="5974"/>
        <item x="6430"/>
        <item x="3593"/>
        <item x="3731"/>
        <item x="5443"/>
        <item x="2324"/>
        <item x="2264"/>
        <item x="3863"/>
        <item x="5839"/>
        <item x="2448"/>
        <item x="4830"/>
        <item x="1444"/>
        <item x="5629"/>
        <item x="6394"/>
        <item x="2782"/>
        <item x="1030"/>
        <item x="77"/>
        <item x="1975"/>
        <item x="549"/>
        <item x="66"/>
        <item x="2204"/>
        <item x="1809"/>
        <item x="2396"/>
        <item x="4723"/>
        <item x="5390"/>
        <item x="7356"/>
        <item x="6412"/>
        <item x="2626"/>
        <item x="5473"/>
        <item x="6378"/>
        <item x="6787"/>
        <item x="2121"/>
        <item x="6471"/>
        <item x="7160"/>
        <item x="4410"/>
        <item x="1866"/>
        <item x="6856"/>
        <item x="6134"/>
        <item x="1771"/>
        <item x="2757"/>
        <item x="2043"/>
        <item x="1161"/>
        <item x="653"/>
        <item x="4616"/>
        <item x="1088"/>
        <item x="4093"/>
        <item x="1700"/>
        <item x="2128"/>
        <item x="2924"/>
        <item x="1220"/>
        <item x="5468"/>
        <item x="1230"/>
        <item x="55"/>
        <item x="1985"/>
        <item x="1513"/>
        <item x="1131"/>
        <item x="5112"/>
        <item x="168"/>
        <item x="5611"/>
        <item x="3306"/>
        <item x="6734"/>
        <item x="84"/>
        <item x="1477"/>
        <item x="4484"/>
        <item x="3376"/>
        <item x="2379"/>
        <item x="7122"/>
        <item x="6376"/>
        <item x="3124"/>
        <item x="1717"/>
        <item x="2770"/>
        <item x="6622"/>
        <item x="5280"/>
        <item x="1932"/>
        <item x="4963"/>
        <item x="1512"/>
        <item x="1993"/>
        <item x="7201"/>
        <item x="6398"/>
        <item x="5692"/>
        <item x="3263"/>
        <item x="3409"/>
        <item x="870"/>
        <item x="3152"/>
        <item x="7216"/>
        <item x="4317"/>
        <item x="73"/>
        <item x="1247"/>
        <item x="1022"/>
        <item x="4458"/>
        <item x="4486"/>
        <item x="5857"/>
        <item x="7144"/>
        <item x="2145"/>
        <item x="6950"/>
        <item x="81"/>
        <item x="4029"/>
        <item x="40"/>
        <item x="625"/>
        <item x="3511"/>
        <item x="1157"/>
        <item x="5820"/>
        <item x="1572"/>
        <item x="6447"/>
        <item x="5658"/>
        <item x="6397"/>
        <item x="1594"/>
        <item x="946"/>
        <item x="921"/>
        <item x="6435"/>
        <item x="6972"/>
        <item x="1159"/>
        <item x="3096"/>
        <item x="930"/>
        <item x="2485"/>
        <item x="1181"/>
        <item x="1333"/>
        <item x="4433"/>
        <item x="3369"/>
        <item x="642"/>
        <item x="2430"/>
        <item x="4675"/>
        <item x="164"/>
        <item x="6557"/>
        <item x="3729"/>
        <item x="1341"/>
        <item x="6892"/>
        <item x="3683"/>
        <item x="7297"/>
        <item x="6981"/>
        <item x="6873"/>
        <item x="7424"/>
        <item x="4339"/>
        <item x="7024"/>
        <item x="1238"/>
        <item x="991"/>
        <item x="4781"/>
        <item x="6107"/>
        <item x="5521"/>
        <item x="1555"/>
        <item x="5934"/>
        <item x="5923"/>
        <item x="4936"/>
        <item x="302"/>
        <item x="4279"/>
        <item x="3320"/>
        <item x="694"/>
        <item x="2471"/>
        <item x="4176"/>
        <item x="26"/>
        <item x="3598"/>
        <item x="5351"/>
        <item x="6682"/>
        <item x="7275"/>
        <item x="6296"/>
        <item x="5739"/>
        <item x="4756"/>
        <item x="4166"/>
        <item x="3987"/>
        <item x="6889"/>
        <item x="4630"/>
        <item x="2173"/>
        <item x="702"/>
        <item x="1981"/>
        <item x="5411"/>
        <item x="6204"/>
        <item x="433"/>
        <item x="344"/>
        <item x="5166"/>
        <item x="311"/>
        <item x="7288"/>
        <item x="3751"/>
        <item x="5565"/>
        <item x="436"/>
        <item x="5639"/>
        <item x="3724"/>
        <item x="5171"/>
        <item x="4451"/>
        <item x="6992"/>
        <item x="5635"/>
        <item x="4791"/>
        <item x="6237"/>
        <item x="4338"/>
        <item x="5846"/>
        <item x="224"/>
        <item x="1319"/>
        <item x="1253"/>
        <item x="1658"/>
        <item x="700"/>
        <item x="369"/>
        <item x="899"/>
        <item x="3338"/>
        <item x="5841"/>
        <item x="6689"/>
        <item x="5880"/>
        <item x="5842"/>
        <item x="4628"/>
        <item x="6596"/>
        <item x="5463"/>
        <item x="3207"/>
        <item x="6658"/>
        <item x="5246"/>
        <item x="248"/>
        <item x="4635"/>
        <item x="2185"/>
        <item x="398"/>
        <item x="5957"/>
        <item x="3353"/>
        <item x="5869"/>
        <item x="5005"/>
        <item x="6477"/>
        <item x="5387"/>
        <item x="7294"/>
        <item x="5761"/>
        <item x="3850"/>
        <item x="6763"/>
        <item x="4899"/>
        <item x="181"/>
        <item x="6674"/>
        <item x="132"/>
        <item t="default"/>
      </items>
    </pivotField>
    <pivotField showAll="0"/>
    <pivotField axis="axisRow" showAll="0" sortType="ascending">
      <items count="19">
        <item x="0"/>
        <item x="3"/>
        <item x="10"/>
        <item x="2"/>
        <item x="1"/>
        <item x="6"/>
        <item x="4"/>
        <item x="9"/>
        <item x="7"/>
        <item x="5"/>
        <item x="13"/>
        <item x="16"/>
        <item x="15"/>
        <item x="11"/>
        <item x="8"/>
        <item x="17"/>
        <item x="14"/>
        <item x="12"/>
        <item t="default"/>
      </items>
      <autoSortScope>
        <pivotArea dataOnly="0" outline="0" fieldPosition="0">
          <references count="1">
            <reference field="4294967294" count="1" selected="0">
              <x v="0"/>
            </reference>
          </references>
        </pivotArea>
      </autoSortScope>
    </pivotField>
    <pivotField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pivotField>
    <pivotField showAll="0"/>
    <pivotField showAll="0"/>
    <pivotField showAll="0"/>
    <pivotField showAll="0"/>
    <pivotField showAll="0"/>
    <pivotField showAll="0"/>
    <pivotField numFmtId="164" showAll="0"/>
    <pivotField showAll="0"/>
    <pivotField showAll="0">
      <items count="11">
        <item x="0"/>
        <item m="1" x="5"/>
        <item x="1"/>
        <item m="1" x="6"/>
        <item x="2"/>
        <item m="1" x="7"/>
        <item x="3"/>
        <item m="1" x="8"/>
        <item x="4"/>
        <item m="1" x="9"/>
        <item t="default"/>
      </items>
    </pivotField>
    <pivotField showAll="0"/>
  </pivotFields>
  <rowFields count="1">
    <field x="2"/>
  </rowFields>
  <rowItems count="19">
    <i>
      <x v="11"/>
    </i>
    <i>
      <x v="15"/>
    </i>
    <i>
      <x v="10"/>
    </i>
    <i>
      <x v="17"/>
    </i>
    <i>
      <x v="13"/>
    </i>
    <i>
      <x v="14"/>
    </i>
    <i>
      <x v="7"/>
    </i>
    <i>
      <x v="16"/>
    </i>
    <i>
      <x v="12"/>
    </i>
    <i>
      <x v="8"/>
    </i>
    <i>
      <x v="9"/>
    </i>
    <i>
      <x v="2"/>
    </i>
    <i>
      <x v="1"/>
    </i>
    <i>
      <x v="3"/>
    </i>
    <i>
      <x v="5"/>
    </i>
    <i>
      <x v="6"/>
    </i>
    <i>
      <x/>
    </i>
    <i>
      <x v="4"/>
    </i>
    <i t="grand">
      <x/>
    </i>
  </rowItems>
  <colItems count="1">
    <i/>
  </colItems>
  <dataFields count="1">
    <dataField name="No. of Movies" fld="0" subtotal="count" baseField="2"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B22E3E-78CC-4C06-B028-D6DB94918C50}" name="Distribution of movies by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IMDB Rating Category">
  <location ref="G1:H5" firstHeaderRow="1" firstDataRow="1" firstDataCol="1"/>
  <pivotFields count="20">
    <pivotField dataField="1" showAll="0">
      <items count="7434">
        <item x="5423"/>
        <item x="5183"/>
        <item x="6164"/>
        <item x="3294"/>
        <item x="4757"/>
        <item x="5874"/>
        <item x="4987"/>
        <item x="7266"/>
        <item x="1352"/>
        <item x="556"/>
        <item x="5341"/>
        <item x="4490"/>
        <item x="3391"/>
        <item x="2674"/>
        <item x="4161"/>
        <item x="1214"/>
        <item x="1044"/>
        <item x="5465"/>
        <item x="6737"/>
        <item x="3455"/>
        <item x="410"/>
        <item x="5906"/>
        <item x="5157"/>
        <item x="2811"/>
        <item x="3612"/>
        <item x="2629"/>
        <item x="5470"/>
        <item x="7128"/>
        <item x="6138"/>
        <item x="5610"/>
        <item x="5649"/>
        <item x="4421"/>
        <item x="6757"/>
        <item x="2137"/>
        <item x="3852"/>
        <item x="4833"/>
        <item x="5376"/>
        <item x="1379"/>
        <item x="2921"/>
        <item x="4183"/>
        <item x="6152"/>
        <item x="3531"/>
        <item x="486"/>
        <item x="6825"/>
        <item x="6191"/>
        <item x="4245"/>
        <item x="5945"/>
        <item x="6315"/>
        <item x="4144"/>
        <item x="4090"/>
        <item x="5182"/>
        <item x="3651"/>
        <item x="4025"/>
        <item x="6090"/>
        <item x="5028"/>
        <item x="1965"/>
        <item x="6375"/>
        <item x="5415"/>
        <item x="2069"/>
        <item x="2515"/>
        <item x="3372"/>
        <item x="2399"/>
        <item x="5020"/>
        <item x="5015"/>
        <item x="5826"/>
        <item x="6314"/>
        <item x="3897"/>
        <item x="4529"/>
        <item x="5101"/>
        <item x="4023"/>
        <item x="7383"/>
        <item x="6607"/>
        <item x="6937"/>
        <item x="7322"/>
        <item x="6146"/>
        <item x="208"/>
        <item x="4388"/>
        <item x="5824"/>
        <item x="5414"/>
        <item x="948"/>
        <item x="7196"/>
        <item x="6451"/>
        <item x="3573"/>
        <item x="3143"/>
        <item x="3991"/>
        <item x="998"/>
        <item x="2488"/>
        <item x="4061"/>
        <item x="1192"/>
        <item x="1486"/>
        <item x="5054"/>
        <item x="3432"/>
        <item x="4540"/>
        <item x="3"/>
        <item x="6630"/>
        <item x="1377"/>
        <item x="6460"/>
        <item x="936"/>
        <item x="6919"/>
        <item x="7313"/>
        <item x="3794"/>
        <item x="6619"/>
        <item x="2301"/>
        <item x="3199"/>
        <item x="715"/>
        <item x="1616"/>
        <item x="5354"/>
        <item x="361"/>
        <item x="4437"/>
        <item x="3240"/>
        <item x="3390"/>
        <item x="1344"/>
        <item x="1793"/>
        <item x="6783"/>
        <item x="5838"/>
        <item x="2381"/>
        <item x="4537"/>
        <item x="7308"/>
        <item x="6903"/>
        <item x="7306"/>
        <item x="1554"/>
        <item x="2925"/>
        <item x="2311"/>
        <item x="2027"/>
        <item x="6290"/>
        <item x="939"/>
        <item x="1244"/>
        <item x="7034"/>
        <item x="6119"/>
        <item x="5895"/>
        <item x="4523"/>
        <item x="4853"/>
        <item x="2663"/>
        <item x="4928"/>
        <item x="4293"/>
        <item x="1393"/>
        <item x="6184"/>
        <item x="6406"/>
        <item x="4637"/>
        <item x="6817"/>
        <item x="2377"/>
        <item x="2707"/>
        <item x="1898"/>
        <item x="3818"/>
        <item x="2039"/>
        <item x="3140"/>
        <item x="6425"/>
        <item x="2723"/>
        <item x="310"/>
        <item x="6429"/>
        <item x="4659"/>
        <item x="4535"/>
        <item x="2464"/>
        <item x="7309"/>
        <item x="890"/>
        <item x="4262"/>
        <item x="6586"/>
        <item x="1201"/>
        <item x="3570"/>
        <item x="2187"/>
        <item x="3500"/>
        <item x="272"/>
        <item x="4291"/>
        <item x="6358"/>
        <item x="6768"/>
        <item x="1085"/>
        <item x="6421"/>
        <item x="6393"/>
        <item x="1338"/>
        <item x="3262"/>
        <item x="424"/>
        <item x="1350"/>
        <item x="506"/>
        <item x="663"/>
        <item x="1055"/>
        <item x="1251"/>
        <item x="1473"/>
        <item x="501"/>
        <item x="5459"/>
        <item x="3225"/>
        <item x="2233"/>
        <item x="375"/>
        <item x="1185"/>
        <item x="598"/>
        <item x="7214"/>
        <item x="5469"/>
        <item x="2601"/>
        <item x="7080"/>
        <item x="1916"/>
        <item x="2058"/>
        <item x="3589"/>
        <item x="675"/>
        <item x="6032"/>
        <item x="4908"/>
        <item x="5847"/>
        <item x="4385"/>
        <item x="5450"/>
        <item x="1761"/>
        <item x="7109"/>
        <item x="3295"/>
        <item x="2556"/>
        <item x="3121"/>
        <item x="5458"/>
        <item x="512"/>
        <item x="4706"/>
        <item x="7073"/>
        <item x="2117"/>
        <item x="1284"/>
        <item x="2994"/>
        <item x="602"/>
        <item x="1822"/>
        <item x="2213"/>
        <item x="6929"/>
        <item x="2856"/>
        <item x="3123"/>
        <item x="6020"/>
        <item x="2822"/>
        <item x="2605"/>
        <item x="6807"/>
        <item x="2885"/>
        <item x="4438"/>
        <item x="649"/>
        <item x="6373"/>
        <item x="2652"/>
        <item x="6576"/>
        <item x="3539"/>
        <item x="4054"/>
        <item x="7100"/>
        <item x="3798"/>
        <item x="4646"/>
        <item x="4116"/>
        <item x="5800"/>
        <item x="7283"/>
        <item x="4006"/>
        <item x="6095"/>
        <item x="860"/>
        <item x="4018"/>
        <item x="6169"/>
        <item x="1291"/>
        <item x="2502"/>
        <item x="5963"/>
        <item x="102"/>
        <item x="1003"/>
        <item x="3051"/>
        <item x="4858"/>
        <item x="2436"/>
        <item x="2624"/>
        <item x="2174"/>
        <item x="5061"/>
        <item x="5977"/>
        <item x="1277"/>
        <item x="7205"/>
        <item x="7292"/>
        <item x="4731"/>
        <item x="4074"/>
        <item x="2255"/>
        <item x="6415"/>
        <item x="3066"/>
        <item x="6267"/>
        <item x="7136"/>
        <item x="5472"/>
        <item x="1066"/>
        <item x="6777"/>
        <item x="3131"/>
        <item x="7311"/>
        <item x="1766"/>
        <item x="6129"/>
        <item x="732"/>
        <item x="3368"/>
        <item x="1622"/>
        <item x="4441"/>
        <item x="4900"/>
        <item x="5502"/>
        <item x="6286"/>
        <item x="513"/>
        <item x="4247"/>
        <item x="667"/>
        <item x="5437"/>
        <item x="3566"/>
        <item x="6272"/>
        <item x="1665"/>
        <item x="3084"/>
        <item x="3006"/>
        <item x="2364"/>
        <item x="2546"/>
        <item x="228"/>
        <item x="5"/>
        <item x="4885"/>
        <item x="1380"/>
        <item x="2806"/>
        <item x="2021"/>
        <item x="682"/>
        <item x="2918"/>
        <item x="6004"/>
        <item x="4396"/>
        <item x="6352"/>
        <item x="4464"/>
        <item x="3829"/>
        <item x="1738"/>
        <item x="5531"/>
        <item x="6699"/>
        <item x="2032"/>
        <item x="1264"/>
        <item x="888"/>
        <item x="4392"/>
        <item x="6897"/>
        <item x="3025"/>
        <item x="836"/>
        <item x="5417"/>
        <item x="4989"/>
        <item x="7264"/>
        <item x="2265"/>
        <item x="3446"/>
        <item x="5435"/>
        <item x="4086"/>
        <item x="1470"/>
        <item x="2934"/>
        <item x="6943"/>
        <item x="5697"/>
        <item x="6849"/>
        <item x="1902"/>
        <item x="6226"/>
        <item x="179"/>
        <item x="491"/>
        <item x="4143"/>
        <item x="4904"/>
        <item x="6941"/>
        <item x="3707"/>
        <item x="4348"/>
        <item x="381"/>
        <item x="967"/>
        <item x="6716"/>
        <item x="6731"/>
        <item x="1739"/>
        <item x="3665"/>
        <item x="3332"/>
        <item x="633"/>
        <item x="6592"/>
        <item x="4704"/>
        <item x="3820"/>
        <item x="4391"/>
        <item x="6925"/>
        <item x="7108"/>
        <item x="4864"/>
        <item x="41"/>
        <item x="4956"/>
        <item x="5740"/>
        <item x="6510"/>
        <item x="5347"/>
        <item x="1449"/>
        <item x="3806"/>
        <item x="481"/>
        <item x="1212"/>
        <item x="7213"/>
        <item x="954"/>
        <item x="6933"/>
        <item x="3401"/>
        <item x="577"/>
        <item x="793"/>
        <item x="4961"/>
        <item x="27"/>
        <item x="2205"/>
        <item x="3272"/>
        <item x="6842"/>
        <item x="6127"/>
        <item x="6918"/>
        <item x="2115"/>
        <item x="1151"/>
        <item x="1597"/>
        <item x="1816"/>
        <item x="3913"/>
        <item x="6843"/>
        <item x="3407"/>
        <item x="3795"/>
        <item x="134"/>
        <item x="3680"/>
        <item x="5941"/>
        <item x="7052"/>
        <item x="6303"/>
        <item x="4320"/>
        <item x="6591"/>
        <item x="733"/>
        <item x="4184"/>
        <item x="7235"/>
        <item x="3816"/>
        <item x="3058"/>
        <item x="417"/>
        <item x="262"/>
        <item x="6997"/>
        <item x="3699"/>
        <item x="2325"/>
        <item x="6012"/>
        <item x="7245"/>
        <item x="3574"/>
        <item x="4678"/>
        <item x="3959"/>
        <item x="841"/>
        <item x="1859"/>
        <item x="113"/>
        <item x="3078"/>
        <item x="1810"/>
        <item x="2798"/>
        <item x="5457"/>
        <item x="135"/>
        <item x="3495"/>
        <item x="1487"/>
        <item x="7220"/>
        <item x="204"/>
        <item x="4691"/>
        <item x="3031"/>
        <item x="4436"/>
        <item x="4046"/>
        <item x="3415"/>
        <item x="3029"/>
        <item x="6141"/>
        <item x="4426"/>
        <item x="1409"/>
        <item x="6405"/>
        <item x="7134"/>
        <item x="2499"/>
        <item x="379"/>
        <item x="3875"/>
        <item x="7290"/>
        <item x="1102"/>
        <item x="4709"/>
        <item x="3506"/>
        <item x="5345"/>
        <item x="2761"/>
        <item x="5910"/>
        <item x="2446"/>
        <item x="4190"/>
        <item x="1095"/>
        <item x="2748"/>
        <item x="7244"/>
        <item x="3773"/>
        <item x="5675"/>
        <item x="1188"/>
        <item x="3426"/>
        <item x="3165"/>
        <item x="6322"/>
        <item x="7279"/>
        <item x="6891"/>
        <item x="212"/>
        <item x="7145"/>
        <item x="6624"/>
        <item x="5855"/>
        <item x="1639"/>
        <item x="3364"/>
        <item x="5888"/>
        <item x="2290"/>
        <item x="1392"/>
        <item x="1956"/>
        <item x="6831"/>
        <item x="5492"/>
        <item x="3899"/>
        <item x="6495"/>
        <item x="7066"/>
        <item x="2752"/>
        <item x="4092"/>
        <item x="3217"/>
        <item x="3430"/>
        <item x="6"/>
        <item x="4301"/>
        <item x="3479"/>
        <item x="1397"/>
        <item x="4794"/>
        <item x="2614"/>
        <item x="5843"/>
        <item x="5271"/>
        <item x="1403"/>
        <item x="908"/>
        <item x="3322"/>
        <item x="7061"/>
        <item x="4875"/>
        <item x="1650"/>
        <item x="6003"/>
        <item x="1695"/>
        <item x="7212"/>
        <item x="4608"/>
        <item x="5942"/>
        <item x="1195"/>
        <item x="2406"/>
        <item x="3461"/>
        <item x="3195"/>
        <item x="898"/>
        <item x="887"/>
        <item x="2119"/>
        <item x="4434"/>
        <item x="6711"/>
        <item x="93"/>
        <item x="1301"/>
        <item x="4804"/>
        <item x="2141"/>
        <item x="6384"/>
        <item x="3007"/>
        <item x="4494"/>
        <item x="1426"/>
        <item x="2576"/>
        <item x="2331"/>
        <item x="1135"/>
        <item x="7218"/>
        <item x="2671"/>
        <item x="6704"/>
        <item x="4669"/>
        <item x="4007"/>
        <item x="3563"/>
        <item x="5187"/>
        <item x="5436"/>
        <item x="4727"/>
        <item x="982"/>
        <item x="7188"/>
        <item x="3484"/>
        <item x="1976"/>
        <item x="4880"/>
        <item x="3803"/>
        <item x="5873"/>
        <item x="6927"/>
        <item x="4988"/>
        <item x="6585"/>
        <item x="5867"/>
        <item x="1145"/>
        <item x="5026"/>
        <item x="6176"/>
        <item x="6262"/>
        <item x="3986"/>
        <item x="3044"/>
        <item x="3402"/>
        <item x="5169"/>
        <item x="261"/>
        <item x="4145"/>
        <item x="3637"/>
        <item x="1709"/>
        <item x="5337"/>
        <item x="6485"/>
        <item x="7248"/>
        <item x="7057"/>
        <item x="762"/>
        <item x="958"/>
        <item x="5053"/>
        <item x="1651"/>
        <item x="5475"/>
        <item x="3125"/>
        <item x="2130"/>
        <item x="6896"/>
        <item x="6594"/>
        <item x="2622"/>
        <item x="3239"/>
        <item x="4789"/>
        <item x="1143"/>
        <item x="1075"/>
        <item x="3877"/>
        <item x="6899"/>
        <item x="3464"/>
        <item x="446"/>
        <item x="5223"/>
        <item x="712"/>
        <item x="5215"/>
        <item x="2497"/>
        <item x="488"/>
        <item x="6036"/>
        <item x="160"/>
        <item x="840"/>
        <item x="1115"/>
        <item x="635"/>
        <item x="1429"/>
        <item x="1631"/>
        <item x="2569"/>
        <item x="1835"/>
        <item x="1028"/>
        <item x="407"/>
        <item x="7418"/>
        <item x="4177"/>
        <item x="2758"/>
        <item x="1327"/>
        <item x="4460"/>
        <item x="2506"/>
        <item x="6145"/>
        <item x="1721"/>
        <item x="2178"/>
        <item x="5485"/>
        <item x="780"/>
        <item x="6713"/>
        <item x="2976"/>
        <item x="4670"/>
        <item x="7207"/>
        <item x="4235"/>
        <item x="5749"/>
        <item x="7154"/>
        <item x="6242"/>
        <item x="1155"/>
        <item x="3754"/>
        <item x="3713"/>
        <item x="6614"/>
        <item x="6528"/>
        <item x="684"/>
        <item x="4095"/>
        <item x="5042"/>
        <item x="2715"/>
        <item x="3745"/>
        <item x="953"/>
        <item x="3844"/>
        <item x="5247"/>
        <item x="2953"/>
        <item x="313"/>
        <item x="4030"/>
        <item x="2537"/>
        <item x="6480"/>
        <item x="4361"/>
        <item x="6058"/>
        <item x="1160"/>
        <item x="3307"/>
        <item x="5661"/>
        <item x="4798"/>
        <item x="1939"/>
        <item x="3329"/>
        <item x="4264"/>
        <item x="2024"/>
        <item x="4857"/>
        <item x="2958"/>
        <item x="1364"/>
        <item x="7354"/>
        <item x="1428"/>
        <item x="3014"/>
        <item x="4566"/>
        <item x="2617"/>
        <item x="2026"/>
        <item x="6676"/>
        <item x="2346"/>
        <item x="6836"/>
        <item x="3520"/>
        <item x="4745"/>
        <item x="5751"/>
        <item x="6978"/>
        <item x="3687"/>
        <item x="5933"/>
        <item x="6909"/>
        <item x="4611"/>
        <item x="5268"/>
        <item x="7046"/>
        <item x="1248"/>
        <item x="3012"/>
        <item x="7038"/>
        <item x="5822"/>
        <item x="1987"/>
        <item x="6666"/>
        <item x="6022"/>
        <item x="534"/>
        <item x="7000"/>
        <item x="3489"/>
        <item x="3743"/>
        <item x="7174"/>
        <item x="3759"/>
        <item x="2923"/>
        <item x="2971"/>
        <item x="1825"/>
        <item x="4668"/>
        <item x="2840"/>
        <item x="5022"/>
        <item x="4671"/>
        <item x="5048"/>
        <item x="2866"/>
        <item x="3639"/>
        <item x="5168"/>
        <item x="4960"/>
        <item x="4883"/>
        <item x="2036"/>
        <item x="2235"/>
        <item x="1242"/>
        <item x="2933"/>
        <item x="6979"/>
        <item x="6414"/>
        <item x="6214"/>
        <item x="3734"/>
        <item x="2743"/>
        <item x="4497"/>
        <item x="5071"/>
        <item x="6472"/>
        <item x="7408"/>
        <item x="6180"/>
        <item x="5657"/>
        <item x="3828"/>
        <item x="4943"/>
        <item x="2581"/>
        <item x="3481"/>
        <item x="6044"/>
        <item x="6224"/>
        <item x="2148"/>
        <item x="3319"/>
        <item x="3276"/>
        <item x="4146"/>
        <item x="4031"/>
        <item x="6742"/>
        <item x="7391"/>
        <item x="2281"/>
        <item x="3172"/>
        <item x="4968"/>
        <item x="4747"/>
        <item x="7047"/>
        <item x="5860"/>
        <item x="3354"/>
        <item x="530"/>
        <item x="220"/>
        <item x="3700"/>
        <item x="3588"/>
        <item x="1581"/>
        <item x="2338"/>
        <item x="1149"/>
        <item x="1269"/>
        <item x="1697"/>
        <item x="368"/>
        <item x="4137"/>
        <item x="734"/>
        <item x="3560"/>
        <item x="6858"/>
        <item x="986"/>
        <item x="5186"/>
        <item x="470"/>
        <item x="1032"/>
        <item x="2431"/>
        <item x="3070"/>
        <item x="4592"/>
        <item x="5498"/>
        <item x="4306"/>
        <item x="2744"/>
        <item x="5718"/>
        <item x="6419"/>
        <item x="419"/>
        <item x="4516"/>
        <item x="6220"/>
        <item x="2392"/>
        <item x="7327"/>
        <item x="3439"/>
        <item x="1236"/>
        <item x="6284"/>
        <item x="1258"/>
        <item x="3408"/>
        <item x="3757"/>
        <item x="6400"/>
        <item x="4048"/>
        <item x="4212"/>
        <item x="6428"/>
        <item x="2005"/>
        <item x="6301"/>
        <item x="6016"/>
        <item x="3613"/>
        <item x="4788"/>
        <item x="5799"/>
        <item x="2917"/>
        <item x="6463"/>
        <item x="1300"/>
        <item x="4123"/>
        <item x="913"/>
        <item x="881"/>
        <item x="4284"/>
        <item x="1862"/>
        <item x="1460"/>
        <item x="1895"/>
        <item x="3628"/>
        <item x="6778"/>
        <item x="2675"/>
        <item x="1249"/>
        <item x="1925"/>
        <item x="2908"/>
        <item x="1383"/>
        <item x="1640"/>
        <item x="6349"/>
        <item x="7423"/>
        <item x="613"/>
        <item x="4481"/>
        <item x="3904"/>
        <item x="5515"/>
        <item x="2181"/>
        <item x="5643"/>
        <item x="4734"/>
        <item x="3536"/>
        <item x="2547"/>
        <item x="4871"/>
        <item x="4879"/>
        <item x="5713"/>
        <item x="3304"/>
        <item x="5519"/>
        <item x="4539"/>
        <item x="3807"/>
        <item x="3860"/>
        <item x="6538"/>
        <item x="937"/>
        <item x="6409"/>
        <item x="7058"/>
        <item x="1440"/>
        <item x="1927"/>
        <item x="6446"/>
        <item x="2862"/>
        <item x="4902"/>
        <item x="5544"/>
        <item x="7428"/>
        <item x="1078"/>
        <item x="6598"/>
        <item x="7114"/>
        <item x="3224"/>
        <item x="4004"/>
        <item x="7002"/>
        <item x="217"/>
        <item x="6894"/>
        <item x="4401"/>
        <item x="4983"/>
        <item x="6770"/>
        <item x="531"/>
        <item x="2165"/>
        <item x="528"/>
        <item x="2461"/>
        <item x="2530"/>
        <item x="3256"/>
        <item x="1489"/>
        <item x="6828"/>
        <item x="6341"/>
        <item x="3670"/>
        <item x="1060"/>
        <item x="1566"/>
        <item x="7347"/>
        <item x="5282"/>
        <item x="7206"/>
        <item x="2302"/>
        <item x="685"/>
        <item x="7113"/>
        <item x="2975"/>
        <item x="4776"/>
        <item x="2352"/>
        <item x="587"/>
        <item x="6260"/>
        <item x="4076"/>
        <item x="1624"/>
        <item x="4721"/>
        <item x="1317"/>
        <item x="2981"/>
        <item x="4148"/>
        <item x="3834"/>
        <item x="3960"/>
        <item x="158"/>
        <item x="2462"/>
        <item x="2291"/>
        <item x="2474"/>
        <item x="934"/>
        <item x="4051"/>
        <item x="2775"/>
        <item x="6218"/>
        <item x="6160"/>
        <item x="6273"/>
        <item x="372"/>
        <item x="2557"/>
        <item x="1735"/>
        <item x="3425"/>
        <item x="343"/>
        <item x="5652"/>
        <item x="919"/>
        <item x="3301"/>
        <item x="5128"/>
        <item x="241"/>
        <item x="4109"/>
        <item x="2157"/>
        <item x="4882"/>
        <item x="2390"/>
        <item x="7415"/>
        <item x="1769"/>
        <item x="553"/>
        <item x="122"/>
        <item x="2112"/>
        <item x="5191"/>
        <item x="1921"/>
        <item x="609"/>
        <item x="3567"/>
        <item x="878"/>
        <item x="2397"/>
        <item x="7062"/>
        <item x="3689"/>
        <item x="1691"/>
        <item x="552"/>
        <item x="5154"/>
        <item x="83"/>
        <item x="3927"/>
        <item x="4634"/>
        <item x="3061"/>
        <item x="7107"/>
        <item x="1797"/>
        <item x="3664"/>
        <item x="7338"/>
        <item x="2040"/>
        <item x="3089"/>
        <item x="4765"/>
        <item x="2941"/>
        <item x="7221"/>
        <item x="7021"/>
        <item x="969"/>
        <item x="1100"/>
        <item x="1436"/>
        <item x="2300"/>
        <item x="2985"/>
        <item x="5311"/>
        <item x="3659"/>
        <item x="2952"/>
        <item x="3431"/>
        <item x="2372"/>
        <item x="5628"/>
        <item x="7186"/>
        <item x="1206"/>
        <item x="6380"/>
        <item x="3694"/>
        <item x="3512"/>
        <item x="2683"/>
        <item x="1848"/>
        <item x="6999"/>
        <item x="5375"/>
        <item x="1351"/>
        <item x="7019"/>
        <item x="1786"/>
        <item x="2198"/>
        <item x="2549"/>
        <item x="405"/>
        <item x="2963"/>
        <item x="5068"/>
        <item x="5922"/>
        <item x="2623"/>
        <item x="737"/>
        <item x="5043"/>
        <item x="3732"/>
        <item x="3050"/>
        <item x="32"/>
        <item x="3581"/>
        <item x="4719"/>
        <item x="487"/>
        <item x="535"/>
        <item x="1575"/>
        <item x="2951"/>
        <item x="7318"/>
        <item x="7023"/>
        <item x="7009"/>
        <item x="6282"/>
        <item x="377"/>
        <item x="1623"/>
        <item x="652"/>
        <item x="7210"/>
        <item x="4718"/>
        <item x="6365"/>
        <item x="4479"/>
        <item x="3247"/>
        <item x="5382"/>
        <item x="5294"/>
        <item x="5742"/>
        <item x="6518"/>
        <item x="4985"/>
        <item x="4379"/>
        <item x="6708"/>
        <item x="3796"/>
        <item x="1297"/>
        <item x="5477"/>
        <item x="4335"/>
        <item x="7329"/>
        <item x="911"/>
        <item x="3638"/>
        <item x="4200"/>
        <item x="3498"/>
        <item x="7366"/>
        <item x="1041"/>
        <item x="548"/>
        <item x="4580"/>
        <item x="3521"/>
        <item x="2824"/>
        <item x="6200"/>
        <item x="5440"/>
        <item x="4653"/>
        <item x="24"/>
        <item x="5323"/>
        <item x="6556"/>
        <item x="5428"/>
        <item x="4180"/>
        <item x="3842"/>
        <item x="5431"/>
        <item x="4084"/>
        <item x="19"/>
        <item x="4172"/>
        <item x="4151"/>
        <item x="3938"/>
        <item x="5884"/>
        <item x="171"/>
        <item x="3351"/>
        <item x="3950"/>
        <item x="2102"/>
        <item x="4907"/>
        <item x="323"/>
        <item x="1851"/>
        <item x="1250"/>
        <item x="6021"/>
        <item x="2880"/>
        <item x="4270"/>
        <item x="2511"/>
        <item x="972"/>
        <item x="3963"/>
        <item x="3265"/>
        <item x="7072"/>
        <item x="1103"/>
        <item x="5648"/>
        <item x="5591"/>
        <item x="5180"/>
        <item x="7200"/>
        <item x="6577"/>
        <item x="2572"/>
        <item x="2730"/>
        <item x="1412"/>
        <item x="6860"/>
        <item x="111"/>
        <item x="3556"/>
        <item x="5907"/>
        <item x="6638"/>
        <item x="2711"/>
        <item x="6080"/>
        <item x="581"/>
        <item x="2554"/>
        <item x="4079"/>
        <item x="4698"/>
        <item x="17"/>
        <item x="1318"/>
        <item x="1777"/>
        <item x="1669"/>
        <item x="5300"/>
        <item x="6771"/>
        <item x="6455"/>
        <item x="2365"/>
        <item x="4223"/>
        <item x="6954"/>
        <item x="6416"/>
        <item x="693"/>
        <item x="1373"/>
        <item x="4337"/>
        <item x="2522"/>
        <item x="7185"/>
        <item x="7389"/>
        <item x="2804"/>
        <item x="4927"/>
        <item x="2072"/>
        <item x="2705"/>
        <item x="294"/>
        <item x="499"/>
        <item x="1068"/>
        <item x="3270"/>
        <item x="35"/>
        <item x="1831"/>
        <item x="7132"/>
        <item x="4652"/>
        <item x="6671"/>
        <item x="5738"/>
        <item x="6297"/>
        <item x="3849"/>
        <item x="6793"/>
        <item x="7251"/>
        <item x="6133"/>
        <item x="2078"/>
        <item x="6922"/>
        <item x="6642"/>
        <item x="7365"/>
        <item x="5098"/>
        <item x="4308"/>
        <item x="165"/>
        <item x="920"/>
        <item x="1912"/>
        <item x="2245"/>
        <item x="5837"/>
        <item x="2374"/>
        <item x="2404"/>
        <item x="6574"/>
        <item x="2956"/>
        <item x="6171"/>
        <item x="6863"/>
        <item x="5495"/>
        <item x="4755"/>
        <item x="5730"/>
        <item x="6886"/>
        <item x="4667"/>
        <item x="5452"/>
        <item x="4926"/>
        <item x="2636"/>
        <item x="4753"/>
        <item x="2619"/>
        <item x="5074"/>
        <item x="3592"/>
        <item x="877"/>
        <item x="1315"/>
        <item x="1491"/>
        <item x="279"/>
        <item x="4893"/>
        <item x="3984"/>
        <item x="4496"/>
        <item x="3802"/>
        <item x="3145"/>
        <item x="718"/>
        <item x="86"/>
        <item x="4428"/>
        <item x="2893"/>
        <item x="147"/>
        <item x="2299"/>
        <item x="3747"/>
        <item x="3337"/>
        <item x="6061"/>
        <item x="4445"/>
        <item x="2932"/>
        <item x="2598"/>
        <item x="6664"/>
        <item x="3693"/>
        <item x="6707"/>
        <item x="3333"/>
        <item x="5677"/>
        <item x="794"/>
        <item x="5674"/>
        <item x="5489"/>
        <item x="2842"/>
        <item x="418"/>
        <item x="626"/>
        <item x="1496"/>
        <item x="5193"/>
        <item x="4024"/>
        <item x="5332"/>
        <item x="2125"/>
        <item x="6536"/>
        <item x="5131"/>
        <item x="97"/>
        <item x="4565"/>
        <item x="5115"/>
        <item x="6283"/>
        <item x="7241"/>
        <item x="5624"/>
        <item x="4991"/>
        <item x="3601"/>
        <item x="4179"/>
        <item x="3936"/>
        <item x="4785"/>
        <item x="2580"/>
        <item x="3109"/>
        <item x="4504"/>
        <item x="6049"/>
        <item x="4305"/>
        <item x="7323"/>
        <item x="1615"/>
        <item x="5261"/>
        <item x="4191"/>
        <item x="4594"/>
        <item x="589"/>
        <item x="16"/>
        <item x="1525"/>
        <item x="6379"/>
        <item x="6000"/>
        <item x="1084"/>
        <item x="7379"/>
        <item x="3985"/>
        <item x="4569"/>
        <item x="3605"/>
        <item x="6611"/>
        <item x="866"/>
        <item x="3163"/>
        <item x="4824"/>
        <item x="536"/>
        <item x="2138"/>
        <item x="1254"/>
        <item x="1663"/>
        <item x="1886"/>
        <item x="1187"/>
        <item x="2566"/>
        <item x="6967"/>
        <item x="5478"/>
        <item x="1382"/>
        <item x="5318"/>
        <item x="5314"/>
        <item x="600"/>
        <item x="3765"/>
        <item x="359"/>
        <item x="4420"/>
        <item x="2133"/>
        <item x="7091"/>
        <item x="5960"/>
        <item x="3752"/>
        <item x="2582"/>
        <item x="7004"/>
        <item x="6493"/>
        <item x="4601"/>
        <item x="1310"/>
        <item x="2684"/>
        <item x="5438"/>
        <item x="2991"/>
        <item x="4082"/>
        <item x="2891"/>
        <item x="490"/>
        <item x="5490"/>
        <item x="3212"/>
        <item x="5288"/>
        <item x="4078"/>
        <item x="1977"/>
        <item x="3160"/>
        <item x="2107"/>
        <item x="89"/>
        <item x="1833"/>
        <item x="2453"/>
        <item x="5234"/>
        <item x="2089"/>
        <item x="101"/>
        <item x="2113"/>
        <item x="1874"/>
        <item x="1768"/>
        <item x="269"/>
        <item x="3357"/>
        <item x="1331"/>
        <item x="2422"/>
        <item x="2560"/>
        <item x="4869"/>
        <item x="4767"/>
        <item x="2224"/>
        <item x="2535"/>
        <item x="4530"/>
        <item x="7403"/>
        <item x="7224"/>
        <item x="520"/>
        <item x="2709"/>
        <item x="4064"/>
        <item x="3171"/>
        <item x="997"/>
        <item x="2012"/>
        <item x="4409"/>
        <item x="2006"/>
        <item x="1688"/>
        <item x="5958"/>
        <item x="6440"/>
        <item x="5362"/>
        <item x="6123"/>
        <item x="5175"/>
        <item x="6443"/>
        <item x="4519"/>
        <item x="909"/>
        <item x="713"/>
        <item x="2649"/>
        <item x="4627"/>
        <item x="8"/>
        <item x="2589"/>
        <item x="850"/>
        <item x="1235"/>
        <item x="6874"/>
        <item x="5421"/>
        <item x="641"/>
        <item x="1271"/>
        <item x="4344"/>
        <item x="7360"/>
        <item x="806"/>
        <item x="677"/>
        <item x="3771"/>
        <item x="4321"/>
        <item x="6287"/>
        <item x="4278"/>
        <item x="4199"/>
        <item x="7307"/>
        <item x="1221"/>
        <item x="7166"/>
        <item x="7180"/>
        <item x="4382"/>
        <item x="6746"/>
        <item x="4027"/>
        <item x="5809"/>
        <item x="832"/>
        <item x="2486"/>
        <item x="1252"/>
        <item x="6835"/>
        <item x="7043"/>
        <item x="318"/>
        <item x="1811"/>
        <item x="618"/>
        <item x="159"/>
        <item x="3590"/>
        <item x="1231"/>
        <item x="646"/>
        <item x="3774"/>
        <item x="1574"/>
        <item x="2079"/>
        <item x="1973"/>
        <item x="6854"/>
        <item x="6084"/>
        <item x="722"/>
        <item x="3017"/>
        <item x="211"/>
        <item x="495"/>
        <item x="6564"/>
        <item x="2288"/>
        <item x="4073"/>
        <item x="5383"/>
        <item x="4468"/>
        <item x="4285"/>
        <item x="2631"/>
        <item x="2081"/>
        <item x="3030"/>
        <item x="4572"/>
        <item x="3022"/>
        <item x="5777"/>
        <item x="148"/>
        <item x="5970"/>
        <item x="4341"/>
        <item x="5663"/>
        <item x="1576"/>
        <item x="3513"/>
        <item x="1980"/>
        <item x="2229"/>
        <item x="2110"/>
        <item x="6469"/>
        <item x="1385"/>
        <item x="2262"/>
        <item x="6661"/>
        <item x="3055"/>
        <item x="5616"/>
        <item x="2518"/>
        <item x="2667"/>
        <item x="5379"/>
        <item x="5885"/>
        <item x="3882"/>
        <item x="4598"/>
        <item x="2483"/>
        <item x="6051"/>
        <item x="551"/>
        <item x="5647"/>
        <item x="1814"/>
        <item x="5371"/>
        <item x="2836"/>
        <item x="5831"/>
        <item x="1475"/>
        <item x="5759"/>
        <item x="3624"/>
        <item x="1600"/>
        <item x="630"/>
        <item x="5523"/>
        <item x="4249"/>
        <item x="3552"/>
        <item x="4852"/>
        <item x="5445"/>
        <item x="2961"/>
        <item x="7302"/>
        <item x="5425"/>
        <item x="3561"/>
        <item x="1720"/>
        <item x="7088"/>
        <item x="5774"/>
        <item x="3891"/>
        <item x="763"/>
        <item x="679"/>
        <item x="6517"/>
        <item x="7089"/>
        <item x="1087"/>
        <item x="234"/>
        <item x="1111"/>
        <item x="1494"/>
        <item x="592"/>
        <item x="874"/>
        <item x="831"/>
        <item x="6773"/>
        <item x="1326"/>
        <item x="6549"/>
        <item x="2630"/>
        <item x="2167"/>
        <item x="1083"/>
        <item x="907"/>
        <item x="1368"/>
        <item x="3374"/>
        <item x="834"/>
        <item x="1232"/>
        <item x="3861"/>
        <item x="2395"/>
        <item x="2017"/>
        <item x="2510"/>
        <item x="374"/>
        <item x="366"/>
        <item x="1196"/>
        <item x="1296"/>
        <item x="5500"/>
        <item x="1821"/>
        <item x="944"/>
        <item x="3608"/>
        <item x="3328"/>
        <item x="3442"/>
        <item x="42"/>
        <item x="1137"/>
        <item x="4673"/>
        <item x="1734"/>
        <item x="7414"/>
        <item x="3170"/>
        <item x="358"/>
        <item x="2997"/>
        <item x="3088"/>
        <item x="4826"/>
        <item x="1868"/>
        <item x="4819"/>
        <item x="430"/>
        <item x="4677"/>
        <item x="521"/>
        <item x="190"/>
        <item x="2722"/>
        <item x="1517"/>
        <item x="1092"/>
        <item x="1744"/>
        <item x="5668"/>
        <item x="749"/>
        <item x="385"/>
        <item x="4555"/>
        <item x="1313"/>
        <item x="2452"/>
        <item x="2878"/>
        <item x="1469"/>
        <item x="4201"/>
        <item x="6508"/>
        <item x="6907"/>
        <item x="5056"/>
        <item x="4164"/>
        <item x="6186"/>
        <item x="2134"/>
        <item x="1480"/>
        <item x="5024"/>
        <item x="786"/>
        <item x="3296"/>
        <item x="3672"/>
        <item x="1629"/>
        <item x="3769"/>
        <item x="6698"/>
        <item x="3340"/>
        <item x="2383"/>
        <item x="1261"/>
        <item x="2628"/>
        <item x="981"/>
        <item x="462"/>
        <item x="5528"/>
        <item x="6616"/>
        <item x="3018"/>
        <item x="5511"/>
        <item x="4196"/>
        <item x="1755"/>
        <item x="4117"/>
        <item x="3266"/>
        <item x="5938"/>
        <item x="6206"/>
        <item x="4632"/>
        <item x="6913"/>
        <item x="1652"/>
        <item x="4069"/>
        <item x="4259"/>
        <item x="4814"/>
        <item x="5574"/>
        <item x="1174"/>
        <item x="1972"/>
        <item x="2247"/>
        <item x="4416"/>
        <item x="6298"/>
        <item x="765"/>
        <item x="5420"/>
        <item x="2821"/>
        <item x="1762"/>
        <item x="1638"/>
        <item x="2333"/>
        <item x="7388"/>
        <item x="129"/>
        <item x="1863"/>
        <item x="2208"/>
        <item x="1527"/>
        <item x="1528"/>
        <item x="1369"/>
        <item x="2779"/>
        <item x="6219"/>
        <item x="3297"/>
        <item x="2657"/>
        <item x="4553"/>
        <item x="247"/>
        <item x="1169"/>
        <item x="1431"/>
        <item x="2680"/>
        <item x="1337"/>
        <item x="5075"/>
        <item x="5504"/>
        <item x="2411"/>
        <item x="167"/>
        <item x="371"/>
        <item x="917"/>
        <item x="6678"/>
        <item x="7064"/>
        <item x="975"/>
        <item x="403"/>
        <item x="2938"/>
        <item x="5581"/>
        <item x="6441"/>
        <item x="2563"/>
        <item x="5040"/>
        <item x="2035"/>
        <item x="1147"/>
        <item x="2562"/>
        <item x="698"/>
        <item x="5213"/>
        <item x="5087"/>
        <item x="4124"/>
        <item x="1703"/>
        <item x="7141"/>
        <item x="709"/>
        <item x="1133"/>
        <item x="250"/>
        <item x="2577"/>
        <item x="397"/>
        <item x="246"/>
        <item x="1873"/>
        <item x="5287"/>
        <item x="3115"/>
        <item x="3416"/>
        <item x="2101"/>
        <item x="3200"/>
        <item x="3311"/>
        <item x="1526"/>
        <item x="6730"/>
        <item x="1775"/>
        <item x="799"/>
        <item x="1894"/>
        <item x="803"/>
        <item x="1935"/>
        <item x="5231"/>
        <item x="5226"/>
        <item x="4773"/>
        <item x="1969"/>
        <item x="1940"/>
        <item x="6357"/>
        <item x="6187"/>
        <item x="1740"/>
        <item x="2805"/>
        <item x="6632"/>
        <item x="2249"/>
        <item x="4158"/>
        <item x="7118"/>
        <item x="6822"/>
        <item x="2236"/>
        <item x="5217"/>
        <item x="4641"/>
        <item x="1017"/>
        <item x="783"/>
        <item x="2677"/>
        <item x="1765"/>
        <item x="3302"/>
        <item x="664"/>
        <item x="5538"/>
        <item x="6098"/>
        <item x="6868"/>
        <item x="7204"/>
        <item x="5891"/>
        <item x="6973"/>
        <item x="3544"/>
        <item x="4658"/>
        <item x="3434"/>
        <item x="4131"/>
        <item x="4133"/>
        <item x="5609"/>
        <item x="2700"/>
        <item x="1013"/>
        <item x="4521"/>
        <item x="2901"/>
        <item x="4650"/>
        <item x="5600"/>
        <item x="5979"/>
        <item x="5808"/>
        <item x="6958"/>
        <item x="5113"/>
        <item x="3534"/>
        <item x="1637"/>
        <item x="4282"/>
        <item x="5399"/>
        <item x="3979"/>
        <item x="1237"/>
        <item x="1632"/>
        <item x="2613"/>
        <item x="2153"/>
        <item x="3709"/>
        <item x="3968"/>
        <item x="255"/>
        <item x="5593"/>
        <item x="3595"/>
        <item x="1033"/>
        <item x="4474"/>
        <item x="5716"/>
        <item x="6741"/>
        <item x="4748"/>
        <item x="4111"/>
        <item x="1256"/>
        <item x="3316"/>
        <item x="5260"/>
        <item x="2423"/>
        <item x="6063"/>
        <item x="6998"/>
        <item x="1122"/>
        <item x="1531"/>
        <item x="1406"/>
        <item x="5365"/>
        <item x="4507"/>
        <item x="4992"/>
        <item x="3291"/>
        <item x="198"/>
        <item x="6318"/>
        <item x="4033"/>
        <item x="5924"/>
        <item x="1464"/>
        <item x="4909"/>
        <item x="1849"/>
        <item x="402"/>
        <item x="3202"/>
        <item x="6680"/>
        <item x="4395"/>
        <item x="2002"/>
        <item x="3470"/>
        <item x="5514"/>
        <item x="4296"/>
        <item x="7421"/>
        <item x="2679"/>
        <item x="5790"/>
        <item x="3854"/>
        <item x="4746"/>
        <item x="4685"/>
        <item x="6199"/>
        <item x="2441"/>
        <item x="5328"/>
        <item x="3035"/>
        <item x="3931"/>
        <item x="2888"/>
        <item x="5632"/>
        <item x="6721"/>
        <item x="7373"/>
        <item x="3823"/>
        <item x="1877"/>
        <item x="7211"/>
        <item x="4640"/>
        <item x="5279"/>
        <item x="6599"/>
        <item x="7296"/>
        <item x="4355"/>
        <item x="2570"/>
        <item x="1871"/>
        <item x="3413"/>
        <item x="7010"/>
        <item x="3113"/>
        <item x="5229"/>
        <item x="845"/>
        <item x="995"/>
        <item x="2854"/>
        <item x="3841"/>
        <item x="3695"/>
        <item x="4265"/>
        <item x="4425"/>
        <item x="6944"/>
        <item x="7278"/>
        <item x="1770"/>
        <item x="3805"/>
        <item x="2131"/>
        <item x="2763"/>
        <item x="3697"/>
        <item x="2029"/>
        <item x="3668"/>
        <item x="6325"/>
        <item x="2719"/>
        <item x="6399"/>
        <item x="5396"/>
        <item x="1042"/>
        <item x="2246"/>
        <item x="7105"/>
        <item x="6527"/>
        <item x="5418"/>
        <item x="4049"/>
        <item x="2831"/>
        <item x="154"/>
        <item x="1540"/>
        <item x="5828"/>
        <item x="1015"/>
        <item x="4230"/>
        <item x="798"/>
        <item x="4665"/>
        <item x="4784"/>
        <item x="1763"/>
        <item x="542"/>
        <item x="5999"/>
        <item x="21"/>
        <item x="5233"/>
        <item x="6597"/>
        <item x="5803"/>
        <item x="5825"/>
        <item x="3483"/>
        <item x="3853"/>
        <item x="1439"/>
        <item x="1907"/>
        <item x="3517"/>
        <item x="2467"/>
        <item x="1414"/>
        <item x="3711"/>
        <item x="1544"/>
        <item x="4042"/>
        <item x="7247"/>
        <item x="1698"/>
        <item x="3644"/>
        <item x="3522"/>
        <item x="5563"/>
        <item x="1029"/>
        <item x="3736"/>
        <item x="2419"/>
        <item x="6333"/>
        <item x="4266"/>
        <item x="7269"/>
        <item x="496"/>
        <item x="3681"/>
        <item x="6882"/>
        <item x="2928"/>
        <item x="4290"/>
        <item x="5400"/>
        <item x="1944"/>
        <item x="1841"/>
        <item x="202"/>
        <item x="5174"/>
        <item x="5122"/>
        <item x="7138"/>
        <item x="1366"/>
        <item x="3546"/>
        <item x="5034"/>
        <item x="5601"/>
        <item x="351"/>
        <item x="5286"/>
        <item x="2536"/>
        <item x="5564"/>
        <item x="681"/>
        <item x="2949"/>
        <item x="2292"/>
        <item x="3703"/>
        <item x="2544"/>
        <item x="2863"/>
        <item x="429"/>
        <item x="1605"/>
        <item x="454"/>
        <item x="6566"/>
        <item x="5313"/>
        <item x="5595"/>
        <item x="1482"/>
        <item x="3367"/>
        <item x="6309"/>
        <item x="3465"/>
        <item x="389"/>
        <item x="1990"/>
        <item x="1643"/>
        <item x="6464"/>
        <item x="4795"/>
        <item x="4091"/>
        <item x="3192"/>
        <item x="4055"/>
        <item x="1353"/>
        <item x="7178"/>
        <item x="7390"/>
        <item x="2177"/>
        <item x="3502"/>
        <item x="604"/>
        <item x="4643"/>
        <item x="5720"/>
        <item x="818"/>
        <item x="4311"/>
        <item x="4185"/>
        <item x="960"/>
        <item x="5091"/>
        <item x="3235"/>
        <item x="5014"/>
        <item x="4647"/>
        <item x="4475"/>
        <item x="5644"/>
        <item x="5876"/>
        <item x="1354"/>
        <item x="6121"/>
        <item x="2883"/>
        <item x="1080"/>
        <item x="2797"/>
        <item x="4859"/>
        <item x="4957"/>
        <item x="1908"/>
        <item x="2059"/>
        <item x="3411"/>
        <item x="7409"/>
        <item x="5990"/>
        <item x="315"/>
        <item x="6154"/>
        <item x="109"/>
        <item x="1529"/>
        <item x="6254"/>
        <item x="3826"/>
        <item x="724"/>
        <item x="3206"/>
        <item x="3907"/>
        <item x="4052"/>
        <item x="6210"/>
        <item x="5512"/>
        <item x="6563"/>
        <item x="3410"/>
        <item x="4501"/>
        <item x="6125"/>
        <item x="5002"/>
        <item x="6644"/>
        <item x="4134"/>
        <item x="4766"/>
        <item x="2815"/>
        <item x="1573"/>
        <item x="3602"/>
        <item x="1079"/>
        <item x="1675"/>
        <item x="1268"/>
        <item x="1905"/>
        <item x="4541"/>
        <item x="2872"/>
        <item x="121"/>
        <item x="5980"/>
        <item x="365"/>
        <item x="6149"/>
        <item x="7287"/>
        <item x="4432"/>
        <item x="3381"/>
        <item x="2402"/>
        <item x="4556"/>
        <item x="464"/>
        <item x="1984"/>
        <item x="1749"/>
        <item x="6288"/>
        <item x="4482"/>
        <item x="4972"/>
        <item x="5088"/>
        <item x="1941"/>
        <item x="2375"/>
        <item x="3077"/>
        <item x="3232"/>
        <item x="6513"/>
        <item x="7192"/>
        <item x="1020"/>
        <item x="7167"/>
        <item x="6834"/>
        <item x="1798"/>
        <item x="1314"/>
        <item x="1784"/>
        <item x="2929"/>
        <item x="4891"/>
        <item x="4722"/>
        <item x="5693"/>
        <item x="6938"/>
        <item x="3098"/>
        <item x="4350"/>
        <item x="6163"/>
        <item x="1136"/>
        <item x="287"/>
        <item x="2827"/>
        <item x="3824"/>
        <item x="6392"/>
        <item x="108"/>
        <item x="3101"/>
        <item x="2829"/>
        <item x="3554"/>
        <item x="7312"/>
        <item x="2539"/>
        <item x="3835"/>
        <item x="6321"/>
        <item x="4429"/>
        <item x="2551"/>
        <item x="242"/>
        <item x="738"/>
        <item x="447"/>
        <item x="590"/>
        <item x="5483"/>
        <item x="5653"/>
        <item x="7295"/>
        <item x="2898"/>
        <item x="1120"/>
        <item x="5819"/>
        <item x="905"/>
        <item x="2868"/>
        <item x="6579"/>
        <item x="3497"/>
        <item x="143"/>
        <item x="4128"/>
        <item x="193"/>
        <item x="173"/>
        <item x="876"/>
        <item x="1885"/>
        <item x="3013"/>
        <item x="4920"/>
        <item x="4728"/>
        <item x="4792"/>
        <item x="2714"/>
        <item x="3102"/>
        <item x="7406"/>
        <item x="3271"/>
        <item x="2261"/>
        <item x="546"/>
        <item x="30"/>
        <item x="1506"/>
        <item x="5509"/>
        <item x="824"/>
        <item x="281"/>
        <item x="3435"/>
        <item x="4959"/>
        <item x="6677"/>
        <item x="7065"/>
        <item x="4568"/>
        <item x="5426"/>
        <item x="2037"/>
        <item x="4083"/>
        <item x="2713"/>
        <item x="6587"/>
        <item x="2389"/>
        <item x="2343"/>
        <item x="1567"/>
        <item x="6052"/>
        <item x="2841"/>
        <item x="2579"/>
        <item x="5353"/>
        <item x="6101"/>
        <item x="7256"/>
        <item x="5727"/>
        <item x="1485"/>
        <item x="525"/>
        <item x="229"/>
        <item x="5636"/>
        <item x="4454"/>
        <item x="3961"/>
        <item x="1557"/>
        <item x="1031"/>
        <item x="1119"/>
        <item x="2334"/>
        <item x="6970"/>
        <item x="2357"/>
        <item x="1838"/>
        <item x="2646"/>
        <item x="3075"/>
        <item x="63"/>
        <item x="2889"/>
        <item x="3312"/>
        <item x="2403"/>
        <item x="4100"/>
        <item x="2336"/>
        <item x="4739"/>
        <item x="5111"/>
        <item x="1367"/>
        <item x="2957"/>
        <item x="5281"/>
        <item x="2978"/>
        <item x="4106"/>
        <item x="6760"/>
        <item x="6893"/>
        <item x="2064"/>
        <item x="844"/>
        <item x="804"/>
        <item x="1446"/>
        <item x="3118"/>
        <item x="4744"/>
        <item x="6887"/>
        <item x="7077"/>
        <item x="6797"/>
        <item x="6492"/>
        <item x="3429"/>
        <item x="5447"/>
        <item x="303"/>
        <item x="7324"/>
        <item x="6240"/>
        <item x="2070"/>
        <item x="3625"/>
        <item x="4224"/>
        <item x="4797"/>
        <item x="5766"/>
        <item x="3833"/>
        <item x="4924"/>
        <item x="612"/>
        <item x="6673"/>
        <item x="3642"/>
        <item x="4169"/>
        <item x="4407"/>
        <item x="459"/>
        <item x="1716"/>
        <item x="3095"/>
        <item x="2293"/>
        <item x="959"/>
        <item x="5466"/>
        <item x="216"/>
        <item x="3166"/>
        <item x="5264"/>
        <item x="533"/>
        <item x="3324"/>
        <item x="912"/>
        <item x="4817"/>
        <item x="205"/>
        <item x="4511"/>
        <item x="50"/>
        <item x="2870"/>
        <item x="2634"/>
        <item x="7106"/>
        <item x="7018"/>
        <item x="2884"/>
        <item x="570"/>
        <item x="5503"/>
        <item x="6956"/>
        <item x="1200"/>
        <item x="321"/>
        <item x="7303"/>
        <item x="4520"/>
        <item x="4832"/>
        <item x="1741"/>
        <item x="329"/>
        <item x="588"/>
        <item x="1646"/>
        <item x="3542"/>
        <item x="2900"/>
        <item x="2326"/>
        <item x="678"/>
        <item x="645"/>
        <item x="1461"/>
        <item x="4878"/>
        <item x="5952"/>
        <item x="1904"/>
        <item x="892"/>
        <item x="4465"/>
        <item x="4573"/>
        <item x="5686"/>
        <item x="2894"/>
        <item x="1962"/>
        <item x="2905"/>
        <item x="6766"/>
        <item x="7049"/>
        <item x="1106"/>
        <item x="3019"/>
        <item x="2755"/>
        <item x="4774"/>
        <item x="2874"/>
        <item x="4888"/>
        <item x="6519"/>
        <item x="2143"/>
        <item x="3384"/>
        <item x="802"/>
        <item x="5195"/>
        <item x="3072"/>
        <item x="476"/>
        <item x="6076"/>
        <item x="2088"/>
        <item x="5633"/>
        <item x="1295"/>
        <item x="3459"/>
        <item x="2318"/>
        <item x="3068"/>
        <item x="1882"/>
        <item x="4912"/>
        <item x="98"/>
        <item x="6445"/>
        <item x="283"/>
        <item x="3433"/>
        <item x="7280"/>
        <item x="7175"/>
        <item x="376"/>
        <item x="2664"/>
        <item x="5199"/>
        <item x="3916"/>
        <item x="2414"/>
        <item x="115"/>
        <item x="2140"/>
        <item x="1228"/>
        <item x="4615"/>
        <item x="5179"/>
        <item x="5680"/>
        <item x="2751"/>
        <item x="2420"/>
        <item x="6410"/>
        <item x="2992"/>
        <item x="5001"/>
        <item x="3900"/>
        <item x="237"/>
        <item x="6047"/>
        <item x="6458"/>
        <item x="1820"/>
        <item x="5978"/>
        <item x="1883"/>
        <item x="1293"/>
        <item x="777"/>
        <item x="2410"/>
        <item x="4202"/>
        <item x="4996"/>
        <item x="3909"/>
        <item x="4217"/>
        <item x="1865"/>
        <item x="6838"/>
        <item x="6786"/>
        <item x="2230"/>
        <item x="2673"/>
        <item x="3146"/>
        <item x="5041"/>
        <item x="2099"/>
        <item x="2989"/>
        <item x="2644"/>
        <item x="3647"/>
        <item x="2529"/>
        <item x="1346"/>
        <item x="4044"/>
        <item x="4070"/>
        <item x="4442"/>
        <item x="18"/>
        <item x="125"/>
        <item x="221"/>
        <item x="891"/>
        <item x="1289"/>
        <item x="1503"/>
        <item x="673"/>
        <item x="494"/>
        <item x="1836"/>
        <item x="5771"/>
        <item x="4887"/>
        <item x="668"/>
        <item x="1376"/>
        <item x="1000"/>
        <item x="2871"/>
        <item x="3838"/>
        <item x="4330"/>
        <item x="5619"/>
        <item x="1127"/>
        <item x="5815"/>
        <item x="5273"/>
        <item x="5690"/>
        <item x="7249"/>
        <item x="5309"/>
        <item x="6222"/>
        <item x="4141"/>
        <item x="1054"/>
        <item x="634"/>
        <item x="6038"/>
        <item x="4575"/>
        <item x="1736"/>
        <item x="1270"/>
        <item x="5106"/>
        <item x="5405"/>
        <item x="4925"/>
        <item x="7370"/>
        <item x="6484"/>
        <item x="5634"/>
        <item x="6328"/>
        <item x="3053"/>
        <item x="6113"/>
        <item x="5359"/>
        <item x="3436"/>
        <item x="174"/>
        <item x="7104"/>
        <item x="5434"/>
        <item x="1217"/>
        <item x="214"/>
        <item x="3134"/>
        <item x="3997"/>
        <item x="3775"/>
        <item x="6158"/>
        <item x="611"/>
        <item x="4462"/>
        <item x="1141"/>
        <item x="4387"/>
        <item x="4786"/>
        <item x="2191"/>
        <item x="1779"/>
        <item x="3108"/>
        <item x="7285"/>
        <item x="6823"/>
        <item x="5522"/>
        <item x="3020"/>
        <item x="2777"/>
        <item x="5072"/>
        <item x="6901"/>
        <item x="2296"/>
        <item x="4162"/>
        <item x="3705"/>
        <item x="450"/>
        <item x="6531"/>
        <item x="5590"/>
        <item x="6395"/>
        <item x="6895"/>
        <item x="3892"/>
        <item x="4656"/>
        <item x="2637"/>
        <item x="5163"/>
        <item x="6232"/>
        <item x="2492"/>
        <item x="458"/>
        <item x="1595"/>
        <item x="2320"/>
        <item x="5360"/>
        <item x="5257"/>
        <item x="1626"/>
        <item x="1673"/>
        <item x="3523"/>
        <item x="2349"/>
        <item x="2788"/>
        <item x="4514"/>
        <item x="4966"/>
        <item x="5780"/>
        <item x="4035"/>
        <item x="7014"/>
        <item x="124"/>
        <item x="5274"/>
        <item x="3925"/>
        <item x="471"/>
        <item x="1434"/>
        <item x="5388"/>
        <item x="3911"/>
        <item x="2910"/>
        <item x="519"/>
        <item x="6952"/>
        <item x="4322"/>
        <item x="80"/>
        <item x="6071"/>
        <item x="1005"/>
        <item x="3780"/>
        <item x="2945"/>
        <item x="4276"/>
        <item x="3457"/>
        <item x="3749"/>
        <item x="757"/>
        <item x="6917"/>
        <item x="614"/>
        <item x="2127"/>
        <item x="7276"/>
        <item x="1565"/>
        <item x="2123"/>
        <item x="3937"/>
        <item x="3545"/>
        <item x="7189"/>
        <item x="1471"/>
        <item x="4851"/>
        <item x="5753"/>
        <item x="3474"/>
        <item x="4681"/>
        <item x="6864"/>
        <item x="7042"/>
        <item x="4304"/>
        <item x="3331"/>
        <item x="6370"/>
        <item x="6723"/>
        <item x="7029"/>
        <item x="3197"/>
        <item x="771"/>
        <item x="3507"/>
        <item x="7265"/>
        <item x="3184"/>
        <item x="367"/>
        <item x="6930"/>
        <item x="5631"/>
        <item x="6805"/>
        <item x="2741"/>
        <item x="2615"/>
        <item x="6850"/>
        <item x="5259"/>
        <item x="6025"/>
        <item x="5052"/>
        <item x="3091"/>
        <item x="6310"/>
        <item x="3604"/>
        <item x="4260"/>
        <item x="7298"/>
        <item x="3082"/>
        <item x="4234"/>
        <item x="5031"/>
        <item x="1035"/>
        <item x="4645"/>
        <item x="7025"/>
        <item x="3016"/>
        <item x="7001"/>
        <item x="1655"/>
        <item x="6457"/>
        <item x="7051"/>
        <item x="5866"/>
        <item x="6520"/>
        <item x="7115"/>
        <item x="1245"/>
        <item x="386"/>
        <item x="3830"/>
        <item x="3721"/>
        <item x="728"/>
        <item x="1004"/>
        <item x="4207"/>
        <item x="7202"/>
        <item x="4362"/>
        <item x="2982"/>
        <item x="133"/>
        <item x="1754"/>
        <item x="5156"/>
        <item x="1858"/>
        <item x="6621"/>
        <item x="4911"/>
        <item x="579"/>
        <item x="1722"/>
        <item x="6103"/>
        <item x="252"/>
        <item x="1505"/>
        <item x="3241"/>
        <item x="6844"/>
        <item x="2512"/>
        <item x="7082"/>
        <item x="1666"/>
        <item x="5747"/>
        <item x="6636"/>
        <item x="4720"/>
        <item x="5572"/>
        <item x="5679"/>
        <item x="3748"/>
        <item x="472"/>
        <item x="1659"/>
        <item x="7168"/>
        <item x="484"/>
        <item x="4854"/>
        <item x="3138"/>
        <item x="4328"/>
        <item x="5069"/>
        <item x="7190"/>
        <item x="1510"/>
        <item x="3076"/>
        <item x="2242"/>
        <item x="5555"/>
        <item x="6128"/>
        <item x="6196"/>
        <item x="2647"/>
        <item x="2243"/>
        <item x="6293"/>
        <item x="6871"/>
        <item x="2468"/>
        <item x="4605"/>
        <item x="2285"/>
        <item x="1920"/>
        <item x="5558"/>
        <item x="7333"/>
        <item x="3183"/>
        <item x="3742"/>
        <item x="2212"/>
        <item x="864"/>
        <item x="615"/>
        <item x="761"/>
        <item x="2732"/>
        <item x="6715"/>
        <item x="6761"/>
        <item x="1345"/>
        <item x="3292"/>
        <item x="1002"/>
        <item x="4915"/>
        <item x="4099"/>
        <item x="5796"/>
        <item x="5009"/>
        <item x="1292"/>
        <item x="1509"/>
        <item x="3244"/>
        <item x="119"/>
        <item x="254"/>
        <item x="4067"/>
        <item x="2703"/>
        <item x="1112"/>
        <item x="1685"/>
        <item x="324"/>
        <item x="7006"/>
        <item x="5142"/>
        <item x="6832"/>
        <item x="37"/>
        <item x="3661"/>
        <item x="270"/>
        <item x="5814"/>
        <item x="370"/>
        <item x="857"/>
        <item x="5373"/>
        <item x="3792"/>
        <item x="5007"/>
        <item x="6132"/>
        <item x="1562"/>
        <item x="3349"/>
        <item x="6921"/>
        <item x="7314"/>
        <item x="4760"/>
        <item x="5765"/>
        <item x="2850"/>
        <item x="3562"/>
        <item x="5285"/>
        <item x="4714"/>
        <item x="2993"/>
        <item x="3286"/>
        <item x="2241"/>
        <item x="1654"/>
        <item x="3857"/>
        <item x="564"/>
        <item x="1026"/>
        <item x="6601"/>
        <item x="1747"/>
        <item x="1453"/>
        <item x="1930"/>
        <item x="5244"/>
        <item x="4480"/>
        <item x="2869"/>
        <item x="3744"/>
        <item x="1052"/>
        <item x="5486"/>
        <item x="3975"/>
        <item x="5532"/>
        <item x="5721"/>
        <item x="4558"/>
        <item x="5338"/>
        <item x="4945"/>
        <item x="4365"/>
        <item x="3782"/>
        <item x="4715"/>
        <item x="4075"/>
        <item x="4940"/>
        <item x="5714"/>
        <item x="924"/>
        <item x="1731"/>
        <item x="5835"/>
        <item x="3278"/>
        <item x="1918"/>
        <item x="2998"/>
        <item x="4528"/>
        <item x="4268"/>
        <item x="775"/>
        <item x="3915"/>
        <item x="1947"/>
        <item x="2303"/>
        <item x="1757"/>
        <item x="463"/>
        <item x="1593"/>
        <item x="1282"/>
        <item x="185"/>
        <item x="1355"/>
        <item x="852"/>
        <item x="629"/>
        <item x="871"/>
        <item x="3873"/>
        <item x="974"/>
        <item x="448"/>
        <item x="1401"/>
        <item x="4136"/>
        <item x="2345"/>
        <item x="1694"/>
        <item x="760"/>
        <item x="6351"/>
        <item x="6475"/>
        <item x="607"/>
        <item x="2565"/>
        <item x="78"/>
        <item x="2944"/>
        <item x="2780"/>
        <item x="2696"/>
        <item x="6432"/>
        <item x="3945"/>
        <item x="295"/>
        <item x="3878"/>
        <item x="7170"/>
        <item x="6774"/>
        <item x="5330"/>
        <item x="1316"/>
        <item x="4418"/>
        <item x="5177"/>
        <item x="1082"/>
        <item x="6605"/>
        <item x="1108"/>
        <item x="2116"/>
        <item x="2931"/>
        <item x="3388"/>
        <item x="751"/>
        <item x="1678"/>
        <item x="1518"/>
        <item x="1007"/>
        <item x="5695"/>
        <item x="6188"/>
        <item x="1490"/>
        <item x="4589"/>
        <item x="44"/>
        <item x="401"/>
        <item x="756"/>
        <item x="5982"/>
        <item x="3728"/>
        <item x="5583"/>
        <item x="7119"/>
        <item x="2096"/>
        <item x="1357"/>
        <item x="47"/>
        <item x="5370"/>
        <item x="5707"/>
        <item x="3761"/>
        <item x="4412"/>
        <item x="1803"/>
        <item x="6705"/>
        <item x="4595"/>
        <item x="2710"/>
        <item x="3360"/>
        <item x="1132"/>
        <item x="3355"/>
        <item x="4039"/>
        <item x="3667"/>
        <item x="1971"/>
        <item x="1399"/>
        <item x="7222"/>
        <item x="7410"/>
        <item x="352"/>
        <item x="2886"/>
        <item x="5160"/>
        <item x="1332"/>
        <item x="4326"/>
        <item x="2658"/>
        <item x="941"/>
        <item x="1896"/>
        <item x="3712"/>
        <item x="2513"/>
        <item x="6633"/>
        <item x="110"/>
        <item x="6028"/>
        <item x="4567"/>
        <item x="6014"/>
        <item x="4995"/>
        <item x="6547"/>
        <item x="5901"/>
        <item x="2258"/>
        <item x="2068"/>
        <item x="4237"/>
        <item x="3611"/>
        <item x="4255"/>
        <item x="1142"/>
        <item x="4890"/>
        <item x="7149"/>
        <item x="3309"/>
        <item x="2592"/>
        <item x="6499"/>
        <item x="6959"/>
        <item x="1627"/>
        <item x="2023"/>
        <item x="3043"/>
        <item x="2697"/>
        <item x="3313"/>
        <item x="4398"/>
        <item x="6189"/>
        <item x="3383"/>
        <item x="2861"/>
        <item x="2260"/>
        <item x="306"/>
        <item x="1955"/>
        <item x="4244"/>
        <item x="2049"/>
        <item x="1433"/>
        <item x="6479"/>
        <item x="2063"/>
        <item x="45"/>
        <item x="187"/>
        <item x="298"/>
        <item x="3083"/>
        <item x="4600"/>
        <item x="1827"/>
        <item x="868"/>
        <item x="4906"/>
        <item x="5756"/>
        <item x="1124"/>
        <item x="3236"/>
        <item x="5965"/>
        <item x="6253"/>
        <item x="5752"/>
        <item x="6347"/>
        <item x="5155"/>
        <item x="4626"/>
        <item x="4624"/>
        <item x="5049"/>
        <item x="6960"/>
        <item x="362"/>
        <item x="5008"/>
        <item x="595"/>
        <item x="1150"/>
        <item x="5092"/>
        <item x="1832"/>
        <item x="2234"/>
        <item x="1347"/>
        <item x="5608"/>
        <item x="6609"/>
        <item x="7182"/>
        <item x="4993"/>
        <item x="7162"/>
        <item x="4467"/>
        <item x="5928"/>
        <item x="6496"/>
        <item x="7070"/>
        <item x="5136"/>
        <item x="701"/>
        <item x="2939"/>
        <item x="5997"/>
        <item x="1129"/>
        <item x="4294"/>
        <item x="2126"/>
        <item x="2401"/>
        <item x="4424"/>
        <item x="1167"/>
        <item x="4295"/>
        <item x="4300"/>
        <item x="5894"/>
        <item x="4631"/>
        <item x="3460"/>
        <item x="1671"/>
        <item x="1891"/>
        <item x="2491"/>
        <item x="2676"/>
        <item x="1194"/>
        <item x="2042"/>
        <item x="5623"/>
        <item x="3871"/>
        <item x="1582"/>
        <item x="6274"/>
        <item x="3258"/>
        <item x="3594"/>
        <item x="6936"/>
        <item x="3103"/>
        <item x="6736"/>
        <item x="4299"/>
        <item x="1609"/>
        <item x="4197"/>
        <item x="5283"/>
        <item x="2655"/>
        <item x="7048"/>
        <item x="5539"/>
        <item x="6302"/>
        <item x="7259"/>
        <item x="863"/>
        <item x="2071"/>
        <item x="4381"/>
        <item x="1893"/>
        <item x="5755"/>
        <item x="3190"/>
        <item x="4181"/>
        <item x="3954"/>
        <item x="3583"/>
        <item x="3488"/>
        <item x="5317"/>
        <item x="1176"/>
        <item x="6789"/>
        <item x="7155"/>
        <item x="3356"/>
        <item x="2124"/>
        <item x="3303"/>
        <item x="4684"/>
        <item x="7286"/>
        <item x="6667"/>
        <item x="2215"/>
        <item x="5848"/>
        <item x="7431"/>
        <item x="4950"/>
        <item x="5482"/>
        <item x="5769"/>
        <item x="3825"/>
        <item x="7116"/>
        <item x="5335"/>
        <item x="4323"/>
        <item x="7050"/>
        <item x="7112"/>
        <item x="6205"/>
        <item x="4492"/>
        <item x="3034"/>
        <item x="5103"/>
        <item x="2459"/>
        <item x="5460"/>
        <item x="1707"/>
        <item x="5474"/>
        <item x="5395"/>
        <item x="4970"/>
        <item x="6470"/>
        <item x="280"/>
        <item x="5660"/>
        <item x="6646"/>
        <item x="2970"/>
        <item x="5699"/>
        <item x="6278"/>
        <item x="4053"/>
        <item x="3389"/>
        <item x="3257"/>
        <item x="7153"/>
        <item x="3392"/>
        <item x="6804"/>
        <item x="6364"/>
        <item x="1481"/>
        <item x="4374"/>
        <item x="314"/>
        <item x="6945"/>
        <item x="2469"/>
        <item x="3981"/>
        <item x="6687"/>
        <item x="5914"/>
        <item x="5339"/>
        <item x="4752"/>
        <item x="4680"/>
        <item x="563"/>
        <item x="6234"/>
        <item x="4225"/>
        <item x="6140"/>
        <item x="4935"/>
        <item x="3547"/>
        <item x="7165"/>
        <item x="6363"/>
        <item x="1928"/>
        <item x="2965"/>
        <item x="274"/>
        <item x="4127"/>
        <item x="5267"/>
        <item x="3308"/>
        <item x="6620"/>
        <item x="1419"/>
        <item x="1309"/>
        <item x="5096"/>
        <item x="5705"/>
        <item x="4729"/>
        <item x="1538"/>
        <item x="2524"/>
        <item x="5746"/>
        <item x="3926"/>
        <item x="1950"/>
        <item x="594"/>
        <item x="3046"/>
        <item x="6861"/>
        <item x="6255"/>
        <item x="4088"/>
        <item x="5262"/>
        <item x="1559"/>
        <item x="3508"/>
        <item x="71"/>
        <item x="4443"/>
        <item x="4622"/>
        <item x="2873"/>
        <item x="6279"/>
        <item x="2465"/>
        <item x="3855"/>
        <item x="3149"/>
        <item x="4283"/>
        <item x="7007"/>
        <item x="6542"/>
        <item x="6029"/>
        <item x="5086"/>
        <item x="2228"/>
        <item x="5491"/>
        <item x="1198"/>
        <item x="3717"/>
        <item x="2526"/>
        <item x="2244"/>
        <item x="5095"/>
        <item x="683"/>
        <item x="2207"/>
        <item x="5062"/>
        <item x="5760"/>
        <item x="3504"/>
        <item x="6820"/>
        <item x="5676"/>
        <item x="5533"/>
        <item x="177"/>
        <item x="7060"/>
        <item x="2223"/>
        <item x="364"/>
        <item x="6688"/>
        <item x="2305"/>
        <item x="5140"/>
        <item x="1427"/>
        <item x="90"/>
        <item x="469"/>
        <item x="7386"/>
        <item x="2144"/>
        <item x="4923"/>
        <item x="4121"/>
        <item x="6706"/>
        <item x="2995"/>
        <item x="5356"/>
        <item x="7027"/>
        <item x="6418"/>
        <item x="5224"/>
        <item x="4918"/>
        <item x="1076"/>
        <item x="2151"/>
        <item x="6201"/>
        <item x="4771"/>
        <item x="6488"/>
        <item x="5586"/>
        <item x="6143"/>
        <item x="6530"/>
        <item x="7095"/>
        <item x="3179"/>
        <item x="3420"/>
        <item x="7102"/>
        <item x="3468"/>
        <item x="4327"/>
        <item x="1668"/>
        <item x="2476"/>
        <item x="6300"/>
        <item x="2421"/>
        <item x="3948"/>
        <item x="4657"/>
        <item x="6665"/>
        <item x="752"/>
        <item x="6334"/>
        <item x="2155"/>
        <item x="6082"/>
        <item x="5033"/>
        <item x="6327"/>
        <item x="4214"/>
        <item x="952"/>
        <item x="705"/>
        <item x="3133"/>
        <item x="5381"/>
        <item x="4839"/>
        <item x="5654"/>
        <item x="6521"/>
        <item x="7284"/>
        <item x="3905"/>
        <item x="2990"/>
        <item x="873"/>
        <item x="1323"/>
        <item x="5146"/>
        <item x="5536"/>
        <item x="6097"/>
        <item x="2306"/>
        <item x="2478"/>
        <item x="1130"/>
        <item x="6590"/>
        <item x="541"/>
        <item x="4129"/>
        <item x="1109"/>
        <item x="7133"/>
        <item x="7320"/>
        <item x="6876"/>
        <item x="7261"/>
        <item x="6976"/>
        <item x="2457"/>
        <item x="6408"/>
        <item x="4319"/>
        <item x="1416"/>
        <item x="4352"/>
        <item x="4538"/>
        <item x="5363"/>
        <item x="5678"/>
        <item x="38"/>
        <item x="2608"/>
        <item x="5798"/>
        <item x="5102"/>
        <item x="2843"/>
        <item x="2802"/>
        <item x="5770"/>
        <item x="3261"/>
        <item x="5943"/>
        <item x="6720"/>
        <item x="6340"/>
        <item x="2348"/>
        <item x="6136"/>
        <item x="6781"/>
        <item x="3063"/>
        <item x="1570"/>
        <item x="1280"/>
        <item x="1672"/>
        <item x="2724"/>
        <item x="656"/>
        <item x="989"/>
        <item x="3537"/>
        <item x="2085"/>
        <item x="2865"/>
        <item x="687"/>
        <item x="2943"/>
        <item x="4609"/>
        <item x="6686"/>
        <item x="3901"/>
        <item x="2479"/>
        <item x="3551"/>
        <item x="331"/>
        <item x="1050"/>
        <item x="3869"/>
        <item x="5322"/>
        <item x="951"/>
        <item x="3851"/>
        <item x="4243"/>
        <item x="7016"/>
        <item x="2767"/>
        <item x="2760"/>
        <item x="299"/>
        <item x="6643"/>
        <item x="2120"/>
        <item x="5449"/>
        <item x="2814"/>
        <item x="6367"/>
        <item x="4463"/>
        <item x="1583"/>
        <item x="3565"/>
        <item x="1686"/>
        <item x="1829"/>
        <item x="6926"/>
        <item x="2553"/>
        <item x="3822"/>
        <item x="5883"/>
        <item x="2828"/>
        <item x="3584"/>
        <item x="307"/>
        <item x="893"/>
        <item x="5852"/>
        <item x="6198"/>
        <item x="6261"/>
        <item x="3872"/>
        <item x="3586"/>
        <item x="1660"/>
        <item x="2947"/>
        <item x="5935"/>
        <item x="6089"/>
        <item x="4021"/>
        <item x="4827"/>
        <item x="6360"/>
        <item x="6911"/>
        <item x="7270"/>
        <item x="1294"/>
        <item x="4203"/>
        <item x="5764"/>
        <item x="7097"/>
        <item x="1532"/>
        <item x="2693"/>
        <item x="1991"/>
        <item x="2016"/>
        <item x="4469"/>
        <item x="7305"/>
        <item x="7253"/>
        <item x="5666"/>
        <item x="2378"/>
        <item x="5126"/>
        <item x="807"/>
        <item x="3908"/>
        <item x="5930"/>
        <item x="5161"/>
        <item x="7044"/>
        <item x="6537"/>
        <item x="583"/>
        <item x="3866"/>
        <item x="4694"/>
        <item x="1780"/>
        <item x="2987"/>
        <item x="2638"/>
        <item x="2313"/>
        <item x="2094"/>
        <item x="1202"/>
        <item x="5377"/>
        <item x="3585"/>
        <item x="7209"/>
        <item x="6796"/>
        <item x="2621"/>
        <item x="7255"/>
        <item x="6869"/>
        <item x="5165"/>
        <item x="867"/>
        <item x="4724"/>
        <item x="2356"/>
        <item x="3048"/>
        <item x="1855"/>
        <item x="7377"/>
        <item x="2435"/>
        <item x="4964"/>
        <item x="4138"/>
        <item x="6516"/>
        <item x="2218"/>
        <item x="3789"/>
        <item x="6483"/>
        <item x="7059"/>
        <item x="2699"/>
        <item x="6481"/>
        <item x="938"/>
        <item x="2660"/>
        <item x="4648"/>
        <item x="5750"/>
        <item x="4606"/>
        <item x="4219"/>
        <item x="4860"/>
        <item x="726"/>
        <item x="82"/>
        <item x="560"/>
        <item x="3903"/>
        <item x="6877"/>
        <item x="4112"/>
        <item x="7398"/>
        <item x="4037"/>
        <item x="1953"/>
        <item x="1448"/>
        <item x="4872"/>
        <item x="3920"/>
        <item x="5704"/>
        <item x="1983"/>
        <item x="6086"/>
        <item x="3702"/>
        <item x="4302"/>
        <item x="7348"/>
        <item x="2368"/>
        <item x="2950"/>
        <item x="325"/>
        <item x="4226"/>
        <item x="1381"/>
        <item x="2973"/>
        <item x="523"/>
        <item x="3837"/>
        <item x="2895"/>
        <item x="6800"/>
        <item x="4692"/>
        <item x="3654"/>
        <item x="6780"/>
        <item x="5588"/>
        <item x="6183"/>
        <item x="1502"/>
        <item x="1979"/>
        <item x="4644"/>
        <item x="2785"/>
        <item x="6961"/>
        <item x="2734"/>
        <item x="2962"/>
        <item x="2370"/>
        <item x="3572"/>
        <item x="4194"/>
        <item x="4397"/>
        <item x="5903"/>
        <item x="1614"/>
        <item x="6474"/>
        <item x="5899"/>
        <item x="6437"/>
        <item x="6263"/>
        <item x="5818"/>
        <item x="5872"/>
        <item x="1278"/>
        <item x="880"/>
        <item x="7397"/>
        <item x="5587"/>
        <item x="6002"/>
        <item x="2398"/>
        <item x="5320"/>
        <item x="7193"/>
        <item x="1635"/>
        <item x="4386"/>
        <item x="6914"/>
        <item x="764"/>
        <item x="4562"/>
        <item x="957"/>
        <item x="1767"/>
        <item x="2384"/>
        <item x="189"/>
        <item x="1850"/>
        <item x="711"/>
        <item x="4574"/>
        <item x="2875"/>
        <item x="6829"/>
        <item x="6885"/>
        <item x="6307"/>
        <item x="1561"/>
        <item x="4710"/>
        <item x="4495"/>
        <item x="4699"/>
        <item x="251"/>
        <item x="2704"/>
        <item x="3848"/>
        <item x="708"/>
        <item x="3047"/>
        <item x="3342"/>
        <item x="3924"/>
        <item x="5556"/>
        <item x="2197"/>
        <item x="6651"/>
        <item x="6289"/>
        <item x="1009"/>
        <item x="7271"/>
        <item x="6625"/>
        <item x="3315"/>
        <item x="3917"/>
        <item x="4967"/>
        <item x="3193"/>
        <item x="5368"/>
        <item x="6880"/>
        <item x="6018"/>
        <item x="3847"/>
        <item x="6558"/>
        <item x="3326"/>
        <item x="382"/>
        <item x="727"/>
        <item x="6754"/>
        <item x="3281"/>
        <item x="2083"/>
        <item x="3132"/>
        <item x="3137"/>
        <item x="4413"/>
        <item x="5141"/>
        <item x="5726"/>
        <item x="6683"/>
        <item x="4103"/>
        <item x="3033"/>
        <item x="1872"/>
        <item x="3951"/>
        <item x="1047"/>
        <item x="2783"/>
        <item x="816"/>
        <item x="65"/>
        <item x="3970"/>
        <item x="2800"/>
        <item x="3491"/>
        <item x="2795"/>
        <item x="6684"/>
        <item x="300"/>
        <item x="5004"/>
        <item x="2201"/>
        <item x="2489"/>
        <item x="6216"/>
        <item x="903"/>
        <item x="4417"/>
        <item x="4489"/>
        <item x="6932"/>
        <item x="4822"/>
        <item x="1391"/>
        <item x="1021"/>
        <item x="6830"/>
        <item x="4683"/>
        <item x="2105"/>
        <item x="703"/>
        <item x="3952"/>
        <item x="6456"/>
        <item x="3452"/>
        <item x="5239"/>
        <item x="4526"/>
        <item x="1756"/>
        <item x="2801"/>
        <item x="6640"/>
        <item x="4655"/>
        <item x="5407"/>
        <item x="3906"/>
        <item x="4204"/>
        <item x="3797"/>
        <item x="2935"/>
        <item x="5807"/>
        <item x="5097"/>
        <item x="2523"/>
        <item x="532"/>
        <item x="2232"/>
        <item x="5265"/>
        <item x="2940"/>
        <item x="4730"/>
        <item x="1580"/>
        <item x="7036"/>
        <item x="4850"/>
        <item x="2848"/>
        <item x="5665"/>
        <item x="2736"/>
        <item x="373"/>
        <item x="6151"/>
        <item x="1923"/>
        <item x="7341"/>
        <item x="4345"/>
        <item x="4135"/>
        <item x="5378"/>
        <item x="5988"/>
        <item x="3185"/>
        <item x="2966"/>
        <item x="4472"/>
        <item x="2090"/>
        <item x="6073"/>
        <item x="4505"/>
        <item x="3343"/>
        <item x="199"/>
        <item x="1465"/>
        <item x="7031"/>
        <item x="2074"/>
        <item x="5638"/>
        <item x="6740"/>
        <item x="1746"/>
        <item x="5252"/>
        <item x="3114"/>
        <item x="7199"/>
        <item x="2668"/>
        <item x="2188"/>
        <item x="6139"/>
        <item x="6402"/>
        <item x="3741"/>
        <item x="839"/>
        <item x="3813"/>
        <item x="4211"/>
        <item x="710"/>
        <item x="7422"/>
        <item x="5576"/>
        <item x="2429"/>
        <item x="5603"/>
        <item x="1144"/>
        <item x="2329"/>
        <item x="2573"/>
        <item x="3300"/>
        <item x="2394"/>
        <item x="1118"/>
        <item x="1542"/>
        <item x="5642"/>
        <item x="5295"/>
        <item x="1036"/>
        <item x="1432"/>
        <item x="2025"/>
        <item x="3204"/>
        <item x="6339"/>
        <item x="1025"/>
        <item x="4916"/>
        <item x="4829"/>
        <item x="5598"/>
        <item x="1499"/>
        <item x="451"/>
        <item x="3008"/>
        <item x="6077"/>
        <item x="3549"/>
        <item x="1272"/>
        <item x="1438"/>
        <item x="5019"/>
        <item x="2013"/>
        <item x="3445"/>
        <item x="3885"/>
        <item x="5584"/>
        <item x="3015"/>
        <item x="1791"/>
        <item x="7197"/>
        <item x="6270"/>
        <item x="5920"/>
        <item x="7131"/>
        <item x="4104"/>
        <item x="1949"/>
        <item x="2314"/>
        <item x="725"/>
        <item x="1121"/>
        <item x="2195"/>
        <item x="2498"/>
        <item x="6724"/>
        <item x="5875"/>
        <item x="1065"/>
        <item x="4040"/>
        <item x="6085"/>
        <item x="5080"/>
        <item x="4550"/>
        <item x="3989"/>
        <item x="526"/>
        <item x="4154"/>
        <item x="5763"/>
        <item x="5937"/>
        <item x="7300"/>
        <item x="992"/>
        <item x="6726"/>
        <item x="34"/>
        <item x="1676"/>
        <item x="5029"/>
        <item x="1549"/>
        <item x="1550"/>
        <item x="7319"/>
        <item x="2514"/>
        <item x="4483"/>
        <item x="2351"/>
        <item x="4895"/>
        <item x="20"/>
        <item x="1197"/>
        <item x="5548"/>
        <item x="2490"/>
        <item x="7228"/>
        <item x="4805"/>
        <item x="1879"/>
        <item x="4735"/>
        <item x="3382"/>
        <item x="69"/>
        <item x="4807"/>
        <item x="1602"/>
        <item x="1587"/>
        <item x="3657"/>
        <item x="1390"/>
        <item x="2588"/>
        <item x="859"/>
        <item x="3339"/>
        <item x="5618"/>
        <item x="2447"/>
        <item x="6795"/>
        <item x="3157"/>
        <item x="4954"/>
        <item x="2776"/>
        <item x="2273"/>
        <item x="421"/>
        <item x="1474"/>
        <item x="3345"/>
        <item x="6249"/>
        <item x="6006"/>
        <item x="6878"/>
        <item x="6946"/>
        <item x="6041"/>
        <item x="3162"/>
        <item x="4749"/>
        <item x="5672"/>
        <item x="7233"/>
        <item x="6710"/>
        <item x="2915"/>
        <item x="6144"/>
        <item x="395"/>
        <item x="319"/>
        <item x="7317"/>
        <item x="137"/>
        <item x="1546"/>
        <item x="1430"/>
        <item x="2323"/>
        <item x="1653"/>
        <item x="131"/>
        <item x="317"/>
        <item x="4238"/>
        <item x="5950"/>
        <item x="1748"/>
        <item x="2708"/>
        <item x="1718"/>
        <item x="4629"/>
        <item x="7234"/>
        <item x="4703"/>
        <item x="6067"/>
        <item x="2136"/>
        <item x="3706"/>
        <item x="455"/>
        <item x="2731"/>
        <item x="3532"/>
        <item x="3966"/>
        <item x="1591"/>
        <item x="3142"/>
        <item x="735"/>
        <item x="3223"/>
        <item x="4215"/>
        <item x="6466"/>
        <item x="3685"/>
        <item x="6649"/>
        <item x="3692"/>
        <item x="6798"/>
        <item x="6401"/>
        <item x="5585"/>
        <item x="3756"/>
        <item x="4182"/>
        <item x="2493"/>
        <item x="1795"/>
        <item x="7429"/>
        <item x="240"/>
        <item x="5691"/>
        <item x="2175"/>
        <item x="4287"/>
        <item x="2196"/>
        <item x="5442"/>
        <item x="5057"/>
        <item x="3107"/>
        <item x="428"/>
        <item x="4316"/>
        <item x="2199"/>
        <item x="5715"/>
        <item x="3553"/>
        <item x="6570"/>
        <item x="3781"/>
        <item x="6404"/>
        <item x="7129"/>
        <item x="6266"/>
        <item x="7017"/>
        <item x="524"/>
        <item x="3941"/>
        <item x="1552"/>
        <item x="3373"/>
        <item x="1974"/>
        <item x="3760"/>
        <item x="406"/>
        <item x="6810"/>
        <item x="4884"/>
        <item x="79"/>
        <item x="6953"/>
        <item x="889"/>
        <item x="923"/>
        <item x="7382"/>
        <item x="7028"/>
        <item x="4842"/>
        <item x="3727"/>
        <item x="6306"/>
        <item x="7353"/>
        <item x="696"/>
        <item x="623"/>
        <item x="5025"/>
        <item x="4277"/>
        <item x="2380"/>
        <item x="7315"/>
        <item x="4544"/>
        <item x="1348"/>
        <item x="6602"/>
        <item x="688"/>
        <item x="5670"/>
        <item x="5626"/>
        <item x="6221"/>
        <item x="5879"/>
        <item x="2319"/>
        <item x="2996"/>
        <item x="2702"/>
        <item x="123"/>
        <item x="659"/>
        <item x="6500"/>
        <item x="5276"/>
        <item x="4563"/>
        <item x="5917"/>
        <item x="5144"/>
        <item x="1968"/>
        <item x="3934"/>
        <item x="2239"/>
        <item x="1146"/>
        <item x="5198"/>
        <item x="5397"/>
        <item x="4835"/>
        <item x="3264"/>
        <item x="1690"/>
        <item x="3764"/>
        <item x="3285"/>
        <item x="6647"/>
        <item x="6377"/>
        <item x="2765"/>
        <item x="5951"/>
        <item x="6529"/>
        <item x="3456"/>
        <item x="4005"/>
        <item x="1125"/>
        <item x="4510"/>
        <item x="1456"/>
        <item x="2460"/>
        <item x="3346"/>
        <item x="2672"/>
        <item x="264"/>
        <item x="1182"/>
        <item x="582"/>
        <item x="879"/>
        <item x="2052"/>
        <item x="6294"/>
        <item x="7260"/>
        <item x="3716"/>
        <item x="4272"/>
        <item x="2257"/>
        <item x="2771"/>
        <item x="1162"/>
        <item x="6148"/>
        <item x="5143"/>
        <item x="7074"/>
        <item x="2209"/>
        <item x="885"/>
        <item x="6104"/>
        <item x="6248"/>
        <item x="2656"/>
        <item x="5995"/>
        <item x="1213"/>
        <item x="3458"/>
        <item x="2159"/>
        <item x="440"/>
        <item x="6751"/>
        <item x="4740"/>
        <item x="7225"/>
        <item x="2317"/>
        <item x="918"/>
        <item x="6066"/>
        <item x="1410"/>
        <item x="3972"/>
        <item x="1058"/>
        <item x="1951"/>
        <item x="2986"/>
        <item x="964"/>
        <item x="2310"/>
        <item x="3538"/>
        <item x="4736"/>
        <item x="2172"/>
        <item x="6442"/>
        <item x="5850"/>
        <item x="5117"/>
        <item x="4503"/>
        <item x="782"/>
        <item x="4838"/>
        <item x="7013"/>
        <item x="1648"/>
        <item x="5159"/>
        <item x="7401"/>
        <item x="1274"/>
        <item x="6985"/>
        <item x="2835"/>
        <item x="6989"/>
        <item x="5871"/>
        <item x="1620"/>
        <item x="2913"/>
        <item x="7187"/>
        <item x="7081"/>
        <item x="7142"/>
        <item x="2916"/>
        <item x="7033"/>
        <item x="2434"/>
        <item x="651"/>
        <item x="4349"/>
        <item x="1299"/>
        <item x="606"/>
        <item x="4187"/>
        <item x="3155"/>
        <item x="1101"/>
        <item x="1019"/>
        <item x="4621"/>
        <item x="4241"/>
        <item x="1179"/>
        <item x="2860"/>
        <item x="2327"/>
        <item x="1166"/>
        <item x="2427"/>
        <item x="378"/>
        <item x="3898"/>
        <item x="5205"/>
        <item x="781"/>
        <item x="929"/>
        <item x="2906"/>
        <item x="1787"/>
        <item x="7086"/>
        <item x="6503"/>
        <item x="1998"/>
        <item x="6567"/>
        <item x="3139"/>
        <item x="6617"/>
        <item x="4712"/>
        <item x="6709"/>
        <item x="3617"/>
        <item x="4548"/>
        <item x="4402"/>
        <item x="3930"/>
        <item x="985"/>
        <item x="575"/>
        <item x="6728"/>
        <item x="2055"/>
        <item x="1945"/>
        <item x="5701"/>
        <item x="5130"/>
        <item x="5230"/>
        <item x="3221"/>
        <item x="1815"/>
        <item x="6819"/>
        <item x="5248"/>
        <item x="3341"/>
        <item x="4370"/>
        <item x="3596"/>
        <item x="4975"/>
        <item x="5207"/>
        <item x="291"/>
        <item x="5545"/>
        <item x="6982"/>
        <item x="5853"/>
        <item x="4491"/>
        <item x="74"/>
        <item x="3673"/>
        <item x="6977"/>
        <item x="4584"/>
        <item x="2108"/>
        <item x="1365"/>
        <item x="4343"/>
        <item x="1670"/>
        <item x="6631"/>
        <item x="1706"/>
        <item x="1742"/>
        <item x="3004"/>
        <item x="5919"/>
        <item x="3978"/>
        <item x="7274"/>
        <item x="3641"/>
        <item x="6461"/>
        <item x="2274"/>
        <item x="3233"/>
        <item x="1664"/>
        <item x="441"/>
        <item x="3424"/>
        <item x="1375"/>
        <item x="427"/>
        <item x="3069"/>
        <item x="3944"/>
        <item x="1764"/>
        <item x="2361"/>
        <item x="1730"/>
        <item x="2746"/>
        <item x="4779"/>
        <item x="2830"/>
        <item x="4999"/>
        <item x="2920"/>
        <item x="3454"/>
        <item x="503"/>
        <item x="7195"/>
        <item x="5513"/>
        <item x="5768"/>
        <item x="3081"/>
        <item x="1240"/>
        <item x="6827"/>
        <item x="7159"/>
        <item x="7321"/>
        <item x="2740"/>
        <item x="3248"/>
        <item x="2648"/>
        <item x="6753"/>
        <item x="617"/>
        <item x="7130"/>
        <item x="1421"/>
        <item x="5227"/>
        <item x="2494"/>
        <item x="1539"/>
        <item x="3971"/>
        <item x="1750"/>
        <item x="6390"/>
        <item x="4384"/>
        <item x="1199"/>
        <item x="4506"/>
        <item x="3080"/>
        <item x="4557"/>
        <item x="4488"/>
        <item x="1812"/>
        <item x="7405"/>
        <item x="6486"/>
        <item x="4941"/>
        <item x="3983"/>
        <item x="4440"/>
        <item x="1402"/>
        <item x="2451"/>
        <item x="6755"/>
        <item x="5948"/>
        <item x="4738"/>
        <item x="5212"/>
        <item x="742"/>
        <item x="1647"/>
        <item x="805"/>
        <item x="7351"/>
        <item x="3609"/>
        <item x="4607"/>
        <item x="1577"/>
        <item x="5497"/>
        <item x="6700"/>
        <item x="5290"/>
        <item x="4862"/>
        <item x="6818"/>
        <item x="257"/>
        <item x="511"/>
        <item x="729"/>
        <item x="7335"/>
        <item x="7372"/>
        <item x="3626"/>
        <item x="2808"/>
        <item x="7063"/>
        <item x="5725"/>
        <item x="6489"/>
        <item x="3591"/>
        <item x="4758"/>
        <item x="1262"/>
        <item x="6657"/>
        <item x="1931"/>
        <item x="2193"/>
        <item x="610"/>
        <item x="2540"/>
        <item x="1708"/>
        <item x="2060"/>
        <item x="6681"/>
        <item x="1887"/>
        <item x="1008"/>
        <item x="118"/>
        <item x="183"/>
        <item x="2955"/>
        <item x="6940"/>
        <item x="2179"/>
        <item x="139"/>
        <item x="6420"/>
        <item x="945"/>
        <item x="4208"/>
        <item x="2385"/>
        <item x="6743"/>
        <item x="3052"/>
        <item x="2662"/>
        <item x="5785"/>
        <item x="5067"/>
        <item x="1356"/>
        <item x="2501"/>
        <item x="3929"/>
        <item x="1586"/>
        <item x="263"/>
        <item x="3874"/>
        <item x="4248"/>
        <item x="4787"/>
        <item x="6759"/>
        <item x="4586"/>
        <item x="5684"/>
        <item x="6102"/>
        <item x="5350"/>
        <item x="3784"/>
        <item x="5829"/>
        <item x="5488"/>
        <item x="1320"/>
        <item x="6758"/>
        <item x="4119"/>
        <item x="5984"/>
        <item x="1039"/>
        <item x="6821"/>
        <item x="5614"/>
        <item x="809"/>
        <item x="7117"/>
        <item x="2635"/>
        <item x="3049"/>
        <item x="1483"/>
        <item x="1892"/>
        <item x="6565"/>
        <item x="431"/>
        <item x="4155"/>
        <item x="39"/>
        <item x="508"/>
        <item x="2482"/>
        <item x="3110"/>
        <item x="68"/>
        <item x="5471"/>
        <item x="6949"/>
        <item x="2391"/>
        <item x="6767"/>
        <item x="3804"/>
        <item x="1758"/>
        <item x="3037"/>
        <item x="814"/>
        <item x="6202"/>
        <item x="1322"/>
        <item x="731"/>
        <item x="1737"/>
        <item x="4564"/>
        <item x="2084"/>
        <item x="4965"/>
        <item x="5038"/>
        <item x="6848"/>
        <item x="4002"/>
        <item x="1713"/>
        <item x="2642"/>
        <item x="6588"/>
        <item x="3177"/>
        <item x="2330"/>
        <item x="697"/>
        <item x="3087"/>
        <item x="5023"/>
        <item x="337"/>
        <item x="2353"/>
        <item x="3092"/>
        <item x="5501"/>
        <item x="6320"/>
        <item x="5754"/>
        <item x="6656"/>
        <item x="2111"/>
        <item x="2363"/>
        <item x="2912"/>
        <item x="3119"/>
        <item x="2219"/>
        <item x="2574"/>
        <item x="585"/>
        <item x="2926"/>
        <item x="2286"/>
        <item x="6007"/>
        <item x="3201"/>
        <item x="3890"/>
        <item x="2919"/>
        <item x="2887"/>
        <item x="3540"/>
        <item x="4593"/>
        <item x="2859"/>
        <item x="3485"/>
        <item x="6362"/>
        <item x="3079"/>
        <item x="4043"/>
        <item x="2698"/>
        <item x="6888"/>
        <item x="2504"/>
        <item x="915"/>
        <item x="662"/>
        <item x="4982"/>
        <item x="1535"/>
        <item x="3501"/>
        <item x="4639"/>
        <item x="6628"/>
        <item x="784"/>
        <item x="1225"/>
        <item x="5250"/>
        <item x="3009"/>
        <item x="3982"/>
        <item x="6745"/>
        <item x="175"/>
        <item x="1677"/>
        <item x="5079"/>
        <item x="28"/>
        <item x="4292"/>
        <item x="2358"/>
        <item x="468"/>
        <item x="955"/>
        <item x="6994"/>
        <item x="2047"/>
        <item x="1152"/>
        <item x="201"/>
        <item x="3678"/>
        <item x="2716"/>
        <item x="2470"/>
        <item x="1785"/>
        <item x="3463"/>
        <item x="244"/>
        <item x="2882"/>
        <item x="7041"/>
        <item x="3325"/>
        <item x="1847"/>
        <item x="2495"/>
        <item x="7163"/>
        <item x="1501"/>
        <item x="2275"/>
        <item x="748"/>
        <item x="5462"/>
        <item x="4312"/>
        <item x="940"/>
        <item x="689"/>
        <item x="5630"/>
        <item x="1266"/>
        <item x="1936"/>
        <item x="770"/>
        <item x="5392"/>
        <item x="5646"/>
        <item x="1305"/>
        <item x="4532"/>
        <item x="2606"/>
        <item x="4837"/>
        <item x="356"/>
        <item x="5832"/>
        <item x="4542"/>
        <item x="1938"/>
        <item x="3469"/>
        <item x="1584"/>
        <item x="3526"/>
        <item x="1312"/>
        <item x="4205"/>
        <item x="4810"/>
        <item x="1139"/>
        <item x="2373"/>
        <item x="2443"/>
        <item x="2386"/>
        <item x="2086"/>
        <item x="1960"/>
        <item x="5059"/>
        <item x="4596"/>
        <item x="5589"/>
        <item x="4456"/>
        <item x="4114"/>
        <item x="1727"/>
        <item x="445"/>
        <item x="1450"/>
        <item x="650"/>
        <item x="339"/>
        <item x="4257"/>
        <item x="4375"/>
        <item x="4952"/>
        <item x="999"/>
        <item x="2445"/>
        <item x="1674"/>
        <item x="7257"/>
        <item x="1158"/>
        <item x="6207"/>
        <item x="1875"/>
        <item x="4324"/>
        <item x="6329"/>
        <item x="2304"/>
        <item x="114"/>
        <item x="6739"/>
        <item x="2437"/>
        <item x="2180"/>
        <item x="6748"/>
        <item x="5249"/>
        <item x="3440"/>
        <item x="349"/>
        <item x="5669"/>
        <item x="7203"/>
        <item x="342"/>
        <item x="2737"/>
        <item x="1852"/>
        <item x="2759"/>
        <item x="2487"/>
        <item x="3386"/>
        <item x="6203"/>
        <item x="5775"/>
        <item x="4487"/>
        <item x="1514"/>
        <item x="5293"/>
        <item x="2171"/>
        <item x="5012"/>
        <item x="3655"/>
        <item x="1498"/>
        <item x="104"/>
        <item x="4139"/>
        <item x="5263"/>
        <item x="2728"/>
        <item x="2142"/>
        <item x="4754"/>
        <item x="5348"/>
        <item x="6311"/>
        <item x="275"/>
        <item x="2927"/>
        <item x="1612"/>
        <item x="537"/>
        <item x="1010"/>
        <item x="1374"/>
        <item x="1743"/>
        <item x="1967"/>
        <item x="192"/>
        <item x="233"/>
        <item x="4452"/>
        <item x="1016"/>
        <item x="1732"/>
        <item x="6381"/>
        <item x="1190"/>
        <item x="138"/>
        <item x="412"/>
        <item x="5208"/>
        <item x="3161"/>
        <item x="1751"/>
        <item x="5201"/>
        <item x="5419"/>
        <item x="2632"/>
        <item x="3723"/>
        <item x="5413"/>
        <item x="562"/>
        <item x="2706"/>
        <item x="4973"/>
        <item x="2505"/>
        <item x="4150"/>
        <item x="1497"/>
        <item x="7336"/>
        <item x="1163"/>
        <item x="910"/>
        <item x="6078"/>
        <item x="5000"/>
        <item x="767"/>
        <item x="1091"/>
        <item x="578"/>
        <item x="5772"/>
        <item x="1064"/>
        <item x="6312"/>
        <item x="4533"/>
        <item x="1012"/>
        <item x="6779"/>
        <item x="2176"/>
        <item x="785"/>
        <item x="6324"/>
        <item x="4976"/>
        <item x="2538"/>
        <item x="4682"/>
        <item x="1153"/>
        <item x="466"/>
        <item x="3845"/>
        <item x="6083"/>
        <item x="1281"/>
        <item x="1903"/>
        <item x="4846"/>
        <item x="5329"/>
        <item x="1926"/>
        <item x="865"/>
        <item x="3056"/>
        <item x="5429"/>
        <item x="3399"/>
        <item x="3949"/>
        <item x="5529"/>
        <item x="2659"/>
        <item x="6116"/>
        <item x="6695"/>
        <item x="3180"/>
        <item x="5494"/>
        <item x="3884"/>
        <item x="2287"/>
        <item x="1726"/>
        <item x="3688"/>
        <item x="1006"/>
        <item x="1069"/>
        <item x="3615"/>
        <item x="6227"/>
        <item x="6250"/>
        <item x="3895"/>
        <item x="3645"/>
        <item x="3768"/>
        <item x="828"/>
        <item x="6120"/>
        <item x="5456"/>
        <item x="5404"/>
        <item x="7084"/>
        <item x="3786"/>
        <item x="4958"/>
        <item x="4373"/>
        <item x="3466"/>
        <item x="333"/>
        <item x="6197"/>
        <item x="7413"/>
        <item x="2587"/>
        <item x="2146"/>
        <item x="457"/>
        <item x="1342"/>
        <item x="6735"/>
        <item x="3514"/>
        <item x="7359"/>
        <item x="70"/>
        <item x="53"/>
        <item x="514"/>
        <item x="5391"/>
        <item x="1556"/>
        <item x="4938"/>
        <item x="4228"/>
        <item x="4297"/>
        <item x="1243"/>
        <item x="4660"/>
        <item x="6142"/>
        <item x="5046"/>
        <item x="7022"/>
        <item x="2455"/>
        <item x="91"/>
        <item x="7150"/>
        <item x="692"/>
        <item x="6043"/>
        <item x="5081"/>
        <item x="1901"/>
        <item x="736"/>
        <item x="2129"/>
        <item x="2339"/>
        <item x="574"/>
        <item x="5886"/>
        <item x="2093"/>
        <item x="4221"/>
        <item x="7267"/>
        <item x="2578"/>
        <item x="5506"/>
        <item x="6235"/>
        <item x="904"/>
        <item x="5816"/>
        <item x="3136"/>
        <item x="2186"/>
        <item x="2838"/>
        <item x="6001"/>
        <item x="195"/>
        <item x="1913"/>
        <item x="4050"/>
        <item x="717"/>
        <item x="5237"/>
        <item x="3914"/>
        <item x="3150"/>
        <item x="3269"/>
        <item x="691"/>
        <item x="3580"/>
        <item x="4288"/>
        <item x="6236"/>
        <item x="6243"/>
        <item x="6968"/>
        <item x="1878"/>
        <item x="2359"/>
        <item x="120"/>
        <item x="1994"/>
        <item x="2484"/>
        <item x="7426"/>
        <item x="4149"/>
        <item x="4239"/>
        <item x="4770"/>
        <item x="4253"/>
        <item x="3174"/>
        <item x="1917"/>
        <item x="2678"/>
        <item x="7172"/>
        <item x="7237"/>
        <item x="1724"/>
        <item x="4060"/>
        <item x="11"/>
        <item x="3168"/>
        <item x="3868"/>
        <item x="2149"/>
        <item x="5401"/>
        <item x="1881"/>
        <item x="3156"/>
        <item x="5893"/>
        <item x="3910"/>
        <item x="4874"/>
        <item x="827"/>
        <item x="2762"/>
        <item x="1876"/>
        <item x="6348"/>
        <item x="6749"/>
        <item x="6618"/>
        <item x="5844"/>
        <item x="6814"/>
        <item x="1613"/>
        <item x="1860"/>
        <item x="638"/>
        <item x="7236"/>
        <item x="949"/>
        <item x="3237"/>
        <item x="6225"/>
        <item x="4251"/>
        <item x="2184"/>
        <item x="3071"/>
        <item x="2625"/>
        <item x="145"/>
        <item x="5302"/>
        <item x="1049"/>
        <item x="3530"/>
        <item x="622"/>
        <item x="4761"/>
        <item x="1104"/>
        <item x="1074"/>
        <item x="7325"/>
        <item x="7147"/>
        <item x="1011"/>
        <item x="4342"/>
        <item x="554"/>
        <item x="6108"/>
        <item x="980"/>
        <item x="4977"/>
        <item x="5107"/>
        <item x="1657"/>
        <item x="6111"/>
        <item x="7085"/>
        <item x="6319"/>
        <item x="6898"/>
        <item x="7135"/>
        <item x="4142"/>
        <item x="6168"/>
        <item x="654"/>
        <item x="4547"/>
        <item x="3334"/>
        <item x="6275"/>
        <item x="6526"/>
        <item x="5461"/>
        <item x="3995"/>
        <item x="4816"/>
        <item x="2738"/>
        <item x="5526"/>
        <item x="6545"/>
        <item x="1420"/>
        <item x="6990"/>
        <item x="4934"/>
        <item x="293"/>
        <item x="3154"/>
        <item x="6223"/>
        <item x="4969"/>
        <item x="5567"/>
        <item x="5955"/>
        <item x="5966"/>
        <item x="326"/>
        <item x="5962"/>
        <item x="1441"/>
        <item x="1599"/>
        <item x="4889"/>
        <item x="603"/>
        <item x="6193"/>
        <item x="6271"/>
        <item x="883"/>
        <item x="288"/>
        <item x="2790"/>
        <item x="1283"/>
        <item x="4347"/>
        <item x="1395"/>
        <item x="1226"/>
        <item x="2161"/>
        <item x="2056"/>
        <item x="5306"/>
        <item x="6081"/>
        <item x="2154"/>
        <item x="5719"/>
        <item x="3211"/>
        <item x="140"/>
        <item x="6816"/>
        <item x="5058"/>
        <item x="5316"/>
        <item x="2031"/>
        <item x="6764"/>
        <item x="1398"/>
        <item x="5787"/>
        <item x="5369"/>
        <item x="6532"/>
        <item x="3268"/>
        <item x="6436"/>
        <item x="3658"/>
        <item x="3417"/>
        <item x="4216"/>
        <item x="2550"/>
        <item x="4917"/>
        <item x="3787"/>
        <item x="3352"/>
        <item x="655"/>
        <item x="853"/>
        <item x="1173"/>
        <item x="4881"/>
        <item x="6308"/>
        <item x="304"/>
        <item x="166"/>
        <item x="6035"/>
        <item x="7139"/>
        <item x="5559"/>
        <item x="6135"/>
        <item x="721"/>
        <item x="5900"/>
        <item x="5018"/>
        <item x="4790"/>
        <item x="3362"/>
        <item x="1386"/>
        <item x="5073"/>
        <item x="292"/>
        <item x="1177"/>
        <item x="6841"/>
        <item x="6865"/>
        <item x="1454"/>
        <item x="2100"/>
        <item x="4213"/>
        <item x="4014"/>
        <item x="7079"/>
        <item x="2160"/>
        <item x="6725"/>
        <item x="632"/>
        <item x="1340"/>
        <item x="6947"/>
        <item x="3335"/>
        <item x="2972"/>
        <item x="2823"/>
        <item x="2226"/>
        <item x="2412"/>
        <item x="6159"/>
        <item x="88"/>
        <item x="4022"/>
        <item x="7392"/>
        <item x="1558"/>
        <item x="3347"/>
        <item x="3057"/>
        <item x="312"/>
        <item x="4331"/>
        <item x="7380"/>
        <item x="5200"/>
        <item x="6857"/>
        <item x="1507"/>
        <item x="231"/>
        <item x="4057"/>
        <item x="5594"/>
        <item x="6048"/>
        <item x="5441"/>
        <item x="993"/>
        <item x="4944"/>
        <item x="4750"/>
        <item x="6875"/>
        <item x="5723"/>
        <item x="4171"/>
        <item x="3660"/>
        <item x="5964"/>
        <item x="6505"/>
        <item x="6906"/>
        <item x="6507"/>
        <item x="6354"/>
        <item x="3366"/>
        <item x="492"/>
        <item x="6130"/>
        <item x="1053"/>
        <item x="6338"/>
        <item x="5385"/>
        <item x="3790"/>
        <item x="835"/>
        <item x="1396"/>
        <item x="3527"/>
        <item x="3344"/>
        <item x="976"/>
        <item x="3141"/>
        <item x="3249"/>
        <item x="758"/>
        <item x="3187"/>
        <item x="3571"/>
        <item x="2616"/>
        <item x="2276"/>
        <item x="1840"/>
        <item x="2272"/>
        <item x="1989"/>
        <item x="2182"/>
        <item x="7262"/>
        <item x="3421"/>
        <item x="3219"/>
        <item x="3487"/>
        <item x="475"/>
        <item x="647"/>
        <item x="851"/>
        <item x="1073"/>
        <item x="1288"/>
        <item x="1511"/>
        <item x="2603"/>
        <item x="823"/>
        <item x="3726"/>
        <item x="209"/>
        <item x="854"/>
        <item x="1303"/>
        <item x="6344"/>
        <item x="7349"/>
        <item x="5336"/>
        <item x="5170"/>
        <item x="4157"/>
        <item x="3946"/>
        <item x="1948"/>
        <item x="12"/>
        <item x="6815"/>
        <item x="92"/>
        <item x="347"/>
        <item x="676"/>
        <item x="7358"/>
        <item x="4772"/>
        <item x="2297"/>
        <item x="194"/>
        <item x="5134"/>
        <item x="1661"/>
        <item x="2670"/>
        <item x="966"/>
        <item x="6916"/>
        <item x="3252"/>
        <item x="1492"/>
        <item x="5410"/>
        <item x="2591"/>
        <item x="1038"/>
        <item x="1649"/>
        <item x="5580"/>
        <item x="6439"/>
        <item x="3169"/>
        <item x="2076"/>
        <item x="6010"/>
        <item x="5006"/>
        <item x="1633"/>
        <item x="856"/>
        <item x="1628"/>
        <item x="1180"/>
        <item x="4597"/>
        <item x="5266"/>
        <item x="4358"/>
        <item x="6803"/>
        <item x="2552"/>
        <item x="2834"/>
        <item x="3246"/>
        <item x="4633"/>
        <item x="4549"/>
        <item x="5089"/>
        <item x="1110"/>
        <item x="5543"/>
        <item x="169"/>
        <item x="2564"/>
        <item x="3023"/>
        <item x="1218"/>
        <item x="6155"/>
        <item x="7"/>
        <item x="117"/>
        <item x="3062"/>
        <item x="817"/>
        <item x="390"/>
        <item x="665"/>
        <item x="1644"/>
        <item x="1869"/>
        <item x="7035"/>
        <item x="6583"/>
        <item x="1081"/>
        <item x="51"/>
        <item x="1165"/>
        <item x="5925"/>
        <item x="1219"/>
        <item x="1995"/>
        <item x="3649"/>
        <item x="1970"/>
        <item x="502"/>
        <item x="3259"/>
        <item x="3763"/>
        <item x="346"/>
        <item x="900"/>
        <item x="196"/>
        <item x="5364"/>
        <item x="2424"/>
        <item x="1425"/>
        <item x="1723"/>
        <item x="4160"/>
        <item x="1361"/>
        <item x="4089"/>
        <item x="1275"/>
        <item x="5298"/>
        <item x="2104"/>
        <item x="1880"/>
        <item x="605"/>
        <item x="479"/>
        <item x="5422"/>
        <item x="3001"/>
        <item x="3528"/>
        <item x="5731"/>
        <item x="1725"/>
        <item x="2214"/>
        <item x="5145"/>
        <item x="5251"/>
        <item x="200"/>
        <item x="2584"/>
        <item x="4056"/>
        <item x="1992"/>
        <item x="3277"/>
        <item x="126"/>
        <item x="1715"/>
        <item x="927"/>
        <item x="1684"/>
        <item x="3708"/>
        <item x="2472"/>
        <item x="6174"/>
        <item x="5683"/>
        <item x="4108"/>
        <item x="6785"/>
        <item x="5384"/>
        <item x="5289"/>
        <item x="4617"/>
        <item x="571"/>
        <item x="987"/>
        <item x="4254"/>
        <item x="1107"/>
        <item x="2156"/>
        <item x="819"/>
        <item x="2585"/>
        <item x="188"/>
        <item x="25"/>
        <item x="150"/>
        <item x="1229"/>
        <item x="766"/>
        <item x="1961"/>
        <item x="31"/>
        <item x="4498"/>
        <item x="1072"/>
        <item x="2061"/>
        <item x="4453"/>
        <item x="7069"/>
        <item x="1937"/>
        <item x="5194"/>
        <item x="1234"/>
        <item x="637"/>
        <item x="7304"/>
        <item x="5641"/>
        <item x="1208"/>
        <item x="769"/>
        <item x="3443"/>
        <item x="4903"/>
        <item x="5744"/>
        <item x="2812"/>
        <item x="2597"/>
        <item x="2109"/>
        <item x="779"/>
        <item x="3831"/>
        <item x="4949"/>
        <item x="3579"/>
        <item x="6809"/>
        <item x="3559"/>
        <item x="6840"/>
        <item x="897"/>
        <item x="4404"/>
        <item x="628"/>
        <item x="3935"/>
        <item x="7316"/>
        <item x="7067"/>
        <item x="3722"/>
        <item x="2520"/>
        <item x="720"/>
        <item x="1204"/>
        <item x="5741"/>
        <item x="4125"/>
        <item x="2458"/>
        <item x="790"/>
        <item x="4696"/>
        <item x="3856"/>
        <item x="557"/>
        <item x="5566"/>
        <item x="6147"/>
        <item x="5188"/>
        <item x="3086"/>
        <item x="489"/>
        <item x="3993"/>
        <item x="4610"/>
        <item x="1260"/>
        <item x="7191"/>
        <item x="6033"/>
        <item x="3682"/>
        <item x="5792"/>
        <item x="2366"/>
        <item x="1362"/>
        <item x="755"/>
        <item x="7098"/>
        <item x="5890"/>
        <item x="5993"/>
        <item x="5125"/>
        <item x="5321"/>
        <item x="6229"/>
        <item x="103"/>
        <item x="979"/>
        <item x="1856"/>
        <item x="6600"/>
        <item x="4026"/>
        <item x="5076"/>
        <item x="3684"/>
        <item x="1533"/>
        <item x="6634"/>
        <item x="5615"/>
        <item x="3619"/>
        <item x="2473"/>
        <item x="5065"/>
        <item x="1521"/>
        <item x="5078"/>
        <item x="4674"/>
        <item x="522"/>
        <item x="7194"/>
        <item x="631"/>
        <item x="5650"/>
        <item x="5333"/>
        <item x="1796"/>
        <item x="4932"/>
        <item x="3735"/>
        <item x="4910"/>
        <item x="2092"/>
        <item x="5120"/>
        <item x="2169"/>
        <item x="4020"/>
        <item x="5549"/>
        <item x="4403"/>
        <item x="4981"/>
        <item x="5939"/>
        <item x="6697"/>
        <item x="2754"/>
        <item x="76"/>
        <item x="1328"/>
        <item x="1189"/>
        <item x="3677"/>
        <item x="3323"/>
        <item x="1307"/>
        <item x="1958"/>
        <item x="1711"/>
        <item x="485"/>
        <item x="1071"/>
        <item x="392"/>
        <item x="1712"/>
        <item x="815"/>
        <item x="5214"/>
        <item x="4713"/>
        <item x="1997"/>
        <item x="515"/>
        <item x="152"/>
        <item x="2764"/>
        <item x="384"/>
        <item x="222"/>
        <item x="2456"/>
        <item x="6572"/>
        <item x="1884"/>
        <item x="6161"/>
        <item x="6337"/>
        <item x="6729"/>
        <item x="3569"/>
        <item x="3867"/>
        <item x="2004"/>
        <item x="5210"/>
        <item x="3321"/>
        <item x="6931"/>
        <item x="5733"/>
        <item x="6304"/>
        <item x="5932"/>
        <item x="5734"/>
        <item x="5118"/>
        <item x="6769"/>
        <item x="2238"/>
        <item x="338"/>
        <item x="1227"/>
        <item x="1484"/>
        <item x="2611"/>
        <item x="961"/>
        <item x="1467"/>
        <item x="3998"/>
        <item x="3623"/>
        <item x="75"/>
        <item x="2669"/>
        <item x="5546"/>
        <item x="2267"/>
        <item x="1826"/>
        <item x="1048"/>
        <item x="1656"/>
        <item x="2321"/>
        <item x="6056"/>
        <item x="1590"/>
        <item x="4571"/>
        <item x="467"/>
        <item x="6792"/>
        <item x="5985"/>
        <item x="3894"/>
        <item x="6637"/>
        <item x="1910"/>
        <item x="1422"/>
        <item x="3097"/>
        <item x="5277"/>
        <item x="5858"/>
        <item x="4783"/>
        <item x="206"/>
        <item x="636"/>
        <item x="1642"/>
        <item x="1819"/>
        <item x="5116"/>
        <item x="6672"/>
        <item x="5204"/>
        <item x="4695"/>
        <item x="4087"/>
        <item x="163"/>
        <item x="6983"/>
        <item x="3564"/>
        <item x="4726"/>
        <item x="474"/>
        <item x="411"/>
        <item x="2825"/>
        <item x="7369"/>
        <item x="6257"/>
        <item x="2360"/>
        <item x="3636"/>
        <item x="1589"/>
        <item x="2210"/>
        <item x="3074"/>
        <item x="3254"/>
        <item x="1571"/>
        <item x="2253"/>
        <item x="6578"/>
        <item x="1604"/>
        <item x="1813"/>
        <item x="3576"/>
        <item x="3106"/>
        <item x="2799"/>
        <item x="6948"/>
        <item x="970"/>
        <item x="3275"/>
        <item x="1059"/>
        <item x="5717"/>
        <item x="2202"/>
        <item x="2388"/>
        <item x="6045"/>
        <item x="1563"/>
        <item x="2284"/>
        <item x="4252"/>
        <item x="3632"/>
        <item x="6837"/>
        <item x="3646"/>
        <item x="437"/>
        <item x="2666"/>
        <item x="4619"/>
        <item x="2690"/>
        <item x="1946"/>
        <item x="6552"/>
        <item x="3327"/>
        <item x="7416"/>
        <item x="566"/>
        <item x="3403"/>
        <item x="4233"/>
        <item x="750"/>
        <item x="6182"/>
        <item x="435"/>
        <item x="1378"/>
        <item x="862"/>
        <item x="1933"/>
        <item x="3209"/>
        <item x="3793"/>
        <item x="4962"/>
        <item x="3293"/>
        <item x="4122"/>
        <item x="1172"/>
        <item x="6015"/>
        <item x="759"/>
        <item x="843"/>
        <item x="4813"/>
        <item x="2607"/>
        <item x="151"/>
        <item x="4188"/>
        <item x="4097"/>
        <item x="2019"/>
        <item x="7371"/>
        <item x="6407"/>
        <item x="2650"/>
        <item x="2789"/>
        <item x="6162"/>
        <item x="5944"/>
        <item x="6059"/>
        <item x="7404"/>
        <item x="452"/>
        <item x="4340"/>
        <item x="1384"/>
        <item x="5834"/>
        <item x="1285"/>
        <item x="5551"/>
        <item x="7005"/>
        <item x="6497"/>
        <item x="6845"/>
        <item x="5786"/>
        <item x="671"/>
        <item x="2135"/>
        <item x="1334"/>
        <item x="6727"/>
        <item x="5121"/>
        <item x="5975"/>
        <item x="3817"/>
        <item x="4512"/>
        <item x="4546"/>
        <item x="3690"/>
        <item x="6156"/>
        <item x="3196"/>
        <item x="3881"/>
        <item x="3387"/>
        <item x="4414"/>
        <item x="4587"/>
        <item x="4777"/>
        <item x="4984"/>
        <item x="5192"/>
        <item x="5408"/>
        <item x="1476"/>
        <item x="3918"/>
        <item x="1522"/>
        <item x="624"/>
        <item x="153"/>
        <item x="335"/>
        <item x="3777"/>
        <item x="3600"/>
        <item x="3814"/>
        <item x="4186"/>
        <item x="4775"/>
        <item x="6173"/>
        <item x="7299"/>
        <item x="1569"/>
        <item x="2038"/>
        <item x="2221"/>
        <item x="3000"/>
        <item x="1302"/>
        <item x="4210"/>
        <item x="2106"/>
        <item x="2020"/>
        <item x="3988"/>
        <item x="4390"/>
        <item x="4855"/>
        <item x="3967"/>
        <item x="5622"/>
        <item x="6603"/>
        <item x="136"/>
        <item x="3021"/>
        <item x="3616"/>
        <item x="5788"/>
        <item x="2745"/>
        <item x="443"/>
        <item x="1246"/>
        <item x="2618"/>
        <item x="1442"/>
        <item x="4206"/>
        <item x="7124"/>
        <item x="2335"/>
        <item x="5791"/>
        <item x="7126"/>
        <item x="1541"/>
        <item x="4258"/>
        <item x="745"/>
        <item x="6580"/>
        <item x="4163"/>
        <item x="4423"/>
        <item x="5613"/>
        <item x="4120"/>
        <item x="2909"/>
        <item x="4886"/>
        <item x="1458"/>
        <item x="3858"/>
        <item x="1543"/>
        <item x="4478"/>
        <item x="6037"/>
        <item x="15"/>
        <item x="3065"/>
        <item x="6584"/>
        <item x="6369"/>
        <item x="5242"/>
        <item x="2749"/>
        <item x="2633"/>
        <item x="3305"/>
        <item x="4933"/>
        <item x="6438"/>
        <item x="3836"/>
        <item x="4662"/>
        <item x="60"/>
        <item x="2532"/>
        <item x="5517"/>
        <item x="4096"/>
        <item x="3953"/>
        <item x="2849"/>
        <item x="680"/>
        <item x="5176"/>
        <item x="6008"/>
        <item x="3032"/>
        <item x="6345"/>
        <item x="4914"/>
        <item x="5123"/>
        <item x="3928"/>
        <item x="5149"/>
        <item x="5552"/>
        <item x="1888"/>
        <item x="5284"/>
        <item x="4159"/>
        <item x="6342"/>
        <item x="1472"/>
        <item x="3730"/>
        <item x="2853"/>
        <item x="4353"/>
        <item x="3725"/>
        <item x="2189"/>
        <item x="2277"/>
        <item x="1959"/>
        <item x="3629"/>
        <item x="1343"/>
        <item x="1324"/>
        <item x="2014"/>
        <item x="3203"/>
        <item x="4394"/>
        <item x="2575"/>
        <item x="3815"/>
        <item x="5851"/>
        <item x="4227"/>
        <item x="3633"/>
        <item x="983"/>
        <item x="3859"/>
        <item x="5823"/>
        <item x="4372"/>
        <item x="107"/>
        <item x="1911"/>
        <item x="4333"/>
        <item x="4471"/>
        <item x="7268"/>
        <item x="4543"/>
        <item x="7411"/>
        <item x="1500"/>
        <item x="572"/>
        <item x="5135"/>
        <item x="5344"/>
        <item x="5732"/>
        <item x="3428"/>
        <item x="6433"/>
        <item x="933"/>
        <item x="1298"/>
        <item x="1508"/>
        <item x="5621"/>
        <item x="3126"/>
        <item x="4841"/>
        <item x="2930"/>
        <item x="2977"/>
        <item x="6752"/>
        <item x="2855"/>
        <item x="2057"/>
        <item x="1537"/>
        <item x="1495"/>
        <item x="5064"/>
        <item x="271"/>
        <item x="1267"/>
        <item x="4998"/>
        <item x="7127"/>
        <item x="855"/>
        <item x="1273"/>
        <item x="2344"/>
        <item x="6265"/>
        <item x="1759"/>
        <item x="4913"/>
        <item x="5270"/>
        <item x="5132"/>
        <item x="1952"/>
        <item x="3378"/>
        <item x="1963"/>
        <item x="2688"/>
        <item x="4028"/>
        <item x="3785"/>
        <item x="4364"/>
        <item x="5534"/>
        <item x="4947"/>
        <item x="5236"/>
        <item x="5550"/>
        <item x="1094"/>
        <item x="1699"/>
        <item x="6546"/>
        <item x="7123"/>
        <item x="973"/>
        <item x="6181"/>
        <item x="1689"/>
        <item x="2098"/>
        <item x="4411"/>
        <item x="1210"/>
        <item x="6069"/>
        <item x="3980"/>
        <item x="6790"/>
        <item x="191"/>
        <item x="2559"/>
        <item x="4808"/>
        <item x="5989"/>
        <item x="5854"/>
        <item x="599"/>
        <item x="1086"/>
        <item x="267"/>
        <item x="2409"/>
        <item x="345"/>
        <item x="723"/>
        <item x="5940"/>
        <item x="661"/>
        <item x="3290"/>
        <item x="2211"/>
        <item x="3543"/>
        <item x="4585"/>
        <item x="6387"/>
        <item x="5496"/>
        <item x="4232"/>
        <item x="1568"/>
        <item x="6808"/>
        <item x="2053"/>
        <item x="2097"/>
        <item x="5976"/>
        <item x="6560"/>
        <item x="2533"/>
        <item x="2028"/>
        <item x="2251"/>
        <item x="2599"/>
        <item x="1209"/>
        <item x="6535"/>
        <item x="3218"/>
        <item x="2341"/>
        <item x="236"/>
        <item x="282"/>
        <item x="3379"/>
        <item x="510"/>
        <item x="4929"/>
        <item x="1733"/>
        <item x="1488"/>
        <item x="4922"/>
        <item x="984"/>
        <item x="4444"/>
        <item x="4620"/>
        <item x="5911"/>
        <item x="5606"/>
        <item x="7083"/>
        <item x="1804"/>
        <item x="4130"/>
        <item x="1216"/>
        <item x="7232"/>
        <item x="1607"/>
        <item x="465"/>
        <item x="3375"/>
        <item x="2600"/>
        <item x="363"/>
        <item x="2820"/>
        <item x="5905"/>
        <item x="6639"/>
        <item x="1834"/>
        <item x="6963"/>
        <item x="2225"/>
        <item x="4513"/>
        <item x="2067"/>
        <item x="3412"/>
        <item x="7140"/>
        <item x="3310"/>
        <item x="2877"/>
        <item x="4898"/>
        <item x="2237"/>
        <item x="6648"/>
        <item x="1802"/>
        <item x="5151"/>
        <item x="3336"/>
        <item x="3245"/>
        <item x="3686"/>
        <item x="7090"/>
        <item x="5133"/>
        <item x="3151"/>
        <item x="2727"/>
        <item x="3330"/>
        <item x="9"/>
        <item x="423"/>
        <item x="4840"/>
        <item x="830"/>
        <item x="6904"/>
        <item x="5671"/>
        <item x="3229"/>
        <item x="4836"/>
        <item x="3640"/>
        <item x="6939"/>
        <item x="2041"/>
        <item x="2294"/>
        <item x="6185"/>
        <item x="3650"/>
        <item x="4015"/>
        <item x="3482"/>
        <item x="5926"/>
        <item x="6776"/>
        <item x="6170"/>
        <item x="2316"/>
        <item x="1864"/>
        <item x="994"/>
        <item x="4080"/>
        <item x="3299"/>
        <item x="7075"/>
        <item x="1415"/>
        <item x="230"/>
        <item x="1099"/>
        <item x="3862"/>
        <item x="1123"/>
        <item x="4545"/>
        <item x="5812"/>
        <item x="2651"/>
        <item x="409"/>
        <item x="922"/>
        <item x="4178"/>
        <item x="5656"/>
        <item x="61"/>
        <item x="2231"/>
        <item x="2266"/>
        <item x="6465"/>
        <item x="5099"/>
        <item x="6623"/>
        <item x="4638"/>
        <item x="2367"/>
        <item x="7395"/>
        <item x="6444"/>
        <item x="7037"/>
        <item x="3772"/>
        <item x="621"/>
        <item x="7420"/>
        <item x="4165"/>
        <item x="225"/>
        <item x="3753"/>
        <item x="4115"/>
        <item x="5454"/>
        <item x="7169"/>
        <item x="3059"/>
        <item x="869"/>
        <item x="4499"/>
        <item x="5821"/>
        <item x="3943"/>
        <item x="5904"/>
        <item x="3380"/>
        <item x="5773"/>
        <item x="2190"/>
        <item x="3441"/>
        <item x="6670"/>
        <item x="130"/>
        <item x="4937"/>
        <item x="6543"/>
        <item x="3620"/>
        <item x="2817"/>
        <item x="1062"/>
        <item x="916"/>
        <item x="1714"/>
        <item x="383"/>
        <item x="4448"/>
        <item x="2583"/>
        <item x="4518"/>
        <item x="3042"/>
        <item x="5878"/>
        <item x="2639"/>
        <item x="3287"/>
        <item x="6487"/>
        <item x="2417"/>
        <item x="3024"/>
        <item x="5203"/>
        <item x="1564"/>
        <item x="1411"/>
        <item x="3260"/>
        <item x="186"/>
        <item x="3073"/>
        <item x="4132"/>
        <item x="3976"/>
        <item x="4366"/>
        <item x="4946"/>
        <item x="7250"/>
        <item x="6870"/>
        <item x="7076"/>
        <item x="644"/>
        <item x="4009"/>
        <item x="3791"/>
        <item x="480"/>
        <item x="5455"/>
        <item x="6701"/>
        <item x="320"/>
        <item x="2147"/>
        <item x="2362"/>
        <item x="6539"/>
        <item x="5481"/>
        <item x="3385"/>
        <item x="6478"/>
        <item x="354"/>
        <item x="6009"/>
        <item x="4314"/>
        <item x="4156"/>
        <item x="6509"/>
        <item x="3812"/>
        <item x="2867"/>
        <item x="3809"/>
        <item x="4011"/>
        <item x="4189"/>
        <item x="5797"/>
        <item x="2558"/>
        <item x="1222"/>
        <item x="658"/>
        <item x="6374"/>
        <item x="5712"/>
        <item x="1043"/>
        <item x="2405"/>
        <item x="7161"/>
        <item x="1304"/>
        <item x="849"/>
        <item x="6055"/>
        <item x="1745"/>
        <item x="415"/>
        <item x="3127"/>
        <item x="5349"/>
        <item x="6693"/>
        <item x="207"/>
        <item x="478"/>
        <item x="6109"/>
        <item x="838"/>
        <item x="1455"/>
        <item x="1837"/>
        <item x="2826"/>
        <item x="2432"/>
        <item x="3228"/>
        <item x="4036"/>
        <item x="3393"/>
        <item x="3977"/>
        <item x="4559"/>
        <item x="7252"/>
        <item x="0"/>
        <item x="327"/>
        <item x="6482"/>
        <item x="6866"/>
        <item x="5220"/>
        <item x="776"/>
        <item x="4986"/>
        <item x="58"/>
        <item x="2425"/>
        <item x="6088"/>
        <item x="497"/>
        <item x="6256"/>
        <item x="3038"/>
        <item x="4393"/>
        <item x="4930"/>
        <item x="3733"/>
        <item x="1781"/>
        <item x="5398"/>
        <item x="4711"/>
        <item x="4868"/>
        <item x="2122"/>
        <item x="336"/>
        <item x="1548"/>
        <item x="2946"/>
        <item x="1339"/>
        <item x="4625"/>
        <item x="3159"/>
        <item x="1211"/>
        <item x="1443"/>
        <item x="1687"/>
        <item x="5190"/>
        <item x="4800"/>
        <item x="5185"/>
        <item x="6359"/>
        <item x="5956"/>
        <item x="1585"/>
        <item x="3220"/>
        <item x="2007"/>
        <item x="6581"/>
        <item x="746"/>
        <item x="4865"/>
        <item x="3437"/>
        <item x="6383"/>
        <item x="3178"/>
        <item x="3371"/>
        <item x="289"/>
        <item x="387"/>
        <item x="4"/>
        <item x="3486"/>
        <item x="6231"/>
        <item x="6026"/>
        <item x="5016"/>
        <item x="5667"/>
        <item x="1922"/>
        <item x="2046"/>
        <item x="5296"/>
        <item x="6714"/>
        <item x="7376"/>
        <item x="4873"/>
        <item x="1389"/>
        <item x="3956"/>
        <item x="2203"/>
        <item x="6514"/>
        <item x="2082"/>
        <item x="1224"/>
        <item x="2729"/>
        <item x="453"/>
        <item x="6608"/>
        <item x="5303"/>
        <item x="3370"/>
        <item x="4844"/>
        <item x="601"/>
        <item x="1693"/>
        <item x="5859"/>
        <item x="2439"/>
        <item x="5480"/>
        <item x="5221"/>
        <item x="1191"/>
        <item x="1792"/>
        <item x="559"/>
        <item x="2118"/>
        <item x="1929"/>
        <item x="3365"/>
        <item x="2279"/>
        <item x="94"/>
        <item x="2832"/>
        <item x="394"/>
        <item x="6996"/>
        <item x="449"/>
        <item x="3404"/>
        <item x="4003"/>
        <item x="7331"/>
        <item x="6079"/>
        <item x="4240"/>
        <item x="178"/>
        <item x="7387"/>
        <item x="5689"/>
        <item x="1934"/>
        <item x="2983"/>
        <item x="6984"/>
        <item x="812"/>
        <item x="5793"/>
        <item x="690"/>
        <item x="334"/>
        <item x="6396"/>
        <item x="3902"/>
        <item x="2298"/>
        <item x="3158"/>
        <item x="6679"/>
        <item x="6703"/>
        <item x="1027"/>
        <item x="7246"/>
        <item x="3893"/>
        <item x="297"/>
        <item x="7243"/>
        <item x="3493"/>
        <item x="669"/>
        <item x="1063"/>
        <item x="4534"/>
        <item x="5467"/>
        <item x="6635"/>
        <item x="7345"/>
        <item x="1360"/>
        <item x="3529"/>
        <item x="5291"/>
        <item x="5709"/>
        <item x="7339"/>
        <item x="5743"/>
        <item x="7053"/>
        <item x="2289"/>
        <item x="3888"/>
        <item x="7156"/>
        <item x="4515"/>
        <item x="4974"/>
        <item x="2103"/>
        <item x="4725"/>
        <item x="7164"/>
        <item x="538"/>
        <item x="5216"/>
        <item x="2"/>
        <item x="340"/>
        <item x="1105"/>
        <item x="4759"/>
        <item x="3714"/>
        <item x="3472"/>
        <item x="2350"/>
        <item x="5334"/>
        <item x="4979"/>
        <item x="1138"/>
        <item x="5380"/>
        <item x="5327"/>
        <item x="5516"/>
        <item x="2969"/>
        <item x="2534"/>
        <item x="1097"/>
        <item x="7198"/>
        <item x="2407"/>
        <item x="4536"/>
        <item x="4978"/>
        <item x="3541"/>
        <item x="741"/>
        <item x="4000"/>
        <item x="3284"/>
        <item x="902"/>
        <item x="3846"/>
        <item x="4140"/>
        <item x="7054"/>
        <item x="1596"/>
        <item x="4153"/>
        <item x="3173"/>
        <item x="4068"/>
        <item x="2595"/>
        <item x="2347"/>
        <item x="567"/>
        <item x="2948"/>
        <item x="6833"/>
        <item x="1897"/>
        <item x="3130"/>
        <item x="1329"/>
        <item x="2087"/>
        <item x="7402"/>
        <item x="3811"/>
        <item x="5093"/>
        <item x="813"/>
        <item x="4334"/>
        <item x="4147"/>
        <item x="5310"/>
        <item x="4613"/>
        <item x="6955"/>
        <item x="7008"/>
        <item x="439"/>
        <item x="4431"/>
        <item x="1424"/>
        <item x="7120"/>
        <item x="963"/>
        <item x="826"/>
        <item x="7056"/>
        <item x="5864"/>
        <item x="5877"/>
        <item x="4831"/>
        <item x="144"/>
        <item x="5870"/>
        <item x="5164"/>
        <item x="5927"/>
        <item x="6316"/>
        <item x="5597"/>
        <item x="1696"/>
        <item x="4439"/>
        <item x="6054"/>
        <item x="6626"/>
        <item x="2003"/>
        <item x="4828"/>
        <item x="2687"/>
        <item x="1705"/>
        <item x="2712"/>
        <item x="1372"/>
        <item x="4038"/>
        <item x="2717"/>
        <item x="4780"/>
        <item x="5662"/>
        <item x="6353"/>
        <item x="808"/>
        <item x="6653"/>
        <item x="5537"/>
        <item x="1452"/>
        <item x="545"/>
        <item x="2753"/>
        <item x="5527"/>
        <item x="1519"/>
        <item x="3965"/>
        <item x="1417"/>
        <item x="106"/>
        <item x="3397"/>
        <item x="105"/>
        <item x="3191"/>
        <item x="3282"/>
        <item x="3652"/>
        <item x="4242"/>
        <item x="3503"/>
        <item x="500"/>
        <item x="3525"/>
        <item x="4450"/>
        <item x="4229"/>
        <item x="5921"/>
        <item x="6511"/>
        <item x="4167"/>
        <item x="1625"/>
        <item x="660"/>
        <item x="1128"/>
        <item x="1634"/>
        <item x="1842"/>
        <item x="2259"/>
        <item x="6702"/>
        <item x="5119"/>
        <item x="4863"/>
        <item x="296"/>
        <item x="4897"/>
        <item x="408"/>
        <item x="7419"/>
        <item x="1257"/>
        <item x="2500"/>
        <item x="1824"/>
        <item x="4174"/>
        <item x="6498"/>
        <item x="5352"/>
        <item x="7272"/>
        <item x="328"/>
        <item x="3490"/>
        <item x="1018"/>
        <item x="444"/>
        <item x="6434"/>
        <item x="2091"/>
        <item x="277"/>
        <item x="6192"/>
        <item x="2602"/>
        <item x="5897"/>
        <item x="3962"/>
        <item x="1773"/>
        <item x="4664"/>
        <item x="6062"/>
        <item x="6382"/>
        <item x="3093"/>
        <item x="2217"/>
        <item x="2858"/>
        <item x="744"/>
        <item x="962"/>
        <item x="5986"/>
        <item x="3448"/>
        <item x="7137"/>
        <item x="6589"/>
        <item x="4581"/>
        <item x="6738"/>
        <item x="3635"/>
        <item x="6094"/>
        <item x="1445"/>
        <item x="1263"/>
        <item x="6722"/>
        <item x="1265"/>
        <item x="3283"/>
        <item x="1830"/>
        <item x="2794"/>
        <item x="2001"/>
        <item x="5781"/>
        <item x="1336"/>
        <item x="569"/>
        <item x="3510"/>
        <item x="1683"/>
        <item x="2280"/>
        <item x="801"/>
        <item x="906"/>
        <item x="527"/>
        <item x="4126"/>
        <item x="2521"/>
        <item x="3679"/>
        <item x="4435"/>
        <item x="5737"/>
        <item x="3958"/>
        <item x="7363"/>
        <item x="6553"/>
        <item x="2270"/>
        <item x="2477"/>
        <item x="4477"/>
        <item x="1164"/>
        <item x="172"/>
        <item x="2733"/>
        <item x="5916"/>
        <item x="6299"/>
        <item x="5604"/>
        <item x="2641"/>
        <item x="4602"/>
        <item x="6034"/>
        <item x="6691"/>
        <item x="7289"/>
        <item x="3832"/>
        <item x="3939"/>
        <item x="5525"/>
        <item x="4843"/>
        <item x="3090"/>
        <item x="6039"/>
        <item x="2907"/>
        <item x="5889"/>
        <item x="7328"/>
        <item x="7381"/>
        <item x="3671"/>
        <item x="5779"/>
        <item x="5090"/>
        <item x="1014"/>
        <item x="3176"/>
        <item x="2911"/>
        <item x="4901"/>
        <item x="3492"/>
        <item x="5568"/>
        <item x="3273"/>
        <item x="795"/>
        <item x="62"/>
        <item x="5275"/>
        <item x="6424"/>
        <item x="2095"/>
        <item x="5138"/>
        <item x="2725"/>
        <item x="3462"/>
        <item x="5599"/>
        <item x="6855"/>
        <item x="4737"/>
        <item x="4066"/>
        <item x="5222"/>
        <item x="4271"/>
        <item x="1207"/>
        <item x="2768"/>
        <item x="6072"/>
        <item x="627"/>
        <item x="3618"/>
        <item x="7375"/>
        <item x="596"/>
        <item x="1423"/>
        <item x="276"/>
        <item x="256"/>
        <item x="3112"/>
        <item x="2000"/>
        <item x="5865"/>
        <item x="1116"/>
        <item x="6966"/>
        <item x="3957"/>
        <item x="1098"/>
        <item x="6813"/>
        <item x="1093"/>
        <item x="4834"/>
        <item x="5776"/>
        <item x="2192"/>
        <item x="210"/>
        <item x="3467"/>
        <item x="7357"/>
        <item x="6389"/>
        <item x="926"/>
        <item x="4336"/>
        <item x="6215"/>
        <item x="2250"/>
        <item x="197"/>
        <item x="6712"/>
        <item x="1363"/>
        <item x="4524"/>
        <item x="341"/>
        <item x="895"/>
        <item x="2695"/>
        <item x="3267"/>
        <item x="3251"/>
        <item x="1621"/>
        <item x="6525"/>
        <item x="6942"/>
        <item x="1178"/>
        <item x="6194"/>
        <item x="5863"/>
        <item x="2818"/>
        <item x="674"/>
        <item x="4847"/>
        <item x="396"/>
        <item x="6669"/>
        <item x="3406"/>
        <item x="5358"/>
        <item x="4274"/>
        <item x="6217"/>
        <item x="1335"/>
        <item x="1598"/>
        <item x="10"/>
        <item x="1"/>
        <item x="2022"/>
        <item x="3418"/>
        <item x="1710"/>
        <item x="33"/>
        <item x="5571"/>
        <item x="7011"/>
        <item x="6355"/>
        <item x="6175"/>
        <item x="6986"/>
        <item x="3587"/>
        <item x="5484"/>
        <item x="286"/>
        <item x="3085"/>
        <item x="6881"/>
        <item x="619"/>
        <item x="555"/>
        <item x="5577"/>
        <item x="3992"/>
        <item x="5936"/>
        <item x="4378"/>
        <item x="4953"/>
        <item x="5446"/>
        <item x="3094"/>
        <item x="6756"/>
        <item x="1023"/>
        <item x="5254"/>
        <item x="6561"/>
        <item x="931"/>
        <item x="1807"/>
        <item x="2654"/>
        <item x="6087"/>
        <item x="5021"/>
        <item x="7277"/>
        <item x="648"/>
        <item x="4769"/>
        <item x="4931"/>
        <item x="774"/>
        <item x="2627"/>
        <item x="6053"/>
        <item x="3746"/>
        <item x="6655"/>
        <item x="591"/>
        <item x="5308"/>
        <item x="4603"/>
        <item x="6782"/>
        <item x="2720"/>
        <item x="5124"/>
        <item x="4357"/>
        <item x="2594"/>
        <item x="4971"/>
        <item x="608"/>
        <item x="1457"/>
        <item x="5307"/>
        <item x="1919"/>
        <item x="4419"/>
        <item x="6964"/>
        <item x="5810"/>
        <item x="2833"/>
        <item x="6179"/>
        <item x="7427"/>
        <item x="5967"/>
        <item x="95"/>
        <item x="6285"/>
        <item x="672"/>
        <item x="3164"/>
        <item x="4209"/>
        <item x="7230"/>
        <item x="4672"/>
        <item x="3359"/>
        <item x="3631"/>
        <item x="2400"/>
        <item x="3955"/>
        <item x="305"/>
        <item x="2881"/>
        <item x="5806"/>
        <item x="2531"/>
        <item x="1134"/>
        <item x="1418"/>
        <item x="6794"/>
        <item x="4427"/>
        <item x="5148"/>
        <item x="4560"/>
        <item x="5541"/>
        <item x="4408"/>
        <item x="4743"/>
        <item x="3438"/>
        <item x="6957"/>
        <item x="2772"/>
        <item x="988"/>
        <item x="2433"/>
        <item x="7238"/>
        <item x="6027"/>
        <item x="6042"/>
        <item x="5487"/>
        <item x="848"/>
        <item x="3555"/>
        <item x="639"/>
        <item x="5094"/>
        <item x="1801"/>
        <item x="1900"/>
        <item x="7103"/>
        <item x="4325"/>
        <item x="5673"/>
        <item x="584"/>
        <item x="6024"/>
        <item x="54"/>
        <item x="5104"/>
        <item x="6277"/>
        <item x="6118"/>
        <item x="6696"/>
        <item x="5651"/>
        <item x="4623"/>
        <item x="3698"/>
        <item x="1530"/>
        <item x="4309"/>
        <item x="4236"/>
        <item x="3478"/>
        <item x="504"/>
        <item x="1321"/>
        <item x="6178"/>
        <item x="4032"/>
        <item x="5084"/>
        <item x="4101"/>
        <item x="4861"/>
        <item x="2480"/>
        <item x="2876"/>
        <item x="5617"/>
        <item x="3653"/>
        <item x="4072"/>
        <item x="6106"/>
        <item x="2784"/>
        <item x="2444"/>
        <item x="2897"/>
        <item x="2937"/>
        <item x="2308"/>
        <item x="2048"/>
        <item x="2766"/>
        <item x="5153"/>
        <item x="1175"/>
        <item x="7293"/>
        <item x="3896"/>
        <item x="2073"/>
        <item x="4751"/>
        <item x="5499"/>
        <item x="6554"/>
        <item x="5051"/>
        <item x="218"/>
        <item x="2322"/>
        <item x="5139"/>
        <item x="5912"/>
        <item x="6924"/>
        <item x="5813"/>
        <item x="7148"/>
        <item x="4369"/>
        <item x="2689"/>
        <item x="5162"/>
        <item x="2968"/>
        <item x="1148"/>
        <item x="7352"/>
        <item x="1259"/>
        <item x="360"/>
        <item x="7215"/>
        <item x="6971"/>
        <item x="5625"/>
        <item x="990"/>
        <item x="5881"/>
        <item x="3923"/>
        <item x="3475"/>
        <item x="894"/>
        <item x="4764"/>
        <item x="5758"/>
        <item x="4642"/>
        <item x="146"/>
        <item x="5968"/>
        <item x="4762"/>
        <item x="3027"/>
        <item x="3933"/>
        <item x="5868"/>
        <item x="3028"/>
        <item x="4687"/>
        <item x="6645"/>
        <item x="5949"/>
        <item x="5811"/>
        <item x="5510"/>
        <item x="6965"/>
        <item x="3710"/>
        <item x="2054"/>
        <item x="6504"/>
        <item x="5909"/>
        <item x="7355"/>
        <item x="5083"/>
        <item x="4303"/>
        <item x="1861"/>
        <item x="822"/>
        <item x="2796"/>
        <item x="4525"/>
        <item x="1867"/>
        <item x="6264"/>
        <item x="1964"/>
        <item x="1468"/>
        <item x="4281"/>
        <item x="426"/>
        <item x="6593"/>
        <item x="6411"/>
        <item x="5245"/>
        <item x="6568"/>
        <item x="6473"/>
        <item x="4599"/>
        <item x="5830"/>
        <item x="6258"/>
        <item x="3060"/>
        <item x="5312"/>
        <item x="6801"/>
        <item x="2011"/>
        <item x="7417"/>
        <item x="670"/>
        <item x="6902"/>
        <item x="4107"/>
        <item x="3614"/>
        <item x="3515"/>
        <item x="6641"/>
        <item x="7045"/>
        <item x="2816"/>
        <item x="2718"/>
        <item x="258"/>
        <item x="6331"/>
        <item x="7092"/>
        <item x="322"/>
        <item x="2914"/>
        <item x="182"/>
        <item x="540"/>
        <item x="6847"/>
        <item x="4588"/>
        <item x="1662"/>
        <item x="5554"/>
        <item x="5931"/>
        <item x="6326"/>
        <item x="3912"/>
        <item x="1619"/>
        <item x="5299"/>
        <item x="4942"/>
        <item x="5703"/>
        <item x="5225"/>
        <item x="1493"/>
        <item x="3255"/>
        <item x="707"/>
        <item x="4919"/>
        <item x="6172"/>
        <item x="3622"/>
        <item x="4614"/>
        <item x="5258"/>
        <item x="2896"/>
        <item x="7344"/>
        <item x="7340"/>
        <item x="3800"/>
        <item x="4782"/>
        <item x="6867"/>
        <item x="6317"/>
        <item x="2561"/>
        <item x="7110"/>
        <item x="1794"/>
        <item x="57"/>
        <item x="3010"/>
        <item x="6238"/>
        <item x="5579"/>
        <item x="7394"/>
        <item x="4275"/>
        <item x="127"/>
        <item x="46"/>
        <item x="4531"/>
        <item x="5366"/>
        <item x="308"/>
        <item x="6765"/>
        <item x="2222"/>
        <item x="1680"/>
        <item x="7099"/>
        <item x="6093"/>
        <item x="2819"/>
        <item x="1857"/>
        <item x="1924"/>
        <item x="5992"/>
        <item x="509"/>
        <item x="2418"/>
        <item x="3656"/>
        <item x="6987"/>
        <item x="2778"/>
        <item x="846"/>
        <item x="1463"/>
        <item x="29"/>
        <item x="4939"/>
        <item x="1782"/>
        <item x="5189"/>
        <item x="6915"/>
        <item x="6772"/>
        <item x="4406"/>
        <item x="6788"/>
        <item x="4892"/>
        <item x="4081"/>
        <item x="99"/>
        <item x="5424"/>
        <item x="1117"/>
        <item x="1799"/>
        <item x="96"/>
        <item x="116"/>
        <item x="1682"/>
        <item x="2864"/>
        <item x="886"/>
        <item x="695"/>
        <item x="2220"/>
        <item x="3011"/>
        <item x="2974"/>
        <item x="170"/>
        <item x="6569"/>
        <item x="6388"/>
        <item x="3041"/>
        <item x="4980"/>
        <item x="7337"/>
        <item x="1183"/>
        <item x="1823"/>
        <item x="1113"/>
        <item x="3361"/>
        <item x="3419"/>
        <item x="2463"/>
        <item x="2852"/>
        <item x="5612"/>
        <item x="6096"/>
        <item x="3669"/>
        <item x="3358"/>
        <item x="1407"/>
        <item x="820"/>
        <item x="7151"/>
        <item x="4470"/>
        <item x="6717"/>
        <item x="5430"/>
        <item x="5409"/>
        <item x="5386"/>
        <item x="5508"/>
        <item x="6368"/>
        <item x="6974"/>
        <item x="3886"/>
        <item x="1203"/>
        <item x="2890"/>
        <item x="1641"/>
        <item x="22"/>
        <item x="1534"/>
        <item x="3738"/>
        <item x="842"/>
        <item x="4955"/>
        <item x="413"/>
        <item x="7361"/>
        <item x="67"/>
        <item x="6501"/>
        <item x="810"/>
        <item x="4105"/>
        <item x="6450"/>
        <item x="1359"/>
        <item x="4809"/>
        <item x="2248"/>
        <item x="5241"/>
        <item x="5476"/>
        <item x="643"/>
        <item x="6332"/>
        <item x="6251"/>
        <item x="6177"/>
        <item x="6212"/>
        <item x="5060"/>
        <item x="6115"/>
        <item x="861"/>
        <item x="112"/>
        <item x="1255"/>
        <item x="4708"/>
        <item x="6694"/>
        <item x="2936"/>
        <item x="4700"/>
        <item x="6884"/>
        <item x="4363"/>
        <item x="5745"/>
        <item x="6230"/>
        <item x="3405"/>
        <item x="5802"/>
        <item x="3964"/>
        <item x="1719"/>
        <item x="7071"/>
        <item x="7412"/>
        <item x="4389"/>
        <item x="4823"/>
        <item x="5849"/>
        <item x="1702"/>
        <item x="6452"/>
        <item x="5998"/>
        <item x="7208"/>
        <item x="2162"/>
        <item x="6595"/>
        <item x="1806"/>
        <item x="184"/>
        <item x="2044"/>
        <item x="6775"/>
        <item x="1752"/>
        <item x="5346"/>
        <item x="5728"/>
        <item x="6114"/>
        <item x="5181"/>
        <item x="7158"/>
        <item x="1844"/>
        <item x="7152"/>
        <item x="6522"/>
        <item x="4193"/>
        <item x="3414"/>
        <item x="5402"/>
        <item x="1789"/>
        <item x="4552"/>
        <item x="4990"/>
        <item x="6131"/>
        <item x="772"/>
        <item x="5748"/>
        <item x="7015"/>
        <item x="1126"/>
        <item x="4825"/>
        <item x="5047"/>
        <item x="620"/>
        <item x="943"/>
        <item x="4604"/>
        <item x="1943"/>
        <item x="6910"/>
        <item x="5913"/>
        <item x="6292"/>
        <item x="6099"/>
        <item x="811"/>
        <item x="7378"/>
        <item x="4768"/>
        <item x="6846"/>
        <item x="59"/>
        <item x="6448"/>
        <item x="1579"/>
        <item x="3214"/>
        <item x="2774"/>
        <item x="4811"/>
        <item x="4047"/>
        <item x="1800"/>
        <item x="576"/>
        <item x="5324"/>
        <item x="4017"/>
        <item x="6962"/>
        <item x="5218"/>
        <item x="3740"/>
        <item x="5524"/>
        <item x="2342"/>
        <item x="3167"/>
        <item x="1215"/>
        <item x="266"/>
        <item x="7217"/>
        <item x="7101"/>
        <item x="5655"/>
        <item x="142"/>
        <item x="2567"/>
        <item x="5518"/>
        <item x="5908"/>
        <item x="4286"/>
        <item x="7231"/>
        <item x="2810"/>
        <item x="6356"/>
        <item x="420"/>
        <item x="5918"/>
        <item x="6100"/>
        <item x="6295"/>
        <item x="6490"/>
        <item x="6031"/>
        <item x="1636"/>
        <item x="2739"/>
        <item x="5892"/>
        <item x="5108"/>
        <item x="6718"/>
        <item x="3444"/>
        <item x="5235"/>
        <item x="7301"/>
        <item x="539"/>
        <item x="3122"/>
        <item x="6057"/>
        <item x="5804"/>
        <item x="4812"/>
        <item x="5412"/>
        <item x="6323"/>
        <item x="6245"/>
        <item x="4102"/>
        <item x="5946"/>
        <item x="3739"/>
        <item x="5794"/>
        <item x="6208"/>
        <item x="5158"/>
        <item x="128"/>
        <item x="4367"/>
        <item x="2769"/>
        <item x="2661"/>
        <item x="2010"/>
        <item x="6281"/>
        <item x="6799"/>
        <item x="5432"/>
        <item x="5331"/>
        <item x="2527"/>
        <item x="4280"/>
        <item x="2015"/>
        <item x="6824"/>
        <item x="3449"/>
        <item x="6515"/>
        <item x="5416"/>
        <item x="6166"/>
        <item x="4583"/>
        <item x="6422"/>
        <item x="5736"/>
        <item x="7326"/>
        <item x="5045"/>
        <item x="5448"/>
        <item x="5066"/>
        <item x="7425"/>
        <item x="6659"/>
        <item x="7393"/>
        <item x="3480"/>
        <item x="5784"/>
        <item x="49"/>
        <item x="2846"/>
        <item x="3776"/>
        <item x="4198"/>
        <item x="3026"/>
        <item x="4686"/>
        <item x="5110"/>
        <item x="1545"/>
        <item x="23"/>
        <item x="640"/>
        <item x="5493"/>
        <item x="739"/>
        <item x="2269"/>
        <item x="6361"/>
        <item x="2454"/>
        <item x="4192"/>
        <item x="2879"/>
        <item x="473"/>
        <item x="837"/>
        <item x="1462"/>
        <item x="434"/>
        <item x="6476"/>
        <item x="3627"/>
        <item x="7332"/>
        <item x="5637"/>
        <item x="5687"/>
        <item x="493"/>
        <item x="7003"/>
        <item x="1170"/>
        <item x="3509"/>
        <item x="87"/>
        <item x="309"/>
        <item x="5003"/>
        <item x="6268"/>
        <item x="5540"/>
        <item x="1388"/>
        <item x="7350"/>
        <item x="5017"/>
        <item x="1778"/>
        <item x="3719"/>
        <item x="6571"/>
        <item x="4430"/>
        <item x="1400"/>
        <item x="4799"/>
        <item x="1239"/>
        <item x="3377"/>
        <item x="5547"/>
        <item x="290"/>
        <item x="7374"/>
        <item x="1846"/>
        <item x="3880"/>
        <item x="3348"/>
        <item x="666"/>
        <item x="1056"/>
        <item x="5602"/>
        <item x="56"/>
        <item x="5427"/>
        <item x="4848"/>
        <item x="4894"/>
        <item x="5070"/>
        <item x="5063"/>
        <item x="7055"/>
        <item x="1790"/>
        <item x="2045"/>
        <item x="4173"/>
        <item x="2545"/>
        <item x="5592"/>
        <item x="6190"/>
        <item x="498"/>
        <item x="2791"/>
        <item x="1330"/>
        <item x="3188"/>
        <item x="284"/>
        <item x="6523"/>
        <item x="2066"/>
        <item x="6575"/>
        <item x="4195"/>
        <item x="7396"/>
        <item x="3279"/>
        <item x="3674"/>
        <item x="778"/>
        <item x="2516"/>
        <item x="6372"/>
        <item x="6690"/>
        <item x="156"/>
        <item x="4590"/>
        <item x="6890"/>
        <item x="6305"/>
        <item x="7282"/>
        <item x="6923"/>
        <item x="6988"/>
        <item x="1560"/>
        <item x="4509"/>
        <item x="4466"/>
        <item x="5109"/>
        <item x="4267"/>
        <item x="6784"/>
        <item x="7346"/>
        <item x="3550"/>
        <item x="5795"/>
        <item x="2413"/>
        <item x="561"/>
        <item x="7039"/>
        <item x="1435"/>
        <item x="6541"/>
        <item x="2442"/>
        <item x="3691"/>
        <item x="4820"/>
        <item x="1051"/>
        <item x="2200"/>
        <item x="4250"/>
        <item x="6604"/>
        <item x="3189"/>
        <item x="6423"/>
        <item x="6126"/>
        <item x="573"/>
        <item x="456"/>
        <item x="2216"/>
        <item x="2839"/>
        <item x="48"/>
        <item x="1753"/>
        <item x="6555"/>
        <item x="4578"/>
        <item x="882"/>
        <item x="5114"/>
        <item x="5929"/>
        <item x="3783"/>
        <item x="4168"/>
        <item x="3974"/>
        <item x="399"/>
        <item x="6074"/>
        <item x="5640"/>
        <item x="3582"/>
        <item x="1067"/>
        <item x="4717"/>
        <item x="6802"/>
        <item x="3003"/>
        <item x="5253"/>
        <item x="3524"/>
        <item x="6241"/>
        <item x="6853"/>
        <item x="5393"/>
        <item x="2150"/>
        <item x="2018"/>
        <item x="5969"/>
        <item x="6233"/>
        <item x="6663"/>
        <item x="4517"/>
        <item x="2507"/>
        <item x="4094"/>
        <item x="6091"/>
        <item x="6719"/>
        <item x="3864"/>
        <item x="2139"/>
        <item x="4702"/>
        <item x="5627"/>
        <item x="235"/>
        <item x="6534"/>
        <item x="3216"/>
        <item x="1957"/>
        <item x="3750"/>
        <item x="7219"/>
        <item x="6612"/>
        <item x="3104"/>
        <item x="400"/>
        <item x="438"/>
        <item x="743"/>
        <item x="6023"/>
        <item x="404"/>
        <item x="2278"/>
        <item x="4422"/>
        <item x="2773"/>
        <item x="965"/>
        <item x="4877"/>
        <item x="1909"/>
        <item x="6491"/>
        <item x="2416"/>
        <item x="3208"/>
        <item x="6013"/>
        <item x="4059"/>
        <item x="4697"/>
        <item x="3147"/>
        <item x="3396"/>
        <item x="4170"/>
        <item x="4175"/>
        <item x="6313"/>
        <item x="768"/>
        <item x="388"/>
        <item x="5805"/>
        <item x="4273"/>
        <item x="6627"/>
        <item x="7068"/>
        <item x="5406"/>
        <item x="977"/>
        <item x="4485"/>
        <item x="5507"/>
        <item x="3447"/>
        <item x="5036"/>
        <item x="2332"/>
        <item x="3810"/>
        <item x="5315"/>
        <item x="3350"/>
        <item x="2051"/>
        <item x="1547"/>
        <item x="1306"/>
        <item x="3770"/>
        <item x="3575"/>
        <item x="2851"/>
        <item x="7226"/>
        <item x="4269"/>
        <item x="896"/>
        <item x="278"/>
        <item x="5032"/>
        <item x="3505"/>
        <item x="847"/>
        <item x="3779"/>
        <item x="1154"/>
        <item x="6336"/>
        <item x="872"/>
        <item x="6165"/>
        <item x="901"/>
        <item x="4332"/>
        <item x="4045"/>
        <item x="4446"/>
        <item x="6935"/>
        <item x="7093"/>
        <item x="3398"/>
        <item x="3788"/>
        <item x="5150"/>
        <item x="2065"/>
        <item x="5762"/>
        <item x="505"/>
        <item x="3870"/>
        <item x="7368"/>
        <item x="971"/>
        <item x="1839"/>
        <item x="1241"/>
        <item x="932"/>
        <item x="5039"/>
        <item x="1772"/>
        <item x="483"/>
        <item x="3253"/>
        <item x="6839"/>
        <item x="2640"/>
        <item x="518"/>
        <item x="1701"/>
        <item x="1370"/>
        <item x="4077"/>
        <item x="821"/>
        <item x="4651"/>
        <item x="3314"/>
        <item x="3696"/>
        <item x="2503"/>
        <item x="5605"/>
        <item x="6762"/>
        <item x="6562"/>
        <item x="3182"/>
        <item x="149"/>
        <item x="2371"/>
        <item x="7229"/>
        <item x="2240"/>
        <item x="5137"/>
        <item x="3451"/>
        <item x="4405"/>
        <item x="4733"/>
        <item x="6386"/>
        <item x="52"/>
        <item x="5011"/>
        <item x="7078"/>
        <item x="2369"/>
        <item x="7094"/>
        <item x="2813"/>
        <item x="1942"/>
        <item x="3250"/>
        <item x="43"/>
        <item x="3289"/>
        <item x="5987"/>
        <item x="825"/>
        <item x="7171"/>
        <item x="4796"/>
        <item x="3839"/>
        <item x="6467"/>
        <item x="6662"/>
        <item x="7030"/>
        <item x="3135"/>
        <item x="4307"/>
        <item x="5010"/>
        <item x="414"/>
        <item x="5211"/>
        <item x="5569"/>
        <item x="3940"/>
        <item x="7384"/>
        <item x="3476"/>
        <item x="6330"/>
        <item x="3799"/>
        <item x="1193"/>
        <item x="3473"/>
        <item x="353"/>
        <item x="6650"/>
        <item x="4576"/>
        <item x="1515"/>
        <item x="2509"/>
        <item x="4870"/>
        <item x="2942"/>
        <item x="2449"/>
        <item x="6060"/>
        <item x="3234"/>
        <item x="4368"/>
        <item x="6228"/>
        <item x="3607"/>
        <item x="3040"/>
        <item x="7291"/>
        <item x="6506"/>
        <item x="2756"/>
        <item x="2227"/>
        <item x="1870"/>
        <item x="2892"/>
        <item x="5706"/>
        <item x="4688"/>
        <item x="4508"/>
        <item x="3597"/>
        <item x="1906"/>
        <item x="6005"/>
        <item x="243"/>
        <item x="3144"/>
        <item x="2899"/>
        <item x="1553"/>
        <item x="558"/>
        <item x="4010"/>
        <item x="2263"/>
        <item x="3568"/>
        <item x="3932"/>
        <item x="1114"/>
        <item x="2967"/>
        <item x="4778"/>
        <item x="5403"/>
        <item x="461"/>
        <item x="5961"/>
        <item x="1889"/>
        <item x="5996"/>
        <item x="2152"/>
        <item x="2080"/>
        <item x="3274"/>
        <item x="3876"/>
        <item x="4376"/>
        <item x="565"/>
        <item x="2954"/>
        <item x="5973"/>
        <item x="7146"/>
        <item x="6908"/>
        <item x="2475"/>
        <item x="157"/>
        <item x="2170"/>
        <item x="2847"/>
        <item x="7096"/>
        <item x="1276"/>
        <item x="4803"/>
        <item x="5882"/>
        <item x="4461"/>
        <item x="3210"/>
        <item x="1843"/>
        <item x="5361"/>
        <item x="1966"/>
        <item x="1070"/>
        <item x="3808"/>
        <item x="4400"/>
        <item x="1096"/>
        <item x="36"/>
        <item x="7343"/>
        <item x="4666"/>
        <item x="2283"/>
        <item x="2701"/>
        <item x="5357"/>
        <item x="4716"/>
        <item x="800"/>
        <item x="2166"/>
        <item x="4449"/>
        <item x="2528"/>
        <item x="6167"/>
        <item x="6346"/>
        <item x="6733"/>
        <item x="730"/>
        <item x="180"/>
        <item x="4763"/>
        <item x="7181"/>
        <item x="7432"/>
        <item x="4793"/>
        <item x="2844"/>
        <item x="2694"/>
        <item x="4742"/>
        <item x="4085"/>
        <item x="788"/>
        <item x="6413"/>
        <item x="1617"/>
        <item x="3496"/>
        <item x="6431"/>
        <item x="5862"/>
        <item x="1608"/>
        <item x="3054"/>
        <item x="1978"/>
        <item x="6011"/>
        <item x="568"/>
        <item x="5197"/>
        <item x="3186"/>
        <item x="2340"/>
        <item x="5030"/>
        <item x="4220"/>
        <item x="3317"/>
        <item x="2517"/>
        <item x="3067"/>
        <item x="6068"/>
        <item x="2282"/>
        <item x="3288"/>
        <item x="3663"/>
        <item x="1667"/>
        <item x="7032"/>
        <item x="4318"/>
        <item x="301"/>
        <item x="1618"/>
        <item x="714"/>
        <item x="6494"/>
        <item x="7020"/>
        <item x="357"/>
        <item x="3990"/>
        <item x="4582"/>
        <item x="4663"/>
        <item x="5789"/>
        <item x="544"/>
        <item x="616"/>
        <item x="2440"/>
        <item x="5453"/>
        <item x="3643"/>
        <item x="2541"/>
        <item x="2809"/>
        <item x="5301"/>
        <item x="1853"/>
        <item x="1681"/>
        <item x="4329"/>
        <item x="5827"/>
        <item x="6454"/>
        <item x="3840"/>
        <item x="3222"/>
        <item x="5278"/>
        <item x="4118"/>
        <item x="5840"/>
        <item x="5685"/>
        <item x="4231"/>
        <item x="1061"/>
        <item x="1679"/>
        <item x="1024"/>
        <item x="3039"/>
        <item x="6826"/>
        <item x="4152"/>
        <item x="6462"/>
        <item x="2268"/>
        <item x="2426"/>
        <item x="4001"/>
        <item x="4802"/>
        <item x="5100"/>
        <item x="2721"/>
        <item x="2376"/>
        <item x="3819"/>
        <item x="3999"/>
        <item x="2568"/>
        <item x="4457"/>
        <item x="6652"/>
        <item x="6544"/>
        <item x="2271"/>
        <item x="5444"/>
        <item x="5255"/>
        <item x="6675"/>
        <item x="7263"/>
        <item x="6137"/>
        <item x="5505"/>
        <item x="1037"/>
        <item x="253"/>
        <item x="2542"/>
        <item x="5575"/>
        <item x="265"/>
        <item x="5055"/>
        <item x="316"/>
        <item x="4818"/>
        <item x="1287"/>
        <item x="6040"/>
        <item x="1290"/>
        <item x="6928"/>
        <item x="2450"/>
        <item x="6732"/>
        <item x="4346"/>
        <item x="6905"/>
        <item x="2466"/>
        <item x="1776"/>
        <item x="13"/>
        <item x="3883"/>
        <item x="1692"/>
        <item x="1140"/>
        <item x="3227"/>
        <item x="6453"/>
        <item x="5710"/>
        <item x="1828"/>
        <item x="4951"/>
        <item x="4356"/>
        <item x="4661"/>
        <item x="5240"/>
        <item x="7183"/>
        <item x="5833"/>
        <item x="3099"/>
        <item x="3394"/>
        <item x="4612"/>
        <item x="5836"/>
        <item x="3662"/>
        <item x="792"/>
        <item x="5729"/>
        <item x="6117"/>
        <item x="6951"/>
        <item x="5896"/>
        <item x="5560"/>
        <item x="285"/>
        <item x="5439"/>
        <item x="3919"/>
        <item x="5562"/>
        <item x="7385"/>
        <item x="6980"/>
        <item x="4071"/>
        <item x="3117"/>
        <item x="2428"/>
        <item x="3778"/>
        <item x="6244"/>
        <item x="5178"/>
        <item x="5256"/>
        <item x="6502"/>
        <item x="4399"/>
        <item x="5607"/>
        <item x="7125"/>
        <item x="6991"/>
        <item x="1171"/>
        <item x="4707"/>
        <item x="6654"/>
        <item x="425"/>
        <item x="2792"/>
        <item x="4315"/>
        <item x="1168"/>
        <item x="4415"/>
        <item x="416"/>
        <item x="3450"/>
        <item x="3533"/>
        <item x="5209"/>
        <item x="7157"/>
        <item x="64"/>
        <item x="2964"/>
        <item x="2904"/>
        <item x="3996"/>
        <item x="2590"/>
        <item x="7367"/>
        <item x="2999"/>
        <item x="1915"/>
        <item x="704"/>
        <item x="391"/>
        <item x="2525"/>
        <item x="6050"/>
        <item x="3148"/>
        <item x="4034"/>
        <item x="5620"/>
        <item x="219"/>
        <item x="3879"/>
        <item x="6806"/>
        <item x="1986"/>
        <item x="5374"/>
        <item x="5206"/>
        <item x="6211"/>
        <item x="3422"/>
        <item x="1606"/>
        <item x="5711"/>
        <item x="4383"/>
        <item x="477"/>
        <item x="1601"/>
        <item x="4218"/>
        <item x="925"/>
        <item x="4845"/>
        <item x="6343"/>
        <item x="2393"/>
        <item x="3231"/>
        <item x="245"/>
        <item x="2387"/>
        <item x="3494"/>
        <item x="3423"/>
        <item x="4705"/>
        <item x="2254"/>
        <item x="5991"/>
        <item x="3634"/>
        <item x="4008"/>
        <item x="5389"/>
        <item x="6252"/>
        <item x="7399"/>
        <item x="5553"/>
        <item x="5573"/>
        <item x="1603"/>
        <item x="1611"/>
        <item x="215"/>
        <item x="942"/>
        <item x="4058"/>
        <item x="6551"/>
        <item x="5817"/>
        <item x="5688"/>
        <item x="753"/>
        <item x="4298"/>
        <item x="3205"/>
        <item x="2857"/>
        <item x="4019"/>
        <item x="5724"/>
        <item x="5915"/>
        <item x="5535"/>
        <item x="5343"/>
        <item x="1729"/>
        <item x="5355"/>
        <item x="4921"/>
        <item x="1325"/>
        <item x="1478"/>
        <item x="1982"/>
        <item x="2786"/>
        <item x="1349"/>
        <item x="5433"/>
        <item x="4359"/>
        <item x="6862"/>
        <item x="1040"/>
        <item x="6920"/>
        <item x="4679"/>
        <item x="2685"/>
        <item x="2980"/>
        <item x="2307"/>
        <item x="213"/>
        <item x="4380"/>
        <item x="6995"/>
        <item x="3519"/>
        <item x="6540"/>
        <item x="5085"/>
        <item x="6851"/>
        <item x="5947"/>
        <item x="5319"/>
        <item x="6559"/>
        <item x="2742"/>
        <item x="7012"/>
        <item x="7258"/>
        <item x="2496"/>
        <item x="1437"/>
        <item x="3578"/>
        <item x="593"/>
        <item x="5664"/>
        <item x="3922"/>
        <item x="5983"/>
        <item x="3666"/>
        <item x="72"/>
        <item x="6391"/>
        <item x="4994"/>
        <item x="3215"/>
        <item x="2183"/>
        <item x="6610"/>
        <item x="5659"/>
        <item x="5645"/>
        <item x="3720"/>
        <item x="6209"/>
        <item x="4689"/>
        <item x="2337"/>
        <item x="4654"/>
        <item x="3827"/>
        <item x="6548"/>
        <item x="3226"/>
        <item x="3758"/>
        <item x="1186"/>
        <item x="996"/>
        <item x="5696"/>
        <item x="2781"/>
        <item x="5464"/>
        <item x="3630"/>
        <item x="4476"/>
        <item x="2988"/>
        <item x="884"/>
        <item x="460"/>
        <item x="4856"/>
        <item x="6975"/>
        <item x="4806"/>
        <item x="547"/>
        <item x="4041"/>
        <item x="7240"/>
        <item x="6150"/>
        <item x="4876"/>
        <item x="3577"/>
        <item x="3105"/>
        <item x="3548"/>
        <item x="6573"/>
        <item x="1728"/>
        <item x="1045"/>
        <item x="1504"/>
        <item x="239"/>
        <item x="6112"/>
        <item x="6110"/>
        <item x="5959"/>
        <item x="507"/>
        <item x="5232"/>
        <item x="3477"/>
        <item x="4527"/>
        <item x="6030"/>
        <item x="226"/>
        <item x="3400"/>
        <item x="6195"/>
        <item x="4693"/>
        <item x="968"/>
        <item x="5238"/>
        <item x="3213"/>
        <item x="5219"/>
        <item x="3755"/>
        <item x="1223"/>
        <item x="268"/>
        <item x="5451"/>
        <item x="6269"/>
        <item x="6969"/>
        <item x="6811"/>
        <item x="7040"/>
        <item x="1854"/>
        <item x="7407"/>
        <item x="2604"/>
        <item x="5013"/>
        <item x="3198"/>
        <item x="249"/>
        <item x="1311"/>
        <item x="161"/>
        <item x="550"/>
        <item x="232"/>
        <item x="1371"/>
        <item x="2787"/>
        <item x="5105"/>
        <item x="5971"/>
        <item x="6366"/>
        <item x="2903"/>
        <item x="3843"/>
        <item x="6259"/>
        <item x="5479"/>
        <item x="4310"/>
        <item x="3648"/>
        <item x="6852"/>
        <item x="2354"/>
        <item x="5972"/>
        <item x="4905"/>
        <item x="2168"/>
        <item x="580"/>
        <item x="6153"/>
        <item x="6385"/>
        <item x="5954"/>
        <item x="5856"/>
        <item x="3704"/>
        <item x="5735"/>
        <item x="6872"/>
        <item x="6105"/>
        <item x="7026"/>
        <item x="85"/>
        <item x="858"/>
        <item x="6912"/>
        <item x="2382"/>
        <item x="2555"/>
        <item x="2586"/>
        <item x="1184"/>
        <item x="1459"/>
        <item x="3427"/>
        <item x="1034"/>
        <item x="789"/>
        <item x="1645"/>
        <item x="1156"/>
        <item x="3518"/>
        <item x="2735"/>
        <item x="4551"/>
        <item x="2508"/>
        <item x="2481"/>
        <item x="1046"/>
        <item x="2519"/>
        <item x="4732"/>
        <item x="686"/>
        <item x="4473"/>
        <item x="2077"/>
        <item x="4741"/>
        <item x="1551"/>
        <item x="3767"/>
        <item x="482"/>
        <item x="3715"/>
        <item x="100"/>
        <item x="1279"/>
        <item x="4351"/>
        <item x="238"/>
        <item x="1890"/>
        <item x="2438"/>
        <item x="5129"/>
        <item x="4263"/>
        <item x="2845"/>
        <item x="1077"/>
        <item x="5801"/>
        <item x="3676"/>
        <item x="3002"/>
        <item x="3557"/>
        <item x="4997"/>
        <item x="393"/>
        <item x="2686"/>
        <item x="2571"/>
        <item x="706"/>
        <item x="5981"/>
        <item x="1808"/>
        <item x="6064"/>
        <item x="2691"/>
        <item x="2653"/>
        <item x="7362"/>
        <item x="2206"/>
        <item x="4354"/>
        <item x="5325"/>
        <item x="7364"/>
        <item x="2593"/>
        <item x="2682"/>
        <item x="2163"/>
        <item x="7087"/>
        <item x="716"/>
        <item x="2252"/>
        <item x="3887"/>
        <item x="2665"/>
        <item x="3005"/>
        <item x="6512"/>
        <item x="6812"/>
        <item x="1578"/>
        <item x="5582"/>
        <item x="203"/>
        <item x="2747"/>
        <item x="6403"/>
        <item x="833"/>
        <item x="517"/>
        <item x="3535"/>
        <item x="1358"/>
        <item x="2609"/>
        <item x="4455"/>
        <item x="3942"/>
        <item x="7334"/>
        <item x="2793"/>
        <item x="1630"/>
        <item x="2408"/>
        <item x="1001"/>
        <item x="875"/>
        <item x="1205"/>
        <item x="1954"/>
        <item x="5127"/>
        <item x="5767"/>
        <item x="1899"/>
        <item x="2612"/>
        <item x="3395"/>
        <item x="5530"/>
        <item x="7254"/>
        <item x="2075"/>
        <item x="2164"/>
        <item x="1413"/>
        <item x="6247"/>
        <item x="2596"/>
        <item x="330"/>
        <item x="3610"/>
        <item x="273"/>
        <item x="6744"/>
        <item x="3821"/>
        <item x="2902"/>
        <item x="6524"/>
        <item x="5272"/>
        <item x="6213"/>
        <item x="4701"/>
        <item x="6350"/>
        <item x="4948"/>
        <item x="6291"/>
        <item x="5722"/>
        <item x="5340"/>
        <item x="6879"/>
        <item x="4618"/>
        <item x="5196"/>
        <item x="5305"/>
        <item x="754"/>
        <item x="4113"/>
        <item x="2543"/>
        <item x="4016"/>
        <item x="2979"/>
        <item x="1704"/>
        <item x="432"/>
        <item x="2114"/>
        <item x="3100"/>
        <item x="7239"/>
        <item x="3558"/>
        <item x="935"/>
        <item x="6791"/>
        <item x="7400"/>
        <item x="4867"/>
        <item x="1610"/>
        <item x="3194"/>
        <item x="947"/>
        <item x="5681"/>
        <item x="6692"/>
        <item x="223"/>
        <item x="5542"/>
        <item x="1524"/>
        <item x="5173"/>
        <item x="3973"/>
        <item x="829"/>
        <item x="5994"/>
        <item x="4371"/>
        <item x="1523"/>
        <item x="1999"/>
        <item x="155"/>
        <item x="3499"/>
        <item x="5557"/>
        <item x="2415"/>
        <item x="1588"/>
        <item x="2309"/>
        <item x="978"/>
        <item x="6629"/>
        <item x="1788"/>
        <item x="6613"/>
        <item x="1817"/>
        <item x="7111"/>
        <item x="4098"/>
        <item x="5682"/>
        <item x="1286"/>
        <item x="740"/>
        <item x="6993"/>
        <item x="7177"/>
        <item x="7430"/>
        <item x="6660"/>
        <item x="1783"/>
        <item x="6122"/>
        <item x="6668"/>
        <item x="3116"/>
        <item x="3111"/>
        <item x="4896"/>
        <item x="773"/>
        <item x="1451"/>
        <item x="787"/>
        <item x="6459"/>
        <item x="2984"/>
        <item x="5694"/>
        <item x="4360"/>
        <item x="747"/>
        <item x="3298"/>
        <item x="350"/>
        <item x="2132"/>
        <item x="2158"/>
        <item x="3181"/>
        <item x="1233"/>
        <item x="4459"/>
        <item x="2807"/>
        <item x="3889"/>
        <item x="6426"/>
        <item x="1818"/>
        <item x="4676"/>
        <item x="3153"/>
        <item x="2922"/>
        <item x="5292"/>
        <item x="1394"/>
        <item x="6468"/>
        <item x="355"/>
        <item x="3994"/>
        <item x="5035"/>
        <item x="5902"/>
        <item x="3128"/>
        <item x="3230"/>
        <item x="3621"/>
        <item x="5708"/>
        <item x="7330"/>
        <item x="1536"/>
        <item x="3120"/>
        <item x="4866"/>
        <item x="3603"/>
        <item x="6335"/>
        <item x="5700"/>
        <item x="1447"/>
        <item x="7143"/>
        <item x="348"/>
        <item x="422"/>
        <item x="2034"/>
        <item x="2643"/>
        <item x="2008"/>
        <item x="914"/>
        <item x="141"/>
        <item x="3737"/>
        <item x="6859"/>
        <item x="7223"/>
        <item x="6246"/>
        <item x="4246"/>
        <item x="597"/>
        <item x="2315"/>
        <item x="4062"/>
        <item x="5027"/>
        <item x="2803"/>
        <item x="4554"/>
        <item x="4222"/>
        <item x="5953"/>
        <item x="6750"/>
        <item x="4801"/>
        <item x="5394"/>
        <item x="4110"/>
        <item x="4012"/>
        <item x="529"/>
        <item x="6606"/>
        <item x="6046"/>
        <item x="2960"/>
        <item x="2033"/>
        <item x="6371"/>
        <item x="7176"/>
        <item x="4821"/>
        <item x="2062"/>
        <item x="6075"/>
        <item x="3516"/>
        <item x="5778"/>
        <item x="2050"/>
        <item x="4649"/>
        <item x="7342"/>
        <item x="7179"/>
        <item x="5570"/>
        <item x="2295"/>
        <item x="586"/>
        <item x="1988"/>
        <item x="5228"/>
        <item x="5342"/>
        <item x="2837"/>
        <item x="5372"/>
        <item x="543"/>
        <item x="7173"/>
        <item x="6019"/>
        <item x="6280"/>
        <item x="4261"/>
        <item x="14"/>
        <item x="3238"/>
        <item x="3675"/>
        <item x="7273"/>
        <item x="4591"/>
        <item x="1914"/>
        <item x="6070"/>
        <item x="6276"/>
        <item x="5050"/>
        <item x="6533"/>
        <item x="3865"/>
        <item x="5561"/>
        <item x="6900"/>
        <item x="5520"/>
        <item x="4636"/>
        <item x="5172"/>
        <item x="380"/>
        <item x="1592"/>
        <item x="950"/>
        <item x="6417"/>
        <item x="3766"/>
        <item x="2692"/>
        <item x="3280"/>
        <item x="1408"/>
        <item x="5596"/>
        <item x="6092"/>
        <item x="2009"/>
        <item x="4377"/>
        <item x="4065"/>
        <item x="3801"/>
        <item x="5698"/>
        <item x="4493"/>
        <item x="5184"/>
        <item x="3453"/>
        <item x="4522"/>
        <item x="3064"/>
        <item x="3363"/>
        <item x="176"/>
        <item x="4502"/>
        <item x="4313"/>
        <item x="6449"/>
        <item x="3606"/>
        <item x="3318"/>
        <item x="1387"/>
        <item x="7121"/>
        <item x="260"/>
        <item x="1308"/>
        <item x="5202"/>
        <item x="6582"/>
        <item x="227"/>
        <item x="6934"/>
        <item x="162"/>
        <item x="442"/>
        <item x="4289"/>
        <item x="2726"/>
        <item x="1774"/>
        <item x="1479"/>
        <item x="956"/>
        <item x="2681"/>
        <item x="3471"/>
        <item x="719"/>
        <item x="259"/>
        <item x="1805"/>
        <item x="3036"/>
        <item x="699"/>
        <item x="4815"/>
        <item x="7227"/>
        <item x="1996"/>
        <item x="5269"/>
        <item x="5887"/>
        <item x="3045"/>
        <item x="2548"/>
        <item x="2959"/>
        <item x="2645"/>
        <item x="4690"/>
        <item x="5077"/>
        <item x="3947"/>
        <item x="3243"/>
        <item x="3762"/>
        <item x="5082"/>
        <item x="1089"/>
        <item x="6427"/>
        <item x="4579"/>
        <item x="1090"/>
        <item x="4447"/>
        <item x="1057"/>
        <item x="5578"/>
        <item x="5147"/>
        <item x="4577"/>
        <item x="5297"/>
        <item x="6017"/>
        <item x="5152"/>
        <item x="928"/>
        <item x="5044"/>
        <item x="6747"/>
        <item x="6883"/>
        <item x="5757"/>
        <item x="2610"/>
        <item x="4561"/>
        <item x="6550"/>
        <item x="6685"/>
        <item x="332"/>
        <item x="1520"/>
        <item x="2355"/>
        <item x="6157"/>
        <item x="791"/>
        <item x="5845"/>
        <item x="3129"/>
        <item x="3921"/>
        <item x="1404"/>
        <item x="5367"/>
        <item x="797"/>
        <item x="3701"/>
        <item x="5783"/>
        <item x="2194"/>
        <item x="2620"/>
        <item x="1405"/>
        <item x="2030"/>
        <item x="2256"/>
        <item x="4849"/>
        <item x="6615"/>
        <item x="5782"/>
        <item x="7242"/>
        <item x="5861"/>
        <item x="5037"/>
        <item x="4013"/>
        <item x="7281"/>
        <item x="4570"/>
        <item x="5898"/>
        <item x="1466"/>
        <item x="2312"/>
        <item x="516"/>
        <item x="657"/>
        <item x="5243"/>
        <item x="1760"/>
        <item x="7184"/>
        <item x="4500"/>
        <item x="3175"/>
        <item x="2750"/>
        <item x="5326"/>
        <item x="2328"/>
        <item x="1516"/>
        <item x="6124"/>
        <item x="3969"/>
        <item x="796"/>
        <item x="4063"/>
        <item x="4256"/>
        <item x="1845"/>
        <item x="3242"/>
        <item x="5167"/>
        <item x="6239"/>
        <item x="5702"/>
        <item x="5304"/>
        <item x="3599"/>
        <item x="6065"/>
        <item x="7310"/>
        <item x="3718"/>
        <item x="5974"/>
        <item x="6430"/>
        <item x="3593"/>
        <item x="3731"/>
        <item x="5443"/>
        <item x="2324"/>
        <item x="2264"/>
        <item x="3863"/>
        <item x="5839"/>
        <item x="2448"/>
        <item x="4830"/>
        <item x="1444"/>
        <item x="5629"/>
        <item x="6394"/>
        <item x="2782"/>
        <item x="1030"/>
        <item x="77"/>
        <item x="1975"/>
        <item x="549"/>
        <item x="66"/>
        <item x="2204"/>
        <item x="1809"/>
        <item x="2396"/>
        <item x="4723"/>
        <item x="5390"/>
        <item x="7356"/>
        <item x="6412"/>
        <item x="2626"/>
        <item x="5473"/>
        <item x="6378"/>
        <item x="6787"/>
        <item x="2121"/>
        <item x="6471"/>
        <item x="7160"/>
        <item x="4410"/>
        <item x="1866"/>
        <item x="6856"/>
        <item x="6134"/>
        <item x="1771"/>
        <item x="2757"/>
        <item x="2043"/>
        <item x="1161"/>
        <item x="653"/>
        <item x="4616"/>
        <item x="1088"/>
        <item x="4093"/>
        <item x="1700"/>
        <item x="2128"/>
        <item x="2924"/>
        <item x="1220"/>
        <item x="5468"/>
        <item x="1230"/>
        <item x="55"/>
        <item x="1985"/>
        <item x="1513"/>
        <item x="1131"/>
        <item x="5112"/>
        <item x="168"/>
        <item x="5611"/>
        <item x="3306"/>
        <item x="6734"/>
        <item x="84"/>
        <item x="1477"/>
        <item x="4484"/>
        <item x="3376"/>
        <item x="2379"/>
        <item x="7122"/>
        <item x="6376"/>
        <item x="3124"/>
        <item x="1717"/>
        <item x="2770"/>
        <item x="6622"/>
        <item x="5280"/>
        <item x="1932"/>
        <item x="4963"/>
        <item x="1512"/>
        <item x="1993"/>
        <item x="7201"/>
        <item x="6398"/>
        <item x="5692"/>
        <item x="3263"/>
        <item x="3409"/>
        <item x="870"/>
        <item x="3152"/>
        <item x="7216"/>
        <item x="4317"/>
        <item x="73"/>
        <item x="1247"/>
        <item x="1022"/>
        <item x="4458"/>
        <item x="4486"/>
        <item x="5857"/>
        <item x="7144"/>
        <item x="2145"/>
        <item x="6950"/>
        <item x="81"/>
        <item x="4029"/>
        <item x="40"/>
        <item x="625"/>
        <item x="3511"/>
        <item x="1157"/>
        <item x="5820"/>
        <item x="1572"/>
        <item x="6447"/>
        <item x="5658"/>
        <item x="6397"/>
        <item x="1594"/>
        <item x="946"/>
        <item x="921"/>
        <item x="6435"/>
        <item x="6972"/>
        <item x="1159"/>
        <item x="3096"/>
        <item x="930"/>
        <item x="2485"/>
        <item x="1181"/>
        <item x="1333"/>
        <item x="4433"/>
        <item x="3369"/>
        <item x="642"/>
        <item x="2430"/>
        <item x="4675"/>
        <item x="164"/>
        <item x="6557"/>
        <item x="3729"/>
        <item x="1341"/>
        <item x="6892"/>
        <item x="3683"/>
        <item x="7297"/>
        <item x="6981"/>
        <item x="6873"/>
        <item x="7424"/>
        <item x="4339"/>
        <item x="7024"/>
        <item x="1238"/>
        <item x="991"/>
        <item x="4781"/>
        <item x="6107"/>
        <item x="5521"/>
        <item x="1555"/>
        <item x="5934"/>
        <item x="5923"/>
        <item x="4936"/>
        <item x="302"/>
        <item x="4279"/>
        <item x="3320"/>
        <item x="694"/>
        <item x="2471"/>
        <item x="4176"/>
        <item x="26"/>
        <item x="3598"/>
        <item x="5351"/>
        <item x="6682"/>
        <item x="7275"/>
        <item x="6296"/>
        <item x="5739"/>
        <item x="4756"/>
        <item x="4166"/>
        <item x="3987"/>
        <item x="6889"/>
        <item x="4630"/>
        <item x="2173"/>
        <item x="702"/>
        <item x="1981"/>
        <item x="5411"/>
        <item x="6204"/>
        <item x="433"/>
        <item x="344"/>
        <item x="5166"/>
        <item x="311"/>
        <item x="7288"/>
        <item x="3751"/>
        <item x="5565"/>
        <item x="436"/>
        <item x="5639"/>
        <item x="3724"/>
        <item x="5171"/>
        <item x="4451"/>
        <item x="6992"/>
        <item x="5635"/>
        <item x="4791"/>
        <item x="6237"/>
        <item x="4338"/>
        <item x="5846"/>
        <item x="224"/>
        <item x="1319"/>
        <item x="1253"/>
        <item x="1658"/>
        <item x="700"/>
        <item x="369"/>
        <item x="899"/>
        <item x="3338"/>
        <item x="5841"/>
        <item x="6689"/>
        <item x="5880"/>
        <item x="5842"/>
        <item x="4628"/>
        <item x="6596"/>
        <item x="5463"/>
        <item x="3207"/>
        <item x="6658"/>
        <item x="5246"/>
        <item x="248"/>
        <item x="4635"/>
        <item x="2185"/>
        <item x="398"/>
        <item x="5957"/>
        <item x="3353"/>
        <item x="5869"/>
        <item x="5005"/>
        <item x="6477"/>
        <item x="5387"/>
        <item x="7294"/>
        <item x="5761"/>
        <item x="3850"/>
        <item x="6763"/>
        <item x="4899"/>
        <item x="181"/>
        <item x="6674"/>
        <item x="132"/>
        <item t="default"/>
      </items>
    </pivotField>
    <pivotField showAll="0"/>
    <pivotField showAll="0">
      <items count="19">
        <item x="0"/>
        <item x="3"/>
        <item x="10"/>
        <item x="2"/>
        <item x="1"/>
        <item x="6"/>
        <item x="4"/>
        <item x="9"/>
        <item x="7"/>
        <item x="5"/>
        <item x="13"/>
        <item x="16"/>
        <item x="15"/>
        <item x="11"/>
        <item x="8"/>
        <item x="17"/>
        <item x="14"/>
        <item x="12"/>
        <item t="default"/>
      </items>
    </pivotField>
    <pivotField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pivotField>
    <pivotField showAll="0"/>
    <pivotField showAll="0"/>
    <pivotField showAll="0"/>
    <pivotField showAll="0"/>
    <pivotField showAll="0"/>
    <pivotField axis="axisRow" showAll="0">
      <items count="5">
        <item x="0"/>
        <item x="2"/>
        <item x="1"/>
        <item m="1" x="3"/>
        <item t="default"/>
      </items>
    </pivotField>
    <pivotField numFmtId="164" showAll="0"/>
    <pivotField showAll="0"/>
    <pivotField showAll="0">
      <items count="11">
        <item x="0"/>
        <item m="1" x="5"/>
        <item x="1"/>
        <item m="1" x="6"/>
        <item x="2"/>
        <item m="1" x="7"/>
        <item x="3"/>
        <item m="1" x="8"/>
        <item x="4"/>
        <item m="1" x="9"/>
        <item t="default"/>
      </items>
    </pivotField>
    <pivotField showAll="0"/>
  </pivotFields>
  <rowFields count="1">
    <field x="15"/>
  </rowFields>
  <rowItems count="4">
    <i>
      <x/>
    </i>
    <i>
      <x v="1"/>
    </i>
    <i>
      <x v="2"/>
    </i>
    <i t="grand">
      <x/>
    </i>
  </rowItems>
  <colItems count="1">
    <i/>
  </colItems>
  <dataFields count="1">
    <dataField name="No. of Movies" fld="0" subtotal="count" baseField="15"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6255E1-3711-41D1-890D-71117C87BC68}"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Director">
  <location ref="B39:C44" firstHeaderRow="1" firstDataRow="1" firstDataCol="1"/>
  <pivotFields count="20">
    <pivotField showAll="0">
      <items count="7434">
        <item x="5423"/>
        <item x="5183"/>
        <item x="6164"/>
        <item x="3294"/>
        <item x="4757"/>
        <item x="5874"/>
        <item x="4987"/>
        <item x="7266"/>
        <item x="1352"/>
        <item x="556"/>
        <item x="5341"/>
        <item x="4490"/>
        <item x="3391"/>
        <item x="2674"/>
        <item x="4161"/>
        <item x="1214"/>
        <item x="1044"/>
        <item x="5465"/>
        <item x="6737"/>
        <item x="3455"/>
        <item x="410"/>
        <item x="5906"/>
        <item x="5157"/>
        <item x="2811"/>
        <item x="3612"/>
        <item x="2629"/>
        <item x="5470"/>
        <item x="7128"/>
        <item x="6138"/>
        <item x="5610"/>
        <item x="5649"/>
        <item x="4421"/>
        <item x="6757"/>
        <item x="2137"/>
        <item x="3852"/>
        <item x="4833"/>
        <item x="5376"/>
        <item x="1379"/>
        <item x="2921"/>
        <item x="4183"/>
        <item x="6152"/>
        <item x="3531"/>
        <item x="486"/>
        <item x="6825"/>
        <item x="6191"/>
        <item x="4245"/>
        <item x="5945"/>
        <item x="6315"/>
        <item x="4144"/>
        <item x="4090"/>
        <item x="5182"/>
        <item x="3651"/>
        <item x="4025"/>
        <item x="6090"/>
        <item x="5028"/>
        <item x="1965"/>
        <item x="6375"/>
        <item x="5415"/>
        <item x="2069"/>
        <item x="2515"/>
        <item x="3372"/>
        <item x="2399"/>
        <item x="5020"/>
        <item x="5015"/>
        <item x="5826"/>
        <item x="6314"/>
        <item x="3897"/>
        <item x="4529"/>
        <item x="5101"/>
        <item x="4023"/>
        <item x="7383"/>
        <item x="6607"/>
        <item x="6937"/>
        <item x="7322"/>
        <item x="6146"/>
        <item x="208"/>
        <item x="4388"/>
        <item x="5824"/>
        <item x="5414"/>
        <item x="948"/>
        <item x="7196"/>
        <item x="6451"/>
        <item x="3573"/>
        <item x="3143"/>
        <item x="3991"/>
        <item x="998"/>
        <item x="2488"/>
        <item x="4061"/>
        <item x="1192"/>
        <item x="1486"/>
        <item x="5054"/>
        <item x="3432"/>
        <item x="4540"/>
        <item x="3"/>
        <item x="6630"/>
        <item x="1377"/>
        <item x="6460"/>
        <item x="936"/>
        <item x="6919"/>
        <item x="7313"/>
        <item x="3794"/>
        <item x="6619"/>
        <item x="2301"/>
        <item x="3199"/>
        <item x="715"/>
        <item x="1616"/>
        <item x="5354"/>
        <item x="361"/>
        <item x="4437"/>
        <item x="3240"/>
        <item x="3390"/>
        <item x="1344"/>
        <item x="1793"/>
        <item x="6783"/>
        <item x="5838"/>
        <item x="2381"/>
        <item x="4537"/>
        <item x="7308"/>
        <item x="6903"/>
        <item x="7306"/>
        <item x="1554"/>
        <item x="2925"/>
        <item x="2311"/>
        <item x="2027"/>
        <item x="6290"/>
        <item x="939"/>
        <item x="1244"/>
        <item x="7034"/>
        <item x="6119"/>
        <item x="5895"/>
        <item x="4523"/>
        <item x="4853"/>
        <item x="2663"/>
        <item x="4928"/>
        <item x="4293"/>
        <item x="1393"/>
        <item x="6184"/>
        <item x="6406"/>
        <item x="4637"/>
        <item x="6817"/>
        <item x="2377"/>
        <item x="2707"/>
        <item x="1898"/>
        <item x="3818"/>
        <item x="2039"/>
        <item x="3140"/>
        <item x="6425"/>
        <item x="2723"/>
        <item x="310"/>
        <item x="6429"/>
        <item x="4659"/>
        <item x="4535"/>
        <item x="2464"/>
        <item x="7309"/>
        <item x="890"/>
        <item x="4262"/>
        <item x="6586"/>
        <item x="1201"/>
        <item x="3570"/>
        <item x="2187"/>
        <item x="3500"/>
        <item x="272"/>
        <item x="4291"/>
        <item x="6358"/>
        <item x="6768"/>
        <item x="1085"/>
        <item x="6421"/>
        <item x="6393"/>
        <item x="1338"/>
        <item x="3262"/>
        <item x="424"/>
        <item x="1350"/>
        <item x="506"/>
        <item x="663"/>
        <item x="1055"/>
        <item x="1251"/>
        <item x="1473"/>
        <item x="501"/>
        <item x="5459"/>
        <item x="3225"/>
        <item x="2233"/>
        <item x="375"/>
        <item x="1185"/>
        <item x="598"/>
        <item x="7214"/>
        <item x="5469"/>
        <item x="2601"/>
        <item x="7080"/>
        <item x="1916"/>
        <item x="2058"/>
        <item x="3589"/>
        <item x="675"/>
        <item x="6032"/>
        <item x="4908"/>
        <item x="5847"/>
        <item x="4385"/>
        <item x="5450"/>
        <item x="1761"/>
        <item x="7109"/>
        <item x="3295"/>
        <item x="2556"/>
        <item x="3121"/>
        <item x="5458"/>
        <item x="512"/>
        <item x="4706"/>
        <item x="7073"/>
        <item x="2117"/>
        <item x="1284"/>
        <item x="2994"/>
        <item x="602"/>
        <item x="1822"/>
        <item x="2213"/>
        <item x="6929"/>
        <item x="2856"/>
        <item x="3123"/>
        <item x="6020"/>
        <item x="2822"/>
        <item x="2605"/>
        <item x="6807"/>
        <item x="2885"/>
        <item x="4438"/>
        <item x="649"/>
        <item x="6373"/>
        <item x="2652"/>
        <item x="6576"/>
        <item x="3539"/>
        <item x="4054"/>
        <item x="7100"/>
        <item x="3798"/>
        <item x="4646"/>
        <item x="4116"/>
        <item x="5800"/>
        <item x="7283"/>
        <item x="4006"/>
        <item x="6095"/>
        <item x="860"/>
        <item x="4018"/>
        <item x="6169"/>
        <item x="1291"/>
        <item x="2502"/>
        <item x="5963"/>
        <item x="102"/>
        <item x="1003"/>
        <item x="3051"/>
        <item x="4858"/>
        <item x="2436"/>
        <item x="2624"/>
        <item x="2174"/>
        <item x="5061"/>
        <item x="5977"/>
        <item x="1277"/>
        <item x="7205"/>
        <item x="7292"/>
        <item x="4731"/>
        <item x="4074"/>
        <item x="2255"/>
        <item x="6415"/>
        <item x="3066"/>
        <item x="6267"/>
        <item x="7136"/>
        <item x="5472"/>
        <item x="1066"/>
        <item x="6777"/>
        <item x="3131"/>
        <item x="7311"/>
        <item x="1766"/>
        <item x="6129"/>
        <item x="732"/>
        <item x="3368"/>
        <item x="1622"/>
        <item x="4441"/>
        <item x="4900"/>
        <item x="5502"/>
        <item x="6286"/>
        <item x="513"/>
        <item x="4247"/>
        <item x="667"/>
        <item x="5437"/>
        <item x="3566"/>
        <item x="6272"/>
        <item x="1665"/>
        <item x="3084"/>
        <item x="3006"/>
        <item x="2364"/>
        <item x="2546"/>
        <item x="228"/>
        <item x="5"/>
        <item x="4885"/>
        <item x="1380"/>
        <item x="2806"/>
        <item x="2021"/>
        <item x="682"/>
        <item x="2918"/>
        <item x="6004"/>
        <item x="4396"/>
        <item x="6352"/>
        <item x="4464"/>
        <item x="3829"/>
        <item x="1738"/>
        <item x="5531"/>
        <item x="6699"/>
        <item x="2032"/>
        <item x="1264"/>
        <item x="888"/>
        <item x="4392"/>
        <item x="6897"/>
        <item x="3025"/>
        <item x="836"/>
        <item x="5417"/>
        <item x="4989"/>
        <item x="7264"/>
        <item x="2265"/>
        <item x="3446"/>
        <item x="5435"/>
        <item x="4086"/>
        <item x="1470"/>
        <item x="2934"/>
        <item x="6943"/>
        <item x="5697"/>
        <item x="6849"/>
        <item x="1902"/>
        <item x="6226"/>
        <item x="179"/>
        <item x="491"/>
        <item x="4143"/>
        <item x="4904"/>
        <item x="6941"/>
        <item x="3707"/>
        <item x="4348"/>
        <item x="381"/>
        <item x="967"/>
        <item x="6716"/>
        <item x="6731"/>
        <item x="1739"/>
        <item x="3665"/>
        <item x="3332"/>
        <item x="633"/>
        <item x="6592"/>
        <item x="4704"/>
        <item x="3820"/>
        <item x="4391"/>
        <item x="6925"/>
        <item x="7108"/>
        <item x="4864"/>
        <item x="41"/>
        <item x="4956"/>
        <item x="5740"/>
        <item x="6510"/>
        <item x="5347"/>
        <item x="1449"/>
        <item x="3806"/>
        <item x="481"/>
        <item x="1212"/>
        <item x="7213"/>
        <item x="954"/>
        <item x="6933"/>
        <item x="3401"/>
        <item x="577"/>
        <item x="793"/>
        <item x="4961"/>
        <item x="27"/>
        <item x="2205"/>
        <item x="3272"/>
        <item x="6842"/>
        <item x="6127"/>
        <item x="6918"/>
        <item x="2115"/>
        <item x="1151"/>
        <item x="1597"/>
        <item x="1816"/>
        <item x="3913"/>
        <item x="6843"/>
        <item x="3407"/>
        <item x="3795"/>
        <item x="134"/>
        <item x="3680"/>
        <item x="5941"/>
        <item x="7052"/>
        <item x="6303"/>
        <item x="4320"/>
        <item x="6591"/>
        <item x="733"/>
        <item x="4184"/>
        <item x="7235"/>
        <item x="3816"/>
        <item x="3058"/>
        <item x="417"/>
        <item x="262"/>
        <item x="6997"/>
        <item x="3699"/>
        <item x="2325"/>
        <item x="6012"/>
        <item x="7245"/>
        <item x="3574"/>
        <item x="4678"/>
        <item x="3959"/>
        <item x="841"/>
        <item x="1859"/>
        <item x="113"/>
        <item x="3078"/>
        <item x="1810"/>
        <item x="2798"/>
        <item x="5457"/>
        <item x="135"/>
        <item x="3495"/>
        <item x="1487"/>
        <item x="7220"/>
        <item x="204"/>
        <item x="4691"/>
        <item x="3031"/>
        <item x="4436"/>
        <item x="4046"/>
        <item x="3415"/>
        <item x="3029"/>
        <item x="6141"/>
        <item x="4426"/>
        <item x="1409"/>
        <item x="6405"/>
        <item x="7134"/>
        <item x="2499"/>
        <item x="379"/>
        <item x="3875"/>
        <item x="7290"/>
        <item x="1102"/>
        <item x="4709"/>
        <item x="3506"/>
        <item x="5345"/>
        <item x="2761"/>
        <item x="5910"/>
        <item x="2446"/>
        <item x="4190"/>
        <item x="1095"/>
        <item x="2748"/>
        <item x="7244"/>
        <item x="3773"/>
        <item x="5675"/>
        <item x="1188"/>
        <item x="3426"/>
        <item x="3165"/>
        <item x="6322"/>
        <item x="7279"/>
        <item x="6891"/>
        <item x="212"/>
        <item x="7145"/>
        <item x="6624"/>
        <item x="5855"/>
        <item x="1639"/>
        <item x="3364"/>
        <item x="5888"/>
        <item x="2290"/>
        <item x="1392"/>
        <item x="1956"/>
        <item x="6831"/>
        <item x="5492"/>
        <item x="3899"/>
        <item x="6495"/>
        <item x="7066"/>
        <item x="2752"/>
        <item x="4092"/>
        <item x="3217"/>
        <item x="3430"/>
        <item x="6"/>
        <item x="4301"/>
        <item x="3479"/>
        <item x="1397"/>
        <item x="4794"/>
        <item x="2614"/>
        <item x="5843"/>
        <item x="5271"/>
        <item x="1403"/>
        <item x="908"/>
        <item x="3322"/>
        <item x="7061"/>
        <item x="4875"/>
        <item x="1650"/>
        <item x="6003"/>
        <item x="1695"/>
        <item x="7212"/>
        <item x="4608"/>
        <item x="5942"/>
        <item x="1195"/>
        <item x="2406"/>
        <item x="3461"/>
        <item x="3195"/>
        <item x="898"/>
        <item x="887"/>
        <item x="2119"/>
        <item x="4434"/>
        <item x="6711"/>
        <item x="93"/>
        <item x="1301"/>
        <item x="4804"/>
        <item x="2141"/>
        <item x="6384"/>
        <item x="3007"/>
        <item x="4494"/>
        <item x="1426"/>
        <item x="2576"/>
        <item x="2331"/>
        <item x="1135"/>
        <item x="7218"/>
        <item x="2671"/>
        <item x="6704"/>
        <item x="4669"/>
        <item x="4007"/>
        <item x="3563"/>
        <item x="5187"/>
        <item x="5436"/>
        <item x="4727"/>
        <item x="982"/>
        <item x="7188"/>
        <item x="3484"/>
        <item x="1976"/>
        <item x="4880"/>
        <item x="3803"/>
        <item x="5873"/>
        <item x="6927"/>
        <item x="4988"/>
        <item x="6585"/>
        <item x="5867"/>
        <item x="1145"/>
        <item x="5026"/>
        <item x="6176"/>
        <item x="6262"/>
        <item x="3986"/>
        <item x="3044"/>
        <item x="3402"/>
        <item x="5169"/>
        <item x="261"/>
        <item x="4145"/>
        <item x="3637"/>
        <item x="1709"/>
        <item x="5337"/>
        <item x="6485"/>
        <item x="7248"/>
        <item x="7057"/>
        <item x="762"/>
        <item x="958"/>
        <item x="5053"/>
        <item x="1651"/>
        <item x="5475"/>
        <item x="3125"/>
        <item x="2130"/>
        <item x="6896"/>
        <item x="6594"/>
        <item x="2622"/>
        <item x="3239"/>
        <item x="4789"/>
        <item x="1143"/>
        <item x="1075"/>
        <item x="3877"/>
        <item x="6899"/>
        <item x="3464"/>
        <item x="446"/>
        <item x="5223"/>
        <item x="712"/>
        <item x="5215"/>
        <item x="2497"/>
        <item x="488"/>
        <item x="6036"/>
        <item x="160"/>
        <item x="840"/>
        <item x="1115"/>
        <item x="635"/>
        <item x="1429"/>
        <item x="1631"/>
        <item x="2569"/>
        <item x="1835"/>
        <item x="1028"/>
        <item x="407"/>
        <item x="7418"/>
        <item x="4177"/>
        <item x="2758"/>
        <item x="1327"/>
        <item x="4460"/>
        <item x="2506"/>
        <item x="6145"/>
        <item x="1721"/>
        <item x="2178"/>
        <item x="5485"/>
        <item x="780"/>
        <item x="6713"/>
        <item x="2976"/>
        <item x="4670"/>
        <item x="7207"/>
        <item x="4235"/>
        <item x="5749"/>
        <item x="7154"/>
        <item x="6242"/>
        <item x="1155"/>
        <item x="3754"/>
        <item x="3713"/>
        <item x="6614"/>
        <item x="6528"/>
        <item x="684"/>
        <item x="4095"/>
        <item x="5042"/>
        <item x="2715"/>
        <item x="3745"/>
        <item x="953"/>
        <item x="3844"/>
        <item x="5247"/>
        <item x="2953"/>
        <item x="313"/>
        <item x="4030"/>
        <item x="2537"/>
        <item x="6480"/>
        <item x="4361"/>
        <item x="6058"/>
        <item x="1160"/>
        <item x="3307"/>
        <item x="5661"/>
        <item x="4798"/>
        <item x="1939"/>
        <item x="3329"/>
        <item x="4264"/>
        <item x="2024"/>
        <item x="4857"/>
        <item x="2958"/>
        <item x="1364"/>
        <item x="7354"/>
        <item x="1428"/>
        <item x="3014"/>
        <item x="4566"/>
        <item x="2617"/>
        <item x="2026"/>
        <item x="6676"/>
        <item x="2346"/>
        <item x="6836"/>
        <item x="3520"/>
        <item x="4745"/>
        <item x="5751"/>
        <item x="6978"/>
        <item x="3687"/>
        <item x="5933"/>
        <item x="6909"/>
        <item x="4611"/>
        <item x="5268"/>
        <item x="7046"/>
        <item x="1248"/>
        <item x="3012"/>
        <item x="7038"/>
        <item x="5822"/>
        <item x="1987"/>
        <item x="6666"/>
        <item x="6022"/>
        <item x="534"/>
        <item x="7000"/>
        <item x="3489"/>
        <item x="3743"/>
        <item x="7174"/>
        <item x="3759"/>
        <item x="2923"/>
        <item x="2971"/>
        <item x="1825"/>
        <item x="4668"/>
        <item x="2840"/>
        <item x="5022"/>
        <item x="4671"/>
        <item x="5048"/>
        <item x="2866"/>
        <item x="3639"/>
        <item x="5168"/>
        <item x="4960"/>
        <item x="4883"/>
        <item x="2036"/>
        <item x="2235"/>
        <item x="1242"/>
        <item x="2933"/>
        <item x="6979"/>
        <item x="6414"/>
        <item x="6214"/>
        <item x="3734"/>
        <item x="2743"/>
        <item x="4497"/>
        <item x="5071"/>
        <item x="6472"/>
        <item x="7408"/>
        <item x="6180"/>
        <item x="5657"/>
        <item x="3828"/>
        <item x="4943"/>
        <item x="2581"/>
        <item x="3481"/>
        <item x="6044"/>
        <item x="6224"/>
        <item x="2148"/>
        <item x="3319"/>
        <item x="3276"/>
        <item x="4146"/>
        <item x="4031"/>
        <item x="6742"/>
        <item x="7391"/>
        <item x="2281"/>
        <item x="3172"/>
        <item x="4968"/>
        <item x="4747"/>
        <item x="7047"/>
        <item x="5860"/>
        <item x="3354"/>
        <item x="530"/>
        <item x="220"/>
        <item x="3700"/>
        <item x="3588"/>
        <item x="1581"/>
        <item x="2338"/>
        <item x="1149"/>
        <item x="1269"/>
        <item x="1697"/>
        <item x="368"/>
        <item x="4137"/>
        <item x="734"/>
        <item x="3560"/>
        <item x="6858"/>
        <item x="986"/>
        <item x="5186"/>
        <item x="470"/>
        <item x="1032"/>
        <item x="2431"/>
        <item x="3070"/>
        <item x="4592"/>
        <item x="5498"/>
        <item x="4306"/>
        <item x="2744"/>
        <item x="5718"/>
        <item x="6419"/>
        <item x="419"/>
        <item x="4516"/>
        <item x="6220"/>
        <item x="2392"/>
        <item x="7327"/>
        <item x="3439"/>
        <item x="1236"/>
        <item x="6284"/>
        <item x="1258"/>
        <item x="3408"/>
        <item x="3757"/>
        <item x="6400"/>
        <item x="4048"/>
        <item x="4212"/>
        <item x="6428"/>
        <item x="2005"/>
        <item x="6301"/>
        <item x="6016"/>
        <item x="3613"/>
        <item x="4788"/>
        <item x="5799"/>
        <item x="2917"/>
        <item x="6463"/>
        <item x="1300"/>
        <item x="4123"/>
        <item x="913"/>
        <item x="881"/>
        <item x="4284"/>
        <item x="1862"/>
        <item x="1460"/>
        <item x="1895"/>
        <item x="3628"/>
        <item x="6778"/>
        <item x="2675"/>
        <item x="1249"/>
        <item x="1925"/>
        <item x="2908"/>
        <item x="1383"/>
        <item x="1640"/>
        <item x="6349"/>
        <item x="7423"/>
        <item x="613"/>
        <item x="4481"/>
        <item x="3904"/>
        <item x="5515"/>
        <item x="2181"/>
        <item x="5643"/>
        <item x="4734"/>
        <item x="3536"/>
        <item x="2547"/>
        <item x="4871"/>
        <item x="4879"/>
        <item x="5713"/>
        <item x="3304"/>
        <item x="5519"/>
        <item x="4539"/>
        <item x="3807"/>
        <item x="3860"/>
        <item x="6538"/>
        <item x="937"/>
        <item x="6409"/>
        <item x="7058"/>
        <item x="1440"/>
        <item x="1927"/>
        <item x="6446"/>
        <item x="2862"/>
        <item x="4902"/>
        <item x="5544"/>
        <item x="7428"/>
        <item x="1078"/>
        <item x="6598"/>
        <item x="7114"/>
        <item x="3224"/>
        <item x="4004"/>
        <item x="7002"/>
        <item x="217"/>
        <item x="6894"/>
        <item x="4401"/>
        <item x="4983"/>
        <item x="6770"/>
        <item x="531"/>
        <item x="2165"/>
        <item x="528"/>
        <item x="2461"/>
        <item x="2530"/>
        <item x="3256"/>
        <item x="1489"/>
        <item x="6828"/>
        <item x="6341"/>
        <item x="3670"/>
        <item x="1060"/>
        <item x="1566"/>
        <item x="7347"/>
        <item x="5282"/>
        <item x="7206"/>
        <item x="2302"/>
        <item x="685"/>
        <item x="7113"/>
        <item x="2975"/>
        <item x="4776"/>
        <item x="2352"/>
        <item x="587"/>
        <item x="6260"/>
        <item x="4076"/>
        <item x="1624"/>
        <item x="4721"/>
        <item x="1317"/>
        <item x="2981"/>
        <item x="4148"/>
        <item x="3834"/>
        <item x="3960"/>
        <item x="158"/>
        <item x="2462"/>
        <item x="2291"/>
        <item x="2474"/>
        <item x="934"/>
        <item x="4051"/>
        <item x="2775"/>
        <item x="6218"/>
        <item x="6160"/>
        <item x="6273"/>
        <item x="372"/>
        <item x="2557"/>
        <item x="1735"/>
        <item x="3425"/>
        <item x="343"/>
        <item x="5652"/>
        <item x="919"/>
        <item x="3301"/>
        <item x="5128"/>
        <item x="241"/>
        <item x="4109"/>
        <item x="2157"/>
        <item x="4882"/>
        <item x="2390"/>
        <item x="7415"/>
        <item x="1769"/>
        <item x="553"/>
        <item x="122"/>
        <item x="2112"/>
        <item x="5191"/>
        <item x="1921"/>
        <item x="609"/>
        <item x="3567"/>
        <item x="878"/>
        <item x="2397"/>
        <item x="7062"/>
        <item x="3689"/>
        <item x="1691"/>
        <item x="552"/>
        <item x="5154"/>
        <item x="83"/>
        <item x="3927"/>
        <item x="4634"/>
        <item x="3061"/>
        <item x="7107"/>
        <item x="1797"/>
        <item x="3664"/>
        <item x="7338"/>
        <item x="2040"/>
        <item x="3089"/>
        <item x="4765"/>
        <item x="2941"/>
        <item x="7221"/>
        <item x="7021"/>
        <item x="969"/>
        <item x="1100"/>
        <item x="1436"/>
        <item x="2300"/>
        <item x="2985"/>
        <item x="5311"/>
        <item x="3659"/>
        <item x="2952"/>
        <item x="3431"/>
        <item x="2372"/>
        <item x="5628"/>
        <item x="7186"/>
        <item x="1206"/>
        <item x="6380"/>
        <item x="3694"/>
        <item x="3512"/>
        <item x="2683"/>
        <item x="1848"/>
        <item x="6999"/>
        <item x="5375"/>
        <item x="1351"/>
        <item x="7019"/>
        <item x="1786"/>
        <item x="2198"/>
        <item x="2549"/>
        <item x="405"/>
        <item x="2963"/>
        <item x="5068"/>
        <item x="5922"/>
        <item x="2623"/>
        <item x="737"/>
        <item x="5043"/>
        <item x="3732"/>
        <item x="3050"/>
        <item x="32"/>
        <item x="3581"/>
        <item x="4719"/>
        <item x="487"/>
        <item x="535"/>
        <item x="1575"/>
        <item x="2951"/>
        <item x="7318"/>
        <item x="7023"/>
        <item x="7009"/>
        <item x="6282"/>
        <item x="377"/>
        <item x="1623"/>
        <item x="652"/>
        <item x="7210"/>
        <item x="4718"/>
        <item x="6365"/>
        <item x="4479"/>
        <item x="3247"/>
        <item x="5382"/>
        <item x="5294"/>
        <item x="5742"/>
        <item x="6518"/>
        <item x="4985"/>
        <item x="4379"/>
        <item x="6708"/>
        <item x="3796"/>
        <item x="1297"/>
        <item x="5477"/>
        <item x="4335"/>
        <item x="7329"/>
        <item x="911"/>
        <item x="3638"/>
        <item x="4200"/>
        <item x="3498"/>
        <item x="7366"/>
        <item x="1041"/>
        <item x="548"/>
        <item x="4580"/>
        <item x="3521"/>
        <item x="2824"/>
        <item x="6200"/>
        <item x="5440"/>
        <item x="4653"/>
        <item x="24"/>
        <item x="5323"/>
        <item x="6556"/>
        <item x="5428"/>
        <item x="4180"/>
        <item x="3842"/>
        <item x="5431"/>
        <item x="4084"/>
        <item x="19"/>
        <item x="4172"/>
        <item x="4151"/>
        <item x="3938"/>
        <item x="5884"/>
        <item x="171"/>
        <item x="3351"/>
        <item x="3950"/>
        <item x="2102"/>
        <item x="4907"/>
        <item x="323"/>
        <item x="1851"/>
        <item x="1250"/>
        <item x="6021"/>
        <item x="2880"/>
        <item x="4270"/>
        <item x="2511"/>
        <item x="972"/>
        <item x="3963"/>
        <item x="3265"/>
        <item x="7072"/>
        <item x="1103"/>
        <item x="5648"/>
        <item x="5591"/>
        <item x="5180"/>
        <item x="7200"/>
        <item x="6577"/>
        <item x="2572"/>
        <item x="2730"/>
        <item x="1412"/>
        <item x="6860"/>
        <item x="111"/>
        <item x="3556"/>
        <item x="5907"/>
        <item x="6638"/>
        <item x="2711"/>
        <item x="6080"/>
        <item x="581"/>
        <item x="2554"/>
        <item x="4079"/>
        <item x="4698"/>
        <item x="17"/>
        <item x="1318"/>
        <item x="1777"/>
        <item x="1669"/>
        <item x="5300"/>
        <item x="6771"/>
        <item x="6455"/>
        <item x="2365"/>
        <item x="4223"/>
        <item x="6954"/>
        <item x="6416"/>
        <item x="693"/>
        <item x="1373"/>
        <item x="4337"/>
        <item x="2522"/>
        <item x="7185"/>
        <item x="7389"/>
        <item x="2804"/>
        <item x="4927"/>
        <item x="2072"/>
        <item x="2705"/>
        <item x="294"/>
        <item x="499"/>
        <item x="1068"/>
        <item x="3270"/>
        <item x="35"/>
        <item x="1831"/>
        <item x="7132"/>
        <item x="4652"/>
        <item x="6671"/>
        <item x="5738"/>
        <item x="6297"/>
        <item x="3849"/>
        <item x="6793"/>
        <item x="7251"/>
        <item x="6133"/>
        <item x="2078"/>
        <item x="6922"/>
        <item x="6642"/>
        <item x="7365"/>
        <item x="5098"/>
        <item x="4308"/>
        <item x="165"/>
        <item x="920"/>
        <item x="1912"/>
        <item x="2245"/>
        <item x="5837"/>
        <item x="2374"/>
        <item x="2404"/>
        <item x="6574"/>
        <item x="2956"/>
        <item x="6171"/>
        <item x="6863"/>
        <item x="5495"/>
        <item x="4755"/>
        <item x="5730"/>
        <item x="6886"/>
        <item x="4667"/>
        <item x="5452"/>
        <item x="4926"/>
        <item x="2636"/>
        <item x="4753"/>
        <item x="2619"/>
        <item x="5074"/>
        <item x="3592"/>
        <item x="877"/>
        <item x="1315"/>
        <item x="1491"/>
        <item x="279"/>
        <item x="4893"/>
        <item x="3984"/>
        <item x="4496"/>
        <item x="3802"/>
        <item x="3145"/>
        <item x="718"/>
        <item x="86"/>
        <item x="4428"/>
        <item x="2893"/>
        <item x="147"/>
        <item x="2299"/>
        <item x="3747"/>
        <item x="3337"/>
        <item x="6061"/>
        <item x="4445"/>
        <item x="2932"/>
        <item x="2598"/>
        <item x="6664"/>
        <item x="3693"/>
        <item x="6707"/>
        <item x="3333"/>
        <item x="5677"/>
        <item x="794"/>
        <item x="5674"/>
        <item x="5489"/>
        <item x="2842"/>
        <item x="418"/>
        <item x="626"/>
        <item x="1496"/>
        <item x="5193"/>
        <item x="4024"/>
        <item x="5332"/>
        <item x="2125"/>
        <item x="6536"/>
        <item x="5131"/>
        <item x="97"/>
        <item x="4565"/>
        <item x="5115"/>
        <item x="6283"/>
        <item x="7241"/>
        <item x="5624"/>
        <item x="4991"/>
        <item x="3601"/>
        <item x="4179"/>
        <item x="3936"/>
        <item x="4785"/>
        <item x="2580"/>
        <item x="3109"/>
        <item x="4504"/>
        <item x="6049"/>
        <item x="4305"/>
        <item x="7323"/>
        <item x="1615"/>
        <item x="5261"/>
        <item x="4191"/>
        <item x="4594"/>
        <item x="589"/>
        <item x="16"/>
        <item x="1525"/>
        <item x="6379"/>
        <item x="6000"/>
        <item x="1084"/>
        <item x="7379"/>
        <item x="3985"/>
        <item x="4569"/>
        <item x="3605"/>
        <item x="6611"/>
        <item x="866"/>
        <item x="3163"/>
        <item x="4824"/>
        <item x="536"/>
        <item x="2138"/>
        <item x="1254"/>
        <item x="1663"/>
        <item x="1886"/>
        <item x="1187"/>
        <item x="2566"/>
        <item x="6967"/>
        <item x="5478"/>
        <item x="1382"/>
        <item x="5318"/>
        <item x="5314"/>
        <item x="600"/>
        <item x="3765"/>
        <item x="359"/>
        <item x="4420"/>
        <item x="2133"/>
        <item x="7091"/>
        <item x="5960"/>
        <item x="3752"/>
        <item x="2582"/>
        <item x="7004"/>
        <item x="6493"/>
        <item x="4601"/>
        <item x="1310"/>
        <item x="2684"/>
        <item x="5438"/>
        <item x="2991"/>
        <item x="4082"/>
        <item x="2891"/>
        <item x="490"/>
        <item x="5490"/>
        <item x="3212"/>
        <item x="5288"/>
        <item x="4078"/>
        <item x="1977"/>
        <item x="3160"/>
        <item x="2107"/>
        <item x="89"/>
        <item x="1833"/>
        <item x="2453"/>
        <item x="5234"/>
        <item x="2089"/>
        <item x="101"/>
        <item x="2113"/>
        <item x="1874"/>
        <item x="1768"/>
        <item x="269"/>
        <item x="3357"/>
        <item x="1331"/>
        <item x="2422"/>
        <item x="2560"/>
        <item x="4869"/>
        <item x="4767"/>
        <item x="2224"/>
        <item x="2535"/>
        <item x="4530"/>
        <item x="7403"/>
        <item x="7224"/>
        <item x="520"/>
        <item x="2709"/>
        <item x="4064"/>
        <item x="3171"/>
        <item x="997"/>
        <item x="2012"/>
        <item x="4409"/>
        <item x="2006"/>
        <item x="1688"/>
        <item x="5958"/>
        <item x="6440"/>
        <item x="5362"/>
        <item x="6123"/>
        <item x="5175"/>
        <item x="6443"/>
        <item x="4519"/>
        <item x="909"/>
        <item x="713"/>
        <item x="2649"/>
        <item x="4627"/>
        <item x="8"/>
        <item x="2589"/>
        <item x="850"/>
        <item x="1235"/>
        <item x="6874"/>
        <item x="5421"/>
        <item x="641"/>
        <item x="1271"/>
        <item x="4344"/>
        <item x="7360"/>
        <item x="806"/>
        <item x="677"/>
        <item x="3771"/>
        <item x="4321"/>
        <item x="6287"/>
        <item x="4278"/>
        <item x="4199"/>
        <item x="7307"/>
        <item x="1221"/>
        <item x="7166"/>
        <item x="7180"/>
        <item x="4382"/>
        <item x="6746"/>
        <item x="4027"/>
        <item x="5809"/>
        <item x="832"/>
        <item x="2486"/>
        <item x="1252"/>
        <item x="6835"/>
        <item x="7043"/>
        <item x="318"/>
        <item x="1811"/>
        <item x="618"/>
        <item x="159"/>
        <item x="3590"/>
        <item x="1231"/>
        <item x="646"/>
        <item x="3774"/>
        <item x="1574"/>
        <item x="2079"/>
        <item x="1973"/>
        <item x="6854"/>
        <item x="6084"/>
        <item x="722"/>
        <item x="3017"/>
        <item x="211"/>
        <item x="495"/>
        <item x="6564"/>
        <item x="2288"/>
        <item x="4073"/>
        <item x="5383"/>
        <item x="4468"/>
        <item x="4285"/>
        <item x="2631"/>
        <item x="2081"/>
        <item x="3030"/>
        <item x="4572"/>
        <item x="3022"/>
        <item x="5777"/>
        <item x="148"/>
        <item x="5970"/>
        <item x="4341"/>
        <item x="5663"/>
        <item x="1576"/>
        <item x="3513"/>
        <item x="1980"/>
        <item x="2229"/>
        <item x="2110"/>
        <item x="6469"/>
        <item x="1385"/>
        <item x="2262"/>
        <item x="6661"/>
        <item x="3055"/>
        <item x="5616"/>
        <item x="2518"/>
        <item x="2667"/>
        <item x="5379"/>
        <item x="5885"/>
        <item x="3882"/>
        <item x="4598"/>
        <item x="2483"/>
        <item x="6051"/>
        <item x="551"/>
        <item x="5647"/>
        <item x="1814"/>
        <item x="5371"/>
        <item x="2836"/>
        <item x="5831"/>
        <item x="1475"/>
        <item x="5759"/>
        <item x="3624"/>
        <item x="1600"/>
        <item x="630"/>
        <item x="5523"/>
        <item x="4249"/>
        <item x="3552"/>
        <item x="4852"/>
        <item x="5445"/>
        <item x="2961"/>
        <item x="7302"/>
        <item x="5425"/>
        <item x="3561"/>
        <item x="1720"/>
        <item x="7088"/>
        <item x="5774"/>
        <item x="3891"/>
        <item x="763"/>
        <item x="679"/>
        <item x="6517"/>
        <item x="7089"/>
        <item x="1087"/>
        <item x="234"/>
        <item x="1111"/>
        <item x="1494"/>
        <item x="592"/>
        <item x="874"/>
        <item x="831"/>
        <item x="6773"/>
        <item x="1326"/>
        <item x="6549"/>
        <item x="2630"/>
        <item x="2167"/>
        <item x="1083"/>
        <item x="907"/>
        <item x="1368"/>
        <item x="3374"/>
        <item x="834"/>
        <item x="1232"/>
        <item x="3861"/>
        <item x="2395"/>
        <item x="2017"/>
        <item x="2510"/>
        <item x="374"/>
        <item x="366"/>
        <item x="1196"/>
        <item x="1296"/>
        <item x="5500"/>
        <item x="1821"/>
        <item x="944"/>
        <item x="3608"/>
        <item x="3328"/>
        <item x="3442"/>
        <item x="42"/>
        <item x="1137"/>
        <item x="4673"/>
        <item x="1734"/>
        <item x="7414"/>
        <item x="3170"/>
        <item x="358"/>
        <item x="2997"/>
        <item x="3088"/>
        <item x="4826"/>
        <item x="1868"/>
        <item x="4819"/>
        <item x="430"/>
        <item x="4677"/>
        <item x="521"/>
        <item x="190"/>
        <item x="2722"/>
        <item x="1517"/>
        <item x="1092"/>
        <item x="1744"/>
        <item x="5668"/>
        <item x="749"/>
        <item x="385"/>
        <item x="4555"/>
        <item x="1313"/>
        <item x="2452"/>
        <item x="2878"/>
        <item x="1469"/>
        <item x="4201"/>
        <item x="6508"/>
        <item x="6907"/>
        <item x="5056"/>
        <item x="4164"/>
        <item x="6186"/>
        <item x="2134"/>
        <item x="1480"/>
        <item x="5024"/>
        <item x="786"/>
        <item x="3296"/>
        <item x="3672"/>
        <item x="1629"/>
        <item x="3769"/>
        <item x="6698"/>
        <item x="3340"/>
        <item x="2383"/>
        <item x="1261"/>
        <item x="2628"/>
        <item x="981"/>
        <item x="462"/>
        <item x="5528"/>
        <item x="6616"/>
        <item x="3018"/>
        <item x="5511"/>
        <item x="4196"/>
        <item x="1755"/>
        <item x="4117"/>
        <item x="3266"/>
        <item x="5938"/>
        <item x="6206"/>
        <item x="4632"/>
        <item x="6913"/>
        <item x="1652"/>
        <item x="4069"/>
        <item x="4259"/>
        <item x="4814"/>
        <item x="5574"/>
        <item x="1174"/>
        <item x="1972"/>
        <item x="2247"/>
        <item x="4416"/>
        <item x="6298"/>
        <item x="765"/>
        <item x="5420"/>
        <item x="2821"/>
        <item x="1762"/>
        <item x="1638"/>
        <item x="2333"/>
        <item x="7388"/>
        <item x="129"/>
        <item x="1863"/>
        <item x="2208"/>
        <item x="1527"/>
        <item x="1528"/>
        <item x="1369"/>
        <item x="2779"/>
        <item x="6219"/>
        <item x="3297"/>
        <item x="2657"/>
        <item x="4553"/>
        <item x="247"/>
        <item x="1169"/>
        <item x="1431"/>
        <item x="2680"/>
        <item x="1337"/>
        <item x="5075"/>
        <item x="5504"/>
        <item x="2411"/>
        <item x="167"/>
        <item x="371"/>
        <item x="917"/>
        <item x="6678"/>
        <item x="7064"/>
        <item x="975"/>
        <item x="403"/>
        <item x="2938"/>
        <item x="5581"/>
        <item x="6441"/>
        <item x="2563"/>
        <item x="5040"/>
        <item x="2035"/>
        <item x="1147"/>
        <item x="2562"/>
        <item x="698"/>
        <item x="5213"/>
        <item x="5087"/>
        <item x="4124"/>
        <item x="1703"/>
        <item x="7141"/>
        <item x="709"/>
        <item x="1133"/>
        <item x="250"/>
        <item x="2577"/>
        <item x="397"/>
        <item x="246"/>
        <item x="1873"/>
        <item x="5287"/>
        <item x="3115"/>
        <item x="3416"/>
        <item x="2101"/>
        <item x="3200"/>
        <item x="3311"/>
        <item x="1526"/>
        <item x="6730"/>
        <item x="1775"/>
        <item x="799"/>
        <item x="1894"/>
        <item x="803"/>
        <item x="1935"/>
        <item x="5231"/>
        <item x="5226"/>
        <item x="4773"/>
        <item x="1969"/>
        <item x="1940"/>
        <item x="6357"/>
        <item x="6187"/>
        <item x="1740"/>
        <item x="2805"/>
        <item x="6632"/>
        <item x="2249"/>
        <item x="4158"/>
        <item x="7118"/>
        <item x="6822"/>
        <item x="2236"/>
        <item x="5217"/>
        <item x="4641"/>
        <item x="1017"/>
        <item x="783"/>
        <item x="2677"/>
        <item x="1765"/>
        <item x="3302"/>
        <item x="664"/>
        <item x="5538"/>
        <item x="6098"/>
        <item x="6868"/>
        <item x="7204"/>
        <item x="5891"/>
        <item x="6973"/>
        <item x="3544"/>
        <item x="4658"/>
        <item x="3434"/>
        <item x="4131"/>
        <item x="4133"/>
        <item x="5609"/>
        <item x="2700"/>
        <item x="1013"/>
        <item x="4521"/>
        <item x="2901"/>
        <item x="4650"/>
        <item x="5600"/>
        <item x="5979"/>
        <item x="5808"/>
        <item x="6958"/>
        <item x="5113"/>
        <item x="3534"/>
        <item x="1637"/>
        <item x="4282"/>
        <item x="5399"/>
        <item x="3979"/>
        <item x="1237"/>
        <item x="1632"/>
        <item x="2613"/>
        <item x="2153"/>
        <item x="3709"/>
        <item x="3968"/>
        <item x="255"/>
        <item x="5593"/>
        <item x="3595"/>
        <item x="1033"/>
        <item x="4474"/>
        <item x="5716"/>
        <item x="6741"/>
        <item x="4748"/>
        <item x="4111"/>
        <item x="1256"/>
        <item x="3316"/>
        <item x="5260"/>
        <item x="2423"/>
        <item x="6063"/>
        <item x="6998"/>
        <item x="1122"/>
        <item x="1531"/>
        <item x="1406"/>
        <item x="5365"/>
        <item x="4507"/>
        <item x="4992"/>
        <item x="3291"/>
        <item x="198"/>
        <item x="6318"/>
        <item x="4033"/>
        <item x="5924"/>
        <item x="1464"/>
        <item x="4909"/>
        <item x="1849"/>
        <item x="402"/>
        <item x="3202"/>
        <item x="6680"/>
        <item x="4395"/>
        <item x="2002"/>
        <item x="3470"/>
        <item x="5514"/>
        <item x="4296"/>
        <item x="7421"/>
        <item x="2679"/>
        <item x="5790"/>
        <item x="3854"/>
        <item x="4746"/>
        <item x="4685"/>
        <item x="6199"/>
        <item x="2441"/>
        <item x="5328"/>
        <item x="3035"/>
        <item x="3931"/>
        <item x="2888"/>
        <item x="5632"/>
        <item x="6721"/>
        <item x="7373"/>
        <item x="3823"/>
        <item x="1877"/>
        <item x="7211"/>
        <item x="4640"/>
        <item x="5279"/>
        <item x="6599"/>
        <item x="7296"/>
        <item x="4355"/>
        <item x="2570"/>
        <item x="1871"/>
        <item x="3413"/>
        <item x="7010"/>
        <item x="3113"/>
        <item x="5229"/>
        <item x="845"/>
        <item x="995"/>
        <item x="2854"/>
        <item x="3841"/>
        <item x="3695"/>
        <item x="4265"/>
        <item x="4425"/>
        <item x="6944"/>
        <item x="7278"/>
        <item x="1770"/>
        <item x="3805"/>
        <item x="2131"/>
        <item x="2763"/>
        <item x="3697"/>
        <item x="2029"/>
        <item x="3668"/>
        <item x="6325"/>
        <item x="2719"/>
        <item x="6399"/>
        <item x="5396"/>
        <item x="1042"/>
        <item x="2246"/>
        <item x="7105"/>
        <item x="6527"/>
        <item x="5418"/>
        <item x="4049"/>
        <item x="2831"/>
        <item x="154"/>
        <item x="1540"/>
        <item x="5828"/>
        <item x="1015"/>
        <item x="4230"/>
        <item x="798"/>
        <item x="4665"/>
        <item x="4784"/>
        <item x="1763"/>
        <item x="542"/>
        <item x="5999"/>
        <item x="21"/>
        <item x="5233"/>
        <item x="6597"/>
        <item x="5803"/>
        <item x="5825"/>
        <item x="3483"/>
        <item x="3853"/>
        <item x="1439"/>
        <item x="1907"/>
        <item x="3517"/>
        <item x="2467"/>
        <item x="1414"/>
        <item x="3711"/>
        <item x="1544"/>
        <item x="4042"/>
        <item x="7247"/>
        <item x="1698"/>
        <item x="3644"/>
        <item x="3522"/>
        <item x="5563"/>
        <item x="1029"/>
        <item x="3736"/>
        <item x="2419"/>
        <item x="6333"/>
        <item x="4266"/>
        <item x="7269"/>
        <item x="496"/>
        <item x="3681"/>
        <item x="6882"/>
        <item x="2928"/>
        <item x="4290"/>
        <item x="5400"/>
        <item x="1944"/>
        <item x="1841"/>
        <item x="202"/>
        <item x="5174"/>
        <item x="5122"/>
        <item x="7138"/>
        <item x="1366"/>
        <item x="3546"/>
        <item x="5034"/>
        <item x="5601"/>
        <item x="351"/>
        <item x="5286"/>
        <item x="2536"/>
        <item x="5564"/>
        <item x="681"/>
        <item x="2949"/>
        <item x="2292"/>
        <item x="3703"/>
        <item x="2544"/>
        <item x="2863"/>
        <item x="429"/>
        <item x="1605"/>
        <item x="454"/>
        <item x="6566"/>
        <item x="5313"/>
        <item x="5595"/>
        <item x="1482"/>
        <item x="3367"/>
        <item x="6309"/>
        <item x="3465"/>
        <item x="389"/>
        <item x="1990"/>
        <item x="1643"/>
        <item x="6464"/>
        <item x="4795"/>
        <item x="4091"/>
        <item x="3192"/>
        <item x="4055"/>
        <item x="1353"/>
        <item x="7178"/>
        <item x="7390"/>
        <item x="2177"/>
        <item x="3502"/>
        <item x="604"/>
        <item x="4643"/>
        <item x="5720"/>
        <item x="818"/>
        <item x="4311"/>
        <item x="4185"/>
        <item x="960"/>
        <item x="5091"/>
        <item x="3235"/>
        <item x="5014"/>
        <item x="4647"/>
        <item x="4475"/>
        <item x="5644"/>
        <item x="5876"/>
        <item x="1354"/>
        <item x="6121"/>
        <item x="2883"/>
        <item x="1080"/>
        <item x="2797"/>
        <item x="4859"/>
        <item x="4957"/>
        <item x="1908"/>
        <item x="2059"/>
        <item x="3411"/>
        <item x="7409"/>
        <item x="5990"/>
        <item x="315"/>
        <item x="6154"/>
        <item x="109"/>
        <item x="1529"/>
        <item x="6254"/>
        <item x="3826"/>
        <item x="724"/>
        <item x="3206"/>
        <item x="3907"/>
        <item x="4052"/>
        <item x="6210"/>
        <item x="5512"/>
        <item x="6563"/>
        <item x="3410"/>
        <item x="4501"/>
        <item x="6125"/>
        <item x="5002"/>
        <item x="6644"/>
        <item x="4134"/>
        <item x="4766"/>
        <item x="2815"/>
        <item x="1573"/>
        <item x="3602"/>
        <item x="1079"/>
        <item x="1675"/>
        <item x="1268"/>
        <item x="1905"/>
        <item x="4541"/>
        <item x="2872"/>
        <item x="121"/>
        <item x="5980"/>
        <item x="365"/>
        <item x="6149"/>
        <item x="7287"/>
        <item x="4432"/>
        <item x="3381"/>
        <item x="2402"/>
        <item x="4556"/>
        <item x="464"/>
        <item x="1984"/>
        <item x="1749"/>
        <item x="6288"/>
        <item x="4482"/>
        <item x="4972"/>
        <item x="5088"/>
        <item x="1941"/>
        <item x="2375"/>
        <item x="3077"/>
        <item x="3232"/>
        <item x="6513"/>
        <item x="7192"/>
        <item x="1020"/>
        <item x="7167"/>
        <item x="6834"/>
        <item x="1798"/>
        <item x="1314"/>
        <item x="1784"/>
        <item x="2929"/>
        <item x="4891"/>
        <item x="4722"/>
        <item x="5693"/>
        <item x="6938"/>
        <item x="3098"/>
        <item x="4350"/>
        <item x="6163"/>
        <item x="1136"/>
        <item x="287"/>
        <item x="2827"/>
        <item x="3824"/>
        <item x="6392"/>
        <item x="108"/>
        <item x="3101"/>
        <item x="2829"/>
        <item x="3554"/>
        <item x="7312"/>
        <item x="2539"/>
        <item x="3835"/>
        <item x="6321"/>
        <item x="4429"/>
        <item x="2551"/>
        <item x="242"/>
        <item x="738"/>
        <item x="447"/>
        <item x="590"/>
        <item x="5483"/>
        <item x="5653"/>
        <item x="7295"/>
        <item x="2898"/>
        <item x="1120"/>
        <item x="5819"/>
        <item x="905"/>
        <item x="2868"/>
        <item x="6579"/>
        <item x="3497"/>
        <item x="143"/>
        <item x="4128"/>
        <item x="193"/>
        <item x="173"/>
        <item x="876"/>
        <item x="1885"/>
        <item x="3013"/>
        <item x="4920"/>
        <item x="4728"/>
        <item x="4792"/>
        <item x="2714"/>
        <item x="3102"/>
        <item x="7406"/>
        <item x="3271"/>
        <item x="2261"/>
        <item x="546"/>
        <item x="30"/>
        <item x="1506"/>
        <item x="5509"/>
        <item x="824"/>
        <item x="281"/>
        <item x="3435"/>
        <item x="4959"/>
        <item x="6677"/>
        <item x="7065"/>
        <item x="4568"/>
        <item x="5426"/>
        <item x="2037"/>
        <item x="4083"/>
        <item x="2713"/>
        <item x="6587"/>
        <item x="2389"/>
        <item x="2343"/>
        <item x="1567"/>
        <item x="6052"/>
        <item x="2841"/>
        <item x="2579"/>
        <item x="5353"/>
        <item x="6101"/>
        <item x="7256"/>
        <item x="5727"/>
        <item x="1485"/>
        <item x="525"/>
        <item x="229"/>
        <item x="5636"/>
        <item x="4454"/>
        <item x="3961"/>
        <item x="1557"/>
        <item x="1031"/>
        <item x="1119"/>
        <item x="2334"/>
        <item x="6970"/>
        <item x="2357"/>
        <item x="1838"/>
        <item x="2646"/>
        <item x="3075"/>
        <item x="63"/>
        <item x="2889"/>
        <item x="3312"/>
        <item x="2403"/>
        <item x="4100"/>
        <item x="2336"/>
        <item x="4739"/>
        <item x="5111"/>
        <item x="1367"/>
        <item x="2957"/>
        <item x="5281"/>
        <item x="2978"/>
        <item x="4106"/>
        <item x="6760"/>
        <item x="6893"/>
        <item x="2064"/>
        <item x="844"/>
        <item x="804"/>
        <item x="1446"/>
        <item x="3118"/>
        <item x="4744"/>
        <item x="6887"/>
        <item x="7077"/>
        <item x="6797"/>
        <item x="6492"/>
        <item x="3429"/>
        <item x="5447"/>
        <item x="303"/>
        <item x="7324"/>
        <item x="6240"/>
        <item x="2070"/>
        <item x="3625"/>
        <item x="4224"/>
        <item x="4797"/>
        <item x="5766"/>
        <item x="3833"/>
        <item x="4924"/>
        <item x="612"/>
        <item x="6673"/>
        <item x="3642"/>
        <item x="4169"/>
        <item x="4407"/>
        <item x="459"/>
        <item x="1716"/>
        <item x="3095"/>
        <item x="2293"/>
        <item x="959"/>
        <item x="5466"/>
        <item x="216"/>
        <item x="3166"/>
        <item x="5264"/>
        <item x="533"/>
        <item x="3324"/>
        <item x="912"/>
        <item x="4817"/>
        <item x="205"/>
        <item x="4511"/>
        <item x="50"/>
        <item x="2870"/>
        <item x="2634"/>
        <item x="7106"/>
        <item x="7018"/>
        <item x="2884"/>
        <item x="570"/>
        <item x="5503"/>
        <item x="6956"/>
        <item x="1200"/>
        <item x="321"/>
        <item x="7303"/>
        <item x="4520"/>
        <item x="4832"/>
        <item x="1741"/>
        <item x="329"/>
        <item x="588"/>
        <item x="1646"/>
        <item x="3542"/>
        <item x="2900"/>
        <item x="2326"/>
        <item x="678"/>
        <item x="645"/>
        <item x="1461"/>
        <item x="4878"/>
        <item x="5952"/>
        <item x="1904"/>
        <item x="892"/>
        <item x="4465"/>
        <item x="4573"/>
        <item x="5686"/>
        <item x="2894"/>
        <item x="1962"/>
        <item x="2905"/>
        <item x="6766"/>
        <item x="7049"/>
        <item x="1106"/>
        <item x="3019"/>
        <item x="2755"/>
        <item x="4774"/>
        <item x="2874"/>
        <item x="4888"/>
        <item x="6519"/>
        <item x="2143"/>
        <item x="3384"/>
        <item x="802"/>
        <item x="5195"/>
        <item x="3072"/>
        <item x="476"/>
        <item x="6076"/>
        <item x="2088"/>
        <item x="5633"/>
        <item x="1295"/>
        <item x="3459"/>
        <item x="2318"/>
        <item x="3068"/>
        <item x="1882"/>
        <item x="4912"/>
        <item x="98"/>
        <item x="6445"/>
        <item x="283"/>
        <item x="3433"/>
        <item x="7280"/>
        <item x="7175"/>
        <item x="376"/>
        <item x="2664"/>
        <item x="5199"/>
        <item x="3916"/>
        <item x="2414"/>
        <item x="115"/>
        <item x="2140"/>
        <item x="1228"/>
        <item x="4615"/>
        <item x="5179"/>
        <item x="5680"/>
        <item x="2751"/>
        <item x="2420"/>
        <item x="6410"/>
        <item x="2992"/>
        <item x="5001"/>
        <item x="3900"/>
        <item x="237"/>
        <item x="6047"/>
        <item x="6458"/>
        <item x="1820"/>
        <item x="5978"/>
        <item x="1883"/>
        <item x="1293"/>
        <item x="777"/>
        <item x="2410"/>
        <item x="4202"/>
        <item x="4996"/>
        <item x="3909"/>
        <item x="4217"/>
        <item x="1865"/>
        <item x="6838"/>
        <item x="6786"/>
        <item x="2230"/>
        <item x="2673"/>
        <item x="3146"/>
        <item x="5041"/>
        <item x="2099"/>
        <item x="2989"/>
        <item x="2644"/>
        <item x="3647"/>
        <item x="2529"/>
        <item x="1346"/>
        <item x="4044"/>
        <item x="4070"/>
        <item x="4442"/>
        <item x="18"/>
        <item x="125"/>
        <item x="221"/>
        <item x="891"/>
        <item x="1289"/>
        <item x="1503"/>
        <item x="673"/>
        <item x="494"/>
        <item x="1836"/>
        <item x="5771"/>
        <item x="4887"/>
        <item x="668"/>
        <item x="1376"/>
        <item x="1000"/>
        <item x="2871"/>
        <item x="3838"/>
        <item x="4330"/>
        <item x="5619"/>
        <item x="1127"/>
        <item x="5815"/>
        <item x="5273"/>
        <item x="5690"/>
        <item x="7249"/>
        <item x="5309"/>
        <item x="6222"/>
        <item x="4141"/>
        <item x="1054"/>
        <item x="634"/>
        <item x="6038"/>
        <item x="4575"/>
        <item x="1736"/>
        <item x="1270"/>
        <item x="5106"/>
        <item x="5405"/>
        <item x="4925"/>
        <item x="7370"/>
        <item x="6484"/>
        <item x="5634"/>
        <item x="6328"/>
        <item x="3053"/>
        <item x="6113"/>
        <item x="5359"/>
        <item x="3436"/>
        <item x="174"/>
        <item x="7104"/>
        <item x="5434"/>
        <item x="1217"/>
        <item x="214"/>
        <item x="3134"/>
        <item x="3997"/>
        <item x="3775"/>
        <item x="6158"/>
        <item x="611"/>
        <item x="4462"/>
        <item x="1141"/>
        <item x="4387"/>
        <item x="4786"/>
        <item x="2191"/>
        <item x="1779"/>
        <item x="3108"/>
        <item x="7285"/>
        <item x="6823"/>
        <item x="5522"/>
        <item x="3020"/>
        <item x="2777"/>
        <item x="5072"/>
        <item x="6901"/>
        <item x="2296"/>
        <item x="4162"/>
        <item x="3705"/>
        <item x="450"/>
        <item x="6531"/>
        <item x="5590"/>
        <item x="6395"/>
        <item x="6895"/>
        <item x="3892"/>
        <item x="4656"/>
        <item x="2637"/>
        <item x="5163"/>
        <item x="6232"/>
        <item x="2492"/>
        <item x="458"/>
        <item x="1595"/>
        <item x="2320"/>
        <item x="5360"/>
        <item x="5257"/>
        <item x="1626"/>
        <item x="1673"/>
        <item x="3523"/>
        <item x="2349"/>
        <item x="2788"/>
        <item x="4514"/>
        <item x="4966"/>
        <item x="5780"/>
        <item x="4035"/>
        <item x="7014"/>
        <item x="124"/>
        <item x="5274"/>
        <item x="3925"/>
        <item x="471"/>
        <item x="1434"/>
        <item x="5388"/>
        <item x="3911"/>
        <item x="2910"/>
        <item x="519"/>
        <item x="6952"/>
        <item x="4322"/>
        <item x="80"/>
        <item x="6071"/>
        <item x="1005"/>
        <item x="3780"/>
        <item x="2945"/>
        <item x="4276"/>
        <item x="3457"/>
        <item x="3749"/>
        <item x="757"/>
        <item x="6917"/>
        <item x="614"/>
        <item x="2127"/>
        <item x="7276"/>
        <item x="1565"/>
        <item x="2123"/>
        <item x="3937"/>
        <item x="3545"/>
        <item x="7189"/>
        <item x="1471"/>
        <item x="4851"/>
        <item x="5753"/>
        <item x="3474"/>
        <item x="4681"/>
        <item x="6864"/>
        <item x="7042"/>
        <item x="4304"/>
        <item x="3331"/>
        <item x="6370"/>
        <item x="6723"/>
        <item x="7029"/>
        <item x="3197"/>
        <item x="771"/>
        <item x="3507"/>
        <item x="7265"/>
        <item x="3184"/>
        <item x="367"/>
        <item x="6930"/>
        <item x="5631"/>
        <item x="6805"/>
        <item x="2741"/>
        <item x="2615"/>
        <item x="6850"/>
        <item x="5259"/>
        <item x="6025"/>
        <item x="5052"/>
        <item x="3091"/>
        <item x="6310"/>
        <item x="3604"/>
        <item x="4260"/>
        <item x="7298"/>
        <item x="3082"/>
        <item x="4234"/>
        <item x="5031"/>
        <item x="1035"/>
        <item x="4645"/>
        <item x="7025"/>
        <item x="3016"/>
        <item x="7001"/>
        <item x="1655"/>
        <item x="6457"/>
        <item x="7051"/>
        <item x="5866"/>
        <item x="6520"/>
        <item x="7115"/>
        <item x="1245"/>
        <item x="386"/>
        <item x="3830"/>
        <item x="3721"/>
        <item x="728"/>
        <item x="1004"/>
        <item x="4207"/>
        <item x="7202"/>
        <item x="4362"/>
        <item x="2982"/>
        <item x="133"/>
        <item x="1754"/>
        <item x="5156"/>
        <item x="1858"/>
        <item x="6621"/>
        <item x="4911"/>
        <item x="579"/>
        <item x="1722"/>
        <item x="6103"/>
        <item x="252"/>
        <item x="1505"/>
        <item x="3241"/>
        <item x="6844"/>
        <item x="2512"/>
        <item x="7082"/>
        <item x="1666"/>
        <item x="5747"/>
        <item x="6636"/>
        <item x="4720"/>
        <item x="5572"/>
        <item x="5679"/>
        <item x="3748"/>
        <item x="472"/>
        <item x="1659"/>
        <item x="7168"/>
        <item x="484"/>
        <item x="4854"/>
        <item x="3138"/>
        <item x="4328"/>
        <item x="5069"/>
        <item x="7190"/>
        <item x="1510"/>
        <item x="3076"/>
        <item x="2242"/>
        <item x="5555"/>
        <item x="6128"/>
        <item x="6196"/>
        <item x="2647"/>
        <item x="2243"/>
        <item x="6293"/>
        <item x="6871"/>
        <item x="2468"/>
        <item x="4605"/>
        <item x="2285"/>
        <item x="1920"/>
        <item x="5558"/>
        <item x="7333"/>
        <item x="3183"/>
        <item x="3742"/>
        <item x="2212"/>
        <item x="864"/>
        <item x="615"/>
        <item x="761"/>
        <item x="2732"/>
        <item x="6715"/>
        <item x="6761"/>
        <item x="1345"/>
        <item x="3292"/>
        <item x="1002"/>
        <item x="4915"/>
        <item x="4099"/>
        <item x="5796"/>
        <item x="5009"/>
        <item x="1292"/>
        <item x="1509"/>
        <item x="3244"/>
        <item x="119"/>
        <item x="254"/>
        <item x="4067"/>
        <item x="2703"/>
        <item x="1112"/>
        <item x="1685"/>
        <item x="324"/>
        <item x="7006"/>
        <item x="5142"/>
        <item x="6832"/>
        <item x="37"/>
        <item x="3661"/>
        <item x="270"/>
        <item x="5814"/>
        <item x="370"/>
        <item x="857"/>
        <item x="5373"/>
        <item x="3792"/>
        <item x="5007"/>
        <item x="6132"/>
        <item x="1562"/>
        <item x="3349"/>
        <item x="6921"/>
        <item x="7314"/>
        <item x="4760"/>
        <item x="5765"/>
        <item x="2850"/>
        <item x="3562"/>
        <item x="5285"/>
        <item x="4714"/>
        <item x="2993"/>
        <item x="3286"/>
        <item x="2241"/>
        <item x="1654"/>
        <item x="3857"/>
        <item x="564"/>
        <item x="1026"/>
        <item x="6601"/>
        <item x="1747"/>
        <item x="1453"/>
        <item x="1930"/>
        <item x="5244"/>
        <item x="4480"/>
        <item x="2869"/>
        <item x="3744"/>
        <item x="1052"/>
        <item x="5486"/>
        <item x="3975"/>
        <item x="5532"/>
        <item x="5721"/>
        <item x="4558"/>
        <item x="5338"/>
        <item x="4945"/>
        <item x="4365"/>
        <item x="3782"/>
        <item x="4715"/>
        <item x="4075"/>
        <item x="4940"/>
        <item x="5714"/>
        <item x="924"/>
        <item x="1731"/>
        <item x="5835"/>
        <item x="3278"/>
        <item x="1918"/>
        <item x="2998"/>
        <item x="4528"/>
        <item x="4268"/>
        <item x="775"/>
        <item x="3915"/>
        <item x="1947"/>
        <item x="2303"/>
        <item x="1757"/>
        <item x="463"/>
        <item x="1593"/>
        <item x="1282"/>
        <item x="185"/>
        <item x="1355"/>
        <item x="852"/>
        <item x="629"/>
        <item x="871"/>
        <item x="3873"/>
        <item x="974"/>
        <item x="448"/>
        <item x="1401"/>
        <item x="4136"/>
        <item x="2345"/>
        <item x="1694"/>
        <item x="760"/>
        <item x="6351"/>
        <item x="6475"/>
        <item x="607"/>
        <item x="2565"/>
        <item x="78"/>
        <item x="2944"/>
        <item x="2780"/>
        <item x="2696"/>
        <item x="6432"/>
        <item x="3945"/>
        <item x="295"/>
        <item x="3878"/>
        <item x="7170"/>
        <item x="6774"/>
        <item x="5330"/>
        <item x="1316"/>
        <item x="4418"/>
        <item x="5177"/>
        <item x="1082"/>
        <item x="6605"/>
        <item x="1108"/>
        <item x="2116"/>
        <item x="2931"/>
        <item x="3388"/>
        <item x="751"/>
        <item x="1678"/>
        <item x="1518"/>
        <item x="1007"/>
        <item x="5695"/>
        <item x="6188"/>
        <item x="1490"/>
        <item x="4589"/>
        <item x="44"/>
        <item x="401"/>
        <item x="756"/>
        <item x="5982"/>
        <item x="3728"/>
        <item x="5583"/>
        <item x="7119"/>
        <item x="2096"/>
        <item x="1357"/>
        <item x="47"/>
        <item x="5370"/>
        <item x="5707"/>
        <item x="3761"/>
        <item x="4412"/>
        <item x="1803"/>
        <item x="6705"/>
        <item x="4595"/>
        <item x="2710"/>
        <item x="3360"/>
        <item x="1132"/>
        <item x="3355"/>
        <item x="4039"/>
        <item x="3667"/>
        <item x="1971"/>
        <item x="1399"/>
        <item x="7222"/>
        <item x="7410"/>
        <item x="352"/>
        <item x="2886"/>
        <item x="5160"/>
        <item x="1332"/>
        <item x="4326"/>
        <item x="2658"/>
        <item x="941"/>
        <item x="1896"/>
        <item x="3712"/>
        <item x="2513"/>
        <item x="6633"/>
        <item x="110"/>
        <item x="6028"/>
        <item x="4567"/>
        <item x="6014"/>
        <item x="4995"/>
        <item x="6547"/>
        <item x="5901"/>
        <item x="2258"/>
        <item x="2068"/>
        <item x="4237"/>
        <item x="3611"/>
        <item x="4255"/>
        <item x="1142"/>
        <item x="4890"/>
        <item x="7149"/>
        <item x="3309"/>
        <item x="2592"/>
        <item x="6499"/>
        <item x="6959"/>
        <item x="1627"/>
        <item x="2023"/>
        <item x="3043"/>
        <item x="2697"/>
        <item x="3313"/>
        <item x="4398"/>
        <item x="6189"/>
        <item x="3383"/>
        <item x="2861"/>
        <item x="2260"/>
        <item x="306"/>
        <item x="1955"/>
        <item x="4244"/>
        <item x="2049"/>
        <item x="1433"/>
        <item x="6479"/>
        <item x="2063"/>
        <item x="45"/>
        <item x="187"/>
        <item x="298"/>
        <item x="3083"/>
        <item x="4600"/>
        <item x="1827"/>
        <item x="868"/>
        <item x="4906"/>
        <item x="5756"/>
        <item x="1124"/>
        <item x="3236"/>
        <item x="5965"/>
        <item x="6253"/>
        <item x="5752"/>
        <item x="6347"/>
        <item x="5155"/>
        <item x="4626"/>
        <item x="4624"/>
        <item x="5049"/>
        <item x="6960"/>
        <item x="362"/>
        <item x="5008"/>
        <item x="595"/>
        <item x="1150"/>
        <item x="5092"/>
        <item x="1832"/>
        <item x="2234"/>
        <item x="1347"/>
        <item x="5608"/>
        <item x="6609"/>
        <item x="7182"/>
        <item x="4993"/>
        <item x="7162"/>
        <item x="4467"/>
        <item x="5928"/>
        <item x="6496"/>
        <item x="7070"/>
        <item x="5136"/>
        <item x="701"/>
        <item x="2939"/>
        <item x="5997"/>
        <item x="1129"/>
        <item x="4294"/>
        <item x="2126"/>
        <item x="2401"/>
        <item x="4424"/>
        <item x="1167"/>
        <item x="4295"/>
        <item x="4300"/>
        <item x="5894"/>
        <item x="4631"/>
        <item x="3460"/>
        <item x="1671"/>
        <item x="1891"/>
        <item x="2491"/>
        <item x="2676"/>
        <item x="1194"/>
        <item x="2042"/>
        <item x="5623"/>
        <item x="3871"/>
        <item x="1582"/>
        <item x="6274"/>
        <item x="3258"/>
        <item x="3594"/>
        <item x="6936"/>
        <item x="3103"/>
        <item x="6736"/>
        <item x="4299"/>
        <item x="1609"/>
        <item x="4197"/>
        <item x="5283"/>
        <item x="2655"/>
        <item x="7048"/>
        <item x="5539"/>
        <item x="6302"/>
        <item x="7259"/>
        <item x="863"/>
        <item x="2071"/>
        <item x="4381"/>
        <item x="1893"/>
        <item x="5755"/>
        <item x="3190"/>
        <item x="4181"/>
        <item x="3954"/>
        <item x="3583"/>
        <item x="3488"/>
        <item x="5317"/>
        <item x="1176"/>
        <item x="6789"/>
        <item x="7155"/>
        <item x="3356"/>
        <item x="2124"/>
        <item x="3303"/>
        <item x="4684"/>
        <item x="7286"/>
        <item x="6667"/>
        <item x="2215"/>
        <item x="5848"/>
        <item x="7431"/>
        <item x="4950"/>
        <item x="5482"/>
        <item x="5769"/>
        <item x="3825"/>
        <item x="7116"/>
        <item x="5335"/>
        <item x="4323"/>
        <item x="7050"/>
        <item x="7112"/>
        <item x="6205"/>
        <item x="4492"/>
        <item x="3034"/>
        <item x="5103"/>
        <item x="2459"/>
        <item x="5460"/>
        <item x="1707"/>
        <item x="5474"/>
        <item x="5395"/>
        <item x="4970"/>
        <item x="6470"/>
        <item x="280"/>
        <item x="5660"/>
        <item x="6646"/>
        <item x="2970"/>
        <item x="5699"/>
        <item x="6278"/>
        <item x="4053"/>
        <item x="3389"/>
        <item x="3257"/>
        <item x="7153"/>
        <item x="3392"/>
        <item x="6804"/>
        <item x="6364"/>
        <item x="1481"/>
        <item x="4374"/>
        <item x="314"/>
        <item x="6945"/>
        <item x="2469"/>
        <item x="3981"/>
        <item x="6687"/>
        <item x="5914"/>
        <item x="5339"/>
        <item x="4752"/>
        <item x="4680"/>
        <item x="563"/>
        <item x="6234"/>
        <item x="4225"/>
        <item x="6140"/>
        <item x="4935"/>
        <item x="3547"/>
        <item x="7165"/>
        <item x="6363"/>
        <item x="1928"/>
        <item x="2965"/>
        <item x="274"/>
        <item x="4127"/>
        <item x="5267"/>
        <item x="3308"/>
        <item x="6620"/>
        <item x="1419"/>
        <item x="1309"/>
        <item x="5096"/>
        <item x="5705"/>
        <item x="4729"/>
        <item x="1538"/>
        <item x="2524"/>
        <item x="5746"/>
        <item x="3926"/>
        <item x="1950"/>
        <item x="594"/>
        <item x="3046"/>
        <item x="6861"/>
        <item x="6255"/>
        <item x="4088"/>
        <item x="5262"/>
        <item x="1559"/>
        <item x="3508"/>
        <item x="71"/>
        <item x="4443"/>
        <item x="4622"/>
        <item x="2873"/>
        <item x="6279"/>
        <item x="2465"/>
        <item x="3855"/>
        <item x="3149"/>
        <item x="4283"/>
        <item x="7007"/>
        <item x="6542"/>
        <item x="6029"/>
        <item x="5086"/>
        <item x="2228"/>
        <item x="5491"/>
        <item x="1198"/>
        <item x="3717"/>
        <item x="2526"/>
        <item x="2244"/>
        <item x="5095"/>
        <item x="683"/>
        <item x="2207"/>
        <item x="5062"/>
        <item x="5760"/>
        <item x="3504"/>
        <item x="6820"/>
        <item x="5676"/>
        <item x="5533"/>
        <item x="177"/>
        <item x="7060"/>
        <item x="2223"/>
        <item x="364"/>
        <item x="6688"/>
        <item x="2305"/>
        <item x="5140"/>
        <item x="1427"/>
        <item x="90"/>
        <item x="469"/>
        <item x="7386"/>
        <item x="2144"/>
        <item x="4923"/>
        <item x="4121"/>
        <item x="6706"/>
        <item x="2995"/>
        <item x="5356"/>
        <item x="7027"/>
        <item x="6418"/>
        <item x="5224"/>
        <item x="4918"/>
        <item x="1076"/>
        <item x="2151"/>
        <item x="6201"/>
        <item x="4771"/>
        <item x="6488"/>
        <item x="5586"/>
        <item x="6143"/>
        <item x="6530"/>
        <item x="7095"/>
        <item x="3179"/>
        <item x="3420"/>
        <item x="7102"/>
        <item x="3468"/>
        <item x="4327"/>
        <item x="1668"/>
        <item x="2476"/>
        <item x="6300"/>
        <item x="2421"/>
        <item x="3948"/>
        <item x="4657"/>
        <item x="6665"/>
        <item x="752"/>
        <item x="6334"/>
        <item x="2155"/>
        <item x="6082"/>
        <item x="5033"/>
        <item x="6327"/>
        <item x="4214"/>
        <item x="952"/>
        <item x="705"/>
        <item x="3133"/>
        <item x="5381"/>
        <item x="4839"/>
        <item x="5654"/>
        <item x="6521"/>
        <item x="7284"/>
        <item x="3905"/>
        <item x="2990"/>
        <item x="873"/>
        <item x="1323"/>
        <item x="5146"/>
        <item x="5536"/>
        <item x="6097"/>
        <item x="2306"/>
        <item x="2478"/>
        <item x="1130"/>
        <item x="6590"/>
        <item x="541"/>
        <item x="4129"/>
        <item x="1109"/>
        <item x="7133"/>
        <item x="7320"/>
        <item x="6876"/>
        <item x="7261"/>
        <item x="6976"/>
        <item x="2457"/>
        <item x="6408"/>
        <item x="4319"/>
        <item x="1416"/>
        <item x="4352"/>
        <item x="4538"/>
        <item x="5363"/>
        <item x="5678"/>
        <item x="38"/>
        <item x="2608"/>
        <item x="5798"/>
        <item x="5102"/>
        <item x="2843"/>
        <item x="2802"/>
        <item x="5770"/>
        <item x="3261"/>
        <item x="5943"/>
        <item x="6720"/>
        <item x="6340"/>
        <item x="2348"/>
        <item x="6136"/>
        <item x="6781"/>
        <item x="3063"/>
        <item x="1570"/>
        <item x="1280"/>
        <item x="1672"/>
        <item x="2724"/>
        <item x="656"/>
        <item x="989"/>
        <item x="3537"/>
        <item x="2085"/>
        <item x="2865"/>
        <item x="687"/>
        <item x="2943"/>
        <item x="4609"/>
        <item x="6686"/>
        <item x="3901"/>
        <item x="2479"/>
        <item x="3551"/>
        <item x="331"/>
        <item x="1050"/>
        <item x="3869"/>
        <item x="5322"/>
        <item x="951"/>
        <item x="3851"/>
        <item x="4243"/>
        <item x="7016"/>
        <item x="2767"/>
        <item x="2760"/>
        <item x="299"/>
        <item x="6643"/>
        <item x="2120"/>
        <item x="5449"/>
        <item x="2814"/>
        <item x="6367"/>
        <item x="4463"/>
        <item x="1583"/>
        <item x="3565"/>
        <item x="1686"/>
        <item x="1829"/>
        <item x="6926"/>
        <item x="2553"/>
        <item x="3822"/>
        <item x="5883"/>
        <item x="2828"/>
        <item x="3584"/>
        <item x="307"/>
        <item x="893"/>
        <item x="5852"/>
        <item x="6198"/>
        <item x="6261"/>
        <item x="3872"/>
        <item x="3586"/>
        <item x="1660"/>
        <item x="2947"/>
        <item x="5935"/>
        <item x="6089"/>
        <item x="4021"/>
        <item x="4827"/>
        <item x="6360"/>
        <item x="6911"/>
        <item x="7270"/>
        <item x="1294"/>
        <item x="4203"/>
        <item x="5764"/>
        <item x="7097"/>
        <item x="1532"/>
        <item x="2693"/>
        <item x="1991"/>
        <item x="2016"/>
        <item x="4469"/>
        <item x="7305"/>
        <item x="7253"/>
        <item x="5666"/>
        <item x="2378"/>
        <item x="5126"/>
        <item x="807"/>
        <item x="3908"/>
        <item x="5930"/>
        <item x="5161"/>
        <item x="7044"/>
        <item x="6537"/>
        <item x="583"/>
        <item x="3866"/>
        <item x="4694"/>
        <item x="1780"/>
        <item x="2987"/>
        <item x="2638"/>
        <item x="2313"/>
        <item x="2094"/>
        <item x="1202"/>
        <item x="5377"/>
        <item x="3585"/>
        <item x="7209"/>
        <item x="6796"/>
        <item x="2621"/>
        <item x="7255"/>
        <item x="6869"/>
        <item x="5165"/>
        <item x="867"/>
        <item x="4724"/>
        <item x="2356"/>
        <item x="3048"/>
        <item x="1855"/>
        <item x="7377"/>
        <item x="2435"/>
        <item x="4964"/>
        <item x="4138"/>
        <item x="6516"/>
        <item x="2218"/>
        <item x="3789"/>
        <item x="6483"/>
        <item x="7059"/>
        <item x="2699"/>
        <item x="6481"/>
        <item x="938"/>
        <item x="2660"/>
        <item x="4648"/>
        <item x="5750"/>
        <item x="4606"/>
        <item x="4219"/>
        <item x="4860"/>
        <item x="726"/>
        <item x="82"/>
        <item x="560"/>
        <item x="3903"/>
        <item x="6877"/>
        <item x="4112"/>
        <item x="7398"/>
        <item x="4037"/>
        <item x="1953"/>
        <item x="1448"/>
        <item x="4872"/>
        <item x="3920"/>
        <item x="5704"/>
        <item x="1983"/>
        <item x="6086"/>
        <item x="3702"/>
        <item x="4302"/>
        <item x="7348"/>
        <item x="2368"/>
        <item x="2950"/>
        <item x="325"/>
        <item x="4226"/>
        <item x="1381"/>
        <item x="2973"/>
        <item x="523"/>
        <item x="3837"/>
        <item x="2895"/>
        <item x="6800"/>
        <item x="4692"/>
        <item x="3654"/>
        <item x="6780"/>
        <item x="5588"/>
        <item x="6183"/>
        <item x="1502"/>
        <item x="1979"/>
        <item x="4644"/>
        <item x="2785"/>
        <item x="6961"/>
        <item x="2734"/>
        <item x="2962"/>
        <item x="2370"/>
        <item x="3572"/>
        <item x="4194"/>
        <item x="4397"/>
        <item x="5903"/>
        <item x="1614"/>
        <item x="6474"/>
        <item x="5899"/>
        <item x="6437"/>
        <item x="6263"/>
        <item x="5818"/>
        <item x="5872"/>
        <item x="1278"/>
        <item x="880"/>
        <item x="7397"/>
        <item x="5587"/>
        <item x="6002"/>
        <item x="2398"/>
        <item x="5320"/>
        <item x="7193"/>
        <item x="1635"/>
        <item x="4386"/>
        <item x="6914"/>
        <item x="764"/>
        <item x="4562"/>
        <item x="957"/>
        <item x="1767"/>
        <item x="2384"/>
        <item x="189"/>
        <item x="1850"/>
        <item x="711"/>
        <item x="4574"/>
        <item x="2875"/>
        <item x="6829"/>
        <item x="6885"/>
        <item x="6307"/>
        <item x="1561"/>
        <item x="4710"/>
        <item x="4495"/>
        <item x="4699"/>
        <item x="251"/>
        <item x="2704"/>
        <item x="3848"/>
        <item x="708"/>
        <item x="3047"/>
        <item x="3342"/>
        <item x="3924"/>
        <item x="5556"/>
        <item x="2197"/>
        <item x="6651"/>
        <item x="6289"/>
        <item x="1009"/>
        <item x="7271"/>
        <item x="6625"/>
        <item x="3315"/>
        <item x="3917"/>
        <item x="4967"/>
        <item x="3193"/>
        <item x="5368"/>
        <item x="6880"/>
        <item x="6018"/>
        <item x="3847"/>
        <item x="6558"/>
        <item x="3326"/>
        <item x="382"/>
        <item x="727"/>
        <item x="6754"/>
        <item x="3281"/>
        <item x="2083"/>
        <item x="3132"/>
        <item x="3137"/>
        <item x="4413"/>
        <item x="5141"/>
        <item x="5726"/>
        <item x="6683"/>
        <item x="4103"/>
        <item x="3033"/>
        <item x="1872"/>
        <item x="3951"/>
        <item x="1047"/>
        <item x="2783"/>
        <item x="816"/>
        <item x="65"/>
        <item x="3970"/>
        <item x="2800"/>
        <item x="3491"/>
        <item x="2795"/>
        <item x="6684"/>
        <item x="300"/>
        <item x="5004"/>
        <item x="2201"/>
        <item x="2489"/>
        <item x="6216"/>
        <item x="903"/>
        <item x="4417"/>
        <item x="4489"/>
        <item x="6932"/>
        <item x="4822"/>
        <item x="1391"/>
        <item x="1021"/>
        <item x="6830"/>
        <item x="4683"/>
        <item x="2105"/>
        <item x="703"/>
        <item x="3952"/>
        <item x="6456"/>
        <item x="3452"/>
        <item x="5239"/>
        <item x="4526"/>
        <item x="1756"/>
        <item x="2801"/>
        <item x="6640"/>
        <item x="4655"/>
        <item x="5407"/>
        <item x="3906"/>
        <item x="4204"/>
        <item x="3797"/>
        <item x="2935"/>
        <item x="5807"/>
        <item x="5097"/>
        <item x="2523"/>
        <item x="532"/>
        <item x="2232"/>
        <item x="5265"/>
        <item x="2940"/>
        <item x="4730"/>
        <item x="1580"/>
        <item x="7036"/>
        <item x="4850"/>
        <item x="2848"/>
        <item x="5665"/>
        <item x="2736"/>
        <item x="373"/>
        <item x="6151"/>
        <item x="1923"/>
        <item x="7341"/>
        <item x="4345"/>
        <item x="4135"/>
        <item x="5378"/>
        <item x="5988"/>
        <item x="3185"/>
        <item x="2966"/>
        <item x="4472"/>
        <item x="2090"/>
        <item x="6073"/>
        <item x="4505"/>
        <item x="3343"/>
        <item x="199"/>
        <item x="1465"/>
        <item x="7031"/>
        <item x="2074"/>
        <item x="5638"/>
        <item x="6740"/>
        <item x="1746"/>
        <item x="5252"/>
        <item x="3114"/>
        <item x="7199"/>
        <item x="2668"/>
        <item x="2188"/>
        <item x="6139"/>
        <item x="6402"/>
        <item x="3741"/>
        <item x="839"/>
        <item x="3813"/>
        <item x="4211"/>
        <item x="710"/>
        <item x="7422"/>
        <item x="5576"/>
        <item x="2429"/>
        <item x="5603"/>
        <item x="1144"/>
        <item x="2329"/>
        <item x="2573"/>
        <item x="3300"/>
        <item x="2394"/>
        <item x="1118"/>
        <item x="1542"/>
        <item x="5642"/>
        <item x="5295"/>
        <item x="1036"/>
        <item x="1432"/>
        <item x="2025"/>
        <item x="3204"/>
        <item x="6339"/>
        <item x="1025"/>
        <item x="4916"/>
        <item x="4829"/>
        <item x="5598"/>
        <item x="1499"/>
        <item x="451"/>
        <item x="3008"/>
        <item x="6077"/>
        <item x="3549"/>
        <item x="1272"/>
        <item x="1438"/>
        <item x="5019"/>
        <item x="2013"/>
        <item x="3445"/>
        <item x="3885"/>
        <item x="5584"/>
        <item x="3015"/>
        <item x="1791"/>
        <item x="7197"/>
        <item x="6270"/>
        <item x="5920"/>
        <item x="7131"/>
        <item x="4104"/>
        <item x="1949"/>
        <item x="2314"/>
        <item x="725"/>
        <item x="1121"/>
        <item x="2195"/>
        <item x="2498"/>
        <item x="6724"/>
        <item x="5875"/>
        <item x="1065"/>
        <item x="4040"/>
        <item x="6085"/>
        <item x="5080"/>
        <item x="4550"/>
        <item x="3989"/>
        <item x="526"/>
        <item x="4154"/>
        <item x="5763"/>
        <item x="5937"/>
        <item x="7300"/>
        <item x="992"/>
        <item x="6726"/>
        <item x="34"/>
        <item x="1676"/>
        <item x="5029"/>
        <item x="1549"/>
        <item x="1550"/>
        <item x="7319"/>
        <item x="2514"/>
        <item x="4483"/>
        <item x="2351"/>
        <item x="4895"/>
        <item x="20"/>
        <item x="1197"/>
        <item x="5548"/>
        <item x="2490"/>
        <item x="7228"/>
        <item x="4805"/>
        <item x="1879"/>
        <item x="4735"/>
        <item x="3382"/>
        <item x="69"/>
        <item x="4807"/>
        <item x="1602"/>
        <item x="1587"/>
        <item x="3657"/>
        <item x="1390"/>
        <item x="2588"/>
        <item x="859"/>
        <item x="3339"/>
        <item x="5618"/>
        <item x="2447"/>
        <item x="6795"/>
        <item x="3157"/>
        <item x="4954"/>
        <item x="2776"/>
        <item x="2273"/>
        <item x="421"/>
        <item x="1474"/>
        <item x="3345"/>
        <item x="6249"/>
        <item x="6006"/>
        <item x="6878"/>
        <item x="6946"/>
        <item x="6041"/>
        <item x="3162"/>
        <item x="4749"/>
        <item x="5672"/>
        <item x="7233"/>
        <item x="6710"/>
        <item x="2915"/>
        <item x="6144"/>
        <item x="395"/>
        <item x="319"/>
        <item x="7317"/>
        <item x="137"/>
        <item x="1546"/>
        <item x="1430"/>
        <item x="2323"/>
        <item x="1653"/>
        <item x="131"/>
        <item x="317"/>
        <item x="4238"/>
        <item x="5950"/>
        <item x="1748"/>
        <item x="2708"/>
        <item x="1718"/>
        <item x="4629"/>
        <item x="7234"/>
        <item x="4703"/>
        <item x="6067"/>
        <item x="2136"/>
        <item x="3706"/>
        <item x="455"/>
        <item x="2731"/>
        <item x="3532"/>
        <item x="3966"/>
        <item x="1591"/>
        <item x="3142"/>
        <item x="735"/>
        <item x="3223"/>
        <item x="4215"/>
        <item x="6466"/>
        <item x="3685"/>
        <item x="6649"/>
        <item x="3692"/>
        <item x="6798"/>
        <item x="6401"/>
        <item x="5585"/>
        <item x="3756"/>
        <item x="4182"/>
        <item x="2493"/>
        <item x="1795"/>
        <item x="7429"/>
        <item x="240"/>
        <item x="5691"/>
        <item x="2175"/>
        <item x="4287"/>
        <item x="2196"/>
        <item x="5442"/>
        <item x="5057"/>
        <item x="3107"/>
        <item x="428"/>
        <item x="4316"/>
        <item x="2199"/>
        <item x="5715"/>
        <item x="3553"/>
        <item x="6570"/>
        <item x="3781"/>
        <item x="6404"/>
        <item x="7129"/>
        <item x="6266"/>
        <item x="7017"/>
        <item x="524"/>
        <item x="3941"/>
        <item x="1552"/>
        <item x="3373"/>
        <item x="1974"/>
        <item x="3760"/>
        <item x="406"/>
        <item x="6810"/>
        <item x="4884"/>
        <item x="79"/>
        <item x="6953"/>
        <item x="889"/>
        <item x="923"/>
        <item x="7382"/>
        <item x="7028"/>
        <item x="4842"/>
        <item x="3727"/>
        <item x="6306"/>
        <item x="7353"/>
        <item x="696"/>
        <item x="623"/>
        <item x="5025"/>
        <item x="4277"/>
        <item x="2380"/>
        <item x="7315"/>
        <item x="4544"/>
        <item x="1348"/>
        <item x="6602"/>
        <item x="688"/>
        <item x="5670"/>
        <item x="5626"/>
        <item x="6221"/>
        <item x="5879"/>
        <item x="2319"/>
        <item x="2996"/>
        <item x="2702"/>
        <item x="123"/>
        <item x="659"/>
        <item x="6500"/>
        <item x="5276"/>
        <item x="4563"/>
        <item x="5917"/>
        <item x="5144"/>
        <item x="1968"/>
        <item x="3934"/>
        <item x="2239"/>
        <item x="1146"/>
        <item x="5198"/>
        <item x="5397"/>
        <item x="4835"/>
        <item x="3264"/>
        <item x="1690"/>
        <item x="3764"/>
        <item x="3285"/>
        <item x="6647"/>
        <item x="6377"/>
        <item x="2765"/>
        <item x="5951"/>
        <item x="6529"/>
        <item x="3456"/>
        <item x="4005"/>
        <item x="1125"/>
        <item x="4510"/>
        <item x="1456"/>
        <item x="2460"/>
        <item x="3346"/>
        <item x="2672"/>
        <item x="264"/>
        <item x="1182"/>
        <item x="582"/>
        <item x="879"/>
        <item x="2052"/>
        <item x="6294"/>
        <item x="7260"/>
        <item x="3716"/>
        <item x="4272"/>
        <item x="2257"/>
        <item x="2771"/>
        <item x="1162"/>
        <item x="6148"/>
        <item x="5143"/>
        <item x="7074"/>
        <item x="2209"/>
        <item x="885"/>
        <item x="6104"/>
        <item x="6248"/>
        <item x="2656"/>
        <item x="5995"/>
        <item x="1213"/>
        <item x="3458"/>
        <item x="2159"/>
        <item x="440"/>
        <item x="6751"/>
        <item x="4740"/>
        <item x="7225"/>
        <item x="2317"/>
        <item x="918"/>
        <item x="6066"/>
        <item x="1410"/>
        <item x="3972"/>
        <item x="1058"/>
        <item x="1951"/>
        <item x="2986"/>
        <item x="964"/>
        <item x="2310"/>
        <item x="3538"/>
        <item x="4736"/>
        <item x="2172"/>
        <item x="6442"/>
        <item x="5850"/>
        <item x="5117"/>
        <item x="4503"/>
        <item x="782"/>
        <item x="4838"/>
        <item x="7013"/>
        <item x="1648"/>
        <item x="5159"/>
        <item x="7401"/>
        <item x="1274"/>
        <item x="6985"/>
        <item x="2835"/>
        <item x="6989"/>
        <item x="5871"/>
        <item x="1620"/>
        <item x="2913"/>
        <item x="7187"/>
        <item x="7081"/>
        <item x="7142"/>
        <item x="2916"/>
        <item x="7033"/>
        <item x="2434"/>
        <item x="651"/>
        <item x="4349"/>
        <item x="1299"/>
        <item x="606"/>
        <item x="4187"/>
        <item x="3155"/>
        <item x="1101"/>
        <item x="1019"/>
        <item x="4621"/>
        <item x="4241"/>
        <item x="1179"/>
        <item x="2860"/>
        <item x="2327"/>
        <item x="1166"/>
        <item x="2427"/>
        <item x="378"/>
        <item x="3898"/>
        <item x="5205"/>
        <item x="781"/>
        <item x="929"/>
        <item x="2906"/>
        <item x="1787"/>
        <item x="7086"/>
        <item x="6503"/>
        <item x="1998"/>
        <item x="6567"/>
        <item x="3139"/>
        <item x="6617"/>
        <item x="4712"/>
        <item x="6709"/>
        <item x="3617"/>
        <item x="4548"/>
        <item x="4402"/>
        <item x="3930"/>
        <item x="985"/>
        <item x="575"/>
        <item x="6728"/>
        <item x="2055"/>
        <item x="1945"/>
        <item x="5701"/>
        <item x="5130"/>
        <item x="5230"/>
        <item x="3221"/>
        <item x="1815"/>
        <item x="6819"/>
        <item x="5248"/>
        <item x="3341"/>
        <item x="4370"/>
        <item x="3596"/>
        <item x="4975"/>
        <item x="5207"/>
        <item x="291"/>
        <item x="5545"/>
        <item x="6982"/>
        <item x="5853"/>
        <item x="4491"/>
        <item x="74"/>
        <item x="3673"/>
        <item x="6977"/>
        <item x="4584"/>
        <item x="2108"/>
        <item x="1365"/>
        <item x="4343"/>
        <item x="1670"/>
        <item x="6631"/>
        <item x="1706"/>
        <item x="1742"/>
        <item x="3004"/>
        <item x="5919"/>
        <item x="3978"/>
        <item x="7274"/>
        <item x="3641"/>
        <item x="6461"/>
        <item x="2274"/>
        <item x="3233"/>
        <item x="1664"/>
        <item x="441"/>
        <item x="3424"/>
        <item x="1375"/>
        <item x="427"/>
        <item x="3069"/>
        <item x="3944"/>
        <item x="1764"/>
        <item x="2361"/>
        <item x="1730"/>
        <item x="2746"/>
        <item x="4779"/>
        <item x="2830"/>
        <item x="4999"/>
        <item x="2920"/>
        <item x="3454"/>
        <item x="503"/>
        <item x="7195"/>
        <item x="5513"/>
        <item x="5768"/>
        <item x="3081"/>
        <item x="1240"/>
        <item x="6827"/>
        <item x="7159"/>
        <item x="7321"/>
        <item x="2740"/>
        <item x="3248"/>
        <item x="2648"/>
        <item x="6753"/>
        <item x="617"/>
        <item x="7130"/>
        <item x="1421"/>
        <item x="5227"/>
        <item x="2494"/>
        <item x="1539"/>
        <item x="3971"/>
        <item x="1750"/>
        <item x="6390"/>
        <item x="4384"/>
        <item x="1199"/>
        <item x="4506"/>
        <item x="3080"/>
        <item x="4557"/>
        <item x="4488"/>
        <item x="1812"/>
        <item x="7405"/>
        <item x="6486"/>
        <item x="4941"/>
        <item x="3983"/>
        <item x="4440"/>
        <item x="1402"/>
        <item x="2451"/>
        <item x="6755"/>
        <item x="5948"/>
        <item x="4738"/>
        <item x="5212"/>
        <item x="742"/>
        <item x="1647"/>
        <item x="805"/>
        <item x="7351"/>
        <item x="3609"/>
        <item x="4607"/>
        <item x="1577"/>
        <item x="5497"/>
        <item x="6700"/>
        <item x="5290"/>
        <item x="4862"/>
        <item x="6818"/>
        <item x="257"/>
        <item x="511"/>
        <item x="729"/>
        <item x="7335"/>
        <item x="7372"/>
        <item x="3626"/>
        <item x="2808"/>
        <item x="7063"/>
        <item x="5725"/>
        <item x="6489"/>
        <item x="3591"/>
        <item x="4758"/>
        <item x="1262"/>
        <item x="6657"/>
        <item x="1931"/>
        <item x="2193"/>
        <item x="610"/>
        <item x="2540"/>
        <item x="1708"/>
        <item x="2060"/>
        <item x="6681"/>
        <item x="1887"/>
        <item x="1008"/>
        <item x="118"/>
        <item x="183"/>
        <item x="2955"/>
        <item x="6940"/>
        <item x="2179"/>
        <item x="139"/>
        <item x="6420"/>
        <item x="945"/>
        <item x="4208"/>
        <item x="2385"/>
        <item x="6743"/>
        <item x="3052"/>
        <item x="2662"/>
        <item x="5785"/>
        <item x="5067"/>
        <item x="1356"/>
        <item x="2501"/>
        <item x="3929"/>
        <item x="1586"/>
        <item x="263"/>
        <item x="3874"/>
        <item x="4248"/>
        <item x="4787"/>
        <item x="6759"/>
        <item x="4586"/>
        <item x="5684"/>
        <item x="6102"/>
        <item x="5350"/>
        <item x="3784"/>
        <item x="5829"/>
        <item x="5488"/>
        <item x="1320"/>
        <item x="6758"/>
        <item x="4119"/>
        <item x="5984"/>
        <item x="1039"/>
        <item x="6821"/>
        <item x="5614"/>
        <item x="809"/>
        <item x="7117"/>
        <item x="2635"/>
        <item x="3049"/>
        <item x="1483"/>
        <item x="1892"/>
        <item x="6565"/>
        <item x="431"/>
        <item x="4155"/>
        <item x="39"/>
        <item x="508"/>
        <item x="2482"/>
        <item x="3110"/>
        <item x="68"/>
        <item x="5471"/>
        <item x="6949"/>
        <item x="2391"/>
        <item x="6767"/>
        <item x="3804"/>
        <item x="1758"/>
        <item x="3037"/>
        <item x="814"/>
        <item x="6202"/>
        <item x="1322"/>
        <item x="731"/>
        <item x="1737"/>
        <item x="4564"/>
        <item x="2084"/>
        <item x="4965"/>
        <item x="5038"/>
        <item x="6848"/>
        <item x="4002"/>
        <item x="1713"/>
        <item x="2642"/>
        <item x="6588"/>
        <item x="3177"/>
        <item x="2330"/>
        <item x="697"/>
        <item x="3087"/>
        <item x="5023"/>
        <item x="337"/>
        <item x="2353"/>
        <item x="3092"/>
        <item x="5501"/>
        <item x="6320"/>
        <item x="5754"/>
        <item x="6656"/>
        <item x="2111"/>
        <item x="2363"/>
        <item x="2912"/>
        <item x="3119"/>
        <item x="2219"/>
        <item x="2574"/>
        <item x="585"/>
        <item x="2926"/>
        <item x="2286"/>
        <item x="6007"/>
        <item x="3201"/>
        <item x="3890"/>
        <item x="2919"/>
        <item x="2887"/>
        <item x="3540"/>
        <item x="4593"/>
        <item x="2859"/>
        <item x="3485"/>
        <item x="6362"/>
        <item x="3079"/>
        <item x="4043"/>
        <item x="2698"/>
        <item x="6888"/>
        <item x="2504"/>
        <item x="915"/>
        <item x="662"/>
        <item x="4982"/>
        <item x="1535"/>
        <item x="3501"/>
        <item x="4639"/>
        <item x="6628"/>
        <item x="784"/>
        <item x="1225"/>
        <item x="5250"/>
        <item x="3009"/>
        <item x="3982"/>
        <item x="6745"/>
        <item x="175"/>
        <item x="1677"/>
        <item x="5079"/>
        <item x="28"/>
        <item x="4292"/>
        <item x="2358"/>
        <item x="468"/>
        <item x="955"/>
        <item x="6994"/>
        <item x="2047"/>
        <item x="1152"/>
        <item x="201"/>
        <item x="3678"/>
        <item x="2716"/>
        <item x="2470"/>
        <item x="1785"/>
        <item x="3463"/>
        <item x="244"/>
        <item x="2882"/>
        <item x="7041"/>
        <item x="3325"/>
        <item x="1847"/>
        <item x="2495"/>
        <item x="7163"/>
        <item x="1501"/>
        <item x="2275"/>
        <item x="748"/>
        <item x="5462"/>
        <item x="4312"/>
        <item x="940"/>
        <item x="689"/>
        <item x="5630"/>
        <item x="1266"/>
        <item x="1936"/>
        <item x="770"/>
        <item x="5392"/>
        <item x="5646"/>
        <item x="1305"/>
        <item x="4532"/>
        <item x="2606"/>
        <item x="4837"/>
        <item x="356"/>
        <item x="5832"/>
        <item x="4542"/>
        <item x="1938"/>
        <item x="3469"/>
        <item x="1584"/>
        <item x="3526"/>
        <item x="1312"/>
        <item x="4205"/>
        <item x="4810"/>
        <item x="1139"/>
        <item x="2373"/>
        <item x="2443"/>
        <item x="2386"/>
        <item x="2086"/>
        <item x="1960"/>
        <item x="5059"/>
        <item x="4596"/>
        <item x="5589"/>
        <item x="4456"/>
        <item x="4114"/>
        <item x="1727"/>
        <item x="445"/>
        <item x="1450"/>
        <item x="650"/>
        <item x="339"/>
        <item x="4257"/>
        <item x="4375"/>
        <item x="4952"/>
        <item x="999"/>
        <item x="2445"/>
        <item x="1674"/>
        <item x="7257"/>
        <item x="1158"/>
        <item x="6207"/>
        <item x="1875"/>
        <item x="4324"/>
        <item x="6329"/>
        <item x="2304"/>
        <item x="114"/>
        <item x="6739"/>
        <item x="2437"/>
        <item x="2180"/>
        <item x="6748"/>
        <item x="5249"/>
        <item x="3440"/>
        <item x="349"/>
        <item x="5669"/>
        <item x="7203"/>
        <item x="342"/>
        <item x="2737"/>
        <item x="1852"/>
        <item x="2759"/>
        <item x="2487"/>
        <item x="3386"/>
        <item x="6203"/>
        <item x="5775"/>
        <item x="4487"/>
        <item x="1514"/>
        <item x="5293"/>
        <item x="2171"/>
        <item x="5012"/>
        <item x="3655"/>
        <item x="1498"/>
        <item x="104"/>
        <item x="4139"/>
        <item x="5263"/>
        <item x="2728"/>
        <item x="2142"/>
        <item x="4754"/>
        <item x="5348"/>
        <item x="6311"/>
        <item x="275"/>
        <item x="2927"/>
        <item x="1612"/>
        <item x="537"/>
        <item x="1010"/>
        <item x="1374"/>
        <item x="1743"/>
        <item x="1967"/>
        <item x="192"/>
        <item x="233"/>
        <item x="4452"/>
        <item x="1016"/>
        <item x="1732"/>
        <item x="6381"/>
        <item x="1190"/>
        <item x="138"/>
        <item x="412"/>
        <item x="5208"/>
        <item x="3161"/>
        <item x="1751"/>
        <item x="5201"/>
        <item x="5419"/>
        <item x="2632"/>
        <item x="3723"/>
        <item x="5413"/>
        <item x="562"/>
        <item x="2706"/>
        <item x="4973"/>
        <item x="2505"/>
        <item x="4150"/>
        <item x="1497"/>
        <item x="7336"/>
        <item x="1163"/>
        <item x="910"/>
        <item x="6078"/>
        <item x="5000"/>
        <item x="767"/>
        <item x="1091"/>
        <item x="578"/>
        <item x="5772"/>
        <item x="1064"/>
        <item x="6312"/>
        <item x="4533"/>
        <item x="1012"/>
        <item x="6779"/>
        <item x="2176"/>
        <item x="785"/>
        <item x="6324"/>
        <item x="4976"/>
        <item x="2538"/>
        <item x="4682"/>
        <item x="1153"/>
        <item x="466"/>
        <item x="3845"/>
        <item x="6083"/>
        <item x="1281"/>
        <item x="1903"/>
        <item x="4846"/>
        <item x="5329"/>
        <item x="1926"/>
        <item x="865"/>
        <item x="3056"/>
        <item x="5429"/>
        <item x="3399"/>
        <item x="3949"/>
        <item x="5529"/>
        <item x="2659"/>
        <item x="6116"/>
        <item x="6695"/>
        <item x="3180"/>
        <item x="5494"/>
        <item x="3884"/>
        <item x="2287"/>
        <item x="1726"/>
        <item x="3688"/>
        <item x="1006"/>
        <item x="1069"/>
        <item x="3615"/>
        <item x="6227"/>
        <item x="6250"/>
        <item x="3895"/>
        <item x="3645"/>
        <item x="3768"/>
        <item x="828"/>
        <item x="6120"/>
        <item x="5456"/>
        <item x="5404"/>
        <item x="7084"/>
        <item x="3786"/>
        <item x="4958"/>
        <item x="4373"/>
        <item x="3466"/>
        <item x="333"/>
        <item x="6197"/>
        <item x="7413"/>
        <item x="2587"/>
        <item x="2146"/>
        <item x="457"/>
        <item x="1342"/>
        <item x="6735"/>
        <item x="3514"/>
        <item x="7359"/>
        <item x="70"/>
        <item x="53"/>
        <item x="514"/>
        <item x="5391"/>
        <item x="1556"/>
        <item x="4938"/>
        <item x="4228"/>
        <item x="4297"/>
        <item x="1243"/>
        <item x="4660"/>
        <item x="6142"/>
        <item x="5046"/>
        <item x="7022"/>
        <item x="2455"/>
        <item x="91"/>
        <item x="7150"/>
        <item x="692"/>
        <item x="6043"/>
        <item x="5081"/>
        <item x="1901"/>
        <item x="736"/>
        <item x="2129"/>
        <item x="2339"/>
        <item x="574"/>
        <item x="5886"/>
        <item x="2093"/>
        <item x="4221"/>
        <item x="7267"/>
        <item x="2578"/>
        <item x="5506"/>
        <item x="6235"/>
        <item x="904"/>
        <item x="5816"/>
        <item x="3136"/>
        <item x="2186"/>
        <item x="2838"/>
        <item x="6001"/>
        <item x="195"/>
        <item x="1913"/>
        <item x="4050"/>
        <item x="717"/>
        <item x="5237"/>
        <item x="3914"/>
        <item x="3150"/>
        <item x="3269"/>
        <item x="691"/>
        <item x="3580"/>
        <item x="4288"/>
        <item x="6236"/>
        <item x="6243"/>
        <item x="6968"/>
        <item x="1878"/>
        <item x="2359"/>
        <item x="120"/>
        <item x="1994"/>
        <item x="2484"/>
        <item x="7426"/>
        <item x="4149"/>
        <item x="4239"/>
        <item x="4770"/>
        <item x="4253"/>
        <item x="3174"/>
        <item x="1917"/>
        <item x="2678"/>
        <item x="7172"/>
        <item x="7237"/>
        <item x="1724"/>
        <item x="4060"/>
        <item x="11"/>
        <item x="3168"/>
        <item x="3868"/>
        <item x="2149"/>
        <item x="5401"/>
        <item x="1881"/>
        <item x="3156"/>
        <item x="5893"/>
        <item x="3910"/>
        <item x="4874"/>
        <item x="827"/>
        <item x="2762"/>
        <item x="1876"/>
        <item x="6348"/>
        <item x="6749"/>
        <item x="6618"/>
        <item x="5844"/>
        <item x="6814"/>
        <item x="1613"/>
        <item x="1860"/>
        <item x="638"/>
        <item x="7236"/>
        <item x="949"/>
        <item x="3237"/>
        <item x="6225"/>
        <item x="4251"/>
        <item x="2184"/>
        <item x="3071"/>
        <item x="2625"/>
        <item x="145"/>
        <item x="5302"/>
        <item x="1049"/>
        <item x="3530"/>
        <item x="622"/>
        <item x="4761"/>
        <item x="1104"/>
        <item x="1074"/>
        <item x="7325"/>
        <item x="7147"/>
        <item x="1011"/>
        <item x="4342"/>
        <item x="554"/>
        <item x="6108"/>
        <item x="980"/>
        <item x="4977"/>
        <item x="5107"/>
        <item x="1657"/>
        <item x="6111"/>
        <item x="7085"/>
        <item x="6319"/>
        <item x="6898"/>
        <item x="7135"/>
        <item x="4142"/>
        <item x="6168"/>
        <item x="654"/>
        <item x="4547"/>
        <item x="3334"/>
        <item x="6275"/>
        <item x="6526"/>
        <item x="5461"/>
        <item x="3995"/>
        <item x="4816"/>
        <item x="2738"/>
        <item x="5526"/>
        <item x="6545"/>
        <item x="1420"/>
        <item x="6990"/>
        <item x="4934"/>
        <item x="293"/>
        <item x="3154"/>
        <item x="6223"/>
        <item x="4969"/>
        <item x="5567"/>
        <item x="5955"/>
        <item x="5966"/>
        <item x="326"/>
        <item x="5962"/>
        <item x="1441"/>
        <item x="1599"/>
        <item x="4889"/>
        <item x="603"/>
        <item x="6193"/>
        <item x="6271"/>
        <item x="883"/>
        <item x="288"/>
        <item x="2790"/>
        <item x="1283"/>
        <item x="4347"/>
        <item x="1395"/>
        <item x="1226"/>
        <item x="2161"/>
        <item x="2056"/>
        <item x="5306"/>
        <item x="6081"/>
        <item x="2154"/>
        <item x="5719"/>
        <item x="3211"/>
        <item x="140"/>
        <item x="6816"/>
        <item x="5058"/>
        <item x="5316"/>
        <item x="2031"/>
        <item x="6764"/>
        <item x="1398"/>
        <item x="5787"/>
        <item x="5369"/>
        <item x="6532"/>
        <item x="3268"/>
        <item x="6436"/>
        <item x="3658"/>
        <item x="3417"/>
        <item x="4216"/>
        <item x="2550"/>
        <item x="4917"/>
        <item x="3787"/>
        <item x="3352"/>
        <item x="655"/>
        <item x="853"/>
        <item x="1173"/>
        <item x="4881"/>
        <item x="6308"/>
        <item x="304"/>
        <item x="166"/>
        <item x="6035"/>
        <item x="7139"/>
        <item x="5559"/>
        <item x="6135"/>
        <item x="721"/>
        <item x="5900"/>
        <item x="5018"/>
        <item x="4790"/>
        <item x="3362"/>
        <item x="1386"/>
        <item x="5073"/>
        <item x="292"/>
        <item x="1177"/>
        <item x="6841"/>
        <item x="6865"/>
        <item x="1454"/>
        <item x="2100"/>
        <item x="4213"/>
        <item x="4014"/>
        <item x="7079"/>
        <item x="2160"/>
        <item x="6725"/>
        <item x="632"/>
        <item x="1340"/>
        <item x="6947"/>
        <item x="3335"/>
        <item x="2972"/>
        <item x="2823"/>
        <item x="2226"/>
        <item x="2412"/>
        <item x="6159"/>
        <item x="88"/>
        <item x="4022"/>
        <item x="7392"/>
        <item x="1558"/>
        <item x="3347"/>
        <item x="3057"/>
        <item x="312"/>
        <item x="4331"/>
        <item x="7380"/>
        <item x="5200"/>
        <item x="6857"/>
        <item x="1507"/>
        <item x="231"/>
        <item x="4057"/>
        <item x="5594"/>
        <item x="6048"/>
        <item x="5441"/>
        <item x="993"/>
        <item x="4944"/>
        <item x="4750"/>
        <item x="6875"/>
        <item x="5723"/>
        <item x="4171"/>
        <item x="3660"/>
        <item x="5964"/>
        <item x="6505"/>
        <item x="6906"/>
        <item x="6507"/>
        <item x="6354"/>
        <item x="3366"/>
        <item x="492"/>
        <item x="6130"/>
        <item x="1053"/>
        <item x="6338"/>
        <item x="5385"/>
        <item x="3790"/>
        <item x="835"/>
        <item x="1396"/>
        <item x="3527"/>
        <item x="3344"/>
        <item x="976"/>
        <item x="3141"/>
        <item x="3249"/>
        <item x="758"/>
        <item x="3187"/>
        <item x="3571"/>
        <item x="2616"/>
        <item x="2276"/>
        <item x="1840"/>
        <item x="2272"/>
        <item x="1989"/>
        <item x="2182"/>
        <item x="7262"/>
        <item x="3421"/>
        <item x="3219"/>
        <item x="3487"/>
        <item x="475"/>
        <item x="647"/>
        <item x="851"/>
        <item x="1073"/>
        <item x="1288"/>
        <item x="1511"/>
        <item x="2603"/>
        <item x="823"/>
        <item x="3726"/>
        <item x="209"/>
        <item x="854"/>
        <item x="1303"/>
        <item x="6344"/>
        <item x="7349"/>
        <item x="5336"/>
        <item x="5170"/>
        <item x="4157"/>
        <item x="3946"/>
        <item x="1948"/>
        <item x="12"/>
        <item x="6815"/>
        <item x="92"/>
        <item x="347"/>
        <item x="676"/>
        <item x="7358"/>
        <item x="4772"/>
        <item x="2297"/>
        <item x="194"/>
        <item x="5134"/>
        <item x="1661"/>
        <item x="2670"/>
        <item x="966"/>
        <item x="6916"/>
        <item x="3252"/>
        <item x="1492"/>
        <item x="5410"/>
        <item x="2591"/>
        <item x="1038"/>
        <item x="1649"/>
        <item x="5580"/>
        <item x="6439"/>
        <item x="3169"/>
        <item x="2076"/>
        <item x="6010"/>
        <item x="5006"/>
        <item x="1633"/>
        <item x="856"/>
        <item x="1628"/>
        <item x="1180"/>
        <item x="4597"/>
        <item x="5266"/>
        <item x="4358"/>
        <item x="6803"/>
        <item x="2552"/>
        <item x="2834"/>
        <item x="3246"/>
        <item x="4633"/>
        <item x="4549"/>
        <item x="5089"/>
        <item x="1110"/>
        <item x="5543"/>
        <item x="169"/>
        <item x="2564"/>
        <item x="3023"/>
        <item x="1218"/>
        <item x="6155"/>
        <item x="7"/>
        <item x="117"/>
        <item x="3062"/>
        <item x="817"/>
        <item x="390"/>
        <item x="665"/>
        <item x="1644"/>
        <item x="1869"/>
        <item x="7035"/>
        <item x="6583"/>
        <item x="1081"/>
        <item x="51"/>
        <item x="1165"/>
        <item x="5925"/>
        <item x="1219"/>
        <item x="1995"/>
        <item x="3649"/>
        <item x="1970"/>
        <item x="502"/>
        <item x="3259"/>
        <item x="3763"/>
        <item x="346"/>
        <item x="900"/>
        <item x="196"/>
        <item x="5364"/>
        <item x="2424"/>
        <item x="1425"/>
        <item x="1723"/>
        <item x="4160"/>
        <item x="1361"/>
        <item x="4089"/>
        <item x="1275"/>
        <item x="5298"/>
        <item x="2104"/>
        <item x="1880"/>
        <item x="605"/>
        <item x="479"/>
        <item x="5422"/>
        <item x="3001"/>
        <item x="3528"/>
        <item x="5731"/>
        <item x="1725"/>
        <item x="2214"/>
        <item x="5145"/>
        <item x="5251"/>
        <item x="200"/>
        <item x="2584"/>
        <item x="4056"/>
        <item x="1992"/>
        <item x="3277"/>
        <item x="126"/>
        <item x="1715"/>
        <item x="927"/>
        <item x="1684"/>
        <item x="3708"/>
        <item x="2472"/>
        <item x="6174"/>
        <item x="5683"/>
        <item x="4108"/>
        <item x="6785"/>
        <item x="5384"/>
        <item x="5289"/>
        <item x="4617"/>
        <item x="571"/>
        <item x="987"/>
        <item x="4254"/>
        <item x="1107"/>
        <item x="2156"/>
        <item x="819"/>
        <item x="2585"/>
        <item x="188"/>
        <item x="25"/>
        <item x="150"/>
        <item x="1229"/>
        <item x="766"/>
        <item x="1961"/>
        <item x="31"/>
        <item x="4498"/>
        <item x="1072"/>
        <item x="2061"/>
        <item x="4453"/>
        <item x="7069"/>
        <item x="1937"/>
        <item x="5194"/>
        <item x="1234"/>
        <item x="637"/>
        <item x="7304"/>
        <item x="5641"/>
        <item x="1208"/>
        <item x="769"/>
        <item x="3443"/>
        <item x="4903"/>
        <item x="5744"/>
        <item x="2812"/>
        <item x="2597"/>
        <item x="2109"/>
        <item x="779"/>
        <item x="3831"/>
        <item x="4949"/>
        <item x="3579"/>
        <item x="6809"/>
        <item x="3559"/>
        <item x="6840"/>
        <item x="897"/>
        <item x="4404"/>
        <item x="628"/>
        <item x="3935"/>
        <item x="7316"/>
        <item x="7067"/>
        <item x="3722"/>
        <item x="2520"/>
        <item x="720"/>
        <item x="1204"/>
        <item x="5741"/>
        <item x="4125"/>
        <item x="2458"/>
        <item x="790"/>
        <item x="4696"/>
        <item x="3856"/>
        <item x="557"/>
        <item x="5566"/>
        <item x="6147"/>
        <item x="5188"/>
        <item x="3086"/>
        <item x="489"/>
        <item x="3993"/>
        <item x="4610"/>
        <item x="1260"/>
        <item x="7191"/>
        <item x="6033"/>
        <item x="3682"/>
        <item x="5792"/>
        <item x="2366"/>
        <item x="1362"/>
        <item x="755"/>
        <item x="7098"/>
        <item x="5890"/>
        <item x="5993"/>
        <item x="5125"/>
        <item x="5321"/>
        <item x="6229"/>
        <item x="103"/>
        <item x="979"/>
        <item x="1856"/>
        <item x="6600"/>
        <item x="4026"/>
        <item x="5076"/>
        <item x="3684"/>
        <item x="1533"/>
        <item x="6634"/>
        <item x="5615"/>
        <item x="3619"/>
        <item x="2473"/>
        <item x="5065"/>
        <item x="1521"/>
        <item x="5078"/>
        <item x="4674"/>
        <item x="522"/>
        <item x="7194"/>
        <item x="631"/>
        <item x="5650"/>
        <item x="5333"/>
        <item x="1796"/>
        <item x="4932"/>
        <item x="3735"/>
        <item x="4910"/>
        <item x="2092"/>
        <item x="5120"/>
        <item x="2169"/>
        <item x="4020"/>
        <item x="5549"/>
        <item x="4403"/>
        <item x="4981"/>
        <item x="5939"/>
        <item x="6697"/>
        <item x="2754"/>
        <item x="76"/>
        <item x="1328"/>
        <item x="1189"/>
        <item x="3677"/>
        <item x="3323"/>
        <item x="1307"/>
        <item x="1958"/>
        <item x="1711"/>
        <item x="485"/>
        <item x="1071"/>
        <item x="392"/>
        <item x="1712"/>
        <item x="815"/>
        <item x="5214"/>
        <item x="4713"/>
        <item x="1997"/>
        <item x="515"/>
        <item x="152"/>
        <item x="2764"/>
        <item x="384"/>
        <item x="222"/>
        <item x="2456"/>
        <item x="6572"/>
        <item x="1884"/>
        <item x="6161"/>
        <item x="6337"/>
        <item x="6729"/>
        <item x="3569"/>
        <item x="3867"/>
        <item x="2004"/>
        <item x="5210"/>
        <item x="3321"/>
        <item x="6931"/>
        <item x="5733"/>
        <item x="6304"/>
        <item x="5932"/>
        <item x="5734"/>
        <item x="5118"/>
        <item x="6769"/>
        <item x="2238"/>
        <item x="338"/>
        <item x="1227"/>
        <item x="1484"/>
        <item x="2611"/>
        <item x="961"/>
        <item x="1467"/>
        <item x="3998"/>
        <item x="3623"/>
        <item x="75"/>
        <item x="2669"/>
        <item x="5546"/>
        <item x="2267"/>
        <item x="1826"/>
        <item x="1048"/>
        <item x="1656"/>
        <item x="2321"/>
        <item x="6056"/>
        <item x="1590"/>
        <item x="4571"/>
        <item x="467"/>
        <item x="6792"/>
        <item x="5985"/>
        <item x="3894"/>
        <item x="6637"/>
        <item x="1910"/>
        <item x="1422"/>
        <item x="3097"/>
        <item x="5277"/>
        <item x="5858"/>
        <item x="4783"/>
        <item x="206"/>
        <item x="636"/>
        <item x="1642"/>
        <item x="1819"/>
        <item x="5116"/>
        <item x="6672"/>
        <item x="5204"/>
        <item x="4695"/>
        <item x="4087"/>
        <item x="163"/>
        <item x="6983"/>
        <item x="3564"/>
        <item x="4726"/>
        <item x="474"/>
        <item x="411"/>
        <item x="2825"/>
        <item x="7369"/>
        <item x="6257"/>
        <item x="2360"/>
        <item x="3636"/>
        <item x="1589"/>
        <item x="2210"/>
        <item x="3074"/>
        <item x="3254"/>
        <item x="1571"/>
        <item x="2253"/>
        <item x="6578"/>
        <item x="1604"/>
        <item x="1813"/>
        <item x="3576"/>
        <item x="3106"/>
        <item x="2799"/>
        <item x="6948"/>
        <item x="970"/>
        <item x="3275"/>
        <item x="1059"/>
        <item x="5717"/>
        <item x="2202"/>
        <item x="2388"/>
        <item x="6045"/>
        <item x="1563"/>
        <item x="2284"/>
        <item x="4252"/>
        <item x="3632"/>
        <item x="6837"/>
        <item x="3646"/>
        <item x="437"/>
        <item x="2666"/>
        <item x="4619"/>
        <item x="2690"/>
        <item x="1946"/>
        <item x="6552"/>
        <item x="3327"/>
        <item x="7416"/>
        <item x="566"/>
        <item x="3403"/>
        <item x="4233"/>
        <item x="750"/>
        <item x="6182"/>
        <item x="435"/>
        <item x="1378"/>
        <item x="862"/>
        <item x="1933"/>
        <item x="3209"/>
        <item x="3793"/>
        <item x="4962"/>
        <item x="3293"/>
        <item x="4122"/>
        <item x="1172"/>
        <item x="6015"/>
        <item x="759"/>
        <item x="843"/>
        <item x="4813"/>
        <item x="2607"/>
        <item x="151"/>
        <item x="4188"/>
        <item x="4097"/>
        <item x="2019"/>
        <item x="7371"/>
        <item x="6407"/>
        <item x="2650"/>
        <item x="2789"/>
        <item x="6162"/>
        <item x="5944"/>
        <item x="6059"/>
        <item x="7404"/>
        <item x="452"/>
        <item x="4340"/>
        <item x="1384"/>
        <item x="5834"/>
        <item x="1285"/>
        <item x="5551"/>
        <item x="7005"/>
        <item x="6497"/>
        <item x="6845"/>
        <item x="5786"/>
        <item x="671"/>
        <item x="2135"/>
        <item x="1334"/>
        <item x="6727"/>
        <item x="5121"/>
        <item x="5975"/>
        <item x="3817"/>
        <item x="4512"/>
        <item x="4546"/>
        <item x="3690"/>
        <item x="6156"/>
        <item x="3196"/>
        <item x="3881"/>
        <item x="3387"/>
        <item x="4414"/>
        <item x="4587"/>
        <item x="4777"/>
        <item x="4984"/>
        <item x="5192"/>
        <item x="5408"/>
        <item x="1476"/>
        <item x="3918"/>
        <item x="1522"/>
        <item x="624"/>
        <item x="153"/>
        <item x="335"/>
        <item x="3777"/>
        <item x="3600"/>
        <item x="3814"/>
        <item x="4186"/>
        <item x="4775"/>
        <item x="6173"/>
        <item x="7299"/>
        <item x="1569"/>
        <item x="2038"/>
        <item x="2221"/>
        <item x="3000"/>
        <item x="1302"/>
        <item x="4210"/>
        <item x="2106"/>
        <item x="2020"/>
        <item x="3988"/>
        <item x="4390"/>
        <item x="4855"/>
        <item x="3967"/>
        <item x="5622"/>
        <item x="6603"/>
        <item x="136"/>
        <item x="3021"/>
        <item x="3616"/>
        <item x="5788"/>
        <item x="2745"/>
        <item x="443"/>
        <item x="1246"/>
        <item x="2618"/>
        <item x="1442"/>
        <item x="4206"/>
        <item x="7124"/>
        <item x="2335"/>
        <item x="5791"/>
        <item x="7126"/>
        <item x="1541"/>
        <item x="4258"/>
        <item x="745"/>
        <item x="6580"/>
        <item x="4163"/>
        <item x="4423"/>
        <item x="5613"/>
        <item x="4120"/>
        <item x="2909"/>
        <item x="4886"/>
        <item x="1458"/>
        <item x="3858"/>
        <item x="1543"/>
        <item x="4478"/>
        <item x="6037"/>
        <item x="15"/>
        <item x="3065"/>
        <item x="6584"/>
        <item x="6369"/>
        <item x="5242"/>
        <item x="2749"/>
        <item x="2633"/>
        <item x="3305"/>
        <item x="4933"/>
        <item x="6438"/>
        <item x="3836"/>
        <item x="4662"/>
        <item x="60"/>
        <item x="2532"/>
        <item x="5517"/>
        <item x="4096"/>
        <item x="3953"/>
        <item x="2849"/>
        <item x="680"/>
        <item x="5176"/>
        <item x="6008"/>
        <item x="3032"/>
        <item x="6345"/>
        <item x="4914"/>
        <item x="5123"/>
        <item x="3928"/>
        <item x="5149"/>
        <item x="5552"/>
        <item x="1888"/>
        <item x="5284"/>
        <item x="4159"/>
        <item x="6342"/>
        <item x="1472"/>
        <item x="3730"/>
        <item x="2853"/>
        <item x="4353"/>
        <item x="3725"/>
        <item x="2189"/>
        <item x="2277"/>
        <item x="1959"/>
        <item x="3629"/>
        <item x="1343"/>
        <item x="1324"/>
        <item x="2014"/>
        <item x="3203"/>
        <item x="4394"/>
        <item x="2575"/>
        <item x="3815"/>
        <item x="5851"/>
        <item x="4227"/>
        <item x="3633"/>
        <item x="983"/>
        <item x="3859"/>
        <item x="5823"/>
        <item x="4372"/>
        <item x="107"/>
        <item x="1911"/>
        <item x="4333"/>
        <item x="4471"/>
        <item x="7268"/>
        <item x="4543"/>
        <item x="7411"/>
        <item x="1500"/>
        <item x="572"/>
        <item x="5135"/>
        <item x="5344"/>
        <item x="5732"/>
        <item x="3428"/>
        <item x="6433"/>
        <item x="933"/>
        <item x="1298"/>
        <item x="1508"/>
        <item x="5621"/>
        <item x="3126"/>
        <item x="4841"/>
        <item x="2930"/>
        <item x="2977"/>
        <item x="6752"/>
        <item x="2855"/>
        <item x="2057"/>
        <item x="1537"/>
        <item x="1495"/>
        <item x="5064"/>
        <item x="271"/>
        <item x="1267"/>
        <item x="4998"/>
        <item x="7127"/>
        <item x="855"/>
        <item x="1273"/>
        <item x="2344"/>
        <item x="6265"/>
        <item x="1759"/>
        <item x="4913"/>
        <item x="5270"/>
        <item x="5132"/>
        <item x="1952"/>
        <item x="3378"/>
        <item x="1963"/>
        <item x="2688"/>
        <item x="4028"/>
        <item x="3785"/>
        <item x="4364"/>
        <item x="5534"/>
        <item x="4947"/>
        <item x="5236"/>
        <item x="5550"/>
        <item x="1094"/>
        <item x="1699"/>
        <item x="6546"/>
        <item x="7123"/>
        <item x="973"/>
        <item x="6181"/>
        <item x="1689"/>
        <item x="2098"/>
        <item x="4411"/>
        <item x="1210"/>
        <item x="6069"/>
        <item x="3980"/>
        <item x="6790"/>
        <item x="191"/>
        <item x="2559"/>
        <item x="4808"/>
        <item x="5989"/>
        <item x="5854"/>
        <item x="599"/>
        <item x="1086"/>
        <item x="267"/>
        <item x="2409"/>
        <item x="345"/>
        <item x="723"/>
        <item x="5940"/>
        <item x="661"/>
        <item x="3290"/>
        <item x="2211"/>
        <item x="3543"/>
        <item x="4585"/>
        <item x="6387"/>
        <item x="5496"/>
        <item x="4232"/>
        <item x="1568"/>
        <item x="6808"/>
        <item x="2053"/>
        <item x="2097"/>
        <item x="5976"/>
        <item x="6560"/>
        <item x="2533"/>
        <item x="2028"/>
        <item x="2251"/>
        <item x="2599"/>
        <item x="1209"/>
        <item x="6535"/>
        <item x="3218"/>
        <item x="2341"/>
        <item x="236"/>
        <item x="282"/>
        <item x="3379"/>
        <item x="510"/>
        <item x="4929"/>
        <item x="1733"/>
        <item x="1488"/>
        <item x="4922"/>
        <item x="984"/>
        <item x="4444"/>
        <item x="4620"/>
        <item x="5911"/>
        <item x="5606"/>
        <item x="7083"/>
        <item x="1804"/>
        <item x="4130"/>
        <item x="1216"/>
        <item x="7232"/>
        <item x="1607"/>
        <item x="465"/>
        <item x="3375"/>
        <item x="2600"/>
        <item x="363"/>
        <item x="2820"/>
        <item x="5905"/>
        <item x="6639"/>
        <item x="1834"/>
        <item x="6963"/>
        <item x="2225"/>
        <item x="4513"/>
        <item x="2067"/>
        <item x="3412"/>
        <item x="7140"/>
        <item x="3310"/>
        <item x="2877"/>
        <item x="4898"/>
        <item x="2237"/>
        <item x="6648"/>
        <item x="1802"/>
        <item x="5151"/>
        <item x="3336"/>
        <item x="3245"/>
        <item x="3686"/>
        <item x="7090"/>
        <item x="5133"/>
        <item x="3151"/>
        <item x="2727"/>
        <item x="3330"/>
        <item x="9"/>
        <item x="423"/>
        <item x="4840"/>
        <item x="830"/>
        <item x="6904"/>
        <item x="5671"/>
        <item x="3229"/>
        <item x="4836"/>
        <item x="3640"/>
        <item x="6939"/>
        <item x="2041"/>
        <item x="2294"/>
        <item x="6185"/>
        <item x="3650"/>
        <item x="4015"/>
        <item x="3482"/>
        <item x="5926"/>
        <item x="6776"/>
        <item x="6170"/>
        <item x="2316"/>
        <item x="1864"/>
        <item x="994"/>
        <item x="4080"/>
        <item x="3299"/>
        <item x="7075"/>
        <item x="1415"/>
        <item x="230"/>
        <item x="1099"/>
        <item x="3862"/>
        <item x="1123"/>
        <item x="4545"/>
        <item x="5812"/>
        <item x="2651"/>
        <item x="409"/>
        <item x="922"/>
        <item x="4178"/>
        <item x="5656"/>
        <item x="61"/>
        <item x="2231"/>
        <item x="2266"/>
        <item x="6465"/>
        <item x="5099"/>
        <item x="6623"/>
        <item x="4638"/>
        <item x="2367"/>
        <item x="7395"/>
        <item x="6444"/>
        <item x="7037"/>
        <item x="3772"/>
        <item x="621"/>
        <item x="7420"/>
        <item x="4165"/>
        <item x="225"/>
        <item x="3753"/>
        <item x="4115"/>
        <item x="5454"/>
        <item x="7169"/>
        <item x="3059"/>
        <item x="869"/>
        <item x="4499"/>
        <item x="5821"/>
        <item x="3943"/>
        <item x="5904"/>
        <item x="3380"/>
        <item x="5773"/>
        <item x="2190"/>
        <item x="3441"/>
        <item x="6670"/>
        <item x="130"/>
        <item x="4937"/>
        <item x="6543"/>
        <item x="3620"/>
        <item x="2817"/>
        <item x="1062"/>
        <item x="916"/>
        <item x="1714"/>
        <item x="383"/>
        <item x="4448"/>
        <item x="2583"/>
        <item x="4518"/>
        <item x="3042"/>
        <item x="5878"/>
        <item x="2639"/>
        <item x="3287"/>
        <item x="6487"/>
        <item x="2417"/>
        <item x="3024"/>
        <item x="5203"/>
        <item x="1564"/>
        <item x="1411"/>
        <item x="3260"/>
        <item x="186"/>
        <item x="3073"/>
        <item x="4132"/>
        <item x="3976"/>
        <item x="4366"/>
        <item x="4946"/>
        <item x="7250"/>
        <item x="6870"/>
        <item x="7076"/>
        <item x="644"/>
        <item x="4009"/>
        <item x="3791"/>
        <item x="480"/>
        <item x="5455"/>
        <item x="6701"/>
        <item x="320"/>
        <item x="2147"/>
        <item x="2362"/>
        <item x="6539"/>
        <item x="5481"/>
        <item x="3385"/>
        <item x="6478"/>
        <item x="354"/>
        <item x="6009"/>
        <item x="4314"/>
        <item x="4156"/>
        <item x="6509"/>
        <item x="3812"/>
        <item x="2867"/>
        <item x="3809"/>
        <item x="4011"/>
        <item x="4189"/>
        <item x="5797"/>
        <item x="2558"/>
        <item x="1222"/>
        <item x="658"/>
        <item x="6374"/>
        <item x="5712"/>
        <item x="1043"/>
        <item x="2405"/>
        <item x="7161"/>
        <item x="1304"/>
        <item x="849"/>
        <item x="6055"/>
        <item x="1745"/>
        <item x="415"/>
        <item x="3127"/>
        <item x="5349"/>
        <item x="6693"/>
        <item x="207"/>
        <item x="478"/>
        <item x="6109"/>
        <item x="838"/>
        <item x="1455"/>
        <item x="1837"/>
        <item x="2826"/>
        <item x="2432"/>
        <item x="3228"/>
        <item x="4036"/>
        <item x="3393"/>
        <item x="3977"/>
        <item x="4559"/>
        <item x="7252"/>
        <item x="0"/>
        <item x="327"/>
        <item x="6482"/>
        <item x="6866"/>
        <item x="5220"/>
        <item x="776"/>
        <item x="4986"/>
        <item x="58"/>
        <item x="2425"/>
        <item x="6088"/>
        <item x="497"/>
        <item x="6256"/>
        <item x="3038"/>
        <item x="4393"/>
        <item x="4930"/>
        <item x="3733"/>
        <item x="1781"/>
        <item x="5398"/>
        <item x="4711"/>
        <item x="4868"/>
        <item x="2122"/>
        <item x="336"/>
        <item x="1548"/>
        <item x="2946"/>
        <item x="1339"/>
        <item x="4625"/>
        <item x="3159"/>
        <item x="1211"/>
        <item x="1443"/>
        <item x="1687"/>
        <item x="5190"/>
        <item x="4800"/>
        <item x="5185"/>
        <item x="6359"/>
        <item x="5956"/>
        <item x="1585"/>
        <item x="3220"/>
        <item x="2007"/>
        <item x="6581"/>
        <item x="746"/>
        <item x="4865"/>
        <item x="3437"/>
        <item x="6383"/>
        <item x="3178"/>
        <item x="3371"/>
        <item x="289"/>
        <item x="387"/>
        <item x="4"/>
        <item x="3486"/>
        <item x="6231"/>
        <item x="6026"/>
        <item x="5016"/>
        <item x="5667"/>
        <item x="1922"/>
        <item x="2046"/>
        <item x="5296"/>
        <item x="6714"/>
        <item x="7376"/>
        <item x="4873"/>
        <item x="1389"/>
        <item x="3956"/>
        <item x="2203"/>
        <item x="6514"/>
        <item x="2082"/>
        <item x="1224"/>
        <item x="2729"/>
        <item x="453"/>
        <item x="6608"/>
        <item x="5303"/>
        <item x="3370"/>
        <item x="4844"/>
        <item x="601"/>
        <item x="1693"/>
        <item x="5859"/>
        <item x="2439"/>
        <item x="5480"/>
        <item x="5221"/>
        <item x="1191"/>
        <item x="1792"/>
        <item x="559"/>
        <item x="2118"/>
        <item x="1929"/>
        <item x="3365"/>
        <item x="2279"/>
        <item x="94"/>
        <item x="2832"/>
        <item x="394"/>
        <item x="6996"/>
        <item x="449"/>
        <item x="3404"/>
        <item x="4003"/>
        <item x="7331"/>
        <item x="6079"/>
        <item x="4240"/>
        <item x="178"/>
        <item x="7387"/>
        <item x="5689"/>
        <item x="1934"/>
        <item x="2983"/>
        <item x="6984"/>
        <item x="812"/>
        <item x="5793"/>
        <item x="690"/>
        <item x="334"/>
        <item x="6396"/>
        <item x="3902"/>
        <item x="2298"/>
        <item x="3158"/>
        <item x="6679"/>
        <item x="6703"/>
        <item x="1027"/>
        <item x="7246"/>
        <item x="3893"/>
        <item x="297"/>
        <item x="7243"/>
        <item x="3493"/>
        <item x="669"/>
        <item x="1063"/>
        <item x="4534"/>
        <item x="5467"/>
        <item x="6635"/>
        <item x="7345"/>
        <item x="1360"/>
        <item x="3529"/>
        <item x="5291"/>
        <item x="5709"/>
        <item x="7339"/>
        <item x="5743"/>
        <item x="7053"/>
        <item x="2289"/>
        <item x="3888"/>
        <item x="7156"/>
        <item x="4515"/>
        <item x="4974"/>
        <item x="2103"/>
        <item x="4725"/>
        <item x="7164"/>
        <item x="538"/>
        <item x="5216"/>
        <item x="2"/>
        <item x="340"/>
        <item x="1105"/>
        <item x="4759"/>
        <item x="3714"/>
        <item x="3472"/>
        <item x="2350"/>
        <item x="5334"/>
        <item x="4979"/>
        <item x="1138"/>
        <item x="5380"/>
        <item x="5327"/>
        <item x="5516"/>
        <item x="2969"/>
        <item x="2534"/>
        <item x="1097"/>
        <item x="7198"/>
        <item x="2407"/>
        <item x="4536"/>
        <item x="4978"/>
        <item x="3541"/>
        <item x="741"/>
        <item x="4000"/>
        <item x="3284"/>
        <item x="902"/>
        <item x="3846"/>
        <item x="4140"/>
        <item x="7054"/>
        <item x="1596"/>
        <item x="4153"/>
        <item x="3173"/>
        <item x="4068"/>
        <item x="2595"/>
        <item x="2347"/>
        <item x="567"/>
        <item x="2948"/>
        <item x="6833"/>
        <item x="1897"/>
        <item x="3130"/>
        <item x="1329"/>
        <item x="2087"/>
        <item x="7402"/>
        <item x="3811"/>
        <item x="5093"/>
        <item x="813"/>
        <item x="4334"/>
        <item x="4147"/>
        <item x="5310"/>
        <item x="4613"/>
        <item x="6955"/>
        <item x="7008"/>
        <item x="439"/>
        <item x="4431"/>
        <item x="1424"/>
        <item x="7120"/>
        <item x="963"/>
        <item x="826"/>
        <item x="7056"/>
        <item x="5864"/>
        <item x="5877"/>
        <item x="4831"/>
        <item x="144"/>
        <item x="5870"/>
        <item x="5164"/>
        <item x="5927"/>
        <item x="6316"/>
        <item x="5597"/>
        <item x="1696"/>
        <item x="4439"/>
        <item x="6054"/>
        <item x="6626"/>
        <item x="2003"/>
        <item x="4828"/>
        <item x="2687"/>
        <item x="1705"/>
        <item x="2712"/>
        <item x="1372"/>
        <item x="4038"/>
        <item x="2717"/>
        <item x="4780"/>
        <item x="5662"/>
        <item x="6353"/>
        <item x="808"/>
        <item x="6653"/>
        <item x="5537"/>
        <item x="1452"/>
        <item x="545"/>
        <item x="2753"/>
        <item x="5527"/>
        <item x="1519"/>
        <item x="3965"/>
        <item x="1417"/>
        <item x="106"/>
        <item x="3397"/>
        <item x="105"/>
        <item x="3191"/>
        <item x="3282"/>
        <item x="3652"/>
        <item x="4242"/>
        <item x="3503"/>
        <item x="500"/>
        <item x="3525"/>
        <item x="4450"/>
        <item x="4229"/>
        <item x="5921"/>
        <item x="6511"/>
        <item x="4167"/>
        <item x="1625"/>
        <item x="660"/>
        <item x="1128"/>
        <item x="1634"/>
        <item x="1842"/>
        <item x="2259"/>
        <item x="6702"/>
        <item x="5119"/>
        <item x="4863"/>
        <item x="296"/>
        <item x="4897"/>
        <item x="408"/>
        <item x="7419"/>
        <item x="1257"/>
        <item x="2500"/>
        <item x="1824"/>
        <item x="4174"/>
        <item x="6498"/>
        <item x="5352"/>
        <item x="7272"/>
        <item x="328"/>
        <item x="3490"/>
        <item x="1018"/>
        <item x="444"/>
        <item x="6434"/>
        <item x="2091"/>
        <item x="277"/>
        <item x="6192"/>
        <item x="2602"/>
        <item x="5897"/>
        <item x="3962"/>
        <item x="1773"/>
        <item x="4664"/>
        <item x="6062"/>
        <item x="6382"/>
        <item x="3093"/>
        <item x="2217"/>
        <item x="2858"/>
        <item x="744"/>
        <item x="962"/>
        <item x="5986"/>
        <item x="3448"/>
        <item x="7137"/>
        <item x="6589"/>
        <item x="4581"/>
        <item x="6738"/>
        <item x="3635"/>
        <item x="6094"/>
        <item x="1445"/>
        <item x="1263"/>
        <item x="6722"/>
        <item x="1265"/>
        <item x="3283"/>
        <item x="1830"/>
        <item x="2794"/>
        <item x="2001"/>
        <item x="5781"/>
        <item x="1336"/>
        <item x="569"/>
        <item x="3510"/>
        <item x="1683"/>
        <item x="2280"/>
        <item x="801"/>
        <item x="906"/>
        <item x="527"/>
        <item x="4126"/>
        <item x="2521"/>
        <item x="3679"/>
        <item x="4435"/>
        <item x="5737"/>
        <item x="3958"/>
        <item x="7363"/>
        <item x="6553"/>
        <item x="2270"/>
        <item x="2477"/>
        <item x="4477"/>
        <item x="1164"/>
        <item x="172"/>
        <item x="2733"/>
        <item x="5916"/>
        <item x="6299"/>
        <item x="5604"/>
        <item x="2641"/>
        <item x="4602"/>
        <item x="6034"/>
        <item x="6691"/>
        <item x="7289"/>
        <item x="3832"/>
        <item x="3939"/>
        <item x="5525"/>
        <item x="4843"/>
        <item x="3090"/>
        <item x="6039"/>
        <item x="2907"/>
        <item x="5889"/>
        <item x="7328"/>
        <item x="7381"/>
        <item x="3671"/>
        <item x="5779"/>
        <item x="5090"/>
        <item x="1014"/>
        <item x="3176"/>
        <item x="2911"/>
        <item x="4901"/>
        <item x="3492"/>
        <item x="5568"/>
        <item x="3273"/>
        <item x="795"/>
        <item x="62"/>
        <item x="5275"/>
        <item x="6424"/>
        <item x="2095"/>
        <item x="5138"/>
        <item x="2725"/>
        <item x="3462"/>
        <item x="5599"/>
        <item x="6855"/>
        <item x="4737"/>
        <item x="4066"/>
        <item x="5222"/>
        <item x="4271"/>
        <item x="1207"/>
        <item x="2768"/>
        <item x="6072"/>
        <item x="627"/>
        <item x="3618"/>
        <item x="7375"/>
        <item x="596"/>
        <item x="1423"/>
        <item x="276"/>
        <item x="256"/>
        <item x="3112"/>
        <item x="2000"/>
        <item x="5865"/>
        <item x="1116"/>
        <item x="6966"/>
        <item x="3957"/>
        <item x="1098"/>
        <item x="6813"/>
        <item x="1093"/>
        <item x="4834"/>
        <item x="5776"/>
        <item x="2192"/>
        <item x="210"/>
        <item x="3467"/>
        <item x="7357"/>
        <item x="6389"/>
        <item x="926"/>
        <item x="4336"/>
        <item x="6215"/>
        <item x="2250"/>
        <item x="197"/>
        <item x="6712"/>
        <item x="1363"/>
        <item x="4524"/>
        <item x="341"/>
        <item x="895"/>
        <item x="2695"/>
        <item x="3267"/>
        <item x="3251"/>
        <item x="1621"/>
        <item x="6525"/>
        <item x="6942"/>
        <item x="1178"/>
        <item x="6194"/>
        <item x="5863"/>
        <item x="2818"/>
        <item x="674"/>
        <item x="4847"/>
        <item x="396"/>
        <item x="6669"/>
        <item x="3406"/>
        <item x="5358"/>
        <item x="4274"/>
        <item x="6217"/>
        <item x="1335"/>
        <item x="1598"/>
        <item x="10"/>
        <item x="1"/>
        <item x="2022"/>
        <item x="3418"/>
        <item x="1710"/>
        <item x="33"/>
        <item x="5571"/>
        <item x="7011"/>
        <item x="6355"/>
        <item x="6175"/>
        <item x="6986"/>
        <item x="3587"/>
        <item x="5484"/>
        <item x="286"/>
        <item x="3085"/>
        <item x="6881"/>
        <item x="619"/>
        <item x="555"/>
        <item x="5577"/>
        <item x="3992"/>
        <item x="5936"/>
        <item x="4378"/>
        <item x="4953"/>
        <item x="5446"/>
        <item x="3094"/>
        <item x="6756"/>
        <item x="1023"/>
        <item x="5254"/>
        <item x="6561"/>
        <item x="931"/>
        <item x="1807"/>
        <item x="2654"/>
        <item x="6087"/>
        <item x="5021"/>
        <item x="7277"/>
        <item x="648"/>
        <item x="4769"/>
        <item x="4931"/>
        <item x="774"/>
        <item x="2627"/>
        <item x="6053"/>
        <item x="3746"/>
        <item x="6655"/>
        <item x="591"/>
        <item x="5308"/>
        <item x="4603"/>
        <item x="6782"/>
        <item x="2720"/>
        <item x="5124"/>
        <item x="4357"/>
        <item x="2594"/>
        <item x="4971"/>
        <item x="608"/>
        <item x="1457"/>
        <item x="5307"/>
        <item x="1919"/>
        <item x="4419"/>
        <item x="6964"/>
        <item x="5810"/>
        <item x="2833"/>
        <item x="6179"/>
        <item x="7427"/>
        <item x="5967"/>
        <item x="95"/>
        <item x="6285"/>
        <item x="672"/>
        <item x="3164"/>
        <item x="4209"/>
        <item x="7230"/>
        <item x="4672"/>
        <item x="3359"/>
        <item x="3631"/>
        <item x="2400"/>
        <item x="3955"/>
        <item x="305"/>
        <item x="2881"/>
        <item x="5806"/>
        <item x="2531"/>
        <item x="1134"/>
        <item x="1418"/>
        <item x="6794"/>
        <item x="4427"/>
        <item x="5148"/>
        <item x="4560"/>
        <item x="5541"/>
        <item x="4408"/>
        <item x="4743"/>
        <item x="3438"/>
        <item x="6957"/>
        <item x="2772"/>
        <item x="988"/>
        <item x="2433"/>
        <item x="7238"/>
        <item x="6027"/>
        <item x="6042"/>
        <item x="5487"/>
        <item x="848"/>
        <item x="3555"/>
        <item x="639"/>
        <item x="5094"/>
        <item x="1801"/>
        <item x="1900"/>
        <item x="7103"/>
        <item x="4325"/>
        <item x="5673"/>
        <item x="584"/>
        <item x="6024"/>
        <item x="54"/>
        <item x="5104"/>
        <item x="6277"/>
        <item x="6118"/>
        <item x="6696"/>
        <item x="5651"/>
        <item x="4623"/>
        <item x="3698"/>
        <item x="1530"/>
        <item x="4309"/>
        <item x="4236"/>
        <item x="3478"/>
        <item x="504"/>
        <item x="1321"/>
        <item x="6178"/>
        <item x="4032"/>
        <item x="5084"/>
        <item x="4101"/>
        <item x="4861"/>
        <item x="2480"/>
        <item x="2876"/>
        <item x="5617"/>
        <item x="3653"/>
        <item x="4072"/>
        <item x="6106"/>
        <item x="2784"/>
        <item x="2444"/>
        <item x="2897"/>
        <item x="2937"/>
        <item x="2308"/>
        <item x="2048"/>
        <item x="2766"/>
        <item x="5153"/>
        <item x="1175"/>
        <item x="7293"/>
        <item x="3896"/>
        <item x="2073"/>
        <item x="4751"/>
        <item x="5499"/>
        <item x="6554"/>
        <item x="5051"/>
        <item x="218"/>
        <item x="2322"/>
        <item x="5139"/>
        <item x="5912"/>
        <item x="6924"/>
        <item x="5813"/>
        <item x="7148"/>
        <item x="4369"/>
        <item x="2689"/>
        <item x="5162"/>
        <item x="2968"/>
        <item x="1148"/>
        <item x="7352"/>
        <item x="1259"/>
        <item x="360"/>
        <item x="7215"/>
        <item x="6971"/>
        <item x="5625"/>
        <item x="990"/>
        <item x="5881"/>
        <item x="3923"/>
        <item x="3475"/>
        <item x="894"/>
        <item x="4764"/>
        <item x="5758"/>
        <item x="4642"/>
        <item x="146"/>
        <item x="5968"/>
        <item x="4762"/>
        <item x="3027"/>
        <item x="3933"/>
        <item x="5868"/>
        <item x="3028"/>
        <item x="4687"/>
        <item x="6645"/>
        <item x="5949"/>
        <item x="5811"/>
        <item x="5510"/>
        <item x="6965"/>
        <item x="3710"/>
        <item x="2054"/>
        <item x="6504"/>
        <item x="5909"/>
        <item x="7355"/>
        <item x="5083"/>
        <item x="4303"/>
        <item x="1861"/>
        <item x="822"/>
        <item x="2796"/>
        <item x="4525"/>
        <item x="1867"/>
        <item x="6264"/>
        <item x="1964"/>
        <item x="1468"/>
        <item x="4281"/>
        <item x="426"/>
        <item x="6593"/>
        <item x="6411"/>
        <item x="5245"/>
        <item x="6568"/>
        <item x="6473"/>
        <item x="4599"/>
        <item x="5830"/>
        <item x="6258"/>
        <item x="3060"/>
        <item x="5312"/>
        <item x="6801"/>
        <item x="2011"/>
        <item x="7417"/>
        <item x="670"/>
        <item x="6902"/>
        <item x="4107"/>
        <item x="3614"/>
        <item x="3515"/>
        <item x="6641"/>
        <item x="7045"/>
        <item x="2816"/>
        <item x="2718"/>
        <item x="258"/>
        <item x="6331"/>
        <item x="7092"/>
        <item x="322"/>
        <item x="2914"/>
        <item x="182"/>
        <item x="540"/>
        <item x="6847"/>
        <item x="4588"/>
        <item x="1662"/>
        <item x="5554"/>
        <item x="5931"/>
        <item x="6326"/>
        <item x="3912"/>
        <item x="1619"/>
        <item x="5299"/>
        <item x="4942"/>
        <item x="5703"/>
        <item x="5225"/>
        <item x="1493"/>
        <item x="3255"/>
        <item x="707"/>
        <item x="4919"/>
        <item x="6172"/>
        <item x="3622"/>
        <item x="4614"/>
        <item x="5258"/>
        <item x="2896"/>
        <item x="7344"/>
        <item x="7340"/>
        <item x="3800"/>
        <item x="4782"/>
        <item x="6867"/>
        <item x="6317"/>
        <item x="2561"/>
        <item x="7110"/>
        <item x="1794"/>
        <item x="57"/>
        <item x="3010"/>
        <item x="6238"/>
        <item x="5579"/>
        <item x="7394"/>
        <item x="4275"/>
        <item x="127"/>
        <item x="46"/>
        <item x="4531"/>
        <item x="5366"/>
        <item x="308"/>
        <item x="6765"/>
        <item x="2222"/>
        <item x="1680"/>
        <item x="7099"/>
        <item x="6093"/>
        <item x="2819"/>
        <item x="1857"/>
        <item x="1924"/>
        <item x="5992"/>
        <item x="509"/>
        <item x="2418"/>
        <item x="3656"/>
        <item x="6987"/>
        <item x="2778"/>
        <item x="846"/>
        <item x="1463"/>
        <item x="29"/>
        <item x="4939"/>
        <item x="1782"/>
        <item x="5189"/>
        <item x="6915"/>
        <item x="6772"/>
        <item x="4406"/>
        <item x="6788"/>
        <item x="4892"/>
        <item x="4081"/>
        <item x="99"/>
        <item x="5424"/>
        <item x="1117"/>
        <item x="1799"/>
        <item x="96"/>
        <item x="116"/>
        <item x="1682"/>
        <item x="2864"/>
        <item x="886"/>
        <item x="695"/>
        <item x="2220"/>
        <item x="3011"/>
        <item x="2974"/>
        <item x="170"/>
        <item x="6569"/>
        <item x="6388"/>
        <item x="3041"/>
        <item x="4980"/>
        <item x="7337"/>
        <item x="1183"/>
        <item x="1823"/>
        <item x="1113"/>
        <item x="3361"/>
        <item x="3419"/>
        <item x="2463"/>
        <item x="2852"/>
        <item x="5612"/>
        <item x="6096"/>
        <item x="3669"/>
        <item x="3358"/>
        <item x="1407"/>
        <item x="820"/>
        <item x="7151"/>
        <item x="4470"/>
        <item x="6717"/>
        <item x="5430"/>
        <item x="5409"/>
        <item x="5386"/>
        <item x="5508"/>
        <item x="6368"/>
        <item x="6974"/>
        <item x="3886"/>
        <item x="1203"/>
        <item x="2890"/>
        <item x="1641"/>
        <item x="22"/>
        <item x="1534"/>
        <item x="3738"/>
        <item x="842"/>
        <item x="4955"/>
        <item x="413"/>
        <item x="7361"/>
        <item x="67"/>
        <item x="6501"/>
        <item x="810"/>
        <item x="4105"/>
        <item x="6450"/>
        <item x="1359"/>
        <item x="4809"/>
        <item x="2248"/>
        <item x="5241"/>
        <item x="5476"/>
        <item x="643"/>
        <item x="6332"/>
        <item x="6251"/>
        <item x="6177"/>
        <item x="6212"/>
        <item x="5060"/>
        <item x="6115"/>
        <item x="861"/>
        <item x="112"/>
        <item x="1255"/>
        <item x="4708"/>
        <item x="6694"/>
        <item x="2936"/>
        <item x="4700"/>
        <item x="6884"/>
        <item x="4363"/>
        <item x="5745"/>
        <item x="6230"/>
        <item x="3405"/>
        <item x="5802"/>
        <item x="3964"/>
        <item x="1719"/>
        <item x="7071"/>
        <item x="7412"/>
        <item x="4389"/>
        <item x="4823"/>
        <item x="5849"/>
        <item x="1702"/>
        <item x="6452"/>
        <item x="5998"/>
        <item x="7208"/>
        <item x="2162"/>
        <item x="6595"/>
        <item x="1806"/>
        <item x="184"/>
        <item x="2044"/>
        <item x="6775"/>
        <item x="1752"/>
        <item x="5346"/>
        <item x="5728"/>
        <item x="6114"/>
        <item x="5181"/>
        <item x="7158"/>
        <item x="1844"/>
        <item x="7152"/>
        <item x="6522"/>
        <item x="4193"/>
        <item x="3414"/>
        <item x="5402"/>
        <item x="1789"/>
        <item x="4552"/>
        <item x="4990"/>
        <item x="6131"/>
        <item x="772"/>
        <item x="5748"/>
        <item x="7015"/>
        <item x="1126"/>
        <item x="4825"/>
        <item x="5047"/>
        <item x="620"/>
        <item x="943"/>
        <item x="4604"/>
        <item x="1943"/>
        <item x="6910"/>
        <item x="5913"/>
        <item x="6292"/>
        <item x="6099"/>
        <item x="811"/>
        <item x="7378"/>
        <item x="4768"/>
        <item x="6846"/>
        <item x="59"/>
        <item x="6448"/>
        <item x="1579"/>
        <item x="3214"/>
        <item x="2774"/>
        <item x="4811"/>
        <item x="4047"/>
        <item x="1800"/>
        <item x="576"/>
        <item x="5324"/>
        <item x="4017"/>
        <item x="6962"/>
        <item x="5218"/>
        <item x="3740"/>
        <item x="5524"/>
        <item x="2342"/>
        <item x="3167"/>
        <item x="1215"/>
        <item x="266"/>
        <item x="7217"/>
        <item x="7101"/>
        <item x="5655"/>
        <item x="142"/>
        <item x="2567"/>
        <item x="5518"/>
        <item x="5908"/>
        <item x="4286"/>
        <item x="7231"/>
        <item x="2810"/>
        <item x="6356"/>
        <item x="420"/>
        <item x="5918"/>
        <item x="6100"/>
        <item x="6295"/>
        <item x="6490"/>
        <item x="6031"/>
        <item x="1636"/>
        <item x="2739"/>
        <item x="5892"/>
        <item x="5108"/>
        <item x="6718"/>
        <item x="3444"/>
        <item x="5235"/>
        <item x="7301"/>
        <item x="539"/>
        <item x="3122"/>
        <item x="6057"/>
        <item x="5804"/>
        <item x="4812"/>
        <item x="5412"/>
        <item x="6323"/>
        <item x="6245"/>
        <item x="4102"/>
        <item x="5946"/>
        <item x="3739"/>
        <item x="5794"/>
        <item x="6208"/>
        <item x="5158"/>
        <item x="128"/>
        <item x="4367"/>
        <item x="2769"/>
        <item x="2661"/>
        <item x="2010"/>
        <item x="6281"/>
        <item x="6799"/>
        <item x="5432"/>
        <item x="5331"/>
        <item x="2527"/>
        <item x="4280"/>
        <item x="2015"/>
        <item x="6824"/>
        <item x="3449"/>
        <item x="6515"/>
        <item x="5416"/>
        <item x="6166"/>
        <item x="4583"/>
        <item x="6422"/>
        <item x="5736"/>
        <item x="7326"/>
        <item x="5045"/>
        <item x="5448"/>
        <item x="5066"/>
        <item x="7425"/>
        <item x="6659"/>
        <item x="7393"/>
        <item x="3480"/>
        <item x="5784"/>
        <item x="49"/>
        <item x="2846"/>
        <item x="3776"/>
        <item x="4198"/>
        <item x="3026"/>
        <item x="4686"/>
        <item x="5110"/>
        <item x="1545"/>
        <item x="23"/>
        <item x="640"/>
        <item x="5493"/>
        <item x="739"/>
        <item x="2269"/>
        <item x="6361"/>
        <item x="2454"/>
        <item x="4192"/>
        <item x="2879"/>
        <item x="473"/>
        <item x="837"/>
        <item x="1462"/>
        <item x="434"/>
        <item x="6476"/>
        <item x="3627"/>
        <item x="7332"/>
        <item x="5637"/>
        <item x="5687"/>
        <item x="493"/>
        <item x="7003"/>
        <item x="1170"/>
        <item x="3509"/>
        <item x="87"/>
        <item x="309"/>
        <item x="5003"/>
        <item x="6268"/>
        <item x="5540"/>
        <item x="1388"/>
        <item x="7350"/>
        <item x="5017"/>
        <item x="1778"/>
        <item x="3719"/>
        <item x="6571"/>
        <item x="4430"/>
        <item x="1400"/>
        <item x="4799"/>
        <item x="1239"/>
        <item x="3377"/>
        <item x="5547"/>
        <item x="290"/>
        <item x="7374"/>
        <item x="1846"/>
        <item x="3880"/>
        <item x="3348"/>
        <item x="666"/>
        <item x="1056"/>
        <item x="5602"/>
        <item x="56"/>
        <item x="5427"/>
        <item x="4848"/>
        <item x="4894"/>
        <item x="5070"/>
        <item x="5063"/>
        <item x="7055"/>
        <item x="1790"/>
        <item x="2045"/>
        <item x="4173"/>
        <item x="2545"/>
        <item x="5592"/>
        <item x="6190"/>
        <item x="498"/>
        <item x="2791"/>
        <item x="1330"/>
        <item x="3188"/>
        <item x="284"/>
        <item x="6523"/>
        <item x="2066"/>
        <item x="6575"/>
        <item x="4195"/>
        <item x="7396"/>
        <item x="3279"/>
        <item x="3674"/>
        <item x="778"/>
        <item x="2516"/>
        <item x="6372"/>
        <item x="6690"/>
        <item x="156"/>
        <item x="4590"/>
        <item x="6890"/>
        <item x="6305"/>
        <item x="7282"/>
        <item x="6923"/>
        <item x="6988"/>
        <item x="1560"/>
        <item x="4509"/>
        <item x="4466"/>
        <item x="5109"/>
        <item x="4267"/>
        <item x="6784"/>
        <item x="7346"/>
        <item x="3550"/>
        <item x="5795"/>
        <item x="2413"/>
        <item x="561"/>
        <item x="7039"/>
        <item x="1435"/>
        <item x="6541"/>
        <item x="2442"/>
        <item x="3691"/>
        <item x="4820"/>
        <item x="1051"/>
        <item x="2200"/>
        <item x="4250"/>
        <item x="6604"/>
        <item x="3189"/>
        <item x="6423"/>
        <item x="6126"/>
        <item x="573"/>
        <item x="456"/>
        <item x="2216"/>
        <item x="2839"/>
        <item x="48"/>
        <item x="1753"/>
        <item x="6555"/>
        <item x="4578"/>
        <item x="882"/>
        <item x="5114"/>
        <item x="5929"/>
        <item x="3783"/>
        <item x="4168"/>
        <item x="3974"/>
        <item x="399"/>
        <item x="6074"/>
        <item x="5640"/>
        <item x="3582"/>
        <item x="1067"/>
        <item x="4717"/>
        <item x="6802"/>
        <item x="3003"/>
        <item x="5253"/>
        <item x="3524"/>
        <item x="6241"/>
        <item x="6853"/>
        <item x="5393"/>
        <item x="2150"/>
        <item x="2018"/>
        <item x="5969"/>
        <item x="6233"/>
        <item x="6663"/>
        <item x="4517"/>
        <item x="2507"/>
        <item x="4094"/>
        <item x="6091"/>
        <item x="6719"/>
        <item x="3864"/>
        <item x="2139"/>
        <item x="4702"/>
        <item x="5627"/>
        <item x="235"/>
        <item x="6534"/>
        <item x="3216"/>
        <item x="1957"/>
        <item x="3750"/>
        <item x="7219"/>
        <item x="6612"/>
        <item x="3104"/>
        <item x="400"/>
        <item x="438"/>
        <item x="743"/>
        <item x="6023"/>
        <item x="404"/>
        <item x="2278"/>
        <item x="4422"/>
        <item x="2773"/>
        <item x="965"/>
        <item x="4877"/>
        <item x="1909"/>
        <item x="6491"/>
        <item x="2416"/>
        <item x="3208"/>
        <item x="6013"/>
        <item x="4059"/>
        <item x="4697"/>
        <item x="3147"/>
        <item x="3396"/>
        <item x="4170"/>
        <item x="4175"/>
        <item x="6313"/>
        <item x="768"/>
        <item x="388"/>
        <item x="5805"/>
        <item x="4273"/>
        <item x="6627"/>
        <item x="7068"/>
        <item x="5406"/>
        <item x="977"/>
        <item x="4485"/>
        <item x="5507"/>
        <item x="3447"/>
        <item x="5036"/>
        <item x="2332"/>
        <item x="3810"/>
        <item x="5315"/>
        <item x="3350"/>
        <item x="2051"/>
        <item x="1547"/>
        <item x="1306"/>
        <item x="3770"/>
        <item x="3575"/>
        <item x="2851"/>
        <item x="7226"/>
        <item x="4269"/>
        <item x="896"/>
        <item x="278"/>
        <item x="5032"/>
        <item x="3505"/>
        <item x="847"/>
        <item x="3779"/>
        <item x="1154"/>
        <item x="6336"/>
        <item x="872"/>
        <item x="6165"/>
        <item x="901"/>
        <item x="4332"/>
        <item x="4045"/>
        <item x="4446"/>
        <item x="6935"/>
        <item x="7093"/>
        <item x="3398"/>
        <item x="3788"/>
        <item x="5150"/>
        <item x="2065"/>
        <item x="5762"/>
        <item x="505"/>
        <item x="3870"/>
        <item x="7368"/>
        <item x="971"/>
        <item x="1839"/>
        <item x="1241"/>
        <item x="932"/>
        <item x="5039"/>
        <item x="1772"/>
        <item x="483"/>
        <item x="3253"/>
        <item x="6839"/>
        <item x="2640"/>
        <item x="518"/>
        <item x="1701"/>
        <item x="1370"/>
        <item x="4077"/>
        <item x="821"/>
        <item x="4651"/>
        <item x="3314"/>
        <item x="3696"/>
        <item x="2503"/>
        <item x="5605"/>
        <item x="6762"/>
        <item x="6562"/>
        <item x="3182"/>
        <item x="149"/>
        <item x="2371"/>
        <item x="7229"/>
        <item x="2240"/>
        <item x="5137"/>
        <item x="3451"/>
        <item x="4405"/>
        <item x="4733"/>
        <item x="6386"/>
        <item x="52"/>
        <item x="5011"/>
        <item x="7078"/>
        <item x="2369"/>
        <item x="7094"/>
        <item x="2813"/>
        <item x="1942"/>
        <item x="3250"/>
        <item x="43"/>
        <item x="3289"/>
        <item x="5987"/>
        <item x="825"/>
        <item x="7171"/>
        <item x="4796"/>
        <item x="3839"/>
        <item x="6467"/>
        <item x="6662"/>
        <item x="7030"/>
        <item x="3135"/>
        <item x="4307"/>
        <item x="5010"/>
        <item x="414"/>
        <item x="5211"/>
        <item x="5569"/>
        <item x="3940"/>
        <item x="7384"/>
        <item x="3476"/>
        <item x="6330"/>
        <item x="3799"/>
        <item x="1193"/>
        <item x="3473"/>
        <item x="353"/>
        <item x="6650"/>
        <item x="4576"/>
        <item x="1515"/>
        <item x="2509"/>
        <item x="4870"/>
        <item x="2942"/>
        <item x="2449"/>
        <item x="6060"/>
        <item x="3234"/>
        <item x="4368"/>
        <item x="6228"/>
        <item x="3607"/>
        <item x="3040"/>
        <item x="7291"/>
        <item x="6506"/>
        <item x="2756"/>
        <item x="2227"/>
        <item x="1870"/>
        <item x="2892"/>
        <item x="5706"/>
        <item x="4688"/>
        <item x="4508"/>
        <item x="3597"/>
        <item x="1906"/>
        <item x="6005"/>
        <item x="243"/>
        <item x="3144"/>
        <item x="2899"/>
        <item x="1553"/>
        <item x="558"/>
        <item x="4010"/>
        <item x="2263"/>
        <item x="3568"/>
        <item x="3932"/>
        <item x="1114"/>
        <item x="2967"/>
        <item x="4778"/>
        <item x="5403"/>
        <item x="461"/>
        <item x="5961"/>
        <item x="1889"/>
        <item x="5996"/>
        <item x="2152"/>
        <item x="2080"/>
        <item x="3274"/>
        <item x="3876"/>
        <item x="4376"/>
        <item x="565"/>
        <item x="2954"/>
        <item x="5973"/>
        <item x="7146"/>
        <item x="6908"/>
        <item x="2475"/>
        <item x="157"/>
        <item x="2170"/>
        <item x="2847"/>
        <item x="7096"/>
        <item x="1276"/>
        <item x="4803"/>
        <item x="5882"/>
        <item x="4461"/>
        <item x="3210"/>
        <item x="1843"/>
        <item x="5361"/>
        <item x="1966"/>
        <item x="1070"/>
        <item x="3808"/>
        <item x="4400"/>
        <item x="1096"/>
        <item x="36"/>
        <item x="7343"/>
        <item x="4666"/>
        <item x="2283"/>
        <item x="2701"/>
        <item x="5357"/>
        <item x="4716"/>
        <item x="800"/>
        <item x="2166"/>
        <item x="4449"/>
        <item x="2528"/>
        <item x="6167"/>
        <item x="6346"/>
        <item x="6733"/>
        <item x="730"/>
        <item x="180"/>
        <item x="4763"/>
        <item x="7181"/>
        <item x="7432"/>
        <item x="4793"/>
        <item x="2844"/>
        <item x="2694"/>
        <item x="4742"/>
        <item x="4085"/>
        <item x="788"/>
        <item x="6413"/>
        <item x="1617"/>
        <item x="3496"/>
        <item x="6431"/>
        <item x="5862"/>
        <item x="1608"/>
        <item x="3054"/>
        <item x="1978"/>
        <item x="6011"/>
        <item x="568"/>
        <item x="5197"/>
        <item x="3186"/>
        <item x="2340"/>
        <item x="5030"/>
        <item x="4220"/>
        <item x="3317"/>
        <item x="2517"/>
        <item x="3067"/>
        <item x="6068"/>
        <item x="2282"/>
        <item x="3288"/>
        <item x="3663"/>
        <item x="1667"/>
        <item x="7032"/>
        <item x="4318"/>
        <item x="301"/>
        <item x="1618"/>
        <item x="714"/>
        <item x="6494"/>
        <item x="7020"/>
        <item x="357"/>
        <item x="3990"/>
        <item x="4582"/>
        <item x="4663"/>
        <item x="5789"/>
        <item x="544"/>
        <item x="616"/>
        <item x="2440"/>
        <item x="5453"/>
        <item x="3643"/>
        <item x="2541"/>
        <item x="2809"/>
        <item x="5301"/>
        <item x="1853"/>
        <item x="1681"/>
        <item x="4329"/>
        <item x="5827"/>
        <item x="6454"/>
        <item x="3840"/>
        <item x="3222"/>
        <item x="5278"/>
        <item x="4118"/>
        <item x="5840"/>
        <item x="5685"/>
        <item x="4231"/>
        <item x="1061"/>
        <item x="1679"/>
        <item x="1024"/>
        <item x="3039"/>
        <item x="6826"/>
        <item x="4152"/>
        <item x="6462"/>
        <item x="2268"/>
        <item x="2426"/>
        <item x="4001"/>
        <item x="4802"/>
        <item x="5100"/>
        <item x="2721"/>
        <item x="2376"/>
        <item x="3819"/>
        <item x="3999"/>
        <item x="2568"/>
        <item x="4457"/>
        <item x="6652"/>
        <item x="6544"/>
        <item x="2271"/>
        <item x="5444"/>
        <item x="5255"/>
        <item x="6675"/>
        <item x="7263"/>
        <item x="6137"/>
        <item x="5505"/>
        <item x="1037"/>
        <item x="253"/>
        <item x="2542"/>
        <item x="5575"/>
        <item x="265"/>
        <item x="5055"/>
        <item x="316"/>
        <item x="4818"/>
        <item x="1287"/>
        <item x="6040"/>
        <item x="1290"/>
        <item x="6928"/>
        <item x="2450"/>
        <item x="6732"/>
        <item x="4346"/>
        <item x="6905"/>
        <item x="2466"/>
        <item x="1776"/>
        <item x="13"/>
        <item x="3883"/>
        <item x="1692"/>
        <item x="1140"/>
        <item x="3227"/>
        <item x="6453"/>
        <item x="5710"/>
        <item x="1828"/>
        <item x="4951"/>
        <item x="4356"/>
        <item x="4661"/>
        <item x="5240"/>
        <item x="7183"/>
        <item x="5833"/>
        <item x="3099"/>
        <item x="3394"/>
        <item x="4612"/>
        <item x="5836"/>
        <item x="3662"/>
        <item x="792"/>
        <item x="5729"/>
        <item x="6117"/>
        <item x="6951"/>
        <item x="5896"/>
        <item x="5560"/>
        <item x="285"/>
        <item x="5439"/>
        <item x="3919"/>
        <item x="5562"/>
        <item x="7385"/>
        <item x="6980"/>
        <item x="4071"/>
        <item x="3117"/>
        <item x="2428"/>
        <item x="3778"/>
        <item x="6244"/>
        <item x="5178"/>
        <item x="5256"/>
        <item x="6502"/>
        <item x="4399"/>
        <item x="5607"/>
        <item x="7125"/>
        <item x="6991"/>
        <item x="1171"/>
        <item x="4707"/>
        <item x="6654"/>
        <item x="425"/>
        <item x="2792"/>
        <item x="4315"/>
        <item x="1168"/>
        <item x="4415"/>
        <item x="416"/>
        <item x="3450"/>
        <item x="3533"/>
        <item x="5209"/>
        <item x="7157"/>
        <item x="64"/>
        <item x="2964"/>
        <item x="2904"/>
        <item x="3996"/>
        <item x="2590"/>
        <item x="7367"/>
        <item x="2999"/>
        <item x="1915"/>
        <item x="704"/>
        <item x="391"/>
        <item x="2525"/>
        <item x="6050"/>
        <item x="3148"/>
        <item x="4034"/>
        <item x="5620"/>
        <item x="219"/>
        <item x="3879"/>
        <item x="6806"/>
        <item x="1986"/>
        <item x="5374"/>
        <item x="5206"/>
        <item x="6211"/>
        <item x="3422"/>
        <item x="1606"/>
        <item x="5711"/>
        <item x="4383"/>
        <item x="477"/>
        <item x="1601"/>
        <item x="4218"/>
        <item x="925"/>
        <item x="4845"/>
        <item x="6343"/>
        <item x="2393"/>
        <item x="3231"/>
        <item x="245"/>
        <item x="2387"/>
        <item x="3494"/>
        <item x="3423"/>
        <item x="4705"/>
        <item x="2254"/>
        <item x="5991"/>
        <item x="3634"/>
        <item x="4008"/>
        <item x="5389"/>
        <item x="6252"/>
        <item x="7399"/>
        <item x="5553"/>
        <item x="5573"/>
        <item x="1603"/>
        <item x="1611"/>
        <item x="215"/>
        <item x="942"/>
        <item x="4058"/>
        <item x="6551"/>
        <item x="5817"/>
        <item x="5688"/>
        <item x="753"/>
        <item x="4298"/>
        <item x="3205"/>
        <item x="2857"/>
        <item x="4019"/>
        <item x="5724"/>
        <item x="5915"/>
        <item x="5535"/>
        <item x="5343"/>
        <item x="1729"/>
        <item x="5355"/>
        <item x="4921"/>
        <item x="1325"/>
        <item x="1478"/>
        <item x="1982"/>
        <item x="2786"/>
        <item x="1349"/>
        <item x="5433"/>
        <item x="4359"/>
        <item x="6862"/>
        <item x="1040"/>
        <item x="6920"/>
        <item x="4679"/>
        <item x="2685"/>
        <item x="2980"/>
        <item x="2307"/>
        <item x="213"/>
        <item x="4380"/>
        <item x="6995"/>
        <item x="3519"/>
        <item x="6540"/>
        <item x="5085"/>
        <item x="6851"/>
        <item x="5947"/>
        <item x="5319"/>
        <item x="6559"/>
        <item x="2742"/>
        <item x="7012"/>
        <item x="7258"/>
        <item x="2496"/>
        <item x="1437"/>
        <item x="3578"/>
        <item x="593"/>
        <item x="5664"/>
        <item x="3922"/>
        <item x="5983"/>
        <item x="3666"/>
        <item x="72"/>
        <item x="6391"/>
        <item x="4994"/>
        <item x="3215"/>
        <item x="2183"/>
        <item x="6610"/>
        <item x="5659"/>
        <item x="5645"/>
        <item x="3720"/>
        <item x="6209"/>
        <item x="4689"/>
        <item x="2337"/>
        <item x="4654"/>
        <item x="3827"/>
        <item x="6548"/>
        <item x="3226"/>
        <item x="3758"/>
        <item x="1186"/>
        <item x="996"/>
        <item x="5696"/>
        <item x="2781"/>
        <item x="5464"/>
        <item x="3630"/>
        <item x="4476"/>
        <item x="2988"/>
        <item x="884"/>
        <item x="460"/>
        <item x="4856"/>
        <item x="6975"/>
        <item x="4806"/>
        <item x="547"/>
        <item x="4041"/>
        <item x="7240"/>
        <item x="6150"/>
        <item x="4876"/>
        <item x="3577"/>
        <item x="3105"/>
        <item x="3548"/>
        <item x="6573"/>
        <item x="1728"/>
        <item x="1045"/>
        <item x="1504"/>
        <item x="239"/>
        <item x="6112"/>
        <item x="6110"/>
        <item x="5959"/>
        <item x="507"/>
        <item x="5232"/>
        <item x="3477"/>
        <item x="4527"/>
        <item x="6030"/>
        <item x="226"/>
        <item x="3400"/>
        <item x="6195"/>
        <item x="4693"/>
        <item x="968"/>
        <item x="5238"/>
        <item x="3213"/>
        <item x="5219"/>
        <item x="3755"/>
        <item x="1223"/>
        <item x="268"/>
        <item x="5451"/>
        <item x="6269"/>
        <item x="6969"/>
        <item x="6811"/>
        <item x="7040"/>
        <item x="1854"/>
        <item x="7407"/>
        <item x="2604"/>
        <item x="5013"/>
        <item x="3198"/>
        <item x="249"/>
        <item x="1311"/>
        <item x="161"/>
        <item x="550"/>
        <item x="232"/>
        <item x="1371"/>
        <item x="2787"/>
        <item x="5105"/>
        <item x="5971"/>
        <item x="6366"/>
        <item x="2903"/>
        <item x="3843"/>
        <item x="6259"/>
        <item x="5479"/>
        <item x="4310"/>
        <item x="3648"/>
        <item x="6852"/>
        <item x="2354"/>
        <item x="5972"/>
        <item x="4905"/>
        <item x="2168"/>
        <item x="580"/>
        <item x="6153"/>
        <item x="6385"/>
        <item x="5954"/>
        <item x="5856"/>
        <item x="3704"/>
        <item x="5735"/>
        <item x="6872"/>
        <item x="6105"/>
        <item x="7026"/>
        <item x="85"/>
        <item x="858"/>
        <item x="6912"/>
        <item x="2382"/>
        <item x="2555"/>
        <item x="2586"/>
        <item x="1184"/>
        <item x="1459"/>
        <item x="3427"/>
        <item x="1034"/>
        <item x="789"/>
        <item x="1645"/>
        <item x="1156"/>
        <item x="3518"/>
        <item x="2735"/>
        <item x="4551"/>
        <item x="2508"/>
        <item x="2481"/>
        <item x="1046"/>
        <item x="2519"/>
        <item x="4732"/>
        <item x="686"/>
        <item x="4473"/>
        <item x="2077"/>
        <item x="4741"/>
        <item x="1551"/>
        <item x="3767"/>
        <item x="482"/>
        <item x="3715"/>
        <item x="100"/>
        <item x="1279"/>
        <item x="4351"/>
        <item x="238"/>
        <item x="1890"/>
        <item x="2438"/>
        <item x="5129"/>
        <item x="4263"/>
        <item x="2845"/>
        <item x="1077"/>
        <item x="5801"/>
        <item x="3676"/>
        <item x="3002"/>
        <item x="3557"/>
        <item x="4997"/>
        <item x="393"/>
        <item x="2686"/>
        <item x="2571"/>
        <item x="706"/>
        <item x="5981"/>
        <item x="1808"/>
        <item x="6064"/>
        <item x="2691"/>
        <item x="2653"/>
        <item x="7362"/>
        <item x="2206"/>
        <item x="4354"/>
        <item x="5325"/>
        <item x="7364"/>
        <item x="2593"/>
        <item x="2682"/>
        <item x="2163"/>
        <item x="7087"/>
        <item x="716"/>
        <item x="2252"/>
        <item x="3887"/>
        <item x="2665"/>
        <item x="3005"/>
        <item x="6512"/>
        <item x="6812"/>
        <item x="1578"/>
        <item x="5582"/>
        <item x="203"/>
        <item x="2747"/>
        <item x="6403"/>
        <item x="833"/>
        <item x="517"/>
        <item x="3535"/>
        <item x="1358"/>
        <item x="2609"/>
        <item x="4455"/>
        <item x="3942"/>
        <item x="7334"/>
        <item x="2793"/>
        <item x="1630"/>
        <item x="2408"/>
        <item x="1001"/>
        <item x="875"/>
        <item x="1205"/>
        <item x="1954"/>
        <item x="5127"/>
        <item x="5767"/>
        <item x="1899"/>
        <item x="2612"/>
        <item x="3395"/>
        <item x="5530"/>
        <item x="7254"/>
        <item x="2075"/>
        <item x="2164"/>
        <item x="1413"/>
        <item x="6247"/>
        <item x="2596"/>
        <item x="330"/>
        <item x="3610"/>
        <item x="273"/>
        <item x="6744"/>
        <item x="3821"/>
        <item x="2902"/>
        <item x="6524"/>
        <item x="5272"/>
        <item x="6213"/>
        <item x="4701"/>
        <item x="6350"/>
        <item x="4948"/>
        <item x="6291"/>
        <item x="5722"/>
        <item x="5340"/>
        <item x="6879"/>
        <item x="4618"/>
        <item x="5196"/>
        <item x="5305"/>
        <item x="754"/>
        <item x="4113"/>
        <item x="2543"/>
        <item x="4016"/>
        <item x="2979"/>
        <item x="1704"/>
        <item x="432"/>
        <item x="2114"/>
        <item x="3100"/>
        <item x="7239"/>
        <item x="3558"/>
        <item x="935"/>
        <item x="6791"/>
        <item x="7400"/>
        <item x="4867"/>
        <item x="1610"/>
        <item x="3194"/>
        <item x="947"/>
        <item x="5681"/>
        <item x="6692"/>
        <item x="223"/>
        <item x="5542"/>
        <item x="1524"/>
        <item x="5173"/>
        <item x="3973"/>
        <item x="829"/>
        <item x="5994"/>
        <item x="4371"/>
        <item x="1523"/>
        <item x="1999"/>
        <item x="155"/>
        <item x="3499"/>
        <item x="5557"/>
        <item x="2415"/>
        <item x="1588"/>
        <item x="2309"/>
        <item x="978"/>
        <item x="6629"/>
        <item x="1788"/>
        <item x="6613"/>
        <item x="1817"/>
        <item x="7111"/>
        <item x="4098"/>
        <item x="5682"/>
        <item x="1286"/>
        <item x="740"/>
        <item x="6993"/>
        <item x="7177"/>
        <item x="7430"/>
        <item x="6660"/>
        <item x="1783"/>
        <item x="6122"/>
        <item x="6668"/>
        <item x="3116"/>
        <item x="3111"/>
        <item x="4896"/>
        <item x="773"/>
        <item x="1451"/>
        <item x="787"/>
        <item x="6459"/>
        <item x="2984"/>
        <item x="5694"/>
        <item x="4360"/>
        <item x="747"/>
        <item x="3298"/>
        <item x="350"/>
        <item x="2132"/>
        <item x="2158"/>
        <item x="3181"/>
        <item x="1233"/>
        <item x="4459"/>
        <item x="2807"/>
        <item x="3889"/>
        <item x="6426"/>
        <item x="1818"/>
        <item x="4676"/>
        <item x="3153"/>
        <item x="2922"/>
        <item x="5292"/>
        <item x="1394"/>
        <item x="6468"/>
        <item x="355"/>
        <item x="3994"/>
        <item x="5035"/>
        <item x="5902"/>
        <item x="3128"/>
        <item x="3230"/>
        <item x="3621"/>
        <item x="5708"/>
        <item x="7330"/>
        <item x="1536"/>
        <item x="3120"/>
        <item x="4866"/>
        <item x="3603"/>
        <item x="6335"/>
        <item x="5700"/>
        <item x="1447"/>
        <item x="7143"/>
        <item x="348"/>
        <item x="422"/>
        <item x="2034"/>
        <item x="2643"/>
        <item x="2008"/>
        <item x="914"/>
        <item x="141"/>
        <item x="3737"/>
        <item x="6859"/>
        <item x="7223"/>
        <item x="6246"/>
        <item x="4246"/>
        <item x="597"/>
        <item x="2315"/>
        <item x="4062"/>
        <item x="5027"/>
        <item x="2803"/>
        <item x="4554"/>
        <item x="4222"/>
        <item x="5953"/>
        <item x="6750"/>
        <item x="4801"/>
        <item x="5394"/>
        <item x="4110"/>
        <item x="4012"/>
        <item x="529"/>
        <item x="6606"/>
        <item x="6046"/>
        <item x="2960"/>
        <item x="2033"/>
        <item x="6371"/>
        <item x="7176"/>
        <item x="4821"/>
        <item x="2062"/>
        <item x="6075"/>
        <item x="3516"/>
        <item x="5778"/>
        <item x="2050"/>
        <item x="4649"/>
        <item x="7342"/>
        <item x="7179"/>
        <item x="5570"/>
        <item x="2295"/>
        <item x="586"/>
        <item x="1988"/>
        <item x="5228"/>
        <item x="5342"/>
        <item x="2837"/>
        <item x="5372"/>
        <item x="543"/>
        <item x="7173"/>
        <item x="6019"/>
        <item x="6280"/>
        <item x="4261"/>
        <item x="14"/>
        <item x="3238"/>
        <item x="3675"/>
        <item x="7273"/>
        <item x="4591"/>
        <item x="1914"/>
        <item x="6070"/>
        <item x="6276"/>
        <item x="5050"/>
        <item x="6533"/>
        <item x="3865"/>
        <item x="5561"/>
        <item x="6900"/>
        <item x="5520"/>
        <item x="4636"/>
        <item x="5172"/>
        <item x="380"/>
        <item x="1592"/>
        <item x="950"/>
        <item x="6417"/>
        <item x="3766"/>
        <item x="2692"/>
        <item x="3280"/>
        <item x="1408"/>
        <item x="5596"/>
        <item x="6092"/>
        <item x="2009"/>
        <item x="4377"/>
        <item x="4065"/>
        <item x="3801"/>
        <item x="5698"/>
        <item x="4493"/>
        <item x="5184"/>
        <item x="3453"/>
        <item x="4522"/>
        <item x="3064"/>
        <item x="3363"/>
        <item x="176"/>
        <item x="4502"/>
        <item x="4313"/>
        <item x="6449"/>
        <item x="3606"/>
        <item x="3318"/>
        <item x="1387"/>
        <item x="7121"/>
        <item x="260"/>
        <item x="1308"/>
        <item x="5202"/>
        <item x="6582"/>
        <item x="227"/>
        <item x="6934"/>
        <item x="162"/>
        <item x="442"/>
        <item x="4289"/>
        <item x="2726"/>
        <item x="1774"/>
        <item x="1479"/>
        <item x="956"/>
        <item x="2681"/>
        <item x="3471"/>
        <item x="719"/>
        <item x="259"/>
        <item x="1805"/>
        <item x="3036"/>
        <item x="699"/>
        <item x="4815"/>
        <item x="7227"/>
        <item x="1996"/>
        <item x="5269"/>
        <item x="5887"/>
        <item x="3045"/>
        <item x="2548"/>
        <item x="2959"/>
        <item x="2645"/>
        <item x="4690"/>
        <item x="5077"/>
        <item x="3947"/>
        <item x="3243"/>
        <item x="3762"/>
        <item x="5082"/>
        <item x="1089"/>
        <item x="6427"/>
        <item x="4579"/>
        <item x="1090"/>
        <item x="4447"/>
        <item x="1057"/>
        <item x="5578"/>
        <item x="5147"/>
        <item x="4577"/>
        <item x="5297"/>
        <item x="6017"/>
        <item x="5152"/>
        <item x="928"/>
        <item x="5044"/>
        <item x="6747"/>
        <item x="6883"/>
        <item x="5757"/>
        <item x="2610"/>
        <item x="4561"/>
        <item x="6550"/>
        <item x="6685"/>
        <item x="332"/>
        <item x="1520"/>
        <item x="2355"/>
        <item x="6157"/>
        <item x="791"/>
        <item x="5845"/>
        <item x="3129"/>
        <item x="3921"/>
        <item x="1404"/>
        <item x="5367"/>
        <item x="797"/>
        <item x="3701"/>
        <item x="5783"/>
        <item x="2194"/>
        <item x="2620"/>
        <item x="1405"/>
        <item x="2030"/>
        <item x="2256"/>
        <item x="4849"/>
        <item x="6615"/>
        <item x="5782"/>
        <item x="7242"/>
        <item x="5861"/>
        <item x="5037"/>
        <item x="4013"/>
        <item x="7281"/>
        <item x="4570"/>
        <item x="5898"/>
        <item x="1466"/>
        <item x="2312"/>
        <item x="516"/>
        <item x="657"/>
        <item x="5243"/>
        <item x="1760"/>
        <item x="7184"/>
        <item x="4500"/>
        <item x="3175"/>
        <item x="2750"/>
        <item x="5326"/>
        <item x="2328"/>
        <item x="1516"/>
        <item x="6124"/>
        <item x="3969"/>
        <item x="796"/>
        <item x="4063"/>
        <item x="4256"/>
        <item x="1845"/>
        <item x="3242"/>
        <item x="5167"/>
        <item x="6239"/>
        <item x="5702"/>
        <item x="5304"/>
        <item x="3599"/>
        <item x="6065"/>
        <item x="7310"/>
        <item x="3718"/>
        <item x="5974"/>
        <item x="6430"/>
        <item x="3593"/>
        <item x="3731"/>
        <item x="5443"/>
        <item x="2324"/>
        <item x="2264"/>
        <item x="3863"/>
        <item x="5839"/>
        <item x="2448"/>
        <item x="4830"/>
        <item x="1444"/>
        <item x="5629"/>
        <item x="6394"/>
        <item x="2782"/>
        <item x="1030"/>
        <item x="77"/>
        <item x="1975"/>
        <item x="549"/>
        <item x="66"/>
        <item x="2204"/>
        <item x="1809"/>
        <item x="2396"/>
        <item x="4723"/>
        <item x="5390"/>
        <item x="7356"/>
        <item x="6412"/>
        <item x="2626"/>
        <item x="5473"/>
        <item x="6378"/>
        <item x="6787"/>
        <item x="2121"/>
        <item x="6471"/>
        <item x="7160"/>
        <item x="4410"/>
        <item x="1866"/>
        <item x="6856"/>
        <item x="6134"/>
        <item x="1771"/>
        <item x="2757"/>
        <item x="2043"/>
        <item x="1161"/>
        <item x="653"/>
        <item x="4616"/>
        <item x="1088"/>
        <item x="4093"/>
        <item x="1700"/>
        <item x="2128"/>
        <item x="2924"/>
        <item x="1220"/>
        <item x="5468"/>
        <item x="1230"/>
        <item x="55"/>
        <item x="1985"/>
        <item x="1513"/>
        <item x="1131"/>
        <item x="5112"/>
        <item x="168"/>
        <item x="5611"/>
        <item x="3306"/>
        <item x="6734"/>
        <item x="84"/>
        <item x="1477"/>
        <item x="4484"/>
        <item x="3376"/>
        <item x="2379"/>
        <item x="7122"/>
        <item x="6376"/>
        <item x="3124"/>
        <item x="1717"/>
        <item x="2770"/>
        <item x="6622"/>
        <item x="5280"/>
        <item x="1932"/>
        <item x="4963"/>
        <item x="1512"/>
        <item x="1993"/>
        <item x="7201"/>
        <item x="6398"/>
        <item x="5692"/>
        <item x="3263"/>
        <item x="3409"/>
        <item x="870"/>
        <item x="3152"/>
        <item x="7216"/>
        <item x="4317"/>
        <item x="73"/>
        <item x="1247"/>
        <item x="1022"/>
        <item x="4458"/>
        <item x="4486"/>
        <item x="5857"/>
        <item x="7144"/>
        <item x="2145"/>
        <item x="6950"/>
        <item x="81"/>
        <item x="4029"/>
        <item x="40"/>
        <item x="625"/>
        <item x="3511"/>
        <item x="1157"/>
        <item x="5820"/>
        <item x="1572"/>
        <item x="6447"/>
        <item x="5658"/>
        <item x="6397"/>
        <item x="1594"/>
        <item x="946"/>
        <item x="921"/>
        <item x="6435"/>
        <item x="6972"/>
        <item x="1159"/>
        <item x="3096"/>
        <item x="930"/>
        <item x="2485"/>
        <item x="1181"/>
        <item x="1333"/>
        <item x="4433"/>
        <item x="3369"/>
        <item x="642"/>
        <item x="2430"/>
        <item x="4675"/>
        <item x="164"/>
        <item x="6557"/>
        <item x="3729"/>
        <item x="1341"/>
        <item x="6892"/>
        <item x="3683"/>
        <item x="7297"/>
        <item x="6981"/>
        <item x="6873"/>
        <item x="7424"/>
        <item x="4339"/>
        <item x="7024"/>
        <item x="1238"/>
        <item x="991"/>
        <item x="4781"/>
        <item x="6107"/>
        <item x="5521"/>
        <item x="1555"/>
        <item x="5934"/>
        <item x="5923"/>
        <item x="4936"/>
        <item x="302"/>
        <item x="4279"/>
        <item x="3320"/>
        <item x="694"/>
        <item x="2471"/>
        <item x="4176"/>
        <item x="26"/>
        <item x="3598"/>
        <item x="5351"/>
        <item x="6682"/>
        <item x="7275"/>
        <item x="6296"/>
        <item x="5739"/>
        <item x="4756"/>
        <item x="4166"/>
        <item x="3987"/>
        <item x="6889"/>
        <item x="4630"/>
        <item x="2173"/>
        <item x="702"/>
        <item x="1981"/>
        <item x="5411"/>
        <item x="6204"/>
        <item x="433"/>
        <item x="344"/>
        <item x="5166"/>
        <item x="311"/>
        <item x="7288"/>
        <item x="3751"/>
        <item x="5565"/>
        <item x="436"/>
        <item x="5639"/>
        <item x="3724"/>
        <item x="5171"/>
        <item x="4451"/>
        <item x="6992"/>
        <item x="5635"/>
        <item x="4791"/>
        <item x="6237"/>
        <item x="4338"/>
        <item x="5846"/>
        <item x="224"/>
        <item x="1319"/>
        <item x="1253"/>
        <item x="1658"/>
        <item x="700"/>
        <item x="369"/>
        <item x="899"/>
        <item x="3338"/>
        <item x="5841"/>
        <item x="6689"/>
        <item x="5880"/>
        <item x="5842"/>
        <item x="4628"/>
        <item x="6596"/>
        <item x="5463"/>
        <item x="3207"/>
        <item x="6658"/>
        <item x="5246"/>
        <item x="248"/>
        <item x="4635"/>
        <item x="2185"/>
        <item x="398"/>
        <item x="5957"/>
        <item x="3353"/>
        <item x="5869"/>
        <item x="5005"/>
        <item x="6477"/>
        <item x="5387"/>
        <item x="7294"/>
        <item x="5761"/>
        <item x="3850"/>
        <item x="6763"/>
        <item x="4899"/>
        <item x="181"/>
        <item x="6674"/>
        <item x="132"/>
        <item t="default"/>
      </items>
    </pivotField>
    <pivotField showAll="0"/>
    <pivotField showAll="0"/>
    <pivotField showAll="0"/>
    <pivotField showAll="0"/>
    <pivotField dataField="1" showAll="0"/>
    <pivotField showAll="0"/>
    <pivotField axis="axisRow" showAll="0" sortType="descending">
      <items count="2908">
        <item h="1" x="2116"/>
        <item h="1" x="65"/>
        <item h="1" x="676"/>
        <item h="1" x="435"/>
        <item h="1" x="1667"/>
        <item h="1" x="1195"/>
        <item h="1" x="2049"/>
        <item h="1" x="1744"/>
        <item h="1" x="725"/>
        <item h="1" x="1955"/>
        <item h="1" x="2677"/>
        <item h="1" x="855"/>
        <item h="1" x="2741"/>
        <item h="1" x="2442"/>
        <item h="1" x="2283"/>
        <item h="1" x="661"/>
        <item h="1" x="2876"/>
        <item h="1" x="2844"/>
        <item h="1" x="1174"/>
        <item h="1" x="434"/>
        <item h="1" x="2008"/>
        <item h="1" x="1825"/>
        <item h="1" x="1148"/>
        <item h="1" x="1144"/>
        <item h="1" x="2736"/>
        <item h="1" x="1610"/>
        <item h="1" x="893"/>
        <item h="1" x="2306"/>
        <item h="1" x="2897"/>
        <item h="1" x="2819"/>
        <item h="1" x="272"/>
        <item h="1" x="2534"/>
        <item h="1" x="2048"/>
        <item h="1" x="878"/>
        <item h="1" x="2601"/>
        <item h="1" x="2204"/>
        <item h="1" x="2467"/>
        <item h="1" x="489"/>
        <item h="1" x="2871"/>
        <item h="1" x="2506"/>
        <item h="1" x="2056"/>
        <item h="1" x="1681"/>
        <item h="1" x="943"/>
        <item h="1" x="98"/>
        <item h="1" x="2072"/>
        <item h="1" x="684"/>
        <item h="1" x="1399"/>
        <item h="1" x="1652"/>
        <item h="1" x="153"/>
        <item h="1" x="303"/>
        <item h="1" x="1289"/>
        <item h="1" x="485"/>
        <item h="1" x="113"/>
        <item h="1" x="30"/>
        <item h="1" x="2236"/>
        <item h="1" x="2518"/>
        <item h="1" x="75"/>
        <item h="1" x="1064"/>
        <item h="1" x="2417"/>
        <item h="1" x="170"/>
        <item h="1" x="1053"/>
        <item h="1" x="356"/>
        <item h="1" x="196"/>
        <item h="1" x="1950"/>
        <item h="1" x="1357"/>
        <item h="1" x="1559"/>
        <item h="1" x="1127"/>
        <item h="1" x="2559"/>
        <item h="1" x="1723"/>
        <item h="1" x="2606"/>
        <item h="1" x="432"/>
        <item h="1" x="2503"/>
        <item h="1" x="2331"/>
        <item h="1" x="2120"/>
        <item h="1" x="2382"/>
        <item h="1" x="1117"/>
        <item h="1" x="2874"/>
        <item h="1" x="1296"/>
        <item h="1" x="1818"/>
        <item h="1" x="1786"/>
        <item h="1" x="1037"/>
        <item h="1" x="982"/>
        <item h="1" x="972"/>
        <item h="1" x="2583"/>
        <item h="1" x="2831"/>
        <item h="1" x="2788"/>
        <item h="1" x="1871"/>
        <item h="1" x="1503"/>
        <item h="1" x="2295"/>
        <item h="1" x="1158"/>
        <item h="1" x="172"/>
        <item h="1" x="555"/>
        <item h="1" x="178"/>
        <item h="1" x="870"/>
        <item h="1" x="1982"/>
        <item h="1" x="2436"/>
        <item h="1" x="1029"/>
        <item h="1" x="2656"/>
        <item h="1" x="2333"/>
        <item h="1" x="2444"/>
        <item h="1" x="203"/>
        <item h="1" x="322"/>
        <item h="1" x="2650"/>
        <item h="1" x="2244"/>
        <item h="1" x="1812"/>
        <item h="1" x="2264"/>
        <item h="1" x="2205"/>
        <item h="1" x="2846"/>
        <item h="1" x="348"/>
        <item h="1" x="1604"/>
        <item h="1" x="852"/>
        <item h="1" x="1096"/>
        <item h="1" x="1809"/>
        <item h="1" x="447"/>
        <item h="1" x="1592"/>
        <item h="1" x="1891"/>
        <item h="1" x="2745"/>
        <item h="1" x="716"/>
        <item h="1" x="2334"/>
        <item h="1" x="2272"/>
        <item h="1" x="2685"/>
        <item h="1" x="578"/>
        <item h="1" x="1722"/>
        <item h="1" x="1133"/>
        <item h="1" x="2658"/>
        <item h="1" x="1331"/>
        <item h="1" x="1134"/>
        <item h="1" x="1204"/>
        <item h="1" x="1743"/>
        <item h="1" x="337"/>
        <item h="1" x="481"/>
        <item h="1" x="1783"/>
        <item h="1" x="1533"/>
        <item h="1" x="181"/>
        <item h="1" x="1332"/>
        <item h="1" x="1962"/>
        <item h="1" x="1924"/>
        <item h="1" x="2424"/>
        <item h="1" x="2705"/>
        <item h="1" x="1197"/>
        <item h="1" x="1340"/>
        <item h="1" x="1016"/>
        <item h="1" x="2751"/>
        <item h="1" x="2877"/>
        <item h="1" x="1071"/>
        <item h="1" x="1876"/>
        <item h="1" x="2481"/>
        <item h="1" x="1083"/>
        <item h="1" x="2652"/>
        <item h="1" x="2649"/>
        <item h="1" x="2262"/>
        <item h="1" x="2621"/>
        <item h="1" x="710"/>
        <item h="1" x="63"/>
        <item h="1" x="1951"/>
        <item h="1" x="2171"/>
        <item h="1" x="1498"/>
        <item h="1" x="1297"/>
        <item h="1" x="1737"/>
        <item h="1" x="1025"/>
        <item h="1" x="2365"/>
        <item h="1" x="753"/>
        <item h="1" x="2761"/>
        <item h="1" x="894"/>
        <item h="1" x="538"/>
        <item h="1" x="1949"/>
        <item h="1" x="1321"/>
        <item h="1" x="1395"/>
        <item h="1" x="2062"/>
        <item h="1" x="1147"/>
        <item h="1" x="1499"/>
        <item h="1" x="327"/>
        <item h="1" x="1552"/>
        <item h="1" x="2397"/>
        <item x="1868"/>
        <item h="1" x="2274"/>
        <item h="1" x="2748"/>
        <item h="1" x="2132"/>
        <item h="1" x="2565"/>
        <item h="1" x="1937"/>
        <item h="1" x="2396"/>
        <item h="1" x="2852"/>
        <item h="1" x="1259"/>
        <item h="1" x="2196"/>
        <item h="1" x="429"/>
        <item h="1" x="443"/>
        <item h="1" x="1007"/>
        <item h="1" x="66"/>
        <item h="1" x="991"/>
        <item h="1" x="227"/>
        <item h="1" x="654"/>
        <item h="1" x="2367"/>
        <item h="1" x="2211"/>
        <item h="1" x="2724"/>
        <item h="1" x="2019"/>
        <item h="1" x="1663"/>
        <item h="1" x="1598"/>
        <item h="1" x="924"/>
        <item h="1" x="962"/>
        <item h="1" x="1754"/>
        <item h="1" x="1742"/>
        <item h="1" x="2493"/>
        <item h="1" x="920"/>
        <item h="1" x="2438"/>
        <item h="1" x="2654"/>
        <item h="1" x="2613"/>
        <item h="1" x="2359"/>
        <item h="1" x="2281"/>
        <item h="1" x="649"/>
        <item h="1" x="276"/>
        <item h="1" x="983"/>
        <item h="1" x="2625"/>
        <item h="1" x="222"/>
        <item h="1" x="1030"/>
        <item h="1" x="1647"/>
        <item h="1" x="908"/>
        <item h="1" x="1902"/>
        <item h="1" x="1848"/>
        <item h="1" x="2782"/>
        <item h="1" x="999"/>
        <item h="1" x="2800"/>
        <item h="1" x="1188"/>
        <item h="1" x="2040"/>
        <item h="1" x="658"/>
        <item h="1" x="2486"/>
        <item h="1" x="2387"/>
        <item h="1" x="2296"/>
        <item h="1" x="1120"/>
        <item h="1" x="2337"/>
        <item h="1" x="1554"/>
        <item h="1" x="2376"/>
        <item h="1" x="1899"/>
        <item h="1" x="2678"/>
        <item h="1" x="2544"/>
        <item h="1" x="1241"/>
        <item h="1" x="1930"/>
        <item h="1" x="484"/>
        <item h="1" x="763"/>
        <item h="1" x="610"/>
        <item h="1" x="2074"/>
        <item h="1" x="901"/>
        <item h="1" x="815"/>
        <item h="1" x="2330"/>
        <item h="1" x="418"/>
        <item h="1" x="2766"/>
        <item h="1" x="1163"/>
        <item h="1" x="1189"/>
        <item h="1" x="2130"/>
        <item h="1" x="1536"/>
        <item h="1" x="623"/>
        <item h="1" x="1268"/>
        <item h="1" x="674"/>
        <item h="1" x="1275"/>
        <item h="1" x="928"/>
        <item h="1" x="1588"/>
        <item h="1" x="761"/>
        <item h="1" x="320"/>
        <item h="1" x="663"/>
        <item h="1" x="2740"/>
        <item h="1" x="978"/>
        <item h="1" x="83"/>
        <item h="1" x="467"/>
        <item h="1" x="1635"/>
        <item h="1" x="60"/>
        <item h="1" x="2508"/>
        <item h="1" x="531"/>
        <item h="1" x="656"/>
        <item h="1" x="1753"/>
        <item h="1" x="1257"/>
        <item h="1" x="996"/>
        <item h="1" x="1670"/>
        <item h="1" x="1791"/>
        <item h="1" x="1084"/>
        <item h="1" x="160"/>
        <item h="1" x="2689"/>
        <item h="1" x="1651"/>
        <item h="1" x="143"/>
        <item h="1" x="2785"/>
        <item h="1" x="2768"/>
        <item h="1" x="1748"/>
        <item h="1" x="245"/>
        <item h="1" x="1143"/>
        <item h="1" x="826"/>
        <item h="1" x="92"/>
        <item h="1" x="1698"/>
        <item h="1" x="315"/>
        <item h="1" x="635"/>
        <item h="1" x="861"/>
        <item h="1" x="1365"/>
        <item h="1" x="896"/>
        <item h="1" x="1995"/>
        <item h="1" x="2731"/>
        <item h="1" x="149"/>
        <item h="1" x="1404"/>
        <item h="1" x="1319"/>
        <item h="1" x="585"/>
        <item h="1" x="571"/>
        <item h="1" x="1256"/>
        <item h="1" x="431"/>
        <item h="1" x="969"/>
        <item h="1" x="1801"/>
        <item h="1" x="1548"/>
        <item h="1" x="2764"/>
        <item h="1" x="1664"/>
        <item h="1" x="1464"/>
        <item h="1" x="2297"/>
        <item h="1" x="2349"/>
        <item h="1" x="1179"/>
        <item h="1" x="2730"/>
        <item h="1" x="2369"/>
        <item h="1" x="2790"/>
        <item h="1" x="2178"/>
        <item h="1" x="1889"/>
        <item h="1" x="1373"/>
        <item h="1" x="1639"/>
        <item h="1" x="2584"/>
        <item h="1" x="980"/>
        <item h="1" x="1315"/>
        <item h="1" x="1855"/>
        <item h="1" x="21"/>
        <item h="1" x="2661"/>
        <item h="1" x="280"/>
        <item h="1" x="523"/>
        <item h="1" x="462"/>
        <item h="1" x="1452"/>
        <item h="1" x="979"/>
        <item h="1" x="2380"/>
        <item h="1" x="1643"/>
        <item h="1" x="915"/>
        <item h="1" x="2428"/>
        <item h="1" x="1322"/>
        <item h="1" x="1563"/>
        <item h="1" x="2886"/>
        <item h="1" x="1255"/>
        <item h="1" x="984"/>
        <item h="1" x="32"/>
        <item h="1" x="1907"/>
        <item h="1" x="1054"/>
        <item h="1" x="132"/>
        <item h="1" x="1462"/>
        <item h="1" x="2151"/>
        <item h="1" x="259"/>
        <item h="1" x="652"/>
        <item h="1" x="659"/>
        <item h="1" x="1002"/>
        <item h="1" x="1769"/>
        <item h="1" x="1469"/>
        <item h="1" x="733"/>
        <item h="1" x="2097"/>
        <item h="1" x="2597"/>
        <item h="1" x="287"/>
        <item h="1" x="926"/>
        <item h="1" x="1194"/>
        <item h="1" x="1187"/>
        <item h="1" x="50"/>
        <item h="1" x="703"/>
        <item h="1" x="478"/>
        <item h="1" x="6"/>
        <item h="1" x="1725"/>
        <item h="1" x="935"/>
        <item h="1" x="105"/>
        <item h="1" x="2812"/>
        <item h="1" x="2084"/>
        <item h="1" x="130"/>
        <item h="1" x="2698"/>
        <item h="1" x="1802"/>
        <item h="1" x="1702"/>
        <item h="1" x="2850"/>
        <item h="1" x="2361"/>
        <item h="1" x="267"/>
        <item h="1" x="1687"/>
        <item h="1" x="778"/>
        <item h="1" x="2492"/>
        <item h="1" x="723"/>
        <item h="1" x="1267"/>
        <item h="1" x="1026"/>
        <item h="1" x="141"/>
        <item h="1" x="214"/>
        <item h="1" x="2423"/>
        <item h="1" x="807"/>
        <item h="1" x="701"/>
        <item h="1" x="2659"/>
        <item h="1" x="1221"/>
        <item h="1" x="2779"/>
        <item h="1" x="1938"/>
        <item h="1" x="1942"/>
        <item h="1" x="2794"/>
        <item h="1" x="1625"/>
        <item h="1" x="1145"/>
        <item h="1" x="278"/>
        <item h="1" x="2124"/>
        <item h="1" x="2200"/>
        <item h="1" x="491"/>
        <item h="1" x="513"/>
        <item h="1" x="2276"/>
        <item h="1" x="1788"/>
        <item h="1" x="1870"/>
        <item h="1" x="1502"/>
        <item h="1" x="2589"/>
        <item h="1" x="1778"/>
        <item h="1" x="1688"/>
        <item h="1" x="2900"/>
        <item h="1" x="2614"/>
        <item h="1" x="824"/>
        <item h="1" x="2489"/>
        <item h="1" x="2775"/>
        <item h="1" x="270"/>
        <item h="1" x="350"/>
        <item h="1" x="689"/>
        <item h="1" x="1846"/>
        <item h="1" x="416"/>
        <item h="1" x="1072"/>
        <item h="1" x="2176"/>
        <item h="1" x="1123"/>
        <item h="1" x="1645"/>
        <item h="1" x="56"/>
        <item h="1" x="553"/>
        <item h="1" x="388"/>
        <item h="1" x="1689"/>
        <item h="1" x="746"/>
        <item h="1" x="1135"/>
        <item h="1" x="2665"/>
        <item h="1" x="2138"/>
        <item h="1" x="643"/>
        <item h="1" x="2538"/>
        <item h="1" x="1014"/>
        <item h="1" x="2465"/>
        <item h="1" x="624"/>
        <item h="1" x="2214"/>
        <item h="1" x="1136"/>
        <item h="1" x="2708"/>
        <item h="1" x="2817"/>
        <item h="1" x="1446"/>
        <item h="1" x="2357"/>
        <item h="1" x="2101"/>
        <item h="1" x="612"/>
        <item h="1" x="2541"/>
        <item h="1" x="1412"/>
        <item h="1" x="2299"/>
        <item h="1" x="1757"/>
        <item h="1" x="1538"/>
        <item h="1" x="2662"/>
        <item h="1" x="1018"/>
        <item h="1" x="2012"/>
        <item h="1" x="1618"/>
        <item h="1" x="1180"/>
        <item h="1" x="2653"/>
        <item h="1" x="2348"/>
        <item h="1" x="1477"/>
        <item h="1" x="1977"/>
        <item h="1" x="1761"/>
        <item h="1" x="2901"/>
        <item h="1" x="2060"/>
        <item h="1" x="1833"/>
        <item h="1" x="774"/>
        <item h="1" x="1676"/>
        <item h="1" x="1614"/>
        <item h="1" x="2182"/>
        <item h="1" x="1914"/>
        <item h="1" x="2510"/>
        <item h="1" x="1216"/>
        <item h="1" x="2302"/>
        <item h="1" x="2747"/>
        <item h="1" x="2746"/>
        <item h="1" x="667"/>
        <item h="1" x="1792"/>
        <item h="1" x="1826"/>
        <item h="1" x="1615"/>
        <item h="1" x="1869"/>
        <item h="1" x="1223"/>
        <item h="1" x="476"/>
        <item h="1" x="1106"/>
        <item h="1" x="720"/>
        <item h="1" x="1840"/>
        <item h="1" x="837"/>
        <item h="1" x="2576"/>
        <item h="1" x="633"/>
        <item h="1" x="1565"/>
        <item h="1" x="2474"/>
        <item h="1" x="1207"/>
        <item h="1" x="583"/>
        <item h="1" x="2263"/>
        <item h="1" x="1439"/>
        <item h="1" x="1992"/>
        <item h="1" x="67"/>
        <item h="1" x="2840"/>
        <item h="1" x="1562"/>
        <item h="1" x="609"/>
        <item h="1" x="1620"/>
        <item h="1" x="2563"/>
        <item h="1" x="336"/>
        <item h="1" x="738"/>
        <item h="1" x="2795"/>
        <item h="1" x="1773"/>
        <item h="1" x="1240"/>
        <item h="1" x="985"/>
        <item h="1" x="2140"/>
        <item h="1" x="1746"/>
        <item h="1" x="561"/>
        <item h="1" x="949"/>
        <item h="1" x="536"/>
        <item h="1" x="1501"/>
        <item h="1" x="38"/>
        <item h="1" x="2609"/>
        <item h="1" x="24"/>
        <item h="1" x="627"/>
        <item h="1" x="52"/>
        <item h="1" x="349"/>
        <item h="1" x="2420"/>
        <item h="1" x="1521"/>
        <item h="1" x="1983"/>
        <item h="1" x="3"/>
        <item h="1" x="1000"/>
        <item h="1" x="2022"/>
        <item h="1" x="2398"/>
        <item h="1" x="498"/>
        <item h="1" x="2720"/>
        <item h="1" x="488"/>
        <item h="1" x="2732"/>
        <item h="1" x="1890"/>
        <item h="1" x="2712"/>
        <item h="1" x="224"/>
        <item h="1" x="2548"/>
        <item h="1" x="2137"/>
        <item h="1" x="1551"/>
        <item h="1" x="1044"/>
        <item h="1" x="1910"/>
        <item h="1" x="2057"/>
        <item h="1" x="1599"/>
        <item h="1" x="695"/>
        <item h="1" x="2409"/>
        <item h="1" x="2792"/>
        <item h="1" x="2058"/>
        <item h="1" x="340"/>
        <item h="1" x="858"/>
        <item h="1" x="1734"/>
        <item h="1" x="1237"/>
        <item h="1" x="1031"/>
        <item h="1" x="1286"/>
        <item h="1" x="546"/>
        <item h="1" x="2275"/>
        <item h="1" x="2507"/>
        <item h="1" x="834"/>
        <item h="1" x="1807"/>
        <item h="1" x="228"/>
        <item h="1" x="2498"/>
        <item h="1" x="1492"/>
        <item h="1" x="1482"/>
        <item h="1" x="932"/>
        <item h="1" x="2364"/>
        <item h="1" x="2582"/>
        <item h="1" x="2499"/>
        <item h="1" x="1293"/>
        <item h="1" x="2638"/>
        <item h="1" x="2439"/>
        <item h="1" x="469"/>
        <item h="1" x="2269"/>
        <item h="1" x="2416"/>
        <item h="1" x="2619"/>
        <item h="1" x="2166"/>
        <item h="1" x="1085"/>
        <item h="1" x="471"/>
        <item h="1" x="2192"/>
        <item h="1" x="2301"/>
        <item h="1" x="2258"/>
        <item h="1" x="729"/>
        <item h="1" x="2553"/>
        <item h="1" x="1450"/>
        <item h="1" x="2329"/>
        <item h="1" x="76"/>
        <item h="1" x="923"/>
        <item h="1" x="1626"/>
        <item h="1" x="2459"/>
        <item h="1" x="2237"/>
        <item h="1" x="1048"/>
        <item h="1" x="251"/>
        <item h="1" x="2070"/>
        <item h="1" x="1653"/>
        <item h="1" x="1157"/>
        <item h="1" x="1185"/>
        <item h="1" x="607"/>
        <item h="1" x="1537"/>
        <item h="1" x="2036"/>
        <item h="1" x="444"/>
        <item h="1" x="903"/>
        <item h="1" x="2133"/>
        <item h="1" x="1005"/>
        <item h="1" x="1419"/>
        <item h="1" x="1898"/>
        <item h="1" x="1885"/>
        <item h="1" x="1493"/>
        <item h="1" x="566"/>
        <item h="1" x="2102"/>
        <item h="1" x="2611"/>
        <item h="1" x="1935"/>
        <item h="1" x="2045"/>
        <item h="1" x="835"/>
        <item h="1" x="528"/>
        <item h="1" x="1660"/>
        <item h="1" x="1922"/>
        <item h="1" x="563"/>
        <item h="1" x="1947"/>
        <item h="1" x="572"/>
        <item h="1" x="1112"/>
        <item h="1" x="2408"/>
        <item h="1" x="145"/>
        <item h="1" x="619"/>
        <item h="1" x="1423"/>
        <item h="1" x="293"/>
        <item h="1" x="1371"/>
        <item h="1" x="2615"/>
        <item h="1" x="2600"/>
        <item h="1" x="975"/>
        <item h="1" x="1217"/>
        <item h="1" x="2568"/>
        <item h="1" x="1804"/>
        <item h="1" x="760"/>
        <item h="1" x="477"/>
        <item h="1" x="2091"/>
        <item h="1" x="502"/>
        <item h="1" x="1808"/>
        <item h="1" x="1277"/>
        <item h="1" x="665"/>
        <item h="1" x="1740"/>
        <item h="1" x="657"/>
        <item h="1" x="954"/>
        <item h="1" x="2737"/>
        <item h="1" x="1468"/>
        <item h="1" x="2042"/>
        <item h="1" x="2642"/>
        <item h="1" x="364"/>
        <item h="1" x="2667"/>
        <item h="1" x="648"/>
        <item h="1" x="2645"/>
        <item h="1" x="2462"/>
        <item h="1" x="362"/>
        <item h="1" x="1796"/>
        <item h="1" x="653"/>
        <item h="1" x="1526"/>
        <item h="1" x="2261"/>
        <item h="1" x="1051"/>
        <item h="1" x="1320"/>
        <item h="1" x="2104"/>
        <item h="1" x="1428"/>
        <item h="1" x="291"/>
        <item h="1" x="1397"/>
        <item h="1" x="1161"/>
        <item h="1" x="836"/>
        <item h="1" x="2379"/>
        <item h="1" x="2199"/>
        <item h="1" x="1006"/>
        <item h="1" x="1252"/>
        <item h="1" x="1574"/>
        <item h="1" x="2511"/>
        <item h="1" x="2080"/>
        <item h="1" x="1817"/>
        <item h="1" x="248"/>
        <item h="1" x="229"/>
        <item h="1" x="2277"/>
        <item h="1" x="547"/>
        <item h="1" x="2013"/>
        <item h="1" x="1921"/>
        <item h="1" x="2419"/>
        <item h="1" x="134"/>
        <item h="1" x="737"/>
        <item h="1" x="1263"/>
        <item h="1" x="1425"/>
        <item h="1" x="2005"/>
        <item h="1" x="1672"/>
        <item h="1" x="825"/>
        <item h="1" x="2832"/>
        <item h="1" x="2011"/>
        <item h="1" x="687"/>
        <item h="1" x="1566"/>
        <item h="1" x="2687"/>
        <item h="1" x="1678"/>
        <item h="1" x="2664"/>
        <item h="1" x="2569"/>
        <item h="1" x="1403"/>
        <item h="1" x="1410"/>
        <item h="1" x="2078"/>
        <item h="1" x="2252"/>
        <item h="1" x="2389"/>
        <item h="1" x="1584"/>
        <item h="1" x="233"/>
        <item h="1" x="1634"/>
        <item h="1" x="1591"/>
        <item h="1" x="2692"/>
        <item h="1" x="2587"/>
        <item h="1" x="1623"/>
        <item h="1" x="843"/>
        <item h="1" x="672"/>
        <item h="1" x="2618"/>
        <item h="1" x="691"/>
        <item h="1" x="2175"/>
        <item h="1" x="579"/>
        <item h="1" x="1710"/>
        <item h="1" x="2632"/>
        <item h="1" x="534"/>
        <item h="1" x="2249"/>
        <item h="1" x="906"/>
        <item h="1" x="2197"/>
        <item h="1" x="1550"/>
        <item h="1" x="2789"/>
        <item h="1" x="100"/>
        <item h="1" x="1222"/>
        <item h="1" x="2456"/>
        <item h="1" x="1726"/>
        <item h="1" x="2564"/>
        <item h="1" x="2106"/>
        <item h="1" x="1542"/>
        <item h="1" x="669"/>
        <item h="1" x="503"/>
        <item h="1" x="321"/>
        <item h="1" x="329"/>
        <item h="1" x="2758"/>
        <item h="1" x="602"/>
        <item h="1" x="2763"/>
        <item h="1" x="95"/>
        <item h="1" x="2001"/>
        <item h="1" x="1644"/>
        <item h="1" x="1043"/>
        <item h="1" x="2853"/>
        <item h="1" x="1602"/>
        <item h="1" x="2710"/>
        <item h="1" x="589"/>
        <item h="1" x="1080"/>
        <item h="1" x="793"/>
        <item h="1" x="220"/>
        <item h="1" x="223"/>
        <item h="1" x="2473"/>
        <item h="1" x="1843"/>
        <item h="1" x="2451"/>
        <item h="1" x="1714"/>
        <item h="1" x="1338"/>
        <item h="1" x="2440"/>
        <item h="1" x="257"/>
        <item h="1" x="46"/>
        <item h="1" x="620"/>
        <item h="1" x="709"/>
        <item h="1" x="326"/>
        <item h="1" x="495"/>
        <item h="1" x="2760"/>
        <item h="1" x="406"/>
        <item h="1" x="2681"/>
        <item h="1" x="681"/>
        <item h="1" x="1980"/>
        <item h="1" x="1285"/>
        <item h="1" x="2046"/>
        <item h="1" x="1274"/>
        <item h="1" x="1124"/>
        <item h="1" x="1564"/>
        <item h="1" x="405"/>
        <item h="1" x="393"/>
        <item h="1" x="1258"/>
        <item h="1" x="308"/>
        <item h="1" x="2320"/>
        <item h="1" x="2189"/>
        <item h="1" x="2890"/>
        <item h="1" x="2298"/>
        <item h="1" x="2771"/>
        <item h="1" x="2586"/>
        <item h="1" x="564"/>
        <item h="1" x="2194"/>
        <item h="1" x="2796"/>
        <item h="1" x="1917"/>
        <item h="1" x="2362"/>
        <item h="1" x="1050"/>
        <item h="1" x="702"/>
        <item h="1" x="2813"/>
        <item h="1" x="1569"/>
        <item h="1" x="1067"/>
        <item h="1" x="131"/>
        <item h="1" x="1705"/>
        <item h="1" x="1570"/>
        <item h="1" x="2884"/>
        <item h="1" x="771"/>
        <item h="1" x="1841"/>
        <item h="1" x="1208"/>
        <item h="1" x="998"/>
        <item h="1" x="1540"/>
        <item h="1" x="518"/>
        <item h="1" x="525"/>
        <item h="1" x="628"/>
        <item h="1" x="2265"/>
        <item h="1" x="1707"/>
        <item h="1" x="2872"/>
        <item h="1" x="532"/>
        <item h="1" x="2721"/>
        <item h="1" x="1974"/>
        <item h="1" x="2552"/>
        <item h="1" x="2651"/>
        <item h="1" x="216"/>
        <item h="1" x="1693"/>
        <item h="1" x="605"/>
        <item h="1" x="558"/>
        <item h="1" x="519"/>
        <item h="1" x="2797"/>
        <item h="1" x="286"/>
        <item h="1" x="1577"/>
        <item h="1" x="1823"/>
        <item h="1" x="2086"/>
        <item h="1" x="1376"/>
        <item h="1" x="43"/>
        <item h="1" x="1522"/>
        <item h="1" x="1128"/>
        <item h="1" x="931"/>
        <item h="1" x="1280"/>
        <item h="1" x="232"/>
        <item h="1" x="2108"/>
        <item h="1" x="1961"/>
        <item h="1" x="1360"/>
        <item h="1" x="2516"/>
        <item h="1" x="993"/>
        <item h="1" x="726"/>
        <item h="1" x="2557"/>
        <item h="1" x="1828"/>
        <item h="1" x="2240"/>
        <item h="1" x="634"/>
        <item h="1" x="457"/>
        <item h="1" x="596"/>
        <item h="1" x="1001"/>
        <item h="1" x="809"/>
        <item h="1" x="2425"/>
        <item h="1" x="592"/>
        <item h="1" x="2641"/>
        <item h="1" x="1193"/>
        <item h="1" x="2670"/>
        <item h="1" x="1326"/>
        <item h="1" x="1567"/>
        <item h="1" x="1854"/>
        <item h="1" x="1281"/>
        <item h="1" x="1671"/>
        <item h="1" x="2703"/>
        <item h="1" x="2426"/>
        <item h="1" x="89"/>
        <item h="1" x="2392"/>
        <item h="1" x="1803"/>
        <item h="1" x="333"/>
        <item h="1" x="150"/>
        <item h="1" x="1706"/>
        <item h="1" x="1010"/>
        <item h="1" x="1572"/>
        <item h="1" x="2394"/>
        <item h="1" x="1894"/>
        <item h="1" x="2267"/>
        <item h="1" x="1956"/>
        <item h="1" x="59"/>
        <item h="1" x="594"/>
        <item h="1" x="1186"/>
        <item h="1" x="1509"/>
        <item h="1" x="2090"/>
        <item h="1" x="994"/>
        <item h="1" x="1405"/>
        <item h="1" x="1560"/>
        <item h="1" x="2603"/>
        <item h="1" x="306"/>
        <item h="1" x="2221"/>
        <item h="1" x="1636"/>
        <item h="1" x="182"/>
        <item h="1" x="1879"/>
        <item h="1" x="2715"/>
        <item h="1" x="765"/>
        <item h="1" x="773"/>
        <item h="1" x="2063"/>
        <item h="1" x="874"/>
        <item h="1" x="107"/>
        <item h="1" x="1374"/>
        <item h="1" x="1122"/>
        <item h="1" x="973"/>
        <item h="1" x="535"/>
        <item h="1" x="905"/>
        <item h="1" x="745"/>
        <item h="1" x="844"/>
        <item h="1" x="1884"/>
        <item h="1" x="365"/>
        <item h="1" x="133"/>
        <item h="1" x="1517"/>
        <item h="1" x="313"/>
        <item h="1" x="173"/>
        <item h="1" x="2803"/>
        <item h="1" x="1060"/>
        <item h="1" x="590"/>
        <item h="1" x="2842"/>
        <item h="1" x="533"/>
        <item h="1" x="261"/>
        <item h="1" x="542"/>
        <item h="1" x="2100"/>
        <item h="1" x="266"/>
        <item h="1" x="514"/>
        <item h="1" x="1390"/>
        <item h="1" x="2466"/>
        <item h="1" x="385"/>
        <item h="1" x="1875"/>
        <item h="1" x="209"/>
        <item h="1" x="1160"/>
        <item h="1" x="783"/>
        <item h="1" x="1539"/>
        <item h="1" x="433"/>
        <item h="1" x="1392"/>
        <item h="1" x="2021"/>
        <item h="1" x="639"/>
        <item h="1" x="2694"/>
        <item h="1" x="1945"/>
        <item h="1" x="938"/>
        <item h="1" x="2341"/>
        <item h="1" x="2821"/>
        <item h="1" x="2266"/>
        <item h="1" x="2314"/>
        <item h="1" x="200"/>
        <item h="1" x="2616"/>
        <item h="1" x="1892"/>
        <item h="1" x="1896"/>
        <item h="1" x="2807"/>
        <item h="1" x="775"/>
        <item h="1" x="1235"/>
        <item h="1" x="625"/>
        <item h="1" x="1476"/>
        <item h="1" x="455"/>
        <item h="1" x="1125"/>
        <item h="1" x="2300"/>
        <item h="1" x="567"/>
        <item h="1" x="1384"/>
        <item h="1" x="2578"/>
        <item h="1" x="124"/>
        <item h="1" x="2478"/>
        <item h="1" x="764"/>
        <item h="1" x="1458"/>
        <item h="1" x="907"/>
        <item h="1" x="55"/>
        <item h="1" x="1824"/>
        <item h="1" x="1443"/>
        <item h="1" x="2043"/>
        <item h="1" x="504"/>
        <item h="1" x="1830"/>
        <item h="1" x="2328"/>
        <item h="1" x="1052"/>
        <item h="1" x="543"/>
        <item h="1" x="2815"/>
        <item h="1" x="379"/>
        <item h="1" x="366"/>
        <item h="1" x="711"/>
        <item h="1" x="2347"/>
        <item h="1" x="706"/>
        <item h="1" x="1165"/>
        <item h="1" x="497"/>
        <item h="1" x="1893"/>
        <item h="1" x="1040"/>
        <item h="1" x="206"/>
        <item h="1" x="872"/>
        <item h="1" x="282"/>
        <item h="1" x="2096"/>
        <item h="1" x="1704"/>
        <item h="1" x="144"/>
        <item h="1" x="947"/>
        <item h="1" x="1996"/>
        <item h="1" x="1167"/>
        <item h="1" x="921"/>
        <item h="1" x="1445"/>
        <item h="1" x="577"/>
        <item h="1" x="163"/>
        <item h="1" x="118"/>
        <item h="1" x="2294"/>
        <item h="1" x="342"/>
        <item h="1" x="2071"/>
        <item h="1" x="201"/>
        <item h="1" x="688"/>
        <item h="1" x="1063"/>
        <item h="1" x="1316"/>
        <item h="1" x="512"/>
        <item h="1" x="2738"/>
        <item h="1" x="2464"/>
        <item h="1" x="574"/>
        <item h="1" x="1457"/>
        <item h="1" x="1948"/>
        <item h="1" x="1271"/>
        <item h="1" x="53"/>
        <item h="1" x="2245"/>
        <item h="1" x="408"/>
        <item h="1" x="1012"/>
        <item h="1" x="1556"/>
        <item h="1" x="708"/>
        <item h="1" x="1782"/>
        <item h="1" x="2186"/>
        <item h="1" x="717"/>
        <item h="1" x="116"/>
        <item h="1" x="2307"/>
        <item h="1" x="1958"/>
        <item h="1" x="2851"/>
        <item h="1" x="2006"/>
        <item h="1" x="1763"/>
        <item h="1" x="755"/>
        <item h="1" x="81"/>
        <item h="1" x="1308"/>
        <item h="1" x="207"/>
        <item h="1" x="122"/>
        <item h="1" x="2164"/>
        <item h="1" x="693"/>
        <item h="1" x="1580"/>
        <item h="1" x="1967"/>
        <item h="1" x="1909"/>
        <item h="1" x="1282"/>
        <item h="1" x="2617"/>
        <item h="1" x="1032"/>
        <item h="1" x="881"/>
        <item h="1" x="1661"/>
        <item h="1" x="1981"/>
        <item h="1" x="1247"/>
        <item h="1" x="2555"/>
        <item h="1" x="1206"/>
        <item h="1" x="2765"/>
        <item h="1" x="1627"/>
        <item h="1" x="1202"/>
        <item h="1" x="2671"/>
        <item h="1" x="890"/>
        <item h="1" x="1318"/>
        <item h="1" x="1968"/>
        <item h="1" x="2136"/>
        <item h="1" x="1092"/>
        <item h="1" x="1089"/>
        <item h="1" x="138"/>
        <item h="1" x="805"/>
        <item h="1" x="2780"/>
        <item h="1" x="1842"/>
        <item h="1" x="242"/>
        <item h="1" x="860"/>
        <item h="1" x="1417"/>
        <item h="1" x="2716"/>
        <item h="1" x="264"/>
        <item h="1" x="500"/>
        <item h="1" x="780"/>
        <item h="1" x="9"/>
        <item h="1" x="2683"/>
        <item h="1" x="1510"/>
        <item h="1" x="2887"/>
        <item h="1" x="2571"/>
        <item h="1" x="2820"/>
        <item h="1" x="2672"/>
        <item h="1" x="1642"/>
        <item h="1" x="992"/>
        <item h="1" x="554"/>
        <item h="1" x="1363"/>
        <item h="1" x="104"/>
        <item h="1" x="2494"/>
        <item h="1" x="17"/>
        <item h="1" x="1387"/>
        <item h="1" x="868"/>
        <item h="1" x="545"/>
        <item h="1" x="1146"/>
        <item h="1" x="859"/>
        <item h="1" x="494"/>
        <item h="1" x="692"/>
        <item h="1" x="466"/>
        <item h="1" x="2378"/>
        <item h="1" x="848"/>
        <item h="1" x="591"/>
        <item h="1" x="2401"/>
        <item h="1" x="1666"/>
        <item h="1" x="2593"/>
        <item h="1" x="2353"/>
        <item h="1" x="1045"/>
        <item h="1" x="728"/>
        <item h="1" x="127"/>
        <item h="1" x="156"/>
        <item h="1" x="1284"/>
        <item h="1" x="927"/>
        <item h="1" x="2622"/>
        <item h="1" x="1883"/>
        <item h="1" x="1429"/>
        <item h="1" x="2230"/>
        <item h="1" x="1613"/>
        <item h="1" x="1440"/>
        <item h="1" x="1516"/>
        <item h="1" x="1199"/>
        <item h="1" x="2402"/>
        <item h="1" x="323"/>
        <item h="1" x="840"/>
        <item h="1" x="524"/>
        <item h="1" x="867"/>
        <item h="1" x="2134"/>
        <item h="1" x="475"/>
        <item h="1" x="7"/>
        <item h="1" x="2153"/>
        <item h="1" x="2896"/>
        <item h="1" x="96"/>
        <item h="1" x="353"/>
        <item h="1" x="2669"/>
        <item h="1" x="1941"/>
        <item h="1" x="392"/>
        <item h="1" x="1407"/>
        <item h="1" x="1154"/>
        <item h="1" x="461"/>
        <item h="1" x="258"/>
        <item h="1" x="1389"/>
        <item h="1" x="1378"/>
        <item h="1" x="2575"/>
        <item h="1" x="2059"/>
        <item h="1" x="2833"/>
        <item h="1" x="237"/>
        <item h="1" x="378"/>
        <item h="1" x="0"/>
        <item h="1" x="930"/>
        <item h="1" x="1779"/>
        <item h="1" x="960"/>
        <item h="1" x="521"/>
        <item h="1" x="177"/>
        <item h="1" x="94"/>
        <item h="1" x="2646"/>
        <item h="1" x="2210"/>
        <item h="1" x="311"/>
        <item h="1" x="2030"/>
        <item h="1" x="1605"/>
        <item h="1" x="2311"/>
        <item h="1" x="1213"/>
        <item h="1" x="1943"/>
        <item h="1" x="2885"/>
        <item h="1" x="2075"/>
        <item h="1" x="508"/>
        <item h="1" x="948"/>
        <item h="1" x="917"/>
        <item h="1" x="310"/>
        <item h="1" x="175"/>
        <item h="1" x="1593"/>
        <item h="1" x="871"/>
        <item h="1" x="440"/>
        <item h="1" x="79"/>
        <item h="1" x="515"/>
        <item h="1" x="2203"/>
        <item h="1" x="1872"/>
        <item h="1" x="1650"/>
        <item h="1" x="1027"/>
        <item h="1" x="185"/>
        <item h="1" x="1232"/>
        <item h="1" x="2859"/>
        <item h="1" x="1421"/>
        <item h="1" x="2395"/>
        <item h="1" x="1508"/>
        <item h="1" x="2623"/>
        <item h="1" x="2519"/>
        <item h="1" x="254"/>
        <item h="1" x="740"/>
        <item h="1" x="256"/>
        <item h="1" x="2292"/>
        <item h="1" x="887"/>
        <item h="1" x="14"/>
        <item h="1" x="243"/>
        <item h="1" x="354"/>
        <item h="1" x="1797"/>
        <item h="1" x="880"/>
        <item h="1" x="748"/>
        <item h="1" x="2427"/>
        <item h="1" x="1359"/>
        <item h="1" x="238"/>
        <item h="1" x="398"/>
        <item h="1" x="2686"/>
        <item h="1" x="493"/>
        <item h="1" x="1964"/>
        <item h="1" x="240"/>
        <item h="1" x="77"/>
        <item h="1" x="1164"/>
        <item h="1" x="1986"/>
        <item h="1" x="816"/>
        <item h="1" x="186"/>
        <item h="1" x="2522"/>
        <item h="1" x="446"/>
        <item h="1" x="271"/>
        <item h="1" x="37"/>
        <item h="1" x="941"/>
        <item h="1" x="1231"/>
        <item h="1" x="2483"/>
        <item h="1" x="2372"/>
        <item h="1" x="1887"/>
        <item h="1" x="1433"/>
        <item h="1" x="865"/>
        <item h="1" x="2449"/>
        <item h="1" x="305"/>
        <item h="1" x="279"/>
        <item h="1" x="2504"/>
        <item h="1" x="335"/>
        <item h="1" x="1820"/>
        <item h="1" x="2469"/>
        <item h="1" x="2139"/>
        <item h="1" x="1527"/>
        <item h="1" x="1155"/>
        <item h="1" x="1495"/>
        <item h="1" x="1382"/>
        <item h="1" x="2340"/>
        <item h="1" x="2726"/>
        <item h="1" x="2404"/>
        <item h="1" x="22"/>
        <item h="1" x="1109"/>
        <item h="1" x="882"/>
        <item h="1" x="823"/>
        <item h="1" x="759"/>
        <item h="1" x="636"/>
        <item h="1" x="2709"/>
        <item h="1" x="1553"/>
        <item h="1" x="1836"/>
        <item h="1" x="2448"/>
        <item h="1" x="1264"/>
        <item h="1" x="2335"/>
        <item h="1" x="2027"/>
        <item h="1" x="2828"/>
        <item h="1" x="2356"/>
        <item h="1" x="1903"/>
        <item h="1" x="2892"/>
        <item h="1" x="2626"/>
        <item h="1" x="1700"/>
        <item h="1" x="1895"/>
        <item h="1" x="1628"/>
        <item h="1" x="1093"/>
        <item h="1" x="2256"/>
        <item h="1" x="800"/>
        <item h="1" x="1312"/>
        <item h="1" x="1549"/>
        <item h="1" x="15"/>
        <item h="1" x="2676"/>
        <item h="1" x="2816"/>
        <item h="1" x="1739"/>
        <item h="1" x="1033"/>
        <item h="1" x="226"/>
        <item h="1" x="166"/>
        <item h="1" x="1248"/>
        <item h="1" x="1906"/>
        <item h="1" x="121"/>
        <item h="1" x="184"/>
        <item h="1" x="2181"/>
        <item h="1" x="1091"/>
        <item h="1" x="61"/>
        <item h="1" x="876"/>
        <item h="1" x="1511"/>
        <item h="1" x="1306"/>
        <item h="1" x="1336"/>
        <item h="1" x="2110"/>
        <item h="1" x="1173"/>
        <item h="1" x="2717"/>
        <item h="1" x="680"/>
        <item h="1" x="797"/>
        <item h="1" x="819"/>
        <item h="1" x="2898"/>
        <item h="1" x="1494"/>
        <item h="1" x="339"/>
        <item h="1" x="2076"/>
        <item h="1" x="1129"/>
        <item h="1" x="1844"/>
        <item h="1" x="2749"/>
        <item h="1" x="2422"/>
        <item h="1" x="1908"/>
        <item h="1" x="2704"/>
        <item h="1" x="626"/>
        <item h="1" x="570"/>
        <item h="1" x="942"/>
        <item h="1" x="2123"/>
        <item h="1" x="2873"/>
        <item h="1" x="1829"/>
        <item h="1" x="2521"/>
        <item h="1" x="2094"/>
        <item h="1" x="2517"/>
        <item h="1" x="1082"/>
        <item h="1" x="2287"/>
        <item h="1" x="2822"/>
        <item h="1" x="2241"/>
        <item h="1" x="770"/>
        <item h="1" x="2706"/>
        <item h="1" x="2560"/>
        <item h="1" x="2647"/>
        <item h="1" x="316"/>
        <item h="1" x="1115"/>
        <item h="1" x="2463"/>
        <item h="1" x="584"/>
        <item h="1" x="250"/>
        <item h="1" x="31"/>
        <item h="1" x="588"/>
        <item h="1" x="436"/>
        <item h="1" x="925"/>
        <item h="1" x="45"/>
        <item h="1" x="1265"/>
        <item h="1" x="841"/>
        <item h="1" x="2454"/>
        <item h="1" x="1622"/>
        <item h="1" x="2308"/>
        <item h="1" x="2881"/>
        <item h="1" x="1717"/>
        <item h="1" x="1969"/>
        <item h="1" x="1126"/>
        <item h="1" x="1849"/>
        <item h="1" x="1637"/>
        <item h="1" x="2808"/>
        <item h="1" x="1355"/>
        <item h="1" x="5"/>
        <item h="1" x="614"/>
        <item h="1" x="1497"/>
        <item h="1" x="2239"/>
        <item h="1" x="1307"/>
        <item h="1" x="575"/>
        <item h="1" x="110"/>
        <item h="1" x="417"/>
        <item h="1" x="799"/>
        <item h="1" x="294"/>
        <item h="1" x="2282"/>
        <item h="1" x="789"/>
        <item h="1" x="1970"/>
        <item h="1" x="413"/>
        <item h="1" x="838"/>
        <item h="1" x="1302"/>
        <item h="1" x="698"/>
        <item h="1" x="2085"/>
        <item h="1" x="683"/>
        <item h="1" x="604"/>
        <item h="1" x="1594"/>
        <item h="1" x="2374"/>
        <item h="1" x="2004"/>
        <item h="1" x="1534"/>
        <item h="1" x="718"/>
        <item h="1" x="704"/>
        <item h="1" x="2867"/>
        <item h="1" x="2041"/>
        <item h="1" x="961"/>
        <item h="1" x="916"/>
        <item h="1" x="2007"/>
        <item h="1" x="273"/>
        <item h="1" x="1543"/>
        <item h="1" x="70"/>
        <item h="1" x="1718"/>
        <item h="1" x="1203"/>
        <item h="1" x="1544"/>
        <item h="1" x="2315"/>
        <item h="1" x="136"/>
        <item h="1" x="1394"/>
        <item h="1" x="768"/>
        <item h="1" x="198"/>
        <item h="1" x="2471"/>
        <item h="1" x="1856"/>
        <item h="1" x="2781"/>
        <item h="1" x="804"/>
        <item h="1" x="613"/>
        <item h="1" x="2860"/>
        <item h="1" x="1888"/>
        <item h="1" x="409"/>
        <item h="1" x="2562"/>
        <item h="1" x="1617"/>
        <item h="1" x="1581"/>
        <item h="1" x="2121"/>
        <item h="1" x="54"/>
        <item h="1" x="123"/>
        <item h="1" x="358"/>
        <item h="1" x="803"/>
        <item h="1" x="2468"/>
        <item h="1" x="2674"/>
        <item h="1" x="1609"/>
        <item h="1" x="2770"/>
        <item h="1" x="1940"/>
        <item h="1" x="2079"/>
        <item h="1" x="158"/>
        <item h="1" x="1153"/>
        <item h="1" x="1975"/>
        <item h="1" x="106"/>
        <item h="1" x="1461"/>
        <item h="1" x="400"/>
        <item h="1" x="412"/>
        <item h="1" x="1658"/>
        <item h="1" x="559"/>
        <item h="1" x="2050"/>
        <item h="1" x="29"/>
        <item h="1" x="2714"/>
        <item h="1" x="685"/>
        <item h="1" x="1787"/>
        <item h="1" x="1972"/>
        <item h="1" x="786"/>
        <item h="1" x="832"/>
        <item h="1" x="103"/>
        <item h="1" x="682"/>
        <item h="1" x="1756"/>
        <item h="1" x="2114"/>
        <item h="1" x="854"/>
        <item h="1" x="1601"/>
        <item h="1" x="642"/>
        <item h="1" x="1201"/>
        <item h="1" x="2558"/>
        <item h="1" x="255"/>
        <item h="1" x="111"/>
        <item h="1" x="1904"/>
        <item h="1" x="97"/>
        <item h="1" x="1261"/>
        <item h="1" x="402"/>
        <item h="1" x="1936"/>
        <item h="1" x="1813"/>
        <item h="1" x="864"/>
        <item h="1" x="281"/>
        <item h="1" x="1923"/>
        <item h="1" x="2219"/>
        <item h="1" x="1760"/>
        <item h="1" x="72"/>
        <item h="1" x="811"/>
        <item h="1" x="367"/>
        <item h="1" x="88"/>
        <item h="1" x="2403"/>
        <item h="1" x="119"/>
        <item h="1" x="2644"/>
        <item h="1" x="2455"/>
        <item h="1" x="847"/>
        <item h="1" x="1"/>
        <item h="1" x="1177"/>
        <item h="1" x="1685"/>
        <item h="1" x="2235"/>
        <item h="1" x="318"/>
        <item h="1" x="2594"/>
        <item h="1" x="1098"/>
        <item h="1" x="1911"/>
        <item h="1" x="587"/>
        <item h="1" x="496"/>
        <item h="1" x="2310"/>
        <item h="1" x="192"/>
        <item h="1" x="1611"/>
        <item h="1" x="1182"/>
        <item h="1" x="1337"/>
        <item h="1" x="1547"/>
        <item h="1" x="1111"/>
        <item h="1" x="1367"/>
        <item h="1" x="845"/>
        <item h="1" x="1273"/>
        <item h="1" x="1430"/>
        <item h="1" x="2513"/>
        <item h="1" x="1699"/>
        <item h="1" x="615"/>
        <item h="1" x="1313"/>
        <item h="1" x="1175"/>
        <item h="1" x="334"/>
        <item h="1" x="174"/>
        <item h="1" x="1466"/>
        <item h="1" x="910"/>
        <item h="1" x="1703"/>
        <item h="1" x="2893"/>
        <item h="1" x="1630"/>
        <item h="1" x="2895"/>
        <item h="1" x="1929"/>
        <item h="1" x="1418"/>
        <item h="1" x="722"/>
        <item h="1" x="2260"/>
        <item h="1" x="1079"/>
        <item h="1" x="210"/>
        <item h="1" x="1046"/>
        <item h="1" x="891"/>
        <item h="1" x="909"/>
        <item h="1" x="1649"/>
        <item h="1" x="752"/>
        <item h="1" x="2112"/>
        <item h="1" x="2431"/>
        <item h="1" x="2089"/>
        <item h="1" x="2066"/>
        <item h="1" x="2447"/>
        <item h="1" x="981"/>
        <item h="1" x="2524"/>
        <item h="1" x="2774"/>
        <item h="1" x="2077"/>
        <item h="1" x="1735"/>
        <item h="1" x="2773"/>
        <item h="1" x="1400"/>
        <item h="1" x="1953"/>
        <item h="1" x="74"/>
        <item h="1" x="1245"/>
        <item h="1" x="1573"/>
        <item h="1" x="1832"/>
        <item h="1" x="2637"/>
        <item h="1" x="345"/>
        <item h="1" x="2052"/>
        <item h="1" x="1993"/>
        <item h="1" x="2144"/>
        <item h="1" x="1759"/>
        <item h="1" x="468"/>
        <item h="1" x="2540"/>
        <item h="1" x="1314"/>
        <item h="1" x="1139"/>
        <item h="1" x="490"/>
        <item h="1" x="507"/>
        <item h="1" x="2701"/>
        <item h="1" x="936"/>
        <item h="1" x="2848"/>
        <item h="1" x="1675"/>
        <item h="1" x="2663"/>
        <item h="1" x="2545"/>
        <item h="1" x="2217"/>
        <item h="1" x="2458"/>
        <item h="1" x="2157"/>
        <item h="1" x="2461"/>
        <item h="1" x="2487"/>
        <item h="1" x="2257"/>
        <item h="1" x="2055"/>
        <item h="1" x="1472"/>
        <item h="1" x="853"/>
        <item h="1" x="2435"/>
        <item h="1" x="1835"/>
        <item h="1" x="2227"/>
        <item h="1" x="389"/>
        <item h="1" x="312"/>
        <item h="1" x="1102"/>
        <item h="1" x="361"/>
        <item h="1" x="2406"/>
        <item h="1" x="2801"/>
        <item h="1" x="2020"/>
        <item h="1" x="2405"/>
        <item h="1" x="2385"/>
        <item h="1" x="2355"/>
        <item h="1" x="1850"/>
        <item h="1" x="2434"/>
        <item h="1" x="2757"/>
        <item h="1" x="1901"/>
        <item h="1" x="453"/>
        <item h="1" x="520"/>
        <item h="1" x="2034"/>
        <item h="1" x="2179"/>
        <item h="1" x="260"/>
        <item h="1" x="2375"/>
        <item h="1" x="1882"/>
        <item h="1" x="239"/>
        <item h="1" x="2640"/>
        <item h="1" x="2339"/>
        <item h="1" x="1919"/>
        <item h="1" x="1279"/>
        <item h="1" x="2234"/>
        <item h="1" x="951"/>
        <item h="1" x="1496"/>
        <item h="1" x="586"/>
        <item h="1" x="1432"/>
        <item h="1" x="2536"/>
        <item h="1" x="2865"/>
        <item h="1" x="1532"/>
        <item h="1" x="423"/>
        <item h="1" x="2818"/>
        <item h="1" x="2546"/>
        <item h="1" x="2098"/>
        <item h="1" x="2723"/>
        <item h="1" x="1515"/>
        <item h="1" x="2903"/>
        <item h="1" x="2332"/>
        <item h="1" x="1729"/>
        <item h="1" x="2523"/>
        <item h="1" x="2432"/>
        <item h="1" x="377"/>
        <item h="1" x="2554"/>
        <item h="1" x="1073"/>
        <item h="1" x="1589"/>
        <item h="1" x="1391"/>
        <item h="1" x="112"/>
        <item h="1" x="2735"/>
        <item h="1" x="767"/>
        <item h="1" x="1582"/>
        <item h="1" x="1328"/>
        <item h="1" x="1979"/>
        <item h="1" x="647"/>
        <item h="1" x="736"/>
        <item h="1" x="895"/>
        <item h="1" x="2742"/>
        <item h="1" x="1847"/>
        <item h="1" x="2450"/>
        <item h="1" x="707"/>
        <item h="1" x="762"/>
        <item h="1" x="1682"/>
        <item h="1" x="2630"/>
        <item h="1" x="1218"/>
        <item h="1" x="1176"/>
        <item h="1" x="732"/>
        <item h="1" x="376"/>
        <item h="1" x="202"/>
        <item h="1" x="179"/>
        <item h="1" x="742"/>
        <item h="1" x="899"/>
        <item h="1" x="2673"/>
        <item h="1" x="41"/>
        <item h="1" x="2430"/>
        <item h="1" x="114"/>
        <item h="1" x="180"/>
        <item h="1" x="2762"/>
        <item h="1" x="795"/>
        <item h="1" x="694"/>
        <item h="1" x="1568"/>
        <item h="1" x="1021"/>
        <item h="1" x="2111"/>
        <item h="1" x="1831"/>
        <item h="1" x="1361"/>
        <item h="1" x="1708"/>
        <item h="1" x="2777"/>
        <item h="1" x="68"/>
        <item h="1" x="842"/>
        <item h="1" x="1684"/>
        <item h="1" x="2165"/>
        <item h="1" x="933"/>
        <item h="1" x="1214"/>
        <item h="1" x="2814"/>
        <item h="1" x="1191"/>
        <item h="1" x="1963"/>
        <item h="1" x="2025"/>
        <item h="1" x="2725"/>
        <item h="1" x="516"/>
        <item h="1" x="1385"/>
        <item h="1" x="2905"/>
        <item h="1" x="1150"/>
        <item h="1" x="1857"/>
        <item h="1" x="2162"/>
        <item h="1" x="550"/>
        <item h="1" x="1486"/>
        <item h="1" x="2220"/>
        <item h="1" x="40"/>
        <item h="1" x="1172"/>
        <item h="1" x="1597"/>
        <item h="1" x="2791"/>
        <item h="1" x="1478"/>
        <item h="1" x="1460"/>
        <item h="1" x="2418"/>
        <item h="1" x="1383"/>
        <item h="1" x="1076"/>
        <item h="1" x="2033"/>
        <item h="1" x="1323"/>
        <item h="1" x="2421"/>
        <item h="1" x="2719"/>
        <item h="1" x="1557"/>
        <item h="1" x="2533"/>
        <item h="1" x="885"/>
        <item h="1" x="2543"/>
        <item h="1" x="946"/>
        <item h="1" x="1377"/>
        <item h="1" x="1728"/>
        <item h="1" x="2549"/>
        <item h="1" x="2209"/>
        <item h="1" x="2596"/>
        <item h="1" x="2585"/>
        <item h="1" x="1669"/>
        <item h="1" x="2453"/>
        <item h="1" x="86"/>
        <item h="1" x="1276"/>
        <item h="1" x="473"/>
        <item h="1" x="1436"/>
        <item h="1" x="1358"/>
        <item h="1" x="36"/>
        <item h="1" x="1300"/>
        <item h="1" x="1805"/>
        <item h="1" x="1210"/>
        <item h="1" x="779"/>
        <item h="1" x="1437"/>
        <item h="1" x="1270"/>
        <item h="1" x="84"/>
        <item h="1" x="2829"/>
        <item h="1" x="956"/>
        <item h="1" x="2271"/>
        <item h="1" x="479"/>
        <item h="1" x="2855"/>
        <item h="1" x="1853"/>
        <item h="1" x="369"/>
        <item h="1" x="420"/>
        <item h="1" x="288"/>
        <item h="1" x="1607"/>
        <item h="1" x="117"/>
        <item h="1" x="2688"/>
        <item h="1" x="2847"/>
        <item h="1" x="2862"/>
        <item h="1" x="2167"/>
        <item h="1" x="808"/>
        <item h="1" x="618"/>
        <item h="1" x="2415"/>
        <item h="1" x="1159"/>
        <item h="1" x="2399"/>
        <item h="1" x="2224"/>
        <item h="1" x="2547"/>
        <item h="1" x="2556"/>
        <item h="1" x="1750"/>
        <item h="1" x="2531"/>
        <item h="1" x="1058"/>
        <item h="1" x="355"/>
        <item h="1" x="603"/>
        <item h="1" x="976"/>
        <item h="1" x="1190"/>
        <item h="1" x="2383"/>
        <item h="1" x="2495"/>
        <item h="1" x="2857"/>
        <item h="1" x="300"/>
        <item h="1" x="253"/>
        <item h="1" x="1926"/>
        <item h="1" x="1985"/>
        <item h="1" x="1927"/>
        <item h="1" x="934"/>
        <item h="1" x="450"/>
        <item h="1" x="1776"/>
        <item h="1" x="660"/>
        <item h="1" x="1329"/>
        <item h="1" x="2388"/>
        <item h="1" x="1422"/>
        <item h="1" x="472"/>
        <item h="1" x="1291"/>
        <item h="1" x="1959"/>
        <item h="1" x="580"/>
        <item h="1" x="1470"/>
        <item h="1" x="2184"/>
        <item h="1" x="2384"/>
        <item h="1" x="1659"/>
        <item h="1" x="1694"/>
        <item h="1" x="187"/>
        <item h="1" x="1484"/>
        <item h="1" x="510"/>
        <item h="1" x="371"/>
        <item h="1" x="2191"/>
        <item h="1" x="2679"/>
        <item h="1" x="2888"/>
        <item h="1" x="183"/>
        <item h="1" x="1738"/>
        <item h="1" x="1673"/>
        <item h="1" x="307"/>
        <item h="1" x="1057"/>
        <item h="1" x="862"/>
        <item h="1" x="2684"/>
        <item h="1" x="517"/>
        <item h="1" x="168"/>
        <item h="1" x="1435"/>
        <item h="1" x="1612"/>
        <item h="1" x="2633"/>
        <item h="1" x="2838"/>
        <item h="1" x="631"/>
        <item h="1" x="2323"/>
        <item h="1" x="332"/>
        <item h="1" x="1513"/>
        <item h="1" x="1434"/>
        <item h="1" x="2363"/>
        <item h="1" x="2352"/>
        <item h="1" x="2145"/>
        <item h="1" x="2326"/>
        <item h="1" x="2452"/>
        <item h="1" x="1348"/>
        <item h="1" x="2608"/>
        <item h="1" x="1459"/>
        <item h="1" x="415"/>
        <item h="1" x="2270"/>
        <item h="1" x="2321"/>
        <item h="1" x="2878"/>
        <item h="1" x="2188"/>
        <item h="1" x="1236"/>
        <item h="1" x="1003"/>
        <item h="1" x="2592"/>
        <item h="1" x="950"/>
        <item h="1" x="1819"/>
        <item h="1" x="1679"/>
        <item h="1" x="2718"/>
        <item h="1" x="802"/>
        <item h="1" x="2142"/>
        <item h="1" x="2168"/>
        <item h="1" x="2129"/>
        <item h="1" x="421"/>
        <item h="1" x="593"/>
        <item h="1" x="1047"/>
        <item h="1" x="1865"/>
        <item h="1" x="2115"/>
        <item x="1794"/>
        <item h="1" x="2148"/>
        <item h="1" x="2902"/>
        <item h="1" x="2193"/>
        <item h="1" x="1749"/>
        <item h="1" x="1701"/>
        <item h="1" x="632"/>
        <item h="1" x="2631"/>
        <item h="1" x="1229"/>
        <item h="1" x="1656"/>
        <item h="1" x="2891"/>
        <item h="1" x="2591"/>
        <item h="1" x="911"/>
        <item h="1" x="741"/>
        <item h="1" x="1310"/>
        <item h="1" x="2344"/>
        <item h="1" x="2866"/>
        <item h="1" x="1629"/>
        <item h="1" x="411"/>
        <item h="1" x="1398"/>
        <item h="1" x="1343"/>
        <item h="1" x="790"/>
        <item h="1" x="1034"/>
        <item h="1" x="731"/>
        <item h="1" x="399"/>
        <item h="1" x="2035"/>
        <item h="1" x="1017"/>
        <item h="1" x="940"/>
        <item h="1" x="1500"/>
        <item h="1" x="967"/>
        <item h="1" x="1068"/>
        <item h="1" x="383"/>
        <item h="1" x="1933"/>
        <item h="1" x="2305"/>
        <item h="1" x="1965"/>
        <item h="1" x="2081"/>
        <item h="1" x="1978"/>
        <item h="1" x="1362"/>
        <item h="1" x="1364"/>
        <item h="1" x="292"/>
        <item h="1" x="1571"/>
        <item h="1" x="1692"/>
        <item h="1" x="230"/>
        <item h="1" x="91"/>
        <item h="1" x="1396"/>
        <item h="1" x="1491"/>
        <item h="1" x="2368"/>
        <item h="1" x="1351"/>
        <item h="1" x="1220"/>
        <item h="1" x="1736"/>
        <item h="1" x="309"/>
        <item h="1" x="1075"/>
        <item h="1" x="296"/>
        <item h="1" x="1514"/>
        <item h="1" x="1035"/>
        <item h="1" x="351"/>
        <item h="1" x="715"/>
        <item h="1" x="47"/>
        <item h="1" x="749"/>
        <item h="1" x="1250"/>
        <item h="1" x="2118"/>
        <item h="1" x="151"/>
        <item h="1" x="25"/>
        <item h="1" x="888"/>
        <item h="1" x="2039"/>
        <item h="1" x="2590"/>
        <item h="1" x="71"/>
        <item h="1" x="391"/>
        <item h="1" x="922"/>
        <item h="1" x="1283"/>
        <item h="1" x="675"/>
        <item h="1" x="1878"/>
        <item h="1" x="821"/>
        <item h="1" x="540"/>
        <item h="1" x="2053"/>
        <item h="1" x="2107"/>
        <item h="1" x="2255"/>
        <item h="1" x="2793"/>
        <item h="1" x="1239"/>
        <item h="1" x="2824"/>
        <item h="1" x="2580"/>
        <item h="1" x="1272"/>
        <item h="1" x="2413"/>
        <item h="1" x="2713"/>
        <item h="1" x="1546"/>
        <item h="1" x="2117"/>
        <item h="1" x="1294"/>
        <item h="1" x="1299"/>
        <item h="1" x="699"/>
        <item h="1" x="2783"/>
        <item h="1" x="1957"/>
        <item h="1" x="146"/>
        <item h="1" x="1810"/>
        <item h="1" x="1851"/>
        <item h="1" x="2304"/>
        <item h="1" x="1141"/>
        <item h="1" x="944"/>
        <item h="1" x="965"/>
        <item h="1" x="1504"/>
        <item h="1" x="2581"/>
        <item h="1" x="2539"/>
        <item h="1" x="2722"/>
        <item h="1" x="1523"/>
        <item h="1" x="108"/>
        <item h="1" x="325"/>
        <item h="1" x="1055"/>
        <item h="1" x="831"/>
        <item h="1" x="2879"/>
        <item h="1" x="1209"/>
        <item h="1" x="621"/>
        <item h="1" x="426"/>
        <item h="1" x="2029"/>
        <item h="1" x="1480"/>
        <item h="1" x="2512"/>
        <item h="1" x="784"/>
        <item h="1" x="1579"/>
        <item h="1" x="801"/>
        <item h="1" x="8"/>
        <item h="1" x="1152"/>
        <item h="1" x="1183"/>
        <item h="1" x="971"/>
        <item h="1" x="2702"/>
        <item h="1" x="796"/>
        <item h="1" x="297"/>
        <item h="1" x="2811"/>
        <item h="1" x="78"/>
        <item h="1" x="1877"/>
        <item h="1" x="1487"/>
        <item h="1" x="125"/>
        <item h="1" x="1505"/>
        <item h="1" x="1662"/>
        <item h="1" x="1369"/>
        <item h="1" x="486"/>
        <item h="1" x="2561"/>
        <item h="1" x="1867"/>
        <item h="1" x="2806"/>
        <item h="1" x="827"/>
        <item h="1" x="1253"/>
        <item h="1" x="629"/>
        <item h="1" x="611"/>
        <item h="1" x="2660"/>
        <item h="1" x="2634"/>
        <item h="1" x="1453"/>
        <item h="1" x="1595"/>
        <item h="1" x="830"/>
        <item h="1" x="679"/>
        <item h="1" x="918"/>
        <item h="1" x="2054"/>
        <item h="1" x="338"/>
        <item h="1" x="751"/>
        <item h="1" x="1680"/>
        <item h="1" x="1097"/>
        <item h="1" x="937"/>
        <item h="1" x="919"/>
        <item h="1" x="152"/>
        <item h="1" x="1976"/>
        <item h="1" x="2103"/>
        <item h="1" x="231"/>
        <item h="1" x="1243"/>
        <item h="1" x="2697"/>
        <item h="1" x="1997"/>
        <item h="1" x="1481"/>
        <item h="1" x="2083"/>
        <item h="1" x="456"/>
        <item h="1" x="1987"/>
        <item h="1" x="85"/>
        <item h="1" x="397"/>
        <item h="1" x="49"/>
        <item h="1" x="1473"/>
        <item h="1" x="782"/>
        <item h="1" x="155"/>
        <item h="1" x="2577"/>
        <item h="1" x="2170"/>
        <item h="1" x="1087"/>
        <item h="1" x="2351"/>
        <item h="1" x="2429"/>
        <item h="1" x="953"/>
        <item h="1" x="1632"/>
        <item h="1" x="324"/>
        <item h="1" x="886"/>
        <item h="1" x="154"/>
        <item h="1" x="217"/>
        <item h="1" x="1292"/>
        <item h="1" x="2222"/>
        <item h="1" x="1665"/>
        <item h="1" x="1973"/>
        <item h="1" x="1244"/>
        <item h="1" x="1169"/>
        <item h="1" x="552"/>
        <item h="1" x="730"/>
        <item h="1" x="833"/>
        <item h="1" x="165"/>
        <item h="1" x="1583"/>
        <item h="1" x="2248"/>
        <item h="1" x="1806"/>
        <item h="1" x="1065"/>
        <item h="1" x="1519"/>
        <item h="1" x="1900"/>
        <item h="1" x="1061"/>
        <item h="1" x="2327"/>
        <item h="1" x="744"/>
        <item h="1" x="2433"/>
        <item h="1" x="1178"/>
        <item h="1" x="509"/>
        <item h="1" x="1479"/>
        <item h="1" x="750"/>
        <item h="1" x="568"/>
        <item h="1" x="2360"/>
        <item h="1" x="1932"/>
        <item h="1" x="1455"/>
        <item h="1" x="62"/>
        <item h="1" x="80"/>
        <item h="1" x="2607"/>
        <item h="1" x="2707"/>
        <item h="1" x="1166"/>
        <item h="1" x="142"/>
        <item h="1" x="1309"/>
        <item h="1" x="1042"/>
        <item h="1" x="739"/>
        <item h="1" x="1920"/>
        <item h="1" x="1654"/>
        <item h="1" x="2286"/>
        <item h="1" x="2068"/>
        <item h="1" x="1716"/>
        <item h="1" x="2312"/>
        <item h="1" x="599"/>
        <item h="1" x="34"/>
        <item h="1" x="2834"/>
        <item h="1" x="2073"/>
        <item h="1" x="529"/>
        <item x="2754"/>
        <item h="1" x="330"/>
        <item h="1" x="1170"/>
        <item h="1" x="1380"/>
        <item h="1" x="822"/>
        <item h="1" x="35"/>
        <item h="1" x="2242"/>
        <item h="1" x="1101"/>
        <item h="1" x="2772"/>
        <item h="1" x="2441"/>
        <item h="1" x="2225"/>
        <item h="1" x="2190"/>
        <item h="1" x="359"/>
        <item h="1" x="1024"/>
        <item h="1" x="1409"/>
        <item h="1" x="2000"/>
        <item h="1" x="1954"/>
        <item h="1" x="407"/>
        <item h="1" x="1345"/>
        <item h="1" x="1897"/>
        <item h="1" x="2155"/>
        <item h="1" x="2105"/>
        <item h="1" x="556"/>
        <item h="1" x="713"/>
        <item h="1" x="1913"/>
        <item h="1" x="1131"/>
        <item h="1" x="2370"/>
        <item h="1" x="1099"/>
        <item h="1" x="2003"/>
        <item h="1" x="2841"/>
        <item h="1" x="191"/>
        <item h="1" x="2093"/>
        <item h="1" x="1991"/>
        <item h="1" x="1334"/>
        <item h="1" x="363"/>
        <item h="1" x="989"/>
        <item h="1" x="2009"/>
        <item h="1" x="1845"/>
        <item h="1" x="2391"/>
        <item h="1" x="2125"/>
        <item h="1" x="2756"/>
        <item h="1" x="2278"/>
        <item h="1" x="2753"/>
        <item h="1" x="1741"/>
        <item h="1" x="346"/>
        <item h="1" x="1303"/>
        <item h="1" x="988"/>
        <item h="1" x="1427"/>
        <item h="1" x="1655"/>
        <item h="1" x="1861"/>
        <item h="1" x="2158"/>
        <item h="1" x="1555"/>
        <item h="1" x="1696"/>
        <item h="1" x="1156"/>
        <item h="1" x="1775"/>
        <item h="1" x="2381"/>
        <item h="1" x="2358"/>
        <item h="1" x="1799"/>
        <item h="1" x="2839"/>
        <item h="1" x="2574"/>
        <item h="1" x="2610"/>
        <item h="1" x="1234"/>
        <item h="1" x="2476"/>
        <item h="1" x="2880"/>
        <item h="1" x="301"/>
        <item h="1" x="176"/>
        <item h="1" x="1019"/>
        <item h="1" x="197"/>
        <item h="1" x="673"/>
        <item h="1" x="806"/>
        <item h="1" x="2325"/>
        <item h="1" x="1931"/>
        <item h="1" x="2173"/>
        <item h="1" x="1347"/>
        <item h="1" x="1641"/>
        <item h="1" x="1225"/>
        <item h="1" x="171"/>
        <item h="1" x="2836"/>
        <item h="1" x="1295"/>
        <item h="1" x="2028"/>
        <item h="1" x="2092"/>
        <item x="2289"/>
        <item h="1" x="2147"/>
        <item h="1" x="1863"/>
        <item h="1" x="2208"/>
        <item h="1" x="2016"/>
        <item h="1" x="2744"/>
        <item h="1" x="2604"/>
        <item h="1" x="109"/>
        <item h="1" x="1130"/>
        <item h="1" x="2627"/>
        <item h="1" x="2598"/>
        <item h="1" x="1668"/>
        <item h="1" x="2336"/>
        <item h="1" x="2285"/>
        <item h="1" x="2313"/>
        <item h="1" x="374"/>
        <item h="1" x="2696"/>
        <item h="1" x="1260"/>
        <item h="1" x="1731"/>
        <item h="1" x="2437"/>
        <item h="1" x="2520"/>
        <item h="1" x="2727"/>
        <item h="1" x="617"/>
        <item h="1" x="1408"/>
        <item h="1" x="1162"/>
        <item h="1" x="820"/>
        <item h="1" x="219"/>
        <item h="1" x="1724"/>
        <item h="1" x="2572"/>
        <item h="1" x="1233"/>
        <item h="1" x="2595"/>
        <item h="1" x="1751"/>
        <item h="1" x="1069"/>
        <item h="1" x="2479"/>
        <item h="1" x="463"/>
        <item h="1" x="1545"/>
        <item h="1" x="866"/>
        <item h="1" x="785"/>
        <item h="1" x="2160"/>
        <item h="1" x="1755"/>
        <item h="1" x="289"/>
        <item h="1" x="2390"/>
        <item h="1" x="1230"/>
        <item h="1" x="427"/>
        <item h="1" x="368"/>
        <item h="1" x="275"/>
        <item h="1" x="265"/>
        <item h="1" x="2784"/>
        <item h="1" x="505"/>
        <item h="1" x="2854"/>
        <item h="1" x="2290"/>
        <item h="1" x="735"/>
        <item h="1" x="766"/>
        <item h="1" x="1732"/>
        <item h="1" x="87"/>
        <item h="1" x="2602"/>
        <item h="1" x="1822"/>
        <item h="1" x="1762"/>
        <item h="1" x="2319"/>
        <item h="1" x="2477"/>
        <item h="1" x="51"/>
        <item h="1" x="73"/>
        <item h="1" x="1393"/>
        <item h="1" x="562"/>
        <item h="1" x="1342"/>
        <item h="1" x="671"/>
        <item h="1" x="317"/>
        <item h="1" x="601"/>
        <item h="1" x="27"/>
        <item h="1" x="1298"/>
        <item h="1" x="2551"/>
        <item h="1" x="448"/>
        <item h="1" x="1184"/>
        <item h="1" x="640"/>
        <item h="1" x="1451"/>
        <item h="1" x="1864"/>
        <item h="1" x="598"/>
        <item h="1" x="2799"/>
        <item h="1" x="743"/>
        <item h="1" x="974"/>
        <item h="1" x="527"/>
        <item h="1" x="645"/>
        <item h="1" x="1695"/>
        <item h="1" x="2787"/>
        <item h="1" x="1603"/>
        <item h="1" x="2088"/>
        <item h="1" x="2629"/>
        <item h="1" x="1406"/>
        <item h="1" x="2156"/>
        <item h="1" x="437"/>
        <item h="1" x="794"/>
        <item h="1" x="1304"/>
        <item h="1" x="939"/>
        <item h="1" x="2161"/>
        <item h="1" x="670"/>
        <item h="1" x="211"/>
        <item h="1" x="522"/>
        <item h="1" x="1110"/>
        <item h="1" x="622"/>
        <item h="1" x="1212"/>
        <item h="1" x="1715"/>
        <item h="1" x="1790"/>
        <item h="1" x="913"/>
        <item h="1" x="1227"/>
        <item h="1" x="1485"/>
        <item h="1" x="1402"/>
        <item h="1" x="139"/>
        <item h="1" x="856"/>
        <item h="1" x="1038"/>
        <item h="1" x="1489"/>
        <item h="1" x="1711"/>
        <item h="1" x="2460"/>
        <item h="1" x="1524"/>
        <item h="1" x="686"/>
        <item h="1" x="565"/>
        <item h="1" x="212"/>
        <item h="1" x="482"/>
        <item h="1" x="126"/>
        <item h="1" x="1712"/>
        <item h="1" x="1346"/>
        <item h="1" x="637"/>
        <item h="1" x="2350"/>
        <item h="1" x="341"/>
        <item h="1" x="1116"/>
        <item h="1" x="2550"/>
        <item h="1" x="2119"/>
        <item h="1" x="2542"/>
        <item h="1" x="422"/>
        <item h="1" x="1764"/>
        <item h="1" x="162"/>
        <item h="1" x="650"/>
        <item h="1" x="161"/>
        <item h="1" x="465"/>
        <item h="1" x="2407"/>
        <item h="1" x="1535"/>
        <item h="1" x="668"/>
        <item h="1" x="646"/>
        <item h="1" x="2728"/>
        <item h="1" x="2154"/>
        <item h="1" x="1928"/>
        <item h="1" x="912"/>
        <item h="1" x="1015"/>
        <item h="1" x="2177"/>
        <item h="1" x="2038"/>
        <item h="1" x="1224"/>
        <item h="1" x="283"/>
        <item h="1" x="2223"/>
        <item h="1" x="2527"/>
        <item h="1" x="234"/>
        <item h="1" x="470"/>
        <item h="1" x="798"/>
        <item h="1" x="2082"/>
        <item h="1" x="2226"/>
        <item h="1" x="1852"/>
        <item h="1" x="57"/>
        <item h="1" x="1827"/>
        <item h="1" x="1132"/>
        <item h="1" x="1768"/>
        <item h="1" x="1441"/>
        <item h="1" x="1215"/>
        <item h="1" x="544"/>
        <item h="1" x="2869"/>
        <item h="1" x="2284"/>
        <item h="1" x="1020"/>
        <item h="1" x="2490"/>
        <item h="1" x="1008"/>
        <item h="1" x="1039"/>
        <item h="1" x="914"/>
        <item h="1" x="963"/>
        <item h="1" x="2643"/>
        <item h="1" x="331"/>
        <item h="1" x="2868"/>
        <item h="1" x="1311"/>
        <item h="1" x="2169"/>
        <item h="1" x="452"/>
        <item h="1" x="1561"/>
        <item h="1" x="1988"/>
        <item h="1" x="128"/>
        <item h="1" x="2324"/>
        <item h="1" x="869"/>
        <item h="1" x="705"/>
        <item h="1" x="2411"/>
        <item h="1" x="2532"/>
        <item h="1" x="1471"/>
        <item h="1" x="526"/>
        <item h="1" x="10"/>
        <item h="1" x="997"/>
        <item h="1" x="1375"/>
        <item h="1" x="1814"/>
        <item h="1" x="454"/>
        <item h="1" x="2195"/>
        <item h="1" x="1301"/>
        <item h="1" x="1934"/>
        <item h="1" x="2393"/>
        <item h="1" x="1766"/>
        <item h="1" x="849"/>
        <item h="1" x="678"/>
        <item h="1" x="569"/>
        <item h="1" x="1925"/>
        <item h="1" x="2126"/>
        <item h="1" x="2345"/>
        <item h="1" x="193"/>
        <item h="1" x="2268"/>
        <item h="1" x="812"/>
        <item h="1" x="213"/>
        <item h="1" x="252"/>
        <item h="1" x="414"/>
        <item h="1" x="873"/>
        <item h="1" x="1745"/>
        <item h="1" x="194"/>
        <item h="1" x="1638"/>
        <item h="1" x="23"/>
        <item h="1" x="277"/>
        <item h="1" x="2501"/>
        <item h="1" x="829"/>
        <item h="1" x="2253"/>
        <item h="1" x="1648"/>
        <item h="1" x="1800"/>
        <item h="1" x="2018"/>
        <item h="1" x="2535"/>
        <item h="1" x="2"/>
        <item h="1" x="900"/>
        <item h="1" x="236"/>
        <item h="1" x="137"/>
        <item h="1" x="290"/>
        <item h="1" x="394"/>
        <item h="1" x="298"/>
        <item h="1" x="1140"/>
        <item h="1" x="64"/>
        <item h="1" x="1915"/>
        <item h="1" x="877"/>
        <item h="1" x="262"/>
        <item h="1" x="357"/>
        <item h="1" x="560"/>
        <item h="1" x="1090"/>
        <item h="1" x="2682"/>
        <item h="1" x="1463"/>
        <item h="1" x="1254"/>
        <item h="1" x="2213"/>
        <item h="1" x="115"/>
        <item h="1" x="1226"/>
        <item h="1" x="2180"/>
        <item h="1" x="195"/>
        <item h="1" x="2864"/>
        <item h="1" x="1004"/>
        <item h="1" x="1657"/>
        <item h="1" x="1488"/>
        <item h="1" x="2446"/>
        <item h="1" x="2579"/>
        <item h="1" x="1078"/>
        <item h="1" x="428"/>
        <item h="1" x="2457"/>
        <item h="1" x="2743"/>
        <item h="1" x="791"/>
        <item h="1" x="2152"/>
        <item h="1" x="1677"/>
        <item h="1" x="1912"/>
        <item h="1" x="1449"/>
        <item h="1" x="460"/>
        <item h="1" x="1624"/>
        <item h="1" x="404"/>
        <item h="1" x="1765"/>
        <item h="1" x="1349"/>
        <item h="1" x="2526"/>
        <item h="1" x="1770"/>
        <item h="1" x="2856"/>
        <item h="1" x="12"/>
        <item h="1" x="2127"/>
        <item h="1" x="2037"/>
        <item h="1" x="244"/>
        <item h="1" x="756"/>
        <item h="1" x="395"/>
        <item h="1" x="390"/>
        <item h="1" x="1862"/>
        <item h="1" x="487"/>
        <item h="1" x="664"/>
        <item h="1" x="304"/>
        <item h="1" x="1059"/>
        <item h="1" x="451"/>
        <item h="1" x="1368"/>
        <item h="1" x="1324"/>
        <item h="1" x="2567"/>
        <item h="1" x="839"/>
        <item h="1" x="734"/>
        <item h="1" x="2863"/>
        <item h="1" x="26"/>
        <item h="1" x="1266"/>
        <item h="1" x="557"/>
        <item h="1" x="284"/>
        <item h="1" x="1454"/>
        <item h="1" x="215"/>
        <item h="1" x="1066"/>
        <item h="1" x="1327"/>
        <item h="1" x="1590"/>
        <item h="1" x="328"/>
        <item h="1" x="1198"/>
        <item h="1" x="2366"/>
        <item h="1" x="1608"/>
        <item h="1" x="539"/>
        <item h="1" x="285"/>
        <item h="1" x="218"/>
        <item h="1" x="818"/>
        <item h="1" x="11"/>
        <item h="1" x="851"/>
        <item h="1" x="1023"/>
        <item h="1" x="1880"/>
        <item h="1" x="897"/>
        <item h="1" x="2472"/>
        <item h="1" x="249"/>
        <item h="1" x="246"/>
        <item h="1" x="638"/>
        <item h="1" x="295"/>
        <item h="1" x="813"/>
        <item h="1" x="1077"/>
        <item h="1" x="352"/>
        <item h="1" x="959"/>
        <item h="1" x="2482"/>
        <item h="1" x="2849"/>
        <item h="1" x="1683"/>
        <item h="1" x="2700"/>
        <item h="1" x="2064"/>
        <item h="1" x="375"/>
        <item h="1" x="439"/>
        <item h="1" x="1558"/>
        <item h="1" x="955"/>
        <item h="1" x="1438"/>
        <item h="1" x="2247"/>
        <item h="1" x="2135"/>
        <item h="1" x="987"/>
        <item h="1" x="1108"/>
        <item h="1" x="1094"/>
        <item h="1" x="263"/>
        <item h="1" x="904"/>
        <item h="1" x="396"/>
        <item h="1" x="1456"/>
        <item h="1" x="458"/>
        <item h="1" x="1447"/>
        <item h="1" x="167"/>
        <item h="1" x="757"/>
        <item h="1" x="382"/>
        <item h="1" x="977"/>
        <item h="1" x="360"/>
        <item h="1" x="1506"/>
        <item h="1" x="581"/>
        <item h="1" x="769"/>
        <item h="1" x="205"/>
        <item h="1" x="20"/>
        <item h="1" x="690"/>
        <item h="1" x="863"/>
        <item h="1" x="1335"/>
        <item h="1" x="1171"/>
        <item h="1" x="2628"/>
        <item h="1" x="2514"/>
        <item h="1" x="697"/>
        <item h="1" x="2825"/>
        <item h="1" x="2894"/>
        <item h="1" x="1596"/>
        <item h="1" x="464"/>
        <item h="1" x="2525"/>
        <item h="1" x="2159"/>
        <item h="1" x="483"/>
        <item h="1" x="372"/>
        <item h="1" x="2588"/>
        <item h="1" x="2346"/>
        <item h="1" x="1121"/>
        <item h="1" x="2288"/>
        <item h="1" x="2502"/>
        <item h="1" x="430"/>
        <item h="1" x="1100"/>
        <item h="1" x="2693"/>
        <item h="1" x="1036"/>
        <item h="1" x="2141"/>
        <item h="1" x="2443"/>
        <item h="1" x="1994"/>
        <item h="1" x="2537"/>
        <item h="1" x="1798"/>
        <item h="1" x="2229"/>
        <item h="1" x="2377"/>
        <item h="1" x="2149"/>
        <item h="1" x="2573"/>
        <item h="1" x="2373"/>
        <item h="1" x="1578"/>
        <item h="1" x="898"/>
        <item h="1" x="1011"/>
        <item h="1" x="2095"/>
        <item h="1" x="302"/>
        <item h="1" x="2786"/>
        <item h="1" x="2639"/>
        <item h="1" x="1448"/>
        <item h="1" x="2497"/>
        <item h="1" x="314"/>
        <item h="1" x="1344"/>
        <item h="1" x="169"/>
        <item h="1" x="1104"/>
        <item h="1" x="2198"/>
        <item h="1" x="1118"/>
        <item h="1" x="1600"/>
        <item h="1" x="1325"/>
        <item h="1" x="2231"/>
        <item h="1" x="2109"/>
        <item h="1" x="2823"/>
        <item h="1" x="2620"/>
        <item h="1" x="1095"/>
        <item h="1" x="2251"/>
        <item h="1" x="1858"/>
        <item h="1" x="1727"/>
        <item h="1" x="1839"/>
        <item h="1" x="2655"/>
        <item h="1" x="2505"/>
        <item h="1" x="1426"/>
        <item h="1" x="2317"/>
        <item h="1" x="1674"/>
        <item h="1" x="2113"/>
        <item h="1" x="474"/>
        <item h="1" x="2174"/>
        <item h="1" x="1886"/>
        <item h="1" x="1507"/>
        <item h="1" x="2065"/>
        <item h="1" x="2010"/>
        <item h="1" x="1249"/>
        <item h="1" x="1228"/>
        <item h="1" x="1103"/>
        <item h="1" x="2904"/>
        <item h="1" x="2216"/>
        <item h="1" x="1474"/>
        <item h="1" x="2354"/>
        <item h="1" x="2238"/>
        <item h="1" x="2906"/>
        <item h="1" x="2480"/>
        <item h="1" x="2061"/>
        <item h="1" x="2128"/>
        <item h="1" x="2412"/>
        <item h="1" x="2318"/>
        <item h="1" x="1999"/>
        <item h="1" x="1356"/>
        <item h="1" x="1431"/>
        <item h="1" x="2599"/>
        <item h="1" x="966"/>
        <item h="1" x="18"/>
        <item h="1" x="2470"/>
        <item h="1" x="2699"/>
        <item h="1" x="2067"/>
        <item h="1" x="2044"/>
        <item h="1" x="2695"/>
        <item x="403"/>
        <item h="1" x="2087"/>
        <item h="1" x="1709"/>
        <item h="1" x="2343"/>
        <item h="1" x="2530"/>
        <item h="1" x="1866"/>
        <item h="1" x="2150"/>
        <item h="1" x="2246"/>
        <item h="1" x="2172"/>
        <item h="1" x="1916"/>
        <item h="1" x="1873"/>
        <item h="1" x="1520"/>
        <item h="1" x="1784"/>
        <item h="1" x="1606"/>
        <item h="1" x="1691"/>
        <item h="1" x="2861"/>
        <item h="1" x="1381"/>
        <item h="1" x="850"/>
        <item h="1" x="2759"/>
        <item h="1" x="2570"/>
        <item h="1" x="990"/>
        <item h="1" x="2691"/>
        <item h="1" x="1333"/>
        <item h="1" x="225"/>
        <item h="1" x="82"/>
        <item h="1" x="4"/>
        <item h="1" x="459"/>
        <item h="1" x="1575"/>
        <item h="1" x="2648"/>
        <item h="1" x="2711"/>
        <item h="1" x="2303"/>
        <item h="1" x="2014"/>
        <item h="1" x="2804"/>
        <item h="1" x="582"/>
        <item h="1" x="964"/>
        <item h="1" x="1205"/>
        <item h="1" x="1305"/>
        <item h="1" x="480"/>
        <item h="1" x="1444"/>
        <item h="1" x="2254"/>
        <item h="1" x="1483"/>
        <item h="1" x="884"/>
        <item h="1" x="2279"/>
        <item h="1" x="1465"/>
        <item h="1" x="551"/>
        <item h="1" x="2755"/>
        <item h="1" x="2322"/>
        <item h="1" x="2798"/>
        <item h="1" x="1238"/>
        <item h="1" x="274"/>
        <item h="1" x="384"/>
        <item h="1" x="727"/>
        <item h="1" x="381"/>
        <item h="1" x="13"/>
        <item h="1" x="995"/>
        <item h="1" x="2051"/>
        <item h="1" x="2750"/>
        <item h="1" x="1946"/>
        <item h="1" x="2675"/>
        <item h="1" x="1138"/>
        <item h="1" x="655"/>
        <item h="1" x="2371"/>
        <item h="1" x="696"/>
        <item h="1" x="1621"/>
        <item h="1" x="1107"/>
        <item h="1" x="1528"/>
        <item h="1" x="2414"/>
        <item h="1" x="425"/>
        <item h="1" x="1793"/>
        <item h="1" x="1720"/>
        <item h="1" x="501"/>
        <item h="1" x="541"/>
        <item h="1" x="1816"/>
        <item h="1" x="777"/>
        <item h="1" x="2017"/>
        <item h="1" x="1366"/>
        <item h="1" x="1317"/>
        <item h="1" x="549"/>
        <item h="1" x="2830"/>
        <item h="1" x="1028"/>
        <item h="1" x="1151"/>
        <item h="1" x="968"/>
        <item h="1" x="1056"/>
        <item h="1" x="1049"/>
        <item h="1" x="2767"/>
        <item h="1" x="2233"/>
        <item h="1" x="419"/>
        <item h="1" x="1616"/>
        <item h="1" x="2015"/>
        <item h="1" x="1881"/>
        <item h="1" x="1415"/>
        <item h="1" x="1288"/>
        <item h="1" x="1541"/>
        <item h="1" x="129"/>
        <item h="1" x="616"/>
        <item h="1" x="1401"/>
        <item h="1" x="93"/>
        <item h="1" x="1353"/>
        <item h="1" x="787"/>
        <item h="1" x="2342"/>
        <item h="1" x="2143"/>
        <item h="1" x="120"/>
        <item h="1" x="1181"/>
        <item h="1" x="1966"/>
        <item h="1" x="135"/>
        <item h="1" x="2163"/>
        <item h="1" x="1952"/>
        <item h="1" x="1747"/>
        <item h="1" x="1278"/>
        <item h="1" x="1200"/>
        <item h="1" x="2734"/>
        <item h="1" x="1114"/>
        <item h="1" x="492"/>
        <item h="1" x="140"/>
        <item h="1" x="719"/>
        <item h="1" x="2445"/>
        <item h="1" x="199"/>
        <item h="1" x="2293"/>
        <item h="1" x="2273"/>
        <item h="1" x="2733"/>
        <item h="1" x="1119"/>
        <item h="1" x="1721"/>
        <item h="1" x="776"/>
        <item h="1" x="90"/>
        <item h="1" x="1070"/>
        <item h="1" x="2183"/>
        <item h="1" x="387"/>
        <item h="1" x="1530"/>
        <item h="1" x="2484"/>
        <item h="1" x="1246"/>
        <item h="1" x="2491"/>
        <item h="1" x="2400"/>
        <item h="1" x="247"/>
        <item h="1" x="499"/>
        <item h="1" x="2668"/>
        <item h="1" x="1142"/>
        <item h="1" x="19"/>
        <item h="1" x="1939"/>
        <item h="1" x="2858"/>
        <item h="1" x="2410"/>
        <item h="1" x="2657"/>
        <item h="1" x="441"/>
        <item h="1" x="1287"/>
        <item h="1" x="1905"/>
        <item h="1" x="2752"/>
        <item h="1" x="2232"/>
        <item h="1" x="1984"/>
        <item h="1" x="1733"/>
        <item h="1" x="101"/>
        <item h="1" x="1772"/>
        <item h="1" x="2031"/>
        <item h="1" x="190"/>
        <item h="1" x="957"/>
        <item h="1" x="2875"/>
        <item h="1" x="1211"/>
        <item h="1" x="2069"/>
        <item h="1" x="1475"/>
        <item h="1" x="1811"/>
        <item h="1" x="1730"/>
        <item h="1" x="781"/>
        <item h="1" x="2635"/>
        <item h="1" x="651"/>
        <item h="1" x="1414"/>
        <item h="1" x="1041"/>
        <item h="1" x="2309"/>
        <item h="1" x="1529"/>
        <item h="1" x="2291"/>
        <item h="1" x="2739"/>
        <item h="1" x="188"/>
        <item h="1" x="2680"/>
        <item h="1" x="445"/>
        <item h="1" x="1137"/>
        <item h="1" x="189"/>
        <item h="1" x="597"/>
        <item h="1" x="2899"/>
        <item h="1" x="373"/>
        <item h="1" x="754"/>
        <item h="1" x="164"/>
        <item h="1" x="1379"/>
        <item h="1" x="347"/>
        <item h="1" x="1838"/>
        <item h="1" x="99"/>
        <item h="1" x="929"/>
        <item h="1" x="299"/>
        <item h="1" x="641"/>
        <item h="1" x="1646"/>
        <item h="1" x="2612"/>
        <item h="1" x="2496"/>
        <item h="1" x="1330"/>
        <item h="1" x="1196"/>
        <item h="1" x="828"/>
        <item h="1" x="386"/>
        <item h="1" x="1587"/>
        <item h="1" x="1074"/>
        <item h="1" x="788"/>
        <item h="1" x="1370"/>
        <item h="1" x="204"/>
        <item h="1" x="548"/>
        <item h="1" x="424"/>
        <item h="1" x="814"/>
        <item h="1" x="1424"/>
        <item h="1" x="2023"/>
        <item h="1" x="2809"/>
        <item h="1" x="2218"/>
        <item h="1" x="1168"/>
        <item h="1" x="630"/>
        <item h="1" x="1633"/>
        <item h="1" x="438"/>
        <item h="1" x="1785"/>
        <item h="1" x="1467"/>
        <item h="1" x="235"/>
        <item h="1" x="1944"/>
        <item h="1" x="2778"/>
        <item h="1" x="1758"/>
        <item h="1" x="2605"/>
        <item h="1" x="1262"/>
        <item h="1" x="1013"/>
        <item h="1" x="1512"/>
        <item h="1" x="1686"/>
        <item h="1" x="1242"/>
        <item h="1" x="1834"/>
        <item h="1" x="2826"/>
        <item h="1" x="159"/>
        <item h="1" x="1860"/>
        <item h="1" x="1619"/>
        <item h="1" x="1795"/>
        <item h="1" x="958"/>
        <item h="1" x="792"/>
        <item h="1" x="2386"/>
        <item h="1" x="1525"/>
        <item h="1" x="1998"/>
        <item h="1" x="1219"/>
        <item h="1" x="2827"/>
        <item h="1" x="1690"/>
        <item h="1" x="666"/>
        <item h="1" x="1269"/>
        <item h="1" x="573"/>
        <item h="1" x="1531"/>
        <item h="1" x="970"/>
        <item h="1" x="2185"/>
        <item h="1" x="2500"/>
        <item h="1" x="1640"/>
        <item h="1" x="1251"/>
        <item h="1" x="2776"/>
        <item h="1" x="442"/>
        <item h="1" x="2202"/>
        <item h="1" x="986"/>
        <item h="1" x="208"/>
        <item h="1" x="606"/>
        <item h="1" x="1780"/>
        <item h="1" x="2228"/>
        <item h="1" x="537"/>
        <item h="1" x="595"/>
        <item h="1" x="2146"/>
        <item h="1" x="857"/>
        <item h="1" x="875"/>
        <item h="1" x="1341"/>
        <item h="1" x="1113"/>
        <item h="1" x="2215"/>
        <item h="1" x="1105"/>
        <item h="1" x="902"/>
        <item h="1" x="1411"/>
        <item h="1" x="2002"/>
        <item h="1" x="2131"/>
        <item h="1" x="2207"/>
        <item h="1" x="16"/>
        <item h="1" x="1918"/>
        <item h="1" x="221"/>
        <item h="1" x="1631"/>
        <item h="1" x="2206"/>
        <item h="1" x="1789"/>
        <item h="1" x="1372"/>
        <item h="1" x="28"/>
        <item h="1" x="2805"/>
        <item h="1" x="1442"/>
        <item h="1" x="2026"/>
        <item h="1" x="1490"/>
        <item h="1" x="1388"/>
        <item h="1" x="2122"/>
        <item h="1" x="1009"/>
        <item h="1" x="712"/>
        <item h="1" x="241"/>
        <item h="1" x="319"/>
        <item h="1" x="2889"/>
        <item h="1" x="2566"/>
        <item h="1" x="2624"/>
        <item h="1" x="600"/>
        <item h="1" x="2690"/>
        <item h="1" x="1352"/>
        <item h="1" x="2488"/>
        <item h="1" x="1767"/>
        <item h="1" x="1518"/>
        <item h="1" x="1386"/>
        <item h="1" x="2243"/>
        <item h="1" x="2810"/>
        <item h="1" x="1960"/>
        <item h="1" x="817"/>
        <item h="1" x="33"/>
        <item h="1" x="147"/>
        <item h="1" x="1774"/>
        <item h="1" x="1771"/>
        <item h="1" x="1586"/>
        <item h="1" x="2882"/>
        <item h="1" x="2509"/>
        <item h="1" x="1576"/>
        <item h="1" x="952"/>
        <item h="1" x="1086"/>
        <item h="1" x="1192"/>
        <item h="1" x="2837"/>
        <item h="1" x="2280"/>
        <item h="1" x="2870"/>
        <item h="1" x="1420"/>
        <item h="1" x="44"/>
        <item h="1" x="2047"/>
        <item h="1" x="1022"/>
        <item h="1" x="1354"/>
        <item h="1" x="1585"/>
        <item h="1" x="39"/>
        <item h="1" x="879"/>
        <item h="1" x="1339"/>
        <item h="1" x="401"/>
        <item h="1" x="1719"/>
        <item h="1" x="2485"/>
        <item h="1" x="1697"/>
        <item h="1" x="69"/>
        <item h="1" x="48"/>
        <item h="1" x="1413"/>
        <item h="1" x="102"/>
        <item h="1" x="1081"/>
        <item h="1" x="2769"/>
        <item h="1" x="2843"/>
        <item h="1" x="1777"/>
        <item h="1" x="677"/>
        <item h="1" x="1990"/>
        <item h="1" x="1290"/>
        <item h="1" x="2475"/>
        <item h="1" x="157"/>
        <item h="1" x="883"/>
        <item h="1" x="1989"/>
        <item h="1" x="344"/>
        <item h="1" x="1815"/>
        <item h="1" x="2187"/>
        <item h="1" x="810"/>
        <item h="1" x="506"/>
        <item h="1" x="1416"/>
        <item h="1" x="380"/>
        <item h="1" x="148"/>
        <item h="1" x="945"/>
        <item h="1" x="511"/>
        <item h="1" x="1971"/>
        <item h="1" x="608"/>
        <item h="1" x="2529"/>
        <item h="1" x="42"/>
        <item h="1" x="530"/>
        <item h="1" x="758"/>
        <item h="1" x="449"/>
        <item h="1" x="2259"/>
        <item h="1" x="1350"/>
        <item h="1" x="2636"/>
        <item h="1" x="343"/>
        <item h="1" x="846"/>
        <item h="1" x="644"/>
        <item h="1" x="724"/>
        <item h="1" x="772"/>
        <item h="1" x="410"/>
        <item h="1" x="700"/>
        <item h="1" x="2250"/>
        <item h="1" x="268"/>
        <item h="1" x="269"/>
        <item h="1" x="1752"/>
        <item h="1" x="370"/>
        <item h="1" x="2835"/>
        <item h="1" x="58"/>
        <item h="1" x="1062"/>
        <item h="1" x="1713"/>
        <item h="1" x="2515"/>
        <item h="1" x="2024"/>
        <item h="1" x="1149"/>
        <item h="1" x="2099"/>
        <item h="1" x="714"/>
        <item h="1" x="2528"/>
        <item h="1" x="1781"/>
        <item h="1" x="2729"/>
        <item h="1" x="1859"/>
        <item h="1" x="889"/>
        <item h="1" x="2666"/>
        <item h="1" x="2212"/>
        <item h="1" x="2802"/>
        <item h="1" x="662"/>
        <item h="1" x="2883"/>
        <item h="1" x="892"/>
        <item h="1" x="1088"/>
        <item h="1" x="1837"/>
        <item h="1" x="2201"/>
        <item h="1" x="2032"/>
        <item h="1" x="1821"/>
        <item h="1" x="2338"/>
        <item h="1" x="747"/>
        <item h="1" x="2845"/>
        <item h="1" x="721"/>
        <item h="1" x="1874"/>
        <item h="1" x="576"/>
        <item h="1" x="2316"/>
        <item t="default"/>
      </items>
      <autoSortScope>
        <pivotArea dataOnly="0" outline="0" fieldPosition="0">
          <references count="1">
            <reference field="4294967294" count="1" selected="0">
              <x v="0"/>
            </reference>
          </references>
        </pivotArea>
      </autoSortScope>
    </pivotField>
    <pivotField showAll="0"/>
    <pivotField showAll="0">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pivotField>
    <pivotField showAll="0"/>
    <pivotField showAll="0"/>
    <pivotField showAll="0"/>
    <pivotField showAll="0"/>
    <pivotField showAll="0"/>
    <pivotField showAll="0"/>
    <pivotField numFmtId="164" showAll="0"/>
    <pivotField showAll="0"/>
    <pivotField showAll="0"/>
    <pivotField showAll="0"/>
  </pivotFields>
  <rowFields count="1">
    <field x="7"/>
  </rowFields>
  <rowItems count="5">
    <i>
      <x v="174"/>
    </i>
    <i>
      <x v="2060"/>
    </i>
    <i>
      <x v="1749"/>
    </i>
    <i>
      <x v="2504"/>
    </i>
    <i>
      <x v="1979"/>
    </i>
  </rowItems>
  <colItems count="1">
    <i/>
  </colItems>
  <dataFields count="1">
    <dataField name="Avg. IMDB Rating" fld="5" subtotal="average" baseField="7" baseItem="0" numFmtId="165"/>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7A9D64-70F1-475F-A417-7C255E5746A5}"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Stars">
  <location ref="H34:I46" firstHeaderRow="1" firstDataRow="1" firstDataCol="1"/>
  <pivotFields count="20">
    <pivotField showAll="0">
      <items count="7434">
        <item x="5423"/>
        <item x="5183"/>
        <item x="6164"/>
        <item x="3294"/>
        <item x="4757"/>
        <item x="5874"/>
        <item x="4987"/>
        <item x="7266"/>
        <item x="1352"/>
        <item x="556"/>
        <item x="5341"/>
        <item x="4490"/>
        <item x="3391"/>
        <item x="2674"/>
        <item x="4161"/>
        <item x="1214"/>
        <item x="1044"/>
        <item x="5465"/>
        <item x="6737"/>
        <item x="3455"/>
        <item x="410"/>
        <item x="5906"/>
        <item x="5157"/>
        <item x="2811"/>
        <item x="3612"/>
        <item x="2629"/>
        <item x="5470"/>
        <item x="7128"/>
        <item x="6138"/>
        <item x="5610"/>
        <item x="5649"/>
        <item x="4421"/>
        <item x="6757"/>
        <item x="2137"/>
        <item x="3852"/>
        <item x="4833"/>
        <item x="5376"/>
        <item x="1379"/>
        <item x="2921"/>
        <item x="4183"/>
        <item x="6152"/>
        <item x="3531"/>
        <item x="486"/>
        <item x="6825"/>
        <item x="6191"/>
        <item x="4245"/>
        <item x="5945"/>
        <item x="6315"/>
        <item x="4144"/>
        <item x="4090"/>
        <item x="5182"/>
        <item x="3651"/>
        <item x="4025"/>
        <item x="6090"/>
        <item x="5028"/>
        <item x="1965"/>
        <item x="6375"/>
        <item x="5415"/>
        <item x="2069"/>
        <item x="2515"/>
        <item x="3372"/>
        <item x="2399"/>
        <item x="5020"/>
        <item x="5015"/>
        <item x="5826"/>
        <item x="6314"/>
        <item x="3897"/>
        <item x="4529"/>
        <item x="5101"/>
        <item x="4023"/>
        <item x="7383"/>
        <item x="6607"/>
        <item x="6937"/>
        <item x="7322"/>
        <item x="6146"/>
        <item x="208"/>
        <item x="4388"/>
        <item x="5824"/>
        <item x="5414"/>
        <item x="948"/>
        <item x="7196"/>
        <item x="6451"/>
        <item x="3573"/>
        <item x="3143"/>
        <item x="3991"/>
        <item x="998"/>
        <item x="2488"/>
        <item x="4061"/>
        <item x="1192"/>
        <item x="1486"/>
        <item x="5054"/>
        <item x="3432"/>
        <item x="4540"/>
        <item x="3"/>
        <item x="6630"/>
        <item x="1377"/>
        <item x="6460"/>
        <item x="936"/>
        <item x="6919"/>
        <item x="7313"/>
        <item x="3794"/>
        <item x="6619"/>
        <item x="2301"/>
        <item x="3199"/>
        <item x="715"/>
        <item x="1616"/>
        <item x="5354"/>
        <item x="361"/>
        <item x="4437"/>
        <item x="3240"/>
        <item x="3390"/>
        <item x="1344"/>
        <item x="1793"/>
        <item x="6783"/>
        <item x="5838"/>
        <item x="2381"/>
        <item x="4537"/>
        <item x="7308"/>
        <item x="6903"/>
        <item x="7306"/>
        <item x="1554"/>
        <item x="2925"/>
        <item x="2311"/>
        <item x="2027"/>
        <item x="6290"/>
        <item x="939"/>
        <item x="1244"/>
        <item x="7034"/>
        <item x="6119"/>
        <item x="5895"/>
        <item x="4523"/>
        <item x="4853"/>
        <item x="2663"/>
        <item x="4928"/>
        <item x="4293"/>
        <item x="1393"/>
        <item x="6184"/>
        <item x="6406"/>
        <item x="4637"/>
        <item x="6817"/>
        <item x="2377"/>
        <item x="2707"/>
        <item x="1898"/>
        <item x="3818"/>
        <item x="2039"/>
        <item x="3140"/>
        <item x="6425"/>
        <item x="2723"/>
        <item x="310"/>
        <item x="6429"/>
        <item x="4659"/>
        <item x="4535"/>
        <item x="2464"/>
        <item x="7309"/>
        <item x="890"/>
        <item x="4262"/>
        <item x="6586"/>
        <item x="1201"/>
        <item x="3570"/>
        <item x="2187"/>
        <item x="3500"/>
        <item x="272"/>
        <item x="4291"/>
        <item x="6358"/>
        <item x="6768"/>
        <item x="1085"/>
        <item x="6421"/>
        <item x="6393"/>
        <item x="1338"/>
        <item x="3262"/>
        <item x="424"/>
        <item x="1350"/>
        <item x="506"/>
        <item x="663"/>
        <item x="1055"/>
        <item x="1251"/>
        <item x="1473"/>
        <item x="501"/>
        <item x="5459"/>
        <item x="3225"/>
        <item x="2233"/>
        <item x="375"/>
        <item x="1185"/>
        <item x="598"/>
        <item x="7214"/>
        <item x="5469"/>
        <item x="2601"/>
        <item x="7080"/>
        <item x="1916"/>
        <item x="2058"/>
        <item x="3589"/>
        <item x="675"/>
        <item x="6032"/>
        <item x="4908"/>
        <item x="5847"/>
        <item x="4385"/>
        <item x="5450"/>
        <item x="1761"/>
        <item x="7109"/>
        <item x="3295"/>
        <item x="2556"/>
        <item x="3121"/>
        <item x="5458"/>
        <item x="512"/>
        <item x="4706"/>
        <item x="7073"/>
        <item x="2117"/>
        <item x="1284"/>
        <item x="2994"/>
        <item x="602"/>
        <item x="1822"/>
        <item x="2213"/>
        <item x="6929"/>
        <item x="2856"/>
        <item x="3123"/>
        <item x="6020"/>
        <item x="2822"/>
        <item x="2605"/>
        <item x="6807"/>
        <item x="2885"/>
        <item x="4438"/>
        <item x="649"/>
        <item x="6373"/>
        <item x="2652"/>
        <item x="6576"/>
        <item x="3539"/>
        <item x="4054"/>
        <item x="7100"/>
        <item x="3798"/>
        <item x="4646"/>
        <item x="4116"/>
        <item x="5800"/>
        <item x="7283"/>
        <item x="4006"/>
        <item x="6095"/>
        <item x="860"/>
        <item x="4018"/>
        <item x="6169"/>
        <item x="1291"/>
        <item x="2502"/>
        <item x="5963"/>
        <item x="102"/>
        <item x="1003"/>
        <item x="3051"/>
        <item x="4858"/>
        <item x="2436"/>
        <item x="2624"/>
        <item x="2174"/>
        <item x="5061"/>
        <item x="5977"/>
        <item x="1277"/>
        <item x="7205"/>
        <item x="7292"/>
        <item x="4731"/>
        <item x="4074"/>
        <item x="2255"/>
        <item x="6415"/>
        <item x="3066"/>
        <item x="6267"/>
        <item x="7136"/>
        <item x="5472"/>
        <item x="1066"/>
        <item x="6777"/>
        <item x="3131"/>
        <item x="7311"/>
        <item x="1766"/>
        <item x="6129"/>
        <item x="732"/>
        <item x="3368"/>
        <item x="1622"/>
        <item x="4441"/>
        <item x="4900"/>
        <item x="5502"/>
        <item x="6286"/>
        <item x="513"/>
        <item x="4247"/>
        <item x="667"/>
        <item x="5437"/>
        <item x="3566"/>
        <item x="6272"/>
        <item x="1665"/>
        <item x="3084"/>
        <item x="3006"/>
        <item x="2364"/>
        <item x="2546"/>
        <item x="228"/>
        <item x="5"/>
        <item x="4885"/>
        <item x="1380"/>
        <item x="2806"/>
        <item x="2021"/>
        <item x="682"/>
        <item x="2918"/>
        <item x="6004"/>
        <item x="4396"/>
        <item x="6352"/>
        <item x="4464"/>
        <item x="3829"/>
        <item x="1738"/>
        <item x="5531"/>
        <item x="6699"/>
        <item x="2032"/>
        <item x="1264"/>
        <item x="888"/>
        <item x="4392"/>
        <item x="6897"/>
        <item x="3025"/>
        <item x="836"/>
        <item x="5417"/>
        <item x="4989"/>
        <item x="7264"/>
        <item x="2265"/>
        <item x="3446"/>
        <item x="5435"/>
        <item x="4086"/>
        <item x="1470"/>
        <item x="2934"/>
        <item x="6943"/>
        <item x="5697"/>
        <item x="6849"/>
        <item x="1902"/>
        <item x="6226"/>
        <item x="179"/>
        <item x="491"/>
        <item x="4143"/>
        <item x="4904"/>
        <item x="6941"/>
        <item x="3707"/>
        <item x="4348"/>
        <item x="381"/>
        <item x="967"/>
        <item x="6716"/>
        <item x="6731"/>
        <item x="1739"/>
        <item x="3665"/>
        <item x="3332"/>
        <item x="633"/>
        <item x="6592"/>
        <item x="4704"/>
        <item x="3820"/>
        <item x="4391"/>
        <item x="6925"/>
        <item x="7108"/>
        <item x="4864"/>
        <item x="41"/>
        <item x="4956"/>
        <item x="5740"/>
        <item x="6510"/>
        <item x="5347"/>
        <item x="1449"/>
        <item x="3806"/>
        <item x="481"/>
        <item x="1212"/>
        <item x="7213"/>
        <item x="954"/>
        <item x="6933"/>
        <item x="3401"/>
        <item x="577"/>
        <item x="793"/>
        <item x="4961"/>
        <item x="27"/>
        <item x="2205"/>
        <item x="3272"/>
        <item x="6842"/>
        <item x="6127"/>
        <item x="6918"/>
        <item x="2115"/>
        <item x="1151"/>
        <item x="1597"/>
        <item x="1816"/>
        <item x="3913"/>
        <item x="6843"/>
        <item x="3407"/>
        <item x="3795"/>
        <item x="134"/>
        <item x="3680"/>
        <item x="5941"/>
        <item x="7052"/>
        <item x="6303"/>
        <item x="4320"/>
        <item x="6591"/>
        <item x="733"/>
        <item x="4184"/>
        <item x="7235"/>
        <item x="3816"/>
        <item x="3058"/>
        <item x="417"/>
        <item x="262"/>
        <item x="6997"/>
        <item x="3699"/>
        <item x="2325"/>
        <item x="6012"/>
        <item x="7245"/>
        <item x="3574"/>
        <item x="4678"/>
        <item x="3959"/>
        <item x="841"/>
        <item x="1859"/>
        <item x="113"/>
        <item x="3078"/>
        <item x="1810"/>
        <item x="2798"/>
        <item x="5457"/>
        <item x="135"/>
        <item x="3495"/>
        <item x="1487"/>
        <item x="7220"/>
        <item x="204"/>
        <item x="4691"/>
        <item x="3031"/>
        <item x="4436"/>
        <item x="4046"/>
        <item x="3415"/>
        <item x="3029"/>
        <item x="6141"/>
        <item x="4426"/>
        <item x="1409"/>
        <item x="6405"/>
        <item x="7134"/>
        <item x="2499"/>
        <item x="379"/>
        <item x="3875"/>
        <item x="7290"/>
        <item x="1102"/>
        <item x="4709"/>
        <item x="3506"/>
        <item x="5345"/>
        <item x="2761"/>
        <item x="5910"/>
        <item x="2446"/>
        <item x="4190"/>
        <item x="1095"/>
        <item x="2748"/>
        <item x="7244"/>
        <item x="3773"/>
        <item x="5675"/>
        <item x="1188"/>
        <item x="3426"/>
        <item x="3165"/>
        <item x="6322"/>
        <item x="7279"/>
        <item x="6891"/>
        <item x="212"/>
        <item x="7145"/>
        <item x="6624"/>
        <item x="5855"/>
        <item x="1639"/>
        <item x="3364"/>
        <item x="5888"/>
        <item x="2290"/>
        <item x="1392"/>
        <item x="1956"/>
        <item x="6831"/>
        <item x="5492"/>
        <item x="3899"/>
        <item x="6495"/>
        <item x="7066"/>
        <item x="2752"/>
        <item x="4092"/>
        <item x="3217"/>
        <item x="3430"/>
        <item x="6"/>
        <item x="4301"/>
        <item x="3479"/>
        <item x="1397"/>
        <item x="4794"/>
        <item x="2614"/>
        <item x="5843"/>
        <item x="5271"/>
        <item x="1403"/>
        <item x="908"/>
        <item x="3322"/>
        <item x="7061"/>
        <item x="4875"/>
        <item x="1650"/>
        <item x="6003"/>
        <item x="1695"/>
        <item x="7212"/>
        <item x="4608"/>
        <item x="5942"/>
        <item x="1195"/>
        <item x="2406"/>
        <item x="3461"/>
        <item x="3195"/>
        <item x="898"/>
        <item x="887"/>
        <item x="2119"/>
        <item x="4434"/>
        <item x="6711"/>
        <item x="93"/>
        <item x="1301"/>
        <item x="4804"/>
        <item x="2141"/>
        <item x="6384"/>
        <item x="3007"/>
        <item x="4494"/>
        <item x="1426"/>
        <item x="2576"/>
        <item x="2331"/>
        <item x="1135"/>
        <item x="7218"/>
        <item x="2671"/>
        <item x="6704"/>
        <item x="4669"/>
        <item x="4007"/>
        <item x="3563"/>
        <item x="5187"/>
        <item x="5436"/>
        <item x="4727"/>
        <item x="982"/>
        <item x="7188"/>
        <item x="3484"/>
        <item x="1976"/>
        <item x="4880"/>
        <item x="3803"/>
        <item x="5873"/>
        <item x="6927"/>
        <item x="4988"/>
        <item x="6585"/>
        <item x="5867"/>
        <item x="1145"/>
        <item x="5026"/>
        <item x="6176"/>
        <item x="6262"/>
        <item x="3986"/>
        <item x="3044"/>
        <item x="3402"/>
        <item x="5169"/>
        <item x="261"/>
        <item x="4145"/>
        <item x="3637"/>
        <item x="1709"/>
        <item x="5337"/>
        <item x="6485"/>
        <item x="7248"/>
        <item x="7057"/>
        <item x="762"/>
        <item x="958"/>
        <item x="5053"/>
        <item x="1651"/>
        <item x="5475"/>
        <item x="3125"/>
        <item x="2130"/>
        <item x="6896"/>
        <item x="6594"/>
        <item x="2622"/>
        <item x="3239"/>
        <item x="4789"/>
        <item x="1143"/>
        <item x="1075"/>
        <item x="3877"/>
        <item x="6899"/>
        <item x="3464"/>
        <item x="446"/>
        <item x="5223"/>
        <item x="712"/>
        <item x="5215"/>
        <item x="2497"/>
        <item x="488"/>
        <item x="6036"/>
        <item x="160"/>
        <item x="840"/>
        <item x="1115"/>
        <item x="635"/>
        <item x="1429"/>
        <item x="1631"/>
        <item x="2569"/>
        <item x="1835"/>
        <item x="1028"/>
        <item x="407"/>
        <item x="7418"/>
        <item x="4177"/>
        <item x="2758"/>
        <item x="1327"/>
        <item x="4460"/>
        <item x="2506"/>
        <item x="6145"/>
        <item x="1721"/>
        <item x="2178"/>
        <item x="5485"/>
        <item x="780"/>
        <item x="6713"/>
        <item x="2976"/>
        <item x="4670"/>
        <item x="7207"/>
        <item x="4235"/>
        <item x="5749"/>
        <item x="7154"/>
        <item x="6242"/>
        <item x="1155"/>
        <item x="3754"/>
        <item x="3713"/>
        <item x="6614"/>
        <item x="6528"/>
        <item x="684"/>
        <item x="4095"/>
        <item x="5042"/>
        <item x="2715"/>
        <item x="3745"/>
        <item x="953"/>
        <item x="3844"/>
        <item x="5247"/>
        <item x="2953"/>
        <item x="313"/>
        <item x="4030"/>
        <item x="2537"/>
        <item x="6480"/>
        <item x="4361"/>
        <item x="6058"/>
        <item x="1160"/>
        <item x="3307"/>
        <item x="5661"/>
        <item x="4798"/>
        <item x="1939"/>
        <item x="3329"/>
        <item x="4264"/>
        <item x="2024"/>
        <item x="4857"/>
        <item x="2958"/>
        <item x="1364"/>
        <item x="7354"/>
        <item x="1428"/>
        <item x="3014"/>
        <item x="4566"/>
        <item x="2617"/>
        <item x="2026"/>
        <item x="6676"/>
        <item x="2346"/>
        <item x="6836"/>
        <item x="3520"/>
        <item x="4745"/>
        <item x="5751"/>
        <item x="6978"/>
        <item x="3687"/>
        <item x="5933"/>
        <item x="6909"/>
        <item x="4611"/>
        <item x="5268"/>
        <item x="7046"/>
        <item x="1248"/>
        <item x="3012"/>
        <item x="7038"/>
        <item x="5822"/>
        <item x="1987"/>
        <item x="6666"/>
        <item x="6022"/>
        <item x="534"/>
        <item x="7000"/>
        <item x="3489"/>
        <item x="3743"/>
        <item x="7174"/>
        <item x="3759"/>
        <item x="2923"/>
        <item x="2971"/>
        <item x="1825"/>
        <item x="4668"/>
        <item x="2840"/>
        <item x="5022"/>
        <item x="4671"/>
        <item x="5048"/>
        <item x="2866"/>
        <item x="3639"/>
        <item x="5168"/>
        <item x="4960"/>
        <item x="4883"/>
        <item x="2036"/>
        <item x="2235"/>
        <item x="1242"/>
        <item x="2933"/>
        <item x="6979"/>
        <item x="6414"/>
        <item x="6214"/>
        <item x="3734"/>
        <item x="2743"/>
        <item x="4497"/>
        <item x="5071"/>
        <item x="6472"/>
        <item x="7408"/>
        <item x="6180"/>
        <item x="5657"/>
        <item x="3828"/>
        <item x="4943"/>
        <item x="2581"/>
        <item x="3481"/>
        <item x="6044"/>
        <item x="6224"/>
        <item x="2148"/>
        <item x="3319"/>
        <item x="3276"/>
        <item x="4146"/>
        <item x="4031"/>
        <item x="6742"/>
        <item x="7391"/>
        <item x="2281"/>
        <item x="3172"/>
        <item x="4968"/>
        <item x="4747"/>
        <item x="7047"/>
        <item x="5860"/>
        <item x="3354"/>
        <item x="530"/>
        <item x="220"/>
        <item x="3700"/>
        <item x="3588"/>
        <item x="1581"/>
        <item x="2338"/>
        <item x="1149"/>
        <item x="1269"/>
        <item x="1697"/>
        <item x="368"/>
        <item x="4137"/>
        <item x="734"/>
        <item x="3560"/>
        <item x="6858"/>
        <item x="986"/>
        <item x="5186"/>
        <item x="470"/>
        <item x="1032"/>
        <item x="2431"/>
        <item x="3070"/>
        <item x="4592"/>
        <item x="5498"/>
        <item x="4306"/>
        <item x="2744"/>
        <item x="5718"/>
        <item x="6419"/>
        <item x="419"/>
        <item x="4516"/>
        <item x="6220"/>
        <item x="2392"/>
        <item x="7327"/>
        <item x="3439"/>
        <item x="1236"/>
        <item x="6284"/>
        <item x="1258"/>
        <item x="3408"/>
        <item x="3757"/>
        <item x="6400"/>
        <item x="4048"/>
        <item x="4212"/>
        <item x="6428"/>
        <item x="2005"/>
        <item x="6301"/>
        <item x="6016"/>
        <item x="3613"/>
        <item x="4788"/>
        <item x="5799"/>
        <item x="2917"/>
        <item x="6463"/>
        <item x="1300"/>
        <item x="4123"/>
        <item x="913"/>
        <item x="881"/>
        <item x="4284"/>
        <item x="1862"/>
        <item x="1460"/>
        <item x="1895"/>
        <item x="3628"/>
        <item x="6778"/>
        <item x="2675"/>
        <item x="1249"/>
        <item x="1925"/>
        <item x="2908"/>
        <item x="1383"/>
        <item x="1640"/>
        <item x="6349"/>
        <item x="7423"/>
        <item x="613"/>
        <item x="4481"/>
        <item x="3904"/>
        <item x="5515"/>
        <item x="2181"/>
        <item x="5643"/>
        <item x="4734"/>
        <item x="3536"/>
        <item x="2547"/>
        <item x="4871"/>
        <item x="4879"/>
        <item x="5713"/>
        <item x="3304"/>
        <item x="5519"/>
        <item x="4539"/>
        <item x="3807"/>
        <item x="3860"/>
        <item x="6538"/>
        <item x="937"/>
        <item x="6409"/>
        <item x="7058"/>
        <item x="1440"/>
        <item x="1927"/>
        <item x="6446"/>
        <item x="2862"/>
        <item x="4902"/>
        <item x="5544"/>
        <item x="7428"/>
        <item x="1078"/>
        <item x="6598"/>
        <item x="7114"/>
        <item x="3224"/>
        <item x="4004"/>
        <item x="7002"/>
        <item x="217"/>
        <item x="6894"/>
        <item x="4401"/>
        <item x="4983"/>
        <item x="6770"/>
        <item x="531"/>
        <item x="2165"/>
        <item x="528"/>
        <item x="2461"/>
        <item x="2530"/>
        <item x="3256"/>
        <item x="1489"/>
        <item x="6828"/>
        <item x="6341"/>
        <item x="3670"/>
        <item x="1060"/>
        <item x="1566"/>
        <item x="7347"/>
        <item x="5282"/>
        <item x="7206"/>
        <item x="2302"/>
        <item x="685"/>
        <item x="7113"/>
        <item x="2975"/>
        <item x="4776"/>
        <item x="2352"/>
        <item x="587"/>
        <item x="6260"/>
        <item x="4076"/>
        <item x="1624"/>
        <item x="4721"/>
        <item x="1317"/>
        <item x="2981"/>
        <item x="4148"/>
        <item x="3834"/>
        <item x="3960"/>
        <item x="158"/>
        <item x="2462"/>
        <item x="2291"/>
        <item x="2474"/>
        <item x="934"/>
        <item x="4051"/>
        <item x="2775"/>
        <item x="6218"/>
        <item x="6160"/>
        <item x="6273"/>
        <item x="372"/>
        <item x="2557"/>
        <item x="1735"/>
        <item x="3425"/>
        <item x="343"/>
        <item x="5652"/>
        <item x="919"/>
        <item x="3301"/>
        <item x="5128"/>
        <item x="241"/>
        <item x="4109"/>
        <item x="2157"/>
        <item x="4882"/>
        <item x="2390"/>
        <item x="7415"/>
        <item x="1769"/>
        <item x="553"/>
        <item x="122"/>
        <item x="2112"/>
        <item x="5191"/>
        <item x="1921"/>
        <item x="609"/>
        <item x="3567"/>
        <item x="878"/>
        <item x="2397"/>
        <item x="7062"/>
        <item x="3689"/>
        <item x="1691"/>
        <item x="552"/>
        <item x="5154"/>
        <item x="83"/>
        <item x="3927"/>
        <item x="4634"/>
        <item x="3061"/>
        <item x="7107"/>
        <item x="1797"/>
        <item x="3664"/>
        <item x="7338"/>
        <item x="2040"/>
        <item x="3089"/>
        <item x="4765"/>
        <item x="2941"/>
        <item x="7221"/>
        <item x="7021"/>
        <item x="969"/>
        <item x="1100"/>
        <item x="1436"/>
        <item x="2300"/>
        <item x="2985"/>
        <item x="5311"/>
        <item x="3659"/>
        <item x="2952"/>
        <item x="3431"/>
        <item x="2372"/>
        <item x="5628"/>
        <item x="7186"/>
        <item x="1206"/>
        <item x="6380"/>
        <item x="3694"/>
        <item x="3512"/>
        <item x="2683"/>
        <item x="1848"/>
        <item x="6999"/>
        <item x="5375"/>
        <item x="1351"/>
        <item x="7019"/>
        <item x="1786"/>
        <item x="2198"/>
        <item x="2549"/>
        <item x="405"/>
        <item x="2963"/>
        <item x="5068"/>
        <item x="5922"/>
        <item x="2623"/>
        <item x="737"/>
        <item x="5043"/>
        <item x="3732"/>
        <item x="3050"/>
        <item x="32"/>
        <item x="3581"/>
        <item x="4719"/>
        <item x="487"/>
        <item x="535"/>
        <item x="1575"/>
        <item x="2951"/>
        <item x="7318"/>
        <item x="7023"/>
        <item x="7009"/>
        <item x="6282"/>
        <item x="377"/>
        <item x="1623"/>
        <item x="652"/>
        <item x="7210"/>
        <item x="4718"/>
        <item x="6365"/>
        <item x="4479"/>
        <item x="3247"/>
        <item x="5382"/>
        <item x="5294"/>
        <item x="5742"/>
        <item x="6518"/>
        <item x="4985"/>
        <item x="4379"/>
        <item x="6708"/>
        <item x="3796"/>
        <item x="1297"/>
        <item x="5477"/>
        <item x="4335"/>
        <item x="7329"/>
        <item x="911"/>
        <item x="3638"/>
        <item x="4200"/>
        <item x="3498"/>
        <item x="7366"/>
        <item x="1041"/>
        <item x="548"/>
        <item x="4580"/>
        <item x="3521"/>
        <item x="2824"/>
        <item x="6200"/>
        <item x="5440"/>
        <item x="4653"/>
        <item x="24"/>
        <item x="5323"/>
        <item x="6556"/>
        <item x="5428"/>
        <item x="4180"/>
        <item x="3842"/>
        <item x="5431"/>
        <item x="4084"/>
        <item x="19"/>
        <item x="4172"/>
        <item x="4151"/>
        <item x="3938"/>
        <item x="5884"/>
        <item x="171"/>
        <item x="3351"/>
        <item x="3950"/>
        <item x="2102"/>
        <item x="4907"/>
        <item x="323"/>
        <item x="1851"/>
        <item x="1250"/>
        <item x="6021"/>
        <item x="2880"/>
        <item x="4270"/>
        <item x="2511"/>
        <item x="972"/>
        <item x="3963"/>
        <item x="3265"/>
        <item x="7072"/>
        <item x="1103"/>
        <item x="5648"/>
        <item x="5591"/>
        <item x="5180"/>
        <item x="7200"/>
        <item x="6577"/>
        <item x="2572"/>
        <item x="2730"/>
        <item x="1412"/>
        <item x="6860"/>
        <item x="111"/>
        <item x="3556"/>
        <item x="5907"/>
        <item x="6638"/>
        <item x="2711"/>
        <item x="6080"/>
        <item x="581"/>
        <item x="2554"/>
        <item x="4079"/>
        <item x="4698"/>
        <item x="17"/>
        <item x="1318"/>
        <item x="1777"/>
        <item x="1669"/>
        <item x="5300"/>
        <item x="6771"/>
        <item x="6455"/>
        <item x="2365"/>
        <item x="4223"/>
        <item x="6954"/>
        <item x="6416"/>
        <item x="693"/>
        <item x="1373"/>
        <item x="4337"/>
        <item x="2522"/>
        <item x="7185"/>
        <item x="7389"/>
        <item x="2804"/>
        <item x="4927"/>
        <item x="2072"/>
        <item x="2705"/>
        <item x="294"/>
        <item x="499"/>
        <item x="1068"/>
        <item x="3270"/>
        <item x="35"/>
        <item x="1831"/>
        <item x="7132"/>
        <item x="4652"/>
        <item x="6671"/>
        <item x="5738"/>
        <item x="6297"/>
        <item x="3849"/>
        <item x="6793"/>
        <item x="7251"/>
        <item x="6133"/>
        <item x="2078"/>
        <item x="6922"/>
        <item x="6642"/>
        <item x="7365"/>
        <item x="5098"/>
        <item x="4308"/>
        <item x="165"/>
        <item x="920"/>
        <item x="1912"/>
        <item x="2245"/>
        <item x="5837"/>
        <item x="2374"/>
        <item x="2404"/>
        <item x="6574"/>
        <item x="2956"/>
        <item x="6171"/>
        <item x="6863"/>
        <item x="5495"/>
        <item x="4755"/>
        <item x="5730"/>
        <item x="6886"/>
        <item x="4667"/>
        <item x="5452"/>
        <item x="4926"/>
        <item x="2636"/>
        <item x="4753"/>
        <item x="2619"/>
        <item x="5074"/>
        <item x="3592"/>
        <item x="877"/>
        <item x="1315"/>
        <item x="1491"/>
        <item x="279"/>
        <item x="4893"/>
        <item x="3984"/>
        <item x="4496"/>
        <item x="3802"/>
        <item x="3145"/>
        <item x="718"/>
        <item x="86"/>
        <item x="4428"/>
        <item x="2893"/>
        <item x="147"/>
        <item x="2299"/>
        <item x="3747"/>
        <item x="3337"/>
        <item x="6061"/>
        <item x="4445"/>
        <item x="2932"/>
        <item x="2598"/>
        <item x="6664"/>
        <item x="3693"/>
        <item x="6707"/>
        <item x="3333"/>
        <item x="5677"/>
        <item x="794"/>
        <item x="5674"/>
        <item x="5489"/>
        <item x="2842"/>
        <item x="418"/>
        <item x="626"/>
        <item x="1496"/>
        <item x="5193"/>
        <item x="4024"/>
        <item x="5332"/>
        <item x="2125"/>
        <item x="6536"/>
        <item x="5131"/>
        <item x="97"/>
        <item x="4565"/>
        <item x="5115"/>
        <item x="6283"/>
        <item x="7241"/>
        <item x="5624"/>
        <item x="4991"/>
        <item x="3601"/>
        <item x="4179"/>
        <item x="3936"/>
        <item x="4785"/>
        <item x="2580"/>
        <item x="3109"/>
        <item x="4504"/>
        <item x="6049"/>
        <item x="4305"/>
        <item x="7323"/>
        <item x="1615"/>
        <item x="5261"/>
        <item x="4191"/>
        <item x="4594"/>
        <item x="589"/>
        <item x="16"/>
        <item x="1525"/>
        <item x="6379"/>
        <item x="6000"/>
        <item x="1084"/>
        <item x="7379"/>
        <item x="3985"/>
        <item x="4569"/>
        <item x="3605"/>
        <item x="6611"/>
        <item x="866"/>
        <item x="3163"/>
        <item x="4824"/>
        <item x="536"/>
        <item x="2138"/>
        <item x="1254"/>
        <item x="1663"/>
        <item x="1886"/>
        <item x="1187"/>
        <item x="2566"/>
        <item x="6967"/>
        <item x="5478"/>
        <item x="1382"/>
        <item x="5318"/>
        <item x="5314"/>
        <item x="600"/>
        <item x="3765"/>
        <item x="359"/>
        <item x="4420"/>
        <item x="2133"/>
        <item x="7091"/>
        <item x="5960"/>
        <item x="3752"/>
        <item x="2582"/>
        <item x="7004"/>
        <item x="6493"/>
        <item x="4601"/>
        <item x="1310"/>
        <item x="2684"/>
        <item x="5438"/>
        <item x="2991"/>
        <item x="4082"/>
        <item x="2891"/>
        <item x="490"/>
        <item x="5490"/>
        <item x="3212"/>
        <item x="5288"/>
        <item x="4078"/>
        <item x="1977"/>
        <item x="3160"/>
        <item x="2107"/>
        <item x="89"/>
        <item x="1833"/>
        <item x="2453"/>
        <item x="5234"/>
        <item x="2089"/>
        <item x="101"/>
        <item x="2113"/>
        <item x="1874"/>
        <item x="1768"/>
        <item x="269"/>
        <item x="3357"/>
        <item x="1331"/>
        <item x="2422"/>
        <item x="2560"/>
        <item x="4869"/>
        <item x="4767"/>
        <item x="2224"/>
        <item x="2535"/>
        <item x="4530"/>
        <item x="7403"/>
        <item x="7224"/>
        <item x="520"/>
        <item x="2709"/>
        <item x="4064"/>
        <item x="3171"/>
        <item x="997"/>
        <item x="2012"/>
        <item x="4409"/>
        <item x="2006"/>
        <item x="1688"/>
        <item x="5958"/>
        <item x="6440"/>
        <item x="5362"/>
        <item x="6123"/>
        <item x="5175"/>
        <item x="6443"/>
        <item x="4519"/>
        <item x="909"/>
        <item x="713"/>
        <item x="2649"/>
        <item x="4627"/>
        <item x="8"/>
        <item x="2589"/>
        <item x="850"/>
        <item x="1235"/>
        <item x="6874"/>
        <item x="5421"/>
        <item x="641"/>
        <item x="1271"/>
        <item x="4344"/>
        <item x="7360"/>
        <item x="806"/>
        <item x="677"/>
        <item x="3771"/>
        <item x="4321"/>
        <item x="6287"/>
        <item x="4278"/>
        <item x="4199"/>
        <item x="7307"/>
        <item x="1221"/>
        <item x="7166"/>
        <item x="7180"/>
        <item x="4382"/>
        <item x="6746"/>
        <item x="4027"/>
        <item x="5809"/>
        <item x="832"/>
        <item x="2486"/>
        <item x="1252"/>
        <item x="6835"/>
        <item x="7043"/>
        <item x="318"/>
        <item x="1811"/>
        <item x="618"/>
        <item x="159"/>
        <item x="3590"/>
        <item x="1231"/>
        <item x="646"/>
        <item x="3774"/>
        <item x="1574"/>
        <item x="2079"/>
        <item x="1973"/>
        <item x="6854"/>
        <item x="6084"/>
        <item x="722"/>
        <item x="3017"/>
        <item x="211"/>
        <item x="495"/>
        <item x="6564"/>
        <item x="2288"/>
        <item x="4073"/>
        <item x="5383"/>
        <item x="4468"/>
        <item x="4285"/>
        <item x="2631"/>
        <item x="2081"/>
        <item x="3030"/>
        <item x="4572"/>
        <item x="3022"/>
        <item x="5777"/>
        <item x="148"/>
        <item x="5970"/>
        <item x="4341"/>
        <item x="5663"/>
        <item x="1576"/>
        <item x="3513"/>
        <item x="1980"/>
        <item x="2229"/>
        <item x="2110"/>
        <item x="6469"/>
        <item x="1385"/>
        <item x="2262"/>
        <item x="6661"/>
        <item x="3055"/>
        <item x="5616"/>
        <item x="2518"/>
        <item x="2667"/>
        <item x="5379"/>
        <item x="5885"/>
        <item x="3882"/>
        <item x="4598"/>
        <item x="2483"/>
        <item x="6051"/>
        <item x="551"/>
        <item x="5647"/>
        <item x="1814"/>
        <item x="5371"/>
        <item x="2836"/>
        <item x="5831"/>
        <item x="1475"/>
        <item x="5759"/>
        <item x="3624"/>
        <item x="1600"/>
        <item x="630"/>
        <item x="5523"/>
        <item x="4249"/>
        <item x="3552"/>
        <item x="4852"/>
        <item x="5445"/>
        <item x="2961"/>
        <item x="7302"/>
        <item x="5425"/>
        <item x="3561"/>
        <item x="1720"/>
        <item x="7088"/>
        <item x="5774"/>
        <item x="3891"/>
        <item x="763"/>
        <item x="679"/>
        <item x="6517"/>
        <item x="7089"/>
        <item x="1087"/>
        <item x="234"/>
        <item x="1111"/>
        <item x="1494"/>
        <item x="592"/>
        <item x="874"/>
        <item x="831"/>
        <item x="6773"/>
        <item x="1326"/>
        <item x="6549"/>
        <item x="2630"/>
        <item x="2167"/>
        <item x="1083"/>
        <item x="907"/>
        <item x="1368"/>
        <item x="3374"/>
        <item x="834"/>
        <item x="1232"/>
        <item x="3861"/>
        <item x="2395"/>
        <item x="2017"/>
        <item x="2510"/>
        <item x="374"/>
        <item x="366"/>
        <item x="1196"/>
        <item x="1296"/>
        <item x="5500"/>
        <item x="1821"/>
        <item x="944"/>
        <item x="3608"/>
        <item x="3328"/>
        <item x="3442"/>
        <item x="42"/>
        <item x="1137"/>
        <item x="4673"/>
        <item x="1734"/>
        <item x="7414"/>
        <item x="3170"/>
        <item x="358"/>
        <item x="2997"/>
        <item x="3088"/>
        <item x="4826"/>
        <item x="1868"/>
        <item x="4819"/>
        <item x="430"/>
        <item x="4677"/>
        <item x="521"/>
        <item x="190"/>
        <item x="2722"/>
        <item x="1517"/>
        <item x="1092"/>
        <item x="1744"/>
        <item x="5668"/>
        <item x="749"/>
        <item x="385"/>
        <item x="4555"/>
        <item x="1313"/>
        <item x="2452"/>
        <item x="2878"/>
        <item x="1469"/>
        <item x="4201"/>
        <item x="6508"/>
        <item x="6907"/>
        <item x="5056"/>
        <item x="4164"/>
        <item x="6186"/>
        <item x="2134"/>
        <item x="1480"/>
        <item x="5024"/>
        <item x="786"/>
        <item x="3296"/>
        <item x="3672"/>
        <item x="1629"/>
        <item x="3769"/>
        <item x="6698"/>
        <item x="3340"/>
        <item x="2383"/>
        <item x="1261"/>
        <item x="2628"/>
        <item x="981"/>
        <item x="462"/>
        <item x="5528"/>
        <item x="6616"/>
        <item x="3018"/>
        <item x="5511"/>
        <item x="4196"/>
        <item x="1755"/>
        <item x="4117"/>
        <item x="3266"/>
        <item x="5938"/>
        <item x="6206"/>
        <item x="4632"/>
        <item x="6913"/>
        <item x="1652"/>
        <item x="4069"/>
        <item x="4259"/>
        <item x="4814"/>
        <item x="5574"/>
        <item x="1174"/>
        <item x="1972"/>
        <item x="2247"/>
        <item x="4416"/>
        <item x="6298"/>
        <item x="765"/>
        <item x="5420"/>
        <item x="2821"/>
        <item x="1762"/>
        <item x="1638"/>
        <item x="2333"/>
        <item x="7388"/>
        <item x="129"/>
        <item x="1863"/>
        <item x="2208"/>
        <item x="1527"/>
        <item x="1528"/>
        <item x="1369"/>
        <item x="2779"/>
        <item x="6219"/>
        <item x="3297"/>
        <item x="2657"/>
        <item x="4553"/>
        <item x="247"/>
        <item x="1169"/>
        <item x="1431"/>
        <item x="2680"/>
        <item x="1337"/>
        <item x="5075"/>
        <item x="5504"/>
        <item x="2411"/>
        <item x="167"/>
        <item x="371"/>
        <item x="917"/>
        <item x="6678"/>
        <item x="7064"/>
        <item x="975"/>
        <item x="403"/>
        <item x="2938"/>
        <item x="5581"/>
        <item x="6441"/>
        <item x="2563"/>
        <item x="5040"/>
        <item x="2035"/>
        <item x="1147"/>
        <item x="2562"/>
        <item x="698"/>
        <item x="5213"/>
        <item x="5087"/>
        <item x="4124"/>
        <item x="1703"/>
        <item x="7141"/>
        <item x="709"/>
        <item x="1133"/>
        <item x="250"/>
        <item x="2577"/>
        <item x="397"/>
        <item x="246"/>
        <item x="1873"/>
        <item x="5287"/>
        <item x="3115"/>
        <item x="3416"/>
        <item x="2101"/>
        <item x="3200"/>
        <item x="3311"/>
        <item x="1526"/>
        <item x="6730"/>
        <item x="1775"/>
        <item x="799"/>
        <item x="1894"/>
        <item x="803"/>
        <item x="1935"/>
        <item x="5231"/>
        <item x="5226"/>
        <item x="4773"/>
        <item x="1969"/>
        <item x="1940"/>
        <item x="6357"/>
        <item x="6187"/>
        <item x="1740"/>
        <item x="2805"/>
        <item x="6632"/>
        <item x="2249"/>
        <item x="4158"/>
        <item x="7118"/>
        <item x="6822"/>
        <item x="2236"/>
        <item x="5217"/>
        <item x="4641"/>
        <item x="1017"/>
        <item x="783"/>
        <item x="2677"/>
        <item x="1765"/>
        <item x="3302"/>
        <item x="664"/>
        <item x="5538"/>
        <item x="6098"/>
        <item x="6868"/>
        <item x="7204"/>
        <item x="5891"/>
        <item x="6973"/>
        <item x="3544"/>
        <item x="4658"/>
        <item x="3434"/>
        <item x="4131"/>
        <item x="4133"/>
        <item x="5609"/>
        <item x="2700"/>
        <item x="1013"/>
        <item x="4521"/>
        <item x="2901"/>
        <item x="4650"/>
        <item x="5600"/>
        <item x="5979"/>
        <item x="5808"/>
        <item x="6958"/>
        <item x="5113"/>
        <item x="3534"/>
        <item x="1637"/>
        <item x="4282"/>
        <item x="5399"/>
        <item x="3979"/>
        <item x="1237"/>
        <item x="1632"/>
        <item x="2613"/>
        <item x="2153"/>
        <item x="3709"/>
        <item x="3968"/>
        <item x="255"/>
        <item x="5593"/>
        <item x="3595"/>
        <item x="1033"/>
        <item x="4474"/>
        <item x="5716"/>
        <item x="6741"/>
        <item x="4748"/>
        <item x="4111"/>
        <item x="1256"/>
        <item x="3316"/>
        <item x="5260"/>
        <item x="2423"/>
        <item x="6063"/>
        <item x="6998"/>
        <item x="1122"/>
        <item x="1531"/>
        <item x="1406"/>
        <item x="5365"/>
        <item x="4507"/>
        <item x="4992"/>
        <item x="3291"/>
        <item x="198"/>
        <item x="6318"/>
        <item x="4033"/>
        <item x="5924"/>
        <item x="1464"/>
        <item x="4909"/>
        <item x="1849"/>
        <item x="402"/>
        <item x="3202"/>
        <item x="6680"/>
        <item x="4395"/>
        <item x="2002"/>
        <item x="3470"/>
        <item x="5514"/>
        <item x="4296"/>
        <item x="7421"/>
        <item x="2679"/>
        <item x="5790"/>
        <item x="3854"/>
        <item x="4746"/>
        <item x="4685"/>
        <item x="6199"/>
        <item x="2441"/>
        <item x="5328"/>
        <item x="3035"/>
        <item x="3931"/>
        <item x="2888"/>
        <item x="5632"/>
        <item x="6721"/>
        <item x="7373"/>
        <item x="3823"/>
        <item x="1877"/>
        <item x="7211"/>
        <item x="4640"/>
        <item x="5279"/>
        <item x="6599"/>
        <item x="7296"/>
        <item x="4355"/>
        <item x="2570"/>
        <item x="1871"/>
        <item x="3413"/>
        <item x="7010"/>
        <item x="3113"/>
        <item x="5229"/>
        <item x="845"/>
        <item x="995"/>
        <item x="2854"/>
        <item x="3841"/>
        <item x="3695"/>
        <item x="4265"/>
        <item x="4425"/>
        <item x="6944"/>
        <item x="7278"/>
        <item x="1770"/>
        <item x="3805"/>
        <item x="2131"/>
        <item x="2763"/>
        <item x="3697"/>
        <item x="2029"/>
        <item x="3668"/>
        <item x="6325"/>
        <item x="2719"/>
        <item x="6399"/>
        <item x="5396"/>
        <item x="1042"/>
        <item x="2246"/>
        <item x="7105"/>
        <item x="6527"/>
        <item x="5418"/>
        <item x="4049"/>
        <item x="2831"/>
        <item x="154"/>
        <item x="1540"/>
        <item x="5828"/>
        <item x="1015"/>
        <item x="4230"/>
        <item x="798"/>
        <item x="4665"/>
        <item x="4784"/>
        <item x="1763"/>
        <item x="542"/>
        <item x="5999"/>
        <item x="21"/>
        <item x="5233"/>
        <item x="6597"/>
        <item x="5803"/>
        <item x="5825"/>
        <item x="3483"/>
        <item x="3853"/>
        <item x="1439"/>
        <item x="1907"/>
        <item x="3517"/>
        <item x="2467"/>
        <item x="1414"/>
        <item x="3711"/>
        <item x="1544"/>
        <item x="4042"/>
        <item x="7247"/>
        <item x="1698"/>
        <item x="3644"/>
        <item x="3522"/>
        <item x="5563"/>
        <item x="1029"/>
        <item x="3736"/>
        <item x="2419"/>
        <item x="6333"/>
        <item x="4266"/>
        <item x="7269"/>
        <item x="496"/>
        <item x="3681"/>
        <item x="6882"/>
        <item x="2928"/>
        <item x="4290"/>
        <item x="5400"/>
        <item x="1944"/>
        <item x="1841"/>
        <item x="202"/>
        <item x="5174"/>
        <item x="5122"/>
        <item x="7138"/>
        <item x="1366"/>
        <item x="3546"/>
        <item x="5034"/>
        <item x="5601"/>
        <item x="351"/>
        <item x="5286"/>
        <item x="2536"/>
        <item x="5564"/>
        <item x="681"/>
        <item x="2949"/>
        <item x="2292"/>
        <item x="3703"/>
        <item x="2544"/>
        <item x="2863"/>
        <item x="429"/>
        <item x="1605"/>
        <item x="454"/>
        <item x="6566"/>
        <item x="5313"/>
        <item x="5595"/>
        <item x="1482"/>
        <item x="3367"/>
        <item x="6309"/>
        <item x="3465"/>
        <item x="389"/>
        <item x="1990"/>
        <item x="1643"/>
        <item x="6464"/>
        <item x="4795"/>
        <item x="4091"/>
        <item x="3192"/>
        <item x="4055"/>
        <item x="1353"/>
        <item x="7178"/>
        <item x="7390"/>
        <item x="2177"/>
        <item x="3502"/>
        <item x="604"/>
        <item x="4643"/>
        <item x="5720"/>
        <item x="818"/>
        <item x="4311"/>
        <item x="4185"/>
        <item x="960"/>
        <item x="5091"/>
        <item x="3235"/>
        <item x="5014"/>
        <item x="4647"/>
        <item x="4475"/>
        <item x="5644"/>
        <item x="5876"/>
        <item x="1354"/>
        <item x="6121"/>
        <item x="2883"/>
        <item x="1080"/>
        <item x="2797"/>
        <item x="4859"/>
        <item x="4957"/>
        <item x="1908"/>
        <item x="2059"/>
        <item x="3411"/>
        <item x="7409"/>
        <item x="5990"/>
        <item x="315"/>
        <item x="6154"/>
        <item x="109"/>
        <item x="1529"/>
        <item x="6254"/>
        <item x="3826"/>
        <item x="724"/>
        <item x="3206"/>
        <item x="3907"/>
        <item x="4052"/>
        <item x="6210"/>
        <item x="5512"/>
        <item x="6563"/>
        <item x="3410"/>
        <item x="4501"/>
        <item x="6125"/>
        <item x="5002"/>
        <item x="6644"/>
        <item x="4134"/>
        <item x="4766"/>
        <item x="2815"/>
        <item x="1573"/>
        <item x="3602"/>
        <item x="1079"/>
        <item x="1675"/>
        <item x="1268"/>
        <item x="1905"/>
        <item x="4541"/>
        <item x="2872"/>
        <item x="121"/>
        <item x="5980"/>
        <item x="365"/>
        <item x="6149"/>
        <item x="7287"/>
        <item x="4432"/>
        <item x="3381"/>
        <item x="2402"/>
        <item x="4556"/>
        <item x="464"/>
        <item x="1984"/>
        <item x="1749"/>
        <item x="6288"/>
        <item x="4482"/>
        <item x="4972"/>
        <item x="5088"/>
        <item x="1941"/>
        <item x="2375"/>
        <item x="3077"/>
        <item x="3232"/>
        <item x="6513"/>
        <item x="7192"/>
        <item x="1020"/>
        <item x="7167"/>
        <item x="6834"/>
        <item x="1798"/>
        <item x="1314"/>
        <item x="1784"/>
        <item x="2929"/>
        <item x="4891"/>
        <item x="4722"/>
        <item x="5693"/>
        <item x="6938"/>
        <item x="3098"/>
        <item x="4350"/>
        <item x="6163"/>
        <item x="1136"/>
        <item x="287"/>
        <item x="2827"/>
        <item x="3824"/>
        <item x="6392"/>
        <item x="108"/>
        <item x="3101"/>
        <item x="2829"/>
        <item x="3554"/>
        <item x="7312"/>
        <item x="2539"/>
        <item x="3835"/>
        <item x="6321"/>
        <item x="4429"/>
        <item x="2551"/>
        <item x="242"/>
        <item x="738"/>
        <item x="447"/>
        <item x="590"/>
        <item x="5483"/>
        <item x="5653"/>
        <item x="7295"/>
        <item x="2898"/>
        <item x="1120"/>
        <item x="5819"/>
        <item x="905"/>
        <item x="2868"/>
        <item x="6579"/>
        <item x="3497"/>
        <item x="143"/>
        <item x="4128"/>
        <item x="193"/>
        <item x="173"/>
        <item x="876"/>
        <item x="1885"/>
        <item x="3013"/>
        <item x="4920"/>
        <item x="4728"/>
        <item x="4792"/>
        <item x="2714"/>
        <item x="3102"/>
        <item x="7406"/>
        <item x="3271"/>
        <item x="2261"/>
        <item x="546"/>
        <item x="30"/>
        <item x="1506"/>
        <item x="5509"/>
        <item x="824"/>
        <item x="281"/>
        <item x="3435"/>
        <item x="4959"/>
        <item x="6677"/>
        <item x="7065"/>
        <item x="4568"/>
        <item x="5426"/>
        <item x="2037"/>
        <item x="4083"/>
        <item x="2713"/>
        <item x="6587"/>
        <item x="2389"/>
        <item x="2343"/>
        <item x="1567"/>
        <item x="6052"/>
        <item x="2841"/>
        <item x="2579"/>
        <item x="5353"/>
        <item x="6101"/>
        <item x="7256"/>
        <item x="5727"/>
        <item x="1485"/>
        <item x="525"/>
        <item x="229"/>
        <item x="5636"/>
        <item x="4454"/>
        <item x="3961"/>
        <item x="1557"/>
        <item x="1031"/>
        <item x="1119"/>
        <item x="2334"/>
        <item x="6970"/>
        <item x="2357"/>
        <item x="1838"/>
        <item x="2646"/>
        <item x="3075"/>
        <item x="63"/>
        <item x="2889"/>
        <item x="3312"/>
        <item x="2403"/>
        <item x="4100"/>
        <item x="2336"/>
        <item x="4739"/>
        <item x="5111"/>
        <item x="1367"/>
        <item x="2957"/>
        <item x="5281"/>
        <item x="2978"/>
        <item x="4106"/>
        <item x="6760"/>
        <item x="6893"/>
        <item x="2064"/>
        <item x="844"/>
        <item x="804"/>
        <item x="1446"/>
        <item x="3118"/>
        <item x="4744"/>
        <item x="6887"/>
        <item x="7077"/>
        <item x="6797"/>
        <item x="6492"/>
        <item x="3429"/>
        <item x="5447"/>
        <item x="303"/>
        <item x="7324"/>
        <item x="6240"/>
        <item x="2070"/>
        <item x="3625"/>
        <item x="4224"/>
        <item x="4797"/>
        <item x="5766"/>
        <item x="3833"/>
        <item x="4924"/>
        <item x="612"/>
        <item x="6673"/>
        <item x="3642"/>
        <item x="4169"/>
        <item x="4407"/>
        <item x="459"/>
        <item x="1716"/>
        <item x="3095"/>
        <item x="2293"/>
        <item x="959"/>
        <item x="5466"/>
        <item x="216"/>
        <item x="3166"/>
        <item x="5264"/>
        <item x="533"/>
        <item x="3324"/>
        <item x="912"/>
        <item x="4817"/>
        <item x="205"/>
        <item x="4511"/>
        <item x="50"/>
        <item x="2870"/>
        <item x="2634"/>
        <item x="7106"/>
        <item x="7018"/>
        <item x="2884"/>
        <item x="570"/>
        <item x="5503"/>
        <item x="6956"/>
        <item x="1200"/>
        <item x="321"/>
        <item x="7303"/>
        <item x="4520"/>
        <item x="4832"/>
        <item x="1741"/>
        <item x="329"/>
        <item x="588"/>
        <item x="1646"/>
        <item x="3542"/>
        <item x="2900"/>
        <item x="2326"/>
        <item x="678"/>
        <item x="645"/>
        <item x="1461"/>
        <item x="4878"/>
        <item x="5952"/>
        <item x="1904"/>
        <item x="892"/>
        <item x="4465"/>
        <item x="4573"/>
        <item x="5686"/>
        <item x="2894"/>
        <item x="1962"/>
        <item x="2905"/>
        <item x="6766"/>
        <item x="7049"/>
        <item x="1106"/>
        <item x="3019"/>
        <item x="2755"/>
        <item x="4774"/>
        <item x="2874"/>
        <item x="4888"/>
        <item x="6519"/>
        <item x="2143"/>
        <item x="3384"/>
        <item x="802"/>
        <item x="5195"/>
        <item x="3072"/>
        <item x="476"/>
        <item x="6076"/>
        <item x="2088"/>
        <item x="5633"/>
        <item x="1295"/>
        <item x="3459"/>
        <item x="2318"/>
        <item x="3068"/>
        <item x="1882"/>
        <item x="4912"/>
        <item x="98"/>
        <item x="6445"/>
        <item x="283"/>
        <item x="3433"/>
        <item x="7280"/>
        <item x="7175"/>
        <item x="376"/>
        <item x="2664"/>
        <item x="5199"/>
        <item x="3916"/>
        <item x="2414"/>
        <item x="115"/>
        <item x="2140"/>
        <item x="1228"/>
        <item x="4615"/>
        <item x="5179"/>
        <item x="5680"/>
        <item x="2751"/>
        <item x="2420"/>
        <item x="6410"/>
        <item x="2992"/>
        <item x="5001"/>
        <item x="3900"/>
        <item x="237"/>
        <item x="6047"/>
        <item x="6458"/>
        <item x="1820"/>
        <item x="5978"/>
        <item x="1883"/>
        <item x="1293"/>
        <item x="777"/>
        <item x="2410"/>
        <item x="4202"/>
        <item x="4996"/>
        <item x="3909"/>
        <item x="4217"/>
        <item x="1865"/>
        <item x="6838"/>
        <item x="6786"/>
        <item x="2230"/>
        <item x="2673"/>
        <item x="3146"/>
        <item x="5041"/>
        <item x="2099"/>
        <item x="2989"/>
        <item x="2644"/>
        <item x="3647"/>
        <item x="2529"/>
        <item x="1346"/>
        <item x="4044"/>
        <item x="4070"/>
        <item x="4442"/>
        <item x="18"/>
        <item x="125"/>
        <item x="221"/>
        <item x="891"/>
        <item x="1289"/>
        <item x="1503"/>
        <item x="673"/>
        <item x="494"/>
        <item x="1836"/>
        <item x="5771"/>
        <item x="4887"/>
        <item x="668"/>
        <item x="1376"/>
        <item x="1000"/>
        <item x="2871"/>
        <item x="3838"/>
        <item x="4330"/>
        <item x="5619"/>
        <item x="1127"/>
        <item x="5815"/>
        <item x="5273"/>
        <item x="5690"/>
        <item x="7249"/>
        <item x="5309"/>
        <item x="6222"/>
        <item x="4141"/>
        <item x="1054"/>
        <item x="634"/>
        <item x="6038"/>
        <item x="4575"/>
        <item x="1736"/>
        <item x="1270"/>
        <item x="5106"/>
        <item x="5405"/>
        <item x="4925"/>
        <item x="7370"/>
        <item x="6484"/>
        <item x="5634"/>
        <item x="6328"/>
        <item x="3053"/>
        <item x="6113"/>
        <item x="5359"/>
        <item x="3436"/>
        <item x="174"/>
        <item x="7104"/>
        <item x="5434"/>
        <item x="1217"/>
        <item x="214"/>
        <item x="3134"/>
        <item x="3997"/>
        <item x="3775"/>
        <item x="6158"/>
        <item x="611"/>
        <item x="4462"/>
        <item x="1141"/>
        <item x="4387"/>
        <item x="4786"/>
        <item x="2191"/>
        <item x="1779"/>
        <item x="3108"/>
        <item x="7285"/>
        <item x="6823"/>
        <item x="5522"/>
        <item x="3020"/>
        <item x="2777"/>
        <item x="5072"/>
        <item x="6901"/>
        <item x="2296"/>
        <item x="4162"/>
        <item x="3705"/>
        <item x="450"/>
        <item x="6531"/>
        <item x="5590"/>
        <item x="6395"/>
        <item x="6895"/>
        <item x="3892"/>
        <item x="4656"/>
        <item x="2637"/>
        <item x="5163"/>
        <item x="6232"/>
        <item x="2492"/>
        <item x="458"/>
        <item x="1595"/>
        <item x="2320"/>
        <item x="5360"/>
        <item x="5257"/>
        <item x="1626"/>
        <item x="1673"/>
        <item x="3523"/>
        <item x="2349"/>
        <item x="2788"/>
        <item x="4514"/>
        <item x="4966"/>
        <item x="5780"/>
        <item x="4035"/>
        <item x="7014"/>
        <item x="124"/>
        <item x="5274"/>
        <item x="3925"/>
        <item x="471"/>
        <item x="1434"/>
        <item x="5388"/>
        <item x="3911"/>
        <item x="2910"/>
        <item x="519"/>
        <item x="6952"/>
        <item x="4322"/>
        <item x="80"/>
        <item x="6071"/>
        <item x="1005"/>
        <item x="3780"/>
        <item x="2945"/>
        <item x="4276"/>
        <item x="3457"/>
        <item x="3749"/>
        <item x="757"/>
        <item x="6917"/>
        <item x="614"/>
        <item x="2127"/>
        <item x="7276"/>
        <item x="1565"/>
        <item x="2123"/>
        <item x="3937"/>
        <item x="3545"/>
        <item x="7189"/>
        <item x="1471"/>
        <item x="4851"/>
        <item x="5753"/>
        <item x="3474"/>
        <item x="4681"/>
        <item x="6864"/>
        <item x="7042"/>
        <item x="4304"/>
        <item x="3331"/>
        <item x="6370"/>
        <item x="6723"/>
        <item x="7029"/>
        <item x="3197"/>
        <item x="771"/>
        <item x="3507"/>
        <item x="7265"/>
        <item x="3184"/>
        <item x="367"/>
        <item x="6930"/>
        <item x="5631"/>
        <item x="6805"/>
        <item x="2741"/>
        <item x="2615"/>
        <item x="6850"/>
        <item x="5259"/>
        <item x="6025"/>
        <item x="5052"/>
        <item x="3091"/>
        <item x="6310"/>
        <item x="3604"/>
        <item x="4260"/>
        <item x="7298"/>
        <item x="3082"/>
        <item x="4234"/>
        <item x="5031"/>
        <item x="1035"/>
        <item x="4645"/>
        <item x="7025"/>
        <item x="3016"/>
        <item x="7001"/>
        <item x="1655"/>
        <item x="6457"/>
        <item x="7051"/>
        <item x="5866"/>
        <item x="6520"/>
        <item x="7115"/>
        <item x="1245"/>
        <item x="386"/>
        <item x="3830"/>
        <item x="3721"/>
        <item x="728"/>
        <item x="1004"/>
        <item x="4207"/>
        <item x="7202"/>
        <item x="4362"/>
        <item x="2982"/>
        <item x="133"/>
        <item x="1754"/>
        <item x="5156"/>
        <item x="1858"/>
        <item x="6621"/>
        <item x="4911"/>
        <item x="579"/>
        <item x="1722"/>
        <item x="6103"/>
        <item x="252"/>
        <item x="1505"/>
        <item x="3241"/>
        <item x="6844"/>
        <item x="2512"/>
        <item x="7082"/>
        <item x="1666"/>
        <item x="5747"/>
        <item x="6636"/>
        <item x="4720"/>
        <item x="5572"/>
        <item x="5679"/>
        <item x="3748"/>
        <item x="472"/>
        <item x="1659"/>
        <item x="7168"/>
        <item x="484"/>
        <item x="4854"/>
        <item x="3138"/>
        <item x="4328"/>
        <item x="5069"/>
        <item x="7190"/>
        <item x="1510"/>
        <item x="3076"/>
        <item x="2242"/>
        <item x="5555"/>
        <item x="6128"/>
        <item x="6196"/>
        <item x="2647"/>
        <item x="2243"/>
        <item x="6293"/>
        <item x="6871"/>
        <item x="2468"/>
        <item x="4605"/>
        <item x="2285"/>
        <item x="1920"/>
        <item x="5558"/>
        <item x="7333"/>
        <item x="3183"/>
        <item x="3742"/>
        <item x="2212"/>
        <item x="864"/>
        <item x="615"/>
        <item x="761"/>
        <item x="2732"/>
        <item x="6715"/>
        <item x="6761"/>
        <item x="1345"/>
        <item x="3292"/>
        <item x="1002"/>
        <item x="4915"/>
        <item x="4099"/>
        <item x="5796"/>
        <item x="5009"/>
        <item x="1292"/>
        <item x="1509"/>
        <item x="3244"/>
        <item x="119"/>
        <item x="254"/>
        <item x="4067"/>
        <item x="2703"/>
        <item x="1112"/>
        <item x="1685"/>
        <item x="324"/>
        <item x="7006"/>
        <item x="5142"/>
        <item x="6832"/>
        <item x="37"/>
        <item x="3661"/>
        <item x="270"/>
        <item x="5814"/>
        <item x="370"/>
        <item x="857"/>
        <item x="5373"/>
        <item x="3792"/>
        <item x="5007"/>
        <item x="6132"/>
        <item x="1562"/>
        <item x="3349"/>
        <item x="6921"/>
        <item x="7314"/>
        <item x="4760"/>
        <item x="5765"/>
        <item x="2850"/>
        <item x="3562"/>
        <item x="5285"/>
        <item x="4714"/>
        <item x="2993"/>
        <item x="3286"/>
        <item x="2241"/>
        <item x="1654"/>
        <item x="3857"/>
        <item x="564"/>
        <item x="1026"/>
        <item x="6601"/>
        <item x="1747"/>
        <item x="1453"/>
        <item x="1930"/>
        <item x="5244"/>
        <item x="4480"/>
        <item x="2869"/>
        <item x="3744"/>
        <item x="1052"/>
        <item x="5486"/>
        <item x="3975"/>
        <item x="5532"/>
        <item x="5721"/>
        <item x="4558"/>
        <item x="5338"/>
        <item x="4945"/>
        <item x="4365"/>
        <item x="3782"/>
        <item x="4715"/>
        <item x="4075"/>
        <item x="4940"/>
        <item x="5714"/>
        <item x="924"/>
        <item x="1731"/>
        <item x="5835"/>
        <item x="3278"/>
        <item x="1918"/>
        <item x="2998"/>
        <item x="4528"/>
        <item x="4268"/>
        <item x="775"/>
        <item x="3915"/>
        <item x="1947"/>
        <item x="2303"/>
        <item x="1757"/>
        <item x="463"/>
        <item x="1593"/>
        <item x="1282"/>
        <item x="185"/>
        <item x="1355"/>
        <item x="852"/>
        <item x="629"/>
        <item x="871"/>
        <item x="3873"/>
        <item x="974"/>
        <item x="448"/>
        <item x="1401"/>
        <item x="4136"/>
        <item x="2345"/>
        <item x="1694"/>
        <item x="760"/>
        <item x="6351"/>
        <item x="6475"/>
        <item x="607"/>
        <item x="2565"/>
        <item x="78"/>
        <item x="2944"/>
        <item x="2780"/>
        <item x="2696"/>
        <item x="6432"/>
        <item x="3945"/>
        <item x="295"/>
        <item x="3878"/>
        <item x="7170"/>
        <item x="6774"/>
        <item x="5330"/>
        <item x="1316"/>
        <item x="4418"/>
        <item x="5177"/>
        <item x="1082"/>
        <item x="6605"/>
        <item x="1108"/>
        <item x="2116"/>
        <item x="2931"/>
        <item x="3388"/>
        <item x="751"/>
        <item x="1678"/>
        <item x="1518"/>
        <item x="1007"/>
        <item x="5695"/>
        <item x="6188"/>
        <item x="1490"/>
        <item x="4589"/>
        <item x="44"/>
        <item x="401"/>
        <item x="756"/>
        <item x="5982"/>
        <item x="3728"/>
        <item x="5583"/>
        <item x="7119"/>
        <item x="2096"/>
        <item x="1357"/>
        <item x="47"/>
        <item x="5370"/>
        <item x="5707"/>
        <item x="3761"/>
        <item x="4412"/>
        <item x="1803"/>
        <item x="6705"/>
        <item x="4595"/>
        <item x="2710"/>
        <item x="3360"/>
        <item x="1132"/>
        <item x="3355"/>
        <item x="4039"/>
        <item x="3667"/>
        <item x="1971"/>
        <item x="1399"/>
        <item x="7222"/>
        <item x="7410"/>
        <item x="352"/>
        <item x="2886"/>
        <item x="5160"/>
        <item x="1332"/>
        <item x="4326"/>
        <item x="2658"/>
        <item x="941"/>
        <item x="1896"/>
        <item x="3712"/>
        <item x="2513"/>
        <item x="6633"/>
        <item x="110"/>
        <item x="6028"/>
        <item x="4567"/>
        <item x="6014"/>
        <item x="4995"/>
        <item x="6547"/>
        <item x="5901"/>
        <item x="2258"/>
        <item x="2068"/>
        <item x="4237"/>
        <item x="3611"/>
        <item x="4255"/>
        <item x="1142"/>
        <item x="4890"/>
        <item x="7149"/>
        <item x="3309"/>
        <item x="2592"/>
        <item x="6499"/>
        <item x="6959"/>
        <item x="1627"/>
        <item x="2023"/>
        <item x="3043"/>
        <item x="2697"/>
        <item x="3313"/>
        <item x="4398"/>
        <item x="6189"/>
        <item x="3383"/>
        <item x="2861"/>
        <item x="2260"/>
        <item x="306"/>
        <item x="1955"/>
        <item x="4244"/>
        <item x="2049"/>
        <item x="1433"/>
        <item x="6479"/>
        <item x="2063"/>
        <item x="45"/>
        <item x="187"/>
        <item x="298"/>
        <item x="3083"/>
        <item x="4600"/>
        <item x="1827"/>
        <item x="868"/>
        <item x="4906"/>
        <item x="5756"/>
        <item x="1124"/>
        <item x="3236"/>
        <item x="5965"/>
        <item x="6253"/>
        <item x="5752"/>
        <item x="6347"/>
        <item x="5155"/>
        <item x="4626"/>
        <item x="4624"/>
        <item x="5049"/>
        <item x="6960"/>
        <item x="362"/>
        <item x="5008"/>
        <item x="595"/>
        <item x="1150"/>
        <item x="5092"/>
        <item x="1832"/>
        <item x="2234"/>
        <item x="1347"/>
        <item x="5608"/>
        <item x="6609"/>
        <item x="7182"/>
        <item x="4993"/>
        <item x="7162"/>
        <item x="4467"/>
        <item x="5928"/>
        <item x="6496"/>
        <item x="7070"/>
        <item x="5136"/>
        <item x="701"/>
        <item x="2939"/>
        <item x="5997"/>
        <item x="1129"/>
        <item x="4294"/>
        <item x="2126"/>
        <item x="2401"/>
        <item x="4424"/>
        <item x="1167"/>
        <item x="4295"/>
        <item x="4300"/>
        <item x="5894"/>
        <item x="4631"/>
        <item x="3460"/>
        <item x="1671"/>
        <item x="1891"/>
        <item x="2491"/>
        <item x="2676"/>
        <item x="1194"/>
        <item x="2042"/>
        <item x="5623"/>
        <item x="3871"/>
        <item x="1582"/>
        <item x="6274"/>
        <item x="3258"/>
        <item x="3594"/>
        <item x="6936"/>
        <item x="3103"/>
        <item x="6736"/>
        <item x="4299"/>
        <item x="1609"/>
        <item x="4197"/>
        <item x="5283"/>
        <item x="2655"/>
        <item x="7048"/>
        <item x="5539"/>
        <item x="6302"/>
        <item x="7259"/>
        <item x="863"/>
        <item x="2071"/>
        <item x="4381"/>
        <item x="1893"/>
        <item x="5755"/>
        <item x="3190"/>
        <item x="4181"/>
        <item x="3954"/>
        <item x="3583"/>
        <item x="3488"/>
        <item x="5317"/>
        <item x="1176"/>
        <item x="6789"/>
        <item x="7155"/>
        <item x="3356"/>
        <item x="2124"/>
        <item x="3303"/>
        <item x="4684"/>
        <item x="7286"/>
        <item x="6667"/>
        <item x="2215"/>
        <item x="5848"/>
        <item x="7431"/>
        <item x="4950"/>
        <item x="5482"/>
        <item x="5769"/>
        <item x="3825"/>
        <item x="7116"/>
        <item x="5335"/>
        <item x="4323"/>
        <item x="7050"/>
        <item x="7112"/>
        <item x="6205"/>
        <item x="4492"/>
        <item x="3034"/>
        <item x="5103"/>
        <item x="2459"/>
        <item x="5460"/>
        <item x="1707"/>
        <item x="5474"/>
        <item x="5395"/>
        <item x="4970"/>
        <item x="6470"/>
        <item x="280"/>
        <item x="5660"/>
        <item x="6646"/>
        <item x="2970"/>
        <item x="5699"/>
        <item x="6278"/>
        <item x="4053"/>
        <item x="3389"/>
        <item x="3257"/>
        <item x="7153"/>
        <item x="3392"/>
        <item x="6804"/>
        <item x="6364"/>
        <item x="1481"/>
        <item x="4374"/>
        <item x="314"/>
        <item x="6945"/>
        <item x="2469"/>
        <item x="3981"/>
        <item x="6687"/>
        <item x="5914"/>
        <item x="5339"/>
        <item x="4752"/>
        <item x="4680"/>
        <item x="563"/>
        <item x="6234"/>
        <item x="4225"/>
        <item x="6140"/>
        <item x="4935"/>
        <item x="3547"/>
        <item x="7165"/>
        <item x="6363"/>
        <item x="1928"/>
        <item x="2965"/>
        <item x="274"/>
        <item x="4127"/>
        <item x="5267"/>
        <item x="3308"/>
        <item x="6620"/>
        <item x="1419"/>
        <item x="1309"/>
        <item x="5096"/>
        <item x="5705"/>
        <item x="4729"/>
        <item x="1538"/>
        <item x="2524"/>
        <item x="5746"/>
        <item x="3926"/>
        <item x="1950"/>
        <item x="594"/>
        <item x="3046"/>
        <item x="6861"/>
        <item x="6255"/>
        <item x="4088"/>
        <item x="5262"/>
        <item x="1559"/>
        <item x="3508"/>
        <item x="71"/>
        <item x="4443"/>
        <item x="4622"/>
        <item x="2873"/>
        <item x="6279"/>
        <item x="2465"/>
        <item x="3855"/>
        <item x="3149"/>
        <item x="4283"/>
        <item x="7007"/>
        <item x="6542"/>
        <item x="6029"/>
        <item x="5086"/>
        <item x="2228"/>
        <item x="5491"/>
        <item x="1198"/>
        <item x="3717"/>
        <item x="2526"/>
        <item x="2244"/>
        <item x="5095"/>
        <item x="683"/>
        <item x="2207"/>
        <item x="5062"/>
        <item x="5760"/>
        <item x="3504"/>
        <item x="6820"/>
        <item x="5676"/>
        <item x="5533"/>
        <item x="177"/>
        <item x="7060"/>
        <item x="2223"/>
        <item x="364"/>
        <item x="6688"/>
        <item x="2305"/>
        <item x="5140"/>
        <item x="1427"/>
        <item x="90"/>
        <item x="469"/>
        <item x="7386"/>
        <item x="2144"/>
        <item x="4923"/>
        <item x="4121"/>
        <item x="6706"/>
        <item x="2995"/>
        <item x="5356"/>
        <item x="7027"/>
        <item x="6418"/>
        <item x="5224"/>
        <item x="4918"/>
        <item x="1076"/>
        <item x="2151"/>
        <item x="6201"/>
        <item x="4771"/>
        <item x="6488"/>
        <item x="5586"/>
        <item x="6143"/>
        <item x="6530"/>
        <item x="7095"/>
        <item x="3179"/>
        <item x="3420"/>
        <item x="7102"/>
        <item x="3468"/>
        <item x="4327"/>
        <item x="1668"/>
        <item x="2476"/>
        <item x="6300"/>
        <item x="2421"/>
        <item x="3948"/>
        <item x="4657"/>
        <item x="6665"/>
        <item x="752"/>
        <item x="6334"/>
        <item x="2155"/>
        <item x="6082"/>
        <item x="5033"/>
        <item x="6327"/>
        <item x="4214"/>
        <item x="952"/>
        <item x="705"/>
        <item x="3133"/>
        <item x="5381"/>
        <item x="4839"/>
        <item x="5654"/>
        <item x="6521"/>
        <item x="7284"/>
        <item x="3905"/>
        <item x="2990"/>
        <item x="873"/>
        <item x="1323"/>
        <item x="5146"/>
        <item x="5536"/>
        <item x="6097"/>
        <item x="2306"/>
        <item x="2478"/>
        <item x="1130"/>
        <item x="6590"/>
        <item x="541"/>
        <item x="4129"/>
        <item x="1109"/>
        <item x="7133"/>
        <item x="7320"/>
        <item x="6876"/>
        <item x="7261"/>
        <item x="6976"/>
        <item x="2457"/>
        <item x="6408"/>
        <item x="4319"/>
        <item x="1416"/>
        <item x="4352"/>
        <item x="4538"/>
        <item x="5363"/>
        <item x="5678"/>
        <item x="38"/>
        <item x="2608"/>
        <item x="5798"/>
        <item x="5102"/>
        <item x="2843"/>
        <item x="2802"/>
        <item x="5770"/>
        <item x="3261"/>
        <item x="5943"/>
        <item x="6720"/>
        <item x="6340"/>
        <item x="2348"/>
        <item x="6136"/>
        <item x="6781"/>
        <item x="3063"/>
        <item x="1570"/>
        <item x="1280"/>
        <item x="1672"/>
        <item x="2724"/>
        <item x="656"/>
        <item x="989"/>
        <item x="3537"/>
        <item x="2085"/>
        <item x="2865"/>
        <item x="687"/>
        <item x="2943"/>
        <item x="4609"/>
        <item x="6686"/>
        <item x="3901"/>
        <item x="2479"/>
        <item x="3551"/>
        <item x="331"/>
        <item x="1050"/>
        <item x="3869"/>
        <item x="5322"/>
        <item x="951"/>
        <item x="3851"/>
        <item x="4243"/>
        <item x="7016"/>
        <item x="2767"/>
        <item x="2760"/>
        <item x="299"/>
        <item x="6643"/>
        <item x="2120"/>
        <item x="5449"/>
        <item x="2814"/>
        <item x="6367"/>
        <item x="4463"/>
        <item x="1583"/>
        <item x="3565"/>
        <item x="1686"/>
        <item x="1829"/>
        <item x="6926"/>
        <item x="2553"/>
        <item x="3822"/>
        <item x="5883"/>
        <item x="2828"/>
        <item x="3584"/>
        <item x="307"/>
        <item x="893"/>
        <item x="5852"/>
        <item x="6198"/>
        <item x="6261"/>
        <item x="3872"/>
        <item x="3586"/>
        <item x="1660"/>
        <item x="2947"/>
        <item x="5935"/>
        <item x="6089"/>
        <item x="4021"/>
        <item x="4827"/>
        <item x="6360"/>
        <item x="6911"/>
        <item x="7270"/>
        <item x="1294"/>
        <item x="4203"/>
        <item x="5764"/>
        <item x="7097"/>
        <item x="1532"/>
        <item x="2693"/>
        <item x="1991"/>
        <item x="2016"/>
        <item x="4469"/>
        <item x="7305"/>
        <item x="7253"/>
        <item x="5666"/>
        <item x="2378"/>
        <item x="5126"/>
        <item x="807"/>
        <item x="3908"/>
        <item x="5930"/>
        <item x="5161"/>
        <item x="7044"/>
        <item x="6537"/>
        <item x="583"/>
        <item x="3866"/>
        <item x="4694"/>
        <item x="1780"/>
        <item x="2987"/>
        <item x="2638"/>
        <item x="2313"/>
        <item x="2094"/>
        <item x="1202"/>
        <item x="5377"/>
        <item x="3585"/>
        <item x="7209"/>
        <item x="6796"/>
        <item x="2621"/>
        <item x="7255"/>
        <item x="6869"/>
        <item x="5165"/>
        <item x="867"/>
        <item x="4724"/>
        <item x="2356"/>
        <item x="3048"/>
        <item x="1855"/>
        <item x="7377"/>
        <item x="2435"/>
        <item x="4964"/>
        <item x="4138"/>
        <item x="6516"/>
        <item x="2218"/>
        <item x="3789"/>
        <item x="6483"/>
        <item x="7059"/>
        <item x="2699"/>
        <item x="6481"/>
        <item x="938"/>
        <item x="2660"/>
        <item x="4648"/>
        <item x="5750"/>
        <item x="4606"/>
        <item x="4219"/>
        <item x="4860"/>
        <item x="726"/>
        <item x="82"/>
        <item x="560"/>
        <item x="3903"/>
        <item x="6877"/>
        <item x="4112"/>
        <item x="7398"/>
        <item x="4037"/>
        <item x="1953"/>
        <item x="1448"/>
        <item x="4872"/>
        <item x="3920"/>
        <item x="5704"/>
        <item x="1983"/>
        <item x="6086"/>
        <item x="3702"/>
        <item x="4302"/>
        <item x="7348"/>
        <item x="2368"/>
        <item x="2950"/>
        <item x="325"/>
        <item x="4226"/>
        <item x="1381"/>
        <item x="2973"/>
        <item x="523"/>
        <item x="3837"/>
        <item x="2895"/>
        <item x="6800"/>
        <item x="4692"/>
        <item x="3654"/>
        <item x="6780"/>
        <item x="5588"/>
        <item x="6183"/>
        <item x="1502"/>
        <item x="1979"/>
        <item x="4644"/>
        <item x="2785"/>
        <item x="6961"/>
        <item x="2734"/>
        <item x="2962"/>
        <item x="2370"/>
        <item x="3572"/>
        <item x="4194"/>
        <item x="4397"/>
        <item x="5903"/>
        <item x="1614"/>
        <item x="6474"/>
        <item x="5899"/>
        <item x="6437"/>
        <item x="6263"/>
        <item x="5818"/>
        <item x="5872"/>
        <item x="1278"/>
        <item x="880"/>
        <item x="7397"/>
        <item x="5587"/>
        <item x="6002"/>
        <item x="2398"/>
        <item x="5320"/>
        <item x="7193"/>
        <item x="1635"/>
        <item x="4386"/>
        <item x="6914"/>
        <item x="764"/>
        <item x="4562"/>
        <item x="957"/>
        <item x="1767"/>
        <item x="2384"/>
        <item x="189"/>
        <item x="1850"/>
        <item x="711"/>
        <item x="4574"/>
        <item x="2875"/>
        <item x="6829"/>
        <item x="6885"/>
        <item x="6307"/>
        <item x="1561"/>
        <item x="4710"/>
        <item x="4495"/>
        <item x="4699"/>
        <item x="251"/>
        <item x="2704"/>
        <item x="3848"/>
        <item x="708"/>
        <item x="3047"/>
        <item x="3342"/>
        <item x="3924"/>
        <item x="5556"/>
        <item x="2197"/>
        <item x="6651"/>
        <item x="6289"/>
        <item x="1009"/>
        <item x="7271"/>
        <item x="6625"/>
        <item x="3315"/>
        <item x="3917"/>
        <item x="4967"/>
        <item x="3193"/>
        <item x="5368"/>
        <item x="6880"/>
        <item x="6018"/>
        <item x="3847"/>
        <item x="6558"/>
        <item x="3326"/>
        <item x="382"/>
        <item x="727"/>
        <item x="6754"/>
        <item x="3281"/>
        <item x="2083"/>
        <item x="3132"/>
        <item x="3137"/>
        <item x="4413"/>
        <item x="5141"/>
        <item x="5726"/>
        <item x="6683"/>
        <item x="4103"/>
        <item x="3033"/>
        <item x="1872"/>
        <item x="3951"/>
        <item x="1047"/>
        <item x="2783"/>
        <item x="816"/>
        <item x="65"/>
        <item x="3970"/>
        <item x="2800"/>
        <item x="3491"/>
        <item x="2795"/>
        <item x="6684"/>
        <item x="300"/>
        <item x="5004"/>
        <item x="2201"/>
        <item x="2489"/>
        <item x="6216"/>
        <item x="903"/>
        <item x="4417"/>
        <item x="4489"/>
        <item x="6932"/>
        <item x="4822"/>
        <item x="1391"/>
        <item x="1021"/>
        <item x="6830"/>
        <item x="4683"/>
        <item x="2105"/>
        <item x="703"/>
        <item x="3952"/>
        <item x="6456"/>
        <item x="3452"/>
        <item x="5239"/>
        <item x="4526"/>
        <item x="1756"/>
        <item x="2801"/>
        <item x="6640"/>
        <item x="4655"/>
        <item x="5407"/>
        <item x="3906"/>
        <item x="4204"/>
        <item x="3797"/>
        <item x="2935"/>
        <item x="5807"/>
        <item x="5097"/>
        <item x="2523"/>
        <item x="532"/>
        <item x="2232"/>
        <item x="5265"/>
        <item x="2940"/>
        <item x="4730"/>
        <item x="1580"/>
        <item x="7036"/>
        <item x="4850"/>
        <item x="2848"/>
        <item x="5665"/>
        <item x="2736"/>
        <item x="373"/>
        <item x="6151"/>
        <item x="1923"/>
        <item x="7341"/>
        <item x="4345"/>
        <item x="4135"/>
        <item x="5378"/>
        <item x="5988"/>
        <item x="3185"/>
        <item x="2966"/>
        <item x="4472"/>
        <item x="2090"/>
        <item x="6073"/>
        <item x="4505"/>
        <item x="3343"/>
        <item x="199"/>
        <item x="1465"/>
        <item x="7031"/>
        <item x="2074"/>
        <item x="5638"/>
        <item x="6740"/>
        <item x="1746"/>
        <item x="5252"/>
        <item x="3114"/>
        <item x="7199"/>
        <item x="2668"/>
        <item x="2188"/>
        <item x="6139"/>
        <item x="6402"/>
        <item x="3741"/>
        <item x="839"/>
        <item x="3813"/>
        <item x="4211"/>
        <item x="710"/>
        <item x="7422"/>
        <item x="5576"/>
        <item x="2429"/>
        <item x="5603"/>
        <item x="1144"/>
        <item x="2329"/>
        <item x="2573"/>
        <item x="3300"/>
        <item x="2394"/>
        <item x="1118"/>
        <item x="1542"/>
        <item x="5642"/>
        <item x="5295"/>
        <item x="1036"/>
        <item x="1432"/>
        <item x="2025"/>
        <item x="3204"/>
        <item x="6339"/>
        <item x="1025"/>
        <item x="4916"/>
        <item x="4829"/>
        <item x="5598"/>
        <item x="1499"/>
        <item x="451"/>
        <item x="3008"/>
        <item x="6077"/>
        <item x="3549"/>
        <item x="1272"/>
        <item x="1438"/>
        <item x="5019"/>
        <item x="2013"/>
        <item x="3445"/>
        <item x="3885"/>
        <item x="5584"/>
        <item x="3015"/>
        <item x="1791"/>
        <item x="7197"/>
        <item x="6270"/>
        <item x="5920"/>
        <item x="7131"/>
        <item x="4104"/>
        <item x="1949"/>
        <item x="2314"/>
        <item x="725"/>
        <item x="1121"/>
        <item x="2195"/>
        <item x="2498"/>
        <item x="6724"/>
        <item x="5875"/>
        <item x="1065"/>
        <item x="4040"/>
        <item x="6085"/>
        <item x="5080"/>
        <item x="4550"/>
        <item x="3989"/>
        <item x="526"/>
        <item x="4154"/>
        <item x="5763"/>
        <item x="5937"/>
        <item x="7300"/>
        <item x="992"/>
        <item x="6726"/>
        <item x="34"/>
        <item x="1676"/>
        <item x="5029"/>
        <item x="1549"/>
        <item x="1550"/>
        <item x="7319"/>
        <item x="2514"/>
        <item x="4483"/>
        <item x="2351"/>
        <item x="4895"/>
        <item x="20"/>
        <item x="1197"/>
        <item x="5548"/>
        <item x="2490"/>
        <item x="7228"/>
        <item x="4805"/>
        <item x="1879"/>
        <item x="4735"/>
        <item x="3382"/>
        <item x="69"/>
        <item x="4807"/>
        <item x="1602"/>
        <item x="1587"/>
        <item x="3657"/>
        <item x="1390"/>
        <item x="2588"/>
        <item x="859"/>
        <item x="3339"/>
        <item x="5618"/>
        <item x="2447"/>
        <item x="6795"/>
        <item x="3157"/>
        <item x="4954"/>
        <item x="2776"/>
        <item x="2273"/>
        <item x="421"/>
        <item x="1474"/>
        <item x="3345"/>
        <item x="6249"/>
        <item x="6006"/>
        <item x="6878"/>
        <item x="6946"/>
        <item x="6041"/>
        <item x="3162"/>
        <item x="4749"/>
        <item x="5672"/>
        <item x="7233"/>
        <item x="6710"/>
        <item x="2915"/>
        <item x="6144"/>
        <item x="395"/>
        <item x="319"/>
        <item x="7317"/>
        <item x="137"/>
        <item x="1546"/>
        <item x="1430"/>
        <item x="2323"/>
        <item x="1653"/>
        <item x="131"/>
        <item x="317"/>
        <item x="4238"/>
        <item x="5950"/>
        <item x="1748"/>
        <item x="2708"/>
        <item x="1718"/>
        <item x="4629"/>
        <item x="7234"/>
        <item x="4703"/>
        <item x="6067"/>
        <item x="2136"/>
        <item x="3706"/>
        <item x="455"/>
        <item x="2731"/>
        <item x="3532"/>
        <item x="3966"/>
        <item x="1591"/>
        <item x="3142"/>
        <item x="735"/>
        <item x="3223"/>
        <item x="4215"/>
        <item x="6466"/>
        <item x="3685"/>
        <item x="6649"/>
        <item x="3692"/>
        <item x="6798"/>
        <item x="6401"/>
        <item x="5585"/>
        <item x="3756"/>
        <item x="4182"/>
        <item x="2493"/>
        <item x="1795"/>
        <item x="7429"/>
        <item x="240"/>
        <item x="5691"/>
        <item x="2175"/>
        <item x="4287"/>
        <item x="2196"/>
        <item x="5442"/>
        <item x="5057"/>
        <item x="3107"/>
        <item x="428"/>
        <item x="4316"/>
        <item x="2199"/>
        <item x="5715"/>
        <item x="3553"/>
        <item x="6570"/>
        <item x="3781"/>
        <item x="6404"/>
        <item x="7129"/>
        <item x="6266"/>
        <item x="7017"/>
        <item x="524"/>
        <item x="3941"/>
        <item x="1552"/>
        <item x="3373"/>
        <item x="1974"/>
        <item x="3760"/>
        <item x="406"/>
        <item x="6810"/>
        <item x="4884"/>
        <item x="79"/>
        <item x="6953"/>
        <item x="889"/>
        <item x="923"/>
        <item x="7382"/>
        <item x="7028"/>
        <item x="4842"/>
        <item x="3727"/>
        <item x="6306"/>
        <item x="7353"/>
        <item x="696"/>
        <item x="623"/>
        <item x="5025"/>
        <item x="4277"/>
        <item x="2380"/>
        <item x="7315"/>
        <item x="4544"/>
        <item x="1348"/>
        <item x="6602"/>
        <item x="688"/>
        <item x="5670"/>
        <item x="5626"/>
        <item x="6221"/>
        <item x="5879"/>
        <item x="2319"/>
        <item x="2996"/>
        <item x="2702"/>
        <item x="123"/>
        <item x="659"/>
        <item x="6500"/>
        <item x="5276"/>
        <item x="4563"/>
        <item x="5917"/>
        <item x="5144"/>
        <item x="1968"/>
        <item x="3934"/>
        <item x="2239"/>
        <item x="1146"/>
        <item x="5198"/>
        <item x="5397"/>
        <item x="4835"/>
        <item x="3264"/>
        <item x="1690"/>
        <item x="3764"/>
        <item x="3285"/>
        <item x="6647"/>
        <item x="6377"/>
        <item x="2765"/>
        <item x="5951"/>
        <item x="6529"/>
        <item x="3456"/>
        <item x="4005"/>
        <item x="1125"/>
        <item x="4510"/>
        <item x="1456"/>
        <item x="2460"/>
        <item x="3346"/>
        <item x="2672"/>
        <item x="264"/>
        <item x="1182"/>
        <item x="582"/>
        <item x="879"/>
        <item x="2052"/>
        <item x="6294"/>
        <item x="7260"/>
        <item x="3716"/>
        <item x="4272"/>
        <item x="2257"/>
        <item x="2771"/>
        <item x="1162"/>
        <item x="6148"/>
        <item x="5143"/>
        <item x="7074"/>
        <item x="2209"/>
        <item x="885"/>
        <item x="6104"/>
        <item x="6248"/>
        <item x="2656"/>
        <item x="5995"/>
        <item x="1213"/>
        <item x="3458"/>
        <item x="2159"/>
        <item x="440"/>
        <item x="6751"/>
        <item x="4740"/>
        <item x="7225"/>
        <item x="2317"/>
        <item x="918"/>
        <item x="6066"/>
        <item x="1410"/>
        <item x="3972"/>
        <item x="1058"/>
        <item x="1951"/>
        <item x="2986"/>
        <item x="964"/>
        <item x="2310"/>
        <item x="3538"/>
        <item x="4736"/>
        <item x="2172"/>
        <item x="6442"/>
        <item x="5850"/>
        <item x="5117"/>
        <item x="4503"/>
        <item x="782"/>
        <item x="4838"/>
        <item x="7013"/>
        <item x="1648"/>
        <item x="5159"/>
        <item x="7401"/>
        <item x="1274"/>
        <item x="6985"/>
        <item x="2835"/>
        <item x="6989"/>
        <item x="5871"/>
        <item x="1620"/>
        <item x="2913"/>
        <item x="7187"/>
        <item x="7081"/>
        <item x="7142"/>
        <item x="2916"/>
        <item x="7033"/>
        <item x="2434"/>
        <item x="651"/>
        <item x="4349"/>
        <item x="1299"/>
        <item x="606"/>
        <item x="4187"/>
        <item x="3155"/>
        <item x="1101"/>
        <item x="1019"/>
        <item x="4621"/>
        <item x="4241"/>
        <item x="1179"/>
        <item x="2860"/>
        <item x="2327"/>
        <item x="1166"/>
        <item x="2427"/>
        <item x="378"/>
        <item x="3898"/>
        <item x="5205"/>
        <item x="781"/>
        <item x="929"/>
        <item x="2906"/>
        <item x="1787"/>
        <item x="7086"/>
        <item x="6503"/>
        <item x="1998"/>
        <item x="6567"/>
        <item x="3139"/>
        <item x="6617"/>
        <item x="4712"/>
        <item x="6709"/>
        <item x="3617"/>
        <item x="4548"/>
        <item x="4402"/>
        <item x="3930"/>
        <item x="985"/>
        <item x="575"/>
        <item x="6728"/>
        <item x="2055"/>
        <item x="1945"/>
        <item x="5701"/>
        <item x="5130"/>
        <item x="5230"/>
        <item x="3221"/>
        <item x="1815"/>
        <item x="6819"/>
        <item x="5248"/>
        <item x="3341"/>
        <item x="4370"/>
        <item x="3596"/>
        <item x="4975"/>
        <item x="5207"/>
        <item x="291"/>
        <item x="5545"/>
        <item x="6982"/>
        <item x="5853"/>
        <item x="4491"/>
        <item x="74"/>
        <item x="3673"/>
        <item x="6977"/>
        <item x="4584"/>
        <item x="2108"/>
        <item x="1365"/>
        <item x="4343"/>
        <item x="1670"/>
        <item x="6631"/>
        <item x="1706"/>
        <item x="1742"/>
        <item x="3004"/>
        <item x="5919"/>
        <item x="3978"/>
        <item x="7274"/>
        <item x="3641"/>
        <item x="6461"/>
        <item x="2274"/>
        <item x="3233"/>
        <item x="1664"/>
        <item x="441"/>
        <item x="3424"/>
        <item x="1375"/>
        <item x="427"/>
        <item x="3069"/>
        <item x="3944"/>
        <item x="1764"/>
        <item x="2361"/>
        <item x="1730"/>
        <item x="2746"/>
        <item x="4779"/>
        <item x="2830"/>
        <item x="4999"/>
        <item x="2920"/>
        <item x="3454"/>
        <item x="503"/>
        <item x="7195"/>
        <item x="5513"/>
        <item x="5768"/>
        <item x="3081"/>
        <item x="1240"/>
        <item x="6827"/>
        <item x="7159"/>
        <item x="7321"/>
        <item x="2740"/>
        <item x="3248"/>
        <item x="2648"/>
        <item x="6753"/>
        <item x="617"/>
        <item x="7130"/>
        <item x="1421"/>
        <item x="5227"/>
        <item x="2494"/>
        <item x="1539"/>
        <item x="3971"/>
        <item x="1750"/>
        <item x="6390"/>
        <item x="4384"/>
        <item x="1199"/>
        <item x="4506"/>
        <item x="3080"/>
        <item x="4557"/>
        <item x="4488"/>
        <item x="1812"/>
        <item x="7405"/>
        <item x="6486"/>
        <item x="4941"/>
        <item x="3983"/>
        <item x="4440"/>
        <item x="1402"/>
        <item x="2451"/>
        <item x="6755"/>
        <item x="5948"/>
        <item x="4738"/>
        <item x="5212"/>
        <item x="742"/>
        <item x="1647"/>
        <item x="805"/>
        <item x="7351"/>
        <item x="3609"/>
        <item x="4607"/>
        <item x="1577"/>
        <item x="5497"/>
        <item x="6700"/>
        <item x="5290"/>
        <item x="4862"/>
        <item x="6818"/>
        <item x="257"/>
        <item x="511"/>
        <item x="729"/>
        <item x="7335"/>
        <item x="7372"/>
        <item x="3626"/>
        <item x="2808"/>
        <item x="7063"/>
        <item x="5725"/>
        <item x="6489"/>
        <item x="3591"/>
        <item x="4758"/>
        <item x="1262"/>
        <item x="6657"/>
        <item x="1931"/>
        <item x="2193"/>
        <item x="610"/>
        <item x="2540"/>
        <item x="1708"/>
        <item x="2060"/>
        <item x="6681"/>
        <item x="1887"/>
        <item x="1008"/>
        <item x="118"/>
        <item x="183"/>
        <item x="2955"/>
        <item x="6940"/>
        <item x="2179"/>
        <item x="139"/>
        <item x="6420"/>
        <item x="945"/>
        <item x="4208"/>
        <item x="2385"/>
        <item x="6743"/>
        <item x="3052"/>
        <item x="2662"/>
        <item x="5785"/>
        <item x="5067"/>
        <item x="1356"/>
        <item x="2501"/>
        <item x="3929"/>
        <item x="1586"/>
        <item x="263"/>
        <item x="3874"/>
        <item x="4248"/>
        <item x="4787"/>
        <item x="6759"/>
        <item x="4586"/>
        <item x="5684"/>
        <item x="6102"/>
        <item x="5350"/>
        <item x="3784"/>
        <item x="5829"/>
        <item x="5488"/>
        <item x="1320"/>
        <item x="6758"/>
        <item x="4119"/>
        <item x="5984"/>
        <item x="1039"/>
        <item x="6821"/>
        <item x="5614"/>
        <item x="809"/>
        <item x="7117"/>
        <item x="2635"/>
        <item x="3049"/>
        <item x="1483"/>
        <item x="1892"/>
        <item x="6565"/>
        <item x="431"/>
        <item x="4155"/>
        <item x="39"/>
        <item x="508"/>
        <item x="2482"/>
        <item x="3110"/>
        <item x="68"/>
        <item x="5471"/>
        <item x="6949"/>
        <item x="2391"/>
        <item x="6767"/>
        <item x="3804"/>
        <item x="1758"/>
        <item x="3037"/>
        <item x="814"/>
        <item x="6202"/>
        <item x="1322"/>
        <item x="731"/>
        <item x="1737"/>
        <item x="4564"/>
        <item x="2084"/>
        <item x="4965"/>
        <item x="5038"/>
        <item x="6848"/>
        <item x="4002"/>
        <item x="1713"/>
        <item x="2642"/>
        <item x="6588"/>
        <item x="3177"/>
        <item x="2330"/>
        <item x="697"/>
        <item x="3087"/>
        <item x="5023"/>
        <item x="337"/>
        <item x="2353"/>
        <item x="3092"/>
        <item x="5501"/>
        <item x="6320"/>
        <item x="5754"/>
        <item x="6656"/>
        <item x="2111"/>
        <item x="2363"/>
        <item x="2912"/>
        <item x="3119"/>
        <item x="2219"/>
        <item x="2574"/>
        <item x="585"/>
        <item x="2926"/>
        <item x="2286"/>
        <item x="6007"/>
        <item x="3201"/>
        <item x="3890"/>
        <item x="2919"/>
        <item x="2887"/>
        <item x="3540"/>
        <item x="4593"/>
        <item x="2859"/>
        <item x="3485"/>
        <item x="6362"/>
        <item x="3079"/>
        <item x="4043"/>
        <item x="2698"/>
        <item x="6888"/>
        <item x="2504"/>
        <item x="915"/>
        <item x="662"/>
        <item x="4982"/>
        <item x="1535"/>
        <item x="3501"/>
        <item x="4639"/>
        <item x="6628"/>
        <item x="784"/>
        <item x="1225"/>
        <item x="5250"/>
        <item x="3009"/>
        <item x="3982"/>
        <item x="6745"/>
        <item x="175"/>
        <item x="1677"/>
        <item x="5079"/>
        <item x="28"/>
        <item x="4292"/>
        <item x="2358"/>
        <item x="468"/>
        <item x="955"/>
        <item x="6994"/>
        <item x="2047"/>
        <item x="1152"/>
        <item x="201"/>
        <item x="3678"/>
        <item x="2716"/>
        <item x="2470"/>
        <item x="1785"/>
        <item x="3463"/>
        <item x="244"/>
        <item x="2882"/>
        <item x="7041"/>
        <item x="3325"/>
        <item x="1847"/>
        <item x="2495"/>
        <item x="7163"/>
        <item x="1501"/>
        <item x="2275"/>
        <item x="748"/>
        <item x="5462"/>
        <item x="4312"/>
        <item x="940"/>
        <item x="689"/>
        <item x="5630"/>
        <item x="1266"/>
        <item x="1936"/>
        <item x="770"/>
        <item x="5392"/>
        <item x="5646"/>
        <item x="1305"/>
        <item x="4532"/>
        <item x="2606"/>
        <item x="4837"/>
        <item x="356"/>
        <item x="5832"/>
        <item x="4542"/>
        <item x="1938"/>
        <item x="3469"/>
        <item x="1584"/>
        <item x="3526"/>
        <item x="1312"/>
        <item x="4205"/>
        <item x="4810"/>
        <item x="1139"/>
        <item x="2373"/>
        <item x="2443"/>
        <item x="2386"/>
        <item x="2086"/>
        <item x="1960"/>
        <item x="5059"/>
        <item x="4596"/>
        <item x="5589"/>
        <item x="4456"/>
        <item x="4114"/>
        <item x="1727"/>
        <item x="445"/>
        <item x="1450"/>
        <item x="650"/>
        <item x="339"/>
        <item x="4257"/>
        <item x="4375"/>
        <item x="4952"/>
        <item x="999"/>
        <item x="2445"/>
        <item x="1674"/>
        <item x="7257"/>
        <item x="1158"/>
        <item x="6207"/>
        <item x="1875"/>
        <item x="4324"/>
        <item x="6329"/>
        <item x="2304"/>
        <item x="114"/>
        <item x="6739"/>
        <item x="2437"/>
        <item x="2180"/>
        <item x="6748"/>
        <item x="5249"/>
        <item x="3440"/>
        <item x="349"/>
        <item x="5669"/>
        <item x="7203"/>
        <item x="342"/>
        <item x="2737"/>
        <item x="1852"/>
        <item x="2759"/>
        <item x="2487"/>
        <item x="3386"/>
        <item x="6203"/>
        <item x="5775"/>
        <item x="4487"/>
        <item x="1514"/>
        <item x="5293"/>
        <item x="2171"/>
        <item x="5012"/>
        <item x="3655"/>
        <item x="1498"/>
        <item x="104"/>
        <item x="4139"/>
        <item x="5263"/>
        <item x="2728"/>
        <item x="2142"/>
        <item x="4754"/>
        <item x="5348"/>
        <item x="6311"/>
        <item x="275"/>
        <item x="2927"/>
        <item x="1612"/>
        <item x="537"/>
        <item x="1010"/>
        <item x="1374"/>
        <item x="1743"/>
        <item x="1967"/>
        <item x="192"/>
        <item x="233"/>
        <item x="4452"/>
        <item x="1016"/>
        <item x="1732"/>
        <item x="6381"/>
        <item x="1190"/>
        <item x="138"/>
        <item x="412"/>
        <item x="5208"/>
        <item x="3161"/>
        <item x="1751"/>
        <item x="5201"/>
        <item x="5419"/>
        <item x="2632"/>
        <item x="3723"/>
        <item x="5413"/>
        <item x="562"/>
        <item x="2706"/>
        <item x="4973"/>
        <item x="2505"/>
        <item x="4150"/>
        <item x="1497"/>
        <item x="7336"/>
        <item x="1163"/>
        <item x="910"/>
        <item x="6078"/>
        <item x="5000"/>
        <item x="767"/>
        <item x="1091"/>
        <item x="578"/>
        <item x="5772"/>
        <item x="1064"/>
        <item x="6312"/>
        <item x="4533"/>
        <item x="1012"/>
        <item x="6779"/>
        <item x="2176"/>
        <item x="785"/>
        <item x="6324"/>
        <item x="4976"/>
        <item x="2538"/>
        <item x="4682"/>
        <item x="1153"/>
        <item x="466"/>
        <item x="3845"/>
        <item x="6083"/>
        <item x="1281"/>
        <item x="1903"/>
        <item x="4846"/>
        <item x="5329"/>
        <item x="1926"/>
        <item x="865"/>
        <item x="3056"/>
        <item x="5429"/>
        <item x="3399"/>
        <item x="3949"/>
        <item x="5529"/>
        <item x="2659"/>
        <item x="6116"/>
        <item x="6695"/>
        <item x="3180"/>
        <item x="5494"/>
        <item x="3884"/>
        <item x="2287"/>
        <item x="1726"/>
        <item x="3688"/>
        <item x="1006"/>
        <item x="1069"/>
        <item x="3615"/>
        <item x="6227"/>
        <item x="6250"/>
        <item x="3895"/>
        <item x="3645"/>
        <item x="3768"/>
        <item x="828"/>
        <item x="6120"/>
        <item x="5456"/>
        <item x="5404"/>
        <item x="7084"/>
        <item x="3786"/>
        <item x="4958"/>
        <item x="4373"/>
        <item x="3466"/>
        <item x="333"/>
        <item x="6197"/>
        <item x="7413"/>
        <item x="2587"/>
        <item x="2146"/>
        <item x="457"/>
        <item x="1342"/>
        <item x="6735"/>
        <item x="3514"/>
        <item x="7359"/>
        <item x="70"/>
        <item x="53"/>
        <item x="514"/>
        <item x="5391"/>
        <item x="1556"/>
        <item x="4938"/>
        <item x="4228"/>
        <item x="4297"/>
        <item x="1243"/>
        <item x="4660"/>
        <item x="6142"/>
        <item x="5046"/>
        <item x="7022"/>
        <item x="2455"/>
        <item x="91"/>
        <item x="7150"/>
        <item x="692"/>
        <item x="6043"/>
        <item x="5081"/>
        <item x="1901"/>
        <item x="736"/>
        <item x="2129"/>
        <item x="2339"/>
        <item x="574"/>
        <item x="5886"/>
        <item x="2093"/>
        <item x="4221"/>
        <item x="7267"/>
        <item x="2578"/>
        <item x="5506"/>
        <item x="6235"/>
        <item x="904"/>
        <item x="5816"/>
        <item x="3136"/>
        <item x="2186"/>
        <item x="2838"/>
        <item x="6001"/>
        <item x="195"/>
        <item x="1913"/>
        <item x="4050"/>
        <item x="717"/>
        <item x="5237"/>
        <item x="3914"/>
        <item x="3150"/>
        <item x="3269"/>
        <item x="691"/>
        <item x="3580"/>
        <item x="4288"/>
        <item x="6236"/>
        <item x="6243"/>
        <item x="6968"/>
        <item x="1878"/>
        <item x="2359"/>
        <item x="120"/>
        <item x="1994"/>
        <item x="2484"/>
        <item x="7426"/>
        <item x="4149"/>
        <item x="4239"/>
        <item x="4770"/>
        <item x="4253"/>
        <item x="3174"/>
        <item x="1917"/>
        <item x="2678"/>
        <item x="7172"/>
        <item x="7237"/>
        <item x="1724"/>
        <item x="4060"/>
        <item x="11"/>
        <item x="3168"/>
        <item x="3868"/>
        <item x="2149"/>
        <item x="5401"/>
        <item x="1881"/>
        <item x="3156"/>
        <item x="5893"/>
        <item x="3910"/>
        <item x="4874"/>
        <item x="827"/>
        <item x="2762"/>
        <item x="1876"/>
        <item x="6348"/>
        <item x="6749"/>
        <item x="6618"/>
        <item x="5844"/>
        <item x="6814"/>
        <item x="1613"/>
        <item x="1860"/>
        <item x="638"/>
        <item x="7236"/>
        <item x="949"/>
        <item x="3237"/>
        <item x="6225"/>
        <item x="4251"/>
        <item x="2184"/>
        <item x="3071"/>
        <item x="2625"/>
        <item x="145"/>
        <item x="5302"/>
        <item x="1049"/>
        <item x="3530"/>
        <item x="622"/>
        <item x="4761"/>
        <item x="1104"/>
        <item x="1074"/>
        <item x="7325"/>
        <item x="7147"/>
        <item x="1011"/>
        <item x="4342"/>
        <item x="554"/>
        <item x="6108"/>
        <item x="980"/>
        <item x="4977"/>
        <item x="5107"/>
        <item x="1657"/>
        <item x="6111"/>
        <item x="7085"/>
        <item x="6319"/>
        <item x="6898"/>
        <item x="7135"/>
        <item x="4142"/>
        <item x="6168"/>
        <item x="654"/>
        <item x="4547"/>
        <item x="3334"/>
        <item x="6275"/>
        <item x="6526"/>
        <item x="5461"/>
        <item x="3995"/>
        <item x="4816"/>
        <item x="2738"/>
        <item x="5526"/>
        <item x="6545"/>
        <item x="1420"/>
        <item x="6990"/>
        <item x="4934"/>
        <item x="293"/>
        <item x="3154"/>
        <item x="6223"/>
        <item x="4969"/>
        <item x="5567"/>
        <item x="5955"/>
        <item x="5966"/>
        <item x="326"/>
        <item x="5962"/>
        <item x="1441"/>
        <item x="1599"/>
        <item x="4889"/>
        <item x="603"/>
        <item x="6193"/>
        <item x="6271"/>
        <item x="883"/>
        <item x="288"/>
        <item x="2790"/>
        <item x="1283"/>
        <item x="4347"/>
        <item x="1395"/>
        <item x="1226"/>
        <item x="2161"/>
        <item x="2056"/>
        <item x="5306"/>
        <item x="6081"/>
        <item x="2154"/>
        <item x="5719"/>
        <item x="3211"/>
        <item x="140"/>
        <item x="6816"/>
        <item x="5058"/>
        <item x="5316"/>
        <item x="2031"/>
        <item x="6764"/>
        <item x="1398"/>
        <item x="5787"/>
        <item x="5369"/>
        <item x="6532"/>
        <item x="3268"/>
        <item x="6436"/>
        <item x="3658"/>
        <item x="3417"/>
        <item x="4216"/>
        <item x="2550"/>
        <item x="4917"/>
        <item x="3787"/>
        <item x="3352"/>
        <item x="655"/>
        <item x="853"/>
        <item x="1173"/>
        <item x="4881"/>
        <item x="6308"/>
        <item x="304"/>
        <item x="166"/>
        <item x="6035"/>
        <item x="7139"/>
        <item x="5559"/>
        <item x="6135"/>
        <item x="721"/>
        <item x="5900"/>
        <item x="5018"/>
        <item x="4790"/>
        <item x="3362"/>
        <item x="1386"/>
        <item x="5073"/>
        <item x="292"/>
        <item x="1177"/>
        <item x="6841"/>
        <item x="6865"/>
        <item x="1454"/>
        <item x="2100"/>
        <item x="4213"/>
        <item x="4014"/>
        <item x="7079"/>
        <item x="2160"/>
        <item x="6725"/>
        <item x="632"/>
        <item x="1340"/>
        <item x="6947"/>
        <item x="3335"/>
        <item x="2972"/>
        <item x="2823"/>
        <item x="2226"/>
        <item x="2412"/>
        <item x="6159"/>
        <item x="88"/>
        <item x="4022"/>
        <item x="7392"/>
        <item x="1558"/>
        <item x="3347"/>
        <item x="3057"/>
        <item x="312"/>
        <item x="4331"/>
        <item x="7380"/>
        <item x="5200"/>
        <item x="6857"/>
        <item x="1507"/>
        <item x="231"/>
        <item x="4057"/>
        <item x="5594"/>
        <item x="6048"/>
        <item x="5441"/>
        <item x="993"/>
        <item x="4944"/>
        <item x="4750"/>
        <item x="6875"/>
        <item x="5723"/>
        <item x="4171"/>
        <item x="3660"/>
        <item x="5964"/>
        <item x="6505"/>
        <item x="6906"/>
        <item x="6507"/>
        <item x="6354"/>
        <item x="3366"/>
        <item x="492"/>
        <item x="6130"/>
        <item x="1053"/>
        <item x="6338"/>
        <item x="5385"/>
        <item x="3790"/>
        <item x="835"/>
        <item x="1396"/>
        <item x="3527"/>
        <item x="3344"/>
        <item x="976"/>
        <item x="3141"/>
        <item x="3249"/>
        <item x="758"/>
        <item x="3187"/>
        <item x="3571"/>
        <item x="2616"/>
        <item x="2276"/>
        <item x="1840"/>
        <item x="2272"/>
        <item x="1989"/>
        <item x="2182"/>
        <item x="7262"/>
        <item x="3421"/>
        <item x="3219"/>
        <item x="3487"/>
        <item x="475"/>
        <item x="647"/>
        <item x="851"/>
        <item x="1073"/>
        <item x="1288"/>
        <item x="1511"/>
        <item x="2603"/>
        <item x="823"/>
        <item x="3726"/>
        <item x="209"/>
        <item x="854"/>
        <item x="1303"/>
        <item x="6344"/>
        <item x="7349"/>
        <item x="5336"/>
        <item x="5170"/>
        <item x="4157"/>
        <item x="3946"/>
        <item x="1948"/>
        <item x="12"/>
        <item x="6815"/>
        <item x="92"/>
        <item x="347"/>
        <item x="676"/>
        <item x="7358"/>
        <item x="4772"/>
        <item x="2297"/>
        <item x="194"/>
        <item x="5134"/>
        <item x="1661"/>
        <item x="2670"/>
        <item x="966"/>
        <item x="6916"/>
        <item x="3252"/>
        <item x="1492"/>
        <item x="5410"/>
        <item x="2591"/>
        <item x="1038"/>
        <item x="1649"/>
        <item x="5580"/>
        <item x="6439"/>
        <item x="3169"/>
        <item x="2076"/>
        <item x="6010"/>
        <item x="5006"/>
        <item x="1633"/>
        <item x="856"/>
        <item x="1628"/>
        <item x="1180"/>
        <item x="4597"/>
        <item x="5266"/>
        <item x="4358"/>
        <item x="6803"/>
        <item x="2552"/>
        <item x="2834"/>
        <item x="3246"/>
        <item x="4633"/>
        <item x="4549"/>
        <item x="5089"/>
        <item x="1110"/>
        <item x="5543"/>
        <item x="169"/>
        <item x="2564"/>
        <item x="3023"/>
        <item x="1218"/>
        <item x="6155"/>
        <item x="7"/>
        <item x="117"/>
        <item x="3062"/>
        <item x="817"/>
        <item x="390"/>
        <item x="665"/>
        <item x="1644"/>
        <item x="1869"/>
        <item x="7035"/>
        <item x="6583"/>
        <item x="1081"/>
        <item x="51"/>
        <item x="1165"/>
        <item x="5925"/>
        <item x="1219"/>
        <item x="1995"/>
        <item x="3649"/>
        <item x="1970"/>
        <item x="502"/>
        <item x="3259"/>
        <item x="3763"/>
        <item x="346"/>
        <item x="900"/>
        <item x="196"/>
        <item x="5364"/>
        <item x="2424"/>
        <item x="1425"/>
        <item x="1723"/>
        <item x="4160"/>
        <item x="1361"/>
        <item x="4089"/>
        <item x="1275"/>
        <item x="5298"/>
        <item x="2104"/>
        <item x="1880"/>
        <item x="605"/>
        <item x="479"/>
        <item x="5422"/>
        <item x="3001"/>
        <item x="3528"/>
        <item x="5731"/>
        <item x="1725"/>
        <item x="2214"/>
        <item x="5145"/>
        <item x="5251"/>
        <item x="200"/>
        <item x="2584"/>
        <item x="4056"/>
        <item x="1992"/>
        <item x="3277"/>
        <item x="126"/>
        <item x="1715"/>
        <item x="927"/>
        <item x="1684"/>
        <item x="3708"/>
        <item x="2472"/>
        <item x="6174"/>
        <item x="5683"/>
        <item x="4108"/>
        <item x="6785"/>
        <item x="5384"/>
        <item x="5289"/>
        <item x="4617"/>
        <item x="571"/>
        <item x="987"/>
        <item x="4254"/>
        <item x="1107"/>
        <item x="2156"/>
        <item x="819"/>
        <item x="2585"/>
        <item x="188"/>
        <item x="25"/>
        <item x="150"/>
        <item x="1229"/>
        <item x="766"/>
        <item x="1961"/>
        <item x="31"/>
        <item x="4498"/>
        <item x="1072"/>
        <item x="2061"/>
        <item x="4453"/>
        <item x="7069"/>
        <item x="1937"/>
        <item x="5194"/>
        <item x="1234"/>
        <item x="637"/>
        <item x="7304"/>
        <item x="5641"/>
        <item x="1208"/>
        <item x="769"/>
        <item x="3443"/>
        <item x="4903"/>
        <item x="5744"/>
        <item x="2812"/>
        <item x="2597"/>
        <item x="2109"/>
        <item x="779"/>
        <item x="3831"/>
        <item x="4949"/>
        <item x="3579"/>
        <item x="6809"/>
        <item x="3559"/>
        <item x="6840"/>
        <item x="897"/>
        <item x="4404"/>
        <item x="628"/>
        <item x="3935"/>
        <item x="7316"/>
        <item x="7067"/>
        <item x="3722"/>
        <item x="2520"/>
        <item x="720"/>
        <item x="1204"/>
        <item x="5741"/>
        <item x="4125"/>
        <item x="2458"/>
        <item x="790"/>
        <item x="4696"/>
        <item x="3856"/>
        <item x="557"/>
        <item x="5566"/>
        <item x="6147"/>
        <item x="5188"/>
        <item x="3086"/>
        <item x="489"/>
        <item x="3993"/>
        <item x="4610"/>
        <item x="1260"/>
        <item x="7191"/>
        <item x="6033"/>
        <item x="3682"/>
        <item x="5792"/>
        <item x="2366"/>
        <item x="1362"/>
        <item x="755"/>
        <item x="7098"/>
        <item x="5890"/>
        <item x="5993"/>
        <item x="5125"/>
        <item x="5321"/>
        <item x="6229"/>
        <item x="103"/>
        <item x="979"/>
        <item x="1856"/>
        <item x="6600"/>
        <item x="4026"/>
        <item x="5076"/>
        <item x="3684"/>
        <item x="1533"/>
        <item x="6634"/>
        <item x="5615"/>
        <item x="3619"/>
        <item x="2473"/>
        <item x="5065"/>
        <item x="1521"/>
        <item x="5078"/>
        <item x="4674"/>
        <item x="522"/>
        <item x="7194"/>
        <item x="631"/>
        <item x="5650"/>
        <item x="5333"/>
        <item x="1796"/>
        <item x="4932"/>
        <item x="3735"/>
        <item x="4910"/>
        <item x="2092"/>
        <item x="5120"/>
        <item x="2169"/>
        <item x="4020"/>
        <item x="5549"/>
        <item x="4403"/>
        <item x="4981"/>
        <item x="5939"/>
        <item x="6697"/>
        <item x="2754"/>
        <item x="76"/>
        <item x="1328"/>
        <item x="1189"/>
        <item x="3677"/>
        <item x="3323"/>
        <item x="1307"/>
        <item x="1958"/>
        <item x="1711"/>
        <item x="485"/>
        <item x="1071"/>
        <item x="392"/>
        <item x="1712"/>
        <item x="815"/>
        <item x="5214"/>
        <item x="4713"/>
        <item x="1997"/>
        <item x="515"/>
        <item x="152"/>
        <item x="2764"/>
        <item x="384"/>
        <item x="222"/>
        <item x="2456"/>
        <item x="6572"/>
        <item x="1884"/>
        <item x="6161"/>
        <item x="6337"/>
        <item x="6729"/>
        <item x="3569"/>
        <item x="3867"/>
        <item x="2004"/>
        <item x="5210"/>
        <item x="3321"/>
        <item x="6931"/>
        <item x="5733"/>
        <item x="6304"/>
        <item x="5932"/>
        <item x="5734"/>
        <item x="5118"/>
        <item x="6769"/>
        <item x="2238"/>
        <item x="338"/>
        <item x="1227"/>
        <item x="1484"/>
        <item x="2611"/>
        <item x="961"/>
        <item x="1467"/>
        <item x="3998"/>
        <item x="3623"/>
        <item x="75"/>
        <item x="2669"/>
        <item x="5546"/>
        <item x="2267"/>
        <item x="1826"/>
        <item x="1048"/>
        <item x="1656"/>
        <item x="2321"/>
        <item x="6056"/>
        <item x="1590"/>
        <item x="4571"/>
        <item x="467"/>
        <item x="6792"/>
        <item x="5985"/>
        <item x="3894"/>
        <item x="6637"/>
        <item x="1910"/>
        <item x="1422"/>
        <item x="3097"/>
        <item x="5277"/>
        <item x="5858"/>
        <item x="4783"/>
        <item x="206"/>
        <item x="636"/>
        <item x="1642"/>
        <item x="1819"/>
        <item x="5116"/>
        <item x="6672"/>
        <item x="5204"/>
        <item x="4695"/>
        <item x="4087"/>
        <item x="163"/>
        <item x="6983"/>
        <item x="3564"/>
        <item x="4726"/>
        <item x="474"/>
        <item x="411"/>
        <item x="2825"/>
        <item x="7369"/>
        <item x="6257"/>
        <item x="2360"/>
        <item x="3636"/>
        <item x="1589"/>
        <item x="2210"/>
        <item x="3074"/>
        <item x="3254"/>
        <item x="1571"/>
        <item x="2253"/>
        <item x="6578"/>
        <item x="1604"/>
        <item x="1813"/>
        <item x="3576"/>
        <item x="3106"/>
        <item x="2799"/>
        <item x="6948"/>
        <item x="970"/>
        <item x="3275"/>
        <item x="1059"/>
        <item x="5717"/>
        <item x="2202"/>
        <item x="2388"/>
        <item x="6045"/>
        <item x="1563"/>
        <item x="2284"/>
        <item x="4252"/>
        <item x="3632"/>
        <item x="6837"/>
        <item x="3646"/>
        <item x="437"/>
        <item x="2666"/>
        <item x="4619"/>
        <item x="2690"/>
        <item x="1946"/>
        <item x="6552"/>
        <item x="3327"/>
        <item x="7416"/>
        <item x="566"/>
        <item x="3403"/>
        <item x="4233"/>
        <item x="750"/>
        <item x="6182"/>
        <item x="435"/>
        <item x="1378"/>
        <item x="862"/>
        <item x="1933"/>
        <item x="3209"/>
        <item x="3793"/>
        <item x="4962"/>
        <item x="3293"/>
        <item x="4122"/>
        <item x="1172"/>
        <item x="6015"/>
        <item x="759"/>
        <item x="843"/>
        <item x="4813"/>
        <item x="2607"/>
        <item x="151"/>
        <item x="4188"/>
        <item x="4097"/>
        <item x="2019"/>
        <item x="7371"/>
        <item x="6407"/>
        <item x="2650"/>
        <item x="2789"/>
        <item x="6162"/>
        <item x="5944"/>
        <item x="6059"/>
        <item x="7404"/>
        <item x="452"/>
        <item x="4340"/>
        <item x="1384"/>
        <item x="5834"/>
        <item x="1285"/>
        <item x="5551"/>
        <item x="7005"/>
        <item x="6497"/>
        <item x="6845"/>
        <item x="5786"/>
        <item x="671"/>
        <item x="2135"/>
        <item x="1334"/>
        <item x="6727"/>
        <item x="5121"/>
        <item x="5975"/>
        <item x="3817"/>
        <item x="4512"/>
        <item x="4546"/>
        <item x="3690"/>
        <item x="6156"/>
        <item x="3196"/>
        <item x="3881"/>
        <item x="3387"/>
        <item x="4414"/>
        <item x="4587"/>
        <item x="4777"/>
        <item x="4984"/>
        <item x="5192"/>
        <item x="5408"/>
        <item x="1476"/>
        <item x="3918"/>
        <item x="1522"/>
        <item x="624"/>
        <item x="153"/>
        <item x="335"/>
        <item x="3777"/>
        <item x="3600"/>
        <item x="3814"/>
        <item x="4186"/>
        <item x="4775"/>
        <item x="6173"/>
        <item x="7299"/>
        <item x="1569"/>
        <item x="2038"/>
        <item x="2221"/>
        <item x="3000"/>
        <item x="1302"/>
        <item x="4210"/>
        <item x="2106"/>
        <item x="2020"/>
        <item x="3988"/>
        <item x="4390"/>
        <item x="4855"/>
        <item x="3967"/>
        <item x="5622"/>
        <item x="6603"/>
        <item x="136"/>
        <item x="3021"/>
        <item x="3616"/>
        <item x="5788"/>
        <item x="2745"/>
        <item x="443"/>
        <item x="1246"/>
        <item x="2618"/>
        <item x="1442"/>
        <item x="4206"/>
        <item x="7124"/>
        <item x="2335"/>
        <item x="5791"/>
        <item x="7126"/>
        <item x="1541"/>
        <item x="4258"/>
        <item x="745"/>
        <item x="6580"/>
        <item x="4163"/>
        <item x="4423"/>
        <item x="5613"/>
        <item x="4120"/>
        <item x="2909"/>
        <item x="4886"/>
        <item x="1458"/>
        <item x="3858"/>
        <item x="1543"/>
        <item x="4478"/>
        <item x="6037"/>
        <item x="15"/>
        <item x="3065"/>
        <item x="6584"/>
        <item x="6369"/>
        <item x="5242"/>
        <item x="2749"/>
        <item x="2633"/>
        <item x="3305"/>
        <item x="4933"/>
        <item x="6438"/>
        <item x="3836"/>
        <item x="4662"/>
        <item x="60"/>
        <item x="2532"/>
        <item x="5517"/>
        <item x="4096"/>
        <item x="3953"/>
        <item x="2849"/>
        <item x="680"/>
        <item x="5176"/>
        <item x="6008"/>
        <item x="3032"/>
        <item x="6345"/>
        <item x="4914"/>
        <item x="5123"/>
        <item x="3928"/>
        <item x="5149"/>
        <item x="5552"/>
        <item x="1888"/>
        <item x="5284"/>
        <item x="4159"/>
        <item x="6342"/>
        <item x="1472"/>
        <item x="3730"/>
        <item x="2853"/>
        <item x="4353"/>
        <item x="3725"/>
        <item x="2189"/>
        <item x="2277"/>
        <item x="1959"/>
        <item x="3629"/>
        <item x="1343"/>
        <item x="1324"/>
        <item x="2014"/>
        <item x="3203"/>
        <item x="4394"/>
        <item x="2575"/>
        <item x="3815"/>
        <item x="5851"/>
        <item x="4227"/>
        <item x="3633"/>
        <item x="983"/>
        <item x="3859"/>
        <item x="5823"/>
        <item x="4372"/>
        <item x="107"/>
        <item x="1911"/>
        <item x="4333"/>
        <item x="4471"/>
        <item x="7268"/>
        <item x="4543"/>
        <item x="7411"/>
        <item x="1500"/>
        <item x="572"/>
        <item x="5135"/>
        <item x="5344"/>
        <item x="5732"/>
        <item x="3428"/>
        <item x="6433"/>
        <item x="933"/>
        <item x="1298"/>
        <item x="1508"/>
        <item x="5621"/>
        <item x="3126"/>
        <item x="4841"/>
        <item x="2930"/>
        <item x="2977"/>
        <item x="6752"/>
        <item x="2855"/>
        <item x="2057"/>
        <item x="1537"/>
        <item x="1495"/>
        <item x="5064"/>
        <item x="271"/>
        <item x="1267"/>
        <item x="4998"/>
        <item x="7127"/>
        <item x="855"/>
        <item x="1273"/>
        <item x="2344"/>
        <item x="6265"/>
        <item x="1759"/>
        <item x="4913"/>
        <item x="5270"/>
        <item x="5132"/>
        <item x="1952"/>
        <item x="3378"/>
        <item x="1963"/>
        <item x="2688"/>
        <item x="4028"/>
        <item x="3785"/>
        <item x="4364"/>
        <item x="5534"/>
        <item x="4947"/>
        <item x="5236"/>
        <item x="5550"/>
        <item x="1094"/>
        <item x="1699"/>
        <item x="6546"/>
        <item x="7123"/>
        <item x="973"/>
        <item x="6181"/>
        <item x="1689"/>
        <item x="2098"/>
        <item x="4411"/>
        <item x="1210"/>
        <item x="6069"/>
        <item x="3980"/>
        <item x="6790"/>
        <item x="191"/>
        <item x="2559"/>
        <item x="4808"/>
        <item x="5989"/>
        <item x="5854"/>
        <item x="599"/>
        <item x="1086"/>
        <item x="267"/>
        <item x="2409"/>
        <item x="345"/>
        <item x="723"/>
        <item x="5940"/>
        <item x="661"/>
        <item x="3290"/>
        <item x="2211"/>
        <item x="3543"/>
        <item x="4585"/>
        <item x="6387"/>
        <item x="5496"/>
        <item x="4232"/>
        <item x="1568"/>
        <item x="6808"/>
        <item x="2053"/>
        <item x="2097"/>
        <item x="5976"/>
        <item x="6560"/>
        <item x="2533"/>
        <item x="2028"/>
        <item x="2251"/>
        <item x="2599"/>
        <item x="1209"/>
        <item x="6535"/>
        <item x="3218"/>
        <item x="2341"/>
        <item x="236"/>
        <item x="282"/>
        <item x="3379"/>
        <item x="510"/>
        <item x="4929"/>
        <item x="1733"/>
        <item x="1488"/>
        <item x="4922"/>
        <item x="984"/>
        <item x="4444"/>
        <item x="4620"/>
        <item x="5911"/>
        <item x="5606"/>
        <item x="7083"/>
        <item x="1804"/>
        <item x="4130"/>
        <item x="1216"/>
        <item x="7232"/>
        <item x="1607"/>
        <item x="465"/>
        <item x="3375"/>
        <item x="2600"/>
        <item x="363"/>
        <item x="2820"/>
        <item x="5905"/>
        <item x="6639"/>
        <item x="1834"/>
        <item x="6963"/>
        <item x="2225"/>
        <item x="4513"/>
        <item x="2067"/>
        <item x="3412"/>
        <item x="7140"/>
        <item x="3310"/>
        <item x="2877"/>
        <item x="4898"/>
        <item x="2237"/>
        <item x="6648"/>
        <item x="1802"/>
        <item x="5151"/>
        <item x="3336"/>
        <item x="3245"/>
        <item x="3686"/>
        <item x="7090"/>
        <item x="5133"/>
        <item x="3151"/>
        <item x="2727"/>
        <item x="3330"/>
        <item x="9"/>
        <item x="423"/>
        <item x="4840"/>
        <item x="830"/>
        <item x="6904"/>
        <item x="5671"/>
        <item x="3229"/>
        <item x="4836"/>
        <item x="3640"/>
        <item x="6939"/>
        <item x="2041"/>
        <item x="2294"/>
        <item x="6185"/>
        <item x="3650"/>
        <item x="4015"/>
        <item x="3482"/>
        <item x="5926"/>
        <item x="6776"/>
        <item x="6170"/>
        <item x="2316"/>
        <item x="1864"/>
        <item x="994"/>
        <item x="4080"/>
        <item x="3299"/>
        <item x="7075"/>
        <item x="1415"/>
        <item x="230"/>
        <item x="1099"/>
        <item x="3862"/>
        <item x="1123"/>
        <item x="4545"/>
        <item x="5812"/>
        <item x="2651"/>
        <item x="409"/>
        <item x="922"/>
        <item x="4178"/>
        <item x="5656"/>
        <item x="61"/>
        <item x="2231"/>
        <item x="2266"/>
        <item x="6465"/>
        <item x="5099"/>
        <item x="6623"/>
        <item x="4638"/>
        <item x="2367"/>
        <item x="7395"/>
        <item x="6444"/>
        <item x="7037"/>
        <item x="3772"/>
        <item x="621"/>
        <item x="7420"/>
        <item x="4165"/>
        <item x="225"/>
        <item x="3753"/>
        <item x="4115"/>
        <item x="5454"/>
        <item x="7169"/>
        <item x="3059"/>
        <item x="869"/>
        <item x="4499"/>
        <item x="5821"/>
        <item x="3943"/>
        <item x="5904"/>
        <item x="3380"/>
        <item x="5773"/>
        <item x="2190"/>
        <item x="3441"/>
        <item x="6670"/>
        <item x="130"/>
        <item x="4937"/>
        <item x="6543"/>
        <item x="3620"/>
        <item x="2817"/>
        <item x="1062"/>
        <item x="916"/>
        <item x="1714"/>
        <item x="383"/>
        <item x="4448"/>
        <item x="2583"/>
        <item x="4518"/>
        <item x="3042"/>
        <item x="5878"/>
        <item x="2639"/>
        <item x="3287"/>
        <item x="6487"/>
        <item x="2417"/>
        <item x="3024"/>
        <item x="5203"/>
        <item x="1564"/>
        <item x="1411"/>
        <item x="3260"/>
        <item x="186"/>
        <item x="3073"/>
        <item x="4132"/>
        <item x="3976"/>
        <item x="4366"/>
        <item x="4946"/>
        <item x="7250"/>
        <item x="6870"/>
        <item x="7076"/>
        <item x="644"/>
        <item x="4009"/>
        <item x="3791"/>
        <item x="480"/>
        <item x="5455"/>
        <item x="6701"/>
        <item x="320"/>
        <item x="2147"/>
        <item x="2362"/>
        <item x="6539"/>
        <item x="5481"/>
        <item x="3385"/>
        <item x="6478"/>
        <item x="354"/>
        <item x="6009"/>
        <item x="4314"/>
        <item x="4156"/>
        <item x="6509"/>
        <item x="3812"/>
        <item x="2867"/>
        <item x="3809"/>
        <item x="4011"/>
        <item x="4189"/>
        <item x="5797"/>
        <item x="2558"/>
        <item x="1222"/>
        <item x="658"/>
        <item x="6374"/>
        <item x="5712"/>
        <item x="1043"/>
        <item x="2405"/>
        <item x="7161"/>
        <item x="1304"/>
        <item x="849"/>
        <item x="6055"/>
        <item x="1745"/>
        <item x="415"/>
        <item x="3127"/>
        <item x="5349"/>
        <item x="6693"/>
        <item x="207"/>
        <item x="478"/>
        <item x="6109"/>
        <item x="838"/>
        <item x="1455"/>
        <item x="1837"/>
        <item x="2826"/>
        <item x="2432"/>
        <item x="3228"/>
        <item x="4036"/>
        <item x="3393"/>
        <item x="3977"/>
        <item x="4559"/>
        <item x="7252"/>
        <item x="0"/>
        <item x="327"/>
        <item x="6482"/>
        <item x="6866"/>
        <item x="5220"/>
        <item x="776"/>
        <item x="4986"/>
        <item x="58"/>
        <item x="2425"/>
        <item x="6088"/>
        <item x="497"/>
        <item x="6256"/>
        <item x="3038"/>
        <item x="4393"/>
        <item x="4930"/>
        <item x="3733"/>
        <item x="1781"/>
        <item x="5398"/>
        <item x="4711"/>
        <item x="4868"/>
        <item x="2122"/>
        <item x="336"/>
        <item x="1548"/>
        <item x="2946"/>
        <item x="1339"/>
        <item x="4625"/>
        <item x="3159"/>
        <item x="1211"/>
        <item x="1443"/>
        <item x="1687"/>
        <item x="5190"/>
        <item x="4800"/>
        <item x="5185"/>
        <item x="6359"/>
        <item x="5956"/>
        <item x="1585"/>
        <item x="3220"/>
        <item x="2007"/>
        <item x="6581"/>
        <item x="746"/>
        <item x="4865"/>
        <item x="3437"/>
        <item x="6383"/>
        <item x="3178"/>
        <item x="3371"/>
        <item x="289"/>
        <item x="387"/>
        <item x="4"/>
        <item x="3486"/>
        <item x="6231"/>
        <item x="6026"/>
        <item x="5016"/>
        <item x="5667"/>
        <item x="1922"/>
        <item x="2046"/>
        <item x="5296"/>
        <item x="6714"/>
        <item x="7376"/>
        <item x="4873"/>
        <item x="1389"/>
        <item x="3956"/>
        <item x="2203"/>
        <item x="6514"/>
        <item x="2082"/>
        <item x="1224"/>
        <item x="2729"/>
        <item x="453"/>
        <item x="6608"/>
        <item x="5303"/>
        <item x="3370"/>
        <item x="4844"/>
        <item x="601"/>
        <item x="1693"/>
        <item x="5859"/>
        <item x="2439"/>
        <item x="5480"/>
        <item x="5221"/>
        <item x="1191"/>
        <item x="1792"/>
        <item x="559"/>
        <item x="2118"/>
        <item x="1929"/>
        <item x="3365"/>
        <item x="2279"/>
        <item x="94"/>
        <item x="2832"/>
        <item x="394"/>
        <item x="6996"/>
        <item x="449"/>
        <item x="3404"/>
        <item x="4003"/>
        <item x="7331"/>
        <item x="6079"/>
        <item x="4240"/>
        <item x="178"/>
        <item x="7387"/>
        <item x="5689"/>
        <item x="1934"/>
        <item x="2983"/>
        <item x="6984"/>
        <item x="812"/>
        <item x="5793"/>
        <item x="690"/>
        <item x="334"/>
        <item x="6396"/>
        <item x="3902"/>
        <item x="2298"/>
        <item x="3158"/>
        <item x="6679"/>
        <item x="6703"/>
        <item x="1027"/>
        <item x="7246"/>
        <item x="3893"/>
        <item x="297"/>
        <item x="7243"/>
        <item x="3493"/>
        <item x="669"/>
        <item x="1063"/>
        <item x="4534"/>
        <item x="5467"/>
        <item x="6635"/>
        <item x="7345"/>
        <item x="1360"/>
        <item x="3529"/>
        <item x="5291"/>
        <item x="5709"/>
        <item x="7339"/>
        <item x="5743"/>
        <item x="7053"/>
        <item x="2289"/>
        <item x="3888"/>
        <item x="7156"/>
        <item x="4515"/>
        <item x="4974"/>
        <item x="2103"/>
        <item x="4725"/>
        <item x="7164"/>
        <item x="538"/>
        <item x="5216"/>
        <item x="2"/>
        <item x="340"/>
        <item x="1105"/>
        <item x="4759"/>
        <item x="3714"/>
        <item x="3472"/>
        <item x="2350"/>
        <item x="5334"/>
        <item x="4979"/>
        <item x="1138"/>
        <item x="5380"/>
        <item x="5327"/>
        <item x="5516"/>
        <item x="2969"/>
        <item x="2534"/>
        <item x="1097"/>
        <item x="7198"/>
        <item x="2407"/>
        <item x="4536"/>
        <item x="4978"/>
        <item x="3541"/>
        <item x="741"/>
        <item x="4000"/>
        <item x="3284"/>
        <item x="902"/>
        <item x="3846"/>
        <item x="4140"/>
        <item x="7054"/>
        <item x="1596"/>
        <item x="4153"/>
        <item x="3173"/>
        <item x="4068"/>
        <item x="2595"/>
        <item x="2347"/>
        <item x="567"/>
        <item x="2948"/>
        <item x="6833"/>
        <item x="1897"/>
        <item x="3130"/>
        <item x="1329"/>
        <item x="2087"/>
        <item x="7402"/>
        <item x="3811"/>
        <item x="5093"/>
        <item x="813"/>
        <item x="4334"/>
        <item x="4147"/>
        <item x="5310"/>
        <item x="4613"/>
        <item x="6955"/>
        <item x="7008"/>
        <item x="439"/>
        <item x="4431"/>
        <item x="1424"/>
        <item x="7120"/>
        <item x="963"/>
        <item x="826"/>
        <item x="7056"/>
        <item x="5864"/>
        <item x="5877"/>
        <item x="4831"/>
        <item x="144"/>
        <item x="5870"/>
        <item x="5164"/>
        <item x="5927"/>
        <item x="6316"/>
        <item x="5597"/>
        <item x="1696"/>
        <item x="4439"/>
        <item x="6054"/>
        <item x="6626"/>
        <item x="2003"/>
        <item x="4828"/>
        <item x="2687"/>
        <item x="1705"/>
        <item x="2712"/>
        <item x="1372"/>
        <item x="4038"/>
        <item x="2717"/>
        <item x="4780"/>
        <item x="5662"/>
        <item x="6353"/>
        <item x="808"/>
        <item x="6653"/>
        <item x="5537"/>
        <item x="1452"/>
        <item x="545"/>
        <item x="2753"/>
        <item x="5527"/>
        <item x="1519"/>
        <item x="3965"/>
        <item x="1417"/>
        <item x="106"/>
        <item x="3397"/>
        <item x="105"/>
        <item x="3191"/>
        <item x="3282"/>
        <item x="3652"/>
        <item x="4242"/>
        <item x="3503"/>
        <item x="500"/>
        <item x="3525"/>
        <item x="4450"/>
        <item x="4229"/>
        <item x="5921"/>
        <item x="6511"/>
        <item x="4167"/>
        <item x="1625"/>
        <item x="660"/>
        <item x="1128"/>
        <item x="1634"/>
        <item x="1842"/>
        <item x="2259"/>
        <item x="6702"/>
        <item x="5119"/>
        <item x="4863"/>
        <item x="296"/>
        <item x="4897"/>
        <item x="408"/>
        <item x="7419"/>
        <item x="1257"/>
        <item x="2500"/>
        <item x="1824"/>
        <item x="4174"/>
        <item x="6498"/>
        <item x="5352"/>
        <item x="7272"/>
        <item x="328"/>
        <item x="3490"/>
        <item x="1018"/>
        <item x="444"/>
        <item x="6434"/>
        <item x="2091"/>
        <item x="277"/>
        <item x="6192"/>
        <item x="2602"/>
        <item x="5897"/>
        <item x="3962"/>
        <item x="1773"/>
        <item x="4664"/>
        <item x="6062"/>
        <item x="6382"/>
        <item x="3093"/>
        <item x="2217"/>
        <item x="2858"/>
        <item x="744"/>
        <item x="962"/>
        <item x="5986"/>
        <item x="3448"/>
        <item x="7137"/>
        <item x="6589"/>
        <item x="4581"/>
        <item x="6738"/>
        <item x="3635"/>
        <item x="6094"/>
        <item x="1445"/>
        <item x="1263"/>
        <item x="6722"/>
        <item x="1265"/>
        <item x="3283"/>
        <item x="1830"/>
        <item x="2794"/>
        <item x="2001"/>
        <item x="5781"/>
        <item x="1336"/>
        <item x="569"/>
        <item x="3510"/>
        <item x="1683"/>
        <item x="2280"/>
        <item x="801"/>
        <item x="906"/>
        <item x="527"/>
        <item x="4126"/>
        <item x="2521"/>
        <item x="3679"/>
        <item x="4435"/>
        <item x="5737"/>
        <item x="3958"/>
        <item x="7363"/>
        <item x="6553"/>
        <item x="2270"/>
        <item x="2477"/>
        <item x="4477"/>
        <item x="1164"/>
        <item x="172"/>
        <item x="2733"/>
        <item x="5916"/>
        <item x="6299"/>
        <item x="5604"/>
        <item x="2641"/>
        <item x="4602"/>
        <item x="6034"/>
        <item x="6691"/>
        <item x="7289"/>
        <item x="3832"/>
        <item x="3939"/>
        <item x="5525"/>
        <item x="4843"/>
        <item x="3090"/>
        <item x="6039"/>
        <item x="2907"/>
        <item x="5889"/>
        <item x="7328"/>
        <item x="7381"/>
        <item x="3671"/>
        <item x="5779"/>
        <item x="5090"/>
        <item x="1014"/>
        <item x="3176"/>
        <item x="2911"/>
        <item x="4901"/>
        <item x="3492"/>
        <item x="5568"/>
        <item x="3273"/>
        <item x="795"/>
        <item x="62"/>
        <item x="5275"/>
        <item x="6424"/>
        <item x="2095"/>
        <item x="5138"/>
        <item x="2725"/>
        <item x="3462"/>
        <item x="5599"/>
        <item x="6855"/>
        <item x="4737"/>
        <item x="4066"/>
        <item x="5222"/>
        <item x="4271"/>
        <item x="1207"/>
        <item x="2768"/>
        <item x="6072"/>
        <item x="627"/>
        <item x="3618"/>
        <item x="7375"/>
        <item x="596"/>
        <item x="1423"/>
        <item x="276"/>
        <item x="256"/>
        <item x="3112"/>
        <item x="2000"/>
        <item x="5865"/>
        <item x="1116"/>
        <item x="6966"/>
        <item x="3957"/>
        <item x="1098"/>
        <item x="6813"/>
        <item x="1093"/>
        <item x="4834"/>
        <item x="5776"/>
        <item x="2192"/>
        <item x="210"/>
        <item x="3467"/>
        <item x="7357"/>
        <item x="6389"/>
        <item x="926"/>
        <item x="4336"/>
        <item x="6215"/>
        <item x="2250"/>
        <item x="197"/>
        <item x="6712"/>
        <item x="1363"/>
        <item x="4524"/>
        <item x="341"/>
        <item x="895"/>
        <item x="2695"/>
        <item x="3267"/>
        <item x="3251"/>
        <item x="1621"/>
        <item x="6525"/>
        <item x="6942"/>
        <item x="1178"/>
        <item x="6194"/>
        <item x="5863"/>
        <item x="2818"/>
        <item x="674"/>
        <item x="4847"/>
        <item x="396"/>
        <item x="6669"/>
        <item x="3406"/>
        <item x="5358"/>
        <item x="4274"/>
        <item x="6217"/>
        <item x="1335"/>
        <item x="1598"/>
        <item x="10"/>
        <item x="1"/>
        <item x="2022"/>
        <item x="3418"/>
        <item x="1710"/>
        <item x="33"/>
        <item x="5571"/>
        <item x="7011"/>
        <item x="6355"/>
        <item x="6175"/>
        <item x="6986"/>
        <item x="3587"/>
        <item x="5484"/>
        <item x="286"/>
        <item x="3085"/>
        <item x="6881"/>
        <item x="619"/>
        <item x="555"/>
        <item x="5577"/>
        <item x="3992"/>
        <item x="5936"/>
        <item x="4378"/>
        <item x="4953"/>
        <item x="5446"/>
        <item x="3094"/>
        <item x="6756"/>
        <item x="1023"/>
        <item x="5254"/>
        <item x="6561"/>
        <item x="931"/>
        <item x="1807"/>
        <item x="2654"/>
        <item x="6087"/>
        <item x="5021"/>
        <item x="7277"/>
        <item x="648"/>
        <item x="4769"/>
        <item x="4931"/>
        <item x="774"/>
        <item x="2627"/>
        <item x="6053"/>
        <item x="3746"/>
        <item x="6655"/>
        <item x="591"/>
        <item x="5308"/>
        <item x="4603"/>
        <item x="6782"/>
        <item x="2720"/>
        <item x="5124"/>
        <item x="4357"/>
        <item x="2594"/>
        <item x="4971"/>
        <item x="608"/>
        <item x="1457"/>
        <item x="5307"/>
        <item x="1919"/>
        <item x="4419"/>
        <item x="6964"/>
        <item x="5810"/>
        <item x="2833"/>
        <item x="6179"/>
        <item x="7427"/>
        <item x="5967"/>
        <item x="95"/>
        <item x="6285"/>
        <item x="672"/>
        <item x="3164"/>
        <item x="4209"/>
        <item x="7230"/>
        <item x="4672"/>
        <item x="3359"/>
        <item x="3631"/>
        <item x="2400"/>
        <item x="3955"/>
        <item x="305"/>
        <item x="2881"/>
        <item x="5806"/>
        <item x="2531"/>
        <item x="1134"/>
        <item x="1418"/>
        <item x="6794"/>
        <item x="4427"/>
        <item x="5148"/>
        <item x="4560"/>
        <item x="5541"/>
        <item x="4408"/>
        <item x="4743"/>
        <item x="3438"/>
        <item x="6957"/>
        <item x="2772"/>
        <item x="988"/>
        <item x="2433"/>
        <item x="7238"/>
        <item x="6027"/>
        <item x="6042"/>
        <item x="5487"/>
        <item x="848"/>
        <item x="3555"/>
        <item x="639"/>
        <item x="5094"/>
        <item x="1801"/>
        <item x="1900"/>
        <item x="7103"/>
        <item x="4325"/>
        <item x="5673"/>
        <item x="584"/>
        <item x="6024"/>
        <item x="54"/>
        <item x="5104"/>
        <item x="6277"/>
        <item x="6118"/>
        <item x="6696"/>
        <item x="5651"/>
        <item x="4623"/>
        <item x="3698"/>
        <item x="1530"/>
        <item x="4309"/>
        <item x="4236"/>
        <item x="3478"/>
        <item x="504"/>
        <item x="1321"/>
        <item x="6178"/>
        <item x="4032"/>
        <item x="5084"/>
        <item x="4101"/>
        <item x="4861"/>
        <item x="2480"/>
        <item x="2876"/>
        <item x="5617"/>
        <item x="3653"/>
        <item x="4072"/>
        <item x="6106"/>
        <item x="2784"/>
        <item x="2444"/>
        <item x="2897"/>
        <item x="2937"/>
        <item x="2308"/>
        <item x="2048"/>
        <item x="2766"/>
        <item x="5153"/>
        <item x="1175"/>
        <item x="7293"/>
        <item x="3896"/>
        <item x="2073"/>
        <item x="4751"/>
        <item x="5499"/>
        <item x="6554"/>
        <item x="5051"/>
        <item x="218"/>
        <item x="2322"/>
        <item x="5139"/>
        <item x="5912"/>
        <item x="6924"/>
        <item x="5813"/>
        <item x="7148"/>
        <item x="4369"/>
        <item x="2689"/>
        <item x="5162"/>
        <item x="2968"/>
        <item x="1148"/>
        <item x="7352"/>
        <item x="1259"/>
        <item x="360"/>
        <item x="7215"/>
        <item x="6971"/>
        <item x="5625"/>
        <item x="990"/>
        <item x="5881"/>
        <item x="3923"/>
        <item x="3475"/>
        <item x="894"/>
        <item x="4764"/>
        <item x="5758"/>
        <item x="4642"/>
        <item x="146"/>
        <item x="5968"/>
        <item x="4762"/>
        <item x="3027"/>
        <item x="3933"/>
        <item x="5868"/>
        <item x="3028"/>
        <item x="4687"/>
        <item x="6645"/>
        <item x="5949"/>
        <item x="5811"/>
        <item x="5510"/>
        <item x="6965"/>
        <item x="3710"/>
        <item x="2054"/>
        <item x="6504"/>
        <item x="5909"/>
        <item x="7355"/>
        <item x="5083"/>
        <item x="4303"/>
        <item x="1861"/>
        <item x="822"/>
        <item x="2796"/>
        <item x="4525"/>
        <item x="1867"/>
        <item x="6264"/>
        <item x="1964"/>
        <item x="1468"/>
        <item x="4281"/>
        <item x="426"/>
        <item x="6593"/>
        <item x="6411"/>
        <item x="5245"/>
        <item x="6568"/>
        <item x="6473"/>
        <item x="4599"/>
        <item x="5830"/>
        <item x="6258"/>
        <item x="3060"/>
        <item x="5312"/>
        <item x="6801"/>
        <item x="2011"/>
        <item x="7417"/>
        <item x="670"/>
        <item x="6902"/>
        <item x="4107"/>
        <item x="3614"/>
        <item x="3515"/>
        <item x="6641"/>
        <item x="7045"/>
        <item x="2816"/>
        <item x="2718"/>
        <item x="258"/>
        <item x="6331"/>
        <item x="7092"/>
        <item x="322"/>
        <item x="2914"/>
        <item x="182"/>
        <item x="540"/>
        <item x="6847"/>
        <item x="4588"/>
        <item x="1662"/>
        <item x="5554"/>
        <item x="5931"/>
        <item x="6326"/>
        <item x="3912"/>
        <item x="1619"/>
        <item x="5299"/>
        <item x="4942"/>
        <item x="5703"/>
        <item x="5225"/>
        <item x="1493"/>
        <item x="3255"/>
        <item x="707"/>
        <item x="4919"/>
        <item x="6172"/>
        <item x="3622"/>
        <item x="4614"/>
        <item x="5258"/>
        <item x="2896"/>
        <item x="7344"/>
        <item x="7340"/>
        <item x="3800"/>
        <item x="4782"/>
        <item x="6867"/>
        <item x="6317"/>
        <item x="2561"/>
        <item x="7110"/>
        <item x="1794"/>
        <item x="57"/>
        <item x="3010"/>
        <item x="6238"/>
        <item x="5579"/>
        <item x="7394"/>
        <item x="4275"/>
        <item x="127"/>
        <item x="46"/>
        <item x="4531"/>
        <item x="5366"/>
        <item x="308"/>
        <item x="6765"/>
        <item x="2222"/>
        <item x="1680"/>
        <item x="7099"/>
        <item x="6093"/>
        <item x="2819"/>
        <item x="1857"/>
        <item x="1924"/>
        <item x="5992"/>
        <item x="509"/>
        <item x="2418"/>
        <item x="3656"/>
        <item x="6987"/>
        <item x="2778"/>
        <item x="846"/>
        <item x="1463"/>
        <item x="29"/>
        <item x="4939"/>
        <item x="1782"/>
        <item x="5189"/>
        <item x="6915"/>
        <item x="6772"/>
        <item x="4406"/>
        <item x="6788"/>
        <item x="4892"/>
        <item x="4081"/>
        <item x="99"/>
        <item x="5424"/>
        <item x="1117"/>
        <item x="1799"/>
        <item x="96"/>
        <item x="116"/>
        <item x="1682"/>
        <item x="2864"/>
        <item x="886"/>
        <item x="695"/>
        <item x="2220"/>
        <item x="3011"/>
        <item x="2974"/>
        <item x="170"/>
        <item x="6569"/>
        <item x="6388"/>
        <item x="3041"/>
        <item x="4980"/>
        <item x="7337"/>
        <item x="1183"/>
        <item x="1823"/>
        <item x="1113"/>
        <item x="3361"/>
        <item x="3419"/>
        <item x="2463"/>
        <item x="2852"/>
        <item x="5612"/>
        <item x="6096"/>
        <item x="3669"/>
        <item x="3358"/>
        <item x="1407"/>
        <item x="820"/>
        <item x="7151"/>
        <item x="4470"/>
        <item x="6717"/>
        <item x="5430"/>
        <item x="5409"/>
        <item x="5386"/>
        <item x="5508"/>
        <item x="6368"/>
        <item x="6974"/>
        <item x="3886"/>
        <item x="1203"/>
        <item x="2890"/>
        <item x="1641"/>
        <item x="22"/>
        <item x="1534"/>
        <item x="3738"/>
        <item x="842"/>
        <item x="4955"/>
        <item x="413"/>
        <item x="7361"/>
        <item x="67"/>
        <item x="6501"/>
        <item x="810"/>
        <item x="4105"/>
        <item x="6450"/>
        <item x="1359"/>
        <item x="4809"/>
        <item x="2248"/>
        <item x="5241"/>
        <item x="5476"/>
        <item x="643"/>
        <item x="6332"/>
        <item x="6251"/>
        <item x="6177"/>
        <item x="6212"/>
        <item x="5060"/>
        <item x="6115"/>
        <item x="861"/>
        <item x="112"/>
        <item x="1255"/>
        <item x="4708"/>
        <item x="6694"/>
        <item x="2936"/>
        <item x="4700"/>
        <item x="6884"/>
        <item x="4363"/>
        <item x="5745"/>
        <item x="6230"/>
        <item x="3405"/>
        <item x="5802"/>
        <item x="3964"/>
        <item x="1719"/>
        <item x="7071"/>
        <item x="7412"/>
        <item x="4389"/>
        <item x="4823"/>
        <item x="5849"/>
        <item x="1702"/>
        <item x="6452"/>
        <item x="5998"/>
        <item x="7208"/>
        <item x="2162"/>
        <item x="6595"/>
        <item x="1806"/>
        <item x="184"/>
        <item x="2044"/>
        <item x="6775"/>
        <item x="1752"/>
        <item x="5346"/>
        <item x="5728"/>
        <item x="6114"/>
        <item x="5181"/>
        <item x="7158"/>
        <item x="1844"/>
        <item x="7152"/>
        <item x="6522"/>
        <item x="4193"/>
        <item x="3414"/>
        <item x="5402"/>
        <item x="1789"/>
        <item x="4552"/>
        <item x="4990"/>
        <item x="6131"/>
        <item x="772"/>
        <item x="5748"/>
        <item x="7015"/>
        <item x="1126"/>
        <item x="4825"/>
        <item x="5047"/>
        <item x="620"/>
        <item x="943"/>
        <item x="4604"/>
        <item x="1943"/>
        <item x="6910"/>
        <item x="5913"/>
        <item x="6292"/>
        <item x="6099"/>
        <item x="811"/>
        <item x="7378"/>
        <item x="4768"/>
        <item x="6846"/>
        <item x="59"/>
        <item x="6448"/>
        <item x="1579"/>
        <item x="3214"/>
        <item x="2774"/>
        <item x="4811"/>
        <item x="4047"/>
        <item x="1800"/>
        <item x="576"/>
        <item x="5324"/>
        <item x="4017"/>
        <item x="6962"/>
        <item x="5218"/>
        <item x="3740"/>
        <item x="5524"/>
        <item x="2342"/>
        <item x="3167"/>
        <item x="1215"/>
        <item x="266"/>
        <item x="7217"/>
        <item x="7101"/>
        <item x="5655"/>
        <item x="142"/>
        <item x="2567"/>
        <item x="5518"/>
        <item x="5908"/>
        <item x="4286"/>
        <item x="7231"/>
        <item x="2810"/>
        <item x="6356"/>
        <item x="420"/>
        <item x="5918"/>
        <item x="6100"/>
        <item x="6295"/>
        <item x="6490"/>
        <item x="6031"/>
        <item x="1636"/>
        <item x="2739"/>
        <item x="5892"/>
        <item x="5108"/>
        <item x="6718"/>
        <item x="3444"/>
        <item x="5235"/>
        <item x="7301"/>
        <item x="539"/>
        <item x="3122"/>
        <item x="6057"/>
        <item x="5804"/>
        <item x="4812"/>
        <item x="5412"/>
        <item x="6323"/>
        <item x="6245"/>
        <item x="4102"/>
        <item x="5946"/>
        <item x="3739"/>
        <item x="5794"/>
        <item x="6208"/>
        <item x="5158"/>
        <item x="128"/>
        <item x="4367"/>
        <item x="2769"/>
        <item x="2661"/>
        <item x="2010"/>
        <item x="6281"/>
        <item x="6799"/>
        <item x="5432"/>
        <item x="5331"/>
        <item x="2527"/>
        <item x="4280"/>
        <item x="2015"/>
        <item x="6824"/>
        <item x="3449"/>
        <item x="6515"/>
        <item x="5416"/>
        <item x="6166"/>
        <item x="4583"/>
        <item x="6422"/>
        <item x="5736"/>
        <item x="7326"/>
        <item x="5045"/>
        <item x="5448"/>
        <item x="5066"/>
        <item x="7425"/>
        <item x="6659"/>
        <item x="7393"/>
        <item x="3480"/>
        <item x="5784"/>
        <item x="49"/>
        <item x="2846"/>
        <item x="3776"/>
        <item x="4198"/>
        <item x="3026"/>
        <item x="4686"/>
        <item x="5110"/>
        <item x="1545"/>
        <item x="23"/>
        <item x="640"/>
        <item x="5493"/>
        <item x="739"/>
        <item x="2269"/>
        <item x="6361"/>
        <item x="2454"/>
        <item x="4192"/>
        <item x="2879"/>
        <item x="473"/>
        <item x="837"/>
        <item x="1462"/>
        <item x="434"/>
        <item x="6476"/>
        <item x="3627"/>
        <item x="7332"/>
        <item x="5637"/>
        <item x="5687"/>
        <item x="493"/>
        <item x="7003"/>
        <item x="1170"/>
        <item x="3509"/>
        <item x="87"/>
        <item x="309"/>
        <item x="5003"/>
        <item x="6268"/>
        <item x="5540"/>
        <item x="1388"/>
        <item x="7350"/>
        <item x="5017"/>
        <item x="1778"/>
        <item x="3719"/>
        <item x="6571"/>
        <item x="4430"/>
        <item x="1400"/>
        <item x="4799"/>
        <item x="1239"/>
        <item x="3377"/>
        <item x="5547"/>
        <item x="290"/>
        <item x="7374"/>
        <item x="1846"/>
        <item x="3880"/>
        <item x="3348"/>
        <item x="666"/>
        <item x="1056"/>
        <item x="5602"/>
        <item x="56"/>
        <item x="5427"/>
        <item x="4848"/>
        <item x="4894"/>
        <item x="5070"/>
        <item x="5063"/>
        <item x="7055"/>
        <item x="1790"/>
        <item x="2045"/>
        <item x="4173"/>
        <item x="2545"/>
        <item x="5592"/>
        <item x="6190"/>
        <item x="498"/>
        <item x="2791"/>
        <item x="1330"/>
        <item x="3188"/>
        <item x="284"/>
        <item x="6523"/>
        <item x="2066"/>
        <item x="6575"/>
        <item x="4195"/>
        <item x="7396"/>
        <item x="3279"/>
        <item x="3674"/>
        <item x="778"/>
        <item x="2516"/>
        <item x="6372"/>
        <item x="6690"/>
        <item x="156"/>
        <item x="4590"/>
        <item x="6890"/>
        <item x="6305"/>
        <item x="7282"/>
        <item x="6923"/>
        <item x="6988"/>
        <item x="1560"/>
        <item x="4509"/>
        <item x="4466"/>
        <item x="5109"/>
        <item x="4267"/>
        <item x="6784"/>
        <item x="7346"/>
        <item x="3550"/>
        <item x="5795"/>
        <item x="2413"/>
        <item x="561"/>
        <item x="7039"/>
        <item x="1435"/>
        <item x="6541"/>
        <item x="2442"/>
        <item x="3691"/>
        <item x="4820"/>
        <item x="1051"/>
        <item x="2200"/>
        <item x="4250"/>
        <item x="6604"/>
        <item x="3189"/>
        <item x="6423"/>
        <item x="6126"/>
        <item x="573"/>
        <item x="456"/>
        <item x="2216"/>
        <item x="2839"/>
        <item x="48"/>
        <item x="1753"/>
        <item x="6555"/>
        <item x="4578"/>
        <item x="882"/>
        <item x="5114"/>
        <item x="5929"/>
        <item x="3783"/>
        <item x="4168"/>
        <item x="3974"/>
        <item x="399"/>
        <item x="6074"/>
        <item x="5640"/>
        <item x="3582"/>
        <item x="1067"/>
        <item x="4717"/>
        <item x="6802"/>
        <item x="3003"/>
        <item x="5253"/>
        <item x="3524"/>
        <item x="6241"/>
        <item x="6853"/>
        <item x="5393"/>
        <item x="2150"/>
        <item x="2018"/>
        <item x="5969"/>
        <item x="6233"/>
        <item x="6663"/>
        <item x="4517"/>
        <item x="2507"/>
        <item x="4094"/>
        <item x="6091"/>
        <item x="6719"/>
        <item x="3864"/>
        <item x="2139"/>
        <item x="4702"/>
        <item x="5627"/>
        <item x="235"/>
        <item x="6534"/>
        <item x="3216"/>
        <item x="1957"/>
        <item x="3750"/>
        <item x="7219"/>
        <item x="6612"/>
        <item x="3104"/>
        <item x="400"/>
        <item x="438"/>
        <item x="743"/>
        <item x="6023"/>
        <item x="404"/>
        <item x="2278"/>
        <item x="4422"/>
        <item x="2773"/>
        <item x="965"/>
        <item x="4877"/>
        <item x="1909"/>
        <item x="6491"/>
        <item x="2416"/>
        <item x="3208"/>
        <item x="6013"/>
        <item x="4059"/>
        <item x="4697"/>
        <item x="3147"/>
        <item x="3396"/>
        <item x="4170"/>
        <item x="4175"/>
        <item x="6313"/>
        <item x="768"/>
        <item x="388"/>
        <item x="5805"/>
        <item x="4273"/>
        <item x="6627"/>
        <item x="7068"/>
        <item x="5406"/>
        <item x="977"/>
        <item x="4485"/>
        <item x="5507"/>
        <item x="3447"/>
        <item x="5036"/>
        <item x="2332"/>
        <item x="3810"/>
        <item x="5315"/>
        <item x="3350"/>
        <item x="2051"/>
        <item x="1547"/>
        <item x="1306"/>
        <item x="3770"/>
        <item x="3575"/>
        <item x="2851"/>
        <item x="7226"/>
        <item x="4269"/>
        <item x="896"/>
        <item x="278"/>
        <item x="5032"/>
        <item x="3505"/>
        <item x="847"/>
        <item x="3779"/>
        <item x="1154"/>
        <item x="6336"/>
        <item x="872"/>
        <item x="6165"/>
        <item x="901"/>
        <item x="4332"/>
        <item x="4045"/>
        <item x="4446"/>
        <item x="6935"/>
        <item x="7093"/>
        <item x="3398"/>
        <item x="3788"/>
        <item x="5150"/>
        <item x="2065"/>
        <item x="5762"/>
        <item x="505"/>
        <item x="3870"/>
        <item x="7368"/>
        <item x="971"/>
        <item x="1839"/>
        <item x="1241"/>
        <item x="932"/>
        <item x="5039"/>
        <item x="1772"/>
        <item x="483"/>
        <item x="3253"/>
        <item x="6839"/>
        <item x="2640"/>
        <item x="518"/>
        <item x="1701"/>
        <item x="1370"/>
        <item x="4077"/>
        <item x="821"/>
        <item x="4651"/>
        <item x="3314"/>
        <item x="3696"/>
        <item x="2503"/>
        <item x="5605"/>
        <item x="6762"/>
        <item x="6562"/>
        <item x="3182"/>
        <item x="149"/>
        <item x="2371"/>
        <item x="7229"/>
        <item x="2240"/>
        <item x="5137"/>
        <item x="3451"/>
        <item x="4405"/>
        <item x="4733"/>
        <item x="6386"/>
        <item x="52"/>
        <item x="5011"/>
        <item x="7078"/>
        <item x="2369"/>
        <item x="7094"/>
        <item x="2813"/>
        <item x="1942"/>
        <item x="3250"/>
        <item x="43"/>
        <item x="3289"/>
        <item x="5987"/>
        <item x="825"/>
        <item x="7171"/>
        <item x="4796"/>
        <item x="3839"/>
        <item x="6467"/>
        <item x="6662"/>
        <item x="7030"/>
        <item x="3135"/>
        <item x="4307"/>
        <item x="5010"/>
        <item x="414"/>
        <item x="5211"/>
        <item x="5569"/>
        <item x="3940"/>
        <item x="7384"/>
        <item x="3476"/>
        <item x="6330"/>
        <item x="3799"/>
        <item x="1193"/>
        <item x="3473"/>
        <item x="353"/>
        <item x="6650"/>
        <item x="4576"/>
        <item x="1515"/>
        <item x="2509"/>
        <item x="4870"/>
        <item x="2942"/>
        <item x="2449"/>
        <item x="6060"/>
        <item x="3234"/>
        <item x="4368"/>
        <item x="6228"/>
        <item x="3607"/>
        <item x="3040"/>
        <item x="7291"/>
        <item x="6506"/>
        <item x="2756"/>
        <item x="2227"/>
        <item x="1870"/>
        <item x="2892"/>
        <item x="5706"/>
        <item x="4688"/>
        <item x="4508"/>
        <item x="3597"/>
        <item x="1906"/>
        <item x="6005"/>
        <item x="243"/>
        <item x="3144"/>
        <item x="2899"/>
        <item x="1553"/>
        <item x="558"/>
        <item x="4010"/>
        <item x="2263"/>
        <item x="3568"/>
        <item x="3932"/>
        <item x="1114"/>
        <item x="2967"/>
        <item x="4778"/>
        <item x="5403"/>
        <item x="461"/>
        <item x="5961"/>
        <item x="1889"/>
        <item x="5996"/>
        <item x="2152"/>
        <item x="2080"/>
        <item x="3274"/>
        <item x="3876"/>
        <item x="4376"/>
        <item x="565"/>
        <item x="2954"/>
        <item x="5973"/>
        <item x="7146"/>
        <item x="6908"/>
        <item x="2475"/>
        <item x="157"/>
        <item x="2170"/>
        <item x="2847"/>
        <item x="7096"/>
        <item x="1276"/>
        <item x="4803"/>
        <item x="5882"/>
        <item x="4461"/>
        <item x="3210"/>
        <item x="1843"/>
        <item x="5361"/>
        <item x="1966"/>
        <item x="1070"/>
        <item x="3808"/>
        <item x="4400"/>
        <item x="1096"/>
        <item x="36"/>
        <item x="7343"/>
        <item x="4666"/>
        <item x="2283"/>
        <item x="2701"/>
        <item x="5357"/>
        <item x="4716"/>
        <item x="800"/>
        <item x="2166"/>
        <item x="4449"/>
        <item x="2528"/>
        <item x="6167"/>
        <item x="6346"/>
        <item x="6733"/>
        <item x="730"/>
        <item x="180"/>
        <item x="4763"/>
        <item x="7181"/>
        <item x="7432"/>
        <item x="4793"/>
        <item x="2844"/>
        <item x="2694"/>
        <item x="4742"/>
        <item x="4085"/>
        <item x="788"/>
        <item x="6413"/>
        <item x="1617"/>
        <item x="3496"/>
        <item x="6431"/>
        <item x="5862"/>
        <item x="1608"/>
        <item x="3054"/>
        <item x="1978"/>
        <item x="6011"/>
        <item x="568"/>
        <item x="5197"/>
        <item x="3186"/>
        <item x="2340"/>
        <item x="5030"/>
        <item x="4220"/>
        <item x="3317"/>
        <item x="2517"/>
        <item x="3067"/>
        <item x="6068"/>
        <item x="2282"/>
        <item x="3288"/>
        <item x="3663"/>
        <item x="1667"/>
        <item x="7032"/>
        <item x="4318"/>
        <item x="301"/>
        <item x="1618"/>
        <item x="714"/>
        <item x="6494"/>
        <item x="7020"/>
        <item x="357"/>
        <item x="3990"/>
        <item x="4582"/>
        <item x="4663"/>
        <item x="5789"/>
        <item x="544"/>
        <item x="616"/>
        <item x="2440"/>
        <item x="5453"/>
        <item x="3643"/>
        <item x="2541"/>
        <item x="2809"/>
        <item x="5301"/>
        <item x="1853"/>
        <item x="1681"/>
        <item x="4329"/>
        <item x="5827"/>
        <item x="6454"/>
        <item x="3840"/>
        <item x="3222"/>
        <item x="5278"/>
        <item x="4118"/>
        <item x="5840"/>
        <item x="5685"/>
        <item x="4231"/>
        <item x="1061"/>
        <item x="1679"/>
        <item x="1024"/>
        <item x="3039"/>
        <item x="6826"/>
        <item x="4152"/>
        <item x="6462"/>
        <item x="2268"/>
        <item x="2426"/>
        <item x="4001"/>
        <item x="4802"/>
        <item x="5100"/>
        <item x="2721"/>
        <item x="2376"/>
        <item x="3819"/>
        <item x="3999"/>
        <item x="2568"/>
        <item x="4457"/>
        <item x="6652"/>
        <item x="6544"/>
        <item x="2271"/>
        <item x="5444"/>
        <item x="5255"/>
        <item x="6675"/>
        <item x="7263"/>
        <item x="6137"/>
        <item x="5505"/>
        <item x="1037"/>
        <item x="253"/>
        <item x="2542"/>
        <item x="5575"/>
        <item x="265"/>
        <item x="5055"/>
        <item x="316"/>
        <item x="4818"/>
        <item x="1287"/>
        <item x="6040"/>
        <item x="1290"/>
        <item x="6928"/>
        <item x="2450"/>
        <item x="6732"/>
        <item x="4346"/>
        <item x="6905"/>
        <item x="2466"/>
        <item x="1776"/>
        <item x="13"/>
        <item x="3883"/>
        <item x="1692"/>
        <item x="1140"/>
        <item x="3227"/>
        <item x="6453"/>
        <item x="5710"/>
        <item x="1828"/>
        <item x="4951"/>
        <item x="4356"/>
        <item x="4661"/>
        <item x="5240"/>
        <item x="7183"/>
        <item x="5833"/>
        <item x="3099"/>
        <item x="3394"/>
        <item x="4612"/>
        <item x="5836"/>
        <item x="3662"/>
        <item x="792"/>
        <item x="5729"/>
        <item x="6117"/>
        <item x="6951"/>
        <item x="5896"/>
        <item x="5560"/>
        <item x="285"/>
        <item x="5439"/>
        <item x="3919"/>
        <item x="5562"/>
        <item x="7385"/>
        <item x="6980"/>
        <item x="4071"/>
        <item x="3117"/>
        <item x="2428"/>
        <item x="3778"/>
        <item x="6244"/>
        <item x="5178"/>
        <item x="5256"/>
        <item x="6502"/>
        <item x="4399"/>
        <item x="5607"/>
        <item x="7125"/>
        <item x="6991"/>
        <item x="1171"/>
        <item x="4707"/>
        <item x="6654"/>
        <item x="425"/>
        <item x="2792"/>
        <item x="4315"/>
        <item x="1168"/>
        <item x="4415"/>
        <item x="416"/>
        <item x="3450"/>
        <item x="3533"/>
        <item x="5209"/>
        <item x="7157"/>
        <item x="64"/>
        <item x="2964"/>
        <item x="2904"/>
        <item x="3996"/>
        <item x="2590"/>
        <item x="7367"/>
        <item x="2999"/>
        <item x="1915"/>
        <item x="704"/>
        <item x="391"/>
        <item x="2525"/>
        <item x="6050"/>
        <item x="3148"/>
        <item x="4034"/>
        <item x="5620"/>
        <item x="219"/>
        <item x="3879"/>
        <item x="6806"/>
        <item x="1986"/>
        <item x="5374"/>
        <item x="5206"/>
        <item x="6211"/>
        <item x="3422"/>
        <item x="1606"/>
        <item x="5711"/>
        <item x="4383"/>
        <item x="477"/>
        <item x="1601"/>
        <item x="4218"/>
        <item x="925"/>
        <item x="4845"/>
        <item x="6343"/>
        <item x="2393"/>
        <item x="3231"/>
        <item x="245"/>
        <item x="2387"/>
        <item x="3494"/>
        <item x="3423"/>
        <item x="4705"/>
        <item x="2254"/>
        <item x="5991"/>
        <item x="3634"/>
        <item x="4008"/>
        <item x="5389"/>
        <item x="6252"/>
        <item x="7399"/>
        <item x="5553"/>
        <item x="5573"/>
        <item x="1603"/>
        <item x="1611"/>
        <item x="215"/>
        <item x="942"/>
        <item x="4058"/>
        <item x="6551"/>
        <item x="5817"/>
        <item x="5688"/>
        <item x="753"/>
        <item x="4298"/>
        <item x="3205"/>
        <item x="2857"/>
        <item x="4019"/>
        <item x="5724"/>
        <item x="5915"/>
        <item x="5535"/>
        <item x="5343"/>
        <item x="1729"/>
        <item x="5355"/>
        <item x="4921"/>
        <item x="1325"/>
        <item x="1478"/>
        <item x="1982"/>
        <item x="2786"/>
        <item x="1349"/>
        <item x="5433"/>
        <item x="4359"/>
        <item x="6862"/>
        <item x="1040"/>
        <item x="6920"/>
        <item x="4679"/>
        <item x="2685"/>
        <item x="2980"/>
        <item x="2307"/>
        <item x="213"/>
        <item x="4380"/>
        <item x="6995"/>
        <item x="3519"/>
        <item x="6540"/>
        <item x="5085"/>
        <item x="6851"/>
        <item x="5947"/>
        <item x="5319"/>
        <item x="6559"/>
        <item x="2742"/>
        <item x="7012"/>
        <item x="7258"/>
        <item x="2496"/>
        <item x="1437"/>
        <item x="3578"/>
        <item x="593"/>
        <item x="5664"/>
        <item x="3922"/>
        <item x="5983"/>
        <item x="3666"/>
        <item x="72"/>
        <item x="6391"/>
        <item x="4994"/>
        <item x="3215"/>
        <item x="2183"/>
        <item x="6610"/>
        <item x="5659"/>
        <item x="5645"/>
        <item x="3720"/>
        <item x="6209"/>
        <item x="4689"/>
        <item x="2337"/>
        <item x="4654"/>
        <item x="3827"/>
        <item x="6548"/>
        <item x="3226"/>
        <item x="3758"/>
        <item x="1186"/>
        <item x="996"/>
        <item x="5696"/>
        <item x="2781"/>
        <item x="5464"/>
        <item x="3630"/>
        <item x="4476"/>
        <item x="2988"/>
        <item x="884"/>
        <item x="460"/>
        <item x="4856"/>
        <item x="6975"/>
        <item x="4806"/>
        <item x="547"/>
        <item x="4041"/>
        <item x="7240"/>
        <item x="6150"/>
        <item x="4876"/>
        <item x="3577"/>
        <item x="3105"/>
        <item x="3548"/>
        <item x="6573"/>
        <item x="1728"/>
        <item x="1045"/>
        <item x="1504"/>
        <item x="239"/>
        <item x="6112"/>
        <item x="6110"/>
        <item x="5959"/>
        <item x="507"/>
        <item x="5232"/>
        <item x="3477"/>
        <item x="4527"/>
        <item x="6030"/>
        <item x="226"/>
        <item x="3400"/>
        <item x="6195"/>
        <item x="4693"/>
        <item x="968"/>
        <item x="5238"/>
        <item x="3213"/>
        <item x="5219"/>
        <item x="3755"/>
        <item x="1223"/>
        <item x="268"/>
        <item x="5451"/>
        <item x="6269"/>
        <item x="6969"/>
        <item x="6811"/>
        <item x="7040"/>
        <item x="1854"/>
        <item x="7407"/>
        <item x="2604"/>
        <item x="5013"/>
        <item x="3198"/>
        <item x="249"/>
        <item x="1311"/>
        <item x="161"/>
        <item x="550"/>
        <item x="232"/>
        <item x="1371"/>
        <item x="2787"/>
        <item x="5105"/>
        <item x="5971"/>
        <item x="6366"/>
        <item x="2903"/>
        <item x="3843"/>
        <item x="6259"/>
        <item x="5479"/>
        <item x="4310"/>
        <item x="3648"/>
        <item x="6852"/>
        <item x="2354"/>
        <item x="5972"/>
        <item x="4905"/>
        <item x="2168"/>
        <item x="580"/>
        <item x="6153"/>
        <item x="6385"/>
        <item x="5954"/>
        <item x="5856"/>
        <item x="3704"/>
        <item x="5735"/>
        <item x="6872"/>
        <item x="6105"/>
        <item x="7026"/>
        <item x="85"/>
        <item x="858"/>
        <item x="6912"/>
        <item x="2382"/>
        <item x="2555"/>
        <item x="2586"/>
        <item x="1184"/>
        <item x="1459"/>
        <item x="3427"/>
        <item x="1034"/>
        <item x="789"/>
        <item x="1645"/>
        <item x="1156"/>
        <item x="3518"/>
        <item x="2735"/>
        <item x="4551"/>
        <item x="2508"/>
        <item x="2481"/>
        <item x="1046"/>
        <item x="2519"/>
        <item x="4732"/>
        <item x="686"/>
        <item x="4473"/>
        <item x="2077"/>
        <item x="4741"/>
        <item x="1551"/>
        <item x="3767"/>
        <item x="482"/>
        <item x="3715"/>
        <item x="100"/>
        <item x="1279"/>
        <item x="4351"/>
        <item x="238"/>
        <item x="1890"/>
        <item x="2438"/>
        <item x="5129"/>
        <item x="4263"/>
        <item x="2845"/>
        <item x="1077"/>
        <item x="5801"/>
        <item x="3676"/>
        <item x="3002"/>
        <item x="3557"/>
        <item x="4997"/>
        <item x="393"/>
        <item x="2686"/>
        <item x="2571"/>
        <item x="706"/>
        <item x="5981"/>
        <item x="1808"/>
        <item x="6064"/>
        <item x="2691"/>
        <item x="2653"/>
        <item x="7362"/>
        <item x="2206"/>
        <item x="4354"/>
        <item x="5325"/>
        <item x="7364"/>
        <item x="2593"/>
        <item x="2682"/>
        <item x="2163"/>
        <item x="7087"/>
        <item x="716"/>
        <item x="2252"/>
        <item x="3887"/>
        <item x="2665"/>
        <item x="3005"/>
        <item x="6512"/>
        <item x="6812"/>
        <item x="1578"/>
        <item x="5582"/>
        <item x="203"/>
        <item x="2747"/>
        <item x="6403"/>
        <item x="833"/>
        <item x="517"/>
        <item x="3535"/>
        <item x="1358"/>
        <item x="2609"/>
        <item x="4455"/>
        <item x="3942"/>
        <item x="7334"/>
        <item x="2793"/>
        <item x="1630"/>
        <item x="2408"/>
        <item x="1001"/>
        <item x="875"/>
        <item x="1205"/>
        <item x="1954"/>
        <item x="5127"/>
        <item x="5767"/>
        <item x="1899"/>
        <item x="2612"/>
        <item x="3395"/>
        <item x="5530"/>
        <item x="7254"/>
        <item x="2075"/>
        <item x="2164"/>
        <item x="1413"/>
        <item x="6247"/>
        <item x="2596"/>
        <item x="330"/>
        <item x="3610"/>
        <item x="273"/>
        <item x="6744"/>
        <item x="3821"/>
        <item x="2902"/>
        <item x="6524"/>
        <item x="5272"/>
        <item x="6213"/>
        <item x="4701"/>
        <item x="6350"/>
        <item x="4948"/>
        <item x="6291"/>
        <item x="5722"/>
        <item x="5340"/>
        <item x="6879"/>
        <item x="4618"/>
        <item x="5196"/>
        <item x="5305"/>
        <item x="754"/>
        <item x="4113"/>
        <item x="2543"/>
        <item x="4016"/>
        <item x="2979"/>
        <item x="1704"/>
        <item x="432"/>
        <item x="2114"/>
        <item x="3100"/>
        <item x="7239"/>
        <item x="3558"/>
        <item x="935"/>
        <item x="6791"/>
        <item x="7400"/>
        <item x="4867"/>
        <item x="1610"/>
        <item x="3194"/>
        <item x="947"/>
        <item x="5681"/>
        <item x="6692"/>
        <item x="223"/>
        <item x="5542"/>
        <item x="1524"/>
        <item x="5173"/>
        <item x="3973"/>
        <item x="829"/>
        <item x="5994"/>
        <item x="4371"/>
        <item x="1523"/>
        <item x="1999"/>
        <item x="155"/>
        <item x="3499"/>
        <item x="5557"/>
        <item x="2415"/>
        <item x="1588"/>
        <item x="2309"/>
        <item x="978"/>
        <item x="6629"/>
        <item x="1788"/>
        <item x="6613"/>
        <item x="1817"/>
        <item x="7111"/>
        <item x="4098"/>
        <item x="5682"/>
        <item x="1286"/>
        <item x="740"/>
        <item x="6993"/>
        <item x="7177"/>
        <item x="7430"/>
        <item x="6660"/>
        <item x="1783"/>
        <item x="6122"/>
        <item x="6668"/>
        <item x="3116"/>
        <item x="3111"/>
        <item x="4896"/>
        <item x="773"/>
        <item x="1451"/>
        <item x="787"/>
        <item x="6459"/>
        <item x="2984"/>
        <item x="5694"/>
        <item x="4360"/>
        <item x="747"/>
        <item x="3298"/>
        <item x="350"/>
        <item x="2132"/>
        <item x="2158"/>
        <item x="3181"/>
        <item x="1233"/>
        <item x="4459"/>
        <item x="2807"/>
        <item x="3889"/>
        <item x="6426"/>
        <item x="1818"/>
        <item x="4676"/>
        <item x="3153"/>
        <item x="2922"/>
        <item x="5292"/>
        <item x="1394"/>
        <item x="6468"/>
        <item x="355"/>
        <item x="3994"/>
        <item x="5035"/>
        <item x="5902"/>
        <item x="3128"/>
        <item x="3230"/>
        <item x="3621"/>
        <item x="5708"/>
        <item x="7330"/>
        <item x="1536"/>
        <item x="3120"/>
        <item x="4866"/>
        <item x="3603"/>
        <item x="6335"/>
        <item x="5700"/>
        <item x="1447"/>
        <item x="7143"/>
        <item x="348"/>
        <item x="422"/>
        <item x="2034"/>
        <item x="2643"/>
        <item x="2008"/>
        <item x="914"/>
        <item x="141"/>
        <item x="3737"/>
        <item x="6859"/>
        <item x="7223"/>
        <item x="6246"/>
        <item x="4246"/>
        <item x="597"/>
        <item x="2315"/>
        <item x="4062"/>
        <item x="5027"/>
        <item x="2803"/>
        <item x="4554"/>
        <item x="4222"/>
        <item x="5953"/>
        <item x="6750"/>
        <item x="4801"/>
        <item x="5394"/>
        <item x="4110"/>
        <item x="4012"/>
        <item x="529"/>
        <item x="6606"/>
        <item x="6046"/>
        <item x="2960"/>
        <item x="2033"/>
        <item x="6371"/>
        <item x="7176"/>
        <item x="4821"/>
        <item x="2062"/>
        <item x="6075"/>
        <item x="3516"/>
        <item x="5778"/>
        <item x="2050"/>
        <item x="4649"/>
        <item x="7342"/>
        <item x="7179"/>
        <item x="5570"/>
        <item x="2295"/>
        <item x="586"/>
        <item x="1988"/>
        <item x="5228"/>
        <item x="5342"/>
        <item x="2837"/>
        <item x="5372"/>
        <item x="543"/>
        <item x="7173"/>
        <item x="6019"/>
        <item x="6280"/>
        <item x="4261"/>
        <item x="14"/>
        <item x="3238"/>
        <item x="3675"/>
        <item x="7273"/>
        <item x="4591"/>
        <item x="1914"/>
        <item x="6070"/>
        <item x="6276"/>
        <item x="5050"/>
        <item x="6533"/>
        <item x="3865"/>
        <item x="5561"/>
        <item x="6900"/>
        <item x="5520"/>
        <item x="4636"/>
        <item x="5172"/>
        <item x="380"/>
        <item x="1592"/>
        <item x="950"/>
        <item x="6417"/>
        <item x="3766"/>
        <item x="2692"/>
        <item x="3280"/>
        <item x="1408"/>
        <item x="5596"/>
        <item x="6092"/>
        <item x="2009"/>
        <item x="4377"/>
        <item x="4065"/>
        <item x="3801"/>
        <item x="5698"/>
        <item x="4493"/>
        <item x="5184"/>
        <item x="3453"/>
        <item x="4522"/>
        <item x="3064"/>
        <item x="3363"/>
        <item x="176"/>
        <item x="4502"/>
        <item x="4313"/>
        <item x="6449"/>
        <item x="3606"/>
        <item x="3318"/>
        <item x="1387"/>
        <item x="7121"/>
        <item x="260"/>
        <item x="1308"/>
        <item x="5202"/>
        <item x="6582"/>
        <item x="227"/>
        <item x="6934"/>
        <item x="162"/>
        <item x="442"/>
        <item x="4289"/>
        <item x="2726"/>
        <item x="1774"/>
        <item x="1479"/>
        <item x="956"/>
        <item x="2681"/>
        <item x="3471"/>
        <item x="719"/>
        <item x="259"/>
        <item x="1805"/>
        <item x="3036"/>
        <item x="699"/>
        <item x="4815"/>
        <item x="7227"/>
        <item x="1996"/>
        <item x="5269"/>
        <item x="5887"/>
        <item x="3045"/>
        <item x="2548"/>
        <item x="2959"/>
        <item x="2645"/>
        <item x="4690"/>
        <item x="5077"/>
        <item x="3947"/>
        <item x="3243"/>
        <item x="3762"/>
        <item x="5082"/>
        <item x="1089"/>
        <item x="6427"/>
        <item x="4579"/>
        <item x="1090"/>
        <item x="4447"/>
        <item x="1057"/>
        <item x="5578"/>
        <item x="5147"/>
        <item x="4577"/>
        <item x="5297"/>
        <item x="6017"/>
        <item x="5152"/>
        <item x="928"/>
        <item x="5044"/>
        <item x="6747"/>
        <item x="6883"/>
        <item x="5757"/>
        <item x="2610"/>
        <item x="4561"/>
        <item x="6550"/>
        <item x="6685"/>
        <item x="332"/>
        <item x="1520"/>
        <item x="2355"/>
        <item x="6157"/>
        <item x="791"/>
        <item x="5845"/>
        <item x="3129"/>
        <item x="3921"/>
        <item x="1404"/>
        <item x="5367"/>
        <item x="797"/>
        <item x="3701"/>
        <item x="5783"/>
        <item x="2194"/>
        <item x="2620"/>
        <item x="1405"/>
        <item x="2030"/>
        <item x="2256"/>
        <item x="4849"/>
        <item x="6615"/>
        <item x="5782"/>
        <item x="7242"/>
        <item x="5861"/>
        <item x="5037"/>
        <item x="4013"/>
        <item x="7281"/>
        <item x="4570"/>
        <item x="5898"/>
        <item x="1466"/>
        <item x="2312"/>
        <item x="516"/>
        <item x="657"/>
        <item x="5243"/>
        <item x="1760"/>
        <item x="7184"/>
        <item x="4500"/>
        <item x="3175"/>
        <item x="2750"/>
        <item x="5326"/>
        <item x="2328"/>
        <item x="1516"/>
        <item x="6124"/>
        <item x="3969"/>
        <item x="796"/>
        <item x="4063"/>
        <item x="4256"/>
        <item x="1845"/>
        <item x="3242"/>
        <item x="5167"/>
        <item x="6239"/>
        <item x="5702"/>
        <item x="5304"/>
        <item x="3599"/>
        <item x="6065"/>
        <item x="7310"/>
        <item x="3718"/>
        <item x="5974"/>
        <item x="6430"/>
        <item x="3593"/>
        <item x="3731"/>
        <item x="5443"/>
        <item x="2324"/>
        <item x="2264"/>
        <item x="3863"/>
        <item x="5839"/>
        <item x="2448"/>
        <item x="4830"/>
        <item x="1444"/>
        <item x="5629"/>
        <item x="6394"/>
        <item x="2782"/>
        <item x="1030"/>
        <item x="77"/>
        <item x="1975"/>
        <item x="549"/>
        <item x="66"/>
        <item x="2204"/>
        <item x="1809"/>
        <item x="2396"/>
        <item x="4723"/>
        <item x="5390"/>
        <item x="7356"/>
        <item x="6412"/>
        <item x="2626"/>
        <item x="5473"/>
        <item x="6378"/>
        <item x="6787"/>
        <item x="2121"/>
        <item x="6471"/>
        <item x="7160"/>
        <item x="4410"/>
        <item x="1866"/>
        <item x="6856"/>
        <item x="6134"/>
        <item x="1771"/>
        <item x="2757"/>
        <item x="2043"/>
        <item x="1161"/>
        <item x="653"/>
        <item x="4616"/>
        <item x="1088"/>
        <item x="4093"/>
        <item x="1700"/>
        <item x="2128"/>
        <item x="2924"/>
        <item x="1220"/>
        <item x="5468"/>
        <item x="1230"/>
        <item x="55"/>
        <item x="1985"/>
        <item x="1513"/>
        <item x="1131"/>
        <item x="5112"/>
        <item x="168"/>
        <item x="5611"/>
        <item x="3306"/>
        <item x="6734"/>
        <item x="84"/>
        <item x="1477"/>
        <item x="4484"/>
        <item x="3376"/>
        <item x="2379"/>
        <item x="7122"/>
        <item x="6376"/>
        <item x="3124"/>
        <item x="1717"/>
        <item x="2770"/>
        <item x="6622"/>
        <item x="5280"/>
        <item x="1932"/>
        <item x="4963"/>
        <item x="1512"/>
        <item x="1993"/>
        <item x="7201"/>
        <item x="6398"/>
        <item x="5692"/>
        <item x="3263"/>
        <item x="3409"/>
        <item x="870"/>
        <item x="3152"/>
        <item x="7216"/>
        <item x="4317"/>
        <item x="73"/>
        <item x="1247"/>
        <item x="1022"/>
        <item x="4458"/>
        <item x="4486"/>
        <item x="5857"/>
        <item x="7144"/>
        <item x="2145"/>
        <item x="6950"/>
        <item x="81"/>
        <item x="4029"/>
        <item x="40"/>
        <item x="625"/>
        <item x="3511"/>
        <item x="1157"/>
        <item x="5820"/>
        <item x="1572"/>
        <item x="6447"/>
        <item x="5658"/>
        <item x="6397"/>
        <item x="1594"/>
        <item x="946"/>
        <item x="921"/>
        <item x="6435"/>
        <item x="6972"/>
        <item x="1159"/>
        <item x="3096"/>
        <item x="930"/>
        <item x="2485"/>
        <item x="1181"/>
        <item x="1333"/>
        <item x="4433"/>
        <item x="3369"/>
        <item x="642"/>
        <item x="2430"/>
        <item x="4675"/>
        <item x="164"/>
        <item x="6557"/>
        <item x="3729"/>
        <item x="1341"/>
        <item x="6892"/>
        <item x="3683"/>
        <item x="7297"/>
        <item x="6981"/>
        <item x="6873"/>
        <item x="7424"/>
        <item x="4339"/>
        <item x="7024"/>
        <item x="1238"/>
        <item x="991"/>
        <item x="4781"/>
        <item x="6107"/>
        <item x="5521"/>
        <item x="1555"/>
        <item x="5934"/>
        <item x="5923"/>
        <item x="4936"/>
        <item x="302"/>
        <item x="4279"/>
        <item x="3320"/>
        <item x="694"/>
        <item x="2471"/>
        <item x="4176"/>
        <item x="26"/>
        <item x="3598"/>
        <item x="5351"/>
        <item x="6682"/>
        <item x="7275"/>
        <item x="6296"/>
        <item x="5739"/>
        <item x="4756"/>
        <item x="4166"/>
        <item x="3987"/>
        <item x="6889"/>
        <item x="4630"/>
        <item x="2173"/>
        <item x="702"/>
        <item x="1981"/>
        <item x="5411"/>
        <item x="6204"/>
        <item x="433"/>
        <item x="344"/>
        <item x="5166"/>
        <item x="311"/>
        <item x="7288"/>
        <item x="3751"/>
        <item x="5565"/>
        <item x="436"/>
        <item x="5639"/>
        <item x="3724"/>
        <item x="5171"/>
        <item x="4451"/>
        <item x="6992"/>
        <item x="5635"/>
        <item x="4791"/>
        <item x="6237"/>
        <item x="4338"/>
        <item x="5846"/>
        <item x="224"/>
        <item x="1319"/>
        <item x="1253"/>
        <item x="1658"/>
        <item x="700"/>
        <item x="369"/>
        <item x="899"/>
        <item x="3338"/>
        <item x="5841"/>
        <item x="6689"/>
        <item x="5880"/>
        <item x="5842"/>
        <item x="4628"/>
        <item x="6596"/>
        <item x="5463"/>
        <item x="3207"/>
        <item x="6658"/>
        <item x="5246"/>
        <item x="248"/>
        <item x="4635"/>
        <item x="2185"/>
        <item x="398"/>
        <item x="5957"/>
        <item x="3353"/>
        <item x="5869"/>
        <item x="5005"/>
        <item x="6477"/>
        <item x="5387"/>
        <item x="7294"/>
        <item x="5761"/>
        <item x="3850"/>
        <item x="6763"/>
        <item x="4899"/>
        <item x="181"/>
        <item x="6674"/>
        <item x="132"/>
        <item t="default"/>
      </items>
    </pivotField>
    <pivotField showAll="0"/>
    <pivotField showAll="0"/>
    <pivotField showAll="0"/>
    <pivotField showAll="0"/>
    <pivotField dataField="1" showAll="0"/>
    <pivotField showAll="0"/>
    <pivotField showAll="0"/>
    <pivotField showAll="0"/>
    <pivotField axis="axisRow" showAll="0" measureFilter="1" sortType="ascending">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4" showAll="0"/>
    <pivotField showAll="0"/>
    <pivotField showAll="0"/>
    <pivotField showAll="0"/>
  </pivotFields>
  <rowFields count="1">
    <field x="9"/>
  </rowFields>
  <rowItems count="12">
    <i>
      <x v="409"/>
    </i>
    <i>
      <x v="2752"/>
    </i>
    <i>
      <x v="558"/>
    </i>
    <i>
      <x v="217"/>
    </i>
    <i>
      <x v="2643"/>
    </i>
    <i>
      <x v="156"/>
    </i>
    <i>
      <x v="2731"/>
    </i>
    <i>
      <x v="1433"/>
    </i>
    <i>
      <x v="2099"/>
    </i>
    <i>
      <x v="1714"/>
    </i>
    <i>
      <x v="1655"/>
    </i>
    <i>
      <x v="67"/>
    </i>
  </rowItems>
  <colItems count="1">
    <i/>
  </colItems>
  <dataFields count="1">
    <dataField name="Avg. IMDB Rating" fld="5" subtotal="average" baseField="9" baseItem="259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ED43B5-F67F-442B-8A39-ECE5D530EAF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Stars">
  <location ref="E34:F44" firstHeaderRow="1" firstDataRow="1" firstDataCol="1"/>
  <pivotFields count="20">
    <pivotField showAll="0">
      <items count="7434">
        <item x="5423"/>
        <item x="5183"/>
        <item x="6164"/>
        <item x="3294"/>
        <item x="4757"/>
        <item x="5874"/>
        <item x="4987"/>
        <item x="7266"/>
        <item x="1352"/>
        <item x="556"/>
        <item x="5341"/>
        <item x="4490"/>
        <item x="3391"/>
        <item x="2674"/>
        <item x="4161"/>
        <item x="1214"/>
        <item x="1044"/>
        <item x="5465"/>
        <item x="6737"/>
        <item x="3455"/>
        <item x="410"/>
        <item x="5906"/>
        <item x="5157"/>
        <item x="2811"/>
        <item x="3612"/>
        <item x="2629"/>
        <item x="5470"/>
        <item x="7128"/>
        <item x="6138"/>
        <item x="5610"/>
        <item x="5649"/>
        <item x="4421"/>
        <item x="6757"/>
        <item x="2137"/>
        <item x="3852"/>
        <item x="4833"/>
        <item x="5376"/>
        <item x="1379"/>
        <item x="2921"/>
        <item x="4183"/>
        <item x="6152"/>
        <item x="3531"/>
        <item x="486"/>
        <item x="6825"/>
        <item x="6191"/>
        <item x="4245"/>
        <item x="5945"/>
        <item x="6315"/>
        <item x="4144"/>
        <item x="4090"/>
        <item x="5182"/>
        <item x="3651"/>
        <item x="4025"/>
        <item x="6090"/>
        <item x="5028"/>
        <item x="1965"/>
        <item x="6375"/>
        <item x="5415"/>
        <item x="2069"/>
        <item x="2515"/>
        <item x="3372"/>
        <item x="2399"/>
        <item x="5020"/>
        <item x="5015"/>
        <item x="5826"/>
        <item x="6314"/>
        <item x="3897"/>
        <item x="4529"/>
        <item x="5101"/>
        <item x="4023"/>
        <item x="7383"/>
        <item x="6607"/>
        <item x="6937"/>
        <item x="7322"/>
        <item x="6146"/>
        <item x="208"/>
        <item x="4388"/>
        <item x="5824"/>
        <item x="5414"/>
        <item x="948"/>
        <item x="7196"/>
        <item x="6451"/>
        <item x="3573"/>
        <item x="3143"/>
        <item x="3991"/>
        <item x="998"/>
        <item x="2488"/>
        <item x="4061"/>
        <item x="1192"/>
        <item x="1486"/>
        <item x="5054"/>
        <item x="3432"/>
        <item x="4540"/>
        <item x="3"/>
        <item x="6630"/>
        <item x="1377"/>
        <item x="6460"/>
        <item x="936"/>
        <item x="6919"/>
        <item x="7313"/>
        <item x="3794"/>
        <item x="6619"/>
        <item x="2301"/>
        <item x="3199"/>
        <item x="715"/>
        <item x="1616"/>
        <item x="5354"/>
        <item x="361"/>
        <item x="4437"/>
        <item x="3240"/>
        <item x="3390"/>
        <item x="1344"/>
        <item x="1793"/>
        <item x="6783"/>
        <item x="5838"/>
        <item x="2381"/>
        <item x="4537"/>
        <item x="7308"/>
        <item x="6903"/>
        <item x="7306"/>
        <item x="1554"/>
        <item x="2925"/>
        <item x="2311"/>
        <item x="2027"/>
        <item x="6290"/>
        <item x="939"/>
        <item x="1244"/>
        <item x="7034"/>
        <item x="6119"/>
        <item x="5895"/>
        <item x="4523"/>
        <item x="4853"/>
        <item x="2663"/>
        <item x="4928"/>
        <item x="4293"/>
        <item x="1393"/>
        <item x="6184"/>
        <item x="6406"/>
        <item x="4637"/>
        <item x="6817"/>
        <item x="2377"/>
        <item x="2707"/>
        <item x="1898"/>
        <item x="3818"/>
        <item x="2039"/>
        <item x="3140"/>
        <item x="6425"/>
        <item x="2723"/>
        <item x="310"/>
        <item x="6429"/>
        <item x="4659"/>
        <item x="4535"/>
        <item x="2464"/>
        <item x="7309"/>
        <item x="890"/>
        <item x="4262"/>
        <item x="6586"/>
        <item x="1201"/>
        <item x="3570"/>
        <item x="2187"/>
        <item x="3500"/>
        <item x="272"/>
        <item x="4291"/>
        <item x="6358"/>
        <item x="6768"/>
        <item x="1085"/>
        <item x="6421"/>
        <item x="6393"/>
        <item x="1338"/>
        <item x="3262"/>
        <item x="424"/>
        <item x="1350"/>
        <item x="506"/>
        <item x="663"/>
        <item x="1055"/>
        <item x="1251"/>
        <item x="1473"/>
        <item x="501"/>
        <item x="5459"/>
        <item x="3225"/>
        <item x="2233"/>
        <item x="375"/>
        <item x="1185"/>
        <item x="598"/>
        <item x="7214"/>
        <item x="5469"/>
        <item x="2601"/>
        <item x="7080"/>
        <item x="1916"/>
        <item x="2058"/>
        <item x="3589"/>
        <item x="675"/>
        <item x="6032"/>
        <item x="4908"/>
        <item x="5847"/>
        <item x="4385"/>
        <item x="5450"/>
        <item x="1761"/>
        <item x="7109"/>
        <item x="3295"/>
        <item x="2556"/>
        <item x="3121"/>
        <item x="5458"/>
        <item x="512"/>
        <item x="4706"/>
        <item x="7073"/>
        <item x="2117"/>
        <item x="1284"/>
        <item x="2994"/>
        <item x="602"/>
        <item x="1822"/>
        <item x="2213"/>
        <item x="6929"/>
        <item x="2856"/>
        <item x="3123"/>
        <item x="6020"/>
        <item x="2822"/>
        <item x="2605"/>
        <item x="6807"/>
        <item x="2885"/>
        <item x="4438"/>
        <item x="649"/>
        <item x="6373"/>
        <item x="2652"/>
        <item x="6576"/>
        <item x="3539"/>
        <item x="4054"/>
        <item x="7100"/>
        <item x="3798"/>
        <item x="4646"/>
        <item x="4116"/>
        <item x="5800"/>
        <item x="7283"/>
        <item x="4006"/>
        <item x="6095"/>
        <item x="860"/>
        <item x="4018"/>
        <item x="6169"/>
        <item x="1291"/>
        <item x="2502"/>
        <item x="5963"/>
        <item x="102"/>
        <item x="1003"/>
        <item x="3051"/>
        <item x="4858"/>
        <item x="2436"/>
        <item x="2624"/>
        <item x="2174"/>
        <item x="5061"/>
        <item x="5977"/>
        <item x="1277"/>
        <item x="7205"/>
        <item x="7292"/>
        <item x="4731"/>
        <item x="4074"/>
        <item x="2255"/>
        <item x="6415"/>
        <item x="3066"/>
        <item x="6267"/>
        <item x="7136"/>
        <item x="5472"/>
        <item x="1066"/>
        <item x="6777"/>
        <item x="3131"/>
        <item x="7311"/>
        <item x="1766"/>
        <item x="6129"/>
        <item x="732"/>
        <item x="3368"/>
        <item x="1622"/>
        <item x="4441"/>
        <item x="4900"/>
        <item x="5502"/>
        <item x="6286"/>
        <item x="513"/>
        <item x="4247"/>
        <item x="667"/>
        <item x="5437"/>
        <item x="3566"/>
        <item x="6272"/>
        <item x="1665"/>
        <item x="3084"/>
        <item x="3006"/>
        <item x="2364"/>
        <item x="2546"/>
        <item x="228"/>
        <item x="5"/>
        <item x="4885"/>
        <item x="1380"/>
        <item x="2806"/>
        <item x="2021"/>
        <item x="682"/>
        <item x="2918"/>
        <item x="6004"/>
        <item x="4396"/>
        <item x="6352"/>
        <item x="4464"/>
        <item x="3829"/>
        <item x="1738"/>
        <item x="5531"/>
        <item x="6699"/>
        <item x="2032"/>
        <item x="1264"/>
        <item x="888"/>
        <item x="4392"/>
        <item x="6897"/>
        <item x="3025"/>
        <item x="836"/>
        <item x="5417"/>
        <item x="4989"/>
        <item x="7264"/>
        <item x="2265"/>
        <item x="3446"/>
        <item x="5435"/>
        <item x="4086"/>
        <item x="1470"/>
        <item x="2934"/>
        <item x="6943"/>
        <item x="5697"/>
        <item x="6849"/>
        <item x="1902"/>
        <item x="6226"/>
        <item x="179"/>
        <item x="491"/>
        <item x="4143"/>
        <item x="4904"/>
        <item x="6941"/>
        <item x="3707"/>
        <item x="4348"/>
        <item x="381"/>
        <item x="967"/>
        <item x="6716"/>
        <item x="6731"/>
        <item x="1739"/>
        <item x="3665"/>
        <item x="3332"/>
        <item x="633"/>
        <item x="6592"/>
        <item x="4704"/>
        <item x="3820"/>
        <item x="4391"/>
        <item x="6925"/>
        <item x="7108"/>
        <item x="4864"/>
        <item x="41"/>
        <item x="4956"/>
        <item x="5740"/>
        <item x="6510"/>
        <item x="5347"/>
        <item x="1449"/>
        <item x="3806"/>
        <item x="481"/>
        <item x="1212"/>
        <item x="7213"/>
        <item x="954"/>
        <item x="6933"/>
        <item x="3401"/>
        <item x="577"/>
        <item x="793"/>
        <item x="4961"/>
        <item x="27"/>
        <item x="2205"/>
        <item x="3272"/>
        <item x="6842"/>
        <item x="6127"/>
        <item x="6918"/>
        <item x="2115"/>
        <item x="1151"/>
        <item x="1597"/>
        <item x="1816"/>
        <item x="3913"/>
        <item x="6843"/>
        <item x="3407"/>
        <item x="3795"/>
        <item x="134"/>
        <item x="3680"/>
        <item x="5941"/>
        <item x="7052"/>
        <item x="6303"/>
        <item x="4320"/>
        <item x="6591"/>
        <item x="733"/>
        <item x="4184"/>
        <item x="7235"/>
        <item x="3816"/>
        <item x="3058"/>
        <item x="417"/>
        <item x="262"/>
        <item x="6997"/>
        <item x="3699"/>
        <item x="2325"/>
        <item x="6012"/>
        <item x="7245"/>
        <item x="3574"/>
        <item x="4678"/>
        <item x="3959"/>
        <item x="841"/>
        <item x="1859"/>
        <item x="113"/>
        <item x="3078"/>
        <item x="1810"/>
        <item x="2798"/>
        <item x="5457"/>
        <item x="135"/>
        <item x="3495"/>
        <item x="1487"/>
        <item x="7220"/>
        <item x="204"/>
        <item x="4691"/>
        <item x="3031"/>
        <item x="4436"/>
        <item x="4046"/>
        <item x="3415"/>
        <item x="3029"/>
        <item x="6141"/>
        <item x="4426"/>
        <item x="1409"/>
        <item x="6405"/>
        <item x="7134"/>
        <item x="2499"/>
        <item x="379"/>
        <item x="3875"/>
        <item x="7290"/>
        <item x="1102"/>
        <item x="4709"/>
        <item x="3506"/>
        <item x="5345"/>
        <item x="2761"/>
        <item x="5910"/>
        <item x="2446"/>
        <item x="4190"/>
        <item x="1095"/>
        <item x="2748"/>
        <item x="7244"/>
        <item x="3773"/>
        <item x="5675"/>
        <item x="1188"/>
        <item x="3426"/>
        <item x="3165"/>
        <item x="6322"/>
        <item x="7279"/>
        <item x="6891"/>
        <item x="212"/>
        <item x="7145"/>
        <item x="6624"/>
        <item x="5855"/>
        <item x="1639"/>
        <item x="3364"/>
        <item x="5888"/>
        <item x="2290"/>
        <item x="1392"/>
        <item x="1956"/>
        <item x="6831"/>
        <item x="5492"/>
        <item x="3899"/>
        <item x="6495"/>
        <item x="7066"/>
        <item x="2752"/>
        <item x="4092"/>
        <item x="3217"/>
        <item x="3430"/>
        <item x="6"/>
        <item x="4301"/>
        <item x="3479"/>
        <item x="1397"/>
        <item x="4794"/>
        <item x="2614"/>
        <item x="5843"/>
        <item x="5271"/>
        <item x="1403"/>
        <item x="908"/>
        <item x="3322"/>
        <item x="7061"/>
        <item x="4875"/>
        <item x="1650"/>
        <item x="6003"/>
        <item x="1695"/>
        <item x="7212"/>
        <item x="4608"/>
        <item x="5942"/>
        <item x="1195"/>
        <item x="2406"/>
        <item x="3461"/>
        <item x="3195"/>
        <item x="898"/>
        <item x="887"/>
        <item x="2119"/>
        <item x="4434"/>
        <item x="6711"/>
        <item x="93"/>
        <item x="1301"/>
        <item x="4804"/>
        <item x="2141"/>
        <item x="6384"/>
        <item x="3007"/>
        <item x="4494"/>
        <item x="1426"/>
        <item x="2576"/>
        <item x="2331"/>
        <item x="1135"/>
        <item x="7218"/>
        <item x="2671"/>
        <item x="6704"/>
        <item x="4669"/>
        <item x="4007"/>
        <item x="3563"/>
        <item x="5187"/>
        <item x="5436"/>
        <item x="4727"/>
        <item x="982"/>
        <item x="7188"/>
        <item x="3484"/>
        <item x="1976"/>
        <item x="4880"/>
        <item x="3803"/>
        <item x="5873"/>
        <item x="6927"/>
        <item x="4988"/>
        <item x="6585"/>
        <item x="5867"/>
        <item x="1145"/>
        <item x="5026"/>
        <item x="6176"/>
        <item x="6262"/>
        <item x="3986"/>
        <item x="3044"/>
        <item x="3402"/>
        <item x="5169"/>
        <item x="261"/>
        <item x="4145"/>
        <item x="3637"/>
        <item x="1709"/>
        <item x="5337"/>
        <item x="6485"/>
        <item x="7248"/>
        <item x="7057"/>
        <item x="762"/>
        <item x="958"/>
        <item x="5053"/>
        <item x="1651"/>
        <item x="5475"/>
        <item x="3125"/>
        <item x="2130"/>
        <item x="6896"/>
        <item x="6594"/>
        <item x="2622"/>
        <item x="3239"/>
        <item x="4789"/>
        <item x="1143"/>
        <item x="1075"/>
        <item x="3877"/>
        <item x="6899"/>
        <item x="3464"/>
        <item x="446"/>
        <item x="5223"/>
        <item x="712"/>
        <item x="5215"/>
        <item x="2497"/>
        <item x="488"/>
        <item x="6036"/>
        <item x="160"/>
        <item x="840"/>
        <item x="1115"/>
        <item x="635"/>
        <item x="1429"/>
        <item x="1631"/>
        <item x="2569"/>
        <item x="1835"/>
        <item x="1028"/>
        <item x="407"/>
        <item x="7418"/>
        <item x="4177"/>
        <item x="2758"/>
        <item x="1327"/>
        <item x="4460"/>
        <item x="2506"/>
        <item x="6145"/>
        <item x="1721"/>
        <item x="2178"/>
        <item x="5485"/>
        <item x="780"/>
        <item x="6713"/>
        <item x="2976"/>
        <item x="4670"/>
        <item x="7207"/>
        <item x="4235"/>
        <item x="5749"/>
        <item x="7154"/>
        <item x="6242"/>
        <item x="1155"/>
        <item x="3754"/>
        <item x="3713"/>
        <item x="6614"/>
        <item x="6528"/>
        <item x="684"/>
        <item x="4095"/>
        <item x="5042"/>
        <item x="2715"/>
        <item x="3745"/>
        <item x="953"/>
        <item x="3844"/>
        <item x="5247"/>
        <item x="2953"/>
        <item x="313"/>
        <item x="4030"/>
        <item x="2537"/>
        <item x="6480"/>
        <item x="4361"/>
        <item x="6058"/>
        <item x="1160"/>
        <item x="3307"/>
        <item x="5661"/>
        <item x="4798"/>
        <item x="1939"/>
        <item x="3329"/>
        <item x="4264"/>
        <item x="2024"/>
        <item x="4857"/>
        <item x="2958"/>
        <item x="1364"/>
        <item x="7354"/>
        <item x="1428"/>
        <item x="3014"/>
        <item x="4566"/>
        <item x="2617"/>
        <item x="2026"/>
        <item x="6676"/>
        <item x="2346"/>
        <item x="6836"/>
        <item x="3520"/>
        <item x="4745"/>
        <item x="5751"/>
        <item x="6978"/>
        <item x="3687"/>
        <item x="5933"/>
        <item x="6909"/>
        <item x="4611"/>
        <item x="5268"/>
        <item x="7046"/>
        <item x="1248"/>
        <item x="3012"/>
        <item x="7038"/>
        <item x="5822"/>
        <item x="1987"/>
        <item x="6666"/>
        <item x="6022"/>
        <item x="534"/>
        <item x="7000"/>
        <item x="3489"/>
        <item x="3743"/>
        <item x="7174"/>
        <item x="3759"/>
        <item x="2923"/>
        <item x="2971"/>
        <item x="1825"/>
        <item x="4668"/>
        <item x="2840"/>
        <item x="5022"/>
        <item x="4671"/>
        <item x="5048"/>
        <item x="2866"/>
        <item x="3639"/>
        <item x="5168"/>
        <item x="4960"/>
        <item x="4883"/>
        <item x="2036"/>
        <item x="2235"/>
        <item x="1242"/>
        <item x="2933"/>
        <item x="6979"/>
        <item x="6414"/>
        <item x="6214"/>
        <item x="3734"/>
        <item x="2743"/>
        <item x="4497"/>
        <item x="5071"/>
        <item x="6472"/>
        <item x="7408"/>
        <item x="6180"/>
        <item x="5657"/>
        <item x="3828"/>
        <item x="4943"/>
        <item x="2581"/>
        <item x="3481"/>
        <item x="6044"/>
        <item x="6224"/>
        <item x="2148"/>
        <item x="3319"/>
        <item x="3276"/>
        <item x="4146"/>
        <item x="4031"/>
        <item x="6742"/>
        <item x="7391"/>
        <item x="2281"/>
        <item x="3172"/>
        <item x="4968"/>
        <item x="4747"/>
        <item x="7047"/>
        <item x="5860"/>
        <item x="3354"/>
        <item x="530"/>
        <item x="220"/>
        <item x="3700"/>
        <item x="3588"/>
        <item x="1581"/>
        <item x="2338"/>
        <item x="1149"/>
        <item x="1269"/>
        <item x="1697"/>
        <item x="368"/>
        <item x="4137"/>
        <item x="734"/>
        <item x="3560"/>
        <item x="6858"/>
        <item x="986"/>
        <item x="5186"/>
        <item x="470"/>
        <item x="1032"/>
        <item x="2431"/>
        <item x="3070"/>
        <item x="4592"/>
        <item x="5498"/>
        <item x="4306"/>
        <item x="2744"/>
        <item x="5718"/>
        <item x="6419"/>
        <item x="419"/>
        <item x="4516"/>
        <item x="6220"/>
        <item x="2392"/>
        <item x="7327"/>
        <item x="3439"/>
        <item x="1236"/>
        <item x="6284"/>
        <item x="1258"/>
        <item x="3408"/>
        <item x="3757"/>
        <item x="6400"/>
        <item x="4048"/>
        <item x="4212"/>
        <item x="6428"/>
        <item x="2005"/>
        <item x="6301"/>
        <item x="6016"/>
        <item x="3613"/>
        <item x="4788"/>
        <item x="5799"/>
        <item x="2917"/>
        <item x="6463"/>
        <item x="1300"/>
        <item x="4123"/>
        <item x="913"/>
        <item x="881"/>
        <item x="4284"/>
        <item x="1862"/>
        <item x="1460"/>
        <item x="1895"/>
        <item x="3628"/>
        <item x="6778"/>
        <item x="2675"/>
        <item x="1249"/>
        <item x="1925"/>
        <item x="2908"/>
        <item x="1383"/>
        <item x="1640"/>
        <item x="6349"/>
        <item x="7423"/>
        <item x="613"/>
        <item x="4481"/>
        <item x="3904"/>
        <item x="5515"/>
        <item x="2181"/>
        <item x="5643"/>
        <item x="4734"/>
        <item x="3536"/>
        <item x="2547"/>
        <item x="4871"/>
        <item x="4879"/>
        <item x="5713"/>
        <item x="3304"/>
        <item x="5519"/>
        <item x="4539"/>
        <item x="3807"/>
        <item x="3860"/>
        <item x="6538"/>
        <item x="937"/>
        <item x="6409"/>
        <item x="7058"/>
        <item x="1440"/>
        <item x="1927"/>
        <item x="6446"/>
        <item x="2862"/>
        <item x="4902"/>
        <item x="5544"/>
        <item x="7428"/>
        <item x="1078"/>
        <item x="6598"/>
        <item x="7114"/>
        <item x="3224"/>
        <item x="4004"/>
        <item x="7002"/>
        <item x="217"/>
        <item x="6894"/>
        <item x="4401"/>
        <item x="4983"/>
        <item x="6770"/>
        <item x="531"/>
        <item x="2165"/>
        <item x="528"/>
        <item x="2461"/>
        <item x="2530"/>
        <item x="3256"/>
        <item x="1489"/>
        <item x="6828"/>
        <item x="6341"/>
        <item x="3670"/>
        <item x="1060"/>
        <item x="1566"/>
        <item x="7347"/>
        <item x="5282"/>
        <item x="7206"/>
        <item x="2302"/>
        <item x="685"/>
        <item x="7113"/>
        <item x="2975"/>
        <item x="4776"/>
        <item x="2352"/>
        <item x="587"/>
        <item x="6260"/>
        <item x="4076"/>
        <item x="1624"/>
        <item x="4721"/>
        <item x="1317"/>
        <item x="2981"/>
        <item x="4148"/>
        <item x="3834"/>
        <item x="3960"/>
        <item x="158"/>
        <item x="2462"/>
        <item x="2291"/>
        <item x="2474"/>
        <item x="934"/>
        <item x="4051"/>
        <item x="2775"/>
        <item x="6218"/>
        <item x="6160"/>
        <item x="6273"/>
        <item x="372"/>
        <item x="2557"/>
        <item x="1735"/>
        <item x="3425"/>
        <item x="343"/>
        <item x="5652"/>
        <item x="919"/>
        <item x="3301"/>
        <item x="5128"/>
        <item x="241"/>
        <item x="4109"/>
        <item x="2157"/>
        <item x="4882"/>
        <item x="2390"/>
        <item x="7415"/>
        <item x="1769"/>
        <item x="553"/>
        <item x="122"/>
        <item x="2112"/>
        <item x="5191"/>
        <item x="1921"/>
        <item x="609"/>
        <item x="3567"/>
        <item x="878"/>
        <item x="2397"/>
        <item x="7062"/>
        <item x="3689"/>
        <item x="1691"/>
        <item x="552"/>
        <item x="5154"/>
        <item x="83"/>
        <item x="3927"/>
        <item x="4634"/>
        <item x="3061"/>
        <item x="7107"/>
        <item x="1797"/>
        <item x="3664"/>
        <item x="7338"/>
        <item x="2040"/>
        <item x="3089"/>
        <item x="4765"/>
        <item x="2941"/>
        <item x="7221"/>
        <item x="7021"/>
        <item x="969"/>
        <item x="1100"/>
        <item x="1436"/>
        <item x="2300"/>
        <item x="2985"/>
        <item x="5311"/>
        <item x="3659"/>
        <item x="2952"/>
        <item x="3431"/>
        <item x="2372"/>
        <item x="5628"/>
        <item x="7186"/>
        <item x="1206"/>
        <item x="6380"/>
        <item x="3694"/>
        <item x="3512"/>
        <item x="2683"/>
        <item x="1848"/>
        <item x="6999"/>
        <item x="5375"/>
        <item x="1351"/>
        <item x="7019"/>
        <item x="1786"/>
        <item x="2198"/>
        <item x="2549"/>
        <item x="405"/>
        <item x="2963"/>
        <item x="5068"/>
        <item x="5922"/>
        <item x="2623"/>
        <item x="737"/>
        <item x="5043"/>
        <item x="3732"/>
        <item x="3050"/>
        <item x="32"/>
        <item x="3581"/>
        <item x="4719"/>
        <item x="487"/>
        <item x="535"/>
        <item x="1575"/>
        <item x="2951"/>
        <item x="7318"/>
        <item x="7023"/>
        <item x="7009"/>
        <item x="6282"/>
        <item x="377"/>
        <item x="1623"/>
        <item x="652"/>
        <item x="7210"/>
        <item x="4718"/>
        <item x="6365"/>
        <item x="4479"/>
        <item x="3247"/>
        <item x="5382"/>
        <item x="5294"/>
        <item x="5742"/>
        <item x="6518"/>
        <item x="4985"/>
        <item x="4379"/>
        <item x="6708"/>
        <item x="3796"/>
        <item x="1297"/>
        <item x="5477"/>
        <item x="4335"/>
        <item x="7329"/>
        <item x="911"/>
        <item x="3638"/>
        <item x="4200"/>
        <item x="3498"/>
        <item x="7366"/>
        <item x="1041"/>
        <item x="548"/>
        <item x="4580"/>
        <item x="3521"/>
        <item x="2824"/>
        <item x="6200"/>
        <item x="5440"/>
        <item x="4653"/>
        <item x="24"/>
        <item x="5323"/>
        <item x="6556"/>
        <item x="5428"/>
        <item x="4180"/>
        <item x="3842"/>
        <item x="5431"/>
        <item x="4084"/>
        <item x="19"/>
        <item x="4172"/>
        <item x="4151"/>
        <item x="3938"/>
        <item x="5884"/>
        <item x="171"/>
        <item x="3351"/>
        <item x="3950"/>
        <item x="2102"/>
        <item x="4907"/>
        <item x="323"/>
        <item x="1851"/>
        <item x="1250"/>
        <item x="6021"/>
        <item x="2880"/>
        <item x="4270"/>
        <item x="2511"/>
        <item x="972"/>
        <item x="3963"/>
        <item x="3265"/>
        <item x="7072"/>
        <item x="1103"/>
        <item x="5648"/>
        <item x="5591"/>
        <item x="5180"/>
        <item x="7200"/>
        <item x="6577"/>
        <item x="2572"/>
        <item x="2730"/>
        <item x="1412"/>
        <item x="6860"/>
        <item x="111"/>
        <item x="3556"/>
        <item x="5907"/>
        <item x="6638"/>
        <item x="2711"/>
        <item x="6080"/>
        <item x="581"/>
        <item x="2554"/>
        <item x="4079"/>
        <item x="4698"/>
        <item x="17"/>
        <item x="1318"/>
        <item x="1777"/>
        <item x="1669"/>
        <item x="5300"/>
        <item x="6771"/>
        <item x="6455"/>
        <item x="2365"/>
        <item x="4223"/>
        <item x="6954"/>
        <item x="6416"/>
        <item x="693"/>
        <item x="1373"/>
        <item x="4337"/>
        <item x="2522"/>
        <item x="7185"/>
        <item x="7389"/>
        <item x="2804"/>
        <item x="4927"/>
        <item x="2072"/>
        <item x="2705"/>
        <item x="294"/>
        <item x="499"/>
        <item x="1068"/>
        <item x="3270"/>
        <item x="35"/>
        <item x="1831"/>
        <item x="7132"/>
        <item x="4652"/>
        <item x="6671"/>
        <item x="5738"/>
        <item x="6297"/>
        <item x="3849"/>
        <item x="6793"/>
        <item x="7251"/>
        <item x="6133"/>
        <item x="2078"/>
        <item x="6922"/>
        <item x="6642"/>
        <item x="7365"/>
        <item x="5098"/>
        <item x="4308"/>
        <item x="165"/>
        <item x="920"/>
        <item x="1912"/>
        <item x="2245"/>
        <item x="5837"/>
        <item x="2374"/>
        <item x="2404"/>
        <item x="6574"/>
        <item x="2956"/>
        <item x="6171"/>
        <item x="6863"/>
        <item x="5495"/>
        <item x="4755"/>
        <item x="5730"/>
        <item x="6886"/>
        <item x="4667"/>
        <item x="5452"/>
        <item x="4926"/>
        <item x="2636"/>
        <item x="4753"/>
        <item x="2619"/>
        <item x="5074"/>
        <item x="3592"/>
        <item x="877"/>
        <item x="1315"/>
        <item x="1491"/>
        <item x="279"/>
        <item x="4893"/>
        <item x="3984"/>
        <item x="4496"/>
        <item x="3802"/>
        <item x="3145"/>
        <item x="718"/>
        <item x="86"/>
        <item x="4428"/>
        <item x="2893"/>
        <item x="147"/>
        <item x="2299"/>
        <item x="3747"/>
        <item x="3337"/>
        <item x="6061"/>
        <item x="4445"/>
        <item x="2932"/>
        <item x="2598"/>
        <item x="6664"/>
        <item x="3693"/>
        <item x="6707"/>
        <item x="3333"/>
        <item x="5677"/>
        <item x="794"/>
        <item x="5674"/>
        <item x="5489"/>
        <item x="2842"/>
        <item x="418"/>
        <item x="626"/>
        <item x="1496"/>
        <item x="5193"/>
        <item x="4024"/>
        <item x="5332"/>
        <item x="2125"/>
        <item x="6536"/>
        <item x="5131"/>
        <item x="97"/>
        <item x="4565"/>
        <item x="5115"/>
        <item x="6283"/>
        <item x="7241"/>
        <item x="5624"/>
        <item x="4991"/>
        <item x="3601"/>
        <item x="4179"/>
        <item x="3936"/>
        <item x="4785"/>
        <item x="2580"/>
        <item x="3109"/>
        <item x="4504"/>
        <item x="6049"/>
        <item x="4305"/>
        <item x="7323"/>
        <item x="1615"/>
        <item x="5261"/>
        <item x="4191"/>
        <item x="4594"/>
        <item x="589"/>
        <item x="16"/>
        <item x="1525"/>
        <item x="6379"/>
        <item x="6000"/>
        <item x="1084"/>
        <item x="7379"/>
        <item x="3985"/>
        <item x="4569"/>
        <item x="3605"/>
        <item x="6611"/>
        <item x="866"/>
        <item x="3163"/>
        <item x="4824"/>
        <item x="536"/>
        <item x="2138"/>
        <item x="1254"/>
        <item x="1663"/>
        <item x="1886"/>
        <item x="1187"/>
        <item x="2566"/>
        <item x="6967"/>
        <item x="5478"/>
        <item x="1382"/>
        <item x="5318"/>
        <item x="5314"/>
        <item x="600"/>
        <item x="3765"/>
        <item x="359"/>
        <item x="4420"/>
        <item x="2133"/>
        <item x="7091"/>
        <item x="5960"/>
        <item x="3752"/>
        <item x="2582"/>
        <item x="7004"/>
        <item x="6493"/>
        <item x="4601"/>
        <item x="1310"/>
        <item x="2684"/>
        <item x="5438"/>
        <item x="2991"/>
        <item x="4082"/>
        <item x="2891"/>
        <item x="490"/>
        <item x="5490"/>
        <item x="3212"/>
        <item x="5288"/>
        <item x="4078"/>
        <item x="1977"/>
        <item x="3160"/>
        <item x="2107"/>
        <item x="89"/>
        <item x="1833"/>
        <item x="2453"/>
        <item x="5234"/>
        <item x="2089"/>
        <item x="101"/>
        <item x="2113"/>
        <item x="1874"/>
        <item x="1768"/>
        <item x="269"/>
        <item x="3357"/>
        <item x="1331"/>
        <item x="2422"/>
        <item x="2560"/>
        <item x="4869"/>
        <item x="4767"/>
        <item x="2224"/>
        <item x="2535"/>
        <item x="4530"/>
        <item x="7403"/>
        <item x="7224"/>
        <item x="520"/>
        <item x="2709"/>
        <item x="4064"/>
        <item x="3171"/>
        <item x="997"/>
        <item x="2012"/>
        <item x="4409"/>
        <item x="2006"/>
        <item x="1688"/>
        <item x="5958"/>
        <item x="6440"/>
        <item x="5362"/>
        <item x="6123"/>
        <item x="5175"/>
        <item x="6443"/>
        <item x="4519"/>
        <item x="909"/>
        <item x="713"/>
        <item x="2649"/>
        <item x="4627"/>
        <item x="8"/>
        <item x="2589"/>
        <item x="850"/>
        <item x="1235"/>
        <item x="6874"/>
        <item x="5421"/>
        <item x="641"/>
        <item x="1271"/>
        <item x="4344"/>
        <item x="7360"/>
        <item x="806"/>
        <item x="677"/>
        <item x="3771"/>
        <item x="4321"/>
        <item x="6287"/>
        <item x="4278"/>
        <item x="4199"/>
        <item x="7307"/>
        <item x="1221"/>
        <item x="7166"/>
        <item x="7180"/>
        <item x="4382"/>
        <item x="6746"/>
        <item x="4027"/>
        <item x="5809"/>
        <item x="832"/>
        <item x="2486"/>
        <item x="1252"/>
        <item x="6835"/>
        <item x="7043"/>
        <item x="318"/>
        <item x="1811"/>
        <item x="618"/>
        <item x="159"/>
        <item x="3590"/>
        <item x="1231"/>
        <item x="646"/>
        <item x="3774"/>
        <item x="1574"/>
        <item x="2079"/>
        <item x="1973"/>
        <item x="6854"/>
        <item x="6084"/>
        <item x="722"/>
        <item x="3017"/>
        <item x="211"/>
        <item x="495"/>
        <item x="6564"/>
        <item x="2288"/>
        <item x="4073"/>
        <item x="5383"/>
        <item x="4468"/>
        <item x="4285"/>
        <item x="2631"/>
        <item x="2081"/>
        <item x="3030"/>
        <item x="4572"/>
        <item x="3022"/>
        <item x="5777"/>
        <item x="148"/>
        <item x="5970"/>
        <item x="4341"/>
        <item x="5663"/>
        <item x="1576"/>
        <item x="3513"/>
        <item x="1980"/>
        <item x="2229"/>
        <item x="2110"/>
        <item x="6469"/>
        <item x="1385"/>
        <item x="2262"/>
        <item x="6661"/>
        <item x="3055"/>
        <item x="5616"/>
        <item x="2518"/>
        <item x="2667"/>
        <item x="5379"/>
        <item x="5885"/>
        <item x="3882"/>
        <item x="4598"/>
        <item x="2483"/>
        <item x="6051"/>
        <item x="551"/>
        <item x="5647"/>
        <item x="1814"/>
        <item x="5371"/>
        <item x="2836"/>
        <item x="5831"/>
        <item x="1475"/>
        <item x="5759"/>
        <item x="3624"/>
        <item x="1600"/>
        <item x="630"/>
        <item x="5523"/>
        <item x="4249"/>
        <item x="3552"/>
        <item x="4852"/>
        <item x="5445"/>
        <item x="2961"/>
        <item x="7302"/>
        <item x="5425"/>
        <item x="3561"/>
        <item x="1720"/>
        <item x="7088"/>
        <item x="5774"/>
        <item x="3891"/>
        <item x="763"/>
        <item x="679"/>
        <item x="6517"/>
        <item x="7089"/>
        <item x="1087"/>
        <item x="234"/>
        <item x="1111"/>
        <item x="1494"/>
        <item x="592"/>
        <item x="874"/>
        <item x="831"/>
        <item x="6773"/>
        <item x="1326"/>
        <item x="6549"/>
        <item x="2630"/>
        <item x="2167"/>
        <item x="1083"/>
        <item x="907"/>
        <item x="1368"/>
        <item x="3374"/>
        <item x="834"/>
        <item x="1232"/>
        <item x="3861"/>
        <item x="2395"/>
        <item x="2017"/>
        <item x="2510"/>
        <item x="374"/>
        <item x="366"/>
        <item x="1196"/>
        <item x="1296"/>
        <item x="5500"/>
        <item x="1821"/>
        <item x="944"/>
        <item x="3608"/>
        <item x="3328"/>
        <item x="3442"/>
        <item x="42"/>
        <item x="1137"/>
        <item x="4673"/>
        <item x="1734"/>
        <item x="7414"/>
        <item x="3170"/>
        <item x="358"/>
        <item x="2997"/>
        <item x="3088"/>
        <item x="4826"/>
        <item x="1868"/>
        <item x="4819"/>
        <item x="430"/>
        <item x="4677"/>
        <item x="521"/>
        <item x="190"/>
        <item x="2722"/>
        <item x="1517"/>
        <item x="1092"/>
        <item x="1744"/>
        <item x="5668"/>
        <item x="749"/>
        <item x="385"/>
        <item x="4555"/>
        <item x="1313"/>
        <item x="2452"/>
        <item x="2878"/>
        <item x="1469"/>
        <item x="4201"/>
        <item x="6508"/>
        <item x="6907"/>
        <item x="5056"/>
        <item x="4164"/>
        <item x="6186"/>
        <item x="2134"/>
        <item x="1480"/>
        <item x="5024"/>
        <item x="786"/>
        <item x="3296"/>
        <item x="3672"/>
        <item x="1629"/>
        <item x="3769"/>
        <item x="6698"/>
        <item x="3340"/>
        <item x="2383"/>
        <item x="1261"/>
        <item x="2628"/>
        <item x="981"/>
        <item x="462"/>
        <item x="5528"/>
        <item x="6616"/>
        <item x="3018"/>
        <item x="5511"/>
        <item x="4196"/>
        <item x="1755"/>
        <item x="4117"/>
        <item x="3266"/>
        <item x="5938"/>
        <item x="6206"/>
        <item x="4632"/>
        <item x="6913"/>
        <item x="1652"/>
        <item x="4069"/>
        <item x="4259"/>
        <item x="4814"/>
        <item x="5574"/>
        <item x="1174"/>
        <item x="1972"/>
        <item x="2247"/>
        <item x="4416"/>
        <item x="6298"/>
        <item x="765"/>
        <item x="5420"/>
        <item x="2821"/>
        <item x="1762"/>
        <item x="1638"/>
        <item x="2333"/>
        <item x="7388"/>
        <item x="129"/>
        <item x="1863"/>
        <item x="2208"/>
        <item x="1527"/>
        <item x="1528"/>
        <item x="1369"/>
        <item x="2779"/>
        <item x="6219"/>
        <item x="3297"/>
        <item x="2657"/>
        <item x="4553"/>
        <item x="247"/>
        <item x="1169"/>
        <item x="1431"/>
        <item x="2680"/>
        <item x="1337"/>
        <item x="5075"/>
        <item x="5504"/>
        <item x="2411"/>
        <item x="167"/>
        <item x="371"/>
        <item x="917"/>
        <item x="6678"/>
        <item x="7064"/>
        <item x="975"/>
        <item x="403"/>
        <item x="2938"/>
        <item x="5581"/>
        <item x="6441"/>
        <item x="2563"/>
        <item x="5040"/>
        <item x="2035"/>
        <item x="1147"/>
        <item x="2562"/>
        <item x="698"/>
        <item x="5213"/>
        <item x="5087"/>
        <item x="4124"/>
        <item x="1703"/>
        <item x="7141"/>
        <item x="709"/>
        <item x="1133"/>
        <item x="250"/>
        <item x="2577"/>
        <item x="397"/>
        <item x="246"/>
        <item x="1873"/>
        <item x="5287"/>
        <item x="3115"/>
        <item x="3416"/>
        <item x="2101"/>
        <item x="3200"/>
        <item x="3311"/>
        <item x="1526"/>
        <item x="6730"/>
        <item x="1775"/>
        <item x="799"/>
        <item x="1894"/>
        <item x="803"/>
        <item x="1935"/>
        <item x="5231"/>
        <item x="5226"/>
        <item x="4773"/>
        <item x="1969"/>
        <item x="1940"/>
        <item x="6357"/>
        <item x="6187"/>
        <item x="1740"/>
        <item x="2805"/>
        <item x="6632"/>
        <item x="2249"/>
        <item x="4158"/>
        <item x="7118"/>
        <item x="6822"/>
        <item x="2236"/>
        <item x="5217"/>
        <item x="4641"/>
        <item x="1017"/>
        <item x="783"/>
        <item x="2677"/>
        <item x="1765"/>
        <item x="3302"/>
        <item x="664"/>
        <item x="5538"/>
        <item x="6098"/>
        <item x="6868"/>
        <item x="7204"/>
        <item x="5891"/>
        <item x="6973"/>
        <item x="3544"/>
        <item x="4658"/>
        <item x="3434"/>
        <item x="4131"/>
        <item x="4133"/>
        <item x="5609"/>
        <item x="2700"/>
        <item x="1013"/>
        <item x="4521"/>
        <item x="2901"/>
        <item x="4650"/>
        <item x="5600"/>
        <item x="5979"/>
        <item x="5808"/>
        <item x="6958"/>
        <item x="5113"/>
        <item x="3534"/>
        <item x="1637"/>
        <item x="4282"/>
        <item x="5399"/>
        <item x="3979"/>
        <item x="1237"/>
        <item x="1632"/>
        <item x="2613"/>
        <item x="2153"/>
        <item x="3709"/>
        <item x="3968"/>
        <item x="255"/>
        <item x="5593"/>
        <item x="3595"/>
        <item x="1033"/>
        <item x="4474"/>
        <item x="5716"/>
        <item x="6741"/>
        <item x="4748"/>
        <item x="4111"/>
        <item x="1256"/>
        <item x="3316"/>
        <item x="5260"/>
        <item x="2423"/>
        <item x="6063"/>
        <item x="6998"/>
        <item x="1122"/>
        <item x="1531"/>
        <item x="1406"/>
        <item x="5365"/>
        <item x="4507"/>
        <item x="4992"/>
        <item x="3291"/>
        <item x="198"/>
        <item x="6318"/>
        <item x="4033"/>
        <item x="5924"/>
        <item x="1464"/>
        <item x="4909"/>
        <item x="1849"/>
        <item x="402"/>
        <item x="3202"/>
        <item x="6680"/>
        <item x="4395"/>
        <item x="2002"/>
        <item x="3470"/>
        <item x="5514"/>
        <item x="4296"/>
        <item x="7421"/>
        <item x="2679"/>
        <item x="5790"/>
        <item x="3854"/>
        <item x="4746"/>
        <item x="4685"/>
        <item x="6199"/>
        <item x="2441"/>
        <item x="5328"/>
        <item x="3035"/>
        <item x="3931"/>
        <item x="2888"/>
        <item x="5632"/>
        <item x="6721"/>
        <item x="7373"/>
        <item x="3823"/>
        <item x="1877"/>
        <item x="7211"/>
        <item x="4640"/>
        <item x="5279"/>
        <item x="6599"/>
        <item x="7296"/>
        <item x="4355"/>
        <item x="2570"/>
        <item x="1871"/>
        <item x="3413"/>
        <item x="7010"/>
        <item x="3113"/>
        <item x="5229"/>
        <item x="845"/>
        <item x="995"/>
        <item x="2854"/>
        <item x="3841"/>
        <item x="3695"/>
        <item x="4265"/>
        <item x="4425"/>
        <item x="6944"/>
        <item x="7278"/>
        <item x="1770"/>
        <item x="3805"/>
        <item x="2131"/>
        <item x="2763"/>
        <item x="3697"/>
        <item x="2029"/>
        <item x="3668"/>
        <item x="6325"/>
        <item x="2719"/>
        <item x="6399"/>
        <item x="5396"/>
        <item x="1042"/>
        <item x="2246"/>
        <item x="7105"/>
        <item x="6527"/>
        <item x="5418"/>
        <item x="4049"/>
        <item x="2831"/>
        <item x="154"/>
        <item x="1540"/>
        <item x="5828"/>
        <item x="1015"/>
        <item x="4230"/>
        <item x="798"/>
        <item x="4665"/>
        <item x="4784"/>
        <item x="1763"/>
        <item x="542"/>
        <item x="5999"/>
        <item x="21"/>
        <item x="5233"/>
        <item x="6597"/>
        <item x="5803"/>
        <item x="5825"/>
        <item x="3483"/>
        <item x="3853"/>
        <item x="1439"/>
        <item x="1907"/>
        <item x="3517"/>
        <item x="2467"/>
        <item x="1414"/>
        <item x="3711"/>
        <item x="1544"/>
        <item x="4042"/>
        <item x="7247"/>
        <item x="1698"/>
        <item x="3644"/>
        <item x="3522"/>
        <item x="5563"/>
        <item x="1029"/>
        <item x="3736"/>
        <item x="2419"/>
        <item x="6333"/>
        <item x="4266"/>
        <item x="7269"/>
        <item x="496"/>
        <item x="3681"/>
        <item x="6882"/>
        <item x="2928"/>
        <item x="4290"/>
        <item x="5400"/>
        <item x="1944"/>
        <item x="1841"/>
        <item x="202"/>
        <item x="5174"/>
        <item x="5122"/>
        <item x="7138"/>
        <item x="1366"/>
        <item x="3546"/>
        <item x="5034"/>
        <item x="5601"/>
        <item x="351"/>
        <item x="5286"/>
        <item x="2536"/>
        <item x="5564"/>
        <item x="681"/>
        <item x="2949"/>
        <item x="2292"/>
        <item x="3703"/>
        <item x="2544"/>
        <item x="2863"/>
        <item x="429"/>
        <item x="1605"/>
        <item x="454"/>
        <item x="6566"/>
        <item x="5313"/>
        <item x="5595"/>
        <item x="1482"/>
        <item x="3367"/>
        <item x="6309"/>
        <item x="3465"/>
        <item x="389"/>
        <item x="1990"/>
        <item x="1643"/>
        <item x="6464"/>
        <item x="4795"/>
        <item x="4091"/>
        <item x="3192"/>
        <item x="4055"/>
        <item x="1353"/>
        <item x="7178"/>
        <item x="7390"/>
        <item x="2177"/>
        <item x="3502"/>
        <item x="604"/>
        <item x="4643"/>
        <item x="5720"/>
        <item x="818"/>
        <item x="4311"/>
        <item x="4185"/>
        <item x="960"/>
        <item x="5091"/>
        <item x="3235"/>
        <item x="5014"/>
        <item x="4647"/>
        <item x="4475"/>
        <item x="5644"/>
        <item x="5876"/>
        <item x="1354"/>
        <item x="6121"/>
        <item x="2883"/>
        <item x="1080"/>
        <item x="2797"/>
        <item x="4859"/>
        <item x="4957"/>
        <item x="1908"/>
        <item x="2059"/>
        <item x="3411"/>
        <item x="7409"/>
        <item x="5990"/>
        <item x="315"/>
        <item x="6154"/>
        <item x="109"/>
        <item x="1529"/>
        <item x="6254"/>
        <item x="3826"/>
        <item x="724"/>
        <item x="3206"/>
        <item x="3907"/>
        <item x="4052"/>
        <item x="6210"/>
        <item x="5512"/>
        <item x="6563"/>
        <item x="3410"/>
        <item x="4501"/>
        <item x="6125"/>
        <item x="5002"/>
        <item x="6644"/>
        <item x="4134"/>
        <item x="4766"/>
        <item x="2815"/>
        <item x="1573"/>
        <item x="3602"/>
        <item x="1079"/>
        <item x="1675"/>
        <item x="1268"/>
        <item x="1905"/>
        <item x="4541"/>
        <item x="2872"/>
        <item x="121"/>
        <item x="5980"/>
        <item x="365"/>
        <item x="6149"/>
        <item x="7287"/>
        <item x="4432"/>
        <item x="3381"/>
        <item x="2402"/>
        <item x="4556"/>
        <item x="464"/>
        <item x="1984"/>
        <item x="1749"/>
        <item x="6288"/>
        <item x="4482"/>
        <item x="4972"/>
        <item x="5088"/>
        <item x="1941"/>
        <item x="2375"/>
        <item x="3077"/>
        <item x="3232"/>
        <item x="6513"/>
        <item x="7192"/>
        <item x="1020"/>
        <item x="7167"/>
        <item x="6834"/>
        <item x="1798"/>
        <item x="1314"/>
        <item x="1784"/>
        <item x="2929"/>
        <item x="4891"/>
        <item x="4722"/>
        <item x="5693"/>
        <item x="6938"/>
        <item x="3098"/>
        <item x="4350"/>
        <item x="6163"/>
        <item x="1136"/>
        <item x="287"/>
        <item x="2827"/>
        <item x="3824"/>
        <item x="6392"/>
        <item x="108"/>
        <item x="3101"/>
        <item x="2829"/>
        <item x="3554"/>
        <item x="7312"/>
        <item x="2539"/>
        <item x="3835"/>
        <item x="6321"/>
        <item x="4429"/>
        <item x="2551"/>
        <item x="242"/>
        <item x="738"/>
        <item x="447"/>
        <item x="590"/>
        <item x="5483"/>
        <item x="5653"/>
        <item x="7295"/>
        <item x="2898"/>
        <item x="1120"/>
        <item x="5819"/>
        <item x="905"/>
        <item x="2868"/>
        <item x="6579"/>
        <item x="3497"/>
        <item x="143"/>
        <item x="4128"/>
        <item x="193"/>
        <item x="173"/>
        <item x="876"/>
        <item x="1885"/>
        <item x="3013"/>
        <item x="4920"/>
        <item x="4728"/>
        <item x="4792"/>
        <item x="2714"/>
        <item x="3102"/>
        <item x="7406"/>
        <item x="3271"/>
        <item x="2261"/>
        <item x="546"/>
        <item x="30"/>
        <item x="1506"/>
        <item x="5509"/>
        <item x="824"/>
        <item x="281"/>
        <item x="3435"/>
        <item x="4959"/>
        <item x="6677"/>
        <item x="7065"/>
        <item x="4568"/>
        <item x="5426"/>
        <item x="2037"/>
        <item x="4083"/>
        <item x="2713"/>
        <item x="6587"/>
        <item x="2389"/>
        <item x="2343"/>
        <item x="1567"/>
        <item x="6052"/>
        <item x="2841"/>
        <item x="2579"/>
        <item x="5353"/>
        <item x="6101"/>
        <item x="7256"/>
        <item x="5727"/>
        <item x="1485"/>
        <item x="525"/>
        <item x="229"/>
        <item x="5636"/>
        <item x="4454"/>
        <item x="3961"/>
        <item x="1557"/>
        <item x="1031"/>
        <item x="1119"/>
        <item x="2334"/>
        <item x="6970"/>
        <item x="2357"/>
        <item x="1838"/>
        <item x="2646"/>
        <item x="3075"/>
        <item x="63"/>
        <item x="2889"/>
        <item x="3312"/>
        <item x="2403"/>
        <item x="4100"/>
        <item x="2336"/>
        <item x="4739"/>
        <item x="5111"/>
        <item x="1367"/>
        <item x="2957"/>
        <item x="5281"/>
        <item x="2978"/>
        <item x="4106"/>
        <item x="6760"/>
        <item x="6893"/>
        <item x="2064"/>
        <item x="844"/>
        <item x="804"/>
        <item x="1446"/>
        <item x="3118"/>
        <item x="4744"/>
        <item x="6887"/>
        <item x="7077"/>
        <item x="6797"/>
        <item x="6492"/>
        <item x="3429"/>
        <item x="5447"/>
        <item x="303"/>
        <item x="7324"/>
        <item x="6240"/>
        <item x="2070"/>
        <item x="3625"/>
        <item x="4224"/>
        <item x="4797"/>
        <item x="5766"/>
        <item x="3833"/>
        <item x="4924"/>
        <item x="612"/>
        <item x="6673"/>
        <item x="3642"/>
        <item x="4169"/>
        <item x="4407"/>
        <item x="459"/>
        <item x="1716"/>
        <item x="3095"/>
        <item x="2293"/>
        <item x="959"/>
        <item x="5466"/>
        <item x="216"/>
        <item x="3166"/>
        <item x="5264"/>
        <item x="533"/>
        <item x="3324"/>
        <item x="912"/>
        <item x="4817"/>
        <item x="205"/>
        <item x="4511"/>
        <item x="50"/>
        <item x="2870"/>
        <item x="2634"/>
        <item x="7106"/>
        <item x="7018"/>
        <item x="2884"/>
        <item x="570"/>
        <item x="5503"/>
        <item x="6956"/>
        <item x="1200"/>
        <item x="321"/>
        <item x="7303"/>
        <item x="4520"/>
        <item x="4832"/>
        <item x="1741"/>
        <item x="329"/>
        <item x="588"/>
        <item x="1646"/>
        <item x="3542"/>
        <item x="2900"/>
        <item x="2326"/>
        <item x="678"/>
        <item x="645"/>
        <item x="1461"/>
        <item x="4878"/>
        <item x="5952"/>
        <item x="1904"/>
        <item x="892"/>
        <item x="4465"/>
        <item x="4573"/>
        <item x="5686"/>
        <item x="2894"/>
        <item x="1962"/>
        <item x="2905"/>
        <item x="6766"/>
        <item x="7049"/>
        <item x="1106"/>
        <item x="3019"/>
        <item x="2755"/>
        <item x="4774"/>
        <item x="2874"/>
        <item x="4888"/>
        <item x="6519"/>
        <item x="2143"/>
        <item x="3384"/>
        <item x="802"/>
        <item x="5195"/>
        <item x="3072"/>
        <item x="476"/>
        <item x="6076"/>
        <item x="2088"/>
        <item x="5633"/>
        <item x="1295"/>
        <item x="3459"/>
        <item x="2318"/>
        <item x="3068"/>
        <item x="1882"/>
        <item x="4912"/>
        <item x="98"/>
        <item x="6445"/>
        <item x="283"/>
        <item x="3433"/>
        <item x="7280"/>
        <item x="7175"/>
        <item x="376"/>
        <item x="2664"/>
        <item x="5199"/>
        <item x="3916"/>
        <item x="2414"/>
        <item x="115"/>
        <item x="2140"/>
        <item x="1228"/>
        <item x="4615"/>
        <item x="5179"/>
        <item x="5680"/>
        <item x="2751"/>
        <item x="2420"/>
        <item x="6410"/>
        <item x="2992"/>
        <item x="5001"/>
        <item x="3900"/>
        <item x="237"/>
        <item x="6047"/>
        <item x="6458"/>
        <item x="1820"/>
        <item x="5978"/>
        <item x="1883"/>
        <item x="1293"/>
        <item x="777"/>
        <item x="2410"/>
        <item x="4202"/>
        <item x="4996"/>
        <item x="3909"/>
        <item x="4217"/>
        <item x="1865"/>
        <item x="6838"/>
        <item x="6786"/>
        <item x="2230"/>
        <item x="2673"/>
        <item x="3146"/>
        <item x="5041"/>
        <item x="2099"/>
        <item x="2989"/>
        <item x="2644"/>
        <item x="3647"/>
        <item x="2529"/>
        <item x="1346"/>
        <item x="4044"/>
        <item x="4070"/>
        <item x="4442"/>
        <item x="18"/>
        <item x="125"/>
        <item x="221"/>
        <item x="891"/>
        <item x="1289"/>
        <item x="1503"/>
        <item x="673"/>
        <item x="494"/>
        <item x="1836"/>
        <item x="5771"/>
        <item x="4887"/>
        <item x="668"/>
        <item x="1376"/>
        <item x="1000"/>
        <item x="2871"/>
        <item x="3838"/>
        <item x="4330"/>
        <item x="5619"/>
        <item x="1127"/>
        <item x="5815"/>
        <item x="5273"/>
        <item x="5690"/>
        <item x="7249"/>
        <item x="5309"/>
        <item x="6222"/>
        <item x="4141"/>
        <item x="1054"/>
        <item x="634"/>
        <item x="6038"/>
        <item x="4575"/>
        <item x="1736"/>
        <item x="1270"/>
        <item x="5106"/>
        <item x="5405"/>
        <item x="4925"/>
        <item x="7370"/>
        <item x="6484"/>
        <item x="5634"/>
        <item x="6328"/>
        <item x="3053"/>
        <item x="6113"/>
        <item x="5359"/>
        <item x="3436"/>
        <item x="174"/>
        <item x="7104"/>
        <item x="5434"/>
        <item x="1217"/>
        <item x="214"/>
        <item x="3134"/>
        <item x="3997"/>
        <item x="3775"/>
        <item x="6158"/>
        <item x="611"/>
        <item x="4462"/>
        <item x="1141"/>
        <item x="4387"/>
        <item x="4786"/>
        <item x="2191"/>
        <item x="1779"/>
        <item x="3108"/>
        <item x="7285"/>
        <item x="6823"/>
        <item x="5522"/>
        <item x="3020"/>
        <item x="2777"/>
        <item x="5072"/>
        <item x="6901"/>
        <item x="2296"/>
        <item x="4162"/>
        <item x="3705"/>
        <item x="450"/>
        <item x="6531"/>
        <item x="5590"/>
        <item x="6395"/>
        <item x="6895"/>
        <item x="3892"/>
        <item x="4656"/>
        <item x="2637"/>
        <item x="5163"/>
        <item x="6232"/>
        <item x="2492"/>
        <item x="458"/>
        <item x="1595"/>
        <item x="2320"/>
        <item x="5360"/>
        <item x="5257"/>
        <item x="1626"/>
        <item x="1673"/>
        <item x="3523"/>
        <item x="2349"/>
        <item x="2788"/>
        <item x="4514"/>
        <item x="4966"/>
        <item x="5780"/>
        <item x="4035"/>
        <item x="7014"/>
        <item x="124"/>
        <item x="5274"/>
        <item x="3925"/>
        <item x="471"/>
        <item x="1434"/>
        <item x="5388"/>
        <item x="3911"/>
        <item x="2910"/>
        <item x="519"/>
        <item x="6952"/>
        <item x="4322"/>
        <item x="80"/>
        <item x="6071"/>
        <item x="1005"/>
        <item x="3780"/>
        <item x="2945"/>
        <item x="4276"/>
        <item x="3457"/>
        <item x="3749"/>
        <item x="757"/>
        <item x="6917"/>
        <item x="614"/>
        <item x="2127"/>
        <item x="7276"/>
        <item x="1565"/>
        <item x="2123"/>
        <item x="3937"/>
        <item x="3545"/>
        <item x="7189"/>
        <item x="1471"/>
        <item x="4851"/>
        <item x="5753"/>
        <item x="3474"/>
        <item x="4681"/>
        <item x="6864"/>
        <item x="7042"/>
        <item x="4304"/>
        <item x="3331"/>
        <item x="6370"/>
        <item x="6723"/>
        <item x="7029"/>
        <item x="3197"/>
        <item x="771"/>
        <item x="3507"/>
        <item x="7265"/>
        <item x="3184"/>
        <item x="367"/>
        <item x="6930"/>
        <item x="5631"/>
        <item x="6805"/>
        <item x="2741"/>
        <item x="2615"/>
        <item x="6850"/>
        <item x="5259"/>
        <item x="6025"/>
        <item x="5052"/>
        <item x="3091"/>
        <item x="6310"/>
        <item x="3604"/>
        <item x="4260"/>
        <item x="7298"/>
        <item x="3082"/>
        <item x="4234"/>
        <item x="5031"/>
        <item x="1035"/>
        <item x="4645"/>
        <item x="7025"/>
        <item x="3016"/>
        <item x="7001"/>
        <item x="1655"/>
        <item x="6457"/>
        <item x="7051"/>
        <item x="5866"/>
        <item x="6520"/>
        <item x="7115"/>
        <item x="1245"/>
        <item x="386"/>
        <item x="3830"/>
        <item x="3721"/>
        <item x="728"/>
        <item x="1004"/>
        <item x="4207"/>
        <item x="7202"/>
        <item x="4362"/>
        <item x="2982"/>
        <item x="133"/>
        <item x="1754"/>
        <item x="5156"/>
        <item x="1858"/>
        <item x="6621"/>
        <item x="4911"/>
        <item x="579"/>
        <item x="1722"/>
        <item x="6103"/>
        <item x="252"/>
        <item x="1505"/>
        <item x="3241"/>
        <item x="6844"/>
        <item x="2512"/>
        <item x="7082"/>
        <item x="1666"/>
        <item x="5747"/>
        <item x="6636"/>
        <item x="4720"/>
        <item x="5572"/>
        <item x="5679"/>
        <item x="3748"/>
        <item x="472"/>
        <item x="1659"/>
        <item x="7168"/>
        <item x="484"/>
        <item x="4854"/>
        <item x="3138"/>
        <item x="4328"/>
        <item x="5069"/>
        <item x="7190"/>
        <item x="1510"/>
        <item x="3076"/>
        <item x="2242"/>
        <item x="5555"/>
        <item x="6128"/>
        <item x="6196"/>
        <item x="2647"/>
        <item x="2243"/>
        <item x="6293"/>
        <item x="6871"/>
        <item x="2468"/>
        <item x="4605"/>
        <item x="2285"/>
        <item x="1920"/>
        <item x="5558"/>
        <item x="7333"/>
        <item x="3183"/>
        <item x="3742"/>
        <item x="2212"/>
        <item x="864"/>
        <item x="615"/>
        <item x="761"/>
        <item x="2732"/>
        <item x="6715"/>
        <item x="6761"/>
        <item x="1345"/>
        <item x="3292"/>
        <item x="1002"/>
        <item x="4915"/>
        <item x="4099"/>
        <item x="5796"/>
        <item x="5009"/>
        <item x="1292"/>
        <item x="1509"/>
        <item x="3244"/>
        <item x="119"/>
        <item x="254"/>
        <item x="4067"/>
        <item x="2703"/>
        <item x="1112"/>
        <item x="1685"/>
        <item x="324"/>
        <item x="7006"/>
        <item x="5142"/>
        <item x="6832"/>
        <item x="37"/>
        <item x="3661"/>
        <item x="270"/>
        <item x="5814"/>
        <item x="370"/>
        <item x="857"/>
        <item x="5373"/>
        <item x="3792"/>
        <item x="5007"/>
        <item x="6132"/>
        <item x="1562"/>
        <item x="3349"/>
        <item x="6921"/>
        <item x="7314"/>
        <item x="4760"/>
        <item x="5765"/>
        <item x="2850"/>
        <item x="3562"/>
        <item x="5285"/>
        <item x="4714"/>
        <item x="2993"/>
        <item x="3286"/>
        <item x="2241"/>
        <item x="1654"/>
        <item x="3857"/>
        <item x="564"/>
        <item x="1026"/>
        <item x="6601"/>
        <item x="1747"/>
        <item x="1453"/>
        <item x="1930"/>
        <item x="5244"/>
        <item x="4480"/>
        <item x="2869"/>
        <item x="3744"/>
        <item x="1052"/>
        <item x="5486"/>
        <item x="3975"/>
        <item x="5532"/>
        <item x="5721"/>
        <item x="4558"/>
        <item x="5338"/>
        <item x="4945"/>
        <item x="4365"/>
        <item x="3782"/>
        <item x="4715"/>
        <item x="4075"/>
        <item x="4940"/>
        <item x="5714"/>
        <item x="924"/>
        <item x="1731"/>
        <item x="5835"/>
        <item x="3278"/>
        <item x="1918"/>
        <item x="2998"/>
        <item x="4528"/>
        <item x="4268"/>
        <item x="775"/>
        <item x="3915"/>
        <item x="1947"/>
        <item x="2303"/>
        <item x="1757"/>
        <item x="463"/>
        <item x="1593"/>
        <item x="1282"/>
        <item x="185"/>
        <item x="1355"/>
        <item x="852"/>
        <item x="629"/>
        <item x="871"/>
        <item x="3873"/>
        <item x="974"/>
        <item x="448"/>
        <item x="1401"/>
        <item x="4136"/>
        <item x="2345"/>
        <item x="1694"/>
        <item x="760"/>
        <item x="6351"/>
        <item x="6475"/>
        <item x="607"/>
        <item x="2565"/>
        <item x="78"/>
        <item x="2944"/>
        <item x="2780"/>
        <item x="2696"/>
        <item x="6432"/>
        <item x="3945"/>
        <item x="295"/>
        <item x="3878"/>
        <item x="7170"/>
        <item x="6774"/>
        <item x="5330"/>
        <item x="1316"/>
        <item x="4418"/>
        <item x="5177"/>
        <item x="1082"/>
        <item x="6605"/>
        <item x="1108"/>
        <item x="2116"/>
        <item x="2931"/>
        <item x="3388"/>
        <item x="751"/>
        <item x="1678"/>
        <item x="1518"/>
        <item x="1007"/>
        <item x="5695"/>
        <item x="6188"/>
        <item x="1490"/>
        <item x="4589"/>
        <item x="44"/>
        <item x="401"/>
        <item x="756"/>
        <item x="5982"/>
        <item x="3728"/>
        <item x="5583"/>
        <item x="7119"/>
        <item x="2096"/>
        <item x="1357"/>
        <item x="47"/>
        <item x="5370"/>
        <item x="5707"/>
        <item x="3761"/>
        <item x="4412"/>
        <item x="1803"/>
        <item x="6705"/>
        <item x="4595"/>
        <item x="2710"/>
        <item x="3360"/>
        <item x="1132"/>
        <item x="3355"/>
        <item x="4039"/>
        <item x="3667"/>
        <item x="1971"/>
        <item x="1399"/>
        <item x="7222"/>
        <item x="7410"/>
        <item x="352"/>
        <item x="2886"/>
        <item x="5160"/>
        <item x="1332"/>
        <item x="4326"/>
        <item x="2658"/>
        <item x="941"/>
        <item x="1896"/>
        <item x="3712"/>
        <item x="2513"/>
        <item x="6633"/>
        <item x="110"/>
        <item x="6028"/>
        <item x="4567"/>
        <item x="6014"/>
        <item x="4995"/>
        <item x="6547"/>
        <item x="5901"/>
        <item x="2258"/>
        <item x="2068"/>
        <item x="4237"/>
        <item x="3611"/>
        <item x="4255"/>
        <item x="1142"/>
        <item x="4890"/>
        <item x="7149"/>
        <item x="3309"/>
        <item x="2592"/>
        <item x="6499"/>
        <item x="6959"/>
        <item x="1627"/>
        <item x="2023"/>
        <item x="3043"/>
        <item x="2697"/>
        <item x="3313"/>
        <item x="4398"/>
        <item x="6189"/>
        <item x="3383"/>
        <item x="2861"/>
        <item x="2260"/>
        <item x="306"/>
        <item x="1955"/>
        <item x="4244"/>
        <item x="2049"/>
        <item x="1433"/>
        <item x="6479"/>
        <item x="2063"/>
        <item x="45"/>
        <item x="187"/>
        <item x="298"/>
        <item x="3083"/>
        <item x="4600"/>
        <item x="1827"/>
        <item x="868"/>
        <item x="4906"/>
        <item x="5756"/>
        <item x="1124"/>
        <item x="3236"/>
        <item x="5965"/>
        <item x="6253"/>
        <item x="5752"/>
        <item x="6347"/>
        <item x="5155"/>
        <item x="4626"/>
        <item x="4624"/>
        <item x="5049"/>
        <item x="6960"/>
        <item x="362"/>
        <item x="5008"/>
        <item x="595"/>
        <item x="1150"/>
        <item x="5092"/>
        <item x="1832"/>
        <item x="2234"/>
        <item x="1347"/>
        <item x="5608"/>
        <item x="6609"/>
        <item x="7182"/>
        <item x="4993"/>
        <item x="7162"/>
        <item x="4467"/>
        <item x="5928"/>
        <item x="6496"/>
        <item x="7070"/>
        <item x="5136"/>
        <item x="701"/>
        <item x="2939"/>
        <item x="5997"/>
        <item x="1129"/>
        <item x="4294"/>
        <item x="2126"/>
        <item x="2401"/>
        <item x="4424"/>
        <item x="1167"/>
        <item x="4295"/>
        <item x="4300"/>
        <item x="5894"/>
        <item x="4631"/>
        <item x="3460"/>
        <item x="1671"/>
        <item x="1891"/>
        <item x="2491"/>
        <item x="2676"/>
        <item x="1194"/>
        <item x="2042"/>
        <item x="5623"/>
        <item x="3871"/>
        <item x="1582"/>
        <item x="6274"/>
        <item x="3258"/>
        <item x="3594"/>
        <item x="6936"/>
        <item x="3103"/>
        <item x="6736"/>
        <item x="4299"/>
        <item x="1609"/>
        <item x="4197"/>
        <item x="5283"/>
        <item x="2655"/>
        <item x="7048"/>
        <item x="5539"/>
        <item x="6302"/>
        <item x="7259"/>
        <item x="863"/>
        <item x="2071"/>
        <item x="4381"/>
        <item x="1893"/>
        <item x="5755"/>
        <item x="3190"/>
        <item x="4181"/>
        <item x="3954"/>
        <item x="3583"/>
        <item x="3488"/>
        <item x="5317"/>
        <item x="1176"/>
        <item x="6789"/>
        <item x="7155"/>
        <item x="3356"/>
        <item x="2124"/>
        <item x="3303"/>
        <item x="4684"/>
        <item x="7286"/>
        <item x="6667"/>
        <item x="2215"/>
        <item x="5848"/>
        <item x="7431"/>
        <item x="4950"/>
        <item x="5482"/>
        <item x="5769"/>
        <item x="3825"/>
        <item x="7116"/>
        <item x="5335"/>
        <item x="4323"/>
        <item x="7050"/>
        <item x="7112"/>
        <item x="6205"/>
        <item x="4492"/>
        <item x="3034"/>
        <item x="5103"/>
        <item x="2459"/>
        <item x="5460"/>
        <item x="1707"/>
        <item x="5474"/>
        <item x="5395"/>
        <item x="4970"/>
        <item x="6470"/>
        <item x="280"/>
        <item x="5660"/>
        <item x="6646"/>
        <item x="2970"/>
        <item x="5699"/>
        <item x="6278"/>
        <item x="4053"/>
        <item x="3389"/>
        <item x="3257"/>
        <item x="7153"/>
        <item x="3392"/>
        <item x="6804"/>
        <item x="6364"/>
        <item x="1481"/>
        <item x="4374"/>
        <item x="314"/>
        <item x="6945"/>
        <item x="2469"/>
        <item x="3981"/>
        <item x="6687"/>
        <item x="5914"/>
        <item x="5339"/>
        <item x="4752"/>
        <item x="4680"/>
        <item x="563"/>
        <item x="6234"/>
        <item x="4225"/>
        <item x="6140"/>
        <item x="4935"/>
        <item x="3547"/>
        <item x="7165"/>
        <item x="6363"/>
        <item x="1928"/>
        <item x="2965"/>
        <item x="274"/>
        <item x="4127"/>
        <item x="5267"/>
        <item x="3308"/>
        <item x="6620"/>
        <item x="1419"/>
        <item x="1309"/>
        <item x="5096"/>
        <item x="5705"/>
        <item x="4729"/>
        <item x="1538"/>
        <item x="2524"/>
        <item x="5746"/>
        <item x="3926"/>
        <item x="1950"/>
        <item x="594"/>
        <item x="3046"/>
        <item x="6861"/>
        <item x="6255"/>
        <item x="4088"/>
        <item x="5262"/>
        <item x="1559"/>
        <item x="3508"/>
        <item x="71"/>
        <item x="4443"/>
        <item x="4622"/>
        <item x="2873"/>
        <item x="6279"/>
        <item x="2465"/>
        <item x="3855"/>
        <item x="3149"/>
        <item x="4283"/>
        <item x="7007"/>
        <item x="6542"/>
        <item x="6029"/>
        <item x="5086"/>
        <item x="2228"/>
        <item x="5491"/>
        <item x="1198"/>
        <item x="3717"/>
        <item x="2526"/>
        <item x="2244"/>
        <item x="5095"/>
        <item x="683"/>
        <item x="2207"/>
        <item x="5062"/>
        <item x="5760"/>
        <item x="3504"/>
        <item x="6820"/>
        <item x="5676"/>
        <item x="5533"/>
        <item x="177"/>
        <item x="7060"/>
        <item x="2223"/>
        <item x="364"/>
        <item x="6688"/>
        <item x="2305"/>
        <item x="5140"/>
        <item x="1427"/>
        <item x="90"/>
        <item x="469"/>
        <item x="7386"/>
        <item x="2144"/>
        <item x="4923"/>
        <item x="4121"/>
        <item x="6706"/>
        <item x="2995"/>
        <item x="5356"/>
        <item x="7027"/>
        <item x="6418"/>
        <item x="5224"/>
        <item x="4918"/>
        <item x="1076"/>
        <item x="2151"/>
        <item x="6201"/>
        <item x="4771"/>
        <item x="6488"/>
        <item x="5586"/>
        <item x="6143"/>
        <item x="6530"/>
        <item x="7095"/>
        <item x="3179"/>
        <item x="3420"/>
        <item x="7102"/>
        <item x="3468"/>
        <item x="4327"/>
        <item x="1668"/>
        <item x="2476"/>
        <item x="6300"/>
        <item x="2421"/>
        <item x="3948"/>
        <item x="4657"/>
        <item x="6665"/>
        <item x="752"/>
        <item x="6334"/>
        <item x="2155"/>
        <item x="6082"/>
        <item x="5033"/>
        <item x="6327"/>
        <item x="4214"/>
        <item x="952"/>
        <item x="705"/>
        <item x="3133"/>
        <item x="5381"/>
        <item x="4839"/>
        <item x="5654"/>
        <item x="6521"/>
        <item x="7284"/>
        <item x="3905"/>
        <item x="2990"/>
        <item x="873"/>
        <item x="1323"/>
        <item x="5146"/>
        <item x="5536"/>
        <item x="6097"/>
        <item x="2306"/>
        <item x="2478"/>
        <item x="1130"/>
        <item x="6590"/>
        <item x="541"/>
        <item x="4129"/>
        <item x="1109"/>
        <item x="7133"/>
        <item x="7320"/>
        <item x="6876"/>
        <item x="7261"/>
        <item x="6976"/>
        <item x="2457"/>
        <item x="6408"/>
        <item x="4319"/>
        <item x="1416"/>
        <item x="4352"/>
        <item x="4538"/>
        <item x="5363"/>
        <item x="5678"/>
        <item x="38"/>
        <item x="2608"/>
        <item x="5798"/>
        <item x="5102"/>
        <item x="2843"/>
        <item x="2802"/>
        <item x="5770"/>
        <item x="3261"/>
        <item x="5943"/>
        <item x="6720"/>
        <item x="6340"/>
        <item x="2348"/>
        <item x="6136"/>
        <item x="6781"/>
        <item x="3063"/>
        <item x="1570"/>
        <item x="1280"/>
        <item x="1672"/>
        <item x="2724"/>
        <item x="656"/>
        <item x="989"/>
        <item x="3537"/>
        <item x="2085"/>
        <item x="2865"/>
        <item x="687"/>
        <item x="2943"/>
        <item x="4609"/>
        <item x="6686"/>
        <item x="3901"/>
        <item x="2479"/>
        <item x="3551"/>
        <item x="331"/>
        <item x="1050"/>
        <item x="3869"/>
        <item x="5322"/>
        <item x="951"/>
        <item x="3851"/>
        <item x="4243"/>
        <item x="7016"/>
        <item x="2767"/>
        <item x="2760"/>
        <item x="299"/>
        <item x="6643"/>
        <item x="2120"/>
        <item x="5449"/>
        <item x="2814"/>
        <item x="6367"/>
        <item x="4463"/>
        <item x="1583"/>
        <item x="3565"/>
        <item x="1686"/>
        <item x="1829"/>
        <item x="6926"/>
        <item x="2553"/>
        <item x="3822"/>
        <item x="5883"/>
        <item x="2828"/>
        <item x="3584"/>
        <item x="307"/>
        <item x="893"/>
        <item x="5852"/>
        <item x="6198"/>
        <item x="6261"/>
        <item x="3872"/>
        <item x="3586"/>
        <item x="1660"/>
        <item x="2947"/>
        <item x="5935"/>
        <item x="6089"/>
        <item x="4021"/>
        <item x="4827"/>
        <item x="6360"/>
        <item x="6911"/>
        <item x="7270"/>
        <item x="1294"/>
        <item x="4203"/>
        <item x="5764"/>
        <item x="7097"/>
        <item x="1532"/>
        <item x="2693"/>
        <item x="1991"/>
        <item x="2016"/>
        <item x="4469"/>
        <item x="7305"/>
        <item x="7253"/>
        <item x="5666"/>
        <item x="2378"/>
        <item x="5126"/>
        <item x="807"/>
        <item x="3908"/>
        <item x="5930"/>
        <item x="5161"/>
        <item x="7044"/>
        <item x="6537"/>
        <item x="583"/>
        <item x="3866"/>
        <item x="4694"/>
        <item x="1780"/>
        <item x="2987"/>
        <item x="2638"/>
        <item x="2313"/>
        <item x="2094"/>
        <item x="1202"/>
        <item x="5377"/>
        <item x="3585"/>
        <item x="7209"/>
        <item x="6796"/>
        <item x="2621"/>
        <item x="7255"/>
        <item x="6869"/>
        <item x="5165"/>
        <item x="867"/>
        <item x="4724"/>
        <item x="2356"/>
        <item x="3048"/>
        <item x="1855"/>
        <item x="7377"/>
        <item x="2435"/>
        <item x="4964"/>
        <item x="4138"/>
        <item x="6516"/>
        <item x="2218"/>
        <item x="3789"/>
        <item x="6483"/>
        <item x="7059"/>
        <item x="2699"/>
        <item x="6481"/>
        <item x="938"/>
        <item x="2660"/>
        <item x="4648"/>
        <item x="5750"/>
        <item x="4606"/>
        <item x="4219"/>
        <item x="4860"/>
        <item x="726"/>
        <item x="82"/>
        <item x="560"/>
        <item x="3903"/>
        <item x="6877"/>
        <item x="4112"/>
        <item x="7398"/>
        <item x="4037"/>
        <item x="1953"/>
        <item x="1448"/>
        <item x="4872"/>
        <item x="3920"/>
        <item x="5704"/>
        <item x="1983"/>
        <item x="6086"/>
        <item x="3702"/>
        <item x="4302"/>
        <item x="7348"/>
        <item x="2368"/>
        <item x="2950"/>
        <item x="325"/>
        <item x="4226"/>
        <item x="1381"/>
        <item x="2973"/>
        <item x="523"/>
        <item x="3837"/>
        <item x="2895"/>
        <item x="6800"/>
        <item x="4692"/>
        <item x="3654"/>
        <item x="6780"/>
        <item x="5588"/>
        <item x="6183"/>
        <item x="1502"/>
        <item x="1979"/>
        <item x="4644"/>
        <item x="2785"/>
        <item x="6961"/>
        <item x="2734"/>
        <item x="2962"/>
        <item x="2370"/>
        <item x="3572"/>
        <item x="4194"/>
        <item x="4397"/>
        <item x="5903"/>
        <item x="1614"/>
        <item x="6474"/>
        <item x="5899"/>
        <item x="6437"/>
        <item x="6263"/>
        <item x="5818"/>
        <item x="5872"/>
        <item x="1278"/>
        <item x="880"/>
        <item x="7397"/>
        <item x="5587"/>
        <item x="6002"/>
        <item x="2398"/>
        <item x="5320"/>
        <item x="7193"/>
        <item x="1635"/>
        <item x="4386"/>
        <item x="6914"/>
        <item x="764"/>
        <item x="4562"/>
        <item x="957"/>
        <item x="1767"/>
        <item x="2384"/>
        <item x="189"/>
        <item x="1850"/>
        <item x="711"/>
        <item x="4574"/>
        <item x="2875"/>
        <item x="6829"/>
        <item x="6885"/>
        <item x="6307"/>
        <item x="1561"/>
        <item x="4710"/>
        <item x="4495"/>
        <item x="4699"/>
        <item x="251"/>
        <item x="2704"/>
        <item x="3848"/>
        <item x="708"/>
        <item x="3047"/>
        <item x="3342"/>
        <item x="3924"/>
        <item x="5556"/>
        <item x="2197"/>
        <item x="6651"/>
        <item x="6289"/>
        <item x="1009"/>
        <item x="7271"/>
        <item x="6625"/>
        <item x="3315"/>
        <item x="3917"/>
        <item x="4967"/>
        <item x="3193"/>
        <item x="5368"/>
        <item x="6880"/>
        <item x="6018"/>
        <item x="3847"/>
        <item x="6558"/>
        <item x="3326"/>
        <item x="382"/>
        <item x="727"/>
        <item x="6754"/>
        <item x="3281"/>
        <item x="2083"/>
        <item x="3132"/>
        <item x="3137"/>
        <item x="4413"/>
        <item x="5141"/>
        <item x="5726"/>
        <item x="6683"/>
        <item x="4103"/>
        <item x="3033"/>
        <item x="1872"/>
        <item x="3951"/>
        <item x="1047"/>
        <item x="2783"/>
        <item x="816"/>
        <item x="65"/>
        <item x="3970"/>
        <item x="2800"/>
        <item x="3491"/>
        <item x="2795"/>
        <item x="6684"/>
        <item x="300"/>
        <item x="5004"/>
        <item x="2201"/>
        <item x="2489"/>
        <item x="6216"/>
        <item x="903"/>
        <item x="4417"/>
        <item x="4489"/>
        <item x="6932"/>
        <item x="4822"/>
        <item x="1391"/>
        <item x="1021"/>
        <item x="6830"/>
        <item x="4683"/>
        <item x="2105"/>
        <item x="703"/>
        <item x="3952"/>
        <item x="6456"/>
        <item x="3452"/>
        <item x="5239"/>
        <item x="4526"/>
        <item x="1756"/>
        <item x="2801"/>
        <item x="6640"/>
        <item x="4655"/>
        <item x="5407"/>
        <item x="3906"/>
        <item x="4204"/>
        <item x="3797"/>
        <item x="2935"/>
        <item x="5807"/>
        <item x="5097"/>
        <item x="2523"/>
        <item x="532"/>
        <item x="2232"/>
        <item x="5265"/>
        <item x="2940"/>
        <item x="4730"/>
        <item x="1580"/>
        <item x="7036"/>
        <item x="4850"/>
        <item x="2848"/>
        <item x="5665"/>
        <item x="2736"/>
        <item x="373"/>
        <item x="6151"/>
        <item x="1923"/>
        <item x="7341"/>
        <item x="4345"/>
        <item x="4135"/>
        <item x="5378"/>
        <item x="5988"/>
        <item x="3185"/>
        <item x="2966"/>
        <item x="4472"/>
        <item x="2090"/>
        <item x="6073"/>
        <item x="4505"/>
        <item x="3343"/>
        <item x="199"/>
        <item x="1465"/>
        <item x="7031"/>
        <item x="2074"/>
        <item x="5638"/>
        <item x="6740"/>
        <item x="1746"/>
        <item x="5252"/>
        <item x="3114"/>
        <item x="7199"/>
        <item x="2668"/>
        <item x="2188"/>
        <item x="6139"/>
        <item x="6402"/>
        <item x="3741"/>
        <item x="839"/>
        <item x="3813"/>
        <item x="4211"/>
        <item x="710"/>
        <item x="7422"/>
        <item x="5576"/>
        <item x="2429"/>
        <item x="5603"/>
        <item x="1144"/>
        <item x="2329"/>
        <item x="2573"/>
        <item x="3300"/>
        <item x="2394"/>
        <item x="1118"/>
        <item x="1542"/>
        <item x="5642"/>
        <item x="5295"/>
        <item x="1036"/>
        <item x="1432"/>
        <item x="2025"/>
        <item x="3204"/>
        <item x="6339"/>
        <item x="1025"/>
        <item x="4916"/>
        <item x="4829"/>
        <item x="5598"/>
        <item x="1499"/>
        <item x="451"/>
        <item x="3008"/>
        <item x="6077"/>
        <item x="3549"/>
        <item x="1272"/>
        <item x="1438"/>
        <item x="5019"/>
        <item x="2013"/>
        <item x="3445"/>
        <item x="3885"/>
        <item x="5584"/>
        <item x="3015"/>
        <item x="1791"/>
        <item x="7197"/>
        <item x="6270"/>
        <item x="5920"/>
        <item x="7131"/>
        <item x="4104"/>
        <item x="1949"/>
        <item x="2314"/>
        <item x="725"/>
        <item x="1121"/>
        <item x="2195"/>
        <item x="2498"/>
        <item x="6724"/>
        <item x="5875"/>
        <item x="1065"/>
        <item x="4040"/>
        <item x="6085"/>
        <item x="5080"/>
        <item x="4550"/>
        <item x="3989"/>
        <item x="526"/>
        <item x="4154"/>
        <item x="5763"/>
        <item x="5937"/>
        <item x="7300"/>
        <item x="992"/>
        <item x="6726"/>
        <item x="34"/>
        <item x="1676"/>
        <item x="5029"/>
        <item x="1549"/>
        <item x="1550"/>
        <item x="7319"/>
        <item x="2514"/>
        <item x="4483"/>
        <item x="2351"/>
        <item x="4895"/>
        <item x="20"/>
        <item x="1197"/>
        <item x="5548"/>
        <item x="2490"/>
        <item x="7228"/>
        <item x="4805"/>
        <item x="1879"/>
        <item x="4735"/>
        <item x="3382"/>
        <item x="69"/>
        <item x="4807"/>
        <item x="1602"/>
        <item x="1587"/>
        <item x="3657"/>
        <item x="1390"/>
        <item x="2588"/>
        <item x="859"/>
        <item x="3339"/>
        <item x="5618"/>
        <item x="2447"/>
        <item x="6795"/>
        <item x="3157"/>
        <item x="4954"/>
        <item x="2776"/>
        <item x="2273"/>
        <item x="421"/>
        <item x="1474"/>
        <item x="3345"/>
        <item x="6249"/>
        <item x="6006"/>
        <item x="6878"/>
        <item x="6946"/>
        <item x="6041"/>
        <item x="3162"/>
        <item x="4749"/>
        <item x="5672"/>
        <item x="7233"/>
        <item x="6710"/>
        <item x="2915"/>
        <item x="6144"/>
        <item x="395"/>
        <item x="319"/>
        <item x="7317"/>
        <item x="137"/>
        <item x="1546"/>
        <item x="1430"/>
        <item x="2323"/>
        <item x="1653"/>
        <item x="131"/>
        <item x="317"/>
        <item x="4238"/>
        <item x="5950"/>
        <item x="1748"/>
        <item x="2708"/>
        <item x="1718"/>
        <item x="4629"/>
        <item x="7234"/>
        <item x="4703"/>
        <item x="6067"/>
        <item x="2136"/>
        <item x="3706"/>
        <item x="455"/>
        <item x="2731"/>
        <item x="3532"/>
        <item x="3966"/>
        <item x="1591"/>
        <item x="3142"/>
        <item x="735"/>
        <item x="3223"/>
        <item x="4215"/>
        <item x="6466"/>
        <item x="3685"/>
        <item x="6649"/>
        <item x="3692"/>
        <item x="6798"/>
        <item x="6401"/>
        <item x="5585"/>
        <item x="3756"/>
        <item x="4182"/>
        <item x="2493"/>
        <item x="1795"/>
        <item x="7429"/>
        <item x="240"/>
        <item x="5691"/>
        <item x="2175"/>
        <item x="4287"/>
        <item x="2196"/>
        <item x="5442"/>
        <item x="5057"/>
        <item x="3107"/>
        <item x="428"/>
        <item x="4316"/>
        <item x="2199"/>
        <item x="5715"/>
        <item x="3553"/>
        <item x="6570"/>
        <item x="3781"/>
        <item x="6404"/>
        <item x="7129"/>
        <item x="6266"/>
        <item x="7017"/>
        <item x="524"/>
        <item x="3941"/>
        <item x="1552"/>
        <item x="3373"/>
        <item x="1974"/>
        <item x="3760"/>
        <item x="406"/>
        <item x="6810"/>
        <item x="4884"/>
        <item x="79"/>
        <item x="6953"/>
        <item x="889"/>
        <item x="923"/>
        <item x="7382"/>
        <item x="7028"/>
        <item x="4842"/>
        <item x="3727"/>
        <item x="6306"/>
        <item x="7353"/>
        <item x="696"/>
        <item x="623"/>
        <item x="5025"/>
        <item x="4277"/>
        <item x="2380"/>
        <item x="7315"/>
        <item x="4544"/>
        <item x="1348"/>
        <item x="6602"/>
        <item x="688"/>
        <item x="5670"/>
        <item x="5626"/>
        <item x="6221"/>
        <item x="5879"/>
        <item x="2319"/>
        <item x="2996"/>
        <item x="2702"/>
        <item x="123"/>
        <item x="659"/>
        <item x="6500"/>
        <item x="5276"/>
        <item x="4563"/>
        <item x="5917"/>
        <item x="5144"/>
        <item x="1968"/>
        <item x="3934"/>
        <item x="2239"/>
        <item x="1146"/>
        <item x="5198"/>
        <item x="5397"/>
        <item x="4835"/>
        <item x="3264"/>
        <item x="1690"/>
        <item x="3764"/>
        <item x="3285"/>
        <item x="6647"/>
        <item x="6377"/>
        <item x="2765"/>
        <item x="5951"/>
        <item x="6529"/>
        <item x="3456"/>
        <item x="4005"/>
        <item x="1125"/>
        <item x="4510"/>
        <item x="1456"/>
        <item x="2460"/>
        <item x="3346"/>
        <item x="2672"/>
        <item x="264"/>
        <item x="1182"/>
        <item x="582"/>
        <item x="879"/>
        <item x="2052"/>
        <item x="6294"/>
        <item x="7260"/>
        <item x="3716"/>
        <item x="4272"/>
        <item x="2257"/>
        <item x="2771"/>
        <item x="1162"/>
        <item x="6148"/>
        <item x="5143"/>
        <item x="7074"/>
        <item x="2209"/>
        <item x="885"/>
        <item x="6104"/>
        <item x="6248"/>
        <item x="2656"/>
        <item x="5995"/>
        <item x="1213"/>
        <item x="3458"/>
        <item x="2159"/>
        <item x="440"/>
        <item x="6751"/>
        <item x="4740"/>
        <item x="7225"/>
        <item x="2317"/>
        <item x="918"/>
        <item x="6066"/>
        <item x="1410"/>
        <item x="3972"/>
        <item x="1058"/>
        <item x="1951"/>
        <item x="2986"/>
        <item x="964"/>
        <item x="2310"/>
        <item x="3538"/>
        <item x="4736"/>
        <item x="2172"/>
        <item x="6442"/>
        <item x="5850"/>
        <item x="5117"/>
        <item x="4503"/>
        <item x="782"/>
        <item x="4838"/>
        <item x="7013"/>
        <item x="1648"/>
        <item x="5159"/>
        <item x="7401"/>
        <item x="1274"/>
        <item x="6985"/>
        <item x="2835"/>
        <item x="6989"/>
        <item x="5871"/>
        <item x="1620"/>
        <item x="2913"/>
        <item x="7187"/>
        <item x="7081"/>
        <item x="7142"/>
        <item x="2916"/>
        <item x="7033"/>
        <item x="2434"/>
        <item x="651"/>
        <item x="4349"/>
        <item x="1299"/>
        <item x="606"/>
        <item x="4187"/>
        <item x="3155"/>
        <item x="1101"/>
        <item x="1019"/>
        <item x="4621"/>
        <item x="4241"/>
        <item x="1179"/>
        <item x="2860"/>
        <item x="2327"/>
        <item x="1166"/>
        <item x="2427"/>
        <item x="378"/>
        <item x="3898"/>
        <item x="5205"/>
        <item x="781"/>
        <item x="929"/>
        <item x="2906"/>
        <item x="1787"/>
        <item x="7086"/>
        <item x="6503"/>
        <item x="1998"/>
        <item x="6567"/>
        <item x="3139"/>
        <item x="6617"/>
        <item x="4712"/>
        <item x="6709"/>
        <item x="3617"/>
        <item x="4548"/>
        <item x="4402"/>
        <item x="3930"/>
        <item x="985"/>
        <item x="575"/>
        <item x="6728"/>
        <item x="2055"/>
        <item x="1945"/>
        <item x="5701"/>
        <item x="5130"/>
        <item x="5230"/>
        <item x="3221"/>
        <item x="1815"/>
        <item x="6819"/>
        <item x="5248"/>
        <item x="3341"/>
        <item x="4370"/>
        <item x="3596"/>
        <item x="4975"/>
        <item x="5207"/>
        <item x="291"/>
        <item x="5545"/>
        <item x="6982"/>
        <item x="5853"/>
        <item x="4491"/>
        <item x="74"/>
        <item x="3673"/>
        <item x="6977"/>
        <item x="4584"/>
        <item x="2108"/>
        <item x="1365"/>
        <item x="4343"/>
        <item x="1670"/>
        <item x="6631"/>
        <item x="1706"/>
        <item x="1742"/>
        <item x="3004"/>
        <item x="5919"/>
        <item x="3978"/>
        <item x="7274"/>
        <item x="3641"/>
        <item x="6461"/>
        <item x="2274"/>
        <item x="3233"/>
        <item x="1664"/>
        <item x="441"/>
        <item x="3424"/>
        <item x="1375"/>
        <item x="427"/>
        <item x="3069"/>
        <item x="3944"/>
        <item x="1764"/>
        <item x="2361"/>
        <item x="1730"/>
        <item x="2746"/>
        <item x="4779"/>
        <item x="2830"/>
        <item x="4999"/>
        <item x="2920"/>
        <item x="3454"/>
        <item x="503"/>
        <item x="7195"/>
        <item x="5513"/>
        <item x="5768"/>
        <item x="3081"/>
        <item x="1240"/>
        <item x="6827"/>
        <item x="7159"/>
        <item x="7321"/>
        <item x="2740"/>
        <item x="3248"/>
        <item x="2648"/>
        <item x="6753"/>
        <item x="617"/>
        <item x="7130"/>
        <item x="1421"/>
        <item x="5227"/>
        <item x="2494"/>
        <item x="1539"/>
        <item x="3971"/>
        <item x="1750"/>
        <item x="6390"/>
        <item x="4384"/>
        <item x="1199"/>
        <item x="4506"/>
        <item x="3080"/>
        <item x="4557"/>
        <item x="4488"/>
        <item x="1812"/>
        <item x="7405"/>
        <item x="6486"/>
        <item x="4941"/>
        <item x="3983"/>
        <item x="4440"/>
        <item x="1402"/>
        <item x="2451"/>
        <item x="6755"/>
        <item x="5948"/>
        <item x="4738"/>
        <item x="5212"/>
        <item x="742"/>
        <item x="1647"/>
        <item x="805"/>
        <item x="7351"/>
        <item x="3609"/>
        <item x="4607"/>
        <item x="1577"/>
        <item x="5497"/>
        <item x="6700"/>
        <item x="5290"/>
        <item x="4862"/>
        <item x="6818"/>
        <item x="257"/>
        <item x="511"/>
        <item x="729"/>
        <item x="7335"/>
        <item x="7372"/>
        <item x="3626"/>
        <item x="2808"/>
        <item x="7063"/>
        <item x="5725"/>
        <item x="6489"/>
        <item x="3591"/>
        <item x="4758"/>
        <item x="1262"/>
        <item x="6657"/>
        <item x="1931"/>
        <item x="2193"/>
        <item x="610"/>
        <item x="2540"/>
        <item x="1708"/>
        <item x="2060"/>
        <item x="6681"/>
        <item x="1887"/>
        <item x="1008"/>
        <item x="118"/>
        <item x="183"/>
        <item x="2955"/>
        <item x="6940"/>
        <item x="2179"/>
        <item x="139"/>
        <item x="6420"/>
        <item x="945"/>
        <item x="4208"/>
        <item x="2385"/>
        <item x="6743"/>
        <item x="3052"/>
        <item x="2662"/>
        <item x="5785"/>
        <item x="5067"/>
        <item x="1356"/>
        <item x="2501"/>
        <item x="3929"/>
        <item x="1586"/>
        <item x="263"/>
        <item x="3874"/>
        <item x="4248"/>
        <item x="4787"/>
        <item x="6759"/>
        <item x="4586"/>
        <item x="5684"/>
        <item x="6102"/>
        <item x="5350"/>
        <item x="3784"/>
        <item x="5829"/>
        <item x="5488"/>
        <item x="1320"/>
        <item x="6758"/>
        <item x="4119"/>
        <item x="5984"/>
        <item x="1039"/>
        <item x="6821"/>
        <item x="5614"/>
        <item x="809"/>
        <item x="7117"/>
        <item x="2635"/>
        <item x="3049"/>
        <item x="1483"/>
        <item x="1892"/>
        <item x="6565"/>
        <item x="431"/>
        <item x="4155"/>
        <item x="39"/>
        <item x="508"/>
        <item x="2482"/>
        <item x="3110"/>
        <item x="68"/>
        <item x="5471"/>
        <item x="6949"/>
        <item x="2391"/>
        <item x="6767"/>
        <item x="3804"/>
        <item x="1758"/>
        <item x="3037"/>
        <item x="814"/>
        <item x="6202"/>
        <item x="1322"/>
        <item x="731"/>
        <item x="1737"/>
        <item x="4564"/>
        <item x="2084"/>
        <item x="4965"/>
        <item x="5038"/>
        <item x="6848"/>
        <item x="4002"/>
        <item x="1713"/>
        <item x="2642"/>
        <item x="6588"/>
        <item x="3177"/>
        <item x="2330"/>
        <item x="697"/>
        <item x="3087"/>
        <item x="5023"/>
        <item x="337"/>
        <item x="2353"/>
        <item x="3092"/>
        <item x="5501"/>
        <item x="6320"/>
        <item x="5754"/>
        <item x="6656"/>
        <item x="2111"/>
        <item x="2363"/>
        <item x="2912"/>
        <item x="3119"/>
        <item x="2219"/>
        <item x="2574"/>
        <item x="585"/>
        <item x="2926"/>
        <item x="2286"/>
        <item x="6007"/>
        <item x="3201"/>
        <item x="3890"/>
        <item x="2919"/>
        <item x="2887"/>
        <item x="3540"/>
        <item x="4593"/>
        <item x="2859"/>
        <item x="3485"/>
        <item x="6362"/>
        <item x="3079"/>
        <item x="4043"/>
        <item x="2698"/>
        <item x="6888"/>
        <item x="2504"/>
        <item x="915"/>
        <item x="662"/>
        <item x="4982"/>
        <item x="1535"/>
        <item x="3501"/>
        <item x="4639"/>
        <item x="6628"/>
        <item x="784"/>
        <item x="1225"/>
        <item x="5250"/>
        <item x="3009"/>
        <item x="3982"/>
        <item x="6745"/>
        <item x="175"/>
        <item x="1677"/>
        <item x="5079"/>
        <item x="28"/>
        <item x="4292"/>
        <item x="2358"/>
        <item x="468"/>
        <item x="955"/>
        <item x="6994"/>
        <item x="2047"/>
        <item x="1152"/>
        <item x="201"/>
        <item x="3678"/>
        <item x="2716"/>
        <item x="2470"/>
        <item x="1785"/>
        <item x="3463"/>
        <item x="244"/>
        <item x="2882"/>
        <item x="7041"/>
        <item x="3325"/>
        <item x="1847"/>
        <item x="2495"/>
        <item x="7163"/>
        <item x="1501"/>
        <item x="2275"/>
        <item x="748"/>
        <item x="5462"/>
        <item x="4312"/>
        <item x="940"/>
        <item x="689"/>
        <item x="5630"/>
        <item x="1266"/>
        <item x="1936"/>
        <item x="770"/>
        <item x="5392"/>
        <item x="5646"/>
        <item x="1305"/>
        <item x="4532"/>
        <item x="2606"/>
        <item x="4837"/>
        <item x="356"/>
        <item x="5832"/>
        <item x="4542"/>
        <item x="1938"/>
        <item x="3469"/>
        <item x="1584"/>
        <item x="3526"/>
        <item x="1312"/>
        <item x="4205"/>
        <item x="4810"/>
        <item x="1139"/>
        <item x="2373"/>
        <item x="2443"/>
        <item x="2386"/>
        <item x="2086"/>
        <item x="1960"/>
        <item x="5059"/>
        <item x="4596"/>
        <item x="5589"/>
        <item x="4456"/>
        <item x="4114"/>
        <item x="1727"/>
        <item x="445"/>
        <item x="1450"/>
        <item x="650"/>
        <item x="339"/>
        <item x="4257"/>
        <item x="4375"/>
        <item x="4952"/>
        <item x="999"/>
        <item x="2445"/>
        <item x="1674"/>
        <item x="7257"/>
        <item x="1158"/>
        <item x="6207"/>
        <item x="1875"/>
        <item x="4324"/>
        <item x="6329"/>
        <item x="2304"/>
        <item x="114"/>
        <item x="6739"/>
        <item x="2437"/>
        <item x="2180"/>
        <item x="6748"/>
        <item x="5249"/>
        <item x="3440"/>
        <item x="349"/>
        <item x="5669"/>
        <item x="7203"/>
        <item x="342"/>
        <item x="2737"/>
        <item x="1852"/>
        <item x="2759"/>
        <item x="2487"/>
        <item x="3386"/>
        <item x="6203"/>
        <item x="5775"/>
        <item x="4487"/>
        <item x="1514"/>
        <item x="5293"/>
        <item x="2171"/>
        <item x="5012"/>
        <item x="3655"/>
        <item x="1498"/>
        <item x="104"/>
        <item x="4139"/>
        <item x="5263"/>
        <item x="2728"/>
        <item x="2142"/>
        <item x="4754"/>
        <item x="5348"/>
        <item x="6311"/>
        <item x="275"/>
        <item x="2927"/>
        <item x="1612"/>
        <item x="537"/>
        <item x="1010"/>
        <item x="1374"/>
        <item x="1743"/>
        <item x="1967"/>
        <item x="192"/>
        <item x="233"/>
        <item x="4452"/>
        <item x="1016"/>
        <item x="1732"/>
        <item x="6381"/>
        <item x="1190"/>
        <item x="138"/>
        <item x="412"/>
        <item x="5208"/>
        <item x="3161"/>
        <item x="1751"/>
        <item x="5201"/>
        <item x="5419"/>
        <item x="2632"/>
        <item x="3723"/>
        <item x="5413"/>
        <item x="562"/>
        <item x="2706"/>
        <item x="4973"/>
        <item x="2505"/>
        <item x="4150"/>
        <item x="1497"/>
        <item x="7336"/>
        <item x="1163"/>
        <item x="910"/>
        <item x="6078"/>
        <item x="5000"/>
        <item x="767"/>
        <item x="1091"/>
        <item x="578"/>
        <item x="5772"/>
        <item x="1064"/>
        <item x="6312"/>
        <item x="4533"/>
        <item x="1012"/>
        <item x="6779"/>
        <item x="2176"/>
        <item x="785"/>
        <item x="6324"/>
        <item x="4976"/>
        <item x="2538"/>
        <item x="4682"/>
        <item x="1153"/>
        <item x="466"/>
        <item x="3845"/>
        <item x="6083"/>
        <item x="1281"/>
        <item x="1903"/>
        <item x="4846"/>
        <item x="5329"/>
        <item x="1926"/>
        <item x="865"/>
        <item x="3056"/>
        <item x="5429"/>
        <item x="3399"/>
        <item x="3949"/>
        <item x="5529"/>
        <item x="2659"/>
        <item x="6116"/>
        <item x="6695"/>
        <item x="3180"/>
        <item x="5494"/>
        <item x="3884"/>
        <item x="2287"/>
        <item x="1726"/>
        <item x="3688"/>
        <item x="1006"/>
        <item x="1069"/>
        <item x="3615"/>
        <item x="6227"/>
        <item x="6250"/>
        <item x="3895"/>
        <item x="3645"/>
        <item x="3768"/>
        <item x="828"/>
        <item x="6120"/>
        <item x="5456"/>
        <item x="5404"/>
        <item x="7084"/>
        <item x="3786"/>
        <item x="4958"/>
        <item x="4373"/>
        <item x="3466"/>
        <item x="333"/>
        <item x="6197"/>
        <item x="7413"/>
        <item x="2587"/>
        <item x="2146"/>
        <item x="457"/>
        <item x="1342"/>
        <item x="6735"/>
        <item x="3514"/>
        <item x="7359"/>
        <item x="70"/>
        <item x="53"/>
        <item x="514"/>
        <item x="5391"/>
        <item x="1556"/>
        <item x="4938"/>
        <item x="4228"/>
        <item x="4297"/>
        <item x="1243"/>
        <item x="4660"/>
        <item x="6142"/>
        <item x="5046"/>
        <item x="7022"/>
        <item x="2455"/>
        <item x="91"/>
        <item x="7150"/>
        <item x="692"/>
        <item x="6043"/>
        <item x="5081"/>
        <item x="1901"/>
        <item x="736"/>
        <item x="2129"/>
        <item x="2339"/>
        <item x="574"/>
        <item x="5886"/>
        <item x="2093"/>
        <item x="4221"/>
        <item x="7267"/>
        <item x="2578"/>
        <item x="5506"/>
        <item x="6235"/>
        <item x="904"/>
        <item x="5816"/>
        <item x="3136"/>
        <item x="2186"/>
        <item x="2838"/>
        <item x="6001"/>
        <item x="195"/>
        <item x="1913"/>
        <item x="4050"/>
        <item x="717"/>
        <item x="5237"/>
        <item x="3914"/>
        <item x="3150"/>
        <item x="3269"/>
        <item x="691"/>
        <item x="3580"/>
        <item x="4288"/>
        <item x="6236"/>
        <item x="6243"/>
        <item x="6968"/>
        <item x="1878"/>
        <item x="2359"/>
        <item x="120"/>
        <item x="1994"/>
        <item x="2484"/>
        <item x="7426"/>
        <item x="4149"/>
        <item x="4239"/>
        <item x="4770"/>
        <item x="4253"/>
        <item x="3174"/>
        <item x="1917"/>
        <item x="2678"/>
        <item x="7172"/>
        <item x="7237"/>
        <item x="1724"/>
        <item x="4060"/>
        <item x="11"/>
        <item x="3168"/>
        <item x="3868"/>
        <item x="2149"/>
        <item x="5401"/>
        <item x="1881"/>
        <item x="3156"/>
        <item x="5893"/>
        <item x="3910"/>
        <item x="4874"/>
        <item x="827"/>
        <item x="2762"/>
        <item x="1876"/>
        <item x="6348"/>
        <item x="6749"/>
        <item x="6618"/>
        <item x="5844"/>
        <item x="6814"/>
        <item x="1613"/>
        <item x="1860"/>
        <item x="638"/>
        <item x="7236"/>
        <item x="949"/>
        <item x="3237"/>
        <item x="6225"/>
        <item x="4251"/>
        <item x="2184"/>
        <item x="3071"/>
        <item x="2625"/>
        <item x="145"/>
        <item x="5302"/>
        <item x="1049"/>
        <item x="3530"/>
        <item x="622"/>
        <item x="4761"/>
        <item x="1104"/>
        <item x="1074"/>
        <item x="7325"/>
        <item x="7147"/>
        <item x="1011"/>
        <item x="4342"/>
        <item x="554"/>
        <item x="6108"/>
        <item x="980"/>
        <item x="4977"/>
        <item x="5107"/>
        <item x="1657"/>
        <item x="6111"/>
        <item x="7085"/>
        <item x="6319"/>
        <item x="6898"/>
        <item x="7135"/>
        <item x="4142"/>
        <item x="6168"/>
        <item x="654"/>
        <item x="4547"/>
        <item x="3334"/>
        <item x="6275"/>
        <item x="6526"/>
        <item x="5461"/>
        <item x="3995"/>
        <item x="4816"/>
        <item x="2738"/>
        <item x="5526"/>
        <item x="6545"/>
        <item x="1420"/>
        <item x="6990"/>
        <item x="4934"/>
        <item x="293"/>
        <item x="3154"/>
        <item x="6223"/>
        <item x="4969"/>
        <item x="5567"/>
        <item x="5955"/>
        <item x="5966"/>
        <item x="326"/>
        <item x="5962"/>
        <item x="1441"/>
        <item x="1599"/>
        <item x="4889"/>
        <item x="603"/>
        <item x="6193"/>
        <item x="6271"/>
        <item x="883"/>
        <item x="288"/>
        <item x="2790"/>
        <item x="1283"/>
        <item x="4347"/>
        <item x="1395"/>
        <item x="1226"/>
        <item x="2161"/>
        <item x="2056"/>
        <item x="5306"/>
        <item x="6081"/>
        <item x="2154"/>
        <item x="5719"/>
        <item x="3211"/>
        <item x="140"/>
        <item x="6816"/>
        <item x="5058"/>
        <item x="5316"/>
        <item x="2031"/>
        <item x="6764"/>
        <item x="1398"/>
        <item x="5787"/>
        <item x="5369"/>
        <item x="6532"/>
        <item x="3268"/>
        <item x="6436"/>
        <item x="3658"/>
        <item x="3417"/>
        <item x="4216"/>
        <item x="2550"/>
        <item x="4917"/>
        <item x="3787"/>
        <item x="3352"/>
        <item x="655"/>
        <item x="853"/>
        <item x="1173"/>
        <item x="4881"/>
        <item x="6308"/>
        <item x="304"/>
        <item x="166"/>
        <item x="6035"/>
        <item x="7139"/>
        <item x="5559"/>
        <item x="6135"/>
        <item x="721"/>
        <item x="5900"/>
        <item x="5018"/>
        <item x="4790"/>
        <item x="3362"/>
        <item x="1386"/>
        <item x="5073"/>
        <item x="292"/>
        <item x="1177"/>
        <item x="6841"/>
        <item x="6865"/>
        <item x="1454"/>
        <item x="2100"/>
        <item x="4213"/>
        <item x="4014"/>
        <item x="7079"/>
        <item x="2160"/>
        <item x="6725"/>
        <item x="632"/>
        <item x="1340"/>
        <item x="6947"/>
        <item x="3335"/>
        <item x="2972"/>
        <item x="2823"/>
        <item x="2226"/>
        <item x="2412"/>
        <item x="6159"/>
        <item x="88"/>
        <item x="4022"/>
        <item x="7392"/>
        <item x="1558"/>
        <item x="3347"/>
        <item x="3057"/>
        <item x="312"/>
        <item x="4331"/>
        <item x="7380"/>
        <item x="5200"/>
        <item x="6857"/>
        <item x="1507"/>
        <item x="231"/>
        <item x="4057"/>
        <item x="5594"/>
        <item x="6048"/>
        <item x="5441"/>
        <item x="993"/>
        <item x="4944"/>
        <item x="4750"/>
        <item x="6875"/>
        <item x="5723"/>
        <item x="4171"/>
        <item x="3660"/>
        <item x="5964"/>
        <item x="6505"/>
        <item x="6906"/>
        <item x="6507"/>
        <item x="6354"/>
        <item x="3366"/>
        <item x="492"/>
        <item x="6130"/>
        <item x="1053"/>
        <item x="6338"/>
        <item x="5385"/>
        <item x="3790"/>
        <item x="835"/>
        <item x="1396"/>
        <item x="3527"/>
        <item x="3344"/>
        <item x="976"/>
        <item x="3141"/>
        <item x="3249"/>
        <item x="758"/>
        <item x="3187"/>
        <item x="3571"/>
        <item x="2616"/>
        <item x="2276"/>
        <item x="1840"/>
        <item x="2272"/>
        <item x="1989"/>
        <item x="2182"/>
        <item x="7262"/>
        <item x="3421"/>
        <item x="3219"/>
        <item x="3487"/>
        <item x="475"/>
        <item x="647"/>
        <item x="851"/>
        <item x="1073"/>
        <item x="1288"/>
        <item x="1511"/>
        <item x="2603"/>
        <item x="823"/>
        <item x="3726"/>
        <item x="209"/>
        <item x="854"/>
        <item x="1303"/>
        <item x="6344"/>
        <item x="7349"/>
        <item x="5336"/>
        <item x="5170"/>
        <item x="4157"/>
        <item x="3946"/>
        <item x="1948"/>
        <item x="12"/>
        <item x="6815"/>
        <item x="92"/>
        <item x="347"/>
        <item x="676"/>
        <item x="7358"/>
        <item x="4772"/>
        <item x="2297"/>
        <item x="194"/>
        <item x="5134"/>
        <item x="1661"/>
        <item x="2670"/>
        <item x="966"/>
        <item x="6916"/>
        <item x="3252"/>
        <item x="1492"/>
        <item x="5410"/>
        <item x="2591"/>
        <item x="1038"/>
        <item x="1649"/>
        <item x="5580"/>
        <item x="6439"/>
        <item x="3169"/>
        <item x="2076"/>
        <item x="6010"/>
        <item x="5006"/>
        <item x="1633"/>
        <item x="856"/>
        <item x="1628"/>
        <item x="1180"/>
        <item x="4597"/>
        <item x="5266"/>
        <item x="4358"/>
        <item x="6803"/>
        <item x="2552"/>
        <item x="2834"/>
        <item x="3246"/>
        <item x="4633"/>
        <item x="4549"/>
        <item x="5089"/>
        <item x="1110"/>
        <item x="5543"/>
        <item x="169"/>
        <item x="2564"/>
        <item x="3023"/>
        <item x="1218"/>
        <item x="6155"/>
        <item x="7"/>
        <item x="117"/>
        <item x="3062"/>
        <item x="817"/>
        <item x="390"/>
        <item x="665"/>
        <item x="1644"/>
        <item x="1869"/>
        <item x="7035"/>
        <item x="6583"/>
        <item x="1081"/>
        <item x="51"/>
        <item x="1165"/>
        <item x="5925"/>
        <item x="1219"/>
        <item x="1995"/>
        <item x="3649"/>
        <item x="1970"/>
        <item x="502"/>
        <item x="3259"/>
        <item x="3763"/>
        <item x="346"/>
        <item x="900"/>
        <item x="196"/>
        <item x="5364"/>
        <item x="2424"/>
        <item x="1425"/>
        <item x="1723"/>
        <item x="4160"/>
        <item x="1361"/>
        <item x="4089"/>
        <item x="1275"/>
        <item x="5298"/>
        <item x="2104"/>
        <item x="1880"/>
        <item x="605"/>
        <item x="479"/>
        <item x="5422"/>
        <item x="3001"/>
        <item x="3528"/>
        <item x="5731"/>
        <item x="1725"/>
        <item x="2214"/>
        <item x="5145"/>
        <item x="5251"/>
        <item x="200"/>
        <item x="2584"/>
        <item x="4056"/>
        <item x="1992"/>
        <item x="3277"/>
        <item x="126"/>
        <item x="1715"/>
        <item x="927"/>
        <item x="1684"/>
        <item x="3708"/>
        <item x="2472"/>
        <item x="6174"/>
        <item x="5683"/>
        <item x="4108"/>
        <item x="6785"/>
        <item x="5384"/>
        <item x="5289"/>
        <item x="4617"/>
        <item x="571"/>
        <item x="987"/>
        <item x="4254"/>
        <item x="1107"/>
        <item x="2156"/>
        <item x="819"/>
        <item x="2585"/>
        <item x="188"/>
        <item x="25"/>
        <item x="150"/>
        <item x="1229"/>
        <item x="766"/>
        <item x="1961"/>
        <item x="31"/>
        <item x="4498"/>
        <item x="1072"/>
        <item x="2061"/>
        <item x="4453"/>
        <item x="7069"/>
        <item x="1937"/>
        <item x="5194"/>
        <item x="1234"/>
        <item x="637"/>
        <item x="7304"/>
        <item x="5641"/>
        <item x="1208"/>
        <item x="769"/>
        <item x="3443"/>
        <item x="4903"/>
        <item x="5744"/>
        <item x="2812"/>
        <item x="2597"/>
        <item x="2109"/>
        <item x="779"/>
        <item x="3831"/>
        <item x="4949"/>
        <item x="3579"/>
        <item x="6809"/>
        <item x="3559"/>
        <item x="6840"/>
        <item x="897"/>
        <item x="4404"/>
        <item x="628"/>
        <item x="3935"/>
        <item x="7316"/>
        <item x="7067"/>
        <item x="3722"/>
        <item x="2520"/>
        <item x="720"/>
        <item x="1204"/>
        <item x="5741"/>
        <item x="4125"/>
        <item x="2458"/>
        <item x="790"/>
        <item x="4696"/>
        <item x="3856"/>
        <item x="557"/>
        <item x="5566"/>
        <item x="6147"/>
        <item x="5188"/>
        <item x="3086"/>
        <item x="489"/>
        <item x="3993"/>
        <item x="4610"/>
        <item x="1260"/>
        <item x="7191"/>
        <item x="6033"/>
        <item x="3682"/>
        <item x="5792"/>
        <item x="2366"/>
        <item x="1362"/>
        <item x="755"/>
        <item x="7098"/>
        <item x="5890"/>
        <item x="5993"/>
        <item x="5125"/>
        <item x="5321"/>
        <item x="6229"/>
        <item x="103"/>
        <item x="979"/>
        <item x="1856"/>
        <item x="6600"/>
        <item x="4026"/>
        <item x="5076"/>
        <item x="3684"/>
        <item x="1533"/>
        <item x="6634"/>
        <item x="5615"/>
        <item x="3619"/>
        <item x="2473"/>
        <item x="5065"/>
        <item x="1521"/>
        <item x="5078"/>
        <item x="4674"/>
        <item x="522"/>
        <item x="7194"/>
        <item x="631"/>
        <item x="5650"/>
        <item x="5333"/>
        <item x="1796"/>
        <item x="4932"/>
        <item x="3735"/>
        <item x="4910"/>
        <item x="2092"/>
        <item x="5120"/>
        <item x="2169"/>
        <item x="4020"/>
        <item x="5549"/>
        <item x="4403"/>
        <item x="4981"/>
        <item x="5939"/>
        <item x="6697"/>
        <item x="2754"/>
        <item x="76"/>
        <item x="1328"/>
        <item x="1189"/>
        <item x="3677"/>
        <item x="3323"/>
        <item x="1307"/>
        <item x="1958"/>
        <item x="1711"/>
        <item x="485"/>
        <item x="1071"/>
        <item x="392"/>
        <item x="1712"/>
        <item x="815"/>
        <item x="5214"/>
        <item x="4713"/>
        <item x="1997"/>
        <item x="515"/>
        <item x="152"/>
        <item x="2764"/>
        <item x="384"/>
        <item x="222"/>
        <item x="2456"/>
        <item x="6572"/>
        <item x="1884"/>
        <item x="6161"/>
        <item x="6337"/>
        <item x="6729"/>
        <item x="3569"/>
        <item x="3867"/>
        <item x="2004"/>
        <item x="5210"/>
        <item x="3321"/>
        <item x="6931"/>
        <item x="5733"/>
        <item x="6304"/>
        <item x="5932"/>
        <item x="5734"/>
        <item x="5118"/>
        <item x="6769"/>
        <item x="2238"/>
        <item x="338"/>
        <item x="1227"/>
        <item x="1484"/>
        <item x="2611"/>
        <item x="961"/>
        <item x="1467"/>
        <item x="3998"/>
        <item x="3623"/>
        <item x="75"/>
        <item x="2669"/>
        <item x="5546"/>
        <item x="2267"/>
        <item x="1826"/>
        <item x="1048"/>
        <item x="1656"/>
        <item x="2321"/>
        <item x="6056"/>
        <item x="1590"/>
        <item x="4571"/>
        <item x="467"/>
        <item x="6792"/>
        <item x="5985"/>
        <item x="3894"/>
        <item x="6637"/>
        <item x="1910"/>
        <item x="1422"/>
        <item x="3097"/>
        <item x="5277"/>
        <item x="5858"/>
        <item x="4783"/>
        <item x="206"/>
        <item x="636"/>
        <item x="1642"/>
        <item x="1819"/>
        <item x="5116"/>
        <item x="6672"/>
        <item x="5204"/>
        <item x="4695"/>
        <item x="4087"/>
        <item x="163"/>
        <item x="6983"/>
        <item x="3564"/>
        <item x="4726"/>
        <item x="474"/>
        <item x="411"/>
        <item x="2825"/>
        <item x="7369"/>
        <item x="6257"/>
        <item x="2360"/>
        <item x="3636"/>
        <item x="1589"/>
        <item x="2210"/>
        <item x="3074"/>
        <item x="3254"/>
        <item x="1571"/>
        <item x="2253"/>
        <item x="6578"/>
        <item x="1604"/>
        <item x="1813"/>
        <item x="3576"/>
        <item x="3106"/>
        <item x="2799"/>
        <item x="6948"/>
        <item x="970"/>
        <item x="3275"/>
        <item x="1059"/>
        <item x="5717"/>
        <item x="2202"/>
        <item x="2388"/>
        <item x="6045"/>
        <item x="1563"/>
        <item x="2284"/>
        <item x="4252"/>
        <item x="3632"/>
        <item x="6837"/>
        <item x="3646"/>
        <item x="437"/>
        <item x="2666"/>
        <item x="4619"/>
        <item x="2690"/>
        <item x="1946"/>
        <item x="6552"/>
        <item x="3327"/>
        <item x="7416"/>
        <item x="566"/>
        <item x="3403"/>
        <item x="4233"/>
        <item x="750"/>
        <item x="6182"/>
        <item x="435"/>
        <item x="1378"/>
        <item x="862"/>
        <item x="1933"/>
        <item x="3209"/>
        <item x="3793"/>
        <item x="4962"/>
        <item x="3293"/>
        <item x="4122"/>
        <item x="1172"/>
        <item x="6015"/>
        <item x="759"/>
        <item x="843"/>
        <item x="4813"/>
        <item x="2607"/>
        <item x="151"/>
        <item x="4188"/>
        <item x="4097"/>
        <item x="2019"/>
        <item x="7371"/>
        <item x="6407"/>
        <item x="2650"/>
        <item x="2789"/>
        <item x="6162"/>
        <item x="5944"/>
        <item x="6059"/>
        <item x="7404"/>
        <item x="452"/>
        <item x="4340"/>
        <item x="1384"/>
        <item x="5834"/>
        <item x="1285"/>
        <item x="5551"/>
        <item x="7005"/>
        <item x="6497"/>
        <item x="6845"/>
        <item x="5786"/>
        <item x="671"/>
        <item x="2135"/>
        <item x="1334"/>
        <item x="6727"/>
        <item x="5121"/>
        <item x="5975"/>
        <item x="3817"/>
        <item x="4512"/>
        <item x="4546"/>
        <item x="3690"/>
        <item x="6156"/>
        <item x="3196"/>
        <item x="3881"/>
        <item x="3387"/>
        <item x="4414"/>
        <item x="4587"/>
        <item x="4777"/>
        <item x="4984"/>
        <item x="5192"/>
        <item x="5408"/>
        <item x="1476"/>
        <item x="3918"/>
        <item x="1522"/>
        <item x="624"/>
        <item x="153"/>
        <item x="335"/>
        <item x="3777"/>
        <item x="3600"/>
        <item x="3814"/>
        <item x="4186"/>
        <item x="4775"/>
        <item x="6173"/>
        <item x="7299"/>
        <item x="1569"/>
        <item x="2038"/>
        <item x="2221"/>
        <item x="3000"/>
        <item x="1302"/>
        <item x="4210"/>
        <item x="2106"/>
        <item x="2020"/>
        <item x="3988"/>
        <item x="4390"/>
        <item x="4855"/>
        <item x="3967"/>
        <item x="5622"/>
        <item x="6603"/>
        <item x="136"/>
        <item x="3021"/>
        <item x="3616"/>
        <item x="5788"/>
        <item x="2745"/>
        <item x="443"/>
        <item x="1246"/>
        <item x="2618"/>
        <item x="1442"/>
        <item x="4206"/>
        <item x="7124"/>
        <item x="2335"/>
        <item x="5791"/>
        <item x="7126"/>
        <item x="1541"/>
        <item x="4258"/>
        <item x="745"/>
        <item x="6580"/>
        <item x="4163"/>
        <item x="4423"/>
        <item x="5613"/>
        <item x="4120"/>
        <item x="2909"/>
        <item x="4886"/>
        <item x="1458"/>
        <item x="3858"/>
        <item x="1543"/>
        <item x="4478"/>
        <item x="6037"/>
        <item x="15"/>
        <item x="3065"/>
        <item x="6584"/>
        <item x="6369"/>
        <item x="5242"/>
        <item x="2749"/>
        <item x="2633"/>
        <item x="3305"/>
        <item x="4933"/>
        <item x="6438"/>
        <item x="3836"/>
        <item x="4662"/>
        <item x="60"/>
        <item x="2532"/>
        <item x="5517"/>
        <item x="4096"/>
        <item x="3953"/>
        <item x="2849"/>
        <item x="680"/>
        <item x="5176"/>
        <item x="6008"/>
        <item x="3032"/>
        <item x="6345"/>
        <item x="4914"/>
        <item x="5123"/>
        <item x="3928"/>
        <item x="5149"/>
        <item x="5552"/>
        <item x="1888"/>
        <item x="5284"/>
        <item x="4159"/>
        <item x="6342"/>
        <item x="1472"/>
        <item x="3730"/>
        <item x="2853"/>
        <item x="4353"/>
        <item x="3725"/>
        <item x="2189"/>
        <item x="2277"/>
        <item x="1959"/>
        <item x="3629"/>
        <item x="1343"/>
        <item x="1324"/>
        <item x="2014"/>
        <item x="3203"/>
        <item x="4394"/>
        <item x="2575"/>
        <item x="3815"/>
        <item x="5851"/>
        <item x="4227"/>
        <item x="3633"/>
        <item x="983"/>
        <item x="3859"/>
        <item x="5823"/>
        <item x="4372"/>
        <item x="107"/>
        <item x="1911"/>
        <item x="4333"/>
        <item x="4471"/>
        <item x="7268"/>
        <item x="4543"/>
        <item x="7411"/>
        <item x="1500"/>
        <item x="572"/>
        <item x="5135"/>
        <item x="5344"/>
        <item x="5732"/>
        <item x="3428"/>
        <item x="6433"/>
        <item x="933"/>
        <item x="1298"/>
        <item x="1508"/>
        <item x="5621"/>
        <item x="3126"/>
        <item x="4841"/>
        <item x="2930"/>
        <item x="2977"/>
        <item x="6752"/>
        <item x="2855"/>
        <item x="2057"/>
        <item x="1537"/>
        <item x="1495"/>
        <item x="5064"/>
        <item x="271"/>
        <item x="1267"/>
        <item x="4998"/>
        <item x="7127"/>
        <item x="855"/>
        <item x="1273"/>
        <item x="2344"/>
        <item x="6265"/>
        <item x="1759"/>
        <item x="4913"/>
        <item x="5270"/>
        <item x="5132"/>
        <item x="1952"/>
        <item x="3378"/>
        <item x="1963"/>
        <item x="2688"/>
        <item x="4028"/>
        <item x="3785"/>
        <item x="4364"/>
        <item x="5534"/>
        <item x="4947"/>
        <item x="5236"/>
        <item x="5550"/>
        <item x="1094"/>
        <item x="1699"/>
        <item x="6546"/>
        <item x="7123"/>
        <item x="973"/>
        <item x="6181"/>
        <item x="1689"/>
        <item x="2098"/>
        <item x="4411"/>
        <item x="1210"/>
        <item x="6069"/>
        <item x="3980"/>
        <item x="6790"/>
        <item x="191"/>
        <item x="2559"/>
        <item x="4808"/>
        <item x="5989"/>
        <item x="5854"/>
        <item x="599"/>
        <item x="1086"/>
        <item x="267"/>
        <item x="2409"/>
        <item x="345"/>
        <item x="723"/>
        <item x="5940"/>
        <item x="661"/>
        <item x="3290"/>
        <item x="2211"/>
        <item x="3543"/>
        <item x="4585"/>
        <item x="6387"/>
        <item x="5496"/>
        <item x="4232"/>
        <item x="1568"/>
        <item x="6808"/>
        <item x="2053"/>
        <item x="2097"/>
        <item x="5976"/>
        <item x="6560"/>
        <item x="2533"/>
        <item x="2028"/>
        <item x="2251"/>
        <item x="2599"/>
        <item x="1209"/>
        <item x="6535"/>
        <item x="3218"/>
        <item x="2341"/>
        <item x="236"/>
        <item x="282"/>
        <item x="3379"/>
        <item x="510"/>
        <item x="4929"/>
        <item x="1733"/>
        <item x="1488"/>
        <item x="4922"/>
        <item x="984"/>
        <item x="4444"/>
        <item x="4620"/>
        <item x="5911"/>
        <item x="5606"/>
        <item x="7083"/>
        <item x="1804"/>
        <item x="4130"/>
        <item x="1216"/>
        <item x="7232"/>
        <item x="1607"/>
        <item x="465"/>
        <item x="3375"/>
        <item x="2600"/>
        <item x="363"/>
        <item x="2820"/>
        <item x="5905"/>
        <item x="6639"/>
        <item x="1834"/>
        <item x="6963"/>
        <item x="2225"/>
        <item x="4513"/>
        <item x="2067"/>
        <item x="3412"/>
        <item x="7140"/>
        <item x="3310"/>
        <item x="2877"/>
        <item x="4898"/>
        <item x="2237"/>
        <item x="6648"/>
        <item x="1802"/>
        <item x="5151"/>
        <item x="3336"/>
        <item x="3245"/>
        <item x="3686"/>
        <item x="7090"/>
        <item x="5133"/>
        <item x="3151"/>
        <item x="2727"/>
        <item x="3330"/>
        <item x="9"/>
        <item x="423"/>
        <item x="4840"/>
        <item x="830"/>
        <item x="6904"/>
        <item x="5671"/>
        <item x="3229"/>
        <item x="4836"/>
        <item x="3640"/>
        <item x="6939"/>
        <item x="2041"/>
        <item x="2294"/>
        <item x="6185"/>
        <item x="3650"/>
        <item x="4015"/>
        <item x="3482"/>
        <item x="5926"/>
        <item x="6776"/>
        <item x="6170"/>
        <item x="2316"/>
        <item x="1864"/>
        <item x="994"/>
        <item x="4080"/>
        <item x="3299"/>
        <item x="7075"/>
        <item x="1415"/>
        <item x="230"/>
        <item x="1099"/>
        <item x="3862"/>
        <item x="1123"/>
        <item x="4545"/>
        <item x="5812"/>
        <item x="2651"/>
        <item x="409"/>
        <item x="922"/>
        <item x="4178"/>
        <item x="5656"/>
        <item x="61"/>
        <item x="2231"/>
        <item x="2266"/>
        <item x="6465"/>
        <item x="5099"/>
        <item x="6623"/>
        <item x="4638"/>
        <item x="2367"/>
        <item x="7395"/>
        <item x="6444"/>
        <item x="7037"/>
        <item x="3772"/>
        <item x="621"/>
        <item x="7420"/>
        <item x="4165"/>
        <item x="225"/>
        <item x="3753"/>
        <item x="4115"/>
        <item x="5454"/>
        <item x="7169"/>
        <item x="3059"/>
        <item x="869"/>
        <item x="4499"/>
        <item x="5821"/>
        <item x="3943"/>
        <item x="5904"/>
        <item x="3380"/>
        <item x="5773"/>
        <item x="2190"/>
        <item x="3441"/>
        <item x="6670"/>
        <item x="130"/>
        <item x="4937"/>
        <item x="6543"/>
        <item x="3620"/>
        <item x="2817"/>
        <item x="1062"/>
        <item x="916"/>
        <item x="1714"/>
        <item x="383"/>
        <item x="4448"/>
        <item x="2583"/>
        <item x="4518"/>
        <item x="3042"/>
        <item x="5878"/>
        <item x="2639"/>
        <item x="3287"/>
        <item x="6487"/>
        <item x="2417"/>
        <item x="3024"/>
        <item x="5203"/>
        <item x="1564"/>
        <item x="1411"/>
        <item x="3260"/>
        <item x="186"/>
        <item x="3073"/>
        <item x="4132"/>
        <item x="3976"/>
        <item x="4366"/>
        <item x="4946"/>
        <item x="7250"/>
        <item x="6870"/>
        <item x="7076"/>
        <item x="644"/>
        <item x="4009"/>
        <item x="3791"/>
        <item x="480"/>
        <item x="5455"/>
        <item x="6701"/>
        <item x="320"/>
        <item x="2147"/>
        <item x="2362"/>
        <item x="6539"/>
        <item x="5481"/>
        <item x="3385"/>
        <item x="6478"/>
        <item x="354"/>
        <item x="6009"/>
        <item x="4314"/>
        <item x="4156"/>
        <item x="6509"/>
        <item x="3812"/>
        <item x="2867"/>
        <item x="3809"/>
        <item x="4011"/>
        <item x="4189"/>
        <item x="5797"/>
        <item x="2558"/>
        <item x="1222"/>
        <item x="658"/>
        <item x="6374"/>
        <item x="5712"/>
        <item x="1043"/>
        <item x="2405"/>
        <item x="7161"/>
        <item x="1304"/>
        <item x="849"/>
        <item x="6055"/>
        <item x="1745"/>
        <item x="415"/>
        <item x="3127"/>
        <item x="5349"/>
        <item x="6693"/>
        <item x="207"/>
        <item x="478"/>
        <item x="6109"/>
        <item x="838"/>
        <item x="1455"/>
        <item x="1837"/>
        <item x="2826"/>
        <item x="2432"/>
        <item x="3228"/>
        <item x="4036"/>
        <item x="3393"/>
        <item x="3977"/>
        <item x="4559"/>
        <item x="7252"/>
        <item x="0"/>
        <item x="327"/>
        <item x="6482"/>
        <item x="6866"/>
        <item x="5220"/>
        <item x="776"/>
        <item x="4986"/>
        <item x="58"/>
        <item x="2425"/>
        <item x="6088"/>
        <item x="497"/>
        <item x="6256"/>
        <item x="3038"/>
        <item x="4393"/>
        <item x="4930"/>
        <item x="3733"/>
        <item x="1781"/>
        <item x="5398"/>
        <item x="4711"/>
        <item x="4868"/>
        <item x="2122"/>
        <item x="336"/>
        <item x="1548"/>
        <item x="2946"/>
        <item x="1339"/>
        <item x="4625"/>
        <item x="3159"/>
        <item x="1211"/>
        <item x="1443"/>
        <item x="1687"/>
        <item x="5190"/>
        <item x="4800"/>
        <item x="5185"/>
        <item x="6359"/>
        <item x="5956"/>
        <item x="1585"/>
        <item x="3220"/>
        <item x="2007"/>
        <item x="6581"/>
        <item x="746"/>
        <item x="4865"/>
        <item x="3437"/>
        <item x="6383"/>
        <item x="3178"/>
        <item x="3371"/>
        <item x="289"/>
        <item x="387"/>
        <item x="4"/>
        <item x="3486"/>
        <item x="6231"/>
        <item x="6026"/>
        <item x="5016"/>
        <item x="5667"/>
        <item x="1922"/>
        <item x="2046"/>
        <item x="5296"/>
        <item x="6714"/>
        <item x="7376"/>
        <item x="4873"/>
        <item x="1389"/>
        <item x="3956"/>
        <item x="2203"/>
        <item x="6514"/>
        <item x="2082"/>
        <item x="1224"/>
        <item x="2729"/>
        <item x="453"/>
        <item x="6608"/>
        <item x="5303"/>
        <item x="3370"/>
        <item x="4844"/>
        <item x="601"/>
        <item x="1693"/>
        <item x="5859"/>
        <item x="2439"/>
        <item x="5480"/>
        <item x="5221"/>
        <item x="1191"/>
        <item x="1792"/>
        <item x="559"/>
        <item x="2118"/>
        <item x="1929"/>
        <item x="3365"/>
        <item x="2279"/>
        <item x="94"/>
        <item x="2832"/>
        <item x="394"/>
        <item x="6996"/>
        <item x="449"/>
        <item x="3404"/>
        <item x="4003"/>
        <item x="7331"/>
        <item x="6079"/>
        <item x="4240"/>
        <item x="178"/>
        <item x="7387"/>
        <item x="5689"/>
        <item x="1934"/>
        <item x="2983"/>
        <item x="6984"/>
        <item x="812"/>
        <item x="5793"/>
        <item x="690"/>
        <item x="334"/>
        <item x="6396"/>
        <item x="3902"/>
        <item x="2298"/>
        <item x="3158"/>
        <item x="6679"/>
        <item x="6703"/>
        <item x="1027"/>
        <item x="7246"/>
        <item x="3893"/>
        <item x="297"/>
        <item x="7243"/>
        <item x="3493"/>
        <item x="669"/>
        <item x="1063"/>
        <item x="4534"/>
        <item x="5467"/>
        <item x="6635"/>
        <item x="7345"/>
        <item x="1360"/>
        <item x="3529"/>
        <item x="5291"/>
        <item x="5709"/>
        <item x="7339"/>
        <item x="5743"/>
        <item x="7053"/>
        <item x="2289"/>
        <item x="3888"/>
        <item x="7156"/>
        <item x="4515"/>
        <item x="4974"/>
        <item x="2103"/>
        <item x="4725"/>
        <item x="7164"/>
        <item x="538"/>
        <item x="5216"/>
        <item x="2"/>
        <item x="340"/>
        <item x="1105"/>
        <item x="4759"/>
        <item x="3714"/>
        <item x="3472"/>
        <item x="2350"/>
        <item x="5334"/>
        <item x="4979"/>
        <item x="1138"/>
        <item x="5380"/>
        <item x="5327"/>
        <item x="5516"/>
        <item x="2969"/>
        <item x="2534"/>
        <item x="1097"/>
        <item x="7198"/>
        <item x="2407"/>
        <item x="4536"/>
        <item x="4978"/>
        <item x="3541"/>
        <item x="741"/>
        <item x="4000"/>
        <item x="3284"/>
        <item x="902"/>
        <item x="3846"/>
        <item x="4140"/>
        <item x="7054"/>
        <item x="1596"/>
        <item x="4153"/>
        <item x="3173"/>
        <item x="4068"/>
        <item x="2595"/>
        <item x="2347"/>
        <item x="567"/>
        <item x="2948"/>
        <item x="6833"/>
        <item x="1897"/>
        <item x="3130"/>
        <item x="1329"/>
        <item x="2087"/>
        <item x="7402"/>
        <item x="3811"/>
        <item x="5093"/>
        <item x="813"/>
        <item x="4334"/>
        <item x="4147"/>
        <item x="5310"/>
        <item x="4613"/>
        <item x="6955"/>
        <item x="7008"/>
        <item x="439"/>
        <item x="4431"/>
        <item x="1424"/>
        <item x="7120"/>
        <item x="963"/>
        <item x="826"/>
        <item x="7056"/>
        <item x="5864"/>
        <item x="5877"/>
        <item x="4831"/>
        <item x="144"/>
        <item x="5870"/>
        <item x="5164"/>
        <item x="5927"/>
        <item x="6316"/>
        <item x="5597"/>
        <item x="1696"/>
        <item x="4439"/>
        <item x="6054"/>
        <item x="6626"/>
        <item x="2003"/>
        <item x="4828"/>
        <item x="2687"/>
        <item x="1705"/>
        <item x="2712"/>
        <item x="1372"/>
        <item x="4038"/>
        <item x="2717"/>
        <item x="4780"/>
        <item x="5662"/>
        <item x="6353"/>
        <item x="808"/>
        <item x="6653"/>
        <item x="5537"/>
        <item x="1452"/>
        <item x="545"/>
        <item x="2753"/>
        <item x="5527"/>
        <item x="1519"/>
        <item x="3965"/>
        <item x="1417"/>
        <item x="106"/>
        <item x="3397"/>
        <item x="105"/>
        <item x="3191"/>
        <item x="3282"/>
        <item x="3652"/>
        <item x="4242"/>
        <item x="3503"/>
        <item x="500"/>
        <item x="3525"/>
        <item x="4450"/>
        <item x="4229"/>
        <item x="5921"/>
        <item x="6511"/>
        <item x="4167"/>
        <item x="1625"/>
        <item x="660"/>
        <item x="1128"/>
        <item x="1634"/>
        <item x="1842"/>
        <item x="2259"/>
        <item x="6702"/>
        <item x="5119"/>
        <item x="4863"/>
        <item x="296"/>
        <item x="4897"/>
        <item x="408"/>
        <item x="7419"/>
        <item x="1257"/>
        <item x="2500"/>
        <item x="1824"/>
        <item x="4174"/>
        <item x="6498"/>
        <item x="5352"/>
        <item x="7272"/>
        <item x="328"/>
        <item x="3490"/>
        <item x="1018"/>
        <item x="444"/>
        <item x="6434"/>
        <item x="2091"/>
        <item x="277"/>
        <item x="6192"/>
        <item x="2602"/>
        <item x="5897"/>
        <item x="3962"/>
        <item x="1773"/>
        <item x="4664"/>
        <item x="6062"/>
        <item x="6382"/>
        <item x="3093"/>
        <item x="2217"/>
        <item x="2858"/>
        <item x="744"/>
        <item x="962"/>
        <item x="5986"/>
        <item x="3448"/>
        <item x="7137"/>
        <item x="6589"/>
        <item x="4581"/>
        <item x="6738"/>
        <item x="3635"/>
        <item x="6094"/>
        <item x="1445"/>
        <item x="1263"/>
        <item x="6722"/>
        <item x="1265"/>
        <item x="3283"/>
        <item x="1830"/>
        <item x="2794"/>
        <item x="2001"/>
        <item x="5781"/>
        <item x="1336"/>
        <item x="569"/>
        <item x="3510"/>
        <item x="1683"/>
        <item x="2280"/>
        <item x="801"/>
        <item x="906"/>
        <item x="527"/>
        <item x="4126"/>
        <item x="2521"/>
        <item x="3679"/>
        <item x="4435"/>
        <item x="5737"/>
        <item x="3958"/>
        <item x="7363"/>
        <item x="6553"/>
        <item x="2270"/>
        <item x="2477"/>
        <item x="4477"/>
        <item x="1164"/>
        <item x="172"/>
        <item x="2733"/>
        <item x="5916"/>
        <item x="6299"/>
        <item x="5604"/>
        <item x="2641"/>
        <item x="4602"/>
        <item x="6034"/>
        <item x="6691"/>
        <item x="7289"/>
        <item x="3832"/>
        <item x="3939"/>
        <item x="5525"/>
        <item x="4843"/>
        <item x="3090"/>
        <item x="6039"/>
        <item x="2907"/>
        <item x="5889"/>
        <item x="7328"/>
        <item x="7381"/>
        <item x="3671"/>
        <item x="5779"/>
        <item x="5090"/>
        <item x="1014"/>
        <item x="3176"/>
        <item x="2911"/>
        <item x="4901"/>
        <item x="3492"/>
        <item x="5568"/>
        <item x="3273"/>
        <item x="795"/>
        <item x="62"/>
        <item x="5275"/>
        <item x="6424"/>
        <item x="2095"/>
        <item x="5138"/>
        <item x="2725"/>
        <item x="3462"/>
        <item x="5599"/>
        <item x="6855"/>
        <item x="4737"/>
        <item x="4066"/>
        <item x="5222"/>
        <item x="4271"/>
        <item x="1207"/>
        <item x="2768"/>
        <item x="6072"/>
        <item x="627"/>
        <item x="3618"/>
        <item x="7375"/>
        <item x="596"/>
        <item x="1423"/>
        <item x="276"/>
        <item x="256"/>
        <item x="3112"/>
        <item x="2000"/>
        <item x="5865"/>
        <item x="1116"/>
        <item x="6966"/>
        <item x="3957"/>
        <item x="1098"/>
        <item x="6813"/>
        <item x="1093"/>
        <item x="4834"/>
        <item x="5776"/>
        <item x="2192"/>
        <item x="210"/>
        <item x="3467"/>
        <item x="7357"/>
        <item x="6389"/>
        <item x="926"/>
        <item x="4336"/>
        <item x="6215"/>
        <item x="2250"/>
        <item x="197"/>
        <item x="6712"/>
        <item x="1363"/>
        <item x="4524"/>
        <item x="341"/>
        <item x="895"/>
        <item x="2695"/>
        <item x="3267"/>
        <item x="3251"/>
        <item x="1621"/>
        <item x="6525"/>
        <item x="6942"/>
        <item x="1178"/>
        <item x="6194"/>
        <item x="5863"/>
        <item x="2818"/>
        <item x="674"/>
        <item x="4847"/>
        <item x="396"/>
        <item x="6669"/>
        <item x="3406"/>
        <item x="5358"/>
        <item x="4274"/>
        <item x="6217"/>
        <item x="1335"/>
        <item x="1598"/>
        <item x="10"/>
        <item x="1"/>
        <item x="2022"/>
        <item x="3418"/>
        <item x="1710"/>
        <item x="33"/>
        <item x="5571"/>
        <item x="7011"/>
        <item x="6355"/>
        <item x="6175"/>
        <item x="6986"/>
        <item x="3587"/>
        <item x="5484"/>
        <item x="286"/>
        <item x="3085"/>
        <item x="6881"/>
        <item x="619"/>
        <item x="555"/>
        <item x="5577"/>
        <item x="3992"/>
        <item x="5936"/>
        <item x="4378"/>
        <item x="4953"/>
        <item x="5446"/>
        <item x="3094"/>
        <item x="6756"/>
        <item x="1023"/>
        <item x="5254"/>
        <item x="6561"/>
        <item x="931"/>
        <item x="1807"/>
        <item x="2654"/>
        <item x="6087"/>
        <item x="5021"/>
        <item x="7277"/>
        <item x="648"/>
        <item x="4769"/>
        <item x="4931"/>
        <item x="774"/>
        <item x="2627"/>
        <item x="6053"/>
        <item x="3746"/>
        <item x="6655"/>
        <item x="591"/>
        <item x="5308"/>
        <item x="4603"/>
        <item x="6782"/>
        <item x="2720"/>
        <item x="5124"/>
        <item x="4357"/>
        <item x="2594"/>
        <item x="4971"/>
        <item x="608"/>
        <item x="1457"/>
        <item x="5307"/>
        <item x="1919"/>
        <item x="4419"/>
        <item x="6964"/>
        <item x="5810"/>
        <item x="2833"/>
        <item x="6179"/>
        <item x="7427"/>
        <item x="5967"/>
        <item x="95"/>
        <item x="6285"/>
        <item x="672"/>
        <item x="3164"/>
        <item x="4209"/>
        <item x="7230"/>
        <item x="4672"/>
        <item x="3359"/>
        <item x="3631"/>
        <item x="2400"/>
        <item x="3955"/>
        <item x="305"/>
        <item x="2881"/>
        <item x="5806"/>
        <item x="2531"/>
        <item x="1134"/>
        <item x="1418"/>
        <item x="6794"/>
        <item x="4427"/>
        <item x="5148"/>
        <item x="4560"/>
        <item x="5541"/>
        <item x="4408"/>
        <item x="4743"/>
        <item x="3438"/>
        <item x="6957"/>
        <item x="2772"/>
        <item x="988"/>
        <item x="2433"/>
        <item x="7238"/>
        <item x="6027"/>
        <item x="6042"/>
        <item x="5487"/>
        <item x="848"/>
        <item x="3555"/>
        <item x="639"/>
        <item x="5094"/>
        <item x="1801"/>
        <item x="1900"/>
        <item x="7103"/>
        <item x="4325"/>
        <item x="5673"/>
        <item x="584"/>
        <item x="6024"/>
        <item x="54"/>
        <item x="5104"/>
        <item x="6277"/>
        <item x="6118"/>
        <item x="6696"/>
        <item x="5651"/>
        <item x="4623"/>
        <item x="3698"/>
        <item x="1530"/>
        <item x="4309"/>
        <item x="4236"/>
        <item x="3478"/>
        <item x="504"/>
        <item x="1321"/>
        <item x="6178"/>
        <item x="4032"/>
        <item x="5084"/>
        <item x="4101"/>
        <item x="4861"/>
        <item x="2480"/>
        <item x="2876"/>
        <item x="5617"/>
        <item x="3653"/>
        <item x="4072"/>
        <item x="6106"/>
        <item x="2784"/>
        <item x="2444"/>
        <item x="2897"/>
        <item x="2937"/>
        <item x="2308"/>
        <item x="2048"/>
        <item x="2766"/>
        <item x="5153"/>
        <item x="1175"/>
        <item x="7293"/>
        <item x="3896"/>
        <item x="2073"/>
        <item x="4751"/>
        <item x="5499"/>
        <item x="6554"/>
        <item x="5051"/>
        <item x="218"/>
        <item x="2322"/>
        <item x="5139"/>
        <item x="5912"/>
        <item x="6924"/>
        <item x="5813"/>
        <item x="7148"/>
        <item x="4369"/>
        <item x="2689"/>
        <item x="5162"/>
        <item x="2968"/>
        <item x="1148"/>
        <item x="7352"/>
        <item x="1259"/>
        <item x="360"/>
        <item x="7215"/>
        <item x="6971"/>
        <item x="5625"/>
        <item x="990"/>
        <item x="5881"/>
        <item x="3923"/>
        <item x="3475"/>
        <item x="894"/>
        <item x="4764"/>
        <item x="5758"/>
        <item x="4642"/>
        <item x="146"/>
        <item x="5968"/>
        <item x="4762"/>
        <item x="3027"/>
        <item x="3933"/>
        <item x="5868"/>
        <item x="3028"/>
        <item x="4687"/>
        <item x="6645"/>
        <item x="5949"/>
        <item x="5811"/>
        <item x="5510"/>
        <item x="6965"/>
        <item x="3710"/>
        <item x="2054"/>
        <item x="6504"/>
        <item x="5909"/>
        <item x="7355"/>
        <item x="5083"/>
        <item x="4303"/>
        <item x="1861"/>
        <item x="822"/>
        <item x="2796"/>
        <item x="4525"/>
        <item x="1867"/>
        <item x="6264"/>
        <item x="1964"/>
        <item x="1468"/>
        <item x="4281"/>
        <item x="426"/>
        <item x="6593"/>
        <item x="6411"/>
        <item x="5245"/>
        <item x="6568"/>
        <item x="6473"/>
        <item x="4599"/>
        <item x="5830"/>
        <item x="6258"/>
        <item x="3060"/>
        <item x="5312"/>
        <item x="6801"/>
        <item x="2011"/>
        <item x="7417"/>
        <item x="670"/>
        <item x="6902"/>
        <item x="4107"/>
        <item x="3614"/>
        <item x="3515"/>
        <item x="6641"/>
        <item x="7045"/>
        <item x="2816"/>
        <item x="2718"/>
        <item x="258"/>
        <item x="6331"/>
        <item x="7092"/>
        <item x="322"/>
        <item x="2914"/>
        <item x="182"/>
        <item x="540"/>
        <item x="6847"/>
        <item x="4588"/>
        <item x="1662"/>
        <item x="5554"/>
        <item x="5931"/>
        <item x="6326"/>
        <item x="3912"/>
        <item x="1619"/>
        <item x="5299"/>
        <item x="4942"/>
        <item x="5703"/>
        <item x="5225"/>
        <item x="1493"/>
        <item x="3255"/>
        <item x="707"/>
        <item x="4919"/>
        <item x="6172"/>
        <item x="3622"/>
        <item x="4614"/>
        <item x="5258"/>
        <item x="2896"/>
        <item x="7344"/>
        <item x="7340"/>
        <item x="3800"/>
        <item x="4782"/>
        <item x="6867"/>
        <item x="6317"/>
        <item x="2561"/>
        <item x="7110"/>
        <item x="1794"/>
        <item x="57"/>
        <item x="3010"/>
        <item x="6238"/>
        <item x="5579"/>
        <item x="7394"/>
        <item x="4275"/>
        <item x="127"/>
        <item x="46"/>
        <item x="4531"/>
        <item x="5366"/>
        <item x="308"/>
        <item x="6765"/>
        <item x="2222"/>
        <item x="1680"/>
        <item x="7099"/>
        <item x="6093"/>
        <item x="2819"/>
        <item x="1857"/>
        <item x="1924"/>
        <item x="5992"/>
        <item x="509"/>
        <item x="2418"/>
        <item x="3656"/>
        <item x="6987"/>
        <item x="2778"/>
        <item x="846"/>
        <item x="1463"/>
        <item x="29"/>
        <item x="4939"/>
        <item x="1782"/>
        <item x="5189"/>
        <item x="6915"/>
        <item x="6772"/>
        <item x="4406"/>
        <item x="6788"/>
        <item x="4892"/>
        <item x="4081"/>
        <item x="99"/>
        <item x="5424"/>
        <item x="1117"/>
        <item x="1799"/>
        <item x="96"/>
        <item x="116"/>
        <item x="1682"/>
        <item x="2864"/>
        <item x="886"/>
        <item x="695"/>
        <item x="2220"/>
        <item x="3011"/>
        <item x="2974"/>
        <item x="170"/>
        <item x="6569"/>
        <item x="6388"/>
        <item x="3041"/>
        <item x="4980"/>
        <item x="7337"/>
        <item x="1183"/>
        <item x="1823"/>
        <item x="1113"/>
        <item x="3361"/>
        <item x="3419"/>
        <item x="2463"/>
        <item x="2852"/>
        <item x="5612"/>
        <item x="6096"/>
        <item x="3669"/>
        <item x="3358"/>
        <item x="1407"/>
        <item x="820"/>
        <item x="7151"/>
        <item x="4470"/>
        <item x="6717"/>
        <item x="5430"/>
        <item x="5409"/>
        <item x="5386"/>
        <item x="5508"/>
        <item x="6368"/>
        <item x="6974"/>
        <item x="3886"/>
        <item x="1203"/>
        <item x="2890"/>
        <item x="1641"/>
        <item x="22"/>
        <item x="1534"/>
        <item x="3738"/>
        <item x="842"/>
        <item x="4955"/>
        <item x="413"/>
        <item x="7361"/>
        <item x="67"/>
        <item x="6501"/>
        <item x="810"/>
        <item x="4105"/>
        <item x="6450"/>
        <item x="1359"/>
        <item x="4809"/>
        <item x="2248"/>
        <item x="5241"/>
        <item x="5476"/>
        <item x="643"/>
        <item x="6332"/>
        <item x="6251"/>
        <item x="6177"/>
        <item x="6212"/>
        <item x="5060"/>
        <item x="6115"/>
        <item x="861"/>
        <item x="112"/>
        <item x="1255"/>
        <item x="4708"/>
        <item x="6694"/>
        <item x="2936"/>
        <item x="4700"/>
        <item x="6884"/>
        <item x="4363"/>
        <item x="5745"/>
        <item x="6230"/>
        <item x="3405"/>
        <item x="5802"/>
        <item x="3964"/>
        <item x="1719"/>
        <item x="7071"/>
        <item x="7412"/>
        <item x="4389"/>
        <item x="4823"/>
        <item x="5849"/>
        <item x="1702"/>
        <item x="6452"/>
        <item x="5998"/>
        <item x="7208"/>
        <item x="2162"/>
        <item x="6595"/>
        <item x="1806"/>
        <item x="184"/>
        <item x="2044"/>
        <item x="6775"/>
        <item x="1752"/>
        <item x="5346"/>
        <item x="5728"/>
        <item x="6114"/>
        <item x="5181"/>
        <item x="7158"/>
        <item x="1844"/>
        <item x="7152"/>
        <item x="6522"/>
        <item x="4193"/>
        <item x="3414"/>
        <item x="5402"/>
        <item x="1789"/>
        <item x="4552"/>
        <item x="4990"/>
        <item x="6131"/>
        <item x="772"/>
        <item x="5748"/>
        <item x="7015"/>
        <item x="1126"/>
        <item x="4825"/>
        <item x="5047"/>
        <item x="620"/>
        <item x="943"/>
        <item x="4604"/>
        <item x="1943"/>
        <item x="6910"/>
        <item x="5913"/>
        <item x="6292"/>
        <item x="6099"/>
        <item x="811"/>
        <item x="7378"/>
        <item x="4768"/>
        <item x="6846"/>
        <item x="59"/>
        <item x="6448"/>
        <item x="1579"/>
        <item x="3214"/>
        <item x="2774"/>
        <item x="4811"/>
        <item x="4047"/>
        <item x="1800"/>
        <item x="576"/>
        <item x="5324"/>
        <item x="4017"/>
        <item x="6962"/>
        <item x="5218"/>
        <item x="3740"/>
        <item x="5524"/>
        <item x="2342"/>
        <item x="3167"/>
        <item x="1215"/>
        <item x="266"/>
        <item x="7217"/>
        <item x="7101"/>
        <item x="5655"/>
        <item x="142"/>
        <item x="2567"/>
        <item x="5518"/>
        <item x="5908"/>
        <item x="4286"/>
        <item x="7231"/>
        <item x="2810"/>
        <item x="6356"/>
        <item x="420"/>
        <item x="5918"/>
        <item x="6100"/>
        <item x="6295"/>
        <item x="6490"/>
        <item x="6031"/>
        <item x="1636"/>
        <item x="2739"/>
        <item x="5892"/>
        <item x="5108"/>
        <item x="6718"/>
        <item x="3444"/>
        <item x="5235"/>
        <item x="7301"/>
        <item x="539"/>
        <item x="3122"/>
        <item x="6057"/>
        <item x="5804"/>
        <item x="4812"/>
        <item x="5412"/>
        <item x="6323"/>
        <item x="6245"/>
        <item x="4102"/>
        <item x="5946"/>
        <item x="3739"/>
        <item x="5794"/>
        <item x="6208"/>
        <item x="5158"/>
        <item x="128"/>
        <item x="4367"/>
        <item x="2769"/>
        <item x="2661"/>
        <item x="2010"/>
        <item x="6281"/>
        <item x="6799"/>
        <item x="5432"/>
        <item x="5331"/>
        <item x="2527"/>
        <item x="4280"/>
        <item x="2015"/>
        <item x="6824"/>
        <item x="3449"/>
        <item x="6515"/>
        <item x="5416"/>
        <item x="6166"/>
        <item x="4583"/>
        <item x="6422"/>
        <item x="5736"/>
        <item x="7326"/>
        <item x="5045"/>
        <item x="5448"/>
        <item x="5066"/>
        <item x="7425"/>
        <item x="6659"/>
        <item x="7393"/>
        <item x="3480"/>
        <item x="5784"/>
        <item x="49"/>
        <item x="2846"/>
        <item x="3776"/>
        <item x="4198"/>
        <item x="3026"/>
        <item x="4686"/>
        <item x="5110"/>
        <item x="1545"/>
        <item x="23"/>
        <item x="640"/>
        <item x="5493"/>
        <item x="739"/>
        <item x="2269"/>
        <item x="6361"/>
        <item x="2454"/>
        <item x="4192"/>
        <item x="2879"/>
        <item x="473"/>
        <item x="837"/>
        <item x="1462"/>
        <item x="434"/>
        <item x="6476"/>
        <item x="3627"/>
        <item x="7332"/>
        <item x="5637"/>
        <item x="5687"/>
        <item x="493"/>
        <item x="7003"/>
        <item x="1170"/>
        <item x="3509"/>
        <item x="87"/>
        <item x="309"/>
        <item x="5003"/>
        <item x="6268"/>
        <item x="5540"/>
        <item x="1388"/>
        <item x="7350"/>
        <item x="5017"/>
        <item x="1778"/>
        <item x="3719"/>
        <item x="6571"/>
        <item x="4430"/>
        <item x="1400"/>
        <item x="4799"/>
        <item x="1239"/>
        <item x="3377"/>
        <item x="5547"/>
        <item x="290"/>
        <item x="7374"/>
        <item x="1846"/>
        <item x="3880"/>
        <item x="3348"/>
        <item x="666"/>
        <item x="1056"/>
        <item x="5602"/>
        <item x="56"/>
        <item x="5427"/>
        <item x="4848"/>
        <item x="4894"/>
        <item x="5070"/>
        <item x="5063"/>
        <item x="7055"/>
        <item x="1790"/>
        <item x="2045"/>
        <item x="4173"/>
        <item x="2545"/>
        <item x="5592"/>
        <item x="6190"/>
        <item x="498"/>
        <item x="2791"/>
        <item x="1330"/>
        <item x="3188"/>
        <item x="284"/>
        <item x="6523"/>
        <item x="2066"/>
        <item x="6575"/>
        <item x="4195"/>
        <item x="7396"/>
        <item x="3279"/>
        <item x="3674"/>
        <item x="778"/>
        <item x="2516"/>
        <item x="6372"/>
        <item x="6690"/>
        <item x="156"/>
        <item x="4590"/>
        <item x="6890"/>
        <item x="6305"/>
        <item x="7282"/>
        <item x="6923"/>
        <item x="6988"/>
        <item x="1560"/>
        <item x="4509"/>
        <item x="4466"/>
        <item x="5109"/>
        <item x="4267"/>
        <item x="6784"/>
        <item x="7346"/>
        <item x="3550"/>
        <item x="5795"/>
        <item x="2413"/>
        <item x="561"/>
        <item x="7039"/>
        <item x="1435"/>
        <item x="6541"/>
        <item x="2442"/>
        <item x="3691"/>
        <item x="4820"/>
        <item x="1051"/>
        <item x="2200"/>
        <item x="4250"/>
        <item x="6604"/>
        <item x="3189"/>
        <item x="6423"/>
        <item x="6126"/>
        <item x="573"/>
        <item x="456"/>
        <item x="2216"/>
        <item x="2839"/>
        <item x="48"/>
        <item x="1753"/>
        <item x="6555"/>
        <item x="4578"/>
        <item x="882"/>
        <item x="5114"/>
        <item x="5929"/>
        <item x="3783"/>
        <item x="4168"/>
        <item x="3974"/>
        <item x="399"/>
        <item x="6074"/>
        <item x="5640"/>
        <item x="3582"/>
        <item x="1067"/>
        <item x="4717"/>
        <item x="6802"/>
        <item x="3003"/>
        <item x="5253"/>
        <item x="3524"/>
        <item x="6241"/>
        <item x="6853"/>
        <item x="5393"/>
        <item x="2150"/>
        <item x="2018"/>
        <item x="5969"/>
        <item x="6233"/>
        <item x="6663"/>
        <item x="4517"/>
        <item x="2507"/>
        <item x="4094"/>
        <item x="6091"/>
        <item x="6719"/>
        <item x="3864"/>
        <item x="2139"/>
        <item x="4702"/>
        <item x="5627"/>
        <item x="235"/>
        <item x="6534"/>
        <item x="3216"/>
        <item x="1957"/>
        <item x="3750"/>
        <item x="7219"/>
        <item x="6612"/>
        <item x="3104"/>
        <item x="400"/>
        <item x="438"/>
        <item x="743"/>
        <item x="6023"/>
        <item x="404"/>
        <item x="2278"/>
        <item x="4422"/>
        <item x="2773"/>
        <item x="965"/>
        <item x="4877"/>
        <item x="1909"/>
        <item x="6491"/>
        <item x="2416"/>
        <item x="3208"/>
        <item x="6013"/>
        <item x="4059"/>
        <item x="4697"/>
        <item x="3147"/>
        <item x="3396"/>
        <item x="4170"/>
        <item x="4175"/>
        <item x="6313"/>
        <item x="768"/>
        <item x="388"/>
        <item x="5805"/>
        <item x="4273"/>
        <item x="6627"/>
        <item x="7068"/>
        <item x="5406"/>
        <item x="977"/>
        <item x="4485"/>
        <item x="5507"/>
        <item x="3447"/>
        <item x="5036"/>
        <item x="2332"/>
        <item x="3810"/>
        <item x="5315"/>
        <item x="3350"/>
        <item x="2051"/>
        <item x="1547"/>
        <item x="1306"/>
        <item x="3770"/>
        <item x="3575"/>
        <item x="2851"/>
        <item x="7226"/>
        <item x="4269"/>
        <item x="896"/>
        <item x="278"/>
        <item x="5032"/>
        <item x="3505"/>
        <item x="847"/>
        <item x="3779"/>
        <item x="1154"/>
        <item x="6336"/>
        <item x="872"/>
        <item x="6165"/>
        <item x="901"/>
        <item x="4332"/>
        <item x="4045"/>
        <item x="4446"/>
        <item x="6935"/>
        <item x="7093"/>
        <item x="3398"/>
        <item x="3788"/>
        <item x="5150"/>
        <item x="2065"/>
        <item x="5762"/>
        <item x="505"/>
        <item x="3870"/>
        <item x="7368"/>
        <item x="971"/>
        <item x="1839"/>
        <item x="1241"/>
        <item x="932"/>
        <item x="5039"/>
        <item x="1772"/>
        <item x="483"/>
        <item x="3253"/>
        <item x="6839"/>
        <item x="2640"/>
        <item x="518"/>
        <item x="1701"/>
        <item x="1370"/>
        <item x="4077"/>
        <item x="821"/>
        <item x="4651"/>
        <item x="3314"/>
        <item x="3696"/>
        <item x="2503"/>
        <item x="5605"/>
        <item x="6762"/>
        <item x="6562"/>
        <item x="3182"/>
        <item x="149"/>
        <item x="2371"/>
        <item x="7229"/>
        <item x="2240"/>
        <item x="5137"/>
        <item x="3451"/>
        <item x="4405"/>
        <item x="4733"/>
        <item x="6386"/>
        <item x="52"/>
        <item x="5011"/>
        <item x="7078"/>
        <item x="2369"/>
        <item x="7094"/>
        <item x="2813"/>
        <item x="1942"/>
        <item x="3250"/>
        <item x="43"/>
        <item x="3289"/>
        <item x="5987"/>
        <item x="825"/>
        <item x="7171"/>
        <item x="4796"/>
        <item x="3839"/>
        <item x="6467"/>
        <item x="6662"/>
        <item x="7030"/>
        <item x="3135"/>
        <item x="4307"/>
        <item x="5010"/>
        <item x="414"/>
        <item x="5211"/>
        <item x="5569"/>
        <item x="3940"/>
        <item x="7384"/>
        <item x="3476"/>
        <item x="6330"/>
        <item x="3799"/>
        <item x="1193"/>
        <item x="3473"/>
        <item x="353"/>
        <item x="6650"/>
        <item x="4576"/>
        <item x="1515"/>
        <item x="2509"/>
        <item x="4870"/>
        <item x="2942"/>
        <item x="2449"/>
        <item x="6060"/>
        <item x="3234"/>
        <item x="4368"/>
        <item x="6228"/>
        <item x="3607"/>
        <item x="3040"/>
        <item x="7291"/>
        <item x="6506"/>
        <item x="2756"/>
        <item x="2227"/>
        <item x="1870"/>
        <item x="2892"/>
        <item x="5706"/>
        <item x="4688"/>
        <item x="4508"/>
        <item x="3597"/>
        <item x="1906"/>
        <item x="6005"/>
        <item x="243"/>
        <item x="3144"/>
        <item x="2899"/>
        <item x="1553"/>
        <item x="558"/>
        <item x="4010"/>
        <item x="2263"/>
        <item x="3568"/>
        <item x="3932"/>
        <item x="1114"/>
        <item x="2967"/>
        <item x="4778"/>
        <item x="5403"/>
        <item x="461"/>
        <item x="5961"/>
        <item x="1889"/>
        <item x="5996"/>
        <item x="2152"/>
        <item x="2080"/>
        <item x="3274"/>
        <item x="3876"/>
        <item x="4376"/>
        <item x="565"/>
        <item x="2954"/>
        <item x="5973"/>
        <item x="7146"/>
        <item x="6908"/>
        <item x="2475"/>
        <item x="157"/>
        <item x="2170"/>
        <item x="2847"/>
        <item x="7096"/>
        <item x="1276"/>
        <item x="4803"/>
        <item x="5882"/>
        <item x="4461"/>
        <item x="3210"/>
        <item x="1843"/>
        <item x="5361"/>
        <item x="1966"/>
        <item x="1070"/>
        <item x="3808"/>
        <item x="4400"/>
        <item x="1096"/>
        <item x="36"/>
        <item x="7343"/>
        <item x="4666"/>
        <item x="2283"/>
        <item x="2701"/>
        <item x="5357"/>
        <item x="4716"/>
        <item x="800"/>
        <item x="2166"/>
        <item x="4449"/>
        <item x="2528"/>
        <item x="6167"/>
        <item x="6346"/>
        <item x="6733"/>
        <item x="730"/>
        <item x="180"/>
        <item x="4763"/>
        <item x="7181"/>
        <item x="7432"/>
        <item x="4793"/>
        <item x="2844"/>
        <item x="2694"/>
        <item x="4742"/>
        <item x="4085"/>
        <item x="788"/>
        <item x="6413"/>
        <item x="1617"/>
        <item x="3496"/>
        <item x="6431"/>
        <item x="5862"/>
        <item x="1608"/>
        <item x="3054"/>
        <item x="1978"/>
        <item x="6011"/>
        <item x="568"/>
        <item x="5197"/>
        <item x="3186"/>
        <item x="2340"/>
        <item x="5030"/>
        <item x="4220"/>
        <item x="3317"/>
        <item x="2517"/>
        <item x="3067"/>
        <item x="6068"/>
        <item x="2282"/>
        <item x="3288"/>
        <item x="3663"/>
        <item x="1667"/>
        <item x="7032"/>
        <item x="4318"/>
        <item x="301"/>
        <item x="1618"/>
        <item x="714"/>
        <item x="6494"/>
        <item x="7020"/>
        <item x="357"/>
        <item x="3990"/>
        <item x="4582"/>
        <item x="4663"/>
        <item x="5789"/>
        <item x="544"/>
        <item x="616"/>
        <item x="2440"/>
        <item x="5453"/>
        <item x="3643"/>
        <item x="2541"/>
        <item x="2809"/>
        <item x="5301"/>
        <item x="1853"/>
        <item x="1681"/>
        <item x="4329"/>
        <item x="5827"/>
        <item x="6454"/>
        <item x="3840"/>
        <item x="3222"/>
        <item x="5278"/>
        <item x="4118"/>
        <item x="5840"/>
        <item x="5685"/>
        <item x="4231"/>
        <item x="1061"/>
        <item x="1679"/>
        <item x="1024"/>
        <item x="3039"/>
        <item x="6826"/>
        <item x="4152"/>
        <item x="6462"/>
        <item x="2268"/>
        <item x="2426"/>
        <item x="4001"/>
        <item x="4802"/>
        <item x="5100"/>
        <item x="2721"/>
        <item x="2376"/>
        <item x="3819"/>
        <item x="3999"/>
        <item x="2568"/>
        <item x="4457"/>
        <item x="6652"/>
        <item x="6544"/>
        <item x="2271"/>
        <item x="5444"/>
        <item x="5255"/>
        <item x="6675"/>
        <item x="7263"/>
        <item x="6137"/>
        <item x="5505"/>
        <item x="1037"/>
        <item x="253"/>
        <item x="2542"/>
        <item x="5575"/>
        <item x="265"/>
        <item x="5055"/>
        <item x="316"/>
        <item x="4818"/>
        <item x="1287"/>
        <item x="6040"/>
        <item x="1290"/>
        <item x="6928"/>
        <item x="2450"/>
        <item x="6732"/>
        <item x="4346"/>
        <item x="6905"/>
        <item x="2466"/>
        <item x="1776"/>
        <item x="13"/>
        <item x="3883"/>
        <item x="1692"/>
        <item x="1140"/>
        <item x="3227"/>
        <item x="6453"/>
        <item x="5710"/>
        <item x="1828"/>
        <item x="4951"/>
        <item x="4356"/>
        <item x="4661"/>
        <item x="5240"/>
        <item x="7183"/>
        <item x="5833"/>
        <item x="3099"/>
        <item x="3394"/>
        <item x="4612"/>
        <item x="5836"/>
        <item x="3662"/>
        <item x="792"/>
        <item x="5729"/>
        <item x="6117"/>
        <item x="6951"/>
        <item x="5896"/>
        <item x="5560"/>
        <item x="285"/>
        <item x="5439"/>
        <item x="3919"/>
        <item x="5562"/>
        <item x="7385"/>
        <item x="6980"/>
        <item x="4071"/>
        <item x="3117"/>
        <item x="2428"/>
        <item x="3778"/>
        <item x="6244"/>
        <item x="5178"/>
        <item x="5256"/>
        <item x="6502"/>
        <item x="4399"/>
        <item x="5607"/>
        <item x="7125"/>
        <item x="6991"/>
        <item x="1171"/>
        <item x="4707"/>
        <item x="6654"/>
        <item x="425"/>
        <item x="2792"/>
        <item x="4315"/>
        <item x="1168"/>
        <item x="4415"/>
        <item x="416"/>
        <item x="3450"/>
        <item x="3533"/>
        <item x="5209"/>
        <item x="7157"/>
        <item x="64"/>
        <item x="2964"/>
        <item x="2904"/>
        <item x="3996"/>
        <item x="2590"/>
        <item x="7367"/>
        <item x="2999"/>
        <item x="1915"/>
        <item x="704"/>
        <item x="391"/>
        <item x="2525"/>
        <item x="6050"/>
        <item x="3148"/>
        <item x="4034"/>
        <item x="5620"/>
        <item x="219"/>
        <item x="3879"/>
        <item x="6806"/>
        <item x="1986"/>
        <item x="5374"/>
        <item x="5206"/>
        <item x="6211"/>
        <item x="3422"/>
        <item x="1606"/>
        <item x="5711"/>
        <item x="4383"/>
        <item x="477"/>
        <item x="1601"/>
        <item x="4218"/>
        <item x="925"/>
        <item x="4845"/>
        <item x="6343"/>
        <item x="2393"/>
        <item x="3231"/>
        <item x="245"/>
        <item x="2387"/>
        <item x="3494"/>
        <item x="3423"/>
        <item x="4705"/>
        <item x="2254"/>
        <item x="5991"/>
        <item x="3634"/>
        <item x="4008"/>
        <item x="5389"/>
        <item x="6252"/>
        <item x="7399"/>
        <item x="5553"/>
        <item x="5573"/>
        <item x="1603"/>
        <item x="1611"/>
        <item x="215"/>
        <item x="942"/>
        <item x="4058"/>
        <item x="6551"/>
        <item x="5817"/>
        <item x="5688"/>
        <item x="753"/>
        <item x="4298"/>
        <item x="3205"/>
        <item x="2857"/>
        <item x="4019"/>
        <item x="5724"/>
        <item x="5915"/>
        <item x="5535"/>
        <item x="5343"/>
        <item x="1729"/>
        <item x="5355"/>
        <item x="4921"/>
        <item x="1325"/>
        <item x="1478"/>
        <item x="1982"/>
        <item x="2786"/>
        <item x="1349"/>
        <item x="5433"/>
        <item x="4359"/>
        <item x="6862"/>
        <item x="1040"/>
        <item x="6920"/>
        <item x="4679"/>
        <item x="2685"/>
        <item x="2980"/>
        <item x="2307"/>
        <item x="213"/>
        <item x="4380"/>
        <item x="6995"/>
        <item x="3519"/>
        <item x="6540"/>
        <item x="5085"/>
        <item x="6851"/>
        <item x="5947"/>
        <item x="5319"/>
        <item x="6559"/>
        <item x="2742"/>
        <item x="7012"/>
        <item x="7258"/>
        <item x="2496"/>
        <item x="1437"/>
        <item x="3578"/>
        <item x="593"/>
        <item x="5664"/>
        <item x="3922"/>
        <item x="5983"/>
        <item x="3666"/>
        <item x="72"/>
        <item x="6391"/>
        <item x="4994"/>
        <item x="3215"/>
        <item x="2183"/>
        <item x="6610"/>
        <item x="5659"/>
        <item x="5645"/>
        <item x="3720"/>
        <item x="6209"/>
        <item x="4689"/>
        <item x="2337"/>
        <item x="4654"/>
        <item x="3827"/>
        <item x="6548"/>
        <item x="3226"/>
        <item x="3758"/>
        <item x="1186"/>
        <item x="996"/>
        <item x="5696"/>
        <item x="2781"/>
        <item x="5464"/>
        <item x="3630"/>
        <item x="4476"/>
        <item x="2988"/>
        <item x="884"/>
        <item x="460"/>
        <item x="4856"/>
        <item x="6975"/>
        <item x="4806"/>
        <item x="547"/>
        <item x="4041"/>
        <item x="7240"/>
        <item x="6150"/>
        <item x="4876"/>
        <item x="3577"/>
        <item x="3105"/>
        <item x="3548"/>
        <item x="6573"/>
        <item x="1728"/>
        <item x="1045"/>
        <item x="1504"/>
        <item x="239"/>
        <item x="6112"/>
        <item x="6110"/>
        <item x="5959"/>
        <item x="507"/>
        <item x="5232"/>
        <item x="3477"/>
        <item x="4527"/>
        <item x="6030"/>
        <item x="226"/>
        <item x="3400"/>
        <item x="6195"/>
        <item x="4693"/>
        <item x="968"/>
        <item x="5238"/>
        <item x="3213"/>
        <item x="5219"/>
        <item x="3755"/>
        <item x="1223"/>
        <item x="268"/>
        <item x="5451"/>
        <item x="6269"/>
        <item x="6969"/>
        <item x="6811"/>
        <item x="7040"/>
        <item x="1854"/>
        <item x="7407"/>
        <item x="2604"/>
        <item x="5013"/>
        <item x="3198"/>
        <item x="249"/>
        <item x="1311"/>
        <item x="161"/>
        <item x="550"/>
        <item x="232"/>
        <item x="1371"/>
        <item x="2787"/>
        <item x="5105"/>
        <item x="5971"/>
        <item x="6366"/>
        <item x="2903"/>
        <item x="3843"/>
        <item x="6259"/>
        <item x="5479"/>
        <item x="4310"/>
        <item x="3648"/>
        <item x="6852"/>
        <item x="2354"/>
        <item x="5972"/>
        <item x="4905"/>
        <item x="2168"/>
        <item x="580"/>
        <item x="6153"/>
        <item x="6385"/>
        <item x="5954"/>
        <item x="5856"/>
        <item x="3704"/>
        <item x="5735"/>
        <item x="6872"/>
        <item x="6105"/>
        <item x="7026"/>
        <item x="85"/>
        <item x="858"/>
        <item x="6912"/>
        <item x="2382"/>
        <item x="2555"/>
        <item x="2586"/>
        <item x="1184"/>
        <item x="1459"/>
        <item x="3427"/>
        <item x="1034"/>
        <item x="789"/>
        <item x="1645"/>
        <item x="1156"/>
        <item x="3518"/>
        <item x="2735"/>
        <item x="4551"/>
        <item x="2508"/>
        <item x="2481"/>
        <item x="1046"/>
        <item x="2519"/>
        <item x="4732"/>
        <item x="686"/>
        <item x="4473"/>
        <item x="2077"/>
        <item x="4741"/>
        <item x="1551"/>
        <item x="3767"/>
        <item x="482"/>
        <item x="3715"/>
        <item x="100"/>
        <item x="1279"/>
        <item x="4351"/>
        <item x="238"/>
        <item x="1890"/>
        <item x="2438"/>
        <item x="5129"/>
        <item x="4263"/>
        <item x="2845"/>
        <item x="1077"/>
        <item x="5801"/>
        <item x="3676"/>
        <item x="3002"/>
        <item x="3557"/>
        <item x="4997"/>
        <item x="393"/>
        <item x="2686"/>
        <item x="2571"/>
        <item x="706"/>
        <item x="5981"/>
        <item x="1808"/>
        <item x="6064"/>
        <item x="2691"/>
        <item x="2653"/>
        <item x="7362"/>
        <item x="2206"/>
        <item x="4354"/>
        <item x="5325"/>
        <item x="7364"/>
        <item x="2593"/>
        <item x="2682"/>
        <item x="2163"/>
        <item x="7087"/>
        <item x="716"/>
        <item x="2252"/>
        <item x="3887"/>
        <item x="2665"/>
        <item x="3005"/>
        <item x="6512"/>
        <item x="6812"/>
        <item x="1578"/>
        <item x="5582"/>
        <item x="203"/>
        <item x="2747"/>
        <item x="6403"/>
        <item x="833"/>
        <item x="517"/>
        <item x="3535"/>
        <item x="1358"/>
        <item x="2609"/>
        <item x="4455"/>
        <item x="3942"/>
        <item x="7334"/>
        <item x="2793"/>
        <item x="1630"/>
        <item x="2408"/>
        <item x="1001"/>
        <item x="875"/>
        <item x="1205"/>
        <item x="1954"/>
        <item x="5127"/>
        <item x="5767"/>
        <item x="1899"/>
        <item x="2612"/>
        <item x="3395"/>
        <item x="5530"/>
        <item x="7254"/>
        <item x="2075"/>
        <item x="2164"/>
        <item x="1413"/>
        <item x="6247"/>
        <item x="2596"/>
        <item x="330"/>
        <item x="3610"/>
        <item x="273"/>
        <item x="6744"/>
        <item x="3821"/>
        <item x="2902"/>
        <item x="6524"/>
        <item x="5272"/>
        <item x="6213"/>
        <item x="4701"/>
        <item x="6350"/>
        <item x="4948"/>
        <item x="6291"/>
        <item x="5722"/>
        <item x="5340"/>
        <item x="6879"/>
        <item x="4618"/>
        <item x="5196"/>
        <item x="5305"/>
        <item x="754"/>
        <item x="4113"/>
        <item x="2543"/>
        <item x="4016"/>
        <item x="2979"/>
        <item x="1704"/>
        <item x="432"/>
        <item x="2114"/>
        <item x="3100"/>
        <item x="7239"/>
        <item x="3558"/>
        <item x="935"/>
        <item x="6791"/>
        <item x="7400"/>
        <item x="4867"/>
        <item x="1610"/>
        <item x="3194"/>
        <item x="947"/>
        <item x="5681"/>
        <item x="6692"/>
        <item x="223"/>
        <item x="5542"/>
        <item x="1524"/>
        <item x="5173"/>
        <item x="3973"/>
        <item x="829"/>
        <item x="5994"/>
        <item x="4371"/>
        <item x="1523"/>
        <item x="1999"/>
        <item x="155"/>
        <item x="3499"/>
        <item x="5557"/>
        <item x="2415"/>
        <item x="1588"/>
        <item x="2309"/>
        <item x="978"/>
        <item x="6629"/>
        <item x="1788"/>
        <item x="6613"/>
        <item x="1817"/>
        <item x="7111"/>
        <item x="4098"/>
        <item x="5682"/>
        <item x="1286"/>
        <item x="740"/>
        <item x="6993"/>
        <item x="7177"/>
        <item x="7430"/>
        <item x="6660"/>
        <item x="1783"/>
        <item x="6122"/>
        <item x="6668"/>
        <item x="3116"/>
        <item x="3111"/>
        <item x="4896"/>
        <item x="773"/>
        <item x="1451"/>
        <item x="787"/>
        <item x="6459"/>
        <item x="2984"/>
        <item x="5694"/>
        <item x="4360"/>
        <item x="747"/>
        <item x="3298"/>
        <item x="350"/>
        <item x="2132"/>
        <item x="2158"/>
        <item x="3181"/>
        <item x="1233"/>
        <item x="4459"/>
        <item x="2807"/>
        <item x="3889"/>
        <item x="6426"/>
        <item x="1818"/>
        <item x="4676"/>
        <item x="3153"/>
        <item x="2922"/>
        <item x="5292"/>
        <item x="1394"/>
        <item x="6468"/>
        <item x="355"/>
        <item x="3994"/>
        <item x="5035"/>
        <item x="5902"/>
        <item x="3128"/>
        <item x="3230"/>
        <item x="3621"/>
        <item x="5708"/>
        <item x="7330"/>
        <item x="1536"/>
        <item x="3120"/>
        <item x="4866"/>
        <item x="3603"/>
        <item x="6335"/>
        <item x="5700"/>
        <item x="1447"/>
        <item x="7143"/>
        <item x="348"/>
        <item x="422"/>
        <item x="2034"/>
        <item x="2643"/>
        <item x="2008"/>
        <item x="914"/>
        <item x="141"/>
        <item x="3737"/>
        <item x="6859"/>
        <item x="7223"/>
        <item x="6246"/>
        <item x="4246"/>
        <item x="597"/>
        <item x="2315"/>
        <item x="4062"/>
        <item x="5027"/>
        <item x="2803"/>
        <item x="4554"/>
        <item x="4222"/>
        <item x="5953"/>
        <item x="6750"/>
        <item x="4801"/>
        <item x="5394"/>
        <item x="4110"/>
        <item x="4012"/>
        <item x="529"/>
        <item x="6606"/>
        <item x="6046"/>
        <item x="2960"/>
        <item x="2033"/>
        <item x="6371"/>
        <item x="7176"/>
        <item x="4821"/>
        <item x="2062"/>
        <item x="6075"/>
        <item x="3516"/>
        <item x="5778"/>
        <item x="2050"/>
        <item x="4649"/>
        <item x="7342"/>
        <item x="7179"/>
        <item x="5570"/>
        <item x="2295"/>
        <item x="586"/>
        <item x="1988"/>
        <item x="5228"/>
        <item x="5342"/>
        <item x="2837"/>
        <item x="5372"/>
        <item x="543"/>
        <item x="7173"/>
        <item x="6019"/>
        <item x="6280"/>
        <item x="4261"/>
        <item x="14"/>
        <item x="3238"/>
        <item x="3675"/>
        <item x="7273"/>
        <item x="4591"/>
        <item x="1914"/>
        <item x="6070"/>
        <item x="6276"/>
        <item x="5050"/>
        <item x="6533"/>
        <item x="3865"/>
        <item x="5561"/>
        <item x="6900"/>
        <item x="5520"/>
        <item x="4636"/>
        <item x="5172"/>
        <item x="380"/>
        <item x="1592"/>
        <item x="950"/>
        <item x="6417"/>
        <item x="3766"/>
        <item x="2692"/>
        <item x="3280"/>
        <item x="1408"/>
        <item x="5596"/>
        <item x="6092"/>
        <item x="2009"/>
        <item x="4377"/>
        <item x="4065"/>
        <item x="3801"/>
        <item x="5698"/>
        <item x="4493"/>
        <item x="5184"/>
        <item x="3453"/>
        <item x="4522"/>
        <item x="3064"/>
        <item x="3363"/>
        <item x="176"/>
        <item x="4502"/>
        <item x="4313"/>
        <item x="6449"/>
        <item x="3606"/>
        <item x="3318"/>
        <item x="1387"/>
        <item x="7121"/>
        <item x="260"/>
        <item x="1308"/>
        <item x="5202"/>
        <item x="6582"/>
        <item x="227"/>
        <item x="6934"/>
        <item x="162"/>
        <item x="442"/>
        <item x="4289"/>
        <item x="2726"/>
        <item x="1774"/>
        <item x="1479"/>
        <item x="956"/>
        <item x="2681"/>
        <item x="3471"/>
        <item x="719"/>
        <item x="259"/>
        <item x="1805"/>
        <item x="3036"/>
        <item x="699"/>
        <item x="4815"/>
        <item x="7227"/>
        <item x="1996"/>
        <item x="5269"/>
        <item x="5887"/>
        <item x="3045"/>
        <item x="2548"/>
        <item x="2959"/>
        <item x="2645"/>
        <item x="4690"/>
        <item x="5077"/>
        <item x="3947"/>
        <item x="3243"/>
        <item x="3762"/>
        <item x="5082"/>
        <item x="1089"/>
        <item x="6427"/>
        <item x="4579"/>
        <item x="1090"/>
        <item x="4447"/>
        <item x="1057"/>
        <item x="5578"/>
        <item x="5147"/>
        <item x="4577"/>
        <item x="5297"/>
        <item x="6017"/>
        <item x="5152"/>
        <item x="928"/>
        <item x="5044"/>
        <item x="6747"/>
        <item x="6883"/>
        <item x="5757"/>
        <item x="2610"/>
        <item x="4561"/>
        <item x="6550"/>
        <item x="6685"/>
        <item x="332"/>
        <item x="1520"/>
        <item x="2355"/>
        <item x="6157"/>
        <item x="791"/>
        <item x="5845"/>
        <item x="3129"/>
        <item x="3921"/>
        <item x="1404"/>
        <item x="5367"/>
        <item x="797"/>
        <item x="3701"/>
        <item x="5783"/>
        <item x="2194"/>
        <item x="2620"/>
        <item x="1405"/>
        <item x="2030"/>
        <item x="2256"/>
        <item x="4849"/>
        <item x="6615"/>
        <item x="5782"/>
        <item x="7242"/>
        <item x="5861"/>
        <item x="5037"/>
        <item x="4013"/>
        <item x="7281"/>
        <item x="4570"/>
        <item x="5898"/>
        <item x="1466"/>
        <item x="2312"/>
        <item x="516"/>
        <item x="657"/>
        <item x="5243"/>
        <item x="1760"/>
        <item x="7184"/>
        <item x="4500"/>
        <item x="3175"/>
        <item x="2750"/>
        <item x="5326"/>
        <item x="2328"/>
        <item x="1516"/>
        <item x="6124"/>
        <item x="3969"/>
        <item x="796"/>
        <item x="4063"/>
        <item x="4256"/>
        <item x="1845"/>
        <item x="3242"/>
        <item x="5167"/>
        <item x="6239"/>
        <item x="5702"/>
        <item x="5304"/>
        <item x="3599"/>
        <item x="6065"/>
        <item x="7310"/>
        <item x="3718"/>
        <item x="5974"/>
        <item x="6430"/>
        <item x="3593"/>
        <item x="3731"/>
        <item x="5443"/>
        <item x="2324"/>
        <item x="2264"/>
        <item x="3863"/>
        <item x="5839"/>
        <item x="2448"/>
        <item x="4830"/>
        <item x="1444"/>
        <item x="5629"/>
        <item x="6394"/>
        <item x="2782"/>
        <item x="1030"/>
        <item x="77"/>
        <item x="1975"/>
        <item x="549"/>
        <item x="66"/>
        <item x="2204"/>
        <item x="1809"/>
        <item x="2396"/>
        <item x="4723"/>
        <item x="5390"/>
        <item x="7356"/>
        <item x="6412"/>
        <item x="2626"/>
        <item x="5473"/>
        <item x="6378"/>
        <item x="6787"/>
        <item x="2121"/>
        <item x="6471"/>
        <item x="7160"/>
        <item x="4410"/>
        <item x="1866"/>
        <item x="6856"/>
        <item x="6134"/>
        <item x="1771"/>
        <item x="2757"/>
        <item x="2043"/>
        <item x="1161"/>
        <item x="653"/>
        <item x="4616"/>
        <item x="1088"/>
        <item x="4093"/>
        <item x="1700"/>
        <item x="2128"/>
        <item x="2924"/>
        <item x="1220"/>
        <item x="5468"/>
        <item x="1230"/>
        <item x="55"/>
        <item x="1985"/>
        <item x="1513"/>
        <item x="1131"/>
        <item x="5112"/>
        <item x="168"/>
        <item x="5611"/>
        <item x="3306"/>
        <item x="6734"/>
        <item x="84"/>
        <item x="1477"/>
        <item x="4484"/>
        <item x="3376"/>
        <item x="2379"/>
        <item x="7122"/>
        <item x="6376"/>
        <item x="3124"/>
        <item x="1717"/>
        <item x="2770"/>
        <item x="6622"/>
        <item x="5280"/>
        <item x="1932"/>
        <item x="4963"/>
        <item x="1512"/>
        <item x="1993"/>
        <item x="7201"/>
        <item x="6398"/>
        <item x="5692"/>
        <item x="3263"/>
        <item x="3409"/>
        <item x="870"/>
        <item x="3152"/>
        <item x="7216"/>
        <item x="4317"/>
        <item x="73"/>
        <item x="1247"/>
        <item x="1022"/>
        <item x="4458"/>
        <item x="4486"/>
        <item x="5857"/>
        <item x="7144"/>
        <item x="2145"/>
        <item x="6950"/>
        <item x="81"/>
        <item x="4029"/>
        <item x="40"/>
        <item x="625"/>
        <item x="3511"/>
        <item x="1157"/>
        <item x="5820"/>
        <item x="1572"/>
        <item x="6447"/>
        <item x="5658"/>
        <item x="6397"/>
        <item x="1594"/>
        <item x="946"/>
        <item x="921"/>
        <item x="6435"/>
        <item x="6972"/>
        <item x="1159"/>
        <item x="3096"/>
        <item x="930"/>
        <item x="2485"/>
        <item x="1181"/>
        <item x="1333"/>
        <item x="4433"/>
        <item x="3369"/>
        <item x="642"/>
        <item x="2430"/>
        <item x="4675"/>
        <item x="164"/>
        <item x="6557"/>
        <item x="3729"/>
        <item x="1341"/>
        <item x="6892"/>
        <item x="3683"/>
        <item x="7297"/>
        <item x="6981"/>
        <item x="6873"/>
        <item x="7424"/>
        <item x="4339"/>
        <item x="7024"/>
        <item x="1238"/>
        <item x="991"/>
        <item x="4781"/>
        <item x="6107"/>
        <item x="5521"/>
        <item x="1555"/>
        <item x="5934"/>
        <item x="5923"/>
        <item x="4936"/>
        <item x="302"/>
        <item x="4279"/>
        <item x="3320"/>
        <item x="694"/>
        <item x="2471"/>
        <item x="4176"/>
        <item x="26"/>
        <item x="3598"/>
        <item x="5351"/>
        <item x="6682"/>
        <item x="7275"/>
        <item x="6296"/>
        <item x="5739"/>
        <item x="4756"/>
        <item x="4166"/>
        <item x="3987"/>
        <item x="6889"/>
        <item x="4630"/>
        <item x="2173"/>
        <item x="702"/>
        <item x="1981"/>
        <item x="5411"/>
        <item x="6204"/>
        <item x="433"/>
        <item x="344"/>
        <item x="5166"/>
        <item x="311"/>
        <item x="7288"/>
        <item x="3751"/>
        <item x="5565"/>
        <item x="436"/>
        <item x="5639"/>
        <item x="3724"/>
        <item x="5171"/>
        <item x="4451"/>
        <item x="6992"/>
        <item x="5635"/>
        <item x="4791"/>
        <item x="6237"/>
        <item x="4338"/>
        <item x="5846"/>
        <item x="224"/>
        <item x="1319"/>
        <item x="1253"/>
        <item x="1658"/>
        <item x="700"/>
        <item x="369"/>
        <item x="899"/>
        <item x="3338"/>
        <item x="5841"/>
        <item x="6689"/>
        <item x="5880"/>
        <item x="5842"/>
        <item x="4628"/>
        <item x="6596"/>
        <item x="5463"/>
        <item x="3207"/>
        <item x="6658"/>
        <item x="5246"/>
        <item x="248"/>
        <item x="4635"/>
        <item x="2185"/>
        <item x="398"/>
        <item x="5957"/>
        <item x="3353"/>
        <item x="5869"/>
        <item x="5005"/>
        <item x="6477"/>
        <item x="5387"/>
        <item x="7294"/>
        <item x="5761"/>
        <item x="3850"/>
        <item x="6763"/>
        <item x="4899"/>
        <item x="181"/>
        <item x="6674"/>
        <item x="132"/>
        <item t="default"/>
      </items>
    </pivotField>
    <pivotField showAll="0"/>
    <pivotField showAll="0"/>
    <pivotField showAll="0"/>
    <pivotField showAll="0"/>
    <pivotField showAll="0"/>
    <pivotField showAll="0"/>
    <pivotField showAll="0"/>
    <pivotField showAll="0"/>
    <pivotField axis="axisRow" showAll="0" measureFilter="1" sortType="descending">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numFmtId="164" showAll="0"/>
    <pivotField showAll="0"/>
    <pivotField showAll="0"/>
    <pivotField showAll="0"/>
  </pivotFields>
  <rowFields count="1">
    <field x="9"/>
  </rowFields>
  <rowItems count="10">
    <i>
      <x v="660"/>
    </i>
    <i>
      <x v="509"/>
    </i>
    <i>
      <x v="1940"/>
    </i>
    <i>
      <x v="495"/>
    </i>
    <i>
      <x v="426"/>
    </i>
    <i>
      <x v="1635"/>
    </i>
    <i>
      <x v="156"/>
    </i>
    <i>
      <x v="2735"/>
    </i>
    <i>
      <x v="2593"/>
    </i>
    <i>
      <x v="255"/>
    </i>
  </rowItems>
  <colItems count="1">
    <i/>
  </colItems>
  <dataFields count="1">
    <dataField name="Average of gross" fld="12" subtotal="average" baseField="9" baseItem="0" numFmtId="166"/>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C39D5D-823E-44DC-8413-3DEEC693CD1E}" name="Top 5 genres with highest gross earning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Genres">
  <location ref="B32:C37" firstHeaderRow="1" firstDataRow="1" firstDataCol="1"/>
  <pivotFields count="20">
    <pivotField showAll="0">
      <items count="7434">
        <item x="5423"/>
        <item x="5183"/>
        <item x="6164"/>
        <item x="3294"/>
        <item x="4757"/>
        <item x="5874"/>
        <item x="4987"/>
        <item x="7266"/>
        <item x="1352"/>
        <item x="556"/>
        <item x="5341"/>
        <item x="4490"/>
        <item x="3391"/>
        <item x="2674"/>
        <item x="4161"/>
        <item x="1214"/>
        <item x="1044"/>
        <item x="5465"/>
        <item x="6737"/>
        <item x="3455"/>
        <item x="410"/>
        <item x="5906"/>
        <item x="5157"/>
        <item x="2811"/>
        <item x="3612"/>
        <item x="2629"/>
        <item x="5470"/>
        <item x="7128"/>
        <item x="6138"/>
        <item x="5610"/>
        <item x="5649"/>
        <item x="4421"/>
        <item x="6757"/>
        <item x="2137"/>
        <item x="3852"/>
        <item x="4833"/>
        <item x="5376"/>
        <item x="1379"/>
        <item x="2921"/>
        <item x="4183"/>
        <item x="6152"/>
        <item x="3531"/>
        <item x="486"/>
        <item x="6825"/>
        <item x="6191"/>
        <item x="4245"/>
        <item x="5945"/>
        <item x="6315"/>
        <item x="4144"/>
        <item x="4090"/>
        <item x="5182"/>
        <item x="3651"/>
        <item x="4025"/>
        <item x="6090"/>
        <item x="5028"/>
        <item x="1965"/>
        <item x="6375"/>
        <item x="5415"/>
        <item x="2069"/>
        <item x="2515"/>
        <item x="3372"/>
        <item x="2399"/>
        <item x="5020"/>
        <item x="5015"/>
        <item x="5826"/>
        <item x="6314"/>
        <item x="3897"/>
        <item x="4529"/>
        <item x="5101"/>
        <item x="4023"/>
        <item x="7383"/>
        <item x="6607"/>
        <item x="6937"/>
        <item x="7322"/>
        <item x="6146"/>
        <item x="208"/>
        <item x="4388"/>
        <item x="5824"/>
        <item x="5414"/>
        <item x="948"/>
        <item x="7196"/>
        <item x="6451"/>
        <item x="3573"/>
        <item x="3143"/>
        <item x="3991"/>
        <item x="998"/>
        <item x="2488"/>
        <item x="4061"/>
        <item x="1192"/>
        <item x="1486"/>
        <item x="5054"/>
        <item x="3432"/>
        <item x="4540"/>
        <item x="3"/>
        <item x="6630"/>
        <item x="1377"/>
        <item x="6460"/>
        <item x="936"/>
        <item x="6919"/>
        <item x="7313"/>
        <item x="3794"/>
        <item x="6619"/>
        <item x="2301"/>
        <item x="3199"/>
        <item x="715"/>
        <item x="1616"/>
        <item x="5354"/>
        <item x="361"/>
        <item x="4437"/>
        <item x="3240"/>
        <item x="3390"/>
        <item x="1344"/>
        <item x="1793"/>
        <item x="6783"/>
        <item x="5838"/>
        <item x="2381"/>
        <item x="4537"/>
        <item x="7308"/>
        <item x="6903"/>
        <item x="7306"/>
        <item x="1554"/>
        <item x="2925"/>
        <item x="2311"/>
        <item x="2027"/>
        <item x="6290"/>
        <item x="939"/>
        <item x="1244"/>
        <item x="7034"/>
        <item x="6119"/>
        <item x="5895"/>
        <item x="4523"/>
        <item x="4853"/>
        <item x="2663"/>
        <item x="4928"/>
        <item x="4293"/>
        <item x="1393"/>
        <item x="6184"/>
        <item x="6406"/>
        <item x="4637"/>
        <item x="6817"/>
        <item x="2377"/>
        <item x="2707"/>
        <item x="1898"/>
        <item x="3818"/>
        <item x="2039"/>
        <item x="3140"/>
        <item x="6425"/>
        <item x="2723"/>
        <item x="310"/>
        <item x="6429"/>
        <item x="4659"/>
        <item x="4535"/>
        <item x="2464"/>
        <item x="7309"/>
        <item x="890"/>
        <item x="4262"/>
        <item x="6586"/>
        <item x="1201"/>
        <item x="3570"/>
        <item x="2187"/>
        <item x="3500"/>
        <item x="272"/>
        <item x="4291"/>
        <item x="6358"/>
        <item x="6768"/>
        <item x="1085"/>
        <item x="6421"/>
        <item x="6393"/>
        <item x="1338"/>
        <item x="3262"/>
        <item x="424"/>
        <item x="1350"/>
        <item x="506"/>
        <item x="663"/>
        <item x="1055"/>
        <item x="1251"/>
        <item x="1473"/>
        <item x="501"/>
        <item x="5459"/>
        <item x="3225"/>
        <item x="2233"/>
        <item x="375"/>
        <item x="1185"/>
        <item x="598"/>
        <item x="7214"/>
        <item x="5469"/>
        <item x="2601"/>
        <item x="7080"/>
        <item x="1916"/>
        <item x="2058"/>
        <item x="3589"/>
        <item x="675"/>
        <item x="6032"/>
        <item x="4908"/>
        <item x="5847"/>
        <item x="4385"/>
        <item x="5450"/>
        <item x="1761"/>
        <item x="7109"/>
        <item x="3295"/>
        <item x="2556"/>
        <item x="3121"/>
        <item x="5458"/>
        <item x="512"/>
        <item x="4706"/>
        <item x="7073"/>
        <item x="2117"/>
        <item x="1284"/>
        <item x="2994"/>
        <item x="602"/>
        <item x="1822"/>
        <item x="2213"/>
        <item x="6929"/>
        <item x="2856"/>
        <item x="3123"/>
        <item x="6020"/>
        <item x="2822"/>
        <item x="2605"/>
        <item x="6807"/>
        <item x="2885"/>
        <item x="4438"/>
        <item x="649"/>
        <item x="6373"/>
        <item x="2652"/>
        <item x="6576"/>
        <item x="3539"/>
        <item x="4054"/>
        <item x="7100"/>
        <item x="3798"/>
        <item x="4646"/>
        <item x="4116"/>
        <item x="5800"/>
        <item x="7283"/>
        <item x="4006"/>
        <item x="6095"/>
        <item x="860"/>
        <item x="4018"/>
        <item x="6169"/>
        <item x="1291"/>
        <item x="2502"/>
        <item x="5963"/>
        <item x="102"/>
        <item x="1003"/>
        <item x="3051"/>
        <item x="4858"/>
        <item x="2436"/>
        <item x="2624"/>
        <item x="2174"/>
        <item x="5061"/>
        <item x="5977"/>
        <item x="1277"/>
        <item x="7205"/>
        <item x="7292"/>
        <item x="4731"/>
        <item x="4074"/>
        <item x="2255"/>
        <item x="6415"/>
        <item x="3066"/>
        <item x="6267"/>
        <item x="7136"/>
        <item x="5472"/>
        <item x="1066"/>
        <item x="6777"/>
        <item x="3131"/>
        <item x="7311"/>
        <item x="1766"/>
        <item x="6129"/>
        <item x="732"/>
        <item x="3368"/>
        <item x="1622"/>
        <item x="4441"/>
        <item x="4900"/>
        <item x="5502"/>
        <item x="6286"/>
        <item x="513"/>
        <item x="4247"/>
        <item x="667"/>
        <item x="5437"/>
        <item x="3566"/>
        <item x="6272"/>
        <item x="1665"/>
        <item x="3084"/>
        <item x="3006"/>
        <item x="2364"/>
        <item x="2546"/>
        <item x="228"/>
        <item x="5"/>
        <item x="4885"/>
        <item x="1380"/>
        <item x="2806"/>
        <item x="2021"/>
        <item x="682"/>
        <item x="2918"/>
        <item x="6004"/>
        <item x="4396"/>
        <item x="6352"/>
        <item x="4464"/>
        <item x="3829"/>
        <item x="1738"/>
        <item x="5531"/>
        <item x="6699"/>
        <item x="2032"/>
        <item x="1264"/>
        <item x="888"/>
        <item x="4392"/>
        <item x="6897"/>
        <item x="3025"/>
        <item x="836"/>
        <item x="5417"/>
        <item x="4989"/>
        <item x="7264"/>
        <item x="2265"/>
        <item x="3446"/>
        <item x="5435"/>
        <item x="4086"/>
        <item x="1470"/>
        <item x="2934"/>
        <item x="6943"/>
        <item x="5697"/>
        <item x="6849"/>
        <item x="1902"/>
        <item x="6226"/>
        <item x="179"/>
        <item x="491"/>
        <item x="4143"/>
        <item x="4904"/>
        <item x="6941"/>
        <item x="3707"/>
        <item x="4348"/>
        <item x="381"/>
        <item x="967"/>
        <item x="6716"/>
        <item x="6731"/>
        <item x="1739"/>
        <item x="3665"/>
        <item x="3332"/>
        <item x="633"/>
        <item x="6592"/>
        <item x="4704"/>
        <item x="3820"/>
        <item x="4391"/>
        <item x="6925"/>
        <item x="7108"/>
        <item x="4864"/>
        <item x="41"/>
        <item x="4956"/>
        <item x="5740"/>
        <item x="6510"/>
        <item x="5347"/>
        <item x="1449"/>
        <item x="3806"/>
        <item x="481"/>
        <item x="1212"/>
        <item x="7213"/>
        <item x="954"/>
        <item x="6933"/>
        <item x="3401"/>
        <item x="577"/>
        <item x="793"/>
        <item x="4961"/>
        <item x="27"/>
        <item x="2205"/>
        <item x="3272"/>
        <item x="6842"/>
        <item x="6127"/>
        <item x="6918"/>
        <item x="2115"/>
        <item x="1151"/>
        <item x="1597"/>
        <item x="1816"/>
        <item x="3913"/>
        <item x="6843"/>
        <item x="3407"/>
        <item x="3795"/>
        <item x="134"/>
        <item x="3680"/>
        <item x="5941"/>
        <item x="7052"/>
        <item x="6303"/>
        <item x="4320"/>
        <item x="6591"/>
        <item x="733"/>
        <item x="4184"/>
        <item x="7235"/>
        <item x="3816"/>
        <item x="3058"/>
        <item x="417"/>
        <item x="262"/>
        <item x="6997"/>
        <item x="3699"/>
        <item x="2325"/>
        <item x="6012"/>
        <item x="7245"/>
        <item x="3574"/>
        <item x="4678"/>
        <item x="3959"/>
        <item x="841"/>
        <item x="1859"/>
        <item x="113"/>
        <item x="3078"/>
        <item x="1810"/>
        <item x="2798"/>
        <item x="5457"/>
        <item x="135"/>
        <item x="3495"/>
        <item x="1487"/>
        <item x="7220"/>
        <item x="204"/>
        <item x="4691"/>
        <item x="3031"/>
        <item x="4436"/>
        <item x="4046"/>
        <item x="3415"/>
        <item x="3029"/>
        <item x="6141"/>
        <item x="4426"/>
        <item x="1409"/>
        <item x="6405"/>
        <item x="7134"/>
        <item x="2499"/>
        <item x="379"/>
        <item x="3875"/>
        <item x="7290"/>
        <item x="1102"/>
        <item x="4709"/>
        <item x="3506"/>
        <item x="5345"/>
        <item x="2761"/>
        <item x="5910"/>
        <item x="2446"/>
        <item x="4190"/>
        <item x="1095"/>
        <item x="2748"/>
        <item x="7244"/>
        <item x="3773"/>
        <item x="5675"/>
        <item x="1188"/>
        <item x="3426"/>
        <item x="3165"/>
        <item x="6322"/>
        <item x="7279"/>
        <item x="6891"/>
        <item x="212"/>
        <item x="7145"/>
        <item x="6624"/>
        <item x="5855"/>
        <item x="1639"/>
        <item x="3364"/>
        <item x="5888"/>
        <item x="2290"/>
        <item x="1392"/>
        <item x="1956"/>
        <item x="6831"/>
        <item x="5492"/>
        <item x="3899"/>
        <item x="6495"/>
        <item x="7066"/>
        <item x="2752"/>
        <item x="4092"/>
        <item x="3217"/>
        <item x="3430"/>
        <item x="6"/>
        <item x="4301"/>
        <item x="3479"/>
        <item x="1397"/>
        <item x="4794"/>
        <item x="2614"/>
        <item x="5843"/>
        <item x="5271"/>
        <item x="1403"/>
        <item x="908"/>
        <item x="3322"/>
        <item x="7061"/>
        <item x="4875"/>
        <item x="1650"/>
        <item x="6003"/>
        <item x="1695"/>
        <item x="7212"/>
        <item x="4608"/>
        <item x="5942"/>
        <item x="1195"/>
        <item x="2406"/>
        <item x="3461"/>
        <item x="3195"/>
        <item x="898"/>
        <item x="887"/>
        <item x="2119"/>
        <item x="4434"/>
        <item x="6711"/>
        <item x="93"/>
        <item x="1301"/>
        <item x="4804"/>
        <item x="2141"/>
        <item x="6384"/>
        <item x="3007"/>
        <item x="4494"/>
        <item x="1426"/>
        <item x="2576"/>
        <item x="2331"/>
        <item x="1135"/>
        <item x="7218"/>
        <item x="2671"/>
        <item x="6704"/>
        <item x="4669"/>
        <item x="4007"/>
        <item x="3563"/>
        <item x="5187"/>
        <item x="5436"/>
        <item x="4727"/>
        <item x="982"/>
        <item x="7188"/>
        <item x="3484"/>
        <item x="1976"/>
        <item x="4880"/>
        <item x="3803"/>
        <item x="5873"/>
        <item x="6927"/>
        <item x="4988"/>
        <item x="6585"/>
        <item x="5867"/>
        <item x="1145"/>
        <item x="5026"/>
        <item x="6176"/>
        <item x="6262"/>
        <item x="3986"/>
        <item x="3044"/>
        <item x="3402"/>
        <item x="5169"/>
        <item x="261"/>
        <item x="4145"/>
        <item x="3637"/>
        <item x="1709"/>
        <item x="5337"/>
        <item x="6485"/>
        <item x="7248"/>
        <item x="7057"/>
        <item x="762"/>
        <item x="958"/>
        <item x="5053"/>
        <item x="1651"/>
        <item x="5475"/>
        <item x="3125"/>
        <item x="2130"/>
        <item x="6896"/>
        <item x="6594"/>
        <item x="2622"/>
        <item x="3239"/>
        <item x="4789"/>
        <item x="1143"/>
        <item x="1075"/>
        <item x="3877"/>
        <item x="6899"/>
        <item x="3464"/>
        <item x="446"/>
        <item x="5223"/>
        <item x="712"/>
        <item x="5215"/>
        <item x="2497"/>
        <item x="488"/>
        <item x="6036"/>
        <item x="160"/>
        <item x="840"/>
        <item x="1115"/>
        <item x="635"/>
        <item x="1429"/>
        <item x="1631"/>
        <item x="2569"/>
        <item x="1835"/>
        <item x="1028"/>
        <item x="407"/>
        <item x="7418"/>
        <item x="4177"/>
        <item x="2758"/>
        <item x="1327"/>
        <item x="4460"/>
        <item x="2506"/>
        <item x="6145"/>
        <item x="1721"/>
        <item x="2178"/>
        <item x="5485"/>
        <item x="780"/>
        <item x="6713"/>
        <item x="2976"/>
        <item x="4670"/>
        <item x="7207"/>
        <item x="4235"/>
        <item x="5749"/>
        <item x="7154"/>
        <item x="6242"/>
        <item x="1155"/>
        <item x="3754"/>
        <item x="3713"/>
        <item x="6614"/>
        <item x="6528"/>
        <item x="684"/>
        <item x="4095"/>
        <item x="5042"/>
        <item x="2715"/>
        <item x="3745"/>
        <item x="953"/>
        <item x="3844"/>
        <item x="5247"/>
        <item x="2953"/>
        <item x="313"/>
        <item x="4030"/>
        <item x="2537"/>
        <item x="6480"/>
        <item x="4361"/>
        <item x="6058"/>
        <item x="1160"/>
        <item x="3307"/>
        <item x="5661"/>
        <item x="4798"/>
        <item x="1939"/>
        <item x="3329"/>
        <item x="4264"/>
        <item x="2024"/>
        <item x="4857"/>
        <item x="2958"/>
        <item x="1364"/>
        <item x="7354"/>
        <item x="1428"/>
        <item x="3014"/>
        <item x="4566"/>
        <item x="2617"/>
        <item x="2026"/>
        <item x="6676"/>
        <item x="2346"/>
        <item x="6836"/>
        <item x="3520"/>
        <item x="4745"/>
        <item x="5751"/>
        <item x="6978"/>
        <item x="3687"/>
        <item x="5933"/>
        <item x="6909"/>
        <item x="4611"/>
        <item x="5268"/>
        <item x="7046"/>
        <item x="1248"/>
        <item x="3012"/>
        <item x="7038"/>
        <item x="5822"/>
        <item x="1987"/>
        <item x="6666"/>
        <item x="6022"/>
        <item x="534"/>
        <item x="7000"/>
        <item x="3489"/>
        <item x="3743"/>
        <item x="7174"/>
        <item x="3759"/>
        <item x="2923"/>
        <item x="2971"/>
        <item x="1825"/>
        <item x="4668"/>
        <item x="2840"/>
        <item x="5022"/>
        <item x="4671"/>
        <item x="5048"/>
        <item x="2866"/>
        <item x="3639"/>
        <item x="5168"/>
        <item x="4960"/>
        <item x="4883"/>
        <item x="2036"/>
        <item x="2235"/>
        <item x="1242"/>
        <item x="2933"/>
        <item x="6979"/>
        <item x="6414"/>
        <item x="6214"/>
        <item x="3734"/>
        <item x="2743"/>
        <item x="4497"/>
        <item x="5071"/>
        <item x="6472"/>
        <item x="7408"/>
        <item x="6180"/>
        <item x="5657"/>
        <item x="3828"/>
        <item x="4943"/>
        <item x="2581"/>
        <item x="3481"/>
        <item x="6044"/>
        <item x="6224"/>
        <item x="2148"/>
        <item x="3319"/>
        <item x="3276"/>
        <item x="4146"/>
        <item x="4031"/>
        <item x="6742"/>
        <item x="7391"/>
        <item x="2281"/>
        <item x="3172"/>
        <item x="4968"/>
        <item x="4747"/>
        <item x="7047"/>
        <item x="5860"/>
        <item x="3354"/>
        <item x="530"/>
        <item x="220"/>
        <item x="3700"/>
        <item x="3588"/>
        <item x="1581"/>
        <item x="2338"/>
        <item x="1149"/>
        <item x="1269"/>
        <item x="1697"/>
        <item x="368"/>
        <item x="4137"/>
        <item x="734"/>
        <item x="3560"/>
        <item x="6858"/>
        <item x="986"/>
        <item x="5186"/>
        <item x="470"/>
        <item x="1032"/>
        <item x="2431"/>
        <item x="3070"/>
        <item x="4592"/>
        <item x="5498"/>
        <item x="4306"/>
        <item x="2744"/>
        <item x="5718"/>
        <item x="6419"/>
        <item x="419"/>
        <item x="4516"/>
        <item x="6220"/>
        <item x="2392"/>
        <item x="7327"/>
        <item x="3439"/>
        <item x="1236"/>
        <item x="6284"/>
        <item x="1258"/>
        <item x="3408"/>
        <item x="3757"/>
        <item x="6400"/>
        <item x="4048"/>
        <item x="4212"/>
        <item x="6428"/>
        <item x="2005"/>
        <item x="6301"/>
        <item x="6016"/>
        <item x="3613"/>
        <item x="4788"/>
        <item x="5799"/>
        <item x="2917"/>
        <item x="6463"/>
        <item x="1300"/>
        <item x="4123"/>
        <item x="913"/>
        <item x="881"/>
        <item x="4284"/>
        <item x="1862"/>
        <item x="1460"/>
        <item x="1895"/>
        <item x="3628"/>
        <item x="6778"/>
        <item x="2675"/>
        <item x="1249"/>
        <item x="1925"/>
        <item x="2908"/>
        <item x="1383"/>
        <item x="1640"/>
        <item x="6349"/>
        <item x="7423"/>
        <item x="613"/>
        <item x="4481"/>
        <item x="3904"/>
        <item x="5515"/>
        <item x="2181"/>
        <item x="5643"/>
        <item x="4734"/>
        <item x="3536"/>
        <item x="2547"/>
        <item x="4871"/>
        <item x="4879"/>
        <item x="5713"/>
        <item x="3304"/>
        <item x="5519"/>
        <item x="4539"/>
        <item x="3807"/>
        <item x="3860"/>
        <item x="6538"/>
        <item x="937"/>
        <item x="6409"/>
        <item x="7058"/>
        <item x="1440"/>
        <item x="1927"/>
        <item x="6446"/>
        <item x="2862"/>
        <item x="4902"/>
        <item x="5544"/>
        <item x="7428"/>
        <item x="1078"/>
        <item x="6598"/>
        <item x="7114"/>
        <item x="3224"/>
        <item x="4004"/>
        <item x="7002"/>
        <item x="217"/>
        <item x="6894"/>
        <item x="4401"/>
        <item x="4983"/>
        <item x="6770"/>
        <item x="531"/>
        <item x="2165"/>
        <item x="528"/>
        <item x="2461"/>
        <item x="2530"/>
        <item x="3256"/>
        <item x="1489"/>
        <item x="6828"/>
        <item x="6341"/>
        <item x="3670"/>
        <item x="1060"/>
        <item x="1566"/>
        <item x="7347"/>
        <item x="5282"/>
        <item x="7206"/>
        <item x="2302"/>
        <item x="685"/>
        <item x="7113"/>
        <item x="2975"/>
        <item x="4776"/>
        <item x="2352"/>
        <item x="587"/>
        <item x="6260"/>
        <item x="4076"/>
        <item x="1624"/>
        <item x="4721"/>
        <item x="1317"/>
        <item x="2981"/>
        <item x="4148"/>
        <item x="3834"/>
        <item x="3960"/>
        <item x="158"/>
        <item x="2462"/>
        <item x="2291"/>
        <item x="2474"/>
        <item x="934"/>
        <item x="4051"/>
        <item x="2775"/>
        <item x="6218"/>
        <item x="6160"/>
        <item x="6273"/>
        <item x="372"/>
        <item x="2557"/>
        <item x="1735"/>
        <item x="3425"/>
        <item x="343"/>
        <item x="5652"/>
        <item x="919"/>
        <item x="3301"/>
        <item x="5128"/>
        <item x="241"/>
        <item x="4109"/>
        <item x="2157"/>
        <item x="4882"/>
        <item x="2390"/>
        <item x="7415"/>
        <item x="1769"/>
        <item x="553"/>
        <item x="122"/>
        <item x="2112"/>
        <item x="5191"/>
        <item x="1921"/>
        <item x="609"/>
        <item x="3567"/>
        <item x="878"/>
        <item x="2397"/>
        <item x="7062"/>
        <item x="3689"/>
        <item x="1691"/>
        <item x="552"/>
        <item x="5154"/>
        <item x="83"/>
        <item x="3927"/>
        <item x="4634"/>
        <item x="3061"/>
        <item x="7107"/>
        <item x="1797"/>
        <item x="3664"/>
        <item x="7338"/>
        <item x="2040"/>
        <item x="3089"/>
        <item x="4765"/>
        <item x="2941"/>
        <item x="7221"/>
        <item x="7021"/>
        <item x="969"/>
        <item x="1100"/>
        <item x="1436"/>
        <item x="2300"/>
        <item x="2985"/>
        <item x="5311"/>
        <item x="3659"/>
        <item x="2952"/>
        <item x="3431"/>
        <item x="2372"/>
        <item x="5628"/>
        <item x="7186"/>
        <item x="1206"/>
        <item x="6380"/>
        <item x="3694"/>
        <item x="3512"/>
        <item x="2683"/>
        <item x="1848"/>
        <item x="6999"/>
        <item x="5375"/>
        <item x="1351"/>
        <item x="7019"/>
        <item x="1786"/>
        <item x="2198"/>
        <item x="2549"/>
        <item x="405"/>
        <item x="2963"/>
        <item x="5068"/>
        <item x="5922"/>
        <item x="2623"/>
        <item x="737"/>
        <item x="5043"/>
        <item x="3732"/>
        <item x="3050"/>
        <item x="32"/>
        <item x="3581"/>
        <item x="4719"/>
        <item x="487"/>
        <item x="535"/>
        <item x="1575"/>
        <item x="2951"/>
        <item x="7318"/>
        <item x="7023"/>
        <item x="7009"/>
        <item x="6282"/>
        <item x="377"/>
        <item x="1623"/>
        <item x="652"/>
        <item x="7210"/>
        <item x="4718"/>
        <item x="6365"/>
        <item x="4479"/>
        <item x="3247"/>
        <item x="5382"/>
        <item x="5294"/>
        <item x="5742"/>
        <item x="6518"/>
        <item x="4985"/>
        <item x="4379"/>
        <item x="6708"/>
        <item x="3796"/>
        <item x="1297"/>
        <item x="5477"/>
        <item x="4335"/>
        <item x="7329"/>
        <item x="911"/>
        <item x="3638"/>
        <item x="4200"/>
        <item x="3498"/>
        <item x="7366"/>
        <item x="1041"/>
        <item x="548"/>
        <item x="4580"/>
        <item x="3521"/>
        <item x="2824"/>
        <item x="6200"/>
        <item x="5440"/>
        <item x="4653"/>
        <item x="24"/>
        <item x="5323"/>
        <item x="6556"/>
        <item x="5428"/>
        <item x="4180"/>
        <item x="3842"/>
        <item x="5431"/>
        <item x="4084"/>
        <item x="19"/>
        <item x="4172"/>
        <item x="4151"/>
        <item x="3938"/>
        <item x="5884"/>
        <item x="171"/>
        <item x="3351"/>
        <item x="3950"/>
        <item x="2102"/>
        <item x="4907"/>
        <item x="323"/>
        <item x="1851"/>
        <item x="1250"/>
        <item x="6021"/>
        <item x="2880"/>
        <item x="4270"/>
        <item x="2511"/>
        <item x="972"/>
        <item x="3963"/>
        <item x="3265"/>
        <item x="7072"/>
        <item x="1103"/>
        <item x="5648"/>
        <item x="5591"/>
        <item x="5180"/>
        <item x="7200"/>
        <item x="6577"/>
        <item x="2572"/>
        <item x="2730"/>
        <item x="1412"/>
        <item x="6860"/>
        <item x="111"/>
        <item x="3556"/>
        <item x="5907"/>
        <item x="6638"/>
        <item x="2711"/>
        <item x="6080"/>
        <item x="581"/>
        <item x="2554"/>
        <item x="4079"/>
        <item x="4698"/>
        <item x="17"/>
        <item x="1318"/>
        <item x="1777"/>
        <item x="1669"/>
        <item x="5300"/>
        <item x="6771"/>
        <item x="6455"/>
        <item x="2365"/>
        <item x="4223"/>
        <item x="6954"/>
        <item x="6416"/>
        <item x="693"/>
        <item x="1373"/>
        <item x="4337"/>
        <item x="2522"/>
        <item x="7185"/>
        <item x="7389"/>
        <item x="2804"/>
        <item x="4927"/>
        <item x="2072"/>
        <item x="2705"/>
        <item x="294"/>
        <item x="499"/>
        <item x="1068"/>
        <item x="3270"/>
        <item x="35"/>
        <item x="1831"/>
        <item x="7132"/>
        <item x="4652"/>
        <item x="6671"/>
        <item x="5738"/>
        <item x="6297"/>
        <item x="3849"/>
        <item x="6793"/>
        <item x="7251"/>
        <item x="6133"/>
        <item x="2078"/>
        <item x="6922"/>
        <item x="6642"/>
        <item x="7365"/>
        <item x="5098"/>
        <item x="4308"/>
        <item x="165"/>
        <item x="920"/>
        <item x="1912"/>
        <item x="2245"/>
        <item x="5837"/>
        <item x="2374"/>
        <item x="2404"/>
        <item x="6574"/>
        <item x="2956"/>
        <item x="6171"/>
        <item x="6863"/>
        <item x="5495"/>
        <item x="4755"/>
        <item x="5730"/>
        <item x="6886"/>
        <item x="4667"/>
        <item x="5452"/>
        <item x="4926"/>
        <item x="2636"/>
        <item x="4753"/>
        <item x="2619"/>
        <item x="5074"/>
        <item x="3592"/>
        <item x="877"/>
        <item x="1315"/>
        <item x="1491"/>
        <item x="279"/>
        <item x="4893"/>
        <item x="3984"/>
        <item x="4496"/>
        <item x="3802"/>
        <item x="3145"/>
        <item x="718"/>
        <item x="86"/>
        <item x="4428"/>
        <item x="2893"/>
        <item x="147"/>
        <item x="2299"/>
        <item x="3747"/>
        <item x="3337"/>
        <item x="6061"/>
        <item x="4445"/>
        <item x="2932"/>
        <item x="2598"/>
        <item x="6664"/>
        <item x="3693"/>
        <item x="6707"/>
        <item x="3333"/>
        <item x="5677"/>
        <item x="794"/>
        <item x="5674"/>
        <item x="5489"/>
        <item x="2842"/>
        <item x="418"/>
        <item x="626"/>
        <item x="1496"/>
        <item x="5193"/>
        <item x="4024"/>
        <item x="5332"/>
        <item x="2125"/>
        <item x="6536"/>
        <item x="5131"/>
        <item x="97"/>
        <item x="4565"/>
        <item x="5115"/>
        <item x="6283"/>
        <item x="7241"/>
        <item x="5624"/>
        <item x="4991"/>
        <item x="3601"/>
        <item x="4179"/>
        <item x="3936"/>
        <item x="4785"/>
        <item x="2580"/>
        <item x="3109"/>
        <item x="4504"/>
        <item x="6049"/>
        <item x="4305"/>
        <item x="7323"/>
        <item x="1615"/>
        <item x="5261"/>
        <item x="4191"/>
        <item x="4594"/>
        <item x="589"/>
        <item x="16"/>
        <item x="1525"/>
        <item x="6379"/>
        <item x="6000"/>
        <item x="1084"/>
        <item x="7379"/>
        <item x="3985"/>
        <item x="4569"/>
        <item x="3605"/>
        <item x="6611"/>
        <item x="866"/>
        <item x="3163"/>
        <item x="4824"/>
        <item x="536"/>
        <item x="2138"/>
        <item x="1254"/>
        <item x="1663"/>
        <item x="1886"/>
        <item x="1187"/>
        <item x="2566"/>
        <item x="6967"/>
        <item x="5478"/>
        <item x="1382"/>
        <item x="5318"/>
        <item x="5314"/>
        <item x="600"/>
        <item x="3765"/>
        <item x="359"/>
        <item x="4420"/>
        <item x="2133"/>
        <item x="7091"/>
        <item x="5960"/>
        <item x="3752"/>
        <item x="2582"/>
        <item x="7004"/>
        <item x="6493"/>
        <item x="4601"/>
        <item x="1310"/>
        <item x="2684"/>
        <item x="5438"/>
        <item x="2991"/>
        <item x="4082"/>
        <item x="2891"/>
        <item x="490"/>
        <item x="5490"/>
        <item x="3212"/>
        <item x="5288"/>
        <item x="4078"/>
        <item x="1977"/>
        <item x="3160"/>
        <item x="2107"/>
        <item x="89"/>
        <item x="1833"/>
        <item x="2453"/>
        <item x="5234"/>
        <item x="2089"/>
        <item x="101"/>
        <item x="2113"/>
        <item x="1874"/>
        <item x="1768"/>
        <item x="269"/>
        <item x="3357"/>
        <item x="1331"/>
        <item x="2422"/>
        <item x="2560"/>
        <item x="4869"/>
        <item x="4767"/>
        <item x="2224"/>
        <item x="2535"/>
        <item x="4530"/>
        <item x="7403"/>
        <item x="7224"/>
        <item x="520"/>
        <item x="2709"/>
        <item x="4064"/>
        <item x="3171"/>
        <item x="997"/>
        <item x="2012"/>
        <item x="4409"/>
        <item x="2006"/>
        <item x="1688"/>
        <item x="5958"/>
        <item x="6440"/>
        <item x="5362"/>
        <item x="6123"/>
        <item x="5175"/>
        <item x="6443"/>
        <item x="4519"/>
        <item x="909"/>
        <item x="713"/>
        <item x="2649"/>
        <item x="4627"/>
        <item x="8"/>
        <item x="2589"/>
        <item x="850"/>
        <item x="1235"/>
        <item x="6874"/>
        <item x="5421"/>
        <item x="641"/>
        <item x="1271"/>
        <item x="4344"/>
        <item x="7360"/>
        <item x="806"/>
        <item x="677"/>
        <item x="3771"/>
        <item x="4321"/>
        <item x="6287"/>
        <item x="4278"/>
        <item x="4199"/>
        <item x="7307"/>
        <item x="1221"/>
        <item x="7166"/>
        <item x="7180"/>
        <item x="4382"/>
        <item x="6746"/>
        <item x="4027"/>
        <item x="5809"/>
        <item x="832"/>
        <item x="2486"/>
        <item x="1252"/>
        <item x="6835"/>
        <item x="7043"/>
        <item x="318"/>
        <item x="1811"/>
        <item x="618"/>
        <item x="159"/>
        <item x="3590"/>
        <item x="1231"/>
        <item x="646"/>
        <item x="3774"/>
        <item x="1574"/>
        <item x="2079"/>
        <item x="1973"/>
        <item x="6854"/>
        <item x="6084"/>
        <item x="722"/>
        <item x="3017"/>
        <item x="211"/>
        <item x="495"/>
        <item x="6564"/>
        <item x="2288"/>
        <item x="4073"/>
        <item x="5383"/>
        <item x="4468"/>
        <item x="4285"/>
        <item x="2631"/>
        <item x="2081"/>
        <item x="3030"/>
        <item x="4572"/>
        <item x="3022"/>
        <item x="5777"/>
        <item x="148"/>
        <item x="5970"/>
        <item x="4341"/>
        <item x="5663"/>
        <item x="1576"/>
        <item x="3513"/>
        <item x="1980"/>
        <item x="2229"/>
        <item x="2110"/>
        <item x="6469"/>
        <item x="1385"/>
        <item x="2262"/>
        <item x="6661"/>
        <item x="3055"/>
        <item x="5616"/>
        <item x="2518"/>
        <item x="2667"/>
        <item x="5379"/>
        <item x="5885"/>
        <item x="3882"/>
        <item x="4598"/>
        <item x="2483"/>
        <item x="6051"/>
        <item x="551"/>
        <item x="5647"/>
        <item x="1814"/>
        <item x="5371"/>
        <item x="2836"/>
        <item x="5831"/>
        <item x="1475"/>
        <item x="5759"/>
        <item x="3624"/>
        <item x="1600"/>
        <item x="630"/>
        <item x="5523"/>
        <item x="4249"/>
        <item x="3552"/>
        <item x="4852"/>
        <item x="5445"/>
        <item x="2961"/>
        <item x="7302"/>
        <item x="5425"/>
        <item x="3561"/>
        <item x="1720"/>
        <item x="7088"/>
        <item x="5774"/>
        <item x="3891"/>
        <item x="763"/>
        <item x="679"/>
        <item x="6517"/>
        <item x="7089"/>
        <item x="1087"/>
        <item x="234"/>
        <item x="1111"/>
        <item x="1494"/>
        <item x="592"/>
        <item x="874"/>
        <item x="831"/>
        <item x="6773"/>
        <item x="1326"/>
        <item x="6549"/>
        <item x="2630"/>
        <item x="2167"/>
        <item x="1083"/>
        <item x="907"/>
        <item x="1368"/>
        <item x="3374"/>
        <item x="834"/>
        <item x="1232"/>
        <item x="3861"/>
        <item x="2395"/>
        <item x="2017"/>
        <item x="2510"/>
        <item x="374"/>
        <item x="366"/>
        <item x="1196"/>
        <item x="1296"/>
        <item x="5500"/>
        <item x="1821"/>
        <item x="944"/>
        <item x="3608"/>
        <item x="3328"/>
        <item x="3442"/>
        <item x="42"/>
        <item x="1137"/>
        <item x="4673"/>
        <item x="1734"/>
        <item x="7414"/>
        <item x="3170"/>
        <item x="358"/>
        <item x="2997"/>
        <item x="3088"/>
        <item x="4826"/>
        <item x="1868"/>
        <item x="4819"/>
        <item x="430"/>
        <item x="4677"/>
        <item x="521"/>
        <item x="190"/>
        <item x="2722"/>
        <item x="1517"/>
        <item x="1092"/>
        <item x="1744"/>
        <item x="5668"/>
        <item x="749"/>
        <item x="385"/>
        <item x="4555"/>
        <item x="1313"/>
        <item x="2452"/>
        <item x="2878"/>
        <item x="1469"/>
        <item x="4201"/>
        <item x="6508"/>
        <item x="6907"/>
        <item x="5056"/>
        <item x="4164"/>
        <item x="6186"/>
        <item x="2134"/>
        <item x="1480"/>
        <item x="5024"/>
        <item x="786"/>
        <item x="3296"/>
        <item x="3672"/>
        <item x="1629"/>
        <item x="3769"/>
        <item x="6698"/>
        <item x="3340"/>
        <item x="2383"/>
        <item x="1261"/>
        <item x="2628"/>
        <item x="981"/>
        <item x="462"/>
        <item x="5528"/>
        <item x="6616"/>
        <item x="3018"/>
        <item x="5511"/>
        <item x="4196"/>
        <item x="1755"/>
        <item x="4117"/>
        <item x="3266"/>
        <item x="5938"/>
        <item x="6206"/>
        <item x="4632"/>
        <item x="6913"/>
        <item x="1652"/>
        <item x="4069"/>
        <item x="4259"/>
        <item x="4814"/>
        <item x="5574"/>
        <item x="1174"/>
        <item x="1972"/>
        <item x="2247"/>
        <item x="4416"/>
        <item x="6298"/>
        <item x="765"/>
        <item x="5420"/>
        <item x="2821"/>
        <item x="1762"/>
        <item x="1638"/>
        <item x="2333"/>
        <item x="7388"/>
        <item x="129"/>
        <item x="1863"/>
        <item x="2208"/>
        <item x="1527"/>
        <item x="1528"/>
        <item x="1369"/>
        <item x="2779"/>
        <item x="6219"/>
        <item x="3297"/>
        <item x="2657"/>
        <item x="4553"/>
        <item x="247"/>
        <item x="1169"/>
        <item x="1431"/>
        <item x="2680"/>
        <item x="1337"/>
        <item x="5075"/>
        <item x="5504"/>
        <item x="2411"/>
        <item x="167"/>
        <item x="371"/>
        <item x="917"/>
        <item x="6678"/>
        <item x="7064"/>
        <item x="975"/>
        <item x="403"/>
        <item x="2938"/>
        <item x="5581"/>
        <item x="6441"/>
        <item x="2563"/>
        <item x="5040"/>
        <item x="2035"/>
        <item x="1147"/>
        <item x="2562"/>
        <item x="698"/>
        <item x="5213"/>
        <item x="5087"/>
        <item x="4124"/>
        <item x="1703"/>
        <item x="7141"/>
        <item x="709"/>
        <item x="1133"/>
        <item x="250"/>
        <item x="2577"/>
        <item x="397"/>
        <item x="246"/>
        <item x="1873"/>
        <item x="5287"/>
        <item x="3115"/>
        <item x="3416"/>
        <item x="2101"/>
        <item x="3200"/>
        <item x="3311"/>
        <item x="1526"/>
        <item x="6730"/>
        <item x="1775"/>
        <item x="799"/>
        <item x="1894"/>
        <item x="803"/>
        <item x="1935"/>
        <item x="5231"/>
        <item x="5226"/>
        <item x="4773"/>
        <item x="1969"/>
        <item x="1940"/>
        <item x="6357"/>
        <item x="6187"/>
        <item x="1740"/>
        <item x="2805"/>
        <item x="6632"/>
        <item x="2249"/>
        <item x="4158"/>
        <item x="7118"/>
        <item x="6822"/>
        <item x="2236"/>
        <item x="5217"/>
        <item x="4641"/>
        <item x="1017"/>
        <item x="783"/>
        <item x="2677"/>
        <item x="1765"/>
        <item x="3302"/>
        <item x="664"/>
        <item x="5538"/>
        <item x="6098"/>
        <item x="6868"/>
        <item x="7204"/>
        <item x="5891"/>
        <item x="6973"/>
        <item x="3544"/>
        <item x="4658"/>
        <item x="3434"/>
        <item x="4131"/>
        <item x="4133"/>
        <item x="5609"/>
        <item x="2700"/>
        <item x="1013"/>
        <item x="4521"/>
        <item x="2901"/>
        <item x="4650"/>
        <item x="5600"/>
        <item x="5979"/>
        <item x="5808"/>
        <item x="6958"/>
        <item x="5113"/>
        <item x="3534"/>
        <item x="1637"/>
        <item x="4282"/>
        <item x="5399"/>
        <item x="3979"/>
        <item x="1237"/>
        <item x="1632"/>
        <item x="2613"/>
        <item x="2153"/>
        <item x="3709"/>
        <item x="3968"/>
        <item x="255"/>
        <item x="5593"/>
        <item x="3595"/>
        <item x="1033"/>
        <item x="4474"/>
        <item x="5716"/>
        <item x="6741"/>
        <item x="4748"/>
        <item x="4111"/>
        <item x="1256"/>
        <item x="3316"/>
        <item x="5260"/>
        <item x="2423"/>
        <item x="6063"/>
        <item x="6998"/>
        <item x="1122"/>
        <item x="1531"/>
        <item x="1406"/>
        <item x="5365"/>
        <item x="4507"/>
        <item x="4992"/>
        <item x="3291"/>
        <item x="198"/>
        <item x="6318"/>
        <item x="4033"/>
        <item x="5924"/>
        <item x="1464"/>
        <item x="4909"/>
        <item x="1849"/>
        <item x="402"/>
        <item x="3202"/>
        <item x="6680"/>
        <item x="4395"/>
        <item x="2002"/>
        <item x="3470"/>
        <item x="5514"/>
        <item x="4296"/>
        <item x="7421"/>
        <item x="2679"/>
        <item x="5790"/>
        <item x="3854"/>
        <item x="4746"/>
        <item x="4685"/>
        <item x="6199"/>
        <item x="2441"/>
        <item x="5328"/>
        <item x="3035"/>
        <item x="3931"/>
        <item x="2888"/>
        <item x="5632"/>
        <item x="6721"/>
        <item x="7373"/>
        <item x="3823"/>
        <item x="1877"/>
        <item x="7211"/>
        <item x="4640"/>
        <item x="5279"/>
        <item x="6599"/>
        <item x="7296"/>
        <item x="4355"/>
        <item x="2570"/>
        <item x="1871"/>
        <item x="3413"/>
        <item x="7010"/>
        <item x="3113"/>
        <item x="5229"/>
        <item x="845"/>
        <item x="995"/>
        <item x="2854"/>
        <item x="3841"/>
        <item x="3695"/>
        <item x="4265"/>
        <item x="4425"/>
        <item x="6944"/>
        <item x="7278"/>
        <item x="1770"/>
        <item x="3805"/>
        <item x="2131"/>
        <item x="2763"/>
        <item x="3697"/>
        <item x="2029"/>
        <item x="3668"/>
        <item x="6325"/>
        <item x="2719"/>
        <item x="6399"/>
        <item x="5396"/>
        <item x="1042"/>
        <item x="2246"/>
        <item x="7105"/>
        <item x="6527"/>
        <item x="5418"/>
        <item x="4049"/>
        <item x="2831"/>
        <item x="154"/>
        <item x="1540"/>
        <item x="5828"/>
        <item x="1015"/>
        <item x="4230"/>
        <item x="798"/>
        <item x="4665"/>
        <item x="4784"/>
        <item x="1763"/>
        <item x="542"/>
        <item x="5999"/>
        <item x="21"/>
        <item x="5233"/>
        <item x="6597"/>
        <item x="5803"/>
        <item x="5825"/>
        <item x="3483"/>
        <item x="3853"/>
        <item x="1439"/>
        <item x="1907"/>
        <item x="3517"/>
        <item x="2467"/>
        <item x="1414"/>
        <item x="3711"/>
        <item x="1544"/>
        <item x="4042"/>
        <item x="7247"/>
        <item x="1698"/>
        <item x="3644"/>
        <item x="3522"/>
        <item x="5563"/>
        <item x="1029"/>
        <item x="3736"/>
        <item x="2419"/>
        <item x="6333"/>
        <item x="4266"/>
        <item x="7269"/>
        <item x="496"/>
        <item x="3681"/>
        <item x="6882"/>
        <item x="2928"/>
        <item x="4290"/>
        <item x="5400"/>
        <item x="1944"/>
        <item x="1841"/>
        <item x="202"/>
        <item x="5174"/>
        <item x="5122"/>
        <item x="7138"/>
        <item x="1366"/>
        <item x="3546"/>
        <item x="5034"/>
        <item x="5601"/>
        <item x="351"/>
        <item x="5286"/>
        <item x="2536"/>
        <item x="5564"/>
        <item x="681"/>
        <item x="2949"/>
        <item x="2292"/>
        <item x="3703"/>
        <item x="2544"/>
        <item x="2863"/>
        <item x="429"/>
        <item x="1605"/>
        <item x="454"/>
        <item x="6566"/>
        <item x="5313"/>
        <item x="5595"/>
        <item x="1482"/>
        <item x="3367"/>
        <item x="6309"/>
        <item x="3465"/>
        <item x="389"/>
        <item x="1990"/>
        <item x="1643"/>
        <item x="6464"/>
        <item x="4795"/>
        <item x="4091"/>
        <item x="3192"/>
        <item x="4055"/>
        <item x="1353"/>
        <item x="7178"/>
        <item x="7390"/>
        <item x="2177"/>
        <item x="3502"/>
        <item x="604"/>
        <item x="4643"/>
        <item x="5720"/>
        <item x="818"/>
        <item x="4311"/>
        <item x="4185"/>
        <item x="960"/>
        <item x="5091"/>
        <item x="3235"/>
        <item x="5014"/>
        <item x="4647"/>
        <item x="4475"/>
        <item x="5644"/>
        <item x="5876"/>
        <item x="1354"/>
        <item x="6121"/>
        <item x="2883"/>
        <item x="1080"/>
        <item x="2797"/>
        <item x="4859"/>
        <item x="4957"/>
        <item x="1908"/>
        <item x="2059"/>
        <item x="3411"/>
        <item x="7409"/>
        <item x="5990"/>
        <item x="315"/>
        <item x="6154"/>
        <item x="109"/>
        <item x="1529"/>
        <item x="6254"/>
        <item x="3826"/>
        <item x="724"/>
        <item x="3206"/>
        <item x="3907"/>
        <item x="4052"/>
        <item x="6210"/>
        <item x="5512"/>
        <item x="6563"/>
        <item x="3410"/>
        <item x="4501"/>
        <item x="6125"/>
        <item x="5002"/>
        <item x="6644"/>
        <item x="4134"/>
        <item x="4766"/>
        <item x="2815"/>
        <item x="1573"/>
        <item x="3602"/>
        <item x="1079"/>
        <item x="1675"/>
        <item x="1268"/>
        <item x="1905"/>
        <item x="4541"/>
        <item x="2872"/>
        <item x="121"/>
        <item x="5980"/>
        <item x="365"/>
        <item x="6149"/>
        <item x="7287"/>
        <item x="4432"/>
        <item x="3381"/>
        <item x="2402"/>
        <item x="4556"/>
        <item x="464"/>
        <item x="1984"/>
        <item x="1749"/>
        <item x="6288"/>
        <item x="4482"/>
        <item x="4972"/>
        <item x="5088"/>
        <item x="1941"/>
        <item x="2375"/>
        <item x="3077"/>
        <item x="3232"/>
        <item x="6513"/>
        <item x="7192"/>
        <item x="1020"/>
        <item x="7167"/>
        <item x="6834"/>
        <item x="1798"/>
        <item x="1314"/>
        <item x="1784"/>
        <item x="2929"/>
        <item x="4891"/>
        <item x="4722"/>
        <item x="5693"/>
        <item x="6938"/>
        <item x="3098"/>
        <item x="4350"/>
        <item x="6163"/>
        <item x="1136"/>
        <item x="287"/>
        <item x="2827"/>
        <item x="3824"/>
        <item x="6392"/>
        <item x="108"/>
        <item x="3101"/>
        <item x="2829"/>
        <item x="3554"/>
        <item x="7312"/>
        <item x="2539"/>
        <item x="3835"/>
        <item x="6321"/>
        <item x="4429"/>
        <item x="2551"/>
        <item x="242"/>
        <item x="738"/>
        <item x="447"/>
        <item x="590"/>
        <item x="5483"/>
        <item x="5653"/>
        <item x="7295"/>
        <item x="2898"/>
        <item x="1120"/>
        <item x="5819"/>
        <item x="905"/>
        <item x="2868"/>
        <item x="6579"/>
        <item x="3497"/>
        <item x="143"/>
        <item x="4128"/>
        <item x="193"/>
        <item x="173"/>
        <item x="876"/>
        <item x="1885"/>
        <item x="3013"/>
        <item x="4920"/>
        <item x="4728"/>
        <item x="4792"/>
        <item x="2714"/>
        <item x="3102"/>
        <item x="7406"/>
        <item x="3271"/>
        <item x="2261"/>
        <item x="546"/>
        <item x="30"/>
        <item x="1506"/>
        <item x="5509"/>
        <item x="824"/>
        <item x="281"/>
        <item x="3435"/>
        <item x="4959"/>
        <item x="6677"/>
        <item x="7065"/>
        <item x="4568"/>
        <item x="5426"/>
        <item x="2037"/>
        <item x="4083"/>
        <item x="2713"/>
        <item x="6587"/>
        <item x="2389"/>
        <item x="2343"/>
        <item x="1567"/>
        <item x="6052"/>
        <item x="2841"/>
        <item x="2579"/>
        <item x="5353"/>
        <item x="6101"/>
        <item x="7256"/>
        <item x="5727"/>
        <item x="1485"/>
        <item x="525"/>
        <item x="229"/>
        <item x="5636"/>
        <item x="4454"/>
        <item x="3961"/>
        <item x="1557"/>
        <item x="1031"/>
        <item x="1119"/>
        <item x="2334"/>
        <item x="6970"/>
        <item x="2357"/>
        <item x="1838"/>
        <item x="2646"/>
        <item x="3075"/>
        <item x="63"/>
        <item x="2889"/>
        <item x="3312"/>
        <item x="2403"/>
        <item x="4100"/>
        <item x="2336"/>
        <item x="4739"/>
        <item x="5111"/>
        <item x="1367"/>
        <item x="2957"/>
        <item x="5281"/>
        <item x="2978"/>
        <item x="4106"/>
        <item x="6760"/>
        <item x="6893"/>
        <item x="2064"/>
        <item x="844"/>
        <item x="804"/>
        <item x="1446"/>
        <item x="3118"/>
        <item x="4744"/>
        <item x="6887"/>
        <item x="7077"/>
        <item x="6797"/>
        <item x="6492"/>
        <item x="3429"/>
        <item x="5447"/>
        <item x="303"/>
        <item x="7324"/>
        <item x="6240"/>
        <item x="2070"/>
        <item x="3625"/>
        <item x="4224"/>
        <item x="4797"/>
        <item x="5766"/>
        <item x="3833"/>
        <item x="4924"/>
        <item x="612"/>
        <item x="6673"/>
        <item x="3642"/>
        <item x="4169"/>
        <item x="4407"/>
        <item x="459"/>
        <item x="1716"/>
        <item x="3095"/>
        <item x="2293"/>
        <item x="959"/>
        <item x="5466"/>
        <item x="216"/>
        <item x="3166"/>
        <item x="5264"/>
        <item x="533"/>
        <item x="3324"/>
        <item x="912"/>
        <item x="4817"/>
        <item x="205"/>
        <item x="4511"/>
        <item x="50"/>
        <item x="2870"/>
        <item x="2634"/>
        <item x="7106"/>
        <item x="7018"/>
        <item x="2884"/>
        <item x="570"/>
        <item x="5503"/>
        <item x="6956"/>
        <item x="1200"/>
        <item x="321"/>
        <item x="7303"/>
        <item x="4520"/>
        <item x="4832"/>
        <item x="1741"/>
        <item x="329"/>
        <item x="588"/>
        <item x="1646"/>
        <item x="3542"/>
        <item x="2900"/>
        <item x="2326"/>
        <item x="678"/>
        <item x="645"/>
        <item x="1461"/>
        <item x="4878"/>
        <item x="5952"/>
        <item x="1904"/>
        <item x="892"/>
        <item x="4465"/>
        <item x="4573"/>
        <item x="5686"/>
        <item x="2894"/>
        <item x="1962"/>
        <item x="2905"/>
        <item x="6766"/>
        <item x="7049"/>
        <item x="1106"/>
        <item x="3019"/>
        <item x="2755"/>
        <item x="4774"/>
        <item x="2874"/>
        <item x="4888"/>
        <item x="6519"/>
        <item x="2143"/>
        <item x="3384"/>
        <item x="802"/>
        <item x="5195"/>
        <item x="3072"/>
        <item x="476"/>
        <item x="6076"/>
        <item x="2088"/>
        <item x="5633"/>
        <item x="1295"/>
        <item x="3459"/>
        <item x="2318"/>
        <item x="3068"/>
        <item x="1882"/>
        <item x="4912"/>
        <item x="98"/>
        <item x="6445"/>
        <item x="283"/>
        <item x="3433"/>
        <item x="7280"/>
        <item x="7175"/>
        <item x="376"/>
        <item x="2664"/>
        <item x="5199"/>
        <item x="3916"/>
        <item x="2414"/>
        <item x="115"/>
        <item x="2140"/>
        <item x="1228"/>
        <item x="4615"/>
        <item x="5179"/>
        <item x="5680"/>
        <item x="2751"/>
        <item x="2420"/>
        <item x="6410"/>
        <item x="2992"/>
        <item x="5001"/>
        <item x="3900"/>
        <item x="237"/>
        <item x="6047"/>
        <item x="6458"/>
        <item x="1820"/>
        <item x="5978"/>
        <item x="1883"/>
        <item x="1293"/>
        <item x="777"/>
        <item x="2410"/>
        <item x="4202"/>
        <item x="4996"/>
        <item x="3909"/>
        <item x="4217"/>
        <item x="1865"/>
        <item x="6838"/>
        <item x="6786"/>
        <item x="2230"/>
        <item x="2673"/>
        <item x="3146"/>
        <item x="5041"/>
        <item x="2099"/>
        <item x="2989"/>
        <item x="2644"/>
        <item x="3647"/>
        <item x="2529"/>
        <item x="1346"/>
        <item x="4044"/>
        <item x="4070"/>
        <item x="4442"/>
        <item x="18"/>
        <item x="125"/>
        <item x="221"/>
        <item x="891"/>
        <item x="1289"/>
        <item x="1503"/>
        <item x="673"/>
        <item x="494"/>
        <item x="1836"/>
        <item x="5771"/>
        <item x="4887"/>
        <item x="668"/>
        <item x="1376"/>
        <item x="1000"/>
        <item x="2871"/>
        <item x="3838"/>
        <item x="4330"/>
        <item x="5619"/>
        <item x="1127"/>
        <item x="5815"/>
        <item x="5273"/>
        <item x="5690"/>
        <item x="7249"/>
        <item x="5309"/>
        <item x="6222"/>
        <item x="4141"/>
        <item x="1054"/>
        <item x="634"/>
        <item x="6038"/>
        <item x="4575"/>
        <item x="1736"/>
        <item x="1270"/>
        <item x="5106"/>
        <item x="5405"/>
        <item x="4925"/>
        <item x="7370"/>
        <item x="6484"/>
        <item x="5634"/>
        <item x="6328"/>
        <item x="3053"/>
        <item x="6113"/>
        <item x="5359"/>
        <item x="3436"/>
        <item x="174"/>
        <item x="7104"/>
        <item x="5434"/>
        <item x="1217"/>
        <item x="214"/>
        <item x="3134"/>
        <item x="3997"/>
        <item x="3775"/>
        <item x="6158"/>
        <item x="611"/>
        <item x="4462"/>
        <item x="1141"/>
        <item x="4387"/>
        <item x="4786"/>
        <item x="2191"/>
        <item x="1779"/>
        <item x="3108"/>
        <item x="7285"/>
        <item x="6823"/>
        <item x="5522"/>
        <item x="3020"/>
        <item x="2777"/>
        <item x="5072"/>
        <item x="6901"/>
        <item x="2296"/>
        <item x="4162"/>
        <item x="3705"/>
        <item x="450"/>
        <item x="6531"/>
        <item x="5590"/>
        <item x="6395"/>
        <item x="6895"/>
        <item x="3892"/>
        <item x="4656"/>
        <item x="2637"/>
        <item x="5163"/>
        <item x="6232"/>
        <item x="2492"/>
        <item x="458"/>
        <item x="1595"/>
        <item x="2320"/>
        <item x="5360"/>
        <item x="5257"/>
        <item x="1626"/>
        <item x="1673"/>
        <item x="3523"/>
        <item x="2349"/>
        <item x="2788"/>
        <item x="4514"/>
        <item x="4966"/>
        <item x="5780"/>
        <item x="4035"/>
        <item x="7014"/>
        <item x="124"/>
        <item x="5274"/>
        <item x="3925"/>
        <item x="471"/>
        <item x="1434"/>
        <item x="5388"/>
        <item x="3911"/>
        <item x="2910"/>
        <item x="519"/>
        <item x="6952"/>
        <item x="4322"/>
        <item x="80"/>
        <item x="6071"/>
        <item x="1005"/>
        <item x="3780"/>
        <item x="2945"/>
        <item x="4276"/>
        <item x="3457"/>
        <item x="3749"/>
        <item x="757"/>
        <item x="6917"/>
        <item x="614"/>
        <item x="2127"/>
        <item x="7276"/>
        <item x="1565"/>
        <item x="2123"/>
        <item x="3937"/>
        <item x="3545"/>
        <item x="7189"/>
        <item x="1471"/>
        <item x="4851"/>
        <item x="5753"/>
        <item x="3474"/>
        <item x="4681"/>
        <item x="6864"/>
        <item x="7042"/>
        <item x="4304"/>
        <item x="3331"/>
        <item x="6370"/>
        <item x="6723"/>
        <item x="7029"/>
        <item x="3197"/>
        <item x="771"/>
        <item x="3507"/>
        <item x="7265"/>
        <item x="3184"/>
        <item x="367"/>
        <item x="6930"/>
        <item x="5631"/>
        <item x="6805"/>
        <item x="2741"/>
        <item x="2615"/>
        <item x="6850"/>
        <item x="5259"/>
        <item x="6025"/>
        <item x="5052"/>
        <item x="3091"/>
        <item x="6310"/>
        <item x="3604"/>
        <item x="4260"/>
        <item x="7298"/>
        <item x="3082"/>
        <item x="4234"/>
        <item x="5031"/>
        <item x="1035"/>
        <item x="4645"/>
        <item x="7025"/>
        <item x="3016"/>
        <item x="7001"/>
        <item x="1655"/>
        <item x="6457"/>
        <item x="7051"/>
        <item x="5866"/>
        <item x="6520"/>
        <item x="7115"/>
        <item x="1245"/>
        <item x="386"/>
        <item x="3830"/>
        <item x="3721"/>
        <item x="728"/>
        <item x="1004"/>
        <item x="4207"/>
        <item x="7202"/>
        <item x="4362"/>
        <item x="2982"/>
        <item x="133"/>
        <item x="1754"/>
        <item x="5156"/>
        <item x="1858"/>
        <item x="6621"/>
        <item x="4911"/>
        <item x="579"/>
        <item x="1722"/>
        <item x="6103"/>
        <item x="252"/>
        <item x="1505"/>
        <item x="3241"/>
        <item x="6844"/>
        <item x="2512"/>
        <item x="7082"/>
        <item x="1666"/>
        <item x="5747"/>
        <item x="6636"/>
        <item x="4720"/>
        <item x="5572"/>
        <item x="5679"/>
        <item x="3748"/>
        <item x="472"/>
        <item x="1659"/>
        <item x="7168"/>
        <item x="484"/>
        <item x="4854"/>
        <item x="3138"/>
        <item x="4328"/>
        <item x="5069"/>
        <item x="7190"/>
        <item x="1510"/>
        <item x="3076"/>
        <item x="2242"/>
        <item x="5555"/>
        <item x="6128"/>
        <item x="6196"/>
        <item x="2647"/>
        <item x="2243"/>
        <item x="6293"/>
        <item x="6871"/>
        <item x="2468"/>
        <item x="4605"/>
        <item x="2285"/>
        <item x="1920"/>
        <item x="5558"/>
        <item x="7333"/>
        <item x="3183"/>
        <item x="3742"/>
        <item x="2212"/>
        <item x="864"/>
        <item x="615"/>
        <item x="761"/>
        <item x="2732"/>
        <item x="6715"/>
        <item x="6761"/>
        <item x="1345"/>
        <item x="3292"/>
        <item x="1002"/>
        <item x="4915"/>
        <item x="4099"/>
        <item x="5796"/>
        <item x="5009"/>
        <item x="1292"/>
        <item x="1509"/>
        <item x="3244"/>
        <item x="119"/>
        <item x="254"/>
        <item x="4067"/>
        <item x="2703"/>
        <item x="1112"/>
        <item x="1685"/>
        <item x="324"/>
        <item x="7006"/>
        <item x="5142"/>
        <item x="6832"/>
        <item x="37"/>
        <item x="3661"/>
        <item x="270"/>
        <item x="5814"/>
        <item x="370"/>
        <item x="857"/>
        <item x="5373"/>
        <item x="3792"/>
        <item x="5007"/>
        <item x="6132"/>
        <item x="1562"/>
        <item x="3349"/>
        <item x="6921"/>
        <item x="7314"/>
        <item x="4760"/>
        <item x="5765"/>
        <item x="2850"/>
        <item x="3562"/>
        <item x="5285"/>
        <item x="4714"/>
        <item x="2993"/>
        <item x="3286"/>
        <item x="2241"/>
        <item x="1654"/>
        <item x="3857"/>
        <item x="564"/>
        <item x="1026"/>
        <item x="6601"/>
        <item x="1747"/>
        <item x="1453"/>
        <item x="1930"/>
        <item x="5244"/>
        <item x="4480"/>
        <item x="2869"/>
        <item x="3744"/>
        <item x="1052"/>
        <item x="5486"/>
        <item x="3975"/>
        <item x="5532"/>
        <item x="5721"/>
        <item x="4558"/>
        <item x="5338"/>
        <item x="4945"/>
        <item x="4365"/>
        <item x="3782"/>
        <item x="4715"/>
        <item x="4075"/>
        <item x="4940"/>
        <item x="5714"/>
        <item x="924"/>
        <item x="1731"/>
        <item x="5835"/>
        <item x="3278"/>
        <item x="1918"/>
        <item x="2998"/>
        <item x="4528"/>
        <item x="4268"/>
        <item x="775"/>
        <item x="3915"/>
        <item x="1947"/>
        <item x="2303"/>
        <item x="1757"/>
        <item x="463"/>
        <item x="1593"/>
        <item x="1282"/>
        <item x="185"/>
        <item x="1355"/>
        <item x="852"/>
        <item x="629"/>
        <item x="871"/>
        <item x="3873"/>
        <item x="974"/>
        <item x="448"/>
        <item x="1401"/>
        <item x="4136"/>
        <item x="2345"/>
        <item x="1694"/>
        <item x="760"/>
        <item x="6351"/>
        <item x="6475"/>
        <item x="607"/>
        <item x="2565"/>
        <item x="78"/>
        <item x="2944"/>
        <item x="2780"/>
        <item x="2696"/>
        <item x="6432"/>
        <item x="3945"/>
        <item x="295"/>
        <item x="3878"/>
        <item x="7170"/>
        <item x="6774"/>
        <item x="5330"/>
        <item x="1316"/>
        <item x="4418"/>
        <item x="5177"/>
        <item x="1082"/>
        <item x="6605"/>
        <item x="1108"/>
        <item x="2116"/>
        <item x="2931"/>
        <item x="3388"/>
        <item x="751"/>
        <item x="1678"/>
        <item x="1518"/>
        <item x="1007"/>
        <item x="5695"/>
        <item x="6188"/>
        <item x="1490"/>
        <item x="4589"/>
        <item x="44"/>
        <item x="401"/>
        <item x="756"/>
        <item x="5982"/>
        <item x="3728"/>
        <item x="5583"/>
        <item x="7119"/>
        <item x="2096"/>
        <item x="1357"/>
        <item x="47"/>
        <item x="5370"/>
        <item x="5707"/>
        <item x="3761"/>
        <item x="4412"/>
        <item x="1803"/>
        <item x="6705"/>
        <item x="4595"/>
        <item x="2710"/>
        <item x="3360"/>
        <item x="1132"/>
        <item x="3355"/>
        <item x="4039"/>
        <item x="3667"/>
        <item x="1971"/>
        <item x="1399"/>
        <item x="7222"/>
        <item x="7410"/>
        <item x="352"/>
        <item x="2886"/>
        <item x="5160"/>
        <item x="1332"/>
        <item x="4326"/>
        <item x="2658"/>
        <item x="941"/>
        <item x="1896"/>
        <item x="3712"/>
        <item x="2513"/>
        <item x="6633"/>
        <item x="110"/>
        <item x="6028"/>
        <item x="4567"/>
        <item x="6014"/>
        <item x="4995"/>
        <item x="6547"/>
        <item x="5901"/>
        <item x="2258"/>
        <item x="2068"/>
        <item x="4237"/>
        <item x="3611"/>
        <item x="4255"/>
        <item x="1142"/>
        <item x="4890"/>
        <item x="7149"/>
        <item x="3309"/>
        <item x="2592"/>
        <item x="6499"/>
        <item x="6959"/>
        <item x="1627"/>
        <item x="2023"/>
        <item x="3043"/>
        <item x="2697"/>
        <item x="3313"/>
        <item x="4398"/>
        <item x="6189"/>
        <item x="3383"/>
        <item x="2861"/>
        <item x="2260"/>
        <item x="306"/>
        <item x="1955"/>
        <item x="4244"/>
        <item x="2049"/>
        <item x="1433"/>
        <item x="6479"/>
        <item x="2063"/>
        <item x="45"/>
        <item x="187"/>
        <item x="298"/>
        <item x="3083"/>
        <item x="4600"/>
        <item x="1827"/>
        <item x="868"/>
        <item x="4906"/>
        <item x="5756"/>
        <item x="1124"/>
        <item x="3236"/>
        <item x="5965"/>
        <item x="6253"/>
        <item x="5752"/>
        <item x="6347"/>
        <item x="5155"/>
        <item x="4626"/>
        <item x="4624"/>
        <item x="5049"/>
        <item x="6960"/>
        <item x="362"/>
        <item x="5008"/>
        <item x="595"/>
        <item x="1150"/>
        <item x="5092"/>
        <item x="1832"/>
        <item x="2234"/>
        <item x="1347"/>
        <item x="5608"/>
        <item x="6609"/>
        <item x="7182"/>
        <item x="4993"/>
        <item x="7162"/>
        <item x="4467"/>
        <item x="5928"/>
        <item x="6496"/>
        <item x="7070"/>
        <item x="5136"/>
        <item x="701"/>
        <item x="2939"/>
        <item x="5997"/>
        <item x="1129"/>
        <item x="4294"/>
        <item x="2126"/>
        <item x="2401"/>
        <item x="4424"/>
        <item x="1167"/>
        <item x="4295"/>
        <item x="4300"/>
        <item x="5894"/>
        <item x="4631"/>
        <item x="3460"/>
        <item x="1671"/>
        <item x="1891"/>
        <item x="2491"/>
        <item x="2676"/>
        <item x="1194"/>
        <item x="2042"/>
        <item x="5623"/>
        <item x="3871"/>
        <item x="1582"/>
        <item x="6274"/>
        <item x="3258"/>
        <item x="3594"/>
        <item x="6936"/>
        <item x="3103"/>
        <item x="6736"/>
        <item x="4299"/>
        <item x="1609"/>
        <item x="4197"/>
        <item x="5283"/>
        <item x="2655"/>
        <item x="7048"/>
        <item x="5539"/>
        <item x="6302"/>
        <item x="7259"/>
        <item x="863"/>
        <item x="2071"/>
        <item x="4381"/>
        <item x="1893"/>
        <item x="5755"/>
        <item x="3190"/>
        <item x="4181"/>
        <item x="3954"/>
        <item x="3583"/>
        <item x="3488"/>
        <item x="5317"/>
        <item x="1176"/>
        <item x="6789"/>
        <item x="7155"/>
        <item x="3356"/>
        <item x="2124"/>
        <item x="3303"/>
        <item x="4684"/>
        <item x="7286"/>
        <item x="6667"/>
        <item x="2215"/>
        <item x="5848"/>
        <item x="7431"/>
        <item x="4950"/>
        <item x="5482"/>
        <item x="5769"/>
        <item x="3825"/>
        <item x="7116"/>
        <item x="5335"/>
        <item x="4323"/>
        <item x="7050"/>
        <item x="7112"/>
        <item x="6205"/>
        <item x="4492"/>
        <item x="3034"/>
        <item x="5103"/>
        <item x="2459"/>
        <item x="5460"/>
        <item x="1707"/>
        <item x="5474"/>
        <item x="5395"/>
        <item x="4970"/>
        <item x="6470"/>
        <item x="280"/>
        <item x="5660"/>
        <item x="6646"/>
        <item x="2970"/>
        <item x="5699"/>
        <item x="6278"/>
        <item x="4053"/>
        <item x="3389"/>
        <item x="3257"/>
        <item x="7153"/>
        <item x="3392"/>
        <item x="6804"/>
        <item x="6364"/>
        <item x="1481"/>
        <item x="4374"/>
        <item x="314"/>
        <item x="6945"/>
        <item x="2469"/>
        <item x="3981"/>
        <item x="6687"/>
        <item x="5914"/>
        <item x="5339"/>
        <item x="4752"/>
        <item x="4680"/>
        <item x="563"/>
        <item x="6234"/>
        <item x="4225"/>
        <item x="6140"/>
        <item x="4935"/>
        <item x="3547"/>
        <item x="7165"/>
        <item x="6363"/>
        <item x="1928"/>
        <item x="2965"/>
        <item x="274"/>
        <item x="4127"/>
        <item x="5267"/>
        <item x="3308"/>
        <item x="6620"/>
        <item x="1419"/>
        <item x="1309"/>
        <item x="5096"/>
        <item x="5705"/>
        <item x="4729"/>
        <item x="1538"/>
        <item x="2524"/>
        <item x="5746"/>
        <item x="3926"/>
        <item x="1950"/>
        <item x="594"/>
        <item x="3046"/>
        <item x="6861"/>
        <item x="6255"/>
        <item x="4088"/>
        <item x="5262"/>
        <item x="1559"/>
        <item x="3508"/>
        <item x="71"/>
        <item x="4443"/>
        <item x="4622"/>
        <item x="2873"/>
        <item x="6279"/>
        <item x="2465"/>
        <item x="3855"/>
        <item x="3149"/>
        <item x="4283"/>
        <item x="7007"/>
        <item x="6542"/>
        <item x="6029"/>
        <item x="5086"/>
        <item x="2228"/>
        <item x="5491"/>
        <item x="1198"/>
        <item x="3717"/>
        <item x="2526"/>
        <item x="2244"/>
        <item x="5095"/>
        <item x="683"/>
        <item x="2207"/>
        <item x="5062"/>
        <item x="5760"/>
        <item x="3504"/>
        <item x="6820"/>
        <item x="5676"/>
        <item x="5533"/>
        <item x="177"/>
        <item x="7060"/>
        <item x="2223"/>
        <item x="364"/>
        <item x="6688"/>
        <item x="2305"/>
        <item x="5140"/>
        <item x="1427"/>
        <item x="90"/>
        <item x="469"/>
        <item x="7386"/>
        <item x="2144"/>
        <item x="4923"/>
        <item x="4121"/>
        <item x="6706"/>
        <item x="2995"/>
        <item x="5356"/>
        <item x="7027"/>
        <item x="6418"/>
        <item x="5224"/>
        <item x="4918"/>
        <item x="1076"/>
        <item x="2151"/>
        <item x="6201"/>
        <item x="4771"/>
        <item x="6488"/>
        <item x="5586"/>
        <item x="6143"/>
        <item x="6530"/>
        <item x="7095"/>
        <item x="3179"/>
        <item x="3420"/>
        <item x="7102"/>
        <item x="3468"/>
        <item x="4327"/>
        <item x="1668"/>
        <item x="2476"/>
        <item x="6300"/>
        <item x="2421"/>
        <item x="3948"/>
        <item x="4657"/>
        <item x="6665"/>
        <item x="752"/>
        <item x="6334"/>
        <item x="2155"/>
        <item x="6082"/>
        <item x="5033"/>
        <item x="6327"/>
        <item x="4214"/>
        <item x="952"/>
        <item x="705"/>
        <item x="3133"/>
        <item x="5381"/>
        <item x="4839"/>
        <item x="5654"/>
        <item x="6521"/>
        <item x="7284"/>
        <item x="3905"/>
        <item x="2990"/>
        <item x="873"/>
        <item x="1323"/>
        <item x="5146"/>
        <item x="5536"/>
        <item x="6097"/>
        <item x="2306"/>
        <item x="2478"/>
        <item x="1130"/>
        <item x="6590"/>
        <item x="541"/>
        <item x="4129"/>
        <item x="1109"/>
        <item x="7133"/>
        <item x="7320"/>
        <item x="6876"/>
        <item x="7261"/>
        <item x="6976"/>
        <item x="2457"/>
        <item x="6408"/>
        <item x="4319"/>
        <item x="1416"/>
        <item x="4352"/>
        <item x="4538"/>
        <item x="5363"/>
        <item x="5678"/>
        <item x="38"/>
        <item x="2608"/>
        <item x="5798"/>
        <item x="5102"/>
        <item x="2843"/>
        <item x="2802"/>
        <item x="5770"/>
        <item x="3261"/>
        <item x="5943"/>
        <item x="6720"/>
        <item x="6340"/>
        <item x="2348"/>
        <item x="6136"/>
        <item x="6781"/>
        <item x="3063"/>
        <item x="1570"/>
        <item x="1280"/>
        <item x="1672"/>
        <item x="2724"/>
        <item x="656"/>
        <item x="989"/>
        <item x="3537"/>
        <item x="2085"/>
        <item x="2865"/>
        <item x="687"/>
        <item x="2943"/>
        <item x="4609"/>
        <item x="6686"/>
        <item x="3901"/>
        <item x="2479"/>
        <item x="3551"/>
        <item x="331"/>
        <item x="1050"/>
        <item x="3869"/>
        <item x="5322"/>
        <item x="951"/>
        <item x="3851"/>
        <item x="4243"/>
        <item x="7016"/>
        <item x="2767"/>
        <item x="2760"/>
        <item x="299"/>
        <item x="6643"/>
        <item x="2120"/>
        <item x="5449"/>
        <item x="2814"/>
        <item x="6367"/>
        <item x="4463"/>
        <item x="1583"/>
        <item x="3565"/>
        <item x="1686"/>
        <item x="1829"/>
        <item x="6926"/>
        <item x="2553"/>
        <item x="3822"/>
        <item x="5883"/>
        <item x="2828"/>
        <item x="3584"/>
        <item x="307"/>
        <item x="893"/>
        <item x="5852"/>
        <item x="6198"/>
        <item x="6261"/>
        <item x="3872"/>
        <item x="3586"/>
        <item x="1660"/>
        <item x="2947"/>
        <item x="5935"/>
        <item x="6089"/>
        <item x="4021"/>
        <item x="4827"/>
        <item x="6360"/>
        <item x="6911"/>
        <item x="7270"/>
        <item x="1294"/>
        <item x="4203"/>
        <item x="5764"/>
        <item x="7097"/>
        <item x="1532"/>
        <item x="2693"/>
        <item x="1991"/>
        <item x="2016"/>
        <item x="4469"/>
        <item x="7305"/>
        <item x="7253"/>
        <item x="5666"/>
        <item x="2378"/>
        <item x="5126"/>
        <item x="807"/>
        <item x="3908"/>
        <item x="5930"/>
        <item x="5161"/>
        <item x="7044"/>
        <item x="6537"/>
        <item x="583"/>
        <item x="3866"/>
        <item x="4694"/>
        <item x="1780"/>
        <item x="2987"/>
        <item x="2638"/>
        <item x="2313"/>
        <item x="2094"/>
        <item x="1202"/>
        <item x="5377"/>
        <item x="3585"/>
        <item x="7209"/>
        <item x="6796"/>
        <item x="2621"/>
        <item x="7255"/>
        <item x="6869"/>
        <item x="5165"/>
        <item x="867"/>
        <item x="4724"/>
        <item x="2356"/>
        <item x="3048"/>
        <item x="1855"/>
        <item x="7377"/>
        <item x="2435"/>
        <item x="4964"/>
        <item x="4138"/>
        <item x="6516"/>
        <item x="2218"/>
        <item x="3789"/>
        <item x="6483"/>
        <item x="7059"/>
        <item x="2699"/>
        <item x="6481"/>
        <item x="938"/>
        <item x="2660"/>
        <item x="4648"/>
        <item x="5750"/>
        <item x="4606"/>
        <item x="4219"/>
        <item x="4860"/>
        <item x="726"/>
        <item x="82"/>
        <item x="560"/>
        <item x="3903"/>
        <item x="6877"/>
        <item x="4112"/>
        <item x="7398"/>
        <item x="4037"/>
        <item x="1953"/>
        <item x="1448"/>
        <item x="4872"/>
        <item x="3920"/>
        <item x="5704"/>
        <item x="1983"/>
        <item x="6086"/>
        <item x="3702"/>
        <item x="4302"/>
        <item x="7348"/>
        <item x="2368"/>
        <item x="2950"/>
        <item x="325"/>
        <item x="4226"/>
        <item x="1381"/>
        <item x="2973"/>
        <item x="523"/>
        <item x="3837"/>
        <item x="2895"/>
        <item x="6800"/>
        <item x="4692"/>
        <item x="3654"/>
        <item x="6780"/>
        <item x="5588"/>
        <item x="6183"/>
        <item x="1502"/>
        <item x="1979"/>
        <item x="4644"/>
        <item x="2785"/>
        <item x="6961"/>
        <item x="2734"/>
        <item x="2962"/>
        <item x="2370"/>
        <item x="3572"/>
        <item x="4194"/>
        <item x="4397"/>
        <item x="5903"/>
        <item x="1614"/>
        <item x="6474"/>
        <item x="5899"/>
        <item x="6437"/>
        <item x="6263"/>
        <item x="5818"/>
        <item x="5872"/>
        <item x="1278"/>
        <item x="880"/>
        <item x="7397"/>
        <item x="5587"/>
        <item x="6002"/>
        <item x="2398"/>
        <item x="5320"/>
        <item x="7193"/>
        <item x="1635"/>
        <item x="4386"/>
        <item x="6914"/>
        <item x="764"/>
        <item x="4562"/>
        <item x="957"/>
        <item x="1767"/>
        <item x="2384"/>
        <item x="189"/>
        <item x="1850"/>
        <item x="711"/>
        <item x="4574"/>
        <item x="2875"/>
        <item x="6829"/>
        <item x="6885"/>
        <item x="6307"/>
        <item x="1561"/>
        <item x="4710"/>
        <item x="4495"/>
        <item x="4699"/>
        <item x="251"/>
        <item x="2704"/>
        <item x="3848"/>
        <item x="708"/>
        <item x="3047"/>
        <item x="3342"/>
        <item x="3924"/>
        <item x="5556"/>
        <item x="2197"/>
        <item x="6651"/>
        <item x="6289"/>
        <item x="1009"/>
        <item x="7271"/>
        <item x="6625"/>
        <item x="3315"/>
        <item x="3917"/>
        <item x="4967"/>
        <item x="3193"/>
        <item x="5368"/>
        <item x="6880"/>
        <item x="6018"/>
        <item x="3847"/>
        <item x="6558"/>
        <item x="3326"/>
        <item x="382"/>
        <item x="727"/>
        <item x="6754"/>
        <item x="3281"/>
        <item x="2083"/>
        <item x="3132"/>
        <item x="3137"/>
        <item x="4413"/>
        <item x="5141"/>
        <item x="5726"/>
        <item x="6683"/>
        <item x="4103"/>
        <item x="3033"/>
        <item x="1872"/>
        <item x="3951"/>
        <item x="1047"/>
        <item x="2783"/>
        <item x="816"/>
        <item x="65"/>
        <item x="3970"/>
        <item x="2800"/>
        <item x="3491"/>
        <item x="2795"/>
        <item x="6684"/>
        <item x="300"/>
        <item x="5004"/>
        <item x="2201"/>
        <item x="2489"/>
        <item x="6216"/>
        <item x="903"/>
        <item x="4417"/>
        <item x="4489"/>
        <item x="6932"/>
        <item x="4822"/>
        <item x="1391"/>
        <item x="1021"/>
        <item x="6830"/>
        <item x="4683"/>
        <item x="2105"/>
        <item x="703"/>
        <item x="3952"/>
        <item x="6456"/>
        <item x="3452"/>
        <item x="5239"/>
        <item x="4526"/>
        <item x="1756"/>
        <item x="2801"/>
        <item x="6640"/>
        <item x="4655"/>
        <item x="5407"/>
        <item x="3906"/>
        <item x="4204"/>
        <item x="3797"/>
        <item x="2935"/>
        <item x="5807"/>
        <item x="5097"/>
        <item x="2523"/>
        <item x="532"/>
        <item x="2232"/>
        <item x="5265"/>
        <item x="2940"/>
        <item x="4730"/>
        <item x="1580"/>
        <item x="7036"/>
        <item x="4850"/>
        <item x="2848"/>
        <item x="5665"/>
        <item x="2736"/>
        <item x="373"/>
        <item x="6151"/>
        <item x="1923"/>
        <item x="7341"/>
        <item x="4345"/>
        <item x="4135"/>
        <item x="5378"/>
        <item x="5988"/>
        <item x="3185"/>
        <item x="2966"/>
        <item x="4472"/>
        <item x="2090"/>
        <item x="6073"/>
        <item x="4505"/>
        <item x="3343"/>
        <item x="199"/>
        <item x="1465"/>
        <item x="7031"/>
        <item x="2074"/>
        <item x="5638"/>
        <item x="6740"/>
        <item x="1746"/>
        <item x="5252"/>
        <item x="3114"/>
        <item x="7199"/>
        <item x="2668"/>
        <item x="2188"/>
        <item x="6139"/>
        <item x="6402"/>
        <item x="3741"/>
        <item x="839"/>
        <item x="3813"/>
        <item x="4211"/>
        <item x="710"/>
        <item x="7422"/>
        <item x="5576"/>
        <item x="2429"/>
        <item x="5603"/>
        <item x="1144"/>
        <item x="2329"/>
        <item x="2573"/>
        <item x="3300"/>
        <item x="2394"/>
        <item x="1118"/>
        <item x="1542"/>
        <item x="5642"/>
        <item x="5295"/>
        <item x="1036"/>
        <item x="1432"/>
        <item x="2025"/>
        <item x="3204"/>
        <item x="6339"/>
        <item x="1025"/>
        <item x="4916"/>
        <item x="4829"/>
        <item x="5598"/>
        <item x="1499"/>
        <item x="451"/>
        <item x="3008"/>
        <item x="6077"/>
        <item x="3549"/>
        <item x="1272"/>
        <item x="1438"/>
        <item x="5019"/>
        <item x="2013"/>
        <item x="3445"/>
        <item x="3885"/>
        <item x="5584"/>
        <item x="3015"/>
        <item x="1791"/>
        <item x="7197"/>
        <item x="6270"/>
        <item x="5920"/>
        <item x="7131"/>
        <item x="4104"/>
        <item x="1949"/>
        <item x="2314"/>
        <item x="725"/>
        <item x="1121"/>
        <item x="2195"/>
        <item x="2498"/>
        <item x="6724"/>
        <item x="5875"/>
        <item x="1065"/>
        <item x="4040"/>
        <item x="6085"/>
        <item x="5080"/>
        <item x="4550"/>
        <item x="3989"/>
        <item x="526"/>
        <item x="4154"/>
        <item x="5763"/>
        <item x="5937"/>
        <item x="7300"/>
        <item x="992"/>
        <item x="6726"/>
        <item x="34"/>
        <item x="1676"/>
        <item x="5029"/>
        <item x="1549"/>
        <item x="1550"/>
        <item x="7319"/>
        <item x="2514"/>
        <item x="4483"/>
        <item x="2351"/>
        <item x="4895"/>
        <item x="20"/>
        <item x="1197"/>
        <item x="5548"/>
        <item x="2490"/>
        <item x="7228"/>
        <item x="4805"/>
        <item x="1879"/>
        <item x="4735"/>
        <item x="3382"/>
        <item x="69"/>
        <item x="4807"/>
        <item x="1602"/>
        <item x="1587"/>
        <item x="3657"/>
        <item x="1390"/>
        <item x="2588"/>
        <item x="859"/>
        <item x="3339"/>
        <item x="5618"/>
        <item x="2447"/>
        <item x="6795"/>
        <item x="3157"/>
        <item x="4954"/>
        <item x="2776"/>
        <item x="2273"/>
        <item x="421"/>
        <item x="1474"/>
        <item x="3345"/>
        <item x="6249"/>
        <item x="6006"/>
        <item x="6878"/>
        <item x="6946"/>
        <item x="6041"/>
        <item x="3162"/>
        <item x="4749"/>
        <item x="5672"/>
        <item x="7233"/>
        <item x="6710"/>
        <item x="2915"/>
        <item x="6144"/>
        <item x="395"/>
        <item x="319"/>
        <item x="7317"/>
        <item x="137"/>
        <item x="1546"/>
        <item x="1430"/>
        <item x="2323"/>
        <item x="1653"/>
        <item x="131"/>
        <item x="317"/>
        <item x="4238"/>
        <item x="5950"/>
        <item x="1748"/>
        <item x="2708"/>
        <item x="1718"/>
        <item x="4629"/>
        <item x="7234"/>
        <item x="4703"/>
        <item x="6067"/>
        <item x="2136"/>
        <item x="3706"/>
        <item x="455"/>
        <item x="2731"/>
        <item x="3532"/>
        <item x="3966"/>
        <item x="1591"/>
        <item x="3142"/>
        <item x="735"/>
        <item x="3223"/>
        <item x="4215"/>
        <item x="6466"/>
        <item x="3685"/>
        <item x="6649"/>
        <item x="3692"/>
        <item x="6798"/>
        <item x="6401"/>
        <item x="5585"/>
        <item x="3756"/>
        <item x="4182"/>
        <item x="2493"/>
        <item x="1795"/>
        <item x="7429"/>
        <item x="240"/>
        <item x="5691"/>
        <item x="2175"/>
        <item x="4287"/>
        <item x="2196"/>
        <item x="5442"/>
        <item x="5057"/>
        <item x="3107"/>
        <item x="428"/>
        <item x="4316"/>
        <item x="2199"/>
        <item x="5715"/>
        <item x="3553"/>
        <item x="6570"/>
        <item x="3781"/>
        <item x="6404"/>
        <item x="7129"/>
        <item x="6266"/>
        <item x="7017"/>
        <item x="524"/>
        <item x="3941"/>
        <item x="1552"/>
        <item x="3373"/>
        <item x="1974"/>
        <item x="3760"/>
        <item x="406"/>
        <item x="6810"/>
        <item x="4884"/>
        <item x="79"/>
        <item x="6953"/>
        <item x="889"/>
        <item x="923"/>
        <item x="7382"/>
        <item x="7028"/>
        <item x="4842"/>
        <item x="3727"/>
        <item x="6306"/>
        <item x="7353"/>
        <item x="696"/>
        <item x="623"/>
        <item x="5025"/>
        <item x="4277"/>
        <item x="2380"/>
        <item x="7315"/>
        <item x="4544"/>
        <item x="1348"/>
        <item x="6602"/>
        <item x="688"/>
        <item x="5670"/>
        <item x="5626"/>
        <item x="6221"/>
        <item x="5879"/>
        <item x="2319"/>
        <item x="2996"/>
        <item x="2702"/>
        <item x="123"/>
        <item x="659"/>
        <item x="6500"/>
        <item x="5276"/>
        <item x="4563"/>
        <item x="5917"/>
        <item x="5144"/>
        <item x="1968"/>
        <item x="3934"/>
        <item x="2239"/>
        <item x="1146"/>
        <item x="5198"/>
        <item x="5397"/>
        <item x="4835"/>
        <item x="3264"/>
        <item x="1690"/>
        <item x="3764"/>
        <item x="3285"/>
        <item x="6647"/>
        <item x="6377"/>
        <item x="2765"/>
        <item x="5951"/>
        <item x="6529"/>
        <item x="3456"/>
        <item x="4005"/>
        <item x="1125"/>
        <item x="4510"/>
        <item x="1456"/>
        <item x="2460"/>
        <item x="3346"/>
        <item x="2672"/>
        <item x="264"/>
        <item x="1182"/>
        <item x="582"/>
        <item x="879"/>
        <item x="2052"/>
        <item x="6294"/>
        <item x="7260"/>
        <item x="3716"/>
        <item x="4272"/>
        <item x="2257"/>
        <item x="2771"/>
        <item x="1162"/>
        <item x="6148"/>
        <item x="5143"/>
        <item x="7074"/>
        <item x="2209"/>
        <item x="885"/>
        <item x="6104"/>
        <item x="6248"/>
        <item x="2656"/>
        <item x="5995"/>
        <item x="1213"/>
        <item x="3458"/>
        <item x="2159"/>
        <item x="440"/>
        <item x="6751"/>
        <item x="4740"/>
        <item x="7225"/>
        <item x="2317"/>
        <item x="918"/>
        <item x="6066"/>
        <item x="1410"/>
        <item x="3972"/>
        <item x="1058"/>
        <item x="1951"/>
        <item x="2986"/>
        <item x="964"/>
        <item x="2310"/>
        <item x="3538"/>
        <item x="4736"/>
        <item x="2172"/>
        <item x="6442"/>
        <item x="5850"/>
        <item x="5117"/>
        <item x="4503"/>
        <item x="782"/>
        <item x="4838"/>
        <item x="7013"/>
        <item x="1648"/>
        <item x="5159"/>
        <item x="7401"/>
        <item x="1274"/>
        <item x="6985"/>
        <item x="2835"/>
        <item x="6989"/>
        <item x="5871"/>
        <item x="1620"/>
        <item x="2913"/>
        <item x="7187"/>
        <item x="7081"/>
        <item x="7142"/>
        <item x="2916"/>
        <item x="7033"/>
        <item x="2434"/>
        <item x="651"/>
        <item x="4349"/>
        <item x="1299"/>
        <item x="606"/>
        <item x="4187"/>
        <item x="3155"/>
        <item x="1101"/>
        <item x="1019"/>
        <item x="4621"/>
        <item x="4241"/>
        <item x="1179"/>
        <item x="2860"/>
        <item x="2327"/>
        <item x="1166"/>
        <item x="2427"/>
        <item x="378"/>
        <item x="3898"/>
        <item x="5205"/>
        <item x="781"/>
        <item x="929"/>
        <item x="2906"/>
        <item x="1787"/>
        <item x="7086"/>
        <item x="6503"/>
        <item x="1998"/>
        <item x="6567"/>
        <item x="3139"/>
        <item x="6617"/>
        <item x="4712"/>
        <item x="6709"/>
        <item x="3617"/>
        <item x="4548"/>
        <item x="4402"/>
        <item x="3930"/>
        <item x="985"/>
        <item x="575"/>
        <item x="6728"/>
        <item x="2055"/>
        <item x="1945"/>
        <item x="5701"/>
        <item x="5130"/>
        <item x="5230"/>
        <item x="3221"/>
        <item x="1815"/>
        <item x="6819"/>
        <item x="5248"/>
        <item x="3341"/>
        <item x="4370"/>
        <item x="3596"/>
        <item x="4975"/>
        <item x="5207"/>
        <item x="291"/>
        <item x="5545"/>
        <item x="6982"/>
        <item x="5853"/>
        <item x="4491"/>
        <item x="74"/>
        <item x="3673"/>
        <item x="6977"/>
        <item x="4584"/>
        <item x="2108"/>
        <item x="1365"/>
        <item x="4343"/>
        <item x="1670"/>
        <item x="6631"/>
        <item x="1706"/>
        <item x="1742"/>
        <item x="3004"/>
        <item x="5919"/>
        <item x="3978"/>
        <item x="7274"/>
        <item x="3641"/>
        <item x="6461"/>
        <item x="2274"/>
        <item x="3233"/>
        <item x="1664"/>
        <item x="441"/>
        <item x="3424"/>
        <item x="1375"/>
        <item x="427"/>
        <item x="3069"/>
        <item x="3944"/>
        <item x="1764"/>
        <item x="2361"/>
        <item x="1730"/>
        <item x="2746"/>
        <item x="4779"/>
        <item x="2830"/>
        <item x="4999"/>
        <item x="2920"/>
        <item x="3454"/>
        <item x="503"/>
        <item x="7195"/>
        <item x="5513"/>
        <item x="5768"/>
        <item x="3081"/>
        <item x="1240"/>
        <item x="6827"/>
        <item x="7159"/>
        <item x="7321"/>
        <item x="2740"/>
        <item x="3248"/>
        <item x="2648"/>
        <item x="6753"/>
        <item x="617"/>
        <item x="7130"/>
        <item x="1421"/>
        <item x="5227"/>
        <item x="2494"/>
        <item x="1539"/>
        <item x="3971"/>
        <item x="1750"/>
        <item x="6390"/>
        <item x="4384"/>
        <item x="1199"/>
        <item x="4506"/>
        <item x="3080"/>
        <item x="4557"/>
        <item x="4488"/>
        <item x="1812"/>
        <item x="7405"/>
        <item x="6486"/>
        <item x="4941"/>
        <item x="3983"/>
        <item x="4440"/>
        <item x="1402"/>
        <item x="2451"/>
        <item x="6755"/>
        <item x="5948"/>
        <item x="4738"/>
        <item x="5212"/>
        <item x="742"/>
        <item x="1647"/>
        <item x="805"/>
        <item x="7351"/>
        <item x="3609"/>
        <item x="4607"/>
        <item x="1577"/>
        <item x="5497"/>
        <item x="6700"/>
        <item x="5290"/>
        <item x="4862"/>
        <item x="6818"/>
        <item x="257"/>
        <item x="511"/>
        <item x="729"/>
        <item x="7335"/>
        <item x="7372"/>
        <item x="3626"/>
        <item x="2808"/>
        <item x="7063"/>
        <item x="5725"/>
        <item x="6489"/>
        <item x="3591"/>
        <item x="4758"/>
        <item x="1262"/>
        <item x="6657"/>
        <item x="1931"/>
        <item x="2193"/>
        <item x="610"/>
        <item x="2540"/>
        <item x="1708"/>
        <item x="2060"/>
        <item x="6681"/>
        <item x="1887"/>
        <item x="1008"/>
        <item x="118"/>
        <item x="183"/>
        <item x="2955"/>
        <item x="6940"/>
        <item x="2179"/>
        <item x="139"/>
        <item x="6420"/>
        <item x="945"/>
        <item x="4208"/>
        <item x="2385"/>
        <item x="6743"/>
        <item x="3052"/>
        <item x="2662"/>
        <item x="5785"/>
        <item x="5067"/>
        <item x="1356"/>
        <item x="2501"/>
        <item x="3929"/>
        <item x="1586"/>
        <item x="263"/>
        <item x="3874"/>
        <item x="4248"/>
        <item x="4787"/>
        <item x="6759"/>
        <item x="4586"/>
        <item x="5684"/>
        <item x="6102"/>
        <item x="5350"/>
        <item x="3784"/>
        <item x="5829"/>
        <item x="5488"/>
        <item x="1320"/>
        <item x="6758"/>
        <item x="4119"/>
        <item x="5984"/>
        <item x="1039"/>
        <item x="6821"/>
        <item x="5614"/>
        <item x="809"/>
        <item x="7117"/>
        <item x="2635"/>
        <item x="3049"/>
        <item x="1483"/>
        <item x="1892"/>
        <item x="6565"/>
        <item x="431"/>
        <item x="4155"/>
        <item x="39"/>
        <item x="508"/>
        <item x="2482"/>
        <item x="3110"/>
        <item x="68"/>
        <item x="5471"/>
        <item x="6949"/>
        <item x="2391"/>
        <item x="6767"/>
        <item x="3804"/>
        <item x="1758"/>
        <item x="3037"/>
        <item x="814"/>
        <item x="6202"/>
        <item x="1322"/>
        <item x="731"/>
        <item x="1737"/>
        <item x="4564"/>
        <item x="2084"/>
        <item x="4965"/>
        <item x="5038"/>
        <item x="6848"/>
        <item x="4002"/>
        <item x="1713"/>
        <item x="2642"/>
        <item x="6588"/>
        <item x="3177"/>
        <item x="2330"/>
        <item x="697"/>
        <item x="3087"/>
        <item x="5023"/>
        <item x="337"/>
        <item x="2353"/>
        <item x="3092"/>
        <item x="5501"/>
        <item x="6320"/>
        <item x="5754"/>
        <item x="6656"/>
        <item x="2111"/>
        <item x="2363"/>
        <item x="2912"/>
        <item x="3119"/>
        <item x="2219"/>
        <item x="2574"/>
        <item x="585"/>
        <item x="2926"/>
        <item x="2286"/>
        <item x="6007"/>
        <item x="3201"/>
        <item x="3890"/>
        <item x="2919"/>
        <item x="2887"/>
        <item x="3540"/>
        <item x="4593"/>
        <item x="2859"/>
        <item x="3485"/>
        <item x="6362"/>
        <item x="3079"/>
        <item x="4043"/>
        <item x="2698"/>
        <item x="6888"/>
        <item x="2504"/>
        <item x="915"/>
        <item x="662"/>
        <item x="4982"/>
        <item x="1535"/>
        <item x="3501"/>
        <item x="4639"/>
        <item x="6628"/>
        <item x="784"/>
        <item x="1225"/>
        <item x="5250"/>
        <item x="3009"/>
        <item x="3982"/>
        <item x="6745"/>
        <item x="175"/>
        <item x="1677"/>
        <item x="5079"/>
        <item x="28"/>
        <item x="4292"/>
        <item x="2358"/>
        <item x="468"/>
        <item x="955"/>
        <item x="6994"/>
        <item x="2047"/>
        <item x="1152"/>
        <item x="201"/>
        <item x="3678"/>
        <item x="2716"/>
        <item x="2470"/>
        <item x="1785"/>
        <item x="3463"/>
        <item x="244"/>
        <item x="2882"/>
        <item x="7041"/>
        <item x="3325"/>
        <item x="1847"/>
        <item x="2495"/>
        <item x="7163"/>
        <item x="1501"/>
        <item x="2275"/>
        <item x="748"/>
        <item x="5462"/>
        <item x="4312"/>
        <item x="940"/>
        <item x="689"/>
        <item x="5630"/>
        <item x="1266"/>
        <item x="1936"/>
        <item x="770"/>
        <item x="5392"/>
        <item x="5646"/>
        <item x="1305"/>
        <item x="4532"/>
        <item x="2606"/>
        <item x="4837"/>
        <item x="356"/>
        <item x="5832"/>
        <item x="4542"/>
        <item x="1938"/>
        <item x="3469"/>
        <item x="1584"/>
        <item x="3526"/>
        <item x="1312"/>
        <item x="4205"/>
        <item x="4810"/>
        <item x="1139"/>
        <item x="2373"/>
        <item x="2443"/>
        <item x="2386"/>
        <item x="2086"/>
        <item x="1960"/>
        <item x="5059"/>
        <item x="4596"/>
        <item x="5589"/>
        <item x="4456"/>
        <item x="4114"/>
        <item x="1727"/>
        <item x="445"/>
        <item x="1450"/>
        <item x="650"/>
        <item x="339"/>
        <item x="4257"/>
        <item x="4375"/>
        <item x="4952"/>
        <item x="999"/>
        <item x="2445"/>
        <item x="1674"/>
        <item x="7257"/>
        <item x="1158"/>
        <item x="6207"/>
        <item x="1875"/>
        <item x="4324"/>
        <item x="6329"/>
        <item x="2304"/>
        <item x="114"/>
        <item x="6739"/>
        <item x="2437"/>
        <item x="2180"/>
        <item x="6748"/>
        <item x="5249"/>
        <item x="3440"/>
        <item x="349"/>
        <item x="5669"/>
        <item x="7203"/>
        <item x="342"/>
        <item x="2737"/>
        <item x="1852"/>
        <item x="2759"/>
        <item x="2487"/>
        <item x="3386"/>
        <item x="6203"/>
        <item x="5775"/>
        <item x="4487"/>
        <item x="1514"/>
        <item x="5293"/>
        <item x="2171"/>
        <item x="5012"/>
        <item x="3655"/>
        <item x="1498"/>
        <item x="104"/>
        <item x="4139"/>
        <item x="5263"/>
        <item x="2728"/>
        <item x="2142"/>
        <item x="4754"/>
        <item x="5348"/>
        <item x="6311"/>
        <item x="275"/>
        <item x="2927"/>
        <item x="1612"/>
        <item x="537"/>
        <item x="1010"/>
        <item x="1374"/>
        <item x="1743"/>
        <item x="1967"/>
        <item x="192"/>
        <item x="233"/>
        <item x="4452"/>
        <item x="1016"/>
        <item x="1732"/>
        <item x="6381"/>
        <item x="1190"/>
        <item x="138"/>
        <item x="412"/>
        <item x="5208"/>
        <item x="3161"/>
        <item x="1751"/>
        <item x="5201"/>
        <item x="5419"/>
        <item x="2632"/>
        <item x="3723"/>
        <item x="5413"/>
        <item x="562"/>
        <item x="2706"/>
        <item x="4973"/>
        <item x="2505"/>
        <item x="4150"/>
        <item x="1497"/>
        <item x="7336"/>
        <item x="1163"/>
        <item x="910"/>
        <item x="6078"/>
        <item x="5000"/>
        <item x="767"/>
        <item x="1091"/>
        <item x="578"/>
        <item x="5772"/>
        <item x="1064"/>
        <item x="6312"/>
        <item x="4533"/>
        <item x="1012"/>
        <item x="6779"/>
        <item x="2176"/>
        <item x="785"/>
        <item x="6324"/>
        <item x="4976"/>
        <item x="2538"/>
        <item x="4682"/>
        <item x="1153"/>
        <item x="466"/>
        <item x="3845"/>
        <item x="6083"/>
        <item x="1281"/>
        <item x="1903"/>
        <item x="4846"/>
        <item x="5329"/>
        <item x="1926"/>
        <item x="865"/>
        <item x="3056"/>
        <item x="5429"/>
        <item x="3399"/>
        <item x="3949"/>
        <item x="5529"/>
        <item x="2659"/>
        <item x="6116"/>
        <item x="6695"/>
        <item x="3180"/>
        <item x="5494"/>
        <item x="3884"/>
        <item x="2287"/>
        <item x="1726"/>
        <item x="3688"/>
        <item x="1006"/>
        <item x="1069"/>
        <item x="3615"/>
        <item x="6227"/>
        <item x="6250"/>
        <item x="3895"/>
        <item x="3645"/>
        <item x="3768"/>
        <item x="828"/>
        <item x="6120"/>
        <item x="5456"/>
        <item x="5404"/>
        <item x="7084"/>
        <item x="3786"/>
        <item x="4958"/>
        <item x="4373"/>
        <item x="3466"/>
        <item x="333"/>
        <item x="6197"/>
        <item x="7413"/>
        <item x="2587"/>
        <item x="2146"/>
        <item x="457"/>
        <item x="1342"/>
        <item x="6735"/>
        <item x="3514"/>
        <item x="7359"/>
        <item x="70"/>
        <item x="53"/>
        <item x="514"/>
        <item x="5391"/>
        <item x="1556"/>
        <item x="4938"/>
        <item x="4228"/>
        <item x="4297"/>
        <item x="1243"/>
        <item x="4660"/>
        <item x="6142"/>
        <item x="5046"/>
        <item x="7022"/>
        <item x="2455"/>
        <item x="91"/>
        <item x="7150"/>
        <item x="692"/>
        <item x="6043"/>
        <item x="5081"/>
        <item x="1901"/>
        <item x="736"/>
        <item x="2129"/>
        <item x="2339"/>
        <item x="574"/>
        <item x="5886"/>
        <item x="2093"/>
        <item x="4221"/>
        <item x="7267"/>
        <item x="2578"/>
        <item x="5506"/>
        <item x="6235"/>
        <item x="904"/>
        <item x="5816"/>
        <item x="3136"/>
        <item x="2186"/>
        <item x="2838"/>
        <item x="6001"/>
        <item x="195"/>
        <item x="1913"/>
        <item x="4050"/>
        <item x="717"/>
        <item x="5237"/>
        <item x="3914"/>
        <item x="3150"/>
        <item x="3269"/>
        <item x="691"/>
        <item x="3580"/>
        <item x="4288"/>
        <item x="6236"/>
        <item x="6243"/>
        <item x="6968"/>
        <item x="1878"/>
        <item x="2359"/>
        <item x="120"/>
        <item x="1994"/>
        <item x="2484"/>
        <item x="7426"/>
        <item x="4149"/>
        <item x="4239"/>
        <item x="4770"/>
        <item x="4253"/>
        <item x="3174"/>
        <item x="1917"/>
        <item x="2678"/>
        <item x="7172"/>
        <item x="7237"/>
        <item x="1724"/>
        <item x="4060"/>
        <item x="11"/>
        <item x="3168"/>
        <item x="3868"/>
        <item x="2149"/>
        <item x="5401"/>
        <item x="1881"/>
        <item x="3156"/>
        <item x="5893"/>
        <item x="3910"/>
        <item x="4874"/>
        <item x="827"/>
        <item x="2762"/>
        <item x="1876"/>
        <item x="6348"/>
        <item x="6749"/>
        <item x="6618"/>
        <item x="5844"/>
        <item x="6814"/>
        <item x="1613"/>
        <item x="1860"/>
        <item x="638"/>
        <item x="7236"/>
        <item x="949"/>
        <item x="3237"/>
        <item x="6225"/>
        <item x="4251"/>
        <item x="2184"/>
        <item x="3071"/>
        <item x="2625"/>
        <item x="145"/>
        <item x="5302"/>
        <item x="1049"/>
        <item x="3530"/>
        <item x="622"/>
        <item x="4761"/>
        <item x="1104"/>
        <item x="1074"/>
        <item x="7325"/>
        <item x="7147"/>
        <item x="1011"/>
        <item x="4342"/>
        <item x="554"/>
        <item x="6108"/>
        <item x="980"/>
        <item x="4977"/>
        <item x="5107"/>
        <item x="1657"/>
        <item x="6111"/>
        <item x="7085"/>
        <item x="6319"/>
        <item x="6898"/>
        <item x="7135"/>
        <item x="4142"/>
        <item x="6168"/>
        <item x="654"/>
        <item x="4547"/>
        <item x="3334"/>
        <item x="6275"/>
        <item x="6526"/>
        <item x="5461"/>
        <item x="3995"/>
        <item x="4816"/>
        <item x="2738"/>
        <item x="5526"/>
        <item x="6545"/>
        <item x="1420"/>
        <item x="6990"/>
        <item x="4934"/>
        <item x="293"/>
        <item x="3154"/>
        <item x="6223"/>
        <item x="4969"/>
        <item x="5567"/>
        <item x="5955"/>
        <item x="5966"/>
        <item x="326"/>
        <item x="5962"/>
        <item x="1441"/>
        <item x="1599"/>
        <item x="4889"/>
        <item x="603"/>
        <item x="6193"/>
        <item x="6271"/>
        <item x="883"/>
        <item x="288"/>
        <item x="2790"/>
        <item x="1283"/>
        <item x="4347"/>
        <item x="1395"/>
        <item x="1226"/>
        <item x="2161"/>
        <item x="2056"/>
        <item x="5306"/>
        <item x="6081"/>
        <item x="2154"/>
        <item x="5719"/>
        <item x="3211"/>
        <item x="140"/>
        <item x="6816"/>
        <item x="5058"/>
        <item x="5316"/>
        <item x="2031"/>
        <item x="6764"/>
        <item x="1398"/>
        <item x="5787"/>
        <item x="5369"/>
        <item x="6532"/>
        <item x="3268"/>
        <item x="6436"/>
        <item x="3658"/>
        <item x="3417"/>
        <item x="4216"/>
        <item x="2550"/>
        <item x="4917"/>
        <item x="3787"/>
        <item x="3352"/>
        <item x="655"/>
        <item x="853"/>
        <item x="1173"/>
        <item x="4881"/>
        <item x="6308"/>
        <item x="304"/>
        <item x="166"/>
        <item x="6035"/>
        <item x="7139"/>
        <item x="5559"/>
        <item x="6135"/>
        <item x="721"/>
        <item x="5900"/>
        <item x="5018"/>
        <item x="4790"/>
        <item x="3362"/>
        <item x="1386"/>
        <item x="5073"/>
        <item x="292"/>
        <item x="1177"/>
        <item x="6841"/>
        <item x="6865"/>
        <item x="1454"/>
        <item x="2100"/>
        <item x="4213"/>
        <item x="4014"/>
        <item x="7079"/>
        <item x="2160"/>
        <item x="6725"/>
        <item x="632"/>
        <item x="1340"/>
        <item x="6947"/>
        <item x="3335"/>
        <item x="2972"/>
        <item x="2823"/>
        <item x="2226"/>
        <item x="2412"/>
        <item x="6159"/>
        <item x="88"/>
        <item x="4022"/>
        <item x="7392"/>
        <item x="1558"/>
        <item x="3347"/>
        <item x="3057"/>
        <item x="312"/>
        <item x="4331"/>
        <item x="7380"/>
        <item x="5200"/>
        <item x="6857"/>
        <item x="1507"/>
        <item x="231"/>
        <item x="4057"/>
        <item x="5594"/>
        <item x="6048"/>
        <item x="5441"/>
        <item x="993"/>
        <item x="4944"/>
        <item x="4750"/>
        <item x="6875"/>
        <item x="5723"/>
        <item x="4171"/>
        <item x="3660"/>
        <item x="5964"/>
        <item x="6505"/>
        <item x="6906"/>
        <item x="6507"/>
        <item x="6354"/>
        <item x="3366"/>
        <item x="492"/>
        <item x="6130"/>
        <item x="1053"/>
        <item x="6338"/>
        <item x="5385"/>
        <item x="3790"/>
        <item x="835"/>
        <item x="1396"/>
        <item x="3527"/>
        <item x="3344"/>
        <item x="976"/>
        <item x="3141"/>
        <item x="3249"/>
        <item x="758"/>
        <item x="3187"/>
        <item x="3571"/>
        <item x="2616"/>
        <item x="2276"/>
        <item x="1840"/>
        <item x="2272"/>
        <item x="1989"/>
        <item x="2182"/>
        <item x="7262"/>
        <item x="3421"/>
        <item x="3219"/>
        <item x="3487"/>
        <item x="475"/>
        <item x="647"/>
        <item x="851"/>
        <item x="1073"/>
        <item x="1288"/>
        <item x="1511"/>
        <item x="2603"/>
        <item x="823"/>
        <item x="3726"/>
        <item x="209"/>
        <item x="854"/>
        <item x="1303"/>
        <item x="6344"/>
        <item x="7349"/>
        <item x="5336"/>
        <item x="5170"/>
        <item x="4157"/>
        <item x="3946"/>
        <item x="1948"/>
        <item x="12"/>
        <item x="6815"/>
        <item x="92"/>
        <item x="347"/>
        <item x="676"/>
        <item x="7358"/>
        <item x="4772"/>
        <item x="2297"/>
        <item x="194"/>
        <item x="5134"/>
        <item x="1661"/>
        <item x="2670"/>
        <item x="966"/>
        <item x="6916"/>
        <item x="3252"/>
        <item x="1492"/>
        <item x="5410"/>
        <item x="2591"/>
        <item x="1038"/>
        <item x="1649"/>
        <item x="5580"/>
        <item x="6439"/>
        <item x="3169"/>
        <item x="2076"/>
        <item x="6010"/>
        <item x="5006"/>
        <item x="1633"/>
        <item x="856"/>
        <item x="1628"/>
        <item x="1180"/>
        <item x="4597"/>
        <item x="5266"/>
        <item x="4358"/>
        <item x="6803"/>
        <item x="2552"/>
        <item x="2834"/>
        <item x="3246"/>
        <item x="4633"/>
        <item x="4549"/>
        <item x="5089"/>
        <item x="1110"/>
        <item x="5543"/>
        <item x="169"/>
        <item x="2564"/>
        <item x="3023"/>
        <item x="1218"/>
        <item x="6155"/>
        <item x="7"/>
        <item x="117"/>
        <item x="3062"/>
        <item x="817"/>
        <item x="390"/>
        <item x="665"/>
        <item x="1644"/>
        <item x="1869"/>
        <item x="7035"/>
        <item x="6583"/>
        <item x="1081"/>
        <item x="51"/>
        <item x="1165"/>
        <item x="5925"/>
        <item x="1219"/>
        <item x="1995"/>
        <item x="3649"/>
        <item x="1970"/>
        <item x="502"/>
        <item x="3259"/>
        <item x="3763"/>
        <item x="346"/>
        <item x="900"/>
        <item x="196"/>
        <item x="5364"/>
        <item x="2424"/>
        <item x="1425"/>
        <item x="1723"/>
        <item x="4160"/>
        <item x="1361"/>
        <item x="4089"/>
        <item x="1275"/>
        <item x="5298"/>
        <item x="2104"/>
        <item x="1880"/>
        <item x="605"/>
        <item x="479"/>
        <item x="5422"/>
        <item x="3001"/>
        <item x="3528"/>
        <item x="5731"/>
        <item x="1725"/>
        <item x="2214"/>
        <item x="5145"/>
        <item x="5251"/>
        <item x="200"/>
        <item x="2584"/>
        <item x="4056"/>
        <item x="1992"/>
        <item x="3277"/>
        <item x="126"/>
        <item x="1715"/>
        <item x="927"/>
        <item x="1684"/>
        <item x="3708"/>
        <item x="2472"/>
        <item x="6174"/>
        <item x="5683"/>
        <item x="4108"/>
        <item x="6785"/>
        <item x="5384"/>
        <item x="5289"/>
        <item x="4617"/>
        <item x="571"/>
        <item x="987"/>
        <item x="4254"/>
        <item x="1107"/>
        <item x="2156"/>
        <item x="819"/>
        <item x="2585"/>
        <item x="188"/>
        <item x="25"/>
        <item x="150"/>
        <item x="1229"/>
        <item x="766"/>
        <item x="1961"/>
        <item x="31"/>
        <item x="4498"/>
        <item x="1072"/>
        <item x="2061"/>
        <item x="4453"/>
        <item x="7069"/>
        <item x="1937"/>
        <item x="5194"/>
        <item x="1234"/>
        <item x="637"/>
        <item x="7304"/>
        <item x="5641"/>
        <item x="1208"/>
        <item x="769"/>
        <item x="3443"/>
        <item x="4903"/>
        <item x="5744"/>
        <item x="2812"/>
        <item x="2597"/>
        <item x="2109"/>
        <item x="779"/>
        <item x="3831"/>
        <item x="4949"/>
        <item x="3579"/>
        <item x="6809"/>
        <item x="3559"/>
        <item x="6840"/>
        <item x="897"/>
        <item x="4404"/>
        <item x="628"/>
        <item x="3935"/>
        <item x="7316"/>
        <item x="7067"/>
        <item x="3722"/>
        <item x="2520"/>
        <item x="720"/>
        <item x="1204"/>
        <item x="5741"/>
        <item x="4125"/>
        <item x="2458"/>
        <item x="790"/>
        <item x="4696"/>
        <item x="3856"/>
        <item x="557"/>
        <item x="5566"/>
        <item x="6147"/>
        <item x="5188"/>
        <item x="3086"/>
        <item x="489"/>
        <item x="3993"/>
        <item x="4610"/>
        <item x="1260"/>
        <item x="7191"/>
        <item x="6033"/>
        <item x="3682"/>
        <item x="5792"/>
        <item x="2366"/>
        <item x="1362"/>
        <item x="755"/>
        <item x="7098"/>
        <item x="5890"/>
        <item x="5993"/>
        <item x="5125"/>
        <item x="5321"/>
        <item x="6229"/>
        <item x="103"/>
        <item x="979"/>
        <item x="1856"/>
        <item x="6600"/>
        <item x="4026"/>
        <item x="5076"/>
        <item x="3684"/>
        <item x="1533"/>
        <item x="6634"/>
        <item x="5615"/>
        <item x="3619"/>
        <item x="2473"/>
        <item x="5065"/>
        <item x="1521"/>
        <item x="5078"/>
        <item x="4674"/>
        <item x="522"/>
        <item x="7194"/>
        <item x="631"/>
        <item x="5650"/>
        <item x="5333"/>
        <item x="1796"/>
        <item x="4932"/>
        <item x="3735"/>
        <item x="4910"/>
        <item x="2092"/>
        <item x="5120"/>
        <item x="2169"/>
        <item x="4020"/>
        <item x="5549"/>
        <item x="4403"/>
        <item x="4981"/>
        <item x="5939"/>
        <item x="6697"/>
        <item x="2754"/>
        <item x="76"/>
        <item x="1328"/>
        <item x="1189"/>
        <item x="3677"/>
        <item x="3323"/>
        <item x="1307"/>
        <item x="1958"/>
        <item x="1711"/>
        <item x="485"/>
        <item x="1071"/>
        <item x="392"/>
        <item x="1712"/>
        <item x="815"/>
        <item x="5214"/>
        <item x="4713"/>
        <item x="1997"/>
        <item x="515"/>
        <item x="152"/>
        <item x="2764"/>
        <item x="384"/>
        <item x="222"/>
        <item x="2456"/>
        <item x="6572"/>
        <item x="1884"/>
        <item x="6161"/>
        <item x="6337"/>
        <item x="6729"/>
        <item x="3569"/>
        <item x="3867"/>
        <item x="2004"/>
        <item x="5210"/>
        <item x="3321"/>
        <item x="6931"/>
        <item x="5733"/>
        <item x="6304"/>
        <item x="5932"/>
        <item x="5734"/>
        <item x="5118"/>
        <item x="6769"/>
        <item x="2238"/>
        <item x="338"/>
        <item x="1227"/>
        <item x="1484"/>
        <item x="2611"/>
        <item x="961"/>
        <item x="1467"/>
        <item x="3998"/>
        <item x="3623"/>
        <item x="75"/>
        <item x="2669"/>
        <item x="5546"/>
        <item x="2267"/>
        <item x="1826"/>
        <item x="1048"/>
        <item x="1656"/>
        <item x="2321"/>
        <item x="6056"/>
        <item x="1590"/>
        <item x="4571"/>
        <item x="467"/>
        <item x="6792"/>
        <item x="5985"/>
        <item x="3894"/>
        <item x="6637"/>
        <item x="1910"/>
        <item x="1422"/>
        <item x="3097"/>
        <item x="5277"/>
        <item x="5858"/>
        <item x="4783"/>
        <item x="206"/>
        <item x="636"/>
        <item x="1642"/>
        <item x="1819"/>
        <item x="5116"/>
        <item x="6672"/>
        <item x="5204"/>
        <item x="4695"/>
        <item x="4087"/>
        <item x="163"/>
        <item x="6983"/>
        <item x="3564"/>
        <item x="4726"/>
        <item x="474"/>
        <item x="411"/>
        <item x="2825"/>
        <item x="7369"/>
        <item x="6257"/>
        <item x="2360"/>
        <item x="3636"/>
        <item x="1589"/>
        <item x="2210"/>
        <item x="3074"/>
        <item x="3254"/>
        <item x="1571"/>
        <item x="2253"/>
        <item x="6578"/>
        <item x="1604"/>
        <item x="1813"/>
        <item x="3576"/>
        <item x="3106"/>
        <item x="2799"/>
        <item x="6948"/>
        <item x="970"/>
        <item x="3275"/>
        <item x="1059"/>
        <item x="5717"/>
        <item x="2202"/>
        <item x="2388"/>
        <item x="6045"/>
        <item x="1563"/>
        <item x="2284"/>
        <item x="4252"/>
        <item x="3632"/>
        <item x="6837"/>
        <item x="3646"/>
        <item x="437"/>
        <item x="2666"/>
        <item x="4619"/>
        <item x="2690"/>
        <item x="1946"/>
        <item x="6552"/>
        <item x="3327"/>
        <item x="7416"/>
        <item x="566"/>
        <item x="3403"/>
        <item x="4233"/>
        <item x="750"/>
        <item x="6182"/>
        <item x="435"/>
        <item x="1378"/>
        <item x="862"/>
        <item x="1933"/>
        <item x="3209"/>
        <item x="3793"/>
        <item x="4962"/>
        <item x="3293"/>
        <item x="4122"/>
        <item x="1172"/>
        <item x="6015"/>
        <item x="759"/>
        <item x="843"/>
        <item x="4813"/>
        <item x="2607"/>
        <item x="151"/>
        <item x="4188"/>
        <item x="4097"/>
        <item x="2019"/>
        <item x="7371"/>
        <item x="6407"/>
        <item x="2650"/>
        <item x="2789"/>
        <item x="6162"/>
        <item x="5944"/>
        <item x="6059"/>
        <item x="7404"/>
        <item x="452"/>
        <item x="4340"/>
        <item x="1384"/>
        <item x="5834"/>
        <item x="1285"/>
        <item x="5551"/>
        <item x="7005"/>
        <item x="6497"/>
        <item x="6845"/>
        <item x="5786"/>
        <item x="671"/>
        <item x="2135"/>
        <item x="1334"/>
        <item x="6727"/>
        <item x="5121"/>
        <item x="5975"/>
        <item x="3817"/>
        <item x="4512"/>
        <item x="4546"/>
        <item x="3690"/>
        <item x="6156"/>
        <item x="3196"/>
        <item x="3881"/>
        <item x="3387"/>
        <item x="4414"/>
        <item x="4587"/>
        <item x="4777"/>
        <item x="4984"/>
        <item x="5192"/>
        <item x="5408"/>
        <item x="1476"/>
        <item x="3918"/>
        <item x="1522"/>
        <item x="624"/>
        <item x="153"/>
        <item x="335"/>
        <item x="3777"/>
        <item x="3600"/>
        <item x="3814"/>
        <item x="4186"/>
        <item x="4775"/>
        <item x="6173"/>
        <item x="7299"/>
        <item x="1569"/>
        <item x="2038"/>
        <item x="2221"/>
        <item x="3000"/>
        <item x="1302"/>
        <item x="4210"/>
        <item x="2106"/>
        <item x="2020"/>
        <item x="3988"/>
        <item x="4390"/>
        <item x="4855"/>
        <item x="3967"/>
        <item x="5622"/>
        <item x="6603"/>
        <item x="136"/>
        <item x="3021"/>
        <item x="3616"/>
        <item x="5788"/>
        <item x="2745"/>
        <item x="443"/>
        <item x="1246"/>
        <item x="2618"/>
        <item x="1442"/>
        <item x="4206"/>
        <item x="7124"/>
        <item x="2335"/>
        <item x="5791"/>
        <item x="7126"/>
        <item x="1541"/>
        <item x="4258"/>
        <item x="745"/>
        <item x="6580"/>
        <item x="4163"/>
        <item x="4423"/>
        <item x="5613"/>
        <item x="4120"/>
        <item x="2909"/>
        <item x="4886"/>
        <item x="1458"/>
        <item x="3858"/>
        <item x="1543"/>
        <item x="4478"/>
        <item x="6037"/>
        <item x="15"/>
        <item x="3065"/>
        <item x="6584"/>
        <item x="6369"/>
        <item x="5242"/>
        <item x="2749"/>
        <item x="2633"/>
        <item x="3305"/>
        <item x="4933"/>
        <item x="6438"/>
        <item x="3836"/>
        <item x="4662"/>
        <item x="60"/>
        <item x="2532"/>
        <item x="5517"/>
        <item x="4096"/>
        <item x="3953"/>
        <item x="2849"/>
        <item x="680"/>
        <item x="5176"/>
        <item x="6008"/>
        <item x="3032"/>
        <item x="6345"/>
        <item x="4914"/>
        <item x="5123"/>
        <item x="3928"/>
        <item x="5149"/>
        <item x="5552"/>
        <item x="1888"/>
        <item x="5284"/>
        <item x="4159"/>
        <item x="6342"/>
        <item x="1472"/>
        <item x="3730"/>
        <item x="2853"/>
        <item x="4353"/>
        <item x="3725"/>
        <item x="2189"/>
        <item x="2277"/>
        <item x="1959"/>
        <item x="3629"/>
        <item x="1343"/>
        <item x="1324"/>
        <item x="2014"/>
        <item x="3203"/>
        <item x="4394"/>
        <item x="2575"/>
        <item x="3815"/>
        <item x="5851"/>
        <item x="4227"/>
        <item x="3633"/>
        <item x="983"/>
        <item x="3859"/>
        <item x="5823"/>
        <item x="4372"/>
        <item x="107"/>
        <item x="1911"/>
        <item x="4333"/>
        <item x="4471"/>
        <item x="7268"/>
        <item x="4543"/>
        <item x="7411"/>
        <item x="1500"/>
        <item x="572"/>
        <item x="5135"/>
        <item x="5344"/>
        <item x="5732"/>
        <item x="3428"/>
        <item x="6433"/>
        <item x="933"/>
        <item x="1298"/>
        <item x="1508"/>
        <item x="5621"/>
        <item x="3126"/>
        <item x="4841"/>
        <item x="2930"/>
        <item x="2977"/>
        <item x="6752"/>
        <item x="2855"/>
        <item x="2057"/>
        <item x="1537"/>
        <item x="1495"/>
        <item x="5064"/>
        <item x="271"/>
        <item x="1267"/>
        <item x="4998"/>
        <item x="7127"/>
        <item x="855"/>
        <item x="1273"/>
        <item x="2344"/>
        <item x="6265"/>
        <item x="1759"/>
        <item x="4913"/>
        <item x="5270"/>
        <item x="5132"/>
        <item x="1952"/>
        <item x="3378"/>
        <item x="1963"/>
        <item x="2688"/>
        <item x="4028"/>
        <item x="3785"/>
        <item x="4364"/>
        <item x="5534"/>
        <item x="4947"/>
        <item x="5236"/>
        <item x="5550"/>
        <item x="1094"/>
        <item x="1699"/>
        <item x="6546"/>
        <item x="7123"/>
        <item x="973"/>
        <item x="6181"/>
        <item x="1689"/>
        <item x="2098"/>
        <item x="4411"/>
        <item x="1210"/>
        <item x="6069"/>
        <item x="3980"/>
        <item x="6790"/>
        <item x="191"/>
        <item x="2559"/>
        <item x="4808"/>
        <item x="5989"/>
        <item x="5854"/>
        <item x="599"/>
        <item x="1086"/>
        <item x="267"/>
        <item x="2409"/>
        <item x="345"/>
        <item x="723"/>
        <item x="5940"/>
        <item x="661"/>
        <item x="3290"/>
        <item x="2211"/>
        <item x="3543"/>
        <item x="4585"/>
        <item x="6387"/>
        <item x="5496"/>
        <item x="4232"/>
        <item x="1568"/>
        <item x="6808"/>
        <item x="2053"/>
        <item x="2097"/>
        <item x="5976"/>
        <item x="6560"/>
        <item x="2533"/>
        <item x="2028"/>
        <item x="2251"/>
        <item x="2599"/>
        <item x="1209"/>
        <item x="6535"/>
        <item x="3218"/>
        <item x="2341"/>
        <item x="236"/>
        <item x="282"/>
        <item x="3379"/>
        <item x="510"/>
        <item x="4929"/>
        <item x="1733"/>
        <item x="1488"/>
        <item x="4922"/>
        <item x="984"/>
        <item x="4444"/>
        <item x="4620"/>
        <item x="5911"/>
        <item x="5606"/>
        <item x="7083"/>
        <item x="1804"/>
        <item x="4130"/>
        <item x="1216"/>
        <item x="7232"/>
        <item x="1607"/>
        <item x="465"/>
        <item x="3375"/>
        <item x="2600"/>
        <item x="363"/>
        <item x="2820"/>
        <item x="5905"/>
        <item x="6639"/>
        <item x="1834"/>
        <item x="6963"/>
        <item x="2225"/>
        <item x="4513"/>
        <item x="2067"/>
        <item x="3412"/>
        <item x="7140"/>
        <item x="3310"/>
        <item x="2877"/>
        <item x="4898"/>
        <item x="2237"/>
        <item x="6648"/>
        <item x="1802"/>
        <item x="5151"/>
        <item x="3336"/>
        <item x="3245"/>
        <item x="3686"/>
        <item x="7090"/>
        <item x="5133"/>
        <item x="3151"/>
        <item x="2727"/>
        <item x="3330"/>
        <item x="9"/>
        <item x="423"/>
        <item x="4840"/>
        <item x="830"/>
        <item x="6904"/>
        <item x="5671"/>
        <item x="3229"/>
        <item x="4836"/>
        <item x="3640"/>
        <item x="6939"/>
        <item x="2041"/>
        <item x="2294"/>
        <item x="6185"/>
        <item x="3650"/>
        <item x="4015"/>
        <item x="3482"/>
        <item x="5926"/>
        <item x="6776"/>
        <item x="6170"/>
        <item x="2316"/>
        <item x="1864"/>
        <item x="994"/>
        <item x="4080"/>
        <item x="3299"/>
        <item x="7075"/>
        <item x="1415"/>
        <item x="230"/>
        <item x="1099"/>
        <item x="3862"/>
        <item x="1123"/>
        <item x="4545"/>
        <item x="5812"/>
        <item x="2651"/>
        <item x="409"/>
        <item x="922"/>
        <item x="4178"/>
        <item x="5656"/>
        <item x="61"/>
        <item x="2231"/>
        <item x="2266"/>
        <item x="6465"/>
        <item x="5099"/>
        <item x="6623"/>
        <item x="4638"/>
        <item x="2367"/>
        <item x="7395"/>
        <item x="6444"/>
        <item x="7037"/>
        <item x="3772"/>
        <item x="621"/>
        <item x="7420"/>
        <item x="4165"/>
        <item x="225"/>
        <item x="3753"/>
        <item x="4115"/>
        <item x="5454"/>
        <item x="7169"/>
        <item x="3059"/>
        <item x="869"/>
        <item x="4499"/>
        <item x="5821"/>
        <item x="3943"/>
        <item x="5904"/>
        <item x="3380"/>
        <item x="5773"/>
        <item x="2190"/>
        <item x="3441"/>
        <item x="6670"/>
        <item x="130"/>
        <item x="4937"/>
        <item x="6543"/>
        <item x="3620"/>
        <item x="2817"/>
        <item x="1062"/>
        <item x="916"/>
        <item x="1714"/>
        <item x="383"/>
        <item x="4448"/>
        <item x="2583"/>
        <item x="4518"/>
        <item x="3042"/>
        <item x="5878"/>
        <item x="2639"/>
        <item x="3287"/>
        <item x="6487"/>
        <item x="2417"/>
        <item x="3024"/>
        <item x="5203"/>
        <item x="1564"/>
        <item x="1411"/>
        <item x="3260"/>
        <item x="186"/>
        <item x="3073"/>
        <item x="4132"/>
        <item x="3976"/>
        <item x="4366"/>
        <item x="4946"/>
        <item x="7250"/>
        <item x="6870"/>
        <item x="7076"/>
        <item x="644"/>
        <item x="4009"/>
        <item x="3791"/>
        <item x="480"/>
        <item x="5455"/>
        <item x="6701"/>
        <item x="320"/>
        <item x="2147"/>
        <item x="2362"/>
        <item x="6539"/>
        <item x="5481"/>
        <item x="3385"/>
        <item x="6478"/>
        <item x="354"/>
        <item x="6009"/>
        <item x="4314"/>
        <item x="4156"/>
        <item x="6509"/>
        <item x="3812"/>
        <item x="2867"/>
        <item x="3809"/>
        <item x="4011"/>
        <item x="4189"/>
        <item x="5797"/>
        <item x="2558"/>
        <item x="1222"/>
        <item x="658"/>
        <item x="6374"/>
        <item x="5712"/>
        <item x="1043"/>
        <item x="2405"/>
        <item x="7161"/>
        <item x="1304"/>
        <item x="849"/>
        <item x="6055"/>
        <item x="1745"/>
        <item x="415"/>
        <item x="3127"/>
        <item x="5349"/>
        <item x="6693"/>
        <item x="207"/>
        <item x="478"/>
        <item x="6109"/>
        <item x="838"/>
        <item x="1455"/>
        <item x="1837"/>
        <item x="2826"/>
        <item x="2432"/>
        <item x="3228"/>
        <item x="4036"/>
        <item x="3393"/>
        <item x="3977"/>
        <item x="4559"/>
        <item x="7252"/>
        <item x="0"/>
        <item x="327"/>
        <item x="6482"/>
        <item x="6866"/>
        <item x="5220"/>
        <item x="776"/>
        <item x="4986"/>
        <item x="58"/>
        <item x="2425"/>
        <item x="6088"/>
        <item x="497"/>
        <item x="6256"/>
        <item x="3038"/>
        <item x="4393"/>
        <item x="4930"/>
        <item x="3733"/>
        <item x="1781"/>
        <item x="5398"/>
        <item x="4711"/>
        <item x="4868"/>
        <item x="2122"/>
        <item x="336"/>
        <item x="1548"/>
        <item x="2946"/>
        <item x="1339"/>
        <item x="4625"/>
        <item x="3159"/>
        <item x="1211"/>
        <item x="1443"/>
        <item x="1687"/>
        <item x="5190"/>
        <item x="4800"/>
        <item x="5185"/>
        <item x="6359"/>
        <item x="5956"/>
        <item x="1585"/>
        <item x="3220"/>
        <item x="2007"/>
        <item x="6581"/>
        <item x="746"/>
        <item x="4865"/>
        <item x="3437"/>
        <item x="6383"/>
        <item x="3178"/>
        <item x="3371"/>
        <item x="289"/>
        <item x="387"/>
        <item x="4"/>
        <item x="3486"/>
        <item x="6231"/>
        <item x="6026"/>
        <item x="5016"/>
        <item x="5667"/>
        <item x="1922"/>
        <item x="2046"/>
        <item x="5296"/>
        <item x="6714"/>
        <item x="7376"/>
        <item x="4873"/>
        <item x="1389"/>
        <item x="3956"/>
        <item x="2203"/>
        <item x="6514"/>
        <item x="2082"/>
        <item x="1224"/>
        <item x="2729"/>
        <item x="453"/>
        <item x="6608"/>
        <item x="5303"/>
        <item x="3370"/>
        <item x="4844"/>
        <item x="601"/>
        <item x="1693"/>
        <item x="5859"/>
        <item x="2439"/>
        <item x="5480"/>
        <item x="5221"/>
        <item x="1191"/>
        <item x="1792"/>
        <item x="559"/>
        <item x="2118"/>
        <item x="1929"/>
        <item x="3365"/>
        <item x="2279"/>
        <item x="94"/>
        <item x="2832"/>
        <item x="394"/>
        <item x="6996"/>
        <item x="449"/>
        <item x="3404"/>
        <item x="4003"/>
        <item x="7331"/>
        <item x="6079"/>
        <item x="4240"/>
        <item x="178"/>
        <item x="7387"/>
        <item x="5689"/>
        <item x="1934"/>
        <item x="2983"/>
        <item x="6984"/>
        <item x="812"/>
        <item x="5793"/>
        <item x="690"/>
        <item x="334"/>
        <item x="6396"/>
        <item x="3902"/>
        <item x="2298"/>
        <item x="3158"/>
        <item x="6679"/>
        <item x="6703"/>
        <item x="1027"/>
        <item x="7246"/>
        <item x="3893"/>
        <item x="297"/>
        <item x="7243"/>
        <item x="3493"/>
        <item x="669"/>
        <item x="1063"/>
        <item x="4534"/>
        <item x="5467"/>
        <item x="6635"/>
        <item x="7345"/>
        <item x="1360"/>
        <item x="3529"/>
        <item x="5291"/>
        <item x="5709"/>
        <item x="7339"/>
        <item x="5743"/>
        <item x="7053"/>
        <item x="2289"/>
        <item x="3888"/>
        <item x="7156"/>
        <item x="4515"/>
        <item x="4974"/>
        <item x="2103"/>
        <item x="4725"/>
        <item x="7164"/>
        <item x="538"/>
        <item x="5216"/>
        <item x="2"/>
        <item x="340"/>
        <item x="1105"/>
        <item x="4759"/>
        <item x="3714"/>
        <item x="3472"/>
        <item x="2350"/>
        <item x="5334"/>
        <item x="4979"/>
        <item x="1138"/>
        <item x="5380"/>
        <item x="5327"/>
        <item x="5516"/>
        <item x="2969"/>
        <item x="2534"/>
        <item x="1097"/>
        <item x="7198"/>
        <item x="2407"/>
        <item x="4536"/>
        <item x="4978"/>
        <item x="3541"/>
        <item x="741"/>
        <item x="4000"/>
        <item x="3284"/>
        <item x="902"/>
        <item x="3846"/>
        <item x="4140"/>
        <item x="7054"/>
        <item x="1596"/>
        <item x="4153"/>
        <item x="3173"/>
        <item x="4068"/>
        <item x="2595"/>
        <item x="2347"/>
        <item x="567"/>
        <item x="2948"/>
        <item x="6833"/>
        <item x="1897"/>
        <item x="3130"/>
        <item x="1329"/>
        <item x="2087"/>
        <item x="7402"/>
        <item x="3811"/>
        <item x="5093"/>
        <item x="813"/>
        <item x="4334"/>
        <item x="4147"/>
        <item x="5310"/>
        <item x="4613"/>
        <item x="6955"/>
        <item x="7008"/>
        <item x="439"/>
        <item x="4431"/>
        <item x="1424"/>
        <item x="7120"/>
        <item x="963"/>
        <item x="826"/>
        <item x="7056"/>
        <item x="5864"/>
        <item x="5877"/>
        <item x="4831"/>
        <item x="144"/>
        <item x="5870"/>
        <item x="5164"/>
        <item x="5927"/>
        <item x="6316"/>
        <item x="5597"/>
        <item x="1696"/>
        <item x="4439"/>
        <item x="6054"/>
        <item x="6626"/>
        <item x="2003"/>
        <item x="4828"/>
        <item x="2687"/>
        <item x="1705"/>
        <item x="2712"/>
        <item x="1372"/>
        <item x="4038"/>
        <item x="2717"/>
        <item x="4780"/>
        <item x="5662"/>
        <item x="6353"/>
        <item x="808"/>
        <item x="6653"/>
        <item x="5537"/>
        <item x="1452"/>
        <item x="545"/>
        <item x="2753"/>
        <item x="5527"/>
        <item x="1519"/>
        <item x="3965"/>
        <item x="1417"/>
        <item x="106"/>
        <item x="3397"/>
        <item x="105"/>
        <item x="3191"/>
        <item x="3282"/>
        <item x="3652"/>
        <item x="4242"/>
        <item x="3503"/>
        <item x="500"/>
        <item x="3525"/>
        <item x="4450"/>
        <item x="4229"/>
        <item x="5921"/>
        <item x="6511"/>
        <item x="4167"/>
        <item x="1625"/>
        <item x="660"/>
        <item x="1128"/>
        <item x="1634"/>
        <item x="1842"/>
        <item x="2259"/>
        <item x="6702"/>
        <item x="5119"/>
        <item x="4863"/>
        <item x="296"/>
        <item x="4897"/>
        <item x="408"/>
        <item x="7419"/>
        <item x="1257"/>
        <item x="2500"/>
        <item x="1824"/>
        <item x="4174"/>
        <item x="6498"/>
        <item x="5352"/>
        <item x="7272"/>
        <item x="328"/>
        <item x="3490"/>
        <item x="1018"/>
        <item x="444"/>
        <item x="6434"/>
        <item x="2091"/>
        <item x="277"/>
        <item x="6192"/>
        <item x="2602"/>
        <item x="5897"/>
        <item x="3962"/>
        <item x="1773"/>
        <item x="4664"/>
        <item x="6062"/>
        <item x="6382"/>
        <item x="3093"/>
        <item x="2217"/>
        <item x="2858"/>
        <item x="744"/>
        <item x="962"/>
        <item x="5986"/>
        <item x="3448"/>
        <item x="7137"/>
        <item x="6589"/>
        <item x="4581"/>
        <item x="6738"/>
        <item x="3635"/>
        <item x="6094"/>
        <item x="1445"/>
        <item x="1263"/>
        <item x="6722"/>
        <item x="1265"/>
        <item x="3283"/>
        <item x="1830"/>
        <item x="2794"/>
        <item x="2001"/>
        <item x="5781"/>
        <item x="1336"/>
        <item x="569"/>
        <item x="3510"/>
        <item x="1683"/>
        <item x="2280"/>
        <item x="801"/>
        <item x="906"/>
        <item x="527"/>
        <item x="4126"/>
        <item x="2521"/>
        <item x="3679"/>
        <item x="4435"/>
        <item x="5737"/>
        <item x="3958"/>
        <item x="7363"/>
        <item x="6553"/>
        <item x="2270"/>
        <item x="2477"/>
        <item x="4477"/>
        <item x="1164"/>
        <item x="172"/>
        <item x="2733"/>
        <item x="5916"/>
        <item x="6299"/>
        <item x="5604"/>
        <item x="2641"/>
        <item x="4602"/>
        <item x="6034"/>
        <item x="6691"/>
        <item x="7289"/>
        <item x="3832"/>
        <item x="3939"/>
        <item x="5525"/>
        <item x="4843"/>
        <item x="3090"/>
        <item x="6039"/>
        <item x="2907"/>
        <item x="5889"/>
        <item x="7328"/>
        <item x="7381"/>
        <item x="3671"/>
        <item x="5779"/>
        <item x="5090"/>
        <item x="1014"/>
        <item x="3176"/>
        <item x="2911"/>
        <item x="4901"/>
        <item x="3492"/>
        <item x="5568"/>
        <item x="3273"/>
        <item x="795"/>
        <item x="62"/>
        <item x="5275"/>
        <item x="6424"/>
        <item x="2095"/>
        <item x="5138"/>
        <item x="2725"/>
        <item x="3462"/>
        <item x="5599"/>
        <item x="6855"/>
        <item x="4737"/>
        <item x="4066"/>
        <item x="5222"/>
        <item x="4271"/>
        <item x="1207"/>
        <item x="2768"/>
        <item x="6072"/>
        <item x="627"/>
        <item x="3618"/>
        <item x="7375"/>
        <item x="596"/>
        <item x="1423"/>
        <item x="276"/>
        <item x="256"/>
        <item x="3112"/>
        <item x="2000"/>
        <item x="5865"/>
        <item x="1116"/>
        <item x="6966"/>
        <item x="3957"/>
        <item x="1098"/>
        <item x="6813"/>
        <item x="1093"/>
        <item x="4834"/>
        <item x="5776"/>
        <item x="2192"/>
        <item x="210"/>
        <item x="3467"/>
        <item x="7357"/>
        <item x="6389"/>
        <item x="926"/>
        <item x="4336"/>
        <item x="6215"/>
        <item x="2250"/>
        <item x="197"/>
        <item x="6712"/>
        <item x="1363"/>
        <item x="4524"/>
        <item x="341"/>
        <item x="895"/>
        <item x="2695"/>
        <item x="3267"/>
        <item x="3251"/>
        <item x="1621"/>
        <item x="6525"/>
        <item x="6942"/>
        <item x="1178"/>
        <item x="6194"/>
        <item x="5863"/>
        <item x="2818"/>
        <item x="674"/>
        <item x="4847"/>
        <item x="396"/>
        <item x="6669"/>
        <item x="3406"/>
        <item x="5358"/>
        <item x="4274"/>
        <item x="6217"/>
        <item x="1335"/>
        <item x="1598"/>
        <item x="10"/>
        <item x="1"/>
        <item x="2022"/>
        <item x="3418"/>
        <item x="1710"/>
        <item x="33"/>
        <item x="5571"/>
        <item x="7011"/>
        <item x="6355"/>
        <item x="6175"/>
        <item x="6986"/>
        <item x="3587"/>
        <item x="5484"/>
        <item x="286"/>
        <item x="3085"/>
        <item x="6881"/>
        <item x="619"/>
        <item x="555"/>
        <item x="5577"/>
        <item x="3992"/>
        <item x="5936"/>
        <item x="4378"/>
        <item x="4953"/>
        <item x="5446"/>
        <item x="3094"/>
        <item x="6756"/>
        <item x="1023"/>
        <item x="5254"/>
        <item x="6561"/>
        <item x="931"/>
        <item x="1807"/>
        <item x="2654"/>
        <item x="6087"/>
        <item x="5021"/>
        <item x="7277"/>
        <item x="648"/>
        <item x="4769"/>
        <item x="4931"/>
        <item x="774"/>
        <item x="2627"/>
        <item x="6053"/>
        <item x="3746"/>
        <item x="6655"/>
        <item x="591"/>
        <item x="5308"/>
        <item x="4603"/>
        <item x="6782"/>
        <item x="2720"/>
        <item x="5124"/>
        <item x="4357"/>
        <item x="2594"/>
        <item x="4971"/>
        <item x="608"/>
        <item x="1457"/>
        <item x="5307"/>
        <item x="1919"/>
        <item x="4419"/>
        <item x="6964"/>
        <item x="5810"/>
        <item x="2833"/>
        <item x="6179"/>
        <item x="7427"/>
        <item x="5967"/>
        <item x="95"/>
        <item x="6285"/>
        <item x="672"/>
        <item x="3164"/>
        <item x="4209"/>
        <item x="7230"/>
        <item x="4672"/>
        <item x="3359"/>
        <item x="3631"/>
        <item x="2400"/>
        <item x="3955"/>
        <item x="305"/>
        <item x="2881"/>
        <item x="5806"/>
        <item x="2531"/>
        <item x="1134"/>
        <item x="1418"/>
        <item x="6794"/>
        <item x="4427"/>
        <item x="5148"/>
        <item x="4560"/>
        <item x="5541"/>
        <item x="4408"/>
        <item x="4743"/>
        <item x="3438"/>
        <item x="6957"/>
        <item x="2772"/>
        <item x="988"/>
        <item x="2433"/>
        <item x="7238"/>
        <item x="6027"/>
        <item x="6042"/>
        <item x="5487"/>
        <item x="848"/>
        <item x="3555"/>
        <item x="639"/>
        <item x="5094"/>
        <item x="1801"/>
        <item x="1900"/>
        <item x="7103"/>
        <item x="4325"/>
        <item x="5673"/>
        <item x="584"/>
        <item x="6024"/>
        <item x="54"/>
        <item x="5104"/>
        <item x="6277"/>
        <item x="6118"/>
        <item x="6696"/>
        <item x="5651"/>
        <item x="4623"/>
        <item x="3698"/>
        <item x="1530"/>
        <item x="4309"/>
        <item x="4236"/>
        <item x="3478"/>
        <item x="504"/>
        <item x="1321"/>
        <item x="6178"/>
        <item x="4032"/>
        <item x="5084"/>
        <item x="4101"/>
        <item x="4861"/>
        <item x="2480"/>
        <item x="2876"/>
        <item x="5617"/>
        <item x="3653"/>
        <item x="4072"/>
        <item x="6106"/>
        <item x="2784"/>
        <item x="2444"/>
        <item x="2897"/>
        <item x="2937"/>
        <item x="2308"/>
        <item x="2048"/>
        <item x="2766"/>
        <item x="5153"/>
        <item x="1175"/>
        <item x="7293"/>
        <item x="3896"/>
        <item x="2073"/>
        <item x="4751"/>
        <item x="5499"/>
        <item x="6554"/>
        <item x="5051"/>
        <item x="218"/>
        <item x="2322"/>
        <item x="5139"/>
        <item x="5912"/>
        <item x="6924"/>
        <item x="5813"/>
        <item x="7148"/>
        <item x="4369"/>
        <item x="2689"/>
        <item x="5162"/>
        <item x="2968"/>
        <item x="1148"/>
        <item x="7352"/>
        <item x="1259"/>
        <item x="360"/>
        <item x="7215"/>
        <item x="6971"/>
        <item x="5625"/>
        <item x="990"/>
        <item x="5881"/>
        <item x="3923"/>
        <item x="3475"/>
        <item x="894"/>
        <item x="4764"/>
        <item x="5758"/>
        <item x="4642"/>
        <item x="146"/>
        <item x="5968"/>
        <item x="4762"/>
        <item x="3027"/>
        <item x="3933"/>
        <item x="5868"/>
        <item x="3028"/>
        <item x="4687"/>
        <item x="6645"/>
        <item x="5949"/>
        <item x="5811"/>
        <item x="5510"/>
        <item x="6965"/>
        <item x="3710"/>
        <item x="2054"/>
        <item x="6504"/>
        <item x="5909"/>
        <item x="7355"/>
        <item x="5083"/>
        <item x="4303"/>
        <item x="1861"/>
        <item x="822"/>
        <item x="2796"/>
        <item x="4525"/>
        <item x="1867"/>
        <item x="6264"/>
        <item x="1964"/>
        <item x="1468"/>
        <item x="4281"/>
        <item x="426"/>
        <item x="6593"/>
        <item x="6411"/>
        <item x="5245"/>
        <item x="6568"/>
        <item x="6473"/>
        <item x="4599"/>
        <item x="5830"/>
        <item x="6258"/>
        <item x="3060"/>
        <item x="5312"/>
        <item x="6801"/>
        <item x="2011"/>
        <item x="7417"/>
        <item x="670"/>
        <item x="6902"/>
        <item x="4107"/>
        <item x="3614"/>
        <item x="3515"/>
        <item x="6641"/>
        <item x="7045"/>
        <item x="2816"/>
        <item x="2718"/>
        <item x="258"/>
        <item x="6331"/>
        <item x="7092"/>
        <item x="322"/>
        <item x="2914"/>
        <item x="182"/>
        <item x="540"/>
        <item x="6847"/>
        <item x="4588"/>
        <item x="1662"/>
        <item x="5554"/>
        <item x="5931"/>
        <item x="6326"/>
        <item x="3912"/>
        <item x="1619"/>
        <item x="5299"/>
        <item x="4942"/>
        <item x="5703"/>
        <item x="5225"/>
        <item x="1493"/>
        <item x="3255"/>
        <item x="707"/>
        <item x="4919"/>
        <item x="6172"/>
        <item x="3622"/>
        <item x="4614"/>
        <item x="5258"/>
        <item x="2896"/>
        <item x="7344"/>
        <item x="7340"/>
        <item x="3800"/>
        <item x="4782"/>
        <item x="6867"/>
        <item x="6317"/>
        <item x="2561"/>
        <item x="7110"/>
        <item x="1794"/>
        <item x="57"/>
        <item x="3010"/>
        <item x="6238"/>
        <item x="5579"/>
        <item x="7394"/>
        <item x="4275"/>
        <item x="127"/>
        <item x="46"/>
        <item x="4531"/>
        <item x="5366"/>
        <item x="308"/>
        <item x="6765"/>
        <item x="2222"/>
        <item x="1680"/>
        <item x="7099"/>
        <item x="6093"/>
        <item x="2819"/>
        <item x="1857"/>
        <item x="1924"/>
        <item x="5992"/>
        <item x="509"/>
        <item x="2418"/>
        <item x="3656"/>
        <item x="6987"/>
        <item x="2778"/>
        <item x="846"/>
        <item x="1463"/>
        <item x="29"/>
        <item x="4939"/>
        <item x="1782"/>
        <item x="5189"/>
        <item x="6915"/>
        <item x="6772"/>
        <item x="4406"/>
        <item x="6788"/>
        <item x="4892"/>
        <item x="4081"/>
        <item x="99"/>
        <item x="5424"/>
        <item x="1117"/>
        <item x="1799"/>
        <item x="96"/>
        <item x="116"/>
        <item x="1682"/>
        <item x="2864"/>
        <item x="886"/>
        <item x="695"/>
        <item x="2220"/>
        <item x="3011"/>
        <item x="2974"/>
        <item x="170"/>
        <item x="6569"/>
        <item x="6388"/>
        <item x="3041"/>
        <item x="4980"/>
        <item x="7337"/>
        <item x="1183"/>
        <item x="1823"/>
        <item x="1113"/>
        <item x="3361"/>
        <item x="3419"/>
        <item x="2463"/>
        <item x="2852"/>
        <item x="5612"/>
        <item x="6096"/>
        <item x="3669"/>
        <item x="3358"/>
        <item x="1407"/>
        <item x="820"/>
        <item x="7151"/>
        <item x="4470"/>
        <item x="6717"/>
        <item x="5430"/>
        <item x="5409"/>
        <item x="5386"/>
        <item x="5508"/>
        <item x="6368"/>
        <item x="6974"/>
        <item x="3886"/>
        <item x="1203"/>
        <item x="2890"/>
        <item x="1641"/>
        <item x="22"/>
        <item x="1534"/>
        <item x="3738"/>
        <item x="842"/>
        <item x="4955"/>
        <item x="413"/>
        <item x="7361"/>
        <item x="67"/>
        <item x="6501"/>
        <item x="810"/>
        <item x="4105"/>
        <item x="6450"/>
        <item x="1359"/>
        <item x="4809"/>
        <item x="2248"/>
        <item x="5241"/>
        <item x="5476"/>
        <item x="643"/>
        <item x="6332"/>
        <item x="6251"/>
        <item x="6177"/>
        <item x="6212"/>
        <item x="5060"/>
        <item x="6115"/>
        <item x="861"/>
        <item x="112"/>
        <item x="1255"/>
        <item x="4708"/>
        <item x="6694"/>
        <item x="2936"/>
        <item x="4700"/>
        <item x="6884"/>
        <item x="4363"/>
        <item x="5745"/>
        <item x="6230"/>
        <item x="3405"/>
        <item x="5802"/>
        <item x="3964"/>
        <item x="1719"/>
        <item x="7071"/>
        <item x="7412"/>
        <item x="4389"/>
        <item x="4823"/>
        <item x="5849"/>
        <item x="1702"/>
        <item x="6452"/>
        <item x="5998"/>
        <item x="7208"/>
        <item x="2162"/>
        <item x="6595"/>
        <item x="1806"/>
        <item x="184"/>
        <item x="2044"/>
        <item x="6775"/>
        <item x="1752"/>
        <item x="5346"/>
        <item x="5728"/>
        <item x="6114"/>
        <item x="5181"/>
        <item x="7158"/>
        <item x="1844"/>
        <item x="7152"/>
        <item x="6522"/>
        <item x="4193"/>
        <item x="3414"/>
        <item x="5402"/>
        <item x="1789"/>
        <item x="4552"/>
        <item x="4990"/>
        <item x="6131"/>
        <item x="772"/>
        <item x="5748"/>
        <item x="7015"/>
        <item x="1126"/>
        <item x="4825"/>
        <item x="5047"/>
        <item x="620"/>
        <item x="943"/>
        <item x="4604"/>
        <item x="1943"/>
        <item x="6910"/>
        <item x="5913"/>
        <item x="6292"/>
        <item x="6099"/>
        <item x="811"/>
        <item x="7378"/>
        <item x="4768"/>
        <item x="6846"/>
        <item x="59"/>
        <item x="6448"/>
        <item x="1579"/>
        <item x="3214"/>
        <item x="2774"/>
        <item x="4811"/>
        <item x="4047"/>
        <item x="1800"/>
        <item x="576"/>
        <item x="5324"/>
        <item x="4017"/>
        <item x="6962"/>
        <item x="5218"/>
        <item x="3740"/>
        <item x="5524"/>
        <item x="2342"/>
        <item x="3167"/>
        <item x="1215"/>
        <item x="266"/>
        <item x="7217"/>
        <item x="7101"/>
        <item x="5655"/>
        <item x="142"/>
        <item x="2567"/>
        <item x="5518"/>
        <item x="5908"/>
        <item x="4286"/>
        <item x="7231"/>
        <item x="2810"/>
        <item x="6356"/>
        <item x="420"/>
        <item x="5918"/>
        <item x="6100"/>
        <item x="6295"/>
        <item x="6490"/>
        <item x="6031"/>
        <item x="1636"/>
        <item x="2739"/>
        <item x="5892"/>
        <item x="5108"/>
        <item x="6718"/>
        <item x="3444"/>
        <item x="5235"/>
        <item x="7301"/>
        <item x="539"/>
        <item x="3122"/>
        <item x="6057"/>
        <item x="5804"/>
        <item x="4812"/>
        <item x="5412"/>
        <item x="6323"/>
        <item x="6245"/>
        <item x="4102"/>
        <item x="5946"/>
        <item x="3739"/>
        <item x="5794"/>
        <item x="6208"/>
        <item x="5158"/>
        <item x="128"/>
        <item x="4367"/>
        <item x="2769"/>
        <item x="2661"/>
        <item x="2010"/>
        <item x="6281"/>
        <item x="6799"/>
        <item x="5432"/>
        <item x="5331"/>
        <item x="2527"/>
        <item x="4280"/>
        <item x="2015"/>
        <item x="6824"/>
        <item x="3449"/>
        <item x="6515"/>
        <item x="5416"/>
        <item x="6166"/>
        <item x="4583"/>
        <item x="6422"/>
        <item x="5736"/>
        <item x="7326"/>
        <item x="5045"/>
        <item x="5448"/>
        <item x="5066"/>
        <item x="7425"/>
        <item x="6659"/>
        <item x="7393"/>
        <item x="3480"/>
        <item x="5784"/>
        <item x="49"/>
        <item x="2846"/>
        <item x="3776"/>
        <item x="4198"/>
        <item x="3026"/>
        <item x="4686"/>
        <item x="5110"/>
        <item x="1545"/>
        <item x="23"/>
        <item x="640"/>
        <item x="5493"/>
        <item x="739"/>
        <item x="2269"/>
        <item x="6361"/>
        <item x="2454"/>
        <item x="4192"/>
        <item x="2879"/>
        <item x="473"/>
        <item x="837"/>
        <item x="1462"/>
        <item x="434"/>
        <item x="6476"/>
        <item x="3627"/>
        <item x="7332"/>
        <item x="5637"/>
        <item x="5687"/>
        <item x="493"/>
        <item x="7003"/>
        <item x="1170"/>
        <item x="3509"/>
        <item x="87"/>
        <item x="309"/>
        <item x="5003"/>
        <item x="6268"/>
        <item x="5540"/>
        <item x="1388"/>
        <item x="7350"/>
        <item x="5017"/>
        <item x="1778"/>
        <item x="3719"/>
        <item x="6571"/>
        <item x="4430"/>
        <item x="1400"/>
        <item x="4799"/>
        <item x="1239"/>
        <item x="3377"/>
        <item x="5547"/>
        <item x="290"/>
        <item x="7374"/>
        <item x="1846"/>
        <item x="3880"/>
        <item x="3348"/>
        <item x="666"/>
        <item x="1056"/>
        <item x="5602"/>
        <item x="56"/>
        <item x="5427"/>
        <item x="4848"/>
        <item x="4894"/>
        <item x="5070"/>
        <item x="5063"/>
        <item x="7055"/>
        <item x="1790"/>
        <item x="2045"/>
        <item x="4173"/>
        <item x="2545"/>
        <item x="5592"/>
        <item x="6190"/>
        <item x="498"/>
        <item x="2791"/>
        <item x="1330"/>
        <item x="3188"/>
        <item x="284"/>
        <item x="6523"/>
        <item x="2066"/>
        <item x="6575"/>
        <item x="4195"/>
        <item x="7396"/>
        <item x="3279"/>
        <item x="3674"/>
        <item x="778"/>
        <item x="2516"/>
        <item x="6372"/>
        <item x="6690"/>
        <item x="156"/>
        <item x="4590"/>
        <item x="6890"/>
        <item x="6305"/>
        <item x="7282"/>
        <item x="6923"/>
        <item x="6988"/>
        <item x="1560"/>
        <item x="4509"/>
        <item x="4466"/>
        <item x="5109"/>
        <item x="4267"/>
        <item x="6784"/>
        <item x="7346"/>
        <item x="3550"/>
        <item x="5795"/>
        <item x="2413"/>
        <item x="561"/>
        <item x="7039"/>
        <item x="1435"/>
        <item x="6541"/>
        <item x="2442"/>
        <item x="3691"/>
        <item x="4820"/>
        <item x="1051"/>
        <item x="2200"/>
        <item x="4250"/>
        <item x="6604"/>
        <item x="3189"/>
        <item x="6423"/>
        <item x="6126"/>
        <item x="573"/>
        <item x="456"/>
        <item x="2216"/>
        <item x="2839"/>
        <item x="48"/>
        <item x="1753"/>
        <item x="6555"/>
        <item x="4578"/>
        <item x="882"/>
        <item x="5114"/>
        <item x="5929"/>
        <item x="3783"/>
        <item x="4168"/>
        <item x="3974"/>
        <item x="399"/>
        <item x="6074"/>
        <item x="5640"/>
        <item x="3582"/>
        <item x="1067"/>
        <item x="4717"/>
        <item x="6802"/>
        <item x="3003"/>
        <item x="5253"/>
        <item x="3524"/>
        <item x="6241"/>
        <item x="6853"/>
        <item x="5393"/>
        <item x="2150"/>
        <item x="2018"/>
        <item x="5969"/>
        <item x="6233"/>
        <item x="6663"/>
        <item x="4517"/>
        <item x="2507"/>
        <item x="4094"/>
        <item x="6091"/>
        <item x="6719"/>
        <item x="3864"/>
        <item x="2139"/>
        <item x="4702"/>
        <item x="5627"/>
        <item x="235"/>
        <item x="6534"/>
        <item x="3216"/>
        <item x="1957"/>
        <item x="3750"/>
        <item x="7219"/>
        <item x="6612"/>
        <item x="3104"/>
        <item x="400"/>
        <item x="438"/>
        <item x="743"/>
        <item x="6023"/>
        <item x="404"/>
        <item x="2278"/>
        <item x="4422"/>
        <item x="2773"/>
        <item x="965"/>
        <item x="4877"/>
        <item x="1909"/>
        <item x="6491"/>
        <item x="2416"/>
        <item x="3208"/>
        <item x="6013"/>
        <item x="4059"/>
        <item x="4697"/>
        <item x="3147"/>
        <item x="3396"/>
        <item x="4170"/>
        <item x="4175"/>
        <item x="6313"/>
        <item x="768"/>
        <item x="388"/>
        <item x="5805"/>
        <item x="4273"/>
        <item x="6627"/>
        <item x="7068"/>
        <item x="5406"/>
        <item x="977"/>
        <item x="4485"/>
        <item x="5507"/>
        <item x="3447"/>
        <item x="5036"/>
        <item x="2332"/>
        <item x="3810"/>
        <item x="5315"/>
        <item x="3350"/>
        <item x="2051"/>
        <item x="1547"/>
        <item x="1306"/>
        <item x="3770"/>
        <item x="3575"/>
        <item x="2851"/>
        <item x="7226"/>
        <item x="4269"/>
        <item x="896"/>
        <item x="278"/>
        <item x="5032"/>
        <item x="3505"/>
        <item x="847"/>
        <item x="3779"/>
        <item x="1154"/>
        <item x="6336"/>
        <item x="872"/>
        <item x="6165"/>
        <item x="901"/>
        <item x="4332"/>
        <item x="4045"/>
        <item x="4446"/>
        <item x="6935"/>
        <item x="7093"/>
        <item x="3398"/>
        <item x="3788"/>
        <item x="5150"/>
        <item x="2065"/>
        <item x="5762"/>
        <item x="505"/>
        <item x="3870"/>
        <item x="7368"/>
        <item x="971"/>
        <item x="1839"/>
        <item x="1241"/>
        <item x="932"/>
        <item x="5039"/>
        <item x="1772"/>
        <item x="483"/>
        <item x="3253"/>
        <item x="6839"/>
        <item x="2640"/>
        <item x="518"/>
        <item x="1701"/>
        <item x="1370"/>
        <item x="4077"/>
        <item x="821"/>
        <item x="4651"/>
        <item x="3314"/>
        <item x="3696"/>
        <item x="2503"/>
        <item x="5605"/>
        <item x="6762"/>
        <item x="6562"/>
        <item x="3182"/>
        <item x="149"/>
        <item x="2371"/>
        <item x="7229"/>
        <item x="2240"/>
        <item x="5137"/>
        <item x="3451"/>
        <item x="4405"/>
        <item x="4733"/>
        <item x="6386"/>
        <item x="52"/>
        <item x="5011"/>
        <item x="7078"/>
        <item x="2369"/>
        <item x="7094"/>
        <item x="2813"/>
        <item x="1942"/>
        <item x="3250"/>
        <item x="43"/>
        <item x="3289"/>
        <item x="5987"/>
        <item x="825"/>
        <item x="7171"/>
        <item x="4796"/>
        <item x="3839"/>
        <item x="6467"/>
        <item x="6662"/>
        <item x="7030"/>
        <item x="3135"/>
        <item x="4307"/>
        <item x="5010"/>
        <item x="414"/>
        <item x="5211"/>
        <item x="5569"/>
        <item x="3940"/>
        <item x="7384"/>
        <item x="3476"/>
        <item x="6330"/>
        <item x="3799"/>
        <item x="1193"/>
        <item x="3473"/>
        <item x="353"/>
        <item x="6650"/>
        <item x="4576"/>
        <item x="1515"/>
        <item x="2509"/>
        <item x="4870"/>
        <item x="2942"/>
        <item x="2449"/>
        <item x="6060"/>
        <item x="3234"/>
        <item x="4368"/>
        <item x="6228"/>
        <item x="3607"/>
        <item x="3040"/>
        <item x="7291"/>
        <item x="6506"/>
        <item x="2756"/>
        <item x="2227"/>
        <item x="1870"/>
        <item x="2892"/>
        <item x="5706"/>
        <item x="4688"/>
        <item x="4508"/>
        <item x="3597"/>
        <item x="1906"/>
        <item x="6005"/>
        <item x="243"/>
        <item x="3144"/>
        <item x="2899"/>
        <item x="1553"/>
        <item x="558"/>
        <item x="4010"/>
        <item x="2263"/>
        <item x="3568"/>
        <item x="3932"/>
        <item x="1114"/>
        <item x="2967"/>
        <item x="4778"/>
        <item x="5403"/>
        <item x="461"/>
        <item x="5961"/>
        <item x="1889"/>
        <item x="5996"/>
        <item x="2152"/>
        <item x="2080"/>
        <item x="3274"/>
        <item x="3876"/>
        <item x="4376"/>
        <item x="565"/>
        <item x="2954"/>
        <item x="5973"/>
        <item x="7146"/>
        <item x="6908"/>
        <item x="2475"/>
        <item x="157"/>
        <item x="2170"/>
        <item x="2847"/>
        <item x="7096"/>
        <item x="1276"/>
        <item x="4803"/>
        <item x="5882"/>
        <item x="4461"/>
        <item x="3210"/>
        <item x="1843"/>
        <item x="5361"/>
        <item x="1966"/>
        <item x="1070"/>
        <item x="3808"/>
        <item x="4400"/>
        <item x="1096"/>
        <item x="36"/>
        <item x="7343"/>
        <item x="4666"/>
        <item x="2283"/>
        <item x="2701"/>
        <item x="5357"/>
        <item x="4716"/>
        <item x="800"/>
        <item x="2166"/>
        <item x="4449"/>
        <item x="2528"/>
        <item x="6167"/>
        <item x="6346"/>
        <item x="6733"/>
        <item x="730"/>
        <item x="180"/>
        <item x="4763"/>
        <item x="7181"/>
        <item x="7432"/>
        <item x="4793"/>
        <item x="2844"/>
        <item x="2694"/>
        <item x="4742"/>
        <item x="4085"/>
        <item x="788"/>
        <item x="6413"/>
        <item x="1617"/>
        <item x="3496"/>
        <item x="6431"/>
        <item x="5862"/>
        <item x="1608"/>
        <item x="3054"/>
        <item x="1978"/>
        <item x="6011"/>
        <item x="568"/>
        <item x="5197"/>
        <item x="3186"/>
        <item x="2340"/>
        <item x="5030"/>
        <item x="4220"/>
        <item x="3317"/>
        <item x="2517"/>
        <item x="3067"/>
        <item x="6068"/>
        <item x="2282"/>
        <item x="3288"/>
        <item x="3663"/>
        <item x="1667"/>
        <item x="7032"/>
        <item x="4318"/>
        <item x="301"/>
        <item x="1618"/>
        <item x="714"/>
        <item x="6494"/>
        <item x="7020"/>
        <item x="357"/>
        <item x="3990"/>
        <item x="4582"/>
        <item x="4663"/>
        <item x="5789"/>
        <item x="544"/>
        <item x="616"/>
        <item x="2440"/>
        <item x="5453"/>
        <item x="3643"/>
        <item x="2541"/>
        <item x="2809"/>
        <item x="5301"/>
        <item x="1853"/>
        <item x="1681"/>
        <item x="4329"/>
        <item x="5827"/>
        <item x="6454"/>
        <item x="3840"/>
        <item x="3222"/>
        <item x="5278"/>
        <item x="4118"/>
        <item x="5840"/>
        <item x="5685"/>
        <item x="4231"/>
        <item x="1061"/>
        <item x="1679"/>
        <item x="1024"/>
        <item x="3039"/>
        <item x="6826"/>
        <item x="4152"/>
        <item x="6462"/>
        <item x="2268"/>
        <item x="2426"/>
        <item x="4001"/>
        <item x="4802"/>
        <item x="5100"/>
        <item x="2721"/>
        <item x="2376"/>
        <item x="3819"/>
        <item x="3999"/>
        <item x="2568"/>
        <item x="4457"/>
        <item x="6652"/>
        <item x="6544"/>
        <item x="2271"/>
        <item x="5444"/>
        <item x="5255"/>
        <item x="6675"/>
        <item x="7263"/>
        <item x="6137"/>
        <item x="5505"/>
        <item x="1037"/>
        <item x="253"/>
        <item x="2542"/>
        <item x="5575"/>
        <item x="265"/>
        <item x="5055"/>
        <item x="316"/>
        <item x="4818"/>
        <item x="1287"/>
        <item x="6040"/>
        <item x="1290"/>
        <item x="6928"/>
        <item x="2450"/>
        <item x="6732"/>
        <item x="4346"/>
        <item x="6905"/>
        <item x="2466"/>
        <item x="1776"/>
        <item x="13"/>
        <item x="3883"/>
        <item x="1692"/>
        <item x="1140"/>
        <item x="3227"/>
        <item x="6453"/>
        <item x="5710"/>
        <item x="1828"/>
        <item x="4951"/>
        <item x="4356"/>
        <item x="4661"/>
        <item x="5240"/>
        <item x="7183"/>
        <item x="5833"/>
        <item x="3099"/>
        <item x="3394"/>
        <item x="4612"/>
        <item x="5836"/>
        <item x="3662"/>
        <item x="792"/>
        <item x="5729"/>
        <item x="6117"/>
        <item x="6951"/>
        <item x="5896"/>
        <item x="5560"/>
        <item x="285"/>
        <item x="5439"/>
        <item x="3919"/>
        <item x="5562"/>
        <item x="7385"/>
        <item x="6980"/>
        <item x="4071"/>
        <item x="3117"/>
        <item x="2428"/>
        <item x="3778"/>
        <item x="6244"/>
        <item x="5178"/>
        <item x="5256"/>
        <item x="6502"/>
        <item x="4399"/>
        <item x="5607"/>
        <item x="7125"/>
        <item x="6991"/>
        <item x="1171"/>
        <item x="4707"/>
        <item x="6654"/>
        <item x="425"/>
        <item x="2792"/>
        <item x="4315"/>
        <item x="1168"/>
        <item x="4415"/>
        <item x="416"/>
        <item x="3450"/>
        <item x="3533"/>
        <item x="5209"/>
        <item x="7157"/>
        <item x="64"/>
        <item x="2964"/>
        <item x="2904"/>
        <item x="3996"/>
        <item x="2590"/>
        <item x="7367"/>
        <item x="2999"/>
        <item x="1915"/>
        <item x="704"/>
        <item x="391"/>
        <item x="2525"/>
        <item x="6050"/>
        <item x="3148"/>
        <item x="4034"/>
        <item x="5620"/>
        <item x="219"/>
        <item x="3879"/>
        <item x="6806"/>
        <item x="1986"/>
        <item x="5374"/>
        <item x="5206"/>
        <item x="6211"/>
        <item x="3422"/>
        <item x="1606"/>
        <item x="5711"/>
        <item x="4383"/>
        <item x="477"/>
        <item x="1601"/>
        <item x="4218"/>
        <item x="925"/>
        <item x="4845"/>
        <item x="6343"/>
        <item x="2393"/>
        <item x="3231"/>
        <item x="245"/>
        <item x="2387"/>
        <item x="3494"/>
        <item x="3423"/>
        <item x="4705"/>
        <item x="2254"/>
        <item x="5991"/>
        <item x="3634"/>
        <item x="4008"/>
        <item x="5389"/>
        <item x="6252"/>
        <item x="7399"/>
        <item x="5553"/>
        <item x="5573"/>
        <item x="1603"/>
        <item x="1611"/>
        <item x="215"/>
        <item x="942"/>
        <item x="4058"/>
        <item x="6551"/>
        <item x="5817"/>
        <item x="5688"/>
        <item x="753"/>
        <item x="4298"/>
        <item x="3205"/>
        <item x="2857"/>
        <item x="4019"/>
        <item x="5724"/>
        <item x="5915"/>
        <item x="5535"/>
        <item x="5343"/>
        <item x="1729"/>
        <item x="5355"/>
        <item x="4921"/>
        <item x="1325"/>
        <item x="1478"/>
        <item x="1982"/>
        <item x="2786"/>
        <item x="1349"/>
        <item x="5433"/>
        <item x="4359"/>
        <item x="6862"/>
        <item x="1040"/>
        <item x="6920"/>
        <item x="4679"/>
        <item x="2685"/>
        <item x="2980"/>
        <item x="2307"/>
        <item x="213"/>
        <item x="4380"/>
        <item x="6995"/>
        <item x="3519"/>
        <item x="6540"/>
        <item x="5085"/>
        <item x="6851"/>
        <item x="5947"/>
        <item x="5319"/>
        <item x="6559"/>
        <item x="2742"/>
        <item x="7012"/>
        <item x="7258"/>
        <item x="2496"/>
        <item x="1437"/>
        <item x="3578"/>
        <item x="593"/>
        <item x="5664"/>
        <item x="3922"/>
        <item x="5983"/>
        <item x="3666"/>
        <item x="72"/>
        <item x="6391"/>
        <item x="4994"/>
        <item x="3215"/>
        <item x="2183"/>
        <item x="6610"/>
        <item x="5659"/>
        <item x="5645"/>
        <item x="3720"/>
        <item x="6209"/>
        <item x="4689"/>
        <item x="2337"/>
        <item x="4654"/>
        <item x="3827"/>
        <item x="6548"/>
        <item x="3226"/>
        <item x="3758"/>
        <item x="1186"/>
        <item x="996"/>
        <item x="5696"/>
        <item x="2781"/>
        <item x="5464"/>
        <item x="3630"/>
        <item x="4476"/>
        <item x="2988"/>
        <item x="884"/>
        <item x="460"/>
        <item x="4856"/>
        <item x="6975"/>
        <item x="4806"/>
        <item x="547"/>
        <item x="4041"/>
        <item x="7240"/>
        <item x="6150"/>
        <item x="4876"/>
        <item x="3577"/>
        <item x="3105"/>
        <item x="3548"/>
        <item x="6573"/>
        <item x="1728"/>
        <item x="1045"/>
        <item x="1504"/>
        <item x="239"/>
        <item x="6112"/>
        <item x="6110"/>
        <item x="5959"/>
        <item x="507"/>
        <item x="5232"/>
        <item x="3477"/>
        <item x="4527"/>
        <item x="6030"/>
        <item x="226"/>
        <item x="3400"/>
        <item x="6195"/>
        <item x="4693"/>
        <item x="968"/>
        <item x="5238"/>
        <item x="3213"/>
        <item x="5219"/>
        <item x="3755"/>
        <item x="1223"/>
        <item x="268"/>
        <item x="5451"/>
        <item x="6269"/>
        <item x="6969"/>
        <item x="6811"/>
        <item x="7040"/>
        <item x="1854"/>
        <item x="7407"/>
        <item x="2604"/>
        <item x="5013"/>
        <item x="3198"/>
        <item x="249"/>
        <item x="1311"/>
        <item x="161"/>
        <item x="550"/>
        <item x="232"/>
        <item x="1371"/>
        <item x="2787"/>
        <item x="5105"/>
        <item x="5971"/>
        <item x="6366"/>
        <item x="2903"/>
        <item x="3843"/>
        <item x="6259"/>
        <item x="5479"/>
        <item x="4310"/>
        <item x="3648"/>
        <item x="6852"/>
        <item x="2354"/>
        <item x="5972"/>
        <item x="4905"/>
        <item x="2168"/>
        <item x="580"/>
        <item x="6153"/>
        <item x="6385"/>
        <item x="5954"/>
        <item x="5856"/>
        <item x="3704"/>
        <item x="5735"/>
        <item x="6872"/>
        <item x="6105"/>
        <item x="7026"/>
        <item x="85"/>
        <item x="858"/>
        <item x="6912"/>
        <item x="2382"/>
        <item x="2555"/>
        <item x="2586"/>
        <item x="1184"/>
        <item x="1459"/>
        <item x="3427"/>
        <item x="1034"/>
        <item x="789"/>
        <item x="1645"/>
        <item x="1156"/>
        <item x="3518"/>
        <item x="2735"/>
        <item x="4551"/>
        <item x="2508"/>
        <item x="2481"/>
        <item x="1046"/>
        <item x="2519"/>
        <item x="4732"/>
        <item x="686"/>
        <item x="4473"/>
        <item x="2077"/>
        <item x="4741"/>
        <item x="1551"/>
        <item x="3767"/>
        <item x="482"/>
        <item x="3715"/>
        <item x="100"/>
        <item x="1279"/>
        <item x="4351"/>
        <item x="238"/>
        <item x="1890"/>
        <item x="2438"/>
        <item x="5129"/>
        <item x="4263"/>
        <item x="2845"/>
        <item x="1077"/>
        <item x="5801"/>
        <item x="3676"/>
        <item x="3002"/>
        <item x="3557"/>
        <item x="4997"/>
        <item x="393"/>
        <item x="2686"/>
        <item x="2571"/>
        <item x="706"/>
        <item x="5981"/>
        <item x="1808"/>
        <item x="6064"/>
        <item x="2691"/>
        <item x="2653"/>
        <item x="7362"/>
        <item x="2206"/>
        <item x="4354"/>
        <item x="5325"/>
        <item x="7364"/>
        <item x="2593"/>
        <item x="2682"/>
        <item x="2163"/>
        <item x="7087"/>
        <item x="716"/>
        <item x="2252"/>
        <item x="3887"/>
        <item x="2665"/>
        <item x="3005"/>
        <item x="6512"/>
        <item x="6812"/>
        <item x="1578"/>
        <item x="5582"/>
        <item x="203"/>
        <item x="2747"/>
        <item x="6403"/>
        <item x="833"/>
        <item x="517"/>
        <item x="3535"/>
        <item x="1358"/>
        <item x="2609"/>
        <item x="4455"/>
        <item x="3942"/>
        <item x="7334"/>
        <item x="2793"/>
        <item x="1630"/>
        <item x="2408"/>
        <item x="1001"/>
        <item x="875"/>
        <item x="1205"/>
        <item x="1954"/>
        <item x="5127"/>
        <item x="5767"/>
        <item x="1899"/>
        <item x="2612"/>
        <item x="3395"/>
        <item x="5530"/>
        <item x="7254"/>
        <item x="2075"/>
        <item x="2164"/>
        <item x="1413"/>
        <item x="6247"/>
        <item x="2596"/>
        <item x="330"/>
        <item x="3610"/>
        <item x="273"/>
        <item x="6744"/>
        <item x="3821"/>
        <item x="2902"/>
        <item x="6524"/>
        <item x="5272"/>
        <item x="6213"/>
        <item x="4701"/>
        <item x="6350"/>
        <item x="4948"/>
        <item x="6291"/>
        <item x="5722"/>
        <item x="5340"/>
        <item x="6879"/>
        <item x="4618"/>
        <item x="5196"/>
        <item x="5305"/>
        <item x="754"/>
        <item x="4113"/>
        <item x="2543"/>
        <item x="4016"/>
        <item x="2979"/>
        <item x="1704"/>
        <item x="432"/>
        <item x="2114"/>
        <item x="3100"/>
        <item x="7239"/>
        <item x="3558"/>
        <item x="935"/>
        <item x="6791"/>
        <item x="7400"/>
        <item x="4867"/>
        <item x="1610"/>
        <item x="3194"/>
        <item x="947"/>
        <item x="5681"/>
        <item x="6692"/>
        <item x="223"/>
        <item x="5542"/>
        <item x="1524"/>
        <item x="5173"/>
        <item x="3973"/>
        <item x="829"/>
        <item x="5994"/>
        <item x="4371"/>
        <item x="1523"/>
        <item x="1999"/>
        <item x="155"/>
        <item x="3499"/>
        <item x="5557"/>
        <item x="2415"/>
        <item x="1588"/>
        <item x="2309"/>
        <item x="978"/>
        <item x="6629"/>
        <item x="1788"/>
        <item x="6613"/>
        <item x="1817"/>
        <item x="7111"/>
        <item x="4098"/>
        <item x="5682"/>
        <item x="1286"/>
        <item x="740"/>
        <item x="6993"/>
        <item x="7177"/>
        <item x="7430"/>
        <item x="6660"/>
        <item x="1783"/>
        <item x="6122"/>
        <item x="6668"/>
        <item x="3116"/>
        <item x="3111"/>
        <item x="4896"/>
        <item x="773"/>
        <item x="1451"/>
        <item x="787"/>
        <item x="6459"/>
        <item x="2984"/>
        <item x="5694"/>
        <item x="4360"/>
        <item x="747"/>
        <item x="3298"/>
        <item x="350"/>
        <item x="2132"/>
        <item x="2158"/>
        <item x="3181"/>
        <item x="1233"/>
        <item x="4459"/>
        <item x="2807"/>
        <item x="3889"/>
        <item x="6426"/>
        <item x="1818"/>
        <item x="4676"/>
        <item x="3153"/>
        <item x="2922"/>
        <item x="5292"/>
        <item x="1394"/>
        <item x="6468"/>
        <item x="355"/>
        <item x="3994"/>
        <item x="5035"/>
        <item x="5902"/>
        <item x="3128"/>
        <item x="3230"/>
        <item x="3621"/>
        <item x="5708"/>
        <item x="7330"/>
        <item x="1536"/>
        <item x="3120"/>
        <item x="4866"/>
        <item x="3603"/>
        <item x="6335"/>
        <item x="5700"/>
        <item x="1447"/>
        <item x="7143"/>
        <item x="348"/>
        <item x="422"/>
        <item x="2034"/>
        <item x="2643"/>
        <item x="2008"/>
        <item x="914"/>
        <item x="141"/>
        <item x="3737"/>
        <item x="6859"/>
        <item x="7223"/>
        <item x="6246"/>
        <item x="4246"/>
        <item x="597"/>
        <item x="2315"/>
        <item x="4062"/>
        <item x="5027"/>
        <item x="2803"/>
        <item x="4554"/>
        <item x="4222"/>
        <item x="5953"/>
        <item x="6750"/>
        <item x="4801"/>
        <item x="5394"/>
        <item x="4110"/>
        <item x="4012"/>
        <item x="529"/>
        <item x="6606"/>
        <item x="6046"/>
        <item x="2960"/>
        <item x="2033"/>
        <item x="6371"/>
        <item x="7176"/>
        <item x="4821"/>
        <item x="2062"/>
        <item x="6075"/>
        <item x="3516"/>
        <item x="5778"/>
        <item x="2050"/>
        <item x="4649"/>
        <item x="7342"/>
        <item x="7179"/>
        <item x="5570"/>
        <item x="2295"/>
        <item x="586"/>
        <item x="1988"/>
        <item x="5228"/>
        <item x="5342"/>
        <item x="2837"/>
        <item x="5372"/>
        <item x="543"/>
        <item x="7173"/>
        <item x="6019"/>
        <item x="6280"/>
        <item x="4261"/>
        <item x="14"/>
        <item x="3238"/>
        <item x="3675"/>
        <item x="7273"/>
        <item x="4591"/>
        <item x="1914"/>
        <item x="6070"/>
        <item x="6276"/>
        <item x="5050"/>
        <item x="6533"/>
        <item x="3865"/>
        <item x="5561"/>
        <item x="6900"/>
        <item x="5520"/>
        <item x="4636"/>
        <item x="5172"/>
        <item x="380"/>
        <item x="1592"/>
        <item x="950"/>
        <item x="6417"/>
        <item x="3766"/>
        <item x="2692"/>
        <item x="3280"/>
        <item x="1408"/>
        <item x="5596"/>
        <item x="6092"/>
        <item x="2009"/>
        <item x="4377"/>
        <item x="4065"/>
        <item x="3801"/>
        <item x="5698"/>
        <item x="4493"/>
        <item x="5184"/>
        <item x="3453"/>
        <item x="4522"/>
        <item x="3064"/>
        <item x="3363"/>
        <item x="176"/>
        <item x="4502"/>
        <item x="4313"/>
        <item x="6449"/>
        <item x="3606"/>
        <item x="3318"/>
        <item x="1387"/>
        <item x="7121"/>
        <item x="260"/>
        <item x="1308"/>
        <item x="5202"/>
        <item x="6582"/>
        <item x="227"/>
        <item x="6934"/>
        <item x="162"/>
        <item x="442"/>
        <item x="4289"/>
        <item x="2726"/>
        <item x="1774"/>
        <item x="1479"/>
        <item x="956"/>
        <item x="2681"/>
        <item x="3471"/>
        <item x="719"/>
        <item x="259"/>
        <item x="1805"/>
        <item x="3036"/>
        <item x="699"/>
        <item x="4815"/>
        <item x="7227"/>
        <item x="1996"/>
        <item x="5269"/>
        <item x="5887"/>
        <item x="3045"/>
        <item x="2548"/>
        <item x="2959"/>
        <item x="2645"/>
        <item x="4690"/>
        <item x="5077"/>
        <item x="3947"/>
        <item x="3243"/>
        <item x="3762"/>
        <item x="5082"/>
        <item x="1089"/>
        <item x="6427"/>
        <item x="4579"/>
        <item x="1090"/>
        <item x="4447"/>
        <item x="1057"/>
        <item x="5578"/>
        <item x="5147"/>
        <item x="4577"/>
        <item x="5297"/>
        <item x="6017"/>
        <item x="5152"/>
        <item x="928"/>
        <item x="5044"/>
        <item x="6747"/>
        <item x="6883"/>
        <item x="5757"/>
        <item x="2610"/>
        <item x="4561"/>
        <item x="6550"/>
        <item x="6685"/>
        <item x="332"/>
        <item x="1520"/>
        <item x="2355"/>
        <item x="6157"/>
        <item x="791"/>
        <item x="5845"/>
        <item x="3129"/>
        <item x="3921"/>
        <item x="1404"/>
        <item x="5367"/>
        <item x="797"/>
        <item x="3701"/>
        <item x="5783"/>
        <item x="2194"/>
        <item x="2620"/>
        <item x="1405"/>
        <item x="2030"/>
        <item x="2256"/>
        <item x="4849"/>
        <item x="6615"/>
        <item x="5782"/>
        <item x="7242"/>
        <item x="5861"/>
        <item x="5037"/>
        <item x="4013"/>
        <item x="7281"/>
        <item x="4570"/>
        <item x="5898"/>
        <item x="1466"/>
        <item x="2312"/>
        <item x="516"/>
        <item x="657"/>
        <item x="5243"/>
        <item x="1760"/>
        <item x="7184"/>
        <item x="4500"/>
        <item x="3175"/>
        <item x="2750"/>
        <item x="5326"/>
        <item x="2328"/>
        <item x="1516"/>
        <item x="6124"/>
        <item x="3969"/>
        <item x="796"/>
        <item x="4063"/>
        <item x="4256"/>
        <item x="1845"/>
        <item x="3242"/>
        <item x="5167"/>
        <item x="6239"/>
        <item x="5702"/>
        <item x="5304"/>
        <item x="3599"/>
        <item x="6065"/>
        <item x="7310"/>
        <item x="3718"/>
        <item x="5974"/>
        <item x="6430"/>
        <item x="3593"/>
        <item x="3731"/>
        <item x="5443"/>
        <item x="2324"/>
        <item x="2264"/>
        <item x="3863"/>
        <item x="5839"/>
        <item x="2448"/>
        <item x="4830"/>
        <item x="1444"/>
        <item x="5629"/>
        <item x="6394"/>
        <item x="2782"/>
        <item x="1030"/>
        <item x="77"/>
        <item x="1975"/>
        <item x="549"/>
        <item x="66"/>
        <item x="2204"/>
        <item x="1809"/>
        <item x="2396"/>
        <item x="4723"/>
        <item x="5390"/>
        <item x="7356"/>
        <item x="6412"/>
        <item x="2626"/>
        <item x="5473"/>
        <item x="6378"/>
        <item x="6787"/>
        <item x="2121"/>
        <item x="6471"/>
        <item x="7160"/>
        <item x="4410"/>
        <item x="1866"/>
        <item x="6856"/>
        <item x="6134"/>
        <item x="1771"/>
        <item x="2757"/>
        <item x="2043"/>
        <item x="1161"/>
        <item x="653"/>
        <item x="4616"/>
        <item x="1088"/>
        <item x="4093"/>
        <item x="1700"/>
        <item x="2128"/>
        <item x="2924"/>
        <item x="1220"/>
        <item x="5468"/>
        <item x="1230"/>
        <item x="55"/>
        <item x="1985"/>
        <item x="1513"/>
        <item x="1131"/>
        <item x="5112"/>
        <item x="168"/>
        <item x="5611"/>
        <item x="3306"/>
        <item x="6734"/>
        <item x="84"/>
        <item x="1477"/>
        <item x="4484"/>
        <item x="3376"/>
        <item x="2379"/>
        <item x="7122"/>
        <item x="6376"/>
        <item x="3124"/>
        <item x="1717"/>
        <item x="2770"/>
        <item x="6622"/>
        <item x="5280"/>
        <item x="1932"/>
        <item x="4963"/>
        <item x="1512"/>
        <item x="1993"/>
        <item x="7201"/>
        <item x="6398"/>
        <item x="5692"/>
        <item x="3263"/>
        <item x="3409"/>
        <item x="870"/>
        <item x="3152"/>
        <item x="7216"/>
        <item x="4317"/>
        <item x="73"/>
        <item x="1247"/>
        <item x="1022"/>
        <item x="4458"/>
        <item x="4486"/>
        <item x="5857"/>
        <item x="7144"/>
        <item x="2145"/>
        <item x="6950"/>
        <item x="81"/>
        <item x="4029"/>
        <item x="40"/>
        <item x="625"/>
        <item x="3511"/>
        <item x="1157"/>
        <item x="5820"/>
        <item x="1572"/>
        <item x="6447"/>
        <item x="5658"/>
        <item x="6397"/>
        <item x="1594"/>
        <item x="946"/>
        <item x="921"/>
        <item x="6435"/>
        <item x="6972"/>
        <item x="1159"/>
        <item x="3096"/>
        <item x="930"/>
        <item x="2485"/>
        <item x="1181"/>
        <item x="1333"/>
        <item x="4433"/>
        <item x="3369"/>
        <item x="642"/>
        <item x="2430"/>
        <item x="4675"/>
        <item x="164"/>
        <item x="6557"/>
        <item x="3729"/>
        <item x="1341"/>
        <item x="6892"/>
        <item x="3683"/>
        <item x="7297"/>
        <item x="6981"/>
        <item x="6873"/>
        <item x="7424"/>
        <item x="4339"/>
        <item x="7024"/>
        <item x="1238"/>
        <item x="991"/>
        <item x="4781"/>
        <item x="6107"/>
        <item x="5521"/>
        <item x="1555"/>
        <item x="5934"/>
        <item x="5923"/>
        <item x="4936"/>
        <item x="302"/>
        <item x="4279"/>
        <item x="3320"/>
        <item x="694"/>
        <item x="2471"/>
        <item x="4176"/>
        <item x="26"/>
        <item x="3598"/>
        <item x="5351"/>
        <item x="6682"/>
        <item x="7275"/>
        <item x="6296"/>
        <item x="5739"/>
        <item x="4756"/>
        <item x="4166"/>
        <item x="3987"/>
        <item x="6889"/>
        <item x="4630"/>
        <item x="2173"/>
        <item x="702"/>
        <item x="1981"/>
        <item x="5411"/>
        <item x="6204"/>
        <item x="433"/>
        <item x="344"/>
        <item x="5166"/>
        <item x="311"/>
        <item x="7288"/>
        <item x="3751"/>
        <item x="5565"/>
        <item x="436"/>
        <item x="5639"/>
        <item x="3724"/>
        <item x="5171"/>
        <item x="4451"/>
        <item x="6992"/>
        <item x="5635"/>
        <item x="4791"/>
        <item x="6237"/>
        <item x="4338"/>
        <item x="5846"/>
        <item x="224"/>
        <item x="1319"/>
        <item x="1253"/>
        <item x="1658"/>
        <item x="700"/>
        <item x="369"/>
        <item x="899"/>
        <item x="3338"/>
        <item x="5841"/>
        <item x="6689"/>
        <item x="5880"/>
        <item x="5842"/>
        <item x="4628"/>
        <item x="6596"/>
        <item x="5463"/>
        <item x="3207"/>
        <item x="6658"/>
        <item x="5246"/>
        <item x="248"/>
        <item x="4635"/>
        <item x="2185"/>
        <item x="398"/>
        <item x="5957"/>
        <item x="3353"/>
        <item x="5869"/>
        <item x="5005"/>
        <item x="6477"/>
        <item x="5387"/>
        <item x="7294"/>
        <item x="5761"/>
        <item x="3850"/>
        <item x="6763"/>
        <item x="4899"/>
        <item x="181"/>
        <item x="6674"/>
        <item x="132"/>
        <item t="default"/>
      </items>
    </pivotField>
    <pivotField showAll="0"/>
    <pivotField axis="axisRow" showAll="0" measureFilter="1" sortType="descending">
      <items count="19">
        <item x="0"/>
        <item x="3"/>
        <item x="10"/>
        <item x="2"/>
        <item x="1"/>
        <item x="6"/>
        <item x="4"/>
        <item x="9"/>
        <item x="7"/>
        <item x="5"/>
        <item x="13"/>
        <item x="16"/>
        <item x="15"/>
        <item x="11"/>
        <item x="8"/>
        <item x="17"/>
        <item x="14"/>
        <item x="12"/>
        <item t="default"/>
      </items>
      <autoSortScope>
        <pivotArea dataOnly="0" outline="0" fieldPosition="0">
          <references count="1">
            <reference field="4294967294" count="1" selected="0">
              <x v="0"/>
            </reference>
          </references>
        </pivotArea>
      </autoSortScope>
    </pivotField>
    <pivotField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pivotField>
    <pivotField showAll="0"/>
    <pivotField showAll="0"/>
    <pivotField dataField="1" showAll="0"/>
    <pivotField showAll="0"/>
    <pivotField showAll="0"/>
    <pivotField showAll="0"/>
    <pivotField numFmtId="164" showAll="0"/>
    <pivotField showAll="0"/>
    <pivotField showAll="0">
      <items count="11">
        <item x="0"/>
        <item m="1" x="5"/>
        <item x="1"/>
        <item m="1" x="6"/>
        <item x="2"/>
        <item m="1" x="7"/>
        <item x="3"/>
        <item m="1" x="8"/>
        <item x="4"/>
        <item m="1" x="9"/>
        <item t="default"/>
      </items>
    </pivotField>
    <pivotField showAll="0"/>
  </pivotFields>
  <rowFields count="1">
    <field x="2"/>
  </rowFields>
  <rowItems count="5">
    <i>
      <x v="2"/>
    </i>
    <i>
      <x v="7"/>
    </i>
    <i>
      <x/>
    </i>
    <i>
      <x v="1"/>
    </i>
    <i>
      <x v="12"/>
    </i>
  </rowItems>
  <colItems count="1">
    <i/>
  </colItems>
  <dataFields count="1">
    <dataField name="Avg. Gross Earnings" fld="12" subtotal="average" baseField="2" baseItem="2" numFmtId="166"/>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3DF2FE-6C13-4A36-94A0-68AE4939B0F8}" name="Top directors by avg gross earning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Directors with Stars">
  <location ref="B4:C9" firstHeaderRow="1" firstDataRow="1" firstDataCol="1"/>
  <pivotFields count="20">
    <pivotField showAll="0">
      <items count="7434">
        <item x="5423"/>
        <item x="5183"/>
        <item x="6164"/>
        <item x="3294"/>
        <item x="4757"/>
        <item x="5874"/>
        <item x="4987"/>
        <item x="7266"/>
        <item x="1352"/>
        <item x="556"/>
        <item x="5341"/>
        <item x="4490"/>
        <item x="3391"/>
        <item x="2674"/>
        <item x="4161"/>
        <item x="1214"/>
        <item x="1044"/>
        <item x="5465"/>
        <item x="6737"/>
        <item x="3455"/>
        <item x="410"/>
        <item x="5906"/>
        <item x="5157"/>
        <item x="2811"/>
        <item x="3612"/>
        <item x="2629"/>
        <item x="5470"/>
        <item x="7128"/>
        <item x="6138"/>
        <item x="5610"/>
        <item x="5649"/>
        <item x="4421"/>
        <item x="6757"/>
        <item x="2137"/>
        <item x="3852"/>
        <item x="4833"/>
        <item x="5376"/>
        <item x="1379"/>
        <item x="2921"/>
        <item x="4183"/>
        <item x="6152"/>
        <item x="3531"/>
        <item x="486"/>
        <item x="6825"/>
        <item x="6191"/>
        <item x="4245"/>
        <item x="5945"/>
        <item x="6315"/>
        <item x="4144"/>
        <item x="4090"/>
        <item x="5182"/>
        <item x="3651"/>
        <item x="4025"/>
        <item x="6090"/>
        <item x="5028"/>
        <item x="1965"/>
        <item x="6375"/>
        <item x="5415"/>
        <item x="2069"/>
        <item x="2515"/>
        <item x="3372"/>
        <item x="2399"/>
        <item x="5020"/>
        <item x="5015"/>
        <item x="5826"/>
        <item x="6314"/>
        <item x="3897"/>
        <item x="4529"/>
        <item x="5101"/>
        <item x="4023"/>
        <item x="7383"/>
        <item x="6607"/>
        <item x="6937"/>
        <item x="7322"/>
        <item x="6146"/>
        <item x="208"/>
        <item x="4388"/>
        <item x="5824"/>
        <item x="5414"/>
        <item x="948"/>
        <item x="7196"/>
        <item x="6451"/>
        <item x="3573"/>
        <item x="3143"/>
        <item x="3991"/>
        <item x="998"/>
        <item x="2488"/>
        <item x="4061"/>
        <item x="1192"/>
        <item x="1486"/>
        <item x="5054"/>
        <item x="3432"/>
        <item x="4540"/>
        <item x="3"/>
        <item x="6630"/>
        <item x="1377"/>
        <item x="6460"/>
        <item x="936"/>
        <item x="6919"/>
        <item x="7313"/>
        <item x="3794"/>
        <item x="6619"/>
        <item x="2301"/>
        <item x="3199"/>
        <item x="715"/>
        <item x="1616"/>
        <item x="5354"/>
        <item x="361"/>
        <item x="4437"/>
        <item x="3240"/>
        <item x="3390"/>
        <item x="1344"/>
        <item x="1793"/>
        <item x="6783"/>
        <item x="5838"/>
        <item x="2381"/>
        <item x="4537"/>
        <item x="7308"/>
        <item x="6903"/>
        <item x="7306"/>
        <item x="1554"/>
        <item x="2925"/>
        <item x="2311"/>
        <item x="2027"/>
        <item x="6290"/>
        <item x="939"/>
        <item x="1244"/>
        <item x="7034"/>
        <item x="6119"/>
        <item x="5895"/>
        <item x="4523"/>
        <item x="4853"/>
        <item x="2663"/>
        <item x="4928"/>
        <item x="4293"/>
        <item x="1393"/>
        <item x="6184"/>
        <item x="6406"/>
        <item x="4637"/>
        <item x="6817"/>
        <item x="2377"/>
        <item x="2707"/>
        <item x="1898"/>
        <item x="3818"/>
        <item x="2039"/>
        <item x="3140"/>
        <item x="6425"/>
        <item x="2723"/>
        <item x="310"/>
        <item x="6429"/>
        <item x="4659"/>
        <item x="4535"/>
        <item x="2464"/>
        <item x="7309"/>
        <item x="890"/>
        <item x="4262"/>
        <item x="6586"/>
        <item x="1201"/>
        <item x="3570"/>
        <item x="2187"/>
        <item x="3500"/>
        <item x="272"/>
        <item x="4291"/>
        <item x="6358"/>
        <item x="6768"/>
        <item x="1085"/>
        <item x="6421"/>
        <item x="6393"/>
        <item x="1338"/>
        <item x="3262"/>
        <item x="424"/>
        <item x="1350"/>
        <item x="506"/>
        <item x="663"/>
        <item x="1055"/>
        <item x="1251"/>
        <item x="1473"/>
        <item x="501"/>
        <item x="5459"/>
        <item x="3225"/>
        <item x="2233"/>
        <item x="375"/>
        <item x="1185"/>
        <item x="598"/>
        <item x="7214"/>
        <item x="5469"/>
        <item x="2601"/>
        <item x="7080"/>
        <item x="1916"/>
        <item x="2058"/>
        <item x="3589"/>
        <item x="675"/>
        <item x="6032"/>
        <item x="4908"/>
        <item x="5847"/>
        <item x="4385"/>
        <item x="5450"/>
        <item x="1761"/>
        <item x="7109"/>
        <item x="3295"/>
        <item x="2556"/>
        <item x="3121"/>
        <item x="5458"/>
        <item x="512"/>
        <item x="4706"/>
        <item x="7073"/>
        <item x="2117"/>
        <item x="1284"/>
        <item x="2994"/>
        <item x="602"/>
        <item x="1822"/>
        <item x="2213"/>
        <item x="6929"/>
        <item x="2856"/>
        <item x="3123"/>
        <item x="6020"/>
        <item x="2822"/>
        <item x="2605"/>
        <item x="6807"/>
        <item x="2885"/>
        <item x="4438"/>
        <item x="649"/>
        <item x="6373"/>
        <item x="2652"/>
        <item x="6576"/>
        <item x="3539"/>
        <item x="4054"/>
        <item x="7100"/>
        <item x="3798"/>
        <item x="4646"/>
        <item x="4116"/>
        <item x="5800"/>
        <item x="7283"/>
        <item x="4006"/>
        <item x="6095"/>
        <item x="860"/>
        <item x="4018"/>
        <item x="6169"/>
        <item x="1291"/>
        <item x="2502"/>
        <item x="5963"/>
        <item x="102"/>
        <item x="1003"/>
        <item x="3051"/>
        <item x="4858"/>
        <item x="2436"/>
        <item x="2624"/>
        <item x="2174"/>
        <item x="5061"/>
        <item x="5977"/>
        <item x="1277"/>
        <item x="7205"/>
        <item x="7292"/>
        <item x="4731"/>
        <item x="4074"/>
        <item x="2255"/>
        <item x="6415"/>
        <item x="3066"/>
        <item x="6267"/>
        <item x="7136"/>
        <item x="5472"/>
        <item x="1066"/>
        <item x="6777"/>
        <item x="3131"/>
        <item x="7311"/>
        <item x="1766"/>
        <item x="6129"/>
        <item x="732"/>
        <item x="3368"/>
        <item x="1622"/>
        <item x="4441"/>
        <item x="4900"/>
        <item x="5502"/>
        <item x="6286"/>
        <item x="513"/>
        <item x="4247"/>
        <item x="667"/>
        <item x="5437"/>
        <item x="3566"/>
        <item x="6272"/>
        <item x="1665"/>
        <item x="3084"/>
        <item x="3006"/>
        <item x="2364"/>
        <item x="2546"/>
        <item x="228"/>
        <item x="5"/>
        <item x="4885"/>
        <item x="1380"/>
        <item x="2806"/>
        <item x="2021"/>
        <item x="682"/>
        <item x="2918"/>
        <item x="6004"/>
        <item x="4396"/>
        <item x="6352"/>
        <item x="4464"/>
        <item x="3829"/>
        <item x="1738"/>
        <item x="5531"/>
        <item x="6699"/>
        <item x="2032"/>
        <item x="1264"/>
        <item x="888"/>
        <item x="4392"/>
        <item x="6897"/>
        <item x="3025"/>
        <item x="836"/>
        <item x="5417"/>
        <item x="4989"/>
        <item x="7264"/>
        <item x="2265"/>
        <item x="3446"/>
        <item x="5435"/>
        <item x="4086"/>
        <item x="1470"/>
        <item x="2934"/>
        <item x="6943"/>
        <item x="5697"/>
        <item x="6849"/>
        <item x="1902"/>
        <item x="6226"/>
        <item x="179"/>
        <item x="491"/>
        <item x="4143"/>
        <item x="4904"/>
        <item x="6941"/>
        <item x="3707"/>
        <item x="4348"/>
        <item x="381"/>
        <item x="967"/>
        <item x="6716"/>
        <item x="6731"/>
        <item x="1739"/>
        <item x="3665"/>
        <item x="3332"/>
        <item x="633"/>
        <item x="6592"/>
        <item x="4704"/>
        <item x="3820"/>
        <item x="4391"/>
        <item x="6925"/>
        <item x="7108"/>
        <item x="4864"/>
        <item x="41"/>
        <item x="4956"/>
        <item x="5740"/>
        <item x="6510"/>
        <item x="5347"/>
        <item x="1449"/>
        <item x="3806"/>
        <item x="481"/>
        <item x="1212"/>
        <item x="7213"/>
        <item x="954"/>
        <item x="6933"/>
        <item x="3401"/>
        <item x="577"/>
        <item x="793"/>
        <item x="4961"/>
        <item x="27"/>
        <item x="2205"/>
        <item x="3272"/>
        <item x="6842"/>
        <item x="6127"/>
        <item x="6918"/>
        <item x="2115"/>
        <item x="1151"/>
        <item x="1597"/>
        <item x="1816"/>
        <item x="3913"/>
        <item x="6843"/>
        <item x="3407"/>
        <item x="3795"/>
        <item x="134"/>
        <item x="3680"/>
        <item x="5941"/>
        <item x="7052"/>
        <item x="6303"/>
        <item x="4320"/>
        <item x="6591"/>
        <item x="733"/>
        <item x="4184"/>
        <item x="7235"/>
        <item x="3816"/>
        <item x="3058"/>
        <item x="417"/>
        <item x="262"/>
        <item x="6997"/>
        <item x="3699"/>
        <item x="2325"/>
        <item x="6012"/>
        <item x="7245"/>
        <item x="3574"/>
        <item x="4678"/>
        <item x="3959"/>
        <item x="841"/>
        <item x="1859"/>
        <item x="113"/>
        <item x="3078"/>
        <item x="1810"/>
        <item x="2798"/>
        <item x="5457"/>
        <item x="135"/>
        <item x="3495"/>
        <item x="1487"/>
        <item x="7220"/>
        <item x="204"/>
        <item x="4691"/>
        <item x="3031"/>
        <item x="4436"/>
        <item x="4046"/>
        <item x="3415"/>
        <item x="3029"/>
        <item x="6141"/>
        <item x="4426"/>
        <item x="1409"/>
        <item x="6405"/>
        <item x="7134"/>
        <item x="2499"/>
        <item x="379"/>
        <item x="3875"/>
        <item x="7290"/>
        <item x="1102"/>
        <item x="4709"/>
        <item x="3506"/>
        <item x="5345"/>
        <item x="2761"/>
        <item x="5910"/>
        <item x="2446"/>
        <item x="4190"/>
        <item x="1095"/>
        <item x="2748"/>
        <item x="7244"/>
        <item x="3773"/>
        <item x="5675"/>
        <item x="1188"/>
        <item x="3426"/>
        <item x="3165"/>
        <item x="6322"/>
        <item x="7279"/>
        <item x="6891"/>
        <item x="212"/>
        <item x="7145"/>
        <item x="6624"/>
        <item x="5855"/>
        <item x="1639"/>
        <item x="3364"/>
        <item x="5888"/>
        <item x="2290"/>
        <item x="1392"/>
        <item x="1956"/>
        <item x="6831"/>
        <item x="5492"/>
        <item x="3899"/>
        <item x="6495"/>
        <item x="7066"/>
        <item x="2752"/>
        <item x="4092"/>
        <item x="3217"/>
        <item x="3430"/>
        <item x="6"/>
        <item x="4301"/>
        <item x="3479"/>
        <item x="1397"/>
        <item x="4794"/>
        <item x="2614"/>
        <item x="5843"/>
        <item x="5271"/>
        <item x="1403"/>
        <item x="908"/>
        <item x="3322"/>
        <item x="7061"/>
        <item x="4875"/>
        <item x="1650"/>
        <item x="6003"/>
        <item x="1695"/>
        <item x="7212"/>
        <item x="4608"/>
        <item x="5942"/>
        <item x="1195"/>
        <item x="2406"/>
        <item x="3461"/>
        <item x="3195"/>
        <item x="898"/>
        <item x="887"/>
        <item x="2119"/>
        <item x="4434"/>
        <item x="6711"/>
        <item x="93"/>
        <item x="1301"/>
        <item x="4804"/>
        <item x="2141"/>
        <item x="6384"/>
        <item x="3007"/>
        <item x="4494"/>
        <item x="1426"/>
        <item x="2576"/>
        <item x="2331"/>
        <item x="1135"/>
        <item x="7218"/>
        <item x="2671"/>
        <item x="6704"/>
        <item x="4669"/>
        <item x="4007"/>
        <item x="3563"/>
        <item x="5187"/>
        <item x="5436"/>
        <item x="4727"/>
        <item x="982"/>
        <item x="7188"/>
        <item x="3484"/>
        <item x="1976"/>
        <item x="4880"/>
        <item x="3803"/>
        <item x="5873"/>
        <item x="6927"/>
        <item x="4988"/>
        <item x="6585"/>
        <item x="5867"/>
        <item x="1145"/>
        <item x="5026"/>
        <item x="6176"/>
        <item x="6262"/>
        <item x="3986"/>
        <item x="3044"/>
        <item x="3402"/>
        <item x="5169"/>
        <item x="261"/>
        <item x="4145"/>
        <item x="3637"/>
        <item x="1709"/>
        <item x="5337"/>
        <item x="6485"/>
        <item x="7248"/>
        <item x="7057"/>
        <item x="762"/>
        <item x="958"/>
        <item x="5053"/>
        <item x="1651"/>
        <item x="5475"/>
        <item x="3125"/>
        <item x="2130"/>
        <item x="6896"/>
        <item x="6594"/>
        <item x="2622"/>
        <item x="3239"/>
        <item x="4789"/>
        <item x="1143"/>
        <item x="1075"/>
        <item x="3877"/>
        <item x="6899"/>
        <item x="3464"/>
        <item x="446"/>
        <item x="5223"/>
        <item x="712"/>
        <item x="5215"/>
        <item x="2497"/>
        <item x="488"/>
        <item x="6036"/>
        <item x="160"/>
        <item x="840"/>
        <item x="1115"/>
        <item x="635"/>
        <item x="1429"/>
        <item x="1631"/>
        <item x="2569"/>
        <item x="1835"/>
        <item x="1028"/>
        <item x="407"/>
        <item x="7418"/>
        <item x="4177"/>
        <item x="2758"/>
        <item x="1327"/>
        <item x="4460"/>
        <item x="2506"/>
        <item x="6145"/>
        <item x="1721"/>
        <item x="2178"/>
        <item x="5485"/>
        <item x="780"/>
        <item x="6713"/>
        <item x="2976"/>
        <item x="4670"/>
        <item x="7207"/>
        <item x="4235"/>
        <item x="5749"/>
        <item x="7154"/>
        <item x="6242"/>
        <item x="1155"/>
        <item x="3754"/>
        <item x="3713"/>
        <item x="6614"/>
        <item x="6528"/>
        <item x="684"/>
        <item x="4095"/>
        <item x="5042"/>
        <item x="2715"/>
        <item x="3745"/>
        <item x="953"/>
        <item x="3844"/>
        <item x="5247"/>
        <item x="2953"/>
        <item x="313"/>
        <item x="4030"/>
        <item x="2537"/>
        <item x="6480"/>
        <item x="4361"/>
        <item x="6058"/>
        <item x="1160"/>
        <item x="3307"/>
        <item x="5661"/>
        <item x="4798"/>
        <item x="1939"/>
        <item x="3329"/>
        <item x="4264"/>
        <item x="2024"/>
        <item x="4857"/>
        <item x="2958"/>
        <item x="1364"/>
        <item x="7354"/>
        <item x="1428"/>
        <item x="3014"/>
        <item x="4566"/>
        <item x="2617"/>
        <item x="2026"/>
        <item x="6676"/>
        <item x="2346"/>
        <item x="6836"/>
        <item x="3520"/>
        <item x="4745"/>
        <item x="5751"/>
        <item x="6978"/>
        <item x="3687"/>
        <item x="5933"/>
        <item x="6909"/>
        <item x="4611"/>
        <item x="5268"/>
        <item x="7046"/>
        <item x="1248"/>
        <item x="3012"/>
        <item x="7038"/>
        <item x="5822"/>
        <item x="1987"/>
        <item x="6666"/>
        <item x="6022"/>
        <item x="534"/>
        <item x="7000"/>
        <item x="3489"/>
        <item x="3743"/>
        <item x="7174"/>
        <item x="3759"/>
        <item x="2923"/>
        <item x="2971"/>
        <item x="1825"/>
        <item x="4668"/>
        <item x="2840"/>
        <item x="5022"/>
        <item x="4671"/>
        <item x="5048"/>
        <item x="2866"/>
        <item x="3639"/>
        <item x="5168"/>
        <item x="4960"/>
        <item x="4883"/>
        <item x="2036"/>
        <item x="2235"/>
        <item x="1242"/>
        <item x="2933"/>
        <item x="6979"/>
        <item x="6414"/>
        <item x="6214"/>
        <item x="3734"/>
        <item x="2743"/>
        <item x="4497"/>
        <item x="5071"/>
        <item x="6472"/>
        <item x="7408"/>
        <item x="6180"/>
        <item x="5657"/>
        <item x="3828"/>
        <item x="4943"/>
        <item x="2581"/>
        <item x="3481"/>
        <item x="6044"/>
        <item x="6224"/>
        <item x="2148"/>
        <item x="3319"/>
        <item x="3276"/>
        <item x="4146"/>
        <item x="4031"/>
        <item x="6742"/>
        <item x="7391"/>
        <item x="2281"/>
        <item x="3172"/>
        <item x="4968"/>
        <item x="4747"/>
        <item x="7047"/>
        <item x="5860"/>
        <item x="3354"/>
        <item x="530"/>
        <item x="220"/>
        <item x="3700"/>
        <item x="3588"/>
        <item x="1581"/>
        <item x="2338"/>
        <item x="1149"/>
        <item x="1269"/>
        <item x="1697"/>
        <item x="368"/>
        <item x="4137"/>
        <item x="734"/>
        <item x="3560"/>
        <item x="6858"/>
        <item x="986"/>
        <item x="5186"/>
        <item x="470"/>
        <item x="1032"/>
        <item x="2431"/>
        <item x="3070"/>
        <item x="4592"/>
        <item x="5498"/>
        <item x="4306"/>
        <item x="2744"/>
        <item x="5718"/>
        <item x="6419"/>
        <item x="419"/>
        <item x="4516"/>
        <item x="6220"/>
        <item x="2392"/>
        <item x="7327"/>
        <item x="3439"/>
        <item x="1236"/>
        <item x="6284"/>
        <item x="1258"/>
        <item x="3408"/>
        <item x="3757"/>
        <item x="6400"/>
        <item x="4048"/>
        <item x="4212"/>
        <item x="6428"/>
        <item x="2005"/>
        <item x="6301"/>
        <item x="6016"/>
        <item x="3613"/>
        <item x="4788"/>
        <item x="5799"/>
        <item x="2917"/>
        <item x="6463"/>
        <item x="1300"/>
        <item x="4123"/>
        <item x="913"/>
        <item x="881"/>
        <item x="4284"/>
        <item x="1862"/>
        <item x="1460"/>
        <item x="1895"/>
        <item x="3628"/>
        <item x="6778"/>
        <item x="2675"/>
        <item x="1249"/>
        <item x="1925"/>
        <item x="2908"/>
        <item x="1383"/>
        <item x="1640"/>
        <item x="6349"/>
        <item x="7423"/>
        <item x="613"/>
        <item x="4481"/>
        <item x="3904"/>
        <item x="5515"/>
        <item x="2181"/>
        <item x="5643"/>
        <item x="4734"/>
        <item x="3536"/>
        <item x="2547"/>
        <item x="4871"/>
        <item x="4879"/>
        <item x="5713"/>
        <item x="3304"/>
        <item x="5519"/>
        <item x="4539"/>
        <item x="3807"/>
        <item x="3860"/>
        <item x="6538"/>
        <item x="937"/>
        <item x="6409"/>
        <item x="7058"/>
        <item x="1440"/>
        <item x="1927"/>
        <item x="6446"/>
        <item x="2862"/>
        <item x="4902"/>
        <item x="5544"/>
        <item x="7428"/>
        <item x="1078"/>
        <item x="6598"/>
        <item x="7114"/>
        <item x="3224"/>
        <item x="4004"/>
        <item x="7002"/>
        <item x="217"/>
        <item x="6894"/>
        <item x="4401"/>
        <item x="4983"/>
        <item x="6770"/>
        <item x="531"/>
        <item x="2165"/>
        <item x="528"/>
        <item x="2461"/>
        <item x="2530"/>
        <item x="3256"/>
        <item x="1489"/>
        <item x="6828"/>
        <item x="6341"/>
        <item x="3670"/>
        <item x="1060"/>
        <item x="1566"/>
        <item x="7347"/>
        <item x="5282"/>
        <item x="7206"/>
        <item x="2302"/>
        <item x="685"/>
        <item x="7113"/>
        <item x="2975"/>
        <item x="4776"/>
        <item x="2352"/>
        <item x="587"/>
        <item x="6260"/>
        <item x="4076"/>
        <item x="1624"/>
        <item x="4721"/>
        <item x="1317"/>
        <item x="2981"/>
        <item x="4148"/>
        <item x="3834"/>
        <item x="3960"/>
        <item x="158"/>
        <item x="2462"/>
        <item x="2291"/>
        <item x="2474"/>
        <item x="934"/>
        <item x="4051"/>
        <item x="2775"/>
        <item x="6218"/>
        <item x="6160"/>
        <item x="6273"/>
        <item x="372"/>
        <item x="2557"/>
        <item x="1735"/>
        <item x="3425"/>
        <item x="343"/>
        <item x="5652"/>
        <item x="919"/>
        <item x="3301"/>
        <item x="5128"/>
        <item x="241"/>
        <item x="4109"/>
        <item x="2157"/>
        <item x="4882"/>
        <item x="2390"/>
        <item x="7415"/>
        <item x="1769"/>
        <item x="553"/>
        <item x="122"/>
        <item x="2112"/>
        <item x="5191"/>
        <item x="1921"/>
        <item x="609"/>
        <item x="3567"/>
        <item x="878"/>
        <item x="2397"/>
        <item x="7062"/>
        <item x="3689"/>
        <item x="1691"/>
        <item x="552"/>
        <item x="5154"/>
        <item x="83"/>
        <item x="3927"/>
        <item x="4634"/>
        <item x="3061"/>
        <item x="7107"/>
        <item x="1797"/>
        <item x="3664"/>
        <item x="7338"/>
        <item x="2040"/>
        <item x="3089"/>
        <item x="4765"/>
        <item x="2941"/>
        <item x="7221"/>
        <item x="7021"/>
        <item x="969"/>
        <item x="1100"/>
        <item x="1436"/>
        <item x="2300"/>
        <item x="2985"/>
        <item x="5311"/>
        <item x="3659"/>
        <item x="2952"/>
        <item x="3431"/>
        <item x="2372"/>
        <item x="5628"/>
        <item x="7186"/>
        <item x="1206"/>
        <item x="6380"/>
        <item x="3694"/>
        <item x="3512"/>
        <item x="2683"/>
        <item x="1848"/>
        <item x="6999"/>
        <item x="5375"/>
        <item x="1351"/>
        <item x="7019"/>
        <item x="1786"/>
        <item x="2198"/>
        <item x="2549"/>
        <item x="405"/>
        <item x="2963"/>
        <item x="5068"/>
        <item x="5922"/>
        <item x="2623"/>
        <item x="737"/>
        <item x="5043"/>
        <item x="3732"/>
        <item x="3050"/>
        <item x="32"/>
        <item x="3581"/>
        <item x="4719"/>
        <item x="487"/>
        <item x="535"/>
        <item x="1575"/>
        <item x="2951"/>
        <item x="7318"/>
        <item x="7023"/>
        <item x="7009"/>
        <item x="6282"/>
        <item x="377"/>
        <item x="1623"/>
        <item x="652"/>
        <item x="7210"/>
        <item x="4718"/>
        <item x="6365"/>
        <item x="4479"/>
        <item x="3247"/>
        <item x="5382"/>
        <item x="5294"/>
        <item x="5742"/>
        <item x="6518"/>
        <item x="4985"/>
        <item x="4379"/>
        <item x="6708"/>
        <item x="3796"/>
        <item x="1297"/>
        <item x="5477"/>
        <item x="4335"/>
        <item x="7329"/>
        <item x="911"/>
        <item x="3638"/>
        <item x="4200"/>
        <item x="3498"/>
        <item x="7366"/>
        <item x="1041"/>
        <item x="548"/>
        <item x="4580"/>
        <item x="3521"/>
        <item x="2824"/>
        <item x="6200"/>
        <item x="5440"/>
        <item x="4653"/>
        <item x="24"/>
        <item x="5323"/>
        <item x="6556"/>
        <item x="5428"/>
        <item x="4180"/>
        <item x="3842"/>
        <item x="5431"/>
        <item x="4084"/>
        <item x="19"/>
        <item x="4172"/>
        <item x="4151"/>
        <item x="3938"/>
        <item x="5884"/>
        <item x="171"/>
        <item x="3351"/>
        <item x="3950"/>
        <item x="2102"/>
        <item x="4907"/>
        <item x="323"/>
        <item x="1851"/>
        <item x="1250"/>
        <item x="6021"/>
        <item x="2880"/>
        <item x="4270"/>
        <item x="2511"/>
        <item x="972"/>
        <item x="3963"/>
        <item x="3265"/>
        <item x="7072"/>
        <item x="1103"/>
        <item x="5648"/>
        <item x="5591"/>
        <item x="5180"/>
        <item x="7200"/>
        <item x="6577"/>
        <item x="2572"/>
        <item x="2730"/>
        <item x="1412"/>
        <item x="6860"/>
        <item x="111"/>
        <item x="3556"/>
        <item x="5907"/>
        <item x="6638"/>
        <item x="2711"/>
        <item x="6080"/>
        <item x="581"/>
        <item x="2554"/>
        <item x="4079"/>
        <item x="4698"/>
        <item x="17"/>
        <item x="1318"/>
        <item x="1777"/>
        <item x="1669"/>
        <item x="5300"/>
        <item x="6771"/>
        <item x="6455"/>
        <item x="2365"/>
        <item x="4223"/>
        <item x="6954"/>
        <item x="6416"/>
        <item x="693"/>
        <item x="1373"/>
        <item x="4337"/>
        <item x="2522"/>
        <item x="7185"/>
        <item x="7389"/>
        <item x="2804"/>
        <item x="4927"/>
        <item x="2072"/>
        <item x="2705"/>
        <item x="294"/>
        <item x="499"/>
        <item x="1068"/>
        <item x="3270"/>
        <item x="35"/>
        <item x="1831"/>
        <item x="7132"/>
        <item x="4652"/>
        <item x="6671"/>
        <item x="5738"/>
        <item x="6297"/>
        <item x="3849"/>
        <item x="6793"/>
        <item x="7251"/>
        <item x="6133"/>
        <item x="2078"/>
        <item x="6922"/>
        <item x="6642"/>
        <item x="7365"/>
        <item x="5098"/>
        <item x="4308"/>
        <item x="165"/>
        <item x="920"/>
        <item x="1912"/>
        <item x="2245"/>
        <item x="5837"/>
        <item x="2374"/>
        <item x="2404"/>
        <item x="6574"/>
        <item x="2956"/>
        <item x="6171"/>
        <item x="6863"/>
        <item x="5495"/>
        <item x="4755"/>
        <item x="5730"/>
        <item x="6886"/>
        <item x="4667"/>
        <item x="5452"/>
        <item x="4926"/>
        <item x="2636"/>
        <item x="4753"/>
        <item x="2619"/>
        <item x="5074"/>
        <item x="3592"/>
        <item x="877"/>
        <item x="1315"/>
        <item x="1491"/>
        <item x="279"/>
        <item x="4893"/>
        <item x="3984"/>
        <item x="4496"/>
        <item x="3802"/>
        <item x="3145"/>
        <item x="718"/>
        <item x="86"/>
        <item x="4428"/>
        <item x="2893"/>
        <item x="147"/>
        <item x="2299"/>
        <item x="3747"/>
        <item x="3337"/>
        <item x="6061"/>
        <item x="4445"/>
        <item x="2932"/>
        <item x="2598"/>
        <item x="6664"/>
        <item x="3693"/>
        <item x="6707"/>
        <item x="3333"/>
        <item x="5677"/>
        <item x="794"/>
        <item x="5674"/>
        <item x="5489"/>
        <item x="2842"/>
        <item x="418"/>
        <item x="626"/>
        <item x="1496"/>
        <item x="5193"/>
        <item x="4024"/>
        <item x="5332"/>
        <item x="2125"/>
        <item x="6536"/>
        <item x="5131"/>
        <item x="97"/>
        <item x="4565"/>
        <item x="5115"/>
        <item x="6283"/>
        <item x="7241"/>
        <item x="5624"/>
        <item x="4991"/>
        <item x="3601"/>
        <item x="4179"/>
        <item x="3936"/>
        <item x="4785"/>
        <item x="2580"/>
        <item x="3109"/>
        <item x="4504"/>
        <item x="6049"/>
        <item x="4305"/>
        <item x="7323"/>
        <item x="1615"/>
        <item x="5261"/>
        <item x="4191"/>
        <item x="4594"/>
        <item x="589"/>
        <item x="16"/>
        <item x="1525"/>
        <item x="6379"/>
        <item x="6000"/>
        <item x="1084"/>
        <item x="7379"/>
        <item x="3985"/>
        <item x="4569"/>
        <item x="3605"/>
        <item x="6611"/>
        <item x="866"/>
        <item x="3163"/>
        <item x="4824"/>
        <item x="536"/>
        <item x="2138"/>
        <item x="1254"/>
        <item x="1663"/>
        <item x="1886"/>
        <item x="1187"/>
        <item x="2566"/>
        <item x="6967"/>
        <item x="5478"/>
        <item x="1382"/>
        <item x="5318"/>
        <item x="5314"/>
        <item x="600"/>
        <item x="3765"/>
        <item x="359"/>
        <item x="4420"/>
        <item x="2133"/>
        <item x="7091"/>
        <item x="5960"/>
        <item x="3752"/>
        <item x="2582"/>
        <item x="7004"/>
        <item x="6493"/>
        <item x="4601"/>
        <item x="1310"/>
        <item x="2684"/>
        <item x="5438"/>
        <item x="2991"/>
        <item x="4082"/>
        <item x="2891"/>
        <item x="490"/>
        <item x="5490"/>
        <item x="3212"/>
        <item x="5288"/>
        <item x="4078"/>
        <item x="1977"/>
        <item x="3160"/>
        <item x="2107"/>
        <item x="89"/>
        <item x="1833"/>
        <item x="2453"/>
        <item x="5234"/>
        <item x="2089"/>
        <item x="101"/>
        <item x="2113"/>
        <item x="1874"/>
        <item x="1768"/>
        <item x="269"/>
        <item x="3357"/>
        <item x="1331"/>
        <item x="2422"/>
        <item x="2560"/>
        <item x="4869"/>
        <item x="4767"/>
        <item x="2224"/>
        <item x="2535"/>
        <item x="4530"/>
        <item x="7403"/>
        <item x="7224"/>
        <item x="520"/>
        <item x="2709"/>
        <item x="4064"/>
        <item x="3171"/>
        <item x="997"/>
        <item x="2012"/>
        <item x="4409"/>
        <item x="2006"/>
        <item x="1688"/>
        <item x="5958"/>
        <item x="6440"/>
        <item x="5362"/>
        <item x="6123"/>
        <item x="5175"/>
        <item x="6443"/>
        <item x="4519"/>
        <item x="909"/>
        <item x="713"/>
        <item x="2649"/>
        <item x="4627"/>
        <item x="8"/>
        <item x="2589"/>
        <item x="850"/>
        <item x="1235"/>
        <item x="6874"/>
        <item x="5421"/>
        <item x="641"/>
        <item x="1271"/>
        <item x="4344"/>
        <item x="7360"/>
        <item x="806"/>
        <item x="677"/>
        <item x="3771"/>
        <item x="4321"/>
        <item x="6287"/>
        <item x="4278"/>
        <item x="4199"/>
        <item x="7307"/>
        <item x="1221"/>
        <item x="7166"/>
        <item x="7180"/>
        <item x="4382"/>
        <item x="6746"/>
        <item x="4027"/>
        <item x="5809"/>
        <item x="832"/>
        <item x="2486"/>
        <item x="1252"/>
        <item x="6835"/>
        <item x="7043"/>
        <item x="318"/>
        <item x="1811"/>
        <item x="618"/>
        <item x="159"/>
        <item x="3590"/>
        <item x="1231"/>
        <item x="646"/>
        <item x="3774"/>
        <item x="1574"/>
        <item x="2079"/>
        <item x="1973"/>
        <item x="6854"/>
        <item x="6084"/>
        <item x="722"/>
        <item x="3017"/>
        <item x="211"/>
        <item x="495"/>
        <item x="6564"/>
        <item x="2288"/>
        <item x="4073"/>
        <item x="5383"/>
        <item x="4468"/>
        <item x="4285"/>
        <item x="2631"/>
        <item x="2081"/>
        <item x="3030"/>
        <item x="4572"/>
        <item x="3022"/>
        <item x="5777"/>
        <item x="148"/>
        <item x="5970"/>
        <item x="4341"/>
        <item x="5663"/>
        <item x="1576"/>
        <item x="3513"/>
        <item x="1980"/>
        <item x="2229"/>
        <item x="2110"/>
        <item x="6469"/>
        <item x="1385"/>
        <item x="2262"/>
        <item x="6661"/>
        <item x="3055"/>
        <item x="5616"/>
        <item x="2518"/>
        <item x="2667"/>
        <item x="5379"/>
        <item x="5885"/>
        <item x="3882"/>
        <item x="4598"/>
        <item x="2483"/>
        <item x="6051"/>
        <item x="551"/>
        <item x="5647"/>
        <item x="1814"/>
        <item x="5371"/>
        <item x="2836"/>
        <item x="5831"/>
        <item x="1475"/>
        <item x="5759"/>
        <item x="3624"/>
        <item x="1600"/>
        <item x="630"/>
        <item x="5523"/>
        <item x="4249"/>
        <item x="3552"/>
        <item x="4852"/>
        <item x="5445"/>
        <item x="2961"/>
        <item x="7302"/>
        <item x="5425"/>
        <item x="3561"/>
        <item x="1720"/>
        <item x="7088"/>
        <item x="5774"/>
        <item x="3891"/>
        <item x="763"/>
        <item x="679"/>
        <item x="6517"/>
        <item x="7089"/>
        <item x="1087"/>
        <item x="234"/>
        <item x="1111"/>
        <item x="1494"/>
        <item x="592"/>
        <item x="874"/>
        <item x="831"/>
        <item x="6773"/>
        <item x="1326"/>
        <item x="6549"/>
        <item x="2630"/>
        <item x="2167"/>
        <item x="1083"/>
        <item x="907"/>
        <item x="1368"/>
        <item x="3374"/>
        <item x="834"/>
        <item x="1232"/>
        <item x="3861"/>
        <item x="2395"/>
        <item x="2017"/>
        <item x="2510"/>
        <item x="374"/>
        <item x="366"/>
        <item x="1196"/>
        <item x="1296"/>
        <item x="5500"/>
        <item x="1821"/>
        <item x="944"/>
        <item x="3608"/>
        <item x="3328"/>
        <item x="3442"/>
        <item x="42"/>
        <item x="1137"/>
        <item x="4673"/>
        <item x="1734"/>
        <item x="7414"/>
        <item x="3170"/>
        <item x="358"/>
        <item x="2997"/>
        <item x="3088"/>
        <item x="4826"/>
        <item x="1868"/>
        <item x="4819"/>
        <item x="430"/>
        <item x="4677"/>
        <item x="521"/>
        <item x="190"/>
        <item x="2722"/>
        <item x="1517"/>
        <item x="1092"/>
        <item x="1744"/>
        <item x="5668"/>
        <item x="749"/>
        <item x="385"/>
        <item x="4555"/>
        <item x="1313"/>
        <item x="2452"/>
        <item x="2878"/>
        <item x="1469"/>
        <item x="4201"/>
        <item x="6508"/>
        <item x="6907"/>
        <item x="5056"/>
        <item x="4164"/>
        <item x="6186"/>
        <item x="2134"/>
        <item x="1480"/>
        <item x="5024"/>
        <item x="786"/>
        <item x="3296"/>
        <item x="3672"/>
        <item x="1629"/>
        <item x="3769"/>
        <item x="6698"/>
        <item x="3340"/>
        <item x="2383"/>
        <item x="1261"/>
        <item x="2628"/>
        <item x="981"/>
        <item x="462"/>
        <item x="5528"/>
        <item x="6616"/>
        <item x="3018"/>
        <item x="5511"/>
        <item x="4196"/>
        <item x="1755"/>
        <item x="4117"/>
        <item x="3266"/>
        <item x="5938"/>
        <item x="6206"/>
        <item x="4632"/>
        <item x="6913"/>
        <item x="1652"/>
        <item x="4069"/>
        <item x="4259"/>
        <item x="4814"/>
        <item x="5574"/>
        <item x="1174"/>
        <item x="1972"/>
        <item x="2247"/>
        <item x="4416"/>
        <item x="6298"/>
        <item x="765"/>
        <item x="5420"/>
        <item x="2821"/>
        <item x="1762"/>
        <item x="1638"/>
        <item x="2333"/>
        <item x="7388"/>
        <item x="129"/>
        <item x="1863"/>
        <item x="2208"/>
        <item x="1527"/>
        <item x="1528"/>
        <item x="1369"/>
        <item x="2779"/>
        <item x="6219"/>
        <item x="3297"/>
        <item x="2657"/>
        <item x="4553"/>
        <item x="247"/>
        <item x="1169"/>
        <item x="1431"/>
        <item x="2680"/>
        <item x="1337"/>
        <item x="5075"/>
        <item x="5504"/>
        <item x="2411"/>
        <item x="167"/>
        <item x="371"/>
        <item x="917"/>
        <item x="6678"/>
        <item x="7064"/>
        <item x="975"/>
        <item x="403"/>
        <item x="2938"/>
        <item x="5581"/>
        <item x="6441"/>
        <item x="2563"/>
        <item x="5040"/>
        <item x="2035"/>
        <item x="1147"/>
        <item x="2562"/>
        <item x="698"/>
        <item x="5213"/>
        <item x="5087"/>
        <item x="4124"/>
        <item x="1703"/>
        <item x="7141"/>
        <item x="709"/>
        <item x="1133"/>
        <item x="250"/>
        <item x="2577"/>
        <item x="397"/>
        <item x="246"/>
        <item x="1873"/>
        <item x="5287"/>
        <item x="3115"/>
        <item x="3416"/>
        <item x="2101"/>
        <item x="3200"/>
        <item x="3311"/>
        <item x="1526"/>
        <item x="6730"/>
        <item x="1775"/>
        <item x="799"/>
        <item x="1894"/>
        <item x="803"/>
        <item x="1935"/>
        <item x="5231"/>
        <item x="5226"/>
        <item x="4773"/>
        <item x="1969"/>
        <item x="1940"/>
        <item x="6357"/>
        <item x="6187"/>
        <item x="1740"/>
        <item x="2805"/>
        <item x="6632"/>
        <item x="2249"/>
        <item x="4158"/>
        <item x="7118"/>
        <item x="6822"/>
        <item x="2236"/>
        <item x="5217"/>
        <item x="4641"/>
        <item x="1017"/>
        <item x="783"/>
        <item x="2677"/>
        <item x="1765"/>
        <item x="3302"/>
        <item x="664"/>
        <item x="5538"/>
        <item x="6098"/>
        <item x="6868"/>
        <item x="7204"/>
        <item x="5891"/>
        <item x="6973"/>
        <item x="3544"/>
        <item x="4658"/>
        <item x="3434"/>
        <item x="4131"/>
        <item x="4133"/>
        <item x="5609"/>
        <item x="2700"/>
        <item x="1013"/>
        <item x="4521"/>
        <item x="2901"/>
        <item x="4650"/>
        <item x="5600"/>
        <item x="5979"/>
        <item x="5808"/>
        <item x="6958"/>
        <item x="5113"/>
        <item x="3534"/>
        <item x="1637"/>
        <item x="4282"/>
        <item x="5399"/>
        <item x="3979"/>
        <item x="1237"/>
        <item x="1632"/>
        <item x="2613"/>
        <item x="2153"/>
        <item x="3709"/>
        <item x="3968"/>
        <item x="255"/>
        <item x="5593"/>
        <item x="3595"/>
        <item x="1033"/>
        <item x="4474"/>
        <item x="5716"/>
        <item x="6741"/>
        <item x="4748"/>
        <item x="4111"/>
        <item x="1256"/>
        <item x="3316"/>
        <item x="5260"/>
        <item x="2423"/>
        <item x="6063"/>
        <item x="6998"/>
        <item x="1122"/>
        <item x="1531"/>
        <item x="1406"/>
        <item x="5365"/>
        <item x="4507"/>
        <item x="4992"/>
        <item x="3291"/>
        <item x="198"/>
        <item x="6318"/>
        <item x="4033"/>
        <item x="5924"/>
        <item x="1464"/>
        <item x="4909"/>
        <item x="1849"/>
        <item x="402"/>
        <item x="3202"/>
        <item x="6680"/>
        <item x="4395"/>
        <item x="2002"/>
        <item x="3470"/>
        <item x="5514"/>
        <item x="4296"/>
        <item x="7421"/>
        <item x="2679"/>
        <item x="5790"/>
        <item x="3854"/>
        <item x="4746"/>
        <item x="4685"/>
        <item x="6199"/>
        <item x="2441"/>
        <item x="5328"/>
        <item x="3035"/>
        <item x="3931"/>
        <item x="2888"/>
        <item x="5632"/>
        <item x="6721"/>
        <item x="7373"/>
        <item x="3823"/>
        <item x="1877"/>
        <item x="7211"/>
        <item x="4640"/>
        <item x="5279"/>
        <item x="6599"/>
        <item x="7296"/>
        <item x="4355"/>
        <item x="2570"/>
        <item x="1871"/>
        <item x="3413"/>
        <item x="7010"/>
        <item x="3113"/>
        <item x="5229"/>
        <item x="845"/>
        <item x="995"/>
        <item x="2854"/>
        <item x="3841"/>
        <item x="3695"/>
        <item x="4265"/>
        <item x="4425"/>
        <item x="6944"/>
        <item x="7278"/>
        <item x="1770"/>
        <item x="3805"/>
        <item x="2131"/>
        <item x="2763"/>
        <item x="3697"/>
        <item x="2029"/>
        <item x="3668"/>
        <item x="6325"/>
        <item x="2719"/>
        <item x="6399"/>
        <item x="5396"/>
        <item x="1042"/>
        <item x="2246"/>
        <item x="7105"/>
        <item x="6527"/>
        <item x="5418"/>
        <item x="4049"/>
        <item x="2831"/>
        <item x="154"/>
        <item x="1540"/>
        <item x="5828"/>
        <item x="1015"/>
        <item x="4230"/>
        <item x="798"/>
        <item x="4665"/>
        <item x="4784"/>
        <item x="1763"/>
        <item x="542"/>
        <item x="5999"/>
        <item x="21"/>
        <item x="5233"/>
        <item x="6597"/>
        <item x="5803"/>
        <item x="5825"/>
        <item x="3483"/>
        <item x="3853"/>
        <item x="1439"/>
        <item x="1907"/>
        <item x="3517"/>
        <item x="2467"/>
        <item x="1414"/>
        <item x="3711"/>
        <item x="1544"/>
        <item x="4042"/>
        <item x="7247"/>
        <item x="1698"/>
        <item x="3644"/>
        <item x="3522"/>
        <item x="5563"/>
        <item x="1029"/>
        <item x="3736"/>
        <item x="2419"/>
        <item x="6333"/>
        <item x="4266"/>
        <item x="7269"/>
        <item x="496"/>
        <item x="3681"/>
        <item x="6882"/>
        <item x="2928"/>
        <item x="4290"/>
        <item x="5400"/>
        <item x="1944"/>
        <item x="1841"/>
        <item x="202"/>
        <item x="5174"/>
        <item x="5122"/>
        <item x="7138"/>
        <item x="1366"/>
        <item x="3546"/>
        <item x="5034"/>
        <item x="5601"/>
        <item x="351"/>
        <item x="5286"/>
        <item x="2536"/>
        <item x="5564"/>
        <item x="681"/>
        <item x="2949"/>
        <item x="2292"/>
        <item x="3703"/>
        <item x="2544"/>
        <item x="2863"/>
        <item x="429"/>
        <item x="1605"/>
        <item x="454"/>
        <item x="6566"/>
        <item x="5313"/>
        <item x="5595"/>
        <item x="1482"/>
        <item x="3367"/>
        <item x="6309"/>
        <item x="3465"/>
        <item x="389"/>
        <item x="1990"/>
        <item x="1643"/>
        <item x="6464"/>
        <item x="4795"/>
        <item x="4091"/>
        <item x="3192"/>
        <item x="4055"/>
        <item x="1353"/>
        <item x="7178"/>
        <item x="7390"/>
        <item x="2177"/>
        <item x="3502"/>
        <item x="604"/>
        <item x="4643"/>
        <item x="5720"/>
        <item x="818"/>
        <item x="4311"/>
        <item x="4185"/>
        <item x="960"/>
        <item x="5091"/>
        <item x="3235"/>
        <item x="5014"/>
        <item x="4647"/>
        <item x="4475"/>
        <item x="5644"/>
        <item x="5876"/>
        <item x="1354"/>
        <item x="6121"/>
        <item x="2883"/>
        <item x="1080"/>
        <item x="2797"/>
        <item x="4859"/>
        <item x="4957"/>
        <item x="1908"/>
        <item x="2059"/>
        <item x="3411"/>
        <item x="7409"/>
        <item x="5990"/>
        <item x="315"/>
        <item x="6154"/>
        <item x="109"/>
        <item x="1529"/>
        <item x="6254"/>
        <item x="3826"/>
        <item x="724"/>
        <item x="3206"/>
        <item x="3907"/>
        <item x="4052"/>
        <item x="6210"/>
        <item x="5512"/>
        <item x="6563"/>
        <item x="3410"/>
        <item x="4501"/>
        <item x="6125"/>
        <item x="5002"/>
        <item x="6644"/>
        <item x="4134"/>
        <item x="4766"/>
        <item x="2815"/>
        <item x="1573"/>
        <item x="3602"/>
        <item x="1079"/>
        <item x="1675"/>
        <item x="1268"/>
        <item x="1905"/>
        <item x="4541"/>
        <item x="2872"/>
        <item x="121"/>
        <item x="5980"/>
        <item x="365"/>
        <item x="6149"/>
        <item x="7287"/>
        <item x="4432"/>
        <item x="3381"/>
        <item x="2402"/>
        <item x="4556"/>
        <item x="464"/>
        <item x="1984"/>
        <item x="1749"/>
        <item x="6288"/>
        <item x="4482"/>
        <item x="4972"/>
        <item x="5088"/>
        <item x="1941"/>
        <item x="2375"/>
        <item x="3077"/>
        <item x="3232"/>
        <item x="6513"/>
        <item x="7192"/>
        <item x="1020"/>
        <item x="7167"/>
        <item x="6834"/>
        <item x="1798"/>
        <item x="1314"/>
        <item x="1784"/>
        <item x="2929"/>
        <item x="4891"/>
        <item x="4722"/>
        <item x="5693"/>
        <item x="6938"/>
        <item x="3098"/>
        <item x="4350"/>
        <item x="6163"/>
        <item x="1136"/>
        <item x="287"/>
        <item x="2827"/>
        <item x="3824"/>
        <item x="6392"/>
        <item x="108"/>
        <item x="3101"/>
        <item x="2829"/>
        <item x="3554"/>
        <item x="7312"/>
        <item x="2539"/>
        <item x="3835"/>
        <item x="6321"/>
        <item x="4429"/>
        <item x="2551"/>
        <item x="242"/>
        <item x="738"/>
        <item x="447"/>
        <item x="590"/>
        <item x="5483"/>
        <item x="5653"/>
        <item x="7295"/>
        <item x="2898"/>
        <item x="1120"/>
        <item x="5819"/>
        <item x="905"/>
        <item x="2868"/>
        <item x="6579"/>
        <item x="3497"/>
        <item x="143"/>
        <item x="4128"/>
        <item x="193"/>
        <item x="173"/>
        <item x="876"/>
        <item x="1885"/>
        <item x="3013"/>
        <item x="4920"/>
        <item x="4728"/>
        <item x="4792"/>
        <item x="2714"/>
        <item x="3102"/>
        <item x="7406"/>
        <item x="3271"/>
        <item x="2261"/>
        <item x="546"/>
        <item x="30"/>
        <item x="1506"/>
        <item x="5509"/>
        <item x="824"/>
        <item x="281"/>
        <item x="3435"/>
        <item x="4959"/>
        <item x="6677"/>
        <item x="7065"/>
        <item x="4568"/>
        <item x="5426"/>
        <item x="2037"/>
        <item x="4083"/>
        <item x="2713"/>
        <item x="6587"/>
        <item x="2389"/>
        <item x="2343"/>
        <item x="1567"/>
        <item x="6052"/>
        <item x="2841"/>
        <item x="2579"/>
        <item x="5353"/>
        <item x="6101"/>
        <item x="7256"/>
        <item x="5727"/>
        <item x="1485"/>
        <item x="525"/>
        <item x="229"/>
        <item x="5636"/>
        <item x="4454"/>
        <item x="3961"/>
        <item x="1557"/>
        <item x="1031"/>
        <item x="1119"/>
        <item x="2334"/>
        <item x="6970"/>
        <item x="2357"/>
        <item x="1838"/>
        <item x="2646"/>
        <item x="3075"/>
        <item x="63"/>
        <item x="2889"/>
        <item x="3312"/>
        <item x="2403"/>
        <item x="4100"/>
        <item x="2336"/>
        <item x="4739"/>
        <item x="5111"/>
        <item x="1367"/>
        <item x="2957"/>
        <item x="5281"/>
        <item x="2978"/>
        <item x="4106"/>
        <item x="6760"/>
        <item x="6893"/>
        <item x="2064"/>
        <item x="844"/>
        <item x="804"/>
        <item x="1446"/>
        <item x="3118"/>
        <item x="4744"/>
        <item x="6887"/>
        <item x="7077"/>
        <item x="6797"/>
        <item x="6492"/>
        <item x="3429"/>
        <item x="5447"/>
        <item x="303"/>
        <item x="7324"/>
        <item x="6240"/>
        <item x="2070"/>
        <item x="3625"/>
        <item x="4224"/>
        <item x="4797"/>
        <item x="5766"/>
        <item x="3833"/>
        <item x="4924"/>
        <item x="612"/>
        <item x="6673"/>
        <item x="3642"/>
        <item x="4169"/>
        <item x="4407"/>
        <item x="459"/>
        <item x="1716"/>
        <item x="3095"/>
        <item x="2293"/>
        <item x="959"/>
        <item x="5466"/>
        <item x="216"/>
        <item x="3166"/>
        <item x="5264"/>
        <item x="533"/>
        <item x="3324"/>
        <item x="912"/>
        <item x="4817"/>
        <item x="205"/>
        <item x="4511"/>
        <item x="50"/>
        <item x="2870"/>
        <item x="2634"/>
        <item x="7106"/>
        <item x="7018"/>
        <item x="2884"/>
        <item x="570"/>
        <item x="5503"/>
        <item x="6956"/>
        <item x="1200"/>
        <item x="321"/>
        <item x="7303"/>
        <item x="4520"/>
        <item x="4832"/>
        <item x="1741"/>
        <item x="329"/>
        <item x="588"/>
        <item x="1646"/>
        <item x="3542"/>
        <item x="2900"/>
        <item x="2326"/>
        <item x="678"/>
        <item x="645"/>
        <item x="1461"/>
        <item x="4878"/>
        <item x="5952"/>
        <item x="1904"/>
        <item x="892"/>
        <item x="4465"/>
        <item x="4573"/>
        <item x="5686"/>
        <item x="2894"/>
        <item x="1962"/>
        <item x="2905"/>
        <item x="6766"/>
        <item x="7049"/>
        <item x="1106"/>
        <item x="3019"/>
        <item x="2755"/>
        <item x="4774"/>
        <item x="2874"/>
        <item x="4888"/>
        <item x="6519"/>
        <item x="2143"/>
        <item x="3384"/>
        <item x="802"/>
        <item x="5195"/>
        <item x="3072"/>
        <item x="476"/>
        <item x="6076"/>
        <item x="2088"/>
        <item x="5633"/>
        <item x="1295"/>
        <item x="3459"/>
        <item x="2318"/>
        <item x="3068"/>
        <item x="1882"/>
        <item x="4912"/>
        <item x="98"/>
        <item x="6445"/>
        <item x="283"/>
        <item x="3433"/>
        <item x="7280"/>
        <item x="7175"/>
        <item x="376"/>
        <item x="2664"/>
        <item x="5199"/>
        <item x="3916"/>
        <item x="2414"/>
        <item x="115"/>
        <item x="2140"/>
        <item x="1228"/>
        <item x="4615"/>
        <item x="5179"/>
        <item x="5680"/>
        <item x="2751"/>
        <item x="2420"/>
        <item x="6410"/>
        <item x="2992"/>
        <item x="5001"/>
        <item x="3900"/>
        <item x="237"/>
        <item x="6047"/>
        <item x="6458"/>
        <item x="1820"/>
        <item x="5978"/>
        <item x="1883"/>
        <item x="1293"/>
        <item x="777"/>
        <item x="2410"/>
        <item x="4202"/>
        <item x="4996"/>
        <item x="3909"/>
        <item x="4217"/>
        <item x="1865"/>
        <item x="6838"/>
        <item x="6786"/>
        <item x="2230"/>
        <item x="2673"/>
        <item x="3146"/>
        <item x="5041"/>
        <item x="2099"/>
        <item x="2989"/>
        <item x="2644"/>
        <item x="3647"/>
        <item x="2529"/>
        <item x="1346"/>
        <item x="4044"/>
        <item x="4070"/>
        <item x="4442"/>
        <item x="18"/>
        <item x="125"/>
        <item x="221"/>
        <item x="891"/>
        <item x="1289"/>
        <item x="1503"/>
        <item x="673"/>
        <item x="494"/>
        <item x="1836"/>
        <item x="5771"/>
        <item x="4887"/>
        <item x="668"/>
        <item x="1376"/>
        <item x="1000"/>
        <item x="2871"/>
        <item x="3838"/>
        <item x="4330"/>
        <item x="5619"/>
        <item x="1127"/>
        <item x="5815"/>
        <item x="5273"/>
        <item x="5690"/>
        <item x="7249"/>
        <item x="5309"/>
        <item x="6222"/>
        <item x="4141"/>
        <item x="1054"/>
        <item x="634"/>
        <item x="6038"/>
        <item x="4575"/>
        <item x="1736"/>
        <item x="1270"/>
        <item x="5106"/>
        <item x="5405"/>
        <item x="4925"/>
        <item x="7370"/>
        <item x="6484"/>
        <item x="5634"/>
        <item x="6328"/>
        <item x="3053"/>
        <item x="6113"/>
        <item x="5359"/>
        <item x="3436"/>
        <item x="174"/>
        <item x="7104"/>
        <item x="5434"/>
        <item x="1217"/>
        <item x="214"/>
        <item x="3134"/>
        <item x="3997"/>
        <item x="3775"/>
        <item x="6158"/>
        <item x="611"/>
        <item x="4462"/>
        <item x="1141"/>
        <item x="4387"/>
        <item x="4786"/>
        <item x="2191"/>
        <item x="1779"/>
        <item x="3108"/>
        <item x="7285"/>
        <item x="6823"/>
        <item x="5522"/>
        <item x="3020"/>
        <item x="2777"/>
        <item x="5072"/>
        <item x="6901"/>
        <item x="2296"/>
        <item x="4162"/>
        <item x="3705"/>
        <item x="450"/>
        <item x="6531"/>
        <item x="5590"/>
        <item x="6395"/>
        <item x="6895"/>
        <item x="3892"/>
        <item x="4656"/>
        <item x="2637"/>
        <item x="5163"/>
        <item x="6232"/>
        <item x="2492"/>
        <item x="458"/>
        <item x="1595"/>
        <item x="2320"/>
        <item x="5360"/>
        <item x="5257"/>
        <item x="1626"/>
        <item x="1673"/>
        <item x="3523"/>
        <item x="2349"/>
        <item x="2788"/>
        <item x="4514"/>
        <item x="4966"/>
        <item x="5780"/>
        <item x="4035"/>
        <item x="7014"/>
        <item x="124"/>
        <item x="5274"/>
        <item x="3925"/>
        <item x="471"/>
        <item x="1434"/>
        <item x="5388"/>
        <item x="3911"/>
        <item x="2910"/>
        <item x="519"/>
        <item x="6952"/>
        <item x="4322"/>
        <item x="80"/>
        <item x="6071"/>
        <item x="1005"/>
        <item x="3780"/>
        <item x="2945"/>
        <item x="4276"/>
        <item x="3457"/>
        <item x="3749"/>
        <item x="757"/>
        <item x="6917"/>
        <item x="614"/>
        <item x="2127"/>
        <item x="7276"/>
        <item x="1565"/>
        <item x="2123"/>
        <item x="3937"/>
        <item x="3545"/>
        <item x="7189"/>
        <item x="1471"/>
        <item x="4851"/>
        <item x="5753"/>
        <item x="3474"/>
        <item x="4681"/>
        <item x="6864"/>
        <item x="7042"/>
        <item x="4304"/>
        <item x="3331"/>
        <item x="6370"/>
        <item x="6723"/>
        <item x="7029"/>
        <item x="3197"/>
        <item x="771"/>
        <item x="3507"/>
        <item x="7265"/>
        <item x="3184"/>
        <item x="367"/>
        <item x="6930"/>
        <item x="5631"/>
        <item x="6805"/>
        <item x="2741"/>
        <item x="2615"/>
        <item x="6850"/>
        <item x="5259"/>
        <item x="6025"/>
        <item x="5052"/>
        <item x="3091"/>
        <item x="6310"/>
        <item x="3604"/>
        <item x="4260"/>
        <item x="7298"/>
        <item x="3082"/>
        <item x="4234"/>
        <item x="5031"/>
        <item x="1035"/>
        <item x="4645"/>
        <item x="7025"/>
        <item x="3016"/>
        <item x="7001"/>
        <item x="1655"/>
        <item x="6457"/>
        <item x="7051"/>
        <item x="5866"/>
        <item x="6520"/>
        <item x="7115"/>
        <item x="1245"/>
        <item x="386"/>
        <item x="3830"/>
        <item x="3721"/>
        <item x="728"/>
        <item x="1004"/>
        <item x="4207"/>
        <item x="7202"/>
        <item x="4362"/>
        <item x="2982"/>
        <item x="133"/>
        <item x="1754"/>
        <item x="5156"/>
        <item x="1858"/>
        <item x="6621"/>
        <item x="4911"/>
        <item x="579"/>
        <item x="1722"/>
        <item x="6103"/>
        <item x="252"/>
        <item x="1505"/>
        <item x="3241"/>
        <item x="6844"/>
        <item x="2512"/>
        <item x="7082"/>
        <item x="1666"/>
        <item x="5747"/>
        <item x="6636"/>
        <item x="4720"/>
        <item x="5572"/>
        <item x="5679"/>
        <item x="3748"/>
        <item x="472"/>
        <item x="1659"/>
        <item x="7168"/>
        <item x="484"/>
        <item x="4854"/>
        <item x="3138"/>
        <item x="4328"/>
        <item x="5069"/>
        <item x="7190"/>
        <item x="1510"/>
        <item x="3076"/>
        <item x="2242"/>
        <item x="5555"/>
        <item x="6128"/>
        <item x="6196"/>
        <item x="2647"/>
        <item x="2243"/>
        <item x="6293"/>
        <item x="6871"/>
        <item x="2468"/>
        <item x="4605"/>
        <item x="2285"/>
        <item x="1920"/>
        <item x="5558"/>
        <item x="7333"/>
        <item x="3183"/>
        <item x="3742"/>
        <item x="2212"/>
        <item x="864"/>
        <item x="615"/>
        <item x="761"/>
        <item x="2732"/>
        <item x="6715"/>
        <item x="6761"/>
        <item x="1345"/>
        <item x="3292"/>
        <item x="1002"/>
        <item x="4915"/>
        <item x="4099"/>
        <item x="5796"/>
        <item x="5009"/>
        <item x="1292"/>
        <item x="1509"/>
        <item x="3244"/>
        <item x="119"/>
        <item x="254"/>
        <item x="4067"/>
        <item x="2703"/>
        <item x="1112"/>
        <item x="1685"/>
        <item x="324"/>
        <item x="7006"/>
        <item x="5142"/>
        <item x="6832"/>
        <item x="37"/>
        <item x="3661"/>
        <item x="270"/>
        <item x="5814"/>
        <item x="370"/>
        <item x="857"/>
        <item x="5373"/>
        <item x="3792"/>
        <item x="5007"/>
        <item x="6132"/>
        <item x="1562"/>
        <item x="3349"/>
        <item x="6921"/>
        <item x="7314"/>
        <item x="4760"/>
        <item x="5765"/>
        <item x="2850"/>
        <item x="3562"/>
        <item x="5285"/>
        <item x="4714"/>
        <item x="2993"/>
        <item x="3286"/>
        <item x="2241"/>
        <item x="1654"/>
        <item x="3857"/>
        <item x="564"/>
        <item x="1026"/>
        <item x="6601"/>
        <item x="1747"/>
        <item x="1453"/>
        <item x="1930"/>
        <item x="5244"/>
        <item x="4480"/>
        <item x="2869"/>
        <item x="3744"/>
        <item x="1052"/>
        <item x="5486"/>
        <item x="3975"/>
        <item x="5532"/>
        <item x="5721"/>
        <item x="4558"/>
        <item x="5338"/>
        <item x="4945"/>
        <item x="4365"/>
        <item x="3782"/>
        <item x="4715"/>
        <item x="4075"/>
        <item x="4940"/>
        <item x="5714"/>
        <item x="924"/>
        <item x="1731"/>
        <item x="5835"/>
        <item x="3278"/>
        <item x="1918"/>
        <item x="2998"/>
        <item x="4528"/>
        <item x="4268"/>
        <item x="775"/>
        <item x="3915"/>
        <item x="1947"/>
        <item x="2303"/>
        <item x="1757"/>
        <item x="463"/>
        <item x="1593"/>
        <item x="1282"/>
        <item x="185"/>
        <item x="1355"/>
        <item x="852"/>
        <item x="629"/>
        <item x="871"/>
        <item x="3873"/>
        <item x="974"/>
        <item x="448"/>
        <item x="1401"/>
        <item x="4136"/>
        <item x="2345"/>
        <item x="1694"/>
        <item x="760"/>
        <item x="6351"/>
        <item x="6475"/>
        <item x="607"/>
        <item x="2565"/>
        <item x="78"/>
        <item x="2944"/>
        <item x="2780"/>
        <item x="2696"/>
        <item x="6432"/>
        <item x="3945"/>
        <item x="295"/>
        <item x="3878"/>
        <item x="7170"/>
        <item x="6774"/>
        <item x="5330"/>
        <item x="1316"/>
        <item x="4418"/>
        <item x="5177"/>
        <item x="1082"/>
        <item x="6605"/>
        <item x="1108"/>
        <item x="2116"/>
        <item x="2931"/>
        <item x="3388"/>
        <item x="751"/>
        <item x="1678"/>
        <item x="1518"/>
        <item x="1007"/>
        <item x="5695"/>
        <item x="6188"/>
        <item x="1490"/>
        <item x="4589"/>
        <item x="44"/>
        <item x="401"/>
        <item x="756"/>
        <item x="5982"/>
        <item x="3728"/>
        <item x="5583"/>
        <item x="7119"/>
        <item x="2096"/>
        <item x="1357"/>
        <item x="47"/>
        <item x="5370"/>
        <item x="5707"/>
        <item x="3761"/>
        <item x="4412"/>
        <item x="1803"/>
        <item x="6705"/>
        <item x="4595"/>
        <item x="2710"/>
        <item x="3360"/>
        <item x="1132"/>
        <item x="3355"/>
        <item x="4039"/>
        <item x="3667"/>
        <item x="1971"/>
        <item x="1399"/>
        <item x="7222"/>
        <item x="7410"/>
        <item x="352"/>
        <item x="2886"/>
        <item x="5160"/>
        <item x="1332"/>
        <item x="4326"/>
        <item x="2658"/>
        <item x="941"/>
        <item x="1896"/>
        <item x="3712"/>
        <item x="2513"/>
        <item x="6633"/>
        <item x="110"/>
        <item x="6028"/>
        <item x="4567"/>
        <item x="6014"/>
        <item x="4995"/>
        <item x="6547"/>
        <item x="5901"/>
        <item x="2258"/>
        <item x="2068"/>
        <item x="4237"/>
        <item x="3611"/>
        <item x="4255"/>
        <item x="1142"/>
        <item x="4890"/>
        <item x="7149"/>
        <item x="3309"/>
        <item x="2592"/>
        <item x="6499"/>
        <item x="6959"/>
        <item x="1627"/>
        <item x="2023"/>
        <item x="3043"/>
        <item x="2697"/>
        <item x="3313"/>
        <item x="4398"/>
        <item x="6189"/>
        <item x="3383"/>
        <item x="2861"/>
        <item x="2260"/>
        <item x="306"/>
        <item x="1955"/>
        <item x="4244"/>
        <item x="2049"/>
        <item x="1433"/>
        <item x="6479"/>
        <item x="2063"/>
        <item x="45"/>
        <item x="187"/>
        <item x="298"/>
        <item x="3083"/>
        <item x="4600"/>
        <item x="1827"/>
        <item x="868"/>
        <item x="4906"/>
        <item x="5756"/>
        <item x="1124"/>
        <item x="3236"/>
        <item x="5965"/>
        <item x="6253"/>
        <item x="5752"/>
        <item x="6347"/>
        <item x="5155"/>
        <item x="4626"/>
        <item x="4624"/>
        <item x="5049"/>
        <item x="6960"/>
        <item x="362"/>
        <item x="5008"/>
        <item x="595"/>
        <item x="1150"/>
        <item x="5092"/>
        <item x="1832"/>
        <item x="2234"/>
        <item x="1347"/>
        <item x="5608"/>
        <item x="6609"/>
        <item x="7182"/>
        <item x="4993"/>
        <item x="7162"/>
        <item x="4467"/>
        <item x="5928"/>
        <item x="6496"/>
        <item x="7070"/>
        <item x="5136"/>
        <item x="701"/>
        <item x="2939"/>
        <item x="5997"/>
        <item x="1129"/>
        <item x="4294"/>
        <item x="2126"/>
        <item x="2401"/>
        <item x="4424"/>
        <item x="1167"/>
        <item x="4295"/>
        <item x="4300"/>
        <item x="5894"/>
        <item x="4631"/>
        <item x="3460"/>
        <item x="1671"/>
        <item x="1891"/>
        <item x="2491"/>
        <item x="2676"/>
        <item x="1194"/>
        <item x="2042"/>
        <item x="5623"/>
        <item x="3871"/>
        <item x="1582"/>
        <item x="6274"/>
        <item x="3258"/>
        <item x="3594"/>
        <item x="6936"/>
        <item x="3103"/>
        <item x="6736"/>
        <item x="4299"/>
        <item x="1609"/>
        <item x="4197"/>
        <item x="5283"/>
        <item x="2655"/>
        <item x="7048"/>
        <item x="5539"/>
        <item x="6302"/>
        <item x="7259"/>
        <item x="863"/>
        <item x="2071"/>
        <item x="4381"/>
        <item x="1893"/>
        <item x="5755"/>
        <item x="3190"/>
        <item x="4181"/>
        <item x="3954"/>
        <item x="3583"/>
        <item x="3488"/>
        <item x="5317"/>
        <item x="1176"/>
        <item x="6789"/>
        <item x="7155"/>
        <item x="3356"/>
        <item x="2124"/>
        <item x="3303"/>
        <item x="4684"/>
        <item x="7286"/>
        <item x="6667"/>
        <item x="2215"/>
        <item x="5848"/>
        <item x="7431"/>
        <item x="4950"/>
        <item x="5482"/>
        <item x="5769"/>
        <item x="3825"/>
        <item x="7116"/>
        <item x="5335"/>
        <item x="4323"/>
        <item x="7050"/>
        <item x="7112"/>
        <item x="6205"/>
        <item x="4492"/>
        <item x="3034"/>
        <item x="5103"/>
        <item x="2459"/>
        <item x="5460"/>
        <item x="1707"/>
        <item x="5474"/>
        <item x="5395"/>
        <item x="4970"/>
        <item x="6470"/>
        <item x="280"/>
        <item x="5660"/>
        <item x="6646"/>
        <item x="2970"/>
        <item x="5699"/>
        <item x="6278"/>
        <item x="4053"/>
        <item x="3389"/>
        <item x="3257"/>
        <item x="7153"/>
        <item x="3392"/>
        <item x="6804"/>
        <item x="6364"/>
        <item x="1481"/>
        <item x="4374"/>
        <item x="314"/>
        <item x="6945"/>
        <item x="2469"/>
        <item x="3981"/>
        <item x="6687"/>
        <item x="5914"/>
        <item x="5339"/>
        <item x="4752"/>
        <item x="4680"/>
        <item x="563"/>
        <item x="6234"/>
        <item x="4225"/>
        <item x="6140"/>
        <item x="4935"/>
        <item x="3547"/>
        <item x="7165"/>
        <item x="6363"/>
        <item x="1928"/>
        <item x="2965"/>
        <item x="274"/>
        <item x="4127"/>
        <item x="5267"/>
        <item x="3308"/>
        <item x="6620"/>
        <item x="1419"/>
        <item x="1309"/>
        <item x="5096"/>
        <item x="5705"/>
        <item x="4729"/>
        <item x="1538"/>
        <item x="2524"/>
        <item x="5746"/>
        <item x="3926"/>
        <item x="1950"/>
        <item x="594"/>
        <item x="3046"/>
        <item x="6861"/>
        <item x="6255"/>
        <item x="4088"/>
        <item x="5262"/>
        <item x="1559"/>
        <item x="3508"/>
        <item x="71"/>
        <item x="4443"/>
        <item x="4622"/>
        <item x="2873"/>
        <item x="6279"/>
        <item x="2465"/>
        <item x="3855"/>
        <item x="3149"/>
        <item x="4283"/>
        <item x="7007"/>
        <item x="6542"/>
        <item x="6029"/>
        <item x="5086"/>
        <item x="2228"/>
        <item x="5491"/>
        <item x="1198"/>
        <item x="3717"/>
        <item x="2526"/>
        <item x="2244"/>
        <item x="5095"/>
        <item x="683"/>
        <item x="2207"/>
        <item x="5062"/>
        <item x="5760"/>
        <item x="3504"/>
        <item x="6820"/>
        <item x="5676"/>
        <item x="5533"/>
        <item x="177"/>
        <item x="7060"/>
        <item x="2223"/>
        <item x="364"/>
        <item x="6688"/>
        <item x="2305"/>
        <item x="5140"/>
        <item x="1427"/>
        <item x="90"/>
        <item x="469"/>
        <item x="7386"/>
        <item x="2144"/>
        <item x="4923"/>
        <item x="4121"/>
        <item x="6706"/>
        <item x="2995"/>
        <item x="5356"/>
        <item x="7027"/>
        <item x="6418"/>
        <item x="5224"/>
        <item x="4918"/>
        <item x="1076"/>
        <item x="2151"/>
        <item x="6201"/>
        <item x="4771"/>
        <item x="6488"/>
        <item x="5586"/>
        <item x="6143"/>
        <item x="6530"/>
        <item x="7095"/>
        <item x="3179"/>
        <item x="3420"/>
        <item x="7102"/>
        <item x="3468"/>
        <item x="4327"/>
        <item x="1668"/>
        <item x="2476"/>
        <item x="6300"/>
        <item x="2421"/>
        <item x="3948"/>
        <item x="4657"/>
        <item x="6665"/>
        <item x="752"/>
        <item x="6334"/>
        <item x="2155"/>
        <item x="6082"/>
        <item x="5033"/>
        <item x="6327"/>
        <item x="4214"/>
        <item x="952"/>
        <item x="705"/>
        <item x="3133"/>
        <item x="5381"/>
        <item x="4839"/>
        <item x="5654"/>
        <item x="6521"/>
        <item x="7284"/>
        <item x="3905"/>
        <item x="2990"/>
        <item x="873"/>
        <item x="1323"/>
        <item x="5146"/>
        <item x="5536"/>
        <item x="6097"/>
        <item x="2306"/>
        <item x="2478"/>
        <item x="1130"/>
        <item x="6590"/>
        <item x="541"/>
        <item x="4129"/>
        <item x="1109"/>
        <item x="7133"/>
        <item x="7320"/>
        <item x="6876"/>
        <item x="7261"/>
        <item x="6976"/>
        <item x="2457"/>
        <item x="6408"/>
        <item x="4319"/>
        <item x="1416"/>
        <item x="4352"/>
        <item x="4538"/>
        <item x="5363"/>
        <item x="5678"/>
        <item x="38"/>
        <item x="2608"/>
        <item x="5798"/>
        <item x="5102"/>
        <item x="2843"/>
        <item x="2802"/>
        <item x="5770"/>
        <item x="3261"/>
        <item x="5943"/>
        <item x="6720"/>
        <item x="6340"/>
        <item x="2348"/>
        <item x="6136"/>
        <item x="6781"/>
        <item x="3063"/>
        <item x="1570"/>
        <item x="1280"/>
        <item x="1672"/>
        <item x="2724"/>
        <item x="656"/>
        <item x="989"/>
        <item x="3537"/>
        <item x="2085"/>
        <item x="2865"/>
        <item x="687"/>
        <item x="2943"/>
        <item x="4609"/>
        <item x="6686"/>
        <item x="3901"/>
        <item x="2479"/>
        <item x="3551"/>
        <item x="331"/>
        <item x="1050"/>
        <item x="3869"/>
        <item x="5322"/>
        <item x="951"/>
        <item x="3851"/>
        <item x="4243"/>
        <item x="7016"/>
        <item x="2767"/>
        <item x="2760"/>
        <item x="299"/>
        <item x="6643"/>
        <item x="2120"/>
        <item x="5449"/>
        <item x="2814"/>
        <item x="6367"/>
        <item x="4463"/>
        <item x="1583"/>
        <item x="3565"/>
        <item x="1686"/>
        <item x="1829"/>
        <item x="6926"/>
        <item x="2553"/>
        <item x="3822"/>
        <item x="5883"/>
        <item x="2828"/>
        <item x="3584"/>
        <item x="307"/>
        <item x="893"/>
        <item x="5852"/>
        <item x="6198"/>
        <item x="6261"/>
        <item x="3872"/>
        <item x="3586"/>
        <item x="1660"/>
        <item x="2947"/>
        <item x="5935"/>
        <item x="6089"/>
        <item x="4021"/>
        <item x="4827"/>
        <item x="6360"/>
        <item x="6911"/>
        <item x="7270"/>
        <item x="1294"/>
        <item x="4203"/>
        <item x="5764"/>
        <item x="7097"/>
        <item x="1532"/>
        <item x="2693"/>
        <item x="1991"/>
        <item x="2016"/>
        <item x="4469"/>
        <item x="7305"/>
        <item x="7253"/>
        <item x="5666"/>
        <item x="2378"/>
        <item x="5126"/>
        <item x="807"/>
        <item x="3908"/>
        <item x="5930"/>
        <item x="5161"/>
        <item x="7044"/>
        <item x="6537"/>
        <item x="583"/>
        <item x="3866"/>
        <item x="4694"/>
        <item x="1780"/>
        <item x="2987"/>
        <item x="2638"/>
        <item x="2313"/>
        <item x="2094"/>
        <item x="1202"/>
        <item x="5377"/>
        <item x="3585"/>
        <item x="7209"/>
        <item x="6796"/>
        <item x="2621"/>
        <item x="7255"/>
        <item x="6869"/>
        <item x="5165"/>
        <item x="867"/>
        <item x="4724"/>
        <item x="2356"/>
        <item x="3048"/>
        <item x="1855"/>
        <item x="7377"/>
        <item x="2435"/>
        <item x="4964"/>
        <item x="4138"/>
        <item x="6516"/>
        <item x="2218"/>
        <item x="3789"/>
        <item x="6483"/>
        <item x="7059"/>
        <item x="2699"/>
        <item x="6481"/>
        <item x="938"/>
        <item x="2660"/>
        <item x="4648"/>
        <item x="5750"/>
        <item x="4606"/>
        <item x="4219"/>
        <item x="4860"/>
        <item x="726"/>
        <item x="82"/>
        <item x="560"/>
        <item x="3903"/>
        <item x="6877"/>
        <item x="4112"/>
        <item x="7398"/>
        <item x="4037"/>
        <item x="1953"/>
        <item x="1448"/>
        <item x="4872"/>
        <item x="3920"/>
        <item x="5704"/>
        <item x="1983"/>
        <item x="6086"/>
        <item x="3702"/>
        <item x="4302"/>
        <item x="7348"/>
        <item x="2368"/>
        <item x="2950"/>
        <item x="325"/>
        <item x="4226"/>
        <item x="1381"/>
        <item x="2973"/>
        <item x="523"/>
        <item x="3837"/>
        <item x="2895"/>
        <item x="6800"/>
        <item x="4692"/>
        <item x="3654"/>
        <item x="6780"/>
        <item x="5588"/>
        <item x="6183"/>
        <item x="1502"/>
        <item x="1979"/>
        <item x="4644"/>
        <item x="2785"/>
        <item x="6961"/>
        <item x="2734"/>
        <item x="2962"/>
        <item x="2370"/>
        <item x="3572"/>
        <item x="4194"/>
        <item x="4397"/>
        <item x="5903"/>
        <item x="1614"/>
        <item x="6474"/>
        <item x="5899"/>
        <item x="6437"/>
        <item x="6263"/>
        <item x="5818"/>
        <item x="5872"/>
        <item x="1278"/>
        <item x="880"/>
        <item x="7397"/>
        <item x="5587"/>
        <item x="6002"/>
        <item x="2398"/>
        <item x="5320"/>
        <item x="7193"/>
        <item x="1635"/>
        <item x="4386"/>
        <item x="6914"/>
        <item x="764"/>
        <item x="4562"/>
        <item x="957"/>
        <item x="1767"/>
        <item x="2384"/>
        <item x="189"/>
        <item x="1850"/>
        <item x="711"/>
        <item x="4574"/>
        <item x="2875"/>
        <item x="6829"/>
        <item x="6885"/>
        <item x="6307"/>
        <item x="1561"/>
        <item x="4710"/>
        <item x="4495"/>
        <item x="4699"/>
        <item x="251"/>
        <item x="2704"/>
        <item x="3848"/>
        <item x="708"/>
        <item x="3047"/>
        <item x="3342"/>
        <item x="3924"/>
        <item x="5556"/>
        <item x="2197"/>
        <item x="6651"/>
        <item x="6289"/>
        <item x="1009"/>
        <item x="7271"/>
        <item x="6625"/>
        <item x="3315"/>
        <item x="3917"/>
        <item x="4967"/>
        <item x="3193"/>
        <item x="5368"/>
        <item x="6880"/>
        <item x="6018"/>
        <item x="3847"/>
        <item x="6558"/>
        <item x="3326"/>
        <item x="382"/>
        <item x="727"/>
        <item x="6754"/>
        <item x="3281"/>
        <item x="2083"/>
        <item x="3132"/>
        <item x="3137"/>
        <item x="4413"/>
        <item x="5141"/>
        <item x="5726"/>
        <item x="6683"/>
        <item x="4103"/>
        <item x="3033"/>
        <item x="1872"/>
        <item x="3951"/>
        <item x="1047"/>
        <item x="2783"/>
        <item x="816"/>
        <item x="65"/>
        <item x="3970"/>
        <item x="2800"/>
        <item x="3491"/>
        <item x="2795"/>
        <item x="6684"/>
        <item x="300"/>
        <item x="5004"/>
        <item x="2201"/>
        <item x="2489"/>
        <item x="6216"/>
        <item x="903"/>
        <item x="4417"/>
        <item x="4489"/>
        <item x="6932"/>
        <item x="4822"/>
        <item x="1391"/>
        <item x="1021"/>
        <item x="6830"/>
        <item x="4683"/>
        <item x="2105"/>
        <item x="703"/>
        <item x="3952"/>
        <item x="6456"/>
        <item x="3452"/>
        <item x="5239"/>
        <item x="4526"/>
        <item x="1756"/>
        <item x="2801"/>
        <item x="6640"/>
        <item x="4655"/>
        <item x="5407"/>
        <item x="3906"/>
        <item x="4204"/>
        <item x="3797"/>
        <item x="2935"/>
        <item x="5807"/>
        <item x="5097"/>
        <item x="2523"/>
        <item x="532"/>
        <item x="2232"/>
        <item x="5265"/>
        <item x="2940"/>
        <item x="4730"/>
        <item x="1580"/>
        <item x="7036"/>
        <item x="4850"/>
        <item x="2848"/>
        <item x="5665"/>
        <item x="2736"/>
        <item x="373"/>
        <item x="6151"/>
        <item x="1923"/>
        <item x="7341"/>
        <item x="4345"/>
        <item x="4135"/>
        <item x="5378"/>
        <item x="5988"/>
        <item x="3185"/>
        <item x="2966"/>
        <item x="4472"/>
        <item x="2090"/>
        <item x="6073"/>
        <item x="4505"/>
        <item x="3343"/>
        <item x="199"/>
        <item x="1465"/>
        <item x="7031"/>
        <item x="2074"/>
        <item x="5638"/>
        <item x="6740"/>
        <item x="1746"/>
        <item x="5252"/>
        <item x="3114"/>
        <item x="7199"/>
        <item x="2668"/>
        <item x="2188"/>
        <item x="6139"/>
        <item x="6402"/>
        <item x="3741"/>
        <item x="839"/>
        <item x="3813"/>
        <item x="4211"/>
        <item x="710"/>
        <item x="7422"/>
        <item x="5576"/>
        <item x="2429"/>
        <item x="5603"/>
        <item x="1144"/>
        <item x="2329"/>
        <item x="2573"/>
        <item x="3300"/>
        <item x="2394"/>
        <item x="1118"/>
        <item x="1542"/>
        <item x="5642"/>
        <item x="5295"/>
        <item x="1036"/>
        <item x="1432"/>
        <item x="2025"/>
        <item x="3204"/>
        <item x="6339"/>
        <item x="1025"/>
        <item x="4916"/>
        <item x="4829"/>
        <item x="5598"/>
        <item x="1499"/>
        <item x="451"/>
        <item x="3008"/>
        <item x="6077"/>
        <item x="3549"/>
        <item x="1272"/>
        <item x="1438"/>
        <item x="5019"/>
        <item x="2013"/>
        <item x="3445"/>
        <item x="3885"/>
        <item x="5584"/>
        <item x="3015"/>
        <item x="1791"/>
        <item x="7197"/>
        <item x="6270"/>
        <item x="5920"/>
        <item x="7131"/>
        <item x="4104"/>
        <item x="1949"/>
        <item x="2314"/>
        <item x="725"/>
        <item x="1121"/>
        <item x="2195"/>
        <item x="2498"/>
        <item x="6724"/>
        <item x="5875"/>
        <item x="1065"/>
        <item x="4040"/>
        <item x="6085"/>
        <item x="5080"/>
        <item x="4550"/>
        <item x="3989"/>
        <item x="526"/>
        <item x="4154"/>
        <item x="5763"/>
        <item x="5937"/>
        <item x="7300"/>
        <item x="992"/>
        <item x="6726"/>
        <item x="34"/>
        <item x="1676"/>
        <item x="5029"/>
        <item x="1549"/>
        <item x="1550"/>
        <item x="7319"/>
        <item x="2514"/>
        <item x="4483"/>
        <item x="2351"/>
        <item x="4895"/>
        <item x="20"/>
        <item x="1197"/>
        <item x="5548"/>
        <item x="2490"/>
        <item x="7228"/>
        <item x="4805"/>
        <item x="1879"/>
        <item x="4735"/>
        <item x="3382"/>
        <item x="69"/>
        <item x="4807"/>
        <item x="1602"/>
        <item x="1587"/>
        <item x="3657"/>
        <item x="1390"/>
        <item x="2588"/>
        <item x="859"/>
        <item x="3339"/>
        <item x="5618"/>
        <item x="2447"/>
        <item x="6795"/>
        <item x="3157"/>
        <item x="4954"/>
        <item x="2776"/>
        <item x="2273"/>
        <item x="421"/>
        <item x="1474"/>
        <item x="3345"/>
        <item x="6249"/>
        <item x="6006"/>
        <item x="6878"/>
        <item x="6946"/>
        <item x="6041"/>
        <item x="3162"/>
        <item x="4749"/>
        <item x="5672"/>
        <item x="7233"/>
        <item x="6710"/>
        <item x="2915"/>
        <item x="6144"/>
        <item x="395"/>
        <item x="319"/>
        <item x="7317"/>
        <item x="137"/>
        <item x="1546"/>
        <item x="1430"/>
        <item x="2323"/>
        <item x="1653"/>
        <item x="131"/>
        <item x="317"/>
        <item x="4238"/>
        <item x="5950"/>
        <item x="1748"/>
        <item x="2708"/>
        <item x="1718"/>
        <item x="4629"/>
        <item x="7234"/>
        <item x="4703"/>
        <item x="6067"/>
        <item x="2136"/>
        <item x="3706"/>
        <item x="455"/>
        <item x="2731"/>
        <item x="3532"/>
        <item x="3966"/>
        <item x="1591"/>
        <item x="3142"/>
        <item x="735"/>
        <item x="3223"/>
        <item x="4215"/>
        <item x="6466"/>
        <item x="3685"/>
        <item x="6649"/>
        <item x="3692"/>
        <item x="6798"/>
        <item x="6401"/>
        <item x="5585"/>
        <item x="3756"/>
        <item x="4182"/>
        <item x="2493"/>
        <item x="1795"/>
        <item x="7429"/>
        <item x="240"/>
        <item x="5691"/>
        <item x="2175"/>
        <item x="4287"/>
        <item x="2196"/>
        <item x="5442"/>
        <item x="5057"/>
        <item x="3107"/>
        <item x="428"/>
        <item x="4316"/>
        <item x="2199"/>
        <item x="5715"/>
        <item x="3553"/>
        <item x="6570"/>
        <item x="3781"/>
        <item x="6404"/>
        <item x="7129"/>
        <item x="6266"/>
        <item x="7017"/>
        <item x="524"/>
        <item x="3941"/>
        <item x="1552"/>
        <item x="3373"/>
        <item x="1974"/>
        <item x="3760"/>
        <item x="406"/>
        <item x="6810"/>
        <item x="4884"/>
        <item x="79"/>
        <item x="6953"/>
        <item x="889"/>
        <item x="923"/>
        <item x="7382"/>
        <item x="7028"/>
        <item x="4842"/>
        <item x="3727"/>
        <item x="6306"/>
        <item x="7353"/>
        <item x="696"/>
        <item x="623"/>
        <item x="5025"/>
        <item x="4277"/>
        <item x="2380"/>
        <item x="7315"/>
        <item x="4544"/>
        <item x="1348"/>
        <item x="6602"/>
        <item x="688"/>
        <item x="5670"/>
        <item x="5626"/>
        <item x="6221"/>
        <item x="5879"/>
        <item x="2319"/>
        <item x="2996"/>
        <item x="2702"/>
        <item x="123"/>
        <item x="659"/>
        <item x="6500"/>
        <item x="5276"/>
        <item x="4563"/>
        <item x="5917"/>
        <item x="5144"/>
        <item x="1968"/>
        <item x="3934"/>
        <item x="2239"/>
        <item x="1146"/>
        <item x="5198"/>
        <item x="5397"/>
        <item x="4835"/>
        <item x="3264"/>
        <item x="1690"/>
        <item x="3764"/>
        <item x="3285"/>
        <item x="6647"/>
        <item x="6377"/>
        <item x="2765"/>
        <item x="5951"/>
        <item x="6529"/>
        <item x="3456"/>
        <item x="4005"/>
        <item x="1125"/>
        <item x="4510"/>
        <item x="1456"/>
        <item x="2460"/>
        <item x="3346"/>
        <item x="2672"/>
        <item x="264"/>
        <item x="1182"/>
        <item x="582"/>
        <item x="879"/>
        <item x="2052"/>
        <item x="6294"/>
        <item x="7260"/>
        <item x="3716"/>
        <item x="4272"/>
        <item x="2257"/>
        <item x="2771"/>
        <item x="1162"/>
        <item x="6148"/>
        <item x="5143"/>
        <item x="7074"/>
        <item x="2209"/>
        <item x="885"/>
        <item x="6104"/>
        <item x="6248"/>
        <item x="2656"/>
        <item x="5995"/>
        <item x="1213"/>
        <item x="3458"/>
        <item x="2159"/>
        <item x="440"/>
        <item x="6751"/>
        <item x="4740"/>
        <item x="7225"/>
        <item x="2317"/>
        <item x="918"/>
        <item x="6066"/>
        <item x="1410"/>
        <item x="3972"/>
        <item x="1058"/>
        <item x="1951"/>
        <item x="2986"/>
        <item x="964"/>
        <item x="2310"/>
        <item x="3538"/>
        <item x="4736"/>
        <item x="2172"/>
        <item x="6442"/>
        <item x="5850"/>
        <item x="5117"/>
        <item x="4503"/>
        <item x="782"/>
        <item x="4838"/>
        <item x="7013"/>
        <item x="1648"/>
        <item x="5159"/>
        <item x="7401"/>
        <item x="1274"/>
        <item x="6985"/>
        <item x="2835"/>
        <item x="6989"/>
        <item x="5871"/>
        <item x="1620"/>
        <item x="2913"/>
        <item x="7187"/>
        <item x="7081"/>
        <item x="7142"/>
        <item x="2916"/>
        <item x="7033"/>
        <item x="2434"/>
        <item x="651"/>
        <item x="4349"/>
        <item x="1299"/>
        <item x="606"/>
        <item x="4187"/>
        <item x="3155"/>
        <item x="1101"/>
        <item x="1019"/>
        <item x="4621"/>
        <item x="4241"/>
        <item x="1179"/>
        <item x="2860"/>
        <item x="2327"/>
        <item x="1166"/>
        <item x="2427"/>
        <item x="378"/>
        <item x="3898"/>
        <item x="5205"/>
        <item x="781"/>
        <item x="929"/>
        <item x="2906"/>
        <item x="1787"/>
        <item x="7086"/>
        <item x="6503"/>
        <item x="1998"/>
        <item x="6567"/>
        <item x="3139"/>
        <item x="6617"/>
        <item x="4712"/>
        <item x="6709"/>
        <item x="3617"/>
        <item x="4548"/>
        <item x="4402"/>
        <item x="3930"/>
        <item x="985"/>
        <item x="575"/>
        <item x="6728"/>
        <item x="2055"/>
        <item x="1945"/>
        <item x="5701"/>
        <item x="5130"/>
        <item x="5230"/>
        <item x="3221"/>
        <item x="1815"/>
        <item x="6819"/>
        <item x="5248"/>
        <item x="3341"/>
        <item x="4370"/>
        <item x="3596"/>
        <item x="4975"/>
        <item x="5207"/>
        <item x="291"/>
        <item x="5545"/>
        <item x="6982"/>
        <item x="5853"/>
        <item x="4491"/>
        <item x="74"/>
        <item x="3673"/>
        <item x="6977"/>
        <item x="4584"/>
        <item x="2108"/>
        <item x="1365"/>
        <item x="4343"/>
        <item x="1670"/>
        <item x="6631"/>
        <item x="1706"/>
        <item x="1742"/>
        <item x="3004"/>
        <item x="5919"/>
        <item x="3978"/>
        <item x="7274"/>
        <item x="3641"/>
        <item x="6461"/>
        <item x="2274"/>
        <item x="3233"/>
        <item x="1664"/>
        <item x="441"/>
        <item x="3424"/>
        <item x="1375"/>
        <item x="427"/>
        <item x="3069"/>
        <item x="3944"/>
        <item x="1764"/>
        <item x="2361"/>
        <item x="1730"/>
        <item x="2746"/>
        <item x="4779"/>
        <item x="2830"/>
        <item x="4999"/>
        <item x="2920"/>
        <item x="3454"/>
        <item x="503"/>
        <item x="7195"/>
        <item x="5513"/>
        <item x="5768"/>
        <item x="3081"/>
        <item x="1240"/>
        <item x="6827"/>
        <item x="7159"/>
        <item x="7321"/>
        <item x="2740"/>
        <item x="3248"/>
        <item x="2648"/>
        <item x="6753"/>
        <item x="617"/>
        <item x="7130"/>
        <item x="1421"/>
        <item x="5227"/>
        <item x="2494"/>
        <item x="1539"/>
        <item x="3971"/>
        <item x="1750"/>
        <item x="6390"/>
        <item x="4384"/>
        <item x="1199"/>
        <item x="4506"/>
        <item x="3080"/>
        <item x="4557"/>
        <item x="4488"/>
        <item x="1812"/>
        <item x="7405"/>
        <item x="6486"/>
        <item x="4941"/>
        <item x="3983"/>
        <item x="4440"/>
        <item x="1402"/>
        <item x="2451"/>
        <item x="6755"/>
        <item x="5948"/>
        <item x="4738"/>
        <item x="5212"/>
        <item x="742"/>
        <item x="1647"/>
        <item x="805"/>
        <item x="7351"/>
        <item x="3609"/>
        <item x="4607"/>
        <item x="1577"/>
        <item x="5497"/>
        <item x="6700"/>
        <item x="5290"/>
        <item x="4862"/>
        <item x="6818"/>
        <item x="257"/>
        <item x="511"/>
        <item x="729"/>
        <item x="7335"/>
        <item x="7372"/>
        <item x="3626"/>
        <item x="2808"/>
        <item x="7063"/>
        <item x="5725"/>
        <item x="6489"/>
        <item x="3591"/>
        <item x="4758"/>
        <item x="1262"/>
        <item x="6657"/>
        <item x="1931"/>
        <item x="2193"/>
        <item x="610"/>
        <item x="2540"/>
        <item x="1708"/>
        <item x="2060"/>
        <item x="6681"/>
        <item x="1887"/>
        <item x="1008"/>
        <item x="118"/>
        <item x="183"/>
        <item x="2955"/>
        <item x="6940"/>
        <item x="2179"/>
        <item x="139"/>
        <item x="6420"/>
        <item x="945"/>
        <item x="4208"/>
        <item x="2385"/>
        <item x="6743"/>
        <item x="3052"/>
        <item x="2662"/>
        <item x="5785"/>
        <item x="5067"/>
        <item x="1356"/>
        <item x="2501"/>
        <item x="3929"/>
        <item x="1586"/>
        <item x="263"/>
        <item x="3874"/>
        <item x="4248"/>
        <item x="4787"/>
        <item x="6759"/>
        <item x="4586"/>
        <item x="5684"/>
        <item x="6102"/>
        <item x="5350"/>
        <item x="3784"/>
        <item x="5829"/>
        <item x="5488"/>
        <item x="1320"/>
        <item x="6758"/>
        <item x="4119"/>
        <item x="5984"/>
        <item x="1039"/>
        <item x="6821"/>
        <item x="5614"/>
        <item x="809"/>
        <item x="7117"/>
        <item x="2635"/>
        <item x="3049"/>
        <item x="1483"/>
        <item x="1892"/>
        <item x="6565"/>
        <item x="431"/>
        <item x="4155"/>
        <item x="39"/>
        <item x="508"/>
        <item x="2482"/>
        <item x="3110"/>
        <item x="68"/>
        <item x="5471"/>
        <item x="6949"/>
        <item x="2391"/>
        <item x="6767"/>
        <item x="3804"/>
        <item x="1758"/>
        <item x="3037"/>
        <item x="814"/>
        <item x="6202"/>
        <item x="1322"/>
        <item x="731"/>
        <item x="1737"/>
        <item x="4564"/>
        <item x="2084"/>
        <item x="4965"/>
        <item x="5038"/>
        <item x="6848"/>
        <item x="4002"/>
        <item x="1713"/>
        <item x="2642"/>
        <item x="6588"/>
        <item x="3177"/>
        <item x="2330"/>
        <item x="697"/>
        <item x="3087"/>
        <item x="5023"/>
        <item x="337"/>
        <item x="2353"/>
        <item x="3092"/>
        <item x="5501"/>
        <item x="6320"/>
        <item x="5754"/>
        <item x="6656"/>
        <item x="2111"/>
        <item x="2363"/>
        <item x="2912"/>
        <item x="3119"/>
        <item x="2219"/>
        <item x="2574"/>
        <item x="585"/>
        <item x="2926"/>
        <item x="2286"/>
        <item x="6007"/>
        <item x="3201"/>
        <item x="3890"/>
        <item x="2919"/>
        <item x="2887"/>
        <item x="3540"/>
        <item x="4593"/>
        <item x="2859"/>
        <item x="3485"/>
        <item x="6362"/>
        <item x="3079"/>
        <item x="4043"/>
        <item x="2698"/>
        <item x="6888"/>
        <item x="2504"/>
        <item x="915"/>
        <item x="662"/>
        <item x="4982"/>
        <item x="1535"/>
        <item x="3501"/>
        <item x="4639"/>
        <item x="6628"/>
        <item x="784"/>
        <item x="1225"/>
        <item x="5250"/>
        <item x="3009"/>
        <item x="3982"/>
        <item x="6745"/>
        <item x="175"/>
        <item x="1677"/>
        <item x="5079"/>
        <item x="28"/>
        <item x="4292"/>
        <item x="2358"/>
        <item x="468"/>
        <item x="955"/>
        <item x="6994"/>
        <item x="2047"/>
        <item x="1152"/>
        <item x="201"/>
        <item x="3678"/>
        <item x="2716"/>
        <item x="2470"/>
        <item x="1785"/>
        <item x="3463"/>
        <item x="244"/>
        <item x="2882"/>
        <item x="7041"/>
        <item x="3325"/>
        <item x="1847"/>
        <item x="2495"/>
        <item x="7163"/>
        <item x="1501"/>
        <item x="2275"/>
        <item x="748"/>
        <item x="5462"/>
        <item x="4312"/>
        <item x="940"/>
        <item x="689"/>
        <item x="5630"/>
        <item x="1266"/>
        <item x="1936"/>
        <item x="770"/>
        <item x="5392"/>
        <item x="5646"/>
        <item x="1305"/>
        <item x="4532"/>
        <item x="2606"/>
        <item x="4837"/>
        <item x="356"/>
        <item x="5832"/>
        <item x="4542"/>
        <item x="1938"/>
        <item x="3469"/>
        <item x="1584"/>
        <item x="3526"/>
        <item x="1312"/>
        <item x="4205"/>
        <item x="4810"/>
        <item x="1139"/>
        <item x="2373"/>
        <item x="2443"/>
        <item x="2386"/>
        <item x="2086"/>
        <item x="1960"/>
        <item x="5059"/>
        <item x="4596"/>
        <item x="5589"/>
        <item x="4456"/>
        <item x="4114"/>
        <item x="1727"/>
        <item x="445"/>
        <item x="1450"/>
        <item x="650"/>
        <item x="339"/>
        <item x="4257"/>
        <item x="4375"/>
        <item x="4952"/>
        <item x="999"/>
        <item x="2445"/>
        <item x="1674"/>
        <item x="7257"/>
        <item x="1158"/>
        <item x="6207"/>
        <item x="1875"/>
        <item x="4324"/>
        <item x="6329"/>
        <item x="2304"/>
        <item x="114"/>
        <item x="6739"/>
        <item x="2437"/>
        <item x="2180"/>
        <item x="6748"/>
        <item x="5249"/>
        <item x="3440"/>
        <item x="349"/>
        <item x="5669"/>
        <item x="7203"/>
        <item x="342"/>
        <item x="2737"/>
        <item x="1852"/>
        <item x="2759"/>
        <item x="2487"/>
        <item x="3386"/>
        <item x="6203"/>
        <item x="5775"/>
        <item x="4487"/>
        <item x="1514"/>
        <item x="5293"/>
        <item x="2171"/>
        <item x="5012"/>
        <item x="3655"/>
        <item x="1498"/>
        <item x="104"/>
        <item x="4139"/>
        <item x="5263"/>
        <item x="2728"/>
        <item x="2142"/>
        <item x="4754"/>
        <item x="5348"/>
        <item x="6311"/>
        <item x="275"/>
        <item x="2927"/>
        <item x="1612"/>
        <item x="537"/>
        <item x="1010"/>
        <item x="1374"/>
        <item x="1743"/>
        <item x="1967"/>
        <item x="192"/>
        <item x="233"/>
        <item x="4452"/>
        <item x="1016"/>
        <item x="1732"/>
        <item x="6381"/>
        <item x="1190"/>
        <item x="138"/>
        <item x="412"/>
        <item x="5208"/>
        <item x="3161"/>
        <item x="1751"/>
        <item x="5201"/>
        <item x="5419"/>
        <item x="2632"/>
        <item x="3723"/>
        <item x="5413"/>
        <item x="562"/>
        <item x="2706"/>
        <item x="4973"/>
        <item x="2505"/>
        <item x="4150"/>
        <item x="1497"/>
        <item x="7336"/>
        <item x="1163"/>
        <item x="910"/>
        <item x="6078"/>
        <item x="5000"/>
        <item x="767"/>
        <item x="1091"/>
        <item x="578"/>
        <item x="5772"/>
        <item x="1064"/>
        <item x="6312"/>
        <item x="4533"/>
        <item x="1012"/>
        <item x="6779"/>
        <item x="2176"/>
        <item x="785"/>
        <item x="6324"/>
        <item x="4976"/>
        <item x="2538"/>
        <item x="4682"/>
        <item x="1153"/>
        <item x="466"/>
        <item x="3845"/>
        <item x="6083"/>
        <item x="1281"/>
        <item x="1903"/>
        <item x="4846"/>
        <item x="5329"/>
        <item x="1926"/>
        <item x="865"/>
        <item x="3056"/>
        <item x="5429"/>
        <item x="3399"/>
        <item x="3949"/>
        <item x="5529"/>
        <item x="2659"/>
        <item x="6116"/>
        <item x="6695"/>
        <item x="3180"/>
        <item x="5494"/>
        <item x="3884"/>
        <item x="2287"/>
        <item x="1726"/>
        <item x="3688"/>
        <item x="1006"/>
        <item x="1069"/>
        <item x="3615"/>
        <item x="6227"/>
        <item x="6250"/>
        <item x="3895"/>
        <item x="3645"/>
        <item x="3768"/>
        <item x="828"/>
        <item x="6120"/>
        <item x="5456"/>
        <item x="5404"/>
        <item x="7084"/>
        <item x="3786"/>
        <item x="4958"/>
        <item x="4373"/>
        <item x="3466"/>
        <item x="333"/>
        <item x="6197"/>
        <item x="7413"/>
        <item x="2587"/>
        <item x="2146"/>
        <item x="457"/>
        <item x="1342"/>
        <item x="6735"/>
        <item x="3514"/>
        <item x="7359"/>
        <item x="70"/>
        <item x="53"/>
        <item x="514"/>
        <item x="5391"/>
        <item x="1556"/>
        <item x="4938"/>
        <item x="4228"/>
        <item x="4297"/>
        <item x="1243"/>
        <item x="4660"/>
        <item x="6142"/>
        <item x="5046"/>
        <item x="7022"/>
        <item x="2455"/>
        <item x="91"/>
        <item x="7150"/>
        <item x="692"/>
        <item x="6043"/>
        <item x="5081"/>
        <item x="1901"/>
        <item x="736"/>
        <item x="2129"/>
        <item x="2339"/>
        <item x="574"/>
        <item x="5886"/>
        <item x="2093"/>
        <item x="4221"/>
        <item x="7267"/>
        <item x="2578"/>
        <item x="5506"/>
        <item x="6235"/>
        <item x="904"/>
        <item x="5816"/>
        <item x="3136"/>
        <item x="2186"/>
        <item x="2838"/>
        <item x="6001"/>
        <item x="195"/>
        <item x="1913"/>
        <item x="4050"/>
        <item x="717"/>
        <item x="5237"/>
        <item x="3914"/>
        <item x="3150"/>
        <item x="3269"/>
        <item x="691"/>
        <item x="3580"/>
        <item x="4288"/>
        <item x="6236"/>
        <item x="6243"/>
        <item x="6968"/>
        <item x="1878"/>
        <item x="2359"/>
        <item x="120"/>
        <item x="1994"/>
        <item x="2484"/>
        <item x="7426"/>
        <item x="4149"/>
        <item x="4239"/>
        <item x="4770"/>
        <item x="4253"/>
        <item x="3174"/>
        <item x="1917"/>
        <item x="2678"/>
        <item x="7172"/>
        <item x="7237"/>
        <item x="1724"/>
        <item x="4060"/>
        <item x="11"/>
        <item x="3168"/>
        <item x="3868"/>
        <item x="2149"/>
        <item x="5401"/>
        <item x="1881"/>
        <item x="3156"/>
        <item x="5893"/>
        <item x="3910"/>
        <item x="4874"/>
        <item x="827"/>
        <item x="2762"/>
        <item x="1876"/>
        <item x="6348"/>
        <item x="6749"/>
        <item x="6618"/>
        <item x="5844"/>
        <item x="6814"/>
        <item x="1613"/>
        <item x="1860"/>
        <item x="638"/>
        <item x="7236"/>
        <item x="949"/>
        <item x="3237"/>
        <item x="6225"/>
        <item x="4251"/>
        <item x="2184"/>
        <item x="3071"/>
        <item x="2625"/>
        <item x="145"/>
        <item x="5302"/>
        <item x="1049"/>
        <item x="3530"/>
        <item x="622"/>
        <item x="4761"/>
        <item x="1104"/>
        <item x="1074"/>
        <item x="7325"/>
        <item x="7147"/>
        <item x="1011"/>
        <item x="4342"/>
        <item x="554"/>
        <item x="6108"/>
        <item x="980"/>
        <item x="4977"/>
        <item x="5107"/>
        <item x="1657"/>
        <item x="6111"/>
        <item x="7085"/>
        <item x="6319"/>
        <item x="6898"/>
        <item x="7135"/>
        <item x="4142"/>
        <item x="6168"/>
        <item x="654"/>
        <item x="4547"/>
        <item x="3334"/>
        <item x="6275"/>
        <item x="6526"/>
        <item x="5461"/>
        <item x="3995"/>
        <item x="4816"/>
        <item x="2738"/>
        <item x="5526"/>
        <item x="6545"/>
        <item x="1420"/>
        <item x="6990"/>
        <item x="4934"/>
        <item x="293"/>
        <item x="3154"/>
        <item x="6223"/>
        <item x="4969"/>
        <item x="5567"/>
        <item x="5955"/>
        <item x="5966"/>
        <item x="326"/>
        <item x="5962"/>
        <item x="1441"/>
        <item x="1599"/>
        <item x="4889"/>
        <item x="603"/>
        <item x="6193"/>
        <item x="6271"/>
        <item x="883"/>
        <item x="288"/>
        <item x="2790"/>
        <item x="1283"/>
        <item x="4347"/>
        <item x="1395"/>
        <item x="1226"/>
        <item x="2161"/>
        <item x="2056"/>
        <item x="5306"/>
        <item x="6081"/>
        <item x="2154"/>
        <item x="5719"/>
        <item x="3211"/>
        <item x="140"/>
        <item x="6816"/>
        <item x="5058"/>
        <item x="5316"/>
        <item x="2031"/>
        <item x="6764"/>
        <item x="1398"/>
        <item x="5787"/>
        <item x="5369"/>
        <item x="6532"/>
        <item x="3268"/>
        <item x="6436"/>
        <item x="3658"/>
        <item x="3417"/>
        <item x="4216"/>
        <item x="2550"/>
        <item x="4917"/>
        <item x="3787"/>
        <item x="3352"/>
        <item x="655"/>
        <item x="853"/>
        <item x="1173"/>
        <item x="4881"/>
        <item x="6308"/>
        <item x="304"/>
        <item x="166"/>
        <item x="6035"/>
        <item x="7139"/>
        <item x="5559"/>
        <item x="6135"/>
        <item x="721"/>
        <item x="5900"/>
        <item x="5018"/>
        <item x="4790"/>
        <item x="3362"/>
        <item x="1386"/>
        <item x="5073"/>
        <item x="292"/>
        <item x="1177"/>
        <item x="6841"/>
        <item x="6865"/>
        <item x="1454"/>
        <item x="2100"/>
        <item x="4213"/>
        <item x="4014"/>
        <item x="7079"/>
        <item x="2160"/>
        <item x="6725"/>
        <item x="632"/>
        <item x="1340"/>
        <item x="6947"/>
        <item x="3335"/>
        <item x="2972"/>
        <item x="2823"/>
        <item x="2226"/>
        <item x="2412"/>
        <item x="6159"/>
        <item x="88"/>
        <item x="4022"/>
        <item x="7392"/>
        <item x="1558"/>
        <item x="3347"/>
        <item x="3057"/>
        <item x="312"/>
        <item x="4331"/>
        <item x="7380"/>
        <item x="5200"/>
        <item x="6857"/>
        <item x="1507"/>
        <item x="231"/>
        <item x="4057"/>
        <item x="5594"/>
        <item x="6048"/>
        <item x="5441"/>
        <item x="993"/>
        <item x="4944"/>
        <item x="4750"/>
        <item x="6875"/>
        <item x="5723"/>
        <item x="4171"/>
        <item x="3660"/>
        <item x="5964"/>
        <item x="6505"/>
        <item x="6906"/>
        <item x="6507"/>
        <item x="6354"/>
        <item x="3366"/>
        <item x="492"/>
        <item x="6130"/>
        <item x="1053"/>
        <item x="6338"/>
        <item x="5385"/>
        <item x="3790"/>
        <item x="835"/>
        <item x="1396"/>
        <item x="3527"/>
        <item x="3344"/>
        <item x="976"/>
        <item x="3141"/>
        <item x="3249"/>
        <item x="758"/>
        <item x="3187"/>
        <item x="3571"/>
        <item x="2616"/>
        <item x="2276"/>
        <item x="1840"/>
        <item x="2272"/>
        <item x="1989"/>
        <item x="2182"/>
        <item x="7262"/>
        <item x="3421"/>
        <item x="3219"/>
        <item x="3487"/>
        <item x="475"/>
        <item x="647"/>
        <item x="851"/>
        <item x="1073"/>
        <item x="1288"/>
        <item x="1511"/>
        <item x="2603"/>
        <item x="823"/>
        <item x="3726"/>
        <item x="209"/>
        <item x="854"/>
        <item x="1303"/>
        <item x="6344"/>
        <item x="7349"/>
        <item x="5336"/>
        <item x="5170"/>
        <item x="4157"/>
        <item x="3946"/>
        <item x="1948"/>
        <item x="12"/>
        <item x="6815"/>
        <item x="92"/>
        <item x="347"/>
        <item x="676"/>
        <item x="7358"/>
        <item x="4772"/>
        <item x="2297"/>
        <item x="194"/>
        <item x="5134"/>
        <item x="1661"/>
        <item x="2670"/>
        <item x="966"/>
        <item x="6916"/>
        <item x="3252"/>
        <item x="1492"/>
        <item x="5410"/>
        <item x="2591"/>
        <item x="1038"/>
        <item x="1649"/>
        <item x="5580"/>
        <item x="6439"/>
        <item x="3169"/>
        <item x="2076"/>
        <item x="6010"/>
        <item x="5006"/>
        <item x="1633"/>
        <item x="856"/>
        <item x="1628"/>
        <item x="1180"/>
        <item x="4597"/>
        <item x="5266"/>
        <item x="4358"/>
        <item x="6803"/>
        <item x="2552"/>
        <item x="2834"/>
        <item x="3246"/>
        <item x="4633"/>
        <item x="4549"/>
        <item x="5089"/>
        <item x="1110"/>
        <item x="5543"/>
        <item x="169"/>
        <item x="2564"/>
        <item x="3023"/>
        <item x="1218"/>
        <item x="6155"/>
        <item x="7"/>
        <item x="117"/>
        <item x="3062"/>
        <item x="817"/>
        <item x="390"/>
        <item x="665"/>
        <item x="1644"/>
        <item x="1869"/>
        <item x="7035"/>
        <item x="6583"/>
        <item x="1081"/>
        <item x="51"/>
        <item x="1165"/>
        <item x="5925"/>
        <item x="1219"/>
        <item x="1995"/>
        <item x="3649"/>
        <item x="1970"/>
        <item x="502"/>
        <item x="3259"/>
        <item x="3763"/>
        <item x="346"/>
        <item x="900"/>
        <item x="196"/>
        <item x="5364"/>
        <item x="2424"/>
        <item x="1425"/>
        <item x="1723"/>
        <item x="4160"/>
        <item x="1361"/>
        <item x="4089"/>
        <item x="1275"/>
        <item x="5298"/>
        <item x="2104"/>
        <item x="1880"/>
        <item x="605"/>
        <item x="479"/>
        <item x="5422"/>
        <item x="3001"/>
        <item x="3528"/>
        <item x="5731"/>
        <item x="1725"/>
        <item x="2214"/>
        <item x="5145"/>
        <item x="5251"/>
        <item x="200"/>
        <item x="2584"/>
        <item x="4056"/>
        <item x="1992"/>
        <item x="3277"/>
        <item x="126"/>
        <item x="1715"/>
        <item x="927"/>
        <item x="1684"/>
        <item x="3708"/>
        <item x="2472"/>
        <item x="6174"/>
        <item x="5683"/>
        <item x="4108"/>
        <item x="6785"/>
        <item x="5384"/>
        <item x="5289"/>
        <item x="4617"/>
        <item x="571"/>
        <item x="987"/>
        <item x="4254"/>
        <item x="1107"/>
        <item x="2156"/>
        <item x="819"/>
        <item x="2585"/>
        <item x="188"/>
        <item x="25"/>
        <item x="150"/>
        <item x="1229"/>
        <item x="766"/>
        <item x="1961"/>
        <item x="31"/>
        <item x="4498"/>
        <item x="1072"/>
        <item x="2061"/>
        <item x="4453"/>
        <item x="7069"/>
        <item x="1937"/>
        <item x="5194"/>
        <item x="1234"/>
        <item x="637"/>
        <item x="7304"/>
        <item x="5641"/>
        <item x="1208"/>
        <item x="769"/>
        <item x="3443"/>
        <item x="4903"/>
        <item x="5744"/>
        <item x="2812"/>
        <item x="2597"/>
        <item x="2109"/>
        <item x="779"/>
        <item x="3831"/>
        <item x="4949"/>
        <item x="3579"/>
        <item x="6809"/>
        <item x="3559"/>
        <item x="6840"/>
        <item x="897"/>
        <item x="4404"/>
        <item x="628"/>
        <item x="3935"/>
        <item x="7316"/>
        <item x="7067"/>
        <item x="3722"/>
        <item x="2520"/>
        <item x="720"/>
        <item x="1204"/>
        <item x="5741"/>
        <item x="4125"/>
        <item x="2458"/>
        <item x="790"/>
        <item x="4696"/>
        <item x="3856"/>
        <item x="557"/>
        <item x="5566"/>
        <item x="6147"/>
        <item x="5188"/>
        <item x="3086"/>
        <item x="489"/>
        <item x="3993"/>
        <item x="4610"/>
        <item x="1260"/>
        <item x="7191"/>
        <item x="6033"/>
        <item x="3682"/>
        <item x="5792"/>
        <item x="2366"/>
        <item x="1362"/>
        <item x="755"/>
        <item x="7098"/>
        <item x="5890"/>
        <item x="5993"/>
        <item x="5125"/>
        <item x="5321"/>
        <item x="6229"/>
        <item x="103"/>
        <item x="979"/>
        <item x="1856"/>
        <item x="6600"/>
        <item x="4026"/>
        <item x="5076"/>
        <item x="3684"/>
        <item x="1533"/>
        <item x="6634"/>
        <item x="5615"/>
        <item x="3619"/>
        <item x="2473"/>
        <item x="5065"/>
        <item x="1521"/>
        <item x="5078"/>
        <item x="4674"/>
        <item x="522"/>
        <item x="7194"/>
        <item x="631"/>
        <item x="5650"/>
        <item x="5333"/>
        <item x="1796"/>
        <item x="4932"/>
        <item x="3735"/>
        <item x="4910"/>
        <item x="2092"/>
        <item x="5120"/>
        <item x="2169"/>
        <item x="4020"/>
        <item x="5549"/>
        <item x="4403"/>
        <item x="4981"/>
        <item x="5939"/>
        <item x="6697"/>
        <item x="2754"/>
        <item x="76"/>
        <item x="1328"/>
        <item x="1189"/>
        <item x="3677"/>
        <item x="3323"/>
        <item x="1307"/>
        <item x="1958"/>
        <item x="1711"/>
        <item x="485"/>
        <item x="1071"/>
        <item x="392"/>
        <item x="1712"/>
        <item x="815"/>
        <item x="5214"/>
        <item x="4713"/>
        <item x="1997"/>
        <item x="515"/>
        <item x="152"/>
        <item x="2764"/>
        <item x="384"/>
        <item x="222"/>
        <item x="2456"/>
        <item x="6572"/>
        <item x="1884"/>
        <item x="6161"/>
        <item x="6337"/>
        <item x="6729"/>
        <item x="3569"/>
        <item x="3867"/>
        <item x="2004"/>
        <item x="5210"/>
        <item x="3321"/>
        <item x="6931"/>
        <item x="5733"/>
        <item x="6304"/>
        <item x="5932"/>
        <item x="5734"/>
        <item x="5118"/>
        <item x="6769"/>
        <item x="2238"/>
        <item x="338"/>
        <item x="1227"/>
        <item x="1484"/>
        <item x="2611"/>
        <item x="961"/>
        <item x="1467"/>
        <item x="3998"/>
        <item x="3623"/>
        <item x="75"/>
        <item x="2669"/>
        <item x="5546"/>
        <item x="2267"/>
        <item x="1826"/>
        <item x="1048"/>
        <item x="1656"/>
        <item x="2321"/>
        <item x="6056"/>
        <item x="1590"/>
        <item x="4571"/>
        <item x="467"/>
        <item x="6792"/>
        <item x="5985"/>
        <item x="3894"/>
        <item x="6637"/>
        <item x="1910"/>
        <item x="1422"/>
        <item x="3097"/>
        <item x="5277"/>
        <item x="5858"/>
        <item x="4783"/>
        <item x="206"/>
        <item x="636"/>
        <item x="1642"/>
        <item x="1819"/>
        <item x="5116"/>
        <item x="6672"/>
        <item x="5204"/>
        <item x="4695"/>
        <item x="4087"/>
        <item x="163"/>
        <item x="6983"/>
        <item x="3564"/>
        <item x="4726"/>
        <item x="474"/>
        <item x="411"/>
        <item x="2825"/>
        <item x="7369"/>
        <item x="6257"/>
        <item x="2360"/>
        <item x="3636"/>
        <item x="1589"/>
        <item x="2210"/>
        <item x="3074"/>
        <item x="3254"/>
        <item x="1571"/>
        <item x="2253"/>
        <item x="6578"/>
        <item x="1604"/>
        <item x="1813"/>
        <item x="3576"/>
        <item x="3106"/>
        <item x="2799"/>
        <item x="6948"/>
        <item x="970"/>
        <item x="3275"/>
        <item x="1059"/>
        <item x="5717"/>
        <item x="2202"/>
        <item x="2388"/>
        <item x="6045"/>
        <item x="1563"/>
        <item x="2284"/>
        <item x="4252"/>
        <item x="3632"/>
        <item x="6837"/>
        <item x="3646"/>
        <item x="437"/>
        <item x="2666"/>
        <item x="4619"/>
        <item x="2690"/>
        <item x="1946"/>
        <item x="6552"/>
        <item x="3327"/>
        <item x="7416"/>
        <item x="566"/>
        <item x="3403"/>
        <item x="4233"/>
        <item x="750"/>
        <item x="6182"/>
        <item x="435"/>
        <item x="1378"/>
        <item x="862"/>
        <item x="1933"/>
        <item x="3209"/>
        <item x="3793"/>
        <item x="4962"/>
        <item x="3293"/>
        <item x="4122"/>
        <item x="1172"/>
        <item x="6015"/>
        <item x="759"/>
        <item x="843"/>
        <item x="4813"/>
        <item x="2607"/>
        <item x="151"/>
        <item x="4188"/>
        <item x="4097"/>
        <item x="2019"/>
        <item x="7371"/>
        <item x="6407"/>
        <item x="2650"/>
        <item x="2789"/>
        <item x="6162"/>
        <item x="5944"/>
        <item x="6059"/>
        <item x="7404"/>
        <item x="452"/>
        <item x="4340"/>
        <item x="1384"/>
        <item x="5834"/>
        <item x="1285"/>
        <item x="5551"/>
        <item x="7005"/>
        <item x="6497"/>
        <item x="6845"/>
        <item x="5786"/>
        <item x="671"/>
        <item x="2135"/>
        <item x="1334"/>
        <item x="6727"/>
        <item x="5121"/>
        <item x="5975"/>
        <item x="3817"/>
        <item x="4512"/>
        <item x="4546"/>
        <item x="3690"/>
        <item x="6156"/>
        <item x="3196"/>
        <item x="3881"/>
        <item x="3387"/>
        <item x="4414"/>
        <item x="4587"/>
        <item x="4777"/>
        <item x="4984"/>
        <item x="5192"/>
        <item x="5408"/>
        <item x="1476"/>
        <item x="3918"/>
        <item x="1522"/>
        <item x="624"/>
        <item x="153"/>
        <item x="335"/>
        <item x="3777"/>
        <item x="3600"/>
        <item x="3814"/>
        <item x="4186"/>
        <item x="4775"/>
        <item x="6173"/>
        <item x="7299"/>
        <item x="1569"/>
        <item x="2038"/>
        <item x="2221"/>
        <item x="3000"/>
        <item x="1302"/>
        <item x="4210"/>
        <item x="2106"/>
        <item x="2020"/>
        <item x="3988"/>
        <item x="4390"/>
        <item x="4855"/>
        <item x="3967"/>
        <item x="5622"/>
        <item x="6603"/>
        <item x="136"/>
        <item x="3021"/>
        <item x="3616"/>
        <item x="5788"/>
        <item x="2745"/>
        <item x="443"/>
        <item x="1246"/>
        <item x="2618"/>
        <item x="1442"/>
        <item x="4206"/>
        <item x="7124"/>
        <item x="2335"/>
        <item x="5791"/>
        <item x="7126"/>
        <item x="1541"/>
        <item x="4258"/>
        <item x="745"/>
        <item x="6580"/>
        <item x="4163"/>
        <item x="4423"/>
        <item x="5613"/>
        <item x="4120"/>
        <item x="2909"/>
        <item x="4886"/>
        <item x="1458"/>
        <item x="3858"/>
        <item x="1543"/>
        <item x="4478"/>
        <item x="6037"/>
        <item x="15"/>
        <item x="3065"/>
        <item x="6584"/>
        <item x="6369"/>
        <item x="5242"/>
        <item x="2749"/>
        <item x="2633"/>
        <item x="3305"/>
        <item x="4933"/>
        <item x="6438"/>
        <item x="3836"/>
        <item x="4662"/>
        <item x="60"/>
        <item x="2532"/>
        <item x="5517"/>
        <item x="4096"/>
        <item x="3953"/>
        <item x="2849"/>
        <item x="680"/>
        <item x="5176"/>
        <item x="6008"/>
        <item x="3032"/>
        <item x="6345"/>
        <item x="4914"/>
        <item x="5123"/>
        <item x="3928"/>
        <item x="5149"/>
        <item x="5552"/>
        <item x="1888"/>
        <item x="5284"/>
        <item x="4159"/>
        <item x="6342"/>
        <item x="1472"/>
        <item x="3730"/>
        <item x="2853"/>
        <item x="4353"/>
        <item x="3725"/>
        <item x="2189"/>
        <item x="2277"/>
        <item x="1959"/>
        <item x="3629"/>
        <item x="1343"/>
        <item x="1324"/>
        <item x="2014"/>
        <item x="3203"/>
        <item x="4394"/>
        <item x="2575"/>
        <item x="3815"/>
        <item x="5851"/>
        <item x="4227"/>
        <item x="3633"/>
        <item x="983"/>
        <item x="3859"/>
        <item x="5823"/>
        <item x="4372"/>
        <item x="107"/>
        <item x="1911"/>
        <item x="4333"/>
        <item x="4471"/>
        <item x="7268"/>
        <item x="4543"/>
        <item x="7411"/>
        <item x="1500"/>
        <item x="572"/>
        <item x="5135"/>
        <item x="5344"/>
        <item x="5732"/>
        <item x="3428"/>
        <item x="6433"/>
        <item x="933"/>
        <item x="1298"/>
        <item x="1508"/>
        <item x="5621"/>
        <item x="3126"/>
        <item x="4841"/>
        <item x="2930"/>
        <item x="2977"/>
        <item x="6752"/>
        <item x="2855"/>
        <item x="2057"/>
        <item x="1537"/>
        <item x="1495"/>
        <item x="5064"/>
        <item x="271"/>
        <item x="1267"/>
        <item x="4998"/>
        <item x="7127"/>
        <item x="855"/>
        <item x="1273"/>
        <item x="2344"/>
        <item x="6265"/>
        <item x="1759"/>
        <item x="4913"/>
        <item x="5270"/>
        <item x="5132"/>
        <item x="1952"/>
        <item x="3378"/>
        <item x="1963"/>
        <item x="2688"/>
        <item x="4028"/>
        <item x="3785"/>
        <item x="4364"/>
        <item x="5534"/>
        <item x="4947"/>
        <item x="5236"/>
        <item x="5550"/>
        <item x="1094"/>
        <item x="1699"/>
        <item x="6546"/>
        <item x="7123"/>
        <item x="973"/>
        <item x="6181"/>
        <item x="1689"/>
        <item x="2098"/>
        <item x="4411"/>
        <item x="1210"/>
        <item x="6069"/>
        <item x="3980"/>
        <item x="6790"/>
        <item x="191"/>
        <item x="2559"/>
        <item x="4808"/>
        <item x="5989"/>
        <item x="5854"/>
        <item x="599"/>
        <item x="1086"/>
        <item x="267"/>
        <item x="2409"/>
        <item x="345"/>
        <item x="723"/>
        <item x="5940"/>
        <item x="661"/>
        <item x="3290"/>
        <item x="2211"/>
        <item x="3543"/>
        <item x="4585"/>
        <item x="6387"/>
        <item x="5496"/>
        <item x="4232"/>
        <item x="1568"/>
        <item x="6808"/>
        <item x="2053"/>
        <item x="2097"/>
        <item x="5976"/>
        <item x="6560"/>
        <item x="2533"/>
        <item x="2028"/>
        <item x="2251"/>
        <item x="2599"/>
        <item x="1209"/>
        <item x="6535"/>
        <item x="3218"/>
        <item x="2341"/>
        <item x="236"/>
        <item x="282"/>
        <item x="3379"/>
        <item x="510"/>
        <item x="4929"/>
        <item x="1733"/>
        <item x="1488"/>
        <item x="4922"/>
        <item x="984"/>
        <item x="4444"/>
        <item x="4620"/>
        <item x="5911"/>
        <item x="5606"/>
        <item x="7083"/>
        <item x="1804"/>
        <item x="4130"/>
        <item x="1216"/>
        <item x="7232"/>
        <item x="1607"/>
        <item x="465"/>
        <item x="3375"/>
        <item x="2600"/>
        <item x="363"/>
        <item x="2820"/>
        <item x="5905"/>
        <item x="6639"/>
        <item x="1834"/>
        <item x="6963"/>
        <item x="2225"/>
        <item x="4513"/>
        <item x="2067"/>
        <item x="3412"/>
        <item x="7140"/>
        <item x="3310"/>
        <item x="2877"/>
        <item x="4898"/>
        <item x="2237"/>
        <item x="6648"/>
        <item x="1802"/>
        <item x="5151"/>
        <item x="3336"/>
        <item x="3245"/>
        <item x="3686"/>
        <item x="7090"/>
        <item x="5133"/>
        <item x="3151"/>
        <item x="2727"/>
        <item x="3330"/>
        <item x="9"/>
        <item x="423"/>
        <item x="4840"/>
        <item x="830"/>
        <item x="6904"/>
        <item x="5671"/>
        <item x="3229"/>
        <item x="4836"/>
        <item x="3640"/>
        <item x="6939"/>
        <item x="2041"/>
        <item x="2294"/>
        <item x="6185"/>
        <item x="3650"/>
        <item x="4015"/>
        <item x="3482"/>
        <item x="5926"/>
        <item x="6776"/>
        <item x="6170"/>
        <item x="2316"/>
        <item x="1864"/>
        <item x="994"/>
        <item x="4080"/>
        <item x="3299"/>
        <item x="7075"/>
        <item x="1415"/>
        <item x="230"/>
        <item x="1099"/>
        <item x="3862"/>
        <item x="1123"/>
        <item x="4545"/>
        <item x="5812"/>
        <item x="2651"/>
        <item x="409"/>
        <item x="922"/>
        <item x="4178"/>
        <item x="5656"/>
        <item x="61"/>
        <item x="2231"/>
        <item x="2266"/>
        <item x="6465"/>
        <item x="5099"/>
        <item x="6623"/>
        <item x="4638"/>
        <item x="2367"/>
        <item x="7395"/>
        <item x="6444"/>
        <item x="7037"/>
        <item x="3772"/>
        <item x="621"/>
        <item x="7420"/>
        <item x="4165"/>
        <item x="225"/>
        <item x="3753"/>
        <item x="4115"/>
        <item x="5454"/>
        <item x="7169"/>
        <item x="3059"/>
        <item x="869"/>
        <item x="4499"/>
        <item x="5821"/>
        <item x="3943"/>
        <item x="5904"/>
        <item x="3380"/>
        <item x="5773"/>
        <item x="2190"/>
        <item x="3441"/>
        <item x="6670"/>
        <item x="130"/>
        <item x="4937"/>
        <item x="6543"/>
        <item x="3620"/>
        <item x="2817"/>
        <item x="1062"/>
        <item x="916"/>
        <item x="1714"/>
        <item x="383"/>
        <item x="4448"/>
        <item x="2583"/>
        <item x="4518"/>
        <item x="3042"/>
        <item x="5878"/>
        <item x="2639"/>
        <item x="3287"/>
        <item x="6487"/>
        <item x="2417"/>
        <item x="3024"/>
        <item x="5203"/>
        <item x="1564"/>
        <item x="1411"/>
        <item x="3260"/>
        <item x="186"/>
        <item x="3073"/>
        <item x="4132"/>
        <item x="3976"/>
        <item x="4366"/>
        <item x="4946"/>
        <item x="7250"/>
        <item x="6870"/>
        <item x="7076"/>
        <item x="644"/>
        <item x="4009"/>
        <item x="3791"/>
        <item x="480"/>
        <item x="5455"/>
        <item x="6701"/>
        <item x="320"/>
        <item x="2147"/>
        <item x="2362"/>
        <item x="6539"/>
        <item x="5481"/>
        <item x="3385"/>
        <item x="6478"/>
        <item x="354"/>
        <item x="6009"/>
        <item x="4314"/>
        <item x="4156"/>
        <item x="6509"/>
        <item x="3812"/>
        <item x="2867"/>
        <item x="3809"/>
        <item x="4011"/>
        <item x="4189"/>
        <item x="5797"/>
        <item x="2558"/>
        <item x="1222"/>
        <item x="658"/>
        <item x="6374"/>
        <item x="5712"/>
        <item x="1043"/>
        <item x="2405"/>
        <item x="7161"/>
        <item x="1304"/>
        <item x="849"/>
        <item x="6055"/>
        <item x="1745"/>
        <item x="415"/>
        <item x="3127"/>
        <item x="5349"/>
        <item x="6693"/>
        <item x="207"/>
        <item x="478"/>
        <item x="6109"/>
        <item x="838"/>
        <item x="1455"/>
        <item x="1837"/>
        <item x="2826"/>
        <item x="2432"/>
        <item x="3228"/>
        <item x="4036"/>
        <item x="3393"/>
        <item x="3977"/>
        <item x="4559"/>
        <item x="7252"/>
        <item x="0"/>
        <item x="327"/>
        <item x="6482"/>
        <item x="6866"/>
        <item x="5220"/>
        <item x="776"/>
        <item x="4986"/>
        <item x="58"/>
        <item x="2425"/>
        <item x="6088"/>
        <item x="497"/>
        <item x="6256"/>
        <item x="3038"/>
        <item x="4393"/>
        <item x="4930"/>
        <item x="3733"/>
        <item x="1781"/>
        <item x="5398"/>
        <item x="4711"/>
        <item x="4868"/>
        <item x="2122"/>
        <item x="336"/>
        <item x="1548"/>
        <item x="2946"/>
        <item x="1339"/>
        <item x="4625"/>
        <item x="3159"/>
        <item x="1211"/>
        <item x="1443"/>
        <item x="1687"/>
        <item x="5190"/>
        <item x="4800"/>
        <item x="5185"/>
        <item x="6359"/>
        <item x="5956"/>
        <item x="1585"/>
        <item x="3220"/>
        <item x="2007"/>
        <item x="6581"/>
        <item x="746"/>
        <item x="4865"/>
        <item x="3437"/>
        <item x="6383"/>
        <item x="3178"/>
        <item x="3371"/>
        <item x="289"/>
        <item x="387"/>
        <item x="4"/>
        <item x="3486"/>
        <item x="6231"/>
        <item x="6026"/>
        <item x="5016"/>
        <item x="5667"/>
        <item x="1922"/>
        <item x="2046"/>
        <item x="5296"/>
        <item x="6714"/>
        <item x="7376"/>
        <item x="4873"/>
        <item x="1389"/>
        <item x="3956"/>
        <item x="2203"/>
        <item x="6514"/>
        <item x="2082"/>
        <item x="1224"/>
        <item x="2729"/>
        <item x="453"/>
        <item x="6608"/>
        <item x="5303"/>
        <item x="3370"/>
        <item x="4844"/>
        <item x="601"/>
        <item x="1693"/>
        <item x="5859"/>
        <item x="2439"/>
        <item x="5480"/>
        <item x="5221"/>
        <item x="1191"/>
        <item x="1792"/>
        <item x="559"/>
        <item x="2118"/>
        <item x="1929"/>
        <item x="3365"/>
        <item x="2279"/>
        <item x="94"/>
        <item x="2832"/>
        <item x="394"/>
        <item x="6996"/>
        <item x="449"/>
        <item x="3404"/>
        <item x="4003"/>
        <item x="7331"/>
        <item x="6079"/>
        <item x="4240"/>
        <item x="178"/>
        <item x="7387"/>
        <item x="5689"/>
        <item x="1934"/>
        <item x="2983"/>
        <item x="6984"/>
        <item x="812"/>
        <item x="5793"/>
        <item x="690"/>
        <item x="334"/>
        <item x="6396"/>
        <item x="3902"/>
        <item x="2298"/>
        <item x="3158"/>
        <item x="6679"/>
        <item x="6703"/>
        <item x="1027"/>
        <item x="7246"/>
        <item x="3893"/>
        <item x="297"/>
        <item x="7243"/>
        <item x="3493"/>
        <item x="669"/>
        <item x="1063"/>
        <item x="4534"/>
        <item x="5467"/>
        <item x="6635"/>
        <item x="7345"/>
        <item x="1360"/>
        <item x="3529"/>
        <item x="5291"/>
        <item x="5709"/>
        <item x="7339"/>
        <item x="5743"/>
        <item x="7053"/>
        <item x="2289"/>
        <item x="3888"/>
        <item x="7156"/>
        <item x="4515"/>
        <item x="4974"/>
        <item x="2103"/>
        <item x="4725"/>
        <item x="7164"/>
        <item x="538"/>
        <item x="5216"/>
        <item x="2"/>
        <item x="340"/>
        <item x="1105"/>
        <item x="4759"/>
        <item x="3714"/>
        <item x="3472"/>
        <item x="2350"/>
        <item x="5334"/>
        <item x="4979"/>
        <item x="1138"/>
        <item x="5380"/>
        <item x="5327"/>
        <item x="5516"/>
        <item x="2969"/>
        <item x="2534"/>
        <item x="1097"/>
        <item x="7198"/>
        <item x="2407"/>
        <item x="4536"/>
        <item x="4978"/>
        <item x="3541"/>
        <item x="741"/>
        <item x="4000"/>
        <item x="3284"/>
        <item x="902"/>
        <item x="3846"/>
        <item x="4140"/>
        <item x="7054"/>
        <item x="1596"/>
        <item x="4153"/>
        <item x="3173"/>
        <item x="4068"/>
        <item x="2595"/>
        <item x="2347"/>
        <item x="567"/>
        <item x="2948"/>
        <item x="6833"/>
        <item x="1897"/>
        <item x="3130"/>
        <item x="1329"/>
        <item x="2087"/>
        <item x="7402"/>
        <item x="3811"/>
        <item x="5093"/>
        <item x="813"/>
        <item x="4334"/>
        <item x="4147"/>
        <item x="5310"/>
        <item x="4613"/>
        <item x="6955"/>
        <item x="7008"/>
        <item x="439"/>
        <item x="4431"/>
        <item x="1424"/>
        <item x="7120"/>
        <item x="963"/>
        <item x="826"/>
        <item x="7056"/>
        <item x="5864"/>
        <item x="5877"/>
        <item x="4831"/>
        <item x="144"/>
        <item x="5870"/>
        <item x="5164"/>
        <item x="5927"/>
        <item x="6316"/>
        <item x="5597"/>
        <item x="1696"/>
        <item x="4439"/>
        <item x="6054"/>
        <item x="6626"/>
        <item x="2003"/>
        <item x="4828"/>
        <item x="2687"/>
        <item x="1705"/>
        <item x="2712"/>
        <item x="1372"/>
        <item x="4038"/>
        <item x="2717"/>
        <item x="4780"/>
        <item x="5662"/>
        <item x="6353"/>
        <item x="808"/>
        <item x="6653"/>
        <item x="5537"/>
        <item x="1452"/>
        <item x="545"/>
        <item x="2753"/>
        <item x="5527"/>
        <item x="1519"/>
        <item x="3965"/>
        <item x="1417"/>
        <item x="106"/>
        <item x="3397"/>
        <item x="105"/>
        <item x="3191"/>
        <item x="3282"/>
        <item x="3652"/>
        <item x="4242"/>
        <item x="3503"/>
        <item x="500"/>
        <item x="3525"/>
        <item x="4450"/>
        <item x="4229"/>
        <item x="5921"/>
        <item x="6511"/>
        <item x="4167"/>
        <item x="1625"/>
        <item x="660"/>
        <item x="1128"/>
        <item x="1634"/>
        <item x="1842"/>
        <item x="2259"/>
        <item x="6702"/>
        <item x="5119"/>
        <item x="4863"/>
        <item x="296"/>
        <item x="4897"/>
        <item x="408"/>
        <item x="7419"/>
        <item x="1257"/>
        <item x="2500"/>
        <item x="1824"/>
        <item x="4174"/>
        <item x="6498"/>
        <item x="5352"/>
        <item x="7272"/>
        <item x="328"/>
        <item x="3490"/>
        <item x="1018"/>
        <item x="444"/>
        <item x="6434"/>
        <item x="2091"/>
        <item x="277"/>
        <item x="6192"/>
        <item x="2602"/>
        <item x="5897"/>
        <item x="3962"/>
        <item x="1773"/>
        <item x="4664"/>
        <item x="6062"/>
        <item x="6382"/>
        <item x="3093"/>
        <item x="2217"/>
        <item x="2858"/>
        <item x="744"/>
        <item x="962"/>
        <item x="5986"/>
        <item x="3448"/>
        <item x="7137"/>
        <item x="6589"/>
        <item x="4581"/>
        <item x="6738"/>
        <item x="3635"/>
        <item x="6094"/>
        <item x="1445"/>
        <item x="1263"/>
        <item x="6722"/>
        <item x="1265"/>
        <item x="3283"/>
        <item x="1830"/>
        <item x="2794"/>
        <item x="2001"/>
        <item x="5781"/>
        <item x="1336"/>
        <item x="569"/>
        <item x="3510"/>
        <item x="1683"/>
        <item x="2280"/>
        <item x="801"/>
        <item x="906"/>
        <item x="527"/>
        <item x="4126"/>
        <item x="2521"/>
        <item x="3679"/>
        <item x="4435"/>
        <item x="5737"/>
        <item x="3958"/>
        <item x="7363"/>
        <item x="6553"/>
        <item x="2270"/>
        <item x="2477"/>
        <item x="4477"/>
        <item x="1164"/>
        <item x="172"/>
        <item x="2733"/>
        <item x="5916"/>
        <item x="6299"/>
        <item x="5604"/>
        <item x="2641"/>
        <item x="4602"/>
        <item x="6034"/>
        <item x="6691"/>
        <item x="7289"/>
        <item x="3832"/>
        <item x="3939"/>
        <item x="5525"/>
        <item x="4843"/>
        <item x="3090"/>
        <item x="6039"/>
        <item x="2907"/>
        <item x="5889"/>
        <item x="7328"/>
        <item x="7381"/>
        <item x="3671"/>
        <item x="5779"/>
        <item x="5090"/>
        <item x="1014"/>
        <item x="3176"/>
        <item x="2911"/>
        <item x="4901"/>
        <item x="3492"/>
        <item x="5568"/>
        <item x="3273"/>
        <item x="795"/>
        <item x="62"/>
        <item x="5275"/>
        <item x="6424"/>
        <item x="2095"/>
        <item x="5138"/>
        <item x="2725"/>
        <item x="3462"/>
        <item x="5599"/>
        <item x="6855"/>
        <item x="4737"/>
        <item x="4066"/>
        <item x="5222"/>
        <item x="4271"/>
        <item x="1207"/>
        <item x="2768"/>
        <item x="6072"/>
        <item x="627"/>
        <item x="3618"/>
        <item x="7375"/>
        <item x="596"/>
        <item x="1423"/>
        <item x="276"/>
        <item x="256"/>
        <item x="3112"/>
        <item x="2000"/>
        <item x="5865"/>
        <item x="1116"/>
        <item x="6966"/>
        <item x="3957"/>
        <item x="1098"/>
        <item x="6813"/>
        <item x="1093"/>
        <item x="4834"/>
        <item x="5776"/>
        <item x="2192"/>
        <item x="210"/>
        <item x="3467"/>
        <item x="7357"/>
        <item x="6389"/>
        <item x="926"/>
        <item x="4336"/>
        <item x="6215"/>
        <item x="2250"/>
        <item x="197"/>
        <item x="6712"/>
        <item x="1363"/>
        <item x="4524"/>
        <item x="341"/>
        <item x="895"/>
        <item x="2695"/>
        <item x="3267"/>
        <item x="3251"/>
        <item x="1621"/>
        <item x="6525"/>
        <item x="6942"/>
        <item x="1178"/>
        <item x="6194"/>
        <item x="5863"/>
        <item x="2818"/>
        <item x="674"/>
        <item x="4847"/>
        <item x="396"/>
        <item x="6669"/>
        <item x="3406"/>
        <item x="5358"/>
        <item x="4274"/>
        <item x="6217"/>
        <item x="1335"/>
        <item x="1598"/>
        <item x="10"/>
        <item x="1"/>
        <item x="2022"/>
        <item x="3418"/>
        <item x="1710"/>
        <item x="33"/>
        <item x="5571"/>
        <item x="7011"/>
        <item x="6355"/>
        <item x="6175"/>
        <item x="6986"/>
        <item x="3587"/>
        <item x="5484"/>
        <item x="286"/>
        <item x="3085"/>
        <item x="6881"/>
        <item x="619"/>
        <item x="555"/>
        <item x="5577"/>
        <item x="3992"/>
        <item x="5936"/>
        <item x="4378"/>
        <item x="4953"/>
        <item x="5446"/>
        <item x="3094"/>
        <item x="6756"/>
        <item x="1023"/>
        <item x="5254"/>
        <item x="6561"/>
        <item x="931"/>
        <item x="1807"/>
        <item x="2654"/>
        <item x="6087"/>
        <item x="5021"/>
        <item x="7277"/>
        <item x="648"/>
        <item x="4769"/>
        <item x="4931"/>
        <item x="774"/>
        <item x="2627"/>
        <item x="6053"/>
        <item x="3746"/>
        <item x="6655"/>
        <item x="591"/>
        <item x="5308"/>
        <item x="4603"/>
        <item x="6782"/>
        <item x="2720"/>
        <item x="5124"/>
        <item x="4357"/>
        <item x="2594"/>
        <item x="4971"/>
        <item x="608"/>
        <item x="1457"/>
        <item x="5307"/>
        <item x="1919"/>
        <item x="4419"/>
        <item x="6964"/>
        <item x="5810"/>
        <item x="2833"/>
        <item x="6179"/>
        <item x="7427"/>
        <item x="5967"/>
        <item x="95"/>
        <item x="6285"/>
        <item x="672"/>
        <item x="3164"/>
        <item x="4209"/>
        <item x="7230"/>
        <item x="4672"/>
        <item x="3359"/>
        <item x="3631"/>
        <item x="2400"/>
        <item x="3955"/>
        <item x="305"/>
        <item x="2881"/>
        <item x="5806"/>
        <item x="2531"/>
        <item x="1134"/>
        <item x="1418"/>
        <item x="6794"/>
        <item x="4427"/>
        <item x="5148"/>
        <item x="4560"/>
        <item x="5541"/>
        <item x="4408"/>
        <item x="4743"/>
        <item x="3438"/>
        <item x="6957"/>
        <item x="2772"/>
        <item x="988"/>
        <item x="2433"/>
        <item x="7238"/>
        <item x="6027"/>
        <item x="6042"/>
        <item x="5487"/>
        <item x="848"/>
        <item x="3555"/>
        <item x="639"/>
        <item x="5094"/>
        <item x="1801"/>
        <item x="1900"/>
        <item x="7103"/>
        <item x="4325"/>
        <item x="5673"/>
        <item x="584"/>
        <item x="6024"/>
        <item x="54"/>
        <item x="5104"/>
        <item x="6277"/>
        <item x="6118"/>
        <item x="6696"/>
        <item x="5651"/>
        <item x="4623"/>
        <item x="3698"/>
        <item x="1530"/>
        <item x="4309"/>
        <item x="4236"/>
        <item x="3478"/>
        <item x="504"/>
        <item x="1321"/>
        <item x="6178"/>
        <item x="4032"/>
        <item x="5084"/>
        <item x="4101"/>
        <item x="4861"/>
        <item x="2480"/>
        <item x="2876"/>
        <item x="5617"/>
        <item x="3653"/>
        <item x="4072"/>
        <item x="6106"/>
        <item x="2784"/>
        <item x="2444"/>
        <item x="2897"/>
        <item x="2937"/>
        <item x="2308"/>
        <item x="2048"/>
        <item x="2766"/>
        <item x="5153"/>
        <item x="1175"/>
        <item x="7293"/>
        <item x="3896"/>
        <item x="2073"/>
        <item x="4751"/>
        <item x="5499"/>
        <item x="6554"/>
        <item x="5051"/>
        <item x="218"/>
        <item x="2322"/>
        <item x="5139"/>
        <item x="5912"/>
        <item x="6924"/>
        <item x="5813"/>
        <item x="7148"/>
        <item x="4369"/>
        <item x="2689"/>
        <item x="5162"/>
        <item x="2968"/>
        <item x="1148"/>
        <item x="7352"/>
        <item x="1259"/>
        <item x="360"/>
        <item x="7215"/>
        <item x="6971"/>
        <item x="5625"/>
        <item x="990"/>
        <item x="5881"/>
        <item x="3923"/>
        <item x="3475"/>
        <item x="894"/>
        <item x="4764"/>
        <item x="5758"/>
        <item x="4642"/>
        <item x="146"/>
        <item x="5968"/>
        <item x="4762"/>
        <item x="3027"/>
        <item x="3933"/>
        <item x="5868"/>
        <item x="3028"/>
        <item x="4687"/>
        <item x="6645"/>
        <item x="5949"/>
        <item x="5811"/>
        <item x="5510"/>
        <item x="6965"/>
        <item x="3710"/>
        <item x="2054"/>
        <item x="6504"/>
        <item x="5909"/>
        <item x="7355"/>
        <item x="5083"/>
        <item x="4303"/>
        <item x="1861"/>
        <item x="822"/>
        <item x="2796"/>
        <item x="4525"/>
        <item x="1867"/>
        <item x="6264"/>
        <item x="1964"/>
        <item x="1468"/>
        <item x="4281"/>
        <item x="426"/>
        <item x="6593"/>
        <item x="6411"/>
        <item x="5245"/>
        <item x="6568"/>
        <item x="6473"/>
        <item x="4599"/>
        <item x="5830"/>
        <item x="6258"/>
        <item x="3060"/>
        <item x="5312"/>
        <item x="6801"/>
        <item x="2011"/>
        <item x="7417"/>
        <item x="670"/>
        <item x="6902"/>
        <item x="4107"/>
        <item x="3614"/>
        <item x="3515"/>
        <item x="6641"/>
        <item x="7045"/>
        <item x="2816"/>
        <item x="2718"/>
        <item x="258"/>
        <item x="6331"/>
        <item x="7092"/>
        <item x="322"/>
        <item x="2914"/>
        <item x="182"/>
        <item x="540"/>
        <item x="6847"/>
        <item x="4588"/>
        <item x="1662"/>
        <item x="5554"/>
        <item x="5931"/>
        <item x="6326"/>
        <item x="3912"/>
        <item x="1619"/>
        <item x="5299"/>
        <item x="4942"/>
        <item x="5703"/>
        <item x="5225"/>
        <item x="1493"/>
        <item x="3255"/>
        <item x="707"/>
        <item x="4919"/>
        <item x="6172"/>
        <item x="3622"/>
        <item x="4614"/>
        <item x="5258"/>
        <item x="2896"/>
        <item x="7344"/>
        <item x="7340"/>
        <item x="3800"/>
        <item x="4782"/>
        <item x="6867"/>
        <item x="6317"/>
        <item x="2561"/>
        <item x="7110"/>
        <item x="1794"/>
        <item x="57"/>
        <item x="3010"/>
        <item x="6238"/>
        <item x="5579"/>
        <item x="7394"/>
        <item x="4275"/>
        <item x="127"/>
        <item x="46"/>
        <item x="4531"/>
        <item x="5366"/>
        <item x="308"/>
        <item x="6765"/>
        <item x="2222"/>
        <item x="1680"/>
        <item x="7099"/>
        <item x="6093"/>
        <item x="2819"/>
        <item x="1857"/>
        <item x="1924"/>
        <item x="5992"/>
        <item x="509"/>
        <item x="2418"/>
        <item x="3656"/>
        <item x="6987"/>
        <item x="2778"/>
        <item x="846"/>
        <item x="1463"/>
        <item x="29"/>
        <item x="4939"/>
        <item x="1782"/>
        <item x="5189"/>
        <item x="6915"/>
        <item x="6772"/>
        <item x="4406"/>
        <item x="6788"/>
        <item x="4892"/>
        <item x="4081"/>
        <item x="99"/>
        <item x="5424"/>
        <item x="1117"/>
        <item x="1799"/>
        <item x="96"/>
        <item x="116"/>
        <item x="1682"/>
        <item x="2864"/>
        <item x="886"/>
        <item x="695"/>
        <item x="2220"/>
        <item x="3011"/>
        <item x="2974"/>
        <item x="170"/>
        <item x="6569"/>
        <item x="6388"/>
        <item x="3041"/>
        <item x="4980"/>
        <item x="7337"/>
        <item x="1183"/>
        <item x="1823"/>
        <item x="1113"/>
        <item x="3361"/>
        <item x="3419"/>
        <item x="2463"/>
        <item x="2852"/>
        <item x="5612"/>
        <item x="6096"/>
        <item x="3669"/>
        <item x="3358"/>
        <item x="1407"/>
        <item x="820"/>
        <item x="7151"/>
        <item x="4470"/>
        <item x="6717"/>
        <item x="5430"/>
        <item x="5409"/>
        <item x="5386"/>
        <item x="5508"/>
        <item x="6368"/>
        <item x="6974"/>
        <item x="3886"/>
        <item x="1203"/>
        <item x="2890"/>
        <item x="1641"/>
        <item x="22"/>
        <item x="1534"/>
        <item x="3738"/>
        <item x="842"/>
        <item x="4955"/>
        <item x="413"/>
        <item x="7361"/>
        <item x="67"/>
        <item x="6501"/>
        <item x="810"/>
        <item x="4105"/>
        <item x="6450"/>
        <item x="1359"/>
        <item x="4809"/>
        <item x="2248"/>
        <item x="5241"/>
        <item x="5476"/>
        <item x="643"/>
        <item x="6332"/>
        <item x="6251"/>
        <item x="6177"/>
        <item x="6212"/>
        <item x="5060"/>
        <item x="6115"/>
        <item x="861"/>
        <item x="112"/>
        <item x="1255"/>
        <item x="4708"/>
        <item x="6694"/>
        <item x="2936"/>
        <item x="4700"/>
        <item x="6884"/>
        <item x="4363"/>
        <item x="5745"/>
        <item x="6230"/>
        <item x="3405"/>
        <item x="5802"/>
        <item x="3964"/>
        <item x="1719"/>
        <item x="7071"/>
        <item x="7412"/>
        <item x="4389"/>
        <item x="4823"/>
        <item x="5849"/>
        <item x="1702"/>
        <item x="6452"/>
        <item x="5998"/>
        <item x="7208"/>
        <item x="2162"/>
        <item x="6595"/>
        <item x="1806"/>
        <item x="184"/>
        <item x="2044"/>
        <item x="6775"/>
        <item x="1752"/>
        <item x="5346"/>
        <item x="5728"/>
        <item x="6114"/>
        <item x="5181"/>
        <item x="7158"/>
        <item x="1844"/>
        <item x="7152"/>
        <item x="6522"/>
        <item x="4193"/>
        <item x="3414"/>
        <item x="5402"/>
        <item x="1789"/>
        <item x="4552"/>
        <item x="4990"/>
        <item x="6131"/>
        <item x="772"/>
        <item x="5748"/>
        <item x="7015"/>
        <item x="1126"/>
        <item x="4825"/>
        <item x="5047"/>
        <item x="620"/>
        <item x="943"/>
        <item x="4604"/>
        <item x="1943"/>
        <item x="6910"/>
        <item x="5913"/>
        <item x="6292"/>
        <item x="6099"/>
        <item x="811"/>
        <item x="7378"/>
        <item x="4768"/>
        <item x="6846"/>
        <item x="59"/>
        <item x="6448"/>
        <item x="1579"/>
        <item x="3214"/>
        <item x="2774"/>
        <item x="4811"/>
        <item x="4047"/>
        <item x="1800"/>
        <item x="576"/>
        <item x="5324"/>
        <item x="4017"/>
        <item x="6962"/>
        <item x="5218"/>
        <item x="3740"/>
        <item x="5524"/>
        <item x="2342"/>
        <item x="3167"/>
        <item x="1215"/>
        <item x="266"/>
        <item x="7217"/>
        <item x="7101"/>
        <item x="5655"/>
        <item x="142"/>
        <item x="2567"/>
        <item x="5518"/>
        <item x="5908"/>
        <item x="4286"/>
        <item x="7231"/>
        <item x="2810"/>
        <item x="6356"/>
        <item x="420"/>
        <item x="5918"/>
        <item x="6100"/>
        <item x="6295"/>
        <item x="6490"/>
        <item x="6031"/>
        <item x="1636"/>
        <item x="2739"/>
        <item x="5892"/>
        <item x="5108"/>
        <item x="6718"/>
        <item x="3444"/>
        <item x="5235"/>
        <item x="7301"/>
        <item x="539"/>
        <item x="3122"/>
        <item x="6057"/>
        <item x="5804"/>
        <item x="4812"/>
        <item x="5412"/>
        <item x="6323"/>
        <item x="6245"/>
        <item x="4102"/>
        <item x="5946"/>
        <item x="3739"/>
        <item x="5794"/>
        <item x="6208"/>
        <item x="5158"/>
        <item x="128"/>
        <item x="4367"/>
        <item x="2769"/>
        <item x="2661"/>
        <item x="2010"/>
        <item x="6281"/>
        <item x="6799"/>
        <item x="5432"/>
        <item x="5331"/>
        <item x="2527"/>
        <item x="4280"/>
        <item x="2015"/>
        <item x="6824"/>
        <item x="3449"/>
        <item x="6515"/>
        <item x="5416"/>
        <item x="6166"/>
        <item x="4583"/>
        <item x="6422"/>
        <item x="5736"/>
        <item x="7326"/>
        <item x="5045"/>
        <item x="5448"/>
        <item x="5066"/>
        <item x="7425"/>
        <item x="6659"/>
        <item x="7393"/>
        <item x="3480"/>
        <item x="5784"/>
        <item x="49"/>
        <item x="2846"/>
        <item x="3776"/>
        <item x="4198"/>
        <item x="3026"/>
        <item x="4686"/>
        <item x="5110"/>
        <item x="1545"/>
        <item x="23"/>
        <item x="640"/>
        <item x="5493"/>
        <item x="739"/>
        <item x="2269"/>
        <item x="6361"/>
        <item x="2454"/>
        <item x="4192"/>
        <item x="2879"/>
        <item x="473"/>
        <item x="837"/>
        <item x="1462"/>
        <item x="434"/>
        <item x="6476"/>
        <item x="3627"/>
        <item x="7332"/>
        <item x="5637"/>
        <item x="5687"/>
        <item x="493"/>
        <item x="7003"/>
        <item x="1170"/>
        <item x="3509"/>
        <item x="87"/>
        <item x="309"/>
        <item x="5003"/>
        <item x="6268"/>
        <item x="5540"/>
        <item x="1388"/>
        <item x="7350"/>
        <item x="5017"/>
        <item x="1778"/>
        <item x="3719"/>
        <item x="6571"/>
        <item x="4430"/>
        <item x="1400"/>
        <item x="4799"/>
        <item x="1239"/>
        <item x="3377"/>
        <item x="5547"/>
        <item x="290"/>
        <item x="7374"/>
        <item x="1846"/>
        <item x="3880"/>
        <item x="3348"/>
        <item x="666"/>
        <item x="1056"/>
        <item x="5602"/>
        <item x="56"/>
        <item x="5427"/>
        <item x="4848"/>
        <item x="4894"/>
        <item x="5070"/>
        <item x="5063"/>
        <item x="7055"/>
        <item x="1790"/>
        <item x="2045"/>
        <item x="4173"/>
        <item x="2545"/>
        <item x="5592"/>
        <item x="6190"/>
        <item x="498"/>
        <item x="2791"/>
        <item x="1330"/>
        <item x="3188"/>
        <item x="284"/>
        <item x="6523"/>
        <item x="2066"/>
        <item x="6575"/>
        <item x="4195"/>
        <item x="7396"/>
        <item x="3279"/>
        <item x="3674"/>
        <item x="778"/>
        <item x="2516"/>
        <item x="6372"/>
        <item x="6690"/>
        <item x="156"/>
        <item x="4590"/>
        <item x="6890"/>
        <item x="6305"/>
        <item x="7282"/>
        <item x="6923"/>
        <item x="6988"/>
        <item x="1560"/>
        <item x="4509"/>
        <item x="4466"/>
        <item x="5109"/>
        <item x="4267"/>
        <item x="6784"/>
        <item x="7346"/>
        <item x="3550"/>
        <item x="5795"/>
        <item x="2413"/>
        <item x="561"/>
        <item x="7039"/>
        <item x="1435"/>
        <item x="6541"/>
        <item x="2442"/>
        <item x="3691"/>
        <item x="4820"/>
        <item x="1051"/>
        <item x="2200"/>
        <item x="4250"/>
        <item x="6604"/>
        <item x="3189"/>
        <item x="6423"/>
        <item x="6126"/>
        <item x="573"/>
        <item x="456"/>
        <item x="2216"/>
        <item x="2839"/>
        <item x="48"/>
        <item x="1753"/>
        <item x="6555"/>
        <item x="4578"/>
        <item x="882"/>
        <item x="5114"/>
        <item x="5929"/>
        <item x="3783"/>
        <item x="4168"/>
        <item x="3974"/>
        <item x="399"/>
        <item x="6074"/>
        <item x="5640"/>
        <item x="3582"/>
        <item x="1067"/>
        <item x="4717"/>
        <item x="6802"/>
        <item x="3003"/>
        <item x="5253"/>
        <item x="3524"/>
        <item x="6241"/>
        <item x="6853"/>
        <item x="5393"/>
        <item x="2150"/>
        <item x="2018"/>
        <item x="5969"/>
        <item x="6233"/>
        <item x="6663"/>
        <item x="4517"/>
        <item x="2507"/>
        <item x="4094"/>
        <item x="6091"/>
        <item x="6719"/>
        <item x="3864"/>
        <item x="2139"/>
        <item x="4702"/>
        <item x="5627"/>
        <item x="235"/>
        <item x="6534"/>
        <item x="3216"/>
        <item x="1957"/>
        <item x="3750"/>
        <item x="7219"/>
        <item x="6612"/>
        <item x="3104"/>
        <item x="400"/>
        <item x="438"/>
        <item x="743"/>
        <item x="6023"/>
        <item x="404"/>
        <item x="2278"/>
        <item x="4422"/>
        <item x="2773"/>
        <item x="965"/>
        <item x="4877"/>
        <item x="1909"/>
        <item x="6491"/>
        <item x="2416"/>
        <item x="3208"/>
        <item x="6013"/>
        <item x="4059"/>
        <item x="4697"/>
        <item x="3147"/>
        <item x="3396"/>
        <item x="4170"/>
        <item x="4175"/>
        <item x="6313"/>
        <item x="768"/>
        <item x="388"/>
        <item x="5805"/>
        <item x="4273"/>
        <item x="6627"/>
        <item x="7068"/>
        <item x="5406"/>
        <item x="977"/>
        <item x="4485"/>
        <item x="5507"/>
        <item x="3447"/>
        <item x="5036"/>
        <item x="2332"/>
        <item x="3810"/>
        <item x="5315"/>
        <item x="3350"/>
        <item x="2051"/>
        <item x="1547"/>
        <item x="1306"/>
        <item x="3770"/>
        <item x="3575"/>
        <item x="2851"/>
        <item x="7226"/>
        <item x="4269"/>
        <item x="896"/>
        <item x="278"/>
        <item x="5032"/>
        <item x="3505"/>
        <item x="847"/>
        <item x="3779"/>
        <item x="1154"/>
        <item x="6336"/>
        <item x="872"/>
        <item x="6165"/>
        <item x="901"/>
        <item x="4332"/>
        <item x="4045"/>
        <item x="4446"/>
        <item x="6935"/>
        <item x="7093"/>
        <item x="3398"/>
        <item x="3788"/>
        <item x="5150"/>
        <item x="2065"/>
        <item x="5762"/>
        <item x="505"/>
        <item x="3870"/>
        <item x="7368"/>
        <item x="971"/>
        <item x="1839"/>
        <item x="1241"/>
        <item x="932"/>
        <item x="5039"/>
        <item x="1772"/>
        <item x="483"/>
        <item x="3253"/>
        <item x="6839"/>
        <item x="2640"/>
        <item x="518"/>
        <item x="1701"/>
        <item x="1370"/>
        <item x="4077"/>
        <item x="821"/>
        <item x="4651"/>
        <item x="3314"/>
        <item x="3696"/>
        <item x="2503"/>
        <item x="5605"/>
        <item x="6762"/>
        <item x="6562"/>
        <item x="3182"/>
        <item x="149"/>
        <item x="2371"/>
        <item x="7229"/>
        <item x="2240"/>
        <item x="5137"/>
        <item x="3451"/>
        <item x="4405"/>
        <item x="4733"/>
        <item x="6386"/>
        <item x="52"/>
        <item x="5011"/>
        <item x="7078"/>
        <item x="2369"/>
        <item x="7094"/>
        <item x="2813"/>
        <item x="1942"/>
        <item x="3250"/>
        <item x="43"/>
        <item x="3289"/>
        <item x="5987"/>
        <item x="825"/>
        <item x="7171"/>
        <item x="4796"/>
        <item x="3839"/>
        <item x="6467"/>
        <item x="6662"/>
        <item x="7030"/>
        <item x="3135"/>
        <item x="4307"/>
        <item x="5010"/>
        <item x="414"/>
        <item x="5211"/>
        <item x="5569"/>
        <item x="3940"/>
        <item x="7384"/>
        <item x="3476"/>
        <item x="6330"/>
        <item x="3799"/>
        <item x="1193"/>
        <item x="3473"/>
        <item x="353"/>
        <item x="6650"/>
        <item x="4576"/>
        <item x="1515"/>
        <item x="2509"/>
        <item x="4870"/>
        <item x="2942"/>
        <item x="2449"/>
        <item x="6060"/>
        <item x="3234"/>
        <item x="4368"/>
        <item x="6228"/>
        <item x="3607"/>
        <item x="3040"/>
        <item x="7291"/>
        <item x="6506"/>
        <item x="2756"/>
        <item x="2227"/>
        <item x="1870"/>
        <item x="2892"/>
        <item x="5706"/>
        <item x="4688"/>
        <item x="4508"/>
        <item x="3597"/>
        <item x="1906"/>
        <item x="6005"/>
        <item x="243"/>
        <item x="3144"/>
        <item x="2899"/>
        <item x="1553"/>
        <item x="558"/>
        <item x="4010"/>
        <item x="2263"/>
        <item x="3568"/>
        <item x="3932"/>
        <item x="1114"/>
        <item x="2967"/>
        <item x="4778"/>
        <item x="5403"/>
        <item x="461"/>
        <item x="5961"/>
        <item x="1889"/>
        <item x="5996"/>
        <item x="2152"/>
        <item x="2080"/>
        <item x="3274"/>
        <item x="3876"/>
        <item x="4376"/>
        <item x="565"/>
        <item x="2954"/>
        <item x="5973"/>
        <item x="7146"/>
        <item x="6908"/>
        <item x="2475"/>
        <item x="157"/>
        <item x="2170"/>
        <item x="2847"/>
        <item x="7096"/>
        <item x="1276"/>
        <item x="4803"/>
        <item x="5882"/>
        <item x="4461"/>
        <item x="3210"/>
        <item x="1843"/>
        <item x="5361"/>
        <item x="1966"/>
        <item x="1070"/>
        <item x="3808"/>
        <item x="4400"/>
        <item x="1096"/>
        <item x="36"/>
        <item x="7343"/>
        <item x="4666"/>
        <item x="2283"/>
        <item x="2701"/>
        <item x="5357"/>
        <item x="4716"/>
        <item x="800"/>
        <item x="2166"/>
        <item x="4449"/>
        <item x="2528"/>
        <item x="6167"/>
        <item x="6346"/>
        <item x="6733"/>
        <item x="730"/>
        <item x="180"/>
        <item x="4763"/>
        <item x="7181"/>
        <item x="7432"/>
        <item x="4793"/>
        <item x="2844"/>
        <item x="2694"/>
        <item x="4742"/>
        <item x="4085"/>
        <item x="788"/>
        <item x="6413"/>
        <item x="1617"/>
        <item x="3496"/>
        <item x="6431"/>
        <item x="5862"/>
        <item x="1608"/>
        <item x="3054"/>
        <item x="1978"/>
        <item x="6011"/>
        <item x="568"/>
        <item x="5197"/>
        <item x="3186"/>
        <item x="2340"/>
        <item x="5030"/>
        <item x="4220"/>
        <item x="3317"/>
        <item x="2517"/>
        <item x="3067"/>
        <item x="6068"/>
        <item x="2282"/>
        <item x="3288"/>
        <item x="3663"/>
        <item x="1667"/>
        <item x="7032"/>
        <item x="4318"/>
        <item x="301"/>
        <item x="1618"/>
        <item x="714"/>
        <item x="6494"/>
        <item x="7020"/>
        <item x="357"/>
        <item x="3990"/>
        <item x="4582"/>
        <item x="4663"/>
        <item x="5789"/>
        <item x="544"/>
        <item x="616"/>
        <item x="2440"/>
        <item x="5453"/>
        <item x="3643"/>
        <item x="2541"/>
        <item x="2809"/>
        <item x="5301"/>
        <item x="1853"/>
        <item x="1681"/>
        <item x="4329"/>
        <item x="5827"/>
        <item x="6454"/>
        <item x="3840"/>
        <item x="3222"/>
        <item x="5278"/>
        <item x="4118"/>
        <item x="5840"/>
        <item x="5685"/>
        <item x="4231"/>
        <item x="1061"/>
        <item x="1679"/>
        <item x="1024"/>
        <item x="3039"/>
        <item x="6826"/>
        <item x="4152"/>
        <item x="6462"/>
        <item x="2268"/>
        <item x="2426"/>
        <item x="4001"/>
        <item x="4802"/>
        <item x="5100"/>
        <item x="2721"/>
        <item x="2376"/>
        <item x="3819"/>
        <item x="3999"/>
        <item x="2568"/>
        <item x="4457"/>
        <item x="6652"/>
        <item x="6544"/>
        <item x="2271"/>
        <item x="5444"/>
        <item x="5255"/>
        <item x="6675"/>
        <item x="7263"/>
        <item x="6137"/>
        <item x="5505"/>
        <item x="1037"/>
        <item x="253"/>
        <item x="2542"/>
        <item x="5575"/>
        <item x="265"/>
        <item x="5055"/>
        <item x="316"/>
        <item x="4818"/>
        <item x="1287"/>
        <item x="6040"/>
        <item x="1290"/>
        <item x="6928"/>
        <item x="2450"/>
        <item x="6732"/>
        <item x="4346"/>
        <item x="6905"/>
        <item x="2466"/>
        <item x="1776"/>
        <item x="13"/>
        <item x="3883"/>
        <item x="1692"/>
        <item x="1140"/>
        <item x="3227"/>
        <item x="6453"/>
        <item x="5710"/>
        <item x="1828"/>
        <item x="4951"/>
        <item x="4356"/>
        <item x="4661"/>
        <item x="5240"/>
        <item x="7183"/>
        <item x="5833"/>
        <item x="3099"/>
        <item x="3394"/>
        <item x="4612"/>
        <item x="5836"/>
        <item x="3662"/>
        <item x="792"/>
        <item x="5729"/>
        <item x="6117"/>
        <item x="6951"/>
        <item x="5896"/>
        <item x="5560"/>
        <item x="285"/>
        <item x="5439"/>
        <item x="3919"/>
        <item x="5562"/>
        <item x="7385"/>
        <item x="6980"/>
        <item x="4071"/>
        <item x="3117"/>
        <item x="2428"/>
        <item x="3778"/>
        <item x="6244"/>
        <item x="5178"/>
        <item x="5256"/>
        <item x="6502"/>
        <item x="4399"/>
        <item x="5607"/>
        <item x="7125"/>
        <item x="6991"/>
        <item x="1171"/>
        <item x="4707"/>
        <item x="6654"/>
        <item x="425"/>
        <item x="2792"/>
        <item x="4315"/>
        <item x="1168"/>
        <item x="4415"/>
        <item x="416"/>
        <item x="3450"/>
        <item x="3533"/>
        <item x="5209"/>
        <item x="7157"/>
        <item x="64"/>
        <item x="2964"/>
        <item x="2904"/>
        <item x="3996"/>
        <item x="2590"/>
        <item x="7367"/>
        <item x="2999"/>
        <item x="1915"/>
        <item x="704"/>
        <item x="391"/>
        <item x="2525"/>
        <item x="6050"/>
        <item x="3148"/>
        <item x="4034"/>
        <item x="5620"/>
        <item x="219"/>
        <item x="3879"/>
        <item x="6806"/>
        <item x="1986"/>
        <item x="5374"/>
        <item x="5206"/>
        <item x="6211"/>
        <item x="3422"/>
        <item x="1606"/>
        <item x="5711"/>
        <item x="4383"/>
        <item x="477"/>
        <item x="1601"/>
        <item x="4218"/>
        <item x="925"/>
        <item x="4845"/>
        <item x="6343"/>
        <item x="2393"/>
        <item x="3231"/>
        <item x="245"/>
        <item x="2387"/>
        <item x="3494"/>
        <item x="3423"/>
        <item x="4705"/>
        <item x="2254"/>
        <item x="5991"/>
        <item x="3634"/>
        <item x="4008"/>
        <item x="5389"/>
        <item x="6252"/>
        <item x="7399"/>
        <item x="5553"/>
        <item x="5573"/>
        <item x="1603"/>
        <item x="1611"/>
        <item x="215"/>
        <item x="942"/>
        <item x="4058"/>
        <item x="6551"/>
        <item x="5817"/>
        <item x="5688"/>
        <item x="753"/>
        <item x="4298"/>
        <item x="3205"/>
        <item x="2857"/>
        <item x="4019"/>
        <item x="5724"/>
        <item x="5915"/>
        <item x="5535"/>
        <item x="5343"/>
        <item x="1729"/>
        <item x="5355"/>
        <item x="4921"/>
        <item x="1325"/>
        <item x="1478"/>
        <item x="1982"/>
        <item x="2786"/>
        <item x="1349"/>
        <item x="5433"/>
        <item x="4359"/>
        <item x="6862"/>
        <item x="1040"/>
        <item x="6920"/>
        <item x="4679"/>
        <item x="2685"/>
        <item x="2980"/>
        <item x="2307"/>
        <item x="213"/>
        <item x="4380"/>
        <item x="6995"/>
        <item x="3519"/>
        <item x="6540"/>
        <item x="5085"/>
        <item x="6851"/>
        <item x="5947"/>
        <item x="5319"/>
        <item x="6559"/>
        <item x="2742"/>
        <item x="7012"/>
        <item x="7258"/>
        <item x="2496"/>
        <item x="1437"/>
        <item x="3578"/>
        <item x="593"/>
        <item x="5664"/>
        <item x="3922"/>
        <item x="5983"/>
        <item x="3666"/>
        <item x="72"/>
        <item x="6391"/>
        <item x="4994"/>
        <item x="3215"/>
        <item x="2183"/>
        <item x="6610"/>
        <item x="5659"/>
        <item x="5645"/>
        <item x="3720"/>
        <item x="6209"/>
        <item x="4689"/>
        <item x="2337"/>
        <item x="4654"/>
        <item x="3827"/>
        <item x="6548"/>
        <item x="3226"/>
        <item x="3758"/>
        <item x="1186"/>
        <item x="996"/>
        <item x="5696"/>
        <item x="2781"/>
        <item x="5464"/>
        <item x="3630"/>
        <item x="4476"/>
        <item x="2988"/>
        <item x="884"/>
        <item x="460"/>
        <item x="4856"/>
        <item x="6975"/>
        <item x="4806"/>
        <item x="547"/>
        <item x="4041"/>
        <item x="7240"/>
        <item x="6150"/>
        <item x="4876"/>
        <item x="3577"/>
        <item x="3105"/>
        <item x="3548"/>
        <item x="6573"/>
        <item x="1728"/>
        <item x="1045"/>
        <item x="1504"/>
        <item x="239"/>
        <item x="6112"/>
        <item x="6110"/>
        <item x="5959"/>
        <item x="507"/>
        <item x="5232"/>
        <item x="3477"/>
        <item x="4527"/>
        <item x="6030"/>
        <item x="226"/>
        <item x="3400"/>
        <item x="6195"/>
        <item x="4693"/>
        <item x="968"/>
        <item x="5238"/>
        <item x="3213"/>
        <item x="5219"/>
        <item x="3755"/>
        <item x="1223"/>
        <item x="268"/>
        <item x="5451"/>
        <item x="6269"/>
        <item x="6969"/>
        <item x="6811"/>
        <item x="7040"/>
        <item x="1854"/>
        <item x="7407"/>
        <item x="2604"/>
        <item x="5013"/>
        <item x="3198"/>
        <item x="249"/>
        <item x="1311"/>
        <item x="161"/>
        <item x="550"/>
        <item x="232"/>
        <item x="1371"/>
        <item x="2787"/>
        <item x="5105"/>
        <item x="5971"/>
        <item x="6366"/>
        <item x="2903"/>
        <item x="3843"/>
        <item x="6259"/>
        <item x="5479"/>
        <item x="4310"/>
        <item x="3648"/>
        <item x="6852"/>
        <item x="2354"/>
        <item x="5972"/>
        <item x="4905"/>
        <item x="2168"/>
        <item x="580"/>
        <item x="6153"/>
        <item x="6385"/>
        <item x="5954"/>
        <item x="5856"/>
        <item x="3704"/>
        <item x="5735"/>
        <item x="6872"/>
        <item x="6105"/>
        <item x="7026"/>
        <item x="85"/>
        <item x="858"/>
        <item x="6912"/>
        <item x="2382"/>
        <item x="2555"/>
        <item x="2586"/>
        <item x="1184"/>
        <item x="1459"/>
        <item x="3427"/>
        <item x="1034"/>
        <item x="789"/>
        <item x="1645"/>
        <item x="1156"/>
        <item x="3518"/>
        <item x="2735"/>
        <item x="4551"/>
        <item x="2508"/>
        <item x="2481"/>
        <item x="1046"/>
        <item x="2519"/>
        <item x="4732"/>
        <item x="686"/>
        <item x="4473"/>
        <item x="2077"/>
        <item x="4741"/>
        <item x="1551"/>
        <item x="3767"/>
        <item x="482"/>
        <item x="3715"/>
        <item x="100"/>
        <item x="1279"/>
        <item x="4351"/>
        <item x="238"/>
        <item x="1890"/>
        <item x="2438"/>
        <item x="5129"/>
        <item x="4263"/>
        <item x="2845"/>
        <item x="1077"/>
        <item x="5801"/>
        <item x="3676"/>
        <item x="3002"/>
        <item x="3557"/>
        <item x="4997"/>
        <item x="393"/>
        <item x="2686"/>
        <item x="2571"/>
        <item x="706"/>
        <item x="5981"/>
        <item x="1808"/>
        <item x="6064"/>
        <item x="2691"/>
        <item x="2653"/>
        <item x="7362"/>
        <item x="2206"/>
        <item x="4354"/>
        <item x="5325"/>
        <item x="7364"/>
        <item x="2593"/>
        <item x="2682"/>
        <item x="2163"/>
        <item x="7087"/>
        <item x="716"/>
        <item x="2252"/>
        <item x="3887"/>
        <item x="2665"/>
        <item x="3005"/>
        <item x="6512"/>
        <item x="6812"/>
        <item x="1578"/>
        <item x="5582"/>
        <item x="203"/>
        <item x="2747"/>
        <item x="6403"/>
        <item x="833"/>
        <item x="517"/>
        <item x="3535"/>
        <item x="1358"/>
        <item x="2609"/>
        <item x="4455"/>
        <item x="3942"/>
        <item x="7334"/>
        <item x="2793"/>
        <item x="1630"/>
        <item x="2408"/>
        <item x="1001"/>
        <item x="875"/>
        <item x="1205"/>
        <item x="1954"/>
        <item x="5127"/>
        <item x="5767"/>
        <item x="1899"/>
        <item x="2612"/>
        <item x="3395"/>
        <item x="5530"/>
        <item x="7254"/>
        <item x="2075"/>
        <item x="2164"/>
        <item x="1413"/>
        <item x="6247"/>
        <item x="2596"/>
        <item x="330"/>
        <item x="3610"/>
        <item x="273"/>
        <item x="6744"/>
        <item x="3821"/>
        <item x="2902"/>
        <item x="6524"/>
        <item x="5272"/>
        <item x="6213"/>
        <item x="4701"/>
        <item x="6350"/>
        <item x="4948"/>
        <item x="6291"/>
        <item x="5722"/>
        <item x="5340"/>
        <item x="6879"/>
        <item x="4618"/>
        <item x="5196"/>
        <item x="5305"/>
        <item x="754"/>
        <item x="4113"/>
        <item x="2543"/>
        <item x="4016"/>
        <item x="2979"/>
        <item x="1704"/>
        <item x="432"/>
        <item x="2114"/>
        <item x="3100"/>
        <item x="7239"/>
        <item x="3558"/>
        <item x="935"/>
        <item x="6791"/>
        <item x="7400"/>
        <item x="4867"/>
        <item x="1610"/>
        <item x="3194"/>
        <item x="947"/>
        <item x="5681"/>
        <item x="6692"/>
        <item x="223"/>
        <item x="5542"/>
        <item x="1524"/>
        <item x="5173"/>
        <item x="3973"/>
        <item x="829"/>
        <item x="5994"/>
        <item x="4371"/>
        <item x="1523"/>
        <item x="1999"/>
        <item x="155"/>
        <item x="3499"/>
        <item x="5557"/>
        <item x="2415"/>
        <item x="1588"/>
        <item x="2309"/>
        <item x="978"/>
        <item x="6629"/>
        <item x="1788"/>
        <item x="6613"/>
        <item x="1817"/>
        <item x="7111"/>
        <item x="4098"/>
        <item x="5682"/>
        <item x="1286"/>
        <item x="740"/>
        <item x="6993"/>
        <item x="7177"/>
        <item x="7430"/>
        <item x="6660"/>
        <item x="1783"/>
        <item x="6122"/>
        <item x="6668"/>
        <item x="3116"/>
        <item x="3111"/>
        <item x="4896"/>
        <item x="773"/>
        <item x="1451"/>
        <item x="787"/>
        <item x="6459"/>
        <item x="2984"/>
        <item x="5694"/>
        <item x="4360"/>
        <item x="747"/>
        <item x="3298"/>
        <item x="350"/>
        <item x="2132"/>
        <item x="2158"/>
        <item x="3181"/>
        <item x="1233"/>
        <item x="4459"/>
        <item x="2807"/>
        <item x="3889"/>
        <item x="6426"/>
        <item x="1818"/>
        <item x="4676"/>
        <item x="3153"/>
        <item x="2922"/>
        <item x="5292"/>
        <item x="1394"/>
        <item x="6468"/>
        <item x="355"/>
        <item x="3994"/>
        <item x="5035"/>
        <item x="5902"/>
        <item x="3128"/>
        <item x="3230"/>
        <item x="3621"/>
        <item x="5708"/>
        <item x="7330"/>
        <item x="1536"/>
        <item x="3120"/>
        <item x="4866"/>
        <item x="3603"/>
        <item x="6335"/>
        <item x="5700"/>
        <item x="1447"/>
        <item x="7143"/>
        <item x="348"/>
        <item x="422"/>
        <item x="2034"/>
        <item x="2643"/>
        <item x="2008"/>
        <item x="914"/>
        <item x="141"/>
        <item x="3737"/>
        <item x="6859"/>
        <item x="7223"/>
        <item x="6246"/>
        <item x="4246"/>
        <item x="597"/>
        <item x="2315"/>
        <item x="4062"/>
        <item x="5027"/>
        <item x="2803"/>
        <item x="4554"/>
        <item x="4222"/>
        <item x="5953"/>
        <item x="6750"/>
        <item x="4801"/>
        <item x="5394"/>
        <item x="4110"/>
        <item x="4012"/>
        <item x="529"/>
        <item x="6606"/>
        <item x="6046"/>
        <item x="2960"/>
        <item x="2033"/>
        <item x="6371"/>
        <item x="7176"/>
        <item x="4821"/>
        <item x="2062"/>
        <item x="6075"/>
        <item x="3516"/>
        <item x="5778"/>
        <item x="2050"/>
        <item x="4649"/>
        <item x="7342"/>
        <item x="7179"/>
        <item x="5570"/>
        <item x="2295"/>
        <item x="586"/>
        <item x="1988"/>
        <item x="5228"/>
        <item x="5342"/>
        <item x="2837"/>
        <item x="5372"/>
        <item x="543"/>
        <item x="7173"/>
        <item x="6019"/>
        <item x="6280"/>
        <item x="4261"/>
        <item x="14"/>
        <item x="3238"/>
        <item x="3675"/>
        <item x="7273"/>
        <item x="4591"/>
        <item x="1914"/>
        <item x="6070"/>
        <item x="6276"/>
        <item x="5050"/>
        <item x="6533"/>
        <item x="3865"/>
        <item x="5561"/>
        <item x="6900"/>
        <item x="5520"/>
        <item x="4636"/>
        <item x="5172"/>
        <item x="380"/>
        <item x="1592"/>
        <item x="950"/>
        <item x="6417"/>
        <item x="3766"/>
        <item x="2692"/>
        <item x="3280"/>
        <item x="1408"/>
        <item x="5596"/>
        <item x="6092"/>
        <item x="2009"/>
        <item x="4377"/>
        <item x="4065"/>
        <item x="3801"/>
        <item x="5698"/>
        <item x="4493"/>
        <item x="5184"/>
        <item x="3453"/>
        <item x="4522"/>
        <item x="3064"/>
        <item x="3363"/>
        <item x="176"/>
        <item x="4502"/>
        <item x="4313"/>
        <item x="6449"/>
        <item x="3606"/>
        <item x="3318"/>
        <item x="1387"/>
        <item x="7121"/>
        <item x="260"/>
        <item x="1308"/>
        <item x="5202"/>
        <item x="6582"/>
        <item x="227"/>
        <item x="6934"/>
        <item x="162"/>
        <item x="442"/>
        <item x="4289"/>
        <item x="2726"/>
        <item x="1774"/>
        <item x="1479"/>
        <item x="956"/>
        <item x="2681"/>
        <item x="3471"/>
        <item x="719"/>
        <item x="259"/>
        <item x="1805"/>
        <item x="3036"/>
        <item x="699"/>
        <item x="4815"/>
        <item x="7227"/>
        <item x="1996"/>
        <item x="5269"/>
        <item x="5887"/>
        <item x="3045"/>
        <item x="2548"/>
        <item x="2959"/>
        <item x="2645"/>
        <item x="4690"/>
        <item x="5077"/>
        <item x="3947"/>
        <item x="3243"/>
        <item x="3762"/>
        <item x="5082"/>
        <item x="1089"/>
        <item x="6427"/>
        <item x="4579"/>
        <item x="1090"/>
        <item x="4447"/>
        <item x="1057"/>
        <item x="5578"/>
        <item x="5147"/>
        <item x="4577"/>
        <item x="5297"/>
        <item x="6017"/>
        <item x="5152"/>
        <item x="928"/>
        <item x="5044"/>
        <item x="6747"/>
        <item x="6883"/>
        <item x="5757"/>
        <item x="2610"/>
        <item x="4561"/>
        <item x="6550"/>
        <item x="6685"/>
        <item x="332"/>
        <item x="1520"/>
        <item x="2355"/>
        <item x="6157"/>
        <item x="791"/>
        <item x="5845"/>
        <item x="3129"/>
        <item x="3921"/>
        <item x="1404"/>
        <item x="5367"/>
        <item x="797"/>
        <item x="3701"/>
        <item x="5783"/>
        <item x="2194"/>
        <item x="2620"/>
        <item x="1405"/>
        <item x="2030"/>
        <item x="2256"/>
        <item x="4849"/>
        <item x="6615"/>
        <item x="5782"/>
        <item x="7242"/>
        <item x="5861"/>
        <item x="5037"/>
        <item x="4013"/>
        <item x="7281"/>
        <item x="4570"/>
        <item x="5898"/>
        <item x="1466"/>
        <item x="2312"/>
        <item x="516"/>
        <item x="657"/>
        <item x="5243"/>
        <item x="1760"/>
        <item x="7184"/>
        <item x="4500"/>
        <item x="3175"/>
        <item x="2750"/>
        <item x="5326"/>
        <item x="2328"/>
        <item x="1516"/>
        <item x="6124"/>
        <item x="3969"/>
        <item x="796"/>
        <item x="4063"/>
        <item x="4256"/>
        <item x="1845"/>
        <item x="3242"/>
        <item x="5167"/>
        <item x="6239"/>
        <item x="5702"/>
        <item x="5304"/>
        <item x="3599"/>
        <item x="6065"/>
        <item x="7310"/>
        <item x="3718"/>
        <item x="5974"/>
        <item x="6430"/>
        <item x="3593"/>
        <item x="3731"/>
        <item x="5443"/>
        <item x="2324"/>
        <item x="2264"/>
        <item x="3863"/>
        <item x="5839"/>
        <item x="2448"/>
        <item x="4830"/>
        <item x="1444"/>
        <item x="5629"/>
        <item x="6394"/>
        <item x="2782"/>
        <item x="1030"/>
        <item x="77"/>
        <item x="1975"/>
        <item x="549"/>
        <item x="66"/>
        <item x="2204"/>
        <item x="1809"/>
        <item x="2396"/>
        <item x="4723"/>
        <item x="5390"/>
        <item x="7356"/>
        <item x="6412"/>
        <item x="2626"/>
        <item x="5473"/>
        <item x="6378"/>
        <item x="6787"/>
        <item x="2121"/>
        <item x="6471"/>
        <item x="7160"/>
        <item x="4410"/>
        <item x="1866"/>
        <item x="6856"/>
        <item x="6134"/>
        <item x="1771"/>
        <item x="2757"/>
        <item x="2043"/>
        <item x="1161"/>
        <item x="653"/>
        <item x="4616"/>
        <item x="1088"/>
        <item x="4093"/>
        <item x="1700"/>
        <item x="2128"/>
        <item x="2924"/>
        <item x="1220"/>
        <item x="5468"/>
        <item x="1230"/>
        <item x="55"/>
        <item x="1985"/>
        <item x="1513"/>
        <item x="1131"/>
        <item x="5112"/>
        <item x="168"/>
        <item x="5611"/>
        <item x="3306"/>
        <item x="6734"/>
        <item x="84"/>
        <item x="1477"/>
        <item x="4484"/>
        <item x="3376"/>
        <item x="2379"/>
        <item x="7122"/>
        <item x="6376"/>
        <item x="3124"/>
        <item x="1717"/>
        <item x="2770"/>
        <item x="6622"/>
        <item x="5280"/>
        <item x="1932"/>
        <item x="4963"/>
        <item x="1512"/>
        <item x="1993"/>
        <item x="7201"/>
        <item x="6398"/>
        <item x="5692"/>
        <item x="3263"/>
        <item x="3409"/>
        <item x="870"/>
        <item x="3152"/>
        <item x="7216"/>
        <item x="4317"/>
        <item x="73"/>
        <item x="1247"/>
        <item x="1022"/>
        <item x="4458"/>
        <item x="4486"/>
        <item x="5857"/>
        <item x="7144"/>
        <item x="2145"/>
        <item x="6950"/>
        <item x="81"/>
        <item x="4029"/>
        <item x="40"/>
        <item x="625"/>
        <item x="3511"/>
        <item x="1157"/>
        <item x="5820"/>
        <item x="1572"/>
        <item x="6447"/>
        <item x="5658"/>
        <item x="6397"/>
        <item x="1594"/>
        <item x="946"/>
        <item x="921"/>
        <item x="6435"/>
        <item x="6972"/>
        <item x="1159"/>
        <item x="3096"/>
        <item x="930"/>
        <item x="2485"/>
        <item x="1181"/>
        <item x="1333"/>
        <item x="4433"/>
        <item x="3369"/>
        <item x="642"/>
        <item x="2430"/>
        <item x="4675"/>
        <item x="164"/>
        <item x="6557"/>
        <item x="3729"/>
        <item x="1341"/>
        <item x="6892"/>
        <item x="3683"/>
        <item x="7297"/>
        <item x="6981"/>
        <item x="6873"/>
        <item x="7424"/>
        <item x="4339"/>
        <item x="7024"/>
        <item x="1238"/>
        <item x="991"/>
        <item x="4781"/>
        <item x="6107"/>
        <item x="5521"/>
        <item x="1555"/>
        <item x="5934"/>
        <item x="5923"/>
        <item x="4936"/>
        <item x="302"/>
        <item x="4279"/>
        <item x="3320"/>
        <item x="694"/>
        <item x="2471"/>
        <item x="4176"/>
        <item x="26"/>
        <item x="3598"/>
        <item x="5351"/>
        <item x="6682"/>
        <item x="7275"/>
        <item x="6296"/>
        <item x="5739"/>
        <item x="4756"/>
        <item x="4166"/>
        <item x="3987"/>
        <item x="6889"/>
        <item x="4630"/>
        <item x="2173"/>
        <item x="702"/>
        <item x="1981"/>
        <item x="5411"/>
        <item x="6204"/>
        <item x="433"/>
        <item x="344"/>
        <item x="5166"/>
        <item x="311"/>
        <item x="7288"/>
        <item x="3751"/>
        <item x="5565"/>
        <item x="436"/>
        <item x="5639"/>
        <item x="3724"/>
        <item x="5171"/>
        <item x="4451"/>
        <item x="6992"/>
        <item x="5635"/>
        <item x="4791"/>
        <item x="6237"/>
        <item x="4338"/>
        <item x="5846"/>
        <item x="224"/>
        <item x="1319"/>
        <item x="1253"/>
        <item x="1658"/>
        <item x="700"/>
        <item x="369"/>
        <item x="899"/>
        <item x="3338"/>
        <item x="5841"/>
        <item x="6689"/>
        <item x="5880"/>
        <item x="5842"/>
        <item x="4628"/>
        <item x="6596"/>
        <item x="5463"/>
        <item x="3207"/>
        <item x="6658"/>
        <item x="5246"/>
        <item x="248"/>
        <item x="4635"/>
        <item x="2185"/>
        <item x="398"/>
        <item x="5957"/>
        <item x="3353"/>
        <item x="5869"/>
        <item x="5005"/>
        <item x="6477"/>
        <item x="5387"/>
        <item x="7294"/>
        <item x="5761"/>
        <item x="3850"/>
        <item x="6763"/>
        <item x="4899"/>
        <item x="181"/>
        <item x="6674"/>
        <item x="132"/>
        <item t="default"/>
      </items>
    </pivotField>
    <pivotField showAll="0"/>
    <pivotField showAll="0">
      <items count="19">
        <item x="0"/>
        <item x="3"/>
        <item x="10"/>
        <item x="2"/>
        <item x="1"/>
        <item x="6"/>
        <item x="4"/>
        <item x="9"/>
        <item x="7"/>
        <item x="5"/>
        <item x="13"/>
        <item x="16"/>
        <item x="15"/>
        <item x="11"/>
        <item x="8"/>
        <item x="17"/>
        <item x="14"/>
        <item x="12"/>
        <item t="default"/>
      </items>
    </pivotField>
    <pivotField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axis="axisRow" showAll="0" measureFilter="1" sortType="descending">
      <items count="2908">
        <item sd="0" x="2116"/>
        <item sd="0" x="65"/>
        <item sd="0" x="676"/>
        <item sd="0" x="435"/>
        <item sd="0" x="1667"/>
        <item sd="0" x="1195"/>
        <item sd="0" x="2049"/>
        <item sd="0" x="1744"/>
        <item sd="0" x="725"/>
        <item sd="0" x="1955"/>
        <item sd="0" x="2677"/>
        <item sd="0" x="855"/>
        <item sd="0" x="2741"/>
        <item sd="0" x="2442"/>
        <item sd="0" x="2283"/>
        <item sd="0" x="661"/>
        <item sd="0" x="2876"/>
        <item sd="0" x="2844"/>
        <item sd="0" x="1174"/>
        <item sd="0" x="434"/>
        <item sd="0" x="2008"/>
        <item sd="0" x="1825"/>
        <item sd="0" x="1148"/>
        <item sd="0" x="1144"/>
        <item sd="0" x="2736"/>
        <item sd="0" x="1610"/>
        <item sd="0" x="893"/>
        <item sd="0" x="2306"/>
        <item sd="0" x="2897"/>
        <item sd="0" x="2819"/>
        <item sd="0" x="272"/>
        <item sd="0" x="2534"/>
        <item sd="0" x="2048"/>
        <item sd="0" x="878"/>
        <item sd="0" x="2601"/>
        <item sd="0" x="2204"/>
        <item sd="0" x="2467"/>
        <item sd="0" x="489"/>
        <item sd="0" x="2871"/>
        <item sd="0" x="2506"/>
        <item sd="0" x="2056"/>
        <item sd="0" x="1681"/>
        <item sd="0" x="943"/>
        <item sd="0" x="98"/>
        <item sd="0" x="2072"/>
        <item sd="0" x="684"/>
        <item sd="0" x="1399"/>
        <item sd="0" x="1652"/>
        <item sd="0" x="153"/>
        <item sd="0" x="303"/>
        <item sd="0" x="1289"/>
        <item sd="0" x="485"/>
        <item sd="0" x="113"/>
        <item sd="0" x="30"/>
        <item sd="0" x="2236"/>
        <item sd="0" x="2518"/>
        <item sd="0" x="75"/>
        <item sd="0" x="1064"/>
        <item sd="0" x="2417"/>
        <item sd="0" x="170"/>
        <item sd="0" x="1053"/>
        <item sd="0" x="356"/>
        <item sd="0" x="196"/>
        <item sd="0" x="1950"/>
        <item sd="0" x="1357"/>
        <item sd="0" x="1559"/>
        <item sd="0" x="1127"/>
        <item sd="0" x="2559"/>
        <item sd="0" x="1723"/>
        <item sd="0" x="2606"/>
        <item sd="0" x="432"/>
        <item sd="0" x="2503"/>
        <item sd="0" x="2331"/>
        <item sd="0" x="2120"/>
        <item sd="0" x="2382"/>
        <item sd="0" x="1117"/>
        <item sd="0" x="2874"/>
        <item sd="0" x="1296"/>
        <item sd="0" x="1818"/>
        <item sd="0" x="1786"/>
        <item sd="0" x="1037"/>
        <item sd="0" x="982"/>
        <item sd="0" x="972"/>
        <item sd="0" x="2583"/>
        <item sd="0" x="2831"/>
        <item sd="0" x="2788"/>
        <item sd="0" x="1871"/>
        <item sd="0" x="1503"/>
        <item sd="0" x="2295"/>
        <item sd="0" x="1158"/>
        <item sd="0" x="172"/>
        <item sd="0" x="555"/>
        <item sd="0" x="178"/>
        <item sd="0" x="870"/>
        <item sd="0" x="1982"/>
        <item sd="0" x="2436"/>
        <item sd="0" x="1029"/>
        <item sd="0" x="2656"/>
        <item sd="0" x="2333"/>
        <item sd="0" x="2444"/>
        <item sd="0" x="203"/>
        <item sd="0" x="322"/>
        <item sd="0" x="2650"/>
        <item sd="0" x="2244"/>
        <item sd="0" x="1812"/>
        <item sd="0" x="2264"/>
        <item sd="0" x="2205"/>
        <item sd="0" x="2846"/>
        <item sd="0" x="348"/>
        <item sd="0" x="1604"/>
        <item sd="0" x="852"/>
        <item sd="0" x="1096"/>
        <item sd="0" x="1809"/>
        <item sd="0" x="447"/>
        <item sd="0" x="1592"/>
        <item sd="0" x="1891"/>
        <item sd="0" x="2745"/>
        <item sd="0" x="716"/>
        <item sd="0" x="2334"/>
        <item sd="0" x="2272"/>
        <item sd="0" x="2685"/>
        <item sd="0" x="578"/>
        <item sd="0" x="1722"/>
        <item sd="0" x="1133"/>
        <item sd="0" x="2658"/>
        <item sd="0" x="1331"/>
        <item sd="0" x="1134"/>
        <item sd="0" x="1204"/>
        <item sd="0" x="1743"/>
        <item sd="0" x="337"/>
        <item sd="0" x="481"/>
        <item sd="0" x="1783"/>
        <item sd="0" x="1533"/>
        <item sd="0" x="181"/>
        <item sd="0" x="1332"/>
        <item sd="0" x="1962"/>
        <item sd="0" x="1924"/>
        <item sd="0" x="2424"/>
        <item sd="0" x="2705"/>
        <item sd="0" x="1197"/>
        <item sd="0" x="1340"/>
        <item sd="0" x="1016"/>
        <item sd="0" x="2751"/>
        <item sd="0" x="2877"/>
        <item sd="0" x="1071"/>
        <item sd="0" x="1876"/>
        <item sd="0" x="2481"/>
        <item sd="0" x="1083"/>
        <item sd="0" x="2652"/>
        <item sd="0" x="2649"/>
        <item sd="0" x="2262"/>
        <item sd="0" x="2621"/>
        <item sd="0" x="710"/>
        <item sd="0" x="63"/>
        <item sd="0" x="1951"/>
        <item sd="0" x="2171"/>
        <item sd="0" x="1498"/>
        <item sd="0" x="1297"/>
        <item sd="0" x="1737"/>
        <item sd="0" x="1025"/>
        <item sd="0" x="2365"/>
        <item sd="0" x="753"/>
        <item sd="0" x="2761"/>
        <item sd="0" x="894"/>
        <item sd="0" x="538"/>
        <item sd="0" x="1949"/>
        <item sd="0" x="1321"/>
        <item sd="0" x="1395"/>
        <item sd="0" x="2062"/>
        <item sd="0" x="1147"/>
        <item sd="0" x="1499"/>
        <item sd="0" x="327"/>
        <item sd="0" x="1552"/>
        <item sd="0" x="2397"/>
        <item sd="0" x="1868"/>
        <item sd="0" x="2274"/>
        <item sd="0" x="2748"/>
        <item sd="0" x="2132"/>
        <item sd="0" x="2565"/>
        <item sd="0" x="1937"/>
        <item sd="0" x="2396"/>
        <item sd="0" x="2852"/>
        <item sd="0" x="1259"/>
        <item sd="0" x="2196"/>
        <item sd="0" x="429"/>
        <item sd="0" x="443"/>
        <item sd="0" x="1007"/>
        <item sd="0" x="66"/>
        <item sd="0" x="991"/>
        <item sd="0" x="227"/>
        <item sd="0" x="654"/>
        <item sd="0" x="2367"/>
        <item sd="0" x="2211"/>
        <item sd="0" x="2724"/>
        <item sd="0" x="2019"/>
        <item sd="0" x="1663"/>
        <item sd="0" x="1598"/>
        <item sd="0" x="924"/>
        <item sd="0" x="962"/>
        <item sd="0" x="1754"/>
        <item sd="0" x="1742"/>
        <item sd="0" x="2493"/>
        <item sd="0" x="920"/>
        <item sd="0" x="2438"/>
        <item sd="0" x="2654"/>
        <item sd="0" x="2613"/>
        <item sd="0" x="2359"/>
        <item sd="0" x="2281"/>
        <item sd="0" x="649"/>
        <item sd="0" x="276"/>
        <item sd="0" x="983"/>
        <item sd="0" x="2625"/>
        <item sd="0" x="222"/>
        <item sd="0" x="1030"/>
        <item sd="0" x="1647"/>
        <item sd="0" x="908"/>
        <item sd="0" x="1902"/>
        <item sd="0" x="1848"/>
        <item sd="0" x="2782"/>
        <item sd="0" x="999"/>
        <item sd="0" x="2800"/>
        <item sd="0" x="1188"/>
        <item sd="0" x="2040"/>
        <item sd="0" x="658"/>
        <item sd="0" x="2486"/>
        <item sd="0" x="2387"/>
        <item sd="0" x="2296"/>
        <item sd="0" x="1120"/>
        <item sd="0" x="2337"/>
        <item sd="0" x="1554"/>
        <item sd="0" x="2376"/>
        <item sd="0" x="1899"/>
        <item sd="0" x="2678"/>
        <item sd="0" x="2544"/>
        <item sd="0" x="1241"/>
        <item sd="0" x="1930"/>
        <item sd="0" x="484"/>
        <item sd="0" x="763"/>
        <item sd="0" x="610"/>
        <item sd="0" x="2074"/>
        <item sd="0" x="901"/>
        <item sd="0" x="815"/>
        <item sd="0" x="2330"/>
        <item sd="0" x="418"/>
        <item sd="0" x="2766"/>
        <item sd="0" x="1163"/>
        <item sd="0" x="1189"/>
        <item sd="0" x="2130"/>
        <item sd="0" x="1536"/>
        <item sd="0" x="623"/>
        <item sd="0" x="1268"/>
        <item sd="0" x="674"/>
        <item sd="0" x="1275"/>
        <item sd="0" x="928"/>
        <item sd="0" x="1588"/>
        <item sd="0" x="761"/>
        <item sd="0" x="320"/>
        <item sd="0" x="663"/>
        <item sd="0" x="2740"/>
        <item sd="0" x="978"/>
        <item sd="0" x="83"/>
        <item sd="0" x="467"/>
        <item sd="0" x="1635"/>
        <item sd="0" x="60"/>
        <item sd="0" x="2508"/>
        <item sd="0" x="531"/>
        <item sd="0" x="656"/>
        <item sd="0" x="1753"/>
        <item sd="0" x="1257"/>
        <item sd="0" x="996"/>
        <item sd="0" x="1670"/>
        <item sd="0" x="1791"/>
        <item sd="0" x="1084"/>
        <item sd="0" x="160"/>
        <item sd="0" x="2689"/>
        <item sd="0" x="1651"/>
        <item sd="0" x="143"/>
        <item sd="0" x="2785"/>
        <item sd="0" x="2768"/>
        <item sd="0" x="1748"/>
        <item sd="0" x="245"/>
        <item sd="0" x="1143"/>
        <item sd="0" x="826"/>
        <item sd="0" x="92"/>
        <item sd="0" x="1698"/>
        <item sd="0" x="315"/>
        <item sd="0" x="635"/>
        <item sd="0" x="861"/>
        <item sd="0" x="1365"/>
        <item sd="0" x="896"/>
        <item sd="0" x="1995"/>
        <item sd="0" x="2731"/>
        <item sd="0" x="149"/>
        <item sd="0" x="1404"/>
        <item sd="0" x="1319"/>
        <item sd="0" x="585"/>
        <item sd="0" x="571"/>
        <item sd="0" x="1256"/>
        <item sd="0" x="431"/>
        <item sd="0" x="969"/>
        <item sd="0" x="1801"/>
        <item sd="0" x="1548"/>
        <item sd="0" x="2764"/>
        <item sd="0" x="1664"/>
        <item sd="0" x="1464"/>
        <item sd="0" x="2297"/>
        <item sd="0" x="2349"/>
        <item sd="0" x="1179"/>
        <item sd="0" x="2730"/>
        <item sd="0" x="2369"/>
        <item sd="0" x="2790"/>
        <item sd="0" x="2178"/>
        <item sd="0" x="1889"/>
        <item sd="0" x="1373"/>
        <item sd="0" x="1639"/>
        <item sd="0" x="2584"/>
        <item sd="0" x="980"/>
        <item sd="0" x="1315"/>
        <item sd="0" x="1855"/>
        <item sd="0" x="21"/>
        <item sd="0" x="2661"/>
        <item sd="0" x="280"/>
        <item sd="0" x="523"/>
        <item sd="0" x="462"/>
        <item sd="0" x="1452"/>
        <item sd="0" x="979"/>
        <item sd="0" x="2380"/>
        <item sd="0" x="1643"/>
        <item sd="0" x="915"/>
        <item sd="0" x="2428"/>
        <item sd="0" x="1322"/>
        <item sd="0" x="1563"/>
        <item sd="0" x="2886"/>
        <item sd="0" x="1255"/>
        <item sd="0" x="984"/>
        <item sd="0" x="32"/>
        <item sd="0" x="1907"/>
        <item sd="0" x="1054"/>
        <item sd="0" x="132"/>
        <item sd="0" x="1462"/>
        <item sd="0" x="2151"/>
        <item sd="0" x="259"/>
        <item sd="0" x="652"/>
        <item sd="0" x="659"/>
        <item sd="0" x="1002"/>
        <item sd="0" x="1769"/>
        <item sd="0" x="1469"/>
        <item sd="0" x="733"/>
        <item sd="0" x="2097"/>
        <item sd="0" x="2597"/>
        <item sd="0" x="287"/>
        <item sd="0" x="926"/>
        <item sd="0" x="1194"/>
        <item sd="0" x="1187"/>
        <item sd="0" x="50"/>
        <item sd="0" x="703"/>
        <item sd="0" x="478"/>
        <item sd="0" x="6"/>
        <item sd="0" x="1725"/>
        <item sd="0" x="935"/>
        <item sd="0" x="105"/>
        <item sd="0" x="2812"/>
        <item sd="0" x="2084"/>
        <item sd="0" x="130"/>
        <item sd="0" x="2698"/>
        <item sd="0" x="1802"/>
        <item sd="0" x="1702"/>
        <item sd="0" x="2850"/>
        <item sd="0" x="2361"/>
        <item sd="0" x="267"/>
        <item sd="0" x="1687"/>
        <item sd="0" x="778"/>
        <item sd="0" x="2492"/>
        <item sd="0" x="723"/>
        <item sd="0" x="1267"/>
        <item sd="0" x="1026"/>
        <item sd="0" x="141"/>
        <item sd="0" x="214"/>
        <item sd="0" x="2423"/>
        <item sd="0" x="807"/>
        <item sd="0" x="701"/>
        <item sd="0" x="2659"/>
        <item sd="0" x="1221"/>
        <item sd="0" x="2779"/>
        <item sd="0" x="1938"/>
        <item sd="0" x="1942"/>
        <item sd="0" x="2794"/>
        <item sd="0" x="1625"/>
        <item sd="0" x="1145"/>
        <item sd="0" x="278"/>
        <item sd="0" x="2124"/>
        <item sd="0" x="2200"/>
        <item sd="0" x="491"/>
        <item sd="0" x="513"/>
        <item sd="0" x="2276"/>
        <item sd="0" x="1788"/>
        <item sd="0" x="1870"/>
        <item sd="0" x="1502"/>
        <item sd="0" x="2589"/>
        <item sd="0" x="1778"/>
        <item sd="0" x="1688"/>
        <item sd="0" x="2900"/>
        <item sd="0" x="2614"/>
        <item sd="0" x="824"/>
        <item sd="0" x="2489"/>
        <item sd="0" x="2775"/>
        <item sd="0" x="270"/>
        <item sd="0" x="350"/>
        <item sd="0" x="689"/>
        <item sd="0" x="1846"/>
        <item sd="0" x="416"/>
        <item sd="0" x="1072"/>
        <item sd="0" x="2176"/>
        <item sd="0" x="1123"/>
        <item sd="0" x="1645"/>
        <item sd="0" x="56"/>
        <item sd="0" x="553"/>
        <item sd="0" x="388"/>
        <item sd="0" x="1689"/>
        <item sd="0" x="746"/>
        <item sd="0" x="1135"/>
        <item sd="0" x="2665"/>
        <item sd="0" x="2138"/>
        <item sd="0" x="643"/>
        <item sd="0" x="2538"/>
        <item sd="0" x="1014"/>
        <item sd="0" x="2465"/>
        <item sd="0" x="624"/>
        <item sd="0" x="2214"/>
        <item sd="0" x="1136"/>
        <item sd="0" x="2708"/>
        <item sd="0" x="2817"/>
        <item sd="0" x="1446"/>
        <item sd="0" x="2357"/>
        <item sd="0" x="2101"/>
        <item sd="0" x="612"/>
        <item sd="0" x="2541"/>
        <item sd="0" x="1412"/>
        <item sd="0" x="2299"/>
        <item sd="0" x="1757"/>
        <item sd="0" x="1538"/>
        <item sd="0" x="2662"/>
        <item sd="0" x="1018"/>
        <item sd="0" x="2012"/>
        <item sd="0" x="1618"/>
        <item sd="0" x="1180"/>
        <item sd="0" x="2653"/>
        <item sd="0" x="2348"/>
        <item sd="0" x="1477"/>
        <item sd="0" x="1977"/>
        <item sd="0" x="1761"/>
        <item sd="0" x="2901"/>
        <item sd="0" x="2060"/>
        <item sd="0" x="1833"/>
        <item sd="0" x="774"/>
        <item sd="0" x="1676"/>
        <item sd="0" x="1614"/>
        <item sd="0" x="2182"/>
        <item sd="0" x="1914"/>
        <item sd="0" x="2510"/>
        <item sd="0" x="1216"/>
        <item sd="0" x="2302"/>
        <item sd="0" x="2747"/>
        <item sd="0" x="2746"/>
        <item sd="0" x="667"/>
        <item sd="0" x="1792"/>
        <item sd="0" x="1826"/>
        <item sd="0" x="1615"/>
        <item sd="0" x="1869"/>
        <item sd="0" x="1223"/>
        <item sd="0" x="476"/>
        <item sd="0" x="1106"/>
        <item sd="0" x="720"/>
        <item sd="0" x="1840"/>
        <item sd="0" x="837"/>
        <item sd="0" x="2576"/>
        <item sd="0" x="633"/>
        <item sd="0" x="1565"/>
        <item sd="0" x="2474"/>
        <item sd="0" x="1207"/>
        <item sd="0" x="583"/>
        <item sd="0" x="2263"/>
        <item sd="0" x="1439"/>
        <item sd="0" x="1992"/>
        <item sd="0" x="67"/>
        <item sd="0" x="2840"/>
        <item sd="0" x="1562"/>
        <item sd="0" x="609"/>
        <item sd="0" x="1620"/>
        <item sd="0" x="2563"/>
        <item sd="0" x="336"/>
        <item sd="0" x="738"/>
        <item sd="0" x="2795"/>
        <item sd="0" x="1773"/>
        <item sd="0" x="1240"/>
        <item sd="0" x="985"/>
        <item sd="0" x="2140"/>
        <item sd="0" x="1746"/>
        <item sd="0" x="561"/>
        <item sd="0" x="949"/>
        <item sd="0" x="536"/>
        <item sd="0" x="1501"/>
        <item sd="0" x="38"/>
        <item sd="0" x="2609"/>
        <item sd="0" x="24"/>
        <item sd="0" x="627"/>
        <item sd="0" x="52"/>
        <item sd="0" x="349"/>
        <item sd="0" x="2420"/>
        <item sd="0" x="1521"/>
        <item sd="0" x="1983"/>
        <item sd="0" x="3"/>
        <item sd="0" x="1000"/>
        <item sd="0" x="2022"/>
        <item sd="0" x="2398"/>
        <item sd="0" x="498"/>
        <item sd="0" x="2720"/>
        <item sd="0" x="488"/>
        <item sd="0" x="2732"/>
        <item sd="0" x="1890"/>
        <item sd="0" x="2712"/>
        <item sd="0" x="224"/>
        <item sd="0" x="2548"/>
        <item sd="0" x="2137"/>
        <item sd="0" x="1551"/>
        <item sd="0" x="1044"/>
        <item sd="0" x="1910"/>
        <item sd="0" x="2057"/>
        <item sd="0" x="1599"/>
        <item sd="0" x="695"/>
        <item sd="0" x="2409"/>
        <item sd="0" x="2792"/>
        <item sd="0" x="2058"/>
        <item sd="0" x="340"/>
        <item sd="0" x="858"/>
        <item sd="0" x="1734"/>
        <item sd="0" x="1237"/>
        <item sd="0" x="1031"/>
        <item sd="0" x="1286"/>
        <item sd="0" x="546"/>
        <item sd="0" x="2275"/>
        <item sd="0" x="2507"/>
        <item sd="0" x="834"/>
        <item sd="0" x="1807"/>
        <item sd="0" x="228"/>
        <item sd="0" x="2498"/>
        <item sd="0" x="1492"/>
        <item sd="0" x="1482"/>
        <item sd="0" x="932"/>
        <item sd="0" x="2364"/>
        <item sd="0" x="2582"/>
        <item sd="0" x="2499"/>
        <item sd="0" x="1293"/>
        <item sd="0" x="2638"/>
        <item sd="0" x="2439"/>
        <item sd="0" x="469"/>
        <item sd="0" x="2269"/>
        <item sd="0" x="2416"/>
        <item sd="0" x="2619"/>
        <item sd="0" x="2166"/>
        <item sd="0" x="1085"/>
        <item sd="0" x="471"/>
        <item sd="0" x="2192"/>
        <item sd="0" x="2301"/>
        <item sd="0" x="2258"/>
        <item sd="0" x="729"/>
        <item sd="0" x="2553"/>
        <item sd="0" x="1450"/>
        <item sd="0" x="2329"/>
        <item sd="0" x="76"/>
        <item sd="0" x="923"/>
        <item sd="0" x="1626"/>
        <item sd="0" x="2459"/>
        <item sd="0" x="2237"/>
        <item sd="0" x="1048"/>
        <item sd="0" x="251"/>
        <item sd="0" x="2070"/>
        <item sd="0" x="1653"/>
        <item sd="0" x="1157"/>
        <item sd="0" x="1185"/>
        <item sd="0" x="607"/>
        <item sd="0" x="1537"/>
        <item sd="0" x="2036"/>
        <item sd="0" x="444"/>
        <item sd="0" x="903"/>
        <item sd="0" x="2133"/>
        <item sd="0" x="1005"/>
        <item sd="0" x="1419"/>
        <item sd="0" x="1898"/>
        <item sd="0" x="1885"/>
        <item sd="0" x="1493"/>
        <item sd="0" x="566"/>
        <item sd="0" x="2102"/>
        <item sd="0" x="2611"/>
        <item sd="0" x="1935"/>
        <item sd="0" x="2045"/>
        <item sd="0" x="835"/>
        <item sd="0" x="528"/>
        <item sd="0" x="1660"/>
        <item sd="0" x="1922"/>
        <item sd="0" x="563"/>
        <item sd="0" x="1947"/>
        <item sd="0" x="572"/>
        <item sd="0" x="1112"/>
        <item sd="0" x="2408"/>
        <item sd="0" x="145"/>
        <item sd="0" x="619"/>
        <item sd="0" x="1423"/>
        <item sd="0" x="293"/>
        <item sd="0" x="1371"/>
        <item sd="0" x="2615"/>
        <item sd="0" x="2600"/>
        <item sd="0" x="975"/>
        <item sd="0" x="1217"/>
        <item sd="0" x="2568"/>
        <item sd="0" x="1804"/>
        <item sd="0" x="760"/>
        <item sd="0" x="477"/>
        <item sd="0" x="2091"/>
        <item sd="0" x="502"/>
        <item sd="0" x="1808"/>
        <item sd="0" x="1277"/>
        <item sd="0" x="665"/>
        <item sd="0" x="1740"/>
        <item sd="0" x="657"/>
        <item sd="0" x="954"/>
        <item sd="0" x="2737"/>
        <item sd="0" x="1468"/>
        <item sd="0" x="2042"/>
        <item sd="0" x="2642"/>
        <item sd="0" x="364"/>
        <item sd="0" x="2667"/>
        <item sd="0" x="648"/>
        <item sd="0" x="2645"/>
        <item sd="0" x="2462"/>
        <item sd="0" x="362"/>
        <item sd="0" x="1796"/>
        <item sd="0" x="653"/>
        <item sd="0" x="1526"/>
        <item sd="0" x="2261"/>
        <item sd="0" x="1051"/>
        <item sd="0" x="1320"/>
        <item sd="0" x="2104"/>
        <item sd="0" x="1428"/>
        <item sd="0" x="291"/>
        <item sd="0" x="1397"/>
        <item sd="0" x="1161"/>
        <item sd="0" x="836"/>
        <item sd="0" x="2379"/>
        <item sd="0" x="2199"/>
        <item sd="0" x="1006"/>
        <item sd="0" x="1252"/>
        <item sd="0" x="1574"/>
        <item sd="0" x="2511"/>
        <item sd="0" x="2080"/>
        <item sd="0" x="1817"/>
        <item sd="0" x="248"/>
        <item sd="0" x="229"/>
        <item sd="0" x="2277"/>
        <item sd="0" x="547"/>
        <item sd="0" x="2013"/>
        <item sd="0" x="1921"/>
        <item sd="0" x="2419"/>
        <item sd="0" x="134"/>
        <item sd="0" x="737"/>
        <item sd="0" x="1263"/>
        <item sd="0" x="1425"/>
        <item sd="0" x="2005"/>
        <item sd="0" x="1672"/>
        <item sd="0" x="825"/>
        <item sd="0" x="2832"/>
        <item sd="0" x="2011"/>
        <item sd="0" x="687"/>
        <item sd="0" x="1566"/>
        <item sd="0" x="2687"/>
        <item sd="0" x="1678"/>
        <item sd="0" x="2664"/>
        <item sd="0" x="2569"/>
        <item sd="0" x="1403"/>
        <item sd="0" x="1410"/>
        <item sd="0" x="2078"/>
        <item sd="0" x="2252"/>
        <item sd="0" x="2389"/>
        <item sd="0" x="1584"/>
        <item sd="0" x="233"/>
        <item sd="0" x="1634"/>
        <item sd="0" x="1591"/>
        <item sd="0" x="2692"/>
        <item sd="0" x="2587"/>
        <item sd="0" x="1623"/>
        <item sd="0" x="843"/>
        <item sd="0" x="672"/>
        <item sd="0" x="2618"/>
        <item sd="0" x="691"/>
        <item sd="0" x="2175"/>
        <item sd="0" x="579"/>
        <item sd="0" x="1710"/>
        <item sd="0" x="2632"/>
        <item sd="0" x="534"/>
        <item sd="0" x="2249"/>
        <item sd="0" x="906"/>
        <item sd="0" x="2197"/>
        <item sd="0" x="1550"/>
        <item sd="0" x="2789"/>
        <item sd="0" x="100"/>
        <item sd="0" x="1222"/>
        <item sd="0" x="2456"/>
        <item sd="0" x="1726"/>
        <item sd="0" x="2564"/>
        <item sd="0" x="2106"/>
        <item sd="0" x="1542"/>
        <item sd="0" x="669"/>
        <item sd="0" x="503"/>
        <item sd="0" x="321"/>
        <item sd="0" x="329"/>
        <item sd="0" x="2758"/>
        <item sd="0" x="602"/>
        <item sd="0" x="2763"/>
        <item sd="0" x="95"/>
        <item sd="0" x="2001"/>
        <item sd="0" x="1644"/>
        <item sd="0" x="1043"/>
        <item sd="0" x="2853"/>
        <item sd="0" x="1602"/>
        <item sd="0" x="2710"/>
        <item sd="0" x="589"/>
        <item sd="0" x="1080"/>
        <item sd="0" x="793"/>
        <item sd="0" x="220"/>
        <item sd="0" x="223"/>
        <item sd="0" x="2473"/>
        <item sd="0" x="1843"/>
        <item sd="0" x="2451"/>
        <item sd="0" x="1714"/>
        <item sd="0" x="1338"/>
        <item sd="0" x="2440"/>
        <item sd="0" x="257"/>
        <item sd="0" x="46"/>
        <item sd="0" x="620"/>
        <item sd="0" x="709"/>
        <item sd="0" x="326"/>
        <item sd="0" x="495"/>
        <item sd="0" x="2760"/>
        <item sd="0" x="406"/>
        <item sd="0" x="2681"/>
        <item sd="0" x="681"/>
        <item sd="0" x="1980"/>
        <item sd="0" x="1285"/>
        <item sd="0" x="2046"/>
        <item sd="0" x="1274"/>
        <item sd="0" x="1124"/>
        <item sd="0" x="1564"/>
        <item sd="0" x="405"/>
        <item sd="0" x="393"/>
        <item sd="0" x="1258"/>
        <item sd="0" x="308"/>
        <item sd="0" x="2320"/>
        <item sd="0" x="2189"/>
        <item sd="0" x="2890"/>
        <item sd="0" x="2298"/>
        <item sd="0" x="2771"/>
        <item sd="0" x="2586"/>
        <item sd="0" x="564"/>
        <item sd="0" x="2194"/>
        <item sd="0" x="2796"/>
        <item sd="0" x="1917"/>
        <item sd="0" x="2362"/>
        <item sd="0" x="1050"/>
        <item sd="0" x="702"/>
        <item sd="0" x="2813"/>
        <item sd="0" x="1569"/>
        <item sd="0" x="1067"/>
        <item sd="0" x="131"/>
        <item sd="0" x="1705"/>
        <item sd="0" x="1570"/>
        <item sd="0" x="2884"/>
        <item sd="0" x="771"/>
        <item sd="0" x="1841"/>
        <item sd="0" x="1208"/>
        <item sd="0" x="998"/>
        <item sd="0" x="1540"/>
        <item sd="0" x="518"/>
        <item sd="0" x="525"/>
        <item sd="0" x="628"/>
        <item sd="0" x="2265"/>
        <item sd="0" x="1707"/>
        <item sd="0" x="2872"/>
        <item sd="0" x="532"/>
        <item sd="0" x="2721"/>
        <item sd="0" x="1974"/>
        <item sd="0" x="2552"/>
        <item sd="0" x="2651"/>
        <item sd="0" x="216"/>
        <item sd="0" x="1693"/>
        <item sd="0" x="605"/>
        <item sd="0" x="558"/>
        <item sd="0" x="519"/>
        <item sd="0" x="2797"/>
        <item sd="0" x="286"/>
        <item sd="0" x="1577"/>
        <item sd="0" x="1823"/>
        <item sd="0" x="2086"/>
        <item sd="0" x="1376"/>
        <item sd="0" x="43"/>
        <item sd="0" x="1522"/>
        <item sd="0" x="1128"/>
        <item sd="0" x="931"/>
        <item sd="0" x="1280"/>
        <item sd="0" x="232"/>
        <item sd="0" x="2108"/>
        <item sd="0" x="1961"/>
        <item sd="0" x="1360"/>
        <item sd="0" x="2516"/>
        <item sd="0" x="993"/>
        <item sd="0" x="726"/>
        <item sd="0" x="2557"/>
        <item sd="0" x="1828"/>
        <item sd="0" x="2240"/>
        <item sd="0" x="634"/>
        <item sd="0" x="457"/>
        <item sd="0" x="596"/>
        <item sd="0" x="1001"/>
        <item sd="0" x="809"/>
        <item sd="0" x="2425"/>
        <item sd="0" x="592"/>
        <item sd="0" x="2641"/>
        <item sd="0" x="1193"/>
        <item sd="0" x="2670"/>
        <item sd="0" x="1326"/>
        <item sd="0" x="1567"/>
        <item sd="0" x="1854"/>
        <item sd="0" x="1281"/>
        <item sd="0" x="1671"/>
        <item sd="0" x="2703"/>
        <item sd="0" x="2426"/>
        <item sd="0" x="89"/>
        <item sd="0" x="2392"/>
        <item sd="0" x="1803"/>
        <item sd="0" x="333"/>
        <item sd="0" x="150"/>
        <item sd="0" x="1706"/>
        <item sd="0" x="1010"/>
        <item sd="0" x="1572"/>
        <item sd="0" x="2394"/>
        <item sd="0" x="1894"/>
        <item sd="0" x="2267"/>
        <item sd="0" x="1956"/>
        <item sd="0" x="59"/>
        <item sd="0" x="594"/>
        <item sd="0" x="1186"/>
        <item sd="0" x="1509"/>
        <item sd="0" x="2090"/>
        <item sd="0" x="994"/>
        <item sd="0" x="1405"/>
        <item sd="0" x="1560"/>
        <item sd="0" x="2603"/>
        <item sd="0" x="306"/>
        <item sd="0" x="2221"/>
        <item sd="0" x="1636"/>
        <item sd="0" x="182"/>
        <item sd="0" x="1879"/>
        <item sd="0" x="2715"/>
        <item sd="0" x="765"/>
        <item sd="0" x="773"/>
        <item sd="0" x="2063"/>
        <item sd="0" x="874"/>
        <item sd="0" x="107"/>
        <item sd="0" x="1374"/>
        <item sd="0" x="1122"/>
        <item sd="0" x="973"/>
        <item sd="0" x="535"/>
        <item sd="0" x="905"/>
        <item sd="0" x="745"/>
        <item sd="0" x="844"/>
        <item sd="0" x="1884"/>
        <item sd="0" x="365"/>
        <item sd="0" x="133"/>
        <item sd="0" x="1517"/>
        <item sd="0" x="313"/>
        <item sd="0" x="173"/>
        <item sd="0" x="2803"/>
        <item sd="0" x="1060"/>
        <item sd="0" x="590"/>
        <item sd="0" x="2842"/>
        <item sd="0" x="533"/>
        <item sd="0" x="261"/>
        <item sd="0" x="542"/>
        <item sd="0" x="2100"/>
        <item sd="0" x="266"/>
        <item sd="0" x="514"/>
        <item sd="0" x="1390"/>
        <item sd="0" x="2466"/>
        <item sd="0" x="385"/>
        <item sd="0" x="1875"/>
        <item sd="0" x="209"/>
        <item sd="0" x="1160"/>
        <item sd="0" x="783"/>
        <item sd="0" x="1539"/>
        <item sd="0" x="433"/>
        <item sd="0" x="1392"/>
        <item sd="0" x="2021"/>
        <item sd="0" x="639"/>
        <item sd="0" x="2694"/>
        <item sd="0" x="1945"/>
        <item sd="0" x="938"/>
        <item sd="0" x="2341"/>
        <item sd="0" x="2821"/>
        <item sd="0" x="2266"/>
        <item sd="0" x="2314"/>
        <item sd="0" x="200"/>
        <item sd="0" x="2616"/>
        <item sd="0" x="1892"/>
        <item sd="0" x="1896"/>
        <item sd="0" x="2807"/>
        <item sd="0" x="775"/>
        <item sd="0" x="1235"/>
        <item sd="0" x="625"/>
        <item sd="0" x="1476"/>
        <item sd="0" x="455"/>
        <item sd="0" x="1125"/>
        <item sd="0" x="2300"/>
        <item sd="0" x="567"/>
        <item sd="0" x="1384"/>
        <item sd="0" x="2578"/>
        <item sd="0" x="124"/>
        <item sd="0" x="2478"/>
        <item sd="0" x="764"/>
        <item sd="0" x="1458"/>
        <item sd="0" x="907"/>
        <item sd="0" x="55"/>
        <item sd="0" x="1824"/>
        <item sd="0" x="1443"/>
        <item sd="0" x="2043"/>
        <item sd="0" x="504"/>
        <item sd="0" x="1830"/>
        <item sd="0" x="2328"/>
        <item sd="0" x="1052"/>
        <item sd="0" x="543"/>
        <item sd="0" x="2815"/>
        <item sd="0" x="379"/>
        <item sd="0" x="366"/>
        <item sd="0" x="711"/>
        <item sd="0" x="2347"/>
        <item sd="0" x="706"/>
        <item sd="0" x="1165"/>
        <item sd="0" x="497"/>
        <item sd="0" x="1893"/>
        <item sd="0" x="1040"/>
        <item sd="0" x="206"/>
        <item sd="0" x="872"/>
        <item sd="0" x="282"/>
        <item sd="0" x="2096"/>
        <item sd="0" x="1704"/>
        <item sd="0" x="144"/>
        <item sd="0" x="947"/>
        <item sd="0" x="1996"/>
        <item sd="0" x="1167"/>
        <item sd="0" x="921"/>
        <item sd="0" x="1445"/>
        <item sd="0" x="577"/>
        <item sd="0" x="163"/>
        <item sd="0" x="118"/>
        <item sd="0" x="2294"/>
        <item sd="0" x="342"/>
        <item sd="0" x="2071"/>
        <item sd="0" x="201"/>
        <item sd="0" x="688"/>
        <item sd="0" x="1063"/>
        <item sd="0" x="1316"/>
        <item sd="0" x="512"/>
        <item sd="0" x="2738"/>
        <item sd="0" x="2464"/>
        <item sd="0" x="574"/>
        <item sd="0" x="1457"/>
        <item sd="0" x="1948"/>
        <item sd="0" x="1271"/>
        <item sd="0" x="53"/>
        <item sd="0" x="2245"/>
        <item sd="0" x="408"/>
        <item sd="0" x="1012"/>
        <item sd="0" x="1556"/>
        <item sd="0" x="708"/>
        <item sd="0" x="1782"/>
        <item sd="0" x="2186"/>
        <item sd="0" x="717"/>
        <item sd="0" x="116"/>
        <item sd="0" x="2307"/>
        <item sd="0" x="1958"/>
        <item sd="0" x="2851"/>
        <item sd="0" x="2006"/>
        <item sd="0" x="1763"/>
        <item sd="0" x="755"/>
        <item sd="0" x="81"/>
        <item sd="0" x="1308"/>
        <item sd="0" x="207"/>
        <item sd="0" x="122"/>
        <item sd="0" x="2164"/>
        <item sd="0" x="693"/>
        <item sd="0" x="1580"/>
        <item sd="0" x="1967"/>
        <item sd="0" x="1909"/>
        <item sd="0" x="1282"/>
        <item sd="0" x="2617"/>
        <item sd="0" x="1032"/>
        <item sd="0" x="881"/>
        <item sd="0" x="1661"/>
        <item sd="0" x="1981"/>
        <item sd="0" x="1247"/>
        <item sd="0" x="2555"/>
        <item sd="0" x="1206"/>
        <item sd="0" x="2765"/>
        <item sd="0" x="1627"/>
        <item sd="0" x="1202"/>
        <item sd="0" x="2671"/>
        <item sd="0" x="890"/>
        <item sd="0" x="1318"/>
        <item sd="0" x="1968"/>
        <item sd="0" x="2136"/>
        <item sd="0" x="1092"/>
        <item sd="0" x="1089"/>
        <item sd="0" x="138"/>
        <item sd="0" x="805"/>
        <item sd="0" x="2780"/>
        <item sd="0" x="1842"/>
        <item sd="0" x="242"/>
        <item sd="0" x="860"/>
        <item sd="0" x="1417"/>
        <item sd="0" x="2716"/>
        <item sd="0" x="264"/>
        <item sd="0" x="500"/>
        <item sd="0" x="780"/>
        <item sd="0" x="9"/>
        <item sd="0" x="2683"/>
        <item sd="0" x="1510"/>
        <item sd="0" x="2887"/>
        <item sd="0" x="2571"/>
        <item sd="0" x="2820"/>
        <item sd="0" x="2672"/>
        <item sd="0" x="1642"/>
        <item sd="0" x="992"/>
        <item sd="0" x="554"/>
        <item sd="0" x="1363"/>
        <item sd="0" x="104"/>
        <item sd="0" x="2494"/>
        <item sd="0" x="17"/>
        <item sd="0" x="1387"/>
        <item sd="0" x="868"/>
        <item sd="0" x="545"/>
        <item sd="0" x="1146"/>
        <item sd="0" x="859"/>
        <item sd="0" x="494"/>
        <item sd="0" x="692"/>
        <item sd="0" x="466"/>
        <item sd="0" x="2378"/>
        <item sd="0" x="848"/>
        <item sd="0" x="591"/>
        <item sd="0" x="2401"/>
        <item sd="0" x="1666"/>
        <item sd="0" x="2593"/>
        <item sd="0" x="2353"/>
        <item sd="0" x="1045"/>
        <item sd="0" x="728"/>
        <item sd="0" x="127"/>
        <item sd="0" x="156"/>
        <item sd="0" x="1284"/>
        <item sd="0" x="927"/>
        <item sd="0" x="2622"/>
        <item sd="0" x="1883"/>
        <item sd="0" x="1429"/>
        <item sd="0" x="2230"/>
        <item sd="0" x="1613"/>
        <item sd="0" x="1440"/>
        <item sd="0" x="1516"/>
        <item sd="0" x="1199"/>
        <item sd="0" x="2402"/>
        <item sd="0" x="323"/>
        <item sd="0" x="840"/>
        <item sd="0" x="524"/>
        <item sd="0" x="867"/>
        <item sd="0" x="2134"/>
        <item sd="0" x="475"/>
        <item sd="0" x="7"/>
        <item sd="0" x="2153"/>
        <item sd="0" x="2896"/>
        <item sd="0" x="96"/>
        <item sd="0" x="353"/>
        <item sd="0" x="2669"/>
        <item sd="0" x="1941"/>
        <item sd="0" x="392"/>
        <item sd="0" x="1407"/>
        <item sd="0" x="1154"/>
        <item sd="0" x="461"/>
        <item sd="0" x="258"/>
        <item sd="0" x="1389"/>
        <item sd="0" x="1378"/>
        <item sd="0" x="2575"/>
        <item sd="0" x="2059"/>
        <item sd="0" x="2833"/>
        <item sd="0" x="237"/>
        <item sd="0" x="378"/>
        <item sd="0" x="0"/>
        <item sd="0" x="930"/>
        <item sd="0" x="1779"/>
        <item sd="0" x="960"/>
        <item sd="0" x="521"/>
        <item sd="0" x="177"/>
        <item sd="0" x="94"/>
        <item sd="0" x="2646"/>
        <item sd="0" x="2210"/>
        <item sd="0" x="311"/>
        <item sd="0" x="2030"/>
        <item sd="0" x="1605"/>
        <item sd="0" x="2311"/>
        <item sd="0" x="1213"/>
        <item sd="0" x="1943"/>
        <item sd="0" x="2885"/>
        <item sd="0" x="2075"/>
        <item sd="0" x="508"/>
        <item sd="0" x="948"/>
        <item sd="0" x="917"/>
        <item sd="0" x="310"/>
        <item sd="0" x="175"/>
        <item sd="0" x="1593"/>
        <item sd="0" x="871"/>
        <item sd="0" x="440"/>
        <item sd="0" x="79"/>
        <item sd="0" x="515"/>
        <item sd="0" x="2203"/>
        <item sd="0" x="1872"/>
        <item sd="0" x="1650"/>
        <item sd="0" x="1027"/>
        <item sd="0" x="185"/>
        <item sd="0" x="1232"/>
        <item sd="0" x="2859"/>
        <item sd="0" x="1421"/>
        <item sd="0" x="2395"/>
        <item sd="0" x="1508"/>
        <item sd="0" x="2623"/>
        <item sd="0" x="2519"/>
        <item sd="0" x="254"/>
        <item sd="0" x="740"/>
        <item sd="0" x="256"/>
        <item sd="0" x="2292"/>
        <item sd="0" x="887"/>
        <item sd="0" x="14"/>
        <item sd="0" x="243"/>
        <item sd="0" x="354"/>
        <item sd="0" x="1797"/>
        <item sd="0" x="880"/>
        <item sd="0" x="748"/>
        <item sd="0" x="2427"/>
        <item sd="0" x="1359"/>
        <item sd="0" x="238"/>
        <item sd="0" x="398"/>
        <item sd="0" x="2686"/>
        <item sd="0" x="493"/>
        <item sd="0" x="1964"/>
        <item sd="0" x="240"/>
        <item sd="0" x="77"/>
        <item sd="0" x="1164"/>
        <item sd="0" x="1986"/>
        <item sd="0" x="816"/>
        <item sd="0" x="186"/>
        <item sd="0" x="2522"/>
        <item sd="0" x="446"/>
        <item sd="0" x="271"/>
        <item sd="0" x="37"/>
        <item sd="0" x="941"/>
        <item sd="0" x="1231"/>
        <item sd="0" x="2483"/>
        <item sd="0" x="2372"/>
        <item sd="0" x="1887"/>
        <item sd="0" x="1433"/>
        <item sd="0" x="865"/>
        <item sd="0" x="2449"/>
        <item sd="0" x="305"/>
        <item sd="0" x="279"/>
        <item sd="0" x="2504"/>
        <item sd="0" x="335"/>
        <item sd="0" x="1820"/>
        <item sd="0" x="2469"/>
        <item sd="0" x="2139"/>
        <item sd="0" x="1527"/>
        <item sd="0" x="1155"/>
        <item sd="0" x="1495"/>
        <item sd="0" x="1382"/>
        <item sd="0" x="2340"/>
        <item sd="0" x="2726"/>
        <item sd="0" x="2404"/>
        <item sd="0" x="22"/>
        <item sd="0" x="1109"/>
        <item sd="0" x="882"/>
        <item sd="0" x="823"/>
        <item sd="0" x="759"/>
        <item sd="0" x="636"/>
        <item sd="0" x="2709"/>
        <item sd="0" x="1553"/>
        <item sd="0" x="1836"/>
        <item sd="0" x="2448"/>
        <item sd="0" x="1264"/>
        <item sd="0" x="2335"/>
        <item sd="0" x="2027"/>
        <item sd="0" x="2828"/>
        <item sd="0" x="2356"/>
        <item sd="0" x="1903"/>
        <item sd="0" x="2892"/>
        <item sd="0" x="2626"/>
        <item sd="0" x="1700"/>
        <item sd="0" x="1895"/>
        <item sd="0" x="1628"/>
        <item sd="0" x="1093"/>
        <item sd="0" x="2256"/>
        <item sd="0" x="800"/>
        <item sd="0" x="1312"/>
        <item sd="0" x="1549"/>
        <item sd="0" x="15"/>
        <item sd="0" x="2676"/>
        <item sd="0" x="2816"/>
        <item sd="0" x="1739"/>
        <item sd="0" x="1033"/>
        <item sd="0" x="226"/>
        <item sd="0" x="166"/>
        <item sd="0" x="1248"/>
        <item sd="0" x="1906"/>
        <item sd="0" x="121"/>
        <item sd="0" x="184"/>
        <item sd="0" x="2181"/>
        <item sd="0" x="1091"/>
        <item sd="0" x="61"/>
        <item sd="0" x="876"/>
        <item sd="0" x="1511"/>
        <item sd="0" x="1306"/>
        <item sd="0" x="1336"/>
        <item sd="0" x="2110"/>
        <item sd="0" x="1173"/>
        <item sd="0" x="2717"/>
        <item sd="0" x="680"/>
        <item sd="0" x="797"/>
        <item sd="0" x="819"/>
        <item sd="0" x="2898"/>
        <item sd="0" x="1494"/>
        <item sd="0" x="339"/>
        <item sd="0" x="2076"/>
        <item sd="0" x="1129"/>
        <item sd="0" x="1844"/>
        <item sd="0" x="2749"/>
        <item sd="0" x="2422"/>
        <item sd="0" x="1908"/>
        <item sd="0" x="2704"/>
        <item sd="0" x="626"/>
        <item sd="0" x="570"/>
        <item sd="0" x="942"/>
        <item sd="0" x="2123"/>
        <item sd="0" x="2873"/>
        <item sd="0" x="1829"/>
        <item sd="0" x="2521"/>
        <item sd="0" x="2094"/>
        <item sd="0" x="2517"/>
        <item sd="0" x="1082"/>
        <item sd="0" x="2287"/>
        <item sd="0" x="2822"/>
        <item sd="0" x="2241"/>
        <item sd="0" x="770"/>
        <item sd="0" x="2706"/>
        <item sd="0" x="2560"/>
        <item sd="0" x="2647"/>
        <item sd="0" x="316"/>
        <item sd="0" x="1115"/>
        <item sd="0" x="2463"/>
        <item sd="0" x="584"/>
        <item sd="0" x="250"/>
        <item sd="0" x="31"/>
        <item sd="0" x="588"/>
        <item sd="0" x="436"/>
        <item sd="0" x="925"/>
        <item sd="0" x="45"/>
        <item sd="0" x="1265"/>
        <item sd="0" x="841"/>
        <item sd="0" x="2454"/>
        <item sd="0" x="1622"/>
        <item sd="0" x="2308"/>
        <item sd="0" x="2881"/>
        <item sd="0" x="1717"/>
        <item sd="0" x="1969"/>
        <item sd="0" x="1126"/>
        <item sd="0" x="1849"/>
        <item sd="0" x="1637"/>
        <item sd="0" x="2808"/>
        <item sd="0" x="1355"/>
        <item sd="0" x="5"/>
        <item sd="0" x="614"/>
        <item sd="0" x="1497"/>
        <item sd="0" x="2239"/>
        <item sd="0" x="1307"/>
        <item sd="0" x="575"/>
        <item sd="0" x="110"/>
        <item sd="0" x="417"/>
        <item sd="0" x="799"/>
        <item sd="0" x="294"/>
        <item sd="0" x="2282"/>
        <item sd="0" x="789"/>
        <item sd="0" x="1970"/>
        <item sd="0" x="413"/>
        <item sd="0" x="838"/>
        <item sd="0" x="1302"/>
        <item sd="0" x="698"/>
        <item sd="0" x="2085"/>
        <item sd="0" x="683"/>
        <item sd="0" x="604"/>
        <item sd="0" x="1594"/>
        <item sd="0" x="2374"/>
        <item sd="0" x="2004"/>
        <item sd="0" x="1534"/>
        <item sd="0" x="718"/>
        <item sd="0" x="704"/>
        <item sd="0" x="2867"/>
        <item sd="0" x="2041"/>
        <item sd="0" x="961"/>
        <item sd="0" x="916"/>
        <item sd="0" x="2007"/>
        <item sd="0" x="273"/>
        <item sd="0" x="1543"/>
        <item sd="0" x="70"/>
        <item sd="0" x="1718"/>
        <item sd="0" x="1203"/>
        <item sd="0" x="1544"/>
        <item sd="0" x="2315"/>
        <item sd="0" x="136"/>
        <item sd="0" x="1394"/>
        <item sd="0" x="768"/>
        <item sd="0" x="198"/>
        <item sd="0" x="2471"/>
        <item sd="0" x="1856"/>
        <item sd="0" x="2781"/>
        <item sd="0" x="804"/>
        <item sd="0" x="613"/>
        <item sd="0" x="2860"/>
        <item sd="0" x="1888"/>
        <item sd="0" x="409"/>
        <item sd="0" x="2562"/>
        <item sd="0" x="1617"/>
        <item sd="0" x="1581"/>
        <item sd="0" x="2121"/>
        <item sd="0" x="54"/>
        <item sd="0" x="123"/>
        <item sd="0" x="358"/>
        <item sd="0" x="803"/>
        <item sd="0" x="2468"/>
        <item sd="0" x="2674"/>
        <item sd="0" x="1609"/>
        <item sd="0" x="2770"/>
        <item sd="0" x="1940"/>
        <item sd="0" x="2079"/>
        <item sd="0" x="158"/>
        <item sd="0" x="1153"/>
        <item sd="0" x="1975"/>
        <item sd="0" x="106"/>
        <item sd="0" x="1461"/>
        <item sd="0" x="400"/>
        <item sd="0" x="412"/>
        <item sd="0" x="1658"/>
        <item sd="0" x="559"/>
        <item sd="0" x="2050"/>
        <item sd="0" x="29"/>
        <item sd="0" x="2714"/>
        <item sd="0" x="685"/>
        <item sd="0" x="1787"/>
        <item sd="0" x="1972"/>
        <item sd="0" x="786"/>
        <item sd="0" x="832"/>
        <item sd="0" x="103"/>
        <item sd="0" x="682"/>
        <item sd="0" x="1756"/>
        <item sd="0" x="2114"/>
        <item sd="0" x="854"/>
        <item sd="0" x="1601"/>
        <item sd="0" x="642"/>
        <item sd="0" x="1201"/>
        <item sd="0" x="2558"/>
        <item sd="0" x="255"/>
        <item sd="0" x="111"/>
        <item sd="0" x="1904"/>
        <item sd="0" x="97"/>
        <item sd="0" x="1261"/>
        <item sd="0" x="402"/>
        <item sd="0" x="1936"/>
        <item sd="0" x="1813"/>
        <item sd="0" x="864"/>
        <item sd="0" x="281"/>
        <item sd="0" x="1923"/>
        <item sd="0" x="2219"/>
        <item sd="0" x="1760"/>
        <item sd="0" x="72"/>
        <item sd="0" x="811"/>
        <item sd="0" x="367"/>
        <item sd="0" x="88"/>
        <item sd="0" x="2403"/>
        <item sd="0" x="119"/>
        <item sd="0" x="2644"/>
        <item sd="0" x="2455"/>
        <item sd="0" x="847"/>
        <item sd="0" x="1"/>
        <item sd="0" x="1177"/>
        <item sd="0" x="1685"/>
        <item sd="0" x="2235"/>
        <item sd="0" x="318"/>
        <item sd="0" x="2594"/>
        <item sd="0" x="1098"/>
        <item sd="0" x="1911"/>
        <item sd="0" x="587"/>
        <item sd="0" x="496"/>
        <item sd="0" x="2310"/>
        <item sd="0" x="192"/>
        <item sd="0" x="1611"/>
        <item sd="0" x="1182"/>
        <item sd="0" x="1337"/>
        <item sd="0" x="1547"/>
        <item sd="0" x="1111"/>
        <item sd="0" x="1367"/>
        <item sd="0" x="845"/>
        <item sd="0" x="1273"/>
        <item sd="0" x="1430"/>
        <item sd="0" x="2513"/>
        <item sd="0" x="1699"/>
        <item sd="0" x="615"/>
        <item sd="0" x="1313"/>
        <item sd="0" x="1175"/>
        <item sd="0" x="334"/>
        <item sd="0" x="174"/>
        <item sd="0" x="1466"/>
        <item sd="0" x="910"/>
        <item sd="0" x="1703"/>
        <item sd="0" x="2893"/>
        <item sd="0" x="1630"/>
        <item sd="0" x="2895"/>
        <item sd="0" x="1929"/>
        <item sd="0" x="1418"/>
        <item sd="0" x="722"/>
        <item sd="0" x="2260"/>
        <item sd="0" x="1079"/>
        <item sd="0" x="210"/>
        <item sd="0" x="1046"/>
        <item sd="0" x="891"/>
        <item sd="0" x="909"/>
        <item sd="0" x="1649"/>
        <item sd="0" x="752"/>
        <item sd="0" x="2112"/>
        <item sd="0" x="2431"/>
        <item sd="0" x="2089"/>
        <item sd="0" x="2066"/>
        <item sd="0" x="2447"/>
        <item sd="0" x="981"/>
        <item sd="0" x="2524"/>
        <item sd="0" x="2774"/>
        <item sd="0" x="2077"/>
        <item sd="0" x="1735"/>
        <item sd="0" x="2773"/>
        <item sd="0" x="1400"/>
        <item sd="0" x="1953"/>
        <item sd="0" x="74"/>
        <item sd="0" x="1245"/>
        <item sd="0" x="1573"/>
        <item sd="0" x="1832"/>
        <item sd="0" x="2637"/>
        <item sd="0" x="345"/>
        <item sd="0" x="2052"/>
        <item sd="0" x="1993"/>
        <item sd="0" x="2144"/>
        <item sd="0" x="1759"/>
        <item sd="0" x="468"/>
        <item sd="0" x="2540"/>
        <item sd="0" x="1314"/>
        <item sd="0" x="1139"/>
        <item sd="0" x="490"/>
        <item sd="0" x="507"/>
        <item sd="0" x="2701"/>
        <item sd="0" x="936"/>
        <item sd="0" x="2848"/>
        <item sd="0" x="1675"/>
        <item sd="0" x="2663"/>
        <item sd="0" x="2545"/>
        <item sd="0" x="2217"/>
        <item sd="0" x="2458"/>
        <item sd="0" x="2157"/>
        <item sd="0" x="2461"/>
        <item sd="0" x="2487"/>
        <item sd="0" x="2257"/>
        <item sd="0" x="2055"/>
        <item sd="0" x="1472"/>
        <item sd="0" x="853"/>
        <item sd="0" x="2435"/>
        <item sd="0" x="1835"/>
        <item sd="0" x="2227"/>
        <item sd="0" x="389"/>
        <item sd="0" x="312"/>
        <item sd="0" x="1102"/>
        <item sd="0" x="361"/>
        <item sd="0" x="2406"/>
        <item sd="0" x="2801"/>
        <item sd="0" x="2020"/>
        <item sd="0" x="2405"/>
        <item sd="0" x="2385"/>
        <item sd="0" x="2355"/>
        <item sd="0" x="1850"/>
        <item sd="0" x="2434"/>
        <item sd="0" x="2757"/>
        <item sd="0" x="1901"/>
        <item sd="0" x="453"/>
        <item sd="0" x="520"/>
        <item sd="0" x="2034"/>
        <item sd="0" x="2179"/>
        <item sd="0" x="260"/>
        <item sd="0" x="2375"/>
        <item sd="0" x="1882"/>
        <item sd="0" x="239"/>
        <item sd="0" x="2640"/>
        <item sd="0" x="2339"/>
        <item sd="0" x="1919"/>
        <item sd="0" x="1279"/>
        <item sd="0" x="2234"/>
        <item sd="0" x="951"/>
        <item sd="0" x="1496"/>
        <item sd="0" x="586"/>
        <item sd="0" x="1432"/>
        <item sd="0" x="2536"/>
        <item sd="0" x="2865"/>
        <item sd="0" x="1532"/>
        <item sd="0" x="423"/>
        <item sd="0" x="2818"/>
        <item sd="0" x="2546"/>
        <item sd="0" x="2098"/>
        <item sd="0" x="2723"/>
        <item sd="0" x="1515"/>
        <item sd="0" x="2903"/>
        <item sd="0" x="2332"/>
        <item sd="0" x="1729"/>
        <item sd="0" x="2523"/>
        <item sd="0" x="2432"/>
        <item sd="0" x="377"/>
        <item sd="0" x="2554"/>
        <item sd="0" x="1073"/>
        <item sd="0" x="1589"/>
        <item sd="0" x="1391"/>
        <item sd="0" x="112"/>
        <item sd="0" x="2735"/>
        <item sd="0" x="767"/>
        <item sd="0" x="1582"/>
        <item sd="0" x="1328"/>
        <item sd="0" x="1979"/>
        <item sd="0" x="647"/>
        <item sd="0" x="736"/>
        <item sd="0" x="895"/>
        <item sd="0" x="2742"/>
        <item sd="0" x="1847"/>
        <item sd="0" x="2450"/>
        <item sd="0" x="707"/>
        <item sd="0" x="762"/>
        <item sd="0" x="1682"/>
        <item sd="0" x="2630"/>
        <item sd="0" x="1218"/>
        <item sd="0" x="1176"/>
        <item sd="0" x="732"/>
        <item sd="0" x="376"/>
        <item sd="0" x="202"/>
        <item sd="0" x="179"/>
        <item sd="0" x="742"/>
        <item sd="0" x="899"/>
        <item sd="0" x="2673"/>
        <item sd="0" x="41"/>
        <item sd="0" x="2430"/>
        <item sd="0" x="114"/>
        <item sd="0" x="180"/>
        <item sd="0" x="2762"/>
        <item sd="0" x="795"/>
        <item sd="0" x="694"/>
        <item sd="0" x="1568"/>
        <item sd="0" x="1021"/>
        <item sd="0" x="2111"/>
        <item sd="0" x="1831"/>
        <item sd="0" x="1361"/>
        <item sd="0" x="1708"/>
        <item sd="0" x="2777"/>
        <item sd="0" x="68"/>
        <item sd="0" x="842"/>
        <item sd="0" x="1684"/>
        <item sd="0" x="2165"/>
        <item sd="0" x="933"/>
        <item sd="0" x="1214"/>
        <item sd="0" x="2814"/>
        <item sd="0" x="1191"/>
        <item sd="0" x="1963"/>
        <item sd="0" x="2025"/>
        <item sd="0" x="2725"/>
        <item sd="0" x="516"/>
        <item sd="0" x="1385"/>
        <item sd="0" x="2905"/>
        <item sd="0" x="1150"/>
        <item sd="0" x="1857"/>
        <item sd="0" x="2162"/>
        <item sd="0" x="550"/>
        <item sd="0" x="1486"/>
        <item sd="0" x="2220"/>
        <item sd="0" x="40"/>
        <item sd="0" x="1172"/>
        <item sd="0" x="1597"/>
        <item sd="0" x="2791"/>
        <item sd="0" x="1478"/>
        <item sd="0" x="1460"/>
        <item sd="0" x="2418"/>
        <item sd="0" x="1383"/>
        <item sd="0" x="1076"/>
        <item sd="0" x="2033"/>
        <item sd="0" x="1323"/>
        <item sd="0" x="2421"/>
        <item sd="0" x="2719"/>
        <item sd="0" x="1557"/>
        <item sd="0" x="2533"/>
        <item sd="0" x="885"/>
        <item sd="0" x="2543"/>
        <item sd="0" x="946"/>
        <item sd="0" x="1377"/>
        <item sd="0" x="1728"/>
        <item sd="0" x="2549"/>
        <item sd="0" x="2209"/>
        <item sd="0" x="2596"/>
        <item sd="0" x="2585"/>
        <item sd="0" x="1669"/>
        <item sd="0" x="2453"/>
        <item sd="0" x="86"/>
        <item sd="0" x="1276"/>
        <item sd="0" x="473"/>
        <item sd="0" x="1436"/>
        <item sd="0" x="1358"/>
        <item sd="0" x="36"/>
        <item sd="0" x="1300"/>
        <item sd="0" x="1805"/>
        <item sd="0" x="1210"/>
        <item sd="0" x="779"/>
        <item sd="0" x="1437"/>
        <item sd="0" x="1270"/>
        <item sd="0" x="84"/>
        <item sd="0" x="2829"/>
        <item sd="0" x="956"/>
        <item sd="0" x="2271"/>
        <item sd="0" x="479"/>
        <item sd="0" x="2855"/>
        <item sd="0" x="1853"/>
        <item sd="0" x="369"/>
        <item sd="0" x="420"/>
        <item sd="0" x="288"/>
        <item sd="0" x="1607"/>
        <item sd="0" x="117"/>
        <item sd="0" x="2688"/>
        <item sd="0" x="2847"/>
        <item sd="0" x="2862"/>
        <item sd="0" x="2167"/>
        <item sd="0" x="808"/>
        <item sd="0" x="618"/>
        <item sd="0" x="2415"/>
        <item sd="0" x="1159"/>
        <item sd="0" x="2399"/>
        <item sd="0" x="2224"/>
        <item sd="0" x="2547"/>
        <item sd="0" x="2556"/>
        <item sd="0" x="1750"/>
        <item sd="0" x="2531"/>
        <item sd="0" x="1058"/>
        <item sd="0" x="355"/>
        <item sd="0" x="603"/>
        <item sd="0" x="976"/>
        <item sd="0" x="1190"/>
        <item sd="0" x="2383"/>
        <item sd="0" x="2495"/>
        <item sd="0" x="2857"/>
        <item sd="0" x="300"/>
        <item sd="0" x="253"/>
        <item sd="0" x="1926"/>
        <item sd="0" x="1985"/>
        <item sd="0" x="1927"/>
        <item sd="0" x="934"/>
        <item sd="0" x="450"/>
        <item sd="0" x="1776"/>
        <item sd="0" x="660"/>
        <item sd="0" x="1329"/>
        <item sd="0" x="2388"/>
        <item sd="0" x="1422"/>
        <item sd="0" x="472"/>
        <item sd="0" x="1291"/>
        <item sd="0" x="1959"/>
        <item sd="0" x="580"/>
        <item sd="0" x="1470"/>
        <item sd="0" x="2184"/>
        <item sd="0" x="2384"/>
        <item sd="0" x="1659"/>
        <item sd="0" x="1694"/>
        <item sd="0" x="187"/>
        <item sd="0" x="1484"/>
        <item sd="0" x="510"/>
        <item sd="0" x="371"/>
        <item sd="0" x="2191"/>
        <item sd="0" x="2679"/>
        <item sd="0" x="2888"/>
        <item sd="0" x="183"/>
        <item sd="0" x="1738"/>
        <item sd="0" x="1673"/>
        <item sd="0" x="307"/>
        <item sd="0" x="1057"/>
        <item sd="0" x="862"/>
        <item sd="0" x="2684"/>
        <item sd="0" x="517"/>
        <item sd="0" x="168"/>
        <item sd="0" x="1435"/>
        <item sd="0" x="1612"/>
        <item sd="0" x="2633"/>
        <item sd="0" x="2838"/>
        <item sd="0" x="631"/>
        <item sd="0" x="2323"/>
        <item sd="0" x="332"/>
        <item sd="0" x="1513"/>
        <item sd="0" x="1434"/>
        <item sd="0" x="2363"/>
        <item sd="0" x="2352"/>
        <item sd="0" x="2145"/>
        <item sd="0" x="2326"/>
        <item sd="0" x="2452"/>
        <item sd="0" x="1348"/>
        <item sd="0" x="2608"/>
        <item sd="0" x="1459"/>
        <item sd="0" x="415"/>
        <item sd="0" x="2270"/>
        <item sd="0" x="2321"/>
        <item sd="0" x="2878"/>
        <item sd="0" x="2188"/>
        <item sd="0" x="1236"/>
        <item sd="0" x="1003"/>
        <item sd="0" x="2592"/>
        <item sd="0" x="950"/>
        <item sd="0" x="1819"/>
        <item sd="0" x="1679"/>
        <item sd="0" x="2718"/>
        <item sd="0" x="802"/>
        <item sd="0" x="2142"/>
        <item sd="0" x="2168"/>
        <item sd="0" x="2129"/>
        <item sd="0" x="421"/>
        <item sd="0" x="593"/>
        <item sd="0" x="1047"/>
        <item sd="0" x="1865"/>
        <item sd="0" x="2115"/>
        <item sd="0" x="1794"/>
        <item sd="0" x="2148"/>
        <item sd="0" x="2902"/>
        <item sd="0" x="2193"/>
        <item sd="0" x="1749"/>
        <item sd="0" x="1701"/>
        <item sd="0" x="632"/>
        <item sd="0" x="2631"/>
        <item sd="0" x="1229"/>
        <item sd="0" x="1656"/>
        <item sd="0" x="2891"/>
        <item sd="0" x="2591"/>
        <item sd="0" x="911"/>
        <item sd="0" x="741"/>
        <item sd="0" x="1310"/>
        <item sd="0" x="2344"/>
        <item sd="0" x="2866"/>
        <item sd="0" x="1629"/>
        <item sd="0" x="411"/>
        <item sd="0" x="1398"/>
        <item sd="0" x="1343"/>
        <item sd="0" x="790"/>
        <item sd="0" x="1034"/>
        <item sd="0" x="731"/>
        <item sd="0" x="399"/>
        <item sd="0" x="2035"/>
        <item sd="0" x="1017"/>
        <item sd="0" x="940"/>
        <item sd="0" x="1500"/>
        <item sd="0" x="967"/>
        <item sd="0" x="1068"/>
        <item sd="0" x="383"/>
        <item sd="0" x="1933"/>
        <item sd="0" x="2305"/>
        <item sd="0" x="1965"/>
        <item sd="0" x="2081"/>
        <item sd="0" x="1978"/>
        <item sd="0" x="1362"/>
        <item sd="0" x="1364"/>
        <item sd="0" x="292"/>
        <item sd="0" x="1571"/>
        <item sd="0" x="1692"/>
        <item sd="0" x="230"/>
        <item sd="0" x="91"/>
        <item sd="0" x="1396"/>
        <item sd="0" x="1491"/>
        <item sd="0" x="2368"/>
        <item sd="0" x="1351"/>
        <item sd="0" x="1220"/>
        <item sd="0" x="1736"/>
        <item sd="0" x="309"/>
        <item sd="0" x="1075"/>
        <item sd="0" x="296"/>
        <item sd="0" x="1514"/>
        <item sd="0" x="1035"/>
        <item sd="0" x="351"/>
        <item sd="0" x="715"/>
        <item sd="0" x="47"/>
        <item sd="0" x="749"/>
        <item sd="0" x="1250"/>
        <item sd="0" x="2118"/>
        <item sd="0" x="151"/>
        <item sd="0" x="25"/>
        <item sd="0" x="888"/>
        <item sd="0" x="2039"/>
        <item sd="0" x="2590"/>
        <item sd="0" x="71"/>
        <item sd="0" x="391"/>
        <item sd="0" x="922"/>
        <item sd="0" x="1283"/>
        <item sd="0" x="675"/>
        <item sd="0" x="1878"/>
        <item sd="0" x="821"/>
        <item sd="0" x="540"/>
        <item sd="0" x="2053"/>
        <item sd="0" x="2107"/>
        <item sd="0" x="2255"/>
        <item sd="0" x="2793"/>
        <item sd="0" x="1239"/>
        <item sd="0" x="2824"/>
        <item sd="0" x="2580"/>
        <item sd="0" x="1272"/>
        <item sd="0" x="2413"/>
        <item sd="0" x="2713"/>
        <item sd="0" x="1546"/>
        <item sd="0" x="2117"/>
        <item sd="0" x="1294"/>
        <item sd="0" x="1299"/>
        <item sd="0" x="699"/>
        <item sd="0" x="2783"/>
        <item sd="0" x="1957"/>
        <item sd="0" x="146"/>
        <item sd="0" x="1810"/>
        <item sd="0" x="1851"/>
        <item sd="0" x="2304"/>
        <item sd="0" x="1141"/>
        <item sd="0" x="944"/>
        <item sd="0" x="965"/>
        <item sd="0" x="1504"/>
        <item sd="0" x="2581"/>
        <item sd="0" x="2539"/>
        <item sd="0" x="2722"/>
        <item sd="0" x="1523"/>
        <item sd="0" x="108"/>
        <item sd="0" x="325"/>
        <item sd="0" x="1055"/>
        <item sd="0" x="831"/>
        <item sd="0" x="2879"/>
        <item sd="0" x="1209"/>
        <item sd="0" x="621"/>
        <item sd="0" x="426"/>
        <item sd="0" x="2029"/>
        <item sd="0" x="1480"/>
        <item sd="0" x="2512"/>
        <item sd="0" x="784"/>
        <item sd="0" x="1579"/>
        <item sd="0" x="801"/>
        <item sd="0" x="8"/>
        <item sd="0" x="1152"/>
        <item sd="0" x="1183"/>
        <item sd="0" x="971"/>
        <item sd="0" x="2702"/>
        <item sd="0" x="796"/>
        <item sd="0" x="297"/>
        <item sd="0" x="2811"/>
        <item sd="0" x="78"/>
        <item sd="0" x="1877"/>
        <item sd="0" x="1487"/>
        <item sd="0" x="125"/>
        <item sd="0" x="1505"/>
        <item sd="0" x="1662"/>
        <item sd="0" x="1369"/>
        <item sd="0" x="486"/>
        <item sd="0" x="2561"/>
        <item sd="0" x="1867"/>
        <item sd="0" x="2806"/>
        <item sd="0" x="827"/>
        <item sd="0" x="1253"/>
        <item sd="0" x="629"/>
        <item sd="0" x="611"/>
        <item sd="0" x="2660"/>
        <item sd="0" x="2634"/>
        <item sd="0" x="1453"/>
        <item sd="0" x="1595"/>
        <item sd="0" x="830"/>
        <item sd="0" x="679"/>
        <item sd="0" x="918"/>
        <item sd="0" x="2054"/>
        <item sd="0" x="338"/>
        <item sd="0" x="751"/>
        <item sd="0" x="1680"/>
        <item sd="0" x="1097"/>
        <item sd="0" x="937"/>
        <item sd="0" x="919"/>
        <item sd="0" x="152"/>
        <item sd="0" x="1976"/>
        <item sd="0" x="2103"/>
        <item sd="0" x="231"/>
        <item sd="0" x="1243"/>
        <item sd="0" x="2697"/>
        <item sd="0" x="1997"/>
        <item sd="0" x="1481"/>
        <item sd="0" x="2083"/>
        <item sd="0" x="456"/>
        <item sd="0" x="1987"/>
        <item sd="0" x="85"/>
        <item sd="0" x="397"/>
        <item sd="0" x="49"/>
        <item sd="0" x="1473"/>
        <item sd="0" x="782"/>
        <item sd="0" x="155"/>
        <item sd="0" x="2577"/>
        <item sd="0" x="2170"/>
        <item sd="0" x="1087"/>
        <item sd="0" x="2351"/>
        <item sd="0" x="2429"/>
        <item sd="0" x="953"/>
        <item sd="0" x="1632"/>
        <item sd="0" x="324"/>
        <item sd="0" x="886"/>
        <item sd="0" x="154"/>
        <item sd="0" x="217"/>
        <item sd="0" x="1292"/>
        <item sd="0" x="2222"/>
        <item sd="0" x="1665"/>
        <item sd="0" x="1973"/>
        <item sd="0" x="1244"/>
        <item sd="0" x="1169"/>
        <item sd="0" x="552"/>
        <item sd="0" x="730"/>
        <item sd="0" x="833"/>
        <item sd="0" x="165"/>
        <item sd="0" x="1583"/>
        <item sd="0" x="2248"/>
        <item sd="0" x="1806"/>
        <item sd="0" x="1065"/>
        <item sd="0" x="1519"/>
        <item sd="0" x="1900"/>
        <item sd="0" x="1061"/>
        <item sd="0" x="2327"/>
        <item sd="0" x="744"/>
        <item sd="0" x="2433"/>
        <item sd="0" x="1178"/>
        <item sd="0" x="509"/>
        <item sd="0" x="1479"/>
        <item sd="0" x="750"/>
        <item sd="0" x="568"/>
        <item sd="0" x="2360"/>
        <item sd="0" x="1932"/>
        <item sd="0" x="1455"/>
        <item sd="0" x="62"/>
        <item sd="0" x="80"/>
        <item sd="0" x="2607"/>
        <item sd="0" x="2707"/>
        <item sd="0" x="1166"/>
        <item sd="0" x="142"/>
        <item sd="0" x="1309"/>
        <item sd="0" x="1042"/>
        <item sd="0" x="739"/>
        <item sd="0" x="1920"/>
        <item sd="0" x="1654"/>
        <item sd="0" x="2286"/>
        <item sd="0" x="2068"/>
        <item sd="0" x="1716"/>
        <item sd="0" x="2312"/>
        <item sd="0" x="599"/>
        <item sd="0" x="34"/>
        <item sd="0" x="2834"/>
        <item sd="0" x="2073"/>
        <item sd="0" x="529"/>
        <item sd="0" x="2754"/>
        <item sd="0" x="330"/>
        <item sd="0" x="1170"/>
        <item sd="0" x="1380"/>
        <item sd="0" x="822"/>
        <item sd="0" x="35"/>
        <item sd="0" x="2242"/>
        <item sd="0" x="1101"/>
        <item sd="0" x="2772"/>
        <item sd="0" x="2441"/>
        <item sd="0" x="2225"/>
        <item sd="0" x="2190"/>
        <item sd="0" x="359"/>
        <item sd="0" x="1024"/>
        <item sd="0" x="1409"/>
        <item sd="0" x="2000"/>
        <item sd="0" x="1954"/>
        <item sd="0" x="407"/>
        <item sd="0" x="1345"/>
        <item sd="0" x="1897"/>
        <item sd="0" x="2155"/>
        <item sd="0" x="2105"/>
        <item sd="0" x="556"/>
        <item sd="0" x="713"/>
        <item sd="0" x="1913"/>
        <item sd="0" x="1131"/>
        <item sd="0" x="2370"/>
        <item sd="0" x="1099"/>
        <item sd="0" x="2003"/>
        <item sd="0" x="2841"/>
        <item sd="0" x="191"/>
        <item sd="0" x="2093"/>
        <item sd="0" x="1991"/>
        <item sd="0" x="1334"/>
        <item sd="0" x="363"/>
        <item sd="0" x="989"/>
        <item sd="0" x="2009"/>
        <item sd="0" x="1845"/>
        <item sd="0" x="2391"/>
        <item sd="0" x="2125"/>
        <item sd="0" x="2756"/>
        <item sd="0" x="2278"/>
        <item sd="0" x="2753"/>
        <item sd="0" x="1741"/>
        <item sd="0" x="346"/>
        <item sd="0" x="1303"/>
        <item sd="0" x="988"/>
        <item sd="0" x="1427"/>
        <item sd="0" x="1655"/>
        <item sd="0" x="1861"/>
        <item sd="0" x="2158"/>
        <item sd="0" x="1555"/>
        <item sd="0" x="1696"/>
        <item sd="0" x="1156"/>
        <item sd="0" x="1775"/>
        <item sd="0" x="2381"/>
        <item sd="0" x="2358"/>
        <item sd="0" x="1799"/>
        <item sd="0" x="2839"/>
        <item sd="0" x="2574"/>
        <item sd="0" x="2610"/>
        <item sd="0" x="1234"/>
        <item sd="0" x="2476"/>
        <item sd="0" x="2880"/>
        <item sd="0" x="301"/>
        <item sd="0" x="176"/>
        <item sd="0" x="1019"/>
        <item sd="0" x="197"/>
        <item sd="0" x="673"/>
        <item sd="0" x="806"/>
        <item sd="0" x="2325"/>
        <item sd="0" x="1931"/>
        <item sd="0" x="2173"/>
        <item sd="0" x="1347"/>
        <item sd="0" x="1641"/>
        <item sd="0" x="1225"/>
        <item sd="0" x="171"/>
        <item sd="0" x="2836"/>
        <item sd="0" x="1295"/>
        <item sd="0" x="2028"/>
        <item sd="0" x="2092"/>
        <item sd="0" x="2289"/>
        <item sd="0" x="2147"/>
        <item sd="0" x="1863"/>
        <item sd="0" x="2208"/>
        <item sd="0" x="2016"/>
        <item sd="0" x="2744"/>
        <item sd="0" x="2604"/>
        <item sd="0" x="109"/>
        <item sd="0" x="1130"/>
        <item sd="0" x="2627"/>
        <item sd="0" x="2598"/>
        <item sd="0" x="1668"/>
        <item sd="0" x="2336"/>
        <item sd="0" x="2285"/>
        <item sd="0" x="2313"/>
        <item sd="0" x="374"/>
        <item sd="0" x="2696"/>
        <item sd="0" x="1260"/>
        <item sd="0" x="1731"/>
        <item sd="0" x="2437"/>
        <item sd="0" x="2520"/>
        <item sd="0" x="2727"/>
        <item sd="0" x="617"/>
        <item sd="0" x="1408"/>
        <item sd="0" x="1162"/>
        <item sd="0" x="820"/>
        <item sd="0" x="219"/>
        <item sd="0" x="1724"/>
        <item sd="0" x="2572"/>
        <item sd="0" x="1233"/>
        <item sd="0" x="2595"/>
        <item sd="0" x="1751"/>
        <item sd="0" x="1069"/>
        <item sd="0" x="2479"/>
        <item sd="0" x="463"/>
        <item sd="0" x="1545"/>
        <item sd="0" x="866"/>
        <item sd="0" x="785"/>
        <item sd="0" x="2160"/>
        <item sd="0" x="1755"/>
        <item sd="0" x="289"/>
        <item sd="0" x="2390"/>
        <item sd="0" x="1230"/>
        <item sd="0" x="427"/>
        <item sd="0" x="368"/>
        <item sd="0" x="275"/>
        <item sd="0" x="265"/>
        <item sd="0" x="2784"/>
        <item sd="0" x="505"/>
        <item sd="0" x="2854"/>
        <item sd="0" x="2290"/>
        <item sd="0" x="735"/>
        <item sd="0" x="766"/>
        <item sd="0" x="1732"/>
        <item sd="0" x="87"/>
        <item sd="0" x="2602"/>
        <item sd="0" x="1822"/>
        <item sd="0" x="1762"/>
        <item sd="0" x="2319"/>
        <item sd="0" x="2477"/>
        <item sd="0" x="51"/>
        <item sd="0" x="73"/>
        <item sd="0" x="1393"/>
        <item sd="0" x="562"/>
        <item sd="0" x="1342"/>
        <item sd="0" x="671"/>
        <item sd="0" x="317"/>
        <item sd="0" x="601"/>
        <item sd="0" x="27"/>
        <item sd="0" x="1298"/>
        <item sd="0" x="2551"/>
        <item sd="0" x="448"/>
        <item sd="0" x="1184"/>
        <item sd="0" x="640"/>
        <item sd="0" x="1451"/>
        <item sd="0" x="1864"/>
        <item sd="0" x="598"/>
        <item sd="0" x="2799"/>
        <item sd="0" x="743"/>
        <item sd="0" x="974"/>
        <item sd="0" x="527"/>
        <item sd="0" x="645"/>
        <item sd="0" x="1695"/>
        <item sd="0" x="2787"/>
        <item sd="0" x="1603"/>
        <item sd="0" x="2088"/>
        <item sd="0" x="2629"/>
        <item sd="0" x="1406"/>
        <item sd="0" x="2156"/>
        <item sd="0" x="437"/>
        <item sd="0" x="794"/>
        <item sd="0" x="1304"/>
        <item sd="0" x="939"/>
        <item sd="0" x="2161"/>
        <item sd="0" x="670"/>
        <item sd="0" x="211"/>
        <item sd="0" x="522"/>
        <item sd="0" x="1110"/>
        <item sd="0" x="622"/>
        <item sd="0" x="1212"/>
        <item sd="0" x="1715"/>
        <item sd="0" x="1790"/>
        <item sd="0" x="913"/>
        <item sd="0" x="1227"/>
        <item sd="0" x="1485"/>
        <item sd="0" x="1402"/>
        <item sd="0" x="139"/>
        <item sd="0" x="856"/>
        <item sd="0" x="1038"/>
        <item sd="0" x="1489"/>
        <item sd="0" x="1711"/>
        <item sd="0" x="2460"/>
        <item sd="0" x="1524"/>
        <item sd="0" x="686"/>
        <item sd="0" x="565"/>
        <item sd="0" x="212"/>
        <item sd="0" x="482"/>
        <item sd="0" x="126"/>
        <item sd="0" x="1712"/>
        <item sd="0" x="1346"/>
        <item sd="0" x="637"/>
        <item sd="0" x="2350"/>
        <item sd="0" x="341"/>
        <item sd="0" x="1116"/>
        <item sd="0" x="2550"/>
        <item sd="0" x="2119"/>
        <item sd="0" x="2542"/>
        <item sd="0" x="422"/>
        <item sd="0" x="1764"/>
        <item sd="0" x="162"/>
        <item sd="0" x="650"/>
        <item sd="0" x="161"/>
        <item sd="0" x="465"/>
        <item sd="0" x="2407"/>
        <item sd="0" x="1535"/>
        <item sd="0" x="668"/>
        <item sd="0" x="646"/>
        <item sd="0" x="2728"/>
        <item sd="0" x="2154"/>
        <item sd="0" x="1928"/>
        <item sd="0" x="912"/>
        <item sd="0" x="1015"/>
        <item sd="0" x="2177"/>
        <item sd="0" x="2038"/>
        <item sd="0" x="1224"/>
        <item sd="0" x="283"/>
        <item sd="0" x="2223"/>
        <item sd="0" x="2527"/>
        <item sd="0" x="234"/>
        <item sd="0" x="470"/>
        <item sd="0" x="798"/>
        <item sd="0" x="2082"/>
        <item sd="0" x="2226"/>
        <item sd="0" x="1852"/>
        <item sd="0" x="57"/>
        <item sd="0" x="1827"/>
        <item sd="0" x="1132"/>
        <item sd="0" x="1768"/>
        <item sd="0" x="1441"/>
        <item sd="0" x="1215"/>
        <item sd="0" x="544"/>
        <item sd="0" x="2869"/>
        <item sd="0" x="2284"/>
        <item sd="0" x="1020"/>
        <item sd="0" x="2490"/>
        <item sd="0" x="1008"/>
        <item sd="0" x="1039"/>
        <item sd="0" x="914"/>
        <item sd="0" x="963"/>
        <item sd="0" x="2643"/>
        <item sd="0" x="331"/>
        <item sd="0" x="2868"/>
        <item sd="0" x="1311"/>
        <item sd="0" x="2169"/>
        <item sd="0" x="452"/>
        <item sd="0" x="1561"/>
        <item sd="0" x="1988"/>
        <item sd="0" x="128"/>
        <item sd="0" x="2324"/>
        <item sd="0" x="869"/>
        <item sd="0" x="705"/>
        <item sd="0" x="2411"/>
        <item sd="0" x="2532"/>
        <item sd="0" x="1471"/>
        <item sd="0" x="526"/>
        <item sd="0" x="10"/>
        <item sd="0" x="997"/>
        <item sd="0" x="1375"/>
        <item sd="0" x="1814"/>
        <item sd="0" x="454"/>
        <item sd="0" x="2195"/>
        <item sd="0" x="1301"/>
        <item sd="0" x="1934"/>
        <item sd="0" x="2393"/>
        <item sd="0" x="1766"/>
        <item sd="0" x="849"/>
        <item sd="0" x="678"/>
        <item sd="0" x="569"/>
        <item sd="0" x="1925"/>
        <item sd="0" x="2126"/>
        <item sd="0" x="2345"/>
        <item sd="0" x="193"/>
        <item sd="0" x="2268"/>
        <item sd="0" x="812"/>
        <item sd="0" x="213"/>
        <item sd="0" x="252"/>
        <item sd="0" x="414"/>
        <item sd="0" x="873"/>
        <item sd="0" x="1745"/>
        <item sd="0" x="194"/>
        <item sd="0" x="1638"/>
        <item sd="0" x="23"/>
        <item sd="0" x="277"/>
        <item sd="0" x="2501"/>
        <item sd="0" x="829"/>
        <item sd="0" x="2253"/>
        <item sd="0" x="1648"/>
        <item sd="0" x="1800"/>
        <item sd="0" x="2018"/>
        <item sd="0" x="2535"/>
        <item sd="0" x="2"/>
        <item sd="0" x="900"/>
        <item sd="0" x="236"/>
        <item sd="0" x="137"/>
        <item sd="0" x="290"/>
        <item sd="0" x="394"/>
        <item sd="0" x="298"/>
        <item sd="0" x="1140"/>
        <item sd="0" x="64"/>
        <item sd="0" x="1915"/>
        <item sd="0" x="877"/>
        <item sd="0" x="262"/>
        <item sd="0" x="357"/>
        <item sd="0" x="560"/>
        <item sd="0" x="1090"/>
        <item sd="0" x="2682"/>
        <item sd="0" x="1463"/>
        <item sd="0" x="1254"/>
        <item sd="0" x="2213"/>
        <item sd="0" x="115"/>
        <item sd="0" x="1226"/>
        <item sd="0" x="2180"/>
        <item sd="0" x="195"/>
        <item sd="0" x="2864"/>
        <item sd="0" x="1004"/>
        <item sd="0" x="1657"/>
        <item sd="0" x="1488"/>
        <item sd="0" x="2446"/>
        <item sd="0" x="2579"/>
        <item sd="0" x="1078"/>
        <item sd="0" x="428"/>
        <item sd="0" x="2457"/>
        <item sd="0" x="2743"/>
        <item sd="0" x="791"/>
        <item sd="0" x="2152"/>
        <item sd="0" x="1677"/>
        <item sd="0" x="1912"/>
        <item sd="0" x="1449"/>
        <item sd="0" x="460"/>
        <item sd="0" x="1624"/>
        <item sd="0" x="404"/>
        <item sd="0" x="1765"/>
        <item sd="0" x="1349"/>
        <item sd="0" x="2526"/>
        <item sd="0" x="1770"/>
        <item sd="0" x="2856"/>
        <item sd="0" x="12"/>
        <item sd="0" x="2127"/>
        <item sd="0" x="2037"/>
        <item sd="0" x="244"/>
        <item sd="0" x="756"/>
        <item sd="0" x="395"/>
        <item sd="0" x="390"/>
        <item sd="0" x="1862"/>
        <item sd="0" x="487"/>
        <item sd="0" x="664"/>
        <item sd="0" x="304"/>
        <item sd="0" x="1059"/>
        <item sd="0" x="451"/>
        <item sd="0" x="1368"/>
        <item sd="0" x="1324"/>
        <item sd="0" x="2567"/>
        <item sd="0" x="839"/>
        <item sd="0" x="734"/>
        <item sd="0" x="2863"/>
        <item sd="0" x="26"/>
        <item sd="0" x="1266"/>
        <item sd="0" x="557"/>
        <item sd="0" x="284"/>
        <item sd="0" x="1454"/>
        <item sd="0" x="215"/>
        <item sd="0" x="1066"/>
        <item sd="0" x="1327"/>
        <item sd="0" x="1590"/>
        <item sd="0" x="328"/>
        <item sd="0" x="1198"/>
        <item sd="0" x="2366"/>
        <item sd="0" x="1608"/>
        <item sd="0" x="539"/>
        <item sd="0" x="285"/>
        <item sd="0" x="218"/>
        <item sd="0" x="818"/>
        <item sd="0" x="11"/>
        <item sd="0" x="851"/>
        <item sd="0" x="1023"/>
        <item sd="0" x="1880"/>
        <item sd="0" x="897"/>
        <item sd="0" x="2472"/>
        <item sd="0" x="249"/>
        <item sd="0" x="246"/>
        <item sd="0" x="638"/>
        <item sd="0" x="295"/>
        <item sd="0" x="813"/>
        <item sd="0" x="1077"/>
        <item sd="0" x="352"/>
        <item sd="0" x="959"/>
        <item sd="0" x="2482"/>
        <item sd="0" x="2849"/>
        <item sd="0" x="1683"/>
        <item sd="0" x="2700"/>
        <item sd="0" x="2064"/>
        <item sd="0" x="375"/>
        <item sd="0" x="439"/>
        <item sd="0" x="1558"/>
        <item sd="0" x="955"/>
        <item sd="0" x="1438"/>
        <item sd="0" x="2247"/>
        <item sd="0" x="2135"/>
        <item sd="0" x="987"/>
        <item sd="0" x="1108"/>
        <item sd="0" x="1094"/>
        <item sd="0" x="263"/>
        <item sd="0" x="904"/>
        <item sd="0" x="396"/>
        <item sd="0" x="1456"/>
        <item sd="0" x="458"/>
        <item sd="0" x="1447"/>
        <item sd="0" x="167"/>
        <item sd="0" x="757"/>
        <item sd="0" x="382"/>
        <item sd="0" x="977"/>
        <item sd="0" x="360"/>
        <item sd="0" x="1506"/>
        <item sd="0" x="581"/>
        <item sd="0" x="769"/>
        <item sd="0" x="205"/>
        <item sd="0" x="20"/>
        <item sd="0" x="690"/>
        <item sd="0" x="863"/>
        <item sd="0" x="1335"/>
        <item sd="0" x="1171"/>
        <item sd="0" x="2628"/>
        <item sd="0" x="2514"/>
        <item sd="0" x="697"/>
        <item sd="0" x="2825"/>
        <item sd="0" x="2894"/>
        <item sd="0" x="1596"/>
        <item sd="0" x="464"/>
        <item sd="0" x="2525"/>
        <item sd="0" x="2159"/>
        <item sd="0" x="483"/>
        <item sd="0" x="372"/>
        <item sd="0" x="2588"/>
        <item sd="0" x="2346"/>
        <item sd="0" x="1121"/>
        <item sd="0" x="2288"/>
        <item sd="0" x="2502"/>
        <item sd="0" x="430"/>
        <item sd="0" x="1100"/>
        <item sd="0" x="2693"/>
        <item sd="0" x="1036"/>
        <item sd="0" x="2141"/>
        <item sd="0" x="2443"/>
        <item sd="0" x="1994"/>
        <item sd="0" x="2537"/>
        <item sd="0" x="1798"/>
        <item sd="0" x="2229"/>
        <item sd="0" x="2377"/>
        <item sd="0" x="2149"/>
        <item sd="0" x="2573"/>
        <item sd="0" x="2373"/>
        <item sd="0" x="1578"/>
        <item sd="0" x="898"/>
        <item sd="0" x="1011"/>
        <item sd="0" x="2095"/>
        <item sd="0" x="302"/>
        <item sd="0" x="2786"/>
        <item sd="0" x="2639"/>
        <item sd="0" x="1448"/>
        <item sd="0" x="2497"/>
        <item sd="0" x="314"/>
        <item sd="0" x="1344"/>
        <item sd="0" x="169"/>
        <item sd="0" x="1104"/>
        <item sd="0" x="2198"/>
        <item sd="0" x="1118"/>
        <item sd="0" x="1600"/>
        <item sd="0" x="1325"/>
        <item sd="0" x="2231"/>
        <item sd="0" x="2109"/>
        <item sd="0" x="2823"/>
        <item sd="0" x="2620"/>
        <item sd="0" x="1095"/>
        <item sd="0" x="2251"/>
        <item sd="0" x="1858"/>
        <item sd="0" x="1727"/>
        <item sd="0" x="1839"/>
        <item sd="0" x="2655"/>
        <item sd="0" x="2505"/>
        <item sd="0" x="1426"/>
        <item sd="0" x="2317"/>
        <item sd="0" x="1674"/>
        <item sd="0" x="2113"/>
        <item sd="0" x="474"/>
        <item sd="0" x="2174"/>
        <item sd="0" x="1886"/>
        <item sd="0" x="1507"/>
        <item sd="0" x="2065"/>
        <item sd="0" x="2010"/>
        <item sd="0" x="1249"/>
        <item sd="0" x="1228"/>
        <item sd="0" x="1103"/>
        <item sd="0" x="2904"/>
        <item sd="0" x="2216"/>
        <item sd="0" x="1474"/>
        <item sd="0" x="2354"/>
        <item sd="0" x="2238"/>
        <item sd="0" x="2906"/>
        <item sd="0" x="2480"/>
        <item sd="0" x="2061"/>
        <item sd="0" x="2128"/>
        <item sd="0" x="2412"/>
        <item sd="0" x="2318"/>
        <item sd="0" x="1999"/>
        <item sd="0" x="1356"/>
        <item sd="0" x="1431"/>
        <item sd="0" x="2599"/>
        <item sd="0" x="966"/>
        <item sd="0" x="18"/>
        <item sd="0" x="2470"/>
        <item sd="0" x="2699"/>
        <item sd="0" x="2067"/>
        <item sd="0" x="2044"/>
        <item sd="0" x="2695"/>
        <item sd="0" x="403"/>
        <item sd="0" x="2087"/>
        <item sd="0" x="1709"/>
        <item sd="0" x="2343"/>
        <item sd="0" x="2530"/>
        <item sd="0" x="1866"/>
        <item sd="0" x="2150"/>
        <item sd="0" x="2246"/>
        <item sd="0" x="2172"/>
        <item sd="0" x="1916"/>
        <item sd="0" x="1873"/>
        <item sd="0" x="1520"/>
        <item sd="0" x="1784"/>
        <item sd="0" x="1606"/>
        <item sd="0" x="1691"/>
        <item sd="0" x="2861"/>
        <item sd="0" x="1381"/>
        <item sd="0" x="850"/>
        <item sd="0" x="2759"/>
        <item sd="0" x="2570"/>
        <item sd="0" x="990"/>
        <item sd="0" x="2691"/>
        <item sd="0" x="1333"/>
        <item sd="0" x="225"/>
        <item sd="0" x="82"/>
        <item sd="0" x="4"/>
        <item sd="0" x="459"/>
        <item sd="0" x="1575"/>
        <item sd="0" x="2648"/>
        <item sd="0" x="2711"/>
        <item sd="0" x="2303"/>
        <item sd="0" x="2014"/>
        <item sd="0" x="2804"/>
        <item sd="0" x="582"/>
        <item sd="0" x="964"/>
        <item sd="0" x="1205"/>
        <item sd="0" x="1305"/>
        <item sd="0" x="480"/>
        <item sd="0" x="1444"/>
        <item sd="0" x="2254"/>
        <item sd="0" x="1483"/>
        <item sd="0" x="884"/>
        <item sd="0" x="2279"/>
        <item sd="0" x="1465"/>
        <item sd="0" x="551"/>
        <item sd="0" x="2755"/>
        <item sd="0" x="2322"/>
        <item sd="0" x="2798"/>
        <item sd="0" x="1238"/>
        <item sd="0" x="274"/>
        <item sd="0" x="384"/>
        <item sd="0" x="727"/>
        <item sd="0" x="381"/>
        <item sd="0" x="13"/>
        <item sd="0" x="995"/>
        <item sd="0" x="2051"/>
        <item sd="0" x="2750"/>
        <item sd="0" x="1946"/>
        <item sd="0" x="2675"/>
        <item sd="0" x="1138"/>
        <item sd="0" x="655"/>
        <item sd="0" x="2371"/>
        <item sd="0" x="696"/>
        <item sd="0" x="1621"/>
        <item sd="0" x="1107"/>
        <item sd="0" x="1528"/>
        <item sd="0" x="2414"/>
        <item sd="0" x="425"/>
        <item sd="0" x="1793"/>
        <item sd="0" x="1720"/>
        <item sd="0" x="501"/>
        <item sd="0" x="541"/>
        <item sd="0" x="1816"/>
        <item sd="0" x="777"/>
        <item sd="0" x="2017"/>
        <item sd="0" x="1366"/>
        <item sd="0" x="1317"/>
        <item sd="0" x="549"/>
        <item sd="0" x="2830"/>
        <item sd="0" x="1028"/>
        <item sd="0" x="1151"/>
        <item sd="0" x="968"/>
        <item sd="0" x="1056"/>
        <item sd="0" x="1049"/>
        <item sd="0" x="2767"/>
        <item sd="0" x="2233"/>
        <item sd="0" x="419"/>
        <item sd="0" x="1616"/>
        <item sd="0" x="2015"/>
        <item sd="0" x="1881"/>
        <item sd="0" x="1415"/>
        <item sd="0" x="1288"/>
        <item sd="0" x="1541"/>
        <item sd="0" x="129"/>
        <item sd="0" x="616"/>
        <item sd="0" x="1401"/>
        <item sd="0" x="93"/>
        <item sd="0" x="1353"/>
        <item sd="0" x="787"/>
        <item sd="0" x="2342"/>
        <item sd="0" x="2143"/>
        <item sd="0" x="120"/>
        <item sd="0" x="1181"/>
        <item sd="0" x="1966"/>
        <item sd="0" x="135"/>
        <item sd="0" x="2163"/>
        <item sd="0" x="1952"/>
        <item sd="0" x="1747"/>
        <item sd="0" x="1278"/>
        <item sd="0" x="1200"/>
        <item sd="0" x="2734"/>
        <item sd="0" x="1114"/>
        <item sd="0" x="492"/>
        <item sd="0" x="140"/>
        <item sd="0" x="719"/>
        <item sd="0" x="2445"/>
        <item sd="0" x="199"/>
        <item sd="0" x="2293"/>
        <item sd="0" x="2273"/>
        <item sd="0" x="2733"/>
        <item sd="0" x="1119"/>
        <item sd="0" x="1721"/>
        <item sd="0" x="776"/>
        <item sd="0" x="90"/>
        <item sd="0" x="1070"/>
        <item sd="0" x="2183"/>
        <item sd="0" x="387"/>
        <item sd="0" x="1530"/>
        <item sd="0" x="2484"/>
        <item sd="0" x="1246"/>
        <item sd="0" x="2491"/>
        <item sd="0" x="2400"/>
        <item sd="0" x="247"/>
        <item sd="0" x="499"/>
        <item sd="0" x="2668"/>
        <item sd="0" x="1142"/>
        <item sd="0" x="19"/>
        <item sd="0" x="1939"/>
        <item sd="0" x="2858"/>
        <item sd="0" x="2410"/>
        <item sd="0" x="2657"/>
        <item sd="0" x="441"/>
        <item sd="0" x="1287"/>
        <item sd="0" x="1905"/>
        <item sd="0" x="2752"/>
        <item sd="0" x="2232"/>
        <item sd="0" x="1984"/>
        <item sd="0" x="1733"/>
        <item sd="0" x="101"/>
        <item sd="0" x="1772"/>
        <item sd="0" x="2031"/>
        <item sd="0" x="190"/>
        <item sd="0" x="957"/>
        <item sd="0" x="2875"/>
        <item sd="0" x="1211"/>
        <item sd="0" x="2069"/>
        <item sd="0" x="1475"/>
        <item sd="0" x="1811"/>
        <item sd="0" x="1730"/>
        <item sd="0" x="781"/>
        <item sd="0" x="2635"/>
        <item sd="0" x="651"/>
        <item sd="0" x="1414"/>
        <item sd="0" x="1041"/>
        <item sd="0" x="2309"/>
        <item sd="0" x="1529"/>
        <item sd="0" x="2291"/>
        <item sd="0" x="2739"/>
        <item sd="0" x="188"/>
        <item sd="0" x="2680"/>
        <item sd="0" x="445"/>
        <item sd="0" x="1137"/>
        <item sd="0" x="189"/>
        <item sd="0" x="597"/>
        <item sd="0" x="2899"/>
        <item sd="0" x="373"/>
        <item sd="0" x="754"/>
        <item sd="0" x="164"/>
        <item sd="0" x="1379"/>
        <item sd="0" x="347"/>
        <item sd="0" x="1838"/>
        <item sd="0" x="99"/>
        <item sd="0" x="929"/>
        <item sd="0" x="299"/>
        <item sd="0" x="641"/>
        <item sd="0" x="1646"/>
        <item sd="0" x="2612"/>
        <item sd="0" x="2496"/>
        <item sd="0" x="1330"/>
        <item sd="0" x="1196"/>
        <item sd="0" x="828"/>
        <item sd="0" x="386"/>
        <item sd="0" x="1587"/>
        <item sd="0" x="1074"/>
        <item sd="0" x="788"/>
        <item sd="0" x="1370"/>
        <item sd="0" x="204"/>
        <item sd="0" x="548"/>
        <item sd="0" x="424"/>
        <item sd="0" x="814"/>
        <item sd="0" x="1424"/>
        <item sd="0" x="2023"/>
        <item sd="0" x="2809"/>
        <item sd="0" x="2218"/>
        <item sd="0" x="1168"/>
        <item sd="0" x="630"/>
        <item sd="0" x="1633"/>
        <item sd="0" x="438"/>
        <item sd="0" x="1785"/>
        <item sd="0" x="1467"/>
        <item sd="0" x="235"/>
        <item sd="0" x="1944"/>
        <item sd="0" x="2778"/>
        <item sd="0" x="1758"/>
        <item sd="0" x="2605"/>
        <item sd="0" x="1262"/>
        <item sd="0" x="1013"/>
        <item sd="0" x="1512"/>
        <item sd="0" x="1686"/>
        <item sd="0" x="1242"/>
        <item sd="0" x="1834"/>
        <item sd="0" x="2826"/>
        <item sd="0" x="159"/>
        <item sd="0" x="1860"/>
        <item sd="0" x="1619"/>
        <item sd="0" x="1795"/>
        <item sd="0" x="958"/>
        <item sd="0" x="792"/>
        <item sd="0" x="2386"/>
        <item sd="0" x="1525"/>
        <item sd="0" x="1998"/>
        <item sd="0" x="1219"/>
        <item sd="0" x="2827"/>
        <item sd="0" x="1690"/>
        <item sd="0" x="666"/>
        <item sd="0" x="1269"/>
        <item sd="0" x="573"/>
        <item sd="0" x="1531"/>
        <item sd="0" x="970"/>
        <item sd="0" x="2185"/>
        <item sd="0" x="2500"/>
        <item sd="0" x="1640"/>
        <item sd="0" x="1251"/>
        <item sd="0" x="2776"/>
        <item sd="0" x="442"/>
        <item sd="0" x="2202"/>
        <item sd="0" x="986"/>
        <item sd="0" x="208"/>
        <item sd="0" x="606"/>
        <item sd="0" x="1780"/>
        <item sd="0" x="2228"/>
        <item sd="0" x="537"/>
        <item sd="0" x="595"/>
        <item sd="0" x="2146"/>
        <item sd="0" x="857"/>
        <item sd="0" x="875"/>
        <item sd="0" x="1341"/>
        <item sd="0" x="1113"/>
        <item sd="0" x="2215"/>
        <item sd="0" x="1105"/>
        <item sd="0" x="902"/>
        <item sd="0" x="1411"/>
        <item sd="0" x="2002"/>
        <item sd="0" x="2131"/>
        <item sd="0" x="2207"/>
        <item sd="0" x="16"/>
        <item sd="0" x="1918"/>
        <item sd="0" x="221"/>
        <item sd="0" x="1631"/>
        <item sd="0" x="2206"/>
        <item sd="0" x="1789"/>
        <item sd="0" x="1372"/>
        <item sd="0" x="28"/>
        <item sd="0" x="2805"/>
        <item sd="0" x="1442"/>
        <item sd="0" x="2026"/>
        <item sd="0" x="1490"/>
        <item sd="0" x="1388"/>
        <item sd="0" x="2122"/>
        <item sd="0" x="1009"/>
        <item sd="0" x="712"/>
        <item sd="0" x="241"/>
        <item sd="0" x="319"/>
        <item sd="0" x="2889"/>
        <item sd="0" x="2566"/>
        <item sd="0" x="2624"/>
        <item sd="0" x="600"/>
        <item sd="0" x="2690"/>
        <item sd="0" x="1352"/>
        <item sd="0" x="2488"/>
        <item sd="0" x="1767"/>
        <item sd="0" x="1518"/>
        <item sd="0" x="1386"/>
        <item sd="0" x="2243"/>
        <item sd="0" x="2810"/>
        <item sd="0" x="1960"/>
        <item sd="0" x="817"/>
        <item sd="0" x="33"/>
        <item sd="0" x="147"/>
        <item sd="0" x="1774"/>
        <item sd="0" x="1771"/>
        <item sd="0" x="1586"/>
        <item sd="0" x="2882"/>
        <item sd="0" x="2509"/>
        <item sd="0" x="1576"/>
        <item sd="0" x="952"/>
        <item sd="0" x="1086"/>
        <item sd="0" x="1192"/>
        <item sd="0" x="2837"/>
        <item sd="0" x="2280"/>
        <item sd="0" x="2870"/>
        <item sd="0" x="1420"/>
        <item sd="0" x="44"/>
        <item sd="0" x="2047"/>
        <item sd="0" x="1022"/>
        <item sd="0" x="1354"/>
        <item sd="0" x="1585"/>
        <item sd="0" x="39"/>
        <item sd="0" x="879"/>
        <item sd="0" x="1339"/>
        <item sd="0" x="401"/>
        <item sd="0" x="1719"/>
        <item sd="0" x="2485"/>
        <item sd="0" x="1697"/>
        <item sd="0" x="69"/>
        <item sd="0" x="48"/>
        <item sd="0" x="1413"/>
        <item sd="0" x="102"/>
        <item sd="0" x="1081"/>
        <item sd="0" x="2769"/>
        <item sd="0" x="2843"/>
        <item sd="0" x="1777"/>
        <item sd="0" x="677"/>
        <item sd="0" x="1990"/>
        <item sd="0" x="1290"/>
        <item sd="0" x="2475"/>
        <item sd="0" x="157"/>
        <item sd="0" x="883"/>
        <item sd="0" x="1989"/>
        <item sd="0" x="344"/>
        <item sd="0" x="1815"/>
        <item sd="0" x="2187"/>
        <item sd="0" x="810"/>
        <item sd="0" x="506"/>
        <item sd="0" x="1416"/>
        <item sd="0" x="380"/>
        <item sd="0" x="148"/>
        <item sd="0" x="945"/>
        <item sd="0" x="511"/>
        <item sd="0" x="1971"/>
        <item sd="0" x="608"/>
        <item sd="0" x="2529"/>
        <item sd="0" x="42"/>
        <item sd="0" x="530"/>
        <item sd="0" x="758"/>
        <item sd="0" x="449"/>
        <item sd="0" x="2259"/>
        <item sd="0" x="1350"/>
        <item sd="0" x="2636"/>
        <item sd="0" x="343"/>
        <item sd="0" x="846"/>
        <item sd="0" x="644"/>
        <item sd="0" x="724"/>
        <item sd="0" x="772"/>
        <item sd="0" x="410"/>
        <item sd="0" x="700"/>
        <item sd="0" x="2250"/>
        <item sd="0" x="268"/>
        <item sd="0" x="269"/>
        <item sd="0" x="1752"/>
        <item sd="0" x="370"/>
        <item sd="0" x="2835"/>
        <item sd="0" x="58"/>
        <item sd="0" x="1062"/>
        <item sd="0" x="1713"/>
        <item sd="0" x="2515"/>
        <item sd="0" x="2024"/>
        <item sd="0" x="1149"/>
        <item sd="0" x="2099"/>
        <item sd="0" x="714"/>
        <item sd="0" x="2528"/>
        <item sd="0" x="1781"/>
        <item sd="0" x="2729"/>
        <item sd="0" x="1859"/>
        <item sd="0" x="889"/>
        <item sd="0" x="2666"/>
        <item sd="0" x="2212"/>
        <item sd="0" x="2802"/>
        <item sd="0" x="662"/>
        <item sd="0" x="2883"/>
        <item sd="0" x="892"/>
        <item sd="0" x="1088"/>
        <item sd="0" x="1837"/>
        <item sd="0" x="2201"/>
        <item sd="0" x="2032"/>
        <item sd="0" x="1821"/>
        <item sd="0" x="2338"/>
        <item sd="0" x="747"/>
        <item sd="0" x="2845"/>
        <item sd="0" x="721"/>
        <item sd="0" x="1874"/>
        <item sd="0" x="576"/>
        <item sd="0" x="2316"/>
        <item t="default" sd="0"/>
      </items>
      <autoSortScope>
        <pivotArea dataOnly="0" outline="0" fieldPosition="0">
          <references count="1">
            <reference field="4294967294" count="1" selected="0">
              <x v="0"/>
            </reference>
          </references>
        </pivotArea>
      </autoSortScope>
    </pivotField>
    <pivotField showAll="0"/>
    <pivotField showAll="0">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pivotField>
    <pivotField showAll="0"/>
    <pivotField showAll="0"/>
    <pivotField dataField="1" showAll="0"/>
    <pivotField showAll="0"/>
    <pivotField showAll="0"/>
    <pivotField showAll="0"/>
    <pivotField numFmtId="164" showAll="0"/>
    <pivotField showAll="0"/>
    <pivotField showAll="0">
      <items count="11">
        <item x="0"/>
        <item m="1" x="5"/>
        <item x="1"/>
        <item m="1" x="6"/>
        <item x="2"/>
        <item m="1" x="7"/>
        <item x="3"/>
        <item m="1" x="8"/>
        <item x="4"/>
        <item m="1" x="9"/>
        <item t="default"/>
      </items>
    </pivotField>
    <pivotField showAll="0"/>
  </pivotFields>
  <rowFields count="1">
    <field x="7"/>
  </rowFields>
  <rowItems count="5">
    <i>
      <x v="165"/>
    </i>
    <i>
      <x v="1622"/>
    </i>
    <i>
      <x v="1498"/>
    </i>
    <i>
      <x v="432"/>
    </i>
    <i>
      <x v="1661"/>
    </i>
  </rowItems>
  <colItems count="1">
    <i/>
  </colItems>
  <dataFields count="1">
    <dataField name="Avg. Gross Earnings" fld="12" subtotal="average" baseField="7" baseItem="2627" numFmtId="166"/>
  </dataFields>
  <chartFormats count="2">
    <chartFormat chart="0" format="0"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6C9675D-6C68-4E3B-BB46-1CD19236ECC9}"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Director">
  <location ref="B48:C59" firstHeaderRow="1" firstDataRow="1" firstDataCol="1"/>
  <pivotFields count="20">
    <pivotField dataField="1" showAll="0">
      <items count="7434">
        <item x="5423"/>
        <item x="5183"/>
        <item x="6164"/>
        <item x="3294"/>
        <item x="4757"/>
        <item x="5874"/>
        <item x="4987"/>
        <item x="7266"/>
        <item x="1352"/>
        <item x="556"/>
        <item x="5341"/>
        <item x="4490"/>
        <item x="3391"/>
        <item x="2674"/>
        <item x="4161"/>
        <item x="1214"/>
        <item x="1044"/>
        <item x="5465"/>
        <item x="6737"/>
        <item x="3455"/>
        <item x="410"/>
        <item x="5906"/>
        <item x="5157"/>
        <item x="2811"/>
        <item x="3612"/>
        <item x="2629"/>
        <item x="5470"/>
        <item x="7128"/>
        <item x="6138"/>
        <item x="5610"/>
        <item x="5649"/>
        <item x="4421"/>
        <item x="6757"/>
        <item x="2137"/>
        <item x="3852"/>
        <item x="4833"/>
        <item x="5376"/>
        <item x="1379"/>
        <item x="2921"/>
        <item x="4183"/>
        <item x="6152"/>
        <item x="3531"/>
        <item x="486"/>
        <item x="6825"/>
        <item x="6191"/>
        <item x="4245"/>
        <item x="5945"/>
        <item x="6315"/>
        <item x="4144"/>
        <item x="4090"/>
        <item x="5182"/>
        <item x="3651"/>
        <item x="4025"/>
        <item x="6090"/>
        <item x="5028"/>
        <item x="1965"/>
        <item x="6375"/>
        <item x="5415"/>
        <item x="2069"/>
        <item x="2515"/>
        <item x="3372"/>
        <item x="2399"/>
        <item x="5020"/>
        <item x="5015"/>
        <item x="5826"/>
        <item x="6314"/>
        <item x="3897"/>
        <item x="4529"/>
        <item x="5101"/>
        <item x="4023"/>
        <item x="7383"/>
        <item x="6607"/>
        <item x="6937"/>
        <item x="7322"/>
        <item x="6146"/>
        <item x="208"/>
        <item x="4388"/>
        <item x="5824"/>
        <item x="5414"/>
        <item x="948"/>
        <item x="7196"/>
        <item x="6451"/>
        <item x="3573"/>
        <item x="3143"/>
        <item x="3991"/>
        <item x="998"/>
        <item x="2488"/>
        <item x="4061"/>
        <item x="1192"/>
        <item x="1486"/>
        <item x="5054"/>
        <item x="3432"/>
        <item x="4540"/>
        <item x="3"/>
        <item x="6630"/>
        <item x="1377"/>
        <item x="6460"/>
        <item x="936"/>
        <item x="6919"/>
        <item x="7313"/>
        <item x="3794"/>
        <item x="6619"/>
        <item x="2301"/>
        <item x="3199"/>
        <item x="715"/>
        <item x="1616"/>
        <item x="5354"/>
        <item x="361"/>
        <item x="4437"/>
        <item x="3240"/>
        <item x="3390"/>
        <item x="1344"/>
        <item x="1793"/>
        <item x="6783"/>
        <item x="5838"/>
        <item x="2381"/>
        <item x="4537"/>
        <item x="7308"/>
        <item x="6903"/>
        <item x="7306"/>
        <item x="1554"/>
        <item x="2925"/>
        <item x="2311"/>
        <item x="2027"/>
        <item x="6290"/>
        <item x="939"/>
        <item x="1244"/>
        <item x="7034"/>
        <item x="6119"/>
        <item x="5895"/>
        <item x="4523"/>
        <item x="4853"/>
        <item x="2663"/>
        <item x="4928"/>
        <item x="4293"/>
        <item x="1393"/>
        <item x="6184"/>
        <item x="6406"/>
        <item x="4637"/>
        <item x="6817"/>
        <item x="2377"/>
        <item x="2707"/>
        <item x="1898"/>
        <item x="3818"/>
        <item x="2039"/>
        <item x="3140"/>
        <item x="6425"/>
        <item x="2723"/>
        <item x="310"/>
        <item x="6429"/>
        <item x="4659"/>
        <item x="4535"/>
        <item x="2464"/>
        <item x="7309"/>
        <item x="890"/>
        <item x="4262"/>
        <item x="6586"/>
        <item x="1201"/>
        <item x="3570"/>
        <item x="2187"/>
        <item x="3500"/>
        <item x="272"/>
        <item x="4291"/>
        <item x="6358"/>
        <item x="6768"/>
        <item x="1085"/>
        <item x="6421"/>
        <item x="6393"/>
        <item x="1338"/>
        <item x="3262"/>
        <item x="424"/>
        <item x="1350"/>
        <item x="506"/>
        <item x="663"/>
        <item x="1055"/>
        <item x="1251"/>
        <item x="1473"/>
        <item x="501"/>
        <item x="5459"/>
        <item x="3225"/>
        <item x="2233"/>
        <item x="375"/>
        <item x="1185"/>
        <item x="598"/>
        <item x="7214"/>
        <item x="5469"/>
        <item x="2601"/>
        <item x="7080"/>
        <item x="1916"/>
        <item x="2058"/>
        <item x="3589"/>
        <item x="675"/>
        <item x="6032"/>
        <item x="4908"/>
        <item x="5847"/>
        <item x="4385"/>
        <item x="5450"/>
        <item x="1761"/>
        <item x="7109"/>
        <item x="3295"/>
        <item x="2556"/>
        <item x="3121"/>
        <item x="5458"/>
        <item x="512"/>
        <item x="4706"/>
        <item x="7073"/>
        <item x="2117"/>
        <item x="1284"/>
        <item x="2994"/>
        <item x="602"/>
        <item x="1822"/>
        <item x="2213"/>
        <item x="6929"/>
        <item x="2856"/>
        <item x="3123"/>
        <item x="6020"/>
        <item x="2822"/>
        <item x="2605"/>
        <item x="6807"/>
        <item x="2885"/>
        <item x="4438"/>
        <item x="649"/>
        <item x="6373"/>
        <item x="2652"/>
        <item x="6576"/>
        <item x="3539"/>
        <item x="4054"/>
        <item x="7100"/>
        <item x="3798"/>
        <item x="4646"/>
        <item x="4116"/>
        <item x="5800"/>
        <item x="7283"/>
        <item x="4006"/>
        <item x="6095"/>
        <item x="860"/>
        <item x="4018"/>
        <item x="6169"/>
        <item x="1291"/>
        <item x="2502"/>
        <item x="5963"/>
        <item x="102"/>
        <item x="1003"/>
        <item x="3051"/>
        <item x="4858"/>
        <item x="2436"/>
        <item x="2624"/>
        <item x="2174"/>
        <item x="5061"/>
        <item x="5977"/>
        <item x="1277"/>
        <item x="7205"/>
        <item x="7292"/>
        <item x="4731"/>
        <item x="4074"/>
        <item x="2255"/>
        <item x="6415"/>
        <item x="3066"/>
        <item x="6267"/>
        <item x="7136"/>
        <item x="5472"/>
        <item x="1066"/>
        <item x="6777"/>
        <item x="3131"/>
        <item x="7311"/>
        <item x="1766"/>
        <item x="6129"/>
        <item x="732"/>
        <item x="3368"/>
        <item x="1622"/>
        <item x="4441"/>
        <item x="4900"/>
        <item x="5502"/>
        <item x="6286"/>
        <item x="513"/>
        <item x="4247"/>
        <item x="667"/>
        <item x="5437"/>
        <item x="3566"/>
        <item x="6272"/>
        <item x="1665"/>
        <item x="3084"/>
        <item x="3006"/>
        <item x="2364"/>
        <item x="2546"/>
        <item x="228"/>
        <item x="5"/>
        <item x="4885"/>
        <item x="1380"/>
        <item x="2806"/>
        <item x="2021"/>
        <item x="682"/>
        <item x="2918"/>
        <item x="6004"/>
        <item x="4396"/>
        <item x="6352"/>
        <item x="4464"/>
        <item x="3829"/>
        <item x="1738"/>
        <item x="5531"/>
        <item x="6699"/>
        <item x="2032"/>
        <item x="1264"/>
        <item x="888"/>
        <item x="4392"/>
        <item x="6897"/>
        <item x="3025"/>
        <item x="836"/>
        <item x="5417"/>
        <item x="4989"/>
        <item x="7264"/>
        <item x="2265"/>
        <item x="3446"/>
        <item x="5435"/>
        <item x="4086"/>
        <item x="1470"/>
        <item x="2934"/>
        <item x="6943"/>
        <item x="5697"/>
        <item x="6849"/>
        <item x="1902"/>
        <item x="6226"/>
        <item x="179"/>
        <item x="491"/>
        <item x="4143"/>
        <item x="4904"/>
        <item x="6941"/>
        <item x="3707"/>
        <item x="4348"/>
        <item x="381"/>
        <item x="967"/>
        <item x="6716"/>
        <item x="6731"/>
        <item x="1739"/>
        <item x="3665"/>
        <item x="3332"/>
        <item x="633"/>
        <item x="6592"/>
        <item x="4704"/>
        <item x="3820"/>
        <item x="4391"/>
        <item x="6925"/>
        <item x="7108"/>
        <item x="4864"/>
        <item x="41"/>
        <item x="4956"/>
        <item x="5740"/>
        <item x="6510"/>
        <item x="5347"/>
        <item x="1449"/>
        <item x="3806"/>
        <item x="481"/>
        <item x="1212"/>
        <item x="7213"/>
        <item x="954"/>
        <item x="6933"/>
        <item x="3401"/>
        <item x="577"/>
        <item x="793"/>
        <item x="4961"/>
        <item x="27"/>
        <item x="2205"/>
        <item x="3272"/>
        <item x="6842"/>
        <item x="6127"/>
        <item x="6918"/>
        <item x="2115"/>
        <item x="1151"/>
        <item x="1597"/>
        <item x="1816"/>
        <item x="3913"/>
        <item x="6843"/>
        <item x="3407"/>
        <item x="3795"/>
        <item x="134"/>
        <item x="3680"/>
        <item x="5941"/>
        <item x="7052"/>
        <item x="6303"/>
        <item x="4320"/>
        <item x="6591"/>
        <item x="733"/>
        <item x="4184"/>
        <item x="7235"/>
        <item x="3816"/>
        <item x="3058"/>
        <item x="417"/>
        <item x="262"/>
        <item x="6997"/>
        <item x="3699"/>
        <item x="2325"/>
        <item x="6012"/>
        <item x="7245"/>
        <item x="3574"/>
        <item x="4678"/>
        <item x="3959"/>
        <item x="841"/>
        <item x="1859"/>
        <item x="113"/>
        <item x="3078"/>
        <item x="1810"/>
        <item x="2798"/>
        <item x="5457"/>
        <item x="135"/>
        <item x="3495"/>
        <item x="1487"/>
        <item x="7220"/>
        <item x="204"/>
        <item x="4691"/>
        <item x="3031"/>
        <item x="4436"/>
        <item x="4046"/>
        <item x="3415"/>
        <item x="3029"/>
        <item x="6141"/>
        <item x="4426"/>
        <item x="1409"/>
        <item x="6405"/>
        <item x="7134"/>
        <item x="2499"/>
        <item x="379"/>
        <item x="3875"/>
        <item x="7290"/>
        <item x="1102"/>
        <item x="4709"/>
        <item x="3506"/>
        <item x="5345"/>
        <item x="2761"/>
        <item x="5910"/>
        <item x="2446"/>
        <item x="4190"/>
        <item x="1095"/>
        <item x="2748"/>
        <item x="7244"/>
        <item x="3773"/>
        <item x="5675"/>
        <item x="1188"/>
        <item x="3426"/>
        <item x="3165"/>
        <item x="6322"/>
        <item x="7279"/>
        <item x="6891"/>
        <item x="212"/>
        <item x="7145"/>
        <item x="6624"/>
        <item x="5855"/>
        <item x="1639"/>
        <item x="3364"/>
        <item x="5888"/>
        <item x="2290"/>
        <item x="1392"/>
        <item x="1956"/>
        <item x="6831"/>
        <item x="5492"/>
        <item x="3899"/>
        <item x="6495"/>
        <item x="7066"/>
        <item x="2752"/>
        <item x="4092"/>
        <item x="3217"/>
        <item x="3430"/>
        <item x="6"/>
        <item x="4301"/>
        <item x="3479"/>
        <item x="1397"/>
        <item x="4794"/>
        <item x="2614"/>
        <item x="5843"/>
        <item x="5271"/>
        <item x="1403"/>
        <item x="908"/>
        <item x="3322"/>
        <item x="7061"/>
        <item x="4875"/>
        <item x="1650"/>
        <item x="6003"/>
        <item x="1695"/>
        <item x="7212"/>
        <item x="4608"/>
        <item x="5942"/>
        <item x="1195"/>
        <item x="2406"/>
        <item x="3461"/>
        <item x="3195"/>
        <item x="898"/>
        <item x="887"/>
        <item x="2119"/>
        <item x="4434"/>
        <item x="6711"/>
        <item x="93"/>
        <item x="1301"/>
        <item x="4804"/>
        <item x="2141"/>
        <item x="6384"/>
        <item x="3007"/>
        <item x="4494"/>
        <item x="1426"/>
        <item x="2576"/>
        <item x="2331"/>
        <item x="1135"/>
        <item x="7218"/>
        <item x="2671"/>
        <item x="6704"/>
        <item x="4669"/>
        <item x="4007"/>
        <item x="3563"/>
        <item x="5187"/>
        <item x="5436"/>
        <item x="4727"/>
        <item x="982"/>
        <item x="7188"/>
        <item x="3484"/>
        <item x="1976"/>
        <item x="4880"/>
        <item x="3803"/>
        <item x="5873"/>
        <item x="6927"/>
        <item x="4988"/>
        <item x="6585"/>
        <item x="5867"/>
        <item x="1145"/>
        <item x="5026"/>
        <item x="6176"/>
        <item x="6262"/>
        <item x="3986"/>
        <item x="3044"/>
        <item x="3402"/>
        <item x="5169"/>
        <item x="261"/>
        <item x="4145"/>
        <item x="3637"/>
        <item x="1709"/>
        <item x="5337"/>
        <item x="6485"/>
        <item x="7248"/>
        <item x="7057"/>
        <item x="762"/>
        <item x="958"/>
        <item x="5053"/>
        <item x="1651"/>
        <item x="5475"/>
        <item x="3125"/>
        <item x="2130"/>
        <item x="6896"/>
        <item x="6594"/>
        <item x="2622"/>
        <item x="3239"/>
        <item x="4789"/>
        <item x="1143"/>
        <item x="1075"/>
        <item x="3877"/>
        <item x="6899"/>
        <item x="3464"/>
        <item x="446"/>
        <item x="5223"/>
        <item x="712"/>
        <item x="5215"/>
        <item x="2497"/>
        <item x="488"/>
        <item x="6036"/>
        <item x="160"/>
        <item x="840"/>
        <item x="1115"/>
        <item x="635"/>
        <item x="1429"/>
        <item x="1631"/>
        <item x="2569"/>
        <item x="1835"/>
        <item x="1028"/>
        <item x="407"/>
        <item x="7418"/>
        <item x="4177"/>
        <item x="2758"/>
        <item x="1327"/>
        <item x="4460"/>
        <item x="2506"/>
        <item x="6145"/>
        <item x="1721"/>
        <item x="2178"/>
        <item x="5485"/>
        <item x="780"/>
        <item x="6713"/>
        <item x="2976"/>
        <item x="4670"/>
        <item x="7207"/>
        <item x="4235"/>
        <item x="5749"/>
        <item x="7154"/>
        <item x="6242"/>
        <item x="1155"/>
        <item x="3754"/>
        <item x="3713"/>
        <item x="6614"/>
        <item x="6528"/>
        <item x="684"/>
        <item x="4095"/>
        <item x="5042"/>
        <item x="2715"/>
        <item x="3745"/>
        <item x="953"/>
        <item x="3844"/>
        <item x="5247"/>
        <item x="2953"/>
        <item x="313"/>
        <item x="4030"/>
        <item x="2537"/>
        <item x="6480"/>
        <item x="4361"/>
        <item x="6058"/>
        <item x="1160"/>
        <item x="3307"/>
        <item x="5661"/>
        <item x="4798"/>
        <item x="1939"/>
        <item x="3329"/>
        <item x="4264"/>
        <item x="2024"/>
        <item x="4857"/>
        <item x="2958"/>
        <item x="1364"/>
        <item x="7354"/>
        <item x="1428"/>
        <item x="3014"/>
        <item x="4566"/>
        <item x="2617"/>
        <item x="2026"/>
        <item x="6676"/>
        <item x="2346"/>
        <item x="6836"/>
        <item x="3520"/>
        <item x="4745"/>
        <item x="5751"/>
        <item x="6978"/>
        <item x="3687"/>
        <item x="5933"/>
        <item x="6909"/>
        <item x="4611"/>
        <item x="5268"/>
        <item x="7046"/>
        <item x="1248"/>
        <item x="3012"/>
        <item x="7038"/>
        <item x="5822"/>
        <item x="1987"/>
        <item x="6666"/>
        <item x="6022"/>
        <item x="534"/>
        <item x="7000"/>
        <item x="3489"/>
        <item x="3743"/>
        <item x="7174"/>
        <item x="3759"/>
        <item x="2923"/>
        <item x="2971"/>
        <item x="1825"/>
        <item x="4668"/>
        <item x="2840"/>
        <item x="5022"/>
        <item x="4671"/>
        <item x="5048"/>
        <item x="2866"/>
        <item x="3639"/>
        <item x="5168"/>
        <item x="4960"/>
        <item x="4883"/>
        <item x="2036"/>
        <item x="2235"/>
        <item x="1242"/>
        <item x="2933"/>
        <item x="6979"/>
        <item x="6414"/>
        <item x="6214"/>
        <item x="3734"/>
        <item x="2743"/>
        <item x="4497"/>
        <item x="5071"/>
        <item x="6472"/>
        <item x="7408"/>
        <item x="6180"/>
        <item x="5657"/>
        <item x="3828"/>
        <item x="4943"/>
        <item x="2581"/>
        <item x="3481"/>
        <item x="6044"/>
        <item x="6224"/>
        <item x="2148"/>
        <item x="3319"/>
        <item x="3276"/>
        <item x="4146"/>
        <item x="4031"/>
        <item x="6742"/>
        <item x="7391"/>
        <item x="2281"/>
        <item x="3172"/>
        <item x="4968"/>
        <item x="4747"/>
        <item x="7047"/>
        <item x="5860"/>
        <item x="3354"/>
        <item x="530"/>
        <item x="220"/>
        <item x="3700"/>
        <item x="3588"/>
        <item x="1581"/>
        <item x="2338"/>
        <item x="1149"/>
        <item x="1269"/>
        <item x="1697"/>
        <item x="368"/>
        <item x="4137"/>
        <item x="734"/>
        <item x="3560"/>
        <item x="6858"/>
        <item x="986"/>
        <item x="5186"/>
        <item x="470"/>
        <item x="1032"/>
        <item x="2431"/>
        <item x="3070"/>
        <item x="4592"/>
        <item x="5498"/>
        <item x="4306"/>
        <item x="2744"/>
        <item x="5718"/>
        <item x="6419"/>
        <item x="419"/>
        <item x="4516"/>
        <item x="6220"/>
        <item x="2392"/>
        <item x="7327"/>
        <item x="3439"/>
        <item x="1236"/>
        <item x="6284"/>
        <item x="1258"/>
        <item x="3408"/>
        <item x="3757"/>
        <item x="6400"/>
        <item x="4048"/>
        <item x="4212"/>
        <item x="6428"/>
        <item x="2005"/>
        <item x="6301"/>
        <item x="6016"/>
        <item x="3613"/>
        <item x="4788"/>
        <item x="5799"/>
        <item x="2917"/>
        <item x="6463"/>
        <item x="1300"/>
        <item x="4123"/>
        <item x="913"/>
        <item x="881"/>
        <item x="4284"/>
        <item x="1862"/>
        <item x="1460"/>
        <item x="1895"/>
        <item x="3628"/>
        <item x="6778"/>
        <item x="2675"/>
        <item x="1249"/>
        <item x="1925"/>
        <item x="2908"/>
        <item x="1383"/>
        <item x="1640"/>
        <item x="6349"/>
        <item x="7423"/>
        <item x="613"/>
        <item x="4481"/>
        <item x="3904"/>
        <item x="5515"/>
        <item x="2181"/>
        <item x="5643"/>
        <item x="4734"/>
        <item x="3536"/>
        <item x="2547"/>
        <item x="4871"/>
        <item x="4879"/>
        <item x="5713"/>
        <item x="3304"/>
        <item x="5519"/>
        <item x="4539"/>
        <item x="3807"/>
        <item x="3860"/>
        <item x="6538"/>
        <item x="937"/>
        <item x="6409"/>
        <item x="7058"/>
        <item x="1440"/>
        <item x="1927"/>
        <item x="6446"/>
        <item x="2862"/>
        <item x="4902"/>
        <item x="5544"/>
        <item x="7428"/>
        <item x="1078"/>
        <item x="6598"/>
        <item x="7114"/>
        <item x="3224"/>
        <item x="4004"/>
        <item x="7002"/>
        <item x="217"/>
        <item x="6894"/>
        <item x="4401"/>
        <item x="4983"/>
        <item x="6770"/>
        <item x="531"/>
        <item x="2165"/>
        <item x="528"/>
        <item x="2461"/>
        <item x="2530"/>
        <item x="3256"/>
        <item x="1489"/>
        <item x="6828"/>
        <item x="6341"/>
        <item x="3670"/>
        <item x="1060"/>
        <item x="1566"/>
        <item x="7347"/>
        <item x="5282"/>
        <item x="7206"/>
        <item x="2302"/>
        <item x="685"/>
        <item x="7113"/>
        <item x="2975"/>
        <item x="4776"/>
        <item x="2352"/>
        <item x="587"/>
        <item x="6260"/>
        <item x="4076"/>
        <item x="1624"/>
        <item x="4721"/>
        <item x="1317"/>
        <item x="2981"/>
        <item x="4148"/>
        <item x="3834"/>
        <item x="3960"/>
        <item x="158"/>
        <item x="2462"/>
        <item x="2291"/>
        <item x="2474"/>
        <item x="934"/>
        <item x="4051"/>
        <item x="2775"/>
        <item x="6218"/>
        <item x="6160"/>
        <item x="6273"/>
        <item x="372"/>
        <item x="2557"/>
        <item x="1735"/>
        <item x="3425"/>
        <item x="343"/>
        <item x="5652"/>
        <item x="919"/>
        <item x="3301"/>
        <item x="5128"/>
        <item x="241"/>
        <item x="4109"/>
        <item x="2157"/>
        <item x="4882"/>
        <item x="2390"/>
        <item x="7415"/>
        <item x="1769"/>
        <item x="553"/>
        <item x="122"/>
        <item x="2112"/>
        <item x="5191"/>
        <item x="1921"/>
        <item x="609"/>
        <item x="3567"/>
        <item x="878"/>
        <item x="2397"/>
        <item x="7062"/>
        <item x="3689"/>
        <item x="1691"/>
        <item x="552"/>
        <item x="5154"/>
        <item x="83"/>
        <item x="3927"/>
        <item x="4634"/>
        <item x="3061"/>
        <item x="7107"/>
        <item x="1797"/>
        <item x="3664"/>
        <item x="7338"/>
        <item x="2040"/>
        <item x="3089"/>
        <item x="4765"/>
        <item x="2941"/>
        <item x="7221"/>
        <item x="7021"/>
        <item x="969"/>
        <item x="1100"/>
        <item x="1436"/>
        <item x="2300"/>
        <item x="2985"/>
        <item x="5311"/>
        <item x="3659"/>
        <item x="2952"/>
        <item x="3431"/>
        <item x="2372"/>
        <item x="5628"/>
        <item x="7186"/>
        <item x="1206"/>
        <item x="6380"/>
        <item x="3694"/>
        <item x="3512"/>
        <item x="2683"/>
        <item x="1848"/>
        <item x="6999"/>
        <item x="5375"/>
        <item x="1351"/>
        <item x="7019"/>
        <item x="1786"/>
        <item x="2198"/>
        <item x="2549"/>
        <item x="405"/>
        <item x="2963"/>
        <item x="5068"/>
        <item x="5922"/>
        <item x="2623"/>
        <item x="737"/>
        <item x="5043"/>
        <item x="3732"/>
        <item x="3050"/>
        <item x="32"/>
        <item x="3581"/>
        <item x="4719"/>
        <item x="487"/>
        <item x="535"/>
        <item x="1575"/>
        <item x="2951"/>
        <item x="7318"/>
        <item x="7023"/>
        <item x="7009"/>
        <item x="6282"/>
        <item x="377"/>
        <item x="1623"/>
        <item x="652"/>
        <item x="7210"/>
        <item x="4718"/>
        <item x="6365"/>
        <item x="4479"/>
        <item x="3247"/>
        <item x="5382"/>
        <item x="5294"/>
        <item x="5742"/>
        <item x="6518"/>
        <item x="4985"/>
        <item x="4379"/>
        <item x="6708"/>
        <item x="3796"/>
        <item x="1297"/>
        <item x="5477"/>
        <item x="4335"/>
        <item x="7329"/>
        <item x="911"/>
        <item x="3638"/>
        <item x="4200"/>
        <item x="3498"/>
        <item x="7366"/>
        <item x="1041"/>
        <item x="548"/>
        <item x="4580"/>
        <item x="3521"/>
        <item x="2824"/>
        <item x="6200"/>
        <item x="5440"/>
        <item x="4653"/>
        <item x="24"/>
        <item x="5323"/>
        <item x="6556"/>
        <item x="5428"/>
        <item x="4180"/>
        <item x="3842"/>
        <item x="5431"/>
        <item x="4084"/>
        <item x="19"/>
        <item x="4172"/>
        <item x="4151"/>
        <item x="3938"/>
        <item x="5884"/>
        <item x="171"/>
        <item x="3351"/>
        <item x="3950"/>
        <item x="2102"/>
        <item x="4907"/>
        <item x="323"/>
        <item x="1851"/>
        <item x="1250"/>
        <item x="6021"/>
        <item x="2880"/>
        <item x="4270"/>
        <item x="2511"/>
        <item x="972"/>
        <item x="3963"/>
        <item x="3265"/>
        <item x="7072"/>
        <item x="1103"/>
        <item x="5648"/>
        <item x="5591"/>
        <item x="5180"/>
        <item x="7200"/>
        <item x="6577"/>
        <item x="2572"/>
        <item x="2730"/>
        <item x="1412"/>
        <item x="6860"/>
        <item x="111"/>
        <item x="3556"/>
        <item x="5907"/>
        <item x="6638"/>
        <item x="2711"/>
        <item x="6080"/>
        <item x="581"/>
        <item x="2554"/>
        <item x="4079"/>
        <item x="4698"/>
        <item x="17"/>
        <item x="1318"/>
        <item x="1777"/>
        <item x="1669"/>
        <item x="5300"/>
        <item x="6771"/>
        <item x="6455"/>
        <item x="2365"/>
        <item x="4223"/>
        <item x="6954"/>
        <item x="6416"/>
        <item x="693"/>
        <item x="1373"/>
        <item x="4337"/>
        <item x="2522"/>
        <item x="7185"/>
        <item x="7389"/>
        <item x="2804"/>
        <item x="4927"/>
        <item x="2072"/>
        <item x="2705"/>
        <item x="294"/>
        <item x="499"/>
        <item x="1068"/>
        <item x="3270"/>
        <item x="35"/>
        <item x="1831"/>
        <item x="7132"/>
        <item x="4652"/>
        <item x="6671"/>
        <item x="5738"/>
        <item x="6297"/>
        <item x="3849"/>
        <item x="6793"/>
        <item x="7251"/>
        <item x="6133"/>
        <item x="2078"/>
        <item x="6922"/>
        <item x="6642"/>
        <item x="7365"/>
        <item x="5098"/>
        <item x="4308"/>
        <item x="165"/>
        <item x="920"/>
        <item x="1912"/>
        <item x="2245"/>
        <item x="5837"/>
        <item x="2374"/>
        <item x="2404"/>
        <item x="6574"/>
        <item x="2956"/>
        <item x="6171"/>
        <item x="6863"/>
        <item x="5495"/>
        <item x="4755"/>
        <item x="5730"/>
        <item x="6886"/>
        <item x="4667"/>
        <item x="5452"/>
        <item x="4926"/>
        <item x="2636"/>
        <item x="4753"/>
        <item x="2619"/>
        <item x="5074"/>
        <item x="3592"/>
        <item x="877"/>
        <item x="1315"/>
        <item x="1491"/>
        <item x="279"/>
        <item x="4893"/>
        <item x="3984"/>
        <item x="4496"/>
        <item x="3802"/>
        <item x="3145"/>
        <item x="718"/>
        <item x="86"/>
        <item x="4428"/>
        <item x="2893"/>
        <item x="147"/>
        <item x="2299"/>
        <item x="3747"/>
        <item x="3337"/>
        <item x="6061"/>
        <item x="4445"/>
        <item x="2932"/>
        <item x="2598"/>
        <item x="6664"/>
        <item x="3693"/>
        <item x="6707"/>
        <item x="3333"/>
        <item x="5677"/>
        <item x="794"/>
        <item x="5674"/>
        <item x="5489"/>
        <item x="2842"/>
        <item x="418"/>
        <item x="626"/>
        <item x="1496"/>
        <item x="5193"/>
        <item x="4024"/>
        <item x="5332"/>
        <item x="2125"/>
        <item x="6536"/>
        <item x="5131"/>
        <item x="97"/>
        <item x="4565"/>
        <item x="5115"/>
        <item x="6283"/>
        <item x="7241"/>
        <item x="5624"/>
        <item x="4991"/>
        <item x="3601"/>
        <item x="4179"/>
        <item x="3936"/>
        <item x="4785"/>
        <item x="2580"/>
        <item x="3109"/>
        <item x="4504"/>
        <item x="6049"/>
        <item x="4305"/>
        <item x="7323"/>
        <item x="1615"/>
        <item x="5261"/>
        <item x="4191"/>
        <item x="4594"/>
        <item x="589"/>
        <item x="16"/>
        <item x="1525"/>
        <item x="6379"/>
        <item x="6000"/>
        <item x="1084"/>
        <item x="7379"/>
        <item x="3985"/>
        <item x="4569"/>
        <item x="3605"/>
        <item x="6611"/>
        <item x="866"/>
        <item x="3163"/>
        <item x="4824"/>
        <item x="536"/>
        <item x="2138"/>
        <item x="1254"/>
        <item x="1663"/>
        <item x="1886"/>
        <item x="1187"/>
        <item x="2566"/>
        <item x="6967"/>
        <item x="5478"/>
        <item x="1382"/>
        <item x="5318"/>
        <item x="5314"/>
        <item x="600"/>
        <item x="3765"/>
        <item x="359"/>
        <item x="4420"/>
        <item x="2133"/>
        <item x="7091"/>
        <item x="5960"/>
        <item x="3752"/>
        <item x="2582"/>
        <item x="7004"/>
        <item x="6493"/>
        <item x="4601"/>
        <item x="1310"/>
        <item x="2684"/>
        <item x="5438"/>
        <item x="2991"/>
        <item x="4082"/>
        <item x="2891"/>
        <item x="490"/>
        <item x="5490"/>
        <item x="3212"/>
        <item x="5288"/>
        <item x="4078"/>
        <item x="1977"/>
        <item x="3160"/>
        <item x="2107"/>
        <item x="89"/>
        <item x="1833"/>
        <item x="2453"/>
        <item x="5234"/>
        <item x="2089"/>
        <item x="101"/>
        <item x="2113"/>
        <item x="1874"/>
        <item x="1768"/>
        <item x="269"/>
        <item x="3357"/>
        <item x="1331"/>
        <item x="2422"/>
        <item x="2560"/>
        <item x="4869"/>
        <item x="4767"/>
        <item x="2224"/>
        <item x="2535"/>
        <item x="4530"/>
        <item x="7403"/>
        <item x="7224"/>
        <item x="520"/>
        <item x="2709"/>
        <item x="4064"/>
        <item x="3171"/>
        <item x="997"/>
        <item x="2012"/>
        <item x="4409"/>
        <item x="2006"/>
        <item x="1688"/>
        <item x="5958"/>
        <item x="6440"/>
        <item x="5362"/>
        <item x="6123"/>
        <item x="5175"/>
        <item x="6443"/>
        <item x="4519"/>
        <item x="909"/>
        <item x="713"/>
        <item x="2649"/>
        <item x="4627"/>
        <item x="8"/>
        <item x="2589"/>
        <item x="850"/>
        <item x="1235"/>
        <item x="6874"/>
        <item x="5421"/>
        <item x="641"/>
        <item x="1271"/>
        <item x="4344"/>
        <item x="7360"/>
        <item x="806"/>
        <item x="677"/>
        <item x="3771"/>
        <item x="4321"/>
        <item x="6287"/>
        <item x="4278"/>
        <item x="4199"/>
        <item x="7307"/>
        <item x="1221"/>
        <item x="7166"/>
        <item x="7180"/>
        <item x="4382"/>
        <item x="6746"/>
        <item x="4027"/>
        <item x="5809"/>
        <item x="832"/>
        <item x="2486"/>
        <item x="1252"/>
        <item x="6835"/>
        <item x="7043"/>
        <item x="318"/>
        <item x="1811"/>
        <item x="618"/>
        <item x="159"/>
        <item x="3590"/>
        <item x="1231"/>
        <item x="646"/>
        <item x="3774"/>
        <item x="1574"/>
        <item x="2079"/>
        <item x="1973"/>
        <item x="6854"/>
        <item x="6084"/>
        <item x="722"/>
        <item x="3017"/>
        <item x="211"/>
        <item x="495"/>
        <item x="6564"/>
        <item x="2288"/>
        <item x="4073"/>
        <item x="5383"/>
        <item x="4468"/>
        <item x="4285"/>
        <item x="2631"/>
        <item x="2081"/>
        <item x="3030"/>
        <item x="4572"/>
        <item x="3022"/>
        <item x="5777"/>
        <item x="148"/>
        <item x="5970"/>
        <item x="4341"/>
        <item x="5663"/>
        <item x="1576"/>
        <item x="3513"/>
        <item x="1980"/>
        <item x="2229"/>
        <item x="2110"/>
        <item x="6469"/>
        <item x="1385"/>
        <item x="2262"/>
        <item x="6661"/>
        <item x="3055"/>
        <item x="5616"/>
        <item x="2518"/>
        <item x="2667"/>
        <item x="5379"/>
        <item x="5885"/>
        <item x="3882"/>
        <item x="4598"/>
        <item x="2483"/>
        <item x="6051"/>
        <item x="551"/>
        <item x="5647"/>
        <item x="1814"/>
        <item x="5371"/>
        <item x="2836"/>
        <item x="5831"/>
        <item x="1475"/>
        <item x="5759"/>
        <item x="3624"/>
        <item x="1600"/>
        <item x="630"/>
        <item x="5523"/>
        <item x="4249"/>
        <item x="3552"/>
        <item x="4852"/>
        <item x="5445"/>
        <item x="2961"/>
        <item x="7302"/>
        <item x="5425"/>
        <item x="3561"/>
        <item x="1720"/>
        <item x="7088"/>
        <item x="5774"/>
        <item x="3891"/>
        <item x="763"/>
        <item x="679"/>
        <item x="6517"/>
        <item x="7089"/>
        <item x="1087"/>
        <item x="234"/>
        <item x="1111"/>
        <item x="1494"/>
        <item x="592"/>
        <item x="874"/>
        <item x="831"/>
        <item x="6773"/>
        <item x="1326"/>
        <item x="6549"/>
        <item x="2630"/>
        <item x="2167"/>
        <item x="1083"/>
        <item x="907"/>
        <item x="1368"/>
        <item x="3374"/>
        <item x="834"/>
        <item x="1232"/>
        <item x="3861"/>
        <item x="2395"/>
        <item x="2017"/>
        <item x="2510"/>
        <item x="374"/>
        <item x="366"/>
        <item x="1196"/>
        <item x="1296"/>
        <item x="5500"/>
        <item x="1821"/>
        <item x="944"/>
        <item x="3608"/>
        <item x="3328"/>
        <item x="3442"/>
        <item x="42"/>
        <item x="1137"/>
        <item x="4673"/>
        <item x="1734"/>
        <item x="7414"/>
        <item x="3170"/>
        <item x="358"/>
        <item x="2997"/>
        <item x="3088"/>
        <item x="4826"/>
        <item x="1868"/>
        <item x="4819"/>
        <item x="430"/>
        <item x="4677"/>
        <item x="521"/>
        <item x="190"/>
        <item x="2722"/>
        <item x="1517"/>
        <item x="1092"/>
        <item x="1744"/>
        <item x="5668"/>
        <item x="749"/>
        <item x="385"/>
        <item x="4555"/>
        <item x="1313"/>
        <item x="2452"/>
        <item x="2878"/>
        <item x="1469"/>
        <item x="4201"/>
        <item x="6508"/>
        <item x="6907"/>
        <item x="5056"/>
        <item x="4164"/>
        <item x="6186"/>
        <item x="2134"/>
        <item x="1480"/>
        <item x="5024"/>
        <item x="786"/>
        <item x="3296"/>
        <item x="3672"/>
        <item x="1629"/>
        <item x="3769"/>
        <item x="6698"/>
        <item x="3340"/>
        <item x="2383"/>
        <item x="1261"/>
        <item x="2628"/>
        <item x="981"/>
        <item x="462"/>
        <item x="5528"/>
        <item x="6616"/>
        <item x="3018"/>
        <item x="5511"/>
        <item x="4196"/>
        <item x="1755"/>
        <item x="4117"/>
        <item x="3266"/>
        <item x="5938"/>
        <item x="6206"/>
        <item x="4632"/>
        <item x="6913"/>
        <item x="1652"/>
        <item x="4069"/>
        <item x="4259"/>
        <item x="4814"/>
        <item x="5574"/>
        <item x="1174"/>
        <item x="1972"/>
        <item x="2247"/>
        <item x="4416"/>
        <item x="6298"/>
        <item x="765"/>
        <item x="5420"/>
        <item x="2821"/>
        <item x="1762"/>
        <item x="1638"/>
        <item x="2333"/>
        <item x="7388"/>
        <item x="129"/>
        <item x="1863"/>
        <item x="2208"/>
        <item x="1527"/>
        <item x="1528"/>
        <item x="1369"/>
        <item x="2779"/>
        <item x="6219"/>
        <item x="3297"/>
        <item x="2657"/>
        <item x="4553"/>
        <item x="247"/>
        <item x="1169"/>
        <item x="1431"/>
        <item x="2680"/>
        <item x="1337"/>
        <item x="5075"/>
        <item x="5504"/>
        <item x="2411"/>
        <item x="167"/>
        <item x="371"/>
        <item x="917"/>
        <item x="6678"/>
        <item x="7064"/>
        <item x="975"/>
        <item x="403"/>
        <item x="2938"/>
        <item x="5581"/>
        <item x="6441"/>
        <item x="2563"/>
        <item x="5040"/>
        <item x="2035"/>
        <item x="1147"/>
        <item x="2562"/>
        <item x="698"/>
        <item x="5213"/>
        <item x="5087"/>
        <item x="4124"/>
        <item x="1703"/>
        <item x="7141"/>
        <item x="709"/>
        <item x="1133"/>
        <item x="250"/>
        <item x="2577"/>
        <item x="397"/>
        <item x="246"/>
        <item x="1873"/>
        <item x="5287"/>
        <item x="3115"/>
        <item x="3416"/>
        <item x="2101"/>
        <item x="3200"/>
        <item x="3311"/>
        <item x="1526"/>
        <item x="6730"/>
        <item x="1775"/>
        <item x="799"/>
        <item x="1894"/>
        <item x="803"/>
        <item x="1935"/>
        <item x="5231"/>
        <item x="5226"/>
        <item x="4773"/>
        <item x="1969"/>
        <item x="1940"/>
        <item x="6357"/>
        <item x="6187"/>
        <item x="1740"/>
        <item x="2805"/>
        <item x="6632"/>
        <item x="2249"/>
        <item x="4158"/>
        <item x="7118"/>
        <item x="6822"/>
        <item x="2236"/>
        <item x="5217"/>
        <item x="4641"/>
        <item x="1017"/>
        <item x="783"/>
        <item x="2677"/>
        <item x="1765"/>
        <item x="3302"/>
        <item x="664"/>
        <item x="5538"/>
        <item x="6098"/>
        <item x="6868"/>
        <item x="7204"/>
        <item x="5891"/>
        <item x="6973"/>
        <item x="3544"/>
        <item x="4658"/>
        <item x="3434"/>
        <item x="4131"/>
        <item x="4133"/>
        <item x="5609"/>
        <item x="2700"/>
        <item x="1013"/>
        <item x="4521"/>
        <item x="2901"/>
        <item x="4650"/>
        <item x="5600"/>
        <item x="5979"/>
        <item x="5808"/>
        <item x="6958"/>
        <item x="5113"/>
        <item x="3534"/>
        <item x="1637"/>
        <item x="4282"/>
        <item x="5399"/>
        <item x="3979"/>
        <item x="1237"/>
        <item x="1632"/>
        <item x="2613"/>
        <item x="2153"/>
        <item x="3709"/>
        <item x="3968"/>
        <item x="255"/>
        <item x="5593"/>
        <item x="3595"/>
        <item x="1033"/>
        <item x="4474"/>
        <item x="5716"/>
        <item x="6741"/>
        <item x="4748"/>
        <item x="4111"/>
        <item x="1256"/>
        <item x="3316"/>
        <item x="5260"/>
        <item x="2423"/>
        <item x="6063"/>
        <item x="6998"/>
        <item x="1122"/>
        <item x="1531"/>
        <item x="1406"/>
        <item x="5365"/>
        <item x="4507"/>
        <item x="4992"/>
        <item x="3291"/>
        <item x="198"/>
        <item x="6318"/>
        <item x="4033"/>
        <item x="5924"/>
        <item x="1464"/>
        <item x="4909"/>
        <item x="1849"/>
        <item x="402"/>
        <item x="3202"/>
        <item x="6680"/>
        <item x="4395"/>
        <item x="2002"/>
        <item x="3470"/>
        <item x="5514"/>
        <item x="4296"/>
        <item x="7421"/>
        <item x="2679"/>
        <item x="5790"/>
        <item x="3854"/>
        <item x="4746"/>
        <item x="4685"/>
        <item x="6199"/>
        <item x="2441"/>
        <item x="5328"/>
        <item x="3035"/>
        <item x="3931"/>
        <item x="2888"/>
        <item x="5632"/>
        <item x="6721"/>
        <item x="7373"/>
        <item x="3823"/>
        <item x="1877"/>
        <item x="7211"/>
        <item x="4640"/>
        <item x="5279"/>
        <item x="6599"/>
        <item x="7296"/>
        <item x="4355"/>
        <item x="2570"/>
        <item x="1871"/>
        <item x="3413"/>
        <item x="7010"/>
        <item x="3113"/>
        <item x="5229"/>
        <item x="845"/>
        <item x="995"/>
        <item x="2854"/>
        <item x="3841"/>
        <item x="3695"/>
        <item x="4265"/>
        <item x="4425"/>
        <item x="6944"/>
        <item x="7278"/>
        <item x="1770"/>
        <item x="3805"/>
        <item x="2131"/>
        <item x="2763"/>
        <item x="3697"/>
        <item x="2029"/>
        <item x="3668"/>
        <item x="6325"/>
        <item x="2719"/>
        <item x="6399"/>
        <item x="5396"/>
        <item x="1042"/>
        <item x="2246"/>
        <item x="7105"/>
        <item x="6527"/>
        <item x="5418"/>
        <item x="4049"/>
        <item x="2831"/>
        <item x="154"/>
        <item x="1540"/>
        <item x="5828"/>
        <item x="1015"/>
        <item x="4230"/>
        <item x="798"/>
        <item x="4665"/>
        <item x="4784"/>
        <item x="1763"/>
        <item x="542"/>
        <item x="5999"/>
        <item x="21"/>
        <item x="5233"/>
        <item x="6597"/>
        <item x="5803"/>
        <item x="5825"/>
        <item x="3483"/>
        <item x="3853"/>
        <item x="1439"/>
        <item x="1907"/>
        <item x="3517"/>
        <item x="2467"/>
        <item x="1414"/>
        <item x="3711"/>
        <item x="1544"/>
        <item x="4042"/>
        <item x="7247"/>
        <item x="1698"/>
        <item x="3644"/>
        <item x="3522"/>
        <item x="5563"/>
        <item x="1029"/>
        <item x="3736"/>
        <item x="2419"/>
        <item x="6333"/>
        <item x="4266"/>
        <item x="7269"/>
        <item x="496"/>
        <item x="3681"/>
        <item x="6882"/>
        <item x="2928"/>
        <item x="4290"/>
        <item x="5400"/>
        <item x="1944"/>
        <item x="1841"/>
        <item x="202"/>
        <item x="5174"/>
        <item x="5122"/>
        <item x="7138"/>
        <item x="1366"/>
        <item x="3546"/>
        <item x="5034"/>
        <item x="5601"/>
        <item x="351"/>
        <item x="5286"/>
        <item x="2536"/>
        <item x="5564"/>
        <item x="681"/>
        <item x="2949"/>
        <item x="2292"/>
        <item x="3703"/>
        <item x="2544"/>
        <item x="2863"/>
        <item x="429"/>
        <item x="1605"/>
        <item x="454"/>
        <item x="6566"/>
        <item x="5313"/>
        <item x="5595"/>
        <item x="1482"/>
        <item x="3367"/>
        <item x="6309"/>
        <item x="3465"/>
        <item x="389"/>
        <item x="1990"/>
        <item x="1643"/>
        <item x="6464"/>
        <item x="4795"/>
        <item x="4091"/>
        <item x="3192"/>
        <item x="4055"/>
        <item x="1353"/>
        <item x="7178"/>
        <item x="7390"/>
        <item x="2177"/>
        <item x="3502"/>
        <item x="604"/>
        <item x="4643"/>
        <item x="5720"/>
        <item x="818"/>
        <item x="4311"/>
        <item x="4185"/>
        <item x="960"/>
        <item x="5091"/>
        <item x="3235"/>
        <item x="5014"/>
        <item x="4647"/>
        <item x="4475"/>
        <item x="5644"/>
        <item x="5876"/>
        <item x="1354"/>
        <item x="6121"/>
        <item x="2883"/>
        <item x="1080"/>
        <item x="2797"/>
        <item x="4859"/>
        <item x="4957"/>
        <item x="1908"/>
        <item x="2059"/>
        <item x="3411"/>
        <item x="7409"/>
        <item x="5990"/>
        <item x="315"/>
        <item x="6154"/>
        <item x="109"/>
        <item x="1529"/>
        <item x="6254"/>
        <item x="3826"/>
        <item x="724"/>
        <item x="3206"/>
        <item x="3907"/>
        <item x="4052"/>
        <item x="6210"/>
        <item x="5512"/>
        <item x="6563"/>
        <item x="3410"/>
        <item x="4501"/>
        <item x="6125"/>
        <item x="5002"/>
        <item x="6644"/>
        <item x="4134"/>
        <item x="4766"/>
        <item x="2815"/>
        <item x="1573"/>
        <item x="3602"/>
        <item x="1079"/>
        <item x="1675"/>
        <item x="1268"/>
        <item x="1905"/>
        <item x="4541"/>
        <item x="2872"/>
        <item x="121"/>
        <item x="5980"/>
        <item x="365"/>
        <item x="6149"/>
        <item x="7287"/>
        <item x="4432"/>
        <item x="3381"/>
        <item x="2402"/>
        <item x="4556"/>
        <item x="464"/>
        <item x="1984"/>
        <item x="1749"/>
        <item x="6288"/>
        <item x="4482"/>
        <item x="4972"/>
        <item x="5088"/>
        <item x="1941"/>
        <item x="2375"/>
        <item x="3077"/>
        <item x="3232"/>
        <item x="6513"/>
        <item x="7192"/>
        <item x="1020"/>
        <item x="7167"/>
        <item x="6834"/>
        <item x="1798"/>
        <item x="1314"/>
        <item x="1784"/>
        <item x="2929"/>
        <item x="4891"/>
        <item x="4722"/>
        <item x="5693"/>
        <item x="6938"/>
        <item x="3098"/>
        <item x="4350"/>
        <item x="6163"/>
        <item x="1136"/>
        <item x="287"/>
        <item x="2827"/>
        <item x="3824"/>
        <item x="6392"/>
        <item x="108"/>
        <item x="3101"/>
        <item x="2829"/>
        <item x="3554"/>
        <item x="7312"/>
        <item x="2539"/>
        <item x="3835"/>
        <item x="6321"/>
        <item x="4429"/>
        <item x="2551"/>
        <item x="242"/>
        <item x="738"/>
        <item x="447"/>
        <item x="590"/>
        <item x="5483"/>
        <item x="5653"/>
        <item x="7295"/>
        <item x="2898"/>
        <item x="1120"/>
        <item x="5819"/>
        <item x="905"/>
        <item x="2868"/>
        <item x="6579"/>
        <item x="3497"/>
        <item x="143"/>
        <item x="4128"/>
        <item x="193"/>
        <item x="173"/>
        <item x="876"/>
        <item x="1885"/>
        <item x="3013"/>
        <item x="4920"/>
        <item x="4728"/>
        <item x="4792"/>
        <item x="2714"/>
        <item x="3102"/>
        <item x="7406"/>
        <item x="3271"/>
        <item x="2261"/>
        <item x="546"/>
        <item x="30"/>
        <item x="1506"/>
        <item x="5509"/>
        <item x="824"/>
        <item x="281"/>
        <item x="3435"/>
        <item x="4959"/>
        <item x="6677"/>
        <item x="7065"/>
        <item x="4568"/>
        <item x="5426"/>
        <item x="2037"/>
        <item x="4083"/>
        <item x="2713"/>
        <item x="6587"/>
        <item x="2389"/>
        <item x="2343"/>
        <item x="1567"/>
        <item x="6052"/>
        <item x="2841"/>
        <item x="2579"/>
        <item x="5353"/>
        <item x="6101"/>
        <item x="7256"/>
        <item x="5727"/>
        <item x="1485"/>
        <item x="525"/>
        <item x="229"/>
        <item x="5636"/>
        <item x="4454"/>
        <item x="3961"/>
        <item x="1557"/>
        <item x="1031"/>
        <item x="1119"/>
        <item x="2334"/>
        <item x="6970"/>
        <item x="2357"/>
        <item x="1838"/>
        <item x="2646"/>
        <item x="3075"/>
        <item x="63"/>
        <item x="2889"/>
        <item x="3312"/>
        <item x="2403"/>
        <item x="4100"/>
        <item x="2336"/>
        <item x="4739"/>
        <item x="5111"/>
        <item x="1367"/>
        <item x="2957"/>
        <item x="5281"/>
        <item x="2978"/>
        <item x="4106"/>
        <item x="6760"/>
        <item x="6893"/>
        <item x="2064"/>
        <item x="844"/>
        <item x="804"/>
        <item x="1446"/>
        <item x="3118"/>
        <item x="4744"/>
        <item x="6887"/>
        <item x="7077"/>
        <item x="6797"/>
        <item x="6492"/>
        <item x="3429"/>
        <item x="5447"/>
        <item x="303"/>
        <item x="7324"/>
        <item x="6240"/>
        <item x="2070"/>
        <item x="3625"/>
        <item x="4224"/>
        <item x="4797"/>
        <item x="5766"/>
        <item x="3833"/>
        <item x="4924"/>
        <item x="612"/>
        <item x="6673"/>
        <item x="3642"/>
        <item x="4169"/>
        <item x="4407"/>
        <item x="459"/>
        <item x="1716"/>
        <item x="3095"/>
        <item x="2293"/>
        <item x="959"/>
        <item x="5466"/>
        <item x="216"/>
        <item x="3166"/>
        <item x="5264"/>
        <item x="533"/>
        <item x="3324"/>
        <item x="912"/>
        <item x="4817"/>
        <item x="205"/>
        <item x="4511"/>
        <item x="50"/>
        <item x="2870"/>
        <item x="2634"/>
        <item x="7106"/>
        <item x="7018"/>
        <item x="2884"/>
        <item x="570"/>
        <item x="5503"/>
        <item x="6956"/>
        <item x="1200"/>
        <item x="321"/>
        <item x="7303"/>
        <item x="4520"/>
        <item x="4832"/>
        <item x="1741"/>
        <item x="329"/>
        <item x="588"/>
        <item x="1646"/>
        <item x="3542"/>
        <item x="2900"/>
        <item x="2326"/>
        <item x="678"/>
        <item x="645"/>
        <item x="1461"/>
        <item x="4878"/>
        <item x="5952"/>
        <item x="1904"/>
        <item x="892"/>
        <item x="4465"/>
        <item x="4573"/>
        <item x="5686"/>
        <item x="2894"/>
        <item x="1962"/>
        <item x="2905"/>
        <item x="6766"/>
        <item x="7049"/>
        <item x="1106"/>
        <item x="3019"/>
        <item x="2755"/>
        <item x="4774"/>
        <item x="2874"/>
        <item x="4888"/>
        <item x="6519"/>
        <item x="2143"/>
        <item x="3384"/>
        <item x="802"/>
        <item x="5195"/>
        <item x="3072"/>
        <item x="476"/>
        <item x="6076"/>
        <item x="2088"/>
        <item x="5633"/>
        <item x="1295"/>
        <item x="3459"/>
        <item x="2318"/>
        <item x="3068"/>
        <item x="1882"/>
        <item x="4912"/>
        <item x="98"/>
        <item x="6445"/>
        <item x="283"/>
        <item x="3433"/>
        <item x="7280"/>
        <item x="7175"/>
        <item x="376"/>
        <item x="2664"/>
        <item x="5199"/>
        <item x="3916"/>
        <item x="2414"/>
        <item x="115"/>
        <item x="2140"/>
        <item x="1228"/>
        <item x="4615"/>
        <item x="5179"/>
        <item x="5680"/>
        <item x="2751"/>
        <item x="2420"/>
        <item x="6410"/>
        <item x="2992"/>
        <item x="5001"/>
        <item x="3900"/>
        <item x="237"/>
        <item x="6047"/>
        <item x="6458"/>
        <item x="1820"/>
        <item x="5978"/>
        <item x="1883"/>
        <item x="1293"/>
        <item x="777"/>
        <item x="2410"/>
        <item x="4202"/>
        <item x="4996"/>
        <item x="3909"/>
        <item x="4217"/>
        <item x="1865"/>
        <item x="6838"/>
        <item x="6786"/>
        <item x="2230"/>
        <item x="2673"/>
        <item x="3146"/>
        <item x="5041"/>
        <item x="2099"/>
        <item x="2989"/>
        <item x="2644"/>
        <item x="3647"/>
        <item x="2529"/>
        <item x="1346"/>
        <item x="4044"/>
        <item x="4070"/>
        <item x="4442"/>
        <item x="18"/>
        <item x="125"/>
        <item x="221"/>
        <item x="891"/>
        <item x="1289"/>
        <item x="1503"/>
        <item x="673"/>
        <item x="494"/>
        <item x="1836"/>
        <item x="5771"/>
        <item x="4887"/>
        <item x="668"/>
        <item x="1376"/>
        <item x="1000"/>
        <item x="2871"/>
        <item x="3838"/>
        <item x="4330"/>
        <item x="5619"/>
        <item x="1127"/>
        <item x="5815"/>
        <item x="5273"/>
        <item x="5690"/>
        <item x="7249"/>
        <item x="5309"/>
        <item x="6222"/>
        <item x="4141"/>
        <item x="1054"/>
        <item x="634"/>
        <item x="6038"/>
        <item x="4575"/>
        <item x="1736"/>
        <item x="1270"/>
        <item x="5106"/>
        <item x="5405"/>
        <item x="4925"/>
        <item x="7370"/>
        <item x="6484"/>
        <item x="5634"/>
        <item x="6328"/>
        <item x="3053"/>
        <item x="6113"/>
        <item x="5359"/>
        <item x="3436"/>
        <item x="174"/>
        <item x="7104"/>
        <item x="5434"/>
        <item x="1217"/>
        <item x="214"/>
        <item x="3134"/>
        <item x="3997"/>
        <item x="3775"/>
        <item x="6158"/>
        <item x="611"/>
        <item x="4462"/>
        <item x="1141"/>
        <item x="4387"/>
        <item x="4786"/>
        <item x="2191"/>
        <item x="1779"/>
        <item x="3108"/>
        <item x="7285"/>
        <item x="6823"/>
        <item x="5522"/>
        <item x="3020"/>
        <item x="2777"/>
        <item x="5072"/>
        <item x="6901"/>
        <item x="2296"/>
        <item x="4162"/>
        <item x="3705"/>
        <item x="450"/>
        <item x="6531"/>
        <item x="5590"/>
        <item x="6395"/>
        <item x="6895"/>
        <item x="3892"/>
        <item x="4656"/>
        <item x="2637"/>
        <item x="5163"/>
        <item x="6232"/>
        <item x="2492"/>
        <item x="458"/>
        <item x="1595"/>
        <item x="2320"/>
        <item x="5360"/>
        <item x="5257"/>
        <item x="1626"/>
        <item x="1673"/>
        <item x="3523"/>
        <item x="2349"/>
        <item x="2788"/>
        <item x="4514"/>
        <item x="4966"/>
        <item x="5780"/>
        <item x="4035"/>
        <item x="7014"/>
        <item x="124"/>
        <item x="5274"/>
        <item x="3925"/>
        <item x="471"/>
        <item x="1434"/>
        <item x="5388"/>
        <item x="3911"/>
        <item x="2910"/>
        <item x="519"/>
        <item x="6952"/>
        <item x="4322"/>
        <item x="80"/>
        <item x="6071"/>
        <item x="1005"/>
        <item x="3780"/>
        <item x="2945"/>
        <item x="4276"/>
        <item x="3457"/>
        <item x="3749"/>
        <item x="757"/>
        <item x="6917"/>
        <item x="614"/>
        <item x="2127"/>
        <item x="7276"/>
        <item x="1565"/>
        <item x="2123"/>
        <item x="3937"/>
        <item x="3545"/>
        <item x="7189"/>
        <item x="1471"/>
        <item x="4851"/>
        <item x="5753"/>
        <item x="3474"/>
        <item x="4681"/>
        <item x="6864"/>
        <item x="7042"/>
        <item x="4304"/>
        <item x="3331"/>
        <item x="6370"/>
        <item x="6723"/>
        <item x="7029"/>
        <item x="3197"/>
        <item x="771"/>
        <item x="3507"/>
        <item x="7265"/>
        <item x="3184"/>
        <item x="367"/>
        <item x="6930"/>
        <item x="5631"/>
        <item x="6805"/>
        <item x="2741"/>
        <item x="2615"/>
        <item x="6850"/>
        <item x="5259"/>
        <item x="6025"/>
        <item x="5052"/>
        <item x="3091"/>
        <item x="6310"/>
        <item x="3604"/>
        <item x="4260"/>
        <item x="7298"/>
        <item x="3082"/>
        <item x="4234"/>
        <item x="5031"/>
        <item x="1035"/>
        <item x="4645"/>
        <item x="7025"/>
        <item x="3016"/>
        <item x="7001"/>
        <item x="1655"/>
        <item x="6457"/>
        <item x="7051"/>
        <item x="5866"/>
        <item x="6520"/>
        <item x="7115"/>
        <item x="1245"/>
        <item x="386"/>
        <item x="3830"/>
        <item x="3721"/>
        <item x="728"/>
        <item x="1004"/>
        <item x="4207"/>
        <item x="7202"/>
        <item x="4362"/>
        <item x="2982"/>
        <item x="133"/>
        <item x="1754"/>
        <item x="5156"/>
        <item x="1858"/>
        <item x="6621"/>
        <item x="4911"/>
        <item x="579"/>
        <item x="1722"/>
        <item x="6103"/>
        <item x="252"/>
        <item x="1505"/>
        <item x="3241"/>
        <item x="6844"/>
        <item x="2512"/>
        <item x="7082"/>
        <item x="1666"/>
        <item x="5747"/>
        <item x="6636"/>
        <item x="4720"/>
        <item x="5572"/>
        <item x="5679"/>
        <item x="3748"/>
        <item x="472"/>
        <item x="1659"/>
        <item x="7168"/>
        <item x="484"/>
        <item x="4854"/>
        <item x="3138"/>
        <item x="4328"/>
        <item x="5069"/>
        <item x="7190"/>
        <item x="1510"/>
        <item x="3076"/>
        <item x="2242"/>
        <item x="5555"/>
        <item x="6128"/>
        <item x="6196"/>
        <item x="2647"/>
        <item x="2243"/>
        <item x="6293"/>
        <item x="6871"/>
        <item x="2468"/>
        <item x="4605"/>
        <item x="2285"/>
        <item x="1920"/>
        <item x="5558"/>
        <item x="7333"/>
        <item x="3183"/>
        <item x="3742"/>
        <item x="2212"/>
        <item x="864"/>
        <item x="615"/>
        <item x="761"/>
        <item x="2732"/>
        <item x="6715"/>
        <item x="6761"/>
        <item x="1345"/>
        <item x="3292"/>
        <item x="1002"/>
        <item x="4915"/>
        <item x="4099"/>
        <item x="5796"/>
        <item x="5009"/>
        <item x="1292"/>
        <item x="1509"/>
        <item x="3244"/>
        <item x="119"/>
        <item x="254"/>
        <item x="4067"/>
        <item x="2703"/>
        <item x="1112"/>
        <item x="1685"/>
        <item x="324"/>
        <item x="7006"/>
        <item x="5142"/>
        <item x="6832"/>
        <item x="37"/>
        <item x="3661"/>
        <item x="270"/>
        <item x="5814"/>
        <item x="370"/>
        <item x="857"/>
        <item x="5373"/>
        <item x="3792"/>
        <item x="5007"/>
        <item x="6132"/>
        <item x="1562"/>
        <item x="3349"/>
        <item x="6921"/>
        <item x="7314"/>
        <item x="4760"/>
        <item x="5765"/>
        <item x="2850"/>
        <item x="3562"/>
        <item x="5285"/>
        <item x="4714"/>
        <item x="2993"/>
        <item x="3286"/>
        <item x="2241"/>
        <item x="1654"/>
        <item x="3857"/>
        <item x="564"/>
        <item x="1026"/>
        <item x="6601"/>
        <item x="1747"/>
        <item x="1453"/>
        <item x="1930"/>
        <item x="5244"/>
        <item x="4480"/>
        <item x="2869"/>
        <item x="3744"/>
        <item x="1052"/>
        <item x="5486"/>
        <item x="3975"/>
        <item x="5532"/>
        <item x="5721"/>
        <item x="4558"/>
        <item x="5338"/>
        <item x="4945"/>
        <item x="4365"/>
        <item x="3782"/>
        <item x="4715"/>
        <item x="4075"/>
        <item x="4940"/>
        <item x="5714"/>
        <item x="924"/>
        <item x="1731"/>
        <item x="5835"/>
        <item x="3278"/>
        <item x="1918"/>
        <item x="2998"/>
        <item x="4528"/>
        <item x="4268"/>
        <item x="775"/>
        <item x="3915"/>
        <item x="1947"/>
        <item x="2303"/>
        <item x="1757"/>
        <item x="463"/>
        <item x="1593"/>
        <item x="1282"/>
        <item x="185"/>
        <item x="1355"/>
        <item x="852"/>
        <item x="629"/>
        <item x="871"/>
        <item x="3873"/>
        <item x="974"/>
        <item x="448"/>
        <item x="1401"/>
        <item x="4136"/>
        <item x="2345"/>
        <item x="1694"/>
        <item x="760"/>
        <item x="6351"/>
        <item x="6475"/>
        <item x="607"/>
        <item x="2565"/>
        <item x="78"/>
        <item x="2944"/>
        <item x="2780"/>
        <item x="2696"/>
        <item x="6432"/>
        <item x="3945"/>
        <item x="295"/>
        <item x="3878"/>
        <item x="7170"/>
        <item x="6774"/>
        <item x="5330"/>
        <item x="1316"/>
        <item x="4418"/>
        <item x="5177"/>
        <item x="1082"/>
        <item x="6605"/>
        <item x="1108"/>
        <item x="2116"/>
        <item x="2931"/>
        <item x="3388"/>
        <item x="751"/>
        <item x="1678"/>
        <item x="1518"/>
        <item x="1007"/>
        <item x="5695"/>
        <item x="6188"/>
        <item x="1490"/>
        <item x="4589"/>
        <item x="44"/>
        <item x="401"/>
        <item x="756"/>
        <item x="5982"/>
        <item x="3728"/>
        <item x="5583"/>
        <item x="7119"/>
        <item x="2096"/>
        <item x="1357"/>
        <item x="47"/>
        <item x="5370"/>
        <item x="5707"/>
        <item x="3761"/>
        <item x="4412"/>
        <item x="1803"/>
        <item x="6705"/>
        <item x="4595"/>
        <item x="2710"/>
        <item x="3360"/>
        <item x="1132"/>
        <item x="3355"/>
        <item x="4039"/>
        <item x="3667"/>
        <item x="1971"/>
        <item x="1399"/>
        <item x="7222"/>
        <item x="7410"/>
        <item x="352"/>
        <item x="2886"/>
        <item x="5160"/>
        <item x="1332"/>
        <item x="4326"/>
        <item x="2658"/>
        <item x="941"/>
        <item x="1896"/>
        <item x="3712"/>
        <item x="2513"/>
        <item x="6633"/>
        <item x="110"/>
        <item x="6028"/>
        <item x="4567"/>
        <item x="6014"/>
        <item x="4995"/>
        <item x="6547"/>
        <item x="5901"/>
        <item x="2258"/>
        <item x="2068"/>
        <item x="4237"/>
        <item x="3611"/>
        <item x="4255"/>
        <item x="1142"/>
        <item x="4890"/>
        <item x="7149"/>
        <item x="3309"/>
        <item x="2592"/>
        <item x="6499"/>
        <item x="6959"/>
        <item x="1627"/>
        <item x="2023"/>
        <item x="3043"/>
        <item x="2697"/>
        <item x="3313"/>
        <item x="4398"/>
        <item x="6189"/>
        <item x="3383"/>
        <item x="2861"/>
        <item x="2260"/>
        <item x="306"/>
        <item x="1955"/>
        <item x="4244"/>
        <item x="2049"/>
        <item x="1433"/>
        <item x="6479"/>
        <item x="2063"/>
        <item x="45"/>
        <item x="187"/>
        <item x="298"/>
        <item x="3083"/>
        <item x="4600"/>
        <item x="1827"/>
        <item x="868"/>
        <item x="4906"/>
        <item x="5756"/>
        <item x="1124"/>
        <item x="3236"/>
        <item x="5965"/>
        <item x="6253"/>
        <item x="5752"/>
        <item x="6347"/>
        <item x="5155"/>
        <item x="4626"/>
        <item x="4624"/>
        <item x="5049"/>
        <item x="6960"/>
        <item x="362"/>
        <item x="5008"/>
        <item x="595"/>
        <item x="1150"/>
        <item x="5092"/>
        <item x="1832"/>
        <item x="2234"/>
        <item x="1347"/>
        <item x="5608"/>
        <item x="6609"/>
        <item x="7182"/>
        <item x="4993"/>
        <item x="7162"/>
        <item x="4467"/>
        <item x="5928"/>
        <item x="6496"/>
        <item x="7070"/>
        <item x="5136"/>
        <item x="701"/>
        <item x="2939"/>
        <item x="5997"/>
        <item x="1129"/>
        <item x="4294"/>
        <item x="2126"/>
        <item x="2401"/>
        <item x="4424"/>
        <item x="1167"/>
        <item x="4295"/>
        <item x="4300"/>
        <item x="5894"/>
        <item x="4631"/>
        <item x="3460"/>
        <item x="1671"/>
        <item x="1891"/>
        <item x="2491"/>
        <item x="2676"/>
        <item x="1194"/>
        <item x="2042"/>
        <item x="5623"/>
        <item x="3871"/>
        <item x="1582"/>
        <item x="6274"/>
        <item x="3258"/>
        <item x="3594"/>
        <item x="6936"/>
        <item x="3103"/>
        <item x="6736"/>
        <item x="4299"/>
        <item x="1609"/>
        <item x="4197"/>
        <item x="5283"/>
        <item x="2655"/>
        <item x="7048"/>
        <item x="5539"/>
        <item x="6302"/>
        <item x="7259"/>
        <item x="863"/>
        <item x="2071"/>
        <item x="4381"/>
        <item x="1893"/>
        <item x="5755"/>
        <item x="3190"/>
        <item x="4181"/>
        <item x="3954"/>
        <item x="3583"/>
        <item x="3488"/>
        <item x="5317"/>
        <item x="1176"/>
        <item x="6789"/>
        <item x="7155"/>
        <item x="3356"/>
        <item x="2124"/>
        <item x="3303"/>
        <item x="4684"/>
        <item x="7286"/>
        <item x="6667"/>
        <item x="2215"/>
        <item x="5848"/>
        <item x="7431"/>
        <item x="4950"/>
        <item x="5482"/>
        <item x="5769"/>
        <item x="3825"/>
        <item x="7116"/>
        <item x="5335"/>
        <item x="4323"/>
        <item x="7050"/>
        <item x="7112"/>
        <item x="6205"/>
        <item x="4492"/>
        <item x="3034"/>
        <item x="5103"/>
        <item x="2459"/>
        <item x="5460"/>
        <item x="1707"/>
        <item x="5474"/>
        <item x="5395"/>
        <item x="4970"/>
        <item x="6470"/>
        <item x="280"/>
        <item x="5660"/>
        <item x="6646"/>
        <item x="2970"/>
        <item x="5699"/>
        <item x="6278"/>
        <item x="4053"/>
        <item x="3389"/>
        <item x="3257"/>
        <item x="7153"/>
        <item x="3392"/>
        <item x="6804"/>
        <item x="6364"/>
        <item x="1481"/>
        <item x="4374"/>
        <item x="314"/>
        <item x="6945"/>
        <item x="2469"/>
        <item x="3981"/>
        <item x="6687"/>
        <item x="5914"/>
        <item x="5339"/>
        <item x="4752"/>
        <item x="4680"/>
        <item x="563"/>
        <item x="6234"/>
        <item x="4225"/>
        <item x="6140"/>
        <item x="4935"/>
        <item x="3547"/>
        <item x="7165"/>
        <item x="6363"/>
        <item x="1928"/>
        <item x="2965"/>
        <item x="274"/>
        <item x="4127"/>
        <item x="5267"/>
        <item x="3308"/>
        <item x="6620"/>
        <item x="1419"/>
        <item x="1309"/>
        <item x="5096"/>
        <item x="5705"/>
        <item x="4729"/>
        <item x="1538"/>
        <item x="2524"/>
        <item x="5746"/>
        <item x="3926"/>
        <item x="1950"/>
        <item x="594"/>
        <item x="3046"/>
        <item x="6861"/>
        <item x="6255"/>
        <item x="4088"/>
        <item x="5262"/>
        <item x="1559"/>
        <item x="3508"/>
        <item x="71"/>
        <item x="4443"/>
        <item x="4622"/>
        <item x="2873"/>
        <item x="6279"/>
        <item x="2465"/>
        <item x="3855"/>
        <item x="3149"/>
        <item x="4283"/>
        <item x="7007"/>
        <item x="6542"/>
        <item x="6029"/>
        <item x="5086"/>
        <item x="2228"/>
        <item x="5491"/>
        <item x="1198"/>
        <item x="3717"/>
        <item x="2526"/>
        <item x="2244"/>
        <item x="5095"/>
        <item x="683"/>
        <item x="2207"/>
        <item x="5062"/>
        <item x="5760"/>
        <item x="3504"/>
        <item x="6820"/>
        <item x="5676"/>
        <item x="5533"/>
        <item x="177"/>
        <item x="7060"/>
        <item x="2223"/>
        <item x="364"/>
        <item x="6688"/>
        <item x="2305"/>
        <item x="5140"/>
        <item x="1427"/>
        <item x="90"/>
        <item x="469"/>
        <item x="7386"/>
        <item x="2144"/>
        <item x="4923"/>
        <item x="4121"/>
        <item x="6706"/>
        <item x="2995"/>
        <item x="5356"/>
        <item x="7027"/>
        <item x="6418"/>
        <item x="5224"/>
        <item x="4918"/>
        <item x="1076"/>
        <item x="2151"/>
        <item x="6201"/>
        <item x="4771"/>
        <item x="6488"/>
        <item x="5586"/>
        <item x="6143"/>
        <item x="6530"/>
        <item x="7095"/>
        <item x="3179"/>
        <item x="3420"/>
        <item x="7102"/>
        <item x="3468"/>
        <item x="4327"/>
        <item x="1668"/>
        <item x="2476"/>
        <item x="6300"/>
        <item x="2421"/>
        <item x="3948"/>
        <item x="4657"/>
        <item x="6665"/>
        <item x="752"/>
        <item x="6334"/>
        <item x="2155"/>
        <item x="6082"/>
        <item x="5033"/>
        <item x="6327"/>
        <item x="4214"/>
        <item x="952"/>
        <item x="705"/>
        <item x="3133"/>
        <item x="5381"/>
        <item x="4839"/>
        <item x="5654"/>
        <item x="6521"/>
        <item x="7284"/>
        <item x="3905"/>
        <item x="2990"/>
        <item x="873"/>
        <item x="1323"/>
        <item x="5146"/>
        <item x="5536"/>
        <item x="6097"/>
        <item x="2306"/>
        <item x="2478"/>
        <item x="1130"/>
        <item x="6590"/>
        <item x="541"/>
        <item x="4129"/>
        <item x="1109"/>
        <item x="7133"/>
        <item x="7320"/>
        <item x="6876"/>
        <item x="7261"/>
        <item x="6976"/>
        <item x="2457"/>
        <item x="6408"/>
        <item x="4319"/>
        <item x="1416"/>
        <item x="4352"/>
        <item x="4538"/>
        <item x="5363"/>
        <item x="5678"/>
        <item x="38"/>
        <item x="2608"/>
        <item x="5798"/>
        <item x="5102"/>
        <item x="2843"/>
        <item x="2802"/>
        <item x="5770"/>
        <item x="3261"/>
        <item x="5943"/>
        <item x="6720"/>
        <item x="6340"/>
        <item x="2348"/>
        <item x="6136"/>
        <item x="6781"/>
        <item x="3063"/>
        <item x="1570"/>
        <item x="1280"/>
        <item x="1672"/>
        <item x="2724"/>
        <item x="656"/>
        <item x="989"/>
        <item x="3537"/>
        <item x="2085"/>
        <item x="2865"/>
        <item x="687"/>
        <item x="2943"/>
        <item x="4609"/>
        <item x="6686"/>
        <item x="3901"/>
        <item x="2479"/>
        <item x="3551"/>
        <item x="331"/>
        <item x="1050"/>
        <item x="3869"/>
        <item x="5322"/>
        <item x="951"/>
        <item x="3851"/>
        <item x="4243"/>
        <item x="7016"/>
        <item x="2767"/>
        <item x="2760"/>
        <item x="299"/>
        <item x="6643"/>
        <item x="2120"/>
        <item x="5449"/>
        <item x="2814"/>
        <item x="6367"/>
        <item x="4463"/>
        <item x="1583"/>
        <item x="3565"/>
        <item x="1686"/>
        <item x="1829"/>
        <item x="6926"/>
        <item x="2553"/>
        <item x="3822"/>
        <item x="5883"/>
        <item x="2828"/>
        <item x="3584"/>
        <item x="307"/>
        <item x="893"/>
        <item x="5852"/>
        <item x="6198"/>
        <item x="6261"/>
        <item x="3872"/>
        <item x="3586"/>
        <item x="1660"/>
        <item x="2947"/>
        <item x="5935"/>
        <item x="6089"/>
        <item x="4021"/>
        <item x="4827"/>
        <item x="6360"/>
        <item x="6911"/>
        <item x="7270"/>
        <item x="1294"/>
        <item x="4203"/>
        <item x="5764"/>
        <item x="7097"/>
        <item x="1532"/>
        <item x="2693"/>
        <item x="1991"/>
        <item x="2016"/>
        <item x="4469"/>
        <item x="7305"/>
        <item x="7253"/>
        <item x="5666"/>
        <item x="2378"/>
        <item x="5126"/>
        <item x="807"/>
        <item x="3908"/>
        <item x="5930"/>
        <item x="5161"/>
        <item x="7044"/>
        <item x="6537"/>
        <item x="583"/>
        <item x="3866"/>
        <item x="4694"/>
        <item x="1780"/>
        <item x="2987"/>
        <item x="2638"/>
        <item x="2313"/>
        <item x="2094"/>
        <item x="1202"/>
        <item x="5377"/>
        <item x="3585"/>
        <item x="7209"/>
        <item x="6796"/>
        <item x="2621"/>
        <item x="7255"/>
        <item x="6869"/>
        <item x="5165"/>
        <item x="867"/>
        <item x="4724"/>
        <item x="2356"/>
        <item x="3048"/>
        <item x="1855"/>
        <item x="7377"/>
        <item x="2435"/>
        <item x="4964"/>
        <item x="4138"/>
        <item x="6516"/>
        <item x="2218"/>
        <item x="3789"/>
        <item x="6483"/>
        <item x="7059"/>
        <item x="2699"/>
        <item x="6481"/>
        <item x="938"/>
        <item x="2660"/>
        <item x="4648"/>
        <item x="5750"/>
        <item x="4606"/>
        <item x="4219"/>
        <item x="4860"/>
        <item x="726"/>
        <item x="82"/>
        <item x="560"/>
        <item x="3903"/>
        <item x="6877"/>
        <item x="4112"/>
        <item x="7398"/>
        <item x="4037"/>
        <item x="1953"/>
        <item x="1448"/>
        <item x="4872"/>
        <item x="3920"/>
        <item x="5704"/>
        <item x="1983"/>
        <item x="6086"/>
        <item x="3702"/>
        <item x="4302"/>
        <item x="7348"/>
        <item x="2368"/>
        <item x="2950"/>
        <item x="325"/>
        <item x="4226"/>
        <item x="1381"/>
        <item x="2973"/>
        <item x="523"/>
        <item x="3837"/>
        <item x="2895"/>
        <item x="6800"/>
        <item x="4692"/>
        <item x="3654"/>
        <item x="6780"/>
        <item x="5588"/>
        <item x="6183"/>
        <item x="1502"/>
        <item x="1979"/>
        <item x="4644"/>
        <item x="2785"/>
        <item x="6961"/>
        <item x="2734"/>
        <item x="2962"/>
        <item x="2370"/>
        <item x="3572"/>
        <item x="4194"/>
        <item x="4397"/>
        <item x="5903"/>
        <item x="1614"/>
        <item x="6474"/>
        <item x="5899"/>
        <item x="6437"/>
        <item x="6263"/>
        <item x="5818"/>
        <item x="5872"/>
        <item x="1278"/>
        <item x="880"/>
        <item x="7397"/>
        <item x="5587"/>
        <item x="6002"/>
        <item x="2398"/>
        <item x="5320"/>
        <item x="7193"/>
        <item x="1635"/>
        <item x="4386"/>
        <item x="6914"/>
        <item x="764"/>
        <item x="4562"/>
        <item x="957"/>
        <item x="1767"/>
        <item x="2384"/>
        <item x="189"/>
        <item x="1850"/>
        <item x="711"/>
        <item x="4574"/>
        <item x="2875"/>
        <item x="6829"/>
        <item x="6885"/>
        <item x="6307"/>
        <item x="1561"/>
        <item x="4710"/>
        <item x="4495"/>
        <item x="4699"/>
        <item x="251"/>
        <item x="2704"/>
        <item x="3848"/>
        <item x="708"/>
        <item x="3047"/>
        <item x="3342"/>
        <item x="3924"/>
        <item x="5556"/>
        <item x="2197"/>
        <item x="6651"/>
        <item x="6289"/>
        <item x="1009"/>
        <item x="7271"/>
        <item x="6625"/>
        <item x="3315"/>
        <item x="3917"/>
        <item x="4967"/>
        <item x="3193"/>
        <item x="5368"/>
        <item x="6880"/>
        <item x="6018"/>
        <item x="3847"/>
        <item x="6558"/>
        <item x="3326"/>
        <item x="382"/>
        <item x="727"/>
        <item x="6754"/>
        <item x="3281"/>
        <item x="2083"/>
        <item x="3132"/>
        <item x="3137"/>
        <item x="4413"/>
        <item x="5141"/>
        <item x="5726"/>
        <item x="6683"/>
        <item x="4103"/>
        <item x="3033"/>
        <item x="1872"/>
        <item x="3951"/>
        <item x="1047"/>
        <item x="2783"/>
        <item x="816"/>
        <item x="65"/>
        <item x="3970"/>
        <item x="2800"/>
        <item x="3491"/>
        <item x="2795"/>
        <item x="6684"/>
        <item x="300"/>
        <item x="5004"/>
        <item x="2201"/>
        <item x="2489"/>
        <item x="6216"/>
        <item x="903"/>
        <item x="4417"/>
        <item x="4489"/>
        <item x="6932"/>
        <item x="4822"/>
        <item x="1391"/>
        <item x="1021"/>
        <item x="6830"/>
        <item x="4683"/>
        <item x="2105"/>
        <item x="703"/>
        <item x="3952"/>
        <item x="6456"/>
        <item x="3452"/>
        <item x="5239"/>
        <item x="4526"/>
        <item x="1756"/>
        <item x="2801"/>
        <item x="6640"/>
        <item x="4655"/>
        <item x="5407"/>
        <item x="3906"/>
        <item x="4204"/>
        <item x="3797"/>
        <item x="2935"/>
        <item x="5807"/>
        <item x="5097"/>
        <item x="2523"/>
        <item x="532"/>
        <item x="2232"/>
        <item x="5265"/>
        <item x="2940"/>
        <item x="4730"/>
        <item x="1580"/>
        <item x="7036"/>
        <item x="4850"/>
        <item x="2848"/>
        <item x="5665"/>
        <item x="2736"/>
        <item x="373"/>
        <item x="6151"/>
        <item x="1923"/>
        <item x="7341"/>
        <item x="4345"/>
        <item x="4135"/>
        <item x="5378"/>
        <item x="5988"/>
        <item x="3185"/>
        <item x="2966"/>
        <item x="4472"/>
        <item x="2090"/>
        <item x="6073"/>
        <item x="4505"/>
        <item x="3343"/>
        <item x="199"/>
        <item x="1465"/>
        <item x="7031"/>
        <item x="2074"/>
        <item x="5638"/>
        <item x="6740"/>
        <item x="1746"/>
        <item x="5252"/>
        <item x="3114"/>
        <item x="7199"/>
        <item x="2668"/>
        <item x="2188"/>
        <item x="6139"/>
        <item x="6402"/>
        <item x="3741"/>
        <item x="839"/>
        <item x="3813"/>
        <item x="4211"/>
        <item x="710"/>
        <item x="7422"/>
        <item x="5576"/>
        <item x="2429"/>
        <item x="5603"/>
        <item x="1144"/>
        <item x="2329"/>
        <item x="2573"/>
        <item x="3300"/>
        <item x="2394"/>
        <item x="1118"/>
        <item x="1542"/>
        <item x="5642"/>
        <item x="5295"/>
        <item x="1036"/>
        <item x="1432"/>
        <item x="2025"/>
        <item x="3204"/>
        <item x="6339"/>
        <item x="1025"/>
        <item x="4916"/>
        <item x="4829"/>
        <item x="5598"/>
        <item x="1499"/>
        <item x="451"/>
        <item x="3008"/>
        <item x="6077"/>
        <item x="3549"/>
        <item x="1272"/>
        <item x="1438"/>
        <item x="5019"/>
        <item x="2013"/>
        <item x="3445"/>
        <item x="3885"/>
        <item x="5584"/>
        <item x="3015"/>
        <item x="1791"/>
        <item x="7197"/>
        <item x="6270"/>
        <item x="5920"/>
        <item x="7131"/>
        <item x="4104"/>
        <item x="1949"/>
        <item x="2314"/>
        <item x="725"/>
        <item x="1121"/>
        <item x="2195"/>
        <item x="2498"/>
        <item x="6724"/>
        <item x="5875"/>
        <item x="1065"/>
        <item x="4040"/>
        <item x="6085"/>
        <item x="5080"/>
        <item x="4550"/>
        <item x="3989"/>
        <item x="526"/>
        <item x="4154"/>
        <item x="5763"/>
        <item x="5937"/>
        <item x="7300"/>
        <item x="992"/>
        <item x="6726"/>
        <item x="34"/>
        <item x="1676"/>
        <item x="5029"/>
        <item x="1549"/>
        <item x="1550"/>
        <item x="7319"/>
        <item x="2514"/>
        <item x="4483"/>
        <item x="2351"/>
        <item x="4895"/>
        <item x="20"/>
        <item x="1197"/>
        <item x="5548"/>
        <item x="2490"/>
        <item x="7228"/>
        <item x="4805"/>
        <item x="1879"/>
        <item x="4735"/>
        <item x="3382"/>
        <item x="69"/>
        <item x="4807"/>
        <item x="1602"/>
        <item x="1587"/>
        <item x="3657"/>
        <item x="1390"/>
        <item x="2588"/>
        <item x="859"/>
        <item x="3339"/>
        <item x="5618"/>
        <item x="2447"/>
        <item x="6795"/>
        <item x="3157"/>
        <item x="4954"/>
        <item x="2776"/>
        <item x="2273"/>
        <item x="421"/>
        <item x="1474"/>
        <item x="3345"/>
        <item x="6249"/>
        <item x="6006"/>
        <item x="6878"/>
        <item x="6946"/>
        <item x="6041"/>
        <item x="3162"/>
        <item x="4749"/>
        <item x="5672"/>
        <item x="7233"/>
        <item x="6710"/>
        <item x="2915"/>
        <item x="6144"/>
        <item x="395"/>
        <item x="319"/>
        <item x="7317"/>
        <item x="137"/>
        <item x="1546"/>
        <item x="1430"/>
        <item x="2323"/>
        <item x="1653"/>
        <item x="131"/>
        <item x="317"/>
        <item x="4238"/>
        <item x="5950"/>
        <item x="1748"/>
        <item x="2708"/>
        <item x="1718"/>
        <item x="4629"/>
        <item x="7234"/>
        <item x="4703"/>
        <item x="6067"/>
        <item x="2136"/>
        <item x="3706"/>
        <item x="455"/>
        <item x="2731"/>
        <item x="3532"/>
        <item x="3966"/>
        <item x="1591"/>
        <item x="3142"/>
        <item x="735"/>
        <item x="3223"/>
        <item x="4215"/>
        <item x="6466"/>
        <item x="3685"/>
        <item x="6649"/>
        <item x="3692"/>
        <item x="6798"/>
        <item x="6401"/>
        <item x="5585"/>
        <item x="3756"/>
        <item x="4182"/>
        <item x="2493"/>
        <item x="1795"/>
        <item x="7429"/>
        <item x="240"/>
        <item x="5691"/>
        <item x="2175"/>
        <item x="4287"/>
        <item x="2196"/>
        <item x="5442"/>
        <item x="5057"/>
        <item x="3107"/>
        <item x="428"/>
        <item x="4316"/>
        <item x="2199"/>
        <item x="5715"/>
        <item x="3553"/>
        <item x="6570"/>
        <item x="3781"/>
        <item x="6404"/>
        <item x="7129"/>
        <item x="6266"/>
        <item x="7017"/>
        <item x="524"/>
        <item x="3941"/>
        <item x="1552"/>
        <item x="3373"/>
        <item x="1974"/>
        <item x="3760"/>
        <item x="406"/>
        <item x="6810"/>
        <item x="4884"/>
        <item x="79"/>
        <item x="6953"/>
        <item x="889"/>
        <item x="923"/>
        <item x="7382"/>
        <item x="7028"/>
        <item x="4842"/>
        <item x="3727"/>
        <item x="6306"/>
        <item x="7353"/>
        <item x="696"/>
        <item x="623"/>
        <item x="5025"/>
        <item x="4277"/>
        <item x="2380"/>
        <item x="7315"/>
        <item x="4544"/>
        <item x="1348"/>
        <item x="6602"/>
        <item x="688"/>
        <item x="5670"/>
        <item x="5626"/>
        <item x="6221"/>
        <item x="5879"/>
        <item x="2319"/>
        <item x="2996"/>
        <item x="2702"/>
        <item x="123"/>
        <item x="659"/>
        <item x="6500"/>
        <item x="5276"/>
        <item x="4563"/>
        <item x="5917"/>
        <item x="5144"/>
        <item x="1968"/>
        <item x="3934"/>
        <item x="2239"/>
        <item x="1146"/>
        <item x="5198"/>
        <item x="5397"/>
        <item x="4835"/>
        <item x="3264"/>
        <item x="1690"/>
        <item x="3764"/>
        <item x="3285"/>
        <item x="6647"/>
        <item x="6377"/>
        <item x="2765"/>
        <item x="5951"/>
        <item x="6529"/>
        <item x="3456"/>
        <item x="4005"/>
        <item x="1125"/>
        <item x="4510"/>
        <item x="1456"/>
        <item x="2460"/>
        <item x="3346"/>
        <item x="2672"/>
        <item x="264"/>
        <item x="1182"/>
        <item x="582"/>
        <item x="879"/>
        <item x="2052"/>
        <item x="6294"/>
        <item x="7260"/>
        <item x="3716"/>
        <item x="4272"/>
        <item x="2257"/>
        <item x="2771"/>
        <item x="1162"/>
        <item x="6148"/>
        <item x="5143"/>
        <item x="7074"/>
        <item x="2209"/>
        <item x="885"/>
        <item x="6104"/>
        <item x="6248"/>
        <item x="2656"/>
        <item x="5995"/>
        <item x="1213"/>
        <item x="3458"/>
        <item x="2159"/>
        <item x="440"/>
        <item x="6751"/>
        <item x="4740"/>
        <item x="7225"/>
        <item x="2317"/>
        <item x="918"/>
        <item x="6066"/>
        <item x="1410"/>
        <item x="3972"/>
        <item x="1058"/>
        <item x="1951"/>
        <item x="2986"/>
        <item x="964"/>
        <item x="2310"/>
        <item x="3538"/>
        <item x="4736"/>
        <item x="2172"/>
        <item x="6442"/>
        <item x="5850"/>
        <item x="5117"/>
        <item x="4503"/>
        <item x="782"/>
        <item x="4838"/>
        <item x="7013"/>
        <item x="1648"/>
        <item x="5159"/>
        <item x="7401"/>
        <item x="1274"/>
        <item x="6985"/>
        <item x="2835"/>
        <item x="6989"/>
        <item x="5871"/>
        <item x="1620"/>
        <item x="2913"/>
        <item x="7187"/>
        <item x="7081"/>
        <item x="7142"/>
        <item x="2916"/>
        <item x="7033"/>
        <item x="2434"/>
        <item x="651"/>
        <item x="4349"/>
        <item x="1299"/>
        <item x="606"/>
        <item x="4187"/>
        <item x="3155"/>
        <item x="1101"/>
        <item x="1019"/>
        <item x="4621"/>
        <item x="4241"/>
        <item x="1179"/>
        <item x="2860"/>
        <item x="2327"/>
        <item x="1166"/>
        <item x="2427"/>
        <item x="378"/>
        <item x="3898"/>
        <item x="5205"/>
        <item x="781"/>
        <item x="929"/>
        <item x="2906"/>
        <item x="1787"/>
        <item x="7086"/>
        <item x="6503"/>
        <item x="1998"/>
        <item x="6567"/>
        <item x="3139"/>
        <item x="6617"/>
        <item x="4712"/>
        <item x="6709"/>
        <item x="3617"/>
        <item x="4548"/>
        <item x="4402"/>
        <item x="3930"/>
        <item x="985"/>
        <item x="575"/>
        <item x="6728"/>
        <item x="2055"/>
        <item x="1945"/>
        <item x="5701"/>
        <item x="5130"/>
        <item x="5230"/>
        <item x="3221"/>
        <item x="1815"/>
        <item x="6819"/>
        <item x="5248"/>
        <item x="3341"/>
        <item x="4370"/>
        <item x="3596"/>
        <item x="4975"/>
        <item x="5207"/>
        <item x="291"/>
        <item x="5545"/>
        <item x="6982"/>
        <item x="5853"/>
        <item x="4491"/>
        <item x="74"/>
        <item x="3673"/>
        <item x="6977"/>
        <item x="4584"/>
        <item x="2108"/>
        <item x="1365"/>
        <item x="4343"/>
        <item x="1670"/>
        <item x="6631"/>
        <item x="1706"/>
        <item x="1742"/>
        <item x="3004"/>
        <item x="5919"/>
        <item x="3978"/>
        <item x="7274"/>
        <item x="3641"/>
        <item x="6461"/>
        <item x="2274"/>
        <item x="3233"/>
        <item x="1664"/>
        <item x="441"/>
        <item x="3424"/>
        <item x="1375"/>
        <item x="427"/>
        <item x="3069"/>
        <item x="3944"/>
        <item x="1764"/>
        <item x="2361"/>
        <item x="1730"/>
        <item x="2746"/>
        <item x="4779"/>
        <item x="2830"/>
        <item x="4999"/>
        <item x="2920"/>
        <item x="3454"/>
        <item x="503"/>
        <item x="7195"/>
        <item x="5513"/>
        <item x="5768"/>
        <item x="3081"/>
        <item x="1240"/>
        <item x="6827"/>
        <item x="7159"/>
        <item x="7321"/>
        <item x="2740"/>
        <item x="3248"/>
        <item x="2648"/>
        <item x="6753"/>
        <item x="617"/>
        <item x="7130"/>
        <item x="1421"/>
        <item x="5227"/>
        <item x="2494"/>
        <item x="1539"/>
        <item x="3971"/>
        <item x="1750"/>
        <item x="6390"/>
        <item x="4384"/>
        <item x="1199"/>
        <item x="4506"/>
        <item x="3080"/>
        <item x="4557"/>
        <item x="4488"/>
        <item x="1812"/>
        <item x="7405"/>
        <item x="6486"/>
        <item x="4941"/>
        <item x="3983"/>
        <item x="4440"/>
        <item x="1402"/>
        <item x="2451"/>
        <item x="6755"/>
        <item x="5948"/>
        <item x="4738"/>
        <item x="5212"/>
        <item x="742"/>
        <item x="1647"/>
        <item x="805"/>
        <item x="7351"/>
        <item x="3609"/>
        <item x="4607"/>
        <item x="1577"/>
        <item x="5497"/>
        <item x="6700"/>
        <item x="5290"/>
        <item x="4862"/>
        <item x="6818"/>
        <item x="257"/>
        <item x="511"/>
        <item x="729"/>
        <item x="7335"/>
        <item x="7372"/>
        <item x="3626"/>
        <item x="2808"/>
        <item x="7063"/>
        <item x="5725"/>
        <item x="6489"/>
        <item x="3591"/>
        <item x="4758"/>
        <item x="1262"/>
        <item x="6657"/>
        <item x="1931"/>
        <item x="2193"/>
        <item x="610"/>
        <item x="2540"/>
        <item x="1708"/>
        <item x="2060"/>
        <item x="6681"/>
        <item x="1887"/>
        <item x="1008"/>
        <item x="118"/>
        <item x="183"/>
        <item x="2955"/>
        <item x="6940"/>
        <item x="2179"/>
        <item x="139"/>
        <item x="6420"/>
        <item x="945"/>
        <item x="4208"/>
        <item x="2385"/>
        <item x="6743"/>
        <item x="3052"/>
        <item x="2662"/>
        <item x="5785"/>
        <item x="5067"/>
        <item x="1356"/>
        <item x="2501"/>
        <item x="3929"/>
        <item x="1586"/>
        <item x="263"/>
        <item x="3874"/>
        <item x="4248"/>
        <item x="4787"/>
        <item x="6759"/>
        <item x="4586"/>
        <item x="5684"/>
        <item x="6102"/>
        <item x="5350"/>
        <item x="3784"/>
        <item x="5829"/>
        <item x="5488"/>
        <item x="1320"/>
        <item x="6758"/>
        <item x="4119"/>
        <item x="5984"/>
        <item x="1039"/>
        <item x="6821"/>
        <item x="5614"/>
        <item x="809"/>
        <item x="7117"/>
        <item x="2635"/>
        <item x="3049"/>
        <item x="1483"/>
        <item x="1892"/>
        <item x="6565"/>
        <item x="431"/>
        <item x="4155"/>
        <item x="39"/>
        <item x="508"/>
        <item x="2482"/>
        <item x="3110"/>
        <item x="68"/>
        <item x="5471"/>
        <item x="6949"/>
        <item x="2391"/>
        <item x="6767"/>
        <item x="3804"/>
        <item x="1758"/>
        <item x="3037"/>
        <item x="814"/>
        <item x="6202"/>
        <item x="1322"/>
        <item x="731"/>
        <item x="1737"/>
        <item x="4564"/>
        <item x="2084"/>
        <item x="4965"/>
        <item x="5038"/>
        <item x="6848"/>
        <item x="4002"/>
        <item x="1713"/>
        <item x="2642"/>
        <item x="6588"/>
        <item x="3177"/>
        <item x="2330"/>
        <item x="697"/>
        <item x="3087"/>
        <item x="5023"/>
        <item x="337"/>
        <item x="2353"/>
        <item x="3092"/>
        <item x="5501"/>
        <item x="6320"/>
        <item x="5754"/>
        <item x="6656"/>
        <item x="2111"/>
        <item x="2363"/>
        <item x="2912"/>
        <item x="3119"/>
        <item x="2219"/>
        <item x="2574"/>
        <item x="585"/>
        <item x="2926"/>
        <item x="2286"/>
        <item x="6007"/>
        <item x="3201"/>
        <item x="3890"/>
        <item x="2919"/>
        <item x="2887"/>
        <item x="3540"/>
        <item x="4593"/>
        <item x="2859"/>
        <item x="3485"/>
        <item x="6362"/>
        <item x="3079"/>
        <item x="4043"/>
        <item x="2698"/>
        <item x="6888"/>
        <item x="2504"/>
        <item x="915"/>
        <item x="662"/>
        <item x="4982"/>
        <item x="1535"/>
        <item x="3501"/>
        <item x="4639"/>
        <item x="6628"/>
        <item x="784"/>
        <item x="1225"/>
        <item x="5250"/>
        <item x="3009"/>
        <item x="3982"/>
        <item x="6745"/>
        <item x="175"/>
        <item x="1677"/>
        <item x="5079"/>
        <item x="28"/>
        <item x="4292"/>
        <item x="2358"/>
        <item x="468"/>
        <item x="955"/>
        <item x="6994"/>
        <item x="2047"/>
        <item x="1152"/>
        <item x="201"/>
        <item x="3678"/>
        <item x="2716"/>
        <item x="2470"/>
        <item x="1785"/>
        <item x="3463"/>
        <item x="244"/>
        <item x="2882"/>
        <item x="7041"/>
        <item x="3325"/>
        <item x="1847"/>
        <item x="2495"/>
        <item x="7163"/>
        <item x="1501"/>
        <item x="2275"/>
        <item x="748"/>
        <item x="5462"/>
        <item x="4312"/>
        <item x="940"/>
        <item x="689"/>
        <item x="5630"/>
        <item x="1266"/>
        <item x="1936"/>
        <item x="770"/>
        <item x="5392"/>
        <item x="5646"/>
        <item x="1305"/>
        <item x="4532"/>
        <item x="2606"/>
        <item x="4837"/>
        <item x="356"/>
        <item x="5832"/>
        <item x="4542"/>
        <item x="1938"/>
        <item x="3469"/>
        <item x="1584"/>
        <item x="3526"/>
        <item x="1312"/>
        <item x="4205"/>
        <item x="4810"/>
        <item x="1139"/>
        <item x="2373"/>
        <item x="2443"/>
        <item x="2386"/>
        <item x="2086"/>
        <item x="1960"/>
        <item x="5059"/>
        <item x="4596"/>
        <item x="5589"/>
        <item x="4456"/>
        <item x="4114"/>
        <item x="1727"/>
        <item x="445"/>
        <item x="1450"/>
        <item x="650"/>
        <item x="339"/>
        <item x="4257"/>
        <item x="4375"/>
        <item x="4952"/>
        <item x="999"/>
        <item x="2445"/>
        <item x="1674"/>
        <item x="7257"/>
        <item x="1158"/>
        <item x="6207"/>
        <item x="1875"/>
        <item x="4324"/>
        <item x="6329"/>
        <item x="2304"/>
        <item x="114"/>
        <item x="6739"/>
        <item x="2437"/>
        <item x="2180"/>
        <item x="6748"/>
        <item x="5249"/>
        <item x="3440"/>
        <item x="349"/>
        <item x="5669"/>
        <item x="7203"/>
        <item x="342"/>
        <item x="2737"/>
        <item x="1852"/>
        <item x="2759"/>
        <item x="2487"/>
        <item x="3386"/>
        <item x="6203"/>
        <item x="5775"/>
        <item x="4487"/>
        <item x="1514"/>
        <item x="5293"/>
        <item x="2171"/>
        <item x="5012"/>
        <item x="3655"/>
        <item x="1498"/>
        <item x="104"/>
        <item x="4139"/>
        <item x="5263"/>
        <item x="2728"/>
        <item x="2142"/>
        <item x="4754"/>
        <item x="5348"/>
        <item x="6311"/>
        <item x="275"/>
        <item x="2927"/>
        <item x="1612"/>
        <item x="537"/>
        <item x="1010"/>
        <item x="1374"/>
        <item x="1743"/>
        <item x="1967"/>
        <item x="192"/>
        <item x="233"/>
        <item x="4452"/>
        <item x="1016"/>
        <item x="1732"/>
        <item x="6381"/>
        <item x="1190"/>
        <item x="138"/>
        <item x="412"/>
        <item x="5208"/>
        <item x="3161"/>
        <item x="1751"/>
        <item x="5201"/>
        <item x="5419"/>
        <item x="2632"/>
        <item x="3723"/>
        <item x="5413"/>
        <item x="562"/>
        <item x="2706"/>
        <item x="4973"/>
        <item x="2505"/>
        <item x="4150"/>
        <item x="1497"/>
        <item x="7336"/>
        <item x="1163"/>
        <item x="910"/>
        <item x="6078"/>
        <item x="5000"/>
        <item x="767"/>
        <item x="1091"/>
        <item x="578"/>
        <item x="5772"/>
        <item x="1064"/>
        <item x="6312"/>
        <item x="4533"/>
        <item x="1012"/>
        <item x="6779"/>
        <item x="2176"/>
        <item x="785"/>
        <item x="6324"/>
        <item x="4976"/>
        <item x="2538"/>
        <item x="4682"/>
        <item x="1153"/>
        <item x="466"/>
        <item x="3845"/>
        <item x="6083"/>
        <item x="1281"/>
        <item x="1903"/>
        <item x="4846"/>
        <item x="5329"/>
        <item x="1926"/>
        <item x="865"/>
        <item x="3056"/>
        <item x="5429"/>
        <item x="3399"/>
        <item x="3949"/>
        <item x="5529"/>
        <item x="2659"/>
        <item x="6116"/>
        <item x="6695"/>
        <item x="3180"/>
        <item x="5494"/>
        <item x="3884"/>
        <item x="2287"/>
        <item x="1726"/>
        <item x="3688"/>
        <item x="1006"/>
        <item x="1069"/>
        <item x="3615"/>
        <item x="6227"/>
        <item x="6250"/>
        <item x="3895"/>
        <item x="3645"/>
        <item x="3768"/>
        <item x="828"/>
        <item x="6120"/>
        <item x="5456"/>
        <item x="5404"/>
        <item x="7084"/>
        <item x="3786"/>
        <item x="4958"/>
        <item x="4373"/>
        <item x="3466"/>
        <item x="333"/>
        <item x="6197"/>
        <item x="7413"/>
        <item x="2587"/>
        <item x="2146"/>
        <item x="457"/>
        <item x="1342"/>
        <item x="6735"/>
        <item x="3514"/>
        <item x="7359"/>
        <item x="70"/>
        <item x="53"/>
        <item x="514"/>
        <item x="5391"/>
        <item x="1556"/>
        <item x="4938"/>
        <item x="4228"/>
        <item x="4297"/>
        <item x="1243"/>
        <item x="4660"/>
        <item x="6142"/>
        <item x="5046"/>
        <item x="7022"/>
        <item x="2455"/>
        <item x="91"/>
        <item x="7150"/>
        <item x="692"/>
        <item x="6043"/>
        <item x="5081"/>
        <item x="1901"/>
        <item x="736"/>
        <item x="2129"/>
        <item x="2339"/>
        <item x="574"/>
        <item x="5886"/>
        <item x="2093"/>
        <item x="4221"/>
        <item x="7267"/>
        <item x="2578"/>
        <item x="5506"/>
        <item x="6235"/>
        <item x="904"/>
        <item x="5816"/>
        <item x="3136"/>
        <item x="2186"/>
        <item x="2838"/>
        <item x="6001"/>
        <item x="195"/>
        <item x="1913"/>
        <item x="4050"/>
        <item x="717"/>
        <item x="5237"/>
        <item x="3914"/>
        <item x="3150"/>
        <item x="3269"/>
        <item x="691"/>
        <item x="3580"/>
        <item x="4288"/>
        <item x="6236"/>
        <item x="6243"/>
        <item x="6968"/>
        <item x="1878"/>
        <item x="2359"/>
        <item x="120"/>
        <item x="1994"/>
        <item x="2484"/>
        <item x="7426"/>
        <item x="4149"/>
        <item x="4239"/>
        <item x="4770"/>
        <item x="4253"/>
        <item x="3174"/>
        <item x="1917"/>
        <item x="2678"/>
        <item x="7172"/>
        <item x="7237"/>
        <item x="1724"/>
        <item x="4060"/>
        <item x="11"/>
        <item x="3168"/>
        <item x="3868"/>
        <item x="2149"/>
        <item x="5401"/>
        <item x="1881"/>
        <item x="3156"/>
        <item x="5893"/>
        <item x="3910"/>
        <item x="4874"/>
        <item x="827"/>
        <item x="2762"/>
        <item x="1876"/>
        <item x="6348"/>
        <item x="6749"/>
        <item x="6618"/>
        <item x="5844"/>
        <item x="6814"/>
        <item x="1613"/>
        <item x="1860"/>
        <item x="638"/>
        <item x="7236"/>
        <item x="949"/>
        <item x="3237"/>
        <item x="6225"/>
        <item x="4251"/>
        <item x="2184"/>
        <item x="3071"/>
        <item x="2625"/>
        <item x="145"/>
        <item x="5302"/>
        <item x="1049"/>
        <item x="3530"/>
        <item x="622"/>
        <item x="4761"/>
        <item x="1104"/>
        <item x="1074"/>
        <item x="7325"/>
        <item x="7147"/>
        <item x="1011"/>
        <item x="4342"/>
        <item x="554"/>
        <item x="6108"/>
        <item x="980"/>
        <item x="4977"/>
        <item x="5107"/>
        <item x="1657"/>
        <item x="6111"/>
        <item x="7085"/>
        <item x="6319"/>
        <item x="6898"/>
        <item x="7135"/>
        <item x="4142"/>
        <item x="6168"/>
        <item x="654"/>
        <item x="4547"/>
        <item x="3334"/>
        <item x="6275"/>
        <item x="6526"/>
        <item x="5461"/>
        <item x="3995"/>
        <item x="4816"/>
        <item x="2738"/>
        <item x="5526"/>
        <item x="6545"/>
        <item x="1420"/>
        <item x="6990"/>
        <item x="4934"/>
        <item x="293"/>
        <item x="3154"/>
        <item x="6223"/>
        <item x="4969"/>
        <item x="5567"/>
        <item x="5955"/>
        <item x="5966"/>
        <item x="326"/>
        <item x="5962"/>
        <item x="1441"/>
        <item x="1599"/>
        <item x="4889"/>
        <item x="603"/>
        <item x="6193"/>
        <item x="6271"/>
        <item x="883"/>
        <item x="288"/>
        <item x="2790"/>
        <item x="1283"/>
        <item x="4347"/>
        <item x="1395"/>
        <item x="1226"/>
        <item x="2161"/>
        <item x="2056"/>
        <item x="5306"/>
        <item x="6081"/>
        <item x="2154"/>
        <item x="5719"/>
        <item x="3211"/>
        <item x="140"/>
        <item x="6816"/>
        <item x="5058"/>
        <item x="5316"/>
        <item x="2031"/>
        <item x="6764"/>
        <item x="1398"/>
        <item x="5787"/>
        <item x="5369"/>
        <item x="6532"/>
        <item x="3268"/>
        <item x="6436"/>
        <item x="3658"/>
        <item x="3417"/>
        <item x="4216"/>
        <item x="2550"/>
        <item x="4917"/>
        <item x="3787"/>
        <item x="3352"/>
        <item x="655"/>
        <item x="853"/>
        <item x="1173"/>
        <item x="4881"/>
        <item x="6308"/>
        <item x="304"/>
        <item x="166"/>
        <item x="6035"/>
        <item x="7139"/>
        <item x="5559"/>
        <item x="6135"/>
        <item x="721"/>
        <item x="5900"/>
        <item x="5018"/>
        <item x="4790"/>
        <item x="3362"/>
        <item x="1386"/>
        <item x="5073"/>
        <item x="292"/>
        <item x="1177"/>
        <item x="6841"/>
        <item x="6865"/>
        <item x="1454"/>
        <item x="2100"/>
        <item x="4213"/>
        <item x="4014"/>
        <item x="7079"/>
        <item x="2160"/>
        <item x="6725"/>
        <item x="632"/>
        <item x="1340"/>
        <item x="6947"/>
        <item x="3335"/>
        <item x="2972"/>
        <item x="2823"/>
        <item x="2226"/>
        <item x="2412"/>
        <item x="6159"/>
        <item x="88"/>
        <item x="4022"/>
        <item x="7392"/>
        <item x="1558"/>
        <item x="3347"/>
        <item x="3057"/>
        <item x="312"/>
        <item x="4331"/>
        <item x="7380"/>
        <item x="5200"/>
        <item x="6857"/>
        <item x="1507"/>
        <item x="231"/>
        <item x="4057"/>
        <item x="5594"/>
        <item x="6048"/>
        <item x="5441"/>
        <item x="993"/>
        <item x="4944"/>
        <item x="4750"/>
        <item x="6875"/>
        <item x="5723"/>
        <item x="4171"/>
        <item x="3660"/>
        <item x="5964"/>
        <item x="6505"/>
        <item x="6906"/>
        <item x="6507"/>
        <item x="6354"/>
        <item x="3366"/>
        <item x="492"/>
        <item x="6130"/>
        <item x="1053"/>
        <item x="6338"/>
        <item x="5385"/>
        <item x="3790"/>
        <item x="835"/>
        <item x="1396"/>
        <item x="3527"/>
        <item x="3344"/>
        <item x="976"/>
        <item x="3141"/>
        <item x="3249"/>
        <item x="758"/>
        <item x="3187"/>
        <item x="3571"/>
        <item x="2616"/>
        <item x="2276"/>
        <item x="1840"/>
        <item x="2272"/>
        <item x="1989"/>
        <item x="2182"/>
        <item x="7262"/>
        <item x="3421"/>
        <item x="3219"/>
        <item x="3487"/>
        <item x="475"/>
        <item x="647"/>
        <item x="851"/>
        <item x="1073"/>
        <item x="1288"/>
        <item x="1511"/>
        <item x="2603"/>
        <item x="823"/>
        <item x="3726"/>
        <item x="209"/>
        <item x="854"/>
        <item x="1303"/>
        <item x="6344"/>
        <item x="7349"/>
        <item x="5336"/>
        <item x="5170"/>
        <item x="4157"/>
        <item x="3946"/>
        <item x="1948"/>
        <item x="12"/>
        <item x="6815"/>
        <item x="92"/>
        <item x="347"/>
        <item x="676"/>
        <item x="7358"/>
        <item x="4772"/>
        <item x="2297"/>
        <item x="194"/>
        <item x="5134"/>
        <item x="1661"/>
        <item x="2670"/>
        <item x="966"/>
        <item x="6916"/>
        <item x="3252"/>
        <item x="1492"/>
        <item x="5410"/>
        <item x="2591"/>
        <item x="1038"/>
        <item x="1649"/>
        <item x="5580"/>
        <item x="6439"/>
        <item x="3169"/>
        <item x="2076"/>
        <item x="6010"/>
        <item x="5006"/>
        <item x="1633"/>
        <item x="856"/>
        <item x="1628"/>
        <item x="1180"/>
        <item x="4597"/>
        <item x="5266"/>
        <item x="4358"/>
        <item x="6803"/>
        <item x="2552"/>
        <item x="2834"/>
        <item x="3246"/>
        <item x="4633"/>
        <item x="4549"/>
        <item x="5089"/>
        <item x="1110"/>
        <item x="5543"/>
        <item x="169"/>
        <item x="2564"/>
        <item x="3023"/>
        <item x="1218"/>
        <item x="6155"/>
        <item x="7"/>
        <item x="117"/>
        <item x="3062"/>
        <item x="817"/>
        <item x="390"/>
        <item x="665"/>
        <item x="1644"/>
        <item x="1869"/>
        <item x="7035"/>
        <item x="6583"/>
        <item x="1081"/>
        <item x="51"/>
        <item x="1165"/>
        <item x="5925"/>
        <item x="1219"/>
        <item x="1995"/>
        <item x="3649"/>
        <item x="1970"/>
        <item x="502"/>
        <item x="3259"/>
        <item x="3763"/>
        <item x="346"/>
        <item x="900"/>
        <item x="196"/>
        <item x="5364"/>
        <item x="2424"/>
        <item x="1425"/>
        <item x="1723"/>
        <item x="4160"/>
        <item x="1361"/>
        <item x="4089"/>
        <item x="1275"/>
        <item x="5298"/>
        <item x="2104"/>
        <item x="1880"/>
        <item x="605"/>
        <item x="479"/>
        <item x="5422"/>
        <item x="3001"/>
        <item x="3528"/>
        <item x="5731"/>
        <item x="1725"/>
        <item x="2214"/>
        <item x="5145"/>
        <item x="5251"/>
        <item x="200"/>
        <item x="2584"/>
        <item x="4056"/>
        <item x="1992"/>
        <item x="3277"/>
        <item x="126"/>
        <item x="1715"/>
        <item x="927"/>
        <item x="1684"/>
        <item x="3708"/>
        <item x="2472"/>
        <item x="6174"/>
        <item x="5683"/>
        <item x="4108"/>
        <item x="6785"/>
        <item x="5384"/>
        <item x="5289"/>
        <item x="4617"/>
        <item x="571"/>
        <item x="987"/>
        <item x="4254"/>
        <item x="1107"/>
        <item x="2156"/>
        <item x="819"/>
        <item x="2585"/>
        <item x="188"/>
        <item x="25"/>
        <item x="150"/>
        <item x="1229"/>
        <item x="766"/>
        <item x="1961"/>
        <item x="31"/>
        <item x="4498"/>
        <item x="1072"/>
        <item x="2061"/>
        <item x="4453"/>
        <item x="7069"/>
        <item x="1937"/>
        <item x="5194"/>
        <item x="1234"/>
        <item x="637"/>
        <item x="7304"/>
        <item x="5641"/>
        <item x="1208"/>
        <item x="769"/>
        <item x="3443"/>
        <item x="4903"/>
        <item x="5744"/>
        <item x="2812"/>
        <item x="2597"/>
        <item x="2109"/>
        <item x="779"/>
        <item x="3831"/>
        <item x="4949"/>
        <item x="3579"/>
        <item x="6809"/>
        <item x="3559"/>
        <item x="6840"/>
        <item x="897"/>
        <item x="4404"/>
        <item x="628"/>
        <item x="3935"/>
        <item x="7316"/>
        <item x="7067"/>
        <item x="3722"/>
        <item x="2520"/>
        <item x="720"/>
        <item x="1204"/>
        <item x="5741"/>
        <item x="4125"/>
        <item x="2458"/>
        <item x="790"/>
        <item x="4696"/>
        <item x="3856"/>
        <item x="557"/>
        <item x="5566"/>
        <item x="6147"/>
        <item x="5188"/>
        <item x="3086"/>
        <item x="489"/>
        <item x="3993"/>
        <item x="4610"/>
        <item x="1260"/>
        <item x="7191"/>
        <item x="6033"/>
        <item x="3682"/>
        <item x="5792"/>
        <item x="2366"/>
        <item x="1362"/>
        <item x="755"/>
        <item x="7098"/>
        <item x="5890"/>
        <item x="5993"/>
        <item x="5125"/>
        <item x="5321"/>
        <item x="6229"/>
        <item x="103"/>
        <item x="979"/>
        <item x="1856"/>
        <item x="6600"/>
        <item x="4026"/>
        <item x="5076"/>
        <item x="3684"/>
        <item x="1533"/>
        <item x="6634"/>
        <item x="5615"/>
        <item x="3619"/>
        <item x="2473"/>
        <item x="5065"/>
        <item x="1521"/>
        <item x="5078"/>
        <item x="4674"/>
        <item x="522"/>
        <item x="7194"/>
        <item x="631"/>
        <item x="5650"/>
        <item x="5333"/>
        <item x="1796"/>
        <item x="4932"/>
        <item x="3735"/>
        <item x="4910"/>
        <item x="2092"/>
        <item x="5120"/>
        <item x="2169"/>
        <item x="4020"/>
        <item x="5549"/>
        <item x="4403"/>
        <item x="4981"/>
        <item x="5939"/>
        <item x="6697"/>
        <item x="2754"/>
        <item x="76"/>
        <item x="1328"/>
        <item x="1189"/>
        <item x="3677"/>
        <item x="3323"/>
        <item x="1307"/>
        <item x="1958"/>
        <item x="1711"/>
        <item x="485"/>
        <item x="1071"/>
        <item x="392"/>
        <item x="1712"/>
        <item x="815"/>
        <item x="5214"/>
        <item x="4713"/>
        <item x="1997"/>
        <item x="515"/>
        <item x="152"/>
        <item x="2764"/>
        <item x="384"/>
        <item x="222"/>
        <item x="2456"/>
        <item x="6572"/>
        <item x="1884"/>
        <item x="6161"/>
        <item x="6337"/>
        <item x="6729"/>
        <item x="3569"/>
        <item x="3867"/>
        <item x="2004"/>
        <item x="5210"/>
        <item x="3321"/>
        <item x="6931"/>
        <item x="5733"/>
        <item x="6304"/>
        <item x="5932"/>
        <item x="5734"/>
        <item x="5118"/>
        <item x="6769"/>
        <item x="2238"/>
        <item x="338"/>
        <item x="1227"/>
        <item x="1484"/>
        <item x="2611"/>
        <item x="961"/>
        <item x="1467"/>
        <item x="3998"/>
        <item x="3623"/>
        <item x="75"/>
        <item x="2669"/>
        <item x="5546"/>
        <item x="2267"/>
        <item x="1826"/>
        <item x="1048"/>
        <item x="1656"/>
        <item x="2321"/>
        <item x="6056"/>
        <item x="1590"/>
        <item x="4571"/>
        <item x="467"/>
        <item x="6792"/>
        <item x="5985"/>
        <item x="3894"/>
        <item x="6637"/>
        <item x="1910"/>
        <item x="1422"/>
        <item x="3097"/>
        <item x="5277"/>
        <item x="5858"/>
        <item x="4783"/>
        <item x="206"/>
        <item x="636"/>
        <item x="1642"/>
        <item x="1819"/>
        <item x="5116"/>
        <item x="6672"/>
        <item x="5204"/>
        <item x="4695"/>
        <item x="4087"/>
        <item x="163"/>
        <item x="6983"/>
        <item x="3564"/>
        <item x="4726"/>
        <item x="474"/>
        <item x="411"/>
        <item x="2825"/>
        <item x="7369"/>
        <item x="6257"/>
        <item x="2360"/>
        <item x="3636"/>
        <item x="1589"/>
        <item x="2210"/>
        <item x="3074"/>
        <item x="3254"/>
        <item x="1571"/>
        <item x="2253"/>
        <item x="6578"/>
        <item x="1604"/>
        <item x="1813"/>
        <item x="3576"/>
        <item x="3106"/>
        <item x="2799"/>
        <item x="6948"/>
        <item x="970"/>
        <item x="3275"/>
        <item x="1059"/>
        <item x="5717"/>
        <item x="2202"/>
        <item x="2388"/>
        <item x="6045"/>
        <item x="1563"/>
        <item x="2284"/>
        <item x="4252"/>
        <item x="3632"/>
        <item x="6837"/>
        <item x="3646"/>
        <item x="437"/>
        <item x="2666"/>
        <item x="4619"/>
        <item x="2690"/>
        <item x="1946"/>
        <item x="6552"/>
        <item x="3327"/>
        <item x="7416"/>
        <item x="566"/>
        <item x="3403"/>
        <item x="4233"/>
        <item x="750"/>
        <item x="6182"/>
        <item x="435"/>
        <item x="1378"/>
        <item x="862"/>
        <item x="1933"/>
        <item x="3209"/>
        <item x="3793"/>
        <item x="4962"/>
        <item x="3293"/>
        <item x="4122"/>
        <item x="1172"/>
        <item x="6015"/>
        <item x="759"/>
        <item x="843"/>
        <item x="4813"/>
        <item x="2607"/>
        <item x="151"/>
        <item x="4188"/>
        <item x="4097"/>
        <item x="2019"/>
        <item x="7371"/>
        <item x="6407"/>
        <item x="2650"/>
        <item x="2789"/>
        <item x="6162"/>
        <item x="5944"/>
        <item x="6059"/>
        <item x="7404"/>
        <item x="452"/>
        <item x="4340"/>
        <item x="1384"/>
        <item x="5834"/>
        <item x="1285"/>
        <item x="5551"/>
        <item x="7005"/>
        <item x="6497"/>
        <item x="6845"/>
        <item x="5786"/>
        <item x="671"/>
        <item x="2135"/>
        <item x="1334"/>
        <item x="6727"/>
        <item x="5121"/>
        <item x="5975"/>
        <item x="3817"/>
        <item x="4512"/>
        <item x="4546"/>
        <item x="3690"/>
        <item x="6156"/>
        <item x="3196"/>
        <item x="3881"/>
        <item x="3387"/>
        <item x="4414"/>
        <item x="4587"/>
        <item x="4777"/>
        <item x="4984"/>
        <item x="5192"/>
        <item x="5408"/>
        <item x="1476"/>
        <item x="3918"/>
        <item x="1522"/>
        <item x="624"/>
        <item x="153"/>
        <item x="335"/>
        <item x="3777"/>
        <item x="3600"/>
        <item x="3814"/>
        <item x="4186"/>
        <item x="4775"/>
        <item x="6173"/>
        <item x="7299"/>
        <item x="1569"/>
        <item x="2038"/>
        <item x="2221"/>
        <item x="3000"/>
        <item x="1302"/>
        <item x="4210"/>
        <item x="2106"/>
        <item x="2020"/>
        <item x="3988"/>
        <item x="4390"/>
        <item x="4855"/>
        <item x="3967"/>
        <item x="5622"/>
        <item x="6603"/>
        <item x="136"/>
        <item x="3021"/>
        <item x="3616"/>
        <item x="5788"/>
        <item x="2745"/>
        <item x="443"/>
        <item x="1246"/>
        <item x="2618"/>
        <item x="1442"/>
        <item x="4206"/>
        <item x="7124"/>
        <item x="2335"/>
        <item x="5791"/>
        <item x="7126"/>
        <item x="1541"/>
        <item x="4258"/>
        <item x="745"/>
        <item x="6580"/>
        <item x="4163"/>
        <item x="4423"/>
        <item x="5613"/>
        <item x="4120"/>
        <item x="2909"/>
        <item x="4886"/>
        <item x="1458"/>
        <item x="3858"/>
        <item x="1543"/>
        <item x="4478"/>
        <item x="6037"/>
        <item x="15"/>
        <item x="3065"/>
        <item x="6584"/>
        <item x="6369"/>
        <item x="5242"/>
        <item x="2749"/>
        <item x="2633"/>
        <item x="3305"/>
        <item x="4933"/>
        <item x="6438"/>
        <item x="3836"/>
        <item x="4662"/>
        <item x="60"/>
        <item x="2532"/>
        <item x="5517"/>
        <item x="4096"/>
        <item x="3953"/>
        <item x="2849"/>
        <item x="680"/>
        <item x="5176"/>
        <item x="6008"/>
        <item x="3032"/>
        <item x="6345"/>
        <item x="4914"/>
        <item x="5123"/>
        <item x="3928"/>
        <item x="5149"/>
        <item x="5552"/>
        <item x="1888"/>
        <item x="5284"/>
        <item x="4159"/>
        <item x="6342"/>
        <item x="1472"/>
        <item x="3730"/>
        <item x="2853"/>
        <item x="4353"/>
        <item x="3725"/>
        <item x="2189"/>
        <item x="2277"/>
        <item x="1959"/>
        <item x="3629"/>
        <item x="1343"/>
        <item x="1324"/>
        <item x="2014"/>
        <item x="3203"/>
        <item x="4394"/>
        <item x="2575"/>
        <item x="3815"/>
        <item x="5851"/>
        <item x="4227"/>
        <item x="3633"/>
        <item x="983"/>
        <item x="3859"/>
        <item x="5823"/>
        <item x="4372"/>
        <item x="107"/>
        <item x="1911"/>
        <item x="4333"/>
        <item x="4471"/>
        <item x="7268"/>
        <item x="4543"/>
        <item x="7411"/>
        <item x="1500"/>
        <item x="572"/>
        <item x="5135"/>
        <item x="5344"/>
        <item x="5732"/>
        <item x="3428"/>
        <item x="6433"/>
        <item x="933"/>
        <item x="1298"/>
        <item x="1508"/>
        <item x="5621"/>
        <item x="3126"/>
        <item x="4841"/>
        <item x="2930"/>
        <item x="2977"/>
        <item x="6752"/>
        <item x="2855"/>
        <item x="2057"/>
        <item x="1537"/>
        <item x="1495"/>
        <item x="5064"/>
        <item x="271"/>
        <item x="1267"/>
        <item x="4998"/>
        <item x="7127"/>
        <item x="855"/>
        <item x="1273"/>
        <item x="2344"/>
        <item x="6265"/>
        <item x="1759"/>
        <item x="4913"/>
        <item x="5270"/>
        <item x="5132"/>
        <item x="1952"/>
        <item x="3378"/>
        <item x="1963"/>
        <item x="2688"/>
        <item x="4028"/>
        <item x="3785"/>
        <item x="4364"/>
        <item x="5534"/>
        <item x="4947"/>
        <item x="5236"/>
        <item x="5550"/>
        <item x="1094"/>
        <item x="1699"/>
        <item x="6546"/>
        <item x="7123"/>
        <item x="973"/>
        <item x="6181"/>
        <item x="1689"/>
        <item x="2098"/>
        <item x="4411"/>
        <item x="1210"/>
        <item x="6069"/>
        <item x="3980"/>
        <item x="6790"/>
        <item x="191"/>
        <item x="2559"/>
        <item x="4808"/>
        <item x="5989"/>
        <item x="5854"/>
        <item x="599"/>
        <item x="1086"/>
        <item x="267"/>
        <item x="2409"/>
        <item x="345"/>
        <item x="723"/>
        <item x="5940"/>
        <item x="661"/>
        <item x="3290"/>
        <item x="2211"/>
        <item x="3543"/>
        <item x="4585"/>
        <item x="6387"/>
        <item x="5496"/>
        <item x="4232"/>
        <item x="1568"/>
        <item x="6808"/>
        <item x="2053"/>
        <item x="2097"/>
        <item x="5976"/>
        <item x="6560"/>
        <item x="2533"/>
        <item x="2028"/>
        <item x="2251"/>
        <item x="2599"/>
        <item x="1209"/>
        <item x="6535"/>
        <item x="3218"/>
        <item x="2341"/>
        <item x="236"/>
        <item x="282"/>
        <item x="3379"/>
        <item x="510"/>
        <item x="4929"/>
        <item x="1733"/>
        <item x="1488"/>
        <item x="4922"/>
        <item x="984"/>
        <item x="4444"/>
        <item x="4620"/>
        <item x="5911"/>
        <item x="5606"/>
        <item x="7083"/>
        <item x="1804"/>
        <item x="4130"/>
        <item x="1216"/>
        <item x="7232"/>
        <item x="1607"/>
        <item x="465"/>
        <item x="3375"/>
        <item x="2600"/>
        <item x="363"/>
        <item x="2820"/>
        <item x="5905"/>
        <item x="6639"/>
        <item x="1834"/>
        <item x="6963"/>
        <item x="2225"/>
        <item x="4513"/>
        <item x="2067"/>
        <item x="3412"/>
        <item x="7140"/>
        <item x="3310"/>
        <item x="2877"/>
        <item x="4898"/>
        <item x="2237"/>
        <item x="6648"/>
        <item x="1802"/>
        <item x="5151"/>
        <item x="3336"/>
        <item x="3245"/>
        <item x="3686"/>
        <item x="7090"/>
        <item x="5133"/>
        <item x="3151"/>
        <item x="2727"/>
        <item x="3330"/>
        <item x="9"/>
        <item x="423"/>
        <item x="4840"/>
        <item x="830"/>
        <item x="6904"/>
        <item x="5671"/>
        <item x="3229"/>
        <item x="4836"/>
        <item x="3640"/>
        <item x="6939"/>
        <item x="2041"/>
        <item x="2294"/>
        <item x="6185"/>
        <item x="3650"/>
        <item x="4015"/>
        <item x="3482"/>
        <item x="5926"/>
        <item x="6776"/>
        <item x="6170"/>
        <item x="2316"/>
        <item x="1864"/>
        <item x="994"/>
        <item x="4080"/>
        <item x="3299"/>
        <item x="7075"/>
        <item x="1415"/>
        <item x="230"/>
        <item x="1099"/>
        <item x="3862"/>
        <item x="1123"/>
        <item x="4545"/>
        <item x="5812"/>
        <item x="2651"/>
        <item x="409"/>
        <item x="922"/>
        <item x="4178"/>
        <item x="5656"/>
        <item x="61"/>
        <item x="2231"/>
        <item x="2266"/>
        <item x="6465"/>
        <item x="5099"/>
        <item x="6623"/>
        <item x="4638"/>
        <item x="2367"/>
        <item x="7395"/>
        <item x="6444"/>
        <item x="7037"/>
        <item x="3772"/>
        <item x="621"/>
        <item x="7420"/>
        <item x="4165"/>
        <item x="225"/>
        <item x="3753"/>
        <item x="4115"/>
        <item x="5454"/>
        <item x="7169"/>
        <item x="3059"/>
        <item x="869"/>
        <item x="4499"/>
        <item x="5821"/>
        <item x="3943"/>
        <item x="5904"/>
        <item x="3380"/>
        <item x="5773"/>
        <item x="2190"/>
        <item x="3441"/>
        <item x="6670"/>
        <item x="130"/>
        <item x="4937"/>
        <item x="6543"/>
        <item x="3620"/>
        <item x="2817"/>
        <item x="1062"/>
        <item x="916"/>
        <item x="1714"/>
        <item x="383"/>
        <item x="4448"/>
        <item x="2583"/>
        <item x="4518"/>
        <item x="3042"/>
        <item x="5878"/>
        <item x="2639"/>
        <item x="3287"/>
        <item x="6487"/>
        <item x="2417"/>
        <item x="3024"/>
        <item x="5203"/>
        <item x="1564"/>
        <item x="1411"/>
        <item x="3260"/>
        <item x="186"/>
        <item x="3073"/>
        <item x="4132"/>
        <item x="3976"/>
        <item x="4366"/>
        <item x="4946"/>
        <item x="7250"/>
        <item x="6870"/>
        <item x="7076"/>
        <item x="644"/>
        <item x="4009"/>
        <item x="3791"/>
        <item x="480"/>
        <item x="5455"/>
        <item x="6701"/>
        <item x="320"/>
        <item x="2147"/>
        <item x="2362"/>
        <item x="6539"/>
        <item x="5481"/>
        <item x="3385"/>
        <item x="6478"/>
        <item x="354"/>
        <item x="6009"/>
        <item x="4314"/>
        <item x="4156"/>
        <item x="6509"/>
        <item x="3812"/>
        <item x="2867"/>
        <item x="3809"/>
        <item x="4011"/>
        <item x="4189"/>
        <item x="5797"/>
        <item x="2558"/>
        <item x="1222"/>
        <item x="658"/>
        <item x="6374"/>
        <item x="5712"/>
        <item x="1043"/>
        <item x="2405"/>
        <item x="7161"/>
        <item x="1304"/>
        <item x="849"/>
        <item x="6055"/>
        <item x="1745"/>
        <item x="415"/>
        <item x="3127"/>
        <item x="5349"/>
        <item x="6693"/>
        <item x="207"/>
        <item x="478"/>
        <item x="6109"/>
        <item x="838"/>
        <item x="1455"/>
        <item x="1837"/>
        <item x="2826"/>
        <item x="2432"/>
        <item x="3228"/>
        <item x="4036"/>
        <item x="3393"/>
        <item x="3977"/>
        <item x="4559"/>
        <item x="7252"/>
        <item x="0"/>
        <item x="327"/>
        <item x="6482"/>
        <item x="6866"/>
        <item x="5220"/>
        <item x="776"/>
        <item x="4986"/>
        <item x="58"/>
        <item x="2425"/>
        <item x="6088"/>
        <item x="497"/>
        <item x="6256"/>
        <item x="3038"/>
        <item x="4393"/>
        <item x="4930"/>
        <item x="3733"/>
        <item x="1781"/>
        <item x="5398"/>
        <item x="4711"/>
        <item x="4868"/>
        <item x="2122"/>
        <item x="336"/>
        <item x="1548"/>
        <item x="2946"/>
        <item x="1339"/>
        <item x="4625"/>
        <item x="3159"/>
        <item x="1211"/>
        <item x="1443"/>
        <item x="1687"/>
        <item x="5190"/>
        <item x="4800"/>
        <item x="5185"/>
        <item x="6359"/>
        <item x="5956"/>
        <item x="1585"/>
        <item x="3220"/>
        <item x="2007"/>
        <item x="6581"/>
        <item x="746"/>
        <item x="4865"/>
        <item x="3437"/>
        <item x="6383"/>
        <item x="3178"/>
        <item x="3371"/>
        <item x="289"/>
        <item x="387"/>
        <item x="4"/>
        <item x="3486"/>
        <item x="6231"/>
        <item x="6026"/>
        <item x="5016"/>
        <item x="5667"/>
        <item x="1922"/>
        <item x="2046"/>
        <item x="5296"/>
        <item x="6714"/>
        <item x="7376"/>
        <item x="4873"/>
        <item x="1389"/>
        <item x="3956"/>
        <item x="2203"/>
        <item x="6514"/>
        <item x="2082"/>
        <item x="1224"/>
        <item x="2729"/>
        <item x="453"/>
        <item x="6608"/>
        <item x="5303"/>
        <item x="3370"/>
        <item x="4844"/>
        <item x="601"/>
        <item x="1693"/>
        <item x="5859"/>
        <item x="2439"/>
        <item x="5480"/>
        <item x="5221"/>
        <item x="1191"/>
        <item x="1792"/>
        <item x="559"/>
        <item x="2118"/>
        <item x="1929"/>
        <item x="3365"/>
        <item x="2279"/>
        <item x="94"/>
        <item x="2832"/>
        <item x="394"/>
        <item x="6996"/>
        <item x="449"/>
        <item x="3404"/>
        <item x="4003"/>
        <item x="7331"/>
        <item x="6079"/>
        <item x="4240"/>
        <item x="178"/>
        <item x="7387"/>
        <item x="5689"/>
        <item x="1934"/>
        <item x="2983"/>
        <item x="6984"/>
        <item x="812"/>
        <item x="5793"/>
        <item x="690"/>
        <item x="334"/>
        <item x="6396"/>
        <item x="3902"/>
        <item x="2298"/>
        <item x="3158"/>
        <item x="6679"/>
        <item x="6703"/>
        <item x="1027"/>
        <item x="7246"/>
        <item x="3893"/>
        <item x="297"/>
        <item x="7243"/>
        <item x="3493"/>
        <item x="669"/>
        <item x="1063"/>
        <item x="4534"/>
        <item x="5467"/>
        <item x="6635"/>
        <item x="7345"/>
        <item x="1360"/>
        <item x="3529"/>
        <item x="5291"/>
        <item x="5709"/>
        <item x="7339"/>
        <item x="5743"/>
        <item x="7053"/>
        <item x="2289"/>
        <item x="3888"/>
        <item x="7156"/>
        <item x="4515"/>
        <item x="4974"/>
        <item x="2103"/>
        <item x="4725"/>
        <item x="7164"/>
        <item x="538"/>
        <item x="5216"/>
        <item x="2"/>
        <item x="340"/>
        <item x="1105"/>
        <item x="4759"/>
        <item x="3714"/>
        <item x="3472"/>
        <item x="2350"/>
        <item x="5334"/>
        <item x="4979"/>
        <item x="1138"/>
        <item x="5380"/>
        <item x="5327"/>
        <item x="5516"/>
        <item x="2969"/>
        <item x="2534"/>
        <item x="1097"/>
        <item x="7198"/>
        <item x="2407"/>
        <item x="4536"/>
        <item x="4978"/>
        <item x="3541"/>
        <item x="741"/>
        <item x="4000"/>
        <item x="3284"/>
        <item x="902"/>
        <item x="3846"/>
        <item x="4140"/>
        <item x="7054"/>
        <item x="1596"/>
        <item x="4153"/>
        <item x="3173"/>
        <item x="4068"/>
        <item x="2595"/>
        <item x="2347"/>
        <item x="567"/>
        <item x="2948"/>
        <item x="6833"/>
        <item x="1897"/>
        <item x="3130"/>
        <item x="1329"/>
        <item x="2087"/>
        <item x="7402"/>
        <item x="3811"/>
        <item x="5093"/>
        <item x="813"/>
        <item x="4334"/>
        <item x="4147"/>
        <item x="5310"/>
        <item x="4613"/>
        <item x="6955"/>
        <item x="7008"/>
        <item x="439"/>
        <item x="4431"/>
        <item x="1424"/>
        <item x="7120"/>
        <item x="963"/>
        <item x="826"/>
        <item x="7056"/>
        <item x="5864"/>
        <item x="5877"/>
        <item x="4831"/>
        <item x="144"/>
        <item x="5870"/>
        <item x="5164"/>
        <item x="5927"/>
        <item x="6316"/>
        <item x="5597"/>
        <item x="1696"/>
        <item x="4439"/>
        <item x="6054"/>
        <item x="6626"/>
        <item x="2003"/>
        <item x="4828"/>
        <item x="2687"/>
        <item x="1705"/>
        <item x="2712"/>
        <item x="1372"/>
        <item x="4038"/>
        <item x="2717"/>
        <item x="4780"/>
        <item x="5662"/>
        <item x="6353"/>
        <item x="808"/>
        <item x="6653"/>
        <item x="5537"/>
        <item x="1452"/>
        <item x="545"/>
        <item x="2753"/>
        <item x="5527"/>
        <item x="1519"/>
        <item x="3965"/>
        <item x="1417"/>
        <item x="106"/>
        <item x="3397"/>
        <item x="105"/>
        <item x="3191"/>
        <item x="3282"/>
        <item x="3652"/>
        <item x="4242"/>
        <item x="3503"/>
        <item x="500"/>
        <item x="3525"/>
        <item x="4450"/>
        <item x="4229"/>
        <item x="5921"/>
        <item x="6511"/>
        <item x="4167"/>
        <item x="1625"/>
        <item x="660"/>
        <item x="1128"/>
        <item x="1634"/>
        <item x="1842"/>
        <item x="2259"/>
        <item x="6702"/>
        <item x="5119"/>
        <item x="4863"/>
        <item x="296"/>
        <item x="4897"/>
        <item x="408"/>
        <item x="7419"/>
        <item x="1257"/>
        <item x="2500"/>
        <item x="1824"/>
        <item x="4174"/>
        <item x="6498"/>
        <item x="5352"/>
        <item x="7272"/>
        <item x="328"/>
        <item x="3490"/>
        <item x="1018"/>
        <item x="444"/>
        <item x="6434"/>
        <item x="2091"/>
        <item x="277"/>
        <item x="6192"/>
        <item x="2602"/>
        <item x="5897"/>
        <item x="3962"/>
        <item x="1773"/>
        <item x="4664"/>
        <item x="6062"/>
        <item x="6382"/>
        <item x="3093"/>
        <item x="2217"/>
        <item x="2858"/>
        <item x="744"/>
        <item x="962"/>
        <item x="5986"/>
        <item x="3448"/>
        <item x="7137"/>
        <item x="6589"/>
        <item x="4581"/>
        <item x="6738"/>
        <item x="3635"/>
        <item x="6094"/>
        <item x="1445"/>
        <item x="1263"/>
        <item x="6722"/>
        <item x="1265"/>
        <item x="3283"/>
        <item x="1830"/>
        <item x="2794"/>
        <item x="2001"/>
        <item x="5781"/>
        <item x="1336"/>
        <item x="569"/>
        <item x="3510"/>
        <item x="1683"/>
        <item x="2280"/>
        <item x="801"/>
        <item x="906"/>
        <item x="527"/>
        <item x="4126"/>
        <item x="2521"/>
        <item x="3679"/>
        <item x="4435"/>
        <item x="5737"/>
        <item x="3958"/>
        <item x="7363"/>
        <item x="6553"/>
        <item x="2270"/>
        <item x="2477"/>
        <item x="4477"/>
        <item x="1164"/>
        <item x="172"/>
        <item x="2733"/>
        <item x="5916"/>
        <item x="6299"/>
        <item x="5604"/>
        <item x="2641"/>
        <item x="4602"/>
        <item x="6034"/>
        <item x="6691"/>
        <item x="7289"/>
        <item x="3832"/>
        <item x="3939"/>
        <item x="5525"/>
        <item x="4843"/>
        <item x="3090"/>
        <item x="6039"/>
        <item x="2907"/>
        <item x="5889"/>
        <item x="7328"/>
        <item x="7381"/>
        <item x="3671"/>
        <item x="5779"/>
        <item x="5090"/>
        <item x="1014"/>
        <item x="3176"/>
        <item x="2911"/>
        <item x="4901"/>
        <item x="3492"/>
        <item x="5568"/>
        <item x="3273"/>
        <item x="795"/>
        <item x="62"/>
        <item x="5275"/>
        <item x="6424"/>
        <item x="2095"/>
        <item x="5138"/>
        <item x="2725"/>
        <item x="3462"/>
        <item x="5599"/>
        <item x="6855"/>
        <item x="4737"/>
        <item x="4066"/>
        <item x="5222"/>
        <item x="4271"/>
        <item x="1207"/>
        <item x="2768"/>
        <item x="6072"/>
        <item x="627"/>
        <item x="3618"/>
        <item x="7375"/>
        <item x="596"/>
        <item x="1423"/>
        <item x="276"/>
        <item x="256"/>
        <item x="3112"/>
        <item x="2000"/>
        <item x="5865"/>
        <item x="1116"/>
        <item x="6966"/>
        <item x="3957"/>
        <item x="1098"/>
        <item x="6813"/>
        <item x="1093"/>
        <item x="4834"/>
        <item x="5776"/>
        <item x="2192"/>
        <item x="210"/>
        <item x="3467"/>
        <item x="7357"/>
        <item x="6389"/>
        <item x="926"/>
        <item x="4336"/>
        <item x="6215"/>
        <item x="2250"/>
        <item x="197"/>
        <item x="6712"/>
        <item x="1363"/>
        <item x="4524"/>
        <item x="341"/>
        <item x="895"/>
        <item x="2695"/>
        <item x="3267"/>
        <item x="3251"/>
        <item x="1621"/>
        <item x="6525"/>
        <item x="6942"/>
        <item x="1178"/>
        <item x="6194"/>
        <item x="5863"/>
        <item x="2818"/>
        <item x="674"/>
        <item x="4847"/>
        <item x="396"/>
        <item x="6669"/>
        <item x="3406"/>
        <item x="5358"/>
        <item x="4274"/>
        <item x="6217"/>
        <item x="1335"/>
        <item x="1598"/>
        <item x="10"/>
        <item x="1"/>
        <item x="2022"/>
        <item x="3418"/>
        <item x="1710"/>
        <item x="33"/>
        <item x="5571"/>
        <item x="7011"/>
        <item x="6355"/>
        <item x="6175"/>
        <item x="6986"/>
        <item x="3587"/>
        <item x="5484"/>
        <item x="286"/>
        <item x="3085"/>
        <item x="6881"/>
        <item x="619"/>
        <item x="555"/>
        <item x="5577"/>
        <item x="3992"/>
        <item x="5936"/>
        <item x="4378"/>
        <item x="4953"/>
        <item x="5446"/>
        <item x="3094"/>
        <item x="6756"/>
        <item x="1023"/>
        <item x="5254"/>
        <item x="6561"/>
        <item x="931"/>
        <item x="1807"/>
        <item x="2654"/>
        <item x="6087"/>
        <item x="5021"/>
        <item x="7277"/>
        <item x="648"/>
        <item x="4769"/>
        <item x="4931"/>
        <item x="774"/>
        <item x="2627"/>
        <item x="6053"/>
        <item x="3746"/>
        <item x="6655"/>
        <item x="591"/>
        <item x="5308"/>
        <item x="4603"/>
        <item x="6782"/>
        <item x="2720"/>
        <item x="5124"/>
        <item x="4357"/>
        <item x="2594"/>
        <item x="4971"/>
        <item x="608"/>
        <item x="1457"/>
        <item x="5307"/>
        <item x="1919"/>
        <item x="4419"/>
        <item x="6964"/>
        <item x="5810"/>
        <item x="2833"/>
        <item x="6179"/>
        <item x="7427"/>
        <item x="5967"/>
        <item x="95"/>
        <item x="6285"/>
        <item x="672"/>
        <item x="3164"/>
        <item x="4209"/>
        <item x="7230"/>
        <item x="4672"/>
        <item x="3359"/>
        <item x="3631"/>
        <item x="2400"/>
        <item x="3955"/>
        <item x="305"/>
        <item x="2881"/>
        <item x="5806"/>
        <item x="2531"/>
        <item x="1134"/>
        <item x="1418"/>
        <item x="6794"/>
        <item x="4427"/>
        <item x="5148"/>
        <item x="4560"/>
        <item x="5541"/>
        <item x="4408"/>
        <item x="4743"/>
        <item x="3438"/>
        <item x="6957"/>
        <item x="2772"/>
        <item x="988"/>
        <item x="2433"/>
        <item x="7238"/>
        <item x="6027"/>
        <item x="6042"/>
        <item x="5487"/>
        <item x="848"/>
        <item x="3555"/>
        <item x="639"/>
        <item x="5094"/>
        <item x="1801"/>
        <item x="1900"/>
        <item x="7103"/>
        <item x="4325"/>
        <item x="5673"/>
        <item x="584"/>
        <item x="6024"/>
        <item x="54"/>
        <item x="5104"/>
        <item x="6277"/>
        <item x="6118"/>
        <item x="6696"/>
        <item x="5651"/>
        <item x="4623"/>
        <item x="3698"/>
        <item x="1530"/>
        <item x="4309"/>
        <item x="4236"/>
        <item x="3478"/>
        <item x="504"/>
        <item x="1321"/>
        <item x="6178"/>
        <item x="4032"/>
        <item x="5084"/>
        <item x="4101"/>
        <item x="4861"/>
        <item x="2480"/>
        <item x="2876"/>
        <item x="5617"/>
        <item x="3653"/>
        <item x="4072"/>
        <item x="6106"/>
        <item x="2784"/>
        <item x="2444"/>
        <item x="2897"/>
        <item x="2937"/>
        <item x="2308"/>
        <item x="2048"/>
        <item x="2766"/>
        <item x="5153"/>
        <item x="1175"/>
        <item x="7293"/>
        <item x="3896"/>
        <item x="2073"/>
        <item x="4751"/>
        <item x="5499"/>
        <item x="6554"/>
        <item x="5051"/>
        <item x="218"/>
        <item x="2322"/>
        <item x="5139"/>
        <item x="5912"/>
        <item x="6924"/>
        <item x="5813"/>
        <item x="7148"/>
        <item x="4369"/>
        <item x="2689"/>
        <item x="5162"/>
        <item x="2968"/>
        <item x="1148"/>
        <item x="7352"/>
        <item x="1259"/>
        <item x="360"/>
        <item x="7215"/>
        <item x="6971"/>
        <item x="5625"/>
        <item x="990"/>
        <item x="5881"/>
        <item x="3923"/>
        <item x="3475"/>
        <item x="894"/>
        <item x="4764"/>
        <item x="5758"/>
        <item x="4642"/>
        <item x="146"/>
        <item x="5968"/>
        <item x="4762"/>
        <item x="3027"/>
        <item x="3933"/>
        <item x="5868"/>
        <item x="3028"/>
        <item x="4687"/>
        <item x="6645"/>
        <item x="5949"/>
        <item x="5811"/>
        <item x="5510"/>
        <item x="6965"/>
        <item x="3710"/>
        <item x="2054"/>
        <item x="6504"/>
        <item x="5909"/>
        <item x="7355"/>
        <item x="5083"/>
        <item x="4303"/>
        <item x="1861"/>
        <item x="822"/>
        <item x="2796"/>
        <item x="4525"/>
        <item x="1867"/>
        <item x="6264"/>
        <item x="1964"/>
        <item x="1468"/>
        <item x="4281"/>
        <item x="426"/>
        <item x="6593"/>
        <item x="6411"/>
        <item x="5245"/>
        <item x="6568"/>
        <item x="6473"/>
        <item x="4599"/>
        <item x="5830"/>
        <item x="6258"/>
        <item x="3060"/>
        <item x="5312"/>
        <item x="6801"/>
        <item x="2011"/>
        <item x="7417"/>
        <item x="670"/>
        <item x="6902"/>
        <item x="4107"/>
        <item x="3614"/>
        <item x="3515"/>
        <item x="6641"/>
        <item x="7045"/>
        <item x="2816"/>
        <item x="2718"/>
        <item x="258"/>
        <item x="6331"/>
        <item x="7092"/>
        <item x="322"/>
        <item x="2914"/>
        <item x="182"/>
        <item x="540"/>
        <item x="6847"/>
        <item x="4588"/>
        <item x="1662"/>
        <item x="5554"/>
        <item x="5931"/>
        <item x="6326"/>
        <item x="3912"/>
        <item x="1619"/>
        <item x="5299"/>
        <item x="4942"/>
        <item x="5703"/>
        <item x="5225"/>
        <item x="1493"/>
        <item x="3255"/>
        <item x="707"/>
        <item x="4919"/>
        <item x="6172"/>
        <item x="3622"/>
        <item x="4614"/>
        <item x="5258"/>
        <item x="2896"/>
        <item x="7344"/>
        <item x="7340"/>
        <item x="3800"/>
        <item x="4782"/>
        <item x="6867"/>
        <item x="6317"/>
        <item x="2561"/>
        <item x="7110"/>
        <item x="1794"/>
        <item x="57"/>
        <item x="3010"/>
        <item x="6238"/>
        <item x="5579"/>
        <item x="7394"/>
        <item x="4275"/>
        <item x="127"/>
        <item x="46"/>
        <item x="4531"/>
        <item x="5366"/>
        <item x="308"/>
        <item x="6765"/>
        <item x="2222"/>
        <item x="1680"/>
        <item x="7099"/>
        <item x="6093"/>
        <item x="2819"/>
        <item x="1857"/>
        <item x="1924"/>
        <item x="5992"/>
        <item x="509"/>
        <item x="2418"/>
        <item x="3656"/>
        <item x="6987"/>
        <item x="2778"/>
        <item x="846"/>
        <item x="1463"/>
        <item x="29"/>
        <item x="4939"/>
        <item x="1782"/>
        <item x="5189"/>
        <item x="6915"/>
        <item x="6772"/>
        <item x="4406"/>
        <item x="6788"/>
        <item x="4892"/>
        <item x="4081"/>
        <item x="99"/>
        <item x="5424"/>
        <item x="1117"/>
        <item x="1799"/>
        <item x="96"/>
        <item x="116"/>
        <item x="1682"/>
        <item x="2864"/>
        <item x="886"/>
        <item x="695"/>
        <item x="2220"/>
        <item x="3011"/>
        <item x="2974"/>
        <item x="170"/>
        <item x="6569"/>
        <item x="6388"/>
        <item x="3041"/>
        <item x="4980"/>
        <item x="7337"/>
        <item x="1183"/>
        <item x="1823"/>
        <item x="1113"/>
        <item x="3361"/>
        <item x="3419"/>
        <item x="2463"/>
        <item x="2852"/>
        <item x="5612"/>
        <item x="6096"/>
        <item x="3669"/>
        <item x="3358"/>
        <item x="1407"/>
        <item x="820"/>
        <item x="7151"/>
        <item x="4470"/>
        <item x="6717"/>
        <item x="5430"/>
        <item x="5409"/>
        <item x="5386"/>
        <item x="5508"/>
        <item x="6368"/>
        <item x="6974"/>
        <item x="3886"/>
        <item x="1203"/>
        <item x="2890"/>
        <item x="1641"/>
        <item x="22"/>
        <item x="1534"/>
        <item x="3738"/>
        <item x="842"/>
        <item x="4955"/>
        <item x="413"/>
        <item x="7361"/>
        <item x="67"/>
        <item x="6501"/>
        <item x="810"/>
        <item x="4105"/>
        <item x="6450"/>
        <item x="1359"/>
        <item x="4809"/>
        <item x="2248"/>
        <item x="5241"/>
        <item x="5476"/>
        <item x="643"/>
        <item x="6332"/>
        <item x="6251"/>
        <item x="6177"/>
        <item x="6212"/>
        <item x="5060"/>
        <item x="6115"/>
        <item x="861"/>
        <item x="112"/>
        <item x="1255"/>
        <item x="4708"/>
        <item x="6694"/>
        <item x="2936"/>
        <item x="4700"/>
        <item x="6884"/>
        <item x="4363"/>
        <item x="5745"/>
        <item x="6230"/>
        <item x="3405"/>
        <item x="5802"/>
        <item x="3964"/>
        <item x="1719"/>
        <item x="7071"/>
        <item x="7412"/>
        <item x="4389"/>
        <item x="4823"/>
        <item x="5849"/>
        <item x="1702"/>
        <item x="6452"/>
        <item x="5998"/>
        <item x="7208"/>
        <item x="2162"/>
        <item x="6595"/>
        <item x="1806"/>
        <item x="184"/>
        <item x="2044"/>
        <item x="6775"/>
        <item x="1752"/>
        <item x="5346"/>
        <item x="5728"/>
        <item x="6114"/>
        <item x="5181"/>
        <item x="7158"/>
        <item x="1844"/>
        <item x="7152"/>
        <item x="6522"/>
        <item x="4193"/>
        <item x="3414"/>
        <item x="5402"/>
        <item x="1789"/>
        <item x="4552"/>
        <item x="4990"/>
        <item x="6131"/>
        <item x="772"/>
        <item x="5748"/>
        <item x="7015"/>
        <item x="1126"/>
        <item x="4825"/>
        <item x="5047"/>
        <item x="620"/>
        <item x="943"/>
        <item x="4604"/>
        <item x="1943"/>
        <item x="6910"/>
        <item x="5913"/>
        <item x="6292"/>
        <item x="6099"/>
        <item x="811"/>
        <item x="7378"/>
        <item x="4768"/>
        <item x="6846"/>
        <item x="59"/>
        <item x="6448"/>
        <item x="1579"/>
        <item x="3214"/>
        <item x="2774"/>
        <item x="4811"/>
        <item x="4047"/>
        <item x="1800"/>
        <item x="576"/>
        <item x="5324"/>
        <item x="4017"/>
        <item x="6962"/>
        <item x="5218"/>
        <item x="3740"/>
        <item x="5524"/>
        <item x="2342"/>
        <item x="3167"/>
        <item x="1215"/>
        <item x="266"/>
        <item x="7217"/>
        <item x="7101"/>
        <item x="5655"/>
        <item x="142"/>
        <item x="2567"/>
        <item x="5518"/>
        <item x="5908"/>
        <item x="4286"/>
        <item x="7231"/>
        <item x="2810"/>
        <item x="6356"/>
        <item x="420"/>
        <item x="5918"/>
        <item x="6100"/>
        <item x="6295"/>
        <item x="6490"/>
        <item x="6031"/>
        <item x="1636"/>
        <item x="2739"/>
        <item x="5892"/>
        <item x="5108"/>
        <item x="6718"/>
        <item x="3444"/>
        <item x="5235"/>
        <item x="7301"/>
        <item x="539"/>
        <item x="3122"/>
        <item x="6057"/>
        <item x="5804"/>
        <item x="4812"/>
        <item x="5412"/>
        <item x="6323"/>
        <item x="6245"/>
        <item x="4102"/>
        <item x="5946"/>
        <item x="3739"/>
        <item x="5794"/>
        <item x="6208"/>
        <item x="5158"/>
        <item x="128"/>
        <item x="4367"/>
        <item x="2769"/>
        <item x="2661"/>
        <item x="2010"/>
        <item x="6281"/>
        <item x="6799"/>
        <item x="5432"/>
        <item x="5331"/>
        <item x="2527"/>
        <item x="4280"/>
        <item x="2015"/>
        <item x="6824"/>
        <item x="3449"/>
        <item x="6515"/>
        <item x="5416"/>
        <item x="6166"/>
        <item x="4583"/>
        <item x="6422"/>
        <item x="5736"/>
        <item x="7326"/>
        <item x="5045"/>
        <item x="5448"/>
        <item x="5066"/>
        <item x="7425"/>
        <item x="6659"/>
        <item x="7393"/>
        <item x="3480"/>
        <item x="5784"/>
        <item x="49"/>
        <item x="2846"/>
        <item x="3776"/>
        <item x="4198"/>
        <item x="3026"/>
        <item x="4686"/>
        <item x="5110"/>
        <item x="1545"/>
        <item x="23"/>
        <item x="640"/>
        <item x="5493"/>
        <item x="739"/>
        <item x="2269"/>
        <item x="6361"/>
        <item x="2454"/>
        <item x="4192"/>
        <item x="2879"/>
        <item x="473"/>
        <item x="837"/>
        <item x="1462"/>
        <item x="434"/>
        <item x="6476"/>
        <item x="3627"/>
        <item x="7332"/>
        <item x="5637"/>
        <item x="5687"/>
        <item x="493"/>
        <item x="7003"/>
        <item x="1170"/>
        <item x="3509"/>
        <item x="87"/>
        <item x="309"/>
        <item x="5003"/>
        <item x="6268"/>
        <item x="5540"/>
        <item x="1388"/>
        <item x="7350"/>
        <item x="5017"/>
        <item x="1778"/>
        <item x="3719"/>
        <item x="6571"/>
        <item x="4430"/>
        <item x="1400"/>
        <item x="4799"/>
        <item x="1239"/>
        <item x="3377"/>
        <item x="5547"/>
        <item x="290"/>
        <item x="7374"/>
        <item x="1846"/>
        <item x="3880"/>
        <item x="3348"/>
        <item x="666"/>
        <item x="1056"/>
        <item x="5602"/>
        <item x="56"/>
        <item x="5427"/>
        <item x="4848"/>
        <item x="4894"/>
        <item x="5070"/>
        <item x="5063"/>
        <item x="7055"/>
        <item x="1790"/>
        <item x="2045"/>
        <item x="4173"/>
        <item x="2545"/>
        <item x="5592"/>
        <item x="6190"/>
        <item x="498"/>
        <item x="2791"/>
        <item x="1330"/>
        <item x="3188"/>
        <item x="284"/>
        <item x="6523"/>
        <item x="2066"/>
        <item x="6575"/>
        <item x="4195"/>
        <item x="7396"/>
        <item x="3279"/>
        <item x="3674"/>
        <item x="778"/>
        <item x="2516"/>
        <item x="6372"/>
        <item x="6690"/>
        <item x="156"/>
        <item x="4590"/>
        <item x="6890"/>
        <item x="6305"/>
        <item x="7282"/>
        <item x="6923"/>
        <item x="6988"/>
        <item x="1560"/>
        <item x="4509"/>
        <item x="4466"/>
        <item x="5109"/>
        <item x="4267"/>
        <item x="6784"/>
        <item x="7346"/>
        <item x="3550"/>
        <item x="5795"/>
        <item x="2413"/>
        <item x="561"/>
        <item x="7039"/>
        <item x="1435"/>
        <item x="6541"/>
        <item x="2442"/>
        <item x="3691"/>
        <item x="4820"/>
        <item x="1051"/>
        <item x="2200"/>
        <item x="4250"/>
        <item x="6604"/>
        <item x="3189"/>
        <item x="6423"/>
        <item x="6126"/>
        <item x="573"/>
        <item x="456"/>
        <item x="2216"/>
        <item x="2839"/>
        <item x="48"/>
        <item x="1753"/>
        <item x="6555"/>
        <item x="4578"/>
        <item x="882"/>
        <item x="5114"/>
        <item x="5929"/>
        <item x="3783"/>
        <item x="4168"/>
        <item x="3974"/>
        <item x="399"/>
        <item x="6074"/>
        <item x="5640"/>
        <item x="3582"/>
        <item x="1067"/>
        <item x="4717"/>
        <item x="6802"/>
        <item x="3003"/>
        <item x="5253"/>
        <item x="3524"/>
        <item x="6241"/>
        <item x="6853"/>
        <item x="5393"/>
        <item x="2150"/>
        <item x="2018"/>
        <item x="5969"/>
        <item x="6233"/>
        <item x="6663"/>
        <item x="4517"/>
        <item x="2507"/>
        <item x="4094"/>
        <item x="6091"/>
        <item x="6719"/>
        <item x="3864"/>
        <item x="2139"/>
        <item x="4702"/>
        <item x="5627"/>
        <item x="235"/>
        <item x="6534"/>
        <item x="3216"/>
        <item x="1957"/>
        <item x="3750"/>
        <item x="7219"/>
        <item x="6612"/>
        <item x="3104"/>
        <item x="400"/>
        <item x="438"/>
        <item x="743"/>
        <item x="6023"/>
        <item x="404"/>
        <item x="2278"/>
        <item x="4422"/>
        <item x="2773"/>
        <item x="965"/>
        <item x="4877"/>
        <item x="1909"/>
        <item x="6491"/>
        <item x="2416"/>
        <item x="3208"/>
        <item x="6013"/>
        <item x="4059"/>
        <item x="4697"/>
        <item x="3147"/>
        <item x="3396"/>
        <item x="4170"/>
        <item x="4175"/>
        <item x="6313"/>
        <item x="768"/>
        <item x="388"/>
        <item x="5805"/>
        <item x="4273"/>
        <item x="6627"/>
        <item x="7068"/>
        <item x="5406"/>
        <item x="977"/>
        <item x="4485"/>
        <item x="5507"/>
        <item x="3447"/>
        <item x="5036"/>
        <item x="2332"/>
        <item x="3810"/>
        <item x="5315"/>
        <item x="3350"/>
        <item x="2051"/>
        <item x="1547"/>
        <item x="1306"/>
        <item x="3770"/>
        <item x="3575"/>
        <item x="2851"/>
        <item x="7226"/>
        <item x="4269"/>
        <item x="896"/>
        <item x="278"/>
        <item x="5032"/>
        <item x="3505"/>
        <item x="847"/>
        <item x="3779"/>
        <item x="1154"/>
        <item x="6336"/>
        <item x="872"/>
        <item x="6165"/>
        <item x="901"/>
        <item x="4332"/>
        <item x="4045"/>
        <item x="4446"/>
        <item x="6935"/>
        <item x="7093"/>
        <item x="3398"/>
        <item x="3788"/>
        <item x="5150"/>
        <item x="2065"/>
        <item x="5762"/>
        <item x="505"/>
        <item x="3870"/>
        <item x="7368"/>
        <item x="971"/>
        <item x="1839"/>
        <item x="1241"/>
        <item x="932"/>
        <item x="5039"/>
        <item x="1772"/>
        <item x="483"/>
        <item x="3253"/>
        <item x="6839"/>
        <item x="2640"/>
        <item x="518"/>
        <item x="1701"/>
        <item x="1370"/>
        <item x="4077"/>
        <item x="821"/>
        <item x="4651"/>
        <item x="3314"/>
        <item x="3696"/>
        <item x="2503"/>
        <item x="5605"/>
        <item x="6762"/>
        <item x="6562"/>
        <item x="3182"/>
        <item x="149"/>
        <item x="2371"/>
        <item x="7229"/>
        <item x="2240"/>
        <item x="5137"/>
        <item x="3451"/>
        <item x="4405"/>
        <item x="4733"/>
        <item x="6386"/>
        <item x="52"/>
        <item x="5011"/>
        <item x="7078"/>
        <item x="2369"/>
        <item x="7094"/>
        <item x="2813"/>
        <item x="1942"/>
        <item x="3250"/>
        <item x="43"/>
        <item x="3289"/>
        <item x="5987"/>
        <item x="825"/>
        <item x="7171"/>
        <item x="4796"/>
        <item x="3839"/>
        <item x="6467"/>
        <item x="6662"/>
        <item x="7030"/>
        <item x="3135"/>
        <item x="4307"/>
        <item x="5010"/>
        <item x="414"/>
        <item x="5211"/>
        <item x="5569"/>
        <item x="3940"/>
        <item x="7384"/>
        <item x="3476"/>
        <item x="6330"/>
        <item x="3799"/>
        <item x="1193"/>
        <item x="3473"/>
        <item x="353"/>
        <item x="6650"/>
        <item x="4576"/>
        <item x="1515"/>
        <item x="2509"/>
        <item x="4870"/>
        <item x="2942"/>
        <item x="2449"/>
        <item x="6060"/>
        <item x="3234"/>
        <item x="4368"/>
        <item x="6228"/>
        <item x="3607"/>
        <item x="3040"/>
        <item x="7291"/>
        <item x="6506"/>
        <item x="2756"/>
        <item x="2227"/>
        <item x="1870"/>
        <item x="2892"/>
        <item x="5706"/>
        <item x="4688"/>
        <item x="4508"/>
        <item x="3597"/>
        <item x="1906"/>
        <item x="6005"/>
        <item x="243"/>
        <item x="3144"/>
        <item x="2899"/>
        <item x="1553"/>
        <item x="558"/>
        <item x="4010"/>
        <item x="2263"/>
        <item x="3568"/>
        <item x="3932"/>
        <item x="1114"/>
        <item x="2967"/>
        <item x="4778"/>
        <item x="5403"/>
        <item x="461"/>
        <item x="5961"/>
        <item x="1889"/>
        <item x="5996"/>
        <item x="2152"/>
        <item x="2080"/>
        <item x="3274"/>
        <item x="3876"/>
        <item x="4376"/>
        <item x="565"/>
        <item x="2954"/>
        <item x="5973"/>
        <item x="7146"/>
        <item x="6908"/>
        <item x="2475"/>
        <item x="157"/>
        <item x="2170"/>
        <item x="2847"/>
        <item x="7096"/>
        <item x="1276"/>
        <item x="4803"/>
        <item x="5882"/>
        <item x="4461"/>
        <item x="3210"/>
        <item x="1843"/>
        <item x="5361"/>
        <item x="1966"/>
        <item x="1070"/>
        <item x="3808"/>
        <item x="4400"/>
        <item x="1096"/>
        <item x="36"/>
        <item x="7343"/>
        <item x="4666"/>
        <item x="2283"/>
        <item x="2701"/>
        <item x="5357"/>
        <item x="4716"/>
        <item x="800"/>
        <item x="2166"/>
        <item x="4449"/>
        <item x="2528"/>
        <item x="6167"/>
        <item x="6346"/>
        <item x="6733"/>
        <item x="730"/>
        <item x="180"/>
        <item x="4763"/>
        <item x="7181"/>
        <item x="7432"/>
        <item x="4793"/>
        <item x="2844"/>
        <item x="2694"/>
        <item x="4742"/>
        <item x="4085"/>
        <item x="788"/>
        <item x="6413"/>
        <item x="1617"/>
        <item x="3496"/>
        <item x="6431"/>
        <item x="5862"/>
        <item x="1608"/>
        <item x="3054"/>
        <item x="1978"/>
        <item x="6011"/>
        <item x="568"/>
        <item x="5197"/>
        <item x="3186"/>
        <item x="2340"/>
        <item x="5030"/>
        <item x="4220"/>
        <item x="3317"/>
        <item x="2517"/>
        <item x="3067"/>
        <item x="6068"/>
        <item x="2282"/>
        <item x="3288"/>
        <item x="3663"/>
        <item x="1667"/>
        <item x="7032"/>
        <item x="4318"/>
        <item x="301"/>
        <item x="1618"/>
        <item x="714"/>
        <item x="6494"/>
        <item x="7020"/>
        <item x="357"/>
        <item x="3990"/>
        <item x="4582"/>
        <item x="4663"/>
        <item x="5789"/>
        <item x="544"/>
        <item x="616"/>
        <item x="2440"/>
        <item x="5453"/>
        <item x="3643"/>
        <item x="2541"/>
        <item x="2809"/>
        <item x="5301"/>
        <item x="1853"/>
        <item x="1681"/>
        <item x="4329"/>
        <item x="5827"/>
        <item x="6454"/>
        <item x="3840"/>
        <item x="3222"/>
        <item x="5278"/>
        <item x="4118"/>
        <item x="5840"/>
        <item x="5685"/>
        <item x="4231"/>
        <item x="1061"/>
        <item x="1679"/>
        <item x="1024"/>
        <item x="3039"/>
        <item x="6826"/>
        <item x="4152"/>
        <item x="6462"/>
        <item x="2268"/>
        <item x="2426"/>
        <item x="4001"/>
        <item x="4802"/>
        <item x="5100"/>
        <item x="2721"/>
        <item x="2376"/>
        <item x="3819"/>
        <item x="3999"/>
        <item x="2568"/>
        <item x="4457"/>
        <item x="6652"/>
        <item x="6544"/>
        <item x="2271"/>
        <item x="5444"/>
        <item x="5255"/>
        <item x="6675"/>
        <item x="7263"/>
        <item x="6137"/>
        <item x="5505"/>
        <item x="1037"/>
        <item x="253"/>
        <item x="2542"/>
        <item x="5575"/>
        <item x="265"/>
        <item x="5055"/>
        <item x="316"/>
        <item x="4818"/>
        <item x="1287"/>
        <item x="6040"/>
        <item x="1290"/>
        <item x="6928"/>
        <item x="2450"/>
        <item x="6732"/>
        <item x="4346"/>
        <item x="6905"/>
        <item x="2466"/>
        <item x="1776"/>
        <item x="13"/>
        <item x="3883"/>
        <item x="1692"/>
        <item x="1140"/>
        <item x="3227"/>
        <item x="6453"/>
        <item x="5710"/>
        <item x="1828"/>
        <item x="4951"/>
        <item x="4356"/>
        <item x="4661"/>
        <item x="5240"/>
        <item x="7183"/>
        <item x="5833"/>
        <item x="3099"/>
        <item x="3394"/>
        <item x="4612"/>
        <item x="5836"/>
        <item x="3662"/>
        <item x="792"/>
        <item x="5729"/>
        <item x="6117"/>
        <item x="6951"/>
        <item x="5896"/>
        <item x="5560"/>
        <item x="285"/>
        <item x="5439"/>
        <item x="3919"/>
        <item x="5562"/>
        <item x="7385"/>
        <item x="6980"/>
        <item x="4071"/>
        <item x="3117"/>
        <item x="2428"/>
        <item x="3778"/>
        <item x="6244"/>
        <item x="5178"/>
        <item x="5256"/>
        <item x="6502"/>
        <item x="4399"/>
        <item x="5607"/>
        <item x="7125"/>
        <item x="6991"/>
        <item x="1171"/>
        <item x="4707"/>
        <item x="6654"/>
        <item x="425"/>
        <item x="2792"/>
        <item x="4315"/>
        <item x="1168"/>
        <item x="4415"/>
        <item x="416"/>
        <item x="3450"/>
        <item x="3533"/>
        <item x="5209"/>
        <item x="7157"/>
        <item x="64"/>
        <item x="2964"/>
        <item x="2904"/>
        <item x="3996"/>
        <item x="2590"/>
        <item x="7367"/>
        <item x="2999"/>
        <item x="1915"/>
        <item x="704"/>
        <item x="391"/>
        <item x="2525"/>
        <item x="6050"/>
        <item x="3148"/>
        <item x="4034"/>
        <item x="5620"/>
        <item x="219"/>
        <item x="3879"/>
        <item x="6806"/>
        <item x="1986"/>
        <item x="5374"/>
        <item x="5206"/>
        <item x="6211"/>
        <item x="3422"/>
        <item x="1606"/>
        <item x="5711"/>
        <item x="4383"/>
        <item x="477"/>
        <item x="1601"/>
        <item x="4218"/>
        <item x="925"/>
        <item x="4845"/>
        <item x="6343"/>
        <item x="2393"/>
        <item x="3231"/>
        <item x="245"/>
        <item x="2387"/>
        <item x="3494"/>
        <item x="3423"/>
        <item x="4705"/>
        <item x="2254"/>
        <item x="5991"/>
        <item x="3634"/>
        <item x="4008"/>
        <item x="5389"/>
        <item x="6252"/>
        <item x="7399"/>
        <item x="5553"/>
        <item x="5573"/>
        <item x="1603"/>
        <item x="1611"/>
        <item x="215"/>
        <item x="942"/>
        <item x="4058"/>
        <item x="6551"/>
        <item x="5817"/>
        <item x="5688"/>
        <item x="753"/>
        <item x="4298"/>
        <item x="3205"/>
        <item x="2857"/>
        <item x="4019"/>
        <item x="5724"/>
        <item x="5915"/>
        <item x="5535"/>
        <item x="5343"/>
        <item x="1729"/>
        <item x="5355"/>
        <item x="4921"/>
        <item x="1325"/>
        <item x="1478"/>
        <item x="1982"/>
        <item x="2786"/>
        <item x="1349"/>
        <item x="5433"/>
        <item x="4359"/>
        <item x="6862"/>
        <item x="1040"/>
        <item x="6920"/>
        <item x="4679"/>
        <item x="2685"/>
        <item x="2980"/>
        <item x="2307"/>
        <item x="213"/>
        <item x="4380"/>
        <item x="6995"/>
        <item x="3519"/>
        <item x="6540"/>
        <item x="5085"/>
        <item x="6851"/>
        <item x="5947"/>
        <item x="5319"/>
        <item x="6559"/>
        <item x="2742"/>
        <item x="7012"/>
        <item x="7258"/>
        <item x="2496"/>
        <item x="1437"/>
        <item x="3578"/>
        <item x="593"/>
        <item x="5664"/>
        <item x="3922"/>
        <item x="5983"/>
        <item x="3666"/>
        <item x="72"/>
        <item x="6391"/>
        <item x="4994"/>
        <item x="3215"/>
        <item x="2183"/>
        <item x="6610"/>
        <item x="5659"/>
        <item x="5645"/>
        <item x="3720"/>
        <item x="6209"/>
        <item x="4689"/>
        <item x="2337"/>
        <item x="4654"/>
        <item x="3827"/>
        <item x="6548"/>
        <item x="3226"/>
        <item x="3758"/>
        <item x="1186"/>
        <item x="996"/>
        <item x="5696"/>
        <item x="2781"/>
        <item x="5464"/>
        <item x="3630"/>
        <item x="4476"/>
        <item x="2988"/>
        <item x="884"/>
        <item x="460"/>
        <item x="4856"/>
        <item x="6975"/>
        <item x="4806"/>
        <item x="547"/>
        <item x="4041"/>
        <item x="7240"/>
        <item x="6150"/>
        <item x="4876"/>
        <item x="3577"/>
        <item x="3105"/>
        <item x="3548"/>
        <item x="6573"/>
        <item x="1728"/>
        <item x="1045"/>
        <item x="1504"/>
        <item x="239"/>
        <item x="6112"/>
        <item x="6110"/>
        <item x="5959"/>
        <item x="507"/>
        <item x="5232"/>
        <item x="3477"/>
        <item x="4527"/>
        <item x="6030"/>
        <item x="226"/>
        <item x="3400"/>
        <item x="6195"/>
        <item x="4693"/>
        <item x="968"/>
        <item x="5238"/>
        <item x="3213"/>
        <item x="5219"/>
        <item x="3755"/>
        <item x="1223"/>
        <item x="268"/>
        <item x="5451"/>
        <item x="6269"/>
        <item x="6969"/>
        <item x="6811"/>
        <item x="7040"/>
        <item x="1854"/>
        <item x="7407"/>
        <item x="2604"/>
        <item x="5013"/>
        <item x="3198"/>
        <item x="249"/>
        <item x="1311"/>
        <item x="161"/>
        <item x="550"/>
        <item x="232"/>
        <item x="1371"/>
        <item x="2787"/>
        <item x="5105"/>
        <item x="5971"/>
        <item x="6366"/>
        <item x="2903"/>
        <item x="3843"/>
        <item x="6259"/>
        <item x="5479"/>
        <item x="4310"/>
        <item x="3648"/>
        <item x="6852"/>
        <item x="2354"/>
        <item x="5972"/>
        <item x="4905"/>
        <item x="2168"/>
        <item x="580"/>
        <item x="6153"/>
        <item x="6385"/>
        <item x="5954"/>
        <item x="5856"/>
        <item x="3704"/>
        <item x="5735"/>
        <item x="6872"/>
        <item x="6105"/>
        <item x="7026"/>
        <item x="85"/>
        <item x="858"/>
        <item x="6912"/>
        <item x="2382"/>
        <item x="2555"/>
        <item x="2586"/>
        <item x="1184"/>
        <item x="1459"/>
        <item x="3427"/>
        <item x="1034"/>
        <item x="789"/>
        <item x="1645"/>
        <item x="1156"/>
        <item x="3518"/>
        <item x="2735"/>
        <item x="4551"/>
        <item x="2508"/>
        <item x="2481"/>
        <item x="1046"/>
        <item x="2519"/>
        <item x="4732"/>
        <item x="686"/>
        <item x="4473"/>
        <item x="2077"/>
        <item x="4741"/>
        <item x="1551"/>
        <item x="3767"/>
        <item x="482"/>
        <item x="3715"/>
        <item x="100"/>
        <item x="1279"/>
        <item x="4351"/>
        <item x="238"/>
        <item x="1890"/>
        <item x="2438"/>
        <item x="5129"/>
        <item x="4263"/>
        <item x="2845"/>
        <item x="1077"/>
        <item x="5801"/>
        <item x="3676"/>
        <item x="3002"/>
        <item x="3557"/>
        <item x="4997"/>
        <item x="393"/>
        <item x="2686"/>
        <item x="2571"/>
        <item x="706"/>
        <item x="5981"/>
        <item x="1808"/>
        <item x="6064"/>
        <item x="2691"/>
        <item x="2653"/>
        <item x="7362"/>
        <item x="2206"/>
        <item x="4354"/>
        <item x="5325"/>
        <item x="7364"/>
        <item x="2593"/>
        <item x="2682"/>
        <item x="2163"/>
        <item x="7087"/>
        <item x="716"/>
        <item x="2252"/>
        <item x="3887"/>
        <item x="2665"/>
        <item x="3005"/>
        <item x="6512"/>
        <item x="6812"/>
        <item x="1578"/>
        <item x="5582"/>
        <item x="203"/>
        <item x="2747"/>
        <item x="6403"/>
        <item x="833"/>
        <item x="517"/>
        <item x="3535"/>
        <item x="1358"/>
        <item x="2609"/>
        <item x="4455"/>
        <item x="3942"/>
        <item x="7334"/>
        <item x="2793"/>
        <item x="1630"/>
        <item x="2408"/>
        <item x="1001"/>
        <item x="875"/>
        <item x="1205"/>
        <item x="1954"/>
        <item x="5127"/>
        <item x="5767"/>
        <item x="1899"/>
        <item x="2612"/>
        <item x="3395"/>
        <item x="5530"/>
        <item x="7254"/>
        <item x="2075"/>
        <item x="2164"/>
        <item x="1413"/>
        <item x="6247"/>
        <item x="2596"/>
        <item x="330"/>
        <item x="3610"/>
        <item x="273"/>
        <item x="6744"/>
        <item x="3821"/>
        <item x="2902"/>
        <item x="6524"/>
        <item x="5272"/>
        <item x="6213"/>
        <item x="4701"/>
        <item x="6350"/>
        <item x="4948"/>
        <item x="6291"/>
        <item x="5722"/>
        <item x="5340"/>
        <item x="6879"/>
        <item x="4618"/>
        <item x="5196"/>
        <item x="5305"/>
        <item x="754"/>
        <item x="4113"/>
        <item x="2543"/>
        <item x="4016"/>
        <item x="2979"/>
        <item x="1704"/>
        <item x="432"/>
        <item x="2114"/>
        <item x="3100"/>
        <item x="7239"/>
        <item x="3558"/>
        <item x="935"/>
        <item x="6791"/>
        <item x="7400"/>
        <item x="4867"/>
        <item x="1610"/>
        <item x="3194"/>
        <item x="947"/>
        <item x="5681"/>
        <item x="6692"/>
        <item x="223"/>
        <item x="5542"/>
        <item x="1524"/>
        <item x="5173"/>
        <item x="3973"/>
        <item x="829"/>
        <item x="5994"/>
        <item x="4371"/>
        <item x="1523"/>
        <item x="1999"/>
        <item x="155"/>
        <item x="3499"/>
        <item x="5557"/>
        <item x="2415"/>
        <item x="1588"/>
        <item x="2309"/>
        <item x="978"/>
        <item x="6629"/>
        <item x="1788"/>
        <item x="6613"/>
        <item x="1817"/>
        <item x="7111"/>
        <item x="4098"/>
        <item x="5682"/>
        <item x="1286"/>
        <item x="740"/>
        <item x="6993"/>
        <item x="7177"/>
        <item x="7430"/>
        <item x="6660"/>
        <item x="1783"/>
        <item x="6122"/>
        <item x="6668"/>
        <item x="3116"/>
        <item x="3111"/>
        <item x="4896"/>
        <item x="773"/>
        <item x="1451"/>
        <item x="787"/>
        <item x="6459"/>
        <item x="2984"/>
        <item x="5694"/>
        <item x="4360"/>
        <item x="747"/>
        <item x="3298"/>
        <item x="350"/>
        <item x="2132"/>
        <item x="2158"/>
        <item x="3181"/>
        <item x="1233"/>
        <item x="4459"/>
        <item x="2807"/>
        <item x="3889"/>
        <item x="6426"/>
        <item x="1818"/>
        <item x="4676"/>
        <item x="3153"/>
        <item x="2922"/>
        <item x="5292"/>
        <item x="1394"/>
        <item x="6468"/>
        <item x="355"/>
        <item x="3994"/>
        <item x="5035"/>
        <item x="5902"/>
        <item x="3128"/>
        <item x="3230"/>
        <item x="3621"/>
        <item x="5708"/>
        <item x="7330"/>
        <item x="1536"/>
        <item x="3120"/>
        <item x="4866"/>
        <item x="3603"/>
        <item x="6335"/>
        <item x="5700"/>
        <item x="1447"/>
        <item x="7143"/>
        <item x="348"/>
        <item x="422"/>
        <item x="2034"/>
        <item x="2643"/>
        <item x="2008"/>
        <item x="914"/>
        <item x="141"/>
        <item x="3737"/>
        <item x="6859"/>
        <item x="7223"/>
        <item x="6246"/>
        <item x="4246"/>
        <item x="597"/>
        <item x="2315"/>
        <item x="4062"/>
        <item x="5027"/>
        <item x="2803"/>
        <item x="4554"/>
        <item x="4222"/>
        <item x="5953"/>
        <item x="6750"/>
        <item x="4801"/>
        <item x="5394"/>
        <item x="4110"/>
        <item x="4012"/>
        <item x="529"/>
        <item x="6606"/>
        <item x="6046"/>
        <item x="2960"/>
        <item x="2033"/>
        <item x="6371"/>
        <item x="7176"/>
        <item x="4821"/>
        <item x="2062"/>
        <item x="6075"/>
        <item x="3516"/>
        <item x="5778"/>
        <item x="2050"/>
        <item x="4649"/>
        <item x="7342"/>
        <item x="7179"/>
        <item x="5570"/>
        <item x="2295"/>
        <item x="586"/>
        <item x="1988"/>
        <item x="5228"/>
        <item x="5342"/>
        <item x="2837"/>
        <item x="5372"/>
        <item x="543"/>
        <item x="7173"/>
        <item x="6019"/>
        <item x="6280"/>
        <item x="4261"/>
        <item x="14"/>
        <item x="3238"/>
        <item x="3675"/>
        <item x="7273"/>
        <item x="4591"/>
        <item x="1914"/>
        <item x="6070"/>
        <item x="6276"/>
        <item x="5050"/>
        <item x="6533"/>
        <item x="3865"/>
        <item x="5561"/>
        <item x="6900"/>
        <item x="5520"/>
        <item x="4636"/>
        <item x="5172"/>
        <item x="380"/>
        <item x="1592"/>
        <item x="950"/>
        <item x="6417"/>
        <item x="3766"/>
        <item x="2692"/>
        <item x="3280"/>
        <item x="1408"/>
        <item x="5596"/>
        <item x="6092"/>
        <item x="2009"/>
        <item x="4377"/>
        <item x="4065"/>
        <item x="3801"/>
        <item x="5698"/>
        <item x="4493"/>
        <item x="5184"/>
        <item x="3453"/>
        <item x="4522"/>
        <item x="3064"/>
        <item x="3363"/>
        <item x="176"/>
        <item x="4502"/>
        <item x="4313"/>
        <item x="6449"/>
        <item x="3606"/>
        <item x="3318"/>
        <item x="1387"/>
        <item x="7121"/>
        <item x="260"/>
        <item x="1308"/>
        <item x="5202"/>
        <item x="6582"/>
        <item x="227"/>
        <item x="6934"/>
        <item x="162"/>
        <item x="442"/>
        <item x="4289"/>
        <item x="2726"/>
        <item x="1774"/>
        <item x="1479"/>
        <item x="956"/>
        <item x="2681"/>
        <item x="3471"/>
        <item x="719"/>
        <item x="259"/>
        <item x="1805"/>
        <item x="3036"/>
        <item x="699"/>
        <item x="4815"/>
        <item x="7227"/>
        <item x="1996"/>
        <item x="5269"/>
        <item x="5887"/>
        <item x="3045"/>
        <item x="2548"/>
        <item x="2959"/>
        <item x="2645"/>
        <item x="4690"/>
        <item x="5077"/>
        <item x="3947"/>
        <item x="3243"/>
        <item x="3762"/>
        <item x="5082"/>
        <item x="1089"/>
        <item x="6427"/>
        <item x="4579"/>
        <item x="1090"/>
        <item x="4447"/>
        <item x="1057"/>
        <item x="5578"/>
        <item x="5147"/>
        <item x="4577"/>
        <item x="5297"/>
        <item x="6017"/>
        <item x="5152"/>
        <item x="928"/>
        <item x="5044"/>
        <item x="6747"/>
        <item x="6883"/>
        <item x="5757"/>
        <item x="2610"/>
        <item x="4561"/>
        <item x="6550"/>
        <item x="6685"/>
        <item x="332"/>
        <item x="1520"/>
        <item x="2355"/>
        <item x="6157"/>
        <item x="791"/>
        <item x="5845"/>
        <item x="3129"/>
        <item x="3921"/>
        <item x="1404"/>
        <item x="5367"/>
        <item x="797"/>
        <item x="3701"/>
        <item x="5783"/>
        <item x="2194"/>
        <item x="2620"/>
        <item x="1405"/>
        <item x="2030"/>
        <item x="2256"/>
        <item x="4849"/>
        <item x="6615"/>
        <item x="5782"/>
        <item x="7242"/>
        <item x="5861"/>
        <item x="5037"/>
        <item x="4013"/>
        <item x="7281"/>
        <item x="4570"/>
        <item x="5898"/>
        <item x="1466"/>
        <item x="2312"/>
        <item x="516"/>
        <item x="657"/>
        <item x="5243"/>
        <item x="1760"/>
        <item x="7184"/>
        <item x="4500"/>
        <item x="3175"/>
        <item x="2750"/>
        <item x="5326"/>
        <item x="2328"/>
        <item x="1516"/>
        <item x="6124"/>
        <item x="3969"/>
        <item x="796"/>
        <item x="4063"/>
        <item x="4256"/>
        <item x="1845"/>
        <item x="3242"/>
        <item x="5167"/>
        <item x="6239"/>
        <item x="5702"/>
        <item x="5304"/>
        <item x="3599"/>
        <item x="6065"/>
        <item x="7310"/>
        <item x="3718"/>
        <item x="5974"/>
        <item x="6430"/>
        <item x="3593"/>
        <item x="3731"/>
        <item x="5443"/>
        <item x="2324"/>
        <item x="2264"/>
        <item x="3863"/>
        <item x="5839"/>
        <item x="2448"/>
        <item x="4830"/>
        <item x="1444"/>
        <item x="5629"/>
        <item x="6394"/>
        <item x="2782"/>
        <item x="1030"/>
        <item x="77"/>
        <item x="1975"/>
        <item x="549"/>
        <item x="66"/>
        <item x="2204"/>
        <item x="1809"/>
        <item x="2396"/>
        <item x="4723"/>
        <item x="5390"/>
        <item x="7356"/>
        <item x="6412"/>
        <item x="2626"/>
        <item x="5473"/>
        <item x="6378"/>
        <item x="6787"/>
        <item x="2121"/>
        <item x="6471"/>
        <item x="7160"/>
        <item x="4410"/>
        <item x="1866"/>
        <item x="6856"/>
        <item x="6134"/>
        <item x="1771"/>
        <item x="2757"/>
        <item x="2043"/>
        <item x="1161"/>
        <item x="653"/>
        <item x="4616"/>
        <item x="1088"/>
        <item x="4093"/>
        <item x="1700"/>
        <item x="2128"/>
        <item x="2924"/>
        <item x="1220"/>
        <item x="5468"/>
        <item x="1230"/>
        <item x="55"/>
        <item x="1985"/>
        <item x="1513"/>
        <item x="1131"/>
        <item x="5112"/>
        <item x="168"/>
        <item x="5611"/>
        <item x="3306"/>
        <item x="6734"/>
        <item x="84"/>
        <item x="1477"/>
        <item x="4484"/>
        <item x="3376"/>
        <item x="2379"/>
        <item x="7122"/>
        <item x="6376"/>
        <item x="3124"/>
        <item x="1717"/>
        <item x="2770"/>
        <item x="6622"/>
        <item x="5280"/>
        <item x="1932"/>
        <item x="4963"/>
        <item x="1512"/>
        <item x="1993"/>
        <item x="7201"/>
        <item x="6398"/>
        <item x="5692"/>
        <item x="3263"/>
        <item x="3409"/>
        <item x="870"/>
        <item x="3152"/>
        <item x="7216"/>
        <item x="4317"/>
        <item x="73"/>
        <item x="1247"/>
        <item x="1022"/>
        <item x="4458"/>
        <item x="4486"/>
        <item x="5857"/>
        <item x="7144"/>
        <item x="2145"/>
        <item x="6950"/>
        <item x="81"/>
        <item x="4029"/>
        <item x="40"/>
        <item x="625"/>
        <item x="3511"/>
        <item x="1157"/>
        <item x="5820"/>
        <item x="1572"/>
        <item x="6447"/>
        <item x="5658"/>
        <item x="6397"/>
        <item x="1594"/>
        <item x="946"/>
        <item x="921"/>
        <item x="6435"/>
        <item x="6972"/>
        <item x="1159"/>
        <item x="3096"/>
        <item x="930"/>
        <item x="2485"/>
        <item x="1181"/>
        <item x="1333"/>
        <item x="4433"/>
        <item x="3369"/>
        <item x="642"/>
        <item x="2430"/>
        <item x="4675"/>
        <item x="164"/>
        <item x="6557"/>
        <item x="3729"/>
        <item x="1341"/>
        <item x="6892"/>
        <item x="3683"/>
        <item x="7297"/>
        <item x="6981"/>
        <item x="6873"/>
        <item x="7424"/>
        <item x="4339"/>
        <item x="7024"/>
        <item x="1238"/>
        <item x="991"/>
        <item x="4781"/>
        <item x="6107"/>
        <item x="5521"/>
        <item x="1555"/>
        <item x="5934"/>
        <item x="5923"/>
        <item x="4936"/>
        <item x="302"/>
        <item x="4279"/>
        <item x="3320"/>
        <item x="694"/>
        <item x="2471"/>
        <item x="4176"/>
        <item x="26"/>
        <item x="3598"/>
        <item x="5351"/>
        <item x="6682"/>
        <item x="7275"/>
        <item x="6296"/>
        <item x="5739"/>
        <item x="4756"/>
        <item x="4166"/>
        <item x="3987"/>
        <item x="6889"/>
        <item x="4630"/>
        <item x="2173"/>
        <item x="702"/>
        <item x="1981"/>
        <item x="5411"/>
        <item x="6204"/>
        <item x="433"/>
        <item x="344"/>
        <item x="5166"/>
        <item x="311"/>
        <item x="7288"/>
        <item x="3751"/>
        <item x="5565"/>
        <item x="436"/>
        <item x="5639"/>
        <item x="3724"/>
        <item x="5171"/>
        <item x="4451"/>
        <item x="6992"/>
        <item x="5635"/>
        <item x="4791"/>
        <item x="6237"/>
        <item x="4338"/>
        <item x="5846"/>
        <item x="224"/>
        <item x="1319"/>
        <item x="1253"/>
        <item x="1658"/>
        <item x="700"/>
        <item x="369"/>
        <item x="899"/>
        <item x="3338"/>
        <item x="5841"/>
        <item x="6689"/>
        <item x="5880"/>
        <item x="5842"/>
        <item x="4628"/>
        <item x="6596"/>
        <item x="5463"/>
        <item x="3207"/>
        <item x="6658"/>
        <item x="5246"/>
        <item x="248"/>
        <item x="4635"/>
        <item x="2185"/>
        <item x="398"/>
        <item x="5957"/>
        <item x="3353"/>
        <item x="5869"/>
        <item x="5005"/>
        <item x="6477"/>
        <item x="5387"/>
        <item x="7294"/>
        <item x="5761"/>
        <item x="3850"/>
        <item x="6763"/>
        <item x="4899"/>
        <item x="181"/>
        <item x="6674"/>
        <item x="132"/>
        <item t="default"/>
      </items>
    </pivotField>
    <pivotField showAll="0"/>
    <pivotField showAll="0"/>
    <pivotField showAll="0"/>
    <pivotField showAll="0"/>
    <pivotField showAll="0"/>
    <pivotField showAll="0"/>
    <pivotField axis="axisRow" showAll="0" measureFilter="1" sortType="descending">
      <items count="2908">
        <item x="2116"/>
        <item x="65"/>
        <item x="676"/>
        <item x="435"/>
        <item x="1667"/>
        <item x="1195"/>
        <item x="2049"/>
        <item x="1744"/>
        <item x="725"/>
        <item x="1955"/>
        <item x="2677"/>
        <item x="855"/>
        <item x="2741"/>
        <item x="2442"/>
        <item x="2283"/>
        <item x="661"/>
        <item x="2876"/>
        <item x="2844"/>
        <item x="1174"/>
        <item x="434"/>
        <item x="2008"/>
        <item x="1825"/>
        <item x="1148"/>
        <item x="1144"/>
        <item x="2736"/>
        <item x="1610"/>
        <item x="893"/>
        <item x="2306"/>
        <item x="2897"/>
        <item x="2819"/>
        <item x="272"/>
        <item x="2534"/>
        <item x="2048"/>
        <item x="878"/>
        <item x="2601"/>
        <item x="2204"/>
        <item x="2467"/>
        <item x="489"/>
        <item x="2871"/>
        <item x="2506"/>
        <item x="2056"/>
        <item x="1681"/>
        <item x="943"/>
        <item x="98"/>
        <item x="2072"/>
        <item x="684"/>
        <item x="1399"/>
        <item x="1652"/>
        <item x="153"/>
        <item x="303"/>
        <item x="1289"/>
        <item x="485"/>
        <item x="113"/>
        <item x="30"/>
        <item x="2236"/>
        <item x="2518"/>
        <item x="75"/>
        <item x="1064"/>
        <item x="2417"/>
        <item x="170"/>
        <item x="1053"/>
        <item x="356"/>
        <item x="196"/>
        <item x="1950"/>
        <item x="1357"/>
        <item x="1559"/>
        <item x="1127"/>
        <item x="2559"/>
        <item x="1723"/>
        <item x="2606"/>
        <item x="432"/>
        <item x="2503"/>
        <item x="2331"/>
        <item x="2120"/>
        <item x="2382"/>
        <item x="1117"/>
        <item x="2874"/>
        <item x="1296"/>
        <item x="1818"/>
        <item x="1786"/>
        <item x="1037"/>
        <item x="982"/>
        <item x="972"/>
        <item x="2583"/>
        <item x="2831"/>
        <item x="2788"/>
        <item x="1871"/>
        <item x="1503"/>
        <item x="2295"/>
        <item x="1158"/>
        <item x="172"/>
        <item x="555"/>
        <item x="178"/>
        <item x="870"/>
        <item x="1982"/>
        <item x="2436"/>
        <item x="1029"/>
        <item x="2656"/>
        <item x="2333"/>
        <item x="2444"/>
        <item x="203"/>
        <item x="322"/>
        <item x="2650"/>
        <item x="2244"/>
        <item x="1812"/>
        <item x="2264"/>
        <item x="2205"/>
        <item x="2846"/>
        <item x="348"/>
        <item x="1604"/>
        <item x="852"/>
        <item x="1096"/>
        <item x="1809"/>
        <item x="447"/>
        <item x="1592"/>
        <item x="1891"/>
        <item x="2745"/>
        <item x="716"/>
        <item x="2334"/>
        <item x="2272"/>
        <item x="2685"/>
        <item x="578"/>
        <item x="1722"/>
        <item x="1133"/>
        <item x="2658"/>
        <item x="1331"/>
        <item x="1134"/>
        <item x="1204"/>
        <item x="1743"/>
        <item x="337"/>
        <item x="481"/>
        <item x="1783"/>
        <item x="1533"/>
        <item x="181"/>
        <item x="1332"/>
        <item x="1962"/>
        <item x="1924"/>
        <item x="2424"/>
        <item x="2705"/>
        <item x="1197"/>
        <item x="1340"/>
        <item x="1016"/>
        <item x="2751"/>
        <item x="2877"/>
        <item x="1071"/>
        <item x="1876"/>
        <item x="2481"/>
        <item x="1083"/>
        <item x="2652"/>
        <item x="2649"/>
        <item x="2262"/>
        <item x="2621"/>
        <item x="710"/>
        <item x="63"/>
        <item x="1951"/>
        <item x="2171"/>
        <item x="1498"/>
        <item x="1297"/>
        <item x="1737"/>
        <item x="1025"/>
        <item x="2365"/>
        <item x="753"/>
        <item x="2761"/>
        <item x="894"/>
        <item x="538"/>
        <item x="1949"/>
        <item x="1321"/>
        <item x="1395"/>
        <item x="2062"/>
        <item x="1147"/>
        <item x="1499"/>
        <item x="327"/>
        <item x="1552"/>
        <item x="2397"/>
        <item x="1868"/>
        <item x="2274"/>
        <item x="2748"/>
        <item x="2132"/>
        <item x="2565"/>
        <item x="1937"/>
        <item x="2396"/>
        <item x="2852"/>
        <item x="1259"/>
        <item x="2196"/>
        <item x="429"/>
        <item x="443"/>
        <item x="1007"/>
        <item x="66"/>
        <item x="991"/>
        <item x="227"/>
        <item x="654"/>
        <item x="2367"/>
        <item x="2211"/>
        <item x="2724"/>
        <item x="2019"/>
        <item x="1663"/>
        <item x="1598"/>
        <item x="924"/>
        <item x="962"/>
        <item x="1754"/>
        <item x="1742"/>
        <item x="2493"/>
        <item x="920"/>
        <item x="2438"/>
        <item x="2654"/>
        <item x="2613"/>
        <item x="2359"/>
        <item x="2281"/>
        <item x="649"/>
        <item x="276"/>
        <item x="983"/>
        <item x="2625"/>
        <item x="222"/>
        <item x="1030"/>
        <item x="1647"/>
        <item x="908"/>
        <item x="1902"/>
        <item x="1848"/>
        <item x="2782"/>
        <item x="999"/>
        <item x="2800"/>
        <item x="1188"/>
        <item x="2040"/>
        <item x="658"/>
        <item x="2486"/>
        <item x="2387"/>
        <item x="2296"/>
        <item x="1120"/>
        <item x="2337"/>
        <item x="1554"/>
        <item x="2376"/>
        <item x="1899"/>
        <item x="2678"/>
        <item x="2544"/>
        <item x="1241"/>
        <item x="1930"/>
        <item x="484"/>
        <item x="763"/>
        <item x="610"/>
        <item x="2074"/>
        <item x="901"/>
        <item x="815"/>
        <item x="2330"/>
        <item x="418"/>
        <item x="2766"/>
        <item x="1163"/>
        <item x="1189"/>
        <item x="2130"/>
        <item x="1536"/>
        <item x="623"/>
        <item x="1268"/>
        <item x="674"/>
        <item x="1275"/>
        <item x="928"/>
        <item x="1588"/>
        <item x="761"/>
        <item x="320"/>
        <item x="663"/>
        <item x="2740"/>
        <item x="978"/>
        <item x="83"/>
        <item x="467"/>
        <item x="1635"/>
        <item x="60"/>
        <item x="2508"/>
        <item x="531"/>
        <item x="656"/>
        <item x="1753"/>
        <item x="1257"/>
        <item x="996"/>
        <item x="1670"/>
        <item x="1791"/>
        <item x="1084"/>
        <item x="160"/>
        <item x="2689"/>
        <item x="1651"/>
        <item x="143"/>
        <item x="2785"/>
        <item x="2768"/>
        <item x="1748"/>
        <item x="245"/>
        <item x="1143"/>
        <item x="826"/>
        <item x="92"/>
        <item x="1698"/>
        <item x="315"/>
        <item x="635"/>
        <item x="861"/>
        <item x="1365"/>
        <item x="896"/>
        <item x="1995"/>
        <item x="2731"/>
        <item x="149"/>
        <item x="1404"/>
        <item x="1319"/>
        <item x="585"/>
        <item x="571"/>
        <item x="1256"/>
        <item x="431"/>
        <item x="969"/>
        <item x="1801"/>
        <item x="1548"/>
        <item x="2764"/>
        <item x="1664"/>
        <item x="1464"/>
        <item x="2297"/>
        <item x="2349"/>
        <item x="1179"/>
        <item x="2730"/>
        <item x="2369"/>
        <item x="2790"/>
        <item x="2178"/>
        <item x="1889"/>
        <item x="1373"/>
        <item x="1639"/>
        <item x="2584"/>
        <item x="980"/>
        <item x="1315"/>
        <item x="1855"/>
        <item x="21"/>
        <item x="2661"/>
        <item x="280"/>
        <item x="523"/>
        <item x="462"/>
        <item x="1452"/>
        <item x="979"/>
        <item x="2380"/>
        <item x="1643"/>
        <item x="915"/>
        <item x="2428"/>
        <item x="1322"/>
        <item x="1563"/>
        <item x="2886"/>
        <item x="1255"/>
        <item x="984"/>
        <item x="32"/>
        <item x="1907"/>
        <item x="1054"/>
        <item x="132"/>
        <item x="1462"/>
        <item x="2151"/>
        <item x="259"/>
        <item x="652"/>
        <item x="659"/>
        <item x="1002"/>
        <item x="1769"/>
        <item x="1469"/>
        <item x="733"/>
        <item x="2097"/>
        <item x="2597"/>
        <item x="287"/>
        <item x="926"/>
        <item x="1194"/>
        <item x="1187"/>
        <item x="50"/>
        <item x="703"/>
        <item x="478"/>
        <item x="6"/>
        <item x="1725"/>
        <item x="935"/>
        <item x="105"/>
        <item x="2812"/>
        <item x="2084"/>
        <item x="130"/>
        <item x="2698"/>
        <item x="1802"/>
        <item x="1702"/>
        <item x="2850"/>
        <item x="2361"/>
        <item x="267"/>
        <item x="1687"/>
        <item x="778"/>
        <item x="2492"/>
        <item x="723"/>
        <item x="1267"/>
        <item x="1026"/>
        <item x="141"/>
        <item x="214"/>
        <item x="2423"/>
        <item x="807"/>
        <item x="701"/>
        <item x="2659"/>
        <item x="1221"/>
        <item x="2779"/>
        <item x="1938"/>
        <item x="1942"/>
        <item x="2794"/>
        <item x="1625"/>
        <item x="1145"/>
        <item x="278"/>
        <item x="2124"/>
        <item x="2200"/>
        <item x="491"/>
        <item x="513"/>
        <item x="2276"/>
        <item x="1788"/>
        <item x="1870"/>
        <item x="1502"/>
        <item x="2589"/>
        <item x="1778"/>
        <item x="1688"/>
        <item x="2900"/>
        <item x="2614"/>
        <item x="824"/>
        <item x="2489"/>
        <item x="2775"/>
        <item x="270"/>
        <item x="350"/>
        <item x="689"/>
        <item x="1846"/>
        <item x="416"/>
        <item x="1072"/>
        <item x="2176"/>
        <item x="1123"/>
        <item x="1645"/>
        <item x="56"/>
        <item x="553"/>
        <item x="388"/>
        <item x="1689"/>
        <item x="746"/>
        <item x="1135"/>
        <item x="2665"/>
        <item x="2138"/>
        <item x="643"/>
        <item x="2538"/>
        <item x="1014"/>
        <item x="2465"/>
        <item x="624"/>
        <item x="2214"/>
        <item x="1136"/>
        <item x="2708"/>
        <item x="2817"/>
        <item x="1446"/>
        <item x="2357"/>
        <item x="2101"/>
        <item x="612"/>
        <item x="2541"/>
        <item x="1412"/>
        <item x="2299"/>
        <item x="1757"/>
        <item x="1538"/>
        <item x="2662"/>
        <item x="1018"/>
        <item x="2012"/>
        <item x="1618"/>
        <item x="1180"/>
        <item x="2653"/>
        <item x="2348"/>
        <item x="1477"/>
        <item x="1977"/>
        <item x="1761"/>
        <item x="2901"/>
        <item x="2060"/>
        <item x="1833"/>
        <item x="774"/>
        <item x="1676"/>
        <item x="1614"/>
        <item x="2182"/>
        <item x="1914"/>
        <item x="2510"/>
        <item x="1216"/>
        <item x="2302"/>
        <item x="2747"/>
        <item x="2746"/>
        <item x="667"/>
        <item x="1792"/>
        <item x="1826"/>
        <item x="1615"/>
        <item x="1869"/>
        <item x="1223"/>
        <item x="476"/>
        <item x="1106"/>
        <item x="720"/>
        <item x="1840"/>
        <item x="837"/>
        <item x="2576"/>
        <item x="633"/>
        <item x="1565"/>
        <item x="2474"/>
        <item x="1207"/>
        <item x="583"/>
        <item x="2263"/>
        <item x="1439"/>
        <item x="1992"/>
        <item x="67"/>
        <item x="2840"/>
        <item x="1562"/>
        <item x="609"/>
        <item x="1620"/>
        <item x="2563"/>
        <item x="336"/>
        <item x="738"/>
        <item x="2795"/>
        <item x="1773"/>
        <item x="1240"/>
        <item x="985"/>
        <item x="2140"/>
        <item x="1746"/>
        <item x="561"/>
        <item x="949"/>
        <item x="536"/>
        <item x="1501"/>
        <item x="38"/>
        <item x="2609"/>
        <item x="24"/>
        <item x="627"/>
        <item x="52"/>
        <item x="349"/>
        <item x="2420"/>
        <item x="1521"/>
        <item x="1983"/>
        <item x="3"/>
        <item x="1000"/>
        <item x="2022"/>
        <item x="2398"/>
        <item x="498"/>
        <item x="2720"/>
        <item x="488"/>
        <item x="2732"/>
        <item x="1890"/>
        <item x="2712"/>
        <item x="224"/>
        <item x="2548"/>
        <item x="2137"/>
        <item x="1551"/>
        <item x="1044"/>
        <item x="1910"/>
        <item x="2057"/>
        <item x="1599"/>
        <item x="695"/>
        <item x="2409"/>
        <item x="2792"/>
        <item x="2058"/>
        <item x="340"/>
        <item x="858"/>
        <item x="1734"/>
        <item x="1237"/>
        <item x="1031"/>
        <item x="1286"/>
        <item x="546"/>
        <item x="2275"/>
        <item x="2507"/>
        <item x="834"/>
        <item x="1807"/>
        <item x="228"/>
        <item x="2498"/>
        <item x="1492"/>
        <item x="1482"/>
        <item x="932"/>
        <item x="2364"/>
        <item x="2582"/>
        <item x="2499"/>
        <item x="1293"/>
        <item x="2638"/>
        <item x="2439"/>
        <item x="469"/>
        <item x="2269"/>
        <item x="2416"/>
        <item x="2619"/>
        <item x="2166"/>
        <item x="1085"/>
        <item x="471"/>
        <item x="2192"/>
        <item x="2301"/>
        <item x="2258"/>
        <item x="729"/>
        <item x="2553"/>
        <item x="1450"/>
        <item x="2329"/>
        <item x="76"/>
        <item x="923"/>
        <item x="1626"/>
        <item x="2459"/>
        <item x="2237"/>
        <item x="1048"/>
        <item x="251"/>
        <item x="2070"/>
        <item x="1653"/>
        <item x="1157"/>
        <item x="1185"/>
        <item x="607"/>
        <item x="1537"/>
        <item x="2036"/>
        <item x="444"/>
        <item x="903"/>
        <item x="2133"/>
        <item x="1005"/>
        <item x="1419"/>
        <item x="1898"/>
        <item x="1885"/>
        <item x="1493"/>
        <item x="566"/>
        <item x="2102"/>
        <item x="2611"/>
        <item x="1935"/>
        <item x="2045"/>
        <item x="835"/>
        <item x="528"/>
        <item x="1660"/>
        <item x="1922"/>
        <item x="563"/>
        <item x="1947"/>
        <item x="572"/>
        <item x="1112"/>
        <item x="2408"/>
        <item x="145"/>
        <item x="619"/>
        <item x="1423"/>
        <item x="293"/>
        <item x="1371"/>
        <item x="2615"/>
        <item x="2600"/>
        <item x="975"/>
        <item x="1217"/>
        <item x="2568"/>
        <item x="1804"/>
        <item x="760"/>
        <item x="477"/>
        <item x="2091"/>
        <item x="502"/>
        <item x="1808"/>
        <item x="1277"/>
        <item x="665"/>
        <item x="1740"/>
        <item x="657"/>
        <item x="954"/>
        <item x="2737"/>
        <item x="1468"/>
        <item x="2042"/>
        <item x="2642"/>
        <item x="364"/>
        <item x="2667"/>
        <item x="648"/>
        <item x="2645"/>
        <item x="2462"/>
        <item x="362"/>
        <item x="1796"/>
        <item x="653"/>
        <item x="1526"/>
        <item x="2261"/>
        <item x="1051"/>
        <item x="1320"/>
        <item x="2104"/>
        <item x="1428"/>
        <item x="291"/>
        <item x="1397"/>
        <item x="1161"/>
        <item x="836"/>
        <item x="2379"/>
        <item x="2199"/>
        <item x="1006"/>
        <item x="1252"/>
        <item x="1574"/>
        <item x="2511"/>
        <item x="2080"/>
        <item x="1817"/>
        <item x="248"/>
        <item x="229"/>
        <item x="2277"/>
        <item x="547"/>
        <item x="2013"/>
        <item x="1921"/>
        <item x="2419"/>
        <item x="134"/>
        <item x="737"/>
        <item x="1263"/>
        <item x="1425"/>
        <item x="2005"/>
        <item x="1672"/>
        <item x="825"/>
        <item x="2832"/>
        <item x="2011"/>
        <item x="687"/>
        <item x="1566"/>
        <item x="2687"/>
        <item x="1678"/>
        <item x="2664"/>
        <item x="2569"/>
        <item x="1403"/>
        <item x="1410"/>
        <item x="2078"/>
        <item x="2252"/>
        <item x="2389"/>
        <item x="1584"/>
        <item x="233"/>
        <item x="1634"/>
        <item x="1591"/>
        <item x="2692"/>
        <item x="2587"/>
        <item x="1623"/>
        <item x="843"/>
        <item x="672"/>
        <item x="2618"/>
        <item x="691"/>
        <item x="2175"/>
        <item x="579"/>
        <item x="1710"/>
        <item x="2632"/>
        <item x="534"/>
        <item x="2249"/>
        <item x="906"/>
        <item x="2197"/>
        <item x="1550"/>
        <item x="2789"/>
        <item x="100"/>
        <item x="1222"/>
        <item x="2456"/>
        <item x="1726"/>
        <item x="2564"/>
        <item x="2106"/>
        <item x="1542"/>
        <item x="669"/>
        <item x="503"/>
        <item x="321"/>
        <item x="329"/>
        <item x="2758"/>
        <item x="602"/>
        <item x="2763"/>
        <item x="95"/>
        <item x="2001"/>
        <item x="1644"/>
        <item x="1043"/>
        <item x="2853"/>
        <item x="1602"/>
        <item x="2710"/>
        <item x="589"/>
        <item x="1080"/>
        <item x="793"/>
        <item x="220"/>
        <item x="223"/>
        <item x="2473"/>
        <item x="1843"/>
        <item x="2451"/>
        <item x="1714"/>
        <item x="1338"/>
        <item x="2440"/>
        <item x="257"/>
        <item x="46"/>
        <item x="620"/>
        <item x="709"/>
        <item x="326"/>
        <item x="495"/>
        <item x="2760"/>
        <item x="406"/>
        <item x="2681"/>
        <item x="681"/>
        <item x="1980"/>
        <item x="1285"/>
        <item x="2046"/>
        <item x="1274"/>
        <item x="1124"/>
        <item x="1564"/>
        <item x="405"/>
        <item x="393"/>
        <item x="1258"/>
        <item x="308"/>
        <item x="2320"/>
        <item x="2189"/>
        <item x="2890"/>
        <item x="2298"/>
        <item x="2771"/>
        <item x="2586"/>
        <item x="564"/>
        <item x="2194"/>
        <item x="2796"/>
        <item x="1917"/>
        <item x="2362"/>
        <item x="1050"/>
        <item x="702"/>
        <item x="2813"/>
        <item x="1569"/>
        <item x="1067"/>
        <item x="131"/>
        <item x="1705"/>
        <item x="1570"/>
        <item x="2884"/>
        <item x="771"/>
        <item x="1841"/>
        <item x="1208"/>
        <item x="998"/>
        <item x="1540"/>
        <item x="518"/>
        <item x="525"/>
        <item x="628"/>
        <item x="2265"/>
        <item x="1707"/>
        <item x="2872"/>
        <item x="532"/>
        <item x="2721"/>
        <item x="1974"/>
        <item x="2552"/>
        <item x="2651"/>
        <item x="216"/>
        <item x="1693"/>
        <item x="605"/>
        <item x="558"/>
        <item x="519"/>
        <item x="2797"/>
        <item x="286"/>
        <item x="1577"/>
        <item x="1823"/>
        <item x="2086"/>
        <item x="1376"/>
        <item x="43"/>
        <item x="1522"/>
        <item x="1128"/>
        <item x="931"/>
        <item x="1280"/>
        <item x="232"/>
        <item x="2108"/>
        <item x="1961"/>
        <item x="1360"/>
        <item x="2516"/>
        <item x="993"/>
        <item x="726"/>
        <item x="2557"/>
        <item x="1828"/>
        <item x="2240"/>
        <item x="634"/>
        <item x="457"/>
        <item x="596"/>
        <item x="1001"/>
        <item x="809"/>
        <item x="2425"/>
        <item x="592"/>
        <item x="2641"/>
        <item x="1193"/>
        <item x="2670"/>
        <item x="1326"/>
        <item x="1567"/>
        <item x="1854"/>
        <item x="1281"/>
        <item x="1671"/>
        <item x="2703"/>
        <item x="2426"/>
        <item x="89"/>
        <item x="2392"/>
        <item x="1803"/>
        <item x="333"/>
        <item x="150"/>
        <item x="1706"/>
        <item x="1010"/>
        <item x="1572"/>
        <item x="2394"/>
        <item x="1894"/>
        <item x="2267"/>
        <item x="1956"/>
        <item x="59"/>
        <item x="594"/>
        <item x="1186"/>
        <item x="1509"/>
        <item x="2090"/>
        <item x="994"/>
        <item x="1405"/>
        <item x="1560"/>
        <item x="2603"/>
        <item x="306"/>
        <item x="2221"/>
        <item x="1636"/>
        <item x="182"/>
        <item x="1879"/>
        <item x="2715"/>
        <item x="765"/>
        <item x="773"/>
        <item x="2063"/>
        <item x="874"/>
        <item x="107"/>
        <item x="1374"/>
        <item x="1122"/>
        <item x="973"/>
        <item x="535"/>
        <item x="905"/>
        <item x="745"/>
        <item x="844"/>
        <item x="1884"/>
        <item x="365"/>
        <item x="133"/>
        <item x="1517"/>
        <item x="313"/>
        <item x="173"/>
        <item x="2803"/>
        <item x="1060"/>
        <item x="590"/>
        <item x="2842"/>
        <item x="533"/>
        <item x="261"/>
        <item x="542"/>
        <item x="2100"/>
        <item x="266"/>
        <item x="514"/>
        <item x="1390"/>
        <item x="2466"/>
        <item x="385"/>
        <item x="1875"/>
        <item x="209"/>
        <item x="1160"/>
        <item x="783"/>
        <item x="1539"/>
        <item x="433"/>
        <item x="1392"/>
        <item x="2021"/>
        <item x="639"/>
        <item x="2694"/>
        <item x="1945"/>
        <item x="938"/>
        <item x="2341"/>
        <item x="2821"/>
        <item x="2266"/>
        <item x="2314"/>
        <item x="200"/>
        <item x="2616"/>
        <item x="1892"/>
        <item x="1896"/>
        <item x="2807"/>
        <item x="775"/>
        <item x="1235"/>
        <item x="625"/>
        <item x="1476"/>
        <item x="455"/>
        <item x="1125"/>
        <item x="2300"/>
        <item x="567"/>
        <item x="1384"/>
        <item x="2578"/>
        <item x="124"/>
        <item x="2478"/>
        <item x="764"/>
        <item x="1458"/>
        <item x="907"/>
        <item x="55"/>
        <item x="1824"/>
        <item x="1443"/>
        <item x="2043"/>
        <item x="504"/>
        <item x="1830"/>
        <item x="2328"/>
        <item x="1052"/>
        <item x="543"/>
        <item x="2815"/>
        <item x="379"/>
        <item x="366"/>
        <item x="711"/>
        <item x="2347"/>
        <item x="706"/>
        <item x="1165"/>
        <item x="497"/>
        <item x="1893"/>
        <item x="1040"/>
        <item x="206"/>
        <item x="872"/>
        <item x="282"/>
        <item x="2096"/>
        <item x="1704"/>
        <item x="144"/>
        <item x="947"/>
        <item x="1996"/>
        <item x="1167"/>
        <item x="921"/>
        <item x="1445"/>
        <item x="577"/>
        <item x="163"/>
        <item x="118"/>
        <item x="2294"/>
        <item x="342"/>
        <item x="2071"/>
        <item x="201"/>
        <item x="688"/>
        <item x="1063"/>
        <item x="1316"/>
        <item x="512"/>
        <item x="2738"/>
        <item x="2464"/>
        <item x="574"/>
        <item x="1457"/>
        <item x="1948"/>
        <item x="1271"/>
        <item x="53"/>
        <item x="2245"/>
        <item x="408"/>
        <item x="1012"/>
        <item x="1556"/>
        <item x="708"/>
        <item x="1782"/>
        <item x="2186"/>
        <item x="717"/>
        <item x="116"/>
        <item x="2307"/>
        <item x="1958"/>
        <item x="2851"/>
        <item x="2006"/>
        <item x="1763"/>
        <item x="755"/>
        <item x="81"/>
        <item x="1308"/>
        <item x="207"/>
        <item x="122"/>
        <item x="2164"/>
        <item x="693"/>
        <item x="1580"/>
        <item x="1967"/>
        <item x="1909"/>
        <item x="1282"/>
        <item x="2617"/>
        <item x="1032"/>
        <item x="881"/>
        <item x="1661"/>
        <item x="1981"/>
        <item x="1247"/>
        <item x="2555"/>
        <item x="1206"/>
        <item x="2765"/>
        <item x="1627"/>
        <item x="1202"/>
        <item x="2671"/>
        <item x="890"/>
        <item x="1318"/>
        <item x="1968"/>
        <item x="2136"/>
        <item x="1092"/>
        <item x="1089"/>
        <item x="138"/>
        <item x="805"/>
        <item x="2780"/>
        <item x="1842"/>
        <item x="242"/>
        <item x="860"/>
        <item x="1417"/>
        <item x="2716"/>
        <item x="264"/>
        <item x="500"/>
        <item x="780"/>
        <item x="9"/>
        <item x="2683"/>
        <item x="1510"/>
        <item x="2887"/>
        <item x="2571"/>
        <item x="2820"/>
        <item x="2672"/>
        <item x="1642"/>
        <item x="992"/>
        <item x="554"/>
        <item x="1363"/>
        <item x="104"/>
        <item x="2494"/>
        <item x="17"/>
        <item x="1387"/>
        <item x="868"/>
        <item x="545"/>
        <item x="1146"/>
        <item x="859"/>
        <item x="494"/>
        <item x="692"/>
        <item x="466"/>
        <item x="2378"/>
        <item x="848"/>
        <item x="591"/>
        <item x="2401"/>
        <item x="1666"/>
        <item x="2593"/>
        <item x="2353"/>
        <item x="1045"/>
        <item x="728"/>
        <item x="127"/>
        <item x="156"/>
        <item x="1284"/>
        <item x="927"/>
        <item x="2622"/>
        <item x="1883"/>
        <item x="1429"/>
        <item x="2230"/>
        <item x="1613"/>
        <item x="1440"/>
        <item x="1516"/>
        <item x="1199"/>
        <item x="2402"/>
        <item x="323"/>
        <item x="840"/>
        <item x="524"/>
        <item x="867"/>
        <item x="2134"/>
        <item x="475"/>
        <item x="7"/>
        <item x="2153"/>
        <item x="2896"/>
        <item x="96"/>
        <item x="353"/>
        <item x="2669"/>
        <item x="1941"/>
        <item x="392"/>
        <item x="1407"/>
        <item x="1154"/>
        <item x="461"/>
        <item x="258"/>
        <item x="1389"/>
        <item x="1378"/>
        <item x="2575"/>
        <item x="2059"/>
        <item x="2833"/>
        <item x="237"/>
        <item x="378"/>
        <item x="0"/>
        <item x="930"/>
        <item x="1779"/>
        <item x="960"/>
        <item x="521"/>
        <item x="177"/>
        <item x="94"/>
        <item x="2646"/>
        <item x="2210"/>
        <item x="311"/>
        <item x="2030"/>
        <item x="1605"/>
        <item x="2311"/>
        <item x="1213"/>
        <item x="1943"/>
        <item x="2885"/>
        <item x="2075"/>
        <item x="508"/>
        <item x="948"/>
        <item x="917"/>
        <item x="310"/>
        <item x="175"/>
        <item x="1593"/>
        <item x="871"/>
        <item x="440"/>
        <item x="79"/>
        <item x="515"/>
        <item x="2203"/>
        <item x="1872"/>
        <item x="1650"/>
        <item x="1027"/>
        <item x="185"/>
        <item x="1232"/>
        <item x="2859"/>
        <item x="1421"/>
        <item x="2395"/>
        <item x="1508"/>
        <item x="2623"/>
        <item x="2519"/>
        <item x="254"/>
        <item x="740"/>
        <item x="256"/>
        <item x="2292"/>
        <item x="887"/>
        <item x="14"/>
        <item x="243"/>
        <item x="354"/>
        <item x="1797"/>
        <item x="880"/>
        <item x="748"/>
        <item x="2427"/>
        <item x="1359"/>
        <item x="238"/>
        <item x="398"/>
        <item x="2686"/>
        <item x="493"/>
        <item x="1964"/>
        <item x="240"/>
        <item x="77"/>
        <item x="1164"/>
        <item x="1986"/>
        <item x="816"/>
        <item x="186"/>
        <item x="2522"/>
        <item x="446"/>
        <item x="271"/>
        <item x="37"/>
        <item x="941"/>
        <item x="1231"/>
        <item x="2483"/>
        <item x="2372"/>
        <item x="1887"/>
        <item x="1433"/>
        <item x="865"/>
        <item x="2449"/>
        <item x="305"/>
        <item x="279"/>
        <item x="2504"/>
        <item x="335"/>
        <item x="1820"/>
        <item x="2469"/>
        <item x="2139"/>
        <item x="1527"/>
        <item x="1155"/>
        <item x="1495"/>
        <item x="1382"/>
        <item x="2340"/>
        <item x="2726"/>
        <item x="2404"/>
        <item x="22"/>
        <item x="1109"/>
        <item x="882"/>
        <item x="823"/>
        <item x="759"/>
        <item x="636"/>
        <item x="2709"/>
        <item x="1553"/>
        <item x="1836"/>
        <item x="2448"/>
        <item x="1264"/>
        <item x="2335"/>
        <item x="2027"/>
        <item x="2828"/>
        <item x="2356"/>
        <item x="1903"/>
        <item x="2892"/>
        <item x="2626"/>
        <item x="1700"/>
        <item x="1895"/>
        <item x="1628"/>
        <item x="1093"/>
        <item x="2256"/>
        <item x="800"/>
        <item x="1312"/>
        <item x="1549"/>
        <item x="15"/>
        <item x="2676"/>
        <item x="2816"/>
        <item x="1739"/>
        <item x="1033"/>
        <item x="226"/>
        <item x="166"/>
        <item x="1248"/>
        <item x="1906"/>
        <item x="121"/>
        <item x="184"/>
        <item x="2181"/>
        <item x="1091"/>
        <item x="61"/>
        <item x="876"/>
        <item x="1511"/>
        <item x="1306"/>
        <item x="1336"/>
        <item x="2110"/>
        <item x="1173"/>
        <item x="2717"/>
        <item x="680"/>
        <item x="797"/>
        <item x="819"/>
        <item x="2898"/>
        <item x="1494"/>
        <item x="339"/>
        <item x="2076"/>
        <item x="1129"/>
        <item x="1844"/>
        <item x="2749"/>
        <item x="2422"/>
        <item x="1908"/>
        <item x="2704"/>
        <item x="626"/>
        <item x="570"/>
        <item x="942"/>
        <item x="2123"/>
        <item x="2873"/>
        <item x="1829"/>
        <item x="2521"/>
        <item x="2094"/>
        <item x="2517"/>
        <item x="1082"/>
        <item x="2287"/>
        <item x="2822"/>
        <item x="2241"/>
        <item x="770"/>
        <item x="2706"/>
        <item x="2560"/>
        <item x="2647"/>
        <item x="316"/>
        <item x="1115"/>
        <item x="2463"/>
        <item x="584"/>
        <item x="250"/>
        <item x="31"/>
        <item x="588"/>
        <item x="436"/>
        <item x="925"/>
        <item x="45"/>
        <item x="1265"/>
        <item x="841"/>
        <item x="2454"/>
        <item x="1622"/>
        <item x="2308"/>
        <item x="2881"/>
        <item x="1717"/>
        <item x="1969"/>
        <item x="1126"/>
        <item x="1849"/>
        <item x="1637"/>
        <item x="2808"/>
        <item x="1355"/>
        <item x="5"/>
        <item x="614"/>
        <item x="1497"/>
        <item x="2239"/>
        <item x="1307"/>
        <item x="575"/>
        <item x="110"/>
        <item x="417"/>
        <item x="799"/>
        <item x="294"/>
        <item x="2282"/>
        <item x="789"/>
        <item x="1970"/>
        <item x="413"/>
        <item x="838"/>
        <item x="1302"/>
        <item x="698"/>
        <item x="2085"/>
        <item x="683"/>
        <item x="604"/>
        <item x="1594"/>
        <item x="2374"/>
        <item x="2004"/>
        <item x="1534"/>
        <item x="718"/>
        <item x="704"/>
        <item x="2867"/>
        <item x="2041"/>
        <item x="961"/>
        <item x="916"/>
        <item x="2007"/>
        <item x="273"/>
        <item x="1543"/>
        <item x="70"/>
        <item x="1718"/>
        <item x="1203"/>
        <item x="1544"/>
        <item x="2315"/>
        <item x="136"/>
        <item x="1394"/>
        <item x="768"/>
        <item x="198"/>
        <item x="2471"/>
        <item x="1856"/>
        <item x="2781"/>
        <item x="804"/>
        <item x="613"/>
        <item x="2860"/>
        <item x="1888"/>
        <item x="409"/>
        <item x="2562"/>
        <item x="1617"/>
        <item x="1581"/>
        <item x="2121"/>
        <item x="54"/>
        <item x="123"/>
        <item x="358"/>
        <item x="803"/>
        <item x="2468"/>
        <item x="2674"/>
        <item x="1609"/>
        <item x="2770"/>
        <item x="1940"/>
        <item x="2079"/>
        <item x="158"/>
        <item x="1153"/>
        <item x="1975"/>
        <item x="106"/>
        <item x="1461"/>
        <item x="400"/>
        <item x="412"/>
        <item x="1658"/>
        <item x="559"/>
        <item x="2050"/>
        <item x="29"/>
        <item x="2714"/>
        <item x="685"/>
        <item x="1787"/>
        <item x="1972"/>
        <item x="786"/>
        <item x="832"/>
        <item x="103"/>
        <item x="682"/>
        <item x="1756"/>
        <item x="2114"/>
        <item x="854"/>
        <item x="1601"/>
        <item x="642"/>
        <item x="1201"/>
        <item x="2558"/>
        <item x="255"/>
        <item x="111"/>
        <item x="1904"/>
        <item x="97"/>
        <item x="1261"/>
        <item x="402"/>
        <item x="1936"/>
        <item x="1813"/>
        <item x="864"/>
        <item x="281"/>
        <item x="1923"/>
        <item x="2219"/>
        <item x="1760"/>
        <item x="72"/>
        <item x="811"/>
        <item x="367"/>
        <item x="88"/>
        <item x="2403"/>
        <item x="119"/>
        <item x="2644"/>
        <item x="2455"/>
        <item x="847"/>
        <item x="1"/>
        <item x="1177"/>
        <item x="1685"/>
        <item x="2235"/>
        <item x="318"/>
        <item x="2594"/>
        <item x="1098"/>
        <item x="1911"/>
        <item x="587"/>
        <item x="496"/>
        <item x="2310"/>
        <item x="192"/>
        <item x="1611"/>
        <item x="1182"/>
        <item x="1337"/>
        <item x="1547"/>
        <item x="1111"/>
        <item x="1367"/>
        <item x="845"/>
        <item x="1273"/>
        <item x="1430"/>
        <item x="2513"/>
        <item x="1699"/>
        <item x="615"/>
        <item x="1313"/>
        <item x="1175"/>
        <item x="334"/>
        <item x="174"/>
        <item x="1466"/>
        <item x="910"/>
        <item x="1703"/>
        <item x="2893"/>
        <item x="1630"/>
        <item x="2895"/>
        <item x="1929"/>
        <item x="1418"/>
        <item x="722"/>
        <item x="2260"/>
        <item x="1079"/>
        <item x="210"/>
        <item x="1046"/>
        <item x="891"/>
        <item x="909"/>
        <item x="1649"/>
        <item x="752"/>
        <item x="2112"/>
        <item x="2431"/>
        <item x="2089"/>
        <item x="2066"/>
        <item x="2447"/>
        <item x="981"/>
        <item x="2524"/>
        <item x="2774"/>
        <item x="2077"/>
        <item x="1735"/>
        <item x="2773"/>
        <item x="1400"/>
        <item x="1953"/>
        <item x="74"/>
        <item x="1245"/>
        <item x="1573"/>
        <item x="1832"/>
        <item x="2637"/>
        <item x="345"/>
        <item x="2052"/>
        <item x="1993"/>
        <item x="2144"/>
        <item x="1759"/>
        <item x="468"/>
        <item x="2540"/>
        <item x="1314"/>
        <item x="1139"/>
        <item x="490"/>
        <item x="507"/>
        <item x="2701"/>
        <item x="936"/>
        <item x="2848"/>
        <item x="1675"/>
        <item x="2663"/>
        <item x="2545"/>
        <item x="2217"/>
        <item x="2458"/>
        <item x="2157"/>
        <item x="2461"/>
        <item x="2487"/>
        <item x="2257"/>
        <item x="2055"/>
        <item x="1472"/>
        <item x="853"/>
        <item x="2435"/>
        <item x="1835"/>
        <item x="2227"/>
        <item x="389"/>
        <item x="312"/>
        <item x="1102"/>
        <item x="361"/>
        <item x="2406"/>
        <item x="2801"/>
        <item x="2020"/>
        <item x="2405"/>
        <item x="2385"/>
        <item x="2355"/>
        <item x="1850"/>
        <item x="2434"/>
        <item x="2757"/>
        <item x="1901"/>
        <item x="453"/>
        <item x="520"/>
        <item x="2034"/>
        <item x="2179"/>
        <item x="260"/>
        <item x="2375"/>
        <item x="1882"/>
        <item x="239"/>
        <item x="2640"/>
        <item x="2339"/>
        <item x="1919"/>
        <item x="1279"/>
        <item x="2234"/>
        <item x="951"/>
        <item x="1496"/>
        <item x="586"/>
        <item x="1432"/>
        <item x="2536"/>
        <item x="2865"/>
        <item x="1532"/>
        <item x="423"/>
        <item x="2818"/>
        <item x="2546"/>
        <item x="2098"/>
        <item x="2723"/>
        <item x="1515"/>
        <item x="2903"/>
        <item x="2332"/>
        <item x="1729"/>
        <item x="2523"/>
        <item x="2432"/>
        <item x="377"/>
        <item x="2554"/>
        <item x="1073"/>
        <item x="1589"/>
        <item x="1391"/>
        <item x="112"/>
        <item x="2735"/>
        <item x="767"/>
        <item x="1582"/>
        <item x="1328"/>
        <item x="1979"/>
        <item x="647"/>
        <item x="736"/>
        <item x="895"/>
        <item x="2742"/>
        <item x="1847"/>
        <item x="2450"/>
        <item x="707"/>
        <item x="762"/>
        <item x="1682"/>
        <item x="2630"/>
        <item x="1218"/>
        <item x="1176"/>
        <item x="732"/>
        <item x="376"/>
        <item x="202"/>
        <item x="179"/>
        <item x="742"/>
        <item x="899"/>
        <item x="2673"/>
        <item x="41"/>
        <item x="2430"/>
        <item x="114"/>
        <item x="180"/>
        <item x="2762"/>
        <item x="795"/>
        <item x="694"/>
        <item x="1568"/>
        <item x="1021"/>
        <item x="2111"/>
        <item x="1831"/>
        <item x="1361"/>
        <item x="1708"/>
        <item x="2777"/>
        <item x="68"/>
        <item x="842"/>
        <item x="1684"/>
        <item x="2165"/>
        <item x="933"/>
        <item x="1214"/>
        <item x="2814"/>
        <item x="1191"/>
        <item x="1963"/>
        <item x="2025"/>
        <item x="2725"/>
        <item x="516"/>
        <item x="1385"/>
        <item x="2905"/>
        <item x="1150"/>
        <item x="1857"/>
        <item x="2162"/>
        <item x="550"/>
        <item x="1486"/>
        <item x="2220"/>
        <item x="40"/>
        <item x="1172"/>
        <item x="1597"/>
        <item x="2791"/>
        <item x="1478"/>
        <item x="1460"/>
        <item x="2418"/>
        <item x="1383"/>
        <item x="1076"/>
        <item x="2033"/>
        <item x="1323"/>
        <item x="2421"/>
        <item x="2719"/>
        <item x="1557"/>
        <item x="2533"/>
        <item x="885"/>
        <item x="2543"/>
        <item x="946"/>
        <item x="1377"/>
        <item x="1728"/>
        <item x="2549"/>
        <item x="2209"/>
        <item x="2596"/>
        <item x="2585"/>
        <item x="1669"/>
        <item x="2453"/>
        <item x="86"/>
        <item x="1276"/>
        <item x="473"/>
        <item x="1436"/>
        <item x="1358"/>
        <item x="36"/>
        <item x="1300"/>
        <item x="1805"/>
        <item x="1210"/>
        <item x="779"/>
        <item x="1437"/>
        <item x="1270"/>
        <item x="84"/>
        <item x="2829"/>
        <item x="956"/>
        <item x="2271"/>
        <item x="479"/>
        <item x="2855"/>
        <item x="1853"/>
        <item x="369"/>
        <item x="420"/>
        <item x="288"/>
        <item x="1607"/>
        <item x="117"/>
        <item x="2688"/>
        <item x="2847"/>
        <item x="2862"/>
        <item x="2167"/>
        <item x="808"/>
        <item x="618"/>
        <item x="2415"/>
        <item x="1159"/>
        <item x="2399"/>
        <item x="2224"/>
        <item x="2547"/>
        <item x="2556"/>
        <item x="1750"/>
        <item x="2531"/>
        <item x="1058"/>
        <item x="355"/>
        <item x="603"/>
        <item x="976"/>
        <item x="1190"/>
        <item x="2383"/>
        <item x="2495"/>
        <item x="2857"/>
        <item x="300"/>
        <item x="253"/>
        <item x="1926"/>
        <item x="1985"/>
        <item x="1927"/>
        <item x="934"/>
        <item x="450"/>
        <item x="1776"/>
        <item x="660"/>
        <item x="1329"/>
        <item x="2388"/>
        <item x="1422"/>
        <item x="472"/>
        <item x="1291"/>
        <item x="1959"/>
        <item x="580"/>
        <item x="1470"/>
        <item x="2184"/>
        <item x="2384"/>
        <item x="1659"/>
        <item x="1694"/>
        <item x="187"/>
        <item x="1484"/>
        <item x="510"/>
        <item x="371"/>
        <item x="2191"/>
        <item x="2679"/>
        <item x="2888"/>
        <item x="183"/>
        <item x="1738"/>
        <item x="1673"/>
        <item x="307"/>
        <item x="1057"/>
        <item x="862"/>
        <item x="2684"/>
        <item x="517"/>
        <item x="168"/>
        <item x="1435"/>
        <item x="1612"/>
        <item x="2633"/>
        <item x="2838"/>
        <item x="631"/>
        <item x="2323"/>
        <item x="332"/>
        <item x="1513"/>
        <item x="1434"/>
        <item x="2363"/>
        <item x="2352"/>
        <item x="2145"/>
        <item x="2326"/>
        <item x="2452"/>
        <item x="1348"/>
        <item x="2608"/>
        <item x="1459"/>
        <item x="415"/>
        <item x="2270"/>
        <item x="2321"/>
        <item x="2878"/>
        <item x="2188"/>
        <item x="1236"/>
        <item x="1003"/>
        <item x="2592"/>
        <item x="950"/>
        <item x="1819"/>
        <item x="1679"/>
        <item x="2718"/>
        <item x="802"/>
        <item x="2142"/>
        <item x="2168"/>
        <item x="2129"/>
        <item x="421"/>
        <item x="593"/>
        <item x="1047"/>
        <item x="1865"/>
        <item x="2115"/>
        <item x="1794"/>
        <item x="2148"/>
        <item x="2902"/>
        <item x="2193"/>
        <item x="1749"/>
        <item x="1701"/>
        <item x="632"/>
        <item x="2631"/>
        <item x="1229"/>
        <item x="1656"/>
        <item x="2891"/>
        <item x="2591"/>
        <item x="911"/>
        <item x="741"/>
        <item x="1310"/>
        <item x="2344"/>
        <item x="2866"/>
        <item x="1629"/>
        <item x="411"/>
        <item x="1398"/>
        <item x="1343"/>
        <item x="790"/>
        <item x="1034"/>
        <item x="731"/>
        <item x="399"/>
        <item x="2035"/>
        <item x="1017"/>
        <item x="940"/>
        <item x="1500"/>
        <item x="967"/>
        <item x="1068"/>
        <item x="383"/>
        <item x="1933"/>
        <item x="2305"/>
        <item x="1965"/>
        <item x="2081"/>
        <item x="1978"/>
        <item x="1362"/>
        <item x="1364"/>
        <item x="292"/>
        <item x="1571"/>
        <item x="1692"/>
        <item x="230"/>
        <item x="91"/>
        <item x="1396"/>
        <item x="1491"/>
        <item x="2368"/>
        <item x="1351"/>
        <item x="1220"/>
        <item x="1736"/>
        <item x="309"/>
        <item x="1075"/>
        <item x="296"/>
        <item x="1514"/>
        <item x="1035"/>
        <item x="351"/>
        <item x="715"/>
        <item x="47"/>
        <item x="749"/>
        <item x="1250"/>
        <item x="2118"/>
        <item x="151"/>
        <item x="25"/>
        <item x="888"/>
        <item x="2039"/>
        <item x="2590"/>
        <item x="71"/>
        <item x="391"/>
        <item x="922"/>
        <item x="1283"/>
        <item x="675"/>
        <item x="1878"/>
        <item x="821"/>
        <item x="540"/>
        <item x="2053"/>
        <item x="2107"/>
        <item x="2255"/>
        <item x="2793"/>
        <item x="1239"/>
        <item x="2824"/>
        <item x="2580"/>
        <item x="1272"/>
        <item x="2413"/>
        <item x="2713"/>
        <item x="1546"/>
        <item x="2117"/>
        <item x="1294"/>
        <item x="1299"/>
        <item x="699"/>
        <item x="2783"/>
        <item x="1957"/>
        <item x="146"/>
        <item x="1810"/>
        <item x="1851"/>
        <item x="2304"/>
        <item x="1141"/>
        <item x="944"/>
        <item x="965"/>
        <item x="1504"/>
        <item x="2581"/>
        <item x="2539"/>
        <item x="2722"/>
        <item x="1523"/>
        <item x="108"/>
        <item x="325"/>
        <item x="1055"/>
        <item x="831"/>
        <item x="2879"/>
        <item x="1209"/>
        <item x="621"/>
        <item x="426"/>
        <item x="2029"/>
        <item x="1480"/>
        <item x="2512"/>
        <item x="784"/>
        <item x="1579"/>
        <item x="801"/>
        <item x="8"/>
        <item x="1152"/>
        <item x="1183"/>
        <item x="971"/>
        <item x="2702"/>
        <item x="796"/>
        <item x="297"/>
        <item x="2811"/>
        <item x="78"/>
        <item x="1877"/>
        <item x="1487"/>
        <item x="125"/>
        <item x="1505"/>
        <item x="1662"/>
        <item x="1369"/>
        <item x="486"/>
        <item x="2561"/>
        <item x="1867"/>
        <item x="2806"/>
        <item x="827"/>
        <item x="1253"/>
        <item x="629"/>
        <item x="611"/>
        <item x="2660"/>
        <item x="2634"/>
        <item x="1453"/>
        <item x="1595"/>
        <item x="830"/>
        <item x="679"/>
        <item x="918"/>
        <item x="2054"/>
        <item x="338"/>
        <item x="751"/>
        <item x="1680"/>
        <item x="1097"/>
        <item x="937"/>
        <item x="919"/>
        <item x="152"/>
        <item x="1976"/>
        <item x="2103"/>
        <item x="231"/>
        <item x="1243"/>
        <item x="2697"/>
        <item x="1997"/>
        <item x="1481"/>
        <item x="2083"/>
        <item x="456"/>
        <item x="1987"/>
        <item x="85"/>
        <item x="397"/>
        <item x="49"/>
        <item x="1473"/>
        <item x="782"/>
        <item x="155"/>
        <item x="2577"/>
        <item x="2170"/>
        <item x="1087"/>
        <item x="2351"/>
        <item x="2429"/>
        <item x="953"/>
        <item x="1632"/>
        <item x="324"/>
        <item x="886"/>
        <item x="154"/>
        <item x="217"/>
        <item x="1292"/>
        <item x="2222"/>
        <item x="1665"/>
        <item x="1973"/>
        <item x="1244"/>
        <item x="1169"/>
        <item x="552"/>
        <item x="730"/>
        <item x="833"/>
        <item x="165"/>
        <item x="1583"/>
        <item x="2248"/>
        <item x="1806"/>
        <item x="1065"/>
        <item x="1519"/>
        <item x="1900"/>
        <item x="1061"/>
        <item x="2327"/>
        <item x="744"/>
        <item x="2433"/>
        <item x="1178"/>
        <item x="509"/>
        <item x="1479"/>
        <item x="750"/>
        <item x="568"/>
        <item x="2360"/>
        <item x="1932"/>
        <item x="1455"/>
        <item x="62"/>
        <item x="80"/>
        <item x="2607"/>
        <item x="2707"/>
        <item x="1166"/>
        <item x="142"/>
        <item x="1309"/>
        <item x="1042"/>
        <item x="739"/>
        <item x="1920"/>
        <item x="1654"/>
        <item x="2286"/>
        <item x="2068"/>
        <item x="1716"/>
        <item x="2312"/>
        <item x="599"/>
        <item x="34"/>
        <item x="2834"/>
        <item x="2073"/>
        <item x="529"/>
        <item x="2754"/>
        <item x="330"/>
        <item x="1170"/>
        <item x="1380"/>
        <item x="822"/>
        <item x="35"/>
        <item x="2242"/>
        <item x="1101"/>
        <item x="2772"/>
        <item x="2441"/>
        <item x="2225"/>
        <item x="2190"/>
        <item x="359"/>
        <item x="1024"/>
        <item x="1409"/>
        <item x="2000"/>
        <item x="1954"/>
        <item x="407"/>
        <item x="1345"/>
        <item x="1897"/>
        <item x="2155"/>
        <item x="2105"/>
        <item x="556"/>
        <item x="713"/>
        <item x="1913"/>
        <item x="1131"/>
        <item x="2370"/>
        <item x="1099"/>
        <item x="2003"/>
        <item x="2841"/>
        <item x="191"/>
        <item x="2093"/>
        <item x="1991"/>
        <item x="1334"/>
        <item x="363"/>
        <item x="989"/>
        <item x="2009"/>
        <item x="1845"/>
        <item x="2391"/>
        <item x="2125"/>
        <item x="2756"/>
        <item x="2278"/>
        <item x="2753"/>
        <item x="1741"/>
        <item x="346"/>
        <item x="1303"/>
        <item x="988"/>
        <item x="1427"/>
        <item x="1655"/>
        <item x="1861"/>
        <item x="2158"/>
        <item x="1555"/>
        <item x="1696"/>
        <item x="1156"/>
        <item x="1775"/>
        <item x="2381"/>
        <item x="2358"/>
        <item x="1799"/>
        <item x="2839"/>
        <item x="2574"/>
        <item x="2610"/>
        <item x="1234"/>
        <item x="2476"/>
        <item x="2880"/>
        <item x="301"/>
        <item x="176"/>
        <item x="1019"/>
        <item x="197"/>
        <item x="673"/>
        <item x="806"/>
        <item x="2325"/>
        <item x="1931"/>
        <item x="2173"/>
        <item x="1347"/>
        <item x="1641"/>
        <item x="1225"/>
        <item x="171"/>
        <item x="2836"/>
        <item x="1295"/>
        <item x="2028"/>
        <item x="2092"/>
        <item x="2289"/>
        <item x="2147"/>
        <item x="1863"/>
        <item x="2208"/>
        <item x="2016"/>
        <item x="2744"/>
        <item x="2604"/>
        <item x="109"/>
        <item x="1130"/>
        <item x="2627"/>
        <item x="2598"/>
        <item x="1668"/>
        <item x="2336"/>
        <item x="2285"/>
        <item x="2313"/>
        <item x="374"/>
        <item x="2696"/>
        <item x="1260"/>
        <item x="1731"/>
        <item x="2437"/>
        <item x="2520"/>
        <item x="2727"/>
        <item x="617"/>
        <item x="1408"/>
        <item x="1162"/>
        <item x="820"/>
        <item x="219"/>
        <item x="1724"/>
        <item x="2572"/>
        <item x="1233"/>
        <item x="2595"/>
        <item x="1751"/>
        <item x="1069"/>
        <item x="2479"/>
        <item x="463"/>
        <item x="1545"/>
        <item x="866"/>
        <item x="785"/>
        <item x="2160"/>
        <item x="1755"/>
        <item x="289"/>
        <item x="2390"/>
        <item x="1230"/>
        <item x="427"/>
        <item x="368"/>
        <item x="275"/>
        <item x="265"/>
        <item x="2784"/>
        <item x="505"/>
        <item x="2854"/>
        <item x="2290"/>
        <item x="735"/>
        <item x="766"/>
        <item x="1732"/>
        <item x="87"/>
        <item x="2602"/>
        <item x="1822"/>
        <item x="1762"/>
        <item x="2319"/>
        <item x="2477"/>
        <item x="51"/>
        <item x="73"/>
        <item x="1393"/>
        <item x="562"/>
        <item x="1342"/>
        <item x="671"/>
        <item x="317"/>
        <item x="601"/>
        <item x="27"/>
        <item x="1298"/>
        <item x="2551"/>
        <item x="448"/>
        <item x="1184"/>
        <item x="640"/>
        <item x="1451"/>
        <item x="1864"/>
        <item x="598"/>
        <item x="2799"/>
        <item x="743"/>
        <item x="974"/>
        <item x="527"/>
        <item x="645"/>
        <item x="1695"/>
        <item x="2787"/>
        <item x="1603"/>
        <item x="2088"/>
        <item x="2629"/>
        <item x="1406"/>
        <item x="2156"/>
        <item x="437"/>
        <item x="794"/>
        <item x="1304"/>
        <item x="939"/>
        <item x="2161"/>
        <item x="670"/>
        <item x="211"/>
        <item x="522"/>
        <item x="1110"/>
        <item x="622"/>
        <item x="1212"/>
        <item x="1715"/>
        <item x="1790"/>
        <item x="913"/>
        <item x="1227"/>
        <item x="1485"/>
        <item x="1402"/>
        <item x="139"/>
        <item x="856"/>
        <item x="1038"/>
        <item x="1489"/>
        <item x="1711"/>
        <item x="2460"/>
        <item x="1524"/>
        <item x="686"/>
        <item x="565"/>
        <item x="212"/>
        <item x="482"/>
        <item x="126"/>
        <item x="1712"/>
        <item x="1346"/>
        <item x="637"/>
        <item x="2350"/>
        <item x="341"/>
        <item x="1116"/>
        <item x="2550"/>
        <item x="2119"/>
        <item x="2542"/>
        <item x="422"/>
        <item x="1764"/>
        <item x="162"/>
        <item x="650"/>
        <item x="161"/>
        <item x="465"/>
        <item x="2407"/>
        <item x="1535"/>
        <item x="668"/>
        <item x="646"/>
        <item x="2728"/>
        <item x="2154"/>
        <item x="1928"/>
        <item x="912"/>
        <item x="1015"/>
        <item x="2177"/>
        <item x="2038"/>
        <item x="1224"/>
        <item x="283"/>
        <item x="2223"/>
        <item x="2527"/>
        <item x="234"/>
        <item x="470"/>
        <item x="798"/>
        <item x="2082"/>
        <item x="2226"/>
        <item x="1852"/>
        <item x="57"/>
        <item x="1827"/>
        <item x="1132"/>
        <item x="1768"/>
        <item x="1441"/>
        <item x="1215"/>
        <item x="544"/>
        <item x="2869"/>
        <item x="2284"/>
        <item x="1020"/>
        <item x="2490"/>
        <item x="1008"/>
        <item x="1039"/>
        <item x="914"/>
        <item x="963"/>
        <item x="2643"/>
        <item x="331"/>
        <item x="2868"/>
        <item x="1311"/>
        <item x="2169"/>
        <item x="452"/>
        <item x="1561"/>
        <item x="1988"/>
        <item x="128"/>
        <item x="2324"/>
        <item x="869"/>
        <item x="705"/>
        <item x="2411"/>
        <item x="2532"/>
        <item x="1471"/>
        <item x="526"/>
        <item x="10"/>
        <item x="997"/>
        <item x="1375"/>
        <item x="1814"/>
        <item x="454"/>
        <item x="2195"/>
        <item x="1301"/>
        <item x="1934"/>
        <item x="2393"/>
        <item x="1766"/>
        <item x="849"/>
        <item x="678"/>
        <item x="569"/>
        <item x="1925"/>
        <item x="2126"/>
        <item x="2345"/>
        <item x="193"/>
        <item x="2268"/>
        <item x="812"/>
        <item x="213"/>
        <item x="252"/>
        <item x="414"/>
        <item x="873"/>
        <item x="1745"/>
        <item x="194"/>
        <item x="1638"/>
        <item x="23"/>
        <item x="277"/>
        <item x="2501"/>
        <item x="829"/>
        <item x="2253"/>
        <item x="1648"/>
        <item x="1800"/>
        <item x="2018"/>
        <item x="2535"/>
        <item x="2"/>
        <item x="900"/>
        <item x="236"/>
        <item x="137"/>
        <item x="290"/>
        <item x="394"/>
        <item x="298"/>
        <item x="1140"/>
        <item x="64"/>
        <item x="1915"/>
        <item x="877"/>
        <item x="262"/>
        <item x="357"/>
        <item x="560"/>
        <item x="1090"/>
        <item x="2682"/>
        <item x="1463"/>
        <item x="1254"/>
        <item x="2213"/>
        <item x="115"/>
        <item x="1226"/>
        <item x="2180"/>
        <item x="195"/>
        <item x="2864"/>
        <item x="1004"/>
        <item x="1657"/>
        <item x="1488"/>
        <item x="2446"/>
        <item x="2579"/>
        <item x="1078"/>
        <item x="428"/>
        <item x="2457"/>
        <item x="2743"/>
        <item x="791"/>
        <item x="2152"/>
        <item x="1677"/>
        <item x="1912"/>
        <item x="1449"/>
        <item x="460"/>
        <item x="1624"/>
        <item x="404"/>
        <item x="1765"/>
        <item x="1349"/>
        <item x="2526"/>
        <item x="1770"/>
        <item x="2856"/>
        <item x="12"/>
        <item x="2127"/>
        <item x="2037"/>
        <item x="244"/>
        <item x="756"/>
        <item x="395"/>
        <item x="390"/>
        <item x="1862"/>
        <item x="487"/>
        <item x="664"/>
        <item x="304"/>
        <item x="1059"/>
        <item x="451"/>
        <item x="1368"/>
        <item x="1324"/>
        <item x="2567"/>
        <item x="839"/>
        <item x="734"/>
        <item x="2863"/>
        <item x="26"/>
        <item x="1266"/>
        <item x="557"/>
        <item x="284"/>
        <item x="1454"/>
        <item x="215"/>
        <item x="1066"/>
        <item x="1327"/>
        <item x="1590"/>
        <item x="328"/>
        <item x="1198"/>
        <item x="2366"/>
        <item x="1608"/>
        <item x="539"/>
        <item x="285"/>
        <item x="218"/>
        <item x="818"/>
        <item x="11"/>
        <item x="851"/>
        <item x="1023"/>
        <item x="1880"/>
        <item x="897"/>
        <item x="2472"/>
        <item x="249"/>
        <item x="246"/>
        <item x="638"/>
        <item x="295"/>
        <item x="813"/>
        <item x="1077"/>
        <item x="352"/>
        <item x="959"/>
        <item x="2482"/>
        <item x="2849"/>
        <item x="1683"/>
        <item x="2700"/>
        <item x="2064"/>
        <item x="375"/>
        <item x="439"/>
        <item x="1558"/>
        <item x="955"/>
        <item x="1438"/>
        <item x="2247"/>
        <item x="2135"/>
        <item x="987"/>
        <item x="1108"/>
        <item x="1094"/>
        <item x="263"/>
        <item x="904"/>
        <item x="396"/>
        <item x="1456"/>
        <item x="458"/>
        <item x="1447"/>
        <item x="167"/>
        <item x="757"/>
        <item x="382"/>
        <item x="977"/>
        <item x="360"/>
        <item x="1506"/>
        <item x="581"/>
        <item x="769"/>
        <item x="205"/>
        <item x="20"/>
        <item x="690"/>
        <item x="863"/>
        <item x="1335"/>
        <item x="1171"/>
        <item x="2628"/>
        <item x="2514"/>
        <item x="697"/>
        <item x="2825"/>
        <item x="2894"/>
        <item x="1596"/>
        <item x="464"/>
        <item x="2525"/>
        <item x="2159"/>
        <item x="483"/>
        <item x="372"/>
        <item x="2588"/>
        <item x="2346"/>
        <item x="1121"/>
        <item x="2288"/>
        <item x="2502"/>
        <item x="430"/>
        <item x="1100"/>
        <item x="2693"/>
        <item x="1036"/>
        <item x="2141"/>
        <item x="2443"/>
        <item x="1994"/>
        <item x="2537"/>
        <item x="1798"/>
        <item x="2229"/>
        <item x="2377"/>
        <item x="2149"/>
        <item x="2573"/>
        <item x="2373"/>
        <item x="1578"/>
        <item x="898"/>
        <item x="1011"/>
        <item x="2095"/>
        <item x="302"/>
        <item x="2786"/>
        <item x="2639"/>
        <item x="1448"/>
        <item x="2497"/>
        <item x="314"/>
        <item x="1344"/>
        <item x="169"/>
        <item x="1104"/>
        <item x="2198"/>
        <item x="1118"/>
        <item x="1600"/>
        <item x="1325"/>
        <item x="2231"/>
        <item x="2109"/>
        <item x="2823"/>
        <item x="2620"/>
        <item x="1095"/>
        <item x="2251"/>
        <item x="1858"/>
        <item x="1727"/>
        <item x="1839"/>
        <item x="2655"/>
        <item x="2505"/>
        <item x="1426"/>
        <item x="2317"/>
        <item x="1674"/>
        <item x="2113"/>
        <item x="474"/>
        <item x="2174"/>
        <item x="1886"/>
        <item x="1507"/>
        <item x="2065"/>
        <item x="2010"/>
        <item x="1249"/>
        <item x="1228"/>
        <item x="1103"/>
        <item x="2904"/>
        <item x="2216"/>
        <item x="1474"/>
        <item x="2354"/>
        <item x="2238"/>
        <item x="2906"/>
        <item x="2480"/>
        <item x="2061"/>
        <item x="2128"/>
        <item x="2412"/>
        <item x="2318"/>
        <item x="1999"/>
        <item x="1356"/>
        <item x="1431"/>
        <item x="2599"/>
        <item x="966"/>
        <item x="18"/>
        <item x="2470"/>
        <item x="2699"/>
        <item x="2067"/>
        <item x="2044"/>
        <item x="2695"/>
        <item x="403"/>
        <item x="2087"/>
        <item x="1709"/>
        <item x="2343"/>
        <item x="2530"/>
        <item x="1866"/>
        <item x="2150"/>
        <item x="2246"/>
        <item x="2172"/>
        <item x="1916"/>
        <item x="1873"/>
        <item x="1520"/>
        <item x="1784"/>
        <item x="1606"/>
        <item x="1691"/>
        <item x="2861"/>
        <item x="1381"/>
        <item x="850"/>
        <item x="2759"/>
        <item x="2570"/>
        <item x="990"/>
        <item x="2691"/>
        <item x="1333"/>
        <item x="225"/>
        <item x="82"/>
        <item x="4"/>
        <item x="459"/>
        <item x="1575"/>
        <item x="2648"/>
        <item x="2711"/>
        <item x="2303"/>
        <item x="2014"/>
        <item x="2804"/>
        <item x="582"/>
        <item x="964"/>
        <item x="1205"/>
        <item x="1305"/>
        <item x="480"/>
        <item x="1444"/>
        <item x="2254"/>
        <item x="1483"/>
        <item x="884"/>
        <item x="2279"/>
        <item x="1465"/>
        <item x="551"/>
        <item x="2755"/>
        <item x="2322"/>
        <item x="2798"/>
        <item x="1238"/>
        <item x="274"/>
        <item x="384"/>
        <item x="727"/>
        <item x="381"/>
        <item x="13"/>
        <item x="995"/>
        <item x="2051"/>
        <item x="2750"/>
        <item x="1946"/>
        <item x="2675"/>
        <item x="1138"/>
        <item x="655"/>
        <item x="2371"/>
        <item x="696"/>
        <item x="1621"/>
        <item x="1107"/>
        <item x="1528"/>
        <item x="2414"/>
        <item x="425"/>
        <item x="1793"/>
        <item x="1720"/>
        <item x="501"/>
        <item x="541"/>
        <item x="1816"/>
        <item x="777"/>
        <item x="2017"/>
        <item x="1366"/>
        <item x="1317"/>
        <item x="549"/>
        <item x="2830"/>
        <item x="1028"/>
        <item x="1151"/>
        <item x="968"/>
        <item x="1056"/>
        <item x="1049"/>
        <item x="2767"/>
        <item x="2233"/>
        <item x="419"/>
        <item x="1616"/>
        <item x="2015"/>
        <item x="1881"/>
        <item x="1415"/>
        <item x="1288"/>
        <item x="1541"/>
        <item x="129"/>
        <item x="616"/>
        <item x="1401"/>
        <item x="93"/>
        <item x="1353"/>
        <item x="787"/>
        <item x="2342"/>
        <item x="2143"/>
        <item x="120"/>
        <item x="1181"/>
        <item x="1966"/>
        <item x="135"/>
        <item x="2163"/>
        <item x="1952"/>
        <item x="1747"/>
        <item x="1278"/>
        <item x="1200"/>
        <item x="2734"/>
        <item x="1114"/>
        <item x="492"/>
        <item x="140"/>
        <item x="719"/>
        <item x="2445"/>
        <item x="199"/>
        <item x="2293"/>
        <item x="2273"/>
        <item x="2733"/>
        <item x="1119"/>
        <item x="1721"/>
        <item x="776"/>
        <item x="90"/>
        <item x="1070"/>
        <item x="2183"/>
        <item x="387"/>
        <item x="1530"/>
        <item x="2484"/>
        <item x="1246"/>
        <item x="2491"/>
        <item x="2400"/>
        <item x="247"/>
        <item x="499"/>
        <item x="2668"/>
        <item x="1142"/>
        <item x="19"/>
        <item x="1939"/>
        <item x="2858"/>
        <item x="2410"/>
        <item x="2657"/>
        <item x="441"/>
        <item x="1287"/>
        <item x="1905"/>
        <item x="2752"/>
        <item x="2232"/>
        <item x="1984"/>
        <item x="1733"/>
        <item x="101"/>
        <item x="1772"/>
        <item x="2031"/>
        <item x="190"/>
        <item x="957"/>
        <item x="2875"/>
        <item x="1211"/>
        <item x="2069"/>
        <item x="1475"/>
        <item x="1811"/>
        <item x="1730"/>
        <item x="781"/>
        <item x="2635"/>
        <item x="651"/>
        <item x="1414"/>
        <item x="1041"/>
        <item x="2309"/>
        <item x="1529"/>
        <item x="2291"/>
        <item x="2739"/>
        <item x="188"/>
        <item x="2680"/>
        <item x="445"/>
        <item x="1137"/>
        <item x="189"/>
        <item x="597"/>
        <item x="2899"/>
        <item x="373"/>
        <item x="754"/>
        <item x="164"/>
        <item x="1379"/>
        <item x="347"/>
        <item x="1838"/>
        <item x="99"/>
        <item x="929"/>
        <item x="299"/>
        <item x="641"/>
        <item x="1646"/>
        <item x="2612"/>
        <item x="2496"/>
        <item x="1330"/>
        <item x="1196"/>
        <item x="828"/>
        <item x="386"/>
        <item x="1587"/>
        <item x="1074"/>
        <item x="788"/>
        <item x="1370"/>
        <item x="204"/>
        <item x="548"/>
        <item x="424"/>
        <item x="814"/>
        <item x="1424"/>
        <item x="2023"/>
        <item x="2809"/>
        <item x="2218"/>
        <item x="1168"/>
        <item x="630"/>
        <item x="1633"/>
        <item x="438"/>
        <item x="1785"/>
        <item x="1467"/>
        <item x="235"/>
        <item x="1944"/>
        <item x="2778"/>
        <item x="1758"/>
        <item x="2605"/>
        <item x="1262"/>
        <item x="1013"/>
        <item x="1512"/>
        <item x="1686"/>
        <item x="1242"/>
        <item x="1834"/>
        <item x="2826"/>
        <item x="159"/>
        <item x="1860"/>
        <item x="1619"/>
        <item x="1795"/>
        <item x="958"/>
        <item x="792"/>
        <item x="2386"/>
        <item x="1525"/>
        <item x="1998"/>
        <item x="1219"/>
        <item x="2827"/>
        <item x="1690"/>
        <item x="666"/>
        <item x="1269"/>
        <item x="573"/>
        <item x="1531"/>
        <item x="970"/>
        <item x="2185"/>
        <item x="2500"/>
        <item x="1640"/>
        <item x="1251"/>
        <item x="2776"/>
        <item x="442"/>
        <item x="2202"/>
        <item x="986"/>
        <item x="208"/>
        <item x="606"/>
        <item x="1780"/>
        <item x="2228"/>
        <item x="537"/>
        <item x="595"/>
        <item x="2146"/>
        <item x="857"/>
        <item x="875"/>
        <item x="1341"/>
        <item x="1113"/>
        <item x="2215"/>
        <item x="1105"/>
        <item x="902"/>
        <item x="1411"/>
        <item x="2002"/>
        <item x="2131"/>
        <item x="2207"/>
        <item x="16"/>
        <item x="1918"/>
        <item x="221"/>
        <item x="1631"/>
        <item x="2206"/>
        <item x="1789"/>
        <item x="1372"/>
        <item x="28"/>
        <item x="2805"/>
        <item x="1442"/>
        <item x="2026"/>
        <item x="1490"/>
        <item x="1388"/>
        <item x="2122"/>
        <item x="1009"/>
        <item x="712"/>
        <item x="241"/>
        <item x="319"/>
        <item x="2889"/>
        <item x="2566"/>
        <item x="2624"/>
        <item x="600"/>
        <item x="2690"/>
        <item x="1352"/>
        <item x="2488"/>
        <item x="1767"/>
        <item x="1518"/>
        <item x="1386"/>
        <item x="2243"/>
        <item x="2810"/>
        <item x="1960"/>
        <item x="817"/>
        <item x="33"/>
        <item x="147"/>
        <item x="1774"/>
        <item x="1771"/>
        <item x="1586"/>
        <item x="2882"/>
        <item x="2509"/>
        <item x="1576"/>
        <item x="952"/>
        <item x="1086"/>
        <item x="1192"/>
        <item x="2837"/>
        <item x="2280"/>
        <item x="2870"/>
        <item x="1420"/>
        <item x="44"/>
        <item x="2047"/>
        <item x="1022"/>
        <item x="1354"/>
        <item x="1585"/>
        <item x="39"/>
        <item x="879"/>
        <item x="1339"/>
        <item x="401"/>
        <item x="1719"/>
        <item x="2485"/>
        <item x="1697"/>
        <item x="69"/>
        <item x="48"/>
        <item x="1413"/>
        <item x="102"/>
        <item x="1081"/>
        <item x="2769"/>
        <item x="2843"/>
        <item x="1777"/>
        <item x="677"/>
        <item x="1990"/>
        <item x="1290"/>
        <item x="2475"/>
        <item x="157"/>
        <item x="883"/>
        <item x="1989"/>
        <item x="344"/>
        <item x="1815"/>
        <item x="2187"/>
        <item x="810"/>
        <item x="506"/>
        <item x="1416"/>
        <item x="380"/>
        <item x="148"/>
        <item x="945"/>
        <item x="511"/>
        <item x="1971"/>
        <item x="608"/>
        <item x="2529"/>
        <item x="42"/>
        <item x="530"/>
        <item x="758"/>
        <item x="449"/>
        <item x="2259"/>
        <item x="1350"/>
        <item x="2636"/>
        <item x="343"/>
        <item x="846"/>
        <item x="644"/>
        <item x="724"/>
        <item x="772"/>
        <item x="410"/>
        <item x="700"/>
        <item x="2250"/>
        <item x="268"/>
        <item x="269"/>
        <item x="1752"/>
        <item x="370"/>
        <item x="2835"/>
        <item x="58"/>
        <item x="1062"/>
        <item x="1713"/>
        <item x="2515"/>
        <item x="2024"/>
        <item x="1149"/>
        <item x="2099"/>
        <item x="714"/>
        <item x="2528"/>
        <item x="1781"/>
        <item x="2729"/>
        <item x="1859"/>
        <item x="889"/>
        <item x="2666"/>
        <item x="2212"/>
        <item x="2802"/>
        <item x="662"/>
        <item x="2883"/>
        <item x="892"/>
        <item x="1088"/>
        <item x="1837"/>
        <item x="2201"/>
        <item x="2032"/>
        <item x="1821"/>
        <item x="2338"/>
        <item x="747"/>
        <item x="2845"/>
        <item x="721"/>
        <item x="1874"/>
        <item x="576"/>
        <item x="2316"/>
        <item t="default"/>
      </items>
      <autoSortScope>
        <pivotArea dataOnly="0" outline="0" fieldPosition="0">
          <references count="1">
            <reference field="4294967294" count="1" selected="0">
              <x v="0"/>
            </reference>
          </references>
        </pivotArea>
      </autoSortScope>
    </pivotField>
    <pivotField showAll="0"/>
    <pivotField showAll="0">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pivotField>
    <pivotField showAll="0"/>
    <pivotField showAll="0"/>
    <pivotField showAll="0"/>
    <pivotField showAll="0"/>
    <pivotField showAll="0"/>
    <pivotField showAll="0"/>
    <pivotField numFmtId="164" showAll="0"/>
    <pivotField showAll="0"/>
    <pivotField showAll="0"/>
    <pivotField showAll="0"/>
  </pivotFields>
  <rowFields count="1">
    <field x="7"/>
  </rowFields>
  <rowItems count="11">
    <i>
      <x v="2876"/>
    </i>
    <i>
      <x v="504"/>
    </i>
    <i>
      <x v="2627"/>
    </i>
    <i>
      <x v="718"/>
    </i>
    <i>
      <x v="2405"/>
    </i>
    <i>
      <x v="2626"/>
    </i>
    <i>
      <x v="2302"/>
    </i>
    <i>
      <x v="1344"/>
    </i>
    <i>
      <x v="212"/>
    </i>
    <i>
      <x v="1811"/>
    </i>
    <i>
      <x v="2711"/>
    </i>
  </rowItems>
  <colItems count="1">
    <i/>
  </colItems>
  <dataFields count="1">
    <dataField name="No. of Movie " fld="0" subtotal="count" baseField="7" baseItem="0"/>
  </dataFields>
  <chartFormats count="12">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7" count="1" selected="0">
            <x v="2876"/>
          </reference>
        </references>
      </pivotArea>
    </chartFormat>
    <chartFormat chart="8" format="15">
      <pivotArea type="data" outline="0" fieldPosition="0">
        <references count="2">
          <reference field="4294967294" count="1" selected="0">
            <x v="0"/>
          </reference>
          <reference field="7" count="1" selected="0">
            <x v="504"/>
          </reference>
        </references>
      </pivotArea>
    </chartFormat>
    <chartFormat chart="8" format="16">
      <pivotArea type="data" outline="0" fieldPosition="0">
        <references count="2">
          <reference field="4294967294" count="1" selected="0">
            <x v="0"/>
          </reference>
          <reference field="7" count="1" selected="0">
            <x v="2627"/>
          </reference>
        </references>
      </pivotArea>
    </chartFormat>
    <chartFormat chart="8" format="17">
      <pivotArea type="data" outline="0" fieldPosition="0">
        <references count="2">
          <reference field="4294967294" count="1" selected="0">
            <x v="0"/>
          </reference>
          <reference field="7" count="1" selected="0">
            <x v="718"/>
          </reference>
        </references>
      </pivotArea>
    </chartFormat>
    <chartFormat chart="8" format="18">
      <pivotArea type="data" outline="0" fieldPosition="0">
        <references count="2">
          <reference field="4294967294" count="1" selected="0">
            <x v="0"/>
          </reference>
          <reference field="7" count="1" selected="0">
            <x v="2405"/>
          </reference>
        </references>
      </pivotArea>
    </chartFormat>
    <chartFormat chart="8" format="19">
      <pivotArea type="data" outline="0" fieldPosition="0">
        <references count="2">
          <reference field="4294967294" count="1" selected="0">
            <x v="0"/>
          </reference>
          <reference field="7" count="1" selected="0">
            <x v="2626"/>
          </reference>
        </references>
      </pivotArea>
    </chartFormat>
    <chartFormat chart="8" format="20">
      <pivotArea type="data" outline="0" fieldPosition="0">
        <references count="2">
          <reference field="4294967294" count="1" selected="0">
            <x v="0"/>
          </reference>
          <reference field="7" count="1" selected="0">
            <x v="2302"/>
          </reference>
        </references>
      </pivotArea>
    </chartFormat>
    <chartFormat chart="8" format="21">
      <pivotArea type="data" outline="0" fieldPosition="0">
        <references count="2">
          <reference field="4294967294" count="1" selected="0">
            <x v="0"/>
          </reference>
          <reference field="7" count="1" selected="0">
            <x v="1344"/>
          </reference>
        </references>
      </pivotArea>
    </chartFormat>
    <chartFormat chart="8" format="22">
      <pivotArea type="data" outline="0" fieldPosition="0">
        <references count="2">
          <reference field="4294967294" count="1" selected="0">
            <x v="0"/>
          </reference>
          <reference field="7" count="1" selected="0">
            <x v="212"/>
          </reference>
        </references>
      </pivotArea>
    </chartFormat>
    <chartFormat chart="8" format="23">
      <pivotArea type="data" outline="0" fieldPosition="0">
        <references count="2">
          <reference field="4294967294" count="1" selected="0">
            <x v="0"/>
          </reference>
          <reference field="7" count="1" selected="0">
            <x v="1811"/>
          </reference>
        </references>
      </pivotArea>
    </chartFormat>
    <chartFormat chart="8" format="24">
      <pivotArea type="data" outline="0" fieldPosition="0">
        <references count="2">
          <reference field="4294967294" count="1" selected="0">
            <x v="0"/>
          </reference>
          <reference field="7" count="1" selected="0">
            <x v="271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13E9A2A-8909-46D7-A291-B93651107B52}"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913" firstHeaderRow="1" firstDataRow="1" firstDataCol="1"/>
  <pivotFields count="20">
    <pivotField showAll="0"/>
    <pivotField showAll="0"/>
    <pivotField showAll="0"/>
    <pivotField showAll="0"/>
    <pivotField showAll="0"/>
    <pivotField showAll="0"/>
    <pivotField showAll="0"/>
    <pivotField axis="axisRow" showAll="0" sortType="descending">
      <items count="2908">
        <item sd="0" x="2116"/>
        <item x="65"/>
        <item sd="0" x="676"/>
        <item sd="0" x="435"/>
        <item sd="0" x="1667"/>
        <item sd="0" x="1195"/>
        <item sd="0" x="2049"/>
        <item sd="0" x="1744"/>
        <item sd="0" x="725"/>
        <item sd="0" x="1955"/>
        <item sd="0" x="2677"/>
        <item sd="0" x="855"/>
        <item sd="0" x="2741"/>
        <item sd="0" x="2442"/>
        <item sd="0" x="2283"/>
        <item sd="0" x="661"/>
        <item sd="0" x="2876"/>
        <item sd="0" x="2844"/>
        <item sd="0" x="1174"/>
        <item sd="0" x="434"/>
        <item sd="0" x="2008"/>
        <item sd="0" x="1825"/>
        <item sd="0" x="1148"/>
        <item sd="0" x="1144"/>
        <item sd="0" x="2736"/>
        <item sd="0" x="1610"/>
        <item sd="0" x="893"/>
        <item sd="0" x="2306"/>
        <item sd="0" x="2897"/>
        <item sd="0" x="2819"/>
        <item sd="0" x="272"/>
        <item sd="0" x="2534"/>
        <item sd="0" x="2048"/>
        <item sd="0" x="878"/>
        <item sd="0" x="2601"/>
        <item sd="0" x="2204"/>
        <item sd="0" x="2467"/>
        <item sd="0" x="489"/>
        <item sd="0" x="2871"/>
        <item sd="0" x="2506"/>
        <item sd="0" x="2056"/>
        <item sd="0" x="1681"/>
        <item sd="0" x="943"/>
        <item sd="0" x="98"/>
        <item sd="0" x="2072"/>
        <item sd="0" x="684"/>
        <item sd="0" x="1399"/>
        <item sd="0" x="1652"/>
        <item sd="0" x="153"/>
        <item sd="0" x="303"/>
        <item sd="0" x="1289"/>
        <item sd="0" x="485"/>
        <item sd="0" x="113"/>
        <item sd="0" x="30"/>
        <item sd="0" x="2236"/>
        <item sd="0" x="2518"/>
        <item sd="0" x="75"/>
        <item sd="0" x="1064"/>
        <item sd="0" x="2417"/>
        <item sd="0" x="170"/>
        <item sd="0" x="1053"/>
        <item sd="0" x="356"/>
        <item sd="0" x="196"/>
        <item sd="0" x="1950"/>
        <item sd="0" x="1357"/>
        <item sd="0" x="1559"/>
        <item sd="0" x="1127"/>
        <item sd="0" x="2559"/>
        <item sd="0" x="1723"/>
        <item sd="0" x="2606"/>
        <item sd="0" x="432"/>
        <item sd="0" x="2503"/>
        <item sd="0" x="2331"/>
        <item sd="0" x="2120"/>
        <item sd="0" x="2382"/>
        <item sd="0" x="1117"/>
        <item sd="0" x="2874"/>
        <item sd="0" x="1296"/>
        <item sd="0" x="1818"/>
        <item sd="0" x="1786"/>
        <item sd="0" x="1037"/>
        <item sd="0" x="982"/>
        <item sd="0" x="972"/>
        <item sd="0" x="2583"/>
        <item sd="0" x="2831"/>
        <item sd="0" x="2788"/>
        <item sd="0" x="1871"/>
        <item sd="0" x="1503"/>
        <item sd="0" x="2295"/>
        <item sd="0" x="1158"/>
        <item sd="0" x="172"/>
        <item sd="0" x="555"/>
        <item sd="0" x="178"/>
        <item sd="0" x="870"/>
        <item sd="0" x="1982"/>
        <item sd="0" x="2436"/>
        <item sd="0" x="1029"/>
        <item sd="0" x="2656"/>
        <item sd="0" x="2333"/>
        <item sd="0" x="2444"/>
        <item sd="0" x="203"/>
        <item sd="0" x="322"/>
        <item sd="0" x="2650"/>
        <item sd="0" x="2244"/>
        <item sd="0" x="1812"/>
        <item sd="0" x="2264"/>
        <item sd="0" x="2205"/>
        <item sd="0" x="2846"/>
        <item sd="0" x="348"/>
        <item sd="0" x="1604"/>
        <item sd="0" x="852"/>
        <item sd="0" x="1096"/>
        <item sd="0" x="1809"/>
        <item sd="0" x="447"/>
        <item sd="0" x="1592"/>
        <item sd="0" x="1891"/>
        <item sd="0" x="2745"/>
        <item sd="0" x="716"/>
        <item sd="0" x="2334"/>
        <item sd="0" x="2272"/>
        <item sd="0" x="2685"/>
        <item sd="0" x="578"/>
        <item sd="0" x="1722"/>
        <item sd="0" x="1133"/>
        <item sd="0" x="2658"/>
        <item sd="0" x="1331"/>
        <item sd="0" x="1134"/>
        <item sd="0" x="1204"/>
        <item sd="0" x="1743"/>
        <item sd="0" x="337"/>
        <item sd="0" x="481"/>
        <item sd="0" x="1783"/>
        <item sd="0" x="1533"/>
        <item sd="0" x="181"/>
        <item sd="0" x="1332"/>
        <item sd="0" x="1962"/>
        <item sd="0" x="1924"/>
        <item sd="0" x="2424"/>
        <item sd="0" x="2705"/>
        <item sd="0" x="1197"/>
        <item sd="0" x="1340"/>
        <item sd="0" x="1016"/>
        <item sd="0" x="2751"/>
        <item sd="0" x="2877"/>
        <item sd="0" x="1071"/>
        <item sd="0" x="1876"/>
        <item sd="0" x="2481"/>
        <item sd="0" x="1083"/>
        <item sd="0" x="2652"/>
        <item sd="0" x="2649"/>
        <item sd="0" x="2262"/>
        <item sd="0" x="2621"/>
        <item sd="0" x="710"/>
        <item sd="0" x="63"/>
        <item sd="0" x="1951"/>
        <item sd="0" x="2171"/>
        <item sd="0" x="1498"/>
        <item sd="0" x="1297"/>
        <item sd="0" x="1737"/>
        <item sd="0" x="1025"/>
        <item sd="0" x="2365"/>
        <item sd="0" x="753"/>
        <item sd="0" x="2761"/>
        <item sd="0" x="894"/>
        <item sd="0" x="538"/>
        <item sd="0" x="1949"/>
        <item sd="0" x="1321"/>
        <item sd="0" x="1395"/>
        <item sd="0" x="2062"/>
        <item sd="0" x="1147"/>
        <item sd="0" x="1499"/>
        <item sd="0" x="327"/>
        <item sd="0" x="1552"/>
        <item sd="0" x="2397"/>
        <item sd="0" x="1868"/>
        <item sd="0" x="2274"/>
        <item sd="0" x="2748"/>
        <item sd="0" x="2132"/>
        <item sd="0" x="2565"/>
        <item sd="0" x="1937"/>
        <item sd="0" x="2396"/>
        <item sd="0" x="2852"/>
        <item sd="0" x="1259"/>
        <item sd="0" x="2196"/>
        <item sd="0" x="429"/>
        <item sd="0" x="443"/>
        <item sd="0" x="1007"/>
        <item sd="0" x="66"/>
        <item sd="0" x="991"/>
        <item sd="0" x="227"/>
        <item sd="0" x="654"/>
        <item sd="0" x="2367"/>
        <item sd="0" x="2211"/>
        <item sd="0" x="2724"/>
        <item sd="0" x="2019"/>
        <item sd="0" x="1663"/>
        <item sd="0" x="1598"/>
        <item sd="0" x="924"/>
        <item sd="0" x="962"/>
        <item sd="0" x="1754"/>
        <item sd="0" x="1742"/>
        <item sd="0" x="2493"/>
        <item sd="0" x="920"/>
        <item sd="0" x="2438"/>
        <item sd="0" x="2654"/>
        <item sd="0" x="2613"/>
        <item sd="0" x="2359"/>
        <item sd="0" x="2281"/>
        <item sd="0" x="649"/>
        <item sd="0" x="276"/>
        <item sd="0" x="983"/>
        <item sd="0" x="2625"/>
        <item sd="0" x="222"/>
        <item sd="0" x="1030"/>
        <item sd="0" x="1647"/>
        <item sd="0" x="908"/>
        <item sd="0" x="1902"/>
        <item sd="0" x="1848"/>
        <item sd="0" x="2782"/>
        <item sd="0" x="999"/>
        <item sd="0" x="2800"/>
        <item sd="0" x="1188"/>
        <item sd="0" x="2040"/>
        <item sd="0" x="658"/>
        <item sd="0" x="2486"/>
        <item sd="0" x="2387"/>
        <item sd="0" x="2296"/>
        <item sd="0" x="1120"/>
        <item sd="0" x="2337"/>
        <item sd="0" x="1554"/>
        <item sd="0" x="2376"/>
        <item sd="0" x="1899"/>
        <item sd="0" x="2678"/>
        <item sd="0" x="2544"/>
        <item sd="0" x="1241"/>
        <item sd="0" x="1930"/>
        <item sd="0" x="484"/>
        <item sd="0" x="763"/>
        <item sd="0" x="610"/>
        <item sd="0" x="2074"/>
        <item sd="0" x="901"/>
        <item sd="0" x="815"/>
        <item sd="0" x="2330"/>
        <item sd="0" x="418"/>
        <item sd="0" x="2766"/>
        <item sd="0" x="1163"/>
        <item sd="0" x="1189"/>
        <item sd="0" x="2130"/>
        <item sd="0" x="1536"/>
        <item sd="0" x="623"/>
        <item sd="0" x="1268"/>
        <item sd="0" x="674"/>
        <item sd="0" x="1275"/>
        <item sd="0" x="928"/>
        <item sd="0" x="1588"/>
        <item sd="0" x="761"/>
        <item sd="0" x="320"/>
        <item sd="0" x="663"/>
        <item sd="0" x="2740"/>
        <item sd="0" x="978"/>
        <item sd="0" x="83"/>
        <item sd="0" x="467"/>
        <item sd="0" x="1635"/>
        <item sd="0" x="60"/>
        <item sd="0" x="2508"/>
        <item sd="0" x="531"/>
        <item sd="0" x="656"/>
        <item sd="0" x="1753"/>
        <item sd="0" x="1257"/>
        <item sd="0" x="996"/>
        <item sd="0" x="1670"/>
        <item sd="0" x="1791"/>
        <item sd="0" x="1084"/>
        <item sd="0" x="160"/>
        <item sd="0" x="2689"/>
        <item sd="0" x="1651"/>
        <item sd="0" x="143"/>
        <item sd="0" x="2785"/>
        <item sd="0" x="2768"/>
        <item sd="0" x="1748"/>
        <item sd="0" x="245"/>
        <item sd="0" x="1143"/>
        <item sd="0" x="826"/>
        <item sd="0" x="92"/>
        <item sd="0" x="1698"/>
        <item sd="0" x="315"/>
        <item sd="0" x="635"/>
        <item sd="0" x="861"/>
        <item sd="0" x="1365"/>
        <item sd="0" x="896"/>
        <item sd="0" x="1995"/>
        <item sd="0" x="2731"/>
        <item sd="0" x="149"/>
        <item sd="0" x="1404"/>
        <item sd="0" x="1319"/>
        <item sd="0" x="585"/>
        <item sd="0" x="571"/>
        <item sd="0" x="1256"/>
        <item sd="0" x="431"/>
        <item sd="0" x="969"/>
        <item sd="0" x="1801"/>
        <item sd="0" x="1548"/>
        <item sd="0" x="2764"/>
        <item sd="0" x="1664"/>
        <item sd="0" x="1464"/>
        <item sd="0" x="2297"/>
        <item sd="0" x="2349"/>
        <item sd="0" x="1179"/>
        <item sd="0" x="2730"/>
        <item sd="0" x="2369"/>
        <item sd="0" x="2790"/>
        <item sd="0" x="2178"/>
        <item sd="0" x="1889"/>
        <item sd="0" x="1373"/>
        <item sd="0" x="1639"/>
        <item sd="0" x="2584"/>
        <item sd="0" x="980"/>
        <item sd="0" x="1315"/>
        <item sd="0" x="1855"/>
        <item sd="0" x="21"/>
        <item sd="0" x="2661"/>
        <item sd="0" x="280"/>
        <item sd="0" x="523"/>
        <item sd="0" x="462"/>
        <item sd="0" x="1452"/>
        <item sd="0" x="979"/>
        <item sd="0" x="2380"/>
        <item sd="0" x="1643"/>
        <item sd="0" x="915"/>
        <item sd="0" x="2428"/>
        <item sd="0" x="1322"/>
        <item sd="0" x="1563"/>
        <item sd="0" x="2886"/>
        <item sd="0" x="1255"/>
        <item sd="0" x="984"/>
        <item sd="0" x="32"/>
        <item sd="0" x="1907"/>
        <item sd="0" x="1054"/>
        <item sd="0" x="132"/>
        <item sd="0" x="1462"/>
        <item sd="0" x="2151"/>
        <item sd="0" x="259"/>
        <item sd="0" x="652"/>
        <item sd="0" x="659"/>
        <item sd="0" x="1002"/>
        <item sd="0" x="1769"/>
        <item sd="0" x="1469"/>
        <item sd="0" x="733"/>
        <item sd="0" x="2097"/>
        <item sd="0" x="2597"/>
        <item sd="0" x="287"/>
        <item sd="0" x="926"/>
        <item sd="0" x="1194"/>
        <item sd="0" x="1187"/>
        <item sd="0" x="50"/>
        <item sd="0" x="703"/>
        <item sd="0" x="478"/>
        <item sd="0" x="6"/>
        <item sd="0" x="1725"/>
        <item sd="0" x="935"/>
        <item sd="0" x="105"/>
        <item sd="0" x="2812"/>
        <item sd="0" x="2084"/>
        <item sd="0" x="130"/>
        <item sd="0" x="2698"/>
        <item sd="0" x="1802"/>
        <item sd="0" x="1702"/>
        <item sd="0" x="2850"/>
        <item sd="0" x="2361"/>
        <item sd="0" x="267"/>
        <item sd="0" x="1687"/>
        <item sd="0" x="778"/>
        <item sd="0" x="2492"/>
        <item sd="0" x="723"/>
        <item sd="0" x="1267"/>
        <item sd="0" x="1026"/>
        <item sd="0" x="141"/>
        <item sd="0" x="214"/>
        <item sd="0" x="2423"/>
        <item sd="0" x="807"/>
        <item sd="0" x="701"/>
        <item sd="0" x="2659"/>
        <item sd="0" x="1221"/>
        <item sd="0" x="2779"/>
        <item sd="0" x="1938"/>
        <item sd="0" x="1942"/>
        <item sd="0" x="2794"/>
        <item sd="0" x="1625"/>
        <item sd="0" x="1145"/>
        <item sd="0" x="278"/>
        <item sd="0" x="2124"/>
        <item sd="0" x="2200"/>
        <item sd="0" x="491"/>
        <item sd="0" x="513"/>
        <item sd="0" x="2276"/>
        <item sd="0" x="1788"/>
        <item sd="0" x="1870"/>
        <item sd="0" x="1502"/>
        <item sd="0" x="2589"/>
        <item sd="0" x="1778"/>
        <item sd="0" x="1688"/>
        <item sd="0" x="2900"/>
        <item sd="0" x="2614"/>
        <item sd="0" x="824"/>
        <item sd="0" x="2489"/>
        <item sd="0" x="2775"/>
        <item sd="0" x="270"/>
        <item sd="0" x="350"/>
        <item sd="0" x="689"/>
        <item sd="0" x="1846"/>
        <item sd="0" x="416"/>
        <item sd="0" x="1072"/>
        <item sd="0" x="2176"/>
        <item sd="0" x="1123"/>
        <item sd="0" x="1645"/>
        <item sd="0" x="56"/>
        <item sd="0" x="553"/>
        <item sd="0" x="388"/>
        <item sd="0" x="1689"/>
        <item sd="0" x="746"/>
        <item sd="0" x="1135"/>
        <item sd="0" x="2665"/>
        <item sd="0" x="2138"/>
        <item sd="0" x="643"/>
        <item sd="0" x="2538"/>
        <item sd="0" x="1014"/>
        <item sd="0" x="2465"/>
        <item sd="0" x="624"/>
        <item sd="0" x="2214"/>
        <item sd="0" x="1136"/>
        <item sd="0" x="2708"/>
        <item sd="0" x="2817"/>
        <item sd="0" x="1446"/>
        <item sd="0" x="2357"/>
        <item sd="0" x="2101"/>
        <item sd="0" x="612"/>
        <item sd="0" x="2541"/>
        <item sd="0" x="1412"/>
        <item sd="0" x="2299"/>
        <item sd="0" x="1757"/>
        <item sd="0" x="1538"/>
        <item sd="0" x="2662"/>
        <item sd="0" x="1018"/>
        <item sd="0" x="2012"/>
        <item sd="0" x="1618"/>
        <item sd="0" x="1180"/>
        <item sd="0" x="2653"/>
        <item sd="0" x="2348"/>
        <item sd="0" x="1477"/>
        <item sd="0" x="1977"/>
        <item sd="0" x="1761"/>
        <item sd="0" x="2901"/>
        <item sd="0" x="2060"/>
        <item sd="0" x="1833"/>
        <item sd="0" x="774"/>
        <item sd="0" x="1676"/>
        <item sd="0" x="1614"/>
        <item sd="0" x="2182"/>
        <item sd="0" x="1914"/>
        <item sd="0" x="2510"/>
        <item sd="0" x="1216"/>
        <item sd="0" x="2302"/>
        <item sd="0" x="2747"/>
        <item sd="0" x="2746"/>
        <item sd="0" x="667"/>
        <item sd="0" x="1792"/>
        <item sd="0" x="1826"/>
        <item sd="0" x="1615"/>
        <item sd="0" x="1869"/>
        <item sd="0" x="1223"/>
        <item sd="0" x="476"/>
        <item sd="0" x="1106"/>
        <item sd="0" x="720"/>
        <item sd="0" x="1840"/>
        <item sd="0" x="837"/>
        <item sd="0" x="2576"/>
        <item sd="0" x="633"/>
        <item sd="0" x="1565"/>
        <item sd="0" x="2474"/>
        <item sd="0" x="1207"/>
        <item sd="0" x="583"/>
        <item sd="0" x="2263"/>
        <item sd="0" x="1439"/>
        <item sd="0" x="1992"/>
        <item sd="0" x="67"/>
        <item sd="0" x="2840"/>
        <item sd="0" x="1562"/>
        <item sd="0" x="609"/>
        <item sd="0" x="1620"/>
        <item sd="0" x="2563"/>
        <item sd="0" x="336"/>
        <item sd="0" x="738"/>
        <item sd="0" x="2795"/>
        <item sd="0" x="1773"/>
        <item sd="0" x="1240"/>
        <item sd="0" x="985"/>
        <item sd="0" x="2140"/>
        <item sd="0" x="1746"/>
        <item sd="0" x="561"/>
        <item sd="0" x="949"/>
        <item sd="0" x="536"/>
        <item sd="0" x="1501"/>
        <item sd="0" x="38"/>
        <item sd="0" x="2609"/>
        <item sd="0" x="24"/>
        <item sd="0" x="627"/>
        <item sd="0" x="52"/>
        <item sd="0" x="349"/>
        <item sd="0" x="2420"/>
        <item sd="0" x="1521"/>
        <item sd="0" x="1983"/>
        <item sd="0" x="3"/>
        <item sd="0" x="1000"/>
        <item sd="0" x="2022"/>
        <item sd="0" x="2398"/>
        <item sd="0" x="498"/>
        <item sd="0" x="2720"/>
        <item sd="0" x="488"/>
        <item sd="0" x="2732"/>
        <item sd="0" x="1890"/>
        <item sd="0" x="2712"/>
        <item sd="0" x="224"/>
        <item sd="0" x="2548"/>
        <item sd="0" x="2137"/>
        <item sd="0" x="1551"/>
        <item sd="0" x="1044"/>
        <item sd="0" x="1910"/>
        <item sd="0" x="2057"/>
        <item sd="0" x="1599"/>
        <item sd="0" x="695"/>
        <item sd="0" x="2409"/>
        <item sd="0" x="2792"/>
        <item sd="0" x="2058"/>
        <item sd="0" x="340"/>
        <item sd="0" x="858"/>
        <item sd="0" x="1734"/>
        <item sd="0" x="1237"/>
        <item sd="0" x="1031"/>
        <item sd="0" x="1286"/>
        <item sd="0" x="546"/>
        <item sd="0" x="2275"/>
        <item sd="0" x="2507"/>
        <item sd="0" x="834"/>
        <item sd="0" x="1807"/>
        <item sd="0" x="228"/>
        <item sd="0" x="2498"/>
        <item sd="0" x="1492"/>
        <item sd="0" x="1482"/>
        <item sd="0" x="932"/>
        <item sd="0" x="2364"/>
        <item sd="0" x="2582"/>
        <item sd="0" x="2499"/>
        <item sd="0" x="1293"/>
        <item sd="0" x="2638"/>
        <item sd="0" x="2439"/>
        <item sd="0" x="469"/>
        <item sd="0" x="2269"/>
        <item sd="0" x="2416"/>
        <item sd="0" x="2619"/>
        <item sd="0" x="2166"/>
        <item sd="0" x="1085"/>
        <item sd="0" x="471"/>
        <item sd="0" x="2192"/>
        <item sd="0" x="2301"/>
        <item sd="0" x="2258"/>
        <item sd="0" x="729"/>
        <item sd="0" x="2553"/>
        <item sd="0" x="1450"/>
        <item sd="0" x="2329"/>
        <item sd="0" x="76"/>
        <item sd="0" x="923"/>
        <item sd="0" x="1626"/>
        <item sd="0" x="2459"/>
        <item sd="0" x="2237"/>
        <item sd="0" x="1048"/>
        <item sd="0" x="251"/>
        <item sd="0" x="2070"/>
        <item sd="0" x="1653"/>
        <item sd="0" x="1157"/>
        <item sd="0" x="1185"/>
        <item sd="0" x="607"/>
        <item sd="0" x="1537"/>
        <item sd="0" x="2036"/>
        <item sd="0" x="444"/>
        <item sd="0" x="903"/>
        <item sd="0" x="2133"/>
        <item sd="0" x="1005"/>
        <item sd="0" x="1419"/>
        <item sd="0" x="1898"/>
        <item sd="0" x="1885"/>
        <item sd="0" x="1493"/>
        <item sd="0" x="566"/>
        <item sd="0" x="2102"/>
        <item sd="0" x="2611"/>
        <item sd="0" x="1935"/>
        <item sd="0" x="2045"/>
        <item sd="0" x="835"/>
        <item sd="0" x="528"/>
        <item sd="0" x="1660"/>
        <item sd="0" x="1922"/>
        <item sd="0" x="563"/>
        <item sd="0" x="1947"/>
        <item sd="0" x="572"/>
        <item sd="0" x="1112"/>
        <item sd="0" x="2408"/>
        <item sd="0" x="145"/>
        <item sd="0" x="619"/>
        <item sd="0" x="1423"/>
        <item sd="0" x="293"/>
        <item sd="0" x="1371"/>
        <item sd="0" x="2615"/>
        <item sd="0" x="2600"/>
        <item sd="0" x="975"/>
        <item sd="0" x="1217"/>
        <item sd="0" x="2568"/>
        <item sd="0" x="1804"/>
        <item sd="0" x="760"/>
        <item sd="0" x="477"/>
        <item sd="0" x="2091"/>
        <item sd="0" x="502"/>
        <item sd="0" x="1808"/>
        <item sd="0" x="1277"/>
        <item sd="0" x="665"/>
        <item sd="0" x="1740"/>
        <item sd="0" x="657"/>
        <item sd="0" x="954"/>
        <item sd="0" x="2737"/>
        <item sd="0" x="1468"/>
        <item sd="0" x="2042"/>
        <item sd="0" x="2642"/>
        <item sd="0" x="364"/>
        <item sd="0" x="2667"/>
        <item sd="0" x="648"/>
        <item sd="0" x="2645"/>
        <item sd="0" x="2462"/>
        <item sd="0" x="362"/>
        <item sd="0" x="1796"/>
        <item sd="0" x="653"/>
        <item sd="0" x="1526"/>
        <item sd="0" x="2261"/>
        <item sd="0" x="1051"/>
        <item sd="0" x="1320"/>
        <item sd="0" x="2104"/>
        <item sd="0" x="1428"/>
        <item sd="0" x="291"/>
        <item sd="0" x="1397"/>
        <item sd="0" x="1161"/>
        <item sd="0" x="836"/>
        <item sd="0" x="2379"/>
        <item sd="0" x="2199"/>
        <item sd="0" x="1006"/>
        <item sd="0" x="1252"/>
        <item sd="0" x="1574"/>
        <item sd="0" x="2511"/>
        <item sd="0" x="2080"/>
        <item sd="0" x="1817"/>
        <item sd="0" x="248"/>
        <item sd="0" x="229"/>
        <item sd="0" x="2277"/>
        <item sd="0" x="547"/>
        <item sd="0" x="2013"/>
        <item sd="0" x="1921"/>
        <item sd="0" x="2419"/>
        <item sd="0" x="134"/>
        <item sd="0" x="737"/>
        <item sd="0" x="1263"/>
        <item sd="0" x="1425"/>
        <item sd="0" x="2005"/>
        <item sd="0" x="1672"/>
        <item sd="0" x="825"/>
        <item sd="0" x="2832"/>
        <item sd="0" x="2011"/>
        <item sd="0" x="687"/>
        <item sd="0" x="1566"/>
        <item sd="0" x="2687"/>
        <item sd="0" x="1678"/>
        <item sd="0" x="2664"/>
        <item sd="0" x="2569"/>
        <item sd="0" x="1403"/>
        <item sd="0" x="1410"/>
        <item sd="0" x="2078"/>
        <item sd="0" x="2252"/>
        <item sd="0" x="2389"/>
        <item sd="0" x="1584"/>
        <item sd="0" x="233"/>
        <item sd="0" x="1634"/>
        <item sd="0" x="1591"/>
        <item sd="0" x="2692"/>
        <item sd="0" x="2587"/>
        <item sd="0" x="1623"/>
        <item sd="0" x="843"/>
        <item sd="0" x="672"/>
        <item sd="0" x="2618"/>
        <item sd="0" x="691"/>
        <item sd="0" x="2175"/>
        <item sd="0" x="579"/>
        <item sd="0" x="1710"/>
        <item sd="0" x="2632"/>
        <item sd="0" x="534"/>
        <item sd="0" x="2249"/>
        <item sd="0" x="906"/>
        <item sd="0" x="2197"/>
        <item sd="0" x="1550"/>
        <item sd="0" x="2789"/>
        <item sd="0" x="100"/>
        <item sd="0" x="1222"/>
        <item sd="0" x="2456"/>
        <item sd="0" x="1726"/>
        <item sd="0" x="2564"/>
        <item sd="0" x="2106"/>
        <item sd="0" x="1542"/>
        <item sd="0" x="669"/>
        <item sd="0" x="503"/>
        <item sd="0" x="321"/>
        <item sd="0" x="329"/>
        <item sd="0" x="2758"/>
        <item sd="0" x="602"/>
        <item sd="0" x="2763"/>
        <item sd="0" x="95"/>
        <item sd="0" x="2001"/>
        <item sd="0" x="1644"/>
        <item sd="0" x="1043"/>
        <item sd="0" x="2853"/>
        <item sd="0" x="1602"/>
        <item sd="0" x="2710"/>
        <item sd="0" x="589"/>
        <item sd="0" x="1080"/>
        <item sd="0" x="793"/>
        <item sd="0" x="220"/>
        <item sd="0" x="223"/>
        <item sd="0" x="2473"/>
        <item sd="0" x="1843"/>
        <item sd="0" x="2451"/>
        <item sd="0" x="1714"/>
        <item sd="0" x="1338"/>
        <item sd="0" x="2440"/>
        <item sd="0" x="257"/>
        <item sd="0" x="46"/>
        <item sd="0" x="620"/>
        <item sd="0" x="709"/>
        <item sd="0" x="326"/>
        <item sd="0" x="495"/>
        <item sd="0" x="2760"/>
        <item sd="0" x="406"/>
        <item sd="0" x="2681"/>
        <item sd="0" x="681"/>
        <item sd="0" x="1980"/>
        <item sd="0" x="1285"/>
        <item sd="0" x="2046"/>
        <item sd="0" x="1274"/>
        <item sd="0" x="1124"/>
        <item sd="0" x="1564"/>
        <item sd="0" x="405"/>
        <item sd="0" x="393"/>
        <item sd="0" x="1258"/>
        <item sd="0" x="308"/>
        <item sd="0" x="2320"/>
        <item sd="0" x="2189"/>
        <item sd="0" x="2890"/>
        <item sd="0" x="2298"/>
        <item sd="0" x="2771"/>
        <item sd="0" x="2586"/>
        <item sd="0" x="564"/>
        <item sd="0" x="2194"/>
        <item sd="0" x="2796"/>
        <item sd="0" x="1917"/>
        <item sd="0" x="2362"/>
        <item sd="0" x="1050"/>
        <item sd="0" x="702"/>
        <item sd="0" x="2813"/>
        <item sd="0" x="1569"/>
        <item sd="0" x="1067"/>
        <item sd="0" x="131"/>
        <item sd="0" x="1705"/>
        <item sd="0" x="1570"/>
        <item sd="0" x="2884"/>
        <item sd="0" x="771"/>
        <item sd="0" x="1841"/>
        <item sd="0" x="1208"/>
        <item sd="0" x="998"/>
        <item sd="0" x="1540"/>
        <item sd="0" x="518"/>
        <item sd="0" x="525"/>
        <item sd="0" x="628"/>
        <item sd="0" x="2265"/>
        <item sd="0" x="1707"/>
        <item sd="0" x="2872"/>
        <item sd="0" x="532"/>
        <item sd="0" x="2721"/>
        <item sd="0" x="1974"/>
        <item sd="0" x="2552"/>
        <item sd="0" x="2651"/>
        <item sd="0" x="216"/>
        <item sd="0" x="1693"/>
        <item sd="0" x="605"/>
        <item sd="0" x="558"/>
        <item sd="0" x="519"/>
        <item sd="0" x="2797"/>
        <item sd="0" x="286"/>
        <item sd="0" x="1577"/>
        <item sd="0" x="1823"/>
        <item sd="0" x="2086"/>
        <item sd="0" x="1376"/>
        <item sd="0" x="43"/>
        <item sd="0" x="1522"/>
        <item sd="0" x="1128"/>
        <item sd="0" x="931"/>
        <item sd="0" x="1280"/>
        <item sd="0" x="232"/>
        <item sd="0" x="2108"/>
        <item sd="0" x="1961"/>
        <item sd="0" x="1360"/>
        <item sd="0" x="2516"/>
        <item sd="0" x="993"/>
        <item sd="0" x="726"/>
        <item sd="0" x="2557"/>
        <item sd="0" x="1828"/>
        <item sd="0" x="2240"/>
        <item sd="0" x="634"/>
        <item sd="0" x="457"/>
        <item sd="0" x="596"/>
        <item sd="0" x="1001"/>
        <item sd="0" x="809"/>
        <item sd="0" x="2425"/>
        <item sd="0" x="592"/>
        <item sd="0" x="2641"/>
        <item sd="0" x="1193"/>
        <item sd="0" x="2670"/>
        <item sd="0" x="1326"/>
        <item sd="0" x="1567"/>
        <item sd="0" x="1854"/>
        <item sd="0" x="1281"/>
        <item sd="0" x="1671"/>
        <item sd="0" x="2703"/>
        <item sd="0" x="2426"/>
        <item sd="0" x="89"/>
        <item sd="0" x="2392"/>
        <item sd="0" x="1803"/>
        <item sd="0" x="333"/>
        <item sd="0" x="150"/>
        <item sd="0" x="1706"/>
        <item sd="0" x="1010"/>
        <item sd="0" x="1572"/>
        <item sd="0" x="2394"/>
        <item sd="0" x="1894"/>
        <item sd="0" x="2267"/>
        <item sd="0" x="1956"/>
        <item sd="0" x="59"/>
        <item sd="0" x="594"/>
        <item sd="0" x="1186"/>
        <item sd="0" x="1509"/>
        <item sd="0" x="2090"/>
        <item sd="0" x="994"/>
        <item sd="0" x="1405"/>
        <item sd="0" x="1560"/>
        <item sd="0" x="2603"/>
        <item sd="0" x="306"/>
        <item sd="0" x="2221"/>
        <item sd="0" x="1636"/>
        <item sd="0" x="182"/>
        <item sd="0" x="1879"/>
        <item sd="0" x="2715"/>
        <item sd="0" x="765"/>
        <item sd="0" x="773"/>
        <item sd="0" x="2063"/>
        <item sd="0" x="874"/>
        <item sd="0" x="107"/>
        <item sd="0" x="1374"/>
        <item sd="0" x="1122"/>
        <item sd="0" x="973"/>
        <item sd="0" x="535"/>
        <item sd="0" x="905"/>
        <item sd="0" x="745"/>
        <item sd="0" x="844"/>
        <item sd="0" x="1884"/>
        <item sd="0" x="365"/>
        <item sd="0" x="133"/>
        <item sd="0" x="1517"/>
        <item sd="0" x="313"/>
        <item sd="0" x="173"/>
        <item sd="0" x="2803"/>
        <item sd="0" x="1060"/>
        <item sd="0" x="590"/>
        <item sd="0" x="2842"/>
        <item sd="0" x="533"/>
        <item sd="0" x="261"/>
        <item sd="0" x="542"/>
        <item sd="0" x="2100"/>
        <item sd="0" x="266"/>
        <item sd="0" x="514"/>
        <item sd="0" x="1390"/>
        <item sd="0" x="2466"/>
        <item sd="0" x="385"/>
        <item sd="0" x="1875"/>
        <item sd="0" x="209"/>
        <item sd="0" x="1160"/>
        <item sd="0" x="783"/>
        <item sd="0" x="1539"/>
        <item sd="0" x="433"/>
        <item sd="0" x="1392"/>
        <item sd="0" x="2021"/>
        <item sd="0" x="639"/>
        <item sd="0" x="2694"/>
        <item sd="0" x="1945"/>
        <item sd="0" x="938"/>
        <item sd="0" x="2341"/>
        <item sd="0" x="2821"/>
        <item sd="0" x="2266"/>
        <item sd="0" x="2314"/>
        <item sd="0" x="200"/>
        <item sd="0" x="2616"/>
        <item sd="0" x="1892"/>
        <item sd="0" x="1896"/>
        <item sd="0" x="2807"/>
        <item sd="0" x="775"/>
        <item sd="0" x="1235"/>
        <item sd="0" x="625"/>
        <item sd="0" x="1476"/>
        <item sd="0" x="455"/>
        <item sd="0" x="1125"/>
        <item sd="0" x="2300"/>
        <item sd="0" x="567"/>
        <item sd="0" x="1384"/>
        <item sd="0" x="2578"/>
        <item sd="0" x="124"/>
        <item sd="0" x="2478"/>
        <item sd="0" x="764"/>
        <item sd="0" x="1458"/>
        <item sd="0" x="907"/>
        <item sd="0" x="55"/>
        <item sd="0" x="1824"/>
        <item sd="0" x="1443"/>
        <item sd="0" x="2043"/>
        <item sd="0" x="504"/>
        <item sd="0" x="1830"/>
        <item sd="0" x="2328"/>
        <item sd="0" x="1052"/>
        <item sd="0" x="543"/>
        <item sd="0" x="2815"/>
        <item sd="0" x="379"/>
        <item sd="0" x="366"/>
        <item sd="0" x="711"/>
        <item sd="0" x="2347"/>
        <item sd="0" x="706"/>
        <item sd="0" x="1165"/>
        <item sd="0" x="497"/>
        <item sd="0" x="1893"/>
        <item sd="0" x="1040"/>
        <item sd="0" x="206"/>
        <item sd="0" x="872"/>
        <item sd="0" x="282"/>
        <item sd="0" x="2096"/>
        <item sd="0" x="1704"/>
        <item sd="0" x="144"/>
        <item sd="0" x="947"/>
        <item sd="0" x="1996"/>
        <item sd="0" x="1167"/>
        <item sd="0" x="921"/>
        <item sd="0" x="1445"/>
        <item sd="0" x="577"/>
        <item sd="0" x="163"/>
        <item sd="0" x="118"/>
        <item sd="0" x="2294"/>
        <item sd="0" x="342"/>
        <item sd="0" x="2071"/>
        <item sd="0" x="201"/>
        <item sd="0" x="688"/>
        <item sd="0" x="1063"/>
        <item sd="0" x="1316"/>
        <item sd="0" x="512"/>
        <item sd="0" x="2738"/>
        <item sd="0" x="2464"/>
        <item sd="0" x="574"/>
        <item sd="0" x="1457"/>
        <item sd="0" x="1948"/>
        <item sd="0" x="1271"/>
        <item sd="0" x="53"/>
        <item sd="0" x="2245"/>
        <item sd="0" x="408"/>
        <item sd="0" x="1012"/>
        <item sd="0" x="1556"/>
        <item sd="0" x="708"/>
        <item sd="0" x="1782"/>
        <item sd="0" x="2186"/>
        <item sd="0" x="717"/>
        <item sd="0" x="116"/>
        <item sd="0" x="2307"/>
        <item sd="0" x="1958"/>
        <item sd="0" x="2851"/>
        <item sd="0" x="2006"/>
        <item sd="0" x="1763"/>
        <item sd="0" x="755"/>
        <item sd="0" x="81"/>
        <item sd="0" x="1308"/>
        <item sd="0" x="207"/>
        <item sd="0" x="122"/>
        <item sd="0" x="2164"/>
        <item sd="0" x="693"/>
        <item sd="0" x="1580"/>
        <item sd="0" x="1967"/>
        <item sd="0" x="1909"/>
        <item sd="0" x="1282"/>
        <item sd="0" x="2617"/>
        <item sd="0" x="1032"/>
        <item sd="0" x="881"/>
        <item sd="0" x="1661"/>
        <item sd="0" x="1981"/>
        <item sd="0" x="1247"/>
        <item sd="0" x="2555"/>
        <item sd="0" x="1206"/>
        <item sd="0" x="2765"/>
        <item sd="0" x="1627"/>
        <item sd="0" x="1202"/>
        <item sd="0" x="2671"/>
        <item sd="0" x="890"/>
        <item sd="0" x="1318"/>
        <item sd="0" x="1968"/>
        <item sd="0" x="2136"/>
        <item sd="0" x="1092"/>
        <item sd="0" x="1089"/>
        <item sd="0" x="138"/>
        <item sd="0" x="805"/>
        <item sd="0" x="2780"/>
        <item sd="0" x="1842"/>
        <item sd="0" x="242"/>
        <item sd="0" x="860"/>
        <item sd="0" x="1417"/>
        <item sd="0" x="2716"/>
        <item sd="0" x="264"/>
        <item sd="0" x="500"/>
        <item sd="0" x="780"/>
        <item sd="0" x="9"/>
        <item sd="0" x="2683"/>
        <item sd="0" x="1510"/>
        <item sd="0" x="2887"/>
        <item sd="0" x="2571"/>
        <item sd="0" x="2820"/>
        <item sd="0" x="2672"/>
        <item sd="0" x="1642"/>
        <item sd="0" x="992"/>
        <item sd="0" x="554"/>
        <item sd="0" x="1363"/>
        <item sd="0" x="104"/>
        <item sd="0" x="2494"/>
        <item sd="0" x="17"/>
        <item sd="0" x="1387"/>
        <item sd="0" x="868"/>
        <item sd="0" x="545"/>
        <item sd="0" x="1146"/>
        <item sd="0" x="859"/>
        <item sd="0" x="494"/>
        <item sd="0" x="692"/>
        <item sd="0" x="466"/>
        <item sd="0" x="2378"/>
        <item sd="0" x="848"/>
        <item sd="0" x="591"/>
        <item sd="0" x="2401"/>
        <item sd="0" x="1666"/>
        <item sd="0" x="2593"/>
        <item sd="0" x="2353"/>
        <item sd="0" x="1045"/>
        <item sd="0" x="728"/>
        <item sd="0" x="127"/>
        <item sd="0" x="156"/>
        <item sd="0" x="1284"/>
        <item sd="0" x="927"/>
        <item sd="0" x="2622"/>
        <item sd="0" x="1883"/>
        <item sd="0" x="1429"/>
        <item sd="0" x="2230"/>
        <item sd="0" x="1613"/>
        <item sd="0" x="1440"/>
        <item sd="0" x="1516"/>
        <item sd="0" x="1199"/>
        <item sd="0" x="2402"/>
        <item sd="0" x="323"/>
        <item sd="0" x="840"/>
        <item sd="0" x="524"/>
        <item sd="0" x="867"/>
        <item sd="0" x="2134"/>
        <item sd="0" x="475"/>
        <item sd="0" x="7"/>
        <item sd="0" x="2153"/>
        <item sd="0" x="2896"/>
        <item sd="0" x="96"/>
        <item sd="0" x="353"/>
        <item sd="0" x="2669"/>
        <item sd="0" x="1941"/>
        <item sd="0" x="392"/>
        <item sd="0" x="1407"/>
        <item sd="0" x="1154"/>
        <item sd="0" x="461"/>
        <item sd="0" x="258"/>
        <item sd="0" x="1389"/>
        <item sd="0" x="1378"/>
        <item sd="0" x="2575"/>
        <item sd="0" x="2059"/>
        <item sd="0" x="2833"/>
        <item sd="0" x="237"/>
        <item sd="0" x="378"/>
        <item sd="0" x="0"/>
        <item sd="0" x="930"/>
        <item sd="0" x="1779"/>
        <item sd="0" x="960"/>
        <item sd="0" x="521"/>
        <item sd="0" x="177"/>
        <item sd="0" x="94"/>
        <item sd="0" x="2646"/>
        <item sd="0" x="2210"/>
        <item sd="0" x="311"/>
        <item sd="0" x="2030"/>
        <item sd="0" x="1605"/>
        <item sd="0" x="2311"/>
        <item sd="0" x="1213"/>
        <item sd="0" x="1943"/>
        <item sd="0" x="2885"/>
        <item sd="0" x="2075"/>
        <item sd="0" x="508"/>
        <item sd="0" x="948"/>
        <item sd="0" x="917"/>
        <item sd="0" x="310"/>
        <item sd="0" x="175"/>
        <item sd="0" x="1593"/>
        <item sd="0" x="871"/>
        <item sd="0" x="440"/>
        <item sd="0" x="79"/>
        <item sd="0" x="515"/>
        <item sd="0" x="2203"/>
        <item sd="0" x="1872"/>
        <item sd="0" x="1650"/>
        <item sd="0" x="1027"/>
        <item sd="0" x="185"/>
        <item sd="0" x="1232"/>
        <item sd="0" x="2859"/>
        <item sd="0" x="1421"/>
        <item sd="0" x="2395"/>
        <item sd="0" x="1508"/>
        <item sd="0" x="2623"/>
        <item sd="0" x="2519"/>
        <item sd="0" x="254"/>
        <item sd="0" x="740"/>
        <item sd="0" x="256"/>
        <item sd="0" x="2292"/>
        <item sd="0" x="887"/>
        <item sd="0" x="14"/>
        <item sd="0" x="243"/>
        <item sd="0" x="354"/>
        <item sd="0" x="1797"/>
        <item sd="0" x="880"/>
        <item sd="0" x="748"/>
        <item sd="0" x="2427"/>
        <item sd="0" x="1359"/>
        <item sd="0" x="238"/>
        <item sd="0" x="398"/>
        <item sd="0" x="2686"/>
        <item sd="0" x="493"/>
        <item sd="0" x="1964"/>
        <item sd="0" x="240"/>
        <item sd="0" x="77"/>
        <item sd="0" x="1164"/>
        <item sd="0" x="1986"/>
        <item sd="0" x="816"/>
        <item sd="0" x="186"/>
        <item sd="0" x="2522"/>
        <item sd="0" x="446"/>
        <item sd="0" x="271"/>
        <item sd="0" x="37"/>
        <item sd="0" x="941"/>
        <item sd="0" x="1231"/>
        <item sd="0" x="2483"/>
        <item sd="0" x="2372"/>
        <item sd="0" x="1887"/>
        <item sd="0" x="1433"/>
        <item sd="0" x="865"/>
        <item sd="0" x="2449"/>
        <item sd="0" x="305"/>
        <item sd="0" x="279"/>
        <item sd="0" x="2504"/>
        <item sd="0" x="335"/>
        <item sd="0" x="1820"/>
        <item sd="0" x="2469"/>
        <item sd="0" x="2139"/>
        <item sd="0" x="1527"/>
        <item sd="0" x="1155"/>
        <item sd="0" x="1495"/>
        <item sd="0" x="1382"/>
        <item sd="0" x="2340"/>
        <item sd="0" x="2726"/>
        <item sd="0" x="2404"/>
        <item sd="0" x="22"/>
        <item sd="0" x="1109"/>
        <item sd="0" x="882"/>
        <item sd="0" x="823"/>
        <item sd="0" x="759"/>
        <item sd="0" x="636"/>
        <item sd="0" x="2709"/>
        <item sd="0" x="1553"/>
        <item sd="0" x="1836"/>
        <item sd="0" x="2448"/>
        <item sd="0" x="1264"/>
        <item sd="0" x="2335"/>
        <item sd="0" x="2027"/>
        <item sd="0" x="2828"/>
        <item sd="0" x="2356"/>
        <item sd="0" x="1903"/>
        <item sd="0" x="2892"/>
        <item sd="0" x="2626"/>
        <item sd="0" x="1700"/>
        <item sd="0" x="1895"/>
        <item sd="0" x="1628"/>
        <item sd="0" x="1093"/>
        <item sd="0" x="2256"/>
        <item sd="0" x="800"/>
        <item sd="0" x="1312"/>
        <item sd="0" x="1549"/>
        <item sd="0" x="15"/>
        <item sd="0" x="2676"/>
        <item sd="0" x="2816"/>
        <item sd="0" x="1739"/>
        <item sd="0" x="1033"/>
        <item sd="0" x="226"/>
        <item sd="0" x="166"/>
        <item sd="0" x="1248"/>
        <item sd="0" x="1906"/>
        <item sd="0" x="121"/>
        <item sd="0" x="184"/>
        <item sd="0" x="2181"/>
        <item sd="0" x="1091"/>
        <item sd="0" x="61"/>
        <item sd="0" x="876"/>
        <item sd="0" x="1511"/>
        <item sd="0" x="1306"/>
        <item sd="0" x="1336"/>
        <item sd="0" x="2110"/>
        <item sd="0" x="1173"/>
        <item sd="0" x="2717"/>
        <item sd="0" x="680"/>
        <item sd="0" x="797"/>
        <item sd="0" x="819"/>
        <item sd="0" x="2898"/>
        <item sd="0" x="1494"/>
        <item sd="0" x="339"/>
        <item sd="0" x="2076"/>
        <item sd="0" x="1129"/>
        <item sd="0" x="1844"/>
        <item sd="0" x="2749"/>
        <item sd="0" x="2422"/>
        <item sd="0" x="1908"/>
        <item sd="0" x="2704"/>
        <item sd="0" x="626"/>
        <item sd="0" x="570"/>
        <item sd="0" x="942"/>
        <item sd="0" x="2123"/>
        <item sd="0" x="2873"/>
        <item sd="0" x="1829"/>
        <item sd="0" x="2521"/>
        <item sd="0" x="2094"/>
        <item sd="0" x="2517"/>
        <item sd="0" x="1082"/>
        <item sd="0" x="2287"/>
        <item sd="0" x="2822"/>
        <item sd="0" x="2241"/>
        <item sd="0" x="770"/>
        <item sd="0" x="2706"/>
        <item sd="0" x="2560"/>
        <item sd="0" x="2647"/>
        <item sd="0" x="316"/>
        <item sd="0" x="1115"/>
        <item sd="0" x="2463"/>
        <item sd="0" x="584"/>
        <item sd="0" x="250"/>
        <item sd="0" x="31"/>
        <item sd="0" x="588"/>
        <item sd="0" x="436"/>
        <item sd="0" x="925"/>
        <item sd="0" x="45"/>
        <item sd="0" x="1265"/>
        <item sd="0" x="841"/>
        <item sd="0" x="2454"/>
        <item sd="0" x="1622"/>
        <item sd="0" x="2308"/>
        <item sd="0" x="2881"/>
        <item sd="0" x="1717"/>
        <item sd="0" x="1969"/>
        <item sd="0" x="1126"/>
        <item sd="0" x="1849"/>
        <item sd="0" x="1637"/>
        <item sd="0" x="2808"/>
        <item sd="0" x="1355"/>
        <item sd="0" x="5"/>
        <item sd="0" x="614"/>
        <item sd="0" x="1497"/>
        <item sd="0" x="2239"/>
        <item sd="0" x="1307"/>
        <item sd="0" x="575"/>
        <item sd="0" x="110"/>
        <item sd="0" x="417"/>
        <item sd="0" x="799"/>
        <item sd="0" x="294"/>
        <item sd="0" x="2282"/>
        <item sd="0" x="789"/>
        <item sd="0" x="1970"/>
        <item sd="0" x="413"/>
        <item sd="0" x="838"/>
        <item sd="0" x="1302"/>
        <item sd="0" x="698"/>
        <item sd="0" x="2085"/>
        <item sd="0" x="683"/>
        <item sd="0" x="604"/>
        <item sd="0" x="1594"/>
        <item sd="0" x="2374"/>
        <item sd="0" x="2004"/>
        <item sd="0" x="1534"/>
        <item sd="0" x="718"/>
        <item sd="0" x="704"/>
        <item sd="0" x="2867"/>
        <item sd="0" x="2041"/>
        <item sd="0" x="961"/>
        <item sd="0" x="916"/>
        <item sd="0" x="2007"/>
        <item sd="0" x="273"/>
        <item sd="0" x="1543"/>
        <item sd="0" x="70"/>
        <item sd="0" x="1718"/>
        <item sd="0" x="1203"/>
        <item sd="0" x="1544"/>
        <item sd="0" x="2315"/>
        <item sd="0" x="136"/>
        <item sd="0" x="1394"/>
        <item sd="0" x="768"/>
        <item sd="0" x="198"/>
        <item sd="0" x="2471"/>
        <item sd="0" x="1856"/>
        <item sd="0" x="2781"/>
        <item sd="0" x="804"/>
        <item sd="0" x="613"/>
        <item sd="0" x="2860"/>
        <item sd="0" x="1888"/>
        <item sd="0" x="409"/>
        <item sd="0" x="2562"/>
        <item sd="0" x="1617"/>
        <item sd="0" x="1581"/>
        <item sd="0" x="2121"/>
        <item sd="0" x="54"/>
        <item sd="0" x="123"/>
        <item sd="0" x="358"/>
        <item sd="0" x="803"/>
        <item sd="0" x="2468"/>
        <item sd="0" x="2674"/>
        <item sd="0" x="1609"/>
        <item sd="0" x="2770"/>
        <item sd="0" x="1940"/>
        <item sd="0" x="2079"/>
        <item sd="0" x="158"/>
        <item sd="0" x="1153"/>
        <item sd="0" x="1975"/>
        <item sd="0" x="106"/>
        <item sd="0" x="1461"/>
        <item sd="0" x="400"/>
        <item sd="0" x="412"/>
        <item sd="0" x="1658"/>
        <item sd="0" x="559"/>
        <item sd="0" x="2050"/>
        <item sd="0" x="29"/>
        <item sd="0" x="2714"/>
        <item sd="0" x="685"/>
        <item sd="0" x="1787"/>
        <item sd="0" x="1972"/>
        <item sd="0" x="786"/>
        <item sd="0" x="832"/>
        <item sd="0" x="103"/>
        <item sd="0" x="682"/>
        <item sd="0" x="1756"/>
        <item sd="0" x="2114"/>
        <item sd="0" x="854"/>
        <item sd="0" x="1601"/>
        <item sd="0" x="642"/>
        <item sd="0" x="1201"/>
        <item sd="0" x="2558"/>
        <item sd="0" x="255"/>
        <item sd="0" x="111"/>
        <item sd="0" x="1904"/>
        <item sd="0" x="97"/>
        <item sd="0" x="1261"/>
        <item sd="0" x="402"/>
        <item sd="0" x="1936"/>
        <item sd="0" x="1813"/>
        <item sd="0" x="864"/>
        <item sd="0" x="281"/>
        <item sd="0" x="1923"/>
        <item sd="0" x="2219"/>
        <item sd="0" x="1760"/>
        <item sd="0" x="72"/>
        <item sd="0" x="811"/>
        <item sd="0" x="367"/>
        <item sd="0" x="88"/>
        <item sd="0" x="2403"/>
        <item sd="0" x="119"/>
        <item sd="0" x="2644"/>
        <item sd="0" x="2455"/>
        <item sd="0" x="847"/>
        <item sd="0" x="1"/>
        <item sd="0" x="1177"/>
        <item sd="0" x="1685"/>
        <item sd="0" x="2235"/>
        <item sd="0" x="318"/>
        <item sd="0" x="2594"/>
        <item sd="0" x="1098"/>
        <item sd="0" x="1911"/>
        <item sd="0" x="587"/>
        <item sd="0" x="496"/>
        <item sd="0" x="2310"/>
        <item sd="0" x="192"/>
        <item sd="0" x="1611"/>
        <item sd="0" x="1182"/>
        <item sd="0" x="1337"/>
        <item sd="0" x="1547"/>
        <item sd="0" x="1111"/>
        <item sd="0" x="1367"/>
        <item sd="0" x="845"/>
        <item sd="0" x="1273"/>
        <item sd="0" x="1430"/>
        <item sd="0" x="2513"/>
        <item sd="0" x="1699"/>
        <item sd="0" x="615"/>
        <item sd="0" x="1313"/>
        <item sd="0" x="1175"/>
        <item sd="0" x="334"/>
        <item sd="0" x="174"/>
        <item sd="0" x="1466"/>
        <item sd="0" x="910"/>
        <item sd="0" x="1703"/>
        <item sd="0" x="2893"/>
        <item sd="0" x="1630"/>
        <item sd="0" x="2895"/>
        <item sd="0" x="1929"/>
        <item sd="0" x="1418"/>
        <item sd="0" x="722"/>
        <item sd="0" x="2260"/>
        <item sd="0" x="1079"/>
        <item sd="0" x="210"/>
        <item sd="0" x="1046"/>
        <item sd="0" x="891"/>
        <item sd="0" x="909"/>
        <item sd="0" x="1649"/>
        <item sd="0" x="752"/>
        <item sd="0" x="2112"/>
        <item sd="0" x="2431"/>
        <item sd="0" x="2089"/>
        <item sd="0" x="2066"/>
        <item sd="0" x="2447"/>
        <item sd="0" x="981"/>
        <item sd="0" x="2524"/>
        <item sd="0" x="2774"/>
        <item sd="0" x="2077"/>
        <item sd="0" x="1735"/>
        <item sd="0" x="2773"/>
        <item sd="0" x="1400"/>
        <item sd="0" x="1953"/>
        <item sd="0" x="74"/>
        <item sd="0" x="1245"/>
        <item sd="0" x="1573"/>
        <item sd="0" x="1832"/>
        <item sd="0" x="2637"/>
        <item sd="0" x="345"/>
        <item sd="0" x="2052"/>
        <item sd="0" x="1993"/>
        <item sd="0" x="2144"/>
        <item sd="0" x="1759"/>
        <item sd="0" x="468"/>
        <item sd="0" x="2540"/>
        <item sd="0" x="1314"/>
        <item sd="0" x="1139"/>
        <item sd="0" x="490"/>
        <item sd="0" x="507"/>
        <item sd="0" x="2701"/>
        <item sd="0" x="936"/>
        <item sd="0" x="2848"/>
        <item sd="0" x="1675"/>
        <item sd="0" x="2663"/>
        <item sd="0" x="2545"/>
        <item sd="0" x="2217"/>
        <item sd="0" x="2458"/>
        <item sd="0" x="2157"/>
        <item sd="0" x="2461"/>
        <item sd="0" x="2487"/>
        <item sd="0" x="2257"/>
        <item sd="0" x="2055"/>
        <item sd="0" x="1472"/>
        <item sd="0" x="853"/>
        <item sd="0" x="2435"/>
        <item sd="0" x="1835"/>
        <item sd="0" x="2227"/>
        <item sd="0" x="389"/>
        <item sd="0" x="312"/>
        <item sd="0" x="1102"/>
        <item sd="0" x="361"/>
        <item sd="0" x="2406"/>
        <item sd="0" x="2801"/>
        <item sd="0" x="2020"/>
        <item sd="0" x="2405"/>
        <item sd="0" x="2385"/>
        <item sd="0" x="2355"/>
        <item sd="0" x="1850"/>
        <item sd="0" x="2434"/>
        <item sd="0" x="2757"/>
        <item sd="0" x="1901"/>
        <item sd="0" x="453"/>
        <item sd="0" x="520"/>
        <item sd="0" x="2034"/>
        <item sd="0" x="2179"/>
        <item sd="0" x="260"/>
        <item sd="0" x="2375"/>
        <item sd="0" x="1882"/>
        <item sd="0" x="239"/>
        <item sd="0" x="2640"/>
        <item sd="0" x="2339"/>
        <item sd="0" x="1919"/>
        <item sd="0" x="1279"/>
        <item sd="0" x="2234"/>
        <item sd="0" x="951"/>
        <item sd="0" x="1496"/>
        <item sd="0" x="586"/>
        <item sd="0" x="1432"/>
        <item sd="0" x="2536"/>
        <item sd="0" x="2865"/>
        <item sd="0" x="1532"/>
        <item sd="0" x="423"/>
        <item sd="0" x="2818"/>
        <item sd="0" x="2546"/>
        <item sd="0" x="2098"/>
        <item sd="0" x="2723"/>
        <item sd="0" x="1515"/>
        <item sd="0" x="2903"/>
        <item sd="0" x="2332"/>
        <item sd="0" x="1729"/>
        <item sd="0" x="2523"/>
        <item sd="0" x="2432"/>
        <item sd="0" x="377"/>
        <item sd="0" x="2554"/>
        <item sd="0" x="1073"/>
        <item sd="0" x="1589"/>
        <item sd="0" x="1391"/>
        <item sd="0" x="112"/>
        <item sd="0" x="2735"/>
        <item sd="0" x="767"/>
        <item sd="0" x="1582"/>
        <item sd="0" x="1328"/>
        <item sd="0" x="1979"/>
        <item sd="0" x="647"/>
        <item sd="0" x="736"/>
        <item sd="0" x="895"/>
        <item sd="0" x="2742"/>
        <item sd="0" x="1847"/>
        <item sd="0" x="2450"/>
        <item sd="0" x="707"/>
        <item sd="0" x="762"/>
        <item sd="0" x="1682"/>
        <item sd="0" x="2630"/>
        <item sd="0" x="1218"/>
        <item sd="0" x="1176"/>
        <item sd="0" x="732"/>
        <item sd="0" x="376"/>
        <item sd="0" x="202"/>
        <item sd="0" x="179"/>
        <item sd="0" x="742"/>
        <item sd="0" x="899"/>
        <item sd="0" x="2673"/>
        <item sd="0" x="41"/>
        <item sd="0" x="2430"/>
        <item sd="0" x="114"/>
        <item sd="0" x="180"/>
        <item sd="0" x="2762"/>
        <item sd="0" x="795"/>
        <item sd="0" x="694"/>
        <item sd="0" x="1568"/>
        <item sd="0" x="1021"/>
        <item sd="0" x="2111"/>
        <item sd="0" x="1831"/>
        <item sd="0" x="1361"/>
        <item sd="0" x="1708"/>
        <item sd="0" x="2777"/>
        <item sd="0" x="68"/>
        <item sd="0" x="842"/>
        <item sd="0" x="1684"/>
        <item sd="0" x="2165"/>
        <item sd="0" x="933"/>
        <item sd="0" x="1214"/>
        <item sd="0" x="2814"/>
        <item sd="0" x="1191"/>
        <item sd="0" x="1963"/>
        <item sd="0" x="2025"/>
        <item sd="0" x="2725"/>
        <item sd="0" x="516"/>
        <item sd="0" x="1385"/>
        <item sd="0" x="2905"/>
        <item sd="0" x="1150"/>
        <item sd="0" x="1857"/>
        <item sd="0" x="2162"/>
        <item sd="0" x="550"/>
        <item sd="0" x="1486"/>
        <item sd="0" x="2220"/>
        <item sd="0" x="40"/>
        <item sd="0" x="1172"/>
        <item sd="0" x="1597"/>
        <item sd="0" x="2791"/>
        <item sd="0" x="1478"/>
        <item sd="0" x="1460"/>
        <item sd="0" x="2418"/>
        <item sd="0" x="1383"/>
        <item sd="0" x="1076"/>
        <item sd="0" x="2033"/>
        <item sd="0" x="1323"/>
        <item sd="0" x="2421"/>
        <item sd="0" x="2719"/>
        <item sd="0" x="1557"/>
        <item sd="0" x="2533"/>
        <item sd="0" x="885"/>
        <item sd="0" x="2543"/>
        <item sd="0" x="946"/>
        <item sd="0" x="1377"/>
        <item sd="0" x="1728"/>
        <item sd="0" x="2549"/>
        <item sd="0" x="2209"/>
        <item sd="0" x="2596"/>
        <item sd="0" x="2585"/>
        <item sd="0" x="1669"/>
        <item sd="0" x="2453"/>
        <item sd="0" x="86"/>
        <item sd="0" x="1276"/>
        <item sd="0" x="473"/>
        <item sd="0" x="1436"/>
        <item sd="0" x="1358"/>
        <item sd="0" x="36"/>
        <item sd="0" x="1300"/>
        <item sd="0" x="1805"/>
        <item sd="0" x="1210"/>
        <item sd="0" x="779"/>
        <item sd="0" x="1437"/>
        <item sd="0" x="1270"/>
        <item sd="0" x="84"/>
        <item sd="0" x="2829"/>
        <item sd="0" x="956"/>
        <item sd="0" x="2271"/>
        <item sd="0" x="479"/>
        <item sd="0" x="2855"/>
        <item sd="0" x="1853"/>
        <item sd="0" x="369"/>
        <item sd="0" x="420"/>
        <item sd="0" x="288"/>
        <item sd="0" x="1607"/>
        <item sd="0" x="117"/>
        <item sd="0" x="2688"/>
        <item sd="0" x="2847"/>
        <item sd="0" x="2862"/>
        <item sd="0" x="2167"/>
        <item sd="0" x="808"/>
        <item sd="0" x="618"/>
        <item sd="0" x="2415"/>
        <item sd="0" x="1159"/>
        <item sd="0" x="2399"/>
        <item sd="0" x="2224"/>
        <item sd="0" x="2547"/>
        <item sd="0" x="2556"/>
        <item sd="0" x="1750"/>
        <item sd="0" x="2531"/>
        <item sd="0" x="1058"/>
        <item sd="0" x="355"/>
        <item sd="0" x="603"/>
        <item sd="0" x="976"/>
        <item sd="0" x="1190"/>
        <item sd="0" x="2383"/>
        <item sd="0" x="2495"/>
        <item sd="0" x="2857"/>
        <item sd="0" x="300"/>
        <item sd="0" x="253"/>
        <item sd="0" x="1926"/>
        <item sd="0" x="1985"/>
        <item sd="0" x="1927"/>
        <item sd="0" x="934"/>
        <item sd="0" x="450"/>
        <item sd="0" x="1776"/>
        <item sd="0" x="660"/>
        <item sd="0" x="1329"/>
        <item sd="0" x="2388"/>
        <item sd="0" x="1422"/>
        <item sd="0" x="472"/>
        <item sd="0" x="1291"/>
        <item sd="0" x="1959"/>
        <item sd="0" x="580"/>
        <item sd="0" x="1470"/>
        <item sd="0" x="2184"/>
        <item sd="0" x="2384"/>
        <item sd="0" x="1659"/>
        <item sd="0" x="1694"/>
        <item sd="0" x="187"/>
        <item sd="0" x="1484"/>
        <item sd="0" x="510"/>
        <item sd="0" x="371"/>
        <item sd="0" x="2191"/>
        <item sd="0" x="2679"/>
        <item sd="0" x="2888"/>
        <item sd="0" x="183"/>
        <item sd="0" x="1738"/>
        <item sd="0" x="1673"/>
        <item sd="0" x="307"/>
        <item sd="0" x="1057"/>
        <item sd="0" x="862"/>
        <item sd="0" x="2684"/>
        <item sd="0" x="517"/>
        <item sd="0" x="168"/>
        <item sd="0" x="1435"/>
        <item sd="0" x="1612"/>
        <item sd="0" x="2633"/>
        <item sd="0" x="2838"/>
        <item sd="0" x="631"/>
        <item sd="0" x="2323"/>
        <item sd="0" x="332"/>
        <item sd="0" x="1513"/>
        <item sd="0" x="1434"/>
        <item sd="0" x="2363"/>
        <item sd="0" x="2352"/>
        <item sd="0" x="2145"/>
        <item sd="0" x="2326"/>
        <item sd="0" x="2452"/>
        <item sd="0" x="1348"/>
        <item sd="0" x="2608"/>
        <item sd="0" x="1459"/>
        <item sd="0" x="415"/>
        <item sd="0" x="2270"/>
        <item sd="0" x="2321"/>
        <item sd="0" x="2878"/>
        <item sd="0" x="2188"/>
        <item sd="0" x="1236"/>
        <item sd="0" x="1003"/>
        <item sd="0" x="2592"/>
        <item sd="0" x="950"/>
        <item sd="0" x="1819"/>
        <item sd="0" x="1679"/>
        <item sd="0" x="2718"/>
        <item sd="0" x="802"/>
        <item sd="0" x="2142"/>
        <item sd="0" x="2168"/>
        <item sd="0" x="2129"/>
        <item sd="0" x="421"/>
        <item sd="0" x="593"/>
        <item sd="0" x="1047"/>
        <item sd="0" x="1865"/>
        <item sd="0" x="2115"/>
        <item sd="0" x="1794"/>
        <item sd="0" x="2148"/>
        <item sd="0" x="2902"/>
        <item sd="0" x="2193"/>
        <item sd="0" x="1749"/>
        <item sd="0" x="1701"/>
        <item sd="0" x="632"/>
        <item sd="0" x="2631"/>
        <item sd="0" x="1229"/>
        <item sd="0" x="1656"/>
        <item sd="0" x="2891"/>
        <item sd="0" x="2591"/>
        <item sd="0" x="911"/>
        <item sd="0" x="741"/>
        <item sd="0" x="1310"/>
        <item sd="0" x="2344"/>
        <item sd="0" x="2866"/>
        <item sd="0" x="1629"/>
        <item sd="0" x="411"/>
        <item sd="0" x="1398"/>
        <item sd="0" x="1343"/>
        <item sd="0" x="790"/>
        <item sd="0" x="1034"/>
        <item sd="0" x="731"/>
        <item sd="0" x="399"/>
        <item sd="0" x="2035"/>
        <item sd="0" x="1017"/>
        <item sd="0" x="940"/>
        <item sd="0" x="1500"/>
        <item sd="0" x="967"/>
        <item sd="0" x="1068"/>
        <item sd="0" x="383"/>
        <item sd="0" x="1933"/>
        <item sd="0" x="2305"/>
        <item sd="0" x="1965"/>
        <item sd="0" x="2081"/>
        <item sd="0" x="1978"/>
        <item sd="0" x="1362"/>
        <item sd="0" x="1364"/>
        <item sd="0" x="292"/>
        <item sd="0" x="1571"/>
        <item sd="0" x="1692"/>
        <item sd="0" x="230"/>
        <item sd="0" x="91"/>
        <item sd="0" x="1396"/>
        <item sd="0" x="1491"/>
        <item sd="0" x="2368"/>
        <item sd="0" x="1351"/>
        <item sd="0" x="1220"/>
        <item sd="0" x="1736"/>
        <item sd="0" x="309"/>
        <item sd="0" x="1075"/>
        <item sd="0" x="296"/>
        <item sd="0" x="1514"/>
        <item sd="0" x="1035"/>
        <item sd="0" x="351"/>
        <item sd="0" x="715"/>
        <item sd="0" x="47"/>
        <item sd="0" x="749"/>
        <item sd="0" x="1250"/>
        <item sd="0" x="2118"/>
        <item sd="0" x="151"/>
        <item sd="0" x="25"/>
        <item sd="0" x="888"/>
        <item sd="0" x="2039"/>
        <item sd="0" x="2590"/>
        <item sd="0" x="71"/>
        <item sd="0" x="391"/>
        <item sd="0" x="922"/>
        <item sd="0" x="1283"/>
        <item sd="0" x="675"/>
        <item sd="0" x="1878"/>
        <item sd="0" x="821"/>
        <item sd="0" x="540"/>
        <item sd="0" x="2053"/>
        <item sd="0" x="2107"/>
        <item sd="0" x="2255"/>
        <item sd="0" x="2793"/>
        <item sd="0" x="1239"/>
        <item sd="0" x="2824"/>
        <item sd="0" x="2580"/>
        <item sd="0" x="1272"/>
        <item sd="0" x="2413"/>
        <item sd="0" x="2713"/>
        <item sd="0" x="1546"/>
        <item sd="0" x="2117"/>
        <item sd="0" x="1294"/>
        <item sd="0" x="1299"/>
        <item sd="0" x="699"/>
        <item sd="0" x="2783"/>
        <item sd="0" x="1957"/>
        <item sd="0" x="146"/>
        <item sd="0" x="1810"/>
        <item sd="0" x="1851"/>
        <item sd="0" x="2304"/>
        <item sd="0" x="1141"/>
        <item sd="0" x="944"/>
        <item sd="0" x="965"/>
        <item sd="0" x="1504"/>
        <item sd="0" x="2581"/>
        <item sd="0" x="2539"/>
        <item sd="0" x="2722"/>
        <item sd="0" x="1523"/>
        <item sd="0" x="108"/>
        <item sd="0" x="325"/>
        <item sd="0" x="1055"/>
        <item sd="0" x="831"/>
        <item sd="0" x="2879"/>
        <item sd="0" x="1209"/>
        <item sd="0" x="621"/>
        <item sd="0" x="426"/>
        <item sd="0" x="2029"/>
        <item sd="0" x="1480"/>
        <item sd="0" x="2512"/>
        <item sd="0" x="784"/>
        <item sd="0" x="1579"/>
        <item sd="0" x="801"/>
        <item sd="0" x="8"/>
        <item sd="0" x="1152"/>
        <item sd="0" x="1183"/>
        <item sd="0" x="971"/>
        <item sd="0" x="2702"/>
        <item sd="0" x="796"/>
        <item sd="0" x="297"/>
        <item sd="0" x="2811"/>
        <item sd="0" x="78"/>
        <item sd="0" x="1877"/>
        <item sd="0" x="1487"/>
        <item sd="0" x="125"/>
        <item sd="0" x="1505"/>
        <item sd="0" x="1662"/>
        <item sd="0" x="1369"/>
        <item sd="0" x="486"/>
        <item sd="0" x="2561"/>
        <item sd="0" x="1867"/>
        <item sd="0" x="2806"/>
        <item sd="0" x="827"/>
        <item sd="0" x="1253"/>
        <item sd="0" x="629"/>
        <item sd="0" x="611"/>
        <item sd="0" x="2660"/>
        <item sd="0" x="2634"/>
        <item sd="0" x="1453"/>
        <item sd="0" x="1595"/>
        <item sd="0" x="830"/>
        <item sd="0" x="679"/>
        <item sd="0" x="918"/>
        <item sd="0" x="2054"/>
        <item sd="0" x="338"/>
        <item sd="0" x="751"/>
        <item sd="0" x="1680"/>
        <item sd="0" x="1097"/>
        <item sd="0" x="937"/>
        <item sd="0" x="919"/>
        <item sd="0" x="152"/>
        <item sd="0" x="1976"/>
        <item sd="0" x="2103"/>
        <item sd="0" x="231"/>
        <item sd="0" x="1243"/>
        <item sd="0" x="2697"/>
        <item sd="0" x="1997"/>
        <item sd="0" x="1481"/>
        <item sd="0" x="2083"/>
        <item sd="0" x="456"/>
        <item sd="0" x="1987"/>
        <item sd="0" x="85"/>
        <item sd="0" x="397"/>
        <item sd="0" x="49"/>
        <item sd="0" x="1473"/>
        <item sd="0" x="782"/>
        <item sd="0" x="155"/>
        <item sd="0" x="2577"/>
        <item sd="0" x="2170"/>
        <item sd="0" x="1087"/>
        <item sd="0" x="2351"/>
        <item sd="0" x="2429"/>
        <item sd="0" x="953"/>
        <item sd="0" x="1632"/>
        <item sd="0" x="324"/>
        <item sd="0" x="886"/>
        <item sd="0" x="154"/>
        <item sd="0" x="217"/>
        <item sd="0" x="1292"/>
        <item sd="0" x="2222"/>
        <item sd="0" x="1665"/>
        <item sd="0" x="1973"/>
        <item sd="0" x="1244"/>
        <item sd="0" x="1169"/>
        <item sd="0" x="552"/>
        <item sd="0" x="730"/>
        <item sd="0" x="833"/>
        <item sd="0" x="165"/>
        <item sd="0" x="1583"/>
        <item sd="0" x="2248"/>
        <item sd="0" x="1806"/>
        <item sd="0" x="1065"/>
        <item sd="0" x="1519"/>
        <item sd="0" x="1900"/>
        <item sd="0" x="1061"/>
        <item sd="0" x="2327"/>
        <item sd="0" x="744"/>
        <item sd="0" x="2433"/>
        <item sd="0" x="1178"/>
        <item sd="0" x="509"/>
        <item sd="0" x="1479"/>
        <item sd="0" x="750"/>
        <item sd="0" x="568"/>
        <item sd="0" x="2360"/>
        <item sd="0" x="1932"/>
        <item sd="0" x="1455"/>
        <item sd="0" x="62"/>
        <item sd="0" x="80"/>
        <item sd="0" x="2607"/>
        <item sd="0" x="2707"/>
        <item sd="0" x="1166"/>
        <item sd="0" x="142"/>
        <item sd="0" x="1309"/>
        <item sd="0" x="1042"/>
        <item sd="0" x="739"/>
        <item sd="0" x="1920"/>
        <item sd="0" x="1654"/>
        <item sd="0" x="2286"/>
        <item sd="0" x="2068"/>
        <item sd="0" x="1716"/>
        <item sd="0" x="2312"/>
        <item sd="0" x="599"/>
        <item sd="0" x="34"/>
        <item sd="0" x="2834"/>
        <item sd="0" x="2073"/>
        <item sd="0" x="529"/>
        <item sd="0" x="2754"/>
        <item sd="0" x="330"/>
        <item sd="0" x="1170"/>
        <item sd="0" x="1380"/>
        <item sd="0" x="822"/>
        <item sd="0" x="35"/>
        <item sd="0" x="2242"/>
        <item sd="0" x="1101"/>
        <item sd="0" x="2772"/>
        <item sd="0" x="2441"/>
        <item sd="0" x="2225"/>
        <item sd="0" x="2190"/>
        <item sd="0" x="359"/>
        <item sd="0" x="1024"/>
        <item sd="0" x="1409"/>
        <item sd="0" x="2000"/>
        <item sd="0" x="1954"/>
        <item sd="0" x="407"/>
        <item sd="0" x="1345"/>
        <item sd="0" x="1897"/>
        <item sd="0" x="2155"/>
        <item sd="0" x="2105"/>
        <item sd="0" x="556"/>
        <item sd="0" x="713"/>
        <item sd="0" x="1913"/>
        <item sd="0" x="1131"/>
        <item sd="0" x="2370"/>
        <item sd="0" x="1099"/>
        <item sd="0" x="2003"/>
        <item sd="0" x="2841"/>
        <item sd="0" x="191"/>
        <item sd="0" x="2093"/>
        <item sd="0" x="1991"/>
        <item sd="0" x="1334"/>
        <item sd="0" x="363"/>
        <item sd="0" x="989"/>
        <item sd="0" x="2009"/>
        <item sd="0" x="1845"/>
        <item sd="0" x="2391"/>
        <item sd="0" x="2125"/>
        <item sd="0" x="2756"/>
        <item sd="0" x="2278"/>
        <item sd="0" x="2753"/>
        <item sd="0" x="1741"/>
        <item sd="0" x="346"/>
        <item sd="0" x="1303"/>
        <item sd="0" x="988"/>
        <item sd="0" x="1427"/>
        <item sd="0" x="1655"/>
        <item sd="0" x="1861"/>
        <item sd="0" x="2158"/>
        <item sd="0" x="1555"/>
        <item sd="0" x="1696"/>
        <item sd="0" x="1156"/>
        <item sd="0" x="1775"/>
        <item sd="0" x="2381"/>
        <item sd="0" x="2358"/>
        <item sd="0" x="1799"/>
        <item sd="0" x="2839"/>
        <item sd="0" x="2574"/>
        <item sd="0" x="2610"/>
        <item sd="0" x="1234"/>
        <item sd="0" x="2476"/>
        <item sd="0" x="2880"/>
        <item sd="0" x="301"/>
        <item sd="0" x="176"/>
        <item sd="0" x="1019"/>
        <item sd="0" x="197"/>
        <item sd="0" x="673"/>
        <item sd="0" x="806"/>
        <item sd="0" x="2325"/>
        <item sd="0" x="1931"/>
        <item sd="0" x="2173"/>
        <item sd="0" x="1347"/>
        <item sd="0" x="1641"/>
        <item sd="0" x="1225"/>
        <item sd="0" x="171"/>
        <item sd="0" x="2836"/>
        <item sd="0" x="1295"/>
        <item sd="0" x="2028"/>
        <item sd="0" x="2092"/>
        <item sd="0" x="2289"/>
        <item sd="0" x="2147"/>
        <item sd="0" x="1863"/>
        <item sd="0" x="2208"/>
        <item sd="0" x="2016"/>
        <item sd="0" x="2744"/>
        <item sd="0" x="2604"/>
        <item sd="0" x="109"/>
        <item sd="0" x="1130"/>
        <item sd="0" x="2627"/>
        <item sd="0" x="2598"/>
        <item sd="0" x="1668"/>
        <item sd="0" x="2336"/>
        <item sd="0" x="2285"/>
        <item sd="0" x="2313"/>
        <item sd="0" x="374"/>
        <item sd="0" x="2696"/>
        <item sd="0" x="1260"/>
        <item sd="0" x="1731"/>
        <item sd="0" x="2437"/>
        <item sd="0" x="2520"/>
        <item sd="0" x="2727"/>
        <item sd="0" x="617"/>
        <item sd="0" x="1408"/>
        <item sd="0" x="1162"/>
        <item sd="0" x="820"/>
        <item sd="0" x="219"/>
        <item sd="0" x="1724"/>
        <item sd="0" x="2572"/>
        <item sd="0" x="1233"/>
        <item sd="0" x="2595"/>
        <item sd="0" x="1751"/>
        <item sd="0" x="1069"/>
        <item sd="0" x="2479"/>
        <item sd="0" x="463"/>
        <item sd="0" x="1545"/>
        <item sd="0" x="866"/>
        <item sd="0" x="785"/>
        <item sd="0" x="2160"/>
        <item sd="0" x="1755"/>
        <item sd="0" x="289"/>
        <item sd="0" x="2390"/>
        <item sd="0" x="1230"/>
        <item sd="0" x="427"/>
        <item sd="0" x="368"/>
        <item sd="0" x="275"/>
        <item sd="0" x="265"/>
        <item sd="0" x="2784"/>
        <item sd="0" x="505"/>
        <item sd="0" x="2854"/>
        <item sd="0" x="2290"/>
        <item sd="0" x="735"/>
        <item sd="0" x="766"/>
        <item sd="0" x="1732"/>
        <item sd="0" x="87"/>
        <item sd="0" x="2602"/>
        <item sd="0" x="1822"/>
        <item sd="0" x="1762"/>
        <item sd="0" x="2319"/>
        <item sd="0" x="2477"/>
        <item sd="0" x="51"/>
        <item sd="0" x="73"/>
        <item sd="0" x="1393"/>
        <item sd="0" x="562"/>
        <item sd="0" x="1342"/>
        <item sd="0" x="671"/>
        <item sd="0" x="317"/>
        <item sd="0" x="601"/>
        <item sd="0" x="27"/>
        <item sd="0" x="1298"/>
        <item sd="0" x="2551"/>
        <item sd="0" x="448"/>
        <item sd="0" x="1184"/>
        <item sd="0" x="640"/>
        <item sd="0" x="1451"/>
        <item sd="0" x="1864"/>
        <item sd="0" x="598"/>
        <item sd="0" x="2799"/>
        <item sd="0" x="743"/>
        <item sd="0" x="974"/>
        <item sd="0" x="527"/>
        <item sd="0" x="645"/>
        <item sd="0" x="1695"/>
        <item sd="0" x="2787"/>
        <item sd="0" x="1603"/>
        <item sd="0" x="2088"/>
        <item sd="0" x="2629"/>
        <item sd="0" x="1406"/>
        <item sd="0" x="2156"/>
        <item sd="0" x="437"/>
        <item sd="0" x="794"/>
        <item sd="0" x="1304"/>
        <item sd="0" x="939"/>
        <item sd="0" x="2161"/>
        <item sd="0" x="670"/>
        <item sd="0" x="211"/>
        <item sd="0" x="522"/>
        <item sd="0" x="1110"/>
        <item sd="0" x="622"/>
        <item sd="0" x="1212"/>
        <item sd="0" x="1715"/>
        <item sd="0" x="1790"/>
        <item sd="0" x="913"/>
        <item sd="0" x="1227"/>
        <item sd="0" x="1485"/>
        <item sd="0" x="1402"/>
        <item sd="0" x="139"/>
        <item sd="0" x="856"/>
        <item sd="0" x="1038"/>
        <item sd="0" x="1489"/>
        <item sd="0" x="1711"/>
        <item sd="0" x="2460"/>
        <item sd="0" x="1524"/>
        <item sd="0" x="686"/>
        <item sd="0" x="565"/>
        <item sd="0" x="212"/>
        <item sd="0" x="482"/>
        <item sd="0" x="126"/>
        <item sd="0" x="1712"/>
        <item sd="0" x="1346"/>
        <item sd="0" x="637"/>
        <item sd="0" x="2350"/>
        <item sd="0" x="341"/>
        <item sd="0" x="1116"/>
        <item sd="0" x="2550"/>
        <item sd="0" x="2119"/>
        <item sd="0" x="2542"/>
        <item sd="0" x="422"/>
        <item sd="0" x="1764"/>
        <item sd="0" x="162"/>
        <item sd="0" x="650"/>
        <item sd="0" x="161"/>
        <item sd="0" x="465"/>
        <item sd="0" x="2407"/>
        <item sd="0" x="1535"/>
        <item sd="0" x="668"/>
        <item sd="0" x="646"/>
        <item sd="0" x="2728"/>
        <item sd="0" x="2154"/>
        <item sd="0" x="1928"/>
        <item sd="0" x="912"/>
        <item sd="0" x="1015"/>
        <item sd="0" x="2177"/>
        <item sd="0" x="2038"/>
        <item sd="0" x="1224"/>
        <item sd="0" x="283"/>
        <item sd="0" x="2223"/>
        <item sd="0" x="2527"/>
        <item sd="0" x="234"/>
        <item sd="0" x="470"/>
        <item sd="0" x="798"/>
        <item sd="0" x="2082"/>
        <item sd="0" x="2226"/>
        <item sd="0" x="1852"/>
        <item sd="0" x="57"/>
        <item sd="0" x="1827"/>
        <item sd="0" x="1132"/>
        <item sd="0" x="1768"/>
        <item sd="0" x="1441"/>
        <item sd="0" x="1215"/>
        <item sd="0" x="544"/>
        <item sd="0" x="2869"/>
        <item sd="0" x="2284"/>
        <item sd="0" x="1020"/>
        <item sd="0" x="2490"/>
        <item sd="0" x="1008"/>
        <item sd="0" x="1039"/>
        <item sd="0" x="914"/>
        <item sd="0" x="963"/>
        <item sd="0" x="2643"/>
        <item sd="0" x="331"/>
        <item sd="0" x="2868"/>
        <item sd="0" x="1311"/>
        <item sd="0" x="2169"/>
        <item sd="0" x="452"/>
        <item sd="0" x="1561"/>
        <item sd="0" x="1988"/>
        <item sd="0" x="128"/>
        <item sd="0" x="2324"/>
        <item sd="0" x="869"/>
        <item sd="0" x="705"/>
        <item sd="0" x="2411"/>
        <item sd="0" x="2532"/>
        <item sd="0" x="1471"/>
        <item sd="0" x="526"/>
        <item sd="0" x="10"/>
        <item sd="0" x="997"/>
        <item sd="0" x="1375"/>
        <item sd="0" x="1814"/>
        <item sd="0" x="454"/>
        <item sd="0" x="2195"/>
        <item sd="0" x="1301"/>
        <item sd="0" x="1934"/>
        <item sd="0" x="2393"/>
        <item sd="0" x="1766"/>
        <item sd="0" x="849"/>
        <item sd="0" x="678"/>
        <item sd="0" x="569"/>
        <item sd="0" x="1925"/>
        <item sd="0" x="2126"/>
        <item sd="0" x="2345"/>
        <item sd="0" x="193"/>
        <item sd="0" x="2268"/>
        <item sd="0" x="812"/>
        <item sd="0" x="213"/>
        <item sd="0" x="252"/>
        <item sd="0" x="414"/>
        <item sd="0" x="873"/>
        <item sd="0" x="1745"/>
        <item sd="0" x="194"/>
        <item sd="0" x="1638"/>
        <item sd="0" x="23"/>
        <item sd="0" x="277"/>
        <item sd="0" x="2501"/>
        <item sd="0" x="829"/>
        <item sd="0" x="2253"/>
        <item sd="0" x="1648"/>
        <item sd="0" x="1800"/>
        <item sd="0" x="2018"/>
        <item sd="0" x="2535"/>
        <item sd="0" x="2"/>
        <item sd="0" x="900"/>
        <item sd="0" x="236"/>
        <item sd="0" x="137"/>
        <item sd="0" x="290"/>
        <item sd="0" x="394"/>
        <item sd="0" x="298"/>
        <item sd="0" x="1140"/>
        <item sd="0" x="64"/>
        <item sd="0" x="1915"/>
        <item sd="0" x="877"/>
        <item sd="0" x="262"/>
        <item sd="0" x="357"/>
        <item sd="0" x="560"/>
        <item sd="0" x="1090"/>
        <item sd="0" x="2682"/>
        <item sd="0" x="1463"/>
        <item sd="0" x="1254"/>
        <item sd="0" x="2213"/>
        <item sd="0" x="115"/>
        <item sd="0" x="1226"/>
        <item sd="0" x="2180"/>
        <item sd="0" x="195"/>
        <item sd="0" x="2864"/>
        <item sd="0" x="1004"/>
        <item sd="0" x="1657"/>
        <item sd="0" x="1488"/>
        <item sd="0" x="2446"/>
        <item sd="0" x="2579"/>
        <item sd="0" x="1078"/>
        <item sd="0" x="428"/>
        <item sd="0" x="2457"/>
        <item sd="0" x="2743"/>
        <item sd="0" x="791"/>
        <item sd="0" x="2152"/>
        <item sd="0" x="1677"/>
        <item sd="0" x="1912"/>
        <item sd="0" x="1449"/>
        <item sd="0" x="460"/>
        <item sd="0" x="1624"/>
        <item sd="0" x="404"/>
        <item sd="0" x="1765"/>
        <item sd="0" x="1349"/>
        <item sd="0" x="2526"/>
        <item sd="0" x="1770"/>
        <item sd="0" x="2856"/>
        <item sd="0" x="12"/>
        <item sd="0" x="2127"/>
        <item sd="0" x="2037"/>
        <item sd="0" x="244"/>
        <item sd="0" x="756"/>
        <item sd="0" x="395"/>
        <item sd="0" x="390"/>
        <item sd="0" x="1862"/>
        <item sd="0" x="487"/>
        <item sd="0" x="664"/>
        <item sd="0" x="304"/>
        <item sd="0" x="1059"/>
        <item sd="0" x="451"/>
        <item sd="0" x="1368"/>
        <item sd="0" x="1324"/>
        <item sd="0" x="2567"/>
        <item sd="0" x="839"/>
        <item sd="0" x="734"/>
        <item sd="0" x="2863"/>
        <item sd="0" x="26"/>
        <item sd="0" x="1266"/>
        <item sd="0" x="557"/>
        <item sd="0" x="284"/>
        <item sd="0" x="1454"/>
        <item sd="0" x="215"/>
        <item sd="0" x="1066"/>
        <item sd="0" x="1327"/>
        <item sd="0" x="1590"/>
        <item sd="0" x="328"/>
        <item sd="0" x="1198"/>
        <item sd="0" x="2366"/>
        <item sd="0" x="1608"/>
        <item sd="0" x="539"/>
        <item sd="0" x="285"/>
        <item sd="0" x="218"/>
        <item sd="0" x="818"/>
        <item sd="0" x="11"/>
        <item sd="0" x="851"/>
        <item sd="0" x="1023"/>
        <item sd="0" x="1880"/>
        <item sd="0" x="897"/>
        <item sd="0" x="2472"/>
        <item sd="0" x="249"/>
        <item sd="0" x="246"/>
        <item sd="0" x="638"/>
        <item sd="0" x="295"/>
        <item sd="0" x="813"/>
        <item sd="0" x="1077"/>
        <item sd="0" x="352"/>
        <item sd="0" x="959"/>
        <item sd="0" x="2482"/>
        <item sd="0" x="2849"/>
        <item sd="0" x="1683"/>
        <item sd="0" x="2700"/>
        <item sd="0" x="2064"/>
        <item sd="0" x="375"/>
        <item sd="0" x="439"/>
        <item sd="0" x="1558"/>
        <item sd="0" x="955"/>
        <item sd="0" x="1438"/>
        <item sd="0" x="2247"/>
        <item sd="0" x="2135"/>
        <item sd="0" x="987"/>
        <item sd="0" x="1108"/>
        <item sd="0" x="1094"/>
        <item sd="0" x="263"/>
        <item sd="0" x="904"/>
        <item sd="0" x="396"/>
        <item sd="0" x="1456"/>
        <item sd="0" x="458"/>
        <item sd="0" x="1447"/>
        <item sd="0" x="167"/>
        <item sd="0" x="757"/>
        <item sd="0" x="382"/>
        <item sd="0" x="977"/>
        <item sd="0" x="360"/>
        <item sd="0" x="1506"/>
        <item sd="0" x="581"/>
        <item sd="0" x="769"/>
        <item sd="0" x="205"/>
        <item sd="0" x="20"/>
        <item sd="0" x="690"/>
        <item sd="0" x="863"/>
        <item sd="0" x="1335"/>
        <item sd="0" x="1171"/>
        <item sd="0" x="2628"/>
        <item sd="0" x="2514"/>
        <item sd="0" x="697"/>
        <item sd="0" x="2825"/>
        <item sd="0" x="2894"/>
        <item sd="0" x="1596"/>
        <item sd="0" x="464"/>
        <item sd="0" x="2525"/>
        <item sd="0" x="2159"/>
        <item sd="0" x="483"/>
        <item sd="0" x="372"/>
        <item sd="0" x="2588"/>
        <item sd="0" x="2346"/>
        <item sd="0" x="1121"/>
        <item sd="0" x="2288"/>
        <item sd="0" x="2502"/>
        <item sd="0" x="430"/>
        <item sd="0" x="1100"/>
        <item sd="0" x="2693"/>
        <item sd="0" x="1036"/>
        <item sd="0" x="2141"/>
        <item sd="0" x="2443"/>
        <item sd="0" x="1994"/>
        <item sd="0" x="2537"/>
        <item sd="0" x="1798"/>
        <item sd="0" x="2229"/>
        <item sd="0" x="2377"/>
        <item sd="0" x="2149"/>
        <item sd="0" x="2573"/>
        <item sd="0" x="2373"/>
        <item sd="0" x="1578"/>
        <item sd="0" x="898"/>
        <item sd="0" x="1011"/>
        <item sd="0" x="2095"/>
        <item sd="0" x="302"/>
        <item sd="0" x="2786"/>
        <item sd="0" x="2639"/>
        <item sd="0" x="1448"/>
        <item sd="0" x="2497"/>
        <item sd="0" x="314"/>
        <item sd="0" x="1344"/>
        <item sd="0" x="169"/>
        <item sd="0" x="1104"/>
        <item sd="0" x="2198"/>
        <item sd="0" x="1118"/>
        <item sd="0" x="1600"/>
        <item sd="0" x="1325"/>
        <item sd="0" x="2231"/>
        <item sd="0" x="2109"/>
        <item sd="0" x="2823"/>
        <item sd="0" x="2620"/>
        <item sd="0" x="1095"/>
        <item sd="0" x="2251"/>
        <item sd="0" x="1858"/>
        <item sd="0" x="1727"/>
        <item sd="0" x="1839"/>
        <item sd="0" x="2655"/>
        <item sd="0" x="2505"/>
        <item sd="0" x="1426"/>
        <item sd="0" x="2317"/>
        <item sd="0" x="1674"/>
        <item sd="0" x="2113"/>
        <item sd="0" x="474"/>
        <item sd="0" x="2174"/>
        <item sd="0" x="1886"/>
        <item sd="0" x="1507"/>
        <item sd="0" x="2065"/>
        <item sd="0" x="2010"/>
        <item sd="0" x="1249"/>
        <item sd="0" x="1228"/>
        <item sd="0" x="1103"/>
        <item sd="0" x="2904"/>
        <item sd="0" x="2216"/>
        <item sd="0" x="1474"/>
        <item sd="0" x="2354"/>
        <item sd="0" x="2238"/>
        <item sd="0" x="2906"/>
        <item sd="0" x="2480"/>
        <item sd="0" x="2061"/>
        <item sd="0" x="2128"/>
        <item sd="0" x="2412"/>
        <item sd="0" x="2318"/>
        <item sd="0" x="1999"/>
        <item sd="0" x="1356"/>
        <item sd="0" x="1431"/>
        <item sd="0" x="2599"/>
        <item sd="0" x="966"/>
        <item sd="0" x="18"/>
        <item sd="0" x="2470"/>
        <item sd="0" x="2699"/>
        <item sd="0" x="2067"/>
        <item sd="0" x="2044"/>
        <item sd="0" x="2695"/>
        <item sd="0" x="403"/>
        <item sd="0" x="2087"/>
        <item sd="0" x="1709"/>
        <item sd="0" x="2343"/>
        <item sd="0" x="2530"/>
        <item sd="0" x="1866"/>
        <item sd="0" x="2150"/>
        <item sd="0" x="2246"/>
        <item sd="0" x="2172"/>
        <item sd="0" x="1916"/>
        <item sd="0" x="1873"/>
        <item sd="0" x="1520"/>
        <item sd="0" x="1784"/>
        <item sd="0" x="1606"/>
        <item sd="0" x="1691"/>
        <item sd="0" x="2861"/>
        <item sd="0" x="1381"/>
        <item sd="0" x="850"/>
        <item sd="0" x="2759"/>
        <item sd="0" x="2570"/>
        <item sd="0" x="990"/>
        <item sd="0" x="2691"/>
        <item sd="0" x="1333"/>
        <item sd="0" x="225"/>
        <item sd="0" x="82"/>
        <item sd="0" x="4"/>
        <item sd="0" x="459"/>
        <item sd="0" x="1575"/>
        <item sd="0" x="2648"/>
        <item sd="0" x="2711"/>
        <item sd="0" x="2303"/>
        <item sd="0" x="2014"/>
        <item sd="0" x="2804"/>
        <item sd="0" x="582"/>
        <item sd="0" x="964"/>
        <item sd="0" x="1205"/>
        <item sd="0" x="1305"/>
        <item sd="0" x="480"/>
        <item sd="0" x="1444"/>
        <item sd="0" x="2254"/>
        <item sd="0" x="1483"/>
        <item sd="0" x="884"/>
        <item sd="0" x="2279"/>
        <item sd="0" x="1465"/>
        <item sd="0" x="551"/>
        <item sd="0" x="2755"/>
        <item sd="0" x="2322"/>
        <item sd="0" x="2798"/>
        <item sd="0" x="1238"/>
        <item sd="0" x="274"/>
        <item sd="0" x="384"/>
        <item sd="0" x="727"/>
        <item sd="0" x="381"/>
        <item sd="0" x="13"/>
        <item sd="0" x="995"/>
        <item sd="0" x="2051"/>
        <item sd="0" x="2750"/>
        <item sd="0" x="1946"/>
        <item sd="0" x="2675"/>
        <item sd="0" x="1138"/>
        <item sd="0" x="655"/>
        <item sd="0" x="2371"/>
        <item sd="0" x="696"/>
        <item sd="0" x="1621"/>
        <item sd="0" x="1107"/>
        <item sd="0" x="1528"/>
        <item sd="0" x="2414"/>
        <item sd="0" x="425"/>
        <item sd="0" x="1793"/>
        <item sd="0" x="1720"/>
        <item sd="0" x="501"/>
        <item sd="0" x="541"/>
        <item sd="0" x="1816"/>
        <item sd="0" x="777"/>
        <item sd="0" x="2017"/>
        <item sd="0" x="1366"/>
        <item sd="0" x="1317"/>
        <item sd="0" x="549"/>
        <item sd="0" x="2830"/>
        <item sd="0" x="1028"/>
        <item sd="0" x="1151"/>
        <item sd="0" x="968"/>
        <item sd="0" x="1056"/>
        <item sd="0" x="1049"/>
        <item sd="0" x="2767"/>
        <item sd="0" x="2233"/>
        <item sd="0" x="419"/>
        <item sd="0" x="1616"/>
        <item sd="0" x="2015"/>
        <item sd="0" x="1881"/>
        <item sd="0" x="1415"/>
        <item sd="0" x="1288"/>
        <item sd="0" x="1541"/>
        <item sd="0" x="129"/>
        <item sd="0" x="616"/>
        <item sd="0" x="1401"/>
        <item sd="0" x="93"/>
        <item sd="0" x="1353"/>
        <item sd="0" x="787"/>
        <item sd="0" x="2342"/>
        <item sd="0" x="2143"/>
        <item sd="0" x="120"/>
        <item sd="0" x="1181"/>
        <item sd="0" x="1966"/>
        <item sd="0" x="135"/>
        <item sd="0" x="2163"/>
        <item sd="0" x="1952"/>
        <item sd="0" x="1747"/>
        <item sd="0" x="1278"/>
        <item sd="0" x="1200"/>
        <item sd="0" x="2734"/>
        <item sd="0" x="1114"/>
        <item sd="0" x="492"/>
        <item sd="0" x="140"/>
        <item sd="0" x="719"/>
        <item sd="0" x="2445"/>
        <item sd="0" x="199"/>
        <item sd="0" x="2293"/>
        <item sd="0" x="2273"/>
        <item sd="0" x="2733"/>
        <item sd="0" x="1119"/>
        <item sd="0" x="1721"/>
        <item sd="0" x="776"/>
        <item sd="0" x="90"/>
        <item sd="0" x="1070"/>
        <item sd="0" x="2183"/>
        <item sd="0" x="387"/>
        <item sd="0" x="1530"/>
        <item sd="0" x="2484"/>
        <item sd="0" x="1246"/>
        <item sd="0" x="2491"/>
        <item sd="0" x="2400"/>
        <item sd="0" x="247"/>
        <item sd="0" x="499"/>
        <item sd="0" x="2668"/>
        <item sd="0" x="1142"/>
        <item sd="0" x="19"/>
        <item sd="0" x="1939"/>
        <item sd="0" x="2858"/>
        <item sd="0" x="2410"/>
        <item sd="0" x="2657"/>
        <item sd="0" x="441"/>
        <item sd="0" x="1287"/>
        <item sd="0" x="1905"/>
        <item sd="0" x="2752"/>
        <item sd="0" x="2232"/>
        <item sd="0" x="1984"/>
        <item sd="0" x="1733"/>
        <item sd="0" x="101"/>
        <item sd="0" x="1772"/>
        <item sd="0" x="2031"/>
        <item sd="0" x="190"/>
        <item sd="0" x="957"/>
        <item sd="0" x="2875"/>
        <item sd="0" x="1211"/>
        <item sd="0" x="2069"/>
        <item sd="0" x="1475"/>
        <item sd="0" x="1811"/>
        <item sd="0" x="1730"/>
        <item sd="0" x="781"/>
        <item sd="0" x="2635"/>
        <item sd="0" x="651"/>
        <item sd="0" x="1414"/>
        <item sd="0" x="1041"/>
        <item sd="0" x="2309"/>
        <item sd="0" x="1529"/>
        <item sd="0" x="2291"/>
        <item sd="0" x="2739"/>
        <item sd="0" x="188"/>
        <item sd="0" x="2680"/>
        <item sd="0" x="445"/>
        <item sd="0" x="1137"/>
        <item sd="0" x="189"/>
        <item sd="0" x="597"/>
        <item sd="0" x="2899"/>
        <item sd="0" x="373"/>
        <item sd="0" x="754"/>
        <item sd="0" x="164"/>
        <item sd="0" x="1379"/>
        <item sd="0" x="347"/>
        <item sd="0" x="1838"/>
        <item sd="0" x="99"/>
        <item sd="0" x="929"/>
        <item sd="0" x="299"/>
        <item sd="0" x="641"/>
        <item sd="0" x="1646"/>
        <item sd="0" x="2612"/>
        <item sd="0" x="2496"/>
        <item sd="0" x="1330"/>
        <item sd="0" x="1196"/>
        <item sd="0" x="828"/>
        <item sd="0" x="386"/>
        <item sd="0" x="1587"/>
        <item sd="0" x="1074"/>
        <item sd="0" x="788"/>
        <item sd="0" x="1370"/>
        <item sd="0" x="204"/>
        <item sd="0" x="548"/>
        <item sd="0" x="424"/>
        <item sd="0" x="814"/>
        <item sd="0" x="1424"/>
        <item sd="0" x="2023"/>
        <item sd="0" x="2809"/>
        <item sd="0" x="2218"/>
        <item sd="0" x="1168"/>
        <item sd="0" x="630"/>
        <item sd="0" x="1633"/>
        <item sd="0" x="438"/>
        <item sd="0" x="1785"/>
        <item sd="0" x="1467"/>
        <item sd="0" x="235"/>
        <item sd="0" x="1944"/>
        <item sd="0" x="2778"/>
        <item sd="0" x="1758"/>
        <item sd="0" x="2605"/>
        <item sd="0" x="1262"/>
        <item sd="0" x="1013"/>
        <item sd="0" x="1512"/>
        <item sd="0" x="1686"/>
        <item sd="0" x="1242"/>
        <item sd="0" x="1834"/>
        <item sd="0" x="2826"/>
        <item sd="0" x="159"/>
        <item sd="0" x="1860"/>
        <item sd="0" x="1619"/>
        <item sd="0" x="1795"/>
        <item sd="0" x="958"/>
        <item sd="0" x="792"/>
        <item sd="0" x="2386"/>
        <item sd="0" x="1525"/>
        <item sd="0" x="1998"/>
        <item sd="0" x="1219"/>
        <item sd="0" x="2827"/>
        <item sd="0" x="1690"/>
        <item sd="0" x="666"/>
        <item sd="0" x="1269"/>
        <item sd="0" x="573"/>
        <item sd="0" x="1531"/>
        <item sd="0" x="970"/>
        <item sd="0" x="2185"/>
        <item sd="0" x="2500"/>
        <item sd="0" x="1640"/>
        <item sd="0" x="1251"/>
        <item sd="0" x="2776"/>
        <item sd="0" x="442"/>
        <item sd="0" x="2202"/>
        <item sd="0" x="986"/>
        <item sd="0" x="208"/>
        <item sd="0" x="606"/>
        <item sd="0" x="1780"/>
        <item sd="0" x="2228"/>
        <item sd="0" x="537"/>
        <item sd="0" x="595"/>
        <item sd="0" x="2146"/>
        <item sd="0" x="857"/>
        <item sd="0" x="875"/>
        <item sd="0" x="1341"/>
        <item sd="0" x="1113"/>
        <item sd="0" x="2215"/>
        <item sd="0" x="1105"/>
        <item sd="0" x="902"/>
        <item sd="0" x="1411"/>
        <item sd="0" x="2002"/>
        <item sd="0" x="2131"/>
        <item sd="0" x="2207"/>
        <item sd="0" x="16"/>
        <item sd="0" x="1918"/>
        <item sd="0" x="221"/>
        <item sd="0" x="1631"/>
        <item sd="0" x="2206"/>
        <item sd="0" x="1789"/>
        <item sd="0" x="1372"/>
        <item sd="0" x="28"/>
        <item sd="0" x="2805"/>
        <item sd="0" x="1442"/>
        <item sd="0" x="2026"/>
        <item sd="0" x="1490"/>
        <item sd="0" x="1388"/>
        <item sd="0" x="2122"/>
        <item sd="0" x="1009"/>
        <item sd="0" x="712"/>
        <item sd="0" x="241"/>
        <item sd="0" x="319"/>
        <item sd="0" x="2889"/>
        <item sd="0" x="2566"/>
        <item sd="0" x="2624"/>
        <item sd="0" x="600"/>
        <item sd="0" x="2690"/>
        <item sd="0" x="1352"/>
        <item sd="0" x="2488"/>
        <item sd="0" x="1767"/>
        <item sd="0" x="1518"/>
        <item sd="0" x="1386"/>
        <item sd="0" x="2243"/>
        <item sd="0" x="2810"/>
        <item sd="0" x="1960"/>
        <item sd="0" x="817"/>
        <item sd="0" x="33"/>
        <item sd="0" x="147"/>
        <item sd="0" x="1774"/>
        <item sd="0" x="1771"/>
        <item sd="0" x="1586"/>
        <item sd="0" x="2882"/>
        <item sd="0" x="2509"/>
        <item sd="0" x="1576"/>
        <item sd="0" x="952"/>
        <item sd="0" x="1086"/>
        <item sd="0" x="1192"/>
        <item sd="0" x="2837"/>
        <item sd="0" x="2280"/>
        <item sd="0" x="2870"/>
        <item sd="0" x="1420"/>
        <item sd="0" x="44"/>
        <item sd="0" x="2047"/>
        <item sd="0" x="1022"/>
        <item sd="0" x="1354"/>
        <item sd="0" x="1585"/>
        <item sd="0" x="39"/>
        <item sd="0" x="879"/>
        <item sd="0" x="1339"/>
        <item sd="0" x="401"/>
        <item sd="0" x="1719"/>
        <item sd="0" x="2485"/>
        <item sd="0" x="1697"/>
        <item sd="0" x="69"/>
        <item sd="0" x="48"/>
        <item sd="0" x="1413"/>
        <item sd="0" x="102"/>
        <item sd="0" x="1081"/>
        <item sd="0" x="2769"/>
        <item sd="0" x="2843"/>
        <item sd="0" x="1777"/>
        <item sd="0" x="677"/>
        <item sd="0" x="1990"/>
        <item sd="0" x="1290"/>
        <item sd="0" x="2475"/>
        <item sd="0" x="157"/>
        <item sd="0" x="883"/>
        <item sd="0" x="1989"/>
        <item sd="0" x="344"/>
        <item sd="0" x="1815"/>
        <item sd="0" x="2187"/>
        <item sd="0" x="810"/>
        <item sd="0" x="506"/>
        <item sd="0" x="1416"/>
        <item sd="0" x="380"/>
        <item sd="0" x="148"/>
        <item sd="0" x="945"/>
        <item sd="0" x="511"/>
        <item sd="0" x="1971"/>
        <item sd="0" x="608"/>
        <item sd="0" x="2529"/>
        <item sd="0" x="42"/>
        <item sd="0" x="530"/>
        <item sd="0" x="758"/>
        <item sd="0" x="449"/>
        <item sd="0" x="2259"/>
        <item sd="0" x="1350"/>
        <item sd="0" x="2636"/>
        <item sd="0" x="343"/>
        <item sd="0" x="846"/>
        <item sd="0" x="644"/>
        <item sd="0" x="724"/>
        <item sd="0" x="772"/>
        <item sd="0" x="410"/>
        <item sd="0" x="700"/>
        <item sd="0" x="2250"/>
        <item sd="0" x="268"/>
        <item sd="0" x="269"/>
        <item sd="0" x="1752"/>
        <item sd="0" x="370"/>
        <item sd="0" x="2835"/>
        <item sd="0" x="58"/>
        <item sd="0" x="1062"/>
        <item sd="0" x="1713"/>
        <item sd="0" x="2515"/>
        <item sd="0" x="2024"/>
        <item sd="0" x="1149"/>
        <item sd="0" x="2099"/>
        <item sd="0" x="714"/>
        <item sd="0" x="2528"/>
        <item sd="0" x="1781"/>
        <item sd="0" x="2729"/>
        <item sd="0" x="1859"/>
        <item sd="0" x="889"/>
        <item sd="0" x="2666"/>
        <item sd="0" x="2212"/>
        <item sd="0" x="2802"/>
        <item sd="0" x="662"/>
        <item sd="0" x="2883"/>
        <item sd="0" x="892"/>
        <item sd="0" x="1088"/>
        <item sd="0" x="1837"/>
        <item sd="0" x="2201"/>
        <item sd="0" x="2032"/>
        <item sd="0" x="1821"/>
        <item sd="0" x="2338"/>
        <item sd="0" x="747"/>
        <item sd="0" x="2845"/>
        <item sd="0" x="721"/>
        <item sd="0" x="1874"/>
        <item sd="0" x="576"/>
        <item sd="0" x="2316"/>
        <item t="default" sd="0"/>
      </items>
      <autoSortScope>
        <pivotArea dataOnly="0" outline="0" fieldPosition="0">
          <references count="1">
            <reference field="4294967294" count="1" selected="0">
              <x v="0"/>
            </reference>
          </references>
        </pivotArea>
      </autoSortScope>
    </pivotField>
    <pivotField showAll="0"/>
    <pivotField axis="axisRow" showAll="0" sortType="descending">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numFmtId="164" showAll="0"/>
    <pivotField showAll="0"/>
    <pivotField showAll="0"/>
    <pivotField showAll="0"/>
  </pivotFields>
  <rowFields count="2">
    <field x="7"/>
    <field x="9"/>
  </rowFields>
  <rowItems count="2910">
    <i>
      <x v="165"/>
    </i>
    <i>
      <x v="1622"/>
    </i>
    <i>
      <x v="1498"/>
    </i>
    <i>
      <x v="432"/>
    </i>
    <i>
      <x v="1661"/>
    </i>
    <i>
      <x v="1146"/>
    </i>
    <i>
      <x v="671"/>
    </i>
    <i>
      <x v="958"/>
    </i>
    <i>
      <x v="1114"/>
    </i>
    <i>
      <x v="2367"/>
    </i>
    <i>
      <x v="2212"/>
    </i>
    <i>
      <x v="1506"/>
    </i>
    <i>
      <x v="2891"/>
    </i>
    <i>
      <x v="2144"/>
    </i>
    <i>
      <x v="880"/>
    </i>
    <i>
      <x v="128"/>
    </i>
    <i>
      <x v="443"/>
    </i>
    <i>
      <x v="362"/>
    </i>
    <i>
      <x v="730"/>
    </i>
    <i>
      <x v="109"/>
    </i>
    <i>
      <x v="2389"/>
    </i>
    <i>
      <x v="2168"/>
    </i>
    <i>
      <x v="1989"/>
    </i>
    <i>
      <x v="1608"/>
    </i>
    <i>
      <x v="304"/>
    </i>
    <i>
      <x v="385"/>
    </i>
    <i>
      <x v="2603"/>
    </i>
    <i>
      <x v="514"/>
    </i>
    <i>
      <x v="447"/>
    </i>
    <i>
      <x v="631"/>
    </i>
    <i>
      <x v="58"/>
    </i>
    <i>
      <x v="1764"/>
    </i>
    <i>
      <x v="660"/>
    </i>
    <i>
      <x v="2197"/>
    </i>
    <i>
      <x v="907"/>
    </i>
    <i>
      <x v="2718"/>
    </i>
    <i>
      <x v="69"/>
    </i>
    <i>
      <x v="2432"/>
    </i>
    <i>
      <x v="2886"/>
    </i>
    <i>
      <x v="1452"/>
    </i>
    <i>
      <x v="1868"/>
    </i>
    <i>
      <x v="802"/>
    </i>
    <i>
      <x v="1444"/>
    </i>
    <i>
      <x v="860"/>
    </i>
    <i>
      <x v="675"/>
    </i>
    <i>
      <x v="2260"/>
    </i>
    <i>
      <x v="482"/>
    </i>
    <i>
      <x v="478"/>
    </i>
    <i>
      <x v="1083"/>
    </i>
    <i>
      <x v="1402"/>
    </i>
    <i>
      <x v="942"/>
    </i>
    <i>
      <x v="557"/>
    </i>
    <i>
      <x v="137"/>
    </i>
    <i>
      <x v="1889"/>
    </i>
    <i>
      <x v="1310"/>
    </i>
    <i>
      <x v="308"/>
    </i>
    <i>
      <x v="2060"/>
    </i>
    <i>
      <x v="28"/>
    </i>
    <i>
      <x v="477"/>
    </i>
    <i>
      <x v="2754"/>
    </i>
    <i>
      <x v="1160"/>
    </i>
    <i>
      <x v="1179"/>
    </i>
    <i>
      <x v="1961"/>
    </i>
    <i>
      <x v="1110"/>
    </i>
    <i>
      <x v="2899"/>
    </i>
    <i>
      <x v="2448"/>
    </i>
    <i>
      <x v="320"/>
    </i>
    <i>
      <x v="1535"/>
    </i>
    <i>
      <x v="150"/>
    </i>
    <i>
      <x v="291"/>
    </i>
    <i>
      <x v="993"/>
    </i>
    <i>
      <x v="352"/>
    </i>
    <i>
      <x v="2258"/>
    </i>
    <i>
      <x v="518"/>
    </i>
    <i>
      <x v="1784"/>
    </i>
    <i>
      <x v="2211"/>
    </i>
    <i>
      <x v="2513"/>
    </i>
    <i>
      <x v="2715"/>
    </i>
    <i>
      <x v="2627"/>
    </i>
    <i>
      <x v="2315"/>
    </i>
    <i>
      <x v="1911"/>
    </i>
    <i>
      <x v="1259"/>
    </i>
    <i>
      <x v="503"/>
    </i>
    <i>
      <x v="2733"/>
    </i>
    <i>
      <x v="2400"/>
    </i>
    <i>
      <x v="804"/>
    </i>
    <i>
      <x v="2099"/>
    </i>
    <i>
      <x v="1951"/>
    </i>
    <i>
      <x v="2041"/>
    </i>
    <i>
      <x v="2184"/>
    </i>
    <i>
      <x v="2130"/>
    </i>
    <i>
      <x v="1239"/>
    </i>
    <i>
      <x v="1629"/>
    </i>
    <i>
      <x v="2839"/>
    </i>
    <i>
      <x v="1742"/>
    </i>
    <i>
      <x v="928"/>
    </i>
    <i>
      <x v="441"/>
    </i>
    <i>
      <x v="306"/>
    </i>
    <i>
      <x v="1134"/>
    </i>
    <i>
      <x v="2181"/>
    </i>
    <i>
      <x v="2775"/>
    </i>
    <i>
      <x v="251"/>
    </i>
    <i>
      <x v="2314"/>
    </i>
    <i>
      <x v="1958"/>
    </i>
    <i>
      <x v="2535"/>
    </i>
    <i>
      <x v="1082"/>
    </i>
    <i>
      <x v="2623"/>
    </i>
    <i>
      <x v="2454"/>
    </i>
    <i>
      <x v="790"/>
    </i>
    <i>
      <x v="2157"/>
    </i>
    <i>
      <x v="2507"/>
    </i>
    <i>
      <x v="1482"/>
    </i>
    <i>
      <x v="2194"/>
    </i>
    <i>
      <x v="2423"/>
    </i>
    <i>
      <x v="1830"/>
    </i>
    <i>
      <x v="82"/>
    </i>
    <i>
      <x v="1726"/>
    </i>
    <i>
      <x v="435"/>
    </i>
    <i>
      <x v="508"/>
    </i>
    <i>
      <x v="610"/>
    </i>
    <i>
      <x v="2789"/>
    </i>
    <i>
      <x v="1190"/>
    </i>
    <i>
      <x v="2404"/>
    </i>
    <i>
      <x v="456"/>
    </i>
    <i>
      <x v="661"/>
    </i>
    <i>
      <x v="2198"/>
    </i>
    <i>
      <x v="1479"/>
    </i>
    <i>
      <x v="2119"/>
    </i>
    <i>
      <x v="2536"/>
    </i>
    <i>
      <x v="2374"/>
    </i>
    <i>
      <x v="1719"/>
    </i>
    <i>
      <x v="2561"/>
    </i>
    <i>
      <x v="7"/>
    </i>
    <i>
      <x v="911"/>
    </i>
    <i>
      <x v="1026"/>
    </i>
    <i>
      <x v="567"/>
    </i>
    <i>
      <x v="2517"/>
    </i>
    <i>
      <x v="593"/>
    </i>
    <i>
      <x v="2419"/>
    </i>
    <i>
      <x v="2475"/>
    </i>
    <i>
      <x v="2777"/>
    </i>
    <i>
      <x v="455"/>
    </i>
    <i>
      <x v="922"/>
    </i>
    <i>
      <x v="2678"/>
    </i>
    <i>
      <x v="2248"/>
    </i>
    <i>
      <x v="1277"/>
    </i>
    <i>
      <x v="1613"/>
    </i>
    <i>
      <x v="1884"/>
    </i>
    <i>
      <x v="1492"/>
    </i>
    <i>
      <x v="1842"/>
    </i>
    <i>
      <x v="2452"/>
    </i>
    <i>
      <x v="2711"/>
    </i>
    <i>
      <x v="2749"/>
    </i>
    <i>
      <x v="215"/>
    </i>
    <i>
      <x v="2592"/>
    </i>
    <i>
      <x v="913"/>
    </i>
    <i>
      <x v="1854"/>
    </i>
    <i>
      <x v="2113"/>
    </i>
    <i>
      <x v="248"/>
    </i>
    <i>
      <x v="1982"/>
    </i>
    <i>
      <x v="826"/>
    </i>
    <i>
      <x v="1882"/>
    </i>
    <i>
      <x v="801"/>
    </i>
    <i>
      <x v="2518"/>
    </i>
    <i>
      <x v="2059"/>
    </i>
    <i>
      <x v="2586"/>
    </i>
    <i>
      <x v="1468"/>
    </i>
    <i>
      <x v="313"/>
    </i>
    <i>
      <x v="925"/>
    </i>
    <i>
      <x v="2110"/>
    </i>
    <i>
      <x v="317"/>
    </i>
    <i>
      <x v="612"/>
    </i>
    <i>
      <x v="2614"/>
    </i>
    <i>
      <x v="2232"/>
    </i>
    <i>
      <x v="1544"/>
    </i>
    <i>
      <x v="1451"/>
    </i>
    <i>
      <x v="1100"/>
    </i>
    <i>
      <x v="2317"/>
    </i>
    <i>
      <x v="74"/>
    </i>
    <i>
      <x v="1448"/>
    </i>
    <i>
      <x v="2690"/>
    </i>
    <i>
      <x v="2223"/>
    </i>
    <i>
      <x v="205"/>
    </i>
    <i>
      <x v="2436"/>
    </i>
    <i>
      <x v="662"/>
    </i>
    <i>
      <x v="2488"/>
    </i>
    <i>
      <x v="2659"/>
    </i>
    <i>
      <x v="1329"/>
    </i>
    <i>
      <x v="401"/>
    </i>
    <i>
      <x v="545"/>
    </i>
    <i>
      <x v="2761"/>
    </i>
    <i>
      <x v="1999"/>
    </i>
    <i>
      <x v="2050"/>
    </i>
    <i>
      <x v="763"/>
    </i>
    <i>
      <x v="1664"/>
    </i>
    <i>
      <x v="2093"/>
    </i>
    <i>
      <x v="404"/>
    </i>
    <i>
      <x v="2593"/>
    </i>
    <i>
      <x v="1213"/>
    </i>
    <i>
      <x v="2064"/>
    </i>
    <i>
      <x v="2874"/>
    </i>
    <i>
      <x v="1441"/>
    </i>
    <i>
      <x v="1851"/>
    </i>
    <i>
      <x v="1051"/>
    </i>
    <i>
      <x v="1694"/>
    </i>
    <i>
      <x v="1589"/>
    </i>
    <i>
      <x v="2611"/>
    </i>
    <i>
      <x v="1168"/>
    </i>
    <i>
      <x v="1973"/>
    </i>
    <i>
      <x v="599"/>
    </i>
    <i>
      <x v="2405"/>
    </i>
    <i>
      <x v="1471"/>
    </i>
    <i>
      <x v="219"/>
    </i>
    <i>
      <x v="2505"/>
    </i>
    <i>
      <x v="1287"/>
    </i>
    <i>
      <x v="2365"/>
    </i>
    <i>
      <x v="2425"/>
    </i>
    <i>
      <x v="1737"/>
    </i>
    <i>
      <x v="1398"/>
    </i>
    <i>
      <x v="2302"/>
    </i>
    <i>
      <x v="2172"/>
    </i>
    <i>
      <x v="2655"/>
    </i>
    <i>
      <x v="1002"/>
    </i>
    <i>
      <x v="1805"/>
    </i>
    <i>
      <x v="2148"/>
    </i>
    <i>
      <x v="1583"/>
    </i>
    <i>
      <x v="2565"/>
    </i>
    <i>
      <x v="903"/>
    </i>
    <i>
      <x v="2156"/>
    </i>
    <i>
      <x v="1142"/>
    </i>
    <i>
      <x v="749"/>
    </i>
    <i>
      <x v="1995"/>
    </i>
    <i>
      <x v="402"/>
    </i>
    <i>
      <x v="1067"/>
    </i>
    <i>
      <x v="1620"/>
    </i>
    <i>
      <x v="1769"/>
    </i>
    <i>
      <x v="24"/>
    </i>
    <i>
      <x v="1721"/>
    </i>
    <i>
      <x v="2621"/>
    </i>
    <i>
      <x v="626"/>
    </i>
    <i>
      <x v="2147"/>
    </i>
    <i>
      <x v="2827"/>
    </i>
    <i>
      <x v="307"/>
    </i>
    <i>
      <x v="1306"/>
    </i>
    <i>
      <x v="1497"/>
    </i>
    <i>
      <x v="2039"/>
    </i>
    <i>
      <x v="75"/>
    </i>
    <i>
      <x v="1573"/>
    </i>
    <i>
      <x v="1246"/>
    </i>
    <i>
      <x v="378"/>
    </i>
    <i>
      <x v="2724"/>
    </i>
    <i>
      <x v="1111"/>
    </i>
    <i>
      <x v="1069"/>
    </i>
    <i>
      <x v="2779"/>
    </i>
    <i>
      <x v="2706"/>
    </i>
    <i>
      <x v="1013"/>
    </i>
    <i>
      <x v="2132"/>
    </i>
    <i>
      <x v="1502"/>
    </i>
    <i>
      <x v="2376"/>
    </i>
    <i>
      <x v="2713"/>
    </i>
    <i>
      <x v="65"/>
    </i>
    <i>
      <x v="2845"/>
    </i>
    <i>
      <x v="2691"/>
    </i>
    <i>
      <x v="2844"/>
    </i>
    <i>
      <x v="1635"/>
    </i>
    <i>
      <x v="445"/>
    </i>
    <i>
      <x v="246"/>
    </i>
    <i>
      <x v="2308"/>
    </i>
    <i>
      <x v="1738"/>
    </i>
    <i>
      <x v="497"/>
    </i>
    <i>
      <x v="867"/>
    </i>
    <i>
      <x v="2540"/>
    </i>
    <i>
      <x v="2576"/>
    </i>
    <i>
      <x v="1094"/>
    </i>
    <i>
      <x v="1346"/>
    </i>
    <i>
      <x v="1513"/>
    </i>
    <i>
      <x v="144"/>
    </i>
    <i>
      <x v="2439"/>
    </i>
    <i>
      <x v="1446"/>
    </i>
    <i>
      <x v="2722"/>
    </i>
    <i>
      <x v="1965"/>
    </i>
    <i>
      <x v="900"/>
    </i>
    <i>
      <x v="154"/>
    </i>
    <i>
      <x v="970"/>
    </i>
    <i>
      <x v="1557"/>
    </i>
    <i>
      <x v="1804"/>
    </i>
    <i>
      <x v="2068"/>
    </i>
    <i>
      <x v="2793"/>
    </i>
    <i>
      <x v="2010"/>
    </i>
    <i>
      <x v="1231"/>
    </i>
    <i>
      <x v="2283"/>
    </i>
    <i>
      <x v="279"/>
    </i>
    <i>
      <x v="1891"/>
    </i>
    <i>
      <x v="21"/>
    </i>
    <i>
      <x v="2151"/>
    </i>
    <i>
      <x v="2786"/>
    </i>
    <i>
      <x v="2798"/>
    </i>
    <i>
      <x v="139"/>
    </i>
    <i>
      <x v="1899"/>
    </i>
    <i>
      <x v="851"/>
    </i>
    <i>
      <x v="25"/>
    </i>
    <i>
      <x v="2310"/>
    </i>
    <i>
      <x v="2705"/>
    </i>
    <i>
      <x v="2131"/>
    </i>
    <i>
      <x v="2134"/>
    </i>
    <i>
      <x v="2357"/>
    </i>
    <i>
      <x v="1650"/>
    </i>
    <i>
      <x v="1959"/>
    </i>
    <i>
      <x v="1386"/>
    </i>
    <i>
      <x v="1106"/>
    </i>
    <i>
      <x v="78"/>
    </i>
    <i>
      <x v="690"/>
    </i>
    <i>
      <x v="41"/>
    </i>
    <i>
      <x v="962"/>
    </i>
    <i>
      <x v="1413"/>
    </i>
    <i>
      <x v="535"/>
    </i>
    <i>
      <x v="2652"/>
    </i>
    <i>
      <x v="692"/>
    </i>
    <i>
      <x v="487"/>
    </i>
    <i>
      <x v="2782"/>
    </i>
    <i>
      <x v="328"/>
    </i>
    <i>
      <x v="1169"/>
    </i>
    <i>
      <x v="1365"/>
    </i>
    <i>
      <x v="1873"/>
    </i>
    <i>
      <x v="421"/>
    </i>
    <i>
      <x v="206"/>
    </i>
    <i>
      <x v="2268"/>
    </i>
    <i>
      <x v="566"/>
    </i>
    <i>
      <x v="1018"/>
    </i>
    <i>
      <x v="2490"/>
    </i>
    <i>
      <x v="1539"/>
    </i>
    <i>
      <x v="2670"/>
    </i>
    <i>
      <x v="1447"/>
    </i>
    <i>
      <x v="846"/>
    </i>
    <i>
      <x v="708"/>
    </i>
    <i>
      <x v="2183"/>
    </i>
    <i>
      <x v="1038"/>
    </i>
    <i>
      <x v="2596"/>
    </i>
    <i>
      <x v="361"/>
    </i>
    <i>
      <x v="769"/>
    </i>
    <i>
      <x v="30"/>
    </i>
    <i>
      <x v="1165"/>
    </i>
    <i>
      <x v="603"/>
    </i>
    <i>
      <x v="1008"/>
    </i>
    <i>
      <x v="1334"/>
    </i>
    <i>
      <x v="1793"/>
    </i>
    <i>
      <x v="1417"/>
    </i>
    <i>
      <x v="1208"/>
    </i>
    <i>
      <x v="2870"/>
    </i>
    <i>
      <x v="2671"/>
    </i>
    <i>
      <x v="2458"/>
    </i>
    <i>
      <x v="613"/>
    </i>
    <i>
      <x v="2247"/>
    </i>
    <i>
      <x v="2378"/>
    </i>
    <i>
      <x v="587"/>
    </i>
    <i>
      <x v="2269"/>
    </i>
    <i>
      <x v="167"/>
    </i>
    <i>
      <x v="63"/>
    </i>
    <i>
      <x v="2173"/>
    </i>
    <i>
      <x v="2773"/>
    </i>
    <i>
      <x v="932"/>
    </i>
    <i>
      <x v="1939"/>
    </i>
    <i>
      <x v="297"/>
    </i>
    <i>
      <x v="1059"/>
    </i>
    <i>
      <x v="618"/>
    </i>
    <i>
      <x v="678"/>
    </i>
    <i>
      <x v="1410"/>
    </i>
    <i>
      <x v="816"/>
    </i>
    <i>
      <x v="1555"/>
    </i>
    <i>
      <x v="1588"/>
    </i>
    <i>
      <x v="676"/>
    </i>
    <i>
      <x v="589"/>
    </i>
    <i>
      <x v="1378"/>
    </i>
    <i>
      <x v="1403"/>
    </i>
    <i>
      <x v="451"/>
    </i>
    <i>
      <x v="938"/>
    </i>
    <i>
      <x v="222"/>
    </i>
    <i>
      <x v="1425"/>
    </i>
    <i>
      <x v="1811"/>
    </i>
    <i>
      <x v="558"/>
    </i>
    <i>
      <x v="1203"/>
    </i>
    <i>
      <x v="930"/>
    </i>
    <i>
      <x v="519"/>
    </i>
    <i>
      <x v="2045"/>
    </i>
    <i>
      <x v="2669"/>
    </i>
    <i>
      <x v="2578"/>
    </i>
    <i>
      <x v="2889"/>
    </i>
    <i>
      <x v="1706"/>
    </i>
    <i>
      <x v="88"/>
    </i>
    <i>
      <x v="2210"/>
    </i>
    <i>
      <x v="646"/>
    </i>
    <i>
      <x v="163"/>
    </i>
    <i>
      <x v="399"/>
    </i>
    <i>
      <x v="115"/>
    </i>
    <i>
      <x v="794"/>
    </i>
    <i>
      <x v="782"/>
    </i>
    <i>
      <x v="312"/>
    </i>
    <i>
      <x v="1279"/>
    </i>
    <i>
      <x v="1150"/>
    </i>
    <i>
      <x v="227"/>
    </i>
    <i>
      <x v="2396"/>
    </i>
    <i>
      <x v="1697"/>
    </i>
    <i>
      <x v="607"/>
    </i>
    <i>
      <x v="504"/>
    </i>
    <i>
      <x v="1483"/>
    </i>
    <i>
      <x v="2584"/>
    </i>
    <i>
      <x v="258"/>
    </i>
    <i>
      <x v="221"/>
    </i>
    <i>
      <x v="1584"/>
    </i>
    <i>
      <x v="2632"/>
    </i>
    <i>
      <x v="1499"/>
    </i>
    <i>
      <x v="2631"/>
    </i>
    <i>
      <x v="1923"/>
    </i>
    <i>
      <x v="2826"/>
    </i>
    <i>
      <x v="868"/>
    </i>
    <i>
      <x v="2741"/>
    </i>
    <i>
      <x v="2610"/>
    </i>
    <i>
      <x v="638"/>
    </i>
    <i>
      <x v="113"/>
    </i>
    <i>
      <x v="1337"/>
    </i>
    <i>
      <x v="1576"/>
    </i>
    <i>
      <x v="1256"/>
    </i>
    <i>
      <x v="1485"/>
    </i>
    <i>
      <x v="201"/>
    </i>
    <i>
      <x v="1217"/>
    </i>
    <i>
      <x v="909"/>
    </i>
    <i>
      <x v="2615"/>
    </i>
    <i>
      <x v="726"/>
    </i>
    <i>
      <x v="2626"/>
    </i>
    <i>
      <x v="513"/>
    </i>
    <i>
      <x v="672"/>
    </i>
    <i>
      <x v="961"/>
    </i>
    <i>
      <x v="2606"/>
    </i>
    <i>
      <x v="1796"/>
    </i>
    <i>
      <x v="2364"/>
    </i>
    <i>
      <x v="2633"/>
    </i>
    <i>
      <x v="686"/>
    </i>
    <i>
      <x v="2638"/>
    </i>
    <i>
      <x v="834"/>
    </i>
    <i>
      <x v="800"/>
    </i>
    <i>
      <x v="2145"/>
    </i>
    <i>
      <x v="1526"/>
    </i>
    <i>
      <x v="2195"/>
    </i>
    <i>
      <x v="810"/>
    </i>
    <i>
      <x v="1903"/>
    </i>
    <i>
      <x v="2569"/>
    </i>
    <i>
      <x v="2600"/>
    </i>
    <i>
      <x v="371"/>
    </i>
    <i>
      <x v="135"/>
    </i>
    <i>
      <x v="431"/>
    </i>
    <i>
      <x v="12"/>
    </i>
    <i>
      <x v="1552"/>
    </i>
    <i>
      <x v="1659"/>
    </i>
    <i>
      <x v="2461"/>
    </i>
    <i>
      <x v="2098"/>
    </i>
    <i>
      <x v="2727"/>
    </i>
    <i>
      <x v="2012"/>
    </i>
    <i>
      <x v="2375"/>
    </i>
    <i>
      <x v="2573"/>
    </i>
    <i>
      <x v="1528"/>
    </i>
    <i>
      <x v="29"/>
    </i>
    <i>
      <x v="2312"/>
    </i>
    <i>
      <x v="1663"/>
    </i>
    <i>
      <x v="1312"/>
    </i>
    <i>
      <x v="300"/>
    </i>
    <i>
      <x v="873"/>
    </i>
    <i>
      <x v="1182"/>
    </i>
    <i>
      <x v="1593"/>
    </i>
    <i>
      <x v="1414"/>
    </i>
    <i>
      <x v="2589"/>
    </i>
    <i>
      <x v="226"/>
    </i>
    <i>
      <x v="1487"/>
    </i>
    <i>
      <x v="466"/>
    </i>
    <i>
      <x v="1320"/>
    </i>
    <i>
      <x v="1763"/>
    </i>
    <i>
      <x v="677"/>
    </i>
    <i>
      <x v="194"/>
    </i>
    <i>
      <x v="983"/>
    </i>
    <i>
      <x v="2662"/>
    </i>
    <i>
      <x v="2189"/>
    </i>
    <i>
      <x v="2444"/>
    </i>
    <i>
      <x v="2888"/>
    </i>
    <i>
      <x v="2278"/>
    </i>
    <i>
      <x v="777"/>
    </i>
    <i>
      <x v="511"/>
    </i>
    <i>
      <x v="2065"/>
    </i>
    <i>
      <x v="2058"/>
    </i>
    <i>
      <x v="1086"/>
    </i>
    <i>
      <x v="324"/>
    </i>
    <i>
      <x v="1534"/>
    </i>
    <i>
      <x v="116"/>
    </i>
    <i>
      <x v="9"/>
    </i>
    <i>
      <x v="467"/>
    </i>
    <i>
      <x v="1070"/>
    </i>
    <i>
      <x v="974"/>
    </i>
    <i>
      <x v="1943"/>
    </i>
    <i>
      <x v="963"/>
    </i>
    <i>
      <x v="951"/>
    </i>
    <i>
      <x v="1855"/>
    </i>
    <i>
      <x v="1860"/>
    </i>
    <i>
      <x v="2485"/>
    </i>
    <i>
      <x v="463"/>
    </i>
    <i>
      <x v="1933"/>
    </i>
    <i>
      <x v="224"/>
    </i>
    <i>
      <x v="827"/>
    </i>
    <i>
      <x v="2309"/>
    </i>
    <i>
      <x v="564"/>
    </i>
    <i>
      <x v="1956"/>
    </i>
    <i>
      <x v="348"/>
    </i>
    <i>
      <x v="146"/>
    </i>
    <i>
      <x v="67"/>
    </i>
    <i>
      <x v="2215"/>
    </i>
    <i>
      <x v="1323"/>
    </i>
    <i>
      <x v="601"/>
    </i>
    <i>
      <x v="1655"/>
    </i>
    <i>
      <x v="1460"/>
    </i>
    <i>
      <x v="151"/>
    </i>
    <i>
      <x v="1423"/>
    </i>
    <i>
      <x v="2091"/>
    </i>
    <i>
      <x v="462"/>
    </i>
    <i>
      <x v="2233"/>
    </i>
    <i>
      <x v="1264"/>
    </i>
    <i>
      <x v="1712"/>
    </i>
    <i>
      <x v="2873"/>
    </i>
    <i>
      <x v="1153"/>
    </i>
    <i>
      <x v="874"/>
    </i>
    <i>
      <x v="1349"/>
    </i>
    <i>
      <x v="1442"/>
    </i>
    <i>
      <x v="2766"/>
    </i>
    <i>
      <x v="651"/>
    </i>
    <i>
      <x v="655"/>
    </i>
    <i>
      <x v="2224"/>
    </i>
    <i>
      <x v="48"/>
    </i>
    <i>
      <x v="1245"/>
    </i>
    <i>
      <x v="1066"/>
    </i>
    <i>
      <x v="844"/>
    </i>
    <i>
      <x v="2153"/>
    </i>
    <i>
      <x v="54"/>
    </i>
    <i>
      <x v="533"/>
    </i>
    <i>
      <x v="1598"/>
    </i>
    <i>
      <x v="1137"/>
    </i>
    <i>
      <x v="1866"/>
    </i>
    <i>
      <x v="2634"/>
    </i>
    <i>
      <x v="2055"/>
    </i>
    <i>
      <x v="329"/>
    </i>
    <i>
      <x v="1036"/>
    </i>
    <i>
      <x v="60"/>
    </i>
    <i>
      <x v="578"/>
    </i>
    <i>
      <x v="1254"/>
    </i>
    <i>
      <x v="910"/>
    </i>
    <i>
      <x v="1344"/>
    </i>
    <i>
      <x v="815"/>
    </i>
    <i>
      <x v="1430"/>
    </i>
    <i>
      <x v="2560"/>
    </i>
    <i>
      <x v="906"/>
    </i>
    <i>
      <x v="1809"/>
    </i>
    <i>
      <x v="142"/>
    </i>
    <i>
      <x v="2648"/>
    </i>
    <i>
      <x v="368"/>
    </i>
    <i>
      <x v="2259"/>
    </i>
    <i>
      <x v="1644"/>
    </i>
    <i>
      <x v="1171"/>
    </i>
    <i>
      <x v="966"/>
    </i>
    <i>
      <x v="1609"/>
    </i>
    <i>
      <x v="2609"/>
    </i>
    <i>
      <x v="2213"/>
    </i>
    <i>
      <x v="2257"/>
    </i>
    <i>
      <x v="1753"/>
    </i>
    <i>
      <x v="2397"/>
    </i>
    <i>
      <x v="1201"/>
    </i>
    <i>
      <x v="372"/>
    </i>
    <i>
      <x v="2604"/>
    </i>
    <i>
      <x v="1204"/>
    </i>
    <i>
      <x v="1594"/>
    </i>
    <i>
      <x v="100"/>
    </i>
    <i>
      <x v="2882"/>
    </i>
    <i>
      <x v="2139"/>
    </i>
    <i>
      <x v="1960"/>
    </i>
    <i>
      <x v="2502"/>
    </i>
    <i>
      <x v="77"/>
    </i>
    <i>
      <x v="1839"/>
    </i>
    <i>
      <x v="1260"/>
    </i>
    <i>
      <x v="1459"/>
    </i>
    <i>
      <x v="2460"/>
    </i>
    <i>
      <x v="2898"/>
    </i>
    <i>
      <x v="573"/>
    </i>
    <i>
      <x v="434"/>
    </i>
    <i>
      <x v="1289"/>
    </i>
    <i>
      <x v="996"/>
    </i>
    <i>
      <x v="459"/>
    </i>
    <i>
      <x v="823"/>
    </i>
    <i>
      <x v="1267"/>
    </i>
    <i>
      <x v="475"/>
    </i>
    <i>
      <x v="934"/>
    </i>
    <i>
      <x v="1827"/>
    </i>
    <i>
      <x v="178"/>
    </i>
    <i>
      <x v="2591"/>
    </i>
    <i>
      <x v="125"/>
    </i>
    <i>
      <x v="1669"/>
    </i>
    <i>
      <x v="592"/>
    </i>
    <i>
      <x v="1585"/>
    </i>
    <i>
      <x v="625"/>
    </i>
    <i>
      <x v="2140"/>
    </i>
    <i>
      <x v="2853"/>
    </i>
    <i>
      <x v="2539"/>
    </i>
    <i>
      <x v="414"/>
    </i>
    <i>
      <x v="2021"/>
    </i>
    <i>
      <x v="433"/>
    </i>
    <i>
      <x v="1688"/>
    </i>
    <i>
      <x v="1340"/>
    </i>
    <i>
      <x v="1335"/>
    </i>
    <i>
      <x v="1401"/>
    </i>
    <i>
      <x v="875"/>
    </i>
    <i>
      <x v="1611"/>
    </i>
    <i>
      <x v="2567"/>
    </i>
    <i>
      <x v="1727"/>
    </i>
    <i>
      <x v="1044"/>
    </i>
    <i>
      <x v="1407"/>
    </i>
    <i>
      <x v="987"/>
    </i>
    <i>
      <x v="1509"/>
    </i>
    <i>
      <x v="2035"/>
    </i>
    <i>
      <x v="1214"/>
    </i>
    <i>
      <x v="1043"/>
    </i>
    <i>
      <x v="438"/>
    </i>
    <i>
      <x v="1905"/>
    </i>
    <i>
      <x v="444"/>
    </i>
    <i>
      <x v="1979"/>
    </i>
    <i>
      <x v="176"/>
    </i>
    <i>
      <x v="2034"/>
    </i>
    <i>
      <x v="1404"/>
    </i>
    <i>
      <x v="1519"/>
    </i>
    <i>
      <x v="1001"/>
    </i>
    <i>
      <x v="319"/>
    </i>
    <i>
      <x v="1060"/>
    </i>
    <i>
      <x v="1950"/>
    </i>
    <i>
      <x v="2613"/>
    </i>
    <i>
      <x v="2095"/>
    </i>
    <i>
      <x v="1672"/>
    </i>
    <i>
      <x v="1037"/>
    </i>
    <i>
      <x v="212"/>
    </i>
    <i>
      <x v="1783"/>
    </i>
    <i>
      <x v="2520"/>
    </i>
    <i>
      <x v="1567"/>
    </i>
    <i>
      <x v="408"/>
    </i>
    <i>
      <x v="2549"/>
    </i>
    <i>
      <x v="952"/>
    </i>
    <i>
      <x v="64"/>
    </i>
    <i>
      <x v="1007"/>
    </i>
    <i>
      <x v="1443"/>
    </i>
    <i>
      <x v="2393"/>
    </i>
    <i>
      <x v="2575"/>
    </i>
    <i>
      <x v="2152"/>
    </i>
    <i>
      <x v="912"/>
    </i>
    <i>
      <x v="2562"/>
    </i>
    <i>
      <x v="554"/>
    </i>
    <i>
      <x v="2320"/>
    </i>
    <i>
      <x v="2697"/>
    </i>
    <i>
      <x v="1667"/>
    </i>
    <i>
      <x v="1439"/>
    </i>
    <i>
      <x v="776"/>
    </i>
    <i>
      <x v="400"/>
    </i>
    <i>
      <x v="579"/>
    </i>
    <i>
      <x v="1216"/>
    </i>
    <i>
      <x v="333"/>
    </i>
    <i>
      <x v="2590"/>
    </i>
    <i>
      <x v="2162"/>
    </i>
    <i>
      <x v="780"/>
    </i>
    <i>
      <x v="1774"/>
    </i>
    <i>
      <x v="132"/>
    </i>
    <i>
      <x v="231"/>
    </i>
    <i>
      <x v="766"/>
    </i>
    <i>
      <x v="890"/>
    </i>
    <i>
      <x v="10"/>
    </i>
    <i>
      <x v="2831"/>
    </i>
    <i>
      <x v="199"/>
    </i>
    <i>
      <x v="2337"/>
    </i>
    <i>
      <x v="2394"/>
    </i>
    <i>
      <x v="1692"/>
    </i>
    <i>
      <x v="2486"/>
    </i>
    <i>
      <x v="998"/>
    </i>
    <i>
      <x v="642"/>
    </i>
    <i>
      <x v="1578"/>
    </i>
    <i>
      <x v="849"/>
    </i>
    <i>
      <x v="281"/>
    </i>
    <i>
      <x v="2765"/>
    </i>
    <i>
      <x v="1828"/>
    </i>
    <i>
      <x v="2188"/>
    </i>
    <i>
      <x v="1247"/>
    </i>
    <i>
      <x v="946"/>
    </i>
    <i>
      <x v="1222"/>
    </i>
    <i>
      <x v="2840"/>
    </i>
    <i>
      <x v="920"/>
    </i>
    <i>
      <x v="2838"/>
    </i>
    <i>
      <x v="305"/>
    </i>
    <i>
      <x v="2672"/>
    </i>
    <i>
      <x v="2280"/>
    </i>
    <i>
      <x v="574"/>
    </i>
    <i>
      <x v="2479"/>
    </i>
    <i>
      <x v="2029"/>
    </i>
    <i>
      <x v="1382"/>
    </i>
    <i>
      <x v="559"/>
    </i>
    <i>
      <x v="232"/>
    </i>
    <i>
      <x v="79"/>
    </i>
    <i>
      <x v="2424"/>
    </i>
    <i>
      <x v="1108"/>
    </i>
    <i>
      <x v="1720"/>
    </i>
    <i>
      <x v="1372"/>
    </i>
    <i>
      <x v="2165"/>
    </i>
    <i>
      <x v="2030"/>
    </i>
    <i>
      <x v="2382"/>
    </i>
    <i>
      <x v="105"/>
    </i>
    <i>
      <x v="2746"/>
    </i>
    <i>
      <x v="1467"/>
    </i>
    <i>
      <x v="2036"/>
    </i>
    <i>
      <x v="2019"/>
    </i>
    <i>
      <x v="1185"/>
    </i>
    <i>
      <x v="1591"/>
    </i>
    <i>
      <x v="2449"/>
    </i>
    <i>
      <x v="2408"/>
    </i>
    <i>
      <x v="2455"/>
    </i>
    <i>
      <x v="1284"/>
    </i>
    <i>
      <x v="1042"/>
    </i>
    <i>
      <x v="489"/>
    </i>
    <i>
      <x v="2799"/>
    </i>
    <i>
      <x v="1934"/>
    </i>
    <i>
      <x v="859"/>
    </i>
    <i>
      <x v="1493"/>
    </i>
    <i>
      <x v="2654"/>
    </i>
    <i>
      <x v="2867"/>
    </i>
    <i>
      <x v="209"/>
    </i>
    <i>
      <x v="2649"/>
    </i>
    <i>
      <x v="110"/>
    </i>
    <i>
      <x v="358"/>
    </i>
    <i>
      <x v="710"/>
    </i>
    <i>
      <x v="1085"/>
    </i>
    <i>
      <x v="416"/>
    </i>
    <i>
      <x v="2362"/>
    </i>
    <i>
      <x v="580"/>
    </i>
    <i>
      <x v="665"/>
    </i>
    <i>
      <x v="2547"/>
    </i>
    <i>
      <x v="2088"/>
    </i>
    <i>
      <x v="2409"/>
    </i>
    <i>
      <x v="549"/>
    </i>
    <i>
      <x v="759"/>
    </i>
    <i>
      <x v="1921"/>
    </i>
    <i>
      <x v="2880"/>
    </i>
    <i>
      <x v="588"/>
    </i>
    <i>
      <x v="453"/>
    </i>
    <i>
      <x v="2414"/>
    </i>
    <i>
      <x v="160"/>
    </i>
    <i>
      <x v="370"/>
    </i>
    <i>
      <x v="1373"/>
    </i>
    <i>
      <x v="709"/>
    </i>
    <i>
      <x v="739"/>
    </i>
    <i>
      <x v="2054"/>
    </i>
    <i>
      <x v="785"/>
    </i>
    <i>
      <x v="2474"/>
    </i>
    <i>
      <x v="1273"/>
    </i>
    <i>
      <x v="2116"/>
    </i>
    <i>
      <x v="2009"/>
    </i>
    <i>
      <x v="1181"/>
    </i>
    <i>
      <x v="2725"/>
    </i>
    <i>
      <x v="2356"/>
    </i>
    <i>
      <x v="615"/>
    </i>
    <i>
      <x v="1224"/>
    </i>
    <i>
      <x v="2736"/>
    </i>
    <i>
      <x v="582"/>
    </i>
    <i>
      <x v="145"/>
    </i>
    <i>
      <x v="2053"/>
    </i>
    <i>
      <x v="581"/>
    </i>
    <i>
      <x v="1824"/>
    </i>
    <i>
      <x v="2512"/>
    </i>
    <i>
      <x v="2717"/>
    </i>
    <i>
      <x v="2587"/>
    </i>
    <i>
      <x v="1327"/>
    </i>
    <i>
      <x v="1321"/>
    </i>
    <i>
      <x v="2051"/>
    </i>
    <i>
      <x v="191"/>
    </i>
    <i>
      <x v="1429"/>
    </i>
    <i>
      <x v="718"/>
    </i>
    <i>
      <x v="1700"/>
    </i>
    <i>
      <x v="330"/>
    </i>
    <i>
      <x v="1325"/>
    </i>
    <i>
      <x v="1380"/>
    </i>
    <i>
      <x v="1348"/>
    </i>
    <i>
      <x v="973"/>
    </i>
    <i>
      <x v="1505"/>
    </i>
    <i>
      <x v="2557"/>
    </i>
    <i>
      <x v="1491"/>
    </i>
    <i>
      <x v="1537"/>
    </i>
    <i>
      <x v="694"/>
    </i>
    <i>
      <x v="793"/>
    </i>
    <i>
      <x v="1202"/>
    </i>
    <i>
      <x v="2744"/>
    </i>
    <i>
      <x v="1419"/>
    </i>
    <i>
      <x v="897"/>
    </i>
    <i>
      <x v="2529"/>
    </i>
    <i>
      <x v="817"/>
    </i>
    <i>
      <x v="1391"/>
    </i>
    <i>
      <x v="1394"/>
    </i>
    <i>
      <x v="2767"/>
    </i>
    <i>
      <x v="1135"/>
    </i>
    <i>
      <x v="1575"/>
    </i>
    <i>
      <x v="1946"/>
    </i>
    <i>
      <x v="73"/>
    </i>
    <i>
      <x v="1641"/>
    </i>
    <i>
      <x v="2792"/>
    </i>
    <i>
      <x v="2273"/>
    </i>
    <i>
      <x v="1261"/>
    </i>
    <i>
      <x v="2675"/>
    </i>
    <i>
      <x v="2349"/>
    </i>
    <i>
      <x v="488"/>
    </i>
    <i>
      <x v="2696"/>
    </i>
    <i>
      <x v="1293"/>
    </i>
    <i>
      <x v="2459"/>
    </i>
    <i>
      <x v="1871"/>
    </i>
    <i>
      <x v="1795"/>
    </i>
    <i>
      <x v="2000"/>
    </i>
    <i>
      <x v="1353"/>
    </i>
    <i>
      <x v="915"/>
    </i>
    <i>
      <x v="1577"/>
    </i>
    <i>
      <x v="1215"/>
    </i>
    <i>
      <x v="2673"/>
    </i>
    <i>
      <x v="627"/>
    </i>
    <i>
      <x v="1792"/>
    </i>
    <i>
      <x v="1197"/>
    </i>
    <i>
      <x v="1530"/>
    </i>
    <i>
      <x v="968"/>
    </i>
    <i>
      <x v="641"/>
    </i>
    <i>
      <x v="2142"/>
    </i>
    <i>
      <x v="2052"/>
    </i>
    <i>
      <x v="2166"/>
    </i>
    <i>
      <x v="715"/>
    </i>
    <i>
      <x v="1458"/>
    </i>
    <i>
      <x v="211"/>
    </i>
    <i>
      <x v="2788"/>
    </i>
    <i>
      <x v="1156"/>
    </i>
    <i>
      <x v="1565"/>
    </i>
    <i>
      <x v="2577"/>
    </i>
    <i>
      <x v="914"/>
    </i>
    <i>
      <x v="2689"/>
    </i>
    <i>
      <x v="2161"/>
    </i>
    <i>
      <x v="744"/>
    </i>
    <i>
      <x v="2896"/>
    </i>
    <i>
      <x v="1504"/>
    </i>
    <i>
      <x v="2544"/>
    </i>
    <i>
      <x v="1985"/>
    </i>
    <i>
      <x v="945"/>
    </i>
    <i>
      <x v="1580"/>
    </i>
    <i>
      <x v="412"/>
    </i>
    <i>
      <x v="1549"/>
    </i>
    <i>
      <x v="1651"/>
    </i>
    <i>
      <x v="728"/>
    </i>
    <i>
      <x v="1707"/>
    </i>
    <i>
      <x v="2685"/>
    </i>
    <i>
      <x v="634"/>
    </i>
    <i>
      <x v="704"/>
    </i>
    <i>
      <x v="2295"/>
    </i>
    <i>
      <x v="1090"/>
    </i>
    <i>
      <x v="1748"/>
    </i>
    <i>
      <x v="1833"/>
    </i>
    <i>
      <x v="2582"/>
    </i>
    <i>
      <x v="2200"/>
    </i>
    <i>
      <x v="461"/>
    </i>
    <i>
      <x v="2203"/>
    </i>
    <i>
      <x v="216"/>
    </i>
    <i>
      <x v="357"/>
    </i>
    <i>
      <x v="2202"/>
    </i>
    <i>
      <x v="71"/>
    </i>
    <i>
      <x v="440"/>
    </i>
    <i>
      <x v="1206"/>
    </i>
    <i>
      <x v="1438"/>
    </i>
    <i>
      <x v="1490"/>
    </i>
    <i>
      <x v="527"/>
    </i>
    <i>
      <x v="696"/>
    </i>
    <i>
      <x v="2133"/>
    </i>
    <i>
      <x v="1081"/>
    </i>
    <i>
      <x v="2864"/>
    </i>
    <i>
      <x v="267"/>
    </i>
    <i>
      <x v="668"/>
    </i>
    <i>
      <x v="454"/>
    </i>
    <i>
      <x v="417"/>
    </i>
    <i>
      <x v="2607"/>
    </i>
    <i>
      <x v="1209"/>
    </i>
    <i>
      <x v="1381"/>
    </i>
    <i>
      <x v="887"/>
    </i>
    <i>
      <x v="2624"/>
    </i>
    <i>
      <x v="1416"/>
    </i>
    <i>
      <x v="999"/>
    </i>
    <i>
      <x v="309"/>
    </i>
    <i>
      <x v="614"/>
    </i>
    <i>
      <x/>
    </i>
    <i>
      <x v="2797"/>
    </i>
    <i>
      <x v="2426"/>
    </i>
    <i>
      <x v="2647"/>
    </i>
    <i>
      <x v="284"/>
    </i>
    <i>
      <x v="2117"/>
    </i>
    <i>
      <x v="1813"/>
    </i>
    <i>
      <x v="1670"/>
    </i>
    <i>
      <x v="61"/>
    </i>
    <i>
      <x v="168"/>
    </i>
    <i>
      <x v="2403"/>
    </i>
    <i>
      <x v="2836"/>
    </i>
    <i>
      <x v="1032"/>
    </i>
    <i>
      <x v="1063"/>
    </i>
    <i>
      <x v="2796"/>
    </i>
    <i>
      <x v="927"/>
    </i>
    <i>
      <x v="2205"/>
    </i>
    <i>
      <x v="1338"/>
    </i>
    <i>
      <x v="301"/>
    </i>
    <i>
      <x v="1926"/>
    </i>
    <i>
      <x v="94"/>
    </i>
    <i>
      <x v="2580"/>
    </i>
    <i>
      <x v="1330"/>
    </i>
    <i>
      <x v="1746"/>
    </i>
    <i>
      <x v="2752"/>
    </i>
    <i>
      <x v="311"/>
    </i>
    <i>
      <x v="2541"/>
    </i>
    <i>
      <x v="2046"/>
    </i>
    <i>
      <x v="2407"/>
    </i>
    <i>
      <x v="1924"/>
    </i>
    <i>
      <x v="1590"/>
    </i>
    <i>
      <x v="81"/>
    </i>
    <i>
      <x v="1606"/>
    </i>
    <i>
      <x v="528"/>
    </i>
    <i>
      <x v="418"/>
    </i>
    <i>
      <x v="1318"/>
    </i>
    <i>
      <x v="439"/>
    </i>
    <i>
      <x v="1808"/>
    </i>
    <i>
      <x v="1920"/>
    </i>
    <i>
      <x v="2005"/>
    </i>
    <i>
      <x v="1226"/>
    </i>
    <i>
      <x v="2129"/>
    </i>
    <i>
      <x v="1339"/>
    </i>
    <i>
      <x v="2830"/>
    </i>
    <i>
      <x v="1998"/>
    </i>
    <i>
      <x v="1223"/>
    </i>
    <i>
      <x v="2605"/>
    </i>
    <i>
      <x v="84"/>
    </i>
    <i>
      <x v="2682"/>
    </i>
    <i>
      <x v="1233"/>
    </i>
    <i>
      <x v="702"/>
    </i>
    <i>
      <x v="2427"/>
    </i>
    <i>
      <x v="1510"/>
    </i>
    <i>
      <x v="1177"/>
    </i>
    <i>
      <x v="2255"/>
    </i>
    <i>
      <x v="1708"/>
    </i>
    <i>
      <x v="2105"/>
    </i>
    <i>
      <x v="334"/>
    </i>
    <i>
      <x v="95"/>
    </i>
    <i>
      <x v="1660"/>
    </i>
    <i>
      <x v="1469"/>
    </i>
    <i>
      <x v="353"/>
    </i>
    <i>
      <x v="2031"/>
    </i>
    <i>
      <x v="1101"/>
    </i>
    <i>
      <x v="229"/>
    </i>
    <i>
      <x v="2534"/>
    </i>
    <i>
      <x v="840"/>
    </i>
    <i>
      <x v="2753"/>
    </i>
    <i>
      <x v="689"/>
    </i>
    <i>
      <x v="990"/>
    </i>
    <i>
      <x v="2013"/>
    </i>
    <i>
      <x v="120"/>
    </i>
    <i>
      <x v="1569"/>
    </i>
    <i>
      <x v="2522"/>
    </i>
    <i>
      <x v="2282"/>
    </i>
    <i>
      <x v="1077"/>
    </i>
    <i>
      <x v="2185"/>
    </i>
    <i>
      <x v="1754"/>
    </i>
    <i>
      <x v="1791"/>
    </i>
    <i>
      <x v="172"/>
    </i>
    <i>
      <x v="1607"/>
    </i>
    <i>
      <x v="1362"/>
    </i>
    <i>
      <x v="336"/>
    </i>
    <i>
      <x v="366"/>
    </i>
    <i>
      <x v="2466"/>
    </i>
    <i>
      <x v="1433"/>
    </i>
    <i>
      <x v="656"/>
    </i>
    <i>
      <x v="1431"/>
    </i>
    <i>
      <x v="2270"/>
    </i>
    <i>
      <x v="1170"/>
    </i>
    <i>
      <x v="1021"/>
    </i>
    <i>
      <x v="670"/>
    </i>
    <i>
      <x v="1316"/>
    </i>
    <i>
      <x v="375"/>
    </i>
    <i>
      <x v="259"/>
    </i>
    <i>
      <x v="1691"/>
    </i>
    <i>
      <x v="103"/>
    </i>
    <i>
      <x v="526"/>
    </i>
    <i>
      <x v="2548"/>
    </i>
    <i>
      <x v="2301"/>
    </i>
    <i>
      <x v="450"/>
    </i>
    <i>
      <x v="2811"/>
    </i>
    <i>
      <x v="1159"/>
    </i>
    <i>
      <x v="1787"/>
    </i>
    <i>
      <x v="2477"/>
    </i>
    <i>
      <x v="1283"/>
    </i>
    <i>
      <x v="2468"/>
    </i>
    <i>
      <x v="1675"/>
    </i>
    <i>
      <x v="2328"/>
    </i>
    <i>
      <x v="628"/>
    </i>
    <i>
      <x v="2324"/>
    </i>
    <i>
      <x v="1996"/>
    </i>
    <i>
      <x v="1300"/>
    </i>
    <i>
      <x v="742"/>
    </i>
    <i>
      <x v="2079"/>
    </i>
    <i>
      <x v="768"/>
    </i>
    <i>
      <x v="1843"/>
    </i>
    <i>
      <x v="325"/>
    </i>
    <i>
      <x v="335"/>
    </i>
    <i>
      <x v="1196"/>
    </i>
    <i>
      <x v="473"/>
    </i>
    <i>
      <x v="2067"/>
    </i>
    <i>
      <x v="773"/>
    </i>
    <i>
      <x v="1790"/>
    </i>
    <i>
      <x v="1412"/>
    </i>
    <i>
      <x v="203"/>
    </i>
    <i>
      <x v="2523"/>
    </i>
    <i>
      <x v="39"/>
    </i>
    <i>
      <x v="40"/>
    </i>
    <i>
      <x v="493"/>
    </i>
    <i>
      <x v="1035"/>
    </i>
    <i>
      <x v="1357"/>
    </i>
    <i>
      <x v="541"/>
    </i>
    <i>
      <x v="339"/>
    </i>
    <i>
      <x v="767"/>
    </i>
    <i>
      <x v="1782"/>
    </i>
    <i>
      <x v="1388"/>
    </i>
    <i>
      <x v="2829"/>
    </i>
    <i>
      <x v="2122"/>
    </i>
    <i>
      <x v="551"/>
    </i>
    <i>
      <x v="1019"/>
    </i>
    <i>
      <x v="2571"/>
    </i>
    <i>
      <x v="1301"/>
    </i>
    <i>
      <x v="1154"/>
    </i>
    <i>
      <x v="2728"/>
    </i>
    <i>
      <x v="2890"/>
    </i>
    <i>
      <x v="2069"/>
    </i>
    <i>
      <x v="1016"/>
    </i>
    <i>
      <x v="1917"/>
    </i>
    <i>
      <x v="1262"/>
    </i>
    <i>
      <x v="734"/>
    </i>
    <i>
      <x v="1031"/>
    </i>
    <i>
      <x v="699"/>
    </i>
    <i>
      <x v="1494"/>
    </i>
    <i>
      <x v="2341"/>
    </i>
    <i>
      <x v="2818"/>
    </i>
    <i>
      <x v="1898"/>
    </i>
    <i>
      <x v="1295"/>
    </i>
    <i>
      <x v="2579"/>
    </i>
    <i>
      <x v="2854"/>
    </i>
    <i>
      <x v="1291"/>
    </i>
    <i>
      <x v="1710"/>
    </i>
    <i>
      <x v="2321"/>
    </i>
    <i>
      <x v="264"/>
    </i>
    <i>
      <x v="2244"/>
    </i>
    <i>
      <x v="2849"/>
    </i>
    <i>
      <x v="321"/>
    </i>
    <i>
      <x v="2876"/>
    </i>
    <i>
      <x v="1914"/>
    </i>
    <i>
      <x v="19"/>
    </i>
    <i>
      <x v="936"/>
    </i>
    <i>
      <x v="1462"/>
    </i>
    <i>
      <x v="2553"/>
    </i>
    <i>
      <x v="1054"/>
    </i>
    <i>
      <x v="2264"/>
    </i>
    <i>
      <x v="1389"/>
    </i>
    <i>
      <x v="337"/>
    </i>
    <i>
      <x v="1173"/>
    </i>
    <i>
      <x v="1023"/>
    </i>
    <i>
      <x v="2743"/>
    </i>
    <i>
      <x v="2511"/>
    </i>
    <i>
      <x v="2004"/>
    </i>
    <i>
      <x v="735"/>
    </i>
    <i>
      <x v="980"/>
    </i>
    <i>
      <x v="2807"/>
    </i>
    <i>
      <x v="1760"/>
    </i>
    <i>
      <x v="1886"/>
    </i>
    <i>
      <x v="2859"/>
    </i>
    <i>
      <x v="1015"/>
    </i>
    <i>
      <x v="2629"/>
    </i>
    <i>
      <x v="630"/>
    </i>
    <i>
      <x v="1964"/>
    </i>
    <i>
      <x v="51"/>
    </i>
    <i>
      <x v="2440"/>
    </i>
    <i>
      <x v="253"/>
    </i>
    <i>
      <x v="2297"/>
    </i>
    <i>
      <x v="1097"/>
    </i>
    <i>
      <x v="674"/>
    </i>
    <i>
      <x v="53"/>
    </i>
    <i>
      <x v="1084"/>
    </i>
    <i>
      <x v="2292"/>
    </i>
    <i>
      <x v="166"/>
    </i>
    <i>
      <x v="1976"/>
    </i>
    <i>
      <x v="2136"/>
    </i>
    <i>
      <x v="1988"/>
    </i>
    <i>
      <x v="1207"/>
    </i>
    <i>
      <x v="271"/>
    </i>
    <i>
      <x v="986"/>
    </i>
    <i>
      <x v="1894"/>
    </i>
    <i>
      <x v="1542"/>
    </i>
    <i>
      <x v="1570"/>
    </i>
    <i>
      <x v="322"/>
    </i>
    <i>
      <x v="1366"/>
    </i>
    <i>
      <x v="2875"/>
    </i>
    <i>
      <x v="1652"/>
    </i>
    <i>
      <x v="2676"/>
    </i>
    <i>
      <x v="830"/>
    </i>
    <i>
      <x v="595"/>
    </i>
    <i>
      <x v="748"/>
    </i>
    <i>
      <x v="2319"/>
    </i>
    <i>
      <x v="283"/>
    </i>
    <i>
      <x v="789"/>
    </i>
    <i>
      <x v="524"/>
    </i>
    <i>
      <x v="1292"/>
    </i>
    <i>
      <x v="2056"/>
    </i>
    <i>
      <x v="27"/>
    </i>
    <i>
      <x v="1916"/>
    </i>
    <i>
      <x v="731"/>
    </i>
    <i>
      <x v="977"/>
    </i>
    <i>
      <x v="1879"/>
    </i>
    <i>
      <x v="2812"/>
    </i>
    <i>
      <x v="2667"/>
    </i>
    <i>
      <x v="2245"/>
    </i>
    <i>
      <x v="2769"/>
    </i>
    <i>
      <x v="2628"/>
    </i>
    <i>
      <x v="809"/>
    </i>
    <i>
      <x v="1615"/>
    </i>
    <i>
      <x v="457"/>
    </i>
    <i>
      <x v="1400"/>
    </i>
    <i>
      <x v="659"/>
    </i>
    <i>
      <x v="387"/>
    </i>
    <i>
      <x v="1941"/>
    </i>
    <i>
      <x v="1761"/>
    </i>
    <i>
      <x v="2748"/>
    </i>
    <i>
      <x v="1852"/>
    </i>
    <i>
      <x v="2082"/>
    </i>
    <i>
      <x v="2506"/>
    </i>
    <i>
      <x v="294"/>
    </i>
    <i>
      <x v="2296"/>
    </i>
    <i>
      <x v="2608"/>
    </i>
    <i>
      <x v="984"/>
    </i>
    <i>
      <x v="1068"/>
    </i>
    <i>
      <x v="1377"/>
    </i>
    <i>
      <x v="2772"/>
    </i>
    <i>
      <x v="571"/>
    </i>
    <i>
      <x v="2737"/>
    </i>
    <i>
      <x v="2254"/>
    </i>
    <i>
      <x v="1011"/>
    </i>
    <i>
      <x v="269"/>
    </i>
    <i>
      <x v="1093"/>
    </i>
    <i>
      <x v="338"/>
    </i>
    <i>
      <x v="1997"/>
    </i>
    <i>
      <x v="2411"/>
    </i>
    <i>
      <x v="1714"/>
    </i>
    <i>
      <x v="43"/>
    </i>
    <i>
      <x v="2558"/>
    </i>
    <i>
      <x v="208"/>
    </i>
    <i>
      <x v="185"/>
    </i>
    <i>
      <x v="52"/>
    </i>
    <i>
      <x v="697"/>
    </i>
    <i>
      <x v="390"/>
    </i>
    <i>
      <x v="563"/>
    </i>
    <i>
      <x v="2817"/>
    </i>
    <i>
      <x v="2345"/>
    </i>
    <i>
      <x v="1840"/>
    </i>
    <i>
      <x v="1370"/>
    </i>
    <i>
      <x v="1424"/>
    </i>
    <i>
      <x v="1244"/>
    </i>
    <i>
      <x v="1978"/>
    </i>
    <i>
      <x v="1596"/>
    </i>
    <i>
      <x v="2363"/>
    </i>
    <i>
      <x v="1766"/>
    </i>
    <i>
      <x v="2037"/>
    </i>
    <i>
      <x v="1428"/>
    </i>
    <i>
      <x v="1061"/>
    </i>
    <i>
      <x v="2261"/>
    </i>
    <i>
      <x v="32"/>
    </i>
    <i>
      <x v="1512"/>
    </i>
    <i>
      <x v="1355"/>
    </i>
    <i>
      <x v="2472"/>
    </i>
    <i>
      <x v="1521"/>
    </i>
    <i>
      <x v="2495"/>
    </i>
    <i>
      <x v="360"/>
    </i>
    <i>
      <x v="2016"/>
    </i>
    <i>
      <x v="2640"/>
    </i>
    <i>
      <x v="570"/>
    </i>
    <i>
      <x v="2018"/>
    </i>
    <i>
      <x v="2794"/>
    </i>
    <i>
      <x v="583"/>
    </i>
    <i>
      <x v="6"/>
    </i>
    <i>
      <x v="1904"/>
    </i>
    <i>
      <x v="186"/>
    </i>
    <i>
      <x v="2497"/>
    </i>
    <i>
      <x v="180"/>
    </i>
    <i>
      <x v="2170"/>
    </i>
    <i>
      <x v="2123"/>
    </i>
    <i>
      <x v="377"/>
    </i>
    <i>
      <x v="485"/>
    </i>
    <i>
      <x v="162"/>
    </i>
    <i>
      <x v="268"/>
    </i>
    <i>
      <x v="2674"/>
    </i>
    <i>
      <x v="210"/>
    </i>
    <i>
      <x v="449"/>
    </i>
    <i>
      <x v="1524"/>
    </i>
    <i>
      <x v="1785"/>
    </i>
    <i>
      <x v="2008"/>
    </i>
    <i>
      <x v="2700"/>
    </i>
    <i>
      <x v="230"/>
    </i>
    <i>
      <x v="2178"/>
    </i>
    <i>
      <x v="2636"/>
    </i>
    <i>
      <x v="965"/>
    </i>
    <i>
      <x v="1572"/>
    </i>
    <i>
      <x v="413"/>
    </i>
    <i>
      <x v="2077"/>
    </i>
    <i>
      <x v="2413"/>
    </i>
    <i>
      <x v="750"/>
    </i>
    <i>
      <x v="189"/>
    </i>
    <i>
      <x v="2856"/>
    </i>
    <i>
      <x v="717"/>
    </i>
    <i>
      <x v="2146"/>
    </i>
    <i>
      <x v="1119"/>
    </i>
    <i>
      <x v="2437"/>
    </i>
    <i>
      <x v="1559"/>
    </i>
    <i>
      <x v="1164"/>
    </i>
    <i>
      <x v="1586"/>
    </i>
    <i>
      <x v="409"/>
    </i>
    <i>
      <x v="1383"/>
    </i>
    <i>
      <x v="640"/>
    </i>
    <i>
      <x v="1489"/>
    </i>
    <i>
      <x v="1517"/>
    </i>
    <i>
      <x v="1895"/>
    </i>
    <i>
      <x v="1374"/>
    </i>
    <i>
      <x v="1045"/>
    </i>
    <i>
      <x v="2668"/>
    </i>
    <i>
      <x v="2338"/>
    </i>
    <i>
      <x v="2235"/>
    </i>
    <i>
      <x v="2679"/>
    </i>
    <i>
      <x v="2857"/>
    </i>
    <i>
      <x v="2869"/>
    </i>
    <i>
      <x v="2395"/>
    </i>
    <i>
      <x v="2192"/>
    </i>
    <i>
      <x v="2566"/>
    </i>
    <i>
      <x v="2524"/>
    </i>
    <i>
      <x v="2801"/>
    </i>
    <i>
      <x v="2834"/>
    </i>
    <i>
      <x v="2318"/>
    </i>
    <i>
      <x v="2388"/>
    </i>
    <i>
      <x v="2348"/>
    </i>
    <i>
      <x v="2530"/>
    </i>
    <i>
      <x v="2751"/>
    </i>
    <i>
      <x v="2821"/>
    </i>
    <i>
      <x v="2234"/>
    </i>
    <i>
      <x v="2284"/>
    </i>
    <i>
      <x v="2417"/>
    </i>
    <i>
      <x v="1507"/>
    </i>
    <i>
      <x v="2025"/>
    </i>
    <i>
      <x v="1633"/>
    </i>
    <i>
      <x v="1751"/>
    </i>
    <i>
      <x v="1837"/>
    </i>
    <i>
      <x v="2155"/>
    </i>
    <i>
      <x v="1538"/>
    </i>
    <i>
      <x v="1533"/>
    </i>
    <i>
      <x v="1680"/>
    </i>
    <i>
      <x v="2038"/>
    </i>
    <i>
      <x v="1649"/>
    </i>
    <i>
      <x v="1637"/>
    </i>
    <i>
      <x v="1858"/>
    </i>
    <i>
      <x v="2094"/>
    </i>
    <i>
      <x v="1863"/>
    </i>
    <i>
      <x v="1918"/>
    </i>
    <i>
      <x v="1788"/>
    </i>
    <i>
      <x v="1690"/>
    </i>
    <i>
      <x v="1548"/>
    </i>
    <i>
      <x v="2097"/>
    </i>
    <i>
      <x v="1975"/>
    </i>
    <i>
      <x v="1657"/>
    </i>
    <i>
      <x v="2167"/>
    </i>
    <i>
      <x v="1698"/>
    </i>
    <i>
      <x v="1602"/>
    </i>
    <i>
      <x v="1902"/>
    </i>
    <i>
      <x v="2075"/>
    </i>
    <i>
      <x v="1562"/>
    </i>
    <i>
      <x v="1984"/>
    </i>
    <i>
      <x v="1025"/>
    </i>
    <i>
      <x v="1440"/>
    </i>
    <i>
      <x v="772"/>
    </i>
    <i>
      <x v="894"/>
    </i>
    <i>
      <x v="919"/>
    </i>
    <i>
      <x v="819"/>
    </i>
    <i>
      <x v="798"/>
    </i>
    <i>
      <x v="1166"/>
    </i>
    <i>
      <x v="1328"/>
    </i>
    <i>
      <x v="1099"/>
    </i>
    <i>
      <x v="883"/>
    </i>
    <i>
      <x v="918"/>
    </i>
    <i>
      <x v="884"/>
    </i>
    <i>
      <x v="870"/>
    </i>
    <i>
      <x v="1091"/>
    </i>
    <i>
      <x v="939"/>
    </i>
    <i>
      <x v="896"/>
    </i>
    <i>
      <x v="787"/>
    </i>
    <i>
      <x v="738"/>
    </i>
    <i>
      <x v="1049"/>
    </i>
    <i>
      <x v="899"/>
    </i>
    <i>
      <x v="265"/>
    </i>
    <i>
      <x v="486"/>
    </i>
    <i>
      <x v="188"/>
    </i>
    <i>
      <x v="5"/>
    </i>
    <i>
      <x v="534"/>
    </i>
    <i>
      <x v="202"/>
    </i>
    <i>
      <x v="249"/>
    </i>
    <i>
      <x v="606"/>
    </i>
    <i>
      <x v="502"/>
    </i>
    <i>
      <x v="644"/>
    </i>
    <i>
      <x v="350"/>
    </i>
    <i>
      <x v="495"/>
    </i>
    <i>
      <x v="500"/>
    </i>
    <i>
      <x v="363"/>
    </i>
    <i>
      <x v="1834"/>
    </i>
    <i>
      <x v="1888"/>
    </i>
    <i>
      <x v="2878"/>
    </i>
    <i>
      <x v="1819"/>
    </i>
    <i>
      <x v="2074"/>
    </i>
    <i>
      <x v="66"/>
    </i>
    <i>
      <x v="274"/>
    </i>
    <i>
      <x v="1810"/>
    </i>
    <i>
      <x v="155"/>
    </i>
    <i>
      <x v="2340"/>
    </i>
    <i>
      <x v="1053"/>
    </i>
    <i>
      <x v="331"/>
    </i>
    <i>
      <x v="2791"/>
    </i>
    <i>
      <x v="2465"/>
    </i>
    <i>
      <x v="1009"/>
    </i>
    <i>
      <x v="2243"/>
    </i>
    <i>
      <x v="345"/>
    </i>
    <i>
      <x v="663"/>
    </i>
    <i>
      <x v="13"/>
    </i>
    <i>
      <x v="957"/>
    </i>
    <i>
      <x v="2272"/>
    </i>
    <i>
      <x v="1496"/>
    </i>
    <i>
      <x v="597"/>
    </i>
    <i>
      <x v="1558"/>
    </i>
    <i>
      <x v="774"/>
    </i>
    <i>
      <x v="2121"/>
    </i>
    <i>
      <x v="805"/>
    </i>
    <i>
      <x v="1144"/>
    </i>
    <i>
      <x v="2521"/>
    </i>
    <i>
      <x v="1326"/>
    </i>
    <i>
      <x v="808"/>
    </i>
    <i>
      <x v="2327"/>
    </i>
    <i>
      <x v="2355"/>
    </i>
    <i>
      <x v="1780"/>
    </i>
    <i>
      <x v="1947"/>
    </i>
    <i>
      <x v="2525"/>
    </i>
    <i>
      <x v="803"/>
    </i>
    <i>
      <x v="746"/>
    </i>
    <i>
      <x v="470"/>
    </i>
    <i>
      <x v="380"/>
    </i>
    <i>
      <x v="2516"/>
    </i>
    <i>
      <x v="2457"/>
    </i>
    <i>
      <x v="2663"/>
    </i>
    <i>
      <x v="605"/>
    </i>
    <i>
      <x v="685"/>
    </i>
    <i>
      <x v="1006"/>
    </i>
    <i>
      <x v="1317"/>
    </i>
    <i>
      <x v="1862"/>
    </i>
    <i>
      <x v="1665"/>
    </i>
    <i>
      <x v="2556"/>
    </i>
    <i>
      <x v="2316"/>
    </i>
    <i>
      <x v="1817"/>
    </i>
    <i>
      <x v="2620"/>
    </i>
    <i>
      <x v="1368"/>
    </i>
    <i>
      <x v="2003"/>
    </i>
    <i>
      <x v="2281"/>
    </i>
    <i>
      <x v="1488"/>
    </i>
    <i>
      <x v="2726"/>
    </i>
    <i>
      <x v="1252"/>
    </i>
    <i>
      <x v="1546"/>
    </i>
    <i>
      <x v="995"/>
    </i>
    <i>
      <x v="1732"/>
    </i>
    <i>
      <x v="1942"/>
    </i>
    <i>
      <x v="1553"/>
    </i>
    <i>
      <x v="130"/>
    </i>
    <i>
      <x v="747"/>
    </i>
    <i>
      <x v="2406"/>
    </i>
    <i>
      <x v="1666"/>
    </i>
    <i>
      <x v="1411"/>
    </i>
    <i>
      <x v="1621"/>
    </i>
    <i>
      <x v="302"/>
    </i>
    <i>
      <x v="2329"/>
    </i>
    <i>
      <x v="1189"/>
    </i>
    <i>
      <x v="1010"/>
    </i>
    <i>
      <x v="2171"/>
    </i>
    <i>
      <x v="287"/>
    </i>
    <i>
      <x v="1878"/>
    </i>
    <i>
      <x v="2498"/>
    </i>
    <i>
      <x v="1743"/>
    </i>
    <i>
      <x v="2160"/>
    </i>
    <i>
      <x v="2816"/>
    </i>
    <i>
      <x v="1991"/>
    </i>
    <i>
      <x v="17"/>
    </i>
    <i>
      <x v="2249"/>
    </i>
    <i>
      <x v="1464"/>
    </i>
    <i>
      <x v="2719"/>
    </i>
    <i>
      <x v="698"/>
    </i>
    <i>
      <x v="1422"/>
    </i>
    <i>
      <x v="2684"/>
    </i>
    <i>
      <x v="687"/>
    </i>
    <i>
      <x v="1073"/>
    </i>
    <i>
      <x v="114"/>
    </i>
    <i>
      <x v="458"/>
    </i>
    <i>
      <x v="2412"/>
    </i>
    <i>
      <x v="1363"/>
    </i>
    <i>
      <x v="1376"/>
    </i>
    <i>
      <x v="2780"/>
    </i>
    <i>
      <x v="1020"/>
    </i>
    <i>
      <x v="355"/>
    </i>
    <i>
      <x v="2597"/>
    </i>
    <i>
      <x v="645"/>
    </i>
    <i>
      <x v="2800"/>
    </i>
    <i>
      <x v="1176"/>
    </i>
    <i>
      <x v="316"/>
    </i>
    <i>
      <x v="427"/>
    </i>
    <i>
      <x v="1699"/>
    </i>
    <i>
      <x v="916"/>
    </i>
    <i>
      <x v="2078"/>
    </i>
    <i>
      <x v="719"/>
    </i>
    <i>
      <x v="303"/>
    </i>
    <i>
      <x v="1938"/>
    </i>
    <i>
      <x v="1062"/>
    </i>
    <i>
      <x v="2712"/>
    </i>
    <i>
      <x v="1298"/>
    </i>
    <i>
      <x v="1545"/>
    </i>
    <i>
      <x v="2286"/>
    </i>
    <i>
      <x v="1395"/>
    </i>
    <i>
      <x v="858"/>
    </i>
    <i>
      <x v="2350"/>
    </i>
    <i>
      <x v="792"/>
    </i>
    <i>
      <x v="1174"/>
    </i>
    <i>
      <x v="2217"/>
    </i>
    <i>
      <x v="57"/>
    </i>
    <i>
      <x v="182"/>
    </i>
    <i>
      <x v="648"/>
    </i>
    <i>
      <x v="152"/>
    </i>
    <i>
      <x v="1095"/>
    </i>
    <i>
      <x v="2386"/>
    </i>
    <i>
      <x v="1768"/>
    </i>
    <i>
      <x v="247"/>
    </i>
    <i>
      <x v="757"/>
    </i>
    <i>
      <x v="940"/>
    </i>
    <i>
      <x v="2906"/>
    </i>
    <i>
      <x v="207"/>
    </i>
    <i>
      <x v="737"/>
    </i>
    <i>
      <x v="1801"/>
    </i>
    <i>
      <x v="510"/>
    </i>
    <i>
      <x v="852"/>
    </i>
    <i>
      <x v="2554"/>
    </i>
    <i>
      <x v="521"/>
    </i>
    <i>
      <x v="693"/>
    </i>
    <i>
      <x v="1823"/>
    </i>
    <i>
      <x v="262"/>
    </i>
    <i>
      <x v="1450"/>
    </i>
    <i>
      <x v="2902"/>
    </i>
    <i>
      <x v="1944"/>
    </i>
    <i>
      <x v="244"/>
    </i>
    <i>
      <x v="1387"/>
    </i>
    <i>
      <x v="1124"/>
    </i>
    <i>
      <x v="828"/>
    </i>
    <i>
      <x v="183"/>
    </i>
    <i>
      <x v="117"/>
    </i>
    <i>
      <x v="1286"/>
    </i>
    <i>
      <x v="2650"/>
    </i>
    <i>
      <x v="2196"/>
    </i>
    <i>
      <x v="1012"/>
    </i>
    <i>
      <x v="876"/>
    </i>
    <i>
      <x v="2698"/>
    </i>
    <i>
      <x v="2027"/>
    </i>
    <i>
      <x v="2588"/>
    </i>
    <i>
      <x v="2617"/>
    </i>
    <i>
      <x v="813"/>
    </i>
    <i>
      <x v="2326"/>
    </i>
    <i>
      <x v="107"/>
    </i>
    <i>
      <x v="376"/>
    </i>
    <i>
      <x v="326"/>
    </i>
    <i>
      <x v="2299"/>
    </i>
    <i>
      <x v="2369"/>
    </i>
    <i>
      <x v="1228"/>
    </i>
    <i>
      <x v="751"/>
    </i>
    <i>
      <x v="1379"/>
    </i>
    <i>
      <x v="2563"/>
    </i>
    <i>
      <x v="1342"/>
    </i>
    <i>
      <x v="2352"/>
    </i>
    <i>
      <x v="1241"/>
    </i>
    <i>
      <x v="2024"/>
    </i>
    <i>
      <x v="2720"/>
    </i>
    <i>
      <x v="1290"/>
    </i>
    <i>
      <x v="1129"/>
    </i>
    <i>
      <x v="1000"/>
    </i>
    <i>
      <x v="99"/>
    </i>
    <i>
      <x v="460"/>
    </i>
    <i>
      <x v="863"/>
    </i>
    <i>
      <x v="978"/>
    </i>
    <i>
      <x v="2383"/>
    </i>
    <i>
      <x v="1610"/>
    </i>
    <i>
      <x v="854"/>
    </i>
    <i>
      <x v="866"/>
    </i>
    <i>
      <x v="1990"/>
    </i>
    <i>
      <x v="2401"/>
    </i>
    <i>
      <x v="1896"/>
    </i>
    <i>
      <x v="2758"/>
    </i>
    <i>
      <x v="1563"/>
    </i>
    <i>
      <x v="1345"/>
    </i>
    <i>
      <x v="389"/>
    </i>
    <i>
      <x v="536"/>
    </i>
    <i>
      <x v="354"/>
    </i>
    <i>
      <x v="2086"/>
    </i>
    <i>
      <x v="2552"/>
    </i>
    <i>
      <x v="1280"/>
    </i>
    <i>
      <x v="765"/>
    </i>
    <i>
      <x v="1249"/>
    </i>
    <i>
      <x v="1356"/>
    </i>
    <i>
      <x v="46"/>
    </i>
    <i>
      <x v="1112"/>
    </i>
    <i>
      <x v="2463"/>
    </i>
    <i>
      <x v="982"/>
    </i>
    <i>
      <x v="2354"/>
    </i>
    <i>
      <x v="1972"/>
    </i>
    <i>
      <x v="949"/>
    </i>
    <i>
      <x v="1547"/>
    </i>
    <i>
      <x v="1285"/>
    </i>
    <i>
      <x v="314"/>
    </i>
    <i>
      <x v="2653"/>
    </i>
    <i>
      <x v="2246"/>
    </i>
    <i>
      <x v="2877"/>
    </i>
    <i>
      <x v="2227"/>
    </i>
    <i>
      <x v="506"/>
    </i>
    <i>
      <x v="967"/>
    </i>
    <i>
      <x v="902"/>
    </i>
    <i>
      <x v="2884"/>
    </i>
    <i>
      <x v="976"/>
    </i>
    <i>
      <x v="953"/>
    </i>
    <i>
      <x v="2271"/>
    </i>
    <i>
      <x v="164"/>
    </i>
    <i>
      <x v="1779"/>
    </i>
    <i>
      <x v="1770"/>
    </i>
    <i>
      <x v="783"/>
    </i>
    <i>
      <x v="1367"/>
    </i>
    <i>
      <x v="278"/>
    </i>
    <i>
      <x v="2366"/>
    </i>
    <i>
      <x v="2313"/>
    </i>
    <i>
      <x v="2745"/>
    </i>
    <i>
      <x v="2359"/>
    </i>
    <i>
      <x v="1343"/>
    </i>
    <i>
      <x v="2833"/>
    </i>
    <i>
      <x v="2695"/>
    </i>
    <i>
      <x v="1243"/>
    </i>
    <i>
      <x v="276"/>
    </i>
    <i>
      <x v="1653"/>
    </i>
    <i>
      <x v="555"/>
    </i>
    <i>
      <x v="885"/>
    </i>
    <i>
      <x v="1919"/>
    </i>
    <i>
      <x v="2236"/>
    </i>
    <i>
      <x v="929"/>
    </i>
    <i>
      <x v="2602"/>
    </i>
    <i>
      <x v="2043"/>
    </i>
    <i>
      <x v="2347"/>
    </i>
    <i>
      <x v="1683"/>
    </i>
    <i>
      <x v="795"/>
    </i>
    <i>
      <x v="1887"/>
    </i>
    <i>
      <x v="1192"/>
    </i>
    <i>
      <x v="1039"/>
    </i>
    <i>
      <x v="1046"/>
    </i>
    <i>
      <x v="1409"/>
    </i>
    <i>
      <x v="1677"/>
    </i>
    <i>
      <x v="197"/>
    </i>
    <i>
      <x v="2819"/>
    </i>
    <i>
      <x v="1350"/>
    </i>
    <i>
      <x v="1282"/>
    </i>
    <i>
      <x v="1685"/>
    </i>
    <i>
      <x v="2216"/>
    </i>
    <i>
      <x v="2048"/>
    </i>
    <i>
      <x v="238"/>
    </i>
    <i>
      <x v="1319"/>
    </i>
    <i>
      <x v="923"/>
    </i>
    <i>
      <x v="1457"/>
    </i>
    <i>
      <x v="948"/>
    </i>
    <i>
      <x v="1880"/>
    </i>
    <i>
      <x v="2276"/>
    </i>
    <i>
      <x v="881"/>
    </i>
    <i>
      <x v="1426"/>
    </i>
    <i>
      <x v="1199"/>
    </i>
    <i>
      <x v="2288"/>
    </i>
    <i>
      <x v="1358"/>
    </i>
    <i>
      <x v="760"/>
    </i>
    <i>
      <x v="2802"/>
    </i>
    <i>
      <x v="391"/>
    </i>
    <i>
      <x v="1822"/>
    </i>
    <i>
      <x v="1461"/>
    </i>
    <i>
      <x v="2484"/>
    </i>
    <i>
      <x v="2014"/>
    </i>
    <i>
      <x v="2104"/>
    </i>
    <i>
      <x v="1476"/>
    </i>
    <i>
      <x v="2033"/>
    </i>
    <i>
      <x v="1715"/>
    </i>
    <i>
      <x v="779"/>
    </i>
    <i>
      <x v="1408"/>
    </i>
    <i>
      <x v="886"/>
    </i>
    <i>
      <x v="2660"/>
    </i>
    <i>
      <x v="2175"/>
    </i>
    <i>
      <x v="1048"/>
    </i>
    <i>
      <x v="2528"/>
    </i>
    <i>
      <x v="327"/>
    </i>
    <i>
      <x v="1276"/>
    </i>
    <i>
      <x v="695"/>
    </i>
    <i>
      <x v="2692"/>
    </i>
    <i>
      <x v="2781"/>
    </i>
    <i>
      <x v="2346"/>
    </i>
    <i>
      <x v="2351"/>
    </i>
    <i>
      <x v="1775"/>
    </i>
    <i>
      <x v="2120"/>
    </i>
    <i>
      <x v="1681"/>
    </i>
    <i>
      <x v="1103"/>
    </i>
    <i>
      <x v="2850"/>
    </i>
    <i>
      <x v="1392"/>
    </i>
    <i>
      <x v="673"/>
    </i>
    <i>
      <x v="544"/>
    </i>
    <i>
      <x v="192"/>
    </i>
    <i>
      <x v="2825"/>
    </i>
    <i>
      <x v="2289"/>
    </i>
    <i>
      <x v="733"/>
    </i>
    <i>
      <x v="1274"/>
    </i>
    <i>
      <x v="1543"/>
    </i>
    <i>
      <x v="829"/>
    </i>
    <i>
      <x v="1755"/>
    </i>
    <i>
      <x v="2730"/>
    </i>
    <i>
      <x v="33"/>
    </i>
    <i>
      <x v="561"/>
    </i>
    <i>
      <x v="2096"/>
    </i>
    <i>
      <x v="1361"/>
    </i>
    <i>
      <x v="123"/>
    </i>
    <i>
      <x v="2503"/>
    </i>
    <i>
      <x v="941"/>
    </i>
    <i>
      <x v="126"/>
    </i>
    <i>
      <x v="1829"/>
    </i>
    <i>
      <x v="505"/>
    </i>
    <i>
      <x v="2599"/>
    </i>
    <i>
      <x v="1004"/>
    </i>
    <i>
      <x v="2275"/>
    </i>
    <i>
      <x v="2784"/>
    </i>
    <i>
      <x v="2285"/>
    </i>
    <i>
      <x v="2704"/>
    </i>
    <i>
      <x v="2336"/>
    </i>
    <i>
      <x v="2214"/>
    </i>
    <i>
      <x v="374"/>
    </i>
    <i>
      <x v="2804"/>
    </i>
    <i>
      <x v="653"/>
    </i>
    <i>
      <x v="839"/>
    </i>
    <i>
      <x v="892"/>
    </i>
    <i>
      <x v="575"/>
    </i>
    <i>
      <x v="937"/>
    </i>
    <i>
      <x v="2709"/>
    </i>
    <i>
      <x v="1175"/>
    </i>
    <i>
      <x v="924"/>
    </i>
    <i>
      <x v="1332"/>
    </i>
    <i>
      <x v="706"/>
    </i>
    <i>
      <x v="2002"/>
    </i>
    <i>
      <x v="1477"/>
    </i>
    <i>
      <x v="420"/>
    </i>
    <i>
      <x v="1756"/>
    </i>
    <i>
      <x v="2237"/>
    </i>
    <i>
      <x v="2776"/>
    </i>
    <i>
      <x v="1369"/>
    </i>
    <i>
      <x v="917"/>
    </i>
    <i>
      <x v="1574"/>
    </i>
    <i>
      <x v="727"/>
    </i>
    <i>
      <x v="2527"/>
    </i>
    <i>
      <x v="1831"/>
    </i>
    <i>
      <x v="2332"/>
    </i>
    <i>
      <x v="134"/>
    </i>
    <i>
      <x v="635"/>
    </i>
    <i>
      <x v="2239"/>
    </i>
    <i>
      <x v="448"/>
    </i>
    <i>
      <x v="2150"/>
    </i>
    <i>
      <x v="2429"/>
    </i>
    <i>
      <x v="2371"/>
    </i>
    <i>
      <x v="429"/>
    </i>
    <i>
      <x v="1859"/>
    </i>
    <i>
      <x v="2645"/>
    </i>
    <i>
      <x v="356"/>
    </i>
    <i>
      <x v="2883"/>
    </i>
    <i>
      <x v="127"/>
    </i>
    <i>
      <x v="1686"/>
    </i>
    <i>
      <x v="1271"/>
    </i>
    <i>
      <x v="1892"/>
    </i>
    <i>
      <x v="865"/>
    </i>
    <i>
      <x v="950"/>
    </i>
    <i>
      <x v="2304"/>
    </i>
    <i>
      <x v="2135"/>
    </i>
    <i>
      <x v="1883"/>
    </i>
    <i>
      <x v="1501"/>
    </i>
    <i>
      <x v="1647"/>
    </i>
    <i>
      <x v="2100"/>
    </i>
    <i>
      <x v="1949"/>
    </i>
    <i>
      <x v="657"/>
    </i>
    <i>
      <x v="2732"/>
    </i>
    <i>
      <x v="351"/>
    </i>
    <i>
      <x v="836"/>
    </i>
    <i>
      <x v="1816"/>
    </i>
    <i>
      <x v="1065"/>
    </i>
    <i>
      <x v="529"/>
    </i>
    <i>
      <x v="1242"/>
    </i>
    <i>
      <x v="770"/>
    </i>
    <i>
      <x v="1848"/>
    </i>
    <i>
      <x v="569"/>
    </i>
    <i>
      <x v="2543"/>
    </i>
    <i>
      <x v="121"/>
    </i>
    <i>
      <x v="1825"/>
    </i>
    <i>
      <x v="1915"/>
    </i>
    <i>
      <x v="812"/>
    </i>
    <i>
      <x v="1987"/>
    </i>
    <i>
      <x v="1967"/>
    </i>
    <i>
      <x v="1912"/>
    </i>
    <i>
      <x v="2731"/>
    </i>
    <i>
      <x v="1102"/>
    </i>
    <i>
      <x v="2391"/>
    </i>
    <i>
      <x v="479"/>
    </i>
    <i>
      <x v="343"/>
    </i>
    <i>
      <x v="2381"/>
    </i>
    <i>
      <x v="2287"/>
    </i>
    <i>
      <x v="1789"/>
    </i>
    <i>
      <x v="542"/>
    </i>
    <i>
      <x v="1646"/>
    </i>
    <i>
      <x v="1642"/>
    </i>
    <i>
      <x v="2750"/>
    </i>
    <i>
      <x v="517"/>
    </i>
    <i>
      <x v="997"/>
    </i>
    <i>
      <x v="681"/>
    </i>
    <i>
      <x v="2619"/>
    </i>
    <i>
      <x v="2755"/>
    </i>
    <i>
      <x v="1518"/>
    </i>
    <i>
      <x v="1705"/>
    </i>
    <i>
      <x v="2598"/>
    </i>
    <i>
      <x v="1861"/>
    </i>
    <i>
      <x v="250"/>
    </i>
    <i>
      <x v="1096"/>
    </i>
    <i>
      <x v="1929"/>
    </i>
    <i>
      <x v="1684"/>
    </i>
    <i>
      <x v="1910"/>
    </i>
    <i>
      <x v="547"/>
    </i>
    <i>
      <x v="1088"/>
    </i>
    <i>
      <x v="2421"/>
    </i>
    <i>
      <x v="608"/>
    </i>
    <i>
      <x v="1472"/>
    </i>
    <i>
      <x v="2076"/>
    </i>
    <i>
      <x v="1397"/>
    </i>
    <i>
      <x v="2559"/>
    </i>
    <i>
      <x v="1456"/>
    </i>
    <i>
      <x v="318"/>
    </i>
    <i>
      <x v="1906"/>
    </i>
    <i>
      <x v="323"/>
    </i>
    <i>
      <x v="1612"/>
    </i>
    <i>
      <x v="981"/>
    </i>
    <i>
      <x v="720"/>
    </i>
    <i>
      <x v="755"/>
    </i>
    <i>
      <x v="2377"/>
    </i>
    <i>
      <x v="842"/>
    </i>
    <i>
      <x v="346"/>
    </i>
    <i>
      <x v="1877"/>
    </i>
    <i>
      <x v="532"/>
    </i>
    <i>
      <x v="2693"/>
    </i>
    <i>
      <x v="1696"/>
    </i>
    <i>
      <x v="367"/>
    </i>
    <i>
      <x v="55"/>
    </i>
    <i>
      <x v="1752"/>
    </i>
    <i>
      <x v="1908"/>
    </i>
    <i>
      <x v="293"/>
    </i>
    <i>
      <x v="853"/>
    </i>
    <i>
      <x v="2149"/>
    </i>
    <i>
      <x v="1123"/>
    </i>
    <i>
      <x v="1080"/>
    </i>
    <i>
      <x v="778"/>
    </i>
    <i>
      <x v="988"/>
    </i>
    <i>
      <x v="2710"/>
    </i>
    <i>
      <x v="1211"/>
    </i>
    <i>
      <x v="652"/>
    </i>
    <i>
      <x v="716"/>
    </i>
    <i>
      <x v="2209"/>
    </i>
    <i>
      <x v="2399"/>
    </i>
    <i>
      <x v="217"/>
    </i>
    <i>
      <x v="263"/>
    </i>
    <i>
      <x v="636"/>
    </i>
    <i>
      <x v="59"/>
    </i>
    <i>
      <x v="985"/>
    </i>
    <i>
      <x v="465"/>
    </i>
    <i>
      <x v="771"/>
    </i>
    <i>
      <x v="2531"/>
    </i>
    <i>
      <x v="2686"/>
    </i>
    <i>
      <x v="1857"/>
    </i>
    <i>
      <x v="452"/>
    </i>
    <i>
      <x v="181"/>
    </i>
    <i>
      <x v="1089"/>
    </i>
    <i>
      <x v="2083"/>
    </i>
    <i>
      <x v="2526"/>
    </i>
    <i>
      <x v="1296"/>
    </i>
    <i>
      <x v="1722"/>
    </i>
    <i>
      <x v="1872"/>
    </i>
    <i>
      <x v="2500"/>
    </i>
    <i>
      <x v="754"/>
    </i>
    <i>
      <x v="1818"/>
    </i>
    <i>
      <x v="512"/>
    </i>
    <i>
      <x v="2177"/>
    </i>
    <i>
      <x v="550"/>
    </i>
    <i>
      <x v="682"/>
    </i>
    <i>
      <x v="1486"/>
    </i>
    <i>
      <x v="2360"/>
    </i>
    <i>
      <x v="1453"/>
    </i>
    <i>
      <x v="1993"/>
    </i>
    <i>
      <x v="2739"/>
    </i>
    <i>
      <x v="1041"/>
    </i>
    <i>
      <x v="237"/>
    </i>
    <i>
      <x v="62"/>
    </i>
    <i>
      <x v="472"/>
    </i>
    <i>
      <x v="2164"/>
    </i>
    <i>
      <x v="2445"/>
    </i>
    <i>
      <x v="2101"/>
    </i>
    <i>
      <x v="1052"/>
    </i>
    <i>
      <x v="474"/>
    </i>
    <i>
      <x v="722"/>
    </i>
    <i>
      <x v="83"/>
    </i>
    <i>
      <x v="943"/>
    </i>
    <i>
      <x v="1600"/>
    </i>
    <i>
      <x v="2837"/>
    </i>
    <i>
      <x v="585"/>
    </i>
    <i>
      <x v="1078"/>
    </i>
    <i>
      <x v="1844"/>
    </i>
    <i>
      <x v="2191"/>
    </i>
    <i>
      <x v="187"/>
    </i>
    <i>
      <x v="122"/>
    </i>
    <i>
      <x v="1465"/>
    </i>
    <i>
      <x v="1109"/>
    </i>
    <i>
      <x v="1713"/>
    </i>
    <i>
      <x v="2331"/>
    </i>
    <i>
      <x v="364"/>
    </i>
    <i>
      <x v="2322"/>
    </i>
    <i>
      <x v="2771"/>
    </i>
    <i>
      <x v="68"/>
    </i>
    <i>
      <x v="2803"/>
    </i>
    <i>
      <x v="821"/>
    </i>
    <i>
      <x v="2841"/>
    </i>
    <i>
      <x v="2639"/>
    </i>
    <i>
      <x v="2489"/>
    </i>
    <i>
      <x v="2661"/>
    </i>
    <i>
      <x v="1639"/>
    </i>
    <i>
      <x v="2885"/>
    </i>
    <i>
      <x v="2358"/>
    </i>
    <i>
      <x v="539"/>
    </i>
    <i>
      <x v="2267"/>
    </i>
    <i>
      <x v="1628"/>
    </i>
    <i>
      <x v="295"/>
    </i>
    <i>
      <x v="548"/>
    </i>
    <i>
      <x v="2473"/>
    </i>
    <i>
      <x v="1597"/>
    </i>
    <i>
      <x v="344"/>
    </i>
    <i>
      <x v="1149"/>
    </i>
    <i>
      <x v="1227"/>
    </i>
    <i>
      <x v="1120"/>
    </i>
    <i>
      <x v="1047"/>
    </i>
    <i>
      <x v="2860"/>
    </i>
    <i>
      <x v="1162"/>
    </i>
    <i>
      <x v="1167"/>
    </i>
    <i>
      <x v="261"/>
    </i>
    <i>
      <x v="1313"/>
    </i>
    <i>
      <x v="2879"/>
    </i>
    <i>
      <x v="2842"/>
    </i>
    <i>
      <x v="1566"/>
    </i>
    <i>
      <x v="679"/>
    </i>
    <i>
      <x v="11"/>
    </i>
    <i>
      <x v="1237"/>
    </i>
    <i>
      <x v="2630"/>
    </i>
    <i>
      <x v="2666"/>
    </i>
    <i>
      <x v="2092"/>
    </i>
    <i>
      <x v="292"/>
    </i>
    <i>
      <x v="1266"/>
    </i>
    <i>
      <x v="1968"/>
    </i>
    <i>
      <x v="684"/>
    </i>
    <i>
      <x v="1913"/>
    </i>
    <i>
      <x v="2770"/>
    </i>
    <i>
      <x v="637"/>
    </i>
    <i>
      <x v="476"/>
    </i>
    <i>
      <x v="1957"/>
    </i>
    <i>
      <x v="2250"/>
    </i>
    <i>
      <x v="994"/>
    </i>
    <i>
      <x v="908"/>
    </i>
    <i>
      <x v="2835"/>
    </i>
    <i>
      <x v="621"/>
    </i>
    <i>
      <x v="1198"/>
    </i>
    <i>
      <x v="818"/>
    </i>
    <i>
      <x v="2023"/>
    </i>
    <i>
      <x v="2087"/>
    </i>
    <i>
      <x v="1740"/>
    </i>
    <i>
      <x v="1734"/>
    </i>
    <i>
      <x v="2017"/>
    </i>
    <i>
      <x v="2379"/>
    </i>
    <i>
      <x v="2103"/>
    </i>
    <i>
      <x v="1671"/>
    </i>
    <i>
      <x v="153"/>
    </i>
    <i>
      <x v="616"/>
    </i>
    <i>
      <x v="2701"/>
    </i>
    <i>
      <x v="2085"/>
    </i>
    <i>
      <x v="2824"/>
    </i>
    <i>
      <x v="405"/>
    </i>
    <i>
      <x v="101"/>
    </i>
    <i>
      <x v="1163"/>
    </i>
    <i>
      <x v="2240"/>
    </i>
    <i>
      <x v="1640"/>
    </i>
    <i>
      <x v="2618"/>
    </i>
    <i>
      <x v="1138"/>
    </i>
    <i>
      <x v="2109"/>
    </i>
    <i>
      <x v="1890"/>
    </i>
    <i>
      <x v="2581"/>
    </i>
    <i>
      <x v="1"/>
    </i>
    <i r="1">
      <x v="1512"/>
    </i>
    <i r="1">
      <x v="1859"/>
    </i>
    <i>
      <x v="1953"/>
    </i>
    <i>
      <x v="753"/>
    </i>
    <i>
      <x v="1954"/>
    </i>
    <i>
      <x v="1161"/>
    </i>
    <i>
      <x v="2370"/>
    </i>
    <i>
      <x v="2220"/>
    </i>
    <i>
      <x v="1305"/>
    </i>
    <i>
      <x v="2464"/>
    </i>
    <i>
      <x v="214"/>
    </i>
    <i>
      <x v="49"/>
    </i>
    <i>
      <x v="1876"/>
    </i>
    <i>
      <x v="1806"/>
    </i>
    <i>
      <x v="273"/>
    </i>
    <i>
      <x v="2080"/>
    </i>
    <i>
      <x v="1255"/>
    </i>
    <i>
      <x v="1679"/>
    </i>
    <i>
      <x v="169"/>
    </i>
    <i>
      <x v="2420"/>
    </i>
    <i>
      <x v="2380"/>
    </i>
    <i>
      <x v="2747"/>
    </i>
    <i>
      <x v="701"/>
    </i>
    <i>
      <x v="1799"/>
    </i>
    <i>
      <x v="1079"/>
    </i>
    <i>
      <x v="1551"/>
    </i>
    <i>
      <x v="2658"/>
    </i>
    <i>
      <x v="286"/>
    </i>
    <i>
      <x v="1676"/>
    </i>
    <i>
      <x v="2111"/>
    </i>
    <i>
      <x v="1674"/>
    </i>
    <i>
      <x v="700"/>
    </i>
    <i>
      <x v="2903"/>
    </i>
    <i>
      <x v="359"/>
    </i>
    <i>
      <x v="1937"/>
    </i>
    <i>
      <x v="1324"/>
    </i>
    <i>
      <x v="1030"/>
    </i>
    <i>
      <x v="1220"/>
    </i>
    <i>
      <x v="2887"/>
    </i>
    <i>
      <x v="1131"/>
    </i>
    <i>
      <x v="8"/>
    </i>
    <i>
      <x v="2159"/>
    </i>
    <i>
      <x v="2306"/>
    </i>
    <i>
      <x v="1314"/>
    </i>
    <i>
      <x v="1930"/>
    </i>
    <i>
      <x v="1297"/>
    </i>
    <i>
      <x v="1194"/>
    </i>
    <i>
      <x v="1098"/>
    </i>
    <i>
      <x v="2418"/>
    </i>
    <i>
      <x v="2651"/>
    </i>
    <i>
      <x v="437"/>
    </i>
    <i>
      <x v="1475"/>
    </i>
    <i>
      <x v="2703"/>
    </i>
    <i>
      <x v="878"/>
    </i>
    <i>
      <x v="1152"/>
    </i>
    <i>
      <x v="1625"/>
    </i>
    <i>
      <x v="1405"/>
    </i>
    <i>
      <x v="1568"/>
    </i>
    <i>
      <x v="484"/>
    </i>
    <i>
      <x v="1113"/>
    </i>
    <i>
      <x v="411"/>
    </i>
    <i>
      <x v="2011"/>
    </i>
    <i>
      <x v="1853"/>
    </i>
    <i>
      <x v="1232"/>
    </i>
    <i>
      <x v="2450"/>
    </i>
    <i>
      <x v="285"/>
    </i>
    <i>
      <x v="1514"/>
    </i>
    <i>
      <x v="1870"/>
    </i>
    <i>
      <x v="707"/>
    </i>
    <i>
      <x v="1581"/>
    </i>
    <i>
      <x v="91"/>
    </i>
    <i>
      <x v="1503"/>
    </i>
    <i>
      <x v="1645"/>
    </i>
    <i>
      <x v="1275"/>
    </i>
    <i>
      <x v="1582"/>
    </i>
    <i>
      <x v="373"/>
    </i>
    <i>
      <x v="2828"/>
    </i>
    <i>
      <x v="2307"/>
    </i>
    <i>
      <x v="2637"/>
    </i>
    <i>
      <x v="864"/>
    </i>
    <i>
      <x v="2866"/>
    </i>
    <i>
      <x v="1881"/>
    </i>
    <i>
      <x v="1322"/>
    </i>
    <i>
      <x v="2687"/>
    </i>
    <i>
      <x v="491"/>
    </i>
    <i>
      <x v="1212"/>
    </i>
    <i>
      <x v="856"/>
    </i>
    <i>
      <x v="481"/>
    </i>
    <i>
      <x v="2390"/>
    </i>
    <i>
      <x v="1540"/>
    </i>
    <i>
      <x v="1415"/>
    </i>
    <i>
      <x v="2325"/>
    </i>
    <i>
      <x v="1024"/>
    </i>
    <i>
      <x v="2040"/>
    </i>
    <i>
      <x v="2180"/>
    </i>
    <i>
      <x v="1874"/>
    </i>
    <i>
      <x v="1145"/>
    </i>
    <i>
      <x v="415"/>
    </i>
    <i>
      <x v="2428"/>
    </i>
    <i>
      <x v="1587"/>
    </i>
    <i>
      <x v="118"/>
    </i>
    <i>
      <x v="1140"/>
    </i>
    <i>
      <x v="2219"/>
    </i>
    <i>
      <x v="1986"/>
    </i>
    <i>
      <x v="814"/>
    </i>
    <i>
      <x v="177"/>
    </i>
    <i>
      <x v="617"/>
    </i>
    <i>
      <x v="2001"/>
    </i>
    <i>
      <x v="70"/>
    </i>
    <i>
      <x v="2759"/>
    </i>
    <i>
      <x v="280"/>
    </i>
    <i>
      <x v="2625"/>
    </i>
    <i>
      <x v="649"/>
    </i>
    <i>
      <x v="225"/>
    </i>
    <i>
      <x v="2387"/>
    </i>
    <i>
      <x v="975"/>
    </i>
    <i>
      <x v="315"/>
    </i>
    <i>
      <x v="1865"/>
    </i>
    <i>
      <x v="1673"/>
    </i>
    <i>
      <x v="161"/>
    </i>
    <i>
      <x v="2334"/>
    </i>
    <i>
      <x v="2290"/>
    </i>
    <i>
      <x v="236"/>
    </i>
    <i>
      <x v="2664"/>
    </i>
    <i>
      <x v="2642"/>
    </i>
    <i>
      <x v="729"/>
    </i>
    <i>
      <x v="713"/>
    </i>
    <i>
      <x v="1178"/>
    </i>
    <i>
      <x v="419"/>
    </i>
    <i>
      <x v="960"/>
    </i>
    <i>
      <x v="1695"/>
    </i>
    <i>
      <x v="1133"/>
    </i>
    <i>
      <x v="761"/>
    </i>
    <i>
      <x v="1630"/>
    </i>
    <i>
      <x v="1257"/>
    </i>
    <i>
      <x v="1017"/>
    </i>
    <i>
      <x v="131"/>
    </i>
    <i>
      <x v="2225"/>
    </i>
    <i>
      <x v="2158"/>
    </i>
    <i>
      <x v="2504"/>
    </i>
    <i>
      <x v="1554"/>
    </i>
    <i>
      <x v="523"/>
    </i>
    <i>
      <x v="2783"/>
    </i>
    <i>
      <x v="2823"/>
    </i>
    <i>
      <x v="841"/>
    </i>
    <i>
      <x v="2862"/>
    </i>
    <i>
      <x v="1668"/>
    </i>
    <i>
      <x v="586"/>
    </i>
    <i>
      <x v="2795"/>
    </i>
    <i>
      <x v="2253"/>
    </i>
    <i>
      <x v="688"/>
    </i>
    <i>
      <x v="1711"/>
    </i>
    <i>
      <x v="2422"/>
    </i>
    <i>
      <x v="1126"/>
    </i>
    <i>
      <x v="1449"/>
    </i>
    <i>
      <x v="1571"/>
    </i>
    <i>
      <x v="1384"/>
    </i>
    <i>
      <x v="1599"/>
    </i>
    <i>
      <x v="784"/>
    </i>
    <i>
      <x v="562"/>
    </i>
    <i>
      <x v="1815"/>
    </i>
    <i>
      <x v="266"/>
    </i>
    <i>
      <x v="2681"/>
    </i>
    <i>
      <x v="90"/>
    </i>
    <i>
      <x v="93"/>
    </i>
    <i>
      <x v="1940"/>
    </i>
    <i>
      <x v="1733"/>
    </i>
    <i>
      <x v="395"/>
    </i>
    <i>
      <x v="1901"/>
    </i>
    <i>
      <x v="2368"/>
    </i>
    <i>
      <x v="806"/>
    </i>
    <i>
      <x v="833"/>
    </i>
    <i>
      <x v="2716"/>
    </i>
    <i>
      <x v="2810"/>
    </i>
    <i>
      <x v="843"/>
    </i>
    <i>
      <x v="847"/>
    </i>
    <i>
      <x v="762"/>
    </i>
    <i>
      <x v="1248"/>
    </i>
    <i>
      <x v="138"/>
    </i>
    <i>
      <x v="882"/>
    </i>
    <i>
      <x v="275"/>
    </i>
    <i>
      <x v="383"/>
    </i>
    <i>
      <x v="2774"/>
    </i>
    <i>
      <x v="1463"/>
    </i>
    <i>
      <x v="2470"/>
    </i>
    <i>
      <x v="2169"/>
    </i>
    <i>
      <x v="1466"/>
    </i>
    <i>
      <x v="2293"/>
    </i>
    <i>
      <x v="553"/>
    </i>
    <i>
      <x v="47"/>
    </i>
    <i>
      <x v="1718"/>
    </i>
    <i>
      <x v="198"/>
    </i>
    <i>
      <x v="2785"/>
    </i>
    <i>
      <x v="650"/>
    </i>
    <i>
      <x v="639"/>
    </i>
    <i>
      <x v="577"/>
    </i>
    <i>
      <x v="1800"/>
    </i>
    <i>
      <x v="1040"/>
    </i>
    <i>
      <x v="2208"/>
    </i>
    <i>
      <x v="1437"/>
    </i>
    <i>
      <x v="2128"/>
    </i>
    <i>
      <x v="2492"/>
    </i>
    <i>
      <x v="1270"/>
    </i>
    <i>
      <x v="845"/>
    </i>
    <i>
      <x v="2028"/>
    </i>
    <i>
      <x v="2433"/>
    </i>
    <i>
      <x v="422"/>
    </i>
    <i>
      <x v="1230"/>
    </i>
    <i>
      <x v="752"/>
    </i>
    <i>
      <x v="2126"/>
    </i>
    <i>
      <x v="901"/>
    </i>
    <i>
      <x v="1336"/>
    </i>
    <i>
      <x v="1758"/>
    </i>
    <i>
      <x v="1536"/>
    </i>
    <i>
      <x v="388"/>
    </i>
    <i>
      <x v="2118"/>
    </i>
    <i>
      <x v="1420"/>
    </i>
    <i>
      <x v="1385"/>
    </i>
    <i>
      <x v="2174"/>
    </i>
    <i>
      <x v="1022"/>
    </i>
    <i>
      <x v="2897"/>
    </i>
    <i>
      <x v="2868"/>
    </i>
    <i>
      <x v="2688"/>
    </i>
    <i>
      <x v="904"/>
    </i>
    <i>
      <x v="341"/>
    </i>
    <i>
      <x v="173"/>
    </i>
    <i>
      <x v="2447"/>
    </i>
    <i>
      <x v="1157"/>
    </i>
    <i>
      <x v="1221"/>
    </i>
    <i>
      <x v="498"/>
    </i>
    <i>
      <x v="252"/>
    </i>
    <i>
      <x v="136"/>
    </i>
    <i>
      <x v="1794"/>
    </i>
    <i>
      <x v="2519"/>
    </i>
    <i>
      <x v="2555"/>
    </i>
    <i>
      <x v="1427"/>
    </i>
    <i>
      <x v="1656"/>
    </i>
    <i>
      <x v="2480"/>
    </i>
    <i>
      <x v="1075"/>
    </i>
    <i>
      <x v="1927"/>
    </i>
    <i>
      <x v="732"/>
    </i>
    <i>
      <x v="2481"/>
    </i>
    <i>
      <x v="1797"/>
    </i>
    <i>
      <x v="2808"/>
    </i>
    <i>
      <x v="1776"/>
    </i>
    <i>
      <x v="546"/>
    </i>
    <i>
      <x v="796"/>
    </i>
    <i>
      <x v="140"/>
    </i>
    <i>
      <x v="1333"/>
    </i>
    <i>
      <x v="2361"/>
    </i>
    <i>
      <x v="1148"/>
    </i>
    <i>
      <x v="1263"/>
    </i>
    <i>
      <x v="2714"/>
    </i>
    <i>
      <x v="1604"/>
    </i>
    <i>
      <x v="1473"/>
    </i>
    <i>
      <x v="218"/>
    </i>
    <i>
      <x v="23"/>
    </i>
    <i>
      <x v="2305"/>
    </i>
    <i>
      <x v="425"/>
    </i>
    <i>
      <x v="591"/>
    </i>
    <i>
      <x v="1523"/>
    </i>
    <i>
      <x v="496"/>
    </i>
    <i>
      <x v="2491"/>
    </i>
    <i>
      <x v="2848"/>
    </i>
    <i>
      <x v="1104"/>
    </i>
    <i>
      <x v="423"/>
    </i>
    <i>
      <x v="1838"/>
    </i>
    <i>
      <x v="2176"/>
    </i>
    <i>
      <x v="1724"/>
    </i>
    <i>
      <x v="392"/>
    </i>
    <i>
      <x v="2594"/>
    </i>
    <i>
      <x v="565"/>
    </i>
    <i>
      <x v="2790"/>
    </i>
    <i>
      <x v="2865"/>
    </i>
    <i>
      <x v="2858"/>
    </i>
    <i>
      <x v="1730"/>
    </i>
    <i>
      <x v="1962"/>
    </i>
    <i>
      <x v="2822"/>
    </i>
    <i>
      <x v="398"/>
    </i>
    <i>
      <x v="822"/>
    </i>
    <i>
      <x v="1158"/>
    </i>
    <i>
      <x v="921"/>
    </i>
    <i>
      <x v="1767"/>
    </i>
    <i>
      <x v="705"/>
    </i>
    <i>
      <x v="2846"/>
    </i>
    <i>
      <x v="2493"/>
    </i>
    <i>
      <x v="1360"/>
    </i>
    <i>
      <x v="22"/>
    </i>
    <i>
      <x v="1238"/>
    </i>
    <i>
      <x v="56"/>
    </i>
    <i>
      <x v="2760"/>
    </i>
    <i>
      <x v="1678"/>
    </i>
    <i>
      <x v="2124"/>
    </i>
    <i>
      <x v="1772"/>
    </i>
    <i>
      <x v="955"/>
    </i>
    <i>
      <x v="1436"/>
    </i>
    <i>
      <x v="1229"/>
    </i>
    <i>
      <x v="1561"/>
    </i>
    <i>
      <x v="2201"/>
    </i>
    <i>
      <x v="1127"/>
    </i>
    <i>
      <x v="1105"/>
    </i>
    <i>
      <x v="1251"/>
    </i>
    <i>
      <x v="1955"/>
    </i>
    <i>
      <x v="2635"/>
    </i>
    <i>
      <x v="469"/>
    </i>
    <i>
      <x v="2323"/>
    </i>
    <i>
      <x v="382"/>
    </i>
    <i>
      <x v="1945"/>
    </i>
    <i>
      <x v="2451"/>
    </i>
    <i>
      <x v="1909"/>
    </i>
    <i>
      <x v="430"/>
    </i>
    <i>
      <x v="1195"/>
    </i>
    <i>
      <x v="1056"/>
    </i>
    <i>
      <x v="2550"/>
    </i>
    <i>
      <x v="1191"/>
    </i>
    <i>
      <x v="2204"/>
    </i>
    <i>
      <x v="2199"/>
    </i>
    <i>
      <x v="2207"/>
    </i>
    <i>
      <x v="42"/>
    </i>
    <i>
      <x v="1654"/>
    </i>
    <i>
      <x v="2616"/>
    </i>
    <i>
      <x v="1121"/>
    </i>
    <i>
      <x v="2564"/>
    </i>
    <i>
      <x v="2881"/>
    </i>
    <i>
      <x v="724"/>
    </i>
    <i>
      <x v="1155"/>
    </i>
    <i>
      <x v="347"/>
    </i>
    <i>
      <x v="2533"/>
    </i>
    <i>
      <x v="2107"/>
    </i>
    <i>
      <x v="1693"/>
    </i>
    <i>
      <x v="2901"/>
    </i>
    <i>
      <x v="1393"/>
    </i>
    <i>
      <x v="234"/>
    </i>
    <i>
      <x v="799"/>
    </i>
    <i>
      <x v="1969"/>
    </i>
    <i>
      <x v="2333"/>
    </i>
    <i>
      <x v="2373"/>
    </i>
    <i>
      <x v="1741"/>
    </i>
    <i>
      <x v="2062"/>
    </i>
    <i>
      <x v="141"/>
    </i>
    <i>
      <x v="979"/>
    </i>
    <i>
      <x v="520"/>
    </i>
    <i>
      <x v="1139"/>
    </i>
    <i>
      <x v="2344"/>
    </i>
    <i>
      <x v="2441"/>
    </i>
    <i>
      <x v="1814"/>
    </i>
    <i>
      <x v="1832"/>
    </i>
    <i>
      <x v="2612"/>
    </i>
    <i>
      <x v="590"/>
    </i>
    <i>
      <x v="1515"/>
    </i>
    <i>
      <x v="1005"/>
    </i>
    <i>
      <x v="832"/>
    </i>
    <i>
      <x v="1867"/>
    </i>
    <i>
      <x v="2049"/>
    </i>
    <i>
      <x v="442"/>
    </i>
    <i>
      <x v="1636"/>
    </i>
    <i>
      <x v="1128"/>
    </i>
    <i>
      <x v="1354"/>
    </i>
    <i>
      <x v="740"/>
    </i>
    <i>
      <x v="1952"/>
    </i>
    <i>
      <x v="2768"/>
    </i>
    <i>
      <x v="954"/>
    </i>
    <i>
      <x v="2343"/>
    </i>
    <i>
      <x v="483"/>
    </i>
    <i>
      <x v="1435"/>
    </i>
    <i>
      <x v="1240"/>
    </i>
    <i>
      <x v="1141"/>
    </i>
    <i>
      <x v="2572"/>
    </i>
    <i>
      <x v="2515"/>
    </i>
    <i>
      <x v="1773"/>
    </i>
    <i>
      <x v="1359"/>
    </i>
    <i>
      <x v="2190"/>
    </i>
    <i>
      <x v="736"/>
    </i>
    <i>
      <x v="1845"/>
    </i>
    <i>
      <x v="243"/>
    </i>
    <i>
      <x v="290"/>
    </i>
    <i>
      <x v="926"/>
    </i>
    <i>
      <x v="556"/>
    </i>
    <i>
      <x v="171"/>
    </i>
    <i>
      <x v="2851"/>
    </i>
    <i>
      <x v="1125"/>
    </i>
    <i>
      <x v="1749"/>
    </i>
    <i>
      <x v="2443"/>
    </i>
    <i>
      <x v="2262"/>
    </i>
    <i>
      <x v="1250"/>
    </i>
    <i>
      <x v="379"/>
    </i>
    <i>
      <x v="1302"/>
    </i>
    <i>
      <x v="1364"/>
    </i>
    <i>
      <x v="1074"/>
    </i>
    <i>
      <x v="235"/>
    </i>
    <i>
      <x v="2729"/>
    </i>
    <i>
      <x v="2665"/>
    </i>
    <i>
      <x v="2266"/>
    </i>
    <i>
      <x v="1050"/>
    </i>
    <i>
      <x v="342"/>
    </i>
    <i>
      <x v="2300"/>
    </i>
    <i>
      <x v="2138"/>
    </i>
    <i>
      <x v="296"/>
    </i>
    <i>
      <x v="1092"/>
    </i>
    <i>
      <x v="406"/>
    </i>
    <i>
      <x v="277"/>
    </i>
    <i>
      <x v="2855"/>
    </i>
    <i>
      <x v="2446"/>
    </i>
    <i>
      <x v="2163"/>
    </i>
    <i>
      <x v="1550"/>
    </i>
    <i>
      <x v="861"/>
    </i>
    <i>
      <x v="714"/>
    </i>
    <i>
      <x v="37"/>
    </i>
    <i>
      <x v="602"/>
    </i>
    <i>
      <x v="2545"/>
    </i>
    <i>
      <x v="1977"/>
    </i>
    <i>
      <x v="598"/>
    </i>
    <i>
      <x v="2384"/>
    </i>
    <i>
      <x v="2734"/>
    </i>
    <i>
      <x v="2740"/>
    </i>
    <i>
      <x v="972"/>
    </i>
    <i>
      <x v="741"/>
    </i>
    <i>
      <x v="410"/>
    </i>
    <i>
      <x v="1147"/>
    </i>
    <i>
      <x v="1371"/>
    </i>
    <i>
      <x v="2238"/>
    </i>
    <i>
      <x v="664"/>
    </i>
    <i>
      <x v="35"/>
    </i>
    <i>
      <x v="1522"/>
    </i>
    <i>
      <x v="807"/>
    </i>
    <i>
      <x v="2735"/>
    </i>
    <i>
      <x v="1617"/>
    </i>
    <i>
      <x v="2303"/>
    </i>
    <i>
      <x v="190"/>
    </i>
    <i>
      <x v="831"/>
    </i>
    <i>
      <x v="104"/>
    </i>
    <i>
      <x v="1268"/>
    </i>
    <i>
      <x v="1183"/>
    </i>
    <i>
      <x v="1971"/>
    </i>
    <i>
      <x v="2574"/>
    </i>
    <i>
      <x v="931"/>
    </i>
    <i>
      <x v="1294"/>
    </i>
    <i>
      <x v="1278"/>
    </i>
    <i>
      <x v="2032"/>
    </i>
    <i>
      <x v="1980"/>
    </i>
    <i>
      <x v="2905"/>
    </i>
    <i>
      <x v="743"/>
    </i>
    <i>
      <x v="1928"/>
    </i>
    <i>
      <x v="2431"/>
    </i>
    <i>
      <x v="256"/>
    </i>
    <i>
      <x v="2680"/>
    </i>
    <i>
      <x v="1525"/>
    </i>
    <i>
      <x v="2263"/>
    </i>
    <i>
      <x v="2143"/>
    </i>
    <i>
      <x v="1143"/>
    </i>
    <i>
      <x v="1765"/>
    </i>
    <i>
      <x v="1757"/>
    </i>
    <i>
      <x v="2508"/>
    </i>
    <i>
      <x v="85"/>
    </i>
    <i>
      <x v="1729"/>
    </i>
    <i>
      <x v="2141"/>
    </i>
    <i>
      <x v="879"/>
    </i>
    <i>
      <x v="959"/>
    </i>
    <i>
      <x v="756"/>
    </i>
    <i>
      <x v="106"/>
    </i>
    <i>
      <x v="228"/>
    </i>
    <i>
      <x v="992"/>
    </i>
    <i>
      <x v="1994"/>
    </i>
    <i>
      <x v="1118"/>
    </i>
    <i>
      <x v="282"/>
    </i>
    <i>
      <x v="2265"/>
    </i>
    <i>
      <x v="1747"/>
    </i>
    <i>
      <x v="1027"/>
    </i>
    <i>
      <x v="1619"/>
    </i>
    <i>
      <x v="2230"/>
    </i>
    <i>
      <x v="1812"/>
    </i>
    <i>
      <x v="825"/>
    </i>
    <i>
      <x v="515"/>
    </i>
    <i>
      <x v="1864"/>
    </i>
    <i>
      <x v="1717"/>
    </i>
    <i>
      <x v="2372"/>
    </i>
    <i>
      <x v="1723"/>
    </i>
    <i>
      <x v="2509"/>
    </i>
    <i>
      <x v="1689"/>
    </i>
    <i>
      <x v="1511"/>
    </i>
    <i>
      <x v="156"/>
    </i>
    <i>
      <x v="260"/>
    </i>
    <i>
      <x v="170"/>
    </i>
    <i>
      <x v="629"/>
    </i>
    <i>
      <x v="2084"/>
    </i>
    <i>
      <x v="1716"/>
    </i>
    <i>
      <x v="838"/>
    </i>
    <i>
      <x v="1341"/>
    </i>
    <i>
      <x v="1777"/>
    </i>
    <i>
      <x v="624"/>
    </i>
    <i>
      <x v="2089"/>
    </i>
    <i>
      <x v="1029"/>
    </i>
    <i>
      <x v="935"/>
    </i>
    <i>
      <x v="2832"/>
    </i>
    <i>
      <x v="1399"/>
    </i>
    <i>
      <x v="1643"/>
    </i>
    <i>
      <x v="1725"/>
    </i>
    <i>
      <x v="1648"/>
    </i>
    <i>
      <x v="195"/>
    </i>
    <i>
      <x v="2242"/>
    </i>
    <i>
      <x v="1014"/>
    </i>
    <i>
      <x v="1709"/>
    </i>
    <i>
      <x v="2044"/>
    </i>
    <i>
      <x v="1736"/>
    </i>
    <i>
      <x v="1778"/>
    </i>
    <i>
      <x v="2057"/>
    </i>
    <i>
      <x v="2"/>
    </i>
    <i>
      <x v="241"/>
    </i>
    <i>
      <x v="1735"/>
    </i>
    <i>
      <x v="600"/>
    </i>
    <i>
      <x v="96"/>
    </i>
    <i>
      <x v="119"/>
    </i>
    <i>
      <x v="1931"/>
    </i>
    <i>
      <x v="1508"/>
    </i>
    <i>
      <x v="2179"/>
    </i>
    <i>
      <x v="223"/>
    </i>
    <i>
      <x v="2894"/>
    </i>
    <i>
      <x v="490"/>
    </i>
    <i>
      <x v="1992"/>
    </i>
    <i>
      <x v="1315"/>
    </i>
    <i>
      <x v="2231"/>
    </i>
    <i>
      <x v="872"/>
    </i>
    <i>
      <x v="89"/>
    </i>
    <i>
      <x v="147"/>
    </i>
    <i>
      <x v="1627"/>
    </i>
    <i>
      <x v="26"/>
    </i>
    <i>
      <x v="2007"/>
    </i>
    <i>
      <x v="1520"/>
    </i>
    <i>
      <x v="1744"/>
    </i>
    <i>
      <x v="233"/>
    </i>
    <i>
      <x v="159"/>
    </i>
    <i>
      <x v="568"/>
    </i>
    <i>
      <x v="1058"/>
    </i>
    <i>
      <x v="2900"/>
    </i>
    <i>
      <x v="1235"/>
    </i>
    <i>
      <x v="272"/>
    </i>
    <i>
      <x v="2221"/>
    </i>
    <i>
      <x v="501"/>
    </i>
    <i>
      <x v="92"/>
    </i>
    <i>
      <x v="174"/>
    </i>
    <i>
      <x v="895"/>
    </i>
    <i>
      <x v="2757"/>
    </i>
    <i>
      <x v="2063"/>
    </i>
    <i>
      <x v="2311"/>
    </i>
    <i>
      <x v="622"/>
    </i>
    <i>
      <x v="2814"/>
    </i>
    <i>
      <x v="540"/>
    </i>
    <i>
      <x v="1762"/>
    </i>
    <i>
      <x v="1064"/>
    </i>
    <i>
      <x v="2291"/>
    </i>
    <i>
      <x v="468"/>
    </i>
    <i>
      <x v="2537"/>
    </i>
    <i>
      <x v="1184"/>
    </i>
    <i>
      <x v="480"/>
    </i>
    <i>
      <x v="703"/>
    </i>
    <i>
      <x v="38"/>
    </i>
    <i>
      <x v="1258"/>
    </i>
    <i>
      <x v="572"/>
    </i>
    <i>
      <x v="1739"/>
    </i>
    <i>
      <x v="1130"/>
    </i>
    <i>
      <x v="2501"/>
    </i>
    <i>
      <x v="396"/>
    </i>
    <i>
      <x v="2809"/>
    </i>
    <i>
      <x v="129"/>
    </i>
    <i>
      <x v="20"/>
    </i>
    <i>
      <x v="1396"/>
    </i>
    <i>
      <x v="310"/>
    </i>
    <i>
      <x v="2187"/>
    </i>
    <i>
      <x v="242"/>
    </i>
    <i>
      <x v="2815"/>
    </i>
    <i>
      <x v="2229"/>
    </i>
    <i>
      <x v="1188"/>
    </i>
    <i>
      <x v="289"/>
    </i>
    <i>
      <x v="72"/>
    </i>
    <i>
      <x v="786"/>
    </i>
    <i>
      <x v="1028"/>
    </i>
    <i>
      <x v="2583"/>
    </i>
    <i>
      <x v="1821"/>
    </i>
    <i>
      <x v="1616"/>
    </i>
    <i>
      <x v="1897"/>
    </i>
    <i>
      <x v="1311"/>
    </i>
    <i>
      <x v="1682"/>
    </i>
    <i>
      <x v="1527"/>
    </i>
    <i>
      <x v="1728"/>
    </i>
    <i>
      <x v="2435"/>
    </i>
    <i>
      <x v="1057"/>
    </i>
    <i>
      <x v="87"/>
    </i>
    <i>
      <x v="1269"/>
    </i>
    <i>
      <x v="619"/>
    </i>
    <i>
      <x v="1406"/>
    </i>
    <i>
      <x v="1925"/>
    </i>
    <i>
      <x v="98"/>
    </i>
    <i>
      <x v="2277"/>
    </i>
    <i>
      <x v="2102"/>
    </i>
    <i>
      <x v="1807"/>
    </i>
    <i>
      <x v="1484"/>
    </i>
    <i>
      <x v="712"/>
    </i>
    <i>
      <x v="1781"/>
    </i>
    <i>
      <x v="2442"/>
    </i>
    <i>
      <x v="2892"/>
    </i>
    <i>
      <x v="86"/>
    </i>
    <i>
      <x v="2871"/>
    </i>
    <i>
      <x v="576"/>
    </i>
    <i>
      <x v="2182"/>
    </i>
    <i>
      <x v="667"/>
    </i>
    <i>
      <x v="933"/>
    </i>
    <i>
      <x v="1948"/>
    </i>
    <i>
      <x v="632"/>
    </i>
    <i>
      <x v="257"/>
    </i>
    <i>
      <x v="245"/>
    </i>
    <i>
      <x v="666"/>
    </i>
    <i>
      <x v="1564"/>
    </i>
    <i>
      <x v="1500"/>
    </i>
    <i>
      <x v="2335"/>
    </i>
    <i>
      <x v="2702"/>
    </i>
    <i>
      <x v="15"/>
    </i>
    <i>
      <x v="133"/>
    </i>
    <i>
      <x v="683"/>
    </i>
    <i>
      <x v="2090"/>
    </i>
    <i>
      <x v="213"/>
    </i>
    <i>
      <x v="1253"/>
    </i>
    <i>
      <x v="1614"/>
    </i>
    <i>
      <x v="2738"/>
    </i>
    <i>
      <x v="76"/>
    </i>
    <i>
      <x v="1225"/>
    </i>
    <i>
      <x v="2108"/>
    </i>
    <i>
      <x v="560"/>
    </i>
    <i>
      <x v="464"/>
    </i>
    <i>
      <x v="31"/>
    </i>
    <i>
      <x v="538"/>
    </i>
    <i>
      <x v="2622"/>
    </i>
    <i>
      <x v="2863"/>
    </i>
    <i>
      <x v="4"/>
    </i>
    <i>
      <x v="1623"/>
    </i>
    <i>
      <x v="2657"/>
    </i>
    <i>
      <x v="499"/>
    </i>
    <i>
      <x v="711"/>
    </i>
    <i>
      <x v="2820"/>
    </i>
    <i>
      <x v="1445"/>
    </i>
    <i>
      <x v="1847"/>
    </i>
    <i>
      <x v="2646"/>
    </i>
    <i>
      <x v="1132"/>
    </i>
    <i>
      <x v="397"/>
    </i>
    <i>
      <x v="971"/>
    </i>
    <i>
      <x v="2252"/>
    </i>
    <i>
      <x v="16"/>
    </i>
    <i>
      <x v="2469"/>
    </i>
    <i>
      <x v="516"/>
    </i>
    <i>
      <x v="2154"/>
    </i>
    <i>
      <x v="2125"/>
    </i>
    <i>
      <x v="2026"/>
    </i>
    <i>
      <x v="669"/>
    </i>
    <i>
      <x v="1605"/>
    </i>
    <i>
      <x v="1983"/>
    </i>
    <i>
      <x v="691"/>
    </i>
    <i>
      <x v="633"/>
    </i>
    <i>
      <x v="643"/>
    </i>
    <i>
      <x v="2656"/>
    </i>
    <i>
      <x v="594"/>
    </i>
    <i>
      <x v="365"/>
    </i>
    <i>
      <x v="1885"/>
    </i>
    <i>
      <x v="2694"/>
    </i>
    <i>
      <x v="2047"/>
    </i>
    <i>
      <x v="2847"/>
    </i>
    <i>
      <x v="2071"/>
    </i>
    <i>
      <x v="2073"/>
    </i>
    <i>
      <x v="2274"/>
    </i>
    <i>
      <x v="1935"/>
    </i>
    <i>
      <x v="2861"/>
    </i>
    <i>
      <x v="837"/>
    </i>
    <i>
      <x v="2106"/>
    </i>
    <i>
      <x v="240"/>
    </i>
    <i>
      <x v="944"/>
    </i>
    <i>
      <x v="1922"/>
    </i>
    <i>
      <x v="1963"/>
    </i>
    <i>
      <x v="537"/>
    </i>
    <i>
      <x v="1200"/>
    </i>
    <i>
      <x v="991"/>
    </i>
    <i>
      <x v="2764"/>
    </i>
    <i>
      <x v="2895"/>
    </i>
    <i>
      <x v="531"/>
    </i>
    <i>
      <x v="2330"/>
    </i>
    <i>
      <x v="2279"/>
    </i>
    <i>
      <x v="964"/>
    </i>
    <i>
      <x v="2398"/>
    </i>
    <i>
      <x v="1421"/>
    </i>
    <i>
      <x v="2193"/>
    </i>
    <i>
      <x v="143"/>
    </i>
    <i>
      <x v="2843"/>
    </i>
    <i>
      <x v="2061"/>
    </i>
    <i>
      <x v="44"/>
    </i>
    <i>
      <x v="184"/>
    </i>
    <i>
      <x v="50"/>
    </i>
    <i>
      <x v="1560"/>
    </i>
    <i>
      <x v="2072"/>
    </i>
    <i>
      <x v="2294"/>
    </i>
    <i>
      <x v="1624"/>
    </i>
    <i>
      <x v="1193"/>
    </i>
    <i>
      <x v="175"/>
    </i>
    <i>
      <x v="426"/>
    </i>
    <i>
      <x v="1107"/>
    </i>
    <i>
      <x v="2402"/>
    </i>
    <i>
      <x v="604"/>
    </i>
    <i>
      <x v="1556"/>
    </i>
    <i>
      <x v="403"/>
    </i>
    <i>
      <x v="394"/>
    </i>
    <i>
      <x v="1731"/>
    </i>
    <i>
      <x v="349"/>
    </i>
    <i>
      <x v="781"/>
    </i>
    <i>
      <x v="2434"/>
    </i>
    <i>
      <x v="1219"/>
    </i>
    <i>
      <x v="2070"/>
    </i>
    <i>
      <x v="1272"/>
    </i>
    <i>
      <x v="725"/>
    </i>
    <i>
      <x v="424"/>
    </i>
    <i>
      <x v="658"/>
    </i>
    <i>
      <x v="1210"/>
    </i>
    <i>
      <x v="407"/>
    </i>
    <i>
      <x v="2601"/>
    </i>
    <i>
      <x v="1055"/>
    </i>
    <i>
      <x v="2805"/>
    </i>
    <i>
      <x v="1893"/>
    </i>
    <i>
      <x v="2476"/>
    </i>
    <i>
      <x v="2514"/>
    </i>
    <i>
      <x v="1798"/>
    </i>
    <i>
      <x v="824"/>
    </i>
    <i>
      <x v="1474"/>
    </i>
    <i>
      <x v="2471"/>
    </i>
    <i>
      <x v="1745"/>
    </i>
    <i>
      <x v="1288"/>
    </i>
    <i>
      <x v="2904"/>
    </i>
    <i>
      <x v="1455"/>
    </i>
    <i>
      <x v="893"/>
    </i>
    <i>
      <x v="848"/>
    </i>
    <i>
      <x v="1003"/>
    </i>
    <i>
      <x v="1529"/>
    </i>
    <i>
      <x v="2494"/>
    </i>
    <i>
      <x v="1849"/>
    </i>
    <i>
      <x v="1826"/>
    </i>
    <i>
      <x v="530"/>
    </i>
    <i>
      <x v="788"/>
    </i>
    <i>
      <x v="1470"/>
    </i>
    <i>
      <x v="436"/>
    </i>
    <i>
      <x v="2643"/>
    </i>
    <i>
      <x v="543"/>
    </i>
    <i>
      <x v="989"/>
    </i>
    <i>
      <x v="2020"/>
    </i>
    <i>
      <x v="2546"/>
    </i>
    <i>
      <x v="1117"/>
    </i>
    <i>
      <x v="891"/>
    </i>
    <i>
      <x v="2756"/>
    </i>
    <i>
      <x v="2298"/>
    </i>
    <i>
      <x v="620"/>
    </i>
    <i>
      <x v="2813"/>
    </i>
    <i>
      <x v="2742"/>
    </i>
    <i>
      <x v="835"/>
    </i>
    <i>
      <x v="1771"/>
    </i>
    <i>
      <x v="820"/>
    </i>
    <i>
      <x v="2462"/>
    </i>
    <i>
      <x v="2482"/>
    </i>
    <i>
      <x v="1516"/>
    </i>
    <i>
      <x v="1299"/>
    </i>
    <i>
      <x v="850"/>
    </i>
    <i>
      <x v="1626"/>
    </i>
    <i>
      <x v="2595"/>
    </i>
    <i>
      <x v="270"/>
    </i>
    <i>
      <x v="1803"/>
    </i>
    <i>
      <x v="1850"/>
    </i>
    <i>
      <x v="112"/>
    </i>
    <i>
      <x v="552"/>
    </i>
    <i>
      <x v="2852"/>
    </i>
    <i>
      <x v="2256"/>
    </i>
    <i>
      <x v="1033"/>
    </i>
    <i>
      <x v="1265"/>
    </i>
    <i>
      <x v="1136"/>
    </i>
    <i>
      <x v="1856"/>
    </i>
    <i>
      <x v="2042"/>
    </i>
    <i>
      <x v="2532"/>
    </i>
    <i>
      <x v="179"/>
    </i>
    <i>
      <x v="584"/>
    </i>
    <i>
      <x v="428"/>
    </i>
    <i>
      <x v="239"/>
    </i>
    <i>
      <x v="1281"/>
    </i>
    <i>
      <x v="969"/>
    </i>
    <i>
      <x v="1841"/>
    </i>
    <i>
      <x v="255"/>
    </i>
    <i>
      <x v="1750"/>
    </i>
    <i>
      <x v="2392"/>
    </i>
    <i>
      <x v="111"/>
    </i>
    <i>
      <x v="1900"/>
    </i>
    <i>
      <x v="2677"/>
    </i>
    <i>
      <x v="2708"/>
    </i>
    <i>
      <x v="254"/>
    </i>
    <i>
      <x v="158"/>
    </i>
    <i>
      <x v="1236"/>
    </i>
    <i>
      <x v="2806"/>
    </i>
    <i>
      <x v="1172"/>
    </i>
    <i>
      <x v="2483"/>
    </i>
    <i>
      <x v="1632"/>
    </i>
    <i>
      <x v="36"/>
    </i>
    <i>
      <x v="2893"/>
    </i>
    <i>
      <x v="1186"/>
    </i>
    <i>
      <x v="745"/>
    </i>
    <i>
      <x v="2496"/>
    </i>
    <i>
      <x v="1974"/>
    </i>
    <i>
      <x v="2430"/>
    </i>
    <i>
      <x v="2127"/>
    </i>
    <i>
      <x v="1541"/>
    </i>
    <i>
      <x v="1687"/>
    </i>
    <i>
      <x v="1704"/>
    </i>
    <i>
      <x v="157"/>
    </i>
    <i>
      <x v="2353"/>
    </i>
    <i>
      <x v="1703"/>
    </i>
    <i>
      <x v="2228"/>
    </i>
    <i>
      <x v="384"/>
    </i>
    <i>
      <x v="2006"/>
    </i>
    <i>
      <x v="80"/>
    </i>
    <i>
      <x v="2721"/>
    </i>
    <i>
      <x v="1936"/>
    </i>
    <i>
      <x v="1531"/>
    </i>
    <i>
      <x v="1634"/>
    </i>
    <i>
      <x v="2762"/>
    </i>
    <i>
      <x v="494"/>
    </i>
    <i>
      <x v="149"/>
    </i>
    <i>
      <x v="2241"/>
    </i>
    <i>
      <x v="386"/>
    </i>
    <i>
      <x v="492"/>
    </i>
    <i>
      <x v="193"/>
    </i>
    <i>
      <x v="1151"/>
    </i>
    <i>
      <x v="811"/>
    </i>
    <i>
      <x v="775"/>
    </i>
    <i>
      <x v="2538"/>
    </i>
    <i>
      <x v="2723"/>
    </i>
    <i>
      <x v="1981"/>
    </i>
    <i>
      <x v="1115"/>
    </i>
    <i>
      <x v="1802"/>
    </i>
    <i>
      <x v="2226"/>
    </i>
    <i>
      <x v="871"/>
    </i>
    <i>
      <x v="393"/>
    </i>
    <i>
      <x v="102"/>
    </i>
    <i>
      <x v="791"/>
    </i>
    <i>
      <x v="2410"/>
    </i>
    <i>
      <x v="888"/>
    </i>
    <i>
      <x v="1836"/>
    </i>
    <i>
      <x v="1218"/>
    </i>
    <i>
      <x v="1846"/>
    </i>
    <i>
      <x v="956"/>
    </i>
    <i>
      <x v="1116"/>
    </i>
    <i>
      <x v="1603"/>
    </i>
    <i>
      <x v="2186"/>
    </i>
    <i>
      <x v="1835"/>
    </i>
    <i>
      <x v="148"/>
    </i>
    <i>
      <x v="446"/>
    </i>
    <i>
      <x v="1347"/>
    </i>
    <i>
      <x v="947"/>
    </i>
    <i>
      <x v="1307"/>
    </i>
    <i>
      <x v="332"/>
    </i>
    <i>
      <x v="3"/>
    </i>
    <i>
      <x v="596"/>
    </i>
    <i>
      <x v="299"/>
    </i>
    <i>
      <x v="764"/>
    </i>
    <i>
      <x v="2114"/>
    </i>
    <i>
      <x v="1907"/>
    </i>
    <i>
      <x v="862"/>
    </i>
    <i>
      <x v="2015"/>
    </i>
    <i>
      <x v="1495"/>
    </i>
    <i>
      <x v="1034"/>
    </i>
    <i>
      <x v="1122"/>
    </i>
    <i>
      <x v="298"/>
    </i>
    <i>
      <x v="889"/>
    </i>
    <i>
      <x v="1631"/>
    </i>
    <i>
      <x v="623"/>
    </i>
    <i>
      <x v="14"/>
    </i>
    <i>
      <x v="369"/>
    </i>
    <i>
      <x v="1454"/>
    </i>
    <i>
      <x v="1180"/>
    </i>
    <i>
      <x v="2585"/>
    </i>
    <i>
      <x v="204"/>
    </i>
    <i>
      <x v="2022"/>
    </i>
    <i>
      <x v="680"/>
    </i>
    <i>
      <x v="797"/>
    </i>
    <i>
      <x v="1352"/>
    </i>
    <i>
      <x v="647"/>
    </i>
    <i>
      <x v="1579"/>
    </i>
    <i>
      <x v="898"/>
    </i>
    <i>
      <x v="1309"/>
    </i>
    <i>
      <x v="2499"/>
    </i>
    <i>
      <x v="1786"/>
    </i>
    <i>
      <x v="45"/>
    </i>
    <i>
      <x v="1331"/>
    </i>
    <i>
      <x v="1702"/>
    </i>
    <i>
      <x v="1638"/>
    </i>
    <i>
      <x v="611"/>
    </i>
    <i>
      <x v="196"/>
    </i>
    <i>
      <x v="108"/>
    </i>
    <i>
      <x v="34"/>
    </i>
    <i>
      <x v="2683"/>
    </i>
    <i>
      <x v="1532"/>
    </i>
    <i>
      <x v="2385"/>
    </i>
    <i>
      <x v="200"/>
    </i>
    <i>
      <x v="1701"/>
    </i>
    <i>
      <x v="1481"/>
    </i>
    <i>
      <x v="1618"/>
    </i>
    <i>
      <x v="2222"/>
    </i>
    <i>
      <x v="1072"/>
    </i>
    <i>
      <x v="2641"/>
    </i>
    <i>
      <x v="1875"/>
    </i>
    <i>
      <x v="2115"/>
    </i>
    <i>
      <x v="2707"/>
    </i>
    <i>
      <x v="2416"/>
    </i>
    <i>
      <x v="1303"/>
    </i>
    <i>
      <x v="2467"/>
    </i>
    <i>
      <x v="288"/>
    </i>
    <i>
      <x v="1478"/>
    </i>
    <i>
      <x v="2478"/>
    </i>
    <i>
      <x v="2342"/>
    </i>
    <i>
      <x v="1234"/>
    </i>
    <i>
      <x v="2551"/>
    </i>
    <i>
      <x v="2453"/>
    </i>
    <i>
      <x v="97"/>
    </i>
    <i>
      <x v="18"/>
    </i>
    <i>
      <x v="877"/>
    </i>
    <i>
      <x v="1480"/>
    </i>
    <i>
      <x v="855"/>
    </i>
    <i>
      <x v="2438"/>
    </i>
    <i>
      <x v="2251"/>
    </i>
    <i>
      <x v="2787"/>
    </i>
    <i>
      <x v="654"/>
    </i>
    <i>
      <x v="1076"/>
    </i>
    <i>
      <x v="2510"/>
    </i>
    <i>
      <x v="2112"/>
    </i>
    <i>
      <x v="1418"/>
    </i>
    <i>
      <x v="2137"/>
    </i>
    <i>
      <x v="758"/>
    </i>
    <i>
      <x v="2066"/>
    </i>
    <i>
      <x v="1820"/>
    </i>
    <i>
      <x v="1351"/>
    </i>
    <i>
      <x v="1592"/>
    </i>
    <i>
      <x v="1304"/>
    </i>
    <i>
      <x v="340"/>
    </i>
    <i>
      <x v="1869"/>
    </i>
    <i>
      <x v="507"/>
    </i>
    <i>
      <x v="2763"/>
    </i>
    <i>
      <x v="1759"/>
    </i>
    <i>
      <x v="1966"/>
    </i>
    <i>
      <x v="2644"/>
    </i>
    <i>
      <x v="1390"/>
    </i>
    <i>
      <x v="1071"/>
    </i>
    <i>
      <x v="1970"/>
    </i>
    <i>
      <x v="721"/>
    </i>
    <i>
      <x v="1662"/>
    </i>
    <i>
      <x v="124"/>
    </i>
    <i>
      <x v="1205"/>
    </i>
    <i>
      <x v="2872"/>
    </i>
    <i>
      <x v="381"/>
    </i>
    <i>
      <x v="1432"/>
    </i>
    <i>
      <x v="1087"/>
    </i>
    <i>
      <x v="525"/>
    </i>
    <i>
      <x v="471"/>
    </i>
    <i>
      <x v="1187"/>
    </i>
    <i>
      <x v="2218"/>
    </i>
    <i>
      <x v="1601"/>
    </i>
    <i>
      <x v="2339"/>
    </i>
    <i>
      <x v="1595"/>
    </i>
    <i>
      <x v="220"/>
    </i>
    <i>
      <x v="2778"/>
    </i>
    <i>
      <x v="522"/>
    </i>
    <i>
      <x v="2570"/>
    </i>
    <i>
      <x v="1658"/>
    </i>
    <i>
      <x v="2456"/>
    </i>
    <i>
      <x v="2699"/>
    </i>
    <i>
      <x v="509"/>
    </i>
    <i>
      <x v="1308"/>
    </i>
    <i>
      <x v="2415"/>
    </i>
    <i>
      <x v="857"/>
    </i>
    <i>
      <x v="609"/>
    </i>
    <i>
      <x v="2487"/>
    </i>
    <i>
      <x v="2542"/>
    </i>
    <i>
      <x v="2568"/>
    </i>
    <i>
      <x v="2081"/>
    </i>
    <i>
      <x v="1375"/>
    </i>
    <i>
      <x v="1932"/>
    </i>
    <i>
      <x v="869"/>
    </i>
    <i>
      <x v="905"/>
    </i>
    <i>
      <x v="2206"/>
    </i>
    <i>
      <x v="723"/>
    </i>
    <i>
      <x v="1434"/>
    </i>
    <i t="grand">
      <x/>
    </i>
  </rowItems>
  <colItems count="1">
    <i/>
  </colItems>
  <dataFields count="1">
    <dataField name="Average of gross" fld="12" subtotal="average" baseField="7" baseItem="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355EEB9-3D28-4ADB-8CC9-D49002A612DF}"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9865" firstHeaderRow="1" firstDataRow="1" firstDataCol="1"/>
  <pivotFields count="20">
    <pivotField dataField="1" showAll="0"/>
    <pivotField showAll="0"/>
    <pivotField showAll="0"/>
    <pivotField showAll="0"/>
    <pivotField showAll="0"/>
    <pivotField showAll="0"/>
    <pivotField showAll="0"/>
    <pivotField axis="axisRow" showAll="0" sortType="descending">
      <items count="2908">
        <item x="2116"/>
        <item x="65"/>
        <item x="676"/>
        <item x="435"/>
        <item x="1667"/>
        <item x="1195"/>
        <item x="2049"/>
        <item x="1744"/>
        <item x="725"/>
        <item x="1955"/>
        <item x="2677"/>
        <item x="855"/>
        <item x="2741"/>
        <item x="2442"/>
        <item x="2283"/>
        <item x="661"/>
        <item x="2876"/>
        <item x="2844"/>
        <item x="1174"/>
        <item x="434"/>
        <item x="2008"/>
        <item x="1825"/>
        <item x="1148"/>
        <item x="1144"/>
        <item x="2736"/>
        <item x="1610"/>
        <item x="893"/>
        <item x="2306"/>
        <item x="2897"/>
        <item x="2819"/>
        <item x="272"/>
        <item x="2534"/>
        <item x="2048"/>
        <item x="878"/>
        <item x="2601"/>
        <item x="2204"/>
        <item x="2467"/>
        <item x="489"/>
        <item x="2871"/>
        <item x="2506"/>
        <item x="2056"/>
        <item x="1681"/>
        <item x="943"/>
        <item x="98"/>
        <item x="2072"/>
        <item x="684"/>
        <item x="1399"/>
        <item x="1652"/>
        <item x="153"/>
        <item x="303"/>
        <item x="1289"/>
        <item x="485"/>
        <item x="113"/>
        <item x="30"/>
        <item x="2236"/>
        <item x="2518"/>
        <item x="75"/>
        <item x="1064"/>
        <item x="2417"/>
        <item x="170"/>
        <item x="1053"/>
        <item x="356"/>
        <item x="196"/>
        <item x="1950"/>
        <item x="1357"/>
        <item x="1559"/>
        <item x="1127"/>
        <item x="2559"/>
        <item x="1723"/>
        <item x="2606"/>
        <item x="432"/>
        <item x="2503"/>
        <item x="2331"/>
        <item x="2120"/>
        <item x="2382"/>
        <item x="1117"/>
        <item x="2874"/>
        <item x="1296"/>
        <item x="1818"/>
        <item x="1786"/>
        <item x="1037"/>
        <item x="982"/>
        <item x="972"/>
        <item x="2583"/>
        <item x="2831"/>
        <item x="2788"/>
        <item x="1871"/>
        <item x="1503"/>
        <item x="2295"/>
        <item x="1158"/>
        <item x="172"/>
        <item x="555"/>
        <item x="178"/>
        <item x="870"/>
        <item x="1982"/>
        <item x="2436"/>
        <item x="1029"/>
        <item x="2656"/>
        <item x="2333"/>
        <item x="2444"/>
        <item x="203"/>
        <item x="322"/>
        <item x="2650"/>
        <item x="2244"/>
        <item x="1812"/>
        <item x="2264"/>
        <item x="2205"/>
        <item x="2846"/>
        <item x="348"/>
        <item x="1604"/>
        <item x="852"/>
        <item x="1096"/>
        <item x="1809"/>
        <item x="447"/>
        <item x="1592"/>
        <item x="1891"/>
        <item x="2745"/>
        <item x="716"/>
        <item x="2334"/>
        <item x="2272"/>
        <item x="2685"/>
        <item x="578"/>
        <item x="1722"/>
        <item x="1133"/>
        <item x="2658"/>
        <item x="1331"/>
        <item x="1134"/>
        <item x="1204"/>
        <item x="1743"/>
        <item x="337"/>
        <item x="481"/>
        <item x="1783"/>
        <item x="1533"/>
        <item x="181"/>
        <item x="1332"/>
        <item x="1962"/>
        <item x="1924"/>
        <item x="2424"/>
        <item x="2705"/>
        <item x="1197"/>
        <item x="1340"/>
        <item x="1016"/>
        <item x="2751"/>
        <item x="2877"/>
        <item x="1071"/>
        <item x="1876"/>
        <item x="2481"/>
        <item x="1083"/>
        <item x="2652"/>
        <item x="2649"/>
        <item x="2262"/>
        <item x="2621"/>
        <item x="710"/>
        <item x="63"/>
        <item x="1951"/>
        <item x="2171"/>
        <item x="1498"/>
        <item x="1297"/>
        <item x="1737"/>
        <item x="1025"/>
        <item x="2365"/>
        <item x="753"/>
        <item x="2761"/>
        <item x="894"/>
        <item x="538"/>
        <item x="1949"/>
        <item x="1321"/>
        <item x="1395"/>
        <item x="2062"/>
        <item x="1147"/>
        <item x="1499"/>
        <item x="327"/>
        <item x="1552"/>
        <item x="2397"/>
        <item x="1868"/>
        <item x="2274"/>
        <item x="2748"/>
        <item x="2132"/>
        <item x="2565"/>
        <item x="1937"/>
        <item x="2396"/>
        <item x="2852"/>
        <item x="1259"/>
        <item x="2196"/>
        <item x="429"/>
        <item x="443"/>
        <item x="1007"/>
        <item x="66"/>
        <item x="991"/>
        <item x="227"/>
        <item x="654"/>
        <item x="2367"/>
        <item x="2211"/>
        <item x="2724"/>
        <item x="2019"/>
        <item x="1663"/>
        <item x="1598"/>
        <item x="924"/>
        <item x="962"/>
        <item x="1754"/>
        <item x="1742"/>
        <item x="2493"/>
        <item x="920"/>
        <item x="2438"/>
        <item x="2654"/>
        <item x="2613"/>
        <item x="2359"/>
        <item x="2281"/>
        <item x="649"/>
        <item x="276"/>
        <item x="983"/>
        <item x="2625"/>
        <item x="222"/>
        <item x="1030"/>
        <item x="1647"/>
        <item x="908"/>
        <item x="1902"/>
        <item x="1848"/>
        <item x="2782"/>
        <item x="999"/>
        <item x="2800"/>
        <item x="1188"/>
        <item x="2040"/>
        <item x="658"/>
        <item x="2486"/>
        <item x="2387"/>
        <item x="2296"/>
        <item x="1120"/>
        <item x="2337"/>
        <item x="1554"/>
        <item x="2376"/>
        <item x="1899"/>
        <item x="2678"/>
        <item x="2544"/>
        <item x="1241"/>
        <item x="1930"/>
        <item x="484"/>
        <item x="763"/>
        <item x="610"/>
        <item x="2074"/>
        <item x="901"/>
        <item x="815"/>
        <item x="2330"/>
        <item x="418"/>
        <item x="2766"/>
        <item x="1163"/>
        <item x="1189"/>
        <item x="2130"/>
        <item x="1536"/>
        <item x="623"/>
        <item x="1268"/>
        <item x="674"/>
        <item x="1275"/>
        <item x="928"/>
        <item x="1588"/>
        <item x="761"/>
        <item x="320"/>
        <item x="663"/>
        <item x="2740"/>
        <item x="978"/>
        <item x="83"/>
        <item x="467"/>
        <item x="1635"/>
        <item x="60"/>
        <item x="2508"/>
        <item x="531"/>
        <item x="656"/>
        <item x="1753"/>
        <item x="1257"/>
        <item x="996"/>
        <item x="1670"/>
        <item x="1791"/>
        <item x="1084"/>
        <item x="160"/>
        <item x="2689"/>
        <item x="1651"/>
        <item x="143"/>
        <item x="2785"/>
        <item x="2768"/>
        <item x="1748"/>
        <item x="245"/>
        <item x="1143"/>
        <item x="826"/>
        <item x="92"/>
        <item x="1698"/>
        <item x="315"/>
        <item x="635"/>
        <item x="861"/>
        <item x="1365"/>
        <item x="896"/>
        <item x="1995"/>
        <item x="2731"/>
        <item x="149"/>
        <item x="1404"/>
        <item x="1319"/>
        <item x="585"/>
        <item x="571"/>
        <item x="1256"/>
        <item x="431"/>
        <item x="969"/>
        <item x="1801"/>
        <item x="1548"/>
        <item x="2764"/>
        <item x="1664"/>
        <item x="1464"/>
        <item x="2297"/>
        <item x="2349"/>
        <item x="1179"/>
        <item x="2730"/>
        <item x="2369"/>
        <item x="2790"/>
        <item x="2178"/>
        <item x="1889"/>
        <item x="1373"/>
        <item x="1639"/>
        <item x="2584"/>
        <item x="980"/>
        <item x="1315"/>
        <item x="1855"/>
        <item x="21"/>
        <item x="2661"/>
        <item x="280"/>
        <item x="523"/>
        <item x="462"/>
        <item x="1452"/>
        <item x="979"/>
        <item x="2380"/>
        <item x="1643"/>
        <item x="915"/>
        <item x="2428"/>
        <item x="1322"/>
        <item x="1563"/>
        <item x="2886"/>
        <item x="1255"/>
        <item x="984"/>
        <item x="32"/>
        <item x="1907"/>
        <item x="1054"/>
        <item x="132"/>
        <item x="1462"/>
        <item x="2151"/>
        <item x="259"/>
        <item x="652"/>
        <item x="659"/>
        <item x="1002"/>
        <item x="1769"/>
        <item x="1469"/>
        <item x="733"/>
        <item x="2097"/>
        <item x="2597"/>
        <item x="287"/>
        <item x="926"/>
        <item x="1194"/>
        <item x="1187"/>
        <item x="50"/>
        <item x="703"/>
        <item x="478"/>
        <item x="6"/>
        <item x="1725"/>
        <item x="935"/>
        <item x="105"/>
        <item x="2812"/>
        <item x="2084"/>
        <item x="130"/>
        <item x="2698"/>
        <item x="1802"/>
        <item x="1702"/>
        <item x="2850"/>
        <item x="2361"/>
        <item x="267"/>
        <item x="1687"/>
        <item x="778"/>
        <item x="2492"/>
        <item x="723"/>
        <item x="1267"/>
        <item x="1026"/>
        <item x="141"/>
        <item x="214"/>
        <item x="2423"/>
        <item x="807"/>
        <item x="701"/>
        <item x="2659"/>
        <item x="1221"/>
        <item x="2779"/>
        <item x="1938"/>
        <item x="1942"/>
        <item x="2794"/>
        <item x="1625"/>
        <item x="1145"/>
        <item x="278"/>
        <item x="2124"/>
        <item x="2200"/>
        <item x="491"/>
        <item x="513"/>
        <item x="2276"/>
        <item x="1788"/>
        <item x="1870"/>
        <item x="1502"/>
        <item x="2589"/>
        <item x="1778"/>
        <item x="1688"/>
        <item x="2900"/>
        <item x="2614"/>
        <item x="824"/>
        <item x="2489"/>
        <item x="2775"/>
        <item x="270"/>
        <item x="350"/>
        <item x="689"/>
        <item x="1846"/>
        <item x="416"/>
        <item x="1072"/>
        <item x="2176"/>
        <item x="1123"/>
        <item x="1645"/>
        <item x="56"/>
        <item x="553"/>
        <item x="388"/>
        <item x="1689"/>
        <item x="746"/>
        <item x="1135"/>
        <item x="2665"/>
        <item x="2138"/>
        <item x="643"/>
        <item x="2538"/>
        <item x="1014"/>
        <item x="2465"/>
        <item x="624"/>
        <item x="2214"/>
        <item x="1136"/>
        <item x="2708"/>
        <item x="2817"/>
        <item x="1446"/>
        <item x="2357"/>
        <item x="2101"/>
        <item x="612"/>
        <item x="2541"/>
        <item x="1412"/>
        <item x="2299"/>
        <item x="1757"/>
        <item x="1538"/>
        <item x="2662"/>
        <item x="1018"/>
        <item x="2012"/>
        <item x="1618"/>
        <item x="1180"/>
        <item x="2653"/>
        <item x="2348"/>
        <item x="1477"/>
        <item x="1977"/>
        <item x="1761"/>
        <item x="2901"/>
        <item x="2060"/>
        <item x="1833"/>
        <item x="774"/>
        <item x="1676"/>
        <item x="1614"/>
        <item x="2182"/>
        <item x="1914"/>
        <item x="2510"/>
        <item x="1216"/>
        <item x="2302"/>
        <item x="2747"/>
        <item x="2746"/>
        <item x="667"/>
        <item x="1792"/>
        <item x="1826"/>
        <item x="1615"/>
        <item x="1869"/>
        <item x="1223"/>
        <item x="476"/>
        <item x="1106"/>
        <item x="720"/>
        <item x="1840"/>
        <item x="837"/>
        <item x="2576"/>
        <item x="633"/>
        <item x="1565"/>
        <item x="2474"/>
        <item x="1207"/>
        <item x="583"/>
        <item x="2263"/>
        <item x="1439"/>
        <item x="1992"/>
        <item x="67"/>
        <item x="2840"/>
        <item x="1562"/>
        <item x="609"/>
        <item x="1620"/>
        <item x="2563"/>
        <item x="336"/>
        <item x="738"/>
        <item x="2795"/>
        <item x="1773"/>
        <item x="1240"/>
        <item x="985"/>
        <item x="2140"/>
        <item x="1746"/>
        <item x="561"/>
        <item x="949"/>
        <item x="536"/>
        <item x="1501"/>
        <item x="38"/>
        <item x="2609"/>
        <item x="24"/>
        <item x="627"/>
        <item x="52"/>
        <item x="349"/>
        <item x="2420"/>
        <item x="1521"/>
        <item x="1983"/>
        <item x="3"/>
        <item x="1000"/>
        <item x="2022"/>
        <item x="2398"/>
        <item x="498"/>
        <item x="2720"/>
        <item x="488"/>
        <item x="2732"/>
        <item x="1890"/>
        <item x="2712"/>
        <item x="224"/>
        <item x="2548"/>
        <item x="2137"/>
        <item x="1551"/>
        <item x="1044"/>
        <item x="1910"/>
        <item x="2057"/>
        <item x="1599"/>
        <item x="695"/>
        <item x="2409"/>
        <item x="2792"/>
        <item x="2058"/>
        <item x="340"/>
        <item x="858"/>
        <item x="1734"/>
        <item x="1237"/>
        <item x="1031"/>
        <item x="1286"/>
        <item x="546"/>
        <item x="2275"/>
        <item x="2507"/>
        <item x="834"/>
        <item x="1807"/>
        <item x="228"/>
        <item x="2498"/>
        <item x="1492"/>
        <item x="1482"/>
        <item x="932"/>
        <item x="2364"/>
        <item x="2582"/>
        <item x="2499"/>
        <item x="1293"/>
        <item x="2638"/>
        <item x="2439"/>
        <item x="469"/>
        <item x="2269"/>
        <item x="2416"/>
        <item x="2619"/>
        <item x="2166"/>
        <item x="1085"/>
        <item x="471"/>
        <item x="2192"/>
        <item x="2301"/>
        <item x="2258"/>
        <item x="729"/>
        <item x="2553"/>
        <item x="1450"/>
        <item x="2329"/>
        <item x="76"/>
        <item x="923"/>
        <item x="1626"/>
        <item x="2459"/>
        <item x="2237"/>
        <item x="1048"/>
        <item x="251"/>
        <item x="2070"/>
        <item x="1653"/>
        <item x="1157"/>
        <item x="1185"/>
        <item x="607"/>
        <item x="1537"/>
        <item x="2036"/>
        <item x="444"/>
        <item x="903"/>
        <item x="2133"/>
        <item x="1005"/>
        <item x="1419"/>
        <item x="1898"/>
        <item x="1885"/>
        <item x="1493"/>
        <item x="566"/>
        <item x="2102"/>
        <item x="2611"/>
        <item x="1935"/>
        <item x="2045"/>
        <item x="835"/>
        <item x="528"/>
        <item x="1660"/>
        <item x="1922"/>
        <item x="563"/>
        <item x="1947"/>
        <item x="572"/>
        <item x="1112"/>
        <item x="2408"/>
        <item x="145"/>
        <item x="619"/>
        <item x="1423"/>
        <item x="293"/>
        <item x="1371"/>
        <item x="2615"/>
        <item x="2600"/>
        <item x="975"/>
        <item x="1217"/>
        <item x="2568"/>
        <item x="1804"/>
        <item x="760"/>
        <item x="477"/>
        <item x="2091"/>
        <item x="502"/>
        <item x="1808"/>
        <item x="1277"/>
        <item x="665"/>
        <item x="1740"/>
        <item x="657"/>
        <item x="954"/>
        <item x="2737"/>
        <item x="1468"/>
        <item x="2042"/>
        <item x="2642"/>
        <item x="364"/>
        <item x="2667"/>
        <item x="648"/>
        <item x="2645"/>
        <item x="2462"/>
        <item x="362"/>
        <item x="1796"/>
        <item x="653"/>
        <item x="1526"/>
        <item x="2261"/>
        <item x="1051"/>
        <item x="1320"/>
        <item x="2104"/>
        <item x="1428"/>
        <item x="291"/>
        <item x="1397"/>
        <item x="1161"/>
        <item x="836"/>
        <item x="2379"/>
        <item x="2199"/>
        <item x="1006"/>
        <item x="1252"/>
        <item x="1574"/>
        <item x="2511"/>
        <item x="2080"/>
        <item x="1817"/>
        <item x="248"/>
        <item x="229"/>
        <item x="2277"/>
        <item x="547"/>
        <item x="2013"/>
        <item x="1921"/>
        <item x="2419"/>
        <item x="134"/>
        <item x="737"/>
        <item x="1263"/>
        <item x="1425"/>
        <item x="2005"/>
        <item x="1672"/>
        <item x="825"/>
        <item x="2832"/>
        <item x="2011"/>
        <item x="687"/>
        <item x="1566"/>
        <item x="2687"/>
        <item x="1678"/>
        <item x="2664"/>
        <item x="2569"/>
        <item x="1403"/>
        <item x="1410"/>
        <item x="2078"/>
        <item x="2252"/>
        <item x="2389"/>
        <item x="1584"/>
        <item x="233"/>
        <item x="1634"/>
        <item x="1591"/>
        <item x="2692"/>
        <item x="2587"/>
        <item x="1623"/>
        <item x="843"/>
        <item x="672"/>
        <item x="2618"/>
        <item x="691"/>
        <item x="2175"/>
        <item x="579"/>
        <item x="1710"/>
        <item x="2632"/>
        <item x="534"/>
        <item x="2249"/>
        <item x="906"/>
        <item x="2197"/>
        <item x="1550"/>
        <item x="2789"/>
        <item x="100"/>
        <item x="1222"/>
        <item x="2456"/>
        <item x="1726"/>
        <item x="2564"/>
        <item x="2106"/>
        <item x="1542"/>
        <item x="669"/>
        <item x="503"/>
        <item x="321"/>
        <item x="329"/>
        <item x="2758"/>
        <item x="602"/>
        <item x="2763"/>
        <item x="95"/>
        <item x="2001"/>
        <item x="1644"/>
        <item x="1043"/>
        <item x="2853"/>
        <item x="1602"/>
        <item x="2710"/>
        <item x="589"/>
        <item x="1080"/>
        <item x="793"/>
        <item x="220"/>
        <item x="223"/>
        <item x="2473"/>
        <item x="1843"/>
        <item x="2451"/>
        <item x="1714"/>
        <item x="1338"/>
        <item x="2440"/>
        <item x="257"/>
        <item x="46"/>
        <item x="620"/>
        <item x="709"/>
        <item x="326"/>
        <item x="495"/>
        <item x="2760"/>
        <item x="406"/>
        <item x="2681"/>
        <item x="681"/>
        <item x="1980"/>
        <item x="1285"/>
        <item x="2046"/>
        <item x="1274"/>
        <item x="1124"/>
        <item x="1564"/>
        <item x="405"/>
        <item x="393"/>
        <item x="1258"/>
        <item x="308"/>
        <item x="2320"/>
        <item x="2189"/>
        <item x="2890"/>
        <item x="2298"/>
        <item x="2771"/>
        <item x="2586"/>
        <item x="564"/>
        <item x="2194"/>
        <item x="2796"/>
        <item x="1917"/>
        <item x="2362"/>
        <item x="1050"/>
        <item x="702"/>
        <item x="2813"/>
        <item x="1569"/>
        <item x="1067"/>
        <item x="131"/>
        <item x="1705"/>
        <item x="1570"/>
        <item x="2884"/>
        <item x="771"/>
        <item x="1841"/>
        <item x="1208"/>
        <item x="998"/>
        <item x="1540"/>
        <item x="518"/>
        <item x="525"/>
        <item x="628"/>
        <item x="2265"/>
        <item x="1707"/>
        <item x="2872"/>
        <item x="532"/>
        <item x="2721"/>
        <item x="1974"/>
        <item x="2552"/>
        <item x="2651"/>
        <item x="216"/>
        <item x="1693"/>
        <item x="605"/>
        <item x="558"/>
        <item x="519"/>
        <item x="2797"/>
        <item x="286"/>
        <item x="1577"/>
        <item x="1823"/>
        <item x="2086"/>
        <item x="1376"/>
        <item x="43"/>
        <item x="1522"/>
        <item x="1128"/>
        <item x="931"/>
        <item x="1280"/>
        <item x="232"/>
        <item x="2108"/>
        <item x="1961"/>
        <item x="1360"/>
        <item x="2516"/>
        <item x="993"/>
        <item x="726"/>
        <item x="2557"/>
        <item x="1828"/>
        <item x="2240"/>
        <item x="634"/>
        <item x="457"/>
        <item x="596"/>
        <item x="1001"/>
        <item x="809"/>
        <item x="2425"/>
        <item x="592"/>
        <item x="2641"/>
        <item x="1193"/>
        <item x="2670"/>
        <item x="1326"/>
        <item x="1567"/>
        <item x="1854"/>
        <item x="1281"/>
        <item x="1671"/>
        <item x="2703"/>
        <item x="2426"/>
        <item x="89"/>
        <item x="2392"/>
        <item x="1803"/>
        <item x="333"/>
        <item x="150"/>
        <item x="1706"/>
        <item x="1010"/>
        <item x="1572"/>
        <item x="2394"/>
        <item x="1894"/>
        <item x="2267"/>
        <item x="1956"/>
        <item x="59"/>
        <item x="594"/>
        <item x="1186"/>
        <item x="1509"/>
        <item x="2090"/>
        <item x="994"/>
        <item x="1405"/>
        <item x="1560"/>
        <item x="2603"/>
        <item x="306"/>
        <item x="2221"/>
        <item x="1636"/>
        <item x="182"/>
        <item x="1879"/>
        <item x="2715"/>
        <item x="765"/>
        <item x="773"/>
        <item x="2063"/>
        <item x="874"/>
        <item x="107"/>
        <item x="1374"/>
        <item x="1122"/>
        <item x="973"/>
        <item x="535"/>
        <item x="905"/>
        <item x="745"/>
        <item x="844"/>
        <item x="1884"/>
        <item x="365"/>
        <item x="133"/>
        <item x="1517"/>
        <item x="313"/>
        <item x="173"/>
        <item x="2803"/>
        <item x="1060"/>
        <item x="590"/>
        <item x="2842"/>
        <item x="533"/>
        <item x="261"/>
        <item x="542"/>
        <item x="2100"/>
        <item x="266"/>
        <item x="514"/>
        <item x="1390"/>
        <item x="2466"/>
        <item x="385"/>
        <item x="1875"/>
        <item x="209"/>
        <item x="1160"/>
        <item x="783"/>
        <item x="1539"/>
        <item x="433"/>
        <item x="1392"/>
        <item x="2021"/>
        <item x="639"/>
        <item x="2694"/>
        <item x="1945"/>
        <item x="938"/>
        <item x="2341"/>
        <item x="2821"/>
        <item x="2266"/>
        <item x="2314"/>
        <item x="200"/>
        <item x="2616"/>
        <item x="1892"/>
        <item x="1896"/>
        <item x="2807"/>
        <item x="775"/>
        <item x="1235"/>
        <item x="625"/>
        <item x="1476"/>
        <item x="455"/>
        <item x="1125"/>
        <item x="2300"/>
        <item x="567"/>
        <item x="1384"/>
        <item x="2578"/>
        <item x="124"/>
        <item x="2478"/>
        <item x="764"/>
        <item x="1458"/>
        <item x="907"/>
        <item x="55"/>
        <item x="1824"/>
        <item x="1443"/>
        <item x="2043"/>
        <item x="504"/>
        <item x="1830"/>
        <item x="2328"/>
        <item x="1052"/>
        <item x="543"/>
        <item x="2815"/>
        <item x="379"/>
        <item x="366"/>
        <item x="711"/>
        <item x="2347"/>
        <item x="706"/>
        <item x="1165"/>
        <item x="497"/>
        <item x="1893"/>
        <item x="1040"/>
        <item x="206"/>
        <item x="872"/>
        <item x="282"/>
        <item x="2096"/>
        <item x="1704"/>
        <item x="144"/>
        <item x="947"/>
        <item x="1996"/>
        <item x="1167"/>
        <item x="921"/>
        <item x="1445"/>
        <item x="577"/>
        <item x="163"/>
        <item x="118"/>
        <item x="2294"/>
        <item x="342"/>
        <item x="2071"/>
        <item x="201"/>
        <item x="688"/>
        <item x="1063"/>
        <item x="1316"/>
        <item x="512"/>
        <item x="2738"/>
        <item x="2464"/>
        <item x="574"/>
        <item x="1457"/>
        <item x="1948"/>
        <item x="1271"/>
        <item x="53"/>
        <item x="2245"/>
        <item x="408"/>
        <item x="1012"/>
        <item x="1556"/>
        <item x="708"/>
        <item x="1782"/>
        <item x="2186"/>
        <item x="717"/>
        <item x="116"/>
        <item x="2307"/>
        <item x="1958"/>
        <item x="2851"/>
        <item x="2006"/>
        <item x="1763"/>
        <item x="755"/>
        <item x="81"/>
        <item x="1308"/>
        <item x="207"/>
        <item x="122"/>
        <item x="2164"/>
        <item x="693"/>
        <item x="1580"/>
        <item x="1967"/>
        <item x="1909"/>
        <item x="1282"/>
        <item x="2617"/>
        <item x="1032"/>
        <item x="881"/>
        <item x="1661"/>
        <item x="1981"/>
        <item x="1247"/>
        <item x="2555"/>
        <item x="1206"/>
        <item x="2765"/>
        <item x="1627"/>
        <item x="1202"/>
        <item x="2671"/>
        <item x="890"/>
        <item x="1318"/>
        <item x="1968"/>
        <item x="2136"/>
        <item x="1092"/>
        <item x="1089"/>
        <item x="138"/>
        <item x="805"/>
        <item x="2780"/>
        <item x="1842"/>
        <item x="242"/>
        <item x="860"/>
        <item x="1417"/>
        <item x="2716"/>
        <item x="264"/>
        <item x="500"/>
        <item x="780"/>
        <item x="9"/>
        <item x="2683"/>
        <item x="1510"/>
        <item x="2887"/>
        <item x="2571"/>
        <item x="2820"/>
        <item x="2672"/>
        <item x="1642"/>
        <item x="992"/>
        <item x="554"/>
        <item x="1363"/>
        <item x="104"/>
        <item x="2494"/>
        <item x="17"/>
        <item x="1387"/>
        <item x="868"/>
        <item x="545"/>
        <item x="1146"/>
        <item x="859"/>
        <item x="494"/>
        <item x="692"/>
        <item x="466"/>
        <item x="2378"/>
        <item x="848"/>
        <item x="591"/>
        <item x="2401"/>
        <item x="1666"/>
        <item x="2593"/>
        <item x="2353"/>
        <item x="1045"/>
        <item x="728"/>
        <item x="127"/>
        <item x="156"/>
        <item x="1284"/>
        <item x="927"/>
        <item x="2622"/>
        <item x="1883"/>
        <item x="1429"/>
        <item x="2230"/>
        <item x="1613"/>
        <item x="1440"/>
        <item x="1516"/>
        <item x="1199"/>
        <item x="2402"/>
        <item x="323"/>
        <item x="840"/>
        <item x="524"/>
        <item x="867"/>
        <item x="2134"/>
        <item x="475"/>
        <item x="7"/>
        <item x="2153"/>
        <item x="2896"/>
        <item x="96"/>
        <item x="353"/>
        <item x="2669"/>
        <item x="1941"/>
        <item x="392"/>
        <item x="1407"/>
        <item x="1154"/>
        <item x="461"/>
        <item x="258"/>
        <item x="1389"/>
        <item x="1378"/>
        <item x="2575"/>
        <item x="2059"/>
        <item x="2833"/>
        <item x="237"/>
        <item x="378"/>
        <item x="0"/>
        <item x="930"/>
        <item x="1779"/>
        <item x="960"/>
        <item x="521"/>
        <item x="177"/>
        <item x="94"/>
        <item x="2646"/>
        <item x="2210"/>
        <item x="311"/>
        <item x="2030"/>
        <item x="1605"/>
        <item x="2311"/>
        <item x="1213"/>
        <item x="1943"/>
        <item x="2885"/>
        <item x="2075"/>
        <item x="508"/>
        <item x="948"/>
        <item x="917"/>
        <item x="310"/>
        <item x="175"/>
        <item x="1593"/>
        <item x="871"/>
        <item x="440"/>
        <item x="79"/>
        <item x="515"/>
        <item x="2203"/>
        <item x="1872"/>
        <item x="1650"/>
        <item x="1027"/>
        <item x="185"/>
        <item x="1232"/>
        <item x="2859"/>
        <item x="1421"/>
        <item x="2395"/>
        <item x="1508"/>
        <item x="2623"/>
        <item x="2519"/>
        <item x="254"/>
        <item x="740"/>
        <item x="256"/>
        <item x="2292"/>
        <item x="887"/>
        <item x="14"/>
        <item x="243"/>
        <item x="354"/>
        <item x="1797"/>
        <item x="880"/>
        <item x="748"/>
        <item x="2427"/>
        <item x="1359"/>
        <item x="238"/>
        <item x="398"/>
        <item x="2686"/>
        <item x="493"/>
        <item x="1964"/>
        <item x="240"/>
        <item x="77"/>
        <item x="1164"/>
        <item x="1986"/>
        <item x="816"/>
        <item x="186"/>
        <item x="2522"/>
        <item x="446"/>
        <item x="271"/>
        <item x="37"/>
        <item x="941"/>
        <item x="1231"/>
        <item x="2483"/>
        <item x="2372"/>
        <item x="1887"/>
        <item x="1433"/>
        <item x="865"/>
        <item x="2449"/>
        <item x="305"/>
        <item x="279"/>
        <item x="2504"/>
        <item x="335"/>
        <item x="1820"/>
        <item x="2469"/>
        <item x="2139"/>
        <item x="1527"/>
        <item x="1155"/>
        <item x="1495"/>
        <item x="1382"/>
        <item x="2340"/>
        <item x="2726"/>
        <item x="2404"/>
        <item x="22"/>
        <item x="1109"/>
        <item x="882"/>
        <item x="823"/>
        <item x="759"/>
        <item x="636"/>
        <item x="2709"/>
        <item x="1553"/>
        <item x="1836"/>
        <item x="2448"/>
        <item x="1264"/>
        <item x="2335"/>
        <item x="2027"/>
        <item x="2828"/>
        <item x="2356"/>
        <item x="1903"/>
        <item x="2892"/>
        <item x="2626"/>
        <item x="1700"/>
        <item x="1895"/>
        <item x="1628"/>
        <item x="1093"/>
        <item x="2256"/>
        <item x="800"/>
        <item x="1312"/>
        <item x="1549"/>
        <item x="15"/>
        <item x="2676"/>
        <item x="2816"/>
        <item x="1739"/>
        <item x="1033"/>
        <item x="226"/>
        <item x="166"/>
        <item x="1248"/>
        <item x="1906"/>
        <item x="121"/>
        <item x="184"/>
        <item x="2181"/>
        <item x="1091"/>
        <item x="61"/>
        <item x="876"/>
        <item x="1511"/>
        <item x="1306"/>
        <item x="1336"/>
        <item x="2110"/>
        <item x="1173"/>
        <item x="2717"/>
        <item x="680"/>
        <item x="797"/>
        <item x="819"/>
        <item x="2898"/>
        <item x="1494"/>
        <item x="339"/>
        <item x="2076"/>
        <item x="1129"/>
        <item x="1844"/>
        <item x="2749"/>
        <item x="2422"/>
        <item x="1908"/>
        <item x="2704"/>
        <item x="626"/>
        <item x="570"/>
        <item x="942"/>
        <item x="2123"/>
        <item x="2873"/>
        <item x="1829"/>
        <item x="2521"/>
        <item x="2094"/>
        <item x="2517"/>
        <item x="1082"/>
        <item x="2287"/>
        <item x="2822"/>
        <item x="2241"/>
        <item x="770"/>
        <item x="2706"/>
        <item x="2560"/>
        <item x="2647"/>
        <item x="316"/>
        <item x="1115"/>
        <item x="2463"/>
        <item x="584"/>
        <item x="250"/>
        <item x="31"/>
        <item x="588"/>
        <item x="436"/>
        <item x="925"/>
        <item x="45"/>
        <item x="1265"/>
        <item x="841"/>
        <item x="2454"/>
        <item x="1622"/>
        <item x="2308"/>
        <item x="2881"/>
        <item x="1717"/>
        <item x="1969"/>
        <item x="1126"/>
        <item x="1849"/>
        <item x="1637"/>
        <item x="2808"/>
        <item x="1355"/>
        <item x="5"/>
        <item x="614"/>
        <item x="1497"/>
        <item x="2239"/>
        <item x="1307"/>
        <item x="575"/>
        <item x="110"/>
        <item x="417"/>
        <item x="799"/>
        <item x="294"/>
        <item x="2282"/>
        <item x="789"/>
        <item x="1970"/>
        <item x="413"/>
        <item x="838"/>
        <item x="1302"/>
        <item x="698"/>
        <item x="2085"/>
        <item x="683"/>
        <item x="604"/>
        <item x="1594"/>
        <item x="2374"/>
        <item x="2004"/>
        <item x="1534"/>
        <item x="718"/>
        <item x="704"/>
        <item x="2867"/>
        <item x="2041"/>
        <item x="961"/>
        <item x="916"/>
        <item x="2007"/>
        <item x="273"/>
        <item x="1543"/>
        <item x="70"/>
        <item x="1718"/>
        <item x="1203"/>
        <item x="1544"/>
        <item x="2315"/>
        <item x="136"/>
        <item x="1394"/>
        <item x="768"/>
        <item x="198"/>
        <item x="2471"/>
        <item x="1856"/>
        <item x="2781"/>
        <item x="804"/>
        <item x="613"/>
        <item x="2860"/>
        <item x="1888"/>
        <item x="409"/>
        <item x="2562"/>
        <item x="1617"/>
        <item x="1581"/>
        <item x="2121"/>
        <item x="54"/>
        <item x="123"/>
        <item x="358"/>
        <item x="803"/>
        <item x="2468"/>
        <item x="2674"/>
        <item x="1609"/>
        <item x="2770"/>
        <item x="1940"/>
        <item x="2079"/>
        <item x="158"/>
        <item x="1153"/>
        <item x="1975"/>
        <item x="106"/>
        <item x="1461"/>
        <item x="400"/>
        <item x="412"/>
        <item x="1658"/>
        <item x="559"/>
        <item x="2050"/>
        <item x="29"/>
        <item x="2714"/>
        <item x="685"/>
        <item x="1787"/>
        <item x="1972"/>
        <item x="786"/>
        <item x="832"/>
        <item x="103"/>
        <item x="682"/>
        <item x="1756"/>
        <item x="2114"/>
        <item x="854"/>
        <item x="1601"/>
        <item x="642"/>
        <item x="1201"/>
        <item x="2558"/>
        <item x="255"/>
        <item x="111"/>
        <item x="1904"/>
        <item x="97"/>
        <item x="1261"/>
        <item x="402"/>
        <item x="1936"/>
        <item x="1813"/>
        <item x="864"/>
        <item x="281"/>
        <item x="1923"/>
        <item x="2219"/>
        <item x="1760"/>
        <item x="72"/>
        <item x="811"/>
        <item x="367"/>
        <item x="88"/>
        <item x="2403"/>
        <item x="119"/>
        <item x="2644"/>
        <item x="2455"/>
        <item x="847"/>
        <item x="1"/>
        <item x="1177"/>
        <item x="1685"/>
        <item x="2235"/>
        <item x="318"/>
        <item x="2594"/>
        <item x="1098"/>
        <item x="1911"/>
        <item x="587"/>
        <item x="496"/>
        <item x="2310"/>
        <item x="192"/>
        <item x="1611"/>
        <item x="1182"/>
        <item x="1337"/>
        <item x="1547"/>
        <item x="1111"/>
        <item x="1367"/>
        <item x="845"/>
        <item x="1273"/>
        <item x="1430"/>
        <item x="2513"/>
        <item x="1699"/>
        <item x="615"/>
        <item x="1313"/>
        <item x="1175"/>
        <item x="334"/>
        <item x="174"/>
        <item x="1466"/>
        <item x="910"/>
        <item x="1703"/>
        <item x="2893"/>
        <item x="1630"/>
        <item x="2895"/>
        <item x="1929"/>
        <item x="1418"/>
        <item x="722"/>
        <item x="2260"/>
        <item x="1079"/>
        <item x="210"/>
        <item x="1046"/>
        <item x="891"/>
        <item x="909"/>
        <item x="1649"/>
        <item x="752"/>
        <item x="2112"/>
        <item x="2431"/>
        <item x="2089"/>
        <item x="2066"/>
        <item x="2447"/>
        <item x="981"/>
        <item x="2524"/>
        <item x="2774"/>
        <item x="2077"/>
        <item x="1735"/>
        <item x="2773"/>
        <item x="1400"/>
        <item x="1953"/>
        <item x="74"/>
        <item x="1245"/>
        <item x="1573"/>
        <item x="1832"/>
        <item x="2637"/>
        <item x="345"/>
        <item x="2052"/>
        <item x="1993"/>
        <item x="2144"/>
        <item x="1759"/>
        <item x="468"/>
        <item x="2540"/>
        <item x="1314"/>
        <item x="1139"/>
        <item x="490"/>
        <item x="507"/>
        <item x="2701"/>
        <item x="936"/>
        <item x="2848"/>
        <item x="1675"/>
        <item x="2663"/>
        <item x="2545"/>
        <item x="2217"/>
        <item x="2458"/>
        <item x="2157"/>
        <item x="2461"/>
        <item x="2487"/>
        <item x="2257"/>
        <item x="2055"/>
        <item x="1472"/>
        <item x="853"/>
        <item x="2435"/>
        <item x="1835"/>
        <item x="2227"/>
        <item x="389"/>
        <item x="312"/>
        <item x="1102"/>
        <item x="361"/>
        <item x="2406"/>
        <item x="2801"/>
        <item x="2020"/>
        <item x="2405"/>
        <item x="2385"/>
        <item x="2355"/>
        <item x="1850"/>
        <item x="2434"/>
        <item x="2757"/>
        <item x="1901"/>
        <item x="453"/>
        <item x="520"/>
        <item x="2034"/>
        <item x="2179"/>
        <item x="260"/>
        <item x="2375"/>
        <item x="1882"/>
        <item x="239"/>
        <item x="2640"/>
        <item x="2339"/>
        <item x="1919"/>
        <item x="1279"/>
        <item x="2234"/>
        <item x="951"/>
        <item x="1496"/>
        <item x="586"/>
        <item x="1432"/>
        <item x="2536"/>
        <item x="2865"/>
        <item x="1532"/>
        <item x="423"/>
        <item x="2818"/>
        <item x="2546"/>
        <item x="2098"/>
        <item x="2723"/>
        <item x="1515"/>
        <item x="2903"/>
        <item x="2332"/>
        <item x="1729"/>
        <item x="2523"/>
        <item x="2432"/>
        <item x="377"/>
        <item x="2554"/>
        <item x="1073"/>
        <item x="1589"/>
        <item x="1391"/>
        <item x="112"/>
        <item x="2735"/>
        <item x="767"/>
        <item x="1582"/>
        <item x="1328"/>
        <item x="1979"/>
        <item x="647"/>
        <item x="736"/>
        <item x="895"/>
        <item x="2742"/>
        <item x="1847"/>
        <item x="2450"/>
        <item x="707"/>
        <item x="762"/>
        <item x="1682"/>
        <item x="2630"/>
        <item x="1218"/>
        <item x="1176"/>
        <item x="732"/>
        <item x="376"/>
        <item x="202"/>
        <item x="179"/>
        <item x="742"/>
        <item x="899"/>
        <item x="2673"/>
        <item x="41"/>
        <item x="2430"/>
        <item x="114"/>
        <item x="180"/>
        <item x="2762"/>
        <item x="795"/>
        <item x="694"/>
        <item x="1568"/>
        <item x="1021"/>
        <item x="2111"/>
        <item x="1831"/>
        <item x="1361"/>
        <item x="1708"/>
        <item x="2777"/>
        <item x="68"/>
        <item x="842"/>
        <item x="1684"/>
        <item x="2165"/>
        <item x="933"/>
        <item x="1214"/>
        <item x="2814"/>
        <item x="1191"/>
        <item x="1963"/>
        <item x="2025"/>
        <item x="2725"/>
        <item x="516"/>
        <item x="1385"/>
        <item x="2905"/>
        <item x="1150"/>
        <item x="1857"/>
        <item x="2162"/>
        <item x="550"/>
        <item x="1486"/>
        <item x="2220"/>
        <item x="40"/>
        <item x="1172"/>
        <item x="1597"/>
        <item x="2791"/>
        <item x="1478"/>
        <item x="1460"/>
        <item x="2418"/>
        <item x="1383"/>
        <item x="1076"/>
        <item x="2033"/>
        <item x="1323"/>
        <item x="2421"/>
        <item x="2719"/>
        <item x="1557"/>
        <item x="2533"/>
        <item x="885"/>
        <item x="2543"/>
        <item x="946"/>
        <item x="1377"/>
        <item x="1728"/>
        <item x="2549"/>
        <item x="2209"/>
        <item x="2596"/>
        <item x="2585"/>
        <item x="1669"/>
        <item x="2453"/>
        <item x="86"/>
        <item x="1276"/>
        <item x="473"/>
        <item x="1436"/>
        <item x="1358"/>
        <item x="36"/>
        <item x="1300"/>
        <item x="1805"/>
        <item x="1210"/>
        <item x="779"/>
        <item x="1437"/>
        <item x="1270"/>
        <item x="84"/>
        <item x="2829"/>
        <item x="956"/>
        <item x="2271"/>
        <item x="479"/>
        <item x="2855"/>
        <item x="1853"/>
        <item x="369"/>
        <item x="420"/>
        <item x="288"/>
        <item x="1607"/>
        <item x="117"/>
        <item x="2688"/>
        <item x="2847"/>
        <item x="2862"/>
        <item x="2167"/>
        <item x="808"/>
        <item x="618"/>
        <item x="2415"/>
        <item x="1159"/>
        <item x="2399"/>
        <item x="2224"/>
        <item x="2547"/>
        <item x="2556"/>
        <item x="1750"/>
        <item x="2531"/>
        <item x="1058"/>
        <item x="355"/>
        <item x="603"/>
        <item x="976"/>
        <item x="1190"/>
        <item x="2383"/>
        <item x="2495"/>
        <item x="2857"/>
        <item x="300"/>
        <item x="253"/>
        <item x="1926"/>
        <item x="1985"/>
        <item x="1927"/>
        <item x="934"/>
        <item x="450"/>
        <item x="1776"/>
        <item x="660"/>
        <item x="1329"/>
        <item x="2388"/>
        <item x="1422"/>
        <item x="472"/>
        <item x="1291"/>
        <item x="1959"/>
        <item x="580"/>
        <item x="1470"/>
        <item x="2184"/>
        <item x="2384"/>
        <item x="1659"/>
        <item x="1694"/>
        <item x="187"/>
        <item x="1484"/>
        <item x="510"/>
        <item x="371"/>
        <item x="2191"/>
        <item x="2679"/>
        <item x="2888"/>
        <item x="183"/>
        <item x="1738"/>
        <item x="1673"/>
        <item x="307"/>
        <item x="1057"/>
        <item x="862"/>
        <item x="2684"/>
        <item x="517"/>
        <item x="168"/>
        <item x="1435"/>
        <item x="1612"/>
        <item x="2633"/>
        <item x="2838"/>
        <item x="631"/>
        <item x="2323"/>
        <item x="332"/>
        <item x="1513"/>
        <item x="1434"/>
        <item x="2363"/>
        <item x="2352"/>
        <item x="2145"/>
        <item x="2326"/>
        <item x="2452"/>
        <item x="1348"/>
        <item x="2608"/>
        <item x="1459"/>
        <item x="415"/>
        <item x="2270"/>
        <item x="2321"/>
        <item x="2878"/>
        <item x="2188"/>
        <item x="1236"/>
        <item x="1003"/>
        <item x="2592"/>
        <item x="950"/>
        <item x="1819"/>
        <item x="1679"/>
        <item x="2718"/>
        <item x="802"/>
        <item x="2142"/>
        <item x="2168"/>
        <item x="2129"/>
        <item x="421"/>
        <item x="593"/>
        <item x="1047"/>
        <item x="1865"/>
        <item x="2115"/>
        <item x="1794"/>
        <item x="2148"/>
        <item x="2902"/>
        <item x="2193"/>
        <item x="1749"/>
        <item x="1701"/>
        <item x="632"/>
        <item x="2631"/>
        <item x="1229"/>
        <item x="1656"/>
        <item x="2891"/>
        <item x="2591"/>
        <item x="911"/>
        <item x="741"/>
        <item x="1310"/>
        <item x="2344"/>
        <item x="2866"/>
        <item x="1629"/>
        <item x="411"/>
        <item x="1398"/>
        <item x="1343"/>
        <item x="790"/>
        <item x="1034"/>
        <item x="731"/>
        <item x="399"/>
        <item x="2035"/>
        <item x="1017"/>
        <item x="940"/>
        <item x="1500"/>
        <item x="967"/>
        <item x="1068"/>
        <item x="383"/>
        <item x="1933"/>
        <item x="2305"/>
        <item x="1965"/>
        <item x="2081"/>
        <item x="1978"/>
        <item x="1362"/>
        <item x="1364"/>
        <item x="292"/>
        <item x="1571"/>
        <item x="1692"/>
        <item x="230"/>
        <item x="91"/>
        <item x="1396"/>
        <item x="1491"/>
        <item x="2368"/>
        <item x="1351"/>
        <item x="1220"/>
        <item x="1736"/>
        <item x="309"/>
        <item x="1075"/>
        <item x="296"/>
        <item x="1514"/>
        <item x="1035"/>
        <item x="351"/>
        <item x="715"/>
        <item x="47"/>
        <item x="749"/>
        <item x="1250"/>
        <item x="2118"/>
        <item x="151"/>
        <item x="25"/>
        <item x="888"/>
        <item x="2039"/>
        <item x="2590"/>
        <item x="71"/>
        <item x="391"/>
        <item x="922"/>
        <item x="1283"/>
        <item x="675"/>
        <item x="1878"/>
        <item x="821"/>
        <item x="540"/>
        <item x="2053"/>
        <item x="2107"/>
        <item x="2255"/>
        <item x="2793"/>
        <item x="1239"/>
        <item x="2824"/>
        <item x="2580"/>
        <item x="1272"/>
        <item x="2413"/>
        <item x="2713"/>
        <item x="1546"/>
        <item x="2117"/>
        <item x="1294"/>
        <item x="1299"/>
        <item x="699"/>
        <item x="2783"/>
        <item x="1957"/>
        <item x="146"/>
        <item x="1810"/>
        <item x="1851"/>
        <item x="2304"/>
        <item x="1141"/>
        <item x="944"/>
        <item x="965"/>
        <item x="1504"/>
        <item x="2581"/>
        <item x="2539"/>
        <item x="2722"/>
        <item x="1523"/>
        <item x="108"/>
        <item x="325"/>
        <item x="1055"/>
        <item x="831"/>
        <item x="2879"/>
        <item x="1209"/>
        <item x="621"/>
        <item x="426"/>
        <item x="2029"/>
        <item x="1480"/>
        <item x="2512"/>
        <item x="784"/>
        <item x="1579"/>
        <item x="801"/>
        <item x="8"/>
        <item x="1152"/>
        <item x="1183"/>
        <item x="971"/>
        <item x="2702"/>
        <item x="796"/>
        <item x="297"/>
        <item x="2811"/>
        <item x="78"/>
        <item x="1877"/>
        <item x="1487"/>
        <item x="125"/>
        <item x="1505"/>
        <item x="1662"/>
        <item x="1369"/>
        <item x="486"/>
        <item x="2561"/>
        <item x="1867"/>
        <item x="2806"/>
        <item x="827"/>
        <item x="1253"/>
        <item x="629"/>
        <item x="611"/>
        <item x="2660"/>
        <item x="2634"/>
        <item x="1453"/>
        <item x="1595"/>
        <item x="830"/>
        <item x="679"/>
        <item x="918"/>
        <item x="2054"/>
        <item x="338"/>
        <item x="751"/>
        <item x="1680"/>
        <item x="1097"/>
        <item x="937"/>
        <item x="919"/>
        <item x="152"/>
        <item x="1976"/>
        <item x="2103"/>
        <item x="231"/>
        <item x="1243"/>
        <item x="2697"/>
        <item x="1997"/>
        <item x="1481"/>
        <item x="2083"/>
        <item x="456"/>
        <item x="1987"/>
        <item x="85"/>
        <item x="397"/>
        <item x="49"/>
        <item x="1473"/>
        <item x="782"/>
        <item x="155"/>
        <item x="2577"/>
        <item x="2170"/>
        <item x="1087"/>
        <item x="2351"/>
        <item x="2429"/>
        <item x="953"/>
        <item x="1632"/>
        <item x="324"/>
        <item x="886"/>
        <item x="154"/>
        <item x="217"/>
        <item x="1292"/>
        <item x="2222"/>
        <item x="1665"/>
        <item x="1973"/>
        <item x="1244"/>
        <item x="1169"/>
        <item x="552"/>
        <item x="730"/>
        <item x="833"/>
        <item x="165"/>
        <item x="1583"/>
        <item x="2248"/>
        <item x="1806"/>
        <item x="1065"/>
        <item x="1519"/>
        <item x="1900"/>
        <item x="1061"/>
        <item x="2327"/>
        <item x="744"/>
        <item x="2433"/>
        <item x="1178"/>
        <item x="509"/>
        <item x="1479"/>
        <item x="750"/>
        <item x="568"/>
        <item x="2360"/>
        <item x="1932"/>
        <item x="1455"/>
        <item x="62"/>
        <item x="80"/>
        <item x="2607"/>
        <item x="2707"/>
        <item x="1166"/>
        <item x="142"/>
        <item x="1309"/>
        <item x="1042"/>
        <item x="739"/>
        <item x="1920"/>
        <item x="1654"/>
        <item x="2286"/>
        <item x="2068"/>
        <item x="1716"/>
        <item x="2312"/>
        <item x="599"/>
        <item x="34"/>
        <item x="2834"/>
        <item x="2073"/>
        <item x="529"/>
        <item x="2754"/>
        <item x="330"/>
        <item x="1170"/>
        <item x="1380"/>
        <item x="822"/>
        <item x="35"/>
        <item x="2242"/>
        <item x="1101"/>
        <item x="2772"/>
        <item x="2441"/>
        <item x="2225"/>
        <item x="2190"/>
        <item x="359"/>
        <item x="1024"/>
        <item x="1409"/>
        <item x="2000"/>
        <item x="1954"/>
        <item x="407"/>
        <item x="1345"/>
        <item x="1897"/>
        <item x="2155"/>
        <item x="2105"/>
        <item x="556"/>
        <item x="713"/>
        <item x="1913"/>
        <item x="1131"/>
        <item x="2370"/>
        <item x="1099"/>
        <item x="2003"/>
        <item x="2841"/>
        <item x="191"/>
        <item x="2093"/>
        <item x="1991"/>
        <item x="1334"/>
        <item x="363"/>
        <item x="989"/>
        <item x="2009"/>
        <item x="1845"/>
        <item x="2391"/>
        <item x="2125"/>
        <item x="2756"/>
        <item x="2278"/>
        <item x="2753"/>
        <item x="1741"/>
        <item x="346"/>
        <item x="1303"/>
        <item x="988"/>
        <item x="1427"/>
        <item x="1655"/>
        <item x="1861"/>
        <item x="2158"/>
        <item x="1555"/>
        <item x="1696"/>
        <item x="1156"/>
        <item x="1775"/>
        <item x="2381"/>
        <item x="2358"/>
        <item x="1799"/>
        <item x="2839"/>
        <item x="2574"/>
        <item x="2610"/>
        <item x="1234"/>
        <item x="2476"/>
        <item x="2880"/>
        <item x="301"/>
        <item x="176"/>
        <item x="1019"/>
        <item x="197"/>
        <item x="673"/>
        <item x="806"/>
        <item x="2325"/>
        <item x="1931"/>
        <item x="2173"/>
        <item x="1347"/>
        <item x="1641"/>
        <item x="1225"/>
        <item x="171"/>
        <item x="2836"/>
        <item x="1295"/>
        <item x="2028"/>
        <item x="2092"/>
        <item x="2289"/>
        <item x="2147"/>
        <item x="1863"/>
        <item x="2208"/>
        <item x="2016"/>
        <item x="2744"/>
        <item x="2604"/>
        <item x="109"/>
        <item x="1130"/>
        <item x="2627"/>
        <item x="2598"/>
        <item x="1668"/>
        <item x="2336"/>
        <item x="2285"/>
        <item x="2313"/>
        <item x="374"/>
        <item x="2696"/>
        <item x="1260"/>
        <item x="1731"/>
        <item x="2437"/>
        <item x="2520"/>
        <item x="2727"/>
        <item x="617"/>
        <item x="1408"/>
        <item x="1162"/>
        <item x="820"/>
        <item x="219"/>
        <item x="1724"/>
        <item x="2572"/>
        <item x="1233"/>
        <item x="2595"/>
        <item x="1751"/>
        <item x="1069"/>
        <item x="2479"/>
        <item x="463"/>
        <item x="1545"/>
        <item x="866"/>
        <item x="785"/>
        <item x="2160"/>
        <item x="1755"/>
        <item x="289"/>
        <item x="2390"/>
        <item x="1230"/>
        <item x="427"/>
        <item x="368"/>
        <item x="275"/>
        <item x="265"/>
        <item x="2784"/>
        <item x="505"/>
        <item x="2854"/>
        <item x="2290"/>
        <item x="735"/>
        <item x="766"/>
        <item x="1732"/>
        <item x="87"/>
        <item x="2602"/>
        <item x="1822"/>
        <item x="1762"/>
        <item x="2319"/>
        <item x="2477"/>
        <item x="51"/>
        <item x="73"/>
        <item x="1393"/>
        <item x="562"/>
        <item x="1342"/>
        <item x="671"/>
        <item x="317"/>
        <item x="601"/>
        <item x="27"/>
        <item x="1298"/>
        <item x="2551"/>
        <item x="448"/>
        <item x="1184"/>
        <item x="640"/>
        <item x="1451"/>
        <item x="1864"/>
        <item x="598"/>
        <item x="2799"/>
        <item x="743"/>
        <item x="974"/>
        <item x="527"/>
        <item x="645"/>
        <item x="1695"/>
        <item x="2787"/>
        <item x="1603"/>
        <item x="2088"/>
        <item x="2629"/>
        <item x="1406"/>
        <item x="2156"/>
        <item x="437"/>
        <item x="794"/>
        <item x="1304"/>
        <item x="939"/>
        <item x="2161"/>
        <item x="670"/>
        <item x="211"/>
        <item x="522"/>
        <item x="1110"/>
        <item x="622"/>
        <item x="1212"/>
        <item x="1715"/>
        <item x="1790"/>
        <item x="913"/>
        <item x="1227"/>
        <item x="1485"/>
        <item x="1402"/>
        <item x="139"/>
        <item x="856"/>
        <item x="1038"/>
        <item x="1489"/>
        <item x="1711"/>
        <item x="2460"/>
        <item x="1524"/>
        <item x="686"/>
        <item x="565"/>
        <item x="212"/>
        <item x="482"/>
        <item x="126"/>
        <item x="1712"/>
        <item x="1346"/>
        <item x="637"/>
        <item x="2350"/>
        <item x="341"/>
        <item x="1116"/>
        <item x="2550"/>
        <item x="2119"/>
        <item x="2542"/>
        <item x="422"/>
        <item x="1764"/>
        <item x="162"/>
        <item x="650"/>
        <item x="161"/>
        <item x="465"/>
        <item x="2407"/>
        <item x="1535"/>
        <item x="668"/>
        <item x="646"/>
        <item x="2728"/>
        <item x="2154"/>
        <item x="1928"/>
        <item x="912"/>
        <item x="1015"/>
        <item x="2177"/>
        <item x="2038"/>
        <item x="1224"/>
        <item x="283"/>
        <item x="2223"/>
        <item x="2527"/>
        <item x="234"/>
        <item x="470"/>
        <item x="798"/>
        <item x="2082"/>
        <item x="2226"/>
        <item x="1852"/>
        <item x="57"/>
        <item x="1827"/>
        <item x="1132"/>
        <item x="1768"/>
        <item x="1441"/>
        <item x="1215"/>
        <item x="544"/>
        <item x="2869"/>
        <item x="2284"/>
        <item x="1020"/>
        <item x="2490"/>
        <item x="1008"/>
        <item x="1039"/>
        <item x="914"/>
        <item x="963"/>
        <item x="2643"/>
        <item x="331"/>
        <item x="2868"/>
        <item x="1311"/>
        <item x="2169"/>
        <item x="452"/>
        <item x="1561"/>
        <item x="1988"/>
        <item x="128"/>
        <item x="2324"/>
        <item x="869"/>
        <item x="705"/>
        <item x="2411"/>
        <item x="2532"/>
        <item x="1471"/>
        <item x="526"/>
        <item x="10"/>
        <item x="997"/>
        <item x="1375"/>
        <item x="1814"/>
        <item x="454"/>
        <item x="2195"/>
        <item x="1301"/>
        <item x="1934"/>
        <item x="2393"/>
        <item x="1766"/>
        <item x="849"/>
        <item x="678"/>
        <item x="569"/>
        <item x="1925"/>
        <item x="2126"/>
        <item x="2345"/>
        <item x="193"/>
        <item x="2268"/>
        <item x="812"/>
        <item x="213"/>
        <item x="252"/>
        <item x="414"/>
        <item x="873"/>
        <item x="1745"/>
        <item x="194"/>
        <item x="1638"/>
        <item x="23"/>
        <item x="277"/>
        <item x="2501"/>
        <item x="829"/>
        <item x="2253"/>
        <item x="1648"/>
        <item x="1800"/>
        <item x="2018"/>
        <item x="2535"/>
        <item x="2"/>
        <item x="900"/>
        <item x="236"/>
        <item x="137"/>
        <item x="290"/>
        <item x="394"/>
        <item x="298"/>
        <item x="1140"/>
        <item x="64"/>
        <item x="1915"/>
        <item x="877"/>
        <item x="262"/>
        <item x="357"/>
        <item x="560"/>
        <item x="1090"/>
        <item x="2682"/>
        <item x="1463"/>
        <item x="1254"/>
        <item x="2213"/>
        <item x="115"/>
        <item x="1226"/>
        <item x="2180"/>
        <item x="195"/>
        <item x="2864"/>
        <item x="1004"/>
        <item x="1657"/>
        <item x="1488"/>
        <item x="2446"/>
        <item x="2579"/>
        <item x="1078"/>
        <item x="428"/>
        <item x="2457"/>
        <item x="2743"/>
        <item x="791"/>
        <item x="2152"/>
        <item x="1677"/>
        <item x="1912"/>
        <item x="1449"/>
        <item x="460"/>
        <item x="1624"/>
        <item x="404"/>
        <item x="1765"/>
        <item x="1349"/>
        <item x="2526"/>
        <item x="1770"/>
        <item x="2856"/>
        <item x="12"/>
        <item x="2127"/>
        <item x="2037"/>
        <item x="244"/>
        <item x="756"/>
        <item x="395"/>
        <item x="390"/>
        <item x="1862"/>
        <item x="487"/>
        <item x="664"/>
        <item x="304"/>
        <item x="1059"/>
        <item x="451"/>
        <item x="1368"/>
        <item x="1324"/>
        <item x="2567"/>
        <item x="839"/>
        <item x="734"/>
        <item x="2863"/>
        <item x="26"/>
        <item x="1266"/>
        <item x="557"/>
        <item x="284"/>
        <item x="1454"/>
        <item x="215"/>
        <item x="1066"/>
        <item x="1327"/>
        <item x="1590"/>
        <item x="328"/>
        <item x="1198"/>
        <item x="2366"/>
        <item x="1608"/>
        <item x="539"/>
        <item x="285"/>
        <item x="218"/>
        <item x="818"/>
        <item x="11"/>
        <item x="851"/>
        <item x="1023"/>
        <item x="1880"/>
        <item x="897"/>
        <item x="2472"/>
        <item x="249"/>
        <item x="246"/>
        <item x="638"/>
        <item x="295"/>
        <item x="813"/>
        <item x="1077"/>
        <item x="352"/>
        <item x="959"/>
        <item x="2482"/>
        <item x="2849"/>
        <item x="1683"/>
        <item x="2700"/>
        <item x="2064"/>
        <item x="375"/>
        <item x="439"/>
        <item x="1558"/>
        <item x="955"/>
        <item x="1438"/>
        <item x="2247"/>
        <item x="2135"/>
        <item x="987"/>
        <item x="1108"/>
        <item x="1094"/>
        <item x="263"/>
        <item x="904"/>
        <item x="396"/>
        <item x="1456"/>
        <item x="458"/>
        <item x="1447"/>
        <item x="167"/>
        <item x="757"/>
        <item x="382"/>
        <item x="977"/>
        <item x="360"/>
        <item x="1506"/>
        <item x="581"/>
        <item x="769"/>
        <item x="205"/>
        <item x="20"/>
        <item x="690"/>
        <item x="863"/>
        <item x="1335"/>
        <item x="1171"/>
        <item x="2628"/>
        <item x="2514"/>
        <item x="697"/>
        <item x="2825"/>
        <item x="2894"/>
        <item x="1596"/>
        <item x="464"/>
        <item x="2525"/>
        <item x="2159"/>
        <item x="483"/>
        <item x="372"/>
        <item x="2588"/>
        <item x="2346"/>
        <item x="1121"/>
        <item x="2288"/>
        <item x="2502"/>
        <item x="430"/>
        <item x="1100"/>
        <item x="2693"/>
        <item x="1036"/>
        <item x="2141"/>
        <item x="2443"/>
        <item x="1994"/>
        <item x="2537"/>
        <item x="1798"/>
        <item x="2229"/>
        <item x="2377"/>
        <item x="2149"/>
        <item x="2573"/>
        <item x="2373"/>
        <item x="1578"/>
        <item x="898"/>
        <item x="1011"/>
        <item x="2095"/>
        <item x="302"/>
        <item x="2786"/>
        <item x="2639"/>
        <item x="1448"/>
        <item x="2497"/>
        <item x="314"/>
        <item x="1344"/>
        <item x="169"/>
        <item x="1104"/>
        <item x="2198"/>
        <item x="1118"/>
        <item x="1600"/>
        <item x="1325"/>
        <item x="2231"/>
        <item x="2109"/>
        <item x="2823"/>
        <item x="2620"/>
        <item x="1095"/>
        <item x="2251"/>
        <item x="1858"/>
        <item x="1727"/>
        <item x="1839"/>
        <item x="2655"/>
        <item x="2505"/>
        <item x="1426"/>
        <item x="2317"/>
        <item x="1674"/>
        <item x="2113"/>
        <item x="474"/>
        <item x="2174"/>
        <item x="1886"/>
        <item x="1507"/>
        <item x="2065"/>
        <item x="2010"/>
        <item x="1249"/>
        <item x="1228"/>
        <item x="1103"/>
        <item x="2904"/>
        <item x="2216"/>
        <item x="1474"/>
        <item x="2354"/>
        <item x="2238"/>
        <item x="2906"/>
        <item x="2480"/>
        <item x="2061"/>
        <item x="2128"/>
        <item x="2412"/>
        <item x="2318"/>
        <item x="1999"/>
        <item x="1356"/>
        <item x="1431"/>
        <item x="2599"/>
        <item x="966"/>
        <item x="18"/>
        <item x="2470"/>
        <item x="2699"/>
        <item x="2067"/>
        <item x="2044"/>
        <item x="2695"/>
        <item x="403"/>
        <item x="2087"/>
        <item x="1709"/>
        <item x="2343"/>
        <item x="2530"/>
        <item x="1866"/>
        <item x="2150"/>
        <item x="2246"/>
        <item x="2172"/>
        <item x="1916"/>
        <item x="1873"/>
        <item x="1520"/>
        <item x="1784"/>
        <item x="1606"/>
        <item x="1691"/>
        <item x="2861"/>
        <item x="1381"/>
        <item x="850"/>
        <item x="2759"/>
        <item x="2570"/>
        <item x="990"/>
        <item x="2691"/>
        <item x="1333"/>
        <item x="225"/>
        <item x="82"/>
        <item x="4"/>
        <item x="459"/>
        <item x="1575"/>
        <item x="2648"/>
        <item x="2711"/>
        <item x="2303"/>
        <item x="2014"/>
        <item x="2804"/>
        <item x="582"/>
        <item x="964"/>
        <item x="1205"/>
        <item x="1305"/>
        <item x="480"/>
        <item x="1444"/>
        <item x="2254"/>
        <item x="1483"/>
        <item x="884"/>
        <item x="2279"/>
        <item x="1465"/>
        <item x="551"/>
        <item x="2755"/>
        <item x="2322"/>
        <item x="2798"/>
        <item x="1238"/>
        <item x="274"/>
        <item x="384"/>
        <item x="727"/>
        <item x="381"/>
        <item x="13"/>
        <item x="995"/>
        <item x="2051"/>
        <item x="2750"/>
        <item x="1946"/>
        <item x="2675"/>
        <item x="1138"/>
        <item x="655"/>
        <item x="2371"/>
        <item x="696"/>
        <item x="1621"/>
        <item x="1107"/>
        <item x="1528"/>
        <item x="2414"/>
        <item x="425"/>
        <item x="1793"/>
        <item x="1720"/>
        <item x="501"/>
        <item x="541"/>
        <item x="1816"/>
        <item x="777"/>
        <item x="2017"/>
        <item x="1366"/>
        <item x="1317"/>
        <item x="549"/>
        <item x="2830"/>
        <item x="1028"/>
        <item x="1151"/>
        <item x="968"/>
        <item x="1056"/>
        <item x="1049"/>
        <item x="2767"/>
        <item x="2233"/>
        <item x="419"/>
        <item x="1616"/>
        <item x="2015"/>
        <item x="1881"/>
        <item x="1415"/>
        <item x="1288"/>
        <item x="1541"/>
        <item x="129"/>
        <item x="616"/>
        <item x="1401"/>
        <item x="93"/>
        <item x="1353"/>
        <item x="787"/>
        <item x="2342"/>
        <item x="2143"/>
        <item x="120"/>
        <item x="1181"/>
        <item x="1966"/>
        <item x="135"/>
        <item x="2163"/>
        <item x="1952"/>
        <item x="1747"/>
        <item x="1278"/>
        <item x="1200"/>
        <item x="2734"/>
        <item x="1114"/>
        <item x="492"/>
        <item x="140"/>
        <item x="719"/>
        <item x="2445"/>
        <item x="199"/>
        <item x="2293"/>
        <item x="2273"/>
        <item x="2733"/>
        <item x="1119"/>
        <item x="1721"/>
        <item x="776"/>
        <item x="90"/>
        <item x="1070"/>
        <item x="2183"/>
        <item x="387"/>
        <item x="1530"/>
        <item x="2484"/>
        <item x="1246"/>
        <item x="2491"/>
        <item x="2400"/>
        <item x="247"/>
        <item x="499"/>
        <item x="2668"/>
        <item x="1142"/>
        <item x="19"/>
        <item x="1939"/>
        <item x="2858"/>
        <item x="2410"/>
        <item x="2657"/>
        <item x="441"/>
        <item x="1287"/>
        <item x="1905"/>
        <item x="2752"/>
        <item x="2232"/>
        <item x="1984"/>
        <item x="1733"/>
        <item x="101"/>
        <item x="1772"/>
        <item x="2031"/>
        <item x="190"/>
        <item x="957"/>
        <item x="2875"/>
        <item x="1211"/>
        <item x="2069"/>
        <item x="1475"/>
        <item x="1811"/>
        <item x="1730"/>
        <item x="781"/>
        <item x="2635"/>
        <item x="651"/>
        <item x="1414"/>
        <item x="1041"/>
        <item x="2309"/>
        <item x="1529"/>
        <item x="2291"/>
        <item x="2739"/>
        <item x="188"/>
        <item x="2680"/>
        <item x="445"/>
        <item x="1137"/>
        <item x="189"/>
        <item x="597"/>
        <item x="2899"/>
        <item x="373"/>
        <item x="754"/>
        <item x="164"/>
        <item x="1379"/>
        <item x="347"/>
        <item x="1838"/>
        <item x="99"/>
        <item x="929"/>
        <item x="299"/>
        <item x="641"/>
        <item x="1646"/>
        <item x="2612"/>
        <item x="2496"/>
        <item x="1330"/>
        <item x="1196"/>
        <item x="828"/>
        <item x="386"/>
        <item x="1587"/>
        <item x="1074"/>
        <item x="788"/>
        <item x="1370"/>
        <item x="204"/>
        <item x="548"/>
        <item x="424"/>
        <item x="814"/>
        <item x="1424"/>
        <item x="2023"/>
        <item x="2809"/>
        <item x="2218"/>
        <item x="1168"/>
        <item x="630"/>
        <item x="1633"/>
        <item x="438"/>
        <item x="1785"/>
        <item x="1467"/>
        <item x="235"/>
        <item x="1944"/>
        <item x="2778"/>
        <item x="1758"/>
        <item x="2605"/>
        <item x="1262"/>
        <item x="1013"/>
        <item x="1512"/>
        <item x="1686"/>
        <item x="1242"/>
        <item x="1834"/>
        <item x="2826"/>
        <item x="159"/>
        <item x="1860"/>
        <item x="1619"/>
        <item x="1795"/>
        <item x="958"/>
        <item x="792"/>
        <item x="2386"/>
        <item x="1525"/>
        <item x="1998"/>
        <item x="1219"/>
        <item x="2827"/>
        <item x="1690"/>
        <item x="666"/>
        <item x="1269"/>
        <item x="573"/>
        <item x="1531"/>
        <item x="970"/>
        <item x="2185"/>
        <item x="2500"/>
        <item x="1640"/>
        <item x="1251"/>
        <item x="2776"/>
        <item x="442"/>
        <item x="2202"/>
        <item x="986"/>
        <item x="208"/>
        <item x="606"/>
        <item x="1780"/>
        <item x="2228"/>
        <item x="537"/>
        <item x="595"/>
        <item x="2146"/>
        <item x="857"/>
        <item x="875"/>
        <item x="1341"/>
        <item x="1113"/>
        <item x="2215"/>
        <item x="1105"/>
        <item x="902"/>
        <item x="1411"/>
        <item x="2002"/>
        <item x="2131"/>
        <item x="2207"/>
        <item x="16"/>
        <item x="1918"/>
        <item x="221"/>
        <item x="1631"/>
        <item x="2206"/>
        <item x="1789"/>
        <item x="1372"/>
        <item x="28"/>
        <item x="2805"/>
        <item x="1442"/>
        <item x="2026"/>
        <item x="1490"/>
        <item x="1388"/>
        <item x="2122"/>
        <item x="1009"/>
        <item x="712"/>
        <item x="241"/>
        <item x="319"/>
        <item x="2889"/>
        <item x="2566"/>
        <item x="2624"/>
        <item x="600"/>
        <item x="2690"/>
        <item x="1352"/>
        <item x="2488"/>
        <item x="1767"/>
        <item x="1518"/>
        <item x="1386"/>
        <item x="2243"/>
        <item x="2810"/>
        <item x="1960"/>
        <item x="817"/>
        <item x="33"/>
        <item x="147"/>
        <item x="1774"/>
        <item x="1771"/>
        <item x="1586"/>
        <item x="2882"/>
        <item x="2509"/>
        <item x="1576"/>
        <item x="952"/>
        <item x="1086"/>
        <item x="1192"/>
        <item x="2837"/>
        <item x="2280"/>
        <item x="2870"/>
        <item x="1420"/>
        <item x="44"/>
        <item x="2047"/>
        <item x="1022"/>
        <item x="1354"/>
        <item x="1585"/>
        <item x="39"/>
        <item x="879"/>
        <item x="1339"/>
        <item x="401"/>
        <item x="1719"/>
        <item x="2485"/>
        <item x="1697"/>
        <item x="69"/>
        <item x="48"/>
        <item x="1413"/>
        <item x="102"/>
        <item x="1081"/>
        <item x="2769"/>
        <item x="2843"/>
        <item x="1777"/>
        <item x="677"/>
        <item x="1990"/>
        <item x="1290"/>
        <item x="2475"/>
        <item x="157"/>
        <item x="883"/>
        <item x="1989"/>
        <item x="344"/>
        <item x="1815"/>
        <item x="2187"/>
        <item x="810"/>
        <item x="506"/>
        <item x="1416"/>
        <item x="380"/>
        <item x="148"/>
        <item x="945"/>
        <item x="511"/>
        <item x="1971"/>
        <item x="608"/>
        <item x="2529"/>
        <item x="42"/>
        <item x="530"/>
        <item x="758"/>
        <item x="449"/>
        <item x="2259"/>
        <item x="1350"/>
        <item x="2636"/>
        <item x="343"/>
        <item x="846"/>
        <item x="644"/>
        <item x="724"/>
        <item x="772"/>
        <item x="410"/>
        <item x="700"/>
        <item x="2250"/>
        <item x="268"/>
        <item x="269"/>
        <item x="1752"/>
        <item x="370"/>
        <item x="2835"/>
        <item x="58"/>
        <item x="1062"/>
        <item x="1713"/>
        <item x="2515"/>
        <item x="2024"/>
        <item x="1149"/>
        <item x="2099"/>
        <item x="714"/>
        <item x="2528"/>
        <item x="1781"/>
        <item x="2729"/>
        <item x="1859"/>
        <item x="889"/>
        <item x="2666"/>
        <item x="2212"/>
        <item x="2802"/>
        <item x="662"/>
        <item x="2883"/>
        <item x="892"/>
        <item x="1088"/>
        <item x="1837"/>
        <item x="2201"/>
        <item x="2032"/>
        <item x="1821"/>
        <item x="2338"/>
        <item x="747"/>
        <item x="2845"/>
        <item x="721"/>
        <item x="1874"/>
        <item x="576"/>
        <item x="2316"/>
        <item t="default"/>
      </items>
      <autoSortScope>
        <pivotArea dataOnly="0" outline="0" fieldPosition="0">
          <references count="1">
            <reference field="4294967294" count="1" selected="0">
              <x v="0"/>
            </reference>
          </references>
        </pivotArea>
      </autoSortScope>
    </pivotField>
    <pivotField showAll="0"/>
    <pivotField axis="axisRow" showAll="0">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pivotField>
    <pivotField showAll="0"/>
    <pivotField showAll="0"/>
    <pivotField showAll="0"/>
    <pivotField showAll="0"/>
    <pivotField showAll="0"/>
    <pivotField showAll="0"/>
    <pivotField numFmtId="164" showAll="0"/>
    <pivotField showAll="0"/>
    <pivotField showAll="0"/>
    <pivotField showAll="0"/>
  </pivotFields>
  <rowFields count="2">
    <field x="7"/>
    <field x="9"/>
  </rowFields>
  <rowItems count="9861">
    <i>
      <x v="2876"/>
    </i>
    <i r="1">
      <x v="157"/>
    </i>
    <i r="1">
      <x v="359"/>
    </i>
    <i r="1">
      <x v="475"/>
    </i>
    <i r="1">
      <x v="476"/>
    </i>
    <i r="1">
      <x v="708"/>
    </i>
    <i r="1">
      <x v="781"/>
    </i>
    <i r="1">
      <x v="861"/>
    </i>
    <i r="1">
      <x v="910"/>
    </i>
    <i r="1">
      <x v="1194"/>
    </i>
    <i r="1">
      <x v="1234"/>
    </i>
    <i r="1">
      <x v="1266"/>
    </i>
    <i r="1">
      <x v="1383"/>
    </i>
    <i r="1">
      <x v="1459"/>
    </i>
    <i r="1">
      <x v="1733"/>
    </i>
    <i r="1">
      <x v="1809"/>
    </i>
    <i r="1">
      <x v="2009"/>
    </i>
    <i r="1">
      <x v="2146"/>
    </i>
    <i r="1">
      <x v="2322"/>
    </i>
    <i r="1">
      <x v="2351"/>
    </i>
    <i r="1">
      <x v="2706"/>
    </i>
    <i r="1">
      <x v="2728"/>
    </i>
    <i>
      <x v="504"/>
    </i>
    <i r="1">
      <x v="52"/>
    </i>
    <i r="1">
      <x v="131"/>
    </i>
    <i r="1">
      <x v="286"/>
    </i>
    <i r="1">
      <x v="472"/>
    </i>
    <i r="1">
      <x v="812"/>
    </i>
    <i r="1">
      <x v="972"/>
    </i>
    <i r="1">
      <x v="1266"/>
    </i>
    <i r="1">
      <x v="1282"/>
    </i>
    <i r="1">
      <x v="1457"/>
    </i>
    <i r="1">
      <x v="1469"/>
    </i>
    <i r="1">
      <x v="1567"/>
    </i>
    <i r="1">
      <x v="1758"/>
    </i>
    <i r="1">
      <x v="1903"/>
    </i>
    <i r="1">
      <x v="2270"/>
    </i>
    <i r="1">
      <x v="2351"/>
    </i>
    <i r="1">
      <x v="2590"/>
    </i>
    <i>
      <x v="2627"/>
    </i>
    <i r="1">
      <x v="431"/>
    </i>
    <i r="1">
      <x v="530"/>
    </i>
    <i r="1">
      <x v="549"/>
    </i>
    <i r="1">
      <x v="644"/>
    </i>
    <i r="1">
      <x v="678"/>
    </i>
    <i r="1">
      <x v="759"/>
    </i>
    <i r="1">
      <x v="929"/>
    </i>
    <i r="1">
      <x v="939"/>
    </i>
    <i r="1">
      <x v="966"/>
    </i>
    <i r="1">
      <x v="1080"/>
    </i>
    <i r="1">
      <x v="1142"/>
    </i>
    <i r="1">
      <x v="1180"/>
    </i>
    <i r="1">
      <x v="1567"/>
    </i>
    <i r="1">
      <x v="1579"/>
    </i>
    <i r="1">
      <x v="1718"/>
    </i>
    <i r="1">
      <x v="1806"/>
    </i>
    <i r="1">
      <x v="2167"/>
    </i>
    <i r="1">
      <x v="2286"/>
    </i>
    <i r="1">
      <x v="2585"/>
    </i>
    <i r="1">
      <x v="2590"/>
    </i>
    <i r="1">
      <x v="2638"/>
    </i>
    <i>
      <x v="718"/>
    </i>
    <i r="1">
      <x v="191"/>
    </i>
    <i r="1">
      <x v="338"/>
    </i>
    <i r="1">
      <x v="375"/>
    </i>
    <i r="1">
      <x v="515"/>
    </i>
    <i r="1">
      <x v="546"/>
    </i>
    <i r="1">
      <x v="727"/>
    </i>
    <i r="1">
      <x v="750"/>
    </i>
    <i r="1">
      <x v="1009"/>
    </i>
    <i r="1">
      <x v="1064"/>
    </i>
    <i r="1">
      <x v="1268"/>
    </i>
    <i r="1">
      <x v="1273"/>
    </i>
    <i r="1">
      <x v="1277"/>
    </i>
    <i r="1">
      <x v="1373"/>
    </i>
    <i r="1">
      <x v="1468"/>
    </i>
    <i r="1">
      <x v="1517"/>
    </i>
    <i r="1">
      <x v="1531"/>
    </i>
    <i r="1">
      <x v="1550"/>
    </i>
    <i r="1">
      <x v="1790"/>
    </i>
    <i r="1">
      <x v="1865"/>
    </i>
    <i r="1">
      <x v="1872"/>
    </i>
    <i r="1">
      <x v="2143"/>
    </i>
    <i r="1">
      <x v="2245"/>
    </i>
    <i r="1">
      <x v="2401"/>
    </i>
    <i r="1">
      <x v="2568"/>
    </i>
    <i r="1">
      <x v="2676"/>
    </i>
    <i>
      <x v="2405"/>
    </i>
    <i r="1">
      <x v="49"/>
    </i>
    <i r="1">
      <x v="416"/>
    </i>
    <i r="1">
      <x v="528"/>
    </i>
    <i r="1">
      <x v="655"/>
    </i>
    <i r="1">
      <x v="820"/>
    </i>
    <i r="1">
      <x v="967"/>
    </i>
    <i r="1">
      <x v="1213"/>
    </i>
    <i r="1">
      <x v="1517"/>
    </i>
    <i r="1">
      <x v="1770"/>
    </i>
    <i r="1">
      <x v="1792"/>
    </i>
    <i r="1">
      <x v="1833"/>
    </i>
    <i r="1">
      <x v="2261"/>
    </i>
    <i r="1">
      <x v="2462"/>
    </i>
    <i r="1">
      <x v="2585"/>
    </i>
    <i r="1">
      <x v="2590"/>
    </i>
    <i r="1">
      <x v="2607"/>
    </i>
    <i r="1">
      <x v="2647"/>
    </i>
    <i r="1">
      <x v="2671"/>
    </i>
    <i>
      <x v="2302"/>
    </i>
    <i r="1">
      <x v="157"/>
    </i>
    <i r="1">
      <x v="431"/>
    </i>
    <i r="1">
      <x v="611"/>
    </i>
    <i r="1">
      <x v="622"/>
    </i>
    <i r="1">
      <x v="835"/>
    </i>
    <i r="1">
      <x v="939"/>
    </i>
    <i r="1">
      <x v="1139"/>
    </i>
    <i r="1">
      <x v="1336"/>
    </i>
    <i r="1">
      <x v="1567"/>
    </i>
    <i r="1">
      <x v="1758"/>
    </i>
    <i r="1">
      <x v="1821"/>
    </i>
    <i r="1">
      <x v="1825"/>
    </i>
    <i r="1">
      <x v="1864"/>
    </i>
    <i r="1">
      <x v="1959"/>
    </i>
    <i r="1">
      <x v="1976"/>
    </i>
    <i r="1">
      <x v="2001"/>
    </i>
    <i r="1">
      <x v="2261"/>
    </i>
    <i r="1">
      <x v="2482"/>
    </i>
    <i r="1">
      <x v="2583"/>
    </i>
    <i r="1">
      <x v="2585"/>
    </i>
    <i>
      <x v="2626"/>
    </i>
    <i r="1">
      <x v="378"/>
    </i>
    <i r="1">
      <x v="467"/>
    </i>
    <i r="1">
      <x v="869"/>
    </i>
    <i r="1">
      <x v="887"/>
    </i>
    <i r="1">
      <x v="1074"/>
    </i>
    <i r="1">
      <x v="1179"/>
    </i>
    <i r="1">
      <x v="1193"/>
    </i>
    <i r="1">
      <x v="1356"/>
    </i>
    <i r="1">
      <x v="1357"/>
    </i>
    <i r="1">
      <x v="1758"/>
    </i>
    <i r="1">
      <x v="1821"/>
    </i>
    <i r="1">
      <x v="2079"/>
    </i>
    <i r="1">
      <x v="2240"/>
    </i>
    <i r="1">
      <x v="2317"/>
    </i>
    <i r="1">
      <x v="2469"/>
    </i>
    <i r="1">
      <x v="2529"/>
    </i>
    <i>
      <x v="1344"/>
    </i>
    <i r="1">
      <x v="157"/>
    </i>
    <i r="1">
      <x v="175"/>
    </i>
    <i r="1">
      <x v="359"/>
    </i>
    <i r="1">
      <x v="373"/>
    </i>
    <i r="1">
      <x v="475"/>
    </i>
    <i r="1">
      <x v="611"/>
    </i>
    <i r="1">
      <x v="881"/>
    </i>
    <i r="1">
      <x v="1116"/>
    </i>
    <i r="1">
      <x v="1213"/>
    </i>
    <i r="1">
      <x v="1357"/>
    </i>
    <i r="1">
      <x v="1477"/>
    </i>
    <i r="1">
      <x v="1588"/>
    </i>
    <i r="1">
      <x v="1770"/>
    </i>
    <i r="1">
      <x v="1774"/>
    </i>
    <i r="1">
      <x v="1821"/>
    </i>
    <i r="1">
      <x v="1959"/>
    </i>
    <i r="1">
      <x v="2199"/>
    </i>
    <i r="1">
      <x v="2482"/>
    </i>
    <i r="1">
      <x v="2525"/>
    </i>
    <i r="1">
      <x v="2647"/>
    </i>
    <i>
      <x v="212"/>
    </i>
    <i r="1">
      <x v="23"/>
    </i>
    <i r="1">
      <x v="29"/>
    </i>
    <i r="1">
      <x v="225"/>
    </i>
    <i r="1">
      <x v="249"/>
    </i>
    <i r="1">
      <x v="324"/>
    </i>
    <i r="1">
      <x v="678"/>
    </i>
    <i r="1">
      <x v="1246"/>
    </i>
    <i r="1">
      <x v="1821"/>
    </i>
    <i r="1">
      <x v="1950"/>
    </i>
    <i r="1">
      <x v="2167"/>
    </i>
    <i r="1">
      <x v="2199"/>
    </i>
    <i r="1">
      <x v="2210"/>
    </i>
    <i r="1">
      <x v="2220"/>
    </i>
    <i r="1">
      <x v="2459"/>
    </i>
    <i r="1">
      <x v="2689"/>
    </i>
    <i r="1">
      <x v="2710"/>
    </i>
    <i>
      <x v="2711"/>
    </i>
    <i r="1">
      <x v="51"/>
    </i>
    <i r="1">
      <x v="97"/>
    </i>
    <i r="1">
      <x v="475"/>
    </i>
    <i r="1">
      <x v="778"/>
    </i>
    <i r="1">
      <x v="785"/>
    </i>
    <i r="1">
      <x v="1026"/>
    </i>
    <i r="1">
      <x v="1299"/>
    </i>
    <i r="1">
      <x v="1720"/>
    </i>
    <i r="1">
      <x v="1810"/>
    </i>
    <i r="1">
      <x v="1833"/>
    </i>
    <i r="1">
      <x v="2052"/>
    </i>
    <i r="1">
      <x v="2725"/>
    </i>
    <i>
      <x v="1811"/>
    </i>
    <i r="1">
      <x v="113"/>
    </i>
    <i r="1">
      <x v="177"/>
    </i>
    <i r="1">
      <x v="530"/>
    </i>
    <i r="1">
      <x v="916"/>
    </i>
    <i r="1">
      <x v="1567"/>
    </i>
    <i r="1">
      <x v="1959"/>
    </i>
    <i r="1">
      <x v="2051"/>
    </i>
    <i r="1">
      <x v="2199"/>
    </i>
    <i r="1">
      <x v="2527"/>
    </i>
    <i r="1">
      <x v="2713"/>
    </i>
    <i>
      <x v="2055"/>
    </i>
    <i r="1">
      <x v="11"/>
    </i>
    <i r="1">
      <x v="37"/>
    </i>
    <i r="1">
      <x v="157"/>
    </i>
    <i r="1">
      <x v="388"/>
    </i>
    <i r="1">
      <x v="475"/>
    </i>
    <i r="1">
      <x v="760"/>
    </i>
    <i r="1">
      <x v="970"/>
    </i>
    <i r="1">
      <x v="1329"/>
    </i>
    <i r="1">
      <x v="1332"/>
    </i>
    <i r="1">
      <x v="1469"/>
    </i>
    <i r="1">
      <x v="1815"/>
    </i>
    <i r="1">
      <x v="1959"/>
    </i>
    <i r="1">
      <x v="2351"/>
    </i>
    <i r="1">
      <x v="2401"/>
    </i>
    <i r="1">
      <x v="2585"/>
    </i>
    <i r="1">
      <x v="2647"/>
    </i>
    <i r="1">
      <x v="2729"/>
    </i>
    <i>
      <x v="909"/>
    </i>
    <i r="1">
      <x v="37"/>
    </i>
    <i r="1">
      <x v="146"/>
    </i>
    <i r="1">
      <x v="239"/>
    </i>
    <i r="1">
      <x v="522"/>
    </i>
    <i r="1">
      <x v="899"/>
    </i>
    <i r="1">
      <x v="909"/>
    </i>
    <i r="1">
      <x v="1087"/>
    </i>
    <i r="1">
      <x v="1156"/>
    </i>
    <i r="1">
      <x v="1357"/>
    </i>
    <i r="1">
      <x v="1368"/>
    </i>
    <i r="1">
      <x v="1374"/>
    </i>
    <i r="1">
      <x v="1411"/>
    </i>
    <i r="1">
      <x v="1759"/>
    </i>
    <i r="1">
      <x v="1834"/>
    </i>
    <i r="1">
      <x v="2170"/>
    </i>
    <i r="1">
      <x v="2312"/>
    </i>
    <i r="1">
      <x v="2590"/>
    </i>
    <i>
      <x v="2548"/>
    </i>
    <i r="1">
      <x v="71"/>
    </i>
    <i r="1">
      <x v="159"/>
    </i>
    <i r="1">
      <x v="514"/>
    </i>
    <i r="1">
      <x v="545"/>
    </i>
    <i r="1">
      <x v="622"/>
    </i>
    <i r="1">
      <x v="703"/>
    </i>
    <i r="1">
      <x v="946"/>
    </i>
    <i r="1">
      <x v="1267"/>
    </i>
    <i r="1">
      <x v="1280"/>
    </i>
    <i r="1">
      <x v="1332"/>
    </i>
    <i r="1">
      <x v="1547"/>
    </i>
    <i r="1">
      <x v="2542"/>
    </i>
    <i r="1">
      <x v="2627"/>
    </i>
    <i r="1">
      <x v="2698"/>
    </i>
    <i>
      <x v="2571"/>
    </i>
    <i r="1">
      <x v="135"/>
    </i>
    <i r="1">
      <x v="405"/>
    </i>
    <i r="1">
      <x v="481"/>
    </i>
    <i r="1">
      <x v="678"/>
    </i>
    <i r="1">
      <x v="831"/>
    </i>
    <i r="1">
      <x v="856"/>
    </i>
    <i r="1">
      <x v="860"/>
    </i>
    <i r="1">
      <x v="896"/>
    </i>
    <i r="1">
      <x v="960"/>
    </i>
    <i r="1">
      <x v="1266"/>
    </i>
    <i r="1">
      <x v="1352"/>
    </i>
    <i r="1">
      <x v="1357"/>
    </i>
    <i r="1">
      <x v="1806"/>
    </i>
    <i r="1">
      <x v="1861"/>
    </i>
    <i r="1">
      <x v="2146"/>
    </i>
    <i r="1">
      <x v="2277"/>
    </i>
    <i>
      <x v="2374"/>
    </i>
    <i r="1">
      <x v="273"/>
    </i>
    <i r="1">
      <x v="284"/>
    </i>
    <i r="1">
      <x v="622"/>
    </i>
    <i r="1">
      <x v="939"/>
    </i>
    <i r="1">
      <x v="1213"/>
    </i>
    <i r="1">
      <x v="1239"/>
    </i>
    <i r="1">
      <x v="1329"/>
    </i>
    <i r="1">
      <x v="1806"/>
    </i>
    <i r="1">
      <x v="1821"/>
    </i>
    <i r="1">
      <x v="1828"/>
    </i>
    <i r="1">
      <x v="2142"/>
    </i>
    <i r="1">
      <x v="2457"/>
    </i>
    <i r="1">
      <x v="2590"/>
    </i>
    <i>
      <x v="2829"/>
    </i>
    <i r="1">
      <x v="175"/>
    </i>
    <i r="1">
      <x v="252"/>
    </i>
    <i r="1">
      <x v="324"/>
    </i>
    <i r="1">
      <x v="574"/>
    </i>
    <i r="1">
      <x v="693"/>
    </i>
    <i r="1">
      <x v="1074"/>
    </i>
    <i r="1">
      <x v="1116"/>
    </i>
    <i r="1">
      <x v="1139"/>
    </i>
    <i r="1">
      <x v="1442"/>
    </i>
    <i r="1">
      <x v="1842"/>
    </i>
    <i r="1">
      <x v="1866"/>
    </i>
    <i r="1">
      <x v="1953"/>
    </i>
    <i r="1">
      <x v="2129"/>
    </i>
    <i r="1">
      <x v="2179"/>
    </i>
    <i r="1">
      <x v="2489"/>
    </i>
    <i r="1">
      <x v="2698"/>
    </i>
    <i>
      <x v="2281"/>
    </i>
    <i r="1">
      <x v="257"/>
    </i>
    <i r="1">
      <x v="265"/>
    </i>
    <i r="1">
      <x v="328"/>
    </i>
    <i r="1">
      <x v="359"/>
    </i>
    <i r="1">
      <x v="726"/>
    </i>
    <i r="1">
      <x v="775"/>
    </i>
    <i r="1">
      <x v="891"/>
    </i>
    <i r="1">
      <x v="1022"/>
    </i>
    <i r="1">
      <x v="1113"/>
    </i>
    <i r="1">
      <x v="1435"/>
    </i>
    <i r="1">
      <x v="1770"/>
    </i>
    <i r="1">
      <x v="2177"/>
    </i>
    <i>
      <x v="2528"/>
    </i>
    <i r="1">
      <x v="73"/>
    </i>
    <i r="1">
      <x v="122"/>
    </i>
    <i r="1">
      <x v="144"/>
    </i>
    <i r="1">
      <x v="1087"/>
    </i>
    <i r="1">
      <x v="1794"/>
    </i>
    <i r="1">
      <x v="1815"/>
    </i>
    <i r="1">
      <x v="1953"/>
    </i>
    <i r="1">
      <x v="2051"/>
    </i>
    <i r="1">
      <x v="2096"/>
    </i>
    <i r="1">
      <x v="2145"/>
    </i>
    <i r="1">
      <x v="2170"/>
    </i>
    <i r="1">
      <x v="2187"/>
    </i>
    <i r="1">
      <x v="2344"/>
    </i>
    <i r="1">
      <x v="2387"/>
    </i>
    <i r="1">
      <x v="2571"/>
    </i>
    <i r="1">
      <x v="2630"/>
    </i>
    <i r="1">
      <x v="2670"/>
    </i>
    <i>
      <x v="319"/>
    </i>
    <i r="1">
      <x v="37"/>
    </i>
    <i r="1">
      <x v="496"/>
    </i>
    <i r="1">
      <x v="546"/>
    </i>
    <i r="1">
      <x v="1281"/>
    </i>
    <i r="1">
      <x v="1296"/>
    </i>
    <i r="1">
      <x v="1336"/>
    </i>
    <i r="1">
      <x v="1469"/>
    </i>
    <i r="1">
      <x v="1815"/>
    </i>
    <i r="1">
      <x v="1828"/>
    </i>
    <i r="1">
      <x v="1959"/>
    </i>
    <i r="1">
      <x v="2028"/>
    </i>
    <i r="1">
      <x v="2116"/>
    </i>
    <i r="1">
      <x v="2148"/>
    </i>
    <i r="1">
      <x v="2567"/>
    </i>
    <i r="1">
      <x v="2585"/>
    </i>
    <i r="1">
      <x v="2590"/>
    </i>
    <i>
      <x v="2320"/>
    </i>
    <i r="1">
      <x v="51"/>
    </i>
    <i r="1">
      <x v="260"/>
    </i>
    <i r="1">
      <x v="324"/>
    </i>
    <i r="1">
      <x v="353"/>
    </i>
    <i r="1">
      <x v="713"/>
    </i>
    <i r="1">
      <x v="1026"/>
    </i>
    <i r="1">
      <x v="1052"/>
    </i>
    <i r="1">
      <x v="1156"/>
    </i>
    <i r="1">
      <x v="1266"/>
    </i>
    <i r="1">
      <x v="1670"/>
    </i>
    <i r="1">
      <x v="1821"/>
    </i>
    <i r="1">
      <x v="1903"/>
    </i>
    <i r="1">
      <x v="2193"/>
    </i>
    <i r="1">
      <x v="2585"/>
    </i>
    <i r="1">
      <x v="2702"/>
    </i>
    <i>
      <x v="2786"/>
    </i>
    <i r="1">
      <x v="324"/>
    </i>
    <i r="1">
      <x v="360"/>
    </i>
    <i r="1">
      <x v="435"/>
    </i>
    <i r="1">
      <x v="622"/>
    </i>
    <i r="1">
      <x v="693"/>
    </i>
    <i r="1">
      <x v="862"/>
    </i>
    <i r="1">
      <x v="1440"/>
    </i>
    <i r="1">
      <x v="1469"/>
    </i>
    <i r="1">
      <x v="2199"/>
    </i>
    <i r="1">
      <x v="2210"/>
    </i>
    <i r="1">
      <x v="2585"/>
    </i>
    <i r="1">
      <x v="2711"/>
    </i>
    <i>
      <x v="2840"/>
    </i>
    <i r="1">
      <x v="253"/>
    </i>
    <i r="1">
      <x v="291"/>
    </i>
    <i r="1">
      <x v="438"/>
    </i>
    <i r="1">
      <x v="570"/>
    </i>
    <i r="1">
      <x v="693"/>
    </i>
    <i r="1">
      <x v="952"/>
    </i>
    <i r="1">
      <x v="1692"/>
    </i>
    <i r="1">
      <x v="1767"/>
    </i>
    <i r="1">
      <x v="1777"/>
    </i>
    <i r="1">
      <x v="1806"/>
    </i>
    <i r="1">
      <x v="1836"/>
    </i>
    <i r="1">
      <x v="1946"/>
    </i>
    <i r="1">
      <x v="2116"/>
    </i>
    <i>
      <x v="1866"/>
    </i>
    <i r="1">
      <x v="216"/>
    </i>
    <i r="1">
      <x v="670"/>
    </i>
    <i r="1">
      <x v="862"/>
    </i>
    <i r="1">
      <x v="990"/>
    </i>
    <i r="1">
      <x v="1164"/>
    </i>
    <i r="1">
      <x v="1239"/>
    </i>
    <i r="1">
      <x v="1256"/>
    </i>
    <i r="1">
      <x v="1322"/>
    </i>
    <i r="1">
      <x v="1669"/>
    </i>
    <i r="1">
      <x v="2102"/>
    </i>
    <i r="1">
      <x v="2179"/>
    </i>
    <i r="1">
      <x v="2409"/>
    </i>
    <i r="1">
      <x v="2416"/>
    </i>
    <i r="1">
      <x v="2532"/>
    </i>
    <i r="1">
      <x v="2647"/>
    </i>
    <i r="1">
      <x v="2716"/>
    </i>
    <i>
      <x v="2257"/>
    </i>
    <i r="1">
      <x v="112"/>
    </i>
    <i r="1">
      <x v="324"/>
    </i>
    <i r="1">
      <x v="859"/>
    </i>
    <i r="1">
      <x v="1263"/>
    </i>
    <i r="1">
      <x v="1446"/>
    </i>
    <i r="1">
      <x v="1529"/>
    </i>
    <i r="1">
      <x v="1874"/>
    </i>
    <i r="1">
      <x v="2202"/>
    </i>
    <i r="1">
      <x v="2437"/>
    </i>
    <i r="1">
      <x v="2470"/>
    </i>
    <i r="1">
      <x v="2489"/>
    </i>
    <i r="1">
      <x v="2549"/>
    </i>
    <i r="1">
      <x v="2647"/>
    </i>
    <i>
      <x v="1644"/>
    </i>
    <i r="1">
      <x v="164"/>
    </i>
    <i r="1">
      <x v="378"/>
    </i>
    <i r="1">
      <x v="785"/>
    </i>
    <i r="1">
      <x v="949"/>
    </i>
    <i r="1">
      <x v="960"/>
    </i>
    <i r="1">
      <x v="1164"/>
    </i>
    <i r="1">
      <x v="1299"/>
    </i>
    <i r="1">
      <x v="1334"/>
    </i>
    <i r="1">
      <x v="1357"/>
    </i>
    <i r="1">
      <x v="1366"/>
    </i>
    <i r="1">
      <x v="1373"/>
    </i>
    <i r="1">
      <x v="1475"/>
    </i>
    <i r="1">
      <x v="1667"/>
    </i>
    <i r="1">
      <x v="2167"/>
    </i>
    <i r="1">
      <x v="2576"/>
    </i>
    <i>
      <x v="605"/>
    </i>
    <i r="1">
      <x v="455"/>
    </i>
    <i r="1">
      <x v="1074"/>
    </i>
    <i r="1">
      <x v="1079"/>
    </i>
    <i r="1">
      <x v="1142"/>
    </i>
    <i r="1">
      <x v="1167"/>
    </i>
    <i r="1">
      <x v="1179"/>
    </i>
    <i r="1">
      <x v="1350"/>
    </i>
    <i r="1">
      <x v="1367"/>
    </i>
    <i r="1">
      <x v="1825"/>
    </i>
    <i r="1">
      <x v="1916"/>
    </i>
    <i r="1">
      <x v="2092"/>
    </i>
    <i r="1">
      <x v="2128"/>
    </i>
    <i r="1">
      <x v="2209"/>
    </i>
    <i r="1">
      <x v="2668"/>
    </i>
    <i>
      <x v="435"/>
    </i>
    <i r="1">
      <x v="18"/>
    </i>
    <i r="1">
      <x v="537"/>
    </i>
    <i r="1">
      <x v="581"/>
    </i>
    <i r="1">
      <x v="715"/>
    </i>
    <i r="1">
      <x v="948"/>
    </i>
    <i r="1">
      <x v="990"/>
    </i>
    <i r="1">
      <x v="1261"/>
    </i>
    <i r="1">
      <x v="1357"/>
    </i>
    <i r="1">
      <x v="1613"/>
    </i>
    <i r="1">
      <x v="1665"/>
    </i>
    <i r="1">
      <x v="2220"/>
    </i>
    <i r="1">
      <x v="2518"/>
    </i>
    <i>
      <x v="2393"/>
    </i>
    <i r="1">
      <x v="37"/>
    </i>
    <i r="1">
      <x v="51"/>
    </i>
    <i r="1">
      <x v="157"/>
    </i>
    <i r="1">
      <x v="1122"/>
    </i>
    <i r="1">
      <x v="1469"/>
    </i>
    <i r="1">
      <x v="1792"/>
    </i>
    <i r="1">
      <x v="1926"/>
    </i>
    <i r="1">
      <x v="2102"/>
    </i>
    <i r="1">
      <x v="2220"/>
    </i>
    <i r="1">
      <x v="2416"/>
    </i>
    <i r="1">
      <x v="2585"/>
    </i>
    <i r="1">
      <x v="2713"/>
    </i>
    <i>
      <x v="2269"/>
    </i>
    <i r="1">
      <x v="249"/>
    </i>
    <i r="1">
      <x v="324"/>
    </i>
    <i r="1">
      <x v="1627"/>
    </i>
    <i r="1">
      <x v="1765"/>
    </i>
    <i r="1">
      <x v="1792"/>
    </i>
    <i r="1">
      <x v="2056"/>
    </i>
    <i r="1">
      <x v="2179"/>
    </i>
    <i r="1">
      <x v="2341"/>
    </i>
    <i r="1">
      <x v="2489"/>
    </i>
    <i>
      <x v="2326"/>
    </i>
    <i r="1">
      <x v="108"/>
    </i>
    <i r="1">
      <x v="399"/>
    </i>
    <i r="1">
      <x v="533"/>
    </i>
    <i r="1">
      <x v="896"/>
    </i>
    <i r="1">
      <x v="1162"/>
    </i>
    <i r="1">
      <x v="1459"/>
    </i>
    <i r="1">
      <x v="1677"/>
    </i>
    <i r="1">
      <x v="1946"/>
    </i>
    <i r="1">
      <x v="2170"/>
    </i>
    <i r="1">
      <x v="2220"/>
    </i>
    <i r="1">
      <x v="2289"/>
    </i>
    <i r="1">
      <x v="2427"/>
    </i>
    <i r="1">
      <x v="2567"/>
    </i>
    <i r="1">
      <x v="2568"/>
    </i>
    <i>
      <x v="2452"/>
    </i>
    <i r="1">
      <x v="81"/>
    </i>
    <i r="1">
      <x v="252"/>
    </i>
    <i r="1">
      <x v="320"/>
    </i>
    <i r="1">
      <x v="359"/>
    </i>
    <i r="1">
      <x v="1058"/>
    </i>
    <i r="1">
      <x v="1469"/>
    </i>
    <i r="1">
      <x v="1579"/>
    </i>
    <i r="1">
      <x v="1642"/>
    </i>
    <i r="1">
      <x v="2387"/>
    </i>
    <i r="1">
      <x v="2576"/>
    </i>
    <i>
      <x v="1996"/>
    </i>
    <i r="1">
      <x v="150"/>
    </i>
    <i r="1">
      <x v="273"/>
    </i>
    <i r="1">
      <x v="284"/>
    </i>
    <i r="1">
      <x v="461"/>
    </i>
    <i r="1">
      <x v="475"/>
    </i>
    <i r="1">
      <x v="1017"/>
    </i>
    <i r="1">
      <x v="1239"/>
    </i>
    <i r="1">
      <x v="1579"/>
    </i>
    <i r="1">
      <x v="2086"/>
    </i>
    <i r="1">
      <x v="2128"/>
    </i>
    <i r="1">
      <x v="2199"/>
    </i>
    <i r="1">
      <x v="2306"/>
    </i>
    <i r="1">
      <x v="2315"/>
    </i>
    <i r="1">
      <x v="2451"/>
    </i>
    <i>
      <x v="1959"/>
    </i>
    <i r="1">
      <x v="37"/>
    </i>
    <i r="1">
      <x v="72"/>
    </i>
    <i r="1">
      <x v="157"/>
    </i>
    <i r="1">
      <x v="396"/>
    </i>
    <i r="1">
      <x v="537"/>
    </i>
    <i r="1">
      <x v="840"/>
    </i>
    <i r="1">
      <x v="990"/>
    </i>
    <i r="1">
      <x v="1041"/>
    </i>
    <i r="1">
      <x v="1125"/>
    </i>
    <i r="1">
      <x v="1266"/>
    </i>
    <i r="1">
      <x v="1357"/>
    </i>
    <i r="1">
      <x v="1889"/>
    </i>
    <i r="1">
      <x v="2578"/>
    </i>
    <i>
      <x v="2136"/>
    </i>
    <i r="1">
      <x v="166"/>
    </i>
    <i r="1">
      <x v="185"/>
    </i>
    <i r="1">
      <x v="350"/>
    </i>
    <i r="1">
      <x v="371"/>
    </i>
    <i r="1">
      <x v="751"/>
    </i>
    <i r="1">
      <x v="846"/>
    </i>
    <i r="1">
      <x v="1580"/>
    </i>
    <i r="1">
      <x v="1707"/>
    </i>
    <i r="1">
      <x v="2064"/>
    </i>
    <i r="1">
      <x v="2075"/>
    </i>
    <i r="1">
      <x v="2247"/>
    </i>
    <i r="1">
      <x v="2664"/>
    </i>
    <i>
      <x v="2166"/>
    </i>
    <i r="1">
      <x v="175"/>
    </i>
    <i r="1">
      <x v="700"/>
    </i>
    <i r="1">
      <x v="862"/>
    </i>
    <i r="1">
      <x v="913"/>
    </i>
    <i r="1">
      <x v="1134"/>
    </i>
    <i r="1">
      <x v="1196"/>
    </i>
    <i r="1">
      <x v="1290"/>
    </i>
    <i r="1">
      <x v="1379"/>
    </i>
    <i r="1">
      <x v="1821"/>
    </i>
    <i r="1">
      <x v="2065"/>
    </i>
    <i r="1">
      <x v="2255"/>
    </i>
    <i r="1">
      <x v="2344"/>
    </i>
    <i>
      <x v="1363"/>
    </i>
    <i r="1">
      <x v="24"/>
    </i>
    <i r="1">
      <x v="400"/>
    </i>
    <i r="1">
      <x v="453"/>
    </i>
    <i r="1">
      <x v="661"/>
    </i>
    <i r="1">
      <x v="1079"/>
    </i>
    <i r="1">
      <x v="1139"/>
    </i>
    <i r="1">
      <x v="1444"/>
    </i>
    <i r="1">
      <x v="1517"/>
    </i>
    <i r="1">
      <x v="1926"/>
    </i>
    <i r="1">
      <x v="2224"/>
    </i>
    <i r="1">
      <x v="2286"/>
    </i>
    <i>
      <x v="1106"/>
    </i>
    <i r="1">
      <x v="175"/>
    </i>
    <i r="1">
      <x v="249"/>
    </i>
    <i r="1">
      <x v="577"/>
    </i>
    <i r="1">
      <x v="939"/>
    </i>
    <i r="1">
      <x v="1469"/>
    </i>
    <i r="1">
      <x v="1473"/>
    </i>
    <i r="1">
      <x v="1923"/>
    </i>
    <i r="1">
      <x v="2210"/>
    </i>
    <i r="1">
      <x v="2220"/>
    </i>
    <i r="1">
      <x v="2645"/>
    </i>
    <i>
      <x v="1021"/>
    </i>
    <i r="1">
      <x v="354"/>
    </i>
    <i r="1">
      <x v="712"/>
    </i>
    <i r="1">
      <x v="1234"/>
    </i>
    <i r="1">
      <x v="1758"/>
    </i>
    <i r="1">
      <x v="1759"/>
    </i>
    <i r="1">
      <x v="1770"/>
    </i>
    <i r="1">
      <x v="1845"/>
    </i>
    <i r="1">
      <x v="1962"/>
    </i>
    <i r="1">
      <x v="2187"/>
    </i>
    <i r="1">
      <x v="2220"/>
    </i>
    <i r="1">
      <x v="2344"/>
    </i>
    <i r="1">
      <x v="2351"/>
    </i>
    <i r="1">
      <x v="2645"/>
    </i>
    <i r="1">
      <x v="2671"/>
    </i>
    <i>
      <x v="335"/>
    </i>
    <i r="1">
      <x v="181"/>
    </i>
    <i r="1">
      <x v="633"/>
    </i>
    <i r="1">
      <x v="693"/>
    </i>
    <i r="1">
      <x v="704"/>
    </i>
    <i r="1">
      <x v="896"/>
    </i>
    <i r="1">
      <x v="1510"/>
    </i>
    <i r="1">
      <x v="1629"/>
    </i>
    <i r="1">
      <x v="1903"/>
    </i>
    <i r="1">
      <x v="1945"/>
    </i>
    <i r="1">
      <x v="2167"/>
    </i>
    <i r="1">
      <x v="2170"/>
    </i>
    <i r="1">
      <x v="2201"/>
    </i>
    <i r="1">
      <x v="2387"/>
    </i>
    <i r="1">
      <x v="2600"/>
    </i>
    <i>
      <x v="690"/>
    </i>
    <i r="1">
      <x v="18"/>
    </i>
    <i r="1">
      <x v="415"/>
    </i>
    <i r="1">
      <x v="593"/>
    </i>
    <i r="1">
      <x v="1104"/>
    </i>
    <i r="1">
      <x v="1297"/>
    </i>
    <i r="1">
      <x v="1734"/>
    </i>
    <i r="1">
      <x v="1839"/>
    </i>
    <i>
      <x v="2364"/>
    </i>
    <i r="1">
      <x v="62"/>
    </i>
    <i r="1">
      <x v="166"/>
    </i>
    <i r="1">
      <x v="348"/>
    </i>
    <i r="1">
      <x v="369"/>
    </i>
    <i r="1">
      <x v="551"/>
    </i>
    <i r="1">
      <x v="560"/>
    </i>
    <i r="1">
      <x v="946"/>
    </i>
    <i r="1">
      <x v="1197"/>
    </i>
    <i r="1">
      <x v="1221"/>
    </i>
    <i r="1">
      <x v="1324"/>
    </i>
    <i r="1">
      <x v="2243"/>
    </i>
    <i>
      <x v="1960"/>
    </i>
    <i r="1">
      <x v="852"/>
    </i>
    <i r="1">
      <x v="885"/>
    </i>
    <i r="1">
      <x v="939"/>
    </i>
    <i r="1">
      <x v="1026"/>
    </i>
    <i r="1">
      <x v="1296"/>
    </i>
    <i r="1">
      <x v="1765"/>
    </i>
    <i r="1">
      <x v="1794"/>
    </i>
    <i r="1">
      <x v="1806"/>
    </i>
    <i r="1">
      <x v="1923"/>
    </i>
    <i r="1">
      <x v="2220"/>
    </i>
    <i r="1">
      <x v="2590"/>
    </i>
    <i>
      <x v="1868"/>
    </i>
    <i r="1">
      <x v="215"/>
    </i>
    <i r="1">
      <x v="324"/>
    </i>
    <i r="1">
      <x v="1278"/>
    </i>
    <i r="1">
      <x v="1720"/>
    </i>
    <i r="1">
      <x v="2322"/>
    </i>
    <i r="1">
      <x v="2344"/>
    </i>
    <i r="1">
      <x v="2401"/>
    </i>
    <i r="1">
      <x v="2711"/>
    </i>
    <i>
      <x v="782"/>
    </i>
    <i r="1">
      <x v="284"/>
    </i>
    <i r="1">
      <x v="441"/>
    </i>
    <i r="1">
      <x v="529"/>
    </i>
    <i r="1">
      <x v="622"/>
    </i>
    <i r="1">
      <x v="1027"/>
    </i>
    <i r="1">
      <x v="1041"/>
    </i>
    <i r="1">
      <x v="1567"/>
    </i>
    <i r="1">
      <x v="1765"/>
    </i>
    <i r="1">
      <x v="2191"/>
    </i>
    <i r="1">
      <x v="2576"/>
    </i>
    <i r="1">
      <x v="2585"/>
    </i>
    <i>
      <x v="739"/>
    </i>
    <i r="1">
      <x v="142"/>
    </i>
    <i r="1">
      <x v="450"/>
    </i>
    <i r="1">
      <x v="521"/>
    </i>
    <i r="1">
      <x v="749"/>
    </i>
    <i r="1">
      <x v="862"/>
    </i>
    <i r="1">
      <x v="937"/>
    </i>
    <i r="1">
      <x v="1024"/>
    </i>
    <i r="1">
      <x v="1411"/>
    </i>
    <i r="1">
      <x v="1598"/>
    </i>
    <i r="1">
      <x v="1665"/>
    </i>
    <i r="1">
      <x v="1947"/>
    </i>
    <i r="1">
      <x v="2304"/>
    </i>
    <i r="1">
      <x v="2701"/>
    </i>
    <i>
      <x v="1162"/>
    </i>
    <i r="1">
      <x v="157"/>
    </i>
    <i r="1">
      <x v="232"/>
    </i>
    <i r="1">
      <x v="453"/>
    </i>
    <i r="1">
      <x v="1016"/>
    </i>
    <i r="1">
      <x v="1078"/>
    </i>
    <i r="1">
      <x v="1369"/>
    </i>
    <i r="1">
      <x v="1411"/>
    </i>
    <i r="1">
      <x v="1677"/>
    </i>
    <i r="1">
      <x v="1953"/>
    </i>
    <i r="1">
      <x v="2051"/>
    </i>
    <i r="1">
      <x v="2645"/>
    </i>
    <i>
      <x v="578"/>
    </i>
    <i r="1">
      <x v="56"/>
    </i>
    <i r="1">
      <x v="339"/>
    </i>
    <i r="1">
      <x v="461"/>
    </i>
    <i r="1">
      <x v="628"/>
    </i>
    <i r="1">
      <x v="785"/>
    </i>
    <i r="1">
      <x v="973"/>
    </i>
    <i r="1">
      <x v="1058"/>
    </i>
    <i r="1">
      <x v="1068"/>
    </i>
    <i r="1">
      <x v="1464"/>
    </i>
    <i r="1">
      <x v="1567"/>
    </i>
    <i r="1">
      <x v="1825"/>
    </i>
    <i>
      <x v="276"/>
    </i>
    <i r="1">
      <x v="324"/>
    </i>
    <i r="1">
      <x v="333"/>
    </i>
    <i r="1">
      <x v="587"/>
    </i>
    <i r="1">
      <x v="677"/>
    </i>
    <i r="1">
      <x v="728"/>
    </i>
    <i r="1">
      <x v="1024"/>
    </i>
    <i r="1">
      <x v="1290"/>
    </i>
    <i r="1">
      <x v="1368"/>
    </i>
    <i r="1">
      <x v="1481"/>
    </i>
    <i r="1">
      <x v="2089"/>
    </i>
    <i r="1">
      <x v="2217"/>
    </i>
    <i r="1">
      <x v="2525"/>
    </i>
    <i>
      <x v="2128"/>
    </i>
    <i r="1">
      <x v="455"/>
    </i>
    <i r="1">
      <x v="775"/>
    </i>
    <i r="1">
      <x v="909"/>
    </i>
    <i r="1">
      <x v="1455"/>
    </i>
    <i r="1">
      <x v="1598"/>
    </i>
    <i r="1">
      <x v="1828"/>
    </i>
    <i r="1">
      <x v="1920"/>
    </i>
    <i r="1">
      <x v="1928"/>
    </i>
    <i r="1">
      <x v="1953"/>
    </i>
    <i r="1">
      <x v="2170"/>
    </i>
    <i r="1">
      <x v="2437"/>
    </i>
    <i r="1">
      <x v="2713"/>
    </i>
    <i>
      <x v="1719"/>
    </i>
    <i r="1">
      <x v="324"/>
    </i>
    <i r="1">
      <x v="1039"/>
    </i>
    <i r="1">
      <x v="1068"/>
    </i>
    <i r="1">
      <x v="1327"/>
    </i>
    <i r="1">
      <x v="1720"/>
    </i>
    <i r="1">
      <x v="1792"/>
    </i>
    <i r="1">
      <x v="1973"/>
    </i>
    <i r="1">
      <x v="1992"/>
    </i>
    <i r="1">
      <x v="2041"/>
    </i>
    <i r="1">
      <x v="2409"/>
    </i>
    <i>
      <x v="1697"/>
    </i>
    <i r="1">
      <x v="147"/>
    </i>
    <i r="1">
      <x v="324"/>
    </i>
    <i r="1">
      <x v="449"/>
    </i>
    <i r="1">
      <x v="525"/>
    </i>
    <i r="1">
      <x v="829"/>
    </i>
    <i r="1">
      <x v="1132"/>
    </i>
    <i r="1">
      <x v="1137"/>
    </i>
    <i r="1">
      <x v="1882"/>
    </i>
    <i r="1">
      <x v="2183"/>
    </i>
    <i r="1">
      <x v="2199"/>
    </i>
    <i r="1">
      <x v="2319"/>
    </i>
    <i r="1">
      <x v="2322"/>
    </i>
    <i>
      <x v="1805"/>
    </i>
    <i r="1">
      <x v="166"/>
    </i>
    <i r="1">
      <x v="199"/>
    </i>
    <i r="1">
      <x v="473"/>
    </i>
    <i r="1">
      <x v="529"/>
    </i>
    <i r="1">
      <x v="856"/>
    </i>
    <i r="1">
      <x v="1431"/>
    </i>
    <i r="1">
      <x v="1792"/>
    </i>
    <i r="1">
      <x v="2102"/>
    </i>
    <i r="1">
      <x v="2138"/>
    </i>
    <i r="1">
      <x v="2272"/>
    </i>
    <i r="1">
      <x v="2329"/>
    </i>
    <i>
      <x v="1401"/>
    </i>
    <i r="1">
      <x v="147"/>
    </i>
    <i r="1">
      <x v="400"/>
    </i>
    <i r="1">
      <x v="515"/>
    </i>
    <i r="1">
      <x v="586"/>
    </i>
    <i r="1">
      <x v="693"/>
    </i>
    <i r="1">
      <x v="1142"/>
    </i>
    <i r="1">
      <x v="1256"/>
    </i>
    <i r="1">
      <x v="2462"/>
    </i>
    <i r="1">
      <x v="2489"/>
    </i>
    <i r="1">
      <x v="2581"/>
    </i>
    <i>
      <x v="961"/>
    </i>
    <i r="1">
      <x v="453"/>
    </i>
    <i r="1">
      <x v="713"/>
    </i>
    <i r="1">
      <x v="1026"/>
    </i>
    <i r="1">
      <x v="1311"/>
    </i>
    <i r="1">
      <x v="1489"/>
    </i>
    <i r="1">
      <x v="1674"/>
    </i>
    <i r="1">
      <x v="1792"/>
    </i>
    <i r="1">
      <x v="1953"/>
    </i>
    <i r="1">
      <x v="2575"/>
    </i>
    <i r="1">
      <x v="2591"/>
    </i>
    <i>
      <x v="1353"/>
    </i>
    <i r="1">
      <x v="85"/>
    </i>
    <i r="1">
      <x v="309"/>
    </i>
    <i r="1">
      <x v="1299"/>
    </i>
    <i r="1">
      <x v="1469"/>
    </i>
    <i r="1">
      <x v="1765"/>
    </i>
    <i r="1">
      <x v="1792"/>
    </i>
    <i r="1">
      <x v="1828"/>
    </i>
    <i r="1">
      <x v="2167"/>
    </i>
    <i r="1">
      <x v="2255"/>
    </i>
    <i r="1">
      <x v="2698"/>
    </i>
    <i>
      <x v="1153"/>
    </i>
    <i r="1">
      <x v="29"/>
    </i>
    <i r="1">
      <x v="37"/>
    </i>
    <i r="1">
      <x v="410"/>
    </i>
    <i r="1">
      <x v="422"/>
    </i>
    <i r="1">
      <x v="511"/>
    </i>
    <i r="1">
      <x v="700"/>
    </i>
    <i r="1">
      <x v="931"/>
    </i>
    <i r="1">
      <x v="1116"/>
    </i>
    <i r="1">
      <x v="1671"/>
    </i>
    <i r="1">
      <x v="1720"/>
    </i>
    <i r="1">
      <x v="2351"/>
    </i>
    <i>
      <x v="144"/>
    </i>
    <i r="1">
      <x v="410"/>
    </i>
    <i r="1">
      <x v="752"/>
    </i>
    <i r="1">
      <x v="759"/>
    </i>
    <i r="1">
      <x v="1041"/>
    </i>
    <i r="1">
      <x v="1240"/>
    </i>
    <i r="1">
      <x v="1473"/>
    </i>
    <i r="1">
      <x v="2410"/>
    </i>
    <i r="1">
      <x v="2480"/>
    </i>
    <i r="1">
      <x v="2576"/>
    </i>
    <i r="1">
      <x v="2614"/>
    </i>
    <i r="1">
      <x v="2711"/>
    </i>
    <i r="1">
      <x v="2726"/>
    </i>
    <i>
      <x v="53"/>
    </i>
    <i r="1">
      <x v="48"/>
    </i>
    <i r="1">
      <x v="157"/>
    </i>
    <i r="1">
      <x v="272"/>
    </i>
    <i r="1">
      <x v="621"/>
    </i>
    <i r="1">
      <x v="690"/>
    </i>
    <i r="1">
      <x v="747"/>
    </i>
    <i r="1">
      <x v="862"/>
    </i>
    <i r="1">
      <x v="1475"/>
    </i>
    <i r="1">
      <x v="1671"/>
    </i>
    <i r="1">
      <x v="1771"/>
    </i>
    <i r="1">
      <x v="1866"/>
    </i>
    <i r="1">
      <x v="2196"/>
    </i>
    <i>
      <x v="167"/>
    </i>
    <i r="1">
      <x v="324"/>
    </i>
    <i r="1">
      <x v="410"/>
    </i>
    <i r="1">
      <x v="473"/>
    </i>
    <i r="1">
      <x v="622"/>
    </i>
    <i r="1">
      <x v="881"/>
    </i>
    <i r="1">
      <x v="1041"/>
    </i>
    <i r="1">
      <x v="1082"/>
    </i>
    <i r="1">
      <x v="1720"/>
    </i>
    <i r="1">
      <x v="2170"/>
    </i>
    <i>
      <x v="2575"/>
    </i>
    <i r="1">
      <x v="131"/>
    </i>
    <i r="1">
      <x v="388"/>
    </i>
    <i r="1">
      <x v="436"/>
    </i>
    <i r="1">
      <x v="606"/>
    </i>
    <i r="1">
      <x v="693"/>
    </i>
    <i r="1">
      <x v="739"/>
    </i>
    <i r="1">
      <x v="896"/>
    </i>
    <i r="1">
      <x v="1435"/>
    </i>
    <i r="1">
      <x v="1720"/>
    </i>
    <i r="1">
      <x v="2167"/>
    </i>
    <i r="1">
      <x v="2607"/>
    </i>
    <i>
      <x v="2672"/>
    </i>
    <i r="1">
      <x v="513"/>
    </i>
    <i r="1">
      <x v="960"/>
    </i>
    <i r="1">
      <x v="1082"/>
    </i>
    <i r="1">
      <x v="1122"/>
    </i>
    <i r="1">
      <x v="1201"/>
    </i>
    <i r="1">
      <x v="1426"/>
    </i>
    <i r="1">
      <x v="1435"/>
    </i>
    <i r="1">
      <x v="1782"/>
    </i>
    <i r="1">
      <x v="1877"/>
    </i>
    <i r="1">
      <x v="2119"/>
    </i>
    <i r="1">
      <x v="2170"/>
    </i>
    <i>
      <x v="2400"/>
    </i>
    <i r="1">
      <x v="341"/>
    </i>
    <i r="1">
      <x v="378"/>
    </i>
    <i r="1">
      <x v="621"/>
    </i>
    <i r="1">
      <x v="1134"/>
    </i>
    <i r="1">
      <x v="1266"/>
    </i>
    <i r="1">
      <x v="1517"/>
    </i>
    <i r="1">
      <x v="1578"/>
    </i>
    <i r="1">
      <x v="1765"/>
    </i>
    <i r="1">
      <x v="1792"/>
    </i>
    <i r="1">
      <x v="2157"/>
    </i>
    <i r="1">
      <x v="2711"/>
    </i>
    <i>
      <x v="2605"/>
    </i>
    <i r="1">
      <x v="236"/>
    </i>
    <i r="1">
      <x v="309"/>
    </i>
    <i r="1">
      <x v="334"/>
    </i>
    <i r="1">
      <x v="523"/>
    </i>
    <i r="1">
      <x v="835"/>
    </i>
    <i r="1">
      <x v="844"/>
    </i>
    <i r="1">
      <x v="1076"/>
    </i>
    <i r="1">
      <x v="1084"/>
    </i>
    <i r="1">
      <x v="1363"/>
    </i>
    <i r="1">
      <x v="1792"/>
    </i>
    <i r="1">
      <x v="2717"/>
    </i>
    <i>
      <x v="2264"/>
    </i>
    <i r="1">
      <x v="155"/>
    </i>
    <i r="1">
      <x v="399"/>
    </i>
    <i r="1">
      <x v="472"/>
    </i>
    <i r="1">
      <x v="515"/>
    </i>
    <i r="1">
      <x v="1794"/>
    </i>
    <i r="1">
      <x v="2086"/>
    </i>
    <i r="1">
      <x v="2351"/>
    </i>
    <i r="1">
      <x v="2402"/>
    </i>
    <i r="1">
      <x v="2406"/>
    </i>
    <i r="1">
      <x v="2590"/>
    </i>
    <i r="1">
      <x v="2701"/>
    </i>
    <i>
      <x v="2685"/>
    </i>
    <i r="1">
      <x v="324"/>
    </i>
    <i r="1">
      <x v="442"/>
    </i>
    <i r="1">
      <x v="452"/>
    </i>
    <i r="1">
      <x v="1139"/>
    </i>
    <i r="1">
      <x v="1288"/>
    </i>
    <i r="1">
      <x v="1299"/>
    </i>
    <i r="1">
      <x v="1319"/>
    </i>
    <i r="1">
      <x v="1325"/>
    </i>
    <i r="1">
      <x v="1758"/>
    </i>
    <i r="1">
      <x v="2344"/>
    </i>
    <i>
      <x v="2518"/>
    </i>
    <i r="1">
      <x v="183"/>
    </i>
    <i r="1">
      <x v="225"/>
    </i>
    <i r="1">
      <x v="824"/>
    </i>
    <i r="1">
      <x v="991"/>
    </i>
    <i r="1">
      <x v="1101"/>
    </i>
    <i r="1">
      <x v="2457"/>
    </i>
    <i r="1">
      <x v="2462"/>
    </i>
    <i r="1">
      <x v="2671"/>
    </i>
    <i>
      <x v="2856"/>
    </i>
    <i r="1">
      <x v="37"/>
    </i>
    <i r="1">
      <x v="181"/>
    </i>
    <i r="1">
      <x v="400"/>
    </i>
    <i r="1">
      <x v="575"/>
    </i>
    <i r="1">
      <x v="1172"/>
    </i>
    <i r="1">
      <x v="1770"/>
    </i>
    <i r="1">
      <x v="1814"/>
    </i>
    <i r="1">
      <x v="1953"/>
    </i>
    <i r="1">
      <x v="2607"/>
    </i>
    <i r="1">
      <x v="2719"/>
    </i>
    <i>
      <x v="2210"/>
    </i>
    <i r="1">
      <x v="131"/>
    </i>
    <i r="1">
      <x v="298"/>
    </i>
    <i r="1">
      <x v="622"/>
    </i>
    <i r="1">
      <x v="784"/>
    </i>
    <i r="1">
      <x v="939"/>
    </i>
    <i r="1">
      <x v="1815"/>
    </i>
    <i r="1">
      <x v="1962"/>
    </i>
    <i r="1">
      <x v="2262"/>
    </i>
    <i r="1">
      <x v="2387"/>
    </i>
    <i r="1">
      <x v="2647"/>
    </i>
    <i>
      <x v="2310"/>
    </i>
    <i r="1">
      <x v="296"/>
    </i>
    <i r="1">
      <x v="621"/>
    </i>
    <i r="1">
      <x v="1120"/>
    </i>
    <i r="1">
      <x v="1164"/>
    </i>
    <i r="1">
      <x v="1338"/>
    </i>
    <i r="1">
      <x v="1344"/>
    </i>
    <i r="1">
      <x v="2205"/>
    </i>
    <i r="1">
      <x v="2489"/>
    </i>
    <i r="1">
      <x v="2641"/>
    </i>
    <i r="1">
      <x v="2670"/>
    </i>
    <i>
      <x v="1573"/>
    </i>
    <i r="1">
      <x v="54"/>
    </i>
    <i r="1">
      <x v="416"/>
    </i>
    <i r="1">
      <x v="425"/>
    </i>
    <i r="1">
      <x v="992"/>
    </i>
    <i r="1">
      <x v="1459"/>
    </i>
    <i r="1">
      <x v="1587"/>
    </i>
    <i r="1">
      <x v="2199"/>
    </i>
    <i>
      <x v="1916"/>
    </i>
    <i r="1">
      <x v="46"/>
    </i>
    <i r="1">
      <x v="400"/>
    </i>
    <i r="1">
      <x v="515"/>
    </i>
    <i r="1">
      <x v="693"/>
    </i>
    <i r="1">
      <x v="899"/>
    </i>
    <i r="1">
      <x v="1079"/>
    </i>
    <i r="1">
      <x v="1737"/>
    </i>
    <i r="1">
      <x v="1815"/>
    </i>
    <i r="1">
      <x v="2686"/>
    </i>
    <i>
      <x v="2132"/>
    </i>
    <i r="1">
      <x v="449"/>
    </i>
    <i r="1">
      <x v="1122"/>
    </i>
    <i r="1">
      <x v="1492"/>
    </i>
    <i r="1">
      <x v="1517"/>
    </i>
    <i r="1">
      <x v="1547"/>
    </i>
    <i r="1">
      <x v="1613"/>
    </i>
    <i r="1">
      <x v="1882"/>
    </i>
    <i r="1">
      <x v="2303"/>
    </i>
    <i>
      <x v="1596"/>
    </i>
    <i r="1">
      <x v="215"/>
    </i>
    <i r="1">
      <x v="307"/>
    </i>
    <i r="1">
      <x v="324"/>
    </i>
    <i r="1">
      <x v="1114"/>
    </i>
    <i r="1">
      <x v="1381"/>
    </i>
    <i r="1">
      <x v="1843"/>
    </i>
    <i r="1">
      <x v="2361"/>
    </i>
    <i r="1">
      <x v="2378"/>
    </i>
    <i>
      <x v="2168"/>
    </i>
    <i r="1">
      <x v="713"/>
    </i>
    <i r="1">
      <x v="1000"/>
    </i>
    <i r="1">
      <x v="1730"/>
    </i>
    <i r="1">
      <x v="1796"/>
    </i>
    <i r="1">
      <x v="1828"/>
    </i>
    <i r="1">
      <x v="1916"/>
    </i>
    <i r="1">
      <x v="2120"/>
    </i>
    <i r="1">
      <x v="2569"/>
    </i>
    <i>
      <x v="1903"/>
    </i>
    <i r="1">
      <x v="37"/>
    </i>
    <i r="1">
      <x v="416"/>
    </i>
    <i r="1">
      <x v="431"/>
    </i>
    <i r="1">
      <x v="475"/>
    </i>
    <i r="1">
      <x v="530"/>
    </i>
    <i r="1">
      <x v="1052"/>
    </i>
    <i r="1">
      <x v="2261"/>
    </i>
    <i r="1">
      <x v="2329"/>
    </i>
    <i r="1">
      <x v="2585"/>
    </i>
    <i r="1">
      <x v="2711"/>
    </i>
    <i r="1">
      <x v="2719"/>
    </i>
    <i>
      <x v="1410"/>
    </i>
    <i r="1">
      <x v="166"/>
    </i>
    <i r="1">
      <x v="175"/>
    </i>
    <i r="1">
      <x v="324"/>
    </i>
    <i r="1">
      <x v="418"/>
    </i>
    <i r="1">
      <x v="1296"/>
    </i>
    <i r="1">
      <x v="1569"/>
    </i>
    <i r="1">
      <x v="2102"/>
    </i>
    <i r="1">
      <x v="2344"/>
    </i>
    <i>
      <x v="1296"/>
    </i>
    <i r="1">
      <x v="17"/>
    </i>
    <i r="1">
      <x v="249"/>
    </i>
    <i r="1">
      <x v="812"/>
    </i>
    <i r="1">
      <x v="1284"/>
    </i>
    <i r="1">
      <x v="1299"/>
    </i>
    <i r="1">
      <x v="1753"/>
    </i>
    <i r="1">
      <x v="2560"/>
    </i>
    <i r="1">
      <x v="2602"/>
    </i>
    <i r="1">
      <x v="2725"/>
    </i>
    <i>
      <x v="1451"/>
    </i>
    <i r="1">
      <x v="157"/>
    </i>
    <i r="1">
      <x v="324"/>
    </i>
    <i r="1">
      <x v="1122"/>
    </i>
    <i r="1">
      <x v="1261"/>
    </i>
    <i r="1">
      <x v="1296"/>
    </i>
    <i r="1">
      <x v="1959"/>
    </i>
    <i r="1">
      <x v="2199"/>
    </i>
    <i r="1">
      <x v="2304"/>
    </i>
    <i r="1">
      <x v="2663"/>
    </i>
    <i>
      <x v="875"/>
    </i>
    <i r="1">
      <x v="249"/>
    </i>
    <i r="1">
      <x v="928"/>
    </i>
    <i r="1">
      <x v="1216"/>
    </i>
    <i r="1">
      <x v="1473"/>
    </i>
    <i r="1">
      <x v="1769"/>
    </i>
    <i r="1">
      <x v="1962"/>
    </i>
    <i r="1">
      <x v="2181"/>
    </i>
    <i r="1">
      <x v="2199"/>
    </i>
    <i r="1">
      <x v="2462"/>
    </i>
    <i>
      <x v="859"/>
    </i>
    <i r="1">
      <x v="37"/>
    </i>
    <i r="1">
      <x v="334"/>
    </i>
    <i r="1">
      <x v="832"/>
    </i>
    <i r="1">
      <x v="856"/>
    </i>
    <i r="1">
      <x v="1052"/>
    </i>
    <i r="1">
      <x v="1139"/>
    </i>
    <i r="1">
      <x v="1421"/>
    </i>
    <i r="1">
      <x v="1758"/>
    </i>
    <i r="1">
      <x v="1759"/>
    </i>
    <i r="1">
      <x v="2170"/>
    </i>
    <i r="1">
      <x v="2220"/>
    </i>
    <i>
      <x v="885"/>
    </i>
    <i r="1">
      <x v="1265"/>
    </i>
    <i r="1">
      <x v="1489"/>
    </i>
    <i r="1">
      <x v="1806"/>
    </i>
    <i r="1">
      <x v="2344"/>
    </i>
    <i r="1">
      <x v="2462"/>
    </i>
    <i r="1">
      <x v="2567"/>
    </i>
    <i r="1">
      <x v="2571"/>
    </i>
    <i r="1">
      <x v="2600"/>
    </i>
    <i r="1">
      <x v="2711"/>
    </i>
    <i r="1">
      <x v="2723"/>
    </i>
    <i>
      <x v="1063"/>
    </i>
    <i r="1">
      <x v="899"/>
    </i>
    <i r="1">
      <x v="1118"/>
    </i>
    <i r="1">
      <x v="1266"/>
    </i>
    <i r="1">
      <x v="1421"/>
    </i>
    <i r="1">
      <x v="1466"/>
    </i>
    <i r="1">
      <x v="1828"/>
    </i>
    <i r="1">
      <x v="2402"/>
    </i>
    <i r="1">
      <x v="2462"/>
    </i>
    <i r="1">
      <x v="2686"/>
    </i>
    <i r="1">
      <x v="2701"/>
    </i>
    <i>
      <x v="1168"/>
    </i>
    <i r="1">
      <x v="991"/>
    </i>
    <i r="1">
      <x v="1234"/>
    </i>
    <i r="1">
      <x v="1266"/>
    </i>
    <i r="1">
      <x v="1758"/>
    </i>
    <i r="1">
      <x v="1782"/>
    </i>
    <i r="1">
      <x v="2110"/>
    </i>
    <i r="1">
      <x v="2261"/>
    </i>
    <i r="1">
      <x v="2489"/>
    </i>
    <i r="1">
      <x v="2585"/>
    </i>
    <i r="1">
      <x v="2725"/>
    </i>
    <i>
      <x v="482"/>
    </i>
    <i r="1">
      <x v="37"/>
    </i>
    <i r="1">
      <x v="431"/>
    </i>
    <i r="1">
      <x v="806"/>
    </i>
    <i r="1">
      <x v="923"/>
    </i>
    <i r="1">
      <x v="1185"/>
    </i>
    <i r="1">
      <x v="1267"/>
    </i>
    <i r="1">
      <x v="1567"/>
    </i>
    <i r="1">
      <x v="1770"/>
    </i>
    <i>
      <x v="297"/>
    </i>
    <i r="1">
      <x v="225"/>
    </i>
    <i r="1">
      <x v="339"/>
    </i>
    <i r="1">
      <x v="674"/>
    </i>
    <i r="1">
      <x v="1022"/>
    </i>
    <i r="1">
      <x v="1213"/>
    </i>
    <i r="1">
      <x v="1547"/>
    </i>
    <i r="1">
      <x v="1758"/>
    </i>
    <i r="1">
      <x v="2009"/>
    </i>
    <i r="1">
      <x v="2347"/>
    </i>
    <i r="1">
      <x v="2729"/>
    </i>
    <i>
      <x v="2189"/>
    </i>
    <i r="1">
      <x v="835"/>
    </i>
    <i r="1">
      <x v="939"/>
    </i>
    <i r="1">
      <x v="1139"/>
    </i>
    <i r="1">
      <x v="1213"/>
    </i>
    <i r="1">
      <x v="1218"/>
    </i>
    <i r="1">
      <x v="1792"/>
    </i>
    <i r="1">
      <x v="2220"/>
    </i>
    <i r="1">
      <x v="2261"/>
    </i>
    <i>
      <x v="2799"/>
    </i>
    <i r="1">
      <x v="845"/>
    </i>
    <i r="1">
      <x v="1092"/>
    </i>
    <i r="1">
      <x v="1426"/>
    </i>
    <i r="1">
      <x v="2505"/>
    </i>
    <i r="1">
      <x v="2555"/>
    </i>
    <i r="1">
      <x v="2641"/>
    </i>
    <i>
      <x v="2183"/>
    </i>
    <i r="1">
      <x v="18"/>
    </i>
    <i r="1">
      <x v="415"/>
    </i>
    <i r="1">
      <x v="693"/>
    </i>
    <i r="1">
      <x v="1024"/>
    </i>
    <i r="1">
      <x v="1026"/>
    </i>
    <i r="1">
      <x v="1164"/>
    </i>
    <i r="1">
      <x v="1572"/>
    </i>
    <i r="1">
      <x v="2199"/>
    </i>
    <i r="1">
      <x v="2457"/>
    </i>
    <i>
      <x v="1651"/>
    </i>
    <i r="1">
      <x v="549"/>
    </i>
    <i r="1">
      <x v="1469"/>
    </i>
    <i r="1">
      <x v="1473"/>
    </i>
    <i r="1">
      <x v="1617"/>
    </i>
    <i r="1">
      <x v="1782"/>
    </i>
    <i r="1">
      <x v="1903"/>
    </i>
    <i r="1">
      <x v="2583"/>
    </i>
    <i r="1">
      <x v="2716"/>
    </i>
    <i>
      <x v="1469"/>
    </i>
    <i r="1">
      <x v="250"/>
    </i>
    <i r="1">
      <x v="324"/>
    </i>
    <i r="1">
      <x v="499"/>
    </i>
    <i r="1">
      <x v="693"/>
    </i>
    <i r="1">
      <x v="705"/>
    </i>
    <i r="1">
      <x v="764"/>
    </i>
    <i r="1">
      <x v="1246"/>
    </i>
    <i r="1">
      <x v="1828"/>
    </i>
    <i r="1">
      <x v="1848"/>
    </i>
    <i r="1">
      <x v="2462"/>
    </i>
    <i>
      <x v="1459"/>
    </i>
    <i r="1">
      <x v="146"/>
    </i>
    <i r="1">
      <x v="622"/>
    </i>
    <i r="1">
      <x v="899"/>
    </i>
    <i r="1">
      <x v="1140"/>
    </i>
    <i r="1">
      <x v="1239"/>
    </i>
    <i r="1">
      <x v="1806"/>
    </i>
    <i r="1">
      <x v="1861"/>
    </i>
    <i r="1">
      <x v="2000"/>
    </i>
    <i r="1">
      <x v="2046"/>
    </i>
    <i r="1">
      <x v="2590"/>
    </i>
    <i>
      <x v="2147"/>
    </i>
    <i r="1">
      <x v="64"/>
    </i>
    <i r="1">
      <x v="257"/>
    </i>
    <i r="1">
      <x v="435"/>
    </i>
    <i r="1">
      <x v="680"/>
    </i>
    <i r="1">
      <x v="1082"/>
    </i>
    <i r="1">
      <x v="1720"/>
    </i>
    <i r="1">
      <x v="2711"/>
    </i>
    <i>
      <x v="1642"/>
    </i>
    <i r="1">
      <x v="200"/>
    </i>
    <i r="1">
      <x v="263"/>
    </i>
    <i r="1">
      <x v="329"/>
    </i>
    <i r="1">
      <x v="393"/>
    </i>
    <i r="1">
      <x v="747"/>
    </i>
    <i r="1">
      <x v="1490"/>
    </i>
    <i r="1">
      <x v="1759"/>
    </i>
    <i r="1">
      <x v="1962"/>
    </i>
    <i r="1">
      <x v="2713"/>
    </i>
    <i>
      <x v="1380"/>
    </i>
    <i r="1">
      <x v="443"/>
    </i>
    <i r="1">
      <x v="1256"/>
    </i>
    <i r="1">
      <x v="1660"/>
    </i>
    <i r="1">
      <x v="1897"/>
    </i>
    <i r="1">
      <x v="1903"/>
    </i>
    <i r="1">
      <x v="2025"/>
    </i>
    <i r="1">
      <x v="2129"/>
    </i>
    <i r="1">
      <x v="2444"/>
    </i>
    <i r="1">
      <x v="2489"/>
    </i>
    <i>
      <x v="1338"/>
    </i>
    <i r="1">
      <x v="257"/>
    </i>
    <i r="1">
      <x v="840"/>
    </i>
    <i r="1">
      <x v="869"/>
    </i>
    <i r="1">
      <x v="1139"/>
    </i>
    <i r="1">
      <x v="1270"/>
    </i>
    <i r="1">
      <x v="1297"/>
    </i>
    <i r="1">
      <x v="1959"/>
    </i>
    <i r="1">
      <x v="2567"/>
    </i>
    <i r="1">
      <x v="2715"/>
    </i>
    <i>
      <x v="1026"/>
    </i>
    <i r="1">
      <x v="385"/>
    </i>
    <i r="1">
      <x v="881"/>
    </i>
    <i r="1">
      <x v="965"/>
    </i>
    <i r="1">
      <x v="1108"/>
    </i>
    <i r="1">
      <x v="1122"/>
    </i>
    <i r="1">
      <x v="1671"/>
    </i>
    <i r="1">
      <x v="2200"/>
    </i>
    <i r="1">
      <x v="2711"/>
    </i>
    <i>
      <x v="993"/>
    </i>
    <i r="1">
      <x v="284"/>
    </i>
    <i r="1">
      <x v="525"/>
    </i>
    <i r="1">
      <x v="1299"/>
    </i>
    <i r="1">
      <x v="1916"/>
    </i>
    <i r="1">
      <x v="1932"/>
    </i>
    <i r="1">
      <x v="1959"/>
    </i>
    <i>
      <x v="826"/>
    </i>
    <i r="1">
      <x v="416"/>
    </i>
    <i r="1">
      <x v="662"/>
    </i>
    <i r="1">
      <x v="881"/>
    </i>
    <i r="1">
      <x v="1002"/>
    </i>
    <i r="1">
      <x v="1038"/>
    </i>
    <i r="1">
      <x v="1296"/>
    </i>
    <i r="1">
      <x v="2004"/>
    </i>
    <i r="1">
      <x v="2300"/>
    </i>
    <i r="1">
      <x v="2670"/>
    </i>
    <i>
      <x v="1018"/>
    </i>
    <i r="1">
      <x v="797"/>
    </i>
    <i r="1">
      <x v="1003"/>
    </i>
    <i r="1">
      <x v="1019"/>
    </i>
    <i r="1">
      <x v="1707"/>
    </i>
    <i r="1">
      <x v="1810"/>
    </i>
    <i r="1">
      <x v="1888"/>
    </i>
    <i r="1">
      <x v="2236"/>
    </i>
    <i r="1">
      <x v="2280"/>
    </i>
    <i r="1">
      <x v="2698"/>
    </i>
    <i>
      <x v="1407"/>
    </i>
    <i r="1">
      <x v="924"/>
    </i>
    <i r="1">
      <x v="960"/>
    </i>
    <i r="1">
      <x v="1200"/>
    </i>
    <i r="1">
      <x v="1352"/>
    </i>
    <i r="1">
      <x v="1579"/>
    </i>
    <i r="1">
      <x v="1959"/>
    </i>
    <i r="1">
      <x v="2549"/>
    </i>
    <i>
      <x v="728"/>
    </i>
    <i r="1">
      <x v="647"/>
    </i>
    <i r="1">
      <x v="723"/>
    </i>
    <i r="1">
      <x v="893"/>
    </i>
    <i r="1">
      <x v="1237"/>
    </i>
    <i r="1">
      <x v="1737"/>
    </i>
    <i r="1">
      <x v="1758"/>
    </i>
    <i r="1">
      <x v="1782"/>
    </i>
    <i r="1">
      <x v="2024"/>
    </i>
    <i>
      <x v="1077"/>
    </i>
    <i r="1">
      <x v="324"/>
    </i>
    <i r="1">
      <x v="515"/>
    </i>
    <i r="1">
      <x v="766"/>
    </i>
    <i r="1">
      <x v="1024"/>
    </i>
    <i r="1">
      <x v="1411"/>
    </i>
    <i r="1">
      <x v="1435"/>
    </i>
    <i r="1">
      <x v="1665"/>
    </i>
    <i r="1">
      <x v="1897"/>
    </i>
    <i r="1">
      <x v="2138"/>
    </i>
    <i r="1">
      <x v="2686"/>
    </i>
    <i>
      <x v="56"/>
    </i>
    <i r="1">
      <x v="324"/>
    </i>
    <i r="1">
      <x v="611"/>
    </i>
    <i r="1">
      <x v="864"/>
    </i>
    <i r="1">
      <x v="1162"/>
    </i>
    <i r="1">
      <x v="1500"/>
    </i>
    <i r="1">
      <x v="1781"/>
    </i>
    <i r="1">
      <x v="2214"/>
    </i>
    <i r="1">
      <x v="2571"/>
    </i>
    <i r="1">
      <x v="2583"/>
    </i>
    <i r="1">
      <x v="2723"/>
    </i>
    <i>
      <x v="113"/>
    </i>
    <i r="1">
      <x v="175"/>
    </i>
    <i r="1">
      <x v="459"/>
    </i>
    <i r="1">
      <x v="862"/>
    </i>
    <i r="1">
      <x v="939"/>
    </i>
    <i r="1">
      <x v="1435"/>
    </i>
    <i r="1">
      <x v="1469"/>
    </i>
    <i r="1">
      <x v="1821"/>
    </i>
    <i r="1">
      <x v="2401"/>
    </i>
    <i r="1">
      <x v="2468"/>
    </i>
    <i>
      <x v="215"/>
    </i>
    <i r="1">
      <x v="135"/>
    </i>
    <i r="1">
      <x v="862"/>
    </i>
    <i r="1">
      <x v="1828"/>
    </i>
    <i r="1">
      <x v="2220"/>
    </i>
    <i r="1">
      <x v="2561"/>
    </i>
    <i r="1">
      <x v="2607"/>
    </i>
    <i r="1">
      <x v="2711"/>
    </i>
    <i>
      <x v="612"/>
    </i>
    <i r="1">
      <x v="215"/>
    </i>
    <i r="1">
      <x v="284"/>
    </i>
    <i r="1">
      <x v="529"/>
    </i>
    <i r="1">
      <x v="1041"/>
    </i>
    <i r="1">
      <x v="1194"/>
    </i>
    <i r="1">
      <x v="1239"/>
    </i>
    <i r="1">
      <x v="1821"/>
    </i>
    <i r="1">
      <x v="1903"/>
    </i>
    <i r="1">
      <x v="2409"/>
    </i>
    <i>
      <x v="251"/>
    </i>
    <i r="1">
      <x v="227"/>
    </i>
    <i r="1">
      <x v="241"/>
    </i>
    <i r="1">
      <x v="753"/>
    </i>
    <i r="1">
      <x v="766"/>
    </i>
    <i r="1">
      <x v="1000"/>
    </i>
    <i r="1">
      <x v="1505"/>
    </i>
    <i r="1">
      <x v="1579"/>
    </i>
    <i r="1">
      <x v="2622"/>
    </i>
    <i>
      <x v="352"/>
    </i>
    <i r="1">
      <x v="292"/>
    </i>
    <i r="1">
      <x v="1000"/>
    </i>
    <i r="1">
      <x v="1068"/>
    </i>
    <i r="1">
      <x v="1475"/>
    </i>
    <i r="1">
      <x v="1949"/>
    </i>
    <i r="1">
      <x v="2033"/>
    </i>
    <i r="1">
      <x v="2130"/>
    </i>
    <i r="1">
      <x v="2585"/>
    </i>
    <i>
      <x v="189"/>
    </i>
    <i r="1">
      <x v="37"/>
    </i>
    <i r="1">
      <x v="677"/>
    </i>
    <i r="1">
      <x v="1210"/>
    </i>
    <i r="1">
      <x v="1273"/>
    </i>
    <i r="1">
      <x v="1840"/>
    </i>
    <i r="1">
      <x v="1953"/>
    </i>
    <i r="1">
      <x v="2179"/>
    </i>
    <i r="1">
      <x v="2397"/>
    </i>
    <i r="1">
      <x v="2462"/>
    </i>
    <i r="1">
      <x v="2581"/>
    </i>
    <i>
      <x v="283"/>
    </i>
    <i r="1">
      <x v="381"/>
    </i>
    <i r="1">
      <x v="519"/>
    </i>
    <i r="1">
      <x v="862"/>
    </i>
    <i r="1">
      <x v="1309"/>
    </i>
    <i r="1">
      <x v="1349"/>
    </i>
    <i r="1">
      <x v="1421"/>
    </i>
    <i r="1">
      <x v="2072"/>
    </i>
    <i r="1">
      <x v="2489"/>
    </i>
    <i r="1">
      <x v="2571"/>
    </i>
    <i>
      <x v="317"/>
    </i>
    <i r="1">
      <x v="157"/>
    </i>
    <i r="1">
      <x v="388"/>
    </i>
    <i r="1">
      <x v="680"/>
    </i>
    <i r="1">
      <x v="693"/>
    </i>
    <i r="1">
      <x v="1030"/>
    </i>
    <i r="1">
      <x v="1959"/>
    </i>
    <i r="1">
      <x v="2033"/>
    </i>
    <i r="1">
      <x v="2102"/>
    </i>
    <i>
      <x v="2838"/>
    </i>
    <i r="1">
      <x v="249"/>
    </i>
    <i r="1">
      <x v="328"/>
    </i>
    <i r="1">
      <x v="862"/>
    </i>
    <i r="1">
      <x v="869"/>
    </i>
    <i r="1">
      <x v="1095"/>
    </i>
    <i r="1">
      <x v="1119"/>
    </i>
    <i r="1">
      <x v="1661"/>
    </i>
    <i r="1">
      <x v="2009"/>
    </i>
    <i r="1">
      <x v="2128"/>
    </i>
    <i>
      <x v="2733"/>
    </i>
    <i r="1">
      <x v="225"/>
    </i>
    <i r="1">
      <x v="286"/>
    </i>
    <i r="1">
      <x v="294"/>
    </i>
    <i r="1">
      <x v="1234"/>
    </i>
    <i r="1">
      <x v="1310"/>
    </i>
    <i r="1">
      <x v="1661"/>
    </i>
    <i r="1">
      <x v="2200"/>
    </i>
    <i r="1">
      <x v="2745"/>
    </i>
    <i>
      <x v="2397"/>
    </i>
    <i r="1">
      <x v="175"/>
    </i>
    <i r="1">
      <x v="1792"/>
    </i>
    <i r="1">
      <x v="1953"/>
    </i>
    <i r="1">
      <x v="2102"/>
    </i>
    <i r="1">
      <x v="2201"/>
    </i>
    <i r="1">
      <x v="2220"/>
    </i>
    <i r="1">
      <x v="2406"/>
    </i>
    <i r="1">
      <x v="2489"/>
    </i>
    <i r="1">
      <x v="2590"/>
    </i>
    <i>
      <x v="2362"/>
    </i>
    <i r="1">
      <x v="494"/>
    </i>
    <i r="1">
      <x v="662"/>
    </i>
    <i r="1">
      <x v="2128"/>
    </i>
    <i r="1">
      <x v="2210"/>
    </i>
    <i r="1">
      <x v="2221"/>
    </i>
    <i r="1">
      <x v="2256"/>
    </i>
    <i r="1">
      <x v="2585"/>
    </i>
    <i r="1">
      <x v="2711"/>
    </i>
    <i>
      <x v="2403"/>
    </i>
    <i r="1">
      <x v="23"/>
    </i>
    <i r="1">
      <x v="202"/>
    </i>
    <i r="1">
      <x v="785"/>
    </i>
    <i r="1">
      <x v="939"/>
    </i>
    <i r="1">
      <x v="990"/>
    </i>
    <i r="1">
      <x v="1239"/>
    </i>
    <i r="1">
      <x v="1299"/>
    </i>
    <i r="1">
      <x v="2409"/>
    </i>
    <i r="1">
      <x v="2686"/>
    </i>
    <i>
      <x v="2577"/>
    </i>
    <i r="1">
      <x v="549"/>
    </i>
    <i r="1">
      <x v="739"/>
    </i>
    <i r="1">
      <x v="856"/>
    </i>
    <i r="1">
      <x v="972"/>
    </i>
    <i r="1">
      <x v="1139"/>
    </i>
    <i r="1">
      <x v="1821"/>
    </i>
    <i r="1">
      <x v="1903"/>
    </i>
    <i r="1">
      <x v="2202"/>
    </i>
    <i r="1">
      <x v="2438"/>
    </i>
    <i>
      <x v="2232"/>
    </i>
    <i r="1">
      <x v="55"/>
    </i>
    <i r="1">
      <x v="621"/>
    </i>
    <i r="1">
      <x v="674"/>
    </i>
    <i r="1">
      <x v="830"/>
    </i>
    <i r="1">
      <x v="933"/>
    </i>
    <i r="1">
      <x v="1734"/>
    </i>
    <i r="1">
      <x v="1768"/>
    </i>
    <i r="1">
      <x v="1943"/>
    </i>
    <i>
      <x v="2874"/>
    </i>
    <i r="1">
      <x v="284"/>
    </i>
    <i r="1">
      <x v="472"/>
    </i>
    <i r="1">
      <x v="621"/>
    </i>
    <i r="1">
      <x v="678"/>
    </i>
    <i r="1">
      <x v="869"/>
    </i>
    <i r="1">
      <x v="939"/>
    </i>
    <i r="1">
      <x v="1972"/>
    </i>
    <i r="1">
      <x v="2167"/>
    </i>
    <i r="1">
      <x v="2583"/>
    </i>
    <i>
      <x v="2722"/>
    </i>
    <i r="1">
      <x v="411"/>
    </i>
    <i r="1">
      <x v="1002"/>
    </i>
    <i r="1">
      <x v="1010"/>
    </i>
    <i r="1">
      <x v="1471"/>
    </i>
    <i r="1">
      <x v="2111"/>
    </i>
    <i r="1">
      <x v="2300"/>
    </i>
    <i>
      <x v="2223"/>
    </i>
    <i r="1">
      <x v="284"/>
    </i>
    <i r="1">
      <x v="946"/>
    </i>
    <i r="1">
      <x v="1082"/>
    </i>
    <i r="1">
      <x v="1296"/>
    </i>
    <i r="1">
      <x v="1567"/>
    </i>
    <i r="1">
      <x v="2014"/>
    </i>
    <i r="1">
      <x v="2300"/>
    </i>
    <i r="1">
      <x v="2645"/>
    </i>
    <i>
      <x v="1796"/>
    </i>
    <i r="1">
      <x v="829"/>
    </i>
    <i r="1">
      <x v="1084"/>
    </i>
    <i r="1">
      <x v="1213"/>
    </i>
    <i r="1">
      <x v="1598"/>
    </i>
    <i r="1">
      <x v="1770"/>
    </i>
    <i r="1">
      <x v="1900"/>
    </i>
    <i r="1">
      <x v="2018"/>
    </i>
    <i r="1">
      <x v="2151"/>
    </i>
    <i r="1">
      <x v="2759"/>
    </i>
    <i>
      <x v="1737"/>
    </i>
    <i r="1">
      <x v="266"/>
    </i>
    <i r="1">
      <x v="284"/>
    </i>
    <i r="1">
      <x v="529"/>
    </i>
    <i r="1">
      <x v="785"/>
    </i>
    <i r="1">
      <x v="881"/>
    </i>
    <i r="1">
      <x v="1299"/>
    </i>
    <i r="1">
      <x v="1476"/>
    </i>
    <i r="1">
      <x v="2706"/>
    </i>
    <i>
      <x v="1565"/>
    </i>
    <i r="1">
      <x v="94"/>
    </i>
    <i r="1">
      <x v="501"/>
    </i>
    <i r="1">
      <x v="674"/>
    </i>
    <i r="1">
      <x v="815"/>
    </i>
    <i r="1">
      <x v="890"/>
    </i>
    <i r="1">
      <x v="1100"/>
    </i>
    <i r="1">
      <x v="1466"/>
    </i>
    <i r="1">
      <x v="1683"/>
    </i>
    <i r="1">
      <x v="2210"/>
    </i>
    <i>
      <x v="1593"/>
    </i>
    <i r="1">
      <x v="870"/>
    </i>
    <i r="1">
      <x v="1058"/>
    </i>
    <i r="1">
      <x v="1120"/>
    </i>
    <i r="1">
      <x v="1214"/>
    </i>
    <i r="1">
      <x v="1328"/>
    </i>
    <i r="1">
      <x v="1469"/>
    </i>
    <i r="1">
      <x v="2300"/>
    </i>
    <i>
      <x v="1949"/>
    </i>
    <i r="1">
      <x v="48"/>
    </i>
    <i r="1">
      <x v="621"/>
    </i>
    <i r="1">
      <x v="1363"/>
    </i>
    <i r="1">
      <x v="1465"/>
    </i>
    <i r="1">
      <x v="1794"/>
    </i>
    <i r="1">
      <x v="1959"/>
    </i>
    <i r="1">
      <x v="2170"/>
    </i>
    <i r="1">
      <x v="2698"/>
    </i>
    <i>
      <x v="1549"/>
    </i>
    <i r="1">
      <x v="22"/>
    </i>
    <i r="1">
      <x v="364"/>
    </i>
    <i r="1">
      <x v="939"/>
    </i>
    <i r="1">
      <x v="1084"/>
    </i>
    <i r="1">
      <x v="1183"/>
    </i>
    <i r="1">
      <x v="1200"/>
    </i>
    <i r="1">
      <x v="1258"/>
    </i>
    <i r="1">
      <x v="2034"/>
    </i>
    <i r="1">
      <x v="2128"/>
    </i>
    <i>
      <x v="1179"/>
    </i>
    <i r="1">
      <x v="353"/>
    </i>
    <i r="1">
      <x v="1115"/>
    </i>
    <i r="1">
      <x v="1466"/>
    </i>
    <i r="1">
      <x v="2035"/>
    </i>
    <i r="1">
      <x v="2268"/>
    </i>
    <i r="1">
      <x v="2658"/>
    </i>
    <i r="1">
      <x v="2670"/>
    </i>
    <i>
      <x v="1427"/>
    </i>
    <i r="1">
      <x v="412"/>
    </i>
    <i r="1">
      <x v="1152"/>
    </i>
    <i r="1">
      <x v="1244"/>
    </i>
    <i r="1">
      <x v="1266"/>
    </i>
    <i r="1">
      <x v="1595"/>
    </i>
    <i r="1">
      <x v="1745"/>
    </i>
    <i r="1">
      <x v="2245"/>
    </i>
    <i r="1">
      <x v="2677"/>
    </i>
    <i>
      <x v="1379"/>
    </i>
    <i r="1">
      <x v="116"/>
    </i>
    <i r="1">
      <x v="215"/>
    </i>
    <i r="1">
      <x v="596"/>
    </i>
    <i r="1">
      <x v="659"/>
    </i>
    <i r="1">
      <x v="1815"/>
    </i>
    <i r="1">
      <x v="2199"/>
    </i>
    <i r="1">
      <x v="2255"/>
    </i>
    <i r="1">
      <x v="2329"/>
    </i>
    <i>
      <x v="1327"/>
    </i>
    <i r="1">
      <x v="296"/>
    </i>
    <i r="1">
      <x v="606"/>
    </i>
    <i r="1">
      <x v="621"/>
    </i>
    <i r="1">
      <x v="775"/>
    </i>
    <i r="1">
      <x v="1273"/>
    </i>
    <i r="1">
      <x v="1490"/>
    </i>
    <i r="1">
      <x v="2590"/>
    </i>
    <i r="1">
      <x v="2746"/>
    </i>
    <i>
      <x v="1430"/>
    </i>
    <i r="1">
      <x v="70"/>
    </i>
    <i r="1">
      <x v="499"/>
    </i>
    <i r="1">
      <x v="1092"/>
    </i>
    <i r="1">
      <x v="1309"/>
    </i>
    <i r="1">
      <x v="1720"/>
    </i>
    <i r="1">
      <x v="1998"/>
    </i>
    <i r="1">
      <x v="2056"/>
    </i>
    <i r="1">
      <x v="2300"/>
    </i>
    <i r="1">
      <x v="2520"/>
    </i>
    <i>
      <x v="1044"/>
    </i>
    <i r="1">
      <x v="249"/>
    </i>
    <i r="1">
      <x v="296"/>
    </i>
    <i r="1">
      <x v="400"/>
    </i>
    <i r="1">
      <x v="1022"/>
    </i>
    <i r="1">
      <x v="1833"/>
    </i>
    <i r="1">
      <x v="2199"/>
    </i>
    <i r="1">
      <x v="2220"/>
    </i>
    <i>
      <x v="749"/>
    </i>
    <i r="1">
      <x v="11"/>
    </i>
    <i r="1">
      <x v="284"/>
    </i>
    <i r="1">
      <x v="822"/>
    </i>
    <i r="1">
      <x v="947"/>
    </i>
    <i r="1">
      <x v="1916"/>
    </i>
    <i r="1">
      <x v="2316"/>
    </i>
    <i r="1">
      <x v="2585"/>
    </i>
    <i r="1">
      <x v="2671"/>
    </i>
    <i>
      <x v="1444"/>
    </i>
    <i r="1">
      <x v="529"/>
    </i>
    <i r="1">
      <x v="660"/>
    </i>
    <i r="1">
      <x v="1304"/>
    </i>
    <i r="1">
      <x v="1337"/>
    </i>
    <i r="1">
      <x v="1940"/>
    </i>
    <i r="1">
      <x v="2200"/>
    </i>
    <i r="1">
      <x v="2671"/>
    </i>
    <i r="1">
      <x v="2706"/>
    </i>
    <i>
      <x v="1213"/>
    </i>
    <i r="1">
      <x v="225"/>
    </i>
    <i r="1">
      <x v="328"/>
    </i>
    <i r="1">
      <x v="1873"/>
    </i>
    <i r="1">
      <x v="2261"/>
    </i>
    <i r="1">
      <x v="2457"/>
    </i>
    <i r="1">
      <x v="2706"/>
    </i>
    <i>
      <x v="25"/>
    </i>
    <i r="1">
      <x v="18"/>
    </i>
    <i r="1">
      <x v="1164"/>
    </i>
    <i r="1">
      <x v="1296"/>
    </i>
    <i r="1">
      <x v="1366"/>
    </i>
    <i r="1">
      <x v="1683"/>
    </i>
    <i r="1">
      <x v="2462"/>
    </i>
    <i r="1">
      <x v="2511"/>
    </i>
    <i r="1">
      <x v="2670"/>
    </i>
    <i>
      <x v="637"/>
    </i>
    <i r="1">
      <x v="405"/>
    </i>
    <i r="1">
      <x v="655"/>
    </i>
    <i r="1">
      <x v="862"/>
    </i>
    <i r="1">
      <x v="1243"/>
    </i>
    <i r="1">
      <x v="1597"/>
    </i>
    <i r="1">
      <x v="2096"/>
    </i>
    <i r="1">
      <x v="2147"/>
    </i>
    <i r="1">
      <x v="2462"/>
    </i>
    <i r="1">
      <x v="2647"/>
    </i>
    <i>
      <x v="615"/>
    </i>
    <i r="1">
      <x v="550"/>
    </i>
    <i r="1">
      <x v="1041"/>
    </i>
    <i r="1">
      <x v="1080"/>
    </i>
    <i r="1">
      <x v="1084"/>
    </i>
    <i r="1">
      <x v="1310"/>
    </i>
    <i r="1">
      <x v="1959"/>
    </i>
    <i r="1">
      <x v="2304"/>
    </i>
    <i r="1">
      <x v="2361"/>
    </i>
    <i r="1">
      <x v="2760"/>
    </i>
    <i>
      <x v="533"/>
    </i>
    <i r="1">
      <x v="141"/>
    </i>
    <i r="1">
      <x v="748"/>
    </i>
    <i r="1">
      <x v="1475"/>
    </i>
    <i r="1">
      <x v="1806"/>
    </i>
    <i r="1">
      <x v="1821"/>
    </i>
    <i r="1">
      <x v="2191"/>
    </i>
    <i r="1">
      <x v="2459"/>
    </i>
    <i r="1">
      <x v="2585"/>
    </i>
    <i r="1">
      <x v="2611"/>
    </i>
    <i>
      <x v="2448"/>
    </i>
    <i r="1">
      <x v="529"/>
    </i>
    <i r="1">
      <x v="600"/>
    </i>
    <i r="1">
      <x v="1041"/>
    </i>
    <i r="1">
      <x v="1278"/>
    </i>
    <i r="1">
      <x v="1475"/>
    </i>
    <i r="1">
      <x v="1567"/>
    </i>
    <i r="1">
      <x v="2590"/>
    </i>
    <i>
      <x v="2888"/>
    </i>
    <i r="1">
      <x v="410"/>
    </i>
    <i r="1">
      <x v="431"/>
    </i>
    <i r="1">
      <x v="901"/>
    </i>
    <i r="1">
      <x v="1205"/>
    </i>
    <i r="1">
      <x v="1758"/>
    </i>
    <i r="1">
      <x v="2740"/>
    </i>
    <i r="1">
      <x v="2756"/>
    </i>
    <i>
      <x v="2191"/>
    </i>
    <i r="1">
      <x v="48"/>
    </i>
    <i r="1">
      <x v="399"/>
    </i>
    <i r="1">
      <x v="1415"/>
    </i>
    <i r="1">
      <x v="1450"/>
    </i>
    <i r="1">
      <x v="1454"/>
    </i>
    <i r="1">
      <x v="2065"/>
    </i>
    <i r="1">
      <x v="2600"/>
    </i>
    <i r="1">
      <x v="2716"/>
    </i>
    <i>
      <x v="2761"/>
    </i>
    <i r="1">
      <x v="50"/>
    </i>
    <i r="1">
      <x v="693"/>
    </i>
    <i r="1">
      <x v="1213"/>
    </i>
    <i r="1">
      <x v="1469"/>
    </i>
    <i r="1">
      <x v="2220"/>
    </i>
    <i r="1">
      <x v="2457"/>
    </i>
    <i>
      <x v="2676"/>
    </i>
    <i r="1">
      <x v="116"/>
    </i>
    <i r="1">
      <x v="862"/>
    </i>
    <i r="1">
      <x v="1079"/>
    </i>
    <i r="1">
      <x v="1421"/>
    </i>
    <i r="1">
      <x v="1517"/>
    </i>
    <i r="1">
      <x v="1838"/>
    </i>
    <i r="1">
      <x v="2489"/>
    </i>
    <i r="1">
      <x v="2600"/>
    </i>
    <i>
      <x v="2329"/>
    </i>
    <i r="1">
      <x v="157"/>
    </i>
    <i r="1">
      <x v="678"/>
    </i>
    <i r="1">
      <x v="1139"/>
    </i>
    <i r="1">
      <x v="1903"/>
    </i>
    <i r="1">
      <x v="2051"/>
    </i>
    <i r="1">
      <x v="2255"/>
    </i>
    <i r="1">
      <x v="2279"/>
    </i>
    <i>
      <x v="2540"/>
    </i>
    <i r="1">
      <x v="131"/>
    </i>
    <i r="1">
      <x v="341"/>
    </i>
    <i r="1">
      <x v="1122"/>
    </i>
    <i r="1">
      <x v="1296"/>
    </i>
    <i r="1">
      <x v="1959"/>
    </i>
    <i r="1">
      <x v="2489"/>
    </i>
    <i>
      <x v="2652"/>
    </i>
    <i r="1">
      <x v="678"/>
    </i>
    <i r="1">
      <x v="939"/>
    </i>
    <i r="1">
      <x v="1806"/>
    </i>
    <i r="1">
      <x v="1962"/>
    </i>
    <i r="1">
      <x v="2051"/>
    </i>
    <i r="1">
      <x v="2210"/>
    </i>
    <i r="1">
      <x v="2585"/>
    </i>
    <i>
      <x v="2245"/>
    </i>
    <i r="1">
      <x v="318"/>
    </i>
    <i r="1">
      <x v="775"/>
    </i>
    <i r="1">
      <x v="1084"/>
    </i>
    <i r="1">
      <x v="1192"/>
    </i>
    <i r="1">
      <x v="1250"/>
    </i>
    <i r="1">
      <x v="2052"/>
    </i>
    <i r="1">
      <x v="2079"/>
    </i>
    <i r="1">
      <x v="2181"/>
    </i>
    <i>
      <x v="2407"/>
    </i>
    <i r="1">
      <x v="939"/>
    </i>
    <i r="1">
      <x v="1469"/>
    </i>
    <i r="1">
      <x v="1517"/>
    </i>
    <i r="1">
      <x v="2051"/>
    </i>
    <i r="1">
      <x v="2607"/>
    </i>
    <i r="1">
      <x v="2698"/>
    </i>
    <i r="1">
      <x v="2729"/>
    </i>
    <i>
      <x v="2899"/>
    </i>
    <i r="1">
      <x v="215"/>
    </i>
    <i r="1">
      <x v="743"/>
    </i>
    <i r="1">
      <x v="881"/>
    </i>
    <i r="1">
      <x v="965"/>
    </i>
    <i r="1">
      <x v="1031"/>
    </i>
    <i r="1">
      <x v="1218"/>
    </i>
    <i r="1">
      <x v="2316"/>
    </i>
    <i>
      <x v="2836"/>
    </i>
    <i r="1">
      <x v="143"/>
    </i>
    <i r="1">
      <x v="946"/>
    </i>
    <i r="1">
      <x v="1164"/>
    </i>
    <i r="1">
      <x v="2111"/>
    </i>
    <i r="1">
      <x v="2374"/>
    </i>
    <i r="1">
      <x v="2482"/>
    </i>
    <i r="1">
      <x v="2507"/>
    </i>
    <i r="1">
      <x v="2595"/>
    </i>
    <i>
      <x v="2541"/>
    </i>
    <i r="1">
      <x v="262"/>
    </i>
    <i r="1">
      <x v="549"/>
    </i>
    <i r="1">
      <x v="1110"/>
    </i>
    <i r="1">
      <x v="1742"/>
    </i>
    <i r="1">
      <x v="1866"/>
    </i>
    <i r="1">
      <x v="2043"/>
    </i>
    <i r="1">
      <x v="2600"/>
    </i>
    <i>
      <x v="2046"/>
    </i>
    <i r="1">
      <x v="333"/>
    </i>
    <i r="1">
      <x v="399"/>
    </i>
    <i r="1">
      <x v="546"/>
    </i>
    <i r="1">
      <x v="622"/>
    </i>
    <i r="1">
      <x v="744"/>
    </i>
    <i r="1">
      <x v="981"/>
    </i>
    <i r="1">
      <x v="1087"/>
    </i>
    <i r="1">
      <x v="1708"/>
    </i>
    <i>
      <x v="2131"/>
    </i>
    <i r="1">
      <x v="175"/>
    </i>
    <i r="1">
      <x v="343"/>
    </i>
    <i r="1">
      <x v="356"/>
    </i>
    <i r="1">
      <x v="719"/>
    </i>
    <i r="1">
      <x v="1466"/>
    </i>
    <i r="1">
      <x v="1821"/>
    </i>
    <i r="1">
      <x v="2092"/>
    </i>
    <i r="1">
      <x v="2262"/>
    </i>
    <i>
      <x v="1493"/>
    </i>
    <i r="1">
      <x v="621"/>
    </i>
    <i r="1">
      <x v="1079"/>
    </i>
    <i r="1">
      <x v="1357"/>
    </i>
    <i r="1">
      <x v="1367"/>
    </i>
    <i r="1">
      <x v="1665"/>
    </i>
    <i r="1">
      <x v="2537"/>
    </i>
    <i r="1">
      <x v="2671"/>
    </i>
    <i r="1">
      <x v="2698"/>
    </i>
    <i>
      <x v="1894"/>
    </i>
    <i r="1">
      <x v="1066"/>
    </i>
    <i r="1">
      <x v="1109"/>
    </i>
    <i r="1">
      <x v="1473"/>
    </i>
    <i r="1">
      <x v="1861"/>
    </i>
    <i r="1">
      <x v="2029"/>
    </i>
    <i r="1">
      <x v="2200"/>
    </i>
    <i r="1">
      <x v="2279"/>
    </i>
    <i>
      <x v="1545"/>
    </i>
    <i r="1">
      <x v="124"/>
    </i>
    <i r="1">
      <x v="311"/>
    </i>
    <i r="1">
      <x v="1570"/>
    </i>
    <i r="1">
      <x v="1977"/>
    </i>
    <i r="1">
      <x v="2614"/>
    </i>
    <i>
      <x v="1898"/>
    </i>
    <i r="1">
      <x v="260"/>
    </i>
    <i r="1">
      <x v="296"/>
    </i>
    <i r="1">
      <x v="324"/>
    </i>
    <i r="1">
      <x v="633"/>
    </i>
    <i r="1">
      <x v="683"/>
    </i>
    <i r="1">
      <x v="1336"/>
    </i>
    <i r="1">
      <x v="2645"/>
    </i>
    <i r="1">
      <x v="2725"/>
    </i>
    <i>
      <x v="1464"/>
    </i>
    <i r="1">
      <x v="276"/>
    </i>
    <i r="1">
      <x v="466"/>
    </i>
    <i r="1">
      <x v="896"/>
    </i>
    <i r="1">
      <x v="1450"/>
    </i>
    <i r="1">
      <x v="1517"/>
    </i>
    <i r="1">
      <x v="1669"/>
    </i>
    <i r="1">
      <x v="1765"/>
    </i>
    <i r="1">
      <x v="1861"/>
    </i>
    <i>
      <x v="1659"/>
    </i>
    <i r="1">
      <x v="157"/>
    </i>
    <i r="1">
      <x v="649"/>
    </i>
    <i r="1">
      <x v="1002"/>
    </i>
    <i r="1">
      <x v="1903"/>
    </i>
    <i r="1">
      <x v="1953"/>
    </i>
    <i r="1">
      <x v="1959"/>
    </i>
    <i r="1">
      <x v="2102"/>
    </i>
    <i r="1">
      <x v="2154"/>
    </i>
    <i>
      <x v="2129"/>
    </i>
    <i r="1">
      <x v="18"/>
    </i>
    <i r="1">
      <x v="530"/>
    </i>
    <i r="1">
      <x v="1234"/>
    </i>
    <i r="1">
      <x v="1720"/>
    </i>
    <i r="1">
      <x v="2095"/>
    </i>
    <i r="1">
      <x v="2096"/>
    </i>
    <i r="1">
      <x v="2585"/>
    </i>
    <i r="1">
      <x v="2661"/>
    </i>
    <i>
      <x v="1997"/>
    </i>
    <i r="1">
      <x v="6"/>
    </i>
    <i r="1">
      <x v="98"/>
    </i>
    <i r="1">
      <x v="427"/>
    </i>
    <i r="1">
      <x v="924"/>
    </i>
    <i r="1">
      <x v="1959"/>
    </i>
    <i r="1">
      <x v="2053"/>
    </i>
    <i r="1">
      <x v="2155"/>
    </i>
    <i r="1">
      <x v="2300"/>
    </i>
    <i>
      <x v="1931"/>
    </i>
    <i r="1">
      <x v="354"/>
    </i>
    <i r="1">
      <x v="445"/>
    </i>
    <i r="1">
      <x v="1479"/>
    </i>
    <i r="1">
      <x v="2120"/>
    </i>
    <i r="1">
      <x v="2443"/>
    </i>
    <i r="1">
      <x v="2458"/>
    </i>
    <i r="1">
      <x v="2567"/>
    </i>
    <i>
      <x v="2040"/>
    </i>
    <i r="1">
      <x v="17"/>
    </i>
    <i r="1">
      <x v="225"/>
    </i>
    <i r="1">
      <x v="766"/>
    </i>
    <i r="1">
      <x v="914"/>
    </i>
    <i r="1">
      <x v="1335"/>
    </i>
    <i r="1">
      <x v="1962"/>
    </i>
    <i r="1">
      <x v="2008"/>
    </i>
    <i>
      <x v="1954"/>
    </i>
    <i r="1">
      <x v="82"/>
    </i>
    <i r="1">
      <x v="596"/>
    </i>
    <i r="1">
      <x v="1006"/>
    </i>
    <i r="1">
      <x v="1211"/>
    </i>
    <i r="1">
      <x v="2094"/>
    </i>
    <i r="1">
      <x v="2280"/>
    </i>
    <i r="1">
      <x v="2573"/>
    </i>
    <i>
      <x v="2045"/>
    </i>
    <i r="1">
      <x v="97"/>
    </i>
    <i r="1">
      <x v="1296"/>
    </i>
    <i r="1">
      <x v="1370"/>
    </i>
    <i r="1">
      <x v="1962"/>
    </i>
    <i r="1">
      <x v="2462"/>
    </i>
    <i r="1">
      <x v="2590"/>
    </i>
    <i>
      <x v="1871"/>
    </i>
    <i r="1">
      <x v="324"/>
    </i>
    <i r="1">
      <x v="1277"/>
    </i>
    <i r="1">
      <x v="1579"/>
    </i>
    <i r="1">
      <x v="1771"/>
    </i>
    <i r="1">
      <x v="1828"/>
    </i>
    <i r="1">
      <x v="2199"/>
    </i>
    <i r="1">
      <x v="2387"/>
    </i>
    <i>
      <x v="1300"/>
    </i>
    <i r="1">
      <x/>
    </i>
    <i r="1">
      <x v="529"/>
    </i>
    <i r="1">
      <x v="530"/>
    </i>
    <i r="1">
      <x v="1041"/>
    </i>
    <i r="1">
      <x v="2011"/>
    </i>
    <i r="1">
      <x v="2172"/>
    </i>
    <i>
      <x v="1289"/>
    </i>
    <i r="1">
      <x v="239"/>
    </i>
    <i r="1">
      <x v="388"/>
    </i>
    <i r="1">
      <x v="1129"/>
    </i>
    <i r="1">
      <x v="2205"/>
    </i>
    <i r="1">
      <x v="2647"/>
    </i>
    <i r="1">
      <x v="2725"/>
    </i>
    <i>
      <x v="1109"/>
    </i>
    <i r="1">
      <x v="380"/>
    </i>
    <i r="1">
      <x v="459"/>
    </i>
    <i r="1">
      <x v="2166"/>
    </i>
    <i>
      <x v="1003"/>
    </i>
    <i r="1">
      <x v="138"/>
    </i>
    <i r="1">
      <x v="288"/>
    </i>
    <i r="1">
      <x v="1056"/>
    </i>
    <i r="1">
      <x v="1870"/>
    </i>
    <i r="1">
      <x v="2370"/>
    </i>
    <i r="1">
      <x v="2546"/>
    </i>
    <i>
      <x v="1394"/>
    </i>
    <i r="1">
      <x v="160"/>
    </i>
    <i r="1">
      <x v="739"/>
    </i>
    <i r="1">
      <x v="1210"/>
    </i>
    <i r="1">
      <x v="1261"/>
    </i>
    <i r="1">
      <x v="1466"/>
    </i>
    <i r="1">
      <x v="1765"/>
    </i>
    <i r="1">
      <x v="1897"/>
    </i>
    <i r="1">
      <x v="2462"/>
    </i>
    <i>
      <x v="328"/>
    </i>
    <i r="1">
      <x v="175"/>
    </i>
    <i r="1">
      <x v="381"/>
    </i>
    <i r="1">
      <x v="499"/>
    </i>
    <i r="1">
      <x v="1002"/>
    </i>
    <i r="1">
      <x v="1030"/>
    </i>
    <i r="1">
      <x v="1273"/>
    </i>
    <i r="1">
      <x v="1290"/>
    </i>
    <i r="1">
      <x v="1709"/>
    </i>
    <i>
      <x v="371"/>
    </i>
    <i r="1">
      <x v="259"/>
    </i>
    <i r="1">
      <x v="286"/>
    </i>
    <i r="1">
      <x v="309"/>
    </i>
    <i r="1">
      <x v="1266"/>
    </i>
    <i r="1">
      <x v="1758"/>
    </i>
    <i r="1">
      <x v="2001"/>
    </i>
    <i r="1">
      <x v="2585"/>
    </i>
    <i>
      <x v="635"/>
    </i>
    <i r="1">
      <x v="253"/>
    </i>
    <i r="1">
      <x v="1015"/>
    </i>
    <i r="1">
      <x v="1404"/>
    </i>
    <i r="1">
      <x v="1521"/>
    </i>
    <i r="1">
      <x v="1916"/>
    </i>
    <i r="1">
      <x v="1959"/>
    </i>
    <i r="1">
      <x v="2169"/>
    </i>
    <i r="1">
      <x v="2400"/>
    </i>
    <i>
      <x v="569"/>
    </i>
    <i r="1">
      <x v="332"/>
    </i>
    <i r="1">
      <x v="655"/>
    </i>
    <i r="1">
      <x v="729"/>
    </i>
    <i r="1">
      <x v="962"/>
    </i>
    <i r="1">
      <x v="1118"/>
    </i>
    <i r="1">
      <x v="1461"/>
    </i>
    <i r="1">
      <x v="1610"/>
    </i>
    <i r="1">
      <x v="2051"/>
    </i>
    <i>
      <x v="646"/>
    </i>
    <i r="1">
      <x v="225"/>
    </i>
    <i r="1">
      <x v="286"/>
    </i>
    <i r="1">
      <x v="431"/>
    </i>
    <i r="1">
      <x v="869"/>
    </i>
    <i r="1">
      <x v="1119"/>
    </i>
    <i r="1">
      <x v="1163"/>
    </i>
    <i r="1">
      <x v="1178"/>
    </i>
    <i r="1">
      <x v="1720"/>
    </i>
    <i>
      <x v="139"/>
    </i>
    <i r="1">
      <x v="674"/>
    </i>
    <i r="1">
      <x v="1156"/>
    </i>
    <i r="1">
      <x v="1239"/>
    </i>
    <i r="1">
      <x v="1491"/>
    </i>
    <i r="1">
      <x v="1770"/>
    </i>
    <i r="1">
      <x v="1772"/>
    </i>
    <i r="1">
      <x v="2151"/>
    </i>
    <i r="1">
      <x v="2711"/>
    </i>
    <i>
      <x v="48"/>
    </i>
    <i r="1">
      <x v="939"/>
    </i>
    <i r="1">
      <x v="1087"/>
    </i>
    <i r="1">
      <x v="1139"/>
    </i>
    <i r="1">
      <x v="1357"/>
    </i>
    <i r="1">
      <x v="1473"/>
    </i>
    <i r="1">
      <x v="1512"/>
    </i>
    <i r="1">
      <x v="1806"/>
    </i>
    <i>
      <x v="15"/>
    </i>
    <i r="1">
      <x v="455"/>
    </i>
    <i r="1">
      <x v="844"/>
    </i>
    <i r="1">
      <x v="946"/>
    </i>
    <i r="1">
      <x v="1073"/>
    </i>
    <i r="1">
      <x v="1584"/>
    </i>
    <i>
      <x v="330"/>
    </i>
    <i r="1">
      <x v="570"/>
    </i>
    <i r="1">
      <x v="693"/>
    </i>
    <i r="1">
      <x v="1076"/>
    </i>
    <i r="1">
      <x v="1435"/>
    </i>
    <i r="1">
      <x v="1445"/>
    </i>
    <i r="1">
      <x v="2322"/>
    </i>
    <i>
      <x v="2586"/>
    </i>
    <i r="1">
      <x v="296"/>
    </i>
    <i r="1">
      <x v="621"/>
    </i>
    <i r="1">
      <x v="713"/>
    </i>
    <i r="1">
      <x v="991"/>
    </i>
    <i r="1">
      <x v="1120"/>
    </i>
    <i r="1">
      <x v="2630"/>
    </i>
    <i>
      <x v="2776"/>
    </i>
    <i r="1">
      <x v="419"/>
    </i>
    <i r="1">
      <x v="435"/>
    </i>
    <i r="1">
      <x v="677"/>
    </i>
    <i r="1">
      <x v="1058"/>
    </i>
    <i r="1">
      <x v="1239"/>
    </i>
    <i r="1">
      <x v="1426"/>
    </i>
    <i>
      <x v="2730"/>
    </i>
    <i r="1">
      <x v="359"/>
    </i>
    <i r="1">
      <x v="431"/>
    </i>
    <i r="1">
      <x v="696"/>
    </i>
    <i r="1">
      <x v="785"/>
    </i>
    <i r="1">
      <x v="1367"/>
    </i>
    <i r="1">
      <x v="1982"/>
    </i>
    <i>
      <x v="2357"/>
    </i>
    <i r="1">
      <x v="1164"/>
    </i>
    <i r="1">
      <x v="1218"/>
    </i>
    <i r="1">
      <x v="1408"/>
    </i>
    <i r="1">
      <x v="1418"/>
    </i>
    <i r="1">
      <x v="1578"/>
    </i>
    <i r="1">
      <x v="2151"/>
    </i>
    <i>
      <x v="2427"/>
    </i>
    <i r="1">
      <x v="51"/>
    </i>
    <i r="1">
      <x v="449"/>
    </i>
    <i r="1">
      <x v="622"/>
    </i>
    <i r="1">
      <x v="912"/>
    </i>
    <i r="1">
      <x v="1481"/>
    </i>
    <i r="1">
      <x v="1882"/>
    </i>
    <i>
      <x v="2527"/>
    </i>
    <i r="1">
      <x v="199"/>
    </i>
    <i r="1">
      <x v="453"/>
    </i>
    <i r="1">
      <x v="1456"/>
    </i>
    <i r="1">
      <x v="1638"/>
    </i>
    <i r="1">
      <x v="2225"/>
    </i>
    <i>
      <x v="2140"/>
    </i>
    <i r="1">
      <x v="546"/>
    </i>
    <i r="1">
      <x v="622"/>
    </i>
    <i r="1">
      <x v="674"/>
    </i>
    <i r="1">
      <x v="2199"/>
    </i>
    <i r="1">
      <x v="2590"/>
    </i>
    <i r="1">
      <x v="2701"/>
    </i>
    <i>
      <x v="2113"/>
    </i>
    <i r="1">
      <x v="568"/>
    </i>
    <i r="1">
      <x v="1069"/>
    </i>
    <i r="1">
      <x v="1758"/>
    </i>
    <i r="1">
      <x v="2590"/>
    </i>
    <i>
      <x v="1727"/>
    </i>
    <i r="1">
      <x v="692"/>
    </i>
    <i r="1">
      <x v="1471"/>
    </i>
    <i r="1">
      <x v="1734"/>
    </i>
    <i r="1">
      <x v="2152"/>
    </i>
    <i r="1">
      <x v="2365"/>
    </i>
    <i r="1">
      <x v="2412"/>
    </i>
    <i r="1">
      <x v="2518"/>
    </i>
    <i>
      <x v="1892"/>
    </i>
    <i r="1">
      <x v="434"/>
    </i>
    <i r="1">
      <x v="526"/>
    </i>
    <i r="1">
      <x v="1017"/>
    </i>
    <i r="1">
      <x v="1136"/>
    </i>
    <i r="1">
      <x v="1373"/>
    </i>
    <i r="1">
      <x v="1916"/>
    </i>
    <i>
      <x v="1801"/>
    </i>
    <i r="1">
      <x v="340"/>
    </i>
    <i r="1">
      <x v="1024"/>
    </i>
    <i r="1">
      <x v="1358"/>
    </i>
    <i r="1">
      <x v="1537"/>
    </i>
    <i r="1">
      <x v="1959"/>
    </i>
    <i r="1">
      <x v="2034"/>
    </i>
    <i r="1">
      <x v="2647"/>
    </i>
    <i>
      <x v="1694"/>
    </i>
    <i r="1">
      <x v="703"/>
    </i>
    <i r="1">
      <x v="1122"/>
    </i>
    <i r="1">
      <x v="1194"/>
    </i>
    <i r="1">
      <x v="1205"/>
    </i>
    <i r="1">
      <x v="2274"/>
    </i>
    <i r="1">
      <x v="2291"/>
    </i>
    <i>
      <x v="2152"/>
    </i>
    <i r="1">
      <x v="856"/>
    </i>
    <i r="1">
      <x v="1266"/>
    </i>
    <i r="1">
      <x v="1478"/>
    </i>
    <i r="1">
      <x v="1881"/>
    </i>
    <i r="1">
      <x v="1939"/>
    </i>
    <i r="1">
      <x v="2170"/>
    </i>
    <i r="1">
      <x v="2411"/>
    </i>
    <i>
      <x v="1566"/>
    </i>
    <i r="1">
      <x v="461"/>
    </i>
    <i r="1">
      <x v="565"/>
    </i>
    <i r="1">
      <x v="817"/>
    </i>
    <i r="1">
      <x v="998"/>
    </i>
    <i r="1">
      <x v="1729"/>
    </i>
    <i r="1">
      <x v="2039"/>
    </i>
    <i r="1">
      <x v="2197"/>
    </i>
    <i>
      <x v="1568"/>
    </i>
    <i r="1">
      <x v="89"/>
    </i>
    <i r="1">
      <x v="840"/>
    </i>
    <i r="1">
      <x v="895"/>
    </i>
    <i r="1">
      <x v="1421"/>
    </i>
    <i r="1">
      <x v="2296"/>
    </i>
    <i r="1">
      <x v="2543"/>
    </i>
    <i r="1">
      <x v="2716"/>
    </i>
    <i>
      <x v="1134"/>
    </i>
    <i r="1">
      <x v="253"/>
    </i>
    <i r="1">
      <x v="339"/>
    </i>
    <i r="1">
      <x v="478"/>
    </i>
    <i r="1">
      <x v="680"/>
    </i>
    <i r="1">
      <x v="1121"/>
    </i>
    <i r="1">
      <x v="1259"/>
    </i>
    <i>
      <x v="768"/>
    </i>
    <i r="1">
      <x v="290"/>
    </i>
    <i r="1">
      <x v="661"/>
    </i>
    <i r="1">
      <x v="1110"/>
    </i>
    <i r="1">
      <x v="1906"/>
    </i>
    <i r="1">
      <x v="2202"/>
    </i>
    <i r="1">
      <x v="2468"/>
    </i>
    <i r="1">
      <x v="2698"/>
    </i>
    <i>
      <x v="1441"/>
    </i>
    <i r="1">
      <x v="215"/>
    </i>
    <i r="1">
      <x v="1134"/>
    </i>
    <i r="1">
      <x v="1296"/>
    </i>
    <i r="1">
      <x v="1959"/>
    </i>
    <i r="1">
      <x v="2585"/>
    </i>
    <i r="1">
      <x v="2614"/>
    </i>
    <i>
      <x v="1031"/>
    </i>
    <i r="1">
      <x v="203"/>
    </i>
    <i r="1">
      <x v="208"/>
    </i>
    <i r="1">
      <x v="333"/>
    </i>
    <i r="1">
      <x v="642"/>
    </i>
    <i>
      <x v="1371"/>
    </i>
    <i r="1">
      <x v="390"/>
    </i>
    <i r="1">
      <x v="990"/>
    </i>
    <i r="1">
      <x v="1401"/>
    </i>
    <i r="1">
      <x v="1975"/>
    </i>
    <i r="1">
      <x v="2137"/>
    </i>
    <i r="1">
      <x v="2288"/>
    </i>
    <i>
      <x v="948"/>
    </i>
    <i r="1">
      <x v="44"/>
    </i>
    <i r="1">
      <x v="927"/>
    </i>
    <i r="1">
      <x v="1102"/>
    </i>
    <i r="1">
      <x v="1280"/>
    </i>
    <i r="1">
      <x v="1622"/>
    </i>
    <i r="1">
      <x v="1860"/>
    </i>
    <i r="1">
      <x v="2571"/>
    </i>
    <i>
      <x v="915"/>
    </i>
    <i r="1">
      <x v="122"/>
    </i>
    <i r="1">
      <x v="1122"/>
    </i>
    <i r="1">
      <x v="1266"/>
    </i>
    <i r="1">
      <x v="1821"/>
    </i>
    <i r="1">
      <x v="1903"/>
    </i>
    <i r="1">
      <x v="2189"/>
    </i>
    <i r="1">
      <x v="2372"/>
    </i>
    <i>
      <x v="867"/>
    </i>
    <i r="1">
      <x v="18"/>
    </i>
    <i r="1">
      <x v="1030"/>
    </i>
    <i r="1">
      <x v="1472"/>
    </i>
    <i>
      <x v="1356"/>
    </i>
    <i r="1">
      <x v="297"/>
    </i>
    <i r="1">
      <x v="506"/>
    </i>
    <i r="1">
      <x v="1965"/>
    </i>
    <i r="1">
      <x v="2026"/>
    </i>
    <i r="1">
      <x v="2102"/>
    </i>
    <i r="1">
      <x v="2104"/>
    </i>
    <i r="1">
      <x v="2314"/>
    </i>
    <i>
      <x v="1042"/>
    </i>
    <i r="1">
      <x v="37"/>
    </i>
    <i r="1">
      <x v="51"/>
    </i>
    <i r="1">
      <x v="324"/>
    </i>
    <i r="1">
      <x v="868"/>
    </i>
    <i r="1">
      <x v="1296"/>
    </i>
    <i r="1">
      <x v="1771"/>
    </i>
    <i>
      <x v="1369"/>
    </i>
    <i r="1">
      <x v="229"/>
    </i>
    <i r="1">
      <x v="1594"/>
    </i>
    <i r="1">
      <x v="1758"/>
    </i>
    <i r="1">
      <x v="1959"/>
    </i>
    <i r="1">
      <x v="2138"/>
    </i>
    <i r="1">
      <x v="2466"/>
    </i>
    <i r="1">
      <x v="2647"/>
    </i>
    <i>
      <x v="1382"/>
    </i>
    <i r="1">
      <x v="1638"/>
    </i>
    <i r="1">
      <x v="1722"/>
    </i>
    <i r="1">
      <x v="2226"/>
    </i>
    <i r="1">
      <x v="2570"/>
    </i>
    <i>
      <x v="1208"/>
    </i>
    <i r="1">
      <x v="266"/>
    </i>
    <i r="1">
      <x v="374"/>
    </i>
    <i r="1">
      <x v="1579"/>
    </i>
    <i r="1">
      <x v="2658"/>
    </i>
    <i>
      <x v="1397"/>
    </i>
    <i r="1">
      <x v="154"/>
    </i>
    <i r="1">
      <x v="175"/>
    </i>
    <i r="1">
      <x v="496"/>
    </i>
    <i r="1">
      <x v="895"/>
    </i>
    <i r="1">
      <x v="946"/>
    </i>
    <i r="1">
      <x v="1277"/>
    </i>
    <i r="1">
      <x v="2034"/>
    </i>
    <i>
      <x v="981"/>
    </i>
    <i r="1">
      <x v="835"/>
    </i>
    <i r="1">
      <x v="866"/>
    </i>
    <i r="1">
      <x v="1689"/>
    </i>
    <i r="1">
      <x v="1899"/>
    </i>
    <i r="1">
      <x v="2099"/>
    </i>
    <i r="1">
      <x v="2359"/>
    </i>
    <i r="1">
      <x v="2568"/>
    </i>
    <i>
      <x v="1146"/>
    </i>
    <i r="1">
      <x v="175"/>
    </i>
    <i r="1">
      <x v="684"/>
    </i>
    <i r="1">
      <x v="1567"/>
    </i>
    <i r="1">
      <x v="2291"/>
    </i>
    <i r="1">
      <x v="2409"/>
    </i>
    <i>
      <x v="1329"/>
    </i>
    <i r="1">
      <x v="258"/>
    </i>
    <i r="1">
      <x v="414"/>
    </i>
    <i r="1">
      <x v="1041"/>
    </i>
    <i r="1">
      <x v="2181"/>
    </i>
    <i r="1">
      <x v="2220"/>
    </i>
    <i r="1">
      <x v="2286"/>
    </i>
    <i r="1">
      <x v="2668"/>
    </i>
    <i>
      <x v="860"/>
    </i>
    <i r="1">
      <x v="1163"/>
    </i>
    <i r="1">
      <x v="1435"/>
    </i>
    <i r="1">
      <x v="2209"/>
    </i>
    <i r="1">
      <x v="2711"/>
    </i>
    <i>
      <x v="1337"/>
    </i>
    <i r="1">
      <x v="856"/>
    </i>
    <i r="1">
      <x v="1082"/>
    </i>
    <i r="1">
      <x v="1440"/>
    </i>
    <i r="1">
      <x v="1573"/>
    </i>
    <i r="1">
      <x v="2306"/>
    </i>
    <i>
      <x v="968"/>
    </i>
    <i r="1">
      <x v="92"/>
    </i>
    <i r="1">
      <x v="499"/>
    </i>
    <i r="1">
      <x v="680"/>
    </i>
    <i r="1">
      <x v="1046"/>
    </i>
    <i r="1">
      <x v="2328"/>
    </i>
    <i r="1">
      <x v="2417"/>
    </i>
    <i r="1">
      <x v="2653"/>
    </i>
    <i>
      <x v="1085"/>
    </i>
    <i r="1">
      <x v="296"/>
    </i>
    <i r="1">
      <x v="899"/>
    </i>
    <i r="1">
      <x v="2402"/>
    </i>
    <i r="1">
      <x v="2459"/>
    </i>
    <i r="1">
      <x v="2583"/>
    </i>
    <i r="1">
      <x v="2701"/>
    </i>
    <i>
      <x v="1159"/>
    </i>
    <i r="1">
      <x v="284"/>
    </i>
    <i r="1">
      <x v="385"/>
    </i>
    <i r="1">
      <x v="1234"/>
    </i>
    <i r="1">
      <x v="1706"/>
    </i>
    <i r="1">
      <x v="1720"/>
    </i>
    <i r="1">
      <x v="2568"/>
    </i>
    <i>
      <x v="785"/>
    </i>
    <i r="1">
      <x v="324"/>
    </i>
    <i r="1">
      <x v="1022"/>
    </i>
    <i r="1">
      <x v="1128"/>
    </i>
    <i r="1">
      <x v="1323"/>
    </i>
    <i r="1">
      <x v="1435"/>
    </i>
    <i r="1">
      <x v="1544"/>
    </i>
    <i r="1">
      <x v="1619"/>
    </i>
    <i>
      <x v="816"/>
    </i>
    <i r="1">
      <x v="284"/>
    </i>
    <i r="1">
      <x v="1139"/>
    </i>
    <i r="1">
      <x v="1332"/>
    </i>
    <i r="1">
      <x v="1854"/>
    </i>
    <i r="1">
      <x v="2003"/>
    </i>
    <i r="1">
      <x v="2590"/>
    </i>
    <i r="1">
      <x v="2607"/>
    </i>
    <i>
      <x v="854"/>
    </i>
    <i r="1">
      <x v="233"/>
    </i>
    <i r="1">
      <x v="394"/>
    </i>
    <i r="1">
      <x v="790"/>
    </i>
    <i r="1">
      <x v="793"/>
    </i>
    <i r="1">
      <x v="1704"/>
    </i>
    <i r="1">
      <x v="2648"/>
    </i>
    <i>
      <x v="1204"/>
    </i>
    <i r="1">
      <x v="6"/>
    </i>
    <i r="1">
      <x v="390"/>
    </i>
    <i r="1">
      <x v="731"/>
    </i>
    <i r="1">
      <x v="869"/>
    </i>
    <i r="1">
      <x v="1390"/>
    </i>
    <i r="1">
      <x v="1416"/>
    </i>
    <i>
      <x v="671"/>
    </i>
    <i r="1">
      <x v="64"/>
    </i>
    <i r="1">
      <x v="537"/>
    </i>
    <i r="1">
      <x v="694"/>
    </i>
    <i>
      <x v="487"/>
    </i>
    <i r="1">
      <x v="175"/>
    </i>
    <i r="1">
      <x v="680"/>
    </i>
    <i r="1">
      <x v="952"/>
    </i>
    <i r="1">
      <x v="1213"/>
    </i>
    <i r="1">
      <x v="1481"/>
    </i>
    <i r="1">
      <x v="2393"/>
    </i>
    <i r="1">
      <x v="2667"/>
    </i>
    <i>
      <x v="417"/>
    </i>
    <i r="1">
      <x v="633"/>
    </i>
    <i r="1">
      <x v="972"/>
    </i>
    <i r="1">
      <x v="1350"/>
    </i>
    <i r="1">
      <x v="1953"/>
    </i>
    <i r="1">
      <x v="2269"/>
    </i>
    <i r="1">
      <x v="2462"/>
    </i>
    <i>
      <x v="77"/>
    </i>
    <i r="1">
      <x v="321"/>
    </i>
    <i r="1">
      <x v="869"/>
    </i>
    <i r="1">
      <x v="1026"/>
    </i>
    <i r="1">
      <x v="1537"/>
    </i>
    <i r="1">
      <x v="1758"/>
    </i>
    <i r="1">
      <x v="1765"/>
    </i>
    <i r="1">
      <x v="2041"/>
    </i>
    <i>
      <x v="587"/>
    </i>
    <i r="1">
      <x v="729"/>
    </i>
    <i r="1">
      <x v="991"/>
    </i>
    <i r="1">
      <x v="1163"/>
    </i>
    <i r="1">
      <x v="1866"/>
    </i>
    <i r="1">
      <x v="1923"/>
    </i>
    <i r="1">
      <x v="2261"/>
    </i>
    <i r="1">
      <x v="2346"/>
    </i>
    <i>
      <x v="100"/>
    </i>
    <i r="1">
      <x v="78"/>
    </i>
    <i r="1">
      <x v="400"/>
    </i>
    <i r="1">
      <x v="1104"/>
    </i>
    <i r="1">
      <x v="1296"/>
    </i>
    <i r="1">
      <x v="2351"/>
    </i>
    <i>
      <x v="3"/>
    </i>
    <i r="1">
      <x v="149"/>
    </i>
    <i r="1">
      <x v="395"/>
    </i>
    <i r="1">
      <x v="756"/>
    </i>
    <i r="1">
      <x v="1226"/>
    </i>
    <i r="1">
      <x v="1699"/>
    </i>
    <i r="1">
      <x v="1803"/>
    </i>
    <i r="1">
      <x v="2022"/>
    </i>
    <i>
      <x v="117"/>
    </i>
    <i r="1">
      <x v="46"/>
    </i>
    <i r="1">
      <x v="749"/>
    </i>
    <i r="1">
      <x v="781"/>
    </i>
    <i r="1">
      <x v="1168"/>
    </i>
    <i r="1">
      <x v="1490"/>
    </i>
    <i r="1">
      <x v="1530"/>
    </i>
    <i r="1">
      <x v="2219"/>
    </i>
    <i>
      <x v="470"/>
    </i>
    <i r="1">
      <x v="739"/>
    </i>
    <i r="1">
      <x v="878"/>
    </i>
    <i r="1">
      <x v="1210"/>
    </i>
    <i r="1">
      <x v="1246"/>
    </i>
    <i r="1">
      <x v="2025"/>
    </i>
    <i r="1">
      <x v="2448"/>
    </i>
    <i>
      <x v="21"/>
    </i>
    <i r="1">
      <x v="431"/>
    </i>
    <i r="1">
      <x v="2706"/>
    </i>
    <i>
      <x v="535"/>
    </i>
    <i r="1">
      <x v="58"/>
    </i>
    <i r="1">
      <x v="131"/>
    </i>
    <i r="1">
      <x v="1770"/>
    </i>
    <i r="1">
      <x v="2401"/>
    </i>
    <i r="1">
      <x v="2647"/>
    </i>
    <i r="1">
      <x v="2670"/>
    </i>
    <i>
      <x v="208"/>
    </i>
    <i r="1">
      <x v="309"/>
    </i>
    <i r="1">
      <x v="575"/>
    </i>
    <i r="1">
      <x v="1179"/>
    </i>
    <i r="1">
      <x v="1806"/>
    </i>
    <i r="1">
      <x v="1833"/>
    </i>
    <i r="1">
      <x v="1866"/>
    </i>
    <i r="1">
      <x v="2304"/>
    </i>
    <i>
      <x v="613"/>
    </i>
    <i r="1">
      <x v="146"/>
    </i>
    <i r="1">
      <x v="1054"/>
    </i>
    <i r="1">
      <x v="1806"/>
    </i>
    <i r="1">
      <x v="2009"/>
    </i>
    <i r="1">
      <x v="2312"/>
    </i>
    <i r="1">
      <x v="2711"/>
    </i>
    <i>
      <x v="246"/>
    </i>
    <i r="1">
      <x v="693"/>
    </i>
    <i r="1">
      <x v="982"/>
    </i>
    <i r="1">
      <x v="1111"/>
    </i>
    <i r="1">
      <x v="1196"/>
    </i>
    <i r="1">
      <x v="2304"/>
    </i>
    <i r="1">
      <x v="2397"/>
    </i>
    <i>
      <x v="686"/>
    </i>
    <i r="1">
      <x v="97"/>
    </i>
    <i r="1">
      <x v="742"/>
    </i>
    <i r="1">
      <x v="939"/>
    </i>
    <i r="1">
      <x v="991"/>
    </i>
    <i r="1">
      <x v="1041"/>
    </i>
    <i r="1">
      <x v="1644"/>
    </i>
    <i r="1">
      <x v="1700"/>
    </i>
    <i>
      <x v="30"/>
    </i>
    <i r="1">
      <x v="1158"/>
    </i>
    <i r="1">
      <x v="1179"/>
    </i>
    <i r="1">
      <x v="1821"/>
    </i>
    <i r="1">
      <x v="1866"/>
    </i>
    <i r="1">
      <x v="2170"/>
    </i>
    <i r="1">
      <x v="2210"/>
    </i>
    <i r="1">
      <x v="2567"/>
    </i>
    <i>
      <x v="377"/>
    </i>
    <i r="1">
      <x v="173"/>
    </i>
    <i r="1">
      <x v="1261"/>
    </i>
    <i r="1">
      <x v="1491"/>
    </i>
    <i r="1">
      <x v="1715"/>
    </i>
    <i r="1">
      <x v="2462"/>
    </i>
    <i>
      <x v="2255"/>
    </i>
    <i r="1">
      <x v="376"/>
    </i>
    <i r="1">
      <x v="454"/>
    </i>
    <i r="1">
      <x v="693"/>
    </i>
    <i r="1">
      <x v="1772"/>
    </i>
    <i r="1">
      <x v="2300"/>
    </i>
    <i r="1">
      <x v="2566"/>
    </i>
    <i>
      <x v="2613"/>
    </i>
    <i r="1">
      <x v="18"/>
    </i>
    <i r="1">
      <x v="718"/>
    </i>
    <i r="1">
      <x v="1768"/>
    </i>
    <i r="1">
      <x v="2009"/>
    </i>
    <i r="1">
      <x v="2597"/>
    </i>
    <i>
      <x v="2871"/>
    </i>
    <i r="1">
      <x v="325"/>
    </i>
    <i r="1">
      <x v="832"/>
    </i>
    <i r="1">
      <x v="940"/>
    </i>
    <i r="1">
      <x v="1178"/>
    </i>
    <i r="1">
      <x v="2006"/>
    </i>
    <i r="1">
      <x v="2716"/>
    </i>
    <i>
      <x v="2194"/>
    </i>
    <i r="1">
      <x v="785"/>
    </i>
    <i r="1">
      <x v="1156"/>
    </i>
    <i r="1">
      <x v="1213"/>
    </i>
    <i r="1">
      <x v="1490"/>
    </i>
    <i r="1">
      <x v="2053"/>
    </i>
    <i>
      <x v="2682"/>
    </i>
    <i r="1">
      <x v="215"/>
    </i>
    <i r="1">
      <x v="284"/>
    </i>
    <i r="1">
      <x v="431"/>
    </i>
    <i r="1">
      <x v="475"/>
    </i>
    <i r="1">
      <x v="1214"/>
    </i>
    <i r="1">
      <x v="2266"/>
    </i>
    <i>
      <x v="2315"/>
    </i>
    <i r="1">
      <x v="139"/>
    </i>
    <i r="1">
      <x v="530"/>
    </i>
    <i r="1">
      <x v="742"/>
    </i>
    <i r="1">
      <x v="1299"/>
    </i>
    <i r="1">
      <x v="2155"/>
    </i>
    <i r="1">
      <x v="2756"/>
    </i>
    <i>
      <x v="2490"/>
    </i>
    <i r="1">
      <x v="18"/>
    </i>
    <i r="1">
      <x v="1101"/>
    </i>
    <i r="1">
      <x v="1343"/>
    </i>
    <i r="1">
      <x v="1720"/>
    </i>
    <i r="1">
      <x v="2706"/>
    </i>
    <i>
      <x v="2365"/>
    </i>
    <i r="1">
      <x v="324"/>
    </i>
    <i r="1">
      <x v="759"/>
    </i>
    <i r="1">
      <x v="1239"/>
    </i>
    <i r="1">
      <x v="2272"/>
    </i>
    <i r="1">
      <x v="2370"/>
    </i>
    <i>
      <x v="2544"/>
    </i>
    <i r="1">
      <x v="249"/>
    </i>
    <i r="1">
      <x v="1427"/>
    </i>
    <i r="1">
      <x v="1490"/>
    </i>
    <i r="1">
      <x v="1962"/>
    </i>
    <i r="1">
      <x v="2444"/>
    </i>
    <i>
      <x v="2401"/>
    </i>
    <i r="1">
      <x v="611"/>
    </i>
    <i r="1">
      <x v="716"/>
    </i>
    <i r="1">
      <x v="2034"/>
    </i>
    <i r="1">
      <x v="2051"/>
    </i>
    <i r="1">
      <x v="2199"/>
    </i>
    <i r="1">
      <x v="2290"/>
    </i>
    <i>
      <x v="2655"/>
    </i>
    <i r="1">
      <x v="1296"/>
    </i>
    <i r="1">
      <x v="2489"/>
    </i>
    <i>
      <x v="2205"/>
    </i>
    <i r="1">
      <x v="181"/>
    </i>
    <i r="1">
      <x v="530"/>
    </i>
    <i r="1">
      <x v="827"/>
    </i>
    <i r="1">
      <x v="866"/>
    </i>
    <i r="1">
      <x v="2289"/>
    </i>
    <i r="1">
      <x v="2344"/>
    </i>
    <i>
      <x v="2726"/>
    </i>
    <i r="1">
      <x v="619"/>
    </i>
    <i r="1">
      <x v="720"/>
    </i>
    <i r="1">
      <x v="1235"/>
    </i>
    <i r="1">
      <x v="1398"/>
    </i>
    <i r="1">
      <x v="2202"/>
    </i>
    <i r="1">
      <x v="2464"/>
    </i>
    <i>
      <x v="2445"/>
    </i>
    <i r="1">
      <x v="1650"/>
    </i>
    <i r="1">
      <x v="1822"/>
    </i>
    <i r="1">
      <x v="2363"/>
    </i>
    <i>
      <x v="2765"/>
    </i>
    <i r="1">
      <x v="226"/>
    </i>
    <i r="1">
      <x v="359"/>
    </i>
    <i r="1">
      <x v="473"/>
    </i>
    <i r="1">
      <x v="822"/>
    </i>
    <i r="1">
      <x v="2590"/>
    </i>
    <i>
      <x v="2455"/>
    </i>
    <i r="1">
      <x v="296"/>
    </i>
    <i r="1">
      <x v="593"/>
    </i>
    <i r="1">
      <x v="739"/>
    </i>
    <i r="1">
      <x v="1734"/>
    </i>
    <i r="1">
      <x v="1771"/>
    </i>
    <i r="1">
      <x v="2462"/>
    </i>
    <i>
      <x v="2261"/>
    </i>
    <i r="1">
      <x v="157"/>
    </i>
    <i r="1">
      <x v="220"/>
    </i>
    <i r="1">
      <x v="622"/>
    </i>
    <i r="1">
      <x v="1821"/>
    </i>
    <i r="1">
      <x v="2200"/>
    </i>
    <i r="1">
      <x v="2304"/>
    </i>
    <i>
      <x v="1535"/>
    </i>
    <i r="1">
      <x v="425"/>
    </i>
    <i r="1">
      <x v="1645"/>
    </i>
    <i r="1">
      <x v="2020"/>
    </i>
    <i r="1">
      <x v="2670"/>
    </i>
    <i>
      <x v="1982"/>
    </i>
    <i r="1">
      <x v="1026"/>
    </i>
    <i r="1">
      <x v="1416"/>
    </i>
    <i r="1">
      <x v="1598"/>
    </i>
    <i r="1">
      <x v="1792"/>
    </i>
    <i r="1">
      <x v="1806"/>
    </i>
    <i r="1">
      <x v="2199"/>
    </i>
    <i>
      <x v="1629"/>
    </i>
    <i r="1">
      <x v="378"/>
    </i>
    <i r="1">
      <x v="736"/>
    </i>
    <i r="1">
      <x v="1169"/>
    </i>
    <i r="1">
      <x v="1435"/>
    </i>
    <i>
      <x v="1555"/>
    </i>
    <i r="1">
      <x v="138"/>
    </i>
    <i r="1">
      <x v="1438"/>
    </i>
    <i r="1">
      <x v="1723"/>
    </i>
    <i r="1">
      <x v="2392"/>
    </i>
    <i>
      <x v="2013"/>
    </i>
    <i r="1">
      <x v="514"/>
    </i>
    <i r="1">
      <x v="730"/>
    </i>
    <i r="1">
      <x v="913"/>
    </i>
    <i r="1">
      <x v="1527"/>
    </i>
    <i r="1">
      <x v="1651"/>
    </i>
    <i r="1">
      <x v="2686"/>
    </i>
    <i>
      <x v="1667"/>
    </i>
    <i r="1">
      <x v="633"/>
    </i>
    <i r="1">
      <x v="863"/>
    </i>
    <i r="1">
      <x v="2026"/>
    </i>
    <i r="1">
      <x v="2600"/>
    </i>
    <i r="1">
      <x v="2721"/>
    </i>
    <i>
      <x v="2121"/>
    </i>
    <i r="1">
      <x v="1262"/>
    </i>
    <i r="1">
      <x v="1840"/>
    </i>
    <i r="1">
      <x v="1953"/>
    </i>
    <i r="1">
      <x v="2167"/>
    </i>
    <i r="1">
      <x v="2220"/>
    </i>
    <i r="1">
      <x v="2237"/>
    </i>
    <i>
      <x v="1669"/>
    </i>
    <i r="1">
      <x v="475"/>
    </i>
    <i r="1">
      <x v="1734"/>
    </i>
    <i r="1">
      <x v="2163"/>
    </i>
    <i r="1">
      <x v="2220"/>
    </i>
    <i r="1">
      <x v="2300"/>
    </i>
    <i r="1">
      <x v="2341"/>
    </i>
    <i>
      <x v="2149"/>
    </i>
    <i r="1">
      <x v="399"/>
    </i>
    <i r="1">
      <x v="1007"/>
    </i>
    <i r="1">
      <x v="1139"/>
    </i>
    <i r="1">
      <x v="1815"/>
    </i>
    <i r="1">
      <x v="2187"/>
    </i>
    <i r="1">
      <x v="2191"/>
    </i>
    <i>
      <x v="1941"/>
    </i>
    <i r="1">
      <x v="74"/>
    </i>
    <i r="1">
      <x v="1156"/>
    </i>
    <i r="1">
      <x v="1817"/>
    </i>
    <i r="1">
      <x v="1876"/>
    </i>
    <i r="1">
      <x v="2283"/>
    </i>
    <i r="1">
      <x v="2457"/>
    </i>
    <i>
      <x v="2010"/>
    </i>
    <i r="1">
      <x v="126"/>
    </i>
    <i r="1">
      <x v="1121"/>
    </i>
    <i r="1">
      <x v="1310"/>
    </i>
    <i r="1">
      <x v="1502"/>
    </i>
    <i r="1">
      <x v="2361"/>
    </i>
    <i>
      <x v="1842"/>
    </i>
    <i r="1">
      <x v="11"/>
    </i>
    <i r="1">
      <x v="384"/>
    </i>
    <i r="1">
      <x v="476"/>
    </i>
    <i r="1">
      <x v="529"/>
    </i>
    <i r="1">
      <x v="1068"/>
    </i>
    <i r="1">
      <x v="2512"/>
    </i>
    <i>
      <x v="2024"/>
    </i>
    <i r="1">
      <x v="727"/>
    </i>
    <i r="1">
      <x v="1482"/>
    </i>
    <i r="1">
      <x v="1672"/>
    </i>
    <i r="1">
      <x v="2266"/>
    </i>
    <i r="1">
      <x v="2591"/>
    </i>
    <i>
      <x v="1695"/>
    </i>
    <i r="1">
      <x v="101"/>
    </i>
    <i r="1">
      <x v="110"/>
    </i>
    <i r="1">
      <x v="662"/>
    </i>
    <i r="1">
      <x v="857"/>
    </i>
    <i r="1">
      <x v="1179"/>
    </i>
    <i r="1">
      <x v="1887"/>
    </i>
    <i>
      <x v="2078"/>
    </i>
    <i r="1">
      <x v="409"/>
    </i>
    <i r="1">
      <x v="1395"/>
    </i>
    <i r="1">
      <x v="1484"/>
    </i>
    <i r="1">
      <x v="1810"/>
    </i>
    <i r="1">
      <x v="1914"/>
    </i>
    <i>
      <x v="1958"/>
    </i>
    <i r="1">
      <x v="139"/>
    </i>
    <i r="1">
      <x v="426"/>
    </i>
    <i r="1">
      <x v="1381"/>
    </i>
    <i r="1">
      <x v="1517"/>
    </i>
    <i r="1">
      <x v="1873"/>
    </i>
    <i r="1">
      <x v="2194"/>
    </i>
    <i>
      <x v="2122"/>
    </i>
    <i r="1">
      <x v="341"/>
    </i>
    <i r="1">
      <x v="537"/>
    </i>
    <i r="1">
      <x v="1336"/>
    </i>
    <i r="1">
      <x v="1681"/>
    </i>
    <i r="1">
      <x v="2449"/>
    </i>
    <i>
      <x v="1851"/>
    </i>
    <i r="1">
      <x v="339"/>
    </i>
    <i r="1">
      <x v="431"/>
    </i>
    <i r="1">
      <x v="674"/>
    </i>
    <i r="1">
      <x v="1469"/>
    </i>
    <i r="1">
      <x v="1770"/>
    </i>
    <i r="1">
      <x v="2151"/>
    </i>
    <i>
      <x v="1467"/>
    </i>
    <i r="1">
      <x v="103"/>
    </i>
    <i r="1">
      <x v="390"/>
    </i>
    <i r="1">
      <x v="1329"/>
    </i>
    <i r="1">
      <x v="1340"/>
    </i>
    <i r="1">
      <x v="1949"/>
    </i>
    <i>
      <x v="1707"/>
    </i>
    <i r="1">
      <x v="1164"/>
    </i>
    <i r="1">
      <x v="1466"/>
    </i>
    <i r="1">
      <x v="1469"/>
    </i>
    <i r="1">
      <x v="1782"/>
    </i>
    <i r="1">
      <x v="1794"/>
    </i>
    <i r="1">
      <x v="2482"/>
    </i>
    <i>
      <x v="2158"/>
    </i>
    <i r="1">
      <x v="234"/>
    </i>
    <i r="1">
      <x v="304"/>
    </i>
    <i r="1">
      <x v="1271"/>
    </i>
    <i r="1">
      <x v="1294"/>
    </i>
    <i r="1">
      <x v="2165"/>
    </i>
    <i r="1">
      <x v="2682"/>
    </i>
    <i>
      <x v="1967"/>
    </i>
    <i r="1">
      <x v="622"/>
    </i>
    <i r="1">
      <x v="1919"/>
    </i>
    <i r="1">
      <x v="1935"/>
    </i>
    <i r="1">
      <x v="2151"/>
    </i>
    <i r="1">
      <x v="2188"/>
    </i>
    <i r="1">
      <x v="2366"/>
    </i>
    <i>
      <x v="2012"/>
    </i>
    <i r="1">
      <x v="339"/>
    </i>
    <i r="1">
      <x v="622"/>
    </i>
    <i r="1">
      <x v="736"/>
    </i>
    <i r="1">
      <x v="861"/>
    </i>
    <i r="1">
      <x v="2351"/>
    </i>
    <i>
      <x v="1437"/>
    </i>
    <i r="1">
      <x v="701"/>
    </i>
    <i r="1">
      <x v="1299"/>
    </i>
    <i r="1">
      <x v="1421"/>
    </i>
    <i r="1">
      <x v="1794"/>
    </i>
    <i r="1">
      <x v="2425"/>
    </i>
    <i r="1">
      <x v="2625"/>
    </i>
    <i>
      <x v="1395"/>
    </i>
    <i r="1">
      <x v="30"/>
    </i>
    <i r="1">
      <x v="48"/>
    </i>
    <i r="1">
      <x v="135"/>
    </i>
    <i r="1">
      <x v="1026"/>
    </i>
    <i r="1">
      <x v="1815"/>
    </i>
    <i r="1">
      <x v="2050"/>
    </i>
    <i>
      <x v="1442"/>
    </i>
    <i r="1">
      <x v="6"/>
    </i>
    <i r="1">
      <x v="199"/>
    </i>
    <i r="1">
      <x v="249"/>
    </i>
    <i r="1">
      <x v="2170"/>
    </i>
    <i r="1">
      <x v="2344"/>
    </i>
    <i r="1">
      <x v="2409"/>
    </i>
    <i>
      <x v="952"/>
    </i>
    <i r="1">
      <x v="594"/>
    </i>
    <i r="1">
      <x v="869"/>
    </i>
    <i r="1">
      <x v="1758"/>
    </i>
    <i r="1">
      <x v="2041"/>
    </i>
    <i r="1">
      <x v="2288"/>
    </i>
    <i>
      <x v="1051"/>
    </i>
    <i r="1">
      <x v="359"/>
    </i>
    <i r="1">
      <x v="402"/>
    </i>
    <i r="1">
      <x v="567"/>
    </i>
    <i r="1">
      <x v="969"/>
    </i>
    <i r="1">
      <x v="975"/>
    </i>
    <i r="1">
      <x v="2731"/>
    </i>
    <i>
      <x v="1224"/>
    </i>
    <i r="1">
      <x v="284"/>
    </i>
    <i r="1">
      <x v="782"/>
    </i>
    <i r="1">
      <x v="1089"/>
    </i>
    <i r="1">
      <x v="1350"/>
    </i>
    <i r="1">
      <x v="2344"/>
    </i>
    <i r="1">
      <x v="2524"/>
    </i>
    <i>
      <x v="1114"/>
    </i>
    <i r="1">
      <x v="425"/>
    </i>
    <i r="1">
      <x v="509"/>
    </i>
    <i r="1">
      <x v="727"/>
    </i>
    <i r="1">
      <x v="2585"/>
    </i>
    <i>
      <x v="1241"/>
    </i>
    <i r="1">
      <x v="155"/>
    </i>
    <i r="1">
      <x v="332"/>
    </i>
    <i r="1">
      <x v="1421"/>
    </i>
    <i r="1">
      <x v="1489"/>
    </i>
    <i r="1">
      <x v="2198"/>
    </i>
    <i r="1">
      <x v="2397"/>
    </i>
    <i>
      <x v="1443"/>
    </i>
    <i r="1">
      <x v="37"/>
    </i>
    <i r="1">
      <x v="713"/>
    </i>
    <i r="1">
      <x v="1426"/>
    </i>
    <i r="1">
      <x v="2170"/>
    </i>
    <i r="1">
      <x v="2199"/>
    </i>
    <i r="1">
      <x v="2210"/>
    </i>
    <i>
      <x v="1007"/>
    </i>
    <i r="1">
      <x v="157"/>
    </i>
    <i r="1">
      <x v="324"/>
    </i>
    <i r="1">
      <x v="621"/>
    </i>
    <i r="1">
      <x v="622"/>
    </i>
    <i r="1">
      <x v="636"/>
    </i>
    <i r="1">
      <x v="2170"/>
    </i>
    <i>
      <x v="1448"/>
    </i>
    <i r="1">
      <x v="187"/>
    </i>
    <i r="1">
      <x v="485"/>
    </i>
    <i r="1">
      <x v="680"/>
    </i>
    <i r="1">
      <x v="1194"/>
    </i>
    <i r="1">
      <x v="2206"/>
    </i>
    <i r="1">
      <x v="2385"/>
    </i>
    <i>
      <x v="1428"/>
    </i>
    <i r="1">
      <x v="590"/>
    </i>
    <i r="1">
      <x v="1671"/>
    </i>
    <i r="1">
      <x v="1736"/>
    </i>
    <i r="1">
      <x v="1794"/>
    </i>
    <i r="1">
      <x v="2279"/>
    </i>
    <i r="1">
      <x v="2571"/>
    </i>
    <i>
      <x v="1192"/>
    </i>
    <i r="1">
      <x v="12"/>
    </i>
    <i r="1">
      <x v="865"/>
    </i>
    <i r="1">
      <x v="976"/>
    </i>
    <i r="1">
      <x v="1464"/>
    </i>
    <i r="1">
      <x v="1782"/>
    </i>
    <i r="1">
      <x v="1962"/>
    </i>
    <i>
      <x v="1090"/>
    </i>
    <i r="1">
      <x v="296"/>
    </i>
    <i r="1">
      <x v="964"/>
    </i>
    <i r="1">
      <x v="1321"/>
    </i>
    <i r="1">
      <x v="1411"/>
    </i>
    <i r="1">
      <x v="1475"/>
    </i>
    <i r="1">
      <x v="2444"/>
    </i>
    <i>
      <x v="599"/>
    </i>
    <i r="1">
      <x v="175"/>
    </i>
    <i r="1">
      <x v="284"/>
    </i>
    <i r="1">
      <x v="431"/>
    </i>
    <i r="1">
      <x v="1041"/>
    </i>
    <i r="1">
      <x v="1435"/>
    </i>
    <i r="1">
      <x v="2711"/>
    </i>
    <i>
      <x v="474"/>
    </i>
    <i r="1">
      <x v="365"/>
    </i>
    <i r="1">
      <x v="415"/>
    </i>
    <i r="1">
      <x v="448"/>
    </i>
    <i r="1">
      <x v="828"/>
    </i>
    <i r="1">
      <x v="1466"/>
    </i>
    <i>
      <x v="65"/>
    </i>
    <i r="1">
      <x v="284"/>
    </i>
    <i r="1">
      <x v="738"/>
    </i>
    <i r="1">
      <x v="1125"/>
    </i>
    <i r="1">
      <x v="1567"/>
    </i>
    <i r="1">
      <x v="1833"/>
    </i>
    <i r="1">
      <x v="2351"/>
    </i>
    <i>
      <x v="135"/>
    </i>
    <i r="1">
      <x v="88"/>
    </i>
    <i r="1">
      <x v="260"/>
    </i>
    <i r="1">
      <x v="680"/>
    </i>
    <i r="1">
      <x v="1472"/>
    </i>
    <i r="1">
      <x v="1502"/>
    </i>
    <i>
      <x v="11"/>
    </i>
    <i r="1">
      <x v="211"/>
    </i>
    <i r="1">
      <x v="977"/>
    </i>
    <i r="1">
      <x v="979"/>
    </i>
    <i r="1">
      <x v="1373"/>
    </i>
    <i r="1">
      <x v="1895"/>
    </i>
    <i r="1">
      <x v="2184"/>
    </i>
    <i>
      <x v="79"/>
    </i>
    <i r="1">
      <x v="335"/>
    </i>
    <i r="1">
      <x v="537"/>
    </i>
    <i r="1">
      <x v="715"/>
    </i>
    <i r="1">
      <x v="1434"/>
    </i>
    <i r="1">
      <x v="1477"/>
    </i>
    <i r="1">
      <x v="2526"/>
    </i>
    <i>
      <x v="62"/>
    </i>
    <i r="1">
      <x v="1134"/>
    </i>
    <i r="1">
      <x v="1295"/>
    </i>
    <i r="1">
      <x v="1556"/>
    </i>
    <i r="1">
      <x v="1995"/>
    </i>
    <i r="1">
      <x v="2320"/>
    </i>
    <i>
      <x v="198"/>
    </i>
    <i r="1">
      <x v="322"/>
    </i>
    <i r="1">
      <x v="452"/>
    </i>
    <i r="1">
      <x v="711"/>
    </i>
    <i r="1">
      <x v="999"/>
    </i>
    <i r="1">
      <x v="1367"/>
    </i>
    <i r="1">
      <x v="1466"/>
    </i>
    <i>
      <x v="672"/>
    </i>
    <i r="1">
      <x v="138"/>
    </i>
    <i r="1">
      <x v="183"/>
    </i>
    <i r="1">
      <x v="1572"/>
    </i>
    <i r="1">
      <x v="2634"/>
    </i>
    <i>
      <x v="227"/>
    </i>
    <i r="1">
      <x v="225"/>
    </i>
    <i r="1">
      <x v="1213"/>
    </i>
    <i r="1">
      <x v="2725"/>
    </i>
    <i>
      <x v="8"/>
    </i>
    <i r="1">
      <x v="459"/>
    </i>
    <i r="1">
      <x v="2619"/>
    </i>
    <i>
      <x v="238"/>
    </i>
    <i r="1">
      <x v="605"/>
    </i>
    <i r="1">
      <x v="1179"/>
    </i>
    <i r="1">
      <x v="1283"/>
    </i>
    <i r="1">
      <x v="1435"/>
    </i>
    <i r="1">
      <x v="1845"/>
    </i>
    <i r="1">
      <x v="2541"/>
    </i>
    <i>
      <x v="580"/>
    </i>
    <i r="1">
      <x v="225"/>
    </i>
    <i r="1">
      <x v="546"/>
    </i>
    <i r="1">
      <x v="1026"/>
    </i>
    <i r="1">
      <x v="1821"/>
    </i>
    <i r="1">
      <x v="2220"/>
    </i>
    <i>
      <x v="82"/>
    </i>
    <i r="1">
      <x v="531"/>
    </i>
    <i r="1">
      <x v="537"/>
    </i>
    <i r="1">
      <x v="775"/>
    </i>
    <i r="1">
      <x v="1367"/>
    </i>
    <i r="1">
      <x v="1582"/>
    </i>
    <i r="1">
      <x v="2304"/>
    </i>
    <i>
      <x v="607"/>
    </i>
    <i r="1">
      <x v="1030"/>
    </i>
    <i r="1">
      <x v="1101"/>
    </i>
    <i r="1">
      <x v="1234"/>
    </i>
    <i r="1">
      <x v="2009"/>
    </i>
    <i r="1">
      <x v="2200"/>
    </i>
    <i r="1">
      <x v="2671"/>
    </i>
    <i>
      <x v="292"/>
    </i>
    <i r="1">
      <x v="605"/>
    </i>
    <i r="1">
      <x v="1026"/>
    </i>
    <i r="1">
      <x v="2027"/>
    </i>
    <i r="1">
      <x v="2300"/>
    </i>
    <i>
      <x v="636"/>
    </i>
    <i r="1">
      <x v="183"/>
    </i>
    <i r="1">
      <x v="425"/>
    </i>
    <i r="1">
      <x v="785"/>
    </i>
    <i r="1">
      <x v="1027"/>
    </i>
    <i r="1">
      <x v="1928"/>
    </i>
    <i>
      <x v="304"/>
    </i>
    <i r="1">
      <x v="282"/>
    </i>
    <i r="1">
      <x v="495"/>
    </i>
    <i r="1">
      <x v="710"/>
    </i>
    <i r="1">
      <x v="869"/>
    </i>
    <i r="1">
      <x v="2585"/>
    </i>
    <i>
      <x v="651"/>
    </i>
    <i r="1">
      <x v="1"/>
    </i>
    <i r="1">
      <x v="1481"/>
    </i>
    <i r="1">
      <x v="1828"/>
    </i>
    <i r="1">
      <x v="1957"/>
    </i>
    <i r="1">
      <x v="2300"/>
    </i>
    <i r="1">
      <x v="2308"/>
    </i>
    <i>
      <x v="656"/>
    </i>
    <i r="1">
      <x v="388"/>
    </i>
    <i r="1">
      <x v="1052"/>
    </i>
    <i r="1">
      <x v="1273"/>
    </i>
    <i r="1">
      <x v="1453"/>
    </i>
    <i r="1">
      <x v="1953"/>
    </i>
    <i r="1">
      <x v="2583"/>
    </i>
    <i>
      <x v="665"/>
    </i>
    <i r="1">
      <x v="322"/>
    </i>
    <i r="1">
      <x v="388"/>
    </i>
    <i r="1">
      <x v="1882"/>
    </i>
    <i r="1">
      <x v="2121"/>
    </i>
    <i r="1">
      <x v="2670"/>
    </i>
    <i>
      <x v="2608"/>
    </i>
    <i r="1">
      <x v="400"/>
    </i>
    <i r="1">
      <x v="1466"/>
    </i>
    <i r="1">
      <x v="2029"/>
    </i>
    <i r="1">
      <x v="2059"/>
    </i>
    <i r="1">
      <x v="2701"/>
    </i>
    <i>
      <x v="2196"/>
    </i>
    <i r="1">
      <x v="51"/>
    </i>
    <i r="1">
      <x v="355"/>
    </i>
    <i r="1">
      <x v="680"/>
    </i>
    <i r="1">
      <x v="2170"/>
    </i>
    <i r="1">
      <x v="2351"/>
    </i>
    <i>
      <x v="2667"/>
    </i>
    <i r="1">
      <x v="18"/>
    </i>
    <i r="1">
      <x v="313"/>
    </i>
    <i r="1">
      <x v="427"/>
    </i>
    <i r="1">
      <x v="562"/>
    </i>
    <i r="1">
      <x v="674"/>
    </i>
    <i>
      <x v="2359"/>
    </i>
    <i r="1">
      <x v="296"/>
    </i>
    <i r="1">
      <x v="327"/>
    </i>
    <i r="1">
      <x v="1420"/>
    </i>
    <i r="1">
      <x v="1833"/>
    </i>
    <i r="1">
      <x v="2583"/>
    </i>
    <i>
      <x v="2845"/>
    </i>
    <i r="1">
      <x v="750"/>
    </i>
    <i r="1">
      <x v="761"/>
    </i>
    <i r="1">
      <x v="1054"/>
    </i>
    <i r="1">
      <x v="1879"/>
    </i>
    <i r="1">
      <x v="2113"/>
    </i>
    <i>
      <x v="2382"/>
    </i>
    <i r="1">
      <x v="381"/>
    </i>
    <i r="1">
      <x v="677"/>
    </i>
    <i r="1">
      <x v="1210"/>
    </i>
    <i r="1">
      <x v="1246"/>
    </i>
    <i r="1">
      <x v="1828"/>
    </i>
    <i>
      <x v="2637"/>
    </i>
    <i r="1">
      <x v="449"/>
    </i>
    <i r="1">
      <x v="854"/>
    </i>
    <i r="1">
      <x v="1145"/>
    </i>
    <i r="1">
      <x v="1528"/>
    </i>
    <i>
      <x v="2396"/>
    </i>
    <i r="1">
      <x v="148"/>
    </i>
    <i r="1">
      <x v="215"/>
    </i>
    <i r="1">
      <x v="990"/>
    </i>
    <i r="1">
      <x v="2116"/>
    </i>
    <i r="1">
      <x v="2120"/>
    </i>
    <i>
      <x v="2324"/>
    </i>
    <i r="1">
      <x v="2339"/>
    </i>
    <i r="1">
      <x v="2398"/>
    </i>
    <i r="1">
      <x v="2405"/>
    </i>
    <i>
      <x v="2404"/>
    </i>
    <i r="1">
      <x v="134"/>
    </i>
    <i r="1">
      <x v="1237"/>
    </i>
    <i r="1">
      <x v="1329"/>
    </i>
    <i r="1">
      <x v="2338"/>
    </i>
    <i r="1">
      <x v="2513"/>
    </i>
    <i>
      <x v="2803"/>
    </i>
    <i r="1">
      <x v="435"/>
    </i>
    <i r="1">
      <x v="1122"/>
    </i>
    <i r="1">
      <x v="1313"/>
    </i>
    <i r="1">
      <x v="1501"/>
    </i>
    <i r="1">
      <x v="2751"/>
    </i>
    <i>
      <x v="2285"/>
    </i>
    <i r="1">
      <x v="1201"/>
    </i>
    <i r="1">
      <x v="2170"/>
    </i>
    <i r="1">
      <x v="2201"/>
    </i>
    <i r="1">
      <x v="2416"/>
    </i>
    <i r="1">
      <x v="2462"/>
    </i>
    <i>
      <x v="2574"/>
    </i>
    <i r="1">
      <x v="257"/>
    </i>
    <i r="1">
      <x v="605"/>
    </i>
    <i r="1">
      <x v="1179"/>
    </i>
    <i r="1">
      <x v="1201"/>
    </i>
    <i r="1">
      <x v="2515"/>
    </i>
    <i>
      <x v="2408"/>
    </i>
    <i r="1">
      <x v="252"/>
    </i>
    <i r="1">
      <x v="260"/>
    </i>
    <i r="1">
      <x v="693"/>
    </i>
    <i r="1">
      <x v="1466"/>
    </i>
    <i r="1">
      <x v="2200"/>
    </i>
    <i>
      <x v="2317"/>
    </i>
    <i r="1">
      <x v="693"/>
    </i>
    <i r="1">
      <x v="1030"/>
    </i>
    <i r="1">
      <x v="1828"/>
    </i>
    <i r="1">
      <x v="2637"/>
    </i>
    <i>
      <x v="2409"/>
    </i>
    <i r="1">
      <x v="133"/>
    </i>
    <i r="1">
      <x v="1169"/>
    </i>
    <i r="1">
      <x v="1205"/>
    </i>
    <i r="1">
      <x v="2202"/>
    </i>
    <i r="1">
      <x v="2300"/>
    </i>
    <i>
      <x v="2659"/>
    </i>
    <i r="1">
      <x v="416"/>
    </i>
    <i r="1">
      <x v="1072"/>
    </i>
    <i r="1">
      <x v="1618"/>
    </i>
    <i r="1">
      <x v="2232"/>
    </i>
    <i r="1">
      <x v="2286"/>
    </i>
    <i>
      <x v="2419"/>
    </i>
    <i r="1">
      <x v="1194"/>
    </i>
    <i r="1">
      <x v="2351"/>
    </i>
    <i r="1">
      <x v="2591"/>
    </i>
    <i r="1">
      <x v="2729"/>
    </i>
    <i>
      <x v="2669"/>
    </i>
    <i r="1">
      <x v="965"/>
    </i>
    <i r="1">
      <x v="1164"/>
    </i>
    <i r="1">
      <x v="1557"/>
    </i>
    <i r="1">
      <x v="1585"/>
    </i>
    <i r="1">
      <x v="2272"/>
    </i>
    <i>
      <x v="2299"/>
    </i>
    <i r="1">
      <x v="1084"/>
    </i>
    <i r="1">
      <x v="1235"/>
    </i>
    <i r="1">
      <x v="2351"/>
    </i>
    <i r="1">
      <x v="2699"/>
    </i>
    <i>
      <x v="2713"/>
    </i>
    <i r="1">
      <x v="55"/>
    </i>
    <i r="1">
      <x v="294"/>
    </i>
    <i r="1">
      <x v="564"/>
    </i>
    <i r="1">
      <x v="1111"/>
    </i>
    <i r="1">
      <x v="2260"/>
    </i>
    <i>
      <x v="2475"/>
    </i>
    <i r="1">
      <x v="227"/>
    </i>
    <i r="1">
      <x v="759"/>
    </i>
    <i r="1">
      <x v="775"/>
    </i>
    <i r="1">
      <x v="1435"/>
    </i>
    <i r="1">
      <x v="1539"/>
    </i>
    <i>
      <x v="2258"/>
    </i>
    <i r="1">
      <x v="509"/>
    </i>
    <i r="1">
      <x v="529"/>
    </i>
    <i r="1">
      <x v="1329"/>
    </i>
    <i r="1">
      <x v="2120"/>
    </i>
    <i>
      <x v="2479"/>
    </i>
    <i r="1">
      <x v="157"/>
    </i>
    <i r="1">
      <x v="366"/>
    </i>
    <i r="1">
      <x v="775"/>
    </i>
    <i r="1">
      <x v="866"/>
    </i>
    <i r="1">
      <x v="2742"/>
    </i>
    <i>
      <x v="2811"/>
    </i>
    <i r="1">
      <x v="888"/>
    </i>
    <i r="1">
      <x v="1312"/>
    </i>
    <i r="1">
      <x v="1746"/>
    </i>
    <i r="1">
      <x v="2332"/>
    </i>
    <i r="1">
      <x v="2435"/>
    </i>
    <i>
      <x v="2271"/>
    </i>
    <i r="1">
      <x v="175"/>
    </i>
    <i r="1">
      <x v="691"/>
    </i>
    <i r="1">
      <x v="1548"/>
    </i>
    <i r="1">
      <x v="2620"/>
    </i>
    <i>
      <x v="2213"/>
    </i>
    <i r="1">
      <x v="504"/>
    </i>
    <i r="1">
      <x v="1161"/>
    </i>
    <i r="1">
      <x v="1296"/>
    </i>
    <i r="1">
      <x v="1579"/>
    </i>
    <i r="1">
      <x v="2351"/>
    </i>
    <i>
      <x v="2596"/>
    </i>
    <i r="1">
      <x v="693"/>
    </i>
    <i r="1">
      <x v="1002"/>
    </i>
    <i r="1">
      <x v="1472"/>
    </i>
    <i r="1">
      <x v="1734"/>
    </i>
    <i>
      <x v="1609"/>
    </i>
    <i r="1">
      <x v="339"/>
    </i>
    <i r="1">
      <x v="752"/>
    </i>
    <i r="1">
      <x v="997"/>
    </i>
    <i r="1">
      <x v="1947"/>
    </i>
    <i r="1">
      <x v="2199"/>
    </i>
    <i>
      <x v="1939"/>
    </i>
    <i r="1">
      <x v="856"/>
    </i>
    <i r="1">
      <x v="1469"/>
    </i>
    <i r="1">
      <x v="2120"/>
    </i>
    <i r="1">
      <x v="2462"/>
    </i>
    <i r="1">
      <x v="2607"/>
    </i>
    <i>
      <x v="1804"/>
    </i>
    <i r="1">
      <x v="37"/>
    </i>
    <i r="1">
      <x v="215"/>
    </i>
    <i r="1">
      <x v="284"/>
    </i>
    <i r="1">
      <x v="693"/>
    </i>
    <i r="1">
      <x v="2199"/>
    </i>
    <i>
      <x v="2004"/>
    </i>
    <i r="1">
      <x v="90"/>
    </i>
    <i r="1">
      <x v="530"/>
    </i>
    <i r="1">
      <x v="1156"/>
    </i>
    <i r="1">
      <x v="1677"/>
    </i>
    <i r="1">
      <x v="1964"/>
    </i>
    <i>
      <x v="1513"/>
    </i>
    <i r="1">
      <x v="18"/>
    </i>
    <i r="1">
      <x v="103"/>
    </i>
    <i r="1">
      <x v="2053"/>
    </i>
    <i r="1">
      <x v="2361"/>
    </i>
    <i r="1">
      <x v="2457"/>
    </i>
    <i>
      <x v="1943"/>
    </i>
    <i r="1">
      <x v="111"/>
    </i>
    <i r="1">
      <x v="473"/>
    </i>
    <i r="1">
      <x v="479"/>
    </i>
    <i r="1">
      <x v="1266"/>
    </i>
    <i r="1">
      <x v="2489"/>
    </i>
    <i>
      <x v="2123"/>
    </i>
    <i r="1">
      <x v="175"/>
    </i>
    <i r="1">
      <x v="505"/>
    </i>
    <i r="1">
      <x v="1466"/>
    </i>
    <i r="1">
      <x v="2381"/>
    </i>
    <i r="1">
      <x v="2448"/>
    </i>
    <i>
      <x v="1874"/>
    </i>
    <i r="1">
      <x v="449"/>
    </i>
    <i r="1">
      <x v="1500"/>
    </i>
    <i r="1">
      <x v="1866"/>
    </i>
    <i r="1">
      <x v="2729"/>
    </i>
    <i>
      <x v="1810"/>
    </i>
    <i r="1">
      <x v="201"/>
    </i>
    <i r="1">
      <x v="1087"/>
    </i>
    <i r="1">
      <x v="1746"/>
    </i>
    <i r="1">
      <x v="2279"/>
    </i>
    <i>
      <x v="1947"/>
    </i>
    <i r="1">
      <x v="18"/>
    </i>
    <i r="1">
      <x v="39"/>
    </i>
    <i r="1">
      <x v="514"/>
    </i>
    <i r="1">
      <x v="1228"/>
    </i>
    <i r="1">
      <x v="1469"/>
    </i>
    <i>
      <x v="1546"/>
    </i>
    <i r="1">
      <x v="390"/>
    </i>
    <i r="1">
      <x v="1614"/>
    </i>
    <i r="1">
      <x v="1784"/>
    </i>
    <i r="1">
      <x v="1862"/>
    </i>
    <i r="1">
      <x v="1962"/>
    </i>
    <i>
      <x v="1830"/>
    </i>
    <i r="1">
      <x v="127"/>
    </i>
    <i r="1">
      <x v="592"/>
    </i>
    <i r="1">
      <x v="856"/>
    </i>
    <i r="1">
      <x v="1497"/>
    </i>
    <i r="1">
      <x v="1875"/>
    </i>
    <i>
      <x v="2177"/>
    </i>
    <i r="1">
      <x v="578"/>
    </i>
    <i r="1">
      <x v="855"/>
    </i>
    <i r="1">
      <x v="856"/>
    </i>
    <i r="1">
      <x v="871"/>
    </i>
    <i r="1">
      <x v="1926"/>
    </i>
    <i>
      <x v="1915"/>
    </i>
    <i r="1">
      <x v="37"/>
    </i>
    <i r="1">
      <x v="391"/>
    </i>
    <i r="1">
      <x v="1277"/>
    </i>
    <i r="1">
      <x v="1754"/>
    </i>
    <i r="1">
      <x v="2314"/>
    </i>
    <i>
      <x v="1675"/>
    </i>
    <i r="1">
      <x v="388"/>
    </i>
    <i r="1">
      <x v="606"/>
    </i>
    <i r="1">
      <x v="674"/>
    </i>
    <i r="1">
      <x v="1821"/>
    </i>
    <i r="1">
      <x v="2601"/>
    </i>
    <i>
      <x v="1742"/>
    </i>
    <i r="1">
      <x v="113"/>
    </i>
    <i r="1">
      <x v="337"/>
    </i>
    <i r="1">
      <x v="414"/>
    </i>
    <i r="1">
      <x v="2760"/>
    </i>
    <i>
      <x v="1964"/>
    </i>
    <i r="1">
      <x v="476"/>
    </i>
    <i r="1">
      <x v="788"/>
    </i>
    <i r="1">
      <x v="1053"/>
    </i>
    <i r="1">
      <x v="1213"/>
    </i>
    <i r="1">
      <x v="2729"/>
    </i>
    <i>
      <x v="1780"/>
    </i>
    <i r="1">
      <x v="175"/>
    </i>
    <i r="1">
      <x v="287"/>
    </i>
    <i r="1">
      <x v="646"/>
    </i>
    <i r="1">
      <x v="674"/>
    </i>
    <i r="1">
      <x v="1261"/>
    </i>
    <i>
      <x v="1542"/>
    </i>
    <i r="1">
      <x v="2131"/>
    </i>
    <i r="1">
      <x v="2367"/>
    </i>
    <i>
      <x v="1590"/>
    </i>
    <i r="1">
      <x v="378"/>
    </i>
    <i r="1">
      <x v="1068"/>
    </i>
    <i r="1">
      <x v="1350"/>
    </i>
    <i r="1">
      <x v="2261"/>
    </i>
    <i r="1">
      <x v="2306"/>
    </i>
    <i>
      <x v="2134"/>
    </i>
    <i r="1">
      <x v="225"/>
    </i>
    <i r="1">
      <x v="420"/>
    </i>
    <i r="1">
      <x v="621"/>
    </i>
    <i r="1">
      <x v="1104"/>
    </i>
    <i r="1">
      <x v="1588"/>
    </i>
    <i>
      <x v="2057"/>
    </i>
    <i r="1">
      <x v="184"/>
    </i>
    <i r="1">
      <x v="483"/>
    </i>
    <i r="1">
      <x v="1373"/>
    </i>
    <i r="1">
      <x v="1505"/>
    </i>
    <i r="1">
      <x v="1675"/>
    </i>
    <i>
      <x v="2139"/>
    </i>
    <i r="1">
      <x v="415"/>
    </i>
    <i r="1">
      <x v="638"/>
    </i>
    <i r="1">
      <x v="1723"/>
    </i>
    <i r="1">
      <x v="1873"/>
    </i>
    <i r="1">
      <x v="2629"/>
    </i>
    <i>
      <x v="1883"/>
    </i>
    <i r="1">
      <x v="537"/>
    </i>
    <i r="1">
      <x v="561"/>
    </i>
    <i r="1">
      <x v="2044"/>
    </i>
    <i r="1">
      <x v="2353"/>
    </i>
    <i r="1">
      <x v="2623"/>
    </i>
    <i>
      <x v="2175"/>
    </i>
    <i r="1">
      <x v="254"/>
    </i>
    <i r="1">
      <x v="586"/>
    </i>
    <i r="1">
      <x v="862"/>
    </i>
    <i r="1">
      <x v="1261"/>
    </i>
    <i r="1">
      <x v="2191"/>
    </i>
    <i>
      <x v="2082"/>
    </i>
    <i r="1">
      <x v="422"/>
    </i>
    <i r="1">
      <x v="476"/>
    </i>
    <i r="1">
      <x v="1435"/>
    </i>
    <i r="1">
      <x v="1473"/>
    </i>
    <i r="1">
      <x v="1609"/>
    </i>
    <i>
      <x v="1468"/>
    </i>
    <i r="1">
      <x v="6"/>
    </i>
    <i r="1">
      <x v="377"/>
    </i>
    <i r="1">
      <x v="1324"/>
    </i>
    <i r="1">
      <x v="1784"/>
    </i>
    <i r="1">
      <x v="2291"/>
    </i>
    <i>
      <x v="2110"/>
    </i>
    <i r="1">
      <x v="139"/>
    </i>
    <i r="1">
      <x v="1506"/>
    </i>
    <i r="1">
      <x v="1800"/>
    </i>
    <i r="1">
      <x v="2304"/>
    </i>
    <i>
      <x v="2162"/>
    </i>
    <i r="1">
      <x v="294"/>
    </i>
    <i r="1">
      <x v="1273"/>
    </i>
    <i r="1">
      <x v="1320"/>
    </i>
    <i r="1">
      <x v="1435"/>
    </i>
    <i r="1">
      <x v="2561"/>
    </i>
    <i>
      <x v="1854"/>
    </i>
    <i r="1">
      <x v="113"/>
    </i>
    <i r="1">
      <x v="882"/>
    </i>
    <i r="1">
      <x v="1214"/>
    </i>
    <i r="1">
      <x v="1792"/>
    </i>
    <i>
      <x v="1930"/>
    </i>
    <i r="1">
      <x v="380"/>
    </i>
    <i r="1">
      <x v="796"/>
    </i>
    <i r="1">
      <x v="1179"/>
    </i>
    <i r="1">
      <x v="2091"/>
    </i>
    <i>
      <x v="1852"/>
    </i>
    <i r="1">
      <x v="353"/>
    </i>
    <i r="1">
      <x v="1572"/>
    </i>
    <i r="1">
      <x v="1791"/>
    </i>
    <i>
      <x v="1242"/>
    </i>
    <i r="1">
      <x v="1770"/>
    </i>
    <i r="1">
      <x v="1853"/>
    </i>
    <i r="1">
      <x v="2263"/>
    </i>
    <i>
      <x v="1165"/>
    </i>
    <i r="1">
      <x v="18"/>
    </i>
    <i r="1">
      <x v="1026"/>
    </i>
    <i r="1">
      <x v="2151"/>
    </i>
    <i r="1">
      <x v="2402"/>
    </i>
    <i r="1">
      <x v="2716"/>
    </i>
    <i>
      <x v="1402"/>
    </i>
    <i r="1">
      <x v="1475"/>
    </i>
    <i r="1">
      <x v="2009"/>
    </i>
    <i r="1">
      <x v="2590"/>
    </i>
    <i>
      <x v="813"/>
    </i>
    <i r="1">
      <x v="262"/>
    </i>
    <i r="1">
      <x v="514"/>
    </i>
    <i r="1">
      <x v="1998"/>
    </i>
    <i r="1">
      <x v="2262"/>
    </i>
    <i r="1">
      <x v="2419"/>
    </i>
    <i>
      <x v="1209"/>
    </i>
    <i r="1">
      <x v="1127"/>
    </i>
    <i r="1">
      <x v="2353"/>
    </i>
    <i>
      <x v="866"/>
    </i>
    <i r="1">
      <x v="318"/>
    </i>
    <i r="1">
      <x v="1677"/>
    </i>
    <i r="1">
      <x v="1792"/>
    </i>
    <i r="1">
      <x v="2531"/>
    </i>
    <i r="1">
      <x v="2716"/>
    </i>
    <i>
      <x v="794"/>
    </i>
    <i r="1">
      <x v="500"/>
    </i>
    <i r="1">
      <x v="554"/>
    </i>
    <i r="1">
      <x v="2034"/>
    </i>
    <i r="1">
      <x v="2600"/>
    </i>
    <i r="1">
      <x v="2701"/>
    </i>
    <i>
      <x v="922"/>
    </i>
    <i r="1">
      <x v="1163"/>
    </i>
    <i r="1">
      <x v="1770"/>
    </i>
    <i r="1">
      <x v="2304"/>
    </i>
    <i r="1">
      <x v="2576"/>
    </i>
    <i>
      <x v="1413"/>
    </i>
    <i r="1">
      <x v="324"/>
    </i>
    <i r="1">
      <x v="621"/>
    </i>
    <i r="1">
      <x v="862"/>
    </i>
    <i r="1">
      <x v="1583"/>
    </i>
    <i r="1">
      <x v="1720"/>
    </i>
    <i>
      <x v="924"/>
    </i>
    <i r="1">
      <x v="954"/>
    </i>
    <i r="1">
      <x v="1057"/>
    </i>
    <i r="1">
      <x v="2262"/>
    </i>
    <i r="1">
      <x v="2354"/>
    </i>
    <i r="1">
      <x v="2433"/>
    </i>
    <i>
      <x v="1190"/>
    </i>
    <i r="1">
      <x v="131"/>
    </i>
    <i r="1">
      <x v="959"/>
    </i>
    <i r="1">
      <x v="1435"/>
    </i>
    <i r="1">
      <x v="1579"/>
    </i>
    <i r="1">
      <x v="2304"/>
    </i>
    <i>
      <x v="932"/>
    </i>
    <i r="1">
      <x v="939"/>
    </i>
    <i r="1">
      <x v="960"/>
    </i>
    <i r="1">
      <x v="991"/>
    </i>
    <i r="1">
      <x v="1440"/>
    </i>
    <i r="1">
      <x v="2151"/>
    </i>
    <i>
      <x v="777"/>
    </i>
    <i r="1">
      <x v="152"/>
    </i>
    <i r="1">
      <x v="1817"/>
    </i>
    <i r="1">
      <x v="2411"/>
    </i>
    <i>
      <x v="963"/>
    </i>
    <i r="1">
      <x v="1517"/>
    </i>
    <i r="1">
      <x v="2092"/>
    </i>
    <i r="1">
      <x v="2489"/>
    </i>
    <i>
      <x v="1262"/>
    </i>
    <i r="1">
      <x v="400"/>
    </i>
    <i r="1">
      <x v="1299"/>
    </i>
    <i r="1">
      <x v="2034"/>
    </i>
    <i r="1">
      <x v="2128"/>
    </i>
    <i r="1">
      <x v="2387"/>
    </i>
    <i>
      <x v="1001"/>
    </i>
    <i r="1">
      <x v="978"/>
    </i>
    <i r="1">
      <x v="1194"/>
    </i>
    <i r="1">
      <x v="1817"/>
    </i>
    <i r="1">
      <x v="2411"/>
    </i>
    <i r="1">
      <x v="2745"/>
    </i>
    <i>
      <x v="796"/>
    </i>
    <i r="1">
      <x v="197"/>
    </i>
    <i r="1">
      <x v="598"/>
    </i>
    <i r="1">
      <x v="1299"/>
    </i>
    <i r="1">
      <x v="1901"/>
    </i>
    <i r="1">
      <x v="2106"/>
    </i>
    <i>
      <x v="1038"/>
    </i>
    <i r="1">
      <x v="824"/>
    </i>
    <i r="1">
      <x v="1030"/>
    </i>
    <i r="1">
      <x v="1585"/>
    </i>
    <i r="1">
      <x v="1609"/>
    </i>
    <i r="1">
      <x v="2462"/>
    </i>
    <i>
      <x v="1403"/>
    </i>
    <i r="1">
      <x v="621"/>
    </i>
    <i r="1">
      <x v="752"/>
    </i>
    <i r="1">
      <x v="1833"/>
    </i>
    <i r="1">
      <x v="2112"/>
    </i>
    <i>
      <x v="1081"/>
    </i>
    <i r="1">
      <x v="137"/>
    </i>
    <i r="1">
      <x v="515"/>
    </i>
    <i r="1">
      <x v="677"/>
    </i>
    <i r="1">
      <x v="899"/>
    </i>
    <i r="1">
      <x v="1833"/>
    </i>
    <i>
      <x v="802"/>
    </i>
    <i r="1">
      <x v="225"/>
    </i>
    <i r="1">
      <x v="427"/>
    </i>
    <i r="1">
      <x v="2598"/>
    </i>
    <i r="1">
      <x v="2728"/>
    </i>
    <i>
      <x v="1101"/>
    </i>
    <i r="1">
      <x v="947"/>
    </i>
    <i r="1">
      <x v="2199"/>
    </i>
    <i r="1">
      <x v="2304"/>
    </i>
    <i r="1">
      <x v="2647"/>
    </i>
    <i>
      <x v="1439"/>
    </i>
    <i r="1">
      <x v="570"/>
    </i>
    <i r="1">
      <x v="1083"/>
    </i>
    <i r="1">
      <x v="1117"/>
    </i>
    <i r="1">
      <x v="1734"/>
    </i>
    <i>
      <x v="601"/>
    </i>
    <i r="1">
      <x v="829"/>
    </i>
    <i r="1">
      <x v="991"/>
    </i>
    <i r="1">
      <x v="1107"/>
    </i>
    <i r="1">
      <x v="2747"/>
    </i>
    <i>
      <x v="303"/>
    </i>
    <i r="1">
      <x v="431"/>
    </i>
    <i r="1">
      <x v="575"/>
    </i>
    <i r="1">
      <x v="931"/>
    </i>
    <i r="1">
      <x v="947"/>
    </i>
    <i r="1">
      <x v="2729"/>
    </i>
    <i>
      <x v="266"/>
    </i>
    <i r="1">
      <x v="1179"/>
    </i>
    <i r="1">
      <x v="1356"/>
    </i>
    <i r="1">
      <x v="1579"/>
    </i>
    <i r="1">
      <x v="2063"/>
    </i>
    <i r="1">
      <x v="2299"/>
    </i>
    <i>
      <x v="192"/>
    </i>
    <i r="1">
      <x v="195"/>
    </i>
    <i r="1">
      <x v="900"/>
    </i>
    <i r="1">
      <x v="2060"/>
    </i>
    <i r="1">
      <x v="2064"/>
    </i>
    <i r="1">
      <x v="2368"/>
    </i>
    <i>
      <x v="154"/>
    </i>
    <i r="1">
      <x v="201"/>
    </i>
    <i r="1">
      <x v="378"/>
    </i>
    <i r="1">
      <x v="1418"/>
    </i>
    <i r="1">
      <x v="2151"/>
    </i>
    <i r="1">
      <x v="2304"/>
    </i>
    <i>
      <x v="132"/>
    </i>
    <i r="1">
      <x v="1205"/>
    </i>
    <i r="1">
      <x v="1403"/>
    </i>
    <i r="1">
      <x v="1507"/>
    </i>
    <i r="1">
      <x v="2468"/>
    </i>
    <i>
      <x v="60"/>
    </i>
    <i r="1">
      <x v="622"/>
    </i>
    <i r="1">
      <x v="1299"/>
    </i>
    <i r="1">
      <x v="1497"/>
    </i>
    <i r="1">
      <x v="1532"/>
    </i>
    <i r="1">
      <x v="2642"/>
    </i>
    <i>
      <x v="324"/>
    </i>
    <i r="1">
      <x v="376"/>
    </i>
    <i r="1">
      <x v="949"/>
    </i>
    <i r="1">
      <x v="1792"/>
    </i>
    <i r="1">
      <x v="2591"/>
    </i>
    <i>
      <x v="64"/>
    </i>
    <i r="1">
      <x v="697"/>
    </i>
    <i r="1">
      <x v="775"/>
    </i>
    <i r="1">
      <x v="1125"/>
    </i>
    <i r="1">
      <x v="1962"/>
    </i>
    <i r="1">
      <x v="2120"/>
    </i>
    <i>
      <x v="726"/>
    </i>
    <i r="1">
      <x v="284"/>
    </i>
    <i r="1">
      <x v="1296"/>
    </i>
    <i r="1">
      <x v="1407"/>
    </i>
    <i r="1">
      <x v="1959"/>
    </i>
    <i>
      <x v="75"/>
    </i>
    <i r="1">
      <x v="290"/>
    </i>
    <i r="1">
      <x v="298"/>
    </i>
    <i r="1">
      <x v="1959"/>
    </i>
    <i r="1">
      <x v="2257"/>
    </i>
    <i r="1">
      <x v="2711"/>
    </i>
    <i>
      <x v="375"/>
    </i>
    <i r="1">
      <x v="252"/>
    </i>
    <i r="1">
      <x v="622"/>
    </i>
    <i r="1">
      <x v="1214"/>
    </i>
    <i r="1">
      <x v="1806"/>
    </i>
    <i>
      <x v="163"/>
    </i>
    <i r="1">
      <x v="1350"/>
    </i>
    <i r="1">
      <x v="1372"/>
    </i>
    <i r="1">
      <x v="1758"/>
    </i>
    <i r="1">
      <x v="1759"/>
    </i>
    <i r="1">
      <x v="2128"/>
    </i>
    <i>
      <x v="385"/>
    </i>
    <i r="1">
      <x v="1194"/>
    </i>
    <i r="1">
      <x v="1263"/>
    </i>
    <i r="1">
      <x v="2139"/>
    </i>
    <i>
      <x v="256"/>
    </i>
    <i r="1">
      <x v="251"/>
    </i>
    <i r="1">
      <x v="332"/>
    </i>
    <i r="1">
      <x v="333"/>
    </i>
    <i r="1">
      <x v="441"/>
    </i>
    <i r="1">
      <x v="2220"/>
    </i>
    <i>
      <x v="456"/>
    </i>
    <i r="1">
      <x v="427"/>
    </i>
    <i r="1">
      <x v="990"/>
    </i>
    <i r="1">
      <x v="1505"/>
    </i>
    <i r="1">
      <x v="1962"/>
    </i>
    <i r="1">
      <x v="2003"/>
    </i>
    <i>
      <x v="627"/>
    </i>
    <i r="1">
      <x v="1299"/>
    </i>
    <i r="1">
      <x v="1329"/>
    </i>
    <i r="1">
      <x v="1466"/>
    </i>
    <i r="1">
      <x v="2182"/>
    </i>
    <i>
      <x v="219"/>
    </i>
    <i r="1">
      <x v="1567"/>
    </i>
    <i r="1">
      <x v="1962"/>
    </i>
    <i r="1">
      <x v="2049"/>
    </i>
    <i>
      <x v="165"/>
    </i>
    <i r="1">
      <x v="414"/>
    </i>
    <i r="1">
      <x v="1411"/>
    </i>
    <i r="1">
      <x v="2200"/>
    </i>
    <i>
      <x v="125"/>
    </i>
    <i r="1">
      <x v="37"/>
    </i>
    <i r="1">
      <x v="775"/>
    </i>
    <i r="1">
      <x v="1383"/>
    </i>
    <i r="1">
      <x v="1959"/>
    </i>
    <i r="1">
      <x v="2306"/>
    </i>
    <i>
      <x v="300"/>
    </i>
    <i r="1">
      <x v="414"/>
    </i>
    <i r="1">
      <x v="996"/>
    </i>
    <i r="1">
      <x v="1395"/>
    </i>
    <i>
      <x v="527"/>
    </i>
    <i r="1">
      <x v="165"/>
    </i>
    <i r="1">
      <x v="425"/>
    </i>
    <i r="1">
      <x v="1306"/>
    </i>
    <i r="1">
      <x v="1695"/>
    </i>
    <i r="1">
      <x v="2266"/>
    </i>
    <i>
      <x v="130"/>
    </i>
    <i r="1">
      <x v="1206"/>
    </i>
    <i r="1">
      <x v="1309"/>
    </i>
    <i r="1">
      <x v="1368"/>
    </i>
    <i r="1">
      <x v="2489"/>
    </i>
    <i r="1">
      <x v="2595"/>
    </i>
    <i>
      <x v="228"/>
    </i>
    <i r="1">
      <x v="77"/>
    </i>
    <i r="1">
      <x v="1361"/>
    </i>
    <i r="1">
      <x v="1942"/>
    </i>
    <i r="1">
      <x v="2383"/>
    </i>
    <i r="1">
      <x v="2592"/>
    </i>
    <i>
      <x v="307"/>
    </i>
    <i r="1">
      <x v="253"/>
    </i>
    <i r="1">
      <x v="1041"/>
    </i>
    <i r="1">
      <x v="1213"/>
    </i>
    <i r="1">
      <x v="1959"/>
    </i>
    <i r="1">
      <x v="2706"/>
    </i>
    <i>
      <x v="323"/>
    </i>
    <i r="1">
      <x v="1090"/>
    </i>
    <i r="1">
      <x v="1351"/>
    </i>
    <i r="1">
      <x v="2279"/>
    </i>
    <i r="1">
      <x v="2446"/>
    </i>
    <i r="1">
      <x v="2713"/>
    </i>
    <i>
      <x v="399"/>
    </i>
    <i r="1">
      <x v="91"/>
    </i>
    <i r="1">
      <x v="781"/>
    </i>
    <i r="1">
      <x v="889"/>
    </i>
    <i r="1">
      <x v="949"/>
    </i>
    <i r="1">
      <x v="1505"/>
    </i>
    <i>
      <x v="2697"/>
    </i>
    <i r="1">
      <x v="693"/>
    </i>
    <i r="1">
      <x v="1358"/>
    </i>
    <i r="1">
      <x v="2211"/>
    </i>
    <i r="1">
      <x v="2300"/>
    </i>
    <i>
      <x v="2497"/>
    </i>
    <i r="1">
      <x v="585"/>
    </i>
    <i r="1">
      <x v="736"/>
    </i>
    <i r="1">
      <x v="1026"/>
    </i>
    <i>
      <x v="2749"/>
    </i>
    <i r="1">
      <x v="476"/>
    </i>
    <i r="1">
      <x v="481"/>
    </i>
    <i r="1">
      <x v="694"/>
    </i>
    <i r="1">
      <x v="991"/>
    </i>
    <i>
      <x v="2314"/>
    </i>
    <i r="1">
      <x v="1022"/>
    </i>
    <i r="1">
      <x v="2151"/>
    </i>
    <i r="1">
      <x v="2272"/>
    </i>
    <i>
      <x v="2675"/>
    </i>
    <i r="1">
      <x v="614"/>
    </i>
    <i r="1">
      <x v="693"/>
    </i>
    <i r="1">
      <x v="1299"/>
    </i>
    <i r="1">
      <x v="1759"/>
    </i>
    <i>
      <x v="2890"/>
    </i>
    <i r="1">
      <x v="204"/>
    </i>
    <i r="1">
      <x v="456"/>
    </i>
    <i r="1">
      <x v="475"/>
    </i>
    <i r="1">
      <x v="1990"/>
    </i>
    <i>
      <x v="2394"/>
    </i>
    <i r="1">
      <x v="296"/>
    </i>
    <i r="1">
      <x v="339"/>
    </i>
    <i r="1">
      <x v="2272"/>
    </i>
    <i r="1">
      <x v="2313"/>
    </i>
    <i>
      <x v="2272"/>
    </i>
    <i r="1">
      <x v="162"/>
    </i>
    <i r="1">
      <x v="327"/>
    </i>
    <i r="1">
      <x v="966"/>
    </i>
    <i r="1">
      <x v="2529"/>
    </i>
    <i>
      <x v="2495"/>
    </i>
    <i r="1">
      <x v="143"/>
    </i>
    <i r="1">
      <x v="971"/>
    </i>
    <i r="1">
      <x v="1615"/>
    </i>
    <i r="1">
      <x v="2418"/>
    </i>
    <i>
      <x v="2854"/>
    </i>
    <i r="1">
      <x v="549"/>
    </i>
    <i r="1">
      <x v="1281"/>
    </i>
    <i r="1">
      <x v="1320"/>
    </i>
    <i r="1">
      <x v="2171"/>
    </i>
    <i>
      <x v="2831"/>
    </i>
    <i r="1">
      <x v="1585"/>
    </i>
    <i r="1">
      <x v="2689"/>
    </i>
    <i>
      <x v="2553"/>
    </i>
    <i r="1">
      <x v="1833"/>
    </i>
    <i r="1">
      <x v="2326"/>
    </i>
    <i r="1">
      <x v="2590"/>
    </i>
    <i r="1">
      <x v="2615"/>
    </i>
    <i>
      <x v="2383"/>
    </i>
    <i r="1">
      <x v="1066"/>
    </i>
    <i r="1">
      <x v="1228"/>
    </i>
    <i r="1">
      <x v="1407"/>
    </i>
    <i r="1">
      <x v="2210"/>
    </i>
    <i>
      <x v="2558"/>
    </i>
    <i r="1">
      <x v="1030"/>
    </i>
    <i r="1">
      <x v="1572"/>
    </i>
    <i>
      <x v="2406"/>
    </i>
    <i r="1">
      <x v="1512"/>
    </i>
    <i r="1">
      <x v="2448"/>
    </i>
    <i r="1">
      <x v="2515"/>
    </i>
    <i r="1">
      <x v="2583"/>
    </i>
    <i>
      <x v="2370"/>
    </i>
    <i r="1">
      <x v="931"/>
    </i>
    <i r="1">
      <x v="2213"/>
    </i>
    <i>
      <x v="2735"/>
    </i>
    <i r="1">
      <x v="953"/>
    </i>
    <i r="1">
      <x v="1085"/>
    </i>
    <i r="1">
      <x v="1162"/>
    </i>
    <i r="1">
      <x v="2356"/>
    </i>
    <i>
      <x v="2573"/>
    </i>
    <i r="1">
      <x v="869"/>
    </i>
    <i r="1">
      <x v="1429"/>
    </i>
    <i r="1">
      <x v="1770"/>
    </i>
    <i r="1">
      <x v="2200"/>
    </i>
    <i>
      <x v="2246"/>
    </i>
    <i r="1">
      <x v="425"/>
    </i>
    <i r="1">
      <x v="454"/>
    </i>
    <i r="1">
      <x v="1723"/>
    </i>
    <i r="1">
      <x v="2414"/>
    </i>
    <i>
      <x v="2413"/>
    </i>
    <i r="1">
      <x v="324"/>
    </i>
    <i r="1">
      <x v="1067"/>
    </i>
    <i r="1">
      <x v="1074"/>
    </i>
    <i r="1">
      <x v="2034"/>
    </i>
    <i>
      <x v="2800"/>
    </i>
    <i r="1">
      <x v="1162"/>
    </i>
    <i r="1">
      <x v="1318"/>
    </i>
    <i r="1">
      <x v="1671"/>
    </i>
    <i r="1">
      <x v="1739"/>
    </i>
    <i>
      <x v="2248"/>
    </i>
    <i r="1">
      <x v="225"/>
    </i>
    <i r="1">
      <x v="680"/>
    </i>
    <i r="1">
      <x v="1123"/>
    </i>
    <i>
      <x v="2827"/>
    </i>
    <i r="1">
      <x v="1111"/>
    </i>
    <i r="1">
      <x v="2220"/>
    </i>
    <i r="1">
      <x v="2272"/>
    </i>
    <i r="1">
      <x v="2561"/>
    </i>
    <i>
      <x v="2590"/>
    </i>
    <i r="1">
      <x v="515"/>
    </i>
    <i r="1">
      <x v="1353"/>
    </i>
    <i r="1">
      <x v="1561"/>
    </i>
    <i r="1">
      <x v="1733"/>
    </i>
    <i>
      <x v="2505"/>
    </i>
    <i r="1">
      <x v="680"/>
    </i>
    <i r="1">
      <x v="1101"/>
    </i>
    <i r="1">
      <x v="2151"/>
    </i>
    <i>
      <x v="2358"/>
    </i>
    <i r="1">
      <x v="702"/>
    </i>
    <i r="1">
      <x v="795"/>
    </i>
    <i r="1">
      <x v="2713"/>
    </i>
    <i>
      <x v="2680"/>
    </i>
    <i r="1">
      <x v="886"/>
    </i>
    <i r="1">
      <x v="1559"/>
    </i>
    <i r="1">
      <x v="2070"/>
    </i>
    <i r="1">
      <x v="2120"/>
    </i>
    <i>
      <x v="2604"/>
    </i>
    <i r="1">
      <x v="405"/>
    </i>
    <i r="1">
      <x v="1825"/>
    </i>
    <i r="1">
      <x v="2475"/>
    </i>
    <i r="1">
      <x v="2679"/>
    </i>
    <i>
      <x v="2695"/>
    </i>
    <i r="1">
      <x v="363"/>
    </i>
    <i r="1">
      <x v="1517"/>
    </i>
    <i r="1">
      <x v="1771"/>
    </i>
    <i r="1">
      <x v="1815"/>
    </i>
    <i>
      <x v="2606"/>
    </i>
    <i r="1">
      <x v="1213"/>
    </i>
    <i r="1">
      <x v="1472"/>
    </i>
    <i r="1">
      <x v="1734"/>
    </i>
    <i r="1">
      <x v="2463"/>
    </i>
    <i>
      <x v="2704"/>
    </i>
    <i r="1">
      <x v="342"/>
    </i>
    <i r="1">
      <x v="1234"/>
    </i>
    <i r="1">
      <x v="1672"/>
    </i>
    <i r="1">
      <x v="2644"/>
    </i>
    <i>
      <x v="2283"/>
    </i>
    <i r="1">
      <x v="662"/>
    </i>
    <i r="1">
      <x v="1139"/>
    </i>
    <i r="1">
      <x v="1397"/>
    </i>
    <i r="1">
      <x v="1714"/>
    </i>
    <i>
      <x v="2724"/>
    </i>
    <i r="1">
      <x v="131"/>
    </i>
    <i r="1">
      <x v="230"/>
    </i>
    <i r="1">
      <x v="1023"/>
    </i>
    <i r="1">
      <x v="1498"/>
    </i>
    <i>
      <x v="2247"/>
    </i>
    <i r="1">
      <x v="636"/>
    </i>
    <i r="1">
      <x v="909"/>
    </i>
    <i r="1">
      <x v="1567"/>
    </i>
    <i r="1">
      <x v="1792"/>
    </i>
    <i>
      <x v="2354"/>
    </i>
    <i r="1">
      <x v="505"/>
    </i>
    <i r="1">
      <x v="739"/>
    </i>
    <i r="1">
      <x v="937"/>
    </i>
    <i r="1">
      <x v="1309"/>
    </i>
    <i>
      <x v="2630"/>
    </i>
    <i r="1">
      <x v="440"/>
    </i>
    <i r="1">
      <x v="1513"/>
    </i>
    <i r="1">
      <x v="1842"/>
    </i>
    <i r="1">
      <x v="2214"/>
    </i>
    <i>
      <x v="2748"/>
    </i>
    <i r="1">
      <x v="361"/>
    </i>
    <i r="1">
      <x v="428"/>
    </i>
    <i r="1">
      <x v="2207"/>
    </i>
    <i r="1">
      <x v="2701"/>
    </i>
    <i>
      <x v="2282"/>
    </i>
    <i r="1">
      <x v="939"/>
    </i>
    <i r="1">
      <x v="1000"/>
    </i>
    <i r="1">
      <x v="1490"/>
    </i>
    <i r="1">
      <x v="1841"/>
    </i>
    <i>
      <x v="2753"/>
    </i>
    <i r="1">
      <x v="1717"/>
    </i>
    <i r="1">
      <x v="2041"/>
    </i>
    <i r="1">
      <x v="2076"/>
    </i>
    <i r="1">
      <x v="2174"/>
    </i>
    <i>
      <x v="2645"/>
    </i>
    <i r="1">
      <x v="1286"/>
    </i>
    <i r="1">
      <x v="1806"/>
    </i>
    <i r="1">
      <x v="2077"/>
    </i>
    <i r="1">
      <x v="2245"/>
    </i>
    <i>
      <x v="2769"/>
    </i>
    <i r="1">
      <x v="398"/>
    </i>
    <i>
      <x v="2651"/>
    </i>
    <i r="1">
      <x v="286"/>
    </i>
    <i r="1">
      <x v="931"/>
    </i>
    <i r="1">
      <x v="1672"/>
    </i>
    <i r="1">
      <x v="2424"/>
    </i>
    <i>
      <x v="2780"/>
    </i>
    <i r="1">
      <x v="181"/>
    </i>
    <i r="1">
      <x v="636"/>
    </i>
    <i r="1">
      <x v="972"/>
    </i>
    <i r="1">
      <x v="2743"/>
    </i>
    <i>
      <x v="2195"/>
    </i>
    <i r="1">
      <x v="215"/>
    </i>
    <i r="1">
      <x v="1469"/>
    </i>
    <i r="1">
      <x v="2029"/>
    </i>
    <i r="1">
      <x v="2210"/>
    </i>
    <i>
      <x v="2802"/>
    </i>
    <i r="1">
      <x v="1162"/>
    </i>
    <i r="1">
      <x v="1861"/>
    </i>
    <i r="1">
      <x v="2199"/>
    </i>
    <i>
      <x v="2309"/>
    </i>
    <i r="1">
      <x v="577"/>
    </i>
    <i r="1">
      <x v="1161"/>
    </i>
    <i r="1">
      <x v="1770"/>
    </i>
    <i r="1">
      <x v="2376"/>
    </i>
    <i>
      <x v="2498"/>
    </i>
    <i r="1">
      <x v="236"/>
    </i>
    <i r="1">
      <x v="582"/>
    </i>
    <i r="1">
      <x v="908"/>
    </i>
    <i r="1">
      <x v="2380"/>
    </i>
    <i>
      <x v="2663"/>
    </i>
    <i r="1">
      <x v="2502"/>
    </i>
    <i>
      <x v="2830"/>
    </i>
    <i r="1">
      <x v="803"/>
    </i>
    <i r="1">
      <x v="846"/>
    </i>
    <i r="1">
      <x v="1160"/>
    </i>
    <i r="1">
      <x v="2287"/>
    </i>
    <i>
      <x v="2465"/>
    </i>
    <i r="1">
      <x v="96"/>
    </i>
    <i r="1">
      <x v="607"/>
    </i>
    <i r="1">
      <x v="2134"/>
    </i>
    <i r="1">
      <x v="2367"/>
    </i>
    <i>
      <x v="2841"/>
    </i>
    <i r="1">
      <x v="352"/>
    </i>
    <i r="1">
      <x v="407"/>
    </i>
    <i r="1">
      <x v="1407"/>
    </i>
    <i r="1">
      <x v="2521"/>
    </i>
    <i>
      <x v="2474"/>
    </i>
    <i r="1">
      <x v="431"/>
    </i>
    <i r="1">
      <x v="1139"/>
    </i>
    <i r="1">
      <x v="1299"/>
    </i>
    <i r="1">
      <x v="2335"/>
    </i>
    <i>
      <x v="2513"/>
    </i>
    <i r="1">
      <x v="279"/>
    </i>
    <i r="1">
      <x v="2200"/>
    </i>
    <i r="1">
      <x v="2261"/>
    </i>
    <i>
      <x v="2670"/>
    </i>
    <i r="1">
      <x v="376"/>
    </i>
    <i r="1">
      <x v="742"/>
    </i>
    <i r="1">
      <x v="750"/>
    </i>
    <i r="1">
      <x v="1983"/>
    </i>
    <i>
      <x v="2547"/>
    </i>
    <i r="1">
      <x v="1234"/>
    </i>
    <i r="1">
      <x v="1266"/>
    </i>
    <i r="1">
      <x v="1776"/>
    </i>
    <i r="1">
      <x v="1959"/>
    </i>
    <i>
      <x v="2901"/>
    </i>
    <i r="1">
      <x v="189"/>
    </i>
    <i r="1">
      <x v="1866"/>
    </i>
    <i r="1">
      <x v="1968"/>
    </i>
    <i r="1">
      <x v="2399"/>
    </i>
    <i>
      <x v="2534"/>
    </i>
    <i r="1">
      <x v="648"/>
    </i>
    <i r="1">
      <x v="960"/>
    </i>
    <i r="1">
      <x v="1469"/>
    </i>
    <i r="1">
      <x v="1864"/>
    </i>
    <i>
      <x v="2569"/>
    </i>
    <i r="1">
      <x v="1080"/>
    </i>
    <i r="1">
      <x v="1416"/>
    </i>
    <i r="1">
      <x v="1806"/>
    </i>
    <i r="1">
      <x v="2547"/>
    </i>
    <i>
      <x v="1840"/>
    </i>
    <i r="1">
      <x v="462"/>
    </i>
    <i r="1">
      <x v="962"/>
    </i>
    <i r="1">
      <x v="995"/>
    </i>
    <i r="1">
      <x v="2084"/>
    </i>
    <i>
      <x v="1521"/>
    </i>
    <i r="1">
      <x v="157"/>
    </i>
    <i r="1">
      <x v="781"/>
    </i>
    <i r="1">
      <x v="960"/>
    </i>
    <i r="1">
      <x v="2283"/>
    </i>
    <i>
      <x v="2165"/>
    </i>
    <i r="1">
      <x v="924"/>
    </i>
    <i r="1">
      <x v="2102"/>
    </i>
    <i r="1">
      <x v="2254"/>
    </i>
    <i r="1">
      <x v="2270"/>
    </i>
    <i>
      <x v="1506"/>
    </i>
    <i r="1">
      <x v="69"/>
    </i>
    <i r="1">
      <x v="1931"/>
    </i>
    <i r="1">
      <x v="2200"/>
    </i>
    <i>
      <x v="1818"/>
    </i>
    <i r="1">
      <x v="431"/>
    </i>
    <i r="1">
      <x v="915"/>
    </i>
    <i r="1">
      <x v="934"/>
    </i>
    <i r="1">
      <x v="1584"/>
    </i>
    <i>
      <x v="2009"/>
    </i>
    <i r="1">
      <x v="862"/>
    </i>
    <i r="1">
      <x v="2590"/>
    </i>
    <i r="1">
      <x v="2721"/>
    </i>
    <i>
      <x v="1718"/>
    </i>
    <i r="1">
      <x v="1234"/>
    </i>
    <i r="1">
      <x v="2293"/>
    </i>
    <i r="1">
      <x v="2560"/>
    </i>
    <i r="1">
      <x v="2606"/>
    </i>
    <i>
      <x v="1753"/>
    </i>
    <i r="1">
      <x v="1098"/>
    </i>
    <i r="1">
      <x v="1115"/>
    </i>
    <i r="1">
      <x v="1198"/>
    </i>
    <i r="1">
      <x v="1403"/>
    </i>
    <i>
      <x v="2116"/>
    </i>
    <i r="1">
      <x v="656"/>
    </i>
    <i r="1">
      <x v="1579"/>
    </i>
    <i r="1">
      <x v="2261"/>
    </i>
    <i r="1">
      <x v="2607"/>
    </i>
    <i>
      <x v="1775"/>
    </i>
    <i r="1">
      <x v="177"/>
    </i>
    <i r="1">
      <x v="295"/>
    </i>
    <i r="1">
      <x v="316"/>
    </i>
    <i r="1">
      <x v="2070"/>
    </i>
    <i>
      <x v="1557"/>
    </i>
    <i r="1">
      <x v="610"/>
    </i>
    <i r="1">
      <x v="1068"/>
    </i>
    <i r="1">
      <x v="1448"/>
    </i>
    <i r="1">
      <x v="1758"/>
    </i>
    <i>
      <x v="1471"/>
    </i>
    <i r="1">
      <x v="175"/>
    </i>
    <i r="1">
      <x v="324"/>
    </i>
    <i r="1">
      <x v="1517"/>
    </i>
    <i r="1">
      <x v="1770"/>
    </i>
    <i>
      <x v="2133"/>
    </i>
    <i r="1">
      <x v="245"/>
    </i>
    <i r="1">
      <x v="260"/>
    </i>
    <i r="1">
      <x v="383"/>
    </i>
    <i r="1">
      <x v="2029"/>
    </i>
    <i>
      <x v="2023"/>
    </i>
    <i r="1">
      <x v="135"/>
    </i>
    <i r="1">
      <x v="862"/>
    </i>
    <i r="1">
      <x v="1989"/>
    </i>
    <i r="1">
      <x v="2543"/>
    </i>
    <i>
      <x v="1712"/>
    </i>
    <i r="1">
      <x v="736"/>
    </i>
    <i r="1">
      <x v="890"/>
    </i>
    <i r="1">
      <x v="1042"/>
    </i>
    <i r="1">
      <x v="2194"/>
    </i>
    <i>
      <x v="1783"/>
    </i>
    <i r="1">
      <x v="881"/>
    </i>
    <i r="1">
      <x v="1122"/>
    </i>
    <i r="1">
      <x v="1959"/>
    </i>
    <i>
      <x v="1995"/>
    </i>
    <i r="1">
      <x v="286"/>
    </i>
    <i r="1">
      <x v="703"/>
    </i>
    <i r="1">
      <x v="1471"/>
    </i>
    <i r="1">
      <x v="2370"/>
    </i>
    <i>
      <x v="2031"/>
    </i>
    <i r="1">
      <x v="390"/>
    </i>
    <i r="1">
      <x v="1200"/>
    </i>
    <i r="1">
      <x v="1441"/>
    </i>
    <i r="1">
      <x v="1469"/>
    </i>
    <i>
      <x v="1998"/>
    </i>
    <i r="1">
      <x v="579"/>
    </i>
    <i r="1">
      <x v="1825"/>
    </i>
    <i r="1">
      <x v="2156"/>
    </i>
    <i r="1">
      <x v="2389"/>
    </i>
    <i>
      <x v="1792"/>
    </i>
    <i r="1">
      <x v="239"/>
    </i>
    <i r="1">
      <x v="1417"/>
    </i>
    <i r="1">
      <x v="1792"/>
    </i>
    <i r="1">
      <x v="2170"/>
    </i>
    <i>
      <x v="1933"/>
    </i>
    <i r="1">
      <x v="1022"/>
    </i>
    <i r="1">
      <x v="1213"/>
    </i>
    <i r="1">
      <x v="2361"/>
    </i>
    <i r="1">
      <x v="2567"/>
    </i>
    <i>
      <x v="1793"/>
    </i>
    <i r="1">
      <x v="215"/>
    </i>
    <i r="1">
      <x v="1001"/>
    </i>
    <i r="1">
      <x v="1502"/>
    </i>
    <i r="1">
      <x v="1959"/>
    </i>
    <i>
      <x v="1556"/>
    </i>
    <i r="1">
      <x v="259"/>
    </i>
    <i r="1">
      <x v="1272"/>
    </i>
    <i r="1">
      <x v="2071"/>
    </i>
    <i r="1">
      <x v="2200"/>
    </i>
    <i>
      <x v="1914"/>
    </i>
    <i r="1">
      <x v="515"/>
    </i>
    <i r="1">
      <x v="820"/>
    </i>
    <i r="1">
      <x v="2013"/>
    </i>
    <i r="1">
      <x v="2179"/>
    </i>
    <i>
      <x v="1619"/>
    </i>
    <i r="1">
      <x v="1011"/>
    </i>
    <i r="1">
      <x v="1373"/>
    </i>
    <i r="1">
      <x v="2753"/>
    </i>
    <i>
      <x v="2054"/>
    </i>
    <i r="1">
      <x v="1547"/>
    </i>
    <i r="1">
      <x v="2254"/>
    </i>
    <i r="1">
      <x v="2258"/>
    </i>
    <i>
      <x v="1827"/>
    </i>
    <i r="1">
      <x v="931"/>
    </i>
    <i r="1">
      <x v="1132"/>
    </i>
    <i r="1">
      <x v="2670"/>
    </i>
    <i r="1">
      <x v="2672"/>
    </i>
    <i>
      <x v="1664"/>
    </i>
    <i r="1">
      <x v="324"/>
    </i>
    <i r="1">
      <x v="475"/>
    </i>
    <i r="1">
      <x v="1407"/>
    </i>
    <i>
      <x v="1699"/>
    </i>
    <i r="1">
      <x v="174"/>
    </i>
    <i r="1">
      <x v="406"/>
    </i>
    <i r="1">
      <x v="2560"/>
    </i>
    <i>
      <x v="1586"/>
    </i>
    <i r="1">
      <x v="1547"/>
    </i>
    <i r="1">
      <x v="2034"/>
    </i>
    <i r="1">
      <x v="2605"/>
    </i>
    <i r="1">
      <x v="2698"/>
    </i>
    <i>
      <x v="1560"/>
    </i>
    <i r="1">
      <x v="536"/>
    </i>
    <i r="1">
      <x v="1603"/>
    </i>
    <i r="1">
      <x v="1864"/>
    </i>
    <i>
      <x v="2059"/>
    </i>
    <i r="1">
      <x v="1122"/>
    </i>
    <i r="1">
      <x v="1579"/>
    </i>
    <i r="1">
      <x v="2758"/>
    </i>
    <i>
      <x v="1965"/>
    </i>
    <i r="1">
      <x v="799"/>
    </i>
    <i r="1">
      <x v="869"/>
    </i>
    <i r="1">
      <x v="1475"/>
    </i>
    <i r="1">
      <x v="2201"/>
    </i>
    <i>
      <x v="2068"/>
    </i>
    <i r="1">
      <x v="1018"/>
    </i>
    <i r="1">
      <x v="1184"/>
    </i>
    <i r="1">
      <x v="1357"/>
    </i>
    <i r="1">
      <x v="2611"/>
    </i>
    <i>
      <x v="1635"/>
    </i>
    <i r="1">
      <x v="271"/>
    </i>
    <i r="1">
      <x v="2274"/>
    </i>
    <i>
      <x v="1919"/>
    </i>
    <i r="1">
      <x v="557"/>
    </i>
    <i r="1">
      <x v="877"/>
    </i>
    <i r="1">
      <x v="2396"/>
    </i>
    <i r="1">
      <x v="2498"/>
    </i>
    <i>
      <x v="1460"/>
    </i>
    <i r="1">
      <x v="252"/>
    </i>
    <i r="1">
      <x v="1193"/>
    </i>
    <i r="1">
      <x v="2033"/>
    </i>
    <i>
      <x v="1921"/>
    </i>
    <i r="1">
      <x v="775"/>
    </i>
    <i r="1">
      <x v="960"/>
    </i>
    <i r="1">
      <x v="1764"/>
    </i>
    <i>
      <x v="1496"/>
    </i>
    <i r="1">
      <x v="459"/>
    </i>
    <i r="1">
      <x v="646"/>
    </i>
    <i r="1">
      <x v="767"/>
    </i>
    <i>
      <x v="1668"/>
    </i>
    <i r="1">
      <x v="193"/>
    </i>
    <i r="1">
      <x v="920"/>
    </i>
    <i r="1">
      <x v="1373"/>
    </i>
    <i r="1">
      <x v="1858"/>
    </i>
    <i>
      <x v="1518"/>
    </i>
    <i r="1">
      <x v="1125"/>
    </i>
    <i r="1">
      <x v="1148"/>
    </i>
    <i r="1">
      <x v="1755"/>
    </i>
    <i r="1">
      <x v="2713"/>
    </i>
    <i>
      <x v="1819"/>
    </i>
    <i r="1">
      <x v="512"/>
    </i>
    <i r="1">
      <x v="701"/>
    </i>
    <i r="1">
      <x v="728"/>
    </i>
    <i r="1">
      <x v="1623"/>
    </i>
    <i>
      <x v="1376"/>
    </i>
    <i r="1">
      <x v="701"/>
    </i>
    <i r="1">
      <x v="1079"/>
    </i>
    <i r="1">
      <x v="2468"/>
    </i>
    <i r="1">
      <x v="2489"/>
    </i>
    <i>
      <x v="1275"/>
    </i>
    <i r="1">
      <x v="453"/>
    </i>
    <i r="1">
      <x v="862"/>
    </i>
    <i r="1">
      <x v="1303"/>
    </i>
    <i r="1">
      <x v="2723"/>
    </i>
    <i>
      <x v="1041"/>
    </i>
    <i r="1">
      <x v="786"/>
    </i>
    <i r="1">
      <x v="1770"/>
    </i>
    <i r="1">
      <x v="1955"/>
    </i>
    <i r="1">
      <x v="2650"/>
    </i>
    <i>
      <x v="729"/>
    </i>
    <i r="1">
      <x v="320"/>
    </i>
    <i r="1">
      <x v="397"/>
    </i>
    <i r="1">
      <x v="1063"/>
    </i>
    <i r="1">
      <x v="1687"/>
    </i>
    <i>
      <x v="1323"/>
    </i>
    <i r="1">
      <x v="1182"/>
    </i>
    <i r="1">
      <x v="1579"/>
    </i>
    <i r="1">
      <x v="2138"/>
    </i>
    <i>
      <x v="1084"/>
    </i>
    <i r="1">
      <x v="37"/>
    </i>
    <i r="1">
      <x v="218"/>
    </i>
    <i r="1">
      <x v="449"/>
    </i>
    <i r="1">
      <x v="662"/>
    </i>
    <i>
      <x v="876"/>
    </i>
    <i r="1">
      <x v="453"/>
    </i>
    <i r="1">
      <x v="796"/>
    </i>
    <i r="1">
      <x v="2397"/>
    </i>
    <i r="1">
      <x v="2482"/>
    </i>
    <i>
      <x v="930"/>
    </i>
    <i r="1">
      <x v="91"/>
    </i>
    <i r="1">
      <x v="510"/>
    </i>
    <i r="1">
      <x v="1161"/>
    </i>
    <i r="1">
      <x v="1411"/>
    </i>
    <i>
      <x v="1247"/>
    </i>
    <i r="1">
      <x v="11"/>
    </i>
    <i r="1">
      <x v="1362"/>
    </i>
    <i r="1">
      <x v="1652"/>
    </i>
    <i r="1">
      <x v="2345"/>
    </i>
    <i>
      <x v="1110"/>
    </i>
    <i r="1">
      <x v="213"/>
    </i>
    <i r="1">
      <x v="426"/>
    </i>
    <i r="1">
      <x v="1575"/>
    </i>
    <i r="1">
      <x v="1916"/>
    </i>
    <i>
      <x v="1317"/>
    </i>
    <i r="1">
      <x v="993"/>
    </i>
    <i r="1">
      <x v="1416"/>
    </i>
    <i r="1">
      <x v="1861"/>
    </i>
    <i r="1">
      <x v="2725"/>
    </i>
    <i>
      <x v="1452"/>
    </i>
    <i r="1">
      <x v="125"/>
    </i>
    <i r="1">
      <x v="1466"/>
    </i>
    <i r="1">
      <x v="2593"/>
    </i>
    <i>
      <x v="1360"/>
    </i>
    <i r="1">
      <x v="727"/>
    </i>
    <i r="1">
      <x v="1260"/>
    </i>
    <i r="1">
      <x v="1962"/>
    </i>
    <i r="1">
      <x v="2426"/>
    </i>
    <i>
      <x v="1142"/>
    </i>
    <i r="1">
      <x v="97"/>
    </i>
    <i r="1">
      <x v="1014"/>
    </i>
    <i r="1">
      <x v="1810"/>
    </i>
    <i r="1">
      <x v="2182"/>
    </i>
    <i>
      <x v="983"/>
    </i>
    <i r="1">
      <x v="1213"/>
    </i>
    <i r="1">
      <x v="2457"/>
    </i>
    <i r="1">
      <x v="2574"/>
    </i>
    <i r="1">
      <x v="2711"/>
    </i>
    <i>
      <x v="1144"/>
    </i>
    <i r="1">
      <x v="605"/>
    </i>
    <i r="1">
      <x v="1296"/>
    </i>
    <i r="1">
      <x v="1828"/>
    </i>
    <i>
      <x v="840"/>
    </i>
    <i r="1">
      <x v="67"/>
    </i>
    <i r="1">
      <x v="1367"/>
    </i>
    <i r="1">
      <x v="2120"/>
    </i>
    <i r="1">
      <x v="2128"/>
    </i>
    <i>
      <x v="1157"/>
    </i>
    <i r="1">
      <x v="455"/>
    </i>
    <i r="1">
      <x v="1030"/>
    </i>
    <i r="1">
      <x v="1456"/>
    </i>
    <i r="1">
      <x v="2092"/>
    </i>
    <i>
      <x v="1052"/>
    </i>
    <i r="1">
      <x v="757"/>
    </i>
    <i r="1">
      <x v="1026"/>
    </i>
    <i r="1">
      <x v="2583"/>
    </i>
    <i r="1">
      <x v="2716"/>
    </i>
    <i>
      <x v="1433"/>
    </i>
    <i r="1">
      <x v="1333"/>
    </i>
    <i r="1">
      <x v="1408"/>
    </i>
    <i r="1">
      <x v="1490"/>
    </i>
    <i r="1">
      <x v="2056"/>
    </i>
    <i>
      <x v="978"/>
    </i>
    <i r="1">
      <x v="359"/>
    </i>
    <i r="1">
      <x v="633"/>
    </i>
    <i r="1">
      <x v="2128"/>
    </i>
    <i r="1">
      <x v="2482"/>
    </i>
    <i>
      <x v="931"/>
    </i>
    <i r="1">
      <x v="1899"/>
    </i>
    <i r="1">
      <x v="1934"/>
    </i>
    <i r="1">
      <x v="2098"/>
    </i>
    <i r="1">
      <x v="2420"/>
    </i>
    <i>
      <x v="1311"/>
    </i>
    <i r="1">
      <x v="107"/>
    </i>
    <i r="1">
      <x v="707"/>
    </i>
    <i r="1">
      <x v="1194"/>
    </i>
    <i>
      <x v="1178"/>
    </i>
    <i r="1">
      <x v="225"/>
    </i>
    <i r="1">
      <x v="1897"/>
    </i>
    <i r="1">
      <x v="1920"/>
    </i>
    <i r="1">
      <x v="2200"/>
    </i>
    <i>
      <x v="1318"/>
    </i>
    <i r="1">
      <x v="869"/>
    </i>
    <i r="1">
      <x v="976"/>
    </i>
    <i r="1">
      <x v="1239"/>
    </i>
    <i r="1">
      <x v="1792"/>
    </i>
    <i>
      <x v="1182"/>
    </i>
    <i r="1">
      <x v="629"/>
    </i>
    <i r="1">
      <x v="1205"/>
    </i>
    <i r="1">
      <x v="1380"/>
    </i>
    <i r="1">
      <x v="1744"/>
    </i>
    <i>
      <x v="1335"/>
    </i>
    <i r="1">
      <x v="1357"/>
    </i>
    <i r="1">
      <x v="2029"/>
    </i>
    <i r="1">
      <x v="2198"/>
    </i>
    <i r="1">
      <x v="2561"/>
    </i>
    <i>
      <x v="868"/>
    </i>
    <i r="1">
      <x v="1213"/>
    </i>
    <i r="1">
      <x v="2549"/>
    </i>
    <i r="1">
      <x v="2567"/>
    </i>
    <i r="1">
      <x v="2590"/>
    </i>
    <i>
      <x v="1373"/>
    </i>
    <i r="1">
      <x v="421"/>
    </i>
    <i r="1">
      <x v="1159"/>
    </i>
    <i r="1">
      <x v="1525"/>
    </i>
    <i r="1">
      <x v="2068"/>
    </i>
    <i>
      <x v="1197"/>
    </i>
    <i r="1">
      <x v="1022"/>
    </i>
    <i r="1">
      <x v="1307"/>
    </i>
    <i r="1">
      <x v="1812"/>
    </i>
    <i r="1">
      <x v="2745"/>
    </i>
    <i>
      <x v="1389"/>
    </i>
    <i r="1">
      <x v="354"/>
    </i>
    <i r="1">
      <x v="2142"/>
    </i>
    <i r="1">
      <x v="2591"/>
    </i>
    <i r="1">
      <x v="2668"/>
    </i>
    <i>
      <x v="1201"/>
    </i>
    <i r="1">
      <x v="349"/>
    </i>
    <i r="1">
      <x v="1154"/>
    </i>
    <i r="1">
      <x v="1391"/>
    </i>
    <i r="1">
      <x v="2348"/>
    </i>
    <i>
      <x v="795"/>
    </i>
    <i r="1">
      <x v="157"/>
    </i>
    <i r="1">
      <x v="388"/>
    </i>
    <i r="1">
      <x v="739"/>
    </i>
    <i r="1">
      <x v="1736"/>
    </i>
    <i>
      <x v="934"/>
    </i>
    <i r="1">
      <x v="215"/>
    </i>
    <i r="1">
      <x v="703"/>
    </i>
    <i r="1">
      <x v="1517"/>
    </i>
    <i r="1">
      <x v="2591"/>
    </i>
    <i>
      <x v="1019"/>
    </i>
    <i r="1">
      <x v="256"/>
    </i>
    <i r="1">
      <x v="1486"/>
    </i>
    <i r="1">
      <x v="1731"/>
    </i>
    <i r="1">
      <x v="2019"/>
    </i>
    <i>
      <x v="1214"/>
    </i>
    <i r="1">
      <x v="68"/>
    </i>
    <i r="1">
      <x v="747"/>
    </i>
    <i r="1">
      <x v="824"/>
    </i>
    <i r="1">
      <x v="1234"/>
    </i>
    <i>
      <x v="1412"/>
    </i>
    <i r="1">
      <x v="175"/>
    </i>
    <i r="1">
      <x v="549"/>
    </i>
    <i r="1">
      <x v="1953"/>
    </i>
    <i r="1">
      <x v="2034"/>
    </i>
    <i>
      <x v="1226"/>
    </i>
    <i r="1">
      <x v="742"/>
    </i>
    <i r="1">
      <x v="1041"/>
    </i>
    <i r="1">
      <x v="1770"/>
    </i>
    <i r="1">
      <x v="2151"/>
    </i>
    <i>
      <x v="1424"/>
    </i>
    <i r="1">
      <x v="1219"/>
    </i>
    <i>
      <x v="945"/>
    </i>
    <i r="1">
      <x v="326"/>
    </i>
    <i r="1">
      <x v="739"/>
    </i>
    <i r="1">
      <x v="2468"/>
    </i>
    <i>
      <x v="1060"/>
    </i>
    <i r="1">
      <x v="296"/>
    </i>
    <i r="1">
      <x v="510"/>
    </i>
    <i r="1">
      <x v="548"/>
    </i>
    <i r="1">
      <x v="2055"/>
    </i>
    <i>
      <x v="873"/>
    </i>
    <i r="1">
      <x v="775"/>
    </i>
    <i r="1">
      <x v="1140"/>
    </i>
    <i r="1">
      <x v="1539"/>
    </i>
    <i r="1">
      <x v="2056"/>
    </i>
    <i>
      <x v="1160"/>
    </i>
    <i r="1">
      <x v="426"/>
    </i>
    <i r="1">
      <x v="1931"/>
    </i>
    <i r="1">
      <x v="2126"/>
    </i>
    <i>
      <x v="1129"/>
    </i>
    <i r="1">
      <x v="1259"/>
    </i>
    <i r="1">
      <x v="1706"/>
    </i>
    <i r="1">
      <x v="2497"/>
    </i>
    <i r="1">
      <x v="2672"/>
    </i>
    <i>
      <x v="109"/>
    </i>
    <i r="1">
      <x v="216"/>
    </i>
    <i r="1">
      <x v="1873"/>
    </i>
    <i r="1">
      <x v="2560"/>
    </i>
    <i>
      <x v="128"/>
    </i>
    <i r="1">
      <x v="46"/>
    </i>
    <i r="1">
      <x v="217"/>
    </i>
    <i r="1">
      <x v="730"/>
    </i>
    <i r="1">
      <x v="2519"/>
    </i>
    <i>
      <x v="521"/>
    </i>
    <i r="1">
      <x v="605"/>
    </i>
    <i r="1">
      <x v="1024"/>
    </i>
    <i r="1">
      <x v="1201"/>
    </i>
    <i r="1">
      <x v="1206"/>
    </i>
    <i>
      <x v="222"/>
    </i>
    <i r="1">
      <x v="215"/>
    </i>
    <i r="1">
      <x v="1903"/>
    </i>
    <i>
      <x v="70"/>
    </i>
    <i r="1">
      <x v="684"/>
    </i>
    <i r="1">
      <x v="856"/>
    </i>
    <i r="1">
      <x v="940"/>
    </i>
    <i r="1">
      <x v="2488"/>
    </i>
    <i>
      <x v="237"/>
    </i>
    <i r="1">
      <x v="392"/>
    </i>
    <i r="1">
      <x v="856"/>
    </i>
    <i r="1">
      <x v="2428"/>
    </i>
    <i r="1">
      <x v="2680"/>
    </i>
    <i>
      <x v="477"/>
    </i>
    <i r="1">
      <x v="2270"/>
    </i>
    <i r="1">
      <x v="2585"/>
    </i>
    <i>
      <x v="253"/>
    </i>
    <i r="1">
      <x v="812"/>
    </i>
    <i r="1">
      <x v="1547"/>
    </i>
    <i r="1">
      <x v="2701"/>
    </i>
    <i>
      <x v="589"/>
    </i>
    <i r="1">
      <x v="663"/>
    </i>
    <i r="1">
      <x v="2054"/>
    </i>
    <i r="1">
      <x v="2577"/>
    </i>
    <i>
      <x v="281"/>
    </i>
    <i r="1">
      <x v="314"/>
    </i>
    <i r="1">
      <x v="622"/>
    </i>
    <i r="1">
      <x v="1122"/>
    </i>
    <i r="1">
      <x v="2349"/>
    </i>
    <i>
      <x v="675"/>
    </i>
    <i r="1">
      <x v="567"/>
    </i>
    <i r="1">
      <x v="1126"/>
    </i>
    <i>
      <x v="306"/>
    </i>
    <i r="1">
      <x v="6"/>
    </i>
    <i r="1">
      <x v="680"/>
    </i>
    <i r="1">
      <x v="1337"/>
    </i>
    <i>
      <x v="455"/>
    </i>
    <i r="1">
      <x v="91"/>
    </i>
    <i r="1">
      <x v="614"/>
    </i>
    <i r="1">
      <x v="785"/>
    </i>
    <i r="1">
      <x v="1648"/>
    </i>
    <i>
      <x v="316"/>
    </i>
    <i r="1">
      <x v="622"/>
    </i>
    <i r="1">
      <x v="1029"/>
    </i>
    <i r="1">
      <x v="1141"/>
    </i>
    <i r="1">
      <x v="1142"/>
    </i>
    <i>
      <x v="206"/>
    </i>
    <i r="1">
      <x v="622"/>
    </i>
    <i r="1">
      <x v="1105"/>
    </i>
    <i r="1">
      <x v="1720"/>
    </i>
    <i r="1">
      <x v="2370"/>
    </i>
    <i>
      <x v="322"/>
    </i>
    <i r="1">
      <x v="129"/>
    </i>
    <i r="1">
      <x v="611"/>
    </i>
    <i r="1">
      <x v="1235"/>
    </i>
    <i r="1">
      <x v="2451"/>
    </i>
    <i>
      <x v="491"/>
    </i>
    <i r="1">
      <x v="613"/>
    </i>
    <i r="1">
      <x v="1013"/>
    </i>
    <i r="1">
      <x v="2209"/>
    </i>
    <i r="1">
      <x v="2674"/>
    </i>
    <i>
      <x v="43"/>
    </i>
    <i r="1">
      <x v="38"/>
    </i>
    <i>
      <x v="564"/>
    </i>
    <i r="1">
      <x v="622"/>
    </i>
    <i r="1">
      <x v="1041"/>
    </i>
    <i r="1">
      <x v="1248"/>
    </i>
    <i r="1">
      <x v="2591"/>
    </i>
    <i>
      <x v="343"/>
    </i>
    <i r="1">
      <x v="122"/>
    </i>
    <i r="1">
      <x v="1299"/>
    </i>
    <i r="1">
      <x v="2168"/>
    </i>
    <i>
      <x v="634"/>
    </i>
    <i r="1">
      <x v="329"/>
    </i>
    <i r="1">
      <x v="354"/>
    </i>
    <i r="1">
      <x v="2210"/>
    </i>
    <i r="1">
      <x v="2240"/>
    </i>
    <i>
      <x v="358"/>
    </i>
    <i r="1">
      <x v="1478"/>
    </i>
    <i r="1">
      <x v="1587"/>
    </i>
    <i r="1">
      <x v="2742"/>
    </i>
    <i>
      <x v="110"/>
    </i>
    <i r="1">
      <x v="611"/>
    </i>
    <i r="1">
      <x v="1052"/>
    </i>
    <i r="1">
      <x v="1722"/>
    </i>
    <i r="1">
      <x v="1959"/>
    </i>
    <i>
      <x v="73"/>
    </i>
    <i r="1">
      <x v="57"/>
    </i>
    <i r="1">
      <x v="1488"/>
    </i>
    <i r="1">
      <x v="2109"/>
    </i>
    <i>
      <x v="678"/>
    </i>
    <i r="1">
      <x v="324"/>
    </i>
    <i r="1">
      <x v="674"/>
    </i>
    <i r="1">
      <x v="1213"/>
    </i>
    <i r="1">
      <x v="2561"/>
    </i>
    <i>
      <x v="389"/>
    </i>
    <i r="1">
      <x v="382"/>
    </i>
    <i r="1">
      <x v="989"/>
    </i>
    <i r="1">
      <x v="1140"/>
    </i>
    <i r="1">
      <x v="1771"/>
    </i>
    <i>
      <x v="416"/>
    </i>
    <i r="1">
      <x v="181"/>
    </i>
    <i r="1">
      <x v="1686"/>
    </i>
    <i r="1">
      <x v="1831"/>
    </i>
    <i r="1">
      <x v="1903"/>
    </i>
    <i>
      <x v="51"/>
    </i>
    <i r="1">
      <x v="242"/>
    </i>
    <i r="1">
      <x v="834"/>
    </i>
    <i r="1">
      <x v="2179"/>
    </i>
    <i r="1">
      <x v="2225"/>
    </i>
    <i>
      <x v="2835"/>
    </i>
    <i r="1">
      <x v="939"/>
    </i>
    <i r="1">
      <x v="2056"/>
    </i>
    <i r="1">
      <x v="2715"/>
    </i>
    <i>
      <x v="2696"/>
    </i>
    <i r="1">
      <x v="176"/>
    </i>
    <i r="1">
      <x v="627"/>
    </i>
    <i r="1">
      <x v="2355"/>
    </i>
    <i>
      <x v="2217"/>
    </i>
    <i r="1">
      <x v="1138"/>
    </i>
    <i r="1">
      <x v="2617"/>
    </i>
    <i>
      <x v="2349"/>
    </i>
    <i r="1">
      <x v="830"/>
    </i>
    <i r="1">
      <x v="1448"/>
    </i>
    <i>
      <x v="2766"/>
    </i>
    <i r="1">
      <x v="296"/>
    </i>
    <i r="1">
      <x v="339"/>
    </i>
    <i r="1">
      <x v="1068"/>
    </i>
    <i>
      <x v="2259"/>
    </i>
    <i r="1">
      <x v="680"/>
    </i>
    <i r="1">
      <x v="881"/>
    </i>
    <i r="1">
      <x v="2444"/>
    </i>
    <i>
      <x v="2597"/>
    </i>
    <i r="1">
      <x v="459"/>
    </i>
    <i r="1">
      <x v="1822"/>
    </i>
    <i>
      <x v="2244"/>
    </i>
    <i r="1">
      <x v="2653"/>
    </i>
    <i r="1">
      <x v="2716"/>
    </i>
    <i>
      <x v="2654"/>
    </i>
    <i r="1">
      <x v="482"/>
    </i>
    <i r="1">
      <x v="1003"/>
    </i>
    <i r="1">
      <x v="1251"/>
    </i>
    <i>
      <x v="2198"/>
    </i>
    <i r="1">
      <x v="138"/>
    </i>
    <i r="1">
      <x v="378"/>
    </i>
    <i r="1">
      <x v="1310"/>
    </i>
    <i>
      <x v="2720"/>
    </i>
    <i r="1">
      <x v="933"/>
    </i>
    <i r="1">
      <x v="2482"/>
    </i>
    <i r="1">
      <x v="2567"/>
    </i>
    <i>
      <x v="2369"/>
    </i>
    <i r="1">
      <x v="259"/>
    </i>
    <i r="1">
      <x v="1701"/>
    </i>
    <i r="1">
      <x v="1792"/>
    </i>
    <i>
      <x v="2227"/>
    </i>
    <i r="1">
      <x v="1397"/>
    </i>
    <i r="1">
      <x v="1625"/>
    </i>
    <i r="1">
      <x v="2202"/>
    </i>
    <i>
      <x v="2375"/>
    </i>
    <i r="1">
      <x v="2217"/>
    </i>
    <i>
      <x v="2870"/>
    </i>
    <i r="1">
      <x v="664"/>
    </i>
    <i>
      <x v="2384"/>
    </i>
    <i r="1">
      <x v="317"/>
    </i>
    <i r="1">
      <x v="629"/>
    </i>
    <i r="1">
      <x v="2691"/>
    </i>
    <i>
      <x v="2896"/>
    </i>
    <i r="1">
      <x v="1815"/>
    </i>
    <i r="1">
      <x v="2743"/>
    </i>
    <i>
      <x v="2391"/>
    </i>
    <i r="1">
      <x v="1296"/>
    </i>
    <i r="1">
      <x v="1423"/>
    </i>
    <i r="1">
      <x v="2033"/>
    </i>
    <i>
      <x v="2633"/>
    </i>
    <i r="1">
      <x v="1517"/>
    </i>
    <i r="1">
      <x v="2033"/>
    </i>
    <i r="1">
      <x v="2607"/>
    </i>
    <i>
      <x v="2268"/>
    </i>
    <i r="1">
      <x v="648"/>
    </i>
    <i r="1">
      <x v="990"/>
    </i>
    <i r="1">
      <x v="2096"/>
    </i>
    <i>
      <x v="2662"/>
    </i>
    <i r="1">
      <x v="94"/>
    </i>
    <i r="1">
      <x v="1787"/>
    </i>
    <i r="1">
      <x v="2313"/>
    </i>
    <i>
      <x v="2276"/>
    </i>
    <i r="1">
      <x v="339"/>
    </i>
    <i r="1">
      <x v="680"/>
    </i>
    <i r="1">
      <x v="1041"/>
    </i>
    <i>
      <x v="2709"/>
    </i>
    <i r="1">
      <x v="1173"/>
    </i>
    <i r="1">
      <x v="1640"/>
    </i>
    <i r="1">
      <x v="2444"/>
    </i>
    <i>
      <x v="2424"/>
    </i>
    <i r="1">
      <x v="301"/>
    </i>
    <i r="1">
      <x v="2026"/>
    </i>
    <i r="1">
      <x v="2603"/>
    </i>
    <i>
      <x v="2741"/>
    </i>
    <i r="1">
      <x v="1030"/>
    </i>
    <i r="1">
      <x v="1770"/>
    </i>
    <i r="1">
      <x v="2199"/>
    </i>
    <i>
      <x v="2425"/>
    </i>
    <i r="1">
      <x v="1058"/>
    </i>
    <i r="1">
      <x v="1273"/>
    </i>
    <i r="1">
      <x v="1720"/>
    </i>
    <i>
      <x v="2779"/>
    </i>
    <i r="1">
      <x v="869"/>
    </i>
    <i r="1">
      <x v="1183"/>
    </i>
    <i r="1">
      <x v="1357"/>
    </i>
    <i>
      <x v="2432"/>
    </i>
    <i r="1">
      <x v="376"/>
    </i>
    <i r="1">
      <x v="1813"/>
    </i>
    <i>
      <x v="2792"/>
    </i>
    <i r="1">
      <x v="2634"/>
    </i>
    <i>
      <x v="2443"/>
    </i>
    <i r="1">
      <x v="438"/>
    </i>
    <i r="1">
      <x v="727"/>
    </i>
    <i r="1">
      <x v="2560"/>
    </i>
    <i>
      <x v="2853"/>
    </i>
    <i r="1">
      <x v="802"/>
    </i>
    <i r="1">
      <x v="1305"/>
    </i>
    <i r="1">
      <x v="1543"/>
    </i>
    <i>
      <x v="2278"/>
    </i>
    <i r="1">
      <x v="76"/>
    </i>
    <i r="1">
      <x v="972"/>
    </i>
    <i>
      <x v="2584"/>
    </i>
    <i r="1">
      <x v="281"/>
    </i>
    <i r="1">
      <x v="2344"/>
    </i>
    <i r="1">
      <x v="2698"/>
    </i>
    <i>
      <x v="2280"/>
    </i>
    <i r="1">
      <x v="453"/>
    </i>
    <i r="1">
      <x v="862"/>
    </i>
    <i r="1">
      <x v="1838"/>
    </i>
    <i>
      <x v="2607"/>
    </i>
    <i r="1">
      <x v="1266"/>
    </i>
    <i r="1">
      <x v="1381"/>
    </i>
    <i r="1">
      <x v="2190"/>
    </i>
    <i>
      <x v="2471"/>
    </i>
    <i r="1">
      <x v="1785"/>
    </i>
    <i r="1">
      <x v="1894"/>
    </i>
    <i r="1">
      <x v="2493"/>
    </i>
    <i>
      <x v="2237"/>
    </i>
    <i r="1">
      <x v="840"/>
    </i>
    <i r="1">
      <x v="1808"/>
    </i>
    <i r="1">
      <x v="2132"/>
    </i>
    <i>
      <x v="2473"/>
    </i>
    <i r="1">
      <x v="155"/>
    </i>
    <i r="1">
      <x v="1266"/>
    </i>
    <i>
      <x v="2628"/>
    </i>
    <i r="1">
      <x v="1243"/>
    </i>
    <i r="1">
      <x v="1296"/>
    </i>
    <i r="1">
      <x v="2351"/>
    </i>
    <i>
      <x v="2481"/>
    </i>
    <i r="1">
      <x v="618"/>
    </i>
    <i r="1">
      <x v="1367"/>
    </i>
    <i r="1">
      <x v="2560"/>
    </i>
    <i>
      <x v="2636"/>
    </i>
    <i r="1">
      <x v="711"/>
    </i>
    <i r="1">
      <x v="936"/>
    </i>
    <i r="1">
      <x v="2722"/>
    </i>
    <i>
      <x v="2486"/>
    </i>
    <i r="1">
      <x v="1463"/>
    </i>
    <i r="1">
      <x v="2038"/>
    </i>
    <i>
      <x v="2661"/>
    </i>
    <i r="1">
      <x v="1387"/>
    </i>
    <i r="1">
      <x v="2503"/>
    </i>
    <i r="1">
      <x v="2732"/>
    </i>
    <i>
      <x v="2491"/>
    </i>
    <i r="1">
      <x v="319"/>
    </i>
    <i r="1">
      <x v="673"/>
    </i>
    <i r="1">
      <x v="1493"/>
    </i>
    <i>
      <x v="2687"/>
    </i>
    <i r="1">
      <x v="1265"/>
    </i>
    <i r="1">
      <x v="1371"/>
    </i>
    <i r="1">
      <x v="2567"/>
    </i>
    <i>
      <x v="2507"/>
    </i>
    <i r="1">
      <x v="1720"/>
    </i>
    <i r="1">
      <x v="2360"/>
    </i>
    <i>
      <x v="2705"/>
    </i>
    <i r="1">
      <x v="749"/>
    </i>
    <i r="1">
      <x v="1613"/>
    </i>
    <i r="1">
      <x v="2747"/>
    </i>
    <i>
      <x v="2515"/>
    </i>
    <i r="1">
      <x v="1728"/>
    </i>
    <i r="1">
      <x v="2011"/>
    </i>
    <i r="1">
      <x v="2552"/>
    </i>
    <i>
      <x v="2714"/>
    </i>
    <i r="1">
      <x v="497"/>
    </i>
    <i r="1">
      <x v="1759"/>
    </i>
    <i r="1">
      <x v="2169"/>
    </i>
    <i>
      <x v="2516"/>
    </i>
    <i r="1">
      <x v="1473"/>
    </i>
    <i r="1">
      <x v="2041"/>
    </i>
    <i r="1">
      <x v="2322"/>
    </i>
    <i>
      <x v="2737"/>
    </i>
    <i r="1">
      <x v="583"/>
    </i>
    <i r="1">
      <x v="1956"/>
    </i>
    <i r="1">
      <x v="2194"/>
    </i>
    <i>
      <x v="2209"/>
    </i>
    <i r="1">
      <x v="1193"/>
    </i>
    <i r="1">
      <x v="1517"/>
    </i>
    <i r="1">
      <x v="1746"/>
    </i>
    <i>
      <x v="2742"/>
    </i>
    <i r="1">
      <x v="284"/>
    </i>
    <i r="1">
      <x v="1771"/>
    </i>
    <i r="1">
      <x v="2456"/>
    </i>
    <i>
      <x v="2520"/>
    </i>
    <i r="1">
      <x v="359"/>
    </i>
    <i r="1">
      <x v="949"/>
    </i>
    <i>
      <x v="2767"/>
    </i>
    <i r="1">
      <x v="856"/>
    </i>
    <i r="1">
      <x v="1388"/>
    </i>
    <i r="1">
      <x v="1825"/>
    </i>
    <i>
      <x v="2521"/>
    </i>
    <i r="1">
      <x v="1134"/>
    </i>
    <i r="1">
      <x v="1711"/>
    </i>
    <i>
      <x v="2785"/>
    </i>
    <i r="1">
      <x v="1026"/>
    </i>
    <i r="1">
      <x v="1201"/>
    </i>
    <i r="1">
      <x v="2191"/>
    </i>
    <i>
      <x v="2529"/>
    </i>
    <i r="1">
      <x v="245"/>
    </i>
    <i r="1">
      <x v="863"/>
    </i>
    <i>
      <x v="2790"/>
    </i>
    <i r="1">
      <x v="964"/>
    </i>
    <i r="1">
      <x v="1352"/>
    </i>
    <i>
      <x v="2563"/>
    </i>
    <i r="1">
      <x v="785"/>
    </i>
    <i r="1">
      <x v="993"/>
    </i>
    <i r="1">
      <x v="1198"/>
    </i>
    <i>
      <x v="2822"/>
    </i>
    <i r="1">
      <x v="1928"/>
    </i>
    <i r="1">
      <x v="2289"/>
    </i>
    <i r="1">
      <x v="2729"/>
    </i>
    <i>
      <x v="2567"/>
    </i>
    <i r="1">
      <x v="2442"/>
    </i>
    <i>
      <x v="2839"/>
    </i>
    <i r="1">
      <x v="682"/>
    </i>
    <i>
      <x v="2296"/>
    </i>
    <i r="1">
      <x v="709"/>
    </i>
    <i r="1">
      <x v="2371"/>
    </i>
    <i r="1">
      <x v="2518"/>
    </i>
    <i>
      <x v="2859"/>
    </i>
    <i r="1">
      <x v="866"/>
    </i>
    <i r="1">
      <x v="2434"/>
    </i>
    <i r="1">
      <x v="2444"/>
    </i>
    <i>
      <x v="2214"/>
    </i>
    <i r="1">
      <x v="1008"/>
    </i>
    <i r="1">
      <x v="1494"/>
    </i>
    <i r="1">
      <x v="2089"/>
    </i>
    <i>
      <x v="2579"/>
    </i>
    <i r="1">
      <x v="207"/>
    </i>
    <i r="1">
      <x v="2489"/>
    </i>
    <i r="1">
      <x v="2549"/>
    </i>
    <i>
      <x v="2619"/>
    </i>
    <i r="1">
      <x v="1122"/>
    </i>
    <i r="1">
      <x v="1770"/>
    </i>
    <i r="1">
      <x v="2591"/>
    </i>
    <i>
      <x v="1761"/>
    </i>
    <i r="1">
      <x v="1389"/>
    </i>
    <i r="1">
      <x v="1705"/>
    </i>
    <i r="1">
      <x v="2698"/>
    </i>
    <i>
      <x v="2053"/>
    </i>
    <i r="1">
      <x v="325"/>
    </i>
    <i r="1">
      <x v="1905"/>
    </i>
    <i r="1">
      <x v="1962"/>
    </i>
    <i>
      <x v="2014"/>
    </i>
    <i r="1">
      <x v="546"/>
    </i>
    <i r="1">
      <x v="2080"/>
    </i>
    <i r="1">
      <x v="2388"/>
    </i>
    <i>
      <x v="1576"/>
    </i>
    <i r="1">
      <x v="239"/>
    </i>
    <i r="1">
      <x v="431"/>
    </i>
    <i r="1">
      <x v="2742"/>
    </i>
    <i>
      <x v="2103"/>
    </i>
    <i r="1">
      <x v="1036"/>
    </i>
    <i r="1">
      <x v="2495"/>
    </i>
    <i r="1">
      <x v="2562"/>
    </i>
    <i>
      <x v="1583"/>
    </i>
    <i r="1">
      <x v="1469"/>
    </i>
    <i>
      <x v="1999"/>
    </i>
    <i r="1">
      <x v="1758"/>
    </i>
    <i r="1">
      <x v="2383"/>
    </i>
    <i>
      <x v="1589"/>
    </i>
    <i r="1">
      <x v="97"/>
    </i>
    <i r="1">
      <x v="246"/>
    </i>
    <i r="1">
      <x v="896"/>
    </i>
    <i>
      <x v="1711"/>
    </i>
    <i r="1">
      <x v="66"/>
    </i>
    <i r="1">
      <x v="1605"/>
    </i>
    <i r="1">
      <x v="1986"/>
    </i>
    <i>
      <x v="1517"/>
    </i>
    <i r="1">
      <x v="146"/>
    </i>
    <i r="1">
      <x v="405"/>
    </i>
    <i r="1">
      <x v="1766"/>
    </i>
    <i>
      <x v="2089"/>
    </i>
    <i r="1">
      <x v="731"/>
    </i>
    <i r="1">
      <x v="818"/>
    </i>
    <i r="1">
      <x v="2021"/>
    </i>
    <i>
      <x v="1806"/>
    </i>
    <i r="1">
      <x v="85"/>
    </i>
    <i r="1">
      <x v="1290"/>
    </i>
    <i r="1">
      <x v="2583"/>
    </i>
    <i>
      <x v="1738"/>
    </i>
    <i r="1">
      <x v="990"/>
    </i>
    <i r="1">
      <x v="2304"/>
    </i>
    <i>
      <x v="1809"/>
    </i>
    <i r="1">
      <x v="475"/>
    </i>
    <i r="1">
      <x v="817"/>
    </i>
    <i>
      <x v="2144"/>
    </i>
    <i r="1">
      <x v="102"/>
    </i>
    <i r="1">
      <x v="260"/>
    </i>
    <i r="1">
      <x v="699"/>
    </i>
    <i>
      <x v="1604"/>
    </i>
    <i r="1">
      <x v="1376"/>
    </i>
    <i r="1">
      <x v="1483"/>
    </i>
    <i r="1">
      <x v="2362"/>
    </i>
    <i>
      <x v="1706"/>
    </i>
    <i r="1">
      <x v="1309"/>
    </i>
    <i r="1">
      <x v="2489"/>
    </i>
    <i r="1">
      <x v="2583"/>
    </i>
    <i>
      <x v="1606"/>
    </i>
    <i r="1">
      <x v="406"/>
    </i>
    <i r="1">
      <x v="972"/>
    </i>
    <i r="1">
      <x v="2270"/>
    </i>
    <i>
      <x v="2029"/>
    </i>
    <i r="1">
      <x v="475"/>
    </i>
    <i r="1">
      <x v="731"/>
    </i>
    <i r="1">
      <x v="1837"/>
    </i>
    <i>
      <x v="1855"/>
    </i>
    <i r="1">
      <x v="300"/>
    </i>
    <i r="1">
      <x v="1142"/>
    </i>
    <i r="1">
      <x v="2254"/>
    </i>
    <i>
      <x v="1499"/>
    </i>
    <i r="1">
      <x v="1101"/>
    </i>
    <i r="1">
      <x v="1156"/>
    </i>
    <i r="1">
      <x v="2706"/>
    </i>
    <i>
      <x v="1859"/>
    </i>
    <i r="1">
      <x v="459"/>
    </i>
    <i r="1">
      <x v="732"/>
    </i>
    <i r="1">
      <x v="2489"/>
    </i>
    <i>
      <x v="1728"/>
    </i>
    <i r="1">
      <x v="1281"/>
    </i>
    <i r="1">
      <x v="1841"/>
    </i>
    <i r="1">
      <x v="2459"/>
    </i>
    <i>
      <x v="1877"/>
    </i>
    <i r="1">
      <x v="48"/>
    </i>
    <i r="1">
      <x v="333"/>
    </i>
    <i r="1">
      <x v="2600"/>
    </i>
    <i>
      <x v="2096"/>
    </i>
    <i r="1">
      <x v="389"/>
    </i>
    <i r="1">
      <x v="667"/>
    </i>
    <i r="1">
      <x v="1530"/>
    </i>
    <i>
      <x v="1879"/>
    </i>
    <i r="1">
      <x v="303"/>
    </i>
    <i r="1">
      <x v="682"/>
    </i>
    <i r="1">
      <x v="1183"/>
    </i>
    <i>
      <x v="1461"/>
    </i>
    <i r="1">
      <x v="1962"/>
    </i>
    <i r="1">
      <x v="2142"/>
    </i>
    <i r="1">
      <x v="2322"/>
    </i>
    <i>
      <x v="1888"/>
    </i>
    <i r="1">
      <x v="116"/>
    </i>
    <i r="1">
      <x v="994"/>
    </i>
    <i r="1">
      <x v="2548"/>
    </i>
    <i>
      <x v="1571"/>
    </i>
    <i r="1">
      <x v="1062"/>
    </i>
    <i r="1">
      <x v="1546"/>
    </i>
    <i r="1">
      <x v="2178"/>
    </i>
    <i>
      <x v="1636"/>
    </i>
    <i r="1">
      <x v="285"/>
    </i>
    <i r="1">
      <x v="1079"/>
    </i>
    <i r="1">
      <x v="1563"/>
    </i>
    <i>
      <x v="1769"/>
    </i>
    <i r="1">
      <x v="593"/>
    </i>
    <i r="1">
      <x v="2326"/>
    </i>
    <i r="1">
      <x v="2743"/>
    </i>
    <i>
      <x v="1899"/>
    </i>
    <i r="1">
      <x v="680"/>
    </i>
    <i r="1">
      <x v="2561"/>
    </i>
    <i>
      <x v="1787"/>
    </i>
    <i r="1">
      <x v="1139"/>
    </i>
    <i r="1">
      <x v="1178"/>
    </i>
    <i r="1">
      <x v="2170"/>
    </i>
    <i>
      <x v="1640"/>
    </i>
    <i r="1">
      <x v="101"/>
    </i>
    <i r="1">
      <x v="1818"/>
    </i>
    <i r="1">
      <x v="2630"/>
    </i>
    <i>
      <x v="1458"/>
    </i>
    <i r="1">
      <x v="750"/>
    </i>
    <i r="1">
      <x v="2040"/>
    </i>
    <i r="1">
      <x v="2457"/>
    </i>
    <i>
      <x v="1534"/>
    </i>
    <i r="1">
      <x v="1647"/>
    </i>
    <i r="1">
      <x v="1825"/>
    </i>
    <i>
      <x v="1559"/>
    </i>
    <i r="1">
      <x v="563"/>
    </i>
    <i r="1">
      <x v="990"/>
    </i>
    <i r="1">
      <x v="1760"/>
    </i>
    <i>
      <x v="1924"/>
    </i>
    <i r="1">
      <x v="1723"/>
    </i>
    <i>
      <x v="2027"/>
    </i>
    <i r="1">
      <x v="362"/>
    </i>
    <i r="1">
      <x v="1156"/>
    </i>
    <i r="1">
      <x v="1355"/>
    </i>
    <i>
      <x v="1655"/>
    </i>
    <i r="1">
      <x v="812"/>
    </i>
    <i r="1">
      <x v="839"/>
    </i>
    <i r="1">
      <x v="1770"/>
    </i>
    <i>
      <x v="2030"/>
    </i>
    <i r="1">
      <x v="183"/>
    </i>
    <i r="1">
      <x v="295"/>
    </i>
    <i r="1">
      <x v="960"/>
    </i>
    <i>
      <x v="1934"/>
    </i>
    <i r="1">
      <x v="1130"/>
    </i>
    <i r="1">
      <x v="1637"/>
    </i>
    <i>
      <x v="2036"/>
    </i>
    <i r="1">
      <x v="23"/>
    </i>
    <i r="1">
      <x v="1407"/>
    </i>
    <i r="1">
      <x v="2273"/>
    </i>
    <i>
      <x v="1663"/>
    </i>
    <i r="1">
      <x v="627"/>
    </i>
    <i r="1">
      <x v="714"/>
    </i>
    <i r="1">
      <x v="1614"/>
    </i>
    <i>
      <x v="1716"/>
    </i>
    <i r="1">
      <x v="1440"/>
    </i>
    <i r="1">
      <x v="1685"/>
    </i>
    <i r="1">
      <x v="1712"/>
    </i>
    <i>
      <x v="1543"/>
    </i>
    <i r="1">
      <x v="605"/>
    </i>
    <i r="1">
      <x v="1201"/>
    </i>
    <i r="1">
      <x v="1806"/>
    </i>
    <i>
      <x v="2074"/>
    </i>
    <i r="1">
      <x v="1815"/>
    </i>
    <i r="1">
      <x v="2351"/>
    </i>
    <i r="1">
      <x v="2612"/>
    </i>
    <i>
      <x v="1952"/>
    </i>
    <i r="1">
      <x v="473"/>
    </i>
    <i r="1">
      <x v="1793"/>
    </i>
    <i r="1">
      <x v="1866"/>
    </i>
    <i>
      <x v="2085"/>
    </i>
    <i r="1">
      <x v="1133"/>
    </i>
    <i r="1">
      <x v="1857"/>
    </i>
    <i r="1">
      <x v="2651"/>
    </i>
    <i>
      <x v="1953"/>
    </i>
    <i r="1">
      <x v="1101"/>
    </i>
    <i r="1">
      <x v="1661"/>
    </i>
    <i r="1">
      <x v="2235"/>
    </i>
    <i>
      <x v="2095"/>
    </i>
    <i r="1">
      <x v="881"/>
    </i>
    <i r="1">
      <x v="1174"/>
    </i>
    <i r="1">
      <x v="1959"/>
    </i>
    <i>
      <x v="1487"/>
    </i>
    <i r="1">
      <x v="209"/>
    </i>
    <i r="1">
      <x v="1248"/>
    </i>
    <i r="1">
      <x v="2685"/>
    </i>
    <i>
      <x v="2099"/>
    </i>
    <i r="1">
      <x v="390"/>
    </i>
    <i r="1">
      <x v="847"/>
    </i>
    <i>
      <x v="1957"/>
    </i>
    <i r="1">
      <x v="150"/>
    </i>
    <i r="1">
      <x v="785"/>
    </i>
    <i r="1">
      <x v="1633"/>
    </i>
    <i>
      <x v="2111"/>
    </i>
    <i r="1">
      <x v="387"/>
    </i>
    <i r="1">
      <x v="1261"/>
    </i>
    <i r="1">
      <x v="1737"/>
    </i>
    <i>
      <x v="1492"/>
    </i>
    <i r="1">
      <x v="1139"/>
    </i>
    <i r="1">
      <x v="1332"/>
    </i>
    <i r="1">
      <x v="2585"/>
    </i>
    <i>
      <x v="2120"/>
    </i>
    <i r="1">
      <x v="1314"/>
    </i>
    <i r="1">
      <x v="1572"/>
    </i>
    <i r="1">
      <x v="2164"/>
    </i>
    <i>
      <x v="1674"/>
    </i>
    <i r="1">
      <x v="1611"/>
    </i>
    <i r="1">
      <x v="1815"/>
    </i>
    <i r="1">
      <x v="2058"/>
    </i>
    <i>
      <x v="1740"/>
    </i>
    <i r="1">
      <x v="435"/>
    </i>
    <i r="1">
      <x v="490"/>
    </i>
    <i r="1">
      <x v="627"/>
    </i>
    <i>
      <x v="1685"/>
    </i>
    <i r="1">
      <x v="150"/>
    </i>
    <i r="1">
      <x v="817"/>
    </i>
    <i r="1">
      <x v="2121"/>
    </i>
    <i>
      <x v="1760"/>
    </i>
    <i r="1">
      <x v="212"/>
    </i>
    <i r="1">
      <x v="1800"/>
    </i>
    <i r="1">
      <x v="2590"/>
    </i>
    <i>
      <x v="1973"/>
    </i>
    <i r="1">
      <x v="35"/>
    </i>
    <i r="1">
      <x v="227"/>
    </i>
    <i r="1">
      <x v="1163"/>
    </i>
    <i>
      <x v="2135"/>
    </i>
    <i r="1">
      <x v="26"/>
    </i>
    <i r="1">
      <x v="1231"/>
    </i>
    <i r="1">
      <x v="1924"/>
    </i>
    <i>
      <x v="1991"/>
    </i>
    <i r="1">
      <x v="773"/>
    </i>
    <i r="1">
      <x v="1287"/>
    </i>
    <i r="1">
      <x v="2590"/>
    </i>
    <i>
      <x v="1773"/>
    </i>
    <i r="1">
      <x v="906"/>
    </i>
    <i r="1">
      <x v="1062"/>
    </i>
    <i r="1">
      <x v="1099"/>
    </i>
    <i>
      <x v="1691"/>
    </i>
    <i r="1">
      <x v="146"/>
    </i>
    <i r="1">
      <x v="342"/>
    </i>
    <i r="1">
      <x v="860"/>
    </i>
    <i>
      <x v="2161"/>
    </i>
    <i r="1">
      <x v="1161"/>
    </i>
    <i r="1">
      <x v="1429"/>
    </i>
    <i r="1">
      <x v="2457"/>
    </i>
    <i>
      <x v="1692"/>
    </i>
    <i r="1">
      <x v="485"/>
    </i>
    <i r="1">
      <x v="2457"/>
    </i>
    <i r="1">
      <x v="2482"/>
    </i>
    <i>
      <x v="2171"/>
    </i>
    <i r="1">
      <x v="1579"/>
    </i>
    <i r="1">
      <x v="2711"/>
    </i>
    <i r="1">
      <x v="2742"/>
    </i>
    <i>
      <x v="1551"/>
    </i>
    <i r="1">
      <x v="436"/>
    </i>
    <i r="1">
      <x v="674"/>
    </i>
    <i r="1">
      <x v="741"/>
    </i>
    <i>
      <x v="1791"/>
    </i>
    <i r="1">
      <x v="971"/>
    </i>
    <i r="1">
      <x v="1414"/>
    </i>
    <i>
      <x v="911"/>
    </i>
    <i r="1">
      <x v="248"/>
    </i>
    <i r="1">
      <x v="1730"/>
    </i>
    <i r="1">
      <x v="1770"/>
    </i>
    <i>
      <x v="1324"/>
    </i>
    <i r="1">
      <x v="661"/>
    </i>
    <i r="1">
      <x v="2086"/>
    </i>
    <i r="1">
      <x v="2558"/>
    </i>
    <i>
      <x v="1447"/>
    </i>
    <i r="1">
      <x v="1879"/>
    </i>
    <i r="1">
      <x v="1880"/>
    </i>
    <i>
      <x v="856"/>
    </i>
    <i r="1">
      <x v="581"/>
    </i>
    <i r="1">
      <x v="1814"/>
    </i>
    <i r="1">
      <x v="2473"/>
    </i>
    <i>
      <x v="1366"/>
    </i>
    <i r="1">
      <x v="461"/>
    </i>
    <i r="1">
      <x v="1982"/>
    </i>
    <i r="1">
      <x v="2306"/>
    </i>
    <i>
      <x v="763"/>
    </i>
    <i r="1">
      <x v="1041"/>
    </i>
    <i r="1">
      <x v="2288"/>
    </i>
    <i r="1">
      <x v="2628"/>
    </i>
    <i>
      <x v="1417"/>
    </i>
    <i r="1">
      <x v="2304"/>
    </i>
    <i r="1">
      <x v="2561"/>
    </i>
    <i>
      <x v="874"/>
    </i>
    <i r="1">
      <x v="842"/>
    </i>
    <i r="1">
      <x v="1866"/>
    </i>
    <i>
      <x v="1314"/>
    </i>
    <i r="1">
      <x v="99"/>
    </i>
    <i r="1">
      <x v="916"/>
    </i>
    <i r="1">
      <x v="2029"/>
    </i>
    <i>
      <x v="1112"/>
    </i>
    <i r="1">
      <x v="2003"/>
    </i>
    <i r="1">
      <x v="2210"/>
    </i>
    <i r="1">
      <x v="2749"/>
    </i>
    <i>
      <x v="1346"/>
    </i>
    <i r="1">
      <x v="1279"/>
    </i>
    <i r="1">
      <x v="1458"/>
    </i>
    <i r="1">
      <x v="1947"/>
    </i>
    <i>
      <x v="1124"/>
    </i>
    <i r="1">
      <x v="1477"/>
    </i>
    <i r="1">
      <x v="1521"/>
    </i>
    <i r="1">
      <x v="2202"/>
    </i>
    <i>
      <x v="1386"/>
    </i>
    <i r="1">
      <x v="225"/>
    </i>
    <i r="1">
      <x v="2053"/>
    </i>
    <i r="1">
      <x v="2759"/>
    </i>
    <i>
      <x v="942"/>
    </i>
    <i r="1">
      <x v="18"/>
    </i>
    <i>
      <x v="1405"/>
    </i>
    <i r="1">
      <x v="304"/>
    </i>
    <i r="1">
      <x v="1815"/>
    </i>
    <i>
      <x v="863"/>
    </i>
    <i r="1">
      <x v="1765"/>
    </i>
    <i r="1">
      <x v="1953"/>
    </i>
    <i r="1">
      <x v="2544"/>
    </i>
    <i>
      <x v="1078"/>
    </i>
    <i r="1">
      <x v="249"/>
    </i>
    <i r="1">
      <x v="1246"/>
    </i>
    <i>
      <x v="949"/>
    </i>
    <i r="1">
      <x v="827"/>
    </i>
    <i r="1">
      <x v="1266"/>
    </i>
    <i r="1">
      <x v="2009"/>
    </i>
    <i>
      <x v="1310"/>
    </i>
    <i r="1">
      <x v="131"/>
    </i>
    <i r="1">
      <x v="1299"/>
    </i>
    <i r="1">
      <x v="2010"/>
    </i>
    <i>
      <x v="1150"/>
    </i>
    <i r="1">
      <x v="775"/>
    </i>
    <i r="1">
      <x v="819"/>
    </i>
    <i>
      <x v="1005"/>
    </i>
    <i r="1">
      <x v="257"/>
    </i>
    <i r="1">
      <x v="949"/>
    </i>
    <i r="1">
      <x v="1234"/>
    </i>
    <i>
      <x v="954"/>
    </i>
    <i r="1">
      <x v="158"/>
    </i>
    <i r="1">
      <x v="1661"/>
    </i>
    <i r="1">
      <x v="1959"/>
    </i>
    <i>
      <x v="1342"/>
    </i>
    <i r="1">
      <x v="678"/>
    </i>
    <i r="1">
      <x v="1568"/>
    </i>
    <i r="1">
      <x v="2102"/>
    </i>
    <i>
      <x v="958"/>
    </i>
    <i r="1">
      <x v="785"/>
    </i>
    <i r="1">
      <x v="947"/>
    </i>
    <i>
      <x v="1016"/>
    </i>
    <i r="1">
      <x v="473"/>
    </i>
    <i r="1">
      <x v="816"/>
    </i>
    <i>
      <x v="1161"/>
    </i>
    <i r="1">
      <x v="1103"/>
    </i>
    <i r="1">
      <x v="1394"/>
    </i>
    <i r="1">
      <x v="1528"/>
    </i>
    <i>
      <x v="907"/>
    </i>
    <i r="1">
      <x v="11"/>
    </i>
    <i r="1">
      <x v="799"/>
    </i>
    <i r="1">
      <x v="2324"/>
    </i>
    <i>
      <x v="882"/>
    </i>
    <i r="1">
      <x v="109"/>
    </i>
    <i r="1">
      <x v="1112"/>
    </i>
    <i r="1">
      <x v="2207"/>
    </i>
    <i>
      <x v="1028"/>
    </i>
    <i r="1">
      <x v="1139"/>
    </i>
    <i r="1">
      <x v="1309"/>
    </i>
    <i r="1">
      <x v="1838"/>
    </i>
    <i>
      <x v="1171"/>
    </i>
    <i r="1">
      <x v="993"/>
    </i>
    <i r="1">
      <x v="1266"/>
    </i>
    <i r="1">
      <x v="2124"/>
    </i>
    <i>
      <x v="864"/>
    </i>
    <i r="1">
      <x v="713"/>
    </i>
    <i r="1">
      <x v="1162"/>
    </i>
    <i r="1">
      <x v="2118"/>
    </i>
    <i>
      <x v="1174"/>
    </i>
    <i r="1">
      <x v="753"/>
    </i>
    <i r="1">
      <x v="1121"/>
    </i>
    <i r="1">
      <x v="1880"/>
    </i>
    <i>
      <x v="834"/>
    </i>
    <i r="1">
      <x v="467"/>
    </i>
    <i r="1">
      <x v="1088"/>
    </i>
    <i r="1">
      <x v="2448"/>
    </i>
    <i>
      <x v="965"/>
    </i>
    <i r="1">
      <x v="400"/>
    </i>
    <i r="1">
      <x v="633"/>
    </i>
    <i r="1">
      <x v="2220"/>
    </i>
    <i>
      <x v="1425"/>
    </i>
    <i r="1">
      <x v="1251"/>
    </i>
    <i r="1">
      <x v="2218"/>
    </i>
    <i r="1">
      <x v="2688"/>
    </i>
    <i>
      <x v="1181"/>
    </i>
    <i r="1">
      <x v="537"/>
    </i>
    <i r="1">
      <x v="1003"/>
    </i>
    <i r="1">
      <x v="1451"/>
    </i>
    <i>
      <x v="1438"/>
    </i>
    <i r="1">
      <x v="215"/>
    </i>
    <i r="1">
      <x v="286"/>
    </i>
    <i r="1">
      <x v="1806"/>
    </i>
    <i>
      <x v="747"/>
    </i>
    <i r="1">
      <x v="21"/>
    </i>
    <i r="1">
      <x v="592"/>
    </i>
    <i r="1">
      <x v="1186"/>
    </i>
    <i>
      <x v="1305"/>
    </i>
    <i r="1">
      <x v="637"/>
    </i>
    <i r="1">
      <x v="1961"/>
    </i>
    <i r="1">
      <x v="2626"/>
    </i>
    <i>
      <x v="974"/>
    </i>
    <i r="1">
      <x v="1891"/>
    </i>
    <i r="1">
      <x v="2288"/>
    </i>
    <i r="1">
      <x v="2306"/>
    </i>
    <i>
      <x v="1000"/>
    </i>
    <i r="1">
      <x v="1269"/>
    </i>
    <i r="1">
      <x v="1855"/>
    </i>
    <i r="1">
      <x v="1933"/>
    </i>
    <i>
      <x v="890"/>
    </i>
    <i r="1">
      <x v="824"/>
    </i>
    <i r="1">
      <x v="1191"/>
    </i>
    <i r="1">
      <x v="2076"/>
    </i>
    <i>
      <x v="903"/>
    </i>
    <i r="1">
      <x v="881"/>
    </i>
    <i r="1">
      <x v="2711"/>
    </i>
    <i>
      <x v="979"/>
    </i>
    <i r="1">
      <x v="48"/>
    </i>
    <i r="1">
      <x v="1416"/>
    </i>
    <i r="1">
      <x v="2462"/>
    </i>
    <i>
      <x v="1009"/>
    </i>
    <i r="1">
      <x v="931"/>
    </i>
    <i r="1">
      <x v="1164"/>
    </i>
    <i r="1">
      <x v="1223"/>
    </i>
    <i>
      <x v="980"/>
    </i>
    <i r="1">
      <x v="510"/>
    </i>
    <i r="1">
      <x v="918"/>
    </i>
    <i r="1">
      <x v="2303"/>
    </i>
    <i>
      <x v="1015"/>
    </i>
    <i r="1">
      <x v="636"/>
    </i>
    <i r="1">
      <x v="1782"/>
    </i>
    <i r="1">
      <x v="2304"/>
    </i>
    <i>
      <x v="897"/>
    </i>
    <i r="1">
      <x v="1132"/>
    </i>
    <i r="1">
      <x v="2302"/>
    </i>
    <i>
      <x v="1345"/>
    </i>
    <i r="1">
      <x v="1020"/>
    </i>
    <i r="1">
      <x v="1650"/>
    </i>
    <i r="1">
      <x v="1705"/>
    </i>
    <i>
      <x v="984"/>
    </i>
    <i r="1">
      <x v="1156"/>
    </i>
    <i r="1">
      <x v="1833"/>
    </i>
    <i r="1">
      <x v="2689"/>
    </i>
    <i>
      <x v="1348"/>
    </i>
    <i r="1">
      <x v="437"/>
    </i>
    <i r="1">
      <x v="1683"/>
    </i>
    <i r="1">
      <x v="2429"/>
    </i>
    <i>
      <x v="1228"/>
    </i>
    <i r="1">
      <x v="453"/>
    </i>
    <i r="1">
      <x v="677"/>
    </i>
    <i r="1">
      <x v="962"/>
    </i>
    <i>
      <x v="1362"/>
    </i>
    <i r="1">
      <x v="801"/>
    </i>
    <i r="1">
      <x v="894"/>
    </i>
    <i r="1">
      <x v="1440"/>
    </i>
    <i>
      <x v="1231"/>
    </i>
    <i r="1">
      <x v="190"/>
    </i>
    <i r="1">
      <x v="2409"/>
    </i>
    <i>
      <x v="1367"/>
    </i>
    <i r="1">
      <x v="703"/>
    </i>
    <i r="1">
      <x v="1810"/>
    </i>
    <i r="1">
      <x v="1916"/>
    </i>
    <i>
      <x v="1233"/>
    </i>
    <i r="1">
      <x v="175"/>
    </i>
    <i r="1">
      <x v="1395"/>
    </i>
    <i r="1">
      <x v="1554"/>
    </i>
    <i>
      <x v="754"/>
    </i>
    <i r="1">
      <x v="385"/>
    </i>
    <i r="1">
      <x v="924"/>
    </i>
    <i r="1">
      <x v="2579"/>
    </i>
    <i>
      <x v="985"/>
    </i>
    <i r="1">
      <x v="1024"/>
    </i>
    <i r="1">
      <x v="1725"/>
    </i>
    <i r="1">
      <x v="2167"/>
    </i>
    <i>
      <x v="1388"/>
    </i>
    <i r="1">
      <x v="1296"/>
    </i>
    <i r="1">
      <x v="2199"/>
    </i>
    <i r="1">
      <x v="2533"/>
    </i>
    <i>
      <x v="994"/>
    </i>
    <i r="1">
      <x v="108"/>
    </i>
    <i r="1">
      <x v="435"/>
    </i>
    <i r="1">
      <x v="1201"/>
    </i>
    <i>
      <x v="1030"/>
    </i>
    <i r="1">
      <x v="25"/>
    </i>
    <i r="1">
      <x v="2207"/>
    </i>
    <i>
      <x v="1243"/>
    </i>
    <i r="1">
      <x v="593"/>
    </i>
    <i r="1">
      <x v="676"/>
    </i>
    <i r="1">
      <x v="1082"/>
    </i>
    <i>
      <x v="1039"/>
    </i>
    <i r="1">
      <x v="1134"/>
    </i>
    <i r="1">
      <x v="1205"/>
    </i>
    <i>
      <x v="995"/>
    </i>
    <i r="1">
      <x v="1052"/>
    </i>
    <i r="1">
      <x v="2286"/>
    </i>
    <i r="1">
      <x v="2565"/>
    </i>
    <i>
      <x v="756"/>
    </i>
    <i r="1">
      <x v="799"/>
    </i>
    <i r="1">
      <x v="1949"/>
    </i>
    <i>
      <x v="997"/>
    </i>
    <i r="1">
      <x v="491"/>
    </i>
    <i r="1">
      <x v="539"/>
    </i>
    <i r="1">
      <x v="2532"/>
    </i>
    <i>
      <x v="1409"/>
    </i>
    <i r="1">
      <x v="1466"/>
    </i>
    <i r="1">
      <x v="1850"/>
    </i>
    <i r="1">
      <x v="2199"/>
    </i>
    <i>
      <x v="998"/>
    </i>
    <i r="1">
      <x v="1418"/>
    </i>
    <i r="1">
      <x v="1954"/>
    </i>
    <i r="1">
      <x v="2572"/>
    </i>
    <i>
      <x v="928"/>
    </i>
    <i r="1">
      <x v="611"/>
    </i>
    <i r="1">
      <x v="1828"/>
    </i>
    <i r="1">
      <x v="2012"/>
    </i>
    <i>
      <x v="1277"/>
    </i>
    <i r="1">
      <x v="294"/>
    </i>
    <i r="1">
      <x v="2034"/>
    </i>
    <i r="1">
      <x v="2344"/>
    </i>
    <i>
      <x v="1068"/>
    </i>
    <i r="1">
      <x v="168"/>
    </i>
    <i r="1">
      <x v="1586"/>
    </i>
    <i r="1">
      <x v="2733"/>
    </i>
    <i>
      <x v="1279"/>
    </i>
    <i r="1">
      <x v="1104"/>
    </i>
    <i r="1">
      <x v="1807"/>
    </i>
    <i r="1">
      <x v="2706"/>
    </i>
    <i>
      <x v="1429"/>
    </i>
    <i r="1">
      <x v="182"/>
    </i>
    <i r="1">
      <x v="1798"/>
    </i>
    <i r="1">
      <x v="2365"/>
    </i>
    <i>
      <x v="1284"/>
    </i>
    <i r="1">
      <x v="2138"/>
    </i>
    <i r="1">
      <x v="2351"/>
    </i>
    <i r="1">
      <x v="2462"/>
    </i>
    <i>
      <x v="846"/>
    </i>
    <i r="1">
      <x v="1299"/>
    </i>
    <i r="1">
      <x v="2599"/>
    </i>
    <i r="1">
      <x v="2643"/>
    </i>
    <i>
      <x v="1293"/>
    </i>
    <i r="1">
      <x v="27"/>
    </i>
    <i r="1">
      <x v="1165"/>
    </i>
    <i r="1">
      <x v="2489"/>
    </i>
    <i>
      <x v="849"/>
    </i>
    <i r="1">
      <x v="1429"/>
    </i>
    <i r="1">
      <x v="2304"/>
    </i>
    <i r="1">
      <x v="2700"/>
    </i>
    <i>
      <x v="1295"/>
    </i>
    <i r="1">
      <x v="571"/>
    </i>
    <i r="1">
      <x v="1216"/>
    </i>
    <i>
      <x v="1100"/>
    </i>
    <i r="1">
      <x v="1714"/>
    </i>
    <i r="1">
      <x v="2092"/>
    </i>
    <i r="1">
      <x v="2344"/>
    </i>
    <i>
      <x v="1298"/>
    </i>
    <i r="1">
      <x v="621"/>
    </i>
    <i r="1">
      <x v="2170"/>
    </i>
    <i>
      <x v="1131"/>
    </i>
    <i r="1">
      <x v="331"/>
    </i>
    <i r="1">
      <x v="789"/>
    </i>
    <i r="1">
      <x v="1858"/>
    </i>
    <i>
      <x v="106"/>
    </i>
    <i r="1">
      <x v="1430"/>
    </i>
    <i r="1">
      <x v="1434"/>
    </i>
    <i r="1">
      <x v="2318"/>
    </i>
    <i>
      <x v="59"/>
    </i>
    <i r="1">
      <x v="46"/>
    </i>
    <i>
      <x v="529"/>
    </i>
    <i r="1">
      <x v="302"/>
    </i>
    <i r="1">
      <x v="344"/>
    </i>
    <i r="1">
      <x v="646"/>
    </i>
    <i>
      <x v="114"/>
    </i>
    <i r="1">
      <x v="284"/>
    </i>
    <i r="1">
      <x v="759"/>
    </i>
    <i>
      <x v="640"/>
    </i>
    <i r="1">
      <x v="768"/>
    </i>
    <i r="1">
      <x v="2414"/>
    </i>
    <i r="1">
      <x v="2589"/>
    </i>
    <i>
      <x v="338"/>
    </i>
    <i r="1">
      <x v="2459"/>
    </i>
    <i r="1">
      <x v="2468"/>
    </i>
    <i r="1">
      <x v="2489"/>
    </i>
    <i>
      <x v="700"/>
    </i>
    <i r="1">
      <x v="625"/>
    </i>
    <i r="1">
      <x v="2471"/>
    </i>
    <i r="1">
      <x v="2560"/>
    </i>
    <i>
      <x v="137"/>
    </i>
    <i r="1">
      <x v="255"/>
    </i>
    <i r="1">
      <x v="1200"/>
    </i>
    <i>
      <x v="579"/>
    </i>
    <i r="1">
      <x v="1165"/>
    </i>
    <i r="1">
      <x v="1515"/>
    </i>
    <i r="1">
      <x v="2489"/>
    </i>
    <i>
      <x v="93"/>
    </i>
    <i r="1">
      <x v="158"/>
    </i>
    <i r="1">
      <x v="435"/>
    </i>
    <i r="1">
      <x v="2065"/>
    </i>
    <i>
      <x v="632"/>
    </i>
    <i r="1">
      <x v="364"/>
    </i>
    <i r="1">
      <x v="744"/>
    </i>
    <i r="1">
      <x v="1460"/>
    </i>
    <i>
      <x v="353"/>
    </i>
    <i r="1">
      <x v="1396"/>
    </i>
    <i r="1">
      <x v="2561"/>
    </i>
    <i r="1">
      <x v="2581"/>
    </i>
    <i>
      <x v="37"/>
    </i>
    <i r="1">
      <x v="34"/>
    </i>
    <i r="1">
      <x v="2275"/>
    </i>
    <i r="1">
      <x v="2514"/>
    </i>
    <i>
      <x v="357"/>
    </i>
    <i r="1">
      <x v="472"/>
    </i>
    <i>
      <x v="695"/>
    </i>
    <i r="1">
      <x v="653"/>
    </i>
    <i r="1">
      <x v="1629"/>
    </i>
    <i r="1">
      <x v="2114"/>
    </i>
    <i>
      <x v="221"/>
    </i>
    <i r="1">
      <x v="2120"/>
    </i>
    <i r="1">
      <x v="2155"/>
    </i>
    <i r="1">
      <x v="2698"/>
    </i>
    <i>
      <x v="524"/>
    </i>
    <i r="1">
      <x v="662"/>
    </i>
    <i r="1">
      <x v="775"/>
    </i>
    <i r="1">
      <x v="1384"/>
    </i>
    <i>
      <x v="161"/>
    </i>
    <i r="1">
      <x v="1363"/>
    </i>
    <i r="1">
      <x v="2535"/>
    </i>
    <i r="1">
      <x v="2746"/>
    </i>
    <i>
      <x v="545"/>
    </i>
    <i r="1">
      <x v="1880"/>
    </i>
    <i r="1">
      <x v="2266"/>
    </i>
    <i>
      <x v="118"/>
    </i>
    <i r="1">
      <x v="386"/>
    </i>
    <i r="1">
      <x v="394"/>
    </i>
    <i r="1">
      <x v="2586"/>
    </i>
    <i>
      <x v="597"/>
    </i>
    <i r="1">
      <x v="862"/>
    </i>
    <i r="1">
      <x v="1897"/>
    </i>
    <i r="1">
      <x v="2341"/>
    </i>
    <i>
      <x v="20"/>
    </i>
    <i r="1">
      <x v="542"/>
    </i>
    <i r="1">
      <x v="1394"/>
    </i>
    <i r="1">
      <x v="2390"/>
    </i>
    <i>
      <x v="104"/>
    </i>
    <i r="1">
      <x v="576"/>
    </i>
    <i r="1">
      <x v="1967"/>
    </i>
    <i r="1">
      <x v="2644"/>
    </i>
    <i>
      <x v="267"/>
    </i>
    <i r="1">
      <x v="1197"/>
    </i>
    <i r="1">
      <x v="2111"/>
    </i>
    <i r="1">
      <x v="2386"/>
    </i>
    <i>
      <x v="23"/>
    </i>
    <i r="1">
      <x v="333"/>
    </i>
    <i r="1">
      <x v="388"/>
    </i>
    <i r="1">
      <x v="701"/>
    </i>
    <i>
      <x v="391"/>
    </i>
    <i r="1">
      <x v="14"/>
    </i>
    <i r="1">
      <x v="1810"/>
    </i>
    <i r="1">
      <x v="2057"/>
    </i>
    <i>
      <x v="659"/>
    </i>
    <i r="1">
      <x v="491"/>
    </i>
    <i r="1">
      <x v="1821"/>
    </i>
    <i r="1">
      <x v="2279"/>
    </i>
    <i>
      <x v="396"/>
    </i>
    <i r="1">
      <x v="12"/>
    </i>
    <i r="1">
      <x v="2321"/>
    </i>
    <i r="1">
      <x v="2530"/>
    </i>
    <i>
      <x v="40"/>
    </i>
    <i r="1">
      <x v="126"/>
    </i>
    <i r="1">
      <x v="225"/>
    </i>
    <i>
      <x v="397"/>
    </i>
    <i r="1">
      <x v="105"/>
    </i>
    <i r="1">
      <x v="147"/>
    </i>
    <i r="1">
      <x v="351"/>
    </i>
    <i>
      <x v="155"/>
    </i>
    <i r="1">
      <x v="190"/>
    </i>
    <i r="1">
      <x v="1630"/>
    </i>
    <i r="1">
      <x v="1916"/>
    </i>
    <i>
      <x v="404"/>
    </i>
    <i r="1">
      <x v="1435"/>
    </i>
    <i>
      <x v="698"/>
    </i>
    <i r="1">
      <x v="388"/>
    </i>
    <i r="1">
      <x v="617"/>
    </i>
    <i r="1">
      <x v="1134"/>
    </i>
    <i>
      <x v="415"/>
    </i>
    <i r="1">
      <x v="732"/>
    </i>
    <i r="1">
      <x v="1291"/>
    </i>
    <i r="1">
      <x v="1959"/>
    </i>
    <i>
      <x v="150"/>
    </i>
    <i r="1">
      <x v="221"/>
    </i>
    <i r="1">
      <x v="310"/>
    </i>
    <i r="1">
      <x v="1439"/>
    </i>
    <i>
      <x v="271"/>
    </i>
    <i r="1">
      <x v="405"/>
    </i>
    <i r="1">
      <x v="412"/>
    </i>
    <i r="1">
      <x v="947"/>
    </i>
    <i>
      <x v="526"/>
    </i>
    <i r="1">
      <x v="438"/>
    </i>
    <i r="1">
      <x v="1462"/>
    </i>
    <i r="1">
      <x v="2534"/>
    </i>
    <i>
      <x v="418"/>
    </i>
    <i r="1">
      <x v="1522"/>
    </i>
    <i r="1">
      <x v="1788"/>
    </i>
    <i r="1">
      <x v="1951"/>
    </i>
    <i>
      <x v="542"/>
    </i>
    <i r="1">
      <x v="630"/>
    </i>
    <i r="1">
      <x v="728"/>
    </i>
    <i r="1">
      <x v="899"/>
    </i>
    <i>
      <x v="419"/>
    </i>
    <i r="1">
      <x v="964"/>
    </i>
    <i r="1">
      <x v="1078"/>
    </i>
    <i r="1">
      <x v="2048"/>
    </i>
    <i>
      <x v="305"/>
    </i>
    <i r="1">
      <x v="215"/>
    </i>
    <i r="1">
      <x v="328"/>
    </i>
    <i r="1">
      <x v="1770"/>
    </i>
    <i>
      <x v="432"/>
    </i>
    <i r="1">
      <x v="1502"/>
    </i>
    <i r="1">
      <x v="2616"/>
    </i>
    <i>
      <x v="229"/>
    </i>
    <i r="1">
      <x v="891"/>
    </i>
    <i r="1">
      <x v="1880"/>
    </i>
    <i r="1">
      <x v="2645"/>
    </i>
    <i>
      <x v="716"/>
    </i>
    <i r="1">
      <x v="323"/>
    </i>
    <i r="1">
      <x v="398"/>
    </i>
    <i r="1">
      <x v="1852"/>
    </i>
    <i>
      <x v="600"/>
    </i>
    <i r="1">
      <x v="252"/>
    </i>
    <i r="1">
      <x v="603"/>
    </i>
    <i r="1">
      <x v="875"/>
    </i>
    <i>
      <x v="447"/>
    </i>
    <i r="1">
      <x v="1635"/>
    </i>
    <i r="1">
      <x v="2037"/>
    </i>
    <i r="1">
      <x v="2742"/>
    </i>
    <i>
      <x v="610"/>
    </i>
    <i r="1">
      <x v="158"/>
    </i>
    <i r="1">
      <x v="2530"/>
    </i>
    <i r="1">
      <x v="2748"/>
    </i>
    <i>
      <x v="27"/>
    </i>
    <i r="1">
      <x v="520"/>
    </i>
    <i r="1">
      <x v="1047"/>
    </i>
    <i r="1">
      <x v="2385"/>
    </i>
    <i>
      <x v="631"/>
    </i>
    <i r="1">
      <x v="390"/>
    </i>
    <i r="1">
      <x v="680"/>
    </i>
    <i r="1">
      <x v="2272"/>
    </i>
    <i>
      <x v="209"/>
    </i>
    <i r="1">
      <x v="201"/>
    </i>
    <i>
      <x v="312"/>
    </i>
    <i r="1">
      <x v="1770"/>
    </i>
    <i r="1">
      <x v="2121"/>
    </i>
    <i r="1">
      <x v="2670"/>
    </i>
    <i>
      <x v="90"/>
    </i>
    <i r="1">
      <x v="123"/>
    </i>
    <i r="1">
      <x v="1033"/>
    </i>
    <i r="1">
      <x v="1681"/>
    </i>
    <i>
      <x v="231"/>
    </i>
    <i r="1">
      <x v="284"/>
    </i>
    <i r="1">
      <x v="2096"/>
    </i>
    <i r="1">
      <x v="2457"/>
    </i>
    <i>
      <x v="96"/>
    </i>
    <i r="1">
      <x v="128"/>
    </i>
    <i r="1">
      <x v="317"/>
    </i>
    <i r="1">
      <x v="1005"/>
    </i>
    <i>
      <x v="655"/>
    </i>
    <i r="1">
      <x v="1380"/>
    </i>
    <i r="1">
      <x v="1985"/>
    </i>
    <i r="1">
      <x v="2698"/>
    </i>
    <i>
      <x v="168"/>
    </i>
    <i r="1">
      <x v="869"/>
    </i>
    <i r="1">
      <x v="2096"/>
    </i>
    <i r="1">
      <x v="2287"/>
    </i>
    <i>
      <x v="661"/>
    </i>
    <i r="1">
      <x v="1336"/>
    </i>
    <i r="1">
      <x v="1505"/>
    </i>
    <i r="1">
      <x v="2035"/>
    </i>
    <i>
      <x v="475"/>
    </i>
    <i r="1">
      <x v="1202"/>
    </i>
    <i r="1">
      <x v="2638"/>
    </i>
    <i>
      <x v="668"/>
    </i>
    <i r="1">
      <x v="1091"/>
    </i>
    <i r="1">
      <x v="1156"/>
    </i>
    <i r="1">
      <x v="2053"/>
    </i>
    <i>
      <x v="145"/>
    </i>
    <i r="1">
      <x v="1598"/>
    </i>
    <i r="1">
      <x v="1659"/>
    </i>
    <i r="1">
      <x v="2307"/>
    </i>
    <i>
      <x v="131"/>
    </i>
    <i r="1">
      <x v="53"/>
    </i>
    <i r="1">
      <x v="1748"/>
    </i>
    <i r="1">
      <x v="2684"/>
    </i>
    <i>
      <x v="33"/>
    </i>
    <i r="1">
      <x v="1412"/>
    </i>
    <i r="1">
      <x v="1567"/>
    </i>
    <i r="1">
      <x v="2423"/>
    </i>
    <i>
      <x v="689"/>
    </i>
    <i r="1">
      <x v="88"/>
    </i>
    <i r="1">
      <x v="593"/>
    </i>
    <i r="1">
      <x v="1749"/>
    </i>
    <i>
      <x v="499"/>
    </i>
    <i r="1">
      <x v="755"/>
    </i>
    <i r="1">
      <x v="1017"/>
    </i>
    <i>
      <x v="693"/>
    </i>
    <i r="1">
      <x v="659"/>
    </i>
    <i r="1">
      <x v="2351"/>
    </i>
    <i r="1">
      <x v="2583"/>
    </i>
    <i>
      <x v="169"/>
    </i>
    <i r="1">
      <x v="422"/>
    </i>
    <i r="1">
      <x v="923"/>
    </i>
    <i r="1">
      <x v="1600"/>
    </i>
    <i>
      <x v="696"/>
    </i>
    <i r="1">
      <x v="622"/>
    </i>
    <i>
      <x v="505"/>
    </i>
    <i r="1">
      <x v="119"/>
    </i>
    <i r="1">
      <x v="494"/>
    </i>
    <i r="1">
      <x v="2326"/>
    </i>
    <i>
      <x v="699"/>
    </i>
    <i r="1">
      <x v="1825"/>
    </i>
    <i r="1">
      <x v="2266"/>
    </i>
    <i>
      <x v="514"/>
    </i>
    <i r="1">
      <x v="188"/>
    </i>
    <i r="1">
      <x v="426"/>
    </i>
    <i r="1">
      <x v="1916"/>
    </i>
    <i>
      <x v="325"/>
    </i>
    <i r="1">
      <x v="1800"/>
    </i>
    <i r="1">
      <x v="1815"/>
    </i>
    <i r="1">
      <x v="2563"/>
    </i>
    <i>
      <x v="517"/>
    </i>
    <i r="1">
      <x v="1040"/>
    </i>
    <i r="1">
      <x v="1516"/>
    </i>
    <i r="1">
      <x v="1616"/>
    </i>
    <i>
      <x v="460"/>
    </i>
    <i r="1">
      <x v="29"/>
    </i>
    <i r="1">
      <x v="2092"/>
    </i>
    <i r="1">
      <x v="2698"/>
    </i>
    <i>
      <x v="2727"/>
    </i>
    <i r="1">
      <x v="1139"/>
    </i>
    <i r="1">
      <x v="1428"/>
    </i>
    <i>
      <x v="2795"/>
    </i>
    <i r="1">
      <x v="2350"/>
    </i>
    <i r="1">
      <x v="2713"/>
    </i>
    <i>
      <x v="2288"/>
    </i>
    <i r="1">
      <x v="324"/>
    </i>
    <i r="1">
      <x v="2086"/>
    </i>
    <i>
      <x v="2211"/>
    </i>
    <i r="1">
      <x v="1806"/>
    </i>
    <i>
      <x v="2423"/>
    </i>
    <i r="1">
      <x v="1505"/>
    </i>
    <i r="1">
      <x v="2322"/>
    </i>
    <i>
      <x v="2906"/>
    </i>
    <i r="1">
      <x v="986"/>
    </i>
    <i r="1">
      <x v="2669"/>
    </i>
    <i>
      <x v="2328"/>
    </i>
    <i r="1">
      <x v="518"/>
    </i>
    <i r="1">
      <x v="2550"/>
    </i>
    <i>
      <x v="2292"/>
    </i>
    <i r="1">
      <x v="160"/>
    </i>
    <i r="1">
      <x v="472"/>
    </i>
    <i>
      <x v="2781"/>
    </i>
    <i r="1">
      <x v="23"/>
    </i>
    <i r="1">
      <x v="703"/>
    </i>
    <i>
      <x v="2212"/>
    </i>
    <i r="1">
      <x v="2457"/>
    </i>
    <i>
      <x v="2371"/>
    </i>
    <i r="1">
      <x v="237"/>
    </i>
    <i r="1">
      <x v="471"/>
    </i>
    <i>
      <x v="2552"/>
    </i>
    <i r="1">
      <x v="339"/>
    </i>
    <i r="1">
      <x v="669"/>
    </i>
    <i>
      <x v="2884"/>
    </i>
    <i r="1">
      <x v="1027"/>
    </i>
    <i r="1">
      <x v="1770"/>
    </i>
    <i>
      <x v="2557"/>
    </i>
    <i r="1">
      <x v="1026"/>
    </i>
    <i r="1">
      <x v="1771"/>
    </i>
    <i>
      <x v="2500"/>
    </i>
    <i r="1">
      <x v="1367"/>
    </i>
    <i r="1">
      <x v="2120"/>
    </i>
    <i>
      <x v="2559"/>
    </i>
    <i r="1">
      <x v="759"/>
    </i>
    <i r="1">
      <x v="1402"/>
    </i>
    <i>
      <x v="2755"/>
    </i>
    <i r="1">
      <x v="1823"/>
    </i>
    <i r="1">
      <x v="2545"/>
    </i>
    <i>
      <x v="2428"/>
    </i>
    <i r="1">
      <x v="468"/>
    </i>
    <i r="1">
      <x v="1533"/>
    </i>
    <i>
      <x v="2772"/>
    </i>
    <i r="1">
      <x v="146"/>
    </i>
    <i r="1">
      <x v="1490"/>
    </i>
    <i>
      <x v="2564"/>
    </i>
    <i r="1">
      <x v="1802"/>
    </i>
    <i r="1">
      <x v="2223"/>
    </i>
    <i>
      <x v="2789"/>
    </i>
    <i r="1">
      <x v="390"/>
    </i>
    <i r="1">
      <x v="926"/>
    </i>
    <i>
      <x v="2565"/>
    </i>
    <i r="1">
      <x v="1035"/>
    </i>
    <i r="1">
      <x v="1613"/>
    </i>
    <i>
      <x v="2337"/>
    </i>
    <i r="1">
      <x v="1758"/>
    </i>
    <i r="1">
      <x v="2199"/>
    </i>
    <i>
      <x v="2429"/>
    </i>
    <i r="1">
      <x v="2736"/>
    </i>
    <i r="1">
      <x v="2759"/>
    </i>
    <i>
      <x v="2837"/>
    </i>
    <i r="1">
      <x v="431"/>
    </i>
    <i r="1">
      <x v="1959"/>
    </i>
    <i>
      <x v="2431"/>
    </i>
    <i r="1">
      <x v="1659"/>
    </i>
    <i r="1">
      <x v="2678"/>
    </i>
    <i>
      <x v="2868"/>
    </i>
    <i r="1">
      <x v="459"/>
    </i>
    <i r="1">
      <x v="1500"/>
    </i>
    <i>
      <x v="2265"/>
    </i>
    <i r="1">
      <x v="2269"/>
    </i>
    <i r="1">
      <x v="2344"/>
    </i>
    <i>
      <x v="2718"/>
    </i>
    <i r="1">
      <x v="1596"/>
    </i>
    <i r="1">
      <x v="2272"/>
    </i>
    <i>
      <x v="2578"/>
    </i>
    <i r="1">
      <x v="532"/>
    </i>
    <i r="1">
      <x v="1215"/>
    </i>
    <i>
      <x v="2731"/>
    </i>
    <i r="1">
      <x v="826"/>
    </i>
    <i r="1">
      <x v="2167"/>
    </i>
    <i>
      <x v="2439"/>
    </i>
    <i r="1">
      <x v="2105"/>
    </i>
    <i>
      <x v="2743"/>
    </i>
    <i r="1">
      <x v="97"/>
    </i>
    <i r="1">
      <x v="476"/>
    </i>
    <i>
      <x v="2262"/>
    </i>
    <i r="1">
      <x v="493"/>
    </i>
    <i r="1">
      <x v="1194"/>
    </i>
    <i>
      <x v="2752"/>
    </i>
    <i r="1">
      <x v="515"/>
    </i>
    <i r="1">
      <x v="1261"/>
    </i>
    <i>
      <x v="2591"/>
    </i>
    <i r="1">
      <x v="1365"/>
    </i>
    <i r="1">
      <x v="2621"/>
    </i>
    <i>
      <x v="2762"/>
    </i>
    <i r="1">
      <x v="641"/>
    </i>
    <i r="1">
      <x v="1549"/>
    </i>
    <i>
      <x v="2594"/>
    </i>
    <i r="1">
      <x v="2056"/>
    </i>
    <i r="1">
      <x v="2460"/>
    </i>
    <i>
      <x v="2770"/>
    </i>
    <i r="1">
      <x v="2607"/>
    </i>
    <i>
      <x v="2595"/>
    </i>
    <i r="1">
      <x v="2456"/>
    </i>
    <i r="1">
      <x v="2713"/>
    </i>
    <i>
      <x v="2332"/>
    </i>
    <i r="1">
      <x v="2138"/>
    </i>
    <i r="1">
      <x v="2565"/>
    </i>
    <i>
      <x v="2386"/>
    </i>
    <i r="1">
      <x v="2272"/>
    </i>
    <i r="1">
      <x v="2409"/>
    </i>
    <i>
      <x v="2511"/>
    </i>
    <i r="1">
      <x v="843"/>
    </i>
    <i r="1">
      <x v="851"/>
    </i>
    <i>
      <x v="2598"/>
    </i>
    <i r="1">
      <x v="155"/>
    </i>
    <i r="1">
      <x v="1794"/>
    </i>
    <i>
      <x v="2418"/>
    </i>
    <i r="1">
      <x v="464"/>
    </i>
    <i r="1">
      <x v="1253"/>
    </i>
    <i>
      <x v="2602"/>
    </i>
    <i r="1">
      <x v="621"/>
    </i>
    <i r="1">
      <x v="1139"/>
    </i>
    <i>
      <x v="2804"/>
    </i>
    <i r="1">
      <x v="1160"/>
    </i>
    <i r="1">
      <x v="2645"/>
    </i>
    <i>
      <x v="2603"/>
    </i>
    <i r="1">
      <x v="1974"/>
    </i>
    <i r="1">
      <x v="2139"/>
    </i>
    <i>
      <x v="2818"/>
    </i>
    <i r="1">
      <x v="1120"/>
    </i>
    <i r="1">
      <x v="2220"/>
    </i>
    <i>
      <x v="2208"/>
    </i>
    <i r="1">
      <x v="455"/>
    </i>
    <i r="1">
      <x v="2239"/>
    </i>
    <i>
      <x v="2824"/>
    </i>
    <i r="1">
      <x v="2071"/>
    </i>
    <i r="1">
      <x v="2092"/>
    </i>
    <i>
      <x v="2304"/>
    </i>
    <i r="1">
      <x v="1030"/>
    </i>
    <i r="1">
      <x v="1134"/>
    </i>
    <i>
      <x v="2341"/>
    </i>
    <i r="1">
      <x v="167"/>
    </i>
    <i r="1">
      <x v="2209"/>
    </i>
    <i>
      <x v="2454"/>
    </i>
    <i r="1">
      <x v="11"/>
    </i>
    <i r="1">
      <x v="511"/>
    </i>
    <i>
      <x v="2858"/>
    </i>
    <i r="1">
      <x v="1349"/>
    </i>
    <i r="1">
      <x v="2582"/>
    </i>
    <i>
      <x v="2620"/>
    </i>
    <i r="1">
      <x v="1139"/>
    </i>
    <i r="1">
      <x v="1266"/>
    </i>
    <i>
      <x v="2879"/>
    </i>
    <i r="1">
      <x v="145"/>
    </i>
    <i r="1">
      <x v="1492"/>
    </i>
    <i>
      <x v="2621"/>
    </i>
    <i r="1">
      <x v="1948"/>
    </i>
    <i r="1">
      <x v="2162"/>
    </i>
    <i>
      <x v="2539"/>
    </i>
    <i r="1">
      <x v="923"/>
    </i>
    <i r="1">
      <x v="1466"/>
    </i>
    <i>
      <x v="2389"/>
    </i>
    <i r="1">
      <x v="183"/>
    </i>
    <i r="1">
      <x v="1765"/>
    </i>
    <i>
      <x v="2286"/>
    </i>
    <i r="1">
      <x v="2179"/>
    </i>
    <i>
      <x v="2900"/>
    </i>
    <i r="1">
      <x v="312"/>
    </i>
    <i r="1">
      <x v="444"/>
    </i>
    <i>
      <x v="2728"/>
    </i>
    <i r="1">
      <x v="1416"/>
    </i>
    <i r="1">
      <x v="2604"/>
    </i>
    <i>
      <x v="2347"/>
    </i>
    <i r="1">
      <x v="1134"/>
    </i>
    <i r="1">
      <x v="2262"/>
    </i>
    <i>
      <x v="2287"/>
    </i>
    <i r="1">
      <x v="1028"/>
    </i>
    <i r="1">
      <x v="1889"/>
    </i>
    <i>
      <x v="2625"/>
    </i>
    <i r="1">
      <x v="1074"/>
    </i>
    <i r="1">
      <x v="1962"/>
    </i>
    <i>
      <x v="2501"/>
    </i>
    <i r="1">
      <x v="1329"/>
    </i>
    <i r="1">
      <x v="1653"/>
    </i>
    <i>
      <x v="2390"/>
    </i>
    <i r="1">
      <x v="766"/>
    </i>
    <i r="1">
      <x v="1076"/>
    </i>
    <i>
      <x v="2746"/>
    </i>
    <i r="1">
      <x v="2590"/>
    </i>
    <i>
      <x v="2472"/>
    </i>
    <i r="1">
      <x v="1440"/>
    </i>
    <i r="1">
      <x v="2038"/>
    </i>
    <i>
      <x v="2750"/>
    </i>
    <i r="1">
      <x v="538"/>
    </i>
    <i r="1">
      <x v="1367"/>
    </i>
    <i>
      <x v="2366"/>
    </i>
    <i r="1">
      <x v="430"/>
    </i>
    <i r="1">
      <x v="1249"/>
    </i>
    <i>
      <x v="2754"/>
    </i>
    <i r="1">
      <x v="51"/>
    </i>
    <i r="1">
      <x v="2706"/>
    </i>
    <i>
      <x v="2240"/>
    </i>
    <i r="1">
      <x v="702"/>
    </i>
    <i r="1">
      <x v="1266"/>
    </i>
    <i>
      <x v="2758"/>
    </i>
    <i r="1">
      <x v="1296"/>
    </i>
    <i r="1">
      <x v="2161"/>
    </i>
    <i>
      <x v="2307"/>
    </i>
    <i r="1">
      <x v="1012"/>
    </i>
    <i r="1">
      <x v="1937"/>
    </i>
    <i>
      <x v="2502"/>
    </i>
    <i r="1">
      <x v="216"/>
    </i>
    <i r="1">
      <x v="2496"/>
    </i>
    <i>
      <x v="2640"/>
    </i>
    <i r="1">
      <x v="765"/>
    </i>
    <i r="1">
      <x v="2210"/>
    </i>
    <i>
      <x v="2768"/>
    </i>
    <i r="1">
      <x v="591"/>
    </i>
    <i r="1">
      <x v="780"/>
    </i>
    <i>
      <x v="2308"/>
    </i>
    <i r="1">
      <x v="79"/>
    </i>
    <i r="1">
      <x v="1511"/>
    </i>
    <i>
      <x v="2771"/>
    </i>
    <i r="1">
      <x v="2582"/>
    </i>
    <i r="1">
      <x v="2720"/>
    </i>
    <i>
      <x v="2649"/>
    </i>
    <i r="1">
      <x v="346"/>
    </i>
    <i r="1">
      <x v="752"/>
    </i>
    <i>
      <x v="2773"/>
    </i>
    <i r="1">
      <x v="1177"/>
    </i>
    <i r="1">
      <x v="1183"/>
    </i>
    <i>
      <x v="2477"/>
    </i>
    <i r="1">
      <x v="1329"/>
    </i>
    <i r="1">
      <x v="1579"/>
    </i>
    <i>
      <x v="2188"/>
    </i>
    <i r="1">
      <x v="858"/>
    </i>
    <i r="1">
      <x v="2322"/>
    </i>
    <i>
      <x v="2480"/>
    </i>
    <i r="1">
      <x v="1567"/>
    </i>
    <i r="1">
      <x v="2444"/>
    </i>
    <i>
      <x v="2782"/>
    </i>
    <i r="1">
      <x v="1266"/>
    </i>
    <i r="1">
      <x v="2492"/>
    </i>
    <i>
      <x v="2360"/>
    </i>
    <i r="1">
      <x v="2279"/>
    </i>
    <i r="1">
      <x v="2290"/>
    </i>
    <i>
      <x v="2289"/>
    </i>
    <i r="1">
      <x v="2102"/>
    </i>
    <i r="1">
      <x v="2170"/>
    </i>
    <i>
      <x v="2666"/>
    </i>
    <i r="1">
      <x v="1539"/>
    </i>
    <i r="1">
      <x v="1927"/>
    </i>
    <i>
      <x v="2514"/>
    </i>
    <i r="1">
      <x v="104"/>
    </i>
    <i r="1">
      <x v="2373"/>
    </i>
    <i>
      <x v="2220"/>
    </i>
    <i r="1">
      <x v="2108"/>
    </i>
    <i>
      <x v="2793"/>
    </i>
    <i r="1">
      <x v="139"/>
    </i>
    <i r="1">
      <x v="2267"/>
    </i>
    <i>
      <x v="2684"/>
    </i>
    <i r="1">
      <x v="656"/>
    </i>
    <i r="1">
      <x v="1234"/>
    </i>
    <i>
      <x v="2796"/>
    </i>
    <i r="1">
      <x v="626"/>
    </i>
    <i r="1">
      <x v="1833"/>
    </i>
    <i>
      <x v="2485"/>
    </i>
    <i r="1">
      <x v="214"/>
    </i>
    <i r="1">
      <x v="1424"/>
    </i>
    <i>
      <x v="2810"/>
    </i>
    <i r="1">
      <x v="181"/>
    </i>
    <i r="1">
      <x v="2078"/>
    </i>
    <i>
      <x v="2689"/>
    </i>
    <i r="1">
      <x v="257"/>
    </i>
    <i r="1">
      <x v="2456"/>
    </i>
    <i>
      <x v="2815"/>
    </i>
    <i r="1">
      <x v="2674"/>
    </i>
    <i>
      <x v="2691"/>
    </i>
    <i r="1">
      <x v="249"/>
    </i>
    <i r="1">
      <x v="2511"/>
    </i>
    <i>
      <x v="2819"/>
    </i>
    <i r="1">
      <x v="23"/>
    </i>
    <i r="1">
      <x v="1960"/>
    </i>
    <i>
      <x v="2693"/>
    </i>
    <i r="1">
      <x v="325"/>
    </i>
    <i r="1">
      <x v="946"/>
    </i>
    <i>
      <x v="2823"/>
    </i>
    <i r="1">
      <x v="1697"/>
    </i>
    <i r="1">
      <x v="2636"/>
    </i>
    <i>
      <x v="2399"/>
    </i>
    <i r="1">
      <x v="1833"/>
    </i>
    <i r="1">
      <x v="2600"/>
    </i>
    <i>
      <x v="2517"/>
    </i>
    <i r="1">
      <x v="2155"/>
    </i>
    <i>
      <x v="2703"/>
    </i>
    <i r="1">
      <x v="976"/>
    </i>
    <i r="1">
      <x v="1873"/>
    </i>
    <i>
      <x v="2421"/>
    </i>
    <i r="1">
      <x v="589"/>
    </i>
    <i r="1">
      <x v="1602"/>
    </i>
    <i>
      <x v="2270"/>
    </i>
    <i r="1">
      <x v="359"/>
    </i>
    <i r="1">
      <x v="1352"/>
    </i>
    <i>
      <x v="2849"/>
    </i>
    <i r="1">
      <x v="677"/>
    </i>
    <i r="1">
      <x v="1553"/>
    </i>
    <i>
      <x v="2707"/>
    </i>
    <i r="1">
      <x v="775"/>
    </i>
    <i r="1">
      <x v="1236"/>
    </i>
    <i>
      <x v="2233"/>
    </i>
    <i r="1">
      <x v="5"/>
    </i>
    <i>
      <x v="2493"/>
    </i>
    <i r="1">
      <x v="1081"/>
    </i>
    <i r="1">
      <x v="2343"/>
    </i>
    <i>
      <x v="2361"/>
    </i>
    <i r="1">
      <x v="765"/>
    </i>
    <i>
      <x v="2710"/>
    </i>
    <i r="1">
      <x v="570"/>
    </i>
    <i r="1">
      <x v="1788"/>
    </i>
    <i>
      <x v="2381"/>
    </i>
    <i r="1">
      <x v="161"/>
    </i>
    <i r="1">
      <x v="907"/>
    </i>
    <i>
      <x v="2712"/>
    </i>
    <i r="1">
      <x v="1863"/>
    </i>
    <i r="1">
      <x v="2233"/>
    </i>
    <i>
      <x v="2880"/>
    </i>
    <i r="1">
      <x v="1544"/>
    </i>
    <i r="1">
      <x v="2572"/>
    </i>
    <i>
      <x v="2322"/>
    </i>
    <i r="1">
      <x v="1816"/>
    </i>
    <i r="1">
      <x v="2286"/>
    </i>
    <i>
      <x v="2236"/>
    </i>
    <i r="1">
      <x v="5"/>
    </i>
    <i r="1">
      <x v="794"/>
    </i>
    <i>
      <x v="2249"/>
    </i>
    <i r="1">
      <x v="158"/>
    </i>
    <i r="1">
      <x v="206"/>
    </i>
    <i>
      <x v="2715"/>
    </i>
    <i r="1">
      <x v="324"/>
    </i>
    <i r="1">
      <x v="1217"/>
    </i>
    <i>
      <x v="2622"/>
    </i>
    <i r="1">
      <x v="1150"/>
    </i>
    <i r="1">
      <x v="2311"/>
    </i>
    <i>
      <x v="1906"/>
    </i>
    <i r="1">
      <x v="459"/>
    </i>
    <i r="1">
      <x v="883"/>
    </i>
    <i>
      <x v="2138"/>
    </i>
    <i r="1">
      <x v="1232"/>
    </i>
    <i r="1">
      <x v="2221"/>
    </i>
    <i>
      <x v="1736"/>
    </i>
    <i r="1">
      <x v="1702"/>
    </i>
    <i r="1">
      <x v="2236"/>
    </i>
    <i>
      <x v="1944"/>
    </i>
    <i r="1">
      <x v="1903"/>
    </i>
    <i r="1">
      <x v="2151"/>
    </i>
    <i>
      <x v="1661"/>
    </i>
    <i r="1">
      <x v="156"/>
    </i>
    <i r="1">
      <x v="2590"/>
    </i>
    <i>
      <x v="1945"/>
    </i>
    <i r="1">
      <x v="54"/>
    </i>
    <i r="1">
      <x v="959"/>
    </i>
    <i>
      <x v="1529"/>
    </i>
    <i r="1">
      <x v="7"/>
    </i>
    <i r="1">
      <x v="1633"/>
    </i>
    <i>
      <x v="1665"/>
    </i>
    <i r="1">
      <x v="310"/>
    </i>
    <i r="1">
      <x v="1825"/>
    </i>
    <i>
      <x v="1746"/>
    </i>
    <i r="1">
      <x v="78"/>
    </i>
    <i r="1">
      <x v="2489"/>
    </i>
    <i>
      <x v="1948"/>
    </i>
    <i r="1">
      <x v="312"/>
    </i>
    <i r="1">
      <x v="1845"/>
    </i>
    <i>
      <x v="2151"/>
    </i>
    <i r="1">
      <x v="2126"/>
    </i>
    <i r="1">
      <x v="2197"/>
    </i>
    <i>
      <x v="1476"/>
    </i>
    <i r="1">
      <x v="762"/>
    </i>
    <i r="1">
      <x v="775"/>
    </i>
    <i>
      <x v="1726"/>
    </i>
    <i r="1">
      <x v="1499"/>
    </i>
    <i r="1">
      <x v="2265"/>
    </i>
    <i>
      <x v="1950"/>
    </i>
    <i r="1">
      <x v="725"/>
    </i>
    <i r="1">
      <x v="1399"/>
    </i>
    <i>
      <x v="2088"/>
    </i>
    <i r="1">
      <x v="166"/>
    </i>
    <i r="1">
      <x v="1161"/>
    </i>
    <i>
      <x v="1610"/>
    </i>
    <i r="1">
      <x v="1030"/>
    </i>
    <i r="1">
      <x v="1720"/>
    </i>
    <i>
      <x v="2104"/>
    </i>
    <i r="1">
      <x v="144"/>
    </i>
    <i r="1">
      <x v="867"/>
    </i>
    <i>
      <x v="1612"/>
    </i>
    <i r="1">
      <x v="944"/>
    </i>
    <i r="1">
      <x v="1752"/>
    </i>
    <i>
      <x v="1580"/>
    </i>
    <i r="1">
      <x v="680"/>
    </i>
    <i r="1">
      <x v="1002"/>
    </i>
    <i>
      <x v="1522"/>
    </i>
    <i r="1">
      <x v="859"/>
    </i>
    <i r="1">
      <x v="2036"/>
    </i>
    <i>
      <x v="1831"/>
    </i>
    <i r="1">
      <x v="1703"/>
    </i>
    <i r="1">
      <x v="2668"/>
    </i>
    <i>
      <x v="1853"/>
    </i>
    <i r="1">
      <x v="666"/>
    </i>
    <i r="1">
      <x v="903"/>
    </i>
    <i>
      <x v="1935"/>
    </i>
    <i r="1">
      <x v="793"/>
    </i>
    <i r="1">
      <x v="2200"/>
    </i>
    <i>
      <x v="1621"/>
    </i>
    <i r="1">
      <x v="431"/>
    </i>
    <i r="1">
      <x v="1882"/>
    </i>
    <i>
      <x v="1574"/>
    </i>
    <i r="1">
      <x v="808"/>
    </i>
    <i r="1">
      <x v="2381"/>
    </i>
    <i>
      <x v="1671"/>
    </i>
    <i r="1">
      <x v="1123"/>
    </i>
    <i r="1">
      <x v="1490"/>
    </i>
    <i>
      <x v="1722"/>
    </i>
    <i r="1">
      <x v="965"/>
    </i>
    <i r="1">
      <x v="1134"/>
    </i>
    <i>
      <x v="1800"/>
    </i>
    <i r="1">
      <x v="364"/>
    </i>
    <i r="1">
      <x v="546"/>
    </i>
    <i>
      <x v="2073"/>
    </i>
    <i r="1">
      <x v="777"/>
    </i>
    <i r="1">
      <x v="1959"/>
    </i>
    <i>
      <x v="1465"/>
    </i>
    <i r="1">
      <x v="16"/>
    </i>
    <i r="1">
      <x v="682"/>
    </i>
    <i>
      <x v="2084"/>
    </i>
    <i r="1">
      <x v="1016"/>
    </i>
    <i r="1">
      <x v="1718"/>
    </i>
    <i>
      <x v="1676"/>
    </i>
    <i r="1">
      <x v="713"/>
    </i>
    <i r="1">
      <x v="2141"/>
    </i>
    <i>
      <x v="2093"/>
    </i>
    <i r="1">
      <x v="2272"/>
    </i>
    <i r="1">
      <x v="2489"/>
    </i>
    <i>
      <x v="1462"/>
    </i>
    <i r="1">
      <x v="2141"/>
    </i>
    <i r="1">
      <x v="2549"/>
    </i>
    <i>
      <x v="2100"/>
    </i>
    <i r="1">
      <x v="896"/>
    </i>
    <i r="1">
      <x v="2724"/>
    </i>
    <i>
      <x v="1969"/>
    </i>
    <i r="1">
      <x v="447"/>
    </i>
    <i>
      <x v="1734"/>
    </i>
    <i r="1">
      <x v="1330"/>
    </i>
    <i r="1">
      <x v="1535"/>
    </i>
    <i>
      <x v="1622"/>
    </i>
    <i r="1">
      <x v="2304"/>
    </i>
    <i r="1">
      <x v="2457"/>
    </i>
    <i>
      <x v="2119"/>
    </i>
    <i r="1">
      <x v="226"/>
    </i>
    <i r="1">
      <x v="988"/>
    </i>
    <i>
      <x v="1977"/>
    </i>
    <i r="1">
      <x v="146"/>
    </i>
    <i r="1">
      <x v="1405"/>
    </i>
    <i>
      <x v="1569"/>
    </i>
    <i r="1">
      <x v="2671"/>
    </i>
    <i>
      <x v="1978"/>
    </i>
    <i r="1">
      <x v="477"/>
    </i>
    <i r="1">
      <x v="1737"/>
    </i>
    <i>
      <x v="1799"/>
    </i>
    <i r="1">
      <x v="677"/>
    </i>
    <i r="1">
      <x v="1281"/>
    </i>
    <i>
      <x v="2172"/>
    </i>
    <i r="1">
      <x v="990"/>
    </i>
    <i r="1">
      <x v="1792"/>
    </i>
    <i>
      <x v="1479"/>
    </i>
    <i r="1">
      <x v="535"/>
    </i>
    <i r="1">
      <x v="1662"/>
    </i>
    <i>
      <x v="1983"/>
    </i>
    <i r="1">
      <x v="141"/>
    </i>
    <i r="1">
      <x v="2187"/>
    </i>
    <i>
      <x v="1834"/>
    </i>
    <i r="1">
      <x v="884"/>
    </i>
    <i r="1">
      <x v="2283"/>
    </i>
    <i>
      <x v="1986"/>
    </i>
    <i r="1">
      <x v="1915"/>
    </i>
    <i>
      <x v="1508"/>
    </i>
    <i r="1">
      <x v="633"/>
    </i>
    <i r="1">
      <x v="2630"/>
    </i>
    <i>
      <x v="1627"/>
    </i>
    <i r="1">
      <x v="1525"/>
    </i>
    <i>
      <x v="2156"/>
    </i>
    <i r="1">
      <x v="686"/>
    </i>
    <i r="1">
      <x v="2043"/>
    </i>
    <i>
      <x v="1689"/>
    </i>
    <i r="1">
      <x v="1643"/>
    </i>
    <i r="1">
      <x v="2352"/>
    </i>
    <i>
      <x v="1575"/>
    </i>
    <i r="1">
      <x v="354"/>
    </i>
    <i r="1">
      <x v="1539"/>
    </i>
    <i>
      <x v="1628"/>
    </i>
    <i r="1">
      <x v="2090"/>
    </i>
    <i r="1">
      <x v="2329"/>
    </i>
    <i>
      <x v="1835"/>
    </i>
    <i r="1">
      <x v="1847"/>
    </i>
    <i r="1">
      <x v="2151"/>
    </i>
    <i>
      <x v="1872"/>
    </i>
    <i r="1">
      <x v="559"/>
    </i>
    <i r="1">
      <x v="2585"/>
    </i>
    <i>
      <x v="1725"/>
    </i>
    <i r="1">
      <x v="980"/>
    </i>
    <i r="1">
      <x v="1896"/>
    </i>
    <i>
      <x v="1523"/>
    </i>
    <i r="1">
      <x v="1913"/>
    </i>
    <i r="1">
      <x v="2061"/>
    </i>
    <i>
      <x v="1503"/>
    </i>
    <i r="1">
      <x v="358"/>
    </i>
    <i r="1">
      <x v="769"/>
    </i>
    <i>
      <x v="1591"/>
    </i>
    <i r="1">
      <x v="1048"/>
    </i>
    <i r="1">
      <x v="2033"/>
    </i>
    <i>
      <x v="2173"/>
    </i>
    <i r="1">
      <x v="514"/>
    </i>
    <i r="1">
      <x v="2489"/>
    </i>
    <i>
      <x v="2000"/>
    </i>
    <i r="1">
      <x v="315"/>
    </i>
    <i r="1">
      <x v="2066"/>
    </i>
    <i>
      <x v="1733"/>
    </i>
    <i r="1">
      <x v="33"/>
    </i>
    <i r="1">
      <x v="186"/>
    </i>
    <i>
      <x v="1494"/>
    </i>
    <i r="1">
      <x v="498"/>
    </i>
    <i r="1">
      <x v="1628"/>
    </i>
    <i>
      <x v="1911"/>
    </i>
    <i r="1">
      <x v="2312"/>
    </i>
    <i>
      <x v="1878"/>
    </i>
    <i r="1">
      <x v="166"/>
    </i>
    <i r="1">
      <x v="1241"/>
    </i>
    <i>
      <x v="1912"/>
    </i>
    <i r="1">
      <x v="807"/>
    </i>
    <i r="1">
      <x v="1204"/>
    </i>
    <i>
      <x v="1497"/>
    </i>
    <i r="1">
      <x v="909"/>
    </i>
    <i r="1">
      <x v="2370"/>
    </i>
    <i>
      <x v="1913"/>
    </i>
    <i r="1">
      <x v="257"/>
    </i>
    <i r="1">
      <x v="1408"/>
    </i>
    <i>
      <x v="1455"/>
    </i>
    <i r="1">
      <x v="1119"/>
    </i>
    <i r="1">
      <x v="2242"/>
    </i>
    <i>
      <x v="1530"/>
    </i>
    <i r="1">
      <x v="79"/>
    </i>
    <i r="1">
      <x v="1923"/>
    </i>
    <i>
      <x v="1880"/>
    </i>
    <i r="1">
      <x v="473"/>
    </i>
    <i r="1">
      <x v="1345"/>
    </i>
    <i>
      <x v="1647"/>
    </i>
    <i r="1">
      <x v="1255"/>
    </i>
    <i r="1">
      <x v="2032"/>
    </i>
    <i>
      <x v="1881"/>
    </i>
    <i r="1">
      <x v="275"/>
    </i>
    <i r="1">
      <x v="662"/>
    </i>
    <i>
      <x v="2105"/>
    </i>
    <i r="1">
      <x v="1201"/>
    </i>
    <i r="1">
      <x v="2585"/>
    </i>
    <i>
      <x v="1709"/>
    </i>
    <i r="1">
      <x v="1087"/>
    </i>
    <i r="1">
      <x v="1979"/>
    </i>
    <i>
      <x v="1917"/>
    </i>
    <i r="1">
      <x v="4"/>
    </i>
    <i r="1">
      <x v="1998"/>
    </i>
    <i>
      <x v="1710"/>
    </i>
    <i r="1">
      <x v="540"/>
    </i>
    <i r="1">
      <x v="1631"/>
    </i>
    <i>
      <x v="1650"/>
    </i>
    <i r="1">
      <x v="51"/>
    </i>
    <i r="1">
      <x v="1083"/>
    </i>
    <i>
      <x v="1882"/>
    </i>
    <i r="1">
      <x v="19"/>
    </i>
    <i r="1">
      <x v="1520"/>
    </i>
    <i>
      <x v="1920"/>
    </i>
    <i r="1">
      <x v="1514"/>
    </i>
    <i r="1">
      <x v="2279"/>
    </i>
    <i>
      <x v="1630"/>
    </i>
    <i r="1">
      <x v="459"/>
    </i>
    <i r="1">
      <x v="2034"/>
    </i>
    <i>
      <x v="1923"/>
    </i>
    <i r="1">
      <x v="132"/>
    </i>
    <i r="1">
      <x v="2116"/>
    </i>
    <i>
      <x v="1594"/>
    </i>
    <i r="1">
      <x v="129"/>
    </i>
    <i r="1">
      <x v="183"/>
    </i>
    <i>
      <x v="2126"/>
    </i>
    <i r="1">
      <x v="1591"/>
    </i>
    <i r="1">
      <x v="2382"/>
    </i>
    <i>
      <x v="1634"/>
    </i>
    <i r="1">
      <x v="1534"/>
    </i>
    <i r="1">
      <x v="1829"/>
    </i>
    <i>
      <x v="1752"/>
    </i>
    <i r="1">
      <x v="1342"/>
    </i>
    <i>
      <x v="2033"/>
    </i>
    <i r="1">
      <x v="1907"/>
    </i>
    <i r="1">
      <x v="2107"/>
    </i>
    <i>
      <x v="1926"/>
    </i>
    <i r="1">
      <x v="499"/>
    </i>
    <i r="1">
      <x v="830"/>
    </i>
    <i>
      <x v="2034"/>
    </i>
    <i r="1">
      <x v="79"/>
    </i>
    <i r="1">
      <x v="1003"/>
    </i>
    <i>
      <x v="1762"/>
    </i>
    <i r="1">
      <x v="22"/>
    </i>
    <i r="1">
      <x v="41"/>
    </i>
    <i>
      <x v="2035"/>
    </i>
    <i r="1">
      <x v="1194"/>
    </i>
    <i r="1">
      <x v="2551"/>
    </i>
    <i>
      <x v="1660"/>
    </i>
    <i r="1">
      <x v="266"/>
    </i>
    <i r="1">
      <x v="2136"/>
    </i>
    <i>
      <x v="1893"/>
    </i>
    <i r="1">
      <x v="2234"/>
    </i>
    <i>
      <x v="1770"/>
    </i>
    <i r="1">
      <x v="1134"/>
    </i>
    <i r="1">
      <x v="1143"/>
    </i>
    <i>
      <x v="2039"/>
    </i>
    <i r="1">
      <x v="5"/>
    </i>
    <i r="1">
      <x v="2484"/>
    </i>
    <i>
      <x v="2141"/>
    </i>
    <i r="1">
      <x v="1698"/>
    </i>
    <i>
      <x v="1524"/>
    </i>
    <i r="1">
      <x v="785"/>
    </i>
    <i r="1">
      <x v="1346"/>
    </i>
    <i>
      <x v="2145"/>
    </i>
    <i r="1">
      <x v="621"/>
    </i>
    <i r="1">
      <x v="1403"/>
    </i>
    <i>
      <x v="1519"/>
    </i>
    <i r="1">
      <x v="1418"/>
    </i>
    <i r="1">
      <x v="1881"/>
    </i>
    <i>
      <x v="1778"/>
    </i>
    <i r="1">
      <x v="157"/>
    </i>
    <i r="1">
      <x v="1091"/>
    </i>
    <i>
      <x v="1563"/>
    </i>
    <i r="1">
      <x v="1351"/>
    </i>
    <i r="1">
      <x v="2205"/>
    </i>
    <i>
      <x v="1779"/>
    </i>
    <i r="1">
      <x v="1775"/>
    </i>
    <i r="1">
      <x v="2691"/>
    </i>
    <i>
      <x v="2048"/>
    </i>
    <i r="1">
      <x v="1782"/>
    </i>
    <i r="1">
      <x v="2440"/>
    </i>
    <i>
      <x v="2157"/>
    </i>
    <i r="1">
      <x v="1213"/>
    </i>
    <i r="1">
      <x v="2668"/>
    </i>
    <i>
      <x v="2049"/>
    </i>
    <i r="1">
      <x v="932"/>
    </i>
    <i r="1">
      <x v="1908"/>
    </i>
    <i>
      <x v="1938"/>
    </i>
    <i r="1">
      <x v="306"/>
    </i>
    <i r="1">
      <x v="2330"/>
    </i>
    <i>
      <x v="2050"/>
    </i>
    <i r="1">
      <x v="1587"/>
    </i>
    <i r="1">
      <x v="2103"/>
    </i>
    <i>
      <x v="1784"/>
    </i>
    <i r="1">
      <x v="1022"/>
    </i>
    <i r="1">
      <x v="1139"/>
    </i>
    <i>
      <x v="2052"/>
    </i>
    <i r="1">
      <x v="785"/>
    </i>
    <i r="1">
      <x v="1925"/>
    </i>
    <i>
      <x v="1790"/>
    </i>
    <i r="1">
      <x v="1440"/>
    </i>
    <i r="1">
      <x v="2220"/>
    </i>
    <i>
      <x v="1599"/>
    </i>
    <i r="1">
      <x v="367"/>
    </i>
    <i r="1">
      <x v="2580"/>
    </i>
    <i>
      <x v="1482"/>
    </i>
    <i r="1">
      <x v="1954"/>
    </i>
    <i r="1">
      <x v="2592"/>
    </i>
    <i>
      <x v="1502"/>
    </i>
    <i r="1">
      <x v="525"/>
    </i>
    <i r="1">
      <x v="1880"/>
    </i>
    <i>
      <x v="1687"/>
    </i>
    <i r="1">
      <x v="951"/>
    </i>
    <i r="1">
      <x v="2322"/>
    </i>
    <i>
      <x v="2176"/>
    </i>
    <i r="1">
      <x v="880"/>
    </i>
    <i r="1">
      <x v="2255"/>
    </i>
    <i>
      <x v="1252"/>
    </i>
    <i r="1">
      <x v="656"/>
    </i>
    <i r="1">
      <x v="1435"/>
    </i>
    <i>
      <x v="835"/>
    </i>
    <i r="1">
      <x v="1689"/>
    </i>
    <i>
      <x v="914"/>
    </i>
    <i r="1">
      <x v="636"/>
    </i>
    <i r="1">
      <x v="1024"/>
    </i>
    <i>
      <x v="973"/>
    </i>
    <i r="1">
      <x v="949"/>
    </i>
    <i r="1">
      <x v="1734"/>
    </i>
    <i>
      <x v="1411"/>
    </i>
    <i r="1">
      <x v="297"/>
    </i>
    <i>
      <x v="847"/>
    </i>
    <i r="1">
      <x v="627"/>
    </i>
    <i r="1">
      <x v="2615"/>
    </i>
    <i>
      <x v="1273"/>
    </i>
    <i r="1">
      <x v="2459"/>
    </i>
    <i>
      <x v="815"/>
    </i>
    <i r="1">
      <x v="2706"/>
    </i>
    <i>
      <x v="1332"/>
    </i>
    <i r="1">
      <x v="62"/>
    </i>
    <i r="1">
      <x v="88"/>
    </i>
    <i>
      <x v="982"/>
    </i>
    <i r="1">
      <x v="497"/>
    </i>
    <i r="1">
      <x v="1863"/>
    </i>
    <i>
      <x v="1385"/>
    </i>
    <i r="1">
      <x v="543"/>
    </i>
    <i r="1">
      <x v="1936"/>
    </i>
    <i>
      <x v="987"/>
    </i>
    <i r="1">
      <x v="2310"/>
    </i>
    <i r="1">
      <x v="2570"/>
    </i>
    <i>
      <x v="806"/>
    </i>
    <i r="1">
      <x v="1141"/>
    </i>
    <i r="1">
      <x v="1701"/>
    </i>
    <i>
      <x v="855"/>
    </i>
    <i r="1">
      <x v="904"/>
    </i>
    <i r="1">
      <x v="1909"/>
    </i>
    <i>
      <x v="1266"/>
    </i>
    <i r="1">
      <x v="1032"/>
    </i>
    <i r="1">
      <x v="1805"/>
    </i>
    <i>
      <x v="734"/>
    </i>
    <i r="1">
      <x v="215"/>
    </i>
    <i r="1">
      <x v="438"/>
    </i>
    <i>
      <x v="778"/>
    </i>
    <i r="1">
      <x v="700"/>
    </i>
    <i r="1">
      <x v="1025"/>
    </i>
    <i>
      <x v="1002"/>
    </i>
    <i r="1">
      <x v="2003"/>
    </i>
    <i r="1">
      <x v="2361"/>
    </i>
    <i>
      <x v="1319"/>
    </i>
    <i r="1">
      <x v="550"/>
    </i>
    <i r="1">
      <x v="2361"/>
    </i>
    <i>
      <x v="1004"/>
    </i>
    <i r="1">
      <x v="506"/>
    </i>
    <i r="1">
      <x v="2729"/>
    </i>
    <i>
      <x v="733"/>
    </i>
    <i r="1">
      <x v="243"/>
    </i>
    <i r="1">
      <x v="1906"/>
    </i>
    <i>
      <x v="1013"/>
    </i>
    <i r="1">
      <x v="2306"/>
    </i>
    <i>
      <x v="1370"/>
    </i>
    <i r="1">
      <x v="270"/>
    </i>
    <i>
      <x v="753"/>
    </i>
    <i r="1">
      <x v="1488"/>
    </i>
    <i r="1">
      <x v="2467"/>
    </i>
    <i>
      <x v="1400"/>
    </i>
    <i r="1">
      <x v="61"/>
    </i>
    <i r="1">
      <x v="85"/>
    </i>
    <i>
      <x v="865"/>
    </i>
    <i r="1">
      <x v="619"/>
    </i>
    <i r="1">
      <x v="2554"/>
    </i>
    <i>
      <x v="1423"/>
    </i>
    <i r="1">
      <x v="1193"/>
    </i>
    <i r="1">
      <x v="2199"/>
    </i>
    <i>
      <x v="1040"/>
    </i>
    <i r="1">
      <x v="333"/>
    </i>
    <i r="1">
      <x v="2607"/>
    </i>
    <i>
      <x v="1238"/>
    </i>
    <i r="1">
      <x v="1410"/>
    </i>
    <i r="1">
      <x v="2537"/>
    </i>
    <i>
      <x v="1045"/>
    </i>
    <i r="1">
      <x v="1165"/>
    </i>
    <i r="1">
      <x v="2115"/>
    </i>
    <i>
      <x v="1258"/>
    </i>
    <i r="1">
      <x v="1356"/>
    </i>
    <i r="1">
      <x v="1363"/>
    </i>
    <i>
      <x v="1047"/>
    </i>
    <i r="1">
      <x v="1084"/>
    </i>
    <i r="1">
      <x v="1409"/>
    </i>
    <i>
      <x v="1270"/>
    </i>
    <i r="1">
      <x v="1710"/>
    </i>
    <i r="1">
      <x v="2279"/>
    </i>
    <i>
      <x v="1048"/>
    </i>
    <i r="1">
      <x v="1182"/>
    </i>
    <i r="1">
      <x v="1308"/>
    </i>
    <i>
      <x v="830"/>
    </i>
    <i r="1">
      <x v="2367"/>
    </i>
    <i>
      <x v="1059"/>
    </i>
    <i r="1">
      <x v="749"/>
    </i>
    <i r="1">
      <x v="2445"/>
    </i>
    <i>
      <x v="1291"/>
    </i>
    <i r="1">
      <x v="432"/>
    </i>
    <i r="1">
      <x v="971"/>
    </i>
    <i>
      <x v="1061"/>
    </i>
    <i r="1">
      <x v="260"/>
    </i>
    <i r="1">
      <x v="333"/>
    </i>
    <i>
      <x v="1297"/>
    </i>
    <i r="1">
      <x v="984"/>
    </i>
    <i r="1">
      <x v="1210"/>
    </i>
    <i>
      <x v="1062"/>
    </i>
    <i r="1">
      <x v="237"/>
    </i>
    <i r="1">
      <x v="446"/>
    </i>
    <i>
      <x v="1326"/>
    </i>
    <i r="1">
      <x v="1258"/>
    </i>
    <i r="1">
      <x v="1634"/>
    </i>
    <i>
      <x v="759"/>
    </i>
    <i r="1">
      <x v="1139"/>
    </i>
    <i r="1">
      <x v="1503"/>
    </i>
    <i>
      <x v="1339"/>
    </i>
    <i r="1">
      <x v="1101"/>
    </i>
    <i r="1">
      <x v="1646"/>
    </i>
    <i>
      <x v="823"/>
    </i>
    <i r="1">
      <x v="1058"/>
    </i>
    <i>
      <x v="1358"/>
    </i>
    <i r="1">
      <x v="249"/>
    </i>
    <i r="1">
      <x v="1838"/>
    </i>
    <i>
      <x v="1096"/>
    </i>
    <i r="1">
      <x v="2131"/>
    </i>
    <i r="1">
      <x v="2369"/>
    </i>
    <i>
      <x v="836"/>
    </i>
    <i r="1">
      <x v="2457"/>
    </i>
    <i r="1">
      <x v="2656"/>
    </i>
    <i>
      <x v="1102"/>
    </i>
    <i r="1">
      <x v="745"/>
    </i>
    <i r="1">
      <x v="2316"/>
    </i>
    <i>
      <x v="1378"/>
    </i>
    <i r="1">
      <x v="685"/>
    </i>
    <i r="1">
      <x v="1101"/>
    </i>
    <i>
      <x v="1103"/>
    </i>
    <i r="1">
      <x v="406"/>
    </i>
    <i r="1">
      <x v="1878"/>
    </i>
    <i>
      <x v="940"/>
    </i>
    <i r="1">
      <x v="863"/>
    </i>
    <i>
      <x v="1104"/>
    </i>
    <i r="1">
      <x v="1495"/>
    </i>
    <i r="1">
      <x v="2128"/>
    </i>
    <i>
      <x v="1404"/>
    </i>
    <i r="1">
      <x v="65"/>
    </i>
    <i r="1">
      <x v="411"/>
    </i>
    <i>
      <x v="1105"/>
    </i>
    <i r="1">
      <x v="1139"/>
    </i>
    <i r="1">
      <x v="2086"/>
    </i>
    <i>
      <x v="1414"/>
    </i>
    <i r="1">
      <x v="1861"/>
    </i>
    <i r="1">
      <x v="2671"/>
    </i>
    <i>
      <x v="762"/>
    </i>
    <i r="1">
      <x v="494"/>
    </i>
    <i r="1">
      <x v="913"/>
    </i>
    <i>
      <x v="1426"/>
    </i>
    <i r="1">
      <x v="861"/>
    </i>
    <i r="1">
      <x v="911"/>
    </i>
    <i>
      <x v="1108"/>
    </i>
    <i r="1">
      <x v="406"/>
    </i>
    <i r="1">
      <x v="860"/>
    </i>
    <i>
      <x v="956"/>
    </i>
    <i r="1">
      <x v="1475"/>
    </i>
    <i r="1">
      <x v="2708"/>
    </i>
    <i>
      <x v="879"/>
    </i>
    <i r="1">
      <x v="1569"/>
    </i>
    <i r="1">
      <x v="1649"/>
    </i>
    <i>
      <x v="908"/>
    </i>
    <i r="1">
      <x v="1004"/>
    </i>
    <i>
      <x v="1111"/>
    </i>
    <i r="1">
      <x v="418"/>
    </i>
    <i r="1">
      <x v="1104"/>
    </i>
    <i>
      <x v="1257"/>
    </i>
    <i r="1">
      <x v="31"/>
    </i>
    <i r="1">
      <x v="774"/>
    </i>
    <i>
      <x v="881"/>
    </i>
    <i r="1">
      <x v="1778"/>
    </i>
    <i r="1">
      <x v="2554"/>
    </i>
    <i>
      <x v="1259"/>
    </i>
    <i r="1">
      <x v="92"/>
    </i>
    <i r="1">
      <x v="1022"/>
    </i>
    <i>
      <x v="1121"/>
    </i>
    <i r="1">
      <x v="2416"/>
    </i>
    <i>
      <x v="1268"/>
    </i>
    <i r="1">
      <x v="165"/>
    </i>
    <i r="1">
      <x v="1668"/>
    </i>
    <i>
      <x v="1126"/>
    </i>
    <i r="1">
      <x v="1030"/>
    </i>
    <i>
      <x v="1271"/>
    </i>
    <i r="1">
      <x v="1118"/>
    </i>
    <i r="1">
      <x v="1413"/>
    </i>
    <i>
      <x v="1128"/>
    </i>
    <i r="1">
      <x v="588"/>
    </i>
    <i r="1">
      <x v="2242"/>
    </i>
    <i>
      <x v="910"/>
    </i>
    <i r="1">
      <x v="628"/>
    </i>
    <i r="1">
      <x v="2240"/>
    </i>
    <i>
      <x v="810"/>
    </i>
    <i r="1">
      <x v="695"/>
    </i>
    <i r="1">
      <x v="1720"/>
    </i>
    <i>
      <x v="1280"/>
    </i>
    <i r="1">
      <x v="423"/>
    </i>
    <i r="1">
      <x v="2053"/>
    </i>
    <i>
      <x v="1135"/>
    </i>
    <i r="1">
      <x v="1921"/>
    </i>
    <i r="1">
      <x v="2088"/>
    </i>
    <i>
      <x v="1290"/>
    </i>
    <i r="1">
      <x v="2074"/>
    </i>
    <i r="1">
      <x v="2459"/>
    </i>
    <i>
      <x v="1136"/>
    </i>
    <i r="1">
      <x v="2197"/>
    </i>
    <i r="1">
      <x v="2408"/>
    </i>
    <i>
      <x v="1292"/>
    </i>
    <i r="1">
      <x v="1126"/>
    </i>
    <i r="1">
      <x v="1161"/>
    </i>
    <i>
      <x v="1140"/>
    </i>
    <i r="1">
      <x v="1079"/>
    </i>
    <i r="1">
      <x v="2698"/>
    </i>
    <i>
      <x v="743"/>
    </i>
    <i r="1">
      <x v="1349"/>
    </i>
    <i r="1">
      <x v="2222"/>
    </i>
    <i>
      <x v="884"/>
    </i>
    <i r="1">
      <x v="574"/>
    </i>
    <i r="1">
      <x v="956"/>
    </i>
    <i>
      <x v="1306"/>
    </i>
    <i r="1">
      <x v="1213"/>
    </i>
    <i r="1">
      <x v="1332"/>
    </i>
    <i>
      <x v="1149"/>
    </i>
    <i r="1">
      <x v="220"/>
    </i>
    <i r="1">
      <x v="1759"/>
    </i>
    <i>
      <x v="832"/>
    </i>
    <i r="1">
      <x v="5"/>
    </i>
    <i r="1">
      <x v="986"/>
    </i>
    <i>
      <x v="767"/>
    </i>
    <i r="1">
      <x v="1828"/>
    </i>
    <i r="1">
      <x v="2181"/>
    </i>
    <i>
      <x v="781"/>
    </i>
    <i r="1">
      <x v="403"/>
    </i>
    <i r="1">
      <x v="1963"/>
    </i>
    <i>
      <x v="887"/>
    </i>
    <i r="1">
      <x v="138"/>
    </i>
    <i r="1">
      <x v="2466"/>
    </i>
    <i>
      <x v="1334"/>
    </i>
    <i r="1">
      <x v="1832"/>
    </i>
    <i r="1">
      <x v="2167"/>
    </i>
    <i>
      <x v="1163"/>
    </i>
    <i r="1">
      <x v="79"/>
    </i>
    <i r="1">
      <x v="1440"/>
    </i>
    <i>
      <x v="926"/>
    </i>
    <i r="1">
      <x v="1286"/>
    </i>
    <i r="1">
      <x v="2170"/>
    </i>
    <i>
      <x v="1167"/>
    </i>
    <i r="1">
      <x v="1354"/>
    </i>
    <i r="1">
      <x v="1828"/>
    </i>
    <i>
      <x v="1349"/>
    </i>
    <i r="1">
      <x v="602"/>
    </i>
    <i r="1">
      <x v="2041"/>
    </i>
    <i>
      <x v="1173"/>
    </i>
    <i r="1">
      <x v="400"/>
    </i>
    <i r="1">
      <x v="1210"/>
    </i>
    <i>
      <x v="1361"/>
    </i>
    <i r="1">
      <x v="1835"/>
    </i>
    <i r="1">
      <x v="2536"/>
    </i>
    <i>
      <x v="892"/>
    </i>
    <i r="1">
      <x v="1074"/>
    </i>
    <i r="1">
      <x v="2081"/>
    </i>
    <i>
      <x v="1365"/>
    </i>
    <i r="1">
      <x v="2043"/>
    </i>
    <i>
      <x v="1176"/>
    </i>
    <i r="1">
      <x v="357"/>
    </i>
    <i r="1">
      <x v="2225"/>
    </i>
    <i>
      <x v="789"/>
    </i>
    <i r="1">
      <x v="749"/>
    </i>
    <i r="1">
      <x v="1251"/>
    </i>
    <i>
      <x v="1184"/>
    </i>
    <i r="1">
      <x v="341"/>
    </i>
    <i r="1">
      <x v="1927"/>
    </i>
    <i>
      <x v="1377"/>
    </i>
    <i r="1">
      <x v="417"/>
    </i>
    <i r="1">
      <x v="2059"/>
    </i>
    <i>
      <x v="1185"/>
    </i>
    <i r="1">
      <x v="616"/>
    </i>
    <i r="1">
      <x v="1097"/>
    </i>
    <i>
      <x v="1384"/>
    </i>
    <i r="1">
      <x v="305"/>
    </i>
    <i r="1">
      <x v="2510"/>
    </i>
    <i>
      <x v="1189"/>
    </i>
    <i r="1">
      <x v="1911"/>
    </i>
    <i>
      <x v="1392"/>
    </i>
    <i r="1">
      <x v="238"/>
    </i>
    <i r="1">
      <x v="1941"/>
    </i>
    <i>
      <x v="1450"/>
    </i>
    <i r="1">
      <x v="1068"/>
    </i>
    <i r="1">
      <x v="2458"/>
    </i>
    <i>
      <x v="1398"/>
    </i>
    <i r="1">
      <x v="742"/>
    </i>
    <i r="1">
      <x v="2383"/>
    </i>
    <i>
      <x v="809"/>
    </i>
    <i r="1">
      <x v="47"/>
    </i>
    <i r="1">
      <x v="700"/>
    </i>
    <i>
      <x v="943"/>
    </i>
    <i r="1">
      <x v="2029"/>
    </i>
    <i r="1">
      <x v="2584"/>
    </i>
    <i>
      <x v="1207"/>
    </i>
    <i r="1">
      <x v="140"/>
    </i>
    <i r="1">
      <x v="1315"/>
    </i>
    <i>
      <x v="1408"/>
    </i>
    <i r="1">
      <x v="23"/>
    </i>
    <i r="1">
      <x v="1440"/>
    </i>
    <i>
      <x v="774"/>
    </i>
    <i r="1">
      <x v="684"/>
    </i>
    <i>
      <x v="946"/>
    </i>
    <i r="1">
      <x v="58"/>
    </i>
    <i r="1">
      <x v="1833"/>
    </i>
    <i>
      <x v="1218"/>
    </i>
    <i r="1">
      <x v="488"/>
    </i>
    <i r="1">
      <x v="814"/>
    </i>
    <i>
      <x v="1419"/>
    </i>
    <i r="1">
      <x v="1806"/>
    </i>
    <i r="1">
      <x v="2590"/>
    </i>
    <i>
      <x v="1220"/>
    </i>
    <i r="1">
      <x v="1827"/>
    </i>
    <i r="1">
      <x v="1842"/>
    </i>
    <i>
      <x v="950"/>
    </i>
    <i r="1">
      <x v="1762"/>
    </i>
    <i r="1">
      <x v="2192"/>
    </i>
    <i>
      <x v="1225"/>
    </i>
    <i r="1">
      <x v="1135"/>
    </i>
    <i r="1">
      <x v="2703"/>
    </i>
    <i>
      <x v="801"/>
    </i>
    <i r="1">
      <x v="296"/>
    </i>
    <i r="1">
      <x v="515"/>
    </i>
    <i>
      <x v="1227"/>
    </i>
    <i r="1">
      <x v="433"/>
    </i>
    <i r="1">
      <x v="1132"/>
    </i>
    <i>
      <x v="1446"/>
    </i>
    <i r="1">
      <x v="1104"/>
    </i>
    <i r="1">
      <x v="1264"/>
    </i>
    <i>
      <x v="1229"/>
    </i>
    <i r="1">
      <x v="835"/>
    </i>
    <i r="1">
      <x v="1996"/>
    </i>
    <i>
      <x v="808"/>
    </i>
    <i r="1">
      <x v="1328"/>
    </i>
    <i r="1">
      <x v="1687"/>
    </i>
    <i>
      <x v="1230"/>
    </i>
    <i r="1">
      <x v="2"/>
    </i>
    <i r="1">
      <x v="1706"/>
    </i>
    <i>
      <x v="1203"/>
    </i>
    <i r="1">
      <x v="102"/>
    </i>
    <i r="1">
      <x v="139"/>
    </i>
    <i>
      <x v="433"/>
    </i>
    <i r="1">
      <x v="991"/>
    </i>
    <i r="1">
      <x v="1497"/>
    </i>
    <i>
      <x v="195"/>
    </i>
    <i r="1">
      <x v="5"/>
    </i>
    <i r="1">
      <x v="2367"/>
    </i>
    <i>
      <x v="621"/>
    </i>
    <i r="1">
      <x v="1438"/>
    </i>
    <i r="1">
      <x v="2016"/>
    </i>
    <i>
      <x v="217"/>
    </i>
    <i r="1">
      <x v="1367"/>
    </i>
    <i r="1">
      <x v="1505"/>
    </i>
    <i>
      <x v="681"/>
    </i>
    <i r="1">
      <x v="1163"/>
    </i>
    <i r="1">
      <x v="2553"/>
    </i>
    <i>
      <x v="439"/>
    </i>
    <i r="1">
      <x v="267"/>
    </i>
    <i r="1">
      <x v="724"/>
    </i>
    <i>
      <x v="183"/>
    </i>
    <i r="1">
      <x v="2456"/>
    </i>
    <i r="1">
      <x v="2594"/>
    </i>
    <i>
      <x v="440"/>
    </i>
    <i r="1">
      <x v="400"/>
    </i>
    <i r="1">
      <x v="1111"/>
    </i>
    <i>
      <x v="282"/>
    </i>
    <i r="1">
      <x v="115"/>
    </i>
    <i r="1">
      <x v="2133"/>
    </i>
    <i>
      <x v="443"/>
    </i>
    <i r="1">
      <x v="166"/>
    </i>
    <i r="1">
      <x v="1873"/>
    </i>
    <i>
      <x v="233"/>
    </i>
    <i r="1">
      <x v="171"/>
    </i>
    <i r="1">
      <x v="2209"/>
    </i>
    <i>
      <x v="445"/>
    </i>
    <i r="1">
      <x v="1055"/>
    </i>
    <i r="1">
      <x v="2155"/>
    </i>
    <i>
      <x v="94"/>
    </i>
    <i r="1">
      <x v="23"/>
    </i>
    <i r="1">
      <x v="2209"/>
    </i>
    <i>
      <x v="81"/>
    </i>
    <i r="1">
      <x v="1435"/>
    </i>
    <i r="1">
      <x v="1690"/>
    </i>
    <i>
      <x v="180"/>
    </i>
    <i r="1">
      <x v="1469"/>
    </i>
    <i r="1">
      <x v="1853"/>
    </i>
    <i>
      <x v="450"/>
    </i>
    <i r="1">
      <x v="427"/>
    </i>
    <i>
      <x v="370"/>
    </i>
    <i r="1">
      <x v="633"/>
    </i>
    <i r="1">
      <x v="2304"/>
    </i>
    <i>
      <x v="74"/>
    </i>
    <i r="1">
      <x v="425"/>
    </i>
    <i r="1">
      <x v="2585"/>
    </i>
    <i>
      <x v="49"/>
    </i>
    <i r="1">
      <x v="1791"/>
    </i>
    <i r="1">
      <x v="2175"/>
    </i>
    <i>
      <x v="243"/>
    </i>
    <i r="1">
      <x v="631"/>
    </i>
    <i r="1">
      <x v="1636"/>
    </i>
    <i>
      <x v="382"/>
    </i>
    <i r="1">
      <x v="926"/>
    </i>
    <i r="1">
      <x v="1771"/>
    </i>
    <i>
      <x v="457"/>
    </i>
    <i r="1">
      <x v="621"/>
    </i>
    <i r="1">
      <x v="2155"/>
    </i>
    <i>
      <x v="2"/>
    </i>
    <i r="1">
      <x v="108"/>
    </i>
    <i r="1">
      <x v="2329"/>
    </i>
    <i>
      <x v="459"/>
    </i>
    <i r="1">
      <x v="511"/>
    </i>
    <i r="1">
      <x v="1585"/>
    </i>
    <i>
      <x v="108"/>
    </i>
    <i r="1">
      <x v="771"/>
    </i>
    <i r="1">
      <x v="1987"/>
    </i>
    <i>
      <x v="315"/>
    </i>
    <i r="1">
      <x v="269"/>
    </i>
    <i r="1">
      <x v="2285"/>
    </i>
    <i>
      <x v="414"/>
    </i>
    <i r="1">
      <x v="1170"/>
    </i>
    <i r="1">
      <x v="2151"/>
    </i>
    <i>
      <x v="465"/>
    </i>
    <i r="1">
      <x v="97"/>
    </i>
    <i r="1">
      <x v="924"/>
    </i>
    <i>
      <x v="708"/>
    </i>
    <i r="1">
      <x v="2512"/>
    </i>
    <i>
      <x v="467"/>
    </i>
    <i r="1">
      <x v="2121"/>
    </i>
    <i r="1">
      <x v="2301"/>
    </i>
    <i>
      <x v="356"/>
    </i>
    <i r="1">
      <x v="677"/>
    </i>
    <i r="1">
      <x v="862"/>
    </i>
    <i>
      <x v="207"/>
    </i>
    <i r="1">
      <x v="1082"/>
    </i>
    <i r="1">
      <x v="2644"/>
    </i>
    <i>
      <x v="182"/>
    </i>
    <i r="1">
      <x v="1320"/>
    </i>
    <i r="1">
      <x v="2397"/>
    </i>
    <i>
      <x v="472"/>
    </i>
    <i r="1">
      <x v="141"/>
    </i>
    <i r="1">
      <x v="2713"/>
    </i>
    <i>
      <x v="134"/>
    </i>
    <i r="1">
      <x v="451"/>
    </i>
    <i r="1">
      <x v="1683"/>
    </i>
    <i>
      <x v="248"/>
    </i>
    <i r="1">
      <x v="1473"/>
    </i>
    <i r="1">
      <x v="2711"/>
    </i>
    <i>
      <x v="616"/>
    </i>
    <i r="1">
      <x v="1959"/>
    </i>
    <i r="1">
      <x v="2093"/>
    </i>
    <i>
      <x v="249"/>
    </i>
    <i r="1">
      <x v="2064"/>
    </i>
    <i r="1">
      <x v="2754"/>
    </i>
    <i>
      <x v="625"/>
    </i>
    <i r="1">
      <x v="1765"/>
    </i>
    <i r="1">
      <x v="2654"/>
    </i>
    <i>
      <x v="26"/>
    </i>
    <i r="1">
      <x v="253"/>
    </i>
    <i r="1">
      <x v="635"/>
    </i>
    <i>
      <x v="24"/>
    </i>
    <i r="1">
      <x v="1590"/>
    </i>
    <i r="1">
      <x v="2522"/>
    </i>
    <i>
      <x v="52"/>
    </i>
    <i r="1">
      <x v="330"/>
    </i>
    <i r="1">
      <x v="2490"/>
    </i>
    <i>
      <x v="638"/>
    </i>
    <i r="1">
      <x v="153"/>
    </i>
    <i r="1">
      <x v="2103"/>
    </i>
    <i>
      <x v="483"/>
    </i>
    <i r="1">
      <x v="547"/>
    </i>
    <i r="1">
      <x v="694"/>
    </i>
    <i>
      <x v="194"/>
    </i>
    <i r="1">
      <x v="1661"/>
    </i>
    <i r="1">
      <x v="2401"/>
    </i>
    <i>
      <x v="99"/>
    </i>
    <i r="1">
      <x v="588"/>
    </i>
    <i r="1">
      <x v="918"/>
    </i>
    <i>
      <x v="121"/>
    </i>
    <i r="1">
      <x v="2692"/>
    </i>
    <i r="1">
      <x v="2746"/>
    </i>
    <i>
      <x v="211"/>
    </i>
    <i r="1">
      <x v="1480"/>
    </i>
    <i r="1">
      <x v="1678"/>
    </i>
    <i>
      <x v="662"/>
    </i>
    <i r="1">
      <x v="1471"/>
    </i>
    <i r="1">
      <x v="2272"/>
    </i>
    <i>
      <x v="493"/>
    </i>
    <i r="1">
      <x v="627"/>
    </i>
    <i r="1">
      <x v="1683"/>
    </i>
    <i>
      <x v="105"/>
    </i>
    <i r="1">
      <x v="2005"/>
    </i>
    <i r="1">
      <x v="2757"/>
    </i>
    <i>
      <x v="497"/>
    </i>
    <i r="1">
      <x v="1821"/>
    </i>
    <i r="1">
      <x v="2300"/>
    </i>
    <i>
      <x v="677"/>
    </i>
    <i r="1">
      <x v="100"/>
    </i>
    <i r="1">
      <x v="507"/>
    </i>
    <i>
      <x v="498"/>
    </i>
    <i r="1">
      <x v="2741"/>
    </i>
    <i>
      <x v="406"/>
    </i>
    <i r="1">
      <x v="1144"/>
    </i>
    <i r="1">
      <x v="2204"/>
    </i>
    <i>
      <x v="159"/>
    </i>
    <i r="1">
      <x v="1846"/>
    </i>
    <i r="1">
      <x v="2351"/>
    </i>
    <i>
      <x v="299"/>
    </i>
    <i r="1">
      <x v="275"/>
    </i>
    <i r="1">
      <x v="2220"/>
    </i>
    <i>
      <x v="19"/>
    </i>
    <i r="1">
      <x v="317"/>
    </i>
    <i r="1">
      <x v="2272"/>
    </i>
    <i>
      <x v="236"/>
    </i>
    <i r="1">
      <x v="240"/>
    </i>
    <i r="1">
      <x v="1222"/>
    </i>
    <i>
      <x v="42"/>
    </i>
    <i r="1">
      <x v="835"/>
    </i>
    <i r="1">
      <x v="1654"/>
    </i>
    <i>
      <x v="152"/>
    </i>
    <i r="1">
      <x v="273"/>
    </i>
    <i r="1">
      <x v="621"/>
    </i>
    <i>
      <x v="511"/>
    </i>
    <i r="1">
      <x v="333"/>
    </i>
    <i r="1">
      <x v="1087"/>
    </i>
    <i>
      <x v="101"/>
    </i>
    <i r="1">
      <x v="85"/>
    </i>
    <i r="1">
      <x v="1084"/>
    </i>
    <i>
      <x v="513"/>
    </i>
    <i r="1">
      <x v="758"/>
    </i>
    <i r="1">
      <x v="2153"/>
    </i>
    <i>
      <x v="269"/>
    </i>
    <i r="1">
      <x v="260"/>
    </i>
    <i>
      <x v="719"/>
    </i>
    <i r="1">
      <x v="378"/>
    </i>
    <i r="1">
      <x v="2200"/>
    </i>
    <i>
      <x v="1"/>
    </i>
    <i r="1">
      <x v="1512"/>
    </i>
    <i r="1">
      <x v="1859"/>
    </i>
    <i>
      <x v="333"/>
    </i>
    <i r="1">
      <x v="1863"/>
    </i>
    <i r="1">
      <x v="2304"/>
    </i>
    <i>
      <x v="360"/>
    </i>
    <i r="1">
      <x v="333"/>
    </i>
    <i>
      <x v="334"/>
    </i>
    <i r="1">
      <x v="435"/>
    </i>
    <i r="1">
      <x v="1469"/>
    </i>
    <i>
      <x v="608"/>
    </i>
    <i r="1">
      <x v="840"/>
    </i>
    <i r="1">
      <x v="1049"/>
    </i>
    <i>
      <x v="261"/>
    </i>
    <i r="1">
      <x v="388"/>
    </i>
    <i r="1">
      <x v="2717"/>
    </i>
    <i>
      <x v="184"/>
    </i>
    <i r="1">
      <x v="1292"/>
    </i>
    <i r="1">
      <x v="1737"/>
    </i>
    <i>
      <x v="262"/>
    </i>
    <i r="1">
      <x v="252"/>
    </i>
    <i r="1">
      <x v="2401"/>
    </i>
    <i>
      <x v="61"/>
    </i>
    <i r="1">
      <x v="1892"/>
    </i>
    <i r="1">
      <x v="2108"/>
    </i>
    <i>
      <x v="175"/>
    </i>
    <i r="1">
      <x v="1153"/>
    </i>
    <i r="1">
      <x v="2540"/>
    </i>
    <i>
      <x v="617"/>
    </i>
    <i r="1">
      <x v="334"/>
    </i>
    <i r="1">
      <x v="398"/>
    </i>
    <i>
      <x v="528"/>
    </i>
    <i r="1">
      <x v="672"/>
    </i>
    <i r="1">
      <x v="2191"/>
    </i>
    <i>
      <x v="622"/>
    </i>
    <i r="1">
      <x v="144"/>
    </i>
    <i r="1">
      <x v="2199"/>
    </i>
    <i>
      <x v="341"/>
    </i>
    <i r="1">
      <x v="987"/>
    </i>
    <i r="1">
      <x v="2565"/>
    </i>
    <i>
      <x v="186"/>
    </i>
    <i r="1">
      <x v="173"/>
    </i>
    <i r="1">
      <x v="2344"/>
    </i>
    <i>
      <x v="530"/>
    </i>
    <i r="1">
      <x v="136"/>
    </i>
    <i r="1">
      <x v="405"/>
    </i>
    <i>
      <x v="372"/>
    </i>
    <i r="1">
      <x v="688"/>
    </i>
    <i r="1">
      <x v="2056"/>
    </i>
    <i>
      <x v="176"/>
    </i>
    <i r="1">
      <x v="810"/>
    </i>
    <i r="1">
      <x v="2611"/>
    </i>
    <i>
      <x v="187"/>
    </i>
    <i r="1">
      <x v="424"/>
    </i>
    <i r="1">
      <x v="2074"/>
    </i>
    <i>
      <x v="177"/>
    </i>
    <i r="1">
      <x v="169"/>
    </i>
    <i r="1">
      <x v="2221"/>
    </i>
    <i>
      <x v="379"/>
    </i>
    <i r="1">
      <x v="449"/>
    </i>
    <i r="1">
      <x v="622"/>
    </i>
    <i>
      <x v="536"/>
    </i>
    <i r="1">
      <x v="817"/>
    </i>
    <i r="1">
      <x v="2018"/>
    </i>
    <i>
      <x v="639"/>
    </i>
    <i r="1">
      <x v="923"/>
    </i>
    <i r="1">
      <x v="1059"/>
    </i>
    <i>
      <x v="540"/>
    </i>
    <i r="1">
      <x v="299"/>
    </i>
    <i r="1">
      <x v="1474"/>
    </i>
    <i>
      <x v="641"/>
    </i>
    <i r="1">
      <x v="1888"/>
    </i>
    <i r="1">
      <x v="2409"/>
    </i>
    <i>
      <x v="224"/>
    </i>
    <i r="1">
      <x v="1800"/>
    </i>
    <i>
      <x v="650"/>
    </i>
    <i r="1">
      <x v="2352"/>
    </i>
    <i r="1">
      <x v="2528"/>
    </i>
    <i>
      <x v="346"/>
    </i>
    <i r="1">
      <x v="754"/>
    </i>
    <i r="1">
      <x v="2737"/>
    </i>
    <i>
      <x v="653"/>
    </i>
    <i r="1">
      <x v="113"/>
    </i>
    <i r="1">
      <x v="1680"/>
    </i>
    <i>
      <x v="550"/>
    </i>
    <i r="1">
      <x v="37"/>
    </i>
    <i r="1">
      <x v="2003"/>
    </i>
    <i>
      <x v="196"/>
    </i>
    <i r="1">
      <x v="184"/>
    </i>
    <i>
      <x v="551"/>
    </i>
    <i r="1">
      <x v="622"/>
    </i>
    <i r="1">
      <x v="1041"/>
    </i>
    <i>
      <x v="290"/>
    </i>
    <i r="1">
      <x v="599"/>
    </i>
    <i r="1">
      <x v="2705"/>
    </i>
    <i>
      <x v="554"/>
    </i>
    <i r="1">
      <x v="2199"/>
    </i>
    <i r="1">
      <x v="2248"/>
    </i>
    <i>
      <x v="663"/>
    </i>
    <i r="1">
      <x v="333"/>
    </i>
    <i r="1">
      <x v="1261"/>
    </i>
    <i>
      <x v="557"/>
    </i>
    <i r="1">
      <x v="260"/>
    </i>
    <i r="1">
      <x v="2593"/>
    </i>
    <i>
      <x v="294"/>
    </i>
    <i r="1">
      <x v="438"/>
    </i>
    <i r="1">
      <x v="1789"/>
    </i>
    <i>
      <x v="559"/>
    </i>
    <i r="1">
      <x v="1837"/>
    </i>
    <i r="1">
      <x v="1976"/>
    </i>
    <i>
      <x v="201"/>
    </i>
    <i r="1">
      <x v="588"/>
    </i>
    <i r="1">
      <x v="2474"/>
    </i>
    <i>
      <x v="562"/>
    </i>
    <i r="1">
      <x v="312"/>
    </i>
    <i r="1">
      <x v="1815"/>
    </i>
    <i>
      <x v="676"/>
    </i>
    <i r="1">
      <x v="595"/>
    </i>
    <i r="1">
      <x v="881"/>
    </i>
    <i>
      <x v="563"/>
    </i>
    <i r="1">
      <x v="58"/>
    </i>
    <i r="1">
      <x v="1156"/>
    </i>
    <i>
      <x v="403"/>
    </i>
    <i r="1">
      <x v="572"/>
    </i>
    <i r="1">
      <x v="1822"/>
    </i>
    <i>
      <x v="225"/>
    </i>
    <i r="1">
      <x v="1275"/>
    </i>
    <i r="1">
      <x v="2053"/>
    </i>
    <i>
      <x v="295"/>
    </i>
    <i r="1">
      <x v="2191"/>
    </i>
    <i r="1">
      <x v="2409"/>
    </i>
    <i>
      <x v="57"/>
    </i>
    <i r="1">
      <x v="353"/>
    </i>
    <i r="1">
      <x v="2043"/>
    </i>
    <i>
      <x v="407"/>
    </i>
    <i r="1">
      <x v="549"/>
    </i>
    <i r="1">
      <x v="783"/>
    </i>
    <i>
      <x v="570"/>
    </i>
    <i r="1">
      <x v="2059"/>
    </i>
    <i r="1">
      <x v="2341"/>
    </i>
    <i>
      <x v="234"/>
    </i>
    <i r="1">
      <x v="1523"/>
    </i>
    <i r="1">
      <x v="2681"/>
    </i>
    <i>
      <x v="575"/>
    </i>
    <i r="1">
      <x v="835"/>
    </i>
    <i>
      <x v="697"/>
    </i>
    <i r="1">
      <x v="1824"/>
    </i>
    <i r="1">
      <x v="1871"/>
    </i>
    <i>
      <x v="58"/>
    </i>
    <i r="1">
      <x v="175"/>
    </i>
    <i r="1">
      <x v="416"/>
    </i>
    <i>
      <x v="146"/>
    </i>
    <i r="1">
      <x v="284"/>
    </i>
    <i r="1">
      <x v="1027"/>
    </i>
    <i>
      <x v="268"/>
    </i>
    <i r="1">
      <x v="257"/>
    </i>
    <i r="1">
      <x v="1758"/>
    </i>
    <i>
      <x v="706"/>
    </i>
    <i r="1">
      <x v="310"/>
    </i>
    <i>
      <x v="178"/>
    </i>
    <i r="1">
      <x v="1673"/>
    </i>
    <i r="1">
      <x v="2694"/>
    </i>
    <i>
      <x v="714"/>
    </i>
    <i r="1">
      <x v="333"/>
    </i>
    <i r="1">
      <x v="1736"/>
    </i>
    <i>
      <x v="581"/>
    </i>
    <i r="1">
      <x v="183"/>
    </i>
    <i r="1">
      <x v="1264"/>
    </i>
    <i>
      <x v="71"/>
    </i>
    <i r="1">
      <x v="79"/>
    </i>
    <i r="1">
      <x v="1923"/>
    </i>
    <i>
      <x v="582"/>
    </i>
    <i r="1">
      <x v="681"/>
    </i>
    <i r="1">
      <x v="1959"/>
    </i>
    <i>
      <x v="586"/>
    </i>
    <i r="1">
      <x v="2034"/>
    </i>
    <i r="1">
      <x v="2701"/>
    </i>
    <i>
      <x v="362"/>
    </i>
    <i r="1">
      <x v="890"/>
    </i>
    <i r="1">
      <x v="1296"/>
    </i>
    <i>
      <x v="2508"/>
    </i>
    <i r="1">
      <x v="1657"/>
    </i>
    <i>
      <x v="2241"/>
    </i>
    <i r="1">
      <x v="1378"/>
    </i>
    <i>
      <x v="2290"/>
    </i>
    <i r="1">
      <x v="681"/>
    </i>
    <i>
      <x v="2538"/>
    </i>
    <i r="1">
      <x v="1579"/>
    </i>
    <i>
      <x v="2760"/>
    </i>
    <i r="1">
      <x v="1246"/>
    </i>
    <i>
      <x v="2415"/>
    </i>
    <i r="1">
      <x v="1400"/>
    </i>
    <i>
      <x v="2412"/>
    </i>
    <i r="1">
      <x v="1962"/>
    </i>
    <i>
      <x v="2416"/>
    </i>
    <i r="1">
      <x v="1536"/>
    </i>
    <i>
      <x v="2535"/>
    </i>
    <i r="1">
      <x v="1188"/>
    </i>
    <i>
      <x v="2903"/>
    </i>
    <i r="1">
      <x v="2100"/>
    </i>
    <i>
      <x v="2744"/>
    </i>
    <i r="1">
      <x v="2742"/>
    </i>
    <i>
      <x v="2904"/>
    </i>
    <i r="1">
      <x v="2646"/>
    </i>
    <i>
      <x v="2203"/>
    </i>
    <i r="1">
      <x v="1205"/>
    </i>
    <i>
      <x v="2417"/>
    </i>
    <i r="1">
      <x v="205"/>
    </i>
    <i>
      <x v="2808"/>
    </i>
    <i r="1">
      <x v="1488"/>
    </i>
    <i>
      <x v="2190"/>
    </i>
    <i r="1">
      <x v="388"/>
    </i>
    <i>
      <x v="2187"/>
    </i>
    <i r="1">
      <x v="2047"/>
    </i>
    <i>
      <x v="2545"/>
    </i>
    <i r="1">
      <x v="2543"/>
    </i>
    <i>
      <x v="2872"/>
    </i>
    <i r="1">
      <x v="2125"/>
    </i>
    <i>
      <x v="2546"/>
    </i>
    <i r="1">
      <x v="1329"/>
    </i>
    <i>
      <x v="2199"/>
    </i>
    <i r="1">
      <x v="734"/>
    </i>
    <i>
      <x v="2293"/>
    </i>
    <i r="1">
      <x v="419"/>
    </i>
    <i>
      <x v="2736"/>
    </i>
    <i r="1">
      <x v="2149"/>
    </i>
    <i>
      <x v="2260"/>
    </i>
    <i r="1">
      <x v="1259"/>
    </i>
    <i>
      <x v="2488"/>
    </i>
    <i r="1">
      <x v="8"/>
    </i>
    <i>
      <x v="2549"/>
    </i>
    <i r="1">
      <x v="194"/>
    </i>
    <i>
      <x v="2202"/>
    </i>
    <i r="1">
      <x v="2304"/>
    </i>
    <i>
      <x v="2550"/>
    </i>
    <i r="1">
      <x v="634"/>
    </i>
    <i>
      <x v="2784"/>
    </i>
    <i r="1">
      <x v="665"/>
    </i>
    <i>
      <x v="2551"/>
    </i>
    <i r="1">
      <x v="2499"/>
    </i>
    <i>
      <x v="2334"/>
    </i>
    <i r="1">
      <x v="1518"/>
    </i>
    <i>
      <x v="2420"/>
    </i>
    <i r="1">
      <x v="1142"/>
    </i>
    <i>
      <x v="2816"/>
    </i>
    <i r="1">
      <x v="382"/>
    </i>
    <i>
      <x v="2294"/>
    </i>
    <i r="1">
      <x v="2676"/>
    </i>
    <i>
      <x v="2832"/>
    </i>
    <i r="1">
      <x v="1765"/>
    </i>
    <i>
      <x v="2554"/>
    </i>
    <i r="1">
      <x v="2122"/>
    </i>
    <i>
      <x v="2848"/>
    </i>
    <i r="1">
      <x v="886"/>
    </i>
    <i>
      <x v="2555"/>
    </i>
    <i r="1">
      <x v="1528"/>
    </i>
    <i>
      <x v="2864"/>
    </i>
    <i r="1">
      <x v="868"/>
    </i>
    <i>
      <x v="2556"/>
    </i>
    <i r="1">
      <x v="1815"/>
    </i>
    <i>
      <x v="2533"/>
    </i>
    <i r="1">
      <x v="2297"/>
    </i>
    <i>
      <x v="2372"/>
    </i>
    <i r="1">
      <x v="1109"/>
    </i>
    <i>
      <x v="2536"/>
    </i>
    <i r="1">
      <x v="1068"/>
    </i>
    <i>
      <x v="2295"/>
    </i>
    <i r="1">
      <x v="1002"/>
    </i>
    <i>
      <x v="2323"/>
    </i>
    <i r="1">
      <x v="1502"/>
    </i>
    <i>
      <x v="2422"/>
    </i>
    <i r="1">
      <x v="1058"/>
    </i>
    <i>
      <x v="2732"/>
    </i>
    <i r="1">
      <x v="179"/>
    </i>
    <i>
      <x v="2560"/>
    </i>
    <i r="1">
      <x v="228"/>
    </i>
    <i>
      <x v="2740"/>
    </i>
    <i r="1">
      <x v="1593"/>
    </i>
    <i>
      <x v="2561"/>
    </i>
    <i r="1">
      <x v="689"/>
    </i>
    <i>
      <x v="2327"/>
    </i>
    <i r="1">
      <x v="2411"/>
    </i>
    <i>
      <x v="2562"/>
    </i>
    <i r="1">
      <x v="92"/>
    </i>
    <i>
      <x v="2756"/>
    </i>
    <i r="1">
      <x v="2416"/>
    </i>
    <i>
      <x v="2373"/>
    </i>
    <i r="1">
      <x v="764"/>
    </i>
    <i>
      <x v="2764"/>
    </i>
    <i r="1">
      <x v="856"/>
    </i>
    <i>
      <x v="2200"/>
    </i>
    <i r="1">
      <x v="1075"/>
    </i>
    <i>
      <x v="2367"/>
    </i>
    <i r="1">
      <x v="131"/>
    </i>
    <i>
      <x v="2350"/>
    </i>
    <i r="1">
      <x v="2325"/>
    </i>
    <i>
      <x v="2333"/>
    </i>
    <i r="1">
      <x v="1290"/>
    </i>
    <i>
      <x v="2566"/>
    </i>
    <i r="1">
      <x v="906"/>
    </i>
    <i>
      <x v="2788"/>
    </i>
    <i r="1">
      <x v="2150"/>
    </i>
    <i>
      <x v="2426"/>
    </i>
    <i r="1">
      <x v="2261"/>
    </i>
    <i>
      <x v="2356"/>
    </i>
    <i r="1">
      <x v="472"/>
    </i>
    <i>
      <x v="2568"/>
    </i>
    <i r="1">
      <x v="283"/>
    </i>
    <i>
      <x v="2512"/>
    </i>
    <i r="1">
      <x v="713"/>
    </i>
    <i>
      <x v="2902"/>
    </i>
    <i r="1">
      <x v="633"/>
    </i>
    <i>
      <x v="2812"/>
    </i>
    <i r="1">
      <x v="986"/>
    </i>
    <i>
      <x v="2238"/>
    </i>
    <i r="1">
      <x v="2128"/>
    </i>
    <i>
      <x v="2820"/>
    </i>
    <i r="1">
      <x v="2123"/>
    </i>
    <i>
      <x v="2277"/>
    </i>
    <i r="1">
      <x v="2096"/>
    </i>
    <i>
      <x v="2828"/>
    </i>
    <i r="1">
      <x v="2686"/>
    </i>
    <i>
      <x v="2572"/>
    </i>
    <i r="1">
      <x v="2441"/>
    </i>
    <i>
      <x v="2230"/>
    </i>
    <i r="1">
      <x v="2082"/>
    </i>
    <i>
      <x v="2297"/>
    </i>
    <i r="1">
      <x v="1572"/>
    </i>
    <i>
      <x v="2844"/>
    </i>
    <i r="1">
      <x v="1352"/>
    </i>
    <i>
      <x v="2298"/>
    </i>
    <i r="1">
      <x v="1360"/>
    </i>
    <i>
      <x v="2852"/>
    </i>
    <i r="1">
      <x v="2686"/>
    </i>
    <i>
      <x v="2376"/>
    </i>
    <i r="1">
      <x v="524"/>
    </i>
    <i>
      <x v="2860"/>
    </i>
    <i r="1">
      <x v="475"/>
    </i>
    <i>
      <x v="2576"/>
    </i>
    <i r="1">
      <x v="2596"/>
    </i>
    <i>
      <x v="2530"/>
    </i>
    <i r="1">
      <x v="615"/>
    </i>
    <i>
      <x v="2215"/>
    </i>
    <i r="1">
      <x v="931"/>
    </i>
    <i>
      <x v="2235"/>
    </i>
    <i r="1">
      <x v="986"/>
    </i>
    <i>
      <x v="2377"/>
    </i>
    <i r="1">
      <x v="2511"/>
    </i>
    <i>
      <x v="2291"/>
    </i>
    <i r="1">
      <x v="173"/>
    </i>
    <i>
      <x v="2430"/>
    </i>
    <i r="1">
      <x v="1869"/>
    </i>
    <i>
      <x v="2892"/>
    </i>
    <i r="1">
      <x v="2282"/>
    </i>
    <i>
      <x v="2580"/>
    </i>
    <i r="1">
      <x v="400"/>
    </i>
    <i>
      <x v="2476"/>
    </i>
    <i r="1">
      <x v="2409"/>
    </i>
    <i>
      <x v="2581"/>
    </i>
    <i r="1">
      <x v="739"/>
    </i>
    <i>
      <x v="2224"/>
    </i>
    <i r="1">
      <x v="406"/>
    </i>
    <i>
      <x v="2582"/>
    </i>
    <i r="1">
      <x v="680"/>
    </i>
    <i>
      <x v="2182"/>
    </i>
    <i r="1">
      <x v="2101"/>
    </i>
    <i>
      <x v="2583"/>
    </i>
    <i r="1">
      <x v="898"/>
    </i>
    <i>
      <x v="2325"/>
    </i>
    <i r="1">
      <x v="1254"/>
    </i>
    <i>
      <x v="2378"/>
    </i>
    <i r="1">
      <x v="268"/>
    </i>
    <i>
      <x v="2734"/>
    </i>
    <i r="1">
      <x v="1296"/>
    </i>
    <i>
      <x v="2585"/>
    </i>
    <i r="1">
      <x v="43"/>
    </i>
    <i>
      <x v="2738"/>
    </i>
    <i r="1">
      <x v="604"/>
    </i>
    <i>
      <x v="2250"/>
    </i>
    <i r="1">
      <x v="122"/>
    </i>
    <i>
      <x v="2483"/>
    </i>
    <i r="1">
      <x v="1830"/>
    </i>
    <i>
      <x v="2587"/>
    </i>
    <i r="1">
      <x v="1873"/>
    </i>
    <i>
      <x v="2201"/>
    </i>
    <i r="1">
      <x v="2176"/>
    </i>
    <i>
      <x v="2588"/>
    </i>
    <i r="1">
      <x v="480"/>
    </i>
    <i>
      <x v="2487"/>
    </i>
    <i r="1">
      <x v="2395"/>
    </i>
    <i>
      <x v="2589"/>
    </i>
    <i r="1">
      <x v="399"/>
    </i>
    <i>
      <x v="2489"/>
    </i>
    <i r="1">
      <x v="2454"/>
    </i>
    <i>
      <x v="2300"/>
    </i>
    <i r="1">
      <x v="1715"/>
    </i>
    <i>
      <x v="2395"/>
    </i>
    <i r="1">
      <x v="2135"/>
    </i>
    <i>
      <x v="2379"/>
    </i>
    <i r="1">
      <x v="1912"/>
    </i>
    <i>
      <x v="2492"/>
    </i>
    <i r="1">
      <x v="724"/>
    </i>
    <i>
      <x v="2592"/>
    </i>
    <i r="1">
      <x v="2254"/>
    </i>
    <i>
      <x v="2355"/>
    </i>
    <i r="1">
      <x v="1435"/>
    </i>
    <i>
      <x v="2593"/>
    </i>
    <i r="1">
      <x v="2087"/>
    </i>
    <i>
      <x v="2496"/>
    </i>
    <i r="1">
      <x v="2146"/>
    </i>
    <i>
      <x v="2433"/>
    </i>
    <i r="1">
      <x v="2266"/>
    </i>
    <i>
      <x v="2774"/>
    </i>
    <i r="1">
      <x v="2608"/>
    </i>
    <i>
      <x v="2434"/>
    </i>
    <i r="1">
      <x v="437"/>
    </i>
    <i>
      <x v="2778"/>
    </i>
    <i r="1">
      <x v="2245"/>
    </i>
    <i>
      <x v="2301"/>
    </i>
    <i r="1">
      <x v="2182"/>
    </i>
    <i>
      <x v="2503"/>
    </i>
    <i r="1">
      <x v="874"/>
    </i>
    <i>
      <x v="2435"/>
    </i>
    <i r="1">
      <x v="489"/>
    </i>
    <i>
      <x v="2204"/>
    </i>
    <i r="1">
      <x v="1718"/>
    </i>
    <i>
      <x v="2436"/>
    </i>
    <i r="1">
      <x v="1357"/>
    </i>
    <i>
      <x v="2368"/>
    </i>
    <i r="1">
      <x v="1626"/>
    </i>
    <i>
      <x v="2599"/>
    </i>
    <i r="1">
      <x v="872"/>
    </i>
    <i>
      <x v="2794"/>
    </i>
    <i r="1">
      <x v="1951"/>
    </i>
    <i>
      <x v="2600"/>
    </i>
    <i r="1">
      <x v="677"/>
    </i>
    <i>
      <x v="2798"/>
    </i>
    <i r="1">
      <x v="2750"/>
    </i>
    <i>
      <x v="2601"/>
    </i>
    <i r="1">
      <x v="1097"/>
    </i>
    <i>
      <x v="2335"/>
    </i>
    <i r="1">
      <x v="363"/>
    </i>
    <i>
      <x v="2437"/>
    </i>
    <i r="1">
      <x v="2261"/>
    </i>
    <i>
      <x v="2806"/>
    </i>
    <i r="1">
      <x v="2509"/>
    </i>
    <i>
      <x v="2438"/>
    </i>
    <i r="1">
      <x v="1770"/>
    </i>
    <i>
      <x v="2239"/>
    </i>
    <i r="1">
      <x v="569"/>
    </i>
    <i>
      <x v="2193"/>
    </i>
    <i r="1">
      <x v="811"/>
    </i>
    <i>
      <x v="2814"/>
    </i>
    <i r="1">
      <x v="1043"/>
    </i>
    <i>
      <x v="2216"/>
    </i>
    <i r="1">
      <x v="1665"/>
    </i>
    <i>
      <x v="2274"/>
    </i>
    <i r="1">
      <x v="826"/>
    </i>
    <i>
      <x v="2303"/>
    </i>
    <i r="1">
      <x v="1194"/>
    </i>
    <i>
      <x v="2411"/>
    </i>
    <i r="1">
      <x v="230"/>
    </i>
    <i>
      <x v="2380"/>
    </i>
    <i r="1">
      <x v="1425"/>
    </i>
    <i>
      <x v="2826"/>
    </i>
    <i r="1">
      <x v="1299"/>
    </i>
    <i>
      <x v="2440"/>
    </i>
    <i r="1">
      <x v="157"/>
    </i>
    <i>
      <x v="2339"/>
    </i>
    <i r="1">
      <x v="87"/>
    </i>
    <i>
      <x v="2609"/>
    </i>
    <i r="1">
      <x v="241"/>
    </i>
    <i>
      <x v="2834"/>
    </i>
    <i r="1">
      <x v="370"/>
    </i>
    <i>
      <x v="2610"/>
    </i>
    <i r="1">
      <x v="1477"/>
    </i>
    <i>
      <x v="2231"/>
    </i>
    <i r="1">
      <x v="172"/>
    </i>
    <i>
      <x v="2611"/>
    </i>
    <i r="1">
      <x v="1273"/>
    </i>
    <i>
      <x v="2842"/>
    </i>
    <i r="1">
      <x v="1613"/>
    </i>
    <i>
      <x v="2612"/>
    </i>
    <i r="1">
      <x v="1435"/>
    </i>
    <i>
      <x v="2846"/>
    </i>
    <i r="1">
      <x v="1715"/>
    </i>
    <i>
      <x v="2305"/>
    </i>
    <i r="1">
      <x v="2624"/>
    </i>
    <i>
      <x v="2850"/>
    </i>
    <i r="1">
      <x v="1496"/>
    </i>
    <i>
      <x v="2614"/>
    </i>
    <i r="1">
      <x v="1813"/>
    </i>
    <i>
      <x v="2343"/>
    </i>
    <i r="1">
      <x v="2447"/>
    </i>
    <i>
      <x v="2615"/>
    </i>
    <i r="1">
      <x v="1134"/>
    </i>
    <i>
      <x v="2185"/>
    </i>
    <i r="1">
      <x v="1817"/>
    </i>
    <i>
      <x v="2616"/>
    </i>
    <i r="1">
      <x v="1242"/>
    </i>
    <i>
      <x v="2862"/>
    </i>
    <i r="1">
      <x v="810"/>
    </i>
    <i>
      <x v="2617"/>
    </i>
    <i r="1">
      <x v="732"/>
    </i>
    <i>
      <x v="2866"/>
    </i>
    <i r="1">
      <x v="2187"/>
    </i>
    <i>
      <x v="2618"/>
    </i>
    <i r="1">
      <x v="1715"/>
    </i>
    <i>
      <x v="2531"/>
    </i>
    <i r="1">
      <x v="1581"/>
    </i>
    <i>
      <x v="2441"/>
    </i>
    <i r="1">
      <x v="1886"/>
    </i>
    <i>
      <x v="2234"/>
    </i>
    <i r="1">
      <x v="1289"/>
    </i>
    <i>
      <x v="2442"/>
    </i>
    <i r="1">
      <x v="1437"/>
    </i>
    <i>
      <x v="2878"/>
    </i>
    <i r="1">
      <x v="166"/>
    </i>
    <i>
      <x v="2351"/>
    </i>
    <i r="1">
      <x v="116"/>
    </i>
    <i>
      <x v="2882"/>
    </i>
    <i r="1">
      <x v="1750"/>
    </i>
    <i>
      <x v="2444"/>
    </i>
    <i r="1">
      <x v="1765"/>
    </i>
    <i>
      <x v="2886"/>
    </i>
    <i r="1">
      <x v="227"/>
    </i>
    <i>
      <x v="2352"/>
    </i>
    <i r="1">
      <x v="2508"/>
    </i>
    <i>
      <x v="2345"/>
    </i>
    <i r="1">
      <x v="1993"/>
    </i>
    <i>
      <x v="2446"/>
    </i>
    <i r="1">
      <x v="1984"/>
    </i>
    <i>
      <x v="2894"/>
    </i>
    <i r="1">
      <x v="2097"/>
    </i>
    <i>
      <x v="2447"/>
    </i>
    <i r="1">
      <x v="1468"/>
    </i>
    <i>
      <x v="2898"/>
    </i>
    <i r="1">
      <x v="1923"/>
    </i>
    <i>
      <x v="2207"/>
    </i>
    <i r="1">
      <x v="2151"/>
    </i>
    <i>
      <x v="2719"/>
    </i>
    <i r="1">
      <x v="2675"/>
    </i>
    <i>
      <x v="2218"/>
    </i>
    <i r="1">
      <x v="621"/>
    </i>
    <i>
      <x v="2721"/>
    </i>
    <i r="1">
      <x v="2142"/>
    </i>
    <i>
      <x v="2449"/>
    </i>
    <i r="1">
      <x v="2511"/>
    </i>
    <i>
      <x v="2723"/>
    </i>
    <i r="1">
      <x v="2168"/>
    </i>
    <i>
      <x v="2629"/>
    </i>
    <i r="1">
      <x v="308"/>
    </i>
    <i>
      <x v="2725"/>
    </i>
    <i r="1">
      <x v="2152"/>
    </i>
    <i>
      <x v="2306"/>
    </i>
    <i r="1">
      <x v="215"/>
    </i>
    <i>
      <x v="2478"/>
    </i>
    <i r="1">
      <x v="1930"/>
    </i>
    <i>
      <x v="2631"/>
    </i>
    <i r="1">
      <x v="439"/>
    </i>
    <i>
      <x v="2729"/>
    </i>
    <i r="1">
      <x v="657"/>
    </i>
    <i>
      <x v="2632"/>
    </i>
    <i r="1">
      <x v="1991"/>
    </i>
    <i>
      <x v="2263"/>
    </i>
    <i r="1">
      <x v="1627"/>
    </i>
    <i>
      <x v="2450"/>
    </i>
    <i r="1">
      <x v="2262"/>
    </i>
    <i>
      <x v="2225"/>
    </i>
    <i r="1">
      <x v="360"/>
    </i>
    <i>
      <x v="2634"/>
    </i>
    <i r="1">
      <x v="6"/>
    </i>
    <i>
      <x v="2243"/>
    </i>
    <i r="1">
      <x v="390"/>
    </i>
    <i>
      <x v="2635"/>
    </i>
    <i r="1">
      <x v="1717"/>
    </i>
    <i>
      <x v="2392"/>
    </i>
    <i r="1">
      <x v="1277"/>
    </i>
    <i>
      <x v="2451"/>
    </i>
    <i r="1">
      <x v="1110"/>
    </i>
    <i>
      <x v="2739"/>
    </i>
    <i r="1">
      <x v="514"/>
    </i>
    <i>
      <x v="2266"/>
    </i>
    <i r="1">
      <x v="853"/>
    </i>
    <i>
      <x v="2482"/>
    </i>
    <i r="1">
      <x v="2334"/>
    </i>
    <i>
      <x v="2638"/>
    </i>
    <i r="1">
      <x v="2291"/>
    </i>
    <i>
      <x v="2484"/>
    </i>
    <i r="1">
      <x v="466"/>
    </i>
    <i>
      <x v="2639"/>
    </i>
    <i r="1">
      <x v="662"/>
    </i>
    <i>
      <x v="2745"/>
    </i>
    <i r="1">
      <x v="2588"/>
    </i>
    <i>
      <x v="2453"/>
    </i>
    <i r="1">
      <x v="40"/>
    </i>
    <i>
      <x v="2747"/>
    </i>
    <i r="1">
      <x v="1204"/>
    </i>
    <i>
      <x v="2641"/>
    </i>
    <i r="1">
      <x v="985"/>
    </i>
    <i>
      <x v="2267"/>
    </i>
    <i r="1">
      <x v="2227"/>
    </i>
    <i>
      <x v="2642"/>
    </i>
    <i r="1">
      <x v="2105"/>
    </i>
    <i>
      <x v="2751"/>
    </i>
    <i r="1">
      <x v="222"/>
    </i>
    <i>
      <x v="2643"/>
    </i>
    <i r="1">
      <x v="2666"/>
    </i>
    <i>
      <x v="2197"/>
    </i>
    <i r="1">
      <x v="1259"/>
    </i>
    <i>
      <x v="2644"/>
    </i>
    <i r="1">
      <x v="212"/>
    </i>
    <i>
      <x v="2284"/>
    </i>
    <i r="1">
      <x v="941"/>
    </i>
    <i>
      <x v="2353"/>
    </i>
    <i r="1">
      <x v="1541"/>
    </i>
    <i>
      <x v="2757"/>
    </i>
    <i r="1">
      <x v="2017"/>
    </i>
    <i>
      <x v="2646"/>
    </i>
    <i r="1">
      <x v="2560"/>
    </i>
    <i>
      <x v="2759"/>
    </i>
    <i r="1">
      <x v="2622"/>
    </i>
    <i>
      <x v="2647"/>
    </i>
    <i r="1">
      <x v="1932"/>
    </i>
    <i>
      <x v="2226"/>
    </i>
    <i r="1">
      <x v="231"/>
    </i>
    <i>
      <x v="2648"/>
    </i>
    <i r="1">
      <x v="1382"/>
    </i>
    <i>
      <x v="2763"/>
    </i>
    <i r="1">
      <x v="318"/>
    </i>
    <i>
      <x v="2279"/>
    </i>
    <i r="1">
      <x v="510"/>
    </i>
    <i>
      <x v="2330"/>
    </i>
    <i r="1">
      <x v="1959"/>
    </i>
    <i>
      <x v="2650"/>
    </i>
    <i r="1">
      <x v="1161"/>
    </i>
    <i>
      <x v="2494"/>
    </i>
    <i r="1">
      <x v="1629"/>
    </i>
    <i>
      <x v="2251"/>
    </i>
    <i r="1">
      <x v="2714"/>
    </i>
    <i>
      <x v="2331"/>
    </i>
    <i r="1">
      <x v="2191"/>
    </i>
    <i>
      <x v="2219"/>
    </i>
    <i r="1">
      <x v="84"/>
    </i>
    <i>
      <x v="2398"/>
    </i>
    <i r="1">
      <x v="2145"/>
    </i>
    <i>
      <x v="2653"/>
    </i>
    <i r="1">
      <x v="1811"/>
    </i>
    <i>
      <x v="2499"/>
    </i>
    <i r="1">
      <x v="2383"/>
    </i>
    <i>
      <x v="2456"/>
    </i>
    <i r="1">
      <x v="2485"/>
    </i>
    <i>
      <x v="2775"/>
    </i>
    <i r="1">
      <x v="1884"/>
    </i>
    <i>
      <x v="2252"/>
    </i>
    <i r="1">
      <x v="530"/>
    </i>
    <i>
      <x v="2777"/>
    </i>
    <i r="1">
      <x v="2730"/>
    </i>
    <i>
      <x v="2656"/>
    </i>
    <i r="1">
      <x v="1687"/>
    </i>
    <i>
      <x v="2184"/>
    </i>
    <i r="1">
      <x v="1148"/>
    </i>
    <i>
      <x v="2657"/>
    </i>
    <i r="1">
      <x v="584"/>
    </i>
    <i>
      <x v="2402"/>
    </i>
    <i r="1">
      <x v="1227"/>
    </i>
    <i>
      <x v="2658"/>
    </i>
    <i r="1">
      <x v="2583"/>
    </i>
    <i>
      <x v="2783"/>
    </i>
    <i r="1">
      <x v="2262"/>
    </i>
    <i>
      <x v="2311"/>
    </i>
    <i r="1">
      <x v="91"/>
    </i>
    <i>
      <x v="2504"/>
    </i>
    <i r="1">
      <x v="2199"/>
    </i>
    <i>
      <x v="2660"/>
    </i>
    <i r="1">
      <x v="2501"/>
    </i>
    <i>
      <x v="2787"/>
    </i>
    <i r="1">
      <x v="2405"/>
    </i>
    <i>
      <x v="2457"/>
    </i>
    <i r="1">
      <x v="1030"/>
    </i>
    <i>
      <x v="2506"/>
    </i>
    <i r="1">
      <x v="18"/>
    </i>
    <i>
      <x v="2458"/>
    </i>
    <i r="1">
      <x v="1031"/>
    </i>
    <i>
      <x v="2791"/>
    </i>
    <i r="1">
      <x v="1247"/>
    </i>
    <i>
      <x v="2312"/>
    </i>
    <i r="1">
      <x v="776"/>
    </i>
    <i>
      <x v="2509"/>
    </i>
    <i r="1">
      <x v="2322"/>
    </i>
    <i>
      <x v="2664"/>
    </i>
    <i r="1">
      <x v="8"/>
    </i>
    <i>
      <x v="2510"/>
    </i>
    <i r="1">
      <x v="1606"/>
    </i>
    <i>
      <x v="2665"/>
    </i>
    <i r="1">
      <x v="2483"/>
    </i>
    <i>
      <x v="2797"/>
    </i>
    <i r="1">
      <x v="1429"/>
    </i>
    <i>
      <x v="2459"/>
    </i>
    <i r="1">
      <x v="95"/>
    </i>
    <i>
      <x v="2228"/>
    </i>
    <i r="1">
      <x v="1669"/>
    </i>
    <i>
      <x v="2313"/>
    </i>
    <i r="1">
      <x v="1175"/>
    </i>
    <i>
      <x v="2801"/>
    </i>
    <i r="1">
      <x v="2486"/>
    </i>
    <i>
      <x v="2668"/>
    </i>
    <i r="1">
      <x v="1676"/>
    </i>
    <i>
      <x v="2336"/>
    </i>
    <i r="1">
      <x v="1452"/>
    </i>
    <i>
      <x v="2253"/>
    </i>
    <i r="1">
      <x v="5"/>
    </i>
    <i>
      <x v="2805"/>
    </i>
    <i r="1">
      <x v="792"/>
    </i>
    <i>
      <x v="2254"/>
    </i>
    <i r="1">
      <x v="1547"/>
    </i>
    <i>
      <x v="2807"/>
    </i>
    <i r="1">
      <x v="1959"/>
    </i>
    <i>
      <x v="2671"/>
    </i>
    <i r="1">
      <x v="1751"/>
    </i>
    <i>
      <x v="2809"/>
    </i>
    <i r="1">
      <x v="2664"/>
    </i>
    <i>
      <x v="2460"/>
    </i>
    <i r="1">
      <x v="1225"/>
    </i>
    <i>
      <x v="2206"/>
    </i>
    <i r="1">
      <x v="1447"/>
    </i>
    <i>
      <x v="2673"/>
    </i>
    <i r="1">
      <x v="724"/>
    </i>
    <i>
      <x v="2813"/>
    </i>
    <i r="1">
      <x v="2127"/>
    </i>
    <i>
      <x v="2674"/>
    </i>
    <i r="1">
      <x v="905"/>
    </i>
    <i>
      <x v="2273"/>
    </i>
    <i r="1">
      <x v="1367"/>
    </i>
    <i>
      <x v="2316"/>
    </i>
    <i r="1">
      <x v="2272"/>
    </i>
    <i>
      <x v="2817"/>
    </i>
    <i r="1">
      <x v="401"/>
    </i>
    <i>
      <x v="2221"/>
    </i>
    <i r="1">
      <x v="2557"/>
    </i>
    <i>
      <x v="2410"/>
    </i>
    <i r="1">
      <x v="494"/>
    </i>
    <i>
      <x v="2677"/>
    </i>
    <i r="1">
      <x v="632"/>
    </i>
    <i>
      <x v="2821"/>
    </i>
    <i r="1">
      <x v="2657"/>
    </i>
    <i>
      <x v="2678"/>
    </i>
    <i r="1">
      <x v="917"/>
    </i>
    <i>
      <x v="2519"/>
    </i>
    <i r="1">
      <x v="805"/>
    </i>
    <i>
      <x v="2679"/>
    </i>
    <i r="1">
      <x v="192"/>
    </i>
    <i>
      <x v="2825"/>
    </i>
    <i r="1">
      <x v="207"/>
    </i>
    <i>
      <x v="2242"/>
    </i>
    <i r="1">
      <x v="113"/>
    </i>
    <i>
      <x v="2338"/>
    </i>
    <i r="1">
      <x v="2481"/>
    </i>
    <i>
      <x v="2681"/>
    </i>
    <i r="1">
      <x v="1548"/>
    </i>
    <i>
      <x v="2229"/>
    </i>
    <i r="1">
      <x v="942"/>
    </i>
    <i>
      <x v="2318"/>
    </i>
    <i r="1">
      <x v="321"/>
    </i>
    <i>
      <x v="2340"/>
    </i>
    <i r="1">
      <x v="2201"/>
    </i>
    <i>
      <x v="2683"/>
    </i>
    <i r="1">
      <x v="2075"/>
    </i>
    <i>
      <x v="2833"/>
    </i>
    <i r="1">
      <x v="1440"/>
    </i>
    <i>
      <x v="2461"/>
    </i>
    <i r="1">
      <x v="902"/>
    </i>
    <i>
      <x v="2275"/>
    </i>
    <i r="1">
      <x v="2041"/>
    </i>
    <i>
      <x v="2222"/>
    </i>
    <i r="1">
      <x v="2453"/>
    </i>
    <i>
      <x v="2522"/>
    </i>
    <i r="1">
      <x v="1679"/>
    </i>
    <i>
      <x v="2686"/>
    </i>
    <i r="1">
      <x v="611"/>
    </i>
    <i>
      <x v="2523"/>
    </i>
    <i r="1">
      <x v="945"/>
    </i>
    <i>
      <x v="2462"/>
    </i>
    <i r="1">
      <x v="2663"/>
    </i>
    <i>
      <x v="2524"/>
    </i>
    <i r="1">
      <x v="2609"/>
    </i>
    <i>
      <x v="2688"/>
    </i>
    <i r="1">
      <x v="825"/>
    </i>
    <i>
      <x v="2843"/>
    </i>
    <i r="1">
      <x v="1473"/>
    </i>
    <i>
      <x v="2463"/>
    </i>
    <i r="1">
      <x v="1176"/>
    </i>
    <i>
      <x v="2342"/>
    </i>
    <i r="1">
      <x v="318"/>
    </i>
    <i>
      <x v="2690"/>
    </i>
    <i r="1">
      <x v="737"/>
    </i>
    <i>
      <x v="2847"/>
    </i>
    <i r="1">
      <x v="1077"/>
    </i>
    <i>
      <x v="2464"/>
    </i>
    <i r="1">
      <x v="13"/>
    </i>
    <i>
      <x v="2525"/>
    </i>
    <i r="1">
      <x v="2422"/>
    </i>
    <i>
      <x v="2692"/>
    </i>
    <i r="1">
      <x v="1532"/>
    </i>
    <i>
      <x v="2851"/>
    </i>
    <i r="1">
      <x v="306"/>
    </i>
    <i>
      <x v="2385"/>
    </i>
    <i r="1">
      <x v="1419"/>
    </i>
    <i>
      <x v="2526"/>
    </i>
    <i r="1">
      <x v="1106"/>
    </i>
    <i>
      <x v="2694"/>
    </i>
    <i r="1">
      <x v="120"/>
    </i>
    <i>
      <x v="2855"/>
    </i>
    <i r="1">
      <x v="298"/>
    </i>
    <i>
      <x v="2319"/>
    </i>
    <i r="1">
      <x v="417"/>
    </i>
    <i>
      <x v="2857"/>
    </i>
    <i r="1">
      <x v="1732"/>
    </i>
    <i>
      <x v="2466"/>
    </i>
    <i r="1">
      <x v="1598"/>
    </i>
    <i>
      <x v="2414"/>
    </i>
    <i r="1">
      <x v="1688"/>
    </i>
    <i>
      <x v="2256"/>
    </i>
    <i r="1">
      <x v="896"/>
    </i>
    <i>
      <x v="2861"/>
    </i>
    <i r="1">
      <x v="2428"/>
    </i>
    <i>
      <x v="2698"/>
    </i>
    <i r="1">
      <x v="994"/>
    </i>
    <i>
      <x v="2863"/>
    </i>
    <i r="1">
      <x v="1738"/>
    </i>
    <i>
      <x v="2699"/>
    </i>
    <i r="1">
      <x v="2559"/>
    </i>
    <i>
      <x v="2865"/>
    </i>
    <i r="1">
      <x v="1757"/>
    </i>
    <i>
      <x v="2700"/>
    </i>
    <i r="1">
      <x v="2610"/>
    </i>
    <i>
      <x v="2867"/>
    </i>
    <i r="1">
      <x v="2721"/>
    </i>
    <i>
      <x v="2701"/>
    </i>
    <i r="1">
      <x v="1466"/>
    </i>
    <i>
      <x v="2869"/>
    </i>
    <i r="1">
      <x v="2173"/>
    </i>
    <i>
      <x v="2702"/>
    </i>
    <i r="1">
      <x v="2607"/>
    </i>
    <i>
      <x v="2344"/>
    </i>
    <i r="1">
      <x v="597"/>
    </i>
    <i>
      <x v="2467"/>
    </i>
    <i r="1">
      <x v="2130"/>
    </i>
    <i>
      <x v="2873"/>
    </i>
    <i r="1">
      <x v="528"/>
    </i>
    <i>
      <x v="2321"/>
    </i>
    <i r="1">
      <x v="717"/>
    </i>
    <i>
      <x v="2875"/>
    </i>
    <i r="1">
      <x v="1663"/>
    </i>
    <i>
      <x v="2468"/>
    </i>
    <i r="1">
      <x v="342"/>
    </i>
    <i>
      <x v="2877"/>
    </i>
    <i r="1">
      <x v="2238"/>
    </i>
    <i>
      <x v="2706"/>
    </i>
    <i r="1">
      <x v="1123"/>
    </i>
    <i>
      <x v="2532"/>
    </i>
    <i r="1">
      <x v="1199"/>
    </i>
    <i>
      <x v="2469"/>
    </i>
    <i r="1">
      <x v="1490"/>
    </i>
    <i>
      <x v="2881"/>
    </i>
    <i r="1">
      <x v="15"/>
    </i>
    <i>
      <x v="2708"/>
    </i>
    <i r="1">
      <x v="2416"/>
    </i>
    <i>
      <x v="2883"/>
    </i>
    <i r="1">
      <x v="2734"/>
    </i>
    <i>
      <x v="2470"/>
    </i>
    <i r="1">
      <x v="1864"/>
    </i>
    <i>
      <x v="2885"/>
    </i>
    <i r="1">
      <x v="919"/>
    </i>
    <i>
      <x v="2348"/>
    </i>
    <i r="1">
      <x v="800"/>
    </i>
    <i>
      <x v="2887"/>
    </i>
    <i r="1">
      <x v="2367"/>
    </i>
    <i>
      <x v="2186"/>
    </i>
    <i r="1">
      <x v="2407"/>
    </i>
    <i>
      <x v="2889"/>
    </i>
    <i r="1">
      <x v="925"/>
    </i>
    <i>
      <x v="2387"/>
    </i>
    <i r="1">
      <x v="146"/>
    </i>
    <i>
      <x v="2891"/>
    </i>
    <i r="1">
      <x v="2735"/>
    </i>
    <i>
      <x v="2388"/>
    </i>
    <i r="1">
      <x v="1664"/>
    </i>
    <i>
      <x v="2893"/>
    </i>
    <i r="1">
      <x v="2539"/>
    </i>
    <i>
      <x v="2192"/>
    </i>
    <i r="1">
      <x v="276"/>
    </i>
    <i>
      <x v="2895"/>
    </i>
    <i r="1">
      <x v="1084"/>
    </i>
    <i>
      <x v="2363"/>
    </i>
    <i r="1">
      <x v="1631"/>
    </i>
    <i>
      <x v="2897"/>
    </i>
    <i r="1">
      <x v="2744"/>
    </i>
    <i>
      <x v="2716"/>
    </i>
    <i r="1">
      <x v="1300"/>
    </i>
    <i>
      <x v="2537"/>
    </i>
    <i r="1">
      <x v="1815"/>
    </i>
    <i>
      <x v="2717"/>
    </i>
    <i r="1">
      <x v="929"/>
    </i>
    <i>
      <x v="2346"/>
    </i>
    <i r="1">
      <x v="2402"/>
    </i>
    <i>
      <x v="2623"/>
    </i>
    <i r="1">
      <x v="1258"/>
    </i>
    <i>
      <x v="2624"/>
    </i>
    <i r="1">
      <x v="2468"/>
    </i>
    <i>
      <x v="2570"/>
    </i>
    <i r="1">
      <x v="180"/>
    </i>
    <i>
      <x v="2905"/>
    </i>
    <i r="1">
      <x v="2331"/>
    </i>
    <i>
      <x v="2542"/>
    </i>
    <i r="1">
      <x v="2549"/>
    </i>
    <i>
      <x v="2181"/>
    </i>
    <i r="1">
      <x v="991"/>
    </i>
    <i>
      <x v="2543"/>
    </i>
    <i r="1">
      <x v="1093"/>
    </i>
    <i>
      <x v="1581"/>
    </i>
    <i r="1">
      <x v="1296"/>
    </i>
    <i>
      <x v="1984"/>
    </i>
    <i r="1">
      <x v="2140"/>
    </i>
    <i>
      <x v="2112"/>
    </i>
    <i r="1">
      <x v="470"/>
    </i>
    <i>
      <x v="1794"/>
    </i>
    <i r="1">
      <x v="2313"/>
    </i>
    <i>
      <x v="2016"/>
    </i>
    <i r="1">
      <x v="314"/>
    </i>
    <i>
      <x v="1795"/>
    </i>
    <i r="1">
      <x v="1163"/>
    </i>
    <i>
      <x v="2080"/>
    </i>
    <i r="1">
      <x v="2102"/>
    </i>
    <i>
      <x v="1526"/>
    </i>
    <i r="1">
      <x v="1215"/>
    </i>
    <i>
      <x v="1776"/>
    </i>
    <i r="1">
      <x v="1207"/>
    </i>
    <i>
      <x v="1797"/>
    </i>
    <i r="1">
      <x v="2712"/>
    </i>
    <i>
      <x v="1480"/>
    </i>
    <i r="1">
      <x v="2117"/>
    </i>
    <i>
      <x v="1798"/>
    </i>
    <i r="1">
      <x v="1724"/>
    </i>
    <i>
      <x v="2032"/>
    </i>
    <i r="1">
      <x v="1966"/>
    </i>
    <i>
      <x v="1527"/>
    </i>
    <i r="1">
      <x v="2517"/>
    </i>
    <i>
      <x v="2064"/>
    </i>
    <i r="1">
      <x v="1428"/>
    </i>
    <i>
      <x v="1611"/>
    </i>
    <i r="1">
      <x v="829"/>
    </i>
    <i>
      <x v="1748"/>
    </i>
    <i r="1">
      <x v="1873"/>
    </i>
    <i>
      <x v="1528"/>
    </i>
    <i r="1">
      <x v="930"/>
    </i>
    <i>
      <x v="1764"/>
    </i>
    <i r="1">
      <x v="1449"/>
    </i>
    <i>
      <x v="1802"/>
    </i>
    <i r="1">
      <x v="2128"/>
    </i>
    <i>
      <x v="2160"/>
    </i>
    <i r="1">
      <x v="929"/>
    </i>
    <i>
      <x v="1803"/>
    </i>
    <i r="1">
      <x v="1139"/>
    </i>
    <i>
      <x v="1992"/>
    </i>
    <i r="1">
      <x v="766"/>
    </i>
    <i>
      <x v="1613"/>
    </i>
    <i r="1">
      <x v="347"/>
    </i>
    <i>
      <x v="2008"/>
    </i>
    <i r="1">
      <x v="2523"/>
    </i>
    <i>
      <x v="1614"/>
    </i>
    <i r="1">
      <x v="1264"/>
    </i>
    <i>
      <x v="1715"/>
    </i>
    <i r="1">
      <x v="823"/>
    </i>
    <i>
      <x v="1615"/>
    </i>
    <i r="1">
      <x v="830"/>
    </i>
    <i>
      <x v="1578"/>
    </i>
    <i r="1">
      <x v="924"/>
    </i>
    <i>
      <x v="1807"/>
    </i>
    <i r="1">
      <x v="943"/>
    </i>
    <i>
      <x v="2056"/>
    </i>
    <i r="1">
      <x v="1390"/>
    </i>
    <i>
      <x v="1808"/>
    </i>
    <i r="1">
      <x v="1734"/>
    </i>
    <i>
      <x v="2072"/>
    </i>
    <i r="1">
      <x v="2085"/>
    </i>
    <i>
      <x v="1616"/>
    </i>
    <i r="1">
      <x v="1672"/>
    </i>
    <i>
      <x v="1744"/>
    </i>
    <i r="1">
      <x v="1620"/>
    </i>
    <i>
      <x v="1617"/>
    </i>
    <i r="1">
      <x v="1687"/>
    </i>
    <i>
      <x v="1483"/>
    </i>
    <i r="1">
      <x v="680"/>
    </i>
    <i>
      <x v="1618"/>
    </i>
    <i r="1">
      <x v="2411"/>
    </i>
    <i>
      <x v="1759"/>
    </i>
    <i r="1">
      <x v="2649"/>
    </i>
    <i>
      <x v="1812"/>
    </i>
    <i r="1">
      <x v="388"/>
    </i>
    <i>
      <x v="1771"/>
    </i>
    <i r="1">
      <x v="1074"/>
    </i>
    <i>
      <x v="1813"/>
    </i>
    <i r="1">
      <x v="541"/>
    </i>
    <i>
      <x v="1781"/>
    </i>
    <i r="1">
      <x v="1337"/>
    </i>
    <i>
      <x v="1489"/>
    </i>
    <i r="1">
      <x v="876"/>
    </i>
    <i>
      <x v="1789"/>
    </i>
    <i r="1">
      <x v="418"/>
    </i>
    <i>
      <x v="1620"/>
    </i>
    <i r="1">
      <x v="2660"/>
    </i>
    <i>
      <x v="1988"/>
    </i>
    <i r="1">
      <x v="2457"/>
    </i>
    <i>
      <x v="2179"/>
    </i>
    <i r="1">
      <x v="455"/>
    </i>
    <i>
      <x v="1703"/>
    </i>
    <i r="1">
      <x v="130"/>
    </i>
    <i>
      <x v="1454"/>
    </i>
    <i r="1">
      <x v="2633"/>
    </i>
    <i>
      <x v="1708"/>
    </i>
    <i r="1">
      <x v="931"/>
    </i>
    <i>
      <x v="1490"/>
    </i>
    <i r="1">
      <x v="1329"/>
    </i>
    <i>
      <x v="1572"/>
    </i>
    <i r="1">
      <x v="508"/>
    </i>
    <i>
      <x v="1531"/>
    </i>
    <i r="1">
      <x v="2413"/>
    </i>
    <i>
      <x v="2020"/>
    </i>
    <i r="1">
      <x v="580"/>
    </i>
    <i>
      <x v="1820"/>
    </i>
    <i r="1">
      <x v="1386"/>
    </i>
    <i>
      <x v="2028"/>
    </i>
    <i r="1">
      <x v="1466"/>
    </i>
    <i>
      <x v="1821"/>
    </i>
    <i r="1">
      <x v="841"/>
    </i>
    <i>
      <x v="1723"/>
    </i>
    <i r="1">
      <x v="12"/>
    </i>
    <i>
      <x v="1822"/>
    </i>
    <i r="1">
      <x v="1519"/>
    </i>
    <i>
      <x v="2044"/>
    </i>
    <i r="1">
      <x v="941"/>
    </i>
    <i>
      <x v="1823"/>
    </i>
    <i r="1">
      <x v="1786"/>
    </i>
    <i>
      <x v="1731"/>
    </i>
    <i r="1">
      <x v="1578"/>
    </i>
    <i>
      <x v="1824"/>
    </i>
    <i r="1">
      <x v="1344"/>
    </i>
    <i>
      <x v="2060"/>
    </i>
    <i r="1">
      <x v="816"/>
    </i>
    <i>
      <x v="1825"/>
    </i>
    <i r="1">
      <x v="1440"/>
    </i>
    <i>
      <x v="1585"/>
    </i>
    <i r="1">
      <x v="2577"/>
    </i>
    <i>
      <x v="1826"/>
    </i>
    <i r="1">
      <x v="93"/>
    </i>
    <i>
      <x v="2076"/>
    </i>
    <i r="1">
      <x v="960"/>
    </i>
    <i>
      <x v="1623"/>
    </i>
    <i r="1">
      <x v="518"/>
    </i>
    <i>
      <x v="1588"/>
    </i>
    <i r="1">
      <x v="1105"/>
    </i>
    <i>
      <x v="1828"/>
    </i>
    <i r="1">
      <x v="2295"/>
    </i>
    <i>
      <x v="2092"/>
    </i>
    <i r="1">
      <x v="2042"/>
    </i>
    <i>
      <x v="1829"/>
    </i>
    <i r="1">
      <x v="628"/>
    </i>
    <i>
      <x v="1750"/>
    </i>
    <i r="1">
      <x v="2272"/>
    </i>
    <i>
      <x v="1624"/>
    </i>
    <i r="1">
      <x v="787"/>
    </i>
    <i>
      <x v="2108"/>
    </i>
    <i r="1">
      <x v="1562"/>
    </i>
    <i>
      <x v="1625"/>
    </i>
    <i r="1">
      <x v="837"/>
    </i>
    <i>
      <x v="1757"/>
    </i>
    <i r="1">
      <x v="1540"/>
    </i>
    <i>
      <x v="1832"/>
    </i>
    <i r="1">
      <x v="188"/>
    </i>
    <i>
      <x v="2124"/>
    </i>
    <i r="1">
      <x v="1280"/>
    </i>
    <i>
      <x v="1833"/>
    </i>
    <i r="1">
      <x v="1923"/>
    </i>
    <i>
      <x v="1767"/>
    </i>
    <i r="1">
      <x v="2203"/>
    </i>
    <i>
      <x v="1626"/>
    </i>
    <i r="1">
      <x v="2103"/>
    </i>
    <i>
      <x v="1774"/>
    </i>
    <i r="1">
      <x v="524"/>
    </i>
    <i>
      <x v="1532"/>
    </i>
    <i r="1">
      <x v="1293"/>
    </i>
    <i>
      <x v="2148"/>
    </i>
    <i r="1">
      <x v="2671"/>
    </i>
    <i>
      <x v="1836"/>
    </i>
    <i r="1">
      <x v="1765"/>
    </i>
    <i>
      <x v="1782"/>
    </i>
    <i r="1">
      <x v="138"/>
    </i>
    <i>
      <x v="1837"/>
    </i>
    <i r="1">
      <x v="1162"/>
    </i>
    <i>
      <x v="2164"/>
    </i>
    <i r="1">
      <x v="1409"/>
    </i>
    <i>
      <x v="1838"/>
    </i>
    <i r="1">
      <x v="2244"/>
    </i>
    <i>
      <x v="1525"/>
    </i>
    <i r="1">
      <x v="1916"/>
    </i>
    <i>
      <x v="1839"/>
    </i>
    <i r="1">
      <x v="2706"/>
    </i>
    <i>
      <x v="1700"/>
    </i>
    <i r="1">
      <x v="2322"/>
    </i>
    <i>
      <x v="1533"/>
    </i>
    <i r="1">
      <x v="1958"/>
    </i>
    <i>
      <x v="1990"/>
    </i>
    <i r="1">
      <x v="1182"/>
    </i>
    <i>
      <x v="1841"/>
    </i>
    <i r="1">
      <x v="2266"/>
    </i>
    <i>
      <x v="1994"/>
    </i>
    <i r="1">
      <x v="949"/>
    </i>
    <i>
      <x v="1491"/>
    </i>
    <i r="1">
      <x v="1731"/>
    </i>
    <i>
      <x v="1705"/>
    </i>
    <i r="1">
      <x v="1632"/>
    </i>
    <i>
      <x v="1843"/>
    </i>
    <i r="1">
      <x v="1744"/>
    </i>
    <i>
      <x v="2002"/>
    </i>
    <i r="1">
      <x v="1134"/>
    </i>
    <i>
      <x v="1844"/>
    </i>
    <i r="1">
      <x v="1532"/>
    </i>
    <i>
      <x v="2006"/>
    </i>
    <i r="1">
      <x v="1074"/>
    </i>
    <i>
      <x v="1845"/>
    </i>
    <i r="1">
      <x v="2179"/>
    </i>
    <i>
      <x v="1509"/>
    </i>
    <i r="1">
      <x v="1183"/>
    </i>
    <i>
      <x v="1846"/>
    </i>
    <i r="1">
      <x v="1037"/>
    </i>
    <i>
      <x v="1713"/>
    </i>
    <i r="1">
      <x v="1413"/>
    </i>
    <i>
      <x v="1847"/>
    </i>
    <i r="1">
      <x v="1696"/>
    </i>
    <i>
      <x v="2018"/>
    </i>
    <i r="1">
      <x v="749"/>
    </i>
    <i>
      <x v="1848"/>
    </i>
    <i r="1">
      <x v="2742"/>
    </i>
    <i>
      <x v="2022"/>
    </i>
    <i r="1">
      <x v="1058"/>
    </i>
    <i>
      <x v="1849"/>
    </i>
    <i r="1">
      <x v="1880"/>
    </i>
    <i>
      <x v="2026"/>
    </i>
    <i r="1">
      <x v="360"/>
    </i>
    <i>
      <x v="1850"/>
    </i>
    <i r="1">
      <x v="2759"/>
    </i>
    <i>
      <x v="1512"/>
    </i>
    <i r="1">
      <x v="1218"/>
    </i>
    <i>
      <x v="1466"/>
    </i>
    <i r="1">
      <x v="1988"/>
    </i>
    <i>
      <x v="1721"/>
    </i>
    <i r="1">
      <x v="1407"/>
    </i>
    <i>
      <x v="1631"/>
    </i>
    <i r="1">
      <x v="1147"/>
    </i>
    <i>
      <x v="2038"/>
    </i>
    <i r="1">
      <x v="32"/>
    </i>
    <i>
      <x v="1632"/>
    </i>
    <i r="1">
      <x v="494"/>
    </i>
    <i>
      <x v="2042"/>
    </i>
    <i r="1">
      <x v="1281"/>
    </i>
    <i>
      <x v="1633"/>
    </i>
    <i r="1">
      <x v="2562"/>
    </i>
    <i>
      <x v="1514"/>
    </i>
    <i r="1">
      <x v="1139"/>
    </i>
    <i>
      <x v="1536"/>
    </i>
    <i r="1">
      <x v="2639"/>
    </i>
    <i>
      <x v="1730"/>
    </i>
    <i r="1">
      <x v="1373"/>
    </i>
    <i>
      <x v="1856"/>
    </i>
    <i r="1">
      <x v="1797"/>
    </i>
    <i>
      <x v="1582"/>
    </i>
    <i r="1">
      <x v="2241"/>
    </i>
    <i>
      <x v="1857"/>
    </i>
    <i r="1">
      <x v="2323"/>
    </i>
    <i>
      <x v="2058"/>
    </i>
    <i r="1">
      <x v="1706"/>
    </i>
    <i>
      <x v="1858"/>
    </i>
    <i r="1">
      <x v="450"/>
    </i>
    <i>
      <x v="2062"/>
    </i>
    <i r="1">
      <x v="2220"/>
    </i>
    <i>
      <x v="1537"/>
    </i>
    <i r="1">
      <x v="2199"/>
    </i>
    <i>
      <x v="2066"/>
    </i>
    <i r="1">
      <x v="749"/>
    </i>
    <i>
      <x v="1860"/>
    </i>
    <i r="1">
      <x v="2304"/>
    </i>
    <i>
      <x v="2070"/>
    </i>
    <i r="1">
      <x v="139"/>
    </i>
    <i>
      <x v="1861"/>
    </i>
    <i r="1">
      <x v="1134"/>
    </i>
    <i>
      <x v="1739"/>
    </i>
    <i r="1">
      <x v="2252"/>
    </i>
    <i>
      <x v="1862"/>
    </i>
    <i r="1">
      <x v="2591"/>
    </i>
    <i>
      <x v="1587"/>
    </i>
    <i r="1">
      <x v="438"/>
    </i>
    <i>
      <x v="1863"/>
    </i>
    <i r="1">
      <x v="469"/>
    </i>
    <i>
      <x v="1741"/>
    </i>
    <i r="1">
      <x v="87"/>
    </i>
    <i>
      <x v="1864"/>
    </i>
    <i r="1">
      <x v="775"/>
    </i>
    <i>
      <x v="2086"/>
    </i>
    <i r="1">
      <x v="1861"/>
    </i>
    <i>
      <x v="1865"/>
    </i>
    <i r="1">
      <x v="1500"/>
    </i>
    <i>
      <x v="2090"/>
    </i>
    <i r="1">
      <x v="19"/>
    </i>
    <i>
      <x v="1538"/>
    </i>
    <i r="1">
      <x v="452"/>
    </i>
    <i>
      <x v="2094"/>
    </i>
    <i r="1">
      <x v="1929"/>
    </i>
    <i>
      <x v="1867"/>
    </i>
    <i r="1">
      <x v="2100"/>
    </i>
    <i>
      <x v="2098"/>
    </i>
    <i r="1">
      <x v="2156"/>
    </i>
    <i>
      <x v="1637"/>
    </i>
    <i r="1">
      <x v="238"/>
    </i>
    <i>
      <x v="2102"/>
    </i>
    <i r="1">
      <x v="946"/>
    </i>
    <i>
      <x v="1869"/>
    </i>
    <i r="1">
      <x v="2071"/>
    </i>
    <i>
      <x v="2106"/>
    </i>
    <i r="1">
      <x v="2696"/>
    </i>
    <i>
      <x v="1870"/>
    </i>
    <i r="1">
      <x v="909"/>
    </i>
    <i>
      <x v="1754"/>
    </i>
    <i r="1">
      <x v="1002"/>
    </i>
    <i>
      <x v="1638"/>
    </i>
    <i r="1">
      <x v="2472"/>
    </i>
    <i>
      <x v="2114"/>
    </i>
    <i r="1">
      <x v="1131"/>
    </i>
    <i>
      <x v="1639"/>
    </i>
    <i r="1">
      <x v="388"/>
    </i>
    <i>
      <x v="2118"/>
    </i>
    <i r="1">
      <x v="2523"/>
    </i>
    <i>
      <x v="1873"/>
    </i>
    <i r="1">
      <x v="1592"/>
    </i>
    <i>
      <x v="1520"/>
    </i>
    <i r="1">
      <x v="486"/>
    </i>
    <i>
      <x v="1539"/>
    </i>
    <i r="1">
      <x v="2284"/>
    </i>
    <i>
      <x v="1763"/>
    </i>
    <i r="1">
      <x v="1830"/>
    </i>
    <i>
      <x v="1875"/>
    </i>
    <i r="1">
      <x v="2139"/>
    </i>
    <i>
      <x v="2130"/>
    </i>
    <i r="1">
      <x v="2596"/>
    </i>
    <i>
      <x v="1876"/>
    </i>
    <i r="1">
      <x v="2391"/>
    </i>
    <i>
      <x v="1595"/>
    </i>
    <i r="1">
      <x v="1509"/>
    </i>
    <i>
      <x v="1641"/>
    </i>
    <i r="1">
      <x v="2565"/>
    </i>
    <i>
      <x v="1772"/>
    </i>
    <i r="1">
      <x v="2630"/>
    </i>
    <i>
      <x v="1540"/>
    </i>
    <i r="1">
      <x v="1570"/>
    </i>
    <i>
      <x v="2142"/>
    </i>
    <i r="1">
      <x v="521"/>
    </i>
    <i>
      <x v="1643"/>
    </i>
    <i r="1">
      <x v="2120"/>
    </i>
    <i>
      <x v="2146"/>
    </i>
    <i r="1">
      <x v="1436"/>
    </i>
    <i>
      <x v="1541"/>
    </i>
    <i r="1">
      <x v="1393"/>
    </i>
    <i>
      <x v="2150"/>
    </i>
    <i r="1">
      <x v="330"/>
    </i>
    <i>
      <x v="1645"/>
    </i>
    <i r="1">
      <x v="1773"/>
    </i>
    <i>
      <x v="2154"/>
    </i>
    <i r="1">
      <x v="1421"/>
    </i>
    <i>
      <x v="1646"/>
    </i>
    <i r="1">
      <x v="1299"/>
    </i>
    <i>
      <x v="1603"/>
    </i>
    <i r="1">
      <x v="2155"/>
    </i>
    <i>
      <x v="1472"/>
    </i>
    <i r="1">
      <x v="1317"/>
    </i>
    <i>
      <x v="1786"/>
    </i>
    <i r="1">
      <x v="1868"/>
    </i>
    <i>
      <x v="1884"/>
    </i>
    <i r="1">
      <x v="2441"/>
    </i>
    <i>
      <x v="1788"/>
    </i>
    <i r="1">
      <x v="1716"/>
    </i>
    <i>
      <x v="1885"/>
    </i>
    <i r="1">
      <x v="1212"/>
    </i>
    <i>
      <x v="2170"/>
    </i>
    <i r="1">
      <x v="1861"/>
    </i>
    <i>
      <x v="1886"/>
    </i>
    <i r="1">
      <x v="435"/>
    </i>
    <i>
      <x v="2174"/>
    </i>
    <i r="1">
      <x v="118"/>
    </i>
    <i>
      <x v="1887"/>
    </i>
    <i r="1">
      <x v="873"/>
    </i>
    <i>
      <x v="1985"/>
    </i>
    <i r="1">
      <x v="674"/>
    </i>
    <i>
      <x v="1648"/>
    </i>
    <i r="1">
      <x v="503"/>
    </i>
    <i>
      <x v="1987"/>
    </i>
    <i r="1">
      <x v="1247"/>
    </i>
    <i>
      <x v="1889"/>
    </i>
    <i r="1">
      <x v="991"/>
    </i>
    <i>
      <x v="1989"/>
    </i>
    <i r="1">
      <x v="1683"/>
    </i>
    <i>
      <x v="1890"/>
    </i>
    <i r="1">
      <x v="476"/>
    </i>
    <i>
      <x v="1701"/>
    </i>
    <i r="1">
      <x v="1348"/>
    </i>
    <i>
      <x v="1891"/>
    </i>
    <i r="1">
      <x v="2660"/>
    </i>
    <i>
      <x v="1993"/>
    </i>
    <i r="1">
      <x v="1189"/>
    </i>
    <i>
      <x v="1649"/>
    </i>
    <i r="1">
      <x v="772"/>
    </i>
    <i>
      <x v="1702"/>
    </i>
    <i r="1">
      <x v="368"/>
    </i>
    <i>
      <x v="1473"/>
    </i>
    <i r="1">
      <x v="1295"/>
    </i>
    <i>
      <x v="1704"/>
    </i>
    <i r="1">
      <x v="1804"/>
    </i>
    <i>
      <x v="1544"/>
    </i>
    <i r="1">
      <x v="378"/>
    </i>
    <i>
      <x v="1507"/>
    </i>
    <i r="1">
      <x v="848"/>
    </i>
    <i>
      <x v="1895"/>
    </i>
    <i r="1">
      <x v="435"/>
    </i>
    <i>
      <x v="2001"/>
    </i>
    <i r="1">
      <x v="2002"/>
    </i>
    <i>
      <x v="1896"/>
    </i>
    <i r="1">
      <x v="651"/>
    </i>
    <i>
      <x v="2003"/>
    </i>
    <i r="1">
      <x v="2254"/>
    </i>
    <i>
      <x v="1897"/>
    </i>
    <i r="1">
      <x v="2046"/>
    </i>
    <i>
      <x v="2005"/>
    </i>
    <i r="1">
      <x v="2170"/>
    </i>
    <i>
      <x v="1652"/>
    </i>
    <i r="1">
      <x v="2009"/>
    </i>
    <i>
      <x v="2007"/>
    </i>
    <i r="1">
      <x v="1862"/>
    </i>
    <i>
      <x v="1653"/>
    </i>
    <i r="1">
      <x v="1406"/>
    </i>
    <i>
      <x v="1570"/>
    </i>
    <i r="1">
      <x v="400"/>
    </i>
    <i>
      <x v="1900"/>
    </i>
    <i r="1">
      <x v="1421"/>
    </i>
    <i>
      <x v="2011"/>
    </i>
    <i r="1">
      <x v="83"/>
    </i>
    <i>
      <x v="1901"/>
    </i>
    <i r="1">
      <x v="1286"/>
    </i>
    <i>
      <x v="1510"/>
    </i>
    <i r="1">
      <x v="2159"/>
    </i>
    <i>
      <x v="1902"/>
    </i>
    <i r="1">
      <x v="1552"/>
    </i>
    <i>
      <x v="2015"/>
    </i>
    <i r="1">
      <x v="51"/>
    </i>
    <i>
      <x v="1654"/>
    </i>
    <i r="1">
      <x v="2340"/>
    </i>
    <i>
      <x v="2017"/>
    </i>
    <i r="1">
      <x v="2142"/>
    </i>
    <i>
      <x v="1904"/>
    </i>
    <i r="1">
      <x v="81"/>
    </i>
    <i>
      <x v="2019"/>
    </i>
    <i r="1">
      <x v="694"/>
    </i>
    <i>
      <x v="1905"/>
    </i>
    <i r="1">
      <x v="2574"/>
    </i>
    <i>
      <x v="2021"/>
    </i>
    <i r="1">
      <x v="416"/>
    </i>
    <i>
      <x v="1495"/>
    </i>
    <i r="1">
      <x v="652"/>
    </i>
    <i>
      <x v="1714"/>
    </i>
    <i r="1">
      <x v="2403"/>
    </i>
    <i>
      <x v="1907"/>
    </i>
    <i r="1">
      <x v="1261"/>
    </i>
    <i>
      <x v="2025"/>
    </i>
    <i r="1">
      <x v="2635"/>
    </i>
    <i>
      <x v="1908"/>
    </i>
    <i r="1">
      <x v="385"/>
    </i>
    <i>
      <x v="1511"/>
    </i>
    <i r="1">
      <x v="446"/>
    </i>
    <i>
      <x v="1909"/>
    </i>
    <i r="1">
      <x v="675"/>
    </i>
    <i>
      <x v="1717"/>
    </i>
    <i r="1">
      <x v="1086"/>
    </i>
    <i>
      <x v="1910"/>
    </i>
    <i r="1">
      <x v="1490"/>
    </i>
    <i>
      <x v="1481"/>
    </i>
    <i r="1">
      <x v="778"/>
    </i>
    <i>
      <x v="1656"/>
    </i>
    <i r="1">
      <x v="2341"/>
    </i>
    <i>
      <x v="1720"/>
    </i>
    <i r="1">
      <x v="20"/>
    </i>
    <i>
      <x v="1657"/>
    </i>
    <i r="1">
      <x v="763"/>
    </i>
    <i>
      <x v="1577"/>
    </i>
    <i r="1">
      <x v="2706"/>
    </i>
    <i>
      <x v="1658"/>
    </i>
    <i r="1">
      <x v="1155"/>
    </i>
    <i>
      <x v="2037"/>
    </i>
    <i r="1">
      <x v="752"/>
    </i>
    <i>
      <x v="1474"/>
    </i>
    <i r="1">
      <x v="684"/>
    </i>
    <i>
      <x v="1724"/>
    </i>
    <i r="1">
      <x v="188"/>
    </i>
    <i>
      <x v="1547"/>
    </i>
    <i r="1">
      <x v="2300"/>
    </i>
    <i>
      <x v="2041"/>
    </i>
    <i r="1">
      <x v="2477"/>
    </i>
    <i>
      <x v="1548"/>
    </i>
    <i r="1">
      <x v="770"/>
    </i>
    <i>
      <x v="2043"/>
    </i>
    <i r="1">
      <x v="2100"/>
    </i>
    <i>
      <x v="1662"/>
    </i>
    <i r="1">
      <x v="2249"/>
    </i>
    <i>
      <x v="1579"/>
    </i>
    <i r="1">
      <x v="1612"/>
    </i>
    <i>
      <x v="1918"/>
    </i>
    <i r="1">
      <x v="2452"/>
    </i>
    <i>
      <x v="2047"/>
    </i>
    <i r="1">
      <x v="2269"/>
    </i>
    <i>
      <x v="1475"/>
    </i>
    <i r="1">
      <x v="303"/>
    </i>
    <i>
      <x v="1729"/>
    </i>
    <i r="1">
      <x v="1435"/>
    </i>
    <i>
      <x v="1550"/>
    </i>
    <i r="1">
      <x v="1893"/>
    </i>
    <i>
      <x v="2051"/>
    </i>
    <i r="1">
      <x v="1882"/>
    </i>
    <i>
      <x v="1498"/>
    </i>
    <i r="1">
      <x v="2590"/>
    </i>
    <i>
      <x v="1732"/>
    </i>
    <i r="1">
      <x v="2265"/>
    </i>
    <i>
      <x v="1922"/>
    </i>
    <i r="1">
      <x v="2100"/>
    </i>
    <i>
      <x v="1515"/>
    </i>
    <i r="1">
      <x v="849"/>
    </i>
    <i>
      <x v="1666"/>
    </i>
    <i r="1">
      <x v="2698"/>
    </i>
    <i>
      <x v="1735"/>
    </i>
    <i r="1">
      <x v="2592"/>
    </i>
    <i>
      <x v="1552"/>
    </i>
    <i r="1">
      <x v="1571"/>
    </i>
    <i>
      <x v="1584"/>
    </i>
    <i r="1">
      <x v="1030"/>
    </i>
    <i>
      <x v="1925"/>
    </i>
    <i r="1">
      <x v="1883"/>
    </i>
    <i>
      <x v="2061"/>
    </i>
    <i r="1">
      <x v="2404"/>
    </i>
    <i>
      <x v="1553"/>
    </i>
    <i r="1">
      <x v="1837"/>
    </i>
    <i>
      <x v="2063"/>
    </i>
    <i r="1">
      <x v="219"/>
    </i>
    <i>
      <x v="1927"/>
    </i>
    <i r="1">
      <x v="1694"/>
    </i>
    <i>
      <x v="2065"/>
    </i>
    <i r="1">
      <x v="2512"/>
    </i>
    <i>
      <x v="1928"/>
    </i>
    <i r="1">
      <x v="1560"/>
    </i>
    <i>
      <x v="2067"/>
    </i>
    <i r="1">
      <x v="2179"/>
    </i>
    <i>
      <x v="1929"/>
    </i>
    <i r="1">
      <x v="48"/>
    </i>
    <i>
      <x v="2069"/>
    </i>
    <i r="1">
      <x v="1923"/>
    </i>
    <i>
      <x v="1554"/>
    </i>
    <i r="1">
      <x v="2556"/>
    </i>
    <i>
      <x v="2071"/>
    </i>
    <i r="1">
      <x v="43"/>
    </i>
    <i>
      <x v="1670"/>
    </i>
    <i r="1">
      <x v="438"/>
    </i>
    <i>
      <x v="1516"/>
    </i>
    <i r="1">
      <x v="743"/>
    </i>
    <i>
      <x v="1932"/>
    </i>
    <i r="1">
      <x v="555"/>
    </i>
    <i>
      <x v="2075"/>
    </i>
    <i r="1">
      <x v="1693"/>
    </i>
    <i>
      <x v="1463"/>
    </i>
    <i r="1">
      <x v="695"/>
    </i>
    <i>
      <x v="2077"/>
    </i>
    <i r="1">
      <x v="2392"/>
    </i>
    <i>
      <x v="1672"/>
    </i>
    <i r="1">
      <x v="955"/>
    </i>
    <i>
      <x v="2079"/>
    </i>
    <i r="1">
      <x v="1377"/>
    </i>
    <i>
      <x v="1673"/>
    </i>
    <i r="1">
      <x v="2659"/>
    </i>
    <i>
      <x v="2081"/>
    </i>
    <i r="1">
      <x v="2023"/>
    </i>
    <i>
      <x v="1936"/>
    </i>
    <i r="1">
      <x v="2258"/>
    </i>
    <i>
      <x v="2083"/>
    </i>
    <i r="1">
      <x v="1572"/>
    </i>
    <i>
      <x v="1937"/>
    </i>
    <i r="1">
      <x v="1349"/>
    </i>
    <i>
      <x v="1743"/>
    </i>
    <i r="1">
      <x v="991"/>
    </i>
    <i>
      <x v="1500"/>
    </i>
    <i r="1">
      <x v="1341"/>
    </i>
    <i>
      <x v="2087"/>
    </i>
    <i r="1">
      <x v="95"/>
    </i>
    <i>
      <x v="1501"/>
    </i>
    <i r="1">
      <x v="2665"/>
    </i>
    <i>
      <x v="1745"/>
    </i>
    <i r="1">
      <x v="1741"/>
    </i>
    <i>
      <x v="1940"/>
    </i>
    <i r="1">
      <x v="1504"/>
    </i>
    <i>
      <x v="2091"/>
    </i>
    <i r="1">
      <x v="284"/>
    </i>
    <i>
      <x v="1558"/>
    </i>
    <i r="1">
      <x v="926"/>
    </i>
    <i>
      <x v="1456"/>
    </i>
    <i r="1">
      <x v="1910"/>
    </i>
    <i>
      <x v="1942"/>
    </i>
    <i r="1">
      <x v="1350"/>
    </i>
    <i>
      <x v="1747"/>
    </i>
    <i r="1">
      <x v="2212"/>
    </i>
    <i>
      <x v="1677"/>
    </i>
    <i r="1">
      <x v="1022"/>
    </i>
    <i>
      <x v="2097"/>
    </i>
    <i r="1">
      <x v="1316"/>
    </i>
    <i>
      <x v="1678"/>
    </i>
    <i r="1">
      <x v="713"/>
    </i>
    <i>
      <x v="1749"/>
    </i>
    <i r="1">
      <x v="1655"/>
    </i>
    <i>
      <x v="1679"/>
    </i>
    <i r="1">
      <x v="1116"/>
    </i>
    <i>
      <x v="2101"/>
    </i>
    <i r="1">
      <x v="2529"/>
    </i>
    <i>
      <x v="1946"/>
    </i>
    <i r="1">
      <x v="2194"/>
    </i>
    <i>
      <x v="1751"/>
    </i>
    <i r="1">
      <x v="516"/>
    </i>
    <i>
      <x v="1680"/>
    </i>
    <i r="1">
      <x v="1160"/>
    </i>
    <i>
      <x v="1484"/>
    </i>
    <i r="1">
      <x v="1719"/>
    </i>
    <i>
      <x v="1681"/>
    </i>
    <i r="1">
      <x v="698"/>
    </i>
    <i>
      <x v="2107"/>
    </i>
    <i r="1">
      <x v="687"/>
    </i>
    <i>
      <x v="1682"/>
    </i>
    <i r="1">
      <x v="238"/>
    </i>
    <i>
      <x v="2109"/>
    </i>
    <i r="1">
      <x v="1208"/>
    </i>
    <i>
      <x v="1683"/>
    </i>
    <i r="1">
      <x v="244"/>
    </i>
    <i>
      <x v="1755"/>
    </i>
    <i r="1">
      <x v="116"/>
    </i>
    <i>
      <x v="1951"/>
    </i>
    <i r="1">
      <x v="1792"/>
    </i>
    <i>
      <x v="1756"/>
    </i>
    <i r="1">
      <x v="2305"/>
    </i>
    <i>
      <x v="1684"/>
    </i>
    <i r="1">
      <x v="1881"/>
    </i>
    <i>
      <x v="2115"/>
    </i>
    <i r="1">
      <x v="2253"/>
    </i>
    <i>
      <x v="1477"/>
    </i>
    <i r="1">
      <x v="2357"/>
    </i>
    <i>
      <x v="2117"/>
    </i>
    <i r="1">
      <x v="410"/>
    </i>
    <i>
      <x v="1686"/>
    </i>
    <i r="1">
      <x v="1347"/>
    </i>
    <i>
      <x v="1758"/>
    </i>
    <i r="1">
      <x v="957"/>
    </i>
    <i>
      <x v="1955"/>
    </i>
    <i r="1">
      <x v="388"/>
    </i>
    <i>
      <x v="1592"/>
    </i>
    <i r="1">
      <x v="2007"/>
    </i>
    <i>
      <x v="1956"/>
    </i>
    <i r="1">
      <x v="60"/>
    </i>
    <i>
      <x v="1485"/>
    </i>
    <i r="1">
      <x v="640"/>
    </i>
    <i>
      <x v="1478"/>
    </i>
    <i r="1">
      <x v="1329"/>
    </i>
    <i>
      <x v="2125"/>
    </i>
    <i r="1">
      <x v="1233"/>
    </i>
    <i>
      <x v="1688"/>
    </i>
    <i r="1">
      <x v="166"/>
    </i>
    <i>
      <x v="2127"/>
    </i>
    <i r="1">
      <x v="2015"/>
    </i>
    <i>
      <x v="1561"/>
    </i>
    <i r="1">
      <x v="2506"/>
    </i>
    <i>
      <x v="1765"/>
    </i>
    <i r="1">
      <x v="277"/>
    </i>
    <i>
      <x v="1690"/>
    </i>
    <i r="1">
      <x v="2709"/>
    </i>
    <i>
      <x v="1766"/>
    </i>
    <i r="1">
      <x v="2683"/>
    </i>
    <i>
      <x v="1961"/>
    </i>
    <i r="1">
      <x v="2139"/>
    </i>
    <i>
      <x v="1768"/>
    </i>
    <i r="1">
      <x v="2270"/>
    </i>
    <i>
      <x v="1962"/>
    </i>
    <i r="1">
      <x v="225"/>
    </i>
    <i>
      <x v="1486"/>
    </i>
    <i r="1">
      <x v="2707"/>
    </i>
    <i>
      <x v="1963"/>
    </i>
    <i r="1">
      <x v="1432"/>
    </i>
    <i>
      <x v="2137"/>
    </i>
    <i r="1">
      <x v="735"/>
    </i>
    <i>
      <x v="1562"/>
    </i>
    <i r="1">
      <x v="2455"/>
    </i>
    <i>
      <x v="1597"/>
    </i>
    <i r="1">
      <x v="1475"/>
    </i>
    <i>
      <x v="1504"/>
    </i>
    <i r="1">
      <x v="183"/>
    </i>
    <i>
      <x v="1598"/>
    </i>
    <i r="1">
      <x v="1453"/>
    </i>
    <i>
      <x v="1966"/>
    </i>
    <i r="1">
      <x v="379"/>
    </i>
    <i>
      <x v="2143"/>
    </i>
    <i r="1">
      <x v="594"/>
    </i>
    <i>
      <x v="1693"/>
    </i>
    <i r="1">
      <x v="427"/>
    </i>
    <i>
      <x v="1777"/>
    </i>
    <i r="1">
      <x v="1181"/>
    </i>
    <i>
      <x v="1968"/>
    </i>
    <i r="1">
      <x v="1275"/>
    </i>
    <i>
      <x v="1470"/>
    </i>
    <i r="1">
      <x v="713"/>
    </i>
    <i>
      <x v="1564"/>
    </i>
    <i r="1">
      <x v="1566"/>
    </i>
    <i>
      <x v="1600"/>
    </i>
    <i r="1">
      <x v="960"/>
    </i>
    <i>
      <x v="1970"/>
    </i>
    <i r="1">
      <x v="1866"/>
    </i>
    <i>
      <x v="1601"/>
    </i>
    <i r="1">
      <x v="1140"/>
    </i>
    <i>
      <x v="1971"/>
    </i>
    <i r="1">
      <x v="1190"/>
    </i>
    <i>
      <x v="2153"/>
    </i>
    <i r="1">
      <x v="2680"/>
    </i>
    <i>
      <x v="1972"/>
    </i>
    <i r="1">
      <x v="499"/>
    </i>
    <i>
      <x v="2155"/>
    </i>
    <i r="1">
      <x v="722"/>
    </i>
    <i>
      <x v="1505"/>
    </i>
    <i r="1">
      <x v="2306"/>
    </i>
    <i>
      <x v="1602"/>
    </i>
    <i r="1">
      <x v="2631"/>
    </i>
    <i>
      <x v="1974"/>
    </i>
    <i r="1">
      <x v="2590"/>
    </i>
    <i>
      <x v="2159"/>
    </i>
    <i r="1">
      <x v="2145"/>
    </i>
    <i>
      <x v="1975"/>
    </i>
    <i r="1">
      <x v="163"/>
    </i>
    <i>
      <x v="1785"/>
    </i>
    <i r="1">
      <x v="438"/>
    </i>
    <i>
      <x v="1976"/>
    </i>
    <i r="1">
      <x v="1727"/>
    </i>
    <i>
      <x v="2163"/>
    </i>
    <i r="1">
      <x v="1330"/>
    </i>
    <i>
      <x v="1696"/>
    </i>
    <i r="1">
      <x v="1631"/>
    </i>
    <i>
      <x v="1488"/>
    </i>
    <i r="1">
      <x v="492"/>
    </i>
    <i>
      <x v="1457"/>
    </i>
    <i r="1">
      <x v="1201"/>
    </i>
    <i>
      <x v="2167"/>
    </i>
    <i r="1">
      <x v="334"/>
    </i>
    <i>
      <x v="1979"/>
    </i>
    <i r="1">
      <x v="2752"/>
    </i>
    <i>
      <x v="2169"/>
    </i>
    <i r="1">
      <x v="2220"/>
    </i>
    <i>
      <x v="1980"/>
    </i>
    <i r="1">
      <x v="571"/>
    </i>
    <i>
      <x v="1605"/>
    </i>
    <i r="1">
      <x v="1194"/>
    </i>
    <i>
      <x v="1981"/>
    </i>
    <i r="1">
      <x v="1371"/>
    </i>
    <i>
      <x v="1607"/>
    </i>
    <i r="1">
      <x v="225"/>
    </i>
    <i>
      <x v="1698"/>
    </i>
    <i r="1">
      <x v="2083"/>
    </i>
    <i>
      <x v="1608"/>
    </i>
    <i r="1">
      <x v="1959"/>
    </i>
    <i>
      <x v="1567"/>
    </i>
    <i r="1">
      <x v="776"/>
    </i>
    <i>
      <x v="1814"/>
    </i>
    <i r="1">
      <x v="2229"/>
    </i>
    <i>
      <x v="2178"/>
    </i>
    <i r="1">
      <x v="706"/>
    </i>
    <i>
      <x v="1815"/>
    </i>
    <i r="1">
      <x v="1740"/>
    </i>
    <i>
      <x v="2180"/>
    </i>
    <i r="1">
      <x v="380"/>
    </i>
    <i>
      <x v="1816"/>
    </i>
    <i r="1">
      <x v="1061"/>
    </i>
    <i>
      <x v="1817"/>
    </i>
    <i r="1">
      <x v="1794"/>
    </i>
    <i>
      <x v="1336"/>
    </i>
    <i r="1">
      <x v="1220"/>
    </i>
    <i>
      <x v="1272"/>
    </i>
    <i r="1">
      <x v="552"/>
    </i>
    <i>
      <x v="1065"/>
    </i>
    <i r="1">
      <x v="1833"/>
    </i>
    <i>
      <x v="1082"/>
    </i>
    <i r="1">
      <x v="2705"/>
    </i>
    <i>
      <x v="1304"/>
    </i>
    <i r="1">
      <x v="946"/>
    </i>
    <i>
      <x v="1083"/>
    </i>
    <i r="1">
      <x v="2755"/>
    </i>
    <i>
      <x v="1368"/>
    </i>
    <i r="1">
      <x v="2285"/>
    </i>
    <i>
      <x v="824"/>
    </i>
    <i r="1">
      <x v="2245"/>
    </i>
    <i>
      <x v="1432"/>
    </i>
    <i r="1">
      <x v="210"/>
    </i>
    <i>
      <x v="761"/>
    </i>
    <i r="1">
      <x v="596"/>
    </i>
    <i>
      <x v="1288"/>
    </i>
    <i r="1">
      <x v="2611"/>
    </i>
    <i>
      <x v="1086"/>
    </i>
    <i r="1">
      <x v="1395"/>
    </i>
    <i>
      <x v="1320"/>
    </i>
    <i r="1">
      <x v="621"/>
    </i>
    <i>
      <x v="1087"/>
    </i>
    <i r="1">
      <x v="1198"/>
    </i>
    <i>
      <x v="1352"/>
    </i>
    <i r="1">
      <x v="2272"/>
    </i>
    <i>
      <x v="1088"/>
    </i>
    <i r="1">
      <x v="1604"/>
    </i>
    <i>
      <x v="872"/>
    </i>
    <i r="1">
      <x v="1656"/>
    </i>
    <i>
      <x v="1089"/>
    </i>
    <i r="1">
      <x v="1918"/>
    </i>
    <i>
      <x v="1416"/>
    </i>
    <i r="1">
      <x v="1166"/>
    </i>
    <i>
      <x v="727"/>
    </i>
    <i r="1">
      <x v="661"/>
    </i>
    <i>
      <x v="1080"/>
    </i>
    <i r="1">
      <x v="1545"/>
    </i>
    <i>
      <x v="1091"/>
    </i>
    <i r="1">
      <x v="2073"/>
    </i>
    <i>
      <x v="1032"/>
    </i>
    <i r="1">
      <x v="2151"/>
    </i>
    <i>
      <x v="1092"/>
    </i>
    <i r="1">
      <x v="1574"/>
    </i>
    <i>
      <x v="779"/>
    </i>
    <i r="1">
      <x v="702"/>
    </i>
    <i>
      <x v="1093"/>
    </i>
    <i r="1">
      <x v="1608"/>
    </i>
    <i>
      <x v="1312"/>
    </i>
    <i r="1">
      <x v="2170"/>
    </i>
    <i>
      <x v="1094"/>
    </i>
    <i r="1">
      <x v="721"/>
    </i>
    <i>
      <x v="1328"/>
    </i>
    <i r="1">
      <x v="2292"/>
    </i>
    <i>
      <x v="1095"/>
    </i>
    <i r="1">
      <x v="2383"/>
    </i>
    <i>
      <x v="1049"/>
    </i>
    <i r="1">
      <x v="2500"/>
    </i>
    <i>
      <x v="746"/>
    </i>
    <i r="1">
      <x v="129"/>
    </i>
    <i>
      <x v="812"/>
    </i>
    <i r="1">
      <x v="1403"/>
    </i>
    <i>
      <x v="1097"/>
    </i>
    <i r="1">
      <x v="32"/>
    </i>
    <i>
      <x v="935"/>
    </i>
    <i r="1">
      <x v="829"/>
    </i>
    <i>
      <x v="1098"/>
    </i>
    <i r="1">
      <x v="235"/>
    </i>
    <i>
      <x v="977"/>
    </i>
    <i r="1">
      <x v="1508"/>
    </i>
    <i>
      <x v="1099"/>
    </i>
    <i r="1">
      <x v="544"/>
    </i>
    <i>
      <x v="822"/>
    </i>
    <i r="1">
      <x v="662"/>
    </i>
    <i>
      <x v="877"/>
    </i>
    <i r="1">
      <x v="1971"/>
    </i>
    <i>
      <x v="811"/>
    </i>
    <i r="1">
      <x v="2437"/>
    </i>
    <i>
      <x v="878"/>
    </i>
    <i r="1">
      <x v="2464"/>
    </i>
    <i>
      <x v="1440"/>
    </i>
    <i r="1">
      <x v="1298"/>
    </i>
    <i>
      <x v="748"/>
    </i>
    <i r="1">
      <x v="476"/>
    </i>
    <i>
      <x v="818"/>
    </i>
    <i r="1">
      <x v="176"/>
    </i>
    <i>
      <x v="962"/>
    </i>
    <i r="1">
      <x v="1758"/>
    </i>
    <i>
      <x v="1276"/>
    </i>
    <i r="1">
      <x v="1806"/>
    </i>
    <i>
      <x v="850"/>
    </i>
    <i r="1">
      <x v="1929"/>
    </i>
    <i>
      <x v="913"/>
    </i>
    <i r="1">
      <x v="2658"/>
    </i>
    <i>
      <x v="851"/>
    </i>
    <i r="1">
      <x v="835"/>
    </i>
    <i>
      <x v="1036"/>
    </i>
    <i r="1">
      <x v="1579"/>
    </i>
    <i>
      <x v="852"/>
    </i>
    <i r="1">
      <x v="1513"/>
    </i>
    <i>
      <x v="780"/>
    </i>
    <i r="1">
      <x v="225"/>
    </i>
    <i>
      <x v="1107"/>
    </i>
    <i r="1">
      <x v="9"/>
    </i>
    <i>
      <x v="1308"/>
    </i>
    <i r="1">
      <x v="2062"/>
    </i>
    <i>
      <x v="986"/>
    </i>
    <i r="1">
      <x v="2690"/>
    </i>
    <i>
      <x v="1316"/>
    </i>
    <i r="1">
      <x v="947"/>
    </i>
    <i>
      <x v="843"/>
    </i>
    <i r="1">
      <x v="37"/>
    </i>
    <i>
      <x v="870"/>
    </i>
    <i r="1">
      <x v="1564"/>
    </i>
    <i>
      <x v="880"/>
    </i>
    <i r="1">
      <x v="1224"/>
    </i>
    <i>
      <x v="972"/>
    </i>
    <i r="1">
      <x v="574"/>
    </i>
    <i>
      <x v="988"/>
    </i>
    <i r="1">
      <x v="1375"/>
    </i>
    <i>
      <x v="1340"/>
    </i>
    <i r="1">
      <x v="460"/>
    </i>
    <i>
      <x v="989"/>
    </i>
    <i r="1">
      <x v="2031"/>
    </i>
    <i>
      <x v="929"/>
    </i>
    <i r="1">
      <x v="677"/>
    </i>
    <i>
      <x v="1113"/>
    </i>
    <i r="1">
      <x v="449"/>
    </i>
    <i>
      <x v="787"/>
    </i>
    <i r="1">
      <x v="1621"/>
    </i>
    <i>
      <x v="764"/>
    </i>
    <i r="1">
      <x v="681"/>
    </i>
    <i>
      <x v="1364"/>
    </i>
    <i r="1">
      <x v="940"/>
    </i>
    <i>
      <x v="1115"/>
    </i>
    <i r="1">
      <x v="2069"/>
    </i>
    <i>
      <x v="1372"/>
    </i>
    <i r="1">
      <x v="1238"/>
    </i>
    <i>
      <x v="1116"/>
    </i>
    <i r="1">
      <x v="458"/>
    </i>
    <i>
      <x v="792"/>
    </i>
    <i r="1">
      <x v="1301"/>
    </i>
    <i>
      <x v="1117"/>
    </i>
    <i r="1">
      <x v="1457"/>
    </i>
    <i>
      <x v="937"/>
    </i>
    <i r="1">
      <x v="269"/>
    </i>
    <i>
      <x v="1118"/>
    </i>
    <i r="1">
      <x v="465"/>
    </i>
    <i>
      <x v="1396"/>
    </i>
    <i r="1">
      <x v="1134"/>
    </i>
    <i>
      <x v="1119"/>
    </i>
    <i r="1">
      <x v="1384"/>
    </i>
    <i>
      <x v="1067"/>
    </i>
    <i r="1">
      <x v="1916"/>
    </i>
    <i>
      <x v="1120"/>
    </i>
    <i r="1">
      <x v="1118"/>
    </i>
    <i>
      <x v="1070"/>
    </i>
    <i r="1">
      <x v="51"/>
    </i>
    <i>
      <x v="990"/>
    </i>
    <i r="1">
      <x v="1030"/>
    </i>
    <i>
      <x v="1420"/>
    </i>
    <i r="1">
      <x v="1187"/>
    </i>
    <i>
      <x v="1122"/>
    </i>
    <i r="1">
      <x v="117"/>
    </i>
    <i>
      <x v="1076"/>
    </i>
    <i r="1">
      <x v="1326"/>
    </i>
    <i>
      <x v="1123"/>
    </i>
    <i r="1">
      <x v="1026"/>
    </i>
    <i>
      <x v="1436"/>
    </i>
    <i r="1">
      <x v="2326"/>
    </i>
    <i>
      <x v="825"/>
    </i>
    <i r="1">
      <x v="785"/>
    </i>
    <i>
      <x v="807"/>
    </i>
    <i r="1">
      <x v="2312"/>
    </i>
    <i>
      <x v="1125"/>
    </i>
    <i r="1">
      <x v="2402"/>
    </i>
    <i>
      <x v="1025"/>
    </i>
    <i r="1">
      <x v="1826"/>
    </i>
    <i>
      <x v="991"/>
    </i>
    <i r="1">
      <x v="1783"/>
    </i>
    <i>
      <x v="1027"/>
    </i>
    <i r="1">
      <x v="727"/>
    </i>
    <i>
      <x v="1127"/>
    </i>
    <i r="1">
      <x v="1097"/>
    </i>
    <i>
      <x v="1274"/>
    </i>
    <i r="1">
      <x v="1481"/>
    </i>
    <i>
      <x v="992"/>
    </i>
    <i r="1">
      <x v="2504"/>
    </i>
    <i>
      <x v="1278"/>
    </i>
    <i r="1">
      <x v="1463"/>
    </i>
    <i>
      <x v="883"/>
    </i>
    <i r="1">
      <x v="1296"/>
    </i>
    <i>
      <x v="1282"/>
    </i>
    <i r="1">
      <x v="1867"/>
    </i>
    <i>
      <x v="1130"/>
    </i>
    <i r="1">
      <x v="1631"/>
    </i>
    <i>
      <x v="1286"/>
    </i>
    <i r="1">
      <x v="1962"/>
    </i>
    <i>
      <x v="730"/>
    </i>
    <i r="1">
      <x v="2271"/>
    </i>
    <i>
      <x v="1034"/>
    </i>
    <i r="1">
      <x v="935"/>
    </i>
    <i>
      <x v="1132"/>
    </i>
    <i r="1">
      <x v="28"/>
    </i>
    <i>
      <x v="1294"/>
    </i>
    <i r="1">
      <x v="2351"/>
    </i>
    <i>
      <x v="1133"/>
    </i>
    <i r="1">
      <x v="36"/>
    </i>
    <i>
      <x v="916"/>
    </i>
    <i r="1">
      <x v="646"/>
    </i>
    <i>
      <x v="765"/>
    </i>
    <i r="1">
      <x v="798"/>
    </i>
    <i>
      <x v="1302"/>
    </i>
    <i r="1">
      <x v="1856"/>
    </i>
    <i>
      <x v="853"/>
    </i>
    <i r="1">
      <x v="345"/>
    </i>
    <i>
      <x v="971"/>
    </i>
    <i r="1">
      <x v="749"/>
    </i>
    <i>
      <x v="736"/>
    </i>
    <i r="1">
      <x v="239"/>
    </i>
    <i>
      <x v="918"/>
    </i>
    <i r="1">
      <x v="813"/>
    </i>
    <i>
      <x v="1137"/>
    </i>
    <i r="1">
      <x v="2742"/>
    </i>
    <i>
      <x v="920"/>
    </i>
    <i r="1">
      <x v="1122"/>
    </i>
    <i>
      <x v="1138"/>
    </i>
    <i r="1">
      <x v="2300"/>
    </i>
    <i>
      <x v="831"/>
    </i>
    <i r="1">
      <x v="2027"/>
    </i>
    <i>
      <x v="1139"/>
    </i>
    <i r="1">
      <x v="1565"/>
    </i>
    <i>
      <x v="1322"/>
    </i>
    <i r="1">
      <x v="400"/>
    </i>
    <i>
      <x v="996"/>
    </i>
    <i r="1">
      <x v="785"/>
    </i>
    <i>
      <x v="1043"/>
    </i>
    <i r="1">
      <x v="2375"/>
    </i>
    <i>
      <x v="1141"/>
    </i>
    <i r="1">
      <x v="1230"/>
    </i>
    <i>
      <x v="1330"/>
    </i>
    <i r="1">
      <x v="2179"/>
    </i>
    <i>
      <x v="964"/>
    </i>
    <i r="1">
      <x v="2288"/>
    </i>
    <i>
      <x v="1046"/>
    </i>
    <i r="1">
      <x v="198"/>
    </i>
    <i>
      <x v="1143"/>
    </i>
    <i r="1">
      <x v="1050"/>
    </i>
    <i>
      <x v="784"/>
    </i>
    <i r="1">
      <x v="2640"/>
    </i>
    <i>
      <x v="741"/>
    </i>
    <i r="1">
      <x v="961"/>
    </i>
    <i>
      <x v="814"/>
    </i>
    <i r="1">
      <x v="2200"/>
    </i>
    <i>
      <x v="1145"/>
    </i>
    <i r="1">
      <x v="2269"/>
    </i>
    <i>
      <x v="833"/>
    </i>
    <i r="1">
      <x v="1981"/>
    </i>
    <i>
      <x v="766"/>
    </i>
    <i r="1">
      <x v="1677"/>
    </i>
    <i>
      <x v="1350"/>
    </i>
    <i r="1">
      <x v="1511"/>
    </i>
    <i>
      <x v="1147"/>
    </i>
    <i r="1">
      <x v="2647"/>
    </i>
    <i>
      <x v="1354"/>
    </i>
    <i r="1">
      <x v="684"/>
    </i>
    <i>
      <x v="1148"/>
    </i>
    <i r="1">
      <x v="273"/>
    </i>
    <i>
      <x v="758"/>
    </i>
    <i r="1">
      <x v="2430"/>
    </i>
    <i>
      <x v="844"/>
    </i>
    <i r="1">
      <x v="324"/>
    </i>
    <i>
      <x v="1053"/>
    </i>
    <i r="1">
      <x v="91"/>
    </i>
    <i>
      <x v="886"/>
    </i>
    <i r="1">
      <x v="603"/>
    </i>
    <i>
      <x v="1055"/>
    </i>
    <i r="1">
      <x v="662"/>
    </i>
    <i>
      <x v="1151"/>
    </i>
    <i r="1">
      <x v="296"/>
    </i>
    <i>
      <x v="1057"/>
    </i>
    <i r="1">
      <x v="2266"/>
    </i>
    <i>
      <x v="1152"/>
    </i>
    <i r="1">
      <x v="459"/>
    </i>
    <i>
      <x v="1374"/>
    </i>
    <i r="1">
      <x v="239"/>
    </i>
    <i>
      <x v="999"/>
    </i>
    <i r="1">
      <x v="1203"/>
    </i>
    <i>
      <x v="975"/>
    </i>
    <i r="1">
      <x v="620"/>
    </i>
    <i>
      <x v="1154"/>
    </i>
    <i r="1">
      <x v="1058"/>
    </i>
    <i>
      <x v="793"/>
    </i>
    <i r="1">
      <x v="570"/>
    </i>
    <i>
      <x v="1155"/>
    </i>
    <i r="1">
      <x v="2447"/>
    </i>
    <i>
      <x v="936"/>
    </i>
    <i r="1">
      <x v="739"/>
    </i>
    <i>
      <x v="1156"/>
    </i>
    <i r="1">
      <x v="1338"/>
    </i>
    <i>
      <x v="1390"/>
    </i>
    <i r="1">
      <x v="1140"/>
    </i>
    <i>
      <x v="857"/>
    </i>
    <i r="1">
      <x v="2240"/>
    </i>
    <i>
      <x v="939"/>
    </i>
    <i r="1">
      <x v="1952"/>
    </i>
    <i>
      <x v="1158"/>
    </i>
    <i r="1">
      <x v="2051"/>
    </i>
    <i>
      <x v="1064"/>
    </i>
    <i r="1">
      <x v="892"/>
    </i>
    <i>
      <x v="731"/>
    </i>
    <i r="1">
      <x v="1169"/>
    </i>
    <i>
      <x v="838"/>
    </i>
    <i r="1">
      <x v="2607"/>
    </i>
    <i>
      <x v="888"/>
    </i>
    <i r="1">
      <x v="2344"/>
    </i>
    <i>
      <x v="1406"/>
    </i>
    <i r="1">
      <x v="1497"/>
    </i>
    <i>
      <x v="889"/>
    </i>
    <i r="1">
      <x v="2570"/>
    </i>
    <i>
      <x v="799"/>
    </i>
    <i r="1">
      <x v="1579"/>
    </i>
    <i>
      <x v="769"/>
    </i>
    <i r="1">
      <x v="2421"/>
    </i>
    <i>
      <x v="1071"/>
    </i>
    <i r="1">
      <x v="2364"/>
    </i>
    <i>
      <x v="858"/>
    </i>
    <i r="1">
      <x v="1721"/>
    </i>
    <i>
      <x v="1418"/>
    </i>
    <i r="1">
      <x v="1409"/>
    </i>
    <i>
      <x v="1164"/>
    </i>
    <i r="1">
      <x v="519"/>
    </i>
    <i>
      <x v="1422"/>
    </i>
    <i r="1">
      <x v="1096"/>
    </i>
    <i>
      <x v="735"/>
    </i>
    <i r="1">
      <x v="2457"/>
    </i>
    <i>
      <x v="1075"/>
    </i>
    <i r="1">
      <x v="1743"/>
    </i>
    <i>
      <x v="1166"/>
    </i>
    <i r="1">
      <x v="556"/>
    </i>
    <i>
      <x v="745"/>
    </i>
    <i r="1">
      <x v="280"/>
    </i>
    <i>
      <x v="966"/>
    </i>
    <i r="1">
      <x v="1252"/>
    </i>
    <i>
      <x v="1434"/>
    </i>
    <i r="1">
      <x v="2236"/>
    </i>
    <i>
      <x v="770"/>
    </i>
    <i r="1">
      <x v="1286"/>
    </i>
    <i>
      <x v="841"/>
    </i>
    <i r="1">
      <x v="804"/>
    </i>
    <i>
      <x v="1169"/>
    </i>
    <i r="1">
      <x v="694"/>
    </i>
    <i>
      <x v="805"/>
    </i>
    <i r="1">
      <x v="454"/>
    </i>
    <i>
      <x v="1170"/>
    </i>
    <i r="1">
      <x v="923"/>
    </i>
    <i>
      <x v="848"/>
    </i>
    <i r="1">
      <x v="623"/>
    </i>
    <i>
      <x v="891"/>
    </i>
    <i r="1">
      <x v="2401"/>
    </i>
    <i>
      <x v="740"/>
    </i>
    <i r="1">
      <x v="2195"/>
    </i>
    <i>
      <x v="1172"/>
    </i>
    <i r="1">
      <x v="1768"/>
    </i>
    <i>
      <x v="1267"/>
    </i>
    <i r="1">
      <x v="1299"/>
    </i>
    <i>
      <x v="750"/>
    </i>
    <i r="1">
      <x v="84"/>
    </i>
    <i>
      <x v="1269"/>
    </i>
    <i r="1">
      <x v="2662"/>
    </i>
    <i>
      <x v="967"/>
    </i>
    <i r="1">
      <x v="1139"/>
    </i>
    <i>
      <x v="970"/>
    </i>
    <i r="1">
      <x v="2738"/>
    </i>
    <i>
      <x v="1175"/>
    </i>
    <i r="1">
      <x v="2180"/>
    </i>
    <i>
      <x v="1029"/>
    </i>
    <i r="1">
      <x v="2290"/>
    </i>
    <i>
      <x v="737"/>
    </i>
    <i r="1">
      <x v="1489"/>
    </i>
    <i>
      <x v="819"/>
    </i>
    <i r="1">
      <x v="1024"/>
    </i>
    <i>
      <x v="1177"/>
    </i>
    <i r="1">
      <x v="2309"/>
    </i>
    <i>
      <x v="755"/>
    </i>
    <i r="1">
      <x v="455"/>
    </i>
    <i>
      <x v="893"/>
    </i>
    <i r="1">
      <x v="196"/>
    </i>
    <i>
      <x v="912"/>
    </i>
    <i r="1">
      <x v="785"/>
    </i>
    <i>
      <x v="771"/>
    </i>
    <i r="1">
      <x v="1959"/>
    </i>
    <i>
      <x v="1281"/>
    </i>
    <i r="1">
      <x v="2617"/>
    </i>
    <i>
      <x v="1180"/>
    </i>
    <i r="1">
      <x v="740"/>
    </i>
    <i>
      <x v="1283"/>
    </i>
    <i r="1">
      <x v="1890"/>
    </i>
    <i>
      <x v="894"/>
    </i>
    <i r="1">
      <x v="30"/>
    </i>
    <i>
      <x v="1285"/>
    </i>
    <i r="1">
      <x v="679"/>
    </i>
    <i>
      <x v="895"/>
    </i>
    <i r="1">
      <x v="2436"/>
    </i>
    <i>
      <x v="1287"/>
    </i>
    <i r="1">
      <x v="408"/>
    </i>
    <i>
      <x v="1183"/>
    </i>
    <i r="1">
      <x v="2208"/>
    </i>
    <i>
      <x v="1033"/>
    </i>
    <i r="1">
      <x v="2009"/>
    </i>
    <i>
      <x v="1006"/>
    </i>
    <i r="1">
      <x v="897"/>
    </i>
    <i>
      <x v="1035"/>
    </i>
    <i r="1">
      <x v="2230"/>
    </i>
    <i>
      <x v="751"/>
    </i>
    <i r="1">
      <x v="449"/>
    </i>
    <i>
      <x v="1037"/>
    </i>
    <i r="1">
      <x v="1416"/>
    </i>
    <i>
      <x v="1186"/>
    </i>
    <i r="1">
      <x v="378"/>
    </i>
    <i>
      <x v="820"/>
    </i>
    <i r="1">
      <x v="1309"/>
    </i>
    <i>
      <x v="1187"/>
    </i>
    <i r="1">
      <x v="1302"/>
    </i>
    <i>
      <x v="821"/>
    </i>
    <i r="1">
      <x v="1261"/>
    </i>
    <i>
      <x v="1188"/>
    </i>
    <i r="1">
      <x v="170"/>
    </i>
    <i>
      <x v="1299"/>
    </i>
    <i r="1">
      <x v="484"/>
    </i>
    <i>
      <x v="1008"/>
    </i>
    <i r="1">
      <x v="378"/>
    </i>
    <i>
      <x v="1301"/>
    </i>
    <i r="1">
      <x v="1502"/>
    </i>
    <i>
      <x v="896"/>
    </i>
    <i r="1">
      <x v="162"/>
    </i>
    <i>
      <x v="1303"/>
    </i>
    <i r="1">
      <x v="1209"/>
    </i>
    <i>
      <x v="1191"/>
    </i>
    <i r="1">
      <x v="1815"/>
    </i>
    <i>
      <x v="917"/>
    </i>
    <i r="1">
      <x v="1467"/>
    </i>
    <i>
      <x v="772"/>
    </i>
    <i r="1">
      <x v="1558"/>
    </i>
    <i>
      <x v="1307"/>
    </i>
    <i r="1">
      <x v="2211"/>
    </i>
    <i>
      <x v="1193"/>
    </i>
    <i r="1">
      <x v="2564"/>
    </i>
    <i>
      <x v="1309"/>
    </i>
    <i r="1">
      <x v="2160"/>
    </i>
    <i>
      <x v="1194"/>
    </i>
    <i r="1">
      <x v="2251"/>
    </i>
    <i>
      <x v="919"/>
    </i>
    <i r="1">
      <x v="921"/>
    </i>
    <i>
      <x v="1195"/>
    </i>
    <i r="1">
      <x v="2487"/>
    </i>
    <i>
      <x v="1313"/>
    </i>
    <i r="1">
      <x v="1385"/>
    </i>
    <i>
      <x v="1196"/>
    </i>
    <i r="1">
      <x v="2725"/>
    </i>
    <i>
      <x v="1315"/>
    </i>
    <i r="1">
      <x v="1944"/>
    </i>
    <i>
      <x v="827"/>
    </i>
    <i r="1">
      <x v="1756"/>
    </i>
    <i>
      <x v="921"/>
    </i>
    <i r="1">
      <x v="2166"/>
    </i>
    <i>
      <x v="1198"/>
    </i>
    <i r="1">
      <x v="1101"/>
    </i>
    <i>
      <x v="869"/>
    </i>
    <i r="1">
      <x v="2387"/>
    </i>
    <i>
      <x v="1199"/>
    </i>
    <i r="1">
      <x v="2059"/>
    </i>
    <i>
      <x v="1321"/>
    </i>
    <i r="1">
      <x v="1146"/>
    </i>
    <i>
      <x v="1200"/>
    </i>
    <i r="1">
      <x v="2262"/>
    </i>
    <i>
      <x v="923"/>
    </i>
    <i r="1">
      <x v="781"/>
    </i>
    <i>
      <x v="898"/>
    </i>
    <i r="1">
      <x v="922"/>
    </i>
    <i>
      <x v="1325"/>
    </i>
    <i r="1">
      <x v="1074"/>
    </i>
    <i>
      <x v="1202"/>
    </i>
    <i r="1">
      <x v="2618"/>
    </i>
    <i>
      <x v="757"/>
    </i>
    <i r="1">
      <x v="731"/>
    </i>
    <i>
      <x v="738"/>
    </i>
    <i r="1">
      <x v="581"/>
    </i>
    <i>
      <x v="732"/>
    </i>
    <i r="1">
      <x v="2519"/>
    </i>
    <i>
      <x v="1010"/>
    </i>
    <i r="1">
      <x v="502"/>
    </i>
    <i>
      <x v="1331"/>
    </i>
    <i r="1">
      <x v="2268"/>
    </i>
    <i>
      <x v="1453"/>
    </i>
    <i r="1">
      <x v="2479"/>
    </i>
    <i>
      <x v="1333"/>
    </i>
    <i r="1">
      <x v="1672"/>
    </i>
    <i>
      <x v="1206"/>
    </i>
    <i r="1">
      <x v="1922"/>
    </i>
    <i>
      <x v="925"/>
    </i>
    <i r="1">
      <x v="1659"/>
    </i>
    <i>
      <x v="1011"/>
    </i>
    <i r="1">
      <x v="2379"/>
    </i>
    <i>
      <x v="783"/>
    </i>
    <i r="1">
      <x v="2689"/>
    </i>
    <i>
      <x v="1012"/>
    </i>
    <i r="1">
      <x v="455"/>
    </i>
    <i>
      <x v="959"/>
    </i>
    <i r="1">
      <x v="2281"/>
    </i>
    <i>
      <x v="899"/>
    </i>
    <i r="1">
      <x v="2302"/>
    </i>
    <i>
      <x v="1341"/>
    </i>
    <i r="1">
      <x v="473"/>
    </i>
    <i>
      <x v="1210"/>
    </i>
    <i r="1">
      <x v="2186"/>
    </i>
    <i>
      <x v="1343"/>
    </i>
    <i r="1">
      <x v="2167"/>
    </i>
    <i>
      <x v="1211"/>
    </i>
    <i r="1">
      <x v="1259"/>
    </i>
    <i>
      <x v="927"/>
    </i>
    <i r="1">
      <x v="422"/>
    </i>
    <i>
      <x v="1212"/>
    </i>
    <i r="1">
      <x v="2693"/>
    </i>
    <i>
      <x v="1347"/>
    </i>
    <i r="1">
      <x v="1422"/>
    </i>
    <i>
      <x v="775"/>
    </i>
    <i r="1">
      <x v="2538"/>
    </i>
    <i>
      <x v="1050"/>
    </i>
    <i r="1">
      <x v="2459"/>
    </i>
    <i>
      <x v="900"/>
    </i>
    <i r="1">
      <x v="1337"/>
    </i>
    <i>
      <x v="1351"/>
    </i>
    <i r="1">
      <x v="1171"/>
    </i>
    <i>
      <x v="1215"/>
    </i>
    <i r="1">
      <x v="899"/>
    </i>
    <i>
      <x v="786"/>
    </i>
    <i r="1">
      <x v="65"/>
    </i>
    <i>
      <x v="1216"/>
    </i>
    <i r="1">
      <x v="742"/>
    </i>
    <i>
      <x v="1355"/>
    </i>
    <i r="1">
      <x v="1263"/>
    </i>
    <i>
      <x v="1217"/>
    </i>
    <i r="1">
      <x v="1639"/>
    </i>
    <i>
      <x v="1357"/>
    </i>
    <i r="1">
      <x v="1084"/>
    </i>
    <i>
      <x v="845"/>
    </i>
    <i r="1">
      <x v="1505"/>
    </i>
    <i>
      <x v="1359"/>
    </i>
    <i r="1">
      <x v="574"/>
    </i>
    <i>
      <x v="1219"/>
    </i>
    <i r="1">
      <x v="1779"/>
    </i>
    <i>
      <x v="871"/>
    </i>
    <i r="1">
      <x v="1065"/>
    </i>
    <i>
      <x v="1014"/>
    </i>
    <i r="1">
      <x v="1538"/>
    </i>
    <i>
      <x v="788"/>
    </i>
    <i r="1">
      <x v="938"/>
    </i>
    <i>
      <x v="1221"/>
    </i>
    <i r="1">
      <x v="862"/>
    </i>
    <i>
      <x v="1054"/>
    </i>
    <i r="1">
      <x v="274"/>
    </i>
    <i>
      <x v="1222"/>
    </i>
    <i r="1">
      <x v="1134"/>
    </i>
    <i>
      <x v="933"/>
    </i>
    <i r="1">
      <x v="487"/>
    </i>
    <i>
      <x v="1223"/>
    </i>
    <i r="1">
      <x v="775"/>
    </i>
    <i>
      <x v="1056"/>
    </i>
    <i r="1">
      <x v="1101"/>
    </i>
    <i>
      <x v="776"/>
    </i>
    <i r="1">
      <x v="693"/>
    </i>
    <i>
      <x v="790"/>
    </i>
    <i r="1">
      <x v="139"/>
    </i>
    <i>
      <x v="861"/>
    </i>
    <i r="1">
      <x v="1339"/>
    </i>
    <i>
      <x v="837"/>
    </i>
    <i r="1">
      <x v="1665"/>
    </i>
    <i>
      <x v="901"/>
    </i>
    <i r="1">
      <x v="2432"/>
    </i>
    <i>
      <x v="1375"/>
    </i>
    <i r="1">
      <x v="746"/>
    </i>
    <i>
      <x v="862"/>
    </i>
    <i r="1">
      <x v="2102"/>
    </i>
    <i>
      <x v="1058"/>
    </i>
    <i r="1">
      <x v="175"/>
    </i>
    <i>
      <x v="902"/>
    </i>
    <i r="1">
      <x v="1413"/>
    </i>
    <i>
      <x v="791"/>
    </i>
    <i r="1">
      <x v="1904"/>
    </i>
    <i>
      <x v="1017"/>
    </i>
    <i r="1">
      <x v="390"/>
    </i>
    <i>
      <x v="1381"/>
    </i>
    <i r="1">
      <x v="1517"/>
    </i>
    <i>
      <x v="752"/>
    </i>
    <i r="1">
      <x v="1276"/>
    </i>
    <i>
      <x v="1383"/>
    </i>
    <i r="1">
      <x v="2468"/>
    </i>
    <i>
      <x v="828"/>
    </i>
    <i r="1">
      <x v="2468"/>
    </i>
    <i>
      <x v="976"/>
    </i>
    <i r="1">
      <x v="867"/>
    </i>
    <i>
      <x v="1232"/>
    </i>
    <i r="1">
      <x v="549"/>
    </i>
    <i>
      <x v="1387"/>
    </i>
    <i r="1">
      <x v="601"/>
    </i>
    <i>
      <x v="904"/>
    </i>
    <i r="1">
      <x v="639"/>
    </i>
    <i>
      <x v="938"/>
    </i>
    <i r="1">
      <x v="1035"/>
    </i>
    <i>
      <x v="1234"/>
    </i>
    <i r="1">
      <x v="2444"/>
    </i>
    <i>
      <x v="1391"/>
    </i>
    <i r="1">
      <x v="1577"/>
    </i>
    <i>
      <x v="1235"/>
    </i>
    <i r="1">
      <x v="80"/>
    </i>
    <i>
      <x v="1393"/>
    </i>
    <i r="1">
      <x v="699"/>
    </i>
    <i>
      <x v="1236"/>
    </i>
    <i r="1">
      <x v="1466"/>
    </i>
    <i>
      <x v="960"/>
    </i>
    <i r="1">
      <x v="2045"/>
    </i>
    <i>
      <x v="1237"/>
    </i>
    <i r="1">
      <x v="1443"/>
    </i>
    <i>
      <x v="941"/>
    </i>
    <i r="1">
      <x v="1553"/>
    </i>
    <i>
      <x v="817"/>
    </i>
    <i r="1">
      <x v="551"/>
    </i>
    <i>
      <x v="1399"/>
    </i>
    <i r="1">
      <x v="537"/>
    </i>
    <i>
      <x v="1239"/>
    </i>
    <i r="1">
      <x v="224"/>
    </i>
    <i>
      <x v="797"/>
    </i>
    <i r="1">
      <x v="336"/>
    </i>
    <i>
      <x v="1240"/>
    </i>
    <i r="1">
      <x v="833"/>
    </i>
    <i>
      <x v="1066"/>
    </i>
    <i r="1">
      <x v="974"/>
    </i>
    <i>
      <x v="905"/>
    </i>
    <i r="1">
      <x v="2546"/>
    </i>
    <i>
      <x v="944"/>
    </i>
    <i r="1">
      <x v="1029"/>
    </i>
    <i>
      <x v="906"/>
    </i>
    <i r="1">
      <x v="1334"/>
    </i>
    <i>
      <x v="798"/>
    </i>
    <i r="1">
      <x v="1713"/>
    </i>
    <i>
      <x v="829"/>
    </i>
    <i r="1">
      <x v="2159"/>
    </i>
    <i>
      <x v="839"/>
    </i>
    <i r="1">
      <x v="2613"/>
    </i>
    <i>
      <x v="1244"/>
    </i>
    <i r="1">
      <x v="2332"/>
    </i>
    <i>
      <x v="1069"/>
    </i>
    <i r="1">
      <x v="102"/>
    </i>
    <i>
      <x v="1245"/>
    </i>
    <i r="1">
      <x v="1183"/>
    </i>
    <i>
      <x v="947"/>
    </i>
    <i r="1">
      <x v="2261"/>
    </i>
    <i>
      <x v="1246"/>
    </i>
    <i r="1">
      <x v="1300"/>
    </i>
    <i>
      <x v="1415"/>
    </i>
    <i r="1">
      <x v="1474"/>
    </i>
    <i>
      <x v="1020"/>
    </i>
    <i r="1">
      <x v="2205"/>
    </i>
    <i>
      <x v="744"/>
    </i>
    <i r="1">
      <x v="668"/>
    </i>
    <i>
      <x v="1248"/>
    </i>
    <i r="1">
      <x v="139"/>
    </i>
    <i>
      <x v="1072"/>
    </i>
    <i r="1">
      <x v="1820"/>
    </i>
    <i>
      <x v="1249"/>
    </i>
    <i r="1">
      <x v="1641"/>
    </i>
    <i>
      <x v="1421"/>
    </i>
    <i r="1">
      <x v="1470"/>
    </i>
    <i>
      <x v="1250"/>
    </i>
    <i r="1">
      <x v="2337"/>
    </i>
    <i>
      <x v="1073"/>
    </i>
    <i r="1">
      <x v="2459"/>
    </i>
    <i>
      <x v="1251"/>
    </i>
    <i r="1">
      <x v="1296"/>
    </i>
    <i>
      <x v="1074"/>
    </i>
    <i r="1">
      <x v="2278"/>
    </i>
    <i>
      <x v="969"/>
    </i>
    <i r="1">
      <x v="1859"/>
    </i>
    <i>
      <x v="800"/>
    </i>
    <i r="1">
      <x v="183"/>
    </i>
    <i>
      <x v="1253"/>
    </i>
    <i r="1">
      <x v="1851"/>
    </i>
    <i>
      <x v="951"/>
    </i>
    <i r="1">
      <x v="636"/>
    </i>
    <i>
      <x v="1254"/>
    </i>
    <i r="1">
      <x v="1093"/>
    </i>
    <i>
      <x v="1431"/>
    </i>
    <i r="1">
      <x v="2461"/>
    </i>
    <i>
      <x v="1255"/>
    </i>
    <i r="1">
      <x v="1149"/>
    </i>
    <i>
      <x v="953"/>
    </i>
    <i r="1">
      <x v="1036"/>
    </i>
    <i>
      <x v="1256"/>
    </i>
    <i r="1">
      <x v="1239"/>
    </i>
    <i>
      <x v="1435"/>
    </i>
    <i r="1">
      <x v="1060"/>
    </i>
    <i>
      <x v="1022"/>
    </i>
    <i r="1">
      <x v="1045"/>
    </i>
    <i>
      <x v="803"/>
    </i>
    <i r="1">
      <x v="459"/>
    </i>
    <i>
      <x v="1023"/>
    </i>
    <i r="1">
      <x v="640"/>
    </i>
    <i>
      <x v="955"/>
    </i>
    <i r="1">
      <x v="2408"/>
    </i>
    <i>
      <x v="1024"/>
    </i>
    <i r="1">
      <x v="2091"/>
    </i>
    <i>
      <x v="804"/>
    </i>
    <i r="1">
      <x v="505"/>
    </i>
    <i>
      <x v="1260"/>
    </i>
    <i r="1">
      <x v="1331"/>
    </i>
    <i>
      <x v="760"/>
    </i>
    <i r="1">
      <x v="1239"/>
    </i>
    <i>
      <x v="1261"/>
    </i>
    <i r="1">
      <x v="2727"/>
    </i>
    <i>
      <x v="1445"/>
    </i>
    <i r="1">
      <x v="491"/>
    </i>
    <i>
      <x v="742"/>
    </i>
    <i r="1">
      <x v="881"/>
    </i>
    <i>
      <x v="1079"/>
    </i>
    <i r="1">
      <x v="1214"/>
    </i>
    <i>
      <x v="1263"/>
    </i>
    <i r="1">
      <x v="2298"/>
    </i>
    <i>
      <x v="1449"/>
    </i>
    <i r="1">
      <x v="165"/>
    </i>
    <i>
      <x v="1264"/>
    </i>
    <i r="1">
      <x v="1471"/>
    </i>
    <i>
      <x v="1265"/>
    </i>
    <i r="1">
      <x v="10"/>
    </i>
    <i>
      <x v="957"/>
    </i>
    <i r="1">
      <x v="454"/>
    </i>
    <i>
      <x v="773"/>
    </i>
    <i r="1">
      <x v="643"/>
    </i>
    <i>
      <x v="842"/>
    </i>
    <i r="1">
      <x v="2064"/>
    </i>
    <i>
      <x v="1205"/>
    </i>
    <i r="1">
      <x v="1730"/>
    </i>
    <i>
      <x v="133"/>
    </i>
    <i r="1">
      <x v="1016"/>
    </i>
    <i>
      <x v="327"/>
    </i>
    <i r="1">
      <x v="1157"/>
    </i>
    <i>
      <x v="17"/>
    </i>
    <i r="1">
      <x v="2655"/>
    </i>
    <i>
      <x v="332"/>
    </i>
    <i r="1">
      <x v="2687"/>
    </i>
    <i>
      <x v="252"/>
    </i>
    <i r="1">
      <x v="1763"/>
    </i>
    <i>
      <x v="7"/>
    </i>
    <i r="1">
      <x v="1234"/>
    </i>
    <i>
      <x v="618"/>
    </i>
    <i r="1">
      <x v="2333"/>
    </i>
    <i>
      <x v="166"/>
    </i>
    <i r="1">
      <x v="2587"/>
    </i>
    <i>
      <x v="682"/>
    </i>
    <i r="1">
      <x v="2209"/>
    </i>
    <i>
      <x v="4"/>
    </i>
    <i r="1">
      <x v="1920"/>
    </i>
    <i>
      <x v="538"/>
    </i>
    <i r="1">
      <x v="264"/>
    </i>
    <i>
      <x v="336"/>
    </i>
    <i r="1">
      <x v="2103"/>
    </i>
    <i>
      <x v="259"/>
    </i>
    <i r="1">
      <x v="2292"/>
    </i>
    <i>
      <x v="337"/>
    </i>
    <i r="1">
      <x v="1833"/>
    </i>
    <i>
      <x v="602"/>
    </i>
    <i r="1">
      <x v="573"/>
    </i>
    <i>
      <x v="83"/>
    </i>
    <i r="1">
      <x v="2551"/>
    </i>
    <i>
      <x v="288"/>
    </i>
    <i r="1">
      <x v="2605"/>
    </i>
    <i>
      <x v="339"/>
    </i>
    <i r="1">
      <x v="1898"/>
    </i>
    <i>
      <x v="666"/>
    </i>
    <i r="1">
      <x v="225"/>
    </i>
    <i>
      <x v="340"/>
    </i>
    <i r="1">
      <x v="2450"/>
    </i>
    <i>
      <x v="78"/>
    </i>
    <i r="1">
      <x v="1882"/>
    </i>
    <i>
      <x v="84"/>
    </i>
    <i r="1">
      <x v="2284"/>
    </i>
    <i>
      <x v="124"/>
    </i>
    <i r="1">
      <x v="223"/>
    </i>
    <i>
      <x v="342"/>
    </i>
    <i r="1">
      <x v="1607"/>
    </i>
    <i>
      <x v="546"/>
    </i>
    <i r="1">
      <x v="1997"/>
    </i>
    <i>
      <x v="170"/>
    </i>
    <i r="1">
      <x v="1794"/>
    </i>
    <i>
      <x v="255"/>
    </i>
    <i r="1">
      <x v="1266"/>
    </i>
    <i>
      <x v="344"/>
    </i>
    <i r="1">
      <x v="791"/>
    </i>
    <i>
      <x v="34"/>
    </i>
    <i r="1">
      <x v="1726"/>
    </i>
    <i>
      <x v="345"/>
    </i>
    <i r="1">
      <x v="924"/>
    </i>
    <i>
      <x v="594"/>
    </i>
    <i r="1">
      <x v="2439"/>
    </i>
    <i>
      <x v="171"/>
    </i>
    <i r="1">
      <x v="2144"/>
    </i>
    <i>
      <x v="138"/>
    </i>
    <i r="1">
      <x v="113"/>
    </i>
    <i>
      <x v="347"/>
    </i>
    <i r="1">
      <x v="1016"/>
    </i>
    <i>
      <x v="626"/>
    </i>
    <i r="1">
      <x v="2254"/>
    </i>
    <i>
      <x v="348"/>
    </i>
    <i r="1">
      <x v="2336"/>
    </i>
    <i>
      <x v="642"/>
    </i>
    <i r="1">
      <x v="1197"/>
    </i>
    <i>
      <x v="349"/>
    </i>
    <i r="1">
      <x v="1801"/>
    </i>
    <i>
      <x v="658"/>
    </i>
    <i r="1">
      <x v="473"/>
    </i>
    <i>
      <x v="350"/>
    </i>
    <i r="1">
      <x v="587"/>
    </i>
    <i>
      <x v="674"/>
    </i>
    <i r="1">
      <x v="1844"/>
    </i>
    <i>
      <x v="351"/>
    </i>
    <i r="1">
      <x v="821"/>
    </i>
    <i>
      <x v="157"/>
    </i>
    <i r="1">
      <x v="958"/>
    </i>
    <i>
      <x v="172"/>
    </i>
    <i r="1">
      <x v="2647"/>
    </i>
    <i>
      <x v="162"/>
    </i>
    <i r="1">
      <x v="628"/>
    </i>
    <i>
      <x v="173"/>
    </i>
    <i r="1">
      <x v="2131"/>
    </i>
    <i>
      <x v="722"/>
    </i>
    <i r="1">
      <x v="1949"/>
    </i>
    <i>
      <x v="354"/>
    </i>
    <i r="1">
      <x v="274"/>
    </i>
    <i>
      <x v="534"/>
    </i>
    <i r="1">
      <x v="75"/>
    </i>
    <i>
      <x v="355"/>
    </i>
    <i r="1">
      <x v="160"/>
    </i>
    <i>
      <x v="126"/>
    </i>
    <i r="1">
      <x v="1658"/>
    </i>
    <i>
      <x v="174"/>
    </i>
    <i r="1">
      <x v="1433"/>
    </i>
    <i>
      <x v="250"/>
    </i>
    <i r="1">
      <x v="2304"/>
    </i>
    <i>
      <x v="85"/>
    </i>
    <i r="1">
      <x v="779"/>
    </i>
    <i>
      <x v="558"/>
    </i>
    <i r="1">
      <x v="1273"/>
    </i>
    <i>
      <x v="86"/>
    </i>
    <i r="1">
      <x v="1229"/>
    </i>
    <i>
      <x v="566"/>
    </i>
    <i r="1">
      <x v="1030"/>
    </i>
    <i>
      <x v="359"/>
    </i>
    <i r="1">
      <x v="994"/>
    </i>
    <i>
      <x v="574"/>
    </i>
    <i r="1">
      <x v="2548"/>
    </i>
    <i>
      <x v="87"/>
    </i>
    <i r="1">
      <x v="259"/>
    </i>
    <i>
      <x v="265"/>
    </i>
    <i r="1">
      <x v="1257"/>
    </i>
    <i>
      <x v="361"/>
    </i>
    <i r="1">
      <x v="1555"/>
    </i>
    <i>
      <x v="590"/>
    </i>
    <i r="1">
      <x v="2250"/>
    </i>
    <i>
      <x v="88"/>
    </i>
    <i r="1">
      <x v="2158"/>
    </i>
    <i>
      <x v="598"/>
    </i>
    <i r="1">
      <x v="2462"/>
    </i>
    <i>
      <x/>
    </i>
    <i r="1">
      <x v="5"/>
    </i>
    <i>
      <x v="606"/>
    </i>
    <i r="1">
      <x v="1599"/>
    </i>
    <i>
      <x v="364"/>
    </i>
    <i r="1">
      <x v="1485"/>
    </i>
    <i>
      <x v="614"/>
    </i>
    <i r="1">
      <x v="1994"/>
    </i>
    <i>
      <x v="365"/>
    </i>
    <i r="1">
      <x v="2697"/>
    </i>
    <i>
      <x v="141"/>
    </i>
    <i r="1">
      <x v="1210"/>
    </i>
    <i>
      <x v="366"/>
    </i>
    <i r="1">
      <x v="2231"/>
    </i>
    <i>
      <x v="630"/>
    </i>
    <i r="1">
      <x v="1354"/>
    </i>
    <i>
      <x v="367"/>
    </i>
    <i r="1">
      <x v="1970"/>
    </i>
    <i>
      <x v="143"/>
    </i>
    <i r="1">
      <x v="2384"/>
    </i>
    <i>
      <x v="368"/>
    </i>
    <i r="1">
      <x v="296"/>
    </i>
    <i>
      <x v="296"/>
    </i>
    <i r="1">
      <x v="534"/>
    </i>
    <i>
      <x v="369"/>
    </i>
    <i r="1">
      <x v="2137"/>
    </i>
    <i>
      <x v="654"/>
    </i>
    <i r="1">
      <x v="1542"/>
    </i>
    <i>
      <x v="179"/>
    </i>
    <i r="1">
      <x v="1080"/>
    </i>
    <i>
      <x v="38"/>
    </i>
    <i r="1">
      <x v="32"/>
    </i>
    <i>
      <x v="89"/>
    </i>
    <i r="1">
      <x v="380"/>
    </i>
    <i>
      <x v="670"/>
    </i>
    <i r="1">
      <x v="718"/>
    </i>
    <i>
      <x v="181"/>
    </i>
    <i r="1">
      <x v="1727"/>
    </i>
    <i>
      <x v="313"/>
    </i>
    <i r="1">
      <x v="2647"/>
    </i>
    <i>
      <x v="373"/>
    </i>
    <i r="1">
      <x v="218"/>
    </i>
    <i>
      <x v="18"/>
    </i>
    <i r="1">
      <x v="1359"/>
    </i>
    <i>
      <x v="374"/>
    </i>
    <i r="1">
      <x v="2621"/>
    </i>
    <i>
      <x v="694"/>
    </i>
    <i r="1">
      <x v="850"/>
    </i>
    <i>
      <x v="44"/>
    </i>
    <i r="1">
      <x v="2478"/>
    </i>
    <i>
      <x v="702"/>
    </i>
    <i r="1">
      <x v="2199"/>
    </i>
    <i>
      <x v="376"/>
    </i>
    <i r="1">
      <x v="2185"/>
    </i>
    <i>
      <x v="710"/>
    </i>
    <i r="1">
      <x v="633"/>
    </i>
    <i>
      <x v="91"/>
    </i>
    <i r="1">
      <x v="1747"/>
    </i>
    <i>
      <x v="329"/>
    </i>
    <i r="1">
      <x v="2429"/>
    </i>
    <i>
      <x v="378"/>
    </i>
    <i r="1">
      <x v="1435"/>
    </i>
    <i>
      <x v="331"/>
    </i>
    <i r="1">
      <x v="51"/>
    </i>
    <i>
      <x v="92"/>
    </i>
    <i r="1">
      <x v="729"/>
    </i>
    <i>
      <x v="532"/>
    </i>
    <i r="1">
      <x v="106"/>
    </i>
    <i>
      <x v="380"/>
    </i>
    <i r="1">
      <x v="611"/>
    </i>
    <i>
      <x v="32"/>
    </i>
    <i r="1">
      <x v="1463"/>
    </i>
    <i>
      <x v="381"/>
    </i>
    <i r="1">
      <x v="650"/>
    </i>
    <i>
      <x v="247"/>
    </i>
    <i r="1">
      <x v="817"/>
    </i>
    <i>
      <x v="185"/>
    </i>
    <i r="1">
      <x v="879"/>
    </i>
    <i>
      <x v="544"/>
    </i>
    <i r="1">
      <x v="1070"/>
    </i>
    <i>
      <x v="383"/>
    </i>
    <i r="1">
      <x v="566"/>
    </i>
    <i>
      <x v="548"/>
    </i>
    <i r="1">
      <x v="400"/>
    </i>
    <i>
      <x v="384"/>
    </i>
    <i r="1">
      <x v="1691"/>
    </i>
    <i>
      <x v="552"/>
    </i>
    <i r="1">
      <x v="2673"/>
    </i>
    <i>
      <x v="45"/>
    </i>
    <i r="1">
      <x v="2415"/>
    </i>
    <i>
      <x v="556"/>
    </i>
    <i r="1">
      <x v="2706"/>
    </i>
    <i>
      <x v="386"/>
    </i>
    <i r="1">
      <x v="1682"/>
    </i>
    <i>
      <x v="560"/>
    </i>
    <i r="1">
      <x v="766"/>
    </i>
    <i>
      <x v="387"/>
    </i>
    <i r="1">
      <x v="1364"/>
    </i>
    <i>
      <x v="257"/>
    </i>
    <i r="1">
      <x v="1624"/>
    </i>
    <i>
      <x v="388"/>
    </i>
    <i r="1">
      <x v="2342"/>
    </i>
    <i>
      <x v="568"/>
    </i>
    <i r="1">
      <x v="2713"/>
    </i>
    <i>
      <x v="46"/>
    </i>
    <i r="1">
      <x v="2587"/>
    </i>
    <i>
      <x v="572"/>
    </i>
    <i r="1">
      <x v="1156"/>
    </i>
    <i>
      <x v="390"/>
    </i>
    <i r="1">
      <x v="2390"/>
    </i>
    <i>
      <x v="576"/>
    </i>
    <i r="1">
      <x v="2215"/>
    </i>
    <i>
      <x v="188"/>
    </i>
    <i r="1">
      <x v="1822"/>
    </i>
    <i>
      <x v="263"/>
    </i>
    <i r="1">
      <x v="1735"/>
    </i>
    <i>
      <x v="392"/>
    </i>
    <i r="1">
      <x v="1576"/>
    </i>
    <i>
      <x v="584"/>
    </i>
    <i r="1">
      <x v="24"/>
    </i>
    <i>
      <x v="393"/>
    </i>
    <i r="1">
      <x v="1274"/>
    </i>
    <i>
      <x v="588"/>
    </i>
    <i r="1">
      <x v="1487"/>
    </i>
    <i>
      <x v="394"/>
    </i>
    <i r="1">
      <x v="1234"/>
    </i>
    <i>
      <x v="592"/>
    </i>
    <i r="1">
      <x v="1761"/>
    </i>
    <i>
      <x v="395"/>
    </i>
    <i r="1">
      <x v="16"/>
    </i>
    <i>
      <x v="596"/>
    </i>
    <i r="1">
      <x v="1296"/>
    </i>
    <i>
      <x v="95"/>
    </i>
    <i r="1">
      <x v="1720"/>
    </i>
    <i>
      <x v="69"/>
    </i>
    <i r="1">
      <x v="1022"/>
    </i>
    <i>
      <x v="190"/>
    </i>
    <i r="1">
      <x v="1746"/>
    </i>
    <i>
      <x v="604"/>
    </i>
    <i r="1">
      <x v="1285"/>
    </i>
    <i>
      <x v="398"/>
    </i>
    <i r="1">
      <x v="335"/>
    </i>
    <i>
      <x v="275"/>
    </i>
    <i r="1">
      <x v="1041"/>
    </i>
    <i>
      <x v="191"/>
    </i>
    <i r="1">
      <x v="2291"/>
    </i>
    <i>
      <x v="277"/>
    </i>
    <i r="1">
      <x v="2718"/>
    </i>
    <i>
      <x v="400"/>
    </i>
    <i r="1">
      <x v="2563"/>
    </i>
    <i>
      <x v="280"/>
    </i>
    <i r="1">
      <x v="1551"/>
    </i>
    <i>
      <x v="401"/>
    </i>
    <i r="1">
      <x v="1695"/>
    </i>
    <i>
      <x v="620"/>
    </i>
    <i r="1">
      <x v="2516"/>
    </i>
    <i>
      <x v="402"/>
    </i>
    <i r="1">
      <x v="416"/>
    </i>
    <i>
      <x v="624"/>
    </i>
    <i r="1">
      <x v="2702"/>
    </i>
    <i>
      <x v="47"/>
    </i>
    <i r="1">
      <x v="42"/>
    </i>
    <i>
      <x v="628"/>
    </i>
    <i r="1">
      <x v="63"/>
    </i>
    <i>
      <x v="193"/>
    </i>
    <i r="1">
      <x v="121"/>
    </i>
    <i>
      <x v="287"/>
    </i>
    <i r="1">
      <x v="45"/>
    </i>
    <i>
      <x v="405"/>
    </i>
    <i r="1">
      <x v="2739"/>
    </i>
    <i>
      <x v="142"/>
    </i>
    <i r="1">
      <x v="1264"/>
    </i>
    <i>
      <x v="97"/>
    </i>
    <i r="1">
      <x v="2264"/>
    </i>
    <i>
      <x v="36"/>
    </i>
    <i r="1">
      <x v="1601"/>
    </i>
    <i>
      <x v="98"/>
    </i>
    <i r="1">
      <x v="2291"/>
    </i>
    <i>
      <x v="644"/>
    </i>
    <i r="1">
      <x v="1094"/>
    </i>
    <i>
      <x v="408"/>
    </i>
    <i r="1">
      <x v="1265"/>
    </i>
    <i>
      <x v="648"/>
    </i>
    <i r="1">
      <x v="599"/>
    </i>
    <i>
      <x v="409"/>
    </i>
    <i r="1">
      <x v="1352"/>
    </i>
    <i>
      <x v="652"/>
    </i>
    <i r="1">
      <x v="2377"/>
    </i>
    <i>
      <x v="410"/>
    </i>
    <i r="1">
      <x v="1589"/>
    </i>
    <i>
      <x v="301"/>
    </i>
    <i r="1">
      <x v="577"/>
    </i>
    <i>
      <x v="411"/>
    </i>
    <i r="1">
      <x v="1819"/>
    </i>
    <i>
      <x v="660"/>
    </i>
    <i r="1">
      <x v="517"/>
    </i>
    <i>
      <x v="412"/>
    </i>
    <i r="1">
      <x v="743"/>
    </i>
    <i>
      <x v="664"/>
    </i>
    <i r="1">
      <x v="1759"/>
    </i>
    <i>
      <x v="413"/>
    </i>
    <i r="1">
      <x v="1666"/>
    </i>
    <i>
      <x v="153"/>
    </i>
    <i r="1">
      <x v="647"/>
    </i>
    <i>
      <x v="9"/>
    </i>
    <i r="1">
      <x v="86"/>
    </i>
    <i>
      <x v="309"/>
    </i>
    <i r="1">
      <x v="1195"/>
    </i>
    <i>
      <x v="197"/>
    </i>
    <i r="1">
      <x v="2100"/>
    </i>
    <i>
      <x v="311"/>
    </i>
    <i r="1">
      <x v="1156"/>
    </i>
    <i>
      <x v="22"/>
    </i>
    <i r="1">
      <x v="413"/>
    </i>
    <i>
      <x v="680"/>
    </i>
    <i r="1">
      <x v="510"/>
    </i>
    <i>
      <x v="199"/>
    </i>
    <i r="1">
      <x v="636"/>
    </i>
    <i>
      <x v="684"/>
    </i>
    <i r="1">
      <x v="1277"/>
    </i>
    <i>
      <x v="200"/>
    </i>
    <i r="1">
      <x v="1717"/>
    </i>
    <i>
      <x v="688"/>
    </i>
    <i r="1">
      <x v="838"/>
    </i>
    <i>
      <x v="50"/>
    </i>
    <i r="1">
      <x v="527"/>
    </i>
    <i>
      <x v="692"/>
    </i>
    <i r="1">
      <x v="1122"/>
    </i>
    <i>
      <x v="420"/>
    </i>
    <i r="1">
      <x v="2663"/>
    </i>
    <i>
      <x v="320"/>
    </i>
    <i r="1">
      <x v="2009"/>
    </i>
    <i>
      <x v="421"/>
    </i>
    <i r="1">
      <x v="1030"/>
    </i>
    <i>
      <x v="41"/>
    </i>
    <i r="1">
      <x v="835"/>
    </i>
    <i>
      <x v="422"/>
    </i>
    <i r="1">
      <x v="2096"/>
    </i>
    <i>
      <x v="704"/>
    </i>
    <i r="1">
      <x v="1548"/>
    </i>
    <i>
      <x v="423"/>
    </i>
    <i r="1">
      <x v="2337"/>
    </i>
    <i>
      <x v="326"/>
    </i>
    <i r="1">
      <x v="286"/>
    </i>
    <i>
      <x v="424"/>
    </i>
    <i r="1">
      <x v="1712"/>
    </i>
    <i>
      <x v="712"/>
    </i>
    <i r="1">
      <x v="1815"/>
    </i>
    <i>
      <x v="425"/>
    </i>
    <i r="1">
      <x v="273"/>
    </i>
    <i>
      <x v="80"/>
    </i>
    <i r="1">
      <x v="2456"/>
    </i>
    <i>
      <x v="426"/>
    </i>
    <i r="1">
      <x v="724"/>
    </i>
    <i>
      <x v="720"/>
    </i>
    <i r="1">
      <x v="671"/>
    </i>
    <i>
      <x v="427"/>
    </i>
    <i r="1">
      <x v="398"/>
    </i>
    <i>
      <x v="724"/>
    </i>
    <i r="1">
      <x v="261"/>
    </i>
    <i>
      <x v="428"/>
    </i>
    <i r="1">
      <x v="1782"/>
    </i>
    <i>
      <x v="242"/>
    </i>
    <i r="1">
      <x v="1969"/>
    </i>
    <i>
      <x v="429"/>
    </i>
    <i r="1">
      <x v="1030"/>
    </i>
    <i>
      <x v="531"/>
    </i>
    <i r="1">
      <x v="1124"/>
    </i>
    <i>
      <x v="430"/>
    </i>
    <i r="1">
      <x v="289"/>
    </i>
    <i>
      <x v="244"/>
    </i>
    <i r="1">
      <x v="59"/>
    </i>
    <i>
      <x v="431"/>
    </i>
    <i r="1">
      <x v="146"/>
    </i>
    <i>
      <x v="245"/>
    </i>
    <i r="1">
      <x v="166"/>
    </i>
    <i>
      <x v="202"/>
    </i>
    <i r="1">
      <x v="1814"/>
    </i>
    <i>
      <x v="537"/>
    </i>
    <i r="1">
      <x v="2513"/>
    </i>
    <i>
      <x v="203"/>
    </i>
    <i r="1">
      <x v="2131"/>
    </i>
    <i>
      <x v="539"/>
    </i>
    <i r="1">
      <x v="1780"/>
    </i>
    <i>
      <x v="434"/>
    </i>
    <i r="1">
      <x v="577"/>
    </i>
    <i>
      <x v="541"/>
    </i>
    <i r="1">
      <x v="553"/>
    </i>
    <i>
      <x v="204"/>
    </i>
    <i r="1">
      <x v="1917"/>
    </i>
    <i>
      <x v="543"/>
    </i>
    <i r="1">
      <x v="1245"/>
    </i>
    <i>
      <x v="436"/>
    </i>
    <i r="1">
      <x v="414"/>
    </i>
    <i>
      <x v="127"/>
    </i>
    <i r="1">
      <x v="2714"/>
    </i>
    <i>
      <x v="437"/>
    </i>
    <i r="1">
      <x v="15"/>
    </i>
    <i>
      <x v="547"/>
    </i>
    <i r="1">
      <x v="1946"/>
    </i>
    <i>
      <x v="438"/>
    </i>
    <i r="1">
      <x v="736"/>
    </i>
    <i>
      <x v="549"/>
    </i>
    <i r="1">
      <x v="416"/>
    </i>
    <i>
      <x v="205"/>
    </i>
    <i r="1">
      <x v="881"/>
    </i>
    <i>
      <x v="63"/>
    </i>
    <i r="1">
      <x v="1435"/>
    </i>
    <i>
      <x v="102"/>
    </i>
    <i r="1">
      <x v="2476"/>
    </i>
    <i>
      <x v="553"/>
    </i>
    <i r="1">
      <x v="2040"/>
    </i>
    <i>
      <x v="441"/>
    </i>
    <i r="1">
      <x v="2705"/>
    </i>
    <i>
      <x v="555"/>
    </i>
    <i r="1">
      <x v="474"/>
    </i>
    <i>
      <x v="442"/>
    </i>
    <i r="1">
      <x v="899"/>
    </i>
    <i>
      <x v="129"/>
    </i>
    <i r="1">
      <x v="318"/>
    </i>
    <i>
      <x v="103"/>
    </i>
    <i r="1">
      <x v="97"/>
    </i>
    <i>
      <x v="254"/>
    </i>
    <i r="1">
      <x v="2120"/>
    </i>
    <i>
      <x v="444"/>
    </i>
    <i r="1">
      <x v="1205"/>
    </i>
    <i>
      <x v="561"/>
    </i>
    <i r="1">
      <x v="853"/>
    </i>
    <i>
      <x v="10"/>
    </i>
    <i r="1">
      <x v="1200"/>
    </i>
    <i>
      <x v="16"/>
    </i>
    <i r="1">
      <x v="2484"/>
    </i>
    <i>
      <x v="446"/>
    </i>
    <i r="1">
      <x v="1992"/>
    </i>
    <i>
      <x v="565"/>
    </i>
    <i r="1">
      <x v="2145"/>
    </i>
    <i>
      <x v="5"/>
    </i>
    <i r="1">
      <x v="3"/>
    </i>
    <i>
      <x v="567"/>
    </i>
    <i r="1">
      <x v="950"/>
    </i>
    <i>
      <x v="448"/>
    </i>
    <i r="1">
      <x v="830"/>
    </i>
    <i>
      <x v="258"/>
    </i>
    <i r="1">
      <x v="633"/>
    </i>
    <i>
      <x v="449"/>
    </i>
    <i r="1">
      <x v="2491"/>
    </i>
    <i>
      <x v="571"/>
    </i>
    <i r="1">
      <x v="636"/>
    </i>
    <i>
      <x v="210"/>
    </i>
    <i r="1">
      <x v="645"/>
    </i>
    <i>
      <x v="573"/>
    </i>
    <i r="1">
      <x v="2030"/>
    </i>
    <i>
      <x v="451"/>
    </i>
    <i r="1">
      <x v="939"/>
    </i>
    <i>
      <x v="260"/>
    </i>
    <i r="1">
      <x v="2327"/>
    </i>
    <i>
      <x v="452"/>
    </i>
    <i r="1">
      <x v="1598"/>
    </i>
    <i>
      <x v="577"/>
    </i>
    <i r="1">
      <x v="293"/>
    </i>
    <i>
      <x v="453"/>
    </i>
    <i r="1">
      <x v="1999"/>
    </i>
    <i>
      <x v="66"/>
    </i>
    <i r="1">
      <x v="1246"/>
    </i>
    <i>
      <x v="454"/>
    </i>
    <i r="1">
      <x v="766"/>
    </i>
    <i>
      <x v="264"/>
    </i>
    <i r="1">
      <x v="1266"/>
    </i>
    <i>
      <x v="12"/>
    </i>
    <i r="1">
      <x v="103"/>
    </i>
    <i>
      <x v="583"/>
    </i>
    <i r="1">
      <x v="1795"/>
    </i>
    <i>
      <x v="107"/>
    </i>
    <i r="1">
      <x v="1800"/>
    </i>
    <i>
      <x v="585"/>
    </i>
    <i r="1">
      <x v="23"/>
    </i>
    <i>
      <x v="213"/>
    </i>
    <i r="1">
      <x v="2216"/>
    </i>
    <i>
      <x v="67"/>
    </i>
    <i r="1">
      <x v="2259"/>
    </i>
    <i>
      <x v="458"/>
    </i>
    <i r="1">
      <x v="634"/>
    </i>
    <i>
      <x v="68"/>
    </i>
    <i r="1">
      <x v="2358"/>
    </i>
    <i>
      <x v="214"/>
    </i>
    <i r="1">
      <x v="2678"/>
    </i>
    <i>
      <x v="591"/>
    </i>
    <i r="1">
      <x v="327"/>
    </i>
    <i>
      <x v="54"/>
    </i>
    <i r="1">
      <x v="1164"/>
    </i>
    <i>
      <x v="593"/>
    </i>
    <i r="1">
      <x v="1784"/>
    </i>
    <i>
      <x v="461"/>
    </i>
    <i r="1">
      <x v="1885"/>
    </i>
    <i>
      <x v="595"/>
    </i>
    <i r="1">
      <x v="2342"/>
    </i>
    <i>
      <x v="462"/>
    </i>
    <i r="1">
      <x v="881"/>
    </i>
    <i>
      <x v="136"/>
    </i>
    <i r="1">
      <x v="122"/>
    </i>
    <i>
      <x v="463"/>
    </i>
    <i r="1">
      <x v="968"/>
    </i>
    <i>
      <x v="270"/>
    </i>
    <i r="1">
      <x v="1063"/>
    </i>
    <i>
      <x v="464"/>
    </i>
    <i r="1">
      <x v="624"/>
    </i>
    <i>
      <x v="272"/>
    </i>
    <i r="1">
      <x v="1034"/>
    </i>
    <i>
      <x v="216"/>
    </i>
    <i r="1">
      <x v="1300"/>
    </i>
    <i>
      <x v="603"/>
    </i>
    <i r="1">
      <x v="2033"/>
    </i>
    <i>
      <x v="466"/>
    </i>
    <i r="1">
      <x v="836"/>
    </i>
    <i>
      <x v="273"/>
    </i>
    <i r="1">
      <x v="1024"/>
    </i>
    <i>
      <x v="55"/>
    </i>
    <i r="1">
      <x v="1416"/>
    </i>
    <i>
      <x v="274"/>
    </i>
    <i r="1">
      <x v="896"/>
    </i>
    <i>
      <x v="468"/>
    </i>
    <i r="1">
      <x v="1017"/>
    </i>
    <i>
      <x v="609"/>
    </i>
    <i r="1">
      <x v="476"/>
    </i>
    <i>
      <x v="469"/>
    </i>
    <i r="1">
      <x v="2472"/>
    </i>
    <i>
      <x v="611"/>
    </i>
    <i r="1">
      <x v="463"/>
    </i>
    <i>
      <x v="218"/>
    </i>
    <i r="1">
      <x v="2431"/>
    </i>
    <i>
      <x v="278"/>
    </i>
    <i r="1">
      <x v="733"/>
    </i>
    <i>
      <x v="471"/>
    </i>
    <i r="1">
      <x v="1814"/>
    </i>
    <i>
      <x v="279"/>
    </i>
    <i r="1">
      <x v="1873"/>
    </i>
    <i>
      <x v="13"/>
    </i>
    <i r="1">
      <x v="1523"/>
    </i>
    <i>
      <x v="35"/>
    </i>
    <i r="1">
      <x v="438"/>
    </i>
    <i>
      <x v="473"/>
    </i>
    <i r="1">
      <x v="372"/>
    </i>
    <i>
      <x v="619"/>
    </i>
    <i r="1">
      <x v="2652"/>
    </i>
    <i>
      <x v="220"/>
    </i>
    <i r="1">
      <x v="1251"/>
    </i>
    <i>
      <x v="140"/>
    </i>
    <i r="1">
      <x v="577"/>
    </i>
    <i>
      <x v="111"/>
    </i>
    <i r="1">
      <x v="393"/>
    </i>
    <i>
      <x v="623"/>
    </i>
    <i r="1">
      <x v="1183"/>
    </i>
    <i>
      <x v="476"/>
    </i>
    <i r="1">
      <x v="1101"/>
    </i>
    <i>
      <x v="284"/>
    </i>
    <i r="1">
      <x v="2482"/>
    </i>
    <i>
      <x v="112"/>
    </i>
    <i r="1">
      <x v="1392"/>
    </i>
    <i>
      <x v="285"/>
    </i>
    <i r="1">
      <x v="1701"/>
    </i>
    <i>
      <x v="478"/>
    </i>
    <i r="1">
      <x v="426"/>
    </i>
    <i>
      <x v="629"/>
    </i>
    <i r="1">
      <x v="1938"/>
    </i>
    <i>
      <x v="479"/>
    </i>
    <i r="1">
      <x v="990"/>
    </i>
    <i>
      <x v="286"/>
    </i>
    <i r="1">
      <x v="1303"/>
    </i>
    <i>
      <x v="480"/>
    </i>
    <i r="1">
      <x v="1265"/>
    </i>
    <i>
      <x v="633"/>
    </i>
    <i r="1">
      <x v="1587"/>
    </i>
    <i>
      <x v="481"/>
    </i>
    <i r="1">
      <x v="2704"/>
    </i>
    <i>
      <x v="289"/>
    </i>
    <i r="1">
      <x v="1572"/>
    </i>
    <i>
      <x v="223"/>
    </i>
    <i r="1">
      <x v="1759"/>
    </i>
    <i>
      <x v="291"/>
    </i>
    <i r="1">
      <x v="2371"/>
    </i>
    <i>
      <x v="14"/>
    </i>
    <i r="1">
      <x v="1378"/>
    </i>
    <i>
      <x v="293"/>
    </i>
    <i r="1">
      <x v="1978"/>
    </i>
    <i>
      <x v="484"/>
    </i>
    <i r="1">
      <x v="457"/>
    </i>
    <i>
      <x v="72"/>
    </i>
    <i r="1">
      <x v="1123"/>
    </i>
    <i>
      <x v="485"/>
    </i>
    <i r="1">
      <x v="178"/>
    </i>
    <i>
      <x v="643"/>
    </i>
    <i r="1">
      <x v="429"/>
    </i>
    <i>
      <x v="486"/>
    </i>
    <i r="1">
      <x v="2464"/>
    </i>
    <i>
      <x v="645"/>
    </i>
    <i r="1">
      <x v="1066"/>
    </i>
    <i>
      <x v="28"/>
    </i>
    <i r="1">
      <x v="2711"/>
    </i>
    <i>
      <x v="647"/>
    </i>
    <i r="1">
      <x v="2133"/>
    </i>
    <i>
      <x v="488"/>
    </i>
    <i r="1">
      <x v="114"/>
    </i>
    <i>
      <x v="649"/>
    </i>
    <i r="1">
      <x v="425"/>
    </i>
    <i>
      <x v="489"/>
    </i>
    <i r="1">
      <x v="1071"/>
    </i>
    <i>
      <x v="298"/>
    </i>
    <i r="1">
      <x v="2075"/>
    </i>
    <i>
      <x v="490"/>
    </i>
    <i r="1">
      <x v="2465"/>
    </i>
    <i>
      <x v="147"/>
    </i>
    <i r="1">
      <x v="1980"/>
    </i>
    <i>
      <x v="226"/>
    </i>
    <i r="1">
      <x v="1051"/>
    </i>
    <i>
      <x v="148"/>
    </i>
    <i r="1">
      <x v="2494"/>
    </i>
    <i>
      <x v="492"/>
    </i>
    <i r="1">
      <x v="509"/>
    </i>
    <i>
      <x v="657"/>
    </i>
    <i r="1">
      <x v="1902"/>
    </i>
    <i>
      <x v="115"/>
    </i>
    <i r="1">
      <x v="2272"/>
    </i>
    <i>
      <x v="302"/>
    </i>
    <i r="1">
      <x v="1526"/>
    </i>
    <i>
      <x v="494"/>
    </i>
    <i r="1">
      <x v="309"/>
    </i>
    <i>
      <x v="149"/>
    </i>
    <i r="1">
      <x v="2294"/>
    </i>
    <i>
      <x v="495"/>
    </i>
    <i r="1">
      <x v="404"/>
    </i>
    <i>
      <x v="151"/>
    </i>
    <i r="1">
      <x v="1407"/>
    </i>
    <i>
      <x v="496"/>
    </i>
    <i r="1">
      <x v="2288"/>
    </i>
    <i>
      <x v="39"/>
    </i>
    <i r="1">
      <x v="475"/>
    </i>
    <i>
      <x v="116"/>
    </i>
    <i r="1">
      <x v="1021"/>
    </i>
    <i>
      <x v="667"/>
    </i>
    <i r="1">
      <x v="2102"/>
    </i>
    <i>
      <x v="29"/>
    </i>
    <i r="1">
      <x v="2489"/>
    </i>
    <i>
      <x v="669"/>
    </i>
    <i r="1">
      <x v="2262"/>
    </i>
    <i>
      <x v="230"/>
    </i>
    <i r="1">
      <x v="2113"/>
    </i>
    <i>
      <x v="308"/>
    </i>
    <i r="1">
      <x v="1524"/>
    </i>
    <i>
      <x v="500"/>
    </i>
    <i r="1">
      <x v="151"/>
    </i>
    <i>
      <x v="673"/>
    </i>
    <i r="1">
      <x v="1066"/>
    </i>
    <i>
      <x v="501"/>
    </i>
    <i r="1">
      <x v="433"/>
    </i>
    <i>
      <x v="310"/>
    </i>
    <i r="1">
      <x v="1923"/>
    </i>
    <i>
      <x v="502"/>
    </i>
    <i r="1">
      <x v="1206"/>
    </i>
    <i>
      <x v="76"/>
    </i>
    <i r="1">
      <x v="1849"/>
    </i>
    <i>
      <x v="503"/>
    </i>
    <i r="1">
      <x v="1123"/>
    </i>
    <i>
      <x v="679"/>
    </i>
    <i r="1">
      <x v="983"/>
    </i>
    <i>
      <x v="6"/>
    </i>
    <i r="1">
      <x v="558"/>
    </i>
    <i>
      <x v="314"/>
    </i>
    <i r="1">
      <x v="809"/>
    </i>
    <i>
      <x v="232"/>
    </i>
    <i r="1">
      <x v="609"/>
    </i>
    <i>
      <x v="683"/>
    </i>
    <i r="1">
      <x v="608"/>
    </i>
    <i>
      <x v="506"/>
    </i>
    <i r="1">
      <x v="654"/>
    </i>
    <i>
      <x v="685"/>
    </i>
    <i r="1">
      <x v="1517"/>
    </i>
    <i>
      <x v="507"/>
    </i>
    <i r="1">
      <x v="658"/>
    </i>
    <i>
      <x v="687"/>
    </i>
    <i r="1">
      <x v="2246"/>
    </i>
    <i>
      <x v="508"/>
    </i>
    <i r="1">
      <x v="247"/>
    </i>
    <i>
      <x v="156"/>
    </i>
    <i r="1">
      <x v="2695"/>
    </i>
    <i>
      <x v="509"/>
    </i>
    <i r="1">
      <x v="278"/>
    </i>
    <i>
      <x v="691"/>
    </i>
    <i r="1">
      <x v="1210"/>
    </i>
    <i>
      <x v="510"/>
    </i>
    <i r="1">
      <x v="1044"/>
    </i>
    <i>
      <x v="318"/>
    </i>
    <i r="1">
      <x v="1151"/>
    </i>
    <i>
      <x v="119"/>
    </i>
    <i r="1">
      <x v="2266"/>
    </i>
    <i>
      <x v="158"/>
    </i>
    <i r="1">
      <x v="438"/>
    </i>
    <i>
      <x v="512"/>
    </i>
    <i r="1">
      <x v="963"/>
    </i>
    <i>
      <x v="321"/>
    </i>
    <i r="1">
      <x v="2600"/>
    </i>
    <i>
      <x v="120"/>
    </i>
    <i r="1">
      <x v="2706"/>
    </i>
    <i>
      <x v="160"/>
    </i>
    <i r="1">
      <x v="499"/>
    </i>
    <i>
      <x v="235"/>
    </i>
    <i r="1">
      <x v="1759"/>
    </i>
    <i>
      <x v="701"/>
    </i>
    <i r="1">
      <x v="611"/>
    </i>
    <i>
      <x v="515"/>
    </i>
    <i r="1">
      <x v="2228"/>
    </i>
    <i>
      <x v="703"/>
    </i>
    <i r="1">
      <x v="406"/>
    </i>
    <i>
      <x v="516"/>
    </i>
    <i r="1">
      <x v="1756"/>
    </i>
    <i>
      <x v="705"/>
    </i>
    <i r="1">
      <x v="1296"/>
    </i>
    <i>
      <x v="31"/>
    </i>
    <i r="1">
      <x v="181"/>
    </i>
    <i>
      <x v="707"/>
    </i>
    <i r="1">
      <x v="629"/>
    </i>
    <i>
      <x v="518"/>
    </i>
    <i r="1">
      <x v="612"/>
    </i>
    <i>
      <x v="709"/>
    </i>
    <i r="1">
      <x v="1782"/>
    </i>
    <i>
      <x v="519"/>
    </i>
    <i r="1">
      <x v="146"/>
    </i>
    <i>
      <x v="711"/>
    </i>
    <i r="1">
      <x v="2075"/>
    </i>
    <i>
      <x v="520"/>
    </i>
    <i r="1">
      <x v="1991"/>
    </i>
    <i>
      <x v="713"/>
    </i>
    <i r="1">
      <x v="1032"/>
    </i>
    <i>
      <x v="122"/>
    </i>
    <i r="1">
      <x v="124"/>
    </i>
    <i>
      <x v="715"/>
    </i>
    <i r="1">
      <x v="2394"/>
    </i>
    <i>
      <x v="522"/>
    </i>
    <i r="1">
      <x v="2353"/>
    </i>
    <i>
      <x v="717"/>
    </i>
    <i r="1">
      <x v="2632"/>
    </i>
    <i>
      <x v="523"/>
    </i>
    <i r="1">
      <x v="1799"/>
    </i>
    <i>
      <x v="164"/>
    </i>
    <i r="1">
      <x v="162"/>
    </i>
    <i>
      <x v="123"/>
    </i>
    <i r="1">
      <x v="449"/>
    </i>
    <i>
      <x v="721"/>
    </i>
    <i r="1">
      <x v="1684"/>
    </i>
    <i>
      <x v="525"/>
    </i>
    <i r="1">
      <x v="334"/>
    </i>
    <i>
      <x v="723"/>
    </i>
    <i r="1">
      <x v="2276"/>
    </i>
    <i>
      <x v="239"/>
    </i>
    <i r="1">
      <x v="6"/>
    </i>
    <i>
      <x v="725"/>
    </i>
    <i r="1">
      <x v="1565"/>
    </i>
    <i>
      <x v="240"/>
    </i>
    <i r="1">
      <x v="1610"/>
    </i>
    <i>
      <x v="241"/>
    </i>
    <i r="1">
      <x v="835"/>
    </i>
    <i>
      <x v="363"/>
    </i>
    <i r="1">
      <x v="2067"/>
    </i>
    <i t="grand">
      <x/>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D7038F2-5716-4EDA-952D-95EB4E5BE8A5}"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5" firstHeaderRow="0" firstDataRow="1" firstDataCol="1"/>
  <pivotFields count="20">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numFmtId="164" showAll="0"/>
    <pivotField showAll="0"/>
    <pivotField showAll="0"/>
    <pivotField showAl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2">
    <i>
      <x/>
    </i>
    <i i="1">
      <x v="1"/>
    </i>
  </colItems>
  <dataFields count="2">
    <dataField name="Sum of budget" fld="11" baseField="0" baseItem="0"/>
    <dataField name="Sum of gross" fld="12" baseField="0" baseItem="0"/>
  </dataFields>
  <pivotTableStyleInfo name="PivotStyleMedium2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A668428-39BF-46DF-A04C-7C590E93181F}"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O3:P2765" firstHeaderRow="1" firstDataRow="1" firstDataCol="1"/>
  <pivotFields count="20">
    <pivotField showAll="0"/>
    <pivotField showAll="0"/>
    <pivotField showAll="0"/>
    <pivotField showAll="0"/>
    <pivotField showAll="0"/>
    <pivotField dataField="1" showAll="0"/>
    <pivotField showAll="0"/>
    <pivotField showAll="0"/>
    <pivotField showAll="0"/>
    <pivotField axis="axisRow" showAll="0">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pivotField>
    <pivotField showAll="0"/>
    <pivotField showAll="0"/>
    <pivotField showAll="0"/>
    <pivotField showAll="0"/>
    <pivotField showAll="0"/>
    <pivotField showAll="0"/>
    <pivotField numFmtId="164" showAll="0"/>
    <pivotField showAll="0"/>
    <pivotField showAll="0"/>
    <pivotField showAll="0"/>
  </pivotFields>
  <rowFields count="1">
    <field x="9"/>
  </rowFields>
  <rowItems count="27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t="grand">
      <x/>
    </i>
  </rowItems>
  <colItems count="1">
    <i/>
  </colItems>
  <dataFields count="1">
    <dataField name="Average of score" fld="5" subtotal="average" baseField="9"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9756B0B-4E68-49A6-A520-BBADA0A015B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765" firstHeaderRow="1" firstDataRow="1" firstDataCol="1"/>
  <pivotFields count="20">
    <pivotField showAll="0"/>
    <pivotField showAll="0"/>
    <pivotField showAll="0"/>
    <pivotField showAll="0"/>
    <pivotField showAll="0"/>
    <pivotField showAll="0"/>
    <pivotField showAll="0"/>
    <pivotField showAll="0"/>
    <pivotField showAll="0"/>
    <pivotField axis="axisRow" showAll="0">
      <items count="2762">
        <item x="1846"/>
        <item x="1712"/>
        <item x="1508"/>
        <item x="1194"/>
        <item x="1663"/>
        <item x="1639"/>
        <item x="1354"/>
        <item x="2587"/>
        <item x="2368"/>
        <item x="2512"/>
        <item x="2513"/>
        <item x="2114"/>
        <item x="1820"/>
        <item x="1809"/>
        <item x="2469"/>
        <item x="1150"/>
        <item x="1749"/>
        <item x="2501"/>
        <item x="1188"/>
        <item x="2434"/>
        <item x="2264"/>
        <item x="2436"/>
        <item x="657"/>
        <item x="1492"/>
        <item x="27"/>
        <item x="794"/>
        <item x="2339"/>
        <item x="1873"/>
        <item x="1226"/>
        <item x="360"/>
        <item x="168"/>
        <item x="2656"/>
        <item x="2446"/>
        <item x="1807"/>
        <item x="888"/>
        <item x="2221"/>
        <item x="2722"/>
        <item x="40"/>
        <item x="93"/>
        <item x="1070"/>
        <item x="1108"/>
        <item x="764"/>
        <item x="1630"/>
        <item x="979"/>
        <item x="2127"/>
        <item x="868"/>
        <item x="147"/>
        <item x="2232"/>
        <item x="115"/>
        <item x="2595"/>
        <item x="2647"/>
        <item x="702"/>
        <item x="2618"/>
        <item x="2402"/>
        <item x="1516"/>
        <item x="1315"/>
        <item x="1804"/>
        <item x="2215"/>
        <item x="1912"/>
        <item x="2632"/>
        <item x="2261"/>
        <item x="857"/>
        <item x="1589"/>
        <item x="1971"/>
        <item x="2249"/>
        <item x="2324"/>
        <item x="1442"/>
        <item x="1672"/>
        <item x="1676"/>
        <item x="2284"/>
        <item x="1605"/>
        <item x="1132"/>
        <item x="934"/>
        <item x="78"/>
        <item x="2666"/>
        <item x="865"/>
        <item x="2322"/>
        <item x="2291"/>
        <item x="1182"/>
        <item x="2273"/>
        <item x="2583"/>
        <item x="1916"/>
        <item x="902"/>
        <item x="1926"/>
        <item x="1120"/>
        <item x="516"/>
        <item x="1896"/>
        <item x="1373"/>
        <item x="1721"/>
        <item x="774"/>
        <item x="1538"/>
        <item x="2143"/>
        <item x="2546"/>
        <item x="2658"/>
        <item x="1849"/>
        <item x="1686"/>
        <item x="1872"/>
        <item x="1949"/>
        <item x="1415"/>
        <item x="719"/>
        <item x="2442"/>
        <item x="181"/>
        <item x="2139"/>
        <item x="2422"/>
        <item x="2354"/>
        <item x="1643"/>
        <item x="1995"/>
        <item x="1940"/>
        <item x="1042"/>
        <item x="653"/>
        <item x="161"/>
        <item x="1762"/>
        <item x="861"/>
        <item x="2246"/>
        <item x="1597"/>
        <item x="1083"/>
        <item x="611"/>
        <item x="1571"/>
        <item x="564"/>
        <item x="633"/>
        <item x="843"/>
        <item x="2590"/>
        <item x="1013"/>
        <item x="148"/>
        <item x="788"/>
        <item x="2403"/>
        <item x="1991"/>
        <item x="2531"/>
        <item x="1085"/>
        <item x="1058"/>
        <item x="1699"/>
        <item x="1584"/>
        <item x="2636"/>
        <item x="1345"/>
        <item x="2075"/>
        <item x="651"/>
        <item x="2300"/>
        <item x="921"/>
        <item x="1519"/>
        <item x="2257"/>
        <item x="1668"/>
        <item x="835"/>
        <item x="728"/>
        <item x="1852"/>
        <item x="389"/>
        <item x="2396"/>
        <item x="1775"/>
        <item x="883"/>
        <item x="1752"/>
        <item x="915"/>
        <item x="1478"/>
        <item x="534"/>
        <item x="2534"/>
        <item x="1713"/>
        <item x="636"/>
        <item x="448"/>
        <item x="2528"/>
        <item x="498"/>
        <item x="955"/>
        <item x="1819"/>
        <item x="410"/>
        <item x="673"/>
        <item x="246"/>
        <item x="32"/>
        <item x="459"/>
        <item x="2003"/>
        <item x="1163"/>
        <item x="2440"/>
        <item x="1434"/>
        <item x="2053"/>
        <item x="2295"/>
        <item x="2412"/>
        <item x="2731"/>
        <item x="227"/>
        <item x="2552"/>
        <item x="167"/>
        <item x="642"/>
        <item x="2038"/>
        <item x="2707"/>
        <item x="2276"/>
        <item x="2308"/>
        <item x="1096"/>
        <item x="2091"/>
        <item x="1527"/>
        <item x="1578"/>
        <item x="597"/>
        <item x="1229"/>
        <item x="2459"/>
        <item x="2286"/>
        <item x="1239"/>
        <item x="1587"/>
        <item x="2475"/>
        <item x="343"/>
        <item x="2065"/>
        <item x="2616"/>
        <item x="2336"/>
        <item x="1825"/>
        <item x="1439"/>
        <item x="874"/>
        <item x="193"/>
        <item x="965"/>
        <item x="245"/>
        <item x="1848"/>
        <item x="211"/>
        <item x="2567"/>
        <item x="435"/>
        <item x="425"/>
        <item x="1683"/>
        <item x="580"/>
        <item x="2639"/>
        <item x="2750"/>
        <item x="1509"/>
        <item x="2460"/>
        <item x="1963"/>
        <item x="2625"/>
        <item x="1338"/>
        <item x="2019"/>
        <item x="2018"/>
        <item x="91"/>
        <item x="2120"/>
        <item x="169"/>
        <item x="2464"/>
        <item x="180"/>
        <item x="2523"/>
        <item x="2753"/>
        <item x="1263"/>
        <item x="1889"/>
        <item x="2342"/>
        <item x="2612"/>
        <item x="1862"/>
        <item x="2256"/>
        <item x="1047"/>
        <item x="845"/>
        <item x="1542"/>
        <item x="781"/>
        <item x="205"/>
        <item x="17"/>
        <item x="444"/>
        <item x="68"/>
        <item x="223"/>
        <item x="468"/>
        <item x="1886"/>
        <item x="465"/>
        <item x="2001"/>
        <item x="1337"/>
        <item x="648"/>
        <item x="1185"/>
        <item x="2311"/>
        <item x="1994"/>
        <item x="89"/>
        <item x="2178"/>
        <item x="394"/>
        <item x="697"/>
        <item x="715"/>
        <item x="184"/>
        <item x="2529"/>
        <item x="2709"/>
        <item x="1255"/>
        <item x="925"/>
        <item x="1435"/>
        <item x="751"/>
        <item x="2575"/>
        <item x="1192"/>
        <item x="1533"/>
        <item x="1292"/>
        <item x="2507"/>
        <item x="2432"/>
        <item x="1720"/>
        <item x="1652"/>
        <item x="540"/>
        <item x="96"/>
        <item x="1761"/>
        <item x="174"/>
        <item x="556"/>
        <item x="47"/>
        <item x="743"/>
        <item x="314"/>
        <item x="2729"/>
        <item x="1518"/>
        <item x="2600"/>
        <item x="693"/>
        <item x="1152"/>
        <item x="1947"/>
        <item x="1109"/>
        <item x="981"/>
        <item x="1644"/>
        <item x="2191"/>
        <item x="890"/>
        <item x="1818"/>
        <item x="2573"/>
        <item x="1010"/>
        <item x="927"/>
        <item x="1881"/>
        <item x="1631"/>
        <item x="1521"/>
        <item x="1416"/>
        <item x="1009"/>
        <item x="1432"/>
        <item x="2379"/>
        <item x="2581"/>
        <item x="1161"/>
        <item x="1116"/>
        <item x="939"/>
        <item x="1638"/>
        <item x="627"/>
        <item x="562"/>
        <item x="953"/>
        <item x="1151"/>
        <item x="2100"/>
        <item x="989"/>
        <item x="2347"/>
        <item x="1157"/>
        <item x="2235"/>
        <item x="1658"/>
        <item x="1724"/>
        <item x="2034"/>
        <item x="1027"/>
        <item x="401"/>
        <item x="10"/>
        <item x="2562"/>
        <item x="146"/>
        <item x="430"/>
        <item x="1147"/>
        <item x="1270"/>
        <item x="700"/>
        <item x="656"/>
        <item x="484"/>
        <item x="523"/>
        <item x="2451"/>
        <item x="1876"/>
        <item x="716"/>
        <item x="160"/>
        <item x="288"/>
        <item x="9"/>
        <item x="250"/>
        <item x="1748"/>
        <item x="2660"/>
        <item x="2579"/>
        <item x="2292"/>
        <item x="1232"/>
        <item x="372"/>
        <item x="1877"/>
        <item x="2101"/>
        <item x="1911"/>
        <item x="709"/>
        <item x="1407"/>
        <item x="2500"/>
        <item x="2313"/>
        <item x="1032"/>
        <item x="2041"/>
        <item x="741"/>
        <item x="1502"/>
        <item x="889"/>
        <item x="617"/>
        <item x="1700"/>
        <item x="655"/>
        <item x="1312"/>
        <item x="747"/>
        <item x="1802"/>
        <item x="1383"/>
        <item x="287"/>
        <item x="704"/>
        <item x="1633"/>
        <item x="353"/>
        <item x="1417"/>
        <item x="1927"/>
        <item x="1958"/>
        <item x="757"/>
        <item x="158"/>
        <item x="1782"/>
        <item x="2708"/>
        <item x="1455"/>
        <item x="1791"/>
        <item x="2179"/>
        <item x="1840"/>
        <item x="2472"/>
        <item x="2317"/>
        <item x="1722"/>
        <item x="1894"/>
        <item x="1051"/>
        <item x="187"/>
        <item x="987"/>
        <item x="42"/>
        <item x="1939"/>
        <item x="1956"/>
        <item x="1689"/>
        <item x="2580"/>
        <item x="759"/>
        <item x="512"/>
        <item x="1209"/>
        <item x="1473"/>
        <item x="1574"/>
        <item x="784"/>
        <item x="1102"/>
        <item x="1557"/>
        <item x="1050"/>
        <item x="59"/>
        <item x="2304"/>
        <item x="15"/>
        <item x="231"/>
        <item x="16"/>
        <item x="1977"/>
        <item x="1773"/>
        <item x="506"/>
        <item x="999"/>
        <item x="1681"/>
        <item x="2319"/>
        <item x="1423"/>
        <item x="2679"/>
        <item x="1734"/>
        <item x="1399"/>
        <item x="2142"/>
        <item x="670"/>
        <item x="1149"/>
        <item x="2193"/>
        <item x="1186"/>
        <item x="2192"/>
        <item x="1389"/>
        <item x="1551"/>
        <item x="26"/>
        <item x="2095"/>
        <item x="2149"/>
        <item x="1191"/>
        <item x="2646"/>
        <item x="356"/>
        <item x="2058"/>
        <item x="2360"/>
        <item x="1068"/>
        <item x="414"/>
        <item x="1433"/>
        <item x="906"/>
        <item x="619"/>
        <item x="1498"/>
        <item x="1099"/>
        <item x="2102"/>
        <item x="826"/>
        <item x="903"/>
        <item x="2410"/>
        <item x="1183"/>
        <item x="1524"/>
        <item x="744"/>
        <item x="678"/>
        <item x="2349"/>
        <item x="289"/>
        <item x="2244"/>
        <item x="1299"/>
        <item x="117"/>
        <item x="1632"/>
        <item x="1286"/>
        <item x="325"/>
        <item x="624"/>
        <item x="1340"/>
        <item x="347"/>
        <item x="58"/>
        <item x="858"/>
        <item x="255"/>
        <item x="2125"/>
        <item x="64"/>
        <item x="2013"/>
        <item x="41"/>
        <item x="1594"/>
        <item x="1653"/>
        <item x="941"/>
        <item x="2466"/>
        <item x="2563"/>
        <item x="956"/>
        <item x="1476"/>
        <item x="2622"/>
        <item x="1198"/>
        <item x="798"/>
        <item x="787"/>
        <item x="269"/>
        <item x="6"/>
        <item x="1412"/>
        <item x="443"/>
        <item x="1572"/>
        <item x="621"/>
        <item x="526"/>
        <item x="1664"/>
        <item x="2203"/>
        <item x="2633"/>
        <item x="1293"/>
        <item x="1964"/>
        <item x="1698"/>
        <item x="2185"/>
        <item x="2597"/>
        <item x="960"/>
        <item x="489"/>
        <item x="1701"/>
        <item x="1756"/>
        <item x="819"/>
        <item x="547"/>
        <item x="1474"/>
        <item x="2176"/>
        <item x="563"/>
        <item x="1771"/>
        <item x="109"/>
        <item x="565"/>
        <item x="281"/>
        <item x="922"/>
        <item x="803"/>
        <item x="765"/>
        <item x="2631"/>
        <item x="387"/>
        <item x="1805"/>
        <item x="994"/>
        <item x="886"/>
        <item x="2539"/>
        <item x="2626"/>
        <item x="2415"/>
        <item x="1887"/>
        <item x="2416"/>
        <item x="791"/>
        <item x="1082"/>
        <item x="990"/>
        <item x="247"/>
        <item x="2756"/>
        <item x="1948"/>
        <item x="1968"/>
        <item x="88"/>
        <item x="2407"/>
        <item x="876"/>
        <item x="1142"/>
        <item x="171"/>
        <item x="1966"/>
        <item x="2255"/>
        <item x="1859"/>
        <item x="1294"/>
        <item x="1714"/>
        <item x="1803"/>
        <item x="733"/>
        <item x="983"/>
        <item x="1955"/>
        <item x="508"/>
        <item x="573"/>
        <item x="2533"/>
        <item x="1943"/>
        <item x="1582"/>
        <item x="1000"/>
        <item x="1204"/>
        <item x="145"/>
        <item x="1969"/>
        <item x="2187"/>
        <item x="2279"/>
        <item x="348"/>
        <item x="793"/>
        <item x="545"/>
        <item x="1929"/>
        <item x="1055"/>
        <item x="404"/>
        <item x="1944"/>
        <item x="2151"/>
        <item x="592"/>
        <item x="2391"/>
        <item x="1088"/>
        <item x="2133"/>
        <item x="35"/>
        <item x="639"/>
        <item x="1982"/>
        <item x="581"/>
        <item x="1707"/>
        <item x="2700"/>
        <item x="1402"/>
        <item x="1287"/>
        <item x="1467"/>
        <item x="2494"/>
        <item x="2643"/>
        <item x="1583"/>
        <item x="1899"/>
        <item x="875"/>
        <item x="1520"/>
        <item x="298"/>
        <item x="840"/>
        <item x="575"/>
        <item x="46"/>
        <item x="1197"/>
        <item x="2455"/>
        <item x="1350"/>
        <item x="574"/>
        <item x="2695"/>
        <item x="2183"/>
        <item x="279"/>
        <item x="251"/>
        <item x="1992"/>
        <item x="2737"/>
        <item x="978"/>
        <item x="102"/>
        <item x="262"/>
        <item x="2380"/>
        <item x="685"/>
        <item x="150"/>
        <item x="2404"/>
        <item x="1274"/>
        <item x="1484"/>
        <item x="1844"/>
        <item x="2644"/>
        <item x="1089"/>
        <item x="2728"/>
        <item x="710"/>
        <item x="1931"/>
        <item x="2673"/>
        <item x="872"/>
        <item x="1592"/>
        <item x="539"/>
        <item x="677"/>
        <item x="393"/>
        <item x="123"/>
        <item x="2617"/>
        <item x="1564"/>
        <item x="2548"/>
        <item x="2537"/>
        <item x="411"/>
        <item x="2596"/>
        <item x="1470"/>
        <item x="1134"/>
        <item x="429"/>
        <item x="1599"/>
        <item x="532"/>
        <item x="1106"/>
        <item x="548"/>
        <item x="1273"/>
        <item x="240"/>
        <item x="645"/>
        <item x="595"/>
        <item x="680"/>
        <item x="1066"/>
        <item x="1725"/>
        <item x="1043"/>
        <item x="2020"/>
        <item x="1490"/>
        <item x="847"/>
        <item x="568"/>
        <item x="596"/>
        <item x="362"/>
        <item x="1858"/>
        <item x="1090"/>
        <item x="1487"/>
        <item x="848"/>
        <item x="1056"/>
        <item x="948"/>
        <item x="1794"/>
        <item x="2128"/>
        <item x="525"/>
        <item x="1671"/>
        <item x="1319"/>
        <item x="997"/>
        <item x="631"/>
        <item x="60"/>
        <item x="2318"/>
        <item x="2228"/>
        <item x="2524"/>
        <item x="1989"/>
        <item x="1105"/>
        <item x="583"/>
        <item x="49"/>
        <item x="405"/>
        <item x="1777"/>
        <item x="1755"/>
        <item x="317"/>
        <item x="812"/>
        <item x="2667"/>
        <item x="634"/>
        <item x="11"/>
        <item x="1833"/>
        <item x="2161"/>
        <item x="729"/>
        <item x="458"/>
        <item x="873"/>
        <item x="2551"/>
        <item x="2555"/>
        <item x="1616"/>
        <item x="1623"/>
        <item x="2030"/>
        <item x="2303"/>
        <item x="350"/>
        <item x="1935"/>
        <item x="1129"/>
        <item x="52"/>
        <item x="163"/>
        <item x="1800"/>
        <item x="1651"/>
        <item x="881"/>
        <item x="2306"/>
        <item x="912"/>
        <item x="495"/>
        <item x="2426"/>
        <item x="947"/>
        <item x="2650"/>
        <item x="2431"/>
        <item x="1883"/>
        <item x="28"/>
        <item x="681"/>
        <item x="1665"/>
        <item x="239"/>
        <item x="2186"/>
        <item x="2423"/>
        <item x="966"/>
        <item x="1365"/>
        <item x="1738"/>
        <item x="825"/>
        <item x="1269"/>
        <item x="1007"/>
        <item x="722"/>
        <item x="1391"/>
        <item x="30"/>
        <item x="442"/>
        <item x="1675"/>
        <item x="2584"/>
        <item x="688"/>
        <item x="1464"/>
        <item x="1465"/>
        <item x="973"/>
        <item x="1741"/>
        <item x="1065"/>
        <item x="2755"/>
        <item x="614"/>
        <item x="1993"/>
        <item x="1729"/>
        <item x="2398"/>
        <item x="1193"/>
        <item x="138"/>
        <item x="1380"/>
        <item x="183"/>
        <item x="189"/>
        <item x="2222"/>
        <item x="2481"/>
        <item x="2386"/>
        <item x="2195"/>
        <item x="687"/>
        <item x="72"/>
        <item x="1265"/>
        <item x="1951"/>
        <item x="53"/>
        <item x="2634"/>
        <item x="1867"/>
        <item x="2664"/>
        <item x="1792"/>
        <item x="2477"/>
        <item x="1540"/>
        <item x="407"/>
        <item x="2358"/>
        <item x="1475"/>
        <item x="2099"/>
        <item x="2094"/>
        <item x="658"/>
        <item x="2561"/>
        <item x="1580"/>
        <item x="1280"/>
        <item x="1650"/>
        <item x="1914"/>
        <item x="2145"/>
        <item x="2492"/>
        <item x="1178"/>
        <item x="2525"/>
        <item x="1469"/>
        <item x="1172"/>
        <item x="684"/>
        <item x="1739"/>
        <item x="2148"/>
        <item x="1570"/>
        <item x="756"/>
        <item x="2104"/>
        <item x="1067"/>
        <item x="622"/>
        <item x="877"/>
        <item x="364"/>
        <item x="630"/>
        <item x="330"/>
        <item x="1768"/>
        <item x="2516"/>
        <item x="1918"/>
        <item x="600"/>
        <item x="263"/>
        <item x="1081"/>
        <item x="2397"/>
        <item x="455"/>
        <item x="2545"/>
        <item x="2190"/>
        <item x="2130"/>
        <item x="2654"/>
        <item x="2119"/>
        <item x="1740"/>
        <item x="110"/>
        <item x="318"/>
        <item x="1680"/>
        <item x="1262"/>
        <item x="1514"/>
        <item x="2462"/>
        <item x="324"/>
        <item x="432"/>
        <item x="2272"/>
        <item x="1016"/>
        <item x="1566"/>
        <item x="1240"/>
        <item x="2332"/>
        <item x="537"/>
        <item x="122"/>
        <item x="1100"/>
        <item x="1860"/>
        <item x="2230"/>
        <item x="257"/>
        <item x="2495"/>
        <item x="2259"/>
        <item x="1413"/>
        <item x="1020"/>
        <item x="2724"/>
        <item x="2530"/>
        <item x="427"/>
        <item x="708"/>
        <item x="1618"/>
        <item x="2505"/>
        <item x="2298"/>
        <item x="762"/>
        <item x="426"/>
        <item x="1945"/>
        <item x="1339"/>
        <item x="1907"/>
        <item x="908"/>
        <item x="1486"/>
        <item x="2372"/>
        <item x="81"/>
        <item x="936"/>
        <item x="1411"/>
        <item x="638"/>
        <item x="1535"/>
        <item x="650"/>
        <item x="806"/>
        <item x="859"/>
        <item x="1541"/>
        <item x="1895"/>
        <item x="1451"/>
        <item x="395"/>
        <item x="156"/>
        <item x="1495"/>
        <item x="1170"/>
        <item x="219"/>
        <item x="1780"/>
        <item x="2453"/>
        <item x="2454"/>
        <item x="2089"/>
        <item x="493"/>
        <item x="834"/>
        <item x="2039"/>
        <item x="2390"/>
        <item x="944"/>
        <item x="1972"/>
        <item x="1784"/>
        <item x="2527"/>
        <item x="424"/>
        <item x="2508"/>
        <item x="2092"/>
        <item x="2159"/>
        <item x="1548"/>
        <item x="380"/>
        <item x="836"/>
        <item x="894"/>
        <item x="571"/>
        <item x="649"/>
        <item x="1961"/>
        <item x="752"/>
        <item x="2122"/>
        <item x="768"/>
        <item x="2"/>
        <item x="4"/>
        <item x="382"/>
        <item x="839"/>
        <item x="1249"/>
        <item x="50"/>
        <item x="97"/>
        <item x="1313"/>
        <item x="785"/>
        <item x="116"/>
        <item x="1405"/>
        <item x="635"/>
        <item x="2560"/>
        <item x="782"/>
        <item x="862"/>
        <item x="135"/>
        <item x="1008"/>
        <item x="416"/>
        <item x="463"/>
        <item x="1531"/>
        <item x="1890"/>
        <item x="199"/>
        <item x="2040"/>
        <item x="76"/>
        <item x="1420"/>
        <item x="2216"/>
        <item x="1595"/>
        <item x="2711"/>
        <item x="2079"/>
        <item x="1296"/>
        <item x="1290"/>
        <item x="935"/>
        <item x="1983"/>
        <item x="483"/>
        <item x="479"/>
        <item x="1919"/>
        <item x="1036"/>
        <item x="7"/>
        <item x="2123"/>
        <item x="896"/>
        <item x="2480"/>
        <item x="294"/>
        <item x="2663"/>
        <item x="418"/>
        <item x="363"/>
        <item x="345"/>
        <item x="811"/>
        <item x="1272"/>
        <item x="1613"/>
        <item x="1173"/>
        <item x="399"/>
        <item x="519"/>
        <item x="2278"/>
        <item x="1871"/>
        <item x="451"/>
        <item x="2754"/>
        <item x="2335"/>
        <item x="1744"/>
        <item x="1468"/>
        <item x="1122"/>
        <item x="400"/>
        <item x="1499"/>
        <item x="1256"/>
        <item x="2542"/>
        <item x="2346"/>
        <item x="177"/>
        <item x="1184"/>
        <item x="1585"/>
        <item x="2689"/>
        <item x="1344"/>
        <item x="2406"/>
        <item x="1494"/>
        <item x="2661"/>
        <item x="2746"/>
        <item x="1333"/>
        <item x="932"/>
        <item x="2588"/>
        <item x="86"/>
        <item x="385"/>
        <item x="151"/>
        <item x="2511"/>
        <item x="771"/>
        <item x="1645"/>
        <item x="2443"/>
        <item x="1029"/>
        <item x="1607"/>
        <item x="2108"/>
        <item x="1458"/>
        <item x="1449"/>
        <item x="1576"/>
        <item x="334"/>
        <item x="1211"/>
        <item x="721"/>
        <item x="2382"/>
        <item x="626"/>
        <item x="1634"/>
        <item x="1302"/>
        <item x="1241"/>
        <item x="1482"/>
        <item x="480"/>
        <item x="354"/>
        <item x="1014"/>
        <item x="598"/>
        <item x="2196"/>
        <item x="162"/>
        <item x="176"/>
        <item x="2610"/>
        <item x="2315"/>
        <item x="1079"/>
        <item x="1718"/>
        <item x="1480"/>
        <item x="2681"/>
        <item x="2482"/>
        <item x="706"/>
        <item x="830"/>
        <item x="1374"/>
        <item x="1289"/>
        <item x="863"/>
        <item x="1497"/>
        <item x="336"/>
        <item x="1321"/>
        <item x="1410"/>
        <item x="816"/>
        <item x="1879"/>
        <item x="1543"/>
        <item x="1556"/>
        <item x="2365"/>
        <item x="590"/>
        <item x="1034"/>
        <item x="1772"/>
        <item x="1024"/>
        <item x="971"/>
        <item x="804"/>
        <item x="606"/>
        <item x="2107"/>
        <item x="1385"/>
        <item x="1237"/>
        <item x="1353"/>
        <item x="1217"/>
        <item x="1400"/>
        <item x="1187"/>
        <item x="2154"/>
        <item x="2225"/>
        <item x="1295"/>
        <item x="1801"/>
        <item x="2400"/>
        <item x="714"/>
        <item x="2307"/>
        <item x="1829"/>
        <item x="954"/>
        <item x="2338"/>
        <item x="761"/>
        <item x="2685"/>
        <item x="543"/>
        <item x="155"/>
        <item x="957"/>
        <item x="2081"/>
        <item x="1897"/>
        <item x="884"/>
        <item x="2609"/>
        <item x="1590"/>
        <item x="2479"/>
        <item x="139"/>
        <item x="1201"/>
        <item x="13"/>
        <item x="2345"/>
        <item x="1137"/>
        <item x="1164"/>
        <item x="491"/>
        <item x="2078"/>
        <item x="284"/>
        <item x="731"/>
        <item x="1093"/>
        <item x="2532"/>
        <item x="128"/>
        <item x="977"/>
        <item x="1247"/>
        <item x="2312"/>
        <item x="1925"/>
        <item x="1459"/>
        <item x="2370"/>
        <item x="2733"/>
        <item x="1920"/>
        <item x="2645"/>
        <item x="2093"/>
        <item x="2487"/>
        <item x="2496"/>
        <item x="268"/>
        <item x="893"/>
        <item x="2204"/>
        <item x="134"/>
        <item x="126"/>
        <item x="2340"/>
        <item x="1175"/>
        <item x="1107"/>
        <item x="113"/>
        <item x="1703"/>
        <item x="2167"/>
        <item x="1869"/>
        <item x="355"/>
        <item x="602"/>
        <item x="740"/>
        <item x="1453"/>
        <item x="913"/>
        <item x="1401"/>
        <item x="1015"/>
        <item x="1903"/>
        <item x="1693"/>
        <item x="196"/>
        <item x="2435"/>
        <item x="2153"/>
        <item x="674"/>
        <item x="457"/>
        <item x="926"/>
        <item x="1457"/>
        <item x="492"/>
        <item x="661"/>
        <item x="299"/>
        <item x="1523"/>
        <item x="2506"/>
        <item x="1331"/>
        <item x="1727"/>
        <item x="105"/>
        <item x="1424"/>
        <item x="301"/>
        <item x="3"/>
        <item x="2316"/>
        <item x="1021"/>
        <item x="433"/>
        <item x="1352"/>
        <item x="1064"/>
        <item x="1781"/>
        <item x="265"/>
        <item x="2262"/>
        <item x="2393"/>
        <item x="1362"/>
        <item x="2085"/>
        <item x="904"/>
        <item x="1268"/>
        <item x="641"/>
        <item x="748"/>
        <item x="1936"/>
        <item x="1450"/>
        <item x="2420"/>
        <item x="1341"/>
        <item x="2553"/>
        <item x="1421"/>
        <item x="692"/>
        <item x="1054"/>
        <item x="1732"/>
        <item x="593"/>
        <item x="1075"/>
        <item x="1601"/>
        <item x="2209"/>
        <item x="615"/>
        <item x="1087"/>
        <item x="29"/>
        <item x="1403"/>
        <item x="1030"/>
        <item x="2266"/>
        <item x="1526"/>
        <item x="2239"/>
        <item x="2657"/>
        <item x="1555"/>
        <item x="2136"/>
        <item x="1609"/>
        <item x="1838"/>
        <item x="1398"/>
        <item x="1913"/>
        <item x="83"/>
        <item x="1125"/>
        <item x="910"/>
        <item x="730"/>
        <item x="579"/>
        <item x="2269"/>
        <item x="750"/>
        <item x="2061"/>
        <item x="152"/>
        <item x="546"/>
        <item x="938"/>
        <item x="462"/>
        <item x="933"/>
        <item x="291"/>
        <item x="486"/>
        <item x="1530"/>
        <item x="1443"/>
        <item x="1285"/>
        <item x="2399"/>
        <item x="2353"/>
        <item x="1806"/>
        <item x="1143"/>
        <item x="2468"/>
        <item x="2141"/>
        <item x="2309"/>
        <item x="1318"/>
        <item x="1622"/>
        <item x="238"/>
        <item x="2037"/>
        <item x="421"/>
        <item x="1778"/>
        <item x="712"/>
        <item x="2163"/>
        <item x="1323"/>
        <item x="1310"/>
        <item x="1534"/>
        <item x="129"/>
        <item x="734"/>
        <item x="1281"/>
        <item x="1624"/>
        <item x="1880"/>
        <item x="871"/>
        <item x="797"/>
        <item x="2083"/>
        <item x="805"/>
        <item x="2162"/>
        <item x="2118"/>
        <item x="1160"/>
        <item x="739"/>
        <item x="2198"/>
        <item x="1501"/>
        <item x="1146"/>
        <item x="1702"/>
        <item x="1709"/>
        <item x="1445"/>
        <item x="1291"/>
        <item x="1276"/>
        <item x="1950"/>
        <item x="1409"/>
        <item x="2006"/>
        <item x="1394"/>
        <item x="838"/>
        <item x="1095"/>
        <item x="2082"/>
        <item x="2267"/>
        <item x="1901"/>
        <item x="1717"/>
        <item x="1710"/>
        <item x="2514"/>
        <item x="2254"/>
        <item x="179"/>
        <item x="2541"/>
        <item x="1905"/>
        <item x="2582"/>
        <item x="1005"/>
        <item x="36"/>
        <item x="950"/>
        <item x="2717"/>
        <item x="849"/>
        <item x="629"/>
        <item x="1485"/>
        <item x="842"/>
        <item x="1110"/>
        <item x="1381"/>
        <item x="1525"/>
        <item x="101"/>
        <item x="2418"/>
        <item x="2024"/>
        <item x="618"/>
        <item x="2723"/>
        <item x="2043"/>
        <item x="464"/>
        <item x="1200"/>
        <item x="2669"/>
        <item x="2692"/>
        <item x="699"/>
        <item x="1505"/>
        <item x="1539"/>
        <item x="1821"/>
        <item x="222"/>
        <item x="2629"/>
        <item x="766"/>
        <item x="683"/>
        <item x="1429"/>
        <item x="166"/>
        <item x="2131"/>
        <item x="789"/>
        <item x="1719"/>
        <item x="682"/>
        <item x="2490"/>
        <item x="1504"/>
        <item x="476"/>
        <item x="952"/>
        <item x="377"/>
        <item x="1763"/>
        <item x="937"/>
        <item x="2557"/>
        <item x="2166"/>
        <item x="1973"/>
        <item x="536"/>
        <item x="2155"/>
        <item x="703"/>
        <item x="2405"/>
        <item x="2720"/>
        <item x="668"/>
        <item x="1"/>
        <item x="529"/>
        <item x="2227"/>
        <item x="1984"/>
        <item x="1637"/>
        <item x="261"/>
        <item x="215"/>
        <item x="1915"/>
        <item x="1795"/>
        <item x="274"/>
        <item x="439"/>
        <item x="2607"/>
        <item x="461"/>
        <item x="2499"/>
        <item x="375"/>
        <item x="959"/>
        <item x="783"/>
        <item x="923"/>
        <item x="502"/>
        <item x="1864"/>
        <item x="370"/>
        <item x="200"/>
        <item x="2109"/>
        <item x="820"/>
        <item x="1351"/>
        <item x="566"/>
        <item x="2378"/>
        <item x="610"/>
        <item x="383"/>
        <item x="2299"/>
        <item x="672"/>
        <item x="450"/>
        <item x="738"/>
        <item x="423"/>
        <item x="45"/>
        <item x="140"/>
        <item x="397"/>
        <item x="1512"/>
        <item x="1506"/>
        <item x="471"/>
        <item x="14"/>
        <item x="946"/>
        <item x="182"/>
        <item x="854"/>
        <item x="1851"/>
        <item x="186"/>
        <item x="2592"/>
        <item x="368"/>
        <item x="2385"/>
        <item x="1910"/>
        <item x="2388"/>
        <item x="1789"/>
        <item x="1257"/>
        <item x="230"/>
        <item x="2140"/>
        <item x="870"/>
        <item x="1716"/>
        <item x="1736"/>
        <item x="570"/>
        <item x="2103"/>
        <item x="799"/>
        <item x="1136"/>
        <item x="1536"/>
        <item x="454"/>
        <item x="1190"/>
        <item x="1205"/>
        <item x="2280"/>
        <item x="1673"/>
        <item x="1388"/>
        <item x="2653"/>
        <item x="850"/>
        <item x="1441"/>
        <item x="1728"/>
        <item x="1648"/>
        <item x="1218"/>
        <item x="2691"/>
        <item x="2042"/>
        <item x="1921"/>
        <item x="2536"/>
        <item x="1228"/>
        <item x="1588"/>
        <item x="1841"/>
        <item x="1839"/>
        <item x="2578"/>
        <item x="2062"/>
        <item x="2296"/>
        <item x="2112"/>
        <item x="2048"/>
        <item x="1529"/>
        <item x="1375"/>
        <item x="2621"/>
        <item x="446"/>
        <item x="2747"/>
        <item x="371"/>
        <item x="1496"/>
        <item x="475"/>
        <item x="1342"/>
        <item x="853"/>
        <item x="333"/>
        <item x="2329"/>
        <item x="1355"/>
        <item x="918"/>
        <item x="1591"/>
        <item x="1171"/>
        <item x="2126"/>
        <item x="2359"/>
        <item x="1853"/>
        <item x="808"/>
        <item x="1606"/>
        <item x="1655"/>
        <item x="2263"/>
        <item x="1230"/>
        <item x="127"/>
        <item x="304"/>
        <item x="1028"/>
        <item x="669"/>
        <item x="900"/>
        <item x="982"/>
        <item x="1463"/>
        <item x="2716"/>
        <item x="1577"/>
        <item x="2327"/>
        <item x="2188"/>
        <item x="1602"/>
        <item x="1974"/>
        <item x="1904"/>
        <item x="2613"/>
        <item x="2199"/>
        <item x="929"/>
        <item x="736"/>
        <item x="1828"/>
        <item x="2160"/>
        <item x="2052"/>
        <item x="1207"/>
        <item x="2409"/>
        <item x="1959"/>
        <item x="1766"/>
        <item x="1567"/>
        <item x="1614"/>
        <item x="1692"/>
        <item x="1181"/>
        <item x="374"/>
        <item x="559"/>
        <item x="2325"/>
        <item x="2751"/>
        <item x="1094"/>
        <item x="1986"/>
        <item x="1842"/>
        <item x="1932"/>
        <item x="2012"/>
        <item x="2712"/>
        <item x="1711"/>
        <item x="1661"/>
        <item x="541"/>
        <item x="880"/>
        <item x="1708"/>
        <item x="1062"/>
        <item x="2458"/>
        <item x="198"/>
        <item x="501"/>
        <item x="1431"/>
        <item x="87"/>
        <item x="2023"/>
        <item x="1444"/>
        <item x="258"/>
        <item x="378"/>
        <item x="2357"/>
        <item x="229"/>
        <item x="2253"/>
        <item x="2000"/>
        <item x="919"/>
        <item x="2331"/>
        <item x="1953"/>
        <item x="1684"/>
        <item x="2117"/>
        <item x="2538"/>
        <item x="1165"/>
        <item x="1816"/>
        <item x="2237"/>
        <item x="792"/>
        <item x="2493"/>
        <item x="907"/>
        <item x="725"/>
        <item x="2170"/>
        <item x="1834"/>
        <item x="1666"/>
        <item x="114"/>
        <item x="810"/>
        <item x="254"/>
        <item x="1328"/>
        <item x="2383"/>
        <item x="2134"/>
        <item x="1751"/>
        <item x="2248"/>
        <item x="689"/>
        <item x="2059"/>
        <item x="277"/>
        <item x="1248"/>
        <item x="271"/>
        <item x="494"/>
        <item x="206"/>
        <item x="496"/>
        <item x="1787"/>
        <item x="807"/>
        <item x="914"/>
        <item x="178"/>
        <item x="2208"/>
        <item x="1979"/>
        <item x="911"/>
        <item x="980"/>
        <item x="321"/>
        <item x="1479"/>
        <item x="1080"/>
        <item x="487"/>
        <item x="1436"/>
        <item x="2377"/>
        <item x="1893"/>
        <item x="312"/>
        <item x="1346"/>
        <item x="1167"/>
        <item x="1965"/>
        <item x="809"/>
        <item x="1425"/>
        <item x="1817"/>
        <item x="2628"/>
        <item x="612"/>
        <item x="1307"/>
        <item x="1742"/>
        <item x="2489"/>
        <item x="2564"/>
        <item x="1098"/>
        <item x="1845"/>
        <item x="823"/>
        <item x="44"/>
        <item x="1386"/>
        <item x="869"/>
        <item x="2371"/>
        <item x="2461"/>
        <item x="142"/>
        <item x="510"/>
        <item x="131"/>
        <item x="2156"/>
        <item x="1786"/>
        <item x="2678"/>
        <item x="74"/>
        <item x="1866"/>
        <item x="1909"/>
        <item x="2207"/>
        <item x="143"/>
        <item x="1799"/>
        <item x="2194"/>
        <item x="2110"/>
        <item x="2157"/>
        <item x="2759"/>
        <item x="531"/>
        <item x="2450"/>
        <item x="125"/>
        <item x="951"/>
        <item x="2547"/>
        <item x="1855"/>
        <item x="469"/>
        <item x="107"/>
        <item x="466"/>
        <item x="538"/>
        <item x="2672"/>
        <item x="331"/>
        <item x="2619"/>
        <item x="2281"/>
        <item x="2594"/>
        <item x="2344"/>
        <item x="2630"/>
        <item x="332"/>
        <item x="749"/>
        <item x="691"/>
        <item x="1126"/>
        <item x="1544"/>
        <item x="1138"/>
        <item x="1103"/>
        <item x="2068"/>
        <item x="1017"/>
        <item x="1575"/>
        <item x="945"/>
        <item x="897"/>
        <item x="1177"/>
        <item x="1220"/>
        <item x="1568"/>
        <item x="2017"/>
        <item x="2483"/>
        <item x="1970"/>
        <item x="453"/>
        <item x="154"/>
        <item x="720"/>
        <item x="22"/>
        <item x="2245"/>
        <item x="2352"/>
        <item x="210"/>
        <item x="930"/>
        <item x="520"/>
        <item x="2164"/>
        <item x="2684"/>
        <item x="170"/>
        <item x="1933"/>
        <item x="120"/>
        <item x="1053"/>
        <item x="891"/>
        <item x="386"/>
        <item x="490"/>
        <item x="1206"/>
        <item x="533"/>
        <item x="221"/>
        <item x="153"/>
        <item x="1219"/>
        <item x="2568"/>
        <item x="149"/>
        <item x="887"/>
        <item x="2606"/>
        <item x="48"/>
        <item x="2424"/>
        <item x="224"/>
        <item x="2486"/>
        <item x="473"/>
        <item x="1723"/>
        <item x="2334"/>
        <item x="856"/>
        <item x="1357"/>
        <item x="1553"/>
        <item x="1202"/>
        <item x="1891"/>
        <item x="1234"/>
        <item x="2251"/>
        <item x="2614"/>
        <item x="2417"/>
        <item x="112"/>
        <item x="381"/>
        <item x="2599"/>
        <item x="286"/>
        <item x="2683"/>
        <item x="576"/>
        <item x="1144"/>
        <item x="307"/>
        <item x="2675"/>
        <item x="662"/>
        <item x="1382"/>
        <item x="623"/>
        <item x="1148"/>
        <item x="2356"/>
        <item x="342"/>
        <item x="1174"/>
        <item x="357"/>
        <item x="1545"/>
        <item x="2070"/>
        <item x="660"/>
        <item x="1392"/>
        <item x="1347"/>
        <item x="398"/>
        <item x="976"/>
        <item x="1368"/>
        <item x="1924"/>
        <item x="2465"/>
        <item x="1437"/>
        <item x="625"/>
        <item x="1488"/>
        <item x="2007"/>
        <item x="2337"/>
        <item x="388"/>
        <item x="530"/>
        <item x="467"/>
        <item x="1558"/>
        <item x="676"/>
        <item x="1213"/>
        <item x="214"/>
        <item x="827"/>
        <item x="609"/>
        <item x="831"/>
        <item x="2503"/>
        <item x="607"/>
        <item x="280"/>
        <item x="1870"/>
        <item x="2701"/>
        <item x="2474"/>
        <item x="384"/>
        <item x="2586"/>
        <item x="522"/>
        <item x="2688"/>
        <item x="895"/>
        <item x="632"/>
        <item x="509"/>
        <item x="584"/>
        <item x="2168"/>
        <item x="1885"/>
        <item x="2635"/>
        <item x="2240"/>
        <item x="2485"/>
        <item x="226"/>
        <item x="327"/>
        <item x="550"/>
        <item x="2605"/>
        <item x="2005"/>
        <item x="2177"/>
        <item x="1754"/>
        <item x="767"/>
        <item x="2408"/>
        <item x="1133"/>
        <item x="2297"/>
        <item x="1124"/>
        <item x="1297"/>
        <item x="2676"/>
        <item x="2705"/>
        <item x="1001"/>
        <item x="852"/>
        <item x="1119"/>
        <item x="2598"/>
        <item x="2351"/>
        <item x="975"/>
        <item x="2175"/>
        <item x="643"/>
        <item x="1922"/>
        <item x="2438"/>
        <item x="1384"/>
        <item x="1301"/>
        <item x="2219"/>
        <item x="419"/>
        <item x="2484"/>
        <item x="2623"/>
        <item x="2392"/>
        <item x="306"/>
        <item x="2659"/>
        <item x="1662"/>
        <item x="1052"/>
        <item x="2740"/>
        <item x="552"/>
        <item x="192"/>
        <item x="2696"/>
        <item x="85"/>
        <item x="996"/>
        <item x="1878"/>
        <item x="137"/>
        <item x="344"/>
        <item x="293"/>
        <item x="2549"/>
        <item x="1503"/>
        <item x="1629"/>
        <item x="654"/>
        <item x="603"/>
        <item x="1569"/>
        <item x="212"/>
        <item x="958"/>
        <item x="2305"/>
        <item x="2341"/>
        <item x="478"/>
        <item x="1960"/>
        <item x="1224"/>
        <item x="1123"/>
        <item x="1528"/>
        <item x="217"/>
        <item x="1084"/>
        <item x="2231"/>
        <item x="259"/>
        <item x="0"/>
        <item x="613"/>
        <item x="267"/>
        <item x="1704"/>
        <item x="1216"/>
        <item x="2350"/>
        <item x="1259"/>
        <item x="1615"/>
        <item x="860"/>
        <item x="1334"/>
        <item x="1697"/>
        <item x="106"/>
        <item x="2467"/>
        <item x="2704"/>
        <item x="1517"/>
        <item x="1690"/>
        <item x="1836"/>
        <item x="1788"/>
        <item x="527"/>
        <item x="801"/>
        <item x="1250"/>
        <item x="57"/>
        <item x="297"/>
        <item x="679"/>
        <item x="310"/>
        <item x="2045"/>
        <item x="67"/>
        <item x="594"/>
        <item x="460"/>
        <item x="292"/>
        <item x="1892"/>
        <item x="1022"/>
        <item x="260"/>
        <item x="553"/>
        <item x="2572"/>
        <item x="1797"/>
        <item x="2031"/>
        <item x="2603"/>
        <item x="1330"/>
        <item x="832"/>
        <item x="1118"/>
        <item x="1985"/>
        <item x="2544"/>
        <item x="652"/>
        <item x="1317"/>
        <item x="202"/>
        <item x="1210"/>
        <item x="2032"/>
        <item x="252"/>
        <item x="1278"/>
        <item x="2543"/>
        <item x="241"/>
        <item x="2051"/>
        <item x="542"/>
        <item x="1440"/>
        <item x="1967"/>
        <item x="1244"/>
        <item x="390"/>
        <item x="1324"/>
        <item x="2719"/>
        <item x="273"/>
        <item x="1195"/>
        <item x="2084"/>
        <item x="2158"/>
        <item x="1069"/>
        <item x="1041"/>
        <item x="544"/>
        <item x="71"/>
        <item x="995"/>
        <item x="777"/>
        <item x="2096"/>
        <item x="1941"/>
        <item x="1988"/>
        <item x="1688"/>
        <item x="1612"/>
        <item x="1325"/>
        <item x="235"/>
        <item x="99"/>
        <item x="108"/>
        <item x="497"/>
        <item x="620"/>
        <item x="417"/>
        <item x="1153"/>
        <item x="2739"/>
        <item x="1466"/>
        <item x="2057"/>
        <item x="2374"/>
        <item x="2463"/>
        <item x="1635"/>
        <item x="1304"/>
        <item x="1646"/>
        <item x="456"/>
        <item x="103"/>
        <item x="1603"/>
        <item x="118"/>
        <item x="449"/>
        <item x="2135"/>
        <item x="1735"/>
        <item x="2129"/>
        <item x="2333"/>
        <item x="686"/>
        <item x="20"/>
        <item x="1359"/>
        <item x="1954"/>
        <item x="837"/>
        <item x="1077"/>
        <item x="1513"/>
        <item x="290"/>
        <item x="452"/>
        <item x="667"/>
        <item x="2699"/>
        <item x="2169"/>
        <item x="867"/>
        <item x="194"/>
        <item x="403"/>
        <item x="1305"/>
        <item x="1314"/>
        <item x="1329"/>
        <item x="1242"/>
        <item x="242"/>
        <item x="172"/>
        <item x="557"/>
        <item x="802"/>
        <item x="1798"/>
        <item x="233"/>
        <item x="855"/>
        <item x="69"/>
        <item x="203"/>
        <item x="361"/>
        <item x="2236"/>
        <item x="2556"/>
        <item x="1730"/>
        <item x="1035"/>
        <item x="1705"/>
        <item x="1335"/>
        <item x="2735"/>
        <item x="591"/>
        <item x="2734"/>
        <item x="601"/>
        <item x="2014"/>
        <item x="2097"/>
        <item x="2004"/>
        <item x="379"/>
        <item x="833"/>
        <item x="604"/>
        <item x="62"/>
        <item x="2002"/>
        <item x="188"/>
        <item x="1561"/>
        <item x="1253"/>
        <item x="2066"/>
        <item x="90"/>
        <item x="438"/>
        <item x="1682"/>
        <item x="1369"/>
        <item x="1044"/>
        <item x="1040"/>
        <item x="2502"/>
        <item x="1245"/>
        <item x="986"/>
        <item x="567"/>
        <item x="2022"/>
        <item x="1563"/>
        <item x="408"/>
        <item x="970"/>
        <item x="2201"/>
        <item x="2323"/>
        <item x="2080"/>
        <item x="1456"/>
        <item x="962"/>
        <item x="1378"/>
        <item x="2213"/>
        <item x="1559"/>
        <item x="899"/>
        <item x="1326"/>
        <item x="482"/>
        <item x="1908"/>
        <item x="1888"/>
        <item x="561"/>
        <item x="760"/>
        <item x="1647"/>
        <item x="1121"/>
        <item x="1358"/>
        <item x="335"/>
        <item x="1461"/>
        <item x="1546"/>
        <item x="1621"/>
        <item x="507"/>
        <item x="197"/>
        <item x="790"/>
        <item x="2518"/>
        <item x="1620"/>
        <item x="1677"/>
        <item x="2713"/>
        <item x="2234"/>
        <item x="2471"/>
        <item x="2637"/>
        <item x="21"/>
        <item x="2565"/>
        <item x="1438"/>
        <item x="1856"/>
        <item x="1104"/>
        <item x="1611"/>
        <item x="2520"/>
        <item x="1408"/>
        <item x="1604"/>
        <item x="204"/>
        <item x="2428"/>
        <item x="2488"/>
        <item x="1532"/>
        <item x="1811"/>
        <item x="2260"/>
        <item x="1179"/>
        <item x="1414"/>
        <item x="772"/>
        <item x="434"/>
        <item x="1946"/>
        <item x="1850"/>
        <item x="1311"/>
        <item x="1854"/>
        <item x="2124"/>
        <item x="1279"/>
        <item x="1875"/>
        <item x="2736"/>
        <item x="2510"/>
        <item x="949"/>
        <item x="2473"/>
        <item x="528"/>
        <item x="2243"/>
        <item x="2310"/>
        <item x="2730"/>
        <item x="157"/>
        <item x="1243"/>
        <item x="1649"/>
        <item x="2200"/>
        <item x="2314"/>
        <item x="436"/>
        <item x="1659"/>
        <item x="349"/>
        <item x="165"/>
        <item x="2348"/>
        <item x="1370"/>
        <item x="2233"/>
        <item x="2077"/>
        <item x="2757"/>
        <item x="270"/>
        <item x="1363"/>
        <item x="901"/>
        <item x="813"/>
        <item x="1562"/>
        <item x="1131"/>
        <item x="98"/>
        <item x="1156"/>
        <item x="1770"/>
        <item x="969"/>
        <item x="2238"/>
        <item x="2715"/>
        <item x="1515"/>
        <item x="340"/>
        <item x="2137"/>
        <item x="2419"/>
        <item x="694"/>
        <item x="2088"/>
        <item x="1981"/>
        <item x="1406"/>
        <item x="505"/>
        <item x="1092"/>
        <item x="2569"/>
        <item x="2577"/>
        <item x="2693"/>
        <item x="2652"/>
        <item x="2087"/>
        <item x="1695"/>
        <item x="316"/>
        <item x="1930"/>
        <item x="524"/>
        <item x="2604"/>
        <item x="2373"/>
        <item x="2427"/>
        <item x="24"/>
        <item x="2441"/>
        <item x="1033"/>
        <item x="1223"/>
        <item x="1489"/>
        <item x="1006"/>
        <item x="1785"/>
        <item x="1393"/>
        <item x="1830"/>
        <item x="555"/>
        <item x="2326"/>
        <item x="2421"/>
        <item x="2172"/>
        <item x="1097"/>
        <item x="2591"/>
        <item x="1861"/>
        <item x="1507"/>
        <item x="2270"/>
        <item x="1674"/>
        <item x="917"/>
        <item x="920"/>
        <item x="1322"/>
        <item x="599"/>
        <item x="1282"/>
        <item x="2064"/>
        <item x="1231"/>
        <item x="1654"/>
        <item x="1687"/>
        <item x="1227"/>
        <item x="402"/>
        <item x="2593"/>
        <item x="701"/>
        <item x="514"/>
        <item x="1166"/>
        <item x="885"/>
        <item x="2010"/>
        <item x="616"/>
        <item x="2146"/>
        <item x="1942"/>
        <item x="338"/>
        <item x="1112"/>
        <item x="328"/>
        <item x="1865"/>
        <item x="589"/>
        <item x="2670"/>
        <item x="2147"/>
        <item x="2274"/>
        <item x="2277"/>
        <item x="1746"/>
        <item x="1074"/>
        <item x="511"/>
        <item x="1815"/>
        <item x="141"/>
        <item x="70"/>
        <item x="391"/>
        <item x="1336"/>
        <item x="1012"/>
        <item x="84"/>
        <item x="73"/>
        <item x="409"/>
        <item x="1759"/>
        <item x="2069"/>
        <item x="1252"/>
        <item x="1418"/>
        <item x="2115"/>
        <item x="818"/>
        <item x="1059"/>
        <item x="2218"/>
        <item x="1627"/>
        <item x="605"/>
        <item x="666"/>
        <item x="998"/>
        <item x="1025"/>
        <item x="2098"/>
        <item x="119"/>
        <item x="2387"/>
        <item x="2744"/>
        <item x="776"/>
        <item x="940"/>
        <item x="256"/>
        <item x="431"/>
        <item x="63"/>
        <item x="315"/>
        <item x="1743"/>
        <item x="829"/>
        <item x="1343"/>
        <item x="216"/>
        <item x="1003"/>
        <item x="352"/>
        <item x="300"/>
        <item x="341"/>
        <item x="130"/>
        <item x="2242"/>
        <item x="61"/>
        <item x="1831"/>
        <item x="2285"/>
        <item x="54"/>
        <item x="272"/>
        <item x="207"/>
        <item x="309"/>
        <item x="779"/>
        <item x="773"/>
        <item x="1303"/>
        <item x="1554"/>
        <item x="898"/>
        <item x="1447"/>
        <item x="726"/>
        <item x="275"/>
        <item x="308"/>
        <item x="786"/>
        <item x="1522"/>
        <item x="415"/>
        <item x="2445"/>
        <item x="1238"/>
        <item x="1737"/>
        <item x="322"/>
        <item x="2430"/>
        <item x="1225"/>
        <item x="1783"/>
        <item x="2074"/>
        <item x="2271"/>
        <item x="1726"/>
        <item x="1617"/>
        <item x="1837"/>
        <item x="2413"/>
        <item x="1999"/>
        <item x="337"/>
        <item x="1364"/>
        <item x="1428"/>
        <item x="351"/>
        <item x="1565"/>
        <item x="2090"/>
        <item x="236"/>
        <item x="2056"/>
        <item x="2184"/>
        <item x="1117"/>
        <item x="320"/>
        <item x="2521"/>
        <item x="2224"/>
        <item x="311"/>
        <item x="841"/>
        <item x="2452"/>
        <item x="428"/>
        <item x="2287"/>
        <item x="234"/>
        <item x="1019"/>
        <item x="1827"/>
        <item x="33"/>
        <item x="2054"/>
        <item x="1510"/>
        <item x="472"/>
        <item x="296"/>
        <item x="753"/>
        <item x="2027"/>
        <item x="1491"/>
        <item x="1679"/>
        <item x="2697"/>
        <item x="2439"/>
        <item x="1072"/>
        <item x="2540"/>
        <item x="1957"/>
        <item x="1158"/>
        <item x="1169"/>
        <item x="2047"/>
        <item x="2223"/>
        <item x="2202"/>
        <item x="1550"/>
        <item x="1573"/>
        <item x="864"/>
        <item x="2369"/>
        <item x="1115"/>
        <item x="266"/>
        <item x="815"/>
        <item x="441"/>
        <item x="51"/>
        <item x="671"/>
        <item x="499"/>
        <item x="25"/>
        <item x="942"/>
        <item x="905"/>
        <item x="713"/>
        <item x="1987"/>
        <item x="586"/>
        <item x="1026"/>
        <item x="909"/>
        <item x="367"/>
        <item x="100"/>
        <item x="278"/>
        <item x="517"/>
        <item x="2044"/>
        <item x="1863"/>
        <item x="2301"/>
        <item x="124"/>
        <item x="1101"/>
        <item x="745"/>
        <item x="2290"/>
        <item x="2055"/>
        <item x="2449"/>
        <item x="359"/>
        <item x="500"/>
        <item x="369"/>
        <item x="1452"/>
        <item x="295"/>
        <item x="931"/>
        <item x="974"/>
        <item x="326"/>
        <item x="23"/>
        <item x="746"/>
        <item x="144"/>
        <item x="412"/>
        <item x="376"/>
        <item x="237"/>
        <item x="5"/>
        <item x="2025"/>
        <item x="1049"/>
        <item x="1154"/>
        <item x="2150"/>
        <item x="18"/>
        <item x="696"/>
        <item x="1813"/>
        <item x="646"/>
        <item x="228"/>
        <item x="2008"/>
        <item x="1038"/>
        <item x="968"/>
        <item x="1316"/>
        <item x="1254"/>
        <item x="12"/>
        <item x="1283"/>
        <item x="851"/>
        <item x="664"/>
        <item x="727"/>
        <item x="248"/>
        <item x="92"/>
        <item x="878"/>
        <item x="485"/>
        <item x="2457"/>
        <item x="2444"/>
        <item x="1669"/>
        <item x="2690"/>
        <item x="1747"/>
        <item x="844"/>
        <item x="1481"/>
        <item x="1222"/>
        <item x="814"/>
        <item x="1071"/>
        <item x="201"/>
        <item x="2132"/>
        <item x="65"/>
        <item x="1822"/>
        <item x="2671"/>
        <item x="2649"/>
        <item x="303"/>
        <item x="2559"/>
        <item x="1656"/>
        <item x="2328"/>
        <item x="2414"/>
        <item x="1493"/>
        <item x="644"/>
        <item x="2585"/>
        <item x="2470"/>
        <item x="1308"/>
        <item x="209"/>
        <item x="723"/>
        <item x="1390"/>
        <item x="1168"/>
        <item x="2429"/>
        <item x="2197"/>
        <item x="1048"/>
        <item x="283"/>
        <item x="2497"/>
        <item x="2522"/>
        <item x="2105"/>
        <item x="1642"/>
        <item x="2376"/>
        <item x="1978"/>
        <item x="208"/>
        <item x="1404"/>
        <item x="2361"/>
        <item x="1667"/>
        <item x="1757"/>
        <item x="1882"/>
        <item x="972"/>
        <item x="1581"/>
        <item x="481"/>
        <item x="2288"/>
        <item x="133"/>
        <item x="2049"/>
        <item x="578"/>
        <item x="675"/>
        <item x="1660"/>
        <item x="2425"/>
        <item x="800"/>
        <item x="111"/>
        <item x="1998"/>
        <item x="1371"/>
        <item x="253"/>
        <item x="329"/>
        <item x="2072"/>
        <item x="991"/>
        <item x="1696"/>
        <item x="2515"/>
        <item x="2694"/>
        <item x="846"/>
        <item x="2576"/>
        <item x="2570"/>
        <item x="1037"/>
        <item x="1271"/>
        <item x="1593"/>
        <item x="1396"/>
        <item x="1537"/>
        <item x="1176"/>
        <item x="2498"/>
        <item x="2050"/>
        <item x="1826"/>
        <item x="2212"/>
        <item x="2389"/>
        <item x="2210"/>
        <item x="2180"/>
        <item x="1208"/>
        <item x="1454"/>
        <item x="640"/>
        <item x="373"/>
        <item x="1462"/>
        <item x="2121"/>
        <item x="2509"/>
        <item x="2702"/>
        <item x="963"/>
        <item x="2289"/>
        <item x="1298"/>
        <item x="1203"/>
        <item x="2174"/>
        <item x="185"/>
        <item x="928"/>
        <item x="79"/>
        <item x="2433"/>
        <item x="82"/>
        <item x="754"/>
        <item x="577"/>
        <item x="1796"/>
        <item x="2026"/>
        <item x="2758"/>
        <item x="2554"/>
        <item x="2029"/>
        <item x="572"/>
        <item x="985"/>
        <item x="1962"/>
        <item x="2726"/>
        <item x="406"/>
        <item x="1145"/>
        <item x="1938"/>
        <item x="94"/>
        <item x="2036"/>
        <item x="1422"/>
        <item x="2265"/>
        <item x="2028"/>
        <item x="1139"/>
        <item x="2111"/>
        <item x="173"/>
        <item x="1031"/>
        <item x="1835"/>
        <item x="195"/>
        <item x="2214"/>
        <item x="1641"/>
        <item x="2714"/>
        <item x="1685"/>
        <item x="1233"/>
        <item x="2375"/>
        <item x="1952"/>
        <item x="1810"/>
        <item x="276"/>
        <item x="1446"/>
        <item x="1657"/>
        <item x="763"/>
        <item x="1395"/>
        <item x="2504"/>
        <item x="1996"/>
        <item x="2364"/>
        <item x="2447"/>
        <item x="1625"/>
        <item x="1823"/>
        <item x="1640"/>
        <item x="2381"/>
        <item x="1086"/>
        <item x="1552"/>
        <item x="1221"/>
        <item x="1608"/>
        <item x="503"/>
        <item x="1260"/>
        <item x="569"/>
        <item x="2076"/>
        <item x="2738"/>
        <item x="2138"/>
        <item x="2394"/>
        <item x="984"/>
        <item x="1214"/>
        <item x="1843"/>
        <item x="2046"/>
        <item x="1483"/>
        <item x="1258"/>
        <item x="737"/>
        <item x="2620"/>
        <item x="2760"/>
        <item x="447"/>
        <item x="608"/>
        <item x="2294"/>
        <item x="769"/>
        <item x="1023"/>
        <item x="1715"/>
        <item x="75"/>
        <item x="2706"/>
        <item x="2067"/>
        <item x="1733"/>
        <item x="707"/>
        <item x="2411"/>
        <item x="1934"/>
        <item x="513"/>
        <item x="1140"/>
        <item x="1793"/>
        <item x="2320"/>
        <item x="2589"/>
        <item x="1189"/>
        <item x="698"/>
        <item x="8"/>
        <item x="2355"/>
        <item x="1976"/>
        <item x="1626"/>
        <item x="2655"/>
        <item x="2686"/>
        <item x="2558"/>
        <item x="882"/>
        <item x="1694"/>
        <item x="742"/>
        <item x="1928"/>
        <item x="1135"/>
        <item x="1360"/>
        <item x="2321"/>
        <item x="2748"/>
        <item x="2648"/>
        <item x="647"/>
        <item x="822"/>
        <item x="420"/>
        <item x="2571"/>
        <item x="1159"/>
        <item x="1367"/>
        <item x="2491"/>
        <item x="1874"/>
        <item x="821"/>
        <item x="1753"/>
        <item x="1598"/>
        <item x="1366"/>
        <item x="637"/>
        <item x="2252"/>
        <item x="1356"/>
        <item x="477"/>
        <item x="560"/>
        <item x="1397"/>
        <item x="2071"/>
        <item x="988"/>
        <item x="796"/>
        <item x="2189"/>
        <item x="1997"/>
        <item x="346"/>
        <item x="1045"/>
        <item x="1832"/>
        <item x="1691"/>
        <item x="191"/>
        <item x="1868"/>
        <item x="1670"/>
        <item x="136"/>
        <item x="1678"/>
        <item x="282"/>
        <item x="305"/>
        <item x="1600"/>
        <item x="358"/>
        <item x="718"/>
        <item x="1306"/>
        <item x="1906"/>
        <item x="967"/>
        <item x="1215"/>
        <item x="474"/>
        <item x="2602"/>
        <item x="2060"/>
        <item x="2517"/>
        <item x="2363"/>
        <item x="2011"/>
        <item x="2638"/>
        <item x="2247"/>
        <item x="422"/>
        <item x="445"/>
        <item x="659"/>
        <item x="2727"/>
        <item x="1579"/>
        <item x="31"/>
        <item x="2574"/>
        <item x="695"/>
        <item x="121"/>
        <item x="104"/>
        <item x="1917"/>
        <item x="2535"/>
        <item x="1764"/>
        <item x="2519"/>
        <item x="396"/>
        <item x="1975"/>
        <item x="2106"/>
        <item x="413"/>
        <item x="2662"/>
        <item x="866"/>
        <item x="1477"/>
        <item x="795"/>
        <item x="2566"/>
        <item x="77"/>
        <item x="2035"/>
        <item x="755"/>
        <item x="1061"/>
        <item x="1332"/>
        <item x="2741"/>
        <item x="366"/>
        <item x="2384"/>
        <item x="2437"/>
        <item x="1039"/>
        <item x="470"/>
        <item x="19"/>
        <item x="1765"/>
        <item x="392"/>
        <item x="1460"/>
        <item x="2250"/>
        <item x="2205"/>
        <item x="1141"/>
        <item x="2680"/>
        <item x="2229"/>
        <item x="705"/>
        <item x="554"/>
        <item x="1900"/>
        <item x="1348"/>
        <item x="1018"/>
        <item x="585"/>
        <item x="2478"/>
        <item x="218"/>
        <item x="365"/>
        <item x="1267"/>
        <item x="1857"/>
        <item x="1011"/>
        <item x="717"/>
        <item x="663"/>
        <item x="2743"/>
        <item x="2742"/>
        <item x="2181"/>
        <item x="1427"/>
        <item x="1275"/>
        <item x="780"/>
        <item x="1419"/>
        <item x="535"/>
        <item x="2182"/>
        <item x="2211"/>
        <item x="1057"/>
        <item x="1372"/>
        <item x="1980"/>
        <item x="2258"/>
        <item x="1923"/>
        <item x="2640"/>
        <item x="1128"/>
        <item x="2624"/>
        <item x="2343"/>
        <item x="2732"/>
        <item x="2665"/>
        <item x="1376"/>
        <item x="916"/>
        <item x="1111"/>
        <item x="34"/>
        <item x="1251"/>
        <item x="778"/>
        <item x="225"/>
        <item x="1549"/>
        <item x="828"/>
        <item x="892"/>
        <item x="1046"/>
        <item x="504"/>
        <item x="313"/>
        <item x="1560"/>
        <item x="1264"/>
        <item x="2033"/>
        <item x="1127"/>
        <item x="1387"/>
        <item x="1884"/>
        <item x="2282"/>
        <item x="1937"/>
        <item x="549"/>
        <item x="1284"/>
        <item x="190"/>
        <item x="244"/>
        <item x="724"/>
        <item x="243"/>
        <item x="2241"/>
        <item x="1327"/>
        <item x="1619"/>
        <item x="1060"/>
        <item x="323"/>
        <item x="2063"/>
        <item x="2456"/>
        <item x="2526"/>
        <item x="2113"/>
        <item x="690"/>
        <item x="1774"/>
        <item x="1196"/>
        <item x="2362"/>
        <item x="2642"/>
        <item x="249"/>
        <item x="220"/>
        <item x="587"/>
        <item x="1847"/>
        <item x="1596"/>
        <item x="943"/>
        <item x="1511"/>
        <item x="302"/>
        <item x="1750"/>
        <item x="1004"/>
        <item x="175"/>
        <item x="1130"/>
        <item x="2330"/>
        <item x="132"/>
        <item x="1547"/>
        <item x="56"/>
        <item x="1448"/>
        <item x="1731"/>
        <item x="2698"/>
        <item x="770"/>
        <item x="285"/>
        <item x="1266"/>
        <item x="879"/>
        <item x="2226"/>
        <item x="1636"/>
        <item x="1814"/>
        <item x="711"/>
        <item x="551"/>
        <item x="2476"/>
        <item x="1113"/>
        <item x="80"/>
        <item x="38"/>
        <item x="2627"/>
        <item x="2016"/>
        <item x="1361"/>
        <item x="1002"/>
        <item x="1349"/>
        <item x="2366"/>
        <item x="2448"/>
        <item x="2401"/>
        <item x="2173"/>
        <item x="1902"/>
        <item x="1063"/>
        <item x="1898"/>
        <item x="1430"/>
        <item x="1091"/>
        <item x="1824"/>
        <item x="339"/>
        <item x="1808"/>
        <item x="2749"/>
        <item x="2268"/>
        <item x="1472"/>
        <item x="488"/>
        <item x="1320"/>
        <item x="964"/>
        <item x="2710"/>
        <item x="2283"/>
        <item x="37"/>
        <item x="2086"/>
        <item x="2721"/>
        <item x="1379"/>
        <item x="2550"/>
        <item x="588"/>
        <item x="992"/>
        <item x="824"/>
        <item x="2275"/>
        <item x="2302"/>
        <item x="2725"/>
        <item x="1776"/>
        <item x="2703"/>
        <item x="1586"/>
        <item x="1277"/>
        <item x="1235"/>
        <item x="1300"/>
        <item x="1426"/>
        <item x="1261"/>
        <item x="518"/>
        <item x="961"/>
        <item x="1628"/>
        <item x="2611"/>
        <item x="993"/>
        <item x="1236"/>
        <item x="1288"/>
        <item x="1610"/>
        <item x="1745"/>
        <item x="1990"/>
        <item x="66"/>
        <item x="2745"/>
        <item x="2367"/>
        <item x="95"/>
        <item x="2217"/>
        <item x="1073"/>
        <item x="582"/>
        <item x="817"/>
        <item x="2608"/>
        <item x="1500"/>
        <item x="232"/>
        <item x="1758"/>
        <item x="924"/>
        <item x="665"/>
        <item x="1180"/>
        <item x="521"/>
        <item x="515"/>
        <item x="159"/>
        <item x="2171"/>
        <item x="2009"/>
        <item x="1706"/>
        <item x="2165"/>
        <item x="1377"/>
        <item x="1471"/>
        <item x="2293"/>
        <item x="1078"/>
        <item x="1212"/>
        <item x="735"/>
        <item x="1199"/>
        <item x="1246"/>
        <item x="39"/>
        <item x="437"/>
        <item x="2651"/>
        <item x="440"/>
        <item x="758"/>
        <item x="164"/>
        <item x="213"/>
        <item x="43"/>
        <item x="264"/>
        <item x="775"/>
        <item x="1076"/>
        <item x="2152"/>
        <item x="55"/>
        <item x="1114"/>
        <item x="2677"/>
        <item x="1309"/>
        <item x="1769"/>
        <item x="1812"/>
        <item x="732"/>
        <item x="2668"/>
        <item x="2718"/>
        <item x="1767"/>
        <item x="2601"/>
        <item x="2641"/>
        <item x="1155"/>
        <item x="558"/>
        <item x="2021"/>
        <item x="1790"/>
        <item x="2116"/>
        <item x="2073"/>
        <item x="319"/>
        <item x="2144"/>
        <item x="2674"/>
        <item x="2220"/>
        <item x="2682"/>
        <item x="2015"/>
        <item x="2615"/>
        <item x="1162"/>
        <item x="628"/>
        <item x="2752"/>
        <item x="1779"/>
        <item x="2687"/>
        <item x="2206"/>
        <item x="2395"/>
        <item x="1760"/>
        <item t="default"/>
      </items>
    </pivotField>
    <pivotField showAll="0"/>
    <pivotField showAll="0"/>
    <pivotField dataField="1" showAll="0"/>
    <pivotField showAll="0"/>
    <pivotField showAll="0"/>
    <pivotField showAll="0"/>
    <pivotField numFmtId="164" showAll="0"/>
    <pivotField showAll="0"/>
    <pivotField showAll="0"/>
    <pivotField showAll="0"/>
  </pivotFields>
  <rowFields count="1">
    <field x="9"/>
  </rowFields>
  <rowItems count="27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t="grand">
      <x/>
    </i>
  </rowItems>
  <colItems count="1">
    <i/>
  </colItems>
  <dataFields count="1">
    <dataField name="Average of gross" fld="12" subtotal="average" baseField="9"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E76DBD9-833B-4600-A249-FF7068443A67}"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2" firstHeaderRow="0" firstDataRow="1" firstDataCol="1"/>
  <pivotFields count="20">
    <pivotField showAll="0"/>
    <pivotField showAll="0"/>
    <pivotField axis="axisRow" showAll="0">
      <items count="19">
        <item x="0"/>
        <item x="3"/>
        <item x="10"/>
        <item x="2"/>
        <item x="1"/>
        <item x="6"/>
        <item x="4"/>
        <item x="9"/>
        <item x="7"/>
        <item x="5"/>
        <item x="13"/>
        <item x="16"/>
        <item x="15"/>
        <item x="11"/>
        <item x="8"/>
        <item x="17"/>
        <item x="14"/>
        <item x="12"/>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numFmtId="164" showAll="0"/>
    <pivotField showAll="0"/>
    <pivotField showAll="0"/>
    <pivotField showAl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Average of budget" fld="11" subtotal="average" baseField="2" baseItem="0" numFmtId="165"/>
    <dataField name="Average of gross" fld="12" subtotal="average" baseField="2"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A6C1BA4-9663-47FF-8079-B756FC3ED394}"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45" firstHeaderRow="1" firstDataRow="1" firstDataCol="1"/>
  <pivotFields count="20">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numFmtId="164" showAll="0"/>
    <pivotField showAll="0"/>
    <pivotField showAll="0"/>
    <pivotField showAl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Average of budget" fld="11" subtotal="average"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83A9646-AC8A-4EC6-9B55-A112D5A43BEF}"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2" firstHeaderRow="1" firstDataRow="1" firstDataCol="1"/>
  <pivotFields count="2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2342">
        <item x="1362"/>
        <item x="2265"/>
        <item x="1010"/>
        <item x="1234"/>
        <item x="1738"/>
        <item x="1329"/>
        <item x="1695"/>
        <item x="966"/>
        <item x="192"/>
        <item x="1383"/>
        <item x="2150"/>
        <item x="1949"/>
        <item x="936"/>
        <item x="1348"/>
        <item x="2269"/>
        <item x="1557"/>
        <item x="1410"/>
        <item x="2336"/>
        <item x="1955"/>
        <item x="595"/>
        <item x="899"/>
        <item x="1316"/>
        <item x="1665"/>
        <item x="1576"/>
        <item x="2119"/>
        <item x="969"/>
        <item x="1154"/>
        <item x="1912"/>
        <item x="1571"/>
        <item x="1105"/>
        <item x="1141"/>
        <item x="1276"/>
        <item x="1533"/>
        <item x="1127"/>
        <item x="394"/>
        <item x="1184"/>
        <item x="1293"/>
        <item x="1543"/>
        <item x="1180"/>
        <item x="490"/>
        <item x="2328"/>
        <item x="1851"/>
        <item x="651"/>
        <item x="631"/>
        <item x="1381"/>
        <item x="1300"/>
        <item x="940"/>
        <item x="1732"/>
        <item x="1824"/>
        <item x="1587"/>
        <item x="277"/>
        <item x="709"/>
        <item x="1957"/>
        <item x="1283"/>
        <item x="1186"/>
        <item x="597"/>
        <item x="425"/>
        <item x="1598"/>
        <item x="1289"/>
        <item x="873"/>
        <item x="1918"/>
        <item x="2218"/>
        <item x="327"/>
        <item x="119"/>
        <item x="977"/>
        <item x="2270"/>
        <item x="1446"/>
        <item x="1810"/>
        <item x="534"/>
        <item x="2146"/>
        <item x="276"/>
        <item x="149"/>
        <item x="2202"/>
        <item x="2283"/>
        <item x="189"/>
        <item x="442"/>
        <item x="387"/>
        <item x="570"/>
        <item x="1781"/>
        <item x="159"/>
        <item x="82"/>
        <item x="686"/>
        <item x="1000"/>
        <item x="2089"/>
        <item x="890"/>
        <item x="1856"/>
        <item x="786"/>
        <item x="2277"/>
        <item x="1902"/>
        <item x="1054"/>
        <item x="1875"/>
        <item x="2180"/>
        <item x="2088"/>
        <item x="904"/>
        <item x="1477"/>
        <item x="2281"/>
        <item x="537"/>
        <item x="2241"/>
        <item x="1697"/>
        <item x="125"/>
        <item x="477"/>
        <item x="205"/>
        <item x="2243"/>
        <item x="1156"/>
        <item x="780"/>
        <item x="1916"/>
        <item x="1951"/>
        <item x="903"/>
        <item x="485"/>
        <item x="1836"/>
        <item x="2217"/>
        <item x="729"/>
        <item x="1272"/>
        <item x="45"/>
        <item x="454"/>
        <item x="496"/>
        <item x="1026"/>
        <item x="1467"/>
        <item x="585"/>
        <item x="591"/>
        <item x="1120"/>
        <item x="103"/>
        <item x="1854"/>
        <item x="1042"/>
        <item x="1345"/>
        <item x="310"/>
        <item x="739"/>
        <item x="1890"/>
        <item x="803"/>
        <item x="606"/>
        <item x="926"/>
        <item x="572"/>
        <item x="2012"/>
        <item x="2142"/>
        <item x="2058"/>
        <item x="157"/>
        <item x="290"/>
        <item x="1323"/>
        <item x="850"/>
        <item x="1829"/>
        <item x="1337"/>
        <item x="1994"/>
        <item x="1207"/>
        <item x="1282"/>
        <item x="412"/>
        <item x="1201"/>
        <item x="628"/>
        <item x="2066"/>
        <item x="2085"/>
        <item x="1913"/>
        <item x="2301"/>
        <item x="924"/>
        <item x="168"/>
        <item x="1145"/>
        <item x="1067"/>
        <item x="436"/>
        <item x="27"/>
        <item x="173"/>
        <item x="1084"/>
        <item x="1391"/>
        <item x="495"/>
        <item x="377"/>
        <item x="369"/>
        <item x="629"/>
        <item x="750"/>
        <item x="230"/>
        <item x="2077"/>
        <item x="1600"/>
        <item x="2295"/>
        <item x="115"/>
        <item x="267"/>
        <item x="1794"/>
        <item x="1479"/>
        <item x="1908"/>
        <item x="830"/>
        <item x="314"/>
        <item x="284"/>
        <item x="1354"/>
        <item x="1917"/>
        <item x="2133"/>
        <item x="1245"/>
        <item x="785"/>
        <item x="2122"/>
        <item x="1886"/>
        <item x="1749"/>
        <item x="870"/>
        <item x="1554"/>
        <item x="1693"/>
        <item x="874"/>
        <item x="1438"/>
        <item x="363"/>
        <item x="198"/>
        <item x="2213"/>
        <item x="2204"/>
        <item x="1997"/>
        <item x="1561"/>
        <item x="2163"/>
        <item x="1433"/>
        <item x="1343"/>
        <item x="1257"/>
        <item x="1898"/>
        <item x="1488"/>
        <item x="1445"/>
        <item x="1009"/>
        <item x="437"/>
        <item x="2187"/>
        <item x="1896"/>
        <item x="1746"/>
        <item x="1515"/>
        <item x="1827"/>
        <item x="234"/>
        <item x="2229"/>
        <item x="1366"/>
        <item x="285"/>
        <item x="2049"/>
        <item x="958"/>
        <item x="893"/>
        <item x="747"/>
        <item x="614"/>
        <item x="732"/>
        <item x="193"/>
        <item x="1536"/>
        <item x="2035"/>
        <item x="1622"/>
        <item x="2005"/>
        <item x="693"/>
        <item x="1080"/>
        <item x="578"/>
        <item x="1178"/>
        <item x="2149"/>
        <item x="994"/>
        <item x="1244"/>
        <item x="1580"/>
        <item x="1230"/>
        <item x="824"/>
        <item x="1093"/>
        <item x="89"/>
        <item x="250"/>
        <item x="2100"/>
        <item x="1787"/>
        <item x="1144"/>
        <item x="1365"/>
        <item x="1579"/>
        <item x="777"/>
        <item x="1765"/>
        <item x="359"/>
        <item x="1435"/>
        <item x="1187"/>
        <item x="1963"/>
        <item x="1380"/>
        <item x="129"/>
        <item x="78"/>
        <item x="963"/>
        <item x="2112"/>
        <item x="57"/>
        <item x="1139"/>
        <item x="2050"/>
        <item x="1157"/>
        <item x="788"/>
        <item x="352"/>
        <item x="185"/>
        <item x="1864"/>
        <item x="2318"/>
        <item x="683"/>
        <item x="935"/>
        <item x="1777"/>
        <item x="985"/>
        <item x="1583"/>
        <item x="2198"/>
        <item x="2069"/>
        <item x="907"/>
        <item x="1713"/>
        <item x="1099"/>
        <item x="836"/>
        <item x="132"/>
        <item x="2320"/>
        <item x="471"/>
        <item x="743"/>
        <item x="1852"/>
        <item x="1678"/>
        <item x="2278"/>
        <item x="948"/>
        <item x="16"/>
        <item x="329"/>
        <item x="544"/>
        <item x="1197"/>
        <item x="1556"/>
        <item x="2195"/>
        <item x="2222"/>
        <item x="755"/>
        <item x="1204"/>
        <item x="1069"/>
        <item x="2156"/>
        <item x="1129"/>
        <item x="2175"/>
        <item x="857"/>
        <item x="2011"/>
        <item x="1341"/>
        <item x="2272"/>
        <item x="1731"/>
        <item x="1964"/>
        <item x="1599"/>
        <item x="1310"/>
        <item x="232"/>
        <item x="1985"/>
        <item x="976"/>
        <item x="1862"/>
        <item x="794"/>
        <item x="1704"/>
        <item x="462"/>
        <item x="2291"/>
        <item x="1482"/>
        <item x="773"/>
        <item x="81"/>
        <item x="1011"/>
        <item x="326"/>
        <item x="1152"/>
        <item x="99"/>
        <item x="2326"/>
        <item x="256"/>
        <item x="728"/>
        <item x="571"/>
        <item x="640"/>
        <item x="1048"/>
        <item x="2124"/>
        <item x="1229"/>
        <item x="1669"/>
        <item x="888"/>
        <item x="64"/>
        <item x="71"/>
        <item x="1608"/>
        <item x="688"/>
        <item x="1058"/>
        <item x="80"/>
        <item x="1166"/>
        <item x="238"/>
        <item x="617"/>
        <item x="1928"/>
        <item x="1412"/>
        <item x="964"/>
        <item x="703"/>
        <item x="1033"/>
        <item x="236"/>
        <item x="1934"/>
        <item x="1857"/>
        <item x="2246"/>
        <item x="702"/>
        <item x="1572"/>
        <item x="927"/>
        <item x="577"/>
        <item x="1768"/>
        <item x="1236"/>
        <item x="2263"/>
        <item x="2333"/>
        <item x="2334"/>
        <item x="1596"/>
        <item x="1407"/>
        <item x="1940"/>
        <item x="1198"/>
        <item x="668"/>
        <item x="1476"/>
        <item x="1927"/>
        <item x="792"/>
        <item x="1839"/>
        <item x="879"/>
        <item x="1405"/>
        <item x="938"/>
        <item x="1481"/>
        <item x="1642"/>
        <item x="1395"/>
        <item x="2219"/>
        <item x="1462"/>
        <item x="1311"/>
        <item x="775"/>
        <item x="2038"/>
        <item x="2042"/>
        <item x="1385"/>
        <item x="1764"/>
        <item x="2260"/>
        <item x="1615"/>
        <item x="1092"/>
        <item x="1510"/>
        <item x="2043"/>
        <item x="1431"/>
        <item x="1492"/>
        <item x="1967"/>
        <item x="2280"/>
        <item x="1160"/>
        <item x="517"/>
        <item x="695"/>
        <item x="1674"/>
        <item x="1306"/>
        <item x="657"/>
        <item x="1264"/>
        <item x="1933"/>
        <item x="2151"/>
        <item x="1970"/>
        <item x="2051"/>
        <item x="196"/>
        <item x="707"/>
        <item x="318"/>
        <item x="1966"/>
        <item x="396"/>
        <item x="1690"/>
        <item x="2041"/>
        <item x="1841"/>
        <item x="2021"/>
        <item x="1821"/>
        <item x="1216"/>
        <item x="1351"/>
        <item x="2064"/>
        <item x="1277"/>
        <item x="1609"/>
        <item x="2289"/>
        <item x="1761"/>
        <item x="536"/>
        <item x="2091"/>
        <item x="1592"/>
        <item x="1114"/>
        <item x="1298"/>
        <item x="1014"/>
        <item x="1815"/>
        <item x="1878"/>
        <item x="128"/>
        <item x="1753"/>
        <item x="2028"/>
        <item x="859"/>
        <item x="126"/>
        <item x="1059"/>
        <item x="2057"/>
        <item x="1950"/>
        <item x="1404"/>
        <item x="152"/>
        <item x="2223"/>
        <item x="1537"/>
        <item x="1371"/>
        <item x="1689"/>
        <item x="1138"/>
        <item x="2090"/>
        <item x="669"/>
        <item x="2226"/>
        <item x="1231"/>
        <item x="1688"/>
        <item x="55"/>
        <item x="1863"/>
        <item x="325"/>
        <item x="1373"/>
        <item x="684"/>
        <item x="1015"/>
        <item x="1222"/>
        <item x="1212"/>
        <item x="35"/>
        <item x="623"/>
        <item x="2130"/>
        <item x="2164"/>
        <item x="2148"/>
        <item x="184"/>
        <item x="832"/>
        <item x="574"/>
        <item x="1625"/>
        <item x="660"/>
        <item x="2257"/>
        <item x="1217"/>
        <item x="1783"/>
        <item x="344"/>
        <item x="675"/>
        <item x="1083"/>
        <item x="1171"/>
        <item x="472"/>
        <item x="550"/>
        <item x="887"/>
        <item x="476"/>
        <item x="1993"/>
        <item x="882"/>
        <item x="49"/>
        <item x="1603"/>
        <item x="1425"/>
        <item x="1935"/>
        <item x="2194"/>
        <item x="2061"/>
        <item x="1692"/>
        <item x="733"/>
        <item x="39"/>
        <item x="1845"/>
        <item x="925"/>
        <item x="2134"/>
        <item x="1811"/>
        <item x="1008"/>
        <item x="30"/>
        <item x="902"/>
        <item x="2179"/>
        <item x="322"/>
        <item x="1399"/>
        <item x="1379"/>
        <item x="1061"/>
        <item x="2039"/>
        <item x="1487"/>
        <item x="1497"/>
        <item x="1932"/>
        <item x="1262"/>
        <item x="2120"/>
        <item x="2106"/>
        <item x="514"/>
        <item x="1024"/>
        <item x="2169"/>
        <item x="124"/>
        <item x="2084"/>
        <item x="65"/>
        <item x="13"/>
        <item x="264"/>
        <item x="711"/>
        <item x="1495"/>
        <item x="1353"/>
        <item x="219"/>
        <item x="160"/>
        <item x="2311"/>
        <item x="1387"/>
        <item x="852"/>
        <item x="83"/>
        <item x="356"/>
        <item x="727"/>
        <item x="1088"/>
        <item x="1888"/>
        <item x="449"/>
        <item x="2274"/>
        <item x="655"/>
        <item x="422"/>
        <item x="1782"/>
        <item x="123"/>
        <item x="1414"/>
        <item x="43"/>
        <item x="430"/>
        <item x="91"/>
        <item x="598"/>
        <item x="722"/>
        <item x="1158"/>
        <item x="917"/>
        <item x="2288"/>
        <item x="760"/>
        <item x="2253"/>
        <item x="529"/>
        <item x="191"/>
        <item x="195"/>
        <item x="145"/>
        <item x="520"/>
        <item x="339"/>
        <item x="378"/>
        <item x="487"/>
        <item x="934"/>
        <item x="1962"/>
        <item x="864"/>
        <item x="2300"/>
        <item x="818"/>
        <item x="704"/>
        <item x="428"/>
        <item x="885"/>
        <item x="1002"/>
        <item x="251"/>
        <item x="1567"/>
        <item x="866"/>
        <item x="2002"/>
        <item x="741"/>
        <item x="584"/>
        <item x="453"/>
        <item x="457"/>
        <item x="538"/>
        <item x="1752"/>
        <item x="1524"/>
        <item x="426"/>
        <item x="413"/>
        <item x="1793"/>
        <item x="379"/>
        <item x="1597"/>
        <item x="1309"/>
        <item x="561"/>
        <item x="1357"/>
        <item x="2305"/>
        <item x="2250"/>
        <item x="53"/>
        <item x="2248"/>
        <item x="2216"/>
        <item x="2060"/>
        <item x="361"/>
        <item x="1702"/>
        <item x="95"/>
        <item x="845"/>
        <item x="533"/>
        <item x="910"/>
        <item x="1460"/>
        <item x="188"/>
        <item x="1573"/>
        <item x="1463"/>
        <item x="367"/>
        <item x="810"/>
        <item x="1350"/>
        <item x="1063"/>
        <item x="416"/>
        <item x="248"/>
        <item x="302"/>
        <item x="1980"/>
        <item x="147"/>
        <item x="1237"/>
        <item x="784"/>
        <item x="822"/>
        <item x="871"/>
        <item x="127"/>
        <item x="183"/>
        <item x="1102"/>
        <item x="228"/>
        <item x="63"/>
        <item x="576"/>
        <item x="15"/>
        <item x="1861"/>
        <item x="2052"/>
        <item x="730"/>
        <item x="1168"/>
        <item x="1931"/>
        <item x="1137"/>
        <item x="1334"/>
        <item x="1193"/>
        <item x="646"/>
        <item x="2161"/>
        <item x="1312"/>
        <item x="1266"/>
        <item x="671"/>
        <item x="1910"/>
        <item x="1112"/>
        <item x="860"/>
        <item x="1883"/>
        <item x="1256"/>
        <item x="2261"/>
        <item x="294"/>
        <item x="779"/>
        <item x="260"/>
        <item x="1748"/>
        <item x="42"/>
        <item x="1496"/>
        <item x="816"/>
        <item x="604"/>
        <item x="609"/>
        <item x="1103"/>
        <item x="2086"/>
        <item x="599"/>
        <item x="1850"/>
        <item x="1743"/>
        <item x="2131"/>
        <item x="478"/>
        <item x="555"/>
        <item x="588"/>
        <item x="672"/>
        <item x="1989"/>
        <item x="67"/>
        <item x="499"/>
        <item x="506"/>
        <item x="79"/>
        <item x="1698"/>
        <item x="1016"/>
        <item x="1706"/>
        <item x="216"/>
        <item x="343"/>
        <item x="805"/>
        <item x="1685"/>
        <item x="685"/>
        <item x="141"/>
        <item x="644"/>
        <item x="479"/>
        <item x="345"/>
        <item x="383"/>
        <item x="1826"/>
        <item x="1176"/>
        <item x="872"/>
        <item x="987"/>
        <item x="1675"/>
        <item x="667"/>
        <item x="271"/>
        <item x="385"/>
        <item x="799"/>
        <item x="1330"/>
        <item x="93"/>
        <item x="443"/>
        <item x="1288"/>
        <item x="1347"/>
        <item x="170"/>
        <item x="1340"/>
        <item x="1844"/>
        <item x="1251"/>
        <item x="1434"/>
        <item x="972"/>
        <item x="1169"/>
        <item x="452"/>
        <item x="1760"/>
        <item x="1034"/>
        <item x="1192"/>
        <item x="1699"/>
        <item x="1809"/>
        <item x="2155"/>
        <item x="1227"/>
        <item x="2335"/>
        <item x="851"/>
        <item x="1454"/>
        <item x="1393"/>
        <item x="1846"/>
        <item x="2262"/>
        <item x="1214"/>
        <item x="1981"/>
        <item x="1969"/>
        <item x="1629"/>
        <item x="491"/>
        <item x="2190"/>
        <item x="262"/>
        <item x="1703"/>
        <item x="360"/>
        <item x="4"/>
        <item x="1401"/>
        <item x="439"/>
        <item x="1636"/>
        <item x="492"/>
        <item x="900"/>
        <item x="427"/>
        <item x="381"/>
        <item x="494"/>
        <item x="1735"/>
        <item x="156"/>
        <item x="1188"/>
        <item x="269"/>
        <item x="548"/>
        <item x="664"/>
        <item x="2240"/>
        <item x="996"/>
        <item x="463"/>
        <item x="762"/>
        <item x="241"/>
        <item x="1804"/>
        <item x="721"/>
        <item x="913"/>
        <item x="1374"/>
        <item x="386"/>
        <item x="1464"/>
        <item x="1248"/>
        <item x="1491"/>
        <item x="502"/>
        <item x="411"/>
        <item x="2259"/>
        <item x="603"/>
        <item x="1775"/>
        <item x="1254"/>
        <item x="2102"/>
        <item x="1757"/>
        <item x="2065"/>
        <item x="2053"/>
        <item x="1165"/>
        <item x="1146"/>
        <item x="2159"/>
        <item x="1480"/>
        <item x="594"/>
        <item x="554"/>
        <item x="516"/>
        <item x="2188"/>
        <item x="1984"/>
        <item x="1164"/>
        <item x="865"/>
        <item x="1189"/>
        <item x="1116"/>
        <item x="1470"/>
        <item x="1134"/>
        <item x="319"/>
        <item x="1555"/>
        <item x="2070"/>
        <item x="1050"/>
        <item x="1651"/>
        <item x="624"/>
        <item x="138"/>
        <item x="2162"/>
        <item x="217"/>
        <item x="41"/>
        <item x="1005"/>
        <item x="1290"/>
        <item x="1023"/>
        <item x="1235"/>
        <item x="2286"/>
        <item x="559"/>
        <item x="1830"/>
        <item x="1132"/>
        <item x="778"/>
        <item x="1428"/>
        <item x="2191"/>
        <item x="658"/>
        <item x="677"/>
        <item x="1148"/>
        <item x="274"/>
        <item x="1040"/>
        <item x="616"/>
        <item x="854"/>
        <item x="701"/>
        <item x="596"/>
        <item x="1062"/>
        <item x="2147"/>
        <item x="1045"/>
        <item x="399"/>
        <item x="543"/>
        <item x="1037"/>
        <item x="202"/>
        <item x="1662"/>
        <item x="2267"/>
        <item x="1415"/>
        <item x="1589"/>
        <item x="1028"/>
        <item x="97"/>
        <item x="1525"/>
        <item x="66"/>
        <item x="194"/>
        <item x="233"/>
        <item x="293"/>
        <item x="300"/>
        <item x="400"/>
        <item x="1859"/>
        <item x="768"/>
        <item x="1958"/>
        <item x="764"/>
        <item x="2047"/>
        <item x="341"/>
        <item x="2107"/>
        <item x="802"/>
        <item x="1151"/>
        <item x="2181"/>
        <item x="1342"/>
        <item x="679"/>
        <item x="649"/>
        <item x="2137"/>
        <item x="1079"/>
        <item x="1459"/>
        <item x="2189"/>
        <item x="2158"/>
        <item x="210"/>
        <item x="330"/>
        <item x="1877"/>
        <item x="965"/>
        <item x="962"/>
        <item x="974"/>
        <item x="978"/>
        <item x="763"/>
        <item x="72"/>
        <item x="1071"/>
        <item x="645"/>
        <item x="1936"/>
        <item x="2167"/>
        <item x="945"/>
        <item x="1755"/>
        <item x="1299"/>
        <item x="959"/>
        <item x="1840"/>
        <item x="1155"/>
        <item x="2063"/>
        <item x="1085"/>
        <item x="880"/>
        <item x="254"/>
        <item x="862"/>
        <item x="853"/>
        <item x="1228"/>
        <item x="2024"/>
        <item x="1833"/>
        <item x="575"/>
        <item x="2168"/>
        <item x="215"/>
        <item x="991"/>
        <item x="2"/>
        <item x="2338"/>
        <item x="2306"/>
        <item x="1686"/>
        <item x="1494"/>
        <item x="1065"/>
        <item x="1018"/>
        <item x="1094"/>
        <item x="920"/>
        <item x="653"/>
        <item x="1914"/>
        <item x="1723"/>
        <item x="2062"/>
        <item x="187"/>
        <item x="1619"/>
        <item x="1780"/>
        <item x="169"/>
        <item x="92"/>
        <item x="1676"/>
        <item x="1822"/>
        <item x="1274"/>
        <item x="563"/>
        <item x="1471"/>
        <item x="258"/>
        <item x="288"/>
        <item x="357"/>
        <item x="1296"/>
        <item x="626"/>
        <item x="172"/>
        <item x="144"/>
        <item x="1624"/>
        <item x="863"/>
        <item x="2118"/>
        <item x="1745"/>
        <item x="1367"/>
        <item x="1489"/>
        <item x="593"/>
        <item x="1225"/>
        <item x="2174"/>
        <item x="2096"/>
        <item x="1513"/>
        <item x="1991"/>
        <item x="995"/>
        <item x="1769"/>
        <item x="2325"/>
        <item x="587"/>
        <item x="1150"/>
        <item x="1795"/>
        <item x="2072"/>
        <item x="155"/>
        <item x="86"/>
        <item x="14"/>
        <item x="1853"/>
        <item x="1364"/>
        <item x="2324"/>
        <item x="242"/>
        <item x="444"/>
        <item x="1108"/>
        <item x="798"/>
        <item x="757"/>
        <item x="2254"/>
        <item x="1870"/>
        <item x="1418"/>
        <item x="334"/>
        <item x="1115"/>
        <item x="209"/>
        <item x="60"/>
        <item x="1643"/>
        <item x="348"/>
        <item x="892"/>
        <item x="1455"/>
        <item x="1831"/>
        <item x="2276"/>
        <item x="1759"/>
        <item x="1843"/>
        <item x="61"/>
        <item x="2255"/>
        <item x="622"/>
        <item x="1349"/>
        <item x="715"/>
        <item x="742"/>
        <item x="1443"/>
        <item x="1771"/>
        <item x="674"/>
        <item x="405"/>
        <item x="2023"/>
        <item x="513"/>
        <item x="748"/>
        <item x="725"/>
        <item x="87"/>
        <item x="1498"/>
        <item x="2312"/>
        <item x="881"/>
        <item x="1170"/>
        <item x="1681"/>
        <item x="1448"/>
        <item x="351"/>
        <item x="1292"/>
        <item x="1270"/>
        <item x="1173"/>
        <item x="366"/>
        <item x="1493"/>
        <item x="2128"/>
        <item x="1402"/>
        <item x="1291"/>
        <item x="1712"/>
        <item x="1818"/>
        <item x="1441"/>
        <item x="33"/>
        <item x="470"/>
        <item x="769"/>
        <item x="2230"/>
        <item x="1107"/>
        <item x="1663"/>
        <item x="759"/>
        <item x="2075"/>
        <item x="1475"/>
        <item x="2025"/>
        <item x="21"/>
        <item x="1892"/>
        <item x="878"/>
        <item x="1613"/>
        <item x="2040"/>
        <item x="255"/>
        <item x="949"/>
        <item x="954"/>
        <item x="1089"/>
        <item x="1956"/>
        <item x="736"/>
        <item x="2098"/>
        <item x="579"/>
        <item x="2007"/>
        <item x="1072"/>
        <item x="1915"/>
        <item x="990"/>
        <item x="1687"/>
        <item x="1208"/>
        <item x="1637"/>
        <item x="298"/>
        <item x="774"/>
        <item x="1190"/>
        <item x="1988"/>
        <item x="1876"/>
        <item x="1532"/>
        <item x="817"/>
        <item x="2258"/>
        <item x="301"/>
        <item x="1531"/>
        <item x="349"/>
        <item x="1655"/>
        <item x="1209"/>
        <item x="713"/>
        <item x="1499"/>
        <item x="2284"/>
        <item x="1535"/>
        <item x="808"/>
        <item x="823"/>
        <item x="1618"/>
        <item x="324"/>
        <item x="306"/>
        <item x="1666"/>
        <item x="1719"/>
        <item x="1424"/>
        <item x="1628"/>
        <item x="1106"/>
        <item x="1701"/>
        <item x="1162"/>
        <item x="473"/>
        <item x="1727"/>
        <item x="181"/>
        <item x="2275"/>
        <item x="2233"/>
        <item x="213"/>
        <item x="1552"/>
        <item x="272"/>
        <item x="279"/>
        <item x="354"/>
        <item x="1224"/>
        <item x="245"/>
        <item x="246"/>
        <item x="666"/>
        <item x="12"/>
        <item x="834"/>
        <item x="2144"/>
        <item x="468"/>
        <item x="1285"/>
        <item x="1303"/>
        <item x="906"/>
        <item x="589"/>
        <item x="1670"/>
        <item x="2247"/>
        <item x="953"/>
        <item x="346"/>
        <item x="1319"/>
        <item x="2079"/>
        <item x="2184"/>
        <item x="1181"/>
        <item x="613"/>
        <item x="1001"/>
        <item x="1315"/>
        <item x="1339"/>
        <item x="1973"/>
        <item x="691"/>
        <item x="1874"/>
        <item x="424"/>
        <item x="2321"/>
        <item x="178"/>
        <item x="2092"/>
        <item x="1590"/>
        <item x="1855"/>
        <item x="1897"/>
        <item x="1073"/>
        <item x="2044"/>
        <item x="1591"/>
        <item x="505"/>
        <item x="1400"/>
        <item x="1946"/>
        <item x="456"/>
        <item x="968"/>
        <item x="1516"/>
        <item x="283"/>
        <item x="989"/>
        <item x="2304"/>
        <item x="1185"/>
        <item x="134"/>
        <item x="374"/>
        <item x="2059"/>
        <item x="2045"/>
        <item x="384"/>
        <item x="515"/>
        <item x="1318"/>
        <item x="1507"/>
        <item x="2111"/>
        <item x="670"/>
        <item x="390"/>
        <item x="848"/>
        <item x="1284"/>
        <item x="110"/>
        <item x="1388"/>
        <item x="1304"/>
        <item x="1219"/>
        <item x="2000"/>
        <item x="1978"/>
        <item x="1565"/>
        <item x="770"/>
        <item x="2068"/>
        <item x="408"/>
        <item x="1832"/>
        <item x="592"/>
        <item x="1750"/>
        <item x="107"/>
        <item x="289"/>
        <item x="211"/>
        <item x="1648"/>
        <item x="723"/>
        <item x="1611"/>
        <item x="692"/>
        <item x="1439"/>
        <item x="1937"/>
        <item x="2099"/>
        <item x="75"/>
        <item x="244"/>
        <item x="295"/>
        <item x="1025"/>
        <item x="1814"/>
        <item x="1131"/>
        <item x="573"/>
        <item x="2004"/>
        <item x="1660"/>
        <item x="398"/>
        <item x="1744"/>
        <item x="1539"/>
        <item x="2054"/>
        <item x="1837"/>
        <item x="1386"/>
        <item x="2227"/>
        <item x="2220"/>
        <item x="131"/>
        <item x="1022"/>
        <item x="1295"/>
        <item x="130"/>
        <item x="121"/>
        <item x="1788"/>
        <item x="2279"/>
        <item x="58"/>
        <item x="364"/>
        <item x="1159"/>
        <item x="338"/>
        <item x="998"/>
        <item x="1041"/>
        <item x="909"/>
        <item x="1911"/>
        <item x="1604"/>
        <item x="1526"/>
        <item x="562"/>
        <item x="2014"/>
        <item x="1588"/>
        <item x="421"/>
        <item x="568"/>
        <item x="828"/>
        <item x="2173"/>
        <item x="676"/>
        <item x="700"/>
        <item x="1406"/>
        <item x="1879"/>
        <item x="1394"/>
        <item x="435"/>
        <item x="2116"/>
        <item x="919"/>
        <item x="2154"/>
        <item x="1812"/>
        <item x="1007"/>
        <item x="787"/>
        <item x="1232"/>
        <item x="1578"/>
        <item x="895"/>
        <item x="84"/>
        <item x="332"/>
        <item x="1287"/>
        <item x="429"/>
        <item x="2152"/>
        <item x="1564"/>
        <item x="761"/>
        <item x="34"/>
        <item x="336"/>
        <item x="1046"/>
        <item x="1939"/>
        <item x="1211"/>
        <item x="105"/>
        <item x="930"/>
        <item x="481"/>
        <item x="309"/>
        <item x="1241"/>
        <item x="1549"/>
        <item x="249"/>
        <item x="921"/>
        <item x="1568"/>
        <item x="1215"/>
        <item x="542"/>
        <item x="62"/>
        <item x="1305"/>
        <item x="148"/>
        <item x="1553"/>
        <item x="1128"/>
        <item x="221"/>
        <item x="1077"/>
        <item x="1220"/>
        <item x="2205"/>
        <item x="643"/>
        <item x="1101"/>
        <item x="2196"/>
        <item x="1654"/>
        <item x="1550"/>
        <item x="914"/>
        <item x="235"/>
        <item x="1124"/>
        <item x="315"/>
        <item x="1328"/>
        <item x="266"/>
        <item x="1582"/>
        <item x="1816"/>
        <item x="203"/>
        <item x="814"/>
        <item x="252"/>
        <item x="68"/>
        <item x="52"/>
        <item x="1784"/>
        <item x="1730"/>
        <item x="459"/>
        <item x="98"/>
        <item x="1736"/>
        <item x="2076"/>
        <item x="682"/>
        <item x="207"/>
        <item x="2327"/>
        <item x="2105"/>
        <item x="627"/>
        <item x="1031"/>
        <item x="582"/>
        <item x="365"/>
        <item x="697"/>
        <item x="1123"/>
        <item x="1253"/>
        <item x="633"/>
        <item x="460"/>
        <item x="1519"/>
        <item x="1944"/>
        <item x="735"/>
        <item x="1661"/>
        <item x="2170"/>
        <item x="1119"/>
        <item x="2212"/>
        <item x="2136"/>
        <item x="2207"/>
        <item x="451"/>
        <item x="1711"/>
        <item x="1444"/>
        <item x="2123"/>
        <item x="247"/>
        <item x="2221"/>
        <item x="1523"/>
        <item x="1798"/>
        <item x="1668"/>
        <item x="1779"/>
        <item x="419"/>
        <item x="2037"/>
        <item x="1271"/>
        <item x="1961"/>
        <item x="1558"/>
        <item x="2182"/>
        <item x="820"/>
        <item x="638"/>
        <item x="2003"/>
        <item x="1923"/>
        <item x="1478"/>
        <item x="1263"/>
        <item x="2010"/>
        <item x="1819"/>
        <item x="939"/>
        <item x="771"/>
        <item x="1656"/>
        <item x="540"/>
        <item x="441"/>
        <item x="1260"/>
        <item x="1286"/>
        <item x="2143"/>
        <item x="795"/>
        <item x="636"/>
        <item x="790"/>
        <item x="1716"/>
        <item x="448"/>
        <item x="117"/>
        <item x="489"/>
        <item x="1006"/>
        <item x="2225"/>
        <item x="1584"/>
        <item x="2160"/>
        <item x="135"/>
        <item x="1770"/>
        <item x="1490"/>
        <item x="1461"/>
        <item x="1652"/>
        <item x="2171"/>
        <item x="1766"/>
        <item x="661"/>
        <item x="557"/>
        <item x="744"/>
        <item x="625"/>
        <item x="726"/>
        <item x="404"/>
        <item x="85"/>
        <item x="1813"/>
        <item x="1575"/>
        <item x="1087"/>
        <item x="46"/>
        <item x="76"/>
        <item x="116"/>
        <item x="1396"/>
        <item x="335"/>
        <item x="1823"/>
        <item x="1352"/>
        <item x="3"/>
        <item x="2121"/>
        <item x="1183"/>
        <item x="1807"/>
        <item x="654"/>
        <item x="745"/>
        <item x="414"/>
        <item x="705"/>
        <item x="355"/>
        <item x="18"/>
        <item x="2249"/>
        <item x="362"/>
        <item x="1647"/>
        <item x="1030"/>
        <item x="558"/>
        <item x="1110"/>
        <item x="409"/>
        <item x="1125"/>
        <item x="36"/>
        <item x="635"/>
        <item x="261"/>
        <item x="1074"/>
        <item x="143"/>
        <item x="90"/>
        <item x="519"/>
        <item x="1032"/>
        <item x="373"/>
        <item x="1111"/>
        <item x="946"/>
        <item x="225"/>
        <item x="153"/>
        <item x="1191"/>
        <item x="869"/>
        <item x="898"/>
        <item x="287"/>
        <item x="197"/>
        <item x="2117"/>
        <item x="1140"/>
        <item x="1035"/>
        <item x="982"/>
        <item x="1051"/>
        <item x="1776"/>
        <item x="813"/>
        <item x="1458"/>
        <item x="1929"/>
        <item x="509"/>
        <item x="1650"/>
        <item x="889"/>
        <item x="698"/>
        <item x="1700"/>
        <item x="2307"/>
        <item x="2239"/>
        <item x="1484"/>
        <item x="2302"/>
        <item x="70"/>
        <item x="973"/>
        <item x="608"/>
        <item x="177"/>
        <item x="2104"/>
        <item x="951"/>
        <item x="1505"/>
        <item x="1409"/>
        <item x="639"/>
        <item x="1585"/>
        <item x="749"/>
        <item x="139"/>
        <item x="602"/>
        <item x="2101"/>
        <item x="74"/>
        <item x="2209"/>
        <item x="2292"/>
        <item x="1737"/>
        <item x="1280"/>
        <item x="1430"/>
        <item x="474"/>
        <item x="31"/>
        <item x="1324"/>
        <item x="240"/>
        <item x="858"/>
        <item x="1302"/>
        <item x="1360"/>
        <item x="835"/>
        <item x="1090"/>
        <item x="601"/>
        <item x="678"/>
        <item x="2308"/>
        <item x="2103"/>
        <item x="1258"/>
        <item x="961"/>
        <item x="1375"/>
        <item x="586"/>
        <item x="1959"/>
        <item x="839"/>
        <item x="706"/>
        <item x="1551"/>
        <item x="1049"/>
        <item x="2297"/>
        <item x="375"/>
        <item x="423"/>
        <item x="312"/>
        <item x="1848"/>
        <item x="1142"/>
        <item x="1196"/>
        <item x="166"/>
        <item x="772"/>
        <item x="1977"/>
        <item x="1638"/>
        <item x="281"/>
        <item x="1056"/>
        <item x="1121"/>
        <item x="680"/>
        <item x="912"/>
        <item x="179"/>
        <item x="340"/>
        <item x="2048"/>
        <item x="569"/>
        <item x="1027"/>
        <item x="690"/>
        <item x="756"/>
        <item x="1501"/>
        <item x="844"/>
        <item x="648"/>
        <item x="527"/>
        <item x="2080"/>
        <item x="376"/>
        <item x="2224"/>
        <item x="1673"/>
        <item x="955"/>
        <item x="51"/>
        <item x="929"/>
        <item x="1118"/>
        <item x="1530"/>
        <item x="316"/>
        <item x="2201"/>
        <item x="2078"/>
        <item x="1954"/>
        <item x="133"/>
        <item x="1370"/>
        <item x="807"/>
        <item x="2183"/>
        <item x="388"/>
        <item x="731"/>
        <item x="1113"/>
        <item x="535"/>
        <item x="2165"/>
        <item x="1972"/>
        <item x="1792"/>
        <item x="112"/>
        <item x="358"/>
        <item x="111"/>
        <item x="54"/>
        <item x="433"/>
        <item x="1971"/>
        <item x="843"/>
        <item x="175"/>
        <item x="687"/>
        <item x="1199"/>
        <item x="590"/>
        <item x="876"/>
        <item x="928"/>
        <item x="1626"/>
        <item x="482"/>
        <item x="77"/>
        <item x="2232"/>
        <item x="2293"/>
        <item x="109"/>
        <item x="1432"/>
        <item x="1098"/>
        <item x="1502"/>
        <item x="402"/>
        <item x="2019"/>
        <item x="716"/>
        <item x="793"/>
        <item x="1250"/>
        <item x="1680"/>
        <item x="308"/>
        <item x="765"/>
        <item x="619"/>
        <item x="992"/>
        <item x="26"/>
        <item x="393"/>
        <item x="466"/>
        <item x="106"/>
        <item x="2157"/>
        <item x="1279"/>
        <item x="1612"/>
        <item x="1945"/>
        <item x="2199"/>
        <item x="0"/>
        <item x="1601"/>
        <item x="186"/>
        <item x="1868"/>
        <item x="884"/>
        <item x="916"/>
        <item x="450"/>
        <item x="94"/>
        <item x="1953"/>
        <item x="2310"/>
        <item x="2238"/>
        <item x="1356"/>
        <item x="304"/>
        <item x="1398"/>
        <item x="2186"/>
        <item x="1866"/>
        <item x="530"/>
        <item x="2139"/>
        <item x="751"/>
        <item x="2315"/>
        <item x="2290"/>
        <item x="1240"/>
        <item x="1734"/>
        <item x="1869"/>
        <item x="1563"/>
        <item x="1684"/>
        <item x="581"/>
        <item x="480"/>
        <item x="840"/>
        <item x="804"/>
        <item x="29"/>
        <item x="420"/>
        <item x="313"/>
        <item x="580"/>
        <item x="553"/>
        <item x="1017"/>
        <item x="1372"/>
        <item x="1772"/>
        <item x="1828"/>
        <item x="1548"/>
        <item x="979"/>
        <item x="370"/>
        <item x="1268"/>
        <item x="1294"/>
        <item x="96"/>
        <item x="2129"/>
        <item x="737"/>
        <item x="1938"/>
        <item x="171"/>
        <item x="1172"/>
        <item x="380"/>
        <item x="1672"/>
        <item x="1355"/>
        <item x="1930"/>
        <item x="1802"/>
        <item x="2215"/>
        <item x="1301"/>
        <item x="2296"/>
        <item x="1593"/>
        <item x="2115"/>
        <item x="607"/>
        <item x="1865"/>
        <item x="943"/>
        <item x="2030"/>
        <item x="1267"/>
        <item x="1019"/>
        <item x="970"/>
        <item x="1359"/>
        <item x="1326"/>
        <item x="1924"/>
        <item x="1546"/>
        <item x="2210"/>
        <item x="321"/>
        <item x="1708"/>
        <item x="1806"/>
        <item x="1147"/>
        <item x="801"/>
        <item x="1013"/>
        <item x="434"/>
        <item x="40"/>
        <item x="1900"/>
        <item x="776"/>
        <item x="1710"/>
        <item x="1838"/>
        <item x="1389"/>
        <item x="113"/>
        <item x="2242"/>
        <item x="199"/>
        <item x="17"/>
        <item x="1259"/>
        <item x="1195"/>
        <item x="983"/>
        <item x="1726"/>
        <item x="1437"/>
        <item x="1070"/>
        <item x="2256"/>
        <item x="50"/>
        <item x="1858"/>
        <item x="1468"/>
        <item x="206"/>
        <item x="1529"/>
        <item x="2268"/>
        <item x="2309"/>
        <item x="999"/>
        <item x="432"/>
        <item x="539"/>
        <item x="507"/>
        <item x="291"/>
        <item x="796"/>
        <item x="311"/>
        <item x="407"/>
        <item x="720"/>
        <item x="1569"/>
        <item x="1577"/>
        <item x="1657"/>
        <item x="2056"/>
        <item x="1076"/>
        <item x="957"/>
        <item x="2264"/>
        <item x="1223"/>
        <item x="1817"/>
        <item x="1243"/>
        <item x="2214"/>
        <item x="498"/>
        <item x="101"/>
        <item x="1322"/>
        <item x="1602"/>
        <item x="24"/>
        <item x="877"/>
        <item x="1791"/>
        <item x="1867"/>
        <item x="710"/>
        <item x="1392"/>
        <item x="1419"/>
        <item x="1694"/>
        <item x="278"/>
        <item x="447"/>
        <item x="395"/>
        <item x="1130"/>
        <item x="44"/>
        <item x="875"/>
        <item x="971"/>
        <item x="1346"/>
        <item x="1136"/>
        <item x="2029"/>
        <item x="1308"/>
        <item x="1075"/>
        <item x="1246"/>
        <item x="2287"/>
        <item x="438"/>
        <item x="524"/>
        <item x="642"/>
        <item x="212"/>
        <item x="164"/>
        <item x="1785"/>
        <item x="531"/>
        <item x="993"/>
        <item x="694"/>
        <item x="227"/>
        <item x="1082"/>
        <item x="883"/>
        <item x="2282"/>
        <item x="1055"/>
        <item x="2009"/>
        <item x="455"/>
        <item x="401"/>
        <item x="842"/>
        <item x="237"/>
        <item x="1239"/>
        <item x="915"/>
        <item x="541"/>
        <item x="518"/>
        <item x="708"/>
        <item x="488"/>
        <item x="259"/>
        <item x="1522"/>
        <item x="1182"/>
        <item x="1453"/>
        <item x="2083"/>
        <item x="1122"/>
        <item x="981"/>
        <item x="2125"/>
        <item x="2097"/>
        <item x="656"/>
        <item x="1560"/>
        <item x="320"/>
        <item x="1109"/>
        <item x="1416"/>
        <item x="734"/>
        <item x="522"/>
        <item x="1534"/>
        <item x="1774"/>
        <item x="1275"/>
        <item x="1983"/>
        <item x="2055"/>
        <item x="2236"/>
        <item x="1377"/>
        <item x="564"/>
        <item x="1053"/>
        <item x="600"/>
        <item x="483"/>
        <item x="753"/>
        <item x="1965"/>
        <item x="2337"/>
        <item x="465"/>
        <item x="620"/>
        <item x="2329"/>
        <item x="1218"/>
        <item x="1617"/>
        <item x="746"/>
        <item x="1789"/>
        <item x="1020"/>
        <item x="1313"/>
        <item x="1633"/>
        <item x="997"/>
        <item x="1331"/>
        <item x="673"/>
        <item x="1472"/>
        <item x="1718"/>
        <item x="1722"/>
        <item x="1758"/>
        <item x="102"/>
        <item x="2022"/>
        <item x="1206"/>
        <item x="1884"/>
        <item x="1756"/>
        <item x="1247"/>
        <item x="56"/>
        <item x="1904"/>
        <item x="1066"/>
        <item x="2026"/>
        <item x="9"/>
        <item x="1683"/>
        <item x="201"/>
        <item x="1511"/>
        <item x="566"/>
        <item x="1808"/>
        <item x="1705"/>
        <item x="1614"/>
        <item x="944"/>
        <item x="1574"/>
        <item x="665"/>
        <item x="1893"/>
        <item x="659"/>
        <item x="528"/>
        <item x="549"/>
        <item x="2034"/>
        <item x="120"/>
        <item x="1679"/>
        <item x="1273"/>
        <item x="947"/>
        <item x="551"/>
        <item x="464"/>
        <item x="2087"/>
        <item x="2036"/>
        <item x="2140"/>
        <item x="1039"/>
        <item x="1790"/>
        <item x="783"/>
        <item x="392"/>
        <item x="740"/>
        <item x="2013"/>
        <item x="1486"/>
        <item x="5"/>
        <item x="2271"/>
        <item x="1541"/>
        <item x="2073"/>
        <item x="752"/>
        <item x="837"/>
        <item x="2020"/>
        <item x="47"/>
        <item x="2031"/>
        <item x="952"/>
        <item x="1562"/>
        <item x="637"/>
        <item x="1179"/>
        <item x="1595"/>
        <item x="2145"/>
        <item x="611"/>
        <item x="1586"/>
        <item x="724"/>
        <item x="469"/>
        <item x="1627"/>
        <item x="789"/>
        <item x="781"/>
        <item x="782"/>
        <item x="475"/>
        <item x="905"/>
        <item x="2135"/>
        <item x="2235"/>
        <item x="151"/>
        <item x="975"/>
        <item x="2114"/>
        <item x="368"/>
        <item x="350"/>
        <item x="214"/>
        <item x="1036"/>
        <item x="1081"/>
        <item x="831"/>
        <item x="1605"/>
        <item x="1581"/>
        <item x="738"/>
        <item x="2093"/>
        <item x="1835"/>
        <item x="2234"/>
        <item x="1335"/>
        <item x="182"/>
        <item x="1064"/>
        <item x="1820"/>
        <item x="897"/>
        <item x="1986"/>
        <item x="1153"/>
        <item x="942"/>
        <item x="1621"/>
        <item x="1057"/>
        <item x="1361"/>
        <item x="2313"/>
        <item x="2208"/>
        <item x="1104"/>
        <item x="372"/>
        <item x="223"/>
        <item x="37"/>
        <item x="69"/>
        <item x="1644"/>
        <item x="1411"/>
        <item x="1003"/>
        <item x="950"/>
        <item x="1725"/>
        <item x="1203"/>
        <item x="546"/>
        <item x="415"/>
        <item x="1873"/>
        <item x="1800"/>
        <item x="2298"/>
        <item x="714"/>
        <item x="328"/>
        <item x="1926"/>
        <item x="500"/>
        <item x="819"/>
        <item x="2153"/>
        <item x="1456"/>
        <item x="1801"/>
        <item x="1907"/>
        <item x="545"/>
        <item x="275"/>
        <item x="418"/>
        <item x="525"/>
        <item x="838"/>
        <item x="1982"/>
        <item x="1729"/>
        <item x="2251"/>
        <item x="2331"/>
        <item x="2340"/>
        <item x="1202"/>
        <item x="2339"/>
        <item x="1773"/>
        <item x="1205"/>
        <item x="1948"/>
        <item x="1635"/>
        <item x="988"/>
        <item x="2082"/>
        <item x="1363"/>
        <item x="1021"/>
        <item x="1751"/>
        <item x="1894"/>
        <item x="1320"/>
        <item x="1521"/>
        <item x="100"/>
        <item x="1297"/>
        <item x="1238"/>
        <item x="243"/>
        <item x="1996"/>
        <item x="815"/>
        <item x="699"/>
        <item x="226"/>
        <item x="486"/>
        <item x="2033"/>
        <item x="1547"/>
        <item x="1942"/>
        <item x="1895"/>
        <item x="1397"/>
        <item x="142"/>
        <item x="8"/>
        <item x="38"/>
        <item x="827"/>
        <item x="1941"/>
        <item x="1747"/>
        <item x="224"/>
        <item x="2245"/>
        <item x="1440"/>
        <item x="1332"/>
        <item x="1847"/>
        <item x="1872"/>
        <item x="1517"/>
        <item x="1012"/>
        <item x="1943"/>
        <item x="650"/>
        <item x="162"/>
        <item x="1559"/>
        <item x="1905"/>
        <item x="1728"/>
        <item x="391"/>
        <item x="2314"/>
        <item x="1429"/>
        <item x="1378"/>
        <item x="583"/>
        <item x="104"/>
        <item x="612"/>
        <item x="1466"/>
        <item x="1767"/>
        <item x="918"/>
        <item x="663"/>
        <item x="1233"/>
        <item x="1338"/>
        <item x="1252"/>
        <item x="1086"/>
        <item x="1091"/>
        <item x="849"/>
        <item x="154"/>
        <item x="1880"/>
        <item x="1620"/>
        <item x="371"/>
        <item x="1709"/>
        <item x="265"/>
        <item x="296"/>
        <item x="140"/>
        <item x="273"/>
        <item x="1899"/>
        <item x="712"/>
        <item x="1664"/>
        <item x="1417"/>
        <item x="1849"/>
        <item x="1631"/>
        <item x="1518"/>
        <item x="2252"/>
        <item x="382"/>
        <item x="2001"/>
        <item x="1465"/>
        <item x="1242"/>
        <item x="1803"/>
        <item x="2032"/>
        <item x="2332"/>
        <item x="1721"/>
        <item x="1321"/>
        <item x="2006"/>
        <item x="931"/>
        <item x="150"/>
        <item x="1213"/>
        <item x="856"/>
        <item x="114"/>
        <item x="1632"/>
        <item x="1469"/>
        <item x="1920"/>
        <item x="2166"/>
        <item x="1044"/>
        <item x="1278"/>
        <item x="1544"/>
        <item x="1043"/>
        <item x="1889"/>
        <item x="158"/>
        <item x="911"/>
        <item x="484"/>
        <item x="25"/>
        <item x="1143"/>
        <item x="894"/>
        <item x="504"/>
        <item x="299"/>
        <item x="1221"/>
        <item x="2303"/>
        <item x="886"/>
        <item x="1733"/>
        <item x="1762"/>
        <item x="406"/>
        <item x="1078"/>
        <item x="1677"/>
        <item x="1968"/>
        <item x="980"/>
        <item x="618"/>
        <item x="1317"/>
        <item x="1797"/>
        <item x="1133"/>
        <item x="868"/>
        <item x="208"/>
        <item x="605"/>
        <item x="331"/>
        <item x="1714"/>
        <item x="1909"/>
        <item x="1786"/>
        <item x="1376"/>
        <item x="1641"/>
        <item x="1174"/>
        <item x="923"/>
        <item x="1483"/>
        <item x="1194"/>
        <item x="222"/>
        <item x="2172"/>
        <item x="1097"/>
        <item x="1427"/>
        <item x="521"/>
        <item x="2094"/>
        <item x="855"/>
        <item x="1038"/>
        <item x="163"/>
        <item x="2237"/>
        <item x="1630"/>
        <item x="1117"/>
        <item x="1369"/>
        <item x="1570"/>
        <item x="717"/>
        <item x="1504"/>
        <item x="1717"/>
        <item x="1979"/>
        <item x="767"/>
        <item x="1903"/>
        <item x="445"/>
        <item x="565"/>
        <item x="2067"/>
        <item x="317"/>
        <item x="532"/>
        <item x="634"/>
        <item x="1344"/>
        <item x="615"/>
        <item x="403"/>
        <item x="718"/>
        <item x="1691"/>
        <item x="1799"/>
        <item x="1508"/>
        <item x="2110"/>
        <item x="2266"/>
        <item x="280"/>
        <item x="2316"/>
        <item x="1796"/>
        <item x="292"/>
        <item x="1778"/>
        <item x="1325"/>
        <item x="1992"/>
        <item x="1763"/>
        <item x="2185"/>
        <item x="1882"/>
        <item x="2074"/>
        <item x="1720"/>
        <item x="1413"/>
        <item x="1540"/>
        <item x="2317"/>
        <item x="847"/>
        <item x="1421"/>
        <item x="2016"/>
        <item x="1333"/>
        <item x="2027"/>
        <item x="118"/>
        <item x="1307"/>
        <item x="1995"/>
        <item x="647"/>
        <item x="1906"/>
        <item x="526"/>
        <item x="2018"/>
        <item x="1368"/>
        <item x="1998"/>
        <item x="268"/>
        <item x="263"/>
        <item x="829"/>
        <item x="1135"/>
        <item x="2109"/>
        <item x="901"/>
        <item x="1740"/>
        <item x="1616"/>
        <item x="176"/>
        <item x="1261"/>
        <item x="2176"/>
        <item x="1473"/>
        <item x="1834"/>
        <item x="11"/>
        <item x="821"/>
        <item x="696"/>
        <item x="1960"/>
        <item x="2126"/>
        <item x="1474"/>
        <item x="1403"/>
        <item x="689"/>
        <item x="2178"/>
        <item x="1754"/>
        <item x="1449"/>
        <item x="2206"/>
        <item x="1594"/>
        <item x="1175"/>
        <item x="2323"/>
        <item x="896"/>
        <item x="758"/>
        <item x="2081"/>
        <item x="2211"/>
        <item x="937"/>
        <item x="1974"/>
        <item x="2192"/>
        <item x="1100"/>
        <item x="2095"/>
        <item x="397"/>
        <item x="23"/>
        <item x="2294"/>
        <item x="960"/>
        <item x="2177"/>
        <item x="323"/>
        <item x="431"/>
        <item x="681"/>
        <item x="800"/>
        <item x="1509"/>
        <item x="932"/>
        <item x="1891"/>
        <item x="2319"/>
        <item x="2132"/>
        <item x="1281"/>
        <item x="440"/>
        <item x="1485"/>
        <item x="165"/>
        <item x="922"/>
        <item x="1210"/>
        <item x="270"/>
        <item x="1645"/>
        <item x="1671"/>
        <item x="1715"/>
        <item x="941"/>
        <item x="239"/>
        <item x="1922"/>
        <item x="1452"/>
        <item x="1384"/>
        <item x="146"/>
        <item x="461"/>
        <item x="1646"/>
        <item x="2228"/>
        <item x="20"/>
        <item x="1004"/>
        <item x="1921"/>
        <item x="73"/>
        <item x="2138"/>
        <item x="1741"/>
        <item x="6"/>
        <item x="861"/>
        <item x="497"/>
        <item x="307"/>
        <item x="552"/>
        <item x="2322"/>
        <item x="353"/>
        <item x="305"/>
        <item x="136"/>
        <item x="1919"/>
        <item x="200"/>
        <item x="389"/>
        <item x="19"/>
        <item x="1327"/>
        <item x="1610"/>
        <item x="1527"/>
        <item x="493"/>
        <item x="1423"/>
        <item x="560"/>
        <item x="2141"/>
        <item x="811"/>
        <item x="1739"/>
        <item x="841"/>
        <item x="1520"/>
        <item x="1358"/>
        <item x="174"/>
        <item x="1226"/>
        <item x="220"/>
        <item x="630"/>
        <item x="967"/>
        <item x="48"/>
        <item x="446"/>
        <item x="610"/>
        <item x="410"/>
        <item x="2203"/>
        <item x="333"/>
        <item x="1149"/>
        <item x="501"/>
        <item x="1249"/>
        <item x="1068"/>
        <item x="833"/>
        <item x="1314"/>
        <item x="1947"/>
        <item x="1029"/>
        <item x="1659"/>
        <item x="1805"/>
        <item x="229"/>
        <item x="754"/>
        <item x="2113"/>
        <item x="1503"/>
        <item x="2231"/>
        <item x="510"/>
        <item x="297"/>
        <item x="1881"/>
        <item x="1724"/>
        <item x="1952"/>
        <item x="22"/>
        <item x="1161"/>
        <item x="826"/>
        <item x="231"/>
        <item x="825"/>
        <item x="652"/>
        <item x="933"/>
        <item x="621"/>
        <item x="1436"/>
        <item x="1885"/>
        <item x="1538"/>
        <item x="2273"/>
        <item x="791"/>
        <item x="10"/>
        <item x="1450"/>
        <item x="1451"/>
        <item x="2046"/>
        <item x="1696"/>
        <item x="1887"/>
        <item x="1269"/>
        <item x="286"/>
        <item x="1420"/>
        <item x="1990"/>
        <item x="908"/>
        <item x="1060"/>
        <item x="956"/>
        <item x="1976"/>
        <item x="32"/>
        <item x="1336"/>
        <item x="984"/>
        <item x="556"/>
        <item x="1925"/>
        <item x="122"/>
        <item x="641"/>
        <item x="190"/>
        <item x="986"/>
        <item x="1"/>
        <item x="1658"/>
        <item x="180"/>
        <item x="2285"/>
        <item x="1825"/>
        <item x="1255"/>
        <item x="1842"/>
        <item x="1742"/>
        <item x="2299"/>
        <item x="137"/>
        <item x="1457"/>
        <item x="1167"/>
        <item x="1408"/>
        <item x="867"/>
        <item x="2244"/>
        <item x="2108"/>
        <item x="1999"/>
        <item x="1634"/>
        <item x="467"/>
        <item x="88"/>
        <item x="1514"/>
        <item x="632"/>
        <item x="719"/>
        <item x="891"/>
        <item x="1126"/>
        <item x="1653"/>
        <item x="257"/>
        <item x="417"/>
        <item x="797"/>
        <item x="523"/>
        <item x="2017"/>
        <item x="458"/>
        <item x="1623"/>
        <item x="1606"/>
        <item x="1871"/>
        <item x="1542"/>
        <item x="59"/>
        <item x="167"/>
        <item x="28"/>
        <item x="2200"/>
        <item x="7"/>
        <item x="161"/>
        <item x="1987"/>
        <item x="812"/>
        <item x="2197"/>
        <item x="1422"/>
        <item x="1447"/>
        <item x="1639"/>
        <item x="2015"/>
        <item x="1682"/>
        <item x="2193"/>
        <item x="512"/>
        <item x="662"/>
        <item x="508"/>
        <item x="1707"/>
        <item x="567"/>
        <item x="547"/>
        <item x="2008"/>
        <item x="1442"/>
        <item x="1667"/>
        <item x="1500"/>
        <item x="2127"/>
        <item x="1607"/>
        <item x="1975"/>
        <item x="846"/>
        <item x="303"/>
        <item x="806"/>
        <item x="1265"/>
        <item x="1163"/>
        <item x="218"/>
        <item x="1506"/>
        <item x="1382"/>
        <item x="766"/>
        <item x="1177"/>
        <item x="1047"/>
        <item x="342"/>
        <item x="204"/>
        <item x="1390"/>
        <item x="1512"/>
        <item x="1901"/>
        <item x="347"/>
        <item x="2071"/>
        <item x="1095"/>
        <item x="2330"/>
        <item x="1640"/>
        <item x="1528"/>
        <item x="1426"/>
        <item x="1649"/>
        <item x="1545"/>
        <item x="337"/>
        <item x="511"/>
        <item x="503"/>
        <item x="1052"/>
        <item x="1566"/>
        <item x="282"/>
        <item x="1200"/>
        <item x="1860"/>
        <item x="809"/>
        <item x="108"/>
        <item x="1096"/>
        <item x="253"/>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showAll="0"/>
    <pivotField showAll="0"/>
    <pivotField showAll="0"/>
  </pivotFields>
  <rowFields count="1">
    <field x="13"/>
  </rowFields>
  <rowItems count="9">
    <i>
      <x v="2240"/>
    </i>
    <i>
      <x v="2280"/>
    </i>
    <i>
      <x v="712"/>
    </i>
    <i>
      <x v="1777"/>
    </i>
    <i>
      <x v="2217"/>
    </i>
    <i>
      <x v="1681"/>
    </i>
    <i>
      <x v="2194"/>
    </i>
    <i>
      <x v="1602"/>
    </i>
    <i t="grand">
      <x/>
    </i>
  </rowItems>
  <colItems count="1">
    <i/>
  </colItems>
  <dataFields count="1">
    <dataField name="Count of name"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98878E7-DD9F-445A-BE45-F988ACE3971E}"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7" firstHeaderRow="0"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axis="axisRow" showAll="0" sortType="descending">
      <items count="5">
        <item x="0"/>
        <item x="2"/>
        <item x="1"/>
        <item h="1" m="1" x="3"/>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showAll="0"/>
  </pivotFields>
  <rowFields count="1">
    <field x="15"/>
  </rowFields>
  <rowItems count="4">
    <i>
      <x/>
    </i>
    <i>
      <x v="2"/>
    </i>
    <i>
      <x v="1"/>
    </i>
    <i t="grand">
      <x/>
    </i>
  </rowItems>
  <colFields count="1">
    <field x="-2"/>
  </colFields>
  <colItems count="2">
    <i>
      <x/>
    </i>
    <i i="1">
      <x v="1"/>
    </i>
  </colItems>
  <dataFields count="2">
    <dataField name="Average of budget" fld="11" subtotal="average" baseField="15" baseItem="0"/>
    <dataField name="Average of gross" fld="12" subtotal="average" baseField="15"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CE4E1C7-C793-4FEC-B659-49A49ECCD599}"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45" firstHeaderRow="1" firstDataRow="1" firstDataCol="1"/>
  <pivotFields count="20">
    <pivotField showAll="0"/>
    <pivotField showAll="0"/>
    <pivotField axis="axisRow" showAll="0">
      <items count="19">
        <item x="0"/>
        <item x="3"/>
        <item x="10"/>
        <item x="2"/>
        <item x="1"/>
        <item x="6"/>
        <item x="4"/>
        <item x="9"/>
        <item x="7"/>
        <item x="5"/>
        <item x="13"/>
        <item x="16"/>
        <item x="15"/>
        <item x="11"/>
        <item x="8"/>
        <item x="17"/>
        <item x="14"/>
        <item x="12"/>
        <item t="default"/>
      </items>
    </pivotField>
    <pivotField axis="axisRow" showAll="0">
      <items count="4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t="default" sd="0"/>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numFmtId="164" showAll="0"/>
    <pivotField showAll="0"/>
    <pivotField showAll="0"/>
    <pivotField showAll="0"/>
  </pivotFields>
  <rowFields count="2">
    <field x="3"/>
    <field x="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Average of gross" fld="12" subtotal="average" baseField="3"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E95F1DD-1E7E-4690-9A06-B3C8D38BA5A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0">
    <pivotField showAll="0"/>
    <pivotField showAll="0"/>
    <pivotField showAll="0"/>
    <pivotField showAll="0"/>
    <pivotField showAll="0"/>
    <pivotField showAll="0"/>
    <pivotField showAll="0"/>
    <pivotField axis="axisRow" showAll="0" measureFilter="1" sortType="descending">
      <items count="2908">
        <item x="2116"/>
        <item x="65"/>
        <item x="676"/>
        <item x="435"/>
        <item x="1667"/>
        <item x="1195"/>
        <item x="2049"/>
        <item x="1744"/>
        <item x="725"/>
        <item x="1955"/>
        <item x="2677"/>
        <item x="855"/>
        <item x="2741"/>
        <item x="2442"/>
        <item x="2283"/>
        <item x="661"/>
        <item x="2876"/>
        <item x="2844"/>
        <item x="1174"/>
        <item x="434"/>
        <item x="2008"/>
        <item x="1825"/>
        <item x="1148"/>
        <item x="1144"/>
        <item x="2736"/>
        <item x="1610"/>
        <item x="893"/>
        <item x="2306"/>
        <item x="2897"/>
        <item x="2819"/>
        <item x="272"/>
        <item x="2534"/>
        <item x="2048"/>
        <item x="878"/>
        <item x="2601"/>
        <item x="2204"/>
        <item x="2467"/>
        <item x="489"/>
        <item x="2871"/>
        <item x="2506"/>
        <item x="2056"/>
        <item x="1681"/>
        <item x="943"/>
        <item x="98"/>
        <item x="2072"/>
        <item x="684"/>
        <item x="1399"/>
        <item x="1652"/>
        <item x="153"/>
        <item x="303"/>
        <item x="1289"/>
        <item x="485"/>
        <item x="113"/>
        <item x="30"/>
        <item x="2236"/>
        <item x="2518"/>
        <item x="75"/>
        <item x="1064"/>
        <item x="2417"/>
        <item x="170"/>
        <item x="1053"/>
        <item x="356"/>
        <item x="196"/>
        <item x="1950"/>
        <item x="1357"/>
        <item x="1559"/>
        <item x="1127"/>
        <item x="2559"/>
        <item x="1723"/>
        <item x="2606"/>
        <item x="432"/>
        <item x="2503"/>
        <item x="2331"/>
        <item x="2120"/>
        <item x="2382"/>
        <item x="1117"/>
        <item x="2874"/>
        <item x="1296"/>
        <item x="1818"/>
        <item x="1786"/>
        <item x="1037"/>
        <item x="982"/>
        <item x="972"/>
        <item x="2583"/>
        <item x="2831"/>
        <item x="2788"/>
        <item x="1871"/>
        <item x="1503"/>
        <item x="2295"/>
        <item x="1158"/>
        <item x="172"/>
        <item x="555"/>
        <item x="178"/>
        <item x="870"/>
        <item x="1982"/>
        <item x="2436"/>
        <item x="1029"/>
        <item x="2656"/>
        <item x="2333"/>
        <item x="2444"/>
        <item x="203"/>
        <item x="322"/>
        <item x="2650"/>
        <item x="2244"/>
        <item x="1812"/>
        <item x="2264"/>
        <item x="2205"/>
        <item x="2846"/>
        <item x="348"/>
        <item x="1604"/>
        <item x="852"/>
        <item x="1096"/>
        <item x="1809"/>
        <item x="447"/>
        <item x="1592"/>
        <item x="1891"/>
        <item x="2745"/>
        <item x="716"/>
        <item x="2334"/>
        <item x="2272"/>
        <item x="2685"/>
        <item x="578"/>
        <item x="1722"/>
        <item x="1133"/>
        <item x="2658"/>
        <item x="1331"/>
        <item x="1134"/>
        <item x="1204"/>
        <item x="1743"/>
        <item x="337"/>
        <item x="481"/>
        <item x="1783"/>
        <item x="1533"/>
        <item x="181"/>
        <item x="1332"/>
        <item x="1962"/>
        <item x="1924"/>
        <item x="2424"/>
        <item x="2705"/>
        <item x="1197"/>
        <item x="1340"/>
        <item x="1016"/>
        <item x="2751"/>
        <item x="2877"/>
        <item x="1071"/>
        <item x="1876"/>
        <item x="2481"/>
        <item x="1083"/>
        <item x="2652"/>
        <item x="2649"/>
        <item x="2262"/>
        <item x="2621"/>
        <item x="710"/>
        <item x="63"/>
        <item x="1951"/>
        <item x="2171"/>
        <item x="1498"/>
        <item x="1297"/>
        <item x="1737"/>
        <item x="1025"/>
        <item x="2365"/>
        <item x="753"/>
        <item x="2761"/>
        <item x="894"/>
        <item x="538"/>
        <item x="1949"/>
        <item x="1321"/>
        <item x="1395"/>
        <item x="2062"/>
        <item x="1147"/>
        <item x="1499"/>
        <item x="327"/>
        <item x="1552"/>
        <item x="2397"/>
        <item x="1868"/>
        <item x="2274"/>
        <item x="2748"/>
        <item x="2132"/>
        <item x="2565"/>
        <item x="1937"/>
        <item x="2396"/>
        <item x="2852"/>
        <item x="1259"/>
        <item x="2196"/>
        <item x="429"/>
        <item x="443"/>
        <item x="1007"/>
        <item x="66"/>
        <item x="991"/>
        <item x="227"/>
        <item x="654"/>
        <item x="2367"/>
        <item x="2211"/>
        <item x="2724"/>
        <item x="2019"/>
        <item x="1663"/>
        <item x="1598"/>
        <item x="924"/>
        <item x="962"/>
        <item x="1754"/>
        <item x="1742"/>
        <item x="2493"/>
        <item x="920"/>
        <item x="2438"/>
        <item x="2654"/>
        <item x="2613"/>
        <item x="2359"/>
        <item x="2281"/>
        <item x="649"/>
        <item x="276"/>
        <item x="983"/>
        <item x="2625"/>
        <item x="222"/>
        <item x="1030"/>
        <item x="1647"/>
        <item x="908"/>
        <item x="1902"/>
        <item x="1848"/>
        <item x="2782"/>
        <item x="999"/>
        <item x="2800"/>
        <item x="1188"/>
        <item x="2040"/>
        <item x="658"/>
        <item x="2486"/>
        <item x="2387"/>
        <item x="2296"/>
        <item x="1120"/>
        <item x="2337"/>
        <item x="1554"/>
        <item x="2376"/>
        <item x="1899"/>
        <item x="2678"/>
        <item x="2544"/>
        <item x="1241"/>
        <item x="1930"/>
        <item x="484"/>
        <item x="763"/>
        <item x="610"/>
        <item x="2074"/>
        <item x="901"/>
        <item x="815"/>
        <item x="2330"/>
        <item x="418"/>
        <item x="2766"/>
        <item x="1163"/>
        <item x="1189"/>
        <item x="2130"/>
        <item x="1536"/>
        <item x="623"/>
        <item x="1268"/>
        <item x="674"/>
        <item x="1275"/>
        <item x="928"/>
        <item x="1588"/>
        <item x="761"/>
        <item x="320"/>
        <item x="663"/>
        <item x="2740"/>
        <item x="978"/>
        <item x="83"/>
        <item x="467"/>
        <item x="1635"/>
        <item x="60"/>
        <item x="2508"/>
        <item x="531"/>
        <item x="656"/>
        <item x="1753"/>
        <item x="1257"/>
        <item x="996"/>
        <item x="1670"/>
        <item x="1791"/>
        <item x="1084"/>
        <item x="160"/>
        <item x="2689"/>
        <item x="1651"/>
        <item x="143"/>
        <item x="2785"/>
        <item x="2768"/>
        <item x="1748"/>
        <item x="245"/>
        <item x="1143"/>
        <item x="826"/>
        <item x="92"/>
        <item x="1698"/>
        <item x="315"/>
        <item x="635"/>
        <item x="861"/>
        <item x="1365"/>
        <item x="896"/>
        <item x="1995"/>
        <item x="2731"/>
        <item x="149"/>
        <item x="1404"/>
        <item x="1319"/>
        <item x="585"/>
        <item x="571"/>
        <item x="1256"/>
        <item x="431"/>
        <item x="969"/>
        <item x="1801"/>
        <item x="1548"/>
        <item x="2764"/>
        <item x="1664"/>
        <item x="1464"/>
        <item x="2297"/>
        <item x="2349"/>
        <item x="1179"/>
        <item x="2730"/>
        <item x="2369"/>
        <item x="2790"/>
        <item x="2178"/>
        <item x="1889"/>
        <item x="1373"/>
        <item x="1639"/>
        <item x="2584"/>
        <item x="980"/>
        <item x="1315"/>
        <item x="1855"/>
        <item x="21"/>
        <item x="2661"/>
        <item x="280"/>
        <item x="523"/>
        <item x="462"/>
        <item x="1452"/>
        <item x="979"/>
        <item x="2380"/>
        <item x="1643"/>
        <item x="915"/>
        <item x="2428"/>
        <item x="1322"/>
        <item x="1563"/>
        <item x="2886"/>
        <item x="1255"/>
        <item x="984"/>
        <item x="32"/>
        <item x="1907"/>
        <item x="1054"/>
        <item x="132"/>
        <item x="1462"/>
        <item x="2151"/>
        <item x="259"/>
        <item x="652"/>
        <item x="659"/>
        <item x="1002"/>
        <item x="1769"/>
        <item x="1469"/>
        <item x="733"/>
        <item x="2097"/>
        <item x="2597"/>
        <item x="287"/>
        <item x="926"/>
        <item x="1194"/>
        <item x="1187"/>
        <item x="50"/>
        <item x="703"/>
        <item x="478"/>
        <item x="6"/>
        <item x="1725"/>
        <item x="935"/>
        <item x="105"/>
        <item x="2812"/>
        <item x="2084"/>
        <item x="130"/>
        <item x="2698"/>
        <item x="1802"/>
        <item x="1702"/>
        <item x="2850"/>
        <item x="2361"/>
        <item x="267"/>
        <item x="1687"/>
        <item x="778"/>
        <item x="2492"/>
        <item x="723"/>
        <item x="1267"/>
        <item x="1026"/>
        <item x="141"/>
        <item x="214"/>
        <item x="2423"/>
        <item x="807"/>
        <item x="701"/>
        <item x="2659"/>
        <item x="1221"/>
        <item x="2779"/>
        <item x="1938"/>
        <item x="1942"/>
        <item x="2794"/>
        <item x="1625"/>
        <item x="1145"/>
        <item x="278"/>
        <item x="2124"/>
        <item x="2200"/>
        <item x="491"/>
        <item x="513"/>
        <item x="2276"/>
        <item x="1788"/>
        <item x="1870"/>
        <item x="1502"/>
        <item x="2589"/>
        <item x="1778"/>
        <item x="1688"/>
        <item x="2900"/>
        <item x="2614"/>
        <item x="824"/>
        <item x="2489"/>
        <item x="2775"/>
        <item x="270"/>
        <item x="350"/>
        <item x="689"/>
        <item x="1846"/>
        <item x="416"/>
        <item x="1072"/>
        <item x="2176"/>
        <item x="1123"/>
        <item x="1645"/>
        <item x="56"/>
        <item x="553"/>
        <item x="388"/>
        <item x="1689"/>
        <item x="746"/>
        <item x="1135"/>
        <item x="2665"/>
        <item x="2138"/>
        <item x="643"/>
        <item x="2538"/>
        <item x="1014"/>
        <item x="2465"/>
        <item x="624"/>
        <item x="2214"/>
        <item x="1136"/>
        <item x="2708"/>
        <item x="2817"/>
        <item x="1446"/>
        <item x="2357"/>
        <item x="2101"/>
        <item x="612"/>
        <item x="2541"/>
        <item x="1412"/>
        <item x="2299"/>
        <item x="1757"/>
        <item x="1538"/>
        <item x="2662"/>
        <item x="1018"/>
        <item x="2012"/>
        <item x="1618"/>
        <item x="1180"/>
        <item x="2653"/>
        <item x="2348"/>
        <item x="1477"/>
        <item x="1977"/>
        <item x="1761"/>
        <item x="2901"/>
        <item x="2060"/>
        <item x="1833"/>
        <item x="774"/>
        <item x="1676"/>
        <item x="1614"/>
        <item x="2182"/>
        <item x="1914"/>
        <item x="2510"/>
        <item x="1216"/>
        <item x="2302"/>
        <item x="2747"/>
        <item x="2746"/>
        <item x="667"/>
        <item x="1792"/>
        <item x="1826"/>
        <item x="1615"/>
        <item x="1869"/>
        <item x="1223"/>
        <item x="476"/>
        <item x="1106"/>
        <item x="720"/>
        <item x="1840"/>
        <item x="837"/>
        <item x="2576"/>
        <item x="633"/>
        <item x="1565"/>
        <item x="2474"/>
        <item x="1207"/>
        <item x="583"/>
        <item x="2263"/>
        <item x="1439"/>
        <item x="1992"/>
        <item x="67"/>
        <item x="2840"/>
        <item x="1562"/>
        <item x="609"/>
        <item x="1620"/>
        <item x="2563"/>
        <item x="336"/>
        <item x="738"/>
        <item x="2795"/>
        <item x="1773"/>
        <item x="1240"/>
        <item x="985"/>
        <item x="2140"/>
        <item x="1746"/>
        <item x="561"/>
        <item x="949"/>
        <item x="536"/>
        <item x="1501"/>
        <item x="38"/>
        <item x="2609"/>
        <item x="24"/>
        <item x="627"/>
        <item x="52"/>
        <item x="349"/>
        <item x="2420"/>
        <item x="1521"/>
        <item x="1983"/>
        <item x="3"/>
        <item x="1000"/>
        <item x="2022"/>
        <item x="2398"/>
        <item x="498"/>
        <item x="2720"/>
        <item x="488"/>
        <item x="2732"/>
        <item x="1890"/>
        <item x="2712"/>
        <item x="224"/>
        <item x="2548"/>
        <item x="2137"/>
        <item x="1551"/>
        <item x="1044"/>
        <item x="1910"/>
        <item x="2057"/>
        <item x="1599"/>
        <item x="695"/>
        <item x="2409"/>
        <item x="2792"/>
        <item x="2058"/>
        <item x="340"/>
        <item x="858"/>
        <item x="1734"/>
        <item x="1237"/>
        <item x="1031"/>
        <item x="1286"/>
        <item x="546"/>
        <item x="2275"/>
        <item x="2507"/>
        <item x="834"/>
        <item x="1807"/>
        <item x="228"/>
        <item x="2498"/>
        <item x="1492"/>
        <item x="1482"/>
        <item x="932"/>
        <item x="2364"/>
        <item x="2582"/>
        <item x="2499"/>
        <item x="1293"/>
        <item x="2638"/>
        <item x="2439"/>
        <item x="469"/>
        <item x="2269"/>
        <item x="2416"/>
        <item x="2619"/>
        <item x="2166"/>
        <item x="1085"/>
        <item x="471"/>
        <item x="2192"/>
        <item x="2301"/>
        <item x="2258"/>
        <item x="729"/>
        <item x="2553"/>
        <item x="1450"/>
        <item x="2329"/>
        <item x="76"/>
        <item x="923"/>
        <item x="1626"/>
        <item x="2459"/>
        <item x="2237"/>
        <item x="1048"/>
        <item x="251"/>
        <item x="2070"/>
        <item x="1653"/>
        <item x="1157"/>
        <item x="1185"/>
        <item x="607"/>
        <item x="1537"/>
        <item x="2036"/>
        <item x="444"/>
        <item x="903"/>
        <item x="2133"/>
        <item x="1005"/>
        <item x="1419"/>
        <item x="1898"/>
        <item x="1885"/>
        <item x="1493"/>
        <item x="566"/>
        <item x="2102"/>
        <item x="2611"/>
        <item x="1935"/>
        <item x="2045"/>
        <item x="835"/>
        <item x="528"/>
        <item x="1660"/>
        <item x="1922"/>
        <item x="563"/>
        <item x="1947"/>
        <item x="572"/>
        <item x="1112"/>
        <item x="2408"/>
        <item x="145"/>
        <item x="619"/>
        <item x="1423"/>
        <item x="293"/>
        <item x="1371"/>
        <item x="2615"/>
        <item x="2600"/>
        <item x="975"/>
        <item x="1217"/>
        <item x="2568"/>
        <item x="1804"/>
        <item x="760"/>
        <item x="477"/>
        <item x="2091"/>
        <item x="502"/>
        <item x="1808"/>
        <item x="1277"/>
        <item x="665"/>
        <item x="1740"/>
        <item x="657"/>
        <item x="954"/>
        <item x="2737"/>
        <item x="1468"/>
        <item x="2042"/>
        <item x="2642"/>
        <item x="364"/>
        <item x="2667"/>
        <item x="648"/>
        <item x="2645"/>
        <item x="2462"/>
        <item x="362"/>
        <item x="1796"/>
        <item x="653"/>
        <item x="1526"/>
        <item x="2261"/>
        <item x="1051"/>
        <item x="1320"/>
        <item x="2104"/>
        <item x="1428"/>
        <item x="291"/>
        <item x="1397"/>
        <item x="1161"/>
        <item x="836"/>
        <item x="2379"/>
        <item x="2199"/>
        <item x="1006"/>
        <item x="1252"/>
        <item x="1574"/>
        <item x="2511"/>
        <item x="2080"/>
        <item x="1817"/>
        <item x="248"/>
        <item x="229"/>
        <item x="2277"/>
        <item x="547"/>
        <item x="2013"/>
        <item x="1921"/>
        <item x="2419"/>
        <item x="134"/>
        <item x="737"/>
        <item x="1263"/>
        <item x="1425"/>
        <item x="2005"/>
        <item x="1672"/>
        <item x="825"/>
        <item x="2832"/>
        <item x="2011"/>
        <item x="687"/>
        <item x="1566"/>
        <item x="2687"/>
        <item x="1678"/>
        <item x="2664"/>
        <item x="2569"/>
        <item x="1403"/>
        <item x="1410"/>
        <item x="2078"/>
        <item x="2252"/>
        <item x="2389"/>
        <item x="1584"/>
        <item x="233"/>
        <item x="1634"/>
        <item x="1591"/>
        <item x="2692"/>
        <item x="2587"/>
        <item x="1623"/>
        <item x="843"/>
        <item x="672"/>
        <item x="2618"/>
        <item x="691"/>
        <item x="2175"/>
        <item x="579"/>
        <item x="1710"/>
        <item x="2632"/>
        <item x="534"/>
        <item x="2249"/>
        <item x="906"/>
        <item x="2197"/>
        <item x="1550"/>
        <item x="2789"/>
        <item x="100"/>
        <item x="1222"/>
        <item x="2456"/>
        <item x="1726"/>
        <item x="2564"/>
        <item x="2106"/>
        <item x="1542"/>
        <item x="669"/>
        <item x="503"/>
        <item x="321"/>
        <item x="329"/>
        <item x="2758"/>
        <item x="602"/>
        <item x="2763"/>
        <item x="95"/>
        <item x="2001"/>
        <item x="1644"/>
        <item x="1043"/>
        <item x="2853"/>
        <item x="1602"/>
        <item x="2710"/>
        <item x="589"/>
        <item x="1080"/>
        <item x="793"/>
        <item x="220"/>
        <item x="223"/>
        <item x="2473"/>
        <item x="1843"/>
        <item x="2451"/>
        <item x="1714"/>
        <item x="1338"/>
        <item x="2440"/>
        <item x="257"/>
        <item x="46"/>
        <item x="620"/>
        <item x="709"/>
        <item x="326"/>
        <item x="495"/>
        <item x="2760"/>
        <item x="406"/>
        <item x="2681"/>
        <item x="681"/>
        <item x="1980"/>
        <item x="1285"/>
        <item x="2046"/>
        <item x="1274"/>
        <item x="1124"/>
        <item x="1564"/>
        <item x="405"/>
        <item x="393"/>
        <item x="1258"/>
        <item x="308"/>
        <item x="2320"/>
        <item x="2189"/>
        <item x="2890"/>
        <item x="2298"/>
        <item x="2771"/>
        <item x="2586"/>
        <item x="564"/>
        <item x="2194"/>
        <item x="2796"/>
        <item x="1917"/>
        <item x="2362"/>
        <item x="1050"/>
        <item x="702"/>
        <item x="2813"/>
        <item x="1569"/>
        <item x="1067"/>
        <item x="131"/>
        <item x="1705"/>
        <item x="1570"/>
        <item x="2884"/>
        <item x="771"/>
        <item x="1841"/>
        <item x="1208"/>
        <item x="998"/>
        <item x="1540"/>
        <item x="518"/>
        <item x="525"/>
        <item x="628"/>
        <item x="2265"/>
        <item x="1707"/>
        <item x="2872"/>
        <item x="532"/>
        <item x="2721"/>
        <item x="1974"/>
        <item x="2552"/>
        <item x="2651"/>
        <item x="216"/>
        <item x="1693"/>
        <item x="605"/>
        <item x="558"/>
        <item x="519"/>
        <item x="2797"/>
        <item x="286"/>
        <item x="1577"/>
        <item x="1823"/>
        <item x="2086"/>
        <item x="1376"/>
        <item x="43"/>
        <item x="1522"/>
        <item x="1128"/>
        <item x="931"/>
        <item x="1280"/>
        <item x="232"/>
        <item x="2108"/>
        <item x="1961"/>
        <item x="1360"/>
        <item x="2516"/>
        <item x="993"/>
        <item x="726"/>
        <item x="2557"/>
        <item x="1828"/>
        <item x="2240"/>
        <item x="634"/>
        <item x="457"/>
        <item x="596"/>
        <item x="1001"/>
        <item x="809"/>
        <item x="2425"/>
        <item x="592"/>
        <item x="2641"/>
        <item x="1193"/>
        <item x="2670"/>
        <item x="1326"/>
        <item x="1567"/>
        <item x="1854"/>
        <item x="1281"/>
        <item x="1671"/>
        <item x="2703"/>
        <item x="2426"/>
        <item x="89"/>
        <item x="2392"/>
        <item x="1803"/>
        <item x="333"/>
        <item x="150"/>
        <item x="1706"/>
        <item x="1010"/>
        <item x="1572"/>
        <item x="2394"/>
        <item x="1894"/>
        <item x="2267"/>
        <item x="1956"/>
        <item x="59"/>
        <item x="594"/>
        <item x="1186"/>
        <item x="1509"/>
        <item x="2090"/>
        <item x="994"/>
        <item x="1405"/>
        <item x="1560"/>
        <item x="2603"/>
        <item x="306"/>
        <item x="2221"/>
        <item x="1636"/>
        <item x="182"/>
        <item x="1879"/>
        <item x="2715"/>
        <item x="765"/>
        <item x="773"/>
        <item x="2063"/>
        <item x="874"/>
        <item x="107"/>
        <item x="1374"/>
        <item x="1122"/>
        <item x="973"/>
        <item x="535"/>
        <item x="905"/>
        <item x="745"/>
        <item x="844"/>
        <item x="1884"/>
        <item x="365"/>
        <item x="133"/>
        <item x="1517"/>
        <item x="313"/>
        <item x="173"/>
        <item x="2803"/>
        <item x="1060"/>
        <item x="590"/>
        <item x="2842"/>
        <item x="533"/>
        <item x="261"/>
        <item x="542"/>
        <item x="2100"/>
        <item x="266"/>
        <item x="514"/>
        <item x="1390"/>
        <item x="2466"/>
        <item x="385"/>
        <item x="1875"/>
        <item x="209"/>
        <item x="1160"/>
        <item x="783"/>
        <item x="1539"/>
        <item x="433"/>
        <item x="1392"/>
        <item x="2021"/>
        <item x="639"/>
        <item x="2694"/>
        <item x="1945"/>
        <item x="938"/>
        <item x="2341"/>
        <item x="2821"/>
        <item x="2266"/>
        <item x="2314"/>
        <item x="200"/>
        <item x="2616"/>
        <item x="1892"/>
        <item x="1896"/>
        <item x="2807"/>
        <item x="775"/>
        <item x="1235"/>
        <item x="625"/>
        <item x="1476"/>
        <item x="455"/>
        <item x="1125"/>
        <item x="2300"/>
        <item x="567"/>
        <item x="1384"/>
        <item x="2578"/>
        <item x="124"/>
        <item x="2478"/>
        <item x="764"/>
        <item x="1458"/>
        <item x="907"/>
        <item x="55"/>
        <item x="1824"/>
        <item x="1443"/>
        <item x="2043"/>
        <item x="504"/>
        <item x="1830"/>
        <item x="2328"/>
        <item x="1052"/>
        <item x="543"/>
        <item x="2815"/>
        <item x="379"/>
        <item x="366"/>
        <item x="711"/>
        <item x="2347"/>
        <item x="706"/>
        <item x="1165"/>
        <item x="497"/>
        <item x="1893"/>
        <item x="1040"/>
        <item x="206"/>
        <item x="872"/>
        <item x="282"/>
        <item x="2096"/>
        <item x="1704"/>
        <item x="144"/>
        <item x="947"/>
        <item x="1996"/>
        <item x="1167"/>
        <item x="921"/>
        <item x="1445"/>
        <item x="577"/>
        <item x="163"/>
        <item x="118"/>
        <item x="2294"/>
        <item x="342"/>
        <item x="2071"/>
        <item x="201"/>
        <item x="688"/>
        <item x="1063"/>
        <item x="1316"/>
        <item x="512"/>
        <item x="2738"/>
        <item x="2464"/>
        <item x="574"/>
        <item x="1457"/>
        <item x="1948"/>
        <item x="1271"/>
        <item x="53"/>
        <item x="2245"/>
        <item x="408"/>
        <item x="1012"/>
        <item x="1556"/>
        <item x="708"/>
        <item x="1782"/>
        <item x="2186"/>
        <item x="717"/>
        <item x="116"/>
        <item x="2307"/>
        <item x="1958"/>
        <item x="2851"/>
        <item x="2006"/>
        <item x="1763"/>
        <item x="755"/>
        <item x="81"/>
        <item x="1308"/>
        <item x="207"/>
        <item x="122"/>
        <item x="2164"/>
        <item x="693"/>
        <item x="1580"/>
        <item x="1967"/>
        <item x="1909"/>
        <item x="1282"/>
        <item x="2617"/>
        <item x="1032"/>
        <item x="881"/>
        <item x="1661"/>
        <item x="1981"/>
        <item x="1247"/>
        <item x="2555"/>
        <item x="1206"/>
        <item x="2765"/>
        <item x="1627"/>
        <item x="1202"/>
        <item x="2671"/>
        <item x="890"/>
        <item x="1318"/>
        <item x="1968"/>
        <item x="2136"/>
        <item x="1092"/>
        <item x="1089"/>
        <item x="138"/>
        <item x="805"/>
        <item x="2780"/>
        <item x="1842"/>
        <item x="242"/>
        <item x="860"/>
        <item x="1417"/>
        <item x="2716"/>
        <item x="264"/>
        <item x="500"/>
        <item x="780"/>
        <item x="9"/>
        <item x="2683"/>
        <item x="1510"/>
        <item x="2887"/>
        <item x="2571"/>
        <item x="2820"/>
        <item x="2672"/>
        <item x="1642"/>
        <item x="992"/>
        <item x="554"/>
        <item x="1363"/>
        <item x="104"/>
        <item x="2494"/>
        <item x="17"/>
        <item x="1387"/>
        <item x="868"/>
        <item x="545"/>
        <item x="1146"/>
        <item x="859"/>
        <item x="494"/>
        <item x="692"/>
        <item x="466"/>
        <item x="2378"/>
        <item x="848"/>
        <item x="591"/>
        <item x="2401"/>
        <item x="1666"/>
        <item x="2593"/>
        <item x="2353"/>
        <item x="1045"/>
        <item x="728"/>
        <item x="127"/>
        <item x="156"/>
        <item x="1284"/>
        <item x="927"/>
        <item x="2622"/>
        <item x="1883"/>
        <item x="1429"/>
        <item x="2230"/>
        <item x="1613"/>
        <item x="1440"/>
        <item x="1516"/>
        <item x="1199"/>
        <item x="2402"/>
        <item x="323"/>
        <item x="840"/>
        <item x="524"/>
        <item x="867"/>
        <item x="2134"/>
        <item x="475"/>
        <item x="7"/>
        <item x="2153"/>
        <item x="2896"/>
        <item x="96"/>
        <item x="353"/>
        <item x="2669"/>
        <item x="1941"/>
        <item x="392"/>
        <item x="1407"/>
        <item x="1154"/>
        <item x="461"/>
        <item x="258"/>
        <item x="1389"/>
        <item x="1378"/>
        <item x="2575"/>
        <item x="2059"/>
        <item x="2833"/>
        <item x="237"/>
        <item x="378"/>
        <item x="0"/>
        <item x="930"/>
        <item x="1779"/>
        <item x="960"/>
        <item x="521"/>
        <item x="177"/>
        <item x="94"/>
        <item x="2646"/>
        <item x="2210"/>
        <item x="311"/>
        <item x="2030"/>
        <item x="1605"/>
        <item x="2311"/>
        <item x="1213"/>
        <item x="1943"/>
        <item x="2885"/>
        <item x="2075"/>
        <item x="508"/>
        <item x="948"/>
        <item x="917"/>
        <item x="310"/>
        <item x="175"/>
        <item x="1593"/>
        <item x="871"/>
        <item x="440"/>
        <item x="79"/>
        <item x="515"/>
        <item x="2203"/>
        <item x="1872"/>
        <item x="1650"/>
        <item x="1027"/>
        <item x="185"/>
        <item x="1232"/>
        <item x="2859"/>
        <item x="1421"/>
        <item x="2395"/>
        <item x="1508"/>
        <item x="2623"/>
        <item x="2519"/>
        <item x="254"/>
        <item x="740"/>
        <item x="256"/>
        <item x="2292"/>
        <item x="887"/>
        <item x="14"/>
        <item x="243"/>
        <item x="354"/>
        <item x="1797"/>
        <item x="880"/>
        <item x="748"/>
        <item x="2427"/>
        <item x="1359"/>
        <item x="238"/>
        <item x="398"/>
        <item x="2686"/>
        <item x="493"/>
        <item x="1964"/>
        <item x="240"/>
        <item x="77"/>
        <item x="1164"/>
        <item x="1986"/>
        <item x="816"/>
        <item x="186"/>
        <item x="2522"/>
        <item x="446"/>
        <item x="271"/>
        <item x="37"/>
        <item x="941"/>
        <item x="1231"/>
        <item x="2483"/>
        <item x="2372"/>
        <item x="1887"/>
        <item x="1433"/>
        <item x="865"/>
        <item x="2449"/>
        <item x="305"/>
        <item x="279"/>
        <item x="2504"/>
        <item x="335"/>
        <item x="1820"/>
        <item x="2469"/>
        <item x="2139"/>
        <item x="1527"/>
        <item x="1155"/>
        <item x="1495"/>
        <item x="1382"/>
        <item x="2340"/>
        <item x="2726"/>
        <item x="2404"/>
        <item x="22"/>
        <item x="1109"/>
        <item x="882"/>
        <item x="823"/>
        <item x="759"/>
        <item x="636"/>
        <item x="2709"/>
        <item x="1553"/>
        <item x="1836"/>
        <item x="2448"/>
        <item x="1264"/>
        <item x="2335"/>
        <item x="2027"/>
        <item x="2828"/>
        <item x="2356"/>
        <item x="1903"/>
        <item x="2892"/>
        <item x="2626"/>
        <item x="1700"/>
        <item x="1895"/>
        <item x="1628"/>
        <item x="1093"/>
        <item x="2256"/>
        <item x="800"/>
        <item x="1312"/>
        <item x="1549"/>
        <item x="15"/>
        <item x="2676"/>
        <item x="2816"/>
        <item x="1739"/>
        <item x="1033"/>
        <item x="226"/>
        <item x="166"/>
        <item x="1248"/>
        <item x="1906"/>
        <item x="121"/>
        <item x="184"/>
        <item x="2181"/>
        <item x="1091"/>
        <item x="61"/>
        <item x="876"/>
        <item x="1511"/>
        <item x="1306"/>
        <item x="1336"/>
        <item x="2110"/>
        <item x="1173"/>
        <item x="2717"/>
        <item x="680"/>
        <item x="797"/>
        <item x="819"/>
        <item x="2898"/>
        <item x="1494"/>
        <item x="339"/>
        <item x="2076"/>
        <item x="1129"/>
        <item x="1844"/>
        <item x="2749"/>
        <item x="2422"/>
        <item x="1908"/>
        <item x="2704"/>
        <item x="626"/>
        <item x="570"/>
        <item x="942"/>
        <item x="2123"/>
        <item x="2873"/>
        <item x="1829"/>
        <item x="2521"/>
        <item x="2094"/>
        <item x="2517"/>
        <item x="1082"/>
        <item x="2287"/>
        <item x="2822"/>
        <item x="2241"/>
        <item x="770"/>
        <item x="2706"/>
        <item x="2560"/>
        <item x="2647"/>
        <item x="316"/>
        <item x="1115"/>
        <item x="2463"/>
        <item x="584"/>
        <item x="250"/>
        <item x="31"/>
        <item x="588"/>
        <item x="436"/>
        <item x="925"/>
        <item x="45"/>
        <item x="1265"/>
        <item x="841"/>
        <item x="2454"/>
        <item x="1622"/>
        <item x="2308"/>
        <item x="2881"/>
        <item x="1717"/>
        <item x="1969"/>
        <item x="1126"/>
        <item x="1849"/>
        <item x="1637"/>
        <item x="2808"/>
        <item x="1355"/>
        <item x="5"/>
        <item x="614"/>
        <item x="1497"/>
        <item x="2239"/>
        <item x="1307"/>
        <item x="575"/>
        <item x="110"/>
        <item x="417"/>
        <item x="799"/>
        <item x="294"/>
        <item x="2282"/>
        <item x="789"/>
        <item x="1970"/>
        <item x="413"/>
        <item x="838"/>
        <item x="1302"/>
        <item x="698"/>
        <item x="2085"/>
        <item x="683"/>
        <item x="604"/>
        <item x="1594"/>
        <item x="2374"/>
        <item x="2004"/>
        <item x="1534"/>
        <item x="718"/>
        <item x="704"/>
        <item x="2867"/>
        <item x="2041"/>
        <item x="961"/>
        <item x="916"/>
        <item x="2007"/>
        <item x="273"/>
        <item x="1543"/>
        <item x="70"/>
        <item x="1718"/>
        <item x="1203"/>
        <item x="1544"/>
        <item x="2315"/>
        <item x="136"/>
        <item x="1394"/>
        <item x="768"/>
        <item x="198"/>
        <item x="2471"/>
        <item x="1856"/>
        <item x="2781"/>
        <item x="804"/>
        <item x="613"/>
        <item x="2860"/>
        <item x="1888"/>
        <item x="409"/>
        <item x="2562"/>
        <item x="1617"/>
        <item x="1581"/>
        <item x="2121"/>
        <item x="54"/>
        <item x="123"/>
        <item x="358"/>
        <item x="803"/>
        <item x="2468"/>
        <item x="2674"/>
        <item x="1609"/>
        <item x="2770"/>
        <item x="1940"/>
        <item x="2079"/>
        <item x="158"/>
        <item x="1153"/>
        <item x="1975"/>
        <item x="106"/>
        <item x="1461"/>
        <item x="400"/>
        <item x="412"/>
        <item x="1658"/>
        <item x="559"/>
        <item x="2050"/>
        <item x="29"/>
        <item x="2714"/>
        <item x="685"/>
        <item x="1787"/>
        <item x="1972"/>
        <item x="786"/>
        <item x="832"/>
        <item x="103"/>
        <item x="682"/>
        <item x="1756"/>
        <item x="2114"/>
        <item x="854"/>
        <item x="1601"/>
        <item x="642"/>
        <item x="1201"/>
        <item x="2558"/>
        <item x="255"/>
        <item x="111"/>
        <item x="1904"/>
        <item x="97"/>
        <item x="1261"/>
        <item x="402"/>
        <item x="1936"/>
        <item x="1813"/>
        <item x="864"/>
        <item x="281"/>
        <item x="1923"/>
        <item x="2219"/>
        <item x="1760"/>
        <item x="72"/>
        <item x="811"/>
        <item x="367"/>
        <item x="88"/>
        <item x="2403"/>
        <item x="119"/>
        <item x="2644"/>
        <item x="2455"/>
        <item x="847"/>
        <item x="1"/>
        <item x="1177"/>
        <item x="1685"/>
        <item x="2235"/>
        <item x="318"/>
        <item x="2594"/>
        <item x="1098"/>
        <item x="1911"/>
        <item x="587"/>
        <item x="496"/>
        <item x="2310"/>
        <item x="192"/>
        <item x="1611"/>
        <item x="1182"/>
        <item x="1337"/>
        <item x="1547"/>
        <item x="1111"/>
        <item x="1367"/>
        <item x="845"/>
        <item x="1273"/>
        <item x="1430"/>
        <item x="2513"/>
        <item x="1699"/>
        <item x="615"/>
        <item x="1313"/>
        <item x="1175"/>
        <item x="334"/>
        <item x="174"/>
        <item x="1466"/>
        <item x="910"/>
        <item x="1703"/>
        <item x="2893"/>
        <item x="1630"/>
        <item x="2895"/>
        <item x="1929"/>
        <item x="1418"/>
        <item x="722"/>
        <item x="2260"/>
        <item x="1079"/>
        <item x="210"/>
        <item x="1046"/>
        <item x="891"/>
        <item x="909"/>
        <item x="1649"/>
        <item x="752"/>
        <item x="2112"/>
        <item x="2431"/>
        <item x="2089"/>
        <item x="2066"/>
        <item x="2447"/>
        <item x="981"/>
        <item x="2524"/>
        <item x="2774"/>
        <item x="2077"/>
        <item x="1735"/>
        <item x="2773"/>
        <item x="1400"/>
        <item x="1953"/>
        <item x="74"/>
        <item x="1245"/>
        <item x="1573"/>
        <item x="1832"/>
        <item x="2637"/>
        <item x="345"/>
        <item x="2052"/>
        <item x="1993"/>
        <item x="2144"/>
        <item x="1759"/>
        <item x="468"/>
        <item x="2540"/>
        <item x="1314"/>
        <item x="1139"/>
        <item x="490"/>
        <item x="507"/>
        <item x="2701"/>
        <item x="936"/>
        <item x="2848"/>
        <item x="1675"/>
        <item x="2663"/>
        <item x="2545"/>
        <item x="2217"/>
        <item x="2458"/>
        <item x="2157"/>
        <item x="2461"/>
        <item x="2487"/>
        <item x="2257"/>
        <item x="2055"/>
        <item x="1472"/>
        <item x="853"/>
        <item x="2435"/>
        <item x="1835"/>
        <item x="2227"/>
        <item x="389"/>
        <item x="312"/>
        <item x="1102"/>
        <item x="361"/>
        <item x="2406"/>
        <item x="2801"/>
        <item x="2020"/>
        <item x="2405"/>
        <item x="2385"/>
        <item x="2355"/>
        <item x="1850"/>
        <item x="2434"/>
        <item x="2757"/>
        <item x="1901"/>
        <item x="453"/>
        <item x="520"/>
        <item x="2034"/>
        <item x="2179"/>
        <item x="260"/>
        <item x="2375"/>
        <item x="1882"/>
        <item x="239"/>
        <item x="2640"/>
        <item x="2339"/>
        <item x="1919"/>
        <item x="1279"/>
        <item x="2234"/>
        <item x="951"/>
        <item x="1496"/>
        <item x="586"/>
        <item x="1432"/>
        <item x="2536"/>
        <item x="2865"/>
        <item x="1532"/>
        <item x="423"/>
        <item x="2818"/>
        <item x="2546"/>
        <item x="2098"/>
        <item x="2723"/>
        <item x="1515"/>
        <item x="2903"/>
        <item x="2332"/>
        <item x="1729"/>
        <item x="2523"/>
        <item x="2432"/>
        <item x="377"/>
        <item x="2554"/>
        <item x="1073"/>
        <item x="1589"/>
        <item x="1391"/>
        <item x="112"/>
        <item x="2735"/>
        <item x="767"/>
        <item x="1582"/>
        <item x="1328"/>
        <item x="1979"/>
        <item x="647"/>
        <item x="736"/>
        <item x="895"/>
        <item x="2742"/>
        <item x="1847"/>
        <item x="2450"/>
        <item x="707"/>
        <item x="762"/>
        <item x="1682"/>
        <item x="2630"/>
        <item x="1218"/>
        <item x="1176"/>
        <item x="732"/>
        <item x="376"/>
        <item x="202"/>
        <item x="179"/>
        <item x="742"/>
        <item x="899"/>
        <item x="2673"/>
        <item x="41"/>
        <item x="2430"/>
        <item x="114"/>
        <item x="180"/>
        <item x="2762"/>
        <item x="795"/>
        <item x="694"/>
        <item x="1568"/>
        <item x="1021"/>
        <item x="2111"/>
        <item x="1831"/>
        <item x="1361"/>
        <item x="1708"/>
        <item x="2777"/>
        <item x="68"/>
        <item x="842"/>
        <item x="1684"/>
        <item x="2165"/>
        <item x="933"/>
        <item x="1214"/>
        <item x="2814"/>
        <item x="1191"/>
        <item x="1963"/>
        <item x="2025"/>
        <item x="2725"/>
        <item x="516"/>
        <item x="1385"/>
        <item x="2905"/>
        <item x="1150"/>
        <item x="1857"/>
        <item x="2162"/>
        <item x="550"/>
        <item x="1486"/>
        <item x="2220"/>
        <item x="40"/>
        <item x="1172"/>
        <item x="1597"/>
        <item x="2791"/>
        <item x="1478"/>
        <item x="1460"/>
        <item x="2418"/>
        <item x="1383"/>
        <item x="1076"/>
        <item x="2033"/>
        <item x="1323"/>
        <item x="2421"/>
        <item x="2719"/>
        <item x="1557"/>
        <item x="2533"/>
        <item x="885"/>
        <item x="2543"/>
        <item x="946"/>
        <item x="1377"/>
        <item x="1728"/>
        <item x="2549"/>
        <item x="2209"/>
        <item x="2596"/>
        <item x="2585"/>
        <item x="1669"/>
        <item x="2453"/>
        <item x="86"/>
        <item x="1276"/>
        <item x="473"/>
        <item x="1436"/>
        <item x="1358"/>
        <item x="36"/>
        <item x="1300"/>
        <item x="1805"/>
        <item x="1210"/>
        <item x="779"/>
        <item x="1437"/>
        <item x="1270"/>
        <item x="84"/>
        <item x="2829"/>
        <item x="956"/>
        <item x="2271"/>
        <item x="479"/>
        <item x="2855"/>
        <item x="1853"/>
        <item x="369"/>
        <item x="420"/>
        <item x="288"/>
        <item x="1607"/>
        <item x="117"/>
        <item x="2688"/>
        <item x="2847"/>
        <item x="2862"/>
        <item x="2167"/>
        <item x="808"/>
        <item x="618"/>
        <item x="2415"/>
        <item x="1159"/>
        <item x="2399"/>
        <item x="2224"/>
        <item x="2547"/>
        <item x="2556"/>
        <item x="1750"/>
        <item x="2531"/>
        <item x="1058"/>
        <item x="355"/>
        <item x="603"/>
        <item x="976"/>
        <item x="1190"/>
        <item x="2383"/>
        <item x="2495"/>
        <item x="2857"/>
        <item x="300"/>
        <item x="253"/>
        <item x="1926"/>
        <item x="1985"/>
        <item x="1927"/>
        <item x="934"/>
        <item x="450"/>
        <item x="1776"/>
        <item x="660"/>
        <item x="1329"/>
        <item x="2388"/>
        <item x="1422"/>
        <item x="472"/>
        <item x="1291"/>
        <item x="1959"/>
        <item x="580"/>
        <item x="1470"/>
        <item x="2184"/>
        <item x="2384"/>
        <item x="1659"/>
        <item x="1694"/>
        <item x="187"/>
        <item x="1484"/>
        <item x="510"/>
        <item x="371"/>
        <item x="2191"/>
        <item x="2679"/>
        <item x="2888"/>
        <item x="183"/>
        <item x="1738"/>
        <item x="1673"/>
        <item x="307"/>
        <item x="1057"/>
        <item x="862"/>
        <item x="2684"/>
        <item x="517"/>
        <item x="168"/>
        <item x="1435"/>
        <item x="1612"/>
        <item x="2633"/>
        <item x="2838"/>
        <item x="631"/>
        <item x="2323"/>
        <item x="332"/>
        <item x="1513"/>
        <item x="1434"/>
        <item x="2363"/>
        <item x="2352"/>
        <item x="2145"/>
        <item x="2326"/>
        <item x="2452"/>
        <item x="1348"/>
        <item x="2608"/>
        <item x="1459"/>
        <item x="415"/>
        <item x="2270"/>
        <item x="2321"/>
        <item x="2878"/>
        <item x="2188"/>
        <item x="1236"/>
        <item x="1003"/>
        <item x="2592"/>
        <item x="950"/>
        <item x="1819"/>
        <item x="1679"/>
        <item x="2718"/>
        <item x="802"/>
        <item x="2142"/>
        <item x="2168"/>
        <item x="2129"/>
        <item x="421"/>
        <item x="593"/>
        <item x="1047"/>
        <item x="1865"/>
        <item x="2115"/>
        <item x="1794"/>
        <item x="2148"/>
        <item x="2902"/>
        <item x="2193"/>
        <item x="1749"/>
        <item x="1701"/>
        <item x="632"/>
        <item x="2631"/>
        <item x="1229"/>
        <item x="1656"/>
        <item x="2891"/>
        <item x="2591"/>
        <item x="911"/>
        <item x="741"/>
        <item x="1310"/>
        <item x="2344"/>
        <item x="2866"/>
        <item x="1629"/>
        <item x="411"/>
        <item x="1398"/>
        <item x="1343"/>
        <item x="790"/>
        <item x="1034"/>
        <item x="731"/>
        <item x="399"/>
        <item x="2035"/>
        <item x="1017"/>
        <item x="940"/>
        <item x="1500"/>
        <item x="967"/>
        <item x="1068"/>
        <item x="383"/>
        <item x="1933"/>
        <item x="2305"/>
        <item x="1965"/>
        <item x="2081"/>
        <item x="1978"/>
        <item x="1362"/>
        <item x="1364"/>
        <item x="292"/>
        <item x="1571"/>
        <item x="1692"/>
        <item x="230"/>
        <item x="91"/>
        <item x="1396"/>
        <item x="1491"/>
        <item x="2368"/>
        <item x="1351"/>
        <item x="1220"/>
        <item x="1736"/>
        <item x="309"/>
        <item x="1075"/>
        <item x="296"/>
        <item x="1514"/>
        <item x="1035"/>
        <item x="351"/>
        <item x="715"/>
        <item x="47"/>
        <item x="749"/>
        <item x="1250"/>
        <item x="2118"/>
        <item x="151"/>
        <item x="25"/>
        <item x="888"/>
        <item x="2039"/>
        <item x="2590"/>
        <item x="71"/>
        <item x="391"/>
        <item x="922"/>
        <item x="1283"/>
        <item x="675"/>
        <item x="1878"/>
        <item x="821"/>
        <item x="540"/>
        <item x="2053"/>
        <item x="2107"/>
        <item x="2255"/>
        <item x="2793"/>
        <item x="1239"/>
        <item x="2824"/>
        <item x="2580"/>
        <item x="1272"/>
        <item x="2413"/>
        <item x="2713"/>
        <item x="1546"/>
        <item x="2117"/>
        <item x="1294"/>
        <item x="1299"/>
        <item x="699"/>
        <item x="2783"/>
        <item x="1957"/>
        <item x="146"/>
        <item x="1810"/>
        <item x="1851"/>
        <item x="2304"/>
        <item x="1141"/>
        <item x="944"/>
        <item x="965"/>
        <item x="1504"/>
        <item x="2581"/>
        <item x="2539"/>
        <item x="2722"/>
        <item x="1523"/>
        <item x="108"/>
        <item x="325"/>
        <item x="1055"/>
        <item x="831"/>
        <item x="2879"/>
        <item x="1209"/>
        <item x="621"/>
        <item x="426"/>
        <item x="2029"/>
        <item x="1480"/>
        <item x="2512"/>
        <item x="784"/>
        <item x="1579"/>
        <item x="801"/>
        <item x="8"/>
        <item x="1152"/>
        <item x="1183"/>
        <item x="971"/>
        <item x="2702"/>
        <item x="796"/>
        <item x="297"/>
        <item x="2811"/>
        <item x="78"/>
        <item x="1877"/>
        <item x="1487"/>
        <item x="125"/>
        <item x="1505"/>
        <item x="1662"/>
        <item x="1369"/>
        <item x="486"/>
        <item x="2561"/>
        <item x="1867"/>
        <item x="2806"/>
        <item x="827"/>
        <item x="1253"/>
        <item x="629"/>
        <item x="611"/>
        <item x="2660"/>
        <item x="2634"/>
        <item x="1453"/>
        <item x="1595"/>
        <item x="830"/>
        <item x="679"/>
        <item x="918"/>
        <item x="2054"/>
        <item x="338"/>
        <item x="751"/>
        <item x="1680"/>
        <item x="1097"/>
        <item x="937"/>
        <item x="919"/>
        <item x="152"/>
        <item x="1976"/>
        <item x="2103"/>
        <item x="231"/>
        <item x="1243"/>
        <item x="2697"/>
        <item x="1997"/>
        <item x="1481"/>
        <item x="2083"/>
        <item x="456"/>
        <item x="1987"/>
        <item x="85"/>
        <item x="397"/>
        <item x="49"/>
        <item x="1473"/>
        <item x="782"/>
        <item x="155"/>
        <item x="2577"/>
        <item x="2170"/>
        <item x="1087"/>
        <item x="2351"/>
        <item x="2429"/>
        <item x="953"/>
        <item x="1632"/>
        <item x="324"/>
        <item x="886"/>
        <item x="154"/>
        <item x="217"/>
        <item x="1292"/>
        <item x="2222"/>
        <item x="1665"/>
        <item x="1973"/>
        <item x="1244"/>
        <item x="1169"/>
        <item x="552"/>
        <item x="730"/>
        <item x="833"/>
        <item x="165"/>
        <item x="1583"/>
        <item x="2248"/>
        <item x="1806"/>
        <item x="1065"/>
        <item x="1519"/>
        <item x="1900"/>
        <item x="1061"/>
        <item x="2327"/>
        <item x="744"/>
        <item x="2433"/>
        <item x="1178"/>
        <item x="509"/>
        <item x="1479"/>
        <item x="750"/>
        <item x="568"/>
        <item x="2360"/>
        <item x="1932"/>
        <item x="1455"/>
        <item x="62"/>
        <item x="80"/>
        <item x="2607"/>
        <item x="2707"/>
        <item x="1166"/>
        <item x="142"/>
        <item x="1309"/>
        <item x="1042"/>
        <item x="739"/>
        <item x="1920"/>
        <item x="1654"/>
        <item x="2286"/>
        <item x="2068"/>
        <item x="1716"/>
        <item x="2312"/>
        <item x="599"/>
        <item x="34"/>
        <item x="2834"/>
        <item x="2073"/>
        <item x="529"/>
        <item x="2754"/>
        <item x="330"/>
        <item x="1170"/>
        <item x="1380"/>
        <item x="822"/>
        <item x="35"/>
        <item x="2242"/>
        <item x="1101"/>
        <item x="2772"/>
        <item x="2441"/>
        <item x="2225"/>
        <item x="2190"/>
        <item x="359"/>
        <item x="1024"/>
        <item x="1409"/>
        <item x="2000"/>
        <item x="1954"/>
        <item x="407"/>
        <item x="1345"/>
        <item x="1897"/>
        <item x="2155"/>
        <item x="2105"/>
        <item x="556"/>
        <item x="713"/>
        <item x="1913"/>
        <item x="1131"/>
        <item x="2370"/>
        <item x="1099"/>
        <item x="2003"/>
        <item x="2841"/>
        <item x="191"/>
        <item x="2093"/>
        <item x="1991"/>
        <item x="1334"/>
        <item x="363"/>
        <item x="989"/>
        <item x="2009"/>
        <item x="1845"/>
        <item x="2391"/>
        <item x="2125"/>
        <item x="2756"/>
        <item x="2278"/>
        <item x="2753"/>
        <item x="1741"/>
        <item x="346"/>
        <item x="1303"/>
        <item x="988"/>
        <item x="1427"/>
        <item x="1655"/>
        <item x="1861"/>
        <item x="2158"/>
        <item x="1555"/>
        <item x="1696"/>
        <item x="1156"/>
        <item x="1775"/>
        <item x="2381"/>
        <item x="2358"/>
        <item x="1799"/>
        <item x="2839"/>
        <item x="2574"/>
        <item x="2610"/>
        <item x="1234"/>
        <item x="2476"/>
        <item x="2880"/>
        <item x="301"/>
        <item x="176"/>
        <item x="1019"/>
        <item x="197"/>
        <item x="673"/>
        <item x="806"/>
        <item x="2325"/>
        <item x="1931"/>
        <item x="2173"/>
        <item x="1347"/>
        <item x="1641"/>
        <item x="1225"/>
        <item x="171"/>
        <item x="2836"/>
        <item x="1295"/>
        <item x="2028"/>
        <item x="2092"/>
        <item x="2289"/>
        <item x="2147"/>
        <item x="1863"/>
        <item x="2208"/>
        <item x="2016"/>
        <item x="2744"/>
        <item x="2604"/>
        <item x="109"/>
        <item x="1130"/>
        <item x="2627"/>
        <item x="2598"/>
        <item x="1668"/>
        <item x="2336"/>
        <item x="2285"/>
        <item x="2313"/>
        <item x="374"/>
        <item x="2696"/>
        <item x="1260"/>
        <item x="1731"/>
        <item x="2437"/>
        <item x="2520"/>
        <item x="2727"/>
        <item x="617"/>
        <item x="1408"/>
        <item x="1162"/>
        <item x="820"/>
        <item x="219"/>
        <item x="1724"/>
        <item x="2572"/>
        <item x="1233"/>
        <item x="2595"/>
        <item x="1751"/>
        <item x="1069"/>
        <item x="2479"/>
        <item x="463"/>
        <item x="1545"/>
        <item x="866"/>
        <item x="785"/>
        <item x="2160"/>
        <item x="1755"/>
        <item x="289"/>
        <item x="2390"/>
        <item x="1230"/>
        <item x="427"/>
        <item x="368"/>
        <item x="275"/>
        <item x="265"/>
        <item x="2784"/>
        <item x="505"/>
        <item x="2854"/>
        <item x="2290"/>
        <item x="735"/>
        <item x="766"/>
        <item x="1732"/>
        <item x="87"/>
        <item x="2602"/>
        <item x="1822"/>
        <item x="1762"/>
        <item x="2319"/>
        <item x="2477"/>
        <item x="51"/>
        <item x="73"/>
        <item x="1393"/>
        <item x="562"/>
        <item x="1342"/>
        <item x="671"/>
        <item x="317"/>
        <item x="601"/>
        <item x="27"/>
        <item x="1298"/>
        <item x="2551"/>
        <item x="448"/>
        <item x="1184"/>
        <item x="640"/>
        <item x="1451"/>
        <item x="1864"/>
        <item x="598"/>
        <item x="2799"/>
        <item x="743"/>
        <item x="974"/>
        <item x="527"/>
        <item x="645"/>
        <item x="1695"/>
        <item x="2787"/>
        <item x="1603"/>
        <item x="2088"/>
        <item x="2629"/>
        <item x="1406"/>
        <item x="2156"/>
        <item x="437"/>
        <item x="794"/>
        <item x="1304"/>
        <item x="939"/>
        <item x="2161"/>
        <item x="670"/>
        <item x="211"/>
        <item x="522"/>
        <item x="1110"/>
        <item x="622"/>
        <item x="1212"/>
        <item x="1715"/>
        <item x="1790"/>
        <item x="913"/>
        <item x="1227"/>
        <item x="1485"/>
        <item x="1402"/>
        <item x="139"/>
        <item x="856"/>
        <item x="1038"/>
        <item x="1489"/>
        <item x="1711"/>
        <item x="2460"/>
        <item x="1524"/>
        <item x="686"/>
        <item x="565"/>
        <item x="212"/>
        <item x="482"/>
        <item x="126"/>
        <item x="1712"/>
        <item x="1346"/>
        <item x="637"/>
        <item x="2350"/>
        <item x="341"/>
        <item x="1116"/>
        <item x="2550"/>
        <item x="2119"/>
        <item x="2542"/>
        <item x="422"/>
        <item x="1764"/>
        <item x="162"/>
        <item x="650"/>
        <item x="161"/>
        <item x="465"/>
        <item x="2407"/>
        <item x="1535"/>
        <item x="668"/>
        <item x="646"/>
        <item x="2728"/>
        <item x="2154"/>
        <item x="1928"/>
        <item x="912"/>
        <item x="1015"/>
        <item x="2177"/>
        <item x="2038"/>
        <item x="1224"/>
        <item x="283"/>
        <item x="2223"/>
        <item x="2527"/>
        <item x="234"/>
        <item x="470"/>
        <item x="798"/>
        <item x="2082"/>
        <item x="2226"/>
        <item x="1852"/>
        <item x="57"/>
        <item x="1827"/>
        <item x="1132"/>
        <item x="1768"/>
        <item x="1441"/>
        <item x="1215"/>
        <item x="544"/>
        <item x="2869"/>
        <item x="2284"/>
        <item x="1020"/>
        <item x="2490"/>
        <item x="1008"/>
        <item x="1039"/>
        <item x="914"/>
        <item x="963"/>
        <item x="2643"/>
        <item x="331"/>
        <item x="2868"/>
        <item x="1311"/>
        <item x="2169"/>
        <item x="452"/>
        <item x="1561"/>
        <item x="1988"/>
        <item x="128"/>
        <item x="2324"/>
        <item x="869"/>
        <item x="705"/>
        <item x="2411"/>
        <item x="2532"/>
        <item x="1471"/>
        <item x="526"/>
        <item x="10"/>
        <item x="997"/>
        <item x="1375"/>
        <item x="1814"/>
        <item x="454"/>
        <item x="2195"/>
        <item x="1301"/>
        <item x="1934"/>
        <item x="2393"/>
        <item x="1766"/>
        <item x="849"/>
        <item x="678"/>
        <item x="569"/>
        <item x="1925"/>
        <item x="2126"/>
        <item x="2345"/>
        <item x="193"/>
        <item x="2268"/>
        <item x="812"/>
        <item x="213"/>
        <item x="252"/>
        <item x="414"/>
        <item x="873"/>
        <item x="1745"/>
        <item x="194"/>
        <item x="1638"/>
        <item x="23"/>
        <item x="277"/>
        <item x="2501"/>
        <item x="829"/>
        <item x="2253"/>
        <item x="1648"/>
        <item x="1800"/>
        <item x="2018"/>
        <item x="2535"/>
        <item x="2"/>
        <item x="900"/>
        <item x="236"/>
        <item x="137"/>
        <item x="290"/>
        <item x="394"/>
        <item x="298"/>
        <item x="1140"/>
        <item x="64"/>
        <item x="1915"/>
        <item x="877"/>
        <item x="262"/>
        <item x="357"/>
        <item x="560"/>
        <item x="1090"/>
        <item x="2682"/>
        <item x="1463"/>
        <item x="1254"/>
        <item x="2213"/>
        <item x="115"/>
        <item x="1226"/>
        <item x="2180"/>
        <item x="195"/>
        <item x="2864"/>
        <item x="1004"/>
        <item x="1657"/>
        <item x="1488"/>
        <item x="2446"/>
        <item x="2579"/>
        <item x="1078"/>
        <item x="428"/>
        <item x="2457"/>
        <item x="2743"/>
        <item x="791"/>
        <item x="2152"/>
        <item x="1677"/>
        <item x="1912"/>
        <item x="1449"/>
        <item x="460"/>
        <item x="1624"/>
        <item x="404"/>
        <item x="1765"/>
        <item x="1349"/>
        <item x="2526"/>
        <item x="1770"/>
        <item x="2856"/>
        <item x="12"/>
        <item x="2127"/>
        <item x="2037"/>
        <item x="244"/>
        <item x="756"/>
        <item x="395"/>
        <item x="390"/>
        <item x="1862"/>
        <item x="487"/>
        <item x="664"/>
        <item x="304"/>
        <item x="1059"/>
        <item x="451"/>
        <item x="1368"/>
        <item x="1324"/>
        <item x="2567"/>
        <item x="839"/>
        <item x="734"/>
        <item x="2863"/>
        <item x="26"/>
        <item x="1266"/>
        <item x="557"/>
        <item x="284"/>
        <item x="1454"/>
        <item x="215"/>
        <item x="1066"/>
        <item x="1327"/>
        <item x="1590"/>
        <item x="328"/>
        <item x="1198"/>
        <item x="2366"/>
        <item x="1608"/>
        <item x="539"/>
        <item x="285"/>
        <item x="218"/>
        <item x="818"/>
        <item x="11"/>
        <item x="851"/>
        <item x="1023"/>
        <item x="1880"/>
        <item x="897"/>
        <item x="2472"/>
        <item x="249"/>
        <item x="246"/>
        <item x="638"/>
        <item x="295"/>
        <item x="813"/>
        <item x="1077"/>
        <item x="352"/>
        <item x="959"/>
        <item x="2482"/>
        <item x="2849"/>
        <item x="1683"/>
        <item x="2700"/>
        <item x="2064"/>
        <item x="375"/>
        <item x="439"/>
        <item x="1558"/>
        <item x="955"/>
        <item x="1438"/>
        <item x="2247"/>
        <item x="2135"/>
        <item x="987"/>
        <item x="1108"/>
        <item x="1094"/>
        <item x="263"/>
        <item x="904"/>
        <item x="396"/>
        <item x="1456"/>
        <item x="458"/>
        <item x="1447"/>
        <item x="167"/>
        <item x="757"/>
        <item x="382"/>
        <item x="977"/>
        <item x="360"/>
        <item x="1506"/>
        <item x="581"/>
        <item x="769"/>
        <item x="205"/>
        <item x="20"/>
        <item x="690"/>
        <item x="863"/>
        <item x="1335"/>
        <item x="1171"/>
        <item x="2628"/>
        <item x="2514"/>
        <item x="697"/>
        <item x="2825"/>
        <item x="2894"/>
        <item x="1596"/>
        <item x="464"/>
        <item x="2525"/>
        <item x="2159"/>
        <item x="483"/>
        <item x="372"/>
        <item x="2588"/>
        <item x="2346"/>
        <item x="1121"/>
        <item x="2288"/>
        <item x="2502"/>
        <item x="430"/>
        <item x="1100"/>
        <item x="2693"/>
        <item x="1036"/>
        <item x="2141"/>
        <item x="2443"/>
        <item x="1994"/>
        <item x="2537"/>
        <item x="1798"/>
        <item x="2229"/>
        <item x="2377"/>
        <item x="2149"/>
        <item x="2573"/>
        <item x="2373"/>
        <item x="1578"/>
        <item x="898"/>
        <item x="1011"/>
        <item x="2095"/>
        <item x="302"/>
        <item x="2786"/>
        <item x="2639"/>
        <item x="1448"/>
        <item x="2497"/>
        <item x="314"/>
        <item x="1344"/>
        <item x="169"/>
        <item x="1104"/>
        <item x="2198"/>
        <item x="1118"/>
        <item x="1600"/>
        <item x="1325"/>
        <item x="2231"/>
        <item x="2109"/>
        <item x="2823"/>
        <item x="2620"/>
        <item x="1095"/>
        <item x="2251"/>
        <item x="1858"/>
        <item x="1727"/>
        <item x="1839"/>
        <item x="2655"/>
        <item x="2505"/>
        <item x="1426"/>
        <item x="2317"/>
        <item x="1674"/>
        <item x="2113"/>
        <item x="474"/>
        <item x="2174"/>
        <item x="1886"/>
        <item x="1507"/>
        <item x="2065"/>
        <item x="2010"/>
        <item x="1249"/>
        <item x="1228"/>
        <item x="1103"/>
        <item x="2904"/>
        <item x="2216"/>
        <item x="1474"/>
        <item x="2354"/>
        <item x="2238"/>
        <item x="2906"/>
        <item x="2480"/>
        <item x="2061"/>
        <item x="2128"/>
        <item x="2412"/>
        <item x="2318"/>
        <item x="1999"/>
        <item x="1356"/>
        <item x="1431"/>
        <item x="2599"/>
        <item x="966"/>
        <item x="18"/>
        <item x="2470"/>
        <item x="2699"/>
        <item x="2067"/>
        <item x="2044"/>
        <item x="2695"/>
        <item x="403"/>
        <item x="2087"/>
        <item x="1709"/>
        <item x="2343"/>
        <item x="2530"/>
        <item x="1866"/>
        <item x="2150"/>
        <item x="2246"/>
        <item x="2172"/>
        <item x="1916"/>
        <item x="1873"/>
        <item x="1520"/>
        <item x="1784"/>
        <item x="1606"/>
        <item x="1691"/>
        <item x="2861"/>
        <item x="1381"/>
        <item x="850"/>
        <item x="2759"/>
        <item x="2570"/>
        <item x="990"/>
        <item x="2691"/>
        <item x="1333"/>
        <item x="225"/>
        <item x="82"/>
        <item x="4"/>
        <item x="459"/>
        <item x="1575"/>
        <item x="2648"/>
        <item x="2711"/>
        <item x="2303"/>
        <item x="2014"/>
        <item x="2804"/>
        <item x="582"/>
        <item x="964"/>
        <item x="1205"/>
        <item x="1305"/>
        <item x="480"/>
        <item x="1444"/>
        <item x="2254"/>
        <item x="1483"/>
        <item x="884"/>
        <item x="2279"/>
        <item x="1465"/>
        <item x="551"/>
        <item x="2755"/>
        <item x="2322"/>
        <item x="2798"/>
        <item x="1238"/>
        <item x="274"/>
        <item x="384"/>
        <item x="727"/>
        <item x="381"/>
        <item x="13"/>
        <item x="995"/>
        <item x="2051"/>
        <item x="2750"/>
        <item x="1946"/>
        <item x="2675"/>
        <item x="1138"/>
        <item x="655"/>
        <item x="2371"/>
        <item x="696"/>
        <item x="1621"/>
        <item x="1107"/>
        <item x="1528"/>
        <item x="2414"/>
        <item x="425"/>
        <item x="1793"/>
        <item x="1720"/>
        <item x="501"/>
        <item x="541"/>
        <item x="1816"/>
        <item x="777"/>
        <item x="2017"/>
        <item x="1366"/>
        <item x="1317"/>
        <item x="549"/>
        <item x="2830"/>
        <item x="1028"/>
        <item x="1151"/>
        <item x="968"/>
        <item x="1056"/>
        <item x="1049"/>
        <item x="2767"/>
        <item x="2233"/>
        <item x="419"/>
        <item x="1616"/>
        <item x="2015"/>
        <item x="1881"/>
        <item x="1415"/>
        <item x="1288"/>
        <item x="1541"/>
        <item x="129"/>
        <item x="616"/>
        <item x="1401"/>
        <item x="93"/>
        <item x="1353"/>
        <item x="787"/>
        <item x="2342"/>
        <item x="2143"/>
        <item x="120"/>
        <item x="1181"/>
        <item x="1966"/>
        <item x="135"/>
        <item x="2163"/>
        <item x="1952"/>
        <item x="1747"/>
        <item x="1278"/>
        <item x="1200"/>
        <item x="2734"/>
        <item x="1114"/>
        <item x="492"/>
        <item x="140"/>
        <item x="719"/>
        <item x="2445"/>
        <item x="199"/>
        <item x="2293"/>
        <item x="2273"/>
        <item x="2733"/>
        <item x="1119"/>
        <item x="1721"/>
        <item x="776"/>
        <item x="90"/>
        <item x="1070"/>
        <item x="2183"/>
        <item x="387"/>
        <item x="1530"/>
        <item x="2484"/>
        <item x="1246"/>
        <item x="2491"/>
        <item x="2400"/>
        <item x="247"/>
        <item x="499"/>
        <item x="2668"/>
        <item x="1142"/>
        <item x="19"/>
        <item x="1939"/>
        <item x="2858"/>
        <item x="2410"/>
        <item x="2657"/>
        <item x="441"/>
        <item x="1287"/>
        <item x="1905"/>
        <item x="2752"/>
        <item x="2232"/>
        <item x="1984"/>
        <item x="1733"/>
        <item x="101"/>
        <item x="1772"/>
        <item x="2031"/>
        <item x="190"/>
        <item x="957"/>
        <item x="2875"/>
        <item x="1211"/>
        <item x="2069"/>
        <item x="1475"/>
        <item x="1811"/>
        <item x="1730"/>
        <item x="781"/>
        <item x="2635"/>
        <item x="651"/>
        <item x="1414"/>
        <item x="1041"/>
        <item x="2309"/>
        <item x="1529"/>
        <item x="2291"/>
        <item x="2739"/>
        <item x="188"/>
        <item x="2680"/>
        <item x="445"/>
        <item x="1137"/>
        <item x="189"/>
        <item x="597"/>
        <item x="2899"/>
        <item x="373"/>
        <item x="754"/>
        <item x="164"/>
        <item x="1379"/>
        <item x="347"/>
        <item x="1838"/>
        <item x="99"/>
        <item x="929"/>
        <item x="299"/>
        <item x="641"/>
        <item x="1646"/>
        <item x="2612"/>
        <item x="2496"/>
        <item x="1330"/>
        <item x="1196"/>
        <item x="828"/>
        <item x="386"/>
        <item x="1587"/>
        <item x="1074"/>
        <item x="788"/>
        <item x="1370"/>
        <item x="204"/>
        <item x="548"/>
        <item x="424"/>
        <item x="814"/>
        <item x="1424"/>
        <item x="2023"/>
        <item x="2809"/>
        <item x="2218"/>
        <item x="1168"/>
        <item x="630"/>
        <item x="1633"/>
        <item x="438"/>
        <item x="1785"/>
        <item x="1467"/>
        <item x="235"/>
        <item x="1944"/>
        <item x="2778"/>
        <item x="1758"/>
        <item x="2605"/>
        <item x="1262"/>
        <item x="1013"/>
        <item x="1512"/>
        <item x="1686"/>
        <item x="1242"/>
        <item x="1834"/>
        <item x="2826"/>
        <item x="159"/>
        <item x="1860"/>
        <item x="1619"/>
        <item x="1795"/>
        <item x="958"/>
        <item x="792"/>
        <item x="2386"/>
        <item x="1525"/>
        <item x="1998"/>
        <item x="1219"/>
        <item x="2827"/>
        <item x="1690"/>
        <item x="666"/>
        <item x="1269"/>
        <item x="573"/>
        <item x="1531"/>
        <item x="970"/>
        <item x="2185"/>
        <item x="2500"/>
        <item x="1640"/>
        <item x="1251"/>
        <item x="2776"/>
        <item x="442"/>
        <item x="2202"/>
        <item x="986"/>
        <item x="208"/>
        <item x="606"/>
        <item x="1780"/>
        <item x="2228"/>
        <item x="537"/>
        <item x="595"/>
        <item x="2146"/>
        <item x="857"/>
        <item x="875"/>
        <item x="1341"/>
        <item x="1113"/>
        <item x="2215"/>
        <item x="1105"/>
        <item x="902"/>
        <item x="1411"/>
        <item x="2002"/>
        <item x="2131"/>
        <item x="2207"/>
        <item x="16"/>
        <item x="1918"/>
        <item x="221"/>
        <item x="1631"/>
        <item x="2206"/>
        <item x="1789"/>
        <item x="1372"/>
        <item x="28"/>
        <item x="2805"/>
        <item x="1442"/>
        <item x="2026"/>
        <item x="1490"/>
        <item x="1388"/>
        <item x="2122"/>
        <item x="1009"/>
        <item x="712"/>
        <item x="241"/>
        <item x="319"/>
        <item x="2889"/>
        <item x="2566"/>
        <item x="2624"/>
        <item x="600"/>
        <item x="2690"/>
        <item x="1352"/>
        <item x="2488"/>
        <item x="1767"/>
        <item x="1518"/>
        <item x="1386"/>
        <item x="2243"/>
        <item x="2810"/>
        <item x="1960"/>
        <item x="817"/>
        <item x="33"/>
        <item x="147"/>
        <item x="1774"/>
        <item x="1771"/>
        <item x="1586"/>
        <item x="2882"/>
        <item x="2509"/>
        <item x="1576"/>
        <item x="952"/>
        <item x="1086"/>
        <item x="1192"/>
        <item x="2837"/>
        <item x="2280"/>
        <item x="2870"/>
        <item x="1420"/>
        <item x="44"/>
        <item x="2047"/>
        <item x="1022"/>
        <item x="1354"/>
        <item x="1585"/>
        <item x="39"/>
        <item x="879"/>
        <item x="1339"/>
        <item x="401"/>
        <item x="1719"/>
        <item x="2485"/>
        <item x="1697"/>
        <item x="69"/>
        <item x="48"/>
        <item x="1413"/>
        <item x="102"/>
        <item x="1081"/>
        <item x="2769"/>
        <item x="2843"/>
        <item x="1777"/>
        <item x="677"/>
        <item x="1990"/>
        <item x="1290"/>
        <item x="2475"/>
        <item x="157"/>
        <item x="883"/>
        <item x="1989"/>
        <item x="344"/>
        <item x="1815"/>
        <item x="2187"/>
        <item x="810"/>
        <item x="506"/>
        <item x="1416"/>
        <item x="380"/>
        <item x="148"/>
        <item x="945"/>
        <item x="511"/>
        <item x="1971"/>
        <item x="608"/>
        <item x="2529"/>
        <item x="42"/>
        <item x="530"/>
        <item x="758"/>
        <item x="449"/>
        <item x="2259"/>
        <item x="1350"/>
        <item x="2636"/>
        <item x="343"/>
        <item x="846"/>
        <item x="644"/>
        <item x="724"/>
        <item x="772"/>
        <item x="410"/>
        <item x="700"/>
        <item x="2250"/>
        <item x="268"/>
        <item x="269"/>
        <item x="1752"/>
        <item x="370"/>
        <item x="2835"/>
        <item x="58"/>
        <item x="1062"/>
        <item x="1713"/>
        <item x="2515"/>
        <item x="2024"/>
        <item x="1149"/>
        <item x="2099"/>
        <item x="714"/>
        <item x="2528"/>
        <item x="1781"/>
        <item x="2729"/>
        <item x="1859"/>
        <item x="889"/>
        <item x="2666"/>
        <item x="2212"/>
        <item x="2802"/>
        <item x="662"/>
        <item x="2883"/>
        <item x="892"/>
        <item x="1088"/>
        <item x="1837"/>
        <item x="2201"/>
        <item x="2032"/>
        <item x="1821"/>
        <item x="2338"/>
        <item x="747"/>
        <item x="2845"/>
        <item x="721"/>
        <item x="1874"/>
        <item x="576"/>
        <item x="23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numFmtId="164" showAll="0"/>
    <pivotField showAll="0"/>
    <pivotField showAll="0"/>
    <pivotField showAll="0"/>
  </pivotFields>
  <rowFields count="1">
    <field x="7"/>
  </rowFields>
  <rowItems count="6">
    <i>
      <x v="2627"/>
    </i>
    <i>
      <x v="165"/>
    </i>
    <i>
      <x v="2168"/>
    </i>
    <i>
      <x v="1868"/>
    </i>
    <i>
      <x v="1146"/>
    </i>
    <i t="grand">
      <x/>
    </i>
  </rowItems>
  <colItems count="1">
    <i/>
  </colItems>
  <dataFields count="1">
    <dataField name="Sum of gross" fld="12" baseField="0" baseItem="0"/>
  </dataField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FD737B2-D20F-4126-9B83-4D521B40B76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0" firstHeaderRow="1" firstDataRow="1" firstDataCol="1"/>
  <pivotFields count="20">
    <pivotField showAll="0"/>
    <pivotField showAll="0"/>
    <pivotField axis="axisRow" showAll="0">
      <items count="19">
        <item x="0"/>
        <item x="3"/>
        <item x="10"/>
        <item x="2"/>
        <item x="1"/>
        <item x="6"/>
        <item x="4"/>
        <item x="9"/>
        <item x="7"/>
        <item x="5"/>
        <item x="13"/>
        <item x="16"/>
        <item x="15"/>
        <item x="11"/>
        <item x="8"/>
        <item x="17"/>
        <item x="14"/>
        <item x="1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64" showAll="0"/>
    <pivotField showAll="0"/>
    <pivotField showAll="0"/>
    <pivotField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runtime" fld="14" subtotal="average" baseField="2" baseItem="5"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85A7B31-2C84-47B7-B0EC-8A87766DF5D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81" firstHeaderRow="1" firstDataRow="1" firstDataCol="1"/>
  <pivotFields count="20">
    <pivotField axis="axisRow" showAll="0" measureFilter="1" sortType="descending">
      <items count="7434">
        <item x="5423"/>
        <item x="5183"/>
        <item x="6164"/>
        <item x="3294"/>
        <item x="4757"/>
        <item x="5874"/>
        <item x="4987"/>
        <item x="7266"/>
        <item x="1352"/>
        <item x="556"/>
        <item x="5341"/>
        <item x="4490"/>
        <item x="4161"/>
        <item x="3391"/>
        <item x="2674"/>
        <item x="1214"/>
        <item x="1044"/>
        <item x="5465"/>
        <item x="6737"/>
        <item x="3455"/>
        <item x="410"/>
        <item x="5906"/>
        <item x="5157"/>
        <item x="2811"/>
        <item x="3612"/>
        <item x="2629"/>
        <item x="5470"/>
        <item x="7128"/>
        <item x="6138"/>
        <item x="5610"/>
        <item x="5649"/>
        <item x="4421"/>
        <item x="6757"/>
        <item x="2137"/>
        <item x="3852"/>
        <item x="4833"/>
        <item x="5376"/>
        <item x="1379"/>
        <item x="2921"/>
        <item x="4183"/>
        <item x="6152"/>
        <item x="3531"/>
        <item x="486"/>
        <item x="6825"/>
        <item x="6191"/>
        <item x="4245"/>
        <item x="5945"/>
        <item x="6315"/>
        <item x="4144"/>
        <item x="4090"/>
        <item x="5182"/>
        <item x="3651"/>
        <item x="4025"/>
        <item x="6090"/>
        <item x="5028"/>
        <item x="1965"/>
        <item x="6375"/>
        <item x="5415"/>
        <item x="2069"/>
        <item x="2515"/>
        <item x="3372"/>
        <item x="2399"/>
        <item x="5020"/>
        <item x="5015"/>
        <item x="5826"/>
        <item x="6314"/>
        <item x="3897"/>
        <item x="4529"/>
        <item x="5101"/>
        <item x="4023"/>
        <item x="7383"/>
        <item x="6607"/>
        <item x="6937"/>
        <item x="7322"/>
        <item x="6146"/>
        <item x="208"/>
        <item x="4388"/>
        <item x="5824"/>
        <item x="5414"/>
        <item x="948"/>
        <item x="7196"/>
        <item x="6451"/>
        <item x="3573"/>
        <item x="3143"/>
        <item x="3991"/>
        <item x="998"/>
        <item x="2488"/>
        <item x="4061"/>
        <item x="1192"/>
        <item x="1486"/>
        <item x="5054"/>
        <item x="3432"/>
        <item x="4540"/>
        <item x="3"/>
        <item x="6630"/>
        <item x="1377"/>
        <item x="6460"/>
        <item x="936"/>
        <item x="6919"/>
        <item x="7313"/>
        <item x="3794"/>
        <item x="6619"/>
        <item x="2301"/>
        <item x="3199"/>
        <item x="715"/>
        <item x="1616"/>
        <item x="5354"/>
        <item x="361"/>
        <item x="4437"/>
        <item x="3240"/>
        <item x="3390"/>
        <item x="1344"/>
        <item x="1793"/>
        <item x="6783"/>
        <item x="5838"/>
        <item x="2381"/>
        <item x="4537"/>
        <item x="7308"/>
        <item x="6903"/>
        <item x="7306"/>
        <item x="1554"/>
        <item x="2925"/>
        <item x="2311"/>
        <item x="2027"/>
        <item x="6290"/>
        <item x="939"/>
        <item x="1244"/>
        <item x="7034"/>
        <item x="6119"/>
        <item x="5895"/>
        <item x="4523"/>
        <item x="4853"/>
        <item x="2663"/>
        <item x="4928"/>
        <item x="4293"/>
        <item x="1393"/>
        <item x="6184"/>
        <item x="6406"/>
        <item x="4637"/>
        <item x="6817"/>
        <item x="2377"/>
        <item x="2707"/>
        <item x="1898"/>
        <item x="3818"/>
        <item x="2039"/>
        <item x="3140"/>
        <item x="6425"/>
        <item x="2723"/>
        <item x="310"/>
        <item x="6429"/>
        <item x="4659"/>
        <item x="4535"/>
        <item x="2464"/>
        <item x="7309"/>
        <item x="890"/>
        <item x="4262"/>
        <item x="6586"/>
        <item x="1201"/>
        <item x="3570"/>
        <item x="2187"/>
        <item x="3500"/>
        <item x="272"/>
        <item x="4291"/>
        <item x="6358"/>
        <item x="6768"/>
        <item x="1085"/>
        <item x="6421"/>
        <item x="6393"/>
        <item x="1338"/>
        <item x="3262"/>
        <item x="424"/>
        <item x="1350"/>
        <item x="506"/>
        <item x="663"/>
        <item x="1055"/>
        <item x="1251"/>
        <item x="1473"/>
        <item x="501"/>
        <item x="5459"/>
        <item x="3225"/>
        <item x="2233"/>
        <item x="375"/>
        <item x="1185"/>
        <item x="598"/>
        <item x="7214"/>
        <item x="5469"/>
        <item x="2601"/>
        <item x="7080"/>
        <item x="1916"/>
        <item x="2058"/>
        <item x="3589"/>
        <item x="675"/>
        <item x="6032"/>
        <item x="4908"/>
        <item x="5847"/>
        <item x="4385"/>
        <item x="5450"/>
        <item x="1761"/>
        <item x="7109"/>
        <item x="3295"/>
        <item x="2556"/>
        <item x="3121"/>
        <item x="5458"/>
        <item x="512"/>
        <item x="4706"/>
        <item x="7073"/>
        <item x="2117"/>
        <item x="1284"/>
        <item x="2994"/>
        <item x="602"/>
        <item x="1822"/>
        <item x="2213"/>
        <item x="6929"/>
        <item x="2856"/>
        <item x="3123"/>
        <item x="6020"/>
        <item x="2822"/>
        <item x="2605"/>
        <item x="6807"/>
        <item x="2885"/>
        <item x="4438"/>
        <item x="649"/>
        <item x="6373"/>
        <item x="2652"/>
        <item x="6576"/>
        <item x="3539"/>
        <item x="4054"/>
        <item x="7100"/>
        <item x="3798"/>
        <item x="4646"/>
        <item x="4116"/>
        <item x="5800"/>
        <item x="7283"/>
        <item x="4006"/>
        <item x="6095"/>
        <item x="860"/>
        <item x="4018"/>
        <item x="6169"/>
        <item x="1291"/>
        <item x="2502"/>
        <item x="5963"/>
        <item x="102"/>
        <item x="1003"/>
        <item x="3051"/>
        <item x="4858"/>
        <item x="2436"/>
        <item x="2624"/>
        <item x="2174"/>
        <item x="5061"/>
        <item x="5977"/>
        <item x="1277"/>
        <item x="7205"/>
        <item x="7292"/>
        <item x="4731"/>
        <item x="4074"/>
        <item x="2255"/>
        <item x="6415"/>
        <item x="3066"/>
        <item x="6267"/>
        <item x="7136"/>
        <item x="5472"/>
        <item x="1066"/>
        <item x="6777"/>
        <item x="3131"/>
        <item x="7311"/>
        <item x="1766"/>
        <item x="6129"/>
        <item x="732"/>
        <item x="3368"/>
        <item x="1622"/>
        <item x="4441"/>
        <item x="4900"/>
        <item x="5502"/>
        <item x="6286"/>
        <item x="513"/>
        <item x="4247"/>
        <item x="667"/>
        <item x="5437"/>
        <item x="3566"/>
        <item x="6272"/>
        <item x="1665"/>
        <item x="3084"/>
        <item x="3006"/>
        <item x="2364"/>
        <item x="2546"/>
        <item x="228"/>
        <item x="5"/>
        <item x="4885"/>
        <item x="1380"/>
        <item x="2806"/>
        <item x="2021"/>
        <item x="682"/>
        <item x="2918"/>
        <item x="6004"/>
        <item x="4396"/>
        <item x="6352"/>
        <item x="4464"/>
        <item x="3829"/>
        <item x="1738"/>
        <item x="5531"/>
        <item x="6699"/>
        <item x="2032"/>
        <item x="1264"/>
        <item x="888"/>
        <item x="4392"/>
        <item x="6897"/>
        <item x="3025"/>
        <item x="836"/>
        <item x="5417"/>
        <item x="4989"/>
        <item x="7264"/>
        <item x="2265"/>
        <item x="3446"/>
        <item x="5435"/>
        <item x="4086"/>
        <item x="1470"/>
        <item x="2934"/>
        <item x="6943"/>
        <item x="5697"/>
        <item x="6849"/>
        <item x="1902"/>
        <item x="6226"/>
        <item x="179"/>
        <item x="491"/>
        <item x="4143"/>
        <item x="4904"/>
        <item x="6941"/>
        <item x="3707"/>
        <item x="4348"/>
        <item x="381"/>
        <item x="967"/>
        <item x="6716"/>
        <item x="6731"/>
        <item x="1739"/>
        <item x="3665"/>
        <item x="3332"/>
        <item x="633"/>
        <item x="6592"/>
        <item x="4704"/>
        <item x="3820"/>
        <item x="4391"/>
        <item x="6925"/>
        <item x="7108"/>
        <item x="4864"/>
        <item x="41"/>
        <item x="4956"/>
        <item x="5740"/>
        <item x="6510"/>
        <item x="5347"/>
        <item x="1449"/>
        <item x="3806"/>
        <item x="481"/>
        <item x="1212"/>
        <item x="7213"/>
        <item x="954"/>
        <item x="6933"/>
        <item x="3401"/>
        <item x="577"/>
        <item x="793"/>
        <item x="4961"/>
        <item x="27"/>
        <item x="2205"/>
        <item x="3272"/>
        <item x="6842"/>
        <item x="6127"/>
        <item x="6918"/>
        <item x="2115"/>
        <item x="1151"/>
        <item x="1597"/>
        <item x="1816"/>
        <item x="3913"/>
        <item x="6843"/>
        <item x="3407"/>
        <item x="3795"/>
        <item x="134"/>
        <item x="3680"/>
        <item x="5941"/>
        <item x="7052"/>
        <item x="6303"/>
        <item x="4320"/>
        <item x="6591"/>
        <item x="733"/>
        <item x="4184"/>
        <item x="7235"/>
        <item x="3816"/>
        <item x="3058"/>
        <item x="417"/>
        <item x="262"/>
        <item x="6997"/>
        <item x="3699"/>
        <item x="2325"/>
        <item x="6012"/>
        <item x="7245"/>
        <item x="3574"/>
        <item x="4678"/>
        <item x="3959"/>
        <item x="841"/>
        <item x="1859"/>
        <item x="113"/>
        <item x="3078"/>
        <item x="1810"/>
        <item x="2798"/>
        <item x="5457"/>
        <item x="135"/>
        <item x="3495"/>
        <item x="1487"/>
        <item x="7220"/>
        <item x="204"/>
        <item x="4691"/>
        <item x="3031"/>
        <item x="4436"/>
        <item x="4046"/>
        <item x="3415"/>
        <item x="3029"/>
        <item x="6141"/>
        <item x="4426"/>
        <item x="1409"/>
        <item x="6405"/>
        <item x="7134"/>
        <item x="2499"/>
        <item x="379"/>
        <item x="3875"/>
        <item x="7290"/>
        <item x="1102"/>
        <item x="4709"/>
        <item x="3506"/>
        <item x="5345"/>
        <item x="2761"/>
        <item x="5910"/>
        <item x="2446"/>
        <item x="4190"/>
        <item x="1095"/>
        <item x="2748"/>
        <item x="7244"/>
        <item x="3773"/>
        <item x="5675"/>
        <item x="1188"/>
        <item x="3426"/>
        <item x="3165"/>
        <item x="6322"/>
        <item x="7279"/>
        <item x="6891"/>
        <item x="212"/>
        <item x="7145"/>
        <item x="6624"/>
        <item x="5855"/>
        <item x="1639"/>
        <item x="3364"/>
        <item x="5888"/>
        <item x="2290"/>
        <item x="1392"/>
        <item x="1956"/>
        <item x="6831"/>
        <item x="5492"/>
        <item x="3899"/>
        <item x="6495"/>
        <item x="7066"/>
        <item x="2752"/>
        <item x="4092"/>
        <item x="3217"/>
        <item x="3430"/>
        <item x="6"/>
        <item x="4301"/>
        <item x="3479"/>
        <item x="1397"/>
        <item x="4794"/>
        <item x="2614"/>
        <item x="5843"/>
        <item x="5271"/>
        <item x="1403"/>
        <item x="908"/>
        <item x="3322"/>
        <item x="7061"/>
        <item x="4875"/>
        <item x="1650"/>
        <item x="6003"/>
        <item x="1695"/>
        <item x="7212"/>
        <item x="4608"/>
        <item x="5942"/>
        <item x="1195"/>
        <item x="2406"/>
        <item x="3461"/>
        <item x="3195"/>
        <item x="898"/>
        <item x="887"/>
        <item x="2119"/>
        <item x="4434"/>
        <item x="6711"/>
        <item x="93"/>
        <item x="1301"/>
        <item x="4804"/>
        <item x="2141"/>
        <item x="6384"/>
        <item x="3007"/>
        <item x="4494"/>
        <item x="1426"/>
        <item x="2576"/>
        <item x="2331"/>
        <item x="1135"/>
        <item x="7218"/>
        <item x="2671"/>
        <item x="6704"/>
        <item x="4669"/>
        <item x="4007"/>
        <item x="3563"/>
        <item x="5187"/>
        <item x="5436"/>
        <item x="4727"/>
        <item x="982"/>
        <item x="7188"/>
        <item x="3484"/>
        <item x="1976"/>
        <item x="4880"/>
        <item x="3803"/>
        <item x="5873"/>
        <item x="6927"/>
        <item x="4988"/>
        <item x="6585"/>
        <item x="5867"/>
        <item x="1145"/>
        <item x="5026"/>
        <item x="6176"/>
        <item x="6262"/>
        <item x="3986"/>
        <item x="3044"/>
        <item x="3402"/>
        <item x="5169"/>
        <item x="261"/>
        <item x="4145"/>
        <item x="3637"/>
        <item x="1709"/>
        <item x="5337"/>
        <item x="6485"/>
        <item x="7248"/>
        <item x="7057"/>
        <item x="762"/>
        <item x="958"/>
        <item x="5053"/>
        <item x="1651"/>
        <item x="5475"/>
        <item x="3125"/>
        <item x="2130"/>
        <item x="6896"/>
        <item x="6594"/>
        <item x="2622"/>
        <item x="3239"/>
        <item x="4789"/>
        <item x="1143"/>
        <item x="1075"/>
        <item x="3877"/>
        <item x="6899"/>
        <item x="3464"/>
        <item x="446"/>
        <item x="5223"/>
        <item x="712"/>
        <item x="5215"/>
        <item x="2497"/>
        <item x="488"/>
        <item x="6036"/>
        <item x="160"/>
        <item x="840"/>
        <item x="1115"/>
        <item x="635"/>
        <item x="1429"/>
        <item x="1631"/>
        <item x="2569"/>
        <item x="1835"/>
        <item x="1028"/>
        <item x="407"/>
        <item x="7418"/>
        <item x="4177"/>
        <item x="2758"/>
        <item x="1327"/>
        <item x="4460"/>
        <item x="2506"/>
        <item x="6145"/>
        <item x="1721"/>
        <item x="2178"/>
        <item x="5485"/>
        <item x="780"/>
        <item x="6713"/>
        <item x="2976"/>
        <item x="4670"/>
        <item x="7207"/>
        <item x="4235"/>
        <item x="5749"/>
        <item x="7154"/>
        <item x="6242"/>
        <item x="1155"/>
        <item x="3754"/>
        <item x="3713"/>
        <item x="6614"/>
        <item x="6528"/>
        <item x="684"/>
        <item x="4095"/>
        <item x="5042"/>
        <item x="2715"/>
        <item x="3745"/>
        <item x="953"/>
        <item x="3844"/>
        <item x="5247"/>
        <item x="2953"/>
        <item x="313"/>
        <item x="4030"/>
        <item x="2537"/>
        <item x="6480"/>
        <item x="4361"/>
        <item x="6058"/>
        <item x="1160"/>
        <item x="3307"/>
        <item x="5661"/>
        <item x="4798"/>
        <item x="1939"/>
        <item x="3329"/>
        <item x="4264"/>
        <item x="2024"/>
        <item x="4857"/>
        <item x="2958"/>
        <item x="1364"/>
        <item x="7354"/>
        <item x="1428"/>
        <item x="3014"/>
        <item x="4566"/>
        <item x="2617"/>
        <item x="2026"/>
        <item x="6676"/>
        <item x="2346"/>
        <item x="6836"/>
        <item x="3520"/>
        <item x="4745"/>
        <item x="5751"/>
        <item x="6978"/>
        <item x="3687"/>
        <item x="5933"/>
        <item x="6909"/>
        <item x="4611"/>
        <item x="5268"/>
        <item x="7046"/>
        <item x="1248"/>
        <item x="3012"/>
        <item x="7038"/>
        <item x="5822"/>
        <item x="1987"/>
        <item x="6666"/>
        <item x="6022"/>
        <item x="534"/>
        <item x="7000"/>
        <item x="3489"/>
        <item x="3743"/>
        <item x="7174"/>
        <item x="3759"/>
        <item x="2923"/>
        <item x="2971"/>
        <item x="1825"/>
        <item x="4668"/>
        <item x="2840"/>
        <item x="5022"/>
        <item x="4671"/>
        <item x="5048"/>
        <item x="2866"/>
        <item x="3639"/>
        <item x="5168"/>
        <item x="4960"/>
        <item x="4883"/>
        <item x="2036"/>
        <item x="2235"/>
        <item x="1242"/>
        <item x="2933"/>
        <item x="6979"/>
        <item x="6414"/>
        <item x="6214"/>
        <item x="3734"/>
        <item x="2743"/>
        <item x="4497"/>
        <item x="5071"/>
        <item x="6472"/>
        <item x="7408"/>
        <item x="6180"/>
        <item x="5657"/>
        <item x="3828"/>
        <item x="4943"/>
        <item x="2581"/>
        <item x="3481"/>
        <item x="6044"/>
        <item x="6224"/>
        <item x="2148"/>
        <item x="3319"/>
        <item x="3276"/>
        <item x="4146"/>
        <item x="4031"/>
        <item x="6742"/>
        <item x="7391"/>
        <item x="2281"/>
        <item x="3172"/>
        <item x="4968"/>
        <item x="4747"/>
        <item x="7047"/>
        <item x="5860"/>
        <item x="3354"/>
        <item x="530"/>
        <item x="220"/>
        <item x="3700"/>
        <item x="3588"/>
        <item x="1581"/>
        <item x="2338"/>
        <item x="1149"/>
        <item x="1269"/>
        <item x="1697"/>
        <item x="368"/>
        <item x="4137"/>
        <item x="734"/>
        <item x="3560"/>
        <item x="6858"/>
        <item x="986"/>
        <item x="5186"/>
        <item x="470"/>
        <item x="1032"/>
        <item x="2431"/>
        <item x="3070"/>
        <item x="4592"/>
        <item x="5498"/>
        <item x="4306"/>
        <item x="2744"/>
        <item x="5718"/>
        <item x="6419"/>
        <item x="419"/>
        <item x="4516"/>
        <item x="6220"/>
        <item x="2392"/>
        <item x="7327"/>
        <item x="3439"/>
        <item x="1236"/>
        <item x="6284"/>
        <item x="1258"/>
        <item x="3408"/>
        <item x="3757"/>
        <item x="6400"/>
        <item x="4048"/>
        <item x="4212"/>
        <item x="6428"/>
        <item x="2005"/>
        <item x="6301"/>
        <item x="6016"/>
        <item x="3613"/>
        <item x="4788"/>
        <item x="5799"/>
        <item x="2917"/>
        <item x="6463"/>
        <item x="1300"/>
        <item x="4123"/>
        <item x="913"/>
        <item x="881"/>
        <item x="4284"/>
        <item x="1862"/>
        <item x="1460"/>
        <item x="1895"/>
        <item x="3628"/>
        <item x="6778"/>
        <item x="2675"/>
        <item x="1249"/>
        <item x="1925"/>
        <item x="2908"/>
        <item x="1383"/>
        <item x="1640"/>
        <item x="6349"/>
        <item x="7423"/>
        <item x="613"/>
        <item x="4481"/>
        <item x="3904"/>
        <item x="5515"/>
        <item x="2181"/>
        <item x="5643"/>
        <item x="4734"/>
        <item x="3536"/>
        <item x="2547"/>
        <item x="4871"/>
        <item x="4879"/>
        <item x="5713"/>
        <item x="3304"/>
        <item x="5519"/>
        <item x="4539"/>
        <item x="3807"/>
        <item x="3860"/>
        <item x="6538"/>
        <item x="937"/>
        <item x="6409"/>
        <item x="7058"/>
        <item x="1440"/>
        <item x="1927"/>
        <item x="6446"/>
        <item x="2862"/>
        <item x="4902"/>
        <item x="5544"/>
        <item x="7428"/>
        <item x="1078"/>
        <item x="6598"/>
        <item x="7114"/>
        <item x="3224"/>
        <item x="4004"/>
        <item x="7002"/>
        <item x="217"/>
        <item x="6894"/>
        <item x="4401"/>
        <item x="4983"/>
        <item x="6770"/>
        <item x="531"/>
        <item x="2165"/>
        <item x="528"/>
        <item x="2461"/>
        <item x="2530"/>
        <item x="3256"/>
        <item x="1489"/>
        <item x="6828"/>
        <item x="6341"/>
        <item x="3670"/>
        <item x="1060"/>
        <item x="1566"/>
        <item x="7347"/>
        <item x="5282"/>
        <item x="7206"/>
        <item x="2302"/>
        <item x="685"/>
        <item x="7113"/>
        <item x="2975"/>
        <item x="4776"/>
        <item x="2352"/>
        <item x="587"/>
        <item x="6260"/>
        <item x="4076"/>
        <item x="1624"/>
        <item x="4721"/>
        <item x="1317"/>
        <item x="2981"/>
        <item x="4148"/>
        <item x="3834"/>
        <item x="3960"/>
        <item x="158"/>
        <item x="2462"/>
        <item x="2291"/>
        <item x="2474"/>
        <item x="934"/>
        <item x="4051"/>
        <item x="2775"/>
        <item x="6218"/>
        <item x="6160"/>
        <item x="6273"/>
        <item x="372"/>
        <item x="2557"/>
        <item x="1735"/>
        <item x="3425"/>
        <item x="343"/>
        <item x="5652"/>
        <item x="919"/>
        <item x="3301"/>
        <item x="5128"/>
        <item x="241"/>
        <item x="4109"/>
        <item x="2157"/>
        <item x="4882"/>
        <item x="2390"/>
        <item x="7415"/>
        <item x="1769"/>
        <item x="553"/>
        <item x="122"/>
        <item x="2112"/>
        <item x="5191"/>
        <item x="1921"/>
        <item x="609"/>
        <item x="3567"/>
        <item x="878"/>
        <item x="2397"/>
        <item x="7062"/>
        <item x="3689"/>
        <item x="1691"/>
        <item x="552"/>
        <item x="5154"/>
        <item x="83"/>
        <item x="3927"/>
        <item x="4634"/>
        <item x="3061"/>
        <item x="7107"/>
        <item x="1797"/>
        <item x="3664"/>
        <item x="7338"/>
        <item x="2040"/>
        <item x="3089"/>
        <item x="4765"/>
        <item x="2941"/>
        <item x="7221"/>
        <item x="7021"/>
        <item x="969"/>
        <item x="1100"/>
        <item x="1436"/>
        <item x="2300"/>
        <item x="2985"/>
        <item x="5311"/>
        <item x="3659"/>
        <item x="2952"/>
        <item x="3431"/>
        <item x="2372"/>
        <item x="5628"/>
        <item x="7186"/>
        <item x="1206"/>
        <item x="6380"/>
        <item x="3694"/>
        <item x="3512"/>
        <item x="2683"/>
        <item x="1848"/>
        <item x="6999"/>
        <item x="5375"/>
        <item x="1351"/>
        <item x="7019"/>
        <item x="1786"/>
        <item x="2198"/>
        <item x="2549"/>
        <item x="405"/>
        <item x="2963"/>
        <item x="5068"/>
        <item x="5922"/>
        <item x="2623"/>
        <item x="737"/>
        <item x="5043"/>
        <item x="3732"/>
        <item x="3050"/>
        <item x="32"/>
        <item x="3581"/>
        <item x="4719"/>
        <item x="487"/>
        <item x="535"/>
        <item x="1575"/>
        <item x="2951"/>
        <item x="7318"/>
        <item x="7023"/>
        <item x="7009"/>
        <item x="6282"/>
        <item x="377"/>
        <item x="1623"/>
        <item x="652"/>
        <item x="7210"/>
        <item x="4718"/>
        <item x="6365"/>
        <item x="4479"/>
        <item x="3247"/>
        <item x="5382"/>
        <item x="5294"/>
        <item x="5742"/>
        <item x="6518"/>
        <item x="4985"/>
        <item x="4379"/>
        <item x="6708"/>
        <item x="3796"/>
        <item x="1297"/>
        <item x="5477"/>
        <item x="4335"/>
        <item x="7329"/>
        <item x="911"/>
        <item x="3638"/>
        <item x="4200"/>
        <item x="3498"/>
        <item x="7366"/>
        <item x="1041"/>
        <item x="548"/>
        <item x="4580"/>
        <item x="3521"/>
        <item x="2824"/>
        <item x="6200"/>
        <item x="5440"/>
        <item x="4653"/>
        <item x="24"/>
        <item x="5323"/>
        <item x="6556"/>
        <item x="5428"/>
        <item x="4180"/>
        <item x="3842"/>
        <item x="5431"/>
        <item x="4084"/>
        <item x="19"/>
        <item x="4172"/>
        <item x="4151"/>
        <item x="3938"/>
        <item x="5884"/>
        <item x="171"/>
        <item x="3351"/>
        <item x="3950"/>
        <item x="2102"/>
        <item x="4907"/>
        <item x="323"/>
        <item x="1851"/>
        <item x="1250"/>
        <item x="6021"/>
        <item x="2880"/>
        <item x="4270"/>
        <item x="2511"/>
        <item x="972"/>
        <item x="3963"/>
        <item x="3265"/>
        <item x="7072"/>
        <item x="1103"/>
        <item x="5648"/>
        <item x="5591"/>
        <item x="5180"/>
        <item x="7200"/>
        <item x="6577"/>
        <item x="2572"/>
        <item x="2730"/>
        <item x="1412"/>
        <item x="6860"/>
        <item x="111"/>
        <item x="3556"/>
        <item x="5907"/>
        <item x="6638"/>
        <item x="2711"/>
        <item x="6080"/>
        <item x="581"/>
        <item x="2554"/>
        <item x="4079"/>
        <item x="4698"/>
        <item x="17"/>
        <item x="1318"/>
        <item x="1777"/>
        <item x="1669"/>
        <item x="5300"/>
        <item x="6771"/>
        <item x="6455"/>
        <item x="2365"/>
        <item x="4223"/>
        <item x="6954"/>
        <item x="6416"/>
        <item x="693"/>
        <item x="1373"/>
        <item x="4337"/>
        <item x="2522"/>
        <item x="7185"/>
        <item x="7389"/>
        <item x="2804"/>
        <item x="4927"/>
        <item x="2072"/>
        <item x="2705"/>
        <item x="294"/>
        <item x="499"/>
        <item x="1068"/>
        <item x="3270"/>
        <item x="35"/>
        <item x="1831"/>
        <item x="7132"/>
        <item x="4652"/>
        <item x="6671"/>
        <item x="5738"/>
        <item x="6297"/>
        <item x="3849"/>
        <item x="6793"/>
        <item x="7251"/>
        <item x="6133"/>
        <item x="2078"/>
        <item x="6922"/>
        <item x="6642"/>
        <item x="7365"/>
        <item x="5098"/>
        <item x="4308"/>
        <item x="165"/>
        <item x="920"/>
        <item x="1912"/>
        <item x="2245"/>
        <item x="5837"/>
        <item x="2374"/>
        <item x="2404"/>
        <item x="6574"/>
        <item x="2956"/>
        <item x="6171"/>
        <item x="6863"/>
        <item x="5495"/>
        <item x="4755"/>
        <item x="5730"/>
        <item x="6886"/>
        <item x="4667"/>
        <item x="5452"/>
        <item x="4926"/>
        <item x="2636"/>
        <item x="4753"/>
        <item x="2619"/>
        <item x="5074"/>
        <item x="3592"/>
        <item x="877"/>
        <item x="1315"/>
        <item x="1491"/>
        <item x="279"/>
        <item x="4893"/>
        <item x="3984"/>
        <item x="4496"/>
        <item x="3802"/>
        <item x="3145"/>
        <item x="718"/>
        <item x="86"/>
        <item x="4428"/>
        <item x="2893"/>
        <item x="147"/>
        <item x="2299"/>
        <item x="3747"/>
        <item x="3337"/>
        <item x="6061"/>
        <item x="4445"/>
        <item x="2932"/>
        <item x="2598"/>
        <item x="6664"/>
        <item x="3693"/>
        <item x="6707"/>
        <item x="3333"/>
        <item x="5677"/>
        <item x="794"/>
        <item x="5674"/>
        <item x="5489"/>
        <item x="2842"/>
        <item x="418"/>
        <item x="626"/>
        <item x="1496"/>
        <item x="5193"/>
        <item x="4024"/>
        <item x="5332"/>
        <item x="2125"/>
        <item x="6536"/>
        <item x="5131"/>
        <item x="97"/>
        <item x="4565"/>
        <item x="5115"/>
        <item x="6283"/>
        <item x="7241"/>
        <item x="5624"/>
        <item x="4991"/>
        <item x="3601"/>
        <item x="4179"/>
        <item x="3936"/>
        <item x="4785"/>
        <item x="2580"/>
        <item x="3109"/>
        <item x="4504"/>
        <item x="6049"/>
        <item x="4305"/>
        <item x="7323"/>
        <item x="1615"/>
        <item x="5261"/>
        <item x="4191"/>
        <item x="4594"/>
        <item x="589"/>
        <item x="16"/>
        <item x="1525"/>
        <item x="6379"/>
        <item x="6000"/>
        <item x="1084"/>
        <item x="7379"/>
        <item x="3985"/>
        <item x="4569"/>
        <item x="3605"/>
        <item x="6611"/>
        <item x="866"/>
        <item x="3163"/>
        <item x="4824"/>
        <item x="536"/>
        <item x="2138"/>
        <item x="1254"/>
        <item x="1663"/>
        <item x="1886"/>
        <item x="1187"/>
        <item x="2566"/>
        <item x="6967"/>
        <item x="5478"/>
        <item x="1382"/>
        <item x="5318"/>
        <item x="5314"/>
        <item x="600"/>
        <item x="3765"/>
        <item x="359"/>
        <item x="4420"/>
        <item x="2133"/>
        <item x="7091"/>
        <item x="5960"/>
        <item x="3752"/>
        <item x="2582"/>
        <item x="7004"/>
        <item x="6493"/>
        <item x="4601"/>
        <item x="1310"/>
        <item x="2684"/>
        <item x="5438"/>
        <item x="2991"/>
        <item x="4082"/>
        <item x="2891"/>
        <item x="490"/>
        <item x="5490"/>
        <item x="3212"/>
        <item x="5288"/>
        <item x="4078"/>
        <item x="1977"/>
        <item x="3160"/>
        <item x="2107"/>
        <item x="89"/>
        <item x="1833"/>
        <item x="2453"/>
        <item x="5234"/>
        <item x="2089"/>
        <item x="101"/>
        <item x="2113"/>
        <item x="1874"/>
        <item x="1768"/>
        <item x="269"/>
        <item x="3357"/>
        <item x="1331"/>
        <item x="2422"/>
        <item x="2560"/>
        <item x="4869"/>
        <item x="4767"/>
        <item x="2224"/>
        <item x="2535"/>
        <item x="4530"/>
        <item x="7403"/>
        <item x="7224"/>
        <item x="520"/>
        <item x="2709"/>
        <item x="4064"/>
        <item x="3171"/>
        <item x="997"/>
        <item x="2012"/>
        <item x="4409"/>
        <item x="2006"/>
        <item x="1688"/>
        <item x="5958"/>
        <item x="6440"/>
        <item x="5362"/>
        <item x="6123"/>
        <item x="5175"/>
        <item x="6443"/>
        <item x="4519"/>
        <item x="909"/>
        <item x="713"/>
        <item x="2649"/>
        <item x="4627"/>
        <item x="8"/>
        <item x="2589"/>
        <item x="850"/>
        <item x="1235"/>
        <item x="6874"/>
        <item x="5421"/>
        <item x="641"/>
        <item x="1271"/>
        <item x="4344"/>
        <item x="7360"/>
        <item x="806"/>
        <item x="677"/>
        <item x="3771"/>
        <item x="4321"/>
        <item x="6287"/>
        <item x="4278"/>
        <item x="4199"/>
        <item x="7307"/>
        <item x="1221"/>
        <item x="7166"/>
        <item x="7180"/>
        <item x="4382"/>
        <item x="6746"/>
        <item x="4027"/>
        <item x="5809"/>
        <item x="832"/>
        <item x="2486"/>
        <item x="1252"/>
        <item x="6835"/>
        <item x="7043"/>
        <item x="318"/>
        <item x="1811"/>
        <item x="618"/>
        <item x="159"/>
        <item x="3590"/>
        <item x="1231"/>
        <item x="646"/>
        <item x="3774"/>
        <item x="1574"/>
        <item x="2079"/>
        <item x="1973"/>
        <item x="6854"/>
        <item x="6084"/>
        <item x="722"/>
        <item x="3017"/>
        <item x="211"/>
        <item x="495"/>
        <item x="6564"/>
        <item x="2288"/>
        <item x="4073"/>
        <item x="5383"/>
        <item x="4468"/>
        <item x="4285"/>
        <item x="2631"/>
        <item x="2081"/>
        <item x="3030"/>
        <item x="4572"/>
        <item x="3022"/>
        <item x="5777"/>
        <item x="148"/>
        <item x="5970"/>
        <item x="4341"/>
        <item x="5663"/>
        <item x="1576"/>
        <item x="3513"/>
        <item x="1980"/>
        <item x="2229"/>
        <item x="2110"/>
        <item x="6469"/>
        <item x="1385"/>
        <item x="2262"/>
        <item x="6661"/>
        <item x="3055"/>
        <item x="5616"/>
        <item x="2518"/>
        <item x="2667"/>
        <item x="5379"/>
        <item x="5885"/>
        <item x="3882"/>
        <item x="4598"/>
        <item x="2483"/>
        <item x="6051"/>
        <item x="551"/>
        <item x="5647"/>
        <item x="1814"/>
        <item x="5371"/>
        <item x="2836"/>
        <item x="5831"/>
        <item x="1475"/>
        <item x="5759"/>
        <item x="3624"/>
        <item x="1600"/>
        <item x="630"/>
        <item x="5523"/>
        <item x="4249"/>
        <item x="3552"/>
        <item x="4852"/>
        <item x="5445"/>
        <item x="2961"/>
        <item x="7302"/>
        <item x="5425"/>
        <item x="3561"/>
        <item x="1720"/>
        <item x="7088"/>
        <item x="5774"/>
        <item x="3891"/>
        <item x="763"/>
        <item x="679"/>
        <item x="6517"/>
        <item x="7089"/>
        <item x="1087"/>
        <item x="234"/>
        <item x="1111"/>
        <item x="1494"/>
        <item x="592"/>
        <item x="874"/>
        <item x="831"/>
        <item x="6773"/>
        <item x="1326"/>
        <item x="6549"/>
        <item x="2630"/>
        <item x="2167"/>
        <item x="1083"/>
        <item x="907"/>
        <item x="1368"/>
        <item x="3374"/>
        <item x="834"/>
        <item x="1232"/>
        <item x="3861"/>
        <item x="2395"/>
        <item x="2017"/>
        <item x="2510"/>
        <item x="374"/>
        <item x="366"/>
        <item x="1196"/>
        <item x="1296"/>
        <item x="5500"/>
        <item x="1821"/>
        <item x="944"/>
        <item x="3608"/>
        <item x="3328"/>
        <item x="3442"/>
        <item x="42"/>
        <item x="1137"/>
        <item x="4673"/>
        <item x="1734"/>
        <item x="7414"/>
        <item x="3170"/>
        <item x="358"/>
        <item x="2997"/>
        <item x="3088"/>
        <item x="4826"/>
        <item x="1868"/>
        <item x="4819"/>
        <item x="430"/>
        <item x="4677"/>
        <item x="521"/>
        <item x="190"/>
        <item x="2722"/>
        <item x="1517"/>
        <item x="1092"/>
        <item x="1744"/>
        <item x="5668"/>
        <item x="749"/>
        <item x="385"/>
        <item x="4555"/>
        <item x="1313"/>
        <item x="2452"/>
        <item x="2878"/>
        <item x="1469"/>
        <item x="4201"/>
        <item x="6508"/>
        <item x="6907"/>
        <item x="5056"/>
        <item x="4164"/>
        <item x="6186"/>
        <item x="2134"/>
        <item x="1480"/>
        <item x="5024"/>
        <item x="786"/>
        <item x="3296"/>
        <item x="3672"/>
        <item x="1629"/>
        <item x="3769"/>
        <item x="6698"/>
        <item x="3340"/>
        <item x="2383"/>
        <item x="1261"/>
        <item x="2628"/>
        <item x="981"/>
        <item x="462"/>
        <item x="5528"/>
        <item x="6616"/>
        <item x="3018"/>
        <item x="5511"/>
        <item x="4196"/>
        <item x="1755"/>
        <item x="4117"/>
        <item x="3266"/>
        <item x="5938"/>
        <item x="6206"/>
        <item x="4632"/>
        <item x="6913"/>
        <item x="1652"/>
        <item x="4069"/>
        <item x="4259"/>
        <item x="4814"/>
        <item x="5574"/>
        <item x="1174"/>
        <item x="1972"/>
        <item x="2247"/>
        <item x="4416"/>
        <item x="6298"/>
        <item x="765"/>
        <item x="5420"/>
        <item x="2821"/>
        <item x="1762"/>
        <item x="1638"/>
        <item x="2333"/>
        <item x="7388"/>
        <item x="129"/>
        <item x="1863"/>
        <item x="2208"/>
        <item x="1527"/>
        <item x="1528"/>
        <item x="1369"/>
        <item x="2779"/>
        <item x="6219"/>
        <item x="3297"/>
        <item x="2657"/>
        <item x="4553"/>
        <item x="247"/>
        <item x="1169"/>
        <item x="1431"/>
        <item x="2680"/>
        <item x="1337"/>
        <item x="5075"/>
        <item x="5504"/>
        <item x="2411"/>
        <item x="167"/>
        <item x="371"/>
        <item x="917"/>
        <item x="6678"/>
        <item x="7064"/>
        <item x="975"/>
        <item x="403"/>
        <item x="2938"/>
        <item x="5581"/>
        <item x="6441"/>
        <item x="2563"/>
        <item x="5040"/>
        <item x="2035"/>
        <item x="1147"/>
        <item x="2562"/>
        <item x="698"/>
        <item x="5213"/>
        <item x="5087"/>
        <item x="4124"/>
        <item x="1703"/>
        <item x="7141"/>
        <item x="709"/>
        <item x="1133"/>
        <item x="250"/>
        <item x="2577"/>
        <item x="397"/>
        <item x="246"/>
        <item x="1873"/>
        <item x="5287"/>
        <item x="3115"/>
        <item x="3416"/>
        <item x="2101"/>
        <item x="3200"/>
        <item x="3311"/>
        <item x="1526"/>
        <item x="6730"/>
        <item x="1775"/>
        <item x="799"/>
        <item x="1894"/>
        <item x="803"/>
        <item x="1935"/>
        <item x="5231"/>
        <item x="5226"/>
        <item x="4773"/>
        <item x="1969"/>
        <item x="1940"/>
        <item x="6357"/>
        <item x="6187"/>
        <item x="1740"/>
        <item x="2805"/>
        <item x="6632"/>
        <item x="2249"/>
        <item x="4158"/>
        <item x="7118"/>
        <item x="6822"/>
        <item x="2236"/>
        <item x="5217"/>
        <item x="4641"/>
        <item x="1017"/>
        <item x="783"/>
        <item x="2677"/>
        <item x="1765"/>
        <item x="3302"/>
        <item x="664"/>
        <item x="5538"/>
        <item x="6098"/>
        <item x="6868"/>
        <item x="7204"/>
        <item x="5891"/>
        <item x="6973"/>
        <item x="3544"/>
        <item x="4658"/>
        <item x="3434"/>
        <item x="4131"/>
        <item x="4133"/>
        <item x="5609"/>
        <item x="2700"/>
        <item x="1013"/>
        <item x="4521"/>
        <item x="2901"/>
        <item x="4650"/>
        <item x="5600"/>
        <item x="5979"/>
        <item x="5808"/>
        <item x="6958"/>
        <item x="5113"/>
        <item x="3534"/>
        <item x="1637"/>
        <item x="4282"/>
        <item x="5399"/>
        <item x="3979"/>
        <item x="1237"/>
        <item x="1632"/>
        <item x="2613"/>
        <item x="2153"/>
        <item x="3709"/>
        <item x="3968"/>
        <item x="255"/>
        <item x="5593"/>
        <item x="3595"/>
        <item x="1033"/>
        <item x="4474"/>
        <item x="5716"/>
        <item x="6741"/>
        <item x="4748"/>
        <item x="4111"/>
        <item x="1256"/>
        <item x="3316"/>
        <item x="5260"/>
        <item x="2423"/>
        <item x="6063"/>
        <item x="6998"/>
        <item x="1122"/>
        <item x="1531"/>
        <item x="1406"/>
        <item x="5365"/>
        <item x="4507"/>
        <item x="4992"/>
        <item x="3291"/>
        <item x="198"/>
        <item x="6318"/>
        <item x="4033"/>
        <item x="5924"/>
        <item x="1464"/>
        <item x="4909"/>
        <item x="1849"/>
        <item x="402"/>
        <item x="3202"/>
        <item x="6680"/>
        <item x="4395"/>
        <item x="2002"/>
        <item x="3470"/>
        <item x="5514"/>
        <item x="4296"/>
        <item x="7421"/>
        <item x="2679"/>
        <item x="5790"/>
        <item x="3854"/>
        <item x="4746"/>
        <item x="4685"/>
        <item x="6199"/>
        <item x="2441"/>
        <item x="5328"/>
        <item x="3035"/>
        <item x="3931"/>
        <item x="2888"/>
        <item x="5632"/>
        <item x="6721"/>
        <item x="7373"/>
        <item x="3823"/>
        <item x="1877"/>
        <item x="7211"/>
        <item x="4640"/>
        <item x="5279"/>
        <item x="6599"/>
        <item x="7296"/>
        <item x="4355"/>
        <item x="2570"/>
        <item x="1871"/>
        <item x="3413"/>
        <item x="7010"/>
        <item x="3113"/>
        <item x="5229"/>
        <item x="845"/>
        <item x="995"/>
        <item x="2854"/>
        <item x="3841"/>
        <item x="3695"/>
        <item x="4265"/>
        <item x="4425"/>
        <item x="6944"/>
        <item x="7278"/>
        <item x="1770"/>
        <item x="3805"/>
        <item x="2131"/>
        <item x="2763"/>
        <item x="3697"/>
        <item x="2029"/>
        <item x="3668"/>
        <item x="6325"/>
        <item x="2719"/>
        <item x="6399"/>
        <item x="5396"/>
        <item x="1042"/>
        <item x="2246"/>
        <item x="7105"/>
        <item x="6527"/>
        <item x="5418"/>
        <item x="4049"/>
        <item x="2831"/>
        <item x="154"/>
        <item x="1540"/>
        <item x="5828"/>
        <item x="1015"/>
        <item x="4230"/>
        <item x="798"/>
        <item x="4665"/>
        <item x="4784"/>
        <item x="1763"/>
        <item x="542"/>
        <item x="5999"/>
        <item x="21"/>
        <item x="5233"/>
        <item x="6597"/>
        <item x="5803"/>
        <item x="5825"/>
        <item x="3483"/>
        <item x="3853"/>
        <item x="1439"/>
        <item x="1907"/>
        <item x="3517"/>
        <item x="2467"/>
        <item x="1414"/>
        <item x="3711"/>
        <item x="1544"/>
        <item x="4042"/>
        <item x="7247"/>
        <item x="1698"/>
        <item x="3644"/>
        <item x="3522"/>
        <item x="5563"/>
        <item x="1029"/>
        <item x="3736"/>
        <item x="2419"/>
        <item x="6333"/>
        <item x="4266"/>
        <item x="7269"/>
        <item x="496"/>
        <item x="3681"/>
        <item x="6882"/>
        <item x="2928"/>
        <item x="4290"/>
        <item x="5400"/>
        <item x="1944"/>
        <item x="1841"/>
        <item x="202"/>
        <item x="5174"/>
        <item x="5122"/>
        <item x="7138"/>
        <item x="1366"/>
        <item x="3546"/>
        <item x="5034"/>
        <item x="5601"/>
        <item x="351"/>
        <item x="5286"/>
        <item x="2536"/>
        <item x="5564"/>
        <item x="681"/>
        <item x="2949"/>
        <item x="2292"/>
        <item x="3703"/>
        <item x="2544"/>
        <item x="2863"/>
        <item x="429"/>
        <item x="1605"/>
        <item x="454"/>
        <item x="6566"/>
        <item x="5313"/>
        <item x="5595"/>
        <item x="1482"/>
        <item x="3367"/>
        <item x="6309"/>
        <item x="3465"/>
        <item x="389"/>
        <item x="1990"/>
        <item x="1643"/>
        <item x="6464"/>
        <item x="4795"/>
        <item x="4091"/>
        <item x="3192"/>
        <item x="4055"/>
        <item x="1353"/>
        <item x="7178"/>
        <item x="7390"/>
        <item x="2177"/>
        <item x="3502"/>
        <item x="604"/>
        <item x="4643"/>
        <item x="5720"/>
        <item x="818"/>
        <item x="4311"/>
        <item x="4185"/>
        <item x="960"/>
        <item x="5091"/>
        <item x="3235"/>
        <item x="5014"/>
        <item x="4647"/>
        <item x="4475"/>
        <item x="5644"/>
        <item x="5876"/>
        <item x="1354"/>
        <item x="6121"/>
        <item x="2883"/>
        <item x="1080"/>
        <item x="2797"/>
        <item x="4859"/>
        <item x="4957"/>
        <item x="1908"/>
        <item x="2059"/>
        <item x="3411"/>
        <item x="7409"/>
        <item x="5990"/>
        <item x="315"/>
        <item x="6154"/>
        <item x="109"/>
        <item x="1529"/>
        <item x="6254"/>
        <item x="3826"/>
        <item x="724"/>
        <item x="3206"/>
        <item x="3907"/>
        <item x="4052"/>
        <item x="6210"/>
        <item x="5512"/>
        <item x="6563"/>
        <item x="3410"/>
        <item x="4501"/>
        <item x="6125"/>
        <item x="5002"/>
        <item x="6644"/>
        <item x="4134"/>
        <item x="4766"/>
        <item x="2815"/>
        <item x="1573"/>
        <item x="3602"/>
        <item x="1079"/>
        <item x="1675"/>
        <item x="1268"/>
        <item x="1905"/>
        <item x="4541"/>
        <item x="2872"/>
        <item x="121"/>
        <item x="5980"/>
        <item x="365"/>
        <item x="6149"/>
        <item x="7287"/>
        <item x="4432"/>
        <item x="3381"/>
        <item x="2402"/>
        <item x="4556"/>
        <item x="464"/>
        <item x="1984"/>
        <item x="1749"/>
        <item x="6288"/>
        <item x="4482"/>
        <item x="4972"/>
        <item x="5088"/>
        <item x="1941"/>
        <item x="2375"/>
        <item x="3077"/>
        <item x="3232"/>
        <item x="6513"/>
        <item x="7192"/>
        <item x="1020"/>
        <item x="7167"/>
        <item x="6834"/>
        <item x="1798"/>
        <item x="1314"/>
        <item x="1784"/>
        <item x="2929"/>
        <item x="4891"/>
        <item x="4722"/>
        <item x="5693"/>
        <item x="6938"/>
        <item x="3098"/>
        <item x="4350"/>
        <item x="6163"/>
        <item x="1136"/>
        <item x="287"/>
        <item x="2827"/>
        <item x="3824"/>
        <item x="6392"/>
        <item x="108"/>
        <item x="3101"/>
        <item x="2829"/>
        <item x="3554"/>
        <item x="7312"/>
        <item x="2539"/>
        <item x="3835"/>
        <item x="6321"/>
        <item x="4429"/>
        <item x="2551"/>
        <item x="242"/>
        <item x="738"/>
        <item x="447"/>
        <item x="590"/>
        <item x="5483"/>
        <item x="5653"/>
        <item x="7295"/>
        <item x="2898"/>
        <item x="1120"/>
        <item x="5819"/>
        <item x="905"/>
        <item x="2868"/>
        <item x="6579"/>
        <item x="3497"/>
        <item x="143"/>
        <item x="4128"/>
        <item x="193"/>
        <item x="173"/>
        <item x="876"/>
        <item x="1885"/>
        <item x="3013"/>
        <item x="4920"/>
        <item x="4728"/>
        <item x="4792"/>
        <item x="2714"/>
        <item x="3102"/>
        <item x="7406"/>
        <item x="3271"/>
        <item x="2261"/>
        <item x="546"/>
        <item x="30"/>
        <item x="1506"/>
        <item x="5509"/>
        <item x="824"/>
        <item x="281"/>
        <item x="3435"/>
        <item x="4959"/>
        <item x="6677"/>
        <item x="7065"/>
        <item x="4568"/>
        <item x="5426"/>
        <item x="2037"/>
        <item x="4083"/>
        <item x="2713"/>
        <item x="6587"/>
        <item x="2389"/>
        <item x="2343"/>
        <item x="1567"/>
        <item x="6052"/>
        <item x="2841"/>
        <item x="2579"/>
        <item x="5353"/>
        <item x="6101"/>
        <item x="7256"/>
        <item x="5727"/>
        <item x="1485"/>
        <item x="525"/>
        <item x="229"/>
        <item x="5636"/>
        <item x="4454"/>
        <item x="3961"/>
        <item x="1557"/>
        <item x="1031"/>
        <item x="1119"/>
        <item x="2334"/>
        <item x="6970"/>
        <item x="2357"/>
        <item x="1838"/>
        <item x="2646"/>
        <item x="3075"/>
        <item x="63"/>
        <item x="2889"/>
        <item x="3312"/>
        <item x="2403"/>
        <item x="4100"/>
        <item x="2336"/>
        <item x="4739"/>
        <item x="5111"/>
        <item x="1367"/>
        <item x="2957"/>
        <item x="5281"/>
        <item x="2978"/>
        <item x="4106"/>
        <item x="6760"/>
        <item x="6893"/>
        <item x="2064"/>
        <item x="844"/>
        <item x="804"/>
        <item x="1446"/>
        <item x="3118"/>
        <item x="4744"/>
        <item x="6887"/>
        <item x="7077"/>
        <item x="6797"/>
        <item x="6492"/>
        <item x="3429"/>
        <item x="5447"/>
        <item x="303"/>
        <item x="7324"/>
        <item x="6240"/>
        <item x="2070"/>
        <item x="3625"/>
        <item x="4224"/>
        <item x="4797"/>
        <item x="5766"/>
        <item x="3833"/>
        <item x="4924"/>
        <item x="612"/>
        <item x="6673"/>
        <item x="3642"/>
        <item x="4169"/>
        <item x="4407"/>
        <item x="459"/>
        <item x="1716"/>
        <item x="3095"/>
        <item x="2293"/>
        <item x="959"/>
        <item x="5466"/>
        <item x="216"/>
        <item x="3166"/>
        <item x="5264"/>
        <item x="533"/>
        <item x="3324"/>
        <item x="912"/>
        <item x="4817"/>
        <item x="205"/>
        <item x="4511"/>
        <item x="50"/>
        <item x="2870"/>
        <item x="2634"/>
        <item x="7106"/>
        <item x="7018"/>
        <item x="2884"/>
        <item x="570"/>
        <item x="5503"/>
        <item x="6956"/>
        <item x="1200"/>
        <item x="321"/>
        <item x="7303"/>
        <item x="4520"/>
        <item x="4832"/>
        <item x="1741"/>
        <item x="329"/>
        <item x="588"/>
        <item x="1646"/>
        <item x="3542"/>
        <item x="2900"/>
        <item x="2326"/>
        <item x="678"/>
        <item x="645"/>
        <item x="1461"/>
        <item x="4878"/>
        <item x="5952"/>
        <item x="1904"/>
        <item x="892"/>
        <item x="4465"/>
        <item x="4573"/>
        <item x="5686"/>
        <item x="2894"/>
        <item x="1962"/>
        <item x="2905"/>
        <item x="6766"/>
        <item x="7049"/>
        <item x="1106"/>
        <item x="3019"/>
        <item x="2755"/>
        <item x="4774"/>
        <item x="2874"/>
        <item x="4888"/>
        <item x="6519"/>
        <item x="2143"/>
        <item x="3384"/>
        <item x="802"/>
        <item x="5195"/>
        <item x="3072"/>
        <item x="476"/>
        <item x="6076"/>
        <item x="2088"/>
        <item x="5633"/>
        <item x="1295"/>
        <item x="3459"/>
        <item x="2318"/>
        <item x="3068"/>
        <item x="1882"/>
        <item x="4912"/>
        <item x="98"/>
        <item x="6445"/>
        <item x="283"/>
        <item x="3433"/>
        <item x="7280"/>
        <item x="7175"/>
        <item x="376"/>
        <item x="2664"/>
        <item x="5199"/>
        <item x="3916"/>
        <item x="2414"/>
        <item x="115"/>
        <item x="2140"/>
        <item x="1228"/>
        <item x="4615"/>
        <item x="5179"/>
        <item x="5680"/>
        <item x="2751"/>
        <item x="2420"/>
        <item x="6410"/>
        <item x="2992"/>
        <item x="5001"/>
        <item x="3900"/>
        <item x="237"/>
        <item x="6047"/>
        <item x="6458"/>
        <item x="1820"/>
        <item x="5978"/>
        <item x="1883"/>
        <item x="1293"/>
        <item x="777"/>
        <item x="2410"/>
        <item x="4202"/>
        <item x="4996"/>
        <item x="3909"/>
        <item x="4217"/>
        <item x="1865"/>
        <item x="6838"/>
        <item x="6786"/>
        <item x="2230"/>
        <item x="2673"/>
        <item x="3146"/>
        <item x="5041"/>
        <item x="2099"/>
        <item x="2989"/>
        <item x="2644"/>
        <item x="3647"/>
        <item x="2529"/>
        <item x="1346"/>
        <item x="4044"/>
        <item x="4070"/>
        <item x="4442"/>
        <item x="18"/>
        <item x="125"/>
        <item x="221"/>
        <item x="891"/>
        <item x="1289"/>
        <item x="1503"/>
        <item x="673"/>
        <item x="494"/>
        <item x="1836"/>
        <item x="5771"/>
        <item x="4887"/>
        <item x="668"/>
        <item x="1376"/>
        <item x="1000"/>
        <item x="2871"/>
        <item x="3838"/>
        <item x="4330"/>
        <item x="5619"/>
        <item x="1127"/>
        <item x="5815"/>
        <item x="5273"/>
        <item x="5690"/>
        <item x="7249"/>
        <item x="5309"/>
        <item x="6222"/>
        <item x="4141"/>
        <item x="1054"/>
        <item x="634"/>
        <item x="6038"/>
        <item x="4575"/>
        <item x="1736"/>
        <item x="1270"/>
        <item x="5106"/>
        <item x="5405"/>
        <item x="4925"/>
        <item x="7370"/>
        <item x="6484"/>
        <item x="5634"/>
        <item x="6328"/>
        <item x="3053"/>
        <item x="6113"/>
        <item x="5359"/>
        <item x="3436"/>
        <item x="174"/>
        <item x="7104"/>
        <item x="5434"/>
        <item x="1217"/>
        <item x="214"/>
        <item x="3134"/>
        <item x="3997"/>
        <item x="3775"/>
        <item x="6158"/>
        <item x="611"/>
        <item x="4462"/>
        <item x="1141"/>
        <item x="4387"/>
        <item x="4786"/>
        <item x="2191"/>
        <item x="1779"/>
        <item x="3108"/>
        <item x="7285"/>
        <item x="6823"/>
        <item x="5522"/>
        <item x="3020"/>
        <item x="2777"/>
        <item x="5072"/>
        <item x="6901"/>
        <item x="2296"/>
        <item x="4162"/>
        <item x="3705"/>
        <item x="450"/>
        <item x="6531"/>
        <item x="5590"/>
        <item x="6395"/>
        <item x="6895"/>
        <item x="3892"/>
        <item x="4656"/>
        <item x="2637"/>
        <item x="5163"/>
        <item x="6232"/>
        <item x="2492"/>
        <item x="458"/>
        <item x="1595"/>
        <item x="2320"/>
        <item x="5360"/>
        <item x="5257"/>
        <item x="1626"/>
        <item x="1673"/>
        <item x="3523"/>
        <item x="2349"/>
        <item x="2788"/>
        <item x="4514"/>
        <item x="4966"/>
        <item x="5780"/>
        <item x="4035"/>
        <item x="7014"/>
        <item x="124"/>
        <item x="5274"/>
        <item x="3925"/>
        <item x="471"/>
        <item x="1434"/>
        <item x="5388"/>
        <item x="3911"/>
        <item x="2910"/>
        <item x="519"/>
        <item x="6952"/>
        <item x="4322"/>
        <item x="80"/>
        <item x="6071"/>
        <item x="1005"/>
        <item x="3780"/>
        <item x="2945"/>
        <item x="4276"/>
        <item x="3457"/>
        <item x="3749"/>
        <item x="757"/>
        <item x="6917"/>
        <item x="614"/>
        <item x="2127"/>
        <item x="7276"/>
        <item x="1565"/>
        <item x="2123"/>
        <item x="3937"/>
        <item x="3545"/>
        <item x="7189"/>
        <item x="1471"/>
        <item x="4851"/>
        <item x="5753"/>
        <item x="3474"/>
        <item x="4681"/>
        <item x="6864"/>
        <item x="7042"/>
        <item x="4304"/>
        <item x="3331"/>
        <item x="6370"/>
        <item x="6723"/>
        <item x="7029"/>
        <item x="3197"/>
        <item x="771"/>
        <item x="3507"/>
        <item x="7265"/>
        <item x="3184"/>
        <item x="367"/>
        <item x="6930"/>
        <item x="5631"/>
        <item x="6805"/>
        <item x="2741"/>
        <item x="2615"/>
        <item x="6850"/>
        <item x="5259"/>
        <item x="6025"/>
        <item x="5052"/>
        <item x="3091"/>
        <item x="6310"/>
        <item x="3604"/>
        <item x="4260"/>
        <item x="7298"/>
        <item x="3082"/>
        <item x="4234"/>
        <item x="5031"/>
        <item x="1035"/>
        <item x="4645"/>
        <item x="7025"/>
        <item x="3016"/>
        <item x="7001"/>
        <item x="1655"/>
        <item x="6457"/>
        <item x="7051"/>
        <item x="5866"/>
        <item x="6520"/>
        <item x="7115"/>
        <item x="1245"/>
        <item x="386"/>
        <item x="3830"/>
        <item x="3721"/>
        <item x="728"/>
        <item x="1004"/>
        <item x="4207"/>
        <item x="7202"/>
        <item x="4362"/>
        <item x="2982"/>
        <item x="133"/>
        <item x="1754"/>
        <item x="5156"/>
        <item x="1858"/>
        <item x="6621"/>
        <item x="4911"/>
        <item x="579"/>
        <item x="1722"/>
        <item x="6103"/>
        <item x="252"/>
        <item x="1505"/>
        <item x="3241"/>
        <item x="6844"/>
        <item x="2512"/>
        <item x="7082"/>
        <item x="1666"/>
        <item x="5747"/>
        <item x="6636"/>
        <item x="4720"/>
        <item x="5572"/>
        <item x="5679"/>
        <item x="3748"/>
        <item x="472"/>
        <item x="1659"/>
        <item x="7168"/>
        <item x="484"/>
        <item x="4854"/>
        <item x="3138"/>
        <item x="4328"/>
        <item x="5069"/>
        <item x="7190"/>
        <item x="1510"/>
        <item x="3076"/>
        <item x="2242"/>
        <item x="5555"/>
        <item x="6128"/>
        <item x="6196"/>
        <item x="2647"/>
        <item x="2243"/>
        <item x="6293"/>
        <item x="6871"/>
        <item x="2468"/>
        <item x="4605"/>
        <item x="2285"/>
        <item x="1920"/>
        <item x="5558"/>
        <item x="7333"/>
        <item x="3183"/>
        <item x="3742"/>
        <item x="2212"/>
        <item x="864"/>
        <item x="615"/>
        <item x="761"/>
        <item x="2732"/>
        <item x="6715"/>
        <item x="6761"/>
        <item x="1345"/>
        <item x="3292"/>
        <item x="1002"/>
        <item x="4915"/>
        <item x="4099"/>
        <item x="5796"/>
        <item x="5009"/>
        <item x="1292"/>
        <item x="1509"/>
        <item x="3244"/>
        <item x="119"/>
        <item x="254"/>
        <item x="4067"/>
        <item x="2703"/>
        <item x="1112"/>
        <item x="1685"/>
        <item x="324"/>
        <item x="7006"/>
        <item x="5142"/>
        <item x="6832"/>
        <item x="37"/>
        <item x="3661"/>
        <item x="270"/>
        <item x="5814"/>
        <item x="370"/>
        <item x="857"/>
        <item x="5373"/>
        <item x="3792"/>
        <item x="5007"/>
        <item x="6132"/>
        <item x="1562"/>
        <item x="3349"/>
        <item x="6921"/>
        <item x="7314"/>
        <item x="4760"/>
        <item x="5765"/>
        <item x="2850"/>
        <item x="3562"/>
        <item x="5285"/>
        <item x="4714"/>
        <item x="2993"/>
        <item x="3286"/>
        <item x="2241"/>
        <item x="1654"/>
        <item x="3857"/>
        <item x="564"/>
        <item x="1026"/>
        <item x="6601"/>
        <item x="1747"/>
        <item x="1453"/>
        <item x="1930"/>
        <item x="5244"/>
        <item x="4480"/>
        <item x="2869"/>
        <item x="3744"/>
        <item x="1052"/>
        <item x="5486"/>
        <item x="3975"/>
        <item x="5532"/>
        <item x="5721"/>
        <item x="4558"/>
        <item x="5338"/>
        <item x="4945"/>
        <item x="4365"/>
        <item x="3782"/>
        <item x="4715"/>
        <item x="4075"/>
        <item x="4940"/>
        <item x="5714"/>
        <item x="924"/>
        <item x="1731"/>
        <item x="5835"/>
        <item x="3278"/>
        <item x="1918"/>
        <item x="2998"/>
        <item x="4528"/>
        <item x="4268"/>
        <item x="775"/>
        <item x="3915"/>
        <item x="1947"/>
        <item x="2303"/>
        <item x="1757"/>
        <item x="463"/>
        <item x="1593"/>
        <item x="1282"/>
        <item x="185"/>
        <item x="1355"/>
        <item x="852"/>
        <item x="629"/>
        <item x="871"/>
        <item x="3873"/>
        <item x="974"/>
        <item x="448"/>
        <item x="1401"/>
        <item x="4136"/>
        <item x="2345"/>
        <item x="1694"/>
        <item x="760"/>
        <item x="6351"/>
        <item x="6475"/>
        <item x="607"/>
        <item x="2565"/>
        <item x="78"/>
        <item x="2944"/>
        <item x="2780"/>
        <item x="2696"/>
        <item x="6432"/>
        <item x="3945"/>
        <item x="295"/>
        <item x="3878"/>
        <item x="7170"/>
        <item x="6774"/>
        <item x="5330"/>
        <item x="1316"/>
        <item x="4418"/>
        <item x="5177"/>
        <item x="1082"/>
        <item x="6605"/>
        <item x="1108"/>
        <item x="2116"/>
        <item x="2931"/>
        <item x="3388"/>
        <item x="751"/>
        <item x="1678"/>
        <item x="1518"/>
        <item x="1007"/>
        <item x="5695"/>
        <item x="6188"/>
        <item x="1490"/>
        <item x="4589"/>
        <item x="44"/>
        <item x="401"/>
        <item x="756"/>
        <item x="5982"/>
        <item x="3728"/>
        <item x="5583"/>
        <item x="7119"/>
        <item x="2096"/>
        <item x="1357"/>
        <item x="47"/>
        <item x="5370"/>
        <item x="5707"/>
        <item x="3761"/>
        <item x="4412"/>
        <item x="1803"/>
        <item x="6705"/>
        <item x="4595"/>
        <item x="2710"/>
        <item x="3360"/>
        <item x="1132"/>
        <item x="3355"/>
        <item x="4039"/>
        <item x="3667"/>
        <item x="1971"/>
        <item x="1399"/>
        <item x="7222"/>
        <item x="7410"/>
        <item x="352"/>
        <item x="2886"/>
        <item x="5160"/>
        <item x="1332"/>
        <item x="4326"/>
        <item x="2658"/>
        <item x="941"/>
        <item x="1896"/>
        <item x="3712"/>
        <item x="2513"/>
        <item x="6633"/>
        <item x="110"/>
        <item x="6028"/>
        <item x="4567"/>
        <item x="6014"/>
        <item x="4995"/>
        <item x="6547"/>
        <item x="5901"/>
        <item x="2258"/>
        <item x="2068"/>
        <item x="4237"/>
        <item x="3611"/>
        <item x="4255"/>
        <item x="1142"/>
        <item x="4890"/>
        <item x="7149"/>
        <item x="3309"/>
        <item x="2592"/>
        <item x="6499"/>
        <item x="6959"/>
        <item x="1627"/>
        <item x="2023"/>
        <item x="3043"/>
        <item x="2697"/>
        <item x="3313"/>
        <item x="4398"/>
        <item x="6189"/>
        <item x="3383"/>
        <item x="2861"/>
        <item x="2260"/>
        <item x="306"/>
        <item x="1955"/>
        <item x="4244"/>
        <item x="2049"/>
        <item x="1433"/>
        <item x="6479"/>
        <item x="2063"/>
        <item x="45"/>
        <item x="187"/>
        <item x="298"/>
        <item x="3083"/>
        <item x="4600"/>
        <item x="1827"/>
        <item x="868"/>
        <item x="4906"/>
        <item x="5756"/>
        <item x="1124"/>
        <item x="3236"/>
        <item x="5965"/>
        <item x="6253"/>
        <item x="5752"/>
        <item x="6347"/>
        <item x="5155"/>
        <item x="4626"/>
        <item x="4624"/>
        <item x="5049"/>
        <item x="6960"/>
        <item x="362"/>
        <item x="5008"/>
        <item x="595"/>
        <item x="1150"/>
        <item x="5092"/>
        <item x="1832"/>
        <item x="2234"/>
        <item x="1347"/>
        <item x="5608"/>
        <item x="6609"/>
        <item x="7182"/>
        <item x="4993"/>
        <item x="7162"/>
        <item x="4467"/>
        <item x="5928"/>
        <item x="6496"/>
        <item x="7070"/>
        <item x="5136"/>
        <item x="701"/>
        <item x="2939"/>
        <item x="5997"/>
        <item x="1129"/>
        <item x="4294"/>
        <item x="2126"/>
        <item x="2401"/>
        <item x="4424"/>
        <item x="1167"/>
        <item x="4295"/>
        <item x="4300"/>
        <item x="5894"/>
        <item x="4631"/>
        <item x="3460"/>
        <item x="1671"/>
        <item x="1891"/>
        <item x="2491"/>
        <item x="2676"/>
        <item x="1194"/>
        <item x="2042"/>
        <item x="5623"/>
        <item x="3871"/>
        <item x="1582"/>
        <item x="6274"/>
        <item x="3258"/>
        <item x="3594"/>
        <item x="6936"/>
        <item x="3103"/>
        <item x="6736"/>
        <item x="4299"/>
        <item x="1609"/>
        <item x="4197"/>
        <item x="5283"/>
        <item x="2655"/>
        <item x="7048"/>
        <item x="5539"/>
        <item x="6302"/>
        <item x="7259"/>
        <item x="863"/>
        <item x="2071"/>
        <item x="4381"/>
        <item x="1893"/>
        <item x="5755"/>
        <item x="3190"/>
        <item x="4181"/>
        <item x="3954"/>
        <item x="3583"/>
        <item x="3488"/>
        <item x="5317"/>
        <item x="1176"/>
        <item x="6789"/>
        <item x="7155"/>
        <item x="3356"/>
        <item x="2124"/>
        <item x="3303"/>
        <item x="4684"/>
        <item x="7286"/>
        <item x="6667"/>
        <item x="2215"/>
        <item x="5848"/>
        <item x="7431"/>
        <item x="4950"/>
        <item x="5482"/>
        <item x="5769"/>
        <item x="3825"/>
        <item x="7116"/>
        <item x="5335"/>
        <item x="4323"/>
        <item x="7050"/>
        <item x="7112"/>
        <item x="6205"/>
        <item x="4492"/>
        <item x="3034"/>
        <item x="5103"/>
        <item x="2459"/>
        <item x="5460"/>
        <item x="1707"/>
        <item x="5474"/>
        <item x="5395"/>
        <item x="4970"/>
        <item x="6470"/>
        <item x="280"/>
        <item x="5660"/>
        <item x="6646"/>
        <item x="2970"/>
        <item x="5699"/>
        <item x="6278"/>
        <item x="4053"/>
        <item x="3389"/>
        <item x="3257"/>
        <item x="7153"/>
        <item x="3392"/>
        <item x="6804"/>
        <item x="6364"/>
        <item x="1481"/>
        <item x="4374"/>
        <item x="314"/>
        <item x="6945"/>
        <item x="2469"/>
        <item x="3981"/>
        <item x="6687"/>
        <item x="5914"/>
        <item x="5339"/>
        <item x="4752"/>
        <item x="4680"/>
        <item x="563"/>
        <item x="6234"/>
        <item x="4225"/>
        <item x="6140"/>
        <item x="4935"/>
        <item x="3547"/>
        <item x="7165"/>
        <item x="6363"/>
        <item x="1928"/>
        <item x="2965"/>
        <item x="274"/>
        <item x="4127"/>
        <item x="5267"/>
        <item x="3308"/>
        <item x="6620"/>
        <item x="1419"/>
        <item x="1309"/>
        <item x="5096"/>
        <item x="5705"/>
        <item x="4729"/>
        <item x="1538"/>
        <item x="2524"/>
        <item x="5746"/>
        <item x="3926"/>
        <item x="1950"/>
        <item x="594"/>
        <item x="3046"/>
        <item x="6861"/>
        <item x="6255"/>
        <item x="4088"/>
        <item x="5262"/>
        <item x="1559"/>
        <item x="3508"/>
        <item x="71"/>
        <item x="4443"/>
        <item x="4622"/>
        <item x="2873"/>
        <item x="6279"/>
        <item x="2465"/>
        <item x="3855"/>
        <item x="3149"/>
        <item x="4283"/>
        <item x="7007"/>
        <item x="6542"/>
        <item x="6029"/>
        <item x="5086"/>
        <item x="2228"/>
        <item x="5491"/>
        <item x="1198"/>
        <item x="3717"/>
        <item x="2526"/>
        <item x="2244"/>
        <item x="5095"/>
        <item x="683"/>
        <item x="2207"/>
        <item x="5062"/>
        <item x="5760"/>
        <item x="3504"/>
        <item x="6820"/>
        <item x="5676"/>
        <item x="5533"/>
        <item x="177"/>
        <item x="7060"/>
        <item x="2223"/>
        <item x="364"/>
        <item x="6688"/>
        <item x="2305"/>
        <item x="5140"/>
        <item x="1427"/>
        <item x="90"/>
        <item x="469"/>
        <item x="7386"/>
        <item x="2144"/>
        <item x="4923"/>
        <item x="4121"/>
        <item x="6706"/>
        <item x="2995"/>
        <item x="5356"/>
        <item x="7027"/>
        <item x="6418"/>
        <item x="5224"/>
        <item x="4918"/>
        <item x="1076"/>
        <item x="2151"/>
        <item x="6201"/>
        <item x="4771"/>
        <item x="6488"/>
        <item x="5586"/>
        <item x="6143"/>
        <item x="6530"/>
        <item x="7095"/>
        <item x="3179"/>
        <item x="3420"/>
        <item x="7102"/>
        <item x="3468"/>
        <item x="4327"/>
        <item x="1668"/>
        <item x="2476"/>
        <item x="6300"/>
        <item x="2421"/>
        <item x="3948"/>
        <item x="4657"/>
        <item x="6665"/>
        <item x="752"/>
        <item x="6334"/>
        <item x="2155"/>
        <item x="6082"/>
        <item x="5033"/>
        <item x="6327"/>
        <item x="4214"/>
        <item x="952"/>
        <item x="705"/>
        <item x="3133"/>
        <item x="5381"/>
        <item x="4839"/>
        <item x="5654"/>
        <item x="6521"/>
        <item x="7284"/>
        <item x="3905"/>
        <item x="2990"/>
        <item x="873"/>
        <item x="1323"/>
        <item x="5146"/>
        <item x="5536"/>
        <item x="6097"/>
        <item x="2306"/>
        <item x="2478"/>
        <item x="1130"/>
        <item x="6590"/>
        <item x="541"/>
        <item x="4129"/>
        <item x="1109"/>
        <item x="7133"/>
        <item x="7320"/>
        <item x="6876"/>
        <item x="7261"/>
        <item x="6976"/>
        <item x="2457"/>
        <item x="6408"/>
        <item x="4319"/>
        <item x="1416"/>
        <item x="4352"/>
        <item x="4538"/>
        <item x="5363"/>
        <item x="5678"/>
        <item x="38"/>
        <item x="2608"/>
        <item x="5798"/>
        <item x="5102"/>
        <item x="2843"/>
        <item x="2802"/>
        <item x="5770"/>
        <item x="3261"/>
        <item x="5943"/>
        <item x="6720"/>
        <item x="6340"/>
        <item x="2348"/>
        <item x="6136"/>
        <item x="6781"/>
        <item x="3063"/>
        <item x="1570"/>
        <item x="1280"/>
        <item x="1672"/>
        <item x="2724"/>
        <item x="656"/>
        <item x="989"/>
        <item x="3537"/>
        <item x="2085"/>
        <item x="2865"/>
        <item x="687"/>
        <item x="2943"/>
        <item x="4609"/>
        <item x="6686"/>
        <item x="3901"/>
        <item x="2479"/>
        <item x="3551"/>
        <item x="331"/>
        <item x="1050"/>
        <item x="3869"/>
        <item x="5322"/>
        <item x="951"/>
        <item x="3851"/>
        <item x="4243"/>
        <item x="7016"/>
        <item x="2767"/>
        <item x="2760"/>
        <item x="299"/>
        <item x="6643"/>
        <item x="2120"/>
        <item x="5449"/>
        <item x="2814"/>
        <item x="6367"/>
        <item x="4463"/>
        <item x="1583"/>
        <item x="3565"/>
        <item x="1686"/>
        <item x="1829"/>
        <item x="6926"/>
        <item x="2553"/>
        <item x="3822"/>
        <item x="5883"/>
        <item x="2828"/>
        <item x="3584"/>
        <item x="307"/>
        <item x="893"/>
        <item x="5852"/>
        <item x="6198"/>
        <item x="6261"/>
        <item x="3872"/>
        <item x="3586"/>
        <item x="1660"/>
        <item x="2947"/>
        <item x="5935"/>
        <item x="6089"/>
        <item x="4021"/>
        <item x="4827"/>
        <item x="6360"/>
        <item x="6911"/>
        <item x="7270"/>
        <item x="1294"/>
        <item x="4203"/>
        <item x="5764"/>
        <item x="7097"/>
        <item x="1532"/>
        <item x="2693"/>
        <item x="1991"/>
        <item x="2016"/>
        <item x="4469"/>
        <item x="7305"/>
        <item x="7253"/>
        <item x="5666"/>
        <item x="2378"/>
        <item x="5126"/>
        <item x="807"/>
        <item x="3908"/>
        <item x="5930"/>
        <item x="5161"/>
        <item x="7044"/>
        <item x="6537"/>
        <item x="583"/>
        <item x="3866"/>
        <item x="4694"/>
        <item x="1780"/>
        <item x="2987"/>
        <item x="2638"/>
        <item x="2313"/>
        <item x="2094"/>
        <item x="1202"/>
        <item x="5377"/>
        <item x="3585"/>
        <item x="7209"/>
        <item x="6796"/>
        <item x="2621"/>
        <item x="7255"/>
        <item x="6869"/>
        <item x="5165"/>
        <item x="867"/>
        <item x="4724"/>
        <item x="2356"/>
        <item x="3048"/>
        <item x="1855"/>
        <item x="7377"/>
        <item x="2435"/>
        <item x="4964"/>
        <item x="4138"/>
        <item x="6516"/>
        <item x="2218"/>
        <item x="3789"/>
        <item x="6483"/>
        <item x="7059"/>
        <item x="2699"/>
        <item x="6481"/>
        <item x="938"/>
        <item x="2660"/>
        <item x="4648"/>
        <item x="5750"/>
        <item x="4606"/>
        <item x="4219"/>
        <item x="4860"/>
        <item x="726"/>
        <item x="82"/>
        <item x="560"/>
        <item x="3903"/>
        <item x="6877"/>
        <item x="4112"/>
        <item x="7398"/>
        <item x="4037"/>
        <item x="1953"/>
        <item x="1448"/>
        <item x="4872"/>
        <item x="3920"/>
        <item x="5704"/>
        <item x="1983"/>
        <item x="6086"/>
        <item x="3702"/>
        <item x="4302"/>
        <item x="7348"/>
        <item x="2368"/>
        <item x="2950"/>
        <item x="325"/>
        <item x="4226"/>
        <item x="1381"/>
        <item x="2973"/>
        <item x="523"/>
        <item x="3837"/>
        <item x="2895"/>
        <item x="6800"/>
        <item x="4692"/>
        <item x="3654"/>
        <item x="6780"/>
        <item x="5588"/>
        <item x="6183"/>
        <item x="1502"/>
        <item x="1979"/>
        <item x="4644"/>
        <item x="2785"/>
        <item x="6961"/>
        <item x="2734"/>
        <item x="2962"/>
        <item x="2370"/>
        <item x="3572"/>
        <item x="4194"/>
        <item x="4397"/>
        <item x="5903"/>
        <item x="1614"/>
        <item x="6474"/>
        <item x="5899"/>
        <item x="6437"/>
        <item x="6263"/>
        <item x="5818"/>
        <item x="5872"/>
        <item x="1278"/>
        <item x="880"/>
        <item x="7397"/>
        <item x="5587"/>
        <item x="6002"/>
        <item x="2398"/>
        <item x="5320"/>
        <item x="7193"/>
        <item x="1635"/>
        <item x="4386"/>
        <item x="6914"/>
        <item x="764"/>
        <item x="4562"/>
        <item x="957"/>
        <item x="1767"/>
        <item x="2384"/>
        <item x="189"/>
        <item x="1850"/>
        <item x="711"/>
        <item x="4574"/>
        <item x="2875"/>
        <item x="6829"/>
        <item x="6885"/>
        <item x="6307"/>
        <item x="1561"/>
        <item x="4710"/>
        <item x="4495"/>
        <item x="4699"/>
        <item x="251"/>
        <item x="2704"/>
        <item x="3848"/>
        <item x="708"/>
        <item x="3047"/>
        <item x="3342"/>
        <item x="3924"/>
        <item x="5556"/>
        <item x="2197"/>
        <item x="6651"/>
        <item x="6289"/>
        <item x="1009"/>
        <item x="7271"/>
        <item x="6625"/>
        <item x="3315"/>
        <item x="3917"/>
        <item x="4967"/>
        <item x="3193"/>
        <item x="5368"/>
        <item x="6880"/>
        <item x="6018"/>
        <item x="3847"/>
        <item x="6558"/>
        <item x="3326"/>
        <item x="382"/>
        <item x="727"/>
        <item x="6754"/>
        <item x="3281"/>
        <item x="2083"/>
        <item x="3132"/>
        <item x="3137"/>
        <item x="4413"/>
        <item x="5141"/>
        <item x="5726"/>
        <item x="6683"/>
        <item x="4103"/>
        <item x="3033"/>
        <item x="1872"/>
        <item x="3951"/>
        <item x="1047"/>
        <item x="2783"/>
        <item x="816"/>
        <item x="65"/>
        <item x="3970"/>
        <item x="2800"/>
        <item x="3491"/>
        <item x="2795"/>
        <item x="6684"/>
        <item x="300"/>
        <item x="5004"/>
        <item x="2201"/>
        <item x="2489"/>
        <item x="6216"/>
        <item x="903"/>
        <item x="4417"/>
        <item x="4489"/>
        <item x="6932"/>
        <item x="4822"/>
        <item x="1391"/>
        <item x="1021"/>
        <item x="6830"/>
        <item x="4683"/>
        <item x="2105"/>
        <item x="703"/>
        <item x="3952"/>
        <item x="6456"/>
        <item x="3452"/>
        <item x="5239"/>
        <item x="4526"/>
        <item x="1756"/>
        <item x="2801"/>
        <item x="6640"/>
        <item x="4655"/>
        <item x="5407"/>
        <item x="3906"/>
        <item x="4204"/>
        <item x="3797"/>
        <item x="2935"/>
        <item x="5807"/>
        <item x="5097"/>
        <item x="2523"/>
        <item x="532"/>
        <item x="2232"/>
        <item x="5265"/>
        <item x="2940"/>
        <item x="4730"/>
        <item x="1580"/>
        <item x="7036"/>
        <item x="4850"/>
        <item x="2848"/>
        <item x="5665"/>
        <item x="2736"/>
        <item x="373"/>
        <item x="6151"/>
        <item x="1923"/>
        <item x="7341"/>
        <item x="4345"/>
        <item x="4135"/>
        <item x="5378"/>
        <item x="5988"/>
        <item x="3185"/>
        <item x="2966"/>
        <item x="4472"/>
        <item x="2090"/>
        <item x="6073"/>
        <item x="4505"/>
        <item x="3343"/>
        <item x="199"/>
        <item x="1465"/>
        <item x="7031"/>
        <item x="2074"/>
        <item x="5638"/>
        <item x="6740"/>
        <item x="1746"/>
        <item x="5252"/>
        <item x="3114"/>
        <item x="7199"/>
        <item x="2668"/>
        <item x="2188"/>
        <item x="6139"/>
        <item x="6402"/>
        <item x="3741"/>
        <item x="839"/>
        <item x="3813"/>
        <item x="4211"/>
        <item x="710"/>
        <item x="7422"/>
        <item x="5576"/>
        <item x="2429"/>
        <item x="5603"/>
        <item x="1144"/>
        <item x="2329"/>
        <item x="2573"/>
        <item x="3300"/>
        <item x="2394"/>
        <item x="1118"/>
        <item x="1542"/>
        <item x="5642"/>
        <item x="5295"/>
        <item x="1036"/>
        <item x="1432"/>
        <item x="2025"/>
        <item x="3204"/>
        <item x="6339"/>
        <item x="1025"/>
        <item x="4916"/>
        <item x="4829"/>
        <item x="5598"/>
        <item x="1499"/>
        <item x="451"/>
        <item x="3008"/>
        <item x="6077"/>
        <item x="3549"/>
        <item x="1272"/>
        <item x="1438"/>
        <item x="5019"/>
        <item x="2013"/>
        <item x="3445"/>
        <item x="3885"/>
        <item x="5584"/>
        <item x="3015"/>
        <item x="1791"/>
        <item x="7197"/>
        <item x="6270"/>
        <item x="5920"/>
        <item x="7131"/>
        <item x="4104"/>
        <item x="1949"/>
        <item x="2314"/>
        <item x="725"/>
        <item x="1121"/>
        <item x="2195"/>
        <item x="2498"/>
        <item x="6724"/>
        <item x="5875"/>
        <item x="1065"/>
        <item x="4040"/>
        <item x="6085"/>
        <item x="5080"/>
        <item x="4550"/>
        <item x="3989"/>
        <item x="526"/>
        <item x="4154"/>
        <item x="5763"/>
        <item x="5937"/>
        <item x="7300"/>
        <item x="992"/>
        <item x="6726"/>
        <item x="34"/>
        <item x="1676"/>
        <item x="5029"/>
        <item x="1549"/>
        <item x="1550"/>
        <item x="7319"/>
        <item x="2514"/>
        <item x="4483"/>
        <item x="2351"/>
        <item x="4895"/>
        <item x="20"/>
        <item x="1197"/>
        <item x="5548"/>
        <item x="2490"/>
        <item x="7228"/>
        <item x="4805"/>
        <item x="1879"/>
        <item x="4735"/>
        <item x="3382"/>
        <item x="69"/>
        <item x="4807"/>
        <item x="1602"/>
        <item x="1587"/>
        <item x="3657"/>
        <item x="1390"/>
        <item x="2588"/>
        <item x="859"/>
        <item x="3339"/>
        <item x="5618"/>
        <item x="2447"/>
        <item x="6795"/>
        <item x="3157"/>
        <item x="4954"/>
        <item x="2776"/>
        <item x="2273"/>
        <item x="421"/>
        <item x="1474"/>
        <item x="3345"/>
        <item x="6249"/>
        <item x="6006"/>
        <item x="6878"/>
        <item x="6946"/>
        <item x="6041"/>
        <item x="3162"/>
        <item x="4749"/>
        <item x="5672"/>
        <item x="7233"/>
        <item x="6710"/>
        <item x="2915"/>
        <item x="6144"/>
        <item x="395"/>
        <item x="319"/>
        <item x="7317"/>
        <item x="137"/>
        <item x="1546"/>
        <item x="1430"/>
        <item x="2323"/>
        <item x="1653"/>
        <item x="131"/>
        <item x="317"/>
        <item x="4238"/>
        <item x="5950"/>
        <item x="1748"/>
        <item x="2708"/>
        <item x="1718"/>
        <item x="4629"/>
        <item x="7234"/>
        <item x="4703"/>
        <item x="6067"/>
        <item x="2136"/>
        <item x="3706"/>
        <item x="455"/>
        <item x="2731"/>
        <item x="3532"/>
        <item x="3966"/>
        <item x="1591"/>
        <item x="3142"/>
        <item x="735"/>
        <item x="3223"/>
        <item x="4215"/>
        <item x="6466"/>
        <item x="3685"/>
        <item x="6649"/>
        <item x="3692"/>
        <item x="6798"/>
        <item x="6401"/>
        <item x="5585"/>
        <item x="3756"/>
        <item x="4182"/>
        <item x="2493"/>
        <item x="1795"/>
        <item x="7429"/>
        <item x="240"/>
        <item x="5691"/>
        <item x="2175"/>
        <item x="4287"/>
        <item x="2196"/>
        <item x="5442"/>
        <item x="5057"/>
        <item x="3107"/>
        <item x="428"/>
        <item x="4316"/>
        <item x="2199"/>
        <item x="5715"/>
        <item x="3553"/>
        <item x="6570"/>
        <item x="3781"/>
        <item x="6404"/>
        <item x="7129"/>
        <item x="6266"/>
        <item x="7017"/>
        <item x="524"/>
        <item x="3941"/>
        <item x="1552"/>
        <item x="3373"/>
        <item x="1974"/>
        <item x="3760"/>
        <item x="406"/>
        <item x="6810"/>
        <item x="4884"/>
        <item x="79"/>
        <item x="6953"/>
        <item x="889"/>
        <item x="923"/>
        <item x="7382"/>
        <item x="7028"/>
        <item x="4842"/>
        <item x="3727"/>
        <item x="6306"/>
        <item x="7353"/>
        <item x="696"/>
        <item x="623"/>
        <item x="5025"/>
        <item x="4277"/>
        <item x="2380"/>
        <item x="7315"/>
        <item x="4544"/>
        <item x="1348"/>
        <item x="6602"/>
        <item x="688"/>
        <item x="5670"/>
        <item x="5626"/>
        <item x="6221"/>
        <item x="5879"/>
        <item x="2319"/>
        <item x="2996"/>
        <item x="2702"/>
        <item x="123"/>
        <item x="659"/>
        <item x="6500"/>
        <item x="5276"/>
        <item x="4563"/>
        <item x="5917"/>
        <item x="5144"/>
        <item x="1968"/>
        <item x="3934"/>
        <item x="2239"/>
        <item x="1146"/>
        <item x="5198"/>
        <item x="5397"/>
        <item x="4835"/>
        <item x="3264"/>
        <item x="1690"/>
        <item x="3764"/>
        <item x="3285"/>
        <item x="6647"/>
        <item x="6377"/>
        <item x="2765"/>
        <item x="5951"/>
        <item x="6529"/>
        <item x="3456"/>
        <item x="4005"/>
        <item x="1125"/>
        <item x="4510"/>
        <item x="1456"/>
        <item x="2460"/>
        <item x="3346"/>
        <item x="2672"/>
        <item x="264"/>
        <item x="1182"/>
        <item x="582"/>
        <item x="879"/>
        <item x="2052"/>
        <item x="6294"/>
        <item x="7260"/>
        <item x="3716"/>
        <item x="4272"/>
        <item x="2257"/>
        <item x="2771"/>
        <item x="1162"/>
        <item x="6148"/>
        <item x="5143"/>
        <item x="7074"/>
        <item x="2209"/>
        <item x="885"/>
        <item x="6104"/>
        <item x="6248"/>
        <item x="2656"/>
        <item x="5995"/>
        <item x="1213"/>
        <item x="3458"/>
        <item x="2159"/>
        <item x="440"/>
        <item x="6751"/>
        <item x="4740"/>
        <item x="7225"/>
        <item x="2317"/>
        <item x="918"/>
        <item x="6066"/>
        <item x="1410"/>
        <item x="3972"/>
        <item x="1058"/>
        <item x="1951"/>
        <item x="2986"/>
        <item x="964"/>
        <item x="2310"/>
        <item x="3538"/>
        <item x="4736"/>
        <item x="2172"/>
        <item x="6442"/>
        <item x="5850"/>
        <item x="5117"/>
        <item x="4503"/>
        <item x="782"/>
        <item x="4838"/>
        <item x="7013"/>
        <item x="1648"/>
        <item x="5159"/>
        <item x="7401"/>
        <item x="1274"/>
        <item x="6985"/>
        <item x="2835"/>
        <item x="6989"/>
        <item x="5871"/>
        <item x="1620"/>
        <item x="2913"/>
        <item x="7187"/>
        <item x="7081"/>
        <item x="7142"/>
        <item x="2916"/>
        <item x="7033"/>
        <item x="2434"/>
        <item x="651"/>
        <item x="4349"/>
        <item x="1299"/>
        <item x="606"/>
        <item x="4187"/>
        <item x="3155"/>
        <item x="1101"/>
        <item x="1019"/>
        <item x="4621"/>
        <item x="4241"/>
        <item x="1179"/>
        <item x="2860"/>
        <item x="2327"/>
        <item x="1166"/>
        <item x="2427"/>
        <item x="378"/>
        <item x="3898"/>
        <item x="5205"/>
        <item x="781"/>
        <item x="929"/>
        <item x="2906"/>
        <item x="1787"/>
        <item x="7086"/>
        <item x="6503"/>
        <item x="1998"/>
        <item x="6567"/>
        <item x="3139"/>
        <item x="6617"/>
        <item x="4712"/>
        <item x="6709"/>
        <item x="3617"/>
        <item x="4548"/>
        <item x="4402"/>
        <item x="3930"/>
        <item x="985"/>
        <item x="575"/>
        <item x="6728"/>
        <item x="2055"/>
        <item x="1945"/>
        <item x="5701"/>
        <item x="5130"/>
        <item x="5230"/>
        <item x="3221"/>
        <item x="1815"/>
        <item x="6819"/>
        <item x="5248"/>
        <item x="3341"/>
        <item x="4370"/>
        <item x="3596"/>
        <item x="4975"/>
        <item x="5207"/>
        <item x="291"/>
        <item x="5545"/>
        <item x="6982"/>
        <item x="5853"/>
        <item x="4491"/>
        <item x="74"/>
        <item x="3673"/>
        <item x="6977"/>
        <item x="4584"/>
        <item x="2108"/>
        <item x="1365"/>
        <item x="4343"/>
        <item x="1670"/>
        <item x="6631"/>
        <item x="1706"/>
        <item x="1742"/>
        <item x="3004"/>
        <item x="5919"/>
        <item x="3978"/>
        <item x="7274"/>
        <item x="3641"/>
        <item x="6461"/>
        <item x="2274"/>
        <item x="3233"/>
        <item x="1664"/>
        <item x="441"/>
        <item x="3424"/>
        <item x="1375"/>
        <item x="427"/>
        <item x="3069"/>
        <item x="3944"/>
        <item x="1764"/>
        <item x="2361"/>
        <item x="1730"/>
        <item x="2746"/>
        <item x="4779"/>
        <item x="2830"/>
        <item x="4999"/>
        <item x="2920"/>
        <item x="3454"/>
        <item x="503"/>
        <item x="7195"/>
        <item x="5513"/>
        <item x="5768"/>
        <item x="3081"/>
        <item x="1240"/>
        <item x="6827"/>
        <item x="7159"/>
        <item x="7321"/>
        <item x="2740"/>
        <item x="3248"/>
        <item x="2648"/>
        <item x="6753"/>
        <item x="617"/>
        <item x="7130"/>
        <item x="1421"/>
        <item x="5227"/>
        <item x="2494"/>
        <item x="1539"/>
        <item x="3971"/>
        <item x="1750"/>
        <item x="6390"/>
        <item x="4384"/>
        <item x="1199"/>
        <item x="4506"/>
        <item x="3080"/>
        <item x="4557"/>
        <item x="4488"/>
        <item x="1812"/>
        <item x="7405"/>
        <item x="6486"/>
        <item x="4941"/>
        <item x="3983"/>
        <item x="4440"/>
        <item x="1402"/>
        <item x="2451"/>
        <item x="6755"/>
        <item x="5948"/>
        <item x="4738"/>
        <item x="5212"/>
        <item x="742"/>
        <item x="1647"/>
        <item x="805"/>
        <item x="7351"/>
        <item x="3609"/>
        <item x="4607"/>
        <item x="1577"/>
        <item x="5497"/>
        <item x="6700"/>
        <item x="5290"/>
        <item x="4862"/>
        <item x="6818"/>
        <item x="257"/>
        <item x="511"/>
        <item x="729"/>
        <item x="7335"/>
        <item x="7372"/>
        <item x="3626"/>
        <item x="2808"/>
        <item x="7063"/>
        <item x="5725"/>
        <item x="6489"/>
        <item x="3591"/>
        <item x="4758"/>
        <item x="1262"/>
        <item x="6657"/>
        <item x="1931"/>
        <item x="2193"/>
        <item x="610"/>
        <item x="2540"/>
        <item x="1708"/>
        <item x="2060"/>
        <item x="6681"/>
        <item x="1887"/>
        <item x="1008"/>
        <item x="118"/>
        <item x="183"/>
        <item x="2955"/>
        <item x="6940"/>
        <item x="2179"/>
        <item x="139"/>
        <item x="6420"/>
        <item x="945"/>
        <item x="4208"/>
        <item x="2385"/>
        <item x="6743"/>
        <item x="3052"/>
        <item x="2662"/>
        <item x="5785"/>
        <item x="5067"/>
        <item x="1356"/>
        <item x="2501"/>
        <item x="3929"/>
        <item x="1586"/>
        <item x="263"/>
        <item x="3874"/>
        <item x="4248"/>
        <item x="4787"/>
        <item x="6759"/>
        <item x="4586"/>
        <item x="5684"/>
        <item x="6102"/>
        <item x="5350"/>
        <item x="3784"/>
        <item x="5829"/>
        <item x="5488"/>
        <item x="1320"/>
        <item x="6758"/>
        <item x="4119"/>
        <item x="5984"/>
        <item x="1039"/>
        <item x="6821"/>
        <item x="5614"/>
        <item x="809"/>
        <item x="7117"/>
        <item x="2635"/>
        <item x="3049"/>
        <item x="1483"/>
        <item x="1892"/>
        <item x="6565"/>
        <item x="431"/>
        <item x="4155"/>
        <item x="39"/>
        <item x="508"/>
        <item x="2482"/>
        <item x="3110"/>
        <item x="68"/>
        <item x="5471"/>
        <item x="6949"/>
        <item x="2391"/>
        <item x="6767"/>
        <item x="3804"/>
        <item x="1758"/>
        <item x="3037"/>
        <item x="814"/>
        <item x="6202"/>
        <item x="1322"/>
        <item x="731"/>
        <item x="1737"/>
        <item x="4564"/>
        <item x="2084"/>
        <item x="4965"/>
        <item x="5038"/>
        <item x="6848"/>
        <item x="4002"/>
        <item x="1713"/>
        <item x="2642"/>
        <item x="6588"/>
        <item x="3177"/>
        <item x="2330"/>
        <item x="697"/>
        <item x="3087"/>
        <item x="5023"/>
        <item x="337"/>
        <item x="2353"/>
        <item x="3092"/>
        <item x="5501"/>
        <item x="6320"/>
        <item x="5754"/>
        <item x="6656"/>
        <item x="2111"/>
        <item x="2363"/>
        <item x="2912"/>
        <item x="3119"/>
        <item x="2219"/>
        <item x="2574"/>
        <item x="585"/>
        <item x="2926"/>
        <item x="2286"/>
        <item x="6007"/>
        <item x="3201"/>
        <item x="3890"/>
        <item x="2919"/>
        <item x="2887"/>
        <item x="3540"/>
        <item x="4593"/>
        <item x="2859"/>
        <item x="3485"/>
        <item x="6362"/>
        <item x="3079"/>
        <item x="4043"/>
        <item x="2698"/>
        <item x="6888"/>
        <item x="2504"/>
        <item x="915"/>
        <item x="662"/>
        <item x="4982"/>
        <item x="1535"/>
        <item x="3501"/>
        <item x="4639"/>
        <item x="6628"/>
        <item x="784"/>
        <item x="1225"/>
        <item x="5250"/>
        <item x="3009"/>
        <item x="3982"/>
        <item x="6745"/>
        <item x="175"/>
        <item x="1677"/>
        <item x="5079"/>
        <item x="28"/>
        <item x="4292"/>
        <item x="2358"/>
        <item x="468"/>
        <item x="955"/>
        <item x="6994"/>
        <item x="2047"/>
        <item x="1152"/>
        <item x="201"/>
        <item x="3678"/>
        <item x="2716"/>
        <item x="2470"/>
        <item x="1785"/>
        <item x="3463"/>
        <item x="244"/>
        <item x="2882"/>
        <item x="7041"/>
        <item x="3325"/>
        <item x="1847"/>
        <item x="2495"/>
        <item x="7163"/>
        <item x="1501"/>
        <item x="2275"/>
        <item x="748"/>
        <item x="5462"/>
        <item x="4312"/>
        <item x="940"/>
        <item x="689"/>
        <item x="5630"/>
        <item x="1266"/>
        <item x="1936"/>
        <item x="770"/>
        <item x="5392"/>
        <item x="5646"/>
        <item x="1305"/>
        <item x="4532"/>
        <item x="2606"/>
        <item x="4837"/>
        <item x="356"/>
        <item x="5832"/>
        <item x="4542"/>
        <item x="1938"/>
        <item x="3469"/>
        <item x="1584"/>
        <item x="3526"/>
        <item x="1312"/>
        <item x="4205"/>
        <item x="4810"/>
        <item x="1139"/>
        <item x="2373"/>
        <item x="2443"/>
        <item x="2386"/>
        <item x="2086"/>
        <item x="1960"/>
        <item x="5059"/>
        <item x="4596"/>
        <item x="5589"/>
        <item x="4456"/>
        <item x="4114"/>
        <item x="1727"/>
        <item x="445"/>
        <item x="1450"/>
        <item x="650"/>
        <item x="339"/>
        <item x="4257"/>
        <item x="4375"/>
        <item x="4952"/>
        <item x="999"/>
        <item x="2445"/>
        <item x="1674"/>
        <item x="7257"/>
        <item x="1158"/>
        <item x="6207"/>
        <item x="1875"/>
        <item x="4324"/>
        <item x="6329"/>
        <item x="2304"/>
        <item x="114"/>
        <item x="6739"/>
        <item x="2437"/>
        <item x="2180"/>
        <item x="6748"/>
        <item x="5249"/>
        <item x="3440"/>
        <item x="349"/>
        <item x="5669"/>
        <item x="7203"/>
        <item x="342"/>
        <item x="2737"/>
        <item x="1852"/>
        <item x="2759"/>
        <item x="2487"/>
        <item x="3386"/>
        <item x="6203"/>
        <item x="5775"/>
        <item x="4487"/>
        <item x="1514"/>
        <item x="5293"/>
        <item x="2171"/>
        <item x="5012"/>
        <item x="3655"/>
        <item x="1498"/>
        <item x="104"/>
        <item x="4139"/>
        <item x="5263"/>
        <item x="2728"/>
        <item x="2142"/>
        <item x="4754"/>
        <item x="5348"/>
        <item x="6311"/>
        <item x="275"/>
        <item x="2927"/>
        <item x="1612"/>
        <item x="537"/>
        <item x="1010"/>
        <item x="1374"/>
        <item x="1743"/>
        <item x="1967"/>
        <item x="192"/>
        <item x="233"/>
        <item x="4452"/>
        <item x="1016"/>
        <item x="1732"/>
        <item x="6381"/>
        <item x="1190"/>
        <item x="138"/>
        <item x="412"/>
        <item x="5208"/>
        <item x="3161"/>
        <item x="1751"/>
        <item x="5201"/>
        <item x="5419"/>
        <item x="2632"/>
        <item x="3723"/>
        <item x="5413"/>
        <item x="562"/>
        <item x="2706"/>
        <item x="4973"/>
        <item x="2505"/>
        <item x="4150"/>
        <item x="1497"/>
        <item x="7336"/>
        <item x="1163"/>
        <item x="910"/>
        <item x="6078"/>
        <item x="5000"/>
        <item x="767"/>
        <item x="1091"/>
        <item x="578"/>
        <item x="5772"/>
        <item x="1064"/>
        <item x="6312"/>
        <item x="4533"/>
        <item x="1012"/>
        <item x="6779"/>
        <item x="2176"/>
        <item x="785"/>
        <item x="6324"/>
        <item x="4976"/>
        <item x="2538"/>
        <item x="4682"/>
        <item x="1153"/>
        <item x="466"/>
        <item x="3845"/>
        <item x="6083"/>
        <item x="1281"/>
        <item x="1903"/>
        <item x="4846"/>
        <item x="5329"/>
        <item x="1926"/>
        <item x="865"/>
        <item x="3056"/>
        <item x="5429"/>
        <item x="3399"/>
        <item x="3949"/>
        <item x="5529"/>
        <item x="2659"/>
        <item x="6116"/>
        <item x="6695"/>
        <item x="3180"/>
        <item x="5494"/>
        <item x="3884"/>
        <item x="2287"/>
        <item x="1726"/>
        <item x="3688"/>
        <item x="1006"/>
        <item x="1069"/>
        <item x="3615"/>
        <item x="6227"/>
        <item x="6250"/>
        <item x="3895"/>
        <item x="3645"/>
        <item x="3768"/>
        <item x="828"/>
        <item x="6120"/>
        <item x="5456"/>
        <item x="5404"/>
        <item x="7084"/>
        <item x="3786"/>
        <item x="4958"/>
        <item x="4373"/>
        <item x="3466"/>
        <item x="333"/>
        <item x="6197"/>
        <item x="7413"/>
        <item x="2587"/>
        <item x="2146"/>
        <item x="457"/>
        <item x="1342"/>
        <item x="6735"/>
        <item x="3514"/>
        <item x="7359"/>
        <item x="70"/>
        <item x="53"/>
        <item x="514"/>
        <item x="5391"/>
        <item x="1556"/>
        <item x="4938"/>
        <item x="4228"/>
        <item x="4297"/>
        <item x="1243"/>
        <item x="4660"/>
        <item x="6142"/>
        <item x="5046"/>
        <item x="7022"/>
        <item x="2455"/>
        <item x="91"/>
        <item x="7150"/>
        <item x="692"/>
        <item x="6043"/>
        <item x="5081"/>
        <item x="1901"/>
        <item x="736"/>
        <item x="2129"/>
        <item x="2339"/>
        <item x="574"/>
        <item x="5886"/>
        <item x="2093"/>
        <item x="4221"/>
        <item x="7267"/>
        <item x="2578"/>
        <item x="5506"/>
        <item x="6235"/>
        <item x="904"/>
        <item x="5816"/>
        <item x="3136"/>
        <item x="2186"/>
        <item x="2838"/>
        <item x="6001"/>
        <item x="195"/>
        <item x="1913"/>
        <item x="4050"/>
        <item x="717"/>
        <item x="5237"/>
        <item x="3914"/>
        <item x="3150"/>
        <item x="3269"/>
        <item x="691"/>
        <item x="3580"/>
        <item x="4288"/>
        <item x="6236"/>
        <item x="6243"/>
        <item x="6968"/>
        <item x="1878"/>
        <item x="2359"/>
        <item x="120"/>
        <item x="1994"/>
        <item x="2484"/>
        <item x="7426"/>
        <item x="4149"/>
        <item x="4239"/>
        <item x="4770"/>
        <item x="4253"/>
        <item x="3174"/>
        <item x="1917"/>
        <item x="2678"/>
        <item x="7172"/>
        <item x="7237"/>
        <item x="1724"/>
        <item x="4060"/>
        <item x="11"/>
        <item x="3168"/>
        <item x="3868"/>
        <item x="2149"/>
        <item x="5401"/>
        <item x="1881"/>
        <item x="3156"/>
        <item x="5893"/>
        <item x="3910"/>
        <item x="4874"/>
        <item x="827"/>
        <item x="2762"/>
        <item x="1876"/>
        <item x="6348"/>
        <item x="6749"/>
        <item x="6618"/>
        <item x="5844"/>
        <item x="6814"/>
        <item x="1613"/>
        <item x="1860"/>
        <item x="638"/>
        <item x="7236"/>
        <item x="949"/>
        <item x="3237"/>
        <item x="6225"/>
        <item x="4251"/>
        <item x="2184"/>
        <item x="3071"/>
        <item x="2625"/>
        <item x="145"/>
        <item x="5302"/>
        <item x="1049"/>
        <item x="3530"/>
        <item x="622"/>
        <item x="4761"/>
        <item x="1104"/>
        <item x="1074"/>
        <item x="7325"/>
        <item x="7147"/>
        <item x="1011"/>
        <item x="4342"/>
        <item x="554"/>
        <item x="6108"/>
        <item x="980"/>
        <item x="4977"/>
        <item x="5107"/>
        <item x="1657"/>
        <item x="6111"/>
        <item x="7085"/>
        <item x="6319"/>
        <item x="6898"/>
        <item x="7135"/>
        <item x="4142"/>
        <item x="6168"/>
        <item x="654"/>
        <item x="4547"/>
        <item x="3334"/>
        <item x="6275"/>
        <item x="6526"/>
        <item x="5461"/>
        <item x="3995"/>
        <item x="4816"/>
        <item x="2738"/>
        <item x="5526"/>
        <item x="6545"/>
        <item x="1420"/>
        <item x="6990"/>
        <item x="4934"/>
        <item x="293"/>
        <item x="3154"/>
        <item x="6223"/>
        <item x="4969"/>
        <item x="5567"/>
        <item x="5955"/>
        <item x="5966"/>
        <item x="326"/>
        <item x="5962"/>
        <item x="1441"/>
        <item x="1599"/>
        <item x="4889"/>
        <item x="603"/>
        <item x="6193"/>
        <item x="6271"/>
        <item x="883"/>
        <item x="288"/>
        <item x="2790"/>
        <item x="1283"/>
        <item x="4347"/>
        <item x="1395"/>
        <item x="1226"/>
        <item x="2161"/>
        <item x="2056"/>
        <item x="5306"/>
        <item x="6081"/>
        <item x="2154"/>
        <item x="5719"/>
        <item x="3211"/>
        <item x="140"/>
        <item x="6816"/>
        <item x="5058"/>
        <item x="5316"/>
        <item x="2031"/>
        <item x="6764"/>
        <item x="1398"/>
        <item x="5787"/>
        <item x="5369"/>
        <item x="6532"/>
        <item x="3268"/>
        <item x="6436"/>
        <item x="3658"/>
        <item x="3417"/>
        <item x="4216"/>
        <item x="2550"/>
        <item x="4917"/>
        <item x="3787"/>
        <item x="3352"/>
        <item x="655"/>
        <item x="853"/>
        <item x="1173"/>
        <item x="4881"/>
        <item x="6308"/>
        <item x="304"/>
        <item x="166"/>
        <item x="6035"/>
        <item x="7139"/>
        <item x="5559"/>
        <item x="6135"/>
        <item x="721"/>
        <item x="5900"/>
        <item x="5018"/>
        <item x="4790"/>
        <item x="3362"/>
        <item x="1386"/>
        <item x="5073"/>
        <item x="292"/>
        <item x="1177"/>
        <item x="6841"/>
        <item x="6865"/>
        <item x="1454"/>
        <item x="2100"/>
        <item x="4213"/>
        <item x="4014"/>
        <item x="7079"/>
        <item x="2160"/>
        <item x="6725"/>
        <item x="632"/>
        <item x="1340"/>
        <item x="6947"/>
        <item x="3335"/>
        <item x="2972"/>
        <item x="2823"/>
        <item x="2226"/>
        <item x="2412"/>
        <item x="6159"/>
        <item x="88"/>
        <item x="4022"/>
        <item x="7392"/>
        <item x="1558"/>
        <item x="3347"/>
        <item x="3057"/>
        <item x="312"/>
        <item x="4331"/>
        <item x="7380"/>
        <item x="5200"/>
        <item x="6857"/>
        <item x="1507"/>
        <item x="231"/>
        <item x="4057"/>
        <item x="5594"/>
        <item x="6048"/>
        <item x="5441"/>
        <item x="993"/>
        <item x="4944"/>
        <item x="4750"/>
        <item x="6875"/>
        <item x="5723"/>
        <item x="4171"/>
        <item x="3660"/>
        <item x="5964"/>
        <item x="6505"/>
        <item x="6906"/>
        <item x="6507"/>
        <item x="6354"/>
        <item x="3366"/>
        <item x="492"/>
        <item x="6130"/>
        <item x="1053"/>
        <item x="6338"/>
        <item x="5385"/>
        <item x="3790"/>
        <item x="835"/>
        <item x="1396"/>
        <item x="3527"/>
        <item x="3344"/>
        <item x="976"/>
        <item x="3141"/>
        <item x="3249"/>
        <item x="758"/>
        <item x="3187"/>
        <item x="3571"/>
        <item x="2616"/>
        <item x="2276"/>
        <item x="1840"/>
        <item x="2272"/>
        <item x="1989"/>
        <item x="2182"/>
        <item x="7262"/>
        <item x="3421"/>
        <item x="3219"/>
        <item x="3487"/>
        <item x="475"/>
        <item x="647"/>
        <item x="851"/>
        <item x="1073"/>
        <item x="1288"/>
        <item x="1511"/>
        <item x="2603"/>
        <item x="823"/>
        <item x="3726"/>
        <item x="209"/>
        <item x="854"/>
        <item x="1303"/>
        <item x="6344"/>
        <item x="7349"/>
        <item x="5336"/>
        <item x="5170"/>
        <item x="4157"/>
        <item x="3946"/>
        <item x="1948"/>
        <item x="12"/>
        <item x="6815"/>
        <item x="92"/>
        <item x="347"/>
        <item x="676"/>
        <item x="7358"/>
        <item x="4772"/>
        <item x="2297"/>
        <item x="194"/>
        <item x="5134"/>
        <item x="1661"/>
        <item x="2670"/>
        <item x="966"/>
        <item x="6916"/>
        <item x="3252"/>
        <item x="1492"/>
        <item x="5410"/>
        <item x="2591"/>
        <item x="1038"/>
        <item x="1649"/>
        <item x="5580"/>
        <item x="6439"/>
        <item x="3169"/>
        <item x="2076"/>
        <item x="6010"/>
        <item x="5006"/>
        <item x="1633"/>
        <item x="856"/>
        <item x="1628"/>
        <item x="1180"/>
        <item x="4597"/>
        <item x="5266"/>
        <item x="4358"/>
        <item x="6803"/>
        <item x="2552"/>
        <item x="2834"/>
        <item x="3246"/>
        <item x="4633"/>
        <item x="4549"/>
        <item x="5089"/>
        <item x="1110"/>
        <item x="5543"/>
        <item x="169"/>
        <item x="2564"/>
        <item x="3023"/>
        <item x="1218"/>
        <item x="6155"/>
        <item x="7"/>
        <item x="117"/>
        <item x="3062"/>
        <item x="817"/>
        <item x="390"/>
        <item x="665"/>
        <item x="1644"/>
        <item x="1869"/>
        <item x="7035"/>
        <item x="6583"/>
        <item x="1081"/>
        <item x="51"/>
        <item x="1165"/>
        <item x="5925"/>
        <item x="1219"/>
        <item x="1995"/>
        <item x="3649"/>
        <item x="1970"/>
        <item x="502"/>
        <item x="3259"/>
        <item x="3763"/>
        <item x="346"/>
        <item x="900"/>
        <item x="196"/>
        <item x="5364"/>
        <item x="2424"/>
        <item x="1425"/>
        <item x="1723"/>
        <item x="4160"/>
        <item x="1361"/>
        <item x="4089"/>
        <item x="1275"/>
        <item x="5298"/>
        <item x="2104"/>
        <item x="1880"/>
        <item x="605"/>
        <item x="479"/>
        <item x="5422"/>
        <item x="3001"/>
        <item x="3528"/>
        <item x="5731"/>
        <item x="1725"/>
        <item x="2214"/>
        <item x="5145"/>
        <item x="5251"/>
        <item x="200"/>
        <item x="2584"/>
        <item x="4056"/>
        <item x="1992"/>
        <item x="3277"/>
        <item x="126"/>
        <item x="1715"/>
        <item x="927"/>
        <item x="1684"/>
        <item x="3708"/>
        <item x="2472"/>
        <item x="6174"/>
        <item x="5683"/>
        <item x="4108"/>
        <item x="6785"/>
        <item x="5384"/>
        <item x="5289"/>
        <item x="4617"/>
        <item x="571"/>
        <item x="987"/>
        <item x="4254"/>
        <item x="1107"/>
        <item x="2156"/>
        <item x="819"/>
        <item x="2585"/>
        <item x="188"/>
        <item x="25"/>
        <item x="150"/>
        <item x="1229"/>
        <item x="766"/>
        <item x="1961"/>
        <item x="31"/>
        <item x="4498"/>
        <item x="1072"/>
        <item x="2061"/>
        <item x="4453"/>
        <item x="7069"/>
        <item x="1937"/>
        <item x="5194"/>
        <item x="1234"/>
        <item x="637"/>
        <item x="7304"/>
        <item x="5641"/>
        <item x="1208"/>
        <item x="769"/>
        <item x="3443"/>
        <item x="4903"/>
        <item x="5744"/>
        <item x="2812"/>
        <item x="2597"/>
        <item x="2109"/>
        <item x="779"/>
        <item x="3831"/>
        <item x="4949"/>
        <item x="3579"/>
        <item x="6809"/>
        <item x="3559"/>
        <item x="6840"/>
        <item x="897"/>
        <item x="4404"/>
        <item x="628"/>
        <item x="3935"/>
        <item x="7316"/>
        <item x="7067"/>
        <item x="3722"/>
        <item x="2520"/>
        <item x="720"/>
        <item x="1204"/>
        <item x="5741"/>
        <item x="4125"/>
        <item x="2458"/>
        <item x="790"/>
        <item x="4696"/>
        <item x="3856"/>
        <item x="557"/>
        <item x="5566"/>
        <item x="6147"/>
        <item x="5188"/>
        <item x="3086"/>
        <item x="489"/>
        <item x="3993"/>
        <item x="4610"/>
        <item x="1260"/>
        <item x="7191"/>
        <item x="6033"/>
        <item x="3682"/>
        <item x="5792"/>
        <item x="2366"/>
        <item x="1362"/>
        <item x="755"/>
        <item x="7098"/>
        <item x="5890"/>
        <item x="5993"/>
        <item x="5125"/>
        <item x="5321"/>
        <item x="6229"/>
        <item x="103"/>
        <item x="979"/>
        <item x="1856"/>
        <item x="6600"/>
        <item x="4026"/>
        <item x="5076"/>
        <item x="3684"/>
        <item x="1533"/>
        <item x="6634"/>
        <item x="5615"/>
        <item x="3619"/>
        <item x="2473"/>
        <item x="5065"/>
        <item x="1521"/>
        <item x="5078"/>
        <item x="4674"/>
        <item x="522"/>
        <item x="7194"/>
        <item x="631"/>
        <item x="5650"/>
        <item x="5333"/>
        <item x="1796"/>
        <item x="4932"/>
        <item x="3735"/>
        <item x="4910"/>
        <item x="2092"/>
        <item x="5120"/>
        <item x="2169"/>
        <item x="4020"/>
        <item x="5549"/>
        <item x="4403"/>
        <item x="4981"/>
        <item x="5939"/>
        <item x="6697"/>
        <item x="2754"/>
        <item x="76"/>
        <item x="1328"/>
        <item x="1189"/>
        <item x="3677"/>
        <item x="3323"/>
        <item x="1307"/>
        <item x="1958"/>
        <item x="1711"/>
        <item x="485"/>
        <item x="1071"/>
        <item x="392"/>
        <item x="1712"/>
        <item x="815"/>
        <item x="5214"/>
        <item x="4713"/>
        <item x="1997"/>
        <item x="515"/>
        <item x="152"/>
        <item x="2764"/>
        <item x="384"/>
        <item x="222"/>
        <item x="2456"/>
        <item x="6572"/>
        <item x="1884"/>
        <item x="6161"/>
        <item x="6337"/>
        <item x="6729"/>
        <item x="3569"/>
        <item x="3867"/>
        <item x="2004"/>
        <item x="5210"/>
        <item x="3321"/>
        <item x="6931"/>
        <item x="5733"/>
        <item x="6304"/>
        <item x="5932"/>
        <item x="5734"/>
        <item x="5118"/>
        <item x="6769"/>
        <item x="2238"/>
        <item x="338"/>
        <item x="1227"/>
        <item x="1484"/>
        <item x="2611"/>
        <item x="961"/>
        <item x="1467"/>
        <item x="3998"/>
        <item x="3623"/>
        <item x="75"/>
        <item x="2669"/>
        <item x="5546"/>
        <item x="2267"/>
        <item x="1826"/>
        <item x="1048"/>
        <item x="1656"/>
        <item x="2321"/>
        <item x="6056"/>
        <item x="1590"/>
        <item x="4571"/>
        <item x="467"/>
        <item x="6792"/>
        <item x="5985"/>
        <item x="3894"/>
        <item x="6637"/>
        <item x="1910"/>
        <item x="1422"/>
        <item x="3097"/>
        <item x="5277"/>
        <item x="5858"/>
        <item x="4783"/>
        <item x="206"/>
        <item x="636"/>
        <item x="1642"/>
        <item x="1819"/>
        <item x="5116"/>
        <item x="6672"/>
        <item x="5204"/>
        <item x="4695"/>
        <item x="4087"/>
        <item x="163"/>
        <item x="6983"/>
        <item x="3564"/>
        <item x="4726"/>
        <item x="474"/>
        <item x="411"/>
        <item x="2825"/>
        <item x="7369"/>
        <item x="6257"/>
        <item x="2360"/>
        <item x="3636"/>
        <item x="1589"/>
        <item x="2210"/>
        <item x="3074"/>
        <item x="3254"/>
        <item x="1571"/>
        <item x="2253"/>
        <item x="6578"/>
        <item x="1604"/>
        <item x="1813"/>
        <item x="3576"/>
        <item x="3106"/>
        <item x="2799"/>
        <item x="6948"/>
        <item x="970"/>
        <item x="3275"/>
        <item x="1059"/>
        <item x="5717"/>
        <item x="2202"/>
        <item x="2388"/>
        <item x="6045"/>
        <item x="1563"/>
        <item x="2284"/>
        <item x="4252"/>
        <item x="3632"/>
        <item x="6837"/>
        <item x="3646"/>
        <item x="437"/>
        <item x="2666"/>
        <item x="4619"/>
        <item x="2690"/>
        <item x="1946"/>
        <item x="6552"/>
        <item x="3327"/>
        <item x="7416"/>
        <item x="566"/>
        <item x="3403"/>
        <item x="4233"/>
        <item x="750"/>
        <item x="6182"/>
        <item x="435"/>
        <item x="1378"/>
        <item x="862"/>
        <item x="1933"/>
        <item x="3209"/>
        <item x="3793"/>
        <item x="4962"/>
        <item x="3293"/>
        <item x="4122"/>
        <item x="1172"/>
        <item x="6015"/>
        <item x="759"/>
        <item x="843"/>
        <item x="4813"/>
        <item x="2607"/>
        <item x="151"/>
        <item x="4188"/>
        <item x="4097"/>
        <item x="2019"/>
        <item x="7371"/>
        <item x="6407"/>
        <item x="2650"/>
        <item x="2789"/>
        <item x="6162"/>
        <item x="5944"/>
        <item x="6059"/>
        <item x="7404"/>
        <item x="452"/>
        <item x="4340"/>
        <item x="1384"/>
        <item x="5834"/>
        <item x="1285"/>
        <item x="5551"/>
        <item x="7005"/>
        <item x="6497"/>
        <item x="6845"/>
        <item x="5786"/>
        <item x="671"/>
        <item x="2135"/>
        <item x="1334"/>
        <item x="6727"/>
        <item x="5121"/>
        <item x="5975"/>
        <item x="3817"/>
        <item x="4512"/>
        <item x="4546"/>
        <item x="3690"/>
        <item x="6156"/>
        <item x="3196"/>
        <item x="3881"/>
        <item x="3387"/>
        <item x="4414"/>
        <item x="4587"/>
        <item x="4777"/>
        <item x="4984"/>
        <item x="5192"/>
        <item x="5408"/>
        <item x="1476"/>
        <item x="3918"/>
        <item x="1522"/>
        <item x="624"/>
        <item x="153"/>
        <item x="335"/>
        <item x="3777"/>
        <item x="3600"/>
        <item x="3814"/>
        <item x="4186"/>
        <item x="4775"/>
        <item x="6173"/>
        <item x="7299"/>
        <item x="1569"/>
        <item x="2038"/>
        <item x="2221"/>
        <item x="3000"/>
        <item x="1302"/>
        <item x="4210"/>
        <item x="2106"/>
        <item x="2020"/>
        <item x="3988"/>
        <item x="4390"/>
        <item x="4855"/>
        <item x="3967"/>
        <item x="5622"/>
        <item x="6603"/>
        <item x="136"/>
        <item x="3021"/>
        <item x="3616"/>
        <item x="5788"/>
        <item x="2745"/>
        <item x="443"/>
        <item x="1246"/>
        <item x="2618"/>
        <item x="1442"/>
        <item x="4206"/>
        <item x="7124"/>
        <item x="2335"/>
        <item x="5791"/>
        <item x="7126"/>
        <item x="1541"/>
        <item x="4258"/>
        <item x="745"/>
        <item x="6580"/>
        <item x="4163"/>
        <item x="4423"/>
        <item x="5613"/>
        <item x="4120"/>
        <item x="2909"/>
        <item x="4886"/>
        <item x="1458"/>
        <item x="3858"/>
        <item x="1543"/>
        <item x="4478"/>
        <item x="6037"/>
        <item x="15"/>
        <item x="3065"/>
        <item x="6584"/>
        <item x="6369"/>
        <item x="5242"/>
        <item x="2749"/>
        <item x="2633"/>
        <item x="3305"/>
        <item x="4933"/>
        <item x="6438"/>
        <item x="3836"/>
        <item x="4662"/>
        <item x="60"/>
        <item x="2532"/>
        <item x="5517"/>
        <item x="4096"/>
        <item x="3953"/>
        <item x="2849"/>
        <item x="680"/>
        <item x="5176"/>
        <item x="6008"/>
        <item x="3032"/>
        <item x="6345"/>
        <item x="4914"/>
        <item x="5123"/>
        <item x="3928"/>
        <item x="5149"/>
        <item x="5552"/>
        <item x="1888"/>
        <item x="5284"/>
        <item x="4159"/>
        <item x="6342"/>
        <item x="1472"/>
        <item x="3730"/>
        <item x="2853"/>
        <item x="4353"/>
        <item x="3725"/>
        <item x="2189"/>
        <item x="2277"/>
        <item x="1959"/>
        <item x="3629"/>
        <item x="1343"/>
        <item x="1324"/>
        <item x="2014"/>
        <item x="3203"/>
        <item x="4394"/>
        <item x="2575"/>
        <item x="3815"/>
        <item x="5851"/>
        <item x="4227"/>
        <item x="3633"/>
        <item x="983"/>
        <item x="3859"/>
        <item x="5823"/>
        <item x="4372"/>
        <item x="107"/>
        <item x="1911"/>
        <item x="4333"/>
        <item x="4471"/>
        <item x="7268"/>
        <item x="4543"/>
        <item x="7411"/>
        <item x="1500"/>
        <item x="572"/>
        <item x="5135"/>
        <item x="5344"/>
        <item x="5732"/>
        <item x="3428"/>
        <item x="6433"/>
        <item x="933"/>
        <item x="1298"/>
        <item x="1508"/>
        <item x="5621"/>
        <item x="3126"/>
        <item x="4841"/>
        <item x="2930"/>
        <item x="2977"/>
        <item x="6752"/>
        <item x="2855"/>
        <item x="2057"/>
        <item x="1537"/>
        <item x="1495"/>
        <item x="5064"/>
        <item x="271"/>
        <item x="1267"/>
        <item x="4998"/>
        <item x="7127"/>
        <item x="855"/>
        <item x="1273"/>
        <item x="2344"/>
        <item x="6265"/>
        <item x="1759"/>
        <item x="4913"/>
        <item x="5270"/>
        <item x="5132"/>
        <item x="1952"/>
        <item x="3378"/>
        <item x="1963"/>
        <item x="2688"/>
        <item x="4028"/>
        <item x="3785"/>
        <item x="4364"/>
        <item x="5534"/>
        <item x="4947"/>
        <item x="5236"/>
        <item x="5550"/>
        <item x="1094"/>
        <item x="1699"/>
        <item x="6546"/>
        <item x="7123"/>
        <item x="973"/>
        <item x="6181"/>
        <item x="1689"/>
        <item x="2098"/>
        <item x="4411"/>
        <item x="1210"/>
        <item x="6069"/>
        <item x="3980"/>
        <item x="6790"/>
        <item x="191"/>
        <item x="2559"/>
        <item x="4808"/>
        <item x="5989"/>
        <item x="5854"/>
        <item x="599"/>
        <item x="1086"/>
        <item x="267"/>
        <item x="2409"/>
        <item x="345"/>
        <item x="723"/>
        <item x="5940"/>
        <item x="661"/>
        <item x="3290"/>
        <item x="2211"/>
        <item x="3543"/>
        <item x="4585"/>
        <item x="6387"/>
        <item x="5496"/>
        <item x="4232"/>
        <item x="1568"/>
        <item x="6808"/>
        <item x="2053"/>
        <item x="2097"/>
        <item x="5976"/>
        <item x="6560"/>
        <item x="2533"/>
        <item x="2028"/>
        <item x="2251"/>
        <item x="2599"/>
        <item x="1209"/>
        <item x="6535"/>
        <item x="3218"/>
        <item x="2341"/>
        <item x="236"/>
        <item x="282"/>
        <item x="3379"/>
        <item x="510"/>
        <item x="4929"/>
        <item x="1733"/>
        <item x="1488"/>
        <item x="4922"/>
        <item x="984"/>
        <item x="4444"/>
        <item x="4620"/>
        <item x="5911"/>
        <item x="5606"/>
        <item x="7083"/>
        <item x="1804"/>
        <item x="4130"/>
        <item x="1216"/>
        <item x="7232"/>
        <item x="1607"/>
        <item x="465"/>
        <item x="3375"/>
        <item x="2600"/>
        <item x="363"/>
        <item x="2820"/>
        <item x="5905"/>
        <item x="6639"/>
        <item x="1834"/>
        <item x="6963"/>
        <item x="2225"/>
        <item x="4513"/>
        <item x="2067"/>
        <item x="3412"/>
        <item x="7140"/>
        <item x="3310"/>
        <item x="2877"/>
        <item x="4898"/>
        <item x="2237"/>
        <item x="6648"/>
        <item x="1802"/>
        <item x="5151"/>
        <item x="3336"/>
        <item x="3245"/>
        <item x="3686"/>
        <item x="7090"/>
        <item x="5133"/>
        <item x="3151"/>
        <item x="2727"/>
        <item x="3330"/>
        <item x="9"/>
        <item x="423"/>
        <item x="4840"/>
        <item x="830"/>
        <item x="6904"/>
        <item x="5671"/>
        <item x="3229"/>
        <item x="4836"/>
        <item x="3640"/>
        <item x="6939"/>
        <item x="2041"/>
        <item x="2294"/>
        <item x="6185"/>
        <item x="3650"/>
        <item x="4015"/>
        <item x="3482"/>
        <item x="5926"/>
        <item x="6776"/>
        <item x="6170"/>
        <item x="2316"/>
        <item x="1864"/>
        <item x="994"/>
        <item x="4080"/>
        <item x="3299"/>
        <item x="7075"/>
        <item x="1415"/>
        <item x="230"/>
        <item x="1099"/>
        <item x="3862"/>
        <item x="1123"/>
        <item x="4545"/>
        <item x="5812"/>
        <item x="2651"/>
        <item x="409"/>
        <item x="922"/>
        <item x="4178"/>
        <item x="5656"/>
        <item x="61"/>
        <item x="2231"/>
        <item x="2266"/>
        <item x="6465"/>
        <item x="5099"/>
        <item x="6623"/>
        <item x="4638"/>
        <item x="2367"/>
        <item x="7395"/>
        <item x="6444"/>
        <item x="7037"/>
        <item x="3772"/>
        <item x="621"/>
        <item x="7420"/>
        <item x="4165"/>
        <item x="225"/>
        <item x="3753"/>
        <item x="4115"/>
        <item x="5454"/>
        <item x="7169"/>
        <item x="3059"/>
        <item x="869"/>
        <item x="4499"/>
        <item x="5821"/>
        <item x="3943"/>
        <item x="5904"/>
        <item x="3380"/>
        <item x="5773"/>
        <item x="2190"/>
        <item x="3441"/>
        <item x="6670"/>
        <item x="130"/>
        <item x="4937"/>
        <item x="6543"/>
        <item x="3620"/>
        <item x="2817"/>
        <item x="1062"/>
        <item x="916"/>
        <item x="1714"/>
        <item x="383"/>
        <item x="4448"/>
        <item x="2583"/>
        <item x="4518"/>
        <item x="3042"/>
        <item x="5878"/>
        <item x="2639"/>
        <item x="3287"/>
        <item x="6487"/>
        <item x="2417"/>
        <item x="3024"/>
        <item x="5203"/>
        <item x="1564"/>
        <item x="1411"/>
        <item x="3260"/>
        <item x="186"/>
        <item x="3073"/>
        <item x="4132"/>
        <item x="3976"/>
        <item x="4366"/>
        <item x="4946"/>
        <item x="7250"/>
        <item x="6870"/>
        <item x="7076"/>
        <item x="644"/>
        <item x="4009"/>
        <item x="3791"/>
        <item x="480"/>
        <item x="5455"/>
        <item x="6701"/>
        <item x="320"/>
        <item x="2147"/>
        <item x="2362"/>
        <item x="6539"/>
        <item x="5481"/>
        <item x="3385"/>
        <item x="6478"/>
        <item x="354"/>
        <item x="6009"/>
        <item x="4314"/>
        <item x="4156"/>
        <item x="6509"/>
        <item x="3812"/>
        <item x="2867"/>
        <item x="3809"/>
        <item x="4011"/>
        <item x="4189"/>
        <item x="5797"/>
        <item x="2558"/>
        <item x="1222"/>
        <item x="658"/>
        <item x="6374"/>
        <item x="5712"/>
        <item x="1043"/>
        <item x="2405"/>
        <item x="7161"/>
        <item x="1304"/>
        <item x="849"/>
        <item x="6055"/>
        <item x="1745"/>
        <item x="415"/>
        <item x="3127"/>
        <item x="5349"/>
        <item x="6693"/>
        <item x="207"/>
        <item x="478"/>
        <item x="6109"/>
        <item x="838"/>
        <item x="1455"/>
        <item x="1837"/>
        <item x="2826"/>
        <item x="2432"/>
        <item x="3228"/>
        <item x="4036"/>
        <item x="3393"/>
        <item x="3977"/>
        <item x="4559"/>
        <item x="7252"/>
        <item x="0"/>
        <item x="327"/>
        <item x="6482"/>
        <item x="6866"/>
        <item x="5220"/>
        <item x="776"/>
        <item x="4986"/>
        <item x="58"/>
        <item x="2425"/>
        <item x="6088"/>
        <item x="497"/>
        <item x="6256"/>
        <item x="3038"/>
        <item x="4393"/>
        <item x="4930"/>
        <item x="3733"/>
        <item x="1781"/>
        <item x="5398"/>
        <item x="4711"/>
        <item x="4868"/>
        <item x="2122"/>
        <item x="336"/>
        <item x="1548"/>
        <item x="2946"/>
        <item x="1339"/>
        <item x="4625"/>
        <item x="3159"/>
        <item x="1211"/>
        <item x="1443"/>
        <item x="1687"/>
        <item x="5190"/>
        <item x="4800"/>
        <item x="5185"/>
        <item x="6359"/>
        <item x="5956"/>
        <item x="1585"/>
        <item x="3220"/>
        <item x="2007"/>
        <item x="6581"/>
        <item x="746"/>
        <item x="4865"/>
        <item x="3437"/>
        <item x="6383"/>
        <item x="3178"/>
        <item x="3371"/>
        <item x="289"/>
        <item x="387"/>
        <item x="4"/>
        <item x="3486"/>
        <item x="6231"/>
        <item x="6026"/>
        <item x="5016"/>
        <item x="5667"/>
        <item x="1922"/>
        <item x="2046"/>
        <item x="5296"/>
        <item x="6714"/>
        <item x="7376"/>
        <item x="4873"/>
        <item x="1389"/>
        <item x="3956"/>
        <item x="2203"/>
        <item x="6514"/>
        <item x="2082"/>
        <item x="1224"/>
        <item x="2729"/>
        <item x="453"/>
        <item x="6608"/>
        <item x="5303"/>
        <item x="3370"/>
        <item x="4844"/>
        <item x="601"/>
        <item x="1693"/>
        <item x="5859"/>
        <item x="2439"/>
        <item x="5480"/>
        <item x="5221"/>
        <item x="1191"/>
        <item x="1792"/>
        <item x="559"/>
        <item x="2118"/>
        <item x="1929"/>
        <item x="3365"/>
        <item x="2279"/>
        <item x="94"/>
        <item x="2832"/>
        <item x="394"/>
        <item x="6996"/>
        <item x="449"/>
        <item x="3404"/>
        <item x="4003"/>
        <item x="7331"/>
        <item x="6079"/>
        <item x="4240"/>
        <item x="178"/>
        <item x="7387"/>
        <item x="5689"/>
        <item x="1934"/>
        <item x="2983"/>
        <item x="6984"/>
        <item x="812"/>
        <item x="5793"/>
        <item x="690"/>
        <item x="334"/>
        <item x="6396"/>
        <item x="3902"/>
        <item x="2298"/>
        <item x="3158"/>
        <item x="6679"/>
        <item x="6703"/>
        <item x="1027"/>
        <item x="7246"/>
        <item x="3893"/>
        <item x="297"/>
        <item x="7243"/>
        <item x="3493"/>
        <item x="669"/>
        <item x="1063"/>
        <item x="4534"/>
        <item x="5467"/>
        <item x="6635"/>
        <item x="7345"/>
        <item x="1360"/>
        <item x="3529"/>
        <item x="5291"/>
        <item x="5709"/>
        <item x="7339"/>
        <item x="5743"/>
        <item x="7053"/>
        <item x="2289"/>
        <item x="3888"/>
        <item x="7156"/>
        <item x="4515"/>
        <item x="4974"/>
        <item x="2103"/>
        <item x="4725"/>
        <item x="7164"/>
        <item x="538"/>
        <item x="5216"/>
        <item x="2"/>
        <item x="340"/>
        <item x="1105"/>
        <item x="4759"/>
        <item x="3714"/>
        <item x="3472"/>
        <item x="2350"/>
        <item x="5334"/>
        <item x="4979"/>
        <item x="1138"/>
        <item x="5380"/>
        <item x="5327"/>
        <item x="5516"/>
        <item x="2969"/>
        <item x="2534"/>
        <item x="1097"/>
        <item x="7198"/>
        <item x="2407"/>
        <item x="4536"/>
        <item x="4978"/>
        <item x="3541"/>
        <item x="741"/>
        <item x="4000"/>
        <item x="3284"/>
        <item x="902"/>
        <item x="3846"/>
        <item x="4140"/>
        <item x="7054"/>
        <item x="1596"/>
        <item x="4153"/>
        <item x="3173"/>
        <item x="4068"/>
        <item x="2595"/>
        <item x="2347"/>
        <item x="567"/>
        <item x="2948"/>
        <item x="6833"/>
        <item x="1897"/>
        <item x="3130"/>
        <item x="1329"/>
        <item x="2087"/>
        <item x="7402"/>
        <item x="3811"/>
        <item x="5093"/>
        <item x="813"/>
        <item x="4334"/>
        <item x="4147"/>
        <item x="5310"/>
        <item x="4613"/>
        <item x="6955"/>
        <item x="7008"/>
        <item x="439"/>
        <item x="4431"/>
        <item x="1424"/>
        <item x="7120"/>
        <item x="963"/>
        <item x="826"/>
        <item x="7056"/>
        <item x="5864"/>
        <item x="5877"/>
        <item x="4831"/>
        <item x="144"/>
        <item x="5870"/>
        <item x="5164"/>
        <item x="5927"/>
        <item x="6316"/>
        <item x="5597"/>
        <item x="1696"/>
        <item x="4439"/>
        <item x="6054"/>
        <item x="6626"/>
        <item x="2003"/>
        <item x="4828"/>
        <item x="2687"/>
        <item x="1705"/>
        <item x="2712"/>
        <item x="1372"/>
        <item x="4038"/>
        <item x="2717"/>
        <item x="4780"/>
        <item x="5662"/>
        <item x="6353"/>
        <item x="808"/>
        <item x="6653"/>
        <item x="5537"/>
        <item x="1452"/>
        <item x="545"/>
        <item x="2753"/>
        <item x="5527"/>
        <item x="1519"/>
        <item x="3965"/>
        <item x="1417"/>
        <item x="106"/>
        <item x="3397"/>
        <item x="105"/>
        <item x="3191"/>
        <item x="3282"/>
        <item x="3652"/>
        <item x="4242"/>
        <item x="3503"/>
        <item x="500"/>
        <item x="3525"/>
        <item x="4450"/>
        <item x="4229"/>
        <item x="5921"/>
        <item x="6511"/>
        <item x="4167"/>
        <item x="1625"/>
        <item x="660"/>
        <item x="1128"/>
        <item x="1634"/>
        <item x="1842"/>
        <item x="2259"/>
        <item x="6702"/>
        <item x="5119"/>
        <item x="4863"/>
        <item x="296"/>
        <item x="4897"/>
        <item x="408"/>
        <item x="7419"/>
        <item x="1257"/>
        <item x="2500"/>
        <item x="1824"/>
        <item x="4174"/>
        <item x="6498"/>
        <item x="5352"/>
        <item x="7272"/>
        <item x="328"/>
        <item x="3490"/>
        <item x="1018"/>
        <item x="444"/>
        <item x="6434"/>
        <item x="2091"/>
        <item x="277"/>
        <item x="6192"/>
        <item x="2602"/>
        <item x="5897"/>
        <item x="3962"/>
        <item x="1773"/>
        <item x="4664"/>
        <item x="6062"/>
        <item x="6382"/>
        <item x="3093"/>
        <item x="2217"/>
        <item x="2858"/>
        <item x="744"/>
        <item x="962"/>
        <item x="5986"/>
        <item x="3448"/>
        <item x="7137"/>
        <item x="6589"/>
        <item x="4581"/>
        <item x="6738"/>
        <item x="3635"/>
        <item x="6094"/>
        <item x="1445"/>
        <item x="1263"/>
        <item x="6722"/>
        <item x="1265"/>
        <item x="3283"/>
        <item x="1830"/>
        <item x="2794"/>
        <item x="2001"/>
        <item x="5781"/>
        <item x="1336"/>
        <item x="569"/>
        <item x="3510"/>
        <item x="1683"/>
        <item x="2280"/>
        <item x="801"/>
        <item x="906"/>
        <item x="527"/>
        <item x="4126"/>
        <item x="2521"/>
        <item x="3679"/>
        <item x="4435"/>
        <item x="5737"/>
        <item x="3958"/>
        <item x="7363"/>
        <item x="6553"/>
        <item x="2270"/>
        <item x="2477"/>
        <item x="4477"/>
        <item x="1164"/>
        <item x="172"/>
        <item x="2733"/>
        <item x="5916"/>
        <item x="6299"/>
        <item x="5604"/>
        <item x="2641"/>
        <item x="4602"/>
        <item x="6034"/>
        <item x="6691"/>
        <item x="7289"/>
        <item x="3832"/>
        <item x="3939"/>
        <item x="5525"/>
        <item x="4843"/>
        <item x="3090"/>
        <item x="6039"/>
        <item x="2907"/>
        <item x="5889"/>
        <item x="7328"/>
        <item x="7381"/>
        <item x="3671"/>
        <item x="5779"/>
        <item x="5090"/>
        <item x="1014"/>
        <item x="3176"/>
        <item x="2911"/>
        <item x="4901"/>
        <item x="3492"/>
        <item x="5568"/>
        <item x="3273"/>
        <item x="795"/>
        <item x="62"/>
        <item x="5275"/>
        <item x="6424"/>
        <item x="2095"/>
        <item x="5138"/>
        <item x="2725"/>
        <item x="3462"/>
        <item x="5599"/>
        <item x="6855"/>
        <item x="4737"/>
        <item x="4066"/>
        <item x="5222"/>
        <item x="4271"/>
        <item x="1207"/>
        <item x="2768"/>
        <item x="6072"/>
        <item x="627"/>
        <item x="3618"/>
        <item x="7375"/>
        <item x="596"/>
        <item x="1423"/>
        <item x="276"/>
        <item x="256"/>
        <item x="3112"/>
        <item x="2000"/>
        <item x="5865"/>
        <item x="1116"/>
        <item x="6966"/>
        <item x="3957"/>
        <item x="1098"/>
        <item x="6813"/>
        <item x="1093"/>
        <item x="4834"/>
        <item x="5776"/>
        <item x="2192"/>
        <item x="210"/>
        <item x="3467"/>
        <item x="7357"/>
        <item x="6389"/>
        <item x="926"/>
        <item x="4336"/>
        <item x="6215"/>
        <item x="2250"/>
        <item x="197"/>
        <item x="6712"/>
        <item x="1363"/>
        <item x="4524"/>
        <item x="341"/>
        <item x="895"/>
        <item x="2695"/>
        <item x="3267"/>
        <item x="3251"/>
        <item x="1621"/>
        <item x="6525"/>
        <item x="6942"/>
        <item x="1178"/>
        <item x="6194"/>
        <item x="5863"/>
        <item x="2818"/>
        <item x="674"/>
        <item x="4847"/>
        <item x="396"/>
        <item x="6669"/>
        <item x="3406"/>
        <item x="5358"/>
        <item x="4274"/>
        <item x="6217"/>
        <item x="1335"/>
        <item x="1598"/>
        <item x="10"/>
        <item x="1"/>
        <item x="2022"/>
        <item x="3418"/>
        <item x="1710"/>
        <item x="33"/>
        <item x="5571"/>
        <item x="7011"/>
        <item x="6355"/>
        <item x="6175"/>
        <item x="6986"/>
        <item x="3587"/>
        <item x="5484"/>
        <item x="286"/>
        <item x="3085"/>
        <item x="6881"/>
        <item x="619"/>
        <item x="555"/>
        <item x="5577"/>
        <item x="3992"/>
        <item x="5936"/>
        <item x="4378"/>
        <item x="4953"/>
        <item x="5446"/>
        <item x="3094"/>
        <item x="6756"/>
        <item x="1023"/>
        <item x="5254"/>
        <item x="6561"/>
        <item x="931"/>
        <item x="1807"/>
        <item x="2654"/>
        <item x="6087"/>
        <item x="5021"/>
        <item x="7277"/>
        <item x="648"/>
        <item x="4769"/>
        <item x="4931"/>
        <item x="774"/>
        <item x="2627"/>
        <item x="6053"/>
        <item x="3746"/>
        <item x="6655"/>
        <item x="591"/>
        <item x="5308"/>
        <item x="4603"/>
        <item x="6782"/>
        <item x="2720"/>
        <item x="5124"/>
        <item x="4357"/>
        <item x="2594"/>
        <item x="4971"/>
        <item x="608"/>
        <item x="1457"/>
        <item x="5307"/>
        <item x="1919"/>
        <item x="4419"/>
        <item x="6964"/>
        <item x="5810"/>
        <item x="2833"/>
        <item x="6179"/>
        <item x="7427"/>
        <item x="5967"/>
        <item x="95"/>
        <item x="6285"/>
        <item x="672"/>
        <item x="3164"/>
        <item x="4209"/>
        <item x="7230"/>
        <item x="4672"/>
        <item x="3359"/>
        <item x="3631"/>
        <item x="2400"/>
        <item x="3955"/>
        <item x="305"/>
        <item x="2881"/>
        <item x="5806"/>
        <item x="2531"/>
        <item x="1134"/>
        <item x="1418"/>
        <item x="6794"/>
        <item x="4427"/>
        <item x="5148"/>
        <item x="4560"/>
        <item x="5541"/>
        <item x="4408"/>
        <item x="4743"/>
        <item x="3438"/>
        <item x="6957"/>
        <item x="2772"/>
        <item x="988"/>
        <item x="2433"/>
        <item x="7238"/>
        <item x="6027"/>
        <item x="6042"/>
        <item x="5487"/>
        <item x="848"/>
        <item x="3555"/>
        <item x="639"/>
        <item x="5094"/>
        <item x="1801"/>
        <item x="1900"/>
        <item x="7103"/>
        <item x="4325"/>
        <item x="5673"/>
        <item x="584"/>
        <item x="6024"/>
        <item x="54"/>
        <item x="5104"/>
        <item x="6277"/>
        <item x="6118"/>
        <item x="6696"/>
        <item x="5651"/>
        <item x="4623"/>
        <item x="3698"/>
        <item x="1530"/>
        <item x="4309"/>
        <item x="4236"/>
        <item x="3478"/>
        <item x="504"/>
        <item x="1321"/>
        <item x="6178"/>
        <item x="4032"/>
        <item x="5084"/>
        <item x="4101"/>
        <item x="4861"/>
        <item x="2480"/>
        <item x="2876"/>
        <item x="5617"/>
        <item x="3653"/>
        <item x="4072"/>
        <item x="6106"/>
        <item x="2784"/>
        <item x="2444"/>
        <item x="2897"/>
        <item x="2937"/>
        <item x="2308"/>
        <item x="2048"/>
        <item x="2766"/>
        <item x="5153"/>
        <item x="1175"/>
        <item x="7293"/>
        <item x="3896"/>
        <item x="2073"/>
        <item x="4751"/>
        <item x="5499"/>
        <item x="6554"/>
        <item x="5051"/>
        <item x="218"/>
        <item x="2322"/>
        <item x="5139"/>
        <item x="5912"/>
        <item x="6924"/>
        <item x="5813"/>
        <item x="7148"/>
        <item x="4369"/>
        <item x="2689"/>
        <item x="5162"/>
        <item x="2968"/>
        <item x="1148"/>
        <item x="7352"/>
        <item x="1259"/>
        <item x="360"/>
        <item x="7215"/>
        <item x="6971"/>
        <item x="5625"/>
        <item x="990"/>
        <item x="5881"/>
        <item x="3923"/>
        <item x="3475"/>
        <item x="894"/>
        <item x="4764"/>
        <item x="5758"/>
        <item x="4642"/>
        <item x="146"/>
        <item x="5968"/>
        <item x="4762"/>
        <item x="3027"/>
        <item x="3933"/>
        <item x="5868"/>
        <item x="3028"/>
        <item x="4687"/>
        <item x="6645"/>
        <item x="5949"/>
        <item x="5811"/>
        <item x="5510"/>
        <item x="6965"/>
        <item x="3710"/>
        <item x="2054"/>
        <item x="6504"/>
        <item x="5909"/>
        <item x="7355"/>
        <item x="5083"/>
        <item x="4303"/>
        <item x="1861"/>
        <item x="822"/>
        <item x="2796"/>
        <item x="4525"/>
        <item x="1867"/>
        <item x="6264"/>
        <item x="1964"/>
        <item x="1468"/>
        <item x="4281"/>
        <item x="426"/>
        <item x="6593"/>
        <item x="6411"/>
        <item x="5245"/>
        <item x="6568"/>
        <item x="6473"/>
        <item x="4599"/>
        <item x="5830"/>
        <item x="6258"/>
        <item x="3060"/>
        <item x="5312"/>
        <item x="6801"/>
        <item x="2011"/>
        <item x="7417"/>
        <item x="670"/>
        <item x="6902"/>
        <item x="4107"/>
        <item x="3614"/>
        <item x="3515"/>
        <item x="6641"/>
        <item x="7045"/>
        <item x="2816"/>
        <item x="2718"/>
        <item x="258"/>
        <item x="6331"/>
        <item x="7092"/>
        <item x="322"/>
        <item x="2914"/>
        <item x="182"/>
        <item x="540"/>
        <item x="6847"/>
        <item x="4588"/>
        <item x="1662"/>
        <item x="5554"/>
        <item x="5931"/>
        <item x="6326"/>
        <item x="3912"/>
        <item x="1619"/>
        <item x="5299"/>
        <item x="4942"/>
        <item x="5703"/>
        <item x="5225"/>
        <item x="1493"/>
        <item x="3255"/>
        <item x="707"/>
        <item x="4919"/>
        <item x="6172"/>
        <item x="3622"/>
        <item x="4614"/>
        <item x="5258"/>
        <item x="2896"/>
        <item x="7344"/>
        <item x="7340"/>
        <item x="3800"/>
        <item x="4782"/>
        <item x="6867"/>
        <item x="6317"/>
        <item x="2561"/>
        <item x="7110"/>
        <item x="1794"/>
        <item x="57"/>
        <item x="3010"/>
        <item x="6238"/>
        <item x="5579"/>
        <item x="7394"/>
        <item x="4275"/>
        <item x="127"/>
        <item x="46"/>
        <item x="4531"/>
        <item x="5366"/>
        <item x="308"/>
        <item x="6765"/>
        <item x="2222"/>
        <item x="1680"/>
        <item x="7099"/>
        <item x="6093"/>
        <item x="2819"/>
        <item x="1857"/>
        <item x="1924"/>
        <item x="5992"/>
        <item x="509"/>
        <item x="2418"/>
        <item x="3656"/>
        <item x="6987"/>
        <item x="2778"/>
        <item x="846"/>
        <item x="1463"/>
        <item x="29"/>
        <item x="4939"/>
        <item x="1782"/>
        <item x="5189"/>
        <item x="6915"/>
        <item x="6772"/>
        <item x="4406"/>
        <item x="6788"/>
        <item x="4892"/>
        <item x="4081"/>
        <item x="99"/>
        <item x="5424"/>
        <item x="1117"/>
        <item x="1799"/>
        <item x="96"/>
        <item x="116"/>
        <item x="1682"/>
        <item x="2864"/>
        <item x="886"/>
        <item x="695"/>
        <item x="2220"/>
        <item x="3011"/>
        <item x="2974"/>
        <item x="170"/>
        <item x="6569"/>
        <item x="6388"/>
        <item x="3041"/>
        <item x="4980"/>
        <item x="7337"/>
        <item x="1183"/>
        <item x="1823"/>
        <item x="1113"/>
        <item x="3361"/>
        <item x="3419"/>
        <item x="2463"/>
        <item x="2852"/>
        <item x="5612"/>
        <item x="6096"/>
        <item x="3669"/>
        <item x="3358"/>
        <item x="1407"/>
        <item x="820"/>
        <item x="7151"/>
        <item x="4470"/>
        <item x="6717"/>
        <item x="5430"/>
        <item x="5409"/>
        <item x="5386"/>
        <item x="5508"/>
        <item x="6368"/>
        <item x="6974"/>
        <item x="3886"/>
        <item x="1203"/>
        <item x="2890"/>
        <item x="1641"/>
        <item x="22"/>
        <item x="1534"/>
        <item x="3738"/>
        <item x="842"/>
        <item x="4955"/>
        <item x="413"/>
        <item x="7361"/>
        <item x="67"/>
        <item x="6501"/>
        <item x="810"/>
        <item x="4105"/>
        <item x="6450"/>
        <item x="1359"/>
        <item x="4809"/>
        <item x="2248"/>
        <item x="5241"/>
        <item x="5476"/>
        <item x="643"/>
        <item x="6332"/>
        <item x="6251"/>
        <item x="6177"/>
        <item x="6212"/>
        <item x="5060"/>
        <item x="6115"/>
        <item x="861"/>
        <item x="112"/>
        <item x="1255"/>
        <item x="4708"/>
        <item x="6694"/>
        <item x="2936"/>
        <item x="4700"/>
        <item x="6884"/>
        <item x="4363"/>
        <item x="5745"/>
        <item x="6230"/>
        <item x="3405"/>
        <item x="5802"/>
        <item x="3964"/>
        <item x="1719"/>
        <item x="7071"/>
        <item x="7412"/>
        <item x="4389"/>
        <item x="4823"/>
        <item x="5849"/>
        <item x="1702"/>
        <item x="6452"/>
        <item x="5998"/>
        <item x="7208"/>
        <item x="2162"/>
        <item x="6595"/>
        <item x="1806"/>
        <item x="184"/>
        <item x="2044"/>
        <item x="6775"/>
        <item x="1752"/>
        <item x="5346"/>
        <item x="5728"/>
        <item x="6114"/>
        <item x="5181"/>
        <item x="7158"/>
        <item x="1844"/>
        <item x="7152"/>
        <item x="6522"/>
        <item x="4193"/>
        <item x="3414"/>
        <item x="5402"/>
        <item x="1789"/>
        <item x="4552"/>
        <item x="4990"/>
        <item x="6131"/>
        <item x="772"/>
        <item x="5748"/>
        <item x="7015"/>
        <item x="1126"/>
        <item x="4825"/>
        <item x="5047"/>
        <item x="620"/>
        <item x="943"/>
        <item x="4604"/>
        <item x="1943"/>
        <item x="6910"/>
        <item x="5913"/>
        <item x="6292"/>
        <item x="6099"/>
        <item x="811"/>
        <item x="7378"/>
        <item x="4768"/>
        <item x="6846"/>
        <item x="59"/>
        <item x="6448"/>
        <item x="1579"/>
        <item x="3214"/>
        <item x="2774"/>
        <item x="4811"/>
        <item x="4047"/>
        <item x="1800"/>
        <item x="576"/>
        <item x="5324"/>
        <item x="4017"/>
        <item x="6962"/>
        <item x="5218"/>
        <item x="3740"/>
        <item x="5524"/>
        <item x="2342"/>
        <item x="3167"/>
        <item x="1215"/>
        <item x="266"/>
        <item x="7217"/>
        <item x="7101"/>
        <item x="5655"/>
        <item x="142"/>
        <item x="2567"/>
        <item x="5518"/>
        <item x="5908"/>
        <item x="4286"/>
        <item x="7231"/>
        <item x="2810"/>
        <item x="6356"/>
        <item x="420"/>
        <item x="5918"/>
        <item x="6100"/>
        <item x="6295"/>
        <item x="6490"/>
        <item x="6031"/>
        <item x="1636"/>
        <item x="2739"/>
        <item x="5892"/>
        <item x="5108"/>
        <item x="6718"/>
        <item x="3444"/>
        <item x="5235"/>
        <item x="7301"/>
        <item x="539"/>
        <item x="3122"/>
        <item x="6057"/>
        <item x="5804"/>
        <item x="4812"/>
        <item x="5412"/>
        <item x="6323"/>
        <item x="6245"/>
        <item x="4102"/>
        <item x="5946"/>
        <item x="3739"/>
        <item x="5794"/>
        <item x="6208"/>
        <item x="5158"/>
        <item x="128"/>
        <item x="4367"/>
        <item x="2769"/>
        <item x="2661"/>
        <item x="2010"/>
        <item x="6281"/>
        <item x="6799"/>
        <item x="5432"/>
        <item x="5331"/>
        <item x="2527"/>
        <item x="4280"/>
        <item x="2015"/>
        <item x="6824"/>
        <item x="3449"/>
        <item x="6515"/>
        <item x="5416"/>
        <item x="6166"/>
        <item x="4583"/>
        <item x="6422"/>
        <item x="5736"/>
        <item x="7326"/>
        <item x="5045"/>
        <item x="5448"/>
        <item x="5066"/>
        <item x="7425"/>
        <item x="6659"/>
        <item x="7393"/>
        <item x="3480"/>
        <item x="5784"/>
        <item x="49"/>
        <item x="2846"/>
        <item x="3776"/>
        <item x="4198"/>
        <item x="3026"/>
        <item x="4686"/>
        <item x="5110"/>
        <item x="1545"/>
        <item x="23"/>
        <item x="640"/>
        <item x="5493"/>
        <item x="739"/>
        <item x="2269"/>
        <item x="6361"/>
        <item x="2454"/>
        <item x="4192"/>
        <item x="2879"/>
        <item x="473"/>
        <item x="837"/>
        <item x="1462"/>
        <item x="434"/>
        <item x="6476"/>
        <item x="3627"/>
        <item x="7332"/>
        <item x="5637"/>
        <item x="5687"/>
        <item x="493"/>
        <item x="7003"/>
        <item x="1170"/>
        <item x="3509"/>
        <item x="87"/>
        <item x="309"/>
        <item x="5003"/>
        <item x="6268"/>
        <item x="5540"/>
        <item x="1388"/>
        <item x="7350"/>
        <item x="5017"/>
        <item x="1778"/>
        <item x="3719"/>
        <item x="6571"/>
        <item x="4430"/>
        <item x="1400"/>
        <item x="4799"/>
        <item x="1239"/>
        <item x="3377"/>
        <item x="5547"/>
        <item x="290"/>
        <item x="7374"/>
        <item x="1846"/>
        <item x="3880"/>
        <item x="3348"/>
        <item x="666"/>
        <item x="1056"/>
        <item x="5602"/>
        <item x="56"/>
        <item x="5427"/>
        <item x="4848"/>
        <item x="4894"/>
        <item x="5070"/>
        <item x="5063"/>
        <item x="7055"/>
        <item x="1790"/>
        <item x="2045"/>
        <item x="4173"/>
        <item x="2545"/>
        <item x="5592"/>
        <item x="6190"/>
        <item x="498"/>
        <item x="2791"/>
        <item x="1330"/>
        <item x="3188"/>
        <item x="284"/>
        <item x="6523"/>
        <item x="2066"/>
        <item x="6575"/>
        <item x="4195"/>
        <item x="7396"/>
        <item x="3279"/>
        <item x="3674"/>
        <item x="778"/>
        <item x="2516"/>
        <item x="6372"/>
        <item x="6690"/>
        <item x="156"/>
        <item x="4590"/>
        <item x="6890"/>
        <item x="6305"/>
        <item x="7282"/>
        <item x="6923"/>
        <item x="6988"/>
        <item x="1560"/>
        <item x="4509"/>
        <item x="4466"/>
        <item x="5109"/>
        <item x="4267"/>
        <item x="6784"/>
        <item x="7346"/>
        <item x="3550"/>
        <item x="5795"/>
        <item x="2413"/>
        <item x="561"/>
        <item x="7039"/>
        <item x="1435"/>
        <item x="6541"/>
        <item x="2442"/>
        <item x="3691"/>
        <item x="4820"/>
        <item x="1051"/>
        <item x="2200"/>
        <item x="4250"/>
        <item x="6604"/>
        <item x="3189"/>
        <item x="6423"/>
        <item x="6126"/>
        <item x="573"/>
        <item x="456"/>
        <item x="2216"/>
        <item x="2839"/>
        <item x="48"/>
        <item x="1753"/>
        <item x="6555"/>
        <item x="4578"/>
        <item x="882"/>
        <item x="5114"/>
        <item x="5929"/>
        <item x="3783"/>
        <item x="4168"/>
        <item x="3974"/>
        <item x="399"/>
        <item x="6074"/>
        <item x="5640"/>
        <item x="3582"/>
        <item x="1067"/>
        <item x="4717"/>
        <item x="6802"/>
        <item x="3003"/>
        <item x="5253"/>
        <item x="3524"/>
        <item x="6241"/>
        <item x="6853"/>
        <item x="5393"/>
        <item x="2150"/>
        <item x="2018"/>
        <item x="5969"/>
        <item x="6233"/>
        <item x="6663"/>
        <item x="4517"/>
        <item x="2507"/>
        <item x="4094"/>
        <item x="6091"/>
        <item x="6719"/>
        <item x="3864"/>
        <item x="2139"/>
        <item x="4702"/>
        <item x="5627"/>
        <item x="235"/>
        <item x="6534"/>
        <item x="3216"/>
        <item x="1957"/>
        <item x="3750"/>
        <item x="7219"/>
        <item x="6612"/>
        <item x="3104"/>
        <item x="400"/>
        <item x="438"/>
        <item x="743"/>
        <item x="6023"/>
        <item x="404"/>
        <item x="2278"/>
        <item x="4422"/>
        <item x="2773"/>
        <item x="965"/>
        <item x="4877"/>
        <item x="1909"/>
        <item x="6491"/>
        <item x="2416"/>
        <item x="3208"/>
        <item x="6013"/>
        <item x="4059"/>
        <item x="4697"/>
        <item x="3147"/>
        <item x="3396"/>
        <item x="4170"/>
        <item x="4175"/>
        <item x="6313"/>
        <item x="768"/>
        <item x="388"/>
        <item x="5805"/>
        <item x="4273"/>
        <item x="6627"/>
        <item x="7068"/>
        <item x="5406"/>
        <item x="977"/>
        <item x="4485"/>
        <item x="5507"/>
        <item x="3447"/>
        <item x="5036"/>
        <item x="2332"/>
        <item x="3810"/>
        <item x="5315"/>
        <item x="3350"/>
        <item x="2051"/>
        <item x="1547"/>
        <item x="1306"/>
        <item x="3770"/>
        <item x="3575"/>
        <item x="2851"/>
        <item x="7226"/>
        <item x="4269"/>
        <item x="896"/>
        <item x="278"/>
        <item x="5032"/>
        <item x="3505"/>
        <item x="847"/>
        <item x="3779"/>
        <item x="1154"/>
        <item x="6336"/>
        <item x="872"/>
        <item x="6165"/>
        <item x="901"/>
        <item x="4332"/>
        <item x="4045"/>
        <item x="4446"/>
        <item x="6935"/>
        <item x="7093"/>
        <item x="3398"/>
        <item x="3788"/>
        <item x="5150"/>
        <item x="2065"/>
        <item x="5762"/>
        <item x="505"/>
        <item x="3870"/>
        <item x="7368"/>
        <item x="971"/>
        <item x="1839"/>
        <item x="1241"/>
        <item x="932"/>
        <item x="5039"/>
        <item x="1772"/>
        <item x="483"/>
        <item x="3253"/>
        <item x="6839"/>
        <item x="2640"/>
        <item x="518"/>
        <item x="1701"/>
        <item x="1370"/>
        <item x="4077"/>
        <item x="821"/>
        <item x="4651"/>
        <item x="3314"/>
        <item x="3696"/>
        <item x="2503"/>
        <item x="5605"/>
        <item x="6762"/>
        <item x="6562"/>
        <item x="3182"/>
        <item x="149"/>
        <item x="2371"/>
        <item x="7229"/>
        <item x="2240"/>
        <item x="5137"/>
        <item x="3451"/>
        <item x="4405"/>
        <item x="4733"/>
        <item x="6386"/>
        <item x="52"/>
        <item x="5011"/>
        <item x="7078"/>
        <item x="2369"/>
        <item x="7094"/>
        <item x="2813"/>
        <item x="1942"/>
        <item x="3250"/>
        <item x="43"/>
        <item x="3289"/>
        <item x="5987"/>
        <item x="825"/>
        <item x="7171"/>
        <item x="4796"/>
        <item x="3839"/>
        <item x="6467"/>
        <item x="6662"/>
        <item x="7030"/>
        <item x="3135"/>
        <item x="4307"/>
        <item x="5010"/>
        <item x="414"/>
        <item x="5211"/>
        <item x="5569"/>
        <item x="3940"/>
        <item x="7384"/>
        <item x="3476"/>
        <item x="6330"/>
        <item x="3799"/>
        <item x="1193"/>
        <item x="3473"/>
        <item x="353"/>
        <item x="6650"/>
        <item x="4576"/>
        <item x="1515"/>
        <item x="2509"/>
        <item x="4870"/>
        <item x="2942"/>
        <item x="2449"/>
        <item x="6060"/>
        <item x="3234"/>
        <item x="4368"/>
        <item x="6228"/>
        <item x="3607"/>
        <item x="3040"/>
        <item x="7291"/>
        <item x="6506"/>
        <item x="2756"/>
        <item x="2227"/>
        <item x="1870"/>
        <item x="2892"/>
        <item x="5706"/>
        <item x="4688"/>
        <item x="4508"/>
        <item x="3597"/>
        <item x="1906"/>
        <item x="6005"/>
        <item x="243"/>
        <item x="3144"/>
        <item x="2899"/>
        <item x="1553"/>
        <item x="558"/>
        <item x="4010"/>
        <item x="2263"/>
        <item x="3568"/>
        <item x="3932"/>
        <item x="1114"/>
        <item x="2967"/>
        <item x="4778"/>
        <item x="5403"/>
        <item x="461"/>
        <item x="5961"/>
        <item x="1889"/>
        <item x="5996"/>
        <item x="2152"/>
        <item x="2080"/>
        <item x="3274"/>
        <item x="3876"/>
        <item x="4376"/>
        <item x="565"/>
        <item x="2954"/>
        <item x="5973"/>
        <item x="7146"/>
        <item x="6908"/>
        <item x="2475"/>
        <item x="157"/>
        <item x="2170"/>
        <item x="2847"/>
        <item x="7096"/>
        <item x="1276"/>
        <item x="4803"/>
        <item x="5882"/>
        <item x="4461"/>
        <item x="3210"/>
        <item x="1843"/>
        <item x="5361"/>
        <item x="1966"/>
        <item x="1070"/>
        <item x="3808"/>
        <item x="4400"/>
        <item x="1096"/>
        <item x="36"/>
        <item x="7343"/>
        <item x="4666"/>
        <item x="2283"/>
        <item x="2701"/>
        <item x="5357"/>
        <item x="4716"/>
        <item x="800"/>
        <item x="2166"/>
        <item x="4449"/>
        <item x="2528"/>
        <item x="6167"/>
        <item x="6346"/>
        <item x="6733"/>
        <item x="730"/>
        <item x="180"/>
        <item x="4763"/>
        <item x="7181"/>
        <item x="7432"/>
        <item x="4793"/>
        <item x="2844"/>
        <item x="2694"/>
        <item x="4742"/>
        <item x="4085"/>
        <item x="788"/>
        <item x="6413"/>
        <item x="1617"/>
        <item x="3496"/>
        <item x="6431"/>
        <item x="5862"/>
        <item x="1608"/>
        <item x="3054"/>
        <item x="1978"/>
        <item x="6011"/>
        <item x="568"/>
        <item x="5197"/>
        <item x="3186"/>
        <item x="2340"/>
        <item x="5030"/>
        <item x="4220"/>
        <item x="3317"/>
        <item x="2517"/>
        <item x="3067"/>
        <item x="6068"/>
        <item x="2282"/>
        <item x="3288"/>
        <item x="3663"/>
        <item x="1667"/>
        <item x="7032"/>
        <item x="4318"/>
        <item x="301"/>
        <item x="1618"/>
        <item x="714"/>
        <item x="6494"/>
        <item x="7020"/>
        <item x="357"/>
        <item x="3990"/>
        <item x="4582"/>
        <item x="4663"/>
        <item x="5789"/>
        <item x="544"/>
        <item x="616"/>
        <item x="2440"/>
        <item x="5453"/>
        <item x="3643"/>
        <item x="2541"/>
        <item x="2809"/>
        <item x="5301"/>
        <item x="1853"/>
        <item x="1681"/>
        <item x="4329"/>
        <item x="5827"/>
        <item x="6454"/>
        <item x="3840"/>
        <item x="3222"/>
        <item x="5278"/>
        <item x="4118"/>
        <item x="5840"/>
        <item x="5685"/>
        <item x="4231"/>
        <item x="1061"/>
        <item x="1679"/>
        <item x="1024"/>
        <item x="3039"/>
        <item x="6826"/>
        <item x="4152"/>
        <item x="6462"/>
        <item x="2268"/>
        <item x="2426"/>
        <item x="4001"/>
        <item x="4802"/>
        <item x="5100"/>
        <item x="2721"/>
        <item x="2376"/>
        <item x="3819"/>
        <item x="3999"/>
        <item x="2568"/>
        <item x="4457"/>
        <item x="6652"/>
        <item x="6544"/>
        <item x="2271"/>
        <item x="5444"/>
        <item x="5255"/>
        <item x="6675"/>
        <item x="7263"/>
        <item x="6137"/>
        <item x="5505"/>
        <item x="1037"/>
        <item x="253"/>
        <item x="2542"/>
        <item x="5575"/>
        <item x="265"/>
        <item x="5055"/>
        <item x="316"/>
        <item x="4818"/>
        <item x="1287"/>
        <item x="6040"/>
        <item x="1290"/>
        <item x="6928"/>
        <item x="2450"/>
        <item x="6732"/>
        <item x="4346"/>
        <item x="6905"/>
        <item x="2466"/>
        <item x="1776"/>
        <item x="13"/>
        <item x="3883"/>
        <item x="1692"/>
        <item x="1140"/>
        <item x="3227"/>
        <item x="6453"/>
        <item x="5710"/>
        <item x="1828"/>
        <item x="4951"/>
        <item x="4356"/>
        <item x="4661"/>
        <item x="5240"/>
        <item x="7183"/>
        <item x="5833"/>
        <item x="3099"/>
        <item x="3394"/>
        <item x="4612"/>
        <item x="5836"/>
        <item x="3662"/>
        <item x="792"/>
        <item x="5729"/>
        <item x="6117"/>
        <item x="6951"/>
        <item x="5896"/>
        <item x="5560"/>
        <item x="285"/>
        <item x="5439"/>
        <item x="3919"/>
        <item x="5562"/>
        <item x="7385"/>
        <item x="6980"/>
        <item x="4071"/>
        <item x="3117"/>
        <item x="2428"/>
        <item x="3778"/>
        <item x="6244"/>
        <item x="5178"/>
        <item x="5256"/>
        <item x="6502"/>
        <item x="4399"/>
        <item x="5607"/>
        <item x="7125"/>
        <item x="6991"/>
        <item x="1171"/>
        <item x="4707"/>
        <item x="6654"/>
        <item x="425"/>
        <item x="2792"/>
        <item x="4315"/>
        <item x="1168"/>
        <item x="4415"/>
        <item x="416"/>
        <item x="3450"/>
        <item x="3533"/>
        <item x="5209"/>
        <item x="7157"/>
        <item x="64"/>
        <item x="2964"/>
        <item x="2904"/>
        <item x="3996"/>
        <item x="2590"/>
        <item x="7367"/>
        <item x="2999"/>
        <item x="1915"/>
        <item x="704"/>
        <item x="391"/>
        <item x="2525"/>
        <item x="6050"/>
        <item x="3148"/>
        <item x="4034"/>
        <item x="5620"/>
        <item x="219"/>
        <item x="3879"/>
        <item x="6806"/>
        <item x="1986"/>
        <item x="5374"/>
        <item x="5206"/>
        <item x="6211"/>
        <item x="3422"/>
        <item x="1606"/>
        <item x="5711"/>
        <item x="4383"/>
        <item x="477"/>
        <item x="1601"/>
        <item x="4218"/>
        <item x="925"/>
        <item x="4845"/>
        <item x="6343"/>
        <item x="2393"/>
        <item x="3231"/>
        <item x="245"/>
        <item x="2387"/>
        <item x="3494"/>
        <item x="3423"/>
        <item x="4705"/>
        <item x="2254"/>
        <item x="5991"/>
        <item x="3634"/>
        <item x="4008"/>
        <item x="5389"/>
        <item x="6252"/>
        <item x="7399"/>
        <item x="5553"/>
        <item x="5573"/>
        <item x="1603"/>
        <item x="1611"/>
        <item x="215"/>
        <item x="942"/>
        <item x="4058"/>
        <item x="6551"/>
        <item x="5817"/>
        <item x="5688"/>
        <item x="753"/>
        <item x="4298"/>
        <item x="3205"/>
        <item x="2857"/>
        <item x="4019"/>
        <item x="5724"/>
        <item x="5915"/>
        <item x="5535"/>
        <item x="5343"/>
        <item x="1729"/>
        <item x="5355"/>
        <item x="4921"/>
        <item x="1325"/>
        <item x="1478"/>
        <item x="1982"/>
        <item x="2786"/>
        <item x="1349"/>
        <item x="5433"/>
        <item x="4359"/>
        <item x="6862"/>
        <item x="1040"/>
        <item x="6920"/>
        <item x="4679"/>
        <item x="2685"/>
        <item x="2980"/>
        <item x="2307"/>
        <item x="213"/>
        <item x="4380"/>
        <item x="6995"/>
        <item x="3519"/>
        <item x="6540"/>
        <item x="5085"/>
        <item x="6851"/>
        <item x="5947"/>
        <item x="5319"/>
        <item x="6559"/>
        <item x="2742"/>
        <item x="7012"/>
        <item x="7258"/>
        <item x="2496"/>
        <item x="1437"/>
        <item x="3578"/>
        <item x="593"/>
        <item x="5664"/>
        <item x="3922"/>
        <item x="5983"/>
        <item x="3666"/>
        <item x="72"/>
        <item x="6391"/>
        <item x="4994"/>
        <item x="3215"/>
        <item x="2183"/>
        <item x="6610"/>
        <item x="5659"/>
        <item x="5645"/>
        <item x="3720"/>
        <item x="6209"/>
        <item x="4689"/>
        <item x="2337"/>
        <item x="4654"/>
        <item x="3827"/>
        <item x="6548"/>
        <item x="3226"/>
        <item x="3758"/>
        <item x="1186"/>
        <item x="996"/>
        <item x="5696"/>
        <item x="2781"/>
        <item x="5464"/>
        <item x="3630"/>
        <item x="4476"/>
        <item x="2988"/>
        <item x="884"/>
        <item x="460"/>
        <item x="4856"/>
        <item x="6975"/>
        <item x="4806"/>
        <item x="547"/>
        <item x="4041"/>
        <item x="7240"/>
        <item x="6150"/>
        <item x="4876"/>
        <item x="3577"/>
        <item x="3105"/>
        <item x="3548"/>
        <item x="6573"/>
        <item x="1728"/>
        <item x="1045"/>
        <item x="1504"/>
        <item x="239"/>
        <item x="6112"/>
        <item x="6110"/>
        <item x="5959"/>
        <item x="507"/>
        <item x="5232"/>
        <item x="3477"/>
        <item x="4527"/>
        <item x="6030"/>
        <item x="226"/>
        <item x="3400"/>
        <item x="6195"/>
        <item x="4693"/>
        <item x="968"/>
        <item x="5238"/>
        <item x="3213"/>
        <item x="5219"/>
        <item x="3755"/>
        <item x="1223"/>
        <item x="268"/>
        <item x="5451"/>
        <item x="6269"/>
        <item x="6969"/>
        <item x="6811"/>
        <item x="7040"/>
        <item x="1854"/>
        <item x="7407"/>
        <item x="2604"/>
        <item x="5013"/>
        <item x="3198"/>
        <item x="249"/>
        <item x="1311"/>
        <item x="161"/>
        <item x="550"/>
        <item x="232"/>
        <item x="1371"/>
        <item x="2787"/>
        <item x="5105"/>
        <item x="5971"/>
        <item x="6366"/>
        <item x="2903"/>
        <item x="3843"/>
        <item x="6259"/>
        <item x="5479"/>
        <item x="4310"/>
        <item x="3648"/>
        <item x="6852"/>
        <item x="2354"/>
        <item x="5972"/>
        <item x="4905"/>
        <item x="2168"/>
        <item x="580"/>
        <item x="6153"/>
        <item x="6385"/>
        <item x="5954"/>
        <item x="5856"/>
        <item x="3704"/>
        <item x="5735"/>
        <item x="6872"/>
        <item x="6105"/>
        <item x="7026"/>
        <item x="85"/>
        <item x="858"/>
        <item x="6912"/>
        <item x="2382"/>
        <item x="2555"/>
        <item x="2586"/>
        <item x="1184"/>
        <item x="1459"/>
        <item x="3427"/>
        <item x="1034"/>
        <item x="789"/>
        <item x="1645"/>
        <item x="1156"/>
        <item x="3518"/>
        <item x="2735"/>
        <item x="4551"/>
        <item x="2508"/>
        <item x="2481"/>
        <item x="1046"/>
        <item x="2519"/>
        <item x="4732"/>
        <item x="686"/>
        <item x="4473"/>
        <item x="2077"/>
        <item x="4741"/>
        <item x="1551"/>
        <item x="3767"/>
        <item x="482"/>
        <item x="3715"/>
        <item x="100"/>
        <item x="1279"/>
        <item x="4351"/>
        <item x="238"/>
        <item x="1890"/>
        <item x="2438"/>
        <item x="5129"/>
        <item x="4263"/>
        <item x="2845"/>
        <item x="1077"/>
        <item x="5801"/>
        <item x="3676"/>
        <item x="3002"/>
        <item x="3557"/>
        <item x="4997"/>
        <item x="393"/>
        <item x="2686"/>
        <item x="2571"/>
        <item x="706"/>
        <item x="5981"/>
        <item x="1808"/>
        <item x="6064"/>
        <item x="2691"/>
        <item x="2653"/>
        <item x="7362"/>
        <item x="2206"/>
        <item x="4354"/>
        <item x="5325"/>
        <item x="7364"/>
        <item x="2593"/>
        <item x="2682"/>
        <item x="2163"/>
        <item x="7087"/>
        <item x="716"/>
        <item x="2252"/>
        <item x="3887"/>
        <item x="2665"/>
        <item x="3005"/>
        <item x="6512"/>
        <item x="6812"/>
        <item x="1578"/>
        <item x="5582"/>
        <item x="203"/>
        <item x="2747"/>
        <item x="6403"/>
        <item x="833"/>
        <item x="517"/>
        <item x="3535"/>
        <item x="1358"/>
        <item x="2609"/>
        <item x="4455"/>
        <item x="3942"/>
        <item x="7334"/>
        <item x="2793"/>
        <item x="1630"/>
        <item x="2408"/>
        <item x="1001"/>
        <item x="875"/>
        <item x="1205"/>
        <item x="1954"/>
        <item x="5127"/>
        <item x="5767"/>
        <item x="1899"/>
        <item x="2612"/>
        <item x="3395"/>
        <item x="5530"/>
        <item x="7254"/>
        <item x="2075"/>
        <item x="2164"/>
        <item x="1413"/>
        <item x="6247"/>
        <item x="2596"/>
        <item x="330"/>
        <item x="3610"/>
        <item x="273"/>
        <item x="6744"/>
        <item x="3821"/>
        <item x="2902"/>
        <item x="6524"/>
        <item x="5272"/>
        <item x="6213"/>
        <item x="4701"/>
        <item x="6350"/>
        <item x="4948"/>
        <item x="6291"/>
        <item x="5722"/>
        <item x="5340"/>
        <item x="6879"/>
        <item x="4618"/>
        <item x="5196"/>
        <item x="5305"/>
        <item x="754"/>
        <item x="4113"/>
        <item x="2543"/>
        <item x="4016"/>
        <item x="2979"/>
        <item x="1704"/>
        <item x="432"/>
        <item x="2114"/>
        <item x="3100"/>
        <item x="7239"/>
        <item x="3558"/>
        <item x="935"/>
        <item x="6791"/>
        <item x="7400"/>
        <item x="4867"/>
        <item x="1610"/>
        <item x="3194"/>
        <item x="947"/>
        <item x="5681"/>
        <item x="6692"/>
        <item x="223"/>
        <item x="5542"/>
        <item x="1524"/>
        <item x="5173"/>
        <item x="3973"/>
        <item x="829"/>
        <item x="5994"/>
        <item x="4371"/>
        <item x="1523"/>
        <item x="1999"/>
        <item x="155"/>
        <item x="3499"/>
        <item x="5557"/>
        <item x="2415"/>
        <item x="1588"/>
        <item x="2309"/>
        <item x="978"/>
        <item x="6629"/>
        <item x="1788"/>
        <item x="6613"/>
        <item x="1817"/>
        <item x="7111"/>
        <item x="4098"/>
        <item x="5682"/>
        <item x="1286"/>
        <item x="740"/>
        <item x="6993"/>
        <item x="7177"/>
        <item x="7430"/>
        <item x="6660"/>
        <item x="1783"/>
        <item x="6122"/>
        <item x="6668"/>
        <item x="3116"/>
        <item x="3111"/>
        <item x="4896"/>
        <item x="773"/>
        <item x="1451"/>
        <item x="787"/>
        <item x="6459"/>
        <item x="2984"/>
        <item x="5694"/>
        <item x="4360"/>
        <item x="747"/>
        <item x="3298"/>
        <item x="350"/>
        <item x="2132"/>
        <item x="2158"/>
        <item x="3181"/>
        <item x="1233"/>
        <item x="4459"/>
        <item x="2807"/>
        <item x="3889"/>
        <item x="6426"/>
        <item x="1818"/>
        <item x="4676"/>
        <item x="3153"/>
        <item x="2922"/>
        <item x="5292"/>
        <item x="1394"/>
        <item x="6468"/>
        <item x="355"/>
        <item x="3994"/>
        <item x="5035"/>
        <item x="5902"/>
        <item x="3128"/>
        <item x="3230"/>
        <item x="3621"/>
        <item x="5708"/>
        <item x="7330"/>
        <item x="1536"/>
        <item x="3120"/>
        <item x="4866"/>
        <item x="3603"/>
        <item x="6335"/>
        <item x="5700"/>
        <item x="1447"/>
        <item x="7143"/>
        <item x="348"/>
        <item x="422"/>
        <item x="2034"/>
        <item x="2643"/>
        <item x="2008"/>
        <item x="914"/>
        <item x="141"/>
        <item x="3737"/>
        <item x="6859"/>
        <item x="7223"/>
        <item x="6246"/>
        <item x="4246"/>
        <item x="597"/>
        <item x="2315"/>
        <item x="4062"/>
        <item x="5027"/>
        <item x="2803"/>
        <item x="4554"/>
        <item x="4222"/>
        <item x="5953"/>
        <item x="6750"/>
        <item x="4801"/>
        <item x="5394"/>
        <item x="4110"/>
        <item x="4012"/>
        <item x="529"/>
        <item x="6606"/>
        <item x="6046"/>
        <item x="2960"/>
        <item x="2033"/>
        <item x="6371"/>
        <item x="7176"/>
        <item x="4821"/>
        <item x="2062"/>
        <item x="6075"/>
        <item x="3516"/>
        <item x="5778"/>
        <item x="2050"/>
        <item x="4649"/>
        <item x="7342"/>
        <item x="7179"/>
        <item x="5570"/>
        <item x="2295"/>
        <item x="586"/>
        <item x="1988"/>
        <item x="5228"/>
        <item x="5342"/>
        <item x="2837"/>
        <item x="5372"/>
        <item x="543"/>
        <item x="7173"/>
        <item x="6019"/>
        <item x="6280"/>
        <item x="4261"/>
        <item x="14"/>
        <item x="3238"/>
        <item x="3675"/>
        <item x="7273"/>
        <item x="4591"/>
        <item x="1914"/>
        <item x="6070"/>
        <item x="6276"/>
        <item x="5050"/>
        <item x="6533"/>
        <item x="3865"/>
        <item x="5561"/>
        <item x="6900"/>
        <item x="5520"/>
        <item x="4636"/>
        <item x="5172"/>
        <item x="380"/>
        <item x="1592"/>
        <item x="950"/>
        <item x="6417"/>
        <item x="3766"/>
        <item x="2692"/>
        <item x="3280"/>
        <item x="1408"/>
        <item x="5596"/>
        <item x="6092"/>
        <item x="2009"/>
        <item x="4377"/>
        <item x="4065"/>
        <item x="3801"/>
        <item x="5698"/>
        <item x="4493"/>
        <item x="5184"/>
        <item x="3453"/>
        <item x="4522"/>
        <item x="3064"/>
        <item x="3363"/>
        <item x="176"/>
        <item x="4502"/>
        <item x="4313"/>
        <item x="6449"/>
        <item x="3606"/>
        <item x="3318"/>
        <item x="1387"/>
        <item x="7121"/>
        <item x="260"/>
        <item x="1308"/>
        <item x="5202"/>
        <item x="6582"/>
        <item x="227"/>
        <item x="6934"/>
        <item x="162"/>
        <item x="442"/>
        <item x="4289"/>
        <item x="2726"/>
        <item x="1774"/>
        <item x="1479"/>
        <item x="956"/>
        <item x="2681"/>
        <item x="3471"/>
        <item x="719"/>
        <item x="259"/>
        <item x="1805"/>
        <item x="3036"/>
        <item x="699"/>
        <item x="4815"/>
        <item x="7227"/>
        <item x="1996"/>
        <item x="5269"/>
        <item x="5887"/>
        <item x="3045"/>
        <item x="2548"/>
        <item x="2959"/>
        <item x="2645"/>
        <item x="4690"/>
        <item x="5077"/>
        <item x="3947"/>
        <item x="3243"/>
        <item x="3762"/>
        <item x="5082"/>
        <item x="1089"/>
        <item x="6427"/>
        <item x="4579"/>
        <item x="1090"/>
        <item x="4447"/>
        <item x="1057"/>
        <item x="5578"/>
        <item x="5147"/>
        <item x="4577"/>
        <item x="5297"/>
        <item x="6017"/>
        <item x="5152"/>
        <item x="928"/>
        <item x="5044"/>
        <item x="6747"/>
        <item x="6883"/>
        <item x="5757"/>
        <item x="2610"/>
        <item x="4561"/>
        <item x="6550"/>
        <item x="6685"/>
        <item x="332"/>
        <item x="1520"/>
        <item x="2355"/>
        <item x="6157"/>
        <item x="791"/>
        <item x="5845"/>
        <item x="3129"/>
        <item x="3921"/>
        <item x="1404"/>
        <item x="5367"/>
        <item x="797"/>
        <item x="3701"/>
        <item x="5783"/>
        <item x="2194"/>
        <item x="2620"/>
        <item x="1405"/>
        <item x="2030"/>
        <item x="2256"/>
        <item x="4849"/>
        <item x="6615"/>
        <item x="5782"/>
        <item x="7242"/>
        <item x="5861"/>
        <item x="5037"/>
        <item x="4013"/>
        <item x="7281"/>
        <item x="4570"/>
        <item x="5898"/>
        <item x="1466"/>
        <item x="2312"/>
        <item x="516"/>
        <item x="657"/>
        <item x="5243"/>
        <item x="1760"/>
        <item x="7184"/>
        <item x="4500"/>
        <item x="3175"/>
        <item x="2750"/>
        <item x="5326"/>
        <item x="2328"/>
        <item x="1516"/>
        <item x="6124"/>
        <item x="3969"/>
        <item x="796"/>
        <item x="4063"/>
        <item x="4256"/>
        <item x="1845"/>
        <item x="3242"/>
        <item x="5167"/>
        <item x="6239"/>
        <item x="5702"/>
        <item x="5304"/>
        <item x="3599"/>
        <item x="6065"/>
        <item x="7310"/>
        <item x="3718"/>
        <item x="5974"/>
        <item x="6430"/>
        <item x="3593"/>
        <item x="3731"/>
        <item x="5443"/>
        <item x="2324"/>
        <item x="2264"/>
        <item x="3863"/>
        <item x="5839"/>
        <item x="2448"/>
        <item x="4830"/>
        <item x="1444"/>
        <item x="5629"/>
        <item x="6394"/>
        <item x="2782"/>
        <item x="1030"/>
        <item x="77"/>
        <item x="1975"/>
        <item x="549"/>
        <item x="66"/>
        <item x="2204"/>
        <item x="1809"/>
        <item x="2396"/>
        <item x="4723"/>
        <item x="5390"/>
        <item x="7356"/>
        <item x="6412"/>
        <item x="2626"/>
        <item x="5473"/>
        <item x="6378"/>
        <item x="6787"/>
        <item x="2121"/>
        <item x="6471"/>
        <item x="7160"/>
        <item x="4410"/>
        <item x="1866"/>
        <item x="6856"/>
        <item x="6134"/>
        <item x="1771"/>
        <item x="2757"/>
        <item x="2043"/>
        <item x="1161"/>
        <item x="653"/>
        <item x="4616"/>
        <item x="1088"/>
        <item x="4093"/>
        <item x="1700"/>
        <item x="2128"/>
        <item x="2924"/>
        <item x="1220"/>
        <item x="5468"/>
        <item x="1230"/>
        <item x="55"/>
        <item x="1985"/>
        <item x="1513"/>
        <item x="1131"/>
        <item x="5112"/>
        <item x="168"/>
        <item x="5611"/>
        <item x="3306"/>
        <item x="6734"/>
        <item x="84"/>
        <item x="1477"/>
        <item x="4484"/>
        <item x="3376"/>
        <item x="2379"/>
        <item x="7122"/>
        <item x="6376"/>
        <item x="3124"/>
        <item x="1717"/>
        <item x="2770"/>
        <item x="6622"/>
        <item x="5280"/>
        <item x="1932"/>
        <item x="4963"/>
        <item x="1512"/>
        <item x="1993"/>
        <item x="7201"/>
        <item x="6398"/>
        <item x="5692"/>
        <item x="3263"/>
        <item x="3409"/>
        <item x="870"/>
        <item x="3152"/>
        <item x="7216"/>
        <item x="4317"/>
        <item x="73"/>
        <item x="1247"/>
        <item x="1022"/>
        <item x="4458"/>
        <item x="4486"/>
        <item x="5857"/>
        <item x="7144"/>
        <item x="2145"/>
        <item x="6950"/>
        <item x="81"/>
        <item x="4029"/>
        <item x="40"/>
        <item x="625"/>
        <item x="3511"/>
        <item x="1157"/>
        <item x="5820"/>
        <item x="1572"/>
        <item x="6447"/>
        <item x="5658"/>
        <item x="6397"/>
        <item x="1594"/>
        <item x="946"/>
        <item x="921"/>
        <item x="6435"/>
        <item x="6972"/>
        <item x="1159"/>
        <item x="3096"/>
        <item x="930"/>
        <item x="2485"/>
        <item x="1181"/>
        <item x="1333"/>
        <item x="4433"/>
        <item x="3369"/>
        <item x="642"/>
        <item x="2430"/>
        <item x="4675"/>
        <item x="164"/>
        <item x="6557"/>
        <item x="3729"/>
        <item x="1341"/>
        <item x="6892"/>
        <item x="3683"/>
        <item x="7297"/>
        <item x="6981"/>
        <item x="6873"/>
        <item x="7424"/>
        <item x="4339"/>
        <item x="7024"/>
        <item x="1238"/>
        <item x="991"/>
        <item x="4781"/>
        <item x="6107"/>
        <item x="5521"/>
        <item x="1555"/>
        <item x="5934"/>
        <item x="5923"/>
        <item x="4936"/>
        <item x="302"/>
        <item x="4279"/>
        <item x="3320"/>
        <item x="694"/>
        <item x="2471"/>
        <item x="4176"/>
        <item x="26"/>
        <item x="3598"/>
        <item x="5351"/>
        <item x="6682"/>
        <item x="7275"/>
        <item x="6296"/>
        <item x="5739"/>
        <item x="4756"/>
        <item x="4166"/>
        <item x="3987"/>
        <item x="6889"/>
        <item x="4630"/>
        <item x="2173"/>
        <item x="702"/>
        <item x="1981"/>
        <item x="5411"/>
        <item x="6204"/>
        <item x="433"/>
        <item x="344"/>
        <item x="5166"/>
        <item x="311"/>
        <item x="7288"/>
        <item x="3751"/>
        <item x="5565"/>
        <item x="436"/>
        <item x="5639"/>
        <item x="3724"/>
        <item x="5171"/>
        <item x="4451"/>
        <item x="6992"/>
        <item x="5635"/>
        <item x="4791"/>
        <item x="6237"/>
        <item x="4338"/>
        <item x="5846"/>
        <item x="224"/>
        <item x="1319"/>
        <item x="1253"/>
        <item x="1658"/>
        <item x="700"/>
        <item x="369"/>
        <item x="899"/>
        <item x="3338"/>
        <item x="5841"/>
        <item x="6689"/>
        <item x="5880"/>
        <item x="5842"/>
        <item x="4628"/>
        <item x="6596"/>
        <item x="5463"/>
        <item x="3207"/>
        <item x="6658"/>
        <item x="5246"/>
        <item x="248"/>
        <item x="4635"/>
        <item x="2185"/>
        <item x="398"/>
        <item x="5957"/>
        <item x="3353"/>
        <item x="5869"/>
        <item x="5005"/>
        <item x="6477"/>
        <item x="5387"/>
        <item x="7294"/>
        <item x="5761"/>
        <item x="3850"/>
        <item x="6763"/>
        <item x="4899"/>
        <item x="181"/>
        <item x="6674"/>
        <item x="132"/>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2">
        <item sd="0" x="0"/>
        <item sd="0" x="1"/>
        <item sd="0" x="2"/>
        <item sd="0"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numFmtId="164" showAll="0"/>
    <pivotField showAll="0"/>
    <pivotField showAll="0"/>
    <pivotField showAll="0"/>
  </pivotFields>
  <rowFields count="2">
    <field x="3"/>
    <field x="0"/>
  </rowFields>
  <rowItems count="79">
    <i>
      <x/>
    </i>
    <i>
      <x v="1"/>
    </i>
    <i>
      <x v="2"/>
    </i>
    <i>
      <x v="3"/>
    </i>
    <i>
      <x v="4"/>
    </i>
    <i r="1">
      <x v="2748"/>
    </i>
    <i>
      <x v="5"/>
    </i>
    <i r="1">
      <x v="563"/>
    </i>
    <i>
      <x v="6"/>
    </i>
    <i r="1">
      <x v="6858"/>
    </i>
    <i>
      <x v="7"/>
    </i>
    <i r="1">
      <x v="1919"/>
    </i>
    <i>
      <x v="8"/>
    </i>
    <i r="1">
      <x v="4387"/>
    </i>
    <i>
      <x v="9"/>
    </i>
    <i r="1">
      <x v="2746"/>
    </i>
    <i>
      <x v="10"/>
    </i>
    <i r="1">
      <x v="2180"/>
    </i>
    <i>
      <x v="11"/>
    </i>
    <i r="1">
      <x v="5348"/>
    </i>
    <i>
      <x v="12"/>
    </i>
    <i r="1">
      <x v="290"/>
    </i>
    <i>
      <x v="13"/>
    </i>
    <i r="1">
      <x v="2944"/>
    </i>
    <i>
      <x v="14"/>
    </i>
    <i r="1">
      <x v="6130"/>
    </i>
    <i>
      <x v="15"/>
    </i>
    <i r="1">
      <x v="6876"/>
    </i>
    <i>
      <x v="16"/>
    </i>
    <i r="1">
      <x v="2742"/>
    </i>
    <i>
      <x v="17"/>
    </i>
    <i r="1">
      <x v="6825"/>
    </i>
    <i>
      <x v="18"/>
    </i>
    <i r="1">
      <x v="483"/>
    </i>
    <i>
      <x v="19"/>
    </i>
    <i r="1">
      <x v="5083"/>
    </i>
    <i>
      <x v="20"/>
    </i>
    <i r="1">
      <x v="3620"/>
    </i>
    <i>
      <x v="21"/>
    </i>
    <i r="1">
      <x v="2395"/>
    </i>
    <i>
      <x v="22"/>
    </i>
    <i r="1">
      <x v="6158"/>
    </i>
    <i>
      <x v="23"/>
    </i>
    <i r="1">
      <x v="6157"/>
    </i>
    <i>
      <x v="24"/>
    </i>
    <i r="1">
      <x v="4833"/>
    </i>
    <i>
      <x v="25"/>
    </i>
    <i r="1">
      <x v="2391"/>
    </i>
    <i>
      <x v="26"/>
    </i>
    <i r="1">
      <x v="4211"/>
    </i>
    <i>
      <x v="27"/>
    </i>
    <i r="1">
      <x v="4210"/>
    </i>
    <i>
      <x v="28"/>
    </i>
    <i r="1">
      <x v="5660"/>
    </i>
    <i>
      <x v="29"/>
    </i>
    <i r="1">
      <x v="532"/>
    </i>
    <i>
      <x v="30"/>
    </i>
    <i r="1">
      <x v="6878"/>
    </i>
    <i>
      <x v="31"/>
    </i>
    <i r="1">
      <x v="2390"/>
    </i>
    <i>
      <x v="32"/>
    </i>
    <i r="1">
      <x v="5439"/>
    </i>
    <i>
      <x v="33"/>
    </i>
    <i r="1">
      <x v="2115"/>
    </i>
    <i>
      <x v="34"/>
    </i>
    <i r="1">
      <x v="6897"/>
    </i>
    <i>
      <x v="35"/>
    </i>
    <i r="1">
      <x v="5089"/>
    </i>
    <i>
      <x v="36"/>
    </i>
    <i r="1">
      <x v="1047"/>
    </i>
    <i>
      <x v="37"/>
    </i>
    <i r="1">
      <x v="5090"/>
    </i>
    <i>
      <x v="38"/>
    </i>
    <i r="1">
      <x v="535"/>
    </i>
    <i>
      <x v="39"/>
    </i>
    <i r="1">
      <x v="534"/>
    </i>
    <i>
      <x v="40"/>
    </i>
    <i r="1">
      <x v="5726"/>
    </i>
    <i t="grand">
      <x/>
    </i>
  </rowItems>
  <colItems count="1">
    <i/>
  </colItems>
  <dataFields count="1">
    <dataField name="Sum of gross" fld="12" baseField="0" baseItem="0" numFmtId="164"/>
  </dataFields>
  <formats count="2">
    <format dxfId="3">
      <pivotArea collapsedLevelsAreSubtotals="1" fieldPosition="0">
        <references count="1">
          <reference field="3" count="1">
            <x v="1"/>
          </reference>
        </references>
      </pivotArea>
    </format>
    <format dxfId="2">
      <pivotArea outline="0" collapsedLevelsAreSubtotals="1" fieldPosition="0"/>
    </format>
  </formats>
  <pivotTableStyleInfo name="PivotStyleLight16" showRowHeaders="1" showColHeaders="1" showRowStripes="0" showColStripes="0" showLastColumn="1"/>
  <filters count="1">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84820F3-ABB0-45DB-9EA8-279D6A41852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9:C174" firstHeaderRow="1" firstDataRow="1" firstDataCol="1"/>
  <pivotFields count="20">
    <pivotField showAll="0"/>
    <pivotField axis="axisRow" showAll="0" measureFilter="1">
      <items count="13">
        <item x="4"/>
        <item x="2"/>
        <item x="6"/>
        <item x="3"/>
        <item x="0"/>
        <item x="7"/>
        <item x="1"/>
        <item x="11"/>
        <item x="10"/>
        <item x="5"/>
        <item x="8"/>
        <item x="9"/>
        <item t="default"/>
      </items>
    </pivotField>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s>
  <rowFields count="2">
    <field x="3"/>
    <field x="1"/>
  </rowFields>
  <rowItems count="165">
    <i>
      <x/>
    </i>
    <i r="1">
      <x v="3"/>
    </i>
    <i r="1">
      <x v="4"/>
    </i>
    <i r="1">
      <x v="6"/>
    </i>
    <i>
      <x v="1"/>
    </i>
    <i r="1">
      <x v="1"/>
    </i>
    <i r="1">
      <x v="2"/>
    </i>
    <i r="1">
      <x v="3"/>
    </i>
    <i>
      <x v="2"/>
    </i>
    <i r="1">
      <x v="1"/>
    </i>
    <i r="1">
      <x v="3"/>
    </i>
    <i r="1">
      <x v="4"/>
    </i>
    <i>
      <x v="3"/>
    </i>
    <i r="1">
      <x v="1"/>
    </i>
    <i r="1">
      <x v="3"/>
    </i>
    <i r="1">
      <x v="4"/>
    </i>
    <i>
      <x v="4"/>
    </i>
    <i r="1">
      <x v="1"/>
    </i>
    <i r="1">
      <x v="4"/>
    </i>
    <i r="1">
      <x v="6"/>
    </i>
    <i>
      <x v="5"/>
    </i>
    <i r="1">
      <x v="1"/>
    </i>
    <i r="1">
      <x v="3"/>
    </i>
    <i r="1">
      <x v="10"/>
    </i>
    <i>
      <x v="6"/>
    </i>
    <i r="1">
      <x v="2"/>
    </i>
    <i r="1">
      <x v="3"/>
    </i>
    <i r="1">
      <x v="10"/>
    </i>
    <i>
      <x v="7"/>
    </i>
    <i r="1">
      <x v="1"/>
    </i>
    <i r="1">
      <x v="3"/>
    </i>
    <i r="1">
      <x v="11"/>
    </i>
    <i>
      <x v="8"/>
    </i>
    <i r="1">
      <x v="1"/>
    </i>
    <i r="1">
      <x v="3"/>
    </i>
    <i r="1">
      <x v="5"/>
    </i>
    <i>
      <x v="9"/>
    </i>
    <i r="1">
      <x v="2"/>
    </i>
    <i r="1">
      <x v="3"/>
    </i>
    <i r="1">
      <x v="11"/>
    </i>
    <i>
      <x v="10"/>
    </i>
    <i r="1">
      <x v="1"/>
    </i>
    <i r="1">
      <x v="3"/>
    </i>
    <i r="1">
      <x v="4"/>
    </i>
    <i>
      <x v="11"/>
    </i>
    <i r="1">
      <x v="1"/>
    </i>
    <i r="1">
      <x v="3"/>
    </i>
    <i r="1">
      <x v="10"/>
    </i>
    <i>
      <x v="12"/>
    </i>
    <i r="1">
      <x v="1"/>
    </i>
    <i r="1">
      <x v="2"/>
    </i>
    <i r="1">
      <x v="3"/>
    </i>
    <i>
      <x v="13"/>
    </i>
    <i r="1">
      <x v="1"/>
    </i>
    <i r="1">
      <x v="3"/>
    </i>
    <i r="1">
      <x v="10"/>
    </i>
    <i>
      <x v="14"/>
    </i>
    <i r="1">
      <x v="1"/>
    </i>
    <i r="1">
      <x v="3"/>
    </i>
    <i r="1">
      <x v="6"/>
    </i>
    <i>
      <x v="15"/>
    </i>
    <i r="1">
      <x v="3"/>
    </i>
    <i r="1">
      <x v="8"/>
    </i>
    <i r="1">
      <x v="10"/>
    </i>
    <i>
      <x v="16"/>
    </i>
    <i r="1">
      <x v="2"/>
    </i>
    <i r="1">
      <x v="3"/>
    </i>
    <i r="1">
      <x v="6"/>
    </i>
    <i>
      <x v="17"/>
    </i>
    <i r="1">
      <x v="1"/>
    </i>
    <i r="1">
      <x v="3"/>
    </i>
    <i r="1">
      <x v="10"/>
    </i>
    <i>
      <x v="18"/>
    </i>
    <i r="1">
      <x v="3"/>
    </i>
    <i r="1">
      <x v="6"/>
    </i>
    <i r="1">
      <x v="10"/>
    </i>
    <i>
      <x v="19"/>
    </i>
    <i r="1">
      <x v="1"/>
    </i>
    <i r="1">
      <x v="3"/>
    </i>
    <i r="1">
      <x v="6"/>
    </i>
    <i>
      <x v="20"/>
    </i>
    <i r="1">
      <x v="3"/>
    </i>
    <i r="1">
      <x v="6"/>
    </i>
    <i r="1">
      <x v="10"/>
    </i>
    <i>
      <x v="21"/>
    </i>
    <i r="1">
      <x v="1"/>
    </i>
    <i r="1">
      <x v="3"/>
    </i>
    <i r="1">
      <x v="8"/>
    </i>
    <i>
      <x v="22"/>
    </i>
    <i r="1">
      <x v="3"/>
    </i>
    <i r="1">
      <x v="6"/>
    </i>
    <i r="1">
      <x v="10"/>
    </i>
    <i>
      <x v="23"/>
    </i>
    <i r="1">
      <x v="1"/>
    </i>
    <i r="1">
      <x v="2"/>
    </i>
    <i r="1">
      <x v="3"/>
    </i>
    <i>
      <x v="24"/>
    </i>
    <i r="1">
      <x v="3"/>
    </i>
    <i r="1">
      <x v="8"/>
    </i>
    <i r="1">
      <x v="10"/>
    </i>
    <i>
      <x v="25"/>
    </i>
    <i r="1">
      <x v="3"/>
    </i>
    <i r="1">
      <x v="4"/>
    </i>
    <i r="1">
      <x v="6"/>
    </i>
    <i>
      <x v="26"/>
    </i>
    <i r="1">
      <x v="3"/>
    </i>
    <i r="1">
      <x v="6"/>
    </i>
    <i r="1">
      <x v="10"/>
    </i>
    <i>
      <x v="27"/>
    </i>
    <i r="1">
      <x v="1"/>
    </i>
    <i r="1">
      <x v="2"/>
    </i>
    <i r="1">
      <x v="3"/>
    </i>
    <i>
      <x v="28"/>
    </i>
    <i r="1">
      <x v="1"/>
    </i>
    <i r="1">
      <x v="3"/>
    </i>
    <i r="1">
      <x v="10"/>
    </i>
    <i>
      <x v="29"/>
    </i>
    <i r="1">
      <x v="3"/>
    </i>
    <i r="1">
      <x v="6"/>
    </i>
    <i r="1">
      <x v="9"/>
    </i>
    <i>
      <x v="30"/>
    </i>
    <i r="1">
      <x v="1"/>
    </i>
    <i r="1">
      <x v="3"/>
    </i>
    <i r="1">
      <x v="6"/>
    </i>
    <i>
      <x v="31"/>
    </i>
    <i r="1">
      <x v="3"/>
    </i>
    <i r="1">
      <x v="6"/>
    </i>
    <i r="1">
      <x v="10"/>
    </i>
    <i>
      <x v="32"/>
    </i>
    <i r="1">
      <x v="3"/>
    </i>
    <i r="1">
      <x v="4"/>
    </i>
    <i r="1">
      <x v="5"/>
    </i>
    <i>
      <x v="33"/>
    </i>
    <i r="1">
      <x v="1"/>
    </i>
    <i r="1">
      <x v="2"/>
    </i>
    <i r="1">
      <x v="3"/>
    </i>
    <i>
      <x v="34"/>
    </i>
    <i r="1">
      <x v="3"/>
    </i>
    <i r="1">
      <x v="4"/>
    </i>
    <i r="1">
      <x v="6"/>
    </i>
    <i>
      <x v="35"/>
    </i>
    <i r="1">
      <x v="1"/>
    </i>
    <i r="1">
      <x v="3"/>
    </i>
    <i r="1">
      <x v="8"/>
    </i>
    <i>
      <x v="36"/>
    </i>
    <i r="1">
      <x v="3"/>
    </i>
    <i r="1">
      <x v="4"/>
    </i>
    <i r="1">
      <x v="9"/>
    </i>
    <i>
      <x v="37"/>
    </i>
    <i r="1">
      <x v="1"/>
    </i>
    <i r="1">
      <x v="3"/>
    </i>
    <i r="1">
      <x v="10"/>
    </i>
    <i>
      <x v="38"/>
    </i>
    <i r="1">
      <x v="3"/>
    </i>
    <i r="1">
      <x v="4"/>
    </i>
    <i r="1">
      <x v="6"/>
    </i>
    <i>
      <x v="39"/>
    </i>
    <i r="1">
      <x v="1"/>
    </i>
    <i r="1">
      <x v="4"/>
    </i>
    <i r="1">
      <x v="10"/>
    </i>
    <i>
      <x v="40"/>
    </i>
    <i r="1">
      <x v="4"/>
    </i>
    <i r="1">
      <x v="6"/>
    </i>
    <i r="1">
      <x v="9"/>
    </i>
    <i t="grand">
      <x/>
    </i>
  </rowItems>
  <colItems count="1">
    <i/>
  </colItems>
  <dataFields count="1">
    <dataField name="Average of score" fld="5" subtotal="average" baseField="3" baseItem="0" numFmtId="2"/>
  </dataFields>
  <pivotTableStyleInfo name="PivotStyleLight16" showRowHeaders="1" showColHeaders="1" showRowStripes="0" showColStripes="0" showLastColumn="1"/>
  <filters count="1">
    <filter fld="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8DCEDA4-0767-4A49-9B52-0E9D8D0CBF5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5:B21" firstHeaderRow="1" firstDataRow="1" firstDataCol="1"/>
  <pivotFields count="20">
    <pivotField dataField="1" showAll="0"/>
    <pivotField showAll="0"/>
    <pivotField axis="axisRow" showAll="0" sortType="ascending">
      <items count="19">
        <item h="1" x="0"/>
        <item h="1" x="3"/>
        <item h="1" x="10"/>
        <item h="1" x="2"/>
        <item h="1" x="1"/>
        <item h="1" x="6"/>
        <item h="1" x="4"/>
        <item h="1" x="9"/>
        <item h="1" x="7"/>
        <item h="1" x="5"/>
        <item x="13"/>
        <item x="16"/>
        <item h="1" x="15"/>
        <item x="11"/>
        <item h="1" x="8"/>
        <item x="17"/>
        <item h="1" x="14"/>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s>
  <rowFields count="1">
    <field x="2"/>
  </rowFields>
  <rowItems count="6">
    <i>
      <x v="11"/>
    </i>
    <i>
      <x v="10"/>
    </i>
    <i>
      <x v="15"/>
    </i>
    <i>
      <x v="17"/>
    </i>
    <i>
      <x v="13"/>
    </i>
    <i t="grand">
      <x/>
    </i>
  </rowItems>
  <colItems count="1">
    <i/>
  </colItems>
  <dataFields count="1">
    <dataField name="Count of name" fld="0" subtotal="count" baseField="2" baseItem="0"/>
  </dataFields>
  <chartFormats count="2">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6C6060A-3AB2-4A80-8FEF-FEEE715C02F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0">
    <pivotField dataField="1" showAll="0"/>
    <pivotField showAll="0"/>
    <pivotField axis="axisRow" showAll="0" measureFilter="1" sortType="descending">
      <items count="19">
        <item x="0"/>
        <item x="3"/>
        <item x="10"/>
        <item x="2"/>
        <item x="1"/>
        <item x="6"/>
        <item x="4"/>
        <item x="9"/>
        <item x="7"/>
        <item x="5"/>
        <item x="13"/>
        <item x="16"/>
        <item x="15"/>
        <item x="11"/>
        <item x="8"/>
        <item x="17"/>
        <item x="14"/>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s>
  <rowFields count="1">
    <field x="2"/>
  </rowFields>
  <rowItems count="6">
    <i>
      <x v="4"/>
    </i>
    <i>
      <x/>
    </i>
    <i>
      <x v="6"/>
    </i>
    <i>
      <x v="5"/>
    </i>
    <i>
      <x v="3"/>
    </i>
    <i t="grand">
      <x/>
    </i>
  </rowItems>
  <colItems count="1">
    <i/>
  </colItems>
  <dataFields count="1">
    <dataField name="Count of name" fld="0" subtotal="count"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3678349-448C-4E02-BB5D-48412826EAB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items count="5">
        <item x="0"/>
        <item x="2"/>
        <item x="1"/>
        <item h="1" m="1" x="3"/>
        <item t="default"/>
      </items>
    </pivotField>
    <pivotField numFmtId="164" showAll="0"/>
    <pivotField showAll="0"/>
    <pivotField showAll="0"/>
    <pivotField showAll="0"/>
  </pivotFields>
  <rowFields count="1">
    <field x="15"/>
  </rowFields>
  <rowItems count="4">
    <i>
      <x/>
    </i>
    <i>
      <x v="1"/>
    </i>
    <i>
      <x v="2"/>
    </i>
    <i t="grand">
      <x/>
    </i>
  </rowItems>
  <colItems count="1">
    <i/>
  </colItems>
  <dataFields count="1">
    <dataField name="Average of score" fld="5" subtotal="average" baseField="15" baseItem="2" numFmtId="2"/>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E251686-F00A-402D-A99F-C615BD07B98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0">
    <pivotField dataField="1" showAll="0"/>
    <pivotField showAll="0"/>
    <pivotField showAll="0"/>
    <pivotField showAll="0"/>
    <pivotField showAll="0"/>
    <pivotField showAll="0"/>
    <pivotField showAll="0"/>
    <pivotField showAll="0"/>
    <pivotField showAll="0"/>
    <pivotField showAll="0"/>
    <pivotField axis="axisRow" showAll="0" measureFilter="1" sortType="descending">
      <items count="61">
        <item x="25"/>
        <item x="42"/>
        <item x="3"/>
        <item x="32"/>
        <item x="31"/>
        <item x="23"/>
        <item x="7"/>
        <item x="54"/>
        <item x="30"/>
        <item x="45"/>
        <item x="39"/>
        <item x="27"/>
        <item x="38"/>
        <item x="52"/>
        <item x="8"/>
        <item x="29"/>
        <item x="37"/>
        <item x="13"/>
        <item x="20"/>
        <item x="55"/>
        <item x="41"/>
        <item x="48"/>
        <item x="28"/>
        <item x="22"/>
        <item x="17"/>
        <item x="9"/>
        <item x="43"/>
        <item x="24"/>
        <item x="53"/>
        <item x="58"/>
        <item x="4"/>
        <item x="57"/>
        <item x="11"/>
        <item x="14"/>
        <item x="18"/>
        <item x="40"/>
        <item x="56"/>
        <item x="19"/>
        <item x="50"/>
        <item x="33"/>
        <item x="36"/>
        <item x="46"/>
        <item x="35"/>
        <item x="51"/>
        <item x="2"/>
        <item x="10"/>
        <item x="5"/>
        <item x="16"/>
        <item x="12"/>
        <item x="15"/>
        <item x="26"/>
        <item x="44"/>
        <item x="49"/>
        <item x="47"/>
        <item x="1"/>
        <item x="0"/>
        <item x="34"/>
        <item x="6"/>
        <item x="21"/>
        <item m="1" x="5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pivotField showAll="0"/>
    <pivotField showAll="0"/>
    <pivotField showAll="0"/>
  </pivotFields>
  <rowFields count="1">
    <field x="10"/>
  </rowFields>
  <rowItems count="6">
    <i>
      <x v="55"/>
    </i>
    <i>
      <x v="54"/>
    </i>
    <i>
      <x v="14"/>
    </i>
    <i>
      <x v="6"/>
    </i>
    <i>
      <x v="15"/>
    </i>
    <i t="grand">
      <x/>
    </i>
  </rowItems>
  <colItems count="1">
    <i/>
  </colItems>
  <dataFields count="1">
    <dataField name="Count of name" fld="0" subtotal="count" baseField="1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14"/>
          </reference>
        </references>
      </pivotArea>
    </chartFormat>
    <chartFormat chart="0" format="2">
      <pivotArea type="data" outline="0" fieldPosition="0">
        <references count="2">
          <reference field="4294967294" count="1" selected="0">
            <x v="0"/>
          </reference>
          <reference field="10" count="1" selected="0">
            <x v="6"/>
          </reference>
        </references>
      </pivotArea>
    </chartFormat>
    <chartFormat chart="0" format="3">
      <pivotArea type="data" outline="0" fieldPosition="0">
        <references count="2">
          <reference field="4294967294" count="1" selected="0">
            <x v="0"/>
          </reference>
          <reference field="10" count="1" selected="0">
            <x v="15"/>
          </reference>
        </references>
      </pivotArea>
    </chartFormat>
    <chartFormat chart="0" format="4">
      <pivotArea type="data" outline="0" fieldPosition="0">
        <references count="2">
          <reference field="4294967294" count="1" selected="0">
            <x v="0"/>
          </reference>
          <reference field="10" count="1" selected="0">
            <x v="54"/>
          </reference>
        </references>
      </pivotArea>
    </chartFormat>
    <chartFormat chart="0" format="5">
      <pivotArea type="data" outline="0" fieldPosition="0">
        <references count="2">
          <reference field="4294967294" count="1" selected="0">
            <x v="0"/>
          </reference>
          <reference field="10" count="1" selected="0">
            <x v="55"/>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F5359478-AB5D-44EA-B34A-A5028D4B0C3A}" sourceName="genre">
  <pivotTables>
    <pivotTable tabId="26" name="Top directors by avg gross earnings"/>
    <pivotTable tabId="25" name="Distribution of movies by rating"/>
    <pivotTable tabId="25" name="movies by decade"/>
    <pivotTable tabId="25" name="No. of movies by genre"/>
    <pivotTable tabId="26" name="Top 5 genres with highest gross earnings"/>
  </pivotTables>
  <data>
    <tabular pivotCacheId="964489046">
      <items count="18">
        <i x="0" s="1"/>
        <i x="3" s="1"/>
        <i x="10" s="1"/>
        <i x="2" s="1"/>
        <i x="1" s="1"/>
        <i x="6" s="1"/>
        <i x="4" s="1"/>
        <i x="9" s="1"/>
        <i x="7" s="1"/>
        <i x="5" s="1"/>
        <i x="13" s="1"/>
        <i x="16" s="1"/>
        <i x="15" s="1"/>
        <i x="11" s="1"/>
        <i x="8" s="1"/>
        <i x="17" s="1"/>
        <i x="14"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1B30957-6893-4830-875C-9C8BE054E1CC}" sourceName="year">
  <pivotTables>
    <pivotTable tabId="26" name="Top directors by avg gross earnings"/>
    <pivotTable tabId="25" name="Distribution of movies by rating"/>
    <pivotTable tabId="25" name="movies by decade"/>
    <pivotTable tabId="25" name="No. of movies by genre"/>
    <pivotTable tabId="26" name="Top 5 genres with highest gross earnings"/>
  </pivotTables>
  <data>
    <tabular pivotCacheId="964489046">
      <items count="4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 xr10:uid="{81FFC958-8934-41A6-A9FC-F6224DCD8DEA}" sourceName="Decade ">
  <pivotTables>
    <pivotTable tabId="25" name="No. of movies by genre"/>
    <pivotTable tabId="25" name="Distribution of movies by rating"/>
    <pivotTable tabId="25" name="movies by decade"/>
    <pivotTable tabId="26" name="Top 5 genres with highest gross earnings"/>
    <pivotTable tabId="26" name="Top directors by avg gross earnings"/>
  </pivotTables>
  <data>
    <tabular pivotCacheId="964489046">
      <items count="10">
        <i x="0" s="1"/>
        <i x="1" s="1"/>
        <i x="2" s="1"/>
        <i x="3" s="1"/>
        <i x="4" s="1"/>
        <i x="5" s="1" nd="1"/>
        <i x="6" s="1" nd="1"/>
        <i x="7" s="1" nd="1"/>
        <i x="8" s="1" nd="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 xr10:uid="{733B32D4-6FBB-4540-99B1-146F499617F3}" sourceName="star">
  <pivotTables>
    <pivotTable tabId="26" name="PivotTable7"/>
    <pivotTable tabId="31" name="PivotTable11"/>
    <pivotTable tabId="25" name="Distribution of movies by rating"/>
    <pivotTable tabId="25" name="movies by decade"/>
    <pivotTable tabId="25" name="No. of movies by genre"/>
    <pivotTable tabId="26" name="PivotTable10"/>
    <pivotTable tabId="26" name="PivotTable8"/>
    <pivotTable tabId="26" name="PivotTable9"/>
    <pivotTable tabId="26" name="Top 5 genres with highest gross earnings"/>
    <pivotTable tabId="26" name="Top directors by avg gross earnings"/>
    <pivotTable tabId="27" name="PivotTable10"/>
    <pivotTable tabId="25" name="PivotTable6"/>
  </pivotTables>
  <data>
    <tabular pivotCacheId="964489046">
      <items count="2761">
        <i x="1846" s="1"/>
        <i x="1712" s="1"/>
        <i x="1508" s="1"/>
        <i x="1194" s="1"/>
        <i x="1663" s="1"/>
        <i x="1639" s="1"/>
        <i x="1354" s="1"/>
        <i x="2587" s="1"/>
        <i x="2368" s="1"/>
        <i x="2512" s="1"/>
        <i x="2513" s="1"/>
        <i x="2114" s="1"/>
        <i x="1820" s="1"/>
        <i x="1809" s="1"/>
        <i x="2469" s="1"/>
        <i x="1150" s="1"/>
        <i x="1749" s="1"/>
        <i x="2501" s="1"/>
        <i x="1188" s="1"/>
        <i x="2434" s="1"/>
        <i x="2264" s="1"/>
        <i x="2436" s="1"/>
        <i x="657" s="1"/>
        <i x="1492" s="1"/>
        <i x="27" s="1"/>
        <i x="794" s="1"/>
        <i x="2339" s="1"/>
        <i x="1873" s="1"/>
        <i x="1226" s="1"/>
        <i x="360" s="1"/>
        <i x="168" s="1"/>
        <i x="2656" s="1"/>
        <i x="2446" s="1"/>
        <i x="1807" s="1"/>
        <i x="888" s="1"/>
        <i x="2221" s="1"/>
        <i x="2722" s="1"/>
        <i x="40" s="1"/>
        <i x="93" s="1"/>
        <i x="1070" s="1"/>
        <i x="1108" s="1"/>
        <i x="764" s="1"/>
        <i x="1630" s="1"/>
        <i x="979" s="1"/>
        <i x="2127" s="1"/>
        <i x="868" s="1"/>
        <i x="147" s="1"/>
        <i x="2232" s="1"/>
        <i x="115" s="1"/>
        <i x="2595" s="1"/>
        <i x="2647" s="1"/>
        <i x="702" s="1"/>
        <i x="2618" s="1"/>
        <i x="2402" s="1"/>
        <i x="1516" s="1"/>
        <i x="1315" s="1"/>
        <i x="1804" s="1"/>
        <i x="2215" s="1"/>
        <i x="1912" s="1"/>
        <i x="2632" s="1"/>
        <i x="2261" s="1"/>
        <i x="857" s="1"/>
        <i x="1589" s="1"/>
        <i x="1971" s="1"/>
        <i x="2249" s="1"/>
        <i x="2324" s="1"/>
        <i x="1442" s="1"/>
        <i x="1672" s="1"/>
        <i x="1676" s="1"/>
        <i x="2284" s="1"/>
        <i x="1605" s="1"/>
        <i x="1132" s="1"/>
        <i x="934" s="1"/>
        <i x="78" s="1"/>
        <i x="2666" s="1"/>
        <i x="865" s="1"/>
        <i x="2322" s="1"/>
        <i x="2291" s="1"/>
        <i x="1182" s="1"/>
        <i x="2273" s="1"/>
        <i x="2583" s="1"/>
        <i x="1916" s="1"/>
        <i x="902" s="1"/>
        <i x="1926" s="1"/>
        <i x="1120" s="1"/>
        <i x="516" s="1"/>
        <i x="1896" s="1"/>
        <i x="1373" s="1"/>
        <i x="1721" s="1"/>
        <i x="774" s="1"/>
        <i x="1538" s="1"/>
        <i x="2143" s="1"/>
        <i x="2546" s="1"/>
        <i x="2658" s="1"/>
        <i x="1849" s="1"/>
        <i x="1686" s="1"/>
        <i x="1872" s="1"/>
        <i x="1949" s="1"/>
        <i x="1415" s="1"/>
        <i x="719" s="1"/>
        <i x="2442" s="1"/>
        <i x="181" s="1"/>
        <i x="2139" s="1"/>
        <i x="2422" s="1"/>
        <i x="2354" s="1"/>
        <i x="1643" s="1"/>
        <i x="1995" s="1"/>
        <i x="1940" s="1"/>
        <i x="1042" s="1"/>
        <i x="653" s="1"/>
        <i x="161" s="1"/>
        <i x="1762" s="1"/>
        <i x="861" s="1"/>
        <i x="2246" s="1"/>
        <i x="1597" s="1"/>
        <i x="1083" s="1"/>
        <i x="611" s="1"/>
        <i x="1571" s="1"/>
        <i x="564" s="1"/>
        <i x="633" s="1"/>
        <i x="843" s="1"/>
        <i x="2590" s="1"/>
        <i x="1013" s="1"/>
        <i x="148" s="1"/>
        <i x="788" s="1"/>
        <i x="2403" s="1"/>
        <i x="1991" s="1"/>
        <i x="2531" s="1"/>
        <i x="1085" s="1"/>
        <i x="1058" s="1"/>
        <i x="1699" s="1"/>
        <i x="1584" s="1"/>
        <i x="2636" s="1"/>
        <i x="1345" s="1"/>
        <i x="2075" s="1"/>
        <i x="651" s="1"/>
        <i x="2300" s="1"/>
        <i x="921" s="1"/>
        <i x="1519" s="1"/>
        <i x="2257" s="1"/>
        <i x="1668" s="1"/>
        <i x="835" s="1"/>
        <i x="728" s="1"/>
        <i x="1852" s="1"/>
        <i x="389" s="1"/>
        <i x="2396" s="1"/>
        <i x="1775" s="1"/>
        <i x="883" s="1"/>
        <i x="1752" s="1"/>
        <i x="915" s="1"/>
        <i x="1478" s="1"/>
        <i x="534" s="1"/>
        <i x="2534" s="1"/>
        <i x="1713" s="1"/>
        <i x="636" s="1"/>
        <i x="448" s="1"/>
        <i x="2528" s="1"/>
        <i x="498" s="1"/>
        <i x="955" s="1"/>
        <i x="1819" s="1"/>
        <i x="410" s="1"/>
        <i x="673" s="1"/>
        <i x="246" s="1"/>
        <i x="32" s="1"/>
        <i x="459" s="1"/>
        <i x="2003" s="1"/>
        <i x="1163" s="1"/>
        <i x="2440" s="1"/>
        <i x="1434" s="1"/>
        <i x="2053" s="1"/>
        <i x="2295" s="1"/>
        <i x="2412" s="1"/>
        <i x="2731" s="1"/>
        <i x="227" s="1"/>
        <i x="2552" s="1"/>
        <i x="167" s="1"/>
        <i x="642" s="1"/>
        <i x="2038" s="1"/>
        <i x="2707" s="1"/>
        <i x="2276" s="1"/>
        <i x="2308" s="1"/>
        <i x="1096" s="1"/>
        <i x="2091" s="1"/>
        <i x="1527" s="1"/>
        <i x="1578" s="1"/>
        <i x="597" s="1"/>
        <i x="1229" s="1"/>
        <i x="2459" s="1"/>
        <i x="2286" s="1"/>
        <i x="1239" s="1"/>
        <i x="1587" s="1"/>
        <i x="2475" s="1"/>
        <i x="343" s="1"/>
        <i x="2065" s="1"/>
        <i x="2616" s="1"/>
        <i x="2336" s="1"/>
        <i x="1825" s="1"/>
        <i x="1439" s="1"/>
        <i x="874" s="1"/>
        <i x="193" s="1"/>
        <i x="965" s="1"/>
        <i x="245" s="1"/>
        <i x="1848" s="1"/>
        <i x="211" s="1"/>
        <i x="2567" s="1"/>
        <i x="435" s="1"/>
        <i x="425" s="1"/>
        <i x="1683" s="1"/>
        <i x="580" s="1"/>
        <i x="2639" s="1"/>
        <i x="2750" s="1"/>
        <i x="1509" s="1"/>
        <i x="2460" s="1"/>
        <i x="1963" s="1"/>
        <i x="2625" s="1"/>
        <i x="1338" s="1"/>
        <i x="2019" s="1"/>
        <i x="2018" s="1"/>
        <i x="91" s="1"/>
        <i x="2120" s="1"/>
        <i x="169" s="1"/>
        <i x="2464" s="1"/>
        <i x="180" s="1"/>
        <i x="2523" s="1"/>
        <i x="2753" s="1"/>
        <i x="1263" s="1"/>
        <i x="1889" s="1"/>
        <i x="2342" s="1"/>
        <i x="2612" s="1"/>
        <i x="1862" s="1"/>
        <i x="2256" s="1"/>
        <i x="1047" s="1"/>
        <i x="845" s="1"/>
        <i x="1542" s="1"/>
        <i x="781" s="1"/>
        <i x="205" s="1"/>
        <i x="17" s="1"/>
        <i x="444" s="1"/>
        <i x="68" s="1"/>
        <i x="223" s="1"/>
        <i x="468" s="1"/>
        <i x="1886" s="1"/>
        <i x="465" s="1"/>
        <i x="2001" s="1"/>
        <i x="1337" s="1"/>
        <i x="648" s="1"/>
        <i x="1185" s="1"/>
        <i x="2311" s="1"/>
        <i x="1994" s="1"/>
        <i x="89" s="1"/>
        <i x="2178" s="1"/>
        <i x="394" s="1"/>
        <i x="697" s="1"/>
        <i x="715" s="1"/>
        <i x="184" s="1"/>
        <i x="2529" s="1"/>
        <i x="2709" s="1"/>
        <i x="1255" s="1"/>
        <i x="925" s="1"/>
        <i x="1435" s="1"/>
        <i x="751" s="1"/>
        <i x="2575" s="1"/>
        <i x="1192" s="1"/>
        <i x="1533" s="1"/>
        <i x="1292" s="1"/>
        <i x="2507" s="1"/>
        <i x="2432" s="1"/>
        <i x="1720" s="1"/>
        <i x="1652" s="1"/>
        <i x="540" s="1"/>
        <i x="96" s="1"/>
        <i x="1761" s="1"/>
        <i x="174" s="1"/>
        <i x="556" s="1"/>
        <i x="47" s="1"/>
        <i x="743" s="1"/>
        <i x="314" s="1"/>
        <i x="2729" s="1"/>
        <i x="1518" s="1"/>
        <i x="2600" s="1"/>
        <i x="693" s="1"/>
        <i x="1152" s="1"/>
        <i x="1947" s="1"/>
        <i x="1109" s="1"/>
        <i x="981" s="1"/>
        <i x="1644" s="1"/>
        <i x="2191" s="1"/>
        <i x="890" s="1"/>
        <i x="1818" s="1"/>
        <i x="2573" s="1"/>
        <i x="1010" s="1"/>
        <i x="927" s="1"/>
        <i x="1881" s="1"/>
        <i x="1631" s="1"/>
        <i x="1521" s="1"/>
        <i x="1416" s="1"/>
        <i x="1009" s="1"/>
        <i x="1432" s="1"/>
        <i x="2379" s="1"/>
        <i x="2581" s="1"/>
        <i x="1161" s="1"/>
        <i x="1116" s="1"/>
        <i x="939" s="1"/>
        <i x="1638" s="1"/>
        <i x="627" s="1"/>
        <i x="562" s="1"/>
        <i x="953" s="1"/>
        <i x="1151" s="1"/>
        <i x="2100" s="1"/>
        <i x="989" s="1"/>
        <i x="2347" s="1"/>
        <i x="1157" s="1"/>
        <i x="2235" s="1"/>
        <i x="1658" s="1"/>
        <i x="1724" s="1"/>
        <i x="2034" s="1"/>
        <i x="1027" s="1"/>
        <i x="401" s="1"/>
        <i x="10" s="1"/>
        <i x="2562" s="1"/>
        <i x="146" s="1"/>
        <i x="430" s="1"/>
        <i x="1147" s="1"/>
        <i x="1270" s="1"/>
        <i x="700" s="1"/>
        <i x="656" s="1"/>
        <i x="484" s="1"/>
        <i x="523" s="1"/>
        <i x="2451" s="1"/>
        <i x="1876" s="1"/>
        <i x="716" s="1"/>
        <i x="160" s="1"/>
        <i x="288" s="1"/>
        <i x="9" s="1"/>
        <i x="250" s="1"/>
        <i x="1748" s="1"/>
        <i x="2660" s="1"/>
        <i x="2579" s="1"/>
        <i x="2292" s="1"/>
        <i x="1232" s="1"/>
        <i x="372" s="1"/>
        <i x="1877" s="1"/>
        <i x="2101" s="1"/>
        <i x="1911" s="1"/>
        <i x="709" s="1"/>
        <i x="1407" s="1"/>
        <i x="2500" s="1"/>
        <i x="2313" s="1"/>
        <i x="1032" s="1"/>
        <i x="2041" s="1"/>
        <i x="741" s="1"/>
        <i x="1502" s="1"/>
        <i x="889" s="1"/>
        <i x="617" s="1"/>
        <i x="1700" s="1"/>
        <i x="655" s="1"/>
        <i x="1312" s="1"/>
        <i x="747" s="1"/>
        <i x="1802" s="1"/>
        <i x="1383" s="1"/>
        <i x="287" s="1"/>
        <i x="704" s="1"/>
        <i x="1633" s="1"/>
        <i x="353" s="1"/>
        <i x="1417" s="1"/>
        <i x="1927" s="1"/>
        <i x="1958" s="1"/>
        <i x="757" s="1"/>
        <i x="158" s="1"/>
        <i x="1782" s="1"/>
        <i x="2708" s="1"/>
        <i x="1455" s="1"/>
        <i x="1791" s="1"/>
        <i x="2179" s="1"/>
        <i x="1840" s="1"/>
        <i x="2472" s="1"/>
        <i x="2317" s="1"/>
        <i x="1722" s="1"/>
        <i x="1894" s="1"/>
        <i x="1051" s="1"/>
        <i x="187" s="1"/>
        <i x="987" s="1"/>
        <i x="42" s="1"/>
        <i x="1939" s="1"/>
        <i x="1956" s="1"/>
        <i x="1689" s="1"/>
        <i x="2580" s="1"/>
        <i x="759" s="1"/>
        <i x="512" s="1"/>
        <i x="1209" s="1"/>
        <i x="1473" s="1"/>
        <i x="1574" s="1"/>
        <i x="784" s="1"/>
        <i x="1102" s="1"/>
        <i x="1557" s="1"/>
        <i x="1050" s="1"/>
        <i x="59" s="1"/>
        <i x="2304" s="1"/>
        <i x="15" s="1"/>
        <i x="231" s="1"/>
        <i x="16" s="1"/>
        <i x="1977" s="1"/>
        <i x="1773" s="1"/>
        <i x="506" s="1"/>
        <i x="999" s="1"/>
        <i x="1681" s="1"/>
        <i x="2319" s="1"/>
        <i x="1423" s="1"/>
        <i x="2679" s="1"/>
        <i x="1734" s="1"/>
        <i x="1399" s="1"/>
        <i x="2142" s="1"/>
        <i x="670" s="1"/>
        <i x="1149" s="1"/>
        <i x="2193" s="1"/>
        <i x="1186" s="1"/>
        <i x="2192" s="1"/>
        <i x="1389" s="1"/>
        <i x="1551" s="1"/>
        <i x="26" s="1"/>
        <i x="2095" s="1"/>
        <i x="2149" s="1"/>
        <i x="1191" s="1"/>
        <i x="2646" s="1"/>
        <i x="356" s="1"/>
        <i x="2058" s="1"/>
        <i x="2360" s="1"/>
        <i x="1068" s="1"/>
        <i x="414" s="1"/>
        <i x="1433" s="1"/>
        <i x="906" s="1"/>
        <i x="619" s="1"/>
        <i x="1498" s="1"/>
        <i x="1099" s="1"/>
        <i x="2102" s="1"/>
        <i x="826" s="1"/>
        <i x="903" s="1"/>
        <i x="2410" s="1"/>
        <i x="1183" s="1"/>
        <i x="1524" s="1"/>
        <i x="744" s="1"/>
        <i x="678" s="1"/>
        <i x="2349" s="1"/>
        <i x="289" s="1"/>
        <i x="2244" s="1"/>
        <i x="1299" s="1"/>
        <i x="117" s="1"/>
        <i x="1632" s="1"/>
        <i x="1286" s="1"/>
        <i x="325" s="1"/>
        <i x="624" s="1"/>
        <i x="1340" s="1"/>
        <i x="347" s="1"/>
        <i x="58" s="1"/>
        <i x="858" s="1"/>
        <i x="255" s="1"/>
        <i x="2125" s="1"/>
        <i x="64" s="1"/>
        <i x="2013" s="1"/>
        <i x="41" s="1"/>
        <i x="1594" s="1"/>
        <i x="1653" s="1"/>
        <i x="941" s="1"/>
        <i x="2466" s="1"/>
        <i x="2563" s="1"/>
        <i x="956" s="1"/>
        <i x="1476" s="1"/>
        <i x="2622" s="1"/>
        <i x="1198" s="1"/>
        <i x="798" s="1"/>
        <i x="787" s="1"/>
        <i x="269" s="1"/>
        <i x="6" s="1"/>
        <i x="1412" s="1"/>
        <i x="443" s="1"/>
        <i x="1572" s="1"/>
        <i x="621" s="1"/>
        <i x="526" s="1"/>
        <i x="1664" s="1"/>
        <i x="2203" s="1"/>
        <i x="2633" s="1"/>
        <i x="1293" s="1"/>
        <i x="1964" s="1"/>
        <i x="1698" s="1"/>
        <i x="2185" s="1"/>
        <i x="2597" s="1"/>
        <i x="960" s="1"/>
        <i x="489" s="1"/>
        <i x="1701" s="1"/>
        <i x="1756" s="1"/>
        <i x="819" s="1"/>
        <i x="547" s="1"/>
        <i x="1474" s="1"/>
        <i x="2176" s="1"/>
        <i x="563" s="1"/>
        <i x="1771" s="1"/>
        <i x="109" s="1"/>
        <i x="565" s="1"/>
        <i x="281" s="1"/>
        <i x="922" s="1"/>
        <i x="803" s="1"/>
        <i x="765" s="1"/>
        <i x="2631" s="1"/>
        <i x="387" s="1"/>
        <i x="1805" s="1"/>
        <i x="994" s="1"/>
        <i x="886" s="1"/>
        <i x="2539" s="1"/>
        <i x="2626" s="1"/>
        <i x="2415" s="1"/>
        <i x="1887" s="1"/>
        <i x="2416" s="1"/>
        <i x="791" s="1"/>
        <i x="1082" s="1"/>
        <i x="990" s="1"/>
        <i x="247" s="1"/>
        <i x="2756" s="1"/>
        <i x="1948" s="1"/>
        <i x="1968" s="1"/>
        <i x="88" s="1"/>
        <i x="2407" s="1"/>
        <i x="876" s="1"/>
        <i x="1142" s="1"/>
        <i x="171" s="1"/>
        <i x="1966" s="1"/>
        <i x="2255" s="1"/>
        <i x="1859" s="1"/>
        <i x="1294" s="1"/>
        <i x="1714" s="1"/>
        <i x="1803" s="1"/>
        <i x="733" s="1"/>
        <i x="983" s="1"/>
        <i x="1955" s="1"/>
        <i x="508" s="1"/>
        <i x="573" s="1"/>
        <i x="2533" s="1"/>
        <i x="1943" s="1"/>
        <i x="1582" s="1"/>
        <i x="1000" s="1"/>
        <i x="1204" s="1"/>
        <i x="145" s="1"/>
        <i x="1969" s="1"/>
        <i x="2187" s="1"/>
        <i x="2279" s="1"/>
        <i x="348" s="1"/>
        <i x="793" s="1"/>
        <i x="545" s="1"/>
        <i x="1929" s="1"/>
        <i x="1055" s="1"/>
        <i x="404" s="1"/>
        <i x="1944" s="1"/>
        <i x="2151" s="1"/>
        <i x="592" s="1"/>
        <i x="2391" s="1"/>
        <i x="1088" s="1"/>
        <i x="2133" s="1"/>
        <i x="35" s="1"/>
        <i x="639" s="1"/>
        <i x="1982" s="1"/>
        <i x="581" s="1"/>
        <i x="1707" s="1"/>
        <i x="2700" s="1"/>
        <i x="1402" s="1"/>
        <i x="1287" s="1"/>
        <i x="1467" s="1"/>
        <i x="2494" s="1"/>
        <i x="2643" s="1"/>
        <i x="1583" s="1"/>
        <i x="1899" s="1"/>
        <i x="875" s="1"/>
        <i x="1520" s="1"/>
        <i x="298" s="1"/>
        <i x="840" s="1"/>
        <i x="575" s="1"/>
        <i x="46" s="1"/>
        <i x="1197" s="1"/>
        <i x="2455" s="1"/>
        <i x="1350" s="1"/>
        <i x="574" s="1"/>
        <i x="2695" s="1"/>
        <i x="2183" s="1"/>
        <i x="279" s="1"/>
        <i x="251" s="1"/>
        <i x="1992" s="1"/>
        <i x="2737" s="1"/>
        <i x="978" s="1"/>
        <i x="102" s="1"/>
        <i x="262" s="1"/>
        <i x="2380" s="1"/>
        <i x="685" s="1"/>
        <i x="150" s="1"/>
        <i x="2404" s="1"/>
        <i x="1274" s="1"/>
        <i x="1484" s="1"/>
        <i x="1844" s="1"/>
        <i x="2644" s="1"/>
        <i x="1089" s="1"/>
        <i x="2728" s="1"/>
        <i x="710" s="1"/>
        <i x="1931" s="1"/>
        <i x="2673" s="1"/>
        <i x="872" s="1"/>
        <i x="1592" s="1"/>
        <i x="539" s="1"/>
        <i x="677" s="1"/>
        <i x="393" s="1"/>
        <i x="123" s="1"/>
        <i x="2617" s="1"/>
        <i x="1564" s="1"/>
        <i x="2548" s="1"/>
        <i x="2537" s="1"/>
        <i x="411" s="1"/>
        <i x="2596" s="1"/>
        <i x="1470" s="1"/>
        <i x="1134" s="1"/>
        <i x="429" s="1"/>
        <i x="1599" s="1"/>
        <i x="532" s="1"/>
        <i x="1106" s="1"/>
        <i x="548" s="1"/>
        <i x="1273" s="1"/>
        <i x="240" s="1"/>
        <i x="645" s="1"/>
        <i x="595" s="1"/>
        <i x="680" s="1"/>
        <i x="1066" s="1"/>
        <i x="1725" s="1"/>
        <i x="1043" s="1"/>
        <i x="2020" s="1"/>
        <i x="1490" s="1"/>
        <i x="847" s="1"/>
        <i x="568" s="1"/>
        <i x="596" s="1"/>
        <i x="362" s="1"/>
        <i x="1858" s="1"/>
        <i x="1090" s="1"/>
        <i x="1487" s="1"/>
        <i x="848" s="1"/>
        <i x="1056" s="1"/>
        <i x="948" s="1"/>
        <i x="1794" s="1"/>
        <i x="2128" s="1"/>
        <i x="525" s="1"/>
        <i x="1671" s="1"/>
        <i x="1319" s="1"/>
        <i x="997" s="1"/>
        <i x="631" s="1"/>
        <i x="60" s="1"/>
        <i x="2318" s="1"/>
        <i x="2228" s="1"/>
        <i x="2524" s="1"/>
        <i x="1989" s="1"/>
        <i x="1105" s="1"/>
        <i x="583" s="1"/>
        <i x="49" s="1"/>
        <i x="405" s="1"/>
        <i x="1777" s="1"/>
        <i x="1755" s="1"/>
        <i x="317" s="1"/>
        <i x="812" s="1"/>
        <i x="2667" s="1"/>
        <i x="634" s="1"/>
        <i x="11" s="1"/>
        <i x="1833" s="1"/>
        <i x="2161" s="1"/>
        <i x="729" s="1"/>
        <i x="458" s="1"/>
        <i x="873" s="1"/>
        <i x="2551" s="1"/>
        <i x="2555" s="1"/>
        <i x="1616" s="1"/>
        <i x="1623" s="1"/>
        <i x="2030" s="1"/>
        <i x="2303" s="1"/>
        <i x="350" s="1"/>
        <i x="1935" s="1"/>
        <i x="1129" s="1"/>
        <i x="52" s="1"/>
        <i x="163" s="1"/>
        <i x="1800" s="1"/>
        <i x="1651" s="1"/>
        <i x="881" s="1"/>
        <i x="2306" s="1"/>
        <i x="912" s="1"/>
        <i x="495" s="1"/>
        <i x="2426" s="1"/>
        <i x="947" s="1"/>
        <i x="2650" s="1"/>
        <i x="2431" s="1"/>
        <i x="1883" s="1"/>
        <i x="28" s="1"/>
        <i x="681" s="1"/>
        <i x="1665" s="1"/>
        <i x="239" s="1"/>
        <i x="2186" s="1"/>
        <i x="2423" s="1"/>
        <i x="966" s="1"/>
        <i x="1365" s="1"/>
        <i x="1738" s="1"/>
        <i x="825" s="1"/>
        <i x="1269" s="1"/>
        <i x="1007" s="1"/>
        <i x="722" s="1"/>
        <i x="1391" s="1"/>
        <i x="30" s="1"/>
        <i x="442" s="1"/>
        <i x="1675" s="1"/>
        <i x="2584" s="1"/>
        <i x="688" s="1"/>
        <i x="1464" s="1"/>
        <i x="1465" s="1"/>
        <i x="973" s="1"/>
        <i x="1741" s="1"/>
        <i x="1065" s="1"/>
        <i x="2755" s="1"/>
        <i x="614" s="1"/>
        <i x="1993" s="1"/>
        <i x="1729" s="1"/>
        <i x="2398" s="1"/>
        <i x="1193" s="1"/>
        <i x="138" s="1"/>
        <i x="1380" s="1"/>
        <i x="183" s="1"/>
        <i x="189" s="1"/>
        <i x="2222" s="1"/>
        <i x="2481" s="1"/>
        <i x="2386" s="1"/>
        <i x="2195" s="1"/>
        <i x="687" s="1"/>
        <i x="72" s="1"/>
        <i x="1265" s="1"/>
        <i x="1951" s="1"/>
        <i x="53" s="1"/>
        <i x="2634" s="1"/>
        <i x="1867" s="1"/>
        <i x="2664" s="1"/>
        <i x="1792" s="1"/>
        <i x="2477" s="1"/>
        <i x="1540" s="1"/>
        <i x="407" s="1"/>
        <i x="2358" s="1"/>
        <i x="1475" s="1"/>
        <i x="2099" s="1"/>
        <i x="2094" s="1"/>
        <i x="658" s="1"/>
        <i x="2561" s="1"/>
        <i x="1580" s="1"/>
        <i x="1280" s="1"/>
        <i x="1650" s="1"/>
        <i x="1914" s="1"/>
        <i x="2145" s="1"/>
        <i x="2492" s="1"/>
        <i x="1178" s="1"/>
        <i x="2525" s="1"/>
        <i x="1469" s="1"/>
        <i x="1172" s="1"/>
        <i x="684" s="1"/>
        <i x="1739" s="1"/>
        <i x="2148" s="1"/>
        <i x="1570" s="1"/>
        <i x="756" s="1"/>
        <i x="2104" s="1"/>
        <i x="1067" s="1"/>
        <i x="622" s="1"/>
        <i x="877" s="1"/>
        <i x="364" s="1"/>
        <i x="630" s="1"/>
        <i x="330" s="1"/>
        <i x="1768" s="1"/>
        <i x="2516" s="1"/>
        <i x="1918" s="1"/>
        <i x="600" s="1"/>
        <i x="263" s="1"/>
        <i x="1081" s="1"/>
        <i x="2397" s="1"/>
        <i x="455" s="1"/>
        <i x="2545" s="1"/>
        <i x="2190" s="1"/>
        <i x="2130" s="1"/>
        <i x="2654" s="1"/>
        <i x="2119" s="1"/>
        <i x="1740" s="1"/>
        <i x="110" s="1"/>
        <i x="318" s="1"/>
        <i x="1680" s="1"/>
        <i x="1262" s="1"/>
        <i x="1514" s="1"/>
        <i x="2462" s="1"/>
        <i x="324" s="1"/>
        <i x="432" s="1"/>
        <i x="2272" s="1"/>
        <i x="1016" s="1"/>
        <i x="1566" s="1"/>
        <i x="1240" s="1"/>
        <i x="2332" s="1"/>
        <i x="537" s="1"/>
        <i x="122" s="1"/>
        <i x="1100" s="1"/>
        <i x="1860" s="1"/>
        <i x="2230" s="1"/>
        <i x="257" s="1"/>
        <i x="2495" s="1"/>
        <i x="2259" s="1"/>
        <i x="1413" s="1"/>
        <i x="1020" s="1"/>
        <i x="2724" s="1"/>
        <i x="2530" s="1"/>
        <i x="427" s="1"/>
        <i x="708" s="1"/>
        <i x="1618" s="1"/>
        <i x="2505" s="1"/>
        <i x="2298" s="1"/>
        <i x="762" s="1"/>
        <i x="426" s="1"/>
        <i x="1945" s="1"/>
        <i x="1339" s="1"/>
        <i x="1907" s="1"/>
        <i x="908" s="1"/>
        <i x="1486" s="1"/>
        <i x="2372" s="1"/>
        <i x="81" s="1"/>
        <i x="936" s="1"/>
        <i x="1411" s="1"/>
        <i x="638" s="1"/>
        <i x="1535" s="1"/>
        <i x="650" s="1"/>
        <i x="806" s="1"/>
        <i x="859" s="1"/>
        <i x="1541" s="1"/>
        <i x="1895" s="1"/>
        <i x="1451" s="1"/>
        <i x="395" s="1"/>
        <i x="156" s="1"/>
        <i x="1495" s="1"/>
        <i x="1170" s="1"/>
        <i x="219" s="1"/>
        <i x="1780" s="1"/>
        <i x="2453" s="1"/>
        <i x="2454" s="1"/>
        <i x="2089" s="1"/>
        <i x="493" s="1"/>
        <i x="834" s="1"/>
        <i x="2039" s="1"/>
        <i x="2390" s="1"/>
        <i x="944" s="1"/>
        <i x="1972" s="1"/>
        <i x="1784" s="1"/>
        <i x="2527" s="1"/>
        <i x="424" s="1"/>
        <i x="2508" s="1"/>
        <i x="2092" s="1"/>
        <i x="2159" s="1"/>
        <i x="1548" s="1"/>
        <i x="380" s="1"/>
        <i x="836" s="1"/>
        <i x="894" s="1"/>
        <i x="571" s="1"/>
        <i x="649" s="1"/>
        <i x="1961" s="1"/>
        <i x="752" s="1"/>
        <i x="2122" s="1"/>
        <i x="768" s="1"/>
        <i x="2" s="1"/>
        <i x="4" s="1"/>
        <i x="382" s="1"/>
        <i x="839" s="1"/>
        <i x="1249" s="1"/>
        <i x="50" s="1"/>
        <i x="97" s="1"/>
        <i x="1313" s="1"/>
        <i x="785" s="1"/>
        <i x="116" s="1"/>
        <i x="1405" s="1"/>
        <i x="635" s="1"/>
        <i x="2560" s="1"/>
        <i x="782" s="1"/>
        <i x="862" s="1"/>
        <i x="135" s="1"/>
        <i x="1008" s="1"/>
        <i x="416" s="1"/>
        <i x="463" s="1"/>
        <i x="1531" s="1"/>
        <i x="1890" s="1"/>
        <i x="199" s="1"/>
        <i x="2040" s="1"/>
        <i x="76" s="1"/>
        <i x="1420" s="1"/>
        <i x="2216" s="1"/>
        <i x="1595" s="1"/>
        <i x="2711" s="1"/>
        <i x="2079" s="1"/>
        <i x="1296" s="1"/>
        <i x="1290" s="1"/>
        <i x="935" s="1"/>
        <i x="1983" s="1"/>
        <i x="483" s="1"/>
        <i x="479" s="1"/>
        <i x="1919" s="1"/>
        <i x="1036" s="1"/>
        <i x="7" s="1"/>
        <i x="2123" s="1"/>
        <i x="896" s="1"/>
        <i x="2480" s="1"/>
        <i x="294" s="1"/>
        <i x="2663" s="1"/>
        <i x="418" s="1"/>
        <i x="363" s="1"/>
        <i x="345" s="1"/>
        <i x="811" s="1"/>
        <i x="1272" s="1"/>
        <i x="1613" s="1"/>
        <i x="1173" s="1"/>
        <i x="399" s="1"/>
        <i x="519" s="1"/>
        <i x="2278" s="1"/>
        <i x="1871" s="1"/>
        <i x="451" s="1"/>
        <i x="2754" s="1"/>
        <i x="2335" s="1"/>
        <i x="1744" s="1"/>
        <i x="1468" s="1"/>
        <i x="1122" s="1"/>
        <i x="400" s="1"/>
        <i x="1499" s="1"/>
        <i x="1256" s="1"/>
        <i x="2542" s="1"/>
        <i x="2346" s="1"/>
        <i x="177" s="1"/>
        <i x="1184" s="1"/>
        <i x="1585" s="1"/>
        <i x="2689" s="1"/>
        <i x="1344" s="1"/>
        <i x="2406" s="1"/>
        <i x="1494" s="1"/>
        <i x="2661" s="1"/>
        <i x="2746" s="1"/>
        <i x="1333" s="1"/>
        <i x="932" s="1"/>
        <i x="2588" s="1"/>
        <i x="86" s="1"/>
        <i x="385" s="1"/>
        <i x="151" s="1"/>
        <i x="2511" s="1"/>
        <i x="771" s="1"/>
        <i x="1645" s="1"/>
        <i x="2443" s="1"/>
        <i x="1029" s="1"/>
        <i x="1607" s="1"/>
        <i x="2108" s="1"/>
        <i x="1458" s="1"/>
        <i x="1449" s="1"/>
        <i x="1576" s="1"/>
        <i x="334" s="1"/>
        <i x="1211" s="1"/>
        <i x="721" s="1"/>
        <i x="2382" s="1"/>
        <i x="626" s="1"/>
        <i x="1634" s="1"/>
        <i x="1302" s="1"/>
        <i x="1241" s="1"/>
        <i x="1482" s="1"/>
        <i x="480" s="1"/>
        <i x="354" s="1"/>
        <i x="1014" s="1"/>
        <i x="598" s="1"/>
        <i x="2196" s="1"/>
        <i x="162" s="1"/>
        <i x="176" s="1"/>
        <i x="2610" s="1"/>
        <i x="2315" s="1"/>
        <i x="1079" s="1"/>
        <i x="1718" s="1"/>
        <i x="1480" s="1"/>
        <i x="2681" s="1"/>
        <i x="2482" s="1"/>
        <i x="706" s="1"/>
        <i x="830" s="1"/>
        <i x="1374" s="1"/>
        <i x="1289" s="1"/>
        <i x="863" s="1"/>
        <i x="1497" s="1"/>
        <i x="336" s="1"/>
        <i x="1321" s="1"/>
        <i x="1410" s="1"/>
        <i x="816" s="1"/>
        <i x="1879" s="1"/>
        <i x="1543" s="1"/>
        <i x="1556" s="1"/>
        <i x="2365" s="1"/>
        <i x="590" s="1"/>
        <i x="1034" s="1"/>
        <i x="1772" s="1"/>
        <i x="1024" s="1"/>
        <i x="971" s="1"/>
        <i x="804" s="1"/>
        <i x="606" s="1"/>
        <i x="2107" s="1"/>
        <i x="1385" s="1"/>
        <i x="1237" s="1"/>
        <i x="1353" s="1"/>
        <i x="1217" s="1"/>
        <i x="1400" s="1"/>
        <i x="1187" s="1"/>
        <i x="2154" s="1"/>
        <i x="2225" s="1"/>
        <i x="1295" s="1"/>
        <i x="1801" s="1"/>
        <i x="2400" s="1"/>
        <i x="714" s="1"/>
        <i x="2307" s="1"/>
        <i x="1829" s="1"/>
        <i x="954" s="1"/>
        <i x="2338" s="1"/>
        <i x="761" s="1"/>
        <i x="2685" s="1"/>
        <i x="543" s="1"/>
        <i x="155" s="1"/>
        <i x="957" s="1"/>
        <i x="2081" s="1"/>
        <i x="1897" s="1"/>
        <i x="884" s="1"/>
        <i x="2609" s="1"/>
        <i x="1590" s="1"/>
        <i x="2479" s="1"/>
        <i x="139" s="1"/>
        <i x="1201" s="1"/>
        <i x="13" s="1"/>
        <i x="2345" s="1"/>
        <i x="1137" s="1"/>
        <i x="1164" s="1"/>
        <i x="491" s="1"/>
        <i x="2078" s="1"/>
        <i x="284" s="1"/>
        <i x="731" s="1"/>
        <i x="1093" s="1"/>
        <i x="2532" s="1"/>
        <i x="128" s="1"/>
        <i x="977" s="1"/>
        <i x="1247" s="1"/>
        <i x="2312" s="1"/>
        <i x="1925" s="1"/>
        <i x="1459" s="1"/>
        <i x="2370" s="1"/>
        <i x="2733" s="1"/>
        <i x="1920" s="1"/>
        <i x="2645" s="1"/>
        <i x="2093" s="1"/>
        <i x="2487" s="1"/>
        <i x="2496" s="1"/>
        <i x="268" s="1"/>
        <i x="893" s="1"/>
        <i x="2204" s="1"/>
        <i x="134" s="1"/>
        <i x="126" s="1"/>
        <i x="2340" s="1"/>
        <i x="1175" s="1"/>
        <i x="1107" s="1"/>
        <i x="113" s="1"/>
        <i x="1703" s="1"/>
        <i x="2167" s="1"/>
        <i x="1869" s="1"/>
        <i x="355" s="1"/>
        <i x="602" s="1"/>
        <i x="740" s="1"/>
        <i x="1453" s="1"/>
        <i x="913" s="1"/>
        <i x="1401" s="1"/>
        <i x="1015" s="1"/>
        <i x="1903" s="1"/>
        <i x="1693" s="1"/>
        <i x="196" s="1"/>
        <i x="2435" s="1"/>
        <i x="2153" s="1"/>
        <i x="674" s="1"/>
        <i x="457" s="1"/>
        <i x="926" s="1"/>
        <i x="1457" s="1"/>
        <i x="492" s="1"/>
        <i x="661" s="1"/>
        <i x="299" s="1"/>
        <i x="1523" s="1"/>
        <i x="2506" s="1"/>
        <i x="1331" s="1"/>
        <i x="1727" s="1"/>
        <i x="105" s="1"/>
        <i x="1424" s="1"/>
        <i x="301" s="1"/>
        <i x="3" s="1"/>
        <i x="2316" s="1"/>
        <i x="1021" s="1"/>
        <i x="433" s="1"/>
        <i x="1352" s="1"/>
        <i x="1064" s="1"/>
        <i x="1781" s="1"/>
        <i x="265" s="1"/>
        <i x="2262" s="1"/>
        <i x="2393" s="1"/>
        <i x="1362" s="1"/>
        <i x="2085" s="1"/>
        <i x="904" s="1"/>
        <i x="1268" s="1"/>
        <i x="641" s="1"/>
        <i x="748" s="1"/>
        <i x="1936" s="1"/>
        <i x="1450" s="1"/>
        <i x="2420" s="1"/>
        <i x="1341" s="1"/>
        <i x="2553" s="1"/>
        <i x="1421" s="1"/>
        <i x="692" s="1"/>
        <i x="1054" s="1"/>
        <i x="1732" s="1"/>
        <i x="593" s="1"/>
        <i x="1075" s="1"/>
        <i x="1601" s="1"/>
        <i x="2209" s="1"/>
        <i x="615" s="1"/>
        <i x="1087" s="1"/>
        <i x="29" s="1"/>
        <i x="1403" s="1"/>
        <i x="1030" s="1"/>
        <i x="2266" s="1"/>
        <i x="1526" s="1"/>
        <i x="2239" s="1"/>
        <i x="2657" s="1"/>
        <i x="1555" s="1"/>
        <i x="2136" s="1"/>
        <i x="1609" s="1"/>
        <i x="1838" s="1"/>
        <i x="1398" s="1"/>
        <i x="1913" s="1"/>
        <i x="83" s="1"/>
        <i x="1125" s="1"/>
        <i x="910" s="1"/>
        <i x="730" s="1"/>
        <i x="579" s="1"/>
        <i x="2269" s="1"/>
        <i x="750" s="1"/>
        <i x="2061" s="1"/>
        <i x="152" s="1"/>
        <i x="546" s="1"/>
        <i x="938" s="1"/>
        <i x="462" s="1"/>
        <i x="933" s="1"/>
        <i x="291" s="1"/>
        <i x="486" s="1"/>
        <i x="1530" s="1"/>
        <i x="1443" s="1"/>
        <i x="1285" s="1"/>
        <i x="2399" s="1"/>
        <i x="2353" s="1"/>
        <i x="1806" s="1"/>
        <i x="1143" s="1"/>
        <i x="2468" s="1"/>
        <i x="2141" s="1"/>
        <i x="2309" s="1"/>
        <i x="1318" s="1"/>
        <i x="1622" s="1"/>
        <i x="238" s="1"/>
        <i x="2037" s="1"/>
        <i x="421" s="1"/>
        <i x="1778" s="1"/>
        <i x="712" s="1"/>
        <i x="2163" s="1"/>
        <i x="1323" s="1"/>
        <i x="1310" s="1"/>
        <i x="1534" s="1"/>
        <i x="129" s="1"/>
        <i x="734" s="1"/>
        <i x="1281" s="1"/>
        <i x="1624" s="1"/>
        <i x="1880" s="1"/>
        <i x="871" s="1"/>
        <i x="797" s="1"/>
        <i x="2083" s="1"/>
        <i x="805" s="1"/>
        <i x="2162" s="1"/>
        <i x="2118" s="1"/>
        <i x="1160" s="1"/>
        <i x="739" s="1"/>
        <i x="2198" s="1"/>
        <i x="1501" s="1"/>
        <i x="1146" s="1"/>
        <i x="1702" s="1"/>
        <i x="1709" s="1"/>
        <i x="1445" s="1"/>
        <i x="1291" s="1"/>
        <i x="1276" s="1"/>
        <i x="1950" s="1"/>
        <i x="1409" s="1"/>
        <i x="2006" s="1"/>
        <i x="1394" s="1"/>
        <i x="838" s="1"/>
        <i x="1095" s="1"/>
        <i x="2082" s="1"/>
        <i x="2267" s="1"/>
        <i x="1901" s="1"/>
        <i x="1717" s="1"/>
        <i x="1710" s="1"/>
        <i x="2514" s="1"/>
        <i x="2254" s="1"/>
        <i x="179" s="1"/>
        <i x="2541" s="1"/>
        <i x="1905" s="1"/>
        <i x="2582" s="1"/>
        <i x="1005" s="1"/>
        <i x="36" s="1"/>
        <i x="950" s="1"/>
        <i x="2717" s="1"/>
        <i x="849" s="1"/>
        <i x="629" s="1"/>
        <i x="1485" s="1"/>
        <i x="842" s="1"/>
        <i x="1110" s="1"/>
        <i x="1381" s="1"/>
        <i x="1525" s="1"/>
        <i x="101" s="1"/>
        <i x="2418" s="1"/>
        <i x="2024" s="1"/>
        <i x="618" s="1"/>
        <i x="2723" s="1"/>
        <i x="2043" s="1"/>
        <i x="464" s="1"/>
        <i x="1200" s="1"/>
        <i x="2669" s="1"/>
        <i x="2692" s="1"/>
        <i x="699" s="1"/>
        <i x="1505" s="1"/>
        <i x="1539" s="1"/>
        <i x="1821" s="1"/>
        <i x="222" s="1"/>
        <i x="2629" s="1"/>
        <i x="766" s="1"/>
        <i x="683" s="1"/>
        <i x="1429" s="1"/>
        <i x="166" s="1"/>
        <i x="2131" s="1"/>
        <i x="789" s="1"/>
        <i x="1719" s="1"/>
        <i x="682" s="1"/>
        <i x="2490" s="1"/>
        <i x="1504" s="1"/>
        <i x="476" s="1"/>
        <i x="952" s="1"/>
        <i x="377" s="1"/>
        <i x="1763" s="1"/>
        <i x="937" s="1"/>
        <i x="2557" s="1"/>
        <i x="2166" s="1"/>
        <i x="1973" s="1"/>
        <i x="536" s="1"/>
        <i x="2155" s="1"/>
        <i x="703" s="1"/>
        <i x="2405" s="1"/>
        <i x="2720" s="1"/>
        <i x="668" s="1"/>
        <i x="1" s="1"/>
        <i x="529" s="1"/>
        <i x="2227" s="1"/>
        <i x="1984" s="1"/>
        <i x="1637" s="1"/>
        <i x="261" s="1"/>
        <i x="215" s="1"/>
        <i x="1915" s="1"/>
        <i x="1795" s="1"/>
        <i x="274" s="1"/>
        <i x="439" s="1"/>
        <i x="2607" s="1"/>
        <i x="461" s="1"/>
        <i x="2499" s="1"/>
        <i x="375" s="1"/>
        <i x="959" s="1"/>
        <i x="783" s="1"/>
        <i x="923" s="1"/>
        <i x="502" s="1"/>
        <i x="1864" s="1"/>
        <i x="370" s="1"/>
        <i x="200" s="1"/>
        <i x="2109" s="1"/>
        <i x="820" s="1"/>
        <i x="1351" s="1"/>
        <i x="566" s="1"/>
        <i x="2378" s="1"/>
        <i x="610" s="1"/>
        <i x="383" s="1"/>
        <i x="2299" s="1"/>
        <i x="672" s="1"/>
        <i x="450" s="1"/>
        <i x="738" s="1"/>
        <i x="423" s="1"/>
        <i x="45" s="1"/>
        <i x="140" s="1"/>
        <i x="397" s="1"/>
        <i x="1512" s="1"/>
        <i x="1506" s="1"/>
        <i x="471" s="1"/>
        <i x="14" s="1"/>
        <i x="946" s="1"/>
        <i x="182" s="1"/>
        <i x="854" s="1"/>
        <i x="1851" s="1"/>
        <i x="186" s="1"/>
        <i x="2592" s="1"/>
        <i x="368" s="1"/>
        <i x="2385" s="1"/>
        <i x="1910" s="1"/>
        <i x="2388" s="1"/>
        <i x="1789" s="1"/>
        <i x="1257" s="1"/>
        <i x="230" s="1"/>
        <i x="2140" s="1"/>
        <i x="870" s="1"/>
        <i x="1716" s="1"/>
        <i x="1736" s="1"/>
        <i x="570" s="1"/>
        <i x="2103" s="1"/>
        <i x="799" s="1"/>
        <i x="1136" s="1"/>
        <i x="1536" s="1"/>
        <i x="454" s="1"/>
        <i x="1190" s="1"/>
        <i x="1205" s="1"/>
        <i x="2280" s="1"/>
        <i x="1673" s="1"/>
        <i x="1388" s="1"/>
        <i x="2653" s="1"/>
        <i x="850" s="1"/>
        <i x="1441" s="1"/>
        <i x="1728" s="1"/>
        <i x="1648" s="1"/>
        <i x="1218" s="1"/>
        <i x="2691" s="1"/>
        <i x="2042" s="1"/>
        <i x="1921" s="1"/>
        <i x="2536" s="1"/>
        <i x="1228" s="1"/>
        <i x="1588" s="1"/>
        <i x="1841" s="1"/>
        <i x="1839" s="1"/>
        <i x="2578" s="1"/>
        <i x="2062" s="1"/>
        <i x="2296" s="1"/>
        <i x="2112" s="1"/>
        <i x="2048" s="1"/>
        <i x="1529" s="1"/>
        <i x="1375" s="1"/>
        <i x="2621" s="1"/>
        <i x="446" s="1"/>
        <i x="2747" s="1"/>
        <i x="371" s="1"/>
        <i x="1496" s="1"/>
        <i x="475" s="1"/>
        <i x="1342" s="1"/>
        <i x="853" s="1"/>
        <i x="333" s="1"/>
        <i x="2329" s="1"/>
        <i x="1355" s="1"/>
        <i x="918" s="1"/>
        <i x="1591" s="1"/>
        <i x="1171" s="1"/>
        <i x="2126" s="1"/>
        <i x="2359" s="1"/>
        <i x="1853" s="1"/>
        <i x="808" s="1"/>
        <i x="1606" s="1"/>
        <i x="1655" s="1"/>
        <i x="2263" s="1"/>
        <i x="1230" s="1"/>
        <i x="127" s="1"/>
        <i x="304" s="1"/>
        <i x="1028" s="1"/>
        <i x="669" s="1"/>
        <i x="900" s="1"/>
        <i x="982" s="1"/>
        <i x="1463" s="1"/>
        <i x="2716" s="1"/>
        <i x="1577" s="1"/>
        <i x="2327" s="1"/>
        <i x="2188" s="1"/>
        <i x="1602" s="1"/>
        <i x="1974" s="1"/>
        <i x="1904" s="1"/>
        <i x="2613" s="1"/>
        <i x="2199" s="1"/>
        <i x="929" s="1"/>
        <i x="736" s="1"/>
        <i x="1828" s="1"/>
        <i x="2160" s="1"/>
        <i x="2052" s="1"/>
        <i x="1207" s="1"/>
        <i x="2409" s="1"/>
        <i x="1959" s="1"/>
        <i x="1766" s="1"/>
        <i x="1567" s="1"/>
        <i x="1614" s="1"/>
        <i x="1692" s="1"/>
        <i x="1181" s="1"/>
        <i x="374" s="1"/>
        <i x="559" s="1"/>
        <i x="2325" s="1"/>
        <i x="2751" s="1"/>
        <i x="1094" s="1"/>
        <i x="1986" s="1"/>
        <i x="1842" s="1"/>
        <i x="1932" s="1"/>
        <i x="2012" s="1"/>
        <i x="2712" s="1"/>
        <i x="1711" s="1"/>
        <i x="1661" s="1"/>
        <i x="541" s="1"/>
        <i x="880" s="1"/>
        <i x="1708" s="1"/>
        <i x="1062" s="1"/>
        <i x="2458" s="1"/>
        <i x="198" s="1"/>
        <i x="501" s="1"/>
        <i x="1431" s="1"/>
        <i x="87" s="1"/>
        <i x="2023" s="1"/>
        <i x="1444" s="1"/>
        <i x="258" s="1"/>
        <i x="378" s="1"/>
        <i x="2357" s="1"/>
        <i x="229" s="1"/>
        <i x="2253" s="1"/>
        <i x="2000" s="1"/>
        <i x="919" s="1"/>
        <i x="2331" s="1"/>
        <i x="1953" s="1"/>
        <i x="1684" s="1"/>
        <i x="2117" s="1"/>
        <i x="2538" s="1"/>
        <i x="1165" s="1"/>
        <i x="1816" s="1"/>
        <i x="2237" s="1"/>
        <i x="792" s="1"/>
        <i x="2493" s="1"/>
        <i x="907" s="1"/>
        <i x="725" s="1"/>
        <i x="2170" s="1"/>
        <i x="1834" s="1"/>
        <i x="1666" s="1"/>
        <i x="114" s="1"/>
        <i x="810" s="1"/>
        <i x="254" s="1"/>
        <i x="1328" s="1"/>
        <i x="2383" s="1"/>
        <i x="2134" s="1"/>
        <i x="1751" s="1"/>
        <i x="2248" s="1"/>
        <i x="689" s="1"/>
        <i x="2059" s="1"/>
        <i x="277" s="1"/>
        <i x="1248" s="1"/>
        <i x="271" s="1"/>
        <i x="494" s="1"/>
        <i x="206" s="1"/>
        <i x="496" s="1"/>
        <i x="1787" s="1"/>
        <i x="807" s="1"/>
        <i x="914" s="1"/>
        <i x="178" s="1"/>
        <i x="2208" s="1"/>
        <i x="1979" s="1"/>
        <i x="911" s="1"/>
        <i x="980" s="1"/>
        <i x="321" s="1"/>
        <i x="1479" s="1"/>
        <i x="1080" s="1"/>
        <i x="487" s="1"/>
        <i x="1436" s="1"/>
        <i x="2377" s="1"/>
        <i x="1893" s="1"/>
        <i x="312" s="1"/>
        <i x="1346" s="1"/>
        <i x="1167" s="1"/>
        <i x="1965" s="1"/>
        <i x="809" s="1"/>
        <i x="1425" s="1"/>
        <i x="1817" s="1"/>
        <i x="2628" s="1"/>
        <i x="612" s="1"/>
        <i x="1307" s="1"/>
        <i x="1742" s="1"/>
        <i x="2489" s="1"/>
        <i x="2564" s="1"/>
        <i x="1098" s="1"/>
        <i x="1845" s="1"/>
        <i x="823" s="1"/>
        <i x="44" s="1"/>
        <i x="1386" s="1"/>
        <i x="869" s="1"/>
        <i x="2371" s="1"/>
        <i x="2461" s="1"/>
        <i x="142" s="1"/>
        <i x="510" s="1"/>
        <i x="131" s="1"/>
        <i x="2156" s="1"/>
        <i x="1786" s="1"/>
        <i x="2678" s="1"/>
        <i x="74" s="1"/>
        <i x="1866" s="1"/>
        <i x="1909" s="1"/>
        <i x="2207" s="1"/>
        <i x="143" s="1"/>
        <i x="1799" s="1"/>
        <i x="2194" s="1"/>
        <i x="2110" s="1"/>
        <i x="2157" s="1"/>
        <i x="2759" s="1"/>
        <i x="531" s="1"/>
        <i x="2450" s="1"/>
        <i x="125" s="1"/>
        <i x="951" s="1"/>
        <i x="2547" s="1"/>
        <i x="1855" s="1"/>
        <i x="469" s="1"/>
        <i x="107" s="1"/>
        <i x="466" s="1"/>
        <i x="538" s="1"/>
        <i x="2672" s="1"/>
        <i x="331" s="1"/>
        <i x="2619" s="1"/>
        <i x="2281" s="1"/>
        <i x="2594" s="1"/>
        <i x="2344" s="1"/>
        <i x="2630" s="1"/>
        <i x="332" s="1"/>
        <i x="749" s="1"/>
        <i x="691" s="1"/>
        <i x="1126" s="1"/>
        <i x="1544" s="1"/>
        <i x="1138" s="1"/>
        <i x="1103" s="1"/>
        <i x="2068" s="1"/>
        <i x="1017" s="1"/>
        <i x="1575" s="1"/>
        <i x="945" s="1"/>
        <i x="897" s="1"/>
        <i x="1177" s="1"/>
        <i x="1220" s="1"/>
        <i x="1568" s="1"/>
        <i x="2017" s="1"/>
        <i x="2483" s="1"/>
        <i x="1970" s="1"/>
        <i x="453" s="1"/>
        <i x="154" s="1"/>
        <i x="720" s="1"/>
        <i x="22" s="1"/>
        <i x="2245" s="1"/>
        <i x="2352" s="1"/>
        <i x="210" s="1"/>
        <i x="930" s="1"/>
        <i x="520" s="1"/>
        <i x="2164" s="1"/>
        <i x="2684" s="1"/>
        <i x="170" s="1"/>
        <i x="1933" s="1"/>
        <i x="120" s="1"/>
        <i x="1053" s="1"/>
        <i x="891" s="1"/>
        <i x="386" s="1"/>
        <i x="490" s="1"/>
        <i x="1206" s="1"/>
        <i x="533" s="1"/>
        <i x="221" s="1"/>
        <i x="153" s="1"/>
        <i x="1219" s="1"/>
        <i x="2568" s="1"/>
        <i x="149" s="1"/>
        <i x="887" s="1"/>
        <i x="2606" s="1"/>
        <i x="48" s="1"/>
        <i x="2424" s="1"/>
        <i x="224" s="1"/>
        <i x="2486" s="1"/>
        <i x="473" s="1"/>
        <i x="1723" s="1"/>
        <i x="2334" s="1"/>
        <i x="856" s="1"/>
        <i x="1357" s="1"/>
        <i x="1553" s="1"/>
        <i x="1202" s="1"/>
        <i x="1891" s="1"/>
        <i x="1234" s="1"/>
        <i x="2251" s="1"/>
        <i x="2614" s="1"/>
        <i x="2417" s="1"/>
        <i x="112" s="1"/>
        <i x="381" s="1"/>
        <i x="2599" s="1"/>
        <i x="286" s="1"/>
        <i x="2683" s="1"/>
        <i x="576" s="1"/>
        <i x="1144" s="1"/>
        <i x="307" s="1"/>
        <i x="2675" s="1"/>
        <i x="662" s="1"/>
        <i x="1382" s="1"/>
        <i x="623" s="1"/>
        <i x="1148" s="1"/>
        <i x="2356" s="1"/>
        <i x="342" s="1"/>
        <i x="1174" s="1"/>
        <i x="357" s="1"/>
        <i x="1545" s="1"/>
        <i x="2070" s="1"/>
        <i x="660" s="1"/>
        <i x="1392" s="1"/>
        <i x="1347" s="1"/>
        <i x="398" s="1"/>
        <i x="976" s="1"/>
        <i x="1368" s="1"/>
        <i x="1924" s="1"/>
        <i x="2465" s="1"/>
        <i x="1437" s="1"/>
        <i x="625" s="1"/>
        <i x="1488" s="1"/>
        <i x="2007" s="1"/>
        <i x="2337" s="1"/>
        <i x="388" s="1"/>
        <i x="530" s="1"/>
        <i x="467" s="1"/>
        <i x="1558" s="1"/>
        <i x="676" s="1"/>
        <i x="1213" s="1"/>
        <i x="214" s="1"/>
        <i x="827" s="1"/>
        <i x="609" s="1"/>
        <i x="831" s="1"/>
        <i x="2503" s="1"/>
        <i x="607" s="1"/>
        <i x="280" s="1"/>
        <i x="1870" s="1"/>
        <i x="2701" s="1"/>
        <i x="2474" s="1"/>
        <i x="384" s="1"/>
        <i x="2586" s="1"/>
        <i x="522" s="1"/>
        <i x="2688" s="1"/>
        <i x="895" s="1"/>
        <i x="632" s="1"/>
        <i x="509" s="1"/>
        <i x="584" s="1"/>
        <i x="2168" s="1"/>
        <i x="1885" s="1"/>
        <i x="2635" s="1"/>
        <i x="2240" s="1"/>
        <i x="2485" s="1"/>
        <i x="226" s="1"/>
        <i x="327" s="1"/>
        <i x="550" s="1"/>
        <i x="2605" s="1"/>
        <i x="2005" s="1"/>
        <i x="2177" s="1"/>
        <i x="1754" s="1"/>
        <i x="767" s="1"/>
        <i x="2408" s="1"/>
        <i x="1133" s="1"/>
        <i x="2297" s="1"/>
        <i x="1124" s="1"/>
        <i x="1297" s="1"/>
        <i x="2676" s="1"/>
        <i x="2705" s="1"/>
        <i x="1001" s="1"/>
        <i x="852" s="1"/>
        <i x="1119" s="1"/>
        <i x="2598" s="1"/>
        <i x="2351" s="1"/>
        <i x="975" s="1"/>
        <i x="2175" s="1"/>
        <i x="643" s="1"/>
        <i x="1922" s="1"/>
        <i x="2438" s="1"/>
        <i x="1384" s="1"/>
        <i x="1301" s="1"/>
        <i x="2219" s="1"/>
        <i x="419" s="1"/>
        <i x="2484" s="1"/>
        <i x="2623" s="1"/>
        <i x="2392" s="1"/>
        <i x="306" s="1"/>
        <i x="2659" s="1"/>
        <i x="1662" s="1"/>
        <i x="1052" s="1"/>
        <i x="2740" s="1"/>
        <i x="552" s="1"/>
        <i x="192" s="1"/>
        <i x="2696" s="1"/>
        <i x="85" s="1"/>
        <i x="996" s="1"/>
        <i x="1878" s="1"/>
        <i x="137" s="1"/>
        <i x="344" s="1"/>
        <i x="293" s="1"/>
        <i x="2549" s="1"/>
        <i x="1503" s="1"/>
        <i x="1629" s="1"/>
        <i x="654" s="1"/>
        <i x="603" s="1"/>
        <i x="1569" s="1"/>
        <i x="212" s="1"/>
        <i x="958" s="1"/>
        <i x="2305" s="1"/>
        <i x="2341" s="1"/>
        <i x="478" s="1"/>
        <i x="1960" s="1"/>
        <i x="1224" s="1"/>
        <i x="1123" s="1"/>
        <i x="1528" s="1"/>
        <i x="217" s="1"/>
        <i x="1084" s="1"/>
        <i x="2231" s="1"/>
        <i x="259" s="1"/>
        <i x="0" s="1"/>
        <i x="613" s="1"/>
        <i x="267" s="1"/>
        <i x="1704" s="1"/>
        <i x="1216" s="1"/>
        <i x="2350" s="1"/>
        <i x="1259" s="1"/>
        <i x="1615" s="1"/>
        <i x="860" s="1"/>
        <i x="1334" s="1"/>
        <i x="1697" s="1"/>
        <i x="106" s="1"/>
        <i x="2467" s="1"/>
        <i x="2704" s="1"/>
        <i x="1517" s="1"/>
        <i x="1690" s="1"/>
        <i x="1836" s="1"/>
        <i x="1788" s="1"/>
        <i x="527" s="1"/>
        <i x="801" s="1"/>
        <i x="1250" s="1"/>
        <i x="57" s="1"/>
        <i x="297" s="1"/>
        <i x="679" s="1"/>
        <i x="310" s="1"/>
        <i x="2045" s="1"/>
        <i x="67" s="1"/>
        <i x="594" s="1"/>
        <i x="460" s="1"/>
        <i x="292" s="1"/>
        <i x="1892" s="1"/>
        <i x="1022" s="1"/>
        <i x="260" s="1"/>
        <i x="553" s="1"/>
        <i x="2572" s="1"/>
        <i x="1797" s="1"/>
        <i x="2031" s="1"/>
        <i x="2603" s="1"/>
        <i x="1330" s="1"/>
        <i x="832" s="1"/>
        <i x="1118" s="1"/>
        <i x="1985" s="1"/>
        <i x="2544" s="1"/>
        <i x="652" s="1"/>
        <i x="1317" s="1"/>
        <i x="202" s="1"/>
        <i x="1210" s="1"/>
        <i x="2032" s="1"/>
        <i x="252" s="1"/>
        <i x="1278" s="1"/>
        <i x="2543" s="1"/>
        <i x="241" s="1"/>
        <i x="2051" s="1"/>
        <i x="542" s="1"/>
        <i x="1440" s="1"/>
        <i x="1967" s="1"/>
        <i x="1244" s="1"/>
        <i x="390" s="1"/>
        <i x="1324" s="1"/>
        <i x="2719" s="1"/>
        <i x="273" s="1"/>
        <i x="1195" s="1"/>
        <i x="2084" s="1"/>
        <i x="2158" s="1"/>
        <i x="1069" s="1"/>
        <i x="1041" s="1"/>
        <i x="544" s="1"/>
        <i x="71" s="1"/>
        <i x="995" s="1"/>
        <i x="777" s="1"/>
        <i x="2096" s="1"/>
        <i x="1941" s="1"/>
        <i x="1988" s="1"/>
        <i x="1688" s="1"/>
        <i x="1612" s="1"/>
        <i x="1325" s="1"/>
        <i x="235" s="1"/>
        <i x="99" s="1"/>
        <i x="108" s="1"/>
        <i x="497" s="1"/>
        <i x="620" s="1"/>
        <i x="417" s="1"/>
        <i x="1153" s="1"/>
        <i x="2739" s="1"/>
        <i x="1466" s="1"/>
        <i x="2057" s="1"/>
        <i x="2374" s="1"/>
        <i x="2463" s="1"/>
        <i x="1635" s="1"/>
        <i x="1304" s="1"/>
        <i x="1646" s="1"/>
        <i x="456" s="1"/>
        <i x="103" s="1"/>
        <i x="1603" s="1"/>
        <i x="118" s="1"/>
        <i x="449" s="1"/>
        <i x="2135" s="1"/>
        <i x="1735" s="1"/>
        <i x="2129" s="1"/>
        <i x="2333" s="1"/>
        <i x="686" s="1"/>
        <i x="20" s="1"/>
        <i x="1359" s="1"/>
        <i x="1954" s="1"/>
        <i x="837" s="1"/>
        <i x="1077" s="1"/>
        <i x="1513" s="1"/>
        <i x="290" s="1"/>
        <i x="452" s="1"/>
        <i x="667" s="1"/>
        <i x="2699" s="1"/>
        <i x="2169" s="1"/>
        <i x="867" s="1"/>
        <i x="194" s="1"/>
        <i x="403" s="1"/>
        <i x="1305" s="1"/>
        <i x="1314" s="1"/>
        <i x="1329" s="1"/>
        <i x="1242" s="1"/>
        <i x="242" s="1"/>
        <i x="172" s="1"/>
        <i x="557" s="1"/>
        <i x="802" s="1"/>
        <i x="1798" s="1"/>
        <i x="233" s="1"/>
        <i x="855" s="1"/>
        <i x="69" s="1"/>
        <i x="203" s="1"/>
        <i x="361" s="1"/>
        <i x="2236" s="1"/>
        <i x="2556" s="1"/>
        <i x="1730" s="1"/>
        <i x="1035" s="1"/>
        <i x="1705" s="1"/>
        <i x="1335" s="1"/>
        <i x="2735" s="1"/>
        <i x="591" s="1"/>
        <i x="2734" s="1"/>
        <i x="601" s="1"/>
        <i x="2014" s="1"/>
        <i x="2097" s="1"/>
        <i x="2004" s="1"/>
        <i x="379" s="1"/>
        <i x="833" s="1"/>
        <i x="604" s="1"/>
        <i x="62" s="1"/>
        <i x="2002" s="1"/>
        <i x="188" s="1"/>
        <i x="1561" s="1"/>
        <i x="1253" s="1"/>
        <i x="2066" s="1"/>
        <i x="90" s="1"/>
        <i x="438" s="1"/>
        <i x="1682" s="1"/>
        <i x="1369" s="1"/>
        <i x="1044" s="1"/>
        <i x="1040" s="1"/>
        <i x="2502" s="1"/>
        <i x="1245" s="1"/>
        <i x="986" s="1"/>
        <i x="567" s="1"/>
        <i x="2022" s="1"/>
        <i x="1563" s="1"/>
        <i x="408" s="1"/>
        <i x="970" s="1"/>
        <i x="2201" s="1"/>
        <i x="2323" s="1"/>
        <i x="2080" s="1"/>
        <i x="1456" s="1"/>
        <i x="962" s="1"/>
        <i x="1378" s="1"/>
        <i x="2213" s="1"/>
        <i x="1559" s="1"/>
        <i x="899" s="1"/>
        <i x="1326" s="1"/>
        <i x="482" s="1"/>
        <i x="1908" s="1"/>
        <i x="1888" s="1"/>
        <i x="561" s="1"/>
        <i x="760" s="1"/>
        <i x="1647" s="1"/>
        <i x="1121" s="1"/>
        <i x="1358" s="1"/>
        <i x="335" s="1"/>
        <i x="1461" s="1"/>
        <i x="1546" s="1"/>
        <i x="1621" s="1"/>
        <i x="507" s="1"/>
        <i x="197" s="1"/>
        <i x="790" s="1"/>
        <i x="2518" s="1"/>
        <i x="1620" s="1"/>
        <i x="1677" s="1"/>
        <i x="2713" s="1"/>
        <i x="2234" s="1"/>
        <i x="2471" s="1"/>
        <i x="2637" s="1"/>
        <i x="21" s="1"/>
        <i x="2565" s="1"/>
        <i x="1438" s="1"/>
        <i x="1856" s="1"/>
        <i x="1104" s="1"/>
        <i x="1611" s="1"/>
        <i x="2520" s="1"/>
        <i x="1408" s="1"/>
        <i x="1604" s="1"/>
        <i x="204" s="1"/>
        <i x="2428" s="1"/>
        <i x="2488" s="1"/>
        <i x="1532" s="1"/>
        <i x="1811" s="1"/>
        <i x="2260" s="1"/>
        <i x="1179" s="1"/>
        <i x="1414" s="1"/>
        <i x="772" s="1"/>
        <i x="434" s="1"/>
        <i x="1946" s="1"/>
        <i x="1850" s="1"/>
        <i x="1311" s="1"/>
        <i x="1854" s="1"/>
        <i x="2124" s="1"/>
        <i x="1279" s="1"/>
        <i x="1875" s="1"/>
        <i x="2736" s="1"/>
        <i x="2510" s="1"/>
        <i x="949" s="1"/>
        <i x="2473" s="1"/>
        <i x="528" s="1"/>
        <i x="2243" s="1"/>
        <i x="2310" s="1"/>
        <i x="2730" s="1"/>
        <i x="157" s="1"/>
        <i x="1243" s="1"/>
        <i x="1649" s="1"/>
        <i x="2200" s="1"/>
        <i x="2314" s="1"/>
        <i x="436" s="1"/>
        <i x="1659" s="1"/>
        <i x="349" s="1"/>
        <i x="165" s="1"/>
        <i x="2348" s="1"/>
        <i x="1370" s="1"/>
        <i x="2233" s="1"/>
        <i x="2077" s="1"/>
        <i x="2757" s="1"/>
        <i x="270" s="1"/>
        <i x="1363" s="1"/>
        <i x="901" s="1"/>
        <i x="813" s="1"/>
        <i x="1562" s="1"/>
        <i x="1131" s="1"/>
        <i x="98" s="1"/>
        <i x="1156" s="1"/>
        <i x="1770" s="1"/>
        <i x="969" s="1"/>
        <i x="2238" s="1"/>
        <i x="2715" s="1"/>
        <i x="1515" s="1"/>
        <i x="340" s="1"/>
        <i x="2137" s="1"/>
        <i x="2419" s="1"/>
        <i x="694" s="1"/>
        <i x="2088" s="1"/>
        <i x="1981" s="1"/>
        <i x="1406" s="1"/>
        <i x="505" s="1"/>
        <i x="1092" s="1"/>
        <i x="2569" s="1"/>
        <i x="2577" s="1"/>
        <i x="2693" s="1"/>
        <i x="2652" s="1"/>
        <i x="2087" s="1"/>
        <i x="1695" s="1"/>
        <i x="316" s="1"/>
        <i x="1930" s="1"/>
        <i x="524" s="1"/>
        <i x="2604" s="1"/>
        <i x="2373" s="1"/>
        <i x="2427" s="1"/>
        <i x="24" s="1"/>
        <i x="2441" s="1"/>
        <i x="1033" s="1"/>
        <i x="1223" s="1"/>
        <i x="1489" s="1"/>
        <i x="1006" s="1"/>
        <i x="1785" s="1"/>
        <i x="1393" s="1"/>
        <i x="1830" s="1"/>
        <i x="555" s="1"/>
        <i x="2326" s="1"/>
        <i x="2421" s="1"/>
        <i x="2172" s="1"/>
        <i x="1097" s="1"/>
        <i x="2591" s="1"/>
        <i x="1861" s="1"/>
        <i x="1507" s="1"/>
        <i x="2270" s="1"/>
        <i x="1674" s="1"/>
        <i x="917" s="1"/>
        <i x="920" s="1"/>
        <i x="1322" s="1"/>
        <i x="599" s="1"/>
        <i x="1282" s="1"/>
        <i x="2064" s="1"/>
        <i x="1231" s="1"/>
        <i x="1654" s="1"/>
        <i x="1687" s="1"/>
        <i x="1227" s="1"/>
        <i x="402" s="1"/>
        <i x="2593" s="1"/>
        <i x="701" s="1"/>
        <i x="514" s="1"/>
        <i x="1166" s="1"/>
        <i x="885" s="1"/>
        <i x="2010" s="1"/>
        <i x="616" s="1"/>
        <i x="2146" s="1"/>
        <i x="1942" s="1"/>
        <i x="338" s="1"/>
        <i x="1112" s="1"/>
        <i x="328" s="1"/>
        <i x="1865" s="1"/>
        <i x="589" s="1"/>
        <i x="2670" s="1"/>
        <i x="2147" s="1"/>
        <i x="2274" s="1"/>
        <i x="2277" s="1"/>
        <i x="1746" s="1"/>
        <i x="1074" s="1"/>
        <i x="511" s="1"/>
        <i x="1815" s="1"/>
        <i x="141" s="1"/>
        <i x="70" s="1"/>
        <i x="391" s="1"/>
        <i x="1336" s="1"/>
        <i x="1012" s="1"/>
        <i x="84" s="1"/>
        <i x="73" s="1"/>
        <i x="409" s="1"/>
        <i x="1759" s="1"/>
        <i x="2069" s="1"/>
        <i x="1252" s="1"/>
        <i x="1418" s="1"/>
        <i x="2115" s="1"/>
        <i x="818" s="1"/>
        <i x="1059" s="1"/>
        <i x="2218" s="1"/>
        <i x="1627" s="1"/>
        <i x="605" s="1"/>
        <i x="666" s="1"/>
        <i x="998" s="1"/>
        <i x="1025" s="1"/>
        <i x="2098" s="1"/>
        <i x="119" s="1"/>
        <i x="2387" s="1"/>
        <i x="2744" s="1"/>
        <i x="776" s="1"/>
        <i x="940" s="1"/>
        <i x="256" s="1"/>
        <i x="431" s="1"/>
        <i x="63" s="1"/>
        <i x="315" s="1"/>
        <i x="1743" s="1"/>
        <i x="829" s="1"/>
        <i x="1343" s="1"/>
        <i x="216" s="1"/>
        <i x="1003" s="1"/>
        <i x="352" s="1"/>
        <i x="300" s="1"/>
        <i x="341" s="1"/>
        <i x="130" s="1"/>
        <i x="2242" s="1"/>
        <i x="61" s="1"/>
        <i x="1831" s="1"/>
        <i x="2285" s="1"/>
        <i x="54" s="1"/>
        <i x="272" s="1"/>
        <i x="207" s="1"/>
        <i x="309" s="1"/>
        <i x="779" s="1"/>
        <i x="773" s="1"/>
        <i x="1303" s="1"/>
        <i x="1554" s="1"/>
        <i x="898" s="1"/>
        <i x="1447" s="1"/>
        <i x="726" s="1"/>
        <i x="275" s="1"/>
        <i x="308" s="1"/>
        <i x="786" s="1"/>
        <i x="1522" s="1"/>
        <i x="415" s="1"/>
        <i x="2445" s="1"/>
        <i x="1238" s="1"/>
        <i x="1737" s="1"/>
        <i x="322" s="1"/>
        <i x="2430" s="1"/>
        <i x="1225" s="1"/>
        <i x="1783" s="1"/>
        <i x="2074" s="1"/>
        <i x="2271" s="1"/>
        <i x="1726" s="1"/>
        <i x="1617" s="1"/>
        <i x="1837" s="1"/>
        <i x="2413" s="1"/>
        <i x="1999" s="1"/>
        <i x="337" s="1"/>
        <i x="1364" s="1"/>
        <i x="1428" s="1"/>
        <i x="351" s="1"/>
        <i x="1565" s="1"/>
        <i x="2090" s="1"/>
        <i x="236" s="1"/>
        <i x="2056" s="1"/>
        <i x="2184" s="1"/>
        <i x="1117" s="1"/>
        <i x="320" s="1"/>
        <i x="2521" s="1"/>
        <i x="2224" s="1"/>
        <i x="311" s="1"/>
        <i x="841" s="1"/>
        <i x="2452" s="1"/>
        <i x="428" s="1"/>
        <i x="2287" s="1"/>
        <i x="234" s="1"/>
        <i x="1019" s="1"/>
        <i x="1827" s="1"/>
        <i x="33" s="1"/>
        <i x="2054" s="1"/>
        <i x="1510" s="1"/>
        <i x="472" s="1"/>
        <i x="296" s="1"/>
        <i x="753" s="1"/>
        <i x="2027" s="1"/>
        <i x="1491" s="1"/>
        <i x="1679" s="1"/>
        <i x="2697" s="1"/>
        <i x="2439" s="1"/>
        <i x="1072" s="1"/>
        <i x="2540" s="1"/>
        <i x="1957" s="1"/>
        <i x="1158" s="1"/>
        <i x="1169" s="1"/>
        <i x="2047" s="1"/>
        <i x="2223" s="1"/>
        <i x="2202" s="1"/>
        <i x="1550" s="1"/>
        <i x="1573" s="1"/>
        <i x="864" s="1"/>
        <i x="2369" s="1"/>
        <i x="1115" s="1"/>
        <i x="266" s="1"/>
        <i x="815" s="1"/>
        <i x="441" s="1"/>
        <i x="51" s="1"/>
        <i x="671" s="1"/>
        <i x="499" s="1"/>
        <i x="25" s="1"/>
        <i x="942" s="1"/>
        <i x="905" s="1"/>
        <i x="713" s="1"/>
        <i x="1987" s="1"/>
        <i x="586" s="1"/>
        <i x="1026" s="1"/>
        <i x="909" s="1"/>
        <i x="367" s="1"/>
        <i x="100" s="1"/>
        <i x="278" s="1"/>
        <i x="517" s="1"/>
        <i x="2044" s="1"/>
        <i x="1863" s="1"/>
        <i x="2301" s="1"/>
        <i x="124" s="1"/>
        <i x="1101" s="1"/>
        <i x="745" s="1"/>
        <i x="2290" s="1"/>
        <i x="2055" s="1"/>
        <i x="2449" s="1"/>
        <i x="359" s="1"/>
        <i x="500" s="1"/>
        <i x="369" s="1"/>
        <i x="1452" s="1"/>
        <i x="295" s="1"/>
        <i x="931" s="1"/>
        <i x="974" s="1"/>
        <i x="326" s="1"/>
        <i x="23" s="1"/>
        <i x="746" s="1"/>
        <i x="144" s="1"/>
        <i x="412" s="1"/>
        <i x="376" s="1"/>
        <i x="237" s="1"/>
        <i x="5" s="1"/>
        <i x="2025" s="1"/>
        <i x="1049" s="1"/>
        <i x="1154" s="1"/>
        <i x="2150" s="1"/>
        <i x="18" s="1"/>
        <i x="696" s="1"/>
        <i x="1813" s="1"/>
        <i x="646" s="1"/>
        <i x="228" s="1"/>
        <i x="2008" s="1"/>
        <i x="1038" s="1"/>
        <i x="968" s="1"/>
        <i x="1316" s="1"/>
        <i x="1254" s="1"/>
        <i x="12" s="1"/>
        <i x="1283" s="1"/>
        <i x="851" s="1"/>
        <i x="664" s="1"/>
        <i x="727" s="1"/>
        <i x="248" s="1"/>
        <i x="92" s="1"/>
        <i x="878" s="1"/>
        <i x="485" s="1"/>
        <i x="2457" s="1"/>
        <i x="2444" s="1"/>
        <i x="1669" s="1"/>
        <i x="2690" s="1"/>
        <i x="1747" s="1"/>
        <i x="844" s="1"/>
        <i x="1481" s="1"/>
        <i x="1222" s="1"/>
        <i x="814" s="1"/>
        <i x="1071" s="1"/>
        <i x="201" s="1"/>
        <i x="2132" s="1"/>
        <i x="65" s="1"/>
        <i x="1822" s="1"/>
        <i x="2671" s="1"/>
        <i x="2649" s="1"/>
        <i x="303" s="1"/>
        <i x="2559" s="1"/>
        <i x="1656" s="1"/>
        <i x="2328" s="1"/>
        <i x="2414" s="1"/>
        <i x="1493" s="1"/>
        <i x="644" s="1"/>
        <i x="2585" s="1"/>
        <i x="2470" s="1"/>
        <i x="1308" s="1"/>
        <i x="209" s="1"/>
        <i x="723" s="1"/>
        <i x="1390" s="1"/>
        <i x="1168" s="1"/>
        <i x="2429" s="1"/>
        <i x="2197" s="1"/>
        <i x="1048" s="1"/>
        <i x="283" s="1"/>
        <i x="2497" s="1"/>
        <i x="2522" s="1"/>
        <i x="2105" s="1"/>
        <i x="1642" s="1"/>
        <i x="2376" s="1"/>
        <i x="1978" s="1"/>
        <i x="208" s="1"/>
        <i x="1404" s="1"/>
        <i x="2361" s="1"/>
        <i x="1667" s="1"/>
        <i x="1757" s="1"/>
        <i x="1882" s="1"/>
        <i x="972" s="1"/>
        <i x="1581" s="1"/>
        <i x="481" s="1"/>
        <i x="2288" s="1"/>
        <i x="133" s="1"/>
        <i x="2049" s="1"/>
        <i x="578" s="1"/>
        <i x="675" s="1"/>
        <i x="1660" s="1"/>
        <i x="2425" s="1"/>
        <i x="800" s="1"/>
        <i x="111" s="1"/>
        <i x="1998" s="1"/>
        <i x="1371" s="1"/>
        <i x="253" s="1"/>
        <i x="329" s="1"/>
        <i x="2072" s="1"/>
        <i x="991" s="1"/>
        <i x="1696" s="1"/>
        <i x="2515" s="1"/>
        <i x="2694" s="1"/>
        <i x="846" s="1"/>
        <i x="2576" s="1"/>
        <i x="2570" s="1"/>
        <i x="1037" s="1"/>
        <i x="1271" s="1"/>
        <i x="1593" s="1"/>
        <i x="1396" s="1"/>
        <i x="1537" s="1"/>
        <i x="1176" s="1"/>
        <i x="2498" s="1"/>
        <i x="2050" s="1"/>
        <i x="1826" s="1"/>
        <i x="2212" s="1"/>
        <i x="2389" s="1"/>
        <i x="2210" s="1"/>
        <i x="2180" s="1"/>
        <i x="1208" s="1"/>
        <i x="1454" s="1"/>
        <i x="640" s="1"/>
        <i x="373" s="1"/>
        <i x="1462" s="1"/>
        <i x="2121" s="1"/>
        <i x="2509" s="1"/>
        <i x="2702" s="1"/>
        <i x="963" s="1"/>
        <i x="2289" s="1"/>
        <i x="1298" s="1"/>
        <i x="1203" s="1"/>
        <i x="2174" s="1"/>
        <i x="185" s="1"/>
        <i x="928" s="1"/>
        <i x="79" s="1"/>
        <i x="2433" s="1"/>
        <i x="82" s="1"/>
        <i x="754" s="1"/>
        <i x="577" s="1"/>
        <i x="1796" s="1"/>
        <i x="2026" s="1"/>
        <i x="2758" s="1"/>
        <i x="2554" s="1"/>
        <i x="2029" s="1"/>
        <i x="572" s="1"/>
        <i x="985" s="1"/>
        <i x="1962" s="1"/>
        <i x="2726" s="1"/>
        <i x="406" s="1"/>
        <i x="1145" s="1"/>
        <i x="1938" s="1"/>
        <i x="94" s="1"/>
        <i x="2036" s="1"/>
        <i x="1422" s="1"/>
        <i x="2265" s="1"/>
        <i x="2028" s="1"/>
        <i x="1139" s="1"/>
        <i x="2111" s="1"/>
        <i x="173" s="1"/>
        <i x="1031" s="1"/>
        <i x="1835" s="1"/>
        <i x="195" s="1"/>
        <i x="2214" s="1"/>
        <i x="1641" s="1"/>
        <i x="2714" s="1"/>
        <i x="1685" s="1"/>
        <i x="1233" s="1"/>
        <i x="2375" s="1"/>
        <i x="1952" s="1"/>
        <i x="1810" s="1"/>
        <i x="276" s="1"/>
        <i x="1446" s="1"/>
        <i x="1657" s="1"/>
        <i x="763" s="1"/>
        <i x="1395" s="1"/>
        <i x="2504" s="1"/>
        <i x="1996" s="1"/>
        <i x="2364" s="1"/>
        <i x="2447" s="1"/>
        <i x="1625" s="1"/>
        <i x="1823" s="1"/>
        <i x="1640" s="1"/>
        <i x="2381" s="1"/>
        <i x="1086" s="1"/>
        <i x="1552" s="1"/>
        <i x="1221" s="1"/>
        <i x="1608" s="1"/>
        <i x="503" s="1"/>
        <i x="1260" s="1"/>
        <i x="569" s="1"/>
        <i x="2076" s="1"/>
        <i x="2738" s="1"/>
        <i x="2138" s="1"/>
        <i x="2394" s="1"/>
        <i x="984" s="1"/>
        <i x="1214" s="1"/>
        <i x="1843" s="1"/>
        <i x="2046" s="1"/>
        <i x="1483" s="1"/>
        <i x="1258" s="1"/>
        <i x="737" s="1"/>
        <i x="2620" s="1"/>
        <i x="2760" s="1"/>
        <i x="447" s="1"/>
        <i x="608" s="1"/>
        <i x="2294" s="1"/>
        <i x="769" s="1"/>
        <i x="1023" s="1"/>
        <i x="1715" s="1"/>
        <i x="75" s="1"/>
        <i x="2706" s="1"/>
        <i x="2067" s="1"/>
        <i x="1733" s="1"/>
        <i x="707" s="1"/>
        <i x="2411" s="1"/>
        <i x="1934" s="1"/>
        <i x="513" s="1"/>
        <i x="1140" s="1"/>
        <i x="1793" s="1"/>
        <i x="2320" s="1"/>
        <i x="2589" s="1"/>
        <i x="1189" s="1"/>
        <i x="698" s="1"/>
        <i x="8" s="1"/>
        <i x="2355" s="1"/>
        <i x="1976" s="1"/>
        <i x="1626" s="1"/>
        <i x="2655" s="1"/>
        <i x="2686" s="1"/>
        <i x="2558" s="1"/>
        <i x="882" s="1"/>
        <i x="1694" s="1"/>
        <i x="742" s="1"/>
        <i x="1928" s="1"/>
        <i x="1135" s="1"/>
        <i x="1360" s="1"/>
        <i x="2321" s="1"/>
        <i x="2748" s="1"/>
        <i x="2648" s="1"/>
        <i x="647" s="1"/>
        <i x="822" s="1"/>
        <i x="420" s="1"/>
        <i x="2571" s="1"/>
        <i x="1159" s="1"/>
        <i x="1367" s="1"/>
        <i x="2491" s="1"/>
        <i x="1874" s="1"/>
        <i x="821" s="1"/>
        <i x="1753" s="1"/>
        <i x="1598" s="1"/>
        <i x="1366" s="1"/>
        <i x="637" s="1"/>
        <i x="2252" s="1"/>
        <i x="1356" s="1"/>
        <i x="477" s="1"/>
        <i x="560" s="1"/>
        <i x="1397" s="1"/>
        <i x="2071" s="1"/>
        <i x="988" s="1"/>
        <i x="796" s="1"/>
        <i x="2189" s="1"/>
        <i x="1997" s="1"/>
        <i x="346" s="1"/>
        <i x="1045" s="1"/>
        <i x="1832" s="1"/>
        <i x="1691" s="1"/>
        <i x="191" s="1"/>
        <i x="1868" s="1"/>
        <i x="1670" s="1"/>
        <i x="136" s="1"/>
        <i x="1678" s="1"/>
        <i x="282" s="1"/>
        <i x="305" s="1"/>
        <i x="1600" s="1"/>
        <i x="358" s="1"/>
        <i x="718" s="1"/>
        <i x="1306" s="1"/>
        <i x="1906" s="1"/>
        <i x="967" s="1"/>
        <i x="1215" s="1"/>
        <i x="474" s="1"/>
        <i x="2602" s="1"/>
        <i x="2060" s="1"/>
        <i x="2517" s="1"/>
        <i x="2363" s="1"/>
        <i x="2011" s="1"/>
        <i x="2638" s="1"/>
        <i x="2247" s="1"/>
        <i x="422" s="1"/>
        <i x="445" s="1"/>
        <i x="659" s="1"/>
        <i x="2727" s="1"/>
        <i x="1579" s="1"/>
        <i x="31" s="1"/>
        <i x="2574" s="1"/>
        <i x="695" s="1"/>
        <i x="121" s="1"/>
        <i x="104" s="1"/>
        <i x="1917" s="1"/>
        <i x="2535" s="1"/>
        <i x="1764" s="1"/>
        <i x="2519" s="1"/>
        <i x="396" s="1"/>
        <i x="1975" s="1"/>
        <i x="2106" s="1"/>
        <i x="413" s="1"/>
        <i x="2662" s="1"/>
        <i x="866" s="1"/>
        <i x="1477" s="1"/>
        <i x="795" s="1"/>
        <i x="2566" s="1"/>
        <i x="77" s="1"/>
        <i x="2035" s="1"/>
        <i x="755" s="1"/>
        <i x="1061" s="1"/>
        <i x="1332" s="1"/>
        <i x="2741" s="1"/>
        <i x="366" s="1"/>
        <i x="2384" s="1"/>
        <i x="2437" s="1"/>
        <i x="1039" s="1"/>
        <i x="470" s="1"/>
        <i x="19" s="1"/>
        <i x="1765" s="1"/>
        <i x="392" s="1"/>
        <i x="1460" s="1"/>
        <i x="2250" s="1"/>
        <i x="2205" s="1"/>
        <i x="1141" s="1"/>
        <i x="2680" s="1"/>
        <i x="2229" s="1"/>
        <i x="705" s="1"/>
        <i x="554" s="1"/>
        <i x="1900" s="1"/>
        <i x="1348" s="1"/>
        <i x="1018" s="1"/>
        <i x="585" s="1"/>
        <i x="2478" s="1"/>
        <i x="218" s="1"/>
        <i x="365" s="1"/>
        <i x="1267" s="1"/>
        <i x="1857" s="1"/>
        <i x="1011" s="1"/>
        <i x="717" s="1"/>
        <i x="663" s="1"/>
        <i x="2743" s="1"/>
        <i x="2742" s="1"/>
        <i x="2181" s="1"/>
        <i x="1427" s="1"/>
        <i x="1275" s="1"/>
        <i x="780" s="1"/>
        <i x="1419" s="1"/>
        <i x="535" s="1"/>
        <i x="2182" s="1"/>
        <i x="2211" s="1"/>
        <i x="1057" s="1"/>
        <i x="1372" s="1"/>
        <i x="1980" s="1"/>
        <i x="2258" s="1"/>
        <i x="1923" s="1"/>
        <i x="2640" s="1"/>
        <i x="1128" s="1"/>
        <i x="2624" s="1"/>
        <i x="2343" s="1"/>
        <i x="2732" s="1"/>
        <i x="2665" s="1"/>
        <i x="1376" s="1"/>
        <i x="916" s="1"/>
        <i x="1111" s="1"/>
        <i x="34" s="1"/>
        <i x="1251" s="1"/>
        <i x="778" s="1"/>
        <i x="225" s="1"/>
        <i x="1549" s="1"/>
        <i x="828" s="1"/>
        <i x="892" s="1"/>
        <i x="1046" s="1"/>
        <i x="504" s="1"/>
        <i x="313" s="1"/>
        <i x="1560" s="1"/>
        <i x="1264" s="1"/>
        <i x="2033" s="1"/>
        <i x="1127" s="1"/>
        <i x="1387" s="1"/>
        <i x="1884" s="1"/>
        <i x="2282" s="1"/>
        <i x="1937" s="1"/>
        <i x="549" s="1"/>
        <i x="1284" s="1"/>
        <i x="190" s="1"/>
        <i x="244" s="1"/>
        <i x="724" s="1"/>
        <i x="243" s="1"/>
        <i x="2241" s="1"/>
        <i x="1327" s="1"/>
        <i x="1619" s="1"/>
        <i x="1060" s="1"/>
        <i x="323" s="1"/>
        <i x="2063" s="1"/>
        <i x="2456" s="1"/>
        <i x="2526" s="1"/>
        <i x="2113" s="1"/>
        <i x="690" s="1"/>
        <i x="1774" s="1"/>
        <i x="1196" s="1"/>
        <i x="2362" s="1"/>
        <i x="2642" s="1"/>
        <i x="249" s="1"/>
        <i x="220" s="1"/>
        <i x="587" s="1"/>
        <i x="1847" s="1"/>
        <i x="1596" s="1"/>
        <i x="943" s="1"/>
        <i x="1511" s="1"/>
        <i x="302" s="1"/>
        <i x="1750" s="1"/>
        <i x="1004" s="1"/>
        <i x="175" s="1"/>
        <i x="1130" s="1"/>
        <i x="2330" s="1"/>
        <i x="132" s="1"/>
        <i x="1547" s="1"/>
        <i x="56" s="1"/>
        <i x="1448" s="1"/>
        <i x="1731" s="1"/>
        <i x="2698" s="1"/>
        <i x="770" s="1"/>
        <i x="285" s="1"/>
        <i x="1266" s="1"/>
        <i x="879" s="1"/>
        <i x="2226" s="1"/>
        <i x="1636" s="1"/>
        <i x="1814" s="1"/>
        <i x="711" s="1"/>
        <i x="551" s="1"/>
        <i x="2476" s="1"/>
        <i x="1113" s="1"/>
        <i x="80" s="1"/>
        <i x="38" s="1"/>
        <i x="2627" s="1"/>
        <i x="2016" s="1"/>
        <i x="1361" s="1"/>
        <i x="1002" s="1"/>
        <i x="1349" s="1"/>
        <i x="2366" s="1"/>
        <i x="2448" s="1"/>
        <i x="2401" s="1"/>
        <i x="2173" s="1"/>
        <i x="1902" s="1"/>
        <i x="1063" s="1"/>
        <i x="1898" s="1"/>
        <i x="1430" s="1"/>
        <i x="1091" s="1"/>
        <i x="1824" s="1"/>
        <i x="339" s="1"/>
        <i x="1808" s="1"/>
        <i x="2749" s="1"/>
        <i x="2268" s="1"/>
        <i x="1472" s="1"/>
        <i x="488" s="1"/>
        <i x="1320" s="1"/>
        <i x="964" s="1"/>
        <i x="2710" s="1"/>
        <i x="2283" s="1"/>
        <i x="37" s="1"/>
        <i x="2086" s="1"/>
        <i x="2721" s="1"/>
        <i x="1379" s="1"/>
        <i x="2550" s="1"/>
        <i x="588" s="1"/>
        <i x="992" s="1"/>
        <i x="824" s="1"/>
        <i x="2275" s="1"/>
        <i x="2302" s="1"/>
        <i x="2725" s="1"/>
        <i x="1776" s="1"/>
        <i x="2703" s="1"/>
        <i x="1586" s="1"/>
        <i x="1277" s="1"/>
        <i x="1235" s="1"/>
        <i x="1300" s="1"/>
        <i x="1426" s="1"/>
        <i x="1261" s="1"/>
        <i x="518" s="1"/>
        <i x="961" s="1"/>
        <i x="1628" s="1"/>
        <i x="2611" s="1"/>
        <i x="993" s="1"/>
        <i x="1236" s="1"/>
        <i x="1288" s="1"/>
        <i x="1610" s="1"/>
        <i x="1745" s="1"/>
        <i x="1990" s="1"/>
        <i x="66" s="1"/>
        <i x="2745" s="1"/>
        <i x="2367" s="1"/>
        <i x="95" s="1"/>
        <i x="2217" s="1"/>
        <i x="1073" s="1"/>
        <i x="582" s="1"/>
        <i x="817" s="1"/>
        <i x="2608" s="1"/>
        <i x="1500" s="1"/>
        <i x="232" s="1"/>
        <i x="1758" s="1"/>
        <i x="924" s="1"/>
        <i x="665" s="1"/>
        <i x="1180" s="1"/>
        <i x="521" s="1"/>
        <i x="515" s="1"/>
        <i x="159" s="1"/>
        <i x="2171" s="1"/>
        <i x="2009" s="1"/>
        <i x="1706" s="1"/>
        <i x="2165" s="1"/>
        <i x="1377" s="1"/>
        <i x="1471" s="1"/>
        <i x="2293" s="1"/>
        <i x="1078" s="1"/>
        <i x="1212" s="1"/>
        <i x="735" s="1"/>
        <i x="1199" s="1"/>
        <i x="1246" s="1"/>
        <i x="39" s="1"/>
        <i x="437" s="1"/>
        <i x="2651" s="1"/>
        <i x="440" s="1"/>
        <i x="758" s="1"/>
        <i x="164" s="1"/>
        <i x="213" s="1"/>
        <i x="43" s="1"/>
        <i x="264" s="1"/>
        <i x="775" s="1"/>
        <i x="1076" s="1"/>
        <i x="2152" s="1"/>
        <i x="55" s="1"/>
        <i x="1114" s="1"/>
        <i x="2677" s="1"/>
        <i x="1309" s="1"/>
        <i x="1769" s="1"/>
        <i x="1812" s="1"/>
        <i x="732" s="1"/>
        <i x="2668" s="1"/>
        <i x="2718" s="1"/>
        <i x="1767" s="1"/>
        <i x="2601" s="1"/>
        <i x="2641" s="1"/>
        <i x="1155" s="1"/>
        <i x="558" s="1"/>
        <i x="2021" s="1"/>
        <i x="1790" s="1"/>
        <i x="2116" s="1"/>
        <i x="2073" s="1"/>
        <i x="319" s="1"/>
        <i x="2144" s="1"/>
        <i x="2674" s="1"/>
        <i x="2220" s="1"/>
        <i x="2682" s="1"/>
        <i x="2015" s="1"/>
        <i x="2615" s="1"/>
        <i x="1162" s="1"/>
        <i x="628" s="1"/>
        <i x="2752" s="1"/>
        <i x="1779" s="1"/>
        <i x="2687" s="1"/>
        <i x="2206" s="1"/>
        <i x="2395" s="1"/>
        <i x="176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77E995BF-EC20-4F56-9BD7-48C9C12B8A78}" sourceName="name">
  <pivotTables>
    <pivotTable tabId="26" name="PivotTable7"/>
    <pivotTable tabId="25" name="Distribution of movies by rating"/>
    <pivotTable tabId="25" name="movies by decade"/>
    <pivotTable tabId="25" name="No. of movies by genre"/>
    <pivotTable tabId="25" name="PivotTable6"/>
    <pivotTable tabId="26" name="PivotTable10"/>
    <pivotTable tabId="26" name="PivotTable8"/>
    <pivotTable tabId="26" name="PivotTable9"/>
    <pivotTable tabId="26" name="Top 5 genres with highest gross earnings"/>
    <pivotTable tabId="26" name="Top directors by avg gross earnings"/>
    <pivotTable tabId="31" name="PivotTable11"/>
    <pivotTable tabId="27" name="PivotTable10"/>
  </pivotTables>
  <data>
    <tabular pivotCacheId="964489046">
      <items count="7433">
        <i x="5423" s="1"/>
        <i x="5183" s="1"/>
        <i x="6164" s="1"/>
        <i x="3294" s="1"/>
        <i x="4757" s="1"/>
        <i x="5874" s="1"/>
        <i x="4987" s="1"/>
        <i x="7266" s="1"/>
        <i x="1352" s="1"/>
        <i x="556" s="1"/>
        <i x="5341" s="1"/>
        <i x="4490" s="1"/>
        <i x="1214" s="1"/>
        <i x="3391" s="1"/>
        <i x="2674" s="1"/>
        <i x="4161" s="1"/>
        <i x="1044" s="1"/>
        <i x="5465" s="1"/>
        <i x="6737" s="1"/>
        <i x="3455" s="1"/>
        <i x="410" s="1"/>
        <i x="5906" s="1"/>
        <i x="5157" s="1"/>
        <i x="2811" s="1"/>
        <i x="3612" s="1"/>
        <i x="2629" s="1"/>
        <i x="5470" s="1"/>
        <i x="7128" s="1"/>
        <i x="6138" s="1"/>
        <i x="5610" s="1"/>
        <i x="5649" s="1"/>
        <i x="4421" s="1"/>
        <i x="6757" s="1"/>
        <i x="2137" s="1"/>
        <i x="3852" s="1"/>
        <i x="4833" s="1"/>
        <i x="5376" s="1"/>
        <i x="1379" s="1"/>
        <i x="2921" s="1"/>
        <i x="4183" s="1"/>
        <i x="6152" s="1"/>
        <i x="3531" s="1"/>
        <i x="486" s="1"/>
        <i x="6825" s="1"/>
        <i x="6191" s="1"/>
        <i x="4245" s="1"/>
        <i x="5945" s="1"/>
        <i x="6315" s="1"/>
        <i x="4144" s="1"/>
        <i x="4090" s="1"/>
        <i x="5182" s="1"/>
        <i x="3651" s="1"/>
        <i x="4025" s="1"/>
        <i x="6090" s="1"/>
        <i x="5028" s="1"/>
        <i x="1965" s="1"/>
        <i x="6375" s="1"/>
        <i x="5415" s="1"/>
        <i x="2069" s="1"/>
        <i x="2515" s="1"/>
        <i x="3372" s="1"/>
        <i x="2399" s="1"/>
        <i x="5020" s="1"/>
        <i x="5015" s="1"/>
        <i x="5826" s="1"/>
        <i x="6314" s="1"/>
        <i x="3897" s="1"/>
        <i x="4529" s="1"/>
        <i x="5101" s="1"/>
        <i x="4023" s="1"/>
        <i x="7383" s="1"/>
        <i x="6607" s="1"/>
        <i x="6937" s="1"/>
        <i x="7322" s="1"/>
        <i x="6146" s="1"/>
        <i x="208" s="1"/>
        <i x="4388" s="1"/>
        <i x="5824" s="1"/>
        <i x="5414" s="1"/>
        <i x="948" s="1"/>
        <i x="7196" s="1"/>
        <i x="6451" s="1"/>
        <i x="3573" s="1"/>
        <i x="3143" s="1"/>
        <i x="3991" s="1"/>
        <i x="998" s="1"/>
        <i x="2488" s="1"/>
        <i x="4061" s="1"/>
        <i x="1192" s="1"/>
        <i x="1486" s="1"/>
        <i x="5054" s="1"/>
        <i x="3432" s="1"/>
        <i x="4540" s="1"/>
        <i x="3" s="1"/>
        <i x="6630" s="1"/>
        <i x="1377" s="1"/>
        <i x="6460" s="1"/>
        <i x="936" s="1"/>
        <i x="6919" s="1"/>
        <i x="7313" s="1"/>
        <i x="3794" s="1"/>
        <i x="6619" s="1"/>
        <i x="2301" s="1"/>
        <i x="3199" s="1"/>
        <i x="715" s="1"/>
        <i x="1616" s="1"/>
        <i x="5354" s="1"/>
        <i x="361" s="1"/>
        <i x="4437" s="1"/>
        <i x="3240" s="1"/>
        <i x="3390" s="1"/>
        <i x="1344" s="1"/>
        <i x="1793" s="1"/>
        <i x="6783" s="1"/>
        <i x="5838" s="1"/>
        <i x="2381" s="1"/>
        <i x="4537" s="1"/>
        <i x="7308" s="1"/>
        <i x="6903" s="1"/>
        <i x="7306" s="1"/>
        <i x="1554" s="1"/>
        <i x="2925" s="1"/>
        <i x="2311" s="1"/>
        <i x="2027" s="1"/>
        <i x="6290" s="1"/>
        <i x="939" s="1"/>
        <i x="1244" s="1"/>
        <i x="7034" s="1"/>
        <i x="6119" s="1"/>
        <i x="5895" s="1"/>
        <i x="4523" s="1"/>
        <i x="4853" s="1"/>
        <i x="2663" s="1"/>
        <i x="4928" s="1"/>
        <i x="4293" s="1"/>
        <i x="1393" s="1"/>
        <i x="6184" s="1"/>
        <i x="6406" s="1"/>
        <i x="4637" s="1"/>
        <i x="6817" s="1"/>
        <i x="2377" s="1"/>
        <i x="2707" s="1"/>
        <i x="1898" s="1"/>
        <i x="3818" s="1"/>
        <i x="2039" s="1"/>
        <i x="3140" s="1"/>
        <i x="6425" s="1"/>
        <i x="2723" s="1"/>
        <i x="310" s="1"/>
        <i x="6429" s="1"/>
        <i x="4659" s="1"/>
        <i x="4535" s="1"/>
        <i x="2464" s="1"/>
        <i x="7309" s="1"/>
        <i x="890" s="1"/>
        <i x="4262" s="1"/>
        <i x="6586" s="1"/>
        <i x="1201" s="1"/>
        <i x="3570" s="1"/>
        <i x="2187" s="1"/>
        <i x="3500" s="1"/>
        <i x="272" s="1"/>
        <i x="4291" s="1"/>
        <i x="6358" s="1"/>
        <i x="6768" s="1"/>
        <i x="1085" s="1"/>
        <i x="6421" s="1"/>
        <i x="6393" s="1"/>
        <i x="1338" s="1"/>
        <i x="3262" s="1"/>
        <i x="424" s="1"/>
        <i x="1350" s="1"/>
        <i x="506" s="1"/>
        <i x="663" s="1"/>
        <i x="1055" s="1"/>
        <i x="1251" s="1"/>
        <i x="1473" s="1"/>
        <i x="501" s="1"/>
        <i x="5459" s="1"/>
        <i x="3225" s="1"/>
        <i x="2233" s="1"/>
        <i x="375" s="1"/>
        <i x="1185" s="1"/>
        <i x="598" s="1"/>
        <i x="7214" s="1"/>
        <i x="5469" s="1"/>
        <i x="2601" s="1"/>
        <i x="7080" s="1"/>
        <i x="1916" s="1"/>
        <i x="2058" s="1"/>
        <i x="3589" s="1"/>
        <i x="675" s="1"/>
        <i x="6032" s="1"/>
        <i x="4908" s="1"/>
        <i x="5847" s="1"/>
        <i x="4385" s="1"/>
        <i x="5450" s="1"/>
        <i x="1761" s="1"/>
        <i x="7109" s="1"/>
        <i x="3295" s="1"/>
        <i x="2556" s="1"/>
        <i x="3121" s="1"/>
        <i x="5458" s="1"/>
        <i x="512" s="1"/>
        <i x="4706" s="1"/>
        <i x="7073" s="1"/>
        <i x="2117" s="1"/>
        <i x="1284" s="1"/>
        <i x="2994" s="1"/>
        <i x="602" s="1"/>
        <i x="1822" s="1"/>
        <i x="2213" s="1"/>
        <i x="6929" s="1"/>
        <i x="2856" s="1"/>
        <i x="3123" s="1"/>
        <i x="6020" s="1"/>
        <i x="2822" s="1"/>
        <i x="2605" s="1"/>
        <i x="6807" s="1"/>
        <i x="2885" s="1"/>
        <i x="4438" s="1"/>
        <i x="649" s="1"/>
        <i x="6373" s="1"/>
        <i x="2652" s="1"/>
        <i x="6576" s="1"/>
        <i x="3539" s="1"/>
        <i x="4054" s="1"/>
        <i x="7100" s="1"/>
        <i x="3798" s="1"/>
        <i x="4646" s="1"/>
        <i x="4116" s="1"/>
        <i x="5800" s="1"/>
        <i x="7283" s="1"/>
        <i x="4006" s="1"/>
        <i x="6095" s="1"/>
        <i x="860" s="1"/>
        <i x="4018" s="1"/>
        <i x="6169" s="1"/>
        <i x="1291" s="1"/>
        <i x="2502" s="1"/>
        <i x="5963" s="1"/>
        <i x="102" s="1"/>
        <i x="1003" s="1"/>
        <i x="3051" s="1"/>
        <i x="4858" s="1"/>
        <i x="2436" s="1"/>
        <i x="2624" s="1"/>
        <i x="2174" s="1"/>
        <i x="5061" s="1"/>
        <i x="5977" s="1"/>
        <i x="1277" s="1"/>
        <i x="7205" s="1"/>
        <i x="7292" s="1"/>
        <i x="4731" s="1"/>
        <i x="4074" s="1"/>
        <i x="2255" s="1"/>
        <i x="6415" s="1"/>
        <i x="3066" s="1"/>
        <i x="6267" s="1"/>
        <i x="7136" s="1"/>
        <i x="5472" s="1"/>
        <i x="1066" s="1"/>
        <i x="6777" s="1"/>
        <i x="3131" s="1"/>
        <i x="7311" s="1"/>
        <i x="1766" s="1"/>
        <i x="6129" s="1"/>
        <i x="732" s="1"/>
        <i x="3368" s="1"/>
        <i x="1622" s="1"/>
        <i x="4441" s="1"/>
        <i x="4900" s="1"/>
        <i x="5502" s="1"/>
        <i x="6286" s="1"/>
        <i x="513" s="1"/>
        <i x="4247" s="1"/>
        <i x="667" s="1"/>
        <i x="5437" s="1"/>
        <i x="3566" s="1"/>
        <i x="6272" s="1"/>
        <i x="1665" s="1"/>
        <i x="3084" s="1"/>
        <i x="3006" s="1"/>
        <i x="2364" s="1"/>
        <i x="2546" s="1"/>
        <i x="228" s="1"/>
        <i x="5" s="1"/>
        <i x="4885" s="1"/>
        <i x="1380" s="1"/>
        <i x="2806" s="1"/>
        <i x="2021" s="1"/>
        <i x="682" s="1"/>
        <i x="2918" s="1"/>
        <i x="6004" s="1"/>
        <i x="4396" s="1"/>
        <i x="6352" s="1"/>
        <i x="4464" s="1"/>
        <i x="3829" s="1"/>
        <i x="1738" s="1"/>
        <i x="5531" s="1"/>
        <i x="6699" s="1"/>
        <i x="2032" s="1"/>
        <i x="1264" s="1"/>
        <i x="888" s="1"/>
        <i x="4392" s="1"/>
        <i x="6897" s="1"/>
        <i x="3025" s="1"/>
        <i x="836" s="1"/>
        <i x="5417" s="1"/>
        <i x="4989" s="1"/>
        <i x="7264" s="1"/>
        <i x="2265" s="1"/>
        <i x="3446" s="1"/>
        <i x="5435" s="1"/>
        <i x="4086" s="1"/>
        <i x="1470" s="1"/>
        <i x="2934" s="1"/>
        <i x="6943" s="1"/>
        <i x="5697" s="1"/>
        <i x="6849" s="1"/>
        <i x="1902" s="1"/>
        <i x="6226" s="1"/>
        <i x="179" s="1"/>
        <i x="491" s="1"/>
        <i x="4143" s="1"/>
        <i x="4904" s="1"/>
        <i x="6941" s="1"/>
        <i x="3707" s="1"/>
        <i x="4348" s="1"/>
        <i x="381" s="1"/>
        <i x="967" s="1"/>
        <i x="6716" s="1"/>
        <i x="6731" s="1"/>
        <i x="1739" s="1"/>
        <i x="3665" s="1"/>
        <i x="3332" s="1"/>
        <i x="633" s="1"/>
        <i x="6592" s="1"/>
        <i x="4704" s="1"/>
        <i x="3820" s="1"/>
        <i x="4391" s="1"/>
        <i x="6925" s="1"/>
        <i x="7108" s="1"/>
        <i x="4864" s="1"/>
        <i x="41" s="1"/>
        <i x="4956" s="1"/>
        <i x="5740" s="1"/>
        <i x="6510" s="1"/>
        <i x="5347" s="1"/>
        <i x="1449" s="1"/>
        <i x="3806" s="1"/>
        <i x="481" s="1"/>
        <i x="1212" s="1"/>
        <i x="7213" s="1"/>
        <i x="954" s="1"/>
        <i x="6933" s="1"/>
        <i x="3401" s="1"/>
        <i x="577" s="1"/>
        <i x="793" s="1"/>
        <i x="4961" s="1"/>
        <i x="27" s="1"/>
        <i x="2205" s="1"/>
        <i x="3272" s="1"/>
        <i x="6842" s="1"/>
        <i x="6127" s="1"/>
        <i x="6918" s="1"/>
        <i x="2115" s="1"/>
        <i x="1151" s="1"/>
        <i x="1597" s="1"/>
        <i x="1816" s="1"/>
        <i x="3913" s="1"/>
        <i x="6843" s="1"/>
        <i x="3407" s="1"/>
        <i x="3795" s="1"/>
        <i x="134" s="1"/>
        <i x="3680" s="1"/>
        <i x="5941" s="1"/>
        <i x="7052" s="1"/>
        <i x="6303" s="1"/>
        <i x="4320" s="1"/>
        <i x="6591" s="1"/>
        <i x="733" s="1"/>
        <i x="4184" s="1"/>
        <i x="7235" s="1"/>
        <i x="3816" s="1"/>
        <i x="3058" s="1"/>
        <i x="417" s="1"/>
        <i x="262" s="1"/>
        <i x="6997" s="1"/>
        <i x="3699" s="1"/>
        <i x="2325" s="1"/>
        <i x="6012" s="1"/>
        <i x="7245" s="1"/>
        <i x="3574" s="1"/>
        <i x="4678" s="1"/>
        <i x="3959" s="1"/>
        <i x="841" s="1"/>
        <i x="1859" s="1"/>
        <i x="113" s="1"/>
        <i x="3078" s="1"/>
        <i x="1810" s="1"/>
        <i x="2798" s="1"/>
        <i x="5457" s="1"/>
        <i x="135" s="1"/>
        <i x="3495" s="1"/>
        <i x="1487" s="1"/>
        <i x="7220" s="1"/>
        <i x="204" s="1"/>
        <i x="4691" s="1"/>
        <i x="3031" s="1"/>
        <i x="4436" s="1"/>
        <i x="4046" s="1"/>
        <i x="3415" s="1"/>
        <i x="3029" s="1"/>
        <i x="6141" s="1"/>
        <i x="4426" s="1"/>
        <i x="1409" s="1"/>
        <i x="6405" s="1"/>
        <i x="7134" s="1"/>
        <i x="2499" s="1"/>
        <i x="379" s="1"/>
        <i x="3875" s="1"/>
        <i x="7290" s="1"/>
        <i x="1102" s="1"/>
        <i x="4709" s="1"/>
        <i x="3506" s="1"/>
        <i x="5345" s="1"/>
        <i x="2761" s="1"/>
        <i x="5910" s="1"/>
        <i x="2446" s="1"/>
        <i x="4190" s="1"/>
        <i x="1095" s="1"/>
        <i x="2748" s="1"/>
        <i x="7244" s="1"/>
        <i x="3773" s="1"/>
        <i x="5675" s="1"/>
        <i x="1188" s="1"/>
        <i x="3426" s="1"/>
        <i x="3165" s="1"/>
        <i x="6322" s="1"/>
        <i x="7279" s="1"/>
        <i x="6891" s="1"/>
        <i x="212" s="1"/>
        <i x="7145" s="1"/>
        <i x="6624" s="1"/>
        <i x="5855" s="1"/>
        <i x="1639" s="1"/>
        <i x="3364" s="1"/>
        <i x="5888" s="1"/>
        <i x="2290" s="1"/>
        <i x="1392" s="1"/>
        <i x="1956" s="1"/>
        <i x="6831" s="1"/>
        <i x="5492" s="1"/>
        <i x="3899" s="1"/>
        <i x="6495" s="1"/>
        <i x="7066" s="1"/>
        <i x="2752" s="1"/>
        <i x="4092" s="1"/>
        <i x="3217" s="1"/>
        <i x="3430" s="1"/>
        <i x="6" s="1"/>
        <i x="4301" s="1"/>
        <i x="3479" s="1"/>
        <i x="1397" s="1"/>
        <i x="4794" s="1"/>
        <i x="2614" s="1"/>
        <i x="5843" s="1"/>
        <i x="5271" s="1"/>
        <i x="1403" s="1"/>
        <i x="908" s="1"/>
        <i x="3322" s="1"/>
        <i x="7061" s="1"/>
        <i x="4875" s="1"/>
        <i x="1650" s="1"/>
        <i x="6003" s="1"/>
        <i x="1695" s="1"/>
        <i x="7212" s="1"/>
        <i x="4608" s="1"/>
        <i x="5942" s="1"/>
        <i x="1195" s="1"/>
        <i x="2406" s="1"/>
        <i x="3461" s="1"/>
        <i x="3195" s="1"/>
        <i x="898" s="1"/>
        <i x="887" s="1"/>
        <i x="2119" s="1"/>
        <i x="4434" s="1"/>
        <i x="6711" s="1"/>
        <i x="93" s="1"/>
        <i x="1301" s="1"/>
        <i x="4804" s="1"/>
        <i x="2141" s="1"/>
        <i x="6384" s="1"/>
        <i x="3007" s="1"/>
        <i x="4494" s="1"/>
        <i x="1426" s="1"/>
        <i x="2576" s="1"/>
        <i x="2331" s="1"/>
        <i x="1135" s="1"/>
        <i x="7218" s="1"/>
        <i x="2671" s="1"/>
        <i x="6704" s="1"/>
        <i x="4669" s="1"/>
        <i x="4007" s="1"/>
        <i x="3563" s="1"/>
        <i x="5187" s="1"/>
        <i x="5436" s="1"/>
        <i x="4727" s="1"/>
        <i x="982" s="1"/>
        <i x="7188" s="1"/>
        <i x="3484" s="1"/>
        <i x="1976" s="1"/>
        <i x="4880" s="1"/>
        <i x="3803" s="1"/>
        <i x="5873" s="1"/>
        <i x="6927" s="1"/>
        <i x="4988" s="1"/>
        <i x="6585" s="1"/>
        <i x="5867" s="1"/>
        <i x="1145" s="1"/>
        <i x="5026" s="1"/>
        <i x="6176" s="1"/>
        <i x="6262" s="1"/>
        <i x="3986" s="1"/>
        <i x="3044" s="1"/>
        <i x="3402" s="1"/>
        <i x="5169" s="1"/>
        <i x="261" s="1"/>
        <i x="4145" s="1"/>
        <i x="3637" s="1"/>
        <i x="1709" s="1"/>
        <i x="5337" s="1"/>
        <i x="6485" s="1"/>
        <i x="7248" s="1"/>
        <i x="7057" s="1"/>
        <i x="762" s="1"/>
        <i x="958" s="1"/>
        <i x="5053" s="1"/>
        <i x="1651" s="1"/>
        <i x="5475" s="1"/>
        <i x="3125" s="1"/>
        <i x="2130" s="1"/>
        <i x="6896" s="1"/>
        <i x="6594" s="1"/>
        <i x="2622" s="1"/>
        <i x="3239" s="1"/>
        <i x="4789" s="1"/>
        <i x="1143" s="1"/>
        <i x="1075" s="1"/>
        <i x="3877" s="1"/>
        <i x="6899" s="1"/>
        <i x="3464" s="1"/>
        <i x="446" s="1"/>
        <i x="5223" s="1"/>
        <i x="712" s="1"/>
        <i x="5215" s="1"/>
        <i x="2497" s="1"/>
        <i x="488" s="1"/>
        <i x="6036" s="1"/>
        <i x="160" s="1"/>
        <i x="840" s="1"/>
        <i x="1115" s="1"/>
        <i x="635" s="1"/>
        <i x="1429" s="1"/>
        <i x="1631" s="1"/>
        <i x="2569" s="1"/>
        <i x="1835" s="1"/>
        <i x="1028" s="1"/>
        <i x="407" s="1"/>
        <i x="7418" s="1"/>
        <i x="4177" s="1"/>
        <i x="2758" s="1"/>
        <i x="1327" s="1"/>
        <i x="4460" s="1"/>
        <i x="2506" s="1"/>
        <i x="6145" s="1"/>
        <i x="1721" s="1"/>
        <i x="2178" s="1"/>
        <i x="5485" s="1"/>
        <i x="780" s="1"/>
        <i x="6713" s="1"/>
        <i x="2976" s="1"/>
        <i x="4670" s="1"/>
        <i x="7207" s="1"/>
        <i x="4235" s="1"/>
        <i x="5749" s="1"/>
        <i x="7154" s="1"/>
        <i x="6242" s="1"/>
        <i x="1155" s="1"/>
        <i x="3754" s="1"/>
        <i x="3713" s="1"/>
        <i x="6614" s="1"/>
        <i x="6528" s="1"/>
        <i x="684" s="1"/>
        <i x="4095" s="1"/>
        <i x="5042" s="1"/>
        <i x="2715" s="1"/>
        <i x="3745" s="1"/>
        <i x="953" s="1"/>
        <i x="3844" s="1"/>
        <i x="5247" s="1"/>
        <i x="2953" s="1"/>
        <i x="313" s="1"/>
        <i x="4030" s="1"/>
        <i x="2537" s="1"/>
        <i x="6480" s="1"/>
        <i x="4361" s="1"/>
        <i x="6058" s="1"/>
        <i x="1160" s="1"/>
        <i x="3307" s="1"/>
        <i x="5661" s="1"/>
        <i x="4798" s="1"/>
        <i x="1939" s="1"/>
        <i x="3329" s="1"/>
        <i x="4264" s="1"/>
        <i x="2024" s="1"/>
        <i x="4857" s="1"/>
        <i x="2958" s="1"/>
        <i x="1364" s="1"/>
        <i x="7354" s="1"/>
        <i x="1428" s="1"/>
        <i x="3014" s="1"/>
        <i x="4566" s="1"/>
        <i x="2617" s="1"/>
        <i x="2026" s="1"/>
        <i x="6676" s="1"/>
        <i x="2346" s="1"/>
        <i x="6836" s="1"/>
        <i x="3520" s="1"/>
        <i x="4745" s="1"/>
        <i x="5751" s="1"/>
        <i x="6978" s="1"/>
        <i x="3687" s="1"/>
        <i x="5933" s="1"/>
        <i x="6909" s="1"/>
        <i x="4611" s="1"/>
        <i x="5268" s="1"/>
        <i x="7046" s="1"/>
        <i x="1248" s="1"/>
        <i x="3012" s="1"/>
        <i x="7038" s="1"/>
        <i x="5822" s="1"/>
        <i x="1987" s="1"/>
        <i x="6666" s="1"/>
        <i x="6022" s="1"/>
        <i x="534" s="1"/>
        <i x="7000" s="1"/>
        <i x="3489" s="1"/>
        <i x="3743" s="1"/>
        <i x="7174" s="1"/>
        <i x="3759" s="1"/>
        <i x="2923" s="1"/>
        <i x="2971" s="1"/>
        <i x="1825" s="1"/>
        <i x="4668" s="1"/>
        <i x="2840" s="1"/>
        <i x="5022" s="1"/>
        <i x="4671" s="1"/>
        <i x="5048" s="1"/>
        <i x="2866" s="1"/>
        <i x="3639" s="1"/>
        <i x="5168" s="1"/>
        <i x="4960" s="1"/>
        <i x="4883" s="1"/>
        <i x="2036" s="1"/>
        <i x="2235" s="1"/>
        <i x="1242" s="1"/>
        <i x="2933" s="1"/>
        <i x="6979" s="1"/>
        <i x="6414" s="1"/>
        <i x="6214" s="1"/>
        <i x="3734" s="1"/>
        <i x="2743" s="1"/>
        <i x="4497" s="1"/>
        <i x="5071" s="1"/>
        <i x="6472" s="1"/>
        <i x="7408" s="1"/>
        <i x="6180" s="1"/>
        <i x="5657" s="1"/>
        <i x="3828" s="1"/>
        <i x="4943" s="1"/>
        <i x="2581" s="1"/>
        <i x="3481" s="1"/>
        <i x="6044" s="1"/>
        <i x="6224" s="1"/>
        <i x="2148" s="1"/>
        <i x="3319" s="1"/>
        <i x="3276" s="1"/>
        <i x="4146" s="1"/>
        <i x="4031" s="1"/>
        <i x="6742" s="1"/>
        <i x="7391" s="1"/>
        <i x="2281" s="1"/>
        <i x="3172" s="1"/>
        <i x="4968" s="1"/>
        <i x="4747" s="1"/>
        <i x="7047" s="1"/>
        <i x="5860" s="1"/>
        <i x="3354" s="1"/>
        <i x="530" s="1"/>
        <i x="220" s="1"/>
        <i x="3700" s="1"/>
        <i x="3588" s="1"/>
        <i x="1581" s="1"/>
        <i x="2338" s="1"/>
        <i x="1149" s="1"/>
        <i x="1269" s="1"/>
        <i x="1697" s="1"/>
        <i x="368" s="1"/>
        <i x="4137" s="1"/>
        <i x="734" s="1"/>
        <i x="3560" s="1"/>
        <i x="6858" s="1"/>
        <i x="986" s="1"/>
        <i x="5186" s="1"/>
        <i x="470" s="1"/>
        <i x="1032" s="1"/>
        <i x="2431" s="1"/>
        <i x="3070" s="1"/>
        <i x="4592" s="1"/>
        <i x="5498" s="1"/>
        <i x="4306" s="1"/>
        <i x="2744" s="1"/>
        <i x="5718" s="1"/>
        <i x="6419" s="1"/>
        <i x="419" s="1"/>
        <i x="4516" s="1"/>
        <i x="6220" s="1"/>
        <i x="2392" s="1"/>
        <i x="7327" s="1"/>
        <i x="3439" s="1"/>
        <i x="1236" s="1"/>
        <i x="6284" s="1"/>
        <i x="1258" s="1"/>
        <i x="3408" s="1"/>
        <i x="3757" s="1"/>
        <i x="6400" s="1"/>
        <i x="4048" s="1"/>
        <i x="4212" s="1"/>
        <i x="6428" s="1"/>
        <i x="2005" s="1"/>
        <i x="6301" s="1"/>
        <i x="6016" s="1"/>
        <i x="3613" s="1"/>
        <i x="4788" s="1"/>
        <i x="5799" s="1"/>
        <i x="2917" s="1"/>
        <i x="6463" s="1"/>
        <i x="1300" s="1"/>
        <i x="4123" s="1"/>
        <i x="913" s="1"/>
        <i x="881" s="1"/>
        <i x="4284" s="1"/>
        <i x="1862" s="1"/>
        <i x="1460" s="1"/>
        <i x="1895" s="1"/>
        <i x="3628" s="1"/>
        <i x="6778" s="1"/>
        <i x="2675" s="1"/>
        <i x="1249" s="1"/>
        <i x="1925" s="1"/>
        <i x="2908" s="1"/>
        <i x="1383" s="1"/>
        <i x="1640" s="1"/>
        <i x="6349" s="1"/>
        <i x="7423" s="1"/>
        <i x="613" s="1"/>
        <i x="4481" s="1"/>
        <i x="3904" s="1"/>
        <i x="5515" s="1"/>
        <i x="2181" s="1"/>
        <i x="5643" s="1"/>
        <i x="4734" s="1"/>
        <i x="3536" s="1"/>
        <i x="2547" s="1"/>
        <i x="4871" s="1"/>
        <i x="4879" s="1"/>
        <i x="5713" s="1"/>
        <i x="3304" s="1"/>
        <i x="5519" s="1"/>
        <i x="4539" s="1"/>
        <i x="3807" s="1"/>
        <i x="3860" s="1"/>
        <i x="6538" s="1"/>
        <i x="937" s="1"/>
        <i x="6409" s="1"/>
        <i x="7058" s="1"/>
        <i x="1440" s="1"/>
        <i x="1927" s="1"/>
        <i x="6446" s="1"/>
        <i x="2862" s="1"/>
        <i x="4902" s="1"/>
        <i x="5544" s="1"/>
        <i x="7428" s="1"/>
        <i x="1078" s="1"/>
        <i x="6598" s="1"/>
        <i x="7114" s="1"/>
        <i x="3224" s="1"/>
        <i x="4004" s="1"/>
        <i x="7002" s="1"/>
        <i x="217" s="1"/>
        <i x="6894" s="1"/>
        <i x="4401" s="1"/>
        <i x="4983" s="1"/>
        <i x="6770" s="1"/>
        <i x="531" s="1"/>
        <i x="2165" s="1"/>
        <i x="528" s="1"/>
        <i x="2461" s="1"/>
        <i x="2530" s="1"/>
        <i x="3256" s="1"/>
        <i x="1489" s="1"/>
        <i x="6828" s="1"/>
        <i x="6341" s="1"/>
        <i x="3670" s="1"/>
        <i x="1060" s="1"/>
        <i x="1566" s="1"/>
        <i x="7347" s="1"/>
        <i x="5282" s="1"/>
        <i x="7206" s="1"/>
        <i x="2302" s="1"/>
        <i x="685" s="1"/>
        <i x="7113" s="1"/>
        <i x="2975" s="1"/>
        <i x="4776" s="1"/>
        <i x="2352" s="1"/>
        <i x="587" s="1"/>
        <i x="6260" s="1"/>
        <i x="4076" s="1"/>
        <i x="1624" s="1"/>
        <i x="4721" s="1"/>
        <i x="1317" s="1"/>
        <i x="2981" s="1"/>
        <i x="4148" s="1"/>
        <i x="3834" s="1"/>
        <i x="3960" s="1"/>
        <i x="158" s="1"/>
        <i x="2462" s="1"/>
        <i x="2291" s="1"/>
        <i x="2474" s="1"/>
        <i x="934" s="1"/>
        <i x="4051" s="1"/>
        <i x="2775" s="1"/>
        <i x="6218" s="1"/>
        <i x="6160" s="1"/>
        <i x="6273" s="1"/>
        <i x="372" s="1"/>
        <i x="2557" s="1"/>
        <i x="1735" s="1"/>
        <i x="3425" s="1"/>
        <i x="343" s="1"/>
        <i x="5652" s="1"/>
        <i x="919" s="1"/>
        <i x="3301" s="1"/>
        <i x="5128" s="1"/>
        <i x="241" s="1"/>
        <i x="4109" s="1"/>
        <i x="2157" s="1"/>
        <i x="4882" s="1"/>
        <i x="2390" s="1"/>
        <i x="7415" s="1"/>
        <i x="1769" s="1"/>
        <i x="553" s="1"/>
        <i x="122" s="1"/>
        <i x="2112" s="1"/>
        <i x="5191" s="1"/>
        <i x="1921" s="1"/>
        <i x="609" s="1"/>
        <i x="3567" s="1"/>
        <i x="878" s="1"/>
        <i x="2397" s="1"/>
        <i x="7062" s="1"/>
        <i x="3689" s="1"/>
        <i x="1691" s="1"/>
        <i x="552" s="1"/>
        <i x="5154" s="1"/>
        <i x="83" s="1"/>
        <i x="3927" s="1"/>
        <i x="4634" s="1"/>
        <i x="3061" s="1"/>
        <i x="7107" s="1"/>
        <i x="1797" s="1"/>
        <i x="3664" s="1"/>
        <i x="7338" s="1"/>
        <i x="2040" s="1"/>
        <i x="3089" s="1"/>
        <i x="4765" s="1"/>
        <i x="2941" s="1"/>
        <i x="7221" s="1"/>
        <i x="7021" s="1"/>
        <i x="969" s="1"/>
        <i x="1100" s="1"/>
        <i x="1436" s="1"/>
        <i x="2300" s="1"/>
        <i x="2985" s="1"/>
        <i x="5311" s="1"/>
        <i x="3659" s="1"/>
        <i x="2952" s="1"/>
        <i x="3431" s="1"/>
        <i x="2372" s="1"/>
        <i x="5628" s="1"/>
        <i x="7186" s="1"/>
        <i x="1206" s="1"/>
        <i x="6380" s="1"/>
        <i x="3694" s="1"/>
        <i x="3512" s="1"/>
        <i x="2683" s="1"/>
        <i x="1848" s="1"/>
        <i x="6999" s="1"/>
        <i x="5375" s="1"/>
        <i x="1351" s="1"/>
        <i x="7019" s="1"/>
        <i x="1786" s="1"/>
        <i x="2198" s="1"/>
        <i x="2549" s="1"/>
        <i x="405" s="1"/>
        <i x="2963" s="1"/>
        <i x="5068" s="1"/>
        <i x="5922" s="1"/>
        <i x="2623" s="1"/>
        <i x="737" s="1"/>
        <i x="5043" s="1"/>
        <i x="3732" s="1"/>
        <i x="3050" s="1"/>
        <i x="32" s="1"/>
        <i x="3581" s="1"/>
        <i x="4719" s="1"/>
        <i x="487" s="1"/>
        <i x="535" s="1"/>
        <i x="1575" s="1"/>
        <i x="2951" s="1"/>
        <i x="7318" s="1"/>
        <i x="7023" s="1"/>
        <i x="7009" s="1"/>
        <i x="6282" s="1"/>
        <i x="377" s="1"/>
        <i x="1623" s="1"/>
        <i x="652" s="1"/>
        <i x="7210" s="1"/>
        <i x="4718" s="1"/>
        <i x="6365" s="1"/>
        <i x="4479" s="1"/>
        <i x="3247" s="1"/>
        <i x="5382" s="1"/>
        <i x="5294" s="1"/>
        <i x="5742" s="1"/>
        <i x="6518" s="1"/>
        <i x="4985" s="1"/>
        <i x="4379" s="1"/>
        <i x="6708" s="1"/>
        <i x="3796" s="1"/>
        <i x="1297" s="1"/>
        <i x="5477" s="1"/>
        <i x="4335" s="1"/>
        <i x="7329" s="1"/>
        <i x="911" s="1"/>
        <i x="3638" s="1"/>
        <i x="4200" s="1"/>
        <i x="3498" s="1"/>
        <i x="7366" s="1"/>
        <i x="1041" s="1"/>
        <i x="548" s="1"/>
        <i x="4580" s="1"/>
        <i x="3521" s="1"/>
        <i x="2824" s="1"/>
        <i x="6200" s="1"/>
        <i x="5440" s="1"/>
        <i x="4653" s="1"/>
        <i x="24" s="1"/>
        <i x="5323" s="1"/>
        <i x="6556" s="1"/>
        <i x="5428" s="1"/>
        <i x="4180" s="1"/>
        <i x="3842" s="1"/>
        <i x="5431" s="1"/>
        <i x="4084" s="1"/>
        <i x="19" s="1"/>
        <i x="4172" s="1"/>
        <i x="4151" s="1"/>
        <i x="3938" s="1"/>
        <i x="5884" s="1"/>
        <i x="171" s="1"/>
        <i x="3351" s="1"/>
        <i x="3950" s="1"/>
        <i x="2102" s="1"/>
        <i x="4907" s="1"/>
        <i x="323" s="1"/>
        <i x="1851" s="1"/>
        <i x="1250" s="1"/>
        <i x="6021" s="1"/>
        <i x="2880" s="1"/>
        <i x="4270" s="1"/>
        <i x="2511" s="1"/>
        <i x="972" s="1"/>
        <i x="3963" s="1"/>
        <i x="3265" s="1"/>
        <i x="7072" s="1"/>
        <i x="1103" s="1"/>
        <i x="5648" s="1"/>
        <i x="5591" s="1"/>
        <i x="5180" s="1"/>
        <i x="7200" s="1"/>
        <i x="6577" s="1"/>
        <i x="2572" s="1"/>
        <i x="2730" s="1"/>
        <i x="1412" s="1"/>
        <i x="6860" s="1"/>
        <i x="111" s="1"/>
        <i x="3556" s="1"/>
        <i x="5907" s="1"/>
        <i x="6638" s="1"/>
        <i x="2711" s="1"/>
        <i x="6080" s="1"/>
        <i x="581" s="1"/>
        <i x="2554" s="1"/>
        <i x="4079" s="1"/>
        <i x="4698" s="1"/>
        <i x="17" s="1"/>
        <i x="1318" s="1"/>
        <i x="1777" s="1"/>
        <i x="1669" s="1"/>
        <i x="5300" s="1"/>
        <i x="6771" s="1"/>
        <i x="6455" s="1"/>
        <i x="2365" s="1"/>
        <i x="4223" s="1"/>
        <i x="6954" s="1"/>
        <i x="6416" s="1"/>
        <i x="693" s="1"/>
        <i x="1373" s="1"/>
        <i x="4337" s="1"/>
        <i x="2522" s="1"/>
        <i x="7185" s="1"/>
        <i x="7389" s="1"/>
        <i x="2804" s="1"/>
        <i x="4927" s="1"/>
        <i x="2072" s="1"/>
        <i x="2705" s="1"/>
        <i x="294" s="1"/>
        <i x="499" s="1"/>
        <i x="1068" s="1"/>
        <i x="3270" s="1"/>
        <i x="35" s="1"/>
        <i x="1831" s="1"/>
        <i x="7132" s="1"/>
        <i x="4652" s="1"/>
        <i x="6671" s="1"/>
        <i x="5738" s="1"/>
        <i x="6297" s="1"/>
        <i x="3849" s="1"/>
        <i x="6793" s="1"/>
        <i x="7251" s="1"/>
        <i x="6133" s="1"/>
        <i x="2078" s="1"/>
        <i x="6922" s="1"/>
        <i x="6642" s="1"/>
        <i x="7365" s="1"/>
        <i x="5098" s="1"/>
        <i x="4308" s="1"/>
        <i x="165" s="1"/>
        <i x="920" s="1"/>
        <i x="1912" s="1"/>
        <i x="2245" s="1"/>
        <i x="5837" s="1"/>
        <i x="2374" s="1"/>
        <i x="2404" s="1"/>
        <i x="6574" s="1"/>
        <i x="2956" s="1"/>
        <i x="6171" s="1"/>
        <i x="6863" s="1"/>
        <i x="5495" s="1"/>
        <i x="4755" s="1"/>
        <i x="5730" s="1"/>
        <i x="6886" s="1"/>
        <i x="4667" s="1"/>
        <i x="5452" s="1"/>
        <i x="4926" s="1"/>
        <i x="2636" s="1"/>
        <i x="4753" s="1"/>
        <i x="2619" s="1"/>
        <i x="5074" s="1"/>
        <i x="3592" s="1"/>
        <i x="877" s="1"/>
        <i x="1315" s="1"/>
        <i x="1491" s="1"/>
        <i x="279" s="1"/>
        <i x="4893" s="1"/>
        <i x="3984" s="1"/>
        <i x="4496" s="1"/>
        <i x="3802" s="1"/>
        <i x="3145" s="1"/>
        <i x="718" s="1"/>
        <i x="86" s="1"/>
        <i x="4428" s="1"/>
        <i x="2893" s="1"/>
        <i x="147" s="1"/>
        <i x="2299" s="1"/>
        <i x="3747" s="1"/>
        <i x="3337" s="1"/>
        <i x="6061" s="1"/>
        <i x="4445" s="1"/>
        <i x="2932" s="1"/>
        <i x="2598" s="1"/>
        <i x="6664" s="1"/>
        <i x="3693" s="1"/>
        <i x="6707" s="1"/>
        <i x="3333" s="1"/>
        <i x="5677" s="1"/>
        <i x="794" s="1"/>
        <i x="5674" s="1"/>
        <i x="5489" s="1"/>
        <i x="2842" s="1"/>
        <i x="418" s="1"/>
        <i x="626" s="1"/>
        <i x="1496" s="1"/>
        <i x="5193" s="1"/>
        <i x="4024" s="1"/>
        <i x="5332" s="1"/>
        <i x="2125" s="1"/>
        <i x="6536" s="1"/>
        <i x="5131" s="1"/>
        <i x="97" s="1"/>
        <i x="4565" s="1"/>
        <i x="5115" s="1"/>
        <i x="6283" s="1"/>
        <i x="7241" s="1"/>
        <i x="5624" s="1"/>
        <i x="4991" s="1"/>
        <i x="3601" s="1"/>
        <i x="4179" s="1"/>
        <i x="3936" s="1"/>
        <i x="4785" s="1"/>
        <i x="2580" s="1"/>
        <i x="3109" s="1"/>
        <i x="4504" s="1"/>
        <i x="6049" s="1"/>
        <i x="4305" s="1"/>
        <i x="7323" s="1"/>
        <i x="1615" s="1"/>
        <i x="5261" s="1"/>
        <i x="4191" s="1"/>
        <i x="4594" s="1"/>
        <i x="589" s="1"/>
        <i x="16" s="1"/>
        <i x="1525" s="1"/>
        <i x="6379" s="1"/>
        <i x="6000" s="1"/>
        <i x="1084" s="1"/>
        <i x="7379" s="1"/>
        <i x="3985" s="1"/>
        <i x="4569" s="1"/>
        <i x="3605" s="1"/>
        <i x="6611" s="1"/>
        <i x="866" s="1"/>
        <i x="3163" s="1"/>
        <i x="4824" s="1"/>
        <i x="536" s="1"/>
        <i x="2138" s="1"/>
        <i x="1254" s="1"/>
        <i x="1663" s="1"/>
        <i x="1886" s="1"/>
        <i x="1187" s="1"/>
        <i x="2566" s="1"/>
        <i x="6967" s="1"/>
        <i x="5478" s="1"/>
        <i x="1382" s="1"/>
        <i x="5318" s="1"/>
        <i x="5314" s="1"/>
        <i x="600" s="1"/>
        <i x="3765" s="1"/>
        <i x="359" s="1"/>
        <i x="4420" s="1"/>
        <i x="2133" s="1"/>
        <i x="7091" s="1"/>
        <i x="5960" s="1"/>
        <i x="3752" s="1"/>
        <i x="2582" s="1"/>
        <i x="7004" s="1"/>
        <i x="6493" s="1"/>
        <i x="4601" s="1"/>
        <i x="1310" s="1"/>
        <i x="2684" s="1"/>
        <i x="5438" s="1"/>
        <i x="2991" s="1"/>
        <i x="4082" s="1"/>
        <i x="2891" s="1"/>
        <i x="490" s="1"/>
        <i x="5490" s="1"/>
        <i x="3212" s="1"/>
        <i x="5288" s="1"/>
        <i x="4078" s="1"/>
        <i x="1977" s="1"/>
        <i x="3160" s="1"/>
        <i x="2107" s="1"/>
        <i x="89" s="1"/>
        <i x="1833" s="1"/>
        <i x="2453" s="1"/>
        <i x="5234" s="1"/>
        <i x="2089" s="1"/>
        <i x="101" s="1"/>
        <i x="2113" s="1"/>
        <i x="1874" s="1"/>
        <i x="1768" s="1"/>
        <i x="269" s="1"/>
        <i x="3357" s="1"/>
        <i x="1331" s="1"/>
        <i x="2422" s="1"/>
        <i x="2560" s="1"/>
        <i x="4869" s="1"/>
        <i x="4767" s="1"/>
        <i x="2224" s="1"/>
        <i x="2535" s="1"/>
        <i x="4530" s="1"/>
        <i x="7403" s="1"/>
        <i x="7224" s="1"/>
        <i x="520" s="1"/>
        <i x="2709" s="1"/>
        <i x="4064" s="1"/>
        <i x="3171" s="1"/>
        <i x="997" s="1"/>
        <i x="2012" s="1"/>
        <i x="4409" s="1"/>
        <i x="2006" s="1"/>
        <i x="1688" s="1"/>
        <i x="5958" s="1"/>
        <i x="6440" s="1"/>
        <i x="5362" s="1"/>
        <i x="6123" s="1"/>
        <i x="5175" s="1"/>
        <i x="6443" s="1"/>
        <i x="4519" s="1"/>
        <i x="909" s="1"/>
        <i x="713" s="1"/>
        <i x="2649" s="1"/>
        <i x="4627" s="1"/>
        <i x="8" s="1"/>
        <i x="2589" s="1"/>
        <i x="850" s="1"/>
        <i x="1235" s="1"/>
        <i x="6874" s="1"/>
        <i x="5421" s="1"/>
        <i x="641" s="1"/>
        <i x="1271" s="1"/>
        <i x="4344" s="1"/>
        <i x="7360" s="1"/>
        <i x="806" s="1"/>
        <i x="677" s="1"/>
        <i x="3771" s="1"/>
        <i x="4321" s="1"/>
        <i x="6287" s="1"/>
        <i x="4278" s="1"/>
        <i x="4199" s="1"/>
        <i x="7307" s="1"/>
        <i x="1221" s="1"/>
        <i x="7166" s="1"/>
        <i x="7180" s="1"/>
        <i x="4382" s="1"/>
        <i x="6746" s="1"/>
        <i x="4027" s="1"/>
        <i x="5809" s="1"/>
        <i x="832" s="1"/>
        <i x="2486" s="1"/>
        <i x="1252" s="1"/>
        <i x="6835" s="1"/>
        <i x="7043" s="1"/>
        <i x="318" s="1"/>
        <i x="1811" s="1"/>
        <i x="618" s="1"/>
        <i x="159" s="1"/>
        <i x="3590" s="1"/>
        <i x="1231" s="1"/>
        <i x="646" s="1"/>
        <i x="3774" s="1"/>
        <i x="1574" s="1"/>
        <i x="2079" s="1"/>
        <i x="1973" s="1"/>
        <i x="6854" s="1"/>
        <i x="6084" s="1"/>
        <i x="722" s="1"/>
        <i x="3017" s="1"/>
        <i x="211" s="1"/>
        <i x="495" s="1"/>
        <i x="6564" s="1"/>
        <i x="2288" s="1"/>
        <i x="4073" s="1"/>
        <i x="5383" s="1"/>
        <i x="4468" s="1"/>
        <i x="4285" s="1"/>
        <i x="2631" s="1"/>
        <i x="2081" s="1"/>
        <i x="3030" s="1"/>
        <i x="4572" s="1"/>
        <i x="3022" s="1"/>
        <i x="5777" s="1"/>
        <i x="148" s="1"/>
        <i x="5970" s="1"/>
        <i x="4341" s="1"/>
        <i x="5663" s="1"/>
        <i x="1576" s="1"/>
        <i x="3513" s="1"/>
        <i x="1980" s="1"/>
        <i x="2229" s="1"/>
        <i x="2110" s="1"/>
        <i x="6469" s="1"/>
        <i x="1385" s="1"/>
        <i x="2262" s="1"/>
        <i x="6661" s="1"/>
        <i x="3055" s="1"/>
        <i x="5616" s="1"/>
        <i x="2518" s="1"/>
        <i x="2667" s="1"/>
        <i x="5379" s="1"/>
        <i x="5885" s="1"/>
        <i x="3882" s="1"/>
        <i x="4598" s="1"/>
        <i x="2483" s="1"/>
        <i x="6051" s="1"/>
        <i x="551" s="1"/>
        <i x="5647" s="1"/>
        <i x="1814" s="1"/>
        <i x="5371" s="1"/>
        <i x="2836" s="1"/>
        <i x="5831" s="1"/>
        <i x="1475" s="1"/>
        <i x="5759" s="1"/>
        <i x="3624" s="1"/>
        <i x="1600" s="1"/>
        <i x="630" s="1"/>
        <i x="5523" s="1"/>
        <i x="4249" s="1"/>
        <i x="3552" s="1"/>
        <i x="4852" s="1"/>
        <i x="5445" s="1"/>
        <i x="2961" s="1"/>
        <i x="7302" s="1"/>
        <i x="5425" s="1"/>
        <i x="3561" s="1"/>
        <i x="1720" s="1"/>
        <i x="7088" s="1"/>
        <i x="5774" s="1"/>
        <i x="3891" s="1"/>
        <i x="763" s="1"/>
        <i x="679" s="1"/>
        <i x="6517" s="1"/>
        <i x="7089" s="1"/>
        <i x="1087" s="1"/>
        <i x="234" s="1"/>
        <i x="1111" s="1"/>
        <i x="1494" s="1"/>
        <i x="592" s="1"/>
        <i x="874" s="1"/>
        <i x="831" s="1"/>
        <i x="6773" s="1"/>
        <i x="1326" s="1"/>
        <i x="6549" s="1"/>
        <i x="2630" s="1"/>
        <i x="2167" s="1"/>
        <i x="1083" s="1"/>
        <i x="907" s="1"/>
        <i x="1368" s="1"/>
        <i x="3374" s="1"/>
        <i x="834" s="1"/>
        <i x="1232" s="1"/>
        <i x="3861" s="1"/>
        <i x="2395" s="1"/>
        <i x="2017" s="1"/>
        <i x="2510" s="1"/>
        <i x="374" s="1"/>
        <i x="366" s="1"/>
        <i x="1196" s="1"/>
        <i x="1296" s="1"/>
        <i x="5500" s="1"/>
        <i x="1821" s="1"/>
        <i x="944" s="1"/>
        <i x="3608" s="1"/>
        <i x="3328" s="1"/>
        <i x="3442" s="1"/>
        <i x="42" s="1"/>
        <i x="1137" s="1"/>
        <i x="4673" s="1"/>
        <i x="1734" s="1"/>
        <i x="7414" s="1"/>
        <i x="3170" s="1"/>
        <i x="358" s="1"/>
        <i x="2997" s="1"/>
        <i x="3088" s="1"/>
        <i x="4826" s="1"/>
        <i x="1868" s="1"/>
        <i x="4819" s="1"/>
        <i x="430" s="1"/>
        <i x="4677" s="1"/>
        <i x="521" s="1"/>
        <i x="190" s="1"/>
        <i x="2722" s="1"/>
        <i x="1517" s="1"/>
        <i x="1092" s="1"/>
        <i x="1744" s="1"/>
        <i x="5668" s="1"/>
        <i x="749" s="1"/>
        <i x="385" s="1"/>
        <i x="4555" s="1"/>
        <i x="1313" s="1"/>
        <i x="2452" s="1"/>
        <i x="2878" s="1"/>
        <i x="1469" s="1"/>
        <i x="4201" s="1"/>
        <i x="6508" s="1"/>
        <i x="6907" s="1"/>
        <i x="5056" s="1"/>
        <i x="4164" s="1"/>
        <i x="6186" s="1"/>
        <i x="2134" s="1"/>
        <i x="1480" s="1"/>
        <i x="5024" s="1"/>
        <i x="786" s="1"/>
        <i x="3296" s="1"/>
        <i x="3672" s="1"/>
        <i x="1629" s="1"/>
        <i x="3769" s="1"/>
        <i x="6698" s="1"/>
        <i x="3340" s="1"/>
        <i x="2383" s="1"/>
        <i x="1261" s="1"/>
        <i x="2628" s="1"/>
        <i x="981" s="1"/>
        <i x="462" s="1"/>
        <i x="5528" s="1"/>
        <i x="6616" s="1"/>
        <i x="3018" s="1"/>
        <i x="5511" s="1"/>
        <i x="4196" s="1"/>
        <i x="1755" s="1"/>
        <i x="4117" s="1"/>
        <i x="3266" s="1"/>
        <i x="5938" s="1"/>
        <i x="6206" s="1"/>
        <i x="4632" s="1"/>
        <i x="6913" s="1"/>
        <i x="1652" s="1"/>
        <i x="4069" s="1"/>
        <i x="4259" s="1"/>
        <i x="4814" s="1"/>
        <i x="5574" s="1"/>
        <i x="1174" s="1"/>
        <i x="1972" s="1"/>
        <i x="2247" s="1"/>
        <i x="4416" s="1"/>
        <i x="6298" s="1"/>
        <i x="765" s="1"/>
        <i x="5420" s="1"/>
        <i x="2821" s="1"/>
        <i x="1762" s="1"/>
        <i x="1638" s="1"/>
        <i x="2333" s="1"/>
        <i x="7388" s="1"/>
        <i x="129" s="1"/>
        <i x="1863" s="1"/>
        <i x="2208" s="1"/>
        <i x="1527" s="1"/>
        <i x="1528" s="1"/>
        <i x="1369" s="1"/>
        <i x="2779" s="1"/>
        <i x="6219" s="1"/>
        <i x="3297" s="1"/>
        <i x="2657" s="1"/>
        <i x="4553" s="1"/>
        <i x="247" s="1"/>
        <i x="1169" s="1"/>
        <i x="1431" s="1"/>
        <i x="2680" s="1"/>
        <i x="1337" s="1"/>
        <i x="5075" s="1"/>
        <i x="5504" s="1"/>
        <i x="2411" s="1"/>
        <i x="167" s="1"/>
        <i x="371" s="1"/>
        <i x="917" s="1"/>
        <i x="6678" s="1"/>
        <i x="7064" s="1"/>
        <i x="975" s="1"/>
        <i x="403" s="1"/>
        <i x="2938" s="1"/>
        <i x="5581" s="1"/>
        <i x="6441" s="1"/>
        <i x="2563" s="1"/>
        <i x="5040" s="1"/>
        <i x="2035" s="1"/>
        <i x="1147" s="1"/>
        <i x="2562" s="1"/>
        <i x="698" s="1"/>
        <i x="5213" s="1"/>
        <i x="5087" s="1"/>
        <i x="4124" s="1"/>
        <i x="1703" s="1"/>
        <i x="7141" s="1"/>
        <i x="709" s="1"/>
        <i x="1133" s="1"/>
        <i x="250" s="1"/>
        <i x="2577" s="1"/>
        <i x="397" s="1"/>
        <i x="246" s="1"/>
        <i x="1873" s="1"/>
        <i x="5287" s="1"/>
        <i x="3115" s="1"/>
        <i x="3416" s="1"/>
        <i x="2101" s="1"/>
        <i x="3200" s="1"/>
        <i x="3311" s="1"/>
        <i x="1526" s="1"/>
        <i x="6730" s="1"/>
        <i x="1775" s="1"/>
        <i x="799" s="1"/>
        <i x="1894" s="1"/>
        <i x="803" s="1"/>
        <i x="1935" s="1"/>
        <i x="5231" s="1"/>
        <i x="5226" s="1"/>
        <i x="4773" s="1"/>
        <i x="1969" s="1"/>
        <i x="1940" s="1"/>
        <i x="6357" s="1"/>
        <i x="6187" s="1"/>
        <i x="1740" s="1"/>
        <i x="2805" s="1"/>
        <i x="6632" s="1"/>
        <i x="2249" s="1"/>
        <i x="4158" s="1"/>
        <i x="7118" s="1"/>
        <i x="6822" s="1"/>
        <i x="2236" s="1"/>
        <i x="5217" s="1"/>
        <i x="4641" s="1"/>
        <i x="1017" s="1"/>
        <i x="783" s="1"/>
        <i x="2677" s="1"/>
        <i x="1765" s="1"/>
        <i x="3302" s="1"/>
        <i x="664" s="1"/>
        <i x="5538" s="1"/>
        <i x="6098" s="1"/>
        <i x="6868" s="1"/>
        <i x="7204" s="1"/>
        <i x="5891" s="1"/>
        <i x="6973" s="1"/>
        <i x="3544" s="1"/>
        <i x="4658" s="1"/>
        <i x="3434" s="1"/>
        <i x="4131" s="1"/>
        <i x="4133" s="1"/>
        <i x="5609" s="1"/>
        <i x="2700" s="1"/>
        <i x="1013" s="1"/>
        <i x="4521" s="1"/>
        <i x="2901" s="1"/>
        <i x="4650" s="1"/>
        <i x="5600" s="1"/>
        <i x="5979" s="1"/>
        <i x="5808" s="1"/>
        <i x="6958" s="1"/>
        <i x="5113" s="1"/>
        <i x="3534" s="1"/>
        <i x="1637" s="1"/>
        <i x="4282" s="1"/>
        <i x="5399" s="1"/>
        <i x="3979" s="1"/>
        <i x="1237" s="1"/>
        <i x="1632" s="1"/>
        <i x="2613" s="1"/>
        <i x="2153" s="1"/>
        <i x="3709" s="1"/>
        <i x="3968" s="1"/>
        <i x="255" s="1"/>
        <i x="5593" s="1"/>
        <i x="3595" s="1"/>
        <i x="1033" s="1"/>
        <i x="4474" s="1"/>
        <i x="5716" s="1"/>
        <i x="6741" s="1"/>
        <i x="4748" s="1"/>
        <i x="4111" s="1"/>
        <i x="1256" s="1"/>
        <i x="3316" s="1"/>
        <i x="5260" s="1"/>
        <i x="2423" s="1"/>
        <i x="6063" s="1"/>
        <i x="6998" s="1"/>
        <i x="1122" s="1"/>
        <i x="1531" s="1"/>
        <i x="1406" s="1"/>
        <i x="5365" s="1"/>
        <i x="4507" s="1"/>
        <i x="4992" s="1"/>
        <i x="3291" s="1"/>
        <i x="198" s="1"/>
        <i x="6318" s="1"/>
        <i x="4033" s="1"/>
        <i x="5924" s="1"/>
        <i x="1464" s="1"/>
        <i x="4909" s="1"/>
        <i x="1849" s="1"/>
        <i x="402" s="1"/>
        <i x="3202" s="1"/>
        <i x="6680" s="1"/>
        <i x="4395" s="1"/>
        <i x="2002" s="1"/>
        <i x="3470" s="1"/>
        <i x="5514" s="1"/>
        <i x="4296" s="1"/>
        <i x="7421" s="1"/>
        <i x="2679" s="1"/>
        <i x="5790" s="1"/>
        <i x="3854" s="1"/>
        <i x="4746" s="1"/>
        <i x="4685" s="1"/>
        <i x="6199" s="1"/>
        <i x="2441" s="1"/>
        <i x="5328" s="1"/>
        <i x="3035" s="1"/>
        <i x="3931" s="1"/>
        <i x="2888" s="1"/>
        <i x="5632" s="1"/>
        <i x="6721" s="1"/>
        <i x="7373" s="1"/>
        <i x="3823" s="1"/>
        <i x="1877" s="1"/>
        <i x="7211" s="1"/>
        <i x="4640" s="1"/>
        <i x="5279" s="1"/>
        <i x="6599" s="1"/>
        <i x="7296" s="1"/>
        <i x="4355" s="1"/>
        <i x="2570" s="1"/>
        <i x="1871" s="1"/>
        <i x="3413" s="1"/>
        <i x="7010" s="1"/>
        <i x="3113" s="1"/>
        <i x="5229" s="1"/>
        <i x="845" s="1"/>
        <i x="995" s="1"/>
        <i x="2854" s="1"/>
        <i x="3841" s="1"/>
        <i x="3695" s="1"/>
        <i x="4265" s="1"/>
        <i x="4425" s="1"/>
        <i x="6944" s="1"/>
        <i x="7278" s="1"/>
        <i x="1770" s="1"/>
        <i x="3805" s="1"/>
        <i x="2131" s="1"/>
        <i x="2763" s="1"/>
        <i x="3697" s="1"/>
        <i x="2029" s="1"/>
        <i x="3668" s="1"/>
        <i x="6325" s="1"/>
        <i x="2719" s="1"/>
        <i x="6399" s="1"/>
        <i x="5396" s="1"/>
        <i x="1042" s="1"/>
        <i x="2246" s="1"/>
        <i x="7105" s="1"/>
        <i x="6527" s="1"/>
        <i x="5418" s="1"/>
        <i x="4049" s="1"/>
        <i x="2831" s="1"/>
        <i x="154" s="1"/>
        <i x="1540" s="1"/>
        <i x="5828" s="1"/>
        <i x="1015" s="1"/>
        <i x="4230" s="1"/>
        <i x="798" s="1"/>
        <i x="4665" s="1"/>
        <i x="4784" s="1"/>
        <i x="1763" s="1"/>
        <i x="542" s="1"/>
        <i x="5999" s="1"/>
        <i x="21" s="1"/>
        <i x="5233" s="1"/>
        <i x="6597" s="1"/>
        <i x="5803" s="1"/>
        <i x="5825" s="1"/>
        <i x="3483" s="1"/>
        <i x="3853" s="1"/>
        <i x="1439" s="1"/>
        <i x="1907" s="1"/>
        <i x="3517" s="1"/>
        <i x="2467" s="1"/>
        <i x="1414" s="1"/>
        <i x="3711" s="1"/>
        <i x="1544" s="1"/>
        <i x="4042" s="1"/>
        <i x="7247" s="1"/>
        <i x="1698" s="1"/>
        <i x="3644" s="1"/>
        <i x="3522" s="1"/>
        <i x="5563" s="1"/>
        <i x="1029" s="1"/>
        <i x="3736" s="1"/>
        <i x="2419" s="1"/>
        <i x="6333" s="1"/>
        <i x="4266" s="1"/>
        <i x="7269" s="1"/>
        <i x="496" s="1"/>
        <i x="3681" s="1"/>
        <i x="6882" s="1"/>
        <i x="2928" s="1"/>
        <i x="4290" s="1"/>
        <i x="5400" s="1"/>
        <i x="1944" s="1"/>
        <i x="1841" s="1"/>
        <i x="202" s="1"/>
        <i x="5174" s="1"/>
        <i x="5122" s="1"/>
        <i x="7138" s="1"/>
        <i x="1366" s="1"/>
        <i x="3546" s="1"/>
        <i x="5034" s="1"/>
        <i x="5601" s="1"/>
        <i x="351" s="1"/>
        <i x="5286" s="1"/>
        <i x="2536" s="1"/>
        <i x="5564" s="1"/>
        <i x="681" s="1"/>
        <i x="2949" s="1"/>
        <i x="2292" s="1"/>
        <i x="3703" s="1"/>
        <i x="2544" s="1"/>
        <i x="2863" s="1"/>
        <i x="429" s="1"/>
        <i x="1605" s="1"/>
        <i x="454" s="1"/>
        <i x="6566" s="1"/>
        <i x="5313" s="1"/>
        <i x="5595" s="1"/>
        <i x="1482" s="1"/>
        <i x="3367" s="1"/>
        <i x="6309" s="1"/>
        <i x="3465" s="1"/>
        <i x="389" s="1"/>
        <i x="1990" s="1"/>
        <i x="1643" s="1"/>
        <i x="6464" s="1"/>
        <i x="4795" s="1"/>
        <i x="4091" s="1"/>
        <i x="3192" s="1"/>
        <i x="4055" s="1"/>
        <i x="1353" s="1"/>
        <i x="7178" s="1"/>
        <i x="7390" s="1"/>
        <i x="2177" s="1"/>
        <i x="3502" s="1"/>
        <i x="604" s="1"/>
        <i x="4643" s="1"/>
        <i x="5720" s="1"/>
        <i x="818" s="1"/>
        <i x="4311" s="1"/>
        <i x="4185" s="1"/>
        <i x="960" s="1"/>
        <i x="5091" s="1"/>
        <i x="3235" s="1"/>
        <i x="5014" s="1"/>
        <i x="4647" s="1"/>
        <i x="4475" s="1"/>
        <i x="5644" s="1"/>
        <i x="5876" s="1"/>
        <i x="1354" s="1"/>
        <i x="6121" s="1"/>
        <i x="2883" s="1"/>
        <i x="1080" s="1"/>
        <i x="2797" s="1"/>
        <i x="4859" s="1"/>
        <i x="4957" s="1"/>
        <i x="1908" s="1"/>
        <i x="2059" s="1"/>
        <i x="3411" s="1"/>
        <i x="7409" s="1"/>
        <i x="5990" s="1"/>
        <i x="315" s="1"/>
        <i x="6154" s="1"/>
        <i x="109" s="1"/>
        <i x="1529" s="1"/>
        <i x="6254" s="1"/>
        <i x="3826" s="1"/>
        <i x="724" s="1"/>
        <i x="3206" s="1"/>
        <i x="3907" s="1"/>
        <i x="4052" s="1"/>
        <i x="6210" s="1"/>
        <i x="5512" s="1"/>
        <i x="6563" s="1"/>
        <i x="3410" s="1"/>
        <i x="4501" s="1"/>
        <i x="6125" s="1"/>
        <i x="5002" s="1"/>
        <i x="6644" s="1"/>
        <i x="4134" s="1"/>
        <i x="4766" s="1"/>
        <i x="2815" s="1"/>
        <i x="1573" s="1"/>
        <i x="3602" s="1"/>
        <i x="1079" s="1"/>
        <i x="1675" s="1"/>
        <i x="1268" s="1"/>
        <i x="1905" s="1"/>
        <i x="4541" s="1"/>
        <i x="2872" s="1"/>
        <i x="121" s="1"/>
        <i x="5980" s="1"/>
        <i x="365" s="1"/>
        <i x="6149" s="1"/>
        <i x="7287" s="1"/>
        <i x="4432" s="1"/>
        <i x="3381" s="1"/>
        <i x="2402" s="1"/>
        <i x="4556" s="1"/>
        <i x="464" s="1"/>
        <i x="1984" s="1"/>
        <i x="1749" s="1"/>
        <i x="6288" s="1"/>
        <i x="4482" s="1"/>
        <i x="4972" s="1"/>
        <i x="5088" s="1"/>
        <i x="1941" s="1"/>
        <i x="2375" s="1"/>
        <i x="3077" s="1"/>
        <i x="3232" s="1"/>
        <i x="6513" s="1"/>
        <i x="7192" s="1"/>
        <i x="1020" s="1"/>
        <i x="7167" s="1"/>
        <i x="6834" s="1"/>
        <i x="1798" s="1"/>
        <i x="1314" s="1"/>
        <i x="1784" s="1"/>
        <i x="2929" s="1"/>
        <i x="4891" s="1"/>
        <i x="4722" s="1"/>
        <i x="5693" s="1"/>
        <i x="6938" s="1"/>
        <i x="3098" s="1"/>
        <i x="4350" s="1"/>
        <i x="6163" s="1"/>
        <i x="1136" s="1"/>
        <i x="287" s="1"/>
        <i x="2827" s="1"/>
        <i x="3824" s="1"/>
        <i x="6392" s="1"/>
        <i x="108" s="1"/>
        <i x="3101" s="1"/>
        <i x="2829" s="1"/>
        <i x="3554" s="1"/>
        <i x="7312" s="1"/>
        <i x="2539" s="1"/>
        <i x="3835" s="1"/>
        <i x="6321" s="1"/>
        <i x="4429" s="1"/>
        <i x="2551" s="1"/>
        <i x="242" s="1"/>
        <i x="738" s="1"/>
        <i x="447" s="1"/>
        <i x="590" s="1"/>
        <i x="5483" s="1"/>
        <i x="5653" s="1"/>
        <i x="7295" s="1"/>
        <i x="2898" s="1"/>
        <i x="1120" s="1"/>
        <i x="5819" s="1"/>
        <i x="905" s="1"/>
        <i x="2868" s="1"/>
        <i x="6579" s="1"/>
        <i x="3497" s="1"/>
        <i x="143" s="1"/>
        <i x="4128" s="1"/>
        <i x="193" s="1"/>
        <i x="173" s="1"/>
        <i x="876" s="1"/>
        <i x="1885" s="1"/>
        <i x="3013" s="1"/>
        <i x="4920" s="1"/>
        <i x="4728" s="1"/>
        <i x="4792" s="1"/>
        <i x="2714" s="1"/>
        <i x="3102" s="1"/>
        <i x="7406" s="1"/>
        <i x="3271" s="1"/>
        <i x="2261" s="1"/>
        <i x="546" s="1"/>
        <i x="30" s="1"/>
        <i x="1506" s="1"/>
        <i x="5509" s="1"/>
        <i x="824" s="1"/>
        <i x="281" s="1"/>
        <i x="3435" s="1"/>
        <i x="4959" s="1"/>
        <i x="6677" s="1"/>
        <i x="7065" s="1"/>
        <i x="4568" s="1"/>
        <i x="5426" s="1"/>
        <i x="2037" s="1"/>
        <i x="4083" s="1"/>
        <i x="2713" s="1"/>
        <i x="6587" s="1"/>
        <i x="2389" s="1"/>
        <i x="2343" s="1"/>
        <i x="1567" s="1"/>
        <i x="6052" s="1"/>
        <i x="2841" s="1"/>
        <i x="2579" s="1"/>
        <i x="5353" s="1"/>
        <i x="6101" s="1"/>
        <i x="7256" s="1"/>
        <i x="5727" s="1"/>
        <i x="1485" s="1"/>
        <i x="525" s="1"/>
        <i x="229" s="1"/>
        <i x="5636" s="1"/>
        <i x="4454" s="1"/>
        <i x="3961" s="1"/>
        <i x="1557" s="1"/>
        <i x="1031" s="1"/>
        <i x="1119" s="1"/>
        <i x="2334" s="1"/>
        <i x="6970" s="1"/>
        <i x="2357" s="1"/>
        <i x="1838" s="1"/>
        <i x="2646" s="1"/>
        <i x="3075" s="1"/>
        <i x="63" s="1"/>
        <i x="2889" s="1"/>
        <i x="3312" s="1"/>
        <i x="2403" s="1"/>
        <i x="4100" s="1"/>
        <i x="2336" s="1"/>
        <i x="4739" s="1"/>
        <i x="5111" s="1"/>
        <i x="1367" s="1"/>
        <i x="2957" s="1"/>
        <i x="5281" s="1"/>
        <i x="2978" s="1"/>
        <i x="4106" s="1"/>
        <i x="6760" s="1"/>
        <i x="6893" s="1"/>
        <i x="2064" s="1"/>
        <i x="844" s="1"/>
        <i x="804" s="1"/>
        <i x="1446" s="1"/>
        <i x="3118" s="1"/>
        <i x="4744" s="1"/>
        <i x="6887" s="1"/>
        <i x="7077" s="1"/>
        <i x="6797" s="1"/>
        <i x="6492" s="1"/>
        <i x="3429" s="1"/>
        <i x="5447" s="1"/>
        <i x="303" s="1"/>
        <i x="7324" s="1"/>
        <i x="6240" s="1"/>
        <i x="2070" s="1"/>
        <i x="3625" s="1"/>
        <i x="4224" s="1"/>
        <i x="4797" s="1"/>
        <i x="5766" s="1"/>
        <i x="3833" s="1"/>
        <i x="4924" s="1"/>
        <i x="612" s="1"/>
        <i x="6673" s="1"/>
        <i x="3642" s="1"/>
        <i x="4169" s="1"/>
        <i x="4407" s="1"/>
        <i x="459" s="1"/>
        <i x="1716" s="1"/>
        <i x="3095" s="1"/>
        <i x="2293" s="1"/>
        <i x="959" s="1"/>
        <i x="5466" s="1"/>
        <i x="216" s="1"/>
        <i x="3166" s="1"/>
        <i x="5264" s="1"/>
        <i x="533" s="1"/>
        <i x="3324" s="1"/>
        <i x="912" s="1"/>
        <i x="4817" s="1"/>
        <i x="205" s="1"/>
        <i x="4511" s="1"/>
        <i x="50" s="1"/>
        <i x="2870" s="1"/>
        <i x="2634" s="1"/>
        <i x="7106" s="1"/>
        <i x="7018" s="1"/>
        <i x="2884" s="1"/>
        <i x="570" s="1"/>
        <i x="5503" s="1"/>
        <i x="6956" s="1"/>
        <i x="1200" s="1"/>
        <i x="321" s="1"/>
        <i x="7303" s="1"/>
        <i x="4520" s="1"/>
        <i x="4832" s="1"/>
        <i x="1741" s="1"/>
        <i x="329" s="1"/>
        <i x="588" s="1"/>
        <i x="1646" s="1"/>
        <i x="3542" s="1"/>
        <i x="2900" s="1"/>
        <i x="2326" s="1"/>
        <i x="678" s="1"/>
        <i x="645" s="1"/>
        <i x="1461" s="1"/>
        <i x="4878" s="1"/>
        <i x="5952" s="1"/>
        <i x="1904" s="1"/>
        <i x="892" s="1"/>
        <i x="4465" s="1"/>
        <i x="4573" s="1"/>
        <i x="5686" s="1"/>
        <i x="2894" s="1"/>
        <i x="1962" s="1"/>
        <i x="2905" s="1"/>
        <i x="6766" s="1"/>
        <i x="7049" s="1"/>
        <i x="1106" s="1"/>
        <i x="3019" s="1"/>
        <i x="2755" s="1"/>
        <i x="4774" s="1"/>
        <i x="2874" s="1"/>
        <i x="4888" s="1"/>
        <i x="6519" s="1"/>
        <i x="2143" s="1"/>
        <i x="3384" s="1"/>
        <i x="802" s="1"/>
        <i x="5195" s="1"/>
        <i x="3072" s="1"/>
        <i x="476" s="1"/>
        <i x="6076" s="1"/>
        <i x="2088" s="1"/>
        <i x="5633" s="1"/>
        <i x="1295" s="1"/>
        <i x="3459" s="1"/>
        <i x="2318" s="1"/>
        <i x="3068" s="1"/>
        <i x="1882" s="1"/>
        <i x="4912" s="1"/>
        <i x="98" s="1"/>
        <i x="6445" s="1"/>
        <i x="283" s="1"/>
        <i x="3433" s="1"/>
        <i x="7280" s="1"/>
        <i x="7175" s="1"/>
        <i x="376" s="1"/>
        <i x="2664" s="1"/>
        <i x="5199" s="1"/>
        <i x="3916" s="1"/>
        <i x="2414" s="1"/>
        <i x="115" s="1"/>
        <i x="2140" s="1"/>
        <i x="1228" s="1"/>
        <i x="4615" s="1"/>
        <i x="5179" s="1"/>
        <i x="5680" s="1"/>
        <i x="2751" s="1"/>
        <i x="2420" s="1"/>
        <i x="6410" s="1"/>
        <i x="2992" s="1"/>
        <i x="5001" s="1"/>
        <i x="3900" s="1"/>
        <i x="237" s="1"/>
        <i x="6047" s="1"/>
        <i x="6458" s="1"/>
        <i x="1820" s="1"/>
        <i x="5978" s="1"/>
        <i x="1883" s="1"/>
        <i x="1293" s="1"/>
        <i x="777" s="1"/>
        <i x="2410" s="1"/>
        <i x="4202" s="1"/>
        <i x="4996" s="1"/>
        <i x="3909" s="1"/>
        <i x="4217" s="1"/>
        <i x="1865" s="1"/>
        <i x="6838" s="1"/>
        <i x="6786" s="1"/>
        <i x="2230" s="1"/>
        <i x="2673" s="1"/>
        <i x="3146" s="1"/>
        <i x="5041" s="1"/>
        <i x="2099" s="1"/>
        <i x="2989" s="1"/>
        <i x="2644" s="1"/>
        <i x="3647" s="1"/>
        <i x="2529" s="1"/>
        <i x="1346" s="1"/>
        <i x="4044" s="1"/>
        <i x="4070" s="1"/>
        <i x="4442" s="1"/>
        <i x="18" s="1"/>
        <i x="125" s="1"/>
        <i x="221" s="1"/>
        <i x="891" s="1"/>
        <i x="1289" s="1"/>
        <i x="1503" s="1"/>
        <i x="673" s="1"/>
        <i x="494" s="1"/>
        <i x="1836" s="1"/>
        <i x="5771" s="1"/>
        <i x="4887" s="1"/>
        <i x="668" s="1"/>
        <i x="1376" s="1"/>
        <i x="1000" s="1"/>
        <i x="2871" s="1"/>
        <i x="3838" s="1"/>
        <i x="4330" s="1"/>
        <i x="5619" s="1"/>
        <i x="1127" s="1"/>
        <i x="5815" s="1"/>
        <i x="5273" s="1"/>
        <i x="5690" s="1"/>
        <i x="7249" s="1"/>
        <i x="5309" s="1"/>
        <i x="6222" s="1"/>
        <i x="4141" s="1"/>
        <i x="1054" s="1"/>
        <i x="634" s="1"/>
        <i x="6038" s="1"/>
        <i x="4575" s="1"/>
        <i x="1736" s="1"/>
        <i x="1270" s="1"/>
        <i x="5106" s="1"/>
        <i x="5405" s="1"/>
        <i x="4925" s="1"/>
        <i x="7370" s="1"/>
        <i x="6484" s="1"/>
        <i x="5634" s="1"/>
        <i x="6328" s="1"/>
        <i x="3053" s="1"/>
        <i x="6113" s="1"/>
        <i x="5359" s="1"/>
        <i x="3436" s="1"/>
        <i x="174" s="1"/>
        <i x="7104" s="1"/>
        <i x="5434" s="1"/>
        <i x="1217" s="1"/>
        <i x="214" s="1"/>
        <i x="3134" s="1"/>
        <i x="3997" s="1"/>
        <i x="3775" s="1"/>
        <i x="6158" s="1"/>
        <i x="611" s="1"/>
        <i x="4462" s="1"/>
        <i x="1141" s="1"/>
        <i x="4387" s="1"/>
        <i x="4786" s="1"/>
        <i x="2191" s="1"/>
        <i x="1779" s="1"/>
        <i x="3108" s="1"/>
        <i x="7285" s="1"/>
        <i x="6823" s="1"/>
        <i x="5522" s="1"/>
        <i x="3020" s="1"/>
        <i x="2777" s="1"/>
        <i x="5072" s="1"/>
        <i x="6901" s="1"/>
        <i x="2296" s="1"/>
        <i x="4162" s="1"/>
        <i x="3705" s="1"/>
        <i x="450" s="1"/>
        <i x="6531" s="1"/>
        <i x="5590" s="1"/>
        <i x="6395" s="1"/>
        <i x="6895" s="1"/>
        <i x="3892" s="1"/>
        <i x="4656" s="1"/>
        <i x="2637" s="1"/>
        <i x="5163" s="1"/>
        <i x="6232" s="1"/>
        <i x="2492" s="1"/>
        <i x="458" s="1"/>
        <i x="1595" s="1"/>
        <i x="2320" s="1"/>
        <i x="5360" s="1"/>
        <i x="5257" s="1"/>
        <i x="1626" s="1"/>
        <i x="1673" s="1"/>
        <i x="3523" s="1"/>
        <i x="2349" s="1"/>
        <i x="2788" s="1"/>
        <i x="4514" s="1"/>
        <i x="4966" s="1"/>
        <i x="5780" s="1"/>
        <i x="4035" s="1"/>
        <i x="7014" s="1"/>
        <i x="124" s="1"/>
        <i x="5274" s="1"/>
        <i x="3925" s="1"/>
        <i x="471" s="1"/>
        <i x="1434" s="1"/>
        <i x="5388" s="1"/>
        <i x="3911" s="1"/>
        <i x="2910" s="1"/>
        <i x="519" s="1"/>
        <i x="6952" s="1"/>
        <i x="4322" s="1"/>
        <i x="80" s="1"/>
        <i x="6071" s="1"/>
        <i x="1005" s="1"/>
        <i x="3780" s="1"/>
        <i x="2945" s="1"/>
        <i x="4276" s="1"/>
        <i x="3457" s="1"/>
        <i x="3749" s="1"/>
        <i x="757" s="1"/>
        <i x="6917" s="1"/>
        <i x="614" s="1"/>
        <i x="2127" s="1"/>
        <i x="7276" s="1"/>
        <i x="1565" s="1"/>
        <i x="2123" s="1"/>
        <i x="3937" s="1"/>
        <i x="3545" s="1"/>
        <i x="7189" s="1"/>
        <i x="1471" s="1"/>
        <i x="4851" s="1"/>
        <i x="5753" s="1"/>
        <i x="3474" s="1"/>
        <i x="4681" s="1"/>
        <i x="6864" s="1"/>
        <i x="7042" s="1"/>
        <i x="4304" s="1"/>
        <i x="3331" s="1"/>
        <i x="6370" s="1"/>
        <i x="6723" s="1"/>
        <i x="7029" s="1"/>
        <i x="3197" s="1"/>
        <i x="771" s="1"/>
        <i x="3507" s="1"/>
        <i x="7265" s="1"/>
        <i x="3184" s="1"/>
        <i x="367" s="1"/>
        <i x="6930" s="1"/>
        <i x="5631" s="1"/>
        <i x="6805" s="1"/>
        <i x="2741" s="1"/>
        <i x="2615" s="1"/>
        <i x="6850" s="1"/>
        <i x="5259" s="1"/>
        <i x="6025" s="1"/>
        <i x="5052" s="1"/>
        <i x="3091" s="1"/>
        <i x="6310" s="1"/>
        <i x="3604" s="1"/>
        <i x="4260" s="1"/>
        <i x="7298" s="1"/>
        <i x="3082" s="1"/>
        <i x="4234" s="1"/>
        <i x="5031" s="1"/>
        <i x="1035" s="1"/>
        <i x="4645" s="1"/>
        <i x="7025" s="1"/>
        <i x="3016" s="1"/>
        <i x="7001" s="1"/>
        <i x="1655" s="1"/>
        <i x="6457" s="1"/>
        <i x="7051" s="1"/>
        <i x="5866" s="1"/>
        <i x="6520" s="1"/>
        <i x="7115" s="1"/>
        <i x="1245" s="1"/>
        <i x="386" s="1"/>
        <i x="3830" s="1"/>
        <i x="3721" s="1"/>
        <i x="728" s="1"/>
        <i x="1004" s="1"/>
        <i x="4207" s="1"/>
        <i x="7202" s="1"/>
        <i x="4362" s="1"/>
        <i x="2982" s="1"/>
        <i x="133" s="1"/>
        <i x="1754" s="1"/>
        <i x="5156" s="1"/>
        <i x="1858" s="1"/>
        <i x="6621" s="1"/>
        <i x="4911" s="1"/>
        <i x="579" s="1"/>
        <i x="1722" s="1"/>
        <i x="6103" s="1"/>
        <i x="252" s="1"/>
        <i x="1505" s="1"/>
        <i x="3241" s="1"/>
        <i x="6844" s="1"/>
        <i x="2512" s="1"/>
        <i x="7082" s="1"/>
        <i x="1666" s="1"/>
        <i x="5747" s="1"/>
        <i x="6636" s="1"/>
        <i x="4720" s="1"/>
        <i x="5572" s="1"/>
        <i x="5679" s="1"/>
        <i x="3748" s="1"/>
        <i x="472" s="1"/>
        <i x="1659" s="1"/>
        <i x="7168" s="1"/>
        <i x="484" s="1"/>
        <i x="4854" s="1"/>
        <i x="3138" s="1"/>
        <i x="4328" s="1"/>
        <i x="5069" s="1"/>
        <i x="7190" s="1"/>
        <i x="1510" s="1"/>
        <i x="3076" s="1"/>
        <i x="2242" s="1"/>
        <i x="5555" s="1"/>
        <i x="6128" s="1"/>
        <i x="6196" s="1"/>
        <i x="2647" s="1"/>
        <i x="2243" s="1"/>
        <i x="6293" s="1"/>
        <i x="6871" s="1"/>
        <i x="2468" s="1"/>
        <i x="4605" s="1"/>
        <i x="2285" s="1"/>
        <i x="1920" s="1"/>
        <i x="5558" s="1"/>
        <i x="7333" s="1"/>
        <i x="3183" s="1"/>
        <i x="3742" s="1"/>
        <i x="2212" s="1"/>
        <i x="864" s="1"/>
        <i x="615" s="1"/>
        <i x="761" s="1"/>
        <i x="2732" s="1"/>
        <i x="6715" s="1"/>
        <i x="6761" s="1"/>
        <i x="1345" s="1"/>
        <i x="3292" s="1"/>
        <i x="1002" s="1"/>
        <i x="4915" s="1"/>
        <i x="4099" s="1"/>
        <i x="5796" s="1"/>
        <i x="5009" s="1"/>
        <i x="1292" s="1"/>
        <i x="1509" s="1"/>
        <i x="3244" s="1"/>
        <i x="119" s="1"/>
        <i x="254" s="1"/>
        <i x="4067" s="1"/>
        <i x="2703" s="1"/>
        <i x="1112" s="1"/>
        <i x="1685" s="1"/>
        <i x="324" s="1"/>
        <i x="7006" s="1"/>
        <i x="5142" s="1"/>
        <i x="6832" s="1"/>
        <i x="37" s="1"/>
        <i x="3661" s="1"/>
        <i x="270" s="1"/>
        <i x="5814" s="1"/>
        <i x="370" s="1"/>
        <i x="857" s="1"/>
        <i x="5373" s="1"/>
        <i x="3792" s="1"/>
        <i x="5007" s="1"/>
        <i x="6132" s="1"/>
        <i x="1562" s="1"/>
        <i x="3349" s="1"/>
        <i x="6921" s="1"/>
        <i x="7314" s="1"/>
        <i x="4760" s="1"/>
        <i x="5765" s="1"/>
        <i x="2850" s="1"/>
        <i x="3562" s="1"/>
        <i x="5285" s="1"/>
        <i x="4714" s="1"/>
        <i x="2993" s="1"/>
        <i x="3286" s="1"/>
        <i x="2241" s="1"/>
        <i x="1654" s="1"/>
        <i x="3857" s="1"/>
        <i x="564" s="1"/>
        <i x="1026" s="1"/>
        <i x="6601" s="1"/>
        <i x="1747" s="1"/>
        <i x="1453" s="1"/>
        <i x="1930" s="1"/>
        <i x="5244" s="1"/>
        <i x="4480" s="1"/>
        <i x="2869" s="1"/>
        <i x="3744" s="1"/>
        <i x="1052" s="1"/>
        <i x="5486" s="1"/>
        <i x="3975" s="1"/>
        <i x="5532" s="1"/>
        <i x="5721" s="1"/>
        <i x="4558" s="1"/>
        <i x="5338" s="1"/>
        <i x="4945" s="1"/>
        <i x="4365" s="1"/>
        <i x="3782" s="1"/>
        <i x="4715" s="1"/>
        <i x="4075" s="1"/>
        <i x="4940" s="1"/>
        <i x="5714" s="1"/>
        <i x="924" s="1"/>
        <i x="1731" s="1"/>
        <i x="5835" s="1"/>
        <i x="3278" s="1"/>
        <i x="1918" s="1"/>
        <i x="2998" s="1"/>
        <i x="4528" s="1"/>
        <i x="4268" s="1"/>
        <i x="775" s="1"/>
        <i x="3915" s="1"/>
        <i x="1947" s="1"/>
        <i x="2303" s="1"/>
        <i x="1757" s="1"/>
        <i x="463" s="1"/>
        <i x="1593" s="1"/>
        <i x="1282" s="1"/>
        <i x="185" s="1"/>
        <i x="1355" s="1"/>
        <i x="852" s="1"/>
        <i x="629" s="1"/>
        <i x="871" s="1"/>
        <i x="3873" s="1"/>
        <i x="974" s="1"/>
        <i x="448" s="1"/>
        <i x="1401" s="1"/>
        <i x="4136" s="1"/>
        <i x="2345" s="1"/>
        <i x="1694" s="1"/>
        <i x="760" s="1"/>
        <i x="6351" s="1"/>
        <i x="6475" s="1"/>
        <i x="607" s="1"/>
        <i x="2565" s="1"/>
        <i x="78" s="1"/>
        <i x="2944" s="1"/>
        <i x="2780" s="1"/>
        <i x="2696" s="1"/>
        <i x="6432" s="1"/>
        <i x="3945" s="1"/>
        <i x="295" s="1"/>
        <i x="3878" s="1"/>
        <i x="7170" s="1"/>
        <i x="6774" s="1"/>
        <i x="5330" s="1"/>
        <i x="1316" s="1"/>
        <i x="4418" s="1"/>
        <i x="5177" s="1"/>
        <i x="1082" s="1"/>
        <i x="6605" s="1"/>
        <i x="1108" s="1"/>
        <i x="2116" s="1"/>
        <i x="2931" s="1"/>
        <i x="3388" s="1"/>
        <i x="751" s="1"/>
        <i x="1678" s="1"/>
        <i x="1518" s="1"/>
        <i x="1007" s="1"/>
        <i x="5695" s="1"/>
        <i x="6188" s="1"/>
        <i x="1490" s="1"/>
        <i x="4589" s="1"/>
        <i x="44" s="1"/>
        <i x="401" s="1"/>
        <i x="756" s="1"/>
        <i x="5982" s="1"/>
        <i x="3728" s="1"/>
        <i x="5583" s="1"/>
        <i x="7119" s="1"/>
        <i x="2096" s="1"/>
        <i x="1357" s="1"/>
        <i x="47" s="1"/>
        <i x="5370" s="1"/>
        <i x="5707" s="1"/>
        <i x="3761" s="1"/>
        <i x="4412" s="1"/>
        <i x="1803" s="1"/>
        <i x="6705" s="1"/>
        <i x="4595" s="1"/>
        <i x="2710" s="1"/>
        <i x="3360" s="1"/>
        <i x="1132" s="1"/>
        <i x="3355" s="1"/>
        <i x="4039" s="1"/>
        <i x="3667" s="1"/>
        <i x="1971" s="1"/>
        <i x="1399" s="1"/>
        <i x="7222" s="1"/>
        <i x="7410" s="1"/>
        <i x="352" s="1"/>
        <i x="2886" s="1"/>
        <i x="5160" s="1"/>
        <i x="1332" s="1"/>
        <i x="4326" s="1"/>
        <i x="2658" s="1"/>
        <i x="941" s="1"/>
        <i x="1896" s="1"/>
        <i x="3712" s="1"/>
        <i x="2513" s="1"/>
        <i x="6633" s="1"/>
        <i x="110" s="1"/>
        <i x="6028" s="1"/>
        <i x="4567" s="1"/>
        <i x="6014" s="1"/>
        <i x="4995" s="1"/>
        <i x="6547" s="1"/>
        <i x="5901" s="1"/>
        <i x="2258" s="1"/>
        <i x="2068" s="1"/>
        <i x="4237" s="1"/>
        <i x="3611" s="1"/>
        <i x="4255" s="1"/>
        <i x="1142" s="1"/>
        <i x="4890" s="1"/>
        <i x="7149" s="1"/>
        <i x="3309" s="1"/>
        <i x="2592" s="1"/>
        <i x="6499" s="1"/>
        <i x="6959" s="1"/>
        <i x="1627" s="1"/>
        <i x="2023" s="1"/>
        <i x="3043" s="1"/>
        <i x="2697" s="1"/>
        <i x="3313" s="1"/>
        <i x="4398" s="1"/>
        <i x="6189" s="1"/>
        <i x="3383" s="1"/>
        <i x="2861" s="1"/>
        <i x="2260" s="1"/>
        <i x="306" s="1"/>
        <i x="1955" s="1"/>
        <i x="4244" s="1"/>
        <i x="2049" s="1"/>
        <i x="1433" s="1"/>
        <i x="6479" s="1"/>
        <i x="2063" s="1"/>
        <i x="45" s="1"/>
        <i x="187" s="1"/>
        <i x="298" s="1"/>
        <i x="3083" s="1"/>
        <i x="4600" s="1"/>
        <i x="1827" s="1"/>
        <i x="868" s="1"/>
        <i x="4906" s="1"/>
        <i x="5756" s="1"/>
        <i x="1124" s="1"/>
        <i x="3236" s="1"/>
        <i x="5965" s="1"/>
        <i x="6253" s="1"/>
        <i x="5752" s="1"/>
        <i x="6347" s="1"/>
        <i x="5155" s="1"/>
        <i x="4626" s="1"/>
        <i x="4624" s="1"/>
        <i x="5049" s="1"/>
        <i x="6960" s="1"/>
        <i x="362" s="1"/>
        <i x="5008" s="1"/>
        <i x="595" s="1"/>
        <i x="1150" s="1"/>
        <i x="5092" s="1"/>
        <i x="1832" s="1"/>
        <i x="2234" s="1"/>
        <i x="1347" s="1"/>
        <i x="5608" s="1"/>
        <i x="6609" s="1"/>
        <i x="7182" s="1"/>
        <i x="4993" s="1"/>
        <i x="7162" s="1"/>
        <i x="4467" s="1"/>
        <i x="5928" s="1"/>
        <i x="6496" s="1"/>
        <i x="7070" s="1"/>
        <i x="5136" s="1"/>
        <i x="701" s="1"/>
        <i x="2939" s="1"/>
        <i x="5997" s="1"/>
        <i x="1129" s="1"/>
        <i x="4294" s="1"/>
        <i x="2126" s="1"/>
        <i x="2401" s="1"/>
        <i x="4424" s="1"/>
        <i x="1167" s="1"/>
        <i x="4295" s="1"/>
        <i x="4300" s="1"/>
        <i x="5894" s="1"/>
        <i x="4631" s="1"/>
        <i x="3460" s="1"/>
        <i x="1671" s="1"/>
        <i x="1891" s="1"/>
        <i x="2491" s="1"/>
        <i x="2676" s="1"/>
        <i x="1194" s="1"/>
        <i x="2042" s="1"/>
        <i x="5623" s="1"/>
        <i x="3871" s="1"/>
        <i x="1582" s="1"/>
        <i x="6274" s="1"/>
        <i x="3258" s="1"/>
        <i x="3594" s="1"/>
        <i x="6936" s="1"/>
        <i x="3103" s="1"/>
        <i x="6736" s="1"/>
        <i x="4299" s="1"/>
        <i x="1609" s="1"/>
        <i x="4197" s="1"/>
        <i x="5283" s="1"/>
        <i x="2655" s="1"/>
        <i x="7048" s="1"/>
        <i x="5539" s="1"/>
        <i x="6302" s="1"/>
        <i x="7259" s="1"/>
        <i x="863" s="1"/>
        <i x="2071" s="1"/>
        <i x="4381" s="1"/>
        <i x="1893" s="1"/>
        <i x="5755" s="1"/>
        <i x="3190" s="1"/>
        <i x="4181" s="1"/>
        <i x="3954" s="1"/>
        <i x="3583" s="1"/>
        <i x="3488" s="1"/>
        <i x="5317" s="1"/>
        <i x="1176" s="1"/>
        <i x="6789" s="1"/>
        <i x="7155" s="1"/>
        <i x="3356" s="1"/>
        <i x="2124" s="1"/>
        <i x="3303" s="1"/>
        <i x="4684" s="1"/>
        <i x="7286" s="1"/>
        <i x="6667" s="1"/>
        <i x="2215" s="1"/>
        <i x="5848" s="1"/>
        <i x="7431" s="1"/>
        <i x="4950" s="1"/>
        <i x="5482" s="1"/>
        <i x="5769" s="1"/>
        <i x="3825" s="1"/>
        <i x="7116" s="1"/>
        <i x="5335" s="1"/>
        <i x="4323" s="1"/>
        <i x="7050" s="1"/>
        <i x="7112" s="1"/>
        <i x="6205" s="1"/>
        <i x="4492" s="1"/>
        <i x="3034" s="1"/>
        <i x="5103" s="1"/>
        <i x="2459" s="1"/>
        <i x="5460" s="1"/>
        <i x="1707" s="1"/>
        <i x="5474" s="1"/>
        <i x="5395" s="1"/>
        <i x="4970" s="1"/>
        <i x="6470" s="1"/>
        <i x="280" s="1"/>
        <i x="5660" s="1"/>
        <i x="6646" s="1"/>
        <i x="2970" s="1"/>
        <i x="5699" s="1"/>
        <i x="6278" s="1"/>
        <i x="4053" s="1"/>
        <i x="3389" s="1"/>
        <i x="3257" s="1"/>
        <i x="7153" s="1"/>
        <i x="3392" s="1"/>
        <i x="6804" s="1"/>
        <i x="6364" s="1"/>
        <i x="1481" s="1"/>
        <i x="4374" s="1"/>
        <i x="314" s="1"/>
        <i x="6945" s="1"/>
        <i x="2469" s="1"/>
        <i x="3981" s="1"/>
        <i x="6687" s="1"/>
        <i x="5914" s="1"/>
        <i x="5339" s="1"/>
        <i x="4752" s="1"/>
        <i x="4680" s="1"/>
        <i x="563" s="1"/>
        <i x="6234" s="1"/>
        <i x="4225" s="1"/>
        <i x="6140" s="1"/>
        <i x="4935" s="1"/>
        <i x="3547" s="1"/>
        <i x="7165" s="1"/>
        <i x="6363" s="1"/>
        <i x="1928" s="1"/>
        <i x="2965" s="1"/>
        <i x="274" s="1"/>
        <i x="4127" s="1"/>
        <i x="5267" s="1"/>
        <i x="3308" s="1"/>
        <i x="6620" s="1"/>
        <i x="1419" s="1"/>
        <i x="1309" s="1"/>
        <i x="5096" s="1"/>
        <i x="5705" s="1"/>
        <i x="4729" s="1"/>
        <i x="1538" s="1"/>
        <i x="2524" s="1"/>
        <i x="5746" s="1"/>
        <i x="3926" s="1"/>
        <i x="1950" s="1"/>
        <i x="594" s="1"/>
        <i x="3046" s="1"/>
        <i x="6861" s="1"/>
        <i x="6255" s="1"/>
        <i x="4088" s="1"/>
        <i x="5262" s="1"/>
        <i x="1559" s="1"/>
        <i x="3508" s="1"/>
        <i x="71" s="1"/>
        <i x="4443" s="1"/>
        <i x="4622" s="1"/>
        <i x="2873" s="1"/>
        <i x="6279" s="1"/>
        <i x="2465" s="1"/>
        <i x="3855" s="1"/>
        <i x="3149" s="1"/>
        <i x="4283" s="1"/>
        <i x="7007" s="1"/>
        <i x="6542" s="1"/>
        <i x="6029" s="1"/>
        <i x="5086" s="1"/>
        <i x="2228" s="1"/>
        <i x="5491" s="1"/>
        <i x="1198" s="1"/>
        <i x="3717" s="1"/>
        <i x="2526" s="1"/>
        <i x="2244" s="1"/>
        <i x="5095" s="1"/>
        <i x="683" s="1"/>
        <i x="2207" s="1"/>
        <i x="5062" s="1"/>
        <i x="5760" s="1"/>
        <i x="3504" s="1"/>
        <i x="6820" s="1"/>
        <i x="5676" s="1"/>
        <i x="5533" s="1"/>
        <i x="177" s="1"/>
        <i x="7060" s="1"/>
        <i x="2223" s="1"/>
        <i x="364" s="1"/>
        <i x="6688" s="1"/>
        <i x="2305" s="1"/>
        <i x="5140" s="1"/>
        <i x="1427" s="1"/>
        <i x="90" s="1"/>
        <i x="469" s="1"/>
        <i x="7386" s="1"/>
        <i x="2144" s="1"/>
        <i x="4923" s="1"/>
        <i x="4121" s="1"/>
        <i x="6706" s="1"/>
        <i x="2995" s="1"/>
        <i x="5356" s="1"/>
        <i x="7027" s="1"/>
        <i x="6418" s="1"/>
        <i x="5224" s="1"/>
        <i x="4918" s="1"/>
        <i x="1076" s="1"/>
        <i x="2151" s="1"/>
        <i x="6201" s="1"/>
        <i x="4771" s="1"/>
        <i x="6488" s="1"/>
        <i x="5586" s="1"/>
        <i x="6143" s="1"/>
        <i x="6530" s="1"/>
        <i x="7095" s="1"/>
        <i x="3179" s="1"/>
        <i x="3420" s="1"/>
        <i x="7102" s="1"/>
        <i x="3468" s="1"/>
        <i x="4327" s="1"/>
        <i x="1668" s="1"/>
        <i x="2476" s="1"/>
        <i x="6300" s="1"/>
        <i x="2421" s="1"/>
        <i x="3948" s="1"/>
        <i x="4657" s="1"/>
        <i x="6665" s="1"/>
        <i x="752" s="1"/>
        <i x="6334" s="1"/>
        <i x="2155" s="1"/>
        <i x="6082" s="1"/>
        <i x="5033" s="1"/>
        <i x="6327" s="1"/>
        <i x="4214" s="1"/>
        <i x="952" s="1"/>
        <i x="705" s="1"/>
        <i x="3133" s="1"/>
        <i x="5381" s="1"/>
        <i x="4839" s="1"/>
        <i x="5654" s="1"/>
        <i x="6521" s="1"/>
        <i x="7284" s="1"/>
        <i x="3905" s="1"/>
        <i x="2990" s="1"/>
        <i x="873" s="1"/>
        <i x="1323" s="1"/>
        <i x="5146" s="1"/>
        <i x="5536" s="1"/>
        <i x="6097" s="1"/>
        <i x="2306" s="1"/>
        <i x="2478" s="1"/>
        <i x="1130" s="1"/>
        <i x="6590" s="1"/>
        <i x="541" s="1"/>
        <i x="4129" s="1"/>
        <i x="1109" s="1"/>
        <i x="7133" s="1"/>
        <i x="7320" s="1"/>
        <i x="6876" s="1"/>
        <i x="7261" s="1"/>
        <i x="6976" s="1"/>
        <i x="2457" s="1"/>
        <i x="6408" s="1"/>
        <i x="4319" s="1"/>
        <i x="1416" s="1"/>
        <i x="4352" s="1"/>
        <i x="4538" s="1"/>
        <i x="5363" s="1"/>
        <i x="5678" s="1"/>
        <i x="38" s="1"/>
        <i x="2608" s="1"/>
        <i x="5798" s="1"/>
        <i x="5102" s="1"/>
        <i x="2843" s="1"/>
        <i x="2802" s="1"/>
        <i x="5770" s="1"/>
        <i x="3261" s="1"/>
        <i x="5943" s="1"/>
        <i x="6720" s="1"/>
        <i x="6340" s="1"/>
        <i x="2348" s="1"/>
        <i x="6136" s="1"/>
        <i x="6781" s="1"/>
        <i x="3063" s="1"/>
        <i x="1570" s="1"/>
        <i x="1280" s="1"/>
        <i x="1672" s="1"/>
        <i x="2724" s="1"/>
        <i x="656" s="1"/>
        <i x="989" s="1"/>
        <i x="3537" s="1"/>
        <i x="2085" s="1"/>
        <i x="2865" s="1"/>
        <i x="687" s="1"/>
        <i x="2943" s="1"/>
        <i x="4609" s="1"/>
        <i x="6686" s="1"/>
        <i x="3901" s="1"/>
        <i x="2479" s="1"/>
        <i x="3551" s="1"/>
        <i x="331" s="1"/>
        <i x="1050" s="1"/>
        <i x="3869" s="1"/>
        <i x="5322" s="1"/>
        <i x="951" s="1"/>
        <i x="3851" s="1"/>
        <i x="4243" s="1"/>
        <i x="7016" s="1"/>
        <i x="2767" s="1"/>
        <i x="2760" s="1"/>
        <i x="299" s="1"/>
        <i x="6643" s="1"/>
        <i x="2120" s="1"/>
        <i x="5449" s="1"/>
        <i x="2814" s="1"/>
        <i x="6367" s="1"/>
        <i x="4463" s="1"/>
        <i x="1583" s="1"/>
        <i x="3565" s="1"/>
        <i x="1686" s="1"/>
        <i x="1829" s="1"/>
        <i x="6926" s="1"/>
        <i x="2553" s="1"/>
        <i x="3822" s="1"/>
        <i x="5883" s="1"/>
        <i x="2828" s="1"/>
        <i x="3584" s="1"/>
        <i x="307" s="1"/>
        <i x="893" s="1"/>
        <i x="5852" s="1"/>
        <i x="6198" s="1"/>
        <i x="6261" s="1"/>
        <i x="3872" s="1"/>
        <i x="3586" s="1"/>
        <i x="1660" s="1"/>
        <i x="2947" s="1"/>
        <i x="5935" s="1"/>
        <i x="6089" s="1"/>
        <i x="4021" s="1"/>
        <i x="4827" s="1"/>
        <i x="6360" s="1"/>
        <i x="6911" s="1"/>
        <i x="7270" s="1"/>
        <i x="1294" s="1"/>
        <i x="4203" s="1"/>
        <i x="5764" s="1"/>
        <i x="7097" s="1"/>
        <i x="1532" s="1"/>
        <i x="2693" s="1"/>
        <i x="1991" s="1"/>
        <i x="2016" s="1"/>
        <i x="4469" s="1"/>
        <i x="7305" s="1"/>
        <i x="7253" s="1"/>
        <i x="5666" s="1"/>
        <i x="2378" s="1"/>
        <i x="5126" s="1"/>
        <i x="807" s="1"/>
        <i x="3908" s="1"/>
        <i x="5930" s="1"/>
        <i x="5161" s="1"/>
        <i x="7044" s="1"/>
        <i x="6537" s="1"/>
        <i x="583" s="1"/>
        <i x="3866" s="1"/>
        <i x="4694" s="1"/>
        <i x="1780" s="1"/>
        <i x="2987" s="1"/>
        <i x="2638" s="1"/>
        <i x="2313" s="1"/>
        <i x="2094" s="1"/>
        <i x="1202" s="1"/>
        <i x="5377" s="1"/>
        <i x="3585" s="1"/>
        <i x="7209" s="1"/>
        <i x="6796" s="1"/>
        <i x="2621" s="1"/>
        <i x="7255" s="1"/>
        <i x="6869" s="1"/>
        <i x="5165" s="1"/>
        <i x="867" s="1"/>
        <i x="4724" s="1"/>
        <i x="2356" s="1"/>
        <i x="3048" s="1"/>
        <i x="1855" s="1"/>
        <i x="7377" s="1"/>
        <i x="2435" s="1"/>
        <i x="4964" s="1"/>
        <i x="4138" s="1"/>
        <i x="6516" s="1"/>
        <i x="2218" s="1"/>
        <i x="3789" s="1"/>
        <i x="6483" s="1"/>
        <i x="7059" s="1"/>
        <i x="2699" s="1"/>
        <i x="6481" s="1"/>
        <i x="938" s="1"/>
        <i x="2660" s="1"/>
        <i x="4648" s="1"/>
        <i x="5750" s="1"/>
        <i x="4606" s="1"/>
        <i x="4219" s="1"/>
        <i x="4860" s="1"/>
        <i x="726" s="1"/>
        <i x="82" s="1"/>
        <i x="560" s="1"/>
        <i x="3903" s="1"/>
        <i x="6877" s="1"/>
        <i x="4112" s="1"/>
        <i x="7398" s="1"/>
        <i x="4037" s="1"/>
        <i x="1953" s="1"/>
        <i x="1448" s="1"/>
        <i x="4872" s="1"/>
        <i x="3920" s="1"/>
        <i x="5704" s="1"/>
        <i x="1983" s="1"/>
        <i x="6086" s="1"/>
        <i x="3702" s="1"/>
        <i x="4302" s="1"/>
        <i x="7348" s="1"/>
        <i x="2368" s="1"/>
        <i x="2950" s="1"/>
        <i x="325" s="1"/>
        <i x="4226" s="1"/>
        <i x="1381" s="1"/>
        <i x="2973" s="1"/>
        <i x="523" s="1"/>
        <i x="3837" s="1"/>
        <i x="2895" s="1"/>
        <i x="6800" s="1"/>
        <i x="4692" s="1"/>
        <i x="3654" s="1"/>
        <i x="6780" s="1"/>
        <i x="5588" s="1"/>
        <i x="6183" s="1"/>
        <i x="1502" s="1"/>
        <i x="1979" s="1"/>
        <i x="4644" s="1"/>
        <i x="2785" s="1"/>
        <i x="6961" s="1"/>
        <i x="2734" s="1"/>
        <i x="2962" s="1"/>
        <i x="2370" s="1"/>
        <i x="3572" s="1"/>
        <i x="4194" s="1"/>
        <i x="4397" s="1"/>
        <i x="5903" s="1"/>
        <i x="1614" s="1"/>
        <i x="6474" s="1"/>
        <i x="5899" s="1"/>
        <i x="6437" s="1"/>
        <i x="6263" s="1"/>
        <i x="5818" s="1"/>
        <i x="5872" s="1"/>
        <i x="1278" s="1"/>
        <i x="880" s="1"/>
        <i x="7397" s="1"/>
        <i x="5587" s="1"/>
        <i x="6002" s="1"/>
        <i x="2398" s="1"/>
        <i x="5320" s="1"/>
        <i x="7193" s="1"/>
        <i x="1635" s="1"/>
        <i x="4386" s="1"/>
        <i x="6914" s="1"/>
        <i x="764" s="1"/>
        <i x="4562" s="1"/>
        <i x="957" s="1"/>
        <i x="1767" s="1"/>
        <i x="2384" s="1"/>
        <i x="189" s="1"/>
        <i x="1850" s="1"/>
        <i x="711" s="1"/>
        <i x="4574" s="1"/>
        <i x="2875" s="1"/>
        <i x="6829" s="1"/>
        <i x="6885" s="1"/>
        <i x="6307" s="1"/>
        <i x="1561" s="1"/>
        <i x="4710" s="1"/>
        <i x="4495" s="1"/>
        <i x="4699" s="1"/>
        <i x="251" s="1"/>
        <i x="2704" s="1"/>
        <i x="3848" s="1"/>
        <i x="708" s="1"/>
        <i x="3047" s="1"/>
        <i x="3342" s="1"/>
        <i x="3924" s="1"/>
        <i x="5556" s="1"/>
        <i x="2197" s="1"/>
        <i x="6651" s="1"/>
        <i x="6289" s="1"/>
        <i x="1009" s="1"/>
        <i x="7271" s="1"/>
        <i x="6625" s="1"/>
        <i x="3315" s="1"/>
        <i x="3917" s="1"/>
        <i x="4967" s="1"/>
        <i x="3193" s="1"/>
        <i x="5368" s="1"/>
        <i x="6880" s="1"/>
        <i x="6018" s="1"/>
        <i x="3847" s="1"/>
        <i x="6558" s="1"/>
        <i x="3326" s="1"/>
        <i x="382" s="1"/>
        <i x="727" s="1"/>
        <i x="6754" s="1"/>
        <i x="3281" s="1"/>
        <i x="2083" s="1"/>
        <i x="3132" s="1"/>
        <i x="3137" s="1"/>
        <i x="4413" s="1"/>
        <i x="5141" s="1"/>
        <i x="5726" s="1"/>
        <i x="6683" s="1"/>
        <i x="4103" s="1"/>
        <i x="3033" s="1"/>
        <i x="1872" s="1"/>
        <i x="3951" s="1"/>
        <i x="1047" s="1"/>
        <i x="2783" s="1"/>
        <i x="816" s="1"/>
        <i x="65" s="1"/>
        <i x="3970" s="1"/>
        <i x="2800" s="1"/>
        <i x="3491" s="1"/>
        <i x="2795" s="1"/>
        <i x="6684" s="1"/>
        <i x="300" s="1"/>
        <i x="5004" s="1"/>
        <i x="2201" s="1"/>
        <i x="2489" s="1"/>
        <i x="6216" s="1"/>
        <i x="903" s="1"/>
        <i x="4417" s="1"/>
        <i x="4489" s="1"/>
        <i x="6932" s="1"/>
        <i x="4822" s="1"/>
        <i x="1391" s="1"/>
        <i x="1021" s="1"/>
        <i x="6830" s="1"/>
        <i x="4683" s="1"/>
        <i x="2105" s="1"/>
        <i x="703" s="1"/>
        <i x="3952" s="1"/>
        <i x="6456" s="1"/>
        <i x="3452" s="1"/>
        <i x="5239" s="1"/>
        <i x="4526" s="1"/>
        <i x="1756" s="1"/>
        <i x="2801" s="1"/>
        <i x="6640" s="1"/>
        <i x="4655" s="1"/>
        <i x="5407" s="1"/>
        <i x="3906" s="1"/>
        <i x="4204" s="1"/>
        <i x="3797" s="1"/>
        <i x="2935" s="1"/>
        <i x="5807" s="1"/>
        <i x="5097" s="1"/>
        <i x="2523" s="1"/>
        <i x="532" s="1"/>
        <i x="2232" s="1"/>
        <i x="5265" s="1"/>
        <i x="2940" s="1"/>
        <i x="4730" s="1"/>
        <i x="1580" s="1"/>
        <i x="7036" s="1"/>
        <i x="4850" s="1"/>
        <i x="2848" s="1"/>
        <i x="5665" s="1"/>
        <i x="2736" s="1"/>
        <i x="373" s="1"/>
        <i x="6151" s="1"/>
        <i x="1923" s="1"/>
        <i x="7341" s="1"/>
        <i x="4345" s="1"/>
        <i x="4135" s="1"/>
        <i x="5378" s="1"/>
        <i x="5988" s="1"/>
        <i x="3185" s="1"/>
        <i x="2966" s="1"/>
        <i x="4472" s="1"/>
        <i x="2090" s="1"/>
        <i x="6073" s="1"/>
        <i x="4505" s="1"/>
        <i x="3343" s="1"/>
        <i x="199" s="1"/>
        <i x="1465" s="1"/>
        <i x="7031" s="1"/>
        <i x="2074" s="1"/>
        <i x="5638" s="1"/>
        <i x="6740" s="1"/>
        <i x="1746" s="1"/>
        <i x="5252" s="1"/>
        <i x="3114" s="1"/>
        <i x="7199" s="1"/>
        <i x="2668" s="1"/>
        <i x="2188" s="1"/>
        <i x="6139" s="1"/>
        <i x="6402" s="1"/>
        <i x="3741" s="1"/>
        <i x="839" s="1"/>
        <i x="3813" s="1"/>
        <i x="4211" s="1"/>
        <i x="710" s="1"/>
        <i x="7422" s="1"/>
        <i x="5576" s="1"/>
        <i x="2429" s="1"/>
        <i x="5603" s="1"/>
        <i x="1144" s="1"/>
        <i x="2329" s="1"/>
        <i x="2573" s="1"/>
        <i x="3300" s="1"/>
        <i x="2394" s="1"/>
        <i x="1118" s="1"/>
        <i x="1542" s="1"/>
        <i x="5642" s="1"/>
        <i x="5295" s="1"/>
        <i x="1036" s="1"/>
        <i x="1432" s="1"/>
        <i x="2025" s="1"/>
        <i x="3204" s="1"/>
        <i x="6339" s="1"/>
        <i x="1025" s="1"/>
        <i x="4916" s="1"/>
        <i x="4829" s="1"/>
        <i x="5598" s="1"/>
        <i x="1499" s="1"/>
        <i x="451" s="1"/>
        <i x="3008" s="1"/>
        <i x="6077" s="1"/>
        <i x="3549" s="1"/>
        <i x="1272" s="1"/>
        <i x="1438" s="1"/>
        <i x="5019" s="1"/>
        <i x="2013" s="1"/>
        <i x="3445" s="1"/>
        <i x="3885" s="1"/>
        <i x="5584" s="1"/>
        <i x="3015" s="1"/>
        <i x="1791" s="1"/>
        <i x="7197" s="1"/>
        <i x="6270" s="1"/>
        <i x="5920" s="1"/>
        <i x="7131" s="1"/>
        <i x="4104" s="1"/>
        <i x="1949" s="1"/>
        <i x="2314" s="1"/>
        <i x="725" s="1"/>
        <i x="1121" s="1"/>
        <i x="2195" s="1"/>
        <i x="2498" s="1"/>
        <i x="6724" s="1"/>
        <i x="5875" s="1"/>
        <i x="1065" s="1"/>
        <i x="4040" s="1"/>
        <i x="6085" s="1"/>
        <i x="5080" s="1"/>
        <i x="4550" s="1"/>
        <i x="3989" s="1"/>
        <i x="526" s="1"/>
        <i x="4154" s="1"/>
        <i x="5763" s="1"/>
        <i x="5937" s="1"/>
        <i x="7300" s="1"/>
        <i x="992" s="1"/>
        <i x="6726" s="1"/>
        <i x="34" s="1"/>
        <i x="1676" s="1"/>
        <i x="5029" s="1"/>
        <i x="1549" s="1"/>
        <i x="1550" s="1"/>
        <i x="7319" s="1"/>
        <i x="2514" s="1"/>
        <i x="4483" s="1"/>
        <i x="2351" s="1"/>
        <i x="4895" s="1"/>
        <i x="20" s="1"/>
        <i x="1197" s="1"/>
        <i x="5548" s="1"/>
        <i x="2490" s="1"/>
        <i x="7228" s="1"/>
        <i x="4805" s="1"/>
        <i x="1879" s="1"/>
        <i x="4735" s="1"/>
        <i x="3382" s="1"/>
        <i x="69" s="1"/>
        <i x="4807" s="1"/>
        <i x="1602" s="1"/>
        <i x="1587" s="1"/>
        <i x="3657" s="1"/>
        <i x="1390" s="1"/>
        <i x="2588" s="1"/>
        <i x="859" s="1"/>
        <i x="3339" s="1"/>
        <i x="5618" s="1"/>
        <i x="2447" s="1"/>
        <i x="6795" s="1"/>
        <i x="3157" s="1"/>
        <i x="4954" s="1"/>
        <i x="2776" s="1"/>
        <i x="2273" s="1"/>
        <i x="421" s="1"/>
        <i x="1474" s="1"/>
        <i x="3345" s="1"/>
        <i x="6249" s="1"/>
        <i x="6006" s="1"/>
        <i x="6878" s="1"/>
        <i x="6946" s="1"/>
        <i x="6041" s="1"/>
        <i x="3162" s="1"/>
        <i x="4749" s="1"/>
        <i x="5672" s="1"/>
        <i x="7233" s="1"/>
        <i x="6710" s="1"/>
        <i x="2915" s="1"/>
        <i x="6144" s="1"/>
        <i x="395" s="1"/>
        <i x="319" s="1"/>
        <i x="7317" s="1"/>
        <i x="137" s="1"/>
        <i x="1546" s="1"/>
        <i x="1430" s="1"/>
        <i x="2323" s="1"/>
        <i x="1653" s="1"/>
        <i x="131" s="1"/>
        <i x="317" s="1"/>
        <i x="4238" s="1"/>
        <i x="5950" s="1"/>
        <i x="1748" s="1"/>
        <i x="2708" s="1"/>
        <i x="1718" s="1"/>
        <i x="4629" s="1"/>
        <i x="7234" s="1"/>
        <i x="4703" s="1"/>
        <i x="6067" s="1"/>
        <i x="2136" s="1"/>
        <i x="3706" s="1"/>
        <i x="455" s="1"/>
        <i x="2731" s="1"/>
        <i x="3532" s="1"/>
        <i x="3966" s="1"/>
        <i x="1591" s="1"/>
        <i x="3142" s="1"/>
        <i x="735" s="1"/>
        <i x="3223" s="1"/>
        <i x="4215" s="1"/>
        <i x="6466" s="1"/>
        <i x="3685" s="1"/>
        <i x="6649" s="1"/>
        <i x="3692" s="1"/>
        <i x="6798" s="1"/>
        <i x="6401" s="1"/>
        <i x="5585" s="1"/>
        <i x="3756" s="1"/>
        <i x="4182" s="1"/>
        <i x="2493" s="1"/>
        <i x="1795" s="1"/>
        <i x="7429" s="1"/>
        <i x="240" s="1"/>
        <i x="5691" s="1"/>
        <i x="2175" s="1"/>
        <i x="4287" s="1"/>
        <i x="2196" s="1"/>
        <i x="5442" s="1"/>
        <i x="5057" s="1"/>
        <i x="3107" s="1"/>
        <i x="428" s="1"/>
        <i x="4316" s="1"/>
        <i x="2199" s="1"/>
        <i x="5715" s="1"/>
        <i x="3553" s="1"/>
        <i x="6570" s="1"/>
        <i x="3781" s="1"/>
        <i x="6404" s="1"/>
        <i x="7129" s="1"/>
        <i x="6266" s="1"/>
        <i x="7017" s="1"/>
        <i x="524" s="1"/>
        <i x="3941" s="1"/>
        <i x="1552" s="1"/>
        <i x="3373" s="1"/>
        <i x="1974" s="1"/>
        <i x="3760" s="1"/>
        <i x="406" s="1"/>
        <i x="6810" s="1"/>
        <i x="4884" s="1"/>
        <i x="79" s="1"/>
        <i x="6953" s="1"/>
        <i x="889" s="1"/>
        <i x="923" s="1"/>
        <i x="7382" s="1"/>
        <i x="7028" s="1"/>
        <i x="4842" s="1"/>
        <i x="3727" s="1"/>
        <i x="6306" s="1"/>
        <i x="7353" s="1"/>
        <i x="696" s="1"/>
        <i x="623" s="1"/>
        <i x="5025" s="1"/>
        <i x="4277" s="1"/>
        <i x="2380" s="1"/>
        <i x="7315" s="1"/>
        <i x="4544" s="1"/>
        <i x="1348" s="1"/>
        <i x="6602" s="1"/>
        <i x="688" s="1"/>
        <i x="5670" s="1"/>
        <i x="5626" s="1"/>
        <i x="6221" s="1"/>
        <i x="5879" s="1"/>
        <i x="2319" s="1"/>
        <i x="2996" s="1"/>
        <i x="2702" s="1"/>
        <i x="123" s="1"/>
        <i x="659" s="1"/>
        <i x="6500" s="1"/>
        <i x="5276" s="1"/>
        <i x="4563" s="1"/>
        <i x="5917" s="1"/>
        <i x="5144" s="1"/>
        <i x="1968" s="1"/>
        <i x="3934" s="1"/>
        <i x="2239" s="1"/>
        <i x="1146" s="1"/>
        <i x="5198" s="1"/>
        <i x="5397" s="1"/>
        <i x="4835" s="1"/>
        <i x="3264" s="1"/>
        <i x="1690" s="1"/>
        <i x="3764" s="1"/>
        <i x="3285" s="1"/>
        <i x="6647" s="1"/>
        <i x="6377" s="1"/>
        <i x="2765" s="1"/>
        <i x="5951" s="1"/>
        <i x="6529" s="1"/>
        <i x="3456" s="1"/>
        <i x="4005" s="1"/>
        <i x="1125" s="1"/>
        <i x="4510" s="1"/>
        <i x="1456" s="1"/>
        <i x="2460" s="1"/>
        <i x="3346" s="1"/>
        <i x="2672" s="1"/>
        <i x="264" s="1"/>
        <i x="1182" s="1"/>
        <i x="582" s="1"/>
        <i x="879" s="1"/>
        <i x="2052" s="1"/>
        <i x="6294" s="1"/>
        <i x="7260" s="1"/>
        <i x="3716" s="1"/>
        <i x="4272" s="1"/>
        <i x="2257" s="1"/>
        <i x="2771" s="1"/>
        <i x="1162" s="1"/>
        <i x="6148" s="1"/>
        <i x="5143" s="1"/>
        <i x="7074" s="1"/>
        <i x="2209" s="1"/>
        <i x="885" s="1"/>
        <i x="6104" s="1"/>
        <i x="6248" s="1"/>
        <i x="2656" s="1"/>
        <i x="5995" s="1"/>
        <i x="1213" s="1"/>
        <i x="3458" s="1"/>
        <i x="2159" s="1"/>
        <i x="440" s="1"/>
        <i x="6751" s="1"/>
        <i x="4740" s="1"/>
        <i x="7225" s="1"/>
        <i x="2317" s="1"/>
        <i x="918" s="1"/>
        <i x="6066" s="1"/>
        <i x="1410" s="1"/>
        <i x="3972" s="1"/>
        <i x="1058" s="1"/>
        <i x="1951" s="1"/>
        <i x="2986" s="1"/>
        <i x="964" s="1"/>
        <i x="2310" s="1"/>
        <i x="3538" s="1"/>
        <i x="4736" s="1"/>
        <i x="2172" s="1"/>
        <i x="6442" s="1"/>
        <i x="5850" s="1"/>
        <i x="5117" s="1"/>
        <i x="4503" s="1"/>
        <i x="782" s="1"/>
        <i x="4838" s="1"/>
        <i x="7013" s="1"/>
        <i x="1648" s="1"/>
        <i x="5159" s="1"/>
        <i x="7401" s="1"/>
        <i x="1274" s="1"/>
        <i x="6985" s="1"/>
        <i x="2835" s="1"/>
        <i x="6989" s="1"/>
        <i x="5871" s="1"/>
        <i x="1620" s="1"/>
        <i x="2913" s="1"/>
        <i x="7187" s="1"/>
        <i x="7081" s="1"/>
        <i x="7142" s="1"/>
        <i x="2916" s="1"/>
        <i x="7033" s="1"/>
        <i x="2434" s="1"/>
        <i x="651" s="1"/>
        <i x="4349" s="1"/>
        <i x="1299" s="1"/>
        <i x="606" s="1"/>
        <i x="4187" s="1"/>
        <i x="3155" s="1"/>
        <i x="1101" s="1"/>
        <i x="1019" s="1"/>
        <i x="4621" s="1"/>
        <i x="4241" s="1"/>
        <i x="1179" s="1"/>
        <i x="2860" s="1"/>
        <i x="2327" s="1"/>
        <i x="1166" s="1"/>
        <i x="2427" s="1"/>
        <i x="378" s="1"/>
        <i x="3898" s="1"/>
        <i x="5205" s="1"/>
        <i x="781" s="1"/>
        <i x="929" s="1"/>
        <i x="2906" s="1"/>
        <i x="1787" s="1"/>
        <i x="7086" s="1"/>
        <i x="6503" s="1"/>
        <i x="1998" s="1"/>
        <i x="6567" s="1"/>
        <i x="3139" s="1"/>
        <i x="6617" s="1"/>
        <i x="4712" s="1"/>
        <i x="6709" s="1"/>
        <i x="3617" s="1"/>
        <i x="4548" s="1"/>
        <i x="4402" s="1"/>
        <i x="3930" s="1"/>
        <i x="985" s="1"/>
        <i x="575" s="1"/>
        <i x="6728" s="1"/>
        <i x="2055" s="1"/>
        <i x="1945" s="1"/>
        <i x="5701" s="1"/>
        <i x="5130" s="1"/>
        <i x="5230" s="1"/>
        <i x="3221" s="1"/>
        <i x="1815" s="1"/>
        <i x="6819" s="1"/>
        <i x="5248" s="1"/>
        <i x="3341" s="1"/>
        <i x="4370" s="1"/>
        <i x="3596" s="1"/>
        <i x="4975" s="1"/>
        <i x="5207" s="1"/>
        <i x="291" s="1"/>
        <i x="5545" s="1"/>
        <i x="6982" s="1"/>
        <i x="5853" s="1"/>
        <i x="4491" s="1"/>
        <i x="74" s="1"/>
        <i x="3673" s="1"/>
        <i x="6977" s="1"/>
        <i x="4584" s="1"/>
        <i x="2108" s="1"/>
        <i x="1365" s="1"/>
        <i x="4343" s="1"/>
        <i x="1670" s="1"/>
        <i x="6631" s="1"/>
        <i x="1706" s="1"/>
        <i x="1742" s="1"/>
        <i x="3004" s="1"/>
        <i x="5919" s="1"/>
        <i x="3978" s="1"/>
        <i x="7274" s="1"/>
        <i x="3641" s="1"/>
        <i x="6461" s="1"/>
        <i x="2274" s="1"/>
        <i x="3233" s="1"/>
        <i x="1664" s="1"/>
        <i x="441" s="1"/>
        <i x="3424" s="1"/>
        <i x="1375" s="1"/>
        <i x="427" s="1"/>
        <i x="3069" s="1"/>
        <i x="3944" s="1"/>
        <i x="1764" s="1"/>
        <i x="2361" s="1"/>
        <i x="1730" s="1"/>
        <i x="2746" s="1"/>
        <i x="4779" s="1"/>
        <i x="2830" s="1"/>
        <i x="4999" s="1"/>
        <i x="2920" s="1"/>
        <i x="3454" s="1"/>
        <i x="503" s="1"/>
        <i x="7195" s="1"/>
        <i x="5513" s="1"/>
        <i x="5768" s="1"/>
        <i x="3081" s="1"/>
        <i x="1240" s="1"/>
        <i x="6827" s="1"/>
        <i x="7159" s="1"/>
        <i x="7321" s="1"/>
        <i x="2740" s="1"/>
        <i x="3248" s="1"/>
        <i x="2648" s="1"/>
        <i x="6753" s="1"/>
        <i x="617" s="1"/>
        <i x="7130" s="1"/>
        <i x="1421" s="1"/>
        <i x="5227" s="1"/>
        <i x="2494" s="1"/>
        <i x="1539" s="1"/>
        <i x="3971" s="1"/>
        <i x="1750" s="1"/>
        <i x="6390" s="1"/>
        <i x="4384" s="1"/>
        <i x="1199" s="1"/>
        <i x="4506" s="1"/>
        <i x="3080" s="1"/>
        <i x="4557" s="1"/>
        <i x="4488" s="1"/>
        <i x="1812" s="1"/>
        <i x="7405" s="1"/>
        <i x="6486" s="1"/>
        <i x="4941" s="1"/>
        <i x="3983" s="1"/>
        <i x="4440" s="1"/>
        <i x="1402" s="1"/>
        <i x="2451" s="1"/>
        <i x="6755" s="1"/>
        <i x="5948" s="1"/>
        <i x="4738" s="1"/>
        <i x="5212" s="1"/>
        <i x="742" s="1"/>
        <i x="1647" s="1"/>
        <i x="805" s="1"/>
        <i x="7351" s="1"/>
        <i x="3609" s="1"/>
        <i x="4607" s="1"/>
        <i x="1577" s="1"/>
        <i x="5497" s="1"/>
        <i x="6700" s="1"/>
        <i x="5290" s="1"/>
        <i x="4862" s="1"/>
        <i x="6818" s="1"/>
        <i x="257" s="1"/>
        <i x="511" s="1"/>
        <i x="729" s="1"/>
        <i x="7335" s="1"/>
        <i x="7372" s="1"/>
        <i x="3626" s="1"/>
        <i x="2808" s="1"/>
        <i x="7063" s="1"/>
        <i x="5725" s="1"/>
        <i x="6489" s="1"/>
        <i x="3591" s="1"/>
        <i x="4758" s="1"/>
        <i x="1262" s="1"/>
        <i x="6657" s="1"/>
        <i x="1931" s="1"/>
        <i x="2193" s="1"/>
        <i x="610" s="1"/>
        <i x="2540" s="1"/>
        <i x="1708" s="1"/>
        <i x="2060" s="1"/>
        <i x="6681" s="1"/>
        <i x="1887" s="1"/>
        <i x="1008" s="1"/>
        <i x="118" s="1"/>
        <i x="183" s="1"/>
        <i x="2955" s="1"/>
        <i x="6940" s="1"/>
        <i x="2179" s="1"/>
        <i x="139" s="1"/>
        <i x="6420" s="1"/>
        <i x="945" s="1"/>
        <i x="4208" s="1"/>
        <i x="2385" s="1"/>
        <i x="6743" s="1"/>
        <i x="3052" s="1"/>
        <i x="2662" s="1"/>
        <i x="5785" s="1"/>
        <i x="5067" s="1"/>
        <i x="1356" s="1"/>
        <i x="2501" s="1"/>
        <i x="3929" s="1"/>
        <i x="1586" s="1"/>
        <i x="263" s="1"/>
        <i x="3874" s="1"/>
        <i x="4248" s="1"/>
        <i x="4787" s="1"/>
        <i x="6759" s="1"/>
        <i x="4586" s="1"/>
        <i x="5684" s="1"/>
        <i x="6102" s="1"/>
        <i x="5350" s="1"/>
        <i x="3784" s="1"/>
        <i x="5829" s="1"/>
        <i x="5488" s="1"/>
        <i x="1320" s="1"/>
        <i x="6758" s="1"/>
        <i x="4119" s="1"/>
        <i x="5984" s="1"/>
        <i x="1039" s="1"/>
        <i x="6821" s="1"/>
        <i x="5614" s="1"/>
        <i x="809" s="1"/>
        <i x="7117" s="1"/>
        <i x="2635" s="1"/>
        <i x="3049" s="1"/>
        <i x="1483" s="1"/>
        <i x="1892" s="1"/>
        <i x="6565" s="1"/>
        <i x="431" s="1"/>
        <i x="4155" s="1"/>
        <i x="39" s="1"/>
        <i x="508" s="1"/>
        <i x="2482" s="1"/>
        <i x="3110" s="1"/>
        <i x="68" s="1"/>
        <i x="5471" s="1"/>
        <i x="6949" s="1"/>
        <i x="2391" s="1"/>
        <i x="6767" s="1"/>
        <i x="3804" s="1"/>
        <i x="1758" s="1"/>
        <i x="3037" s="1"/>
        <i x="814" s="1"/>
        <i x="6202" s="1"/>
        <i x="1322" s="1"/>
        <i x="731" s="1"/>
        <i x="1737" s="1"/>
        <i x="4564" s="1"/>
        <i x="2084" s="1"/>
        <i x="4965" s="1"/>
        <i x="5038" s="1"/>
        <i x="6848" s="1"/>
        <i x="4002" s="1"/>
        <i x="1713" s="1"/>
        <i x="2642" s="1"/>
        <i x="6588" s="1"/>
        <i x="3177" s="1"/>
        <i x="2330" s="1"/>
        <i x="697" s="1"/>
        <i x="3087" s="1"/>
        <i x="5023" s="1"/>
        <i x="337" s="1"/>
        <i x="2353" s="1"/>
        <i x="3092" s="1"/>
        <i x="5501" s="1"/>
        <i x="6320" s="1"/>
        <i x="5754" s="1"/>
        <i x="6656" s="1"/>
        <i x="2111" s="1"/>
        <i x="2363" s="1"/>
        <i x="2912" s="1"/>
        <i x="3119" s="1"/>
        <i x="2219" s="1"/>
        <i x="2574" s="1"/>
        <i x="585" s="1"/>
        <i x="2926" s="1"/>
        <i x="2286" s="1"/>
        <i x="6007" s="1"/>
        <i x="3201" s="1"/>
        <i x="3890" s="1"/>
        <i x="2919" s="1"/>
        <i x="2887" s="1"/>
        <i x="3540" s="1"/>
        <i x="4593" s="1"/>
        <i x="2859" s="1"/>
        <i x="3485" s="1"/>
        <i x="6362" s="1"/>
        <i x="3079" s="1"/>
        <i x="4043" s="1"/>
        <i x="2698" s="1"/>
        <i x="6888" s="1"/>
        <i x="2504" s="1"/>
        <i x="915" s="1"/>
        <i x="662" s="1"/>
        <i x="4982" s="1"/>
        <i x="1535" s="1"/>
        <i x="3501" s="1"/>
        <i x="4639" s="1"/>
        <i x="6628" s="1"/>
        <i x="784" s="1"/>
        <i x="1225" s="1"/>
        <i x="5250" s="1"/>
        <i x="3009" s="1"/>
        <i x="3982" s="1"/>
        <i x="6745" s="1"/>
        <i x="175" s="1"/>
        <i x="1677" s="1"/>
        <i x="5079" s="1"/>
        <i x="28" s="1"/>
        <i x="4292" s="1"/>
        <i x="2358" s="1"/>
        <i x="468" s="1"/>
        <i x="955" s="1"/>
        <i x="6994" s="1"/>
        <i x="2047" s="1"/>
        <i x="1152" s="1"/>
        <i x="201" s="1"/>
        <i x="3678" s="1"/>
        <i x="2716" s="1"/>
        <i x="2470" s="1"/>
        <i x="1785" s="1"/>
        <i x="3463" s="1"/>
        <i x="244" s="1"/>
        <i x="2882" s="1"/>
        <i x="7041" s="1"/>
        <i x="3325" s="1"/>
        <i x="1847" s="1"/>
        <i x="2495" s="1"/>
        <i x="7163" s="1"/>
        <i x="1501" s="1"/>
        <i x="2275" s="1"/>
        <i x="748" s="1"/>
        <i x="5462" s="1"/>
        <i x="4312" s="1"/>
        <i x="940" s="1"/>
        <i x="689" s="1"/>
        <i x="5630" s="1"/>
        <i x="1266" s="1"/>
        <i x="1936" s="1"/>
        <i x="770" s="1"/>
        <i x="5392" s="1"/>
        <i x="5646" s="1"/>
        <i x="1305" s="1"/>
        <i x="4532" s="1"/>
        <i x="2606" s="1"/>
        <i x="4837" s="1"/>
        <i x="356" s="1"/>
        <i x="5832" s="1"/>
        <i x="4542" s="1"/>
        <i x="1938" s="1"/>
        <i x="3469" s="1"/>
        <i x="1584" s="1"/>
        <i x="3526" s="1"/>
        <i x="1312" s="1"/>
        <i x="4205" s="1"/>
        <i x="4810" s="1"/>
        <i x="1139" s="1"/>
        <i x="2373" s="1"/>
        <i x="2443" s="1"/>
        <i x="2386" s="1"/>
        <i x="2086" s="1"/>
        <i x="1960" s="1"/>
        <i x="5059" s="1"/>
        <i x="4596" s="1"/>
        <i x="5589" s="1"/>
        <i x="4456" s="1"/>
        <i x="4114" s="1"/>
        <i x="1727" s="1"/>
        <i x="445" s="1"/>
        <i x="1450" s="1"/>
        <i x="650" s="1"/>
        <i x="339" s="1"/>
        <i x="4257" s="1"/>
        <i x="4375" s="1"/>
        <i x="4952" s="1"/>
        <i x="999" s="1"/>
        <i x="2445" s="1"/>
        <i x="1674" s="1"/>
        <i x="7257" s="1"/>
        <i x="1158" s="1"/>
        <i x="6207" s="1"/>
        <i x="1875" s="1"/>
        <i x="4324" s="1"/>
        <i x="6329" s="1"/>
        <i x="2304" s="1"/>
        <i x="114" s="1"/>
        <i x="6739" s="1"/>
        <i x="2437" s="1"/>
        <i x="2180" s="1"/>
        <i x="6748" s="1"/>
        <i x="5249" s="1"/>
        <i x="3440" s="1"/>
        <i x="349" s="1"/>
        <i x="5669" s="1"/>
        <i x="7203" s="1"/>
        <i x="342" s="1"/>
        <i x="2737" s="1"/>
        <i x="1852" s="1"/>
        <i x="2759" s="1"/>
        <i x="2487" s="1"/>
        <i x="3386" s="1"/>
        <i x="6203" s="1"/>
        <i x="5775" s="1"/>
        <i x="4487" s="1"/>
        <i x="1514" s="1"/>
        <i x="5293" s="1"/>
        <i x="2171" s="1"/>
        <i x="5012" s="1"/>
        <i x="3655" s="1"/>
        <i x="1498" s="1"/>
        <i x="104" s="1"/>
        <i x="4139" s="1"/>
        <i x="5263" s="1"/>
        <i x="2728" s="1"/>
        <i x="2142" s="1"/>
        <i x="4754" s="1"/>
        <i x="5348" s="1"/>
        <i x="6311" s="1"/>
        <i x="275" s="1"/>
        <i x="2927" s="1"/>
        <i x="1612" s="1"/>
        <i x="537" s="1"/>
        <i x="1010" s="1"/>
        <i x="1374" s="1"/>
        <i x="1743" s="1"/>
        <i x="1967" s="1"/>
        <i x="192" s="1"/>
        <i x="233" s="1"/>
        <i x="4452" s="1"/>
        <i x="1016" s="1"/>
        <i x="1732" s="1"/>
        <i x="6381" s="1"/>
        <i x="1190" s="1"/>
        <i x="138" s="1"/>
        <i x="412" s="1"/>
        <i x="5208" s="1"/>
        <i x="3161" s="1"/>
        <i x="1751" s="1"/>
        <i x="5201" s="1"/>
        <i x="5419" s="1"/>
        <i x="2632" s="1"/>
        <i x="3723" s="1"/>
        <i x="5413" s="1"/>
        <i x="562" s="1"/>
        <i x="2706" s="1"/>
        <i x="4973" s="1"/>
        <i x="2505" s="1"/>
        <i x="4150" s="1"/>
        <i x="1497" s="1"/>
        <i x="7336" s="1"/>
        <i x="1163" s="1"/>
        <i x="910" s="1"/>
        <i x="6078" s="1"/>
        <i x="5000" s="1"/>
        <i x="767" s="1"/>
        <i x="1091" s="1"/>
        <i x="578" s="1"/>
        <i x="5772" s="1"/>
        <i x="1064" s="1"/>
        <i x="6312" s="1"/>
        <i x="4533" s="1"/>
        <i x="1012" s="1"/>
        <i x="6779" s="1"/>
        <i x="2176" s="1"/>
        <i x="785" s="1"/>
        <i x="6324" s="1"/>
        <i x="4976" s="1"/>
        <i x="2538" s="1"/>
        <i x="4682" s="1"/>
        <i x="1153" s="1"/>
        <i x="466" s="1"/>
        <i x="3845" s="1"/>
        <i x="6083" s="1"/>
        <i x="1281" s="1"/>
        <i x="1903" s="1"/>
        <i x="4846" s="1"/>
        <i x="5329" s="1"/>
        <i x="1926" s="1"/>
        <i x="865" s="1"/>
        <i x="3056" s="1"/>
        <i x="5429" s="1"/>
        <i x="3399" s="1"/>
        <i x="3949" s="1"/>
        <i x="5529" s="1"/>
        <i x="2659" s="1"/>
        <i x="6116" s="1"/>
        <i x="6695" s="1"/>
        <i x="3180" s="1"/>
        <i x="5494" s="1"/>
        <i x="3884" s="1"/>
        <i x="2287" s="1"/>
        <i x="1726" s="1"/>
        <i x="3688" s="1"/>
        <i x="1006" s="1"/>
        <i x="1069" s="1"/>
        <i x="3615" s="1"/>
        <i x="6227" s="1"/>
        <i x="6250" s="1"/>
        <i x="3895" s="1"/>
        <i x="3645" s="1"/>
        <i x="3768" s="1"/>
        <i x="828" s="1"/>
        <i x="6120" s="1"/>
        <i x="5456" s="1"/>
        <i x="5404" s="1"/>
        <i x="7084" s="1"/>
        <i x="3786" s="1"/>
        <i x="4958" s="1"/>
        <i x="4373" s="1"/>
        <i x="3466" s="1"/>
        <i x="333" s="1"/>
        <i x="6197" s="1"/>
        <i x="7413" s="1"/>
        <i x="2587" s="1"/>
        <i x="2146" s="1"/>
        <i x="457" s="1"/>
        <i x="1342" s="1"/>
        <i x="6735" s="1"/>
        <i x="3514" s="1"/>
        <i x="7359" s="1"/>
        <i x="70" s="1"/>
        <i x="53" s="1"/>
        <i x="514" s="1"/>
        <i x="5391" s="1"/>
        <i x="1556" s="1"/>
        <i x="4938" s="1"/>
        <i x="4228" s="1"/>
        <i x="4297" s="1"/>
        <i x="1243" s="1"/>
        <i x="4660" s="1"/>
        <i x="6142" s="1"/>
        <i x="5046" s="1"/>
        <i x="7022" s="1"/>
        <i x="2455" s="1"/>
        <i x="91" s="1"/>
        <i x="7150" s="1"/>
        <i x="692" s="1"/>
        <i x="6043" s="1"/>
        <i x="5081" s="1"/>
        <i x="1901" s="1"/>
        <i x="736" s="1"/>
        <i x="2129" s="1"/>
        <i x="2339" s="1"/>
        <i x="574" s="1"/>
        <i x="5886" s="1"/>
        <i x="2093" s="1"/>
        <i x="4221" s="1"/>
        <i x="7267" s="1"/>
        <i x="2578" s="1"/>
        <i x="5506" s="1"/>
        <i x="6235" s="1"/>
        <i x="904" s="1"/>
        <i x="5816" s="1"/>
        <i x="3136" s="1"/>
        <i x="2186" s="1"/>
        <i x="2838" s="1"/>
        <i x="6001" s="1"/>
        <i x="195" s="1"/>
        <i x="1913" s="1"/>
        <i x="4050" s="1"/>
        <i x="717" s="1"/>
        <i x="5237" s="1"/>
        <i x="3914" s="1"/>
        <i x="3150" s="1"/>
        <i x="3269" s="1"/>
        <i x="691" s="1"/>
        <i x="3580" s="1"/>
        <i x="4288" s="1"/>
        <i x="6236" s="1"/>
        <i x="6243" s="1"/>
        <i x="6968" s="1"/>
        <i x="1878" s="1"/>
        <i x="2359" s="1"/>
        <i x="120" s="1"/>
        <i x="1994" s="1"/>
        <i x="2484" s="1"/>
        <i x="7426" s="1"/>
        <i x="4149" s="1"/>
        <i x="4239" s="1"/>
        <i x="4770" s="1"/>
        <i x="4253" s="1"/>
        <i x="3174" s="1"/>
        <i x="1917" s="1"/>
        <i x="2678" s="1"/>
        <i x="7172" s="1"/>
        <i x="7237" s="1"/>
        <i x="1724" s="1"/>
        <i x="4060" s="1"/>
        <i x="11" s="1"/>
        <i x="3168" s="1"/>
        <i x="3868" s="1"/>
        <i x="2149" s="1"/>
        <i x="5401" s="1"/>
        <i x="1881" s="1"/>
        <i x="3156" s="1"/>
        <i x="5893" s="1"/>
        <i x="3910" s="1"/>
        <i x="4874" s="1"/>
        <i x="827" s="1"/>
        <i x="2762" s="1"/>
        <i x="1876" s="1"/>
        <i x="6348" s="1"/>
        <i x="6749" s="1"/>
        <i x="6618" s="1"/>
        <i x="5844" s="1"/>
        <i x="6814" s="1"/>
        <i x="1613" s="1"/>
        <i x="1860" s="1"/>
        <i x="638" s="1"/>
        <i x="7236" s="1"/>
        <i x="949" s="1"/>
        <i x="3237" s="1"/>
        <i x="6225" s="1"/>
        <i x="4251" s="1"/>
        <i x="2184" s="1"/>
        <i x="3071" s="1"/>
        <i x="2625" s="1"/>
        <i x="145" s="1"/>
        <i x="5302" s="1"/>
        <i x="1049" s="1"/>
        <i x="3530" s="1"/>
        <i x="622" s="1"/>
        <i x="4761" s="1"/>
        <i x="1104" s="1"/>
        <i x="1074" s="1"/>
        <i x="7325" s="1"/>
        <i x="7147" s="1"/>
        <i x="1011" s="1"/>
        <i x="4342" s="1"/>
        <i x="554" s="1"/>
        <i x="6108" s="1"/>
        <i x="980" s="1"/>
        <i x="4977" s="1"/>
        <i x="5107" s="1"/>
        <i x="1657" s="1"/>
        <i x="6111" s="1"/>
        <i x="7085" s="1"/>
        <i x="6319" s="1"/>
        <i x="6898" s="1"/>
        <i x="7135" s="1"/>
        <i x="4142" s="1"/>
        <i x="6168" s="1"/>
        <i x="654" s="1"/>
        <i x="4547" s="1"/>
        <i x="3334" s="1"/>
        <i x="6275" s="1"/>
        <i x="6526" s="1"/>
        <i x="5461" s="1"/>
        <i x="3995" s="1"/>
        <i x="4816" s="1"/>
        <i x="2738" s="1"/>
        <i x="5526" s="1"/>
        <i x="6545" s="1"/>
        <i x="1420" s="1"/>
        <i x="6990" s="1"/>
        <i x="4934" s="1"/>
        <i x="293" s="1"/>
        <i x="3154" s="1"/>
        <i x="6223" s="1"/>
        <i x="4969" s="1"/>
        <i x="5567" s="1"/>
        <i x="5955" s="1"/>
        <i x="5966" s="1"/>
        <i x="326" s="1"/>
        <i x="5962" s="1"/>
        <i x="1441" s="1"/>
        <i x="1599" s="1"/>
        <i x="4889" s="1"/>
        <i x="603" s="1"/>
        <i x="6193" s="1"/>
        <i x="6271" s="1"/>
        <i x="883" s="1"/>
        <i x="288" s="1"/>
        <i x="2790" s="1"/>
        <i x="1283" s="1"/>
        <i x="4347" s="1"/>
        <i x="1395" s="1"/>
        <i x="1226" s="1"/>
        <i x="2161" s="1"/>
        <i x="2056" s="1"/>
        <i x="5306" s="1"/>
        <i x="6081" s="1"/>
        <i x="2154" s="1"/>
        <i x="5719" s="1"/>
        <i x="3211" s="1"/>
        <i x="140" s="1"/>
        <i x="6816" s="1"/>
        <i x="5058" s="1"/>
        <i x="5316" s="1"/>
        <i x="2031" s="1"/>
        <i x="6764" s="1"/>
        <i x="1398" s="1"/>
        <i x="5787" s="1"/>
        <i x="5369" s="1"/>
        <i x="6532" s="1"/>
        <i x="3268" s="1"/>
        <i x="6436" s="1"/>
        <i x="3658" s="1"/>
        <i x="3417" s="1"/>
        <i x="4216" s="1"/>
        <i x="2550" s="1"/>
        <i x="4917" s="1"/>
        <i x="3787" s="1"/>
        <i x="3352" s="1"/>
        <i x="655" s="1"/>
        <i x="853" s="1"/>
        <i x="1173" s="1"/>
        <i x="4881" s="1"/>
        <i x="6308" s="1"/>
        <i x="304" s="1"/>
        <i x="166" s="1"/>
        <i x="6035" s="1"/>
        <i x="7139" s="1"/>
        <i x="5559" s="1"/>
        <i x="6135" s="1"/>
        <i x="721" s="1"/>
        <i x="5900" s="1"/>
        <i x="5018" s="1"/>
        <i x="4790" s="1"/>
        <i x="3362" s="1"/>
        <i x="1386" s="1"/>
        <i x="5073" s="1"/>
        <i x="292" s="1"/>
        <i x="1177" s="1"/>
        <i x="6841" s="1"/>
        <i x="6865" s="1"/>
        <i x="1454" s="1"/>
        <i x="2100" s="1"/>
        <i x="4213" s="1"/>
        <i x="4014" s="1"/>
        <i x="7079" s="1"/>
        <i x="2160" s="1"/>
        <i x="6725" s="1"/>
        <i x="632" s="1"/>
        <i x="1340" s="1"/>
        <i x="6947" s="1"/>
        <i x="3335" s="1"/>
        <i x="2972" s="1"/>
        <i x="2823" s="1"/>
        <i x="2226" s="1"/>
        <i x="2412" s="1"/>
        <i x="6159" s="1"/>
        <i x="88" s="1"/>
        <i x="4022" s="1"/>
        <i x="7392" s="1"/>
        <i x="1558" s="1"/>
        <i x="3347" s="1"/>
        <i x="3057" s="1"/>
        <i x="312" s="1"/>
        <i x="4331" s="1"/>
        <i x="7380" s="1"/>
        <i x="5200" s="1"/>
        <i x="6857" s="1"/>
        <i x="1507" s="1"/>
        <i x="231" s="1"/>
        <i x="4057" s="1"/>
        <i x="5594" s="1"/>
        <i x="6048" s="1"/>
        <i x="5441" s="1"/>
        <i x="993" s="1"/>
        <i x="4944" s="1"/>
        <i x="4750" s="1"/>
        <i x="6875" s="1"/>
        <i x="5723" s="1"/>
        <i x="4171" s="1"/>
        <i x="3660" s="1"/>
        <i x="5964" s="1"/>
        <i x="6505" s="1"/>
        <i x="6906" s="1"/>
        <i x="6507" s="1"/>
        <i x="6354" s="1"/>
        <i x="3366" s="1"/>
        <i x="492" s="1"/>
        <i x="6130" s="1"/>
        <i x="1053" s="1"/>
        <i x="6338" s="1"/>
        <i x="5385" s="1"/>
        <i x="3790" s="1"/>
        <i x="835" s="1"/>
        <i x="1396" s="1"/>
        <i x="3527" s="1"/>
        <i x="3344" s="1"/>
        <i x="976" s="1"/>
        <i x="3141" s="1"/>
        <i x="3249" s="1"/>
        <i x="758" s="1"/>
        <i x="3187" s="1"/>
        <i x="3571" s="1"/>
        <i x="2616" s="1"/>
        <i x="2276" s="1"/>
        <i x="1840" s="1"/>
        <i x="2272" s="1"/>
        <i x="1989" s="1"/>
        <i x="2182" s="1"/>
        <i x="7262" s="1"/>
        <i x="3421" s="1"/>
        <i x="3219" s="1"/>
        <i x="3487" s="1"/>
        <i x="475" s="1"/>
        <i x="647" s="1"/>
        <i x="851" s="1"/>
        <i x="1073" s="1"/>
        <i x="1288" s="1"/>
        <i x="1511" s="1"/>
        <i x="2603" s="1"/>
        <i x="823" s="1"/>
        <i x="3726" s="1"/>
        <i x="209" s="1"/>
        <i x="854" s="1"/>
        <i x="1303" s="1"/>
        <i x="6344" s="1"/>
        <i x="7349" s="1"/>
        <i x="5336" s="1"/>
        <i x="5170" s="1"/>
        <i x="4157" s="1"/>
        <i x="3946" s="1"/>
        <i x="1948" s="1"/>
        <i x="12" s="1"/>
        <i x="6815" s="1"/>
        <i x="92" s="1"/>
        <i x="347" s="1"/>
        <i x="676" s="1"/>
        <i x="7358" s="1"/>
        <i x="4772" s="1"/>
        <i x="2297" s="1"/>
        <i x="194" s="1"/>
        <i x="5134" s="1"/>
        <i x="1661" s="1"/>
        <i x="2670" s="1"/>
        <i x="966" s="1"/>
        <i x="6916" s="1"/>
        <i x="3252" s="1"/>
        <i x="1492" s="1"/>
        <i x="5410" s="1"/>
        <i x="2591" s="1"/>
        <i x="1038" s="1"/>
        <i x="1649" s="1"/>
        <i x="5580" s="1"/>
        <i x="6439" s="1"/>
        <i x="3169" s="1"/>
        <i x="2076" s="1"/>
        <i x="6010" s="1"/>
        <i x="5006" s="1"/>
        <i x="1633" s="1"/>
        <i x="856" s="1"/>
        <i x="1628" s="1"/>
        <i x="1180" s="1"/>
        <i x="4597" s="1"/>
        <i x="5266" s="1"/>
        <i x="4358" s="1"/>
        <i x="6803" s="1"/>
        <i x="2552" s="1"/>
        <i x="2834" s="1"/>
        <i x="3246" s="1"/>
        <i x="4633" s="1"/>
        <i x="4549" s="1"/>
        <i x="5089" s="1"/>
        <i x="1110" s="1"/>
        <i x="5543" s="1"/>
        <i x="169" s="1"/>
        <i x="2564" s="1"/>
        <i x="3023" s="1"/>
        <i x="1218" s="1"/>
        <i x="6155" s="1"/>
        <i x="7" s="1"/>
        <i x="117" s="1"/>
        <i x="3062" s="1"/>
        <i x="817" s="1"/>
        <i x="390" s="1"/>
        <i x="665" s="1"/>
        <i x="1644" s="1"/>
        <i x="1869" s="1"/>
        <i x="7035" s="1"/>
        <i x="6583" s="1"/>
        <i x="1081" s="1"/>
        <i x="51" s="1"/>
        <i x="1165" s="1"/>
        <i x="5925" s="1"/>
        <i x="1219" s="1"/>
        <i x="1995" s="1"/>
        <i x="3649" s="1"/>
        <i x="1970" s="1"/>
        <i x="502" s="1"/>
        <i x="3259" s="1"/>
        <i x="3763" s="1"/>
        <i x="346" s="1"/>
        <i x="900" s="1"/>
        <i x="196" s="1"/>
        <i x="5364" s="1"/>
        <i x="2424" s="1"/>
        <i x="1425" s="1"/>
        <i x="1723" s="1"/>
        <i x="4160" s="1"/>
        <i x="1361" s="1"/>
        <i x="4089" s="1"/>
        <i x="1275" s="1"/>
        <i x="5298" s="1"/>
        <i x="2104" s="1"/>
        <i x="1880" s="1"/>
        <i x="605" s="1"/>
        <i x="479" s="1"/>
        <i x="5422" s="1"/>
        <i x="3001" s="1"/>
        <i x="3528" s="1"/>
        <i x="5731" s="1"/>
        <i x="1725" s="1"/>
        <i x="2214" s="1"/>
        <i x="5145" s="1"/>
        <i x="5251" s="1"/>
        <i x="200" s="1"/>
        <i x="2584" s="1"/>
        <i x="4056" s="1"/>
        <i x="1992" s="1"/>
        <i x="3277" s="1"/>
        <i x="126" s="1"/>
        <i x="1715" s="1"/>
        <i x="927" s="1"/>
        <i x="1684" s="1"/>
        <i x="3708" s="1"/>
        <i x="2472" s="1"/>
        <i x="6174" s="1"/>
        <i x="5683" s="1"/>
        <i x="4108" s="1"/>
        <i x="6785" s="1"/>
        <i x="5384" s="1"/>
        <i x="5289" s="1"/>
        <i x="4617" s="1"/>
        <i x="571" s="1"/>
        <i x="987" s="1"/>
        <i x="4254" s="1"/>
        <i x="1107" s="1"/>
        <i x="2156" s="1"/>
        <i x="819" s="1"/>
        <i x="2585" s="1"/>
        <i x="188" s="1"/>
        <i x="25" s="1"/>
        <i x="150" s="1"/>
        <i x="1229" s="1"/>
        <i x="766" s="1"/>
        <i x="1961" s="1"/>
        <i x="31" s="1"/>
        <i x="4498" s="1"/>
        <i x="1072" s="1"/>
        <i x="2061" s="1"/>
        <i x="4453" s="1"/>
        <i x="7069" s="1"/>
        <i x="1937" s="1"/>
        <i x="5194" s="1"/>
        <i x="1234" s="1"/>
        <i x="637" s="1"/>
        <i x="7304" s="1"/>
        <i x="5641" s="1"/>
        <i x="1208" s="1"/>
        <i x="769" s="1"/>
        <i x="3443" s="1"/>
        <i x="4903" s="1"/>
        <i x="5744" s="1"/>
        <i x="2812" s="1"/>
        <i x="2597" s="1"/>
        <i x="2109" s="1"/>
        <i x="779" s="1"/>
        <i x="3831" s="1"/>
        <i x="4949" s="1"/>
        <i x="3579" s="1"/>
        <i x="6809" s="1"/>
        <i x="3559" s="1"/>
        <i x="6840" s="1"/>
        <i x="897" s="1"/>
        <i x="4404" s="1"/>
        <i x="628" s="1"/>
        <i x="3935" s="1"/>
        <i x="7316" s="1"/>
        <i x="7067" s="1"/>
        <i x="3722" s="1"/>
        <i x="2520" s="1"/>
        <i x="720" s="1"/>
        <i x="1204" s="1"/>
        <i x="5741" s="1"/>
        <i x="4125" s="1"/>
        <i x="2458" s="1"/>
        <i x="790" s="1"/>
        <i x="4696" s="1"/>
        <i x="3856" s="1"/>
        <i x="557" s="1"/>
        <i x="5566" s="1"/>
        <i x="6147" s="1"/>
        <i x="5188" s="1"/>
        <i x="3086" s="1"/>
        <i x="489" s="1"/>
        <i x="3993" s="1"/>
        <i x="4610" s="1"/>
        <i x="1260" s="1"/>
        <i x="7191" s="1"/>
        <i x="6033" s="1"/>
        <i x="3682" s="1"/>
        <i x="5792" s="1"/>
        <i x="2366" s="1"/>
        <i x="1362" s="1"/>
        <i x="755" s="1"/>
        <i x="7098" s="1"/>
        <i x="5890" s="1"/>
        <i x="5993" s="1"/>
        <i x="5125" s="1"/>
        <i x="5321" s="1"/>
        <i x="6229" s="1"/>
        <i x="103" s="1"/>
        <i x="979" s="1"/>
        <i x="1856" s="1"/>
        <i x="6600" s="1"/>
        <i x="4026" s="1"/>
        <i x="5076" s="1"/>
        <i x="3684" s="1"/>
        <i x="1533" s="1"/>
        <i x="6634" s="1"/>
        <i x="5615" s="1"/>
        <i x="3619" s="1"/>
        <i x="2473" s="1"/>
        <i x="5065" s="1"/>
        <i x="1521" s="1"/>
        <i x="5078" s="1"/>
        <i x="4674" s="1"/>
        <i x="522" s="1"/>
        <i x="7194" s="1"/>
        <i x="631" s="1"/>
        <i x="5650" s="1"/>
        <i x="5333" s="1"/>
        <i x="1796" s="1"/>
        <i x="4932" s="1"/>
        <i x="3735" s="1"/>
        <i x="4910" s="1"/>
        <i x="2092" s="1"/>
        <i x="5120" s="1"/>
        <i x="2169" s="1"/>
        <i x="4020" s="1"/>
        <i x="5549" s="1"/>
        <i x="4403" s="1"/>
        <i x="4981" s="1"/>
        <i x="5939" s="1"/>
        <i x="6697" s="1"/>
        <i x="2754" s="1"/>
        <i x="76" s="1"/>
        <i x="1328" s="1"/>
        <i x="1189" s="1"/>
        <i x="3677" s="1"/>
        <i x="3323" s="1"/>
        <i x="1307" s="1"/>
        <i x="1958" s="1"/>
        <i x="1711" s="1"/>
        <i x="485" s="1"/>
        <i x="1071" s="1"/>
        <i x="392" s="1"/>
        <i x="1712" s="1"/>
        <i x="815" s="1"/>
        <i x="5214" s="1"/>
        <i x="4713" s="1"/>
        <i x="1997" s="1"/>
        <i x="515" s="1"/>
        <i x="152" s="1"/>
        <i x="2764" s="1"/>
        <i x="384" s="1"/>
        <i x="222" s="1"/>
        <i x="2456" s="1"/>
        <i x="6572" s="1"/>
        <i x="1884" s="1"/>
        <i x="6161" s="1"/>
        <i x="6337" s="1"/>
        <i x="6729" s="1"/>
        <i x="3569" s="1"/>
        <i x="3867" s="1"/>
        <i x="2004" s="1"/>
        <i x="5210" s="1"/>
        <i x="3321" s="1"/>
        <i x="6931" s="1"/>
        <i x="5733" s="1"/>
        <i x="6304" s="1"/>
        <i x="5932" s="1"/>
        <i x="5734" s="1"/>
        <i x="5118" s="1"/>
        <i x="6769" s="1"/>
        <i x="2238" s="1"/>
        <i x="338" s="1"/>
        <i x="1227" s="1"/>
        <i x="1484" s="1"/>
        <i x="2611" s="1"/>
        <i x="961" s="1"/>
        <i x="1467" s="1"/>
        <i x="3998" s="1"/>
        <i x="3623" s="1"/>
        <i x="75" s="1"/>
        <i x="2669" s="1"/>
        <i x="5546" s="1"/>
        <i x="2267" s="1"/>
        <i x="1826" s="1"/>
        <i x="1048" s="1"/>
        <i x="1656" s="1"/>
        <i x="2321" s="1"/>
        <i x="6056" s="1"/>
        <i x="1590" s="1"/>
        <i x="4571" s="1"/>
        <i x="467" s="1"/>
        <i x="6792" s="1"/>
        <i x="5985" s="1"/>
        <i x="3894" s="1"/>
        <i x="6637" s="1"/>
        <i x="1910" s="1"/>
        <i x="1422" s="1"/>
        <i x="3097" s="1"/>
        <i x="5277" s="1"/>
        <i x="5858" s="1"/>
        <i x="4783" s="1"/>
        <i x="206" s="1"/>
        <i x="636" s="1"/>
        <i x="1642" s="1"/>
        <i x="1819" s="1"/>
        <i x="5116" s="1"/>
        <i x="6672" s="1"/>
        <i x="5204" s="1"/>
        <i x="4695" s="1"/>
        <i x="4087" s="1"/>
        <i x="163" s="1"/>
        <i x="6983" s="1"/>
        <i x="3564" s="1"/>
        <i x="4726" s="1"/>
        <i x="474" s="1"/>
        <i x="411" s="1"/>
        <i x="2825" s="1"/>
        <i x="7369" s="1"/>
        <i x="6257" s="1"/>
        <i x="2360" s="1"/>
        <i x="3636" s="1"/>
        <i x="1589" s="1"/>
        <i x="2210" s="1"/>
        <i x="3074" s="1"/>
        <i x="3254" s="1"/>
        <i x="1571" s="1"/>
        <i x="2253" s="1"/>
        <i x="6578" s="1"/>
        <i x="1604" s="1"/>
        <i x="1813" s="1"/>
        <i x="3576" s="1"/>
        <i x="3106" s="1"/>
        <i x="2799" s="1"/>
        <i x="6948" s="1"/>
        <i x="970" s="1"/>
        <i x="3275" s="1"/>
        <i x="1059" s="1"/>
        <i x="5717" s="1"/>
        <i x="2202" s="1"/>
        <i x="2388" s="1"/>
        <i x="6045" s="1"/>
        <i x="1563" s="1"/>
        <i x="2284" s="1"/>
        <i x="4252" s="1"/>
        <i x="3632" s="1"/>
        <i x="6837" s="1"/>
        <i x="3646" s="1"/>
        <i x="437" s="1"/>
        <i x="2666" s="1"/>
        <i x="4619" s="1"/>
        <i x="2690" s="1"/>
        <i x="1946" s="1"/>
        <i x="6552" s="1"/>
        <i x="3327" s="1"/>
        <i x="7416" s="1"/>
        <i x="566" s="1"/>
        <i x="3403" s="1"/>
        <i x="4233" s="1"/>
        <i x="750" s="1"/>
        <i x="6182" s="1"/>
        <i x="435" s="1"/>
        <i x="1378" s="1"/>
        <i x="862" s="1"/>
        <i x="1933" s="1"/>
        <i x="3209" s="1"/>
        <i x="3793" s="1"/>
        <i x="4962" s="1"/>
        <i x="3293" s="1"/>
        <i x="4122" s="1"/>
        <i x="1172" s="1"/>
        <i x="6015" s="1"/>
        <i x="759" s="1"/>
        <i x="843" s="1"/>
        <i x="4813" s="1"/>
        <i x="2607" s="1"/>
        <i x="151" s="1"/>
        <i x="4188" s="1"/>
        <i x="4097" s="1"/>
        <i x="2019" s="1"/>
        <i x="7371" s="1"/>
        <i x="6407" s="1"/>
        <i x="2650" s="1"/>
        <i x="2789" s="1"/>
        <i x="6162" s="1"/>
        <i x="5944" s="1"/>
        <i x="6059" s="1"/>
        <i x="7404" s="1"/>
        <i x="452" s="1"/>
        <i x="4340" s="1"/>
        <i x="1384" s="1"/>
        <i x="5834" s="1"/>
        <i x="1285" s="1"/>
        <i x="5551" s="1"/>
        <i x="7005" s="1"/>
        <i x="6497" s="1"/>
        <i x="6845" s="1"/>
        <i x="5786" s="1"/>
        <i x="671" s="1"/>
        <i x="2135" s="1"/>
        <i x="1334" s="1"/>
        <i x="6727" s="1"/>
        <i x="5121" s="1"/>
        <i x="5975" s="1"/>
        <i x="3817" s="1"/>
        <i x="4512" s="1"/>
        <i x="4546" s="1"/>
        <i x="3690" s="1"/>
        <i x="6156" s="1"/>
        <i x="3196" s="1"/>
        <i x="3881" s="1"/>
        <i x="3387" s="1"/>
        <i x="4414" s="1"/>
        <i x="4587" s="1"/>
        <i x="4777" s="1"/>
        <i x="4984" s="1"/>
        <i x="5192" s="1"/>
        <i x="5408" s="1"/>
        <i x="1476" s="1"/>
        <i x="3918" s="1"/>
        <i x="1522" s="1"/>
        <i x="624" s="1"/>
        <i x="153" s="1"/>
        <i x="335" s="1"/>
        <i x="3777" s="1"/>
        <i x="3600" s="1"/>
        <i x="3814" s="1"/>
        <i x="4186" s="1"/>
        <i x="4775" s="1"/>
        <i x="6173" s="1"/>
        <i x="7299" s="1"/>
        <i x="1569" s="1"/>
        <i x="2038" s="1"/>
        <i x="2221" s="1"/>
        <i x="3000" s="1"/>
        <i x="1302" s="1"/>
        <i x="4210" s="1"/>
        <i x="2106" s="1"/>
        <i x="2020" s="1"/>
        <i x="3988" s="1"/>
        <i x="4390" s="1"/>
        <i x="4855" s="1"/>
        <i x="3967" s="1"/>
        <i x="5622" s="1"/>
        <i x="6603" s="1"/>
        <i x="136" s="1"/>
        <i x="3021" s="1"/>
        <i x="3616" s="1"/>
        <i x="5788" s="1"/>
        <i x="2745" s="1"/>
        <i x="443" s="1"/>
        <i x="1246" s="1"/>
        <i x="2618" s="1"/>
        <i x="1442" s="1"/>
        <i x="4206" s="1"/>
        <i x="7124" s="1"/>
        <i x="2335" s="1"/>
        <i x="5791" s="1"/>
        <i x="7126" s="1"/>
        <i x="1541" s="1"/>
        <i x="4258" s="1"/>
        <i x="745" s="1"/>
        <i x="6580" s="1"/>
        <i x="4163" s="1"/>
        <i x="4423" s="1"/>
        <i x="5613" s="1"/>
        <i x="4120" s="1"/>
        <i x="2909" s="1"/>
        <i x="4886" s="1"/>
        <i x="1458" s="1"/>
        <i x="3858" s="1"/>
        <i x="1543" s="1"/>
        <i x="4478" s="1"/>
        <i x="6037" s="1"/>
        <i x="15" s="1"/>
        <i x="3065" s="1"/>
        <i x="6584" s="1"/>
        <i x="6369" s="1"/>
        <i x="5242" s="1"/>
        <i x="2749" s="1"/>
        <i x="2633" s="1"/>
        <i x="3305" s="1"/>
        <i x="4933" s="1"/>
        <i x="6438" s="1"/>
        <i x="3836" s="1"/>
        <i x="4662" s="1"/>
        <i x="60" s="1"/>
        <i x="2532" s="1"/>
        <i x="5517" s="1"/>
        <i x="4096" s="1"/>
        <i x="3953" s="1"/>
        <i x="2849" s="1"/>
        <i x="680" s="1"/>
        <i x="5176" s="1"/>
        <i x="6008" s="1"/>
        <i x="3032" s="1"/>
        <i x="6345" s="1"/>
        <i x="4914" s="1"/>
        <i x="5123" s="1"/>
        <i x="3928" s="1"/>
        <i x="5149" s="1"/>
        <i x="5552" s="1"/>
        <i x="1888" s="1"/>
        <i x="5284" s="1"/>
        <i x="4159" s="1"/>
        <i x="6342" s="1"/>
        <i x="1472" s="1"/>
        <i x="3730" s="1"/>
        <i x="2853" s="1"/>
        <i x="4353" s="1"/>
        <i x="3725" s="1"/>
        <i x="2189" s="1"/>
        <i x="2277" s="1"/>
        <i x="1959" s="1"/>
        <i x="3629" s="1"/>
        <i x="1343" s="1"/>
        <i x="1324" s="1"/>
        <i x="2014" s="1"/>
        <i x="3203" s="1"/>
        <i x="4394" s="1"/>
        <i x="2575" s="1"/>
        <i x="3815" s="1"/>
        <i x="5851" s="1"/>
        <i x="4227" s="1"/>
        <i x="3633" s="1"/>
        <i x="983" s="1"/>
        <i x="3859" s="1"/>
        <i x="5823" s="1"/>
        <i x="4372" s="1"/>
        <i x="107" s="1"/>
        <i x="1911" s="1"/>
        <i x="4333" s="1"/>
        <i x="4471" s="1"/>
        <i x="7268" s="1"/>
        <i x="4543" s="1"/>
        <i x="7411" s="1"/>
        <i x="1500" s="1"/>
        <i x="572" s="1"/>
        <i x="5135" s="1"/>
        <i x="5344" s="1"/>
        <i x="5732" s="1"/>
        <i x="3428" s="1"/>
        <i x="6433" s="1"/>
        <i x="933" s="1"/>
        <i x="1298" s="1"/>
        <i x="1508" s="1"/>
        <i x="5621" s="1"/>
        <i x="3126" s="1"/>
        <i x="4841" s="1"/>
        <i x="2930" s="1"/>
        <i x="2977" s="1"/>
        <i x="6752" s="1"/>
        <i x="2855" s="1"/>
        <i x="2057" s="1"/>
        <i x="1537" s="1"/>
        <i x="1495" s="1"/>
        <i x="5064" s="1"/>
        <i x="271" s="1"/>
        <i x="1267" s="1"/>
        <i x="4998" s="1"/>
        <i x="7127" s="1"/>
        <i x="855" s="1"/>
        <i x="1273" s="1"/>
        <i x="2344" s="1"/>
        <i x="6265" s="1"/>
        <i x="1759" s="1"/>
        <i x="4913" s="1"/>
        <i x="5270" s="1"/>
        <i x="5132" s="1"/>
        <i x="1952" s="1"/>
        <i x="3378" s="1"/>
        <i x="1963" s="1"/>
        <i x="2688" s="1"/>
        <i x="4028" s="1"/>
        <i x="3785" s="1"/>
        <i x="4364" s="1"/>
        <i x="5534" s="1"/>
        <i x="4947" s="1"/>
        <i x="5236" s="1"/>
        <i x="5550" s="1"/>
        <i x="1094" s="1"/>
        <i x="1699" s="1"/>
        <i x="6546" s="1"/>
        <i x="7123" s="1"/>
        <i x="973" s="1"/>
        <i x="6181" s="1"/>
        <i x="1689" s="1"/>
        <i x="2098" s="1"/>
        <i x="4411" s="1"/>
        <i x="1210" s="1"/>
        <i x="6069" s="1"/>
        <i x="3980" s="1"/>
        <i x="6790" s="1"/>
        <i x="191" s="1"/>
        <i x="2559" s="1"/>
        <i x="4808" s="1"/>
        <i x="5989" s="1"/>
        <i x="5854" s="1"/>
        <i x="599" s="1"/>
        <i x="1086" s="1"/>
        <i x="267" s="1"/>
        <i x="2409" s="1"/>
        <i x="345" s="1"/>
        <i x="723" s="1"/>
        <i x="5940" s="1"/>
        <i x="661" s="1"/>
        <i x="3290" s="1"/>
        <i x="2211" s="1"/>
        <i x="3543" s="1"/>
        <i x="4585" s="1"/>
        <i x="6387" s="1"/>
        <i x="5496" s="1"/>
        <i x="4232" s="1"/>
        <i x="1568" s="1"/>
        <i x="6808" s="1"/>
        <i x="2053" s="1"/>
        <i x="2097" s="1"/>
        <i x="5976" s="1"/>
        <i x="6560" s="1"/>
        <i x="2533" s="1"/>
        <i x="2028" s="1"/>
        <i x="2251" s="1"/>
        <i x="2599" s="1"/>
        <i x="1209" s="1"/>
        <i x="6535" s="1"/>
        <i x="3218" s="1"/>
        <i x="2341" s="1"/>
        <i x="236" s="1"/>
        <i x="282" s="1"/>
        <i x="3379" s="1"/>
        <i x="510" s="1"/>
        <i x="4929" s="1"/>
        <i x="1733" s="1"/>
        <i x="1488" s="1"/>
        <i x="4922" s="1"/>
        <i x="984" s="1"/>
        <i x="4444" s="1"/>
        <i x="4620" s="1"/>
        <i x="5911" s="1"/>
        <i x="5606" s="1"/>
        <i x="7083" s="1"/>
        <i x="1804" s="1"/>
        <i x="4130" s="1"/>
        <i x="1216" s="1"/>
        <i x="7232" s="1"/>
        <i x="1607" s="1"/>
        <i x="465" s="1"/>
        <i x="3375" s="1"/>
        <i x="2600" s="1"/>
        <i x="363" s="1"/>
        <i x="2820" s="1"/>
        <i x="5905" s="1"/>
        <i x="6639" s="1"/>
        <i x="1834" s="1"/>
        <i x="6963" s="1"/>
        <i x="2225" s="1"/>
        <i x="4513" s="1"/>
        <i x="2067" s="1"/>
        <i x="3412" s="1"/>
        <i x="7140" s="1"/>
        <i x="3310" s="1"/>
        <i x="2877" s="1"/>
        <i x="4898" s="1"/>
        <i x="2237" s="1"/>
        <i x="6648" s="1"/>
        <i x="1802" s="1"/>
        <i x="5151" s="1"/>
        <i x="3336" s="1"/>
        <i x="3245" s="1"/>
        <i x="3686" s="1"/>
        <i x="7090" s="1"/>
        <i x="5133" s="1"/>
        <i x="3151" s="1"/>
        <i x="2727" s="1"/>
        <i x="3330" s="1"/>
        <i x="9" s="1"/>
        <i x="423" s="1"/>
        <i x="4840" s="1"/>
        <i x="830" s="1"/>
        <i x="6904" s="1"/>
        <i x="5671" s="1"/>
        <i x="3229" s="1"/>
        <i x="4836" s="1"/>
        <i x="3640" s="1"/>
        <i x="6939" s="1"/>
        <i x="2041" s="1"/>
        <i x="2294" s="1"/>
        <i x="6185" s="1"/>
        <i x="3650" s="1"/>
        <i x="4015" s="1"/>
        <i x="3482" s="1"/>
        <i x="5926" s="1"/>
        <i x="6776" s="1"/>
        <i x="6170" s="1"/>
        <i x="2316" s="1"/>
        <i x="1864" s="1"/>
        <i x="994" s="1"/>
        <i x="4080" s="1"/>
        <i x="3299" s="1"/>
        <i x="7075" s="1"/>
        <i x="1415" s="1"/>
        <i x="230" s="1"/>
        <i x="1099" s="1"/>
        <i x="3862" s="1"/>
        <i x="1123" s="1"/>
        <i x="4545" s="1"/>
        <i x="5812" s="1"/>
        <i x="2651" s="1"/>
        <i x="409" s="1"/>
        <i x="922" s="1"/>
        <i x="4178" s="1"/>
        <i x="5656" s="1"/>
        <i x="61" s="1"/>
        <i x="2231" s="1"/>
        <i x="2266" s="1"/>
        <i x="6465" s="1"/>
        <i x="5099" s="1"/>
        <i x="6623" s="1"/>
        <i x="4638" s="1"/>
        <i x="2367" s="1"/>
        <i x="7395" s="1"/>
        <i x="6444" s="1"/>
        <i x="7037" s="1"/>
        <i x="3772" s="1"/>
        <i x="621" s="1"/>
        <i x="7420" s="1"/>
        <i x="4165" s="1"/>
        <i x="225" s="1"/>
        <i x="3753" s="1"/>
        <i x="4115" s="1"/>
        <i x="5454" s="1"/>
        <i x="7169" s="1"/>
        <i x="3059" s="1"/>
        <i x="869" s="1"/>
        <i x="4499" s="1"/>
        <i x="5821" s="1"/>
        <i x="3943" s="1"/>
        <i x="5904" s="1"/>
        <i x="3380" s="1"/>
        <i x="5773" s="1"/>
        <i x="2190" s="1"/>
        <i x="3441" s="1"/>
        <i x="6670" s="1"/>
        <i x="130" s="1"/>
        <i x="4937" s="1"/>
        <i x="6543" s="1"/>
        <i x="3620" s="1"/>
        <i x="2817" s="1"/>
        <i x="1062" s="1"/>
        <i x="916" s="1"/>
        <i x="1714" s="1"/>
        <i x="383" s="1"/>
        <i x="4448" s="1"/>
        <i x="2583" s="1"/>
        <i x="4518" s="1"/>
        <i x="3042" s="1"/>
        <i x="5878" s="1"/>
        <i x="2639" s="1"/>
        <i x="3287" s="1"/>
        <i x="6487" s="1"/>
        <i x="2417" s="1"/>
        <i x="3024" s="1"/>
        <i x="5203" s="1"/>
        <i x="1564" s="1"/>
        <i x="1411" s="1"/>
        <i x="3260" s="1"/>
        <i x="186" s="1"/>
        <i x="3073" s="1"/>
        <i x="4132" s="1"/>
        <i x="3976" s="1"/>
        <i x="4366" s="1"/>
        <i x="4946" s="1"/>
        <i x="7250" s="1"/>
        <i x="6870" s="1"/>
        <i x="7076" s="1"/>
        <i x="644" s="1"/>
        <i x="4009" s="1"/>
        <i x="3791" s="1"/>
        <i x="480" s="1"/>
        <i x="5455" s="1"/>
        <i x="6701" s="1"/>
        <i x="320" s="1"/>
        <i x="2147" s="1"/>
        <i x="2362" s="1"/>
        <i x="6539" s="1"/>
        <i x="5481" s="1"/>
        <i x="3385" s="1"/>
        <i x="6478" s="1"/>
        <i x="354" s="1"/>
        <i x="6009" s="1"/>
        <i x="4314" s="1"/>
        <i x="4156" s="1"/>
        <i x="6509" s="1"/>
        <i x="3812" s="1"/>
        <i x="2867" s="1"/>
        <i x="3809" s="1"/>
        <i x="4011" s="1"/>
        <i x="4189" s="1"/>
        <i x="5797" s="1"/>
        <i x="2558" s="1"/>
        <i x="1222" s="1"/>
        <i x="658" s="1"/>
        <i x="6374" s="1"/>
        <i x="5712" s="1"/>
        <i x="1043" s="1"/>
        <i x="2405" s="1"/>
        <i x="7161" s="1"/>
        <i x="1304" s="1"/>
        <i x="849" s="1"/>
        <i x="6055" s="1"/>
        <i x="1745" s="1"/>
        <i x="415" s="1"/>
        <i x="3127" s="1"/>
        <i x="5349" s="1"/>
        <i x="6693" s="1"/>
        <i x="207" s="1"/>
        <i x="478" s="1"/>
        <i x="6109" s="1"/>
        <i x="838" s="1"/>
        <i x="1455" s="1"/>
        <i x="1837" s="1"/>
        <i x="2826" s="1"/>
        <i x="2432" s="1"/>
        <i x="3228" s="1"/>
        <i x="4036" s="1"/>
        <i x="3393" s="1"/>
        <i x="3977" s="1"/>
        <i x="4559" s="1"/>
        <i x="7252" s="1"/>
        <i x="0" s="1"/>
        <i x="327" s="1"/>
        <i x="6482" s="1"/>
        <i x="6866" s="1"/>
        <i x="5220" s="1"/>
        <i x="776" s="1"/>
        <i x="4986" s="1"/>
        <i x="58" s="1"/>
        <i x="2425" s="1"/>
        <i x="6088" s="1"/>
        <i x="497" s="1"/>
        <i x="6256" s="1"/>
        <i x="3038" s="1"/>
        <i x="4393" s="1"/>
        <i x="4930" s="1"/>
        <i x="3733" s="1"/>
        <i x="1781" s="1"/>
        <i x="5398" s="1"/>
        <i x="4711" s="1"/>
        <i x="4868" s="1"/>
        <i x="2122" s="1"/>
        <i x="336" s="1"/>
        <i x="1548" s="1"/>
        <i x="2946" s="1"/>
        <i x="1339" s="1"/>
        <i x="4625" s="1"/>
        <i x="3159" s="1"/>
        <i x="1211" s="1"/>
        <i x="1443" s="1"/>
        <i x="1687" s="1"/>
        <i x="5190" s="1"/>
        <i x="4800" s="1"/>
        <i x="5185" s="1"/>
        <i x="6359" s="1"/>
        <i x="5956" s="1"/>
        <i x="1585" s="1"/>
        <i x="3220" s="1"/>
        <i x="2007" s="1"/>
        <i x="6581" s="1"/>
        <i x="746" s="1"/>
        <i x="4865" s="1"/>
        <i x="3437" s="1"/>
        <i x="6383" s="1"/>
        <i x="3178" s="1"/>
        <i x="3371" s="1"/>
        <i x="289" s="1"/>
        <i x="387" s="1"/>
        <i x="4" s="1"/>
        <i x="3486" s="1"/>
        <i x="6231" s="1"/>
        <i x="6026" s="1"/>
        <i x="5016" s="1"/>
        <i x="5667" s="1"/>
        <i x="1922" s="1"/>
        <i x="2046" s="1"/>
        <i x="5296" s="1"/>
        <i x="6714" s="1"/>
        <i x="7376" s="1"/>
        <i x="4873" s="1"/>
        <i x="1389" s="1"/>
        <i x="3956" s="1"/>
        <i x="2203" s="1"/>
        <i x="6514" s="1"/>
        <i x="2082" s="1"/>
        <i x="1224" s="1"/>
        <i x="2729" s="1"/>
        <i x="453" s="1"/>
        <i x="6608" s="1"/>
        <i x="5303" s="1"/>
        <i x="3370" s="1"/>
        <i x="4844" s="1"/>
        <i x="601" s="1"/>
        <i x="1693" s="1"/>
        <i x="5859" s="1"/>
        <i x="2439" s="1"/>
        <i x="5480" s="1"/>
        <i x="5221" s="1"/>
        <i x="1191" s="1"/>
        <i x="1792" s="1"/>
        <i x="559" s="1"/>
        <i x="2118" s="1"/>
        <i x="1929" s="1"/>
        <i x="3365" s="1"/>
        <i x="2279" s="1"/>
        <i x="94" s="1"/>
        <i x="2832" s="1"/>
        <i x="394" s="1"/>
        <i x="6996" s="1"/>
        <i x="449" s="1"/>
        <i x="3404" s="1"/>
        <i x="4003" s="1"/>
        <i x="7331" s="1"/>
        <i x="6079" s="1"/>
        <i x="4240" s="1"/>
        <i x="178" s="1"/>
        <i x="7387" s="1"/>
        <i x="5689" s="1"/>
        <i x="1934" s="1"/>
        <i x="2983" s="1"/>
        <i x="6984" s="1"/>
        <i x="812" s="1"/>
        <i x="5793" s="1"/>
        <i x="690" s="1"/>
        <i x="334" s="1"/>
        <i x="6396" s="1"/>
        <i x="3902" s="1"/>
        <i x="2298" s="1"/>
        <i x="3158" s="1"/>
        <i x="6679" s="1"/>
        <i x="6703" s="1"/>
        <i x="1027" s="1"/>
        <i x="7246" s="1"/>
        <i x="3893" s="1"/>
        <i x="297" s="1"/>
        <i x="7243" s="1"/>
        <i x="3493" s="1"/>
        <i x="669" s="1"/>
        <i x="1063" s="1"/>
        <i x="4534" s="1"/>
        <i x="5467" s="1"/>
        <i x="6635" s="1"/>
        <i x="7345" s="1"/>
        <i x="1360" s="1"/>
        <i x="3529" s="1"/>
        <i x="5291" s="1"/>
        <i x="5709" s="1"/>
        <i x="7339" s="1"/>
        <i x="5743" s="1"/>
        <i x="7053" s="1"/>
        <i x="2289" s="1"/>
        <i x="3888" s="1"/>
        <i x="7156" s="1"/>
        <i x="4515" s="1"/>
        <i x="4974" s="1"/>
        <i x="2103" s="1"/>
        <i x="4725" s="1"/>
        <i x="7164" s="1"/>
        <i x="538" s="1"/>
        <i x="5216" s="1"/>
        <i x="2" s="1"/>
        <i x="340" s="1"/>
        <i x="1105" s="1"/>
        <i x="4759" s="1"/>
        <i x="3714" s="1"/>
        <i x="3472" s="1"/>
        <i x="2350" s="1"/>
        <i x="5334" s="1"/>
        <i x="4979" s="1"/>
        <i x="1138" s="1"/>
        <i x="5380" s="1"/>
        <i x="5327" s="1"/>
        <i x="5516" s="1"/>
        <i x="2969" s="1"/>
        <i x="2534" s="1"/>
        <i x="1097" s="1"/>
        <i x="7198" s="1"/>
        <i x="2407" s="1"/>
        <i x="4536" s="1"/>
        <i x="4978" s="1"/>
        <i x="3541" s="1"/>
        <i x="741" s="1"/>
        <i x="4000" s="1"/>
        <i x="3284" s="1"/>
        <i x="902" s="1"/>
        <i x="3846" s="1"/>
        <i x="4140" s="1"/>
        <i x="7054" s="1"/>
        <i x="1596" s="1"/>
        <i x="4153" s="1"/>
        <i x="3173" s="1"/>
        <i x="4068" s="1"/>
        <i x="2595" s="1"/>
        <i x="2347" s="1"/>
        <i x="567" s="1"/>
        <i x="2948" s="1"/>
        <i x="6833" s="1"/>
        <i x="1897" s="1"/>
        <i x="3130" s="1"/>
        <i x="1329" s="1"/>
        <i x="2087" s="1"/>
        <i x="7402" s="1"/>
        <i x="3811" s="1"/>
        <i x="5093" s="1"/>
        <i x="813" s="1"/>
        <i x="4334" s="1"/>
        <i x="4147" s="1"/>
        <i x="5310" s="1"/>
        <i x="4613" s="1"/>
        <i x="6955" s="1"/>
        <i x="7008" s="1"/>
        <i x="439" s="1"/>
        <i x="4431" s="1"/>
        <i x="1424" s="1"/>
        <i x="7120" s="1"/>
        <i x="963" s="1"/>
        <i x="826" s="1"/>
        <i x="7056" s="1"/>
        <i x="5864" s="1"/>
        <i x="5877" s="1"/>
        <i x="4831" s="1"/>
        <i x="144" s="1"/>
        <i x="5870" s="1"/>
        <i x="5164" s="1"/>
        <i x="5927" s="1"/>
        <i x="6316" s="1"/>
        <i x="5597" s="1"/>
        <i x="1696" s="1"/>
        <i x="4439" s="1"/>
        <i x="6054" s="1"/>
        <i x="6626" s="1"/>
        <i x="2003" s="1"/>
        <i x="4828" s="1"/>
        <i x="2687" s="1"/>
        <i x="1705" s="1"/>
        <i x="2712" s="1"/>
        <i x="1372" s="1"/>
        <i x="4038" s="1"/>
        <i x="2717" s="1"/>
        <i x="4780" s="1"/>
        <i x="5662" s="1"/>
        <i x="6353" s="1"/>
        <i x="808" s="1"/>
        <i x="6653" s="1"/>
        <i x="5537" s="1"/>
        <i x="1452" s="1"/>
        <i x="545" s="1"/>
        <i x="2753" s="1"/>
        <i x="5527" s="1"/>
        <i x="1519" s="1"/>
        <i x="3965" s="1"/>
        <i x="1417" s="1"/>
        <i x="106" s="1"/>
        <i x="3397" s="1"/>
        <i x="105" s="1"/>
        <i x="3191" s="1"/>
        <i x="3282" s="1"/>
        <i x="3652" s="1"/>
        <i x="4242" s="1"/>
        <i x="3503" s="1"/>
        <i x="500" s="1"/>
        <i x="3525" s="1"/>
        <i x="4450" s="1"/>
        <i x="4229" s="1"/>
        <i x="5921" s="1"/>
        <i x="6511" s="1"/>
        <i x="4167" s="1"/>
        <i x="1625" s="1"/>
        <i x="660" s="1"/>
        <i x="1128" s="1"/>
        <i x="1634" s="1"/>
        <i x="1842" s="1"/>
        <i x="2259" s="1"/>
        <i x="6702" s="1"/>
        <i x="5119" s="1"/>
        <i x="4863" s="1"/>
        <i x="296" s="1"/>
        <i x="4897" s="1"/>
        <i x="408" s="1"/>
        <i x="7419" s="1"/>
        <i x="1257" s="1"/>
        <i x="2500" s="1"/>
        <i x="1824" s="1"/>
        <i x="4174" s="1"/>
        <i x="6498" s="1"/>
        <i x="5352" s="1"/>
        <i x="7272" s="1"/>
        <i x="328" s="1"/>
        <i x="3490" s="1"/>
        <i x="1018" s="1"/>
        <i x="444" s="1"/>
        <i x="6434" s="1"/>
        <i x="2091" s="1"/>
        <i x="277" s="1"/>
        <i x="6192" s="1"/>
        <i x="2602" s="1"/>
        <i x="5897" s="1"/>
        <i x="3962" s="1"/>
        <i x="1773" s="1"/>
        <i x="4664" s="1"/>
        <i x="6062" s="1"/>
        <i x="6382" s="1"/>
        <i x="3093" s="1"/>
        <i x="2217" s="1"/>
        <i x="2858" s="1"/>
        <i x="744" s="1"/>
        <i x="962" s="1"/>
        <i x="5986" s="1"/>
        <i x="3448" s="1"/>
        <i x="7137" s="1"/>
        <i x="6589" s="1"/>
        <i x="4581" s="1"/>
        <i x="6738" s="1"/>
        <i x="3635" s="1"/>
        <i x="6094" s="1"/>
        <i x="1445" s="1"/>
        <i x="1263" s="1"/>
        <i x="6722" s="1"/>
        <i x="1265" s="1"/>
        <i x="3283" s="1"/>
        <i x="1830" s="1"/>
        <i x="2794" s="1"/>
        <i x="2001" s="1"/>
        <i x="5781" s="1"/>
        <i x="1336" s="1"/>
        <i x="569" s="1"/>
        <i x="3510" s="1"/>
        <i x="1683" s="1"/>
        <i x="2280" s="1"/>
        <i x="801" s="1"/>
        <i x="906" s="1"/>
        <i x="527" s="1"/>
        <i x="4126" s="1"/>
        <i x="2521" s="1"/>
        <i x="3679" s="1"/>
        <i x="4435" s="1"/>
        <i x="5737" s="1"/>
        <i x="3958" s="1"/>
        <i x="7363" s="1"/>
        <i x="6553" s="1"/>
        <i x="2270" s="1"/>
        <i x="2477" s="1"/>
        <i x="4477" s="1"/>
        <i x="1164" s="1"/>
        <i x="172" s="1"/>
        <i x="2733" s="1"/>
        <i x="5916" s="1"/>
        <i x="6299" s="1"/>
        <i x="5604" s="1"/>
        <i x="2641" s="1"/>
        <i x="4602" s="1"/>
        <i x="6034" s="1"/>
        <i x="6691" s="1"/>
        <i x="7289" s="1"/>
        <i x="3832" s="1"/>
        <i x="3939" s="1"/>
        <i x="5525" s="1"/>
        <i x="4843" s="1"/>
        <i x="3090" s="1"/>
        <i x="6039" s="1"/>
        <i x="2907" s="1"/>
        <i x="5889" s="1"/>
        <i x="7328" s="1"/>
        <i x="7381" s="1"/>
        <i x="3671" s="1"/>
        <i x="5779" s="1"/>
        <i x="5090" s="1"/>
        <i x="1014" s="1"/>
        <i x="3176" s="1"/>
        <i x="2911" s="1"/>
        <i x="4901" s="1"/>
        <i x="3492" s="1"/>
        <i x="5568" s="1"/>
        <i x="3273" s="1"/>
        <i x="795" s="1"/>
        <i x="62" s="1"/>
        <i x="5275" s="1"/>
        <i x="6424" s="1"/>
        <i x="2095" s="1"/>
        <i x="5138" s="1"/>
        <i x="2725" s="1"/>
        <i x="3462" s="1"/>
        <i x="5599" s="1"/>
        <i x="6855" s="1"/>
        <i x="4737" s="1"/>
        <i x="4066" s="1"/>
        <i x="5222" s="1"/>
        <i x="4271" s="1"/>
        <i x="1207" s="1"/>
        <i x="2768" s="1"/>
        <i x="6072" s="1"/>
        <i x="627" s="1"/>
        <i x="3618" s="1"/>
        <i x="7375" s="1"/>
        <i x="596" s="1"/>
        <i x="1423" s="1"/>
        <i x="276" s="1"/>
        <i x="256" s="1"/>
        <i x="3112" s="1"/>
        <i x="2000" s="1"/>
        <i x="5865" s="1"/>
        <i x="1116" s="1"/>
        <i x="6966" s="1"/>
        <i x="3957" s="1"/>
        <i x="1098" s="1"/>
        <i x="6813" s="1"/>
        <i x="1093" s="1"/>
        <i x="4834" s="1"/>
        <i x="5776" s="1"/>
        <i x="2192" s="1"/>
        <i x="210" s="1"/>
        <i x="3467" s="1"/>
        <i x="7357" s="1"/>
        <i x="6389" s="1"/>
        <i x="926" s="1"/>
        <i x="4336" s="1"/>
        <i x="6215" s="1"/>
        <i x="2250" s="1"/>
        <i x="197" s="1"/>
        <i x="6712" s="1"/>
        <i x="1363" s="1"/>
        <i x="4524" s="1"/>
        <i x="341" s="1"/>
        <i x="895" s="1"/>
        <i x="2695" s="1"/>
        <i x="3267" s="1"/>
        <i x="3251" s="1"/>
        <i x="1621" s="1"/>
        <i x="6525" s="1"/>
        <i x="6942" s="1"/>
        <i x="1178" s="1"/>
        <i x="6194" s="1"/>
        <i x="5863" s="1"/>
        <i x="2818" s="1"/>
        <i x="674" s="1"/>
        <i x="4847" s="1"/>
        <i x="396" s="1"/>
        <i x="6669" s="1"/>
        <i x="3406" s="1"/>
        <i x="5358" s="1"/>
        <i x="4274" s="1"/>
        <i x="6217" s="1"/>
        <i x="1335" s="1"/>
        <i x="1598" s="1"/>
        <i x="10" s="1"/>
        <i x="1" s="1"/>
        <i x="2022" s="1"/>
        <i x="3418" s="1"/>
        <i x="1710" s="1"/>
        <i x="33" s="1"/>
        <i x="5571" s="1"/>
        <i x="7011" s="1"/>
        <i x="6355" s="1"/>
        <i x="6175" s="1"/>
        <i x="6986" s="1"/>
        <i x="3587" s="1"/>
        <i x="5484" s="1"/>
        <i x="286" s="1"/>
        <i x="3085" s="1"/>
        <i x="6881" s="1"/>
        <i x="619" s="1"/>
        <i x="555" s="1"/>
        <i x="5577" s="1"/>
        <i x="3992" s="1"/>
        <i x="5936" s="1"/>
        <i x="4378" s="1"/>
        <i x="4953" s="1"/>
        <i x="5446" s="1"/>
        <i x="3094" s="1"/>
        <i x="6756" s="1"/>
        <i x="1023" s="1"/>
        <i x="5254" s="1"/>
        <i x="6561" s="1"/>
        <i x="931" s="1"/>
        <i x="1807" s="1"/>
        <i x="2654" s="1"/>
        <i x="6087" s="1"/>
        <i x="5021" s="1"/>
        <i x="7277" s="1"/>
        <i x="648" s="1"/>
        <i x="4769" s="1"/>
        <i x="4931" s="1"/>
        <i x="774" s="1"/>
        <i x="2627" s="1"/>
        <i x="6053" s="1"/>
        <i x="3746" s="1"/>
        <i x="6655" s="1"/>
        <i x="591" s="1"/>
        <i x="5308" s="1"/>
        <i x="4603" s="1"/>
        <i x="6782" s="1"/>
        <i x="2720" s="1"/>
        <i x="5124" s="1"/>
        <i x="4357" s="1"/>
        <i x="2594" s="1"/>
        <i x="4971" s="1"/>
        <i x="608" s="1"/>
        <i x="1457" s="1"/>
        <i x="5307" s="1"/>
        <i x="1919" s="1"/>
        <i x="4419" s="1"/>
        <i x="6964" s="1"/>
        <i x="5810" s="1"/>
        <i x="2833" s="1"/>
        <i x="6179" s="1"/>
        <i x="7427" s="1"/>
        <i x="5967" s="1"/>
        <i x="95" s="1"/>
        <i x="6285" s="1"/>
        <i x="672" s="1"/>
        <i x="3164" s="1"/>
        <i x="4209" s="1"/>
        <i x="7230" s="1"/>
        <i x="4672" s="1"/>
        <i x="3359" s="1"/>
        <i x="3631" s="1"/>
        <i x="2400" s="1"/>
        <i x="3955" s="1"/>
        <i x="305" s="1"/>
        <i x="2881" s="1"/>
        <i x="5806" s="1"/>
        <i x="2531" s="1"/>
        <i x="1134" s="1"/>
        <i x="1418" s="1"/>
        <i x="6794" s="1"/>
        <i x="4427" s="1"/>
        <i x="5148" s="1"/>
        <i x="4560" s="1"/>
        <i x="5541" s="1"/>
        <i x="4408" s="1"/>
        <i x="4743" s="1"/>
        <i x="3438" s="1"/>
        <i x="6957" s="1"/>
        <i x="2772" s="1"/>
        <i x="988" s="1"/>
        <i x="2433" s="1"/>
        <i x="7238" s="1"/>
        <i x="6027" s="1"/>
        <i x="6042" s="1"/>
        <i x="5487" s="1"/>
        <i x="848" s="1"/>
        <i x="3555" s="1"/>
        <i x="639" s="1"/>
        <i x="5094" s="1"/>
        <i x="1801" s="1"/>
        <i x="1900" s="1"/>
        <i x="7103" s="1"/>
        <i x="4325" s="1"/>
        <i x="5673" s="1"/>
        <i x="584" s="1"/>
        <i x="6024" s="1"/>
        <i x="54" s="1"/>
        <i x="5104" s="1"/>
        <i x="6277" s="1"/>
        <i x="6118" s="1"/>
        <i x="6696" s="1"/>
        <i x="5651" s="1"/>
        <i x="4623" s="1"/>
        <i x="3698" s="1"/>
        <i x="1530" s="1"/>
        <i x="4309" s="1"/>
        <i x="4236" s="1"/>
        <i x="3478" s="1"/>
        <i x="504" s="1"/>
        <i x="1321" s="1"/>
        <i x="6178" s="1"/>
        <i x="4032" s="1"/>
        <i x="5084" s="1"/>
        <i x="4101" s="1"/>
        <i x="4861" s="1"/>
        <i x="2480" s="1"/>
        <i x="2876" s="1"/>
        <i x="5617" s="1"/>
        <i x="3653" s="1"/>
        <i x="4072" s="1"/>
        <i x="6106" s="1"/>
        <i x="2784" s="1"/>
        <i x="2444" s="1"/>
        <i x="2897" s="1"/>
        <i x="2937" s="1"/>
        <i x="2308" s="1"/>
        <i x="2048" s="1"/>
        <i x="2766" s="1"/>
        <i x="5153" s="1"/>
        <i x="1175" s="1"/>
        <i x="7293" s="1"/>
        <i x="3896" s="1"/>
        <i x="2073" s="1"/>
        <i x="4751" s="1"/>
        <i x="5499" s="1"/>
        <i x="6554" s="1"/>
        <i x="5051" s="1"/>
        <i x="218" s="1"/>
        <i x="2322" s="1"/>
        <i x="5139" s="1"/>
        <i x="5912" s="1"/>
        <i x="6924" s="1"/>
        <i x="5813" s="1"/>
        <i x="7148" s="1"/>
        <i x="4369" s="1"/>
        <i x="2689" s="1"/>
        <i x="5162" s="1"/>
        <i x="2968" s="1"/>
        <i x="1148" s="1"/>
        <i x="7352" s="1"/>
        <i x="1259" s="1"/>
        <i x="360" s="1"/>
        <i x="7215" s="1"/>
        <i x="6971" s="1"/>
        <i x="5625" s="1"/>
        <i x="990" s="1"/>
        <i x="5881" s="1"/>
        <i x="3923" s="1"/>
        <i x="3475" s="1"/>
        <i x="894" s="1"/>
        <i x="4764" s="1"/>
        <i x="5758" s="1"/>
        <i x="4642" s="1"/>
        <i x="146" s="1"/>
        <i x="5968" s="1"/>
        <i x="4762" s="1"/>
        <i x="3027" s="1"/>
        <i x="3933" s="1"/>
        <i x="5868" s="1"/>
        <i x="3028" s="1"/>
        <i x="4687" s="1"/>
        <i x="6645" s="1"/>
        <i x="5949" s="1"/>
        <i x="5811" s="1"/>
        <i x="5510" s="1"/>
        <i x="6965" s="1"/>
        <i x="3710" s="1"/>
        <i x="2054" s="1"/>
        <i x="6504" s="1"/>
        <i x="5909" s="1"/>
        <i x="7355" s="1"/>
        <i x="5083" s="1"/>
        <i x="4303" s="1"/>
        <i x="1861" s="1"/>
        <i x="822" s="1"/>
        <i x="2796" s="1"/>
        <i x="4525" s="1"/>
        <i x="1867" s="1"/>
        <i x="6264" s="1"/>
        <i x="1964" s="1"/>
        <i x="1468" s="1"/>
        <i x="4281" s="1"/>
        <i x="426" s="1"/>
        <i x="6593" s="1"/>
        <i x="6411" s="1"/>
        <i x="5245" s="1"/>
        <i x="6568" s="1"/>
        <i x="6473" s="1"/>
        <i x="4599" s="1"/>
        <i x="5830" s="1"/>
        <i x="6258" s="1"/>
        <i x="3060" s="1"/>
        <i x="5312" s="1"/>
        <i x="6801" s="1"/>
        <i x="2011" s="1"/>
        <i x="7417" s="1"/>
        <i x="670" s="1"/>
        <i x="6902" s="1"/>
        <i x="4107" s="1"/>
        <i x="3614" s="1"/>
        <i x="3515" s="1"/>
        <i x="6641" s="1"/>
        <i x="7045" s="1"/>
        <i x="2816" s="1"/>
        <i x="2718" s="1"/>
        <i x="258" s="1"/>
        <i x="6331" s="1"/>
        <i x="7092" s="1"/>
        <i x="322" s="1"/>
        <i x="2914" s="1"/>
        <i x="182" s="1"/>
        <i x="540" s="1"/>
        <i x="6847" s="1"/>
        <i x="4588" s="1"/>
        <i x="1662" s="1"/>
        <i x="5554" s="1"/>
        <i x="5931" s="1"/>
        <i x="6326" s="1"/>
        <i x="3912" s="1"/>
        <i x="1619" s="1"/>
        <i x="5299" s="1"/>
        <i x="4942" s="1"/>
        <i x="5703" s="1"/>
        <i x="5225" s="1"/>
        <i x="1493" s="1"/>
        <i x="3255" s="1"/>
        <i x="707" s="1"/>
        <i x="4919" s="1"/>
        <i x="6172" s="1"/>
        <i x="3622" s="1"/>
        <i x="4614" s="1"/>
        <i x="5258" s="1"/>
        <i x="2896" s="1"/>
        <i x="7344" s="1"/>
        <i x="7340" s="1"/>
        <i x="3800" s="1"/>
        <i x="4782" s="1"/>
        <i x="6867" s="1"/>
        <i x="6317" s="1"/>
        <i x="2561" s="1"/>
        <i x="7110" s="1"/>
        <i x="1794" s="1"/>
        <i x="57" s="1"/>
        <i x="3010" s="1"/>
        <i x="6238" s="1"/>
        <i x="5579" s="1"/>
        <i x="7394" s="1"/>
        <i x="4275" s="1"/>
        <i x="127" s="1"/>
        <i x="46" s="1"/>
        <i x="4531" s="1"/>
        <i x="5366" s="1"/>
        <i x="308" s="1"/>
        <i x="6765" s="1"/>
        <i x="2222" s="1"/>
        <i x="1680" s="1"/>
        <i x="7099" s="1"/>
        <i x="6093" s="1"/>
        <i x="2819" s="1"/>
        <i x="1857" s="1"/>
        <i x="1924" s="1"/>
        <i x="5992" s="1"/>
        <i x="509" s="1"/>
        <i x="2418" s="1"/>
        <i x="3656" s="1"/>
        <i x="6987" s="1"/>
        <i x="2778" s="1"/>
        <i x="846" s="1"/>
        <i x="1463" s="1"/>
        <i x="29" s="1"/>
        <i x="4939" s="1"/>
        <i x="1782" s="1"/>
        <i x="5189" s="1"/>
        <i x="6915" s="1"/>
        <i x="6772" s="1"/>
        <i x="4406" s="1"/>
        <i x="6788" s="1"/>
        <i x="4892" s="1"/>
        <i x="4081" s="1"/>
        <i x="99" s="1"/>
        <i x="5424" s="1"/>
        <i x="1117" s="1"/>
        <i x="1799" s="1"/>
        <i x="96" s="1"/>
        <i x="116" s="1"/>
        <i x="1682" s="1"/>
        <i x="2864" s="1"/>
        <i x="886" s="1"/>
        <i x="695" s="1"/>
        <i x="2220" s="1"/>
        <i x="3011" s="1"/>
        <i x="2974" s="1"/>
        <i x="170" s="1"/>
        <i x="6569" s="1"/>
        <i x="6388" s="1"/>
        <i x="3041" s="1"/>
        <i x="4980" s="1"/>
        <i x="7337" s="1"/>
        <i x="1183" s="1"/>
        <i x="1823" s="1"/>
        <i x="1113" s="1"/>
        <i x="3361" s="1"/>
        <i x="3419" s="1"/>
        <i x="2463" s="1"/>
        <i x="2852" s="1"/>
        <i x="5612" s="1"/>
        <i x="6096" s="1"/>
        <i x="3669" s="1"/>
        <i x="3358" s="1"/>
        <i x="1407" s="1"/>
        <i x="820" s="1"/>
        <i x="7151" s="1"/>
        <i x="4470" s="1"/>
        <i x="6717" s="1"/>
        <i x="5430" s="1"/>
        <i x="5409" s="1"/>
        <i x="5386" s="1"/>
        <i x="5508" s="1"/>
        <i x="6368" s="1"/>
        <i x="6974" s="1"/>
        <i x="3886" s="1"/>
        <i x="1203" s="1"/>
        <i x="2890" s="1"/>
        <i x="1641" s="1"/>
        <i x="22" s="1"/>
        <i x="1534" s="1"/>
        <i x="3738" s="1"/>
        <i x="842" s="1"/>
        <i x="4955" s="1"/>
        <i x="413" s="1"/>
        <i x="7361" s="1"/>
        <i x="67" s="1"/>
        <i x="6501" s="1"/>
        <i x="810" s="1"/>
        <i x="4105" s="1"/>
        <i x="6450" s="1"/>
        <i x="1359" s="1"/>
        <i x="4809" s="1"/>
        <i x="2248" s="1"/>
        <i x="5241" s="1"/>
        <i x="5476" s="1"/>
        <i x="643" s="1"/>
        <i x="6332" s="1"/>
        <i x="6251" s="1"/>
        <i x="6177" s="1"/>
        <i x="6212" s="1"/>
        <i x="5060" s="1"/>
        <i x="6115" s="1"/>
        <i x="861" s="1"/>
        <i x="112" s="1"/>
        <i x="1255" s="1"/>
        <i x="4708" s="1"/>
        <i x="6694" s="1"/>
        <i x="2936" s="1"/>
        <i x="4700" s="1"/>
        <i x="6884" s="1"/>
        <i x="4363" s="1"/>
        <i x="5745" s="1"/>
        <i x="6230" s="1"/>
        <i x="3405" s="1"/>
        <i x="5802" s="1"/>
        <i x="3964" s="1"/>
        <i x="1719" s="1"/>
        <i x="7071" s="1"/>
        <i x="7412" s="1"/>
        <i x="4389" s="1"/>
        <i x="4823" s="1"/>
        <i x="5849" s="1"/>
        <i x="1702" s="1"/>
        <i x="6452" s="1"/>
        <i x="5998" s="1"/>
        <i x="7208" s="1"/>
        <i x="2162" s="1"/>
        <i x="6595" s="1"/>
        <i x="1806" s="1"/>
        <i x="184" s="1"/>
        <i x="2044" s="1"/>
        <i x="6775" s="1"/>
        <i x="1752" s="1"/>
        <i x="5346" s="1"/>
        <i x="5728" s="1"/>
        <i x="6114" s="1"/>
        <i x="5181" s="1"/>
        <i x="7158" s="1"/>
        <i x="1844" s="1"/>
        <i x="7152" s="1"/>
        <i x="6522" s="1"/>
        <i x="4193" s="1"/>
        <i x="3414" s="1"/>
        <i x="5402" s="1"/>
        <i x="1789" s="1"/>
        <i x="4552" s="1"/>
        <i x="4990" s="1"/>
        <i x="6131" s="1"/>
        <i x="772" s="1"/>
        <i x="5748" s="1"/>
        <i x="7015" s="1"/>
        <i x="1126" s="1"/>
        <i x="4825" s="1"/>
        <i x="5047" s="1"/>
        <i x="620" s="1"/>
        <i x="943" s="1"/>
        <i x="4604" s="1"/>
        <i x="1943" s="1"/>
        <i x="6910" s="1"/>
        <i x="5913" s="1"/>
        <i x="6292" s="1"/>
        <i x="6099" s="1"/>
        <i x="811" s="1"/>
        <i x="7378" s="1"/>
        <i x="4768" s="1"/>
        <i x="6846" s="1"/>
        <i x="59" s="1"/>
        <i x="6448" s="1"/>
        <i x="1579" s="1"/>
        <i x="3214" s="1"/>
        <i x="2774" s="1"/>
        <i x="4811" s="1"/>
        <i x="4047" s="1"/>
        <i x="1800" s="1"/>
        <i x="576" s="1"/>
        <i x="5324" s="1"/>
        <i x="4017" s="1"/>
        <i x="6962" s="1"/>
        <i x="5218" s="1"/>
        <i x="3740" s="1"/>
        <i x="5524" s="1"/>
        <i x="2342" s="1"/>
        <i x="3167" s="1"/>
        <i x="1215" s="1"/>
        <i x="266" s="1"/>
        <i x="7217" s="1"/>
        <i x="7101" s="1"/>
        <i x="5655" s="1"/>
        <i x="142" s="1"/>
        <i x="2567" s="1"/>
        <i x="5518" s="1"/>
        <i x="5908" s="1"/>
        <i x="4286" s="1"/>
        <i x="7231" s="1"/>
        <i x="2810" s="1"/>
        <i x="6356" s="1"/>
        <i x="420" s="1"/>
        <i x="5918" s="1"/>
        <i x="6100" s="1"/>
        <i x="6295" s="1"/>
        <i x="6490" s="1"/>
        <i x="6031" s="1"/>
        <i x="1636" s="1"/>
        <i x="2739" s="1"/>
        <i x="5892" s="1"/>
        <i x="5108" s="1"/>
        <i x="6718" s="1"/>
        <i x="3444" s="1"/>
        <i x="5235" s="1"/>
        <i x="7301" s="1"/>
        <i x="539" s="1"/>
        <i x="3122" s="1"/>
        <i x="6057" s="1"/>
        <i x="5804" s="1"/>
        <i x="4812" s="1"/>
        <i x="5412" s="1"/>
        <i x="6323" s="1"/>
        <i x="6245" s="1"/>
        <i x="4102" s="1"/>
        <i x="5946" s="1"/>
        <i x="3739" s="1"/>
        <i x="5794" s="1"/>
        <i x="6208" s="1"/>
        <i x="5158" s="1"/>
        <i x="128" s="1"/>
        <i x="4367" s="1"/>
        <i x="2769" s="1"/>
        <i x="2661" s="1"/>
        <i x="2010" s="1"/>
        <i x="6281" s="1"/>
        <i x="6799" s="1"/>
        <i x="5432" s="1"/>
        <i x="5331" s="1"/>
        <i x="2527" s="1"/>
        <i x="4280" s="1"/>
        <i x="2015" s="1"/>
        <i x="6824" s="1"/>
        <i x="3449" s="1"/>
        <i x="6515" s="1"/>
        <i x="5416" s="1"/>
        <i x="6166" s="1"/>
        <i x="4583" s="1"/>
        <i x="6422" s="1"/>
        <i x="5736" s="1"/>
        <i x="7326" s="1"/>
        <i x="5045" s="1"/>
        <i x="5448" s="1"/>
        <i x="5066" s="1"/>
        <i x="7425" s="1"/>
        <i x="6659" s="1"/>
        <i x="7393" s="1"/>
        <i x="3480" s="1"/>
        <i x="5784" s="1"/>
        <i x="49" s="1"/>
        <i x="2846" s="1"/>
        <i x="3776" s="1"/>
        <i x="4198" s="1"/>
        <i x="3026" s="1"/>
        <i x="4686" s="1"/>
        <i x="5110" s="1"/>
        <i x="1545" s="1"/>
        <i x="23" s="1"/>
        <i x="640" s="1"/>
        <i x="5493" s="1"/>
        <i x="739" s="1"/>
        <i x="2269" s="1"/>
        <i x="6361" s="1"/>
        <i x="2454" s="1"/>
        <i x="4192" s="1"/>
        <i x="2879" s="1"/>
        <i x="473" s="1"/>
        <i x="837" s="1"/>
        <i x="1462" s="1"/>
        <i x="434" s="1"/>
        <i x="6476" s="1"/>
        <i x="3627" s="1"/>
        <i x="7332" s="1"/>
        <i x="5637" s="1"/>
        <i x="5687" s="1"/>
        <i x="493" s="1"/>
        <i x="7003" s="1"/>
        <i x="1170" s="1"/>
        <i x="3509" s="1"/>
        <i x="87" s="1"/>
        <i x="309" s="1"/>
        <i x="5003" s="1"/>
        <i x="6268" s="1"/>
        <i x="5540" s="1"/>
        <i x="1388" s="1"/>
        <i x="7350" s="1"/>
        <i x="5017" s="1"/>
        <i x="1778" s="1"/>
        <i x="3719" s="1"/>
        <i x="6571" s="1"/>
        <i x="4430" s="1"/>
        <i x="1400" s="1"/>
        <i x="4799" s="1"/>
        <i x="1239" s="1"/>
        <i x="3377" s="1"/>
        <i x="5547" s="1"/>
        <i x="290" s="1"/>
        <i x="7374" s="1"/>
        <i x="1846" s="1"/>
        <i x="3880" s="1"/>
        <i x="3348" s="1"/>
        <i x="666" s="1"/>
        <i x="1056" s="1"/>
        <i x="5602" s="1"/>
        <i x="56" s="1"/>
        <i x="5427" s="1"/>
        <i x="4848" s="1"/>
        <i x="4894" s="1"/>
        <i x="5070" s="1"/>
        <i x="5063" s="1"/>
        <i x="7055" s="1"/>
        <i x="1790" s="1"/>
        <i x="2045" s="1"/>
        <i x="4173" s="1"/>
        <i x="2545" s="1"/>
        <i x="5592" s="1"/>
        <i x="6190" s="1"/>
        <i x="498" s="1"/>
        <i x="2791" s="1"/>
        <i x="1330" s="1"/>
        <i x="3188" s="1"/>
        <i x="284" s="1"/>
        <i x="6523" s="1"/>
        <i x="2066" s="1"/>
        <i x="6575" s="1"/>
        <i x="4195" s="1"/>
        <i x="7396" s="1"/>
        <i x="3279" s="1"/>
        <i x="3674" s="1"/>
        <i x="778" s="1"/>
        <i x="2516" s="1"/>
        <i x="6372" s="1"/>
        <i x="6690" s="1"/>
        <i x="156" s="1"/>
        <i x="4590" s="1"/>
        <i x="6890" s="1"/>
        <i x="6305" s="1"/>
        <i x="7282" s="1"/>
        <i x="6923" s="1"/>
        <i x="6988" s="1"/>
        <i x="1560" s="1"/>
        <i x="4509" s="1"/>
        <i x="4466" s="1"/>
        <i x="5109" s="1"/>
        <i x="4267" s="1"/>
        <i x="6784" s="1"/>
        <i x="7346" s="1"/>
        <i x="3550" s="1"/>
        <i x="5795" s="1"/>
        <i x="2413" s="1"/>
        <i x="561" s="1"/>
        <i x="7039" s="1"/>
        <i x="1435" s="1"/>
        <i x="6541" s="1"/>
        <i x="2442" s="1"/>
        <i x="3691" s="1"/>
        <i x="4820" s="1"/>
        <i x="1051" s="1"/>
        <i x="2200" s="1"/>
        <i x="4250" s="1"/>
        <i x="6604" s="1"/>
        <i x="3189" s="1"/>
        <i x="6423" s="1"/>
        <i x="6126" s="1"/>
        <i x="573" s="1"/>
        <i x="456" s="1"/>
        <i x="2216" s="1"/>
        <i x="2839" s="1"/>
        <i x="48" s="1"/>
        <i x="1753" s="1"/>
        <i x="6555" s="1"/>
        <i x="4578" s="1"/>
        <i x="882" s="1"/>
        <i x="5114" s="1"/>
        <i x="5929" s="1"/>
        <i x="3783" s="1"/>
        <i x="4168" s="1"/>
        <i x="3974" s="1"/>
        <i x="399" s="1"/>
        <i x="6074" s="1"/>
        <i x="5640" s="1"/>
        <i x="3582" s="1"/>
        <i x="1067" s="1"/>
        <i x="4717" s="1"/>
        <i x="6802" s="1"/>
        <i x="3003" s="1"/>
        <i x="5253" s="1"/>
        <i x="3524" s="1"/>
        <i x="6241" s="1"/>
        <i x="6853" s="1"/>
        <i x="5393" s="1"/>
        <i x="2150" s="1"/>
        <i x="2018" s="1"/>
        <i x="5969" s="1"/>
        <i x="6233" s="1"/>
        <i x="6663" s="1"/>
        <i x="4517" s="1"/>
        <i x="2507" s="1"/>
        <i x="4094" s="1"/>
        <i x="6091" s="1"/>
        <i x="6719" s="1"/>
        <i x="3864" s="1"/>
        <i x="2139" s="1"/>
        <i x="4702" s="1"/>
        <i x="5627" s="1"/>
        <i x="235" s="1"/>
        <i x="6534" s="1"/>
        <i x="3216" s="1"/>
        <i x="1957" s="1"/>
        <i x="3750" s="1"/>
        <i x="7219" s="1"/>
        <i x="6612" s="1"/>
        <i x="3104" s="1"/>
        <i x="400" s="1"/>
        <i x="438" s="1"/>
        <i x="743" s="1"/>
        <i x="6023" s="1"/>
        <i x="404" s="1"/>
        <i x="2278" s="1"/>
        <i x="4422" s="1"/>
        <i x="2773" s="1"/>
        <i x="965" s="1"/>
        <i x="4877" s="1"/>
        <i x="1909" s="1"/>
        <i x="6491" s="1"/>
        <i x="2416" s="1"/>
        <i x="3208" s="1"/>
        <i x="6013" s="1"/>
        <i x="4059" s="1"/>
        <i x="4697" s="1"/>
        <i x="3147" s="1"/>
        <i x="3396" s="1"/>
        <i x="4170" s="1"/>
        <i x="4175" s="1"/>
        <i x="6313" s="1"/>
        <i x="768" s="1"/>
        <i x="388" s="1"/>
        <i x="5805" s="1"/>
        <i x="4273" s="1"/>
        <i x="6627" s="1"/>
        <i x="7068" s="1"/>
        <i x="5406" s="1"/>
        <i x="977" s="1"/>
        <i x="4485" s="1"/>
        <i x="5507" s="1"/>
        <i x="3447" s="1"/>
        <i x="5036" s="1"/>
        <i x="2332" s="1"/>
        <i x="3810" s="1"/>
        <i x="5315" s="1"/>
        <i x="3350" s="1"/>
        <i x="2051" s="1"/>
        <i x="1547" s="1"/>
        <i x="1306" s="1"/>
        <i x="3770" s="1"/>
        <i x="3575" s="1"/>
        <i x="2851" s="1"/>
        <i x="7226" s="1"/>
        <i x="4269" s="1"/>
        <i x="896" s="1"/>
        <i x="278" s="1"/>
        <i x="5032" s="1"/>
        <i x="3505" s="1"/>
        <i x="847" s="1"/>
        <i x="3779" s="1"/>
        <i x="1154" s="1"/>
        <i x="6336" s="1"/>
        <i x="872" s="1"/>
        <i x="6165" s="1"/>
        <i x="901" s="1"/>
        <i x="4332" s="1"/>
        <i x="4045" s="1"/>
        <i x="4446" s="1"/>
        <i x="6935" s="1"/>
        <i x="7093" s="1"/>
        <i x="3398" s="1"/>
        <i x="3788" s="1"/>
        <i x="5150" s="1"/>
        <i x="2065" s="1"/>
        <i x="5762" s="1"/>
        <i x="505" s="1"/>
        <i x="3870" s="1"/>
        <i x="7368" s="1"/>
        <i x="971" s="1"/>
        <i x="1839" s="1"/>
        <i x="1241" s="1"/>
        <i x="932" s="1"/>
        <i x="5039" s="1"/>
        <i x="1772" s="1"/>
        <i x="483" s="1"/>
        <i x="3253" s="1"/>
        <i x="6839" s="1"/>
        <i x="2640" s="1"/>
        <i x="518" s="1"/>
        <i x="1701" s="1"/>
        <i x="1370" s="1"/>
        <i x="4077" s="1"/>
        <i x="821" s="1"/>
        <i x="4651" s="1"/>
        <i x="3314" s="1"/>
        <i x="3696" s="1"/>
        <i x="2503" s="1"/>
        <i x="5605" s="1"/>
        <i x="6762" s="1"/>
        <i x="6562" s="1"/>
        <i x="3182" s="1"/>
        <i x="149" s="1"/>
        <i x="2371" s="1"/>
        <i x="7229" s="1"/>
        <i x="2240" s="1"/>
        <i x="5137" s="1"/>
        <i x="3451" s="1"/>
        <i x="4405" s="1"/>
        <i x="4733" s="1"/>
        <i x="6386" s="1"/>
        <i x="52" s="1"/>
        <i x="5011" s="1"/>
        <i x="7078" s="1"/>
        <i x="2369" s="1"/>
        <i x="7094" s="1"/>
        <i x="2813" s="1"/>
        <i x="1942" s="1"/>
        <i x="3250" s="1"/>
        <i x="43" s="1"/>
        <i x="3289" s="1"/>
        <i x="5987" s="1"/>
        <i x="825" s="1"/>
        <i x="7171" s="1"/>
        <i x="4796" s="1"/>
        <i x="3839" s="1"/>
        <i x="6467" s="1"/>
        <i x="6662" s="1"/>
        <i x="7030" s="1"/>
        <i x="3135" s="1"/>
        <i x="4307" s="1"/>
        <i x="5010" s="1"/>
        <i x="414" s="1"/>
        <i x="5211" s="1"/>
        <i x="5569" s="1"/>
        <i x="3940" s="1"/>
        <i x="7384" s="1"/>
        <i x="3476" s="1"/>
        <i x="6330" s="1"/>
        <i x="3799" s="1"/>
        <i x="1193" s="1"/>
        <i x="3473" s="1"/>
        <i x="353" s="1"/>
        <i x="6650" s="1"/>
        <i x="4576" s="1"/>
        <i x="1515" s="1"/>
        <i x="2509" s="1"/>
        <i x="4870" s="1"/>
        <i x="2942" s="1"/>
        <i x="2449" s="1"/>
        <i x="6060" s="1"/>
        <i x="3234" s="1"/>
        <i x="4368" s="1"/>
        <i x="6228" s="1"/>
        <i x="3607" s="1"/>
        <i x="3040" s="1"/>
        <i x="7291" s="1"/>
        <i x="6506" s="1"/>
        <i x="2756" s="1"/>
        <i x="2227" s="1"/>
        <i x="1870" s="1"/>
        <i x="2892" s="1"/>
        <i x="5706" s="1"/>
        <i x="4688" s="1"/>
        <i x="4508" s="1"/>
        <i x="3597" s="1"/>
        <i x="1906" s="1"/>
        <i x="6005" s="1"/>
        <i x="243" s="1"/>
        <i x="3144" s="1"/>
        <i x="2899" s="1"/>
        <i x="1553" s="1"/>
        <i x="558" s="1"/>
        <i x="4010" s="1"/>
        <i x="2263" s="1"/>
        <i x="3568" s="1"/>
        <i x="3932" s="1"/>
        <i x="1114" s="1"/>
        <i x="2967" s="1"/>
        <i x="4778" s="1"/>
        <i x="5403" s="1"/>
        <i x="461" s="1"/>
        <i x="5961" s="1"/>
        <i x="1889" s="1"/>
        <i x="5996" s="1"/>
        <i x="2152" s="1"/>
        <i x="2080" s="1"/>
        <i x="3274" s="1"/>
        <i x="3876" s="1"/>
        <i x="4376" s="1"/>
        <i x="565" s="1"/>
        <i x="2954" s="1"/>
        <i x="5973" s="1"/>
        <i x="7146" s="1"/>
        <i x="6908" s="1"/>
        <i x="2475" s="1"/>
        <i x="157" s="1"/>
        <i x="2170" s="1"/>
        <i x="2847" s="1"/>
        <i x="7096" s="1"/>
        <i x="1276" s="1"/>
        <i x="4803" s="1"/>
        <i x="5882" s="1"/>
        <i x="4461" s="1"/>
        <i x="3210" s="1"/>
        <i x="1843" s="1"/>
        <i x="5361" s="1"/>
        <i x="1966" s="1"/>
        <i x="1070" s="1"/>
        <i x="3808" s="1"/>
        <i x="4400" s="1"/>
        <i x="1096" s="1"/>
        <i x="36" s="1"/>
        <i x="7343" s="1"/>
        <i x="4666" s="1"/>
        <i x="2283" s="1"/>
        <i x="2701" s="1"/>
        <i x="5357" s="1"/>
        <i x="4716" s="1"/>
        <i x="800" s="1"/>
        <i x="2166" s="1"/>
        <i x="4449" s="1"/>
        <i x="2528" s="1"/>
        <i x="6167" s="1"/>
        <i x="6346" s="1"/>
        <i x="6733" s="1"/>
        <i x="730" s="1"/>
        <i x="180" s="1"/>
        <i x="4763" s="1"/>
        <i x="7181" s="1"/>
        <i x="7432" s="1"/>
        <i x="4793" s="1"/>
        <i x="2844" s="1"/>
        <i x="2694" s="1"/>
        <i x="4742" s="1"/>
        <i x="4085" s="1"/>
        <i x="788" s="1"/>
        <i x="6413" s="1"/>
        <i x="1617" s="1"/>
        <i x="3496" s="1"/>
        <i x="6431" s="1"/>
        <i x="5862" s="1"/>
        <i x="1608" s="1"/>
        <i x="3054" s="1"/>
        <i x="1978" s="1"/>
        <i x="6011" s="1"/>
        <i x="568" s="1"/>
        <i x="5197" s="1"/>
        <i x="3186" s="1"/>
        <i x="2340" s="1"/>
        <i x="5030" s="1"/>
        <i x="4220" s="1"/>
        <i x="3317" s="1"/>
        <i x="2517" s="1"/>
        <i x="3067" s="1"/>
        <i x="6068" s="1"/>
        <i x="2282" s="1"/>
        <i x="3288" s="1"/>
        <i x="3663" s="1"/>
        <i x="1667" s="1"/>
        <i x="7032" s="1"/>
        <i x="4318" s="1"/>
        <i x="301" s="1"/>
        <i x="1618" s="1"/>
        <i x="714" s="1"/>
        <i x="6494" s="1"/>
        <i x="7020" s="1"/>
        <i x="357" s="1"/>
        <i x="3990" s="1"/>
        <i x="4582" s="1"/>
        <i x="4663" s="1"/>
        <i x="5789" s="1"/>
        <i x="544" s="1"/>
        <i x="616" s="1"/>
        <i x="2440" s="1"/>
        <i x="5453" s="1"/>
        <i x="3643" s="1"/>
        <i x="2541" s="1"/>
        <i x="2809" s="1"/>
        <i x="5301" s="1"/>
        <i x="1853" s="1"/>
        <i x="1681" s="1"/>
        <i x="4329" s="1"/>
        <i x="5827" s="1"/>
        <i x="6454" s="1"/>
        <i x="3840" s="1"/>
        <i x="3222" s="1"/>
        <i x="5278" s="1"/>
        <i x="4118" s="1"/>
        <i x="5840" s="1"/>
        <i x="5685" s="1"/>
        <i x="4231" s="1"/>
        <i x="1061" s="1"/>
        <i x="1679" s="1"/>
        <i x="1024" s="1"/>
        <i x="3039" s="1"/>
        <i x="6826" s="1"/>
        <i x="4152" s="1"/>
        <i x="6462" s="1"/>
        <i x="2268" s="1"/>
        <i x="2426" s="1"/>
        <i x="4001" s="1"/>
        <i x="4802" s="1"/>
        <i x="5100" s="1"/>
        <i x="2721" s="1"/>
        <i x="2376" s="1"/>
        <i x="3819" s="1"/>
        <i x="3999" s="1"/>
        <i x="2568" s="1"/>
        <i x="4457" s="1"/>
        <i x="6652" s="1"/>
        <i x="6544" s="1"/>
        <i x="2271" s="1"/>
        <i x="5444" s="1"/>
        <i x="5255" s="1"/>
        <i x="6675" s="1"/>
        <i x="7263" s="1"/>
        <i x="6137" s="1"/>
        <i x="5505" s="1"/>
        <i x="1037" s="1"/>
        <i x="253" s="1"/>
        <i x="2542" s="1"/>
        <i x="5575" s="1"/>
        <i x="265" s="1"/>
        <i x="5055" s="1"/>
        <i x="316" s="1"/>
        <i x="4818" s="1"/>
        <i x="1287" s="1"/>
        <i x="6040" s="1"/>
        <i x="1290" s="1"/>
        <i x="6928" s="1"/>
        <i x="2450" s="1"/>
        <i x="6732" s="1"/>
        <i x="4346" s="1"/>
        <i x="6905" s="1"/>
        <i x="2466" s="1"/>
        <i x="1776" s="1"/>
        <i x="13" s="1"/>
        <i x="3883" s="1"/>
        <i x="1692" s="1"/>
        <i x="1140" s="1"/>
        <i x="3227" s="1"/>
        <i x="6453" s="1"/>
        <i x="5710" s="1"/>
        <i x="1828" s="1"/>
        <i x="4951" s="1"/>
        <i x="4356" s="1"/>
        <i x="4661" s="1"/>
        <i x="5240" s="1"/>
        <i x="7183" s="1"/>
        <i x="5833" s="1"/>
        <i x="3099" s="1"/>
        <i x="3394" s="1"/>
        <i x="4612" s="1"/>
        <i x="5836" s="1"/>
        <i x="3662" s="1"/>
        <i x="792" s="1"/>
        <i x="5729" s="1"/>
        <i x="6117" s="1"/>
        <i x="6951" s="1"/>
        <i x="5896" s="1"/>
        <i x="5560" s="1"/>
        <i x="285" s="1"/>
        <i x="5439" s="1"/>
        <i x="3919" s="1"/>
        <i x="5562" s="1"/>
        <i x="7385" s="1"/>
        <i x="6980" s="1"/>
        <i x="4071" s="1"/>
        <i x="3117" s="1"/>
        <i x="2428" s="1"/>
        <i x="3778" s="1"/>
        <i x="6244" s="1"/>
        <i x="5178" s="1"/>
        <i x="5256" s="1"/>
        <i x="6502" s="1"/>
        <i x="4399" s="1"/>
        <i x="5607" s="1"/>
        <i x="7125" s="1"/>
        <i x="6991" s="1"/>
        <i x="1171" s="1"/>
        <i x="4707" s="1"/>
        <i x="6654" s="1"/>
        <i x="425" s="1"/>
        <i x="2792" s="1"/>
        <i x="4315" s="1"/>
        <i x="1168" s="1"/>
        <i x="4415" s="1"/>
        <i x="416" s="1"/>
        <i x="3450" s="1"/>
        <i x="3533" s="1"/>
        <i x="5209" s="1"/>
        <i x="7157" s="1"/>
        <i x="64" s="1"/>
        <i x="2964" s="1"/>
        <i x="2904" s="1"/>
        <i x="3996" s="1"/>
        <i x="2590" s="1"/>
        <i x="7367" s="1"/>
        <i x="2999" s="1"/>
        <i x="1915" s="1"/>
        <i x="704" s="1"/>
        <i x="391" s="1"/>
        <i x="2525" s="1"/>
        <i x="6050" s="1"/>
        <i x="3148" s="1"/>
        <i x="4034" s="1"/>
        <i x="5620" s="1"/>
        <i x="219" s="1"/>
        <i x="3879" s="1"/>
        <i x="6806" s="1"/>
        <i x="1986" s="1"/>
        <i x="5374" s="1"/>
        <i x="5206" s="1"/>
        <i x="6211" s="1"/>
        <i x="3422" s="1"/>
        <i x="1606" s="1"/>
        <i x="5711" s="1"/>
        <i x="4383" s="1"/>
        <i x="477" s="1"/>
        <i x="1601" s="1"/>
        <i x="4218" s="1"/>
        <i x="925" s="1"/>
        <i x="4845" s="1"/>
        <i x="6343" s="1"/>
        <i x="2393" s="1"/>
        <i x="3231" s="1"/>
        <i x="245" s="1"/>
        <i x="2387" s="1"/>
        <i x="3494" s="1"/>
        <i x="3423" s="1"/>
        <i x="4705" s="1"/>
        <i x="2254" s="1"/>
        <i x="5991" s="1"/>
        <i x="3634" s="1"/>
        <i x="4008" s="1"/>
        <i x="5389" s="1"/>
        <i x="6252" s="1"/>
        <i x="7399" s="1"/>
        <i x="5553" s="1"/>
        <i x="5573" s="1"/>
        <i x="1603" s="1"/>
        <i x="1611" s="1"/>
        <i x="215" s="1"/>
        <i x="942" s="1"/>
        <i x="4058" s="1"/>
        <i x="6551" s="1"/>
        <i x="5817" s="1"/>
        <i x="5688" s="1"/>
        <i x="753" s="1"/>
        <i x="4298" s="1"/>
        <i x="3205" s="1"/>
        <i x="2857" s="1"/>
        <i x="4019" s="1"/>
        <i x="5724" s="1"/>
        <i x="5915" s="1"/>
        <i x="5535" s="1"/>
        <i x="5343" s="1"/>
        <i x="1729" s="1"/>
        <i x="5355" s="1"/>
        <i x="4921" s="1"/>
        <i x="1325" s="1"/>
        <i x="1478" s="1"/>
        <i x="1982" s="1"/>
        <i x="2786" s="1"/>
        <i x="1349" s="1"/>
        <i x="5433" s="1"/>
        <i x="4359" s="1"/>
        <i x="6862" s="1"/>
        <i x="1040" s="1"/>
        <i x="6920" s="1"/>
        <i x="4679" s="1"/>
        <i x="2685" s="1"/>
        <i x="2980" s="1"/>
        <i x="2307" s="1"/>
        <i x="213" s="1"/>
        <i x="4380" s="1"/>
        <i x="6995" s="1"/>
        <i x="3519" s="1"/>
        <i x="6540" s="1"/>
        <i x="5085" s="1"/>
        <i x="6851" s="1"/>
        <i x="5947" s="1"/>
        <i x="5319" s="1"/>
        <i x="6559" s="1"/>
        <i x="2742" s="1"/>
        <i x="7012" s="1"/>
        <i x="7258" s="1"/>
        <i x="2496" s="1"/>
        <i x="1437" s="1"/>
        <i x="3578" s="1"/>
        <i x="593" s="1"/>
        <i x="5664" s="1"/>
        <i x="3922" s="1"/>
        <i x="5983" s="1"/>
        <i x="3666" s="1"/>
        <i x="72" s="1"/>
        <i x="6391" s="1"/>
        <i x="4994" s="1"/>
        <i x="3215" s="1"/>
        <i x="2183" s="1"/>
        <i x="6610" s="1"/>
        <i x="5659" s="1"/>
        <i x="5645" s="1"/>
        <i x="3720" s="1"/>
        <i x="6209" s="1"/>
        <i x="4689" s="1"/>
        <i x="2337" s="1"/>
        <i x="4654" s="1"/>
        <i x="3827" s="1"/>
        <i x="6548" s="1"/>
        <i x="3226" s="1"/>
        <i x="3758" s="1"/>
        <i x="1186" s="1"/>
        <i x="996" s="1"/>
        <i x="5696" s="1"/>
        <i x="2781" s="1"/>
        <i x="5464" s="1"/>
        <i x="3630" s="1"/>
        <i x="4476" s="1"/>
        <i x="2988" s="1"/>
        <i x="884" s="1"/>
        <i x="460" s="1"/>
        <i x="4856" s="1"/>
        <i x="6975" s="1"/>
        <i x="4806" s="1"/>
        <i x="547" s="1"/>
        <i x="4041" s="1"/>
        <i x="7240" s="1"/>
        <i x="6150" s="1"/>
        <i x="4876" s="1"/>
        <i x="3577" s="1"/>
        <i x="3105" s="1"/>
        <i x="3548" s="1"/>
        <i x="6573" s="1"/>
        <i x="1728" s="1"/>
        <i x="1045" s="1"/>
        <i x="1504" s="1"/>
        <i x="239" s="1"/>
        <i x="6112" s="1"/>
        <i x="6110" s="1"/>
        <i x="5959" s="1"/>
        <i x="507" s="1"/>
        <i x="5232" s="1"/>
        <i x="3477" s="1"/>
        <i x="4527" s="1"/>
        <i x="6030" s="1"/>
        <i x="226" s="1"/>
        <i x="3400" s="1"/>
        <i x="6195" s="1"/>
        <i x="4693" s="1"/>
        <i x="968" s="1"/>
        <i x="5238" s="1"/>
        <i x="3213" s="1"/>
        <i x="5219" s="1"/>
        <i x="3755" s="1"/>
        <i x="1223" s="1"/>
        <i x="268" s="1"/>
        <i x="5451" s="1"/>
        <i x="6269" s="1"/>
        <i x="6969" s="1"/>
        <i x="6811" s="1"/>
        <i x="7040" s="1"/>
        <i x="1854" s="1"/>
        <i x="7407" s="1"/>
        <i x="2604" s="1"/>
        <i x="5013" s="1"/>
        <i x="3198" s="1"/>
        <i x="249" s="1"/>
        <i x="1311" s="1"/>
        <i x="161" s="1"/>
        <i x="550" s="1"/>
        <i x="232" s="1"/>
        <i x="1371" s="1"/>
        <i x="2787" s="1"/>
        <i x="5105" s="1"/>
        <i x="5971" s="1"/>
        <i x="6366" s="1"/>
        <i x="2903" s="1"/>
        <i x="3843" s="1"/>
        <i x="6259" s="1"/>
        <i x="5479" s="1"/>
        <i x="4310" s="1"/>
        <i x="3648" s="1"/>
        <i x="6852" s="1"/>
        <i x="2354" s="1"/>
        <i x="5972" s="1"/>
        <i x="4905" s="1"/>
        <i x="2168" s="1"/>
        <i x="580" s="1"/>
        <i x="6153" s="1"/>
        <i x="6385" s="1"/>
        <i x="5954" s="1"/>
        <i x="5856" s="1"/>
        <i x="3704" s="1"/>
        <i x="5735" s="1"/>
        <i x="6872" s="1"/>
        <i x="6105" s="1"/>
        <i x="7026" s="1"/>
        <i x="85" s="1"/>
        <i x="858" s="1"/>
        <i x="6912" s="1"/>
        <i x="2382" s="1"/>
        <i x="2555" s="1"/>
        <i x="2586" s="1"/>
        <i x="1184" s="1"/>
        <i x="1459" s="1"/>
        <i x="3427" s="1"/>
        <i x="1034" s="1"/>
        <i x="789" s="1"/>
        <i x="1645" s="1"/>
        <i x="1156" s="1"/>
        <i x="3518" s="1"/>
        <i x="2735" s="1"/>
        <i x="4551" s="1"/>
        <i x="2508" s="1"/>
        <i x="2481" s="1"/>
        <i x="1046" s="1"/>
        <i x="2519" s="1"/>
        <i x="4732" s="1"/>
        <i x="686" s="1"/>
        <i x="4473" s="1"/>
        <i x="2077" s="1"/>
        <i x="4741" s="1"/>
        <i x="1551" s="1"/>
        <i x="3767" s="1"/>
        <i x="482" s="1"/>
        <i x="3715" s="1"/>
        <i x="100" s="1"/>
        <i x="1279" s="1"/>
        <i x="4351" s="1"/>
        <i x="238" s="1"/>
        <i x="1890" s="1"/>
        <i x="2438" s="1"/>
        <i x="5129" s="1"/>
        <i x="4263" s="1"/>
        <i x="2845" s="1"/>
        <i x="1077" s="1"/>
        <i x="5801" s="1"/>
        <i x="3676" s="1"/>
        <i x="3002" s="1"/>
        <i x="3557" s="1"/>
        <i x="4997" s="1"/>
        <i x="393" s="1"/>
        <i x="2686" s="1"/>
        <i x="2571" s="1"/>
        <i x="706" s="1"/>
        <i x="5981" s="1"/>
        <i x="1808" s="1"/>
        <i x="6064" s="1"/>
        <i x="2691" s="1"/>
        <i x="2653" s="1"/>
        <i x="7362" s="1"/>
        <i x="2206" s="1"/>
        <i x="4354" s="1"/>
        <i x="5325" s="1"/>
        <i x="7364" s="1"/>
        <i x="2593" s="1"/>
        <i x="2682" s="1"/>
        <i x="2163" s="1"/>
        <i x="7087" s="1"/>
        <i x="716" s="1"/>
        <i x="2252" s="1"/>
        <i x="3887" s="1"/>
        <i x="2665" s="1"/>
        <i x="3005" s="1"/>
        <i x="6512" s="1"/>
        <i x="6812" s="1"/>
        <i x="1578" s="1"/>
        <i x="5582" s="1"/>
        <i x="203" s="1"/>
        <i x="2747" s="1"/>
        <i x="6403" s="1"/>
        <i x="833" s="1"/>
        <i x="517" s="1"/>
        <i x="3535" s="1"/>
        <i x="1358" s="1"/>
        <i x="2609" s="1"/>
        <i x="4455" s="1"/>
        <i x="3942" s="1"/>
        <i x="7334" s="1"/>
        <i x="2793" s="1"/>
        <i x="1630" s="1"/>
        <i x="2408" s="1"/>
        <i x="1001" s="1"/>
        <i x="875" s="1"/>
        <i x="1205" s="1"/>
        <i x="1954" s="1"/>
        <i x="5127" s="1"/>
        <i x="5767" s="1"/>
        <i x="1899" s="1"/>
        <i x="2612" s="1"/>
        <i x="3395" s="1"/>
        <i x="5530" s="1"/>
        <i x="7254" s="1"/>
        <i x="2075" s="1"/>
        <i x="2164" s="1"/>
        <i x="1413" s="1"/>
        <i x="6247" s="1"/>
        <i x="2596" s="1"/>
        <i x="330" s="1"/>
        <i x="3610" s="1"/>
        <i x="273" s="1"/>
        <i x="6744" s="1"/>
        <i x="3821" s="1"/>
        <i x="2902" s="1"/>
        <i x="6524" s="1"/>
        <i x="5272" s="1"/>
        <i x="6213" s="1"/>
        <i x="4701" s="1"/>
        <i x="6350" s="1"/>
        <i x="4948" s="1"/>
        <i x="6291" s="1"/>
        <i x="5722" s="1"/>
        <i x="5340" s="1"/>
        <i x="6879" s="1"/>
        <i x="4618" s="1"/>
        <i x="5196" s="1"/>
        <i x="5305" s="1"/>
        <i x="754" s="1"/>
        <i x="4113" s="1"/>
        <i x="2543" s="1"/>
        <i x="4016" s="1"/>
        <i x="2979" s="1"/>
        <i x="1704" s="1"/>
        <i x="432" s="1"/>
        <i x="2114" s="1"/>
        <i x="3100" s="1"/>
        <i x="7239" s="1"/>
        <i x="3558" s="1"/>
        <i x="935" s="1"/>
        <i x="6791" s="1"/>
        <i x="7400" s="1"/>
        <i x="4867" s="1"/>
        <i x="1610" s="1"/>
        <i x="3194" s="1"/>
        <i x="947" s="1"/>
        <i x="5681" s="1"/>
        <i x="6692" s="1"/>
        <i x="223" s="1"/>
        <i x="5542" s="1"/>
        <i x="1524" s="1"/>
        <i x="5173" s="1"/>
        <i x="3973" s="1"/>
        <i x="829" s="1"/>
        <i x="5994" s="1"/>
        <i x="4371" s="1"/>
        <i x="1523" s="1"/>
        <i x="1999" s="1"/>
        <i x="155" s="1"/>
        <i x="3499" s="1"/>
        <i x="5557" s="1"/>
        <i x="2415" s="1"/>
        <i x="1588" s="1"/>
        <i x="2309" s="1"/>
        <i x="978" s="1"/>
        <i x="6629" s="1"/>
        <i x="1788" s="1"/>
        <i x="6613" s="1"/>
        <i x="1817" s="1"/>
        <i x="7111" s="1"/>
        <i x="4098" s="1"/>
        <i x="5682" s="1"/>
        <i x="1286" s="1"/>
        <i x="740" s="1"/>
        <i x="6993" s="1"/>
        <i x="7177" s="1"/>
        <i x="7430" s="1"/>
        <i x="6660" s="1"/>
        <i x="1783" s="1"/>
        <i x="6122" s="1"/>
        <i x="6668" s="1"/>
        <i x="3116" s="1"/>
        <i x="3111" s="1"/>
        <i x="4896" s="1"/>
        <i x="773" s="1"/>
        <i x="1451" s="1"/>
        <i x="787" s="1"/>
        <i x="6459" s="1"/>
        <i x="2984" s="1"/>
        <i x="5694" s="1"/>
        <i x="4360" s="1"/>
        <i x="747" s="1"/>
        <i x="3298" s="1"/>
        <i x="350" s="1"/>
        <i x="2132" s="1"/>
        <i x="2158" s="1"/>
        <i x="3181" s="1"/>
        <i x="1233" s="1"/>
        <i x="4459" s="1"/>
        <i x="2807" s="1"/>
        <i x="3889" s="1"/>
        <i x="6426" s="1"/>
        <i x="1818" s="1"/>
        <i x="4676" s="1"/>
        <i x="3153" s="1"/>
        <i x="2922" s="1"/>
        <i x="5292" s="1"/>
        <i x="1394" s="1"/>
        <i x="6468" s="1"/>
        <i x="355" s="1"/>
        <i x="3994" s="1"/>
        <i x="5035" s="1"/>
        <i x="5902" s="1"/>
        <i x="3128" s="1"/>
        <i x="3230" s="1"/>
        <i x="3621" s="1"/>
        <i x="5708" s="1"/>
        <i x="7330" s="1"/>
        <i x="1536" s="1"/>
        <i x="3120" s="1"/>
        <i x="4866" s="1"/>
        <i x="3603" s="1"/>
        <i x="6335" s="1"/>
        <i x="5700" s="1"/>
        <i x="1447" s="1"/>
        <i x="7143" s="1"/>
        <i x="348" s="1"/>
        <i x="422" s="1"/>
        <i x="2034" s="1"/>
        <i x="2643" s="1"/>
        <i x="2008" s="1"/>
        <i x="914" s="1"/>
        <i x="141" s="1"/>
        <i x="3737" s="1"/>
        <i x="6859" s="1"/>
        <i x="7223" s="1"/>
        <i x="6246" s="1"/>
        <i x="4246" s="1"/>
        <i x="597" s="1"/>
        <i x="2315" s="1"/>
        <i x="4062" s="1"/>
        <i x="5027" s="1"/>
        <i x="2803" s="1"/>
        <i x="4554" s="1"/>
        <i x="4222" s="1"/>
        <i x="5953" s="1"/>
        <i x="6750" s="1"/>
        <i x="4801" s="1"/>
        <i x="5394" s="1"/>
        <i x="4110" s="1"/>
        <i x="4012" s="1"/>
        <i x="529" s="1"/>
        <i x="6606" s="1"/>
        <i x="6046" s="1"/>
        <i x="2960" s="1"/>
        <i x="2033" s="1"/>
        <i x="6371" s="1"/>
        <i x="7176" s="1"/>
        <i x="4821" s="1"/>
        <i x="2062" s="1"/>
        <i x="6075" s="1"/>
        <i x="3516" s="1"/>
        <i x="5778" s="1"/>
        <i x="2050" s="1"/>
        <i x="4649" s="1"/>
        <i x="7342" s="1"/>
        <i x="7179" s="1"/>
        <i x="5570" s="1"/>
        <i x="2295" s="1"/>
        <i x="586" s="1"/>
        <i x="1988" s="1"/>
        <i x="5228" s="1"/>
        <i x="5342" s="1"/>
        <i x="2837" s="1"/>
        <i x="5372" s="1"/>
        <i x="543" s="1"/>
        <i x="7173" s="1"/>
        <i x="6019" s="1"/>
        <i x="6280" s="1"/>
        <i x="4261" s="1"/>
        <i x="14" s="1"/>
        <i x="3238" s="1"/>
        <i x="3675" s="1"/>
        <i x="7273" s="1"/>
        <i x="4591" s="1"/>
        <i x="1914" s="1"/>
        <i x="6070" s="1"/>
        <i x="6276" s="1"/>
        <i x="5050" s="1"/>
        <i x="6533" s="1"/>
        <i x="3865" s="1"/>
        <i x="5561" s="1"/>
        <i x="6900" s="1"/>
        <i x="5520" s="1"/>
        <i x="4636" s="1"/>
        <i x="5172" s="1"/>
        <i x="380" s="1"/>
        <i x="1592" s="1"/>
        <i x="950" s="1"/>
        <i x="6417" s="1"/>
        <i x="3766" s="1"/>
        <i x="2692" s="1"/>
        <i x="3280" s="1"/>
        <i x="1408" s="1"/>
        <i x="5596" s="1"/>
        <i x="6092" s="1"/>
        <i x="2009" s="1"/>
        <i x="4377" s="1"/>
        <i x="4065" s="1"/>
        <i x="3801" s="1"/>
        <i x="5698" s="1"/>
        <i x="4493" s="1"/>
        <i x="5184" s="1"/>
        <i x="3453" s="1"/>
        <i x="4522" s="1"/>
        <i x="3064" s="1"/>
        <i x="3363" s="1"/>
        <i x="176" s="1"/>
        <i x="4502" s="1"/>
        <i x="4313" s="1"/>
        <i x="6449" s="1"/>
        <i x="3606" s="1"/>
        <i x="3318" s="1"/>
        <i x="1387" s="1"/>
        <i x="7121" s="1"/>
        <i x="260" s="1"/>
        <i x="1308" s="1"/>
        <i x="5202" s="1"/>
        <i x="6582" s="1"/>
        <i x="227" s="1"/>
        <i x="6934" s="1"/>
        <i x="162" s="1"/>
        <i x="442" s="1"/>
        <i x="4289" s="1"/>
        <i x="2726" s="1"/>
        <i x="1774" s="1"/>
        <i x="1479" s="1"/>
        <i x="956" s="1"/>
        <i x="2681" s="1"/>
        <i x="3471" s="1"/>
        <i x="719" s="1"/>
        <i x="259" s="1"/>
        <i x="1805" s="1"/>
        <i x="3036" s="1"/>
        <i x="699" s="1"/>
        <i x="4815" s="1"/>
        <i x="7227" s="1"/>
        <i x="1996" s="1"/>
        <i x="5269" s="1"/>
        <i x="5887" s="1"/>
        <i x="3045" s="1"/>
        <i x="2548" s="1"/>
        <i x="2959" s="1"/>
        <i x="2645" s="1"/>
        <i x="4690" s="1"/>
        <i x="5077" s="1"/>
        <i x="3947" s="1"/>
        <i x="3243" s="1"/>
        <i x="3762" s="1"/>
        <i x="5082" s="1"/>
        <i x="1089" s="1"/>
        <i x="6427" s="1"/>
        <i x="4579" s="1"/>
        <i x="1090" s="1"/>
        <i x="4447" s="1"/>
        <i x="1057" s="1"/>
        <i x="5578" s="1"/>
        <i x="5147" s="1"/>
        <i x="4577" s="1"/>
        <i x="5297" s="1"/>
        <i x="6017" s="1"/>
        <i x="5152" s="1"/>
        <i x="928" s="1"/>
        <i x="5044" s="1"/>
        <i x="6747" s="1"/>
        <i x="6883" s="1"/>
        <i x="5757" s="1"/>
        <i x="2610" s="1"/>
        <i x="4561" s="1"/>
        <i x="6550" s="1"/>
        <i x="6685" s="1"/>
        <i x="332" s="1"/>
        <i x="1520" s="1"/>
        <i x="2355" s="1"/>
        <i x="6157" s="1"/>
        <i x="791" s="1"/>
        <i x="5845" s="1"/>
        <i x="3129" s="1"/>
        <i x="3921" s="1"/>
        <i x="1404" s="1"/>
        <i x="5367" s="1"/>
        <i x="797" s="1"/>
        <i x="3701" s="1"/>
        <i x="5783" s="1"/>
        <i x="2194" s="1"/>
        <i x="2620" s="1"/>
        <i x="1405" s="1"/>
        <i x="2030" s="1"/>
        <i x="2256" s="1"/>
        <i x="4849" s="1"/>
        <i x="6615" s="1"/>
        <i x="5782" s="1"/>
        <i x="7242" s="1"/>
        <i x="5861" s="1"/>
        <i x="5037" s="1"/>
        <i x="4013" s="1"/>
        <i x="7281" s="1"/>
        <i x="4570" s="1"/>
        <i x="5898" s="1"/>
        <i x="1466" s="1"/>
        <i x="2312" s="1"/>
        <i x="516" s="1"/>
        <i x="657" s="1"/>
        <i x="5243" s="1"/>
        <i x="1760" s="1"/>
        <i x="7184" s="1"/>
        <i x="4500" s="1"/>
        <i x="3175" s="1"/>
        <i x="2750" s="1"/>
        <i x="5326" s="1"/>
        <i x="2328" s="1"/>
        <i x="1516" s="1"/>
        <i x="6124" s="1"/>
        <i x="3969" s="1"/>
        <i x="796" s="1"/>
        <i x="4063" s="1"/>
        <i x="4256" s="1"/>
        <i x="1845" s="1"/>
        <i x="3242" s="1"/>
        <i x="5167" s="1"/>
        <i x="6239" s="1"/>
        <i x="5702" s="1"/>
        <i x="5304" s="1"/>
        <i x="3599" s="1"/>
        <i x="6065" s="1"/>
        <i x="7310" s="1"/>
        <i x="3718" s="1"/>
        <i x="5974" s="1"/>
        <i x="6430" s="1"/>
        <i x="3593" s="1"/>
        <i x="3731" s="1"/>
        <i x="5443" s="1"/>
        <i x="2324" s="1"/>
        <i x="2264" s="1"/>
        <i x="3863" s="1"/>
        <i x="5839" s="1"/>
        <i x="2448" s="1"/>
        <i x="4830" s="1"/>
        <i x="1444" s="1"/>
        <i x="5629" s="1"/>
        <i x="6394" s="1"/>
        <i x="2782" s="1"/>
        <i x="1030" s="1"/>
        <i x="77" s="1"/>
        <i x="1975" s="1"/>
        <i x="549" s="1"/>
        <i x="66" s="1"/>
        <i x="2204" s="1"/>
        <i x="1809" s="1"/>
        <i x="2396" s="1"/>
        <i x="4723" s="1"/>
        <i x="5390" s="1"/>
        <i x="7356" s="1"/>
        <i x="6412" s="1"/>
        <i x="2626" s="1"/>
        <i x="5473" s="1"/>
        <i x="6378" s="1"/>
        <i x="6787" s="1"/>
        <i x="2121" s="1"/>
        <i x="6471" s="1"/>
        <i x="7160" s="1"/>
        <i x="4410" s="1"/>
        <i x="1866" s="1"/>
        <i x="6856" s="1"/>
        <i x="6134" s="1"/>
        <i x="1771" s="1"/>
        <i x="2757" s="1"/>
        <i x="2043" s="1"/>
        <i x="1161" s="1"/>
        <i x="653" s="1"/>
        <i x="4616" s="1"/>
        <i x="1088" s="1"/>
        <i x="4093" s="1"/>
        <i x="1700" s="1"/>
        <i x="2128" s="1"/>
        <i x="2924" s="1"/>
        <i x="1220" s="1"/>
        <i x="5468" s="1"/>
        <i x="1230" s="1"/>
        <i x="55" s="1"/>
        <i x="1985" s="1"/>
        <i x="1513" s="1"/>
        <i x="1131" s="1"/>
        <i x="5112" s="1"/>
        <i x="168" s="1"/>
        <i x="5611" s="1"/>
        <i x="3306" s="1"/>
        <i x="6734" s="1"/>
        <i x="84" s="1"/>
        <i x="1477" s="1"/>
        <i x="4484" s="1"/>
        <i x="3376" s="1"/>
        <i x="2379" s="1"/>
        <i x="7122" s="1"/>
        <i x="6376" s="1"/>
        <i x="3124" s="1"/>
        <i x="1717" s="1"/>
        <i x="2770" s="1"/>
        <i x="6622" s="1"/>
        <i x="5280" s="1"/>
        <i x="1932" s="1"/>
        <i x="4963" s="1"/>
        <i x="1512" s="1"/>
        <i x="1993" s="1"/>
        <i x="7201" s="1"/>
        <i x="6398" s="1"/>
        <i x="5692" s="1"/>
        <i x="3263" s="1"/>
        <i x="3409" s="1"/>
        <i x="870" s="1"/>
        <i x="3152" s="1"/>
        <i x="7216" s="1"/>
        <i x="4317" s="1"/>
        <i x="73" s="1"/>
        <i x="1247" s="1"/>
        <i x="1022" s="1"/>
        <i x="4458" s="1"/>
        <i x="4486" s="1"/>
        <i x="5857" s="1"/>
        <i x="7144" s="1"/>
        <i x="2145" s="1"/>
        <i x="6950" s="1"/>
        <i x="81" s="1"/>
        <i x="4029" s="1"/>
        <i x="40" s="1"/>
        <i x="625" s="1"/>
        <i x="3511" s="1"/>
        <i x="1157" s="1"/>
        <i x="5820" s="1"/>
        <i x="1572" s="1"/>
        <i x="6447" s="1"/>
        <i x="5658" s="1"/>
        <i x="6397" s="1"/>
        <i x="1594" s="1"/>
        <i x="946" s="1"/>
        <i x="921" s="1"/>
        <i x="6435" s="1"/>
        <i x="6972" s="1"/>
        <i x="1159" s="1"/>
        <i x="3096" s="1"/>
        <i x="930" s="1"/>
        <i x="2485" s="1"/>
        <i x="1181" s="1"/>
        <i x="1333" s="1"/>
        <i x="4433" s="1"/>
        <i x="3369" s="1"/>
        <i x="642" s="1"/>
        <i x="2430" s="1"/>
        <i x="4675" s="1"/>
        <i x="164" s="1"/>
        <i x="6557" s="1"/>
        <i x="3729" s="1"/>
        <i x="1341" s="1"/>
        <i x="6892" s="1"/>
        <i x="3683" s="1"/>
        <i x="7297" s="1"/>
        <i x="6981" s="1"/>
        <i x="6873" s="1"/>
        <i x="7424" s="1"/>
        <i x="4339" s="1"/>
        <i x="7024" s="1"/>
        <i x="1238" s="1"/>
        <i x="991" s="1"/>
        <i x="4781" s="1"/>
        <i x="6107" s="1"/>
        <i x="5521" s="1"/>
        <i x="1555" s="1"/>
        <i x="5934" s="1"/>
        <i x="5923" s="1"/>
        <i x="4936" s="1"/>
        <i x="302" s="1"/>
        <i x="4279" s="1"/>
        <i x="3320" s="1"/>
        <i x="694" s="1"/>
        <i x="2471" s="1"/>
        <i x="4176" s="1"/>
        <i x="26" s="1"/>
        <i x="3598" s="1"/>
        <i x="5351" s="1"/>
        <i x="6682" s="1"/>
        <i x="7275" s="1"/>
        <i x="6296" s="1"/>
        <i x="5739" s="1"/>
        <i x="4756" s="1"/>
        <i x="4166" s="1"/>
        <i x="3987" s="1"/>
        <i x="6889" s="1"/>
        <i x="4630" s="1"/>
        <i x="2173" s="1"/>
        <i x="702" s="1"/>
        <i x="1981" s="1"/>
        <i x="5411" s="1"/>
        <i x="6204" s="1"/>
        <i x="433" s="1"/>
        <i x="344" s="1"/>
        <i x="5166" s="1"/>
        <i x="311" s="1"/>
        <i x="7288" s="1"/>
        <i x="3751" s="1"/>
        <i x="5565" s="1"/>
        <i x="436" s="1"/>
        <i x="5639" s="1"/>
        <i x="3724" s="1"/>
        <i x="5171" s="1"/>
        <i x="4451" s="1"/>
        <i x="6992" s="1"/>
        <i x="5635" s="1"/>
        <i x="4791" s="1"/>
        <i x="6237" s="1"/>
        <i x="4338" s="1"/>
        <i x="5846" s="1"/>
        <i x="224" s="1"/>
        <i x="1319" s="1"/>
        <i x="1253" s="1"/>
        <i x="1658" s="1"/>
        <i x="700" s="1"/>
        <i x="369" s="1"/>
        <i x="899" s="1"/>
        <i x="3338" s="1"/>
        <i x="5841" s="1"/>
        <i x="6689" s="1"/>
        <i x="5880" s="1"/>
        <i x="5842" s="1"/>
        <i x="4628" s="1"/>
        <i x="6596" s="1"/>
        <i x="5463" s="1"/>
        <i x="3207" s="1"/>
        <i x="6658" s="1"/>
        <i x="5246" s="1"/>
        <i x="248" s="1"/>
        <i x="4635" s="1"/>
        <i x="2185" s="1"/>
        <i x="398" s="1"/>
        <i x="5957" s="1"/>
        <i x="3353" s="1"/>
        <i x="5869" s="1"/>
        <i x="5005" s="1"/>
        <i x="6477" s="1"/>
        <i x="5387" s="1"/>
        <i x="7294" s="1"/>
        <i x="5761" s="1"/>
        <i x="3850" s="1"/>
        <i x="6763" s="1"/>
        <i x="4899" s="1"/>
        <i x="181" s="1"/>
        <i x="6674" s="1"/>
        <i x="13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2B88AE9E-194B-4A08-ACD7-1D33B992E2C8}" cache="Slicer_genre" caption="Genre" startItem="2" style="SlicerStyleLight4" rowHeight="247650"/>
  <slicer name="year" xr10:uid="{5520A746-51EB-4D6A-95D6-8B253E8B605A}" cache="Slicer_year" caption="Year" style="SlicerStyleLight4" rowHeight="247650"/>
  <slicer name="Decade " xr10:uid="{C78D2068-1327-4BCE-A3C3-064BE834CC18}" cache="Slicer_Decade" caption="Decade "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 xr10:uid="{11CB514C-49FE-4928-B88D-6E4DFD367329}" cache="Slicer_star" caption="Star" style="SlicerStyleLight4" rowHeight="247650"/>
  <slicer name="Movie Name" xr10:uid="{EE8D67AC-EE1E-45C1-8C3A-B6EE2136B32D}" cache="Slicer_name" caption="Movie Name" startItem="47"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409CB8-6FF7-48E9-9EC1-6FC0495E8BCF}" name="Table1" displayName="Table1" ref="A1:T7590" totalsRowShown="0">
  <autoFilter ref="A1:T7590" xr:uid="{34409CB8-6FF7-48E9-9EC1-6FC0495E8BCF}">
    <filterColumn colId="3">
      <filters>
        <filter val="1982"/>
      </filters>
    </filterColumn>
  </autoFilter>
  <sortState xmlns:xlrd2="http://schemas.microsoft.com/office/spreadsheetml/2017/richdata2" ref="A2:O7590">
    <sortCondition ref="D2:D7590"/>
    <sortCondition descending="1" ref="M2:M7590"/>
  </sortState>
  <tableColumns count="20">
    <tableColumn id="1" xr3:uid="{27E5DCAD-7F4D-4954-8FB0-6B9204275CAE}" name="name"/>
    <tableColumn id="2" xr3:uid="{96F42824-BB6D-4D5A-B748-EC1EBF2A5050}" name="rating"/>
    <tableColumn id="3" xr3:uid="{8DDE5117-C326-4478-A28C-22B4D213E04E}" name="genre"/>
    <tableColumn id="4" xr3:uid="{1718E136-663E-4D07-B12C-DFB58D050867}" name="year"/>
    <tableColumn id="5" xr3:uid="{B304344F-3A2D-4AF0-8E67-AF5E4C507A5F}" name="released"/>
    <tableColumn id="6" xr3:uid="{79DBE39D-3661-482C-890D-C511F4F3DAFF}" name="score"/>
    <tableColumn id="7" xr3:uid="{C4C281C4-401A-4B0C-994B-2EFBEC4C9687}" name="votes"/>
    <tableColumn id="8" xr3:uid="{79E818BB-3C16-4EA1-8008-3DFD3C38930F}" name="director"/>
    <tableColumn id="9" xr3:uid="{36EBC825-147F-48A1-ADDF-A240303B6B42}" name="writer"/>
    <tableColumn id="10" xr3:uid="{6FBB62DD-1C23-45B1-89E4-974CD7E68A47}" name="star"/>
    <tableColumn id="11" xr3:uid="{4270585D-5236-4B16-AA2B-99B25B0FBEA0}" name="country"/>
    <tableColumn id="12" xr3:uid="{9785E03B-9A2D-4811-BEE0-1DF01D87A663}" name="budget"/>
    <tableColumn id="13" xr3:uid="{61603909-4D34-4E97-AABF-E6D266E8B152}" name="gross"/>
    <tableColumn id="14" xr3:uid="{4831B7A2-F2E5-46D0-8B59-8DACA73FA2DC}" name="company"/>
    <tableColumn id="15" xr3:uid="{02FF09F8-2FAA-45D8-98C1-95BE55636DAC}" name="runtime"/>
    <tableColumn id="17" xr3:uid="{51975E62-CC96-46E7-B963-3773A7F9406F}" name="Category" dataDxfId="11">
      <calculatedColumnFormula>IF(Table1[[#This Row],[score]]&gt;=8.5,"High",IF(Table1[[#This Row],[score]]&gt;=7,"Medium","Low"))</calculatedColumnFormula>
    </tableColumn>
    <tableColumn id="18" xr3:uid="{B17E52E9-789B-4F23-A35E-76D341AC8762}" name="Profit" dataDxfId="10">
      <calculatedColumnFormula>Table1[[#This Row],[gross]]-Table1[[#This Row],[budget]]</calculatedColumnFormula>
    </tableColumn>
    <tableColumn id="19" xr3:uid="{97D6BFC5-34ED-4D5B-87B2-E5E23C815D1A}" name="Profit/Loss" dataDxfId="9">
      <calculatedColumnFormula>IF(Table1[[#This Row],[Profit]]&gt;0,"Profit","Loss")</calculatedColumnFormula>
    </tableColumn>
    <tableColumn id="20" xr3:uid="{0FA1A86A-9977-49B9-9C88-2B4F14C141D9}" name="Decade " dataDxfId="8">
      <calculatedColumnFormula>FLOOR(Table1[[#This Row],[year]]-1900,10)+1900 &amp; "-" &amp; FLOOR(Table1[[#This Row],[year]]-1890,10)+1900</calculatedColumnFormula>
    </tableColumn>
    <tableColumn id="21" xr3:uid="{DCC38F9F-FB2E-4CDA-A11E-FAF2C6BC9CD5}" name="Country of release" dataDxf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6C5FF83-19C5-4B24-8BEB-149F00CD9659}" name="Table16" displayName="Table16" ref="F7:I28" totalsRowShown="0">
  <autoFilter ref="F7:I28" xr:uid="{A6C5FF83-19C5-4B24-8BEB-149F00CD9659}"/>
  <tableColumns count="4">
    <tableColumn id="1" xr3:uid="{7A49F037-C63B-459D-BA7D-53139C4F4713}" name="Row Labels"/>
    <tableColumn id="2" xr3:uid="{5728A98D-1825-4655-9340-BCDBE2C35875}" name="Sum of budget"/>
    <tableColumn id="3" xr3:uid="{51C27056-5537-4080-BBD3-9F87D5DA0317}" name="Sum of gross"/>
    <tableColumn id="4" xr3:uid="{82FE9588-6365-4FA7-BEF4-0FF96B4CAEF5}" name="Sum of 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458A95-00C5-4463-8ABF-B9F7CED8B790}" name="Table12" displayName="Table12" ref="F9:G28" totalsRowShown="0">
  <autoFilter ref="F9:G28" xr:uid="{70458A95-00C5-4463-8ABF-B9F7CED8B790}">
    <filterColumn colId="1">
      <top10 val="5" filterVal="101183527.7"/>
    </filterColumn>
  </autoFilter>
  <tableColumns count="2">
    <tableColumn id="1" xr3:uid="{7499A424-6F21-4761-8912-A4EFD7281CBA}" name="Row Labels"/>
    <tableColumn id="2" xr3:uid="{3C719CC5-87F2-4189-ACCB-E771BD117BB4}" name="Average of gros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ABF229D-58D2-4FE2-8A94-ACFA7178C3A4}" name="Table2" displayName="Table2" ref="E5:H47" totalsRowShown="0">
  <autoFilter ref="E5:H47" xr:uid="{0ABF229D-58D2-4FE2-8A94-ACFA7178C3A4}"/>
  <tableColumns count="4">
    <tableColumn id="1" xr3:uid="{59B8264C-2E20-4A87-AC7B-4D275A586BE8}" name="Row Labels"/>
    <tableColumn id="2" xr3:uid="{63C4BD95-449E-464D-BA3F-06704D184FA8}" name="Sum of budget"/>
    <tableColumn id="3" xr3:uid="{BA3831B7-8EB9-4A01-81D5-8AA34BBCCFE4}" name="Sum of gross"/>
    <tableColumn id="4" xr3:uid="{41E745DB-6D34-4F0C-AE38-9B87B1EC846B}" name="Ratio" dataDxfId="4">
      <calculatedColumnFormula>Table2[[#This Row],[Sum of gross]]/Table2[[#This Row],[Sum of budget]]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table" Target="../tables/table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ivotTable" Target="../pivotTables/pivotTable1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28.xml"/><Relationship Id="rId1" Type="http://schemas.openxmlformats.org/officeDocument/2006/relationships/pivotTable" Target="../pivotTables/pivotTable2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9.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21A21-B3F9-4C40-962B-A9694F6DE96A}">
  <dimension ref="A1:AB7590"/>
  <sheetViews>
    <sheetView topLeftCell="J1" workbookViewId="0">
      <selection activeCell="Y207" sqref="Y207"/>
    </sheetView>
  </sheetViews>
  <sheetFormatPr defaultRowHeight="14.4" x14ac:dyDescent="0.3"/>
  <cols>
    <col min="1" max="1" width="68.5546875" bestFit="1" customWidth="1"/>
    <col min="3" max="3" width="9.109375" bestFit="1" customWidth="1"/>
    <col min="4" max="4" width="6.33203125" customWidth="1"/>
    <col min="5" max="5" width="37.109375" bestFit="1" customWidth="1"/>
    <col min="6" max="6" width="7.44140625" customWidth="1"/>
    <col min="7" max="7" width="8" bestFit="1" customWidth="1"/>
    <col min="8" max="9" width="29.33203125" bestFit="1" customWidth="1"/>
    <col min="10" max="10" width="26" bestFit="1" customWidth="1"/>
    <col min="11" max="11" width="25.5546875" bestFit="1" customWidth="1"/>
    <col min="12" max="12" width="16.33203125" style="5" bestFit="1" customWidth="1"/>
    <col min="13" max="13" width="18" style="5" bestFit="1" customWidth="1"/>
    <col min="14" max="14" width="54.5546875" bestFit="1" customWidth="1"/>
    <col min="15" max="15" width="9.77734375" bestFit="1" customWidth="1"/>
    <col min="16" max="16" width="10.5546875" bestFit="1" customWidth="1"/>
    <col min="17" max="17" width="18" bestFit="1" customWidth="1"/>
    <col min="18" max="18" width="18" customWidth="1"/>
    <col min="19" max="19" width="18" style="6" customWidth="1"/>
    <col min="20" max="20" width="18" style="14" customWidth="1"/>
    <col min="21" max="21" width="11.21875" bestFit="1" customWidth="1"/>
    <col min="26" max="26" width="8.88671875" style="16"/>
    <col min="27" max="27" width="17.5546875" bestFit="1" customWidth="1"/>
    <col min="28" max="28" width="26.109375" bestFit="1" customWidth="1"/>
  </cols>
  <sheetData>
    <row r="1" spans="1:28" x14ac:dyDescent="0.3">
      <c r="A1" t="s">
        <v>0</v>
      </c>
      <c r="B1" t="s">
        <v>1</v>
      </c>
      <c r="C1" t="s">
        <v>2</v>
      </c>
      <c r="D1" t="s">
        <v>3</v>
      </c>
      <c r="E1" t="s">
        <v>4</v>
      </c>
      <c r="F1" t="s">
        <v>5</v>
      </c>
      <c r="G1" t="s">
        <v>6</v>
      </c>
      <c r="H1" t="s">
        <v>7</v>
      </c>
      <c r="I1" t="s">
        <v>8</v>
      </c>
      <c r="J1" t="s">
        <v>9</v>
      </c>
      <c r="K1" t="s">
        <v>10</v>
      </c>
      <c r="L1" s="5" t="s">
        <v>11</v>
      </c>
      <c r="M1" s="5" t="s">
        <v>12</v>
      </c>
      <c r="N1" t="s">
        <v>13</v>
      </c>
      <c r="O1" t="s">
        <v>14</v>
      </c>
      <c r="P1" t="s">
        <v>21800</v>
      </c>
      <c r="Q1" t="s">
        <v>21808</v>
      </c>
      <c r="R1" t="s">
        <v>21809</v>
      </c>
      <c r="S1" s="6" t="s">
        <v>21813</v>
      </c>
      <c r="T1" s="14" t="s">
        <v>21895</v>
      </c>
    </row>
    <row r="2" spans="1:28" hidden="1" x14ac:dyDescent="0.3">
      <c r="A2" t="s">
        <v>32</v>
      </c>
      <c r="B2" t="s">
        <v>33</v>
      </c>
      <c r="C2" t="s">
        <v>34</v>
      </c>
      <c r="D2">
        <v>1980</v>
      </c>
      <c r="E2" t="s">
        <v>35</v>
      </c>
      <c r="F2">
        <v>8.6999999999999993</v>
      </c>
      <c r="G2">
        <v>1200000</v>
      </c>
      <c r="H2" t="s">
        <v>36</v>
      </c>
      <c r="I2" t="s">
        <v>37</v>
      </c>
      <c r="J2" t="s">
        <v>38</v>
      </c>
      <c r="K2" t="s">
        <v>30</v>
      </c>
      <c r="L2" s="5">
        <v>18000000</v>
      </c>
      <c r="M2" s="5">
        <v>538375067</v>
      </c>
      <c r="N2" t="s">
        <v>39</v>
      </c>
      <c r="O2">
        <v>124</v>
      </c>
      <c r="P2" t="str">
        <f>IF(Table1[[#This Row],[score]]&gt;=8.5,"High",IF(Table1[[#This Row],[score]]&gt;=7,"Medium","Low"))</f>
        <v>High</v>
      </c>
      <c r="Q2" s="5">
        <f>Table1[[#This Row],[gross]]-Table1[[#This Row],[budget]]</f>
        <v>520375067</v>
      </c>
      <c r="R2" s="5" t="str">
        <f>IF(Table1[[#This Row],[Profit]]&gt;0,"Profit","Loss")</f>
        <v>Profit</v>
      </c>
      <c r="S2" s="6" t="str">
        <f>FLOOR(Table1[[#This Row],[year]]-1900,10)+1900 &amp; "-" &amp; FLOOR(Table1[[#This Row],[year]]-1890,10)+1900</f>
        <v>1980-1990</v>
      </c>
      <c r="T2" s="14" t="s">
        <v>21835</v>
      </c>
      <c r="AB2" s="14"/>
    </row>
    <row r="3" spans="1:28" hidden="1" x14ac:dyDescent="0.3">
      <c r="A3" t="s">
        <v>57</v>
      </c>
      <c r="B3" t="s">
        <v>16</v>
      </c>
      <c r="C3" t="s">
        <v>34</v>
      </c>
      <c r="D3">
        <v>1980</v>
      </c>
      <c r="E3" t="s">
        <v>35</v>
      </c>
      <c r="F3">
        <v>7.9</v>
      </c>
      <c r="G3">
        <v>188000</v>
      </c>
      <c r="H3" t="s">
        <v>58</v>
      </c>
      <c r="I3" t="s">
        <v>59</v>
      </c>
      <c r="J3" t="s">
        <v>60</v>
      </c>
      <c r="K3" t="s">
        <v>30</v>
      </c>
      <c r="L3">
        <v>27000000</v>
      </c>
      <c r="M3">
        <v>115229890</v>
      </c>
      <c r="N3" t="s">
        <v>61</v>
      </c>
      <c r="O3">
        <v>133</v>
      </c>
      <c r="P3" t="str">
        <f>IF(Table1[[#This Row],[score]]&gt;=8.5,"High",IF(Table1[[#This Row],[score]]&gt;=7,"Medium","Low"))</f>
        <v>Medium</v>
      </c>
      <c r="Q3" s="5">
        <f>Table1[[#This Row],[gross]]-Table1[[#This Row],[budget]]</f>
        <v>88229890</v>
      </c>
      <c r="R3" s="5" t="str">
        <f>IF(Table1[[#This Row],[Profit]]&gt;0,"Profit","Loss")</f>
        <v>Profit</v>
      </c>
      <c r="S3" s="6" t="str">
        <f>FLOOR(Table1[[#This Row],[year]]-1900,10)+1900 &amp; "-" &amp; FLOOR(Table1[[#This Row],[year]]-1890,10)+1900</f>
        <v>1980-1990</v>
      </c>
      <c r="T3" s="14" t="s">
        <v>21835</v>
      </c>
      <c r="AB3" s="14"/>
    </row>
    <row r="4" spans="1:28" hidden="1" x14ac:dyDescent="0.3">
      <c r="A4" t="s">
        <v>69</v>
      </c>
      <c r="B4" t="s">
        <v>33</v>
      </c>
      <c r="C4" t="s">
        <v>34</v>
      </c>
      <c r="D4">
        <v>1980</v>
      </c>
      <c r="E4" t="s">
        <v>70</v>
      </c>
      <c r="F4">
        <v>6.8</v>
      </c>
      <c r="G4">
        <v>101000</v>
      </c>
      <c r="H4" t="s">
        <v>71</v>
      </c>
      <c r="I4" t="s">
        <v>72</v>
      </c>
      <c r="J4" t="s">
        <v>73</v>
      </c>
      <c r="K4" t="s">
        <v>30</v>
      </c>
      <c r="L4">
        <v>54000000</v>
      </c>
      <c r="M4">
        <v>108185706</v>
      </c>
      <c r="N4" t="s">
        <v>74</v>
      </c>
      <c r="O4">
        <v>127</v>
      </c>
      <c r="P4" t="str">
        <f>IF(Table1[[#This Row],[score]]&gt;=8.5,"High",IF(Table1[[#This Row],[score]]&gt;=7,"Medium","Low"))</f>
        <v>Low</v>
      </c>
      <c r="Q4" s="5">
        <f>Table1[[#This Row],[gross]]-Table1[[#This Row],[budget]]</f>
        <v>54185706</v>
      </c>
      <c r="R4" s="5" t="str">
        <f>IF(Table1[[#This Row],[Profit]]&gt;0,"Profit","Loss")</f>
        <v>Profit</v>
      </c>
      <c r="S4" s="6" t="str">
        <f>FLOOR(Table1[[#This Row],[year]]-1900,10)+1900 &amp; "-" &amp; FLOOR(Table1[[#This Row],[year]]-1890,10)+1900</f>
        <v>1980-1990</v>
      </c>
      <c r="T4" s="14" t="s">
        <v>21835</v>
      </c>
      <c r="W4" t="s">
        <v>21806</v>
      </c>
      <c r="X4" t="s">
        <v>21807</v>
      </c>
      <c r="Y4" t="str">
        <f>IF(F3&lt;4, "Very Low", IF(F3&lt;6, "Low", IF(F3&lt;7.5, "Average", IF(F3&lt;8.5, "Good", "Excellent"))))</f>
        <v>Good</v>
      </c>
      <c r="AB4" s="14"/>
    </row>
    <row r="5" spans="1:28" hidden="1" x14ac:dyDescent="0.3">
      <c r="A5" t="s">
        <v>119</v>
      </c>
      <c r="B5" t="s">
        <v>33</v>
      </c>
      <c r="C5" t="s">
        <v>41</v>
      </c>
      <c r="D5">
        <v>1980</v>
      </c>
      <c r="E5" t="s">
        <v>64</v>
      </c>
      <c r="F5">
        <v>6.9</v>
      </c>
      <c r="G5">
        <v>29000</v>
      </c>
      <c r="H5" t="s">
        <v>120</v>
      </c>
      <c r="I5" t="s">
        <v>121</v>
      </c>
      <c r="J5" t="s">
        <v>122</v>
      </c>
      <c r="K5" t="s">
        <v>30</v>
      </c>
      <c r="L5">
        <v>10000000</v>
      </c>
      <c r="M5">
        <v>103300686</v>
      </c>
      <c r="N5" t="s">
        <v>123</v>
      </c>
      <c r="O5">
        <v>109</v>
      </c>
      <c r="P5" t="str">
        <f>IF(Table1[[#This Row],[score]]&gt;=8.5,"High",IF(Table1[[#This Row],[score]]&gt;=7,"Medium","Low"))</f>
        <v>Low</v>
      </c>
      <c r="Q5" s="5">
        <f>Table1[[#This Row],[gross]]-Table1[[#This Row],[budget]]</f>
        <v>93300686</v>
      </c>
      <c r="R5" s="5" t="str">
        <f>IF(Table1[[#This Row],[Profit]]&gt;0,"Profit","Loss")</f>
        <v>Profit</v>
      </c>
      <c r="S5" s="6" t="str">
        <f>FLOOR(Table1[[#This Row],[year]]-1900,10)+1900 &amp; "-" &amp; FLOOR(Table1[[#This Row],[year]]-1890,10)+1900</f>
        <v>1980-1990</v>
      </c>
      <c r="T5" s="14" t="s">
        <v>21835</v>
      </c>
      <c r="AB5" s="14"/>
    </row>
    <row r="6" spans="1:28" hidden="1" x14ac:dyDescent="0.3">
      <c r="A6" t="s">
        <v>129</v>
      </c>
      <c r="B6" t="s">
        <v>16</v>
      </c>
      <c r="C6" t="s">
        <v>41</v>
      </c>
      <c r="D6">
        <v>1980</v>
      </c>
      <c r="E6" t="s">
        <v>94</v>
      </c>
      <c r="F6">
        <v>6.8</v>
      </c>
      <c r="G6">
        <v>26000</v>
      </c>
      <c r="H6" t="s">
        <v>130</v>
      </c>
      <c r="I6" t="s">
        <v>131</v>
      </c>
      <c r="J6" t="s">
        <v>132</v>
      </c>
      <c r="K6" t="s">
        <v>30</v>
      </c>
      <c r="L6">
        <f>20500000</f>
        <v>20500000</v>
      </c>
      <c r="M6">
        <v>101300000</v>
      </c>
      <c r="N6" t="s">
        <v>31</v>
      </c>
      <c r="O6">
        <v>111</v>
      </c>
      <c r="P6" t="str">
        <f>IF(Table1[[#This Row],[score]]&gt;=8.5,"High",IF(Table1[[#This Row],[score]]&gt;=7,"Medium","Low"))</f>
        <v>Low</v>
      </c>
      <c r="Q6" s="5">
        <f>Table1[[#This Row],[gross]]-Table1[[#This Row],[budget]]</f>
        <v>80800000</v>
      </c>
      <c r="R6" s="5" t="str">
        <f>IF(Table1[[#This Row],[Profit]]&gt;0,"Profit","Loss")</f>
        <v>Profit</v>
      </c>
      <c r="S6" s="6" t="str">
        <f>FLOOR(Table1[[#This Row],[year]]-1900,10)+1900 &amp; "-" &amp; FLOOR(Table1[[#This Row],[year]]-1890,10)+1900</f>
        <v>1980-1990</v>
      </c>
      <c r="T6" s="14" t="s">
        <v>21835</v>
      </c>
      <c r="AB6" s="14"/>
    </row>
    <row r="7" spans="1:28" hidden="1" x14ac:dyDescent="0.3">
      <c r="A7" t="s">
        <v>40</v>
      </c>
      <c r="B7" t="s">
        <v>33</v>
      </c>
      <c r="C7" t="s">
        <v>41</v>
      </c>
      <c r="D7">
        <v>1980</v>
      </c>
      <c r="E7" t="s">
        <v>26</v>
      </c>
      <c r="F7">
        <v>7.7</v>
      </c>
      <c r="G7">
        <v>221000</v>
      </c>
      <c r="H7" t="s">
        <v>42</v>
      </c>
      <c r="I7" t="s">
        <v>42</v>
      </c>
      <c r="J7" t="s">
        <v>43</v>
      </c>
      <c r="K7" t="s">
        <v>30</v>
      </c>
      <c r="L7">
        <v>3500000</v>
      </c>
      <c r="M7">
        <v>83453539</v>
      </c>
      <c r="N7" t="s">
        <v>44</v>
      </c>
      <c r="O7">
        <v>88</v>
      </c>
      <c r="P7" t="str">
        <f>IF(Table1[[#This Row],[score]]&gt;=8.5,"High",IF(Table1[[#This Row],[score]]&gt;=7,"Medium","Low"))</f>
        <v>Medium</v>
      </c>
      <c r="Q7" s="5">
        <f>Table1[[#This Row],[gross]]-Table1[[#This Row],[budget]]</f>
        <v>79953539</v>
      </c>
      <c r="R7" s="5" t="str">
        <f>IF(Table1[[#This Row],[Profit]]&gt;0,"Profit","Loss")</f>
        <v>Profit</v>
      </c>
      <c r="S7" s="6" t="str">
        <f>FLOOR(Table1[[#This Row],[year]]-1900,10)+1900 &amp; "-" &amp; FLOOR(Table1[[#This Row],[year]]-1890,10)+1900</f>
        <v>1980-1990</v>
      </c>
      <c r="T7" s="14" t="s">
        <v>21835</v>
      </c>
      <c r="AB7" s="14"/>
    </row>
    <row r="8" spans="1:28" hidden="1" x14ac:dyDescent="0.3">
      <c r="A8" t="s">
        <v>81</v>
      </c>
      <c r="B8" t="s">
        <v>33</v>
      </c>
      <c r="C8" t="s">
        <v>34</v>
      </c>
      <c r="D8">
        <v>1980</v>
      </c>
      <c r="E8" t="s">
        <v>82</v>
      </c>
      <c r="F8">
        <v>6.1</v>
      </c>
      <c r="G8">
        <v>18000</v>
      </c>
      <c r="H8" t="s">
        <v>83</v>
      </c>
      <c r="I8" t="s">
        <v>84</v>
      </c>
      <c r="J8" t="s">
        <v>85</v>
      </c>
      <c r="K8" t="s">
        <v>30</v>
      </c>
      <c r="L8">
        <v>15000000</v>
      </c>
      <c r="M8">
        <v>70687344</v>
      </c>
      <c r="N8" t="s">
        <v>86</v>
      </c>
      <c r="O8">
        <v>116</v>
      </c>
      <c r="P8" t="str">
        <f>IF(Table1[[#This Row],[score]]&gt;=8.5,"High",IF(Table1[[#This Row],[score]]&gt;=7,"Medium","Low"))</f>
        <v>Low</v>
      </c>
      <c r="Q8" s="5">
        <f>Table1[[#This Row],[gross]]-Table1[[#This Row],[budget]]</f>
        <v>55687344</v>
      </c>
      <c r="R8" s="5" t="str">
        <f>IF(Table1[[#This Row],[Profit]]&gt;0,"Profit","Loss")</f>
        <v>Profit</v>
      </c>
      <c r="S8" s="6" t="str">
        <f>FLOOR(Table1[[#This Row],[year]]-1900,10)+1900 &amp; "-" &amp; FLOOR(Table1[[#This Row],[year]]-1890,10)+1900</f>
        <v>1980-1990</v>
      </c>
      <c r="T8" s="14" t="s">
        <v>21835</v>
      </c>
      <c r="AB8" s="14"/>
    </row>
    <row r="9" spans="1:28" hidden="1" x14ac:dyDescent="0.3">
      <c r="A9" t="s">
        <v>211</v>
      </c>
      <c r="B9" t="s">
        <v>16</v>
      </c>
      <c r="C9" t="s">
        <v>41</v>
      </c>
      <c r="D9">
        <v>1980</v>
      </c>
      <c r="E9" t="s">
        <v>212</v>
      </c>
      <c r="F9">
        <v>6.2</v>
      </c>
      <c r="G9">
        <v>24000</v>
      </c>
      <c r="H9" t="s">
        <v>213</v>
      </c>
      <c r="I9" t="s">
        <v>214</v>
      </c>
      <c r="J9" t="s">
        <v>209</v>
      </c>
      <c r="K9" t="s">
        <v>30</v>
      </c>
      <c r="L9">
        <v>10000000</v>
      </c>
      <c r="M9">
        <v>69847348</v>
      </c>
      <c r="N9" t="s">
        <v>23</v>
      </c>
      <c r="O9">
        <v>109</v>
      </c>
      <c r="P9" t="str">
        <f>IF(Table1[[#This Row],[score]]&gt;=8.5,"High",IF(Table1[[#This Row],[score]]&gt;=7,"Medium","Low"))</f>
        <v>Low</v>
      </c>
      <c r="Q9" s="5">
        <f>Table1[[#This Row],[gross]]-Table1[[#This Row],[budget]]</f>
        <v>59847348</v>
      </c>
      <c r="R9" s="5" t="str">
        <f>IF(Table1[[#This Row],[Profit]]&gt;0,"Profit","Loss")</f>
        <v>Profit</v>
      </c>
      <c r="S9" s="6" t="str">
        <f>FLOOR(Table1[[#This Row],[year]]-1900,10)+1900 &amp; "-" &amp; FLOOR(Table1[[#This Row],[year]]-1890,10)+1900</f>
        <v>1980-1990</v>
      </c>
      <c r="T9" s="14" t="s">
        <v>21835</v>
      </c>
      <c r="AB9" s="14"/>
    </row>
    <row r="10" spans="1:28" hidden="1" x14ac:dyDescent="0.3">
      <c r="A10" t="s">
        <v>231</v>
      </c>
      <c r="B10" t="s">
        <v>33</v>
      </c>
      <c r="C10" t="s">
        <v>63</v>
      </c>
      <c r="D10">
        <v>1980</v>
      </c>
      <c r="E10" t="s">
        <v>232</v>
      </c>
      <c r="F10">
        <v>7.5</v>
      </c>
      <c r="G10">
        <v>17000</v>
      </c>
      <c r="H10" t="s">
        <v>233</v>
      </c>
      <c r="I10" t="s">
        <v>234</v>
      </c>
      <c r="J10" t="s">
        <v>235</v>
      </c>
      <c r="K10" t="s">
        <v>30</v>
      </c>
      <c r="L10">
        <f>20500000</f>
        <v>20500000</v>
      </c>
      <c r="M10">
        <v>67182787</v>
      </c>
      <c r="N10" t="s">
        <v>61</v>
      </c>
      <c r="O10">
        <v>124</v>
      </c>
      <c r="P10" t="str">
        <f>IF(Table1[[#This Row],[score]]&gt;=8.5,"High",IF(Table1[[#This Row],[score]]&gt;=7,"Medium","Low"))</f>
        <v>Medium</v>
      </c>
      <c r="Q10" s="5">
        <f>Table1[[#This Row],[gross]]-Table1[[#This Row],[budget]]</f>
        <v>46682787</v>
      </c>
      <c r="R10" s="5" t="str">
        <f>IF(Table1[[#This Row],[Profit]]&gt;0,"Profit","Loss")</f>
        <v>Profit</v>
      </c>
      <c r="S10" s="6" t="str">
        <f>FLOOR(Table1[[#This Row],[year]]-1900,10)+1900 &amp; "-" &amp; FLOOR(Table1[[#This Row],[year]]-1890,10)+1900</f>
        <v>1980-1990</v>
      </c>
      <c r="T10" s="14" t="s">
        <v>21835</v>
      </c>
      <c r="AB10" s="14"/>
    </row>
    <row r="11" spans="1:28" hidden="1" x14ac:dyDescent="0.3">
      <c r="A11" t="s">
        <v>197</v>
      </c>
      <c r="B11" t="s">
        <v>33</v>
      </c>
      <c r="C11" t="s">
        <v>34</v>
      </c>
      <c r="D11">
        <v>1980</v>
      </c>
      <c r="E11" t="s">
        <v>198</v>
      </c>
      <c r="F11">
        <v>5.3</v>
      </c>
      <c r="G11">
        <v>15000</v>
      </c>
      <c r="H11" t="s">
        <v>199</v>
      </c>
      <c r="I11" t="s">
        <v>199</v>
      </c>
      <c r="J11" t="s">
        <v>200</v>
      </c>
      <c r="K11" t="s">
        <v>30</v>
      </c>
      <c r="L11">
        <f>20500000</f>
        <v>20500000</v>
      </c>
      <c r="M11">
        <v>66132626</v>
      </c>
      <c r="N11" t="s">
        <v>61</v>
      </c>
      <c r="O11">
        <v>100</v>
      </c>
      <c r="P11" t="str">
        <f>IF(Table1[[#This Row],[score]]&gt;=8.5,"High",IF(Table1[[#This Row],[score]]&gt;=7,"Medium","Low"))</f>
        <v>Low</v>
      </c>
      <c r="Q11" s="5">
        <f>Table1[[#This Row],[gross]]-Table1[[#This Row],[budget]]</f>
        <v>45632626</v>
      </c>
      <c r="R11" s="5" t="str">
        <f>IF(Table1[[#This Row],[Profit]]&gt;0,"Profit","Loss")</f>
        <v>Profit</v>
      </c>
      <c r="S11" s="6" t="str">
        <f>FLOOR(Table1[[#This Row],[year]]-1900,10)+1900 &amp; "-" &amp; FLOOR(Table1[[#This Row],[year]]-1890,10)+1900</f>
        <v>1980-1990</v>
      </c>
      <c r="T11" s="14" t="s">
        <v>21835</v>
      </c>
      <c r="AB11" s="14"/>
    </row>
    <row r="12" spans="1:28" hidden="1" x14ac:dyDescent="0.3">
      <c r="A12" t="s">
        <v>24</v>
      </c>
      <c r="B12" t="s">
        <v>16</v>
      </c>
      <c r="C12" t="s">
        <v>25</v>
      </c>
      <c r="D12">
        <v>1980</v>
      </c>
      <c r="E12" t="s">
        <v>26</v>
      </c>
      <c r="F12">
        <v>5.8</v>
      </c>
      <c r="G12">
        <v>65000</v>
      </c>
      <c r="H12" t="s">
        <v>27</v>
      </c>
      <c r="I12" t="s">
        <v>28</v>
      </c>
      <c r="J12" t="s">
        <v>29</v>
      </c>
      <c r="K12" t="s">
        <v>30</v>
      </c>
      <c r="L12">
        <v>4500000</v>
      </c>
      <c r="M12">
        <v>58853106</v>
      </c>
      <c r="N12" t="s">
        <v>31</v>
      </c>
      <c r="O12">
        <v>104</v>
      </c>
      <c r="P12" t="str">
        <f>IF(Table1[[#This Row],[score]]&gt;=8.5,"High",IF(Table1[[#This Row],[score]]&gt;=7,"Medium","Low"))</f>
        <v>Low</v>
      </c>
      <c r="Q12" s="5">
        <f>Table1[[#This Row],[gross]]-Table1[[#This Row],[budget]]</f>
        <v>54353106</v>
      </c>
      <c r="R12" s="5" t="str">
        <f>IF(Table1[[#This Row],[Profit]]&gt;0,"Profit","Loss")</f>
        <v>Profit</v>
      </c>
      <c r="S12" s="6" t="str">
        <f>FLOOR(Table1[[#This Row],[year]]-1900,10)+1900 &amp; "-" &amp; FLOOR(Table1[[#This Row],[year]]-1890,10)+1900</f>
        <v>1980-1990</v>
      </c>
      <c r="T12" s="14" t="s">
        <v>21835</v>
      </c>
      <c r="AB12" s="14"/>
    </row>
    <row r="13" spans="1:28" hidden="1" x14ac:dyDescent="0.3">
      <c r="A13" t="s">
        <v>98</v>
      </c>
      <c r="B13" t="s">
        <v>16</v>
      </c>
      <c r="C13" t="s">
        <v>17</v>
      </c>
      <c r="D13">
        <v>1980</v>
      </c>
      <c r="E13" t="s">
        <v>99</v>
      </c>
      <c r="F13">
        <v>7.7</v>
      </c>
      <c r="G13">
        <v>49000</v>
      </c>
      <c r="H13" t="s">
        <v>100</v>
      </c>
      <c r="I13" t="s">
        <v>101</v>
      </c>
      <c r="J13" t="s">
        <v>102</v>
      </c>
      <c r="K13" t="s">
        <v>30</v>
      </c>
      <c r="L13">
        <v>6000000</v>
      </c>
      <c r="M13">
        <v>54766923</v>
      </c>
      <c r="N13" t="s">
        <v>44</v>
      </c>
      <c r="O13">
        <v>124</v>
      </c>
      <c r="P13" t="str">
        <f>IF(Table1[[#This Row],[score]]&gt;=8.5,"High",IF(Table1[[#This Row],[score]]&gt;=7,"Medium","Low"))</f>
        <v>Medium</v>
      </c>
      <c r="Q13" s="5">
        <f>Table1[[#This Row],[gross]]-Table1[[#This Row],[budget]]</f>
        <v>48766923</v>
      </c>
      <c r="R13" s="5" t="str">
        <f>IF(Table1[[#This Row],[Profit]]&gt;0,"Profit","Loss")</f>
        <v>Profit</v>
      </c>
      <c r="S13" s="6" t="str">
        <f>FLOOR(Table1[[#This Row],[year]]-1900,10)+1900 &amp; "-" &amp; FLOOR(Table1[[#This Row],[year]]-1890,10)+1900</f>
        <v>1980-1990</v>
      </c>
      <c r="T13" s="14" t="s">
        <v>21835</v>
      </c>
      <c r="AB13" s="14"/>
    </row>
    <row r="14" spans="1:28" hidden="1" x14ac:dyDescent="0.3">
      <c r="A14" t="s">
        <v>93</v>
      </c>
      <c r="B14" t="s">
        <v>33</v>
      </c>
      <c r="C14" t="s">
        <v>25</v>
      </c>
      <c r="D14">
        <v>1980</v>
      </c>
      <c r="E14" t="s">
        <v>94</v>
      </c>
      <c r="F14">
        <v>5.3</v>
      </c>
      <c r="G14">
        <v>30000</v>
      </c>
      <c r="H14" t="s">
        <v>95</v>
      </c>
      <c r="I14" t="s">
        <v>96</v>
      </c>
      <c r="J14" t="s">
        <v>97</v>
      </c>
      <c r="K14" t="s">
        <v>30</v>
      </c>
      <c r="L14">
        <v>20000000</v>
      </c>
      <c r="M14">
        <v>49823037</v>
      </c>
      <c r="N14" t="s">
        <v>44</v>
      </c>
      <c r="O14">
        <v>114</v>
      </c>
      <c r="P14" t="str">
        <f>IF(Table1[[#This Row],[score]]&gt;=8.5,"High",IF(Table1[[#This Row],[score]]&gt;=7,"Medium","Low"))</f>
        <v>Low</v>
      </c>
      <c r="Q14" s="5">
        <f>Table1[[#This Row],[gross]]-Table1[[#This Row],[budget]]</f>
        <v>29823037</v>
      </c>
      <c r="R14" s="5" t="str">
        <f>IF(Table1[[#This Row],[Profit]]&gt;0,"Profit","Loss")</f>
        <v>Profit</v>
      </c>
      <c r="S14" s="6" t="str">
        <f>FLOOR(Table1[[#This Row],[year]]-1900,10)+1900 &amp; "-" &amp; FLOOR(Table1[[#This Row],[year]]-1890,10)+1900</f>
        <v>1980-1990</v>
      </c>
      <c r="T14" s="14" t="s">
        <v>21835</v>
      </c>
      <c r="AB14" s="14"/>
    </row>
    <row r="15" spans="1:28" hidden="1" x14ac:dyDescent="0.3">
      <c r="A15" t="s">
        <v>15</v>
      </c>
      <c r="B15" t="s">
        <v>16</v>
      </c>
      <c r="C15" t="s">
        <v>17</v>
      </c>
      <c r="D15">
        <v>1980</v>
      </c>
      <c r="E15" t="s">
        <v>18</v>
      </c>
      <c r="F15">
        <v>8.4</v>
      </c>
      <c r="G15">
        <v>927000</v>
      </c>
      <c r="H15" t="s">
        <v>19</v>
      </c>
      <c r="I15" t="s">
        <v>20</v>
      </c>
      <c r="J15" t="s">
        <v>21</v>
      </c>
      <c r="K15" t="s">
        <v>22</v>
      </c>
      <c r="L15" s="5">
        <v>19000000</v>
      </c>
      <c r="M15" s="5">
        <v>46998772</v>
      </c>
      <c r="N15" t="s">
        <v>23</v>
      </c>
      <c r="O15">
        <v>146</v>
      </c>
      <c r="P15" t="str">
        <f>IF(Table1[[#This Row],[score]]&gt;=8.5,"High",IF(Table1[[#This Row],[score]]&gt;=7,"Medium","Low"))</f>
        <v>Medium</v>
      </c>
      <c r="Q15" s="5">
        <f>Table1[[#This Row],[gross]]-Table1[[#This Row],[budget]]</f>
        <v>27998772</v>
      </c>
      <c r="R15" s="5" t="str">
        <f>IF(Table1[[#This Row],[Profit]]&gt;0,"Profit","Loss")</f>
        <v>Profit</v>
      </c>
      <c r="S15" s="6" t="str">
        <f>FLOOR(Table1[[#This Row],[year]]-1900,10)+1900 &amp; "-" &amp; FLOOR(Table1[[#This Row],[year]]-1890,10)+1900</f>
        <v>1980-1990</v>
      </c>
      <c r="T15" s="14" t="s">
        <v>21835</v>
      </c>
      <c r="AB15" s="14"/>
    </row>
    <row r="16" spans="1:28" hidden="1" x14ac:dyDescent="0.3">
      <c r="A16" t="s">
        <v>156</v>
      </c>
      <c r="B16" t="s">
        <v>33</v>
      </c>
      <c r="C16" t="s">
        <v>17</v>
      </c>
      <c r="D16">
        <v>1980</v>
      </c>
      <c r="E16" t="s">
        <v>157</v>
      </c>
      <c r="F16">
        <v>6.4</v>
      </c>
      <c r="G16">
        <v>14000</v>
      </c>
      <c r="H16" t="s">
        <v>158</v>
      </c>
      <c r="I16" t="s">
        <v>159</v>
      </c>
      <c r="J16" t="s">
        <v>160</v>
      </c>
      <c r="K16" t="s">
        <v>30</v>
      </c>
      <c r="L16">
        <f>20500000</f>
        <v>20500000</v>
      </c>
      <c r="M16">
        <v>46918287</v>
      </c>
      <c r="N16" t="s">
        <v>44</v>
      </c>
      <c r="O16">
        <v>132</v>
      </c>
      <c r="P16" t="str">
        <f>IF(Table1[[#This Row],[score]]&gt;=8.5,"High",IF(Table1[[#This Row],[score]]&gt;=7,"Medium","Low"))</f>
        <v>Low</v>
      </c>
      <c r="Q16" s="5">
        <f>Table1[[#This Row],[gross]]-Table1[[#This Row],[budget]]</f>
        <v>26418287</v>
      </c>
      <c r="R16" s="5" t="str">
        <f>IF(Table1[[#This Row],[Profit]]&gt;0,"Profit","Loss")</f>
        <v>Profit</v>
      </c>
      <c r="S16" s="6" t="str">
        <f>FLOOR(Table1[[#This Row],[year]]-1900,10)+1900 &amp; "-" &amp; FLOOR(Table1[[#This Row],[year]]-1890,10)+1900</f>
        <v>1980-1990</v>
      </c>
      <c r="T16" s="14" t="s">
        <v>21835</v>
      </c>
      <c r="AB16" s="14"/>
    </row>
    <row r="17" spans="1:28" hidden="1" x14ac:dyDescent="0.3">
      <c r="A17" t="s">
        <v>206</v>
      </c>
      <c r="B17" t="s">
        <v>33</v>
      </c>
      <c r="C17" t="s">
        <v>41</v>
      </c>
      <c r="D17">
        <v>1980</v>
      </c>
      <c r="E17" t="s">
        <v>64</v>
      </c>
      <c r="F17">
        <v>6.7</v>
      </c>
      <c r="G17">
        <v>9100</v>
      </c>
      <c r="H17" t="s">
        <v>207</v>
      </c>
      <c r="I17" t="s">
        <v>208</v>
      </c>
      <c r="J17" t="s">
        <v>209</v>
      </c>
      <c r="K17" t="s">
        <v>30</v>
      </c>
      <c r="L17">
        <f>20500000</f>
        <v>20500000</v>
      </c>
      <c r="M17">
        <v>43995918</v>
      </c>
      <c r="N17" t="s">
        <v>210</v>
      </c>
      <c r="O17">
        <v>102</v>
      </c>
      <c r="P17" t="str">
        <f>IF(Table1[[#This Row],[score]]&gt;=8.5,"High",IF(Table1[[#This Row],[score]]&gt;=7,"Medium","Low"))</f>
        <v>Low</v>
      </c>
      <c r="Q17" s="5">
        <f>Table1[[#This Row],[gross]]-Table1[[#This Row],[budget]]</f>
        <v>23495918</v>
      </c>
      <c r="R17" s="5" t="str">
        <f>IF(Table1[[#This Row],[Profit]]&gt;0,"Profit","Loss")</f>
        <v>Profit</v>
      </c>
      <c r="S17" s="6" t="str">
        <f>FLOOR(Table1[[#This Row],[year]]-1900,10)+1900 &amp; "-" &amp; FLOOR(Table1[[#This Row],[year]]-1890,10)+1900</f>
        <v>1980-1990</v>
      </c>
      <c r="T17" s="14" t="s">
        <v>21835</v>
      </c>
      <c r="AB17" s="14"/>
    </row>
    <row r="18" spans="1:28" hidden="1" x14ac:dyDescent="0.3">
      <c r="A18" t="s">
        <v>266</v>
      </c>
      <c r="B18" t="s">
        <v>16</v>
      </c>
      <c r="C18" t="s">
        <v>41</v>
      </c>
      <c r="D18">
        <v>1980</v>
      </c>
      <c r="E18" t="s">
        <v>191</v>
      </c>
      <c r="F18">
        <v>6.1</v>
      </c>
      <c r="G18">
        <v>12000</v>
      </c>
      <c r="H18" t="s">
        <v>267</v>
      </c>
      <c r="I18" t="s">
        <v>267</v>
      </c>
      <c r="J18" t="s">
        <v>268</v>
      </c>
      <c r="K18" t="s">
        <v>30</v>
      </c>
      <c r="L18">
        <f>20500000</f>
        <v>20500000</v>
      </c>
      <c r="M18">
        <v>41675194</v>
      </c>
      <c r="N18" t="s">
        <v>61</v>
      </c>
      <c r="O18">
        <v>99</v>
      </c>
      <c r="P18" t="str">
        <f>IF(Table1[[#This Row],[score]]&gt;=8.5,"High",IF(Table1[[#This Row],[score]]&gt;=7,"Medium","Low"))</f>
        <v>Low</v>
      </c>
      <c r="Q18" s="5">
        <f>Table1[[#This Row],[gross]]-Table1[[#This Row],[budget]]</f>
        <v>21175194</v>
      </c>
      <c r="R18" s="5" t="str">
        <f>IF(Table1[[#This Row],[Profit]]&gt;0,"Profit","Loss")</f>
        <v>Profit</v>
      </c>
      <c r="S18" s="6" t="str">
        <f>FLOOR(Table1[[#This Row],[year]]-1900,10)+1900 &amp; "-" &amp; FLOOR(Table1[[#This Row],[year]]-1890,10)+1900</f>
        <v>1980-1990</v>
      </c>
      <c r="T18" s="14" t="s">
        <v>21835</v>
      </c>
      <c r="AB18" s="14"/>
    </row>
    <row r="19" spans="1:28" hidden="1" x14ac:dyDescent="0.3">
      <c r="A19" t="s">
        <v>45</v>
      </c>
      <c r="B19" t="s">
        <v>16</v>
      </c>
      <c r="C19" t="s">
        <v>41</v>
      </c>
      <c r="D19">
        <v>1980</v>
      </c>
      <c r="E19" t="s">
        <v>46</v>
      </c>
      <c r="F19">
        <v>7.3</v>
      </c>
      <c r="G19">
        <v>108000</v>
      </c>
      <c r="H19" t="s">
        <v>47</v>
      </c>
      <c r="I19" t="s">
        <v>48</v>
      </c>
      <c r="J19" t="s">
        <v>49</v>
      </c>
      <c r="K19" t="s">
        <v>30</v>
      </c>
      <c r="L19">
        <v>6000000</v>
      </c>
      <c r="M19">
        <v>39846344</v>
      </c>
      <c r="N19" t="s">
        <v>50</v>
      </c>
      <c r="O19">
        <v>98</v>
      </c>
      <c r="P19" t="str">
        <f>IF(Table1[[#This Row],[score]]&gt;=8.5,"High",IF(Table1[[#This Row],[score]]&gt;=7,"Medium","Low"))</f>
        <v>Medium</v>
      </c>
      <c r="Q19" s="5">
        <f>Table1[[#This Row],[gross]]-Table1[[#This Row],[budget]]</f>
        <v>33846344</v>
      </c>
      <c r="R19" s="5" t="str">
        <f>IF(Table1[[#This Row],[Profit]]&gt;0,"Profit","Loss")</f>
        <v>Profit</v>
      </c>
      <c r="S19" s="6" t="str">
        <f>FLOOR(Table1[[#This Row],[year]]-1900,10)+1900 &amp; "-" &amp; FLOOR(Table1[[#This Row],[year]]-1890,10)+1900</f>
        <v>1980-1990</v>
      </c>
      <c r="T19" s="14" t="s">
        <v>21835</v>
      </c>
      <c r="AB19" s="14"/>
    </row>
    <row r="20" spans="1:28" hidden="1" x14ac:dyDescent="0.3">
      <c r="A20" t="s">
        <v>51</v>
      </c>
      <c r="B20" t="s">
        <v>16</v>
      </c>
      <c r="C20" t="s">
        <v>52</v>
      </c>
      <c r="D20">
        <v>1980</v>
      </c>
      <c r="E20" t="s">
        <v>53</v>
      </c>
      <c r="F20">
        <v>6.4</v>
      </c>
      <c r="G20">
        <v>123000</v>
      </c>
      <c r="H20" t="s">
        <v>54</v>
      </c>
      <c r="I20" t="s">
        <v>55</v>
      </c>
      <c r="J20" t="s">
        <v>56</v>
      </c>
      <c r="K20" t="s">
        <v>30</v>
      </c>
      <c r="L20">
        <v>550000</v>
      </c>
      <c r="M20">
        <v>39754601</v>
      </c>
      <c r="N20" t="s">
        <v>44</v>
      </c>
      <c r="O20">
        <v>95</v>
      </c>
      <c r="P20" t="str">
        <f>IF(Table1[[#This Row],[score]]&gt;=8.5,"High",IF(Table1[[#This Row],[score]]&gt;=7,"Medium","Low"))</f>
        <v>Low</v>
      </c>
      <c r="Q20" s="5">
        <f>Table1[[#This Row],[gross]]-Table1[[#This Row],[budget]]</f>
        <v>39204601</v>
      </c>
      <c r="R20" s="5" t="str">
        <f>IF(Table1[[#This Row],[Profit]]&gt;0,"Profit","Loss")</f>
        <v>Profit</v>
      </c>
      <c r="S20" s="6" t="str">
        <f>FLOOR(Table1[[#This Row],[year]]-1900,10)+1900 &amp; "-" &amp; FLOOR(Table1[[#This Row],[year]]-1890,10)+1900</f>
        <v>1980-1990</v>
      </c>
      <c r="T20" s="14" t="s">
        <v>21835</v>
      </c>
      <c r="AB20" s="14"/>
    </row>
    <row r="21" spans="1:28" hidden="1" x14ac:dyDescent="0.3">
      <c r="A21" t="s">
        <v>177</v>
      </c>
      <c r="B21" t="s">
        <v>16</v>
      </c>
      <c r="C21" t="s">
        <v>104</v>
      </c>
      <c r="D21">
        <v>1980</v>
      </c>
      <c r="E21" t="s">
        <v>35</v>
      </c>
      <c r="F21">
        <v>7.2</v>
      </c>
      <c r="G21">
        <v>17000</v>
      </c>
      <c r="H21" t="s">
        <v>178</v>
      </c>
      <c r="I21" t="s">
        <v>179</v>
      </c>
      <c r="J21" t="s">
        <v>100</v>
      </c>
      <c r="K21" t="s">
        <v>30</v>
      </c>
      <c r="L21">
        <v>9000000</v>
      </c>
      <c r="M21">
        <v>37121708</v>
      </c>
      <c r="N21" t="s">
        <v>180</v>
      </c>
      <c r="O21">
        <v>131</v>
      </c>
      <c r="P21" t="str">
        <f>IF(Table1[[#This Row],[score]]&gt;=8.5,"High",IF(Table1[[#This Row],[score]]&gt;=7,"Medium","Low"))</f>
        <v>Medium</v>
      </c>
      <c r="Q21" s="5">
        <f>Table1[[#This Row],[gross]]-Table1[[#This Row],[budget]]</f>
        <v>28121708</v>
      </c>
      <c r="R21" s="5" t="str">
        <f>IF(Table1[[#This Row],[Profit]]&gt;0,"Profit","Loss")</f>
        <v>Profit</v>
      </c>
      <c r="S21" s="6" t="str">
        <f>FLOOR(Table1[[#This Row],[year]]-1900,10)+1900 &amp; "-" &amp; FLOOR(Table1[[#This Row],[year]]-1890,10)+1900</f>
        <v>1980-1990</v>
      </c>
      <c r="T21" s="14" t="s">
        <v>21835</v>
      </c>
      <c r="AB21" s="14"/>
    </row>
    <row r="22" spans="1:28" hidden="1" x14ac:dyDescent="0.3">
      <c r="A22" t="s">
        <v>166</v>
      </c>
      <c r="B22" t="s">
        <v>16</v>
      </c>
      <c r="C22" t="s">
        <v>41</v>
      </c>
      <c r="D22">
        <v>1980</v>
      </c>
      <c r="E22" t="s">
        <v>167</v>
      </c>
      <c r="F22">
        <v>6.5</v>
      </c>
      <c r="G22">
        <v>5100</v>
      </c>
      <c r="H22" t="s">
        <v>168</v>
      </c>
      <c r="I22" t="s">
        <v>169</v>
      </c>
      <c r="J22" t="s">
        <v>170</v>
      </c>
      <c r="K22" t="s">
        <v>30</v>
      </c>
      <c r="L22">
        <f>20500000</f>
        <v>20500000</v>
      </c>
      <c r="M22">
        <v>34326249</v>
      </c>
      <c r="N22" t="s">
        <v>171</v>
      </c>
      <c r="O22">
        <v>96</v>
      </c>
      <c r="P22" t="str">
        <f>IF(Table1[[#This Row],[score]]&gt;=8.5,"High",IF(Table1[[#This Row],[score]]&gt;=7,"Medium","Low"))</f>
        <v>Low</v>
      </c>
      <c r="Q22" s="5">
        <f>Table1[[#This Row],[gross]]-Table1[[#This Row],[budget]]</f>
        <v>13826249</v>
      </c>
      <c r="R22" s="5" t="str">
        <f>IF(Table1[[#This Row],[Profit]]&gt;0,"Profit","Loss")</f>
        <v>Profit</v>
      </c>
      <c r="S22" s="6" t="str">
        <f>FLOOR(Table1[[#This Row],[year]]-1900,10)+1900 &amp; "-" &amp; FLOOR(Table1[[#This Row],[year]]-1890,10)+1900</f>
        <v>1980-1990</v>
      </c>
      <c r="T22" s="14" t="s">
        <v>21835</v>
      </c>
      <c r="AB22" s="14"/>
    </row>
    <row r="23" spans="1:28" hidden="1" x14ac:dyDescent="0.3">
      <c r="A23" t="s">
        <v>103</v>
      </c>
      <c r="B23" t="s">
        <v>16</v>
      </c>
      <c r="C23" t="s">
        <v>104</v>
      </c>
      <c r="D23">
        <v>1980</v>
      </c>
      <c r="E23" t="s">
        <v>46</v>
      </c>
      <c r="F23">
        <v>7.1</v>
      </c>
      <c r="G23">
        <v>37000</v>
      </c>
      <c r="H23" t="s">
        <v>105</v>
      </c>
      <c r="I23" t="s">
        <v>105</v>
      </c>
      <c r="J23" t="s">
        <v>106</v>
      </c>
      <c r="K23" t="s">
        <v>30</v>
      </c>
      <c r="L23">
        <v>6500000</v>
      </c>
      <c r="M23">
        <v>31899000</v>
      </c>
      <c r="N23" t="s">
        <v>107</v>
      </c>
      <c r="O23">
        <v>104</v>
      </c>
      <c r="P23" t="str">
        <f>IF(Table1[[#This Row],[score]]&gt;=8.5,"High",IF(Table1[[#This Row],[score]]&gt;=7,"Medium","Low"))</f>
        <v>Medium</v>
      </c>
      <c r="Q23" s="5">
        <f>Table1[[#This Row],[gross]]-Table1[[#This Row],[budget]]</f>
        <v>25399000</v>
      </c>
      <c r="R23" s="5" t="str">
        <f>IF(Table1[[#This Row],[Profit]]&gt;0,"Profit","Loss")</f>
        <v>Profit</v>
      </c>
      <c r="S23" s="6" t="str">
        <f>FLOOR(Table1[[#This Row],[year]]-1900,10)+1900 &amp; "-" &amp; FLOOR(Table1[[#This Row],[year]]-1890,10)+1900</f>
        <v>1980-1990</v>
      </c>
      <c r="T23" s="14" t="s">
        <v>21835</v>
      </c>
      <c r="AB23" s="14"/>
    </row>
    <row r="24" spans="1:28" hidden="1" x14ac:dyDescent="0.3">
      <c r="A24" t="s">
        <v>87</v>
      </c>
      <c r="B24" t="s">
        <v>33</v>
      </c>
      <c r="C24" t="s">
        <v>25</v>
      </c>
      <c r="D24">
        <v>1980</v>
      </c>
      <c r="E24" t="s">
        <v>88</v>
      </c>
      <c r="F24">
        <v>7.3</v>
      </c>
      <c r="G24">
        <v>54000</v>
      </c>
      <c r="H24" t="s">
        <v>89</v>
      </c>
      <c r="I24" t="s">
        <v>89</v>
      </c>
      <c r="J24" t="s">
        <v>90</v>
      </c>
      <c r="K24" t="s">
        <v>91</v>
      </c>
      <c r="L24">
        <v>5000000</v>
      </c>
      <c r="M24">
        <v>30031783</v>
      </c>
      <c r="N24" t="s">
        <v>92</v>
      </c>
      <c r="O24">
        <v>109</v>
      </c>
      <c r="P24" t="str">
        <f>IF(Table1[[#This Row],[score]]&gt;=8.5,"High",IF(Table1[[#This Row],[score]]&gt;=7,"Medium","Low"))</f>
        <v>Medium</v>
      </c>
      <c r="Q24" s="5">
        <f>Table1[[#This Row],[gross]]-Table1[[#This Row],[budget]]</f>
        <v>25031783</v>
      </c>
      <c r="R24" s="5" t="str">
        <f>IF(Table1[[#This Row],[Profit]]&gt;0,"Profit","Loss")</f>
        <v>Profit</v>
      </c>
      <c r="S24" s="6" t="str">
        <f>FLOOR(Table1[[#This Row],[year]]-1900,10)+1900 &amp; "-" &amp; FLOOR(Table1[[#This Row],[year]]-1890,10)+1900</f>
        <v>1980-1990</v>
      </c>
      <c r="T24" s="14" t="s">
        <v>21835</v>
      </c>
      <c r="AB24" s="14"/>
    </row>
    <row r="25" spans="1:28" hidden="1" x14ac:dyDescent="0.3">
      <c r="A25" t="s">
        <v>226</v>
      </c>
      <c r="B25" t="s">
        <v>33</v>
      </c>
      <c r="C25" t="s">
        <v>17</v>
      </c>
      <c r="D25">
        <v>1980</v>
      </c>
      <c r="E25" t="s">
        <v>64</v>
      </c>
      <c r="F25">
        <v>5.9</v>
      </c>
      <c r="G25">
        <v>4000</v>
      </c>
      <c r="H25" t="s">
        <v>227</v>
      </c>
      <c r="I25" t="s">
        <v>228</v>
      </c>
      <c r="J25" t="s">
        <v>229</v>
      </c>
      <c r="K25" t="s">
        <v>30</v>
      </c>
      <c r="L25">
        <f>20500000</f>
        <v>20500000</v>
      </c>
      <c r="M25">
        <v>27118000</v>
      </c>
      <c r="N25" t="s">
        <v>230</v>
      </c>
      <c r="O25">
        <v>115</v>
      </c>
      <c r="P25" t="str">
        <f>IF(Table1[[#This Row],[score]]&gt;=8.5,"High",IF(Table1[[#This Row],[score]]&gt;=7,"Medium","Low"))</f>
        <v>Low</v>
      </c>
      <c r="Q25" s="5">
        <f>Table1[[#This Row],[gross]]-Table1[[#This Row],[budget]]</f>
        <v>6618000</v>
      </c>
      <c r="R25" s="5" t="str">
        <f>IF(Table1[[#This Row],[Profit]]&gt;0,"Profit","Loss")</f>
        <v>Profit</v>
      </c>
      <c r="S25" s="6" t="str">
        <f>FLOOR(Table1[[#This Row],[year]]-1900,10)+1900 &amp; "-" &amp; FLOOR(Table1[[#This Row],[year]]-1890,10)+1900</f>
        <v>1980-1990</v>
      </c>
      <c r="T25" s="14" t="s">
        <v>21835</v>
      </c>
      <c r="AB25" s="14"/>
    </row>
    <row r="26" spans="1:28" hidden="1" x14ac:dyDescent="0.3">
      <c r="A26" t="s">
        <v>299</v>
      </c>
      <c r="B26" t="s">
        <v>33</v>
      </c>
      <c r="C26" t="s">
        <v>34</v>
      </c>
      <c r="D26">
        <v>1980</v>
      </c>
      <c r="E26" t="s">
        <v>300</v>
      </c>
      <c r="F26">
        <v>6.1</v>
      </c>
      <c r="G26">
        <v>11000</v>
      </c>
      <c r="H26" t="s">
        <v>85</v>
      </c>
      <c r="I26" t="s">
        <v>301</v>
      </c>
      <c r="J26" t="s">
        <v>85</v>
      </c>
      <c r="K26" t="s">
        <v>30</v>
      </c>
      <c r="L26">
        <v>6500000</v>
      </c>
      <c r="M26">
        <v>24265659</v>
      </c>
      <c r="N26" t="s">
        <v>23</v>
      </c>
      <c r="O26">
        <v>116</v>
      </c>
      <c r="P26" t="str">
        <f>IF(Table1[[#This Row],[score]]&gt;=8.5,"High",IF(Table1[[#This Row],[score]]&gt;=7,"Medium","Low"))</f>
        <v>Low</v>
      </c>
      <c r="Q26" s="5">
        <f>Table1[[#This Row],[gross]]-Table1[[#This Row],[budget]]</f>
        <v>17765659</v>
      </c>
      <c r="R26" s="5" t="str">
        <f>IF(Table1[[#This Row],[Profit]]&gt;0,"Profit","Loss")</f>
        <v>Profit</v>
      </c>
      <c r="S26" s="6" t="str">
        <f>FLOOR(Table1[[#This Row],[year]]-1900,10)+1900 &amp; "-" &amp; FLOOR(Table1[[#This Row],[year]]-1890,10)+1900</f>
        <v>1980-1990</v>
      </c>
      <c r="T26" s="14" t="s">
        <v>21835</v>
      </c>
      <c r="AB26" s="14"/>
    </row>
    <row r="27" spans="1:28" hidden="1" x14ac:dyDescent="0.3">
      <c r="A27" t="s">
        <v>62</v>
      </c>
      <c r="B27" t="s">
        <v>16</v>
      </c>
      <c r="C27" t="s">
        <v>63</v>
      </c>
      <c r="D27">
        <v>1980</v>
      </c>
      <c r="E27" t="s">
        <v>64</v>
      </c>
      <c r="F27">
        <v>8.1999999999999993</v>
      </c>
      <c r="G27">
        <v>330000</v>
      </c>
      <c r="H27" t="s">
        <v>65</v>
      </c>
      <c r="I27" t="s">
        <v>66</v>
      </c>
      <c r="J27" t="s">
        <v>67</v>
      </c>
      <c r="K27" t="s">
        <v>30</v>
      </c>
      <c r="L27" s="5">
        <v>18000000</v>
      </c>
      <c r="M27" s="5">
        <v>23402427</v>
      </c>
      <c r="N27" t="s">
        <v>68</v>
      </c>
      <c r="O27">
        <v>129</v>
      </c>
      <c r="P27" t="str">
        <f>IF(Table1[[#This Row],[score]]&gt;=8.5,"High",IF(Table1[[#This Row],[score]]&gt;=7,"Medium","Low"))</f>
        <v>Medium</v>
      </c>
      <c r="Q27" s="5">
        <f>Table1[[#This Row],[gross]]-Table1[[#This Row],[budget]]</f>
        <v>5402427</v>
      </c>
      <c r="R27" s="5" t="str">
        <f>IF(Table1[[#This Row],[Profit]]&gt;0,"Profit","Loss")</f>
        <v>Profit</v>
      </c>
      <c r="S27" s="6" t="str">
        <f>FLOOR(Table1[[#This Row],[year]]-1900,10)+1900 &amp; "-" &amp; FLOOR(Table1[[#This Row],[year]]-1890,10)+1900</f>
        <v>1980-1990</v>
      </c>
      <c r="T27" s="14" t="s">
        <v>21835</v>
      </c>
      <c r="AB27" s="14"/>
    </row>
    <row r="28" spans="1:28" hidden="1" x14ac:dyDescent="0.3">
      <c r="A28" t="s">
        <v>150</v>
      </c>
      <c r="B28" t="s">
        <v>33</v>
      </c>
      <c r="C28" t="s">
        <v>151</v>
      </c>
      <c r="D28">
        <v>1980</v>
      </c>
      <c r="E28" t="s">
        <v>152</v>
      </c>
      <c r="F28">
        <v>5.3</v>
      </c>
      <c r="G28">
        <v>12000</v>
      </c>
      <c r="H28" t="s">
        <v>153</v>
      </c>
      <c r="I28" t="s">
        <v>154</v>
      </c>
      <c r="J28" t="s">
        <v>155</v>
      </c>
      <c r="K28" t="s">
        <v>30</v>
      </c>
      <c r="L28">
        <v>20000000</v>
      </c>
      <c r="M28">
        <v>22762571</v>
      </c>
      <c r="N28" t="s">
        <v>61</v>
      </c>
      <c r="O28">
        <v>96</v>
      </c>
      <c r="P28" t="str">
        <f>IF(Table1[[#This Row],[score]]&gt;=8.5,"High",IF(Table1[[#This Row],[score]]&gt;=7,"Medium","Low"))</f>
        <v>Low</v>
      </c>
      <c r="Q28" s="5">
        <f>Table1[[#This Row],[gross]]-Table1[[#This Row],[budget]]</f>
        <v>2762571</v>
      </c>
      <c r="R28" s="5" t="str">
        <f>IF(Table1[[#This Row],[Profit]]&gt;0,"Profit","Loss")</f>
        <v>Profit</v>
      </c>
      <c r="S28" s="6" t="str">
        <f>FLOOR(Table1[[#This Row],[year]]-1900,10)+1900 &amp; "-" &amp; FLOOR(Table1[[#This Row],[year]]-1890,10)+1900</f>
        <v>1980-1990</v>
      </c>
      <c r="T28" s="14" t="s">
        <v>21835</v>
      </c>
      <c r="AB28" s="14"/>
    </row>
    <row r="29" spans="1:28" hidden="1" x14ac:dyDescent="0.3">
      <c r="A29" t="s">
        <v>181</v>
      </c>
      <c r="B29" t="s">
        <v>16</v>
      </c>
      <c r="C29" t="s">
        <v>104</v>
      </c>
      <c r="D29">
        <v>1980</v>
      </c>
      <c r="E29" t="s">
        <v>182</v>
      </c>
      <c r="F29">
        <v>6.2</v>
      </c>
      <c r="G29">
        <v>22000</v>
      </c>
      <c r="H29" t="s">
        <v>183</v>
      </c>
      <c r="I29" t="s">
        <v>183</v>
      </c>
      <c r="J29" t="s">
        <v>184</v>
      </c>
      <c r="K29" t="s">
        <v>30</v>
      </c>
      <c r="L29">
        <v>4800000</v>
      </c>
      <c r="M29">
        <v>22743674</v>
      </c>
      <c r="N29" t="s">
        <v>44</v>
      </c>
      <c r="O29">
        <v>117</v>
      </c>
      <c r="P29" t="str">
        <f>IF(Table1[[#This Row],[score]]&gt;=8.5,"High",IF(Table1[[#This Row],[score]]&gt;=7,"Medium","Low"))</f>
        <v>Low</v>
      </c>
      <c r="Q29" s="5">
        <f>Table1[[#This Row],[gross]]-Table1[[#This Row],[budget]]</f>
        <v>17943674</v>
      </c>
      <c r="R29" s="5" t="str">
        <f>IF(Table1[[#This Row],[Profit]]&gt;0,"Profit","Loss")</f>
        <v>Profit</v>
      </c>
      <c r="S29" s="6" t="str">
        <f>FLOOR(Table1[[#This Row],[year]]-1900,10)+1900 &amp; "-" &amp; FLOOR(Table1[[#This Row],[year]]-1890,10)+1900</f>
        <v>1980-1990</v>
      </c>
      <c r="T29" s="14" t="s">
        <v>21835</v>
      </c>
      <c r="AB29" s="14"/>
    </row>
    <row r="30" spans="1:28" hidden="1" x14ac:dyDescent="0.3">
      <c r="A30" t="s">
        <v>185</v>
      </c>
      <c r="B30" t="s">
        <v>33</v>
      </c>
      <c r="C30" t="s">
        <v>41</v>
      </c>
      <c r="D30">
        <v>1980</v>
      </c>
      <c r="E30" t="s">
        <v>186</v>
      </c>
      <c r="F30">
        <v>7.1</v>
      </c>
      <c r="G30">
        <v>8900</v>
      </c>
      <c r="H30" t="s">
        <v>187</v>
      </c>
      <c r="I30" t="s">
        <v>188</v>
      </c>
      <c r="J30" t="s">
        <v>189</v>
      </c>
      <c r="K30" t="s">
        <v>30</v>
      </c>
      <c r="L30">
        <f>20500000</f>
        <v>20500000</v>
      </c>
      <c r="M30">
        <v>22482952</v>
      </c>
      <c r="N30" t="s">
        <v>180</v>
      </c>
      <c r="O30">
        <v>102</v>
      </c>
      <c r="P30" t="str">
        <f>IF(Table1[[#This Row],[score]]&gt;=8.5,"High",IF(Table1[[#This Row],[score]]&gt;=7,"Medium","Low"))</f>
        <v>Medium</v>
      </c>
      <c r="Q30" s="5">
        <f>Table1[[#This Row],[gross]]-Table1[[#This Row],[budget]]</f>
        <v>1982952</v>
      </c>
      <c r="R30" s="5" t="str">
        <f>IF(Table1[[#This Row],[Profit]]&gt;0,"Profit","Loss")</f>
        <v>Profit</v>
      </c>
      <c r="S30" s="6" t="str">
        <f>FLOOR(Table1[[#This Row],[year]]-1900,10)+1900 &amp; "-" &amp; FLOOR(Table1[[#This Row],[year]]-1890,10)+1900</f>
        <v>1980-1990</v>
      </c>
      <c r="T30" s="14" t="s">
        <v>21835</v>
      </c>
      <c r="AB30" s="14"/>
    </row>
    <row r="31" spans="1:28" hidden="1" x14ac:dyDescent="0.3">
      <c r="A31" t="s">
        <v>124</v>
      </c>
      <c r="B31" t="s">
        <v>16</v>
      </c>
      <c r="C31" t="s">
        <v>52</v>
      </c>
      <c r="D31">
        <v>1980</v>
      </c>
      <c r="E31" t="s">
        <v>125</v>
      </c>
      <c r="F31">
        <v>6.8</v>
      </c>
      <c r="G31">
        <v>66000</v>
      </c>
      <c r="H31" t="s">
        <v>126</v>
      </c>
      <c r="I31" t="s">
        <v>126</v>
      </c>
      <c r="J31" t="s">
        <v>127</v>
      </c>
      <c r="K31" t="s">
        <v>30</v>
      </c>
      <c r="L31">
        <v>1000000</v>
      </c>
      <c r="M31">
        <v>21448782</v>
      </c>
      <c r="N31" t="s">
        <v>128</v>
      </c>
      <c r="O31">
        <v>89</v>
      </c>
      <c r="P31" t="str">
        <f>IF(Table1[[#This Row],[score]]&gt;=8.5,"High",IF(Table1[[#This Row],[score]]&gt;=7,"Medium","Low"))</f>
        <v>Low</v>
      </c>
      <c r="Q31" s="5">
        <f>Table1[[#This Row],[gross]]-Table1[[#This Row],[budget]]</f>
        <v>20448782</v>
      </c>
      <c r="R31" s="5" t="str">
        <f>IF(Table1[[#This Row],[Profit]]&gt;0,"Profit","Loss")</f>
        <v>Profit</v>
      </c>
      <c r="S31" s="6" t="str">
        <f>FLOOR(Table1[[#This Row],[year]]-1900,10)+1900 &amp; "-" &amp; FLOOR(Table1[[#This Row],[year]]-1890,10)+1900</f>
        <v>1980-1990</v>
      </c>
      <c r="T31" s="14" t="s">
        <v>21835</v>
      </c>
      <c r="AB31" s="14"/>
    </row>
    <row r="32" spans="1:28" hidden="1" x14ac:dyDescent="0.3">
      <c r="A32" t="s">
        <v>114</v>
      </c>
      <c r="B32" t="s">
        <v>16</v>
      </c>
      <c r="C32" t="s">
        <v>17</v>
      </c>
      <c r="D32">
        <v>1980</v>
      </c>
      <c r="E32" t="s">
        <v>76</v>
      </c>
      <c r="F32">
        <v>6.6</v>
      </c>
      <c r="G32">
        <v>21000</v>
      </c>
      <c r="H32" t="s">
        <v>115</v>
      </c>
      <c r="I32" t="s">
        <v>116</v>
      </c>
      <c r="J32" t="s">
        <v>117</v>
      </c>
      <c r="K32" t="s">
        <v>30</v>
      </c>
      <c r="L32">
        <f>20500000</f>
        <v>20500000</v>
      </c>
      <c r="M32">
        <v>21202829</v>
      </c>
      <c r="N32" t="s">
        <v>118</v>
      </c>
      <c r="O32">
        <v>134</v>
      </c>
      <c r="P32" t="str">
        <f>IF(Table1[[#This Row],[score]]&gt;=8.5,"High",IF(Table1[[#This Row],[score]]&gt;=7,"Medium","Low"))</f>
        <v>Low</v>
      </c>
      <c r="Q32" s="5">
        <f>Table1[[#This Row],[gross]]-Table1[[#This Row],[budget]]</f>
        <v>702829</v>
      </c>
      <c r="R32" s="5" t="str">
        <f>IF(Table1[[#This Row],[Profit]]&gt;0,"Profit","Loss")</f>
        <v>Profit</v>
      </c>
      <c r="S32" s="6" t="str">
        <f>FLOOR(Table1[[#This Row],[year]]-1900,10)+1900 &amp; "-" &amp; FLOOR(Table1[[#This Row],[year]]-1890,10)+1900</f>
        <v>1980-1990</v>
      </c>
      <c r="T32" s="14" t="s">
        <v>21835</v>
      </c>
      <c r="AB32" s="14"/>
    </row>
    <row r="33" spans="1:28" hidden="1" x14ac:dyDescent="0.3">
      <c r="A33" t="s">
        <v>172</v>
      </c>
      <c r="B33" t="s">
        <v>33</v>
      </c>
      <c r="C33" t="s">
        <v>34</v>
      </c>
      <c r="D33">
        <v>1980</v>
      </c>
      <c r="E33" t="s">
        <v>145</v>
      </c>
      <c r="F33">
        <v>5</v>
      </c>
      <c r="G33">
        <v>4100</v>
      </c>
      <c r="H33" t="s">
        <v>173</v>
      </c>
      <c r="I33" t="s">
        <v>174</v>
      </c>
      <c r="J33" t="s">
        <v>175</v>
      </c>
      <c r="K33" t="s">
        <v>22</v>
      </c>
      <c r="L33">
        <v>36000000</v>
      </c>
      <c r="M33">
        <f t="shared" ref="M33:M42" si="0">20205757</f>
        <v>20205757</v>
      </c>
      <c r="N33" t="s">
        <v>176</v>
      </c>
      <c r="O33">
        <v>115</v>
      </c>
      <c r="P33" t="str">
        <f>IF(Table1[[#This Row],[score]]&gt;=8.5,"High",IF(Table1[[#This Row],[score]]&gt;=7,"Medium","Low"))</f>
        <v>Low</v>
      </c>
      <c r="Q33" s="5">
        <f>Table1[[#This Row],[gross]]-Table1[[#This Row],[budget]]</f>
        <v>-15794243</v>
      </c>
      <c r="R33" s="5" t="str">
        <f>IF(Table1[[#This Row],[Profit]]&gt;0,"Profit","Loss")</f>
        <v>Loss</v>
      </c>
      <c r="S33" s="6" t="str">
        <f>FLOOR(Table1[[#This Row],[year]]-1900,10)+1900 &amp; "-" &amp; FLOOR(Table1[[#This Row],[year]]-1890,10)+1900</f>
        <v>1980-1990</v>
      </c>
      <c r="T33" s="14" t="s">
        <v>21835</v>
      </c>
      <c r="AB33" s="14"/>
    </row>
    <row r="34" spans="1:28" hidden="1" x14ac:dyDescent="0.3">
      <c r="A34" t="s">
        <v>243</v>
      </c>
      <c r="B34" t="s">
        <v>33</v>
      </c>
      <c r="C34" t="s">
        <v>17</v>
      </c>
      <c r="D34">
        <v>1980</v>
      </c>
      <c r="E34" t="s">
        <v>244</v>
      </c>
      <c r="F34">
        <v>7.9</v>
      </c>
      <c r="G34">
        <v>13000</v>
      </c>
      <c r="H34" t="s">
        <v>245</v>
      </c>
      <c r="I34" t="s">
        <v>246</v>
      </c>
      <c r="J34" t="s">
        <v>247</v>
      </c>
      <c r="K34" t="s">
        <v>248</v>
      </c>
      <c r="L34">
        <f>20500000</f>
        <v>20500000</v>
      </c>
      <c r="M34">
        <f t="shared" si="0"/>
        <v>20205757</v>
      </c>
      <c r="N34" t="s">
        <v>249</v>
      </c>
      <c r="O34">
        <v>107</v>
      </c>
      <c r="P34" t="str">
        <f>IF(Table1[[#This Row],[score]]&gt;=8.5,"High",IF(Table1[[#This Row],[score]]&gt;=7,"Medium","Low"))</f>
        <v>Medium</v>
      </c>
      <c r="Q34" s="5">
        <f>Table1[[#This Row],[gross]]-Table1[[#This Row],[budget]]</f>
        <v>-294243</v>
      </c>
      <c r="R34" s="5" t="str">
        <f>IF(Table1[[#This Row],[Profit]]&gt;0,"Profit","Loss")</f>
        <v>Loss</v>
      </c>
      <c r="S34" s="6" t="str">
        <f>FLOOR(Table1[[#This Row],[year]]-1900,10)+1900 &amp; "-" &amp; FLOOR(Table1[[#This Row],[year]]-1890,10)+1900</f>
        <v>1980-1990</v>
      </c>
      <c r="T34" s="14" t="s">
        <v>21836</v>
      </c>
      <c r="AB34" s="14"/>
    </row>
    <row r="35" spans="1:28" hidden="1" x14ac:dyDescent="0.3">
      <c r="A35" t="s">
        <v>272</v>
      </c>
      <c r="B35" t="s">
        <v>16</v>
      </c>
      <c r="C35" t="s">
        <v>52</v>
      </c>
      <c r="D35">
        <v>1980</v>
      </c>
      <c r="E35" t="s">
        <v>273</v>
      </c>
      <c r="F35">
        <v>4.5999999999999996</v>
      </c>
      <c r="G35">
        <v>3900</v>
      </c>
      <c r="H35" t="s">
        <v>274</v>
      </c>
      <c r="I35" t="s">
        <v>274</v>
      </c>
      <c r="J35" t="s">
        <v>275</v>
      </c>
      <c r="K35" t="s">
        <v>30</v>
      </c>
      <c r="L35">
        <v>300000</v>
      </c>
      <c r="M35">
        <f t="shared" si="0"/>
        <v>20205757</v>
      </c>
      <c r="N35" t="s">
        <v>276</v>
      </c>
      <c r="O35">
        <v>82</v>
      </c>
      <c r="P35" t="str">
        <f>IF(Table1[[#This Row],[score]]&gt;=8.5,"High",IF(Table1[[#This Row],[score]]&gt;=7,"Medium","Low"))</f>
        <v>Low</v>
      </c>
      <c r="Q35" s="5">
        <f>Table1[[#This Row],[gross]]-Table1[[#This Row],[budget]]</f>
        <v>19905757</v>
      </c>
      <c r="R35" s="5" t="str">
        <f>IF(Table1[[#This Row],[Profit]]&gt;0,"Profit","Loss")</f>
        <v>Profit</v>
      </c>
      <c r="S35" s="6" t="str">
        <f>FLOOR(Table1[[#This Row],[year]]-1900,10)+1900 &amp; "-" &amp; FLOOR(Table1[[#This Row],[year]]-1890,10)+1900</f>
        <v>1980-1990</v>
      </c>
      <c r="T35" s="14" t="s">
        <v>21835</v>
      </c>
      <c r="AB35" s="14"/>
    </row>
    <row r="36" spans="1:28" hidden="1" x14ac:dyDescent="0.3">
      <c r="A36" t="s">
        <v>281</v>
      </c>
      <c r="B36" t="s">
        <v>33</v>
      </c>
      <c r="C36" t="s">
        <v>63</v>
      </c>
      <c r="D36">
        <v>1980</v>
      </c>
      <c r="E36" t="s">
        <v>282</v>
      </c>
      <c r="F36">
        <v>8.3000000000000007</v>
      </c>
      <c r="G36">
        <v>15000</v>
      </c>
      <c r="H36" t="s">
        <v>283</v>
      </c>
      <c r="I36" t="s">
        <v>284</v>
      </c>
      <c r="J36" t="s">
        <v>285</v>
      </c>
      <c r="K36" t="s">
        <v>286</v>
      </c>
      <c r="L36" s="5">
        <v>35000000</v>
      </c>
      <c r="M36" s="5">
        <f t="shared" si="0"/>
        <v>20205757</v>
      </c>
      <c r="N36" t="s">
        <v>287</v>
      </c>
      <c r="O36">
        <v>173</v>
      </c>
      <c r="P36" t="str">
        <f>IF(Table1[[#This Row],[score]]&gt;=8.5,"High",IF(Table1[[#This Row],[score]]&gt;=7,"Medium","Low"))</f>
        <v>Medium</v>
      </c>
      <c r="Q36" s="5">
        <f>Table1[[#This Row],[gross]]-Table1[[#This Row],[budget]]</f>
        <v>-14794243</v>
      </c>
      <c r="R36" s="5" t="str">
        <f>IF(Table1[[#This Row],[Profit]]&gt;0,"Profit","Loss")</f>
        <v>Loss</v>
      </c>
      <c r="S36" s="6" t="str">
        <f>FLOOR(Table1[[#This Row],[year]]-1900,10)+1900 &amp; "-" &amp; FLOOR(Table1[[#This Row],[year]]-1890,10)+1900</f>
        <v>1980-1990</v>
      </c>
      <c r="T36" s="14" t="s">
        <v>21837</v>
      </c>
      <c r="AB36" s="14"/>
    </row>
    <row r="37" spans="1:28" hidden="1" x14ac:dyDescent="0.3">
      <c r="A37" t="s">
        <v>295</v>
      </c>
      <c r="B37" t="s">
        <v>33</v>
      </c>
      <c r="C37" t="s">
        <v>63</v>
      </c>
      <c r="D37">
        <v>1980</v>
      </c>
      <c r="E37" t="s">
        <v>35</v>
      </c>
      <c r="F37">
        <v>4.2</v>
      </c>
      <c r="G37">
        <v>3700</v>
      </c>
      <c r="H37" t="s">
        <v>296</v>
      </c>
      <c r="I37" t="s">
        <v>297</v>
      </c>
      <c r="J37" t="s">
        <v>298</v>
      </c>
      <c r="K37" t="s">
        <v>30</v>
      </c>
      <c r="L37">
        <v>20000000</v>
      </c>
      <c r="M37">
        <f t="shared" si="0"/>
        <v>20205757</v>
      </c>
      <c r="N37" t="s">
        <v>230</v>
      </c>
      <c r="O37">
        <v>124</v>
      </c>
      <c r="P37" t="str">
        <f>IF(Table1[[#This Row],[score]]&gt;=8.5,"High",IF(Table1[[#This Row],[score]]&gt;=7,"Medium","Low"))</f>
        <v>Low</v>
      </c>
      <c r="Q37" s="5">
        <f>Table1[[#This Row],[gross]]-Table1[[#This Row],[budget]]</f>
        <v>205757</v>
      </c>
      <c r="R37" s="5" t="str">
        <f>IF(Table1[[#This Row],[Profit]]&gt;0,"Profit","Loss")</f>
        <v>Profit</v>
      </c>
      <c r="S37" s="6" t="str">
        <f>FLOOR(Table1[[#This Row],[year]]-1900,10)+1900 &amp; "-" &amp; FLOOR(Table1[[#This Row],[year]]-1890,10)+1900</f>
        <v>1980-1990</v>
      </c>
      <c r="T37" s="14" t="s">
        <v>21835</v>
      </c>
      <c r="AB37" s="14"/>
    </row>
    <row r="38" spans="1:28" hidden="1" x14ac:dyDescent="0.3">
      <c r="A38" t="s">
        <v>308</v>
      </c>
      <c r="B38" t="s">
        <v>33</v>
      </c>
      <c r="C38" t="s">
        <v>41</v>
      </c>
      <c r="D38">
        <v>1980</v>
      </c>
      <c r="E38" t="s">
        <v>309</v>
      </c>
      <c r="F38">
        <v>6.7</v>
      </c>
      <c r="G38">
        <v>2900</v>
      </c>
      <c r="H38" t="s">
        <v>310</v>
      </c>
      <c r="I38" t="s">
        <v>311</v>
      </c>
      <c r="J38" t="s">
        <v>311</v>
      </c>
      <c r="K38" t="s">
        <v>30</v>
      </c>
      <c r="L38">
        <f>20500000</f>
        <v>20500000</v>
      </c>
      <c r="M38">
        <f t="shared" si="0"/>
        <v>20205757</v>
      </c>
      <c r="N38" t="s">
        <v>312</v>
      </c>
      <c r="O38">
        <v>91</v>
      </c>
      <c r="P38" t="str">
        <f>IF(Table1[[#This Row],[score]]&gt;=8.5,"High",IF(Table1[[#This Row],[score]]&gt;=7,"Medium","Low"))</f>
        <v>Low</v>
      </c>
      <c r="Q38" s="5">
        <f>Table1[[#This Row],[gross]]-Table1[[#This Row],[budget]]</f>
        <v>-294243</v>
      </c>
      <c r="R38" s="5" t="str">
        <f>IF(Table1[[#This Row],[Profit]]&gt;0,"Profit","Loss")</f>
        <v>Loss</v>
      </c>
      <c r="S38" s="6" t="str">
        <f>FLOOR(Table1[[#This Row],[year]]-1900,10)+1900 &amp; "-" &amp; FLOOR(Table1[[#This Row],[year]]-1890,10)+1900</f>
        <v>1980-1990</v>
      </c>
      <c r="T38" s="14" t="s">
        <v>21835</v>
      </c>
      <c r="AB38" s="14"/>
    </row>
    <row r="39" spans="1:28" hidden="1" x14ac:dyDescent="0.3">
      <c r="A39" t="s">
        <v>329</v>
      </c>
      <c r="B39" t="s">
        <v>33</v>
      </c>
      <c r="C39" t="s">
        <v>330</v>
      </c>
      <c r="D39">
        <v>1980</v>
      </c>
      <c r="E39" t="s">
        <v>331</v>
      </c>
      <c r="F39">
        <v>5.3</v>
      </c>
      <c r="G39">
        <v>2400</v>
      </c>
      <c r="H39" t="s">
        <v>332</v>
      </c>
      <c r="I39" t="s">
        <v>333</v>
      </c>
      <c r="J39" t="s">
        <v>334</v>
      </c>
      <c r="K39" t="s">
        <v>30</v>
      </c>
      <c r="L39">
        <v>11000000</v>
      </c>
      <c r="M39">
        <f t="shared" si="0"/>
        <v>20205757</v>
      </c>
      <c r="N39" t="s">
        <v>335</v>
      </c>
      <c r="O39">
        <v>97</v>
      </c>
      <c r="P39" t="str">
        <f>IF(Table1[[#This Row],[score]]&gt;=8.5,"High",IF(Table1[[#This Row],[score]]&gt;=7,"Medium","Low"))</f>
        <v>Low</v>
      </c>
      <c r="Q39" s="5">
        <f>Table1[[#This Row],[gross]]-Table1[[#This Row],[budget]]</f>
        <v>9205757</v>
      </c>
      <c r="R39" s="5" t="str">
        <f>IF(Table1[[#This Row],[Profit]]&gt;0,"Profit","Loss")</f>
        <v>Profit</v>
      </c>
      <c r="S39" s="6" t="str">
        <f>FLOOR(Table1[[#This Row],[year]]-1900,10)+1900 &amp; "-" &amp; FLOOR(Table1[[#This Row],[year]]-1890,10)+1900</f>
        <v>1980-1990</v>
      </c>
      <c r="T39" s="14" t="s">
        <v>21838</v>
      </c>
      <c r="AB39" s="14"/>
    </row>
    <row r="40" spans="1:28" hidden="1" x14ac:dyDescent="0.3">
      <c r="A40" t="s">
        <v>346</v>
      </c>
      <c r="B40" t="s">
        <v>16</v>
      </c>
      <c r="C40" t="s">
        <v>41</v>
      </c>
      <c r="D40">
        <v>1980</v>
      </c>
      <c r="E40" t="s">
        <v>347</v>
      </c>
      <c r="F40">
        <v>5.5</v>
      </c>
      <c r="G40">
        <v>875</v>
      </c>
      <c r="H40" t="s">
        <v>348</v>
      </c>
      <c r="I40" t="s">
        <v>349</v>
      </c>
      <c r="J40" t="s">
        <v>350</v>
      </c>
      <c r="K40" t="s">
        <v>30</v>
      </c>
      <c r="L40">
        <f>20500000</f>
        <v>20500000</v>
      </c>
      <c r="M40">
        <f t="shared" si="0"/>
        <v>20205757</v>
      </c>
      <c r="N40" t="s">
        <v>210</v>
      </c>
      <c r="O40">
        <v>91</v>
      </c>
      <c r="P40" t="str">
        <f>IF(Table1[[#This Row],[score]]&gt;=8.5,"High",IF(Table1[[#This Row],[score]]&gt;=7,"Medium","Low"))</f>
        <v>Low</v>
      </c>
      <c r="Q40" s="5">
        <f>Table1[[#This Row],[gross]]-Table1[[#This Row],[budget]]</f>
        <v>-294243</v>
      </c>
      <c r="R40" s="5" t="str">
        <f>IF(Table1[[#This Row],[Profit]]&gt;0,"Profit","Loss")</f>
        <v>Loss</v>
      </c>
      <c r="S40" s="6" t="str">
        <f>FLOOR(Table1[[#This Row],[year]]-1900,10)+1900 &amp; "-" &amp; FLOOR(Table1[[#This Row],[year]]-1890,10)+1900</f>
        <v>1980-1990</v>
      </c>
      <c r="T40" s="14" t="s">
        <v>21839</v>
      </c>
      <c r="AB40" s="14"/>
    </row>
    <row r="41" spans="1:28" hidden="1" x14ac:dyDescent="0.3">
      <c r="A41" t="s">
        <v>364</v>
      </c>
      <c r="B41" t="s">
        <v>33</v>
      </c>
      <c r="C41" t="s">
        <v>41</v>
      </c>
      <c r="D41">
        <v>1980</v>
      </c>
      <c r="E41" t="s">
        <v>365</v>
      </c>
      <c r="F41">
        <v>8.1</v>
      </c>
      <c r="G41">
        <v>12000</v>
      </c>
      <c r="H41" t="s">
        <v>366</v>
      </c>
      <c r="I41" t="s">
        <v>367</v>
      </c>
      <c r="J41" t="s">
        <v>368</v>
      </c>
      <c r="K41" t="s">
        <v>369</v>
      </c>
      <c r="L41" s="5">
        <v>900000</v>
      </c>
      <c r="M41" s="5">
        <f t="shared" si="0"/>
        <v>20205757</v>
      </c>
      <c r="N41" t="s">
        <v>370</v>
      </c>
      <c r="O41">
        <v>150</v>
      </c>
      <c r="P41" t="str">
        <f>IF(Table1[[#This Row],[score]]&gt;=8.5,"High",IF(Table1[[#This Row],[score]]&gt;=7,"Medium","Low"))</f>
        <v>Medium</v>
      </c>
      <c r="Q41" s="5">
        <f>Table1[[#This Row],[gross]]-Table1[[#This Row],[budget]]</f>
        <v>19305757</v>
      </c>
      <c r="R41" s="5" t="str">
        <f>IF(Table1[[#This Row],[Profit]]&gt;0,"Profit","Loss")</f>
        <v>Profit</v>
      </c>
      <c r="S41" s="6" t="str">
        <f>FLOOR(Table1[[#This Row],[year]]-1900,10)+1900 &amp; "-" &amp; FLOOR(Table1[[#This Row],[year]]-1890,10)+1900</f>
        <v>1980-1990</v>
      </c>
      <c r="T41" s="14" t="s">
        <v>21840</v>
      </c>
      <c r="AB41" s="14"/>
    </row>
    <row r="42" spans="1:28" hidden="1" x14ac:dyDescent="0.3">
      <c r="A42" t="s">
        <v>420</v>
      </c>
      <c r="B42" t="s">
        <v>33</v>
      </c>
      <c r="C42" t="s">
        <v>25</v>
      </c>
      <c r="D42">
        <v>1980</v>
      </c>
      <c r="E42" t="s">
        <v>421</v>
      </c>
      <c r="F42">
        <v>6.9</v>
      </c>
      <c r="G42">
        <v>1000</v>
      </c>
      <c r="H42" t="s">
        <v>422</v>
      </c>
      <c r="I42" t="s">
        <v>423</v>
      </c>
      <c r="J42" t="s">
        <v>424</v>
      </c>
      <c r="K42" t="s">
        <v>30</v>
      </c>
      <c r="L42">
        <v>3000000</v>
      </c>
      <c r="M42">
        <f t="shared" si="0"/>
        <v>20205757</v>
      </c>
      <c r="N42" t="s">
        <v>425</v>
      </c>
      <c r="O42">
        <v>108</v>
      </c>
      <c r="P42" t="str">
        <f>IF(Table1[[#This Row],[score]]&gt;=8.5,"High",IF(Table1[[#This Row],[score]]&gt;=7,"Medium","Low"))</f>
        <v>Low</v>
      </c>
      <c r="Q42" s="5">
        <f>Table1[[#This Row],[gross]]-Table1[[#This Row],[budget]]</f>
        <v>17205757</v>
      </c>
      <c r="R42" s="5" t="str">
        <f>IF(Table1[[#This Row],[Profit]]&gt;0,"Profit","Loss")</f>
        <v>Profit</v>
      </c>
      <c r="S42" s="6" t="str">
        <f>FLOOR(Table1[[#This Row],[year]]-1900,10)+1900 &amp; "-" &amp; FLOOR(Table1[[#This Row],[year]]-1890,10)+1900</f>
        <v>1980-1990</v>
      </c>
      <c r="T42" s="14" t="s">
        <v>21841</v>
      </c>
      <c r="AB42" s="14"/>
    </row>
    <row r="43" spans="1:28" hidden="1" x14ac:dyDescent="0.3">
      <c r="A43" t="s">
        <v>161</v>
      </c>
      <c r="B43" t="s">
        <v>16</v>
      </c>
      <c r="C43" t="s">
        <v>52</v>
      </c>
      <c r="D43">
        <v>1980</v>
      </c>
      <c r="E43" t="s">
        <v>162</v>
      </c>
      <c r="F43">
        <v>6.9</v>
      </c>
      <c r="G43">
        <v>33000</v>
      </c>
      <c r="H43" t="s">
        <v>163</v>
      </c>
      <c r="I43" t="s">
        <v>164</v>
      </c>
      <c r="J43" t="s">
        <v>165</v>
      </c>
      <c r="K43" t="s">
        <v>30</v>
      </c>
      <c r="L43">
        <f>20500000</f>
        <v>20500000</v>
      </c>
      <c r="M43">
        <v>19853892</v>
      </c>
      <c r="N43" t="s">
        <v>23</v>
      </c>
      <c r="O43">
        <v>102</v>
      </c>
      <c r="P43" t="str">
        <f>IF(Table1[[#This Row],[score]]&gt;=8.5,"High",IF(Table1[[#This Row],[score]]&gt;=7,"Medium","Low"))</f>
        <v>Low</v>
      </c>
      <c r="Q43" s="5">
        <f>Table1[[#This Row],[gross]]-Table1[[#This Row],[budget]]</f>
        <v>-646108</v>
      </c>
      <c r="R43" s="5" t="str">
        <f>IF(Table1[[#This Row],[Profit]]&gt;0,"Profit","Loss")</f>
        <v>Loss</v>
      </c>
      <c r="S43" s="6" t="str">
        <f>FLOOR(Table1[[#This Row],[year]]-1900,10)+1900 &amp; "-" &amp; FLOOR(Table1[[#This Row],[year]]-1890,10)+1900</f>
        <v>1980-1990</v>
      </c>
      <c r="T43" s="14" t="s">
        <v>21835</v>
      </c>
      <c r="AB43" s="14"/>
    </row>
    <row r="44" spans="1:28" hidden="1" x14ac:dyDescent="0.3">
      <c r="A44" t="s">
        <v>133</v>
      </c>
      <c r="B44" t="s">
        <v>16</v>
      </c>
      <c r="C44" t="s">
        <v>104</v>
      </c>
      <c r="D44">
        <v>1980</v>
      </c>
      <c r="E44" t="s">
        <v>134</v>
      </c>
      <c r="F44">
        <v>6.5</v>
      </c>
      <c r="G44">
        <v>20000</v>
      </c>
      <c r="H44" t="s">
        <v>135</v>
      </c>
      <c r="I44" t="s">
        <v>135</v>
      </c>
      <c r="J44" t="s">
        <v>136</v>
      </c>
      <c r="K44" t="s">
        <v>137</v>
      </c>
      <c r="L44">
        <v>11000000</v>
      </c>
      <c r="M44">
        <v>19814523</v>
      </c>
      <c r="N44" t="s">
        <v>138</v>
      </c>
      <c r="O44">
        <v>102</v>
      </c>
      <c r="P44" t="str">
        <f>IF(Table1[[#This Row],[score]]&gt;=8.5,"High",IF(Table1[[#This Row],[score]]&gt;=7,"Medium","Low"))</f>
        <v>Low</v>
      </c>
      <c r="Q44" s="5">
        <f>Table1[[#This Row],[gross]]-Table1[[#This Row],[budget]]</f>
        <v>8814523</v>
      </c>
      <c r="R44" s="5" t="str">
        <f>IF(Table1[[#This Row],[Profit]]&gt;0,"Profit","Loss")</f>
        <v>Profit</v>
      </c>
      <c r="S44" s="6" t="str">
        <f>FLOOR(Table1[[#This Row],[year]]-1900,10)+1900 &amp; "-" &amp; FLOOR(Table1[[#This Row],[year]]-1890,10)+1900</f>
        <v>1980-1990</v>
      </c>
      <c r="T44" s="14" t="s">
        <v>21835</v>
      </c>
      <c r="AB44" s="14"/>
    </row>
    <row r="45" spans="1:28" hidden="1" x14ac:dyDescent="0.3">
      <c r="A45" t="s">
        <v>324</v>
      </c>
      <c r="B45" t="s">
        <v>16</v>
      </c>
      <c r="C45" t="s">
        <v>34</v>
      </c>
      <c r="D45">
        <v>1980</v>
      </c>
      <c r="E45" t="s">
        <v>198</v>
      </c>
      <c r="F45">
        <v>5.0999999999999996</v>
      </c>
      <c r="G45">
        <v>5200</v>
      </c>
      <c r="H45" t="s">
        <v>325</v>
      </c>
      <c r="I45" t="s">
        <v>326</v>
      </c>
      <c r="J45" t="s">
        <v>327</v>
      </c>
      <c r="K45" t="s">
        <v>30</v>
      </c>
      <c r="L45">
        <v>4000000</v>
      </c>
      <c r="M45">
        <v>18971000</v>
      </c>
      <c r="N45" t="s">
        <v>328</v>
      </c>
      <c r="O45">
        <v>103</v>
      </c>
      <c r="P45" t="str">
        <f>IF(Table1[[#This Row],[score]]&gt;=8.5,"High",IF(Table1[[#This Row],[score]]&gt;=7,"Medium","Low"))</f>
        <v>Low</v>
      </c>
      <c r="Q45" s="5">
        <f>Table1[[#This Row],[gross]]-Table1[[#This Row],[budget]]</f>
        <v>14971000</v>
      </c>
      <c r="R45" s="5" t="str">
        <f>IF(Table1[[#This Row],[Profit]]&gt;0,"Profit","Loss")</f>
        <v>Profit</v>
      </c>
      <c r="S45" s="6" t="str">
        <f>FLOOR(Table1[[#This Row],[year]]-1900,10)+1900 &amp; "-" &amp; FLOOR(Table1[[#This Row],[year]]-1890,10)+1900</f>
        <v>1980-1990</v>
      </c>
      <c r="T45" s="14" t="s">
        <v>21835</v>
      </c>
      <c r="AB45" s="14"/>
    </row>
    <row r="46" spans="1:28" hidden="1" x14ac:dyDescent="0.3">
      <c r="A46" t="s">
        <v>336</v>
      </c>
      <c r="B46" t="s">
        <v>337</v>
      </c>
      <c r="C46" t="s">
        <v>25</v>
      </c>
      <c r="D46">
        <v>1980</v>
      </c>
      <c r="E46" t="s">
        <v>338</v>
      </c>
      <c r="F46">
        <v>5</v>
      </c>
      <c r="G46">
        <v>5300</v>
      </c>
      <c r="H46" t="s">
        <v>339</v>
      </c>
      <c r="I46" t="s">
        <v>340</v>
      </c>
      <c r="J46" t="s">
        <v>341</v>
      </c>
      <c r="K46" t="s">
        <v>30</v>
      </c>
      <c r="L46">
        <f>20500000</f>
        <v>20500000</v>
      </c>
      <c r="M46">
        <v>18000000</v>
      </c>
      <c r="N46" t="s">
        <v>242</v>
      </c>
      <c r="O46">
        <v>100</v>
      </c>
      <c r="P46" t="str">
        <f>IF(Table1[[#This Row],[score]]&gt;=8.5,"High",IF(Table1[[#This Row],[score]]&gt;=7,"Medium","Low"))</f>
        <v>Low</v>
      </c>
      <c r="Q46" s="5">
        <f>Table1[[#This Row],[gross]]-Table1[[#This Row],[budget]]</f>
        <v>-2500000</v>
      </c>
      <c r="R46" s="5" t="str">
        <f>IF(Table1[[#This Row],[Profit]]&gt;0,"Profit","Loss")</f>
        <v>Loss</v>
      </c>
      <c r="S46" s="6" t="str">
        <f>FLOOR(Table1[[#This Row],[year]]-1900,10)+1900 &amp; "-" &amp; FLOOR(Table1[[#This Row],[year]]-1890,10)+1900</f>
        <v>1980-1990</v>
      </c>
      <c r="T46" s="14" t="s">
        <v>21835</v>
      </c>
      <c r="AB46" s="14"/>
    </row>
    <row r="47" spans="1:28" hidden="1" x14ac:dyDescent="0.3">
      <c r="A47" t="s">
        <v>351</v>
      </c>
      <c r="B47" t="s">
        <v>33</v>
      </c>
      <c r="C47" t="s">
        <v>17</v>
      </c>
      <c r="D47">
        <v>1980</v>
      </c>
      <c r="E47" t="s">
        <v>191</v>
      </c>
      <c r="F47">
        <v>6.3</v>
      </c>
      <c r="G47">
        <v>1400</v>
      </c>
      <c r="H47" t="s">
        <v>352</v>
      </c>
      <c r="I47" t="s">
        <v>353</v>
      </c>
      <c r="J47" t="s">
        <v>354</v>
      </c>
      <c r="K47" t="s">
        <v>30</v>
      </c>
      <c r="L47">
        <f>20500000</f>
        <v>20500000</v>
      </c>
      <c r="M47">
        <v>17815212</v>
      </c>
      <c r="N47" t="s">
        <v>355</v>
      </c>
      <c r="O47">
        <v>119</v>
      </c>
      <c r="P47" t="str">
        <f>IF(Table1[[#This Row],[score]]&gt;=8.5,"High",IF(Table1[[#This Row],[score]]&gt;=7,"Medium","Low"))</f>
        <v>Low</v>
      </c>
      <c r="Q47" s="5">
        <f>Table1[[#This Row],[gross]]-Table1[[#This Row],[budget]]</f>
        <v>-2684788</v>
      </c>
      <c r="R47" s="5" t="str">
        <f>IF(Table1[[#This Row],[Profit]]&gt;0,"Profit","Loss")</f>
        <v>Loss</v>
      </c>
      <c r="S47" s="6" t="str">
        <f>FLOOR(Table1[[#This Row],[year]]-1900,10)+1900 &amp; "-" &amp; FLOOR(Table1[[#This Row],[year]]-1890,10)+1900</f>
        <v>1980-1990</v>
      </c>
      <c r="T47" s="14" t="s">
        <v>21835</v>
      </c>
      <c r="AB47" s="14"/>
    </row>
    <row r="48" spans="1:28" hidden="1" x14ac:dyDescent="0.3">
      <c r="A48" t="s">
        <v>144</v>
      </c>
      <c r="B48" t="s">
        <v>33</v>
      </c>
      <c r="C48" t="s">
        <v>34</v>
      </c>
      <c r="D48">
        <v>1980</v>
      </c>
      <c r="E48" t="s">
        <v>145</v>
      </c>
      <c r="F48">
        <v>6.7</v>
      </c>
      <c r="G48">
        <v>22000</v>
      </c>
      <c r="H48" t="s">
        <v>146</v>
      </c>
      <c r="I48" t="s">
        <v>147</v>
      </c>
      <c r="J48" t="s">
        <v>148</v>
      </c>
      <c r="K48" t="s">
        <v>30</v>
      </c>
      <c r="L48">
        <v>12000000</v>
      </c>
      <c r="M48">
        <v>16647800</v>
      </c>
      <c r="N48" t="s">
        <v>149</v>
      </c>
      <c r="O48">
        <v>103</v>
      </c>
      <c r="P48" t="str">
        <f>IF(Table1[[#This Row],[score]]&gt;=8.5,"High",IF(Table1[[#This Row],[score]]&gt;=7,"Medium","Low"))</f>
        <v>Low</v>
      </c>
      <c r="Q48" s="5">
        <f>Table1[[#This Row],[gross]]-Table1[[#This Row],[budget]]</f>
        <v>4647800</v>
      </c>
      <c r="R48" s="5" t="str">
        <f>IF(Table1[[#This Row],[Profit]]&gt;0,"Profit","Loss")</f>
        <v>Profit</v>
      </c>
      <c r="S48" s="6" t="str">
        <f>FLOOR(Table1[[#This Row],[year]]-1900,10)+1900 &amp; "-" &amp; FLOOR(Table1[[#This Row],[year]]-1890,10)+1900</f>
        <v>1980-1990</v>
      </c>
      <c r="T48" s="14" t="s">
        <v>21835</v>
      </c>
      <c r="AB48" s="14"/>
    </row>
    <row r="49" spans="1:28" hidden="1" x14ac:dyDescent="0.3">
      <c r="A49" t="s">
        <v>380</v>
      </c>
      <c r="B49" t="s">
        <v>33</v>
      </c>
      <c r="C49" t="s">
        <v>41</v>
      </c>
      <c r="D49">
        <v>1980</v>
      </c>
      <c r="E49" t="s">
        <v>125</v>
      </c>
      <c r="F49">
        <v>6</v>
      </c>
      <c r="G49">
        <v>1500</v>
      </c>
      <c r="H49" t="s">
        <v>381</v>
      </c>
      <c r="I49" t="s">
        <v>382</v>
      </c>
      <c r="J49" t="s">
        <v>383</v>
      </c>
      <c r="K49" t="s">
        <v>30</v>
      </c>
      <c r="L49">
        <f>20500000</f>
        <v>20500000</v>
      </c>
      <c r="M49">
        <v>15934737</v>
      </c>
      <c r="N49" t="s">
        <v>384</v>
      </c>
      <c r="O49">
        <v>98</v>
      </c>
      <c r="P49" t="str">
        <f>IF(Table1[[#This Row],[score]]&gt;=8.5,"High",IF(Table1[[#This Row],[score]]&gt;=7,"Medium","Low"))</f>
        <v>Low</v>
      </c>
      <c r="Q49" s="5">
        <f>Table1[[#This Row],[gross]]-Table1[[#This Row],[budget]]</f>
        <v>-4565263</v>
      </c>
      <c r="R49" s="5" t="str">
        <f>IF(Table1[[#This Row],[Profit]]&gt;0,"Profit","Loss")</f>
        <v>Loss</v>
      </c>
      <c r="S49" s="6" t="str">
        <f>FLOOR(Table1[[#This Row],[year]]-1900,10)+1900 &amp; "-" &amp; FLOOR(Table1[[#This Row],[year]]-1890,10)+1900</f>
        <v>1980-1990</v>
      </c>
      <c r="T49" s="14" t="s">
        <v>21835</v>
      </c>
      <c r="AB49" s="14"/>
    </row>
    <row r="50" spans="1:28" hidden="1" x14ac:dyDescent="0.3">
      <c r="A50" t="s">
        <v>75</v>
      </c>
      <c r="B50" t="s">
        <v>16</v>
      </c>
      <c r="C50" t="s">
        <v>63</v>
      </c>
      <c r="D50">
        <v>1980</v>
      </c>
      <c r="E50" t="s">
        <v>76</v>
      </c>
      <c r="F50">
        <v>7</v>
      </c>
      <c r="G50">
        <v>10000</v>
      </c>
      <c r="H50" t="s">
        <v>77</v>
      </c>
      <c r="I50" t="s">
        <v>78</v>
      </c>
      <c r="J50" t="s">
        <v>79</v>
      </c>
      <c r="K50" t="s">
        <v>30</v>
      </c>
      <c r="L50">
        <v>10000000</v>
      </c>
      <c r="M50">
        <v>15795189</v>
      </c>
      <c r="N50" t="s">
        <v>80</v>
      </c>
      <c r="O50">
        <v>100</v>
      </c>
      <c r="P50" t="str">
        <f>IF(Table1[[#This Row],[score]]&gt;=8.5,"High",IF(Table1[[#This Row],[score]]&gt;=7,"Medium","Low"))</f>
        <v>Medium</v>
      </c>
      <c r="Q50" s="5">
        <f>Table1[[#This Row],[gross]]-Table1[[#This Row],[budget]]</f>
        <v>5795189</v>
      </c>
      <c r="R50" s="5" t="str">
        <f>IF(Table1[[#This Row],[Profit]]&gt;0,"Profit","Loss")</f>
        <v>Profit</v>
      </c>
      <c r="S50" s="6" t="str">
        <f>FLOOR(Table1[[#This Row],[year]]-1900,10)+1900 &amp; "-" &amp; FLOOR(Table1[[#This Row],[year]]-1890,10)+1900</f>
        <v>1980-1990</v>
      </c>
      <c r="T50" s="14" t="s">
        <v>21835</v>
      </c>
      <c r="AB50" s="14"/>
    </row>
    <row r="51" spans="1:28" hidden="1" x14ac:dyDescent="0.3">
      <c r="A51" t="s">
        <v>269</v>
      </c>
      <c r="B51" t="s">
        <v>16</v>
      </c>
      <c r="C51" t="s">
        <v>34</v>
      </c>
      <c r="D51">
        <v>1980</v>
      </c>
      <c r="E51" t="s">
        <v>18</v>
      </c>
      <c r="F51">
        <v>5.3</v>
      </c>
      <c r="G51">
        <v>3900</v>
      </c>
      <c r="H51" t="s">
        <v>270</v>
      </c>
      <c r="I51" t="s">
        <v>271</v>
      </c>
      <c r="J51" t="s">
        <v>106</v>
      </c>
      <c r="K51" t="s">
        <v>30</v>
      </c>
      <c r="L51">
        <v>22000000</v>
      </c>
      <c r="M51">
        <v>15716828</v>
      </c>
      <c r="N51" t="s">
        <v>61</v>
      </c>
      <c r="O51">
        <v>109</v>
      </c>
      <c r="P51" t="str">
        <f>IF(Table1[[#This Row],[score]]&gt;=8.5,"High",IF(Table1[[#This Row],[score]]&gt;=7,"Medium","Low"))</f>
        <v>Low</v>
      </c>
      <c r="Q51" s="5">
        <f>Table1[[#This Row],[gross]]-Table1[[#This Row],[budget]]</f>
        <v>-6283172</v>
      </c>
      <c r="R51" s="5" t="str">
        <f>IF(Table1[[#This Row],[Profit]]&gt;0,"Profit","Loss")</f>
        <v>Loss</v>
      </c>
      <c r="S51" s="6" t="str">
        <f>FLOOR(Table1[[#This Row],[year]]-1900,10)+1900 &amp; "-" &amp; FLOOR(Table1[[#This Row],[year]]-1890,10)+1900</f>
        <v>1980-1990</v>
      </c>
      <c r="T51" s="14" t="s">
        <v>21835</v>
      </c>
      <c r="AB51" s="14"/>
    </row>
    <row r="52" spans="1:28" hidden="1" x14ac:dyDescent="0.3">
      <c r="A52" t="s">
        <v>478</v>
      </c>
      <c r="B52" t="s">
        <v>16</v>
      </c>
      <c r="C52" t="s">
        <v>41</v>
      </c>
      <c r="D52">
        <v>1980</v>
      </c>
      <c r="E52" t="s">
        <v>162</v>
      </c>
      <c r="F52">
        <v>4.3</v>
      </c>
      <c r="G52">
        <v>593</v>
      </c>
      <c r="H52" t="s">
        <v>479</v>
      </c>
      <c r="I52" t="s">
        <v>479</v>
      </c>
      <c r="J52" t="s">
        <v>480</v>
      </c>
      <c r="K52" t="s">
        <v>30</v>
      </c>
      <c r="L52">
        <f>20500000</f>
        <v>20500000</v>
      </c>
      <c r="M52">
        <v>15198912</v>
      </c>
      <c r="N52" t="s">
        <v>481</v>
      </c>
      <c r="O52">
        <v>97</v>
      </c>
      <c r="P52" t="str">
        <f>IF(Table1[[#This Row],[score]]&gt;=8.5,"High",IF(Table1[[#This Row],[score]]&gt;=7,"Medium","Low"))</f>
        <v>Low</v>
      </c>
      <c r="Q52" s="5">
        <f>Table1[[#This Row],[gross]]-Table1[[#This Row],[budget]]</f>
        <v>-5301088</v>
      </c>
      <c r="R52" s="5" t="str">
        <f>IF(Table1[[#This Row],[Profit]]&gt;0,"Profit","Loss")</f>
        <v>Loss</v>
      </c>
      <c r="S52" s="6" t="str">
        <f>FLOOR(Table1[[#This Row],[year]]-1900,10)+1900 &amp; "-" &amp; FLOOR(Table1[[#This Row],[year]]-1890,10)+1900</f>
        <v>1980-1990</v>
      </c>
      <c r="T52" s="14" t="s">
        <v>21835</v>
      </c>
      <c r="AB52" s="14"/>
    </row>
    <row r="53" spans="1:28" hidden="1" x14ac:dyDescent="0.3">
      <c r="A53" t="s">
        <v>190</v>
      </c>
      <c r="B53" t="s">
        <v>16</v>
      </c>
      <c r="C53" t="s">
        <v>52</v>
      </c>
      <c r="D53">
        <v>1980</v>
      </c>
      <c r="E53" t="s">
        <v>191</v>
      </c>
      <c r="F53">
        <v>5.4</v>
      </c>
      <c r="G53">
        <v>16000</v>
      </c>
      <c r="H53" t="s">
        <v>192</v>
      </c>
      <c r="I53" t="s">
        <v>193</v>
      </c>
      <c r="J53" t="s">
        <v>194</v>
      </c>
      <c r="K53" t="s">
        <v>195</v>
      </c>
      <c r="L53">
        <f>20500000</f>
        <v>20500000</v>
      </c>
      <c r="M53">
        <v>14796236</v>
      </c>
      <c r="N53" t="s">
        <v>196</v>
      </c>
      <c r="O53">
        <v>92</v>
      </c>
      <c r="P53" t="str">
        <f>IF(Table1[[#This Row],[score]]&gt;=8.5,"High",IF(Table1[[#This Row],[score]]&gt;=7,"Medium","Low"))</f>
        <v>Low</v>
      </c>
      <c r="Q53" s="5">
        <f>Table1[[#This Row],[gross]]-Table1[[#This Row],[budget]]</f>
        <v>-5703764</v>
      </c>
      <c r="R53" s="5" t="str">
        <f>IF(Table1[[#This Row],[Profit]]&gt;0,"Profit","Loss")</f>
        <v>Loss</v>
      </c>
      <c r="S53" s="6" t="str">
        <f>FLOOR(Table1[[#This Row],[year]]-1900,10)+1900 &amp; "-" &amp; FLOOR(Table1[[#This Row],[year]]-1890,10)+1900</f>
        <v>1980-1990</v>
      </c>
      <c r="T53" s="14" t="s">
        <v>21835</v>
      </c>
      <c r="AB53" s="14"/>
    </row>
    <row r="54" spans="1:28" hidden="1" x14ac:dyDescent="0.3">
      <c r="A54" t="s">
        <v>277</v>
      </c>
      <c r="B54" t="s">
        <v>33</v>
      </c>
      <c r="C54" t="s">
        <v>34</v>
      </c>
      <c r="D54">
        <v>1980</v>
      </c>
      <c r="E54" t="s">
        <v>53</v>
      </c>
      <c r="F54">
        <v>5.0999999999999996</v>
      </c>
      <c r="G54">
        <v>3100</v>
      </c>
      <c r="H54" t="s">
        <v>278</v>
      </c>
      <c r="I54" t="s">
        <v>279</v>
      </c>
      <c r="J54" t="s">
        <v>280</v>
      </c>
      <c r="K54" t="s">
        <v>30</v>
      </c>
      <c r="L54">
        <v>15000000</v>
      </c>
      <c r="M54">
        <v>14662035</v>
      </c>
      <c r="N54" t="s">
        <v>61</v>
      </c>
      <c r="O54">
        <v>94</v>
      </c>
      <c r="P54" t="str">
        <f>IF(Table1[[#This Row],[score]]&gt;=8.5,"High",IF(Table1[[#This Row],[score]]&gt;=7,"Medium","Low"))</f>
        <v>Low</v>
      </c>
      <c r="Q54" s="5">
        <f>Table1[[#This Row],[gross]]-Table1[[#This Row],[budget]]</f>
        <v>-337965</v>
      </c>
      <c r="R54" s="5" t="str">
        <f>IF(Table1[[#This Row],[Profit]]&gt;0,"Profit","Loss")</f>
        <v>Loss</v>
      </c>
      <c r="S54" s="6" t="str">
        <f>FLOOR(Table1[[#This Row],[year]]-1900,10)+1900 &amp; "-" &amp; FLOOR(Table1[[#This Row],[year]]-1890,10)+1900</f>
        <v>1980-1990</v>
      </c>
      <c r="T54" s="14" t="s">
        <v>21835</v>
      </c>
      <c r="AB54" s="14"/>
    </row>
    <row r="55" spans="1:28" hidden="1" x14ac:dyDescent="0.3">
      <c r="A55" t="s">
        <v>450</v>
      </c>
      <c r="B55" t="s">
        <v>33</v>
      </c>
      <c r="C55" t="s">
        <v>41</v>
      </c>
      <c r="D55">
        <v>1980</v>
      </c>
      <c r="E55" t="s">
        <v>109</v>
      </c>
      <c r="F55">
        <v>5.2</v>
      </c>
      <c r="G55">
        <v>2100</v>
      </c>
      <c r="H55" t="s">
        <v>451</v>
      </c>
      <c r="I55" t="s">
        <v>452</v>
      </c>
      <c r="J55" t="s">
        <v>453</v>
      </c>
      <c r="K55" t="s">
        <v>30</v>
      </c>
      <c r="L55">
        <f>20500000</f>
        <v>20500000</v>
      </c>
      <c r="M55">
        <v>14504277</v>
      </c>
      <c r="N55" t="s">
        <v>23</v>
      </c>
      <c r="O55">
        <v>94</v>
      </c>
      <c r="P55" t="str">
        <f>IF(Table1[[#This Row],[score]]&gt;=8.5,"High",IF(Table1[[#This Row],[score]]&gt;=7,"Medium","Low"))</f>
        <v>Low</v>
      </c>
      <c r="Q55" s="5">
        <f>Table1[[#This Row],[gross]]-Table1[[#This Row],[budget]]</f>
        <v>-5995723</v>
      </c>
      <c r="R55" s="5" t="str">
        <f>IF(Table1[[#This Row],[Profit]]&gt;0,"Profit","Loss")</f>
        <v>Loss</v>
      </c>
      <c r="S55" s="6" t="str">
        <f>FLOOR(Table1[[#This Row],[year]]-1900,10)+1900 &amp; "-" &amp; FLOOR(Table1[[#This Row],[year]]-1890,10)+1900</f>
        <v>1980-1990</v>
      </c>
      <c r="T55" s="14" t="s">
        <v>21835</v>
      </c>
      <c r="AB55" s="14"/>
    </row>
    <row r="56" spans="1:28" hidden="1" x14ac:dyDescent="0.3">
      <c r="A56" t="s">
        <v>342</v>
      </c>
      <c r="B56" t="s">
        <v>33</v>
      </c>
      <c r="C56" t="s">
        <v>17</v>
      </c>
      <c r="D56">
        <v>1980</v>
      </c>
      <c r="E56" t="s">
        <v>343</v>
      </c>
      <c r="F56">
        <v>6.7</v>
      </c>
      <c r="G56">
        <v>1900</v>
      </c>
      <c r="H56" t="s">
        <v>344</v>
      </c>
      <c r="I56" t="s">
        <v>344</v>
      </c>
      <c r="J56" t="s">
        <v>345</v>
      </c>
      <c r="K56" t="s">
        <v>30</v>
      </c>
      <c r="L56">
        <f>20500000</f>
        <v>20500000</v>
      </c>
      <c r="M56">
        <v>14287755</v>
      </c>
      <c r="N56" t="s">
        <v>210</v>
      </c>
      <c r="O56">
        <v>123</v>
      </c>
      <c r="P56" t="str">
        <f>IF(Table1[[#This Row],[score]]&gt;=8.5,"High",IF(Table1[[#This Row],[score]]&gt;=7,"Medium","Low"))</f>
        <v>Low</v>
      </c>
      <c r="Q56" s="5">
        <f>Table1[[#This Row],[gross]]-Table1[[#This Row],[budget]]</f>
        <v>-6212245</v>
      </c>
      <c r="R56" s="5" t="str">
        <f>IF(Table1[[#This Row],[Profit]]&gt;0,"Profit","Loss")</f>
        <v>Loss</v>
      </c>
      <c r="S56" s="6" t="str">
        <f>FLOOR(Table1[[#This Row],[year]]-1900,10)+1900 &amp; "-" &amp; FLOOR(Table1[[#This Row],[year]]-1890,10)+1900</f>
        <v>1980-1990</v>
      </c>
      <c r="T56" s="14" t="s">
        <v>21835</v>
      </c>
      <c r="AB56" s="14"/>
    </row>
    <row r="57" spans="1:28" hidden="1" x14ac:dyDescent="0.3">
      <c r="A57" t="s">
        <v>385</v>
      </c>
      <c r="B57" t="s">
        <v>33</v>
      </c>
      <c r="C57" t="s">
        <v>41</v>
      </c>
      <c r="D57">
        <v>1980</v>
      </c>
      <c r="E57" t="s">
        <v>18</v>
      </c>
      <c r="F57">
        <v>4.7</v>
      </c>
      <c r="G57">
        <v>1800</v>
      </c>
      <c r="H57" t="s">
        <v>386</v>
      </c>
      <c r="I57" t="s">
        <v>387</v>
      </c>
      <c r="J57" t="s">
        <v>388</v>
      </c>
      <c r="K57" t="s">
        <v>30</v>
      </c>
      <c r="L57">
        <f>20500000</f>
        <v>20500000</v>
      </c>
      <c r="M57">
        <v>14155617</v>
      </c>
      <c r="N57" t="s">
        <v>31</v>
      </c>
      <c r="O57">
        <v>103</v>
      </c>
      <c r="P57" t="str">
        <f>IF(Table1[[#This Row],[score]]&gt;=8.5,"High",IF(Table1[[#This Row],[score]]&gt;=7,"Medium","Low"))</f>
        <v>Low</v>
      </c>
      <c r="Q57" s="5">
        <f>Table1[[#This Row],[gross]]-Table1[[#This Row],[budget]]</f>
        <v>-6344383</v>
      </c>
      <c r="R57" s="5" t="str">
        <f>IF(Table1[[#This Row],[Profit]]&gt;0,"Profit","Loss")</f>
        <v>Loss</v>
      </c>
      <c r="S57" s="6" t="str">
        <f>FLOOR(Table1[[#This Row],[year]]-1900,10)+1900 &amp; "-" &amp; FLOOR(Table1[[#This Row],[year]]-1890,10)+1900</f>
        <v>1980-1990</v>
      </c>
      <c r="T57" s="14" t="s">
        <v>21835</v>
      </c>
      <c r="AB57" s="14"/>
    </row>
    <row r="58" spans="1:28" hidden="1" x14ac:dyDescent="0.3">
      <c r="A58" t="s">
        <v>407</v>
      </c>
      <c r="B58" t="s">
        <v>337</v>
      </c>
      <c r="C58" t="s">
        <v>25</v>
      </c>
      <c r="D58">
        <v>1980</v>
      </c>
      <c r="E58" t="s">
        <v>338</v>
      </c>
      <c r="F58">
        <v>5.8</v>
      </c>
      <c r="G58">
        <v>1300</v>
      </c>
      <c r="H58" t="s">
        <v>408</v>
      </c>
      <c r="I58" t="s">
        <v>409</v>
      </c>
      <c r="J58" t="s">
        <v>410</v>
      </c>
      <c r="K58" t="s">
        <v>30</v>
      </c>
      <c r="L58">
        <v>6000000</v>
      </c>
      <c r="M58">
        <v>11000000</v>
      </c>
      <c r="N58" t="s">
        <v>242</v>
      </c>
      <c r="O58">
        <v>97</v>
      </c>
      <c r="P58" t="str">
        <f>IF(Table1[[#This Row],[score]]&gt;=8.5,"High",IF(Table1[[#This Row],[score]]&gt;=7,"Medium","Low"))</f>
        <v>Low</v>
      </c>
      <c r="Q58" s="5">
        <f>Table1[[#This Row],[gross]]-Table1[[#This Row],[budget]]</f>
        <v>5000000</v>
      </c>
      <c r="R58" s="5" t="str">
        <f>IF(Table1[[#This Row],[Profit]]&gt;0,"Profit","Loss")</f>
        <v>Profit</v>
      </c>
      <c r="S58" s="6" t="str">
        <f>FLOOR(Table1[[#This Row],[year]]-1900,10)+1900 &amp; "-" &amp; FLOOR(Table1[[#This Row],[year]]-1890,10)+1900</f>
        <v>1980-1990</v>
      </c>
      <c r="T58" s="14" t="s">
        <v>21835</v>
      </c>
      <c r="AB58" s="14"/>
    </row>
    <row r="59" spans="1:28" hidden="1" x14ac:dyDescent="0.3">
      <c r="A59" t="s">
        <v>371</v>
      </c>
      <c r="B59" t="s">
        <v>33</v>
      </c>
      <c r="C59" t="s">
        <v>41</v>
      </c>
      <c r="D59">
        <v>1980</v>
      </c>
      <c r="E59" t="s">
        <v>152</v>
      </c>
      <c r="F59">
        <v>5.0999999999999996</v>
      </c>
      <c r="G59">
        <v>2000</v>
      </c>
      <c r="H59" t="s">
        <v>372</v>
      </c>
      <c r="I59" t="s">
        <v>373</v>
      </c>
      <c r="J59" t="s">
        <v>374</v>
      </c>
      <c r="K59" t="s">
        <v>30</v>
      </c>
      <c r="L59">
        <f>20500000</f>
        <v>20500000</v>
      </c>
      <c r="M59">
        <v>10697276</v>
      </c>
      <c r="N59" t="s">
        <v>375</v>
      </c>
      <c r="O59">
        <v>100</v>
      </c>
      <c r="P59" t="str">
        <f>IF(Table1[[#This Row],[score]]&gt;=8.5,"High",IF(Table1[[#This Row],[score]]&gt;=7,"Medium","Low"))</f>
        <v>Low</v>
      </c>
      <c r="Q59" s="5">
        <f>Table1[[#This Row],[gross]]-Table1[[#This Row],[budget]]</f>
        <v>-9802724</v>
      </c>
      <c r="R59" s="5" t="str">
        <f>IF(Table1[[#This Row],[Profit]]&gt;0,"Profit","Loss")</f>
        <v>Loss</v>
      </c>
      <c r="S59" s="6" t="str">
        <f>FLOOR(Table1[[#This Row],[year]]-1900,10)+1900 &amp; "-" &amp; FLOOR(Table1[[#This Row],[year]]-1890,10)+1900</f>
        <v>1980-1990</v>
      </c>
      <c r="T59" s="14" t="s">
        <v>21835</v>
      </c>
      <c r="AB59" s="14"/>
    </row>
    <row r="60" spans="1:28" hidden="1" x14ac:dyDescent="0.3">
      <c r="A60" t="s">
        <v>288</v>
      </c>
      <c r="B60" t="s">
        <v>33</v>
      </c>
      <c r="C60" t="s">
        <v>41</v>
      </c>
      <c r="D60">
        <v>1980</v>
      </c>
      <c r="E60" t="s">
        <v>186</v>
      </c>
      <c r="F60">
        <v>7.3</v>
      </c>
      <c r="G60">
        <v>22000</v>
      </c>
      <c r="H60" t="s">
        <v>289</v>
      </c>
      <c r="I60" t="s">
        <v>289</v>
      </c>
      <c r="J60" t="s">
        <v>289</v>
      </c>
      <c r="K60" t="s">
        <v>30</v>
      </c>
      <c r="L60">
        <v>10000000</v>
      </c>
      <c r="M60">
        <v>10389003</v>
      </c>
      <c r="N60" t="s">
        <v>290</v>
      </c>
      <c r="O60">
        <v>89</v>
      </c>
      <c r="P60" t="str">
        <f>IF(Table1[[#This Row],[score]]&gt;=8.5,"High",IF(Table1[[#This Row],[score]]&gt;=7,"Medium","Low"))</f>
        <v>Medium</v>
      </c>
      <c r="Q60" s="5">
        <f>Table1[[#This Row],[gross]]-Table1[[#This Row],[budget]]</f>
        <v>389003</v>
      </c>
      <c r="R60" s="5" t="str">
        <f>IF(Table1[[#This Row],[Profit]]&gt;0,"Profit","Loss")</f>
        <v>Profit</v>
      </c>
      <c r="S60" s="6" t="str">
        <f>FLOOR(Table1[[#This Row],[year]]-1900,10)+1900 &amp; "-" &amp; FLOOR(Table1[[#This Row],[year]]-1890,10)+1900</f>
        <v>1980-1990</v>
      </c>
      <c r="T60" s="14" t="s">
        <v>21835</v>
      </c>
      <c r="AB60" s="14"/>
    </row>
    <row r="61" spans="1:28" hidden="1" x14ac:dyDescent="0.3">
      <c r="A61" t="s">
        <v>215</v>
      </c>
      <c r="B61" t="s">
        <v>16</v>
      </c>
      <c r="C61" t="s">
        <v>41</v>
      </c>
      <c r="D61">
        <v>1980</v>
      </c>
      <c r="E61" t="s">
        <v>216</v>
      </c>
      <c r="F61">
        <v>6.3</v>
      </c>
      <c r="G61">
        <v>4300</v>
      </c>
      <c r="H61" t="s">
        <v>217</v>
      </c>
      <c r="I61" t="s">
        <v>217</v>
      </c>
      <c r="J61" t="s">
        <v>218</v>
      </c>
      <c r="K61" t="s">
        <v>30</v>
      </c>
      <c r="L61">
        <v>4000000</v>
      </c>
      <c r="M61">
        <v>10000000</v>
      </c>
      <c r="N61" t="s">
        <v>219</v>
      </c>
      <c r="O61">
        <v>91</v>
      </c>
      <c r="P61" t="str">
        <f>IF(Table1[[#This Row],[score]]&gt;=8.5,"High",IF(Table1[[#This Row],[score]]&gt;=7,"Medium","Low"))</f>
        <v>Low</v>
      </c>
      <c r="Q61" s="5">
        <f>Table1[[#This Row],[gross]]-Table1[[#This Row],[budget]]</f>
        <v>6000000</v>
      </c>
      <c r="R61" s="5" t="str">
        <f>IF(Table1[[#This Row],[Profit]]&gt;0,"Profit","Loss")</f>
        <v>Profit</v>
      </c>
      <c r="S61" s="6" t="str">
        <f>FLOOR(Table1[[#This Row],[year]]-1900,10)+1900 &amp; "-" &amp; FLOOR(Table1[[#This Row],[year]]-1890,10)+1900</f>
        <v>1980-1990</v>
      </c>
      <c r="T61" s="14" t="s">
        <v>21835</v>
      </c>
      <c r="AB61" s="14"/>
    </row>
    <row r="62" spans="1:28" hidden="1" x14ac:dyDescent="0.3">
      <c r="A62" t="s">
        <v>376</v>
      </c>
      <c r="B62" t="s">
        <v>16</v>
      </c>
      <c r="C62" t="s">
        <v>41</v>
      </c>
      <c r="D62">
        <v>1980</v>
      </c>
      <c r="E62" t="s">
        <v>314</v>
      </c>
      <c r="F62">
        <v>6.6</v>
      </c>
      <c r="G62">
        <v>915</v>
      </c>
      <c r="H62" t="s">
        <v>377</v>
      </c>
      <c r="I62" t="s">
        <v>378</v>
      </c>
      <c r="J62" t="s">
        <v>379</v>
      </c>
      <c r="K62" t="s">
        <v>30</v>
      </c>
      <c r="L62">
        <f>20500000</f>
        <v>20500000</v>
      </c>
      <c r="M62">
        <v>9870727</v>
      </c>
      <c r="N62" t="s">
        <v>44</v>
      </c>
      <c r="O62">
        <v>86</v>
      </c>
      <c r="P62" t="str">
        <f>IF(Table1[[#This Row],[score]]&gt;=8.5,"High",IF(Table1[[#This Row],[score]]&gt;=7,"Medium","Low"))</f>
        <v>Low</v>
      </c>
      <c r="Q62" s="5">
        <f>Table1[[#This Row],[gross]]-Table1[[#This Row],[budget]]</f>
        <v>-10629273</v>
      </c>
      <c r="R62" s="5" t="str">
        <f>IF(Table1[[#This Row],[Profit]]&gt;0,"Profit","Loss")</f>
        <v>Loss</v>
      </c>
      <c r="S62" s="6" t="str">
        <f>FLOOR(Table1[[#This Row],[year]]-1900,10)+1900 &amp; "-" &amp; FLOOR(Table1[[#This Row],[year]]-1890,10)+1900</f>
        <v>1980-1990</v>
      </c>
      <c r="T62" s="14" t="s">
        <v>21835</v>
      </c>
      <c r="AB62" s="14"/>
    </row>
    <row r="63" spans="1:28" hidden="1" x14ac:dyDescent="0.3">
      <c r="A63" t="s">
        <v>108</v>
      </c>
      <c r="B63" t="s">
        <v>33</v>
      </c>
      <c r="C63" t="s">
        <v>17</v>
      </c>
      <c r="D63">
        <v>1980</v>
      </c>
      <c r="E63" t="s">
        <v>109</v>
      </c>
      <c r="F63">
        <v>7.2</v>
      </c>
      <c r="G63">
        <v>27000</v>
      </c>
      <c r="H63" t="s">
        <v>110</v>
      </c>
      <c r="I63" t="s">
        <v>111</v>
      </c>
      <c r="J63" t="s">
        <v>112</v>
      </c>
      <c r="K63" t="s">
        <v>30</v>
      </c>
      <c r="L63">
        <v>5100000</v>
      </c>
      <c r="M63">
        <v>9709597</v>
      </c>
      <c r="N63" t="s">
        <v>113</v>
      </c>
      <c r="O63">
        <v>103</v>
      </c>
      <c r="P63" t="str">
        <f>IF(Table1[[#This Row],[score]]&gt;=8.5,"High",IF(Table1[[#This Row],[score]]&gt;=7,"Medium","Low"))</f>
        <v>Medium</v>
      </c>
      <c r="Q63" s="5">
        <f>Table1[[#This Row],[gross]]-Table1[[#This Row],[budget]]</f>
        <v>4609597</v>
      </c>
      <c r="R63" s="5" t="str">
        <f>IF(Table1[[#This Row],[Profit]]&gt;0,"Profit","Loss")</f>
        <v>Profit</v>
      </c>
      <c r="S63" s="6" t="str">
        <f>FLOOR(Table1[[#This Row],[year]]-1900,10)+1900 &amp; "-" &amp; FLOOR(Table1[[#This Row],[year]]-1890,10)+1900</f>
        <v>1980-1990</v>
      </c>
      <c r="T63" s="14" t="s">
        <v>21835</v>
      </c>
      <c r="AB63" s="14"/>
    </row>
    <row r="64" spans="1:28" hidden="1" x14ac:dyDescent="0.3">
      <c r="A64" t="s">
        <v>261</v>
      </c>
      <c r="B64" t="s">
        <v>16</v>
      </c>
      <c r="C64" t="s">
        <v>52</v>
      </c>
      <c r="D64">
        <v>1980</v>
      </c>
      <c r="E64" t="s">
        <v>262</v>
      </c>
      <c r="F64">
        <v>4.8</v>
      </c>
      <c r="G64">
        <v>2000</v>
      </c>
      <c r="H64" t="s">
        <v>263</v>
      </c>
      <c r="I64" t="s">
        <v>264</v>
      </c>
      <c r="J64" t="s">
        <v>265</v>
      </c>
      <c r="K64" t="s">
        <v>22</v>
      </c>
      <c r="L64">
        <f>20500000</f>
        <v>20500000</v>
      </c>
      <c r="M64">
        <v>8415112</v>
      </c>
      <c r="N64" t="s">
        <v>230</v>
      </c>
      <c r="O64">
        <v>101</v>
      </c>
      <c r="P64" t="str">
        <f>IF(Table1[[#This Row],[score]]&gt;=8.5,"High",IF(Table1[[#This Row],[score]]&gt;=7,"Medium","Low"))</f>
        <v>Low</v>
      </c>
      <c r="Q64" s="5">
        <f>Table1[[#This Row],[gross]]-Table1[[#This Row],[budget]]</f>
        <v>-12084888</v>
      </c>
      <c r="R64" s="5" t="str">
        <f>IF(Table1[[#This Row],[Profit]]&gt;0,"Profit","Loss")</f>
        <v>Loss</v>
      </c>
      <c r="S64" s="6" t="str">
        <f>FLOOR(Table1[[#This Row],[year]]-1900,10)+1900 &amp; "-" &amp; FLOOR(Table1[[#This Row],[year]]-1890,10)+1900</f>
        <v>1980-1990</v>
      </c>
      <c r="T64" s="14" t="s">
        <v>21835</v>
      </c>
      <c r="AB64" s="14"/>
    </row>
    <row r="65" spans="1:28" hidden="1" x14ac:dyDescent="0.3">
      <c r="A65" t="s">
        <v>360</v>
      </c>
      <c r="B65" t="s">
        <v>33</v>
      </c>
      <c r="C65" t="s">
        <v>41</v>
      </c>
      <c r="D65">
        <v>1980</v>
      </c>
      <c r="E65" t="s">
        <v>182</v>
      </c>
      <c r="F65">
        <v>6.3</v>
      </c>
      <c r="G65">
        <v>2000</v>
      </c>
      <c r="H65" t="s">
        <v>361</v>
      </c>
      <c r="I65" t="s">
        <v>361</v>
      </c>
      <c r="J65" t="s">
        <v>362</v>
      </c>
      <c r="K65" t="s">
        <v>30</v>
      </c>
      <c r="L65">
        <f>20500000</f>
        <v>20500000</v>
      </c>
      <c r="M65">
        <v>7653061</v>
      </c>
      <c r="N65" t="s">
        <v>363</v>
      </c>
      <c r="O65">
        <v>93</v>
      </c>
      <c r="P65" t="str">
        <f>IF(Table1[[#This Row],[score]]&gt;=8.5,"High",IF(Table1[[#This Row],[score]]&gt;=7,"Medium","Low"))</f>
        <v>Low</v>
      </c>
      <c r="Q65" s="5">
        <f>Table1[[#This Row],[gross]]-Table1[[#This Row],[budget]]</f>
        <v>-12846939</v>
      </c>
      <c r="R65" s="5" t="str">
        <f>IF(Table1[[#This Row],[Profit]]&gt;0,"Profit","Loss")</f>
        <v>Loss</v>
      </c>
      <c r="S65" s="6" t="str">
        <f>FLOOR(Table1[[#This Row],[year]]-1900,10)+1900 &amp; "-" &amp; FLOOR(Table1[[#This Row],[year]]-1890,10)+1900</f>
        <v>1980-1990</v>
      </c>
      <c r="T65" s="14" t="s">
        <v>21835</v>
      </c>
      <c r="AB65" s="14"/>
    </row>
    <row r="66" spans="1:28" hidden="1" x14ac:dyDescent="0.3">
      <c r="A66" t="s">
        <v>250</v>
      </c>
      <c r="B66" t="s">
        <v>16</v>
      </c>
      <c r="C66" t="s">
        <v>34</v>
      </c>
      <c r="D66">
        <v>1980</v>
      </c>
      <c r="E66" t="s">
        <v>251</v>
      </c>
      <c r="F66">
        <v>7.1</v>
      </c>
      <c r="G66">
        <v>9000</v>
      </c>
      <c r="H66" t="s">
        <v>252</v>
      </c>
      <c r="I66" t="s">
        <v>253</v>
      </c>
      <c r="J66" t="s">
        <v>254</v>
      </c>
      <c r="K66" t="s">
        <v>30</v>
      </c>
      <c r="L66">
        <v>3500000</v>
      </c>
      <c r="M66">
        <v>7063886</v>
      </c>
      <c r="N66" t="s">
        <v>255</v>
      </c>
      <c r="O66">
        <v>131</v>
      </c>
      <c r="P66" t="str">
        <f>IF(Table1[[#This Row],[score]]&gt;=8.5,"High",IF(Table1[[#This Row],[score]]&gt;=7,"Medium","Low"))</f>
        <v>Medium</v>
      </c>
      <c r="Q66" s="5">
        <f>Table1[[#This Row],[gross]]-Table1[[#This Row],[budget]]</f>
        <v>3563886</v>
      </c>
      <c r="R66" s="5" t="str">
        <f>IF(Table1[[#This Row],[Profit]]&gt;0,"Profit","Loss")</f>
        <v>Profit</v>
      </c>
      <c r="S66" s="6" t="str">
        <f>FLOOR(Table1[[#This Row],[year]]-1900,10)+1900 &amp; "-" &amp; FLOOR(Table1[[#This Row],[year]]-1890,10)+1900</f>
        <v>1980-1990</v>
      </c>
      <c r="T66" s="14" t="s">
        <v>21835</v>
      </c>
      <c r="AB66" s="14"/>
    </row>
    <row r="67" spans="1:28" hidden="1" x14ac:dyDescent="0.3">
      <c r="A67" t="s">
        <v>459</v>
      </c>
      <c r="B67" t="s">
        <v>16</v>
      </c>
      <c r="C67" t="s">
        <v>41</v>
      </c>
      <c r="D67">
        <v>1980</v>
      </c>
      <c r="E67" t="s">
        <v>460</v>
      </c>
      <c r="F67">
        <v>5.8</v>
      </c>
      <c r="G67">
        <v>1900</v>
      </c>
      <c r="H67" t="s">
        <v>461</v>
      </c>
      <c r="I67" t="s">
        <v>462</v>
      </c>
      <c r="J67" t="s">
        <v>463</v>
      </c>
      <c r="K67" t="s">
        <v>448</v>
      </c>
      <c r="L67">
        <f>20500000</f>
        <v>20500000</v>
      </c>
      <c r="M67">
        <v>6950125</v>
      </c>
      <c r="N67" t="s">
        <v>464</v>
      </c>
      <c r="O67">
        <v>102</v>
      </c>
      <c r="P67" t="str">
        <f>IF(Table1[[#This Row],[score]]&gt;=8.5,"High",IF(Table1[[#This Row],[score]]&gt;=7,"Medium","Low"))</f>
        <v>Low</v>
      </c>
      <c r="Q67" s="5">
        <f>Table1[[#This Row],[gross]]-Table1[[#This Row],[budget]]</f>
        <v>-13549875</v>
      </c>
      <c r="R67" s="5" t="str">
        <f>IF(Table1[[#This Row],[Profit]]&gt;0,"Profit","Loss")</f>
        <v>Loss</v>
      </c>
      <c r="S67" s="6" t="str">
        <f>FLOOR(Table1[[#This Row],[year]]-1900,10)+1900 &amp; "-" &amp; FLOOR(Table1[[#This Row],[year]]-1890,10)+1900</f>
        <v>1980-1990</v>
      </c>
      <c r="T67" s="14" t="s">
        <v>21835</v>
      </c>
      <c r="AB67" s="14"/>
    </row>
    <row r="68" spans="1:28" hidden="1" x14ac:dyDescent="0.3">
      <c r="A68" t="s">
        <v>256</v>
      </c>
      <c r="B68" t="s">
        <v>16</v>
      </c>
      <c r="C68" t="s">
        <v>63</v>
      </c>
      <c r="D68">
        <v>1980</v>
      </c>
      <c r="E68" t="s">
        <v>257</v>
      </c>
      <c r="F68">
        <v>6.6</v>
      </c>
      <c r="G68">
        <v>11000</v>
      </c>
      <c r="H68" t="s">
        <v>258</v>
      </c>
      <c r="I68" t="s">
        <v>259</v>
      </c>
      <c r="J68" t="s">
        <v>260</v>
      </c>
      <c r="K68" t="s">
        <v>30</v>
      </c>
      <c r="L68">
        <f>20500000</f>
        <v>20500000</v>
      </c>
      <c r="M68">
        <v>6659377</v>
      </c>
      <c r="N68" t="s">
        <v>61</v>
      </c>
      <c r="O68">
        <v>99</v>
      </c>
      <c r="P68" t="str">
        <f>IF(Table1[[#This Row],[score]]&gt;=8.5,"High",IF(Table1[[#This Row],[score]]&gt;=7,"Medium","Low"))</f>
        <v>Low</v>
      </c>
      <c r="Q68" s="5">
        <f>Table1[[#This Row],[gross]]-Table1[[#This Row],[budget]]</f>
        <v>-13840623</v>
      </c>
      <c r="R68" s="5" t="str">
        <f>IF(Table1[[#This Row],[Profit]]&gt;0,"Profit","Loss")</f>
        <v>Loss</v>
      </c>
      <c r="S68" s="6" t="str">
        <f>FLOOR(Table1[[#This Row],[year]]-1900,10)+1900 &amp; "-" &amp; FLOOR(Table1[[#This Row],[year]]-1890,10)+1900</f>
        <v>1980-1990</v>
      </c>
      <c r="T68" s="14" t="s">
        <v>21835</v>
      </c>
      <c r="AB68" s="14"/>
    </row>
    <row r="69" spans="1:28" hidden="1" x14ac:dyDescent="0.3">
      <c r="A69" t="s">
        <v>465</v>
      </c>
      <c r="B69" t="s">
        <v>16</v>
      </c>
      <c r="C69" t="s">
        <v>41</v>
      </c>
      <c r="D69">
        <v>1980</v>
      </c>
      <c r="E69" t="s">
        <v>466</v>
      </c>
      <c r="F69">
        <v>4.3</v>
      </c>
      <c r="G69">
        <v>740</v>
      </c>
      <c r="H69" t="s">
        <v>467</v>
      </c>
      <c r="I69" t="s">
        <v>467</v>
      </c>
      <c r="J69" t="s">
        <v>467</v>
      </c>
      <c r="K69" t="s">
        <v>30</v>
      </c>
      <c r="L69">
        <f>20500000</f>
        <v>20500000</v>
      </c>
      <c r="M69">
        <v>6621520</v>
      </c>
      <c r="N69" t="s">
        <v>468</v>
      </c>
      <c r="O69">
        <v>89</v>
      </c>
      <c r="P69" t="str">
        <f>IF(Table1[[#This Row],[score]]&gt;=8.5,"High",IF(Table1[[#This Row],[score]]&gt;=7,"Medium","Low"))</f>
        <v>Low</v>
      </c>
      <c r="Q69" s="5">
        <f>Table1[[#This Row],[gross]]-Table1[[#This Row],[budget]]</f>
        <v>-13878480</v>
      </c>
      <c r="R69" s="5" t="str">
        <f>IF(Table1[[#This Row],[Profit]]&gt;0,"Profit","Loss")</f>
        <v>Loss</v>
      </c>
      <c r="S69" s="6" t="str">
        <f>FLOOR(Table1[[#This Row],[year]]-1900,10)+1900 &amp; "-" &amp; FLOOR(Table1[[#This Row],[year]]-1890,10)+1900</f>
        <v>1980-1990</v>
      </c>
      <c r="T69" s="14" t="s">
        <v>21835</v>
      </c>
      <c r="AB69" s="14"/>
    </row>
    <row r="70" spans="1:28" hidden="1" x14ac:dyDescent="0.3">
      <c r="A70" t="s">
        <v>220</v>
      </c>
      <c r="B70" t="s">
        <v>16</v>
      </c>
      <c r="C70" t="s">
        <v>41</v>
      </c>
      <c r="D70">
        <v>1980</v>
      </c>
      <c r="E70" t="s">
        <v>221</v>
      </c>
      <c r="F70">
        <v>6</v>
      </c>
      <c r="G70">
        <v>11000</v>
      </c>
      <c r="H70" t="s">
        <v>222</v>
      </c>
      <c r="I70" t="s">
        <v>223</v>
      </c>
      <c r="J70" t="s">
        <v>224</v>
      </c>
      <c r="K70" t="s">
        <v>30</v>
      </c>
      <c r="L70">
        <v>3000000</v>
      </c>
      <c r="M70">
        <v>6342668</v>
      </c>
      <c r="N70" t="s">
        <v>225</v>
      </c>
      <c r="O70">
        <v>101</v>
      </c>
      <c r="P70" t="str">
        <f>IF(Table1[[#This Row],[score]]&gt;=8.5,"High",IF(Table1[[#This Row],[score]]&gt;=7,"Medium","Low"))</f>
        <v>Low</v>
      </c>
      <c r="Q70" s="5">
        <f>Table1[[#This Row],[gross]]-Table1[[#This Row],[budget]]</f>
        <v>3342668</v>
      </c>
      <c r="R70" s="5" t="str">
        <f>IF(Table1[[#This Row],[Profit]]&gt;0,"Profit","Loss")</f>
        <v>Profit</v>
      </c>
      <c r="S70" s="6" t="str">
        <f>FLOOR(Table1[[#This Row],[year]]-1900,10)+1900 &amp; "-" &amp; FLOOR(Table1[[#This Row],[year]]-1890,10)+1900</f>
        <v>1980-1990</v>
      </c>
      <c r="T70" s="14" t="s">
        <v>21835</v>
      </c>
      <c r="AB70" s="14"/>
    </row>
    <row r="71" spans="1:28" hidden="1" x14ac:dyDescent="0.3">
      <c r="A71" t="s">
        <v>411</v>
      </c>
      <c r="B71" t="s">
        <v>33</v>
      </c>
      <c r="C71" t="s">
        <v>41</v>
      </c>
      <c r="D71">
        <v>1980</v>
      </c>
      <c r="E71" t="s">
        <v>167</v>
      </c>
      <c r="F71">
        <v>6.3</v>
      </c>
      <c r="G71">
        <v>1400</v>
      </c>
      <c r="H71" t="s">
        <v>412</v>
      </c>
      <c r="I71" t="s">
        <v>413</v>
      </c>
      <c r="J71" t="s">
        <v>414</v>
      </c>
      <c r="K71" t="s">
        <v>30</v>
      </c>
      <c r="L71">
        <f>20500000</f>
        <v>20500000</v>
      </c>
      <c r="M71">
        <v>6321392</v>
      </c>
      <c r="N71" t="s">
        <v>61</v>
      </c>
      <c r="O71">
        <v>103</v>
      </c>
      <c r="P71" t="str">
        <f>IF(Table1[[#This Row],[score]]&gt;=8.5,"High",IF(Table1[[#This Row],[score]]&gt;=7,"Medium","Low"))</f>
        <v>Low</v>
      </c>
      <c r="Q71" s="5">
        <f>Table1[[#This Row],[gross]]-Table1[[#This Row],[budget]]</f>
        <v>-14178608</v>
      </c>
      <c r="R71" s="5" t="str">
        <f>IF(Table1[[#This Row],[Profit]]&gt;0,"Profit","Loss")</f>
        <v>Loss</v>
      </c>
      <c r="S71" s="6" t="str">
        <f>FLOOR(Table1[[#This Row],[year]]-1900,10)+1900 &amp; "-" &amp; FLOOR(Table1[[#This Row],[year]]-1890,10)+1900</f>
        <v>1980-1990</v>
      </c>
      <c r="T71" s="14" t="s">
        <v>21835</v>
      </c>
      <c r="AB71" s="14"/>
    </row>
    <row r="72" spans="1:28" hidden="1" x14ac:dyDescent="0.3">
      <c r="A72" t="s">
        <v>319</v>
      </c>
      <c r="B72" t="s">
        <v>33</v>
      </c>
      <c r="C72" t="s">
        <v>41</v>
      </c>
      <c r="D72">
        <v>1980</v>
      </c>
      <c r="E72" t="s">
        <v>320</v>
      </c>
      <c r="F72">
        <v>5.4</v>
      </c>
      <c r="G72">
        <v>2400</v>
      </c>
      <c r="H72" t="s">
        <v>321</v>
      </c>
      <c r="I72" t="s">
        <v>322</v>
      </c>
      <c r="J72" t="s">
        <v>49</v>
      </c>
      <c r="K72" t="s">
        <v>30</v>
      </c>
      <c r="L72">
        <v>6000000</v>
      </c>
      <c r="M72">
        <v>6216067</v>
      </c>
      <c r="N72" t="s">
        <v>323</v>
      </c>
      <c r="O72">
        <v>103</v>
      </c>
      <c r="P72" t="str">
        <f>IF(Table1[[#This Row],[score]]&gt;=8.5,"High",IF(Table1[[#This Row],[score]]&gt;=7,"Medium","Low"))</f>
        <v>Low</v>
      </c>
      <c r="Q72" s="5">
        <f>Table1[[#This Row],[gross]]-Table1[[#This Row],[budget]]</f>
        <v>216067</v>
      </c>
      <c r="R72" s="5" t="str">
        <f>IF(Table1[[#This Row],[Profit]]&gt;0,"Profit","Loss")</f>
        <v>Profit</v>
      </c>
      <c r="S72" s="6" t="str">
        <f>FLOOR(Table1[[#This Row],[year]]-1900,10)+1900 &amp; "-" &amp; FLOOR(Table1[[#This Row],[year]]-1890,10)+1900</f>
        <v>1980-1990</v>
      </c>
      <c r="T72" s="14" t="s">
        <v>21835</v>
      </c>
      <c r="AB72" s="14"/>
    </row>
    <row r="73" spans="1:28" hidden="1" x14ac:dyDescent="0.3">
      <c r="A73" t="s">
        <v>395</v>
      </c>
      <c r="B73" t="s">
        <v>33</v>
      </c>
      <c r="C73" t="s">
        <v>41</v>
      </c>
      <c r="D73">
        <v>1980</v>
      </c>
      <c r="E73" t="s">
        <v>186</v>
      </c>
      <c r="F73">
        <v>5.5</v>
      </c>
      <c r="G73">
        <v>965</v>
      </c>
      <c r="H73" t="s">
        <v>396</v>
      </c>
      <c r="I73" t="s">
        <v>396</v>
      </c>
      <c r="J73" t="s">
        <v>396</v>
      </c>
      <c r="K73" t="s">
        <v>30</v>
      </c>
      <c r="L73">
        <f>20500000</f>
        <v>20500000</v>
      </c>
      <c r="M73">
        <v>5215015</v>
      </c>
      <c r="N73" t="s">
        <v>61</v>
      </c>
      <c r="O73">
        <v>97</v>
      </c>
      <c r="P73" t="str">
        <f>IF(Table1[[#This Row],[score]]&gt;=8.5,"High",IF(Table1[[#This Row],[score]]&gt;=7,"Medium","Low"))</f>
        <v>Low</v>
      </c>
      <c r="Q73" s="5">
        <f>Table1[[#This Row],[gross]]-Table1[[#This Row],[budget]]</f>
        <v>-15284985</v>
      </c>
      <c r="R73" s="5" t="str">
        <f>IF(Table1[[#This Row],[Profit]]&gt;0,"Profit","Loss")</f>
        <v>Loss</v>
      </c>
      <c r="S73" s="6" t="str">
        <f>FLOOR(Table1[[#This Row],[year]]-1900,10)+1900 &amp; "-" &amp; FLOOR(Table1[[#This Row],[year]]-1890,10)+1900</f>
        <v>1980-1990</v>
      </c>
      <c r="T73" s="14" t="s">
        <v>21835</v>
      </c>
      <c r="AB73" s="14"/>
    </row>
    <row r="74" spans="1:28" hidden="1" x14ac:dyDescent="0.3">
      <c r="A74" t="s">
        <v>236</v>
      </c>
      <c r="B74" t="s">
        <v>33</v>
      </c>
      <c r="C74" t="s">
        <v>237</v>
      </c>
      <c r="D74">
        <v>1980</v>
      </c>
      <c r="E74" t="s">
        <v>238</v>
      </c>
      <c r="F74">
        <v>6.3</v>
      </c>
      <c r="G74">
        <v>5700</v>
      </c>
      <c r="H74" t="s">
        <v>239</v>
      </c>
      <c r="I74" t="s">
        <v>240</v>
      </c>
      <c r="J74" t="s">
        <v>241</v>
      </c>
      <c r="K74" t="s">
        <v>30</v>
      </c>
      <c r="L74">
        <f>20500000</f>
        <v>20500000</v>
      </c>
      <c r="M74">
        <v>5000000</v>
      </c>
      <c r="N74" t="s">
        <v>242</v>
      </c>
      <c r="O74">
        <v>84</v>
      </c>
      <c r="P74" t="str">
        <f>IF(Table1[[#This Row],[score]]&gt;=8.5,"High",IF(Table1[[#This Row],[score]]&gt;=7,"Medium","Low"))</f>
        <v>Low</v>
      </c>
      <c r="Q74" s="5">
        <f>Table1[[#This Row],[gross]]-Table1[[#This Row],[budget]]</f>
        <v>-15500000</v>
      </c>
      <c r="R74" s="5" t="str">
        <f>IF(Table1[[#This Row],[Profit]]&gt;0,"Profit","Loss")</f>
        <v>Loss</v>
      </c>
      <c r="S74" s="6" t="str">
        <f>FLOOR(Table1[[#This Row],[year]]-1900,10)+1900 &amp; "-" &amp; FLOOR(Table1[[#This Row],[year]]-1890,10)+1900</f>
        <v>1980-1990</v>
      </c>
      <c r="T74" s="14" t="s">
        <v>21835</v>
      </c>
      <c r="AB74" s="14"/>
    </row>
    <row r="75" spans="1:28" hidden="1" x14ac:dyDescent="0.3">
      <c r="A75" t="s">
        <v>415</v>
      </c>
      <c r="B75" t="s">
        <v>16</v>
      </c>
      <c r="C75" t="s">
        <v>41</v>
      </c>
      <c r="D75">
        <v>1980</v>
      </c>
      <c r="E75" t="s">
        <v>198</v>
      </c>
      <c r="F75">
        <v>5.9</v>
      </c>
      <c r="G75">
        <v>415</v>
      </c>
      <c r="H75" t="s">
        <v>416</v>
      </c>
      <c r="I75" t="s">
        <v>417</v>
      </c>
      <c r="J75" t="s">
        <v>418</v>
      </c>
      <c r="K75" t="s">
        <v>30</v>
      </c>
      <c r="L75">
        <v>5500000</v>
      </c>
      <c r="M75">
        <v>4400000</v>
      </c>
      <c r="N75" t="s">
        <v>180</v>
      </c>
      <c r="O75">
        <v>115</v>
      </c>
      <c r="P75" t="str">
        <f>IF(Table1[[#This Row],[score]]&gt;=8.5,"High",IF(Table1[[#This Row],[score]]&gt;=7,"Medium","Low"))</f>
        <v>Low</v>
      </c>
      <c r="Q75" s="5">
        <f>Table1[[#This Row],[gross]]-Table1[[#This Row],[budget]]</f>
        <v>-1100000</v>
      </c>
      <c r="R75" s="5" t="str">
        <f>IF(Table1[[#This Row],[Profit]]&gt;0,"Profit","Loss")</f>
        <v>Loss</v>
      </c>
      <c r="S75" s="6" t="str">
        <f>FLOOR(Table1[[#This Row],[year]]-1900,10)+1900 &amp; "-" &amp; FLOOR(Table1[[#This Row],[year]]-1890,10)+1900</f>
        <v>1980-1990</v>
      </c>
      <c r="T75" s="14" t="s">
        <v>21835</v>
      </c>
      <c r="AB75" s="14"/>
    </row>
    <row r="76" spans="1:28" hidden="1" x14ac:dyDescent="0.3">
      <c r="A76" t="s">
        <v>291</v>
      </c>
      <c r="B76" t="s">
        <v>16</v>
      </c>
      <c r="C76" t="s">
        <v>41</v>
      </c>
      <c r="D76">
        <v>1980</v>
      </c>
      <c r="E76" t="s">
        <v>99</v>
      </c>
      <c r="F76">
        <v>6.8</v>
      </c>
      <c r="G76">
        <v>4500</v>
      </c>
      <c r="H76" t="s">
        <v>292</v>
      </c>
      <c r="I76" t="s">
        <v>293</v>
      </c>
      <c r="J76" t="s">
        <v>294</v>
      </c>
      <c r="K76" t="s">
        <v>30</v>
      </c>
      <c r="L76">
        <v>7000000</v>
      </c>
      <c r="M76">
        <v>4309490</v>
      </c>
      <c r="N76" t="s">
        <v>61</v>
      </c>
      <c r="O76">
        <v>95</v>
      </c>
      <c r="P76" t="str">
        <f>IF(Table1[[#This Row],[score]]&gt;=8.5,"High",IF(Table1[[#This Row],[score]]&gt;=7,"Medium","Low"))</f>
        <v>Low</v>
      </c>
      <c r="Q76" s="5">
        <f>Table1[[#This Row],[gross]]-Table1[[#This Row],[budget]]</f>
        <v>-2690510</v>
      </c>
      <c r="R76" s="5" t="str">
        <f>IF(Table1[[#This Row],[Profit]]&gt;0,"Profit","Loss")</f>
        <v>Loss</v>
      </c>
      <c r="S76" s="6" t="str">
        <f>FLOOR(Table1[[#This Row],[year]]-1900,10)+1900 &amp; "-" &amp; FLOOR(Table1[[#This Row],[year]]-1890,10)+1900</f>
        <v>1980-1990</v>
      </c>
      <c r="T76" s="14" t="s">
        <v>21835</v>
      </c>
      <c r="AB76" s="14"/>
    </row>
    <row r="77" spans="1:28" hidden="1" x14ac:dyDescent="0.3">
      <c r="A77" t="s">
        <v>397</v>
      </c>
      <c r="B77" t="s">
        <v>33</v>
      </c>
      <c r="C77" t="s">
        <v>41</v>
      </c>
      <c r="D77">
        <v>1980</v>
      </c>
      <c r="E77" t="s">
        <v>18</v>
      </c>
      <c r="F77">
        <v>5.2</v>
      </c>
      <c r="G77">
        <v>1100</v>
      </c>
      <c r="H77" t="s">
        <v>398</v>
      </c>
      <c r="I77" t="s">
        <v>399</v>
      </c>
      <c r="J77" t="s">
        <v>400</v>
      </c>
      <c r="K77" t="s">
        <v>30</v>
      </c>
      <c r="L77">
        <f>20500000</f>
        <v>20500000</v>
      </c>
      <c r="M77">
        <v>4226370</v>
      </c>
      <c r="N77" t="s">
        <v>401</v>
      </c>
      <c r="O77">
        <v>106</v>
      </c>
      <c r="P77" t="str">
        <f>IF(Table1[[#This Row],[score]]&gt;=8.5,"High",IF(Table1[[#This Row],[score]]&gt;=7,"Medium","Low"))</f>
        <v>Low</v>
      </c>
      <c r="Q77" s="5">
        <f>Table1[[#This Row],[gross]]-Table1[[#This Row],[budget]]</f>
        <v>-16273630</v>
      </c>
      <c r="R77" s="5" t="str">
        <f>IF(Table1[[#This Row],[Profit]]&gt;0,"Profit","Loss")</f>
        <v>Loss</v>
      </c>
      <c r="S77" s="6" t="str">
        <f>FLOOR(Table1[[#This Row],[year]]-1900,10)+1900 &amp; "-" &amp; FLOOR(Table1[[#This Row],[year]]-1890,10)+1900</f>
        <v>1980-1990</v>
      </c>
      <c r="T77" s="14" t="s">
        <v>21835</v>
      </c>
      <c r="AB77" s="14"/>
    </row>
    <row r="78" spans="1:28" hidden="1" x14ac:dyDescent="0.3">
      <c r="A78" t="s">
        <v>356</v>
      </c>
      <c r="B78" t="s">
        <v>33</v>
      </c>
      <c r="C78" t="s">
        <v>17</v>
      </c>
      <c r="D78">
        <v>1980</v>
      </c>
      <c r="E78" t="s">
        <v>186</v>
      </c>
      <c r="F78">
        <v>7.3</v>
      </c>
      <c r="G78">
        <v>2800</v>
      </c>
      <c r="H78" t="s">
        <v>357</v>
      </c>
      <c r="I78" t="s">
        <v>358</v>
      </c>
      <c r="J78" t="s">
        <v>359</v>
      </c>
      <c r="K78" t="s">
        <v>30</v>
      </c>
      <c r="L78">
        <f>20500000</f>
        <v>20500000</v>
      </c>
      <c r="M78">
        <v>3910019</v>
      </c>
      <c r="N78" t="s">
        <v>61</v>
      </c>
      <c r="O78">
        <v>103</v>
      </c>
      <c r="P78" t="str">
        <f>IF(Table1[[#This Row],[score]]&gt;=8.5,"High",IF(Table1[[#This Row],[score]]&gt;=7,"Medium","Low"))</f>
        <v>Medium</v>
      </c>
      <c r="Q78" s="5">
        <f>Table1[[#This Row],[gross]]-Table1[[#This Row],[budget]]</f>
        <v>-16589981</v>
      </c>
      <c r="R78" s="5" t="str">
        <f>IF(Table1[[#This Row],[Profit]]&gt;0,"Profit","Loss")</f>
        <v>Loss</v>
      </c>
      <c r="S78" s="6" t="str">
        <f>FLOOR(Table1[[#This Row],[year]]-1900,10)+1900 &amp; "-" &amp; FLOOR(Table1[[#This Row],[year]]-1890,10)+1900</f>
        <v>1980-1990</v>
      </c>
      <c r="T78" s="14" t="s">
        <v>21835</v>
      </c>
      <c r="AB78" s="14"/>
    </row>
    <row r="79" spans="1:28" hidden="1" x14ac:dyDescent="0.3">
      <c r="A79" t="s">
        <v>313</v>
      </c>
      <c r="B79" t="s">
        <v>33</v>
      </c>
      <c r="C79" t="s">
        <v>34</v>
      </c>
      <c r="D79">
        <v>1980</v>
      </c>
      <c r="E79" t="s">
        <v>314</v>
      </c>
      <c r="F79">
        <v>4.5999999999999996</v>
      </c>
      <c r="G79">
        <v>2600</v>
      </c>
      <c r="H79" t="s">
        <v>315</v>
      </c>
      <c r="I79" t="s">
        <v>316</v>
      </c>
      <c r="J79" t="s">
        <v>317</v>
      </c>
      <c r="K79" t="s">
        <v>30</v>
      </c>
      <c r="L79">
        <v>20000000</v>
      </c>
      <c r="M79">
        <v>3763988</v>
      </c>
      <c r="N79" t="s">
        <v>318</v>
      </c>
      <c r="O79">
        <v>121</v>
      </c>
      <c r="P79" t="str">
        <f>IF(Table1[[#This Row],[score]]&gt;=8.5,"High",IF(Table1[[#This Row],[score]]&gt;=7,"Medium","Low"))</f>
        <v>Low</v>
      </c>
      <c r="Q79" s="5">
        <f>Table1[[#This Row],[gross]]-Table1[[#This Row],[budget]]</f>
        <v>-16236012</v>
      </c>
      <c r="R79" s="5" t="str">
        <f>IF(Table1[[#This Row],[Profit]]&gt;0,"Profit","Loss")</f>
        <v>Loss</v>
      </c>
      <c r="S79" s="6" t="str">
        <f>FLOOR(Table1[[#This Row],[year]]-1900,10)+1900 &amp; "-" &amp; FLOOR(Table1[[#This Row],[year]]-1890,10)+1900</f>
        <v>1980-1990</v>
      </c>
      <c r="T79" s="14" t="s">
        <v>21835</v>
      </c>
      <c r="AB79" s="14"/>
    </row>
    <row r="80" spans="1:28" hidden="1" x14ac:dyDescent="0.3">
      <c r="A80" t="s">
        <v>139</v>
      </c>
      <c r="B80" t="s">
        <v>16</v>
      </c>
      <c r="C80" t="s">
        <v>25</v>
      </c>
      <c r="D80">
        <v>1980</v>
      </c>
      <c r="E80" t="s">
        <v>140</v>
      </c>
      <c r="F80">
        <v>6.8</v>
      </c>
      <c r="G80">
        <v>14000</v>
      </c>
      <c r="H80" t="s">
        <v>141</v>
      </c>
      <c r="I80" t="s">
        <v>141</v>
      </c>
      <c r="J80" t="s">
        <v>142</v>
      </c>
      <c r="K80" t="s">
        <v>30</v>
      </c>
      <c r="L80">
        <v>44000000</v>
      </c>
      <c r="M80">
        <v>3484523</v>
      </c>
      <c r="N80" t="s">
        <v>143</v>
      </c>
      <c r="O80">
        <v>219</v>
      </c>
      <c r="P80" t="str">
        <f>IF(Table1[[#This Row],[score]]&gt;=8.5,"High",IF(Table1[[#This Row],[score]]&gt;=7,"Medium","Low"))</f>
        <v>Low</v>
      </c>
      <c r="Q80" s="5">
        <f>Table1[[#This Row],[gross]]-Table1[[#This Row],[budget]]</f>
        <v>-40515477</v>
      </c>
      <c r="R80" s="5" t="str">
        <f>IF(Table1[[#This Row],[Profit]]&gt;0,"Profit","Loss")</f>
        <v>Loss</v>
      </c>
      <c r="S80" s="6" t="str">
        <f>FLOOR(Table1[[#This Row],[year]]-1900,10)+1900 &amp; "-" &amp; FLOOR(Table1[[#This Row],[year]]-1890,10)+1900</f>
        <v>1980-1990</v>
      </c>
      <c r="T80" s="14" t="s">
        <v>21835</v>
      </c>
      <c r="AB80" s="14"/>
    </row>
    <row r="81" spans="1:28" hidden="1" x14ac:dyDescent="0.3">
      <c r="A81" t="s">
        <v>437</v>
      </c>
      <c r="B81" t="s">
        <v>33</v>
      </c>
      <c r="C81" t="s">
        <v>41</v>
      </c>
      <c r="D81">
        <v>1980</v>
      </c>
      <c r="E81" t="s">
        <v>221</v>
      </c>
      <c r="F81">
        <v>5.2</v>
      </c>
      <c r="G81">
        <v>351</v>
      </c>
      <c r="H81" t="s">
        <v>438</v>
      </c>
      <c r="I81" t="s">
        <v>439</v>
      </c>
      <c r="J81" t="s">
        <v>440</v>
      </c>
      <c r="K81" t="s">
        <v>30</v>
      </c>
      <c r="L81">
        <f t="shared" ref="L81:L87" si="1">20500000</f>
        <v>20500000</v>
      </c>
      <c r="M81">
        <v>2806659</v>
      </c>
      <c r="N81" t="s">
        <v>441</v>
      </c>
      <c r="O81">
        <v>97</v>
      </c>
      <c r="P81" t="str">
        <f>IF(Table1[[#This Row],[score]]&gt;=8.5,"High",IF(Table1[[#This Row],[score]]&gt;=7,"Medium","Low"))</f>
        <v>Low</v>
      </c>
      <c r="Q81" s="5">
        <f>Table1[[#This Row],[gross]]-Table1[[#This Row],[budget]]</f>
        <v>-17693341</v>
      </c>
      <c r="R81" s="5" t="str">
        <f>IF(Table1[[#This Row],[Profit]]&gt;0,"Profit","Loss")</f>
        <v>Loss</v>
      </c>
      <c r="S81" s="6" t="str">
        <f>FLOOR(Table1[[#This Row],[year]]-1900,10)+1900 &amp; "-" &amp; FLOOR(Table1[[#This Row],[year]]-1890,10)+1900</f>
        <v>1980-1990</v>
      </c>
      <c r="T81" s="14" t="s">
        <v>21835</v>
      </c>
      <c r="AB81" s="14"/>
    </row>
    <row r="82" spans="1:28" hidden="1" x14ac:dyDescent="0.3">
      <c r="A82" t="s">
        <v>469</v>
      </c>
      <c r="B82" t="s">
        <v>16</v>
      </c>
      <c r="C82" t="s">
        <v>41</v>
      </c>
      <c r="D82">
        <v>1980</v>
      </c>
      <c r="E82" t="s">
        <v>314</v>
      </c>
      <c r="F82">
        <v>6.8</v>
      </c>
      <c r="G82">
        <v>599</v>
      </c>
      <c r="H82" t="s">
        <v>470</v>
      </c>
      <c r="I82" t="s">
        <v>471</v>
      </c>
      <c r="J82" t="s">
        <v>472</v>
      </c>
      <c r="K82" t="s">
        <v>30</v>
      </c>
      <c r="L82">
        <f t="shared" si="1"/>
        <v>20500000</v>
      </c>
      <c r="M82">
        <v>2261507</v>
      </c>
      <c r="N82" t="s">
        <v>473</v>
      </c>
      <c r="O82">
        <v>96</v>
      </c>
      <c r="P82" t="str">
        <f>IF(Table1[[#This Row],[score]]&gt;=8.5,"High",IF(Table1[[#This Row],[score]]&gt;=7,"Medium","Low"))</f>
        <v>Low</v>
      </c>
      <c r="Q82" s="5">
        <f>Table1[[#This Row],[gross]]-Table1[[#This Row],[budget]]</f>
        <v>-18238493</v>
      </c>
      <c r="R82" s="5" t="str">
        <f>IF(Table1[[#This Row],[Profit]]&gt;0,"Profit","Loss")</f>
        <v>Loss</v>
      </c>
      <c r="S82" s="6" t="str">
        <f>FLOOR(Table1[[#This Row],[year]]-1900,10)+1900 &amp; "-" &amp; FLOOR(Table1[[#This Row],[year]]-1890,10)+1900</f>
        <v>1980-1990</v>
      </c>
      <c r="T82" s="14" t="s">
        <v>21835</v>
      </c>
      <c r="AB82" s="14"/>
    </row>
    <row r="83" spans="1:28" hidden="1" x14ac:dyDescent="0.3">
      <c r="A83" t="s">
        <v>432</v>
      </c>
      <c r="B83" t="s">
        <v>16</v>
      </c>
      <c r="C83" t="s">
        <v>17</v>
      </c>
      <c r="D83">
        <v>1980</v>
      </c>
      <c r="E83" t="s">
        <v>403</v>
      </c>
      <c r="F83">
        <v>4.8</v>
      </c>
      <c r="G83">
        <v>643</v>
      </c>
      <c r="H83" t="s">
        <v>433</v>
      </c>
      <c r="I83" t="s">
        <v>434</v>
      </c>
      <c r="J83" t="s">
        <v>435</v>
      </c>
      <c r="K83" t="s">
        <v>30</v>
      </c>
      <c r="L83">
        <f t="shared" si="1"/>
        <v>20500000</v>
      </c>
      <c r="M83">
        <v>2128395</v>
      </c>
      <c r="N83" t="s">
        <v>436</v>
      </c>
      <c r="O83">
        <v>96</v>
      </c>
      <c r="P83" t="str">
        <f>IF(Table1[[#This Row],[score]]&gt;=8.5,"High",IF(Table1[[#This Row],[score]]&gt;=7,"Medium","Low"))</f>
        <v>Low</v>
      </c>
      <c r="Q83" s="5">
        <f>Table1[[#This Row],[gross]]-Table1[[#This Row],[budget]]</f>
        <v>-18371605</v>
      </c>
      <c r="R83" s="5" t="str">
        <f>IF(Table1[[#This Row],[Profit]]&gt;0,"Profit","Loss")</f>
        <v>Loss</v>
      </c>
      <c r="S83" s="6" t="str">
        <f>FLOOR(Table1[[#This Row],[year]]-1900,10)+1900 &amp; "-" &amp; FLOOR(Table1[[#This Row],[year]]-1890,10)+1900</f>
        <v>1980-1990</v>
      </c>
      <c r="T83" s="14" t="s">
        <v>21835</v>
      </c>
      <c r="AB83" s="14"/>
    </row>
    <row r="84" spans="1:28" hidden="1" x14ac:dyDescent="0.3">
      <c r="A84" t="s">
        <v>402</v>
      </c>
      <c r="B84" t="s">
        <v>16</v>
      </c>
      <c r="C84" t="s">
        <v>41</v>
      </c>
      <c r="D84">
        <v>1980</v>
      </c>
      <c r="E84" t="s">
        <v>403</v>
      </c>
      <c r="F84">
        <v>5.5</v>
      </c>
      <c r="G84">
        <v>585</v>
      </c>
      <c r="H84" t="s">
        <v>404</v>
      </c>
      <c r="I84" t="s">
        <v>405</v>
      </c>
      <c r="J84" t="s">
        <v>406</v>
      </c>
      <c r="K84" t="s">
        <v>30</v>
      </c>
      <c r="L84">
        <f t="shared" si="1"/>
        <v>20500000</v>
      </c>
      <c r="M84">
        <v>2086905</v>
      </c>
      <c r="N84" t="s">
        <v>23</v>
      </c>
      <c r="O84">
        <v>112</v>
      </c>
      <c r="P84" t="str">
        <f>IF(Table1[[#This Row],[score]]&gt;=8.5,"High",IF(Table1[[#This Row],[score]]&gt;=7,"Medium","Low"))</f>
        <v>Low</v>
      </c>
      <c r="Q84" s="5">
        <f>Table1[[#This Row],[gross]]-Table1[[#This Row],[budget]]</f>
        <v>-18413095</v>
      </c>
      <c r="R84" s="5" t="str">
        <f>IF(Table1[[#This Row],[Profit]]&gt;0,"Profit","Loss")</f>
        <v>Loss</v>
      </c>
      <c r="S84" s="6" t="str">
        <f>FLOOR(Table1[[#This Row],[year]]-1900,10)+1900 &amp; "-" &amp; FLOOR(Table1[[#This Row],[year]]-1890,10)+1900</f>
        <v>1980-1990</v>
      </c>
      <c r="T84" s="14" t="s">
        <v>21835</v>
      </c>
      <c r="AB84" s="14"/>
    </row>
    <row r="85" spans="1:28" hidden="1" x14ac:dyDescent="0.3">
      <c r="A85" t="s">
        <v>389</v>
      </c>
      <c r="B85" t="s">
        <v>337</v>
      </c>
      <c r="C85" t="s">
        <v>390</v>
      </c>
      <c r="D85">
        <v>1980</v>
      </c>
      <c r="E85" t="s">
        <v>216</v>
      </c>
      <c r="F85">
        <v>7.3</v>
      </c>
      <c r="G85">
        <v>2900</v>
      </c>
      <c r="H85" t="s">
        <v>391</v>
      </c>
      <c r="I85" t="s">
        <v>392</v>
      </c>
      <c r="J85" t="s">
        <v>393</v>
      </c>
      <c r="K85" t="s">
        <v>30</v>
      </c>
      <c r="L85">
        <f t="shared" si="1"/>
        <v>20500000</v>
      </c>
      <c r="M85">
        <v>2013193</v>
      </c>
      <c r="N85" t="s">
        <v>394</v>
      </c>
      <c r="O85">
        <v>75</v>
      </c>
      <c r="P85" t="str">
        <f>IF(Table1[[#This Row],[score]]&gt;=8.5,"High",IF(Table1[[#This Row],[score]]&gt;=7,"Medium","Low"))</f>
        <v>Medium</v>
      </c>
      <c r="Q85" s="5">
        <f>Table1[[#This Row],[gross]]-Table1[[#This Row],[budget]]</f>
        <v>-18486807</v>
      </c>
      <c r="R85" s="5" t="str">
        <f>IF(Table1[[#This Row],[Profit]]&gt;0,"Profit","Loss")</f>
        <v>Loss</v>
      </c>
      <c r="S85" s="6" t="str">
        <f>FLOOR(Table1[[#This Row],[year]]-1900,10)+1900 &amp; "-" &amp; FLOOR(Table1[[#This Row],[year]]-1890,10)+1900</f>
        <v>1980-1990</v>
      </c>
      <c r="T85" s="14" t="s">
        <v>21835</v>
      </c>
      <c r="AB85" s="14"/>
    </row>
    <row r="86" spans="1:28" hidden="1" x14ac:dyDescent="0.3">
      <c r="A86" t="s">
        <v>474</v>
      </c>
      <c r="B86" t="s">
        <v>33</v>
      </c>
      <c r="C86" t="s">
        <v>41</v>
      </c>
      <c r="D86">
        <v>1980</v>
      </c>
      <c r="E86" t="s">
        <v>152</v>
      </c>
      <c r="F86">
        <v>6.5</v>
      </c>
      <c r="G86">
        <v>211</v>
      </c>
      <c r="H86" t="s">
        <v>475</v>
      </c>
      <c r="I86" t="s">
        <v>476</v>
      </c>
      <c r="J86" t="s">
        <v>477</v>
      </c>
      <c r="K86" t="s">
        <v>30</v>
      </c>
      <c r="L86">
        <f t="shared" si="1"/>
        <v>20500000</v>
      </c>
      <c r="M86">
        <v>1175855</v>
      </c>
      <c r="N86" t="s">
        <v>118</v>
      </c>
      <c r="O86">
        <v>105</v>
      </c>
      <c r="P86" t="str">
        <f>IF(Table1[[#This Row],[score]]&gt;=8.5,"High",IF(Table1[[#This Row],[score]]&gt;=7,"Medium","Low"))</f>
        <v>Low</v>
      </c>
      <c r="Q86" s="5">
        <f>Table1[[#This Row],[gross]]-Table1[[#This Row],[budget]]</f>
        <v>-19324145</v>
      </c>
      <c r="R86" s="5" t="str">
        <f>IF(Table1[[#This Row],[Profit]]&gt;0,"Profit","Loss")</f>
        <v>Loss</v>
      </c>
      <c r="S86" s="6" t="str">
        <f>FLOOR(Table1[[#This Row],[year]]-1900,10)+1900 &amp; "-" &amp; FLOOR(Table1[[#This Row],[year]]-1890,10)+1900</f>
        <v>1980-1990</v>
      </c>
      <c r="T86" s="14" t="s">
        <v>21835</v>
      </c>
      <c r="AB86" s="14"/>
    </row>
    <row r="87" spans="1:28" hidden="1" x14ac:dyDescent="0.3">
      <c r="A87" t="s">
        <v>454</v>
      </c>
      <c r="B87" t="s">
        <v>16</v>
      </c>
      <c r="C87" t="s">
        <v>41</v>
      </c>
      <c r="D87">
        <v>1980</v>
      </c>
      <c r="E87" t="s">
        <v>198</v>
      </c>
      <c r="F87">
        <v>6.5</v>
      </c>
      <c r="G87">
        <v>269</v>
      </c>
      <c r="H87" t="s">
        <v>455</v>
      </c>
      <c r="I87" t="s">
        <v>456</v>
      </c>
      <c r="J87" t="s">
        <v>457</v>
      </c>
      <c r="K87" t="s">
        <v>30</v>
      </c>
      <c r="L87">
        <f t="shared" si="1"/>
        <v>20500000</v>
      </c>
      <c r="M87">
        <v>804713</v>
      </c>
      <c r="N87" t="s">
        <v>458</v>
      </c>
      <c r="O87">
        <v>105</v>
      </c>
      <c r="P87" t="str">
        <f>IF(Table1[[#This Row],[score]]&gt;=8.5,"High",IF(Table1[[#This Row],[score]]&gt;=7,"Medium","Low"))</f>
        <v>Low</v>
      </c>
      <c r="Q87" s="5">
        <f>Table1[[#This Row],[gross]]-Table1[[#This Row],[budget]]</f>
        <v>-19695287</v>
      </c>
      <c r="R87" s="5" t="str">
        <f>IF(Table1[[#This Row],[Profit]]&gt;0,"Profit","Loss")</f>
        <v>Loss</v>
      </c>
      <c r="S87" s="6" t="str">
        <f>FLOOR(Table1[[#This Row],[year]]-1900,10)+1900 &amp; "-" &amp; FLOOR(Table1[[#This Row],[year]]-1890,10)+1900</f>
        <v>1980-1990</v>
      </c>
      <c r="T87" s="14" t="s">
        <v>21835</v>
      </c>
      <c r="AB87" s="14"/>
    </row>
    <row r="88" spans="1:28" hidden="1" x14ac:dyDescent="0.3">
      <c r="A88" t="s">
        <v>201</v>
      </c>
      <c r="B88" t="s">
        <v>33</v>
      </c>
      <c r="C88" t="s">
        <v>17</v>
      </c>
      <c r="D88">
        <v>1980</v>
      </c>
      <c r="E88" t="s">
        <v>140</v>
      </c>
      <c r="F88">
        <v>6.1</v>
      </c>
      <c r="G88">
        <v>604</v>
      </c>
      <c r="H88" t="s">
        <v>202</v>
      </c>
      <c r="I88" t="s">
        <v>203</v>
      </c>
      <c r="J88" t="s">
        <v>204</v>
      </c>
      <c r="K88" t="s">
        <v>30</v>
      </c>
      <c r="L88">
        <v>5100000</v>
      </c>
      <c r="M88">
        <v>534816</v>
      </c>
      <c r="N88" t="s">
        <v>205</v>
      </c>
      <c r="O88">
        <v>97</v>
      </c>
      <c r="P88" t="str">
        <f>IF(Table1[[#This Row],[score]]&gt;=8.5,"High",IF(Table1[[#This Row],[score]]&gt;=7,"Medium","Low"))</f>
        <v>Low</v>
      </c>
      <c r="Q88" s="5">
        <f>Table1[[#This Row],[gross]]-Table1[[#This Row],[budget]]</f>
        <v>-4565184</v>
      </c>
      <c r="R88" s="5" t="str">
        <f>IF(Table1[[#This Row],[Profit]]&gt;0,"Profit","Loss")</f>
        <v>Loss</v>
      </c>
      <c r="S88" s="6" t="str">
        <f>FLOOR(Table1[[#This Row],[year]]-1900,10)+1900 &amp; "-" &amp; FLOOR(Table1[[#This Row],[year]]-1890,10)+1900</f>
        <v>1980-1990</v>
      </c>
      <c r="T88" s="14" t="s">
        <v>21835</v>
      </c>
      <c r="AB88" s="14"/>
    </row>
    <row r="89" spans="1:28" hidden="1" x14ac:dyDescent="0.3">
      <c r="A89" t="s">
        <v>442</v>
      </c>
      <c r="B89" t="s">
        <v>443</v>
      </c>
      <c r="C89" t="s">
        <v>390</v>
      </c>
      <c r="D89">
        <v>1980</v>
      </c>
      <c r="E89" t="s">
        <v>444</v>
      </c>
      <c r="F89">
        <v>7.9</v>
      </c>
      <c r="G89">
        <v>4800</v>
      </c>
      <c r="H89" t="s">
        <v>445</v>
      </c>
      <c r="I89" t="s">
        <v>446</v>
      </c>
      <c r="J89" t="s">
        <v>447</v>
      </c>
      <c r="K89" t="s">
        <v>448</v>
      </c>
      <c r="L89">
        <f>20500000</f>
        <v>20500000</v>
      </c>
      <c r="M89">
        <v>167451</v>
      </c>
      <c r="N89" t="s">
        <v>449</v>
      </c>
      <c r="O89">
        <v>83</v>
      </c>
      <c r="P89" t="str">
        <f>IF(Table1[[#This Row],[score]]&gt;=8.5,"High",IF(Table1[[#This Row],[score]]&gt;=7,"Medium","Low"))</f>
        <v>Medium</v>
      </c>
      <c r="Q89" s="5">
        <f>Table1[[#This Row],[gross]]-Table1[[#This Row],[budget]]</f>
        <v>-20332549</v>
      </c>
      <c r="R89" s="5" t="str">
        <f>IF(Table1[[#This Row],[Profit]]&gt;0,"Profit","Loss")</f>
        <v>Loss</v>
      </c>
      <c r="S89" s="6" t="str">
        <f>FLOOR(Table1[[#This Row],[year]]-1900,10)+1900 &amp; "-" &amp; FLOOR(Table1[[#This Row],[year]]-1890,10)+1900</f>
        <v>1980-1990</v>
      </c>
      <c r="T89" s="14" t="s">
        <v>21842</v>
      </c>
      <c r="AB89" s="14"/>
    </row>
    <row r="90" spans="1:28" hidden="1" x14ac:dyDescent="0.3">
      <c r="A90" t="s">
        <v>426</v>
      </c>
      <c r="B90" t="s">
        <v>16</v>
      </c>
      <c r="C90" t="s">
        <v>17</v>
      </c>
      <c r="D90">
        <v>1980</v>
      </c>
      <c r="E90" t="s">
        <v>427</v>
      </c>
      <c r="F90">
        <v>4</v>
      </c>
      <c r="G90">
        <v>546</v>
      </c>
      <c r="H90" t="s">
        <v>428</v>
      </c>
      <c r="I90" t="s">
        <v>429</v>
      </c>
      <c r="J90" t="s">
        <v>430</v>
      </c>
      <c r="K90" t="s">
        <v>195</v>
      </c>
      <c r="L90">
        <v>5100000</v>
      </c>
      <c r="M90">
        <v>59167</v>
      </c>
      <c r="N90" t="s">
        <v>431</v>
      </c>
      <c r="O90">
        <v>94</v>
      </c>
      <c r="P90" t="str">
        <f>IF(Table1[[#This Row],[score]]&gt;=8.5,"High",IF(Table1[[#This Row],[score]]&gt;=7,"Medium","Low"))</f>
        <v>Low</v>
      </c>
      <c r="Q90" s="5">
        <f>Table1[[#This Row],[gross]]-Table1[[#This Row],[budget]]</f>
        <v>-5040833</v>
      </c>
      <c r="R90" s="5" t="str">
        <f>IF(Table1[[#This Row],[Profit]]&gt;0,"Profit","Loss")</f>
        <v>Loss</v>
      </c>
      <c r="S90" s="6" t="str">
        <f>FLOOR(Table1[[#This Row],[year]]-1900,10)+1900 &amp; "-" &amp; FLOOR(Table1[[#This Row],[year]]-1890,10)+1900</f>
        <v>1980-1990</v>
      </c>
      <c r="T90" s="14" t="s">
        <v>21835</v>
      </c>
      <c r="AB90" s="14"/>
    </row>
    <row r="91" spans="1:28" hidden="1" x14ac:dyDescent="0.3">
      <c r="A91" t="s">
        <v>302</v>
      </c>
      <c r="B91" t="s">
        <v>16</v>
      </c>
      <c r="C91" t="s">
        <v>41</v>
      </c>
      <c r="D91">
        <v>1980</v>
      </c>
      <c r="E91" t="s">
        <v>303</v>
      </c>
      <c r="F91">
        <v>7</v>
      </c>
      <c r="G91">
        <v>6700</v>
      </c>
      <c r="H91" t="s">
        <v>304</v>
      </c>
      <c r="I91" t="s">
        <v>304</v>
      </c>
      <c r="J91" t="s">
        <v>305</v>
      </c>
      <c r="K91" t="s">
        <v>306</v>
      </c>
      <c r="L91">
        <f>20500000</f>
        <v>20500000</v>
      </c>
      <c r="M91">
        <v>12516</v>
      </c>
      <c r="N91" t="s">
        <v>307</v>
      </c>
      <c r="O91">
        <v>139</v>
      </c>
      <c r="P91" t="str">
        <f>IF(Table1[[#This Row],[score]]&gt;=8.5,"High",IF(Table1[[#This Row],[score]]&gt;=7,"Medium","Low"))</f>
        <v>Medium</v>
      </c>
      <c r="Q91" s="5">
        <f>Table1[[#This Row],[gross]]-Table1[[#This Row],[budget]]</f>
        <v>-20487484</v>
      </c>
      <c r="R91" s="5" t="str">
        <f>IF(Table1[[#This Row],[Profit]]&gt;0,"Profit","Loss")</f>
        <v>Loss</v>
      </c>
      <c r="S91" s="6" t="str">
        <f>FLOOR(Table1[[#This Row],[year]]-1900,10)+1900 &amp; "-" &amp; FLOOR(Table1[[#This Row],[year]]-1890,10)+1900</f>
        <v>1980-1990</v>
      </c>
      <c r="T91" s="14" t="s">
        <v>21835</v>
      </c>
      <c r="AB91" s="14"/>
    </row>
    <row r="92" spans="1:28" hidden="1" x14ac:dyDescent="0.3">
      <c r="A92" t="s">
        <v>484</v>
      </c>
      <c r="B92" t="s">
        <v>33</v>
      </c>
      <c r="C92" t="s">
        <v>34</v>
      </c>
      <c r="D92">
        <v>1981</v>
      </c>
      <c r="E92" t="s">
        <v>485</v>
      </c>
      <c r="F92">
        <v>8.4</v>
      </c>
      <c r="G92">
        <v>905000</v>
      </c>
      <c r="H92" t="s">
        <v>486</v>
      </c>
      <c r="I92" t="s">
        <v>487</v>
      </c>
      <c r="J92" t="s">
        <v>488</v>
      </c>
      <c r="K92" t="s">
        <v>30</v>
      </c>
      <c r="L92" s="5">
        <v>18000000</v>
      </c>
      <c r="M92" s="5">
        <v>389925971</v>
      </c>
      <c r="N92" t="s">
        <v>44</v>
      </c>
      <c r="O92">
        <v>115</v>
      </c>
      <c r="P92" t="str">
        <f>IF(Table1[[#This Row],[score]]&gt;=8.5,"High",IF(Table1[[#This Row],[score]]&gt;=7,"Medium","Low"))</f>
        <v>Medium</v>
      </c>
      <c r="Q92" s="5">
        <f>Table1[[#This Row],[gross]]-Table1[[#This Row],[budget]]</f>
        <v>371925971</v>
      </c>
      <c r="R92" s="5" t="str">
        <f>IF(Table1[[#This Row],[Profit]]&gt;0,"Profit","Loss")</f>
        <v>Profit</v>
      </c>
      <c r="S92" s="6" t="str">
        <f>FLOOR(Table1[[#This Row],[year]]-1900,10)+1900 &amp; "-" &amp; FLOOR(Table1[[#This Row],[year]]-1890,10)+1900</f>
        <v>1980-1990</v>
      </c>
      <c r="T92" s="14" t="s">
        <v>21835</v>
      </c>
      <c r="AB92" s="14"/>
    </row>
    <row r="93" spans="1:28" hidden="1" x14ac:dyDescent="0.3">
      <c r="A93" t="s">
        <v>590</v>
      </c>
      <c r="B93" t="s">
        <v>33</v>
      </c>
      <c r="C93" t="s">
        <v>17</v>
      </c>
      <c r="D93">
        <v>1981</v>
      </c>
      <c r="E93" t="s">
        <v>591</v>
      </c>
      <c r="F93">
        <v>7.6</v>
      </c>
      <c r="G93">
        <v>29000</v>
      </c>
      <c r="H93" t="s">
        <v>592</v>
      </c>
      <c r="I93" t="s">
        <v>593</v>
      </c>
      <c r="J93" t="s">
        <v>594</v>
      </c>
      <c r="K93" t="s">
        <v>30</v>
      </c>
      <c r="L93">
        <f>20500000</f>
        <v>20500000</v>
      </c>
      <c r="M93">
        <v>119285432</v>
      </c>
      <c r="N93" t="s">
        <v>123</v>
      </c>
      <c r="O93">
        <v>109</v>
      </c>
      <c r="P93" t="str">
        <f>IF(Table1[[#This Row],[score]]&gt;=8.5,"High",IF(Table1[[#This Row],[score]]&gt;=7,"Medium","Low"))</f>
        <v>Medium</v>
      </c>
      <c r="Q93" s="5">
        <f>Table1[[#This Row],[gross]]-Table1[[#This Row],[budget]]</f>
        <v>98785432</v>
      </c>
      <c r="R93" s="5" t="str">
        <f>IF(Table1[[#This Row],[Profit]]&gt;0,"Profit","Loss")</f>
        <v>Profit</v>
      </c>
      <c r="S93" s="6" t="str">
        <f>FLOOR(Table1[[#This Row],[year]]-1900,10)+1900 &amp; "-" &amp; FLOOR(Table1[[#This Row],[year]]-1890,10)+1900</f>
        <v>1980-1990</v>
      </c>
      <c r="T93" s="14" t="s">
        <v>21835</v>
      </c>
      <c r="AB93" s="14"/>
    </row>
    <row r="94" spans="1:28" hidden="1" x14ac:dyDescent="0.3">
      <c r="A94" t="s">
        <v>505</v>
      </c>
      <c r="B94" t="s">
        <v>16</v>
      </c>
      <c r="C94" t="s">
        <v>41</v>
      </c>
      <c r="D94">
        <v>1981</v>
      </c>
      <c r="E94" t="s">
        <v>506</v>
      </c>
      <c r="F94">
        <v>6.2</v>
      </c>
      <c r="G94">
        <v>40000</v>
      </c>
      <c r="H94" t="s">
        <v>507</v>
      </c>
      <c r="I94" t="s">
        <v>507</v>
      </c>
      <c r="J94" t="s">
        <v>508</v>
      </c>
      <c r="K94" t="s">
        <v>195</v>
      </c>
      <c r="L94">
        <v>2500000</v>
      </c>
      <c r="M94">
        <v>111289673</v>
      </c>
      <c r="N94" t="s">
        <v>509</v>
      </c>
      <c r="O94">
        <v>94</v>
      </c>
      <c r="P94" t="str">
        <f>IF(Table1[[#This Row],[score]]&gt;=8.5,"High",IF(Table1[[#This Row],[score]]&gt;=7,"Medium","Low"))</f>
        <v>Low</v>
      </c>
      <c r="Q94" s="5">
        <f>Table1[[#This Row],[gross]]-Table1[[#This Row],[budget]]</f>
        <v>108789673</v>
      </c>
      <c r="R94" s="5" t="str">
        <f>IF(Table1[[#This Row],[Profit]]&gt;0,"Profit","Loss")</f>
        <v>Profit</v>
      </c>
      <c r="S94" s="6" t="str">
        <f>FLOOR(Table1[[#This Row],[year]]-1900,10)+1900 &amp; "-" &amp; FLOOR(Table1[[#This Row],[year]]-1890,10)+1900</f>
        <v>1980-1990</v>
      </c>
      <c r="T94" s="14" t="s">
        <v>21835</v>
      </c>
      <c r="AB94" s="14"/>
    </row>
    <row r="95" spans="1:28" hidden="1" x14ac:dyDescent="0.3">
      <c r="A95" t="s">
        <v>618</v>
      </c>
      <c r="B95" t="s">
        <v>33</v>
      </c>
      <c r="C95" t="s">
        <v>41</v>
      </c>
      <c r="D95">
        <v>1981</v>
      </c>
      <c r="E95" t="s">
        <v>550</v>
      </c>
      <c r="F95">
        <v>6.9</v>
      </c>
      <c r="G95">
        <v>27000</v>
      </c>
      <c r="H95" t="s">
        <v>619</v>
      </c>
      <c r="I95" t="s">
        <v>619</v>
      </c>
      <c r="J95" t="s">
        <v>388</v>
      </c>
      <c r="K95" t="s">
        <v>30</v>
      </c>
      <c r="L95">
        <v>7000000</v>
      </c>
      <c r="M95">
        <v>95461682</v>
      </c>
      <c r="N95" t="s">
        <v>50</v>
      </c>
      <c r="O95">
        <v>97</v>
      </c>
      <c r="P95" t="str">
        <f>IF(Table1[[#This Row],[score]]&gt;=8.5,"High",IF(Table1[[#This Row],[score]]&gt;=7,"Medium","Low"))</f>
        <v>Low</v>
      </c>
      <c r="Q95" s="5">
        <f>Table1[[#This Row],[gross]]-Table1[[#This Row],[budget]]</f>
        <v>88461682</v>
      </c>
      <c r="R95" s="5" t="str">
        <f>IF(Table1[[#This Row],[Profit]]&gt;0,"Profit","Loss")</f>
        <v>Profit</v>
      </c>
      <c r="S95" s="6" t="str">
        <f>FLOOR(Table1[[#This Row],[year]]-1900,10)+1900 &amp; "-" &amp; FLOOR(Table1[[#This Row],[year]]-1890,10)+1900</f>
        <v>1980-1990</v>
      </c>
      <c r="T95" s="14" t="s">
        <v>21835</v>
      </c>
      <c r="AB95" s="14"/>
    </row>
    <row r="96" spans="1:28" hidden="1" x14ac:dyDescent="0.3">
      <c r="A96" t="s">
        <v>530</v>
      </c>
      <c r="B96" t="s">
        <v>16</v>
      </c>
      <c r="C96" t="s">
        <v>41</v>
      </c>
      <c r="D96">
        <v>1981</v>
      </c>
      <c r="E96" t="s">
        <v>531</v>
      </c>
      <c r="F96">
        <v>6.9</v>
      </c>
      <c r="G96">
        <v>68000</v>
      </c>
      <c r="H96" t="s">
        <v>532</v>
      </c>
      <c r="I96" t="s">
        <v>533</v>
      </c>
      <c r="J96" t="s">
        <v>534</v>
      </c>
      <c r="K96" t="s">
        <v>30</v>
      </c>
      <c r="L96">
        <v>10000000</v>
      </c>
      <c r="M96">
        <v>85297000</v>
      </c>
      <c r="N96" t="s">
        <v>31</v>
      </c>
      <c r="O96">
        <v>106</v>
      </c>
      <c r="P96" t="str">
        <f>IF(Table1[[#This Row],[score]]&gt;=8.5,"High",IF(Table1[[#This Row],[score]]&gt;=7,"Medium","Low"))</f>
        <v>Low</v>
      </c>
      <c r="Q96" s="5">
        <f>Table1[[#This Row],[gross]]-Table1[[#This Row],[budget]]</f>
        <v>75297000</v>
      </c>
      <c r="R96" s="5" t="str">
        <f>IF(Table1[[#This Row],[Profit]]&gt;0,"Profit","Loss")</f>
        <v>Profit</v>
      </c>
      <c r="S96" s="6" t="str">
        <f>FLOOR(Table1[[#This Row],[year]]-1900,10)+1900 &amp; "-" &amp; FLOOR(Table1[[#This Row],[year]]-1890,10)+1900</f>
        <v>1980-1990</v>
      </c>
      <c r="T96" s="14" t="s">
        <v>21835</v>
      </c>
      <c r="AB96" s="14"/>
    </row>
    <row r="97" spans="1:28" hidden="1" x14ac:dyDescent="0.3">
      <c r="A97" t="s">
        <v>540</v>
      </c>
      <c r="B97" t="s">
        <v>33</v>
      </c>
      <c r="C97" t="s">
        <v>34</v>
      </c>
      <c r="D97">
        <v>1981</v>
      </c>
      <c r="E97" t="s">
        <v>70</v>
      </c>
      <c r="F97">
        <v>6.2</v>
      </c>
      <c r="G97">
        <v>34000</v>
      </c>
      <c r="H97" t="s">
        <v>199</v>
      </c>
      <c r="I97" t="s">
        <v>541</v>
      </c>
      <c r="J97" t="s">
        <v>200</v>
      </c>
      <c r="K97" t="s">
        <v>30</v>
      </c>
      <c r="L97">
        <v>18000000</v>
      </c>
      <c r="M97">
        <v>72179579</v>
      </c>
      <c r="N97" t="s">
        <v>542</v>
      </c>
      <c r="O97">
        <v>95</v>
      </c>
      <c r="P97" t="str">
        <f>IF(Table1[[#This Row],[score]]&gt;=8.5,"High",IF(Table1[[#This Row],[score]]&gt;=7,"Medium","Low"))</f>
        <v>Low</v>
      </c>
      <c r="Q97" s="5">
        <f>Table1[[#This Row],[gross]]-Table1[[#This Row],[budget]]</f>
        <v>54179579</v>
      </c>
      <c r="R97" s="5" t="str">
        <f>IF(Table1[[#This Row],[Profit]]&gt;0,"Profit","Loss")</f>
        <v>Profit</v>
      </c>
      <c r="S97" s="6" t="str">
        <f>FLOOR(Table1[[#This Row],[year]]-1900,10)+1900 &amp; "-" &amp; FLOOR(Table1[[#This Row],[year]]-1890,10)+1900</f>
        <v>1980-1990</v>
      </c>
      <c r="T97" s="14" t="s">
        <v>21835</v>
      </c>
      <c r="AB97" s="14"/>
    </row>
    <row r="98" spans="1:28" hidden="1" x14ac:dyDescent="0.3">
      <c r="A98" t="s">
        <v>595</v>
      </c>
      <c r="B98" t="s">
        <v>337</v>
      </c>
      <c r="C98" t="s">
        <v>390</v>
      </c>
      <c r="D98">
        <v>1981</v>
      </c>
      <c r="E98" t="s">
        <v>497</v>
      </c>
      <c r="F98">
        <v>7.3</v>
      </c>
      <c r="G98">
        <v>87000</v>
      </c>
      <c r="H98" t="s">
        <v>596</v>
      </c>
      <c r="I98" t="s">
        <v>597</v>
      </c>
      <c r="J98" t="s">
        <v>598</v>
      </c>
      <c r="K98" t="s">
        <v>30</v>
      </c>
      <c r="L98">
        <v>12000000</v>
      </c>
      <c r="M98">
        <v>63456988</v>
      </c>
      <c r="N98" t="s">
        <v>599</v>
      </c>
      <c r="O98">
        <v>83</v>
      </c>
      <c r="P98" t="str">
        <f>IF(Table1[[#This Row],[score]]&gt;=8.5,"High",IF(Table1[[#This Row],[score]]&gt;=7,"Medium","Low"))</f>
        <v>Medium</v>
      </c>
      <c r="Q98" s="5">
        <f>Table1[[#This Row],[gross]]-Table1[[#This Row],[budget]]</f>
        <v>51456988</v>
      </c>
      <c r="R98" s="5" t="str">
        <f>IF(Table1[[#This Row],[Profit]]&gt;0,"Profit","Loss")</f>
        <v>Profit</v>
      </c>
      <c r="S98" s="6" t="str">
        <f>FLOOR(Table1[[#This Row],[year]]-1900,10)+1900 &amp; "-" &amp; FLOOR(Table1[[#This Row],[year]]-1890,10)+1900</f>
        <v>1980-1990</v>
      </c>
      <c r="T98" s="14" t="s">
        <v>21835</v>
      </c>
      <c r="AB98" s="14"/>
    </row>
    <row r="99" spans="1:28" hidden="1" x14ac:dyDescent="0.3">
      <c r="A99" t="s">
        <v>600</v>
      </c>
      <c r="B99" t="s">
        <v>33</v>
      </c>
      <c r="C99" t="s">
        <v>63</v>
      </c>
      <c r="D99">
        <v>1981</v>
      </c>
      <c r="E99" t="s">
        <v>601</v>
      </c>
      <c r="F99">
        <v>7.2</v>
      </c>
      <c r="G99">
        <v>56000</v>
      </c>
      <c r="H99" t="s">
        <v>602</v>
      </c>
      <c r="I99" t="s">
        <v>603</v>
      </c>
      <c r="J99" t="s">
        <v>604</v>
      </c>
      <c r="K99" t="s">
        <v>22</v>
      </c>
      <c r="L99">
        <v>5500000</v>
      </c>
      <c r="M99">
        <v>59303359</v>
      </c>
      <c r="N99" t="s">
        <v>605</v>
      </c>
      <c r="O99">
        <v>125</v>
      </c>
      <c r="P99" t="str">
        <f>IF(Table1[[#This Row],[score]]&gt;=8.5,"High",IF(Table1[[#This Row],[score]]&gt;=7,"Medium","Low"))</f>
        <v>Medium</v>
      </c>
      <c r="Q99" s="5">
        <f>Table1[[#This Row],[gross]]-Table1[[#This Row],[budget]]</f>
        <v>53803359</v>
      </c>
      <c r="R99" s="5" t="str">
        <f>IF(Table1[[#This Row],[Profit]]&gt;0,"Profit","Loss")</f>
        <v>Profit</v>
      </c>
      <c r="S99" s="6" t="str">
        <f>FLOOR(Table1[[#This Row],[year]]-1900,10)+1900 &amp; "-" &amp; FLOOR(Table1[[#This Row],[year]]-1890,10)+1900</f>
        <v>1980-1990</v>
      </c>
      <c r="T99" s="14" t="s">
        <v>21835</v>
      </c>
      <c r="AB99" s="14"/>
    </row>
    <row r="100" spans="1:28" hidden="1" x14ac:dyDescent="0.3">
      <c r="A100" t="s">
        <v>572</v>
      </c>
      <c r="B100" t="s">
        <v>33</v>
      </c>
      <c r="C100" t="s">
        <v>34</v>
      </c>
      <c r="D100">
        <v>1981</v>
      </c>
      <c r="E100" t="s">
        <v>531</v>
      </c>
      <c r="F100">
        <v>6.7</v>
      </c>
      <c r="G100">
        <v>94000</v>
      </c>
      <c r="H100" t="s">
        <v>573</v>
      </c>
      <c r="I100" t="s">
        <v>574</v>
      </c>
      <c r="J100" t="s">
        <v>575</v>
      </c>
      <c r="K100" t="s">
        <v>22</v>
      </c>
      <c r="L100">
        <v>28000000</v>
      </c>
      <c r="M100">
        <v>54813222</v>
      </c>
      <c r="N100" t="s">
        <v>576</v>
      </c>
      <c r="O100">
        <v>127</v>
      </c>
      <c r="P100" t="str">
        <f>IF(Table1[[#This Row],[score]]&gt;=8.5,"High",IF(Table1[[#This Row],[score]]&gt;=7,"Medium","Low"))</f>
        <v>Low</v>
      </c>
      <c r="Q100" s="5">
        <f>Table1[[#This Row],[gross]]-Table1[[#This Row],[budget]]</f>
        <v>26813222</v>
      </c>
      <c r="R100" s="5" t="str">
        <f>IF(Table1[[#This Row],[Profit]]&gt;0,"Profit","Loss")</f>
        <v>Profit</v>
      </c>
      <c r="S100" s="6" t="str">
        <f>FLOOR(Table1[[#This Row],[year]]-1900,10)+1900 &amp; "-" &amp; FLOOR(Table1[[#This Row],[year]]-1890,10)+1900</f>
        <v>1980-1990</v>
      </c>
      <c r="T100" s="14" t="s">
        <v>21835</v>
      </c>
      <c r="AB100" s="14"/>
    </row>
    <row r="101" spans="1:28" hidden="1" x14ac:dyDescent="0.3">
      <c r="A101" t="s">
        <v>559</v>
      </c>
      <c r="B101" t="s">
        <v>33</v>
      </c>
      <c r="C101" t="s">
        <v>41</v>
      </c>
      <c r="D101">
        <v>1981</v>
      </c>
      <c r="E101" t="s">
        <v>560</v>
      </c>
      <c r="F101">
        <v>6.8</v>
      </c>
      <c r="G101">
        <v>4200</v>
      </c>
      <c r="H101" t="s">
        <v>561</v>
      </c>
      <c r="I101" t="s">
        <v>561</v>
      </c>
      <c r="J101" t="s">
        <v>561</v>
      </c>
      <c r="K101" t="s">
        <v>30</v>
      </c>
      <c r="L101">
        <f>20500000</f>
        <v>20500000</v>
      </c>
      <c r="M101">
        <v>50427646</v>
      </c>
      <c r="N101" t="s">
        <v>61</v>
      </c>
      <c r="O101">
        <v>107</v>
      </c>
      <c r="P101" t="str">
        <f>IF(Table1[[#This Row],[score]]&gt;=8.5,"High",IF(Table1[[#This Row],[score]]&gt;=7,"Medium","Low"))</f>
        <v>Low</v>
      </c>
      <c r="Q101" s="5">
        <f>Table1[[#This Row],[gross]]-Table1[[#This Row],[budget]]</f>
        <v>29927646</v>
      </c>
      <c r="R101" s="5" t="str">
        <f>IF(Table1[[#This Row],[Profit]]&gt;0,"Profit","Loss")</f>
        <v>Profit</v>
      </c>
      <c r="S101" s="6" t="str">
        <f>FLOOR(Table1[[#This Row],[year]]-1900,10)+1900 &amp; "-" &amp; FLOOR(Table1[[#This Row],[year]]-1890,10)+1900</f>
        <v>1980-1990</v>
      </c>
      <c r="T101" s="14" t="s">
        <v>21835</v>
      </c>
      <c r="AB101" s="14"/>
    </row>
    <row r="102" spans="1:28" hidden="1" x14ac:dyDescent="0.3">
      <c r="A102" t="s">
        <v>553</v>
      </c>
      <c r="B102" t="s">
        <v>33</v>
      </c>
      <c r="C102" t="s">
        <v>25</v>
      </c>
      <c r="D102">
        <v>1981</v>
      </c>
      <c r="E102" t="s">
        <v>554</v>
      </c>
      <c r="F102">
        <v>7</v>
      </c>
      <c r="G102">
        <v>60000</v>
      </c>
      <c r="H102" t="s">
        <v>555</v>
      </c>
      <c r="I102" t="s">
        <v>556</v>
      </c>
      <c r="J102" t="s">
        <v>557</v>
      </c>
      <c r="K102" t="s">
        <v>22</v>
      </c>
      <c r="L102">
        <v>5000000</v>
      </c>
      <c r="M102">
        <v>42368025</v>
      </c>
      <c r="N102" t="s">
        <v>558</v>
      </c>
      <c r="O102">
        <v>110</v>
      </c>
      <c r="P102" t="str">
        <f>IF(Table1[[#This Row],[score]]&gt;=8.5,"High",IF(Table1[[#This Row],[score]]&gt;=7,"Medium","Low"))</f>
        <v>Medium</v>
      </c>
      <c r="Q102" s="5">
        <f>Table1[[#This Row],[gross]]-Table1[[#This Row],[budget]]</f>
        <v>37368025</v>
      </c>
      <c r="R102" s="5" t="str">
        <f>IF(Table1[[#This Row],[Profit]]&gt;0,"Profit","Loss")</f>
        <v>Profit</v>
      </c>
      <c r="S102" s="6" t="str">
        <f>FLOOR(Table1[[#This Row],[year]]-1900,10)+1900 &amp; "-" &amp; FLOOR(Table1[[#This Row],[year]]-1890,10)+1900</f>
        <v>1980-1990</v>
      </c>
      <c r="T102" s="14" t="s">
        <v>21835</v>
      </c>
      <c r="AB102" s="14"/>
    </row>
    <row r="103" spans="1:28" hidden="1" x14ac:dyDescent="0.3">
      <c r="A103" t="s">
        <v>512</v>
      </c>
      <c r="B103" t="s">
        <v>33</v>
      </c>
      <c r="C103" t="s">
        <v>34</v>
      </c>
      <c r="D103">
        <v>1981</v>
      </c>
      <c r="E103" t="s">
        <v>485</v>
      </c>
      <c r="F103">
        <v>6.9</v>
      </c>
      <c r="G103">
        <v>42000</v>
      </c>
      <c r="H103" t="s">
        <v>513</v>
      </c>
      <c r="I103" t="s">
        <v>514</v>
      </c>
      <c r="J103" t="s">
        <v>229</v>
      </c>
      <c r="K103" t="s">
        <v>22</v>
      </c>
      <c r="L103">
        <v>15000000</v>
      </c>
      <c r="M103">
        <v>41092328</v>
      </c>
      <c r="N103" t="s">
        <v>515</v>
      </c>
      <c r="O103">
        <v>118</v>
      </c>
      <c r="P103" t="str">
        <f>IF(Table1[[#This Row],[score]]&gt;=8.5,"High",IF(Table1[[#This Row],[score]]&gt;=7,"Medium","Low"))</f>
        <v>Low</v>
      </c>
      <c r="Q103" s="5">
        <f>Table1[[#This Row],[gross]]-Table1[[#This Row],[budget]]</f>
        <v>26092328</v>
      </c>
      <c r="R103" s="5" t="str">
        <f>IF(Table1[[#This Row],[Profit]]&gt;0,"Profit","Loss")</f>
        <v>Profit</v>
      </c>
      <c r="S103" s="6" t="str">
        <f>FLOOR(Table1[[#This Row],[year]]-1900,10)+1900 &amp; "-" &amp; FLOOR(Table1[[#This Row],[year]]-1890,10)+1900</f>
        <v>1980-1990</v>
      </c>
      <c r="T103" s="14" t="s">
        <v>21835</v>
      </c>
      <c r="AB103" s="14"/>
    </row>
    <row r="104" spans="1:28" hidden="1" x14ac:dyDescent="0.3">
      <c r="A104" t="s">
        <v>606</v>
      </c>
      <c r="B104" t="s">
        <v>33</v>
      </c>
      <c r="C104" t="s">
        <v>17</v>
      </c>
      <c r="D104">
        <v>1981</v>
      </c>
      <c r="E104" t="s">
        <v>607</v>
      </c>
      <c r="F104">
        <v>6.9</v>
      </c>
      <c r="G104">
        <v>12000</v>
      </c>
      <c r="H104" t="s">
        <v>608</v>
      </c>
      <c r="I104" t="s">
        <v>609</v>
      </c>
      <c r="J104" t="s">
        <v>317</v>
      </c>
      <c r="K104" t="s">
        <v>30</v>
      </c>
      <c r="L104">
        <v>12000000</v>
      </c>
      <c r="M104">
        <v>40716963</v>
      </c>
      <c r="N104" t="s">
        <v>31</v>
      </c>
      <c r="O104">
        <v>116</v>
      </c>
      <c r="P104" t="str">
        <f>IF(Table1[[#This Row],[score]]&gt;=8.5,"High",IF(Table1[[#This Row],[score]]&gt;=7,"Medium","Low"))</f>
        <v>Low</v>
      </c>
      <c r="Q104" s="5">
        <f>Table1[[#This Row],[gross]]-Table1[[#This Row],[budget]]</f>
        <v>28716963</v>
      </c>
      <c r="R104" s="5" t="str">
        <f>IF(Table1[[#This Row],[Profit]]&gt;0,"Profit","Loss")</f>
        <v>Profit</v>
      </c>
      <c r="S104" s="6" t="str">
        <f>FLOOR(Table1[[#This Row],[year]]-1900,10)+1900 &amp; "-" &amp; FLOOR(Table1[[#This Row],[year]]-1890,10)+1900</f>
        <v>1980-1990</v>
      </c>
      <c r="T104" s="14" t="s">
        <v>21835</v>
      </c>
      <c r="AB104" s="14"/>
    </row>
    <row r="105" spans="1:28" hidden="1" x14ac:dyDescent="0.3">
      <c r="A105" t="s">
        <v>587</v>
      </c>
      <c r="B105" t="s">
        <v>33</v>
      </c>
      <c r="C105" t="s">
        <v>63</v>
      </c>
      <c r="D105">
        <v>1981</v>
      </c>
      <c r="E105" t="s">
        <v>583</v>
      </c>
      <c r="F105">
        <v>7.3</v>
      </c>
      <c r="G105">
        <v>21000</v>
      </c>
      <c r="H105" t="s">
        <v>588</v>
      </c>
      <c r="I105" t="s">
        <v>588</v>
      </c>
      <c r="J105" t="s">
        <v>588</v>
      </c>
      <c r="K105" t="s">
        <v>30</v>
      </c>
      <c r="L105">
        <v>32000000</v>
      </c>
      <c r="M105">
        <v>40382659</v>
      </c>
      <c r="N105" t="s">
        <v>589</v>
      </c>
      <c r="O105">
        <v>195</v>
      </c>
      <c r="P105" t="str">
        <f>IF(Table1[[#This Row],[score]]&gt;=8.5,"High",IF(Table1[[#This Row],[score]]&gt;=7,"Medium","Low"))</f>
        <v>Medium</v>
      </c>
      <c r="Q105" s="5">
        <f>Table1[[#This Row],[gross]]-Table1[[#This Row],[budget]]</f>
        <v>8382659</v>
      </c>
      <c r="R105" s="5" t="str">
        <f>IF(Table1[[#This Row],[Profit]]&gt;0,"Profit","Loss")</f>
        <v>Profit</v>
      </c>
      <c r="S105" s="6" t="str">
        <f>FLOOR(Table1[[#This Row],[year]]-1900,10)+1900 &amp; "-" &amp; FLOOR(Table1[[#This Row],[year]]-1890,10)+1900</f>
        <v>1980-1990</v>
      </c>
      <c r="T105" s="14" t="s">
        <v>21835</v>
      </c>
      <c r="AB105" s="14"/>
    </row>
    <row r="106" spans="1:28" hidden="1" x14ac:dyDescent="0.3">
      <c r="A106" t="s">
        <v>750</v>
      </c>
      <c r="B106" t="s">
        <v>16</v>
      </c>
      <c r="C106" t="s">
        <v>41</v>
      </c>
      <c r="D106">
        <v>1981</v>
      </c>
      <c r="E106" t="s">
        <v>751</v>
      </c>
      <c r="F106">
        <v>6.2</v>
      </c>
      <c r="G106">
        <v>7100</v>
      </c>
      <c r="H106" t="s">
        <v>267</v>
      </c>
      <c r="I106" t="s">
        <v>267</v>
      </c>
      <c r="J106" t="s">
        <v>268</v>
      </c>
      <c r="K106" t="s">
        <v>30</v>
      </c>
      <c r="L106">
        <f>20500000</f>
        <v>20500000</v>
      </c>
      <c r="M106">
        <v>37000000</v>
      </c>
      <c r="N106" t="s">
        <v>752</v>
      </c>
      <c r="O106">
        <v>88</v>
      </c>
      <c r="P106" t="str">
        <f>IF(Table1[[#This Row],[score]]&gt;=8.5,"High",IF(Table1[[#This Row],[score]]&gt;=7,"Medium","Low"))</f>
        <v>Low</v>
      </c>
      <c r="Q106" s="5">
        <f>Table1[[#This Row],[gross]]-Table1[[#This Row],[budget]]</f>
        <v>16500000</v>
      </c>
      <c r="R106" s="5" t="str">
        <f>IF(Table1[[#This Row],[Profit]]&gt;0,"Profit","Loss")</f>
        <v>Profit</v>
      </c>
      <c r="S106" s="6" t="str">
        <f>FLOOR(Table1[[#This Row],[year]]-1900,10)+1900 &amp; "-" &amp; FLOOR(Table1[[#This Row],[year]]-1890,10)+1900</f>
        <v>1980-1990</v>
      </c>
      <c r="T106" s="14" t="s">
        <v>21835</v>
      </c>
      <c r="AB106" s="14"/>
    </row>
    <row r="107" spans="1:28" hidden="1" x14ac:dyDescent="0.3">
      <c r="A107" t="s">
        <v>610</v>
      </c>
      <c r="B107" t="s">
        <v>611</v>
      </c>
      <c r="C107" t="s">
        <v>25</v>
      </c>
      <c r="D107">
        <v>1981</v>
      </c>
      <c r="E107" t="s">
        <v>511</v>
      </c>
      <c r="F107">
        <v>3.4</v>
      </c>
      <c r="G107">
        <v>5300</v>
      </c>
      <c r="H107" t="s">
        <v>612</v>
      </c>
      <c r="I107" t="s">
        <v>613</v>
      </c>
      <c r="J107" t="s">
        <v>614</v>
      </c>
      <c r="K107" t="s">
        <v>30</v>
      </c>
      <c r="L107">
        <v>6500000</v>
      </c>
      <c r="M107">
        <v>36565280</v>
      </c>
      <c r="N107" t="s">
        <v>118</v>
      </c>
      <c r="O107">
        <v>115</v>
      </c>
      <c r="P107" t="str">
        <f>IF(Table1[[#This Row],[score]]&gt;=8.5,"High",IF(Table1[[#This Row],[score]]&gt;=7,"Medium","Low"))</f>
        <v>Low</v>
      </c>
      <c r="Q107" s="5">
        <f>Table1[[#This Row],[gross]]-Table1[[#This Row],[budget]]</f>
        <v>30065280</v>
      </c>
      <c r="R107" s="5" t="str">
        <f>IF(Table1[[#This Row],[Profit]]&gt;0,"Profit","Loss")</f>
        <v>Profit</v>
      </c>
      <c r="S107" s="6" t="str">
        <f>FLOOR(Table1[[#This Row],[year]]-1900,10)+1900 &amp; "-" &amp; FLOOR(Table1[[#This Row],[year]]-1890,10)+1900</f>
        <v>1980-1990</v>
      </c>
      <c r="T107" s="14" t="s">
        <v>21835</v>
      </c>
      <c r="AB107" s="14"/>
    </row>
    <row r="108" spans="1:28" hidden="1" x14ac:dyDescent="0.3">
      <c r="A108" t="s">
        <v>582</v>
      </c>
      <c r="B108" t="s">
        <v>33</v>
      </c>
      <c r="C108" t="s">
        <v>17</v>
      </c>
      <c r="D108">
        <v>1981</v>
      </c>
      <c r="E108" t="s">
        <v>583</v>
      </c>
      <c r="F108">
        <v>6.8</v>
      </c>
      <c r="G108">
        <v>17000</v>
      </c>
      <c r="H108" t="s">
        <v>584</v>
      </c>
      <c r="I108" t="s">
        <v>585</v>
      </c>
      <c r="J108" t="s">
        <v>586</v>
      </c>
      <c r="K108" t="s">
        <v>30</v>
      </c>
      <c r="L108">
        <v>14000000</v>
      </c>
      <c r="M108">
        <v>35856053</v>
      </c>
      <c r="N108" t="s">
        <v>355</v>
      </c>
      <c r="O108">
        <v>126</v>
      </c>
      <c r="P108" t="str">
        <f>IF(Table1[[#This Row],[score]]&gt;=8.5,"High",IF(Table1[[#This Row],[score]]&gt;=7,"Medium","Low"))</f>
        <v>Low</v>
      </c>
      <c r="Q108" s="5">
        <f>Table1[[#This Row],[gross]]-Table1[[#This Row],[budget]]</f>
        <v>21856053</v>
      </c>
      <c r="R108" s="5" t="str">
        <f>IF(Table1[[#This Row],[Profit]]&gt;0,"Profit","Loss")</f>
        <v>Profit</v>
      </c>
      <c r="S108" s="6" t="str">
        <f>FLOOR(Table1[[#This Row],[year]]-1900,10)+1900 &amp; "-" &amp; FLOOR(Table1[[#This Row],[year]]-1890,10)+1900</f>
        <v>1980-1990</v>
      </c>
      <c r="T108" s="14" t="s">
        <v>21835</v>
      </c>
      <c r="AB108" s="14"/>
    </row>
    <row r="109" spans="1:28" hidden="1" x14ac:dyDescent="0.3">
      <c r="A109" t="s">
        <v>753</v>
      </c>
      <c r="B109" t="s">
        <v>16</v>
      </c>
      <c r="C109" t="s">
        <v>34</v>
      </c>
      <c r="D109">
        <v>1981</v>
      </c>
      <c r="E109" t="s">
        <v>607</v>
      </c>
      <c r="F109">
        <v>6.3</v>
      </c>
      <c r="G109">
        <v>5600</v>
      </c>
      <c r="H109" t="s">
        <v>200</v>
      </c>
      <c r="I109" t="s">
        <v>754</v>
      </c>
      <c r="J109" t="s">
        <v>200</v>
      </c>
      <c r="K109" t="s">
        <v>30</v>
      </c>
      <c r="L109">
        <f>20500000</f>
        <v>20500000</v>
      </c>
      <c r="M109">
        <v>35610100</v>
      </c>
      <c r="N109" t="s">
        <v>755</v>
      </c>
      <c r="O109">
        <v>122</v>
      </c>
      <c r="P109" t="str">
        <f>IF(Table1[[#This Row],[score]]&gt;=8.5,"High",IF(Table1[[#This Row],[score]]&gt;=7,"Medium","Low"))</f>
        <v>Low</v>
      </c>
      <c r="Q109" s="5">
        <f>Table1[[#This Row],[gross]]-Table1[[#This Row],[budget]]</f>
        <v>15110100</v>
      </c>
      <c r="R109" s="5" t="str">
        <f>IF(Table1[[#This Row],[Profit]]&gt;0,"Profit","Loss")</f>
        <v>Profit</v>
      </c>
      <c r="S109" s="6" t="str">
        <f>FLOOR(Table1[[#This Row],[year]]-1900,10)+1900 &amp; "-" &amp; FLOOR(Table1[[#This Row],[year]]-1890,10)+1900</f>
        <v>1980-1990</v>
      </c>
      <c r="T109" s="14" t="s">
        <v>21835</v>
      </c>
      <c r="AB109" s="14"/>
    </row>
    <row r="110" spans="1:28" hidden="1" x14ac:dyDescent="0.3">
      <c r="A110" t="s">
        <v>516</v>
      </c>
      <c r="B110" t="s">
        <v>16</v>
      </c>
      <c r="C110" t="s">
        <v>25</v>
      </c>
      <c r="D110">
        <v>1981</v>
      </c>
      <c r="E110" t="s">
        <v>517</v>
      </c>
      <c r="F110">
        <v>7.4</v>
      </c>
      <c r="G110">
        <v>59000</v>
      </c>
      <c r="H110" t="s">
        <v>518</v>
      </c>
      <c r="I110" t="s">
        <v>519</v>
      </c>
      <c r="J110" t="s">
        <v>520</v>
      </c>
      <c r="K110" t="s">
        <v>22</v>
      </c>
      <c r="L110">
        <v>11000000</v>
      </c>
      <c r="M110">
        <v>34971136</v>
      </c>
      <c r="N110" t="s">
        <v>521</v>
      </c>
      <c r="O110">
        <v>140</v>
      </c>
      <c r="P110" t="str">
        <f>IF(Table1[[#This Row],[score]]&gt;=8.5,"High",IF(Table1[[#This Row],[score]]&gt;=7,"Medium","Low"))</f>
        <v>Medium</v>
      </c>
      <c r="Q110" s="5">
        <f>Table1[[#This Row],[gross]]-Table1[[#This Row],[budget]]</f>
        <v>23971136</v>
      </c>
      <c r="R110" s="5" t="str">
        <f>IF(Table1[[#This Row],[Profit]]&gt;0,"Profit","Loss")</f>
        <v>Profit</v>
      </c>
      <c r="S110" s="6" t="str">
        <f>FLOOR(Table1[[#This Row],[year]]-1900,10)+1900 &amp; "-" &amp; FLOOR(Table1[[#This Row],[year]]-1890,10)+1900</f>
        <v>1980-1990</v>
      </c>
      <c r="T110" s="14" t="s">
        <v>21835</v>
      </c>
      <c r="AB110" s="14"/>
    </row>
    <row r="111" spans="1:28" hidden="1" x14ac:dyDescent="0.3">
      <c r="A111" t="s">
        <v>549</v>
      </c>
      <c r="B111" t="s">
        <v>16</v>
      </c>
      <c r="C111" t="s">
        <v>17</v>
      </c>
      <c r="D111">
        <v>1981</v>
      </c>
      <c r="E111" t="s">
        <v>550</v>
      </c>
      <c r="F111">
        <v>4.9000000000000004</v>
      </c>
      <c r="G111">
        <v>7600</v>
      </c>
      <c r="H111" t="s">
        <v>551</v>
      </c>
      <c r="I111" t="s">
        <v>552</v>
      </c>
      <c r="J111" t="s">
        <v>29</v>
      </c>
      <c r="K111" t="s">
        <v>30</v>
      </c>
      <c r="L111">
        <f>20500000</f>
        <v>20500000</v>
      </c>
      <c r="M111">
        <v>32492674</v>
      </c>
      <c r="N111" t="s">
        <v>219</v>
      </c>
      <c r="O111">
        <v>116</v>
      </c>
      <c r="P111" t="str">
        <f>IF(Table1[[#This Row],[score]]&gt;=8.5,"High",IF(Table1[[#This Row],[score]]&gt;=7,"Medium","Low"))</f>
        <v>Low</v>
      </c>
      <c r="Q111" s="5">
        <f>Table1[[#This Row],[gross]]-Table1[[#This Row],[budget]]</f>
        <v>11992674</v>
      </c>
      <c r="R111" s="5" t="str">
        <f>IF(Table1[[#This Row],[Profit]]&gt;0,"Profit","Loss")</f>
        <v>Profit</v>
      </c>
      <c r="S111" s="6" t="str">
        <f>FLOOR(Table1[[#This Row],[year]]-1900,10)+1900 &amp; "-" &amp; FLOOR(Table1[[#This Row],[year]]-1890,10)+1900</f>
        <v>1980-1990</v>
      </c>
      <c r="T111" s="14" t="s">
        <v>21835</v>
      </c>
      <c r="AB111" s="14"/>
    </row>
    <row r="112" spans="1:28" hidden="1" x14ac:dyDescent="0.3">
      <c r="A112" t="s">
        <v>636</v>
      </c>
      <c r="B112" t="s">
        <v>16</v>
      </c>
      <c r="C112" t="s">
        <v>41</v>
      </c>
      <c r="D112">
        <v>1981</v>
      </c>
      <c r="E112" t="s">
        <v>485</v>
      </c>
      <c r="F112">
        <v>6.9</v>
      </c>
      <c r="G112">
        <v>47000</v>
      </c>
      <c r="H112" t="s">
        <v>279</v>
      </c>
      <c r="I112" t="s">
        <v>279</v>
      </c>
      <c r="J112" t="s">
        <v>279</v>
      </c>
      <c r="K112" t="s">
        <v>30</v>
      </c>
      <c r="L112">
        <v>11000000</v>
      </c>
      <c r="M112">
        <v>31672907</v>
      </c>
      <c r="N112" t="s">
        <v>363</v>
      </c>
      <c r="O112">
        <v>92</v>
      </c>
      <c r="P112" t="str">
        <f>IF(Table1[[#This Row],[score]]&gt;=8.5,"High",IF(Table1[[#This Row],[score]]&gt;=7,"Medium","Low"))</f>
        <v>Low</v>
      </c>
      <c r="Q112" s="5">
        <f>Table1[[#This Row],[gross]]-Table1[[#This Row],[budget]]</f>
        <v>20672907</v>
      </c>
      <c r="R112" s="5" t="str">
        <f>IF(Table1[[#This Row],[Profit]]&gt;0,"Profit","Loss")</f>
        <v>Profit</v>
      </c>
      <c r="S112" s="6" t="str">
        <f>FLOOR(Table1[[#This Row],[year]]-1900,10)+1900 &amp; "-" &amp; FLOOR(Table1[[#This Row],[year]]-1890,10)+1900</f>
        <v>1980-1990</v>
      </c>
      <c r="T112" s="14" t="s">
        <v>21835</v>
      </c>
      <c r="AB112" s="14"/>
    </row>
    <row r="113" spans="1:28" hidden="1" x14ac:dyDescent="0.3">
      <c r="A113" t="s">
        <v>878</v>
      </c>
      <c r="B113" t="s">
        <v>16</v>
      </c>
      <c r="C113" t="s">
        <v>41</v>
      </c>
      <c r="D113">
        <v>1981</v>
      </c>
      <c r="E113" t="s">
        <v>560</v>
      </c>
      <c r="F113">
        <v>6.1</v>
      </c>
      <c r="G113">
        <v>2900</v>
      </c>
      <c r="H113" t="s">
        <v>879</v>
      </c>
      <c r="I113" t="s">
        <v>880</v>
      </c>
      <c r="J113" t="s">
        <v>881</v>
      </c>
      <c r="K113" t="s">
        <v>30</v>
      </c>
      <c r="L113">
        <v>11000000</v>
      </c>
      <c r="M113">
        <v>31261269</v>
      </c>
      <c r="N113" t="s">
        <v>61</v>
      </c>
      <c r="O113">
        <v>94</v>
      </c>
      <c r="P113" t="str">
        <f>IF(Table1[[#This Row],[score]]&gt;=8.5,"High",IF(Table1[[#This Row],[score]]&gt;=7,"Medium","Low"))</f>
        <v>Low</v>
      </c>
      <c r="Q113" s="5">
        <f>Table1[[#This Row],[gross]]-Table1[[#This Row],[budget]]</f>
        <v>20261269</v>
      </c>
      <c r="R113" s="5" t="str">
        <f>IF(Table1[[#This Row],[Profit]]&gt;0,"Profit","Loss")</f>
        <v>Profit</v>
      </c>
      <c r="S113" s="6" t="str">
        <f>FLOOR(Table1[[#This Row],[year]]-1900,10)+1900 &amp; "-" &amp; FLOOR(Table1[[#This Row],[year]]-1890,10)+1900</f>
        <v>1980-1990</v>
      </c>
      <c r="T113" s="14" t="s">
        <v>21835</v>
      </c>
      <c r="AB113" s="14"/>
    </row>
    <row r="114" spans="1:28" hidden="1" x14ac:dyDescent="0.3">
      <c r="A114" t="s">
        <v>737</v>
      </c>
      <c r="B114" t="s">
        <v>337</v>
      </c>
      <c r="C114" t="s">
        <v>25</v>
      </c>
      <c r="D114">
        <v>1981</v>
      </c>
      <c r="E114" t="s">
        <v>531</v>
      </c>
      <c r="F114">
        <v>7.2</v>
      </c>
      <c r="G114">
        <v>14000</v>
      </c>
      <c r="H114" t="s">
        <v>738</v>
      </c>
      <c r="I114" t="s">
        <v>739</v>
      </c>
      <c r="J114" t="s">
        <v>738</v>
      </c>
      <c r="K114" t="s">
        <v>22</v>
      </c>
      <c r="L114">
        <f>20500000</f>
        <v>20500000</v>
      </c>
      <c r="M114">
        <v>31206251</v>
      </c>
      <c r="N114" t="s">
        <v>740</v>
      </c>
      <c r="O114">
        <v>97</v>
      </c>
      <c r="P114" t="str">
        <f>IF(Table1[[#This Row],[score]]&gt;=8.5,"High",IF(Table1[[#This Row],[score]]&gt;=7,"Medium","Low"))</f>
        <v>Medium</v>
      </c>
      <c r="Q114" s="5">
        <f>Table1[[#This Row],[gross]]-Table1[[#This Row],[budget]]</f>
        <v>10706251</v>
      </c>
      <c r="R114" s="5" t="str">
        <f>IF(Table1[[#This Row],[Profit]]&gt;0,"Profit","Loss")</f>
        <v>Profit</v>
      </c>
      <c r="S114" s="6" t="str">
        <f>FLOOR(Table1[[#This Row],[year]]-1900,10)+1900 &amp; "-" &amp; FLOOR(Table1[[#This Row],[year]]-1890,10)+1900</f>
        <v>1980-1990</v>
      </c>
      <c r="T114" s="14" t="s">
        <v>21835</v>
      </c>
      <c r="AB114" s="14"/>
    </row>
    <row r="115" spans="1:28" hidden="1" x14ac:dyDescent="0.3">
      <c r="A115" t="s">
        <v>492</v>
      </c>
      <c r="B115" t="s">
        <v>16</v>
      </c>
      <c r="C115" t="s">
        <v>41</v>
      </c>
      <c r="D115">
        <v>1981</v>
      </c>
      <c r="E115" t="s">
        <v>493</v>
      </c>
      <c r="F115">
        <v>7.5</v>
      </c>
      <c r="G115">
        <v>97000</v>
      </c>
      <c r="H115" t="s">
        <v>58</v>
      </c>
      <c r="I115" t="s">
        <v>58</v>
      </c>
      <c r="J115" t="s">
        <v>494</v>
      </c>
      <c r="K115" t="s">
        <v>22</v>
      </c>
      <c r="L115">
        <v>10000000</v>
      </c>
      <c r="M115">
        <v>30669378</v>
      </c>
      <c r="N115" t="s">
        <v>495</v>
      </c>
      <c r="O115">
        <v>97</v>
      </c>
      <c r="P115" t="str">
        <f>IF(Table1[[#This Row],[score]]&gt;=8.5,"High",IF(Table1[[#This Row],[score]]&gt;=7,"Medium","Low"))</f>
        <v>Medium</v>
      </c>
      <c r="Q115" s="5">
        <f>Table1[[#This Row],[gross]]-Table1[[#This Row],[budget]]</f>
        <v>20669378</v>
      </c>
      <c r="R115" s="5" t="str">
        <f>IF(Table1[[#This Row],[Profit]]&gt;0,"Profit","Loss")</f>
        <v>Profit</v>
      </c>
      <c r="S115" s="6" t="str">
        <f>FLOOR(Table1[[#This Row],[year]]-1900,10)+1900 &amp; "-" &amp; FLOOR(Table1[[#This Row],[year]]-1890,10)+1900</f>
        <v>1980-1990</v>
      </c>
      <c r="T115" s="14" t="s">
        <v>21835</v>
      </c>
      <c r="AB115" s="14"/>
    </row>
    <row r="116" spans="1:28" hidden="1" x14ac:dyDescent="0.3">
      <c r="A116" t="s">
        <v>756</v>
      </c>
      <c r="B116" t="s">
        <v>16</v>
      </c>
      <c r="C116" t="s">
        <v>41</v>
      </c>
      <c r="D116">
        <v>1981</v>
      </c>
      <c r="E116" t="s">
        <v>607</v>
      </c>
      <c r="F116">
        <v>5.6</v>
      </c>
      <c r="G116">
        <v>7600</v>
      </c>
      <c r="H116" t="s">
        <v>757</v>
      </c>
      <c r="I116" t="s">
        <v>758</v>
      </c>
      <c r="J116" t="s">
        <v>60</v>
      </c>
      <c r="K116" t="s">
        <v>30</v>
      </c>
      <c r="L116">
        <v>8500000</v>
      </c>
      <c r="M116">
        <v>29916207</v>
      </c>
      <c r="N116" t="s">
        <v>31</v>
      </c>
      <c r="O116">
        <v>94</v>
      </c>
      <c r="P116" t="str">
        <f>IF(Table1[[#This Row],[score]]&gt;=8.5,"High",IF(Table1[[#This Row],[score]]&gt;=7,"Medium","Low"))</f>
        <v>Low</v>
      </c>
      <c r="Q116" s="5">
        <f>Table1[[#This Row],[gross]]-Table1[[#This Row],[budget]]</f>
        <v>21416207</v>
      </c>
      <c r="R116" s="5" t="str">
        <f>IF(Table1[[#This Row],[Profit]]&gt;0,"Profit","Loss")</f>
        <v>Profit</v>
      </c>
      <c r="S116" s="6" t="str">
        <f>FLOOR(Table1[[#This Row],[year]]-1900,10)+1900 &amp; "-" &amp; FLOOR(Table1[[#This Row],[year]]-1890,10)+1900</f>
        <v>1980-1990</v>
      </c>
      <c r="T116" s="14" t="s">
        <v>21835</v>
      </c>
      <c r="AB116" s="14"/>
    </row>
    <row r="117" spans="1:28" hidden="1" x14ac:dyDescent="0.3">
      <c r="A117" t="s">
        <v>795</v>
      </c>
      <c r="B117" t="s">
        <v>16</v>
      </c>
      <c r="C117" t="s">
        <v>104</v>
      </c>
      <c r="D117">
        <v>1981</v>
      </c>
      <c r="E117" t="s">
        <v>796</v>
      </c>
      <c r="F117">
        <v>6.7</v>
      </c>
      <c r="G117">
        <v>5800</v>
      </c>
      <c r="H117" t="s">
        <v>357</v>
      </c>
      <c r="I117" t="s">
        <v>797</v>
      </c>
      <c r="J117" t="s">
        <v>317</v>
      </c>
      <c r="K117" t="s">
        <v>30</v>
      </c>
      <c r="L117">
        <f>20500000</f>
        <v>20500000</v>
      </c>
      <c r="M117">
        <v>29200000</v>
      </c>
      <c r="N117" t="s">
        <v>441</v>
      </c>
      <c r="O117">
        <v>125</v>
      </c>
      <c r="P117" t="str">
        <f>IF(Table1[[#This Row],[score]]&gt;=8.5,"High",IF(Table1[[#This Row],[score]]&gt;=7,"Medium","Low"))</f>
        <v>Low</v>
      </c>
      <c r="Q117" s="5">
        <f>Table1[[#This Row],[gross]]-Table1[[#This Row],[budget]]</f>
        <v>8700000</v>
      </c>
      <c r="R117" s="5" t="str">
        <f>IF(Table1[[#This Row],[Profit]]&gt;0,"Profit","Loss")</f>
        <v>Profit</v>
      </c>
      <c r="S117" s="6" t="str">
        <f>FLOOR(Table1[[#This Row],[year]]-1900,10)+1900 &amp; "-" &amp; FLOOR(Table1[[#This Row],[year]]-1890,10)+1900</f>
        <v>1980-1990</v>
      </c>
      <c r="T117" s="14" t="s">
        <v>21835</v>
      </c>
      <c r="AB117" s="14"/>
    </row>
    <row r="118" spans="1:28" hidden="1" x14ac:dyDescent="0.3">
      <c r="A118" t="s">
        <v>731</v>
      </c>
      <c r="B118" t="s">
        <v>16</v>
      </c>
      <c r="C118" t="s">
        <v>17</v>
      </c>
      <c r="D118">
        <v>1981</v>
      </c>
      <c r="E118" t="s">
        <v>732</v>
      </c>
      <c r="F118">
        <v>7</v>
      </c>
      <c r="G118">
        <v>13000</v>
      </c>
      <c r="H118" t="s">
        <v>733</v>
      </c>
      <c r="I118" t="s">
        <v>734</v>
      </c>
      <c r="J118" t="s">
        <v>735</v>
      </c>
      <c r="K118" t="s">
        <v>22</v>
      </c>
      <c r="L118">
        <f>20500000</f>
        <v>20500000</v>
      </c>
      <c r="M118">
        <v>26890068</v>
      </c>
      <c r="N118" t="s">
        <v>736</v>
      </c>
      <c r="O118">
        <v>124</v>
      </c>
      <c r="P118" t="str">
        <f>IF(Table1[[#This Row],[score]]&gt;=8.5,"High",IF(Table1[[#This Row],[score]]&gt;=7,"Medium","Low"))</f>
        <v>Medium</v>
      </c>
      <c r="Q118" s="5">
        <f>Table1[[#This Row],[gross]]-Table1[[#This Row],[budget]]</f>
        <v>6390068</v>
      </c>
      <c r="R118" s="5" t="str">
        <f>IF(Table1[[#This Row],[Profit]]&gt;0,"Profit","Loss")</f>
        <v>Profit</v>
      </c>
      <c r="S118" s="6" t="str">
        <f>FLOOR(Table1[[#This Row],[year]]-1900,10)+1900 &amp; "-" &amp; FLOOR(Table1[[#This Row],[year]]-1890,10)+1900</f>
        <v>1980-1990</v>
      </c>
      <c r="T118" s="14" t="s">
        <v>21835</v>
      </c>
      <c r="AB118" s="14"/>
    </row>
    <row r="119" spans="1:28" hidden="1" x14ac:dyDescent="0.3">
      <c r="A119" t="s">
        <v>667</v>
      </c>
      <c r="B119" t="s">
        <v>16</v>
      </c>
      <c r="C119" t="s">
        <v>41</v>
      </c>
      <c r="D119">
        <v>1981</v>
      </c>
      <c r="E119" t="s">
        <v>668</v>
      </c>
      <c r="F119">
        <v>5.2</v>
      </c>
      <c r="G119">
        <v>3400</v>
      </c>
      <c r="H119" t="s">
        <v>669</v>
      </c>
      <c r="I119" t="s">
        <v>670</v>
      </c>
      <c r="J119" t="s">
        <v>671</v>
      </c>
      <c r="K119" t="s">
        <v>30</v>
      </c>
      <c r="L119">
        <v>2800000</v>
      </c>
      <c r="M119">
        <v>26279000</v>
      </c>
      <c r="N119" t="s">
        <v>672</v>
      </c>
      <c r="O119">
        <v>87</v>
      </c>
      <c r="P119" t="str">
        <f>IF(Table1[[#This Row],[score]]&gt;=8.5,"High",IF(Table1[[#This Row],[score]]&gt;=7,"Medium","Low"))</f>
        <v>Low</v>
      </c>
      <c r="Q119" s="5">
        <f>Table1[[#This Row],[gross]]-Table1[[#This Row],[budget]]</f>
        <v>23479000</v>
      </c>
      <c r="R119" s="5" t="str">
        <f>IF(Table1[[#This Row],[Profit]]&gt;0,"Profit","Loss")</f>
        <v>Profit</v>
      </c>
      <c r="S119" s="6" t="str">
        <f>FLOOR(Table1[[#This Row],[year]]-1900,10)+1900 &amp; "-" &amp; FLOOR(Table1[[#This Row],[year]]-1890,10)+1900</f>
        <v>1980-1990</v>
      </c>
      <c r="T119" s="14" t="s">
        <v>21835</v>
      </c>
      <c r="AB119" s="14"/>
    </row>
    <row r="120" spans="1:28" hidden="1" x14ac:dyDescent="0.3">
      <c r="A120" t="s">
        <v>833</v>
      </c>
      <c r="B120" t="s">
        <v>33</v>
      </c>
      <c r="C120" t="s">
        <v>41</v>
      </c>
      <c r="D120">
        <v>1981</v>
      </c>
      <c r="E120" t="s">
        <v>583</v>
      </c>
      <c r="F120">
        <v>5.0999999999999996</v>
      </c>
      <c r="G120">
        <v>4900</v>
      </c>
      <c r="H120" t="s">
        <v>834</v>
      </c>
      <c r="I120" t="s">
        <v>834</v>
      </c>
      <c r="J120" t="s">
        <v>49</v>
      </c>
      <c r="K120" t="s">
        <v>30</v>
      </c>
      <c r="L120">
        <v>8000000</v>
      </c>
      <c r="M120">
        <v>26154211</v>
      </c>
      <c r="N120" t="s">
        <v>180</v>
      </c>
      <c r="O120">
        <v>93</v>
      </c>
      <c r="P120" t="str">
        <f>IF(Table1[[#This Row],[score]]&gt;=8.5,"High",IF(Table1[[#This Row],[score]]&gt;=7,"Medium","Low"))</f>
        <v>Low</v>
      </c>
      <c r="Q120" s="5">
        <f>Table1[[#This Row],[gross]]-Table1[[#This Row],[budget]]</f>
        <v>18154211</v>
      </c>
      <c r="R120" s="5" t="str">
        <f>IF(Table1[[#This Row],[Profit]]&gt;0,"Profit","Loss")</f>
        <v>Profit</v>
      </c>
      <c r="S120" s="6" t="str">
        <f>FLOOR(Table1[[#This Row],[year]]-1900,10)+1900 &amp; "-" &amp; FLOOR(Table1[[#This Row],[year]]-1890,10)+1900</f>
        <v>1980-1990</v>
      </c>
      <c r="T120" s="14" t="s">
        <v>21835</v>
      </c>
      <c r="AB120" s="14"/>
    </row>
    <row r="121" spans="1:28" hidden="1" x14ac:dyDescent="0.3">
      <c r="A121" t="s">
        <v>577</v>
      </c>
      <c r="B121" t="s">
        <v>16</v>
      </c>
      <c r="C121" t="s">
        <v>52</v>
      </c>
      <c r="D121">
        <v>1981</v>
      </c>
      <c r="E121" t="s">
        <v>578</v>
      </c>
      <c r="F121">
        <v>6.5</v>
      </c>
      <c r="G121">
        <v>77000</v>
      </c>
      <c r="H121" t="s">
        <v>579</v>
      </c>
      <c r="I121" t="s">
        <v>126</v>
      </c>
      <c r="J121" t="s">
        <v>580</v>
      </c>
      <c r="K121" t="s">
        <v>30</v>
      </c>
      <c r="L121">
        <v>2500000</v>
      </c>
      <c r="M121">
        <v>25533818</v>
      </c>
      <c r="N121" t="s">
        <v>581</v>
      </c>
      <c r="O121">
        <v>92</v>
      </c>
      <c r="P121" t="str">
        <f>IF(Table1[[#This Row],[score]]&gt;=8.5,"High",IF(Table1[[#This Row],[score]]&gt;=7,"Medium","Low"))</f>
        <v>Low</v>
      </c>
      <c r="Q121" s="5">
        <f>Table1[[#This Row],[gross]]-Table1[[#This Row],[budget]]</f>
        <v>23033818</v>
      </c>
      <c r="R121" s="5" t="str">
        <f>IF(Table1[[#This Row],[Profit]]&gt;0,"Profit","Loss")</f>
        <v>Profit</v>
      </c>
      <c r="S121" s="6" t="str">
        <f>FLOOR(Table1[[#This Row],[year]]-1900,10)+1900 &amp; "-" &amp; FLOOR(Table1[[#This Row],[year]]-1890,10)+1900</f>
        <v>1980-1990</v>
      </c>
      <c r="T121" s="14" t="s">
        <v>21835</v>
      </c>
      <c r="AB121" s="14"/>
    </row>
    <row r="122" spans="1:28" hidden="1" x14ac:dyDescent="0.3">
      <c r="A122" t="s">
        <v>922</v>
      </c>
      <c r="B122" t="s">
        <v>16</v>
      </c>
      <c r="C122" t="s">
        <v>41</v>
      </c>
      <c r="D122">
        <v>1981</v>
      </c>
      <c r="E122" t="s">
        <v>663</v>
      </c>
      <c r="F122">
        <v>6.5</v>
      </c>
      <c r="G122">
        <v>1300</v>
      </c>
      <c r="H122" t="s">
        <v>923</v>
      </c>
      <c r="I122" t="s">
        <v>208</v>
      </c>
      <c r="J122" t="s">
        <v>924</v>
      </c>
      <c r="K122" t="s">
        <v>30</v>
      </c>
      <c r="L122">
        <f>20500000</f>
        <v>20500000</v>
      </c>
      <c r="M122">
        <v>25524778</v>
      </c>
      <c r="N122" t="s">
        <v>31</v>
      </c>
      <c r="O122">
        <v>120</v>
      </c>
      <c r="P122" t="str">
        <f>IF(Table1[[#This Row],[score]]&gt;=8.5,"High",IF(Table1[[#This Row],[score]]&gt;=7,"Medium","Low"))</f>
        <v>Low</v>
      </c>
      <c r="Q122" s="5">
        <f>Table1[[#This Row],[gross]]-Table1[[#This Row],[budget]]</f>
        <v>5024778</v>
      </c>
      <c r="R122" s="5" t="str">
        <f>IF(Table1[[#This Row],[Profit]]&gt;0,"Profit","Loss")</f>
        <v>Profit</v>
      </c>
      <c r="S122" s="6" t="str">
        <f>FLOOR(Table1[[#This Row],[year]]-1900,10)+1900 &amp; "-" &amp; FLOOR(Table1[[#This Row],[year]]-1890,10)+1900</f>
        <v>1980-1990</v>
      </c>
      <c r="T122" s="14" t="s">
        <v>21835</v>
      </c>
      <c r="AB122" s="14"/>
    </row>
    <row r="123" spans="1:28" hidden="1" x14ac:dyDescent="0.3">
      <c r="A123" t="s">
        <v>496</v>
      </c>
      <c r="B123" t="s">
        <v>16</v>
      </c>
      <c r="C123" t="s">
        <v>34</v>
      </c>
      <c r="D123">
        <v>1981</v>
      </c>
      <c r="E123" t="s">
        <v>497</v>
      </c>
      <c r="F123">
        <v>7.2</v>
      </c>
      <c r="G123">
        <v>131000</v>
      </c>
      <c r="H123" t="s">
        <v>126</v>
      </c>
      <c r="I123" t="s">
        <v>126</v>
      </c>
      <c r="J123" t="s">
        <v>498</v>
      </c>
      <c r="K123" t="s">
        <v>30</v>
      </c>
      <c r="L123">
        <v>6000000</v>
      </c>
      <c r="M123">
        <v>25244626</v>
      </c>
      <c r="N123" t="s">
        <v>128</v>
      </c>
      <c r="O123">
        <v>99</v>
      </c>
      <c r="P123" t="str">
        <f>IF(Table1[[#This Row],[score]]&gt;=8.5,"High",IF(Table1[[#This Row],[score]]&gt;=7,"Medium","Low"))</f>
        <v>Medium</v>
      </c>
      <c r="Q123" s="5">
        <f>Table1[[#This Row],[gross]]-Table1[[#This Row],[budget]]</f>
        <v>19244626</v>
      </c>
      <c r="R123" s="5" t="str">
        <f>IF(Table1[[#This Row],[Profit]]&gt;0,"Profit","Loss")</f>
        <v>Profit</v>
      </c>
      <c r="S123" s="6" t="str">
        <f>FLOOR(Table1[[#This Row],[year]]-1900,10)+1900 &amp; "-" &amp; FLOOR(Table1[[#This Row],[year]]-1890,10)+1900</f>
        <v>1980-1990</v>
      </c>
      <c r="T123" s="14" t="s">
        <v>21835</v>
      </c>
      <c r="AB123" s="14"/>
    </row>
    <row r="124" spans="1:28" hidden="1" x14ac:dyDescent="0.3">
      <c r="A124" t="s">
        <v>489</v>
      </c>
      <c r="B124" t="s">
        <v>16</v>
      </c>
      <c r="C124" t="s">
        <v>104</v>
      </c>
      <c r="D124">
        <v>1981</v>
      </c>
      <c r="E124" t="s">
        <v>490</v>
      </c>
      <c r="F124">
        <v>7.4</v>
      </c>
      <c r="G124">
        <v>32000</v>
      </c>
      <c r="H124" t="s">
        <v>487</v>
      </c>
      <c r="I124" t="s">
        <v>487</v>
      </c>
      <c r="J124" t="s">
        <v>165</v>
      </c>
      <c r="K124" t="s">
        <v>30</v>
      </c>
      <c r="L124">
        <f>20500000</f>
        <v>20500000</v>
      </c>
      <c r="M124">
        <v>24058838</v>
      </c>
      <c r="N124" t="s">
        <v>491</v>
      </c>
      <c r="O124">
        <v>113</v>
      </c>
      <c r="P124" t="str">
        <f>IF(Table1[[#This Row],[score]]&gt;=8.5,"High",IF(Table1[[#This Row],[score]]&gt;=7,"Medium","Low"))</f>
        <v>Medium</v>
      </c>
      <c r="Q124" s="5">
        <f>Table1[[#This Row],[gross]]-Table1[[#This Row],[budget]]</f>
        <v>3558838</v>
      </c>
      <c r="R124" s="5" t="str">
        <f>IF(Table1[[#This Row],[Profit]]&gt;0,"Profit","Loss")</f>
        <v>Profit</v>
      </c>
      <c r="S124" s="6" t="str">
        <f>FLOOR(Table1[[#This Row],[year]]-1900,10)+1900 &amp; "-" &amp; FLOOR(Table1[[#This Row],[year]]-1890,10)+1900</f>
        <v>1980-1990</v>
      </c>
      <c r="T124" s="14" t="s">
        <v>21835</v>
      </c>
      <c r="AB124" s="14"/>
    </row>
    <row r="125" spans="1:28" hidden="1" x14ac:dyDescent="0.3">
      <c r="A125" t="s">
        <v>522</v>
      </c>
      <c r="B125" t="s">
        <v>16</v>
      </c>
      <c r="C125" t="s">
        <v>34</v>
      </c>
      <c r="D125">
        <v>1981</v>
      </c>
      <c r="E125" t="s">
        <v>523</v>
      </c>
      <c r="F125">
        <v>7.6</v>
      </c>
      <c r="G125">
        <v>170000</v>
      </c>
      <c r="H125" t="s">
        <v>524</v>
      </c>
      <c r="I125" t="s">
        <v>525</v>
      </c>
      <c r="J125" t="s">
        <v>526</v>
      </c>
      <c r="K125" t="s">
        <v>248</v>
      </c>
      <c r="L125">
        <v>3000000</v>
      </c>
      <c r="M125">
        <v>23668369</v>
      </c>
      <c r="N125" t="s">
        <v>527</v>
      </c>
      <c r="O125">
        <v>96</v>
      </c>
      <c r="P125" t="str">
        <f>IF(Table1[[#This Row],[score]]&gt;=8.5,"High",IF(Table1[[#This Row],[score]]&gt;=7,"Medium","Low"))</f>
        <v>Medium</v>
      </c>
      <c r="Q125" s="5">
        <f>Table1[[#This Row],[gross]]-Table1[[#This Row],[budget]]</f>
        <v>20668369</v>
      </c>
      <c r="R125" s="5" t="str">
        <f>IF(Table1[[#This Row],[Profit]]&gt;0,"Profit","Loss")</f>
        <v>Profit</v>
      </c>
      <c r="S125" s="6" t="str">
        <f>FLOOR(Table1[[#This Row],[year]]-1900,10)+1900 &amp; "-" &amp; FLOOR(Table1[[#This Row],[year]]-1890,10)+1900</f>
        <v>1980-1990</v>
      </c>
      <c r="T125" s="14" t="s">
        <v>21835</v>
      </c>
      <c r="AB125" s="14"/>
    </row>
    <row r="126" spans="1:28" hidden="1" x14ac:dyDescent="0.3">
      <c r="A126" t="s">
        <v>711</v>
      </c>
      <c r="B126" t="s">
        <v>16</v>
      </c>
      <c r="C126" t="s">
        <v>17</v>
      </c>
      <c r="D126">
        <v>1981</v>
      </c>
      <c r="E126" t="s">
        <v>607</v>
      </c>
      <c r="F126">
        <v>6.3</v>
      </c>
      <c r="G126">
        <v>7900</v>
      </c>
      <c r="H126" t="s">
        <v>712</v>
      </c>
      <c r="I126" t="s">
        <v>713</v>
      </c>
      <c r="J126" t="s">
        <v>714</v>
      </c>
      <c r="K126" t="s">
        <v>30</v>
      </c>
      <c r="L126">
        <f>20500000</f>
        <v>20500000</v>
      </c>
      <c r="M126">
        <v>23371905</v>
      </c>
      <c r="N126" t="s">
        <v>61</v>
      </c>
      <c r="O126">
        <v>110</v>
      </c>
      <c r="P126" t="str">
        <f>IF(Table1[[#This Row],[score]]&gt;=8.5,"High",IF(Table1[[#This Row],[score]]&gt;=7,"Medium","Low"))</f>
        <v>Low</v>
      </c>
      <c r="Q126" s="5">
        <f>Table1[[#This Row],[gross]]-Table1[[#This Row],[budget]]</f>
        <v>2871905</v>
      </c>
      <c r="R126" s="5" t="str">
        <f>IF(Table1[[#This Row],[Profit]]&gt;0,"Profit","Loss")</f>
        <v>Profit</v>
      </c>
      <c r="S126" s="6" t="str">
        <f>FLOOR(Table1[[#This Row],[year]]-1900,10)+1900 &amp; "-" &amp; FLOOR(Table1[[#This Row],[year]]-1890,10)+1900</f>
        <v>1980-1990</v>
      </c>
      <c r="T126" s="14" t="s">
        <v>21835</v>
      </c>
      <c r="AB126" s="14"/>
    </row>
    <row r="127" spans="1:28" hidden="1" x14ac:dyDescent="0.3">
      <c r="A127" t="s">
        <v>562</v>
      </c>
      <c r="B127" t="s">
        <v>16</v>
      </c>
      <c r="C127" t="s">
        <v>52</v>
      </c>
      <c r="D127">
        <v>1981</v>
      </c>
      <c r="E127" t="s">
        <v>563</v>
      </c>
      <c r="F127">
        <v>6.1</v>
      </c>
      <c r="G127">
        <v>61000</v>
      </c>
      <c r="H127" t="s">
        <v>564</v>
      </c>
      <c r="I127" t="s">
        <v>565</v>
      </c>
      <c r="J127" t="s">
        <v>56</v>
      </c>
      <c r="K127" t="s">
        <v>30</v>
      </c>
      <c r="L127">
        <v>1250000</v>
      </c>
      <c r="M127">
        <v>21722776</v>
      </c>
      <c r="N127" t="s">
        <v>566</v>
      </c>
      <c r="O127">
        <v>87</v>
      </c>
      <c r="P127" t="str">
        <f>IF(Table1[[#This Row],[score]]&gt;=8.5,"High",IF(Table1[[#This Row],[score]]&gt;=7,"Medium","Low"))</f>
        <v>Low</v>
      </c>
      <c r="Q127" s="5">
        <f>Table1[[#This Row],[gross]]-Table1[[#This Row],[budget]]</f>
        <v>20472776</v>
      </c>
      <c r="R127" s="5" t="str">
        <f>IF(Table1[[#This Row],[Profit]]&gt;0,"Profit","Loss")</f>
        <v>Profit</v>
      </c>
      <c r="S127" s="6" t="str">
        <f>FLOOR(Table1[[#This Row],[year]]-1900,10)+1900 &amp; "-" &amp; FLOOR(Table1[[#This Row],[year]]-1890,10)+1900</f>
        <v>1980-1990</v>
      </c>
      <c r="T127" s="14" t="s">
        <v>21835</v>
      </c>
      <c r="AB127" s="14"/>
    </row>
    <row r="128" spans="1:28" hidden="1" x14ac:dyDescent="0.3">
      <c r="A128" t="s">
        <v>652</v>
      </c>
      <c r="B128" t="s">
        <v>16</v>
      </c>
      <c r="C128" t="s">
        <v>25</v>
      </c>
      <c r="D128">
        <v>1981</v>
      </c>
      <c r="E128" t="s">
        <v>591</v>
      </c>
      <c r="F128">
        <v>7.3</v>
      </c>
      <c r="G128">
        <v>21000</v>
      </c>
      <c r="H128" t="s">
        <v>653</v>
      </c>
      <c r="I128" t="s">
        <v>654</v>
      </c>
      <c r="J128" t="s">
        <v>655</v>
      </c>
      <c r="K128" t="s">
        <v>195</v>
      </c>
      <c r="L128">
        <v>12500000</v>
      </c>
      <c r="M128">
        <v>20962615</v>
      </c>
      <c r="N128" t="s">
        <v>656</v>
      </c>
      <c r="O128">
        <v>100</v>
      </c>
      <c r="P128" t="str">
        <f>IF(Table1[[#This Row],[score]]&gt;=8.5,"High",IF(Table1[[#This Row],[score]]&gt;=7,"Medium","Low"))</f>
        <v>Medium</v>
      </c>
      <c r="Q128" s="5">
        <f>Table1[[#This Row],[gross]]-Table1[[#This Row],[budget]]</f>
        <v>8462615</v>
      </c>
      <c r="R128" s="5" t="str">
        <f>IF(Table1[[#This Row],[Profit]]&gt;0,"Profit","Loss")</f>
        <v>Profit</v>
      </c>
      <c r="S128" s="6" t="str">
        <f>FLOOR(Table1[[#This Row],[year]]-1900,10)+1900 &amp; "-" &amp; FLOOR(Table1[[#This Row],[year]]-1890,10)+1900</f>
        <v>1980-1990</v>
      </c>
      <c r="T128" s="14" t="s">
        <v>21835</v>
      </c>
      <c r="AB128" s="14"/>
    </row>
    <row r="129" spans="1:28" hidden="1" x14ac:dyDescent="0.3">
      <c r="A129" t="s">
        <v>657</v>
      </c>
      <c r="B129" t="s">
        <v>16</v>
      </c>
      <c r="C129" t="s">
        <v>52</v>
      </c>
      <c r="D129">
        <v>1981</v>
      </c>
      <c r="E129" t="s">
        <v>658</v>
      </c>
      <c r="F129">
        <v>5.6</v>
      </c>
      <c r="G129">
        <v>19000</v>
      </c>
      <c r="H129" t="s">
        <v>659</v>
      </c>
      <c r="I129" t="s">
        <v>660</v>
      </c>
      <c r="J129" t="s">
        <v>661</v>
      </c>
      <c r="K129" t="s">
        <v>22</v>
      </c>
      <c r="L129">
        <v>5000000</v>
      </c>
      <c r="M129">
        <v>20471382</v>
      </c>
      <c r="N129" t="s">
        <v>180</v>
      </c>
      <c r="O129">
        <v>108</v>
      </c>
      <c r="P129" t="str">
        <f>IF(Table1[[#This Row],[score]]&gt;=8.5,"High",IF(Table1[[#This Row],[score]]&gt;=7,"Medium","Low"))</f>
        <v>Low</v>
      </c>
      <c r="Q129" s="5">
        <f>Table1[[#This Row],[gross]]-Table1[[#This Row],[budget]]</f>
        <v>15471382</v>
      </c>
      <c r="R129" s="5" t="str">
        <f>IF(Table1[[#This Row],[Profit]]&gt;0,"Profit","Loss")</f>
        <v>Profit</v>
      </c>
      <c r="S129" s="6" t="str">
        <f>FLOOR(Table1[[#This Row],[year]]-1900,10)+1900 &amp; "-" &amp; FLOOR(Table1[[#This Row],[year]]-1890,10)+1900</f>
        <v>1980-1990</v>
      </c>
      <c r="T129" s="14" t="s">
        <v>21835</v>
      </c>
      <c r="AB129" s="14"/>
    </row>
    <row r="130" spans="1:28" hidden="1" x14ac:dyDescent="0.3">
      <c r="A130" t="s">
        <v>814</v>
      </c>
      <c r="B130" t="s">
        <v>33</v>
      </c>
      <c r="C130" t="s">
        <v>41</v>
      </c>
      <c r="D130">
        <v>1981</v>
      </c>
      <c r="E130" t="s">
        <v>815</v>
      </c>
      <c r="F130">
        <v>5.5</v>
      </c>
      <c r="G130">
        <v>4500</v>
      </c>
      <c r="H130" t="s">
        <v>816</v>
      </c>
      <c r="I130" t="s">
        <v>111</v>
      </c>
      <c r="J130" t="s">
        <v>817</v>
      </c>
      <c r="K130" t="s">
        <v>30</v>
      </c>
      <c r="L130">
        <f>20500000</f>
        <v>20500000</v>
      </c>
      <c r="M130">
        <v>20259961</v>
      </c>
      <c r="N130" t="s">
        <v>818</v>
      </c>
      <c r="O130">
        <v>88</v>
      </c>
      <c r="P130" t="str">
        <f>IF(Table1[[#This Row],[score]]&gt;=8.5,"High",IF(Table1[[#This Row],[score]]&gt;=7,"Medium","Low"))</f>
        <v>Low</v>
      </c>
      <c r="Q130" s="5">
        <f>Table1[[#This Row],[gross]]-Table1[[#This Row],[budget]]</f>
        <v>-240039</v>
      </c>
      <c r="R130" s="5" t="str">
        <f>IF(Table1[[#This Row],[Profit]]&gt;0,"Profit","Loss")</f>
        <v>Loss</v>
      </c>
      <c r="S130" s="6" t="str">
        <f>FLOOR(Table1[[#This Row],[year]]-1900,10)+1900 &amp; "-" &amp; FLOOR(Table1[[#This Row],[year]]-1890,10)+1900</f>
        <v>1980-1990</v>
      </c>
      <c r="T130" s="14" t="s">
        <v>21835</v>
      </c>
      <c r="AB130" s="14"/>
    </row>
    <row r="131" spans="1:28" hidden="1" x14ac:dyDescent="0.3">
      <c r="A131" t="s">
        <v>632</v>
      </c>
      <c r="B131" t="s">
        <v>16</v>
      </c>
      <c r="C131" t="s">
        <v>52</v>
      </c>
      <c r="D131">
        <v>1981</v>
      </c>
      <c r="E131" t="s">
        <v>238</v>
      </c>
      <c r="F131">
        <v>6.6</v>
      </c>
      <c r="G131">
        <v>11000</v>
      </c>
      <c r="H131" t="s">
        <v>429</v>
      </c>
      <c r="I131" t="s">
        <v>633</v>
      </c>
      <c r="J131" t="s">
        <v>634</v>
      </c>
      <c r="K131" t="s">
        <v>30</v>
      </c>
      <c r="L131">
        <v>3000000</v>
      </c>
      <c r="M131">
        <f t="shared" ref="M131:M139" si="2">20205757</f>
        <v>20205757</v>
      </c>
      <c r="N131" t="s">
        <v>635</v>
      </c>
      <c r="O131">
        <v>94</v>
      </c>
      <c r="P131" t="str">
        <f>IF(Table1[[#This Row],[score]]&gt;=8.5,"High",IF(Table1[[#This Row],[score]]&gt;=7,"Medium","Low"))</f>
        <v>Low</v>
      </c>
      <c r="Q131" s="5">
        <f>Table1[[#This Row],[gross]]-Table1[[#This Row],[budget]]</f>
        <v>17205757</v>
      </c>
      <c r="R131" s="5" t="str">
        <f>IF(Table1[[#This Row],[Profit]]&gt;0,"Profit","Loss")</f>
        <v>Profit</v>
      </c>
      <c r="S131" s="6" t="str">
        <f>FLOOR(Table1[[#This Row],[year]]-1900,10)+1900 &amp; "-" &amp; FLOOR(Table1[[#This Row],[year]]-1890,10)+1900</f>
        <v>1980-1990</v>
      </c>
      <c r="T131" s="14" t="s">
        <v>21835</v>
      </c>
      <c r="AB131" s="14"/>
    </row>
    <row r="132" spans="1:28" hidden="1" x14ac:dyDescent="0.3">
      <c r="A132" t="s">
        <v>696</v>
      </c>
      <c r="B132" t="s">
        <v>16</v>
      </c>
      <c r="C132" t="s">
        <v>34</v>
      </c>
      <c r="D132">
        <v>1981</v>
      </c>
      <c r="E132" t="s">
        <v>663</v>
      </c>
      <c r="F132">
        <v>7.2</v>
      </c>
      <c r="G132">
        <v>17000</v>
      </c>
      <c r="H132" t="s">
        <v>77</v>
      </c>
      <c r="I132" t="s">
        <v>697</v>
      </c>
      <c r="J132" t="s">
        <v>698</v>
      </c>
      <c r="K132" t="s">
        <v>30</v>
      </c>
      <c r="L132">
        <f>20500000</f>
        <v>20500000</v>
      </c>
      <c r="M132">
        <f t="shared" si="2"/>
        <v>20205757</v>
      </c>
      <c r="N132" t="s">
        <v>699</v>
      </c>
      <c r="O132">
        <v>106</v>
      </c>
      <c r="P132" t="str">
        <f>IF(Table1[[#This Row],[score]]&gt;=8.5,"High",IF(Table1[[#This Row],[score]]&gt;=7,"Medium","Low"))</f>
        <v>Medium</v>
      </c>
      <c r="Q132" s="5">
        <f>Table1[[#This Row],[gross]]-Table1[[#This Row],[budget]]</f>
        <v>-294243</v>
      </c>
      <c r="R132" s="5" t="str">
        <f>IF(Table1[[#This Row],[Profit]]&gt;0,"Profit","Loss")</f>
        <v>Loss</v>
      </c>
      <c r="S132" s="6" t="str">
        <f>FLOOR(Table1[[#This Row],[year]]-1900,10)+1900 &amp; "-" &amp; FLOOR(Table1[[#This Row],[year]]-1890,10)+1900</f>
        <v>1980-1990</v>
      </c>
      <c r="T132" s="14" t="s">
        <v>21835</v>
      </c>
      <c r="AB132" s="14"/>
    </row>
    <row r="133" spans="1:28" hidden="1" x14ac:dyDescent="0.3">
      <c r="A133" t="s">
        <v>744</v>
      </c>
      <c r="B133" t="s">
        <v>33</v>
      </c>
      <c r="C133" t="s">
        <v>17</v>
      </c>
      <c r="D133">
        <v>1981</v>
      </c>
      <c r="E133" t="s">
        <v>578</v>
      </c>
      <c r="F133">
        <v>6.1</v>
      </c>
      <c r="G133">
        <v>4900</v>
      </c>
      <c r="H133" t="s">
        <v>745</v>
      </c>
      <c r="I133" t="s">
        <v>745</v>
      </c>
      <c r="J133" t="s">
        <v>746</v>
      </c>
      <c r="K133" t="s">
        <v>30</v>
      </c>
      <c r="L133">
        <v>8000000</v>
      </c>
      <c r="M133">
        <f t="shared" si="2"/>
        <v>20205757</v>
      </c>
      <c r="N133" t="s">
        <v>491</v>
      </c>
      <c r="O133">
        <v>93</v>
      </c>
      <c r="P133" t="str">
        <f>IF(Table1[[#This Row],[score]]&gt;=8.5,"High",IF(Table1[[#This Row],[score]]&gt;=7,"Medium","Low"))</f>
        <v>Low</v>
      </c>
      <c r="Q133" s="5">
        <f>Table1[[#This Row],[gross]]-Table1[[#This Row],[budget]]</f>
        <v>12205757</v>
      </c>
      <c r="R133" s="5" t="str">
        <f>IF(Table1[[#This Row],[Profit]]&gt;0,"Profit","Loss")</f>
        <v>Profit</v>
      </c>
      <c r="S133" s="6" t="str">
        <f>FLOOR(Table1[[#This Row],[year]]-1900,10)+1900 &amp; "-" &amp; FLOOR(Table1[[#This Row],[year]]-1890,10)+1900</f>
        <v>1980-1990</v>
      </c>
      <c r="T133" s="14" t="s">
        <v>21835</v>
      </c>
      <c r="AB133" s="14"/>
    </row>
    <row r="134" spans="1:28" hidden="1" x14ac:dyDescent="0.3">
      <c r="A134" t="s">
        <v>801</v>
      </c>
      <c r="B134" t="s">
        <v>33</v>
      </c>
      <c r="C134" t="s">
        <v>34</v>
      </c>
      <c r="D134">
        <v>1981</v>
      </c>
      <c r="E134" t="s">
        <v>550</v>
      </c>
      <c r="F134">
        <v>6.2</v>
      </c>
      <c r="G134">
        <v>4100</v>
      </c>
      <c r="H134" t="s">
        <v>802</v>
      </c>
      <c r="I134" t="s">
        <v>803</v>
      </c>
      <c r="J134" t="s">
        <v>804</v>
      </c>
      <c r="K134" t="s">
        <v>30</v>
      </c>
      <c r="L134">
        <f>20500000</f>
        <v>20500000</v>
      </c>
      <c r="M134">
        <f t="shared" si="2"/>
        <v>20205757</v>
      </c>
      <c r="N134" t="s">
        <v>255</v>
      </c>
      <c r="O134">
        <v>93</v>
      </c>
      <c r="P134" t="str">
        <f>IF(Table1[[#This Row],[score]]&gt;=8.5,"High",IF(Table1[[#This Row],[score]]&gt;=7,"Medium","Low"))</f>
        <v>Low</v>
      </c>
      <c r="Q134" s="5">
        <f>Table1[[#This Row],[gross]]-Table1[[#This Row],[budget]]</f>
        <v>-294243</v>
      </c>
      <c r="R134" s="5" t="str">
        <f>IF(Table1[[#This Row],[Profit]]&gt;0,"Profit","Loss")</f>
        <v>Loss</v>
      </c>
      <c r="S134" s="6" t="str">
        <f>FLOOR(Table1[[#This Row],[year]]-1900,10)+1900 &amp; "-" &amp; FLOOR(Table1[[#This Row],[year]]-1890,10)+1900</f>
        <v>1980-1990</v>
      </c>
      <c r="T134" s="14" t="s">
        <v>21835</v>
      </c>
      <c r="AB134" s="14"/>
    </row>
    <row r="135" spans="1:28" hidden="1" x14ac:dyDescent="0.3">
      <c r="A135" t="s">
        <v>828</v>
      </c>
      <c r="B135" t="s">
        <v>16</v>
      </c>
      <c r="C135" t="s">
        <v>52</v>
      </c>
      <c r="D135">
        <v>1981</v>
      </c>
      <c r="E135" t="s">
        <v>563</v>
      </c>
      <c r="F135">
        <v>4.9000000000000004</v>
      </c>
      <c r="G135">
        <v>3600</v>
      </c>
      <c r="H135" t="s">
        <v>829</v>
      </c>
      <c r="I135" t="s">
        <v>830</v>
      </c>
      <c r="J135" t="s">
        <v>831</v>
      </c>
      <c r="K135" t="s">
        <v>30</v>
      </c>
      <c r="L135">
        <v>250000</v>
      </c>
      <c r="M135">
        <f t="shared" si="2"/>
        <v>20205757</v>
      </c>
      <c r="N135" t="s">
        <v>832</v>
      </c>
      <c r="O135">
        <v>96</v>
      </c>
      <c r="P135" t="str">
        <f>IF(Table1[[#This Row],[score]]&gt;=8.5,"High",IF(Table1[[#This Row],[score]]&gt;=7,"Medium","Low"))</f>
        <v>Low</v>
      </c>
      <c r="Q135" s="5">
        <f>Table1[[#This Row],[gross]]-Table1[[#This Row],[budget]]</f>
        <v>19955757</v>
      </c>
      <c r="R135" s="5" t="str">
        <f>IF(Table1[[#This Row],[Profit]]&gt;0,"Profit","Loss")</f>
        <v>Profit</v>
      </c>
      <c r="S135" s="6" t="str">
        <f>FLOOR(Table1[[#This Row],[year]]-1900,10)+1900 &amp; "-" &amp; FLOOR(Table1[[#This Row],[year]]-1890,10)+1900</f>
        <v>1980-1990</v>
      </c>
      <c r="T135" s="14" t="s">
        <v>21835</v>
      </c>
      <c r="AB135" s="14"/>
    </row>
    <row r="136" spans="1:28" hidden="1" x14ac:dyDescent="0.3">
      <c r="A136" t="s">
        <v>840</v>
      </c>
      <c r="B136" t="s">
        <v>16</v>
      </c>
      <c r="C136" t="s">
        <v>390</v>
      </c>
      <c r="D136">
        <v>1981</v>
      </c>
      <c r="E136" t="s">
        <v>687</v>
      </c>
      <c r="F136">
        <v>7.2</v>
      </c>
      <c r="G136">
        <v>4400</v>
      </c>
      <c r="H136" t="s">
        <v>841</v>
      </c>
      <c r="I136" t="s">
        <v>842</v>
      </c>
      <c r="J136" t="s">
        <v>843</v>
      </c>
      <c r="K136" t="s">
        <v>30</v>
      </c>
      <c r="L136">
        <v>1500000</v>
      </c>
      <c r="M136">
        <f t="shared" si="2"/>
        <v>20205757</v>
      </c>
      <c r="N136" t="s">
        <v>844</v>
      </c>
      <c r="O136">
        <v>96</v>
      </c>
      <c r="P136" t="str">
        <f>IF(Table1[[#This Row],[score]]&gt;=8.5,"High",IF(Table1[[#This Row],[score]]&gt;=7,"Medium","Low"))</f>
        <v>Medium</v>
      </c>
      <c r="Q136" s="5">
        <f>Table1[[#This Row],[gross]]-Table1[[#This Row],[budget]]</f>
        <v>18705757</v>
      </c>
      <c r="R136" s="5" t="str">
        <f>IF(Table1[[#This Row],[Profit]]&gt;0,"Profit","Loss")</f>
        <v>Profit</v>
      </c>
      <c r="S136" s="6" t="str">
        <f>FLOOR(Table1[[#This Row],[year]]-1900,10)+1900 &amp; "-" &amp; FLOOR(Table1[[#This Row],[year]]-1890,10)+1900</f>
        <v>1980-1990</v>
      </c>
      <c r="T136" s="14" t="s">
        <v>21835</v>
      </c>
      <c r="AB136" s="14"/>
    </row>
    <row r="137" spans="1:28" hidden="1" x14ac:dyDescent="0.3">
      <c r="A137" t="s">
        <v>860</v>
      </c>
      <c r="B137" t="s">
        <v>16</v>
      </c>
      <c r="C137" t="s">
        <v>34</v>
      </c>
      <c r="D137">
        <v>1981</v>
      </c>
      <c r="E137" t="s">
        <v>682</v>
      </c>
      <c r="F137">
        <v>5.5</v>
      </c>
      <c r="G137">
        <v>3600</v>
      </c>
      <c r="H137" t="s">
        <v>861</v>
      </c>
      <c r="I137" t="s">
        <v>862</v>
      </c>
      <c r="J137" t="s">
        <v>327</v>
      </c>
      <c r="K137" t="s">
        <v>30</v>
      </c>
      <c r="L137">
        <v>3800000</v>
      </c>
      <c r="M137">
        <f t="shared" si="2"/>
        <v>20205757</v>
      </c>
      <c r="N137" t="s">
        <v>863</v>
      </c>
      <c r="O137">
        <v>106</v>
      </c>
      <c r="P137" t="str">
        <f>IF(Table1[[#This Row],[score]]&gt;=8.5,"High",IF(Table1[[#This Row],[score]]&gt;=7,"Medium","Low"))</f>
        <v>Low</v>
      </c>
      <c r="Q137" s="5">
        <f>Table1[[#This Row],[gross]]-Table1[[#This Row],[budget]]</f>
        <v>16405757</v>
      </c>
      <c r="R137" s="5" t="str">
        <f>IF(Table1[[#This Row],[Profit]]&gt;0,"Profit","Loss")</f>
        <v>Profit</v>
      </c>
      <c r="S137" s="6" t="str">
        <f>FLOOR(Table1[[#This Row],[year]]-1900,10)+1900 &amp; "-" &amp; FLOOR(Table1[[#This Row],[year]]-1890,10)+1900</f>
        <v>1980-1990</v>
      </c>
      <c r="T137" s="14" t="s">
        <v>21835</v>
      </c>
      <c r="AB137" s="14"/>
    </row>
    <row r="138" spans="1:28" hidden="1" x14ac:dyDescent="0.3">
      <c r="A138" t="s">
        <v>937</v>
      </c>
      <c r="B138" t="s">
        <v>16</v>
      </c>
      <c r="C138" t="s">
        <v>52</v>
      </c>
      <c r="D138">
        <v>1981</v>
      </c>
      <c r="E138" t="s">
        <v>938</v>
      </c>
      <c r="F138">
        <v>2.9</v>
      </c>
      <c r="G138">
        <v>674</v>
      </c>
      <c r="H138" t="s">
        <v>939</v>
      </c>
      <c r="I138" t="s">
        <v>939</v>
      </c>
      <c r="J138" t="s">
        <v>940</v>
      </c>
      <c r="K138" t="s">
        <v>30</v>
      </c>
      <c r="L138">
        <f>20500000</f>
        <v>20500000</v>
      </c>
      <c r="M138">
        <f t="shared" si="2"/>
        <v>20205757</v>
      </c>
      <c r="N138" t="s">
        <v>941</v>
      </c>
      <c r="O138">
        <v>82</v>
      </c>
      <c r="P138" t="str">
        <f>IF(Table1[[#This Row],[score]]&gt;=8.5,"High",IF(Table1[[#This Row],[score]]&gt;=7,"Medium","Low"))</f>
        <v>Low</v>
      </c>
      <c r="Q138" s="5">
        <f>Table1[[#This Row],[gross]]-Table1[[#This Row],[budget]]</f>
        <v>-294243</v>
      </c>
      <c r="R138" s="5" t="str">
        <f>IF(Table1[[#This Row],[Profit]]&gt;0,"Profit","Loss")</f>
        <v>Loss</v>
      </c>
      <c r="S138" s="6" t="str">
        <f>FLOOR(Table1[[#This Row],[year]]-1900,10)+1900 &amp; "-" &amp; FLOOR(Table1[[#This Row],[year]]-1890,10)+1900</f>
        <v>1980-1990</v>
      </c>
      <c r="T138" s="14" t="s">
        <v>21835</v>
      </c>
      <c r="AB138" s="14"/>
    </row>
    <row r="139" spans="1:28" hidden="1" x14ac:dyDescent="0.3">
      <c r="A139" t="s">
        <v>949</v>
      </c>
      <c r="B139" t="s">
        <v>950</v>
      </c>
      <c r="C139" t="s">
        <v>41</v>
      </c>
      <c r="D139">
        <v>1981</v>
      </c>
      <c r="E139" t="s">
        <v>951</v>
      </c>
      <c r="F139">
        <v>5.0999999999999996</v>
      </c>
      <c r="G139">
        <v>101</v>
      </c>
      <c r="H139" t="s">
        <v>952</v>
      </c>
      <c r="I139" t="s">
        <v>953</v>
      </c>
      <c r="J139" t="s">
        <v>954</v>
      </c>
      <c r="K139" t="s">
        <v>30</v>
      </c>
      <c r="L139">
        <f>20500000</f>
        <v>20500000</v>
      </c>
      <c r="M139">
        <f t="shared" si="2"/>
        <v>20205757</v>
      </c>
      <c r="N139" t="s">
        <v>955</v>
      </c>
      <c r="O139">
        <v>100</v>
      </c>
      <c r="P139" t="str">
        <f>IF(Table1[[#This Row],[score]]&gt;=8.5,"High",IF(Table1[[#This Row],[score]]&gt;=7,"Medium","Low"))</f>
        <v>Low</v>
      </c>
      <c r="Q139" s="5">
        <f>Table1[[#This Row],[gross]]-Table1[[#This Row],[budget]]</f>
        <v>-294243</v>
      </c>
      <c r="R139" s="5" t="str">
        <f>IF(Table1[[#This Row],[Profit]]&gt;0,"Profit","Loss")</f>
        <v>Loss</v>
      </c>
      <c r="S139" s="6" t="str">
        <f>FLOOR(Table1[[#This Row],[year]]-1900,10)+1900 &amp; "-" &amp; FLOOR(Table1[[#This Row],[year]]-1890,10)+1900</f>
        <v>1980-1990</v>
      </c>
      <c r="T139" s="14" t="s">
        <v>21835</v>
      </c>
      <c r="AB139" s="14"/>
    </row>
    <row r="140" spans="1:28" hidden="1" x14ac:dyDescent="0.3">
      <c r="A140" t="s">
        <v>747</v>
      </c>
      <c r="B140" t="s">
        <v>16</v>
      </c>
      <c r="C140" t="s">
        <v>34</v>
      </c>
      <c r="D140">
        <v>1981</v>
      </c>
      <c r="E140" t="s">
        <v>517</v>
      </c>
      <c r="F140">
        <v>6.4</v>
      </c>
      <c r="G140">
        <v>18000</v>
      </c>
      <c r="H140" t="s">
        <v>748</v>
      </c>
      <c r="I140" t="s">
        <v>456</v>
      </c>
      <c r="J140" t="s">
        <v>749</v>
      </c>
      <c r="K140" t="s">
        <v>30</v>
      </c>
      <c r="L140">
        <v>5000000</v>
      </c>
      <c r="M140">
        <v>19905359</v>
      </c>
      <c r="N140" t="s">
        <v>61</v>
      </c>
      <c r="O140">
        <v>99</v>
      </c>
      <c r="P140" t="str">
        <f>IF(Table1[[#This Row],[score]]&gt;=8.5,"High",IF(Table1[[#This Row],[score]]&gt;=7,"Medium","Low"))</f>
        <v>Low</v>
      </c>
      <c r="Q140" s="5">
        <f>Table1[[#This Row],[gross]]-Table1[[#This Row],[budget]]</f>
        <v>14905359</v>
      </c>
      <c r="R140" s="5" t="str">
        <f>IF(Table1[[#This Row],[Profit]]&gt;0,"Profit","Loss")</f>
        <v>Profit</v>
      </c>
      <c r="S140" s="6" t="str">
        <f>FLOOR(Table1[[#This Row],[year]]-1900,10)+1900 &amp; "-" &amp; FLOOR(Table1[[#This Row],[year]]-1890,10)+1900</f>
        <v>1980-1990</v>
      </c>
      <c r="T140" s="14" t="s">
        <v>21835</v>
      </c>
      <c r="AB140" s="14"/>
    </row>
    <row r="141" spans="1:28" hidden="1" x14ac:dyDescent="0.3">
      <c r="A141" t="s">
        <v>662</v>
      </c>
      <c r="B141" t="s">
        <v>16</v>
      </c>
      <c r="C141" t="s">
        <v>63</v>
      </c>
      <c r="D141">
        <v>1981</v>
      </c>
      <c r="E141" t="s">
        <v>663</v>
      </c>
      <c r="F141">
        <v>6.7</v>
      </c>
      <c r="G141">
        <v>15000</v>
      </c>
      <c r="H141" t="s">
        <v>664</v>
      </c>
      <c r="I141" t="s">
        <v>665</v>
      </c>
      <c r="J141" t="s">
        <v>666</v>
      </c>
      <c r="K141" t="s">
        <v>30</v>
      </c>
      <c r="L141">
        <v>5000000</v>
      </c>
      <c r="M141">
        <v>19032261</v>
      </c>
      <c r="N141" t="s">
        <v>44</v>
      </c>
      <c r="O141">
        <v>129</v>
      </c>
      <c r="P141" t="str">
        <f>IF(Table1[[#This Row],[score]]&gt;=8.5,"High",IF(Table1[[#This Row],[score]]&gt;=7,"Medium","Low"))</f>
        <v>Low</v>
      </c>
      <c r="Q141" s="5">
        <f>Table1[[#This Row],[gross]]-Table1[[#This Row],[budget]]</f>
        <v>14032261</v>
      </c>
      <c r="R141" s="5" t="str">
        <f>IF(Table1[[#This Row],[Profit]]&gt;0,"Profit","Loss")</f>
        <v>Profit</v>
      </c>
      <c r="S141" s="6" t="str">
        <f>FLOOR(Table1[[#This Row],[year]]-1900,10)+1900 &amp; "-" &amp; FLOOR(Table1[[#This Row],[year]]-1890,10)+1900</f>
        <v>1980-1990</v>
      </c>
      <c r="T141" s="14" t="s">
        <v>21835</v>
      </c>
      <c r="AB141" s="14"/>
    </row>
    <row r="142" spans="1:28" hidden="1" x14ac:dyDescent="0.3">
      <c r="A142" t="s">
        <v>929</v>
      </c>
      <c r="B142" t="s">
        <v>33</v>
      </c>
      <c r="C142" t="s">
        <v>41</v>
      </c>
      <c r="D142">
        <v>1981</v>
      </c>
      <c r="E142" t="s">
        <v>930</v>
      </c>
      <c r="F142">
        <v>4.9000000000000004</v>
      </c>
      <c r="G142">
        <v>920</v>
      </c>
      <c r="H142" t="s">
        <v>931</v>
      </c>
      <c r="I142" t="s">
        <v>932</v>
      </c>
      <c r="J142" t="s">
        <v>200</v>
      </c>
      <c r="K142" t="s">
        <v>30</v>
      </c>
      <c r="L142">
        <f>20500000</f>
        <v>20500000</v>
      </c>
      <c r="M142">
        <v>18838812</v>
      </c>
      <c r="N142" t="s">
        <v>44</v>
      </c>
      <c r="O142">
        <v>94</v>
      </c>
      <c r="P142" t="str">
        <f>IF(Table1[[#This Row],[score]]&gt;=8.5,"High",IF(Table1[[#This Row],[score]]&gt;=7,"Medium","Low"))</f>
        <v>Low</v>
      </c>
      <c r="Q142" s="5">
        <f>Table1[[#This Row],[gross]]-Table1[[#This Row],[budget]]</f>
        <v>-1661188</v>
      </c>
      <c r="R142" s="5" t="str">
        <f>IF(Table1[[#This Row],[Profit]]&gt;0,"Profit","Loss")</f>
        <v>Loss</v>
      </c>
      <c r="S142" s="6" t="str">
        <f>FLOOR(Table1[[#This Row],[year]]-1900,10)+1900 &amp; "-" &amp; FLOOR(Table1[[#This Row],[year]]-1890,10)+1900</f>
        <v>1980-1990</v>
      </c>
      <c r="T142" s="14" t="s">
        <v>21835</v>
      </c>
      <c r="AB142" s="14"/>
    </row>
    <row r="143" spans="1:28" hidden="1" x14ac:dyDescent="0.3">
      <c r="A143" t="s">
        <v>805</v>
      </c>
      <c r="B143" t="s">
        <v>33</v>
      </c>
      <c r="C143" t="s">
        <v>41</v>
      </c>
      <c r="D143">
        <v>1981</v>
      </c>
      <c r="E143" t="s">
        <v>616</v>
      </c>
      <c r="F143">
        <v>5.4</v>
      </c>
      <c r="G143">
        <v>2600</v>
      </c>
      <c r="H143" t="s">
        <v>806</v>
      </c>
      <c r="I143" t="s">
        <v>807</v>
      </c>
      <c r="J143" t="s">
        <v>49</v>
      </c>
      <c r="K143" t="s">
        <v>30</v>
      </c>
      <c r="L143">
        <v>20000000</v>
      </c>
      <c r="M143">
        <v>18826490</v>
      </c>
      <c r="N143" t="s">
        <v>808</v>
      </c>
      <c r="O143">
        <v>98</v>
      </c>
      <c r="P143" t="str">
        <f>IF(Table1[[#This Row],[score]]&gt;=8.5,"High",IF(Table1[[#This Row],[score]]&gt;=7,"Medium","Low"))</f>
        <v>Low</v>
      </c>
      <c r="Q143" s="5">
        <f>Table1[[#This Row],[gross]]-Table1[[#This Row],[budget]]</f>
        <v>-1173510</v>
      </c>
      <c r="R143" s="5" t="str">
        <f>IF(Table1[[#This Row],[Profit]]&gt;0,"Profit","Loss")</f>
        <v>Loss</v>
      </c>
      <c r="S143" s="6" t="str">
        <f>FLOOR(Table1[[#This Row],[year]]-1900,10)+1900 &amp; "-" &amp; FLOOR(Table1[[#This Row],[year]]-1890,10)+1900</f>
        <v>1980-1990</v>
      </c>
      <c r="T143" s="14" t="s">
        <v>21835</v>
      </c>
      <c r="AB143" s="14"/>
    </row>
    <row r="144" spans="1:28" hidden="1" x14ac:dyDescent="0.3">
      <c r="A144" t="s">
        <v>637</v>
      </c>
      <c r="B144" t="s">
        <v>16</v>
      </c>
      <c r="C144" t="s">
        <v>52</v>
      </c>
      <c r="D144">
        <v>1981</v>
      </c>
      <c r="E144" t="s">
        <v>517</v>
      </c>
      <c r="F144">
        <v>6.6</v>
      </c>
      <c r="G144">
        <v>32000</v>
      </c>
      <c r="H144" t="s">
        <v>638</v>
      </c>
      <c r="I144" t="s">
        <v>639</v>
      </c>
      <c r="J144" t="s">
        <v>640</v>
      </c>
      <c r="K144" t="s">
        <v>30</v>
      </c>
      <c r="L144">
        <v>1000000</v>
      </c>
      <c r="M144">
        <v>17985893</v>
      </c>
      <c r="N144" t="s">
        <v>641</v>
      </c>
      <c r="O144">
        <v>91</v>
      </c>
      <c r="P144" t="str">
        <f>IF(Table1[[#This Row],[score]]&gt;=8.5,"High",IF(Table1[[#This Row],[score]]&gt;=7,"Medium","Low"))</f>
        <v>Low</v>
      </c>
      <c r="Q144" s="5">
        <f>Table1[[#This Row],[gross]]-Table1[[#This Row],[budget]]</f>
        <v>16985893</v>
      </c>
      <c r="R144" s="5" t="str">
        <f>IF(Table1[[#This Row],[Profit]]&gt;0,"Profit","Loss")</f>
        <v>Profit</v>
      </c>
      <c r="S144" s="6" t="str">
        <f>FLOOR(Table1[[#This Row],[year]]-1900,10)+1900 &amp; "-" &amp; FLOOR(Table1[[#This Row],[year]]-1890,10)+1900</f>
        <v>1980-1990</v>
      </c>
      <c r="T144" s="14" t="s">
        <v>21835</v>
      </c>
      <c r="AB144" s="14"/>
    </row>
    <row r="145" spans="1:28" hidden="1" x14ac:dyDescent="0.3">
      <c r="A145" t="s">
        <v>764</v>
      </c>
      <c r="B145" t="s">
        <v>16</v>
      </c>
      <c r="C145" t="s">
        <v>765</v>
      </c>
      <c r="D145">
        <v>1981</v>
      </c>
      <c r="E145" t="s">
        <v>511</v>
      </c>
      <c r="F145">
        <v>7.1</v>
      </c>
      <c r="G145">
        <v>9900</v>
      </c>
      <c r="H145" t="s">
        <v>766</v>
      </c>
      <c r="I145" t="s">
        <v>767</v>
      </c>
      <c r="J145" t="s">
        <v>102</v>
      </c>
      <c r="K145" t="s">
        <v>22</v>
      </c>
      <c r="L145">
        <f>20500000</f>
        <v>20500000</v>
      </c>
      <c r="M145">
        <v>17583634</v>
      </c>
      <c r="N145" t="s">
        <v>384</v>
      </c>
      <c r="O145">
        <v>112</v>
      </c>
      <c r="P145" t="str">
        <f>IF(Table1[[#This Row],[score]]&gt;=8.5,"High",IF(Table1[[#This Row],[score]]&gt;=7,"Medium","Low"))</f>
        <v>Medium</v>
      </c>
      <c r="Q145" s="5">
        <f>Table1[[#This Row],[gross]]-Table1[[#This Row],[budget]]</f>
        <v>-2916366</v>
      </c>
      <c r="R145" s="5" t="str">
        <f>IF(Table1[[#This Row],[Profit]]&gt;0,"Profit","Loss")</f>
        <v>Loss</v>
      </c>
      <c r="S145" s="6" t="str">
        <f>FLOOR(Table1[[#This Row],[year]]-1900,10)+1900 &amp; "-" &amp; FLOOR(Table1[[#This Row],[year]]-1890,10)+1900</f>
        <v>1980-1990</v>
      </c>
      <c r="T145" s="14" t="s">
        <v>21835</v>
      </c>
      <c r="AB145" s="14"/>
    </row>
    <row r="146" spans="1:28" hidden="1" x14ac:dyDescent="0.3">
      <c r="A146" t="s">
        <v>893</v>
      </c>
      <c r="B146" t="s">
        <v>33</v>
      </c>
      <c r="C146" t="s">
        <v>41</v>
      </c>
      <c r="D146">
        <v>1981</v>
      </c>
      <c r="E146" t="s">
        <v>894</v>
      </c>
      <c r="F146">
        <v>5</v>
      </c>
      <c r="G146">
        <v>761</v>
      </c>
      <c r="H146" t="s">
        <v>895</v>
      </c>
      <c r="I146" t="s">
        <v>896</v>
      </c>
      <c r="J146" t="s">
        <v>43</v>
      </c>
      <c r="K146" t="s">
        <v>30</v>
      </c>
      <c r="L146">
        <v>3500000</v>
      </c>
      <c r="M146">
        <v>17569027</v>
      </c>
      <c r="N146" t="s">
        <v>699</v>
      </c>
      <c r="O146">
        <v>100</v>
      </c>
      <c r="P146" t="str">
        <f>IF(Table1[[#This Row],[score]]&gt;=8.5,"High",IF(Table1[[#This Row],[score]]&gt;=7,"Medium","Low"))</f>
        <v>Low</v>
      </c>
      <c r="Q146" s="5">
        <f>Table1[[#This Row],[gross]]-Table1[[#This Row],[budget]]</f>
        <v>14069027</v>
      </c>
      <c r="R146" s="5" t="str">
        <f>IF(Table1[[#This Row],[Profit]]&gt;0,"Profit","Loss")</f>
        <v>Profit</v>
      </c>
      <c r="S146" s="6" t="str">
        <f>FLOOR(Table1[[#This Row],[year]]-1900,10)+1900 &amp; "-" &amp; FLOOR(Table1[[#This Row],[year]]-1890,10)+1900</f>
        <v>1980-1990</v>
      </c>
      <c r="T146" s="14" t="s">
        <v>21835</v>
      </c>
      <c r="AB146" s="14"/>
    </row>
    <row r="147" spans="1:28" hidden="1" x14ac:dyDescent="0.3">
      <c r="A147" t="s">
        <v>694</v>
      </c>
      <c r="B147" t="s">
        <v>16</v>
      </c>
      <c r="C147" t="s">
        <v>34</v>
      </c>
      <c r="D147">
        <v>1981</v>
      </c>
      <c r="E147" t="s">
        <v>560</v>
      </c>
      <c r="F147">
        <v>6.6</v>
      </c>
      <c r="G147">
        <v>28000</v>
      </c>
      <c r="H147" t="s">
        <v>695</v>
      </c>
      <c r="I147" t="s">
        <v>695</v>
      </c>
      <c r="J147" t="s">
        <v>557</v>
      </c>
      <c r="K147" t="s">
        <v>22</v>
      </c>
      <c r="L147">
        <v>16000000</v>
      </c>
      <c r="M147">
        <v>17374595</v>
      </c>
      <c r="N147" t="s">
        <v>491</v>
      </c>
      <c r="O147">
        <v>109</v>
      </c>
      <c r="P147" t="str">
        <f>IF(Table1[[#This Row],[score]]&gt;=8.5,"High",IF(Table1[[#This Row],[score]]&gt;=7,"Medium","Low"))</f>
        <v>Low</v>
      </c>
      <c r="Q147" s="5">
        <f>Table1[[#This Row],[gross]]-Table1[[#This Row],[budget]]</f>
        <v>1374595</v>
      </c>
      <c r="R147" s="5" t="str">
        <f>IF(Table1[[#This Row],[Profit]]&gt;0,"Profit","Loss")</f>
        <v>Profit</v>
      </c>
      <c r="S147" s="6" t="str">
        <f>FLOOR(Table1[[#This Row],[year]]-1900,10)+1900 &amp; "-" &amp; FLOOR(Table1[[#This Row],[year]]-1890,10)+1900</f>
        <v>1980-1990</v>
      </c>
      <c r="T147" s="14" t="s">
        <v>21835</v>
      </c>
      <c r="AB147" s="14"/>
    </row>
    <row r="148" spans="1:28" hidden="1" x14ac:dyDescent="0.3">
      <c r="A148" t="s">
        <v>942</v>
      </c>
      <c r="B148" t="s">
        <v>33</v>
      </c>
      <c r="C148" t="s">
        <v>41</v>
      </c>
      <c r="D148">
        <v>1981</v>
      </c>
      <c r="E148" t="s">
        <v>911</v>
      </c>
      <c r="F148">
        <v>5</v>
      </c>
      <c r="G148">
        <v>1200</v>
      </c>
      <c r="H148" t="s">
        <v>943</v>
      </c>
      <c r="I148" t="s">
        <v>944</v>
      </c>
      <c r="J148" t="s">
        <v>410</v>
      </c>
      <c r="K148" t="s">
        <v>30</v>
      </c>
      <c r="L148">
        <f>20500000</f>
        <v>20500000</v>
      </c>
      <c r="M148">
        <v>16000000</v>
      </c>
      <c r="N148" t="s">
        <v>242</v>
      </c>
      <c r="O148">
        <v>96</v>
      </c>
      <c r="P148" t="str">
        <f>IF(Table1[[#This Row],[score]]&gt;=8.5,"High",IF(Table1[[#This Row],[score]]&gt;=7,"Medium","Low"))</f>
        <v>Low</v>
      </c>
      <c r="Q148" s="5">
        <f>Table1[[#This Row],[gross]]-Table1[[#This Row],[budget]]</f>
        <v>-4500000</v>
      </c>
      <c r="R148" s="5" t="str">
        <f>IF(Table1[[#This Row],[Profit]]&gt;0,"Profit","Loss")</f>
        <v>Loss</v>
      </c>
      <c r="S148" s="6" t="str">
        <f>FLOOR(Table1[[#This Row],[year]]-1900,10)+1900 &amp; "-" &amp; FLOOR(Table1[[#This Row],[year]]-1890,10)+1900</f>
        <v>1980-1990</v>
      </c>
      <c r="T148" s="14" t="s">
        <v>21835</v>
      </c>
      <c r="AB148" s="14"/>
    </row>
    <row r="149" spans="1:28" hidden="1" x14ac:dyDescent="0.3">
      <c r="A149" t="s">
        <v>626</v>
      </c>
      <c r="B149" t="s">
        <v>33</v>
      </c>
      <c r="C149" t="s">
        <v>41</v>
      </c>
      <c r="D149">
        <v>1981</v>
      </c>
      <c r="E149" t="s">
        <v>627</v>
      </c>
      <c r="F149">
        <v>5.8</v>
      </c>
      <c r="G149">
        <v>7300</v>
      </c>
      <c r="H149" t="s">
        <v>628</v>
      </c>
      <c r="I149" t="s">
        <v>629</v>
      </c>
      <c r="J149" t="s">
        <v>630</v>
      </c>
      <c r="K149" t="s">
        <v>30</v>
      </c>
      <c r="L149">
        <f>20500000</f>
        <v>20500000</v>
      </c>
      <c r="M149">
        <v>15965924</v>
      </c>
      <c r="N149" t="s">
        <v>631</v>
      </c>
      <c r="O149">
        <v>91</v>
      </c>
      <c r="P149" t="str">
        <f>IF(Table1[[#This Row],[score]]&gt;=8.5,"High",IF(Table1[[#This Row],[score]]&gt;=7,"Medium","Low"))</f>
        <v>Low</v>
      </c>
      <c r="Q149" s="5">
        <f>Table1[[#This Row],[gross]]-Table1[[#This Row],[budget]]</f>
        <v>-4534076</v>
      </c>
      <c r="R149" s="5" t="str">
        <f>IF(Table1[[#This Row],[Profit]]&gt;0,"Profit","Loss")</f>
        <v>Loss</v>
      </c>
      <c r="S149" s="6" t="str">
        <f>FLOOR(Table1[[#This Row],[year]]-1900,10)+1900 &amp; "-" &amp; FLOOR(Table1[[#This Row],[year]]-1890,10)+1900</f>
        <v>1980-1990</v>
      </c>
      <c r="T149" s="14" t="s">
        <v>21835</v>
      </c>
      <c r="AB149" s="14"/>
    </row>
    <row r="150" spans="1:28" hidden="1" x14ac:dyDescent="0.3">
      <c r="A150" t="s">
        <v>781</v>
      </c>
      <c r="B150" t="s">
        <v>33</v>
      </c>
      <c r="C150" t="s">
        <v>41</v>
      </c>
      <c r="D150">
        <v>1981</v>
      </c>
      <c r="E150" t="s">
        <v>782</v>
      </c>
      <c r="F150">
        <v>6.2</v>
      </c>
      <c r="G150">
        <v>4800</v>
      </c>
      <c r="H150" t="s">
        <v>233</v>
      </c>
      <c r="I150" t="s">
        <v>487</v>
      </c>
      <c r="J150" t="s">
        <v>60</v>
      </c>
      <c r="K150" t="s">
        <v>30</v>
      </c>
      <c r="L150">
        <f>20500000</f>
        <v>20500000</v>
      </c>
      <c r="M150">
        <v>15578237</v>
      </c>
      <c r="N150" t="s">
        <v>61</v>
      </c>
      <c r="O150">
        <v>103</v>
      </c>
      <c r="P150" t="str">
        <f>IF(Table1[[#This Row],[score]]&gt;=8.5,"High",IF(Table1[[#This Row],[score]]&gt;=7,"Medium","Low"))</f>
        <v>Low</v>
      </c>
      <c r="Q150" s="5">
        <f>Table1[[#This Row],[gross]]-Table1[[#This Row],[budget]]</f>
        <v>-4921763</v>
      </c>
      <c r="R150" s="5" t="str">
        <f>IF(Table1[[#This Row],[Profit]]&gt;0,"Profit","Loss")</f>
        <v>Loss</v>
      </c>
      <c r="S150" s="6" t="str">
        <f>FLOOR(Table1[[#This Row],[year]]-1900,10)+1900 &amp; "-" &amp; FLOOR(Table1[[#This Row],[year]]-1890,10)+1900</f>
        <v>1980-1990</v>
      </c>
      <c r="T150" s="14" t="s">
        <v>21835</v>
      </c>
      <c r="AB150" s="14"/>
    </row>
    <row r="151" spans="1:28" hidden="1" x14ac:dyDescent="0.3">
      <c r="A151" t="s">
        <v>819</v>
      </c>
      <c r="B151" t="s">
        <v>33</v>
      </c>
      <c r="C151" t="s">
        <v>17</v>
      </c>
      <c r="D151">
        <v>1981</v>
      </c>
      <c r="E151" t="s">
        <v>751</v>
      </c>
      <c r="F151">
        <v>6</v>
      </c>
      <c r="G151">
        <v>891</v>
      </c>
      <c r="H151" t="s">
        <v>168</v>
      </c>
      <c r="I151" t="s">
        <v>820</v>
      </c>
      <c r="J151" t="s">
        <v>821</v>
      </c>
      <c r="K151" t="s">
        <v>30</v>
      </c>
      <c r="L151">
        <f>20500000</f>
        <v>20500000</v>
      </c>
      <c r="M151">
        <v>14923752</v>
      </c>
      <c r="N151" t="s">
        <v>822</v>
      </c>
      <c r="O151">
        <v>112</v>
      </c>
      <c r="P151" t="str">
        <f>IF(Table1[[#This Row],[score]]&gt;=8.5,"High",IF(Table1[[#This Row],[score]]&gt;=7,"Medium","Low"))</f>
        <v>Low</v>
      </c>
      <c r="Q151" s="5">
        <f>Table1[[#This Row],[gross]]-Table1[[#This Row],[budget]]</f>
        <v>-5576248</v>
      </c>
      <c r="R151" s="5" t="str">
        <f>IF(Table1[[#This Row],[Profit]]&gt;0,"Profit","Loss")</f>
        <v>Loss</v>
      </c>
      <c r="S151" s="6" t="str">
        <f>FLOOR(Table1[[#This Row],[year]]-1900,10)+1900 &amp; "-" &amp; FLOOR(Table1[[#This Row],[year]]-1890,10)+1900</f>
        <v>1980-1990</v>
      </c>
      <c r="T151" s="14" t="s">
        <v>21835</v>
      </c>
      <c r="AB151" s="14"/>
    </row>
    <row r="152" spans="1:28" hidden="1" x14ac:dyDescent="0.3">
      <c r="A152" t="s">
        <v>677</v>
      </c>
      <c r="B152" t="s">
        <v>33</v>
      </c>
      <c r="C152" t="s">
        <v>17</v>
      </c>
      <c r="D152">
        <v>1981</v>
      </c>
      <c r="E152" t="s">
        <v>583</v>
      </c>
      <c r="F152">
        <v>7.3</v>
      </c>
      <c r="G152">
        <v>9000</v>
      </c>
      <c r="H152" t="s">
        <v>678</v>
      </c>
      <c r="I152" t="s">
        <v>679</v>
      </c>
      <c r="J152" t="s">
        <v>680</v>
      </c>
      <c r="K152" t="s">
        <v>30</v>
      </c>
      <c r="L152">
        <f>20500000</f>
        <v>20500000</v>
      </c>
      <c r="M152">
        <v>14920781</v>
      </c>
      <c r="N152" t="s">
        <v>581</v>
      </c>
      <c r="O152">
        <v>155</v>
      </c>
      <c r="P152" t="str">
        <f>IF(Table1[[#This Row],[score]]&gt;=8.5,"High",IF(Table1[[#This Row],[score]]&gt;=7,"Medium","Low"))</f>
        <v>Medium</v>
      </c>
      <c r="Q152" s="5">
        <f>Table1[[#This Row],[gross]]-Table1[[#This Row],[budget]]</f>
        <v>-5579219</v>
      </c>
      <c r="R152" s="5" t="str">
        <f>IF(Table1[[#This Row],[Profit]]&gt;0,"Profit","Loss")</f>
        <v>Loss</v>
      </c>
      <c r="S152" s="6" t="str">
        <f>FLOOR(Table1[[#This Row],[year]]-1900,10)+1900 &amp; "-" &amp; FLOOR(Table1[[#This Row],[year]]-1890,10)+1900</f>
        <v>1980-1990</v>
      </c>
      <c r="T152" s="14" t="s">
        <v>21835</v>
      </c>
      <c r="AB152" s="14"/>
    </row>
    <row r="153" spans="1:28" hidden="1" x14ac:dyDescent="0.3">
      <c r="A153" t="s">
        <v>700</v>
      </c>
      <c r="B153" t="s">
        <v>16</v>
      </c>
      <c r="C153" t="s">
        <v>41</v>
      </c>
      <c r="D153">
        <v>1981</v>
      </c>
      <c r="E153" t="s">
        <v>701</v>
      </c>
      <c r="F153">
        <v>6.4</v>
      </c>
      <c r="G153">
        <v>5700</v>
      </c>
      <c r="H153" t="s">
        <v>702</v>
      </c>
      <c r="I153" t="s">
        <v>702</v>
      </c>
      <c r="J153" t="s">
        <v>703</v>
      </c>
      <c r="K153" t="s">
        <v>30</v>
      </c>
      <c r="L153">
        <v>12000000</v>
      </c>
      <c r="M153">
        <v>14867086</v>
      </c>
      <c r="N153" t="s">
        <v>704</v>
      </c>
      <c r="O153">
        <v>122</v>
      </c>
      <c r="P153" t="str">
        <f>IF(Table1[[#This Row],[score]]&gt;=8.5,"High",IF(Table1[[#This Row],[score]]&gt;=7,"Medium","Low"))</f>
        <v>Low</v>
      </c>
      <c r="Q153" s="5">
        <f>Table1[[#This Row],[gross]]-Table1[[#This Row],[budget]]</f>
        <v>2867086</v>
      </c>
      <c r="R153" s="5" t="str">
        <f>IF(Table1[[#This Row],[Profit]]&gt;0,"Profit","Loss")</f>
        <v>Profit</v>
      </c>
      <c r="S153" s="6" t="str">
        <f>FLOOR(Table1[[#This Row],[year]]-1900,10)+1900 &amp; "-" &amp; FLOOR(Table1[[#This Row],[year]]-1890,10)+1900</f>
        <v>1980-1990</v>
      </c>
      <c r="T153" s="14" t="s">
        <v>21835</v>
      </c>
      <c r="AB153" s="14"/>
    </row>
    <row r="154" spans="1:28" hidden="1" x14ac:dyDescent="0.3">
      <c r="A154" t="s">
        <v>867</v>
      </c>
      <c r="B154" t="s">
        <v>16</v>
      </c>
      <c r="C154" t="s">
        <v>17</v>
      </c>
      <c r="D154">
        <v>1981</v>
      </c>
      <c r="E154" t="s">
        <v>238</v>
      </c>
      <c r="F154">
        <v>5.9</v>
      </c>
      <c r="G154">
        <v>1600</v>
      </c>
      <c r="H154" t="s">
        <v>868</v>
      </c>
      <c r="I154" t="s">
        <v>869</v>
      </c>
      <c r="J154" t="s">
        <v>870</v>
      </c>
      <c r="K154" t="s">
        <v>30</v>
      </c>
      <c r="L154">
        <f>20500000</f>
        <v>20500000</v>
      </c>
      <c r="M154">
        <v>14492125</v>
      </c>
      <c r="N154" t="s">
        <v>871</v>
      </c>
      <c r="O154">
        <v>117</v>
      </c>
      <c r="P154" t="str">
        <f>IF(Table1[[#This Row],[score]]&gt;=8.5,"High",IF(Table1[[#This Row],[score]]&gt;=7,"Medium","Low"))</f>
        <v>Low</v>
      </c>
      <c r="Q154" s="5">
        <f>Table1[[#This Row],[gross]]-Table1[[#This Row],[budget]]</f>
        <v>-6007875</v>
      </c>
      <c r="R154" s="5" t="str">
        <f>IF(Table1[[#This Row],[Profit]]&gt;0,"Profit","Loss")</f>
        <v>Loss</v>
      </c>
      <c r="S154" s="6" t="str">
        <f>FLOOR(Table1[[#This Row],[year]]-1900,10)+1900 &amp; "-" &amp; FLOOR(Table1[[#This Row],[year]]-1890,10)+1900</f>
        <v>1980-1990</v>
      </c>
      <c r="T154" s="14" t="s">
        <v>21835</v>
      </c>
      <c r="AB154" s="14"/>
    </row>
    <row r="155" spans="1:28" hidden="1" x14ac:dyDescent="0.3">
      <c r="A155" t="s">
        <v>567</v>
      </c>
      <c r="B155" t="s">
        <v>16</v>
      </c>
      <c r="C155" t="s">
        <v>52</v>
      </c>
      <c r="D155">
        <v>1981</v>
      </c>
      <c r="E155" t="s">
        <v>568</v>
      </c>
      <c r="F155">
        <v>6.8</v>
      </c>
      <c r="G155">
        <v>51000</v>
      </c>
      <c r="H155" t="s">
        <v>569</v>
      </c>
      <c r="I155" t="s">
        <v>569</v>
      </c>
      <c r="J155" t="s">
        <v>570</v>
      </c>
      <c r="K155" t="s">
        <v>195</v>
      </c>
      <c r="L155">
        <f>20500000</f>
        <v>20500000</v>
      </c>
      <c r="M155">
        <v>14225876</v>
      </c>
      <c r="N155" t="s">
        <v>571</v>
      </c>
      <c r="O155">
        <v>103</v>
      </c>
      <c r="P155" t="str">
        <f>IF(Table1[[#This Row],[score]]&gt;=8.5,"High",IF(Table1[[#This Row],[score]]&gt;=7,"Medium","Low"))</f>
        <v>Low</v>
      </c>
      <c r="Q155" s="5">
        <f>Table1[[#This Row],[gross]]-Table1[[#This Row],[budget]]</f>
        <v>-6274124</v>
      </c>
      <c r="R155" s="5" t="str">
        <f>IF(Table1[[#This Row],[Profit]]&gt;0,"Profit","Loss")</f>
        <v>Loss</v>
      </c>
      <c r="S155" s="6" t="str">
        <f>FLOOR(Table1[[#This Row],[year]]-1900,10)+1900 &amp; "-" &amp; FLOOR(Table1[[#This Row],[year]]-1890,10)+1900</f>
        <v>1980-1990</v>
      </c>
      <c r="T155" s="14" t="s">
        <v>21835</v>
      </c>
      <c r="AB155" s="14"/>
    </row>
    <row r="156" spans="1:28" hidden="1" x14ac:dyDescent="0.3">
      <c r="A156" t="s">
        <v>642</v>
      </c>
      <c r="B156" t="s">
        <v>33</v>
      </c>
      <c r="C156" t="s">
        <v>34</v>
      </c>
      <c r="D156">
        <v>1981</v>
      </c>
      <c r="E156" t="s">
        <v>531</v>
      </c>
      <c r="F156">
        <v>6.7</v>
      </c>
      <c r="G156">
        <v>16000</v>
      </c>
      <c r="H156" t="s">
        <v>643</v>
      </c>
      <c r="I156" t="s">
        <v>644</v>
      </c>
      <c r="J156" t="s">
        <v>645</v>
      </c>
      <c r="K156" t="s">
        <v>22</v>
      </c>
      <c r="L156">
        <v>18000000</v>
      </c>
      <c r="M156">
        <v>14110013</v>
      </c>
      <c r="N156" t="s">
        <v>44</v>
      </c>
      <c r="O156">
        <v>109</v>
      </c>
      <c r="P156" t="str">
        <f>IF(Table1[[#This Row],[score]]&gt;=8.5,"High",IF(Table1[[#This Row],[score]]&gt;=7,"Medium","Low"))</f>
        <v>Low</v>
      </c>
      <c r="Q156" s="5">
        <f>Table1[[#This Row],[gross]]-Table1[[#This Row],[budget]]</f>
        <v>-3889987</v>
      </c>
      <c r="R156" s="5" t="str">
        <f>IF(Table1[[#This Row],[Profit]]&gt;0,"Profit","Loss")</f>
        <v>Loss</v>
      </c>
      <c r="S156" s="6" t="str">
        <f>FLOOR(Table1[[#This Row],[year]]-1900,10)+1900 &amp; "-" &amp; FLOOR(Table1[[#This Row],[year]]-1890,10)+1900</f>
        <v>1980-1990</v>
      </c>
      <c r="T156" s="14" t="s">
        <v>21835</v>
      </c>
      <c r="AB156" s="14"/>
    </row>
    <row r="157" spans="1:28" hidden="1" x14ac:dyDescent="0.3">
      <c r="A157" t="s">
        <v>741</v>
      </c>
      <c r="B157" t="s">
        <v>16</v>
      </c>
      <c r="C157" t="s">
        <v>104</v>
      </c>
      <c r="D157">
        <v>1981</v>
      </c>
      <c r="E157" t="s">
        <v>663</v>
      </c>
      <c r="F157">
        <v>6.3</v>
      </c>
      <c r="G157">
        <v>7500</v>
      </c>
      <c r="H157" t="s">
        <v>742</v>
      </c>
      <c r="I157" t="s">
        <v>743</v>
      </c>
      <c r="J157" t="s">
        <v>67</v>
      </c>
      <c r="K157" t="s">
        <v>30</v>
      </c>
      <c r="L157">
        <v>10000000</v>
      </c>
      <c r="M157">
        <v>12850276</v>
      </c>
      <c r="N157" t="s">
        <v>68</v>
      </c>
      <c r="O157">
        <v>108</v>
      </c>
      <c r="P157" t="str">
        <f>IF(Table1[[#This Row],[score]]&gt;=8.5,"High",IF(Table1[[#This Row],[score]]&gt;=7,"Medium","Low"))</f>
        <v>Low</v>
      </c>
      <c r="Q157" s="5">
        <f>Table1[[#This Row],[gross]]-Table1[[#This Row],[budget]]</f>
        <v>2850276</v>
      </c>
      <c r="R157" s="5" t="str">
        <f>IF(Table1[[#This Row],[Profit]]&gt;0,"Profit","Loss")</f>
        <v>Profit</v>
      </c>
      <c r="S157" s="6" t="str">
        <f>FLOOR(Table1[[#This Row],[year]]-1900,10)+1900 &amp; "-" &amp; FLOOR(Table1[[#This Row],[year]]-1890,10)+1900</f>
        <v>1980-1990</v>
      </c>
      <c r="T157" s="14" t="s">
        <v>21835</v>
      </c>
      <c r="AB157" s="14"/>
    </row>
    <row r="158" spans="1:28" hidden="1" x14ac:dyDescent="0.3">
      <c r="A158" t="s">
        <v>845</v>
      </c>
      <c r="B158" t="s">
        <v>33</v>
      </c>
      <c r="C158" t="s">
        <v>34</v>
      </c>
      <c r="D158">
        <v>1981</v>
      </c>
      <c r="E158" t="s">
        <v>560</v>
      </c>
      <c r="F158">
        <v>5.0999999999999996</v>
      </c>
      <c r="G158">
        <v>2000</v>
      </c>
      <c r="H158" t="s">
        <v>846</v>
      </c>
      <c r="I158" t="s">
        <v>847</v>
      </c>
      <c r="J158" t="s">
        <v>848</v>
      </c>
      <c r="K158" t="s">
        <v>30</v>
      </c>
      <c r="L158">
        <v>18000000</v>
      </c>
      <c r="M158">
        <v>12617845</v>
      </c>
      <c r="N158" t="s">
        <v>849</v>
      </c>
      <c r="O158">
        <v>98</v>
      </c>
      <c r="P158" t="str">
        <f>IF(Table1[[#This Row],[score]]&gt;=8.5,"High",IF(Table1[[#This Row],[score]]&gt;=7,"Medium","Low"))</f>
        <v>Low</v>
      </c>
      <c r="Q158" s="5">
        <f>Table1[[#This Row],[gross]]-Table1[[#This Row],[budget]]</f>
        <v>-5382155</v>
      </c>
      <c r="R158" s="5" t="str">
        <f>IF(Table1[[#This Row],[Profit]]&gt;0,"Profit","Loss")</f>
        <v>Loss</v>
      </c>
      <c r="S158" s="6" t="str">
        <f>FLOOR(Table1[[#This Row],[year]]-1900,10)+1900 &amp; "-" &amp; FLOOR(Table1[[#This Row],[year]]-1890,10)+1900</f>
        <v>1980-1990</v>
      </c>
      <c r="T158" s="14" t="s">
        <v>21835</v>
      </c>
      <c r="AB158" s="14"/>
    </row>
    <row r="159" spans="1:28" hidden="1" x14ac:dyDescent="0.3">
      <c r="A159" t="s">
        <v>673</v>
      </c>
      <c r="B159" t="s">
        <v>16</v>
      </c>
      <c r="C159" t="s">
        <v>104</v>
      </c>
      <c r="D159">
        <v>1981</v>
      </c>
      <c r="E159" t="s">
        <v>658</v>
      </c>
      <c r="F159">
        <v>6.6</v>
      </c>
      <c r="G159">
        <v>22000</v>
      </c>
      <c r="H159" t="s">
        <v>674</v>
      </c>
      <c r="I159" t="s">
        <v>675</v>
      </c>
      <c r="J159" t="s">
        <v>21</v>
      </c>
      <c r="K159" t="s">
        <v>137</v>
      </c>
      <c r="L159">
        <v>12000000</v>
      </c>
      <c r="M159">
        <v>12376625</v>
      </c>
      <c r="N159" t="s">
        <v>676</v>
      </c>
      <c r="O159">
        <v>122</v>
      </c>
      <c r="P159" t="str">
        <f>IF(Table1[[#This Row],[score]]&gt;=8.5,"High",IF(Table1[[#This Row],[score]]&gt;=7,"Medium","Low"))</f>
        <v>Low</v>
      </c>
      <c r="Q159" s="5">
        <f>Table1[[#This Row],[gross]]-Table1[[#This Row],[budget]]</f>
        <v>376625</v>
      </c>
      <c r="R159" s="5" t="str">
        <f>IF(Table1[[#This Row],[Profit]]&gt;0,"Profit","Loss")</f>
        <v>Profit</v>
      </c>
      <c r="S159" s="6" t="str">
        <f>FLOOR(Table1[[#This Row],[year]]-1900,10)+1900 &amp; "-" &amp; FLOOR(Table1[[#This Row],[year]]-1890,10)+1900</f>
        <v>1980-1990</v>
      </c>
      <c r="T159" s="14" t="s">
        <v>21835</v>
      </c>
      <c r="AB159" s="14"/>
    </row>
    <row r="160" spans="1:28" hidden="1" x14ac:dyDescent="0.3">
      <c r="A160" t="s">
        <v>510</v>
      </c>
      <c r="B160" t="s">
        <v>16</v>
      </c>
      <c r="C160" t="s">
        <v>104</v>
      </c>
      <c r="D160">
        <v>1981</v>
      </c>
      <c r="E160" t="s">
        <v>511</v>
      </c>
      <c r="F160">
        <v>7.4</v>
      </c>
      <c r="G160">
        <v>47000</v>
      </c>
      <c r="H160" t="s">
        <v>105</v>
      </c>
      <c r="I160" t="s">
        <v>105</v>
      </c>
      <c r="J160" t="s">
        <v>160</v>
      </c>
      <c r="K160" t="s">
        <v>30</v>
      </c>
      <c r="L160">
        <v>18000000</v>
      </c>
      <c r="M160">
        <v>12000000</v>
      </c>
      <c r="N160" t="s">
        <v>107</v>
      </c>
      <c r="O160">
        <v>108</v>
      </c>
      <c r="P160" t="str">
        <f>IF(Table1[[#This Row],[score]]&gt;=8.5,"High",IF(Table1[[#This Row],[score]]&gt;=7,"Medium","Low"))</f>
        <v>Medium</v>
      </c>
      <c r="Q160" s="5">
        <f>Table1[[#This Row],[gross]]-Table1[[#This Row],[budget]]</f>
        <v>-6000000</v>
      </c>
      <c r="R160" s="5" t="str">
        <f>IF(Table1[[#This Row],[Profit]]&gt;0,"Profit","Loss")</f>
        <v>Loss</v>
      </c>
      <c r="S160" s="6" t="str">
        <f>FLOOR(Table1[[#This Row],[year]]-1900,10)+1900 &amp; "-" &amp; FLOOR(Table1[[#This Row],[year]]-1890,10)+1900</f>
        <v>1980-1990</v>
      </c>
      <c r="T160" s="14" t="s">
        <v>21835</v>
      </c>
      <c r="AB160" s="14"/>
    </row>
    <row r="161" spans="1:28" hidden="1" x14ac:dyDescent="0.3">
      <c r="A161" t="s">
        <v>956</v>
      </c>
      <c r="B161" t="s">
        <v>16</v>
      </c>
      <c r="C161" t="s">
        <v>957</v>
      </c>
      <c r="D161">
        <v>1981</v>
      </c>
      <c r="E161" t="s">
        <v>511</v>
      </c>
      <c r="F161">
        <v>5.0999999999999996</v>
      </c>
      <c r="G161">
        <v>499</v>
      </c>
      <c r="H161" t="s">
        <v>958</v>
      </c>
      <c r="I161" t="s">
        <v>959</v>
      </c>
      <c r="J161" t="s">
        <v>960</v>
      </c>
      <c r="K161" t="s">
        <v>306</v>
      </c>
      <c r="L161">
        <f>20500000</f>
        <v>20500000</v>
      </c>
      <c r="M161">
        <v>12000000</v>
      </c>
      <c r="N161" t="s">
        <v>961</v>
      </c>
      <c r="O161">
        <v>91</v>
      </c>
      <c r="P161" t="str">
        <f>IF(Table1[[#This Row],[score]]&gt;=8.5,"High",IF(Table1[[#This Row],[score]]&gt;=7,"Medium","Low"))</f>
        <v>Low</v>
      </c>
      <c r="Q161" s="5">
        <f>Table1[[#This Row],[gross]]-Table1[[#This Row],[budget]]</f>
        <v>-8500000</v>
      </c>
      <c r="R161" s="5" t="str">
        <f>IF(Table1[[#This Row],[Profit]]&gt;0,"Profit","Loss")</f>
        <v>Loss</v>
      </c>
      <c r="S161" s="6" t="str">
        <f>FLOOR(Table1[[#This Row],[year]]-1900,10)+1900 &amp; "-" &amp; FLOOR(Table1[[#This Row],[year]]-1890,10)+1900</f>
        <v>1980-1990</v>
      </c>
      <c r="T161" s="14" t="s">
        <v>21835</v>
      </c>
      <c r="AB161" s="14"/>
    </row>
    <row r="162" spans="1:28" hidden="1" x14ac:dyDescent="0.3">
      <c r="A162" t="s">
        <v>888</v>
      </c>
      <c r="B162" t="s">
        <v>16</v>
      </c>
      <c r="C162" t="s">
        <v>25</v>
      </c>
      <c r="D162">
        <v>1981</v>
      </c>
      <c r="E162" t="s">
        <v>721</v>
      </c>
      <c r="F162">
        <v>5.6</v>
      </c>
      <c r="G162">
        <v>829</v>
      </c>
      <c r="H162" t="s">
        <v>889</v>
      </c>
      <c r="I162" t="s">
        <v>890</v>
      </c>
      <c r="J162" t="s">
        <v>891</v>
      </c>
      <c r="K162" t="s">
        <v>30</v>
      </c>
      <c r="L162">
        <f>20500000</f>
        <v>20500000</v>
      </c>
      <c r="M162">
        <v>11809387</v>
      </c>
      <c r="N162" t="s">
        <v>892</v>
      </c>
      <c r="O162">
        <v>94</v>
      </c>
      <c r="P162" t="str">
        <f>IF(Table1[[#This Row],[score]]&gt;=8.5,"High",IF(Table1[[#This Row],[score]]&gt;=7,"Medium","Low"))</f>
        <v>Low</v>
      </c>
      <c r="Q162" s="5">
        <f>Table1[[#This Row],[gross]]-Table1[[#This Row],[budget]]</f>
        <v>-8690613</v>
      </c>
      <c r="R162" s="5" t="str">
        <f>IF(Table1[[#This Row],[Profit]]&gt;0,"Profit","Loss")</f>
        <v>Loss</v>
      </c>
      <c r="S162" s="6" t="str">
        <f>FLOOR(Table1[[#This Row],[year]]-1900,10)+1900 &amp; "-" &amp; FLOOR(Table1[[#This Row],[year]]-1890,10)+1900</f>
        <v>1980-1990</v>
      </c>
      <c r="T162" s="14" t="s">
        <v>21835</v>
      </c>
      <c r="AB162" s="14"/>
    </row>
    <row r="163" spans="1:28" hidden="1" x14ac:dyDescent="0.3">
      <c r="A163" t="s">
        <v>543</v>
      </c>
      <c r="B163" t="s">
        <v>16</v>
      </c>
      <c r="C163" t="s">
        <v>34</v>
      </c>
      <c r="D163">
        <v>1981</v>
      </c>
      <c r="E163" t="s">
        <v>544</v>
      </c>
      <c r="F163">
        <v>7.4</v>
      </c>
      <c r="G163">
        <v>27000</v>
      </c>
      <c r="H163" t="s">
        <v>545</v>
      </c>
      <c r="I163" t="s">
        <v>546</v>
      </c>
      <c r="J163" t="s">
        <v>547</v>
      </c>
      <c r="K163" t="s">
        <v>30</v>
      </c>
      <c r="L163">
        <v>5500000</v>
      </c>
      <c r="M163">
        <v>11492915</v>
      </c>
      <c r="N163" t="s">
        <v>548</v>
      </c>
      <c r="O163">
        <v>123</v>
      </c>
      <c r="P163" t="str">
        <f>IF(Table1[[#This Row],[score]]&gt;=8.5,"High",IF(Table1[[#This Row],[score]]&gt;=7,"Medium","Low"))</f>
        <v>Medium</v>
      </c>
      <c r="Q163" s="5">
        <f>Table1[[#This Row],[gross]]-Table1[[#This Row],[budget]]</f>
        <v>5992915</v>
      </c>
      <c r="R163" s="5" t="str">
        <f>IF(Table1[[#This Row],[Profit]]&gt;0,"Profit","Loss")</f>
        <v>Profit</v>
      </c>
      <c r="S163" s="6" t="str">
        <f>FLOOR(Table1[[#This Row],[year]]-1900,10)+1900 &amp; "-" &amp; FLOOR(Table1[[#This Row],[year]]-1890,10)+1900</f>
        <v>1980-1990</v>
      </c>
      <c r="T163" s="14" t="s">
        <v>21835</v>
      </c>
      <c r="AB163" s="14"/>
    </row>
    <row r="164" spans="1:28" hidden="1" x14ac:dyDescent="0.3">
      <c r="A164" t="s">
        <v>615</v>
      </c>
      <c r="B164" t="s">
        <v>33</v>
      </c>
      <c r="C164" t="s">
        <v>17</v>
      </c>
      <c r="D164">
        <v>1981</v>
      </c>
      <c r="E164" t="s">
        <v>616</v>
      </c>
      <c r="F164">
        <v>6.7</v>
      </c>
      <c r="G164">
        <v>29000</v>
      </c>
      <c r="H164" t="s">
        <v>428</v>
      </c>
      <c r="I164" t="s">
        <v>617</v>
      </c>
      <c r="J164" t="s">
        <v>106</v>
      </c>
      <c r="K164" t="s">
        <v>22</v>
      </c>
      <c r="L164">
        <v>10000000</v>
      </c>
      <c r="M164">
        <v>10853418</v>
      </c>
      <c r="N164" t="s">
        <v>138</v>
      </c>
      <c r="O164">
        <v>116</v>
      </c>
      <c r="P164" t="str">
        <f>IF(Table1[[#This Row],[score]]&gt;=8.5,"High",IF(Table1[[#This Row],[score]]&gt;=7,"Medium","Low"))</f>
        <v>Low</v>
      </c>
      <c r="Q164" s="5">
        <f>Table1[[#This Row],[gross]]-Table1[[#This Row],[budget]]</f>
        <v>853418</v>
      </c>
      <c r="R164" s="5" t="str">
        <f>IF(Table1[[#This Row],[Profit]]&gt;0,"Profit","Loss")</f>
        <v>Profit</v>
      </c>
      <c r="S164" s="6" t="str">
        <f>FLOOR(Table1[[#This Row],[year]]-1900,10)+1900 &amp; "-" &amp; FLOOR(Table1[[#This Row],[year]]-1890,10)+1900</f>
        <v>1980-1990</v>
      </c>
      <c r="T164" s="14" t="s">
        <v>21835</v>
      </c>
      <c r="AB164" s="14"/>
    </row>
    <row r="165" spans="1:28" hidden="1" x14ac:dyDescent="0.3">
      <c r="A165" t="s">
        <v>919</v>
      </c>
      <c r="B165" t="s">
        <v>16</v>
      </c>
      <c r="C165" t="s">
        <v>17</v>
      </c>
      <c r="D165">
        <v>1981</v>
      </c>
      <c r="E165" t="s">
        <v>873</v>
      </c>
      <c r="F165">
        <v>5.4</v>
      </c>
      <c r="G165">
        <v>1100</v>
      </c>
      <c r="H165" t="s">
        <v>920</v>
      </c>
      <c r="I165" t="s">
        <v>921</v>
      </c>
      <c r="J165" t="s">
        <v>122</v>
      </c>
      <c r="K165" t="s">
        <v>30</v>
      </c>
      <c r="L165">
        <v>16000000</v>
      </c>
      <c r="M165">
        <v>10851261</v>
      </c>
      <c r="N165" t="s">
        <v>123</v>
      </c>
      <c r="O165">
        <v>116</v>
      </c>
      <c r="P165" t="str">
        <f>IF(Table1[[#This Row],[score]]&gt;=8.5,"High",IF(Table1[[#This Row],[score]]&gt;=7,"Medium","Low"))</f>
        <v>Low</v>
      </c>
      <c r="Q165" s="5">
        <f>Table1[[#This Row],[gross]]-Table1[[#This Row],[budget]]</f>
        <v>-5148739</v>
      </c>
      <c r="R165" s="5" t="str">
        <f>IF(Table1[[#This Row],[Profit]]&gt;0,"Profit","Loss")</f>
        <v>Loss</v>
      </c>
      <c r="S165" s="6" t="str">
        <f>FLOOR(Table1[[#This Row],[year]]-1900,10)+1900 &amp; "-" &amp; FLOOR(Table1[[#This Row],[year]]-1890,10)+1900</f>
        <v>1980-1990</v>
      </c>
      <c r="T165" s="14" t="s">
        <v>21835</v>
      </c>
      <c r="AB165" s="14"/>
    </row>
    <row r="166" spans="1:28" hidden="1" x14ac:dyDescent="0.3">
      <c r="A166" t="s">
        <v>768</v>
      </c>
      <c r="B166" t="s">
        <v>16</v>
      </c>
      <c r="C166" t="s">
        <v>52</v>
      </c>
      <c r="D166">
        <v>1981</v>
      </c>
      <c r="E166" t="s">
        <v>511</v>
      </c>
      <c r="F166">
        <v>6.3</v>
      </c>
      <c r="G166">
        <v>9400</v>
      </c>
      <c r="H166" t="s">
        <v>769</v>
      </c>
      <c r="I166" t="s">
        <v>770</v>
      </c>
      <c r="J166" t="s">
        <v>746</v>
      </c>
      <c r="K166" t="s">
        <v>30</v>
      </c>
      <c r="L166">
        <v>17000000</v>
      </c>
      <c r="M166">
        <v>10626725</v>
      </c>
      <c r="N166" t="s">
        <v>50</v>
      </c>
      <c r="O166">
        <v>115</v>
      </c>
      <c r="P166" t="str">
        <f>IF(Table1[[#This Row],[score]]&gt;=8.5,"High",IF(Table1[[#This Row],[score]]&gt;=7,"Medium","Low"))</f>
        <v>Low</v>
      </c>
      <c r="Q166" s="5">
        <f>Table1[[#This Row],[gross]]-Table1[[#This Row],[budget]]</f>
        <v>-6373275</v>
      </c>
      <c r="R166" s="5" t="str">
        <f>IF(Table1[[#This Row],[Profit]]&gt;0,"Profit","Loss")</f>
        <v>Loss</v>
      </c>
      <c r="S166" s="6" t="str">
        <f>FLOOR(Table1[[#This Row],[year]]-1900,10)+1900 &amp; "-" &amp; FLOOR(Table1[[#This Row],[year]]-1890,10)+1900</f>
        <v>1980-1990</v>
      </c>
      <c r="T166" s="14" t="s">
        <v>21835</v>
      </c>
      <c r="AB166" s="14"/>
    </row>
    <row r="167" spans="1:28" hidden="1" x14ac:dyDescent="0.3">
      <c r="A167" t="s">
        <v>809</v>
      </c>
      <c r="B167" t="s">
        <v>33</v>
      </c>
      <c r="C167" t="s">
        <v>41</v>
      </c>
      <c r="D167">
        <v>1981</v>
      </c>
      <c r="E167" t="s">
        <v>663</v>
      </c>
      <c r="F167">
        <v>5.6</v>
      </c>
      <c r="G167">
        <v>2600</v>
      </c>
      <c r="H167" t="s">
        <v>810</v>
      </c>
      <c r="I167" t="s">
        <v>811</v>
      </c>
      <c r="J167" t="s">
        <v>812</v>
      </c>
      <c r="K167" t="s">
        <v>30</v>
      </c>
      <c r="L167">
        <v>6000000</v>
      </c>
      <c r="M167">
        <v>9566593</v>
      </c>
      <c r="N167" t="s">
        <v>813</v>
      </c>
      <c r="O167">
        <v>92</v>
      </c>
      <c r="P167" t="str">
        <f>IF(Table1[[#This Row],[score]]&gt;=8.5,"High",IF(Table1[[#This Row],[score]]&gt;=7,"Medium","Low"))</f>
        <v>Low</v>
      </c>
      <c r="Q167" s="5">
        <f>Table1[[#This Row],[gross]]-Table1[[#This Row],[budget]]</f>
        <v>3566593</v>
      </c>
      <c r="R167" s="5" t="str">
        <f>IF(Table1[[#This Row],[Profit]]&gt;0,"Profit","Loss")</f>
        <v>Profit</v>
      </c>
      <c r="S167" s="6" t="str">
        <f>FLOOR(Table1[[#This Row],[year]]-1900,10)+1900 &amp; "-" &amp; FLOOR(Table1[[#This Row],[year]]-1890,10)+1900</f>
        <v>1980-1990</v>
      </c>
      <c r="T167" s="14" t="s">
        <v>21835</v>
      </c>
      <c r="AB167" s="14"/>
    </row>
    <row r="168" spans="1:28" hidden="1" x14ac:dyDescent="0.3">
      <c r="A168" t="s">
        <v>835</v>
      </c>
      <c r="B168" t="s">
        <v>16</v>
      </c>
      <c r="C168" t="s">
        <v>17</v>
      </c>
      <c r="D168">
        <v>1981</v>
      </c>
      <c r="E168" t="s">
        <v>836</v>
      </c>
      <c r="F168">
        <v>6.5</v>
      </c>
      <c r="G168">
        <v>5300</v>
      </c>
      <c r="H168" t="s">
        <v>837</v>
      </c>
      <c r="I168" t="s">
        <v>838</v>
      </c>
      <c r="J168" t="s">
        <v>839</v>
      </c>
      <c r="K168" t="s">
        <v>30</v>
      </c>
      <c r="L168">
        <v>22000000</v>
      </c>
      <c r="M168">
        <v>9171289</v>
      </c>
      <c r="N168" t="s">
        <v>118</v>
      </c>
      <c r="O168">
        <v>108</v>
      </c>
      <c r="P168" t="str">
        <f>IF(Table1[[#This Row],[score]]&gt;=8.5,"High",IF(Table1[[#This Row],[score]]&gt;=7,"Medium","Low"))</f>
        <v>Low</v>
      </c>
      <c r="Q168" s="5">
        <f>Table1[[#This Row],[gross]]-Table1[[#This Row],[budget]]</f>
        <v>-12828711</v>
      </c>
      <c r="R168" s="5" t="str">
        <f>IF(Table1[[#This Row],[Profit]]&gt;0,"Profit","Loss")</f>
        <v>Loss</v>
      </c>
      <c r="S168" s="6" t="str">
        <f>FLOOR(Table1[[#This Row],[year]]-1900,10)+1900 &amp; "-" &amp; FLOOR(Table1[[#This Row],[year]]-1890,10)+1900</f>
        <v>1980-1990</v>
      </c>
      <c r="T168" s="14" t="s">
        <v>21835</v>
      </c>
      <c r="AB168" s="14"/>
    </row>
    <row r="169" spans="1:28" hidden="1" x14ac:dyDescent="0.3">
      <c r="A169" t="s">
        <v>681</v>
      </c>
      <c r="B169" t="s">
        <v>16</v>
      </c>
      <c r="C169" t="s">
        <v>52</v>
      </c>
      <c r="D169">
        <v>1981</v>
      </c>
      <c r="E169" t="s">
        <v>682</v>
      </c>
      <c r="F169">
        <v>5.6</v>
      </c>
      <c r="G169">
        <v>5200</v>
      </c>
      <c r="H169" t="s">
        <v>683</v>
      </c>
      <c r="I169" t="s">
        <v>684</v>
      </c>
      <c r="J169" t="s">
        <v>685</v>
      </c>
      <c r="K169" t="s">
        <v>30</v>
      </c>
      <c r="L169">
        <v>2500000</v>
      </c>
      <c r="M169">
        <v>8279042</v>
      </c>
      <c r="N169" t="s">
        <v>219</v>
      </c>
      <c r="O169">
        <v>100</v>
      </c>
      <c r="P169" t="str">
        <f>IF(Table1[[#This Row],[score]]&gt;=8.5,"High",IF(Table1[[#This Row],[score]]&gt;=7,"Medium","Low"))</f>
        <v>Low</v>
      </c>
      <c r="Q169" s="5">
        <f>Table1[[#This Row],[gross]]-Table1[[#This Row],[budget]]</f>
        <v>5779042</v>
      </c>
      <c r="R169" s="5" t="str">
        <f>IF(Table1[[#This Row],[Profit]]&gt;0,"Profit","Loss")</f>
        <v>Profit</v>
      </c>
      <c r="S169" s="6" t="str">
        <f>FLOOR(Table1[[#This Row],[year]]-1900,10)+1900 &amp; "-" &amp; FLOOR(Table1[[#This Row],[year]]-1890,10)+1900</f>
        <v>1980-1990</v>
      </c>
      <c r="T169" s="14" t="s">
        <v>21835</v>
      </c>
      <c r="AB169" s="14"/>
    </row>
    <row r="170" spans="1:28" hidden="1" x14ac:dyDescent="0.3">
      <c r="A170" t="s">
        <v>900</v>
      </c>
      <c r="B170" t="s">
        <v>16</v>
      </c>
      <c r="C170" t="s">
        <v>41</v>
      </c>
      <c r="D170">
        <v>1981</v>
      </c>
      <c r="E170" t="s">
        <v>901</v>
      </c>
      <c r="F170">
        <v>7.3</v>
      </c>
      <c r="G170">
        <v>2700</v>
      </c>
      <c r="H170" t="s">
        <v>902</v>
      </c>
      <c r="I170" t="s">
        <v>903</v>
      </c>
      <c r="J170" t="s">
        <v>345</v>
      </c>
      <c r="K170" t="s">
        <v>30</v>
      </c>
      <c r="L170">
        <v>13000000</v>
      </c>
      <c r="M170">
        <v>8206145</v>
      </c>
      <c r="N170" t="s">
        <v>118</v>
      </c>
      <c r="O170">
        <v>119</v>
      </c>
      <c r="P170" t="str">
        <f>IF(Table1[[#This Row],[score]]&gt;=8.5,"High",IF(Table1[[#This Row],[score]]&gt;=7,"Medium","Low"))</f>
        <v>Medium</v>
      </c>
      <c r="Q170" s="5">
        <f>Table1[[#This Row],[gross]]-Table1[[#This Row],[budget]]</f>
        <v>-4793855</v>
      </c>
      <c r="R170" s="5" t="str">
        <f>IF(Table1[[#This Row],[Profit]]&gt;0,"Profit","Loss")</f>
        <v>Loss</v>
      </c>
      <c r="S170" s="6" t="str">
        <f>FLOOR(Table1[[#This Row],[year]]-1900,10)+1900 &amp; "-" &amp; FLOOR(Table1[[#This Row],[year]]-1890,10)+1900</f>
        <v>1980-1990</v>
      </c>
      <c r="T170" s="14" t="s">
        <v>21835</v>
      </c>
      <c r="AB170" s="14"/>
    </row>
    <row r="171" spans="1:28" hidden="1" x14ac:dyDescent="0.3">
      <c r="A171" t="s">
        <v>776</v>
      </c>
      <c r="B171" t="s">
        <v>16</v>
      </c>
      <c r="C171" t="s">
        <v>104</v>
      </c>
      <c r="D171">
        <v>1981</v>
      </c>
      <c r="E171" t="s">
        <v>777</v>
      </c>
      <c r="F171">
        <v>7.5</v>
      </c>
      <c r="G171">
        <v>7600</v>
      </c>
      <c r="H171" t="s">
        <v>404</v>
      </c>
      <c r="I171" t="s">
        <v>405</v>
      </c>
      <c r="J171" t="s">
        <v>477</v>
      </c>
      <c r="K171" t="s">
        <v>30</v>
      </c>
      <c r="L171">
        <v>8600000</v>
      </c>
      <c r="M171">
        <v>8124257</v>
      </c>
      <c r="N171" t="s">
        <v>50</v>
      </c>
      <c r="O171">
        <v>167</v>
      </c>
      <c r="P171" t="str">
        <f>IF(Table1[[#This Row],[score]]&gt;=8.5,"High",IF(Table1[[#This Row],[score]]&gt;=7,"Medium","Low"))</f>
        <v>Medium</v>
      </c>
      <c r="Q171" s="5">
        <f>Table1[[#This Row],[gross]]-Table1[[#This Row],[budget]]</f>
        <v>-475743</v>
      </c>
      <c r="R171" s="5" t="str">
        <f>IF(Table1[[#This Row],[Profit]]&gt;0,"Profit","Loss")</f>
        <v>Loss</v>
      </c>
      <c r="S171" s="6" t="str">
        <f>FLOOR(Table1[[#This Row],[year]]-1900,10)+1900 &amp; "-" &amp; FLOOR(Table1[[#This Row],[year]]-1890,10)+1900</f>
        <v>1980-1990</v>
      </c>
      <c r="T171" s="14" t="s">
        <v>21835</v>
      </c>
      <c r="AB171" s="14"/>
    </row>
    <row r="172" spans="1:28" hidden="1" x14ac:dyDescent="0.3">
      <c r="A172" t="s">
        <v>720</v>
      </c>
      <c r="B172" t="s">
        <v>16</v>
      </c>
      <c r="C172" t="s">
        <v>52</v>
      </c>
      <c r="D172">
        <v>1981</v>
      </c>
      <c r="E172" t="s">
        <v>721</v>
      </c>
      <c r="F172">
        <v>5.9</v>
      </c>
      <c r="G172">
        <v>13000</v>
      </c>
      <c r="H172" t="s">
        <v>722</v>
      </c>
      <c r="I172" t="s">
        <v>723</v>
      </c>
      <c r="J172" t="s">
        <v>724</v>
      </c>
      <c r="K172" t="s">
        <v>30</v>
      </c>
      <c r="L172">
        <f>20500000</f>
        <v>20500000</v>
      </c>
      <c r="M172">
        <v>7886857</v>
      </c>
      <c r="N172" t="s">
        <v>61</v>
      </c>
      <c r="O172">
        <v>96</v>
      </c>
      <c r="P172" t="str">
        <f>IF(Table1[[#This Row],[score]]&gt;=8.5,"High",IF(Table1[[#This Row],[score]]&gt;=7,"Medium","Low"))</f>
        <v>Low</v>
      </c>
      <c r="Q172" s="5">
        <f>Table1[[#This Row],[gross]]-Table1[[#This Row],[budget]]</f>
        <v>-12613143</v>
      </c>
      <c r="R172" s="5" t="str">
        <f>IF(Table1[[#This Row],[Profit]]&gt;0,"Profit","Loss")</f>
        <v>Loss</v>
      </c>
      <c r="S172" s="6" t="str">
        <f>FLOOR(Table1[[#This Row],[year]]-1900,10)+1900 &amp; "-" &amp; FLOOR(Table1[[#This Row],[year]]-1890,10)+1900</f>
        <v>1980-1990</v>
      </c>
      <c r="T172" s="14" t="s">
        <v>21835</v>
      </c>
      <c r="AB172" s="14"/>
    </row>
    <row r="173" spans="1:28" hidden="1" x14ac:dyDescent="0.3">
      <c r="A173" t="s">
        <v>872</v>
      </c>
      <c r="B173" t="s">
        <v>16</v>
      </c>
      <c r="C173" t="s">
        <v>41</v>
      </c>
      <c r="D173">
        <v>1981</v>
      </c>
      <c r="E173" t="s">
        <v>873</v>
      </c>
      <c r="F173">
        <v>6.5</v>
      </c>
      <c r="G173">
        <v>4500</v>
      </c>
      <c r="H173" t="s">
        <v>874</v>
      </c>
      <c r="I173" t="s">
        <v>875</v>
      </c>
      <c r="J173" t="s">
        <v>876</v>
      </c>
      <c r="K173" t="s">
        <v>30</v>
      </c>
      <c r="L173">
        <v>10000000</v>
      </c>
      <c r="M173">
        <v>7258543</v>
      </c>
      <c r="N173" t="s">
        <v>877</v>
      </c>
      <c r="O173">
        <v>96</v>
      </c>
      <c r="P173" t="str">
        <f>IF(Table1[[#This Row],[score]]&gt;=8.5,"High",IF(Table1[[#This Row],[score]]&gt;=7,"Medium","Low"))</f>
        <v>Low</v>
      </c>
      <c r="Q173" s="5">
        <f>Table1[[#This Row],[gross]]-Table1[[#This Row],[budget]]</f>
        <v>-2741457</v>
      </c>
      <c r="R173" s="5" t="str">
        <f>IF(Table1[[#This Row],[Profit]]&gt;0,"Profit","Loss")</f>
        <v>Loss</v>
      </c>
      <c r="S173" s="6" t="str">
        <f>FLOOR(Table1[[#This Row],[year]]-1900,10)+1900 &amp; "-" &amp; FLOOR(Table1[[#This Row],[year]]-1890,10)+1900</f>
        <v>1980-1990</v>
      </c>
      <c r="T173" s="14" t="s">
        <v>21835</v>
      </c>
      <c r="AB173" s="14"/>
    </row>
    <row r="174" spans="1:28" hidden="1" x14ac:dyDescent="0.3">
      <c r="A174" t="s">
        <v>945</v>
      </c>
      <c r="B174" t="s">
        <v>16</v>
      </c>
      <c r="C174" t="s">
        <v>104</v>
      </c>
      <c r="D174">
        <v>1981</v>
      </c>
      <c r="E174" t="s">
        <v>591</v>
      </c>
      <c r="F174">
        <v>5.8</v>
      </c>
      <c r="G174">
        <v>782</v>
      </c>
      <c r="H174" t="s">
        <v>408</v>
      </c>
      <c r="I174" t="s">
        <v>946</v>
      </c>
      <c r="J174" t="s">
        <v>947</v>
      </c>
      <c r="K174" t="s">
        <v>195</v>
      </c>
      <c r="L174">
        <f>20500000</f>
        <v>20500000</v>
      </c>
      <c r="M174">
        <v>6892098</v>
      </c>
      <c r="N174" t="s">
        <v>948</v>
      </c>
      <c r="O174">
        <v>112</v>
      </c>
      <c r="P174" t="str">
        <f>IF(Table1[[#This Row],[score]]&gt;=8.5,"High",IF(Table1[[#This Row],[score]]&gt;=7,"Medium","Low"))</f>
        <v>Low</v>
      </c>
      <c r="Q174" s="5">
        <f>Table1[[#This Row],[gross]]-Table1[[#This Row],[budget]]</f>
        <v>-13607902</v>
      </c>
      <c r="R174" s="5" t="str">
        <f>IF(Table1[[#This Row],[Profit]]&gt;0,"Profit","Loss")</f>
        <v>Loss</v>
      </c>
      <c r="S174" s="6" t="str">
        <f>FLOOR(Table1[[#This Row],[year]]-1900,10)+1900 &amp; "-" &amp; FLOOR(Table1[[#This Row],[year]]-1890,10)+1900</f>
        <v>1980-1990</v>
      </c>
      <c r="T174" s="14" t="s">
        <v>21835</v>
      </c>
      <c r="AB174" s="14"/>
    </row>
    <row r="175" spans="1:28" hidden="1" x14ac:dyDescent="0.3">
      <c r="A175" t="s">
        <v>686</v>
      </c>
      <c r="B175" t="s">
        <v>16</v>
      </c>
      <c r="C175" t="s">
        <v>104</v>
      </c>
      <c r="D175">
        <v>1981</v>
      </c>
      <c r="E175" t="s">
        <v>687</v>
      </c>
      <c r="F175">
        <v>6</v>
      </c>
      <c r="G175">
        <v>4500</v>
      </c>
      <c r="H175" t="s">
        <v>688</v>
      </c>
      <c r="I175" t="s">
        <v>689</v>
      </c>
      <c r="J175" t="s">
        <v>165</v>
      </c>
      <c r="K175" t="s">
        <v>30</v>
      </c>
      <c r="L175">
        <v>8500000</v>
      </c>
      <c r="M175">
        <v>6400000</v>
      </c>
      <c r="N175" t="s">
        <v>180</v>
      </c>
      <c r="O175">
        <v>103</v>
      </c>
      <c r="P175" t="str">
        <f>IF(Table1[[#This Row],[score]]&gt;=8.5,"High",IF(Table1[[#This Row],[score]]&gt;=7,"Medium","Low"))</f>
        <v>Low</v>
      </c>
      <c r="Q175" s="5">
        <f>Table1[[#This Row],[gross]]-Table1[[#This Row],[budget]]</f>
        <v>-2100000</v>
      </c>
      <c r="R175" s="5" t="str">
        <f>IF(Table1[[#This Row],[Profit]]&gt;0,"Profit","Loss")</f>
        <v>Loss</v>
      </c>
      <c r="S175" s="6" t="str">
        <f>FLOOR(Table1[[#This Row],[year]]-1900,10)+1900 &amp; "-" &amp; FLOOR(Table1[[#This Row],[year]]-1890,10)+1900</f>
        <v>1980-1990</v>
      </c>
      <c r="T175" s="14" t="s">
        <v>21835</v>
      </c>
      <c r="AB175" s="14"/>
    </row>
    <row r="176" spans="1:28" hidden="1" x14ac:dyDescent="0.3">
      <c r="A176" t="s">
        <v>690</v>
      </c>
      <c r="B176" t="s">
        <v>33</v>
      </c>
      <c r="C176" t="s">
        <v>25</v>
      </c>
      <c r="D176">
        <v>1981</v>
      </c>
      <c r="E176" t="s">
        <v>490</v>
      </c>
      <c r="F176">
        <v>7.4</v>
      </c>
      <c r="G176">
        <v>38000</v>
      </c>
      <c r="H176" t="s">
        <v>691</v>
      </c>
      <c r="I176" t="s">
        <v>692</v>
      </c>
      <c r="J176" t="s">
        <v>526</v>
      </c>
      <c r="K176" t="s">
        <v>248</v>
      </c>
      <c r="L176">
        <f>20500000</f>
        <v>20500000</v>
      </c>
      <c r="M176">
        <v>5732587</v>
      </c>
      <c r="N176" t="s">
        <v>693</v>
      </c>
      <c r="O176">
        <v>110</v>
      </c>
      <c r="P176" t="str">
        <f>IF(Table1[[#This Row],[score]]&gt;=8.5,"High",IF(Table1[[#This Row],[score]]&gt;=7,"Medium","Low"))</f>
        <v>Medium</v>
      </c>
      <c r="Q176" s="5">
        <f>Table1[[#This Row],[gross]]-Table1[[#This Row],[budget]]</f>
        <v>-14767413</v>
      </c>
      <c r="R176" s="5" t="str">
        <f>IF(Table1[[#This Row],[Profit]]&gt;0,"Profit","Loss")</f>
        <v>Loss</v>
      </c>
      <c r="S176" s="6" t="str">
        <f>FLOOR(Table1[[#This Row],[year]]-1900,10)+1900 &amp; "-" &amp; FLOOR(Table1[[#This Row],[year]]-1890,10)+1900</f>
        <v>1980-1990</v>
      </c>
      <c r="T176" s="14" t="s">
        <v>21835</v>
      </c>
      <c r="AB176" s="14"/>
    </row>
    <row r="177" spans="1:28" hidden="1" x14ac:dyDescent="0.3">
      <c r="A177" t="s">
        <v>715</v>
      </c>
      <c r="B177" t="s">
        <v>16</v>
      </c>
      <c r="C177" t="s">
        <v>52</v>
      </c>
      <c r="D177">
        <v>1981</v>
      </c>
      <c r="E177" t="s">
        <v>716</v>
      </c>
      <c r="F177">
        <v>6.3</v>
      </c>
      <c r="G177">
        <v>19000</v>
      </c>
      <c r="H177" t="s">
        <v>717</v>
      </c>
      <c r="I177" t="s">
        <v>718</v>
      </c>
      <c r="J177" t="s">
        <v>719</v>
      </c>
      <c r="K177" t="s">
        <v>195</v>
      </c>
      <c r="L177">
        <f>20500000</f>
        <v>20500000</v>
      </c>
      <c r="M177">
        <v>5672031</v>
      </c>
      <c r="N177" t="s">
        <v>571</v>
      </c>
      <c r="O177">
        <v>90</v>
      </c>
      <c r="P177" t="str">
        <f>IF(Table1[[#This Row],[score]]&gt;=8.5,"High",IF(Table1[[#This Row],[score]]&gt;=7,"Medium","Low"))</f>
        <v>Low</v>
      </c>
      <c r="Q177" s="5">
        <f>Table1[[#This Row],[gross]]-Table1[[#This Row],[budget]]</f>
        <v>-14827969</v>
      </c>
      <c r="R177" s="5" t="str">
        <f>IF(Table1[[#This Row],[Profit]]&gt;0,"Profit","Loss")</f>
        <v>Loss</v>
      </c>
      <c r="S177" s="6" t="str">
        <f>FLOOR(Table1[[#This Row],[year]]-1900,10)+1900 &amp; "-" &amp; FLOOR(Table1[[#This Row],[year]]-1890,10)+1900</f>
        <v>1980-1990</v>
      </c>
      <c r="T177" s="14" t="s">
        <v>21835</v>
      </c>
      <c r="AB177" s="14"/>
    </row>
    <row r="178" spans="1:28" hidden="1" x14ac:dyDescent="0.3">
      <c r="A178" t="s">
        <v>790</v>
      </c>
      <c r="B178" t="s">
        <v>16</v>
      </c>
      <c r="C178" t="s">
        <v>52</v>
      </c>
      <c r="D178">
        <v>1981</v>
      </c>
      <c r="E178" t="s">
        <v>791</v>
      </c>
      <c r="F178">
        <v>5.8</v>
      </c>
      <c r="G178">
        <v>2600</v>
      </c>
      <c r="H178" t="s">
        <v>372</v>
      </c>
      <c r="I178" t="s">
        <v>792</v>
      </c>
      <c r="J178" t="s">
        <v>793</v>
      </c>
      <c r="K178" t="s">
        <v>22</v>
      </c>
      <c r="L178">
        <f>20500000</f>
        <v>20500000</v>
      </c>
      <c r="M178">
        <v>5229643</v>
      </c>
      <c r="N178" t="s">
        <v>794</v>
      </c>
      <c r="O178">
        <v>92</v>
      </c>
      <c r="P178" t="str">
        <f>IF(Table1[[#This Row],[score]]&gt;=8.5,"High",IF(Table1[[#This Row],[score]]&gt;=7,"Medium","Low"))</f>
        <v>Low</v>
      </c>
      <c r="Q178" s="5">
        <f>Table1[[#This Row],[gross]]-Table1[[#This Row],[budget]]</f>
        <v>-15270357</v>
      </c>
      <c r="R178" s="5" t="str">
        <f>IF(Table1[[#This Row],[Profit]]&gt;0,"Profit","Loss")</f>
        <v>Loss</v>
      </c>
      <c r="S178" s="6" t="str">
        <f>FLOOR(Table1[[#This Row],[year]]-1900,10)+1900 &amp; "-" &amp; FLOOR(Table1[[#This Row],[year]]-1890,10)+1900</f>
        <v>1980-1990</v>
      </c>
      <c r="T178" s="14" t="s">
        <v>21835</v>
      </c>
      <c r="AB178" s="14"/>
    </row>
    <row r="179" spans="1:28" hidden="1" x14ac:dyDescent="0.3">
      <c r="A179" t="s">
        <v>904</v>
      </c>
      <c r="B179" t="s">
        <v>33</v>
      </c>
      <c r="C179" t="s">
        <v>17</v>
      </c>
      <c r="D179">
        <v>1981</v>
      </c>
      <c r="E179" t="s">
        <v>905</v>
      </c>
      <c r="F179">
        <v>2.7</v>
      </c>
      <c r="G179">
        <v>659</v>
      </c>
      <c r="H179" t="s">
        <v>906</v>
      </c>
      <c r="I179" t="s">
        <v>907</v>
      </c>
      <c r="J179" t="s">
        <v>229</v>
      </c>
      <c r="K179" t="s">
        <v>908</v>
      </c>
      <c r="L179">
        <v>46000000</v>
      </c>
      <c r="M179">
        <v>5200986</v>
      </c>
      <c r="N179" t="s">
        <v>909</v>
      </c>
      <c r="O179">
        <v>140</v>
      </c>
      <c r="P179" t="str">
        <f>IF(Table1[[#This Row],[score]]&gt;=8.5,"High",IF(Table1[[#This Row],[score]]&gt;=7,"Medium","Low"))</f>
        <v>Low</v>
      </c>
      <c r="Q179" s="5">
        <f>Table1[[#This Row],[gross]]-Table1[[#This Row],[budget]]</f>
        <v>-40799014</v>
      </c>
      <c r="R179" s="5" t="str">
        <f>IF(Table1[[#This Row],[Profit]]&gt;0,"Profit","Loss")</f>
        <v>Loss</v>
      </c>
      <c r="S179" s="6" t="str">
        <f>FLOOR(Table1[[#This Row],[year]]-1900,10)+1900 &amp; "-" &amp; FLOOR(Table1[[#This Row],[year]]-1890,10)+1900</f>
        <v>1980-1990</v>
      </c>
      <c r="T179" s="14" t="s">
        <v>21835</v>
      </c>
      <c r="AB179" s="14"/>
    </row>
    <row r="180" spans="1:28" hidden="1" x14ac:dyDescent="0.3">
      <c r="A180" t="s">
        <v>771</v>
      </c>
      <c r="B180" t="s">
        <v>16</v>
      </c>
      <c r="C180" t="s">
        <v>41</v>
      </c>
      <c r="D180">
        <v>1981</v>
      </c>
      <c r="E180" t="s">
        <v>772</v>
      </c>
      <c r="F180">
        <v>5.5</v>
      </c>
      <c r="G180">
        <v>4400</v>
      </c>
      <c r="H180" t="s">
        <v>773</v>
      </c>
      <c r="I180" t="s">
        <v>773</v>
      </c>
      <c r="J180" t="s">
        <v>774</v>
      </c>
      <c r="K180" t="s">
        <v>30</v>
      </c>
      <c r="L180">
        <f>20500000</f>
        <v>20500000</v>
      </c>
      <c r="M180">
        <v>5165432</v>
      </c>
      <c r="N180" t="s">
        <v>775</v>
      </c>
      <c r="O180">
        <v>86</v>
      </c>
      <c r="P180" t="str">
        <f>IF(Table1[[#This Row],[score]]&gt;=8.5,"High",IF(Table1[[#This Row],[score]]&gt;=7,"Medium","Low"))</f>
        <v>Low</v>
      </c>
      <c r="Q180" s="5">
        <f>Table1[[#This Row],[gross]]-Table1[[#This Row],[budget]]</f>
        <v>-15334568</v>
      </c>
      <c r="R180" s="5" t="str">
        <f>IF(Table1[[#This Row],[Profit]]&gt;0,"Profit","Loss")</f>
        <v>Loss</v>
      </c>
      <c r="S180" s="6" t="str">
        <f>FLOOR(Table1[[#This Row],[year]]-1900,10)+1900 &amp; "-" &amp; FLOOR(Table1[[#This Row],[year]]-1890,10)+1900</f>
        <v>1980-1990</v>
      </c>
      <c r="T180" s="14" t="s">
        <v>21835</v>
      </c>
      <c r="AB180" s="14"/>
    </row>
    <row r="181" spans="1:28" hidden="1" x14ac:dyDescent="0.3">
      <c r="A181" t="s">
        <v>910</v>
      </c>
      <c r="B181" t="s">
        <v>16</v>
      </c>
      <c r="C181" t="s">
        <v>41</v>
      </c>
      <c r="D181">
        <v>1981</v>
      </c>
      <c r="E181" t="s">
        <v>911</v>
      </c>
      <c r="F181">
        <v>5.5</v>
      </c>
      <c r="G181">
        <v>1700</v>
      </c>
      <c r="H181" t="s">
        <v>912</v>
      </c>
      <c r="I181" t="s">
        <v>179</v>
      </c>
      <c r="J181" t="s">
        <v>73</v>
      </c>
      <c r="K181" t="s">
        <v>30</v>
      </c>
      <c r="L181">
        <v>14000000</v>
      </c>
      <c r="M181">
        <v>4454295</v>
      </c>
      <c r="N181" t="s">
        <v>61</v>
      </c>
      <c r="O181">
        <v>87</v>
      </c>
      <c r="P181" t="str">
        <f>IF(Table1[[#This Row],[score]]&gt;=8.5,"High",IF(Table1[[#This Row],[score]]&gt;=7,"Medium","Low"))</f>
        <v>Low</v>
      </c>
      <c r="Q181" s="5">
        <f>Table1[[#This Row],[gross]]-Table1[[#This Row],[budget]]</f>
        <v>-9545705</v>
      </c>
      <c r="R181" s="5" t="str">
        <f>IF(Table1[[#This Row],[Profit]]&gt;0,"Profit","Loss")</f>
        <v>Loss</v>
      </c>
      <c r="S181" s="6" t="str">
        <f>FLOOR(Table1[[#This Row],[year]]-1900,10)+1900 &amp; "-" &amp; FLOOR(Table1[[#This Row],[year]]-1890,10)+1900</f>
        <v>1980-1990</v>
      </c>
      <c r="T181" s="14" t="s">
        <v>21835</v>
      </c>
      <c r="AB181" s="14"/>
    </row>
    <row r="182" spans="1:28" hidden="1" x14ac:dyDescent="0.3">
      <c r="A182" t="s">
        <v>913</v>
      </c>
      <c r="B182" t="s">
        <v>33</v>
      </c>
      <c r="C182" t="s">
        <v>25</v>
      </c>
      <c r="D182">
        <v>1981</v>
      </c>
      <c r="E182" t="s">
        <v>914</v>
      </c>
      <c r="F182">
        <v>5.6</v>
      </c>
      <c r="G182">
        <v>1100</v>
      </c>
      <c r="H182" t="s">
        <v>915</v>
      </c>
      <c r="I182" t="s">
        <v>916</v>
      </c>
      <c r="J182" t="s">
        <v>917</v>
      </c>
      <c r="K182" t="s">
        <v>30</v>
      </c>
      <c r="L182">
        <v>12000000</v>
      </c>
      <c r="M182">
        <v>3702028</v>
      </c>
      <c r="N182" t="s">
        <v>918</v>
      </c>
      <c r="O182">
        <v>100</v>
      </c>
      <c r="P182" t="str">
        <f>IF(Table1[[#This Row],[score]]&gt;=8.5,"High",IF(Table1[[#This Row],[score]]&gt;=7,"Medium","Low"))</f>
        <v>Low</v>
      </c>
      <c r="Q182" s="5">
        <f>Table1[[#This Row],[gross]]-Table1[[#This Row],[budget]]</f>
        <v>-8297972</v>
      </c>
      <c r="R182" s="5" t="str">
        <f>IF(Table1[[#This Row],[Profit]]&gt;0,"Profit","Loss")</f>
        <v>Loss</v>
      </c>
      <c r="S182" s="6" t="str">
        <f>FLOOR(Table1[[#This Row],[year]]-1900,10)+1900 &amp; "-" &amp; FLOOR(Table1[[#This Row],[year]]-1890,10)+1900</f>
        <v>1980-1990</v>
      </c>
      <c r="T182" s="14" t="s">
        <v>21835</v>
      </c>
      <c r="AB182" s="14"/>
    </row>
    <row r="183" spans="1:28" hidden="1" x14ac:dyDescent="0.3">
      <c r="A183" t="s">
        <v>864</v>
      </c>
      <c r="B183" t="s">
        <v>16</v>
      </c>
      <c r="C183" t="s">
        <v>17</v>
      </c>
      <c r="D183">
        <v>1981</v>
      </c>
      <c r="E183" t="s">
        <v>836</v>
      </c>
      <c r="F183">
        <v>6.8</v>
      </c>
      <c r="G183">
        <v>1100</v>
      </c>
      <c r="H183" t="s">
        <v>865</v>
      </c>
      <c r="I183" t="s">
        <v>865</v>
      </c>
      <c r="J183" t="s">
        <v>866</v>
      </c>
      <c r="K183" t="s">
        <v>30</v>
      </c>
      <c r="L183">
        <v>2700000</v>
      </c>
      <c r="M183">
        <v>3256082</v>
      </c>
      <c r="N183" t="s">
        <v>61</v>
      </c>
      <c r="O183">
        <v>103</v>
      </c>
      <c r="P183" t="str">
        <f>IF(Table1[[#This Row],[score]]&gt;=8.5,"High",IF(Table1[[#This Row],[score]]&gt;=7,"Medium","Low"))</f>
        <v>Low</v>
      </c>
      <c r="Q183" s="5">
        <f>Table1[[#This Row],[gross]]-Table1[[#This Row],[budget]]</f>
        <v>556082</v>
      </c>
      <c r="R183" s="5" t="str">
        <f>IF(Table1[[#This Row],[Profit]]&gt;0,"Profit","Loss")</f>
        <v>Profit</v>
      </c>
      <c r="S183" s="6" t="str">
        <f>FLOOR(Table1[[#This Row],[year]]-1900,10)+1900 &amp; "-" &amp; FLOOR(Table1[[#This Row],[year]]-1890,10)+1900</f>
        <v>1980-1990</v>
      </c>
      <c r="T183" s="14" t="s">
        <v>21835</v>
      </c>
      <c r="AB183" s="14"/>
    </row>
    <row r="184" spans="1:28" hidden="1" x14ac:dyDescent="0.3">
      <c r="A184" t="s">
        <v>499</v>
      </c>
      <c r="B184" t="s">
        <v>500</v>
      </c>
      <c r="C184" t="s">
        <v>52</v>
      </c>
      <c r="D184">
        <v>1981</v>
      </c>
      <c r="E184" t="s">
        <v>501</v>
      </c>
      <c r="F184">
        <v>7.5</v>
      </c>
      <c r="G184">
        <v>192000</v>
      </c>
      <c r="H184" t="s">
        <v>502</v>
      </c>
      <c r="I184" t="s">
        <v>502</v>
      </c>
      <c r="J184" t="s">
        <v>503</v>
      </c>
      <c r="K184" t="s">
        <v>30</v>
      </c>
      <c r="L184">
        <v>350000</v>
      </c>
      <c r="M184">
        <v>2956630</v>
      </c>
      <c r="N184" t="s">
        <v>504</v>
      </c>
      <c r="O184">
        <v>85</v>
      </c>
      <c r="P184" t="str">
        <f>IF(Table1[[#This Row],[score]]&gt;=8.5,"High",IF(Table1[[#This Row],[score]]&gt;=7,"Medium","Low"))</f>
        <v>Medium</v>
      </c>
      <c r="Q184" s="5">
        <f>Table1[[#This Row],[gross]]-Table1[[#This Row],[budget]]</f>
        <v>2606630</v>
      </c>
      <c r="R184" s="5" t="str">
        <f>IF(Table1[[#This Row],[Profit]]&gt;0,"Profit","Loss")</f>
        <v>Profit</v>
      </c>
      <c r="S184" s="6" t="str">
        <f>FLOOR(Table1[[#This Row],[year]]-1900,10)+1900 &amp; "-" &amp; FLOOR(Table1[[#This Row],[year]]-1890,10)+1900</f>
        <v>1980-1990</v>
      </c>
      <c r="T184" s="14" t="s">
        <v>21835</v>
      </c>
      <c r="AB184" s="14"/>
    </row>
    <row r="185" spans="1:28" hidden="1" x14ac:dyDescent="0.3">
      <c r="A185" t="s">
        <v>882</v>
      </c>
      <c r="B185" t="s">
        <v>16</v>
      </c>
      <c r="C185" t="s">
        <v>41</v>
      </c>
      <c r="D185">
        <v>1981</v>
      </c>
      <c r="E185" t="s">
        <v>721</v>
      </c>
      <c r="F185">
        <v>7</v>
      </c>
      <c r="G185">
        <v>3600</v>
      </c>
      <c r="H185" t="s">
        <v>883</v>
      </c>
      <c r="I185" t="s">
        <v>883</v>
      </c>
      <c r="J185" t="s">
        <v>883</v>
      </c>
      <c r="K185" t="s">
        <v>30</v>
      </c>
      <c r="L185">
        <f>20500000</f>
        <v>20500000</v>
      </c>
      <c r="M185">
        <v>2863642</v>
      </c>
      <c r="N185" t="s">
        <v>31</v>
      </c>
      <c r="O185">
        <v>93</v>
      </c>
      <c r="P185" t="str">
        <f>IF(Table1[[#This Row],[score]]&gt;=8.5,"High",IF(Table1[[#This Row],[score]]&gt;=7,"Medium","Low"))</f>
        <v>Medium</v>
      </c>
      <c r="Q185" s="5">
        <f>Table1[[#This Row],[gross]]-Table1[[#This Row],[budget]]</f>
        <v>-17636358</v>
      </c>
      <c r="R185" s="5" t="str">
        <f>IF(Table1[[#This Row],[Profit]]&gt;0,"Profit","Loss")</f>
        <v>Loss</v>
      </c>
      <c r="S185" s="6" t="str">
        <f>FLOOR(Table1[[#This Row],[year]]-1900,10)+1900 &amp; "-" &amp; FLOOR(Table1[[#This Row],[year]]-1890,10)+1900</f>
        <v>1980-1990</v>
      </c>
      <c r="T185" s="14" t="s">
        <v>21835</v>
      </c>
      <c r="AB185" s="14"/>
    </row>
    <row r="186" spans="1:28" hidden="1" x14ac:dyDescent="0.3">
      <c r="A186" t="s">
        <v>778</v>
      </c>
      <c r="B186" t="s">
        <v>16</v>
      </c>
      <c r="C186" t="s">
        <v>17</v>
      </c>
      <c r="D186">
        <v>1981</v>
      </c>
      <c r="E186" t="s">
        <v>140</v>
      </c>
      <c r="F186">
        <v>5.5</v>
      </c>
      <c r="G186">
        <v>5700</v>
      </c>
      <c r="H186" t="s">
        <v>779</v>
      </c>
      <c r="I186" t="s">
        <v>780</v>
      </c>
      <c r="J186" t="s">
        <v>106</v>
      </c>
      <c r="K186" t="s">
        <v>30</v>
      </c>
      <c r="L186">
        <f>20500000</f>
        <v>20500000</v>
      </c>
      <c r="M186">
        <v>2447576</v>
      </c>
      <c r="N186" t="s">
        <v>50</v>
      </c>
      <c r="O186">
        <v>104</v>
      </c>
      <c r="P186" t="str">
        <f>IF(Table1[[#This Row],[score]]&gt;=8.5,"High",IF(Table1[[#This Row],[score]]&gt;=7,"Medium","Low"))</f>
        <v>Low</v>
      </c>
      <c r="Q186" s="5">
        <f>Table1[[#This Row],[gross]]-Table1[[#This Row],[budget]]</f>
        <v>-18052424</v>
      </c>
      <c r="R186" s="5" t="str">
        <f>IF(Table1[[#This Row],[Profit]]&gt;0,"Profit","Loss")</f>
        <v>Loss</v>
      </c>
      <c r="S186" s="6" t="str">
        <f>FLOOR(Table1[[#This Row],[year]]-1900,10)+1900 &amp; "-" &amp; FLOOR(Table1[[#This Row],[year]]-1890,10)+1900</f>
        <v>1980-1990</v>
      </c>
      <c r="T186" s="14" t="s">
        <v>21835</v>
      </c>
      <c r="AB186" s="14"/>
    </row>
    <row r="187" spans="1:28" hidden="1" x14ac:dyDescent="0.3">
      <c r="A187" t="s">
        <v>884</v>
      </c>
      <c r="B187" t="s">
        <v>33</v>
      </c>
      <c r="C187" t="s">
        <v>41</v>
      </c>
      <c r="D187">
        <v>1981</v>
      </c>
      <c r="E187" t="s">
        <v>607</v>
      </c>
      <c r="F187">
        <v>4.3</v>
      </c>
      <c r="G187">
        <v>1300</v>
      </c>
      <c r="H187" t="s">
        <v>885</v>
      </c>
      <c r="I187" t="s">
        <v>886</v>
      </c>
      <c r="J187" t="s">
        <v>887</v>
      </c>
      <c r="K187" t="s">
        <v>30</v>
      </c>
      <c r="L187">
        <v>12000000</v>
      </c>
      <c r="M187">
        <v>2154696</v>
      </c>
      <c r="N187" t="s">
        <v>61</v>
      </c>
      <c r="O187">
        <v>78</v>
      </c>
      <c r="P187" t="str">
        <f>IF(Table1[[#This Row],[score]]&gt;=8.5,"High",IF(Table1[[#This Row],[score]]&gt;=7,"Medium","Low"))</f>
        <v>Low</v>
      </c>
      <c r="Q187" s="5">
        <f>Table1[[#This Row],[gross]]-Table1[[#This Row],[budget]]</f>
        <v>-9845304</v>
      </c>
      <c r="R187" s="5" t="str">
        <f>IF(Table1[[#This Row],[Profit]]&gt;0,"Profit","Loss")</f>
        <v>Loss</v>
      </c>
      <c r="S187" s="6" t="str">
        <f>FLOOR(Table1[[#This Row],[year]]-1900,10)+1900 &amp; "-" &amp; FLOOR(Table1[[#This Row],[year]]-1890,10)+1900</f>
        <v>1980-1990</v>
      </c>
      <c r="T187" s="14" t="s">
        <v>21835</v>
      </c>
      <c r="AB187" s="14"/>
    </row>
    <row r="188" spans="1:28" hidden="1" x14ac:dyDescent="0.3">
      <c r="A188" t="s">
        <v>850</v>
      </c>
      <c r="B188" t="s">
        <v>33</v>
      </c>
      <c r="C188" t="s">
        <v>25</v>
      </c>
      <c r="D188">
        <v>1981</v>
      </c>
      <c r="E188" t="s">
        <v>716</v>
      </c>
      <c r="F188">
        <v>5.2</v>
      </c>
      <c r="G188">
        <v>1300</v>
      </c>
      <c r="H188" t="s">
        <v>851</v>
      </c>
      <c r="I188" t="s">
        <v>852</v>
      </c>
      <c r="J188" t="s">
        <v>853</v>
      </c>
      <c r="K188" t="s">
        <v>22</v>
      </c>
      <c r="L188">
        <v>14000000</v>
      </c>
      <c r="M188">
        <v>2022771</v>
      </c>
      <c r="N188" t="s">
        <v>50</v>
      </c>
      <c r="O188">
        <v>118</v>
      </c>
      <c r="P188" t="str">
        <f>IF(Table1[[#This Row],[score]]&gt;=8.5,"High",IF(Table1[[#This Row],[score]]&gt;=7,"Medium","Low"))</f>
        <v>Low</v>
      </c>
      <c r="Q188" s="5">
        <f>Table1[[#This Row],[gross]]-Table1[[#This Row],[budget]]</f>
        <v>-11977229</v>
      </c>
      <c r="R188" s="5" t="str">
        <f>IF(Table1[[#This Row],[Profit]]&gt;0,"Profit","Loss")</f>
        <v>Loss</v>
      </c>
      <c r="S188" s="6" t="str">
        <f>FLOOR(Table1[[#This Row],[year]]-1900,10)+1900 &amp; "-" &amp; FLOOR(Table1[[#This Row],[year]]-1890,10)+1900</f>
        <v>1980-1990</v>
      </c>
      <c r="T188" s="14" t="s">
        <v>21835</v>
      </c>
      <c r="AB188" s="14"/>
    </row>
    <row r="189" spans="1:28" hidden="1" x14ac:dyDescent="0.3">
      <c r="A189" t="s">
        <v>925</v>
      </c>
      <c r="B189" t="s">
        <v>33</v>
      </c>
      <c r="C189" t="s">
        <v>34</v>
      </c>
      <c r="D189">
        <v>1981</v>
      </c>
      <c r="E189" t="s">
        <v>493</v>
      </c>
      <c r="F189">
        <v>5.2</v>
      </c>
      <c r="G189">
        <v>928</v>
      </c>
      <c r="H189" t="s">
        <v>926</v>
      </c>
      <c r="I189" t="s">
        <v>927</v>
      </c>
      <c r="J189" t="s">
        <v>928</v>
      </c>
      <c r="K189" t="s">
        <v>30</v>
      </c>
      <c r="L189">
        <v>24000000</v>
      </c>
      <c r="M189">
        <v>2004742</v>
      </c>
      <c r="N189" t="s">
        <v>230</v>
      </c>
      <c r="O189">
        <v>107</v>
      </c>
      <c r="P189" t="str">
        <f>IF(Table1[[#This Row],[score]]&gt;=8.5,"High",IF(Table1[[#This Row],[score]]&gt;=7,"Medium","Low"))</f>
        <v>Low</v>
      </c>
      <c r="Q189" s="5">
        <f>Table1[[#This Row],[gross]]-Table1[[#This Row],[budget]]</f>
        <v>-21995258</v>
      </c>
      <c r="R189" s="5" t="str">
        <f>IF(Table1[[#This Row],[Profit]]&gt;0,"Profit","Loss")</f>
        <v>Loss</v>
      </c>
      <c r="S189" s="6" t="str">
        <f>FLOOR(Table1[[#This Row],[year]]-1900,10)+1900 &amp; "-" &amp; FLOOR(Table1[[#This Row],[year]]-1890,10)+1900</f>
        <v>1980-1990</v>
      </c>
      <c r="T189" s="14" t="s">
        <v>21835</v>
      </c>
      <c r="AB189" s="14"/>
    </row>
    <row r="190" spans="1:28" hidden="1" x14ac:dyDescent="0.3">
      <c r="A190" t="s">
        <v>897</v>
      </c>
      <c r="B190" t="s">
        <v>16</v>
      </c>
      <c r="C190" t="s">
        <v>17</v>
      </c>
      <c r="D190">
        <v>1981</v>
      </c>
      <c r="E190" t="s">
        <v>782</v>
      </c>
      <c r="F190">
        <v>6.8</v>
      </c>
      <c r="G190">
        <v>1400</v>
      </c>
      <c r="H190" t="s">
        <v>898</v>
      </c>
      <c r="I190" t="s">
        <v>899</v>
      </c>
      <c r="J190" t="s">
        <v>235</v>
      </c>
      <c r="K190" t="s">
        <v>30</v>
      </c>
      <c r="L190">
        <f>20500000</f>
        <v>20500000</v>
      </c>
      <c r="M190">
        <v>1976198</v>
      </c>
      <c r="N190" t="s">
        <v>61</v>
      </c>
      <c r="O190">
        <v>94</v>
      </c>
      <c r="P190" t="str">
        <f>IF(Table1[[#This Row],[score]]&gt;=8.5,"High",IF(Table1[[#This Row],[score]]&gt;=7,"Medium","Low"))</f>
        <v>Low</v>
      </c>
      <c r="Q190" s="5">
        <f>Table1[[#This Row],[gross]]-Table1[[#This Row],[budget]]</f>
        <v>-18523802</v>
      </c>
      <c r="R190" s="5" t="str">
        <f>IF(Table1[[#This Row],[Profit]]&gt;0,"Profit","Loss")</f>
        <v>Loss</v>
      </c>
      <c r="S190" s="6" t="str">
        <f>FLOOR(Table1[[#This Row],[year]]-1900,10)+1900 &amp; "-" &amp; FLOOR(Table1[[#This Row],[year]]-1890,10)+1900</f>
        <v>1980-1990</v>
      </c>
      <c r="T190" s="14" t="s">
        <v>21835</v>
      </c>
      <c r="AB190" s="14"/>
    </row>
    <row r="191" spans="1:28" hidden="1" x14ac:dyDescent="0.3">
      <c r="A191" t="s">
        <v>933</v>
      </c>
      <c r="B191" t="s">
        <v>33</v>
      </c>
      <c r="C191" t="s">
        <v>34</v>
      </c>
      <c r="D191">
        <v>1981</v>
      </c>
      <c r="E191" t="s">
        <v>563</v>
      </c>
      <c r="F191">
        <v>5.5</v>
      </c>
      <c r="G191">
        <v>384</v>
      </c>
      <c r="H191" t="s">
        <v>934</v>
      </c>
      <c r="I191" t="s">
        <v>935</v>
      </c>
      <c r="J191" t="s">
        <v>936</v>
      </c>
      <c r="K191" t="s">
        <v>30</v>
      </c>
      <c r="L191">
        <v>2000000</v>
      </c>
      <c r="M191">
        <v>1791147</v>
      </c>
      <c r="N191" t="s">
        <v>918</v>
      </c>
      <c r="O191">
        <v>90</v>
      </c>
      <c r="P191" t="str">
        <f>IF(Table1[[#This Row],[score]]&gt;=8.5,"High",IF(Table1[[#This Row],[score]]&gt;=7,"Medium","Low"))</f>
        <v>Low</v>
      </c>
      <c r="Q191" s="5">
        <f>Table1[[#This Row],[gross]]-Table1[[#This Row],[budget]]</f>
        <v>-208853</v>
      </c>
      <c r="R191" s="5" t="str">
        <f>IF(Table1[[#This Row],[Profit]]&gt;0,"Profit","Loss")</f>
        <v>Loss</v>
      </c>
      <c r="S191" s="6" t="str">
        <f>FLOOR(Table1[[#This Row],[year]]-1900,10)+1900 &amp; "-" &amp; FLOOR(Table1[[#This Row],[year]]-1890,10)+1900</f>
        <v>1980-1990</v>
      </c>
      <c r="T191" s="14" t="s">
        <v>21835</v>
      </c>
      <c r="AB191" s="14"/>
    </row>
    <row r="192" spans="1:28" hidden="1" x14ac:dyDescent="0.3">
      <c r="A192" t="s">
        <v>646</v>
      </c>
      <c r="B192" t="s">
        <v>16</v>
      </c>
      <c r="C192" t="s">
        <v>104</v>
      </c>
      <c r="D192">
        <v>1981</v>
      </c>
      <c r="E192" t="s">
        <v>647</v>
      </c>
      <c r="F192">
        <v>6.9</v>
      </c>
      <c r="G192">
        <v>5300</v>
      </c>
      <c r="H192" t="s">
        <v>648</v>
      </c>
      <c r="I192" t="s">
        <v>649</v>
      </c>
      <c r="J192" t="s">
        <v>650</v>
      </c>
      <c r="K192" t="s">
        <v>30</v>
      </c>
      <c r="L192">
        <v>3000000</v>
      </c>
      <c r="M192">
        <v>1752634</v>
      </c>
      <c r="N192" t="s">
        <v>651</v>
      </c>
      <c r="O192">
        <v>109</v>
      </c>
      <c r="P192" t="str">
        <f>IF(Table1[[#This Row],[score]]&gt;=8.5,"High",IF(Table1[[#This Row],[score]]&gt;=7,"Medium","Low"))</f>
        <v>Low</v>
      </c>
      <c r="Q192" s="5">
        <f>Table1[[#This Row],[gross]]-Table1[[#This Row],[budget]]</f>
        <v>-1247366</v>
      </c>
      <c r="R192" s="5" t="str">
        <f>IF(Table1[[#This Row],[Profit]]&gt;0,"Profit","Loss")</f>
        <v>Loss</v>
      </c>
      <c r="S192" s="6" t="str">
        <f>FLOOR(Table1[[#This Row],[year]]-1900,10)+1900 &amp; "-" &amp; FLOOR(Table1[[#This Row],[year]]-1890,10)+1900</f>
        <v>1980-1990</v>
      </c>
      <c r="T192" s="14" t="s">
        <v>21842</v>
      </c>
      <c r="AB192" s="14"/>
    </row>
    <row r="193" spans="1:28" hidden="1" x14ac:dyDescent="0.3">
      <c r="A193" t="s">
        <v>967</v>
      </c>
      <c r="B193" t="s">
        <v>33</v>
      </c>
      <c r="C193" t="s">
        <v>17</v>
      </c>
      <c r="D193">
        <v>1981</v>
      </c>
      <c r="E193" t="s">
        <v>968</v>
      </c>
      <c r="F193">
        <v>6.3</v>
      </c>
      <c r="G193">
        <v>228</v>
      </c>
      <c r="H193" t="s">
        <v>969</v>
      </c>
      <c r="I193" t="s">
        <v>970</v>
      </c>
      <c r="J193" t="s">
        <v>359</v>
      </c>
      <c r="K193" t="s">
        <v>195</v>
      </c>
      <c r="L193">
        <f>20500000</f>
        <v>20500000</v>
      </c>
      <c r="M193">
        <v>1622898</v>
      </c>
      <c r="N193" t="s">
        <v>61</v>
      </c>
      <c r="O193">
        <v>94</v>
      </c>
      <c r="P193" t="str">
        <f>IF(Table1[[#This Row],[score]]&gt;=8.5,"High",IF(Table1[[#This Row],[score]]&gt;=7,"Medium","Low"))</f>
        <v>Low</v>
      </c>
      <c r="Q193" s="5">
        <f>Table1[[#This Row],[gross]]-Table1[[#This Row],[budget]]</f>
        <v>-18877102</v>
      </c>
      <c r="R193" s="5" t="str">
        <f>IF(Table1[[#This Row],[Profit]]&gt;0,"Profit","Loss")</f>
        <v>Loss</v>
      </c>
      <c r="S193" s="6" t="str">
        <f>FLOOR(Table1[[#This Row],[year]]-1900,10)+1900 &amp; "-" &amp; FLOOR(Table1[[#This Row],[year]]-1890,10)+1900</f>
        <v>1980-1990</v>
      </c>
      <c r="T193" s="14" t="s">
        <v>21843</v>
      </c>
      <c r="AB193" s="14"/>
    </row>
    <row r="194" spans="1:28" hidden="1" x14ac:dyDescent="0.3">
      <c r="A194" t="s">
        <v>854</v>
      </c>
      <c r="B194" t="s">
        <v>16</v>
      </c>
      <c r="C194" t="s">
        <v>52</v>
      </c>
      <c r="D194">
        <v>1981</v>
      </c>
      <c r="E194" t="s">
        <v>855</v>
      </c>
      <c r="F194">
        <v>5.6</v>
      </c>
      <c r="G194">
        <v>2400</v>
      </c>
      <c r="H194" t="s">
        <v>856</v>
      </c>
      <c r="I194" t="s">
        <v>857</v>
      </c>
      <c r="J194" t="s">
        <v>858</v>
      </c>
      <c r="K194" t="s">
        <v>30</v>
      </c>
      <c r="L194">
        <f>20500000</f>
        <v>20500000</v>
      </c>
      <c r="M194">
        <v>1169875</v>
      </c>
      <c r="N194" t="s">
        <v>859</v>
      </c>
      <c r="O194">
        <v>88</v>
      </c>
      <c r="P194" t="str">
        <f>IF(Table1[[#This Row],[score]]&gt;=8.5,"High",IF(Table1[[#This Row],[score]]&gt;=7,"Medium","Low"))</f>
        <v>Low</v>
      </c>
      <c r="Q194" s="5">
        <f>Table1[[#This Row],[gross]]-Table1[[#This Row],[budget]]</f>
        <v>-19330125</v>
      </c>
      <c r="R194" s="5" t="str">
        <f>IF(Table1[[#This Row],[Profit]]&gt;0,"Profit","Loss")</f>
        <v>Loss</v>
      </c>
      <c r="S194" s="6" t="str">
        <f>FLOOR(Table1[[#This Row],[year]]-1900,10)+1900 &amp; "-" &amp; FLOOR(Table1[[#This Row],[year]]-1890,10)+1900</f>
        <v>1980-1990</v>
      </c>
      <c r="T194" s="14" t="s">
        <v>21835</v>
      </c>
      <c r="AB194" s="14"/>
    </row>
    <row r="195" spans="1:28" hidden="1" x14ac:dyDescent="0.3">
      <c r="A195" t="s">
        <v>798</v>
      </c>
      <c r="B195" t="s">
        <v>16</v>
      </c>
      <c r="C195" t="s">
        <v>52</v>
      </c>
      <c r="D195">
        <v>1981</v>
      </c>
      <c r="E195" t="s">
        <v>544</v>
      </c>
      <c r="F195">
        <v>6</v>
      </c>
      <c r="G195">
        <v>2400</v>
      </c>
      <c r="H195" t="s">
        <v>799</v>
      </c>
      <c r="I195" t="s">
        <v>565</v>
      </c>
      <c r="J195" t="s">
        <v>800</v>
      </c>
      <c r="K195" t="s">
        <v>30</v>
      </c>
      <c r="L195">
        <v>800000</v>
      </c>
      <c r="M195">
        <v>1118634</v>
      </c>
      <c r="N195" t="s">
        <v>566</v>
      </c>
      <c r="O195">
        <v>84</v>
      </c>
      <c r="P195" t="str">
        <f>IF(Table1[[#This Row],[score]]&gt;=8.5,"High",IF(Table1[[#This Row],[score]]&gt;=7,"Medium","Low"))</f>
        <v>Low</v>
      </c>
      <c r="Q195" s="5">
        <f>Table1[[#This Row],[gross]]-Table1[[#This Row],[budget]]</f>
        <v>318634</v>
      </c>
      <c r="R195" s="5" t="str">
        <f>IF(Table1[[#This Row],[Profit]]&gt;0,"Profit","Loss")</f>
        <v>Profit</v>
      </c>
      <c r="S195" s="6" t="str">
        <f>FLOOR(Table1[[#This Row],[year]]-1900,10)+1900 &amp; "-" &amp; FLOOR(Table1[[#This Row],[year]]-1890,10)+1900</f>
        <v>1980-1990</v>
      </c>
      <c r="T195" s="14" t="s">
        <v>21835</v>
      </c>
      <c r="AB195" s="14"/>
    </row>
    <row r="196" spans="1:28" hidden="1" x14ac:dyDescent="0.3">
      <c r="A196" t="s">
        <v>535</v>
      </c>
      <c r="B196" t="s">
        <v>16</v>
      </c>
      <c r="C196" t="s">
        <v>17</v>
      </c>
      <c r="D196">
        <v>1981</v>
      </c>
      <c r="E196" t="s">
        <v>536</v>
      </c>
      <c r="F196">
        <v>7.4</v>
      </c>
      <c r="G196">
        <v>27000</v>
      </c>
      <c r="H196" t="s">
        <v>537</v>
      </c>
      <c r="I196" t="s">
        <v>537</v>
      </c>
      <c r="J196" t="s">
        <v>538</v>
      </c>
      <c r="K196" t="s">
        <v>448</v>
      </c>
      <c r="L196">
        <f>20500000</f>
        <v>20500000</v>
      </c>
      <c r="M196">
        <v>1113538</v>
      </c>
      <c r="N196" t="s">
        <v>539</v>
      </c>
      <c r="O196">
        <v>124</v>
      </c>
      <c r="P196" t="str">
        <f>IF(Table1[[#This Row],[score]]&gt;=8.5,"High",IF(Table1[[#This Row],[score]]&gt;=7,"Medium","Low"))</f>
        <v>Medium</v>
      </c>
      <c r="Q196" s="5">
        <f>Table1[[#This Row],[gross]]-Table1[[#This Row],[budget]]</f>
        <v>-19386462</v>
      </c>
      <c r="R196" s="5" t="str">
        <f>IF(Table1[[#This Row],[Profit]]&gt;0,"Profit","Loss")</f>
        <v>Loss</v>
      </c>
      <c r="S196" s="6" t="str">
        <f>FLOOR(Table1[[#This Row],[year]]-1900,10)+1900 &amp; "-" &amp; FLOOR(Table1[[#This Row],[year]]-1890,10)+1900</f>
        <v>1980-1990</v>
      </c>
      <c r="T196" s="14" t="s">
        <v>21835</v>
      </c>
      <c r="AB196" s="14"/>
    </row>
    <row r="197" spans="1:28" hidden="1" x14ac:dyDescent="0.3">
      <c r="A197" t="s">
        <v>725</v>
      </c>
      <c r="B197" t="s">
        <v>16</v>
      </c>
      <c r="C197" t="s">
        <v>17</v>
      </c>
      <c r="D197">
        <v>1981</v>
      </c>
      <c r="E197" t="s">
        <v>726</v>
      </c>
      <c r="F197">
        <v>6.5</v>
      </c>
      <c r="G197">
        <v>5700</v>
      </c>
      <c r="H197" t="s">
        <v>727</v>
      </c>
      <c r="I197" t="s">
        <v>728</v>
      </c>
      <c r="J197" t="s">
        <v>729</v>
      </c>
      <c r="K197" t="s">
        <v>30</v>
      </c>
      <c r="L197">
        <v>26000000</v>
      </c>
      <c r="M197">
        <v>636796</v>
      </c>
      <c r="N197" t="s">
        <v>730</v>
      </c>
      <c r="O197">
        <v>107</v>
      </c>
      <c r="P197" t="str">
        <f>IF(Table1[[#This Row],[score]]&gt;=8.5,"High",IF(Table1[[#This Row],[score]]&gt;=7,"Medium","Low"))</f>
        <v>Low</v>
      </c>
      <c r="Q197" s="5">
        <f>Table1[[#This Row],[gross]]-Table1[[#This Row],[budget]]</f>
        <v>-25363204</v>
      </c>
      <c r="R197" s="5" t="str">
        <f>IF(Table1[[#This Row],[Profit]]&gt;0,"Profit","Loss")</f>
        <v>Loss</v>
      </c>
      <c r="S197" s="6" t="str">
        <f>FLOOR(Table1[[#This Row],[year]]-1900,10)+1900 &amp; "-" &amp; FLOOR(Table1[[#This Row],[year]]-1890,10)+1900</f>
        <v>1980-1990</v>
      </c>
      <c r="T197" s="14" t="s">
        <v>21835</v>
      </c>
      <c r="AB197" s="14"/>
    </row>
    <row r="198" spans="1:28" hidden="1" x14ac:dyDescent="0.3">
      <c r="A198" t="s">
        <v>759</v>
      </c>
      <c r="B198" t="s">
        <v>16</v>
      </c>
      <c r="C198" t="s">
        <v>41</v>
      </c>
      <c r="D198">
        <v>1981</v>
      </c>
      <c r="E198" t="s">
        <v>760</v>
      </c>
      <c r="F198">
        <v>5.9</v>
      </c>
      <c r="G198">
        <v>1300</v>
      </c>
      <c r="H198" t="s">
        <v>245</v>
      </c>
      <c r="I198" t="s">
        <v>761</v>
      </c>
      <c r="J198" t="s">
        <v>762</v>
      </c>
      <c r="K198" t="s">
        <v>248</v>
      </c>
      <c r="L198">
        <f>20500000</f>
        <v>20500000</v>
      </c>
      <c r="M198">
        <v>237000</v>
      </c>
      <c r="N198" t="s">
        <v>763</v>
      </c>
      <c r="O198">
        <v>87</v>
      </c>
      <c r="P198" t="str">
        <f>IF(Table1[[#This Row],[score]]&gt;=8.5,"High",IF(Table1[[#This Row],[score]]&gt;=7,"Medium","Low"))</f>
        <v>Low</v>
      </c>
      <c r="Q198" s="5">
        <f>Table1[[#This Row],[gross]]-Table1[[#This Row],[budget]]</f>
        <v>-20263000</v>
      </c>
      <c r="R198" s="5" t="str">
        <f>IF(Table1[[#This Row],[Profit]]&gt;0,"Profit","Loss")</f>
        <v>Loss</v>
      </c>
      <c r="S198" s="6" t="str">
        <f>FLOOR(Table1[[#This Row],[year]]-1900,10)+1900 &amp; "-" &amp; FLOOR(Table1[[#This Row],[year]]-1890,10)+1900</f>
        <v>1980-1990</v>
      </c>
      <c r="T198" s="14" t="s">
        <v>21836</v>
      </c>
      <c r="AB198" s="14"/>
    </row>
    <row r="199" spans="1:28" hidden="1" x14ac:dyDescent="0.3">
      <c r="A199" t="s">
        <v>705</v>
      </c>
      <c r="B199" t="s">
        <v>16</v>
      </c>
      <c r="C199" t="s">
        <v>52</v>
      </c>
      <c r="D199">
        <v>1981</v>
      </c>
      <c r="E199" t="s">
        <v>706</v>
      </c>
      <c r="F199">
        <v>6.8</v>
      </c>
      <c r="G199">
        <v>21000</v>
      </c>
      <c r="H199" t="s">
        <v>707</v>
      </c>
      <c r="I199" t="s">
        <v>708</v>
      </c>
      <c r="J199" t="s">
        <v>709</v>
      </c>
      <c r="K199" t="s">
        <v>306</v>
      </c>
      <c r="L199">
        <v>400000</v>
      </c>
      <c r="M199">
        <v>123843</v>
      </c>
      <c r="N199" t="s">
        <v>710</v>
      </c>
      <c r="O199">
        <v>87</v>
      </c>
      <c r="P199" t="str">
        <f>IF(Table1[[#This Row],[score]]&gt;=8.5,"High",IF(Table1[[#This Row],[score]]&gt;=7,"Medium","Low"))</f>
        <v>Low</v>
      </c>
      <c r="Q199" s="5">
        <f>Table1[[#This Row],[gross]]-Table1[[#This Row],[budget]]</f>
        <v>-276157</v>
      </c>
      <c r="R199" s="5" t="str">
        <f>IF(Table1[[#This Row],[Profit]]&gt;0,"Profit","Loss")</f>
        <v>Loss</v>
      </c>
      <c r="S199" s="6" t="str">
        <f>FLOOR(Table1[[#This Row],[year]]-1900,10)+1900 &amp; "-" &amp; FLOOR(Table1[[#This Row],[year]]-1890,10)+1900</f>
        <v>1980-1990</v>
      </c>
      <c r="T199" s="14" t="s">
        <v>21835</v>
      </c>
      <c r="AB199" s="14"/>
    </row>
    <row r="200" spans="1:28" hidden="1" x14ac:dyDescent="0.3">
      <c r="A200" t="s">
        <v>783</v>
      </c>
      <c r="B200" t="s">
        <v>16</v>
      </c>
      <c r="C200" t="s">
        <v>784</v>
      </c>
      <c r="D200">
        <v>1981</v>
      </c>
      <c r="E200" t="s">
        <v>785</v>
      </c>
      <c r="F200">
        <v>7.2</v>
      </c>
      <c r="G200">
        <v>12000</v>
      </c>
      <c r="H200" t="s">
        <v>786</v>
      </c>
      <c r="I200" t="s">
        <v>787</v>
      </c>
      <c r="J200" t="s">
        <v>788</v>
      </c>
      <c r="K200" t="s">
        <v>448</v>
      </c>
      <c r="L200">
        <f>20500000</f>
        <v>20500000</v>
      </c>
      <c r="M200">
        <v>110014</v>
      </c>
      <c r="N200" t="s">
        <v>789</v>
      </c>
      <c r="O200">
        <v>117</v>
      </c>
      <c r="P200" t="str">
        <f>IF(Table1[[#This Row],[score]]&gt;=8.5,"High",IF(Table1[[#This Row],[score]]&gt;=7,"Medium","Low"))</f>
        <v>Medium</v>
      </c>
      <c r="Q200" s="5">
        <f>Table1[[#This Row],[gross]]-Table1[[#This Row],[budget]]</f>
        <v>-20389986</v>
      </c>
      <c r="R200" s="5" t="str">
        <f>IF(Table1[[#This Row],[Profit]]&gt;0,"Profit","Loss")</f>
        <v>Loss</v>
      </c>
      <c r="S200" s="6" t="str">
        <f>FLOOR(Table1[[#This Row],[year]]-1900,10)+1900 &amp; "-" &amp; FLOOR(Table1[[#This Row],[year]]-1890,10)+1900</f>
        <v>1980-1990</v>
      </c>
      <c r="T200" s="14" t="s">
        <v>21835</v>
      </c>
      <c r="AB200" s="14"/>
    </row>
    <row r="201" spans="1:28" hidden="1" x14ac:dyDescent="0.3">
      <c r="A201" t="s">
        <v>962</v>
      </c>
      <c r="B201" t="s">
        <v>443</v>
      </c>
      <c r="C201" t="s">
        <v>25</v>
      </c>
      <c r="D201">
        <v>1981</v>
      </c>
      <c r="E201" t="s">
        <v>963</v>
      </c>
      <c r="F201">
        <v>6.9</v>
      </c>
      <c r="G201">
        <v>1100</v>
      </c>
      <c r="H201" t="s">
        <v>964</v>
      </c>
      <c r="I201" t="s">
        <v>965</v>
      </c>
      <c r="J201" t="s">
        <v>965</v>
      </c>
      <c r="K201" t="s">
        <v>448</v>
      </c>
      <c r="L201">
        <f>20500000</f>
        <v>20500000</v>
      </c>
      <c r="M201">
        <v>17110</v>
      </c>
      <c r="N201" t="s">
        <v>966</v>
      </c>
      <c r="O201">
        <v>129</v>
      </c>
      <c r="P201" t="str">
        <f>IF(Table1[[#This Row],[score]]&gt;=8.5,"High",IF(Table1[[#This Row],[score]]&gt;=7,"Medium","Low"))</f>
        <v>Low</v>
      </c>
      <c r="Q201" s="5">
        <f>Table1[[#This Row],[gross]]-Table1[[#This Row],[budget]]</f>
        <v>-20482890</v>
      </c>
      <c r="R201" s="5" t="str">
        <f>IF(Table1[[#This Row],[Profit]]&gt;0,"Profit","Loss")</f>
        <v>Loss</v>
      </c>
      <c r="S201" s="6" t="str">
        <f>FLOOR(Table1[[#This Row],[year]]-1900,10)+1900 &amp; "-" &amp; FLOOR(Table1[[#This Row],[year]]-1890,10)+1900</f>
        <v>1980-1990</v>
      </c>
      <c r="T201" s="14" t="s">
        <v>21842</v>
      </c>
      <c r="AB201" s="14"/>
    </row>
    <row r="202" spans="1:28" hidden="1" x14ac:dyDescent="0.3">
      <c r="A202" t="s">
        <v>823</v>
      </c>
      <c r="B202" t="s">
        <v>16</v>
      </c>
      <c r="C202" t="s">
        <v>17</v>
      </c>
      <c r="D202">
        <v>1981</v>
      </c>
      <c r="E202" t="s">
        <v>824</v>
      </c>
      <c r="F202">
        <v>6.3</v>
      </c>
      <c r="G202">
        <v>1300</v>
      </c>
      <c r="H202" t="s">
        <v>825</v>
      </c>
      <c r="I202" t="s">
        <v>826</v>
      </c>
      <c r="J202" t="s">
        <v>538</v>
      </c>
      <c r="K202" t="s">
        <v>22</v>
      </c>
      <c r="L202">
        <f>20500000</f>
        <v>20500000</v>
      </c>
      <c r="M202">
        <v>12042</v>
      </c>
      <c r="N202" t="s">
        <v>827</v>
      </c>
      <c r="O202">
        <v>101</v>
      </c>
      <c r="P202" t="str">
        <f>IF(Table1[[#This Row],[score]]&gt;=8.5,"High",IF(Table1[[#This Row],[score]]&gt;=7,"Medium","Low"))</f>
        <v>Low</v>
      </c>
      <c r="Q202" s="5">
        <f>Table1[[#This Row],[gross]]-Table1[[#This Row],[budget]]</f>
        <v>-20487958</v>
      </c>
      <c r="R202" s="5" t="str">
        <f>IF(Table1[[#This Row],[Profit]]&gt;0,"Profit","Loss")</f>
        <v>Loss</v>
      </c>
      <c r="S202" s="6" t="str">
        <f>FLOOR(Table1[[#This Row],[year]]-1900,10)+1900 &amp; "-" &amp; FLOOR(Table1[[#This Row],[year]]-1890,10)+1900</f>
        <v>1980-1990</v>
      </c>
      <c r="T202" s="14" t="s">
        <v>21835</v>
      </c>
      <c r="AB202" s="14"/>
    </row>
    <row r="203" spans="1:28" hidden="1" x14ac:dyDescent="0.3">
      <c r="A203" t="s">
        <v>620</v>
      </c>
      <c r="B203" t="s">
        <v>33</v>
      </c>
      <c r="C203" t="s">
        <v>63</v>
      </c>
      <c r="D203">
        <v>1981</v>
      </c>
      <c r="E203" t="s">
        <v>621</v>
      </c>
      <c r="F203">
        <v>7.8</v>
      </c>
      <c r="G203">
        <v>19000</v>
      </c>
      <c r="H203" t="s">
        <v>622</v>
      </c>
      <c r="I203" t="s">
        <v>623</v>
      </c>
      <c r="J203" t="s">
        <v>624</v>
      </c>
      <c r="K203" t="s">
        <v>30</v>
      </c>
      <c r="L203">
        <f>20500000</f>
        <v>20500000</v>
      </c>
      <c r="M203">
        <v>5073</v>
      </c>
      <c r="N203" t="s">
        <v>625</v>
      </c>
      <c r="O203">
        <v>110</v>
      </c>
      <c r="P203" t="str">
        <f>IF(Table1[[#This Row],[score]]&gt;=8.5,"High",IF(Table1[[#This Row],[score]]&gt;=7,"Medium","Low"))</f>
        <v>Medium</v>
      </c>
      <c r="Q203" s="5">
        <f>Table1[[#This Row],[gross]]-Table1[[#This Row],[budget]]</f>
        <v>-20494927</v>
      </c>
      <c r="R203" s="5" t="str">
        <f>IF(Table1[[#This Row],[Profit]]&gt;0,"Profit","Loss")</f>
        <v>Loss</v>
      </c>
      <c r="S203" s="6" t="str">
        <f>FLOOR(Table1[[#This Row],[year]]-1900,10)+1900 &amp; "-" &amp; FLOOR(Table1[[#This Row],[year]]-1890,10)+1900</f>
        <v>1980-1990</v>
      </c>
      <c r="T203" s="14" t="s">
        <v>21835</v>
      </c>
      <c r="AB203" s="14"/>
    </row>
    <row r="204" spans="1:28" x14ac:dyDescent="0.3">
      <c r="A204" t="s">
        <v>987</v>
      </c>
      <c r="B204" t="s">
        <v>33</v>
      </c>
      <c r="C204" t="s">
        <v>237</v>
      </c>
      <c r="D204">
        <v>1982</v>
      </c>
      <c r="E204" t="s">
        <v>988</v>
      </c>
      <c r="F204">
        <v>7.8</v>
      </c>
      <c r="G204">
        <v>381000</v>
      </c>
      <c r="H204" t="s">
        <v>486</v>
      </c>
      <c r="I204" t="s">
        <v>989</v>
      </c>
      <c r="J204" t="s">
        <v>990</v>
      </c>
      <c r="K204" t="s">
        <v>30</v>
      </c>
      <c r="L204" s="5">
        <v>10500000</v>
      </c>
      <c r="M204" s="5">
        <v>792910554</v>
      </c>
      <c r="N204" t="s">
        <v>61</v>
      </c>
      <c r="O204">
        <v>115</v>
      </c>
      <c r="P204" t="str">
        <f>IF(Table1[[#This Row],[score]]&gt;=8.5,"High",IF(Table1[[#This Row],[score]]&gt;=7,"Medium","Low"))</f>
        <v>Medium</v>
      </c>
      <c r="Q204" s="5">
        <f>Table1[[#This Row],[gross]]-Table1[[#This Row],[budget]]</f>
        <v>782410554</v>
      </c>
      <c r="R204" s="5" t="str">
        <f>IF(Table1[[#This Row],[Profit]]&gt;0,"Profit","Loss")</f>
        <v>Profit</v>
      </c>
      <c r="S204" s="6" t="str">
        <f>FLOOR(Table1[[#This Row],[year]]-1900,10)+1900 &amp; "-" &amp; FLOOR(Table1[[#This Row],[year]]-1890,10)+1900</f>
        <v>1980-1990</v>
      </c>
      <c r="T204" s="14" t="s">
        <v>30</v>
      </c>
      <c r="AB204" s="14"/>
    </row>
    <row r="205" spans="1:28" x14ac:dyDescent="0.3">
      <c r="A205" t="s">
        <v>1036</v>
      </c>
      <c r="B205" t="s">
        <v>33</v>
      </c>
      <c r="C205" t="s">
        <v>41</v>
      </c>
      <c r="D205">
        <v>1982</v>
      </c>
      <c r="E205" t="s">
        <v>1037</v>
      </c>
      <c r="F205">
        <v>7.4</v>
      </c>
      <c r="G205">
        <v>100000</v>
      </c>
      <c r="H205" t="s">
        <v>608</v>
      </c>
      <c r="I205" t="s">
        <v>1038</v>
      </c>
      <c r="J205" t="s">
        <v>1039</v>
      </c>
      <c r="K205" t="s">
        <v>30</v>
      </c>
      <c r="L205" s="5">
        <v>21000000</v>
      </c>
      <c r="M205" s="5">
        <v>177200000</v>
      </c>
      <c r="N205" t="s">
        <v>31</v>
      </c>
      <c r="O205">
        <v>116</v>
      </c>
      <c r="P205" t="str">
        <f>IF(Table1[[#This Row],[score]]&gt;=8.5,"High",IF(Table1[[#This Row],[score]]&gt;=7,"Medium","Low"))</f>
        <v>Medium</v>
      </c>
      <c r="Q205" s="5">
        <f>Table1[[#This Row],[gross]]-Table1[[#This Row],[budget]]</f>
        <v>156200000</v>
      </c>
      <c r="R205" s="5" t="str">
        <f>IF(Table1[[#This Row],[Profit]]&gt;0,"Profit","Loss")</f>
        <v>Profit</v>
      </c>
      <c r="S205" s="6" t="str">
        <f>FLOOR(Table1[[#This Row],[year]]-1900,10)+1900 &amp; "-" &amp; FLOOR(Table1[[#This Row],[year]]-1890,10)+1900</f>
        <v>1980-1990</v>
      </c>
      <c r="T205" s="14" t="s">
        <v>30</v>
      </c>
      <c r="AB205" s="14"/>
    </row>
    <row r="206" spans="1:28" x14ac:dyDescent="0.3">
      <c r="A206" t="s">
        <v>996</v>
      </c>
      <c r="B206" t="s">
        <v>16</v>
      </c>
      <c r="C206" t="s">
        <v>17</v>
      </c>
      <c r="D206">
        <v>1982</v>
      </c>
      <c r="E206" t="s">
        <v>972</v>
      </c>
      <c r="F206">
        <v>7</v>
      </c>
      <c r="G206">
        <v>52000</v>
      </c>
      <c r="H206" t="s">
        <v>997</v>
      </c>
      <c r="I206" t="s">
        <v>998</v>
      </c>
      <c r="J206" t="s">
        <v>184</v>
      </c>
      <c r="K206" t="s">
        <v>30</v>
      </c>
      <c r="L206" s="5">
        <v>7500000</v>
      </c>
      <c r="M206" s="5">
        <v>129795554</v>
      </c>
      <c r="N206" t="s">
        <v>138</v>
      </c>
      <c r="O206">
        <v>124</v>
      </c>
      <c r="P206" t="str">
        <f>IF(Table1[[#This Row],[score]]&gt;=8.5,"High",IF(Table1[[#This Row],[score]]&gt;=7,"Medium","Low"))</f>
        <v>Medium</v>
      </c>
      <c r="Q206" s="5">
        <f>Table1[[#This Row],[gross]]-Table1[[#This Row],[budget]]</f>
        <v>122295554</v>
      </c>
      <c r="R206" s="5" t="str">
        <f>IF(Table1[[#This Row],[Profit]]&gt;0,"Profit","Loss")</f>
        <v>Profit</v>
      </c>
      <c r="S206" s="6" t="str">
        <f>FLOOR(Table1[[#This Row],[year]]-1900,10)+1900 &amp; "-" &amp; FLOOR(Table1[[#This Row],[year]]-1890,10)+1900</f>
        <v>1980-1990</v>
      </c>
      <c r="T206" s="14" t="s">
        <v>30</v>
      </c>
      <c r="AB206" s="14"/>
    </row>
    <row r="207" spans="1:28" x14ac:dyDescent="0.3">
      <c r="A207" t="s">
        <v>991</v>
      </c>
      <c r="B207" t="s">
        <v>16</v>
      </c>
      <c r="C207" t="s">
        <v>34</v>
      </c>
      <c r="D207">
        <v>1982</v>
      </c>
      <c r="E207" t="s">
        <v>992</v>
      </c>
      <c r="F207">
        <v>7.7</v>
      </c>
      <c r="G207">
        <v>234000</v>
      </c>
      <c r="H207" t="s">
        <v>993</v>
      </c>
      <c r="I207" t="s">
        <v>994</v>
      </c>
      <c r="J207" t="s">
        <v>749</v>
      </c>
      <c r="K207" t="s">
        <v>30</v>
      </c>
      <c r="L207" s="5">
        <v>15000000</v>
      </c>
      <c r="M207" s="5">
        <v>125212904</v>
      </c>
      <c r="N207" t="s">
        <v>995</v>
      </c>
      <c r="O207">
        <v>93</v>
      </c>
      <c r="P207" t="str">
        <f>IF(Table1[[#This Row],[score]]&gt;=8.5,"High",IF(Table1[[#This Row],[score]]&gt;=7,"Medium","Low"))</f>
        <v>Medium</v>
      </c>
      <c r="Q207" s="5">
        <f>Table1[[#This Row],[gross]]-Table1[[#This Row],[budget]]</f>
        <v>110212904</v>
      </c>
      <c r="R207" s="5" t="str">
        <f>IF(Table1[[#This Row],[Profit]]&gt;0,"Profit","Loss")</f>
        <v>Profit</v>
      </c>
      <c r="S207" s="6" t="str">
        <f>FLOOR(Table1[[#This Row],[year]]-1900,10)+1900 &amp; "-" &amp; FLOOR(Table1[[#This Row],[year]]-1890,10)+1900</f>
        <v>1980-1990</v>
      </c>
      <c r="T207" s="14" t="s">
        <v>30</v>
      </c>
      <c r="AB207" s="14"/>
    </row>
    <row r="208" spans="1:28" x14ac:dyDescent="0.3">
      <c r="A208" t="s">
        <v>1052</v>
      </c>
      <c r="B208" t="s">
        <v>33</v>
      </c>
      <c r="C208" t="s">
        <v>17</v>
      </c>
      <c r="D208">
        <v>1982</v>
      </c>
      <c r="E208" t="s">
        <v>1053</v>
      </c>
      <c r="F208">
        <v>6.8</v>
      </c>
      <c r="G208">
        <v>179000</v>
      </c>
      <c r="H208" t="s">
        <v>749</v>
      </c>
      <c r="I208" t="s">
        <v>749</v>
      </c>
      <c r="J208" t="s">
        <v>749</v>
      </c>
      <c r="K208" t="s">
        <v>30</v>
      </c>
      <c r="L208" s="5">
        <v>17000000</v>
      </c>
      <c r="M208" s="5">
        <v>125052686</v>
      </c>
      <c r="N208" t="s">
        <v>68</v>
      </c>
      <c r="O208">
        <v>99</v>
      </c>
      <c r="P208" t="str">
        <f>IF(Table1[[#This Row],[score]]&gt;=8.5,"High",IF(Table1[[#This Row],[score]]&gt;=7,"Medium","Low"))</f>
        <v>Low</v>
      </c>
      <c r="Q208" s="5">
        <f>Table1[[#This Row],[gross]]-Table1[[#This Row],[budget]]</f>
        <v>108052686</v>
      </c>
      <c r="R208" s="5" t="str">
        <f>IF(Table1[[#This Row],[Profit]]&gt;0,"Profit","Loss")</f>
        <v>Profit</v>
      </c>
      <c r="S208" s="6" t="str">
        <f>FLOOR(Table1[[#This Row],[year]]-1900,10)+1900 &amp; "-" &amp; FLOOR(Table1[[#This Row],[year]]-1890,10)+1900</f>
        <v>1980-1990</v>
      </c>
      <c r="T208" s="14" t="s">
        <v>30</v>
      </c>
      <c r="AB208" s="14"/>
    </row>
    <row r="209" spans="1:28" x14ac:dyDescent="0.3">
      <c r="A209" t="s">
        <v>1013</v>
      </c>
      <c r="B209" t="s">
        <v>33</v>
      </c>
      <c r="C209" t="s">
        <v>34</v>
      </c>
      <c r="D209">
        <v>1982</v>
      </c>
      <c r="E209" t="s">
        <v>1008</v>
      </c>
      <c r="F209">
        <v>7.7</v>
      </c>
      <c r="G209">
        <v>115000</v>
      </c>
      <c r="H209" t="s">
        <v>1014</v>
      </c>
      <c r="I209" t="s">
        <v>1015</v>
      </c>
      <c r="J209" t="s">
        <v>1016</v>
      </c>
      <c r="K209" t="s">
        <v>30</v>
      </c>
      <c r="L209" s="5">
        <v>11200000</v>
      </c>
      <c r="M209" s="5">
        <v>78912963</v>
      </c>
      <c r="N209" t="s">
        <v>44</v>
      </c>
      <c r="O209">
        <v>113</v>
      </c>
      <c r="P209" t="str">
        <f>IF(Table1[[#This Row],[score]]&gt;=8.5,"High",IF(Table1[[#This Row],[score]]&gt;=7,"Medium","Low"))</f>
        <v>Medium</v>
      </c>
      <c r="Q209" s="5">
        <f>Table1[[#This Row],[gross]]-Table1[[#This Row],[budget]]</f>
        <v>67712963</v>
      </c>
      <c r="R209" s="5" t="str">
        <f>IF(Table1[[#This Row],[Profit]]&gt;0,"Profit","Loss")</f>
        <v>Profit</v>
      </c>
      <c r="S209" s="6" t="str">
        <f>FLOOR(Table1[[#This Row],[year]]-1900,10)+1900 &amp; "-" &amp; FLOOR(Table1[[#This Row],[year]]-1890,10)+1900</f>
        <v>1980-1990</v>
      </c>
      <c r="T209" s="14" t="s">
        <v>30</v>
      </c>
      <c r="AB209" s="14"/>
    </row>
    <row r="210" spans="1:28" x14ac:dyDescent="0.3">
      <c r="A210" t="s">
        <v>1010</v>
      </c>
      <c r="B210" t="s">
        <v>16</v>
      </c>
      <c r="C210" t="s">
        <v>34</v>
      </c>
      <c r="D210">
        <v>1982</v>
      </c>
      <c r="E210" t="s">
        <v>1011</v>
      </c>
      <c r="F210">
        <v>6.9</v>
      </c>
      <c r="G210">
        <v>73000</v>
      </c>
      <c r="H210" t="s">
        <v>77</v>
      </c>
      <c r="I210" t="s">
        <v>915</v>
      </c>
      <c r="J210" t="s">
        <v>1012</v>
      </c>
      <c r="K210" t="s">
        <v>30</v>
      </c>
      <c r="L210" s="5">
        <v>12000000</v>
      </c>
      <c r="M210" s="5">
        <v>78868508</v>
      </c>
      <c r="N210" t="s">
        <v>44</v>
      </c>
      <c r="O210">
        <v>96</v>
      </c>
      <c r="P210" t="str">
        <f>IF(Table1[[#This Row],[score]]&gt;=8.5,"High",IF(Table1[[#This Row],[score]]&gt;=7,"Medium","Low"))</f>
        <v>Low</v>
      </c>
      <c r="Q210" s="5">
        <f>Table1[[#This Row],[gross]]-Table1[[#This Row],[budget]]</f>
        <v>66868508</v>
      </c>
      <c r="R210" s="5" t="str">
        <f>IF(Table1[[#This Row],[Profit]]&gt;0,"Profit","Loss")</f>
        <v>Profit</v>
      </c>
      <c r="S210" s="6" t="str">
        <f>FLOOR(Table1[[#This Row],[year]]-1900,10)+1900 &amp; "-" &amp; FLOOR(Table1[[#This Row],[year]]-1890,10)+1900</f>
        <v>1980-1990</v>
      </c>
      <c r="T210" s="14" t="s">
        <v>30</v>
      </c>
      <c r="AB210" s="14"/>
    </row>
    <row r="211" spans="1:28" x14ac:dyDescent="0.3">
      <c r="A211" t="s">
        <v>1007</v>
      </c>
      <c r="B211" t="s">
        <v>33</v>
      </c>
      <c r="C211" t="s">
        <v>52</v>
      </c>
      <c r="D211">
        <v>1982</v>
      </c>
      <c r="E211" t="s">
        <v>1008</v>
      </c>
      <c r="F211">
        <v>7.3</v>
      </c>
      <c r="G211">
        <v>148000</v>
      </c>
      <c r="H211" t="s">
        <v>722</v>
      </c>
      <c r="I211" t="s">
        <v>486</v>
      </c>
      <c r="J211" t="s">
        <v>1009</v>
      </c>
      <c r="K211" t="s">
        <v>30</v>
      </c>
      <c r="L211" s="5">
        <v>10700000</v>
      </c>
      <c r="M211" s="5">
        <v>77142388</v>
      </c>
      <c r="N211" t="s">
        <v>118</v>
      </c>
      <c r="O211">
        <v>114</v>
      </c>
      <c r="P211" t="str">
        <f>IF(Table1[[#This Row],[score]]&gt;=8.5,"High",IF(Table1[[#This Row],[score]]&gt;=7,"Medium","Low"))</f>
        <v>Medium</v>
      </c>
      <c r="Q211" s="5">
        <f>Table1[[#This Row],[gross]]-Table1[[#This Row],[budget]]</f>
        <v>66442388</v>
      </c>
      <c r="R211" s="5" t="str">
        <f>IF(Table1[[#This Row],[Profit]]&gt;0,"Profit","Loss")</f>
        <v>Profit</v>
      </c>
      <c r="S211" s="6" t="str">
        <f>FLOOR(Table1[[#This Row],[year]]-1900,10)+1900 &amp; "-" &amp; FLOOR(Table1[[#This Row],[year]]-1890,10)+1900</f>
        <v>1980-1990</v>
      </c>
      <c r="T211" s="14" t="s">
        <v>30</v>
      </c>
      <c r="AB211" s="14"/>
    </row>
    <row r="212" spans="1:28" x14ac:dyDescent="0.3">
      <c r="A212" t="s">
        <v>1117</v>
      </c>
      <c r="B212" t="s">
        <v>16</v>
      </c>
      <c r="C212" t="s">
        <v>41</v>
      </c>
      <c r="D212">
        <v>1982</v>
      </c>
      <c r="E212" t="s">
        <v>1110</v>
      </c>
      <c r="F212">
        <v>6</v>
      </c>
      <c r="G212">
        <v>10000</v>
      </c>
      <c r="H212" t="s">
        <v>120</v>
      </c>
      <c r="I212" t="s">
        <v>1118</v>
      </c>
      <c r="J212" t="s">
        <v>200</v>
      </c>
      <c r="K212" t="s">
        <v>30</v>
      </c>
      <c r="L212" s="5">
        <v>35000000</v>
      </c>
      <c r="M212" s="5">
        <v>69701637</v>
      </c>
      <c r="N212" t="s">
        <v>61</v>
      </c>
      <c r="O212">
        <v>114</v>
      </c>
      <c r="P212" t="str">
        <f>IF(Table1[[#This Row],[score]]&gt;=8.5,"High",IF(Table1[[#This Row],[score]]&gt;=7,"Medium","Low"))</f>
        <v>Low</v>
      </c>
      <c r="Q212" s="5">
        <f>Table1[[#This Row],[gross]]-Table1[[#This Row],[budget]]</f>
        <v>34701637</v>
      </c>
      <c r="R212" s="5" t="str">
        <f>IF(Table1[[#This Row],[Profit]]&gt;0,"Profit","Loss")</f>
        <v>Profit</v>
      </c>
      <c r="S212" s="6" t="str">
        <f>FLOOR(Table1[[#This Row],[year]]-1900,10)+1900 &amp; "-" &amp; FLOOR(Table1[[#This Row],[year]]-1890,10)+1900</f>
        <v>1980-1990</v>
      </c>
      <c r="T212" s="14" t="s">
        <v>30</v>
      </c>
      <c r="AB212" s="14"/>
    </row>
    <row r="213" spans="1:28" x14ac:dyDescent="0.3">
      <c r="A213" t="s">
        <v>982</v>
      </c>
      <c r="B213" t="s">
        <v>16</v>
      </c>
      <c r="C213" t="s">
        <v>34</v>
      </c>
      <c r="D213">
        <v>1982</v>
      </c>
      <c r="E213" t="s">
        <v>983</v>
      </c>
      <c r="F213">
        <v>6.9</v>
      </c>
      <c r="G213">
        <v>141000</v>
      </c>
      <c r="H213" t="s">
        <v>984</v>
      </c>
      <c r="I213" t="s">
        <v>985</v>
      </c>
      <c r="J213" t="s">
        <v>986</v>
      </c>
      <c r="K213" t="s">
        <v>30</v>
      </c>
      <c r="L213" s="5">
        <v>20000000</v>
      </c>
      <c r="M213" s="5">
        <v>68851475</v>
      </c>
      <c r="N213" t="s">
        <v>61</v>
      </c>
      <c r="O213">
        <v>129</v>
      </c>
      <c r="P213" t="str">
        <f>IF(Table1[[#This Row],[score]]&gt;=8.5,"High",IF(Table1[[#This Row],[score]]&gt;=7,"Medium","Low"))</f>
        <v>Low</v>
      </c>
      <c r="Q213" s="5">
        <f>Table1[[#This Row],[gross]]-Table1[[#This Row],[budget]]</f>
        <v>48851475</v>
      </c>
      <c r="R213" s="5" t="str">
        <f>IF(Table1[[#This Row],[Profit]]&gt;0,"Profit","Loss")</f>
        <v>Profit</v>
      </c>
      <c r="S213" s="6" t="str">
        <f>FLOOR(Table1[[#This Row],[year]]-1900,10)+1900 &amp; "-" &amp; FLOOR(Table1[[#This Row],[year]]-1890,10)+1900</f>
        <v>1980-1990</v>
      </c>
      <c r="T213" s="14" t="s">
        <v>30</v>
      </c>
      <c r="AB213" s="14"/>
    </row>
    <row r="214" spans="1:28" x14ac:dyDescent="0.3">
      <c r="A214" t="s">
        <v>1003</v>
      </c>
      <c r="B214" t="s">
        <v>33</v>
      </c>
      <c r="C214" t="s">
        <v>41</v>
      </c>
      <c r="D214">
        <v>1982</v>
      </c>
      <c r="E214" t="s">
        <v>1004</v>
      </c>
      <c r="F214">
        <v>6.6</v>
      </c>
      <c r="G214">
        <v>41000</v>
      </c>
      <c r="H214" t="s">
        <v>428</v>
      </c>
      <c r="I214" t="s">
        <v>1005</v>
      </c>
      <c r="J214" t="s">
        <v>1006</v>
      </c>
      <c r="K214" t="s">
        <v>30</v>
      </c>
      <c r="L214" s="5">
        <v>50000000</v>
      </c>
      <c r="M214" s="5">
        <v>57063861</v>
      </c>
      <c r="N214" t="s">
        <v>31</v>
      </c>
      <c r="O214">
        <v>127</v>
      </c>
      <c r="P214" t="str">
        <f>IF(Table1[[#This Row],[score]]&gt;=8.5,"High",IF(Table1[[#This Row],[score]]&gt;=7,"Medium","Low"))</f>
        <v>Low</v>
      </c>
      <c r="Q214" s="5">
        <f>Table1[[#This Row],[gross]]-Table1[[#This Row],[budget]]</f>
        <v>7063861</v>
      </c>
      <c r="R214" s="5" t="str">
        <f>IF(Table1[[#This Row],[Profit]]&gt;0,"Profit","Loss")</f>
        <v>Profit</v>
      </c>
      <c r="S214" s="6" t="str">
        <f>FLOOR(Table1[[#This Row],[year]]-1900,10)+1900 &amp; "-" &amp; FLOOR(Table1[[#This Row],[year]]-1890,10)+1900</f>
        <v>1980-1990</v>
      </c>
      <c r="T214" s="14" t="s">
        <v>30</v>
      </c>
      <c r="AB214" s="14"/>
    </row>
    <row r="215" spans="1:28" x14ac:dyDescent="0.3">
      <c r="A215" t="s">
        <v>1093</v>
      </c>
      <c r="B215" t="s">
        <v>16</v>
      </c>
      <c r="C215" t="s">
        <v>17</v>
      </c>
      <c r="D215">
        <v>1982</v>
      </c>
      <c r="E215" t="s">
        <v>1037</v>
      </c>
      <c r="F215">
        <v>7.7</v>
      </c>
      <c r="G215">
        <v>37000</v>
      </c>
      <c r="H215" t="s">
        <v>404</v>
      </c>
      <c r="I215" t="s">
        <v>1094</v>
      </c>
      <c r="J215" t="s">
        <v>317</v>
      </c>
      <c r="K215" t="s">
        <v>30</v>
      </c>
      <c r="L215" s="5">
        <v>16000000</v>
      </c>
      <c r="M215" s="5">
        <v>53993738</v>
      </c>
      <c r="N215" t="s">
        <v>180</v>
      </c>
      <c r="O215">
        <v>129</v>
      </c>
      <c r="P215" t="str">
        <f>IF(Table1[[#This Row],[score]]&gt;=8.5,"High",IF(Table1[[#This Row],[score]]&gt;=7,"Medium","Low"))</f>
        <v>Medium</v>
      </c>
      <c r="Q215" s="5">
        <f>Table1[[#This Row],[gross]]-Table1[[#This Row],[budget]]</f>
        <v>37993738</v>
      </c>
      <c r="R215" s="5" t="str">
        <f>IF(Table1[[#This Row],[Profit]]&gt;0,"Profit","Loss")</f>
        <v>Profit</v>
      </c>
      <c r="S215" s="6" t="str">
        <f>FLOOR(Table1[[#This Row],[year]]-1900,10)+1900 &amp; "-" &amp; FLOOR(Table1[[#This Row],[year]]-1890,10)+1900</f>
        <v>1980-1990</v>
      </c>
      <c r="T215" s="14" t="s">
        <v>30</v>
      </c>
      <c r="AB215" s="14"/>
    </row>
    <row r="216" spans="1:28" x14ac:dyDescent="0.3">
      <c r="A216" t="s">
        <v>1030</v>
      </c>
      <c r="B216" t="s">
        <v>33</v>
      </c>
      <c r="C216" t="s">
        <v>63</v>
      </c>
      <c r="D216">
        <v>1982</v>
      </c>
      <c r="E216" t="s">
        <v>1031</v>
      </c>
      <c r="F216">
        <v>8</v>
      </c>
      <c r="G216">
        <v>220000</v>
      </c>
      <c r="H216" t="s">
        <v>1032</v>
      </c>
      <c r="I216" t="s">
        <v>1033</v>
      </c>
      <c r="J216" t="s">
        <v>1034</v>
      </c>
      <c r="K216" t="s">
        <v>22</v>
      </c>
      <c r="L216" s="5">
        <v>22000000</v>
      </c>
      <c r="M216" s="5">
        <v>52767889</v>
      </c>
      <c r="N216" t="s">
        <v>1035</v>
      </c>
      <c r="O216">
        <v>191</v>
      </c>
      <c r="P216" t="str">
        <f>IF(Table1[[#This Row],[score]]&gt;=8.5,"High",IF(Table1[[#This Row],[score]]&gt;=7,"Medium","Low"))</f>
        <v>Medium</v>
      </c>
      <c r="Q216" s="5">
        <f>Table1[[#This Row],[gross]]-Table1[[#This Row],[budget]]</f>
        <v>30767889</v>
      </c>
      <c r="R216" s="5" t="str">
        <f>IF(Table1[[#This Row],[Profit]]&gt;0,"Profit","Loss")</f>
        <v>Profit</v>
      </c>
      <c r="S216" s="6" t="str">
        <f>FLOOR(Table1[[#This Row],[year]]-1900,10)+1900 &amp; "-" &amp; FLOOR(Table1[[#This Row],[year]]-1890,10)+1900</f>
        <v>1980-1990</v>
      </c>
      <c r="T216" s="14" t="s">
        <v>30</v>
      </c>
      <c r="AB216" s="14"/>
    </row>
    <row r="217" spans="1:28" x14ac:dyDescent="0.3">
      <c r="A217" t="s">
        <v>1140</v>
      </c>
      <c r="B217" t="s">
        <v>33</v>
      </c>
      <c r="C217" t="s">
        <v>41</v>
      </c>
      <c r="D217">
        <v>1982</v>
      </c>
      <c r="E217" t="s">
        <v>1139</v>
      </c>
      <c r="F217">
        <v>5.8</v>
      </c>
      <c r="G217">
        <v>11000</v>
      </c>
      <c r="H217" t="s">
        <v>1141</v>
      </c>
      <c r="I217" t="s">
        <v>875</v>
      </c>
      <c r="J217" t="s">
        <v>881</v>
      </c>
      <c r="K217" t="s">
        <v>30</v>
      </c>
      <c r="L217" s="5">
        <v>17000000</v>
      </c>
      <c r="M217" s="5">
        <v>47118057</v>
      </c>
      <c r="N217" t="s">
        <v>31</v>
      </c>
      <c r="O217">
        <v>102</v>
      </c>
      <c r="P217" t="str">
        <f>IF(Table1[[#This Row],[score]]&gt;=8.5,"High",IF(Table1[[#This Row],[score]]&gt;=7,"Medium","Low"))</f>
        <v>Low</v>
      </c>
      <c r="Q217" s="5">
        <f>Table1[[#This Row],[gross]]-Table1[[#This Row],[budget]]</f>
        <v>30118057</v>
      </c>
      <c r="R217" s="5" t="str">
        <f>IF(Table1[[#This Row],[Profit]]&gt;0,"Profit","Loss")</f>
        <v>Profit</v>
      </c>
      <c r="S217" s="6" t="str">
        <f>FLOOR(Table1[[#This Row],[year]]-1900,10)+1900 &amp; "-" &amp; FLOOR(Table1[[#This Row],[year]]-1890,10)+1900</f>
        <v>1980-1990</v>
      </c>
      <c r="T217" s="14" t="s">
        <v>30</v>
      </c>
      <c r="AB217" s="14"/>
    </row>
    <row r="218" spans="1:28" x14ac:dyDescent="0.3">
      <c r="A218" t="s">
        <v>1086</v>
      </c>
      <c r="B218" t="s">
        <v>33</v>
      </c>
      <c r="C218" t="s">
        <v>34</v>
      </c>
      <c r="D218">
        <v>1982</v>
      </c>
      <c r="E218" t="s">
        <v>1004</v>
      </c>
      <c r="F218">
        <v>6</v>
      </c>
      <c r="G218">
        <v>26000</v>
      </c>
      <c r="H218" t="s">
        <v>85</v>
      </c>
      <c r="I218" t="s">
        <v>1087</v>
      </c>
      <c r="J218" t="s">
        <v>85</v>
      </c>
      <c r="K218" t="s">
        <v>30</v>
      </c>
      <c r="L218" s="5">
        <v>18000000</v>
      </c>
      <c r="M218" s="5">
        <v>46708276</v>
      </c>
      <c r="N218" t="s">
        <v>355</v>
      </c>
      <c r="O218">
        <v>136</v>
      </c>
      <c r="P218" t="str">
        <f>IF(Table1[[#This Row],[score]]&gt;=8.5,"High",IF(Table1[[#This Row],[score]]&gt;=7,"Medium","Low"))</f>
        <v>Low</v>
      </c>
      <c r="Q218" s="5">
        <f>Table1[[#This Row],[gross]]-Table1[[#This Row],[budget]]</f>
        <v>28708276</v>
      </c>
      <c r="R218" s="5" t="str">
        <f>IF(Table1[[#This Row],[Profit]]&gt;0,"Profit","Loss")</f>
        <v>Profit</v>
      </c>
      <c r="S218" s="6" t="str">
        <f>FLOOR(Table1[[#This Row],[year]]-1900,10)+1900 &amp; "-" &amp; FLOOR(Table1[[#This Row],[year]]-1890,10)+1900</f>
        <v>1980-1990</v>
      </c>
      <c r="T218" s="14" t="s">
        <v>30</v>
      </c>
      <c r="AB218" s="14"/>
    </row>
    <row r="219" spans="1:28" x14ac:dyDescent="0.3">
      <c r="A219" t="s">
        <v>976</v>
      </c>
      <c r="B219" t="s">
        <v>16</v>
      </c>
      <c r="C219" t="s">
        <v>34</v>
      </c>
      <c r="D219">
        <v>1982</v>
      </c>
      <c r="E219" t="s">
        <v>977</v>
      </c>
      <c r="F219">
        <v>8.1</v>
      </c>
      <c r="G219">
        <v>710000</v>
      </c>
      <c r="H219" t="s">
        <v>978</v>
      </c>
      <c r="I219" t="s">
        <v>979</v>
      </c>
      <c r="J219" t="s">
        <v>488</v>
      </c>
      <c r="K219" t="s">
        <v>30</v>
      </c>
      <c r="L219" s="5">
        <v>28000000</v>
      </c>
      <c r="M219" s="5">
        <v>41676878</v>
      </c>
      <c r="N219" t="s">
        <v>491</v>
      </c>
      <c r="O219">
        <v>117</v>
      </c>
      <c r="P219" t="str">
        <f>IF(Table1[[#This Row],[score]]&gt;=8.5,"High",IF(Table1[[#This Row],[score]]&gt;=7,"Medium","Low"))</f>
        <v>Medium</v>
      </c>
      <c r="Q219" s="5">
        <f>Table1[[#This Row],[gross]]-Table1[[#This Row],[budget]]</f>
        <v>13676878</v>
      </c>
      <c r="R219" s="5" t="str">
        <f>IF(Table1[[#This Row],[Profit]]&gt;0,"Profit","Loss")</f>
        <v>Profit</v>
      </c>
      <c r="S219" s="6" t="str">
        <f>FLOOR(Table1[[#This Row],[year]]-1900,10)+1900 &amp; "-" &amp; FLOOR(Table1[[#This Row],[year]]-1890,10)+1900</f>
        <v>1980-1990</v>
      </c>
      <c r="T219" s="14" t="s">
        <v>30</v>
      </c>
      <c r="AB219" s="14"/>
    </row>
    <row r="220" spans="1:28" x14ac:dyDescent="0.3">
      <c r="A220" t="s">
        <v>1091</v>
      </c>
      <c r="B220" t="s">
        <v>33</v>
      </c>
      <c r="C220" t="s">
        <v>25</v>
      </c>
      <c r="D220">
        <v>1982</v>
      </c>
      <c r="E220" t="s">
        <v>1037</v>
      </c>
      <c r="F220">
        <v>7.2</v>
      </c>
      <c r="G220">
        <v>63000</v>
      </c>
      <c r="H220" t="s">
        <v>738</v>
      </c>
      <c r="I220" t="s">
        <v>1092</v>
      </c>
      <c r="J220" t="s">
        <v>738</v>
      </c>
      <c r="K220" t="s">
        <v>22</v>
      </c>
      <c r="L220" s="5">
        <v>15000000</v>
      </c>
      <c r="M220" s="5">
        <v>41630431</v>
      </c>
      <c r="N220" t="s">
        <v>1029</v>
      </c>
      <c r="O220">
        <v>93</v>
      </c>
      <c r="P220" t="str">
        <f>IF(Table1[[#This Row],[score]]&gt;=8.5,"High",IF(Table1[[#This Row],[score]]&gt;=7,"Medium","Low"))</f>
        <v>Medium</v>
      </c>
      <c r="Q220" s="5">
        <f>Table1[[#This Row],[gross]]-Table1[[#This Row],[budget]]</f>
        <v>26630431</v>
      </c>
      <c r="R220" s="5" t="str">
        <f>IF(Table1[[#This Row],[Profit]]&gt;0,"Profit","Loss")</f>
        <v>Profit</v>
      </c>
      <c r="S220" s="6" t="str">
        <f>FLOOR(Table1[[#This Row],[year]]-1900,10)+1900 &amp; "-" &amp; FLOOR(Table1[[#This Row],[year]]-1890,10)+1900</f>
        <v>1980-1990</v>
      </c>
      <c r="T220" s="14" t="s">
        <v>30</v>
      </c>
      <c r="AB220" s="14"/>
    </row>
    <row r="221" spans="1:28" x14ac:dyDescent="0.3">
      <c r="A221" t="s">
        <v>1152</v>
      </c>
      <c r="B221" t="s">
        <v>16</v>
      </c>
      <c r="C221" t="s">
        <v>34</v>
      </c>
      <c r="D221">
        <v>1982</v>
      </c>
      <c r="E221" t="s">
        <v>1153</v>
      </c>
      <c r="F221">
        <v>5.6</v>
      </c>
      <c r="G221">
        <v>5700</v>
      </c>
      <c r="H221" t="s">
        <v>1154</v>
      </c>
      <c r="I221" t="s">
        <v>1155</v>
      </c>
      <c r="J221" t="s">
        <v>1156</v>
      </c>
      <c r="K221" t="s">
        <v>30</v>
      </c>
      <c r="L221" s="5">
        <f>20500000</f>
        <v>20500000</v>
      </c>
      <c r="M221" s="5">
        <v>39103425</v>
      </c>
      <c r="N221" t="s">
        <v>1157</v>
      </c>
      <c r="O221">
        <v>99</v>
      </c>
      <c r="P221" t="str">
        <f>IF(Table1[[#This Row],[score]]&gt;=8.5,"High",IF(Table1[[#This Row],[score]]&gt;=7,"Medium","Low"))</f>
        <v>Low</v>
      </c>
      <c r="Q221" s="5">
        <f>Table1[[#This Row],[gross]]-Table1[[#This Row],[budget]]</f>
        <v>18603425</v>
      </c>
      <c r="R221" s="5" t="str">
        <f>IF(Table1[[#This Row],[Profit]]&gt;0,"Profit","Loss")</f>
        <v>Profit</v>
      </c>
      <c r="S221" s="6" t="str">
        <f>FLOOR(Table1[[#This Row],[year]]-1900,10)+1900 &amp; "-" &amp; FLOOR(Table1[[#This Row],[year]]-1890,10)+1900</f>
        <v>1980-1990</v>
      </c>
      <c r="T221" s="14" t="s">
        <v>30</v>
      </c>
      <c r="AB221" s="14"/>
    </row>
    <row r="222" spans="1:28" x14ac:dyDescent="0.3">
      <c r="A222" t="s">
        <v>1275</v>
      </c>
      <c r="B222" t="s">
        <v>33</v>
      </c>
      <c r="C222" t="s">
        <v>41</v>
      </c>
      <c r="D222">
        <v>1982</v>
      </c>
      <c r="E222" t="s">
        <v>1037</v>
      </c>
      <c r="F222">
        <v>5.5</v>
      </c>
      <c r="G222">
        <v>2700</v>
      </c>
      <c r="H222" t="s">
        <v>1276</v>
      </c>
      <c r="I222" t="s">
        <v>1277</v>
      </c>
      <c r="J222" t="s">
        <v>200</v>
      </c>
      <c r="K222" t="s">
        <v>30</v>
      </c>
      <c r="L222" s="5">
        <v>15000000</v>
      </c>
      <c r="M222" s="5">
        <v>36821203</v>
      </c>
      <c r="N222" t="s">
        <v>23</v>
      </c>
      <c r="O222">
        <v>116</v>
      </c>
      <c r="P222" t="str">
        <f>IF(Table1[[#This Row],[score]]&gt;=8.5,"High",IF(Table1[[#This Row],[score]]&gt;=7,"Medium","Low"))</f>
        <v>Low</v>
      </c>
      <c r="Q222" s="5">
        <f>Table1[[#This Row],[gross]]-Table1[[#This Row],[budget]]</f>
        <v>21821203</v>
      </c>
      <c r="R222" s="5" t="str">
        <f>IF(Table1[[#This Row],[Profit]]&gt;0,"Profit","Loss")</f>
        <v>Profit</v>
      </c>
      <c r="S222" s="6" t="str">
        <f>FLOOR(Table1[[#This Row],[year]]-1900,10)+1900 &amp; "-" &amp; FLOOR(Table1[[#This Row],[year]]-1890,10)+1900</f>
        <v>1980-1990</v>
      </c>
      <c r="T222" s="14" t="s">
        <v>30</v>
      </c>
      <c r="AB222" s="14"/>
    </row>
    <row r="223" spans="1:28" x14ac:dyDescent="0.3">
      <c r="A223" t="s">
        <v>1083</v>
      </c>
      <c r="B223" t="s">
        <v>16</v>
      </c>
      <c r="C223" t="s">
        <v>52</v>
      </c>
      <c r="D223">
        <v>1982</v>
      </c>
      <c r="E223" t="s">
        <v>972</v>
      </c>
      <c r="F223">
        <v>5.7</v>
      </c>
      <c r="G223">
        <v>49000</v>
      </c>
      <c r="H223" t="s">
        <v>564</v>
      </c>
      <c r="I223" t="s">
        <v>1084</v>
      </c>
      <c r="J223" t="s">
        <v>1085</v>
      </c>
      <c r="K223" t="s">
        <v>30</v>
      </c>
      <c r="L223" s="5">
        <v>2300000</v>
      </c>
      <c r="M223" s="5">
        <v>36690067</v>
      </c>
      <c r="N223" t="s">
        <v>44</v>
      </c>
      <c r="O223">
        <v>95</v>
      </c>
      <c r="P223" t="str">
        <f>IF(Table1[[#This Row],[score]]&gt;=8.5,"High",IF(Table1[[#This Row],[score]]&gt;=7,"Medium","Low"))</f>
        <v>Low</v>
      </c>
      <c r="Q223" s="5">
        <f>Table1[[#This Row],[gross]]-Table1[[#This Row],[budget]]</f>
        <v>34390067</v>
      </c>
      <c r="R223" s="5" t="str">
        <f>IF(Table1[[#This Row],[Profit]]&gt;0,"Profit","Loss")</f>
        <v>Profit</v>
      </c>
      <c r="S223" s="6" t="str">
        <f>FLOOR(Table1[[#This Row],[year]]-1900,10)+1900 &amp; "-" &amp; FLOOR(Table1[[#This Row],[year]]-1890,10)+1900</f>
        <v>1980-1990</v>
      </c>
      <c r="T223" s="14" t="s">
        <v>30</v>
      </c>
      <c r="AB223" s="14"/>
    </row>
    <row r="224" spans="1:28" x14ac:dyDescent="0.3">
      <c r="A224" t="s">
        <v>1385</v>
      </c>
      <c r="B224" t="s">
        <v>16</v>
      </c>
      <c r="C224" t="s">
        <v>41</v>
      </c>
      <c r="D224">
        <v>1982</v>
      </c>
      <c r="E224" t="s">
        <v>1184</v>
      </c>
      <c r="F224">
        <v>7.7</v>
      </c>
      <c r="G224">
        <v>3900</v>
      </c>
      <c r="H224" t="s">
        <v>1386</v>
      </c>
      <c r="I224" t="s">
        <v>1387</v>
      </c>
      <c r="J224" t="s">
        <v>881</v>
      </c>
      <c r="K224" t="s">
        <v>30</v>
      </c>
      <c r="L224" s="5">
        <f>20500000</f>
        <v>20500000</v>
      </c>
      <c r="M224" s="5">
        <v>36299720</v>
      </c>
      <c r="N224" t="s">
        <v>31</v>
      </c>
      <c r="O224">
        <v>82</v>
      </c>
      <c r="P224" t="str">
        <f>IF(Table1[[#This Row],[score]]&gt;=8.5,"High",IF(Table1[[#This Row],[score]]&gt;=7,"Medium","Low"))</f>
        <v>Medium</v>
      </c>
      <c r="Q224" s="5">
        <f>Table1[[#This Row],[gross]]-Table1[[#This Row],[budget]]</f>
        <v>15799720</v>
      </c>
      <c r="R224" s="5" t="str">
        <f>IF(Table1[[#This Row],[Profit]]&gt;0,"Profit","Loss")</f>
        <v>Profit</v>
      </c>
      <c r="S224" s="6" t="str">
        <f>FLOOR(Table1[[#This Row],[year]]-1900,10)+1900 &amp; "-" &amp; FLOOR(Table1[[#This Row],[year]]-1890,10)+1900</f>
        <v>1980-1990</v>
      </c>
      <c r="T224" s="14" t="s">
        <v>30</v>
      </c>
      <c r="AB224" s="14"/>
    </row>
    <row r="225" spans="1:28" x14ac:dyDescent="0.3">
      <c r="A225" t="s">
        <v>1040</v>
      </c>
      <c r="B225" t="s">
        <v>33</v>
      </c>
      <c r="C225" t="s">
        <v>34</v>
      </c>
      <c r="D225">
        <v>1982</v>
      </c>
      <c r="E225" t="s">
        <v>482</v>
      </c>
      <c r="F225">
        <v>6.8</v>
      </c>
      <c r="G225">
        <v>115000</v>
      </c>
      <c r="H225" t="s">
        <v>1041</v>
      </c>
      <c r="I225" t="s">
        <v>1041</v>
      </c>
      <c r="J225" t="s">
        <v>650</v>
      </c>
      <c r="K225" t="s">
        <v>30</v>
      </c>
      <c r="L225" s="5">
        <v>17000000</v>
      </c>
      <c r="M225" s="5">
        <v>33000525</v>
      </c>
      <c r="N225" t="s">
        <v>242</v>
      </c>
      <c r="O225">
        <v>96</v>
      </c>
      <c r="P225" t="str">
        <f>IF(Table1[[#This Row],[score]]&gt;=8.5,"High",IF(Table1[[#This Row],[score]]&gt;=7,"Medium","Low"))</f>
        <v>Low</v>
      </c>
      <c r="Q225" s="5">
        <f>Table1[[#This Row],[gross]]-Table1[[#This Row],[budget]]</f>
        <v>16000525</v>
      </c>
      <c r="R225" s="5" t="str">
        <f>IF(Table1[[#This Row],[Profit]]&gt;0,"Profit","Loss")</f>
        <v>Profit</v>
      </c>
      <c r="S225" s="6" t="str">
        <f>FLOOR(Table1[[#This Row],[year]]-1900,10)+1900 &amp; "-" &amp; FLOOR(Table1[[#This Row],[year]]-1890,10)+1900</f>
        <v>1980-1990</v>
      </c>
      <c r="T225" s="14" t="s">
        <v>30</v>
      </c>
      <c r="AB225" s="14"/>
    </row>
    <row r="226" spans="1:28" x14ac:dyDescent="0.3">
      <c r="A226" t="s">
        <v>1218</v>
      </c>
      <c r="B226" t="s">
        <v>16</v>
      </c>
      <c r="C226" t="s">
        <v>41</v>
      </c>
      <c r="D226">
        <v>1982</v>
      </c>
      <c r="E226" t="s">
        <v>1043</v>
      </c>
      <c r="F226">
        <v>5.5</v>
      </c>
      <c r="G226">
        <v>3000</v>
      </c>
      <c r="H226" t="s">
        <v>1219</v>
      </c>
      <c r="I226" t="s">
        <v>1220</v>
      </c>
      <c r="J226" t="s">
        <v>1221</v>
      </c>
      <c r="K226" t="s">
        <v>30</v>
      </c>
      <c r="L226" s="5">
        <f>20500000</f>
        <v>20500000</v>
      </c>
      <c r="M226" s="5">
        <v>30688860</v>
      </c>
      <c r="N226" t="s">
        <v>1222</v>
      </c>
      <c r="O226">
        <v>96</v>
      </c>
      <c r="P226" t="str">
        <f>IF(Table1[[#This Row],[score]]&gt;=8.5,"High",IF(Table1[[#This Row],[score]]&gt;=7,"Medium","Low"))</f>
        <v>Low</v>
      </c>
      <c r="Q226" s="5">
        <f>Table1[[#This Row],[gross]]-Table1[[#This Row],[budget]]</f>
        <v>10188860</v>
      </c>
      <c r="R226" s="5" t="str">
        <f>IF(Table1[[#This Row],[Profit]]&gt;0,"Profit","Loss")</f>
        <v>Profit</v>
      </c>
      <c r="S226" s="6" t="str">
        <f>FLOOR(Table1[[#This Row],[year]]-1900,10)+1900 &amp; "-" &amp; FLOOR(Table1[[#This Row],[year]]-1890,10)+1900</f>
        <v>1980-1990</v>
      </c>
      <c r="T226" s="14" t="s">
        <v>30</v>
      </c>
      <c r="AB226" s="14"/>
    </row>
    <row r="227" spans="1:28" x14ac:dyDescent="0.3">
      <c r="A227" t="s">
        <v>1026</v>
      </c>
      <c r="B227" t="s">
        <v>16</v>
      </c>
      <c r="C227" t="s">
        <v>17</v>
      </c>
      <c r="D227">
        <v>1982</v>
      </c>
      <c r="E227" t="s">
        <v>1027</v>
      </c>
      <c r="F227">
        <v>7.6</v>
      </c>
      <c r="G227">
        <v>44000</v>
      </c>
      <c r="H227" t="s">
        <v>920</v>
      </c>
      <c r="I227" t="s">
        <v>1028</v>
      </c>
      <c r="J227" t="s">
        <v>735</v>
      </c>
      <c r="K227" t="s">
        <v>22</v>
      </c>
      <c r="L227" s="5">
        <v>12000000</v>
      </c>
      <c r="M227" s="5">
        <v>30036000</v>
      </c>
      <c r="N227" t="s">
        <v>1029</v>
      </c>
      <c r="O227">
        <v>150</v>
      </c>
      <c r="P227" t="str">
        <f>IF(Table1[[#This Row],[score]]&gt;=8.5,"High",IF(Table1[[#This Row],[score]]&gt;=7,"Medium","Low"))</f>
        <v>Medium</v>
      </c>
      <c r="Q227" s="5">
        <f>Table1[[#This Row],[gross]]-Table1[[#This Row],[budget]]</f>
        <v>18036000</v>
      </c>
      <c r="R227" s="5" t="str">
        <f>IF(Table1[[#This Row],[Profit]]&gt;0,"Profit","Loss")</f>
        <v>Profit</v>
      </c>
      <c r="S227" s="6" t="str">
        <f>FLOOR(Table1[[#This Row],[year]]-1900,10)+1900 &amp; "-" &amp; FLOOR(Table1[[#This Row],[year]]-1890,10)+1900</f>
        <v>1980-1990</v>
      </c>
      <c r="T227" s="14" t="s">
        <v>30</v>
      </c>
      <c r="AB227" s="14"/>
    </row>
    <row r="228" spans="1:28" x14ac:dyDescent="0.3">
      <c r="A228" t="s">
        <v>1109</v>
      </c>
      <c r="B228" t="s">
        <v>16</v>
      </c>
      <c r="C228" t="s">
        <v>41</v>
      </c>
      <c r="D228">
        <v>1982</v>
      </c>
      <c r="E228" t="s">
        <v>1110</v>
      </c>
      <c r="F228">
        <v>7.2</v>
      </c>
      <c r="G228">
        <v>25000</v>
      </c>
      <c r="H228" t="s">
        <v>1111</v>
      </c>
      <c r="I228" t="s">
        <v>1112</v>
      </c>
      <c r="J228" t="s">
        <v>97</v>
      </c>
      <c r="K228" t="s">
        <v>30</v>
      </c>
      <c r="L228" s="5">
        <v>17000000</v>
      </c>
      <c r="M228" s="5">
        <v>29712172</v>
      </c>
      <c r="N228" t="s">
        <v>1113</v>
      </c>
      <c r="O228">
        <v>136</v>
      </c>
      <c r="P228" t="str">
        <f>IF(Table1[[#This Row],[score]]&gt;=8.5,"High",IF(Table1[[#This Row],[score]]&gt;=7,"Medium","Low"))</f>
        <v>Medium</v>
      </c>
      <c r="Q228" s="5">
        <f>Table1[[#This Row],[gross]]-Table1[[#This Row],[budget]]</f>
        <v>12712172</v>
      </c>
      <c r="R228" s="5" t="str">
        <f>IF(Table1[[#This Row],[Profit]]&gt;0,"Profit","Loss")</f>
        <v>Profit</v>
      </c>
      <c r="S228" s="6" t="str">
        <f>FLOOR(Table1[[#This Row],[year]]-1900,10)+1900 &amp; "-" &amp; FLOOR(Table1[[#This Row],[year]]-1890,10)+1900</f>
        <v>1980-1990</v>
      </c>
      <c r="T228" s="14" t="s">
        <v>30</v>
      </c>
      <c r="AB228" s="14"/>
    </row>
    <row r="229" spans="1:28" x14ac:dyDescent="0.3">
      <c r="A229" t="s">
        <v>1127</v>
      </c>
      <c r="B229" t="s">
        <v>33</v>
      </c>
      <c r="C229" t="s">
        <v>41</v>
      </c>
      <c r="D229">
        <v>1982</v>
      </c>
      <c r="E229" t="s">
        <v>506</v>
      </c>
      <c r="F229">
        <v>7.6</v>
      </c>
      <c r="G229">
        <v>20000</v>
      </c>
      <c r="H229" t="s">
        <v>702</v>
      </c>
      <c r="I229" t="s">
        <v>702</v>
      </c>
      <c r="J229" t="s">
        <v>703</v>
      </c>
      <c r="K229" t="s">
        <v>22</v>
      </c>
      <c r="L229" s="5">
        <f>20500000</f>
        <v>20500000</v>
      </c>
      <c r="M229" s="5">
        <v>28229046</v>
      </c>
      <c r="N229" t="s">
        <v>118</v>
      </c>
      <c r="O229">
        <v>134</v>
      </c>
      <c r="P229" t="str">
        <f>IF(Table1[[#This Row],[score]]&gt;=8.5,"High",IF(Table1[[#This Row],[score]]&gt;=7,"Medium","Low"))</f>
        <v>Medium</v>
      </c>
      <c r="Q229" s="5">
        <f>Table1[[#This Row],[gross]]-Table1[[#This Row],[budget]]</f>
        <v>7729046</v>
      </c>
      <c r="R229" s="5" t="str">
        <f>IF(Table1[[#This Row],[Profit]]&gt;0,"Profit","Loss")</f>
        <v>Profit</v>
      </c>
      <c r="S229" s="6" t="str">
        <f>FLOOR(Table1[[#This Row],[year]]-1900,10)+1900 &amp; "-" &amp; FLOOR(Table1[[#This Row],[year]]-1890,10)+1900</f>
        <v>1980-1990</v>
      </c>
      <c r="T229" s="14" t="s">
        <v>30</v>
      </c>
      <c r="AB229" s="14"/>
    </row>
    <row r="230" spans="1:28" x14ac:dyDescent="0.3">
      <c r="A230" t="s">
        <v>1138</v>
      </c>
      <c r="B230" t="s">
        <v>33</v>
      </c>
      <c r="C230" t="s">
        <v>41</v>
      </c>
      <c r="D230">
        <v>1982</v>
      </c>
      <c r="E230" t="s">
        <v>1139</v>
      </c>
      <c r="F230">
        <v>6.2</v>
      </c>
      <c r="G230">
        <v>50000</v>
      </c>
      <c r="H230" t="s">
        <v>1001</v>
      </c>
      <c r="I230" t="s">
        <v>1001</v>
      </c>
      <c r="J230" t="s">
        <v>43</v>
      </c>
      <c r="K230" t="s">
        <v>30</v>
      </c>
      <c r="L230" s="5">
        <v>15000000</v>
      </c>
      <c r="M230" s="5">
        <v>27150534</v>
      </c>
      <c r="N230" t="s">
        <v>44</v>
      </c>
      <c r="O230">
        <v>85</v>
      </c>
      <c r="P230" t="str">
        <f>IF(Table1[[#This Row],[score]]&gt;=8.5,"High",IF(Table1[[#This Row],[score]]&gt;=7,"Medium","Low"))</f>
        <v>Low</v>
      </c>
      <c r="Q230" s="5">
        <f>Table1[[#This Row],[gross]]-Table1[[#This Row],[budget]]</f>
        <v>12150534</v>
      </c>
      <c r="R230" s="5" t="str">
        <f>IF(Table1[[#This Row],[Profit]]&gt;0,"Profit","Loss")</f>
        <v>Profit</v>
      </c>
      <c r="S230" s="6" t="str">
        <f>FLOOR(Table1[[#This Row],[year]]-1900,10)+1900 &amp; "-" &amp; FLOOR(Table1[[#This Row],[year]]-1890,10)+1900</f>
        <v>1980-1990</v>
      </c>
      <c r="T230" s="14" t="s">
        <v>30</v>
      </c>
      <c r="AB230" s="14"/>
    </row>
    <row r="231" spans="1:28" x14ac:dyDescent="0.3">
      <c r="A231" t="s">
        <v>971</v>
      </c>
      <c r="B231" t="s">
        <v>16</v>
      </c>
      <c r="C231" t="s">
        <v>41</v>
      </c>
      <c r="D231">
        <v>1982</v>
      </c>
      <c r="E231" t="s">
        <v>972</v>
      </c>
      <c r="F231">
        <v>7.2</v>
      </c>
      <c r="G231">
        <v>98000</v>
      </c>
      <c r="H231" t="s">
        <v>973</v>
      </c>
      <c r="I231" t="s">
        <v>974</v>
      </c>
      <c r="J231" t="s">
        <v>975</v>
      </c>
      <c r="K231" t="s">
        <v>30</v>
      </c>
      <c r="L231" s="5">
        <v>4500000</v>
      </c>
      <c r="M231" s="5">
        <v>27092880</v>
      </c>
      <c r="N231" t="s">
        <v>61</v>
      </c>
      <c r="O231">
        <v>90</v>
      </c>
      <c r="P231" t="str">
        <f>IF(Table1[[#This Row],[score]]&gt;=8.5,"High",IF(Table1[[#This Row],[score]]&gt;=7,"Medium","Low"))</f>
        <v>Medium</v>
      </c>
      <c r="Q231" s="5">
        <f>Table1[[#This Row],[gross]]-Table1[[#This Row],[budget]]</f>
        <v>22592880</v>
      </c>
      <c r="R231" s="5" t="str">
        <f>IF(Table1[[#This Row],[Profit]]&gt;0,"Profit","Loss")</f>
        <v>Profit</v>
      </c>
      <c r="S231" s="6" t="str">
        <f>FLOOR(Table1[[#This Row],[year]]-1900,10)+1900 &amp; "-" &amp; FLOOR(Table1[[#This Row],[year]]-1890,10)+1900</f>
        <v>1980-1990</v>
      </c>
      <c r="T231" s="14" t="s">
        <v>30</v>
      </c>
      <c r="AB231" s="14"/>
    </row>
    <row r="232" spans="1:28" x14ac:dyDescent="0.3">
      <c r="A232" t="s">
        <v>1366</v>
      </c>
      <c r="B232" t="s">
        <v>16</v>
      </c>
      <c r="C232" t="s">
        <v>41</v>
      </c>
      <c r="D232">
        <v>1982</v>
      </c>
      <c r="E232" t="s">
        <v>1073</v>
      </c>
      <c r="F232">
        <v>5.8</v>
      </c>
      <c r="G232">
        <v>1400</v>
      </c>
      <c r="H232" t="s">
        <v>455</v>
      </c>
      <c r="I232" t="s">
        <v>1367</v>
      </c>
      <c r="J232" t="s">
        <v>881</v>
      </c>
      <c r="K232" t="s">
        <v>30</v>
      </c>
      <c r="L232" s="5">
        <f>20500000</f>
        <v>20500000</v>
      </c>
      <c r="M232" s="5">
        <v>23671186</v>
      </c>
      <c r="N232" t="s">
        <v>44</v>
      </c>
      <c r="O232">
        <v>97</v>
      </c>
      <c r="P232" t="str">
        <f>IF(Table1[[#This Row],[score]]&gt;=8.5,"High",IF(Table1[[#This Row],[score]]&gt;=7,"Medium","Low"))</f>
        <v>Low</v>
      </c>
      <c r="Q232" s="5">
        <f>Table1[[#This Row],[gross]]-Table1[[#This Row],[budget]]</f>
        <v>3171186</v>
      </c>
      <c r="R232" s="5" t="str">
        <f>IF(Table1[[#This Row],[Profit]]&gt;0,"Profit","Loss")</f>
        <v>Profit</v>
      </c>
      <c r="S232" s="6" t="str">
        <f>FLOOR(Table1[[#This Row],[year]]-1900,10)+1900 &amp; "-" &amp; FLOOR(Table1[[#This Row],[year]]-1890,10)+1900</f>
        <v>1980-1990</v>
      </c>
      <c r="T232" s="14" t="s">
        <v>30</v>
      </c>
      <c r="AB232" s="14"/>
    </row>
    <row r="233" spans="1:28" x14ac:dyDescent="0.3">
      <c r="A233" t="s">
        <v>1068</v>
      </c>
      <c r="B233" t="s">
        <v>16</v>
      </c>
      <c r="C233" t="s">
        <v>17</v>
      </c>
      <c r="D233">
        <v>1982</v>
      </c>
      <c r="E233" t="s">
        <v>905</v>
      </c>
      <c r="F233">
        <v>8</v>
      </c>
      <c r="G233">
        <v>78000</v>
      </c>
      <c r="H233" t="s">
        <v>115</v>
      </c>
      <c r="I233" t="s">
        <v>1069</v>
      </c>
      <c r="J233" t="s">
        <v>1070</v>
      </c>
      <c r="K233" t="s">
        <v>22</v>
      </c>
      <c r="L233" s="5">
        <v>12000000</v>
      </c>
      <c r="M233" s="5">
        <v>22265763</v>
      </c>
      <c r="N233" t="s">
        <v>1071</v>
      </c>
      <c r="O233">
        <v>95</v>
      </c>
      <c r="P233" t="str">
        <f>IF(Table1[[#This Row],[score]]&gt;=8.5,"High",IF(Table1[[#This Row],[score]]&gt;=7,"Medium","Low"))</f>
        <v>Medium</v>
      </c>
      <c r="Q233" s="5">
        <f>Table1[[#This Row],[gross]]-Table1[[#This Row],[budget]]</f>
        <v>10265763</v>
      </c>
      <c r="R233" s="5" t="str">
        <f>IF(Table1[[#This Row],[Profit]]&gt;0,"Profit","Loss")</f>
        <v>Profit</v>
      </c>
      <c r="S233" s="6" t="str">
        <f>FLOOR(Table1[[#This Row],[year]]-1900,10)+1900 &amp; "-" &amp; FLOOR(Table1[[#This Row],[year]]-1890,10)+1900</f>
        <v>1980-1990</v>
      </c>
      <c r="T233" s="14" t="s">
        <v>30</v>
      </c>
      <c r="AB233" s="14"/>
    </row>
    <row r="234" spans="1:28" x14ac:dyDescent="0.3">
      <c r="A234" t="s">
        <v>1342</v>
      </c>
      <c r="B234" t="s">
        <v>16</v>
      </c>
      <c r="C234" t="s">
        <v>34</v>
      </c>
      <c r="D234">
        <v>1982</v>
      </c>
      <c r="E234" t="s">
        <v>1343</v>
      </c>
      <c r="F234">
        <v>6</v>
      </c>
      <c r="G234">
        <v>3100</v>
      </c>
      <c r="H234" t="s">
        <v>1344</v>
      </c>
      <c r="I234" t="s">
        <v>268</v>
      </c>
      <c r="J234" t="s">
        <v>1345</v>
      </c>
      <c r="K234" t="s">
        <v>30</v>
      </c>
      <c r="L234" s="5">
        <v>7000000</v>
      </c>
      <c r="M234" s="5">
        <v>21134374</v>
      </c>
      <c r="N234" t="s">
        <v>752</v>
      </c>
      <c r="O234">
        <v>90</v>
      </c>
      <c r="P234" t="str">
        <f>IF(Table1[[#This Row],[score]]&gt;=8.5,"High",IF(Table1[[#This Row],[score]]&gt;=7,"Medium","Low"))</f>
        <v>Low</v>
      </c>
      <c r="Q234" s="5">
        <f>Table1[[#This Row],[gross]]-Table1[[#This Row],[budget]]</f>
        <v>14134374</v>
      </c>
      <c r="R234" s="5" t="str">
        <f>IF(Table1[[#This Row],[Profit]]&gt;0,"Profit","Loss")</f>
        <v>Profit</v>
      </c>
      <c r="S234" s="6" t="str">
        <f>FLOOR(Table1[[#This Row],[year]]-1900,10)+1900 &amp; "-" &amp; FLOOR(Table1[[#This Row],[year]]-1890,10)+1900</f>
        <v>1980-1990</v>
      </c>
      <c r="T234" s="14" t="s">
        <v>30</v>
      </c>
      <c r="AB234" s="14"/>
    </row>
    <row r="235" spans="1:28" x14ac:dyDescent="0.3">
      <c r="A235" t="s">
        <v>1121</v>
      </c>
      <c r="B235" t="s">
        <v>16</v>
      </c>
      <c r="C235" t="s">
        <v>41</v>
      </c>
      <c r="D235">
        <v>1982</v>
      </c>
      <c r="E235" t="s">
        <v>1022</v>
      </c>
      <c r="F235">
        <v>6.6</v>
      </c>
      <c r="G235">
        <v>15000</v>
      </c>
      <c r="H235" t="s">
        <v>1122</v>
      </c>
      <c r="I235" t="s">
        <v>1123</v>
      </c>
      <c r="J235" t="s">
        <v>1124</v>
      </c>
      <c r="K235" t="s">
        <v>30</v>
      </c>
      <c r="L235" s="5">
        <f>20500000</f>
        <v>20500000</v>
      </c>
      <c r="M235" s="5">
        <v>21095638</v>
      </c>
      <c r="N235" t="s">
        <v>355</v>
      </c>
      <c r="O235">
        <v>106</v>
      </c>
      <c r="P235" t="str">
        <f>IF(Table1[[#This Row],[score]]&gt;=8.5,"High",IF(Table1[[#This Row],[score]]&gt;=7,"Medium","Low"))</f>
        <v>Low</v>
      </c>
      <c r="Q235" s="5">
        <f>Table1[[#This Row],[gross]]-Table1[[#This Row],[budget]]</f>
        <v>595638</v>
      </c>
      <c r="R235" s="5" t="str">
        <f>IF(Table1[[#This Row],[Profit]]&gt;0,"Profit","Loss")</f>
        <v>Profit</v>
      </c>
      <c r="S235" s="6" t="str">
        <f>FLOOR(Table1[[#This Row],[year]]-1900,10)+1900 &amp; "-" &amp; FLOOR(Table1[[#This Row],[year]]-1890,10)+1900</f>
        <v>1980-1990</v>
      </c>
      <c r="T235" s="14" t="s">
        <v>30</v>
      </c>
      <c r="AB235" s="14"/>
    </row>
    <row r="236" spans="1:28" x14ac:dyDescent="0.3">
      <c r="A236" t="s">
        <v>1059</v>
      </c>
      <c r="B236" t="s">
        <v>16</v>
      </c>
      <c r="C236" t="s">
        <v>41</v>
      </c>
      <c r="D236">
        <v>1982</v>
      </c>
      <c r="E236" t="s">
        <v>1060</v>
      </c>
      <c r="F236">
        <v>6.9</v>
      </c>
      <c r="G236">
        <v>44000</v>
      </c>
      <c r="H236" t="s">
        <v>1061</v>
      </c>
      <c r="I236" t="s">
        <v>20</v>
      </c>
      <c r="J236" t="s">
        <v>1062</v>
      </c>
      <c r="K236" t="s">
        <v>30</v>
      </c>
      <c r="L236" s="5">
        <v>8000000</v>
      </c>
      <c r="M236" s="5">
        <v>21028755</v>
      </c>
      <c r="N236" t="s">
        <v>1063</v>
      </c>
      <c r="O236">
        <v>120</v>
      </c>
      <c r="P236" t="str">
        <f>IF(Table1[[#This Row],[score]]&gt;=8.5,"High",IF(Table1[[#This Row],[score]]&gt;=7,"Medium","Low"))</f>
        <v>Low</v>
      </c>
      <c r="Q236" s="5">
        <f>Table1[[#This Row],[gross]]-Table1[[#This Row],[budget]]</f>
        <v>13028755</v>
      </c>
      <c r="R236" s="5" t="str">
        <f>IF(Table1[[#This Row],[Profit]]&gt;0,"Profit","Loss")</f>
        <v>Profit</v>
      </c>
      <c r="S236" s="6" t="str">
        <f>FLOOR(Table1[[#This Row],[year]]-1900,10)+1900 &amp; "-" &amp; FLOOR(Table1[[#This Row],[year]]-1890,10)+1900</f>
        <v>1980-1990</v>
      </c>
      <c r="T236" s="14" t="s">
        <v>30</v>
      </c>
      <c r="AB236" s="14"/>
    </row>
    <row r="237" spans="1:28" x14ac:dyDescent="0.3">
      <c r="A237" t="s">
        <v>1064</v>
      </c>
      <c r="B237" t="s">
        <v>33</v>
      </c>
      <c r="C237" t="s">
        <v>25</v>
      </c>
      <c r="D237">
        <v>1982</v>
      </c>
      <c r="E237" t="s">
        <v>1065</v>
      </c>
      <c r="F237">
        <v>7.3</v>
      </c>
      <c r="G237">
        <v>8200</v>
      </c>
      <c r="H237" t="s">
        <v>524</v>
      </c>
      <c r="I237" t="s">
        <v>1066</v>
      </c>
      <c r="J237" t="s">
        <v>148</v>
      </c>
      <c r="K237" t="s">
        <v>248</v>
      </c>
      <c r="L237" s="5">
        <v>3500000</v>
      </c>
      <c r="M237" s="5">
        <v>20659423</v>
      </c>
      <c r="N237" t="s">
        <v>1067</v>
      </c>
      <c r="O237">
        <v>102</v>
      </c>
      <c r="P237" t="str">
        <f>IF(Table1[[#This Row],[score]]&gt;=8.5,"High",IF(Table1[[#This Row],[score]]&gt;=7,"Medium","Low"))</f>
        <v>Medium</v>
      </c>
      <c r="Q237" s="5">
        <f>Table1[[#This Row],[gross]]-Table1[[#This Row],[budget]]</f>
        <v>17159423</v>
      </c>
      <c r="R237" s="5" t="str">
        <f>IF(Table1[[#This Row],[Profit]]&gt;0,"Profit","Loss")</f>
        <v>Profit</v>
      </c>
      <c r="S237" s="6" t="str">
        <f>FLOOR(Table1[[#This Row],[year]]-1900,10)+1900 &amp; "-" &amp; FLOOR(Table1[[#This Row],[year]]-1890,10)+1900</f>
        <v>1980-1990</v>
      </c>
      <c r="T237" s="14" t="s">
        <v>30</v>
      </c>
      <c r="AB237" s="14"/>
    </row>
    <row r="238" spans="1:28" x14ac:dyDescent="0.3">
      <c r="A238" t="s">
        <v>1106</v>
      </c>
      <c r="B238" t="s">
        <v>33</v>
      </c>
      <c r="C238" t="s">
        <v>41</v>
      </c>
      <c r="D238">
        <v>1982</v>
      </c>
      <c r="E238" t="s">
        <v>1043</v>
      </c>
      <c r="F238">
        <v>5.9</v>
      </c>
      <c r="G238">
        <v>2800</v>
      </c>
      <c r="H238" t="s">
        <v>357</v>
      </c>
      <c r="I238" t="s">
        <v>1107</v>
      </c>
      <c r="J238" t="s">
        <v>1108</v>
      </c>
      <c r="K238" t="s">
        <v>30</v>
      </c>
      <c r="L238" s="5">
        <f>20500000</f>
        <v>20500000</v>
      </c>
      <c r="M238" s="5">
        <v>20225989</v>
      </c>
      <c r="N238" t="s">
        <v>180</v>
      </c>
      <c r="O238">
        <v>108</v>
      </c>
      <c r="P238" t="str">
        <f>IF(Table1[[#This Row],[score]]&gt;=8.5,"High",IF(Table1[[#This Row],[score]]&gt;=7,"Medium","Low"))</f>
        <v>Low</v>
      </c>
      <c r="Q238" s="5">
        <f>Table1[[#This Row],[gross]]-Table1[[#This Row],[budget]]</f>
        <v>-274011</v>
      </c>
      <c r="R238" s="5" t="str">
        <f>IF(Table1[[#This Row],[Profit]]&gt;0,"Profit","Loss")</f>
        <v>Loss</v>
      </c>
      <c r="S238" s="6" t="str">
        <f>FLOOR(Table1[[#This Row],[year]]-1900,10)+1900 &amp; "-" &amp; FLOOR(Table1[[#This Row],[year]]-1890,10)+1900</f>
        <v>1980-1990</v>
      </c>
      <c r="T238" s="14" t="s">
        <v>30</v>
      </c>
      <c r="AB238" s="14"/>
    </row>
    <row r="239" spans="1:28" x14ac:dyDescent="0.3">
      <c r="A239" t="s">
        <v>1186</v>
      </c>
      <c r="B239" t="s">
        <v>16</v>
      </c>
      <c r="C239" t="s">
        <v>63</v>
      </c>
      <c r="D239">
        <v>1982</v>
      </c>
      <c r="E239" t="s">
        <v>1187</v>
      </c>
      <c r="F239">
        <v>7.3</v>
      </c>
      <c r="G239">
        <v>7300</v>
      </c>
      <c r="H239" t="s">
        <v>1188</v>
      </c>
      <c r="I239" t="s">
        <v>1189</v>
      </c>
      <c r="J239" t="s">
        <v>1190</v>
      </c>
      <c r="K239" t="s">
        <v>30</v>
      </c>
      <c r="L239" s="5">
        <f>20500000</f>
        <v>20500000</v>
      </c>
      <c r="M239" s="5">
        <f t="shared" ref="M239:M245" si="3">20205757</f>
        <v>20205757</v>
      </c>
      <c r="N239" t="s">
        <v>363</v>
      </c>
      <c r="O239">
        <v>140</v>
      </c>
      <c r="P239" t="str">
        <f>IF(Table1[[#This Row],[score]]&gt;=8.5,"High",IF(Table1[[#This Row],[score]]&gt;=7,"Medium","Low"))</f>
        <v>Medium</v>
      </c>
      <c r="Q239" s="5">
        <f>Table1[[#This Row],[gross]]-Table1[[#This Row],[budget]]</f>
        <v>-294243</v>
      </c>
      <c r="R239" s="5" t="str">
        <f>IF(Table1[[#This Row],[Profit]]&gt;0,"Profit","Loss")</f>
        <v>Loss</v>
      </c>
      <c r="S239" s="6" t="str">
        <f>FLOOR(Table1[[#This Row],[year]]-1900,10)+1900 &amp; "-" &amp; FLOOR(Table1[[#This Row],[year]]-1890,10)+1900</f>
        <v>1980-1990</v>
      </c>
      <c r="T239" s="14" t="s">
        <v>248</v>
      </c>
      <c r="AB239" s="14"/>
    </row>
    <row r="240" spans="1:28" x14ac:dyDescent="0.3">
      <c r="A240" t="s">
        <v>1206</v>
      </c>
      <c r="B240" t="s">
        <v>33</v>
      </c>
      <c r="C240" t="s">
        <v>52</v>
      </c>
      <c r="D240">
        <v>1982</v>
      </c>
      <c r="E240" t="s">
        <v>1129</v>
      </c>
      <c r="F240">
        <v>3.6</v>
      </c>
      <c r="G240">
        <v>1700</v>
      </c>
      <c r="H240" t="s">
        <v>1207</v>
      </c>
      <c r="I240" t="s">
        <v>1208</v>
      </c>
      <c r="J240" t="s">
        <v>1209</v>
      </c>
      <c r="K240" t="s">
        <v>30</v>
      </c>
      <c r="L240" s="5">
        <v>750000</v>
      </c>
      <c r="M240" s="5">
        <f t="shared" si="3"/>
        <v>20205757</v>
      </c>
      <c r="N240" t="s">
        <v>1210</v>
      </c>
      <c r="O240">
        <v>83</v>
      </c>
      <c r="P240" t="str">
        <f>IF(Table1[[#This Row],[score]]&gt;=8.5,"High",IF(Table1[[#This Row],[score]]&gt;=7,"Medium","Low"))</f>
        <v>Low</v>
      </c>
      <c r="Q240" s="5">
        <f>Table1[[#This Row],[gross]]-Table1[[#This Row],[budget]]</f>
        <v>19455757</v>
      </c>
      <c r="R240" s="5" t="str">
        <f>IF(Table1[[#This Row],[Profit]]&gt;0,"Profit","Loss")</f>
        <v>Profit</v>
      </c>
      <c r="S240" s="6" t="str">
        <f>FLOOR(Table1[[#This Row],[year]]-1900,10)+1900 &amp; "-" &amp; FLOOR(Table1[[#This Row],[year]]-1890,10)+1900</f>
        <v>1980-1990</v>
      </c>
      <c r="T240" s="14" t="s">
        <v>30</v>
      </c>
      <c r="AB240" s="14"/>
    </row>
    <row r="241" spans="1:28" x14ac:dyDescent="0.3">
      <c r="A241" t="s">
        <v>1417</v>
      </c>
      <c r="B241" t="s">
        <v>443</v>
      </c>
      <c r="C241" t="s">
        <v>390</v>
      </c>
      <c r="D241">
        <v>1982</v>
      </c>
      <c r="E241" t="s">
        <v>1418</v>
      </c>
      <c r="F241">
        <v>6.8</v>
      </c>
      <c r="G241">
        <v>352</v>
      </c>
      <c r="H241" t="s">
        <v>1419</v>
      </c>
      <c r="I241" t="s">
        <v>1420</v>
      </c>
      <c r="J241" t="s">
        <v>1006</v>
      </c>
      <c r="K241" t="s">
        <v>30</v>
      </c>
      <c r="L241" s="5">
        <f>20500000</f>
        <v>20500000</v>
      </c>
      <c r="M241" s="5">
        <f t="shared" si="3"/>
        <v>20205757</v>
      </c>
      <c r="N241" t="s">
        <v>1421</v>
      </c>
      <c r="O241">
        <v>78</v>
      </c>
      <c r="P241" t="str">
        <f>IF(Table1[[#This Row],[score]]&gt;=8.5,"High",IF(Table1[[#This Row],[score]]&gt;=7,"Medium","Low"))</f>
        <v>Low</v>
      </c>
      <c r="Q241" s="5">
        <f>Table1[[#This Row],[gross]]-Table1[[#This Row],[budget]]</f>
        <v>-294243</v>
      </c>
      <c r="R241" s="5" t="str">
        <f>IF(Table1[[#This Row],[Profit]]&gt;0,"Profit","Loss")</f>
        <v>Loss</v>
      </c>
      <c r="S241" s="6" t="str">
        <f>FLOOR(Table1[[#This Row],[year]]-1900,10)+1900 &amp; "-" &amp; FLOOR(Table1[[#This Row],[year]]-1890,10)+1900</f>
        <v>1980-1990</v>
      </c>
      <c r="T241" s="14" t="s">
        <v>30</v>
      </c>
      <c r="AB241" s="14"/>
    </row>
    <row r="242" spans="1:28" x14ac:dyDescent="0.3">
      <c r="A242" t="s">
        <v>1427</v>
      </c>
      <c r="B242" t="s">
        <v>16</v>
      </c>
      <c r="C242" t="s">
        <v>104</v>
      </c>
      <c r="D242">
        <v>1982</v>
      </c>
      <c r="E242" t="s">
        <v>1428</v>
      </c>
      <c r="F242">
        <v>5.7</v>
      </c>
      <c r="G242">
        <v>253</v>
      </c>
      <c r="H242" t="s">
        <v>475</v>
      </c>
      <c r="I242" t="s">
        <v>1429</v>
      </c>
      <c r="J242" t="s">
        <v>1430</v>
      </c>
      <c r="K242" t="s">
        <v>30</v>
      </c>
      <c r="L242" s="5">
        <f>20500000</f>
        <v>20500000</v>
      </c>
      <c r="M242" s="5">
        <f t="shared" si="3"/>
        <v>20205757</v>
      </c>
      <c r="N242" t="s">
        <v>491</v>
      </c>
      <c r="O242">
        <v>96</v>
      </c>
      <c r="P242" t="str">
        <f>IF(Table1[[#This Row],[score]]&gt;=8.5,"High",IF(Table1[[#This Row],[score]]&gt;=7,"Medium","Low"))</f>
        <v>Low</v>
      </c>
      <c r="Q242" s="5">
        <f>Table1[[#This Row],[gross]]-Table1[[#This Row],[budget]]</f>
        <v>-294243</v>
      </c>
      <c r="R242" s="5" t="str">
        <f>IF(Table1[[#This Row],[Profit]]&gt;0,"Profit","Loss")</f>
        <v>Loss</v>
      </c>
      <c r="S242" s="6" t="str">
        <f>FLOOR(Table1[[#This Row],[year]]-1900,10)+1900 &amp; "-" &amp; FLOOR(Table1[[#This Row],[year]]-1890,10)+1900</f>
        <v>1980-1990</v>
      </c>
      <c r="T242" s="14" t="s">
        <v>30</v>
      </c>
      <c r="AB242" s="14"/>
    </row>
    <row r="243" spans="1:28" x14ac:dyDescent="0.3">
      <c r="A243" t="s">
        <v>1431</v>
      </c>
      <c r="B243" t="s">
        <v>16</v>
      </c>
      <c r="C243" t="s">
        <v>41</v>
      </c>
      <c r="D243">
        <v>1982</v>
      </c>
      <c r="E243" t="s">
        <v>1432</v>
      </c>
      <c r="F243">
        <v>3.8</v>
      </c>
      <c r="G243">
        <v>651</v>
      </c>
      <c r="H243" t="s">
        <v>1433</v>
      </c>
      <c r="I243" t="s">
        <v>1433</v>
      </c>
      <c r="J243" t="s">
        <v>1433</v>
      </c>
      <c r="K243" t="s">
        <v>30</v>
      </c>
      <c r="L243" s="5">
        <v>10000</v>
      </c>
      <c r="M243" s="5">
        <f t="shared" si="3"/>
        <v>20205757</v>
      </c>
      <c r="N243" t="s">
        <v>1434</v>
      </c>
      <c r="O243">
        <v>98</v>
      </c>
      <c r="P243" t="str">
        <f>IF(Table1[[#This Row],[score]]&gt;=8.5,"High",IF(Table1[[#This Row],[score]]&gt;=7,"Medium","Low"))</f>
        <v>Low</v>
      </c>
      <c r="Q243" s="5">
        <f>Table1[[#This Row],[gross]]-Table1[[#This Row],[budget]]</f>
        <v>20195757</v>
      </c>
      <c r="R243" s="5" t="str">
        <f>IF(Table1[[#This Row],[Profit]]&gt;0,"Profit","Loss")</f>
        <v>Profit</v>
      </c>
      <c r="S243" s="6" t="str">
        <f>FLOOR(Table1[[#This Row],[year]]-1900,10)+1900 &amp; "-" &amp; FLOOR(Table1[[#This Row],[year]]-1890,10)+1900</f>
        <v>1980-1990</v>
      </c>
      <c r="T243" s="14" t="s">
        <v>30</v>
      </c>
      <c r="AB243" s="14"/>
    </row>
    <row r="244" spans="1:28" x14ac:dyDescent="0.3">
      <c r="A244" t="s">
        <v>1435</v>
      </c>
      <c r="B244" t="s">
        <v>33</v>
      </c>
      <c r="C244" t="s">
        <v>17</v>
      </c>
      <c r="D244">
        <v>1982</v>
      </c>
      <c r="E244" t="s">
        <v>1436</v>
      </c>
      <c r="F244">
        <v>7</v>
      </c>
      <c r="G244">
        <v>240</v>
      </c>
      <c r="H244" t="s">
        <v>1437</v>
      </c>
      <c r="I244" t="s">
        <v>1438</v>
      </c>
      <c r="J244" t="s">
        <v>1439</v>
      </c>
      <c r="K244" t="s">
        <v>22</v>
      </c>
      <c r="L244" s="5">
        <f>20500000</f>
        <v>20500000</v>
      </c>
      <c r="M244" s="5">
        <f t="shared" si="3"/>
        <v>20205757</v>
      </c>
      <c r="N244" t="s">
        <v>1440</v>
      </c>
      <c r="O244">
        <v>80</v>
      </c>
      <c r="P244" t="str">
        <f>IF(Table1[[#This Row],[score]]&gt;=8.5,"High",IF(Table1[[#This Row],[score]]&gt;=7,"Medium","Low"))</f>
        <v>Medium</v>
      </c>
      <c r="Q244" s="5">
        <f>Table1[[#This Row],[gross]]-Table1[[#This Row],[budget]]</f>
        <v>-294243</v>
      </c>
      <c r="R244" s="5" t="str">
        <f>IF(Table1[[#This Row],[Profit]]&gt;0,"Profit","Loss")</f>
        <v>Loss</v>
      </c>
      <c r="S244" s="6" t="str">
        <f>FLOOR(Table1[[#This Row],[year]]-1900,10)+1900 &amp; "-" &amp; FLOOR(Table1[[#This Row],[year]]-1890,10)+1900</f>
        <v>1980-1990</v>
      </c>
      <c r="T244" s="14" t="s">
        <v>22</v>
      </c>
      <c r="AB244" s="14"/>
    </row>
    <row r="245" spans="1:28" x14ac:dyDescent="0.3">
      <c r="A245" t="s">
        <v>1441</v>
      </c>
      <c r="B245" t="s">
        <v>33</v>
      </c>
      <c r="C245" t="s">
        <v>41</v>
      </c>
      <c r="D245">
        <v>1982</v>
      </c>
      <c r="E245" t="s">
        <v>1442</v>
      </c>
      <c r="F245">
        <v>6.7</v>
      </c>
      <c r="G245">
        <v>75</v>
      </c>
      <c r="H245" t="s">
        <v>1443</v>
      </c>
      <c r="I245" t="s">
        <v>1443</v>
      </c>
      <c r="J245" t="s">
        <v>1444</v>
      </c>
      <c r="K245" t="s">
        <v>30</v>
      </c>
      <c r="L245" s="5">
        <v>435000</v>
      </c>
      <c r="M245" s="5">
        <f t="shared" si="3"/>
        <v>20205757</v>
      </c>
      <c r="N245" t="s">
        <v>1445</v>
      </c>
      <c r="O245">
        <v>90</v>
      </c>
      <c r="P245" t="str">
        <f>IF(Table1[[#This Row],[score]]&gt;=8.5,"High",IF(Table1[[#This Row],[score]]&gt;=7,"Medium","Low"))</f>
        <v>Low</v>
      </c>
      <c r="Q245" s="5">
        <f>Table1[[#This Row],[gross]]-Table1[[#This Row],[budget]]</f>
        <v>19770757</v>
      </c>
      <c r="R245" s="5" t="str">
        <f>IF(Table1[[#This Row],[Profit]]&gt;0,"Profit","Loss")</f>
        <v>Profit</v>
      </c>
      <c r="S245" s="6" t="str">
        <f>FLOOR(Table1[[#This Row],[year]]-1900,10)+1900 &amp; "-" &amp; FLOOR(Table1[[#This Row],[year]]-1890,10)+1900</f>
        <v>1980-1990</v>
      </c>
      <c r="T245" s="14" t="s">
        <v>30</v>
      </c>
      <c r="AA245" s="15"/>
      <c r="AB245" s="14"/>
    </row>
    <row r="246" spans="1:28" x14ac:dyDescent="0.3">
      <c r="A246" t="s">
        <v>1223</v>
      </c>
      <c r="B246" t="s">
        <v>33</v>
      </c>
      <c r="C246" t="s">
        <v>41</v>
      </c>
      <c r="D246">
        <v>1982</v>
      </c>
      <c r="E246" t="s">
        <v>1224</v>
      </c>
      <c r="F246">
        <v>7.4</v>
      </c>
      <c r="G246">
        <v>9000</v>
      </c>
      <c r="H246" t="s">
        <v>1225</v>
      </c>
      <c r="I246" t="s">
        <v>1226</v>
      </c>
      <c r="J246" t="s">
        <v>254</v>
      </c>
      <c r="K246" t="s">
        <v>30</v>
      </c>
      <c r="L246" s="5">
        <f>20500000</f>
        <v>20500000</v>
      </c>
      <c r="M246" s="5">
        <v>20123620</v>
      </c>
      <c r="N246" t="s">
        <v>118</v>
      </c>
      <c r="O246">
        <v>92</v>
      </c>
      <c r="P246" t="str">
        <f>IF(Table1[[#This Row],[score]]&gt;=8.5,"High",IF(Table1[[#This Row],[score]]&gt;=7,"Medium","Low"))</f>
        <v>Medium</v>
      </c>
      <c r="Q246" s="5">
        <f>Table1[[#This Row],[gross]]-Table1[[#This Row],[budget]]</f>
        <v>-376380</v>
      </c>
      <c r="R246" s="5" t="str">
        <f>IF(Table1[[#This Row],[Profit]]&gt;0,"Profit","Loss")</f>
        <v>Loss</v>
      </c>
      <c r="S246" s="6" t="str">
        <f>FLOOR(Table1[[#This Row],[year]]-1900,10)+1900 &amp; "-" &amp; FLOOR(Table1[[#This Row],[year]]-1890,10)+1900</f>
        <v>1980-1990</v>
      </c>
      <c r="T246" s="14" t="s">
        <v>30</v>
      </c>
      <c r="AB246" s="14"/>
    </row>
    <row r="247" spans="1:28" x14ac:dyDescent="0.3">
      <c r="A247" t="s">
        <v>980</v>
      </c>
      <c r="B247" t="s">
        <v>16</v>
      </c>
      <c r="C247" t="s">
        <v>52</v>
      </c>
      <c r="D247">
        <v>1982</v>
      </c>
      <c r="E247" t="s">
        <v>977</v>
      </c>
      <c r="F247">
        <v>8.1</v>
      </c>
      <c r="G247">
        <v>382000</v>
      </c>
      <c r="H247" t="s">
        <v>126</v>
      </c>
      <c r="I247" t="s">
        <v>981</v>
      </c>
      <c r="J247" t="s">
        <v>498</v>
      </c>
      <c r="K247" t="s">
        <v>30</v>
      </c>
      <c r="L247" s="5">
        <v>15000000</v>
      </c>
      <c r="M247" s="5">
        <v>19632053</v>
      </c>
      <c r="N247" t="s">
        <v>61</v>
      </c>
      <c r="O247">
        <v>109</v>
      </c>
      <c r="P247" t="str">
        <f>IF(Table1[[#This Row],[score]]&gt;=8.5,"High",IF(Table1[[#This Row],[score]]&gt;=7,"Medium","Low"))</f>
        <v>Medium</v>
      </c>
      <c r="Q247" s="5">
        <f>Table1[[#This Row],[gross]]-Table1[[#This Row],[budget]]</f>
        <v>4632053</v>
      </c>
      <c r="R247" s="5" t="str">
        <f>IF(Table1[[#This Row],[Profit]]&gt;0,"Profit","Loss")</f>
        <v>Profit</v>
      </c>
      <c r="S247" s="6" t="str">
        <f>FLOOR(Table1[[#This Row],[year]]-1900,10)+1900 &amp; "-" &amp; FLOOR(Table1[[#This Row],[year]]-1890,10)+1900</f>
        <v>1980-1990</v>
      </c>
      <c r="T247" s="14" t="s">
        <v>30</v>
      </c>
      <c r="AB247" s="14"/>
    </row>
    <row r="248" spans="1:28" x14ac:dyDescent="0.3">
      <c r="A248" t="s">
        <v>1200</v>
      </c>
      <c r="B248" t="s">
        <v>33</v>
      </c>
      <c r="C248" t="s">
        <v>41</v>
      </c>
      <c r="D248">
        <v>1982</v>
      </c>
      <c r="E248" t="s">
        <v>506</v>
      </c>
      <c r="F248">
        <v>7</v>
      </c>
      <c r="G248">
        <v>13000</v>
      </c>
      <c r="H248" t="s">
        <v>404</v>
      </c>
      <c r="I248" t="s">
        <v>1201</v>
      </c>
      <c r="J248" t="s">
        <v>106</v>
      </c>
      <c r="K248" t="s">
        <v>30</v>
      </c>
      <c r="L248" s="5">
        <f>20500000</f>
        <v>20500000</v>
      </c>
      <c r="M248" s="5">
        <v>19282134</v>
      </c>
      <c r="N248" t="s">
        <v>23</v>
      </c>
      <c r="O248">
        <v>116</v>
      </c>
      <c r="P248" t="str">
        <f>IF(Table1[[#This Row],[score]]&gt;=8.5,"High",IF(Table1[[#This Row],[score]]&gt;=7,"Medium","Low"))</f>
        <v>Medium</v>
      </c>
      <c r="Q248" s="5">
        <f>Table1[[#This Row],[gross]]-Table1[[#This Row],[budget]]</f>
        <v>-1217866</v>
      </c>
      <c r="R248" s="5" t="str">
        <f>IF(Table1[[#This Row],[Profit]]&gt;0,"Profit","Loss")</f>
        <v>Loss</v>
      </c>
      <c r="S248" s="6" t="str">
        <f>FLOOR(Table1[[#This Row],[year]]-1900,10)+1900 &amp; "-" &amp; FLOOR(Table1[[#This Row],[year]]-1890,10)+1900</f>
        <v>1980-1990</v>
      </c>
      <c r="T248" s="14" t="s">
        <v>30</v>
      </c>
      <c r="AB248" s="14"/>
    </row>
    <row r="249" spans="1:28" x14ac:dyDescent="0.3">
      <c r="A249" t="s">
        <v>1175</v>
      </c>
      <c r="B249" t="s">
        <v>33</v>
      </c>
      <c r="C249" t="s">
        <v>41</v>
      </c>
      <c r="D249">
        <v>1982</v>
      </c>
      <c r="E249" t="s">
        <v>523</v>
      </c>
      <c r="F249">
        <v>6.9</v>
      </c>
      <c r="G249">
        <v>21000</v>
      </c>
      <c r="H249" t="s">
        <v>1176</v>
      </c>
      <c r="I249" t="s">
        <v>1176</v>
      </c>
      <c r="J249" t="s">
        <v>839</v>
      </c>
      <c r="K249" t="s">
        <v>30</v>
      </c>
      <c r="L249" s="5">
        <v>9000000</v>
      </c>
      <c r="M249" s="5">
        <v>18196170</v>
      </c>
      <c r="N249" t="s">
        <v>1177</v>
      </c>
      <c r="O249">
        <v>88</v>
      </c>
      <c r="P249" t="str">
        <f>IF(Table1[[#This Row],[score]]&gt;=8.5,"High",IF(Table1[[#This Row],[score]]&gt;=7,"Medium","Low"))</f>
        <v>Low</v>
      </c>
      <c r="Q249" s="5">
        <f>Table1[[#This Row],[gross]]-Table1[[#This Row],[budget]]</f>
        <v>9196170</v>
      </c>
      <c r="R249" s="5" t="str">
        <f>IF(Table1[[#This Row],[Profit]]&gt;0,"Profit","Loss")</f>
        <v>Profit</v>
      </c>
      <c r="S249" s="6" t="str">
        <f>FLOOR(Table1[[#This Row],[year]]-1900,10)+1900 &amp; "-" &amp; FLOOR(Table1[[#This Row],[year]]-1890,10)+1900</f>
        <v>1980-1990</v>
      </c>
      <c r="T249" s="14" t="s">
        <v>30</v>
      </c>
      <c r="AB249" s="14"/>
    </row>
    <row r="250" spans="1:28" x14ac:dyDescent="0.3">
      <c r="A250" t="s">
        <v>1101</v>
      </c>
      <c r="B250" t="s">
        <v>16</v>
      </c>
      <c r="C250" t="s">
        <v>41</v>
      </c>
      <c r="D250">
        <v>1982</v>
      </c>
      <c r="E250" t="s">
        <v>1102</v>
      </c>
      <c r="F250">
        <v>4.9000000000000004</v>
      </c>
      <c r="G250">
        <v>6500</v>
      </c>
      <c r="H250" t="s">
        <v>1103</v>
      </c>
      <c r="I250" t="s">
        <v>1104</v>
      </c>
      <c r="J250" t="s">
        <v>1105</v>
      </c>
      <c r="K250" t="s">
        <v>30</v>
      </c>
      <c r="L250" s="5">
        <f>20500000</f>
        <v>20500000</v>
      </c>
      <c r="M250" s="5">
        <v>16897768</v>
      </c>
      <c r="N250" t="s">
        <v>641</v>
      </c>
      <c r="O250">
        <v>98</v>
      </c>
      <c r="P250" t="str">
        <f>IF(Table1[[#This Row],[score]]&gt;=8.5,"High",IF(Table1[[#This Row],[score]]&gt;=7,"Medium","Low"))</f>
        <v>Low</v>
      </c>
      <c r="Q250" s="5">
        <f>Table1[[#This Row],[gross]]-Table1[[#This Row],[budget]]</f>
        <v>-3602232</v>
      </c>
      <c r="R250" s="5" t="str">
        <f>IF(Table1[[#This Row],[Profit]]&gt;0,"Profit","Loss")</f>
        <v>Loss</v>
      </c>
      <c r="S250" s="6" t="str">
        <f>FLOOR(Table1[[#This Row],[year]]-1900,10)+1900 &amp; "-" &amp; FLOOR(Table1[[#This Row],[year]]-1890,10)+1900</f>
        <v>1980-1990</v>
      </c>
      <c r="T250" s="14" t="s">
        <v>30</v>
      </c>
      <c r="AB250" s="14"/>
    </row>
    <row r="251" spans="1:28" x14ac:dyDescent="0.3">
      <c r="A251" t="s">
        <v>1361</v>
      </c>
      <c r="B251" t="s">
        <v>33</v>
      </c>
      <c r="C251" t="s">
        <v>34</v>
      </c>
      <c r="D251">
        <v>1982</v>
      </c>
      <c r="E251" t="s">
        <v>1060</v>
      </c>
      <c r="F251">
        <v>5.7</v>
      </c>
      <c r="G251">
        <v>1500</v>
      </c>
      <c r="H251" t="s">
        <v>1362</v>
      </c>
      <c r="I251" t="s">
        <v>1363</v>
      </c>
      <c r="J251" t="s">
        <v>1364</v>
      </c>
      <c r="K251" t="s">
        <v>30</v>
      </c>
      <c r="L251" s="5">
        <f>20500000</f>
        <v>20500000</v>
      </c>
      <c r="M251" s="5">
        <v>16894678</v>
      </c>
      <c r="N251" t="s">
        <v>1365</v>
      </c>
      <c r="O251">
        <v>87</v>
      </c>
      <c r="P251" t="str">
        <f>IF(Table1[[#This Row],[score]]&gt;=8.5,"High",IF(Table1[[#This Row],[score]]&gt;=7,"Medium","Low"))</f>
        <v>Low</v>
      </c>
      <c r="Q251" s="5">
        <f>Table1[[#This Row],[gross]]-Table1[[#This Row],[budget]]</f>
        <v>-3605322</v>
      </c>
      <c r="R251" s="5" t="str">
        <f>IF(Table1[[#This Row],[Profit]]&gt;0,"Profit","Loss")</f>
        <v>Loss</v>
      </c>
      <c r="S251" s="6" t="str">
        <f>FLOOR(Table1[[#This Row],[year]]-1900,10)+1900 &amp; "-" &amp; FLOOR(Table1[[#This Row],[year]]-1890,10)+1900</f>
        <v>1980-1990</v>
      </c>
      <c r="T251" s="14" t="s">
        <v>30</v>
      </c>
      <c r="AB251" s="14"/>
    </row>
    <row r="252" spans="1:28" x14ac:dyDescent="0.3">
      <c r="A252" t="s">
        <v>1158</v>
      </c>
      <c r="B252" t="s">
        <v>16</v>
      </c>
      <c r="C252" t="s">
        <v>34</v>
      </c>
      <c r="D252">
        <v>1982</v>
      </c>
      <c r="E252" t="s">
        <v>1159</v>
      </c>
      <c r="F252">
        <v>6</v>
      </c>
      <c r="G252">
        <v>15000</v>
      </c>
      <c r="H252" t="s">
        <v>1160</v>
      </c>
      <c r="I252" t="s">
        <v>1161</v>
      </c>
      <c r="J252" t="s">
        <v>1162</v>
      </c>
      <c r="K252" t="s">
        <v>30</v>
      </c>
      <c r="L252" s="5">
        <v>2000000</v>
      </c>
      <c r="M252" s="5">
        <v>16100000</v>
      </c>
      <c r="N252" t="s">
        <v>1163</v>
      </c>
      <c r="O252">
        <v>89</v>
      </c>
      <c r="P252" t="str">
        <f>IF(Table1[[#This Row],[score]]&gt;=8.5,"High",IF(Table1[[#This Row],[score]]&gt;=7,"Medium","Low"))</f>
        <v>Low</v>
      </c>
      <c r="Q252" s="5">
        <f>Table1[[#This Row],[gross]]-Table1[[#This Row],[budget]]</f>
        <v>14100000</v>
      </c>
      <c r="R252" s="5" t="str">
        <f>IF(Table1[[#This Row],[Profit]]&gt;0,"Profit","Loss")</f>
        <v>Profit</v>
      </c>
      <c r="S252" s="6" t="str">
        <f>FLOOR(Table1[[#This Row],[year]]-1900,10)+1900 &amp; "-" &amp; FLOOR(Table1[[#This Row],[year]]-1890,10)+1900</f>
        <v>1980-1990</v>
      </c>
      <c r="T252" s="14" t="s">
        <v>30</v>
      </c>
      <c r="AB252" s="14"/>
    </row>
    <row r="253" spans="1:28" x14ac:dyDescent="0.3">
      <c r="A253" t="s">
        <v>1267</v>
      </c>
      <c r="B253" t="s">
        <v>33</v>
      </c>
      <c r="C253" t="s">
        <v>41</v>
      </c>
      <c r="D253">
        <v>1982</v>
      </c>
      <c r="E253" t="s">
        <v>1268</v>
      </c>
      <c r="F253">
        <v>6</v>
      </c>
      <c r="G253">
        <v>1900</v>
      </c>
      <c r="H253" t="s">
        <v>1269</v>
      </c>
      <c r="I253" t="s">
        <v>1270</v>
      </c>
      <c r="J253" t="s">
        <v>891</v>
      </c>
      <c r="K253" t="s">
        <v>30</v>
      </c>
      <c r="L253" s="5">
        <f>20500000</f>
        <v>20500000</v>
      </c>
      <c r="M253" s="5">
        <v>15782759</v>
      </c>
      <c r="N253" t="s">
        <v>180</v>
      </c>
      <c r="O253">
        <v>101</v>
      </c>
      <c r="P253" t="str">
        <f>IF(Table1[[#This Row],[score]]&gt;=8.5,"High",IF(Table1[[#This Row],[score]]&gt;=7,"Medium","Low"))</f>
        <v>Low</v>
      </c>
      <c r="Q253" s="5">
        <f>Table1[[#This Row],[gross]]-Table1[[#This Row],[budget]]</f>
        <v>-4717241</v>
      </c>
      <c r="R253" s="5" t="str">
        <f>IF(Table1[[#This Row],[Profit]]&gt;0,"Profit","Loss")</f>
        <v>Loss</v>
      </c>
      <c r="S253" s="6" t="str">
        <f>FLOOR(Table1[[#This Row],[year]]-1900,10)+1900 &amp; "-" &amp; FLOOR(Table1[[#This Row],[year]]-1890,10)+1900</f>
        <v>1980-1990</v>
      </c>
      <c r="T253" s="14" t="s">
        <v>30</v>
      </c>
      <c r="AB253" s="14"/>
    </row>
    <row r="254" spans="1:28" x14ac:dyDescent="0.3">
      <c r="A254" t="s">
        <v>999</v>
      </c>
      <c r="B254" t="s">
        <v>33</v>
      </c>
      <c r="C254" t="s">
        <v>41</v>
      </c>
      <c r="D254">
        <v>1982</v>
      </c>
      <c r="E254" t="s">
        <v>988</v>
      </c>
      <c r="F254">
        <v>4.4000000000000004</v>
      </c>
      <c r="G254">
        <v>34000</v>
      </c>
      <c r="H254" t="s">
        <v>1000</v>
      </c>
      <c r="I254" t="s">
        <v>1001</v>
      </c>
      <c r="J254" t="s">
        <v>1002</v>
      </c>
      <c r="K254" t="s">
        <v>30</v>
      </c>
      <c r="L254" s="5">
        <v>13200000</v>
      </c>
      <c r="M254" s="5">
        <v>15171476</v>
      </c>
      <c r="N254" t="s">
        <v>44</v>
      </c>
      <c r="O254">
        <v>115</v>
      </c>
      <c r="P254" t="str">
        <f>IF(Table1[[#This Row],[score]]&gt;=8.5,"High",IF(Table1[[#This Row],[score]]&gt;=7,"Medium","Low"))</f>
        <v>Low</v>
      </c>
      <c r="Q254" s="5">
        <f>Table1[[#This Row],[gross]]-Table1[[#This Row],[budget]]</f>
        <v>1971476</v>
      </c>
      <c r="R254" s="5" t="str">
        <f>IF(Table1[[#This Row],[Profit]]&gt;0,"Profit","Loss")</f>
        <v>Profit</v>
      </c>
      <c r="S254" s="6" t="str">
        <f>FLOOR(Table1[[#This Row],[year]]-1900,10)+1900 &amp; "-" &amp; FLOOR(Table1[[#This Row],[year]]-1890,10)+1900</f>
        <v>1980-1990</v>
      </c>
      <c r="T254" s="14" t="s">
        <v>30</v>
      </c>
      <c r="AB254" s="14"/>
    </row>
    <row r="255" spans="1:28" x14ac:dyDescent="0.3">
      <c r="A255" t="s">
        <v>1042</v>
      </c>
      <c r="B255" t="s">
        <v>337</v>
      </c>
      <c r="C255" t="s">
        <v>390</v>
      </c>
      <c r="D255">
        <v>1982</v>
      </c>
      <c r="E255" t="s">
        <v>1043</v>
      </c>
      <c r="F255">
        <v>7.6</v>
      </c>
      <c r="G255">
        <v>37000</v>
      </c>
      <c r="H255" t="s">
        <v>1044</v>
      </c>
      <c r="I255" t="s">
        <v>1045</v>
      </c>
      <c r="J255" t="s">
        <v>1046</v>
      </c>
      <c r="K255" t="s">
        <v>30</v>
      </c>
      <c r="L255" s="5">
        <v>7000000</v>
      </c>
      <c r="M255" s="5">
        <v>14665733</v>
      </c>
      <c r="N255" t="s">
        <v>1047</v>
      </c>
      <c r="O255">
        <v>82</v>
      </c>
      <c r="P255" t="str">
        <f>IF(Table1[[#This Row],[score]]&gt;=8.5,"High",IF(Table1[[#This Row],[score]]&gt;=7,"Medium","Low"))</f>
        <v>Medium</v>
      </c>
      <c r="Q255" s="5">
        <f>Table1[[#This Row],[gross]]-Table1[[#This Row],[budget]]</f>
        <v>7665733</v>
      </c>
      <c r="R255" s="5" t="str">
        <f>IF(Table1[[#This Row],[Profit]]&gt;0,"Profit","Loss")</f>
        <v>Profit</v>
      </c>
      <c r="S255" s="6" t="str">
        <f>FLOOR(Table1[[#This Row],[year]]-1900,10)+1900 &amp; "-" &amp; FLOOR(Table1[[#This Row],[year]]-1890,10)+1900</f>
        <v>1980-1990</v>
      </c>
      <c r="T255" s="14" t="s">
        <v>30</v>
      </c>
      <c r="AB255" s="14"/>
    </row>
    <row r="256" spans="1:28" x14ac:dyDescent="0.3">
      <c r="A256" t="s">
        <v>1088</v>
      </c>
      <c r="B256" t="s">
        <v>16</v>
      </c>
      <c r="C256" t="s">
        <v>52</v>
      </c>
      <c r="D256">
        <v>1982</v>
      </c>
      <c r="E256" t="s">
        <v>992</v>
      </c>
      <c r="F256">
        <v>5</v>
      </c>
      <c r="G256">
        <v>45000</v>
      </c>
      <c r="H256" t="s">
        <v>1089</v>
      </c>
      <c r="I256" t="s">
        <v>1089</v>
      </c>
      <c r="J256" t="s">
        <v>1090</v>
      </c>
      <c r="K256" t="s">
        <v>30</v>
      </c>
      <c r="L256" s="5">
        <v>2500000</v>
      </c>
      <c r="M256" s="5">
        <v>14400000</v>
      </c>
      <c r="N256" t="s">
        <v>581</v>
      </c>
      <c r="O256">
        <v>98</v>
      </c>
      <c r="P256" t="str">
        <f>IF(Table1[[#This Row],[score]]&gt;=8.5,"High",IF(Table1[[#This Row],[score]]&gt;=7,"Medium","Low"))</f>
        <v>Low</v>
      </c>
      <c r="Q256" s="5">
        <f>Table1[[#This Row],[gross]]-Table1[[#This Row],[budget]]</f>
        <v>11900000</v>
      </c>
      <c r="R256" s="5" t="str">
        <f>IF(Table1[[#This Row],[Profit]]&gt;0,"Profit","Loss")</f>
        <v>Profit</v>
      </c>
      <c r="S256" s="6" t="str">
        <f>FLOOR(Table1[[#This Row],[year]]-1900,10)+1900 &amp; "-" &amp; FLOOR(Table1[[#This Row],[year]]-1890,10)+1900</f>
        <v>1980-1990</v>
      </c>
      <c r="T256" s="14" t="s">
        <v>30</v>
      </c>
      <c r="AB256" s="14"/>
    </row>
    <row r="257" spans="1:28" x14ac:dyDescent="0.3">
      <c r="A257" t="s">
        <v>1114</v>
      </c>
      <c r="B257" t="s">
        <v>16</v>
      </c>
      <c r="C257" t="s">
        <v>41</v>
      </c>
      <c r="D257">
        <v>1982</v>
      </c>
      <c r="E257" t="s">
        <v>523</v>
      </c>
      <c r="F257">
        <v>7.1</v>
      </c>
      <c r="G257">
        <v>19000</v>
      </c>
      <c r="H257" t="s">
        <v>1115</v>
      </c>
      <c r="I257" t="s">
        <v>1115</v>
      </c>
      <c r="J257" t="s">
        <v>1116</v>
      </c>
      <c r="K257" t="s">
        <v>30</v>
      </c>
      <c r="L257" s="5">
        <v>5000000</v>
      </c>
      <c r="M257" s="5">
        <v>14099953</v>
      </c>
      <c r="N257" t="s">
        <v>118</v>
      </c>
      <c r="O257">
        <v>110</v>
      </c>
      <c r="P257" t="str">
        <f>IF(Table1[[#This Row],[score]]&gt;=8.5,"High",IF(Table1[[#This Row],[score]]&gt;=7,"Medium","Low"))</f>
        <v>Medium</v>
      </c>
      <c r="Q257" s="5">
        <f>Table1[[#This Row],[gross]]-Table1[[#This Row],[budget]]</f>
        <v>9099953</v>
      </c>
      <c r="R257" s="5" t="str">
        <f>IF(Table1[[#This Row],[Profit]]&gt;0,"Profit","Loss")</f>
        <v>Profit</v>
      </c>
      <c r="S257" s="6" t="str">
        <f>FLOOR(Table1[[#This Row],[year]]-1900,10)+1900 &amp; "-" &amp; FLOOR(Table1[[#This Row],[year]]-1890,10)+1900</f>
        <v>1980-1990</v>
      </c>
      <c r="T257" s="14" t="s">
        <v>30</v>
      </c>
      <c r="AB257" s="14"/>
    </row>
    <row r="258" spans="1:28" x14ac:dyDescent="0.3">
      <c r="A258" t="s">
        <v>1054</v>
      </c>
      <c r="B258" t="s">
        <v>33</v>
      </c>
      <c r="C258" t="s">
        <v>34</v>
      </c>
      <c r="D258">
        <v>1982</v>
      </c>
      <c r="E258" t="s">
        <v>1055</v>
      </c>
      <c r="F258">
        <v>6.2</v>
      </c>
      <c r="G258">
        <v>22000</v>
      </c>
      <c r="H258" t="s">
        <v>1056</v>
      </c>
      <c r="I258" t="s">
        <v>1056</v>
      </c>
      <c r="J258" t="s">
        <v>1057</v>
      </c>
      <c r="K258" t="s">
        <v>30</v>
      </c>
      <c r="L258" s="5">
        <v>8000000</v>
      </c>
      <c r="M258" s="5">
        <v>14056528</v>
      </c>
      <c r="N258" t="s">
        <v>1058</v>
      </c>
      <c r="O258">
        <v>118</v>
      </c>
      <c r="P258" t="str">
        <f>IF(Table1[[#This Row],[score]]&gt;=8.5,"High",IF(Table1[[#This Row],[score]]&gt;=7,"Medium","Low"))</f>
        <v>Low</v>
      </c>
      <c r="Q258" s="5">
        <f>Table1[[#This Row],[gross]]-Table1[[#This Row],[budget]]</f>
        <v>6056528</v>
      </c>
      <c r="R258" s="5" t="str">
        <f>IF(Table1[[#This Row],[Profit]]&gt;0,"Profit","Loss")</f>
        <v>Profit</v>
      </c>
      <c r="S258" s="6" t="str">
        <f>FLOOR(Table1[[#This Row],[year]]-1900,10)+1900 &amp; "-" &amp; FLOOR(Table1[[#This Row],[year]]-1890,10)+1900</f>
        <v>1980-1990</v>
      </c>
      <c r="T258" s="14" t="s">
        <v>30</v>
      </c>
      <c r="AB258" s="14"/>
    </row>
    <row r="259" spans="1:28" x14ac:dyDescent="0.3">
      <c r="A259" t="s">
        <v>1183</v>
      </c>
      <c r="B259" t="s">
        <v>33</v>
      </c>
      <c r="C259" t="s">
        <v>63</v>
      </c>
      <c r="D259">
        <v>1982</v>
      </c>
      <c r="E259" t="s">
        <v>1184</v>
      </c>
      <c r="F259">
        <v>7.7</v>
      </c>
      <c r="G259">
        <v>19000</v>
      </c>
      <c r="H259" t="s">
        <v>1185</v>
      </c>
      <c r="I259" t="s">
        <v>1185</v>
      </c>
      <c r="J259" t="s">
        <v>876</v>
      </c>
      <c r="K259" t="s">
        <v>30</v>
      </c>
      <c r="L259" s="5">
        <v>9500000</v>
      </c>
      <c r="M259" s="5">
        <v>14000000</v>
      </c>
      <c r="N259" t="s">
        <v>219</v>
      </c>
      <c r="O259">
        <v>122</v>
      </c>
      <c r="P259" t="str">
        <f>IF(Table1[[#This Row],[score]]&gt;=8.5,"High",IF(Table1[[#This Row],[score]]&gt;=7,"Medium","Low"))</f>
        <v>Medium</v>
      </c>
      <c r="Q259" s="5">
        <f>Table1[[#This Row],[gross]]-Table1[[#This Row],[budget]]</f>
        <v>4500000</v>
      </c>
      <c r="R259" s="5" t="str">
        <f>IF(Table1[[#This Row],[Profit]]&gt;0,"Profit","Loss")</f>
        <v>Profit</v>
      </c>
      <c r="S259" s="6" t="str">
        <f>FLOOR(Table1[[#This Row],[year]]-1900,10)+1900 &amp; "-" &amp; FLOOR(Table1[[#This Row],[year]]-1890,10)+1900</f>
        <v>1980-1990</v>
      </c>
      <c r="T259" s="14" t="s">
        <v>30</v>
      </c>
      <c r="AB259" s="14"/>
    </row>
    <row r="260" spans="1:28" x14ac:dyDescent="0.3">
      <c r="A260" t="s">
        <v>1133</v>
      </c>
      <c r="B260" t="s">
        <v>16</v>
      </c>
      <c r="C260" t="s">
        <v>17</v>
      </c>
      <c r="D260">
        <v>1982</v>
      </c>
      <c r="E260" t="s">
        <v>1134</v>
      </c>
      <c r="F260">
        <v>6.7</v>
      </c>
      <c r="G260">
        <v>15000</v>
      </c>
      <c r="H260" t="s">
        <v>1135</v>
      </c>
      <c r="I260" t="s">
        <v>1136</v>
      </c>
      <c r="J260" t="s">
        <v>1137</v>
      </c>
      <c r="K260" t="s">
        <v>30</v>
      </c>
      <c r="L260" s="5">
        <v>9000000</v>
      </c>
      <c r="M260" s="5">
        <v>13277558</v>
      </c>
      <c r="N260" t="s">
        <v>328</v>
      </c>
      <c r="O260">
        <v>125</v>
      </c>
      <c r="P260" t="str">
        <f>IF(Table1[[#This Row],[score]]&gt;=8.5,"High",IF(Table1[[#This Row],[score]]&gt;=7,"Medium","Low"))</f>
        <v>Low</v>
      </c>
      <c r="Q260" s="5">
        <f>Table1[[#This Row],[gross]]-Table1[[#This Row],[budget]]</f>
        <v>4277558</v>
      </c>
      <c r="R260" s="5" t="str">
        <f>IF(Table1[[#This Row],[Profit]]&gt;0,"Profit","Loss")</f>
        <v>Profit</v>
      </c>
      <c r="S260" s="6" t="str">
        <f>FLOOR(Table1[[#This Row],[year]]-1900,10)+1900 &amp; "-" &amp; FLOOR(Table1[[#This Row],[year]]-1890,10)+1900</f>
        <v>1980-1990</v>
      </c>
      <c r="T260" s="14" t="s">
        <v>30</v>
      </c>
      <c r="AB260" s="14"/>
    </row>
    <row r="261" spans="1:28" x14ac:dyDescent="0.3">
      <c r="A261" t="s">
        <v>1286</v>
      </c>
      <c r="B261" t="s">
        <v>16</v>
      </c>
      <c r="C261" t="s">
        <v>52</v>
      </c>
      <c r="D261">
        <v>1982</v>
      </c>
      <c r="E261" t="s">
        <v>1053</v>
      </c>
      <c r="F261">
        <v>5.7</v>
      </c>
      <c r="G261">
        <v>3800</v>
      </c>
      <c r="H261" t="s">
        <v>1287</v>
      </c>
      <c r="I261" t="s">
        <v>1288</v>
      </c>
      <c r="J261" t="s">
        <v>1289</v>
      </c>
      <c r="K261" t="s">
        <v>195</v>
      </c>
      <c r="L261" s="5">
        <f>20500000</f>
        <v>20500000</v>
      </c>
      <c r="M261" s="5">
        <v>13258670</v>
      </c>
      <c r="N261" t="s">
        <v>571</v>
      </c>
      <c r="O261">
        <v>103</v>
      </c>
      <c r="P261" t="str">
        <f>IF(Table1[[#This Row],[score]]&gt;=8.5,"High",IF(Table1[[#This Row],[score]]&gt;=7,"Medium","Low"))</f>
        <v>Low</v>
      </c>
      <c r="Q261" s="5">
        <f>Table1[[#This Row],[gross]]-Table1[[#This Row],[budget]]</f>
        <v>-7241330</v>
      </c>
      <c r="R261" s="5" t="str">
        <f>IF(Table1[[#This Row],[Profit]]&gt;0,"Profit","Loss")</f>
        <v>Loss</v>
      </c>
      <c r="S261" s="6" t="str">
        <f>FLOOR(Table1[[#This Row],[year]]-1900,10)+1900 &amp; "-" &amp; FLOOR(Table1[[#This Row],[year]]-1890,10)+1900</f>
        <v>1980-1990</v>
      </c>
      <c r="T261" s="14" t="s">
        <v>30</v>
      </c>
      <c r="AB261" s="14"/>
    </row>
    <row r="262" spans="1:28" x14ac:dyDescent="0.3">
      <c r="A262" t="s">
        <v>1272</v>
      </c>
      <c r="B262" t="s">
        <v>16</v>
      </c>
      <c r="C262" t="s">
        <v>34</v>
      </c>
      <c r="D262">
        <v>1982</v>
      </c>
      <c r="E262" t="s">
        <v>901</v>
      </c>
      <c r="F262">
        <v>6.5</v>
      </c>
      <c r="G262">
        <v>2000</v>
      </c>
      <c r="H262" t="s">
        <v>429</v>
      </c>
      <c r="I262" t="s">
        <v>1273</v>
      </c>
      <c r="J262" t="s">
        <v>1274</v>
      </c>
      <c r="K262" t="s">
        <v>22</v>
      </c>
      <c r="L262" s="5">
        <f>20500000</f>
        <v>20500000</v>
      </c>
      <c r="M262" s="5">
        <v>13253583</v>
      </c>
      <c r="N262" t="s">
        <v>128</v>
      </c>
      <c r="O262">
        <v>97</v>
      </c>
      <c r="P262" t="str">
        <f>IF(Table1[[#This Row],[score]]&gt;=8.5,"High",IF(Table1[[#This Row],[score]]&gt;=7,"Medium","Low"))</f>
        <v>Low</v>
      </c>
      <c r="Q262" s="5">
        <f>Table1[[#This Row],[gross]]-Table1[[#This Row],[budget]]</f>
        <v>-7246417</v>
      </c>
      <c r="R262" s="5" t="str">
        <f>IF(Table1[[#This Row],[Profit]]&gt;0,"Profit","Loss")</f>
        <v>Loss</v>
      </c>
      <c r="S262" s="6" t="str">
        <f>FLOOR(Table1[[#This Row],[year]]-1900,10)+1900 &amp; "-" &amp; FLOOR(Table1[[#This Row],[year]]-1890,10)+1900</f>
        <v>1980-1990</v>
      </c>
      <c r="T262" s="14" t="s">
        <v>30</v>
      </c>
      <c r="AB262" s="14"/>
    </row>
    <row r="263" spans="1:28" x14ac:dyDescent="0.3">
      <c r="A263" t="s">
        <v>1301</v>
      </c>
      <c r="B263" t="s">
        <v>33</v>
      </c>
      <c r="C263" t="s">
        <v>41</v>
      </c>
      <c r="D263">
        <v>1982</v>
      </c>
      <c r="E263" t="s">
        <v>1004</v>
      </c>
      <c r="F263">
        <v>6.2</v>
      </c>
      <c r="G263">
        <v>5100</v>
      </c>
      <c r="H263" t="s">
        <v>1235</v>
      </c>
      <c r="I263" t="s">
        <v>1302</v>
      </c>
      <c r="J263" t="s">
        <v>136</v>
      </c>
      <c r="K263" t="s">
        <v>30</v>
      </c>
      <c r="L263" s="5">
        <f>20500000</f>
        <v>20500000</v>
      </c>
      <c r="M263" s="5">
        <v>13111101</v>
      </c>
      <c r="N263" t="s">
        <v>180</v>
      </c>
      <c r="O263">
        <v>110</v>
      </c>
      <c r="P263" t="str">
        <f>IF(Table1[[#This Row],[score]]&gt;=8.5,"High",IF(Table1[[#This Row],[score]]&gt;=7,"Medium","Low"))</f>
        <v>Low</v>
      </c>
      <c r="Q263" s="5">
        <f>Table1[[#This Row],[gross]]-Table1[[#This Row],[budget]]</f>
        <v>-7388899</v>
      </c>
      <c r="R263" s="5" t="str">
        <f>IF(Table1[[#This Row],[Profit]]&gt;0,"Profit","Loss")</f>
        <v>Loss</v>
      </c>
      <c r="S263" s="6" t="str">
        <f>FLOOR(Table1[[#This Row],[year]]-1900,10)+1900 &amp; "-" &amp; FLOOR(Table1[[#This Row],[year]]-1890,10)+1900</f>
        <v>1980-1990</v>
      </c>
      <c r="T263" s="14" t="s">
        <v>30</v>
      </c>
      <c r="AB263" s="14"/>
    </row>
    <row r="264" spans="1:28" x14ac:dyDescent="0.3">
      <c r="A264" t="s">
        <v>1178</v>
      </c>
      <c r="B264" t="s">
        <v>16</v>
      </c>
      <c r="C264" t="s">
        <v>52</v>
      </c>
      <c r="D264">
        <v>1982</v>
      </c>
      <c r="E264" t="s">
        <v>1179</v>
      </c>
      <c r="F264">
        <v>5.5</v>
      </c>
      <c r="G264">
        <v>11000</v>
      </c>
      <c r="H264" t="s">
        <v>1180</v>
      </c>
      <c r="I264" t="s">
        <v>1089</v>
      </c>
      <c r="J264" t="s">
        <v>1181</v>
      </c>
      <c r="K264" t="s">
        <v>1182</v>
      </c>
      <c r="L264" s="5">
        <v>5000000</v>
      </c>
      <c r="M264" s="5">
        <v>12534817</v>
      </c>
      <c r="N264" t="s">
        <v>581</v>
      </c>
      <c r="O264">
        <v>104</v>
      </c>
      <c r="P264" t="str">
        <f>IF(Table1[[#This Row],[score]]&gt;=8.5,"High",IF(Table1[[#This Row],[score]]&gt;=7,"Medium","Low"))</f>
        <v>Low</v>
      </c>
      <c r="Q264" s="5">
        <f>Table1[[#This Row],[gross]]-Table1[[#This Row],[budget]]</f>
        <v>7534817</v>
      </c>
      <c r="R264" s="5" t="str">
        <f>IF(Table1[[#This Row],[Profit]]&gt;0,"Profit","Loss")</f>
        <v>Profit</v>
      </c>
      <c r="S264" s="6" t="str">
        <f>FLOOR(Table1[[#This Row],[year]]-1900,10)+1900 &amp; "-" &amp; FLOOR(Table1[[#This Row],[year]]-1890,10)+1900</f>
        <v>1980-1990</v>
      </c>
      <c r="T264" s="14" t="s">
        <v>30</v>
      </c>
      <c r="AB264" s="14"/>
    </row>
    <row r="265" spans="1:28" x14ac:dyDescent="0.3">
      <c r="A265" t="s">
        <v>1392</v>
      </c>
      <c r="B265" t="s">
        <v>16</v>
      </c>
      <c r="C265" t="s">
        <v>104</v>
      </c>
      <c r="D265">
        <v>1982</v>
      </c>
      <c r="E265" t="s">
        <v>992</v>
      </c>
      <c r="F265">
        <v>5.0999999999999996</v>
      </c>
      <c r="G265">
        <v>838</v>
      </c>
      <c r="H265" t="s">
        <v>664</v>
      </c>
      <c r="I265" t="s">
        <v>1393</v>
      </c>
      <c r="J265" t="s">
        <v>112</v>
      </c>
      <c r="K265" t="s">
        <v>30</v>
      </c>
      <c r="L265" s="5">
        <f>20500000</f>
        <v>20500000</v>
      </c>
      <c r="M265" s="5">
        <v>12408066</v>
      </c>
      <c r="N265" t="s">
        <v>1394</v>
      </c>
      <c r="O265">
        <v>121</v>
      </c>
      <c r="P265" t="str">
        <f>IF(Table1[[#This Row],[score]]&gt;=8.5,"High",IF(Table1[[#This Row],[score]]&gt;=7,"Medium","Low"))</f>
        <v>Low</v>
      </c>
      <c r="Q265" s="5">
        <f>Table1[[#This Row],[gross]]-Table1[[#This Row],[budget]]</f>
        <v>-8091934</v>
      </c>
      <c r="R265" s="5" t="str">
        <f>IF(Table1[[#This Row],[Profit]]&gt;0,"Profit","Loss")</f>
        <v>Loss</v>
      </c>
      <c r="S265" s="6" t="str">
        <f>FLOOR(Table1[[#This Row],[year]]-1900,10)+1900 &amp; "-" &amp; FLOOR(Table1[[#This Row],[year]]-1890,10)+1900</f>
        <v>1980-1990</v>
      </c>
      <c r="T265" s="14" t="s">
        <v>30</v>
      </c>
      <c r="AB265" s="14"/>
    </row>
    <row r="266" spans="1:28" x14ac:dyDescent="0.3">
      <c r="A266" t="s">
        <v>1234</v>
      </c>
      <c r="B266" t="s">
        <v>16</v>
      </c>
      <c r="C266" t="s">
        <v>17</v>
      </c>
      <c r="D266">
        <v>1982</v>
      </c>
      <c r="E266" t="s">
        <v>1148</v>
      </c>
      <c r="F266">
        <v>6.9</v>
      </c>
      <c r="G266">
        <v>2500</v>
      </c>
      <c r="H266" t="s">
        <v>1235</v>
      </c>
      <c r="I266" t="s">
        <v>1236</v>
      </c>
      <c r="J266" t="s">
        <v>418</v>
      </c>
      <c r="K266" t="s">
        <v>30</v>
      </c>
      <c r="L266" s="5">
        <f>20500000</f>
        <v>20500000</v>
      </c>
      <c r="M266" s="5">
        <v>11897978</v>
      </c>
      <c r="N266" t="s">
        <v>1237</v>
      </c>
      <c r="O266">
        <v>113</v>
      </c>
      <c r="P266" t="str">
        <f>IF(Table1[[#This Row],[score]]&gt;=8.5,"High",IF(Table1[[#This Row],[score]]&gt;=7,"Medium","Low"))</f>
        <v>Low</v>
      </c>
      <c r="Q266" s="5">
        <f>Table1[[#This Row],[gross]]-Table1[[#This Row],[budget]]</f>
        <v>-8602022</v>
      </c>
      <c r="R266" s="5" t="str">
        <f>IF(Table1[[#This Row],[Profit]]&gt;0,"Profit","Loss")</f>
        <v>Loss</v>
      </c>
      <c r="S266" s="6" t="str">
        <f>FLOOR(Table1[[#This Row],[year]]-1900,10)+1900 &amp; "-" &amp; FLOOR(Table1[[#This Row],[year]]-1890,10)+1900</f>
        <v>1980-1990</v>
      </c>
      <c r="T266" s="14" t="s">
        <v>30</v>
      </c>
      <c r="AB266" s="14"/>
    </row>
    <row r="267" spans="1:28" x14ac:dyDescent="0.3">
      <c r="A267" t="s">
        <v>1191</v>
      </c>
      <c r="B267" t="s">
        <v>16</v>
      </c>
      <c r="C267" t="s">
        <v>1192</v>
      </c>
      <c r="D267">
        <v>1982</v>
      </c>
      <c r="E267" t="s">
        <v>791</v>
      </c>
      <c r="F267">
        <v>4.9000000000000004</v>
      </c>
      <c r="G267">
        <v>1100</v>
      </c>
      <c r="H267" t="s">
        <v>1193</v>
      </c>
      <c r="I267" t="s">
        <v>1193</v>
      </c>
      <c r="J267" t="s">
        <v>1194</v>
      </c>
      <c r="K267" t="s">
        <v>30</v>
      </c>
      <c r="L267" s="5">
        <f>20500000</f>
        <v>20500000</v>
      </c>
      <c r="M267" s="5">
        <v>11378339</v>
      </c>
      <c r="N267" t="s">
        <v>1195</v>
      </c>
      <c r="O267">
        <v>104</v>
      </c>
      <c r="P267" t="str">
        <f>IF(Table1[[#This Row],[score]]&gt;=8.5,"High",IF(Table1[[#This Row],[score]]&gt;=7,"Medium","Low"))</f>
        <v>Low</v>
      </c>
      <c r="Q267" s="5">
        <f>Table1[[#This Row],[gross]]-Table1[[#This Row],[budget]]</f>
        <v>-9121661</v>
      </c>
      <c r="R267" s="5" t="str">
        <f>IF(Table1[[#This Row],[Profit]]&gt;0,"Profit","Loss")</f>
        <v>Loss</v>
      </c>
      <c r="S267" s="6" t="str">
        <f>FLOOR(Table1[[#This Row],[year]]-1900,10)+1900 &amp; "-" &amp; FLOOR(Table1[[#This Row],[year]]-1890,10)+1900</f>
        <v>1980-1990</v>
      </c>
      <c r="T267" s="14" t="s">
        <v>30</v>
      </c>
      <c r="AB267" s="14"/>
    </row>
    <row r="268" spans="1:28" x14ac:dyDescent="0.3">
      <c r="A268" t="s">
        <v>1142</v>
      </c>
      <c r="B268" t="s">
        <v>16</v>
      </c>
      <c r="C268" t="s">
        <v>52</v>
      </c>
      <c r="D268">
        <v>1982</v>
      </c>
      <c r="E268" t="s">
        <v>1143</v>
      </c>
      <c r="F268">
        <v>6</v>
      </c>
      <c r="G268">
        <v>7800</v>
      </c>
      <c r="H268" t="s">
        <v>1144</v>
      </c>
      <c r="I268" t="s">
        <v>1144</v>
      </c>
      <c r="J268" t="s">
        <v>1145</v>
      </c>
      <c r="K268" t="s">
        <v>30</v>
      </c>
      <c r="L268" s="5">
        <v>425000</v>
      </c>
      <c r="M268" s="5">
        <v>10604986</v>
      </c>
      <c r="N268" t="s">
        <v>1146</v>
      </c>
      <c r="O268">
        <v>91</v>
      </c>
      <c r="P268" t="str">
        <f>IF(Table1[[#This Row],[score]]&gt;=8.5,"High",IF(Table1[[#This Row],[score]]&gt;=7,"Medium","Low"))</f>
        <v>Low</v>
      </c>
      <c r="Q268" s="5">
        <f>Table1[[#This Row],[gross]]-Table1[[#This Row],[budget]]</f>
        <v>10179986</v>
      </c>
      <c r="R268" s="5" t="str">
        <f>IF(Table1[[#This Row],[Profit]]&gt;0,"Profit","Loss")</f>
        <v>Profit</v>
      </c>
      <c r="S268" s="6" t="str">
        <f>FLOOR(Table1[[#This Row],[year]]-1900,10)+1900 &amp; "-" &amp; FLOOR(Table1[[#This Row],[year]]-1890,10)+1900</f>
        <v>1980-1990</v>
      </c>
      <c r="T268" s="14" t="s">
        <v>908</v>
      </c>
      <c r="AB268" s="14"/>
    </row>
    <row r="269" spans="1:28" x14ac:dyDescent="0.3">
      <c r="A269" t="s">
        <v>1164</v>
      </c>
      <c r="B269" t="s">
        <v>16</v>
      </c>
      <c r="C269" t="s">
        <v>34</v>
      </c>
      <c r="D269">
        <v>1982</v>
      </c>
      <c r="E269" t="s">
        <v>1073</v>
      </c>
      <c r="F269">
        <v>5.5</v>
      </c>
      <c r="G269">
        <v>5300</v>
      </c>
      <c r="H269" t="s">
        <v>1165</v>
      </c>
      <c r="I269" t="s">
        <v>1166</v>
      </c>
      <c r="J269" t="s">
        <v>327</v>
      </c>
      <c r="K269" t="s">
        <v>30</v>
      </c>
      <c r="L269" s="5">
        <v>4500000</v>
      </c>
      <c r="M269" s="5">
        <v>10490791</v>
      </c>
      <c r="N269" t="s">
        <v>31</v>
      </c>
      <c r="O269">
        <v>103</v>
      </c>
      <c r="P269" t="str">
        <f>IF(Table1[[#This Row],[score]]&gt;=8.5,"High",IF(Table1[[#This Row],[score]]&gt;=7,"Medium","Low"))</f>
        <v>Low</v>
      </c>
      <c r="Q269" s="5">
        <f>Table1[[#This Row],[gross]]-Table1[[#This Row],[budget]]</f>
        <v>5990791</v>
      </c>
      <c r="R269" s="5" t="str">
        <f>IF(Table1[[#This Row],[Profit]]&gt;0,"Profit","Loss")</f>
        <v>Profit</v>
      </c>
      <c r="S269" s="6" t="str">
        <f>FLOOR(Table1[[#This Row],[year]]-1900,10)+1900 &amp; "-" &amp; FLOOR(Table1[[#This Row],[year]]-1890,10)+1900</f>
        <v>1980-1990</v>
      </c>
      <c r="T269" s="14" t="s">
        <v>30</v>
      </c>
      <c r="AB269" s="14"/>
    </row>
    <row r="270" spans="1:28" x14ac:dyDescent="0.3">
      <c r="A270" t="s">
        <v>1119</v>
      </c>
      <c r="B270" t="s">
        <v>33</v>
      </c>
      <c r="C270" t="s">
        <v>17</v>
      </c>
      <c r="D270">
        <v>1982</v>
      </c>
      <c r="E270" t="s">
        <v>1120</v>
      </c>
      <c r="F270">
        <v>7.1</v>
      </c>
      <c r="G270">
        <v>20000</v>
      </c>
      <c r="H270" t="s">
        <v>691</v>
      </c>
      <c r="I270" t="s">
        <v>692</v>
      </c>
      <c r="J270" t="s">
        <v>526</v>
      </c>
      <c r="K270" t="s">
        <v>248</v>
      </c>
      <c r="L270" s="5">
        <v>13000000</v>
      </c>
      <c r="M270" s="5">
        <v>10278575</v>
      </c>
      <c r="N270" t="s">
        <v>118</v>
      </c>
      <c r="O270">
        <v>115</v>
      </c>
      <c r="P270" t="str">
        <f>IF(Table1[[#This Row],[score]]&gt;=8.5,"High",IF(Table1[[#This Row],[score]]&gt;=7,"Medium","Low"))</f>
        <v>Medium</v>
      </c>
      <c r="Q270" s="5">
        <f>Table1[[#This Row],[gross]]-Table1[[#This Row],[budget]]</f>
        <v>-2721425</v>
      </c>
      <c r="R270" s="5" t="str">
        <f>IF(Table1[[#This Row],[Profit]]&gt;0,"Profit","Loss")</f>
        <v>Loss</v>
      </c>
      <c r="S270" s="6" t="str">
        <f>FLOOR(Table1[[#This Row],[year]]-1900,10)+1900 &amp; "-" &amp; FLOOR(Table1[[#This Row],[year]]-1890,10)+1900</f>
        <v>1980-1990</v>
      </c>
      <c r="T270" s="14" t="s">
        <v>30</v>
      </c>
      <c r="AB270" s="14"/>
    </row>
    <row r="271" spans="1:28" x14ac:dyDescent="0.3">
      <c r="A271" t="s">
        <v>1295</v>
      </c>
      <c r="B271" t="s">
        <v>16</v>
      </c>
      <c r="C271" t="s">
        <v>41</v>
      </c>
      <c r="D271">
        <v>1982</v>
      </c>
      <c r="E271" t="s">
        <v>1296</v>
      </c>
      <c r="F271">
        <v>4.7</v>
      </c>
      <c r="G271">
        <v>2000</v>
      </c>
      <c r="H271" t="s">
        <v>1165</v>
      </c>
      <c r="I271" t="s">
        <v>1297</v>
      </c>
      <c r="J271" t="s">
        <v>1298</v>
      </c>
      <c r="K271" t="s">
        <v>30</v>
      </c>
      <c r="L271" s="5">
        <f>20500000</f>
        <v>20500000</v>
      </c>
      <c r="M271" s="5">
        <v>10054150</v>
      </c>
      <c r="N271" t="s">
        <v>1222</v>
      </c>
      <c r="O271">
        <v>84</v>
      </c>
      <c r="P271" t="str">
        <f>IF(Table1[[#This Row],[score]]&gt;=8.5,"High",IF(Table1[[#This Row],[score]]&gt;=7,"Medium","Low"))</f>
        <v>Low</v>
      </c>
      <c r="Q271" s="5">
        <f>Table1[[#This Row],[gross]]-Table1[[#This Row],[budget]]</f>
        <v>-10445850</v>
      </c>
      <c r="R271" s="5" t="str">
        <f>IF(Table1[[#This Row],[Profit]]&gt;0,"Profit","Loss")</f>
        <v>Loss</v>
      </c>
      <c r="S271" s="6" t="str">
        <f>FLOOR(Table1[[#This Row],[year]]-1900,10)+1900 &amp; "-" &amp; FLOOR(Table1[[#This Row],[year]]-1890,10)+1900</f>
        <v>1980-1990</v>
      </c>
      <c r="T271" s="14" t="s">
        <v>30</v>
      </c>
      <c r="AB271" s="14"/>
    </row>
    <row r="272" spans="1:28" x14ac:dyDescent="0.3">
      <c r="A272" t="s">
        <v>1299</v>
      </c>
      <c r="B272" t="s">
        <v>33</v>
      </c>
      <c r="C272" t="s">
        <v>34</v>
      </c>
      <c r="D272">
        <v>1982</v>
      </c>
      <c r="E272" t="s">
        <v>1008</v>
      </c>
      <c r="F272">
        <v>5.6</v>
      </c>
      <c r="G272">
        <v>2400</v>
      </c>
      <c r="H272" t="s">
        <v>130</v>
      </c>
      <c r="I272" t="s">
        <v>1300</v>
      </c>
      <c r="J272" t="s">
        <v>132</v>
      </c>
      <c r="K272" t="s">
        <v>30</v>
      </c>
      <c r="L272" s="5">
        <f>20500000</f>
        <v>20500000</v>
      </c>
      <c r="M272" s="5">
        <v>9823934</v>
      </c>
      <c r="N272" t="s">
        <v>31</v>
      </c>
      <c r="O272">
        <v>110</v>
      </c>
      <c r="P272" t="str">
        <f>IF(Table1[[#This Row],[score]]&gt;=8.5,"High",IF(Table1[[#This Row],[score]]&gt;=7,"Medium","Low"))</f>
        <v>Low</v>
      </c>
      <c r="Q272" s="5">
        <f>Table1[[#This Row],[gross]]-Table1[[#This Row],[budget]]</f>
        <v>-10676066</v>
      </c>
      <c r="R272" s="5" t="str">
        <f>IF(Table1[[#This Row],[Profit]]&gt;0,"Profit","Loss")</f>
        <v>Loss</v>
      </c>
      <c r="S272" s="6" t="str">
        <f>FLOOR(Table1[[#This Row],[year]]-1900,10)+1900 &amp; "-" &amp; FLOOR(Table1[[#This Row],[year]]-1890,10)+1900</f>
        <v>1980-1990</v>
      </c>
      <c r="T272" s="14" t="s">
        <v>30</v>
      </c>
      <c r="AB272" s="14"/>
    </row>
    <row r="273" spans="1:28" x14ac:dyDescent="0.3">
      <c r="A273" t="s">
        <v>1278</v>
      </c>
      <c r="B273" t="s">
        <v>16</v>
      </c>
      <c r="C273" t="s">
        <v>17</v>
      </c>
      <c r="D273">
        <v>1982</v>
      </c>
      <c r="E273" t="s">
        <v>1159</v>
      </c>
      <c r="F273">
        <v>6.9</v>
      </c>
      <c r="G273">
        <v>2500</v>
      </c>
      <c r="H273" t="s">
        <v>115</v>
      </c>
      <c r="I273" t="s">
        <v>293</v>
      </c>
      <c r="J273" t="s">
        <v>746</v>
      </c>
      <c r="K273" t="s">
        <v>30</v>
      </c>
      <c r="L273" s="5">
        <v>12000000</v>
      </c>
      <c r="M273" s="5">
        <v>9217530</v>
      </c>
      <c r="N273" t="s">
        <v>118</v>
      </c>
      <c r="O273">
        <v>124</v>
      </c>
      <c r="P273" t="str">
        <f>IF(Table1[[#This Row],[score]]&gt;=8.5,"High",IF(Table1[[#This Row],[score]]&gt;=7,"Medium","Low"))</f>
        <v>Low</v>
      </c>
      <c r="Q273" s="5">
        <f>Table1[[#This Row],[gross]]-Table1[[#This Row],[budget]]</f>
        <v>-2782470</v>
      </c>
      <c r="R273" s="5" t="str">
        <f>IF(Table1[[#This Row],[Profit]]&gt;0,"Profit","Loss")</f>
        <v>Loss</v>
      </c>
      <c r="S273" s="6" t="str">
        <f>FLOOR(Table1[[#This Row],[year]]-1900,10)+1900 &amp; "-" &amp; FLOOR(Table1[[#This Row],[year]]-1890,10)+1900</f>
        <v>1980-1990</v>
      </c>
      <c r="T273" s="14" t="s">
        <v>30</v>
      </c>
      <c r="AB273" s="14"/>
    </row>
    <row r="274" spans="1:28" x14ac:dyDescent="0.3">
      <c r="A274" t="s">
        <v>1271</v>
      </c>
      <c r="B274" t="s">
        <v>33</v>
      </c>
      <c r="C274" t="s">
        <v>41</v>
      </c>
      <c r="D274">
        <v>1982</v>
      </c>
      <c r="E274" t="s">
        <v>1043</v>
      </c>
      <c r="F274">
        <v>6.6</v>
      </c>
      <c r="G274">
        <v>19000</v>
      </c>
      <c r="H274" t="s">
        <v>289</v>
      </c>
      <c r="I274" t="s">
        <v>289</v>
      </c>
      <c r="J274" t="s">
        <v>289</v>
      </c>
      <c r="K274" t="s">
        <v>30</v>
      </c>
      <c r="L274" s="5">
        <f>20500000</f>
        <v>20500000</v>
      </c>
      <c r="M274" s="5">
        <v>9077269</v>
      </c>
      <c r="N274" t="s">
        <v>290</v>
      </c>
      <c r="O274">
        <v>88</v>
      </c>
      <c r="P274" t="str">
        <f>IF(Table1[[#This Row],[score]]&gt;=8.5,"High",IF(Table1[[#This Row],[score]]&gt;=7,"Medium","Low"))</f>
        <v>Low</v>
      </c>
      <c r="Q274" s="5">
        <f>Table1[[#This Row],[gross]]-Table1[[#This Row],[budget]]</f>
        <v>-11422731</v>
      </c>
      <c r="R274" s="5" t="str">
        <f>IF(Table1[[#This Row],[Profit]]&gt;0,"Profit","Loss")</f>
        <v>Loss</v>
      </c>
      <c r="S274" s="6" t="str">
        <f>FLOOR(Table1[[#This Row],[year]]-1900,10)+1900 &amp; "-" &amp; FLOOR(Table1[[#This Row],[year]]-1890,10)+1900</f>
        <v>1980-1990</v>
      </c>
      <c r="T274" s="14" t="s">
        <v>30</v>
      </c>
      <c r="AB274" s="14"/>
    </row>
    <row r="275" spans="1:28" x14ac:dyDescent="0.3">
      <c r="A275" t="s">
        <v>1258</v>
      </c>
      <c r="B275" t="s">
        <v>33</v>
      </c>
      <c r="C275" t="s">
        <v>41</v>
      </c>
      <c r="D275">
        <v>1982</v>
      </c>
      <c r="E275" t="s">
        <v>1037</v>
      </c>
      <c r="F275">
        <v>5</v>
      </c>
      <c r="G275">
        <v>9800</v>
      </c>
      <c r="H275" t="s">
        <v>702</v>
      </c>
      <c r="I275" t="s">
        <v>702</v>
      </c>
      <c r="J275" t="s">
        <v>374</v>
      </c>
      <c r="K275" t="s">
        <v>22</v>
      </c>
      <c r="L275" s="5">
        <v>6000000</v>
      </c>
      <c r="M275" s="5">
        <v>9056073</v>
      </c>
      <c r="N275" t="s">
        <v>80</v>
      </c>
      <c r="O275">
        <v>96</v>
      </c>
      <c r="P275" t="str">
        <f>IF(Table1[[#This Row],[score]]&gt;=8.5,"High",IF(Table1[[#This Row],[score]]&gt;=7,"Medium","Low"))</f>
        <v>Low</v>
      </c>
      <c r="Q275" s="5">
        <f>Table1[[#This Row],[gross]]-Table1[[#This Row],[budget]]</f>
        <v>3056073</v>
      </c>
      <c r="R275" s="5" t="str">
        <f>IF(Table1[[#This Row],[Profit]]&gt;0,"Profit","Loss")</f>
        <v>Profit</v>
      </c>
      <c r="S275" s="6" t="str">
        <f>FLOOR(Table1[[#This Row],[year]]-1900,10)+1900 &amp; "-" &amp; FLOOR(Table1[[#This Row],[year]]-1890,10)+1900</f>
        <v>1980-1990</v>
      </c>
      <c r="T275" s="14" t="s">
        <v>30</v>
      </c>
      <c r="AB275" s="14"/>
    </row>
    <row r="276" spans="1:28" x14ac:dyDescent="0.3">
      <c r="A276" t="s">
        <v>1379</v>
      </c>
      <c r="B276" t="s">
        <v>33</v>
      </c>
      <c r="C276" t="s">
        <v>63</v>
      </c>
      <c r="D276">
        <v>1982</v>
      </c>
      <c r="E276" t="s">
        <v>785</v>
      </c>
      <c r="F276">
        <v>6.8</v>
      </c>
      <c r="G276">
        <v>785</v>
      </c>
      <c r="H276" t="s">
        <v>1380</v>
      </c>
      <c r="I276" t="s">
        <v>1019</v>
      </c>
      <c r="J276" t="s">
        <v>1057</v>
      </c>
      <c r="K276" t="s">
        <v>195</v>
      </c>
      <c r="L276" s="5">
        <f>20500000</f>
        <v>20500000</v>
      </c>
      <c r="M276" s="5">
        <v>8693512</v>
      </c>
      <c r="N276" t="s">
        <v>1381</v>
      </c>
      <c r="O276">
        <v>103</v>
      </c>
      <c r="P276" t="str">
        <f>IF(Table1[[#This Row],[score]]&gt;=8.5,"High",IF(Table1[[#This Row],[score]]&gt;=7,"Medium","Low"))</f>
        <v>Low</v>
      </c>
      <c r="Q276" s="5">
        <f>Table1[[#This Row],[gross]]-Table1[[#This Row],[budget]]</f>
        <v>-11806488</v>
      </c>
      <c r="R276" s="5" t="str">
        <f>IF(Table1[[#This Row],[Profit]]&gt;0,"Profit","Loss")</f>
        <v>Loss</v>
      </c>
      <c r="S276" s="6" t="str">
        <f>FLOOR(Table1[[#This Row],[year]]-1900,10)+1900 &amp; "-" &amp; FLOOR(Table1[[#This Row],[year]]-1890,10)+1900</f>
        <v>1980-1990</v>
      </c>
      <c r="T276" s="14" t="s">
        <v>30</v>
      </c>
      <c r="AB276" s="14"/>
    </row>
    <row r="277" spans="1:28" x14ac:dyDescent="0.3">
      <c r="A277" t="s">
        <v>1333</v>
      </c>
      <c r="B277" t="s">
        <v>33</v>
      </c>
      <c r="C277" t="s">
        <v>17</v>
      </c>
      <c r="D277">
        <v>1982</v>
      </c>
      <c r="E277" t="s">
        <v>1334</v>
      </c>
      <c r="F277">
        <v>6.5</v>
      </c>
      <c r="G277">
        <v>1300</v>
      </c>
      <c r="H277" t="s">
        <v>1335</v>
      </c>
      <c r="I277" t="s">
        <v>1336</v>
      </c>
      <c r="J277" t="s">
        <v>1337</v>
      </c>
      <c r="K277" t="s">
        <v>22</v>
      </c>
      <c r="L277" s="5">
        <v>10000000</v>
      </c>
      <c r="M277" s="5">
        <v>8000000</v>
      </c>
      <c r="N277" t="s">
        <v>242</v>
      </c>
      <c r="O277">
        <v>107</v>
      </c>
      <c r="P277" t="str">
        <f>IF(Table1[[#This Row],[score]]&gt;=8.5,"High",IF(Table1[[#This Row],[score]]&gt;=7,"Medium","Low"))</f>
        <v>Low</v>
      </c>
      <c r="Q277" s="5">
        <f>Table1[[#This Row],[gross]]-Table1[[#This Row],[budget]]</f>
        <v>-2000000</v>
      </c>
      <c r="R277" s="5" t="str">
        <f>IF(Table1[[#This Row],[Profit]]&gt;0,"Profit","Loss")</f>
        <v>Loss</v>
      </c>
      <c r="S277" s="6" t="str">
        <f>FLOOR(Table1[[#This Row],[year]]-1900,10)+1900 &amp; "-" &amp; FLOOR(Table1[[#This Row],[year]]-1890,10)+1900</f>
        <v>1980-1990</v>
      </c>
      <c r="T277" s="14" t="s">
        <v>30</v>
      </c>
      <c r="AB277" s="14"/>
    </row>
    <row r="278" spans="1:28" x14ac:dyDescent="0.3">
      <c r="A278" t="s">
        <v>1241</v>
      </c>
      <c r="B278" t="s">
        <v>16</v>
      </c>
      <c r="C278" t="s">
        <v>52</v>
      </c>
      <c r="D278">
        <v>1982</v>
      </c>
      <c r="E278" t="s">
        <v>591</v>
      </c>
      <c r="F278">
        <v>5.6</v>
      </c>
      <c r="G278">
        <v>3700</v>
      </c>
      <c r="H278" t="s">
        <v>1242</v>
      </c>
      <c r="I278" t="s">
        <v>1243</v>
      </c>
      <c r="J278" t="s">
        <v>1244</v>
      </c>
      <c r="K278" t="s">
        <v>30</v>
      </c>
      <c r="L278" s="5">
        <f>20500000</f>
        <v>20500000</v>
      </c>
      <c r="M278" s="5">
        <v>7742572</v>
      </c>
      <c r="N278" t="s">
        <v>1245</v>
      </c>
      <c r="O278">
        <v>98</v>
      </c>
      <c r="P278" t="str">
        <f>IF(Table1[[#This Row],[score]]&gt;=8.5,"High",IF(Table1[[#This Row],[score]]&gt;=7,"Medium","Low"))</f>
        <v>Low</v>
      </c>
      <c r="Q278" s="5">
        <f>Table1[[#This Row],[gross]]-Table1[[#This Row],[budget]]</f>
        <v>-12757428</v>
      </c>
      <c r="R278" s="5" t="str">
        <f>IF(Table1[[#This Row],[Profit]]&gt;0,"Profit","Loss")</f>
        <v>Loss</v>
      </c>
      <c r="S278" s="6" t="str">
        <f>FLOOR(Table1[[#This Row],[year]]-1900,10)+1900 &amp; "-" &amp; FLOOR(Table1[[#This Row],[year]]-1890,10)+1900</f>
        <v>1980-1990</v>
      </c>
      <c r="T278" s="14" t="s">
        <v>30</v>
      </c>
      <c r="AB278" s="14"/>
    </row>
    <row r="279" spans="1:28" x14ac:dyDescent="0.3">
      <c r="A279" t="s">
        <v>1202</v>
      </c>
      <c r="B279" t="s">
        <v>33</v>
      </c>
      <c r="C279" t="s">
        <v>17</v>
      </c>
      <c r="D279">
        <v>1982</v>
      </c>
      <c r="E279" t="s">
        <v>1022</v>
      </c>
      <c r="F279">
        <v>6.5</v>
      </c>
      <c r="G279">
        <v>2000</v>
      </c>
      <c r="H279" t="s">
        <v>1203</v>
      </c>
      <c r="I279" t="s">
        <v>1204</v>
      </c>
      <c r="J279" t="s">
        <v>1205</v>
      </c>
      <c r="K279" t="s">
        <v>30</v>
      </c>
      <c r="L279" s="5">
        <f>20500000</f>
        <v>20500000</v>
      </c>
      <c r="M279" s="5">
        <v>7400000</v>
      </c>
      <c r="N279" t="s">
        <v>242</v>
      </c>
      <c r="O279">
        <v>103</v>
      </c>
      <c r="P279" t="str">
        <f>IF(Table1[[#This Row],[score]]&gt;=8.5,"High",IF(Table1[[#This Row],[score]]&gt;=7,"Medium","Low"))</f>
        <v>Low</v>
      </c>
      <c r="Q279" s="5">
        <f>Table1[[#This Row],[gross]]-Table1[[#This Row],[budget]]</f>
        <v>-13100000</v>
      </c>
      <c r="R279" s="5" t="str">
        <f>IF(Table1[[#This Row],[Profit]]&gt;0,"Profit","Loss")</f>
        <v>Loss</v>
      </c>
      <c r="S279" s="6" t="str">
        <f>FLOOR(Table1[[#This Row],[year]]-1900,10)+1900 &amp; "-" &amp; FLOOR(Table1[[#This Row],[year]]-1890,10)+1900</f>
        <v>1980-1990</v>
      </c>
      <c r="T279" s="14" t="s">
        <v>30</v>
      </c>
      <c r="AB279" s="14"/>
    </row>
    <row r="280" spans="1:28" x14ac:dyDescent="0.3">
      <c r="A280" t="s">
        <v>1327</v>
      </c>
      <c r="B280" t="s">
        <v>16</v>
      </c>
      <c r="C280" t="s">
        <v>41</v>
      </c>
      <c r="D280">
        <v>1982</v>
      </c>
      <c r="E280" t="s">
        <v>1065</v>
      </c>
      <c r="F280">
        <v>6.2</v>
      </c>
      <c r="G280">
        <v>2100</v>
      </c>
      <c r="H280" t="s">
        <v>1328</v>
      </c>
      <c r="I280" t="s">
        <v>556</v>
      </c>
      <c r="J280" t="s">
        <v>556</v>
      </c>
      <c r="K280" t="s">
        <v>22</v>
      </c>
      <c r="L280" s="5">
        <f>20500000</f>
        <v>20500000</v>
      </c>
      <c r="M280" s="5">
        <v>7241180</v>
      </c>
      <c r="N280" t="s">
        <v>558</v>
      </c>
      <c r="O280">
        <v>90</v>
      </c>
      <c r="P280" t="str">
        <f>IF(Table1[[#This Row],[score]]&gt;=8.5,"High",IF(Table1[[#This Row],[score]]&gt;=7,"Medium","Low"))</f>
        <v>Low</v>
      </c>
      <c r="Q280" s="5">
        <f>Table1[[#This Row],[gross]]-Table1[[#This Row],[budget]]</f>
        <v>-13258820</v>
      </c>
      <c r="R280" s="5" t="str">
        <f>IF(Table1[[#This Row],[Profit]]&gt;0,"Profit","Loss")</f>
        <v>Loss</v>
      </c>
      <c r="S280" s="6" t="str">
        <f>FLOOR(Table1[[#This Row],[year]]-1900,10)+1900 &amp; "-" &amp; FLOOR(Table1[[#This Row],[year]]-1890,10)+1900</f>
        <v>1980-1990</v>
      </c>
      <c r="T280" s="14" t="s">
        <v>30</v>
      </c>
      <c r="AB280" s="14"/>
    </row>
    <row r="281" spans="1:28" x14ac:dyDescent="0.3">
      <c r="A281" t="s">
        <v>1072</v>
      </c>
      <c r="B281" t="s">
        <v>16</v>
      </c>
      <c r="C281" t="s">
        <v>151</v>
      </c>
      <c r="D281">
        <v>1982</v>
      </c>
      <c r="E281" t="s">
        <v>1073</v>
      </c>
      <c r="F281">
        <v>6.2</v>
      </c>
      <c r="G281">
        <v>20000</v>
      </c>
      <c r="H281" t="s">
        <v>183</v>
      </c>
      <c r="I281" t="s">
        <v>1074</v>
      </c>
      <c r="J281" t="s">
        <v>1075</v>
      </c>
      <c r="K281" t="s">
        <v>30</v>
      </c>
      <c r="L281" s="5">
        <v>18000000</v>
      </c>
      <c r="M281" s="5">
        <v>7000000</v>
      </c>
      <c r="N281" t="s">
        <v>1076</v>
      </c>
      <c r="O281">
        <v>118</v>
      </c>
      <c r="P281" t="str">
        <f>IF(Table1[[#This Row],[score]]&gt;=8.5,"High",IF(Table1[[#This Row],[score]]&gt;=7,"Medium","Low"))</f>
        <v>Low</v>
      </c>
      <c r="Q281" s="5">
        <f>Table1[[#This Row],[gross]]-Table1[[#This Row],[budget]]</f>
        <v>-11000000</v>
      </c>
      <c r="R281" s="5" t="str">
        <f>IF(Table1[[#This Row],[Profit]]&gt;0,"Profit","Loss")</f>
        <v>Loss</v>
      </c>
      <c r="S281" s="6" t="str">
        <f>FLOOR(Table1[[#This Row],[year]]-1900,10)+1900 &amp; "-" &amp; FLOOR(Table1[[#This Row],[year]]-1890,10)+1900</f>
        <v>1980-1990</v>
      </c>
      <c r="T281" s="14" t="s">
        <v>30</v>
      </c>
      <c r="AB281" s="14"/>
    </row>
    <row r="282" spans="1:28" x14ac:dyDescent="0.3">
      <c r="A282" t="s">
        <v>1398</v>
      </c>
      <c r="B282" t="s">
        <v>33</v>
      </c>
      <c r="C282" t="s">
        <v>41</v>
      </c>
      <c r="D282">
        <v>1982</v>
      </c>
      <c r="E282" t="s">
        <v>1399</v>
      </c>
      <c r="F282">
        <v>6.2</v>
      </c>
      <c r="G282">
        <v>895</v>
      </c>
      <c r="H282" t="s">
        <v>837</v>
      </c>
      <c r="I282" t="s">
        <v>208</v>
      </c>
      <c r="J282" t="s">
        <v>414</v>
      </c>
      <c r="K282" t="s">
        <v>30</v>
      </c>
      <c r="L282" s="5">
        <f>20500000</f>
        <v>20500000</v>
      </c>
      <c r="M282" s="5">
        <v>6968359</v>
      </c>
      <c r="N282" t="s">
        <v>180</v>
      </c>
      <c r="O282">
        <v>108</v>
      </c>
      <c r="P282" t="str">
        <f>IF(Table1[[#This Row],[score]]&gt;=8.5,"High",IF(Table1[[#This Row],[score]]&gt;=7,"Medium","Low"))</f>
        <v>Low</v>
      </c>
      <c r="Q282" s="5">
        <f>Table1[[#This Row],[gross]]-Table1[[#This Row],[budget]]</f>
        <v>-13531641</v>
      </c>
      <c r="R282" s="5" t="str">
        <f>IF(Table1[[#This Row],[Profit]]&gt;0,"Profit","Loss")</f>
        <v>Loss</v>
      </c>
      <c r="S282" s="6" t="str">
        <f>FLOOR(Table1[[#This Row],[year]]-1900,10)+1900 &amp; "-" &amp; FLOOR(Table1[[#This Row],[year]]-1890,10)+1900</f>
        <v>1980-1990</v>
      </c>
      <c r="T282" s="14" t="s">
        <v>30</v>
      </c>
      <c r="AB282" s="14"/>
    </row>
    <row r="283" spans="1:28" x14ac:dyDescent="0.3">
      <c r="A283" t="s">
        <v>1077</v>
      </c>
      <c r="B283" t="s">
        <v>16</v>
      </c>
      <c r="C283" t="s">
        <v>17</v>
      </c>
      <c r="D283">
        <v>1982</v>
      </c>
      <c r="E283" t="s">
        <v>1078</v>
      </c>
      <c r="F283">
        <v>8.1</v>
      </c>
      <c r="G283">
        <v>59000</v>
      </c>
      <c r="H283" t="s">
        <v>1079</v>
      </c>
      <c r="I283" t="s">
        <v>1079</v>
      </c>
      <c r="J283" t="s">
        <v>1080</v>
      </c>
      <c r="K283" t="s">
        <v>1081</v>
      </c>
      <c r="L283" s="5">
        <v>6000000</v>
      </c>
      <c r="M283" s="5">
        <v>6795771</v>
      </c>
      <c r="N283" t="s">
        <v>1082</v>
      </c>
      <c r="O283">
        <v>188</v>
      </c>
      <c r="P283" t="str">
        <f>IF(Table1[[#This Row],[score]]&gt;=8.5,"High",IF(Table1[[#This Row],[score]]&gt;=7,"Medium","Low"))</f>
        <v>Medium</v>
      </c>
      <c r="Q283" s="5">
        <f>Table1[[#This Row],[gross]]-Table1[[#This Row],[budget]]</f>
        <v>795771</v>
      </c>
      <c r="R283" s="5" t="str">
        <f>IF(Table1[[#This Row],[Profit]]&gt;0,"Profit","Loss")</f>
        <v>Profit</v>
      </c>
      <c r="S283" s="6" t="str">
        <f>FLOOR(Table1[[#This Row],[year]]-1900,10)+1900 &amp; "-" &amp; FLOOR(Table1[[#This Row],[year]]-1890,10)+1900</f>
        <v>1980-1990</v>
      </c>
      <c r="T283" s="14" t="s">
        <v>1081</v>
      </c>
      <c r="AB283" s="14"/>
    </row>
    <row r="284" spans="1:28" x14ac:dyDescent="0.3">
      <c r="A284" t="s">
        <v>1316</v>
      </c>
      <c r="B284" t="s">
        <v>33</v>
      </c>
      <c r="C284" t="s">
        <v>17</v>
      </c>
      <c r="D284">
        <v>1982</v>
      </c>
      <c r="E284" t="s">
        <v>1037</v>
      </c>
      <c r="F284">
        <v>5.7</v>
      </c>
      <c r="G284">
        <v>818</v>
      </c>
      <c r="H284" t="s">
        <v>187</v>
      </c>
      <c r="I284" t="s">
        <v>1317</v>
      </c>
      <c r="J284" t="s">
        <v>388</v>
      </c>
      <c r="K284" t="s">
        <v>30</v>
      </c>
      <c r="L284" s="5">
        <f>20500000</f>
        <v>20500000</v>
      </c>
      <c r="M284" s="5">
        <v>6668025</v>
      </c>
      <c r="N284" t="s">
        <v>918</v>
      </c>
      <c r="O284">
        <v>107</v>
      </c>
      <c r="P284" t="str">
        <f>IF(Table1[[#This Row],[score]]&gt;=8.5,"High",IF(Table1[[#This Row],[score]]&gt;=7,"Medium","Low"))</f>
        <v>Low</v>
      </c>
      <c r="Q284" s="5">
        <f>Table1[[#This Row],[gross]]-Table1[[#This Row],[budget]]</f>
        <v>-13831975</v>
      </c>
      <c r="R284" s="5" t="str">
        <f>IF(Table1[[#This Row],[Profit]]&gt;0,"Profit","Loss")</f>
        <v>Loss</v>
      </c>
      <c r="S284" s="6" t="str">
        <f>FLOOR(Table1[[#This Row],[year]]-1900,10)+1900 &amp; "-" &amp; FLOOR(Table1[[#This Row],[year]]-1890,10)+1900</f>
        <v>1980-1990</v>
      </c>
      <c r="T284" s="14" t="s">
        <v>30</v>
      </c>
      <c r="AB284" s="14"/>
    </row>
    <row r="285" spans="1:28" x14ac:dyDescent="0.3">
      <c r="A285" t="s">
        <v>1324</v>
      </c>
      <c r="B285" t="s">
        <v>16</v>
      </c>
      <c r="C285" t="s">
        <v>34</v>
      </c>
      <c r="D285">
        <v>1982</v>
      </c>
      <c r="E285" t="s">
        <v>1022</v>
      </c>
      <c r="F285">
        <v>5.6</v>
      </c>
      <c r="G285">
        <v>2900</v>
      </c>
      <c r="H285" t="s">
        <v>1325</v>
      </c>
      <c r="I285" t="s">
        <v>1326</v>
      </c>
      <c r="J285" t="s">
        <v>327</v>
      </c>
      <c r="K285" t="s">
        <v>30</v>
      </c>
      <c r="L285" s="5">
        <v>5000000</v>
      </c>
      <c r="M285" s="5">
        <v>6660333</v>
      </c>
      <c r="N285" t="s">
        <v>118</v>
      </c>
      <c r="O285">
        <v>90</v>
      </c>
      <c r="P285" t="str">
        <f>IF(Table1[[#This Row],[score]]&gt;=8.5,"High",IF(Table1[[#This Row],[score]]&gt;=7,"Medium","Low"))</f>
        <v>Low</v>
      </c>
      <c r="Q285" s="5">
        <f>Table1[[#This Row],[gross]]-Table1[[#This Row],[budget]]</f>
        <v>1660333</v>
      </c>
      <c r="R285" s="5" t="str">
        <f>IF(Table1[[#This Row],[Profit]]&gt;0,"Profit","Loss")</f>
        <v>Profit</v>
      </c>
      <c r="S285" s="6" t="str">
        <f>FLOOR(Table1[[#This Row],[year]]-1900,10)+1900 &amp; "-" &amp; FLOOR(Table1[[#This Row],[year]]-1890,10)+1900</f>
        <v>1980-1990</v>
      </c>
      <c r="T285" s="14" t="s">
        <v>30</v>
      </c>
      <c r="AB285" s="14"/>
    </row>
    <row r="286" spans="1:28" x14ac:dyDescent="0.3">
      <c r="A286" t="s">
        <v>1128</v>
      </c>
      <c r="B286" t="s">
        <v>337</v>
      </c>
      <c r="C286" t="s">
        <v>390</v>
      </c>
      <c r="D286">
        <v>1982</v>
      </c>
      <c r="E286" t="s">
        <v>1129</v>
      </c>
      <c r="F286">
        <v>7.4</v>
      </c>
      <c r="G286">
        <v>25000</v>
      </c>
      <c r="H286" t="s">
        <v>1130</v>
      </c>
      <c r="I286" t="s">
        <v>1131</v>
      </c>
      <c r="J286" t="s">
        <v>650</v>
      </c>
      <c r="K286" t="s">
        <v>22</v>
      </c>
      <c r="L286" s="5">
        <v>3500000</v>
      </c>
      <c r="M286" s="5">
        <v>6455330</v>
      </c>
      <c r="N286" t="s">
        <v>1132</v>
      </c>
      <c r="O286">
        <v>92</v>
      </c>
      <c r="P286" t="str">
        <f>IF(Table1[[#This Row],[score]]&gt;=8.5,"High",IF(Table1[[#This Row],[score]]&gt;=7,"Medium","Low"))</f>
        <v>Medium</v>
      </c>
      <c r="Q286" s="5">
        <f>Table1[[#This Row],[gross]]-Table1[[#This Row],[budget]]</f>
        <v>2955330</v>
      </c>
      <c r="R286" s="5" t="str">
        <f>IF(Table1[[#This Row],[Profit]]&gt;0,"Profit","Loss")</f>
        <v>Profit</v>
      </c>
      <c r="S286" s="6" t="str">
        <f>FLOOR(Table1[[#This Row],[year]]-1900,10)+1900 &amp; "-" &amp; FLOOR(Table1[[#This Row],[year]]-1890,10)+1900</f>
        <v>1980-1990</v>
      </c>
      <c r="T286" s="14" t="s">
        <v>30</v>
      </c>
      <c r="AB286" s="14"/>
    </row>
    <row r="287" spans="1:28" x14ac:dyDescent="0.3">
      <c r="A287" t="s">
        <v>1309</v>
      </c>
      <c r="B287" t="s">
        <v>16</v>
      </c>
      <c r="C287" t="s">
        <v>34</v>
      </c>
      <c r="D287">
        <v>1982</v>
      </c>
      <c r="E287" t="s">
        <v>1310</v>
      </c>
      <c r="F287">
        <v>5.3</v>
      </c>
      <c r="G287">
        <v>1100</v>
      </c>
      <c r="H287" t="s">
        <v>1311</v>
      </c>
      <c r="I287" t="s">
        <v>1311</v>
      </c>
      <c r="J287" t="s">
        <v>1312</v>
      </c>
      <c r="K287" t="s">
        <v>30</v>
      </c>
      <c r="L287" s="5">
        <v>4000000</v>
      </c>
      <c r="M287" s="5">
        <v>6328816</v>
      </c>
      <c r="N287" t="s">
        <v>1311</v>
      </c>
      <c r="O287">
        <v>96</v>
      </c>
      <c r="P287" t="str">
        <f>IF(Table1[[#This Row],[score]]&gt;=8.5,"High",IF(Table1[[#This Row],[score]]&gt;=7,"Medium","Low"))</f>
        <v>Low</v>
      </c>
      <c r="Q287" s="5">
        <f>Table1[[#This Row],[gross]]-Table1[[#This Row],[budget]]</f>
        <v>2328816</v>
      </c>
      <c r="R287" s="5" t="str">
        <f>IF(Table1[[#This Row],[Profit]]&gt;0,"Profit","Loss")</f>
        <v>Profit</v>
      </c>
      <c r="S287" s="6" t="str">
        <f>FLOOR(Table1[[#This Row],[year]]-1900,10)+1900 &amp; "-" &amp; FLOOR(Table1[[#This Row],[year]]-1890,10)+1900</f>
        <v>1980-1990</v>
      </c>
      <c r="T287" s="14" t="s">
        <v>30</v>
      </c>
      <c r="AB287" s="14"/>
    </row>
    <row r="288" spans="1:28" x14ac:dyDescent="0.3">
      <c r="A288" t="s">
        <v>1263</v>
      </c>
      <c r="B288" t="s">
        <v>16</v>
      </c>
      <c r="C288" t="s">
        <v>104</v>
      </c>
      <c r="D288">
        <v>1982</v>
      </c>
      <c r="E288" t="s">
        <v>591</v>
      </c>
      <c r="F288">
        <v>6.4</v>
      </c>
      <c r="G288">
        <v>6100</v>
      </c>
      <c r="H288" t="s">
        <v>1264</v>
      </c>
      <c r="I288" t="s">
        <v>1265</v>
      </c>
      <c r="J288" t="s">
        <v>21</v>
      </c>
      <c r="K288" t="s">
        <v>30</v>
      </c>
      <c r="L288" s="5">
        <v>22000000</v>
      </c>
      <c r="M288" s="5">
        <v>6118683</v>
      </c>
      <c r="N288" t="s">
        <v>1266</v>
      </c>
      <c r="O288">
        <v>108</v>
      </c>
      <c r="P288" t="str">
        <f>IF(Table1[[#This Row],[score]]&gt;=8.5,"High",IF(Table1[[#This Row],[score]]&gt;=7,"Medium","Low"))</f>
        <v>Low</v>
      </c>
      <c r="Q288" s="5">
        <f>Table1[[#This Row],[gross]]-Table1[[#This Row],[budget]]</f>
        <v>-15881317</v>
      </c>
      <c r="R288" s="5" t="str">
        <f>IF(Table1[[#This Row],[Profit]]&gt;0,"Profit","Loss")</f>
        <v>Loss</v>
      </c>
      <c r="S288" s="6" t="str">
        <f>FLOOR(Table1[[#This Row],[year]]-1900,10)+1900 &amp; "-" &amp; FLOOR(Table1[[#This Row],[year]]-1890,10)+1900</f>
        <v>1980-1990</v>
      </c>
      <c r="T288" s="14" t="s">
        <v>30</v>
      </c>
      <c r="AB288" s="14"/>
    </row>
    <row r="289" spans="1:28" x14ac:dyDescent="0.3">
      <c r="A289" t="s">
        <v>1147</v>
      </c>
      <c r="B289" t="s">
        <v>33</v>
      </c>
      <c r="C289" t="s">
        <v>104</v>
      </c>
      <c r="D289">
        <v>1982</v>
      </c>
      <c r="E289" t="s">
        <v>1148</v>
      </c>
      <c r="F289">
        <v>7.1</v>
      </c>
      <c r="G289">
        <v>15000</v>
      </c>
      <c r="H289" t="s">
        <v>1149</v>
      </c>
      <c r="I289" t="s">
        <v>1150</v>
      </c>
      <c r="J289" t="s">
        <v>1151</v>
      </c>
      <c r="K289" t="s">
        <v>22</v>
      </c>
      <c r="L289" s="5">
        <v>10000000</v>
      </c>
      <c r="M289" s="5">
        <v>6110670</v>
      </c>
      <c r="N289" t="s">
        <v>230</v>
      </c>
      <c r="O289">
        <v>117</v>
      </c>
      <c r="P289" t="str">
        <f>IF(Table1[[#This Row],[score]]&gt;=8.5,"High",IF(Table1[[#This Row],[score]]&gt;=7,"Medium","Low"))</f>
        <v>Medium</v>
      </c>
      <c r="Q289" s="5">
        <f>Table1[[#This Row],[gross]]-Table1[[#This Row],[budget]]</f>
        <v>-3889330</v>
      </c>
      <c r="R289" s="5" t="str">
        <f>IF(Table1[[#This Row],[Profit]]&gt;0,"Profit","Loss")</f>
        <v>Loss</v>
      </c>
      <c r="S289" s="6" t="str">
        <f>FLOOR(Table1[[#This Row],[year]]-1900,10)+1900 &amp; "-" &amp; FLOOR(Table1[[#This Row],[year]]-1890,10)+1900</f>
        <v>1980-1990</v>
      </c>
      <c r="T289" s="14" t="s">
        <v>30</v>
      </c>
      <c r="AB289" s="14"/>
    </row>
    <row r="290" spans="1:28" x14ac:dyDescent="0.3">
      <c r="A290" t="s">
        <v>1382</v>
      </c>
      <c r="B290" t="s">
        <v>16</v>
      </c>
      <c r="C290" t="s">
        <v>41</v>
      </c>
      <c r="D290">
        <v>1982</v>
      </c>
      <c r="E290" t="s">
        <v>1153</v>
      </c>
      <c r="F290">
        <v>5.3</v>
      </c>
      <c r="G290">
        <v>1200</v>
      </c>
      <c r="H290" t="s">
        <v>1383</v>
      </c>
      <c r="I290" t="s">
        <v>875</v>
      </c>
      <c r="J290" t="s">
        <v>1384</v>
      </c>
      <c r="K290" t="s">
        <v>30</v>
      </c>
      <c r="L290" s="5">
        <v>6000000</v>
      </c>
      <c r="M290" s="5">
        <v>6062898</v>
      </c>
      <c r="N290" t="s">
        <v>44</v>
      </c>
      <c r="O290">
        <v>93</v>
      </c>
      <c r="P290" t="str">
        <f>IF(Table1[[#This Row],[score]]&gt;=8.5,"High",IF(Table1[[#This Row],[score]]&gt;=7,"Medium","Low"))</f>
        <v>Low</v>
      </c>
      <c r="Q290" s="5">
        <f>Table1[[#This Row],[gross]]-Table1[[#This Row],[budget]]</f>
        <v>62898</v>
      </c>
      <c r="R290" s="5" t="str">
        <f>IF(Table1[[#This Row],[Profit]]&gt;0,"Profit","Loss")</f>
        <v>Profit</v>
      </c>
      <c r="S290" s="6" t="str">
        <f>FLOOR(Table1[[#This Row],[year]]-1900,10)+1900 &amp; "-" &amp; FLOOR(Table1[[#This Row],[year]]-1890,10)+1900</f>
        <v>1980-1990</v>
      </c>
      <c r="T290" s="14" t="s">
        <v>30</v>
      </c>
      <c r="AB290" s="14"/>
    </row>
    <row r="291" spans="1:28" x14ac:dyDescent="0.3">
      <c r="A291" t="s">
        <v>1227</v>
      </c>
      <c r="B291" t="s">
        <v>33</v>
      </c>
      <c r="C291" t="s">
        <v>104</v>
      </c>
      <c r="D291">
        <v>1982</v>
      </c>
      <c r="E291" t="s">
        <v>1129</v>
      </c>
      <c r="F291">
        <v>6.1</v>
      </c>
      <c r="G291">
        <v>4300</v>
      </c>
      <c r="H291" t="s">
        <v>1228</v>
      </c>
      <c r="I291" t="s">
        <v>1228</v>
      </c>
      <c r="J291" t="s">
        <v>1229</v>
      </c>
      <c r="K291" t="s">
        <v>30</v>
      </c>
      <c r="L291" s="5">
        <v>10000000</v>
      </c>
      <c r="M291" s="5">
        <v>5979947</v>
      </c>
      <c r="N291" t="s">
        <v>80</v>
      </c>
      <c r="O291">
        <v>93</v>
      </c>
      <c r="P291" t="str">
        <f>IF(Table1[[#This Row],[score]]&gt;=8.5,"High",IF(Table1[[#This Row],[score]]&gt;=7,"Medium","Low"))</f>
        <v>Low</v>
      </c>
      <c r="Q291" s="5">
        <f>Table1[[#This Row],[gross]]-Table1[[#This Row],[budget]]</f>
        <v>-4020053</v>
      </c>
      <c r="R291" s="5" t="str">
        <f>IF(Table1[[#This Row],[Profit]]&gt;0,"Profit","Loss")</f>
        <v>Loss</v>
      </c>
      <c r="S291" s="6" t="str">
        <f>FLOOR(Table1[[#This Row],[year]]-1900,10)+1900 &amp; "-" &amp; FLOOR(Table1[[#This Row],[year]]-1890,10)+1900</f>
        <v>1980-1990</v>
      </c>
      <c r="T291" s="14" t="s">
        <v>30</v>
      </c>
      <c r="AB291" s="14"/>
    </row>
    <row r="292" spans="1:28" x14ac:dyDescent="0.3">
      <c r="A292" t="s">
        <v>1021</v>
      </c>
      <c r="B292" t="s">
        <v>16</v>
      </c>
      <c r="C292" t="s">
        <v>41</v>
      </c>
      <c r="D292">
        <v>1982</v>
      </c>
      <c r="E292" t="s">
        <v>1022</v>
      </c>
      <c r="F292">
        <v>6.3</v>
      </c>
      <c r="G292">
        <v>8100</v>
      </c>
      <c r="H292" t="s">
        <v>1023</v>
      </c>
      <c r="I292" t="s">
        <v>1023</v>
      </c>
      <c r="J292" t="s">
        <v>1024</v>
      </c>
      <c r="K292" t="s">
        <v>30</v>
      </c>
      <c r="L292" s="5">
        <f>20500000</f>
        <v>20500000</v>
      </c>
      <c r="M292" s="5">
        <v>5829781</v>
      </c>
      <c r="N292" t="s">
        <v>1025</v>
      </c>
      <c r="O292">
        <v>92</v>
      </c>
      <c r="P292" t="str">
        <f>IF(Table1[[#This Row],[score]]&gt;=8.5,"High",IF(Table1[[#This Row],[score]]&gt;=7,"Medium","Low"))</f>
        <v>Low</v>
      </c>
      <c r="Q292" s="5">
        <f>Table1[[#This Row],[gross]]-Table1[[#This Row],[budget]]</f>
        <v>-14670219</v>
      </c>
      <c r="R292" s="5" t="str">
        <f>IF(Table1[[#This Row],[Profit]]&gt;0,"Profit","Loss")</f>
        <v>Loss</v>
      </c>
      <c r="S292" s="6" t="str">
        <f>FLOOR(Table1[[#This Row],[year]]-1900,10)+1900 &amp; "-" &amp; FLOOR(Table1[[#This Row],[year]]-1890,10)+1900</f>
        <v>1980-1990</v>
      </c>
      <c r="T292" s="14" t="s">
        <v>30</v>
      </c>
      <c r="AB292" s="14"/>
    </row>
    <row r="293" spans="1:28" x14ac:dyDescent="0.3">
      <c r="A293" t="s">
        <v>1167</v>
      </c>
      <c r="B293" t="s">
        <v>33</v>
      </c>
      <c r="C293" t="s">
        <v>34</v>
      </c>
      <c r="D293">
        <v>1982</v>
      </c>
      <c r="E293" t="s">
        <v>977</v>
      </c>
      <c r="F293">
        <v>3.7</v>
      </c>
      <c r="G293">
        <v>3400</v>
      </c>
      <c r="H293" t="s">
        <v>199</v>
      </c>
      <c r="I293" t="s">
        <v>1168</v>
      </c>
      <c r="J293" t="s">
        <v>1169</v>
      </c>
      <c r="K293" t="s">
        <v>483</v>
      </c>
      <c r="L293" s="5">
        <v>20000000</v>
      </c>
      <c r="M293" s="5">
        <v>5675599</v>
      </c>
      <c r="N293" t="s">
        <v>542</v>
      </c>
      <c r="O293">
        <v>99</v>
      </c>
      <c r="P293" t="str">
        <f>IF(Table1[[#This Row],[score]]&gt;=8.5,"High",IF(Table1[[#This Row],[score]]&gt;=7,"Medium","Low"))</f>
        <v>Low</v>
      </c>
      <c r="Q293" s="5">
        <f>Table1[[#This Row],[gross]]-Table1[[#This Row],[budget]]</f>
        <v>-14324401</v>
      </c>
      <c r="R293" s="5" t="str">
        <f>IF(Table1[[#This Row],[Profit]]&gt;0,"Profit","Loss")</f>
        <v>Loss</v>
      </c>
      <c r="S293" s="6" t="str">
        <f>FLOOR(Table1[[#This Row],[year]]-1900,10)+1900 &amp; "-" &amp; FLOOR(Table1[[#This Row],[year]]-1890,10)+1900</f>
        <v>1980-1990</v>
      </c>
      <c r="T293" s="14" t="s">
        <v>30</v>
      </c>
      <c r="AB293" s="14"/>
    </row>
    <row r="294" spans="1:28" x14ac:dyDescent="0.3">
      <c r="A294" t="s">
        <v>1170</v>
      </c>
      <c r="B294" t="s">
        <v>16</v>
      </c>
      <c r="C294" t="s">
        <v>17</v>
      </c>
      <c r="D294">
        <v>1982</v>
      </c>
      <c r="E294" t="s">
        <v>1171</v>
      </c>
      <c r="F294">
        <v>6.3</v>
      </c>
      <c r="G294">
        <v>2600</v>
      </c>
      <c r="H294" t="s">
        <v>1172</v>
      </c>
      <c r="I294" t="s">
        <v>1172</v>
      </c>
      <c r="J294" t="s">
        <v>1173</v>
      </c>
      <c r="K294" t="s">
        <v>30</v>
      </c>
      <c r="L294" s="5">
        <v>16000000</v>
      </c>
      <c r="M294" s="5">
        <v>5672311</v>
      </c>
      <c r="N294" t="s">
        <v>1174</v>
      </c>
      <c r="O294">
        <v>128</v>
      </c>
      <c r="P294" t="str">
        <f>IF(Table1[[#This Row],[score]]&gt;=8.5,"High",IF(Table1[[#This Row],[score]]&gt;=7,"Medium","Low"))</f>
        <v>Low</v>
      </c>
      <c r="Q294" s="5">
        <f>Table1[[#This Row],[gross]]-Table1[[#This Row],[budget]]</f>
        <v>-10327689</v>
      </c>
      <c r="R294" s="5" t="str">
        <f>IF(Table1[[#This Row],[Profit]]&gt;0,"Profit","Loss")</f>
        <v>Loss</v>
      </c>
      <c r="S294" s="6" t="str">
        <f>FLOOR(Table1[[#This Row],[year]]-1900,10)+1900 &amp; "-" &amp; FLOOR(Table1[[#This Row],[year]]-1890,10)+1900</f>
        <v>1980-1990</v>
      </c>
      <c r="T294" s="14" t="s">
        <v>2081</v>
      </c>
      <c r="AB294" s="14"/>
    </row>
    <row r="295" spans="1:28" x14ac:dyDescent="0.3">
      <c r="A295" t="s">
        <v>1017</v>
      </c>
      <c r="B295" t="s">
        <v>16</v>
      </c>
      <c r="C295" t="s">
        <v>25</v>
      </c>
      <c r="D295">
        <v>1982</v>
      </c>
      <c r="E295" t="s">
        <v>1018</v>
      </c>
      <c r="F295">
        <v>4.9000000000000004</v>
      </c>
      <c r="G295">
        <v>2500</v>
      </c>
      <c r="H295" t="s">
        <v>1019</v>
      </c>
      <c r="I295" t="s">
        <v>1019</v>
      </c>
      <c r="J295" t="s">
        <v>1020</v>
      </c>
      <c r="K295" t="s">
        <v>195</v>
      </c>
      <c r="L295" s="5">
        <f>20500000</f>
        <v>20500000</v>
      </c>
      <c r="M295" s="5">
        <v>5588800</v>
      </c>
      <c r="N295" t="s">
        <v>641</v>
      </c>
      <c r="O295">
        <v>100</v>
      </c>
      <c r="P295" t="str">
        <f>IF(Table1[[#This Row],[score]]&gt;=8.5,"High",IF(Table1[[#This Row],[score]]&gt;=7,"Medium","Low"))</f>
        <v>Low</v>
      </c>
      <c r="Q295" s="5">
        <f>Table1[[#This Row],[gross]]-Table1[[#This Row],[budget]]</f>
        <v>-14911200</v>
      </c>
      <c r="R295" s="5" t="str">
        <f>IF(Table1[[#This Row],[Profit]]&gt;0,"Profit","Loss")</f>
        <v>Loss</v>
      </c>
      <c r="S295" s="6" t="str">
        <f>FLOOR(Table1[[#This Row],[year]]-1900,10)+1900 &amp; "-" &amp; FLOOR(Table1[[#This Row],[year]]-1890,10)+1900</f>
        <v>1980-1990</v>
      </c>
      <c r="T295" s="14" t="s">
        <v>30</v>
      </c>
      <c r="AB295" s="14"/>
    </row>
    <row r="296" spans="1:28" x14ac:dyDescent="0.3">
      <c r="A296" t="s">
        <v>1196</v>
      </c>
      <c r="B296" t="s">
        <v>33</v>
      </c>
      <c r="C296" t="s">
        <v>41</v>
      </c>
      <c r="D296">
        <v>1982</v>
      </c>
      <c r="E296" t="s">
        <v>591</v>
      </c>
      <c r="F296">
        <v>6.7</v>
      </c>
      <c r="G296">
        <v>3500</v>
      </c>
      <c r="H296" t="s">
        <v>1197</v>
      </c>
      <c r="I296" t="s">
        <v>1198</v>
      </c>
      <c r="J296" t="s">
        <v>1012</v>
      </c>
      <c r="K296" t="s">
        <v>30</v>
      </c>
      <c r="L296" s="5">
        <v>11300000</v>
      </c>
      <c r="M296" s="5">
        <v>5301539</v>
      </c>
      <c r="N296" t="s">
        <v>1199</v>
      </c>
      <c r="O296">
        <v>120</v>
      </c>
      <c r="P296" t="str">
        <f>IF(Table1[[#This Row],[score]]&gt;=8.5,"High",IF(Table1[[#This Row],[score]]&gt;=7,"Medium","Low"))</f>
        <v>Low</v>
      </c>
      <c r="Q296" s="5">
        <f>Table1[[#This Row],[gross]]-Table1[[#This Row],[budget]]</f>
        <v>-5998461</v>
      </c>
      <c r="R296" s="5" t="str">
        <f>IF(Table1[[#This Row],[Profit]]&gt;0,"Profit","Loss")</f>
        <v>Loss</v>
      </c>
      <c r="S296" s="6" t="str">
        <f>FLOOR(Table1[[#This Row],[year]]-1900,10)+1900 &amp; "-" &amp; FLOOR(Table1[[#This Row],[year]]-1890,10)+1900</f>
        <v>1980-1990</v>
      </c>
      <c r="T296" s="14" t="s">
        <v>30</v>
      </c>
      <c r="AB296" s="14"/>
    </row>
    <row r="297" spans="1:28" x14ac:dyDescent="0.3">
      <c r="A297" t="s">
        <v>1422</v>
      </c>
      <c r="B297" t="s">
        <v>337</v>
      </c>
      <c r="C297" t="s">
        <v>390</v>
      </c>
      <c r="D297">
        <v>1982</v>
      </c>
      <c r="E297" t="s">
        <v>1129</v>
      </c>
      <c r="F297">
        <v>6.3</v>
      </c>
      <c r="G297">
        <v>256</v>
      </c>
      <c r="H297" t="s">
        <v>1423</v>
      </c>
      <c r="I297" t="s">
        <v>1424</v>
      </c>
      <c r="J297" t="s">
        <v>1425</v>
      </c>
      <c r="K297" t="s">
        <v>30</v>
      </c>
      <c r="L297" s="5">
        <f>20500000</f>
        <v>20500000</v>
      </c>
      <c r="M297" s="5">
        <v>5124391</v>
      </c>
      <c r="N297" t="s">
        <v>1426</v>
      </c>
      <c r="O297">
        <v>94</v>
      </c>
      <c r="P297" t="str">
        <f>IF(Table1[[#This Row],[score]]&gt;=8.5,"High",IF(Table1[[#This Row],[score]]&gt;=7,"Medium","Low"))</f>
        <v>Low</v>
      </c>
      <c r="Q297" s="5">
        <f>Table1[[#This Row],[gross]]-Table1[[#This Row],[budget]]</f>
        <v>-15375609</v>
      </c>
      <c r="R297" s="5" t="str">
        <f>IF(Table1[[#This Row],[Profit]]&gt;0,"Profit","Loss")</f>
        <v>Loss</v>
      </c>
      <c r="S297" s="6" t="str">
        <f>FLOOR(Table1[[#This Row],[year]]-1900,10)+1900 &amp; "-" &amp; FLOOR(Table1[[#This Row],[year]]-1890,10)+1900</f>
        <v>1980-1990</v>
      </c>
      <c r="T297" s="14" t="s">
        <v>30</v>
      </c>
      <c r="AB297" s="14"/>
    </row>
    <row r="298" spans="1:28" x14ac:dyDescent="0.3">
      <c r="A298" t="s">
        <v>1216</v>
      </c>
      <c r="B298" t="s">
        <v>33</v>
      </c>
      <c r="C298" t="s">
        <v>41</v>
      </c>
      <c r="D298">
        <v>1982</v>
      </c>
      <c r="E298" t="s">
        <v>1179</v>
      </c>
      <c r="F298">
        <v>6.5</v>
      </c>
      <c r="G298">
        <v>2200</v>
      </c>
      <c r="H298" t="s">
        <v>416</v>
      </c>
      <c r="I298" t="s">
        <v>416</v>
      </c>
      <c r="J298" t="s">
        <v>1217</v>
      </c>
      <c r="K298" t="s">
        <v>30</v>
      </c>
      <c r="L298" s="5">
        <v>13000000</v>
      </c>
      <c r="M298" s="5">
        <v>5005245</v>
      </c>
      <c r="N298" t="s">
        <v>31</v>
      </c>
      <c r="O298">
        <v>140</v>
      </c>
      <c r="P298" t="str">
        <f>IF(Table1[[#This Row],[score]]&gt;=8.5,"High",IF(Table1[[#This Row],[score]]&gt;=7,"Medium","Low"))</f>
        <v>Low</v>
      </c>
      <c r="Q298" s="5">
        <f>Table1[[#This Row],[gross]]-Table1[[#This Row],[budget]]</f>
        <v>-7994755</v>
      </c>
      <c r="R298" s="5" t="str">
        <f>IF(Table1[[#This Row],[Profit]]&gt;0,"Profit","Loss")</f>
        <v>Loss</v>
      </c>
      <c r="S298" s="6" t="str">
        <f>FLOOR(Table1[[#This Row],[year]]-1900,10)+1900 &amp; "-" &amp; FLOOR(Table1[[#This Row],[year]]-1890,10)+1900</f>
        <v>1980-1990</v>
      </c>
      <c r="T298" s="14" t="s">
        <v>30</v>
      </c>
      <c r="AB298" s="14"/>
    </row>
    <row r="299" spans="1:28" x14ac:dyDescent="0.3">
      <c r="A299" t="s">
        <v>1125</v>
      </c>
      <c r="B299" t="s">
        <v>16</v>
      </c>
      <c r="C299" t="s">
        <v>41</v>
      </c>
      <c r="D299">
        <v>1982</v>
      </c>
      <c r="E299" t="s">
        <v>1043</v>
      </c>
      <c r="F299">
        <v>5.7</v>
      </c>
      <c r="G299">
        <v>3900</v>
      </c>
      <c r="H299" t="s">
        <v>27</v>
      </c>
      <c r="I299" t="s">
        <v>27</v>
      </c>
      <c r="J299" t="s">
        <v>1126</v>
      </c>
      <c r="K299" t="s">
        <v>30</v>
      </c>
      <c r="L299" s="5">
        <f>20500000</f>
        <v>20500000</v>
      </c>
      <c r="M299" s="5">
        <v>4968000</v>
      </c>
      <c r="N299" t="s">
        <v>107</v>
      </c>
      <c r="O299">
        <v>98</v>
      </c>
      <c r="P299" t="str">
        <f>IF(Table1[[#This Row],[score]]&gt;=8.5,"High",IF(Table1[[#This Row],[score]]&gt;=7,"Medium","Low"))</f>
        <v>Low</v>
      </c>
      <c r="Q299" s="5">
        <f>Table1[[#This Row],[gross]]-Table1[[#This Row],[budget]]</f>
        <v>-15532000</v>
      </c>
      <c r="R299" s="5" t="str">
        <f>IF(Table1[[#This Row],[Profit]]&gt;0,"Profit","Loss")</f>
        <v>Loss</v>
      </c>
      <c r="S299" s="6" t="str">
        <f>FLOOR(Table1[[#This Row],[year]]-1900,10)+1900 &amp; "-" &amp; FLOOR(Table1[[#This Row],[year]]-1890,10)+1900</f>
        <v>1980-1990</v>
      </c>
      <c r="T299" s="14" t="s">
        <v>30</v>
      </c>
      <c r="AB299" s="14"/>
    </row>
    <row r="300" spans="1:28" x14ac:dyDescent="0.3">
      <c r="A300" t="s">
        <v>1238</v>
      </c>
      <c r="B300" t="s">
        <v>33</v>
      </c>
      <c r="C300" t="s">
        <v>41</v>
      </c>
      <c r="D300">
        <v>1982</v>
      </c>
      <c r="E300" t="s">
        <v>1239</v>
      </c>
      <c r="F300">
        <v>6.6</v>
      </c>
      <c r="G300">
        <v>8200</v>
      </c>
      <c r="H300" t="s">
        <v>85</v>
      </c>
      <c r="I300" t="s">
        <v>1240</v>
      </c>
      <c r="J300" t="s">
        <v>85</v>
      </c>
      <c r="K300" t="s">
        <v>30</v>
      </c>
      <c r="L300" s="5">
        <v>2000000</v>
      </c>
      <c r="M300" s="5">
        <v>4484991</v>
      </c>
      <c r="N300" t="s">
        <v>86</v>
      </c>
      <c r="O300">
        <v>122</v>
      </c>
      <c r="P300" t="str">
        <f>IF(Table1[[#This Row],[score]]&gt;=8.5,"High",IF(Table1[[#This Row],[score]]&gt;=7,"Medium","Low"))</f>
        <v>Low</v>
      </c>
      <c r="Q300" s="5">
        <f>Table1[[#This Row],[gross]]-Table1[[#This Row],[budget]]</f>
        <v>2484991</v>
      </c>
      <c r="R300" s="5" t="str">
        <f>IF(Table1[[#This Row],[Profit]]&gt;0,"Profit","Loss")</f>
        <v>Profit</v>
      </c>
      <c r="S300" s="6" t="str">
        <f>FLOOR(Table1[[#This Row],[year]]-1900,10)+1900 &amp; "-" &amp; FLOOR(Table1[[#This Row],[year]]-1890,10)+1900</f>
        <v>1980-1990</v>
      </c>
      <c r="T300" s="14" t="s">
        <v>30</v>
      </c>
      <c r="AB300" s="14"/>
    </row>
    <row r="301" spans="1:28" x14ac:dyDescent="0.3">
      <c r="A301" t="s">
        <v>1319</v>
      </c>
      <c r="B301" t="s">
        <v>16</v>
      </c>
      <c r="C301" t="s">
        <v>330</v>
      </c>
      <c r="D301">
        <v>1982</v>
      </c>
      <c r="E301" t="s">
        <v>1320</v>
      </c>
      <c r="F301">
        <v>6.2</v>
      </c>
      <c r="G301">
        <v>1100</v>
      </c>
      <c r="H301" t="s">
        <v>1321</v>
      </c>
      <c r="I301" t="s">
        <v>1322</v>
      </c>
      <c r="J301" t="s">
        <v>1323</v>
      </c>
      <c r="K301" t="s">
        <v>30</v>
      </c>
      <c r="L301" s="5">
        <v>5000000</v>
      </c>
      <c r="M301" s="5">
        <v>3792188</v>
      </c>
      <c r="N301" t="s">
        <v>44</v>
      </c>
      <c r="O301">
        <v>87</v>
      </c>
      <c r="P301" t="str">
        <f>IF(Table1[[#This Row],[score]]&gt;=8.5,"High",IF(Table1[[#This Row],[score]]&gt;=7,"Medium","Low"))</f>
        <v>Low</v>
      </c>
      <c r="Q301" s="5">
        <f>Table1[[#This Row],[gross]]-Table1[[#This Row],[budget]]</f>
        <v>-1207812</v>
      </c>
      <c r="R301" s="5" t="str">
        <f>IF(Table1[[#This Row],[Profit]]&gt;0,"Profit","Loss")</f>
        <v>Loss</v>
      </c>
      <c r="S301" s="6" t="str">
        <f>FLOOR(Table1[[#This Row],[year]]-1900,10)+1900 &amp; "-" &amp; FLOOR(Table1[[#This Row],[year]]-1890,10)+1900</f>
        <v>1980-1990</v>
      </c>
      <c r="T301" s="14" t="s">
        <v>30</v>
      </c>
      <c r="AB301" s="14"/>
    </row>
    <row r="302" spans="1:28" x14ac:dyDescent="0.3">
      <c r="A302" t="s">
        <v>1400</v>
      </c>
      <c r="B302" t="s">
        <v>337</v>
      </c>
      <c r="C302" t="s">
        <v>17</v>
      </c>
      <c r="D302">
        <v>1982</v>
      </c>
      <c r="E302" t="s">
        <v>1401</v>
      </c>
      <c r="F302">
        <v>7.2</v>
      </c>
      <c r="G302">
        <v>1300</v>
      </c>
      <c r="H302" t="s">
        <v>551</v>
      </c>
      <c r="I302" t="s">
        <v>1402</v>
      </c>
      <c r="J302" t="s">
        <v>1403</v>
      </c>
      <c r="K302" t="s">
        <v>1404</v>
      </c>
      <c r="L302" s="5">
        <f>20500000</f>
        <v>20500000</v>
      </c>
      <c r="M302" s="5">
        <v>3783329</v>
      </c>
      <c r="N302" t="s">
        <v>1405</v>
      </c>
      <c r="O302">
        <v>109</v>
      </c>
      <c r="P302" t="str">
        <f>IF(Table1[[#This Row],[score]]&gt;=8.5,"High",IF(Table1[[#This Row],[score]]&gt;=7,"Medium","Low"))</f>
        <v>Medium</v>
      </c>
      <c r="Q302" s="5">
        <f>Table1[[#This Row],[gross]]-Table1[[#This Row],[budget]]</f>
        <v>-16716671</v>
      </c>
      <c r="R302" s="5" t="str">
        <f>IF(Table1[[#This Row],[Profit]]&gt;0,"Profit","Loss")</f>
        <v>Loss</v>
      </c>
      <c r="S302" s="6" t="str">
        <f>FLOOR(Table1[[#This Row],[year]]-1900,10)+1900 &amp; "-" &amp; FLOOR(Table1[[#This Row],[year]]-1890,10)+1900</f>
        <v>1980-1990</v>
      </c>
      <c r="T302" s="14" t="s">
        <v>306</v>
      </c>
      <c r="AB302" s="14"/>
    </row>
    <row r="303" spans="1:28" x14ac:dyDescent="0.3">
      <c r="A303" t="s">
        <v>1355</v>
      </c>
      <c r="B303" t="s">
        <v>443</v>
      </c>
      <c r="C303" t="s">
        <v>63</v>
      </c>
      <c r="D303">
        <v>1982</v>
      </c>
      <c r="E303" t="s">
        <v>1356</v>
      </c>
      <c r="F303">
        <v>7.4</v>
      </c>
      <c r="G303">
        <v>4100</v>
      </c>
      <c r="H303" t="s">
        <v>1357</v>
      </c>
      <c r="I303" t="s">
        <v>1358</v>
      </c>
      <c r="J303" t="s">
        <v>1359</v>
      </c>
      <c r="K303" t="s">
        <v>448</v>
      </c>
      <c r="L303" s="5">
        <f>20500000</f>
        <v>20500000</v>
      </c>
      <c r="M303" s="5">
        <v>3723036</v>
      </c>
      <c r="N303" t="s">
        <v>1360</v>
      </c>
      <c r="O303">
        <v>112</v>
      </c>
      <c r="P303" t="str">
        <f>IF(Table1[[#This Row],[score]]&gt;=8.5,"High",IF(Table1[[#This Row],[score]]&gt;=7,"Medium","Low"))</f>
        <v>Medium</v>
      </c>
      <c r="Q303" s="5">
        <f>Table1[[#This Row],[gross]]-Table1[[#This Row],[budget]]</f>
        <v>-16776964</v>
      </c>
      <c r="R303" s="5" t="str">
        <f>IF(Table1[[#This Row],[Profit]]&gt;0,"Profit","Loss")</f>
        <v>Loss</v>
      </c>
      <c r="S303" s="6" t="str">
        <f>FLOOR(Table1[[#This Row],[year]]-1900,10)+1900 &amp; "-" &amp; FLOOR(Table1[[#This Row],[year]]-1890,10)+1900</f>
        <v>1980-1990</v>
      </c>
      <c r="T303" s="14" t="s">
        <v>30</v>
      </c>
      <c r="AB303" s="14"/>
    </row>
    <row r="304" spans="1:28" x14ac:dyDescent="0.3">
      <c r="A304" t="s">
        <v>1313</v>
      </c>
      <c r="B304" t="s">
        <v>16</v>
      </c>
      <c r="C304" t="s">
        <v>41</v>
      </c>
      <c r="D304">
        <v>1982</v>
      </c>
      <c r="E304" t="s">
        <v>983</v>
      </c>
      <c r="F304">
        <v>5.7</v>
      </c>
      <c r="G304">
        <v>1800</v>
      </c>
      <c r="H304" t="s">
        <v>1314</v>
      </c>
      <c r="I304" t="s">
        <v>1315</v>
      </c>
      <c r="J304" t="s">
        <v>557</v>
      </c>
      <c r="K304" t="s">
        <v>30</v>
      </c>
      <c r="L304" s="5">
        <v>10000000</v>
      </c>
      <c r="M304" s="5">
        <v>3583513</v>
      </c>
      <c r="N304" t="s">
        <v>31</v>
      </c>
      <c r="O304">
        <v>117</v>
      </c>
      <c r="P304" t="str">
        <f>IF(Table1[[#This Row],[score]]&gt;=8.5,"High",IF(Table1[[#This Row],[score]]&gt;=7,"Medium","Low"))</f>
        <v>Low</v>
      </c>
      <c r="Q304" s="5">
        <f>Table1[[#This Row],[gross]]-Table1[[#This Row],[budget]]</f>
        <v>-6416487</v>
      </c>
      <c r="R304" s="5" t="str">
        <f>IF(Table1[[#This Row],[Profit]]&gt;0,"Profit","Loss")</f>
        <v>Loss</v>
      </c>
      <c r="S304" s="6" t="str">
        <f>FLOOR(Table1[[#This Row],[year]]-1900,10)+1900 &amp; "-" &amp; FLOOR(Table1[[#This Row],[year]]-1890,10)+1900</f>
        <v>1980-1990</v>
      </c>
      <c r="T304" s="14" t="s">
        <v>30</v>
      </c>
      <c r="AB304" s="14"/>
    </row>
    <row r="305" spans="1:28" x14ac:dyDescent="0.3">
      <c r="A305" t="s">
        <v>1406</v>
      </c>
      <c r="B305" t="s">
        <v>16</v>
      </c>
      <c r="C305" t="s">
        <v>34</v>
      </c>
      <c r="D305">
        <v>1982</v>
      </c>
      <c r="E305" t="s">
        <v>523</v>
      </c>
      <c r="F305">
        <v>6.1</v>
      </c>
      <c r="G305">
        <v>460</v>
      </c>
      <c r="H305" t="s">
        <v>1407</v>
      </c>
      <c r="I305" t="s">
        <v>1408</v>
      </c>
      <c r="J305" t="s">
        <v>1409</v>
      </c>
      <c r="K305" t="s">
        <v>30</v>
      </c>
      <c r="L305" s="5">
        <f>20500000</f>
        <v>20500000</v>
      </c>
      <c r="M305" s="5">
        <v>3355948</v>
      </c>
      <c r="N305" t="s">
        <v>1410</v>
      </c>
      <c r="O305">
        <v>98</v>
      </c>
      <c r="P305" t="str">
        <f>IF(Table1[[#This Row],[score]]&gt;=8.5,"High",IF(Table1[[#This Row],[score]]&gt;=7,"Medium","Low"))</f>
        <v>Low</v>
      </c>
      <c r="Q305" s="5">
        <f>Table1[[#This Row],[gross]]-Table1[[#This Row],[budget]]</f>
        <v>-17144052</v>
      </c>
      <c r="R305" s="5" t="str">
        <f>IF(Table1[[#This Row],[Profit]]&gt;0,"Profit","Loss")</f>
        <v>Loss</v>
      </c>
      <c r="S305" s="6" t="str">
        <f>FLOOR(Table1[[#This Row],[year]]-1900,10)+1900 &amp; "-" &amp; FLOOR(Table1[[#This Row],[year]]-1890,10)+1900</f>
        <v>1980-1990</v>
      </c>
      <c r="T305" s="14" t="s">
        <v>30</v>
      </c>
      <c r="AB305" s="14"/>
    </row>
    <row r="306" spans="1:28" x14ac:dyDescent="0.3">
      <c r="A306" t="s">
        <v>1375</v>
      </c>
      <c r="B306" t="s">
        <v>16</v>
      </c>
      <c r="C306" t="s">
        <v>104</v>
      </c>
      <c r="D306">
        <v>1982</v>
      </c>
      <c r="E306" t="s">
        <v>1073</v>
      </c>
      <c r="F306">
        <v>4.4000000000000004</v>
      </c>
      <c r="G306">
        <v>538</v>
      </c>
      <c r="H306" t="s">
        <v>1376</v>
      </c>
      <c r="I306" t="s">
        <v>1376</v>
      </c>
      <c r="J306" t="s">
        <v>1377</v>
      </c>
      <c r="K306" t="s">
        <v>30</v>
      </c>
      <c r="L306" s="5">
        <f>20500000</f>
        <v>20500000</v>
      </c>
      <c r="M306" s="5">
        <v>3178542</v>
      </c>
      <c r="N306" t="s">
        <v>1378</v>
      </c>
      <c r="O306">
        <v>108</v>
      </c>
      <c r="P306" t="str">
        <f>IF(Table1[[#This Row],[score]]&gt;=8.5,"High",IF(Table1[[#This Row],[score]]&gt;=7,"Medium","Low"))</f>
        <v>Low</v>
      </c>
      <c r="Q306" s="5">
        <f>Table1[[#This Row],[gross]]-Table1[[#This Row],[budget]]</f>
        <v>-17321458</v>
      </c>
      <c r="R306" s="5" t="str">
        <f>IF(Table1[[#This Row],[Profit]]&gt;0,"Profit","Loss")</f>
        <v>Loss</v>
      </c>
      <c r="S306" s="6" t="str">
        <f>FLOOR(Table1[[#This Row],[year]]-1900,10)+1900 &amp; "-" &amp; FLOOR(Table1[[#This Row],[year]]-1890,10)+1900</f>
        <v>1980-1990</v>
      </c>
      <c r="T306" s="14" t="s">
        <v>30</v>
      </c>
      <c r="AB306" s="14"/>
    </row>
    <row r="307" spans="1:28" x14ac:dyDescent="0.3">
      <c r="A307" t="s">
        <v>1306</v>
      </c>
      <c r="B307" t="s">
        <v>16</v>
      </c>
      <c r="C307" t="s">
        <v>34</v>
      </c>
      <c r="D307">
        <v>1982</v>
      </c>
      <c r="E307" t="s">
        <v>1110</v>
      </c>
      <c r="F307">
        <v>6.3</v>
      </c>
      <c r="G307">
        <v>2000</v>
      </c>
      <c r="H307" t="s">
        <v>1307</v>
      </c>
      <c r="I307" t="s">
        <v>1308</v>
      </c>
      <c r="J307" t="s">
        <v>204</v>
      </c>
      <c r="K307" t="s">
        <v>30</v>
      </c>
      <c r="L307" s="5">
        <f>20500000</f>
        <v>20500000</v>
      </c>
      <c r="M307" s="5">
        <v>2977706</v>
      </c>
      <c r="N307" t="s">
        <v>892</v>
      </c>
      <c r="O307">
        <v>108</v>
      </c>
      <c r="P307" t="str">
        <f>IF(Table1[[#This Row],[score]]&gt;=8.5,"High",IF(Table1[[#This Row],[score]]&gt;=7,"Medium","Low"))</f>
        <v>Low</v>
      </c>
      <c r="Q307" s="5">
        <f>Table1[[#This Row],[gross]]-Table1[[#This Row],[budget]]</f>
        <v>-17522294</v>
      </c>
      <c r="R307" s="5" t="str">
        <f>IF(Table1[[#This Row],[Profit]]&gt;0,"Profit","Loss")</f>
        <v>Loss</v>
      </c>
      <c r="S307" s="6" t="str">
        <f>FLOOR(Table1[[#This Row],[year]]-1900,10)+1900 &amp; "-" &amp; FLOOR(Table1[[#This Row],[year]]-1890,10)+1900</f>
        <v>1980-1990</v>
      </c>
      <c r="T307" s="14" t="s">
        <v>30</v>
      </c>
      <c r="AB307" s="14"/>
    </row>
    <row r="308" spans="1:28" x14ac:dyDescent="0.3">
      <c r="A308" t="s">
        <v>1346</v>
      </c>
      <c r="B308" t="s">
        <v>16</v>
      </c>
      <c r="C308" t="s">
        <v>41</v>
      </c>
      <c r="D308">
        <v>1982</v>
      </c>
      <c r="E308" t="s">
        <v>1310</v>
      </c>
      <c r="F308">
        <v>3.5</v>
      </c>
      <c r="G308">
        <v>322</v>
      </c>
      <c r="H308" t="s">
        <v>1347</v>
      </c>
      <c r="I308" t="s">
        <v>1348</v>
      </c>
      <c r="J308" t="s">
        <v>1349</v>
      </c>
      <c r="K308" t="s">
        <v>30</v>
      </c>
      <c r="L308" s="5">
        <f>20500000</f>
        <v>20500000</v>
      </c>
      <c r="M308" s="5">
        <v>2914328</v>
      </c>
      <c r="N308" t="s">
        <v>1350</v>
      </c>
      <c r="O308">
        <v>90</v>
      </c>
      <c r="P308" t="str">
        <f>IF(Table1[[#This Row],[score]]&gt;=8.5,"High",IF(Table1[[#This Row],[score]]&gt;=7,"Medium","Low"))</f>
        <v>Low</v>
      </c>
      <c r="Q308" s="5">
        <f>Table1[[#This Row],[gross]]-Table1[[#This Row],[budget]]</f>
        <v>-17585672</v>
      </c>
      <c r="R308" s="5" t="str">
        <f>IF(Table1[[#This Row],[Profit]]&gt;0,"Profit","Loss")</f>
        <v>Loss</v>
      </c>
      <c r="S308" s="6" t="str">
        <f>FLOOR(Table1[[#This Row],[year]]-1900,10)+1900 &amp; "-" &amp; FLOOR(Table1[[#This Row],[year]]-1890,10)+1900</f>
        <v>1980-1990</v>
      </c>
      <c r="T308" s="14" t="s">
        <v>30</v>
      </c>
      <c r="AB308" s="14"/>
    </row>
    <row r="309" spans="1:28" x14ac:dyDescent="0.3">
      <c r="A309" t="s">
        <v>1351</v>
      </c>
      <c r="B309" t="s">
        <v>16</v>
      </c>
      <c r="C309" t="s">
        <v>41</v>
      </c>
      <c r="D309">
        <v>1982</v>
      </c>
      <c r="E309" t="s">
        <v>992</v>
      </c>
      <c r="F309">
        <v>4.7</v>
      </c>
      <c r="G309">
        <v>984</v>
      </c>
      <c r="H309" t="s">
        <v>1352</v>
      </c>
      <c r="I309" t="s">
        <v>1353</v>
      </c>
      <c r="J309" t="s">
        <v>1354</v>
      </c>
      <c r="K309" t="s">
        <v>30</v>
      </c>
      <c r="L309" s="5">
        <v>13400000</v>
      </c>
      <c r="M309" s="5">
        <v>2869638</v>
      </c>
      <c r="N309" t="s">
        <v>458</v>
      </c>
      <c r="O309">
        <v>103</v>
      </c>
      <c r="P309" t="str">
        <f>IF(Table1[[#This Row],[score]]&gt;=8.5,"High",IF(Table1[[#This Row],[score]]&gt;=7,"Medium","Low"))</f>
        <v>Low</v>
      </c>
      <c r="Q309" s="5">
        <f>Table1[[#This Row],[gross]]-Table1[[#This Row],[budget]]</f>
        <v>-10530362</v>
      </c>
      <c r="R309" s="5" t="str">
        <f>IF(Table1[[#This Row],[Profit]]&gt;0,"Profit","Loss")</f>
        <v>Loss</v>
      </c>
      <c r="S309" s="6" t="str">
        <f>FLOOR(Table1[[#This Row],[year]]-1900,10)+1900 &amp; "-" &amp; FLOOR(Table1[[#This Row],[year]]-1890,10)+1900</f>
        <v>1980-1990</v>
      </c>
      <c r="T309" s="14" t="s">
        <v>30</v>
      </c>
      <c r="AB309" s="14"/>
    </row>
    <row r="310" spans="1:28" x14ac:dyDescent="0.3">
      <c r="A310" t="s">
        <v>1251</v>
      </c>
      <c r="B310" t="s">
        <v>16</v>
      </c>
      <c r="C310" t="s">
        <v>34</v>
      </c>
      <c r="D310">
        <v>1982</v>
      </c>
      <c r="E310" t="s">
        <v>1252</v>
      </c>
      <c r="F310">
        <v>6.4</v>
      </c>
      <c r="G310">
        <v>3000</v>
      </c>
      <c r="H310" t="s">
        <v>1253</v>
      </c>
      <c r="I310" t="s">
        <v>1254</v>
      </c>
      <c r="J310" t="s">
        <v>1255</v>
      </c>
      <c r="K310" t="s">
        <v>1256</v>
      </c>
      <c r="L310" s="5">
        <v>6000000</v>
      </c>
      <c r="M310" s="5">
        <v>2666873</v>
      </c>
      <c r="N310" t="s">
        <v>1257</v>
      </c>
      <c r="O310">
        <v>125</v>
      </c>
      <c r="P310" t="str">
        <f>IF(Table1[[#This Row],[score]]&gt;=8.5,"High",IF(Table1[[#This Row],[score]]&gt;=7,"Medium","Low"))</f>
        <v>Low</v>
      </c>
      <c r="Q310" s="5">
        <f>Table1[[#This Row],[gross]]-Table1[[#This Row],[budget]]</f>
        <v>-3333127</v>
      </c>
      <c r="R310" s="5" t="str">
        <f>IF(Table1[[#This Row],[Profit]]&gt;0,"Profit","Loss")</f>
        <v>Loss</v>
      </c>
      <c r="S310" s="6" t="str">
        <f>FLOOR(Table1[[#This Row],[year]]-1900,10)+1900 &amp; "-" &amp; FLOOR(Table1[[#This Row],[year]]-1890,10)+1900</f>
        <v>1980-1990</v>
      </c>
      <c r="T310" s="14" t="s">
        <v>30</v>
      </c>
      <c r="AB310" s="14"/>
    </row>
    <row r="311" spans="1:28" x14ac:dyDescent="0.3">
      <c r="A311" t="s">
        <v>1048</v>
      </c>
      <c r="B311" t="s">
        <v>33</v>
      </c>
      <c r="C311" t="s">
        <v>41</v>
      </c>
      <c r="D311">
        <v>1982</v>
      </c>
      <c r="E311" t="s">
        <v>1049</v>
      </c>
      <c r="F311">
        <v>7.8</v>
      </c>
      <c r="G311">
        <v>94000</v>
      </c>
      <c r="H311" t="s">
        <v>65</v>
      </c>
      <c r="I311" t="s">
        <v>1050</v>
      </c>
      <c r="J311" t="s">
        <v>67</v>
      </c>
      <c r="K311" t="s">
        <v>30</v>
      </c>
      <c r="L311" s="5">
        <v>20000000</v>
      </c>
      <c r="M311" s="5">
        <v>2536242</v>
      </c>
      <c r="N311" t="s">
        <v>1051</v>
      </c>
      <c r="O311">
        <v>109</v>
      </c>
      <c r="P311" t="str">
        <f>IF(Table1[[#This Row],[score]]&gt;=8.5,"High",IF(Table1[[#This Row],[score]]&gt;=7,"Medium","Low"))</f>
        <v>Medium</v>
      </c>
      <c r="Q311" s="5">
        <f>Table1[[#This Row],[gross]]-Table1[[#This Row],[budget]]</f>
        <v>-17463758</v>
      </c>
      <c r="R311" s="5" t="str">
        <f>IF(Table1[[#This Row],[Profit]]&gt;0,"Profit","Loss")</f>
        <v>Loss</v>
      </c>
      <c r="S311" s="6" t="str">
        <f>FLOOR(Table1[[#This Row],[year]]-1900,10)+1900 &amp; "-" &amp; FLOOR(Table1[[#This Row],[year]]-1890,10)+1900</f>
        <v>1980-1990</v>
      </c>
      <c r="T311" s="14" t="s">
        <v>2567</v>
      </c>
      <c r="AB311" s="14"/>
    </row>
    <row r="312" spans="1:28" x14ac:dyDescent="0.3">
      <c r="A312" t="s">
        <v>1290</v>
      </c>
      <c r="B312" t="s">
        <v>16</v>
      </c>
      <c r="C312" t="s">
        <v>41</v>
      </c>
      <c r="D312">
        <v>1982</v>
      </c>
      <c r="E312" t="s">
        <v>1073</v>
      </c>
      <c r="F312">
        <v>4.9000000000000004</v>
      </c>
      <c r="G312">
        <v>501</v>
      </c>
      <c r="H312" t="s">
        <v>1291</v>
      </c>
      <c r="I312" t="s">
        <v>1292</v>
      </c>
      <c r="J312" t="s">
        <v>1293</v>
      </c>
      <c r="K312" t="s">
        <v>30</v>
      </c>
      <c r="L312" s="5">
        <f>20500000</f>
        <v>20500000</v>
      </c>
      <c r="M312" s="5">
        <v>2370376</v>
      </c>
      <c r="N312" t="s">
        <v>1294</v>
      </c>
      <c r="O312">
        <v>95</v>
      </c>
      <c r="P312" t="str">
        <f>IF(Table1[[#This Row],[score]]&gt;=8.5,"High",IF(Table1[[#This Row],[score]]&gt;=7,"Medium","Low"))</f>
        <v>Low</v>
      </c>
      <c r="Q312" s="5">
        <f>Table1[[#This Row],[gross]]-Table1[[#This Row],[budget]]</f>
        <v>-18129624</v>
      </c>
      <c r="R312" s="5" t="str">
        <f>IF(Table1[[#This Row],[Profit]]&gt;0,"Profit","Loss")</f>
        <v>Loss</v>
      </c>
      <c r="S312" s="6" t="str">
        <f>FLOOR(Table1[[#This Row],[year]]-1900,10)+1900 &amp; "-" &amp; FLOOR(Table1[[#This Row],[year]]-1890,10)+1900</f>
        <v>1980-1990</v>
      </c>
      <c r="T312" s="14" t="s">
        <v>30</v>
      </c>
      <c r="AB312" s="14"/>
    </row>
    <row r="313" spans="1:28" x14ac:dyDescent="0.3">
      <c r="A313" t="s">
        <v>1395</v>
      </c>
      <c r="B313" t="s">
        <v>33</v>
      </c>
      <c r="C313" t="s">
        <v>41</v>
      </c>
      <c r="D313">
        <v>1982</v>
      </c>
      <c r="E313" t="s">
        <v>1179</v>
      </c>
      <c r="F313">
        <v>3.9</v>
      </c>
      <c r="G313">
        <v>653</v>
      </c>
      <c r="H313" t="s">
        <v>851</v>
      </c>
      <c r="I313" t="s">
        <v>1396</v>
      </c>
      <c r="J313" t="s">
        <v>1397</v>
      </c>
      <c r="K313" t="s">
        <v>30</v>
      </c>
      <c r="L313" s="5">
        <v>19000000</v>
      </c>
      <c r="M313" s="5">
        <v>2279543</v>
      </c>
      <c r="N313" t="s">
        <v>118</v>
      </c>
      <c r="O313">
        <v>110</v>
      </c>
      <c r="P313" t="str">
        <f>IF(Table1[[#This Row],[score]]&gt;=8.5,"High",IF(Table1[[#This Row],[score]]&gt;=7,"Medium","Low"))</f>
        <v>Low</v>
      </c>
      <c r="Q313" s="5">
        <f>Table1[[#This Row],[gross]]-Table1[[#This Row],[budget]]</f>
        <v>-16720457</v>
      </c>
      <c r="R313" s="5" t="str">
        <f>IF(Table1[[#This Row],[Profit]]&gt;0,"Profit","Loss")</f>
        <v>Loss</v>
      </c>
      <c r="S313" s="6" t="str">
        <f>FLOOR(Table1[[#This Row],[year]]-1900,10)+1900 &amp; "-" &amp; FLOOR(Table1[[#This Row],[year]]-1890,10)+1900</f>
        <v>1980-1990</v>
      </c>
      <c r="T313" s="14" t="s">
        <v>30</v>
      </c>
      <c r="AB313" s="14"/>
    </row>
    <row r="314" spans="1:28" x14ac:dyDescent="0.3">
      <c r="A314" t="s">
        <v>1095</v>
      </c>
      <c r="B314" t="s">
        <v>443</v>
      </c>
      <c r="C314" t="s">
        <v>52</v>
      </c>
      <c r="D314">
        <v>1982</v>
      </c>
      <c r="E314" t="s">
        <v>1096</v>
      </c>
      <c r="F314">
        <v>6.1</v>
      </c>
      <c r="G314">
        <v>9300</v>
      </c>
      <c r="H314" t="s">
        <v>1097</v>
      </c>
      <c r="I314" t="s">
        <v>1098</v>
      </c>
      <c r="J314" t="s">
        <v>831</v>
      </c>
      <c r="K314" t="s">
        <v>1099</v>
      </c>
      <c r="L314" s="5">
        <v>300000</v>
      </c>
      <c r="M314" s="5">
        <v>2032311</v>
      </c>
      <c r="N314" t="s">
        <v>1100</v>
      </c>
      <c r="O314">
        <v>85</v>
      </c>
      <c r="P314" t="str">
        <f>IF(Table1[[#This Row],[score]]&gt;=8.5,"High",IF(Table1[[#This Row],[score]]&gt;=7,"Medium","Low"))</f>
        <v>Low</v>
      </c>
      <c r="Q314" s="5">
        <f>Table1[[#This Row],[gross]]-Table1[[#This Row],[budget]]</f>
        <v>1732311</v>
      </c>
      <c r="R314" s="5" t="str">
        <f>IF(Table1[[#This Row],[Profit]]&gt;0,"Profit","Loss")</f>
        <v>Profit</v>
      </c>
      <c r="S314" s="6" t="str">
        <f>FLOOR(Table1[[#This Row],[year]]-1900,10)+1900 &amp; "-" &amp; FLOOR(Table1[[#This Row],[year]]-1890,10)+1900</f>
        <v>1980-1990</v>
      </c>
      <c r="T314" s="14" t="s">
        <v>30</v>
      </c>
      <c r="AB314" s="14"/>
    </row>
    <row r="315" spans="1:28" x14ac:dyDescent="0.3">
      <c r="A315" t="s">
        <v>1284</v>
      </c>
      <c r="B315" t="s">
        <v>33</v>
      </c>
      <c r="C315" t="s">
        <v>957</v>
      </c>
      <c r="D315">
        <v>1982</v>
      </c>
      <c r="E315" t="s">
        <v>1159</v>
      </c>
      <c r="F315">
        <v>6.4</v>
      </c>
      <c r="G315">
        <v>1500</v>
      </c>
      <c r="H315" t="s">
        <v>1285</v>
      </c>
      <c r="I315" t="s">
        <v>899</v>
      </c>
      <c r="J315" t="s">
        <v>354</v>
      </c>
      <c r="K315" t="s">
        <v>30</v>
      </c>
      <c r="L315" s="5">
        <v>11000000</v>
      </c>
      <c r="M315" s="5">
        <v>1736123</v>
      </c>
      <c r="N315" t="s">
        <v>1029</v>
      </c>
      <c r="O315">
        <v>90</v>
      </c>
      <c r="P315" t="str">
        <f>IF(Table1[[#This Row],[score]]&gt;=8.5,"High",IF(Table1[[#This Row],[score]]&gt;=7,"Medium","Low"))</f>
        <v>Low</v>
      </c>
      <c r="Q315" s="5">
        <f>Table1[[#This Row],[gross]]-Table1[[#This Row],[budget]]</f>
        <v>-9263877</v>
      </c>
      <c r="R315" s="5" t="str">
        <f>IF(Table1[[#This Row],[Profit]]&gt;0,"Profit","Loss")</f>
        <v>Loss</v>
      </c>
      <c r="S315" s="6" t="str">
        <f>FLOOR(Table1[[#This Row],[year]]-1900,10)+1900 &amp; "-" &amp; FLOOR(Table1[[#This Row],[year]]-1890,10)+1900</f>
        <v>1980-1990</v>
      </c>
      <c r="T315" s="14" t="s">
        <v>30</v>
      </c>
      <c r="AB315" s="14"/>
    </row>
    <row r="316" spans="1:28" x14ac:dyDescent="0.3">
      <c r="A316" t="s">
        <v>1211</v>
      </c>
      <c r="B316" t="s">
        <v>16</v>
      </c>
      <c r="C316" t="s">
        <v>104</v>
      </c>
      <c r="D316">
        <v>1982</v>
      </c>
      <c r="E316" t="s">
        <v>1212</v>
      </c>
      <c r="F316">
        <v>5.9</v>
      </c>
      <c r="G316">
        <v>1500</v>
      </c>
      <c r="H316" t="s">
        <v>1213</v>
      </c>
      <c r="I316" t="s">
        <v>1214</v>
      </c>
      <c r="J316" t="s">
        <v>1215</v>
      </c>
      <c r="K316" t="s">
        <v>30</v>
      </c>
      <c r="L316" s="5">
        <f>20500000</f>
        <v>20500000</v>
      </c>
      <c r="M316" s="5">
        <v>1515578</v>
      </c>
      <c r="N316" t="s">
        <v>328</v>
      </c>
      <c r="O316">
        <v>111</v>
      </c>
      <c r="P316" t="str">
        <f>IF(Table1[[#This Row],[score]]&gt;=8.5,"High",IF(Table1[[#This Row],[score]]&gt;=7,"Medium","Low"))</f>
        <v>Low</v>
      </c>
      <c r="Q316" s="5">
        <f>Table1[[#This Row],[gross]]-Table1[[#This Row],[budget]]</f>
        <v>-18984422</v>
      </c>
      <c r="R316" s="5" t="str">
        <f>IF(Table1[[#This Row],[Profit]]&gt;0,"Profit","Loss")</f>
        <v>Loss</v>
      </c>
      <c r="S316" s="6" t="str">
        <f>FLOOR(Table1[[#This Row],[year]]-1900,10)+1900 &amp; "-" &amp; FLOOR(Table1[[#This Row],[year]]-1890,10)+1900</f>
        <v>1980-1990</v>
      </c>
      <c r="T316" s="14" t="s">
        <v>137</v>
      </c>
      <c r="AB316" s="14"/>
    </row>
    <row r="317" spans="1:28" x14ac:dyDescent="0.3">
      <c r="A317" t="s">
        <v>1338</v>
      </c>
      <c r="B317" t="s">
        <v>16</v>
      </c>
      <c r="C317" t="s">
        <v>17</v>
      </c>
      <c r="D317">
        <v>1982</v>
      </c>
      <c r="E317" t="s">
        <v>1339</v>
      </c>
      <c r="F317">
        <v>5.9</v>
      </c>
      <c r="G317">
        <v>914</v>
      </c>
      <c r="H317" t="s">
        <v>398</v>
      </c>
      <c r="I317" t="s">
        <v>1340</v>
      </c>
      <c r="J317" t="s">
        <v>1341</v>
      </c>
      <c r="K317" t="s">
        <v>30</v>
      </c>
      <c r="L317" s="5">
        <f>20500000</f>
        <v>20500000</v>
      </c>
      <c r="M317" s="5">
        <v>1474249</v>
      </c>
      <c r="N317" t="s">
        <v>401</v>
      </c>
      <c r="O317">
        <v>97</v>
      </c>
      <c r="P317" t="str">
        <f>IF(Table1[[#This Row],[score]]&gt;=8.5,"High",IF(Table1[[#This Row],[score]]&gt;=7,"Medium","Low"))</f>
        <v>Low</v>
      </c>
      <c r="Q317" s="5">
        <f>Table1[[#This Row],[gross]]-Table1[[#This Row],[budget]]</f>
        <v>-19025751</v>
      </c>
      <c r="R317" s="5" t="str">
        <f>IF(Table1[[#This Row],[Profit]]&gt;0,"Profit","Loss")</f>
        <v>Loss</v>
      </c>
      <c r="S317" s="6" t="str">
        <f>FLOOR(Table1[[#This Row],[year]]-1900,10)+1900 &amp; "-" &amp; FLOOR(Table1[[#This Row],[year]]-1890,10)+1900</f>
        <v>1980-1990</v>
      </c>
      <c r="T317" s="14" t="s">
        <v>30</v>
      </c>
      <c r="AB317" s="14"/>
    </row>
    <row r="318" spans="1:28" x14ac:dyDescent="0.3">
      <c r="A318" t="s">
        <v>1259</v>
      </c>
      <c r="B318" t="s">
        <v>16</v>
      </c>
      <c r="C318" t="s">
        <v>17</v>
      </c>
      <c r="D318">
        <v>1982</v>
      </c>
      <c r="E318" t="s">
        <v>992</v>
      </c>
      <c r="F318">
        <v>6</v>
      </c>
      <c r="G318">
        <v>1800</v>
      </c>
      <c r="H318" t="s">
        <v>1260</v>
      </c>
      <c r="I318" t="s">
        <v>1261</v>
      </c>
      <c r="J318" t="s">
        <v>1262</v>
      </c>
      <c r="K318" t="s">
        <v>22</v>
      </c>
      <c r="L318" s="5">
        <f>20500000</f>
        <v>20500000</v>
      </c>
      <c r="M318" s="5">
        <v>1054328</v>
      </c>
      <c r="N318" t="s">
        <v>44</v>
      </c>
      <c r="O318">
        <v>91</v>
      </c>
      <c r="P318" t="str">
        <f>IF(Table1[[#This Row],[score]]&gt;=8.5,"High",IF(Table1[[#This Row],[score]]&gt;=7,"Medium","Low"))</f>
        <v>Low</v>
      </c>
      <c r="Q318" s="5">
        <f>Table1[[#This Row],[gross]]-Table1[[#This Row],[budget]]</f>
        <v>-19445672</v>
      </c>
      <c r="R318" s="5" t="str">
        <f>IF(Table1[[#This Row],[Profit]]&gt;0,"Profit","Loss")</f>
        <v>Loss</v>
      </c>
      <c r="S318" s="6" t="str">
        <f>FLOOR(Table1[[#This Row],[year]]-1900,10)+1900 &amp; "-" &amp; FLOOR(Table1[[#This Row],[year]]-1890,10)+1900</f>
        <v>1980-1990</v>
      </c>
      <c r="T318" s="14" t="s">
        <v>30</v>
      </c>
      <c r="AB318" s="14"/>
    </row>
    <row r="319" spans="1:28" x14ac:dyDescent="0.3">
      <c r="A319" t="s">
        <v>1279</v>
      </c>
      <c r="B319" t="s">
        <v>16</v>
      </c>
      <c r="C319" t="s">
        <v>41</v>
      </c>
      <c r="D319">
        <v>1982</v>
      </c>
      <c r="E319" t="s">
        <v>1280</v>
      </c>
      <c r="F319">
        <v>5.0999999999999996</v>
      </c>
      <c r="G319">
        <v>684</v>
      </c>
      <c r="H319" t="s">
        <v>1281</v>
      </c>
      <c r="I319" t="s">
        <v>1282</v>
      </c>
      <c r="J319" t="s">
        <v>1283</v>
      </c>
      <c r="K319" t="s">
        <v>30</v>
      </c>
      <c r="L319" s="5">
        <v>17000000</v>
      </c>
      <c r="M319" s="5">
        <v>946461</v>
      </c>
      <c r="N319" t="s">
        <v>859</v>
      </c>
      <c r="O319">
        <v>105</v>
      </c>
      <c r="P319" t="str">
        <f>IF(Table1[[#This Row],[score]]&gt;=8.5,"High",IF(Table1[[#This Row],[score]]&gt;=7,"Medium","Low"))</f>
        <v>Low</v>
      </c>
      <c r="Q319" s="5">
        <f>Table1[[#This Row],[gross]]-Table1[[#This Row],[budget]]</f>
        <v>-16053539</v>
      </c>
      <c r="R319" s="5" t="str">
        <f>IF(Table1[[#This Row],[Profit]]&gt;0,"Profit","Loss")</f>
        <v>Loss</v>
      </c>
      <c r="S319" s="6" t="str">
        <f>FLOOR(Table1[[#This Row],[year]]-1900,10)+1900 &amp; "-" &amp; FLOOR(Table1[[#This Row],[year]]-1890,10)+1900</f>
        <v>1980-1990</v>
      </c>
      <c r="T319" s="14" t="s">
        <v>248</v>
      </c>
      <c r="AB319" s="14"/>
    </row>
    <row r="320" spans="1:28" x14ac:dyDescent="0.3">
      <c r="A320" t="s">
        <v>1246</v>
      </c>
      <c r="B320" t="s">
        <v>33</v>
      </c>
      <c r="C320" t="s">
        <v>41</v>
      </c>
      <c r="D320">
        <v>1982</v>
      </c>
      <c r="E320" t="s">
        <v>1247</v>
      </c>
      <c r="F320">
        <v>7.2</v>
      </c>
      <c r="G320">
        <v>4200</v>
      </c>
      <c r="H320" t="s">
        <v>95</v>
      </c>
      <c r="I320" t="s">
        <v>1248</v>
      </c>
      <c r="J320" t="s">
        <v>1249</v>
      </c>
      <c r="K320" t="s">
        <v>30</v>
      </c>
      <c r="L320" s="5">
        <v>850000</v>
      </c>
      <c r="M320" s="5">
        <v>840958</v>
      </c>
      <c r="N320" t="s">
        <v>1250</v>
      </c>
      <c r="O320">
        <v>109</v>
      </c>
      <c r="P320" t="str">
        <f>IF(Table1[[#This Row],[score]]&gt;=8.5,"High",IF(Table1[[#This Row],[score]]&gt;=7,"Medium","Low"))</f>
        <v>Medium</v>
      </c>
      <c r="Q320" s="5">
        <f>Table1[[#This Row],[gross]]-Table1[[#This Row],[budget]]</f>
        <v>-9042</v>
      </c>
      <c r="R320" s="5" t="str">
        <f>IF(Table1[[#This Row],[Profit]]&gt;0,"Profit","Loss")</f>
        <v>Loss</v>
      </c>
      <c r="S320" s="6" t="str">
        <f>FLOOR(Table1[[#This Row],[year]]-1900,10)+1900 &amp; "-" &amp; FLOOR(Table1[[#This Row],[year]]-1890,10)+1900</f>
        <v>1980-1990</v>
      </c>
      <c r="T320" s="14" t="s">
        <v>448</v>
      </c>
      <c r="AB320" s="14"/>
    </row>
    <row r="321" spans="1:28" x14ac:dyDescent="0.3">
      <c r="A321" t="s">
        <v>1446</v>
      </c>
      <c r="B321" t="s">
        <v>16</v>
      </c>
      <c r="C321" t="s">
        <v>41</v>
      </c>
      <c r="D321">
        <v>1982</v>
      </c>
      <c r="E321" t="s">
        <v>1447</v>
      </c>
      <c r="F321">
        <v>6.8</v>
      </c>
      <c r="G321">
        <v>336</v>
      </c>
      <c r="H321" t="s">
        <v>1448</v>
      </c>
      <c r="I321" t="s">
        <v>1448</v>
      </c>
      <c r="J321" t="s">
        <v>1449</v>
      </c>
      <c r="K321" t="s">
        <v>248</v>
      </c>
      <c r="L321" s="5">
        <f>20500000</f>
        <v>20500000</v>
      </c>
      <c r="M321" s="5">
        <v>777087</v>
      </c>
      <c r="N321" t="s">
        <v>1450</v>
      </c>
      <c r="O321">
        <v>106</v>
      </c>
      <c r="P321" t="str">
        <f>IF(Table1[[#This Row],[score]]&gt;=8.5,"High",IF(Table1[[#This Row],[score]]&gt;=7,"Medium","Low"))</f>
        <v>Low</v>
      </c>
      <c r="Q321" s="5">
        <f>Table1[[#This Row],[gross]]-Table1[[#This Row],[budget]]</f>
        <v>-19722913</v>
      </c>
      <c r="R321" s="5" t="str">
        <f>IF(Table1[[#This Row],[Profit]]&gt;0,"Profit","Loss")</f>
        <v>Loss</v>
      </c>
      <c r="S321" s="6" t="str">
        <f>FLOOR(Table1[[#This Row],[year]]-1900,10)+1900 &amp; "-" &amp; FLOOR(Table1[[#This Row],[year]]-1890,10)+1900</f>
        <v>1980-1990</v>
      </c>
      <c r="T321" s="14" t="s">
        <v>248</v>
      </c>
      <c r="AB321" s="14"/>
    </row>
    <row r="322" spans="1:28" x14ac:dyDescent="0.3">
      <c r="A322" t="s">
        <v>1303</v>
      </c>
      <c r="B322" t="s">
        <v>16</v>
      </c>
      <c r="C322" t="s">
        <v>17</v>
      </c>
      <c r="D322">
        <v>1982</v>
      </c>
      <c r="E322" t="s">
        <v>1304</v>
      </c>
      <c r="F322">
        <v>6.5</v>
      </c>
      <c r="G322">
        <v>768</v>
      </c>
      <c r="H322" t="s">
        <v>993</v>
      </c>
      <c r="I322" t="s">
        <v>552</v>
      </c>
      <c r="J322" t="s">
        <v>1305</v>
      </c>
      <c r="K322" t="s">
        <v>195</v>
      </c>
      <c r="L322" s="5">
        <f>20500000</f>
        <v>20500000</v>
      </c>
      <c r="M322" s="5">
        <v>263635</v>
      </c>
      <c r="N322" t="s">
        <v>219</v>
      </c>
      <c r="O322">
        <v>110</v>
      </c>
      <c r="P322" t="str">
        <f>IF(Table1[[#This Row],[score]]&gt;=8.5,"High",IF(Table1[[#This Row],[score]]&gt;=7,"Medium","Low"))</f>
        <v>Low</v>
      </c>
      <c r="Q322" s="5">
        <f>Table1[[#This Row],[gross]]-Table1[[#This Row],[budget]]</f>
        <v>-20236365</v>
      </c>
      <c r="R322" s="5" t="str">
        <f>IF(Table1[[#This Row],[Profit]]&gt;0,"Profit","Loss")</f>
        <v>Loss</v>
      </c>
      <c r="S322" s="6" t="str">
        <f>FLOOR(Table1[[#This Row],[year]]-1900,10)+1900 &amp; "-" &amp; FLOOR(Table1[[#This Row],[year]]-1890,10)+1900</f>
        <v>1980-1990</v>
      </c>
      <c r="T322" s="14" t="s">
        <v>30</v>
      </c>
      <c r="AB322" s="14"/>
    </row>
    <row r="323" spans="1:28" x14ac:dyDescent="0.3">
      <c r="A323" t="s">
        <v>1370</v>
      </c>
      <c r="B323" t="s">
        <v>33</v>
      </c>
      <c r="C323" t="s">
        <v>17</v>
      </c>
      <c r="D323">
        <v>1982</v>
      </c>
      <c r="E323" t="s">
        <v>1371</v>
      </c>
      <c r="F323">
        <v>6.1</v>
      </c>
      <c r="G323">
        <v>1000</v>
      </c>
      <c r="H323" t="s">
        <v>1372</v>
      </c>
      <c r="I323" t="s">
        <v>1373</v>
      </c>
      <c r="J323" t="s">
        <v>557</v>
      </c>
      <c r="K323" t="s">
        <v>30</v>
      </c>
      <c r="L323" s="5">
        <v>15000000</v>
      </c>
      <c r="M323" s="5">
        <v>199078</v>
      </c>
      <c r="N323" t="s">
        <v>1374</v>
      </c>
      <c r="O323">
        <v>108</v>
      </c>
      <c r="P323" t="str">
        <f>IF(Table1[[#This Row],[score]]&gt;=8.5,"High",IF(Table1[[#This Row],[score]]&gt;=7,"Medium","Low"))</f>
        <v>Low</v>
      </c>
      <c r="Q323" s="5">
        <f>Table1[[#This Row],[gross]]-Table1[[#This Row],[budget]]</f>
        <v>-14800922</v>
      </c>
      <c r="R323" s="5" t="str">
        <f>IF(Table1[[#This Row],[Profit]]&gt;0,"Profit","Loss")</f>
        <v>Loss</v>
      </c>
      <c r="S323" s="6" t="str">
        <f>FLOOR(Table1[[#This Row],[year]]-1900,10)+1900 &amp; "-" &amp; FLOOR(Table1[[#This Row],[year]]-1890,10)+1900</f>
        <v>1980-1990</v>
      </c>
      <c r="T323" s="14" t="s">
        <v>2081</v>
      </c>
      <c r="AB323" s="14"/>
    </row>
    <row r="324" spans="1:28" x14ac:dyDescent="0.3">
      <c r="A324" t="s">
        <v>1329</v>
      </c>
      <c r="B324" t="s">
        <v>33</v>
      </c>
      <c r="C324" t="s">
        <v>41</v>
      </c>
      <c r="D324">
        <v>1982</v>
      </c>
      <c r="E324" t="s">
        <v>1053</v>
      </c>
      <c r="F324">
        <v>6.2</v>
      </c>
      <c r="G324">
        <v>683</v>
      </c>
      <c r="H324" t="s">
        <v>1330</v>
      </c>
      <c r="I324" t="s">
        <v>1331</v>
      </c>
      <c r="J324" t="s">
        <v>1332</v>
      </c>
      <c r="K324" t="s">
        <v>30</v>
      </c>
      <c r="L324" s="5">
        <f>20500000</f>
        <v>20500000</v>
      </c>
      <c r="M324" s="5">
        <v>143369</v>
      </c>
      <c r="N324" t="s">
        <v>730</v>
      </c>
      <c r="O324">
        <v>94</v>
      </c>
      <c r="P324" t="str">
        <f>IF(Table1[[#This Row],[score]]&gt;=8.5,"High",IF(Table1[[#This Row],[score]]&gt;=7,"Medium","Low"))</f>
        <v>Low</v>
      </c>
      <c r="Q324" s="5">
        <f>Table1[[#This Row],[gross]]-Table1[[#This Row],[budget]]</f>
        <v>-20356631</v>
      </c>
      <c r="R324" s="5" t="str">
        <f>IF(Table1[[#This Row],[Profit]]&gt;0,"Profit","Loss")</f>
        <v>Loss</v>
      </c>
      <c r="S324" s="6" t="str">
        <f>FLOOR(Table1[[#This Row],[year]]-1900,10)+1900 &amp; "-" &amp; FLOOR(Table1[[#This Row],[year]]-1890,10)+1900</f>
        <v>1980-1990</v>
      </c>
      <c r="T324" s="14" t="s">
        <v>30</v>
      </c>
      <c r="AB324" s="14"/>
    </row>
    <row r="325" spans="1:28" x14ac:dyDescent="0.3">
      <c r="A325" t="s">
        <v>1388</v>
      </c>
      <c r="B325" t="s">
        <v>337</v>
      </c>
      <c r="C325" t="s">
        <v>390</v>
      </c>
      <c r="D325">
        <v>1982</v>
      </c>
      <c r="E325" t="s">
        <v>1129</v>
      </c>
      <c r="F325">
        <v>7.1</v>
      </c>
      <c r="G325">
        <v>1800</v>
      </c>
      <c r="H325" t="s">
        <v>596</v>
      </c>
      <c r="I325" t="s">
        <v>1389</v>
      </c>
      <c r="J325" t="s">
        <v>1390</v>
      </c>
      <c r="K325" t="s">
        <v>30</v>
      </c>
      <c r="L325" s="5">
        <f>20500000</f>
        <v>20500000</v>
      </c>
      <c r="M325" s="5">
        <v>78350</v>
      </c>
      <c r="N325" t="s">
        <v>1391</v>
      </c>
      <c r="O325">
        <v>74</v>
      </c>
      <c r="P325" t="str">
        <f>IF(Table1[[#This Row],[score]]&gt;=8.5,"High",IF(Table1[[#This Row],[score]]&gt;=7,"Medium","Low"))</f>
        <v>Medium</v>
      </c>
      <c r="Q325" s="5">
        <f>Table1[[#This Row],[gross]]-Table1[[#This Row],[budget]]</f>
        <v>-20421650</v>
      </c>
      <c r="R325" s="5" t="str">
        <f>IF(Table1[[#This Row],[Profit]]&gt;0,"Profit","Loss")</f>
        <v>Loss</v>
      </c>
      <c r="S325" s="6" t="str">
        <f>FLOOR(Table1[[#This Row],[year]]-1900,10)+1900 &amp; "-" &amp; FLOOR(Table1[[#This Row],[year]]-1890,10)+1900</f>
        <v>1980-1990</v>
      </c>
      <c r="T325" s="14" t="s">
        <v>30</v>
      </c>
      <c r="AB325" s="14"/>
    </row>
    <row r="326" spans="1:28" x14ac:dyDescent="0.3">
      <c r="A326" t="s">
        <v>1368</v>
      </c>
      <c r="B326" t="s">
        <v>33</v>
      </c>
      <c r="C326" t="s">
        <v>104</v>
      </c>
      <c r="D326">
        <v>1982</v>
      </c>
      <c r="E326" t="s">
        <v>905</v>
      </c>
      <c r="F326">
        <v>6.5</v>
      </c>
      <c r="G326">
        <v>3000</v>
      </c>
      <c r="H326" t="s">
        <v>1318</v>
      </c>
      <c r="I326" t="s">
        <v>1369</v>
      </c>
      <c r="J326" t="s">
        <v>729</v>
      </c>
      <c r="K326" t="s">
        <v>30</v>
      </c>
      <c r="L326" s="5">
        <f>20500000</f>
        <v>20500000</v>
      </c>
      <c r="M326" s="5">
        <v>42914</v>
      </c>
      <c r="N326" t="s">
        <v>50</v>
      </c>
      <c r="O326">
        <v>97</v>
      </c>
      <c r="P326" t="str">
        <f>IF(Table1[[#This Row],[score]]&gt;=8.5,"High",IF(Table1[[#This Row],[score]]&gt;=7,"Medium","Low"))</f>
        <v>Low</v>
      </c>
      <c r="Q326" s="5">
        <f>Table1[[#This Row],[gross]]-Table1[[#This Row],[budget]]</f>
        <v>-20457086</v>
      </c>
      <c r="R326" s="5" t="str">
        <f>IF(Table1[[#This Row],[Profit]]&gt;0,"Profit","Loss")</f>
        <v>Loss</v>
      </c>
      <c r="S326" s="6" t="str">
        <f>FLOOR(Table1[[#This Row],[year]]-1900,10)+1900 &amp; "-" &amp; FLOOR(Table1[[#This Row],[year]]-1890,10)+1900</f>
        <v>1980-1990</v>
      </c>
      <c r="T326" s="14" t="s">
        <v>30</v>
      </c>
      <c r="AB326" s="14"/>
    </row>
    <row r="327" spans="1:28" x14ac:dyDescent="0.3">
      <c r="A327" t="s">
        <v>1411</v>
      </c>
      <c r="B327" t="s">
        <v>443</v>
      </c>
      <c r="C327" t="s">
        <v>330</v>
      </c>
      <c r="D327">
        <v>1982</v>
      </c>
      <c r="E327" t="s">
        <v>1412</v>
      </c>
      <c r="F327">
        <v>5.8</v>
      </c>
      <c r="G327">
        <v>665</v>
      </c>
      <c r="H327" t="s">
        <v>1413</v>
      </c>
      <c r="I327" t="s">
        <v>1414</v>
      </c>
      <c r="J327" t="s">
        <v>1415</v>
      </c>
      <c r="K327" t="s">
        <v>137</v>
      </c>
      <c r="L327" s="5">
        <f>20500000</f>
        <v>20500000</v>
      </c>
      <c r="M327" s="5">
        <v>22440</v>
      </c>
      <c r="N327" t="s">
        <v>1416</v>
      </c>
      <c r="O327">
        <v>106</v>
      </c>
      <c r="P327" t="str">
        <f>IF(Table1[[#This Row],[score]]&gt;=8.5,"High",IF(Table1[[#This Row],[score]]&gt;=7,"Medium","Low"))</f>
        <v>Low</v>
      </c>
      <c r="Q327" s="5">
        <f>Table1[[#This Row],[gross]]-Table1[[#This Row],[budget]]</f>
        <v>-20477560</v>
      </c>
      <c r="R327" s="5" t="str">
        <f>IF(Table1[[#This Row],[Profit]]&gt;0,"Profit","Loss")</f>
        <v>Loss</v>
      </c>
      <c r="S327" s="6" t="str">
        <f>FLOOR(Table1[[#This Row],[year]]-1900,10)+1900 &amp; "-" &amp; FLOOR(Table1[[#This Row],[year]]-1890,10)+1900</f>
        <v>1980-1990</v>
      </c>
      <c r="T327" s="14" t="s">
        <v>137</v>
      </c>
      <c r="AB327" s="14"/>
    </row>
    <row r="328" spans="1:28" x14ac:dyDescent="0.3">
      <c r="A328" t="s">
        <v>1230</v>
      </c>
      <c r="B328" t="s">
        <v>16</v>
      </c>
      <c r="C328" t="s">
        <v>52</v>
      </c>
      <c r="D328">
        <v>1982</v>
      </c>
      <c r="E328" t="s">
        <v>1184</v>
      </c>
      <c r="F328">
        <v>3.9</v>
      </c>
      <c r="G328">
        <v>2300</v>
      </c>
      <c r="H328" t="s">
        <v>1231</v>
      </c>
      <c r="I328" t="s">
        <v>1232</v>
      </c>
      <c r="J328" t="s">
        <v>1233</v>
      </c>
      <c r="K328" t="s">
        <v>30</v>
      </c>
      <c r="L328" s="5">
        <v>800000</v>
      </c>
      <c r="M328" s="5">
        <v>2270</v>
      </c>
      <c r="N328" t="s">
        <v>641</v>
      </c>
      <c r="O328">
        <v>85</v>
      </c>
      <c r="P328" t="str">
        <f>IF(Table1[[#This Row],[score]]&gt;=8.5,"High",IF(Table1[[#This Row],[score]]&gt;=7,"Medium","Low"))</f>
        <v>Low</v>
      </c>
      <c r="Q328" s="5">
        <f>Table1[[#This Row],[gross]]-Table1[[#This Row],[budget]]</f>
        <v>-797730</v>
      </c>
      <c r="R328" s="5" t="str">
        <f>IF(Table1[[#This Row],[Profit]]&gt;0,"Profit","Loss")</f>
        <v>Loss</v>
      </c>
      <c r="S328" s="6" t="str">
        <f>FLOOR(Table1[[#This Row],[year]]-1900,10)+1900 &amp; "-" &amp; FLOOR(Table1[[#This Row],[year]]-1890,10)+1900</f>
        <v>1980-1990</v>
      </c>
      <c r="T328" s="14" t="s">
        <v>30</v>
      </c>
      <c r="AB328" s="14"/>
    </row>
    <row r="329" spans="1:28" hidden="1" x14ac:dyDescent="0.3">
      <c r="A329" t="s">
        <v>1457</v>
      </c>
      <c r="B329" t="s">
        <v>33</v>
      </c>
      <c r="C329" t="s">
        <v>34</v>
      </c>
      <c r="D329">
        <v>1983</v>
      </c>
      <c r="E329" t="s">
        <v>1458</v>
      </c>
      <c r="F329">
        <v>8.3000000000000007</v>
      </c>
      <c r="G329">
        <v>973000</v>
      </c>
      <c r="H329" t="s">
        <v>766</v>
      </c>
      <c r="I329" t="s">
        <v>487</v>
      </c>
      <c r="J329" t="s">
        <v>38</v>
      </c>
      <c r="K329" t="s">
        <v>30</v>
      </c>
      <c r="L329" s="5">
        <v>32500000</v>
      </c>
      <c r="M329" s="5">
        <v>475106177</v>
      </c>
      <c r="N329" t="s">
        <v>39</v>
      </c>
      <c r="O329">
        <v>131</v>
      </c>
      <c r="P329" t="str">
        <f>IF(Table1[[#This Row],[score]]&gt;=8.5,"High",IF(Table1[[#This Row],[score]]&gt;=7,"Medium","Low"))</f>
        <v>Medium</v>
      </c>
      <c r="Q329" s="5">
        <f>Table1[[#This Row],[gross]]-Table1[[#This Row],[budget]]</f>
        <v>442606177</v>
      </c>
      <c r="R329" s="5" t="str">
        <f>IF(Table1[[#This Row],[Profit]]&gt;0,"Profit","Loss")</f>
        <v>Profit</v>
      </c>
      <c r="S329" s="6" t="str">
        <f>FLOOR(Table1[[#This Row],[year]]-1900,10)+1900 &amp; "-" &amp; FLOOR(Table1[[#This Row],[year]]-1890,10)+1900</f>
        <v>1980-1990</v>
      </c>
      <c r="T329" s="14" t="s">
        <v>21835</v>
      </c>
      <c r="AB329" s="14"/>
    </row>
    <row r="330" spans="1:28" hidden="1" x14ac:dyDescent="0.3">
      <c r="A330" t="s">
        <v>1525</v>
      </c>
      <c r="B330" t="s">
        <v>33</v>
      </c>
      <c r="C330" t="s">
        <v>41</v>
      </c>
      <c r="D330">
        <v>1983</v>
      </c>
      <c r="E330" t="s">
        <v>1452</v>
      </c>
      <c r="F330">
        <v>7.4</v>
      </c>
      <c r="G330">
        <v>57000</v>
      </c>
      <c r="H330" t="s">
        <v>1526</v>
      </c>
      <c r="I330" t="s">
        <v>1527</v>
      </c>
      <c r="J330" t="s">
        <v>440</v>
      </c>
      <c r="K330" t="s">
        <v>30</v>
      </c>
      <c r="L330">
        <v>8000000</v>
      </c>
      <c r="M330">
        <v>108423749</v>
      </c>
      <c r="N330" t="s">
        <v>44</v>
      </c>
      <c r="O330">
        <v>132</v>
      </c>
      <c r="P330" t="str">
        <f>IF(Table1[[#This Row],[score]]&gt;=8.5,"High",IF(Table1[[#This Row],[score]]&gt;=7,"Medium","Low"))</f>
        <v>Medium</v>
      </c>
      <c r="Q330" s="5">
        <f>Table1[[#This Row],[gross]]-Table1[[#This Row],[budget]]</f>
        <v>100423749</v>
      </c>
      <c r="R330" s="5" t="str">
        <f>IF(Table1[[#This Row],[Profit]]&gt;0,"Profit","Loss")</f>
        <v>Profit</v>
      </c>
      <c r="S330" s="6" t="str">
        <f>FLOOR(Table1[[#This Row],[year]]-1900,10)+1900 &amp; "-" &amp; FLOOR(Table1[[#This Row],[year]]-1890,10)+1900</f>
        <v>1980-1990</v>
      </c>
      <c r="T330" s="14" t="s">
        <v>21835</v>
      </c>
      <c r="AB330" s="14"/>
    </row>
    <row r="331" spans="1:28" hidden="1" x14ac:dyDescent="0.3">
      <c r="A331" t="s">
        <v>1489</v>
      </c>
      <c r="B331" t="s">
        <v>16</v>
      </c>
      <c r="C331" t="s">
        <v>17</v>
      </c>
      <c r="D331">
        <v>1983</v>
      </c>
      <c r="E331" t="s">
        <v>501</v>
      </c>
      <c r="F331">
        <v>6.2</v>
      </c>
      <c r="G331">
        <v>50000</v>
      </c>
      <c r="H331" t="s">
        <v>1490</v>
      </c>
      <c r="I331" t="s">
        <v>1408</v>
      </c>
      <c r="J331" t="s">
        <v>1491</v>
      </c>
      <c r="K331" t="s">
        <v>30</v>
      </c>
      <c r="L331">
        <v>4000000</v>
      </c>
      <c r="M331">
        <v>92921203</v>
      </c>
      <c r="N331" t="s">
        <v>44</v>
      </c>
      <c r="O331">
        <v>95</v>
      </c>
      <c r="P331" t="str">
        <f>IF(Table1[[#This Row],[score]]&gt;=8.5,"High",IF(Table1[[#This Row],[score]]&gt;=7,"Medium","Low"))</f>
        <v>Low</v>
      </c>
      <c r="Q331" s="5">
        <f>Table1[[#This Row],[gross]]-Table1[[#This Row],[budget]]</f>
        <v>88921203</v>
      </c>
      <c r="R331" s="5" t="str">
        <f>IF(Table1[[#This Row],[Profit]]&gt;0,"Profit","Loss")</f>
        <v>Profit</v>
      </c>
      <c r="S331" s="6" t="str">
        <f>FLOOR(Table1[[#This Row],[year]]-1900,10)+1900 &amp; "-" &amp; FLOOR(Table1[[#This Row],[year]]-1890,10)+1900</f>
        <v>1980-1990</v>
      </c>
      <c r="T331" s="14" t="s">
        <v>21835</v>
      </c>
      <c r="AB331" s="14"/>
    </row>
    <row r="332" spans="1:28" hidden="1" x14ac:dyDescent="0.3">
      <c r="A332" t="s">
        <v>1466</v>
      </c>
      <c r="B332" t="s">
        <v>16</v>
      </c>
      <c r="C332" t="s">
        <v>41</v>
      </c>
      <c r="D332">
        <v>1983</v>
      </c>
      <c r="E332" t="s">
        <v>1467</v>
      </c>
      <c r="F332">
        <v>7.5</v>
      </c>
      <c r="G332">
        <v>141000</v>
      </c>
      <c r="H332" t="s">
        <v>58</v>
      </c>
      <c r="I332" t="s">
        <v>1468</v>
      </c>
      <c r="J332" t="s">
        <v>1469</v>
      </c>
      <c r="K332" t="s">
        <v>30</v>
      </c>
      <c r="L332">
        <v>15000000</v>
      </c>
      <c r="M332">
        <v>90404800</v>
      </c>
      <c r="N332" t="s">
        <v>699</v>
      </c>
      <c r="O332">
        <v>116</v>
      </c>
      <c r="P332" t="str">
        <f>IF(Table1[[#This Row],[score]]&gt;=8.5,"High",IF(Table1[[#This Row],[score]]&gt;=7,"Medium","Low"))</f>
        <v>Medium</v>
      </c>
      <c r="Q332" s="5">
        <f>Table1[[#This Row],[gross]]-Table1[[#This Row],[budget]]</f>
        <v>75404800</v>
      </c>
      <c r="R332" s="5" t="str">
        <f>IF(Table1[[#This Row],[Profit]]&gt;0,"Profit","Loss")</f>
        <v>Profit</v>
      </c>
      <c r="S332" s="6" t="str">
        <f>FLOOR(Table1[[#This Row],[year]]-1900,10)+1900 &amp; "-" &amp; FLOOR(Table1[[#This Row],[year]]-1890,10)+1900</f>
        <v>1980-1990</v>
      </c>
      <c r="T332" s="14" t="s">
        <v>21835</v>
      </c>
      <c r="AB332" s="14"/>
    </row>
    <row r="333" spans="1:28" hidden="1" x14ac:dyDescent="0.3">
      <c r="A333" t="s">
        <v>1478</v>
      </c>
      <c r="B333" t="s">
        <v>33</v>
      </c>
      <c r="C333" t="s">
        <v>25</v>
      </c>
      <c r="D333">
        <v>1983</v>
      </c>
      <c r="E333" t="s">
        <v>1479</v>
      </c>
      <c r="F333">
        <v>3.7</v>
      </c>
      <c r="G333">
        <v>41000</v>
      </c>
      <c r="H333" t="s">
        <v>1480</v>
      </c>
      <c r="I333" t="s">
        <v>271</v>
      </c>
      <c r="J333" t="s">
        <v>1481</v>
      </c>
      <c r="K333" t="s">
        <v>30</v>
      </c>
      <c r="L333">
        <v>20500000</v>
      </c>
      <c r="M333">
        <v>87987055</v>
      </c>
      <c r="N333" t="s">
        <v>61</v>
      </c>
      <c r="O333">
        <v>99</v>
      </c>
      <c r="P333" t="str">
        <f>IF(Table1[[#This Row],[score]]&gt;=8.5,"High",IF(Table1[[#This Row],[score]]&gt;=7,"Medium","Low"))</f>
        <v>Low</v>
      </c>
      <c r="Q333" s="5">
        <f>Table1[[#This Row],[gross]]-Table1[[#This Row],[budget]]</f>
        <v>67487055</v>
      </c>
      <c r="R333" s="5" t="str">
        <f>IF(Table1[[#This Row],[Profit]]&gt;0,"Profit","Loss")</f>
        <v>Profit</v>
      </c>
      <c r="S333" s="6" t="str">
        <f>FLOOR(Table1[[#This Row],[year]]-1900,10)+1900 &amp; "-" &amp; FLOOR(Table1[[#This Row],[year]]-1890,10)+1900</f>
        <v>1980-1990</v>
      </c>
      <c r="T333" s="14" t="s">
        <v>21835</v>
      </c>
      <c r="AB333" s="14"/>
    </row>
    <row r="334" spans="1:28" hidden="1" x14ac:dyDescent="0.3">
      <c r="A334" t="s">
        <v>1492</v>
      </c>
      <c r="B334" t="s">
        <v>33</v>
      </c>
      <c r="C334" t="s">
        <v>34</v>
      </c>
      <c r="D334">
        <v>1983</v>
      </c>
      <c r="E334" t="s">
        <v>1493</v>
      </c>
      <c r="F334">
        <v>7.1</v>
      </c>
      <c r="G334">
        <v>93000</v>
      </c>
      <c r="H334" t="s">
        <v>902</v>
      </c>
      <c r="I334" t="s">
        <v>1494</v>
      </c>
      <c r="J334" t="s">
        <v>1495</v>
      </c>
      <c r="K334" t="s">
        <v>30</v>
      </c>
      <c r="L334">
        <v>12000000</v>
      </c>
      <c r="M334">
        <v>79567667</v>
      </c>
      <c r="N334" t="s">
        <v>80</v>
      </c>
      <c r="O334">
        <v>114</v>
      </c>
      <c r="P334" t="str">
        <f>IF(Table1[[#This Row],[score]]&gt;=8.5,"High",IF(Table1[[#This Row],[score]]&gt;=7,"Medium","Low"))</f>
        <v>Medium</v>
      </c>
      <c r="Q334" s="5">
        <f>Table1[[#This Row],[gross]]-Table1[[#This Row],[budget]]</f>
        <v>67567667</v>
      </c>
      <c r="R334" s="5" t="str">
        <f>IF(Table1[[#This Row],[Profit]]&gt;0,"Profit","Loss")</f>
        <v>Profit</v>
      </c>
      <c r="S334" s="6" t="str">
        <f>FLOOR(Table1[[#This Row],[year]]-1900,10)+1900 &amp; "-" &amp; FLOOR(Table1[[#This Row],[year]]-1890,10)+1900</f>
        <v>1980-1990</v>
      </c>
      <c r="T334" s="14" t="s">
        <v>21835</v>
      </c>
      <c r="AB334" s="14"/>
    </row>
    <row r="335" spans="1:28" hidden="1" x14ac:dyDescent="0.3">
      <c r="A335" t="s">
        <v>1508</v>
      </c>
      <c r="B335" t="s">
        <v>33</v>
      </c>
      <c r="C335" t="s">
        <v>34</v>
      </c>
      <c r="D335">
        <v>1983</v>
      </c>
      <c r="E335" t="s">
        <v>1509</v>
      </c>
      <c r="F335">
        <v>6.5</v>
      </c>
      <c r="G335">
        <v>98000</v>
      </c>
      <c r="H335" t="s">
        <v>573</v>
      </c>
      <c r="I335" t="s">
        <v>1510</v>
      </c>
      <c r="J335" t="s">
        <v>575</v>
      </c>
      <c r="K335" t="s">
        <v>22</v>
      </c>
      <c r="L335">
        <v>27500000</v>
      </c>
      <c r="M335">
        <v>67893619</v>
      </c>
      <c r="N335" t="s">
        <v>80</v>
      </c>
      <c r="O335">
        <v>131</v>
      </c>
      <c r="P335" t="str">
        <f>IF(Table1[[#This Row],[score]]&gt;=8.5,"High",IF(Table1[[#This Row],[score]]&gt;=7,"Medium","Low"))</f>
        <v>Low</v>
      </c>
      <c r="Q335" s="5">
        <f>Table1[[#This Row],[gross]]-Table1[[#This Row],[budget]]</f>
        <v>40393619</v>
      </c>
      <c r="R335" s="5" t="str">
        <f>IF(Table1[[#This Row],[Profit]]&gt;0,"Profit","Loss")</f>
        <v>Profit</v>
      </c>
      <c r="S335" s="6" t="str">
        <f>FLOOR(Table1[[#This Row],[year]]-1900,10)+1900 &amp; "-" &amp; FLOOR(Table1[[#This Row],[year]]-1890,10)+1900</f>
        <v>1980-1990</v>
      </c>
      <c r="T335" s="14" t="s">
        <v>21835</v>
      </c>
      <c r="AB335" s="14"/>
    </row>
    <row r="336" spans="1:28" hidden="1" x14ac:dyDescent="0.3">
      <c r="A336" t="s">
        <v>1540</v>
      </c>
      <c r="B336" t="s">
        <v>16</v>
      </c>
      <c r="C336" t="s">
        <v>34</v>
      </c>
      <c r="D336">
        <v>1983</v>
      </c>
      <c r="E336" t="s">
        <v>1452</v>
      </c>
      <c r="F336">
        <v>6.6</v>
      </c>
      <c r="G336">
        <v>42000</v>
      </c>
      <c r="H336" t="s">
        <v>85</v>
      </c>
      <c r="I336" t="s">
        <v>1541</v>
      </c>
      <c r="J336" t="s">
        <v>85</v>
      </c>
      <c r="K336" t="s">
        <v>30</v>
      </c>
      <c r="L336">
        <v>22000000</v>
      </c>
      <c r="M336">
        <v>67642693</v>
      </c>
      <c r="N336" t="s">
        <v>23</v>
      </c>
      <c r="O336">
        <v>117</v>
      </c>
      <c r="P336" t="str">
        <f>IF(Table1[[#This Row],[score]]&gt;=8.5,"High",IF(Table1[[#This Row],[score]]&gt;=7,"Medium","Low"))</f>
        <v>Low</v>
      </c>
      <c r="Q336" s="5">
        <f>Table1[[#This Row],[gross]]-Table1[[#This Row],[budget]]</f>
        <v>45642693</v>
      </c>
      <c r="R336" s="5" t="str">
        <f>IF(Table1[[#This Row],[Profit]]&gt;0,"Profit","Loss")</f>
        <v>Profit</v>
      </c>
      <c r="S336" s="6" t="str">
        <f>FLOOR(Table1[[#This Row],[year]]-1900,10)+1900 &amp; "-" &amp; FLOOR(Table1[[#This Row],[year]]-1890,10)+1900</f>
        <v>1980-1990</v>
      </c>
      <c r="T336" s="14" t="s">
        <v>21835</v>
      </c>
      <c r="AB336" s="14"/>
    </row>
    <row r="337" spans="1:28" hidden="1" x14ac:dyDescent="0.3">
      <c r="A337" t="s">
        <v>1451</v>
      </c>
      <c r="B337" t="s">
        <v>16</v>
      </c>
      <c r="C337" t="s">
        <v>104</v>
      </c>
      <c r="D337">
        <v>1983</v>
      </c>
      <c r="E337" t="s">
        <v>1452</v>
      </c>
      <c r="F337">
        <v>8.3000000000000007</v>
      </c>
      <c r="G337">
        <v>766000</v>
      </c>
      <c r="H337" t="s">
        <v>105</v>
      </c>
      <c r="I337" t="s">
        <v>779</v>
      </c>
      <c r="J337" t="s">
        <v>136</v>
      </c>
      <c r="K337" t="s">
        <v>30</v>
      </c>
      <c r="L337" s="5">
        <v>25000000</v>
      </c>
      <c r="M337" s="5">
        <v>65884703</v>
      </c>
      <c r="N337" t="s">
        <v>61</v>
      </c>
      <c r="O337">
        <v>170</v>
      </c>
      <c r="P337" t="str">
        <f>IF(Table1[[#This Row],[score]]&gt;=8.5,"High",IF(Table1[[#This Row],[score]]&gt;=7,"Medium","Low"))</f>
        <v>Medium</v>
      </c>
      <c r="Q337" s="5">
        <f>Table1[[#This Row],[gross]]-Table1[[#This Row],[budget]]</f>
        <v>40884703</v>
      </c>
      <c r="R337" s="5" t="str">
        <f>IF(Table1[[#This Row],[Profit]]&gt;0,"Profit","Loss")</f>
        <v>Profit</v>
      </c>
      <c r="S337" s="6" t="str">
        <f>FLOOR(Table1[[#This Row],[year]]-1900,10)+1900 &amp; "-" &amp; FLOOR(Table1[[#This Row],[year]]-1890,10)+1900</f>
        <v>1980-1990</v>
      </c>
      <c r="T337" s="14" t="s">
        <v>21835</v>
      </c>
      <c r="AB337" s="14"/>
    </row>
    <row r="338" spans="1:28" hidden="1" x14ac:dyDescent="0.3">
      <c r="A338" t="s">
        <v>1475</v>
      </c>
      <c r="B338" t="s">
        <v>33</v>
      </c>
      <c r="C338" t="s">
        <v>17</v>
      </c>
      <c r="D338">
        <v>1983</v>
      </c>
      <c r="E338" t="s">
        <v>1476</v>
      </c>
      <c r="F338">
        <v>4.7</v>
      </c>
      <c r="G338">
        <v>15000</v>
      </c>
      <c r="H338" t="s">
        <v>749</v>
      </c>
      <c r="I338" t="s">
        <v>1477</v>
      </c>
      <c r="J338" t="s">
        <v>160</v>
      </c>
      <c r="K338" t="s">
        <v>30</v>
      </c>
      <c r="L338">
        <v>22000000</v>
      </c>
      <c r="M338">
        <v>64892670</v>
      </c>
      <c r="N338" t="s">
        <v>44</v>
      </c>
      <c r="O338">
        <v>93</v>
      </c>
      <c r="P338" t="str">
        <f>IF(Table1[[#This Row],[score]]&gt;=8.5,"High",IF(Table1[[#This Row],[score]]&gt;=7,"Medium","Low"))</f>
        <v>Low</v>
      </c>
      <c r="Q338" s="5">
        <f>Table1[[#This Row],[gross]]-Table1[[#This Row],[budget]]</f>
        <v>42892670</v>
      </c>
      <c r="R338" s="5" t="str">
        <f>IF(Table1[[#This Row],[Profit]]&gt;0,"Profit","Loss")</f>
        <v>Profit</v>
      </c>
      <c r="S338" s="6" t="str">
        <f>FLOOR(Table1[[#This Row],[year]]-1900,10)+1900 &amp; "-" &amp; FLOOR(Table1[[#This Row],[year]]-1890,10)+1900</f>
        <v>1980-1990</v>
      </c>
      <c r="T338" s="14" t="s">
        <v>21835</v>
      </c>
      <c r="AB338" s="14"/>
    </row>
    <row r="339" spans="1:28" hidden="1" x14ac:dyDescent="0.3">
      <c r="A339" t="s">
        <v>1546</v>
      </c>
      <c r="B339" t="s">
        <v>33</v>
      </c>
      <c r="C339" t="s">
        <v>41</v>
      </c>
      <c r="D339">
        <v>1983</v>
      </c>
      <c r="E339" t="s">
        <v>1547</v>
      </c>
      <c r="F339">
        <v>6.6</v>
      </c>
      <c r="G339">
        <v>22000</v>
      </c>
      <c r="H339" t="s">
        <v>1548</v>
      </c>
      <c r="I339" t="s">
        <v>1297</v>
      </c>
      <c r="J339" t="s">
        <v>1549</v>
      </c>
      <c r="K339" t="s">
        <v>30</v>
      </c>
      <c r="L339">
        <f>20500000</f>
        <v>20500000</v>
      </c>
      <c r="M339">
        <v>64783827</v>
      </c>
      <c r="N339" t="s">
        <v>1550</v>
      </c>
      <c r="O339">
        <v>91</v>
      </c>
      <c r="P339" t="str">
        <f>IF(Table1[[#This Row],[score]]&gt;=8.5,"High",IF(Table1[[#This Row],[score]]&gt;=7,"Medium","Low"))</f>
        <v>Low</v>
      </c>
      <c r="Q339" s="5">
        <f>Table1[[#This Row],[gross]]-Table1[[#This Row],[budget]]</f>
        <v>44283827</v>
      </c>
      <c r="R339" s="5" t="str">
        <f>IF(Table1[[#This Row],[Profit]]&gt;0,"Profit","Loss")</f>
        <v>Profit</v>
      </c>
      <c r="S339" s="6" t="str">
        <f>FLOOR(Table1[[#This Row],[year]]-1900,10)+1900 &amp; "-" &amp; FLOOR(Table1[[#This Row],[year]]-1890,10)+1900</f>
        <v>1980-1990</v>
      </c>
      <c r="T339" s="14" t="s">
        <v>21835</v>
      </c>
      <c r="AB339" s="14"/>
    </row>
    <row r="340" spans="1:28" hidden="1" x14ac:dyDescent="0.3">
      <c r="A340" t="s">
        <v>1459</v>
      </c>
      <c r="B340" t="s">
        <v>16</v>
      </c>
      <c r="C340" t="s">
        <v>41</v>
      </c>
      <c r="D340">
        <v>1983</v>
      </c>
      <c r="E340" t="s">
        <v>1460</v>
      </c>
      <c r="F340">
        <v>6.8</v>
      </c>
      <c r="G340">
        <v>83000</v>
      </c>
      <c r="H340" t="s">
        <v>1461</v>
      </c>
      <c r="I340" t="s">
        <v>1461</v>
      </c>
      <c r="J340" t="s">
        <v>1462</v>
      </c>
      <c r="K340" t="s">
        <v>30</v>
      </c>
      <c r="L340">
        <v>6200000</v>
      </c>
      <c r="M340">
        <v>63541777</v>
      </c>
      <c r="N340" t="s">
        <v>1174</v>
      </c>
      <c r="O340">
        <v>99</v>
      </c>
      <c r="P340" t="str">
        <f>IF(Table1[[#This Row],[score]]&gt;=8.5,"High",IF(Table1[[#This Row],[score]]&gt;=7,"Medium","Low"))</f>
        <v>Low</v>
      </c>
      <c r="Q340" s="5">
        <f>Table1[[#This Row],[gross]]-Table1[[#This Row],[budget]]</f>
        <v>57341777</v>
      </c>
      <c r="R340" s="5" t="str">
        <f>IF(Table1[[#This Row],[Profit]]&gt;0,"Profit","Loss")</f>
        <v>Profit</v>
      </c>
      <c r="S340" s="6" t="str">
        <f>FLOOR(Table1[[#This Row],[year]]-1900,10)+1900 &amp; "-" &amp; FLOOR(Table1[[#This Row],[year]]-1890,10)+1900</f>
        <v>1980-1990</v>
      </c>
      <c r="T340" s="14" t="s">
        <v>21835</v>
      </c>
      <c r="AB340" s="14"/>
    </row>
    <row r="341" spans="1:28" hidden="1" x14ac:dyDescent="0.3">
      <c r="A341" t="s">
        <v>1463</v>
      </c>
      <c r="B341" t="s">
        <v>16</v>
      </c>
      <c r="C341" t="s">
        <v>25</v>
      </c>
      <c r="D341">
        <v>1983</v>
      </c>
      <c r="E341" t="s">
        <v>1464</v>
      </c>
      <c r="F341">
        <v>7.4</v>
      </c>
      <c r="G341">
        <v>100000</v>
      </c>
      <c r="H341" t="s">
        <v>47</v>
      </c>
      <c r="I341" t="s">
        <v>1297</v>
      </c>
      <c r="J341" t="s">
        <v>49</v>
      </c>
      <c r="K341" t="s">
        <v>30</v>
      </c>
      <c r="L341">
        <v>15000000</v>
      </c>
      <c r="M341">
        <v>61399552</v>
      </c>
      <c r="N341" t="s">
        <v>1465</v>
      </c>
      <c r="O341">
        <v>98</v>
      </c>
      <c r="P341" t="str">
        <f>IF(Table1[[#This Row],[score]]&gt;=8.5,"High",IF(Table1[[#This Row],[score]]&gt;=7,"Medium","Low"))</f>
        <v>Medium</v>
      </c>
      <c r="Q341" s="5">
        <f>Table1[[#This Row],[gross]]-Table1[[#This Row],[budget]]</f>
        <v>46399552</v>
      </c>
      <c r="R341" s="5" t="str">
        <f>IF(Table1[[#This Row],[Profit]]&gt;0,"Profit","Loss")</f>
        <v>Profit</v>
      </c>
      <c r="S341" s="6" t="str">
        <f>FLOOR(Table1[[#This Row],[year]]-1900,10)+1900 &amp; "-" &amp; FLOOR(Table1[[#This Row],[year]]-1890,10)+1900</f>
        <v>1980-1990</v>
      </c>
      <c r="T341" s="14" t="s">
        <v>21835</v>
      </c>
      <c r="AB341" s="14"/>
    </row>
    <row r="342" spans="1:28" hidden="1" x14ac:dyDescent="0.3">
      <c r="A342" t="s">
        <v>1470</v>
      </c>
      <c r="B342" t="s">
        <v>33</v>
      </c>
      <c r="C342" t="s">
        <v>34</v>
      </c>
      <c r="D342">
        <v>1983</v>
      </c>
      <c r="E342" t="s">
        <v>1471</v>
      </c>
      <c r="F342">
        <v>5</v>
      </c>
      <c r="G342">
        <v>66000</v>
      </c>
      <c r="H342" t="s">
        <v>71</v>
      </c>
      <c r="I342" t="s">
        <v>72</v>
      </c>
      <c r="J342" t="s">
        <v>112</v>
      </c>
      <c r="K342" t="s">
        <v>448</v>
      </c>
      <c r="L342">
        <v>39000000</v>
      </c>
      <c r="M342">
        <v>59950623</v>
      </c>
      <c r="N342" t="s">
        <v>74</v>
      </c>
      <c r="O342">
        <v>125</v>
      </c>
      <c r="P342" t="str">
        <f>IF(Table1[[#This Row],[score]]&gt;=8.5,"High",IF(Table1[[#This Row],[score]]&gt;=7,"Medium","Low"))</f>
        <v>Low</v>
      </c>
      <c r="Q342" s="5">
        <f>Table1[[#This Row],[gross]]-Table1[[#This Row],[budget]]</f>
        <v>20950623</v>
      </c>
      <c r="R342" s="5" t="str">
        <f>IF(Table1[[#This Row],[Profit]]&gt;0,"Profit","Loss")</f>
        <v>Profit</v>
      </c>
      <c r="S342" s="6" t="str">
        <f>FLOOR(Table1[[#This Row],[year]]-1900,10)+1900 &amp; "-" &amp; FLOOR(Table1[[#This Row],[year]]-1890,10)+1900</f>
        <v>1980-1990</v>
      </c>
      <c r="T342" s="14" t="s">
        <v>21835</v>
      </c>
      <c r="AB342" s="14"/>
    </row>
    <row r="343" spans="1:28" hidden="1" x14ac:dyDescent="0.3">
      <c r="A343" t="s">
        <v>1472</v>
      </c>
      <c r="B343" t="s">
        <v>16</v>
      </c>
      <c r="C343" t="s">
        <v>41</v>
      </c>
      <c r="D343">
        <v>1983</v>
      </c>
      <c r="E343" t="s">
        <v>1473</v>
      </c>
      <c r="F343">
        <v>7.2</v>
      </c>
      <c r="G343">
        <v>34000</v>
      </c>
      <c r="H343" t="s">
        <v>487</v>
      </c>
      <c r="I343" t="s">
        <v>487</v>
      </c>
      <c r="J343" t="s">
        <v>1474</v>
      </c>
      <c r="K343" t="s">
        <v>30</v>
      </c>
      <c r="L343">
        <v>8000000</v>
      </c>
      <c r="M343">
        <v>56399659</v>
      </c>
      <c r="N343" t="s">
        <v>31</v>
      </c>
      <c r="O343">
        <v>105</v>
      </c>
      <c r="P343" t="str">
        <f>IF(Table1[[#This Row],[score]]&gt;=8.5,"High",IF(Table1[[#This Row],[score]]&gt;=7,"Medium","Low"))</f>
        <v>Medium</v>
      </c>
      <c r="Q343" s="5">
        <f>Table1[[#This Row],[gross]]-Table1[[#This Row],[budget]]</f>
        <v>48399659</v>
      </c>
      <c r="R343" s="5" t="str">
        <f>IF(Table1[[#This Row],[Profit]]&gt;0,"Profit","Loss")</f>
        <v>Profit</v>
      </c>
      <c r="S343" s="6" t="str">
        <f>FLOOR(Table1[[#This Row],[year]]-1900,10)+1900 &amp; "-" &amp; FLOOR(Table1[[#This Row],[year]]-1890,10)+1900</f>
        <v>1980-1990</v>
      </c>
      <c r="T343" s="14" t="s">
        <v>21835</v>
      </c>
      <c r="AB343" s="14"/>
    </row>
    <row r="344" spans="1:28" hidden="1" x14ac:dyDescent="0.3">
      <c r="A344" t="s">
        <v>1531</v>
      </c>
      <c r="B344" t="s">
        <v>33</v>
      </c>
      <c r="C344" t="s">
        <v>34</v>
      </c>
      <c r="D344">
        <v>1983</v>
      </c>
      <c r="E344" t="s">
        <v>1532</v>
      </c>
      <c r="F344">
        <v>6.2</v>
      </c>
      <c r="G344">
        <v>63000</v>
      </c>
      <c r="H344" t="s">
        <v>36</v>
      </c>
      <c r="I344" t="s">
        <v>1533</v>
      </c>
      <c r="J344" t="s">
        <v>557</v>
      </c>
      <c r="K344" t="s">
        <v>22</v>
      </c>
      <c r="L344">
        <v>36000000</v>
      </c>
      <c r="M344">
        <v>55432841</v>
      </c>
      <c r="N344" t="s">
        <v>1534</v>
      </c>
      <c r="O344">
        <v>134</v>
      </c>
      <c r="P344" t="str">
        <f>IF(Table1[[#This Row],[score]]&gt;=8.5,"High",IF(Table1[[#This Row],[score]]&gt;=7,"Medium","Low"))</f>
        <v>Low</v>
      </c>
      <c r="Q344" s="5">
        <f>Table1[[#This Row],[gross]]-Table1[[#This Row],[budget]]</f>
        <v>19432841</v>
      </c>
      <c r="R344" s="5" t="str">
        <f>IF(Table1[[#This Row],[Profit]]&gt;0,"Profit","Loss")</f>
        <v>Profit</v>
      </c>
      <c r="S344" s="6" t="str">
        <f>FLOOR(Table1[[#This Row],[year]]-1900,10)+1900 &amp; "-" &amp; FLOOR(Table1[[#This Row],[year]]-1890,10)+1900</f>
        <v>1980-1990</v>
      </c>
      <c r="T344" s="14" t="s">
        <v>21835</v>
      </c>
      <c r="AB344" s="14"/>
    </row>
    <row r="345" spans="1:28" hidden="1" x14ac:dyDescent="0.3">
      <c r="A345" t="s">
        <v>1551</v>
      </c>
      <c r="B345" t="s">
        <v>16</v>
      </c>
      <c r="C345" t="s">
        <v>34</v>
      </c>
      <c r="D345">
        <v>1983</v>
      </c>
      <c r="E345" t="s">
        <v>1552</v>
      </c>
      <c r="F345">
        <v>6.4</v>
      </c>
      <c r="G345">
        <v>18000</v>
      </c>
      <c r="H345" t="s">
        <v>902</v>
      </c>
      <c r="I345" t="s">
        <v>1553</v>
      </c>
      <c r="J345" t="s">
        <v>1229</v>
      </c>
      <c r="K345" t="s">
        <v>30</v>
      </c>
      <c r="L345">
        <v>22000000</v>
      </c>
      <c r="M345">
        <v>42313354</v>
      </c>
      <c r="N345" t="s">
        <v>31</v>
      </c>
      <c r="O345">
        <v>109</v>
      </c>
      <c r="P345" t="str">
        <f>IF(Table1[[#This Row],[score]]&gt;=8.5,"High",IF(Table1[[#This Row],[score]]&gt;=7,"Medium","Low"))</f>
        <v>Low</v>
      </c>
      <c r="Q345" s="5">
        <f>Table1[[#This Row],[gross]]-Table1[[#This Row],[budget]]</f>
        <v>20313354</v>
      </c>
      <c r="R345" s="5" t="str">
        <f>IF(Table1[[#This Row],[Profit]]&gt;0,"Profit","Loss")</f>
        <v>Profit</v>
      </c>
      <c r="S345" s="6" t="str">
        <f>FLOOR(Table1[[#This Row],[year]]-1900,10)+1900 &amp; "-" &amp; FLOOR(Table1[[#This Row],[year]]-1890,10)+1900</f>
        <v>1980-1990</v>
      </c>
      <c r="T345" s="14" t="s">
        <v>21835</v>
      </c>
      <c r="AB345" s="14"/>
    </row>
    <row r="346" spans="1:28" hidden="1" x14ac:dyDescent="0.3">
      <c r="A346" t="s">
        <v>1582</v>
      </c>
      <c r="B346" t="s">
        <v>33</v>
      </c>
      <c r="C346" t="s">
        <v>17</v>
      </c>
      <c r="D346">
        <v>1983</v>
      </c>
      <c r="E346" t="s">
        <v>1583</v>
      </c>
      <c r="F346">
        <v>6.6</v>
      </c>
      <c r="G346">
        <v>13000</v>
      </c>
      <c r="H346" t="s">
        <v>1584</v>
      </c>
      <c r="I346" t="s">
        <v>1585</v>
      </c>
      <c r="J346" t="s">
        <v>1584</v>
      </c>
      <c r="K346" t="s">
        <v>22</v>
      </c>
      <c r="L346">
        <v>12000000</v>
      </c>
      <c r="M346">
        <v>40218899</v>
      </c>
      <c r="N346" t="s">
        <v>1586</v>
      </c>
      <c r="O346">
        <v>133</v>
      </c>
      <c r="P346" t="str">
        <f>IF(Table1[[#This Row],[score]]&gt;=8.5,"High",IF(Table1[[#This Row],[score]]&gt;=7,"Medium","Low"))</f>
        <v>Low</v>
      </c>
      <c r="Q346" s="5">
        <f>Table1[[#This Row],[gross]]-Table1[[#This Row],[budget]]</f>
        <v>28218899</v>
      </c>
      <c r="R346" s="5" t="str">
        <f>IF(Table1[[#This Row],[Profit]]&gt;0,"Profit","Loss")</f>
        <v>Profit</v>
      </c>
      <c r="S346" s="6" t="str">
        <f>FLOOR(Table1[[#This Row],[year]]-1900,10)+1900 &amp; "-" &amp; FLOOR(Table1[[#This Row],[year]]-1890,10)+1900</f>
        <v>1980-1990</v>
      </c>
      <c r="T346" s="14" t="s">
        <v>21835</v>
      </c>
      <c r="AB346" s="14"/>
    </row>
    <row r="347" spans="1:28" hidden="1" x14ac:dyDescent="0.3">
      <c r="A347" t="s">
        <v>1567</v>
      </c>
      <c r="B347" t="s">
        <v>16</v>
      </c>
      <c r="C347" t="s">
        <v>63</v>
      </c>
      <c r="D347">
        <v>1983</v>
      </c>
      <c r="E347" t="s">
        <v>1568</v>
      </c>
      <c r="F347">
        <v>7.2</v>
      </c>
      <c r="G347">
        <v>19000</v>
      </c>
      <c r="H347" t="s">
        <v>470</v>
      </c>
      <c r="I347" t="s">
        <v>1569</v>
      </c>
      <c r="J347" t="s">
        <v>735</v>
      </c>
      <c r="K347" t="s">
        <v>30</v>
      </c>
      <c r="L347">
        <v>10000000</v>
      </c>
      <c r="M347">
        <v>35615609</v>
      </c>
      <c r="N347" t="s">
        <v>1222</v>
      </c>
      <c r="O347">
        <v>131</v>
      </c>
      <c r="P347" t="str">
        <f>IF(Table1[[#This Row],[score]]&gt;=8.5,"High",IF(Table1[[#This Row],[score]]&gt;=7,"Medium","Low"))</f>
        <v>Medium</v>
      </c>
      <c r="Q347" s="5">
        <f>Table1[[#This Row],[gross]]-Table1[[#This Row],[budget]]</f>
        <v>25615609</v>
      </c>
      <c r="R347" s="5" t="str">
        <f>IF(Table1[[#This Row],[Profit]]&gt;0,"Profit","Loss")</f>
        <v>Profit</v>
      </c>
      <c r="S347" s="6" t="str">
        <f>FLOOR(Table1[[#This Row],[year]]-1900,10)+1900 &amp; "-" &amp; FLOOR(Table1[[#This Row],[year]]-1890,10)+1900</f>
        <v>1980-1990</v>
      </c>
      <c r="T347" s="14" t="s">
        <v>21835</v>
      </c>
      <c r="AB347" s="14"/>
    </row>
    <row r="348" spans="1:28" hidden="1" x14ac:dyDescent="0.3">
      <c r="A348" t="s">
        <v>1558</v>
      </c>
      <c r="B348" t="s">
        <v>16</v>
      </c>
      <c r="C348" t="s">
        <v>104</v>
      </c>
      <c r="D348">
        <v>1983</v>
      </c>
      <c r="E348" t="s">
        <v>1493</v>
      </c>
      <c r="F348">
        <v>6.5</v>
      </c>
      <c r="G348">
        <v>25000</v>
      </c>
      <c r="H348" t="s">
        <v>1559</v>
      </c>
      <c r="I348" t="s">
        <v>1243</v>
      </c>
      <c r="J348" t="s">
        <v>1560</v>
      </c>
      <c r="K348" t="s">
        <v>30</v>
      </c>
      <c r="L348">
        <v>5000000</v>
      </c>
      <c r="M348">
        <v>34725000</v>
      </c>
      <c r="N348" t="s">
        <v>61</v>
      </c>
      <c r="O348">
        <v>113</v>
      </c>
      <c r="P348" t="str">
        <f>IF(Table1[[#This Row],[score]]&gt;=8.5,"High",IF(Table1[[#This Row],[score]]&gt;=7,"Medium","Low"))</f>
        <v>Low</v>
      </c>
      <c r="Q348" s="5">
        <f>Table1[[#This Row],[gross]]-Table1[[#This Row],[budget]]</f>
        <v>29725000</v>
      </c>
      <c r="R348" s="5" t="str">
        <f>IF(Table1[[#This Row],[Profit]]&gt;0,"Profit","Loss")</f>
        <v>Profit</v>
      </c>
      <c r="S348" s="6" t="str">
        <f>FLOOR(Table1[[#This Row],[year]]-1900,10)+1900 &amp; "-" &amp; FLOOR(Table1[[#This Row],[year]]-1890,10)+1900</f>
        <v>1980-1990</v>
      </c>
      <c r="T348" s="14" t="s">
        <v>21835</v>
      </c>
      <c r="AB348" s="14"/>
    </row>
    <row r="349" spans="1:28" hidden="1" x14ac:dyDescent="0.3">
      <c r="A349" t="s">
        <v>1617</v>
      </c>
      <c r="B349" t="s">
        <v>16</v>
      </c>
      <c r="C349" t="s">
        <v>41</v>
      </c>
      <c r="D349">
        <v>1983</v>
      </c>
      <c r="E349" t="s">
        <v>1529</v>
      </c>
      <c r="F349">
        <v>5</v>
      </c>
      <c r="G349">
        <v>11000</v>
      </c>
      <c r="H349" t="s">
        <v>507</v>
      </c>
      <c r="I349" t="s">
        <v>1618</v>
      </c>
      <c r="J349" t="s">
        <v>508</v>
      </c>
      <c r="K349" t="s">
        <v>195</v>
      </c>
      <c r="L349">
        <v>6500000</v>
      </c>
      <c r="M349">
        <v>33759266</v>
      </c>
      <c r="N349" t="s">
        <v>509</v>
      </c>
      <c r="O349">
        <v>98</v>
      </c>
      <c r="P349" t="str">
        <f>IF(Table1[[#This Row],[score]]&gt;=8.5,"High",IF(Table1[[#This Row],[score]]&gt;=7,"Medium","Low"))</f>
        <v>Low</v>
      </c>
      <c r="Q349" s="5">
        <f>Table1[[#This Row],[gross]]-Table1[[#This Row],[budget]]</f>
        <v>27259266</v>
      </c>
      <c r="R349" s="5" t="str">
        <f>IF(Table1[[#This Row],[Profit]]&gt;0,"Profit","Loss")</f>
        <v>Profit</v>
      </c>
      <c r="S349" s="6" t="str">
        <f>FLOOR(Table1[[#This Row],[year]]-1900,10)+1900 &amp; "-" &amp; FLOOR(Table1[[#This Row],[year]]-1890,10)+1900</f>
        <v>1980-1990</v>
      </c>
      <c r="T349" s="14" t="s">
        <v>21835</v>
      </c>
      <c r="AB349" s="14"/>
    </row>
    <row r="350" spans="1:28" hidden="1" x14ac:dyDescent="0.3">
      <c r="A350" t="s">
        <v>1670</v>
      </c>
      <c r="B350" t="s">
        <v>16</v>
      </c>
      <c r="C350" t="s">
        <v>34</v>
      </c>
      <c r="D350">
        <v>1983</v>
      </c>
      <c r="E350" t="s">
        <v>1574</v>
      </c>
      <c r="F350">
        <v>6.4</v>
      </c>
      <c r="G350">
        <v>9300</v>
      </c>
      <c r="H350" t="s">
        <v>993</v>
      </c>
      <c r="I350" t="s">
        <v>1671</v>
      </c>
      <c r="J350" t="s">
        <v>73</v>
      </c>
      <c r="K350" t="s">
        <v>30</v>
      </c>
      <c r="L350">
        <v>14500000</v>
      </c>
      <c r="M350">
        <v>30503151</v>
      </c>
      <c r="N350" t="s">
        <v>44</v>
      </c>
      <c r="O350">
        <v>105</v>
      </c>
      <c r="P350" t="str">
        <f>IF(Table1[[#This Row],[score]]&gt;=8.5,"High",IF(Table1[[#This Row],[score]]&gt;=7,"Medium","Low"))</f>
        <v>Low</v>
      </c>
      <c r="Q350" s="5">
        <f>Table1[[#This Row],[gross]]-Table1[[#This Row],[budget]]</f>
        <v>16003151</v>
      </c>
      <c r="R350" s="5" t="str">
        <f>IF(Table1[[#This Row],[Profit]]&gt;0,"Profit","Loss")</f>
        <v>Profit</v>
      </c>
      <c r="S350" s="6" t="str">
        <f>FLOOR(Table1[[#This Row],[year]]-1900,10)+1900 &amp; "-" &amp; FLOOR(Table1[[#This Row],[year]]-1890,10)+1900</f>
        <v>1980-1990</v>
      </c>
      <c r="T350" s="14" t="s">
        <v>21835</v>
      </c>
      <c r="AB350" s="14"/>
    </row>
    <row r="351" spans="1:28" hidden="1" x14ac:dyDescent="0.3">
      <c r="A351" t="s">
        <v>1705</v>
      </c>
      <c r="B351" t="s">
        <v>33</v>
      </c>
      <c r="C351" t="s">
        <v>25</v>
      </c>
      <c r="D351">
        <v>1983</v>
      </c>
      <c r="E351" t="s">
        <v>1568</v>
      </c>
      <c r="F351">
        <v>7.5</v>
      </c>
      <c r="G351">
        <v>7800</v>
      </c>
      <c r="H351" t="s">
        <v>1706</v>
      </c>
      <c r="I351" t="s">
        <v>1707</v>
      </c>
      <c r="J351" t="s">
        <v>341</v>
      </c>
      <c r="K351" t="s">
        <v>30</v>
      </c>
      <c r="L351">
        <f>20500000</f>
        <v>20500000</v>
      </c>
      <c r="M351">
        <v>29600000</v>
      </c>
      <c r="N351" t="s">
        <v>1708</v>
      </c>
      <c r="O351">
        <v>105</v>
      </c>
      <c r="P351" t="str">
        <f>IF(Table1[[#This Row],[score]]&gt;=8.5,"High",IF(Table1[[#This Row],[score]]&gt;=7,"Medium","Low"))</f>
        <v>Medium</v>
      </c>
      <c r="Q351" s="5">
        <f>Table1[[#This Row],[gross]]-Table1[[#This Row],[budget]]</f>
        <v>9100000</v>
      </c>
      <c r="R351" s="5" t="str">
        <f>IF(Table1[[#This Row],[Profit]]&gt;0,"Profit","Loss")</f>
        <v>Profit</v>
      </c>
      <c r="S351" s="6" t="str">
        <f>FLOOR(Table1[[#This Row],[year]]-1900,10)+1900 &amp; "-" &amp; FLOOR(Table1[[#This Row],[year]]-1890,10)+1900</f>
        <v>1980-1990</v>
      </c>
      <c r="T351" s="14" t="s">
        <v>21835</v>
      </c>
      <c r="AB351" s="14"/>
    </row>
    <row r="352" spans="1:28" hidden="1" x14ac:dyDescent="0.3">
      <c r="A352" t="s">
        <v>1528</v>
      </c>
      <c r="B352" t="s">
        <v>33</v>
      </c>
      <c r="C352" t="s">
        <v>52</v>
      </c>
      <c r="D352">
        <v>1983</v>
      </c>
      <c r="E352" t="s">
        <v>1529</v>
      </c>
      <c r="F352">
        <v>6.5</v>
      </c>
      <c r="G352">
        <v>34000</v>
      </c>
      <c r="H352" t="s">
        <v>596</v>
      </c>
      <c r="I352" t="s">
        <v>58</v>
      </c>
      <c r="J352" t="s">
        <v>59</v>
      </c>
      <c r="K352" t="s">
        <v>30</v>
      </c>
      <c r="L352">
        <v>10000000</v>
      </c>
      <c r="M352">
        <v>29450919</v>
      </c>
      <c r="N352" t="s">
        <v>1530</v>
      </c>
      <c r="O352">
        <v>101</v>
      </c>
      <c r="P352" t="str">
        <f>IF(Table1[[#This Row],[score]]&gt;=8.5,"High",IF(Table1[[#This Row],[score]]&gt;=7,"Medium","Low"))</f>
        <v>Low</v>
      </c>
      <c r="Q352" s="5">
        <f>Table1[[#This Row],[gross]]-Table1[[#This Row],[budget]]</f>
        <v>19450919</v>
      </c>
      <c r="R352" s="5" t="str">
        <f>IF(Table1[[#This Row],[Profit]]&gt;0,"Profit","Loss")</f>
        <v>Profit</v>
      </c>
      <c r="S352" s="6" t="str">
        <f>FLOOR(Table1[[#This Row],[year]]-1900,10)+1900 &amp; "-" &amp; FLOOR(Table1[[#This Row],[year]]-1890,10)+1900</f>
        <v>1980-1990</v>
      </c>
      <c r="T352" s="14" t="s">
        <v>21835</v>
      </c>
      <c r="AB352" s="14"/>
    </row>
    <row r="353" spans="1:28" hidden="1" x14ac:dyDescent="0.3">
      <c r="A353" t="s">
        <v>1636</v>
      </c>
      <c r="B353" t="s">
        <v>16</v>
      </c>
      <c r="C353" t="s">
        <v>41</v>
      </c>
      <c r="D353">
        <v>1983</v>
      </c>
      <c r="E353" t="s">
        <v>1547</v>
      </c>
      <c r="F353">
        <v>6.3</v>
      </c>
      <c r="G353">
        <v>8200</v>
      </c>
      <c r="H353" t="s">
        <v>1637</v>
      </c>
      <c r="I353" t="s">
        <v>1638</v>
      </c>
      <c r="J353" t="s">
        <v>1638</v>
      </c>
      <c r="K353" t="s">
        <v>30</v>
      </c>
      <c r="L353">
        <f>20500000</f>
        <v>20500000</v>
      </c>
      <c r="M353">
        <v>29309766</v>
      </c>
      <c r="N353" t="s">
        <v>1639</v>
      </c>
      <c r="O353">
        <v>95</v>
      </c>
      <c r="P353" t="str">
        <f>IF(Table1[[#This Row],[score]]&gt;=8.5,"High",IF(Table1[[#This Row],[score]]&gt;=7,"Medium","Low"))</f>
        <v>Low</v>
      </c>
      <c r="Q353" s="5">
        <f>Table1[[#This Row],[gross]]-Table1[[#This Row],[budget]]</f>
        <v>8809766</v>
      </c>
      <c r="R353" s="5" t="str">
        <f>IF(Table1[[#This Row],[Profit]]&gt;0,"Profit","Loss")</f>
        <v>Profit</v>
      </c>
      <c r="S353" s="6" t="str">
        <f>FLOOR(Table1[[#This Row],[year]]-1900,10)+1900 &amp; "-" &amp; FLOOR(Table1[[#This Row],[year]]-1890,10)+1900</f>
        <v>1980-1990</v>
      </c>
      <c r="T353" s="14" t="s">
        <v>21835</v>
      </c>
      <c r="AB353" s="14"/>
    </row>
    <row r="354" spans="1:28" hidden="1" x14ac:dyDescent="0.3">
      <c r="A354" t="s">
        <v>1699</v>
      </c>
      <c r="B354" t="s">
        <v>33</v>
      </c>
      <c r="C354" t="s">
        <v>25</v>
      </c>
      <c r="D354">
        <v>1983</v>
      </c>
      <c r="E354" t="s">
        <v>1700</v>
      </c>
      <c r="F354">
        <v>6.1</v>
      </c>
      <c r="G354">
        <v>5100</v>
      </c>
      <c r="H354" t="s">
        <v>1701</v>
      </c>
      <c r="I354" t="s">
        <v>1702</v>
      </c>
      <c r="J354" t="s">
        <v>1703</v>
      </c>
      <c r="K354" t="s">
        <v>30</v>
      </c>
      <c r="L354">
        <v>19000000</v>
      </c>
      <c r="M354">
        <v>28445927</v>
      </c>
      <c r="N354" t="s">
        <v>1704</v>
      </c>
      <c r="O354">
        <v>105</v>
      </c>
      <c r="P354" t="str">
        <f>IF(Table1[[#This Row],[score]]&gt;=8.5,"High",IF(Table1[[#This Row],[score]]&gt;=7,"Medium","Low"))</f>
        <v>Low</v>
      </c>
      <c r="Q354" s="5">
        <f>Table1[[#This Row],[gross]]-Table1[[#This Row],[budget]]</f>
        <v>9445927</v>
      </c>
      <c r="R354" s="5" t="str">
        <f>IF(Table1[[#This Row],[Profit]]&gt;0,"Profit","Loss")</f>
        <v>Profit</v>
      </c>
      <c r="S354" s="6" t="str">
        <f>FLOOR(Table1[[#This Row],[year]]-1900,10)+1900 &amp; "-" &amp; FLOOR(Table1[[#This Row],[year]]-1890,10)+1900</f>
        <v>1980-1990</v>
      </c>
      <c r="T354" s="14" t="s">
        <v>21835</v>
      </c>
      <c r="AB354" s="14"/>
    </row>
    <row r="355" spans="1:28" hidden="1" x14ac:dyDescent="0.3">
      <c r="A355" t="s">
        <v>1453</v>
      </c>
      <c r="B355" t="s">
        <v>33</v>
      </c>
      <c r="C355" t="s">
        <v>104</v>
      </c>
      <c r="D355">
        <v>1983</v>
      </c>
      <c r="E355" t="s">
        <v>1454</v>
      </c>
      <c r="F355">
        <v>7.1</v>
      </c>
      <c r="G355">
        <v>78000</v>
      </c>
      <c r="H355" t="s">
        <v>727</v>
      </c>
      <c r="I355" t="s">
        <v>1455</v>
      </c>
      <c r="J355" t="s">
        <v>1456</v>
      </c>
      <c r="K355" t="s">
        <v>30</v>
      </c>
      <c r="L355">
        <v>10000000</v>
      </c>
      <c r="M355">
        <v>25697647</v>
      </c>
      <c r="N355" t="s">
        <v>730</v>
      </c>
      <c r="O355">
        <v>91</v>
      </c>
      <c r="P355" t="str">
        <f>IF(Table1[[#This Row],[score]]&gt;=8.5,"High",IF(Table1[[#This Row],[score]]&gt;=7,"Medium","Low"))</f>
        <v>Medium</v>
      </c>
      <c r="Q355" s="5">
        <f>Table1[[#This Row],[gross]]-Table1[[#This Row],[budget]]</f>
        <v>15697647</v>
      </c>
      <c r="R355" s="5" t="str">
        <f>IF(Table1[[#This Row],[Profit]]&gt;0,"Profit","Loss")</f>
        <v>Profit</v>
      </c>
      <c r="S355" s="6" t="str">
        <f>FLOOR(Table1[[#This Row],[year]]-1900,10)+1900 &amp; "-" &amp; FLOOR(Table1[[#This Row],[year]]-1890,10)+1900</f>
        <v>1980-1990</v>
      </c>
      <c r="T355" s="14" t="s">
        <v>21835</v>
      </c>
      <c r="AB355" s="14"/>
    </row>
    <row r="356" spans="1:28" hidden="1" x14ac:dyDescent="0.3">
      <c r="A356" t="s">
        <v>1502</v>
      </c>
      <c r="B356" t="s">
        <v>16</v>
      </c>
      <c r="C356" t="s">
        <v>41</v>
      </c>
      <c r="D356">
        <v>1983</v>
      </c>
      <c r="E356" t="s">
        <v>1454</v>
      </c>
      <c r="F356">
        <v>4.9000000000000004</v>
      </c>
      <c r="G356">
        <v>2800</v>
      </c>
      <c r="H356" t="s">
        <v>54</v>
      </c>
      <c r="I356" t="s">
        <v>1503</v>
      </c>
      <c r="J356" t="s">
        <v>1504</v>
      </c>
      <c r="K356" t="s">
        <v>30</v>
      </c>
      <c r="L356">
        <f>20500000</f>
        <v>20500000</v>
      </c>
      <c r="M356">
        <v>24071666</v>
      </c>
      <c r="N356" t="s">
        <v>31</v>
      </c>
      <c r="O356">
        <v>102</v>
      </c>
      <c r="P356" t="str">
        <f>IF(Table1[[#This Row],[score]]&gt;=8.5,"High",IF(Table1[[#This Row],[score]]&gt;=7,"Medium","Low"))</f>
        <v>Low</v>
      </c>
      <c r="Q356" s="5">
        <f>Table1[[#This Row],[gross]]-Table1[[#This Row],[budget]]</f>
        <v>3571666</v>
      </c>
      <c r="R356" s="5" t="str">
        <f>IF(Table1[[#This Row],[Profit]]&gt;0,"Profit","Loss")</f>
        <v>Profit</v>
      </c>
      <c r="S356" s="6" t="str">
        <f>FLOOR(Table1[[#This Row],[year]]-1900,10)+1900 &amp; "-" &amp; FLOOR(Table1[[#This Row],[year]]-1890,10)+1900</f>
        <v>1980-1990</v>
      </c>
      <c r="T356" s="14" t="s">
        <v>21835</v>
      </c>
      <c r="AB356" s="14"/>
    </row>
    <row r="357" spans="1:28" hidden="1" x14ac:dyDescent="0.3">
      <c r="A357" t="s">
        <v>1687</v>
      </c>
      <c r="B357" t="s">
        <v>33</v>
      </c>
      <c r="C357" t="s">
        <v>41</v>
      </c>
      <c r="D357">
        <v>1983</v>
      </c>
      <c r="E357" t="s">
        <v>1574</v>
      </c>
      <c r="F357">
        <v>4.7</v>
      </c>
      <c r="G357">
        <v>3900</v>
      </c>
      <c r="H357" t="s">
        <v>1688</v>
      </c>
      <c r="I357" t="s">
        <v>1688</v>
      </c>
      <c r="J357" t="s">
        <v>160</v>
      </c>
      <c r="K357" t="s">
        <v>30</v>
      </c>
      <c r="L357">
        <v>14000000</v>
      </c>
      <c r="M357">
        <v>23646952</v>
      </c>
      <c r="N357" t="s">
        <v>180</v>
      </c>
      <c r="O357">
        <v>88</v>
      </c>
      <c r="P357" t="str">
        <f>IF(Table1[[#This Row],[score]]&gt;=8.5,"High",IF(Table1[[#This Row],[score]]&gt;=7,"Medium","Low"))</f>
        <v>Low</v>
      </c>
      <c r="Q357" s="5">
        <f>Table1[[#This Row],[gross]]-Table1[[#This Row],[budget]]</f>
        <v>9646952</v>
      </c>
      <c r="R357" s="5" t="str">
        <f>IF(Table1[[#This Row],[Profit]]&gt;0,"Profit","Loss")</f>
        <v>Profit</v>
      </c>
      <c r="S357" s="6" t="str">
        <f>FLOOR(Table1[[#This Row],[year]]-1900,10)+1900 &amp; "-" &amp; FLOOR(Table1[[#This Row],[year]]-1890,10)+1900</f>
        <v>1980-1990</v>
      </c>
      <c r="T357" s="14" t="s">
        <v>21835</v>
      </c>
      <c r="AB357" s="14"/>
    </row>
    <row r="358" spans="1:28" hidden="1" x14ac:dyDescent="0.3">
      <c r="A358" t="s">
        <v>1576</v>
      </c>
      <c r="B358" t="s">
        <v>16</v>
      </c>
      <c r="C358" t="s">
        <v>41</v>
      </c>
      <c r="D358">
        <v>1983</v>
      </c>
      <c r="E358" t="s">
        <v>1577</v>
      </c>
      <c r="F358">
        <v>5.2</v>
      </c>
      <c r="G358">
        <v>3300</v>
      </c>
      <c r="H358" t="s">
        <v>1578</v>
      </c>
      <c r="I358" t="s">
        <v>1579</v>
      </c>
      <c r="J358" t="s">
        <v>1580</v>
      </c>
      <c r="K358" t="s">
        <v>30</v>
      </c>
      <c r="L358">
        <f>20500000</f>
        <v>20500000</v>
      </c>
      <c r="M358">
        <v>22587834</v>
      </c>
      <c r="N358" t="s">
        <v>1581</v>
      </c>
      <c r="O358">
        <v>97</v>
      </c>
      <c r="P358" t="str">
        <f>IF(Table1[[#This Row],[score]]&gt;=8.5,"High",IF(Table1[[#This Row],[score]]&gt;=7,"Medium","Low"))</f>
        <v>Low</v>
      </c>
      <c r="Q358" s="5">
        <f>Table1[[#This Row],[gross]]-Table1[[#This Row],[budget]]</f>
        <v>2087834</v>
      </c>
      <c r="R358" s="5" t="str">
        <f>IF(Table1[[#This Row],[Profit]]&gt;0,"Profit","Loss")</f>
        <v>Profit</v>
      </c>
      <c r="S358" s="6" t="str">
        <f>FLOOR(Table1[[#This Row],[year]]-1900,10)+1900 &amp; "-" &amp; FLOOR(Table1[[#This Row],[year]]-1890,10)+1900</f>
        <v>1980-1990</v>
      </c>
      <c r="T358" s="14" t="s">
        <v>21835</v>
      </c>
      <c r="AB358" s="14"/>
    </row>
    <row r="359" spans="1:28" hidden="1" x14ac:dyDescent="0.3">
      <c r="A359" t="s">
        <v>1496</v>
      </c>
      <c r="B359" t="s">
        <v>33</v>
      </c>
      <c r="C359" t="s">
        <v>25</v>
      </c>
      <c r="D359">
        <v>1983</v>
      </c>
      <c r="E359" t="s">
        <v>1497</v>
      </c>
      <c r="F359">
        <v>7.8</v>
      </c>
      <c r="G359">
        <v>57000</v>
      </c>
      <c r="H359" t="s">
        <v>1498</v>
      </c>
      <c r="I359" t="s">
        <v>1498</v>
      </c>
      <c r="J359" t="s">
        <v>1499</v>
      </c>
      <c r="K359" t="s">
        <v>30</v>
      </c>
      <c r="L359">
        <v>27000000</v>
      </c>
      <c r="M359">
        <v>21192315</v>
      </c>
      <c r="N359" t="s">
        <v>491</v>
      </c>
      <c r="O359">
        <v>193</v>
      </c>
      <c r="P359" t="str">
        <f>IF(Table1[[#This Row],[score]]&gt;=8.5,"High",IF(Table1[[#This Row],[score]]&gt;=7,"Medium","Low"))</f>
        <v>Medium</v>
      </c>
      <c r="Q359" s="5">
        <f>Table1[[#This Row],[gross]]-Table1[[#This Row],[budget]]</f>
        <v>-5807685</v>
      </c>
      <c r="R359" s="5" t="str">
        <f>IF(Table1[[#This Row],[Profit]]&gt;0,"Profit","Loss")</f>
        <v>Loss</v>
      </c>
      <c r="S359" s="6" t="str">
        <f>FLOOR(Table1[[#This Row],[year]]-1900,10)+1900 &amp; "-" &amp; FLOOR(Table1[[#This Row],[year]]-1890,10)+1900</f>
        <v>1980-1990</v>
      </c>
      <c r="T359" s="14" t="s">
        <v>21835</v>
      </c>
      <c r="AB359" s="14"/>
    </row>
    <row r="360" spans="1:28" hidden="1" x14ac:dyDescent="0.3">
      <c r="A360" t="s">
        <v>1538</v>
      </c>
      <c r="B360" t="s">
        <v>16</v>
      </c>
      <c r="C360" t="s">
        <v>52</v>
      </c>
      <c r="D360">
        <v>1983</v>
      </c>
      <c r="E360" t="s">
        <v>1539</v>
      </c>
      <c r="F360">
        <v>6.1</v>
      </c>
      <c r="G360">
        <v>41000</v>
      </c>
      <c r="H360" t="s">
        <v>1407</v>
      </c>
      <c r="I360" t="s">
        <v>20</v>
      </c>
      <c r="J360" t="s">
        <v>640</v>
      </c>
      <c r="K360" t="s">
        <v>30</v>
      </c>
      <c r="L360">
        <v>5000000</v>
      </c>
      <c r="M360">
        <v>21156152</v>
      </c>
      <c r="N360" t="s">
        <v>335</v>
      </c>
      <c r="O360">
        <v>93</v>
      </c>
      <c r="P360" t="str">
        <f>IF(Table1[[#This Row],[score]]&gt;=8.5,"High",IF(Table1[[#This Row],[score]]&gt;=7,"Medium","Low"))</f>
        <v>Low</v>
      </c>
      <c r="Q360" s="5">
        <f>Table1[[#This Row],[gross]]-Table1[[#This Row],[budget]]</f>
        <v>16156152</v>
      </c>
      <c r="R360" s="5" t="str">
        <f>IF(Table1[[#This Row],[Profit]]&gt;0,"Profit","Loss")</f>
        <v>Profit</v>
      </c>
      <c r="S360" s="6" t="str">
        <f>FLOOR(Table1[[#This Row],[year]]-1900,10)+1900 &amp; "-" &amp; FLOOR(Table1[[#This Row],[year]]-1890,10)+1900</f>
        <v>1980-1990</v>
      </c>
      <c r="T360" s="14" t="s">
        <v>21835</v>
      </c>
      <c r="AB360" s="14"/>
    </row>
    <row r="361" spans="1:28" hidden="1" x14ac:dyDescent="0.3">
      <c r="A361" t="s">
        <v>1482</v>
      </c>
      <c r="B361" t="s">
        <v>16</v>
      </c>
      <c r="C361" t="s">
        <v>52</v>
      </c>
      <c r="D361">
        <v>1983</v>
      </c>
      <c r="E361" t="s">
        <v>1452</v>
      </c>
      <c r="F361">
        <v>6.7</v>
      </c>
      <c r="G361">
        <v>75000</v>
      </c>
      <c r="H361" t="s">
        <v>126</v>
      </c>
      <c r="I361" t="s">
        <v>20</v>
      </c>
      <c r="J361" t="s">
        <v>1483</v>
      </c>
      <c r="K361" t="s">
        <v>30</v>
      </c>
      <c r="L361">
        <v>9700000</v>
      </c>
      <c r="M361">
        <v>21017849</v>
      </c>
      <c r="N361" t="s">
        <v>31</v>
      </c>
      <c r="O361">
        <v>110</v>
      </c>
      <c r="P361" t="str">
        <f>IF(Table1[[#This Row],[score]]&gt;=8.5,"High",IF(Table1[[#This Row],[score]]&gt;=7,"Medium","Low"))</f>
        <v>Low</v>
      </c>
      <c r="Q361" s="5">
        <f>Table1[[#This Row],[gross]]-Table1[[#This Row],[budget]]</f>
        <v>11317849</v>
      </c>
      <c r="R361" s="5" t="str">
        <f>IF(Table1[[#This Row],[Profit]]&gt;0,"Profit","Loss")</f>
        <v>Profit</v>
      </c>
      <c r="S361" s="6" t="str">
        <f>FLOOR(Table1[[#This Row],[year]]-1900,10)+1900 &amp; "-" &amp; FLOOR(Table1[[#This Row],[year]]-1890,10)+1900</f>
        <v>1980-1990</v>
      </c>
      <c r="T361" s="14" t="s">
        <v>21835</v>
      </c>
      <c r="AB361" s="14"/>
    </row>
    <row r="362" spans="1:28" hidden="1" x14ac:dyDescent="0.3">
      <c r="A362" t="s">
        <v>1505</v>
      </c>
      <c r="B362" t="s">
        <v>16</v>
      </c>
      <c r="C362" t="s">
        <v>17</v>
      </c>
      <c r="D362">
        <v>1983</v>
      </c>
      <c r="E362" t="s">
        <v>1432</v>
      </c>
      <c r="F362">
        <v>7.2</v>
      </c>
      <c r="G362">
        <v>65000</v>
      </c>
      <c r="H362" t="s">
        <v>569</v>
      </c>
      <c r="I362" t="s">
        <v>1506</v>
      </c>
      <c r="J362" t="s">
        <v>1507</v>
      </c>
      <c r="K362" t="s">
        <v>30</v>
      </c>
      <c r="L362">
        <v>10000000</v>
      </c>
      <c r="M362">
        <v>20766616</v>
      </c>
      <c r="N362" t="s">
        <v>581</v>
      </c>
      <c r="O362">
        <v>103</v>
      </c>
      <c r="P362" t="str">
        <f>IF(Table1[[#This Row],[score]]&gt;=8.5,"High",IF(Table1[[#This Row],[score]]&gt;=7,"Medium","Low"))</f>
        <v>Medium</v>
      </c>
      <c r="Q362" s="5">
        <f>Table1[[#This Row],[gross]]-Table1[[#This Row],[budget]]</f>
        <v>10766616</v>
      </c>
      <c r="R362" s="5" t="str">
        <f>IF(Table1[[#This Row],[Profit]]&gt;0,"Profit","Loss")</f>
        <v>Profit</v>
      </c>
      <c r="S362" s="6" t="str">
        <f>FLOOR(Table1[[#This Row],[year]]-1900,10)+1900 &amp; "-" &amp; FLOOR(Table1[[#This Row],[year]]-1890,10)+1900</f>
        <v>1980-1990</v>
      </c>
      <c r="T362" s="14" t="s">
        <v>21835</v>
      </c>
      <c r="AB362" s="14"/>
    </row>
    <row r="363" spans="1:28" hidden="1" x14ac:dyDescent="0.3">
      <c r="A363" t="s">
        <v>1535</v>
      </c>
      <c r="B363" t="s">
        <v>33</v>
      </c>
      <c r="C363" t="s">
        <v>41</v>
      </c>
      <c r="D363">
        <v>1983</v>
      </c>
      <c r="E363" t="s">
        <v>1485</v>
      </c>
      <c r="F363">
        <v>7.9</v>
      </c>
      <c r="G363">
        <v>134000</v>
      </c>
      <c r="H363" t="s">
        <v>507</v>
      </c>
      <c r="I363" t="s">
        <v>1536</v>
      </c>
      <c r="J363" t="s">
        <v>1537</v>
      </c>
      <c r="K363" t="s">
        <v>30</v>
      </c>
      <c r="L363">
        <v>3300000</v>
      </c>
      <c r="M363">
        <v>20653717</v>
      </c>
      <c r="N363" t="s">
        <v>118</v>
      </c>
      <c r="O363">
        <v>93</v>
      </c>
      <c r="P363" t="str">
        <f>IF(Table1[[#This Row],[score]]&gt;=8.5,"High",IF(Table1[[#This Row],[score]]&gt;=7,"Medium","Low"))</f>
        <v>Medium</v>
      </c>
      <c r="Q363" s="5">
        <f>Table1[[#This Row],[gross]]-Table1[[#This Row],[budget]]</f>
        <v>17353717</v>
      </c>
      <c r="R363" s="5" t="str">
        <f>IF(Table1[[#This Row],[Profit]]&gt;0,"Profit","Loss")</f>
        <v>Profit</v>
      </c>
      <c r="S363" s="6" t="str">
        <f>FLOOR(Table1[[#This Row],[year]]-1900,10)+1900 &amp; "-" &amp; FLOOR(Table1[[#This Row],[year]]-1890,10)+1900</f>
        <v>1980-1990</v>
      </c>
      <c r="T363" s="14" t="s">
        <v>21835</v>
      </c>
      <c r="AB363" s="14"/>
    </row>
    <row r="364" spans="1:28" hidden="1" x14ac:dyDescent="0.3">
      <c r="A364" t="s">
        <v>1605</v>
      </c>
      <c r="B364" t="s">
        <v>16</v>
      </c>
      <c r="C364" t="s">
        <v>41</v>
      </c>
      <c r="D364">
        <v>1983</v>
      </c>
      <c r="E364" t="s">
        <v>1606</v>
      </c>
      <c r="F364">
        <v>5</v>
      </c>
      <c r="G364">
        <v>3200</v>
      </c>
      <c r="H364" t="s">
        <v>1443</v>
      </c>
      <c r="I364" t="s">
        <v>1107</v>
      </c>
      <c r="J364" t="s">
        <v>494</v>
      </c>
      <c r="K364" t="s">
        <v>30</v>
      </c>
      <c r="L364">
        <f>20500000</f>
        <v>20500000</v>
      </c>
      <c r="M364">
        <v>20307325</v>
      </c>
      <c r="N364" t="s">
        <v>1607</v>
      </c>
      <c r="O364">
        <v>96</v>
      </c>
      <c r="P364" t="str">
        <f>IF(Table1[[#This Row],[score]]&gt;=8.5,"High",IF(Table1[[#This Row],[score]]&gt;=7,"Medium","Low"))</f>
        <v>Low</v>
      </c>
      <c r="Q364" s="5">
        <f>Table1[[#This Row],[gross]]-Table1[[#This Row],[budget]]</f>
        <v>-192675</v>
      </c>
      <c r="R364" s="5" t="str">
        <f>IF(Table1[[#This Row],[Profit]]&gt;0,"Profit","Loss")</f>
        <v>Loss</v>
      </c>
      <c r="S364" s="6" t="str">
        <f>FLOOR(Table1[[#This Row],[year]]-1900,10)+1900 &amp; "-" &amp; FLOOR(Table1[[#This Row],[year]]-1890,10)+1900</f>
        <v>1980-1990</v>
      </c>
      <c r="T364" s="14" t="s">
        <v>21835</v>
      </c>
      <c r="AB364" s="14"/>
    </row>
    <row r="365" spans="1:28" hidden="1" x14ac:dyDescent="0.3">
      <c r="A365" t="s">
        <v>1484</v>
      </c>
      <c r="B365" t="s">
        <v>16</v>
      </c>
      <c r="C365" t="s">
        <v>52</v>
      </c>
      <c r="D365">
        <v>1983</v>
      </c>
      <c r="E365" t="s">
        <v>1485</v>
      </c>
      <c r="F365">
        <v>6.3</v>
      </c>
      <c r="G365">
        <v>28000</v>
      </c>
      <c r="H365" t="s">
        <v>1486</v>
      </c>
      <c r="I365" t="s">
        <v>1486</v>
      </c>
      <c r="J365" t="s">
        <v>1487</v>
      </c>
      <c r="K365" t="s">
        <v>30</v>
      </c>
      <c r="L365">
        <v>350000</v>
      </c>
      <c r="M365">
        <f t="shared" ref="M365:M378" si="4">20205757</f>
        <v>20205757</v>
      </c>
      <c r="N365" t="s">
        <v>1488</v>
      </c>
      <c r="O365">
        <v>84</v>
      </c>
      <c r="P365" t="str">
        <f>IF(Table1[[#This Row],[score]]&gt;=8.5,"High",IF(Table1[[#This Row],[score]]&gt;=7,"Medium","Low"))</f>
        <v>Low</v>
      </c>
      <c r="Q365" s="5">
        <f>Table1[[#This Row],[gross]]-Table1[[#This Row],[budget]]</f>
        <v>19855757</v>
      </c>
      <c r="R365" s="5" t="str">
        <f>IF(Table1[[#This Row],[Profit]]&gt;0,"Profit","Loss")</f>
        <v>Profit</v>
      </c>
      <c r="S365" s="6" t="str">
        <f>FLOOR(Table1[[#This Row],[year]]-1900,10)+1900 &amp; "-" &amp; FLOOR(Table1[[#This Row],[year]]-1890,10)+1900</f>
        <v>1980-1990</v>
      </c>
      <c r="T365" s="14" t="s">
        <v>21835</v>
      </c>
      <c r="AB365" s="14"/>
    </row>
    <row r="366" spans="1:28" hidden="1" x14ac:dyDescent="0.3">
      <c r="A366" t="s">
        <v>1753</v>
      </c>
      <c r="B366" t="s">
        <v>16</v>
      </c>
      <c r="C366" t="s">
        <v>17</v>
      </c>
      <c r="D366">
        <v>1983</v>
      </c>
      <c r="E366" t="s">
        <v>1754</v>
      </c>
      <c r="F366">
        <v>6.5</v>
      </c>
      <c r="G366">
        <v>458</v>
      </c>
      <c r="H366" t="s">
        <v>1755</v>
      </c>
      <c r="I366" t="s">
        <v>1756</v>
      </c>
      <c r="J366" t="s">
        <v>1757</v>
      </c>
      <c r="K366" t="s">
        <v>30</v>
      </c>
      <c r="L366">
        <f t="shared" ref="L366:L372" si="5">20500000</f>
        <v>20500000</v>
      </c>
      <c r="M366">
        <f t="shared" si="4"/>
        <v>20205757</v>
      </c>
      <c r="N366" t="s">
        <v>23</v>
      </c>
      <c r="O366">
        <v>110</v>
      </c>
      <c r="P366" t="str">
        <f>IF(Table1[[#This Row],[score]]&gt;=8.5,"High",IF(Table1[[#This Row],[score]]&gt;=7,"Medium","Low"))</f>
        <v>Low</v>
      </c>
      <c r="Q366" s="5">
        <f>Table1[[#This Row],[gross]]-Table1[[#This Row],[budget]]</f>
        <v>-294243</v>
      </c>
      <c r="R366" s="5" t="str">
        <f>IF(Table1[[#This Row],[Profit]]&gt;0,"Profit","Loss")</f>
        <v>Loss</v>
      </c>
      <c r="S366" s="6" t="str">
        <f>FLOOR(Table1[[#This Row],[year]]-1900,10)+1900 &amp; "-" &amp; FLOOR(Table1[[#This Row],[year]]-1890,10)+1900</f>
        <v>1980-1990</v>
      </c>
      <c r="T366" s="14" t="s">
        <v>21849</v>
      </c>
      <c r="AB366" s="14"/>
    </row>
    <row r="367" spans="1:28" hidden="1" x14ac:dyDescent="0.3">
      <c r="A367" t="s">
        <v>1758</v>
      </c>
      <c r="B367" t="s">
        <v>16</v>
      </c>
      <c r="C367" t="s">
        <v>34</v>
      </c>
      <c r="D367">
        <v>1983</v>
      </c>
      <c r="E367" t="s">
        <v>1759</v>
      </c>
      <c r="F367">
        <v>4.5999999999999996</v>
      </c>
      <c r="G367">
        <v>2300</v>
      </c>
      <c r="H367" t="s">
        <v>1760</v>
      </c>
      <c r="I367" t="s">
        <v>1761</v>
      </c>
      <c r="J367" t="s">
        <v>1762</v>
      </c>
      <c r="K367" t="s">
        <v>306</v>
      </c>
      <c r="L367">
        <f t="shared" si="5"/>
        <v>20500000</v>
      </c>
      <c r="M367">
        <f t="shared" si="4"/>
        <v>20205757</v>
      </c>
      <c r="N367" t="s">
        <v>710</v>
      </c>
      <c r="O367">
        <v>89</v>
      </c>
      <c r="P367" t="str">
        <f>IF(Table1[[#This Row],[score]]&gt;=8.5,"High",IF(Table1[[#This Row],[score]]&gt;=7,"Medium","Low"))</f>
        <v>Low</v>
      </c>
      <c r="Q367" s="5">
        <f>Table1[[#This Row],[gross]]-Table1[[#This Row],[budget]]</f>
        <v>-294243</v>
      </c>
      <c r="R367" s="5" t="str">
        <f>IF(Table1[[#This Row],[Profit]]&gt;0,"Profit","Loss")</f>
        <v>Loss</v>
      </c>
      <c r="S367" s="6" t="str">
        <f>FLOOR(Table1[[#This Row],[year]]-1900,10)+1900 &amp; "-" &amp; FLOOR(Table1[[#This Row],[year]]-1890,10)+1900</f>
        <v>1980-1990</v>
      </c>
      <c r="T367" s="14" t="s">
        <v>21835</v>
      </c>
      <c r="AB367" s="14"/>
    </row>
    <row r="368" spans="1:28" hidden="1" x14ac:dyDescent="0.3">
      <c r="A368" t="s">
        <v>1811</v>
      </c>
      <c r="B368" t="s">
        <v>33</v>
      </c>
      <c r="C368" t="s">
        <v>63</v>
      </c>
      <c r="D368">
        <v>1983</v>
      </c>
      <c r="E368" t="s">
        <v>1812</v>
      </c>
      <c r="F368">
        <v>7</v>
      </c>
      <c r="G368">
        <v>1700</v>
      </c>
      <c r="H368" t="s">
        <v>889</v>
      </c>
      <c r="I368" t="s">
        <v>1813</v>
      </c>
      <c r="J368" t="s">
        <v>1814</v>
      </c>
      <c r="K368" t="s">
        <v>30</v>
      </c>
      <c r="L368">
        <f t="shared" si="5"/>
        <v>20500000</v>
      </c>
      <c r="M368">
        <f t="shared" si="4"/>
        <v>20205757</v>
      </c>
      <c r="N368" t="s">
        <v>1815</v>
      </c>
      <c r="O368">
        <v>127</v>
      </c>
      <c r="P368" t="str">
        <f>IF(Table1[[#This Row],[score]]&gt;=8.5,"High",IF(Table1[[#This Row],[score]]&gt;=7,"Medium","Low"))</f>
        <v>Medium</v>
      </c>
      <c r="Q368" s="5">
        <f>Table1[[#This Row],[gross]]-Table1[[#This Row],[budget]]</f>
        <v>-294243</v>
      </c>
      <c r="R368" s="5" t="str">
        <f>IF(Table1[[#This Row],[Profit]]&gt;0,"Profit","Loss")</f>
        <v>Loss</v>
      </c>
      <c r="S368" s="6" t="str">
        <f>FLOOR(Table1[[#This Row],[year]]-1900,10)+1900 &amp; "-" &amp; FLOOR(Table1[[#This Row],[year]]-1890,10)+1900</f>
        <v>1980-1990</v>
      </c>
      <c r="T368" s="14" t="s">
        <v>21850</v>
      </c>
      <c r="AB368" s="14"/>
    </row>
    <row r="369" spans="1:28" hidden="1" x14ac:dyDescent="0.3">
      <c r="A369" t="s">
        <v>1839</v>
      </c>
      <c r="B369" t="s">
        <v>16</v>
      </c>
      <c r="C369" t="s">
        <v>41</v>
      </c>
      <c r="D369">
        <v>1983</v>
      </c>
      <c r="E369" t="s">
        <v>1473</v>
      </c>
      <c r="F369">
        <v>5.2</v>
      </c>
      <c r="G369">
        <v>1700</v>
      </c>
      <c r="H369" t="s">
        <v>931</v>
      </c>
      <c r="I369" t="s">
        <v>1840</v>
      </c>
      <c r="J369" t="s">
        <v>1841</v>
      </c>
      <c r="K369" t="s">
        <v>195</v>
      </c>
      <c r="L369">
        <f t="shared" si="5"/>
        <v>20500000</v>
      </c>
      <c r="M369">
        <f t="shared" si="4"/>
        <v>20205757</v>
      </c>
      <c r="N369" t="s">
        <v>1842</v>
      </c>
      <c r="O369">
        <v>85</v>
      </c>
      <c r="P369" t="str">
        <f>IF(Table1[[#This Row],[score]]&gt;=8.5,"High",IF(Table1[[#This Row],[score]]&gt;=7,"Medium","Low"))</f>
        <v>Low</v>
      </c>
      <c r="Q369" s="5">
        <f>Table1[[#This Row],[gross]]-Table1[[#This Row],[budget]]</f>
        <v>-294243</v>
      </c>
      <c r="R369" s="5" t="str">
        <f>IF(Table1[[#This Row],[Profit]]&gt;0,"Profit","Loss")</f>
        <v>Loss</v>
      </c>
      <c r="S369" s="6" t="str">
        <f>FLOOR(Table1[[#This Row],[year]]-1900,10)+1900 &amp; "-" &amp; FLOOR(Table1[[#This Row],[year]]-1890,10)+1900</f>
        <v>1980-1990</v>
      </c>
      <c r="T369" s="14" t="s">
        <v>21835</v>
      </c>
      <c r="AB369" s="14"/>
    </row>
    <row r="370" spans="1:28" hidden="1" x14ac:dyDescent="0.3">
      <c r="A370" t="s">
        <v>1882</v>
      </c>
      <c r="B370" t="s">
        <v>33</v>
      </c>
      <c r="C370" t="s">
        <v>41</v>
      </c>
      <c r="D370">
        <v>1983</v>
      </c>
      <c r="E370" t="s">
        <v>501</v>
      </c>
      <c r="F370">
        <v>5.8</v>
      </c>
      <c r="G370">
        <v>115</v>
      </c>
      <c r="H370" t="s">
        <v>1883</v>
      </c>
      <c r="I370" t="s">
        <v>1884</v>
      </c>
      <c r="J370" t="s">
        <v>1785</v>
      </c>
      <c r="K370" t="s">
        <v>22</v>
      </c>
      <c r="L370">
        <f t="shared" si="5"/>
        <v>20500000</v>
      </c>
      <c r="M370">
        <f t="shared" si="4"/>
        <v>20205757</v>
      </c>
      <c r="N370" t="s">
        <v>542</v>
      </c>
      <c r="O370">
        <v>89</v>
      </c>
      <c r="P370" t="str">
        <f>IF(Table1[[#This Row],[score]]&gt;=8.5,"High",IF(Table1[[#This Row],[score]]&gt;=7,"Medium","Low"))</f>
        <v>Low</v>
      </c>
      <c r="Q370" s="5">
        <f>Table1[[#This Row],[gross]]-Table1[[#This Row],[budget]]</f>
        <v>-294243</v>
      </c>
      <c r="R370" s="5" t="str">
        <f>IF(Table1[[#This Row],[Profit]]&gt;0,"Profit","Loss")</f>
        <v>Loss</v>
      </c>
      <c r="S370" s="6" t="str">
        <f>FLOOR(Table1[[#This Row],[year]]-1900,10)+1900 &amp; "-" &amp; FLOOR(Table1[[#This Row],[year]]-1890,10)+1900</f>
        <v>1980-1990</v>
      </c>
      <c r="T370" s="14" t="s">
        <v>21835</v>
      </c>
      <c r="AB370" s="14"/>
    </row>
    <row r="371" spans="1:28" hidden="1" x14ac:dyDescent="0.3">
      <c r="A371" t="s">
        <v>1910</v>
      </c>
      <c r="B371" t="s">
        <v>16</v>
      </c>
      <c r="C371" t="s">
        <v>34</v>
      </c>
      <c r="D371">
        <v>1983</v>
      </c>
      <c r="E371" t="s">
        <v>1911</v>
      </c>
      <c r="F371">
        <v>4.7</v>
      </c>
      <c r="G371">
        <v>460</v>
      </c>
      <c r="H371" t="s">
        <v>1912</v>
      </c>
      <c r="I371" t="s">
        <v>1913</v>
      </c>
      <c r="J371" t="s">
        <v>1914</v>
      </c>
      <c r="K371" t="s">
        <v>30</v>
      </c>
      <c r="L371">
        <f t="shared" si="5"/>
        <v>20500000</v>
      </c>
      <c r="M371">
        <f t="shared" si="4"/>
        <v>20205757</v>
      </c>
      <c r="N371" t="s">
        <v>1915</v>
      </c>
      <c r="O371">
        <v>105</v>
      </c>
      <c r="P371" t="str">
        <f>IF(Table1[[#This Row],[score]]&gt;=8.5,"High",IF(Table1[[#This Row],[score]]&gt;=7,"Medium","Low"))</f>
        <v>Low</v>
      </c>
      <c r="Q371" s="5">
        <f>Table1[[#This Row],[gross]]-Table1[[#This Row],[budget]]</f>
        <v>-294243</v>
      </c>
      <c r="R371" s="5" t="str">
        <f>IF(Table1[[#This Row],[Profit]]&gt;0,"Profit","Loss")</f>
        <v>Loss</v>
      </c>
      <c r="S371" s="6" t="str">
        <f>FLOOR(Table1[[#This Row],[year]]-1900,10)+1900 &amp; "-" &amp; FLOOR(Table1[[#This Row],[year]]-1890,10)+1900</f>
        <v>1980-1990</v>
      </c>
      <c r="T371" s="14" t="s">
        <v>21835</v>
      </c>
      <c r="AB371" s="14"/>
    </row>
    <row r="372" spans="1:28" hidden="1" x14ac:dyDescent="0.3">
      <c r="A372" t="s">
        <v>1922</v>
      </c>
      <c r="B372" t="s">
        <v>16</v>
      </c>
      <c r="C372" t="s">
        <v>17</v>
      </c>
      <c r="D372">
        <v>1983</v>
      </c>
      <c r="E372" t="s">
        <v>1917</v>
      </c>
      <c r="F372">
        <v>6.3</v>
      </c>
      <c r="G372">
        <v>661</v>
      </c>
      <c r="H372" t="s">
        <v>1185</v>
      </c>
      <c r="I372" t="s">
        <v>1923</v>
      </c>
      <c r="J372" t="s">
        <v>350</v>
      </c>
      <c r="K372" t="s">
        <v>1924</v>
      </c>
      <c r="L372">
        <f t="shared" si="5"/>
        <v>20500000</v>
      </c>
      <c r="M372">
        <f t="shared" si="4"/>
        <v>20205757</v>
      </c>
      <c r="N372" t="s">
        <v>1925</v>
      </c>
      <c r="O372">
        <v>111</v>
      </c>
      <c r="P372" t="str">
        <f>IF(Table1[[#This Row],[score]]&gt;=8.5,"High",IF(Table1[[#This Row],[score]]&gt;=7,"Medium","Low"))</f>
        <v>Low</v>
      </c>
      <c r="Q372" s="5">
        <f>Table1[[#This Row],[gross]]-Table1[[#This Row],[budget]]</f>
        <v>-294243</v>
      </c>
      <c r="R372" s="5" t="str">
        <f>IF(Table1[[#This Row],[Profit]]&gt;0,"Profit","Loss")</f>
        <v>Loss</v>
      </c>
      <c r="S372" s="6" t="str">
        <f>FLOOR(Table1[[#This Row],[year]]-1900,10)+1900 &amp; "-" &amp; FLOOR(Table1[[#This Row],[year]]-1890,10)+1900</f>
        <v>1980-1990</v>
      </c>
      <c r="T372" s="14" t="s">
        <v>21842</v>
      </c>
      <c r="AB372" s="14"/>
    </row>
    <row r="373" spans="1:28" hidden="1" x14ac:dyDescent="0.3">
      <c r="A373" t="s">
        <v>1934</v>
      </c>
      <c r="B373" t="s">
        <v>16</v>
      </c>
      <c r="C373" t="s">
        <v>34</v>
      </c>
      <c r="D373">
        <v>1983</v>
      </c>
      <c r="E373" t="s">
        <v>1476</v>
      </c>
      <c r="F373">
        <v>4.9000000000000004</v>
      </c>
      <c r="G373">
        <v>300</v>
      </c>
      <c r="H373" t="s">
        <v>1935</v>
      </c>
      <c r="I373" t="s">
        <v>1936</v>
      </c>
      <c r="J373" t="s">
        <v>1937</v>
      </c>
      <c r="K373" t="s">
        <v>30</v>
      </c>
      <c r="L373">
        <v>3000000</v>
      </c>
      <c r="M373">
        <f t="shared" si="4"/>
        <v>20205757</v>
      </c>
      <c r="N373" t="s">
        <v>1938</v>
      </c>
      <c r="O373">
        <v>95</v>
      </c>
      <c r="P373" t="str">
        <f>IF(Table1[[#This Row],[score]]&gt;=8.5,"High",IF(Table1[[#This Row],[score]]&gt;=7,"Medium","Low"))</f>
        <v>Low</v>
      </c>
      <c r="Q373" s="5">
        <f>Table1[[#This Row],[gross]]-Table1[[#This Row],[budget]]</f>
        <v>17205757</v>
      </c>
      <c r="R373" s="5" t="str">
        <f>IF(Table1[[#This Row],[Profit]]&gt;0,"Profit","Loss")</f>
        <v>Profit</v>
      </c>
      <c r="S373" s="6" t="str">
        <f>FLOOR(Table1[[#This Row],[year]]-1900,10)+1900 &amp; "-" &amp; FLOOR(Table1[[#This Row],[year]]-1890,10)+1900</f>
        <v>1980-1990</v>
      </c>
      <c r="T373" s="14" t="s">
        <v>21835</v>
      </c>
      <c r="AB373" s="14"/>
    </row>
    <row r="374" spans="1:28" hidden="1" x14ac:dyDescent="0.3">
      <c r="A374" t="s">
        <v>1944</v>
      </c>
      <c r="B374" t="s">
        <v>33</v>
      </c>
      <c r="C374" t="s">
        <v>41</v>
      </c>
      <c r="D374">
        <v>1983</v>
      </c>
      <c r="E374" t="s">
        <v>1516</v>
      </c>
      <c r="F374">
        <v>5.4</v>
      </c>
      <c r="G374">
        <v>169</v>
      </c>
      <c r="H374" t="s">
        <v>1945</v>
      </c>
      <c r="I374" t="s">
        <v>1946</v>
      </c>
      <c r="J374" t="s">
        <v>936</v>
      </c>
      <c r="K374" t="s">
        <v>30</v>
      </c>
      <c r="L374">
        <f>20500000</f>
        <v>20500000</v>
      </c>
      <c r="M374">
        <f t="shared" si="4"/>
        <v>20205757</v>
      </c>
      <c r="N374" t="s">
        <v>1947</v>
      </c>
      <c r="O374">
        <v>96</v>
      </c>
      <c r="P374" t="str">
        <f>IF(Table1[[#This Row],[score]]&gt;=8.5,"High",IF(Table1[[#This Row],[score]]&gt;=7,"Medium","Low"))</f>
        <v>Low</v>
      </c>
      <c r="Q374" s="5">
        <f>Table1[[#This Row],[gross]]-Table1[[#This Row],[budget]]</f>
        <v>-294243</v>
      </c>
      <c r="R374" s="5" t="str">
        <f>IF(Table1[[#This Row],[Profit]]&gt;0,"Profit","Loss")</f>
        <v>Loss</v>
      </c>
      <c r="S374" s="6" t="str">
        <f>FLOOR(Table1[[#This Row],[year]]-1900,10)+1900 &amp; "-" &amp; FLOOR(Table1[[#This Row],[year]]-1890,10)+1900</f>
        <v>1980-1990</v>
      </c>
      <c r="T374" s="14" t="s">
        <v>21835</v>
      </c>
      <c r="AB374" s="14"/>
    </row>
    <row r="375" spans="1:28" hidden="1" x14ac:dyDescent="0.3">
      <c r="A375" t="s">
        <v>1948</v>
      </c>
      <c r="B375" t="s">
        <v>33</v>
      </c>
      <c r="C375" t="s">
        <v>34</v>
      </c>
      <c r="D375">
        <v>1983</v>
      </c>
      <c r="E375" t="s">
        <v>1096</v>
      </c>
      <c r="F375">
        <v>4.5</v>
      </c>
      <c r="G375">
        <v>131</v>
      </c>
      <c r="H375" t="s">
        <v>1949</v>
      </c>
      <c r="I375" t="s">
        <v>1950</v>
      </c>
      <c r="J375" t="s">
        <v>1951</v>
      </c>
      <c r="K375" t="s">
        <v>30</v>
      </c>
      <c r="L375">
        <f>20500000</f>
        <v>20500000</v>
      </c>
      <c r="M375">
        <f t="shared" si="4"/>
        <v>20205757</v>
      </c>
      <c r="N375" t="str">
        <f>"unknown"</f>
        <v>unknown</v>
      </c>
      <c r="O375">
        <v>92</v>
      </c>
      <c r="P375" t="str">
        <f>IF(Table1[[#This Row],[score]]&gt;=8.5,"High",IF(Table1[[#This Row],[score]]&gt;=7,"Medium","Low"))</f>
        <v>Low</v>
      </c>
      <c r="Q375" s="5">
        <f>Table1[[#This Row],[gross]]-Table1[[#This Row],[budget]]</f>
        <v>-294243</v>
      </c>
      <c r="R375" s="5" t="str">
        <f>IF(Table1[[#This Row],[Profit]]&gt;0,"Profit","Loss")</f>
        <v>Loss</v>
      </c>
      <c r="S375" s="6" t="str">
        <f>FLOOR(Table1[[#This Row],[year]]-1900,10)+1900 &amp; "-" &amp; FLOOR(Table1[[#This Row],[year]]-1890,10)+1900</f>
        <v>1980-1990</v>
      </c>
      <c r="T375" s="14" t="s">
        <v>21835</v>
      </c>
      <c r="AB375" s="14"/>
    </row>
    <row r="376" spans="1:28" hidden="1" x14ac:dyDescent="0.3">
      <c r="A376" t="s">
        <v>1952</v>
      </c>
      <c r="B376" t="s">
        <v>16</v>
      </c>
      <c r="C376" t="s">
        <v>1192</v>
      </c>
      <c r="D376">
        <v>1983</v>
      </c>
      <c r="E376" t="s">
        <v>1485</v>
      </c>
      <c r="F376">
        <v>5.4</v>
      </c>
      <c r="G376">
        <v>182</v>
      </c>
      <c r="H376" t="s">
        <v>192</v>
      </c>
      <c r="I376" t="s">
        <v>1953</v>
      </c>
      <c r="J376" t="s">
        <v>1954</v>
      </c>
      <c r="K376" t="s">
        <v>195</v>
      </c>
      <c r="L376">
        <v>2500000</v>
      </c>
      <c r="M376">
        <f t="shared" si="4"/>
        <v>20205757</v>
      </c>
      <c r="N376" t="s">
        <v>1955</v>
      </c>
      <c r="O376">
        <v>95</v>
      </c>
      <c r="P376" t="str">
        <f>IF(Table1[[#This Row],[score]]&gt;=8.5,"High",IF(Table1[[#This Row],[score]]&gt;=7,"Medium","Low"))</f>
        <v>Low</v>
      </c>
      <c r="Q376" s="5">
        <f>Table1[[#This Row],[gross]]-Table1[[#This Row],[budget]]</f>
        <v>17705757</v>
      </c>
      <c r="R376" s="5" t="str">
        <f>IF(Table1[[#This Row],[Profit]]&gt;0,"Profit","Loss")</f>
        <v>Profit</v>
      </c>
      <c r="S376" s="6" t="str">
        <f>FLOOR(Table1[[#This Row],[year]]-1900,10)+1900 &amp; "-" &amp; FLOOR(Table1[[#This Row],[year]]-1890,10)+1900</f>
        <v>1980-1990</v>
      </c>
      <c r="T376" s="14" t="s">
        <v>21835</v>
      </c>
      <c r="AB376" s="14"/>
    </row>
    <row r="377" spans="1:28" hidden="1" x14ac:dyDescent="0.3">
      <c r="A377" t="s">
        <v>1956</v>
      </c>
      <c r="B377" t="s">
        <v>443</v>
      </c>
      <c r="C377" t="s">
        <v>41</v>
      </c>
      <c r="D377">
        <v>1983</v>
      </c>
      <c r="E377" t="s">
        <v>1957</v>
      </c>
      <c r="F377">
        <v>5</v>
      </c>
      <c r="G377">
        <v>275</v>
      </c>
      <c r="H377" t="s">
        <v>1958</v>
      </c>
      <c r="I377" t="s">
        <v>1958</v>
      </c>
      <c r="J377" t="s">
        <v>1958</v>
      </c>
      <c r="K377" t="s">
        <v>30</v>
      </c>
      <c r="L377">
        <v>3000</v>
      </c>
      <c r="M377">
        <f t="shared" si="4"/>
        <v>20205757</v>
      </c>
      <c r="N377" t="s">
        <v>1959</v>
      </c>
      <c r="O377">
        <v>80</v>
      </c>
      <c r="P377" t="str">
        <f>IF(Table1[[#This Row],[score]]&gt;=8.5,"High",IF(Table1[[#This Row],[score]]&gt;=7,"Medium","Low"))</f>
        <v>Low</v>
      </c>
      <c r="Q377" s="5">
        <f>Table1[[#This Row],[gross]]-Table1[[#This Row],[budget]]</f>
        <v>20202757</v>
      </c>
      <c r="R377" s="5" t="str">
        <f>IF(Table1[[#This Row],[Profit]]&gt;0,"Profit","Loss")</f>
        <v>Profit</v>
      </c>
      <c r="S377" s="6" t="str">
        <f>FLOOR(Table1[[#This Row],[year]]-1900,10)+1900 &amp; "-" &amp; FLOOR(Table1[[#This Row],[year]]-1890,10)+1900</f>
        <v>1980-1990</v>
      </c>
      <c r="T377" s="14" t="s">
        <v>21835</v>
      </c>
      <c r="AB377" s="14"/>
    </row>
    <row r="378" spans="1:28" hidden="1" x14ac:dyDescent="0.3">
      <c r="A378" t="s">
        <v>1960</v>
      </c>
      <c r="B378" t="s">
        <v>443</v>
      </c>
      <c r="C378" t="s">
        <v>17</v>
      </c>
      <c r="D378">
        <v>1983</v>
      </c>
      <c r="E378" t="s">
        <v>1961</v>
      </c>
      <c r="F378">
        <v>6.7</v>
      </c>
      <c r="G378">
        <v>51</v>
      </c>
      <c r="H378" t="s">
        <v>1962</v>
      </c>
      <c r="I378" t="s">
        <v>1963</v>
      </c>
      <c r="J378" t="s">
        <v>1964</v>
      </c>
      <c r="K378" t="s">
        <v>22</v>
      </c>
      <c r="L378">
        <f>20500000</f>
        <v>20500000</v>
      </c>
      <c r="M378">
        <f t="shared" si="4"/>
        <v>20205757</v>
      </c>
      <c r="N378" t="s">
        <v>1965</v>
      </c>
      <c r="O378">
        <v>84</v>
      </c>
      <c r="P378" t="str">
        <f>IF(Table1[[#This Row],[score]]&gt;=8.5,"High",IF(Table1[[#This Row],[score]]&gt;=7,"Medium","Low"))</f>
        <v>Low</v>
      </c>
      <c r="Q378" s="5">
        <f>Table1[[#This Row],[gross]]-Table1[[#This Row],[budget]]</f>
        <v>-294243</v>
      </c>
      <c r="R378" s="5" t="str">
        <f>IF(Table1[[#This Row],[Profit]]&gt;0,"Profit","Loss")</f>
        <v>Loss</v>
      </c>
      <c r="S378" s="6" t="str">
        <f>FLOOR(Table1[[#This Row],[year]]-1900,10)+1900 &amp; "-" &amp; FLOOR(Table1[[#This Row],[year]]-1890,10)+1900</f>
        <v>1980-1990</v>
      </c>
      <c r="T378" s="14" t="s">
        <v>21835</v>
      </c>
      <c r="AB378" s="14"/>
    </row>
    <row r="379" spans="1:28" hidden="1" x14ac:dyDescent="0.3">
      <c r="A379" t="s">
        <v>1554</v>
      </c>
      <c r="B379" t="s">
        <v>16</v>
      </c>
      <c r="C379" t="s">
        <v>34</v>
      </c>
      <c r="D379">
        <v>1983</v>
      </c>
      <c r="E379" t="s">
        <v>1552</v>
      </c>
      <c r="F379">
        <v>5.9</v>
      </c>
      <c r="G379">
        <v>8700</v>
      </c>
      <c r="H379" t="s">
        <v>1555</v>
      </c>
      <c r="I379" t="s">
        <v>1556</v>
      </c>
      <c r="J379" t="s">
        <v>184</v>
      </c>
      <c r="K379" t="s">
        <v>30</v>
      </c>
      <c r="L379">
        <v>7500000</v>
      </c>
      <c r="M379">
        <v>19910002</v>
      </c>
      <c r="N379" t="s">
        <v>1557</v>
      </c>
      <c r="O379">
        <v>100</v>
      </c>
      <c r="P379" t="str">
        <f>IF(Table1[[#This Row],[score]]&gt;=8.5,"High",IF(Table1[[#This Row],[score]]&gt;=7,"Medium","Low"))</f>
        <v>Low</v>
      </c>
      <c r="Q379" s="5">
        <f>Table1[[#This Row],[gross]]-Table1[[#This Row],[budget]]</f>
        <v>12410002</v>
      </c>
      <c r="R379" s="5" t="str">
        <f>IF(Table1[[#This Row],[Profit]]&gt;0,"Profit","Loss")</f>
        <v>Profit</v>
      </c>
      <c r="S379" s="6" t="str">
        <f>FLOOR(Table1[[#This Row],[year]]-1900,10)+1900 &amp; "-" &amp; FLOOR(Table1[[#This Row],[year]]-1890,10)+1900</f>
        <v>1980-1990</v>
      </c>
      <c r="T379" s="14" t="s">
        <v>21835</v>
      </c>
      <c r="AB379" s="14"/>
    </row>
    <row r="380" spans="1:28" hidden="1" x14ac:dyDescent="0.3">
      <c r="A380" t="s">
        <v>1827</v>
      </c>
      <c r="B380" t="s">
        <v>33</v>
      </c>
      <c r="C380" t="s">
        <v>41</v>
      </c>
      <c r="D380">
        <v>1983</v>
      </c>
      <c r="E380" t="s">
        <v>1454</v>
      </c>
      <c r="F380">
        <v>6.6</v>
      </c>
      <c r="G380">
        <v>3300</v>
      </c>
      <c r="H380" t="s">
        <v>837</v>
      </c>
      <c r="I380" t="s">
        <v>208</v>
      </c>
      <c r="J380" t="s">
        <v>175</v>
      </c>
      <c r="K380" t="s">
        <v>30</v>
      </c>
      <c r="L380">
        <f>20500000</f>
        <v>20500000</v>
      </c>
      <c r="M380">
        <v>17613720</v>
      </c>
      <c r="N380" t="s">
        <v>180</v>
      </c>
      <c r="O380">
        <v>98</v>
      </c>
      <c r="P380" t="str">
        <f>IF(Table1[[#This Row],[score]]&gt;=8.5,"High",IF(Table1[[#This Row],[score]]&gt;=7,"Medium","Low"))</f>
        <v>Low</v>
      </c>
      <c r="Q380" s="5">
        <f>Table1[[#This Row],[gross]]-Table1[[#This Row],[budget]]</f>
        <v>-2886280</v>
      </c>
      <c r="R380" s="5" t="str">
        <f>IF(Table1[[#This Row],[Profit]]&gt;0,"Profit","Loss")</f>
        <v>Loss</v>
      </c>
      <c r="S380" s="6" t="str">
        <f>FLOOR(Table1[[#This Row],[year]]-1900,10)+1900 &amp; "-" &amp; FLOOR(Table1[[#This Row],[year]]-1890,10)+1900</f>
        <v>1980-1990</v>
      </c>
      <c r="T380" s="14" t="s">
        <v>21835</v>
      </c>
      <c r="AB380" s="14"/>
    </row>
    <row r="381" spans="1:28" hidden="1" x14ac:dyDescent="0.3">
      <c r="A381" t="s">
        <v>1662</v>
      </c>
      <c r="B381" t="s">
        <v>16</v>
      </c>
      <c r="C381" t="s">
        <v>34</v>
      </c>
      <c r="D381">
        <v>1983</v>
      </c>
      <c r="E381" t="s">
        <v>1606</v>
      </c>
      <c r="F381">
        <v>5.7</v>
      </c>
      <c r="G381">
        <v>2900</v>
      </c>
      <c r="H381" t="s">
        <v>1663</v>
      </c>
      <c r="I381" t="s">
        <v>1663</v>
      </c>
      <c r="J381" t="s">
        <v>1664</v>
      </c>
      <c r="K381" t="s">
        <v>30</v>
      </c>
      <c r="L381">
        <v>3000000</v>
      </c>
      <c r="M381">
        <v>17488564</v>
      </c>
      <c r="N381" t="s">
        <v>863</v>
      </c>
      <c r="O381">
        <v>94</v>
      </c>
      <c r="P381" t="str">
        <f>IF(Table1[[#This Row],[score]]&gt;=8.5,"High",IF(Table1[[#This Row],[score]]&gt;=7,"Medium","Low"))</f>
        <v>Low</v>
      </c>
      <c r="Q381" s="5">
        <f>Table1[[#This Row],[gross]]-Table1[[#This Row],[budget]]</f>
        <v>14488564</v>
      </c>
      <c r="R381" s="5" t="str">
        <f>IF(Table1[[#This Row],[Profit]]&gt;0,"Profit","Loss")</f>
        <v>Profit</v>
      </c>
      <c r="S381" s="6" t="str">
        <f>FLOOR(Table1[[#This Row],[year]]-1900,10)+1900 &amp; "-" &amp; FLOOR(Table1[[#This Row],[year]]-1890,10)+1900</f>
        <v>1980-1990</v>
      </c>
      <c r="T381" s="14" t="s">
        <v>21835</v>
      </c>
      <c r="AB381" s="14"/>
    </row>
    <row r="382" spans="1:28" hidden="1" x14ac:dyDescent="0.3">
      <c r="A382" t="s">
        <v>1515</v>
      </c>
      <c r="B382" t="s">
        <v>16</v>
      </c>
      <c r="C382" t="s">
        <v>41</v>
      </c>
      <c r="D382">
        <v>1983</v>
      </c>
      <c r="E382" t="s">
        <v>1516</v>
      </c>
      <c r="F382">
        <v>6.4</v>
      </c>
      <c r="G382">
        <v>14000</v>
      </c>
      <c r="H382" t="s">
        <v>1517</v>
      </c>
      <c r="I382" t="s">
        <v>1518</v>
      </c>
      <c r="J382" t="s">
        <v>1519</v>
      </c>
      <c r="K382" t="s">
        <v>30</v>
      </c>
      <c r="L382">
        <v>350000</v>
      </c>
      <c r="M382">
        <v>17343596</v>
      </c>
      <c r="N382" t="s">
        <v>1520</v>
      </c>
      <c r="O382">
        <v>99</v>
      </c>
      <c r="P382" t="str">
        <f>IF(Table1[[#This Row],[score]]&gt;=8.5,"High",IF(Table1[[#This Row],[score]]&gt;=7,"Medium","Low"))</f>
        <v>Low</v>
      </c>
      <c r="Q382" s="5">
        <f>Table1[[#This Row],[gross]]-Table1[[#This Row],[budget]]</f>
        <v>16993596</v>
      </c>
      <c r="R382" s="5" t="str">
        <f>IF(Table1[[#This Row],[Profit]]&gt;0,"Profit","Loss")</f>
        <v>Profit</v>
      </c>
      <c r="S382" s="6" t="str">
        <f>FLOOR(Table1[[#This Row],[year]]-1900,10)+1900 &amp; "-" &amp; FLOOR(Table1[[#This Row],[year]]-1890,10)+1900</f>
        <v>1980-1990</v>
      </c>
      <c r="T382" s="14" t="s">
        <v>21835</v>
      </c>
      <c r="AB382" s="14"/>
    </row>
    <row r="383" spans="1:28" hidden="1" x14ac:dyDescent="0.3">
      <c r="A383" t="s">
        <v>1570</v>
      </c>
      <c r="B383" t="s">
        <v>16</v>
      </c>
      <c r="C383" t="s">
        <v>17</v>
      </c>
      <c r="D383">
        <v>1983</v>
      </c>
      <c r="E383" t="s">
        <v>1432</v>
      </c>
      <c r="F383">
        <v>5.9</v>
      </c>
      <c r="G383">
        <v>16000</v>
      </c>
      <c r="H383" t="s">
        <v>1571</v>
      </c>
      <c r="I383" t="s">
        <v>697</v>
      </c>
      <c r="J383" t="s">
        <v>1462</v>
      </c>
      <c r="K383" t="s">
        <v>30</v>
      </c>
      <c r="L383">
        <v>5600000</v>
      </c>
      <c r="M383">
        <v>17233166</v>
      </c>
      <c r="N383" t="s">
        <v>1572</v>
      </c>
      <c r="O383">
        <v>91</v>
      </c>
      <c r="P383" t="str">
        <f>IF(Table1[[#This Row],[score]]&gt;=8.5,"High",IF(Table1[[#This Row],[score]]&gt;=7,"Medium","Low"))</f>
        <v>Low</v>
      </c>
      <c r="Q383" s="5">
        <f>Table1[[#This Row],[gross]]-Table1[[#This Row],[budget]]</f>
        <v>11633166</v>
      </c>
      <c r="R383" s="5" t="str">
        <f>IF(Table1[[#This Row],[Profit]]&gt;0,"Profit","Loss")</f>
        <v>Profit</v>
      </c>
      <c r="S383" s="6" t="str">
        <f>FLOOR(Table1[[#This Row],[year]]-1900,10)+1900 &amp; "-" &amp; FLOOR(Table1[[#This Row],[year]]-1890,10)+1900</f>
        <v>1980-1990</v>
      </c>
      <c r="T383" s="14" t="s">
        <v>21835</v>
      </c>
      <c r="AB383" s="14"/>
    </row>
    <row r="384" spans="1:28" hidden="1" x14ac:dyDescent="0.3">
      <c r="A384" t="s">
        <v>1500</v>
      </c>
      <c r="B384" t="s">
        <v>33</v>
      </c>
      <c r="C384" t="s">
        <v>34</v>
      </c>
      <c r="D384">
        <v>1983</v>
      </c>
      <c r="E384" t="s">
        <v>1464</v>
      </c>
      <c r="F384">
        <v>6.1</v>
      </c>
      <c r="G384">
        <v>31000</v>
      </c>
      <c r="H384" t="s">
        <v>688</v>
      </c>
      <c r="I384" t="s">
        <v>84</v>
      </c>
      <c r="J384" t="s">
        <v>1501</v>
      </c>
      <c r="K384" t="s">
        <v>22</v>
      </c>
      <c r="L384">
        <v>47000000</v>
      </c>
      <c r="M384">
        <v>16916617</v>
      </c>
      <c r="N384" t="s">
        <v>31</v>
      </c>
      <c r="O384">
        <v>121</v>
      </c>
      <c r="P384" t="str">
        <f>IF(Table1[[#This Row],[score]]&gt;=8.5,"High",IF(Table1[[#This Row],[score]]&gt;=7,"Medium","Low"))</f>
        <v>Low</v>
      </c>
      <c r="Q384" s="5">
        <f>Table1[[#This Row],[gross]]-Table1[[#This Row],[budget]]</f>
        <v>-30083383</v>
      </c>
      <c r="R384" s="5" t="str">
        <f>IF(Table1[[#This Row],[Profit]]&gt;0,"Profit","Loss")</f>
        <v>Loss</v>
      </c>
      <c r="S384" s="6" t="str">
        <f>FLOOR(Table1[[#This Row],[year]]-1900,10)+1900 &amp; "-" &amp; FLOOR(Table1[[#This Row],[year]]-1890,10)+1900</f>
        <v>1980-1990</v>
      </c>
      <c r="T384" s="14" t="s">
        <v>21835</v>
      </c>
      <c r="AB384" s="14"/>
    </row>
    <row r="385" spans="1:28" hidden="1" x14ac:dyDescent="0.3">
      <c r="A385" t="s">
        <v>1695</v>
      </c>
      <c r="B385" t="s">
        <v>33</v>
      </c>
      <c r="C385" t="s">
        <v>34</v>
      </c>
      <c r="D385">
        <v>1983</v>
      </c>
      <c r="E385" t="s">
        <v>1696</v>
      </c>
      <c r="F385">
        <v>5.5</v>
      </c>
      <c r="G385">
        <v>5500</v>
      </c>
      <c r="H385" t="s">
        <v>202</v>
      </c>
      <c r="I385" t="s">
        <v>1697</v>
      </c>
      <c r="J385" t="s">
        <v>1698</v>
      </c>
      <c r="K385" t="s">
        <v>30</v>
      </c>
      <c r="L385">
        <v>14400000</v>
      </c>
      <c r="M385">
        <v>16478265</v>
      </c>
      <c r="N385" t="s">
        <v>31</v>
      </c>
      <c r="O385">
        <v>90</v>
      </c>
      <c r="P385" t="str">
        <f>IF(Table1[[#This Row],[score]]&gt;=8.5,"High",IF(Table1[[#This Row],[score]]&gt;=7,"Medium","Low"))</f>
        <v>Low</v>
      </c>
      <c r="Q385" s="5">
        <f>Table1[[#This Row],[gross]]-Table1[[#This Row],[budget]]</f>
        <v>2078265</v>
      </c>
      <c r="R385" s="5" t="str">
        <f>IF(Table1[[#This Row],[Profit]]&gt;0,"Profit","Loss")</f>
        <v>Profit</v>
      </c>
      <c r="S385" s="6" t="str">
        <f>FLOOR(Table1[[#This Row],[year]]-1900,10)+1900 &amp; "-" &amp; FLOOR(Table1[[#This Row],[year]]-1890,10)+1900</f>
        <v>1980-1990</v>
      </c>
      <c r="T385" s="14" t="s">
        <v>21835</v>
      </c>
      <c r="AB385" s="14"/>
    </row>
    <row r="386" spans="1:28" hidden="1" x14ac:dyDescent="0.3">
      <c r="A386" t="s">
        <v>1933</v>
      </c>
      <c r="B386" t="s">
        <v>16</v>
      </c>
      <c r="C386" t="s">
        <v>41</v>
      </c>
      <c r="D386">
        <v>1983</v>
      </c>
      <c r="E386" t="s">
        <v>536</v>
      </c>
      <c r="F386">
        <v>7.3</v>
      </c>
      <c r="G386">
        <v>2200</v>
      </c>
      <c r="H386" t="s">
        <v>881</v>
      </c>
      <c r="I386" t="s">
        <v>1387</v>
      </c>
      <c r="J386" t="s">
        <v>881</v>
      </c>
      <c r="K386" t="s">
        <v>30</v>
      </c>
      <c r="L386">
        <f>20500000</f>
        <v>20500000</v>
      </c>
      <c r="M386">
        <v>16156776</v>
      </c>
      <c r="N386" t="s">
        <v>31</v>
      </c>
      <c r="O386">
        <v>83</v>
      </c>
      <c r="P386" t="str">
        <f>IF(Table1[[#This Row],[score]]&gt;=8.5,"High",IF(Table1[[#This Row],[score]]&gt;=7,"Medium","Low"))</f>
        <v>Medium</v>
      </c>
      <c r="Q386" s="5">
        <f>Table1[[#This Row],[gross]]-Table1[[#This Row],[budget]]</f>
        <v>-4343224</v>
      </c>
      <c r="R386" s="5" t="str">
        <f>IF(Table1[[#This Row],[Profit]]&gt;0,"Profit","Loss")</f>
        <v>Loss</v>
      </c>
      <c r="S386" s="6" t="str">
        <f>FLOOR(Table1[[#This Row],[year]]-1900,10)+1900 &amp; "-" &amp; FLOOR(Table1[[#This Row],[year]]-1890,10)+1900</f>
        <v>1980-1990</v>
      </c>
      <c r="T386" s="14" t="s">
        <v>21835</v>
      </c>
      <c r="AB386" s="14"/>
    </row>
    <row r="387" spans="1:28" hidden="1" x14ac:dyDescent="0.3">
      <c r="A387" t="s">
        <v>1786</v>
      </c>
      <c r="B387" t="s">
        <v>16</v>
      </c>
      <c r="C387" t="s">
        <v>34</v>
      </c>
      <c r="D387">
        <v>1983</v>
      </c>
      <c r="E387" t="s">
        <v>1574</v>
      </c>
      <c r="F387">
        <v>5.5</v>
      </c>
      <c r="G387">
        <v>4400</v>
      </c>
      <c r="H387" t="s">
        <v>816</v>
      </c>
      <c r="I387" t="s">
        <v>1787</v>
      </c>
      <c r="J387" t="s">
        <v>1788</v>
      </c>
      <c r="K387" t="s">
        <v>30</v>
      </c>
      <c r="L387">
        <v>8000000</v>
      </c>
      <c r="M387">
        <v>16134627</v>
      </c>
      <c r="N387" t="s">
        <v>1076</v>
      </c>
      <c r="O387">
        <v>100</v>
      </c>
      <c r="P387" t="str">
        <f>IF(Table1[[#This Row],[score]]&gt;=8.5,"High",IF(Table1[[#This Row],[score]]&gt;=7,"Medium","Low"))</f>
        <v>Low</v>
      </c>
      <c r="Q387" s="5">
        <f>Table1[[#This Row],[gross]]-Table1[[#This Row],[budget]]</f>
        <v>8134627</v>
      </c>
      <c r="R387" s="5" t="str">
        <f>IF(Table1[[#This Row],[Profit]]&gt;0,"Profit","Loss")</f>
        <v>Profit</v>
      </c>
      <c r="S387" s="6" t="str">
        <f>FLOOR(Table1[[#This Row],[year]]-1900,10)+1900 &amp; "-" &amp; FLOOR(Table1[[#This Row],[year]]-1890,10)+1900</f>
        <v>1980-1990</v>
      </c>
      <c r="T387" s="14" t="s">
        <v>21835</v>
      </c>
      <c r="AB387" s="14"/>
    </row>
    <row r="388" spans="1:28" hidden="1" x14ac:dyDescent="0.3">
      <c r="A388" t="s">
        <v>1630</v>
      </c>
      <c r="B388" t="s">
        <v>16</v>
      </c>
      <c r="C388" t="s">
        <v>104</v>
      </c>
      <c r="D388">
        <v>1983</v>
      </c>
      <c r="E388" t="s">
        <v>1574</v>
      </c>
      <c r="F388">
        <v>6.7</v>
      </c>
      <c r="G388">
        <v>13000</v>
      </c>
      <c r="H388" t="s">
        <v>233</v>
      </c>
      <c r="I388" t="s">
        <v>1631</v>
      </c>
      <c r="J388" t="s">
        <v>165</v>
      </c>
      <c r="K388" t="s">
        <v>30</v>
      </c>
      <c r="L388">
        <v>15000000</v>
      </c>
      <c r="M388">
        <v>15856028</v>
      </c>
      <c r="N388" t="s">
        <v>1632</v>
      </c>
      <c r="O388">
        <v>128</v>
      </c>
      <c r="P388" t="str">
        <f>IF(Table1[[#This Row],[score]]&gt;=8.5,"High",IF(Table1[[#This Row],[score]]&gt;=7,"Medium","Low"))</f>
        <v>Low</v>
      </c>
      <c r="Q388" s="5">
        <f>Table1[[#This Row],[gross]]-Table1[[#This Row],[budget]]</f>
        <v>856028</v>
      </c>
      <c r="R388" s="5" t="str">
        <f>IF(Table1[[#This Row],[Profit]]&gt;0,"Profit","Loss")</f>
        <v>Profit</v>
      </c>
      <c r="S388" s="6" t="str">
        <f>FLOOR(Table1[[#This Row],[year]]-1900,10)+1900 &amp; "-" &amp; FLOOR(Table1[[#This Row],[year]]-1890,10)+1900</f>
        <v>1980-1990</v>
      </c>
      <c r="T388" s="14" t="s">
        <v>21835</v>
      </c>
      <c r="AB388" s="14"/>
    </row>
    <row r="389" spans="1:28" hidden="1" x14ac:dyDescent="0.3">
      <c r="A389" t="s">
        <v>1773</v>
      </c>
      <c r="B389" t="s">
        <v>16</v>
      </c>
      <c r="C389" t="s">
        <v>41</v>
      </c>
      <c r="D389">
        <v>1983</v>
      </c>
      <c r="E389" t="s">
        <v>1673</v>
      </c>
      <c r="F389">
        <v>5.6</v>
      </c>
      <c r="G389">
        <v>7400</v>
      </c>
      <c r="H389" t="s">
        <v>267</v>
      </c>
      <c r="I389" t="s">
        <v>267</v>
      </c>
      <c r="J389" t="s">
        <v>268</v>
      </c>
      <c r="K389" t="s">
        <v>30</v>
      </c>
      <c r="L389">
        <f>20500000</f>
        <v>20500000</v>
      </c>
      <c r="M389">
        <v>15543710</v>
      </c>
      <c r="N389" t="s">
        <v>44</v>
      </c>
      <c r="O389">
        <v>91</v>
      </c>
      <c r="P389" t="str">
        <f>IF(Table1[[#This Row],[score]]&gt;=8.5,"High",IF(Table1[[#This Row],[score]]&gt;=7,"Medium","Low"))</f>
        <v>Low</v>
      </c>
      <c r="Q389" s="5">
        <f>Table1[[#This Row],[gross]]-Table1[[#This Row],[budget]]</f>
        <v>-4956290</v>
      </c>
      <c r="R389" s="5" t="str">
        <f>IF(Table1[[#This Row],[Profit]]&gt;0,"Profit","Loss")</f>
        <v>Loss</v>
      </c>
      <c r="S389" s="6" t="str">
        <f>FLOOR(Table1[[#This Row],[year]]-1900,10)+1900 &amp; "-" &amp; FLOOR(Table1[[#This Row],[year]]-1890,10)+1900</f>
        <v>1980-1990</v>
      </c>
      <c r="T389" s="14" t="s">
        <v>21835</v>
      </c>
      <c r="AB389" s="14"/>
    </row>
    <row r="390" spans="1:28" hidden="1" x14ac:dyDescent="0.3">
      <c r="A390" t="s">
        <v>1595</v>
      </c>
      <c r="B390" t="s">
        <v>16</v>
      </c>
      <c r="C390" t="s">
        <v>41</v>
      </c>
      <c r="D390">
        <v>1983</v>
      </c>
      <c r="E390" t="s">
        <v>1596</v>
      </c>
      <c r="F390">
        <v>7.5</v>
      </c>
      <c r="G390">
        <v>115000</v>
      </c>
      <c r="H390" t="s">
        <v>1597</v>
      </c>
      <c r="I390" t="s">
        <v>1593</v>
      </c>
      <c r="J390" t="s">
        <v>1598</v>
      </c>
      <c r="K390" t="s">
        <v>22</v>
      </c>
      <c r="L390">
        <v>9000000</v>
      </c>
      <c r="M390">
        <v>14949697</v>
      </c>
      <c r="N390" t="s">
        <v>1599</v>
      </c>
      <c r="O390">
        <v>107</v>
      </c>
      <c r="P390" t="str">
        <f>IF(Table1[[#This Row],[score]]&gt;=8.5,"High",IF(Table1[[#This Row],[score]]&gt;=7,"Medium","Low"))</f>
        <v>Medium</v>
      </c>
      <c r="Q390" s="5">
        <f>Table1[[#This Row],[gross]]-Table1[[#This Row],[budget]]</f>
        <v>5949697</v>
      </c>
      <c r="R390" s="5" t="str">
        <f>IF(Table1[[#This Row],[Profit]]&gt;0,"Profit","Loss")</f>
        <v>Profit</v>
      </c>
      <c r="S390" s="6" t="str">
        <f>FLOOR(Table1[[#This Row],[year]]-1900,10)+1900 &amp; "-" &amp; FLOOR(Table1[[#This Row],[year]]-1890,10)+1900</f>
        <v>1980-1990</v>
      </c>
      <c r="T390" s="14" t="s">
        <v>21835</v>
      </c>
      <c r="AB390" s="14"/>
    </row>
    <row r="391" spans="1:28" hidden="1" x14ac:dyDescent="0.3">
      <c r="A391" t="s">
        <v>1723</v>
      </c>
      <c r="B391" t="s">
        <v>33</v>
      </c>
      <c r="C391" t="s">
        <v>41</v>
      </c>
      <c r="D391">
        <v>1983</v>
      </c>
      <c r="E391" t="s">
        <v>536</v>
      </c>
      <c r="F391">
        <v>7.2</v>
      </c>
      <c r="G391">
        <v>13000</v>
      </c>
      <c r="H391" t="s">
        <v>1724</v>
      </c>
      <c r="I391" t="s">
        <v>1725</v>
      </c>
      <c r="J391" t="s">
        <v>106</v>
      </c>
      <c r="K391" t="s">
        <v>22</v>
      </c>
      <c r="L391">
        <f>20500000</f>
        <v>20500000</v>
      </c>
      <c r="M391">
        <v>14648076</v>
      </c>
      <c r="N391" t="s">
        <v>1726</v>
      </c>
      <c r="O391">
        <v>110</v>
      </c>
      <c r="P391" t="str">
        <f>IF(Table1[[#This Row],[score]]&gt;=8.5,"High",IF(Table1[[#This Row],[score]]&gt;=7,"Medium","Low"))</f>
        <v>Medium</v>
      </c>
      <c r="Q391" s="5">
        <f>Table1[[#This Row],[gross]]-Table1[[#This Row],[budget]]</f>
        <v>-5851924</v>
      </c>
      <c r="R391" s="5" t="str">
        <f>IF(Table1[[#This Row],[Profit]]&gt;0,"Profit","Loss")</f>
        <v>Loss</v>
      </c>
      <c r="S391" s="6" t="str">
        <f>FLOOR(Table1[[#This Row],[year]]-1900,10)+1900 &amp; "-" &amp; FLOOR(Table1[[#This Row],[year]]-1890,10)+1900</f>
        <v>1980-1990</v>
      </c>
      <c r="T391" s="14" t="s">
        <v>21835</v>
      </c>
      <c r="AB391" s="14"/>
    </row>
    <row r="392" spans="1:28" hidden="1" x14ac:dyDescent="0.3">
      <c r="A392" t="s">
        <v>1511</v>
      </c>
      <c r="B392" t="s">
        <v>16</v>
      </c>
      <c r="C392" t="s">
        <v>41</v>
      </c>
      <c r="D392">
        <v>1983</v>
      </c>
      <c r="E392" t="s">
        <v>1464</v>
      </c>
      <c r="F392">
        <v>5.3</v>
      </c>
      <c r="G392">
        <v>6100</v>
      </c>
      <c r="H392" t="s">
        <v>1512</v>
      </c>
      <c r="I392" t="s">
        <v>670</v>
      </c>
      <c r="J392" t="s">
        <v>1513</v>
      </c>
      <c r="K392" t="s">
        <v>30</v>
      </c>
      <c r="L392">
        <v>3500000</v>
      </c>
      <c r="M392">
        <v>14049540</v>
      </c>
      <c r="N392" t="s">
        <v>1514</v>
      </c>
      <c r="O392">
        <v>89</v>
      </c>
      <c r="P392" t="str">
        <f>IF(Table1[[#This Row],[score]]&gt;=8.5,"High",IF(Table1[[#This Row],[score]]&gt;=7,"Medium","Low"))</f>
        <v>Low</v>
      </c>
      <c r="Q392" s="5">
        <f>Table1[[#This Row],[gross]]-Table1[[#This Row],[budget]]</f>
        <v>10549540</v>
      </c>
      <c r="R392" s="5" t="str">
        <f>IF(Table1[[#This Row],[Profit]]&gt;0,"Profit","Loss")</f>
        <v>Profit</v>
      </c>
      <c r="S392" s="6" t="str">
        <f>FLOOR(Table1[[#This Row],[year]]-1900,10)+1900 &amp; "-" &amp; FLOOR(Table1[[#This Row],[year]]-1890,10)+1900</f>
        <v>1980-1990</v>
      </c>
      <c r="T392" s="14" t="s">
        <v>21835</v>
      </c>
      <c r="AB392" s="14"/>
    </row>
    <row r="393" spans="1:28" hidden="1" x14ac:dyDescent="0.3">
      <c r="A393" t="s">
        <v>1793</v>
      </c>
      <c r="B393" t="s">
        <v>16</v>
      </c>
      <c r="C393" t="s">
        <v>41</v>
      </c>
      <c r="D393">
        <v>1983</v>
      </c>
      <c r="E393" t="s">
        <v>1794</v>
      </c>
      <c r="F393">
        <v>5.8</v>
      </c>
      <c r="G393">
        <v>4700</v>
      </c>
      <c r="H393" t="s">
        <v>270</v>
      </c>
      <c r="I393" t="s">
        <v>1795</v>
      </c>
      <c r="J393" t="s">
        <v>414</v>
      </c>
      <c r="K393" t="s">
        <v>30</v>
      </c>
      <c r="L393">
        <v>12000000</v>
      </c>
      <c r="M393">
        <v>14000000</v>
      </c>
      <c r="N393" t="s">
        <v>210</v>
      </c>
      <c r="O393">
        <v>103</v>
      </c>
      <c r="P393" t="str">
        <f>IF(Table1[[#This Row],[score]]&gt;=8.5,"High",IF(Table1[[#This Row],[score]]&gt;=7,"Medium","Low"))</f>
        <v>Low</v>
      </c>
      <c r="Q393" s="5">
        <f>Table1[[#This Row],[gross]]-Table1[[#This Row],[budget]]</f>
        <v>2000000</v>
      </c>
      <c r="R393" s="5" t="str">
        <f>IF(Table1[[#This Row],[Profit]]&gt;0,"Profit","Loss")</f>
        <v>Profit</v>
      </c>
      <c r="S393" s="6" t="str">
        <f>FLOOR(Table1[[#This Row],[year]]-1900,10)+1900 &amp; "-" &amp; FLOOR(Table1[[#This Row],[year]]-1890,10)+1900</f>
        <v>1980-1990</v>
      </c>
      <c r="T393" s="14" t="s">
        <v>21835</v>
      </c>
      <c r="AB393" s="14"/>
    </row>
    <row r="394" spans="1:28" hidden="1" x14ac:dyDescent="0.3">
      <c r="A394" t="s">
        <v>1747</v>
      </c>
      <c r="B394" t="s">
        <v>16</v>
      </c>
      <c r="C394" t="s">
        <v>34</v>
      </c>
      <c r="D394">
        <v>1983</v>
      </c>
      <c r="E394" t="s">
        <v>1252</v>
      </c>
      <c r="F394">
        <v>6.1</v>
      </c>
      <c r="G394">
        <v>4700</v>
      </c>
      <c r="H394" t="s">
        <v>1748</v>
      </c>
      <c r="I394" t="s">
        <v>1749</v>
      </c>
      <c r="J394" t="s">
        <v>1750</v>
      </c>
      <c r="K394" t="s">
        <v>30</v>
      </c>
      <c r="L394">
        <v>700000</v>
      </c>
      <c r="M394">
        <v>13168027</v>
      </c>
      <c r="N394" t="s">
        <v>1669</v>
      </c>
      <c r="O394">
        <v>90</v>
      </c>
      <c r="P394" t="str">
        <f>IF(Table1[[#This Row],[score]]&gt;=8.5,"High",IF(Table1[[#This Row],[score]]&gt;=7,"Medium","Low"))</f>
        <v>Low</v>
      </c>
      <c r="Q394" s="5">
        <f>Table1[[#This Row],[gross]]-Table1[[#This Row],[budget]]</f>
        <v>12468027</v>
      </c>
      <c r="R394" s="5" t="str">
        <f>IF(Table1[[#This Row],[Profit]]&gt;0,"Profit","Loss")</f>
        <v>Profit</v>
      </c>
      <c r="S394" s="6" t="str">
        <f>FLOOR(Table1[[#This Row],[year]]-1900,10)+1900 &amp; "-" &amp; FLOOR(Table1[[#This Row],[year]]-1890,10)+1900</f>
        <v>1980-1990</v>
      </c>
      <c r="T394" s="14" t="s">
        <v>21835</v>
      </c>
      <c r="AB394" s="14"/>
    </row>
    <row r="395" spans="1:28" hidden="1" x14ac:dyDescent="0.3">
      <c r="A395" t="s">
        <v>1763</v>
      </c>
      <c r="B395" t="s">
        <v>33</v>
      </c>
      <c r="C395" t="s">
        <v>41</v>
      </c>
      <c r="D395">
        <v>1983</v>
      </c>
      <c r="E395" t="s">
        <v>1574</v>
      </c>
      <c r="F395">
        <v>6.8</v>
      </c>
      <c r="G395">
        <v>10000</v>
      </c>
      <c r="H395" t="s">
        <v>1764</v>
      </c>
      <c r="I395" t="s">
        <v>1765</v>
      </c>
      <c r="J395" t="s">
        <v>279</v>
      </c>
      <c r="K395" t="s">
        <v>30</v>
      </c>
      <c r="L395">
        <v>9000000</v>
      </c>
      <c r="M395">
        <v>13030214</v>
      </c>
      <c r="N395" t="s">
        <v>363</v>
      </c>
      <c r="O395">
        <v>107</v>
      </c>
      <c r="P395" t="str">
        <f>IF(Table1[[#This Row],[score]]&gt;=8.5,"High",IF(Table1[[#This Row],[score]]&gt;=7,"Medium","Low"))</f>
        <v>Low</v>
      </c>
      <c r="Q395" s="5">
        <f>Table1[[#This Row],[gross]]-Table1[[#This Row],[budget]]</f>
        <v>4030214</v>
      </c>
      <c r="R395" s="5" t="str">
        <f>IF(Table1[[#This Row],[Profit]]&gt;0,"Profit","Loss")</f>
        <v>Profit</v>
      </c>
      <c r="S395" s="6" t="str">
        <f>FLOOR(Table1[[#This Row],[year]]-1900,10)+1900 &amp; "-" &amp; FLOOR(Table1[[#This Row],[year]]-1890,10)+1900</f>
        <v>1980-1990</v>
      </c>
      <c r="T395" s="14" t="s">
        <v>21835</v>
      </c>
      <c r="AB395" s="14"/>
    </row>
    <row r="396" spans="1:28" hidden="1" x14ac:dyDescent="0.3">
      <c r="A396" t="s">
        <v>1679</v>
      </c>
      <c r="B396" t="s">
        <v>33</v>
      </c>
      <c r="C396" t="s">
        <v>34</v>
      </c>
      <c r="D396">
        <v>1983</v>
      </c>
      <c r="E396" t="s">
        <v>1680</v>
      </c>
      <c r="F396">
        <v>4.9000000000000004</v>
      </c>
      <c r="G396">
        <v>3700</v>
      </c>
      <c r="H396" t="s">
        <v>199</v>
      </c>
      <c r="I396" t="s">
        <v>1681</v>
      </c>
      <c r="J396" t="s">
        <v>200</v>
      </c>
      <c r="K396" t="s">
        <v>30</v>
      </c>
      <c r="L396">
        <f>20500000</f>
        <v>20500000</v>
      </c>
      <c r="M396">
        <v>13000000</v>
      </c>
      <c r="N396" t="s">
        <v>61</v>
      </c>
      <c r="O396">
        <v>96</v>
      </c>
      <c r="P396" t="str">
        <f>IF(Table1[[#This Row],[score]]&gt;=8.5,"High",IF(Table1[[#This Row],[score]]&gt;=7,"Medium","Low"))</f>
        <v>Low</v>
      </c>
      <c r="Q396" s="5">
        <f>Table1[[#This Row],[gross]]-Table1[[#This Row],[budget]]</f>
        <v>-7500000</v>
      </c>
      <c r="R396" s="5" t="str">
        <f>IF(Table1[[#This Row],[Profit]]&gt;0,"Profit","Loss")</f>
        <v>Loss</v>
      </c>
      <c r="S396" s="6" t="str">
        <f>FLOOR(Table1[[#This Row],[year]]-1900,10)+1900 &amp; "-" &amp; FLOOR(Table1[[#This Row],[year]]-1890,10)+1900</f>
        <v>1980-1990</v>
      </c>
      <c r="T396" s="14" t="s">
        <v>21835</v>
      </c>
      <c r="AB396" s="14"/>
    </row>
    <row r="397" spans="1:28" hidden="1" x14ac:dyDescent="0.3">
      <c r="A397" t="s">
        <v>1633</v>
      </c>
      <c r="B397" t="s">
        <v>33</v>
      </c>
      <c r="C397" t="s">
        <v>34</v>
      </c>
      <c r="D397">
        <v>1983</v>
      </c>
      <c r="E397" t="s">
        <v>501</v>
      </c>
      <c r="F397">
        <v>6.3</v>
      </c>
      <c r="G397">
        <v>11000</v>
      </c>
      <c r="H397" t="s">
        <v>861</v>
      </c>
      <c r="I397" t="s">
        <v>1634</v>
      </c>
      <c r="J397" t="s">
        <v>327</v>
      </c>
      <c r="K397" t="s">
        <v>30</v>
      </c>
      <c r="L397">
        <v>5000000</v>
      </c>
      <c r="M397">
        <v>12232628</v>
      </c>
      <c r="N397" t="s">
        <v>1635</v>
      </c>
      <c r="O397">
        <v>107</v>
      </c>
      <c r="P397" t="str">
        <f>IF(Table1[[#This Row],[score]]&gt;=8.5,"High",IF(Table1[[#This Row],[score]]&gt;=7,"Medium","Low"))</f>
        <v>Low</v>
      </c>
      <c r="Q397" s="5">
        <f>Table1[[#This Row],[gross]]-Table1[[#This Row],[budget]]</f>
        <v>7232628</v>
      </c>
      <c r="R397" s="5" t="str">
        <f>IF(Table1[[#This Row],[Profit]]&gt;0,"Profit","Loss")</f>
        <v>Profit</v>
      </c>
      <c r="S397" s="6" t="str">
        <f>FLOOR(Table1[[#This Row],[year]]-1900,10)+1900 &amp; "-" &amp; FLOOR(Table1[[#This Row],[year]]-1890,10)+1900</f>
        <v>1980-1990</v>
      </c>
      <c r="T397" s="14" t="s">
        <v>21835</v>
      </c>
      <c r="AB397" s="14"/>
    </row>
    <row r="398" spans="1:28" hidden="1" x14ac:dyDescent="0.3">
      <c r="A398" t="s">
        <v>1866</v>
      </c>
      <c r="B398" t="s">
        <v>33</v>
      </c>
      <c r="C398" t="s">
        <v>25</v>
      </c>
      <c r="D398">
        <v>1983</v>
      </c>
      <c r="E398" t="s">
        <v>1454</v>
      </c>
      <c r="F398">
        <v>6</v>
      </c>
      <c r="G398">
        <v>2100</v>
      </c>
      <c r="H398" t="s">
        <v>1867</v>
      </c>
      <c r="I398" t="s">
        <v>1868</v>
      </c>
      <c r="J398" t="s">
        <v>1869</v>
      </c>
      <c r="K398" t="s">
        <v>30</v>
      </c>
      <c r="L398">
        <f>20500000</f>
        <v>20500000</v>
      </c>
      <c r="M398">
        <v>12049514</v>
      </c>
      <c r="N398" t="s">
        <v>730</v>
      </c>
      <c r="O398">
        <v>103</v>
      </c>
      <c r="P398" t="str">
        <f>IF(Table1[[#This Row],[score]]&gt;=8.5,"High",IF(Table1[[#This Row],[score]]&gt;=7,"Medium","Low"))</f>
        <v>Low</v>
      </c>
      <c r="Q398" s="5">
        <f>Table1[[#This Row],[gross]]-Table1[[#This Row],[budget]]</f>
        <v>-8450486</v>
      </c>
      <c r="R398" s="5" t="str">
        <f>IF(Table1[[#This Row],[Profit]]&gt;0,"Profit","Loss")</f>
        <v>Loss</v>
      </c>
      <c r="S398" s="6" t="str">
        <f>FLOOR(Table1[[#This Row],[year]]-1900,10)+1900 &amp; "-" &amp; FLOOR(Table1[[#This Row],[year]]-1890,10)+1900</f>
        <v>1980-1990</v>
      </c>
      <c r="T398" s="14" t="s">
        <v>21835</v>
      </c>
      <c r="AB398" s="14"/>
    </row>
    <row r="399" spans="1:28" hidden="1" x14ac:dyDescent="0.3">
      <c r="A399" t="s">
        <v>1612</v>
      </c>
      <c r="B399" t="s">
        <v>16</v>
      </c>
      <c r="C399" t="s">
        <v>34</v>
      </c>
      <c r="D399">
        <v>1983</v>
      </c>
      <c r="E399" t="s">
        <v>1252</v>
      </c>
      <c r="F399">
        <v>4.5999999999999996</v>
      </c>
      <c r="G399">
        <v>4600</v>
      </c>
      <c r="H399" t="s">
        <v>1613</v>
      </c>
      <c r="I399" t="s">
        <v>1614</v>
      </c>
      <c r="J399" t="s">
        <v>1615</v>
      </c>
      <c r="K399" t="s">
        <v>30</v>
      </c>
      <c r="L399">
        <v>457000</v>
      </c>
      <c r="M399">
        <v>11919250</v>
      </c>
      <c r="N399" t="s">
        <v>1616</v>
      </c>
      <c r="O399">
        <v>80</v>
      </c>
      <c r="P399" t="str">
        <f>IF(Table1[[#This Row],[score]]&gt;=8.5,"High",IF(Table1[[#This Row],[score]]&gt;=7,"Medium","Low"))</f>
        <v>Low</v>
      </c>
      <c r="Q399" s="5">
        <f>Table1[[#This Row],[gross]]-Table1[[#This Row],[budget]]</f>
        <v>11462250</v>
      </c>
      <c r="R399" s="5" t="str">
        <f>IF(Table1[[#This Row],[Profit]]&gt;0,"Profit","Loss")</f>
        <v>Profit</v>
      </c>
      <c r="S399" s="6" t="str">
        <f>FLOOR(Table1[[#This Row],[year]]-1900,10)+1900 &amp; "-" &amp; FLOOR(Table1[[#This Row],[year]]-1890,10)+1900</f>
        <v>1980-1990</v>
      </c>
      <c r="T399" s="14" t="s">
        <v>21835</v>
      </c>
      <c r="AB399" s="14"/>
    </row>
    <row r="400" spans="1:28" hidden="1" x14ac:dyDescent="0.3">
      <c r="A400" t="s">
        <v>1751</v>
      </c>
      <c r="B400" t="s">
        <v>33</v>
      </c>
      <c r="C400" t="s">
        <v>41</v>
      </c>
      <c r="D400">
        <v>1983</v>
      </c>
      <c r="E400" t="s">
        <v>1752</v>
      </c>
      <c r="F400">
        <v>7.7</v>
      </c>
      <c r="G400">
        <v>41000</v>
      </c>
      <c r="H400" t="s">
        <v>289</v>
      </c>
      <c r="I400" t="s">
        <v>289</v>
      </c>
      <c r="J400" t="s">
        <v>289</v>
      </c>
      <c r="K400" t="s">
        <v>30</v>
      </c>
      <c r="L400">
        <f>20500000</f>
        <v>20500000</v>
      </c>
      <c r="M400">
        <v>11798616</v>
      </c>
      <c r="N400" t="s">
        <v>290</v>
      </c>
      <c r="O400">
        <v>79</v>
      </c>
      <c r="P400" t="str">
        <f>IF(Table1[[#This Row],[score]]&gt;=8.5,"High",IF(Table1[[#This Row],[score]]&gt;=7,"Medium","Low"))</f>
        <v>Medium</v>
      </c>
      <c r="Q400" s="5">
        <f>Table1[[#This Row],[gross]]-Table1[[#This Row],[budget]]</f>
        <v>-8701384</v>
      </c>
      <c r="R400" s="5" t="str">
        <f>IF(Table1[[#This Row],[Profit]]&gt;0,"Profit","Loss")</f>
        <v>Loss</v>
      </c>
      <c r="S400" s="6" t="str">
        <f>FLOOR(Table1[[#This Row],[year]]-1900,10)+1900 &amp; "-" &amp; FLOOR(Table1[[#This Row],[year]]-1890,10)+1900</f>
        <v>1980-1990</v>
      </c>
      <c r="T400" s="14" t="s">
        <v>21839</v>
      </c>
      <c r="AB400" s="14"/>
    </row>
    <row r="401" spans="1:28" hidden="1" x14ac:dyDescent="0.3">
      <c r="A401" t="s">
        <v>1807</v>
      </c>
      <c r="B401" t="s">
        <v>16</v>
      </c>
      <c r="C401" t="s">
        <v>1192</v>
      </c>
      <c r="D401">
        <v>1983</v>
      </c>
      <c r="E401" t="s">
        <v>1120</v>
      </c>
      <c r="F401">
        <v>6.6</v>
      </c>
      <c r="G401">
        <v>2600</v>
      </c>
      <c r="H401" t="s">
        <v>1808</v>
      </c>
      <c r="I401" t="s">
        <v>1809</v>
      </c>
      <c r="J401" t="s">
        <v>1810</v>
      </c>
      <c r="K401" t="s">
        <v>30</v>
      </c>
      <c r="L401">
        <f>20500000</f>
        <v>20500000</v>
      </c>
      <c r="M401">
        <v>11787127</v>
      </c>
      <c r="N401" t="s">
        <v>44</v>
      </c>
      <c r="O401">
        <v>102</v>
      </c>
      <c r="P401" t="str">
        <f>IF(Table1[[#This Row],[score]]&gt;=8.5,"High",IF(Table1[[#This Row],[score]]&gt;=7,"Medium","Low"))</f>
        <v>Low</v>
      </c>
      <c r="Q401" s="5">
        <f>Table1[[#This Row],[gross]]-Table1[[#This Row],[budget]]</f>
        <v>-8712873</v>
      </c>
      <c r="R401" s="5" t="str">
        <f>IF(Table1[[#This Row],[Profit]]&gt;0,"Profit","Loss")</f>
        <v>Loss</v>
      </c>
      <c r="S401" s="6" t="str">
        <f>FLOOR(Table1[[#This Row],[year]]-1900,10)+1900 &amp; "-" &amp; FLOOR(Table1[[#This Row],[year]]-1890,10)+1900</f>
        <v>1980-1990</v>
      </c>
      <c r="T401" s="14" t="s">
        <v>21835</v>
      </c>
      <c r="AB401" s="14"/>
    </row>
    <row r="402" spans="1:28" hidden="1" x14ac:dyDescent="0.3">
      <c r="A402" t="s">
        <v>1816</v>
      </c>
      <c r="B402" t="s">
        <v>16</v>
      </c>
      <c r="C402" t="s">
        <v>41</v>
      </c>
      <c r="D402">
        <v>1983</v>
      </c>
      <c r="E402" t="s">
        <v>1574</v>
      </c>
      <c r="F402">
        <v>5.3</v>
      </c>
      <c r="G402">
        <v>2200</v>
      </c>
      <c r="H402" t="s">
        <v>702</v>
      </c>
      <c r="I402" t="s">
        <v>702</v>
      </c>
      <c r="J402" t="s">
        <v>200</v>
      </c>
      <c r="K402" t="s">
        <v>30</v>
      </c>
      <c r="L402">
        <v>19000000</v>
      </c>
      <c r="M402">
        <v>10964740</v>
      </c>
      <c r="N402" t="s">
        <v>1817</v>
      </c>
      <c r="O402">
        <v>110</v>
      </c>
      <c r="P402" t="str">
        <f>IF(Table1[[#This Row],[score]]&gt;=8.5,"High",IF(Table1[[#This Row],[score]]&gt;=7,"Medium","Low"))</f>
        <v>Low</v>
      </c>
      <c r="Q402" s="5">
        <f>Table1[[#This Row],[gross]]-Table1[[#This Row],[budget]]</f>
        <v>-8035260</v>
      </c>
      <c r="R402" s="5" t="str">
        <f>IF(Table1[[#This Row],[Profit]]&gt;0,"Profit","Loss")</f>
        <v>Loss</v>
      </c>
      <c r="S402" s="6" t="str">
        <f>FLOOR(Table1[[#This Row],[year]]-1900,10)+1900 &amp; "-" &amp; FLOOR(Table1[[#This Row],[year]]-1890,10)+1900</f>
        <v>1980-1990</v>
      </c>
      <c r="T402" s="14" t="s">
        <v>21835</v>
      </c>
      <c r="AB402" s="14"/>
    </row>
    <row r="403" spans="1:28" hidden="1" x14ac:dyDescent="0.3">
      <c r="A403" t="s">
        <v>1719</v>
      </c>
      <c r="B403" t="s">
        <v>33</v>
      </c>
      <c r="C403" t="s">
        <v>25</v>
      </c>
      <c r="D403">
        <v>1983</v>
      </c>
      <c r="E403" t="s">
        <v>1356</v>
      </c>
      <c r="F403">
        <v>4</v>
      </c>
      <c r="G403">
        <v>3600</v>
      </c>
      <c r="H403" t="s">
        <v>1720</v>
      </c>
      <c r="I403" t="s">
        <v>1720</v>
      </c>
      <c r="J403" t="s">
        <v>1721</v>
      </c>
      <c r="K403" t="s">
        <v>306</v>
      </c>
      <c r="L403">
        <v>2500000</v>
      </c>
      <c r="M403">
        <v>10676194</v>
      </c>
      <c r="N403" t="s">
        <v>1722</v>
      </c>
      <c r="O403">
        <v>98</v>
      </c>
      <c r="P403" t="str">
        <f>IF(Table1[[#This Row],[score]]&gt;=8.5,"High",IF(Table1[[#This Row],[score]]&gt;=7,"Medium","Low"))</f>
        <v>Low</v>
      </c>
      <c r="Q403" s="5">
        <f>Table1[[#This Row],[gross]]-Table1[[#This Row],[budget]]</f>
        <v>8176194</v>
      </c>
      <c r="R403" s="5" t="str">
        <f>IF(Table1[[#This Row],[Profit]]&gt;0,"Profit","Loss")</f>
        <v>Profit</v>
      </c>
      <c r="S403" s="6" t="str">
        <f>FLOOR(Table1[[#This Row],[year]]-1900,10)+1900 &amp; "-" &amp; FLOOR(Table1[[#This Row],[year]]-1890,10)+1900</f>
        <v>1980-1990</v>
      </c>
      <c r="T403" s="14" t="s">
        <v>21835</v>
      </c>
      <c r="AB403" s="14"/>
    </row>
    <row r="404" spans="1:28" hidden="1" x14ac:dyDescent="0.3">
      <c r="A404" t="s">
        <v>1672</v>
      </c>
      <c r="B404" t="s">
        <v>16</v>
      </c>
      <c r="C404" t="s">
        <v>41</v>
      </c>
      <c r="D404">
        <v>1983</v>
      </c>
      <c r="E404" t="s">
        <v>1673</v>
      </c>
      <c r="F404">
        <v>5.2</v>
      </c>
      <c r="G404">
        <v>5400</v>
      </c>
      <c r="H404" t="s">
        <v>455</v>
      </c>
      <c r="I404" t="s">
        <v>131</v>
      </c>
      <c r="J404" t="s">
        <v>59</v>
      </c>
      <c r="K404" t="s">
        <v>30</v>
      </c>
      <c r="L404">
        <f>20500000</f>
        <v>20500000</v>
      </c>
      <c r="M404">
        <v>10375893</v>
      </c>
      <c r="N404" t="s">
        <v>1674</v>
      </c>
      <c r="O404">
        <v>89</v>
      </c>
      <c r="P404" t="str">
        <f>IF(Table1[[#This Row],[score]]&gt;=8.5,"High",IF(Table1[[#This Row],[score]]&gt;=7,"Medium","Low"))</f>
        <v>Low</v>
      </c>
      <c r="Q404" s="5">
        <f>Table1[[#This Row],[gross]]-Table1[[#This Row],[budget]]</f>
        <v>-10124107</v>
      </c>
      <c r="R404" s="5" t="str">
        <f>IF(Table1[[#This Row],[Profit]]&gt;0,"Profit","Loss")</f>
        <v>Loss</v>
      </c>
      <c r="S404" s="6" t="str">
        <f>FLOOR(Table1[[#This Row],[year]]-1900,10)+1900 &amp; "-" &amp; FLOOR(Table1[[#This Row],[year]]-1890,10)+1900</f>
        <v>1980-1990</v>
      </c>
      <c r="T404" s="14" t="s">
        <v>21835</v>
      </c>
      <c r="AB404" s="14"/>
    </row>
    <row r="405" spans="1:28" hidden="1" x14ac:dyDescent="0.3">
      <c r="A405" t="s">
        <v>1823</v>
      </c>
      <c r="B405" t="s">
        <v>33</v>
      </c>
      <c r="C405" t="s">
        <v>41</v>
      </c>
      <c r="D405">
        <v>1983</v>
      </c>
      <c r="E405" t="s">
        <v>1742</v>
      </c>
      <c r="F405">
        <v>4.5999999999999996</v>
      </c>
      <c r="G405">
        <v>3600</v>
      </c>
      <c r="H405" t="s">
        <v>135</v>
      </c>
      <c r="I405" t="s">
        <v>1461</v>
      </c>
      <c r="J405" t="s">
        <v>49</v>
      </c>
      <c r="K405" t="s">
        <v>30</v>
      </c>
      <c r="L405">
        <v>10000000</v>
      </c>
      <c r="M405">
        <v>10369581</v>
      </c>
      <c r="N405" t="s">
        <v>23</v>
      </c>
      <c r="O405">
        <v>99</v>
      </c>
      <c r="P405" t="str">
        <f>IF(Table1[[#This Row],[score]]&gt;=8.5,"High",IF(Table1[[#This Row],[score]]&gt;=7,"Medium","Low"))</f>
        <v>Low</v>
      </c>
      <c r="Q405" s="5">
        <f>Table1[[#This Row],[gross]]-Table1[[#This Row],[budget]]</f>
        <v>369581</v>
      </c>
      <c r="R405" s="5" t="str">
        <f>IF(Table1[[#This Row],[Profit]]&gt;0,"Profit","Loss")</f>
        <v>Profit</v>
      </c>
      <c r="S405" s="6" t="str">
        <f>FLOOR(Table1[[#This Row],[year]]-1900,10)+1900 &amp; "-" &amp; FLOOR(Table1[[#This Row],[year]]-1890,10)+1900</f>
        <v>1980-1990</v>
      </c>
      <c r="T405" s="14" t="s">
        <v>21835</v>
      </c>
      <c r="AB405" s="14"/>
    </row>
    <row r="406" spans="1:28" hidden="1" x14ac:dyDescent="0.3">
      <c r="A406" t="s">
        <v>1660</v>
      </c>
      <c r="B406" t="s">
        <v>16</v>
      </c>
      <c r="C406" t="s">
        <v>41</v>
      </c>
      <c r="D406">
        <v>1983</v>
      </c>
      <c r="E406" t="s">
        <v>1493</v>
      </c>
      <c r="F406">
        <v>6.4</v>
      </c>
      <c r="G406">
        <v>25000</v>
      </c>
      <c r="H406" t="s">
        <v>1176</v>
      </c>
      <c r="I406" t="s">
        <v>1661</v>
      </c>
      <c r="J406" t="s">
        <v>839</v>
      </c>
      <c r="K406" t="s">
        <v>30</v>
      </c>
      <c r="L406">
        <f>20500000</f>
        <v>20500000</v>
      </c>
      <c r="M406">
        <v>10353438</v>
      </c>
      <c r="N406" t="s">
        <v>1177</v>
      </c>
      <c r="O406">
        <v>93</v>
      </c>
      <c r="P406" t="str">
        <f>IF(Table1[[#This Row],[score]]&gt;=8.5,"High",IF(Table1[[#This Row],[score]]&gt;=7,"Medium","Low"))</f>
        <v>Low</v>
      </c>
      <c r="Q406" s="5">
        <f>Table1[[#This Row],[gross]]-Table1[[#This Row],[budget]]</f>
        <v>-10146562</v>
      </c>
      <c r="R406" s="5" t="str">
        <f>IF(Table1[[#This Row],[Profit]]&gt;0,"Profit","Loss")</f>
        <v>Loss</v>
      </c>
      <c r="S406" s="6" t="str">
        <f>FLOOR(Table1[[#This Row],[year]]-1900,10)+1900 &amp; "-" &amp; FLOOR(Table1[[#This Row],[year]]-1890,10)+1900</f>
        <v>1980-1990</v>
      </c>
      <c r="T406" s="14" t="s">
        <v>21835</v>
      </c>
      <c r="AB406" s="14"/>
    </row>
    <row r="407" spans="1:28" hidden="1" x14ac:dyDescent="0.3">
      <c r="A407" t="s">
        <v>1656</v>
      </c>
      <c r="B407" t="s">
        <v>33</v>
      </c>
      <c r="C407" t="s">
        <v>330</v>
      </c>
      <c r="D407">
        <v>1983</v>
      </c>
      <c r="E407" t="s">
        <v>1473</v>
      </c>
      <c r="F407">
        <v>6.4</v>
      </c>
      <c r="G407">
        <v>11000</v>
      </c>
      <c r="H407" t="s">
        <v>1657</v>
      </c>
      <c r="I407" t="s">
        <v>1658</v>
      </c>
      <c r="J407" t="s">
        <v>1507</v>
      </c>
      <c r="K407" t="s">
        <v>30</v>
      </c>
      <c r="L407">
        <v>15000000</v>
      </c>
      <c r="M407">
        <v>10219460</v>
      </c>
      <c r="N407" t="s">
        <v>1659</v>
      </c>
      <c r="O407">
        <v>106</v>
      </c>
      <c r="P407" t="str">
        <f>IF(Table1[[#This Row],[score]]&gt;=8.5,"High",IF(Table1[[#This Row],[score]]&gt;=7,"Medium","Low"))</f>
        <v>Low</v>
      </c>
      <c r="Q407" s="5">
        <f>Table1[[#This Row],[gross]]-Table1[[#This Row],[budget]]</f>
        <v>-4780540</v>
      </c>
      <c r="R407" s="5" t="str">
        <f>IF(Table1[[#This Row],[Profit]]&gt;0,"Profit","Loss")</f>
        <v>Loss</v>
      </c>
      <c r="S407" s="6" t="str">
        <f>FLOOR(Table1[[#This Row],[year]]-1900,10)+1900 &amp; "-" &amp; FLOOR(Table1[[#This Row],[year]]-1890,10)+1900</f>
        <v>1980-1990</v>
      </c>
      <c r="T407" s="14" t="s">
        <v>21835</v>
      </c>
      <c r="AB407" s="14"/>
    </row>
    <row r="408" spans="1:28" hidden="1" x14ac:dyDescent="0.3">
      <c r="A408" t="s">
        <v>1885</v>
      </c>
      <c r="B408" t="s">
        <v>33</v>
      </c>
      <c r="C408" t="s">
        <v>41</v>
      </c>
      <c r="D408">
        <v>1983</v>
      </c>
      <c r="E408" t="s">
        <v>1120</v>
      </c>
      <c r="F408">
        <v>5.2</v>
      </c>
      <c r="G408">
        <v>747</v>
      </c>
      <c r="H408" t="s">
        <v>1886</v>
      </c>
      <c r="I408" t="s">
        <v>1886</v>
      </c>
      <c r="J408" t="s">
        <v>388</v>
      </c>
      <c r="K408" t="s">
        <v>30</v>
      </c>
      <c r="L408">
        <v>10100000</v>
      </c>
      <c r="M408">
        <v>10171304</v>
      </c>
      <c r="N408" t="s">
        <v>491</v>
      </c>
      <c r="O408">
        <v>95</v>
      </c>
      <c r="P408" t="str">
        <f>IF(Table1[[#This Row],[score]]&gt;=8.5,"High",IF(Table1[[#This Row],[score]]&gt;=7,"Medium","Low"))</f>
        <v>Low</v>
      </c>
      <c r="Q408" s="5">
        <f>Table1[[#This Row],[gross]]-Table1[[#This Row],[budget]]</f>
        <v>71304</v>
      </c>
      <c r="R408" s="5" t="str">
        <f>IF(Table1[[#This Row],[Profit]]&gt;0,"Profit","Loss")</f>
        <v>Profit</v>
      </c>
      <c r="S408" s="6" t="str">
        <f>FLOOR(Table1[[#This Row],[year]]-1900,10)+1900 &amp; "-" &amp; FLOOR(Table1[[#This Row],[year]]-1890,10)+1900</f>
        <v>1980-1990</v>
      </c>
      <c r="T408" s="14" t="s">
        <v>21835</v>
      </c>
      <c r="AB408" s="14"/>
    </row>
    <row r="409" spans="1:28" hidden="1" x14ac:dyDescent="0.3">
      <c r="A409" t="s">
        <v>1565</v>
      </c>
      <c r="B409" t="s">
        <v>16</v>
      </c>
      <c r="C409" t="s">
        <v>104</v>
      </c>
      <c r="D409">
        <v>1983</v>
      </c>
      <c r="E409" t="s">
        <v>1454</v>
      </c>
      <c r="F409">
        <v>7.2</v>
      </c>
      <c r="G409">
        <v>14000</v>
      </c>
      <c r="H409" t="s">
        <v>579</v>
      </c>
      <c r="I409" t="s">
        <v>1566</v>
      </c>
      <c r="J409" t="s">
        <v>975</v>
      </c>
      <c r="K409" t="s">
        <v>30</v>
      </c>
      <c r="L409">
        <f>20500000</f>
        <v>20500000</v>
      </c>
      <c r="M409">
        <v>9190819</v>
      </c>
      <c r="N409" t="s">
        <v>230</v>
      </c>
      <c r="O409">
        <v>123</v>
      </c>
      <c r="P409" t="str">
        <f>IF(Table1[[#This Row],[score]]&gt;=8.5,"High",IF(Table1[[#This Row],[score]]&gt;=7,"Medium","Low"))</f>
        <v>Medium</v>
      </c>
      <c r="Q409" s="5">
        <f>Table1[[#This Row],[gross]]-Table1[[#This Row],[budget]]</f>
        <v>-11309181</v>
      </c>
      <c r="R409" s="5" t="str">
        <f>IF(Table1[[#This Row],[Profit]]&gt;0,"Profit","Loss")</f>
        <v>Loss</v>
      </c>
      <c r="S409" s="6" t="str">
        <f>FLOOR(Table1[[#This Row],[year]]-1900,10)+1900 &amp; "-" &amp; FLOOR(Table1[[#This Row],[year]]-1890,10)+1900</f>
        <v>1980-1990</v>
      </c>
      <c r="T409" s="14" t="s">
        <v>21835</v>
      </c>
      <c r="AB409" s="14"/>
    </row>
    <row r="410" spans="1:28" hidden="1" x14ac:dyDescent="0.3">
      <c r="A410" t="s">
        <v>1622</v>
      </c>
      <c r="B410" t="s">
        <v>33</v>
      </c>
      <c r="C410" t="s">
        <v>17</v>
      </c>
      <c r="D410">
        <v>1983</v>
      </c>
      <c r="E410" t="s">
        <v>1623</v>
      </c>
      <c r="F410">
        <v>7.4</v>
      </c>
      <c r="G410">
        <v>9700</v>
      </c>
      <c r="H410" t="s">
        <v>245</v>
      </c>
      <c r="I410" t="s">
        <v>1624</v>
      </c>
      <c r="J410" t="s">
        <v>917</v>
      </c>
      <c r="K410" t="s">
        <v>30</v>
      </c>
      <c r="L410">
        <f>20500000</f>
        <v>20500000</v>
      </c>
      <c r="M410">
        <v>8443124</v>
      </c>
      <c r="N410" t="s">
        <v>1625</v>
      </c>
      <c r="O410">
        <v>92</v>
      </c>
      <c r="P410" t="str">
        <f>IF(Table1[[#This Row],[score]]&gt;=8.5,"High",IF(Table1[[#This Row],[score]]&gt;=7,"Medium","Low"))</f>
        <v>Medium</v>
      </c>
      <c r="Q410" s="5">
        <f>Table1[[#This Row],[gross]]-Table1[[#This Row],[budget]]</f>
        <v>-12056876</v>
      </c>
      <c r="R410" s="5" t="str">
        <f>IF(Table1[[#This Row],[Profit]]&gt;0,"Profit","Loss")</f>
        <v>Loss</v>
      </c>
      <c r="S410" s="6" t="str">
        <f>FLOOR(Table1[[#This Row],[year]]-1900,10)+1900 &amp; "-" &amp; FLOOR(Table1[[#This Row],[year]]-1890,10)+1900</f>
        <v>1980-1990</v>
      </c>
      <c r="T410" s="14" t="s">
        <v>21843</v>
      </c>
      <c r="AB410" s="14"/>
    </row>
    <row r="411" spans="1:28" hidden="1" x14ac:dyDescent="0.3">
      <c r="A411" t="s">
        <v>1619</v>
      </c>
      <c r="B411" t="s">
        <v>33</v>
      </c>
      <c r="C411" t="s">
        <v>151</v>
      </c>
      <c r="D411">
        <v>1983</v>
      </c>
      <c r="E411" t="s">
        <v>1516</v>
      </c>
      <c r="F411">
        <v>6.8</v>
      </c>
      <c r="G411">
        <v>8600</v>
      </c>
      <c r="H411" t="s">
        <v>1620</v>
      </c>
      <c r="I411" t="s">
        <v>1621</v>
      </c>
      <c r="J411" t="s">
        <v>175</v>
      </c>
      <c r="K411" t="s">
        <v>30</v>
      </c>
      <c r="L411">
        <v>19000000</v>
      </c>
      <c r="M411">
        <v>8400000</v>
      </c>
      <c r="N411" t="s">
        <v>242</v>
      </c>
      <c r="O411">
        <v>95</v>
      </c>
      <c r="P411" t="str">
        <f>IF(Table1[[#This Row],[score]]&gt;=8.5,"High",IF(Table1[[#This Row],[score]]&gt;=7,"Medium","Low"))</f>
        <v>Low</v>
      </c>
      <c r="Q411" s="5">
        <f>Table1[[#This Row],[gross]]-Table1[[#This Row],[budget]]</f>
        <v>-10600000</v>
      </c>
      <c r="R411" s="5" t="str">
        <f>IF(Table1[[#This Row],[Profit]]&gt;0,"Profit","Loss")</f>
        <v>Loss</v>
      </c>
      <c r="S411" s="6" t="str">
        <f>FLOOR(Table1[[#This Row],[year]]-1900,10)+1900 &amp; "-" &amp; FLOOR(Table1[[#This Row],[year]]-1890,10)+1900</f>
        <v>1980-1990</v>
      </c>
      <c r="T411" s="14" t="s">
        <v>21835</v>
      </c>
      <c r="AB411" s="14"/>
    </row>
    <row r="412" spans="1:28" hidden="1" x14ac:dyDescent="0.3">
      <c r="A412" t="s">
        <v>1665</v>
      </c>
      <c r="B412" t="s">
        <v>16</v>
      </c>
      <c r="C412" t="s">
        <v>104</v>
      </c>
      <c r="D412">
        <v>1983</v>
      </c>
      <c r="E412" t="s">
        <v>1666</v>
      </c>
      <c r="F412">
        <v>6.3</v>
      </c>
      <c r="G412">
        <v>7200</v>
      </c>
      <c r="H412" t="s">
        <v>1667</v>
      </c>
      <c r="I412" t="s">
        <v>1668</v>
      </c>
      <c r="J412" t="s">
        <v>1162</v>
      </c>
      <c r="K412" t="s">
        <v>30</v>
      </c>
      <c r="L412">
        <v>4520000</v>
      </c>
      <c r="M412">
        <v>7175592</v>
      </c>
      <c r="N412" t="s">
        <v>1669</v>
      </c>
      <c r="O412">
        <v>101</v>
      </c>
      <c r="P412" t="str">
        <f>IF(Table1[[#This Row],[score]]&gt;=8.5,"High",IF(Table1[[#This Row],[score]]&gt;=7,"Medium","Low"))</f>
        <v>Low</v>
      </c>
      <c r="Q412" s="5">
        <f>Table1[[#This Row],[gross]]-Table1[[#This Row],[budget]]</f>
        <v>2655592</v>
      </c>
      <c r="R412" s="5" t="str">
        <f>IF(Table1[[#This Row],[Profit]]&gt;0,"Profit","Loss")</f>
        <v>Profit</v>
      </c>
      <c r="S412" s="6" t="str">
        <f>FLOOR(Table1[[#This Row],[year]]-1900,10)+1900 &amp; "-" &amp; FLOOR(Table1[[#This Row],[year]]-1890,10)+1900</f>
        <v>1980-1990</v>
      </c>
      <c r="T412" s="14" t="s">
        <v>21835</v>
      </c>
      <c r="AB412" s="14"/>
    </row>
    <row r="413" spans="1:28" hidden="1" x14ac:dyDescent="0.3">
      <c r="A413" t="s">
        <v>1907</v>
      </c>
      <c r="B413" t="s">
        <v>33</v>
      </c>
      <c r="C413" t="s">
        <v>41</v>
      </c>
      <c r="D413">
        <v>1983</v>
      </c>
      <c r="E413" t="s">
        <v>1532</v>
      </c>
      <c r="F413">
        <v>5.2</v>
      </c>
      <c r="G413">
        <v>786</v>
      </c>
      <c r="H413" t="s">
        <v>1235</v>
      </c>
      <c r="I413" t="s">
        <v>1908</v>
      </c>
      <c r="J413" t="s">
        <v>388</v>
      </c>
      <c r="K413" t="s">
        <v>30</v>
      </c>
      <c r="L413">
        <f>20500000</f>
        <v>20500000</v>
      </c>
      <c r="M413">
        <v>6857733</v>
      </c>
      <c r="N413" t="s">
        <v>1909</v>
      </c>
      <c r="O413">
        <v>103</v>
      </c>
      <c r="P413" t="str">
        <f>IF(Table1[[#This Row],[score]]&gt;=8.5,"High",IF(Table1[[#This Row],[score]]&gt;=7,"Medium","Low"))</f>
        <v>Low</v>
      </c>
      <c r="Q413" s="5">
        <f>Table1[[#This Row],[gross]]-Table1[[#This Row],[budget]]</f>
        <v>-13642267</v>
      </c>
      <c r="R413" s="5" t="str">
        <f>IF(Table1[[#This Row],[Profit]]&gt;0,"Profit","Loss")</f>
        <v>Loss</v>
      </c>
      <c r="S413" s="6" t="str">
        <f>FLOOR(Table1[[#This Row],[year]]-1900,10)+1900 &amp; "-" &amp; FLOOR(Table1[[#This Row],[year]]-1890,10)+1900</f>
        <v>1980-1990</v>
      </c>
      <c r="T413" s="14" t="s">
        <v>21835</v>
      </c>
      <c r="AB413" s="14"/>
    </row>
    <row r="414" spans="1:28" hidden="1" x14ac:dyDescent="0.3">
      <c r="A414" t="s">
        <v>1818</v>
      </c>
      <c r="B414" t="s">
        <v>16</v>
      </c>
      <c r="C414" t="s">
        <v>52</v>
      </c>
      <c r="D414">
        <v>1983</v>
      </c>
      <c r="E414" t="s">
        <v>1819</v>
      </c>
      <c r="F414">
        <v>5.8</v>
      </c>
      <c r="G414">
        <v>3000</v>
      </c>
      <c r="H414" t="s">
        <v>1820</v>
      </c>
      <c r="I414" t="s">
        <v>1821</v>
      </c>
      <c r="J414" t="s">
        <v>1822</v>
      </c>
      <c r="K414" t="s">
        <v>30</v>
      </c>
      <c r="L414">
        <v>6000000</v>
      </c>
      <c r="M414">
        <v>6670680</v>
      </c>
      <c r="N414" t="s">
        <v>61</v>
      </c>
      <c r="O414">
        <v>99</v>
      </c>
      <c r="P414" t="str">
        <f>IF(Table1[[#This Row],[score]]&gt;=8.5,"High",IF(Table1[[#This Row],[score]]&gt;=7,"Medium","Low"))</f>
        <v>Low</v>
      </c>
      <c r="Q414" s="5">
        <f>Table1[[#This Row],[gross]]-Table1[[#This Row],[budget]]</f>
        <v>670680</v>
      </c>
      <c r="R414" s="5" t="str">
        <f>IF(Table1[[#This Row],[Profit]]&gt;0,"Profit","Loss")</f>
        <v>Profit</v>
      </c>
      <c r="S414" s="6" t="str">
        <f>FLOOR(Table1[[#This Row],[year]]-1900,10)+1900 &amp; "-" &amp; FLOOR(Table1[[#This Row],[year]]-1890,10)+1900</f>
        <v>1980-1990</v>
      </c>
      <c r="T414" s="14" t="s">
        <v>21835</v>
      </c>
      <c r="AB414" s="14"/>
    </row>
    <row r="415" spans="1:28" hidden="1" x14ac:dyDescent="0.3">
      <c r="A415" t="s">
        <v>1966</v>
      </c>
      <c r="B415" t="s">
        <v>33</v>
      </c>
      <c r="C415" t="s">
        <v>17</v>
      </c>
      <c r="D415">
        <v>1983</v>
      </c>
      <c r="E415" t="s">
        <v>1547</v>
      </c>
      <c r="F415">
        <v>5.3</v>
      </c>
      <c r="G415">
        <v>313</v>
      </c>
      <c r="H415" t="s">
        <v>1967</v>
      </c>
      <c r="I415" t="s">
        <v>1968</v>
      </c>
      <c r="J415" t="s">
        <v>1969</v>
      </c>
      <c r="K415" t="s">
        <v>30</v>
      </c>
      <c r="L415">
        <f>20500000</f>
        <v>20500000</v>
      </c>
      <c r="M415">
        <v>6666725</v>
      </c>
      <c r="N415" t="s">
        <v>1970</v>
      </c>
      <c r="O415">
        <v>94</v>
      </c>
      <c r="P415" t="str">
        <f>IF(Table1[[#This Row],[score]]&gt;=8.5,"High",IF(Table1[[#This Row],[score]]&gt;=7,"Medium","Low"))</f>
        <v>Low</v>
      </c>
      <c r="Q415" s="5">
        <f>Table1[[#This Row],[gross]]-Table1[[#This Row],[budget]]</f>
        <v>-13833275</v>
      </c>
      <c r="R415" s="5" t="str">
        <f>IF(Table1[[#This Row],[Profit]]&gt;0,"Profit","Loss")</f>
        <v>Loss</v>
      </c>
      <c r="S415" s="6" t="str">
        <f>FLOOR(Table1[[#This Row],[year]]-1900,10)+1900 &amp; "-" &amp; FLOOR(Table1[[#This Row],[year]]-1890,10)+1900</f>
        <v>1980-1990</v>
      </c>
      <c r="T415" s="14" t="s">
        <v>21835</v>
      </c>
      <c r="AB415" s="14"/>
    </row>
    <row r="416" spans="1:28" hidden="1" x14ac:dyDescent="0.3">
      <c r="A416" t="s">
        <v>1741</v>
      </c>
      <c r="B416" t="s">
        <v>16</v>
      </c>
      <c r="C416" t="s">
        <v>34</v>
      </c>
      <c r="D416">
        <v>1983</v>
      </c>
      <c r="E416" t="s">
        <v>1742</v>
      </c>
      <c r="F416">
        <v>5.9</v>
      </c>
      <c r="G416">
        <v>8200</v>
      </c>
      <c r="H416" t="s">
        <v>1743</v>
      </c>
      <c r="I416" t="s">
        <v>1744</v>
      </c>
      <c r="J416" t="s">
        <v>1745</v>
      </c>
      <c r="K416" t="s">
        <v>30</v>
      </c>
      <c r="L416">
        <v>6500000</v>
      </c>
      <c r="M416">
        <v>6486797</v>
      </c>
      <c r="N416" t="s">
        <v>1746</v>
      </c>
      <c r="O416">
        <v>103</v>
      </c>
      <c r="P416" t="str">
        <f>IF(Table1[[#This Row],[score]]&gt;=8.5,"High",IF(Table1[[#This Row],[score]]&gt;=7,"Medium","Low"))</f>
        <v>Low</v>
      </c>
      <c r="Q416" s="5">
        <f>Table1[[#This Row],[gross]]-Table1[[#This Row],[budget]]</f>
        <v>-13203</v>
      </c>
      <c r="R416" s="5" t="str">
        <f>IF(Table1[[#This Row],[Profit]]&gt;0,"Profit","Loss")</f>
        <v>Loss</v>
      </c>
      <c r="S416" s="6" t="str">
        <f>FLOOR(Table1[[#This Row],[year]]-1900,10)+1900 &amp; "-" &amp; FLOOR(Table1[[#This Row],[year]]-1890,10)+1900</f>
        <v>1980-1990</v>
      </c>
      <c r="T416" s="14" t="s">
        <v>21835</v>
      </c>
      <c r="AB416" s="14"/>
    </row>
    <row r="417" spans="1:28" hidden="1" x14ac:dyDescent="0.3">
      <c r="A417" t="s">
        <v>1626</v>
      </c>
      <c r="B417" t="s">
        <v>16</v>
      </c>
      <c r="C417" t="s">
        <v>63</v>
      </c>
      <c r="D417">
        <v>1983</v>
      </c>
      <c r="E417" t="s">
        <v>1627</v>
      </c>
      <c r="F417">
        <v>6.7</v>
      </c>
      <c r="G417">
        <v>6000</v>
      </c>
      <c r="H417" t="s">
        <v>1628</v>
      </c>
      <c r="I417" t="s">
        <v>1629</v>
      </c>
      <c r="J417" t="s">
        <v>1173</v>
      </c>
      <c r="K417" t="s">
        <v>30</v>
      </c>
      <c r="L417">
        <v>12000000</v>
      </c>
      <c r="M417">
        <v>6472990</v>
      </c>
      <c r="N417" t="s">
        <v>491</v>
      </c>
      <c r="O417">
        <v>103</v>
      </c>
      <c r="P417" t="str">
        <f>IF(Table1[[#This Row],[score]]&gt;=8.5,"High",IF(Table1[[#This Row],[score]]&gt;=7,"Medium","Low"))</f>
        <v>Low</v>
      </c>
      <c r="Q417" s="5">
        <f>Table1[[#This Row],[gross]]-Table1[[#This Row],[budget]]</f>
        <v>-5527010</v>
      </c>
      <c r="R417" s="5" t="str">
        <f>IF(Table1[[#This Row],[Profit]]&gt;0,"Profit","Loss")</f>
        <v>Loss</v>
      </c>
      <c r="S417" s="6" t="str">
        <f>FLOOR(Table1[[#This Row],[year]]-1900,10)+1900 &amp; "-" &amp; FLOOR(Table1[[#This Row],[year]]-1890,10)+1900</f>
        <v>1980-1990</v>
      </c>
      <c r="T417" s="14" t="s">
        <v>21835</v>
      </c>
      <c r="AB417" s="14"/>
    </row>
    <row r="418" spans="1:28" hidden="1" x14ac:dyDescent="0.3">
      <c r="A418" t="s">
        <v>1828</v>
      </c>
      <c r="B418" t="s">
        <v>33</v>
      </c>
      <c r="C418" t="s">
        <v>41</v>
      </c>
      <c r="D418">
        <v>1983</v>
      </c>
      <c r="E418" t="s">
        <v>1120</v>
      </c>
      <c r="F418">
        <v>4.9000000000000004</v>
      </c>
      <c r="G418">
        <v>2100</v>
      </c>
      <c r="H418" t="s">
        <v>1829</v>
      </c>
      <c r="I418" t="s">
        <v>1197</v>
      </c>
      <c r="J418" t="s">
        <v>1611</v>
      </c>
      <c r="K418" t="s">
        <v>30</v>
      </c>
      <c r="L418">
        <f>20500000</f>
        <v>20500000</v>
      </c>
      <c r="M418">
        <v>6347072</v>
      </c>
      <c r="N418" t="s">
        <v>61</v>
      </c>
      <c r="O418">
        <v>101</v>
      </c>
      <c r="P418" t="str">
        <f>IF(Table1[[#This Row],[score]]&gt;=8.5,"High",IF(Table1[[#This Row],[score]]&gt;=7,"Medium","Low"))</f>
        <v>Low</v>
      </c>
      <c r="Q418" s="5">
        <f>Table1[[#This Row],[gross]]-Table1[[#This Row],[budget]]</f>
        <v>-14152928</v>
      </c>
      <c r="R418" s="5" t="str">
        <f>IF(Table1[[#This Row],[Profit]]&gt;0,"Profit","Loss")</f>
        <v>Loss</v>
      </c>
      <c r="S418" s="6" t="str">
        <f>FLOOR(Table1[[#This Row],[year]]-1900,10)+1900 &amp; "-" &amp; FLOOR(Table1[[#This Row],[year]]-1890,10)+1900</f>
        <v>1980-1990</v>
      </c>
      <c r="T418" s="14" t="s">
        <v>21835</v>
      </c>
      <c r="AB418" s="14"/>
    </row>
    <row r="419" spans="1:28" hidden="1" x14ac:dyDescent="0.3">
      <c r="A419" t="s">
        <v>1732</v>
      </c>
      <c r="B419" t="s">
        <v>33</v>
      </c>
      <c r="C419" t="s">
        <v>52</v>
      </c>
      <c r="D419">
        <v>1983</v>
      </c>
      <c r="E419" t="s">
        <v>1485</v>
      </c>
      <c r="F419">
        <v>4.0999999999999996</v>
      </c>
      <c r="G419">
        <v>6000</v>
      </c>
      <c r="H419" t="s">
        <v>227</v>
      </c>
      <c r="I419" t="s">
        <v>1733</v>
      </c>
      <c r="J419" t="s">
        <v>1734</v>
      </c>
      <c r="K419" t="s">
        <v>1182</v>
      </c>
      <c r="L419">
        <v>6000000</v>
      </c>
      <c r="M419">
        <v>6333135</v>
      </c>
      <c r="N419" t="s">
        <v>1735</v>
      </c>
      <c r="O419">
        <v>105</v>
      </c>
      <c r="P419" t="str">
        <f>IF(Table1[[#This Row],[score]]&gt;=8.5,"High",IF(Table1[[#This Row],[score]]&gt;=7,"Medium","Low"))</f>
        <v>Low</v>
      </c>
      <c r="Q419" s="5">
        <f>Table1[[#This Row],[gross]]-Table1[[#This Row],[budget]]</f>
        <v>333135</v>
      </c>
      <c r="R419" s="5" t="str">
        <f>IF(Table1[[#This Row],[Profit]]&gt;0,"Profit","Loss")</f>
        <v>Profit</v>
      </c>
      <c r="S419" s="6" t="str">
        <f>FLOOR(Table1[[#This Row],[year]]-1900,10)+1900 &amp; "-" &amp; FLOOR(Table1[[#This Row],[year]]-1890,10)+1900</f>
        <v>1980-1990</v>
      </c>
      <c r="T419" s="14" t="s">
        <v>21835</v>
      </c>
      <c r="AB419" s="14"/>
    </row>
    <row r="420" spans="1:28" hidden="1" x14ac:dyDescent="0.3">
      <c r="A420" t="s">
        <v>1689</v>
      </c>
      <c r="B420" t="s">
        <v>16</v>
      </c>
      <c r="C420" t="s">
        <v>34</v>
      </c>
      <c r="D420">
        <v>1983</v>
      </c>
      <c r="E420" t="s">
        <v>1690</v>
      </c>
      <c r="F420">
        <v>5</v>
      </c>
      <c r="G420">
        <v>2100</v>
      </c>
      <c r="H420" t="s">
        <v>1691</v>
      </c>
      <c r="I420" t="s">
        <v>1692</v>
      </c>
      <c r="J420" t="s">
        <v>1693</v>
      </c>
      <c r="K420" t="s">
        <v>30</v>
      </c>
      <c r="L420">
        <v>1250000</v>
      </c>
      <c r="M420">
        <v>6149983</v>
      </c>
      <c r="N420" t="s">
        <v>1694</v>
      </c>
      <c r="O420">
        <v>95</v>
      </c>
      <c r="P420" t="str">
        <f>IF(Table1[[#This Row],[score]]&gt;=8.5,"High",IF(Table1[[#This Row],[score]]&gt;=7,"Medium","Low"))</f>
        <v>Low</v>
      </c>
      <c r="Q420" s="5">
        <f>Table1[[#This Row],[gross]]-Table1[[#This Row],[budget]]</f>
        <v>4899983</v>
      </c>
      <c r="R420" s="5" t="str">
        <f>IF(Table1[[#This Row],[Profit]]&gt;0,"Profit","Loss")</f>
        <v>Profit</v>
      </c>
      <c r="S420" s="6" t="str">
        <f>FLOOR(Table1[[#This Row],[year]]-1900,10)+1900 &amp; "-" &amp; FLOOR(Table1[[#This Row],[year]]-1890,10)+1900</f>
        <v>1980-1990</v>
      </c>
      <c r="T420" s="14" t="s">
        <v>21835</v>
      </c>
      <c r="AB420" s="14"/>
    </row>
    <row r="421" spans="1:28" hidden="1" x14ac:dyDescent="0.3">
      <c r="A421" t="s">
        <v>1789</v>
      </c>
      <c r="B421" t="s">
        <v>16</v>
      </c>
      <c r="C421" t="s">
        <v>17</v>
      </c>
      <c r="D421">
        <v>1983</v>
      </c>
      <c r="E421" t="s">
        <v>1473</v>
      </c>
      <c r="F421">
        <v>5.7</v>
      </c>
      <c r="G421">
        <v>1200</v>
      </c>
      <c r="H421" t="s">
        <v>1790</v>
      </c>
      <c r="I421" t="s">
        <v>1791</v>
      </c>
      <c r="J421" t="s">
        <v>106</v>
      </c>
      <c r="K421" t="s">
        <v>22</v>
      </c>
      <c r="L421">
        <v>11800000</v>
      </c>
      <c r="M421">
        <v>5997566</v>
      </c>
      <c r="N421" t="s">
        <v>1792</v>
      </c>
      <c r="O421">
        <v>104</v>
      </c>
      <c r="P421" t="str">
        <f>IF(Table1[[#This Row],[score]]&gt;=8.5,"High",IF(Table1[[#This Row],[score]]&gt;=7,"Medium","Low"))</f>
        <v>Low</v>
      </c>
      <c r="Q421" s="5">
        <f>Table1[[#This Row],[gross]]-Table1[[#This Row],[budget]]</f>
        <v>-5802434</v>
      </c>
      <c r="R421" s="5" t="str">
        <f>IF(Table1[[#This Row],[Profit]]&gt;0,"Profit","Loss")</f>
        <v>Loss</v>
      </c>
      <c r="S421" s="6" t="str">
        <f>FLOOR(Table1[[#This Row],[year]]-1900,10)+1900 &amp; "-" &amp; FLOOR(Table1[[#This Row],[year]]-1890,10)+1900</f>
        <v>1980-1990</v>
      </c>
      <c r="T421" s="14" t="s">
        <v>21835</v>
      </c>
      <c r="AB421" s="14"/>
    </row>
    <row r="422" spans="1:28" hidden="1" x14ac:dyDescent="0.3">
      <c r="A422" t="s">
        <v>1542</v>
      </c>
      <c r="B422" t="s">
        <v>16</v>
      </c>
      <c r="C422" t="s">
        <v>17</v>
      </c>
      <c r="D422">
        <v>1983</v>
      </c>
      <c r="E422" t="s">
        <v>1516</v>
      </c>
      <c r="F422">
        <v>6.7</v>
      </c>
      <c r="G422">
        <v>24000</v>
      </c>
      <c r="H422" t="s">
        <v>1543</v>
      </c>
      <c r="I422" t="s">
        <v>1544</v>
      </c>
      <c r="J422" t="s">
        <v>1545</v>
      </c>
      <c r="K422" t="s">
        <v>22</v>
      </c>
      <c r="L422">
        <f>20500000</f>
        <v>20500000</v>
      </c>
      <c r="M422">
        <v>5988322</v>
      </c>
      <c r="N422" t="s">
        <v>118</v>
      </c>
      <c r="O422">
        <v>97</v>
      </c>
      <c r="P422" t="str">
        <f>IF(Table1[[#This Row],[score]]&gt;=8.5,"High",IF(Table1[[#This Row],[score]]&gt;=7,"Medium","Low"))</f>
        <v>Low</v>
      </c>
      <c r="Q422" s="5">
        <f>Table1[[#This Row],[gross]]-Table1[[#This Row],[budget]]</f>
        <v>-14511678</v>
      </c>
      <c r="R422" s="5" t="str">
        <f>IF(Table1[[#This Row],[Profit]]&gt;0,"Profit","Loss")</f>
        <v>Loss</v>
      </c>
      <c r="S422" s="6" t="str">
        <f>FLOOR(Table1[[#This Row],[year]]-1900,10)+1900 &amp; "-" &amp; FLOOR(Table1[[#This Row],[year]]-1890,10)+1900</f>
        <v>1980-1990</v>
      </c>
      <c r="T422" s="14" t="s">
        <v>21835</v>
      </c>
      <c r="AB422" s="14"/>
    </row>
    <row r="423" spans="1:28" hidden="1" x14ac:dyDescent="0.3">
      <c r="A423" t="s">
        <v>1561</v>
      </c>
      <c r="B423" t="s">
        <v>33</v>
      </c>
      <c r="C423" t="s">
        <v>41</v>
      </c>
      <c r="D423">
        <v>1983</v>
      </c>
      <c r="E423" t="s">
        <v>1562</v>
      </c>
      <c r="F423">
        <v>7.4</v>
      </c>
      <c r="G423">
        <v>22000</v>
      </c>
      <c r="H423" t="s">
        <v>1563</v>
      </c>
      <c r="I423" t="s">
        <v>1563</v>
      </c>
      <c r="J423" t="s">
        <v>1564</v>
      </c>
      <c r="K423" t="s">
        <v>22</v>
      </c>
      <c r="L423">
        <f>20500000</f>
        <v>20500000</v>
      </c>
      <c r="M423">
        <v>5899678</v>
      </c>
      <c r="N423" t="s">
        <v>605</v>
      </c>
      <c r="O423">
        <v>111</v>
      </c>
      <c r="P423" t="str">
        <f>IF(Table1[[#This Row],[score]]&gt;=8.5,"High",IF(Table1[[#This Row],[score]]&gt;=7,"Medium","Low"))</f>
        <v>Medium</v>
      </c>
      <c r="Q423" s="5">
        <f>Table1[[#This Row],[gross]]-Table1[[#This Row],[budget]]</f>
        <v>-14600322</v>
      </c>
      <c r="R423" s="5" t="str">
        <f>IF(Table1[[#This Row],[Profit]]&gt;0,"Profit","Loss")</f>
        <v>Loss</v>
      </c>
      <c r="S423" s="6" t="str">
        <f>FLOOR(Table1[[#This Row],[year]]-1900,10)+1900 &amp; "-" &amp; FLOOR(Table1[[#This Row],[year]]-1890,10)+1900</f>
        <v>1980-1990</v>
      </c>
      <c r="T423" s="14" t="s">
        <v>21844</v>
      </c>
      <c r="AB423" s="14"/>
    </row>
    <row r="424" spans="1:28" hidden="1" x14ac:dyDescent="0.3">
      <c r="A424" t="s">
        <v>1730</v>
      </c>
      <c r="B424" t="s">
        <v>16</v>
      </c>
      <c r="C424" t="s">
        <v>17</v>
      </c>
      <c r="D424">
        <v>1983</v>
      </c>
      <c r="E424" t="s">
        <v>1432</v>
      </c>
      <c r="F424">
        <v>7</v>
      </c>
      <c r="G424">
        <v>7200</v>
      </c>
      <c r="H424" t="s">
        <v>915</v>
      </c>
      <c r="I424" t="s">
        <v>1731</v>
      </c>
      <c r="J424" t="s">
        <v>1012</v>
      </c>
      <c r="K424" t="s">
        <v>30</v>
      </c>
      <c r="L424">
        <v>9500000</v>
      </c>
      <c r="M424">
        <v>5696391</v>
      </c>
      <c r="N424" t="s">
        <v>521</v>
      </c>
      <c r="O424">
        <v>128</v>
      </c>
      <c r="P424" t="str">
        <f>IF(Table1[[#This Row],[score]]&gt;=8.5,"High",IF(Table1[[#This Row],[score]]&gt;=7,"Medium","Low"))</f>
        <v>Medium</v>
      </c>
      <c r="Q424" s="5">
        <f>Table1[[#This Row],[gross]]-Table1[[#This Row],[budget]]</f>
        <v>-3803609</v>
      </c>
      <c r="R424" s="5" t="str">
        <f>IF(Table1[[#This Row],[Profit]]&gt;0,"Profit","Loss")</f>
        <v>Loss</v>
      </c>
      <c r="S424" s="6" t="str">
        <f>FLOOR(Table1[[#This Row],[year]]-1900,10)+1900 &amp; "-" &amp; FLOOR(Table1[[#This Row],[year]]-1890,10)+1900</f>
        <v>1980-1990</v>
      </c>
      <c r="T424" s="14" t="s">
        <v>21835</v>
      </c>
      <c r="AB424" s="14"/>
    </row>
    <row r="425" spans="1:28" hidden="1" x14ac:dyDescent="0.3">
      <c r="A425" t="s">
        <v>1608</v>
      </c>
      <c r="B425" t="s">
        <v>33</v>
      </c>
      <c r="C425" t="s">
        <v>34</v>
      </c>
      <c r="D425">
        <v>1983</v>
      </c>
      <c r="E425" t="s">
        <v>1539</v>
      </c>
      <c r="F425">
        <v>3.5</v>
      </c>
      <c r="G425">
        <v>8200</v>
      </c>
      <c r="H425" t="s">
        <v>1609</v>
      </c>
      <c r="I425" t="s">
        <v>1610</v>
      </c>
      <c r="J425" t="s">
        <v>1611</v>
      </c>
      <c r="K425" t="s">
        <v>30</v>
      </c>
      <c r="L425">
        <f>20500000</f>
        <v>20500000</v>
      </c>
      <c r="M425">
        <v>5678950</v>
      </c>
      <c r="N425" t="s">
        <v>61</v>
      </c>
      <c r="O425">
        <v>85</v>
      </c>
      <c r="P425" t="str">
        <f>IF(Table1[[#This Row],[score]]&gt;=8.5,"High",IF(Table1[[#This Row],[score]]&gt;=7,"Medium","Low"))</f>
        <v>Low</v>
      </c>
      <c r="Q425" s="5">
        <f>Table1[[#This Row],[gross]]-Table1[[#This Row],[budget]]</f>
        <v>-14821050</v>
      </c>
      <c r="R425" s="5" t="str">
        <f>IF(Table1[[#This Row],[Profit]]&gt;0,"Profit","Loss")</f>
        <v>Loss</v>
      </c>
      <c r="S425" s="6" t="str">
        <f>FLOOR(Table1[[#This Row],[year]]-1900,10)+1900 &amp; "-" &amp; FLOOR(Table1[[#This Row],[year]]-1890,10)+1900</f>
        <v>1980-1990</v>
      </c>
      <c r="T425" s="14" t="s">
        <v>21835</v>
      </c>
      <c r="AB425" s="14"/>
    </row>
    <row r="426" spans="1:28" hidden="1" x14ac:dyDescent="0.3">
      <c r="A426" t="s">
        <v>1727</v>
      </c>
      <c r="B426" t="s">
        <v>16</v>
      </c>
      <c r="C426" t="s">
        <v>17</v>
      </c>
      <c r="D426">
        <v>1983</v>
      </c>
      <c r="E426" t="s">
        <v>1485</v>
      </c>
      <c r="F426">
        <v>4.3</v>
      </c>
      <c r="G426">
        <v>1200</v>
      </c>
      <c r="H426" t="s">
        <v>757</v>
      </c>
      <c r="I426" t="s">
        <v>1728</v>
      </c>
      <c r="J426" t="s">
        <v>1729</v>
      </c>
      <c r="K426" t="s">
        <v>30</v>
      </c>
      <c r="L426">
        <f>20500000</f>
        <v>20500000</v>
      </c>
      <c r="M426">
        <v>5563663</v>
      </c>
      <c r="N426" t="str">
        <f>"unknown"</f>
        <v>unknown</v>
      </c>
      <c r="O426">
        <v>83</v>
      </c>
      <c r="P426" t="str">
        <f>IF(Table1[[#This Row],[score]]&gt;=8.5,"High",IF(Table1[[#This Row],[score]]&gt;=7,"Medium","Low"))</f>
        <v>Low</v>
      </c>
      <c r="Q426" s="5">
        <f>Table1[[#This Row],[gross]]-Table1[[#This Row],[budget]]</f>
        <v>-14936337</v>
      </c>
      <c r="R426" s="5" t="str">
        <f>IF(Table1[[#This Row],[Profit]]&gt;0,"Profit","Loss")</f>
        <v>Loss</v>
      </c>
      <c r="S426" s="6" t="str">
        <f>FLOOR(Table1[[#This Row],[year]]-1900,10)+1900 &amp; "-" &amp; FLOOR(Table1[[#This Row],[year]]-1890,10)+1900</f>
        <v>1980-1990</v>
      </c>
      <c r="T426" s="14" t="s">
        <v>21835</v>
      </c>
      <c r="AB426" s="14"/>
    </row>
    <row r="427" spans="1:28" hidden="1" x14ac:dyDescent="0.3">
      <c r="A427" t="s">
        <v>1801</v>
      </c>
      <c r="B427" t="s">
        <v>16</v>
      </c>
      <c r="C427" t="s">
        <v>104</v>
      </c>
      <c r="D427">
        <v>1983</v>
      </c>
      <c r="E427" t="s">
        <v>1460</v>
      </c>
      <c r="F427">
        <v>6.3</v>
      </c>
      <c r="G427">
        <v>6500</v>
      </c>
      <c r="H427" t="s">
        <v>695</v>
      </c>
      <c r="I427" t="s">
        <v>1802</v>
      </c>
      <c r="J427" t="s">
        <v>1803</v>
      </c>
      <c r="K427" t="s">
        <v>30</v>
      </c>
      <c r="L427">
        <f>20500000</f>
        <v>20500000</v>
      </c>
      <c r="M427">
        <v>5555305</v>
      </c>
      <c r="N427" t="s">
        <v>180</v>
      </c>
      <c r="O427">
        <v>109</v>
      </c>
      <c r="P427" t="str">
        <f>IF(Table1[[#This Row],[score]]&gt;=8.5,"High",IF(Table1[[#This Row],[score]]&gt;=7,"Medium","Low"))</f>
        <v>Low</v>
      </c>
      <c r="Q427" s="5">
        <f>Table1[[#This Row],[gross]]-Table1[[#This Row],[budget]]</f>
        <v>-14944695</v>
      </c>
      <c r="R427" s="5" t="str">
        <f>IF(Table1[[#This Row],[Profit]]&gt;0,"Profit","Loss")</f>
        <v>Loss</v>
      </c>
      <c r="S427" s="6" t="str">
        <f>FLOOR(Table1[[#This Row],[year]]-1900,10)+1900 &amp; "-" &amp; FLOOR(Table1[[#This Row],[year]]-1890,10)+1900</f>
        <v>1980-1990</v>
      </c>
      <c r="T427" s="14" t="s">
        <v>21835</v>
      </c>
      <c r="AB427" s="14"/>
    </row>
    <row r="428" spans="1:28" hidden="1" x14ac:dyDescent="0.3">
      <c r="A428" t="s">
        <v>1804</v>
      </c>
      <c r="B428" t="s">
        <v>33</v>
      </c>
      <c r="C428" t="s">
        <v>17</v>
      </c>
      <c r="D428">
        <v>1983</v>
      </c>
      <c r="E428" t="s">
        <v>1805</v>
      </c>
      <c r="F428">
        <v>7.6</v>
      </c>
      <c r="G428">
        <v>4900</v>
      </c>
      <c r="H428" t="s">
        <v>688</v>
      </c>
      <c r="I428" t="s">
        <v>1806</v>
      </c>
      <c r="J428" t="s">
        <v>746</v>
      </c>
      <c r="K428" t="s">
        <v>22</v>
      </c>
      <c r="L428">
        <f>20500000</f>
        <v>20500000</v>
      </c>
      <c r="M428">
        <v>5310748</v>
      </c>
      <c r="N428" t="s">
        <v>31</v>
      </c>
      <c r="O428">
        <v>118</v>
      </c>
      <c r="P428" t="str">
        <f>IF(Table1[[#This Row],[score]]&gt;=8.5,"High",IF(Table1[[#This Row],[score]]&gt;=7,"Medium","Low"))</f>
        <v>Medium</v>
      </c>
      <c r="Q428" s="5">
        <f>Table1[[#This Row],[gross]]-Table1[[#This Row],[budget]]</f>
        <v>-15189252</v>
      </c>
      <c r="R428" s="5" t="str">
        <f>IF(Table1[[#This Row],[Profit]]&gt;0,"Profit","Loss")</f>
        <v>Loss</v>
      </c>
      <c r="S428" s="6" t="str">
        <f>FLOOR(Table1[[#This Row],[year]]-1900,10)+1900 &amp; "-" &amp; FLOOR(Table1[[#This Row],[year]]-1890,10)+1900</f>
        <v>1980-1990</v>
      </c>
      <c r="T428" s="14" t="s">
        <v>21835</v>
      </c>
      <c r="AB428" s="14"/>
    </row>
    <row r="429" spans="1:28" hidden="1" x14ac:dyDescent="0.3">
      <c r="A429" t="s">
        <v>1870</v>
      </c>
      <c r="B429" t="s">
        <v>33</v>
      </c>
      <c r="C429" t="s">
        <v>34</v>
      </c>
      <c r="D429">
        <v>1983</v>
      </c>
      <c r="E429" t="s">
        <v>1547</v>
      </c>
      <c r="F429">
        <v>3.8</v>
      </c>
      <c r="G429">
        <v>1600</v>
      </c>
      <c r="H429" t="s">
        <v>1231</v>
      </c>
      <c r="I429" t="s">
        <v>1232</v>
      </c>
      <c r="J429" t="s">
        <v>1871</v>
      </c>
      <c r="K429" t="s">
        <v>30</v>
      </c>
      <c r="L429">
        <f>20500000</f>
        <v>20500000</v>
      </c>
      <c r="M429">
        <v>5301085</v>
      </c>
      <c r="N429" t="s">
        <v>1872</v>
      </c>
      <c r="O429">
        <v>84</v>
      </c>
      <c r="P429" t="str">
        <f>IF(Table1[[#This Row],[score]]&gt;=8.5,"High",IF(Table1[[#This Row],[score]]&gt;=7,"Medium","Low"))</f>
        <v>Low</v>
      </c>
      <c r="Q429" s="5">
        <f>Table1[[#This Row],[gross]]-Table1[[#This Row],[budget]]</f>
        <v>-15198915</v>
      </c>
      <c r="R429" s="5" t="str">
        <f>IF(Table1[[#This Row],[Profit]]&gt;0,"Profit","Loss")</f>
        <v>Loss</v>
      </c>
      <c r="S429" s="6" t="str">
        <f>FLOOR(Table1[[#This Row],[year]]-1900,10)+1900 &amp; "-" &amp; FLOOR(Table1[[#This Row],[year]]-1890,10)+1900</f>
        <v>1980-1990</v>
      </c>
      <c r="T429" s="14" t="s">
        <v>21835</v>
      </c>
      <c r="AB429" s="14"/>
    </row>
    <row r="430" spans="1:28" hidden="1" x14ac:dyDescent="0.3">
      <c r="A430" t="s">
        <v>1850</v>
      </c>
      <c r="B430" t="s">
        <v>16</v>
      </c>
      <c r="C430" t="s">
        <v>17</v>
      </c>
      <c r="D430">
        <v>1983</v>
      </c>
      <c r="E430" t="s">
        <v>1851</v>
      </c>
      <c r="F430">
        <v>5.9</v>
      </c>
      <c r="G430">
        <v>701</v>
      </c>
      <c r="H430" t="s">
        <v>1852</v>
      </c>
      <c r="I430" t="s">
        <v>1852</v>
      </c>
      <c r="J430" t="s">
        <v>580</v>
      </c>
      <c r="K430" t="s">
        <v>30</v>
      </c>
      <c r="L430">
        <v>550000</v>
      </c>
      <c r="M430">
        <v>5269990</v>
      </c>
      <c r="N430" t="s">
        <v>1655</v>
      </c>
      <c r="O430">
        <v>88</v>
      </c>
      <c r="P430" t="str">
        <f>IF(Table1[[#This Row],[score]]&gt;=8.5,"High",IF(Table1[[#This Row],[score]]&gt;=7,"Medium","Low"))</f>
        <v>Low</v>
      </c>
      <c r="Q430" s="5">
        <f>Table1[[#This Row],[gross]]-Table1[[#This Row],[budget]]</f>
        <v>4719990</v>
      </c>
      <c r="R430" s="5" t="str">
        <f>IF(Table1[[#This Row],[Profit]]&gt;0,"Profit","Loss")</f>
        <v>Profit</v>
      </c>
      <c r="S430" s="6" t="str">
        <f>FLOOR(Table1[[#This Row],[year]]-1900,10)+1900 &amp; "-" &amp; FLOOR(Table1[[#This Row],[year]]-1890,10)+1900</f>
        <v>1980-1990</v>
      </c>
      <c r="T430" s="14" t="s">
        <v>21835</v>
      </c>
      <c r="AB430" s="14"/>
    </row>
    <row r="431" spans="1:28" hidden="1" x14ac:dyDescent="0.3">
      <c r="A431" t="s">
        <v>1590</v>
      </c>
      <c r="B431" t="s">
        <v>33</v>
      </c>
      <c r="C431" t="s">
        <v>17</v>
      </c>
      <c r="D431">
        <v>1983</v>
      </c>
      <c r="E431" t="s">
        <v>1096</v>
      </c>
      <c r="F431">
        <v>6.9</v>
      </c>
      <c r="G431">
        <v>6900</v>
      </c>
      <c r="H431" t="s">
        <v>381</v>
      </c>
      <c r="I431" t="s">
        <v>381</v>
      </c>
      <c r="J431" t="s">
        <v>1474</v>
      </c>
      <c r="K431" t="s">
        <v>30</v>
      </c>
      <c r="L431">
        <f>20500000</f>
        <v>20500000</v>
      </c>
      <c r="M431">
        <v>4786789</v>
      </c>
      <c r="N431" t="s">
        <v>1047</v>
      </c>
      <c r="O431">
        <v>95</v>
      </c>
      <c r="P431" t="str">
        <f>IF(Table1[[#This Row],[score]]&gt;=8.5,"High",IF(Table1[[#This Row],[score]]&gt;=7,"Medium","Low"))</f>
        <v>Low</v>
      </c>
      <c r="Q431" s="5">
        <f>Table1[[#This Row],[gross]]-Table1[[#This Row],[budget]]</f>
        <v>-15713211</v>
      </c>
      <c r="R431" s="5" t="str">
        <f>IF(Table1[[#This Row],[Profit]]&gt;0,"Profit","Loss")</f>
        <v>Loss</v>
      </c>
      <c r="S431" s="6" t="str">
        <f>FLOOR(Table1[[#This Row],[year]]-1900,10)+1900 &amp; "-" &amp; FLOOR(Table1[[#This Row],[year]]-1890,10)+1900</f>
        <v>1980-1990</v>
      </c>
      <c r="T431" s="14" t="s">
        <v>21835</v>
      </c>
      <c r="AB431" s="14"/>
    </row>
    <row r="432" spans="1:28" hidden="1" x14ac:dyDescent="0.3">
      <c r="A432" t="s">
        <v>1784</v>
      </c>
      <c r="B432" t="s">
        <v>33</v>
      </c>
      <c r="C432" t="s">
        <v>41</v>
      </c>
      <c r="D432">
        <v>1983</v>
      </c>
      <c r="E432" t="s">
        <v>1539</v>
      </c>
      <c r="F432">
        <v>4.3</v>
      </c>
      <c r="G432">
        <v>5700</v>
      </c>
      <c r="H432" t="s">
        <v>702</v>
      </c>
      <c r="I432" t="s">
        <v>702</v>
      </c>
      <c r="J432" t="s">
        <v>1785</v>
      </c>
      <c r="K432" t="s">
        <v>22</v>
      </c>
      <c r="L432">
        <v>11000000</v>
      </c>
      <c r="M432">
        <v>4491986</v>
      </c>
      <c r="N432" t="s">
        <v>80</v>
      </c>
      <c r="O432">
        <v>109</v>
      </c>
      <c r="P432" t="str">
        <f>IF(Table1[[#This Row],[score]]&gt;=8.5,"High",IF(Table1[[#This Row],[score]]&gt;=7,"Medium","Low"))</f>
        <v>Low</v>
      </c>
      <c r="Q432" s="5">
        <f>Table1[[#This Row],[gross]]-Table1[[#This Row],[budget]]</f>
        <v>-6508014</v>
      </c>
      <c r="R432" s="5" t="str">
        <f>IF(Table1[[#This Row],[Profit]]&gt;0,"Profit","Loss")</f>
        <v>Loss</v>
      </c>
      <c r="S432" s="6" t="str">
        <f>FLOOR(Table1[[#This Row],[year]]-1900,10)+1900 &amp; "-" &amp; FLOOR(Table1[[#This Row],[year]]-1890,10)+1900</f>
        <v>1980-1990</v>
      </c>
      <c r="T432" s="14" t="s">
        <v>21835</v>
      </c>
      <c r="AB432" s="14"/>
    </row>
    <row r="433" spans="1:28" hidden="1" x14ac:dyDescent="0.3">
      <c r="A433" t="s">
        <v>1675</v>
      </c>
      <c r="B433" t="s">
        <v>16</v>
      </c>
      <c r="C433" t="s">
        <v>52</v>
      </c>
      <c r="D433">
        <v>1983</v>
      </c>
      <c r="E433" t="s">
        <v>1641</v>
      </c>
      <c r="F433">
        <v>5.2</v>
      </c>
      <c r="G433">
        <v>1900</v>
      </c>
      <c r="H433" t="s">
        <v>1676</v>
      </c>
      <c r="I433" t="s">
        <v>1676</v>
      </c>
      <c r="J433" t="s">
        <v>1677</v>
      </c>
      <c r="K433" t="s">
        <v>30</v>
      </c>
      <c r="L433">
        <v>250000</v>
      </c>
      <c r="M433">
        <v>4319001</v>
      </c>
      <c r="N433" t="s">
        <v>1678</v>
      </c>
      <c r="O433">
        <v>93</v>
      </c>
      <c r="P433" t="str">
        <f>IF(Table1[[#This Row],[score]]&gt;=8.5,"High",IF(Table1[[#This Row],[score]]&gt;=7,"Medium","Low"))</f>
        <v>Low</v>
      </c>
      <c r="Q433" s="5">
        <f>Table1[[#This Row],[gross]]-Table1[[#This Row],[budget]]</f>
        <v>4069001</v>
      </c>
      <c r="R433" s="5" t="str">
        <f>IF(Table1[[#This Row],[Profit]]&gt;0,"Profit","Loss")</f>
        <v>Profit</v>
      </c>
      <c r="S433" s="6" t="str">
        <f>FLOOR(Table1[[#This Row],[year]]-1900,10)+1900 &amp; "-" &amp; FLOOR(Table1[[#This Row],[year]]-1890,10)+1900</f>
        <v>1980-1990</v>
      </c>
      <c r="T433" s="14" t="s">
        <v>21835</v>
      </c>
      <c r="AB433" s="14"/>
    </row>
    <row r="434" spans="1:28" hidden="1" x14ac:dyDescent="0.3">
      <c r="A434" t="s">
        <v>1894</v>
      </c>
      <c r="B434" t="s">
        <v>33</v>
      </c>
      <c r="C434" t="s">
        <v>41</v>
      </c>
      <c r="D434">
        <v>1983</v>
      </c>
      <c r="E434" t="s">
        <v>1666</v>
      </c>
      <c r="F434">
        <v>5.3</v>
      </c>
      <c r="G434">
        <v>456</v>
      </c>
      <c r="H434" t="s">
        <v>1895</v>
      </c>
      <c r="I434" t="s">
        <v>1896</v>
      </c>
      <c r="J434" t="s">
        <v>1897</v>
      </c>
      <c r="K434" t="s">
        <v>30</v>
      </c>
      <c r="L434">
        <v>5000000</v>
      </c>
      <c r="M434">
        <v>4304286</v>
      </c>
      <c r="N434" t="s">
        <v>242</v>
      </c>
      <c r="O434">
        <v>91</v>
      </c>
      <c r="P434" t="str">
        <f>IF(Table1[[#This Row],[score]]&gt;=8.5,"High",IF(Table1[[#This Row],[score]]&gt;=7,"Medium","Low"))</f>
        <v>Low</v>
      </c>
      <c r="Q434" s="5">
        <f>Table1[[#This Row],[gross]]-Table1[[#This Row],[budget]]</f>
        <v>-695714</v>
      </c>
      <c r="R434" s="5" t="str">
        <f>IF(Table1[[#This Row],[Profit]]&gt;0,"Profit","Loss")</f>
        <v>Loss</v>
      </c>
      <c r="S434" s="6" t="str">
        <f>FLOOR(Table1[[#This Row],[year]]-1900,10)+1900 &amp; "-" &amp; FLOOR(Table1[[#This Row],[year]]-1890,10)+1900</f>
        <v>1980-1990</v>
      </c>
      <c r="T434" s="14" t="s">
        <v>21835</v>
      </c>
      <c r="AB434" s="14"/>
    </row>
    <row r="435" spans="1:28" hidden="1" x14ac:dyDescent="0.3">
      <c r="A435" t="s">
        <v>1591</v>
      </c>
      <c r="B435" t="s">
        <v>33</v>
      </c>
      <c r="C435" t="s">
        <v>34</v>
      </c>
      <c r="D435">
        <v>1983</v>
      </c>
      <c r="E435" t="s">
        <v>1529</v>
      </c>
      <c r="F435">
        <v>6</v>
      </c>
      <c r="G435">
        <v>7500</v>
      </c>
      <c r="H435" t="s">
        <v>1592</v>
      </c>
      <c r="I435" t="s">
        <v>1593</v>
      </c>
      <c r="J435" t="s">
        <v>1593</v>
      </c>
      <c r="K435" t="s">
        <v>22</v>
      </c>
      <c r="L435">
        <v>6500000</v>
      </c>
      <c r="M435">
        <v>4300000</v>
      </c>
      <c r="N435" t="s">
        <v>1594</v>
      </c>
      <c r="O435">
        <v>96</v>
      </c>
      <c r="P435" t="str">
        <f>IF(Table1[[#This Row],[score]]&gt;=8.5,"High",IF(Table1[[#This Row],[score]]&gt;=7,"Medium","Low"))</f>
        <v>Low</v>
      </c>
      <c r="Q435" s="5">
        <f>Table1[[#This Row],[gross]]-Table1[[#This Row],[budget]]</f>
        <v>-2200000</v>
      </c>
      <c r="R435" s="5" t="str">
        <f>IF(Table1[[#This Row],[Profit]]&gt;0,"Profit","Loss")</f>
        <v>Loss</v>
      </c>
      <c r="S435" s="6" t="str">
        <f>FLOOR(Table1[[#This Row],[year]]-1900,10)+1900 &amp; "-" &amp; FLOOR(Table1[[#This Row],[year]]-1890,10)+1900</f>
        <v>1980-1990</v>
      </c>
      <c r="T435" s="14" t="s">
        <v>21835</v>
      </c>
      <c r="AB435" s="14"/>
    </row>
    <row r="436" spans="1:28" hidden="1" x14ac:dyDescent="0.3">
      <c r="A436" t="s">
        <v>1573</v>
      </c>
      <c r="B436" t="s">
        <v>16</v>
      </c>
      <c r="C436" t="s">
        <v>17</v>
      </c>
      <c r="D436">
        <v>1983</v>
      </c>
      <c r="E436" t="s">
        <v>1574</v>
      </c>
      <c r="F436">
        <v>5.7</v>
      </c>
      <c r="G436">
        <v>11000</v>
      </c>
      <c r="H436" t="s">
        <v>545</v>
      </c>
      <c r="I436" t="s">
        <v>1575</v>
      </c>
      <c r="J436" t="s">
        <v>204</v>
      </c>
      <c r="K436" t="s">
        <v>22</v>
      </c>
      <c r="L436">
        <v>11000000</v>
      </c>
      <c r="M436">
        <v>4218594</v>
      </c>
      <c r="N436" t="s">
        <v>44</v>
      </c>
      <c r="O436">
        <v>96</v>
      </c>
      <c r="P436" t="str">
        <f>IF(Table1[[#This Row],[score]]&gt;=8.5,"High",IF(Table1[[#This Row],[score]]&gt;=7,"Medium","Low"))</f>
        <v>Low</v>
      </c>
      <c r="Q436" s="5">
        <f>Table1[[#This Row],[gross]]-Table1[[#This Row],[budget]]</f>
        <v>-6781406</v>
      </c>
      <c r="R436" s="5" t="str">
        <f>IF(Table1[[#This Row],[Profit]]&gt;0,"Profit","Loss")</f>
        <v>Loss</v>
      </c>
      <c r="S436" s="6" t="str">
        <f>FLOOR(Table1[[#This Row],[year]]-1900,10)+1900 &amp; "-" &amp; FLOOR(Table1[[#This Row],[year]]-1890,10)+1900</f>
        <v>1980-1990</v>
      </c>
      <c r="T436" s="14" t="s">
        <v>21835</v>
      </c>
      <c r="AB436" s="14"/>
    </row>
    <row r="437" spans="1:28" hidden="1" x14ac:dyDescent="0.3">
      <c r="A437" t="s">
        <v>1887</v>
      </c>
      <c r="B437" t="s">
        <v>33</v>
      </c>
      <c r="C437" t="s">
        <v>63</v>
      </c>
      <c r="D437">
        <v>1983</v>
      </c>
      <c r="E437" t="s">
        <v>1742</v>
      </c>
      <c r="F437">
        <v>6.7</v>
      </c>
      <c r="G437">
        <v>659</v>
      </c>
      <c r="H437" t="s">
        <v>1888</v>
      </c>
      <c r="I437" t="s">
        <v>1889</v>
      </c>
      <c r="J437" t="s">
        <v>1890</v>
      </c>
      <c r="K437" t="s">
        <v>195</v>
      </c>
      <c r="L437">
        <v>8000000</v>
      </c>
      <c r="M437">
        <v>3000000</v>
      </c>
      <c r="N437" t="s">
        <v>1891</v>
      </c>
      <c r="O437">
        <v>106</v>
      </c>
      <c r="P437" t="str">
        <f>IF(Table1[[#This Row],[score]]&gt;=8.5,"High",IF(Table1[[#This Row],[score]]&gt;=7,"Medium","Low"))</f>
        <v>Low</v>
      </c>
      <c r="Q437" s="5">
        <f>Table1[[#This Row],[gross]]-Table1[[#This Row],[budget]]</f>
        <v>-5000000</v>
      </c>
      <c r="R437" s="5" t="str">
        <f>IF(Table1[[#This Row],[Profit]]&gt;0,"Profit","Loss")</f>
        <v>Loss</v>
      </c>
      <c r="S437" s="6" t="str">
        <f>FLOOR(Table1[[#This Row],[year]]-1900,10)+1900 &amp; "-" &amp; FLOOR(Table1[[#This Row],[year]]-1890,10)+1900</f>
        <v>1980-1990</v>
      </c>
      <c r="T437" s="14" t="s">
        <v>21835</v>
      </c>
      <c r="AB437" s="14"/>
    </row>
    <row r="438" spans="1:28" hidden="1" x14ac:dyDescent="0.3">
      <c r="A438" t="s">
        <v>1774</v>
      </c>
      <c r="B438" t="s">
        <v>33</v>
      </c>
      <c r="C438" t="s">
        <v>34</v>
      </c>
      <c r="D438">
        <v>1983</v>
      </c>
      <c r="E438" t="s">
        <v>1547</v>
      </c>
      <c r="F438">
        <v>4.4000000000000004</v>
      </c>
      <c r="G438">
        <v>2900</v>
      </c>
      <c r="H438" t="s">
        <v>1775</v>
      </c>
      <c r="I438" t="s">
        <v>1776</v>
      </c>
      <c r="J438" t="s">
        <v>1777</v>
      </c>
      <c r="K438" t="s">
        <v>306</v>
      </c>
      <c r="L438">
        <f>20500000</f>
        <v>20500000</v>
      </c>
      <c r="M438">
        <v>2810199</v>
      </c>
      <c r="N438" t="s">
        <v>1778</v>
      </c>
      <c r="O438">
        <v>88</v>
      </c>
      <c r="P438" t="str">
        <f>IF(Table1[[#This Row],[score]]&gt;=8.5,"High",IF(Table1[[#This Row],[score]]&gt;=7,"Medium","Low"))</f>
        <v>Low</v>
      </c>
      <c r="Q438" s="5">
        <f>Table1[[#This Row],[gross]]-Table1[[#This Row],[budget]]</f>
        <v>-17689801</v>
      </c>
      <c r="R438" s="5" t="str">
        <f>IF(Table1[[#This Row],[Profit]]&gt;0,"Profit","Loss")</f>
        <v>Loss</v>
      </c>
      <c r="S438" s="6" t="str">
        <f>FLOOR(Table1[[#This Row],[year]]-1900,10)+1900 &amp; "-" &amp; FLOOR(Table1[[#This Row],[year]]-1890,10)+1900</f>
        <v>1980-1990</v>
      </c>
      <c r="T438" s="14" t="s">
        <v>21835</v>
      </c>
      <c r="AB438" s="14"/>
    </row>
    <row r="439" spans="1:28" hidden="1" x14ac:dyDescent="0.3">
      <c r="A439" t="s">
        <v>1521</v>
      </c>
      <c r="B439" t="s">
        <v>16</v>
      </c>
      <c r="C439" t="s">
        <v>104</v>
      </c>
      <c r="D439">
        <v>1983</v>
      </c>
      <c r="E439" t="s">
        <v>1432</v>
      </c>
      <c r="F439">
        <v>7.2</v>
      </c>
      <c r="G439">
        <v>32000</v>
      </c>
      <c r="H439" t="s">
        <v>727</v>
      </c>
      <c r="I439" t="s">
        <v>1204</v>
      </c>
      <c r="J439" t="s">
        <v>1205</v>
      </c>
      <c r="K439" t="s">
        <v>30</v>
      </c>
      <c r="L439">
        <v>10000000</v>
      </c>
      <c r="M439">
        <v>2494480</v>
      </c>
      <c r="N439" t="s">
        <v>730</v>
      </c>
      <c r="O439">
        <v>94</v>
      </c>
      <c r="P439" t="str">
        <f>IF(Table1[[#This Row],[score]]&gt;=8.5,"High",IF(Table1[[#This Row],[score]]&gt;=7,"Medium","Low"))</f>
        <v>Medium</v>
      </c>
      <c r="Q439" s="5">
        <f>Table1[[#This Row],[gross]]-Table1[[#This Row],[budget]]</f>
        <v>-7505520</v>
      </c>
      <c r="R439" s="5" t="str">
        <f>IF(Table1[[#This Row],[Profit]]&gt;0,"Profit","Loss")</f>
        <v>Loss</v>
      </c>
      <c r="S439" s="6" t="str">
        <f>FLOOR(Table1[[#This Row],[year]]-1900,10)+1900 &amp; "-" &amp; FLOOR(Table1[[#This Row],[year]]-1890,10)+1900</f>
        <v>1980-1990</v>
      </c>
      <c r="T439" s="14" t="s">
        <v>21835</v>
      </c>
      <c r="AB439" s="14"/>
    </row>
    <row r="440" spans="1:28" hidden="1" x14ac:dyDescent="0.3">
      <c r="A440" t="s">
        <v>1903</v>
      </c>
      <c r="B440" t="s">
        <v>16</v>
      </c>
      <c r="C440" t="s">
        <v>34</v>
      </c>
      <c r="D440">
        <v>1983</v>
      </c>
      <c r="E440" t="s">
        <v>1539</v>
      </c>
      <c r="F440">
        <v>3.8</v>
      </c>
      <c r="G440">
        <v>513</v>
      </c>
      <c r="H440" t="s">
        <v>748</v>
      </c>
      <c r="I440" t="s">
        <v>84</v>
      </c>
      <c r="J440" t="s">
        <v>1116</v>
      </c>
      <c r="K440" t="s">
        <v>30</v>
      </c>
      <c r="L440">
        <f>20500000</f>
        <v>20500000</v>
      </c>
      <c r="M440">
        <v>2443487</v>
      </c>
      <c r="N440" t="s">
        <v>44</v>
      </c>
      <c r="O440">
        <v>111</v>
      </c>
      <c r="P440" t="str">
        <f>IF(Table1[[#This Row],[score]]&gt;=8.5,"High",IF(Table1[[#This Row],[score]]&gt;=7,"Medium","Low"))</f>
        <v>Low</v>
      </c>
      <c r="Q440" s="5">
        <f>Table1[[#This Row],[gross]]-Table1[[#This Row],[budget]]</f>
        <v>-18056513</v>
      </c>
      <c r="R440" s="5" t="str">
        <f>IF(Table1[[#This Row],[Profit]]&gt;0,"Profit","Loss")</f>
        <v>Loss</v>
      </c>
      <c r="S440" s="6" t="str">
        <f>FLOOR(Table1[[#This Row],[year]]-1900,10)+1900 &amp; "-" &amp; FLOOR(Table1[[#This Row],[year]]-1890,10)+1900</f>
        <v>1980-1990</v>
      </c>
      <c r="T440" s="14" t="s">
        <v>21835</v>
      </c>
      <c r="AB440" s="14"/>
    </row>
    <row r="441" spans="1:28" hidden="1" x14ac:dyDescent="0.3">
      <c r="A441" t="s">
        <v>1904</v>
      </c>
      <c r="B441" t="s">
        <v>33</v>
      </c>
      <c r="C441" t="s">
        <v>17</v>
      </c>
      <c r="D441">
        <v>1983</v>
      </c>
      <c r="E441" t="s">
        <v>1905</v>
      </c>
      <c r="F441">
        <v>6.1</v>
      </c>
      <c r="G441">
        <v>681</v>
      </c>
      <c r="H441" t="s">
        <v>1906</v>
      </c>
      <c r="I441" t="s">
        <v>660</v>
      </c>
      <c r="J441" t="s">
        <v>1283</v>
      </c>
      <c r="K441" t="s">
        <v>30</v>
      </c>
      <c r="L441">
        <f>20500000</f>
        <v>20500000</v>
      </c>
      <c r="M441">
        <v>2439705</v>
      </c>
      <c r="N441" t="s">
        <v>892</v>
      </c>
      <c r="O441">
        <v>122</v>
      </c>
      <c r="P441" t="str">
        <f>IF(Table1[[#This Row],[score]]&gt;=8.5,"High",IF(Table1[[#This Row],[score]]&gt;=7,"Medium","Low"))</f>
        <v>Low</v>
      </c>
      <c r="Q441" s="5">
        <f>Table1[[#This Row],[gross]]-Table1[[#This Row],[budget]]</f>
        <v>-18060295</v>
      </c>
      <c r="R441" s="5" t="str">
        <f>IF(Table1[[#This Row],[Profit]]&gt;0,"Profit","Loss")</f>
        <v>Loss</v>
      </c>
      <c r="S441" s="6" t="str">
        <f>FLOOR(Table1[[#This Row],[year]]-1900,10)+1900 &amp; "-" &amp; FLOOR(Table1[[#This Row],[year]]-1890,10)+1900</f>
        <v>1980-1990</v>
      </c>
      <c r="T441" s="14" t="s">
        <v>21836</v>
      </c>
      <c r="AB441" s="14"/>
    </row>
    <row r="442" spans="1:28" hidden="1" x14ac:dyDescent="0.3">
      <c r="A442" t="s">
        <v>1916</v>
      </c>
      <c r="B442" t="s">
        <v>33</v>
      </c>
      <c r="C442" t="s">
        <v>17</v>
      </c>
      <c r="D442">
        <v>1983</v>
      </c>
      <c r="E442" t="s">
        <v>1917</v>
      </c>
      <c r="F442">
        <v>6.1</v>
      </c>
      <c r="G442">
        <v>368</v>
      </c>
      <c r="H442" t="s">
        <v>1918</v>
      </c>
      <c r="I442" t="s">
        <v>1919</v>
      </c>
      <c r="J442" t="s">
        <v>1920</v>
      </c>
      <c r="K442" t="s">
        <v>30</v>
      </c>
      <c r="L442">
        <f>20500000</f>
        <v>20500000</v>
      </c>
      <c r="M442">
        <v>2314561</v>
      </c>
      <c r="N442" t="s">
        <v>1921</v>
      </c>
      <c r="O442">
        <v>99</v>
      </c>
      <c r="P442" t="str">
        <f>IF(Table1[[#This Row],[score]]&gt;=8.5,"High",IF(Table1[[#This Row],[score]]&gt;=7,"Medium","Low"))</f>
        <v>Low</v>
      </c>
      <c r="Q442" s="5">
        <f>Table1[[#This Row],[gross]]-Table1[[#This Row],[budget]]</f>
        <v>-18185439</v>
      </c>
      <c r="R442" s="5" t="str">
        <f>IF(Table1[[#This Row],[Profit]]&gt;0,"Profit","Loss")</f>
        <v>Loss</v>
      </c>
      <c r="S442" s="6" t="str">
        <f>FLOOR(Table1[[#This Row],[year]]-1900,10)+1900 &amp; "-" &amp; FLOOR(Table1[[#This Row],[year]]-1890,10)+1900</f>
        <v>1980-1990</v>
      </c>
      <c r="T442" s="14" t="s">
        <v>21842</v>
      </c>
      <c r="AB442" s="14"/>
    </row>
    <row r="443" spans="1:28" hidden="1" x14ac:dyDescent="0.3">
      <c r="A443" t="s">
        <v>1640</v>
      </c>
      <c r="B443" t="s">
        <v>16</v>
      </c>
      <c r="C443" t="s">
        <v>17</v>
      </c>
      <c r="D443">
        <v>1983</v>
      </c>
      <c r="E443" t="s">
        <v>1641</v>
      </c>
      <c r="F443">
        <v>7.3</v>
      </c>
      <c r="G443">
        <v>16000</v>
      </c>
      <c r="H443" t="s">
        <v>1642</v>
      </c>
      <c r="I443" t="s">
        <v>1643</v>
      </c>
      <c r="J443" t="s">
        <v>1644</v>
      </c>
      <c r="K443" t="s">
        <v>22</v>
      </c>
      <c r="L443">
        <f>20500000</f>
        <v>20500000</v>
      </c>
      <c r="M443">
        <v>2306560</v>
      </c>
      <c r="N443" t="s">
        <v>1645</v>
      </c>
      <c r="O443">
        <v>123</v>
      </c>
      <c r="P443" t="str">
        <f>IF(Table1[[#This Row],[score]]&gt;=8.5,"High",IF(Table1[[#This Row],[score]]&gt;=7,"Medium","Low"))</f>
        <v>Medium</v>
      </c>
      <c r="Q443" s="5">
        <f>Table1[[#This Row],[gross]]-Table1[[#This Row],[budget]]</f>
        <v>-18193440</v>
      </c>
      <c r="R443" s="5" t="str">
        <f>IF(Table1[[#This Row],[Profit]]&gt;0,"Profit","Loss")</f>
        <v>Loss</v>
      </c>
      <c r="S443" s="6" t="str">
        <f>FLOOR(Table1[[#This Row],[year]]-1900,10)+1900 &amp; "-" &amp; FLOOR(Table1[[#This Row],[year]]-1890,10)+1900</f>
        <v>1980-1990</v>
      </c>
      <c r="T443" s="14" t="s">
        <v>21835</v>
      </c>
      <c r="AB443" s="14"/>
    </row>
    <row r="444" spans="1:28" hidden="1" x14ac:dyDescent="0.3">
      <c r="A444" t="s">
        <v>1522</v>
      </c>
      <c r="B444" t="s">
        <v>16</v>
      </c>
      <c r="C444" t="s">
        <v>52</v>
      </c>
      <c r="D444">
        <v>1983</v>
      </c>
      <c r="E444" t="s">
        <v>1134</v>
      </c>
      <c r="F444">
        <v>7.2</v>
      </c>
      <c r="G444">
        <v>86000</v>
      </c>
      <c r="H444" t="s">
        <v>569</v>
      </c>
      <c r="I444" t="s">
        <v>569</v>
      </c>
      <c r="J444" t="s">
        <v>1523</v>
      </c>
      <c r="K444" t="s">
        <v>195</v>
      </c>
      <c r="L444">
        <v>5952000</v>
      </c>
      <c r="M444">
        <v>2120439</v>
      </c>
      <c r="N444" t="s">
        <v>1524</v>
      </c>
      <c r="O444">
        <v>87</v>
      </c>
      <c r="P444" t="str">
        <f>IF(Table1[[#This Row],[score]]&gt;=8.5,"High",IF(Table1[[#This Row],[score]]&gt;=7,"Medium","Low"))</f>
        <v>Medium</v>
      </c>
      <c r="Q444" s="5">
        <f>Table1[[#This Row],[gross]]-Table1[[#This Row],[budget]]</f>
        <v>-3831561</v>
      </c>
      <c r="R444" s="5" t="str">
        <f>IF(Table1[[#This Row],[Profit]]&gt;0,"Profit","Loss")</f>
        <v>Loss</v>
      </c>
      <c r="S444" s="6" t="str">
        <f>FLOOR(Table1[[#This Row],[year]]-1900,10)+1900 &amp; "-" &amp; FLOOR(Table1[[#This Row],[year]]-1890,10)+1900</f>
        <v>1980-1990</v>
      </c>
      <c r="T444" s="14" t="s">
        <v>21835</v>
      </c>
      <c r="AB444" s="14"/>
    </row>
    <row r="445" spans="1:28" hidden="1" x14ac:dyDescent="0.3">
      <c r="A445" t="s">
        <v>1650</v>
      </c>
      <c r="B445" t="s">
        <v>16</v>
      </c>
      <c r="C445" t="s">
        <v>41</v>
      </c>
      <c r="D445">
        <v>1983</v>
      </c>
      <c r="E445" t="s">
        <v>1651</v>
      </c>
      <c r="F445">
        <v>4.7</v>
      </c>
      <c r="G445">
        <v>3000</v>
      </c>
      <c r="H445" t="s">
        <v>1652</v>
      </c>
      <c r="I445" t="s">
        <v>1653</v>
      </c>
      <c r="J445" t="s">
        <v>1654</v>
      </c>
      <c r="K445" t="s">
        <v>195</v>
      </c>
      <c r="L445">
        <v>800000</v>
      </c>
      <c r="M445">
        <v>2082215</v>
      </c>
      <c r="N445" t="s">
        <v>1655</v>
      </c>
      <c r="O445">
        <v>80</v>
      </c>
      <c r="P445" t="str">
        <f>IF(Table1[[#This Row],[score]]&gt;=8.5,"High",IF(Table1[[#This Row],[score]]&gt;=7,"Medium","Low"))</f>
        <v>Low</v>
      </c>
      <c r="Q445" s="5">
        <f>Table1[[#This Row],[gross]]-Table1[[#This Row],[budget]]</f>
        <v>1282215</v>
      </c>
      <c r="R445" s="5" t="str">
        <f>IF(Table1[[#This Row],[Profit]]&gt;0,"Profit","Loss")</f>
        <v>Profit</v>
      </c>
      <c r="S445" s="6" t="str">
        <f>FLOOR(Table1[[#This Row],[year]]-1900,10)+1900 &amp; "-" &amp; FLOOR(Table1[[#This Row],[year]]-1890,10)+1900</f>
        <v>1980-1990</v>
      </c>
      <c r="T445" s="14" t="s">
        <v>21835</v>
      </c>
      <c r="AB445" s="14"/>
    </row>
    <row r="446" spans="1:28" hidden="1" x14ac:dyDescent="0.3">
      <c r="A446" t="s">
        <v>1736</v>
      </c>
      <c r="B446" t="s">
        <v>33</v>
      </c>
      <c r="C446" t="s">
        <v>17</v>
      </c>
      <c r="D446">
        <v>1983</v>
      </c>
      <c r="E446" t="s">
        <v>1737</v>
      </c>
      <c r="F446">
        <v>7</v>
      </c>
      <c r="G446">
        <v>5800</v>
      </c>
      <c r="H446" t="s">
        <v>1738</v>
      </c>
      <c r="I446" t="s">
        <v>1739</v>
      </c>
      <c r="J446" t="s">
        <v>1740</v>
      </c>
      <c r="K446" t="s">
        <v>30</v>
      </c>
      <c r="L446">
        <f>20500000</f>
        <v>20500000</v>
      </c>
      <c r="M446">
        <v>2044892</v>
      </c>
      <c r="N446" t="s">
        <v>44</v>
      </c>
      <c r="O446">
        <v>90</v>
      </c>
      <c r="P446" t="str">
        <f>IF(Table1[[#This Row],[score]]&gt;=8.5,"High",IF(Table1[[#This Row],[score]]&gt;=7,"Medium","Low"))</f>
        <v>Medium</v>
      </c>
      <c r="Q446" s="5">
        <f>Table1[[#This Row],[gross]]-Table1[[#This Row],[budget]]</f>
        <v>-18455108</v>
      </c>
      <c r="R446" s="5" t="str">
        <f>IF(Table1[[#This Row],[Profit]]&gt;0,"Profit","Loss")</f>
        <v>Loss</v>
      </c>
      <c r="S446" s="6" t="str">
        <f>FLOOR(Table1[[#This Row],[year]]-1900,10)+1900 &amp; "-" &amp; FLOOR(Table1[[#This Row],[year]]-1890,10)+1900</f>
        <v>1980-1990</v>
      </c>
      <c r="T446" s="14" t="s">
        <v>21839</v>
      </c>
      <c r="AB446" s="14"/>
    </row>
    <row r="447" spans="1:28" hidden="1" x14ac:dyDescent="0.3">
      <c r="A447" t="s">
        <v>1857</v>
      </c>
      <c r="B447" t="s">
        <v>33</v>
      </c>
      <c r="C447" t="s">
        <v>34</v>
      </c>
      <c r="D447">
        <v>1983</v>
      </c>
      <c r="E447" t="s">
        <v>1485</v>
      </c>
      <c r="F447">
        <v>6.2</v>
      </c>
      <c r="G447">
        <v>2100</v>
      </c>
      <c r="H447" t="s">
        <v>1858</v>
      </c>
      <c r="I447" t="s">
        <v>1859</v>
      </c>
      <c r="J447" t="s">
        <v>1860</v>
      </c>
      <c r="K447" t="s">
        <v>1861</v>
      </c>
      <c r="L447">
        <v>12000000</v>
      </c>
      <c r="M447">
        <v>1963756</v>
      </c>
      <c r="N447" t="s">
        <v>1862</v>
      </c>
      <c r="O447">
        <v>99</v>
      </c>
      <c r="P447" t="str">
        <f>IF(Table1[[#This Row],[score]]&gt;=8.5,"High",IF(Table1[[#This Row],[score]]&gt;=7,"Medium","Low"))</f>
        <v>Low</v>
      </c>
      <c r="Q447" s="5">
        <f>Table1[[#This Row],[gross]]-Table1[[#This Row],[budget]]</f>
        <v>-10036244</v>
      </c>
      <c r="R447" s="5" t="str">
        <f>IF(Table1[[#This Row],[Profit]]&gt;0,"Profit","Loss")</f>
        <v>Loss</v>
      </c>
      <c r="S447" s="6" t="str">
        <f>FLOOR(Table1[[#This Row],[year]]-1900,10)+1900 &amp; "-" &amp; FLOOR(Table1[[#This Row],[year]]-1890,10)+1900</f>
        <v>1980-1990</v>
      </c>
      <c r="T447" s="14" t="s">
        <v>21835</v>
      </c>
      <c r="AB447" s="14"/>
    </row>
    <row r="448" spans="1:28" hidden="1" x14ac:dyDescent="0.3">
      <c r="A448" t="s">
        <v>1830</v>
      </c>
      <c r="B448" t="s">
        <v>16</v>
      </c>
      <c r="C448" t="s">
        <v>41</v>
      </c>
      <c r="D448">
        <v>1983</v>
      </c>
      <c r="E448" t="s">
        <v>1027</v>
      </c>
      <c r="F448">
        <v>6.3</v>
      </c>
      <c r="G448">
        <v>1700</v>
      </c>
      <c r="H448" t="s">
        <v>1831</v>
      </c>
      <c r="I448" t="s">
        <v>1832</v>
      </c>
      <c r="J448" t="s">
        <v>1833</v>
      </c>
      <c r="K448" t="s">
        <v>30</v>
      </c>
      <c r="L448">
        <v>3000000</v>
      </c>
      <c r="M448">
        <v>1867792</v>
      </c>
      <c r="N448" t="s">
        <v>1834</v>
      </c>
      <c r="O448">
        <v>105</v>
      </c>
      <c r="P448" t="str">
        <f>IF(Table1[[#This Row],[score]]&gt;=8.5,"High",IF(Table1[[#This Row],[score]]&gt;=7,"Medium","Low"))</f>
        <v>Low</v>
      </c>
      <c r="Q448" s="5">
        <f>Table1[[#This Row],[gross]]-Table1[[#This Row],[budget]]</f>
        <v>-1132208</v>
      </c>
      <c r="R448" s="5" t="str">
        <f>IF(Table1[[#This Row],[Profit]]&gt;0,"Profit","Loss")</f>
        <v>Loss</v>
      </c>
      <c r="S448" s="6" t="str">
        <f>FLOOR(Table1[[#This Row],[year]]-1900,10)+1900 &amp; "-" &amp; FLOOR(Table1[[#This Row],[year]]-1890,10)+1900</f>
        <v>1980-1990</v>
      </c>
      <c r="T448" s="14" t="s">
        <v>21835</v>
      </c>
      <c r="AB448" s="14"/>
    </row>
    <row r="449" spans="1:28" hidden="1" x14ac:dyDescent="0.3">
      <c r="A449" t="s">
        <v>1892</v>
      </c>
      <c r="B449" t="s">
        <v>16</v>
      </c>
      <c r="C449" t="s">
        <v>17</v>
      </c>
      <c r="D449">
        <v>1983</v>
      </c>
      <c r="E449" t="s">
        <v>1577</v>
      </c>
      <c r="F449">
        <v>5.0999999999999996</v>
      </c>
      <c r="G449">
        <v>786</v>
      </c>
      <c r="H449" t="s">
        <v>1893</v>
      </c>
      <c r="I449" t="s">
        <v>1893</v>
      </c>
      <c r="J449" t="s">
        <v>1075</v>
      </c>
      <c r="K449" t="s">
        <v>30</v>
      </c>
      <c r="L449">
        <f>20500000</f>
        <v>20500000</v>
      </c>
      <c r="M449">
        <v>1818910</v>
      </c>
      <c r="N449" t="s">
        <v>80</v>
      </c>
      <c r="O449">
        <v>100</v>
      </c>
      <c r="P449" t="str">
        <f>IF(Table1[[#This Row],[score]]&gt;=8.5,"High",IF(Table1[[#This Row],[score]]&gt;=7,"Medium","Low"))</f>
        <v>Low</v>
      </c>
      <c r="Q449" s="5">
        <f>Table1[[#This Row],[gross]]-Table1[[#This Row],[budget]]</f>
        <v>-18681090</v>
      </c>
      <c r="R449" s="5" t="str">
        <f>IF(Table1[[#This Row],[Profit]]&gt;0,"Profit","Loss")</f>
        <v>Loss</v>
      </c>
      <c r="S449" s="6" t="str">
        <f>FLOOR(Table1[[#This Row],[year]]-1900,10)+1900 &amp; "-" &amp; FLOOR(Table1[[#This Row],[year]]-1890,10)+1900</f>
        <v>1980-1990</v>
      </c>
      <c r="T449" s="14" t="s">
        <v>21835</v>
      </c>
      <c r="AB449" s="14"/>
    </row>
    <row r="450" spans="1:28" hidden="1" x14ac:dyDescent="0.3">
      <c r="A450" t="s">
        <v>1835</v>
      </c>
      <c r="B450" t="s">
        <v>16</v>
      </c>
      <c r="C450" t="s">
        <v>17</v>
      </c>
      <c r="D450">
        <v>1983</v>
      </c>
      <c r="E450" t="s">
        <v>1836</v>
      </c>
      <c r="F450">
        <v>6.6</v>
      </c>
      <c r="G450">
        <v>1600</v>
      </c>
      <c r="H450" t="s">
        <v>825</v>
      </c>
      <c r="I450" t="s">
        <v>1837</v>
      </c>
      <c r="J450" t="s">
        <v>1838</v>
      </c>
      <c r="K450" t="s">
        <v>22</v>
      </c>
      <c r="L450">
        <f>20500000</f>
        <v>20500000</v>
      </c>
      <c r="M450">
        <v>1772889</v>
      </c>
      <c r="N450" t="s">
        <v>827</v>
      </c>
      <c r="O450">
        <v>130</v>
      </c>
      <c r="P450" t="str">
        <f>IF(Table1[[#This Row],[score]]&gt;=8.5,"High",IF(Table1[[#This Row],[score]]&gt;=7,"Medium","Low"))</f>
        <v>Low</v>
      </c>
      <c r="Q450" s="5">
        <f>Table1[[#This Row],[gross]]-Table1[[#This Row],[budget]]</f>
        <v>-18727111</v>
      </c>
      <c r="R450" s="5" t="str">
        <f>IF(Table1[[#This Row],[Profit]]&gt;0,"Profit","Loss")</f>
        <v>Loss</v>
      </c>
      <c r="S450" s="6" t="str">
        <f>FLOOR(Table1[[#This Row],[year]]-1900,10)+1900 &amp; "-" &amp; FLOOR(Table1[[#This Row],[year]]-1890,10)+1900</f>
        <v>1980-1990</v>
      </c>
      <c r="T450" s="14" t="s">
        <v>21844</v>
      </c>
      <c r="AA450" s="15"/>
      <c r="AB450" s="14"/>
    </row>
    <row r="451" spans="1:28" hidden="1" x14ac:dyDescent="0.3">
      <c r="A451" t="s">
        <v>1898</v>
      </c>
      <c r="B451" t="s">
        <v>16</v>
      </c>
      <c r="C451" t="s">
        <v>34</v>
      </c>
      <c r="D451">
        <v>1983</v>
      </c>
      <c r="E451" t="s">
        <v>1641</v>
      </c>
      <c r="F451">
        <v>4.3</v>
      </c>
      <c r="G451">
        <v>617</v>
      </c>
      <c r="H451" t="s">
        <v>1899</v>
      </c>
      <c r="I451" t="s">
        <v>1614</v>
      </c>
      <c r="J451" t="s">
        <v>1900</v>
      </c>
      <c r="K451" t="s">
        <v>1901</v>
      </c>
      <c r="L451">
        <f>20500000</f>
        <v>20500000</v>
      </c>
      <c r="M451">
        <v>1723487</v>
      </c>
      <c r="N451" t="s">
        <v>1902</v>
      </c>
      <c r="O451">
        <v>86</v>
      </c>
      <c r="P451" t="str">
        <f>IF(Table1[[#This Row],[score]]&gt;=8.5,"High",IF(Table1[[#This Row],[score]]&gt;=7,"Medium","Low"))</f>
        <v>Low</v>
      </c>
      <c r="Q451" s="5">
        <f>Table1[[#This Row],[gross]]-Table1[[#This Row],[budget]]</f>
        <v>-18776513</v>
      </c>
      <c r="R451" s="5" t="str">
        <f>IF(Table1[[#This Row],[Profit]]&gt;0,"Profit","Loss")</f>
        <v>Loss</v>
      </c>
      <c r="S451" s="6" t="str">
        <f>FLOOR(Table1[[#This Row],[year]]-1900,10)+1900 &amp; "-" &amp; FLOOR(Table1[[#This Row],[year]]-1890,10)+1900</f>
        <v>1980-1990</v>
      </c>
      <c r="T451" s="14" t="s">
        <v>21835</v>
      </c>
      <c r="AB451" s="14"/>
    </row>
    <row r="452" spans="1:28" hidden="1" x14ac:dyDescent="0.3">
      <c r="A452" t="s">
        <v>1853</v>
      </c>
      <c r="B452" t="s">
        <v>16</v>
      </c>
      <c r="C452" t="s">
        <v>41</v>
      </c>
      <c r="D452">
        <v>1983</v>
      </c>
      <c r="E452" t="s">
        <v>1460</v>
      </c>
      <c r="F452">
        <v>6.7</v>
      </c>
      <c r="G452">
        <v>1100</v>
      </c>
      <c r="H452" t="s">
        <v>885</v>
      </c>
      <c r="I452" t="s">
        <v>1854</v>
      </c>
      <c r="J452" t="s">
        <v>1855</v>
      </c>
      <c r="K452" t="s">
        <v>30</v>
      </c>
      <c r="L452">
        <v>5500000</v>
      </c>
      <c r="M452">
        <v>1645711</v>
      </c>
      <c r="N452" t="s">
        <v>1856</v>
      </c>
      <c r="O452">
        <v>92</v>
      </c>
      <c r="P452" t="str">
        <f>IF(Table1[[#This Row],[score]]&gt;=8.5,"High",IF(Table1[[#This Row],[score]]&gt;=7,"Medium","Low"))</f>
        <v>Low</v>
      </c>
      <c r="Q452" s="5">
        <f>Table1[[#This Row],[gross]]-Table1[[#This Row],[budget]]</f>
        <v>-3854289</v>
      </c>
      <c r="R452" s="5" t="str">
        <f>IF(Table1[[#This Row],[Profit]]&gt;0,"Profit","Loss")</f>
        <v>Loss</v>
      </c>
      <c r="S452" s="6" t="str">
        <f>FLOOR(Table1[[#This Row],[year]]-1900,10)+1900 &amp; "-" &amp; FLOOR(Table1[[#This Row],[year]]-1890,10)+1900</f>
        <v>1980-1990</v>
      </c>
      <c r="T452" s="14" t="s">
        <v>21835</v>
      </c>
      <c r="AB452" s="14"/>
    </row>
    <row r="453" spans="1:28" hidden="1" x14ac:dyDescent="0.3">
      <c r="A453" t="s">
        <v>1878</v>
      </c>
      <c r="B453" t="s">
        <v>16</v>
      </c>
      <c r="C453" t="s">
        <v>17</v>
      </c>
      <c r="D453">
        <v>1983</v>
      </c>
      <c r="E453" t="s">
        <v>1879</v>
      </c>
      <c r="F453">
        <v>6.8</v>
      </c>
      <c r="G453">
        <v>1600</v>
      </c>
      <c r="H453" t="s">
        <v>1831</v>
      </c>
      <c r="I453" t="s">
        <v>1831</v>
      </c>
      <c r="J453" t="s">
        <v>1880</v>
      </c>
      <c r="K453" t="s">
        <v>30</v>
      </c>
      <c r="L453">
        <v>300000</v>
      </c>
      <c r="M453">
        <v>1530839</v>
      </c>
      <c r="N453" t="s">
        <v>1881</v>
      </c>
      <c r="O453">
        <v>110</v>
      </c>
      <c r="P453" t="str">
        <f>IF(Table1[[#This Row],[score]]&gt;=8.5,"High",IF(Table1[[#This Row],[score]]&gt;=7,"Medium","Low"))</f>
        <v>Low</v>
      </c>
      <c r="Q453" s="5">
        <f>Table1[[#This Row],[gross]]-Table1[[#This Row],[budget]]</f>
        <v>1230839</v>
      </c>
      <c r="R453" s="5" t="str">
        <f>IF(Table1[[#This Row],[Profit]]&gt;0,"Profit","Loss")</f>
        <v>Profit</v>
      </c>
      <c r="S453" s="6" t="str">
        <f>FLOOR(Table1[[#This Row],[year]]-1900,10)+1900 &amp; "-" &amp; FLOOR(Table1[[#This Row],[year]]-1890,10)+1900</f>
        <v>1980-1990</v>
      </c>
      <c r="T453" s="14" t="s">
        <v>21850</v>
      </c>
      <c r="AB453" s="14"/>
    </row>
    <row r="454" spans="1:28" hidden="1" x14ac:dyDescent="0.3">
      <c r="A454" t="s">
        <v>1682</v>
      </c>
      <c r="B454" t="s">
        <v>33</v>
      </c>
      <c r="C454" t="s">
        <v>25</v>
      </c>
      <c r="D454">
        <v>1983</v>
      </c>
      <c r="E454" t="s">
        <v>1683</v>
      </c>
      <c r="F454">
        <v>5</v>
      </c>
      <c r="G454">
        <v>1500</v>
      </c>
      <c r="H454" t="s">
        <v>1684</v>
      </c>
      <c r="I454" t="s">
        <v>1685</v>
      </c>
      <c r="J454" t="s">
        <v>29</v>
      </c>
      <c r="K454" t="s">
        <v>22</v>
      </c>
      <c r="L454">
        <v>25000000</v>
      </c>
      <c r="M454">
        <v>1402962</v>
      </c>
      <c r="N454" t="s">
        <v>1686</v>
      </c>
      <c r="O454">
        <v>111</v>
      </c>
      <c r="P454" t="str">
        <f>IF(Table1[[#This Row],[score]]&gt;=8.5,"High",IF(Table1[[#This Row],[score]]&gt;=7,"Medium","Low"))</f>
        <v>Low</v>
      </c>
      <c r="Q454" s="5">
        <f>Table1[[#This Row],[gross]]-Table1[[#This Row],[budget]]</f>
        <v>-23597038</v>
      </c>
      <c r="R454" s="5" t="str">
        <f>IF(Table1[[#This Row],[Profit]]&gt;0,"Profit","Loss")</f>
        <v>Loss</v>
      </c>
      <c r="S454" s="6" t="str">
        <f>FLOOR(Table1[[#This Row],[year]]-1900,10)+1900 &amp; "-" &amp; FLOOR(Table1[[#This Row],[year]]-1890,10)+1900</f>
        <v>1980-1990</v>
      </c>
      <c r="T454" s="14" t="s">
        <v>21835</v>
      </c>
      <c r="AB454" s="14"/>
    </row>
    <row r="455" spans="1:28" hidden="1" x14ac:dyDescent="0.3">
      <c r="A455" t="s">
        <v>1863</v>
      </c>
      <c r="B455" t="s">
        <v>33</v>
      </c>
      <c r="C455" t="s">
        <v>52</v>
      </c>
      <c r="D455">
        <v>1983</v>
      </c>
      <c r="E455" t="s">
        <v>1252</v>
      </c>
      <c r="F455">
        <v>5.5</v>
      </c>
      <c r="G455">
        <v>2700</v>
      </c>
      <c r="H455" t="s">
        <v>1864</v>
      </c>
      <c r="I455" t="s">
        <v>1865</v>
      </c>
      <c r="J455" t="s">
        <v>294</v>
      </c>
      <c r="K455" t="s">
        <v>30</v>
      </c>
      <c r="L455">
        <f>20500000</f>
        <v>20500000</v>
      </c>
      <c r="M455">
        <v>1362303</v>
      </c>
      <c r="N455" t="s">
        <v>230</v>
      </c>
      <c r="O455">
        <v>94</v>
      </c>
      <c r="P455" t="str">
        <f>IF(Table1[[#This Row],[score]]&gt;=8.5,"High",IF(Table1[[#This Row],[score]]&gt;=7,"Medium","Low"))</f>
        <v>Low</v>
      </c>
      <c r="Q455" s="5">
        <f>Table1[[#This Row],[gross]]-Table1[[#This Row],[budget]]</f>
        <v>-19137697</v>
      </c>
      <c r="R455" s="5" t="str">
        <f>IF(Table1[[#This Row],[Profit]]&gt;0,"Profit","Loss")</f>
        <v>Loss</v>
      </c>
      <c r="S455" s="6" t="str">
        <f>FLOOR(Table1[[#This Row],[year]]-1900,10)+1900 &amp; "-" &amp; FLOOR(Table1[[#This Row],[year]]-1890,10)+1900</f>
        <v>1980-1990</v>
      </c>
      <c r="T455" s="14" t="s">
        <v>21835</v>
      </c>
      <c r="AB455" s="14"/>
    </row>
    <row r="456" spans="1:28" hidden="1" x14ac:dyDescent="0.3">
      <c r="A456" t="s">
        <v>1824</v>
      </c>
      <c r="B456" t="s">
        <v>33</v>
      </c>
      <c r="C456" t="s">
        <v>34</v>
      </c>
      <c r="D456">
        <v>1983</v>
      </c>
      <c r="E456" t="s">
        <v>1454</v>
      </c>
      <c r="F456">
        <v>5.7</v>
      </c>
      <c r="G456">
        <v>1100</v>
      </c>
      <c r="H456" t="s">
        <v>1825</v>
      </c>
      <c r="I456" t="s">
        <v>1826</v>
      </c>
      <c r="J456" t="s">
        <v>148</v>
      </c>
      <c r="K456" t="s">
        <v>30</v>
      </c>
      <c r="L456">
        <v>5000000</v>
      </c>
      <c r="M456">
        <v>1262691</v>
      </c>
      <c r="N456" t="s">
        <v>61</v>
      </c>
      <c r="O456">
        <v>95</v>
      </c>
      <c r="P456" t="str">
        <f>IF(Table1[[#This Row],[score]]&gt;=8.5,"High",IF(Table1[[#This Row],[score]]&gt;=7,"Medium","Low"))</f>
        <v>Low</v>
      </c>
      <c r="Q456" s="5">
        <f>Table1[[#This Row],[gross]]-Table1[[#This Row],[budget]]</f>
        <v>-3737309</v>
      </c>
      <c r="R456" s="5" t="str">
        <f>IF(Table1[[#This Row],[Profit]]&gt;0,"Profit","Loss")</f>
        <v>Loss</v>
      </c>
      <c r="S456" s="6" t="str">
        <f>FLOOR(Table1[[#This Row],[year]]-1900,10)+1900 &amp; "-" &amp; FLOOR(Table1[[#This Row],[year]]-1890,10)+1900</f>
        <v>1980-1990</v>
      </c>
      <c r="T456" s="14" t="s">
        <v>21835</v>
      </c>
      <c r="AB456" s="14"/>
    </row>
    <row r="457" spans="1:28" hidden="1" x14ac:dyDescent="0.3">
      <c r="A457" t="s">
        <v>1646</v>
      </c>
      <c r="B457" t="s">
        <v>16</v>
      </c>
      <c r="C457" t="s">
        <v>41</v>
      </c>
      <c r="D457">
        <v>1983</v>
      </c>
      <c r="E457" t="s">
        <v>1577</v>
      </c>
      <c r="F457">
        <v>4.9000000000000004</v>
      </c>
      <c r="G457">
        <v>4200</v>
      </c>
      <c r="H457" t="s">
        <v>1647</v>
      </c>
      <c r="I457" t="s">
        <v>1648</v>
      </c>
      <c r="J457" t="s">
        <v>1462</v>
      </c>
      <c r="K457" t="s">
        <v>195</v>
      </c>
      <c r="L457">
        <v>7000000</v>
      </c>
      <c r="M457">
        <v>1246141</v>
      </c>
      <c r="N457" t="s">
        <v>1649</v>
      </c>
      <c r="O457">
        <v>100</v>
      </c>
      <c r="P457" t="str">
        <f>IF(Table1[[#This Row],[score]]&gt;=8.5,"High",IF(Table1[[#This Row],[score]]&gt;=7,"Medium","Low"))</f>
        <v>Low</v>
      </c>
      <c r="Q457" s="5">
        <f>Table1[[#This Row],[gross]]-Table1[[#This Row],[budget]]</f>
        <v>-5753859</v>
      </c>
      <c r="R457" s="5" t="str">
        <f>IF(Table1[[#This Row],[Profit]]&gt;0,"Profit","Loss")</f>
        <v>Loss</v>
      </c>
      <c r="S457" s="6" t="str">
        <f>FLOOR(Table1[[#This Row],[year]]-1900,10)+1900 &amp; "-" &amp; FLOOR(Table1[[#This Row],[year]]-1890,10)+1900</f>
        <v>1980-1990</v>
      </c>
      <c r="T457" s="14" t="s">
        <v>21835</v>
      </c>
      <c r="AB457" s="14"/>
    </row>
    <row r="458" spans="1:28" hidden="1" x14ac:dyDescent="0.3">
      <c r="A458" t="s">
        <v>1796</v>
      </c>
      <c r="B458" t="s">
        <v>16</v>
      </c>
      <c r="C458" t="s">
        <v>17</v>
      </c>
      <c r="D458">
        <v>1983</v>
      </c>
      <c r="E458" t="s">
        <v>1473</v>
      </c>
      <c r="F458">
        <v>3</v>
      </c>
      <c r="G458">
        <v>938</v>
      </c>
      <c r="H458" t="s">
        <v>1797</v>
      </c>
      <c r="I458" t="s">
        <v>1798</v>
      </c>
      <c r="J458" t="s">
        <v>1799</v>
      </c>
      <c r="K458" t="s">
        <v>30</v>
      </c>
      <c r="L458">
        <v>5000000</v>
      </c>
      <c r="M458">
        <v>1223200</v>
      </c>
      <c r="N458" t="s">
        <v>1800</v>
      </c>
      <c r="O458">
        <v>92</v>
      </c>
      <c r="P458" t="str">
        <f>IF(Table1[[#This Row],[score]]&gt;=8.5,"High",IF(Table1[[#This Row],[score]]&gt;=7,"Medium","Low"))</f>
        <v>Low</v>
      </c>
      <c r="Q458" s="5">
        <f>Table1[[#This Row],[gross]]-Table1[[#This Row],[budget]]</f>
        <v>-3776800</v>
      </c>
      <c r="R458" s="5" t="str">
        <f>IF(Table1[[#This Row],[Profit]]&gt;0,"Profit","Loss")</f>
        <v>Loss</v>
      </c>
      <c r="S458" s="6" t="str">
        <f>FLOOR(Table1[[#This Row],[year]]-1900,10)+1900 &amp; "-" &amp; FLOOR(Table1[[#This Row],[year]]-1890,10)+1900</f>
        <v>1980-1990</v>
      </c>
      <c r="T458" s="14" t="s">
        <v>21835</v>
      </c>
      <c r="AB458" s="14"/>
    </row>
    <row r="459" spans="1:28" hidden="1" x14ac:dyDescent="0.3">
      <c r="A459" t="s">
        <v>1779</v>
      </c>
      <c r="B459" t="s">
        <v>16</v>
      </c>
      <c r="C459" t="s">
        <v>52</v>
      </c>
      <c r="D459">
        <v>1983</v>
      </c>
      <c r="E459" t="s">
        <v>1780</v>
      </c>
      <c r="F459">
        <v>6.1</v>
      </c>
      <c r="G459">
        <v>2900</v>
      </c>
      <c r="H459" t="s">
        <v>1781</v>
      </c>
      <c r="I459" t="s">
        <v>1782</v>
      </c>
      <c r="J459" t="s">
        <v>1783</v>
      </c>
      <c r="K459" t="s">
        <v>195</v>
      </c>
      <c r="L459">
        <v>4000000</v>
      </c>
      <c r="M459">
        <v>1080470</v>
      </c>
      <c r="N459" t="s">
        <v>23</v>
      </c>
      <c r="O459">
        <v>88</v>
      </c>
      <c r="P459" t="str">
        <f>IF(Table1[[#This Row],[score]]&gt;=8.5,"High",IF(Table1[[#This Row],[score]]&gt;=7,"Medium","Low"))</f>
        <v>Low</v>
      </c>
      <c r="Q459" s="5">
        <f>Table1[[#This Row],[gross]]-Table1[[#This Row],[budget]]</f>
        <v>-2919530</v>
      </c>
      <c r="R459" s="5" t="str">
        <f>IF(Table1[[#This Row],[Profit]]&gt;0,"Profit","Loss")</f>
        <v>Loss</v>
      </c>
      <c r="S459" s="6" t="str">
        <f>FLOOR(Table1[[#This Row],[year]]-1900,10)+1900 &amp; "-" &amp; FLOOR(Table1[[#This Row],[year]]-1890,10)+1900</f>
        <v>1980-1990</v>
      </c>
      <c r="T459" s="14" t="s">
        <v>21835</v>
      </c>
      <c r="AB459" s="14"/>
    </row>
    <row r="460" spans="1:28" hidden="1" x14ac:dyDescent="0.3">
      <c r="A460" t="s">
        <v>1873</v>
      </c>
      <c r="B460" t="s">
        <v>16</v>
      </c>
      <c r="C460" t="s">
        <v>41</v>
      </c>
      <c r="D460">
        <v>1983</v>
      </c>
      <c r="E460" t="s">
        <v>1874</v>
      </c>
      <c r="F460">
        <v>3.7</v>
      </c>
      <c r="G460">
        <v>208</v>
      </c>
      <c r="H460" t="s">
        <v>1875</v>
      </c>
      <c r="I460" t="s">
        <v>1875</v>
      </c>
      <c r="J460" t="s">
        <v>1876</v>
      </c>
      <c r="K460" t="s">
        <v>30</v>
      </c>
      <c r="L460">
        <v>220000</v>
      </c>
      <c r="M460">
        <v>975414</v>
      </c>
      <c r="N460" t="s">
        <v>1877</v>
      </c>
      <c r="O460">
        <v>96</v>
      </c>
      <c r="P460" t="str">
        <f>IF(Table1[[#This Row],[score]]&gt;=8.5,"High",IF(Table1[[#This Row],[score]]&gt;=7,"Medium","Low"))</f>
        <v>Low</v>
      </c>
      <c r="Q460" s="5">
        <f>Table1[[#This Row],[gross]]-Table1[[#This Row],[budget]]</f>
        <v>755414</v>
      </c>
      <c r="R460" s="5" t="str">
        <f>IF(Table1[[#This Row],[Profit]]&gt;0,"Profit","Loss")</f>
        <v>Profit</v>
      </c>
      <c r="S460" s="6" t="str">
        <f>FLOOR(Table1[[#This Row],[year]]-1900,10)+1900 &amp; "-" &amp; FLOOR(Table1[[#This Row],[year]]-1890,10)+1900</f>
        <v>1980-1990</v>
      </c>
      <c r="T460" s="14" t="s">
        <v>21835</v>
      </c>
      <c r="AA460" s="15"/>
      <c r="AB460" s="14"/>
    </row>
    <row r="461" spans="1:28" hidden="1" x14ac:dyDescent="0.3">
      <c r="A461" t="s">
        <v>1587</v>
      </c>
      <c r="B461" t="s">
        <v>33</v>
      </c>
      <c r="C461" t="s">
        <v>390</v>
      </c>
      <c r="D461">
        <v>1983</v>
      </c>
      <c r="E461" t="s">
        <v>1356</v>
      </c>
      <c r="F461">
        <v>6.6</v>
      </c>
      <c r="G461">
        <v>10000</v>
      </c>
      <c r="H461" t="s">
        <v>841</v>
      </c>
      <c r="I461" t="s">
        <v>841</v>
      </c>
      <c r="J461" t="s">
        <v>1588</v>
      </c>
      <c r="K461" t="s">
        <v>30</v>
      </c>
      <c r="L461">
        <v>1200000</v>
      </c>
      <c r="M461">
        <v>760883</v>
      </c>
      <c r="N461" t="s">
        <v>1589</v>
      </c>
      <c r="O461">
        <v>81</v>
      </c>
      <c r="P461" t="str">
        <f>IF(Table1[[#This Row],[score]]&gt;=8.5,"High",IF(Table1[[#This Row],[score]]&gt;=7,"Medium","Low"))</f>
        <v>Low</v>
      </c>
      <c r="Q461" s="5">
        <f>Table1[[#This Row],[gross]]-Table1[[#This Row],[budget]]</f>
        <v>-439117</v>
      </c>
      <c r="R461" s="5" t="str">
        <f>IF(Table1[[#This Row],[Profit]]&gt;0,"Profit","Loss")</f>
        <v>Loss</v>
      </c>
      <c r="S461" s="6" t="str">
        <f>FLOOR(Table1[[#This Row],[year]]-1900,10)+1900 &amp; "-" &amp; FLOOR(Table1[[#This Row],[year]]-1890,10)+1900</f>
        <v>1980-1990</v>
      </c>
      <c r="T461" s="14" t="s">
        <v>21835</v>
      </c>
      <c r="AB461" s="14"/>
    </row>
    <row r="462" spans="1:28" hidden="1" x14ac:dyDescent="0.3">
      <c r="A462" t="s">
        <v>1771</v>
      </c>
      <c r="B462" t="s">
        <v>16</v>
      </c>
      <c r="C462" t="s">
        <v>25</v>
      </c>
      <c r="D462">
        <v>1983</v>
      </c>
      <c r="E462" t="s">
        <v>536</v>
      </c>
      <c r="F462">
        <v>4.7</v>
      </c>
      <c r="G462">
        <v>1100</v>
      </c>
      <c r="H462" t="s">
        <v>1160</v>
      </c>
      <c r="I462" t="s">
        <v>1772</v>
      </c>
      <c r="J462" t="s">
        <v>666</v>
      </c>
      <c r="K462" t="s">
        <v>22</v>
      </c>
      <c r="L462">
        <v>8000000</v>
      </c>
      <c r="M462">
        <v>724912</v>
      </c>
      <c r="N462" t="s">
        <v>1163</v>
      </c>
      <c r="O462">
        <v>98</v>
      </c>
      <c r="P462" t="str">
        <f>IF(Table1[[#This Row],[score]]&gt;=8.5,"High",IF(Table1[[#This Row],[score]]&gt;=7,"Medium","Low"))</f>
        <v>Low</v>
      </c>
      <c r="Q462" s="5">
        <f>Table1[[#This Row],[gross]]-Table1[[#This Row],[budget]]</f>
        <v>-7275088</v>
      </c>
      <c r="R462" s="5" t="str">
        <f>IF(Table1[[#This Row],[Profit]]&gt;0,"Profit","Loss")</f>
        <v>Loss</v>
      </c>
      <c r="S462" s="6" t="str">
        <f>FLOOR(Table1[[#This Row],[year]]-1900,10)+1900 &amp; "-" &amp; FLOOR(Table1[[#This Row],[year]]-1890,10)+1900</f>
        <v>1980-1990</v>
      </c>
      <c r="T462" s="14" t="s">
        <v>21835</v>
      </c>
      <c r="AB462" s="14"/>
    </row>
    <row r="463" spans="1:28" hidden="1" x14ac:dyDescent="0.3">
      <c r="A463" t="s">
        <v>1709</v>
      </c>
      <c r="B463" t="s">
        <v>337</v>
      </c>
      <c r="C463" t="s">
        <v>41</v>
      </c>
      <c r="D463">
        <v>1983</v>
      </c>
      <c r="E463" t="s">
        <v>1120</v>
      </c>
      <c r="F463">
        <v>7.1</v>
      </c>
      <c r="G463">
        <v>3300</v>
      </c>
      <c r="H463" t="s">
        <v>1710</v>
      </c>
      <c r="I463" t="s">
        <v>1711</v>
      </c>
      <c r="J463" t="s">
        <v>1712</v>
      </c>
      <c r="K463" t="s">
        <v>22</v>
      </c>
      <c r="L463">
        <f t="shared" ref="L463:L468" si="6">20500000</f>
        <v>20500000</v>
      </c>
      <c r="M463">
        <v>694497</v>
      </c>
      <c r="N463" t="s">
        <v>61</v>
      </c>
      <c r="O463">
        <v>112</v>
      </c>
      <c r="P463" t="str">
        <f>IF(Table1[[#This Row],[score]]&gt;=8.5,"High",IF(Table1[[#This Row],[score]]&gt;=7,"Medium","Low"))</f>
        <v>Medium</v>
      </c>
      <c r="Q463" s="5">
        <f>Table1[[#This Row],[gross]]-Table1[[#This Row],[budget]]</f>
        <v>-19805503</v>
      </c>
      <c r="R463" s="5" t="str">
        <f>IF(Table1[[#This Row],[Profit]]&gt;0,"Profit","Loss")</f>
        <v>Loss</v>
      </c>
      <c r="S463" s="6" t="str">
        <f>FLOOR(Table1[[#This Row],[year]]-1900,10)+1900 &amp; "-" &amp; FLOOR(Table1[[#This Row],[year]]-1890,10)+1900</f>
        <v>1980-1990</v>
      </c>
      <c r="T463" s="14" t="s">
        <v>21835</v>
      </c>
      <c r="AB463" s="14"/>
    </row>
    <row r="464" spans="1:28" hidden="1" x14ac:dyDescent="0.3">
      <c r="A464" t="s">
        <v>1843</v>
      </c>
      <c r="B464" t="s">
        <v>16</v>
      </c>
      <c r="C464" t="s">
        <v>17</v>
      </c>
      <c r="D464">
        <v>1983</v>
      </c>
      <c r="E464" t="s">
        <v>1844</v>
      </c>
      <c r="F464">
        <v>6.6</v>
      </c>
      <c r="G464">
        <v>1200</v>
      </c>
      <c r="H464" t="s">
        <v>404</v>
      </c>
      <c r="I464" t="s">
        <v>679</v>
      </c>
      <c r="J464" t="s">
        <v>1845</v>
      </c>
      <c r="K464" t="s">
        <v>22</v>
      </c>
      <c r="L464">
        <f t="shared" si="6"/>
        <v>20500000</v>
      </c>
      <c r="M464">
        <v>687475</v>
      </c>
      <c r="N464" t="s">
        <v>44</v>
      </c>
      <c r="O464">
        <v>130</v>
      </c>
      <c r="P464" t="str">
        <f>IF(Table1[[#This Row],[score]]&gt;=8.5,"High",IF(Table1[[#This Row],[score]]&gt;=7,"Medium","Low"))</f>
        <v>Low</v>
      </c>
      <c r="Q464" s="5">
        <f>Table1[[#This Row],[gross]]-Table1[[#This Row],[budget]]</f>
        <v>-19812525</v>
      </c>
      <c r="R464" s="5" t="str">
        <f>IF(Table1[[#This Row],[Profit]]&gt;0,"Profit","Loss")</f>
        <v>Loss</v>
      </c>
      <c r="S464" s="6" t="str">
        <f>FLOOR(Table1[[#This Row],[year]]-1900,10)+1900 &amp; "-" &amp; FLOOR(Table1[[#This Row],[year]]-1890,10)+1900</f>
        <v>1980-1990</v>
      </c>
      <c r="T464" s="14" t="s">
        <v>21844</v>
      </c>
      <c r="AB464" s="14"/>
    </row>
    <row r="465" spans="1:28" hidden="1" x14ac:dyDescent="0.3">
      <c r="A465" t="s">
        <v>1846</v>
      </c>
      <c r="B465" t="s">
        <v>33</v>
      </c>
      <c r="C465" t="s">
        <v>63</v>
      </c>
      <c r="D465">
        <v>1983</v>
      </c>
      <c r="E465" t="s">
        <v>1651</v>
      </c>
      <c r="F465">
        <v>6.7</v>
      </c>
      <c r="G465">
        <v>1300</v>
      </c>
      <c r="H465" t="s">
        <v>1847</v>
      </c>
      <c r="I465" t="s">
        <v>1848</v>
      </c>
      <c r="J465" t="s">
        <v>1849</v>
      </c>
      <c r="K465" t="s">
        <v>30</v>
      </c>
      <c r="L465">
        <f t="shared" si="6"/>
        <v>20500000</v>
      </c>
      <c r="M465">
        <v>272278</v>
      </c>
      <c r="N465" t="s">
        <v>1047</v>
      </c>
      <c r="O465">
        <v>113</v>
      </c>
      <c r="P465" t="str">
        <f>IF(Table1[[#This Row],[score]]&gt;=8.5,"High",IF(Table1[[#This Row],[score]]&gt;=7,"Medium","Low"))</f>
        <v>Low</v>
      </c>
      <c r="Q465" s="5">
        <f>Table1[[#This Row],[gross]]-Table1[[#This Row],[budget]]</f>
        <v>-20227722</v>
      </c>
      <c r="R465" s="5" t="str">
        <f>IF(Table1[[#This Row],[Profit]]&gt;0,"Profit","Loss")</f>
        <v>Loss</v>
      </c>
      <c r="S465" s="6" t="str">
        <f>FLOOR(Table1[[#This Row],[year]]-1900,10)+1900 &amp; "-" &amp; FLOOR(Table1[[#This Row],[year]]-1890,10)+1900</f>
        <v>1980-1990</v>
      </c>
      <c r="T465" s="14" t="s">
        <v>21835</v>
      </c>
      <c r="AB465" s="14"/>
    </row>
    <row r="466" spans="1:28" hidden="1" x14ac:dyDescent="0.3">
      <c r="A466" t="s">
        <v>1766</v>
      </c>
      <c r="B466" t="s">
        <v>16</v>
      </c>
      <c r="C466" t="s">
        <v>17</v>
      </c>
      <c r="D466">
        <v>1983</v>
      </c>
      <c r="E466" t="s">
        <v>1767</v>
      </c>
      <c r="F466">
        <v>6</v>
      </c>
      <c r="G466">
        <v>3100</v>
      </c>
      <c r="H466" t="s">
        <v>1768</v>
      </c>
      <c r="I466" t="s">
        <v>1769</v>
      </c>
      <c r="J466" t="s">
        <v>73</v>
      </c>
      <c r="K466" t="s">
        <v>22</v>
      </c>
      <c r="L466">
        <f t="shared" si="6"/>
        <v>20500000</v>
      </c>
      <c r="M466">
        <v>123572</v>
      </c>
      <c r="N466" t="s">
        <v>1770</v>
      </c>
      <c r="O466">
        <v>130</v>
      </c>
      <c r="P466" t="str">
        <f>IF(Table1[[#This Row],[score]]&gt;=8.5,"High",IF(Table1[[#This Row],[score]]&gt;=7,"Medium","Low"))</f>
        <v>Low</v>
      </c>
      <c r="Q466" s="5">
        <f>Table1[[#This Row],[gross]]-Table1[[#This Row],[budget]]</f>
        <v>-20376428</v>
      </c>
      <c r="R466" s="5" t="str">
        <f>IF(Table1[[#This Row],[Profit]]&gt;0,"Profit","Loss")</f>
        <v>Loss</v>
      </c>
      <c r="S466" s="6" t="str">
        <f>FLOOR(Table1[[#This Row],[year]]-1900,10)+1900 &amp; "-" &amp; FLOOR(Table1[[#This Row],[year]]-1890,10)+1900</f>
        <v>1980-1990</v>
      </c>
      <c r="T466" s="14" t="s">
        <v>21844</v>
      </c>
      <c r="AB466" s="14"/>
    </row>
    <row r="467" spans="1:28" hidden="1" x14ac:dyDescent="0.3">
      <c r="A467" t="s">
        <v>1926</v>
      </c>
      <c r="B467" t="s">
        <v>16</v>
      </c>
      <c r="C467" t="s">
        <v>104</v>
      </c>
      <c r="D467">
        <v>1983</v>
      </c>
      <c r="E467" t="s">
        <v>1927</v>
      </c>
      <c r="F467">
        <v>4.9000000000000004</v>
      </c>
      <c r="G467">
        <v>360</v>
      </c>
      <c r="H467" t="s">
        <v>1928</v>
      </c>
      <c r="I467" t="s">
        <v>1929</v>
      </c>
      <c r="J467" t="s">
        <v>1930</v>
      </c>
      <c r="K467" t="s">
        <v>22</v>
      </c>
      <c r="L467">
        <f t="shared" si="6"/>
        <v>20500000</v>
      </c>
      <c r="M467">
        <v>108128</v>
      </c>
      <c r="N467" t="s">
        <v>1931</v>
      </c>
      <c r="O467">
        <v>89</v>
      </c>
      <c r="P467" t="str">
        <f>IF(Table1[[#This Row],[score]]&gt;=8.5,"High",IF(Table1[[#This Row],[score]]&gt;=7,"Medium","Low"))</f>
        <v>Low</v>
      </c>
      <c r="Q467" s="5">
        <f>Table1[[#This Row],[gross]]-Table1[[#This Row],[budget]]</f>
        <v>-20391872</v>
      </c>
      <c r="R467" s="5" t="str">
        <f>IF(Table1[[#This Row],[Profit]]&gt;0,"Profit","Loss")</f>
        <v>Loss</v>
      </c>
      <c r="S467" s="6" t="str">
        <f>FLOOR(Table1[[#This Row],[year]]-1900,10)+1900 &amp; "-" &amp; FLOOR(Table1[[#This Row],[year]]-1890,10)+1900</f>
        <v>1980-1990</v>
      </c>
      <c r="T467" s="14" t="s">
        <v>21835</v>
      </c>
      <c r="AA467" s="15"/>
      <c r="AB467" s="14"/>
    </row>
    <row r="468" spans="1:28" hidden="1" x14ac:dyDescent="0.3">
      <c r="A468" t="s">
        <v>1600</v>
      </c>
      <c r="B468" t="s">
        <v>443</v>
      </c>
      <c r="C468" t="s">
        <v>17</v>
      </c>
      <c r="D468">
        <v>1983</v>
      </c>
      <c r="E468" t="s">
        <v>1601</v>
      </c>
      <c r="F468">
        <v>8.1</v>
      </c>
      <c r="G468">
        <v>24000</v>
      </c>
      <c r="H468" t="s">
        <v>1602</v>
      </c>
      <c r="I468" t="s">
        <v>1602</v>
      </c>
      <c r="J468" t="s">
        <v>1603</v>
      </c>
      <c r="K468" t="s">
        <v>306</v>
      </c>
      <c r="L468" s="5">
        <f t="shared" si="6"/>
        <v>20500000</v>
      </c>
      <c r="M468" s="5">
        <v>55269</v>
      </c>
      <c r="N468" t="s">
        <v>1604</v>
      </c>
      <c r="O468">
        <v>125</v>
      </c>
      <c r="P468" t="str">
        <f>IF(Table1[[#This Row],[score]]&gt;=8.5,"High",IF(Table1[[#This Row],[score]]&gt;=7,"Medium","Low"))</f>
        <v>Medium</v>
      </c>
      <c r="Q468" s="5">
        <f>Table1[[#This Row],[gross]]-Table1[[#This Row],[budget]]</f>
        <v>-20444731</v>
      </c>
      <c r="R468" s="5" t="str">
        <f>IF(Table1[[#This Row],[Profit]]&gt;0,"Profit","Loss")</f>
        <v>Loss</v>
      </c>
      <c r="S468" s="6" t="str">
        <f>FLOOR(Table1[[#This Row],[year]]-1900,10)+1900 &amp; "-" &amp; FLOOR(Table1[[#This Row],[year]]-1890,10)+1900</f>
        <v>1980-1990</v>
      </c>
      <c r="T468" s="14" t="s">
        <v>21835</v>
      </c>
      <c r="AA468" s="15"/>
      <c r="AB468" s="14"/>
    </row>
    <row r="469" spans="1:28" hidden="1" x14ac:dyDescent="0.3">
      <c r="A469" t="s">
        <v>1713</v>
      </c>
      <c r="B469" t="s">
        <v>33</v>
      </c>
      <c r="C469" t="s">
        <v>390</v>
      </c>
      <c r="D469">
        <v>1983</v>
      </c>
      <c r="E469" t="s">
        <v>1714</v>
      </c>
      <c r="F469">
        <v>6.5</v>
      </c>
      <c r="G469">
        <v>3400</v>
      </c>
      <c r="H469" t="s">
        <v>1715</v>
      </c>
      <c r="I469" t="s">
        <v>1716</v>
      </c>
      <c r="J469" t="s">
        <v>1717</v>
      </c>
      <c r="K469" t="s">
        <v>195</v>
      </c>
      <c r="L469">
        <v>8000000</v>
      </c>
      <c r="M469">
        <v>30379</v>
      </c>
      <c r="N469" t="s">
        <v>1718</v>
      </c>
      <c r="O469">
        <v>77</v>
      </c>
      <c r="P469" t="str">
        <f>IF(Table1[[#This Row],[score]]&gt;=8.5,"High",IF(Table1[[#This Row],[score]]&gt;=7,"Medium","Low"))</f>
        <v>Low</v>
      </c>
      <c r="Q469" s="5">
        <f>Table1[[#This Row],[gross]]-Table1[[#This Row],[budget]]</f>
        <v>-7969621</v>
      </c>
      <c r="R469" s="5" t="str">
        <f>IF(Table1[[#This Row],[Profit]]&gt;0,"Profit","Loss")</f>
        <v>Loss</v>
      </c>
      <c r="S469" s="6" t="str">
        <f>FLOOR(Table1[[#This Row],[year]]-1900,10)+1900 &amp; "-" &amp; FLOOR(Table1[[#This Row],[year]]-1890,10)+1900</f>
        <v>1980-1990</v>
      </c>
      <c r="T469" s="14" t="s">
        <v>21835</v>
      </c>
      <c r="AB469" s="14"/>
    </row>
    <row r="470" spans="1:28" hidden="1" x14ac:dyDescent="0.3">
      <c r="A470" t="s">
        <v>1939</v>
      </c>
      <c r="B470" t="s">
        <v>443</v>
      </c>
      <c r="C470" t="s">
        <v>17</v>
      </c>
      <c r="D470">
        <v>1983</v>
      </c>
      <c r="E470" t="s">
        <v>1940</v>
      </c>
      <c r="F470">
        <v>7.2</v>
      </c>
      <c r="G470">
        <v>826</v>
      </c>
      <c r="H470" t="s">
        <v>1941</v>
      </c>
      <c r="I470" t="s">
        <v>1941</v>
      </c>
      <c r="J470" t="s">
        <v>1942</v>
      </c>
      <c r="K470" t="s">
        <v>30</v>
      </c>
      <c r="L470">
        <v>50000</v>
      </c>
      <c r="M470">
        <v>26177</v>
      </c>
      <c r="N470" t="s">
        <v>1943</v>
      </c>
      <c r="O470">
        <v>115</v>
      </c>
      <c r="P470" t="str">
        <f>IF(Table1[[#This Row],[score]]&gt;=8.5,"High",IF(Table1[[#This Row],[score]]&gt;=7,"Medium","Low"))</f>
        <v>Medium</v>
      </c>
      <c r="Q470" s="5">
        <f>Table1[[#This Row],[gross]]-Table1[[#This Row],[budget]]</f>
        <v>-23823</v>
      </c>
      <c r="R470" s="5" t="str">
        <f>IF(Table1[[#This Row],[Profit]]&gt;0,"Profit","Loss")</f>
        <v>Loss</v>
      </c>
      <c r="S470" s="6" t="str">
        <f>FLOOR(Table1[[#This Row],[year]]-1900,10)+1900 &amp; "-" &amp; FLOOR(Table1[[#This Row],[year]]-1890,10)+1900</f>
        <v>1980-1990</v>
      </c>
      <c r="T470" s="14" t="s">
        <v>21835</v>
      </c>
      <c r="AA470" s="15"/>
      <c r="AB470" s="14"/>
    </row>
    <row r="471" spans="1:28" hidden="1" x14ac:dyDescent="0.3">
      <c r="A471" t="s">
        <v>1993</v>
      </c>
      <c r="B471" t="s">
        <v>33</v>
      </c>
      <c r="C471" t="s">
        <v>34</v>
      </c>
      <c r="D471">
        <v>1984</v>
      </c>
      <c r="E471" t="s">
        <v>1994</v>
      </c>
      <c r="F471">
        <v>7.5</v>
      </c>
      <c r="G471">
        <v>459000</v>
      </c>
      <c r="H471" t="s">
        <v>486</v>
      </c>
      <c r="I471" t="s">
        <v>1995</v>
      </c>
      <c r="J471" t="s">
        <v>488</v>
      </c>
      <c r="K471" t="s">
        <v>30</v>
      </c>
      <c r="L471">
        <v>28000000</v>
      </c>
      <c r="M471">
        <v>333107271</v>
      </c>
      <c r="N471" t="s">
        <v>44</v>
      </c>
      <c r="O471">
        <v>118</v>
      </c>
      <c r="P471" t="str">
        <f>IF(Table1[[#This Row],[score]]&gt;=8.5,"High",IF(Table1[[#This Row],[score]]&gt;=7,"Medium","Low"))</f>
        <v>Medium</v>
      </c>
      <c r="Q471" s="5">
        <f>Table1[[#This Row],[gross]]-Table1[[#This Row],[budget]]</f>
        <v>305107271</v>
      </c>
      <c r="R471" s="5" t="str">
        <f>IF(Table1[[#This Row],[Profit]]&gt;0,"Profit","Loss")</f>
        <v>Profit</v>
      </c>
      <c r="S471" s="6" t="str">
        <f>FLOOR(Table1[[#This Row],[year]]-1900,10)+1900 &amp; "-" &amp; FLOOR(Table1[[#This Row],[year]]-1890,10)+1900</f>
        <v>1980-1990</v>
      </c>
      <c r="T471" s="14" t="s">
        <v>21835</v>
      </c>
      <c r="AB471" s="14"/>
    </row>
    <row r="472" spans="1:28" hidden="1" x14ac:dyDescent="0.3">
      <c r="A472" t="s">
        <v>2007</v>
      </c>
      <c r="B472" t="s">
        <v>16</v>
      </c>
      <c r="C472" t="s">
        <v>34</v>
      </c>
      <c r="D472">
        <v>1984</v>
      </c>
      <c r="E472" t="s">
        <v>2008</v>
      </c>
      <c r="F472">
        <v>7.3</v>
      </c>
      <c r="G472">
        <v>171000</v>
      </c>
      <c r="H472" t="s">
        <v>2009</v>
      </c>
      <c r="I472" t="s">
        <v>2010</v>
      </c>
      <c r="J472" t="s">
        <v>1469</v>
      </c>
      <c r="K472" t="s">
        <v>30</v>
      </c>
      <c r="L472">
        <v>14000000</v>
      </c>
      <c r="M472">
        <v>316360478</v>
      </c>
      <c r="N472" t="s">
        <v>44</v>
      </c>
      <c r="O472">
        <v>105</v>
      </c>
      <c r="P472" t="str">
        <f>IF(Table1[[#This Row],[score]]&gt;=8.5,"High",IF(Table1[[#This Row],[score]]&gt;=7,"Medium","Low"))</f>
        <v>Medium</v>
      </c>
      <c r="Q472" s="5">
        <f>Table1[[#This Row],[gross]]-Table1[[#This Row],[budget]]</f>
        <v>302360478</v>
      </c>
      <c r="R472" s="5" t="str">
        <f>IF(Table1[[#This Row],[Profit]]&gt;0,"Profit","Loss")</f>
        <v>Profit</v>
      </c>
      <c r="S472" s="6" t="str">
        <f>FLOOR(Table1[[#This Row],[year]]-1900,10)+1900 &amp; "-" &amp; FLOOR(Table1[[#This Row],[year]]-1890,10)+1900</f>
        <v>1980-1990</v>
      </c>
      <c r="T472" s="14" t="s">
        <v>21835</v>
      </c>
      <c r="AB472" s="14"/>
    </row>
    <row r="473" spans="1:28" hidden="1" x14ac:dyDescent="0.3">
      <c r="A473" t="s">
        <v>1979</v>
      </c>
      <c r="B473" t="s">
        <v>33</v>
      </c>
      <c r="C473" t="s">
        <v>34</v>
      </c>
      <c r="D473">
        <v>1984</v>
      </c>
      <c r="E473" t="s">
        <v>1980</v>
      </c>
      <c r="F473">
        <v>7.8</v>
      </c>
      <c r="G473">
        <v>365000</v>
      </c>
      <c r="H473" t="s">
        <v>532</v>
      </c>
      <c r="I473" t="s">
        <v>59</v>
      </c>
      <c r="J473" t="s">
        <v>534</v>
      </c>
      <c r="K473" t="s">
        <v>30</v>
      </c>
      <c r="L473">
        <v>30000000</v>
      </c>
      <c r="M473">
        <v>296187079</v>
      </c>
      <c r="N473" t="s">
        <v>31</v>
      </c>
      <c r="O473">
        <v>105</v>
      </c>
      <c r="P473" t="str">
        <f>IF(Table1[[#This Row],[score]]&gt;=8.5,"High",IF(Table1[[#This Row],[score]]&gt;=7,"Medium","Low"))</f>
        <v>Medium</v>
      </c>
      <c r="Q473" s="5">
        <f>Table1[[#This Row],[gross]]-Table1[[#This Row],[budget]]</f>
        <v>266187079</v>
      </c>
      <c r="R473" s="5" t="str">
        <f>IF(Table1[[#This Row],[Profit]]&gt;0,"Profit","Loss")</f>
        <v>Profit</v>
      </c>
      <c r="S473" s="6" t="str">
        <f>FLOOR(Table1[[#This Row],[year]]-1900,10)+1900 &amp; "-" &amp; FLOOR(Table1[[#This Row],[year]]-1890,10)+1900</f>
        <v>1980-1990</v>
      </c>
      <c r="T473" s="14" t="s">
        <v>21835</v>
      </c>
      <c r="AB473" s="14"/>
    </row>
    <row r="474" spans="1:28" hidden="1" x14ac:dyDescent="0.3">
      <c r="A474" t="s">
        <v>2025</v>
      </c>
      <c r="B474" t="s">
        <v>33</v>
      </c>
      <c r="C474" t="s">
        <v>41</v>
      </c>
      <c r="D474">
        <v>1984</v>
      </c>
      <c r="E474" t="s">
        <v>1980</v>
      </c>
      <c r="F474">
        <v>7.3</v>
      </c>
      <c r="G474">
        <v>204000</v>
      </c>
      <c r="H474" t="s">
        <v>638</v>
      </c>
      <c r="I474" t="s">
        <v>2026</v>
      </c>
      <c r="J474" t="s">
        <v>2027</v>
      </c>
      <c r="K474" t="s">
        <v>30</v>
      </c>
      <c r="L474">
        <v>11000000</v>
      </c>
      <c r="M474">
        <v>153633143</v>
      </c>
      <c r="N474" t="s">
        <v>23</v>
      </c>
      <c r="O474">
        <v>106</v>
      </c>
      <c r="P474" t="str">
        <f>IF(Table1[[#This Row],[score]]&gt;=8.5,"High",IF(Table1[[#This Row],[score]]&gt;=7,"Medium","Low"))</f>
        <v>Medium</v>
      </c>
      <c r="Q474" s="5">
        <f>Table1[[#This Row],[gross]]-Table1[[#This Row],[budget]]</f>
        <v>142633143</v>
      </c>
      <c r="R474" s="5" t="str">
        <f>IF(Table1[[#This Row],[Profit]]&gt;0,"Profit","Loss")</f>
        <v>Profit</v>
      </c>
      <c r="S474" s="6" t="str">
        <f>FLOOR(Table1[[#This Row],[year]]-1900,10)+1900 &amp; "-" &amp; FLOOR(Table1[[#This Row],[year]]-1890,10)+1900</f>
        <v>1980-1990</v>
      </c>
      <c r="T474" s="14" t="s">
        <v>21835</v>
      </c>
      <c r="AB474" s="14"/>
    </row>
    <row r="475" spans="1:28" hidden="1" x14ac:dyDescent="0.3">
      <c r="A475" t="s">
        <v>1981</v>
      </c>
      <c r="B475" t="s">
        <v>33</v>
      </c>
      <c r="C475" t="s">
        <v>34</v>
      </c>
      <c r="D475">
        <v>1984</v>
      </c>
      <c r="E475" t="s">
        <v>1982</v>
      </c>
      <c r="F475">
        <v>7.3</v>
      </c>
      <c r="G475">
        <v>205000</v>
      </c>
      <c r="H475" t="s">
        <v>757</v>
      </c>
      <c r="I475" t="s">
        <v>1983</v>
      </c>
      <c r="J475" t="s">
        <v>1984</v>
      </c>
      <c r="K475" t="s">
        <v>30</v>
      </c>
      <c r="L475">
        <v>8000000</v>
      </c>
      <c r="M475">
        <v>91119319</v>
      </c>
      <c r="N475" t="s">
        <v>31</v>
      </c>
      <c r="O475">
        <v>126</v>
      </c>
      <c r="P475" t="str">
        <f>IF(Table1[[#This Row],[score]]&gt;=8.5,"High",IF(Table1[[#This Row],[score]]&gt;=7,"Medium","Low"))</f>
        <v>Medium</v>
      </c>
      <c r="Q475" s="5">
        <f>Table1[[#This Row],[gross]]-Table1[[#This Row],[budget]]</f>
        <v>83119319</v>
      </c>
      <c r="R475" s="5" t="str">
        <f>IF(Table1[[#This Row],[Profit]]&gt;0,"Profit","Loss")</f>
        <v>Profit</v>
      </c>
      <c r="S475" s="6" t="str">
        <f>FLOOR(Table1[[#This Row],[year]]-1900,10)+1900 &amp; "-" &amp; FLOOR(Table1[[#This Row],[year]]-1890,10)+1900</f>
        <v>1980-1990</v>
      </c>
      <c r="T475" s="14" t="s">
        <v>21835</v>
      </c>
      <c r="AB475" s="14"/>
    </row>
    <row r="476" spans="1:28" hidden="1" x14ac:dyDescent="0.3">
      <c r="A476" t="s">
        <v>2028</v>
      </c>
      <c r="B476" t="s">
        <v>33</v>
      </c>
      <c r="C476" t="s">
        <v>34</v>
      </c>
      <c r="D476">
        <v>1984</v>
      </c>
      <c r="E476" t="s">
        <v>2029</v>
      </c>
      <c r="F476">
        <v>6.9</v>
      </c>
      <c r="G476">
        <v>86000</v>
      </c>
      <c r="H476" t="s">
        <v>2030</v>
      </c>
      <c r="I476" t="s">
        <v>2031</v>
      </c>
      <c r="J476" t="s">
        <v>1803</v>
      </c>
      <c r="K476" t="s">
        <v>1182</v>
      </c>
      <c r="L476">
        <v>10000000</v>
      </c>
      <c r="M476">
        <v>86572238</v>
      </c>
      <c r="N476" t="s">
        <v>180</v>
      </c>
      <c r="O476">
        <v>106</v>
      </c>
      <c r="P476" t="str">
        <f>IF(Table1[[#This Row],[score]]&gt;=8.5,"High",IF(Table1[[#This Row],[score]]&gt;=7,"Medium","Low"))</f>
        <v>Low</v>
      </c>
      <c r="Q476" s="5">
        <f>Table1[[#This Row],[gross]]-Table1[[#This Row],[budget]]</f>
        <v>76572238</v>
      </c>
      <c r="R476" s="5" t="str">
        <f>IF(Table1[[#This Row],[Profit]]&gt;0,"Profit","Loss")</f>
        <v>Profit</v>
      </c>
      <c r="S476" s="6" t="str">
        <f>FLOOR(Table1[[#This Row],[year]]-1900,10)+1900 &amp; "-" &amp; FLOOR(Table1[[#This Row],[year]]-1890,10)+1900</f>
        <v>1980-1990</v>
      </c>
      <c r="T476" s="14" t="s">
        <v>21835</v>
      </c>
      <c r="AB476" s="14"/>
    </row>
    <row r="477" spans="1:28" hidden="1" x14ac:dyDescent="0.3">
      <c r="A477" t="s">
        <v>1989</v>
      </c>
      <c r="B477" t="s">
        <v>16</v>
      </c>
      <c r="C477" t="s">
        <v>41</v>
      </c>
      <c r="D477">
        <v>1984</v>
      </c>
      <c r="E477" t="s">
        <v>1990</v>
      </c>
      <c r="F477">
        <v>6.7</v>
      </c>
      <c r="G477">
        <v>118000</v>
      </c>
      <c r="H477" t="s">
        <v>1991</v>
      </c>
      <c r="I477" t="s">
        <v>1992</v>
      </c>
      <c r="J477" t="s">
        <v>1116</v>
      </c>
      <c r="K477" t="s">
        <v>30</v>
      </c>
      <c r="L477">
        <v>4500000</v>
      </c>
      <c r="M477">
        <v>81198894</v>
      </c>
      <c r="N477" t="s">
        <v>491</v>
      </c>
      <c r="O477">
        <v>96</v>
      </c>
      <c r="P477" t="str">
        <f>IF(Table1[[#This Row],[score]]&gt;=8.5,"High",IF(Table1[[#This Row],[score]]&gt;=7,"Medium","Low"))</f>
        <v>Low</v>
      </c>
      <c r="Q477" s="5">
        <f>Table1[[#This Row],[gross]]-Table1[[#This Row],[budget]]</f>
        <v>76698894</v>
      </c>
      <c r="R477" s="5" t="str">
        <f>IF(Table1[[#This Row],[Profit]]&gt;0,"Profit","Loss")</f>
        <v>Profit</v>
      </c>
      <c r="S477" s="6" t="str">
        <f>FLOOR(Table1[[#This Row],[year]]-1900,10)+1900 &amp; "-" &amp; FLOOR(Table1[[#This Row],[year]]-1890,10)+1900</f>
        <v>1980-1990</v>
      </c>
      <c r="T477" s="14" t="s">
        <v>21835</v>
      </c>
      <c r="AB477" s="14"/>
    </row>
    <row r="478" spans="1:28" hidden="1" x14ac:dyDescent="0.3">
      <c r="A478" t="s">
        <v>2019</v>
      </c>
      <c r="B478" t="s">
        <v>33</v>
      </c>
      <c r="C478" t="s">
        <v>17</v>
      </c>
      <c r="D478">
        <v>1984</v>
      </c>
      <c r="E478" t="s">
        <v>1497</v>
      </c>
      <c r="F478">
        <v>6.6</v>
      </c>
      <c r="G478">
        <v>73000</v>
      </c>
      <c r="H478" t="s">
        <v>837</v>
      </c>
      <c r="I478" t="s">
        <v>2020</v>
      </c>
      <c r="J478" t="s">
        <v>2021</v>
      </c>
      <c r="K478" t="s">
        <v>30</v>
      </c>
      <c r="L478">
        <v>8200000</v>
      </c>
      <c r="M478">
        <v>80039064</v>
      </c>
      <c r="N478" t="s">
        <v>44</v>
      </c>
      <c r="O478">
        <v>107</v>
      </c>
      <c r="P478" t="str">
        <f>IF(Table1[[#This Row],[score]]&gt;=8.5,"High",IF(Table1[[#This Row],[score]]&gt;=7,"Medium","Low"))</f>
        <v>Low</v>
      </c>
      <c r="Q478" s="5">
        <f>Table1[[#This Row],[gross]]-Table1[[#This Row],[budget]]</f>
        <v>71839064</v>
      </c>
      <c r="R478" s="5" t="str">
        <f>IF(Table1[[#This Row],[Profit]]&gt;0,"Profit","Loss")</f>
        <v>Profit</v>
      </c>
      <c r="S478" s="6" t="str">
        <f>FLOOR(Table1[[#This Row],[year]]-1900,10)+1900 &amp; "-" &amp; FLOOR(Table1[[#This Row],[year]]-1890,10)+1900</f>
        <v>1980-1990</v>
      </c>
      <c r="T478" s="14" t="s">
        <v>21835</v>
      </c>
      <c r="AB478" s="14"/>
    </row>
    <row r="479" spans="1:28" hidden="1" x14ac:dyDescent="0.3">
      <c r="A479" t="s">
        <v>1971</v>
      </c>
      <c r="B479" t="s">
        <v>16</v>
      </c>
      <c r="C479" t="s">
        <v>34</v>
      </c>
      <c r="D479">
        <v>1984</v>
      </c>
      <c r="E479" t="s">
        <v>88</v>
      </c>
      <c r="F479">
        <v>8</v>
      </c>
      <c r="G479">
        <v>812000</v>
      </c>
      <c r="H479" t="s">
        <v>1972</v>
      </c>
      <c r="I479" t="s">
        <v>1972</v>
      </c>
      <c r="J479" t="s">
        <v>986</v>
      </c>
      <c r="K479" t="s">
        <v>22</v>
      </c>
      <c r="L479">
        <v>6400000</v>
      </c>
      <c r="M479">
        <v>78371200</v>
      </c>
      <c r="N479" t="s">
        <v>521</v>
      </c>
      <c r="O479">
        <v>107</v>
      </c>
      <c r="P479" t="str">
        <f>IF(Table1[[#This Row],[score]]&gt;=8.5,"High",IF(Table1[[#This Row],[score]]&gt;=7,"Medium","Low"))</f>
        <v>Medium</v>
      </c>
      <c r="Q479" s="5">
        <f>Table1[[#This Row],[gross]]-Table1[[#This Row],[budget]]</f>
        <v>71971200</v>
      </c>
      <c r="R479" s="5" t="str">
        <f>IF(Table1[[#This Row],[Profit]]&gt;0,"Profit","Loss")</f>
        <v>Profit</v>
      </c>
      <c r="S479" s="6" t="str">
        <f>FLOOR(Table1[[#This Row],[year]]-1900,10)+1900 &amp; "-" &amp; FLOOR(Table1[[#This Row],[year]]-1890,10)+1900</f>
        <v>1980-1990</v>
      </c>
      <c r="T479" s="14" t="s">
        <v>21835</v>
      </c>
      <c r="AB479" s="14"/>
    </row>
    <row r="480" spans="1:28" hidden="1" x14ac:dyDescent="0.3">
      <c r="A480" t="s">
        <v>2117</v>
      </c>
      <c r="B480" t="s">
        <v>33</v>
      </c>
      <c r="C480" t="s">
        <v>34</v>
      </c>
      <c r="D480">
        <v>1984</v>
      </c>
      <c r="E480" t="s">
        <v>1986</v>
      </c>
      <c r="F480">
        <v>6.7</v>
      </c>
      <c r="G480">
        <v>76000</v>
      </c>
      <c r="H480" t="s">
        <v>2118</v>
      </c>
      <c r="I480" t="s">
        <v>1015</v>
      </c>
      <c r="J480" t="s">
        <v>1016</v>
      </c>
      <c r="K480" t="s">
        <v>30</v>
      </c>
      <c r="L480">
        <v>17000000</v>
      </c>
      <c r="M480">
        <v>76471046</v>
      </c>
      <c r="N480" t="s">
        <v>44</v>
      </c>
      <c r="O480">
        <v>105</v>
      </c>
      <c r="P480" t="str">
        <f>IF(Table1[[#This Row],[score]]&gt;=8.5,"High",IF(Table1[[#This Row],[score]]&gt;=7,"Medium","Low"))</f>
        <v>Low</v>
      </c>
      <c r="Q480" s="5">
        <f>Table1[[#This Row],[gross]]-Table1[[#This Row],[budget]]</f>
        <v>59471046</v>
      </c>
      <c r="R480" s="5" t="str">
        <f>IF(Table1[[#This Row],[Profit]]&gt;0,"Profit","Loss")</f>
        <v>Profit</v>
      </c>
      <c r="S480" s="6" t="str">
        <f>FLOOR(Table1[[#This Row],[year]]-1900,10)+1900 &amp; "-" &amp; FLOOR(Table1[[#This Row],[year]]-1890,10)+1900</f>
        <v>1980-1990</v>
      </c>
      <c r="T480" s="14" t="s">
        <v>21835</v>
      </c>
      <c r="AB480" s="14"/>
    </row>
    <row r="481" spans="1:28" hidden="1" x14ac:dyDescent="0.3">
      <c r="A481" t="s">
        <v>2169</v>
      </c>
      <c r="B481" t="s">
        <v>16</v>
      </c>
      <c r="C481" t="s">
        <v>17</v>
      </c>
      <c r="D481">
        <v>1984</v>
      </c>
      <c r="E481" t="s">
        <v>2170</v>
      </c>
      <c r="F481">
        <v>6.5</v>
      </c>
      <c r="G481">
        <v>20000</v>
      </c>
      <c r="H481" t="s">
        <v>2171</v>
      </c>
      <c r="I481" t="s">
        <v>2171</v>
      </c>
      <c r="J481" t="s">
        <v>2172</v>
      </c>
      <c r="K481" t="s">
        <v>30</v>
      </c>
      <c r="L481">
        <v>7200000</v>
      </c>
      <c r="M481">
        <v>70263155</v>
      </c>
      <c r="N481" t="s">
        <v>23</v>
      </c>
      <c r="O481">
        <v>111</v>
      </c>
      <c r="P481" t="str">
        <f>IF(Table1[[#This Row],[score]]&gt;=8.5,"High",IF(Table1[[#This Row],[score]]&gt;=7,"Medium","Low"))</f>
        <v>Low</v>
      </c>
      <c r="Q481" s="5">
        <f>Table1[[#This Row],[gross]]-Table1[[#This Row],[budget]]</f>
        <v>63063155</v>
      </c>
      <c r="R481" s="5" t="str">
        <f>IF(Table1[[#This Row],[Profit]]&gt;0,"Profit","Loss")</f>
        <v>Profit</v>
      </c>
      <c r="S481" s="6" t="str">
        <f>FLOOR(Table1[[#This Row],[year]]-1900,10)+1900 &amp; "-" &amp; FLOOR(Table1[[#This Row],[year]]-1890,10)+1900</f>
        <v>1980-1990</v>
      </c>
      <c r="T481" s="14" t="s">
        <v>21835</v>
      </c>
      <c r="AB481" s="14"/>
    </row>
    <row r="482" spans="1:28" hidden="1" x14ac:dyDescent="0.3">
      <c r="A482" t="s">
        <v>2064</v>
      </c>
      <c r="B482" t="s">
        <v>33</v>
      </c>
      <c r="C482" t="s">
        <v>41</v>
      </c>
      <c r="D482">
        <v>1984</v>
      </c>
      <c r="E482" t="s">
        <v>2055</v>
      </c>
      <c r="F482">
        <v>6.3</v>
      </c>
      <c r="G482">
        <v>71000</v>
      </c>
      <c r="H482" t="s">
        <v>1122</v>
      </c>
      <c r="I482" t="s">
        <v>2065</v>
      </c>
      <c r="J482" t="s">
        <v>2066</v>
      </c>
      <c r="K482" t="s">
        <v>30</v>
      </c>
      <c r="L482">
        <v>8000000</v>
      </c>
      <c r="M482">
        <v>69821334</v>
      </c>
      <c r="N482" t="s">
        <v>2067</v>
      </c>
      <c r="O482">
        <v>111</v>
      </c>
      <c r="P482" t="str">
        <f>IF(Table1[[#This Row],[score]]&gt;=8.5,"High",IF(Table1[[#This Row],[score]]&gt;=7,"Medium","Low"))</f>
        <v>Low</v>
      </c>
      <c r="Q482" s="5">
        <f>Table1[[#This Row],[gross]]-Table1[[#This Row],[budget]]</f>
        <v>61821334</v>
      </c>
      <c r="R482" s="5" t="str">
        <f>IF(Table1[[#This Row],[Profit]]&gt;0,"Profit","Loss")</f>
        <v>Profit</v>
      </c>
      <c r="S482" s="6" t="str">
        <f>FLOOR(Table1[[#This Row],[year]]-1900,10)+1900 &amp; "-" &amp; FLOOR(Table1[[#This Row],[year]]-1890,10)+1900</f>
        <v>1980-1990</v>
      </c>
      <c r="T482" s="14" t="s">
        <v>21835</v>
      </c>
      <c r="AB482" s="14"/>
    </row>
    <row r="483" spans="1:28" hidden="1" x14ac:dyDescent="0.3">
      <c r="A483" t="s">
        <v>2002</v>
      </c>
      <c r="B483" t="s">
        <v>33</v>
      </c>
      <c r="C483" t="s">
        <v>63</v>
      </c>
      <c r="D483">
        <v>1984</v>
      </c>
      <c r="E483" t="s">
        <v>2003</v>
      </c>
      <c r="F483">
        <v>8.3000000000000007</v>
      </c>
      <c r="G483">
        <v>377000</v>
      </c>
      <c r="H483" t="s">
        <v>678</v>
      </c>
      <c r="I483" t="s">
        <v>2004</v>
      </c>
      <c r="J483" t="s">
        <v>2005</v>
      </c>
      <c r="K483" t="s">
        <v>30</v>
      </c>
      <c r="L483" s="5">
        <v>18000000</v>
      </c>
      <c r="M483" s="5">
        <v>52066791</v>
      </c>
      <c r="N483" t="s">
        <v>2006</v>
      </c>
      <c r="O483">
        <v>160</v>
      </c>
      <c r="P483" t="str">
        <f>IF(Table1[[#This Row],[score]]&gt;=8.5,"High",IF(Table1[[#This Row],[score]]&gt;=7,"Medium","Low"))</f>
        <v>Medium</v>
      </c>
      <c r="Q483" s="5">
        <f>Table1[[#This Row],[gross]]-Table1[[#This Row],[budget]]</f>
        <v>34066791</v>
      </c>
      <c r="R483" s="5" t="str">
        <f>IF(Table1[[#This Row],[Profit]]&gt;0,"Profit","Loss")</f>
        <v>Profit</v>
      </c>
      <c r="S483" s="6" t="str">
        <f>FLOOR(Table1[[#This Row],[year]]-1900,10)+1900 &amp; "-" &amp; FLOOR(Table1[[#This Row],[year]]-1890,10)+1900</f>
        <v>1980-1990</v>
      </c>
      <c r="T483" s="14" t="s">
        <v>21835</v>
      </c>
      <c r="AB483" s="14"/>
    </row>
    <row r="484" spans="1:28" hidden="1" x14ac:dyDescent="0.3">
      <c r="A484" t="s">
        <v>2252</v>
      </c>
      <c r="B484" t="s">
        <v>16</v>
      </c>
      <c r="C484" t="s">
        <v>104</v>
      </c>
      <c r="D484">
        <v>1984</v>
      </c>
      <c r="E484" t="s">
        <v>2140</v>
      </c>
      <c r="F484">
        <v>6.3</v>
      </c>
      <c r="G484">
        <v>16000</v>
      </c>
      <c r="H484" t="s">
        <v>2253</v>
      </c>
      <c r="I484" t="s">
        <v>2253</v>
      </c>
      <c r="J484" t="s">
        <v>85</v>
      </c>
      <c r="K484" t="s">
        <v>30</v>
      </c>
      <c r="L484">
        <f>20500000</f>
        <v>20500000</v>
      </c>
      <c r="M484">
        <v>48143579</v>
      </c>
      <c r="N484" t="s">
        <v>86</v>
      </c>
      <c r="O484">
        <v>114</v>
      </c>
      <c r="P484" t="str">
        <f>IF(Table1[[#This Row],[score]]&gt;=8.5,"High",IF(Table1[[#This Row],[score]]&gt;=7,"Medium","Low"))</f>
        <v>Low</v>
      </c>
      <c r="Q484" s="5">
        <f>Table1[[#This Row],[gross]]-Table1[[#This Row],[budget]]</f>
        <v>27643579</v>
      </c>
      <c r="R484" s="5" t="str">
        <f>IF(Table1[[#This Row],[Profit]]&gt;0,"Profit","Loss")</f>
        <v>Profit</v>
      </c>
      <c r="S484" s="6" t="str">
        <f>FLOOR(Table1[[#This Row],[year]]-1900,10)+1900 &amp; "-" &amp; FLOOR(Table1[[#This Row],[year]]-1890,10)+1900</f>
        <v>1980-1990</v>
      </c>
      <c r="T484" s="14" t="s">
        <v>21835</v>
      </c>
      <c r="AB484" s="14"/>
    </row>
    <row r="485" spans="1:28" hidden="1" x14ac:dyDescent="0.3">
      <c r="A485" t="s">
        <v>2072</v>
      </c>
      <c r="B485" t="s">
        <v>33</v>
      </c>
      <c r="C485" t="s">
        <v>17</v>
      </c>
      <c r="D485">
        <v>1984</v>
      </c>
      <c r="E485" t="s">
        <v>2073</v>
      </c>
      <c r="F485">
        <v>7.5</v>
      </c>
      <c r="G485">
        <v>46000</v>
      </c>
      <c r="H485" t="s">
        <v>1115</v>
      </c>
      <c r="I485" t="s">
        <v>2074</v>
      </c>
      <c r="J485" t="s">
        <v>100</v>
      </c>
      <c r="K485" t="s">
        <v>30</v>
      </c>
      <c r="L485">
        <v>28000000</v>
      </c>
      <c r="M485">
        <v>47951979</v>
      </c>
      <c r="N485" t="s">
        <v>2075</v>
      </c>
      <c r="O485">
        <v>138</v>
      </c>
      <c r="P485" t="str">
        <f>IF(Table1[[#This Row],[score]]&gt;=8.5,"High",IF(Table1[[#This Row],[score]]&gt;=7,"Medium","Low"))</f>
        <v>Medium</v>
      </c>
      <c r="Q485" s="5">
        <f>Table1[[#This Row],[gross]]-Table1[[#This Row],[budget]]</f>
        <v>19951979</v>
      </c>
      <c r="R485" s="5" t="str">
        <f>IF(Table1[[#This Row],[Profit]]&gt;0,"Profit","Loss")</f>
        <v>Profit</v>
      </c>
      <c r="S485" s="6" t="str">
        <f>FLOOR(Table1[[#This Row],[year]]-1900,10)+1900 &amp; "-" &amp; FLOOR(Table1[[#This Row],[year]]-1890,10)+1900</f>
        <v>1980-1990</v>
      </c>
      <c r="T485" s="14" t="s">
        <v>21835</v>
      </c>
      <c r="AB485" s="14"/>
    </row>
    <row r="486" spans="1:28" hidden="1" x14ac:dyDescent="0.3">
      <c r="A486" t="s">
        <v>2189</v>
      </c>
      <c r="B486" t="s">
        <v>33</v>
      </c>
      <c r="C486" t="s">
        <v>25</v>
      </c>
      <c r="D486">
        <v>1984</v>
      </c>
      <c r="E486" t="s">
        <v>2029</v>
      </c>
      <c r="F486">
        <v>6.4</v>
      </c>
      <c r="G486">
        <v>18000</v>
      </c>
      <c r="H486" t="s">
        <v>602</v>
      </c>
      <c r="I486" t="s">
        <v>2190</v>
      </c>
      <c r="J486" t="s">
        <v>2191</v>
      </c>
      <c r="K486" t="s">
        <v>22</v>
      </c>
      <c r="L486">
        <v>30000000</v>
      </c>
      <c r="M486">
        <v>45858563</v>
      </c>
      <c r="N486" t="s">
        <v>23</v>
      </c>
      <c r="O486">
        <v>143</v>
      </c>
      <c r="P486" t="str">
        <f>IF(Table1[[#This Row],[score]]&gt;=8.5,"High",IF(Table1[[#This Row],[score]]&gt;=7,"Medium","Low"))</f>
        <v>Low</v>
      </c>
      <c r="Q486" s="5">
        <f>Table1[[#This Row],[gross]]-Table1[[#This Row],[budget]]</f>
        <v>15858563</v>
      </c>
      <c r="R486" s="5" t="str">
        <f>IF(Table1[[#This Row],[Profit]]&gt;0,"Profit","Loss")</f>
        <v>Profit</v>
      </c>
      <c r="S486" s="6" t="str">
        <f>FLOOR(Table1[[#This Row],[year]]-1900,10)+1900 &amp; "-" &amp; FLOOR(Table1[[#This Row],[year]]-1890,10)+1900</f>
        <v>1980-1990</v>
      </c>
      <c r="T486" s="14" t="s">
        <v>21835</v>
      </c>
      <c r="AB486" s="14"/>
    </row>
    <row r="487" spans="1:28" hidden="1" x14ac:dyDescent="0.3">
      <c r="A487" t="s">
        <v>2022</v>
      </c>
      <c r="B487" t="s">
        <v>16</v>
      </c>
      <c r="C487" t="s">
        <v>41</v>
      </c>
      <c r="D487">
        <v>1984</v>
      </c>
      <c r="E487" t="s">
        <v>2012</v>
      </c>
      <c r="F487">
        <v>6.6</v>
      </c>
      <c r="G487">
        <v>50000</v>
      </c>
      <c r="H487" t="s">
        <v>1825</v>
      </c>
      <c r="I487" t="s">
        <v>2023</v>
      </c>
      <c r="J487" t="s">
        <v>2024</v>
      </c>
      <c r="K487" t="s">
        <v>30</v>
      </c>
      <c r="L487">
        <v>8000000</v>
      </c>
      <c r="M487">
        <v>40874452</v>
      </c>
      <c r="N487" t="s">
        <v>180</v>
      </c>
      <c r="O487">
        <v>90</v>
      </c>
      <c r="P487" t="str">
        <f>IF(Table1[[#This Row],[score]]&gt;=8.5,"High",IF(Table1[[#This Row],[score]]&gt;=7,"Medium","Low"))</f>
        <v>Low</v>
      </c>
      <c r="Q487" s="5">
        <f>Table1[[#This Row],[gross]]-Table1[[#This Row],[budget]]</f>
        <v>32874452</v>
      </c>
      <c r="R487" s="5" t="str">
        <f>IF(Table1[[#This Row],[Profit]]&gt;0,"Profit","Loss")</f>
        <v>Profit</v>
      </c>
      <c r="S487" s="6" t="str">
        <f>FLOOR(Table1[[#This Row],[year]]-1900,10)+1900 &amp; "-" &amp; FLOOR(Table1[[#This Row],[year]]-1890,10)+1900</f>
        <v>1980-1990</v>
      </c>
      <c r="T487" s="14" t="s">
        <v>21835</v>
      </c>
      <c r="AB487" s="14"/>
    </row>
    <row r="488" spans="1:28" hidden="1" x14ac:dyDescent="0.3">
      <c r="A488" t="s">
        <v>2122</v>
      </c>
      <c r="B488" t="s">
        <v>33</v>
      </c>
      <c r="C488" t="s">
        <v>25</v>
      </c>
      <c r="D488">
        <v>1984</v>
      </c>
      <c r="E488" t="s">
        <v>2123</v>
      </c>
      <c r="F488">
        <v>6.8</v>
      </c>
      <c r="G488">
        <v>50000</v>
      </c>
      <c r="H488" t="s">
        <v>695</v>
      </c>
      <c r="I488" t="s">
        <v>2124</v>
      </c>
      <c r="J488" t="s">
        <v>1229</v>
      </c>
      <c r="K488" t="s">
        <v>30</v>
      </c>
      <c r="L488">
        <v>28000000</v>
      </c>
      <c r="M488">
        <v>40400657</v>
      </c>
      <c r="N488" t="s">
        <v>118</v>
      </c>
      <c r="O488">
        <v>116</v>
      </c>
      <c r="P488" t="str">
        <f>IF(Table1[[#This Row],[score]]&gt;=8.5,"High",IF(Table1[[#This Row],[score]]&gt;=7,"Medium","Low"))</f>
        <v>Low</v>
      </c>
      <c r="Q488" s="5">
        <f>Table1[[#This Row],[gross]]-Table1[[#This Row],[budget]]</f>
        <v>12400657</v>
      </c>
      <c r="R488" s="5" t="str">
        <f>IF(Table1[[#This Row],[Profit]]&gt;0,"Profit","Loss")</f>
        <v>Profit</v>
      </c>
      <c r="S488" s="6" t="str">
        <f>FLOOR(Table1[[#This Row],[year]]-1900,10)+1900 &amp; "-" &amp; FLOOR(Table1[[#This Row],[year]]-1890,10)+1900</f>
        <v>1980-1990</v>
      </c>
      <c r="T488" s="14" t="s">
        <v>21835</v>
      </c>
      <c r="AB488" s="14"/>
    </row>
    <row r="489" spans="1:28" hidden="1" x14ac:dyDescent="0.3">
      <c r="A489" t="s">
        <v>2204</v>
      </c>
      <c r="B489" t="s">
        <v>33</v>
      </c>
      <c r="C489" t="s">
        <v>41</v>
      </c>
      <c r="D489">
        <v>1984</v>
      </c>
      <c r="E489" t="s">
        <v>2035</v>
      </c>
      <c r="F489">
        <v>5.8</v>
      </c>
      <c r="G489">
        <v>6000</v>
      </c>
      <c r="H489" t="s">
        <v>2205</v>
      </c>
      <c r="I489" t="s">
        <v>2206</v>
      </c>
      <c r="J489" t="s">
        <v>2207</v>
      </c>
      <c r="K489" t="s">
        <v>30</v>
      </c>
      <c r="L489">
        <f>20500000</f>
        <v>20500000</v>
      </c>
      <c r="M489">
        <v>38682707</v>
      </c>
      <c r="N489" t="s">
        <v>1163</v>
      </c>
      <c r="O489">
        <v>90</v>
      </c>
      <c r="P489" t="str">
        <f>IF(Table1[[#This Row],[score]]&gt;=8.5,"High",IF(Table1[[#This Row],[score]]&gt;=7,"Medium","Low"))</f>
        <v>Low</v>
      </c>
      <c r="Q489" s="5">
        <f>Table1[[#This Row],[gross]]-Table1[[#This Row],[budget]]</f>
        <v>18182707</v>
      </c>
      <c r="R489" s="5" t="str">
        <f>IF(Table1[[#This Row],[Profit]]&gt;0,"Profit","Loss")</f>
        <v>Profit</v>
      </c>
      <c r="S489" s="6" t="str">
        <f>FLOOR(Table1[[#This Row],[year]]-1900,10)+1900 &amp; "-" &amp; FLOOR(Table1[[#This Row],[year]]-1890,10)+1900</f>
        <v>1980-1990</v>
      </c>
      <c r="T489" s="14" t="s">
        <v>21835</v>
      </c>
      <c r="AB489" s="14"/>
    </row>
    <row r="490" spans="1:28" hidden="1" x14ac:dyDescent="0.3">
      <c r="A490" t="s">
        <v>2076</v>
      </c>
      <c r="B490" t="s">
        <v>16</v>
      </c>
      <c r="C490" t="s">
        <v>41</v>
      </c>
      <c r="D490">
        <v>1984</v>
      </c>
      <c r="E490" t="s">
        <v>2053</v>
      </c>
      <c r="F490">
        <v>6.3</v>
      </c>
      <c r="G490">
        <v>36000</v>
      </c>
      <c r="H490" t="s">
        <v>1992</v>
      </c>
      <c r="I490" t="s">
        <v>2077</v>
      </c>
      <c r="J490" t="s">
        <v>2066</v>
      </c>
      <c r="K490" t="s">
        <v>30</v>
      </c>
      <c r="L490">
        <v>5000000</v>
      </c>
      <c r="M490">
        <v>38435947</v>
      </c>
      <c r="N490" t="s">
        <v>2078</v>
      </c>
      <c r="O490">
        <v>105</v>
      </c>
      <c r="P490" t="str">
        <f>IF(Table1[[#This Row],[score]]&gt;=8.5,"High",IF(Table1[[#This Row],[score]]&gt;=7,"Medium","Low"))</f>
        <v>Low</v>
      </c>
      <c r="Q490" s="5">
        <f>Table1[[#This Row],[gross]]-Table1[[#This Row],[budget]]</f>
        <v>33435947</v>
      </c>
      <c r="R490" s="5" t="str">
        <f>IF(Table1[[#This Row],[Profit]]&gt;0,"Profit","Loss")</f>
        <v>Profit</v>
      </c>
      <c r="S490" s="6" t="str">
        <f>FLOOR(Table1[[#This Row],[year]]-1900,10)+1900 &amp; "-" &amp; FLOOR(Table1[[#This Row],[year]]-1890,10)+1900</f>
        <v>1980-1990</v>
      </c>
      <c r="T490" s="14" t="s">
        <v>21835</v>
      </c>
      <c r="AB490" s="14"/>
    </row>
    <row r="491" spans="1:28" hidden="1" x14ac:dyDescent="0.3">
      <c r="A491" t="s">
        <v>2011</v>
      </c>
      <c r="B491" t="s">
        <v>1974</v>
      </c>
      <c r="C491" t="s">
        <v>34</v>
      </c>
      <c r="D491">
        <v>1984</v>
      </c>
      <c r="E491" t="s">
        <v>2012</v>
      </c>
      <c r="F491">
        <v>6.4</v>
      </c>
      <c r="G491">
        <v>53000</v>
      </c>
      <c r="H491" t="s">
        <v>984</v>
      </c>
      <c r="I491" t="s">
        <v>2013</v>
      </c>
      <c r="J491" t="s">
        <v>2014</v>
      </c>
      <c r="K491" t="s">
        <v>30</v>
      </c>
      <c r="L491">
        <v>17000000</v>
      </c>
      <c r="M491">
        <v>38376497</v>
      </c>
      <c r="N491" t="s">
        <v>80</v>
      </c>
      <c r="O491">
        <v>114</v>
      </c>
      <c r="P491" t="str">
        <f>IF(Table1[[#This Row],[score]]&gt;=8.5,"High",IF(Table1[[#This Row],[score]]&gt;=7,"Medium","Low"))</f>
        <v>Low</v>
      </c>
      <c r="Q491" s="5">
        <f>Table1[[#This Row],[gross]]-Table1[[#This Row],[budget]]</f>
        <v>21376497</v>
      </c>
      <c r="R491" s="5" t="str">
        <f>IF(Table1[[#This Row],[Profit]]&gt;0,"Profit","Loss")</f>
        <v>Profit</v>
      </c>
      <c r="S491" s="6" t="str">
        <f>FLOOR(Table1[[#This Row],[year]]-1900,10)+1900 &amp; "-" &amp; FLOOR(Table1[[#This Row],[year]]-1890,10)+1900</f>
        <v>1980-1990</v>
      </c>
      <c r="T491" s="14" t="s">
        <v>21835</v>
      </c>
      <c r="AB491" s="14"/>
    </row>
    <row r="492" spans="1:28" hidden="1" x14ac:dyDescent="0.3">
      <c r="A492" t="s">
        <v>2325</v>
      </c>
      <c r="B492" t="s">
        <v>33</v>
      </c>
      <c r="C492" t="s">
        <v>34</v>
      </c>
      <c r="D492">
        <v>1984</v>
      </c>
      <c r="E492" t="s">
        <v>2123</v>
      </c>
      <c r="F492">
        <v>5.5</v>
      </c>
      <c r="G492">
        <v>9300</v>
      </c>
      <c r="H492" t="s">
        <v>1225</v>
      </c>
      <c r="I492" t="s">
        <v>702</v>
      </c>
      <c r="J492" t="s">
        <v>85</v>
      </c>
      <c r="K492" t="s">
        <v>30</v>
      </c>
      <c r="L492">
        <v>25000000</v>
      </c>
      <c r="M492">
        <v>38348988</v>
      </c>
      <c r="N492" t="s">
        <v>23</v>
      </c>
      <c r="O492">
        <v>93</v>
      </c>
      <c r="P492" t="str">
        <f>IF(Table1[[#This Row],[score]]&gt;=8.5,"High",IF(Table1[[#This Row],[score]]&gt;=7,"Medium","Low"))</f>
        <v>Low</v>
      </c>
      <c r="Q492" s="5">
        <f>Table1[[#This Row],[gross]]-Table1[[#This Row],[budget]]</f>
        <v>13348988</v>
      </c>
      <c r="R492" s="5" t="str">
        <f>IF(Table1[[#This Row],[Profit]]&gt;0,"Profit","Loss")</f>
        <v>Profit</v>
      </c>
      <c r="S492" s="6" t="str">
        <f>FLOOR(Table1[[#This Row],[year]]-1900,10)+1900 &amp; "-" &amp; FLOOR(Table1[[#This Row],[year]]-1890,10)+1900</f>
        <v>1980-1990</v>
      </c>
      <c r="T492" s="14" t="s">
        <v>21835</v>
      </c>
      <c r="AB492" s="14"/>
    </row>
    <row r="493" spans="1:28" hidden="1" x14ac:dyDescent="0.3">
      <c r="A493" t="s">
        <v>2238</v>
      </c>
      <c r="B493" t="s">
        <v>33</v>
      </c>
      <c r="C493" t="s">
        <v>41</v>
      </c>
      <c r="D493">
        <v>1984</v>
      </c>
      <c r="E493" t="s">
        <v>2239</v>
      </c>
      <c r="F493">
        <v>6.7</v>
      </c>
      <c r="G493">
        <v>17000</v>
      </c>
      <c r="H493" t="s">
        <v>1176</v>
      </c>
      <c r="I493" t="s">
        <v>2240</v>
      </c>
      <c r="J493" t="s">
        <v>839</v>
      </c>
      <c r="K493" t="s">
        <v>30</v>
      </c>
      <c r="L493">
        <f>20500000</f>
        <v>20500000</v>
      </c>
      <c r="M493">
        <v>36403064</v>
      </c>
      <c r="N493" t="s">
        <v>384</v>
      </c>
      <c r="O493">
        <v>93</v>
      </c>
      <c r="P493" t="str">
        <f>IF(Table1[[#This Row],[score]]&gt;=8.5,"High",IF(Table1[[#This Row],[score]]&gt;=7,"Medium","Low"))</f>
        <v>Low</v>
      </c>
      <c r="Q493" s="5">
        <f>Table1[[#This Row],[gross]]-Table1[[#This Row],[budget]]</f>
        <v>15903064</v>
      </c>
      <c r="R493" s="5" t="str">
        <f>IF(Table1[[#This Row],[Profit]]&gt;0,"Profit","Loss")</f>
        <v>Profit</v>
      </c>
      <c r="S493" s="6" t="str">
        <f>FLOOR(Table1[[#This Row],[year]]-1900,10)+1900 &amp; "-" &amp; FLOOR(Table1[[#This Row],[year]]-1890,10)+1900</f>
        <v>1980-1990</v>
      </c>
      <c r="T493" s="14" t="s">
        <v>21835</v>
      </c>
      <c r="AB493" s="14"/>
    </row>
    <row r="494" spans="1:28" hidden="1" x14ac:dyDescent="0.3">
      <c r="A494" t="s">
        <v>2152</v>
      </c>
      <c r="B494" t="s">
        <v>33</v>
      </c>
      <c r="C494" t="s">
        <v>17</v>
      </c>
      <c r="D494">
        <v>1984</v>
      </c>
      <c r="E494" t="s">
        <v>2153</v>
      </c>
      <c r="F494">
        <v>7.4</v>
      </c>
      <c r="G494">
        <v>11000</v>
      </c>
      <c r="H494" t="s">
        <v>1228</v>
      </c>
      <c r="I494" t="s">
        <v>1228</v>
      </c>
      <c r="J494" t="s">
        <v>891</v>
      </c>
      <c r="K494" t="s">
        <v>30</v>
      </c>
      <c r="L494">
        <f>20500000</f>
        <v>20500000</v>
      </c>
      <c r="M494">
        <v>34901614</v>
      </c>
      <c r="N494" t="s">
        <v>2154</v>
      </c>
      <c r="O494">
        <v>111</v>
      </c>
      <c r="P494" t="str">
        <f>IF(Table1[[#This Row],[score]]&gt;=8.5,"High",IF(Table1[[#This Row],[score]]&gt;=7,"Medium","Low"))</f>
        <v>Medium</v>
      </c>
      <c r="Q494" s="5">
        <f>Table1[[#This Row],[gross]]-Table1[[#This Row],[budget]]</f>
        <v>14401614</v>
      </c>
      <c r="R494" s="5" t="str">
        <f>IF(Table1[[#This Row],[Profit]]&gt;0,"Profit","Loss")</f>
        <v>Profit</v>
      </c>
      <c r="S494" s="6" t="str">
        <f>FLOOR(Table1[[#This Row],[year]]-1900,10)+1900 &amp; "-" &amp; FLOOR(Table1[[#This Row],[year]]-1890,10)+1900</f>
        <v>1980-1990</v>
      </c>
      <c r="T494" s="14" t="s">
        <v>21835</v>
      </c>
      <c r="AB494" s="14"/>
    </row>
    <row r="495" spans="1:28" hidden="1" x14ac:dyDescent="0.3">
      <c r="A495" t="s">
        <v>2125</v>
      </c>
      <c r="B495" t="s">
        <v>16</v>
      </c>
      <c r="C495" t="s">
        <v>63</v>
      </c>
      <c r="D495">
        <v>1984</v>
      </c>
      <c r="E495" t="s">
        <v>2126</v>
      </c>
      <c r="F495">
        <v>7.8</v>
      </c>
      <c r="G495">
        <v>53000</v>
      </c>
      <c r="H495" t="s">
        <v>2127</v>
      </c>
      <c r="I495" t="s">
        <v>2128</v>
      </c>
      <c r="J495" t="s">
        <v>2129</v>
      </c>
      <c r="K495" t="s">
        <v>22</v>
      </c>
      <c r="L495">
        <v>14400000</v>
      </c>
      <c r="M495">
        <v>34700291</v>
      </c>
      <c r="N495" t="s">
        <v>1071</v>
      </c>
      <c r="O495">
        <v>141</v>
      </c>
      <c r="P495" t="str">
        <f>IF(Table1[[#This Row],[score]]&gt;=8.5,"High",IF(Table1[[#This Row],[score]]&gt;=7,"Medium","Low"))</f>
        <v>Medium</v>
      </c>
      <c r="Q495" s="5">
        <f>Table1[[#This Row],[gross]]-Table1[[#This Row],[budget]]</f>
        <v>20300291</v>
      </c>
      <c r="R495" s="5" t="str">
        <f>IF(Table1[[#This Row],[Profit]]&gt;0,"Profit","Loss")</f>
        <v>Profit</v>
      </c>
      <c r="S495" s="6" t="str">
        <f>FLOOR(Table1[[#This Row],[year]]-1900,10)+1900 &amp; "-" &amp; FLOOR(Table1[[#This Row],[year]]-1890,10)+1900</f>
        <v>1980-1990</v>
      </c>
      <c r="T495" s="14" t="s">
        <v>21835</v>
      </c>
      <c r="AB495" s="14"/>
    </row>
    <row r="496" spans="1:28" hidden="1" x14ac:dyDescent="0.3">
      <c r="A496" t="s">
        <v>2082</v>
      </c>
      <c r="B496" t="s">
        <v>16</v>
      </c>
      <c r="C496" t="s">
        <v>52</v>
      </c>
      <c r="D496">
        <v>1984</v>
      </c>
      <c r="E496" t="s">
        <v>2083</v>
      </c>
      <c r="F496">
        <v>6</v>
      </c>
      <c r="G496">
        <v>47000</v>
      </c>
      <c r="H496" t="s">
        <v>2084</v>
      </c>
      <c r="I496" t="s">
        <v>55</v>
      </c>
      <c r="J496" t="s">
        <v>2085</v>
      </c>
      <c r="K496" t="s">
        <v>30</v>
      </c>
      <c r="L496">
        <v>2600000</v>
      </c>
      <c r="M496">
        <v>32980880</v>
      </c>
      <c r="N496" t="s">
        <v>44</v>
      </c>
      <c r="O496">
        <v>91</v>
      </c>
      <c r="P496" t="str">
        <f>IF(Table1[[#This Row],[score]]&gt;=8.5,"High",IF(Table1[[#This Row],[score]]&gt;=7,"Medium","Low"))</f>
        <v>Low</v>
      </c>
      <c r="Q496" s="5">
        <f>Table1[[#This Row],[gross]]-Table1[[#This Row],[budget]]</f>
        <v>30380880</v>
      </c>
      <c r="R496" s="5" t="str">
        <f>IF(Table1[[#This Row],[Profit]]&gt;0,"Profit","Loss")</f>
        <v>Profit</v>
      </c>
      <c r="S496" s="6" t="str">
        <f>FLOOR(Table1[[#This Row],[year]]-1900,10)+1900 &amp; "-" &amp; FLOOR(Table1[[#This Row],[year]]-1890,10)+1900</f>
        <v>1980-1990</v>
      </c>
      <c r="T496" s="14" t="s">
        <v>21835</v>
      </c>
      <c r="AB496" s="14"/>
    </row>
    <row r="497" spans="1:28" hidden="1" x14ac:dyDescent="0.3">
      <c r="A497" t="s">
        <v>2052</v>
      </c>
      <c r="B497" t="s">
        <v>33</v>
      </c>
      <c r="C497" t="s">
        <v>34</v>
      </c>
      <c r="D497">
        <v>1984</v>
      </c>
      <c r="E497" t="s">
        <v>2053</v>
      </c>
      <c r="F497">
        <v>5.9</v>
      </c>
      <c r="G497">
        <v>77000</v>
      </c>
      <c r="H497" t="s">
        <v>227</v>
      </c>
      <c r="I497" t="s">
        <v>985</v>
      </c>
      <c r="J497" t="s">
        <v>986</v>
      </c>
      <c r="K497" t="s">
        <v>30</v>
      </c>
      <c r="L497">
        <v>18000000</v>
      </c>
      <c r="M497">
        <v>31042035</v>
      </c>
      <c r="N497" t="s">
        <v>581</v>
      </c>
      <c r="O497">
        <v>103</v>
      </c>
      <c r="P497" t="str">
        <f>IF(Table1[[#This Row],[score]]&gt;=8.5,"High",IF(Table1[[#This Row],[score]]&gt;=7,"Medium","Low"))</f>
        <v>Low</v>
      </c>
      <c r="Q497" s="5">
        <f>Table1[[#This Row],[gross]]-Table1[[#This Row],[budget]]</f>
        <v>13042035</v>
      </c>
      <c r="R497" s="5" t="str">
        <f>IF(Table1[[#This Row],[Profit]]&gt;0,"Profit","Loss")</f>
        <v>Profit</v>
      </c>
      <c r="S497" s="6" t="str">
        <f>FLOOR(Table1[[#This Row],[year]]-1900,10)+1900 &amp; "-" &amp; FLOOR(Table1[[#This Row],[year]]-1890,10)+1900</f>
        <v>1980-1990</v>
      </c>
      <c r="T497" s="14" t="s">
        <v>21835</v>
      </c>
      <c r="AB497" s="14"/>
    </row>
    <row r="498" spans="1:28" hidden="1" x14ac:dyDescent="0.3">
      <c r="A498" t="s">
        <v>1973</v>
      </c>
      <c r="B498" t="s">
        <v>1974</v>
      </c>
      <c r="C498" t="s">
        <v>34</v>
      </c>
      <c r="D498">
        <v>1984</v>
      </c>
      <c r="E498" t="s">
        <v>1975</v>
      </c>
      <c r="F498">
        <v>6.5</v>
      </c>
      <c r="G498">
        <v>132000</v>
      </c>
      <c r="H498" t="s">
        <v>1976</v>
      </c>
      <c r="I498" t="s">
        <v>1977</v>
      </c>
      <c r="J498" t="s">
        <v>1978</v>
      </c>
      <c r="K498" t="s">
        <v>30</v>
      </c>
      <c r="L498">
        <v>40000000</v>
      </c>
      <c r="M498">
        <v>30925690</v>
      </c>
      <c r="N498" t="s">
        <v>581</v>
      </c>
      <c r="O498">
        <v>137</v>
      </c>
      <c r="P498" t="str">
        <f>IF(Table1[[#This Row],[score]]&gt;=8.5,"High",IF(Table1[[#This Row],[score]]&gt;=7,"Medium","Low"))</f>
        <v>Low</v>
      </c>
      <c r="Q498" s="5">
        <f>Table1[[#This Row],[gross]]-Table1[[#This Row],[budget]]</f>
        <v>-9074310</v>
      </c>
      <c r="R498" s="5" t="str">
        <f>IF(Table1[[#This Row],[Profit]]&gt;0,"Profit","Loss")</f>
        <v>Loss</v>
      </c>
      <c r="S498" s="6" t="str">
        <f>FLOOR(Table1[[#This Row],[year]]-1900,10)+1900 &amp; "-" &amp; FLOOR(Table1[[#This Row],[year]]-1890,10)+1900</f>
        <v>1980-1990</v>
      </c>
      <c r="T498" s="14" t="s">
        <v>21835</v>
      </c>
      <c r="AB498" s="14"/>
    </row>
    <row r="499" spans="1:28" hidden="1" x14ac:dyDescent="0.3">
      <c r="A499" t="s">
        <v>2132</v>
      </c>
      <c r="B499" t="s">
        <v>33</v>
      </c>
      <c r="C499" t="s">
        <v>765</v>
      </c>
      <c r="D499">
        <v>1984</v>
      </c>
      <c r="E499" t="s">
        <v>1975</v>
      </c>
      <c r="F499">
        <v>7</v>
      </c>
      <c r="G499">
        <v>44000</v>
      </c>
      <c r="H499" t="s">
        <v>126</v>
      </c>
      <c r="I499" t="s">
        <v>2133</v>
      </c>
      <c r="J499" t="s">
        <v>650</v>
      </c>
      <c r="K499" t="s">
        <v>30</v>
      </c>
      <c r="L499">
        <v>22000000</v>
      </c>
      <c r="M499">
        <v>28744356</v>
      </c>
      <c r="N499" t="s">
        <v>31</v>
      </c>
      <c r="O499">
        <v>115</v>
      </c>
      <c r="P499" t="str">
        <f>IF(Table1[[#This Row],[score]]&gt;=8.5,"High",IF(Table1[[#This Row],[score]]&gt;=7,"Medium","Low"))</f>
        <v>Medium</v>
      </c>
      <c r="Q499" s="5">
        <f>Table1[[#This Row],[gross]]-Table1[[#This Row],[budget]]</f>
        <v>6744356</v>
      </c>
      <c r="R499" s="5" t="str">
        <f>IF(Table1[[#This Row],[Profit]]&gt;0,"Profit","Loss")</f>
        <v>Profit</v>
      </c>
      <c r="S499" s="6" t="str">
        <f>FLOOR(Table1[[#This Row],[year]]-1900,10)+1900 &amp; "-" &amp; FLOOR(Table1[[#This Row],[year]]-1890,10)+1900</f>
        <v>1980-1990</v>
      </c>
      <c r="T499" s="14" t="s">
        <v>21835</v>
      </c>
      <c r="AB499" s="14"/>
    </row>
    <row r="500" spans="1:28" hidden="1" x14ac:dyDescent="0.3">
      <c r="A500" t="s">
        <v>2059</v>
      </c>
      <c r="B500" t="s">
        <v>33</v>
      </c>
      <c r="C500" t="s">
        <v>34</v>
      </c>
      <c r="D500">
        <v>1984</v>
      </c>
      <c r="E500" t="s">
        <v>2060</v>
      </c>
      <c r="F500">
        <v>6.8</v>
      </c>
      <c r="G500">
        <v>39000</v>
      </c>
      <c r="H500" t="s">
        <v>2061</v>
      </c>
      <c r="I500" t="s">
        <v>2062</v>
      </c>
      <c r="J500" t="s">
        <v>2063</v>
      </c>
      <c r="K500" t="s">
        <v>30</v>
      </c>
      <c r="L500">
        <v>15000000</v>
      </c>
      <c r="M500">
        <v>28733290</v>
      </c>
      <c r="N500" t="s">
        <v>138</v>
      </c>
      <c r="O500">
        <v>101</v>
      </c>
      <c r="P500" t="str">
        <f>IF(Table1[[#This Row],[score]]&gt;=8.5,"High",IF(Table1[[#This Row],[score]]&gt;=7,"Medium","Low"))</f>
        <v>Low</v>
      </c>
      <c r="Q500" s="5">
        <f>Table1[[#This Row],[gross]]-Table1[[#This Row],[budget]]</f>
        <v>13733290</v>
      </c>
      <c r="R500" s="5" t="str">
        <f>IF(Table1[[#This Row],[Profit]]&gt;0,"Profit","Loss")</f>
        <v>Profit</v>
      </c>
      <c r="S500" s="6" t="str">
        <f>FLOOR(Table1[[#This Row],[year]]-1900,10)+1900 &amp; "-" &amp; FLOOR(Table1[[#This Row],[year]]-1890,10)+1900</f>
        <v>1980-1990</v>
      </c>
      <c r="T500" s="14" t="s">
        <v>21835</v>
      </c>
      <c r="AB500" s="14"/>
    </row>
    <row r="501" spans="1:28" hidden="1" x14ac:dyDescent="0.3">
      <c r="A501" t="s">
        <v>2156</v>
      </c>
      <c r="B501" t="s">
        <v>33</v>
      </c>
      <c r="C501" t="s">
        <v>34</v>
      </c>
      <c r="D501">
        <v>1984</v>
      </c>
      <c r="E501" t="s">
        <v>2053</v>
      </c>
      <c r="F501">
        <v>5.0999999999999996</v>
      </c>
      <c r="G501">
        <v>15000</v>
      </c>
      <c r="H501" t="s">
        <v>199</v>
      </c>
      <c r="I501" t="s">
        <v>541</v>
      </c>
      <c r="J501" t="s">
        <v>200</v>
      </c>
      <c r="K501" t="s">
        <v>483</v>
      </c>
      <c r="L501">
        <v>20000000</v>
      </c>
      <c r="M501">
        <v>28078073</v>
      </c>
      <c r="N501" t="s">
        <v>2157</v>
      </c>
      <c r="O501">
        <v>108</v>
      </c>
      <c r="P501" t="str">
        <f>IF(Table1[[#This Row],[score]]&gt;=8.5,"High",IF(Table1[[#This Row],[score]]&gt;=7,"Medium","Low"))</f>
        <v>Low</v>
      </c>
      <c r="Q501" s="5">
        <f>Table1[[#This Row],[gross]]-Table1[[#This Row],[budget]]</f>
        <v>8078073</v>
      </c>
      <c r="R501" s="5" t="str">
        <f>IF(Table1[[#This Row],[Profit]]&gt;0,"Profit","Loss")</f>
        <v>Profit</v>
      </c>
      <c r="S501" s="6" t="str">
        <f>FLOOR(Table1[[#This Row],[year]]-1900,10)+1900 &amp; "-" &amp; FLOOR(Table1[[#This Row],[year]]-1890,10)+1900</f>
        <v>1980-1990</v>
      </c>
      <c r="T501" s="14" t="s">
        <v>21835</v>
      </c>
      <c r="AB501" s="14"/>
    </row>
    <row r="502" spans="1:28" hidden="1" x14ac:dyDescent="0.3">
      <c r="A502" t="s">
        <v>2294</v>
      </c>
      <c r="B502" t="s">
        <v>16</v>
      </c>
      <c r="C502" t="s">
        <v>41</v>
      </c>
      <c r="D502">
        <v>1984</v>
      </c>
      <c r="E502" t="s">
        <v>2153</v>
      </c>
      <c r="F502">
        <v>6.1</v>
      </c>
      <c r="G502">
        <v>4000</v>
      </c>
      <c r="H502" t="s">
        <v>1235</v>
      </c>
      <c r="I502" t="s">
        <v>2295</v>
      </c>
      <c r="J502" t="s">
        <v>1012</v>
      </c>
      <c r="K502" t="s">
        <v>30</v>
      </c>
      <c r="L502">
        <v>9000000</v>
      </c>
      <c r="M502">
        <v>27774237</v>
      </c>
      <c r="N502" t="s">
        <v>80</v>
      </c>
      <c r="O502">
        <v>107</v>
      </c>
      <c r="P502" t="str">
        <f>IF(Table1[[#This Row],[score]]&gt;=8.5,"High",IF(Table1[[#This Row],[score]]&gt;=7,"Medium","Low"))</f>
        <v>Low</v>
      </c>
      <c r="Q502" s="5">
        <f>Table1[[#This Row],[gross]]-Table1[[#This Row],[budget]]</f>
        <v>18774237</v>
      </c>
      <c r="R502" s="5" t="str">
        <f>IF(Table1[[#This Row],[Profit]]&gt;0,"Profit","Loss")</f>
        <v>Profit</v>
      </c>
      <c r="S502" s="6" t="str">
        <f>FLOOR(Table1[[#This Row],[year]]-1900,10)+1900 &amp; "-" &amp; FLOOR(Table1[[#This Row],[year]]-1890,10)+1900</f>
        <v>1980-1990</v>
      </c>
      <c r="T502" s="14" t="s">
        <v>21835</v>
      </c>
      <c r="AB502" s="14"/>
    </row>
    <row r="503" spans="1:28" hidden="1" x14ac:dyDescent="0.3">
      <c r="A503" t="s">
        <v>2165</v>
      </c>
      <c r="B503" t="s">
        <v>33</v>
      </c>
      <c r="C503" t="s">
        <v>25</v>
      </c>
      <c r="D503">
        <v>1984</v>
      </c>
      <c r="E503" t="s">
        <v>2126</v>
      </c>
      <c r="F503">
        <v>7.3</v>
      </c>
      <c r="G503">
        <v>18000</v>
      </c>
      <c r="H503" t="s">
        <v>2166</v>
      </c>
      <c r="I503" t="s">
        <v>2167</v>
      </c>
      <c r="J503" t="s">
        <v>2168</v>
      </c>
      <c r="K503" t="s">
        <v>22</v>
      </c>
      <c r="L503">
        <v>16000000</v>
      </c>
      <c r="M503">
        <v>27201487</v>
      </c>
      <c r="N503" t="s">
        <v>230</v>
      </c>
      <c r="O503">
        <v>164</v>
      </c>
      <c r="P503" t="str">
        <f>IF(Table1[[#This Row],[score]]&gt;=8.5,"High",IF(Table1[[#This Row],[score]]&gt;=7,"Medium","Low"))</f>
        <v>Medium</v>
      </c>
      <c r="Q503" s="5">
        <f>Table1[[#This Row],[gross]]-Table1[[#This Row],[budget]]</f>
        <v>11201487</v>
      </c>
      <c r="R503" s="5" t="str">
        <f>IF(Table1[[#This Row],[Profit]]&gt;0,"Profit","Loss")</f>
        <v>Profit</v>
      </c>
      <c r="S503" s="6" t="str">
        <f>FLOOR(Table1[[#This Row],[year]]-1900,10)+1900 &amp; "-" &amp; FLOOR(Table1[[#This Row],[year]]-1890,10)+1900</f>
        <v>1980-1990</v>
      </c>
      <c r="T503" s="14" t="s">
        <v>21835</v>
      </c>
      <c r="AB503" s="14"/>
    </row>
    <row r="504" spans="1:28" hidden="1" x14ac:dyDescent="0.3">
      <c r="A504" t="s">
        <v>2369</v>
      </c>
      <c r="B504" t="s">
        <v>33</v>
      </c>
      <c r="C504" t="s">
        <v>41</v>
      </c>
      <c r="D504">
        <v>1984</v>
      </c>
      <c r="E504" t="s">
        <v>2209</v>
      </c>
      <c r="F504">
        <v>5.5</v>
      </c>
      <c r="G504">
        <v>4600</v>
      </c>
      <c r="H504" t="s">
        <v>837</v>
      </c>
      <c r="I504" t="s">
        <v>479</v>
      </c>
      <c r="J504" t="s">
        <v>209</v>
      </c>
      <c r="K504" t="s">
        <v>30</v>
      </c>
      <c r="L504">
        <v>12000000</v>
      </c>
      <c r="M504">
        <v>26186631</v>
      </c>
      <c r="N504" t="s">
        <v>2370</v>
      </c>
      <c r="O504">
        <v>96</v>
      </c>
      <c r="P504" t="str">
        <f>IF(Table1[[#This Row],[score]]&gt;=8.5,"High",IF(Table1[[#This Row],[score]]&gt;=7,"Medium","Low"))</f>
        <v>Low</v>
      </c>
      <c r="Q504" s="5">
        <f>Table1[[#This Row],[gross]]-Table1[[#This Row],[budget]]</f>
        <v>14186631</v>
      </c>
      <c r="R504" s="5" t="str">
        <f>IF(Table1[[#This Row],[Profit]]&gt;0,"Profit","Loss")</f>
        <v>Profit</v>
      </c>
      <c r="S504" s="6" t="str">
        <f>FLOOR(Table1[[#This Row],[year]]-1900,10)+1900 &amp; "-" &amp; FLOOR(Table1[[#This Row],[year]]-1890,10)+1900</f>
        <v>1980-1990</v>
      </c>
      <c r="T504" s="14" t="s">
        <v>21835</v>
      </c>
      <c r="AB504" s="14"/>
    </row>
    <row r="505" spans="1:28" hidden="1" x14ac:dyDescent="0.3">
      <c r="A505" t="s">
        <v>2366</v>
      </c>
      <c r="B505" t="s">
        <v>1974</v>
      </c>
      <c r="C505" t="s">
        <v>41</v>
      </c>
      <c r="D505">
        <v>1984</v>
      </c>
      <c r="E505" t="s">
        <v>2209</v>
      </c>
      <c r="F505">
        <v>6</v>
      </c>
      <c r="G505">
        <v>2800</v>
      </c>
      <c r="H505" t="s">
        <v>702</v>
      </c>
      <c r="I505" t="s">
        <v>2367</v>
      </c>
      <c r="J505" t="s">
        <v>388</v>
      </c>
      <c r="K505" t="s">
        <v>30</v>
      </c>
      <c r="L505">
        <v>15100000</v>
      </c>
      <c r="M505">
        <v>26080861</v>
      </c>
      <c r="N505" t="s">
        <v>2368</v>
      </c>
      <c r="O505">
        <v>118</v>
      </c>
      <c r="P505" t="str">
        <f>IF(Table1[[#This Row],[score]]&gt;=8.5,"High",IF(Table1[[#This Row],[score]]&gt;=7,"Medium","Low"))</f>
        <v>Low</v>
      </c>
      <c r="Q505" s="5">
        <f>Table1[[#This Row],[gross]]-Table1[[#This Row],[budget]]</f>
        <v>10980861</v>
      </c>
      <c r="R505" s="5" t="str">
        <f>IF(Table1[[#This Row],[Profit]]&gt;0,"Profit","Loss")</f>
        <v>Profit</v>
      </c>
      <c r="S505" s="6" t="str">
        <f>FLOOR(Table1[[#This Row],[year]]-1900,10)+1900 &amp; "-" &amp; FLOOR(Table1[[#This Row],[year]]-1890,10)+1900</f>
        <v>1980-1990</v>
      </c>
      <c r="T505" s="14" t="s">
        <v>21835</v>
      </c>
      <c r="AB505" s="14"/>
    </row>
    <row r="506" spans="1:28" hidden="1" x14ac:dyDescent="0.3">
      <c r="A506" t="s">
        <v>2130</v>
      </c>
      <c r="B506" t="s">
        <v>16</v>
      </c>
      <c r="C506" t="s">
        <v>104</v>
      </c>
      <c r="D506">
        <v>1984</v>
      </c>
      <c r="E506" t="s">
        <v>1975</v>
      </c>
      <c r="F506">
        <v>6.5</v>
      </c>
      <c r="G506">
        <v>17000</v>
      </c>
      <c r="H506" t="s">
        <v>727</v>
      </c>
      <c r="I506" t="s">
        <v>2131</v>
      </c>
      <c r="J506" t="s">
        <v>184</v>
      </c>
      <c r="K506" t="s">
        <v>30</v>
      </c>
      <c r="L506">
        <v>58000000</v>
      </c>
      <c r="M506">
        <v>25928721</v>
      </c>
      <c r="N506" t="s">
        <v>730</v>
      </c>
      <c r="O506">
        <v>127</v>
      </c>
      <c r="P506" t="str">
        <f>IF(Table1[[#This Row],[score]]&gt;=8.5,"High",IF(Table1[[#This Row],[score]]&gt;=7,"Medium","Low"))</f>
        <v>Low</v>
      </c>
      <c r="Q506" s="5">
        <f>Table1[[#This Row],[gross]]-Table1[[#This Row],[budget]]</f>
        <v>-32071279</v>
      </c>
      <c r="R506" s="5" t="str">
        <f>IF(Table1[[#This Row],[Profit]]&gt;0,"Profit","Loss")</f>
        <v>Loss</v>
      </c>
      <c r="S506" s="6" t="str">
        <f>FLOOR(Table1[[#This Row],[year]]-1900,10)+1900 &amp; "-" &amp; FLOOR(Table1[[#This Row],[year]]-1890,10)+1900</f>
        <v>1980-1990</v>
      </c>
      <c r="T506" s="14" t="s">
        <v>21835</v>
      </c>
      <c r="AB506" s="14"/>
    </row>
    <row r="507" spans="1:28" hidden="1" x14ac:dyDescent="0.3">
      <c r="A507" t="s">
        <v>2192</v>
      </c>
      <c r="B507" t="s">
        <v>337</v>
      </c>
      <c r="C507" t="s">
        <v>25</v>
      </c>
      <c r="D507">
        <v>1984</v>
      </c>
      <c r="E507" t="s">
        <v>2060</v>
      </c>
      <c r="F507">
        <v>6.9</v>
      </c>
      <c r="G507">
        <v>20000</v>
      </c>
      <c r="H507" t="s">
        <v>2193</v>
      </c>
      <c r="I507" t="s">
        <v>739</v>
      </c>
      <c r="J507" t="s">
        <v>738</v>
      </c>
      <c r="K507" t="s">
        <v>30</v>
      </c>
      <c r="L507">
        <f>20500000</f>
        <v>20500000</v>
      </c>
      <c r="M507">
        <v>25534703</v>
      </c>
      <c r="N507" t="s">
        <v>740</v>
      </c>
      <c r="O507">
        <v>94</v>
      </c>
      <c r="P507" t="str">
        <f>IF(Table1[[#This Row],[score]]&gt;=8.5,"High",IF(Table1[[#This Row],[score]]&gt;=7,"Medium","Low"))</f>
        <v>Low</v>
      </c>
      <c r="Q507" s="5">
        <f>Table1[[#This Row],[gross]]-Table1[[#This Row],[budget]]</f>
        <v>5034703</v>
      </c>
      <c r="R507" s="5" t="str">
        <f>IF(Table1[[#This Row],[Profit]]&gt;0,"Profit","Loss")</f>
        <v>Profit</v>
      </c>
      <c r="S507" s="6" t="str">
        <f>FLOOR(Table1[[#This Row],[year]]-1900,10)+1900 &amp; "-" &amp; FLOOR(Table1[[#This Row],[year]]-1890,10)+1900</f>
        <v>1980-1990</v>
      </c>
      <c r="T507" s="14" t="s">
        <v>21835</v>
      </c>
      <c r="AB507" s="14"/>
    </row>
    <row r="508" spans="1:28" hidden="1" x14ac:dyDescent="0.3">
      <c r="A508" t="s">
        <v>1998</v>
      </c>
      <c r="B508" t="s">
        <v>16</v>
      </c>
      <c r="C508" t="s">
        <v>52</v>
      </c>
      <c r="D508">
        <v>1984</v>
      </c>
      <c r="E508" t="s">
        <v>1999</v>
      </c>
      <c r="F508">
        <v>7.5</v>
      </c>
      <c r="G508">
        <v>212000</v>
      </c>
      <c r="H508" t="s">
        <v>683</v>
      </c>
      <c r="I508" t="s">
        <v>683</v>
      </c>
      <c r="J508" t="s">
        <v>2000</v>
      </c>
      <c r="K508" t="s">
        <v>30</v>
      </c>
      <c r="L508">
        <v>1800000</v>
      </c>
      <c r="M508">
        <v>25507137</v>
      </c>
      <c r="N508" t="s">
        <v>2001</v>
      </c>
      <c r="O508">
        <v>91</v>
      </c>
      <c r="P508" t="str">
        <f>IF(Table1[[#This Row],[score]]&gt;=8.5,"High",IF(Table1[[#This Row],[score]]&gt;=7,"Medium","Low"))</f>
        <v>Medium</v>
      </c>
      <c r="Q508" s="5">
        <f>Table1[[#This Row],[gross]]-Table1[[#This Row],[budget]]</f>
        <v>23707137</v>
      </c>
      <c r="R508" s="5" t="str">
        <f>IF(Table1[[#This Row],[Profit]]&gt;0,"Profit","Loss")</f>
        <v>Profit</v>
      </c>
      <c r="S508" s="6" t="str">
        <f>FLOOR(Table1[[#This Row],[year]]-1900,10)+1900 &amp; "-" &amp; FLOOR(Table1[[#This Row],[year]]-1890,10)+1900</f>
        <v>1980-1990</v>
      </c>
      <c r="T508" s="14" t="s">
        <v>21835</v>
      </c>
      <c r="AB508" s="14"/>
    </row>
    <row r="509" spans="1:28" hidden="1" x14ac:dyDescent="0.3">
      <c r="A509" t="s">
        <v>2110</v>
      </c>
      <c r="B509" t="s">
        <v>1974</v>
      </c>
      <c r="C509" t="s">
        <v>41</v>
      </c>
      <c r="D509">
        <v>1984</v>
      </c>
      <c r="E509" t="s">
        <v>2111</v>
      </c>
      <c r="F509">
        <v>6</v>
      </c>
      <c r="G509">
        <v>15000</v>
      </c>
      <c r="H509" t="s">
        <v>132</v>
      </c>
      <c r="I509" t="s">
        <v>2112</v>
      </c>
      <c r="J509" t="s">
        <v>132</v>
      </c>
      <c r="K509" t="s">
        <v>30</v>
      </c>
      <c r="L509">
        <v>9000000</v>
      </c>
      <c r="M509">
        <v>25348610</v>
      </c>
      <c r="N509" t="s">
        <v>50</v>
      </c>
      <c r="O509">
        <v>87</v>
      </c>
      <c r="P509" t="str">
        <f>IF(Table1[[#This Row],[score]]&gt;=8.5,"High",IF(Table1[[#This Row],[score]]&gt;=7,"Medium","Low"))</f>
        <v>Low</v>
      </c>
      <c r="Q509" s="5">
        <f>Table1[[#This Row],[gross]]-Table1[[#This Row],[budget]]</f>
        <v>16348610</v>
      </c>
      <c r="R509" s="5" t="str">
        <f>IF(Table1[[#This Row],[Profit]]&gt;0,"Profit","Loss")</f>
        <v>Profit</v>
      </c>
      <c r="S509" s="6" t="str">
        <f>FLOOR(Table1[[#This Row],[year]]-1900,10)+1900 &amp; "-" &amp; FLOOR(Table1[[#This Row],[year]]-1890,10)+1900</f>
        <v>1980-1990</v>
      </c>
      <c r="T509" s="14" t="s">
        <v>21835</v>
      </c>
      <c r="AB509" s="14"/>
    </row>
    <row r="510" spans="1:28" hidden="1" x14ac:dyDescent="0.3">
      <c r="A510" t="s">
        <v>2276</v>
      </c>
      <c r="B510" t="s">
        <v>16</v>
      </c>
      <c r="C510" t="s">
        <v>41</v>
      </c>
      <c r="D510">
        <v>1984</v>
      </c>
      <c r="E510" t="s">
        <v>2244</v>
      </c>
      <c r="F510">
        <v>6.5</v>
      </c>
      <c r="G510">
        <v>11000</v>
      </c>
      <c r="H510" t="s">
        <v>416</v>
      </c>
      <c r="I510" t="s">
        <v>416</v>
      </c>
      <c r="J510" t="s">
        <v>97</v>
      </c>
      <c r="K510" t="s">
        <v>30</v>
      </c>
      <c r="L510">
        <v>13000000</v>
      </c>
      <c r="M510">
        <v>25068724</v>
      </c>
      <c r="N510" t="s">
        <v>529</v>
      </c>
      <c r="O510">
        <v>115</v>
      </c>
      <c r="P510" t="str">
        <f>IF(Table1[[#This Row],[score]]&gt;=8.5,"High",IF(Table1[[#This Row],[score]]&gt;=7,"Medium","Low"))</f>
        <v>Low</v>
      </c>
      <c r="Q510" s="5">
        <f>Table1[[#This Row],[gross]]-Table1[[#This Row],[budget]]</f>
        <v>12068724</v>
      </c>
      <c r="R510" s="5" t="str">
        <f>IF(Table1[[#This Row],[Profit]]&gt;0,"Profit","Loss")</f>
        <v>Profit</v>
      </c>
      <c r="S510" s="6" t="str">
        <f>FLOOR(Table1[[#This Row],[year]]-1900,10)+1900 &amp; "-" &amp; FLOOR(Table1[[#This Row],[year]]-1890,10)+1900</f>
        <v>1980-1990</v>
      </c>
      <c r="T510" s="14" t="s">
        <v>21835</v>
      </c>
      <c r="AB510" s="14"/>
    </row>
    <row r="511" spans="1:28" hidden="1" x14ac:dyDescent="0.3">
      <c r="A511" t="s">
        <v>2256</v>
      </c>
      <c r="B511" t="s">
        <v>1974</v>
      </c>
      <c r="C511" t="s">
        <v>41</v>
      </c>
      <c r="D511">
        <v>1984</v>
      </c>
      <c r="E511" t="s">
        <v>2209</v>
      </c>
      <c r="F511">
        <v>6.2</v>
      </c>
      <c r="G511">
        <v>5000</v>
      </c>
      <c r="H511" t="s">
        <v>1219</v>
      </c>
      <c r="I511" t="s">
        <v>2257</v>
      </c>
      <c r="J511" t="s">
        <v>1205</v>
      </c>
      <c r="K511" t="s">
        <v>30</v>
      </c>
      <c r="L511">
        <f>20500000</f>
        <v>20500000</v>
      </c>
      <c r="M511">
        <v>23859382</v>
      </c>
      <c r="N511" t="s">
        <v>1222</v>
      </c>
      <c r="O511">
        <v>100</v>
      </c>
      <c r="P511" t="str">
        <f>IF(Table1[[#This Row],[score]]&gt;=8.5,"High",IF(Table1[[#This Row],[score]]&gt;=7,"Medium","Low"))</f>
        <v>Low</v>
      </c>
      <c r="Q511" s="5">
        <f>Table1[[#This Row],[gross]]-Table1[[#This Row],[budget]]</f>
        <v>3359382</v>
      </c>
      <c r="R511" s="5" t="str">
        <f>IF(Table1[[#This Row],[Profit]]&gt;0,"Profit","Loss")</f>
        <v>Profit</v>
      </c>
      <c r="S511" s="6" t="str">
        <f>FLOOR(Table1[[#This Row],[year]]-1900,10)+1900 &amp; "-" &amp; FLOOR(Table1[[#This Row],[year]]-1890,10)+1900</f>
        <v>1980-1990</v>
      </c>
      <c r="T511" s="14" t="s">
        <v>21835</v>
      </c>
      <c r="AB511" s="14"/>
    </row>
    <row r="512" spans="1:28" hidden="1" x14ac:dyDescent="0.3">
      <c r="A512" t="s">
        <v>2034</v>
      </c>
      <c r="B512" t="s">
        <v>33</v>
      </c>
      <c r="C512" t="s">
        <v>41</v>
      </c>
      <c r="D512">
        <v>1984</v>
      </c>
      <c r="E512" t="s">
        <v>2035</v>
      </c>
      <c r="F512">
        <v>7</v>
      </c>
      <c r="G512">
        <v>108000</v>
      </c>
      <c r="H512" t="s">
        <v>1297</v>
      </c>
      <c r="I512" t="s">
        <v>1297</v>
      </c>
      <c r="J512" t="s">
        <v>2036</v>
      </c>
      <c r="K512" t="s">
        <v>30</v>
      </c>
      <c r="L512">
        <v>6500000</v>
      </c>
      <c r="M512">
        <v>23686027</v>
      </c>
      <c r="N512" t="s">
        <v>61</v>
      </c>
      <c r="O512">
        <v>93</v>
      </c>
      <c r="P512" t="str">
        <f>IF(Table1[[#This Row],[score]]&gt;=8.5,"High",IF(Table1[[#This Row],[score]]&gt;=7,"Medium","Low"))</f>
        <v>Medium</v>
      </c>
      <c r="Q512" s="5">
        <f>Table1[[#This Row],[gross]]-Table1[[#This Row],[budget]]</f>
        <v>17186027</v>
      </c>
      <c r="R512" s="5" t="str">
        <f>IF(Table1[[#This Row],[Profit]]&gt;0,"Profit","Loss")</f>
        <v>Profit</v>
      </c>
      <c r="S512" s="6" t="str">
        <f>FLOOR(Table1[[#This Row],[year]]-1900,10)+1900 &amp; "-" &amp; FLOOR(Table1[[#This Row],[year]]-1890,10)+1900</f>
        <v>1980-1990</v>
      </c>
      <c r="T512" s="14" t="s">
        <v>21835</v>
      </c>
      <c r="AB512" s="14"/>
    </row>
    <row r="513" spans="1:28" hidden="1" x14ac:dyDescent="0.3">
      <c r="A513" t="s">
        <v>2186</v>
      </c>
      <c r="B513" t="s">
        <v>16</v>
      </c>
      <c r="C513" t="s">
        <v>34</v>
      </c>
      <c r="D513">
        <v>1984</v>
      </c>
      <c r="E513" t="s">
        <v>1999</v>
      </c>
      <c r="F513">
        <v>5.5</v>
      </c>
      <c r="G513">
        <v>14000</v>
      </c>
      <c r="H513" t="s">
        <v>2084</v>
      </c>
      <c r="I513" t="s">
        <v>2187</v>
      </c>
      <c r="J513" t="s">
        <v>327</v>
      </c>
      <c r="K513" t="s">
        <v>30</v>
      </c>
      <c r="L513">
        <v>2550000</v>
      </c>
      <c r="M513">
        <v>22812411</v>
      </c>
      <c r="N513" t="s">
        <v>2188</v>
      </c>
      <c r="O513">
        <v>101</v>
      </c>
      <c r="P513" t="str">
        <f>IF(Table1[[#This Row],[score]]&gt;=8.5,"High",IF(Table1[[#This Row],[score]]&gt;=7,"Medium","Low"))</f>
        <v>Low</v>
      </c>
      <c r="Q513" s="5">
        <f>Table1[[#This Row],[gross]]-Table1[[#This Row],[budget]]</f>
        <v>20262411</v>
      </c>
      <c r="R513" s="5" t="str">
        <f>IF(Table1[[#This Row],[Profit]]&gt;0,"Profit","Loss")</f>
        <v>Profit</v>
      </c>
      <c r="S513" s="6" t="str">
        <f>FLOOR(Table1[[#This Row],[year]]-1900,10)+1900 &amp; "-" &amp; FLOOR(Table1[[#This Row],[year]]-1890,10)+1900</f>
        <v>1980-1990</v>
      </c>
      <c r="T513" s="14" t="s">
        <v>21835</v>
      </c>
      <c r="AB513" s="14"/>
    </row>
    <row r="514" spans="1:28" hidden="1" x14ac:dyDescent="0.3">
      <c r="A514" t="s">
        <v>2309</v>
      </c>
      <c r="B514" t="s">
        <v>33</v>
      </c>
      <c r="C514" t="s">
        <v>104</v>
      </c>
      <c r="D514">
        <v>1984</v>
      </c>
      <c r="E514" t="s">
        <v>2310</v>
      </c>
      <c r="F514">
        <v>7.2</v>
      </c>
      <c r="G514">
        <v>9300</v>
      </c>
      <c r="H514" t="s">
        <v>1276</v>
      </c>
      <c r="I514" t="s">
        <v>2311</v>
      </c>
      <c r="J514" t="s">
        <v>2312</v>
      </c>
      <c r="K514" t="s">
        <v>30</v>
      </c>
      <c r="L514">
        <v>6000000</v>
      </c>
      <c r="M514">
        <v>21821347</v>
      </c>
      <c r="N514" t="s">
        <v>31</v>
      </c>
      <c r="O514">
        <v>101</v>
      </c>
      <c r="P514" t="str">
        <f>IF(Table1[[#This Row],[score]]&gt;=8.5,"High",IF(Table1[[#This Row],[score]]&gt;=7,"Medium","Low"))</f>
        <v>Medium</v>
      </c>
      <c r="Q514" s="5">
        <f>Table1[[#This Row],[gross]]-Table1[[#This Row],[budget]]</f>
        <v>15821347</v>
      </c>
      <c r="R514" s="5" t="str">
        <f>IF(Table1[[#This Row],[Profit]]&gt;0,"Profit","Loss")</f>
        <v>Profit</v>
      </c>
      <c r="S514" s="6" t="str">
        <f>FLOOR(Table1[[#This Row],[year]]-1900,10)+1900 &amp; "-" &amp; FLOOR(Table1[[#This Row],[year]]-1890,10)+1900</f>
        <v>1980-1990</v>
      </c>
      <c r="T514" s="14" t="s">
        <v>21835</v>
      </c>
      <c r="AB514" s="14"/>
    </row>
    <row r="515" spans="1:28" hidden="1" x14ac:dyDescent="0.3">
      <c r="A515" t="s">
        <v>2091</v>
      </c>
      <c r="B515" t="s">
        <v>16</v>
      </c>
      <c r="C515" t="s">
        <v>34</v>
      </c>
      <c r="D515">
        <v>1984</v>
      </c>
      <c r="E515" t="s">
        <v>1683</v>
      </c>
      <c r="F515">
        <v>5.9</v>
      </c>
      <c r="G515">
        <v>11000</v>
      </c>
      <c r="H515" t="s">
        <v>997</v>
      </c>
      <c r="I515" t="s">
        <v>2092</v>
      </c>
      <c r="J515" t="s">
        <v>2093</v>
      </c>
      <c r="K515" t="s">
        <v>30</v>
      </c>
      <c r="L515">
        <v>13000000</v>
      </c>
      <c r="M515">
        <v>21689062</v>
      </c>
      <c r="N515" t="s">
        <v>31</v>
      </c>
      <c r="O515">
        <v>128</v>
      </c>
      <c r="P515" t="str">
        <f>IF(Table1[[#This Row],[score]]&gt;=8.5,"High",IF(Table1[[#This Row],[score]]&gt;=7,"Medium","Low"))</f>
        <v>Low</v>
      </c>
      <c r="Q515" s="5">
        <f>Table1[[#This Row],[gross]]-Table1[[#This Row],[budget]]</f>
        <v>8689062</v>
      </c>
      <c r="R515" s="5" t="str">
        <f>IF(Table1[[#This Row],[Profit]]&gt;0,"Profit","Loss")</f>
        <v>Profit</v>
      </c>
      <c r="S515" s="6" t="str">
        <f>FLOOR(Table1[[#This Row],[year]]-1900,10)+1900 &amp; "-" &amp; FLOOR(Table1[[#This Row],[year]]-1890,10)+1900</f>
        <v>1980-1990</v>
      </c>
      <c r="T515" s="14" t="s">
        <v>21835</v>
      </c>
      <c r="AB515" s="14"/>
    </row>
    <row r="516" spans="1:28" hidden="1" x14ac:dyDescent="0.3">
      <c r="A516" t="s">
        <v>2458</v>
      </c>
      <c r="B516" t="s">
        <v>33</v>
      </c>
      <c r="C516" t="s">
        <v>41</v>
      </c>
      <c r="D516">
        <v>1984</v>
      </c>
      <c r="E516" t="s">
        <v>2231</v>
      </c>
      <c r="F516">
        <v>5.4</v>
      </c>
      <c r="G516">
        <v>2400</v>
      </c>
      <c r="H516" t="s">
        <v>2459</v>
      </c>
      <c r="I516" t="s">
        <v>2460</v>
      </c>
      <c r="J516" t="s">
        <v>453</v>
      </c>
      <c r="K516" t="s">
        <v>30</v>
      </c>
      <c r="L516">
        <f>20500000</f>
        <v>20500000</v>
      </c>
      <c r="M516">
        <v>21538850</v>
      </c>
      <c r="N516" t="s">
        <v>23</v>
      </c>
      <c r="O516">
        <v>97</v>
      </c>
      <c r="P516" t="str">
        <f>IF(Table1[[#This Row],[score]]&gt;=8.5,"High",IF(Table1[[#This Row],[score]]&gt;=7,"Medium","Low"))</f>
        <v>Low</v>
      </c>
      <c r="Q516" s="5">
        <f>Table1[[#This Row],[gross]]-Table1[[#This Row],[budget]]</f>
        <v>1038850</v>
      </c>
      <c r="R516" s="5" t="str">
        <f>IF(Table1[[#This Row],[Profit]]&gt;0,"Profit","Loss")</f>
        <v>Profit</v>
      </c>
      <c r="S516" s="6" t="str">
        <f>FLOOR(Table1[[#This Row],[year]]-1900,10)+1900 &amp; "-" &amp; FLOOR(Table1[[#This Row],[year]]-1890,10)+1900</f>
        <v>1980-1990</v>
      </c>
      <c r="T516" s="14" t="s">
        <v>21835</v>
      </c>
      <c r="AB516" s="14"/>
    </row>
    <row r="517" spans="1:28" hidden="1" x14ac:dyDescent="0.3">
      <c r="A517" t="s">
        <v>2254</v>
      </c>
      <c r="B517" t="s">
        <v>33</v>
      </c>
      <c r="C517" t="s">
        <v>41</v>
      </c>
      <c r="D517">
        <v>1984</v>
      </c>
      <c r="E517" t="s">
        <v>1982</v>
      </c>
      <c r="F517">
        <v>3.9</v>
      </c>
      <c r="G517">
        <v>7000</v>
      </c>
      <c r="H517" t="s">
        <v>507</v>
      </c>
      <c r="I517" t="s">
        <v>2255</v>
      </c>
      <c r="J517" t="s">
        <v>749</v>
      </c>
      <c r="K517" t="s">
        <v>30</v>
      </c>
      <c r="L517">
        <v>28000000</v>
      </c>
      <c r="M517">
        <v>21435321</v>
      </c>
      <c r="N517" t="s">
        <v>180</v>
      </c>
      <c r="O517">
        <v>111</v>
      </c>
      <c r="P517" t="str">
        <f>IF(Table1[[#This Row],[score]]&gt;=8.5,"High",IF(Table1[[#This Row],[score]]&gt;=7,"Medium","Low"))</f>
        <v>Low</v>
      </c>
      <c r="Q517" s="5">
        <f>Table1[[#This Row],[gross]]-Table1[[#This Row],[budget]]</f>
        <v>-6564679</v>
      </c>
      <c r="R517" s="5" t="str">
        <f>IF(Table1[[#This Row],[Profit]]&gt;0,"Profit","Loss")</f>
        <v>Loss</v>
      </c>
      <c r="S517" s="6" t="str">
        <f>FLOOR(Table1[[#This Row],[year]]-1900,10)+1900 &amp; "-" &amp; FLOOR(Table1[[#This Row],[year]]-1890,10)+1900</f>
        <v>1980-1990</v>
      </c>
      <c r="T517" s="14" t="s">
        <v>21835</v>
      </c>
      <c r="AB517" s="14"/>
    </row>
    <row r="518" spans="1:28" hidden="1" x14ac:dyDescent="0.3">
      <c r="A518" t="s">
        <v>2494</v>
      </c>
      <c r="B518" t="s">
        <v>16</v>
      </c>
      <c r="C518" t="s">
        <v>41</v>
      </c>
      <c r="D518">
        <v>1984</v>
      </c>
      <c r="E518" t="s">
        <v>1627</v>
      </c>
      <c r="F518">
        <v>3.8</v>
      </c>
      <c r="G518">
        <v>424</v>
      </c>
      <c r="H518" t="s">
        <v>2495</v>
      </c>
      <c r="I518" t="s">
        <v>2495</v>
      </c>
      <c r="J518" t="s">
        <v>2496</v>
      </c>
      <c r="K518" t="s">
        <v>30</v>
      </c>
      <c r="L518">
        <f>20500000</f>
        <v>20500000</v>
      </c>
      <c r="M518">
        <v>21058033</v>
      </c>
      <c r="N518" t="s">
        <v>1581</v>
      </c>
      <c r="O518">
        <v>88</v>
      </c>
      <c r="P518" t="str">
        <f>IF(Table1[[#This Row],[score]]&gt;=8.5,"High",IF(Table1[[#This Row],[score]]&gt;=7,"Medium","Low"))</f>
        <v>Low</v>
      </c>
      <c r="Q518" s="5">
        <f>Table1[[#This Row],[gross]]-Table1[[#This Row],[budget]]</f>
        <v>558033</v>
      </c>
      <c r="R518" s="5" t="str">
        <f>IF(Table1[[#This Row],[Profit]]&gt;0,"Profit","Loss")</f>
        <v>Profit</v>
      </c>
      <c r="S518" s="6" t="str">
        <f>FLOOR(Table1[[#This Row],[year]]-1900,10)+1900 &amp; "-" &amp; FLOOR(Table1[[#This Row],[year]]-1890,10)+1900</f>
        <v>1980-1990</v>
      </c>
      <c r="T518" s="14" t="s">
        <v>21835</v>
      </c>
      <c r="AB518" s="14"/>
    </row>
    <row r="519" spans="1:28" hidden="1" x14ac:dyDescent="0.3">
      <c r="A519" t="s">
        <v>2049</v>
      </c>
      <c r="B519" t="s">
        <v>33</v>
      </c>
      <c r="C519" t="s">
        <v>41</v>
      </c>
      <c r="D519">
        <v>1984</v>
      </c>
      <c r="E519" t="s">
        <v>1980</v>
      </c>
      <c r="F519">
        <v>7.2</v>
      </c>
      <c r="G519">
        <v>62000</v>
      </c>
      <c r="H519" t="s">
        <v>42</v>
      </c>
      <c r="I519" t="s">
        <v>42</v>
      </c>
      <c r="J519" t="s">
        <v>2050</v>
      </c>
      <c r="K519" t="s">
        <v>22</v>
      </c>
      <c r="L519">
        <v>9000000</v>
      </c>
      <c r="M519">
        <v>20458340</v>
      </c>
      <c r="N519" t="s">
        <v>2051</v>
      </c>
      <c r="O519">
        <v>90</v>
      </c>
      <c r="P519" t="str">
        <f>IF(Table1[[#This Row],[score]]&gt;=8.5,"High",IF(Table1[[#This Row],[score]]&gt;=7,"Medium","Low"))</f>
        <v>Medium</v>
      </c>
      <c r="Q519" s="5">
        <f>Table1[[#This Row],[gross]]-Table1[[#This Row],[budget]]</f>
        <v>11458340</v>
      </c>
      <c r="R519" s="5" t="str">
        <f>IF(Table1[[#This Row],[Profit]]&gt;0,"Profit","Loss")</f>
        <v>Profit</v>
      </c>
      <c r="S519" s="6" t="str">
        <f>FLOOR(Table1[[#This Row],[year]]-1900,10)+1900 &amp; "-" &amp; FLOOR(Table1[[#This Row],[year]]-1890,10)+1900</f>
        <v>1980-1990</v>
      </c>
      <c r="T519" s="14" t="s">
        <v>21835</v>
      </c>
      <c r="AB519" s="14"/>
    </row>
    <row r="520" spans="1:28" hidden="1" x14ac:dyDescent="0.3">
      <c r="A520" t="s">
        <v>2015</v>
      </c>
      <c r="B520" t="s">
        <v>33</v>
      </c>
      <c r="C520" t="s">
        <v>25</v>
      </c>
      <c r="D520">
        <v>1984</v>
      </c>
      <c r="E520" t="s">
        <v>2016</v>
      </c>
      <c r="F520">
        <v>7.4</v>
      </c>
      <c r="G520">
        <v>135000</v>
      </c>
      <c r="H520" t="s">
        <v>528</v>
      </c>
      <c r="I520" t="s">
        <v>528</v>
      </c>
      <c r="J520" t="s">
        <v>2017</v>
      </c>
      <c r="K520" t="s">
        <v>137</v>
      </c>
      <c r="L520">
        <v>27000000</v>
      </c>
      <c r="M520">
        <v>20251411</v>
      </c>
      <c r="N520" t="s">
        <v>2018</v>
      </c>
      <c r="O520">
        <v>102</v>
      </c>
      <c r="P520" t="str">
        <f>IF(Table1[[#This Row],[score]]&gt;=8.5,"High",IF(Table1[[#This Row],[score]]&gt;=7,"Medium","Low"))</f>
        <v>Medium</v>
      </c>
      <c r="Q520" s="5">
        <f>Table1[[#This Row],[gross]]-Table1[[#This Row],[budget]]</f>
        <v>-6748589</v>
      </c>
      <c r="R520" s="5" t="str">
        <f>IF(Table1[[#This Row],[Profit]]&gt;0,"Profit","Loss")</f>
        <v>Loss</v>
      </c>
      <c r="S520" s="6" t="str">
        <f>FLOOR(Table1[[#This Row],[year]]-1900,10)+1900 &amp; "-" &amp; FLOOR(Table1[[#This Row],[year]]-1890,10)+1900</f>
        <v>1980-1990</v>
      </c>
      <c r="T520" s="14" t="s">
        <v>21835</v>
      </c>
      <c r="AB520" s="14"/>
    </row>
    <row r="521" spans="1:28" hidden="1" x14ac:dyDescent="0.3">
      <c r="A521" t="s">
        <v>2218</v>
      </c>
      <c r="B521" t="s">
        <v>1974</v>
      </c>
      <c r="C521" t="s">
        <v>41</v>
      </c>
      <c r="D521">
        <v>1984</v>
      </c>
      <c r="E521" t="s">
        <v>1759</v>
      </c>
      <c r="F521">
        <v>4.2</v>
      </c>
      <c r="G521">
        <v>8400</v>
      </c>
      <c r="H521" t="s">
        <v>2219</v>
      </c>
      <c r="I521" t="s">
        <v>2219</v>
      </c>
      <c r="J521" t="s">
        <v>2220</v>
      </c>
      <c r="K521" t="s">
        <v>30</v>
      </c>
      <c r="L521">
        <v>5500000</v>
      </c>
      <c r="M521">
        <f t="shared" ref="M521:M530" si="7">20205757</f>
        <v>20205757</v>
      </c>
      <c r="N521" t="s">
        <v>2221</v>
      </c>
      <c r="O521">
        <v>81</v>
      </c>
      <c r="P521" t="str">
        <f>IF(Table1[[#This Row],[score]]&gt;=8.5,"High",IF(Table1[[#This Row],[score]]&gt;=7,"Medium","Low"))</f>
        <v>Low</v>
      </c>
      <c r="Q521" s="5">
        <f>Table1[[#This Row],[gross]]-Table1[[#This Row],[budget]]</f>
        <v>14705757</v>
      </c>
      <c r="R521" s="5" t="str">
        <f>IF(Table1[[#This Row],[Profit]]&gt;0,"Profit","Loss")</f>
        <v>Profit</v>
      </c>
      <c r="S521" s="6" t="str">
        <f>FLOOR(Table1[[#This Row],[year]]-1900,10)+1900 &amp; "-" &amp; FLOOR(Table1[[#This Row],[year]]-1890,10)+1900</f>
        <v>1980-1990</v>
      </c>
      <c r="T521" s="14" t="s">
        <v>21835</v>
      </c>
      <c r="AB521" s="14"/>
    </row>
    <row r="522" spans="1:28" hidden="1" x14ac:dyDescent="0.3">
      <c r="A522" t="s">
        <v>2226</v>
      </c>
      <c r="B522" t="s">
        <v>33</v>
      </c>
      <c r="C522" t="s">
        <v>34</v>
      </c>
      <c r="D522">
        <v>1984</v>
      </c>
      <c r="E522" t="s">
        <v>2012</v>
      </c>
      <c r="F522">
        <v>6.6</v>
      </c>
      <c r="G522">
        <v>7000</v>
      </c>
      <c r="H522" t="s">
        <v>1559</v>
      </c>
      <c r="I522" t="s">
        <v>1243</v>
      </c>
      <c r="J522" t="s">
        <v>990</v>
      </c>
      <c r="K522" t="s">
        <v>30</v>
      </c>
      <c r="L522">
        <f t="shared" ref="L522:L530" si="8">20500000</f>
        <v>20500000</v>
      </c>
      <c r="M522">
        <f t="shared" si="7"/>
        <v>20205757</v>
      </c>
      <c r="N522" t="s">
        <v>61</v>
      </c>
      <c r="O522">
        <v>101</v>
      </c>
      <c r="P522" t="str">
        <f>IF(Table1[[#This Row],[score]]&gt;=8.5,"High",IF(Table1[[#This Row],[score]]&gt;=7,"Medium","Low"))</f>
        <v>Low</v>
      </c>
      <c r="Q522" s="5">
        <f>Table1[[#This Row],[gross]]-Table1[[#This Row],[budget]]</f>
        <v>-294243</v>
      </c>
      <c r="R522" s="5" t="str">
        <f>IF(Table1[[#This Row],[Profit]]&gt;0,"Profit","Loss")</f>
        <v>Loss</v>
      </c>
      <c r="S522" s="6" t="str">
        <f>FLOOR(Table1[[#This Row],[year]]-1900,10)+1900 &amp; "-" &amp; FLOOR(Table1[[#This Row],[year]]-1890,10)+1900</f>
        <v>1980-1990</v>
      </c>
      <c r="T522" s="14" t="s">
        <v>21835</v>
      </c>
      <c r="AB522" s="14"/>
    </row>
    <row r="523" spans="1:28" hidden="1" x14ac:dyDescent="0.3">
      <c r="A523" t="s">
        <v>2288</v>
      </c>
      <c r="B523" t="s">
        <v>16</v>
      </c>
      <c r="C523" t="s">
        <v>25</v>
      </c>
      <c r="D523">
        <v>1984</v>
      </c>
      <c r="E523" t="s">
        <v>2289</v>
      </c>
      <c r="F523">
        <v>5.7</v>
      </c>
      <c r="G523">
        <v>2100</v>
      </c>
      <c r="H523" t="s">
        <v>2290</v>
      </c>
      <c r="I523" t="s">
        <v>2291</v>
      </c>
      <c r="J523" t="s">
        <v>2292</v>
      </c>
      <c r="K523" t="s">
        <v>306</v>
      </c>
      <c r="L523">
        <f t="shared" si="8"/>
        <v>20500000</v>
      </c>
      <c r="M523">
        <f t="shared" si="7"/>
        <v>20205757</v>
      </c>
      <c r="N523" t="s">
        <v>2293</v>
      </c>
      <c r="O523">
        <v>90</v>
      </c>
      <c r="P523" t="str">
        <f>IF(Table1[[#This Row],[score]]&gt;=8.5,"High",IF(Table1[[#This Row],[score]]&gt;=7,"Medium","Low"))</f>
        <v>Low</v>
      </c>
      <c r="Q523" s="5">
        <f>Table1[[#This Row],[gross]]-Table1[[#This Row],[budget]]</f>
        <v>-294243</v>
      </c>
      <c r="R523" s="5" t="str">
        <f>IF(Table1[[#This Row],[Profit]]&gt;0,"Profit","Loss")</f>
        <v>Loss</v>
      </c>
      <c r="S523" s="6" t="str">
        <f>FLOOR(Table1[[#This Row],[year]]-1900,10)+1900 &amp; "-" &amp; FLOOR(Table1[[#This Row],[year]]-1890,10)+1900</f>
        <v>1980-1990</v>
      </c>
      <c r="T523" s="14" t="s">
        <v>21835</v>
      </c>
      <c r="AB523" s="14"/>
    </row>
    <row r="524" spans="1:28" hidden="1" x14ac:dyDescent="0.3">
      <c r="A524" t="s">
        <v>2296</v>
      </c>
      <c r="B524" t="s">
        <v>33</v>
      </c>
      <c r="C524" t="s">
        <v>17</v>
      </c>
      <c r="D524">
        <v>1984</v>
      </c>
      <c r="E524" t="s">
        <v>2297</v>
      </c>
      <c r="F524">
        <v>8.3000000000000007</v>
      </c>
      <c r="G524">
        <v>4100</v>
      </c>
      <c r="H524" t="s">
        <v>2298</v>
      </c>
      <c r="I524" t="s">
        <v>2298</v>
      </c>
      <c r="J524" t="s">
        <v>2299</v>
      </c>
      <c r="K524" t="s">
        <v>369</v>
      </c>
      <c r="L524" s="5">
        <f t="shared" si="8"/>
        <v>20500000</v>
      </c>
      <c r="M524" s="5">
        <f t="shared" si="7"/>
        <v>20205757</v>
      </c>
      <c r="N524" t="s">
        <v>2300</v>
      </c>
      <c r="O524">
        <v>153</v>
      </c>
      <c r="P524" t="str">
        <f>IF(Table1[[#This Row],[score]]&gt;=8.5,"High",IF(Table1[[#This Row],[score]]&gt;=7,"Medium","Low"))</f>
        <v>Medium</v>
      </c>
      <c r="Q524" s="5">
        <f>Table1[[#This Row],[gross]]-Table1[[#This Row],[budget]]</f>
        <v>-294243</v>
      </c>
      <c r="R524" s="5" t="str">
        <f>IF(Table1[[#This Row],[Profit]]&gt;0,"Profit","Loss")</f>
        <v>Loss</v>
      </c>
      <c r="S524" s="6" t="str">
        <f>FLOOR(Table1[[#This Row],[year]]-1900,10)+1900 &amp; "-" &amp; FLOOR(Table1[[#This Row],[year]]-1890,10)+1900</f>
        <v>1980-1990</v>
      </c>
      <c r="T524" s="14" t="s">
        <v>21849</v>
      </c>
      <c r="AB524" s="14"/>
    </row>
    <row r="525" spans="1:28" hidden="1" x14ac:dyDescent="0.3">
      <c r="A525" t="s">
        <v>2436</v>
      </c>
      <c r="B525" t="s">
        <v>16</v>
      </c>
      <c r="C525" t="s">
        <v>41</v>
      </c>
      <c r="D525">
        <v>1984</v>
      </c>
      <c r="E525" t="s">
        <v>2437</v>
      </c>
      <c r="F525">
        <v>7.9</v>
      </c>
      <c r="G525">
        <v>2700</v>
      </c>
      <c r="H525" t="s">
        <v>2438</v>
      </c>
      <c r="I525" t="s">
        <v>2439</v>
      </c>
      <c r="J525" t="s">
        <v>2440</v>
      </c>
      <c r="K525" t="s">
        <v>306</v>
      </c>
      <c r="L525">
        <f t="shared" si="8"/>
        <v>20500000</v>
      </c>
      <c r="M525">
        <f t="shared" si="7"/>
        <v>20205757</v>
      </c>
      <c r="N525" t="s">
        <v>2441</v>
      </c>
      <c r="O525">
        <v>187</v>
      </c>
      <c r="P525" t="str">
        <f>IF(Table1[[#This Row],[score]]&gt;=8.5,"High",IF(Table1[[#This Row],[score]]&gt;=7,"Medium","Low"))</f>
        <v>Medium</v>
      </c>
      <c r="Q525" s="5">
        <f>Table1[[#This Row],[gross]]-Table1[[#This Row],[budget]]</f>
        <v>-294243</v>
      </c>
      <c r="R525" s="5" t="str">
        <f>IF(Table1[[#This Row],[Profit]]&gt;0,"Profit","Loss")</f>
        <v>Loss</v>
      </c>
      <c r="S525" s="6" t="str">
        <f>FLOOR(Table1[[#This Row],[year]]-1900,10)+1900 &amp; "-" &amp; FLOOR(Table1[[#This Row],[year]]-1890,10)+1900</f>
        <v>1980-1990</v>
      </c>
      <c r="T525" s="14" t="s">
        <v>21835</v>
      </c>
      <c r="AB525" s="14"/>
    </row>
    <row r="526" spans="1:28" hidden="1" x14ac:dyDescent="0.3">
      <c r="A526" t="s">
        <v>2487</v>
      </c>
      <c r="B526" t="s">
        <v>16</v>
      </c>
      <c r="C526" t="s">
        <v>41</v>
      </c>
      <c r="D526">
        <v>1984</v>
      </c>
      <c r="E526" t="s">
        <v>2310</v>
      </c>
      <c r="F526">
        <v>5.3</v>
      </c>
      <c r="G526">
        <v>241</v>
      </c>
      <c r="H526" t="s">
        <v>2488</v>
      </c>
      <c r="I526" t="s">
        <v>2489</v>
      </c>
      <c r="J526" t="s">
        <v>2490</v>
      </c>
      <c r="K526" t="s">
        <v>30</v>
      </c>
      <c r="L526">
        <f t="shared" si="8"/>
        <v>20500000</v>
      </c>
      <c r="M526">
        <f t="shared" si="7"/>
        <v>20205757</v>
      </c>
      <c r="N526" t="s">
        <v>2154</v>
      </c>
      <c r="O526">
        <v>93</v>
      </c>
      <c r="P526" t="str">
        <f>IF(Table1[[#This Row],[score]]&gt;=8.5,"High",IF(Table1[[#This Row],[score]]&gt;=7,"Medium","Low"))</f>
        <v>Low</v>
      </c>
      <c r="Q526" s="5">
        <f>Table1[[#This Row],[gross]]-Table1[[#This Row],[budget]]</f>
        <v>-294243</v>
      </c>
      <c r="R526" s="5" t="str">
        <f>IF(Table1[[#This Row],[Profit]]&gt;0,"Profit","Loss")</f>
        <v>Loss</v>
      </c>
      <c r="S526" s="6" t="str">
        <f>FLOOR(Table1[[#This Row],[year]]-1900,10)+1900 &amp; "-" &amp; FLOOR(Table1[[#This Row],[year]]-1890,10)+1900</f>
        <v>1980-1990</v>
      </c>
      <c r="T526" s="14" t="s">
        <v>21835</v>
      </c>
      <c r="AB526" s="14"/>
    </row>
    <row r="527" spans="1:28" hidden="1" x14ac:dyDescent="0.3">
      <c r="A527" t="s">
        <v>2499</v>
      </c>
      <c r="B527" t="s">
        <v>443</v>
      </c>
      <c r="C527" t="s">
        <v>17</v>
      </c>
      <c r="D527">
        <v>1984</v>
      </c>
      <c r="E527" t="s">
        <v>2500</v>
      </c>
      <c r="F527">
        <v>6.9</v>
      </c>
      <c r="G527">
        <v>94</v>
      </c>
      <c r="H527" t="s">
        <v>2501</v>
      </c>
      <c r="I527" t="s">
        <v>2501</v>
      </c>
      <c r="J527" t="s">
        <v>2502</v>
      </c>
      <c r="K527" t="s">
        <v>248</v>
      </c>
      <c r="L527">
        <f t="shared" si="8"/>
        <v>20500000</v>
      </c>
      <c r="M527">
        <f t="shared" si="7"/>
        <v>20205757</v>
      </c>
      <c r="N527" t="s">
        <v>2503</v>
      </c>
      <c r="O527">
        <v>95</v>
      </c>
      <c r="P527" t="str">
        <f>IF(Table1[[#This Row],[score]]&gt;=8.5,"High",IF(Table1[[#This Row],[score]]&gt;=7,"Medium","Low"))</f>
        <v>Low</v>
      </c>
      <c r="Q527" s="5">
        <f>Table1[[#This Row],[gross]]-Table1[[#This Row],[budget]]</f>
        <v>-294243</v>
      </c>
      <c r="R527" s="5" t="str">
        <f>IF(Table1[[#This Row],[Profit]]&gt;0,"Profit","Loss")</f>
        <v>Loss</v>
      </c>
      <c r="S527" s="6" t="str">
        <f>FLOOR(Table1[[#This Row],[year]]-1900,10)+1900 &amp; "-" &amp; FLOOR(Table1[[#This Row],[year]]-1890,10)+1900</f>
        <v>1980-1990</v>
      </c>
      <c r="T527" s="14" t="s">
        <v>21835</v>
      </c>
      <c r="AB527" s="14"/>
    </row>
    <row r="528" spans="1:28" hidden="1" x14ac:dyDescent="0.3">
      <c r="A528" t="s">
        <v>2504</v>
      </c>
      <c r="B528" t="s">
        <v>1974</v>
      </c>
      <c r="C528" t="s">
        <v>41</v>
      </c>
      <c r="D528">
        <v>1984</v>
      </c>
      <c r="E528" t="s">
        <v>2214</v>
      </c>
      <c r="F528">
        <v>5.7</v>
      </c>
      <c r="G528">
        <v>184</v>
      </c>
      <c r="H528" t="s">
        <v>2505</v>
      </c>
      <c r="I528" t="s">
        <v>2506</v>
      </c>
      <c r="J528" t="s">
        <v>2507</v>
      </c>
      <c r="K528" t="s">
        <v>2508</v>
      </c>
      <c r="L528">
        <f t="shared" si="8"/>
        <v>20500000</v>
      </c>
      <c r="M528">
        <f t="shared" si="7"/>
        <v>20205757</v>
      </c>
      <c r="N528" t="s">
        <v>2509</v>
      </c>
      <c r="O528">
        <v>90</v>
      </c>
      <c r="P528" t="str">
        <f>IF(Table1[[#This Row],[score]]&gt;=8.5,"High",IF(Table1[[#This Row],[score]]&gt;=7,"Medium","Low"))</f>
        <v>Low</v>
      </c>
      <c r="Q528" s="5">
        <f>Table1[[#This Row],[gross]]-Table1[[#This Row],[budget]]</f>
        <v>-294243</v>
      </c>
      <c r="R528" s="5" t="str">
        <f>IF(Table1[[#This Row],[Profit]]&gt;0,"Profit","Loss")</f>
        <v>Loss</v>
      </c>
      <c r="S528" s="6" t="str">
        <f>FLOOR(Table1[[#This Row],[year]]-1900,10)+1900 &amp; "-" &amp; FLOOR(Table1[[#This Row],[year]]-1890,10)+1900</f>
        <v>1980-1990</v>
      </c>
      <c r="T528" s="14" t="s">
        <v>21835</v>
      </c>
      <c r="AB528" s="14"/>
    </row>
    <row r="529" spans="1:28" hidden="1" x14ac:dyDescent="0.3">
      <c r="A529" t="s">
        <v>2515</v>
      </c>
      <c r="B529" t="s">
        <v>443</v>
      </c>
      <c r="C529" t="s">
        <v>390</v>
      </c>
      <c r="D529">
        <v>1984</v>
      </c>
      <c r="E529" t="s">
        <v>1980</v>
      </c>
      <c r="F529">
        <v>5.0999999999999996</v>
      </c>
      <c r="G529">
        <v>73</v>
      </c>
      <c r="H529" t="s">
        <v>2516</v>
      </c>
      <c r="I529" t="s">
        <v>2517</v>
      </c>
      <c r="J529" t="s">
        <v>2518</v>
      </c>
      <c r="K529" t="s">
        <v>30</v>
      </c>
      <c r="L529">
        <f t="shared" si="8"/>
        <v>20500000</v>
      </c>
      <c r="M529">
        <f t="shared" si="7"/>
        <v>20205757</v>
      </c>
      <c r="N529" t="s">
        <v>2519</v>
      </c>
      <c r="O529">
        <v>98</v>
      </c>
      <c r="P529" t="str">
        <f>IF(Table1[[#This Row],[score]]&gt;=8.5,"High",IF(Table1[[#This Row],[score]]&gt;=7,"Medium","Low"))</f>
        <v>Low</v>
      </c>
      <c r="Q529" s="5">
        <f>Table1[[#This Row],[gross]]-Table1[[#This Row],[budget]]</f>
        <v>-294243</v>
      </c>
      <c r="R529" s="5" t="str">
        <f>IF(Table1[[#This Row],[Profit]]&gt;0,"Profit","Loss")</f>
        <v>Loss</v>
      </c>
      <c r="S529" s="6" t="str">
        <f>FLOOR(Table1[[#This Row],[year]]-1900,10)+1900 &amp; "-" &amp; FLOOR(Table1[[#This Row],[year]]-1890,10)+1900</f>
        <v>1980-1990</v>
      </c>
      <c r="T529" s="14" t="s">
        <v>21835</v>
      </c>
      <c r="AB529" s="14"/>
    </row>
    <row r="530" spans="1:28" hidden="1" x14ac:dyDescent="0.3">
      <c r="A530" t="s">
        <v>2520</v>
      </c>
      <c r="B530" t="s">
        <v>1974</v>
      </c>
      <c r="C530" t="s">
        <v>41</v>
      </c>
      <c r="D530">
        <v>1984</v>
      </c>
      <c r="E530" t="s">
        <v>2310</v>
      </c>
      <c r="F530">
        <v>5.0999999999999996</v>
      </c>
      <c r="G530">
        <v>172</v>
      </c>
      <c r="H530" t="s">
        <v>2521</v>
      </c>
      <c r="I530" t="s">
        <v>2521</v>
      </c>
      <c r="J530" t="s">
        <v>2522</v>
      </c>
      <c r="K530" t="s">
        <v>30</v>
      </c>
      <c r="L530">
        <f t="shared" si="8"/>
        <v>20500000</v>
      </c>
      <c r="M530">
        <f t="shared" si="7"/>
        <v>20205757</v>
      </c>
      <c r="N530" t="s">
        <v>2154</v>
      </c>
      <c r="O530">
        <v>85</v>
      </c>
      <c r="P530" t="str">
        <f>IF(Table1[[#This Row],[score]]&gt;=8.5,"High",IF(Table1[[#This Row],[score]]&gt;=7,"Medium","Low"))</f>
        <v>Low</v>
      </c>
      <c r="Q530" s="5">
        <f>Table1[[#This Row],[gross]]-Table1[[#This Row],[budget]]</f>
        <v>-294243</v>
      </c>
      <c r="R530" s="5" t="str">
        <f>IF(Table1[[#This Row],[Profit]]&gt;0,"Profit","Loss")</f>
        <v>Loss</v>
      </c>
      <c r="S530" s="6" t="str">
        <f>FLOOR(Table1[[#This Row],[year]]-1900,10)+1900 &amp; "-" &amp; FLOOR(Table1[[#This Row],[year]]-1890,10)+1900</f>
        <v>1980-1990</v>
      </c>
      <c r="T530" s="14" t="s">
        <v>21835</v>
      </c>
      <c r="AB530" s="14"/>
    </row>
    <row r="531" spans="1:28" hidden="1" x14ac:dyDescent="0.3">
      <c r="A531" t="s">
        <v>2391</v>
      </c>
      <c r="B531" t="s">
        <v>33</v>
      </c>
      <c r="C531" t="s">
        <v>41</v>
      </c>
      <c r="D531">
        <v>1984</v>
      </c>
      <c r="E531" t="s">
        <v>2392</v>
      </c>
      <c r="F531">
        <v>6</v>
      </c>
      <c r="G531">
        <v>2600</v>
      </c>
      <c r="H531" t="s">
        <v>213</v>
      </c>
      <c r="I531" t="s">
        <v>2393</v>
      </c>
      <c r="J531" t="s">
        <v>388</v>
      </c>
      <c r="K531" t="s">
        <v>30</v>
      </c>
      <c r="L531">
        <v>12000000</v>
      </c>
      <c r="M531">
        <v>19928200</v>
      </c>
      <c r="N531" t="s">
        <v>180</v>
      </c>
      <c r="O531">
        <v>96</v>
      </c>
      <c r="P531" t="str">
        <f>IF(Table1[[#This Row],[score]]&gt;=8.5,"High",IF(Table1[[#This Row],[score]]&gt;=7,"Medium","Low"))</f>
        <v>Low</v>
      </c>
      <c r="Q531" s="5">
        <f>Table1[[#This Row],[gross]]-Table1[[#This Row],[budget]]</f>
        <v>7928200</v>
      </c>
      <c r="R531" s="5" t="str">
        <f>IF(Table1[[#This Row],[Profit]]&gt;0,"Profit","Loss")</f>
        <v>Profit</v>
      </c>
      <c r="S531" s="6" t="str">
        <f>FLOOR(Table1[[#This Row],[year]]-1900,10)+1900 &amp; "-" &amp; FLOOR(Table1[[#This Row],[year]]-1890,10)+1900</f>
        <v>1980-1990</v>
      </c>
      <c r="T531" s="14" t="s">
        <v>21835</v>
      </c>
      <c r="AB531" s="14"/>
    </row>
    <row r="532" spans="1:28" hidden="1" x14ac:dyDescent="0.3">
      <c r="A532" t="s">
        <v>2364</v>
      </c>
      <c r="B532" t="s">
        <v>16</v>
      </c>
      <c r="C532" t="s">
        <v>41</v>
      </c>
      <c r="D532">
        <v>1984</v>
      </c>
      <c r="E532" t="s">
        <v>2016</v>
      </c>
      <c r="F532">
        <v>3.8</v>
      </c>
      <c r="G532">
        <v>5600</v>
      </c>
      <c r="H532" t="s">
        <v>1995</v>
      </c>
      <c r="I532" t="s">
        <v>2365</v>
      </c>
      <c r="J532" t="s">
        <v>388</v>
      </c>
      <c r="K532" t="s">
        <v>30</v>
      </c>
      <c r="L532">
        <v>18000000</v>
      </c>
      <c r="M532">
        <v>19265302</v>
      </c>
      <c r="N532" t="s">
        <v>699</v>
      </c>
      <c r="O532">
        <v>94</v>
      </c>
      <c r="P532" t="str">
        <f>IF(Table1[[#This Row],[score]]&gt;=8.5,"High",IF(Table1[[#This Row],[score]]&gt;=7,"Medium","Low"))</f>
        <v>Low</v>
      </c>
      <c r="Q532" s="5">
        <f>Table1[[#This Row],[gross]]-Table1[[#This Row],[budget]]</f>
        <v>1265302</v>
      </c>
      <c r="R532" s="5" t="str">
        <f>IF(Table1[[#This Row],[Profit]]&gt;0,"Profit","Loss")</f>
        <v>Profit</v>
      </c>
      <c r="S532" s="6" t="str">
        <f>FLOOR(Table1[[#This Row],[year]]-1900,10)+1900 &amp; "-" &amp; FLOOR(Table1[[#This Row],[year]]-1890,10)+1900</f>
        <v>1980-1990</v>
      </c>
      <c r="T532" s="14" t="s">
        <v>21835</v>
      </c>
      <c r="AB532" s="14"/>
    </row>
    <row r="533" spans="1:28" hidden="1" x14ac:dyDescent="0.3">
      <c r="A533" t="s">
        <v>2137</v>
      </c>
      <c r="B533" t="s">
        <v>16</v>
      </c>
      <c r="C533" t="s">
        <v>41</v>
      </c>
      <c r="D533">
        <v>1984</v>
      </c>
      <c r="E533" t="s">
        <v>1497</v>
      </c>
      <c r="F533">
        <v>5.8</v>
      </c>
      <c r="G533">
        <v>10000</v>
      </c>
      <c r="H533" t="s">
        <v>2138</v>
      </c>
      <c r="I533" t="s">
        <v>932</v>
      </c>
      <c r="J533" t="s">
        <v>106</v>
      </c>
      <c r="K533" t="s">
        <v>30</v>
      </c>
      <c r="L533">
        <f>20500000</f>
        <v>20500000</v>
      </c>
      <c r="M533">
        <v>18644570</v>
      </c>
      <c r="N533" t="s">
        <v>1550</v>
      </c>
      <c r="O533">
        <v>100</v>
      </c>
      <c r="P533" t="str">
        <f>IF(Table1[[#This Row],[score]]&gt;=8.5,"High",IF(Table1[[#This Row],[score]]&gt;=7,"Medium","Low"))</f>
        <v>Low</v>
      </c>
      <c r="Q533" s="5">
        <f>Table1[[#This Row],[gross]]-Table1[[#This Row],[budget]]</f>
        <v>-1855430</v>
      </c>
      <c r="R533" s="5" t="str">
        <f>IF(Table1[[#This Row],[Profit]]&gt;0,"Profit","Loss")</f>
        <v>Loss</v>
      </c>
      <c r="S533" s="6" t="str">
        <f>FLOOR(Table1[[#This Row],[year]]-1900,10)+1900 &amp; "-" &amp; FLOOR(Table1[[#This Row],[year]]-1890,10)+1900</f>
        <v>1980-1990</v>
      </c>
      <c r="T533" s="14" t="s">
        <v>21835</v>
      </c>
      <c r="AB533" s="14"/>
    </row>
    <row r="534" spans="1:28" hidden="1" x14ac:dyDescent="0.3">
      <c r="A534" t="s">
        <v>2319</v>
      </c>
      <c r="B534" t="s">
        <v>16</v>
      </c>
      <c r="C534" t="s">
        <v>34</v>
      </c>
      <c r="D534">
        <v>1984</v>
      </c>
      <c r="E534" t="s">
        <v>1497</v>
      </c>
      <c r="F534">
        <v>5.9</v>
      </c>
      <c r="G534">
        <v>2200</v>
      </c>
      <c r="H534" t="s">
        <v>2320</v>
      </c>
      <c r="I534" t="s">
        <v>2321</v>
      </c>
      <c r="J534" t="s">
        <v>1703</v>
      </c>
      <c r="K534" t="s">
        <v>30</v>
      </c>
      <c r="L534">
        <f>20500000</f>
        <v>20500000</v>
      </c>
      <c r="M534">
        <v>17513452</v>
      </c>
      <c r="N534" t="s">
        <v>542</v>
      </c>
      <c r="O534">
        <v>100</v>
      </c>
      <c r="P534" t="str">
        <f>IF(Table1[[#This Row],[score]]&gt;=8.5,"High",IF(Table1[[#This Row],[score]]&gt;=7,"Medium","Low"))</f>
        <v>Low</v>
      </c>
      <c r="Q534" s="5">
        <f>Table1[[#This Row],[gross]]-Table1[[#This Row],[budget]]</f>
        <v>-2986548</v>
      </c>
      <c r="R534" s="5" t="str">
        <f>IF(Table1[[#This Row],[Profit]]&gt;0,"Profit","Loss")</f>
        <v>Loss</v>
      </c>
      <c r="S534" s="6" t="str">
        <f>FLOOR(Table1[[#This Row],[year]]-1900,10)+1900 &amp; "-" &amp; FLOOR(Table1[[#This Row],[year]]-1890,10)+1900</f>
        <v>1980-1990</v>
      </c>
      <c r="T534" s="14" t="s">
        <v>21835</v>
      </c>
      <c r="AB534" s="14"/>
    </row>
    <row r="535" spans="1:28" hidden="1" x14ac:dyDescent="0.3">
      <c r="A535" t="s">
        <v>2101</v>
      </c>
      <c r="B535" t="s">
        <v>16</v>
      </c>
      <c r="C535" t="s">
        <v>34</v>
      </c>
      <c r="D535">
        <v>1984</v>
      </c>
      <c r="E535" t="s">
        <v>2073</v>
      </c>
      <c r="F535">
        <v>6.1</v>
      </c>
      <c r="G535">
        <v>30000</v>
      </c>
      <c r="H535" t="s">
        <v>2102</v>
      </c>
      <c r="I535" t="s">
        <v>20</v>
      </c>
      <c r="J535" t="s">
        <v>2103</v>
      </c>
      <c r="K535" t="s">
        <v>30</v>
      </c>
      <c r="L535">
        <v>15000000</v>
      </c>
      <c r="M535">
        <v>17080167</v>
      </c>
      <c r="N535" t="s">
        <v>581</v>
      </c>
      <c r="O535">
        <v>114</v>
      </c>
      <c r="P535" t="str">
        <f>IF(Table1[[#This Row],[score]]&gt;=8.5,"High",IF(Table1[[#This Row],[score]]&gt;=7,"Medium","Low"))</f>
        <v>Low</v>
      </c>
      <c r="Q535" s="5">
        <f>Table1[[#This Row],[gross]]-Table1[[#This Row],[budget]]</f>
        <v>2080167</v>
      </c>
      <c r="R535" s="5" t="str">
        <f>IF(Table1[[#This Row],[Profit]]&gt;0,"Profit","Loss")</f>
        <v>Profit</v>
      </c>
      <c r="S535" s="6" t="str">
        <f>FLOOR(Table1[[#This Row],[year]]-1900,10)+1900 &amp; "-" &amp; FLOOR(Table1[[#This Row],[year]]-1890,10)+1900</f>
        <v>1980-1990</v>
      </c>
      <c r="T535" s="14" t="s">
        <v>21835</v>
      </c>
      <c r="AB535" s="14"/>
    </row>
    <row r="536" spans="1:28" hidden="1" x14ac:dyDescent="0.3">
      <c r="A536" t="s">
        <v>2263</v>
      </c>
      <c r="B536" t="s">
        <v>33</v>
      </c>
      <c r="C536" t="s">
        <v>17</v>
      </c>
      <c r="D536">
        <v>1984</v>
      </c>
      <c r="E536" t="s">
        <v>1980</v>
      </c>
      <c r="F536">
        <v>6.5</v>
      </c>
      <c r="G536">
        <v>3600</v>
      </c>
      <c r="H536" t="s">
        <v>2264</v>
      </c>
      <c r="I536" t="s">
        <v>2265</v>
      </c>
      <c r="J536" t="s">
        <v>2266</v>
      </c>
      <c r="K536" t="s">
        <v>30</v>
      </c>
      <c r="L536">
        <v>9500000</v>
      </c>
      <c r="M536">
        <v>16595791</v>
      </c>
      <c r="N536" t="s">
        <v>50</v>
      </c>
      <c r="O536">
        <v>105</v>
      </c>
      <c r="P536" t="str">
        <f>IF(Table1[[#This Row],[score]]&gt;=8.5,"High",IF(Table1[[#This Row],[score]]&gt;=7,"Medium","Low"))</f>
        <v>Low</v>
      </c>
      <c r="Q536" s="5">
        <f>Table1[[#This Row],[gross]]-Table1[[#This Row],[budget]]</f>
        <v>7095791</v>
      </c>
      <c r="R536" s="5" t="str">
        <f>IF(Table1[[#This Row],[Profit]]&gt;0,"Profit","Loss")</f>
        <v>Profit</v>
      </c>
      <c r="S536" s="6" t="str">
        <f>FLOOR(Table1[[#This Row],[year]]-1900,10)+1900 &amp; "-" &amp; FLOOR(Table1[[#This Row],[year]]-1890,10)+1900</f>
        <v>1980-1990</v>
      </c>
      <c r="T536" s="14" t="s">
        <v>21835</v>
      </c>
      <c r="AB536" s="14"/>
    </row>
    <row r="537" spans="1:28" hidden="1" x14ac:dyDescent="0.3">
      <c r="A537" t="s">
        <v>2269</v>
      </c>
      <c r="B537" t="s">
        <v>33</v>
      </c>
      <c r="C537" t="s">
        <v>41</v>
      </c>
      <c r="D537">
        <v>1984</v>
      </c>
      <c r="E537" t="s">
        <v>2209</v>
      </c>
      <c r="F537">
        <v>5.0999999999999996</v>
      </c>
      <c r="G537">
        <v>3900</v>
      </c>
      <c r="H537" t="s">
        <v>1748</v>
      </c>
      <c r="I537" t="s">
        <v>2206</v>
      </c>
      <c r="J537" t="s">
        <v>2207</v>
      </c>
      <c r="K537" t="s">
        <v>30</v>
      </c>
      <c r="L537">
        <f>20500000</f>
        <v>20500000</v>
      </c>
      <c r="M537">
        <v>15101131</v>
      </c>
      <c r="N537" t="s">
        <v>2075</v>
      </c>
      <c r="O537">
        <v>94</v>
      </c>
      <c r="P537" t="str">
        <f>IF(Table1[[#This Row],[score]]&gt;=8.5,"High",IF(Table1[[#This Row],[score]]&gt;=7,"Medium","Low"))</f>
        <v>Low</v>
      </c>
      <c r="Q537" s="5">
        <f>Table1[[#This Row],[gross]]-Table1[[#This Row],[budget]]</f>
        <v>-5398869</v>
      </c>
      <c r="R537" s="5" t="str">
        <f>IF(Table1[[#This Row],[Profit]]&gt;0,"Profit","Loss")</f>
        <v>Loss</v>
      </c>
      <c r="S537" s="6" t="str">
        <f>FLOOR(Table1[[#This Row],[year]]-1900,10)+1900 &amp; "-" &amp; FLOOR(Table1[[#This Row],[year]]-1890,10)+1900</f>
        <v>1980-1990</v>
      </c>
      <c r="T537" s="14" t="s">
        <v>21835</v>
      </c>
      <c r="AB537" s="14"/>
    </row>
    <row r="538" spans="1:28" hidden="1" x14ac:dyDescent="0.3">
      <c r="A538" t="s">
        <v>2054</v>
      </c>
      <c r="B538" t="s">
        <v>16</v>
      </c>
      <c r="C538" t="s">
        <v>52</v>
      </c>
      <c r="D538">
        <v>1984</v>
      </c>
      <c r="E538" t="s">
        <v>2055</v>
      </c>
      <c r="F538">
        <v>5.6</v>
      </c>
      <c r="G538">
        <v>49000</v>
      </c>
      <c r="H538" t="s">
        <v>2056</v>
      </c>
      <c r="I538" t="s">
        <v>20</v>
      </c>
      <c r="J538" t="s">
        <v>2057</v>
      </c>
      <c r="K538" t="s">
        <v>30</v>
      </c>
      <c r="L538">
        <v>800000</v>
      </c>
      <c r="M538">
        <v>14568989</v>
      </c>
      <c r="N538" t="s">
        <v>2058</v>
      </c>
      <c r="O538">
        <v>92</v>
      </c>
      <c r="P538" t="str">
        <f>IF(Table1[[#This Row],[score]]&gt;=8.5,"High",IF(Table1[[#This Row],[score]]&gt;=7,"Medium","Low"))</f>
        <v>Low</v>
      </c>
      <c r="Q538" s="5">
        <f>Table1[[#This Row],[gross]]-Table1[[#This Row],[budget]]</f>
        <v>13768989</v>
      </c>
      <c r="R538" s="5" t="str">
        <f>IF(Table1[[#This Row],[Profit]]&gt;0,"Profit","Loss")</f>
        <v>Profit</v>
      </c>
      <c r="S538" s="6" t="str">
        <f>FLOOR(Table1[[#This Row],[year]]-1900,10)+1900 &amp; "-" &amp; FLOOR(Table1[[#This Row],[year]]-1890,10)+1900</f>
        <v>1980-1990</v>
      </c>
      <c r="T538" s="14" t="s">
        <v>21835</v>
      </c>
      <c r="AB538" s="14"/>
    </row>
    <row r="539" spans="1:28" hidden="1" x14ac:dyDescent="0.3">
      <c r="A539" t="s">
        <v>2134</v>
      </c>
      <c r="B539" t="s">
        <v>1974</v>
      </c>
      <c r="C539" t="s">
        <v>41</v>
      </c>
      <c r="D539">
        <v>1984</v>
      </c>
      <c r="E539" t="s">
        <v>1999</v>
      </c>
      <c r="F539">
        <v>6.4</v>
      </c>
      <c r="G539">
        <v>19000</v>
      </c>
      <c r="H539" t="s">
        <v>2135</v>
      </c>
      <c r="I539" t="s">
        <v>2135</v>
      </c>
      <c r="J539" t="s">
        <v>2136</v>
      </c>
      <c r="K539" t="s">
        <v>30</v>
      </c>
      <c r="L539">
        <v>700000</v>
      </c>
      <c r="M539">
        <v>14418922</v>
      </c>
      <c r="N539" t="s">
        <v>1520</v>
      </c>
      <c r="O539">
        <v>95</v>
      </c>
      <c r="P539" t="str">
        <f>IF(Table1[[#This Row],[score]]&gt;=8.5,"High",IF(Table1[[#This Row],[score]]&gt;=7,"Medium","Low"))</f>
        <v>Low</v>
      </c>
      <c r="Q539" s="5">
        <f>Table1[[#This Row],[gross]]-Table1[[#This Row],[budget]]</f>
        <v>13718922</v>
      </c>
      <c r="R539" s="5" t="str">
        <f>IF(Table1[[#This Row],[Profit]]&gt;0,"Profit","Loss")</f>
        <v>Profit</v>
      </c>
      <c r="S539" s="6" t="str">
        <f>FLOOR(Table1[[#This Row],[year]]-1900,10)+1900 &amp; "-" &amp; FLOOR(Table1[[#This Row],[year]]-1890,10)+1900</f>
        <v>1980-1990</v>
      </c>
      <c r="T539" s="14" t="s">
        <v>21835</v>
      </c>
      <c r="AB539" s="14"/>
    </row>
    <row r="540" spans="1:28" hidden="1" x14ac:dyDescent="0.3">
      <c r="A540" t="s">
        <v>2094</v>
      </c>
      <c r="B540" t="s">
        <v>33</v>
      </c>
      <c r="C540" t="s">
        <v>34</v>
      </c>
      <c r="D540">
        <v>1984</v>
      </c>
      <c r="E540" t="s">
        <v>2095</v>
      </c>
      <c r="F540">
        <v>4.4000000000000004</v>
      </c>
      <c r="G540">
        <v>19000</v>
      </c>
      <c r="H540" t="s">
        <v>110</v>
      </c>
      <c r="I540" t="s">
        <v>1092</v>
      </c>
      <c r="J540" t="s">
        <v>2096</v>
      </c>
      <c r="K540" t="s">
        <v>22</v>
      </c>
      <c r="L540">
        <v>35000000</v>
      </c>
      <c r="M540">
        <v>14296438</v>
      </c>
      <c r="N540" t="s">
        <v>2097</v>
      </c>
      <c r="O540">
        <v>124</v>
      </c>
      <c r="P540" t="str">
        <f>IF(Table1[[#This Row],[score]]&gt;=8.5,"High",IF(Table1[[#This Row],[score]]&gt;=7,"Medium","Low"))</f>
        <v>Low</v>
      </c>
      <c r="Q540" s="5">
        <f>Table1[[#This Row],[gross]]-Table1[[#This Row],[budget]]</f>
        <v>-20703562</v>
      </c>
      <c r="R540" s="5" t="str">
        <f>IF(Table1[[#This Row],[Profit]]&gt;0,"Profit","Loss")</f>
        <v>Loss</v>
      </c>
      <c r="S540" s="6" t="str">
        <f>FLOOR(Table1[[#This Row],[year]]-1900,10)+1900 &amp; "-" &amp; FLOOR(Table1[[#This Row],[year]]-1890,10)+1900</f>
        <v>1980-1990</v>
      </c>
      <c r="T540" s="14" t="s">
        <v>21835</v>
      </c>
      <c r="AB540" s="14"/>
    </row>
    <row r="541" spans="1:28" hidden="1" x14ac:dyDescent="0.3">
      <c r="A541" t="s">
        <v>2163</v>
      </c>
      <c r="B541" t="s">
        <v>33</v>
      </c>
      <c r="C541" t="s">
        <v>34</v>
      </c>
      <c r="D541">
        <v>1984</v>
      </c>
      <c r="E541" t="s">
        <v>2164</v>
      </c>
      <c r="F541">
        <v>5.7</v>
      </c>
      <c r="G541">
        <v>10000</v>
      </c>
      <c r="H541" t="s">
        <v>2150</v>
      </c>
      <c r="I541" t="s">
        <v>2150</v>
      </c>
      <c r="J541" t="s">
        <v>1341</v>
      </c>
      <c r="K541" t="s">
        <v>30</v>
      </c>
      <c r="L541">
        <v>9000000</v>
      </c>
      <c r="M541">
        <v>14255801</v>
      </c>
      <c r="N541" t="s">
        <v>118</v>
      </c>
      <c r="O541">
        <v>91</v>
      </c>
      <c r="P541" t="str">
        <f>IF(Table1[[#This Row],[score]]&gt;=8.5,"High",IF(Table1[[#This Row],[score]]&gt;=7,"Medium","Low"))</f>
        <v>Low</v>
      </c>
      <c r="Q541" s="5">
        <f>Table1[[#This Row],[gross]]-Table1[[#This Row],[budget]]</f>
        <v>5255801</v>
      </c>
      <c r="R541" s="5" t="str">
        <f>IF(Table1[[#This Row],[Profit]]&gt;0,"Profit","Loss")</f>
        <v>Profit</v>
      </c>
      <c r="S541" s="6" t="str">
        <f>FLOOR(Table1[[#This Row],[year]]-1900,10)+1900 &amp; "-" &amp; FLOOR(Table1[[#This Row],[year]]-1890,10)+1900</f>
        <v>1980-1990</v>
      </c>
      <c r="T541" s="14" t="s">
        <v>21835</v>
      </c>
      <c r="AB541" s="14"/>
    </row>
    <row r="542" spans="1:28" hidden="1" x14ac:dyDescent="0.3">
      <c r="A542" t="s">
        <v>2282</v>
      </c>
      <c r="B542" t="s">
        <v>16</v>
      </c>
      <c r="C542" t="s">
        <v>34</v>
      </c>
      <c r="D542">
        <v>1984</v>
      </c>
      <c r="E542" t="s">
        <v>2239</v>
      </c>
      <c r="F542">
        <v>6</v>
      </c>
      <c r="G542">
        <v>3600</v>
      </c>
      <c r="H542" t="s">
        <v>1667</v>
      </c>
      <c r="I542" t="s">
        <v>2283</v>
      </c>
      <c r="J542" t="s">
        <v>1162</v>
      </c>
      <c r="K542" t="s">
        <v>1182</v>
      </c>
      <c r="L542">
        <v>4600000</v>
      </c>
      <c r="M542">
        <v>13102025</v>
      </c>
      <c r="N542" t="s">
        <v>2284</v>
      </c>
      <c r="O542">
        <v>90</v>
      </c>
      <c r="P542" t="str">
        <f>IF(Table1[[#This Row],[score]]&gt;=8.5,"High",IF(Table1[[#This Row],[score]]&gt;=7,"Medium","Low"))</f>
        <v>Low</v>
      </c>
      <c r="Q542" s="5">
        <f>Table1[[#This Row],[gross]]-Table1[[#This Row],[budget]]</f>
        <v>8502025</v>
      </c>
      <c r="R542" s="5" t="str">
        <f>IF(Table1[[#This Row],[Profit]]&gt;0,"Profit","Loss")</f>
        <v>Profit</v>
      </c>
      <c r="S542" s="6" t="str">
        <f>FLOOR(Table1[[#This Row],[year]]-1900,10)+1900 &amp; "-" &amp; FLOOR(Table1[[#This Row],[year]]-1890,10)+1900</f>
        <v>1980-1990</v>
      </c>
      <c r="T542" s="14" t="s">
        <v>21835</v>
      </c>
      <c r="AB542" s="14"/>
    </row>
    <row r="543" spans="1:28" hidden="1" x14ac:dyDescent="0.3">
      <c r="A543" t="s">
        <v>2322</v>
      </c>
      <c r="B543" t="s">
        <v>33</v>
      </c>
      <c r="C543" t="s">
        <v>41</v>
      </c>
      <c r="D543">
        <v>1984</v>
      </c>
      <c r="E543" t="s">
        <v>2195</v>
      </c>
      <c r="F543">
        <v>5.8</v>
      </c>
      <c r="G543">
        <v>2900</v>
      </c>
      <c r="H543" t="s">
        <v>2323</v>
      </c>
      <c r="I543" t="s">
        <v>214</v>
      </c>
      <c r="J543" t="s">
        <v>1384</v>
      </c>
      <c r="K543" t="s">
        <v>30</v>
      </c>
      <c r="L543">
        <v>6000000</v>
      </c>
      <c r="M543">
        <v>12414210</v>
      </c>
      <c r="N543" t="s">
        <v>2324</v>
      </c>
      <c r="O543">
        <v>113</v>
      </c>
      <c r="P543" t="str">
        <f>IF(Table1[[#This Row],[score]]&gt;=8.5,"High",IF(Table1[[#This Row],[score]]&gt;=7,"Medium","Low"))</f>
        <v>Low</v>
      </c>
      <c r="Q543" s="5">
        <f>Table1[[#This Row],[gross]]-Table1[[#This Row],[budget]]</f>
        <v>6414210</v>
      </c>
      <c r="R543" s="5" t="str">
        <f>IF(Table1[[#This Row],[Profit]]&gt;0,"Profit","Loss")</f>
        <v>Profit</v>
      </c>
      <c r="S543" s="6" t="str">
        <f>FLOOR(Table1[[#This Row],[year]]-1900,10)+1900 &amp; "-" &amp; FLOOR(Table1[[#This Row],[year]]-1890,10)+1900</f>
        <v>1980-1990</v>
      </c>
      <c r="T543" s="14" t="s">
        <v>21835</v>
      </c>
      <c r="AB543" s="14"/>
    </row>
    <row r="544" spans="1:28" hidden="1" x14ac:dyDescent="0.3">
      <c r="A544" t="s">
        <v>2139</v>
      </c>
      <c r="B544" t="s">
        <v>1974</v>
      </c>
      <c r="C544" t="s">
        <v>34</v>
      </c>
      <c r="D544">
        <v>1984</v>
      </c>
      <c r="E544" t="s">
        <v>2140</v>
      </c>
      <c r="F544">
        <v>6.3</v>
      </c>
      <c r="G544">
        <v>14000</v>
      </c>
      <c r="H544" t="s">
        <v>2141</v>
      </c>
      <c r="I544" t="s">
        <v>2142</v>
      </c>
      <c r="J544" t="s">
        <v>1481</v>
      </c>
      <c r="K544" t="s">
        <v>30</v>
      </c>
      <c r="L544">
        <f>20500000</f>
        <v>20500000</v>
      </c>
      <c r="M544">
        <v>12145169</v>
      </c>
      <c r="N544" t="s">
        <v>2143</v>
      </c>
      <c r="O544">
        <v>99</v>
      </c>
      <c r="P544" t="str">
        <f>IF(Table1[[#This Row],[score]]&gt;=8.5,"High",IF(Table1[[#This Row],[score]]&gt;=7,"Medium","Low"))</f>
        <v>Low</v>
      </c>
      <c r="Q544" s="5">
        <f>Table1[[#This Row],[gross]]-Table1[[#This Row],[budget]]</f>
        <v>-8354831</v>
      </c>
      <c r="R544" s="5" t="str">
        <f>IF(Table1[[#This Row],[Profit]]&gt;0,"Profit","Loss")</f>
        <v>Loss</v>
      </c>
      <c r="S544" s="6" t="str">
        <f>FLOOR(Table1[[#This Row],[year]]-1900,10)+1900 &amp; "-" &amp; FLOOR(Table1[[#This Row],[year]]-1890,10)+1900</f>
        <v>1980-1990</v>
      </c>
      <c r="T544" s="14" t="s">
        <v>21835</v>
      </c>
      <c r="AB544" s="14"/>
    </row>
    <row r="545" spans="1:28" hidden="1" x14ac:dyDescent="0.3">
      <c r="A545" t="s">
        <v>2258</v>
      </c>
      <c r="B545" t="s">
        <v>16</v>
      </c>
      <c r="C545" t="s">
        <v>41</v>
      </c>
      <c r="D545">
        <v>1984</v>
      </c>
      <c r="E545" t="s">
        <v>2244</v>
      </c>
      <c r="F545">
        <v>5.6</v>
      </c>
      <c r="G545">
        <v>3300</v>
      </c>
      <c r="H545" t="s">
        <v>2259</v>
      </c>
      <c r="I545" t="s">
        <v>2260</v>
      </c>
      <c r="J545" t="s">
        <v>1293</v>
      </c>
      <c r="K545" t="s">
        <v>30</v>
      </c>
      <c r="L545">
        <f>20500000</f>
        <v>20500000</v>
      </c>
      <c r="M545">
        <v>11708269</v>
      </c>
      <c r="N545" t="s">
        <v>50</v>
      </c>
      <c r="O545">
        <v>96</v>
      </c>
      <c r="P545" t="str">
        <f>IF(Table1[[#This Row],[score]]&gt;=8.5,"High",IF(Table1[[#This Row],[score]]&gt;=7,"Medium","Low"))</f>
        <v>Low</v>
      </c>
      <c r="Q545" s="5">
        <f>Table1[[#This Row],[gross]]-Table1[[#This Row],[budget]]</f>
        <v>-8791731</v>
      </c>
      <c r="R545" s="5" t="str">
        <f>IF(Table1[[#This Row],[Profit]]&gt;0,"Profit","Loss")</f>
        <v>Loss</v>
      </c>
      <c r="S545" s="6" t="str">
        <f>FLOOR(Table1[[#This Row],[year]]-1900,10)+1900 &amp; "-" &amp; FLOOR(Table1[[#This Row],[year]]-1890,10)+1900</f>
        <v>1980-1990</v>
      </c>
      <c r="T545" s="14" t="s">
        <v>21835</v>
      </c>
      <c r="AB545" s="14"/>
    </row>
    <row r="546" spans="1:28" hidden="1" x14ac:dyDescent="0.3">
      <c r="A546" t="s">
        <v>2301</v>
      </c>
      <c r="B546" t="s">
        <v>1974</v>
      </c>
      <c r="C546" t="s">
        <v>17</v>
      </c>
      <c r="D546">
        <v>1984</v>
      </c>
      <c r="E546" t="s">
        <v>2302</v>
      </c>
      <c r="F546">
        <v>6.3</v>
      </c>
      <c r="G546">
        <v>6500</v>
      </c>
      <c r="H546" t="s">
        <v>592</v>
      </c>
      <c r="I546" t="s">
        <v>2303</v>
      </c>
      <c r="J546" t="s">
        <v>526</v>
      </c>
      <c r="K546" t="s">
        <v>30</v>
      </c>
      <c r="L546">
        <v>18000000</v>
      </c>
      <c r="M546">
        <v>11489982</v>
      </c>
      <c r="N546" t="s">
        <v>61</v>
      </c>
      <c r="O546">
        <v>124</v>
      </c>
      <c r="P546" t="str">
        <f>IF(Table1[[#This Row],[score]]&gt;=8.5,"High",IF(Table1[[#This Row],[score]]&gt;=7,"Medium","Low"))</f>
        <v>Low</v>
      </c>
      <c r="Q546" s="5">
        <f>Table1[[#This Row],[gross]]-Table1[[#This Row],[budget]]</f>
        <v>-6510018</v>
      </c>
      <c r="R546" s="5" t="str">
        <f>IF(Table1[[#This Row],[Profit]]&gt;0,"Profit","Loss")</f>
        <v>Loss</v>
      </c>
      <c r="S546" s="6" t="str">
        <f>FLOOR(Table1[[#This Row],[year]]-1900,10)+1900 &amp; "-" &amp; FLOOR(Table1[[#This Row],[year]]-1890,10)+1900</f>
        <v>1980-1990</v>
      </c>
      <c r="T546" s="14" t="s">
        <v>21835</v>
      </c>
      <c r="AB546" s="14"/>
    </row>
    <row r="547" spans="1:28" hidden="1" x14ac:dyDescent="0.3">
      <c r="A547" t="s">
        <v>2272</v>
      </c>
      <c r="B547" t="s">
        <v>33</v>
      </c>
      <c r="C547" t="s">
        <v>34</v>
      </c>
      <c r="D547">
        <v>1984</v>
      </c>
      <c r="E547" t="s">
        <v>2164</v>
      </c>
      <c r="F547">
        <v>5.8</v>
      </c>
      <c r="G547">
        <v>4100</v>
      </c>
      <c r="H547" t="s">
        <v>2273</v>
      </c>
      <c r="I547" t="s">
        <v>2274</v>
      </c>
      <c r="J547" t="s">
        <v>2275</v>
      </c>
      <c r="K547" t="s">
        <v>30</v>
      </c>
      <c r="L547">
        <f>20500000</f>
        <v>20500000</v>
      </c>
      <c r="M547">
        <v>11302884</v>
      </c>
      <c r="N547" t="s">
        <v>138</v>
      </c>
      <c r="O547">
        <v>113</v>
      </c>
      <c r="P547" t="str">
        <f>IF(Table1[[#This Row],[score]]&gt;=8.5,"High",IF(Table1[[#This Row],[score]]&gt;=7,"Medium","Low"))</f>
        <v>Low</v>
      </c>
      <c r="Q547" s="5">
        <f>Table1[[#This Row],[gross]]-Table1[[#This Row],[budget]]</f>
        <v>-9197116</v>
      </c>
      <c r="R547" s="5" t="str">
        <f>IF(Table1[[#This Row],[Profit]]&gt;0,"Profit","Loss")</f>
        <v>Loss</v>
      </c>
      <c r="S547" s="6" t="str">
        <f>FLOOR(Table1[[#This Row],[year]]-1900,10)+1900 &amp; "-" &amp; FLOOR(Table1[[#This Row],[year]]-1890,10)+1900</f>
        <v>1980-1990</v>
      </c>
      <c r="T547" s="14" t="s">
        <v>21835</v>
      </c>
      <c r="AB547" s="14"/>
    </row>
    <row r="548" spans="1:28" hidden="1" x14ac:dyDescent="0.3">
      <c r="A548" t="s">
        <v>2197</v>
      </c>
      <c r="B548" t="s">
        <v>1974</v>
      </c>
      <c r="C548" t="s">
        <v>17</v>
      </c>
      <c r="D548">
        <v>1984</v>
      </c>
      <c r="E548" t="s">
        <v>2095</v>
      </c>
      <c r="F548">
        <v>6.5</v>
      </c>
      <c r="G548">
        <v>13000</v>
      </c>
      <c r="H548" t="s">
        <v>742</v>
      </c>
      <c r="I548" t="s">
        <v>2198</v>
      </c>
      <c r="J548" t="s">
        <v>67</v>
      </c>
      <c r="K548" t="s">
        <v>30</v>
      </c>
      <c r="L548">
        <v>12000000</v>
      </c>
      <c r="M548">
        <v>11129057</v>
      </c>
      <c r="N548" t="s">
        <v>44</v>
      </c>
      <c r="O548">
        <v>106</v>
      </c>
      <c r="P548" t="str">
        <f>IF(Table1[[#This Row],[score]]&gt;=8.5,"High",IF(Table1[[#This Row],[score]]&gt;=7,"Medium","Low"))</f>
        <v>Low</v>
      </c>
      <c r="Q548" s="5">
        <f>Table1[[#This Row],[gross]]-Table1[[#This Row],[budget]]</f>
        <v>-870943</v>
      </c>
      <c r="R548" s="5" t="str">
        <f>IF(Table1[[#This Row],[Profit]]&gt;0,"Profit","Loss")</f>
        <v>Loss</v>
      </c>
      <c r="S548" s="6" t="str">
        <f>FLOOR(Table1[[#This Row],[year]]-1900,10)+1900 &amp; "-" &amp; FLOOR(Table1[[#This Row],[year]]-1890,10)+1900</f>
        <v>1980-1990</v>
      </c>
      <c r="T548" s="14" t="s">
        <v>21835</v>
      </c>
      <c r="AB548" s="14"/>
    </row>
    <row r="549" spans="1:28" hidden="1" x14ac:dyDescent="0.3">
      <c r="A549" t="s">
        <v>2194</v>
      </c>
      <c r="B549" t="s">
        <v>16</v>
      </c>
      <c r="C549" t="s">
        <v>41</v>
      </c>
      <c r="D549">
        <v>1984</v>
      </c>
      <c r="E549" t="s">
        <v>2195</v>
      </c>
      <c r="F549">
        <v>6.1</v>
      </c>
      <c r="G549">
        <v>2500</v>
      </c>
      <c r="H549" t="s">
        <v>258</v>
      </c>
      <c r="I549" t="s">
        <v>974</v>
      </c>
      <c r="J549" t="s">
        <v>2196</v>
      </c>
      <c r="K549" t="s">
        <v>30</v>
      </c>
      <c r="L549">
        <f>20500000</f>
        <v>20500000</v>
      </c>
      <c r="M549">
        <v>11020375</v>
      </c>
      <c r="N549" t="s">
        <v>61</v>
      </c>
      <c r="O549">
        <v>96</v>
      </c>
      <c r="P549" t="str">
        <f>IF(Table1[[#This Row],[score]]&gt;=8.5,"High",IF(Table1[[#This Row],[score]]&gt;=7,"Medium","Low"))</f>
        <v>Low</v>
      </c>
      <c r="Q549" s="5">
        <f>Table1[[#This Row],[gross]]-Table1[[#This Row],[budget]]</f>
        <v>-9479625</v>
      </c>
      <c r="R549" s="5" t="str">
        <f>IF(Table1[[#This Row],[Profit]]&gt;0,"Profit","Loss")</f>
        <v>Loss</v>
      </c>
      <c r="S549" s="6" t="str">
        <f>FLOOR(Table1[[#This Row],[year]]-1900,10)+1900 &amp; "-" &amp; FLOOR(Table1[[#This Row],[year]]-1890,10)+1900</f>
        <v>1980-1990</v>
      </c>
      <c r="T549" s="14" t="s">
        <v>21835</v>
      </c>
      <c r="AB549" s="14"/>
    </row>
    <row r="550" spans="1:28" hidden="1" x14ac:dyDescent="0.3">
      <c r="A550" t="s">
        <v>2363</v>
      </c>
      <c r="B550" t="s">
        <v>33</v>
      </c>
      <c r="C550" t="s">
        <v>41</v>
      </c>
      <c r="D550">
        <v>1984</v>
      </c>
      <c r="E550" t="s">
        <v>1568</v>
      </c>
      <c r="F550">
        <v>7.4</v>
      </c>
      <c r="G550">
        <v>24000</v>
      </c>
      <c r="H550" t="s">
        <v>289</v>
      </c>
      <c r="I550" t="s">
        <v>289</v>
      </c>
      <c r="J550" t="s">
        <v>289</v>
      </c>
      <c r="K550" t="s">
        <v>30</v>
      </c>
      <c r="L550">
        <v>8000000</v>
      </c>
      <c r="M550">
        <v>10600497</v>
      </c>
      <c r="N550" t="s">
        <v>50</v>
      </c>
      <c r="O550">
        <v>84</v>
      </c>
      <c r="P550" t="str">
        <f>IF(Table1[[#This Row],[score]]&gt;=8.5,"High",IF(Table1[[#This Row],[score]]&gt;=7,"Medium","Low"))</f>
        <v>Medium</v>
      </c>
      <c r="Q550" s="5">
        <f>Table1[[#This Row],[gross]]-Table1[[#This Row],[budget]]</f>
        <v>2600497</v>
      </c>
      <c r="R550" s="5" t="str">
        <f>IF(Table1[[#This Row],[Profit]]&gt;0,"Profit","Loss")</f>
        <v>Profit</v>
      </c>
      <c r="S550" s="6" t="str">
        <f>FLOOR(Table1[[#This Row],[year]]-1900,10)+1900 &amp; "-" &amp; FLOOR(Table1[[#This Row],[year]]-1890,10)+1900</f>
        <v>1980-1990</v>
      </c>
      <c r="T550" s="14" t="s">
        <v>21835</v>
      </c>
      <c r="AB550" s="14"/>
    </row>
    <row r="551" spans="1:28" hidden="1" x14ac:dyDescent="0.3">
      <c r="A551" t="s">
        <v>2243</v>
      </c>
      <c r="B551" t="s">
        <v>16</v>
      </c>
      <c r="C551" t="s">
        <v>41</v>
      </c>
      <c r="D551">
        <v>1984</v>
      </c>
      <c r="E551" t="s">
        <v>2244</v>
      </c>
      <c r="F551">
        <v>4.0999999999999996</v>
      </c>
      <c r="G551">
        <v>983</v>
      </c>
      <c r="H551" t="s">
        <v>2245</v>
      </c>
      <c r="I551" t="s">
        <v>2246</v>
      </c>
      <c r="J551" t="s">
        <v>2247</v>
      </c>
      <c r="K551" t="s">
        <v>22</v>
      </c>
      <c r="L551">
        <f>20500000</f>
        <v>20500000</v>
      </c>
      <c r="M551">
        <v>10530000</v>
      </c>
      <c r="N551" t="s">
        <v>1029</v>
      </c>
      <c r="O551">
        <v>94</v>
      </c>
      <c r="P551" t="str">
        <f>IF(Table1[[#This Row],[score]]&gt;=8.5,"High",IF(Table1[[#This Row],[score]]&gt;=7,"Medium","Low"))</f>
        <v>Low</v>
      </c>
      <c r="Q551" s="5">
        <f>Table1[[#This Row],[gross]]-Table1[[#This Row],[budget]]</f>
        <v>-9970000</v>
      </c>
      <c r="R551" s="5" t="str">
        <f>IF(Table1[[#This Row],[Profit]]&gt;0,"Profit","Loss")</f>
        <v>Loss</v>
      </c>
      <c r="S551" s="6" t="str">
        <f>FLOOR(Table1[[#This Row],[year]]-1900,10)+1900 &amp; "-" &amp; FLOOR(Table1[[#This Row],[year]]-1890,10)+1900</f>
        <v>1980-1990</v>
      </c>
      <c r="T551" s="14" t="s">
        <v>21835</v>
      </c>
      <c r="AB551" s="14"/>
    </row>
    <row r="552" spans="1:28" hidden="1" x14ac:dyDescent="0.3">
      <c r="A552" t="s">
        <v>2354</v>
      </c>
      <c r="B552" t="s">
        <v>443</v>
      </c>
      <c r="C552" t="s">
        <v>104</v>
      </c>
      <c r="D552">
        <v>1984</v>
      </c>
      <c r="E552" t="s">
        <v>2145</v>
      </c>
      <c r="F552">
        <v>5.8</v>
      </c>
      <c r="G552">
        <v>1600</v>
      </c>
      <c r="H552" t="s">
        <v>998</v>
      </c>
      <c r="I552" t="s">
        <v>998</v>
      </c>
      <c r="J552" t="s">
        <v>2355</v>
      </c>
      <c r="K552" t="s">
        <v>30</v>
      </c>
      <c r="L552">
        <v>9000000</v>
      </c>
      <c r="M552">
        <v>10435015</v>
      </c>
      <c r="N552" t="s">
        <v>2356</v>
      </c>
      <c r="O552">
        <v>100</v>
      </c>
      <c r="P552" t="str">
        <f>IF(Table1[[#This Row],[score]]&gt;=8.5,"High",IF(Table1[[#This Row],[score]]&gt;=7,"Medium","Low"))</f>
        <v>Low</v>
      </c>
      <c r="Q552" s="5">
        <f>Table1[[#This Row],[gross]]-Table1[[#This Row],[budget]]</f>
        <v>1435015</v>
      </c>
      <c r="R552" s="5" t="str">
        <f>IF(Table1[[#This Row],[Profit]]&gt;0,"Profit","Loss")</f>
        <v>Profit</v>
      </c>
      <c r="S552" s="6" t="str">
        <f>FLOOR(Table1[[#This Row],[year]]-1900,10)+1900 &amp; "-" &amp; FLOOR(Table1[[#This Row],[year]]-1890,10)+1900</f>
        <v>1980-1990</v>
      </c>
      <c r="T552" s="14" t="s">
        <v>21835</v>
      </c>
      <c r="AB552" s="14"/>
    </row>
    <row r="553" spans="1:28" hidden="1" x14ac:dyDescent="0.3">
      <c r="A553" t="s">
        <v>2403</v>
      </c>
      <c r="B553" t="s">
        <v>33</v>
      </c>
      <c r="C553" t="s">
        <v>17</v>
      </c>
      <c r="D553">
        <v>1984</v>
      </c>
      <c r="E553" t="s">
        <v>2404</v>
      </c>
      <c r="F553">
        <v>6.7</v>
      </c>
      <c r="G553">
        <v>1800</v>
      </c>
      <c r="H553" t="s">
        <v>2405</v>
      </c>
      <c r="I553" t="s">
        <v>899</v>
      </c>
      <c r="J553" t="s">
        <v>1190</v>
      </c>
      <c r="K553" t="s">
        <v>30</v>
      </c>
      <c r="L553">
        <f>20500000</f>
        <v>20500000</v>
      </c>
      <c r="M553">
        <v>9640000</v>
      </c>
      <c r="N553" t="s">
        <v>2406</v>
      </c>
      <c r="O553">
        <v>105</v>
      </c>
      <c r="P553" t="str">
        <f>IF(Table1[[#This Row],[score]]&gt;=8.5,"High",IF(Table1[[#This Row],[score]]&gt;=7,"Medium","Low"))</f>
        <v>Low</v>
      </c>
      <c r="Q553" s="5">
        <f>Table1[[#This Row],[gross]]-Table1[[#This Row],[budget]]</f>
        <v>-10860000</v>
      </c>
      <c r="R553" s="5" t="str">
        <f>IF(Table1[[#This Row],[Profit]]&gt;0,"Profit","Loss")</f>
        <v>Loss</v>
      </c>
      <c r="S553" s="6" t="str">
        <f>FLOOR(Table1[[#This Row],[year]]-1900,10)+1900 &amp; "-" &amp; FLOOR(Table1[[#This Row],[year]]-1890,10)+1900</f>
        <v>1980-1990</v>
      </c>
      <c r="T553" s="14" t="s">
        <v>21835</v>
      </c>
      <c r="AB553" s="14"/>
    </row>
    <row r="554" spans="1:28" hidden="1" x14ac:dyDescent="0.3">
      <c r="A554" t="s">
        <v>2155</v>
      </c>
      <c r="B554" t="s">
        <v>16</v>
      </c>
      <c r="C554" t="s">
        <v>41</v>
      </c>
      <c r="D554">
        <v>1984</v>
      </c>
      <c r="E554" t="s">
        <v>2105</v>
      </c>
      <c r="F554">
        <v>3</v>
      </c>
      <c r="G554">
        <v>5100</v>
      </c>
      <c r="H554" t="s">
        <v>612</v>
      </c>
      <c r="I554" t="s">
        <v>612</v>
      </c>
      <c r="J554" t="s">
        <v>614</v>
      </c>
      <c r="K554" t="s">
        <v>30</v>
      </c>
      <c r="L554">
        <v>7000000</v>
      </c>
      <c r="M554">
        <v>8914881</v>
      </c>
      <c r="N554" t="s">
        <v>1704</v>
      </c>
      <c r="O554">
        <v>105</v>
      </c>
      <c r="P554" t="str">
        <f>IF(Table1[[#This Row],[score]]&gt;=8.5,"High",IF(Table1[[#This Row],[score]]&gt;=7,"Medium","Low"))</f>
        <v>Low</v>
      </c>
      <c r="Q554" s="5">
        <f>Table1[[#This Row],[gross]]-Table1[[#This Row],[budget]]</f>
        <v>1914881</v>
      </c>
      <c r="R554" s="5" t="str">
        <f>IF(Table1[[#This Row],[Profit]]&gt;0,"Profit","Loss")</f>
        <v>Profit</v>
      </c>
      <c r="S554" s="6" t="str">
        <f>FLOOR(Table1[[#This Row],[year]]-1900,10)+1900 &amp; "-" &amp; FLOOR(Table1[[#This Row],[year]]-1890,10)+1900</f>
        <v>1980-1990</v>
      </c>
      <c r="T554" s="14" t="s">
        <v>21835</v>
      </c>
      <c r="AB554" s="14"/>
    </row>
    <row r="555" spans="1:28" hidden="1" x14ac:dyDescent="0.3">
      <c r="A555" t="s">
        <v>1996</v>
      </c>
      <c r="B555" t="s">
        <v>16</v>
      </c>
      <c r="C555" t="s">
        <v>104</v>
      </c>
      <c r="D555">
        <v>1984</v>
      </c>
      <c r="E555" t="s">
        <v>88</v>
      </c>
      <c r="F555">
        <v>6.8</v>
      </c>
      <c r="G555">
        <v>30000</v>
      </c>
      <c r="H555" t="s">
        <v>105</v>
      </c>
      <c r="I555" t="s">
        <v>1997</v>
      </c>
      <c r="J555" t="s">
        <v>714</v>
      </c>
      <c r="K555" t="s">
        <v>30</v>
      </c>
      <c r="L555">
        <v>10000000</v>
      </c>
      <c r="M555">
        <v>8801940</v>
      </c>
      <c r="N555" t="s">
        <v>31</v>
      </c>
      <c r="O555">
        <v>114</v>
      </c>
      <c r="P555" t="str">
        <f>IF(Table1[[#This Row],[score]]&gt;=8.5,"High",IF(Table1[[#This Row],[score]]&gt;=7,"Medium","Low"))</f>
        <v>Low</v>
      </c>
      <c r="Q555" s="5">
        <f>Table1[[#This Row],[gross]]-Table1[[#This Row],[budget]]</f>
        <v>-1198060</v>
      </c>
      <c r="R555" s="5" t="str">
        <f>IF(Table1[[#This Row],[Profit]]&gt;0,"Profit","Loss")</f>
        <v>Loss</v>
      </c>
      <c r="S555" s="6" t="str">
        <f>FLOOR(Table1[[#This Row],[year]]-1900,10)+1900 &amp; "-" &amp; FLOOR(Table1[[#This Row],[year]]-1890,10)+1900</f>
        <v>1980-1990</v>
      </c>
      <c r="T555" s="14" t="s">
        <v>21835</v>
      </c>
      <c r="AB555" s="14"/>
    </row>
    <row r="556" spans="1:28" hidden="1" x14ac:dyDescent="0.3">
      <c r="A556" t="s">
        <v>2351</v>
      </c>
      <c r="B556" t="s">
        <v>1974</v>
      </c>
      <c r="C556" t="s">
        <v>41</v>
      </c>
      <c r="D556">
        <v>1984</v>
      </c>
      <c r="E556" t="s">
        <v>2352</v>
      </c>
      <c r="F556">
        <v>5.3</v>
      </c>
      <c r="G556">
        <v>3000</v>
      </c>
      <c r="H556" t="s">
        <v>1367</v>
      </c>
      <c r="I556" t="s">
        <v>1367</v>
      </c>
      <c r="J556" t="s">
        <v>2174</v>
      </c>
      <c r="K556" t="s">
        <v>22</v>
      </c>
      <c r="L556">
        <f>20500000</f>
        <v>20500000</v>
      </c>
      <c r="M556">
        <v>8793152</v>
      </c>
      <c r="N556" t="s">
        <v>2353</v>
      </c>
      <c r="O556">
        <v>97</v>
      </c>
      <c r="P556" t="str">
        <f>IF(Table1[[#This Row],[score]]&gt;=8.5,"High",IF(Table1[[#This Row],[score]]&gt;=7,"Medium","Low"))</f>
        <v>Low</v>
      </c>
      <c r="Q556" s="5">
        <f>Table1[[#This Row],[gross]]-Table1[[#This Row],[budget]]</f>
        <v>-11706848</v>
      </c>
      <c r="R556" s="5" t="str">
        <f>IF(Table1[[#This Row],[Profit]]&gt;0,"Profit","Loss")</f>
        <v>Loss</v>
      </c>
      <c r="S556" s="6" t="str">
        <f>FLOOR(Table1[[#This Row],[year]]-1900,10)+1900 &amp; "-" &amp; FLOOR(Table1[[#This Row],[year]]-1890,10)+1900</f>
        <v>1980-1990</v>
      </c>
      <c r="T556" s="14" t="s">
        <v>21835</v>
      </c>
      <c r="AB556" s="14"/>
    </row>
    <row r="557" spans="1:28" hidden="1" x14ac:dyDescent="0.3">
      <c r="A557" t="s">
        <v>2098</v>
      </c>
      <c r="B557" t="s">
        <v>33</v>
      </c>
      <c r="C557" t="s">
        <v>25</v>
      </c>
      <c r="D557">
        <v>1984</v>
      </c>
      <c r="E557" t="s">
        <v>2035</v>
      </c>
      <c r="F557">
        <v>7</v>
      </c>
      <c r="G557">
        <v>25000</v>
      </c>
      <c r="H557" t="s">
        <v>2099</v>
      </c>
      <c r="I557" t="s">
        <v>2100</v>
      </c>
      <c r="J557" t="s">
        <v>526</v>
      </c>
      <c r="K557" t="s">
        <v>22</v>
      </c>
      <c r="L557">
        <v>25000000</v>
      </c>
      <c r="M557">
        <v>8613462</v>
      </c>
      <c r="N557" t="s">
        <v>581</v>
      </c>
      <c r="O557">
        <v>132</v>
      </c>
      <c r="P557" t="str">
        <f>IF(Table1[[#This Row],[score]]&gt;=8.5,"High",IF(Table1[[#This Row],[score]]&gt;=7,"Medium","Low"))</f>
        <v>Medium</v>
      </c>
      <c r="Q557" s="5">
        <f>Table1[[#This Row],[gross]]-Table1[[#This Row],[budget]]</f>
        <v>-16386538</v>
      </c>
      <c r="R557" s="5" t="str">
        <f>IF(Table1[[#This Row],[Profit]]&gt;0,"Profit","Loss")</f>
        <v>Loss</v>
      </c>
      <c r="S557" s="6" t="str">
        <f>FLOOR(Table1[[#This Row],[year]]-1900,10)+1900 &amp; "-" &amp; FLOOR(Table1[[#This Row],[year]]-1890,10)+1900</f>
        <v>1980-1990</v>
      </c>
      <c r="T557" s="14" t="s">
        <v>21835</v>
      </c>
      <c r="AB557" s="14"/>
    </row>
    <row r="558" spans="1:28" hidden="1" x14ac:dyDescent="0.3">
      <c r="A558">
        <v>1984</v>
      </c>
      <c r="B558" t="s">
        <v>16</v>
      </c>
      <c r="C558" t="s">
        <v>17</v>
      </c>
      <c r="D558">
        <v>1984</v>
      </c>
      <c r="E558" t="s">
        <v>2046</v>
      </c>
      <c r="F558">
        <v>7.1</v>
      </c>
      <c r="G558">
        <v>68000</v>
      </c>
      <c r="H558" t="s">
        <v>2047</v>
      </c>
      <c r="I558" t="s">
        <v>2047</v>
      </c>
      <c r="J558" t="s">
        <v>1337</v>
      </c>
      <c r="K558" t="s">
        <v>22</v>
      </c>
      <c r="L558">
        <f>20500000</f>
        <v>20500000</v>
      </c>
      <c r="M558">
        <v>8430492</v>
      </c>
      <c r="N558" t="s">
        <v>2048</v>
      </c>
      <c r="O558">
        <v>113</v>
      </c>
      <c r="P558" t="str">
        <f>IF(Table1[[#This Row],[score]]&gt;=8.5,"High",IF(Table1[[#This Row],[score]]&gt;=7,"Medium","Low"))</f>
        <v>Medium</v>
      </c>
      <c r="Q558" s="5">
        <f>Table1[[#This Row],[gross]]-Table1[[#This Row],[budget]]</f>
        <v>-12069508</v>
      </c>
      <c r="R558" s="5" t="str">
        <f>IF(Table1[[#This Row],[Profit]]&gt;0,"Profit","Loss")</f>
        <v>Loss</v>
      </c>
      <c r="S558" s="6" t="str">
        <f>FLOOR(Table1[[#This Row],[year]]-1900,10)+1900 &amp; "-" &amp; FLOOR(Table1[[#This Row],[year]]-1890,10)+1900</f>
        <v>1980-1990</v>
      </c>
      <c r="T558" s="14" t="s">
        <v>21835</v>
      </c>
      <c r="AB558" s="14"/>
    </row>
    <row r="559" spans="1:28" hidden="1" x14ac:dyDescent="0.3">
      <c r="A559" t="s">
        <v>2248</v>
      </c>
      <c r="B559" t="s">
        <v>16</v>
      </c>
      <c r="C559" t="s">
        <v>41</v>
      </c>
      <c r="D559">
        <v>1984</v>
      </c>
      <c r="E559" t="s">
        <v>1627</v>
      </c>
      <c r="F559">
        <v>6.3</v>
      </c>
      <c r="G559">
        <v>1900</v>
      </c>
      <c r="H559" t="s">
        <v>2249</v>
      </c>
      <c r="I559" t="s">
        <v>2026</v>
      </c>
      <c r="J559" t="s">
        <v>2250</v>
      </c>
      <c r="K559" t="s">
        <v>30</v>
      </c>
      <c r="L559">
        <f>20500000</f>
        <v>20500000</v>
      </c>
      <c r="M559">
        <v>8289916</v>
      </c>
      <c r="N559" t="s">
        <v>2251</v>
      </c>
      <c r="O559">
        <v>90</v>
      </c>
      <c r="P559" t="str">
        <f>IF(Table1[[#This Row],[score]]&gt;=8.5,"High",IF(Table1[[#This Row],[score]]&gt;=7,"Medium","Low"))</f>
        <v>Low</v>
      </c>
      <c r="Q559" s="5">
        <f>Table1[[#This Row],[gross]]-Table1[[#This Row],[budget]]</f>
        <v>-12210084</v>
      </c>
      <c r="R559" s="5" t="str">
        <f>IF(Table1[[#This Row],[Profit]]&gt;0,"Profit","Loss")</f>
        <v>Loss</v>
      </c>
      <c r="S559" s="6" t="str">
        <f>FLOOR(Table1[[#This Row],[year]]-1900,10)+1900 &amp; "-" &amp; FLOOR(Table1[[#This Row],[year]]-1890,10)+1900</f>
        <v>1980-1990</v>
      </c>
      <c r="T559" s="14" t="s">
        <v>21835</v>
      </c>
      <c r="AB559" s="14"/>
    </row>
    <row r="560" spans="1:28" hidden="1" x14ac:dyDescent="0.3">
      <c r="A560" t="s">
        <v>2148</v>
      </c>
      <c r="B560" t="s">
        <v>33</v>
      </c>
      <c r="C560" t="s">
        <v>25</v>
      </c>
      <c r="D560">
        <v>1984</v>
      </c>
      <c r="E560" t="s">
        <v>2149</v>
      </c>
      <c r="F560">
        <v>6.1</v>
      </c>
      <c r="G560">
        <v>15000</v>
      </c>
      <c r="H560" t="s">
        <v>2150</v>
      </c>
      <c r="I560" t="s">
        <v>2151</v>
      </c>
      <c r="J560" t="s">
        <v>2033</v>
      </c>
      <c r="K560" t="s">
        <v>30</v>
      </c>
      <c r="L560">
        <v>21000000</v>
      </c>
      <c r="M560">
        <v>8103330</v>
      </c>
      <c r="N560" t="s">
        <v>2147</v>
      </c>
      <c r="O560">
        <v>102</v>
      </c>
      <c r="P560" t="str">
        <f>IF(Table1[[#This Row],[score]]&gt;=8.5,"High",IF(Table1[[#This Row],[score]]&gt;=7,"Medium","Low"))</f>
        <v>Low</v>
      </c>
      <c r="Q560" s="5">
        <f>Table1[[#This Row],[gross]]-Table1[[#This Row],[budget]]</f>
        <v>-12896670</v>
      </c>
      <c r="R560" s="5" t="str">
        <f>IF(Table1[[#This Row],[Profit]]&gt;0,"Profit","Loss")</f>
        <v>Loss</v>
      </c>
      <c r="S560" s="6" t="str">
        <f>FLOOR(Table1[[#This Row],[year]]-1900,10)+1900 &amp; "-" &amp; FLOOR(Table1[[#This Row],[year]]-1890,10)+1900</f>
        <v>1980-1990</v>
      </c>
      <c r="T560" s="14" t="s">
        <v>21835</v>
      </c>
      <c r="AB560" s="14"/>
    </row>
    <row r="561" spans="1:28" hidden="1" x14ac:dyDescent="0.3">
      <c r="A561" t="s">
        <v>2032</v>
      </c>
      <c r="B561" t="s">
        <v>33</v>
      </c>
      <c r="C561" t="s">
        <v>34</v>
      </c>
      <c r="D561">
        <v>1984</v>
      </c>
      <c r="E561" t="s">
        <v>1986</v>
      </c>
      <c r="F561">
        <v>6.7</v>
      </c>
      <c r="G561">
        <v>19000</v>
      </c>
      <c r="H561" t="s">
        <v>77</v>
      </c>
      <c r="I561" t="s">
        <v>77</v>
      </c>
      <c r="J561" t="s">
        <v>2033</v>
      </c>
      <c r="K561" t="s">
        <v>30</v>
      </c>
      <c r="L561">
        <v>14500000</v>
      </c>
      <c r="M561">
        <v>8089290</v>
      </c>
      <c r="N561" t="s">
        <v>61</v>
      </c>
      <c r="O561">
        <v>93</v>
      </c>
      <c r="P561" t="str">
        <f>IF(Table1[[#This Row],[score]]&gt;=8.5,"High",IF(Table1[[#This Row],[score]]&gt;=7,"Medium","Low"))</f>
        <v>Low</v>
      </c>
      <c r="Q561" s="5">
        <f>Table1[[#This Row],[gross]]-Table1[[#This Row],[budget]]</f>
        <v>-6410710</v>
      </c>
      <c r="R561" s="5" t="str">
        <f>IF(Table1[[#This Row],[Profit]]&gt;0,"Profit","Loss")</f>
        <v>Loss</v>
      </c>
      <c r="S561" s="6" t="str">
        <f>FLOOR(Table1[[#This Row],[year]]-1900,10)+1900 &amp; "-" &amp; FLOOR(Table1[[#This Row],[year]]-1890,10)+1900</f>
        <v>1980-1990</v>
      </c>
      <c r="T561" s="14" t="s">
        <v>21835</v>
      </c>
      <c r="AB561" s="14"/>
    </row>
    <row r="562" spans="1:28" hidden="1" x14ac:dyDescent="0.3">
      <c r="A562" t="s">
        <v>2429</v>
      </c>
      <c r="B562" t="s">
        <v>33</v>
      </c>
      <c r="C562" t="s">
        <v>41</v>
      </c>
      <c r="D562">
        <v>1984</v>
      </c>
      <c r="E562" t="s">
        <v>1999</v>
      </c>
      <c r="F562">
        <v>5.9</v>
      </c>
      <c r="G562">
        <v>807</v>
      </c>
      <c r="H562" t="s">
        <v>461</v>
      </c>
      <c r="I562" t="s">
        <v>2430</v>
      </c>
      <c r="J562" t="s">
        <v>821</v>
      </c>
      <c r="K562" t="s">
        <v>30</v>
      </c>
      <c r="L562">
        <f>20500000</f>
        <v>20500000</v>
      </c>
      <c r="M562">
        <v>7889694</v>
      </c>
      <c r="N562" t="s">
        <v>118</v>
      </c>
      <c r="O562">
        <v>94</v>
      </c>
      <c r="P562" t="str">
        <f>IF(Table1[[#This Row],[score]]&gt;=8.5,"High",IF(Table1[[#This Row],[score]]&gt;=7,"Medium","Low"))</f>
        <v>Low</v>
      </c>
      <c r="Q562" s="5">
        <f>Table1[[#This Row],[gross]]-Table1[[#This Row],[budget]]</f>
        <v>-12610306</v>
      </c>
      <c r="R562" s="5" t="str">
        <f>IF(Table1[[#This Row],[Profit]]&gt;0,"Profit","Loss")</f>
        <v>Loss</v>
      </c>
      <c r="S562" s="6" t="str">
        <f>FLOOR(Table1[[#This Row],[year]]-1900,10)+1900 &amp; "-" &amp; FLOOR(Table1[[#This Row],[year]]-1890,10)+1900</f>
        <v>1980-1990</v>
      </c>
      <c r="T562" s="14" t="s">
        <v>21835</v>
      </c>
      <c r="AB562" s="14"/>
    </row>
    <row r="563" spans="1:28" hidden="1" x14ac:dyDescent="0.3">
      <c r="A563" t="s">
        <v>2336</v>
      </c>
      <c r="B563" t="s">
        <v>16</v>
      </c>
      <c r="C563" t="s">
        <v>17</v>
      </c>
      <c r="D563">
        <v>1984</v>
      </c>
      <c r="E563" t="s">
        <v>2145</v>
      </c>
      <c r="F563">
        <v>6.1</v>
      </c>
      <c r="G563">
        <v>2000</v>
      </c>
      <c r="H563" t="s">
        <v>1111</v>
      </c>
      <c r="I563" t="s">
        <v>2337</v>
      </c>
      <c r="J563" t="s">
        <v>2338</v>
      </c>
      <c r="K563" t="s">
        <v>30</v>
      </c>
      <c r="L563">
        <f>20500000</f>
        <v>20500000</v>
      </c>
      <c r="M563">
        <v>7828841</v>
      </c>
      <c r="N563" t="s">
        <v>529</v>
      </c>
      <c r="O563">
        <v>130</v>
      </c>
      <c r="P563" t="str">
        <f>IF(Table1[[#This Row],[score]]&gt;=8.5,"High",IF(Table1[[#This Row],[score]]&gt;=7,"Medium","Low"))</f>
        <v>Low</v>
      </c>
      <c r="Q563" s="5">
        <f>Table1[[#This Row],[gross]]-Table1[[#This Row],[budget]]</f>
        <v>-12671159</v>
      </c>
      <c r="R563" s="5" t="str">
        <f>IF(Table1[[#This Row],[Profit]]&gt;0,"Profit","Loss")</f>
        <v>Loss</v>
      </c>
      <c r="S563" s="6" t="str">
        <f>FLOOR(Table1[[#This Row],[year]]-1900,10)+1900 &amp; "-" &amp; FLOOR(Table1[[#This Row],[year]]-1890,10)+1900</f>
        <v>1980-1990</v>
      </c>
      <c r="T563" s="14" t="s">
        <v>21835</v>
      </c>
      <c r="AB563" s="14"/>
    </row>
    <row r="564" spans="1:28" hidden="1" x14ac:dyDescent="0.3">
      <c r="A564" t="s">
        <v>2277</v>
      </c>
      <c r="B564" t="s">
        <v>16</v>
      </c>
      <c r="C564" t="s">
        <v>34</v>
      </c>
      <c r="D564">
        <v>1984</v>
      </c>
      <c r="E564" t="s">
        <v>2278</v>
      </c>
      <c r="F564">
        <v>5.4</v>
      </c>
      <c r="G564">
        <v>4200</v>
      </c>
      <c r="H564" t="s">
        <v>1748</v>
      </c>
      <c r="I564" t="s">
        <v>1749</v>
      </c>
      <c r="J564" t="s">
        <v>1750</v>
      </c>
      <c r="K564" t="s">
        <v>30</v>
      </c>
      <c r="L564">
        <f>20500000</f>
        <v>20500000</v>
      </c>
      <c r="M564">
        <v>7610785</v>
      </c>
      <c r="N564" t="s">
        <v>1163</v>
      </c>
      <c r="O564">
        <v>92</v>
      </c>
      <c r="P564" t="str">
        <f>IF(Table1[[#This Row],[score]]&gt;=8.5,"High",IF(Table1[[#This Row],[score]]&gt;=7,"Medium","Low"))</f>
        <v>Low</v>
      </c>
      <c r="Q564" s="5">
        <f>Table1[[#This Row],[gross]]-Table1[[#This Row],[budget]]</f>
        <v>-12889215</v>
      </c>
      <c r="R564" s="5" t="str">
        <f>IF(Table1[[#This Row],[Profit]]&gt;0,"Profit","Loss")</f>
        <v>Loss</v>
      </c>
      <c r="S564" s="6" t="str">
        <f>FLOOR(Table1[[#This Row],[year]]-1900,10)+1900 &amp; "-" &amp; FLOOR(Table1[[#This Row],[year]]-1890,10)+1900</f>
        <v>1980-1990</v>
      </c>
      <c r="T564" s="14" t="s">
        <v>21835</v>
      </c>
      <c r="AB564" s="14"/>
    </row>
    <row r="565" spans="1:28" hidden="1" x14ac:dyDescent="0.3">
      <c r="A565" t="s">
        <v>2330</v>
      </c>
      <c r="B565" t="s">
        <v>33</v>
      </c>
      <c r="C565" t="s">
        <v>17</v>
      </c>
      <c r="D565">
        <v>1984</v>
      </c>
      <c r="E565" t="s">
        <v>2083</v>
      </c>
      <c r="F565">
        <v>6.1</v>
      </c>
      <c r="G565">
        <v>5300</v>
      </c>
      <c r="H565" t="s">
        <v>1285</v>
      </c>
      <c r="I565" t="s">
        <v>2331</v>
      </c>
      <c r="J565" t="s">
        <v>1845</v>
      </c>
      <c r="K565" t="s">
        <v>30</v>
      </c>
      <c r="L565">
        <f>20500000</f>
        <v>20500000</v>
      </c>
      <c r="M565">
        <v>7343032</v>
      </c>
      <c r="N565" t="s">
        <v>61</v>
      </c>
      <c r="O565">
        <v>100</v>
      </c>
      <c r="P565" t="str">
        <f>IF(Table1[[#This Row],[score]]&gt;=8.5,"High",IF(Table1[[#This Row],[score]]&gt;=7,"Medium","Low"))</f>
        <v>Low</v>
      </c>
      <c r="Q565" s="5">
        <f>Table1[[#This Row],[gross]]-Table1[[#This Row],[budget]]</f>
        <v>-13156968</v>
      </c>
      <c r="R565" s="5" t="str">
        <f>IF(Table1[[#This Row],[Profit]]&gt;0,"Profit","Loss")</f>
        <v>Loss</v>
      </c>
      <c r="S565" s="6" t="str">
        <f>FLOOR(Table1[[#This Row],[year]]-1900,10)+1900 &amp; "-" &amp; FLOOR(Table1[[#This Row],[year]]-1890,10)+1900</f>
        <v>1980-1990</v>
      </c>
      <c r="T565" s="14" t="s">
        <v>21835</v>
      </c>
      <c r="AB565" s="14"/>
    </row>
    <row r="566" spans="1:28" hidden="1" x14ac:dyDescent="0.3">
      <c r="A566" t="s">
        <v>2086</v>
      </c>
      <c r="B566" t="s">
        <v>16</v>
      </c>
      <c r="C566" t="s">
        <v>41</v>
      </c>
      <c r="D566">
        <v>1984</v>
      </c>
      <c r="E566" t="s">
        <v>2035</v>
      </c>
      <c r="F566">
        <v>4.9000000000000004</v>
      </c>
      <c r="G566">
        <v>3200</v>
      </c>
      <c r="H566" t="s">
        <v>2087</v>
      </c>
      <c r="I566" t="s">
        <v>2088</v>
      </c>
      <c r="J566" t="s">
        <v>2089</v>
      </c>
      <c r="K566" t="s">
        <v>30</v>
      </c>
      <c r="L566">
        <f>20500000</f>
        <v>20500000</v>
      </c>
      <c r="M566">
        <v>7121719</v>
      </c>
      <c r="N566" t="s">
        <v>2090</v>
      </c>
      <c r="O566">
        <v>88</v>
      </c>
      <c r="P566" t="str">
        <f>IF(Table1[[#This Row],[score]]&gt;=8.5,"High",IF(Table1[[#This Row],[score]]&gt;=7,"Medium","Low"))</f>
        <v>Low</v>
      </c>
      <c r="Q566" s="5">
        <f>Table1[[#This Row],[gross]]-Table1[[#This Row],[budget]]</f>
        <v>-13378281</v>
      </c>
      <c r="R566" s="5" t="str">
        <f>IF(Table1[[#This Row],[Profit]]&gt;0,"Profit","Loss")</f>
        <v>Loss</v>
      </c>
      <c r="S566" s="6" t="str">
        <f>FLOOR(Table1[[#This Row],[year]]-1900,10)+1900 &amp; "-" &amp; FLOOR(Table1[[#This Row],[year]]-1890,10)+1900</f>
        <v>1980-1990</v>
      </c>
      <c r="T566" s="14" t="s">
        <v>21835</v>
      </c>
      <c r="AB566" s="14"/>
    </row>
    <row r="567" spans="1:28" hidden="1" x14ac:dyDescent="0.3">
      <c r="A567" t="s">
        <v>2235</v>
      </c>
      <c r="B567" t="s">
        <v>16</v>
      </c>
      <c r="C567" t="s">
        <v>34</v>
      </c>
      <c r="D567">
        <v>1984</v>
      </c>
      <c r="E567" t="s">
        <v>1982</v>
      </c>
      <c r="F567">
        <v>6.7</v>
      </c>
      <c r="G567">
        <v>8000</v>
      </c>
      <c r="H567" t="s">
        <v>178</v>
      </c>
      <c r="I567" t="s">
        <v>2236</v>
      </c>
      <c r="J567" t="s">
        <v>2237</v>
      </c>
      <c r="K567" t="s">
        <v>30</v>
      </c>
      <c r="L567">
        <v>8000000</v>
      </c>
      <c r="M567">
        <v>6836201</v>
      </c>
      <c r="N567" t="s">
        <v>80</v>
      </c>
      <c r="O567">
        <v>121</v>
      </c>
      <c r="P567" t="str">
        <f>IF(Table1[[#This Row],[score]]&gt;=8.5,"High",IF(Table1[[#This Row],[score]]&gt;=7,"Medium","Low"))</f>
        <v>Low</v>
      </c>
      <c r="Q567" s="5">
        <f>Table1[[#This Row],[gross]]-Table1[[#This Row],[budget]]</f>
        <v>-1163799</v>
      </c>
      <c r="R567" s="5" t="str">
        <f>IF(Table1[[#This Row],[Profit]]&gt;0,"Profit","Loss")</f>
        <v>Loss</v>
      </c>
      <c r="S567" s="6" t="str">
        <f>FLOOR(Table1[[#This Row],[year]]-1900,10)+1900 &amp; "-" &amp; FLOOR(Table1[[#This Row],[year]]-1890,10)+1900</f>
        <v>1980-1990</v>
      </c>
      <c r="T567" s="14" t="s">
        <v>21835</v>
      </c>
      <c r="AB567" s="14"/>
    </row>
    <row r="568" spans="1:28" hidden="1" x14ac:dyDescent="0.3">
      <c r="A568" t="s">
        <v>2113</v>
      </c>
      <c r="B568" t="s">
        <v>1974</v>
      </c>
      <c r="C568" t="s">
        <v>34</v>
      </c>
      <c r="D568">
        <v>1984</v>
      </c>
      <c r="E568" t="s">
        <v>1975</v>
      </c>
      <c r="F568">
        <v>5.9</v>
      </c>
      <c r="G568">
        <v>12000</v>
      </c>
      <c r="H568" t="s">
        <v>745</v>
      </c>
      <c r="I568" t="s">
        <v>745</v>
      </c>
      <c r="J568" t="s">
        <v>1703</v>
      </c>
      <c r="K568" t="s">
        <v>30</v>
      </c>
      <c r="L568">
        <f>20500000</f>
        <v>20500000</v>
      </c>
      <c r="M568">
        <v>6770587</v>
      </c>
      <c r="N568" t="s">
        <v>2075</v>
      </c>
      <c r="O568">
        <v>99</v>
      </c>
      <c r="P568" t="str">
        <f>IF(Table1[[#This Row],[score]]&gt;=8.5,"High",IF(Table1[[#This Row],[score]]&gt;=7,"Medium","Low"))</f>
        <v>Low</v>
      </c>
      <c r="Q568" s="5">
        <f>Table1[[#This Row],[gross]]-Table1[[#This Row],[budget]]</f>
        <v>-13729413</v>
      </c>
      <c r="R568" s="5" t="str">
        <f>IF(Table1[[#This Row],[Profit]]&gt;0,"Profit","Loss")</f>
        <v>Loss</v>
      </c>
      <c r="S568" s="6" t="str">
        <f>FLOOR(Table1[[#This Row],[year]]-1900,10)+1900 &amp; "-" &amp; FLOOR(Table1[[#This Row],[year]]-1890,10)+1900</f>
        <v>1980-1990</v>
      </c>
      <c r="T568" s="14" t="s">
        <v>21835</v>
      </c>
      <c r="AB568" s="14"/>
    </row>
    <row r="569" spans="1:28" hidden="1" x14ac:dyDescent="0.3">
      <c r="A569" t="s">
        <v>2261</v>
      </c>
      <c r="B569" t="s">
        <v>33</v>
      </c>
      <c r="C569" t="s">
        <v>17</v>
      </c>
      <c r="D569">
        <v>1984</v>
      </c>
      <c r="E569" t="s">
        <v>2083</v>
      </c>
      <c r="F569">
        <v>5.9</v>
      </c>
      <c r="G569">
        <v>4400</v>
      </c>
      <c r="H569" t="s">
        <v>292</v>
      </c>
      <c r="I569" t="s">
        <v>2262</v>
      </c>
      <c r="J569" t="s">
        <v>209</v>
      </c>
      <c r="K569" t="s">
        <v>30</v>
      </c>
      <c r="L569">
        <v>15000000</v>
      </c>
      <c r="M569">
        <v>6650206</v>
      </c>
      <c r="N569" t="s">
        <v>23</v>
      </c>
      <c r="O569">
        <v>100</v>
      </c>
      <c r="P569" t="str">
        <f>IF(Table1[[#This Row],[score]]&gt;=8.5,"High",IF(Table1[[#This Row],[score]]&gt;=7,"Medium","Low"))</f>
        <v>Low</v>
      </c>
      <c r="Q569" s="5">
        <f>Table1[[#This Row],[gross]]-Table1[[#This Row],[budget]]</f>
        <v>-8349794</v>
      </c>
      <c r="R569" s="5" t="str">
        <f>IF(Table1[[#This Row],[Profit]]&gt;0,"Profit","Loss")</f>
        <v>Loss</v>
      </c>
      <c r="S569" s="6" t="str">
        <f>FLOOR(Table1[[#This Row],[year]]-1900,10)+1900 &amp; "-" &amp; FLOOR(Table1[[#This Row],[year]]-1890,10)+1900</f>
        <v>1980-1990</v>
      </c>
      <c r="T569" s="14" t="s">
        <v>21835</v>
      </c>
      <c r="AB569" s="14"/>
    </row>
    <row r="570" spans="1:28" hidden="1" x14ac:dyDescent="0.3">
      <c r="A570" t="s">
        <v>2270</v>
      </c>
      <c r="B570" t="s">
        <v>1974</v>
      </c>
      <c r="C570" t="s">
        <v>17</v>
      </c>
      <c r="D570">
        <v>1984</v>
      </c>
      <c r="E570" t="s">
        <v>2145</v>
      </c>
      <c r="F570">
        <v>6.6</v>
      </c>
      <c r="G570">
        <v>5100</v>
      </c>
      <c r="H570" t="s">
        <v>852</v>
      </c>
      <c r="I570" t="s">
        <v>2271</v>
      </c>
      <c r="J570" t="s">
        <v>534</v>
      </c>
      <c r="K570" t="s">
        <v>22</v>
      </c>
      <c r="L570">
        <v>13000000</v>
      </c>
      <c r="M570">
        <v>6551987</v>
      </c>
      <c r="N570" t="s">
        <v>31</v>
      </c>
      <c r="O570">
        <v>128</v>
      </c>
      <c r="P570" t="str">
        <f>IF(Table1[[#This Row],[score]]&gt;=8.5,"High",IF(Table1[[#This Row],[score]]&gt;=7,"Medium","Low"))</f>
        <v>Low</v>
      </c>
      <c r="Q570" s="5">
        <f>Table1[[#This Row],[gross]]-Table1[[#This Row],[budget]]</f>
        <v>-6448013</v>
      </c>
      <c r="R570" s="5" t="str">
        <f>IF(Table1[[#This Row],[Profit]]&gt;0,"Profit","Loss")</f>
        <v>Loss</v>
      </c>
      <c r="S570" s="6" t="str">
        <f>FLOOR(Table1[[#This Row],[year]]-1900,10)+1900 &amp; "-" &amp; FLOOR(Table1[[#This Row],[year]]-1890,10)+1900</f>
        <v>1980-1990</v>
      </c>
      <c r="T570" s="14" t="s">
        <v>21835</v>
      </c>
      <c r="AB570" s="14"/>
    </row>
    <row r="571" spans="1:28" hidden="1" x14ac:dyDescent="0.3">
      <c r="A571" t="s">
        <v>2114</v>
      </c>
      <c r="B571" t="s">
        <v>33</v>
      </c>
      <c r="C571" t="s">
        <v>25</v>
      </c>
      <c r="D571">
        <v>1984</v>
      </c>
      <c r="E571" t="s">
        <v>2115</v>
      </c>
      <c r="F571">
        <v>6.4</v>
      </c>
      <c r="G571">
        <v>25000</v>
      </c>
      <c r="H571" t="s">
        <v>179</v>
      </c>
      <c r="I571" t="s">
        <v>2116</v>
      </c>
      <c r="J571" t="s">
        <v>1783</v>
      </c>
      <c r="K571" t="s">
        <v>30</v>
      </c>
      <c r="L571">
        <f>20500000</f>
        <v>20500000</v>
      </c>
      <c r="M571">
        <v>6254148</v>
      </c>
      <c r="N571" t="s">
        <v>1550</v>
      </c>
      <c r="O571">
        <v>103</v>
      </c>
      <c r="P571" t="str">
        <f>IF(Table1[[#This Row],[score]]&gt;=8.5,"High",IF(Table1[[#This Row],[score]]&gt;=7,"Medium","Low"))</f>
        <v>Low</v>
      </c>
      <c r="Q571" s="5">
        <f>Table1[[#This Row],[gross]]-Table1[[#This Row],[budget]]</f>
        <v>-14245852</v>
      </c>
      <c r="R571" s="5" t="str">
        <f>IF(Table1[[#This Row],[Profit]]&gt;0,"Profit","Loss")</f>
        <v>Loss</v>
      </c>
      <c r="S571" s="6" t="str">
        <f>FLOOR(Table1[[#This Row],[year]]-1900,10)+1900 &amp; "-" &amp; FLOOR(Table1[[#This Row],[year]]-1890,10)+1900</f>
        <v>1980-1990</v>
      </c>
      <c r="T571" s="14" t="s">
        <v>21843</v>
      </c>
      <c r="AB571" s="14"/>
    </row>
    <row r="572" spans="1:28" hidden="1" x14ac:dyDescent="0.3">
      <c r="A572" t="s">
        <v>2285</v>
      </c>
      <c r="B572" t="s">
        <v>16</v>
      </c>
      <c r="C572" t="s">
        <v>17</v>
      </c>
      <c r="D572">
        <v>1984</v>
      </c>
      <c r="E572" t="s">
        <v>88</v>
      </c>
      <c r="F572">
        <v>6.2</v>
      </c>
      <c r="G572">
        <v>2300</v>
      </c>
      <c r="H572" t="s">
        <v>233</v>
      </c>
      <c r="I572" t="s">
        <v>2286</v>
      </c>
      <c r="J572" t="s">
        <v>2287</v>
      </c>
      <c r="K572" t="s">
        <v>30</v>
      </c>
      <c r="L572">
        <v>8000000</v>
      </c>
      <c r="M572">
        <v>6250994</v>
      </c>
      <c r="N572" t="s">
        <v>44</v>
      </c>
      <c r="O572">
        <v>103</v>
      </c>
      <c r="P572" t="str">
        <f>IF(Table1[[#This Row],[score]]&gt;=8.5,"High",IF(Table1[[#This Row],[score]]&gt;=7,"Medium","Low"))</f>
        <v>Low</v>
      </c>
      <c r="Q572" s="5">
        <f>Table1[[#This Row],[gross]]-Table1[[#This Row],[budget]]</f>
        <v>-1749006</v>
      </c>
      <c r="R572" s="5" t="str">
        <f>IF(Table1[[#This Row],[Profit]]&gt;0,"Profit","Loss")</f>
        <v>Loss</v>
      </c>
      <c r="S572" s="6" t="str">
        <f>FLOOR(Table1[[#This Row],[year]]-1900,10)+1900 &amp; "-" &amp; FLOOR(Table1[[#This Row],[year]]-1890,10)+1900</f>
        <v>1980-1990</v>
      </c>
      <c r="T572" s="14" t="s">
        <v>21835</v>
      </c>
      <c r="AB572" s="14"/>
    </row>
    <row r="573" spans="1:28" hidden="1" x14ac:dyDescent="0.3">
      <c r="A573" t="s">
        <v>2227</v>
      </c>
      <c r="B573" t="s">
        <v>33</v>
      </c>
      <c r="C573" t="s">
        <v>41</v>
      </c>
      <c r="D573">
        <v>1984</v>
      </c>
      <c r="E573" t="s">
        <v>1990</v>
      </c>
      <c r="F573">
        <v>6.7</v>
      </c>
      <c r="G573">
        <v>4200</v>
      </c>
      <c r="H573" t="s">
        <v>1225</v>
      </c>
      <c r="I573" t="s">
        <v>2228</v>
      </c>
      <c r="J573" t="s">
        <v>975</v>
      </c>
      <c r="K573" t="s">
        <v>30</v>
      </c>
      <c r="L573">
        <v>6500000</v>
      </c>
      <c r="M573">
        <v>6045647</v>
      </c>
      <c r="N573" t="s">
        <v>2229</v>
      </c>
      <c r="O573">
        <v>108</v>
      </c>
      <c r="P573" t="str">
        <f>IF(Table1[[#This Row],[score]]&gt;=8.5,"High",IF(Table1[[#This Row],[score]]&gt;=7,"Medium","Low"))</f>
        <v>Low</v>
      </c>
      <c r="Q573" s="5">
        <f>Table1[[#This Row],[gross]]-Table1[[#This Row],[budget]]</f>
        <v>-454353</v>
      </c>
      <c r="R573" s="5" t="str">
        <f>IF(Table1[[#This Row],[Profit]]&gt;0,"Profit","Loss")</f>
        <v>Loss</v>
      </c>
      <c r="S573" s="6" t="str">
        <f>FLOOR(Table1[[#This Row],[year]]-1900,10)+1900 &amp; "-" &amp; FLOOR(Table1[[#This Row],[year]]-1890,10)+1900</f>
        <v>1980-1990</v>
      </c>
      <c r="T573" s="14" t="s">
        <v>21835</v>
      </c>
      <c r="AB573" s="14"/>
    </row>
    <row r="574" spans="1:28" hidden="1" x14ac:dyDescent="0.3">
      <c r="A574" t="s">
        <v>2181</v>
      </c>
      <c r="B574" t="s">
        <v>33</v>
      </c>
      <c r="C574" t="s">
        <v>25</v>
      </c>
      <c r="D574">
        <v>1984</v>
      </c>
      <c r="E574" t="s">
        <v>2140</v>
      </c>
      <c r="F574">
        <v>4.9000000000000004</v>
      </c>
      <c r="G574">
        <v>4600</v>
      </c>
      <c r="H574" t="s">
        <v>2182</v>
      </c>
      <c r="I574" t="s">
        <v>2183</v>
      </c>
      <c r="J574" t="s">
        <v>2184</v>
      </c>
      <c r="K574" t="s">
        <v>22</v>
      </c>
      <c r="L574">
        <v>25000000</v>
      </c>
      <c r="M574">
        <v>5778353</v>
      </c>
      <c r="N574" t="s">
        <v>2185</v>
      </c>
      <c r="O574">
        <v>117</v>
      </c>
      <c r="P574" t="str">
        <f>IF(Table1[[#This Row],[score]]&gt;=8.5,"High",IF(Table1[[#This Row],[score]]&gt;=7,"Medium","Low"))</f>
        <v>Low</v>
      </c>
      <c r="Q574" s="5">
        <f>Table1[[#This Row],[gross]]-Table1[[#This Row],[budget]]</f>
        <v>-19221647</v>
      </c>
      <c r="R574" s="5" t="str">
        <f>IF(Table1[[#This Row],[Profit]]&gt;0,"Profit","Loss")</f>
        <v>Loss</v>
      </c>
      <c r="S574" s="6" t="str">
        <f>FLOOR(Table1[[#This Row],[year]]-1900,10)+1900 &amp; "-" &amp; FLOOR(Table1[[#This Row],[year]]-1890,10)+1900</f>
        <v>1980-1990</v>
      </c>
      <c r="T574" s="14" t="s">
        <v>21835</v>
      </c>
      <c r="AB574" s="14"/>
    </row>
    <row r="575" spans="1:28" hidden="1" x14ac:dyDescent="0.3">
      <c r="A575" t="s">
        <v>2376</v>
      </c>
      <c r="B575" t="s">
        <v>16</v>
      </c>
      <c r="C575" t="s">
        <v>41</v>
      </c>
      <c r="D575">
        <v>1984</v>
      </c>
      <c r="E575" t="s">
        <v>1568</v>
      </c>
      <c r="F575">
        <v>6.3</v>
      </c>
      <c r="G575">
        <v>6800</v>
      </c>
      <c r="H575" t="s">
        <v>1235</v>
      </c>
      <c r="I575" t="s">
        <v>2377</v>
      </c>
      <c r="J575" t="s">
        <v>839</v>
      </c>
      <c r="K575" t="s">
        <v>30</v>
      </c>
      <c r="L575">
        <f>20500000</f>
        <v>20500000</v>
      </c>
      <c r="M575">
        <v>5718573</v>
      </c>
      <c r="N575" t="s">
        <v>61</v>
      </c>
      <c r="O575">
        <v>90</v>
      </c>
      <c r="P575" t="str">
        <f>IF(Table1[[#This Row],[score]]&gt;=8.5,"High",IF(Table1[[#This Row],[score]]&gt;=7,"Medium","Low"))</f>
        <v>Low</v>
      </c>
      <c r="Q575" s="5">
        <f>Table1[[#This Row],[gross]]-Table1[[#This Row],[budget]]</f>
        <v>-14781427</v>
      </c>
      <c r="R575" s="5" t="str">
        <f>IF(Table1[[#This Row],[Profit]]&gt;0,"Profit","Loss")</f>
        <v>Loss</v>
      </c>
      <c r="S575" s="6" t="str">
        <f>FLOOR(Table1[[#This Row],[year]]-1900,10)+1900 &amp; "-" &amp; FLOOR(Table1[[#This Row],[year]]-1890,10)+1900</f>
        <v>1980-1990</v>
      </c>
      <c r="T575" s="14" t="s">
        <v>21835</v>
      </c>
      <c r="AB575" s="14"/>
    </row>
    <row r="576" spans="1:28" hidden="1" x14ac:dyDescent="0.3">
      <c r="A576" t="s">
        <v>1985</v>
      </c>
      <c r="B576" t="s">
        <v>16</v>
      </c>
      <c r="C576" t="s">
        <v>104</v>
      </c>
      <c r="D576">
        <v>1984</v>
      </c>
      <c r="E576" t="s">
        <v>1986</v>
      </c>
      <c r="F576">
        <v>8.4</v>
      </c>
      <c r="G576">
        <v>321000</v>
      </c>
      <c r="H576" t="s">
        <v>1987</v>
      </c>
      <c r="I576" t="s">
        <v>1988</v>
      </c>
      <c r="J576" t="s">
        <v>67</v>
      </c>
      <c r="K576" t="s">
        <v>306</v>
      </c>
      <c r="L576" s="5">
        <v>30000000</v>
      </c>
      <c r="M576" s="5">
        <v>5473212</v>
      </c>
      <c r="N576" t="s">
        <v>491</v>
      </c>
      <c r="O576">
        <v>229</v>
      </c>
      <c r="P576" t="str">
        <f>IF(Table1[[#This Row],[score]]&gt;=8.5,"High",IF(Table1[[#This Row],[score]]&gt;=7,"Medium","Low"))</f>
        <v>Medium</v>
      </c>
      <c r="Q576" s="5">
        <f>Table1[[#This Row],[gross]]-Table1[[#This Row],[budget]]</f>
        <v>-24526788</v>
      </c>
      <c r="R576" s="5" t="str">
        <f>IF(Table1[[#This Row],[Profit]]&gt;0,"Profit","Loss")</f>
        <v>Loss</v>
      </c>
      <c r="S576" s="6" t="str">
        <f>FLOOR(Table1[[#This Row],[year]]-1900,10)+1900 &amp; "-" &amp; FLOOR(Table1[[#This Row],[year]]-1890,10)+1900</f>
        <v>1980-1990</v>
      </c>
      <c r="T576" s="14" t="s">
        <v>21835</v>
      </c>
      <c r="AB576" s="14"/>
    </row>
    <row r="577" spans="1:28" hidden="1" x14ac:dyDescent="0.3">
      <c r="A577" t="s">
        <v>2317</v>
      </c>
      <c r="B577" t="s">
        <v>33</v>
      </c>
      <c r="C577" t="s">
        <v>41</v>
      </c>
      <c r="D577">
        <v>1984</v>
      </c>
      <c r="E577" t="s">
        <v>2170</v>
      </c>
      <c r="F577">
        <v>3.7</v>
      </c>
      <c r="G577">
        <v>2300</v>
      </c>
      <c r="H577" t="s">
        <v>799</v>
      </c>
      <c r="I577" t="s">
        <v>1084</v>
      </c>
      <c r="J577" t="s">
        <v>2318</v>
      </c>
      <c r="K577" t="s">
        <v>30</v>
      </c>
      <c r="L577">
        <f>20500000</f>
        <v>20500000</v>
      </c>
      <c r="M577">
        <v>5410972</v>
      </c>
      <c r="N577" t="s">
        <v>2075</v>
      </c>
      <c r="O577">
        <v>87</v>
      </c>
      <c r="P577" t="str">
        <f>IF(Table1[[#This Row],[score]]&gt;=8.5,"High",IF(Table1[[#This Row],[score]]&gt;=7,"Medium","Low"))</f>
        <v>Low</v>
      </c>
      <c r="Q577" s="5">
        <f>Table1[[#This Row],[gross]]-Table1[[#This Row],[budget]]</f>
        <v>-15089028</v>
      </c>
      <c r="R577" s="5" t="str">
        <f>IF(Table1[[#This Row],[Profit]]&gt;0,"Profit","Loss")</f>
        <v>Loss</v>
      </c>
      <c r="S577" s="6" t="str">
        <f>FLOOR(Table1[[#This Row],[year]]-1900,10)+1900 &amp; "-" &amp; FLOOR(Table1[[#This Row],[year]]-1890,10)+1900</f>
        <v>1980-1990</v>
      </c>
      <c r="T577" s="14" t="s">
        <v>21835</v>
      </c>
      <c r="AB577" s="14"/>
    </row>
    <row r="578" spans="1:28" hidden="1" x14ac:dyDescent="0.3">
      <c r="A578" t="s">
        <v>2173</v>
      </c>
      <c r="B578" t="s">
        <v>16</v>
      </c>
      <c r="C578" t="s">
        <v>41</v>
      </c>
      <c r="D578">
        <v>1984</v>
      </c>
      <c r="E578" t="s">
        <v>2055</v>
      </c>
      <c r="F578">
        <v>6</v>
      </c>
      <c r="G578">
        <v>8000</v>
      </c>
      <c r="H578" t="s">
        <v>1264</v>
      </c>
      <c r="I578" t="s">
        <v>1112</v>
      </c>
      <c r="J578" t="s">
        <v>2174</v>
      </c>
      <c r="K578" t="s">
        <v>22</v>
      </c>
      <c r="L578">
        <v>7500000</v>
      </c>
      <c r="M578">
        <v>5142858</v>
      </c>
      <c r="N578" t="s">
        <v>1955</v>
      </c>
      <c r="O578">
        <v>109</v>
      </c>
      <c r="P578" t="str">
        <f>IF(Table1[[#This Row],[score]]&gt;=8.5,"High",IF(Table1[[#This Row],[score]]&gt;=7,"Medium","Low"))</f>
        <v>Low</v>
      </c>
      <c r="Q578" s="5">
        <f>Table1[[#This Row],[gross]]-Table1[[#This Row],[budget]]</f>
        <v>-2357142</v>
      </c>
      <c r="R578" s="5" t="str">
        <f>IF(Table1[[#This Row],[Profit]]&gt;0,"Profit","Loss")</f>
        <v>Loss</v>
      </c>
      <c r="S578" s="6" t="str">
        <f>FLOOR(Table1[[#This Row],[year]]-1900,10)+1900 &amp; "-" &amp; FLOOR(Table1[[#This Row],[year]]-1890,10)+1900</f>
        <v>1980-1990</v>
      </c>
      <c r="T578" s="14" t="s">
        <v>21835</v>
      </c>
      <c r="AB578" s="14"/>
    </row>
    <row r="579" spans="1:28" hidden="1" x14ac:dyDescent="0.3">
      <c r="A579" t="s">
        <v>2374</v>
      </c>
      <c r="B579" t="s">
        <v>33</v>
      </c>
      <c r="C579" t="s">
        <v>41</v>
      </c>
      <c r="D579">
        <v>1984</v>
      </c>
      <c r="E579" t="s">
        <v>88</v>
      </c>
      <c r="F579">
        <v>6.6</v>
      </c>
      <c r="G579">
        <v>1400</v>
      </c>
      <c r="H579" t="s">
        <v>579</v>
      </c>
      <c r="I579" t="s">
        <v>2375</v>
      </c>
      <c r="J579" t="s">
        <v>1009</v>
      </c>
      <c r="K579" t="s">
        <v>30</v>
      </c>
      <c r="L579">
        <f>20500000</f>
        <v>20500000</v>
      </c>
      <c r="M579">
        <v>5021751</v>
      </c>
      <c r="N579" t="s">
        <v>892</v>
      </c>
      <c r="O579">
        <v>105</v>
      </c>
      <c r="P579" t="str">
        <f>IF(Table1[[#This Row],[score]]&gt;=8.5,"High",IF(Table1[[#This Row],[score]]&gt;=7,"Medium","Low"))</f>
        <v>Low</v>
      </c>
      <c r="Q579" s="5">
        <f>Table1[[#This Row],[gross]]-Table1[[#This Row],[budget]]</f>
        <v>-15478249</v>
      </c>
      <c r="R579" s="5" t="str">
        <f>IF(Table1[[#This Row],[Profit]]&gt;0,"Profit","Loss")</f>
        <v>Loss</v>
      </c>
      <c r="S579" s="6" t="str">
        <f>FLOOR(Table1[[#This Row],[year]]-1900,10)+1900 &amp; "-" &amp; FLOOR(Table1[[#This Row],[year]]-1890,10)+1900</f>
        <v>1980-1990</v>
      </c>
      <c r="T579" s="14" t="s">
        <v>21835</v>
      </c>
      <c r="AB579" s="14"/>
    </row>
    <row r="580" spans="1:28" hidden="1" x14ac:dyDescent="0.3">
      <c r="A580" t="s">
        <v>2360</v>
      </c>
      <c r="B580" t="s">
        <v>16</v>
      </c>
      <c r="C580" t="s">
        <v>41</v>
      </c>
      <c r="D580">
        <v>1984</v>
      </c>
      <c r="E580" t="s">
        <v>2231</v>
      </c>
      <c r="F580">
        <v>5.5</v>
      </c>
      <c r="G580">
        <v>2000</v>
      </c>
      <c r="H580" t="s">
        <v>352</v>
      </c>
      <c r="I580" t="s">
        <v>2361</v>
      </c>
      <c r="J580" t="s">
        <v>2362</v>
      </c>
      <c r="K580" t="s">
        <v>30</v>
      </c>
      <c r="L580">
        <f>20500000</f>
        <v>20500000</v>
      </c>
      <c r="M580">
        <v>4994094</v>
      </c>
      <c r="N580" t="s">
        <v>2154</v>
      </c>
      <c r="O580">
        <v>102</v>
      </c>
      <c r="P580" t="str">
        <f>IF(Table1[[#This Row],[score]]&gt;=8.5,"High",IF(Table1[[#This Row],[score]]&gt;=7,"Medium","Low"))</f>
        <v>Low</v>
      </c>
      <c r="Q580" s="5">
        <f>Table1[[#This Row],[gross]]-Table1[[#This Row],[budget]]</f>
        <v>-15505906</v>
      </c>
      <c r="R580" s="5" t="str">
        <f>IF(Table1[[#This Row],[Profit]]&gt;0,"Profit","Loss")</f>
        <v>Loss</v>
      </c>
      <c r="S580" s="6" t="str">
        <f>FLOOR(Table1[[#This Row],[year]]-1900,10)+1900 &amp; "-" &amp; FLOOR(Table1[[#This Row],[year]]-1890,10)+1900</f>
        <v>1980-1990</v>
      </c>
      <c r="T580" s="14" t="s">
        <v>21835</v>
      </c>
      <c r="AB580" s="14"/>
    </row>
    <row r="581" spans="1:28" hidden="1" x14ac:dyDescent="0.3">
      <c r="A581" t="s">
        <v>2241</v>
      </c>
      <c r="B581" t="s">
        <v>16</v>
      </c>
      <c r="C581" t="s">
        <v>17</v>
      </c>
      <c r="D581">
        <v>1984</v>
      </c>
      <c r="E581" t="s">
        <v>2149</v>
      </c>
      <c r="F581">
        <v>5.4</v>
      </c>
      <c r="G581">
        <v>1800</v>
      </c>
      <c r="H581" t="s">
        <v>27</v>
      </c>
      <c r="I581" t="s">
        <v>2242</v>
      </c>
      <c r="J581" t="s">
        <v>580</v>
      </c>
      <c r="K581" t="s">
        <v>30</v>
      </c>
      <c r="L581">
        <f>20500000</f>
        <v>20500000</v>
      </c>
      <c r="M581">
        <v>4743119</v>
      </c>
      <c r="N581" t="s">
        <v>892</v>
      </c>
      <c r="O581">
        <v>97</v>
      </c>
      <c r="P581" t="str">
        <f>IF(Table1[[#This Row],[score]]&gt;=8.5,"High",IF(Table1[[#This Row],[score]]&gt;=7,"Medium","Low"))</f>
        <v>Low</v>
      </c>
      <c r="Q581" s="5">
        <f>Table1[[#This Row],[gross]]-Table1[[#This Row],[budget]]</f>
        <v>-15756881</v>
      </c>
      <c r="R581" s="5" t="str">
        <f>IF(Table1[[#This Row],[Profit]]&gt;0,"Profit","Loss")</f>
        <v>Loss</v>
      </c>
      <c r="S581" s="6" t="str">
        <f>FLOOR(Table1[[#This Row],[year]]-1900,10)+1900 &amp; "-" &amp; FLOOR(Table1[[#This Row],[year]]-1890,10)+1900</f>
        <v>1980-1990</v>
      </c>
      <c r="T581" s="14" t="s">
        <v>21835</v>
      </c>
      <c r="AB581" s="14"/>
    </row>
    <row r="582" spans="1:28" hidden="1" x14ac:dyDescent="0.3">
      <c r="A582" t="s">
        <v>2042</v>
      </c>
      <c r="B582" t="s">
        <v>16</v>
      </c>
      <c r="C582" t="s">
        <v>41</v>
      </c>
      <c r="D582">
        <v>1984</v>
      </c>
      <c r="E582" t="s">
        <v>1683</v>
      </c>
      <c r="F582">
        <v>7.9</v>
      </c>
      <c r="G582">
        <v>132000</v>
      </c>
      <c r="H582" t="s">
        <v>2043</v>
      </c>
      <c r="I582" t="s">
        <v>2044</v>
      </c>
      <c r="J582" t="s">
        <v>2043</v>
      </c>
      <c r="K582" t="s">
        <v>30</v>
      </c>
      <c r="L582">
        <v>2500000</v>
      </c>
      <c r="M582">
        <v>4736202</v>
      </c>
      <c r="N582" t="s">
        <v>2045</v>
      </c>
      <c r="O582">
        <v>82</v>
      </c>
      <c r="P582" t="str">
        <f>IF(Table1[[#This Row],[score]]&gt;=8.5,"High",IF(Table1[[#This Row],[score]]&gt;=7,"Medium","Low"))</f>
        <v>Medium</v>
      </c>
      <c r="Q582" s="5">
        <f>Table1[[#This Row],[gross]]-Table1[[#This Row],[budget]]</f>
        <v>2236202</v>
      </c>
      <c r="R582" s="5" t="str">
        <f>IF(Table1[[#This Row],[Profit]]&gt;0,"Profit","Loss")</f>
        <v>Profit</v>
      </c>
      <c r="S582" s="6" t="str">
        <f>FLOOR(Table1[[#This Row],[year]]-1900,10)+1900 &amp; "-" &amp; FLOOR(Table1[[#This Row],[year]]-1890,10)+1900</f>
        <v>1980-1990</v>
      </c>
      <c r="T582" s="14" t="s">
        <v>21835</v>
      </c>
      <c r="AB582" s="14"/>
    </row>
    <row r="583" spans="1:28" hidden="1" x14ac:dyDescent="0.3">
      <c r="A583" t="s">
        <v>2104</v>
      </c>
      <c r="B583" t="s">
        <v>16</v>
      </c>
      <c r="C583" t="s">
        <v>52</v>
      </c>
      <c r="D583">
        <v>1984</v>
      </c>
      <c r="E583" t="s">
        <v>2105</v>
      </c>
      <c r="F583">
        <v>5.6</v>
      </c>
      <c r="G583">
        <v>11000</v>
      </c>
      <c r="H583" t="s">
        <v>2106</v>
      </c>
      <c r="I583" t="s">
        <v>2107</v>
      </c>
      <c r="J583" t="s">
        <v>2108</v>
      </c>
      <c r="K583" t="s">
        <v>30</v>
      </c>
      <c r="L583">
        <v>1250000</v>
      </c>
      <c r="M583">
        <v>4654423</v>
      </c>
      <c r="N583" t="s">
        <v>2109</v>
      </c>
      <c r="O583">
        <v>88</v>
      </c>
      <c r="P583" t="str">
        <f>IF(Table1[[#This Row],[score]]&gt;=8.5,"High",IF(Table1[[#This Row],[score]]&gt;=7,"Medium","Low"))</f>
        <v>Low</v>
      </c>
      <c r="Q583" s="5">
        <f>Table1[[#This Row],[gross]]-Table1[[#This Row],[budget]]</f>
        <v>3404423</v>
      </c>
      <c r="R583" s="5" t="str">
        <f>IF(Table1[[#This Row],[Profit]]&gt;0,"Profit","Loss")</f>
        <v>Profit</v>
      </c>
      <c r="S583" s="6" t="str">
        <f>FLOOR(Table1[[#This Row],[year]]-1900,10)+1900 &amp; "-" &amp; FLOOR(Table1[[#This Row],[year]]-1890,10)+1900</f>
        <v>1980-1990</v>
      </c>
      <c r="T583" s="14" t="s">
        <v>21835</v>
      </c>
      <c r="AB583" s="14"/>
    </row>
    <row r="584" spans="1:28" hidden="1" x14ac:dyDescent="0.3">
      <c r="A584" t="s">
        <v>2382</v>
      </c>
      <c r="B584" t="s">
        <v>16</v>
      </c>
      <c r="C584" t="s">
        <v>41</v>
      </c>
      <c r="D584">
        <v>1984</v>
      </c>
      <c r="E584" t="s">
        <v>2383</v>
      </c>
      <c r="F584">
        <v>5.7</v>
      </c>
      <c r="G584">
        <v>1300</v>
      </c>
      <c r="H584" t="s">
        <v>2384</v>
      </c>
      <c r="I584" t="s">
        <v>2385</v>
      </c>
      <c r="J584" t="s">
        <v>2386</v>
      </c>
      <c r="K584" t="s">
        <v>30</v>
      </c>
      <c r="L584">
        <f>20500000</f>
        <v>20500000</v>
      </c>
      <c r="M584">
        <v>4561346</v>
      </c>
      <c r="N584" t="s">
        <v>2188</v>
      </c>
      <c r="O584">
        <v>105</v>
      </c>
      <c r="P584" t="str">
        <f>IF(Table1[[#This Row],[score]]&gt;=8.5,"High",IF(Table1[[#This Row],[score]]&gt;=7,"Medium","Low"))</f>
        <v>Low</v>
      </c>
      <c r="Q584" s="5">
        <f>Table1[[#This Row],[gross]]-Table1[[#This Row],[budget]]</f>
        <v>-15938654</v>
      </c>
      <c r="R584" s="5" t="str">
        <f>IF(Table1[[#This Row],[Profit]]&gt;0,"Profit","Loss")</f>
        <v>Loss</v>
      </c>
      <c r="S584" s="6" t="str">
        <f>FLOOR(Table1[[#This Row],[year]]-1900,10)+1900 &amp; "-" &amp; FLOOR(Table1[[#This Row],[year]]-1890,10)+1900</f>
        <v>1980-1990</v>
      </c>
      <c r="T584" s="14" t="s">
        <v>21835</v>
      </c>
      <c r="AB584" s="14"/>
    </row>
    <row r="585" spans="1:28" hidden="1" x14ac:dyDescent="0.3">
      <c r="A585" t="s">
        <v>2267</v>
      </c>
      <c r="B585" t="s">
        <v>16</v>
      </c>
      <c r="C585" t="s">
        <v>41</v>
      </c>
      <c r="D585">
        <v>1984</v>
      </c>
      <c r="E585" t="s">
        <v>2149</v>
      </c>
      <c r="F585">
        <v>3.7</v>
      </c>
      <c r="G585">
        <v>705</v>
      </c>
      <c r="H585" t="s">
        <v>1517</v>
      </c>
      <c r="I585" t="s">
        <v>1455</v>
      </c>
      <c r="J585" t="s">
        <v>2268</v>
      </c>
      <c r="K585" t="s">
        <v>30</v>
      </c>
      <c r="L585">
        <f>20500000</f>
        <v>20500000</v>
      </c>
      <c r="M585">
        <v>4463841</v>
      </c>
      <c r="N585" t="s">
        <v>44</v>
      </c>
      <c r="O585">
        <v>93</v>
      </c>
      <c r="P585" t="str">
        <f>IF(Table1[[#This Row],[score]]&gt;=8.5,"High",IF(Table1[[#This Row],[score]]&gt;=7,"Medium","Low"))</f>
        <v>Low</v>
      </c>
      <c r="Q585" s="5">
        <f>Table1[[#This Row],[gross]]-Table1[[#This Row],[budget]]</f>
        <v>-16036159</v>
      </c>
      <c r="R585" s="5" t="str">
        <f>IF(Table1[[#This Row],[Profit]]&gt;0,"Profit","Loss")</f>
        <v>Loss</v>
      </c>
      <c r="S585" s="6" t="str">
        <f>FLOOR(Table1[[#This Row],[year]]-1900,10)+1900 &amp; "-" &amp; FLOOR(Table1[[#This Row],[year]]-1890,10)+1900</f>
        <v>1980-1990</v>
      </c>
      <c r="T585" s="14" t="s">
        <v>21835</v>
      </c>
      <c r="AB585" s="14"/>
    </row>
    <row r="586" spans="1:28" hidden="1" x14ac:dyDescent="0.3">
      <c r="A586" t="s">
        <v>2213</v>
      </c>
      <c r="B586" t="s">
        <v>16</v>
      </c>
      <c r="C586" t="s">
        <v>17</v>
      </c>
      <c r="D586">
        <v>1984</v>
      </c>
      <c r="E586" t="s">
        <v>2214</v>
      </c>
      <c r="F586">
        <v>6.7</v>
      </c>
      <c r="G586">
        <v>15000</v>
      </c>
      <c r="H586" t="s">
        <v>2215</v>
      </c>
      <c r="I586" t="s">
        <v>2216</v>
      </c>
      <c r="J586" t="s">
        <v>2217</v>
      </c>
      <c r="K586" t="s">
        <v>22</v>
      </c>
      <c r="L586">
        <v>2000000</v>
      </c>
      <c r="M586">
        <v>4389334</v>
      </c>
      <c r="N586" t="s">
        <v>1029</v>
      </c>
      <c r="O586">
        <v>95</v>
      </c>
      <c r="P586" t="str">
        <f>IF(Table1[[#This Row],[score]]&gt;=8.5,"High",IF(Table1[[#This Row],[score]]&gt;=7,"Medium","Low"))</f>
        <v>Low</v>
      </c>
      <c r="Q586" s="5">
        <f>Table1[[#This Row],[gross]]-Table1[[#This Row],[budget]]</f>
        <v>2389334</v>
      </c>
      <c r="R586" s="5" t="str">
        <f>IF(Table1[[#This Row],[Profit]]&gt;0,"Profit","Loss")</f>
        <v>Profit</v>
      </c>
      <c r="S586" s="6" t="str">
        <f>FLOOR(Table1[[#This Row],[year]]-1900,10)+1900 &amp; "-" &amp; FLOOR(Table1[[#This Row],[year]]-1890,10)+1900</f>
        <v>1980-1990</v>
      </c>
      <c r="T586" s="14" t="s">
        <v>21835</v>
      </c>
      <c r="AB586" s="14"/>
    </row>
    <row r="587" spans="1:28" hidden="1" x14ac:dyDescent="0.3">
      <c r="A587" t="s">
        <v>2396</v>
      </c>
      <c r="B587" t="s">
        <v>1974</v>
      </c>
      <c r="C587" t="s">
        <v>17</v>
      </c>
      <c r="D587">
        <v>1984</v>
      </c>
      <c r="E587" t="s">
        <v>2397</v>
      </c>
      <c r="F587">
        <v>6.1</v>
      </c>
      <c r="G587">
        <v>3000</v>
      </c>
      <c r="H587" t="s">
        <v>2398</v>
      </c>
      <c r="I587" t="s">
        <v>2399</v>
      </c>
      <c r="J587" t="s">
        <v>2338</v>
      </c>
      <c r="K587" t="s">
        <v>30</v>
      </c>
      <c r="L587">
        <v>11000000</v>
      </c>
      <c r="M587">
        <v>4385312</v>
      </c>
      <c r="N587" t="s">
        <v>2251</v>
      </c>
      <c r="O587">
        <v>110</v>
      </c>
      <c r="P587" t="str">
        <f>IF(Table1[[#This Row],[score]]&gt;=8.5,"High",IF(Table1[[#This Row],[score]]&gt;=7,"Medium","Low"))</f>
        <v>Low</v>
      </c>
      <c r="Q587" s="5">
        <f>Table1[[#This Row],[gross]]-Table1[[#This Row],[budget]]</f>
        <v>-6614688</v>
      </c>
      <c r="R587" s="5" t="str">
        <f>IF(Table1[[#This Row],[Profit]]&gt;0,"Profit","Loss")</f>
        <v>Loss</v>
      </c>
      <c r="S587" s="6" t="str">
        <f>FLOOR(Table1[[#This Row],[year]]-1900,10)+1900 &amp; "-" &amp; FLOOR(Table1[[#This Row],[year]]-1890,10)+1900</f>
        <v>1980-1990</v>
      </c>
      <c r="T587" s="14" t="s">
        <v>21835</v>
      </c>
      <c r="AB587" s="14"/>
    </row>
    <row r="588" spans="1:28" hidden="1" x14ac:dyDescent="0.3">
      <c r="A588" t="s">
        <v>2431</v>
      </c>
      <c r="B588" t="s">
        <v>16</v>
      </c>
      <c r="C588" t="s">
        <v>17</v>
      </c>
      <c r="D588">
        <v>1984</v>
      </c>
      <c r="E588" t="s">
        <v>2239</v>
      </c>
      <c r="F588">
        <v>5.7</v>
      </c>
      <c r="G588">
        <v>634</v>
      </c>
      <c r="H588" t="s">
        <v>766</v>
      </c>
      <c r="I588" t="s">
        <v>2432</v>
      </c>
      <c r="J588" t="s">
        <v>2433</v>
      </c>
      <c r="K588" t="s">
        <v>30</v>
      </c>
      <c r="L588">
        <f>20500000</f>
        <v>20500000</v>
      </c>
      <c r="M588">
        <v>4239154</v>
      </c>
      <c r="N588" t="s">
        <v>80</v>
      </c>
      <c r="O588">
        <v>95</v>
      </c>
      <c r="P588" t="str">
        <f>IF(Table1[[#This Row],[score]]&gt;=8.5,"High",IF(Table1[[#This Row],[score]]&gt;=7,"Medium","Low"))</f>
        <v>Low</v>
      </c>
      <c r="Q588" s="5">
        <f>Table1[[#This Row],[gross]]-Table1[[#This Row],[budget]]</f>
        <v>-16260846</v>
      </c>
      <c r="R588" s="5" t="str">
        <f>IF(Table1[[#This Row],[Profit]]&gt;0,"Profit","Loss")</f>
        <v>Loss</v>
      </c>
      <c r="S588" s="6" t="str">
        <f>FLOOR(Table1[[#This Row],[year]]-1900,10)+1900 &amp; "-" &amp; FLOOR(Table1[[#This Row],[year]]-1890,10)+1900</f>
        <v>1980-1990</v>
      </c>
      <c r="T588" s="14" t="s">
        <v>21835</v>
      </c>
      <c r="AB588" s="14"/>
    </row>
    <row r="589" spans="1:28" hidden="1" x14ac:dyDescent="0.3">
      <c r="A589" t="s">
        <v>2068</v>
      </c>
      <c r="B589" t="s">
        <v>16</v>
      </c>
      <c r="C589" t="s">
        <v>104</v>
      </c>
      <c r="D589">
        <v>1984</v>
      </c>
      <c r="E589" t="s">
        <v>1759</v>
      </c>
      <c r="F589">
        <v>7.6</v>
      </c>
      <c r="G589">
        <v>91000</v>
      </c>
      <c r="H589" t="s">
        <v>2069</v>
      </c>
      <c r="I589" t="s">
        <v>2069</v>
      </c>
      <c r="J589" t="s">
        <v>2070</v>
      </c>
      <c r="K589" t="s">
        <v>30</v>
      </c>
      <c r="L589">
        <v>1500000</v>
      </c>
      <c r="M589">
        <v>4228292</v>
      </c>
      <c r="N589" t="s">
        <v>2071</v>
      </c>
      <c r="O589">
        <v>99</v>
      </c>
      <c r="P589" t="str">
        <f>IF(Table1[[#This Row],[score]]&gt;=8.5,"High",IF(Table1[[#This Row],[score]]&gt;=7,"Medium","Low"))</f>
        <v>Medium</v>
      </c>
      <c r="Q589" s="5">
        <f>Table1[[#This Row],[gross]]-Table1[[#This Row],[budget]]</f>
        <v>2728292</v>
      </c>
      <c r="R589" s="5" t="str">
        <f>IF(Table1[[#This Row],[Profit]]&gt;0,"Profit","Loss")</f>
        <v>Profit</v>
      </c>
      <c r="S589" s="6" t="str">
        <f>FLOOR(Table1[[#This Row],[year]]-1900,10)+1900 &amp; "-" &amp; FLOOR(Table1[[#This Row],[year]]-1890,10)+1900</f>
        <v>1980-1990</v>
      </c>
      <c r="T589" s="14" t="s">
        <v>21835</v>
      </c>
      <c r="AB589" s="14"/>
    </row>
    <row r="590" spans="1:28" hidden="1" x14ac:dyDescent="0.3">
      <c r="A590" t="s">
        <v>2332</v>
      </c>
      <c r="B590" t="s">
        <v>16</v>
      </c>
      <c r="C590" t="s">
        <v>34</v>
      </c>
      <c r="D590">
        <v>1984</v>
      </c>
      <c r="E590" t="s">
        <v>2105</v>
      </c>
      <c r="F590">
        <v>6.4</v>
      </c>
      <c r="G590">
        <v>2300</v>
      </c>
      <c r="H590" t="s">
        <v>2333</v>
      </c>
      <c r="I590" t="s">
        <v>2334</v>
      </c>
      <c r="J590" t="s">
        <v>142</v>
      </c>
      <c r="K590" t="s">
        <v>30</v>
      </c>
      <c r="L590">
        <v>10000000</v>
      </c>
      <c r="M590">
        <v>3854833</v>
      </c>
      <c r="N590" t="s">
        <v>2335</v>
      </c>
      <c r="O590">
        <v>93</v>
      </c>
      <c r="P590" t="str">
        <f>IF(Table1[[#This Row],[score]]&gt;=8.5,"High",IF(Table1[[#This Row],[score]]&gt;=7,"Medium","Low"))</f>
        <v>Low</v>
      </c>
      <c r="Q590" s="5">
        <f>Table1[[#This Row],[gross]]-Table1[[#This Row],[budget]]</f>
        <v>-6145167</v>
      </c>
      <c r="R590" s="5" t="str">
        <f>IF(Table1[[#This Row],[Profit]]&gt;0,"Profit","Loss")</f>
        <v>Loss</v>
      </c>
      <c r="S590" s="6" t="str">
        <f>FLOOR(Table1[[#This Row],[year]]-1900,10)+1900 &amp; "-" &amp; FLOOR(Table1[[#This Row],[year]]-1890,10)+1900</f>
        <v>1980-1990</v>
      </c>
      <c r="T590" s="14" t="s">
        <v>21835</v>
      </c>
      <c r="AB590" s="14"/>
    </row>
    <row r="591" spans="1:28" hidden="1" x14ac:dyDescent="0.3">
      <c r="A591" t="s">
        <v>2407</v>
      </c>
      <c r="B591" t="s">
        <v>33</v>
      </c>
      <c r="C591" t="s">
        <v>41</v>
      </c>
      <c r="D591">
        <v>1984</v>
      </c>
      <c r="E591" t="s">
        <v>2170</v>
      </c>
      <c r="F591">
        <v>4.7</v>
      </c>
      <c r="G591">
        <v>3900</v>
      </c>
      <c r="H591" t="s">
        <v>267</v>
      </c>
      <c r="I591" t="s">
        <v>267</v>
      </c>
      <c r="J591" t="s">
        <v>268</v>
      </c>
      <c r="K591" t="s">
        <v>30</v>
      </c>
      <c r="L591">
        <f>20500000</f>
        <v>20500000</v>
      </c>
      <c r="M591">
        <v>3772785</v>
      </c>
      <c r="N591" t="s">
        <v>50</v>
      </c>
      <c r="O591">
        <v>82</v>
      </c>
      <c r="P591" t="str">
        <f>IF(Table1[[#This Row],[score]]&gt;=8.5,"High",IF(Table1[[#This Row],[score]]&gt;=7,"Medium","Low"))</f>
        <v>Low</v>
      </c>
      <c r="Q591" s="5">
        <f>Table1[[#This Row],[gross]]-Table1[[#This Row],[budget]]</f>
        <v>-16727215</v>
      </c>
      <c r="R591" s="5" t="str">
        <f>IF(Table1[[#This Row],[Profit]]&gt;0,"Profit","Loss")</f>
        <v>Loss</v>
      </c>
      <c r="S591" s="6" t="str">
        <f>FLOOR(Table1[[#This Row],[year]]-1900,10)+1900 &amp; "-" &amp; FLOOR(Table1[[#This Row],[year]]-1890,10)+1900</f>
        <v>1980-1990</v>
      </c>
      <c r="T591" s="14" t="s">
        <v>21835</v>
      </c>
      <c r="AB591" s="14"/>
    </row>
    <row r="592" spans="1:28" hidden="1" x14ac:dyDescent="0.3">
      <c r="A592" t="s">
        <v>2371</v>
      </c>
      <c r="B592" t="s">
        <v>16</v>
      </c>
      <c r="C592" t="s">
        <v>34</v>
      </c>
      <c r="D592">
        <v>1984</v>
      </c>
      <c r="E592" t="s">
        <v>2278</v>
      </c>
      <c r="F592">
        <v>4.5</v>
      </c>
      <c r="G592">
        <v>2000</v>
      </c>
      <c r="H592" t="s">
        <v>2372</v>
      </c>
      <c r="I592" t="s">
        <v>2372</v>
      </c>
      <c r="J592" t="s">
        <v>2373</v>
      </c>
      <c r="K592" t="s">
        <v>30</v>
      </c>
      <c r="L592">
        <f>20500000</f>
        <v>20500000</v>
      </c>
      <c r="M592">
        <v>3739406</v>
      </c>
      <c r="N592" t="s">
        <v>2188</v>
      </c>
      <c r="O592">
        <v>89</v>
      </c>
      <c r="P592" t="str">
        <f>IF(Table1[[#This Row],[score]]&gt;=8.5,"High",IF(Table1[[#This Row],[score]]&gt;=7,"Medium","Low"))</f>
        <v>Low</v>
      </c>
      <c r="Q592" s="5">
        <f>Table1[[#This Row],[gross]]-Table1[[#This Row],[budget]]</f>
        <v>-16760594</v>
      </c>
      <c r="R592" s="5" t="str">
        <f>IF(Table1[[#This Row],[Profit]]&gt;0,"Profit","Loss")</f>
        <v>Loss</v>
      </c>
      <c r="S592" s="6" t="str">
        <f>FLOOR(Table1[[#This Row],[year]]-1900,10)+1900 &amp; "-" &amp; FLOOR(Table1[[#This Row],[year]]-1890,10)+1900</f>
        <v>1980-1990</v>
      </c>
      <c r="T592" s="14" t="s">
        <v>21835</v>
      </c>
      <c r="AB592" s="14"/>
    </row>
    <row r="593" spans="1:28" hidden="1" x14ac:dyDescent="0.3">
      <c r="A593" t="s">
        <v>2357</v>
      </c>
      <c r="B593" t="s">
        <v>16</v>
      </c>
      <c r="C593" t="s">
        <v>41</v>
      </c>
      <c r="D593">
        <v>1984</v>
      </c>
      <c r="E593" t="s">
        <v>2278</v>
      </c>
      <c r="F593">
        <v>6.8</v>
      </c>
      <c r="G593">
        <v>5700</v>
      </c>
      <c r="H593" t="s">
        <v>1831</v>
      </c>
      <c r="I593" t="s">
        <v>1831</v>
      </c>
      <c r="J593" t="s">
        <v>2358</v>
      </c>
      <c r="K593" t="s">
        <v>30</v>
      </c>
      <c r="L593">
        <v>350000</v>
      </c>
      <c r="M593">
        <v>3677209</v>
      </c>
      <c r="N593" t="s">
        <v>2359</v>
      </c>
      <c r="O593">
        <v>108</v>
      </c>
      <c r="P593" t="str">
        <f>IF(Table1[[#This Row],[score]]&gt;=8.5,"High",IF(Table1[[#This Row],[score]]&gt;=7,"Medium","Low"))</f>
        <v>Low</v>
      </c>
      <c r="Q593" s="5">
        <f>Table1[[#This Row],[gross]]-Table1[[#This Row],[budget]]</f>
        <v>3327209</v>
      </c>
      <c r="R593" s="5" t="str">
        <f>IF(Table1[[#This Row],[Profit]]&gt;0,"Profit","Loss")</f>
        <v>Profit</v>
      </c>
      <c r="S593" s="6" t="str">
        <f>FLOOR(Table1[[#This Row],[year]]-1900,10)+1900 &amp; "-" &amp; FLOOR(Table1[[#This Row],[year]]-1890,10)+1900</f>
        <v>1980-1990</v>
      </c>
      <c r="T593" s="14" t="s">
        <v>21835</v>
      </c>
      <c r="AB593" s="14"/>
    </row>
    <row r="594" spans="1:28" hidden="1" x14ac:dyDescent="0.3">
      <c r="A594" t="s">
        <v>2144</v>
      </c>
      <c r="B594" t="s">
        <v>16</v>
      </c>
      <c r="C594" t="s">
        <v>17</v>
      </c>
      <c r="D594">
        <v>1984</v>
      </c>
      <c r="E594" t="s">
        <v>2145</v>
      </c>
      <c r="F594">
        <v>6.4</v>
      </c>
      <c r="G594">
        <v>6600</v>
      </c>
      <c r="H594" t="s">
        <v>163</v>
      </c>
      <c r="I594" t="s">
        <v>1236</v>
      </c>
      <c r="J594" t="s">
        <v>2146</v>
      </c>
      <c r="K594" t="s">
        <v>30</v>
      </c>
      <c r="L594">
        <f>20500000</f>
        <v>20500000</v>
      </c>
      <c r="M594">
        <v>2912945</v>
      </c>
      <c r="N594" t="s">
        <v>2147</v>
      </c>
      <c r="O594">
        <v>107</v>
      </c>
      <c r="P594" t="str">
        <f>IF(Table1[[#This Row],[score]]&gt;=8.5,"High",IF(Table1[[#This Row],[score]]&gt;=7,"Medium","Low"))</f>
        <v>Low</v>
      </c>
      <c r="Q594" s="5">
        <f>Table1[[#This Row],[gross]]-Table1[[#This Row],[budget]]</f>
        <v>-17587055</v>
      </c>
      <c r="R594" s="5" t="str">
        <f>IF(Table1[[#This Row],[Profit]]&gt;0,"Profit","Loss")</f>
        <v>Loss</v>
      </c>
      <c r="S594" s="6" t="str">
        <f>FLOOR(Table1[[#This Row],[year]]-1900,10)+1900 &amp; "-" &amp; FLOOR(Table1[[#This Row],[year]]-1890,10)+1900</f>
        <v>1980-1990</v>
      </c>
      <c r="T594" s="14" t="s">
        <v>21835</v>
      </c>
      <c r="AB594" s="14"/>
    </row>
    <row r="595" spans="1:28" hidden="1" x14ac:dyDescent="0.3">
      <c r="A595" t="s">
        <v>2279</v>
      </c>
      <c r="B595" t="s">
        <v>16</v>
      </c>
      <c r="C595" t="s">
        <v>25</v>
      </c>
      <c r="D595">
        <v>1984</v>
      </c>
      <c r="E595" t="s">
        <v>2280</v>
      </c>
      <c r="F595">
        <v>4.3</v>
      </c>
      <c r="G595">
        <v>1700</v>
      </c>
      <c r="H595" t="s">
        <v>2281</v>
      </c>
      <c r="I595" t="s">
        <v>2281</v>
      </c>
      <c r="J595" t="s">
        <v>79</v>
      </c>
      <c r="K595" t="s">
        <v>30</v>
      </c>
      <c r="L595">
        <f>20500000</f>
        <v>20500000</v>
      </c>
      <c r="M595">
        <v>2886225</v>
      </c>
      <c r="N595" t="s">
        <v>1616</v>
      </c>
      <c r="O595">
        <v>81</v>
      </c>
      <c r="P595" t="str">
        <f>IF(Table1[[#This Row],[score]]&gt;=8.5,"High",IF(Table1[[#This Row],[score]]&gt;=7,"Medium","Low"))</f>
        <v>Low</v>
      </c>
      <c r="Q595" s="5">
        <f>Table1[[#This Row],[gross]]-Table1[[#This Row],[budget]]</f>
        <v>-17613775</v>
      </c>
      <c r="R595" s="5" t="str">
        <f>IF(Table1[[#This Row],[Profit]]&gt;0,"Profit","Loss")</f>
        <v>Loss</v>
      </c>
      <c r="S595" s="6" t="str">
        <f>FLOOR(Table1[[#This Row],[year]]-1900,10)+1900 &amp; "-" &amp; FLOOR(Table1[[#This Row],[year]]-1890,10)+1900</f>
        <v>1980-1990</v>
      </c>
      <c r="T595" s="14" t="s">
        <v>21835</v>
      </c>
      <c r="AB595" s="14"/>
    </row>
    <row r="596" spans="1:28" hidden="1" x14ac:dyDescent="0.3">
      <c r="A596" t="s">
        <v>2394</v>
      </c>
      <c r="B596" t="s">
        <v>16</v>
      </c>
      <c r="C596" t="s">
        <v>52</v>
      </c>
      <c r="D596">
        <v>1984</v>
      </c>
      <c r="E596" t="s">
        <v>2195</v>
      </c>
      <c r="F596">
        <v>5.9</v>
      </c>
      <c r="G596">
        <v>1300</v>
      </c>
      <c r="H596" t="s">
        <v>659</v>
      </c>
      <c r="I596" t="s">
        <v>2395</v>
      </c>
      <c r="J596" t="s">
        <v>1293</v>
      </c>
      <c r="K596" t="s">
        <v>30</v>
      </c>
      <c r="L596">
        <v>10000000</v>
      </c>
      <c r="M596">
        <v>2773433</v>
      </c>
      <c r="N596" t="s">
        <v>1222</v>
      </c>
      <c r="O596">
        <v>91</v>
      </c>
      <c r="P596" t="str">
        <f>IF(Table1[[#This Row],[score]]&gt;=8.5,"High",IF(Table1[[#This Row],[score]]&gt;=7,"Medium","Low"))</f>
        <v>Low</v>
      </c>
      <c r="Q596" s="5">
        <f>Table1[[#This Row],[gross]]-Table1[[#This Row],[budget]]</f>
        <v>-7226567</v>
      </c>
      <c r="R596" s="5" t="str">
        <f>IF(Table1[[#This Row],[Profit]]&gt;0,"Profit","Loss")</f>
        <v>Loss</v>
      </c>
      <c r="S596" s="6" t="str">
        <f>FLOOR(Table1[[#This Row],[year]]-1900,10)+1900 &amp; "-" &amp; FLOOR(Table1[[#This Row],[year]]-1890,10)+1900</f>
        <v>1980-1990</v>
      </c>
      <c r="T596" s="14" t="s">
        <v>21835</v>
      </c>
      <c r="AB596" s="14"/>
    </row>
    <row r="597" spans="1:28" hidden="1" x14ac:dyDescent="0.3">
      <c r="A597" t="s">
        <v>2345</v>
      </c>
      <c r="B597" t="s">
        <v>16</v>
      </c>
      <c r="C597" t="s">
        <v>41</v>
      </c>
      <c r="D597">
        <v>1984</v>
      </c>
      <c r="E597" t="s">
        <v>2346</v>
      </c>
      <c r="F597">
        <v>4.8</v>
      </c>
      <c r="G597">
        <v>619</v>
      </c>
      <c r="H597" t="s">
        <v>2347</v>
      </c>
      <c r="I597" t="s">
        <v>2348</v>
      </c>
      <c r="J597" t="s">
        <v>2349</v>
      </c>
      <c r="K597" t="s">
        <v>30</v>
      </c>
      <c r="L597">
        <f>20500000</f>
        <v>20500000</v>
      </c>
      <c r="M597">
        <v>2732684</v>
      </c>
      <c r="N597" t="s">
        <v>2350</v>
      </c>
      <c r="O597">
        <v>85</v>
      </c>
      <c r="P597" t="str">
        <f>IF(Table1[[#This Row],[score]]&gt;=8.5,"High",IF(Table1[[#This Row],[score]]&gt;=7,"Medium","Low"))</f>
        <v>Low</v>
      </c>
      <c r="Q597" s="5">
        <f>Table1[[#This Row],[gross]]-Table1[[#This Row],[budget]]</f>
        <v>-17767316</v>
      </c>
      <c r="R597" s="5" t="str">
        <f>IF(Table1[[#This Row],[Profit]]&gt;0,"Profit","Loss")</f>
        <v>Loss</v>
      </c>
      <c r="S597" s="6" t="str">
        <f>FLOOR(Table1[[#This Row],[year]]-1900,10)+1900 &amp; "-" &amp; FLOOR(Table1[[#This Row],[year]]-1890,10)+1900</f>
        <v>1980-1990</v>
      </c>
      <c r="T597" s="14" t="s">
        <v>21835</v>
      </c>
      <c r="AB597" s="14"/>
    </row>
    <row r="598" spans="1:28" hidden="1" x14ac:dyDescent="0.3">
      <c r="A598" t="s">
        <v>2491</v>
      </c>
      <c r="B598" t="s">
        <v>33</v>
      </c>
      <c r="C598" t="s">
        <v>63</v>
      </c>
      <c r="D598">
        <v>1984</v>
      </c>
      <c r="E598" t="s">
        <v>2195</v>
      </c>
      <c r="F598">
        <v>6.1</v>
      </c>
      <c r="G598">
        <v>270</v>
      </c>
      <c r="H598" t="s">
        <v>2492</v>
      </c>
      <c r="I598" t="s">
        <v>697</v>
      </c>
      <c r="J598" t="s">
        <v>2493</v>
      </c>
      <c r="K598" t="s">
        <v>30</v>
      </c>
      <c r="L598">
        <v>221000</v>
      </c>
      <c r="M598">
        <v>2687148</v>
      </c>
      <c r="N598" t="str">
        <f>"unknown"</f>
        <v>unknown</v>
      </c>
      <c r="O598">
        <v>110</v>
      </c>
      <c r="P598" t="str">
        <f>IF(Table1[[#This Row],[score]]&gt;=8.5,"High",IF(Table1[[#This Row],[score]]&gt;=7,"Medium","Low"))</f>
        <v>Low</v>
      </c>
      <c r="Q598" s="5">
        <f>Table1[[#This Row],[gross]]-Table1[[#This Row],[budget]]</f>
        <v>2466148</v>
      </c>
      <c r="R598" s="5" t="str">
        <f>IF(Table1[[#This Row],[Profit]]&gt;0,"Profit","Loss")</f>
        <v>Profit</v>
      </c>
      <c r="S598" s="6" t="str">
        <f>FLOOR(Table1[[#This Row],[year]]-1900,10)+1900 &amp; "-" &amp; FLOOR(Table1[[#This Row],[year]]-1890,10)+1900</f>
        <v>1980-1990</v>
      </c>
      <c r="T598" s="14" t="s">
        <v>21835</v>
      </c>
      <c r="AB598" s="14"/>
    </row>
    <row r="599" spans="1:28" hidden="1" x14ac:dyDescent="0.3">
      <c r="A599" t="s">
        <v>2326</v>
      </c>
      <c r="B599" t="s">
        <v>16</v>
      </c>
      <c r="C599" t="s">
        <v>17</v>
      </c>
      <c r="D599">
        <v>1984</v>
      </c>
      <c r="E599" t="s">
        <v>2327</v>
      </c>
      <c r="F599">
        <v>7</v>
      </c>
      <c r="G599">
        <v>5100</v>
      </c>
      <c r="H599" t="s">
        <v>428</v>
      </c>
      <c r="I599" t="s">
        <v>2328</v>
      </c>
      <c r="J599" t="s">
        <v>746</v>
      </c>
      <c r="K599" t="s">
        <v>1182</v>
      </c>
      <c r="L599">
        <f>20500000</f>
        <v>20500000</v>
      </c>
      <c r="M599">
        <v>2556800</v>
      </c>
      <c r="N599" t="s">
        <v>2329</v>
      </c>
      <c r="O599">
        <v>112</v>
      </c>
      <c r="P599" t="str">
        <f>IF(Table1[[#This Row],[score]]&gt;=8.5,"High",IF(Table1[[#This Row],[score]]&gt;=7,"Medium","Low"))</f>
        <v>Medium</v>
      </c>
      <c r="Q599" s="5">
        <f>Table1[[#This Row],[gross]]-Table1[[#This Row],[budget]]</f>
        <v>-17943200</v>
      </c>
      <c r="R599" s="5" t="str">
        <f>IF(Table1[[#This Row],[Profit]]&gt;0,"Profit","Loss")</f>
        <v>Loss</v>
      </c>
      <c r="S599" s="6" t="str">
        <f>FLOOR(Table1[[#This Row],[year]]-1900,10)+1900 &amp; "-" &amp; FLOOR(Table1[[#This Row],[year]]-1890,10)+1900</f>
        <v>1980-1990</v>
      </c>
      <c r="T599" s="14" t="s">
        <v>21835</v>
      </c>
      <c r="AB599" s="14"/>
    </row>
    <row r="600" spans="1:28" hidden="1" x14ac:dyDescent="0.3">
      <c r="A600" t="s">
        <v>2451</v>
      </c>
      <c r="B600" t="s">
        <v>16</v>
      </c>
      <c r="C600" t="s">
        <v>41</v>
      </c>
      <c r="D600">
        <v>1984</v>
      </c>
      <c r="E600" t="s">
        <v>2340</v>
      </c>
      <c r="F600">
        <v>6.5</v>
      </c>
      <c r="G600">
        <v>2600</v>
      </c>
      <c r="H600" t="s">
        <v>2452</v>
      </c>
      <c r="I600" t="s">
        <v>2453</v>
      </c>
      <c r="J600" t="s">
        <v>556</v>
      </c>
      <c r="K600" t="s">
        <v>22</v>
      </c>
      <c r="L600">
        <f>20500000</f>
        <v>20500000</v>
      </c>
      <c r="M600">
        <v>2527088</v>
      </c>
      <c r="N600" t="s">
        <v>558</v>
      </c>
      <c r="O600">
        <v>92</v>
      </c>
      <c r="P600" t="str">
        <f>IF(Table1[[#This Row],[score]]&gt;=8.5,"High",IF(Table1[[#This Row],[score]]&gt;=7,"Medium","Low"))</f>
        <v>Low</v>
      </c>
      <c r="Q600" s="5">
        <f>Table1[[#This Row],[gross]]-Table1[[#This Row],[budget]]</f>
        <v>-17972912</v>
      </c>
      <c r="R600" s="5" t="str">
        <f>IF(Table1[[#This Row],[Profit]]&gt;0,"Profit","Loss")</f>
        <v>Loss</v>
      </c>
      <c r="S600" s="6" t="str">
        <f>FLOOR(Table1[[#This Row],[year]]-1900,10)+1900 &amp; "-" &amp; FLOOR(Table1[[#This Row],[year]]-1890,10)+1900</f>
        <v>1980-1990</v>
      </c>
      <c r="T600" s="14" t="s">
        <v>21835</v>
      </c>
      <c r="AB600" s="14"/>
    </row>
    <row r="601" spans="1:28" hidden="1" x14ac:dyDescent="0.3">
      <c r="A601" t="s">
        <v>2230</v>
      </c>
      <c r="B601" t="s">
        <v>16</v>
      </c>
      <c r="C601" t="s">
        <v>52</v>
      </c>
      <c r="D601">
        <v>1984</v>
      </c>
      <c r="E601" t="s">
        <v>2231</v>
      </c>
      <c r="F601">
        <v>5.9</v>
      </c>
      <c r="G601">
        <v>14000</v>
      </c>
      <c r="H601" t="s">
        <v>2232</v>
      </c>
      <c r="I601" t="s">
        <v>2233</v>
      </c>
      <c r="J601" t="s">
        <v>2234</v>
      </c>
      <c r="K601" t="s">
        <v>30</v>
      </c>
      <c r="L601">
        <v>1065000</v>
      </c>
      <c r="M601">
        <v>2491460</v>
      </c>
      <c r="N601" t="s">
        <v>2075</v>
      </c>
      <c r="O601">
        <v>79</v>
      </c>
      <c r="P601" t="str">
        <f>IF(Table1[[#This Row],[score]]&gt;=8.5,"High",IF(Table1[[#This Row],[score]]&gt;=7,"Medium","Low"))</f>
        <v>Low</v>
      </c>
      <c r="Q601" s="5">
        <f>Table1[[#This Row],[gross]]-Table1[[#This Row],[budget]]</f>
        <v>1426460</v>
      </c>
      <c r="R601" s="5" t="str">
        <f>IF(Table1[[#This Row],[Profit]]&gt;0,"Profit","Loss")</f>
        <v>Profit</v>
      </c>
      <c r="S601" s="6" t="str">
        <f>FLOOR(Table1[[#This Row],[year]]-1900,10)+1900 &amp; "-" &amp; FLOOR(Table1[[#This Row],[year]]-1890,10)+1900</f>
        <v>1980-1990</v>
      </c>
      <c r="T601" s="14" t="s">
        <v>21835</v>
      </c>
      <c r="AB601" s="14"/>
    </row>
    <row r="602" spans="1:28" hidden="1" x14ac:dyDescent="0.3">
      <c r="A602" t="s">
        <v>2378</v>
      </c>
      <c r="B602" t="s">
        <v>16</v>
      </c>
      <c r="C602" t="s">
        <v>41</v>
      </c>
      <c r="D602">
        <v>1984</v>
      </c>
      <c r="E602" t="s">
        <v>2379</v>
      </c>
      <c r="F602">
        <v>6.8</v>
      </c>
      <c r="G602">
        <v>2600</v>
      </c>
      <c r="H602" t="s">
        <v>398</v>
      </c>
      <c r="I602" t="s">
        <v>398</v>
      </c>
      <c r="J602" t="s">
        <v>2380</v>
      </c>
      <c r="K602" t="s">
        <v>30</v>
      </c>
      <c r="L602">
        <v>700000</v>
      </c>
      <c r="M602">
        <v>2490233</v>
      </c>
      <c r="N602" t="s">
        <v>2381</v>
      </c>
      <c r="O602">
        <v>106</v>
      </c>
      <c r="P602" t="str">
        <f>IF(Table1[[#This Row],[score]]&gt;=8.5,"High",IF(Table1[[#This Row],[score]]&gt;=7,"Medium","Low"))</f>
        <v>Low</v>
      </c>
      <c r="Q602" s="5">
        <f>Table1[[#This Row],[gross]]-Table1[[#This Row],[budget]]</f>
        <v>1790233</v>
      </c>
      <c r="R602" s="5" t="str">
        <f>IF(Table1[[#This Row],[Profit]]&gt;0,"Profit","Loss")</f>
        <v>Profit</v>
      </c>
      <c r="S602" s="6" t="str">
        <f>FLOOR(Table1[[#This Row],[year]]-1900,10)+1900 &amp; "-" &amp; FLOOR(Table1[[#This Row],[year]]-1890,10)+1900</f>
        <v>1980-1990</v>
      </c>
      <c r="T602" s="14" t="s">
        <v>21835</v>
      </c>
      <c r="AB602" s="14"/>
    </row>
    <row r="603" spans="1:28" hidden="1" x14ac:dyDescent="0.3">
      <c r="A603" t="s">
        <v>2158</v>
      </c>
      <c r="B603" t="s">
        <v>16</v>
      </c>
      <c r="C603" t="s">
        <v>41</v>
      </c>
      <c r="D603">
        <v>1984</v>
      </c>
      <c r="E603" t="s">
        <v>2159</v>
      </c>
      <c r="F603">
        <v>7.5</v>
      </c>
      <c r="G603">
        <v>36000</v>
      </c>
      <c r="H603" t="s">
        <v>2160</v>
      </c>
      <c r="I603" t="s">
        <v>2160</v>
      </c>
      <c r="J603" t="s">
        <v>2161</v>
      </c>
      <c r="K603" t="s">
        <v>30</v>
      </c>
      <c r="L603">
        <v>90000</v>
      </c>
      <c r="M603">
        <v>2436000</v>
      </c>
      <c r="N603" t="s">
        <v>2162</v>
      </c>
      <c r="O603">
        <v>89</v>
      </c>
      <c r="P603" t="str">
        <f>IF(Table1[[#This Row],[score]]&gt;=8.5,"High",IF(Table1[[#This Row],[score]]&gt;=7,"Medium","Low"))</f>
        <v>Medium</v>
      </c>
      <c r="Q603" s="5">
        <f>Table1[[#This Row],[gross]]-Table1[[#This Row],[budget]]</f>
        <v>2346000</v>
      </c>
      <c r="R603" s="5" t="str">
        <f>IF(Table1[[#This Row],[Profit]]&gt;0,"Profit","Loss")</f>
        <v>Profit</v>
      </c>
      <c r="S603" s="6" t="str">
        <f>FLOOR(Table1[[#This Row],[year]]-1900,10)+1900 &amp; "-" &amp; FLOOR(Table1[[#This Row],[year]]-1890,10)+1900</f>
        <v>1980-1990</v>
      </c>
      <c r="T603" s="14" t="s">
        <v>21844</v>
      </c>
      <c r="AB603" s="14"/>
    </row>
    <row r="604" spans="1:28" hidden="1" x14ac:dyDescent="0.3">
      <c r="A604" t="s">
        <v>2475</v>
      </c>
      <c r="B604" t="s">
        <v>337</v>
      </c>
      <c r="C604" t="s">
        <v>17</v>
      </c>
      <c r="D604">
        <v>1984</v>
      </c>
      <c r="E604" t="s">
        <v>2476</v>
      </c>
      <c r="F604">
        <v>7.6</v>
      </c>
      <c r="G604">
        <v>2500</v>
      </c>
      <c r="H604" t="s">
        <v>2477</v>
      </c>
      <c r="I604" t="s">
        <v>2478</v>
      </c>
      <c r="J604" t="s">
        <v>2479</v>
      </c>
      <c r="K604" t="s">
        <v>448</v>
      </c>
      <c r="L604">
        <f t="shared" ref="L604:L613" si="9">20500000</f>
        <v>20500000</v>
      </c>
      <c r="M604">
        <v>2411143</v>
      </c>
      <c r="N604" t="s">
        <v>2480</v>
      </c>
      <c r="O604">
        <v>90</v>
      </c>
      <c r="P604" t="str">
        <f>IF(Table1[[#This Row],[score]]&gt;=8.5,"High",IF(Table1[[#This Row],[score]]&gt;=7,"Medium","Low"))</f>
        <v>Medium</v>
      </c>
      <c r="Q604" s="5">
        <f>Table1[[#This Row],[gross]]-Table1[[#This Row],[budget]]</f>
        <v>-18088857</v>
      </c>
      <c r="R604" s="5" t="str">
        <f>IF(Table1[[#This Row],[Profit]]&gt;0,"Profit","Loss")</f>
        <v>Loss</v>
      </c>
      <c r="S604" s="6" t="str">
        <f>FLOOR(Table1[[#This Row],[year]]-1900,10)+1900 &amp; "-" &amp; FLOOR(Table1[[#This Row],[year]]-1890,10)+1900</f>
        <v>1980-1990</v>
      </c>
      <c r="T604" s="14" t="s">
        <v>21842</v>
      </c>
      <c r="AB604" s="14"/>
    </row>
    <row r="605" spans="1:28" hidden="1" x14ac:dyDescent="0.3">
      <c r="A605" t="s">
        <v>2037</v>
      </c>
      <c r="B605" t="s">
        <v>16</v>
      </c>
      <c r="C605" t="s">
        <v>17</v>
      </c>
      <c r="D605">
        <v>1984</v>
      </c>
      <c r="E605" t="s">
        <v>2038</v>
      </c>
      <c r="F605">
        <v>8.1</v>
      </c>
      <c r="G605">
        <v>96000</v>
      </c>
      <c r="H605" t="s">
        <v>1318</v>
      </c>
      <c r="I605" t="s">
        <v>2039</v>
      </c>
      <c r="J605" t="s">
        <v>2040</v>
      </c>
      <c r="K605" t="s">
        <v>137</v>
      </c>
      <c r="L605" s="5">
        <f t="shared" si="9"/>
        <v>20500000</v>
      </c>
      <c r="M605" s="5">
        <v>2207548</v>
      </c>
      <c r="N605" t="s">
        <v>2041</v>
      </c>
      <c r="O605">
        <v>145</v>
      </c>
      <c r="P605" t="str">
        <f>IF(Table1[[#This Row],[score]]&gt;=8.5,"High",IF(Table1[[#This Row],[score]]&gt;=7,"Medium","Low"))</f>
        <v>Medium</v>
      </c>
      <c r="Q605" s="5">
        <f>Table1[[#This Row],[gross]]-Table1[[#This Row],[budget]]</f>
        <v>-18292452</v>
      </c>
      <c r="R605" s="5" t="str">
        <f>IF(Table1[[#This Row],[Profit]]&gt;0,"Profit","Loss")</f>
        <v>Loss</v>
      </c>
      <c r="S605" s="6" t="str">
        <f>FLOOR(Table1[[#This Row],[year]]-1900,10)+1900 &amp; "-" &amp; FLOOR(Table1[[#This Row],[year]]-1890,10)+1900</f>
        <v>1980-1990</v>
      </c>
      <c r="T605" s="14" t="s">
        <v>21844</v>
      </c>
      <c r="AB605" s="14"/>
    </row>
    <row r="606" spans="1:28" hidden="1" x14ac:dyDescent="0.3">
      <c r="A606" t="s">
        <v>2222</v>
      </c>
      <c r="B606" t="s">
        <v>33</v>
      </c>
      <c r="C606" t="s">
        <v>41</v>
      </c>
      <c r="D606">
        <v>1984</v>
      </c>
      <c r="E606" t="s">
        <v>2016</v>
      </c>
      <c r="F606">
        <v>6.5</v>
      </c>
      <c r="G606">
        <v>7100</v>
      </c>
      <c r="H606" t="s">
        <v>2223</v>
      </c>
      <c r="I606" t="s">
        <v>2224</v>
      </c>
      <c r="J606" t="s">
        <v>2225</v>
      </c>
      <c r="K606" t="s">
        <v>30</v>
      </c>
      <c r="L606">
        <f t="shared" si="9"/>
        <v>20500000</v>
      </c>
      <c r="M606">
        <v>2193612</v>
      </c>
      <c r="N606" t="s">
        <v>2048</v>
      </c>
      <c r="O606">
        <v>95</v>
      </c>
      <c r="P606" t="str">
        <f>IF(Table1[[#This Row],[score]]&gt;=8.5,"High",IF(Table1[[#This Row],[score]]&gt;=7,"Medium","Low"))</f>
        <v>Low</v>
      </c>
      <c r="Q606" s="5">
        <f>Table1[[#This Row],[gross]]-Table1[[#This Row],[budget]]</f>
        <v>-18306388</v>
      </c>
      <c r="R606" s="5" t="str">
        <f>IF(Table1[[#This Row],[Profit]]&gt;0,"Profit","Loss")</f>
        <v>Loss</v>
      </c>
      <c r="S606" s="6" t="str">
        <f>FLOOR(Table1[[#This Row],[year]]-1900,10)+1900 &amp; "-" &amp; FLOOR(Table1[[#This Row],[year]]-1890,10)+1900</f>
        <v>1980-1990</v>
      </c>
      <c r="T606" s="14" t="s">
        <v>21835</v>
      </c>
      <c r="AB606" s="14"/>
    </row>
    <row r="607" spans="1:28" hidden="1" x14ac:dyDescent="0.3">
      <c r="A607" t="s">
        <v>2408</v>
      </c>
      <c r="B607" t="s">
        <v>16</v>
      </c>
      <c r="C607" t="s">
        <v>17</v>
      </c>
      <c r="D607">
        <v>1984</v>
      </c>
      <c r="E607" t="s">
        <v>2409</v>
      </c>
      <c r="F607">
        <v>5.8</v>
      </c>
      <c r="G607">
        <v>816</v>
      </c>
      <c r="H607" t="s">
        <v>1135</v>
      </c>
      <c r="I607" t="s">
        <v>2410</v>
      </c>
      <c r="J607" t="s">
        <v>1312</v>
      </c>
      <c r="K607" t="s">
        <v>30</v>
      </c>
      <c r="L607">
        <f t="shared" si="9"/>
        <v>20500000</v>
      </c>
      <c r="M607">
        <v>2075282</v>
      </c>
      <c r="N607" t="s">
        <v>491</v>
      </c>
      <c r="O607">
        <v>116</v>
      </c>
      <c r="P607" t="str">
        <f>IF(Table1[[#This Row],[score]]&gt;=8.5,"High",IF(Table1[[#This Row],[score]]&gt;=7,"Medium","Low"))</f>
        <v>Low</v>
      </c>
      <c r="Q607" s="5">
        <f>Table1[[#This Row],[gross]]-Table1[[#This Row],[budget]]</f>
        <v>-18424718</v>
      </c>
      <c r="R607" s="5" t="str">
        <f>IF(Table1[[#This Row],[Profit]]&gt;0,"Profit","Loss")</f>
        <v>Loss</v>
      </c>
      <c r="S607" s="6" t="str">
        <f>FLOOR(Table1[[#This Row],[year]]-1900,10)+1900 &amp; "-" &amp; FLOOR(Table1[[#This Row],[year]]-1890,10)+1900</f>
        <v>1980-1990</v>
      </c>
      <c r="T607" s="14" t="s">
        <v>21848</v>
      </c>
      <c r="AB607" s="14"/>
    </row>
    <row r="608" spans="1:28" hidden="1" x14ac:dyDescent="0.3">
      <c r="A608" t="s">
        <v>2481</v>
      </c>
      <c r="B608" t="s">
        <v>33</v>
      </c>
      <c r="C608" t="s">
        <v>17</v>
      </c>
      <c r="D608">
        <v>1984</v>
      </c>
      <c r="E608" t="s">
        <v>1975</v>
      </c>
      <c r="F608">
        <v>6.6</v>
      </c>
      <c r="G608">
        <v>952</v>
      </c>
      <c r="H608" t="s">
        <v>923</v>
      </c>
      <c r="I608" t="s">
        <v>2482</v>
      </c>
      <c r="J608" t="s">
        <v>876</v>
      </c>
      <c r="K608" t="s">
        <v>30</v>
      </c>
      <c r="L608">
        <f t="shared" si="9"/>
        <v>20500000</v>
      </c>
      <c r="M608">
        <v>1945658</v>
      </c>
      <c r="N608" t="s">
        <v>2483</v>
      </c>
      <c r="O608">
        <v>99</v>
      </c>
      <c r="P608" t="str">
        <f>IF(Table1[[#This Row],[score]]&gt;=8.5,"High",IF(Table1[[#This Row],[score]]&gt;=7,"Medium","Low"))</f>
        <v>Low</v>
      </c>
      <c r="Q608" s="5">
        <f>Table1[[#This Row],[gross]]-Table1[[#This Row],[budget]]</f>
        <v>-18554342</v>
      </c>
      <c r="R608" s="5" t="str">
        <f>IF(Table1[[#This Row],[Profit]]&gt;0,"Profit","Loss")</f>
        <v>Loss</v>
      </c>
      <c r="S608" s="6" t="str">
        <f>FLOOR(Table1[[#This Row],[year]]-1900,10)+1900 &amp; "-" &amp; FLOOR(Table1[[#This Row],[year]]-1890,10)+1900</f>
        <v>1980-1990</v>
      </c>
      <c r="T608" s="14" t="s">
        <v>21835</v>
      </c>
      <c r="AB608" s="14"/>
    </row>
    <row r="609" spans="1:28" hidden="1" x14ac:dyDescent="0.3">
      <c r="A609" t="s">
        <v>2464</v>
      </c>
      <c r="B609" t="s">
        <v>16</v>
      </c>
      <c r="C609" t="s">
        <v>17</v>
      </c>
      <c r="D609">
        <v>1984</v>
      </c>
      <c r="E609" t="s">
        <v>2126</v>
      </c>
      <c r="F609">
        <v>5.2</v>
      </c>
      <c r="G609">
        <v>733</v>
      </c>
      <c r="H609" t="s">
        <v>2465</v>
      </c>
      <c r="I609" t="s">
        <v>2465</v>
      </c>
      <c r="J609" t="s">
        <v>2466</v>
      </c>
      <c r="K609" t="s">
        <v>195</v>
      </c>
      <c r="L609">
        <f t="shared" si="9"/>
        <v>20500000</v>
      </c>
      <c r="M609">
        <v>1839623</v>
      </c>
      <c r="N609" t="s">
        <v>2467</v>
      </c>
      <c r="O609">
        <v>90</v>
      </c>
      <c r="P609" t="str">
        <f>IF(Table1[[#This Row],[score]]&gt;=8.5,"High",IF(Table1[[#This Row],[score]]&gt;=7,"Medium","Low"))</f>
        <v>Low</v>
      </c>
      <c r="Q609" s="5">
        <f>Table1[[#This Row],[gross]]-Table1[[#This Row],[budget]]</f>
        <v>-18660377</v>
      </c>
      <c r="R609" s="5" t="str">
        <f>IF(Table1[[#This Row],[Profit]]&gt;0,"Profit","Loss")</f>
        <v>Loss</v>
      </c>
      <c r="S609" s="6" t="str">
        <f>FLOOR(Table1[[#This Row],[year]]-1900,10)+1900 &amp; "-" &amp; FLOOR(Table1[[#This Row],[year]]-1890,10)+1900</f>
        <v>1980-1990</v>
      </c>
      <c r="T609" s="14" t="s">
        <v>21835</v>
      </c>
      <c r="AB609" s="14"/>
    </row>
    <row r="610" spans="1:28" hidden="1" x14ac:dyDescent="0.3">
      <c r="A610" t="s">
        <v>2448</v>
      </c>
      <c r="B610" t="s">
        <v>33</v>
      </c>
      <c r="C610" t="s">
        <v>17</v>
      </c>
      <c r="D610">
        <v>1984</v>
      </c>
      <c r="E610" t="s">
        <v>2449</v>
      </c>
      <c r="F610">
        <v>5.7</v>
      </c>
      <c r="G610">
        <v>794</v>
      </c>
      <c r="H610" t="s">
        <v>923</v>
      </c>
      <c r="I610" t="s">
        <v>2450</v>
      </c>
      <c r="J610" t="s">
        <v>345</v>
      </c>
      <c r="K610" t="s">
        <v>30</v>
      </c>
      <c r="L610">
        <f t="shared" si="9"/>
        <v>20500000</v>
      </c>
      <c r="M610">
        <v>1820049</v>
      </c>
      <c r="N610" t="s">
        <v>180</v>
      </c>
      <c r="O610">
        <v>110</v>
      </c>
      <c r="P610" t="str">
        <f>IF(Table1[[#This Row],[score]]&gt;=8.5,"High",IF(Table1[[#This Row],[score]]&gt;=7,"Medium","Low"))</f>
        <v>Low</v>
      </c>
      <c r="Q610" s="5">
        <f>Table1[[#This Row],[gross]]-Table1[[#This Row],[budget]]</f>
        <v>-18679951</v>
      </c>
      <c r="R610" s="5" t="str">
        <f>IF(Table1[[#This Row],[Profit]]&gt;0,"Profit","Loss")</f>
        <v>Loss</v>
      </c>
      <c r="S610" s="6" t="str">
        <f>FLOOR(Table1[[#This Row],[year]]-1900,10)+1900 &amp; "-" &amp; FLOOR(Table1[[#This Row],[year]]-1890,10)+1900</f>
        <v>1980-1990</v>
      </c>
      <c r="T610" s="14" t="s">
        <v>21835</v>
      </c>
      <c r="AB610" s="14"/>
    </row>
    <row r="611" spans="1:28" hidden="1" x14ac:dyDescent="0.3">
      <c r="A611" t="s">
        <v>2424</v>
      </c>
      <c r="B611" t="s">
        <v>1974</v>
      </c>
      <c r="C611" t="s">
        <v>17</v>
      </c>
      <c r="D611">
        <v>1984</v>
      </c>
      <c r="E611" t="s">
        <v>2195</v>
      </c>
      <c r="F611">
        <v>3.7</v>
      </c>
      <c r="G611">
        <v>446</v>
      </c>
      <c r="H611" t="s">
        <v>2425</v>
      </c>
      <c r="I611" t="s">
        <v>2426</v>
      </c>
      <c r="J611" t="s">
        <v>2427</v>
      </c>
      <c r="K611" t="s">
        <v>30</v>
      </c>
      <c r="L611">
        <f t="shared" si="9"/>
        <v>20500000</v>
      </c>
      <c r="M611">
        <v>1689501</v>
      </c>
      <c r="N611" t="s">
        <v>2147</v>
      </c>
      <c r="O611">
        <v>93</v>
      </c>
      <c r="P611" t="str">
        <f>IF(Table1[[#This Row],[score]]&gt;=8.5,"High",IF(Table1[[#This Row],[score]]&gt;=7,"Medium","Low"))</f>
        <v>Low</v>
      </c>
      <c r="Q611" s="5">
        <f>Table1[[#This Row],[gross]]-Table1[[#This Row],[budget]]</f>
        <v>-18810499</v>
      </c>
      <c r="R611" s="5" t="str">
        <f>IF(Table1[[#This Row],[Profit]]&gt;0,"Profit","Loss")</f>
        <v>Loss</v>
      </c>
      <c r="S611" s="6" t="str">
        <f>FLOOR(Table1[[#This Row],[year]]-1900,10)+1900 &amp; "-" &amp; FLOOR(Table1[[#This Row],[year]]-1890,10)+1900</f>
        <v>1980-1990</v>
      </c>
      <c r="T611" s="14" t="s">
        <v>21835</v>
      </c>
      <c r="AB611" s="14"/>
    </row>
    <row r="612" spans="1:28" hidden="1" x14ac:dyDescent="0.3">
      <c r="A612" t="s">
        <v>2442</v>
      </c>
      <c r="B612" t="s">
        <v>33</v>
      </c>
      <c r="C612" t="s">
        <v>17</v>
      </c>
      <c r="D612">
        <v>1984</v>
      </c>
      <c r="E612" t="s">
        <v>2029</v>
      </c>
      <c r="F612">
        <v>6</v>
      </c>
      <c r="G612">
        <v>440</v>
      </c>
      <c r="H612" t="s">
        <v>352</v>
      </c>
      <c r="I612" t="s">
        <v>2443</v>
      </c>
      <c r="J612" t="s">
        <v>73</v>
      </c>
      <c r="K612" t="s">
        <v>306</v>
      </c>
      <c r="L612">
        <f t="shared" si="9"/>
        <v>20500000</v>
      </c>
      <c r="M612">
        <v>1525532</v>
      </c>
      <c r="N612" t="s">
        <v>2444</v>
      </c>
      <c r="O612">
        <v>91</v>
      </c>
      <c r="P612" t="str">
        <f>IF(Table1[[#This Row],[score]]&gt;=8.5,"High",IF(Table1[[#This Row],[score]]&gt;=7,"Medium","Low"))</f>
        <v>Low</v>
      </c>
      <c r="Q612" s="5">
        <f>Table1[[#This Row],[gross]]-Table1[[#This Row],[budget]]</f>
        <v>-18974468</v>
      </c>
      <c r="R612" s="5" t="str">
        <f>IF(Table1[[#This Row],[Profit]]&gt;0,"Profit","Loss")</f>
        <v>Loss</v>
      </c>
      <c r="S612" s="6" t="str">
        <f>FLOOR(Table1[[#This Row],[year]]-1900,10)+1900 &amp; "-" &amp; FLOOR(Table1[[#This Row],[year]]-1890,10)+1900</f>
        <v>1980-1990</v>
      </c>
      <c r="T612" s="14" t="s">
        <v>21835</v>
      </c>
      <c r="AB612" s="14"/>
    </row>
    <row r="613" spans="1:28" hidden="1" x14ac:dyDescent="0.3">
      <c r="A613" t="s">
        <v>2400</v>
      </c>
      <c r="B613" t="s">
        <v>1974</v>
      </c>
      <c r="C613" t="s">
        <v>41</v>
      </c>
      <c r="D613">
        <v>1984</v>
      </c>
      <c r="E613" t="s">
        <v>2401</v>
      </c>
      <c r="F613">
        <v>6.4</v>
      </c>
      <c r="G613">
        <v>1500</v>
      </c>
      <c r="H613" t="s">
        <v>404</v>
      </c>
      <c r="I613" t="s">
        <v>2402</v>
      </c>
      <c r="J613" t="s">
        <v>361</v>
      </c>
      <c r="K613" t="s">
        <v>30</v>
      </c>
      <c r="L613">
        <f t="shared" si="9"/>
        <v>20500000</v>
      </c>
      <c r="M613">
        <v>1493782</v>
      </c>
      <c r="N613" t="s">
        <v>80</v>
      </c>
      <c r="O613">
        <v>103</v>
      </c>
      <c r="P613" t="str">
        <f>IF(Table1[[#This Row],[score]]&gt;=8.5,"High",IF(Table1[[#This Row],[score]]&gt;=7,"Medium","Low"))</f>
        <v>Low</v>
      </c>
      <c r="Q613" s="5">
        <f>Table1[[#This Row],[gross]]-Table1[[#This Row],[budget]]</f>
        <v>-19006218</v>
      </c>
      <c r="R613" s="5" t="str">
        <f>IF(Table1[[#This Row],[Profit]]&gt;0,"Profit","Loss")</f>
        <v>Loss</v>
      </c>
      <c r="S613" s="6" t="str">
        <f>FLOOR(Table1[[#This Row],[year]]-1900,10)+1900 &amp; "-" &amp; FLOOR(Table1[[#This Row],[year]]-1890,10)+1900</f>
        <v>1980-1990</v>
      </c>
      <c r="T613" s="14" t="s">
        <v>21835</v>
      </c>
      <c r="AB613" s="14"/>
    </row>
    <row r="614" spans="1:28" hidden="1" x14ac:dyDescent="0.3">
      <c r="A614" t="s">
        <v>2419</v>
      </c>
      <c r="B614" t="s">
        <v>16</v>
      </c>
      <c r="C614" t="s">
        <v>41</v>
      </c>
      <c r="D614">
        <v>1984</v>
      </c>
      <c r="E614" t="s">
        <v>2383</v>
      </c>
      <c r="F614">
        <v>5.4</v>
      </c>
      <c r="G614">
        <v>856</v>
      </c>
      <c r="H614" t="s">
        <v>71</v>
      </c>
      <c r="I614" t="s">
        <v>2420</v>
      </c>
      <c r="J614" t="s">
        <v>1305</v>
      </c>
      <c r="K614" t="s">
        <v>30</v>
      </c>
      <c r="L614">
        <v>7000000</v>
      </c>
      <c r="M614">
        <v>1467396</v>
      </c>
      <c r="N614" t="s">
        <v>892</v>
      </c>
      <c r="O614">
        <v>96</v>
      </c>
      <c r="P614" t="str">
        <f>IF(Table1[[#This Row],[score]]&gt;=8.5,"High",IF(Table1[[#This Row],[score]]&gt;=7,"Medium","Low"))</f>
        <v>Low</v>
      </c>
      <c r="Q614" s="5">
        <f>Table1[[#This Row],[gross]]-Table1[[#This Row],[budget]]</f>
        <v>-5532604</v>
      </c>
      <c r="R614" s="5" t="str">
        <f>IF(Table1[[#This Row],[Profit]]&gt;0,"Profit","Loss")</f>
        <v>Loss</v>
      </c>
      <c r="S614" s="6" t="str">
        <f>FLOOR(Table1[[#This Row],[year]]-1900,10)+1900 &amp; "-" &amp; FLOOR(Table1[[#This Row],[year]]-1890,10)+1900</f>
        <v>1980-1990</v>
      </c>
      <c r="T614" s="14" t="s">
        <v>21835</v>
      </c>
      <c r="AB614" s="14"/>
    </row>
    <row r="615" spans="1:28" hidden="1" x14ac:dyDescent="0.3">
      <c r="A615" t="s">
        <v>2208</v>
      </c>
      <c r="B615" t="s">
        <v>16</v>
      </c>
      <c r="C615" t="s">
        <v>17</v>
      </c>
      <c r="D615">
        <v>1984</v>
      </c>
      <c r="E615" t="s">
        <v>2209</v>
      </c>
      <c r="F615">
        <v>7.3</v>
      </c>
      <c r="G615">
        <v>22000</v>
      </c>
      <c r="H615" t="s">
        <v>115</v>
      </c>
      <c r="I615" t="s">
        <v>2210</v>
      </c>
      <c r="J615" t="s">
        <v>2211</v>
      </c>
      <c r="K615" t="s">
        <v>30</v>
      </c>
      <c r="L615">
        <v>12000000</v>
      </c>
      <c r="M615">
        <v>1455045</v>
      </c>
      <c r="N615" t="s">
        <v>2212</v>
      </c>
      <c r="O615">
        <v>120</v>
      </c>
      <c r="P615" t="str">
        <f>IF(Table1[[#This Row],[score]]&gt;=8.5,"High",IF(Table1[[#This Row],[score]]&gt;=7,"Medium","Low"))</f>
        <v>Medium</v>
      </c>
      <c r="Q615" s="5">
        <f>Table1[[#This Row],[gross]]-Table1[[#This Row],[budget]]</f>
        <v>-10544955</v>
      </c>
      <c r="R615" s="5" t="str">
        <f>IF(Table1[[#This Row],[Profit]]&gt;0,"Profit","Loss")</f>
        <v>Loss</v>
      </c>
      <c r="S615" s="6" t="str">
        <f>FLOOR(Table1[[#This Row],[year]]-1900,10)+1900 &amp; "-" &amp; FLOOR(Table1[[#This Row],[year]]-1890,10)+1900</f>
        <v>1980-1990</v>
      </c>
      <c r="T615" s="14" t="s">
        <v>21835</v>
      </c>
      <c r="AB615" s="14"/>
    </row>
    <row r="616" spans="1:28" hidden="1" x14ac:dyDescent="0.3">
      <c r="A616" t="s">
        <v>2411</v>
      </c>
      <c r="B616" t="s">
        <v>33</v>
      </c>
      <c r="C616" t="s">
        <v>17</v>
      </c>
      <c r="D616">
        <v>1984</v>
      </c>
      <c r="E616" t="s">
        <v>2412</v>
      </c>
      <c r="F616">
        <v>5.2</v>
      </c>
      <c r="G616">
        <v>1400</v>
      </c>
      <c r="H616" t="s">
        <v>2413</v>
      </c>
      <c r="I616" t="s">
        <v>2414</v>
      </c>
      <c r="J616" t="s">
        <v>2414</v>
      </c>
      <c r="K616" t="s">
        <v>22</v>
      </c>
      <c r="L616">
        <v>9000000</v>
      </c>
      <c r="M616">
        <v>1393501</v>
      </c>
      <c r="N616" t="s">
        <v>2415</v>
      </c>
      <c r="O616">
        <v>108</v>
      </c>
      <c r="P616" t="str">
        <f>IF(Table1[[#This Row],[score]]&gt;=8.5,"High",IF(Table1[[#This Row],[score]]&gt;=7,"Medium","Low"))</f>
        <v>Low</v>
      </c>
      <c r="Q616" s="5">
        <f>Table1[[#This Row],[gross]]-Table1[[#This Row],[budget]]</f>
        <v>-7606499</v>
      </c>
      <c r="R616" s="5" t="str">
        <f>IF(Table1[[#This Row],[Profit]]&gt;0,"Profit","Loss")</f>
        <v>Loss</v>
      </c>
      <c r="S616" s="6" t="str">
        <f>FLOOR(Table1[[#This Row],[year]]-1900,10)+1900 &amp; "-" &amp; FLOOR(Table1[[#This Row],[year]]-1890,10)+1900</f>
        <v>1980-1990</v>
      </c>
      <c r="T616" s="14" t="s">
        <v>21835</v>
      </c>
      <c r="AB616" s="14"/>
    </row>
    <row r="617" spans="1:28" hidden="1" x14ac:dyDescent="0.3">
      <c r="A617" t="s">
        <v>2199</v>
      </c>
      <c r="B617" t="s">
        <v>16</v>
      </c>
      <c r="C617" t="s">
        <v>34</v>
      </c>
      <c r="D617">
        <v>1984</v>
      </c>
      <c r="E617" t="s">
        <v>2200</v>
      </c>
      <c r="F617">
        <v>5.3</v>
      </c>
      <c r="G617">
        <v>2700</v>
      </c>
      <c r="H617" t="s">
        <v>2201</v>
      </c>
      <c r="I617" t="s">
        <v>2201</v>
      </c>
      <c r="J617" t="s">
        <v>2202</v>
      </c>
      <c r="K617" t="s">
        <v>448</v>
      </c>
      <c r="L617">
        <f>20500000</f>
        <v>20500000</v>
      </c>
      <c r="M617">
        <v>1337274</v>
      </c>
      <c r="N617" t="s">
        <v>2203</v>
      </c>
      <c r="O617">
        <v>87</v>
      </c>
      <c r="P617" t="str">
        <f>IF(Table1[[#This Row],[score]]&gt;=8.5,"High",IF(Table1[[#This Row],[score]]&gt;=7,"Medium","Low"))</f>
        <v>Low</v>
      </c>
      <c r="Q617" s="5">
        <f>Table1[[#This Row],[gross]]-Table1[[#This Row],[budget]]</f>
        <v>-19162726</v>
      </c>
      <c r="R617" s="5" t="str">
        <f>IF(Table1[[#This Row],[Profit]]&gt;0,"Profit","Loss")</f>
        <v>Loss</v>
      </c>
      <c r="S617" s="6" t="str">
        <f>FLOOR(Table1[[#This Row],[year]]-1900,10)+1900 &amp; "-" &amp; FLOOR(Table1[[#This Row],[year]]-1890,10)+1900</f>
        <v>1980-1990</v>
      </c>
      <c r="T617" s="14" t="s">
        <v>21835</v>
      </c>
      <c r="AB617" s="14"/>
    </row>
    <row r="618" spans="1:28" hidden="1" x14ac:dyDescent="0.3">
      <c r="A618" t="s">
        <v>2428</v>
      </c>
      <c r="B618" t="s">
        <v>33</v>
      </c>
      <c r="C618" t="s">
        <v>25</v>
      </c>
      <c r="D618">
        <v>1984</v>
      </c>
      <c r="E618" t="s">
        <v>2195</v>
      </c>
      <c r="F618">
        <v>6.3</v>
      </c>
      <c r="G618">
        <v>866</v>
      </c>
      <c r="H618" t="s">
        <v>234</v>
      </c>
      <c r="I618" t="s">
        <v>234</v>
      </c>
      <c r="J618" t="s">
        <v>1860</v>
      </c>
      <c r="K618" t="s">
        <v>30</v>
      </c>
      <c r="L618">
        <f>20500000</f>
        <v>20500000</v>
      </c>
      <c r="M618">
        <v>1142944</v>
      </c>
      <c r="N618" t="s">
        <v>699</v>
      </c>
      <c r="O618">
        <v>93</v>
      </c>
      <c r="P618" t="str">
        <f>IF(Table1[[#This Row],[score]]&gt;=8.5,"High",IF(Table1[[#This Row],[score]]&gt;=7,"Medium","Low"))</f>
        <v>Low</v>
      </c>
      <c r="Q618" s="5">
        <f>Table1[[#This Row],[gross]]-Table1[[#This Row],[budget]]</f>
        <v>-19357056</v>
      </c>
      <c r="R618" s="5" t="str">
        <f>IF(Table1[[#This Row],[Profit]]&gt;0,"Profit","Loss")</f>
        <v>Loss</v>
      </c>
      <c r="S618" s="6" t="str">
        <f>FLOOR(Table1[[#This Row],[year]]-1900,10)+1900 &amp; "-" &amp; FLOOR(Table1[[#This Row],[year]]-1890,10)+1900</f>
        <v>1980-1990</v>
      </c>
      <c r="T618" s="14" t="s">
        <v>21835</v>
      </c>
      <c r="AB618" s="14"/>
    </row>
    <row r="619" spans="1:28" hidden="1" x14ac:dyDescent="0.3">
      <c r="A619" t="s">
        <v>2445</v>
      </c>
      <c r="B619" t="s">
        <v>16</v>
      </c>
      <c r="C619" t="s">
        <v>17</v>
      </c>
      <c r="D619">
        <v>1984</v>
      </c>
      <c r="E619" t="s">
        <v>2055</v>
      </c>
      <c r="F619">
        <v>5.8</v>
      </c>
      <c r="G619">
        <v>822</v>
      </c>
      <c r="H619" t="s">
        <v>158</v>
      </c>
      <c r="I619" t="s">
        <v>158</v>
      </c>
      <c r="J619" t="s">
        <v>2446</v>
      </c>
      <c r="K619" t="s">
        <v>30</v>
      </c>
      <c r="L619">
        <v>6300000</v>
      </c>
      <c r="M619">
        <v>1059966</v>
      </c>
      <c r="N619" t="s">
        <v>2447</v>
      </c>
      <c r="O619">
        <v>109</v>
      </c>
      <c r="P619" t="str">
        <f>IF(Table1[[#This Row],[score]]&gt;=8.5,"High",IF(Table1[[#This Row],[score]]&gt;=7,"Medium","Low"))</f>
        <v>Low</v>
      </c>
      <c r="Q619" s="5">
        <f>Table1[[#This Row],[gross]]-Table1[[#This Row],[budget]]</f>
        <v>-5240034</v>
      </c>
      <c r="R619" s="5" t="str">
        <f>IF(Table1[[#This Row],[Profit]]&gt;0,"Profit","Loss")</f>
        <v>Loss</v>
      </c>
      <c r="S619" s="6" t="str">
        <f>FLOOR(Table1[[#This Row],[year]]-1900,10)+1900 &amp; "-" &amp; FLOOR(Table1[[#This Row],[year]]-1890,10)+1900</f>
        <v>1980-1990</v>
      </c>
      <c r="T619" s="14" t="s">
        <v>21835</v>
      </c>
      <c r="AB619" s="14"/>
    </row>
    <row r="620" spans="1:28" hidden="1" x14ac:dyDescent="0.3">
      <c r="A620" t="s">
        <v>2313</v>
      </c>
      <c r="B620" t="s">
        <v>33</v>
      </c>
      <c r="C620" t="s">
        <v>41</v>
      </c>
      <c r="D620">
        <v>1984</v>
      </c>
      <c r="E620" t="s">
        <v>2314</v>
      </c>
      <c r="F620">
        <v>6.7</v>
      </c>
      <c r="G620">
        <v>1900</v>
      </c>
      <c r="H620" t="s">
        <v>1563</v>
      </c>
      <c r="I620" t="s">
        <v>1563</v>
      </c>
      <c r="J620" t="s">
        <v>2315</v>
      </c>
      <c r="K620" t="s">
        <v>22</v>
      </c>
      <c r="L620">
        <f>20500000</f>
        <v>20500000</v>
      </c>
      <c r="M620">
        <v>1057368</v>
      </c>
      <c r="N620" t="s">
        <v>2316</v>
      </c>
      <c r="O620">
        <v>106</v>
      </c>
      <c r="P620" t="str">
        <f>IF(Table1[[#This Row],[score]]&gt;=8.5,"High",IF(Table1[[#This Row],[score]]&gt;=7,"Medium","Low"))</f>
        <v>Low</v>
      </c>
      <c r="Q620" s="5">
        <f>Table1[[#This Row],[gross]]-Table1[[#This Row],[budget]]</f>
        <v>-19442632</v>
      </c>
      <c r="R620" s="5" t="str">
        <f>IF(Table1[[#This Row],[Profit]]&gt;0,"Profit","Loss")</f>
        <v>Loss</v>
      </c>
      <c r="S620" s="6" t="str">
        <f>FLOOR(Table1[[#This Row],[year]]-1900,10)+1900 &amp; "-" &amp; FLOOR(Table1[[#This Row],[year]]-1890,10)+1900</f>
        <v>1980-1990</v>
      </c>
      <c r="T620" s="14" t="s">
        <v>21835</v>
      </c>
      <c r="AB620" s="14"/>
    </row>
    <row r="621" spans="1:28" hidden="1" x14ac:dyDescent="0.3">
      <c r="A621" t="s">
        <v>2421</v>
      </c>
      <c r="B621" t="s">
        <v>443</v>
      </c>
      <c r="C621" t="s">
        <v>17</v>
      </c>
      <c r="D621">
        <v>1984</v>
      </c>
      <c r="E621" t="s">
        <v>2422</v>
      </c>
      <c r="F621">
        <v>6.3</v>
      </c>
      <c r="G621">
        <v>1800</v>
      </c>
      <c r="H621" t="s">
        <v>825</v>
      </c>
      <c r="I621" t="s">
        <v>2423</v>
      </c>
      <c r="J621" t="s">
        <v>112</v>
      </c>
      <c r="K621" t="s">
        <v>22</v>
      </c>
      <c r="L621">
        <f>20500000</f>
        <v>20500000</v>
      </c>
      <c r="M621">
        <v>1009700</v>
      </c>
      <c r="N621" t="s">
        <v>827</v>
      </c>
      <c r="O621">
        <v>122</v>
      </c>
      <c r="P621" t="str">
        <f>IF(Table1[[#This Row],[score]]&gt;=8.5,"High",IF(Table1[[#This Row],[score]]&gt;=7,"Medium","Low"))</f>
        <v>Low</v>
      </c>
      <c r="Q621" s="5">
        <f>Table1[[#This Row],[gross]]-Table1[[#This Row],[budget]]</f>
        <v>-19490300</v>
      </c>
      <c r="R621" s="5" t="str">
        <f>IF(Table1[[#This Row],[Profit]]&gt;0,"Profit","Loss")</f>
        <v>Loss</v>
      </c>
      <c r="S621" s="6" t="str">
        <f>FLOOR(Table1[[#This Row],[year]]-1900,10)+1900 &amp; "-" &amp; FLOOR(Table1[[#This Row],[year]]-1890,10)+1900</f>
        <v>1980-1990</v>
      </c>
      <c r="T621" s="14" t="s">
        <v>21844</v>
      </c>
      <c r="AB621" s="14"/>
    </row>
    <row r="622" spans="1:28" hidden="1" x14ac:dyDescent="0.3">
      <c r="A622" t="s">
        <v>2175</v>
      </c>
      <c r="B622" t="s">
        <v>16</v>
      </c>
      <c r="C622" t="s">
        <v>104</v>
      </c>
      <c r="D622">
        <v>1984</v>
      </c>
      <c r="E622" t="s">
        <v>2176</v>
      </c>
      <c r="F622">
        <v>7.1</v>
      </c>
      <c r="G622">
        <v>7700</v>
      </c>
      <c r="H622" t="s">
        <v>2177</v>
      </c>
      <c r="I622" t="s">
        <v>2178</v>
      </c>
      <c r="J622" t="s">
        <v>2179</v>
      </c>
      <c r="K622" t="s">
        <v>22</v>
      </c>
      <c r="L622">
        <f>20500000</f>
        <v>20500000</v>
      </c>
      <c r="M622">
        <v>876775</v>
      </c>
      <c r="N622" t="s">
        <v>2180</v>
      </c>
      <c r="O622">
        <v>98</v>
      </c>
      <c r="P622" t="str">
        <f>IF(Table1[[#This Row],[score]]&gt;=8.5,"High",IF(Table1[[#This Row],[score]]&gt;=7,"Medium","Low"))</f>
        <v>Medium</v>
      </c>
      <c r="Q622" s="5">
        <f>Table1[[#This Row],[gross]]-Table1[[#This Row],[budget]]</f>
        <v>-19623225</v>
      </c>
      <c r="R622" s="5" t="str">
        <f>IF(Table1[[#This Row],[Profit]]&gt;0,"Profit","Loss")</f>
        <v>Loss</v>
      </c>
      <c r="S622" s="6" t="str">
        <f>FLOOR(Table1[[#This Row],[year]]-1900,10)+1900 &amp; "-" &amp; FLOOR(Table1[[#This Row],[year]]-1890,10)+1900</f>
        <v>1980-1990</v>
      </c>
      <c r="T622" s="14" t="s">
        <v>21835</v>
      </c>
      <c r="AB622" s="14"/>
    </row>
    <row r="623" spans="1:28" hidden="1" x14ac:dyDescent="0.3">
      <c r="A623" t="s">
        <v>2416</v>
      </c>
      <c r="B623" t="s">
        <v>16</v>
      </c>
      <c r="C623" t="s">
        <v>17</v>
      </c>
      <c r="D623">
        <v>1984</v>
      </c>
      <c r="E623" t="s">
        <v>2417</v>
      </c>
      <c r="F623">
        <v>6.3</v>
      </c>
      <c r="G623">
        <v>599</v>
      </c>
      <c r="H623" t="s">
        <v>398</v>
      </c>
      <c r="I623" t="s">
        <v>2418</v>
      </c>
      <c r="J623" t="s">
        <v>354</v>
      </c>
      <c r="K623" t="s">
        <v>30</v>
      </c>
      <c r="L623">
        <f>20500000</f>
        <v>20500000</v>
      </c>
      <c r="M623">
        <v>865915</v>
      </c>
      <c r="N623" t="s">
        <v>2075</v>
      </c>
      <c r="O623">
        <v>94</v>
      </c>
      <c r="P623" t="str">
        <f>IF(Table1[[#This Row],[score]]&gt;=8.5,"High",IF(Table1[[#This Row],[score]]&gt;=7,"Medium","Low"))</f>
        <v>Low</v>
      </c>
      <c r="Q623" s="5">
        <f>Table1[[#This Row],[gross]]-Table1[[#This Row],[budget]]</f>
        <v>-19634085</v>
      </c>
      <c r="R623" s="5" t="str">
        <f>IF(Table1[[#This Row],[Profit]]&gt;0,"Profit","Loss")</f>
        <v>Loss</v>
      </c>
      <c r="S623" s="6" t="str">
        <f>FLOOR(Table1[[#This Row],[year]]-1900,10)+1900 &amp; "-" &amp; FLOOR(Table1[[#This Row],[year]]-1890,10)+1900</f>
        <v>1980-1990</v>
      </c>
      <c r="T623" s="14" t="s">
        <v>21835</v>
      </c>
      <c r="AB623" s="14"/>
    </row>
    <row r="624" spans="1:28" hidden="1" x14ac:dyDescent="0.3">
      <c r="A624" t="s">
        <v>2497</v>
      </c>
      <c r="B624" t="s">
        <v>16</v>
      </c>
      <c r="C624" t="s">
        <v>41</v>
      </c>
      <c r="D624">
        <v>1984</v>
      </c>
      <c r="E624" t="s">
        <v>1683</v>
      </c>
      <c r="F624">
        <v>5.7</v>
      </c>
      <c r="G624">
        <v>1400</v>
      </c>
      <c r="H624" t="s">
        <v>1685</v>
      </c>
      <c r="I624" t="s">
        <v>2498</v>
      </c>
      <c r="J624" t="s">
        <v>410</v>
      </c>
      <c r="K624" t="s">
        <v>30</v>
      </c>
      <c r="L624">
        <f>20500000</f>
        <v>20500000</v>
      </c>
      <c r="M624">
        <v>837914</v>
      </c>
      <c r="N624" t="s">
        <v>1704</v>
      </c>
      <c r="O624">
        <v>108</v>
      </c>
      <c r="P624" t="str">
        <f>IF(Table1[[#This Row],[score]]&gt;=8.5,"High",IF(Table1[[#This Row],[score]]&gt;=7,"Medium","Low"))</f>
        <v>Low</v>
      </c>
      <c r="Q624" s="5">
        <f>Table1[[#This Row],[gross]]-Table1[[#This Row],[budget]]</f>
        <v>-19662086</v>
      </c>
      <c r="R624" s="5" t="str">
        <f>IF(Table1[[#This Row],[Profit]]&gt;0,"Profit","Loss")</f>
        <v>Loss</v>
      </c>
      <c r="S624" s="6" t="str">
        <f>FLOOR(Table1[[#This Row],[year]]-1900,10)+1900 &amp; "-" &amp; FLOOR(Table1[[#This Row],[year]]-1890,10)+1900</f>
        <v>1980-1990</v>
      </c>
      <c r="T624" s="14" t="s">
        <v>21835</v>
      </c>
      <c r="AB624" s="14"/>
    </row>
    <row r="625" spans="1:28" hidden="1" x14ac:dyDescent="0.3">
      <c r="A625" t="s">
        <v>2339</v>
      </c>
      <c r="B625" t="s">
        <v>16</v>
      </c>
      <c r="C625" t="s">
        <v>41</v>
      </c>
      <c r="D625">
        <v>1984</v>
      </c>
      <c r="E625" t="s">
        <v>2340</v>
      </c>
      <c r="F625">
        <v>6.4</v>
      </c>
      <c r="G625">
        <v>3000</v>
      </c>
      <c r="H625" t="s">
        <v>2341</v>
      </c>
      <c r="I625" t="s">
        <v>2342</v>
      </c>
      <c r="J625" t="s">
        <v>2343</v>
      </c>
      <c r="K625" t="s">
        <v>30</v>
      </c>
      <c r="L625">
        <v>3000000</v>
      </c>
      <c r="M625">
        <v>727639</v>
      </c>
      <c r="N625" t="s">
        <v>2344</v>
      </c>
      <c r="O625">
        <v>84</v>
      </c>
      <c r="P625" t="str">
        <f>IF(Table1[[#This Row],[score]]&gt;=8.5,"High",IF(Table1[[#This Row],[score]]&gt;=7,"Medium","Low"))</f>
        <v>Low</v>
      </c>
      <c r="Q625" s="5">
        <f>Table1[[#This Row],[gross]]-Table1[[#This Row],[budget]]</f>
        <v>-2272361</v>
      </c>
      <c r="R625" s="5" t="str">
        <f>IF(Table1[[#This Row],[Profit]]&gt;0,"Profit","Loss")</f>
        <v>Loss</v>
      </c>
      <c r="S625" s="6" t="str">
        <f>FLOOR(Table1[[#This Row],[year]]-1900,10)+1900 &amp; "-" &amp; FLOOR(Table1[[#This Row],[year]]-1890,10)+1900</f>
        <v>1980-1990</v>
      </c>
      <c r="T625" s="14" t="s">
        <v>21835</v>
      </c>
      <c r="AB625" s="14"/>
    </row>
    <row r="626" spans="1:28" hidden="1" x14ac:dyDescent="0.3">
      <c r="A626" t="s">
        <v>2454</v>
      </c>
      <c r="B626" t="s">
        <v>33</v>
      </c>
      <c r="C626" t="s">
        <v>41</v>
      </c>
      <c r="D626">
        <v>1984</v>
      </c>
      <c r="E626" t="s">
        <v>2449</v>
      </c>
      <c r="F626">
        <v>4.5</v>
      </c>
      <c r="G626">
        <v>212</v>
      </c>
      <c r="H626" t="s">
        <v>2455</v>
      </c>
      <c r="I626" t="s">
        <v>2456</v>
      </c>
      <c r="J626" t="s">
        <v>43</v>
      </c>
      <c r="K626" t="s">
        <v>22</v>
      </c>
      <c r="L626">
        <f t="shared" ref="L626:L631" si="10">20500000</f>
        <v>20500000</v>
      </c>
      <c r="M626">
        <v>526805</v>
      </c>
      <c r="N626" t="s">
        <v>2457</v>
      </c>
      <c r="O626">
        <v>92</v>
      </c>
      <c r="P626" t="str">
        <f>IF(Table1[[#This Row],[score]]&gt;=8.5,"High",IF(Table1[[#This Row],[score]]&gt;=7,"Medium","Low"))</f>
        <v>Low</v>
      </c>
      <c r="Q626" s="5">
        <f>Table1[[#This Row],[gross]]-Table1[[#This Row],[budget]]</f>
        <v>-19973195</v>
      </c>
      <c r="R626" s="5" t="str">
        <f>IF(Table1[[#This Row],[Profit]]&gt;0,"Profit","Loss")</f>
        <v>Loss</v>
      </c>
      <c r="S626" s="6" t="str">
        <f>FLOOR(Table1[[#This Row],[year]]-1900,10)+1900 &amp; "-" &amp; FLOOR(Table1[[#This Row],[year]]-1890,10)+1900</f>
        <v>1980-1990</v>
      </c>
      <c r="T626" s="14" t="s">
        <v>21835</v>
      </c>
      <c r="AB626" s="14"/>
    </row>
    <row r="627" spans="1:28" hidden="1" x14ac:dyDescent="0.3">
      <c r="A627" t="s">
        <v>2484</v>
      </c>
      <c r="B627" t="s">
        <v>16</v>
      </c>
      <c r="C627" t="s">
        <v>17</v>
      </c>
      <c r="D627">
        <v>1984</v>
      </c>
      <c r="E627" t="s">
        <v>2485</v>
      </c>
      <c r="F627">
        <v>5.8</v>
      </c>
      <c r="G627">
        <v>262</v>
      </c>
      <c r="H627" t="s">
        <v>728</v>
      </c>
      <c r="I627" t="s">
        <v>728</v>
      </c>
      <c r="J627" t="s">
        <v>2486</v>
      </c>
      <c r="K627" t="s">
        <v>30</v>
      </c>
      <c r="L627">
        <f t="shared" si="10"/>
        <v>20500000</v>
      </c>
      <c r="M627">
        <v>343890</v>
      </c>
      <c r="N627" t="s">
        <v>892</v>
      </c>
      <c r="O627">
        <v>103</v>
      </c>
      <c r="P627" t="str">
        <f>IF(Table1[[#This Row],[score]]&gt;=8.5,"High",IF(Table1[[#This Row],[score]]&gt;=7,"Medium","Low"))</f>
        <v>Low</v>
      </c>
      <c r="Q627" s="5">
        <f>Table1[[#This Row],[gross]]-Table1[[#This Row],[budget]]</f>
        <v>-20156110</v>
      </c>
      <c r="R627" s="5" t="str">
        <f>IF(Table1[[#This Row],[Profit]]&gt;0,"Profit","Loss")</f>
        <v>Loss</v>
      </c>
      <c r="S627" s="6" t="str">
        <f>FLOOR(Table1[[#This Row],[year]]-1900,10)+1900 &amp; "-" &amp; FLOOR(Table1[[#This Row],[year]]-1890,10)+1900</f>
        <v>1980-1990</v>
      </c>
      <c r="T627" s="14" t="s">
        <v>21851</v>
      </c>
      <c r="AB627" s="14"/>
    </row>
    <row r="628" spans="1:28" hidden="1" x14ac:dyDescent="0.3">
      <c r="A628" t="s">
        <v>2471</v>
      </c>
      <c r="B628" t="s">
        <v>33</v>
      </c>
      <c r="C628" t="s">
        <v>63</v>
      </c>
      <c r="D628">
        <v>1984</v>
      </c>
      <c r="E628" t="s">
        <v>2472</v>
      </c>
      <c r="F628">
        <v>6.5</v>
      </c>
      <c r="G628">
        <v>586</v>
      </c>
      <c r="H628" t="s">
        <v>712</v>
      </c>
      <c r="I628" t="s">
        <v>2473</v>
      </c>
      <c r="J628" t="s">
        <v>1337</v>
      </c>
      <c r="K628" t="s">
        <v>22</v>
      </c>
      <c r="L628">
        <f t="shared" si="10"/>
        <v>20500000</v>
      </c>
      <c r="M628">
        <v>200498</v>
      </c>
      <c r="N628" t="s">
        <v>2474</v>
      </c>
      <c r="O628">
        <v>106</v>
      </c>
      <c r="P628" t="str">
        <f>IF(Table1[[#This Row],[score]]&gt;=8.5,"High",IF(Table1[[#This Row],[score]]&gt;=7,"Medium","Low"))</f>
        <v>Low</v>
      </c>
      <c r="Q628" s="5">
        <f>Table1[[#This Row],[gross]]-Table1[[#This Row],[budget]]</f>
        <v>-20299502</v>
      </c>
      <c r="R628" s="5" t="str">
        <f>IF(Table1[[#This Row],[Profit]]&gt;0,"Profit","Loss")</f>
        <v>Loss</v>
      </c>
      <c r="S628" s="6" t="str">
        <f>FLOOR(Table1[[#This Row],[year]]-1900,10)+1900 &amp; "-" &amp; FLOOR(Table1[[#This Row],[year]]-1890,10)+1900</f>
        <v>1980-1990</v>
      </c>
      <c r="T628" s="14" t="s">
        <v>21835</v>
      </c>
      <c r="AB628" s="14"/>
    </row>
    <row r="629" spans="1:28" hidden="1" x14ac:dyDescent="0.3">
      <c r="A629" t="s">
        <v>2461</v>
      </c>
      <c r="B629" t="s">
        <v>16</v>
      </c>
      <c r="C629" t="s">
        <v>17</v>
      </c>
      <c r="D629">
        <v>1984</v>
      </c>
      <c r="E629" t="s">
        <v>2462</v>
      </c>
      <c r="F629">
        <v>6.3</v>
      </c>
      <c r="G629">
        <v>653</v>
      </c>
      <c r="H629" t="s">
        <v>357</v>
      </c>
      <c r="I629" t="s">
        <v>357</v>
      </c>
      <c r="J629" t="s">
        <v>2463</v>
      </c>
      <c r="K629" t="s">
        <v>195</v>
      </c>
      <c r="L629">
        <f t="shared" si="10"/>
        <v>20500000</v>
      </c>
      <c r="M629">
        <v>162364</v>
      </c>
      <c r="N629" t="s">
        <v>656</v>
      </c>
      <c r="O629">
        <v>107</v>
      </c>
      <c r="P629" t="str">
        <f>IF(Table1[[#This Row],[score]]&gt;=8.5,"High",IF(Table1[[#This Row],[score]]&gt;=7,"Medium","Low"))</f>
        <v>Low</v>
      </c>
      <c r="Q629" s="5">
        <f>Table1[[#This Row],[gross]]-Table1[[#This Row],[budget]]</f>
        <v>-20337636</v>
      </c>
      <c r="R629" s="5" t="str">
        <f>IF(Table1[[#This Row],[Profit]]&gt;0,"Profit","Loss")</f>
        <v>Loss</v>
      </c>
      <c r="S629" s="6" t="str">
        <f>FLOOR(Table1[[#This Row],[year]]-1900,10)+1900 &amp; "-" &amp; FLOOR(Table1[[#This Row],[year]]-1890,10)+1900</f>
        <v>1980-1990</v>
      </c>
      <c r="T629" s="14" t="s">
        <v>21835</v>
      </c>
      <c r="AB629" s="14"/>
    </row>
    <row r="630" spans="1:28" hidden="1" x14ac:dyDescent="0.3">
      <c r="A630" t="s">
        <v>2304</v>
      </c>
      <c r="B630" t="s">
        <v>16</v>
      </c>
      <c r="C630" t="s">
        <v>52</v>
      </c>
      <c r="D630">
        <v>1984</v>
      </c>
      <c r="E630" t="s">
        <v>1999</v>
      </c>
      <c r="F630">
        <v>6</v>
      </c>
      <c r="G630">
        <v>6100</v>
      </c>
      <c r="H630" t="s">
        <v>2305</v>
      </c>
      <c r="I630" t="s">
        <v>2306</v>
      </c>
      <c r="J630" t="s">
        <v>2307</v>
      </c>
      <c r="K630" t="s">
        <v>248</v>
      </c>
      <c r="L630">
        <f t="shared" si="10"/>
        <v>20500000</v>
      </c>
      <c r="M630">
        <v>150463</v>
      </c>
      <c r="N630" t="s">
        <v>2308</v>
      </c>
      <c r="O630">
        <v>95</v>
      </c>
      <c r="P630" t="str">
        <f>IF(Table1[[#This Row],[score]]&gt;=8.5,"High",IF(Table1[[#This Row],[score]]&gt;=7,"Medium","Low"))</f>
        <v>Low</v>
      </c>
      <c r="Q630" s="5">
        <f>Table1[[#This Row],[gross]]-Table1[[#This Row],[budget]]</f>
        <v>-20349537</v>
      </c>
      <c r="R630" s="5" t="str">
        <f>IF(Table1[[#This Row],[Profit]]&gt;0,"Profit","Loss")</f>
        <v>Loss</v>
      </c>
      <c r="S630" s="6" t="str">
        <f>FLOOR(Table1[[#This Row],[year]]-1900,10)+1900 &amp; "-" &amp; FLOOR(Table1[[#This Row],[year]]-1890,10)+1900</f>
        <v>1980-1990</v>
      </c>
      <c r="T630" s="14" t="s">
        <v>21835</v>
      </c>
      <c r="AB630" s="14"/>
    </row>
    <row r="631" spans="1:28" hidden="1" x14ac:dyDescent="0.3">
      <c r="A631" t="s">
        <v>2468</v>
      </c>
      <c r="B631" t="s">
        <v>16</v>
      </c>
      <c r="C631" t="s">
        <v>17</v>
      </c>
      <c r="D631">
        <v>1984</v>
      </c>
      <c r="E631" t="s">
        <v>2195</v>
      </c>
      <c r="F631">
        <v>5.9</v>
      </c>
      <c r="G631">
        <v>456</v>
      </c>
      <c r="H631" t="s">
        <v>2469</v>
      </c>
      <c r="I631" t="s">
        <v>2469</v>
      </c>
      <c r="J631" t="s">
        <v>1930</v>
      </c>
      <c r="K631" t="s">
        <v>30</v>
      </c>
      <c r="L631">
        <f t="shared" si="10"/>
        <v>20500000</v>
      </c>
      <c r="M631">
        <v>148750</v>
      </c>
      <c r="N631" t="s">
        <v>2470</v>
      </c>
      <c r="O631">
        <v>98</v>
      </c>
      <c r="P631" t="str">
        <f>IF(Table1[[#This Row],[score]]&gt;=8.5,"High",IF(Table1[[#This Row],[score]]&gt;=7,"Medium","Low"))</f>
        <v>Low</v>
      </c>
      <c r="Q631" s="5">
        <f>Table1[[#This Row],[gross]]-Table1[[#This Row],[budget]]</f>
        <v>-20351250</v>
      </c>
      <c r="R631" s="5" t="str">
        <f>IF(Table1[[#This Row],[Profit]]&gt;0,"Profit","Loss")</f>
        <v>Loss</v>
      </c>
      <c r="S631" s="6" t="str">
        <f>FLOOR(Table1[[#This Row],[year]]-1900,10)+1900 &amp; "-" &amp; FLOOR(Table1[[#This Row],[year]]-1890,10)+1900</f>
        <v>1980-1990</v>
      </c>
      <c r="T631" s="14" t="s">
        <v>21835</v>
      </c>
      <c r="AB631" s="14"/>
    </row>
    <row r="632" spans="1:28" hidden="1" x14ac:dyDescent="0.3">
      <c r="A632" t="s">
        <v>2434</v>
      </c>
      <c r="B632" t="s">
        <v>33</v>
      </c>
      <c r="C632" t="s">
        <v>25</v>
      </c>
      <c r="D632">
        <v>1984</v>
      </c>
      <c r="E632" t="s">
        <v>1497</v>
      </c>
      <c r="F632">
        <v>5.2</v>
      </c>
      <c r="G632">
        <v>1200</v>
      </c>
      <c r="H632" t="s">
        <v>622</v>
      </c>
      <c r="I632" t="s">
        <v>2435</v>
      </c>
      <c r="J632" t="s">
        <v>102</v>
      </c>
      <c r="K632" t="s">
        <v>30</v>
      </c>
      <c r="L632">
        <v>12000000</v>
      </c>
      <c r="M632">
        <v>129268</v>
      </c>
      <c r="N632" t="s">
        <v>61</v>
      </c>
      <c r="O632">
        <v>91</v>
      </c>
      <c r="P632" t="str">
        <f>IF(Table1[[#This Row],[score]]&gt;=8.5,"High",IF(Table1[[#This Row],[score]]&gt;=7,"Medium","Low"))</f>
        <v>Low</v>
      </c>
      <c r="Q632" s="5">
        <f>Table1[[#This Row],[gross]]-Table1[[#This Row],[budget]]</f>
        <v>-11870732</v>
      </c>
      <c r="R632" s="5" t="str">
        <f>IF(Table1[[#This Row],[Profit]]&gt;0,"Profit","Loss")</f>
        <v>Loss</v>
      </c>
      <c r="S632" s="6" t="str">
        <f>FLOOR(Table1[[#This Row],[year]]-1900,10)+1900 &amp; "-" &amp; FLOOR(Table1[[#This Row],[year]]-1890,10)+1900</f>
        <v>1980-1990</v>
      </c>
      <c r="T632" s="14" t="s">
        <v>21835</v>
      </c>
      <c r="AB632" s="14"/>
    </row>
    <row r="633" spans="1:28" hidden="1" x14ac:dyDescent="0.3">
      <c r="A633" t="s">
        <v>2119</v>
      </c>
      <c r="B633" t="s">
        <v>16</v>
      </c>
      <c r="C633" t="s">
        <v>34</v>
      </c>
      <c r="D633">
        <v>1984</v>
      </c>
      <c r="E633" t="s">
        <v>1683</v>
      </c>
      <c r="F633">
        <v>6.9</v>
      </c>
      <c r="G633">
        <v>35000</v>
      </c>
      <c r="H633" t="s">
        <v>2120</v>
      </c>
      <c r="I633" t="s">
        <v>2120</v>
      </c>
      <c r="J633" t="s">
        <v>2040</v>
      </c>
      <c r="K633" t="s">
        <v>30</v>
      </c>
      <c r="L633">
        <v>1500000</v>
      </c>
      <c r="M633">
        <v>129000</v>
      </c>
      <c r="N633" t="s">
        <v>2121</v>
      </c>
      <c r="O633">
        <v>92</v>
      </c>
      <c r="P633" t="str">
        <f>IF(Table1[[#This Row],[score]]&gt;=8.5,"High",IF(Table1[[#This Row],[score]]&gt;=7,"Medium","Low"))</f>
        <v>Low</v>
      </c>
      <c r="Q633" s="5">
        <f>Table1[[#This Row],[gross]]-Table1[[#This Row],[budget]]</f>
        <v>-1371000</v>
      </c>
      <c r="R633" s="5" t="str">
        <f>IF(Table1[[#This Row],[Profit]]&gt;0,"Profit","Loss")</f>
        <v>Loss</v>
      </c>
      <c r="S633" s="6" t="str">
        <f>FLOOR(Table1[[#This Row],[year]]-1900,10)+1900 &amp; "-" &amp; FLOOR(Table1[[#This Row],[year]]-1890,10)+1900</f>
        <v>1980-1990</v>
      </c>
      <c r="T633" s="14" t="s">
        <v>21835</v>
      </c>
      <c r="AB633" s="14"/>
    </row>
    <row r="634" spans="1:28" hidden="1" x14ac:dyDescent="0.3">
      <c r="A634" t="s">
        <v>2523</v>
      </c>
      <c r="B634" t="s">
        <v>16</v>
      </c>
      <c r="C634" t="s">
        <v>41</v>
      </c>
      <c r="D634">
        <v>1984</v>
      </c>
      <c r="E634" t="s">
        <v>2214</v>
      </c>
      <c r="F634">
        <v>6.2</v>
      </c>
      <c r="G634">
        <v>105</v>
      </c>
      <c r="H634" t="s">
        <v>2524</v>
      </c>
      <c r="I634" t="s">
        <v>2524</v>
      </c>
      <c r="J634" t="s">
        <v>2525</v>
      </c>
      <c r="K634" t="s">
        <v>448</v>
      </c>
      <c r="L634">
        <f>20500000</f>
        <v>20500000</v>
      </c>
      <c r="M634">
        <v>127426</v>
      </c>
      <c r="N634" t="s">
        <v>2526</v>
      </c>
      <c r="O634">
        <v>90</v>
      </c>
      <c r="P634" t="str">
        <f>IF(Table1[[#This Row],[score]]&gt;=8.5,"High",IF(Table1[[#This Row],[score]]&gt;=7,"Medium","Low"))</f>
        <v>Low</v>
      </c>
      <c r="Q634" s="5">
        <f>Table1[[#This Row],[gross]]-Table1[[#This Row],[budget]]</f>
        <v>-20372574</v>
      </c>
      <c r="R634" s="5" t="str">
        <f>IF(Table1[[#This Row],[Profit]]&gt;0,"Profit","Loss")</f>
        <v>Loss</v>
      </c>
      <c r="S634" s="6" t="str">
        <f>FLOOR(Table1[[#This Row],[year]]-1900,10)+1900 &amp; "-" &amp; FLOOR(Table1[[#This Row],[year]]-1890,10)+1900</f>
        <v>1980-1990</v>
      </c>
      <c r="T634" s="14" t="s">
        <v>21835</v>
      </c>
      <c r="AB634" s="14"/>
    </row>
    <row r="635" spans="1:28" hidden="1" x14ac:dyDescent="0.3">
      <c r="A635" t="s">
        <v>2511</v>
      </c>
      <c r="B635" t="s">
        <v>16</v>
      </c>
      <c r="C635" t="s">
        <v>41</v>
      </c>
      <c r="D635">
        <v>1984</v>
      </c>
      <c r="E635" t="s">
        <v>2512</v>
      </c>
      <c r="F635">
        <v>5.0999999999999996</v>
      </c>
      <c r="G635">
        <v>216</v>
      </c>
      <c r="H635" t="s">
        <v>2513</v>
      </c>
      <c r="I635" t="s">
        <v>2513</v>
      </c>
      <c r="J635" t="s">
        <v>2514</v>
      </c>
      <c r="K635" t="s">
        <v>30</v>
      </c>
      <c r="L635">
        <v>1000000</v>
      </c>
      <c r="M635">
        <v>95000</v>
      </c>
      <c r="N635" t="s">
        <v>2511</v>
      </c>
      <c r="O635">
        <v>96</v>
      </c>
      <c r="P635" t="str">
        <f>IF(Table1[[#This Row],[score]]&gt;=8.5,"High",IF(Table1[[#This Row],[score]]&gt;=7,"Medium","Low"))</f>
        <v>Low</v>
      </c>
      <c r="Q635" s="5">
        <f>Table1[[#This Row],[gross]]-Table1[[#This Row],[budget]]</f>
        <v>-905000</v>
      </c>
      <c r="R635" s="5" t="str">
        <f>IF(Table1[[#This Row],[Profit]]&gt;0,"Profit","Loss")</f>
        <v>Loss</v>
      </c>
      <c r="S635" s="6" t="str">
        <f>FLOOR(Table1[[#This Row],[year]]-1900,10)+1900 &amp; "-" &amp; FLOOR(Table1[[#This Row],[year]]-1890,10)+1900</f>
        <v>1980-1990</v>
      </c>
      <c r="T635" s="14" t="s">
        <v>21835</v>
      </c>
      <c r="AB635" s="14"/>
    </row>
    <row r="636" spans="1:28" hidden="1" x14ac:dyDescent="0.3">
      <c r="A636" t="s">
        <v>2387</v>
      </c>
      <c r="B636" t="s">
        <v>16</v>
      </c>
      <c r="C636" t="s">
        <v>41</v>
      </c>
      <c r="D636">
        <v>1984</v>
      </c>
      <c r="E636" t="s">
        <v>2388</v>
      </c>
      <c r="F636">
        <v>7.4</v>
      </c>
      <c r="G636">
        <v>4200</v>
      </c>
      <c r="H636" t="s">
        <v>2389</v>
      </c>
      <c r="I636" t="s">
        <v>2389</v>
      </c>
      <c r="J636" t="s">
        <v>2390</v>
      </c>
      <c r="K636" t="s">
        <v>448</v>
      </c>
      <c r="L636">
        <f>20500000</f>
        <v>20500000</v>
      </c>
      <c r="M636">
        <v>15726</v>
      </c>
      <c r="N636" t="s">
        <v>966</v>
      </c>
      <c r="O636">
        <v>101</v>
      </c>
      <c r="P636" t="str">
        <f>IF(Table1[[#This Row],[score]]&gt;=8.5,"High",IF(Table1[[#This Row],[score]]&gt;=7,"Medium","Low"))</f>
        <v>Medium</v>
      </c>
      <c r="Q636" s="5">
        <f>Table1[[#This Row],[gross]]-Table1[[#This Row],[budget]]</f>
        <v>-20484274</v>
      </c>
      <c r="R636" s="5" t="str">
        <f>IF(Table1[[#This Row],[Profit]]&gt;0,"Profit","Loss")</f>
        <v>Loss</v>
      </c>
      <c r="S636" s="6" t="str">
        <f>FLOOR(Table1[[#This Row],[year]]-1900,10)+1900 &amp; "-" &amp; FLOOR(Table1[[#This Row],[year]]-1890,10)+1900</f>
        <v>1980-1990</v>
      </c>
      <c r="T636" s="14" t="s">
        <v>21842</v>
      </c>
      <c r="AB636" s="14"/>
    </row>
    <row r="637" spans="1:28" hidden="1" x14ac:dyDescent="0.3">
      <c r="A637" t="s">
        <v>2533</v>
      </c>
      <c r="B637" t="s">
        <v>33</v>
      </c>
      <c r="C637" t="s">
        <v>25</v>
      </c>
      <c r="D637">
        <v>1985</v>
      </c>
      <c r="E637" t="s">
        <v>2534</v>
      </c>
      <c r="F637">
        <v>8.5</v>
      </c>
      <c r="G637">
        <v>1100000</v>
      </c>
      <c r="H637" t="s">
        <v>2030</v>
      </c>
      <c r="I637" t="s">
        <v>2030</v>
      </c>
      <c r="J637" t="s">
        <v>2535</v>
      </c>
      <c r="K637" t="s">
        <v>30</v>
      </c>
      <c r="L637" s="5">
        <v>19000000</v>
      </c>
      <c r="M637" s="5">
        <v>381906762</v>
      </c>
      <c r="N637" t="s">
        <v>61</v>
      </c>
      <c r="O637">
        <v>116</v>
      </c>
      <c r="P637" t="str">
        <f>IF(Table1[[#This Row],[score]]&gt;=8.5,"High",IF(Table1[[#This Row],[score]]&gt;=7,"Medium","Low"))</f>
        <v>High</v>
      </c>
      <c r="Q637" s="5">
        <f>Table1[[#This Row],[gross]]-Table1[[#This Row],[budget]]</f>
        <v>362906762</v>
      </c>
      <c r="R637" s="5" t="str">
        <f>IF(Table1[[#This Row],[Profit]]&gt;0,"Profit","Loss")</f>
        <v>Profit</v>
      </c>
      <c r="S637" s="6" t="str">
        <f>FLOOR(Table1[[#This Row],[year]]-1900,10)+1900 &amp; "-" &amp; FLOOR(Table1[[#This Row],[year]]-1890,10)+1900</f>
        <v>1980-1990</v>
      </c>
      <c r="T637" s="14" t="s">
        <v>21835</v>
      </c>
      <c r="AB637" s="14"/>
    </row>
    <row r="638" spans="1:28" hidden="1" x14ac:dyDescent="0.3">
      <c r="A638" t="s">
        <v>2589</v>
      </c>
      <c r="B638" t="s">
        <v>33</v>
      </c>
      <c r="C638" t="s">
        <v>17</v>
      </c>
      <c r="D638">
        <v>1985</v>
      </c>
      <c r="E638" t="s">
        <v>2590</v>
      </c>
      <c r="F638">
        <v>6.9</v>
      </c>
      <c r="G638">
        <v>192000</v>
      </c>
      <c r="H638" t="s">
        <v>749</v>
      </c>
      <c r="I638" t="s">
        <v>749</v>
      </c>
      <c r="J638" t="s">
        <v>749</v>
      </c>
      <c r="K638" t="s">
        <v>30</v>
      </c>
      <c r="L638">
        <v>30000000</v>
      </c>
      <c r="M638">
        <v>300473716</v>
      </c>
      <c r="N638" t="s">
        <v>80</v>
      </c>
      <c r="O638">
        <v>91</v>
      </c>
      <c r="P638" t="str">
        <f>IF(Table1[[#This Row],[score]]&gt;=8.5,"High",IF(Table1[[#This Row],[score]]&gt;=7,"Medium","Low"))</f>
        <v>Low</v>
      </c>
      <c r="Q638" s="5">
        <f>Table1[[#This Row],[gross]]-Table1[[#This Row],[budget]]</f>
        <v>270473716</v>
      </c>
      <c r="R638" s="5" t="str">
        <f>IF(Table1[[#This Row],[Profit]]&gt;0,"Profit","Loss")</f>
        <v>Profit</v>
      </c>
      <c r="S638" s="6" t="str">
        <f>FLOOR(Table1[[#This Row],[year]]-1900,10)+1900 &amp; "-" &amp; FLOOR(Table1[[#This Row],[year]]-1890,10)+1900</f>
        <v>1980-1990</v>
      </c>
      <c r="T638" s="14" t="s">
        <v>21835</v>
      </c>
      <c r="AB638" s="14"/>
    </row>
    <row r="639" spans="1:28" hidden="1" x14ac:dyDescent="0.3">
      <c r="A639" t="s">
        <v>2551</v>
      </c>
      <c r="B639" t="s">
        <v>16</v>
      </c>
      <c r="C639" t="s">
        <v>34</v>
      </c>
      <c r="D639">
        <v>1985</v>
      </c>
      <c r="E639" t="s">
        <v>2552</v>
      </c>
      <c r="F639">
        <v>6.5</v>
      </c>
      <c r="G639">
        <v>159000</v>
      </c>
      <c r="H639" t="s">
        <v>1781</v>
      </c>
      <c r="I639" t="s">
        <v>994</v>
      </c>
      <c r="J639" t="s">
        <v>749</v>
      </c>
      <c r="K639" t="s">
        <v>30</v>
      </c>
      <c r="L639">
        <v>44000000</v>
      </c>
      <c r="M639">
        <v>300400432</v>
      </c>
      <c r="N639" t="s">
        <v>631</v>
      </c>
      <c r="O639">
        <v>96</v>
      </c>
      <c r="P639" t="str">
        <f>IF(Table1[[#This Row],[score]]&gt;=8.5,"High",IF(Table1[[#This Row],[score]]&gt;=7,"Medium","Low"))</f>
        <v>Low</v>
      </c>
      <c r="Q639" s="5">
        <f>Table1[[#This Row],[gross]]-Table1[[#This Row],[budget]]</f>
        <v>256400432</v>
      </c>
      <c r="R639" s="5" t="str">
        <f>IF(Table1[[#This Row],[Profit]]&gt;0,"Profit","Loss")</f>
        <v>Profit</v>
      </c>
      <c r="S639" s="6" t="str">
        <f>FLOOR(Table1[[#This Row],[year]]-1900,10)+1900 &amp; "-" &amp; FLOOR(Table1[[#This Row],[year]]-1890,10)+1900</f>
        <v>1980-1990</v>
      </c>
      <c r="T639" s="14" t="s">
        <v>21835</v>
      </c>
      <c r="AB639" s="14"/>
    </row>
    <row r="640" spans="1:28" hidden="1" x14ac:dyDescent="0.3">
      <c r="A640" t="s">
        <v>2641</v>
      </c>
      <c r="B640" t="s">
        <v>33</v>
      </c>
      <c r="C640" t="s">
        <v>63</v>
      </c>
      <c r="D640">
        <v>1985</v>
      </c>
      <c r="E640" t="s">
        <v>2642</v>
      </c>
      <c r="F640">
        <v>7.2</v>
      </c>
      <c r="G640">
        <v>75000</v>
      </c>
      <c r="H640" t="s">
        <v>608</v>
      </c>
      <c r="I640" t="s">
        <v>2643</v>
      </c>
      <c r="J640" t="s">
        <v>735</v>
      </c>
      <c r="K640" t="s">
        <v>30</v>
      </c>
      <c r="L640">
        <v>31000000</v>
      </c>
      <c r="M640">
        <v>227514205</v>
      </c>
      <c r="N640" t="s">
        <v>2644</v>
      </c>
      <c r="O640">
        <v>161</v>
      </c>
      <c r="P640" t="str">
        <f>IF(Table1[[#This Row],[score]]&gt;=8.5,"High",IF(Table1[[#This Row],[score]]&gt;=7,"Medium","Low"))</f>
        <v>Medium</v>
      </c>
      <c r="Q640" s="5">
        <f>Table1[[#This Row],[gross]]-Table1[[#This Row],[budget]]</f>
        <v>196514205</v>
      </c>
      <c r="R640" s="5" t="str">
        <f>IF(Table1[[#This Row],[Profit]]&gt;0,"Profit","Loss")</f>
        <v>Profit</v>
      </c>
      <c r="S640" s="6" t="str">
        <f>FLOOR(Table1[[#This Row],[year]]-1900,10)+1900 &amp; "-" &amp; FLOOR(Table1[[#This Row],[year]]-1890,10)+1900</f>
        <v>1980-1990</v>
      </c>
      <c r="T640" s="14" t="s">
        <v>21835</v>
      </c>
      <c r="AB640" s="14"/>
    </row>
    <row r="641" spans="1:28" hidden="1" x14ac:dyDescent="0.3">
      <c r="A641" t="s">
        <v>2583</v>
      </c>
      <c r="B641" t="s">
        <v>1974</v>
      </c>
      <c r="C641" t="s">
        <v>17</v>
      </c>
      <c r="D641">
        <v>1985</v>
      </c>
      <c r="E641" t="s">
        <v>2584</v>
      </c>
      <c r="F641">
        <v>7.8</v>
      </c>
      <c r="G641">
        <v>81000</v>
      </c>
      <c r="H641" t="s">
        <v>486</v>
      </c>
      <c r="I641" t="s">
        <v>2585</v>
      </c>
      <c r="J641" t="s">
        <v>2586</v>
      </c>
      <c r="K641" t="s">
        <v>30</v>
      </c>
      <c r="L641">
        <v>15000000</v>
      </c>
      <c r="M641">
        <v>98467863</v>
      </c>
      <c r="N641" t="s">
        <v>1530</v>
      </c>
      <c r="O641">
        <v>154</v>
      </c>
      <c r="P641" t="str">
        <f>IF(Table1[[#This Row],[score]]&gt;=8.5,"High",IF(Table1[[#This Row],[score]]&gt;=7,"Medium","Low"))</f>
        <v>Medium</v>
      </c>
      <c r="Q641" s="5">
        <f>Table1[[#This Row],[gross]]-Table1[[#This Row],[budget]]</f>
        <v>83467863</v>
      </c>
      <c r="R641" s="5" t="str">
        <f>IF(Table1[[#This Row],[Profit]]&gt;0,"Profit","Loss")</f>
        <v>Profit</v>
      </c>
      <c r="S641" s="6" t="str">
        <f>FLOOR(Table1[[#This Row],[year]]-1900,10)+1900 &amp; "-" &amp; FLOOR(Table1[[#This Row],[year]]-1890,10)+1900</f>
        <v>1980-1990</v>
      </c>
      <c r="T641" s="14" t="s">
        <v>21835</v>
      </c>
      <c r="AB641" s="14"/>
    </row>
    <row r="642" spans="1:28" hidden="1" x14ac:dyDescent="0.3">
      <c r="A642" t="s">
        <v>2707</v>
      </c>
      <c r="B642" t="s">
        <v>33</v>
      </c>
      <c r="C642" t="s">
        <v>34</v>
      </c>
      <c r="D642">
        <v>1985</v>
      </c>
      <c r="E642" t="s">
        <v>2708</v>
      </c>
      <c r="F642">
        <v>6.1</v>
      </c>
      <c r="G642">
        <v>53000</v>
      </c>
      <c r="H642" t="s">
        <v>1407</v>
      </c>
      <c r="I642" t="s">
        <v>2687</v>
      </c>
      <c r="J642" t="s">
        <v>1803</v>
      </c>
      <c r="K642" t="s">
        <v>30</v>
      </c>
      <c r="L642">
        <v>25000000</v>
      </c>
      <c r="M642">
        <v>96773200</v>
      </c>
      <c r="N642" t="s">
        <v>2540</v>
      </c>
      <c r="O642">
        <v>106</v>
      </c>
      <c r="P642" t="str">
        <f>IF(Table1[[#This Row],[score]]&gt;=8.5,"High",IF(Table1[[#This Row],[score]]&gt;=7,"Medium","Low"))</f>
        <v>Low</v>
      </c>
      <c r="Q642" s="5">
        <f>Table1[[#This Row],[gross]]-Table1[[#This Row],[budget]]</f>
        <v>71773200</v>
      </c>
      <c r="R642" s="5" t="str">
        <f>IF(Table1[[#This Row],[Profit]]&gt;0,"Profit","Loss")</f>
        <v>Profit</v>
      </c>
      <c r="S642" s="6" t="str">
        <f>FLOOR(Table1[[#This Row],[year]]-1900,10)+1900 &amp; "-" &amp; FLOOR(Table1[[#This Row],[year]]-1890,10)+1900</f>
        <v>1980-1990</v>
      </c>
      <c r="T642" s="14" t="s">
        <v>21835</v>
      </c>
      <c r="AB642" s="14"/>
    </row>
    <row r="643" spans="1:28" hidden="1" x14ac:dyDescent="0.3">
      <c r="A643" t="s">
        <v>2547</v>
      </c>
      <c r="B643" t="s">
        <v>1974</v>
      </c>
      <c r="C643" t="s">
        <v>41</v>
      </c>
      <c r="D643">
        <v>1985</v>
      </c>
      <c r="E643" t="s">
        <v>2548</v>
      </c>
      <c r="F643">
        <v>6.7</v>
      </c>
      <c r="G643">
        <v>59000</v>
      </c>
      <c r="H643" t="s">
        <v>1122</v>
      </c>
      <c r="I643" t="s">
        <v>2549</v>
      </c>
      <c r="J643" t="s">
        <v>2550</v>
      </c>
      <c r="K643" t="s">
        <v>30</v>
      </c>
      <c r="L643">
        <v>17500000</v>
      </c>
      <c r="M643">
        <v>85313124</v>
      </c>
      <c r="N643" t="s">
        <v>180</v>
      </c>
      <c r="O643">
        <v>117</v>
      </c>
      <c r="P643" t="str">
        <f>IF(Table1[[#This Row],[score]]&gt;=8.5,"High",IF(Table1[[#This Row],[score]]&gt;=7,"Medium","Low"))</f>
        <v>Low</v>
      </c>
      <c r="Q643" s="5">
        <f>Table1[[#This Row],[gross]]-Table1[[#This Row],[budget]]</f>
        <v>67813124</v>
      </c>
      <c r="R643" s="5" t="str">
        <f>IF(Table1[[#This Row],[Profit]]&gt;0,"Profit","Loss")</f>
        <v>Profit</v>
      </c>
      <c r="S643" s="6" t="str">
        <f>FLOOR(Table1[[#This Row],[year]]-1900,10)+1900 &amp; "-" &amp; FLOOR(Table1[[#This Row],[year]]-1890,10)+1900</f>
        <v>1980-1990</v>
      </c>
      <c r="T643" s="14" t="s">
        <v>21835</v>
      </c>
      <c r="AB643" s="14"/>
    </row>
    <row r="644" spans="1:28" hidden="1" x14ac:dyDescent="0.3">
      <c r="A644" t="s">
        <v>2581</v>
      </c>
      <c r="B644" t="s">
        <v>16</v>
      </c>
      <c r="C644" t="s">
        <v>104</v>
      </c>
      <c r="D644">
        <v>1985</v>
      </c>
      <c r="E644" t="s">
        <v>2397</v>
      </c>
      <c r="F644">
        <v>7.4</v>
      </c>
      <c r="G644">
        <v>89000</v>
      </c>
      <c r="H644" t="s">
        <v>691</v>
      </c>
      <c r="I644" t="s">
        <v>2582</v>
      </c>
      <c r="J644" t="s">
        <v>488</v>
      </c>
      <c r="K644" t="s">
        <v>30</v>
      </c>
      <c r="L644">
        <v>12000000</v>
      </c>
      <c r="M644">
        <v>68706993</v>
      </c>
      <c r="N644" t="s">
        <v>44</v>
      </c>
      <c r="O644">
        <v>112</v>
      </c>
      <c r="P644" t="str">
        <f>IF(Table1[[#This Row],[score]]&gt;=8.5,"High",IF(Table1[[#This Row],[score]]&gt;=7,"Medium","Low"))</f>
        <v>Medium</v>
      </c>
      <c r="Q644" s="5">
        <f>Table1[[#This Row],[gross]]-Table1[[#This Row],[budget]]</f>
        <v>56706993</v>
      </c>
      <c r="R644" s="5" t="str">
        <f>IF(Table1[[#This Row],[Profit]]&gt;0,"Profit","Loss")</f>
        <v>Profit</v>
      </c>
      <c r="S644" s="6" t="str">
        <f>FLOOR(Table1[[#This Row],[year]]-1900,10)+1900 &amp; "-" &amp; FLOOR(Table1[[#This Row],[year]]-1890,10)+1900</f>
        <v>1980-1990</v>
      </c>
      <c r="T644" s="14" t="s">
        <v>21835</v>
      </c>
      <c r="AB644" s="14"/>
    </row>
    <row r="645" spans="1:28" hidden="1" x14ac:dyDescent="0.3">
      <c r="A645" t="s">
        <v>2530</v>
      </c>
      <c r="B645" t="s">
        <v>33</v>
      </c>
      <c r="C645" t="s">
        <v>25</v>
      </c>
      <c r="D645">
        <v>1985</v>
      </c>
      <c r="E645" t="s">
        <v>2531</v>
      </c>
      <c r="F645">
        <v>7.8</v>
      </c>
      <c r="G645">
        <v>252000</v>
      </c>
      <c r="H645" t="s">
        <v>1141</v>
      </c>
      <c r="I645" t="s">
        <v>2026</v>
      </c>
      <c r="J645" t="s">
        <v>2532</v>
      </c>
      <c r="K645" t="s">
        <v>30</v>
      </c>
      <c r="L645">
        <v>19000000</v>
      </c>
      <c r="M645">
        <v>63980721</v>
      </c>
      <c r="N645" t="s">
        <v>23</v>
      </c>
      <c r="O645">
        <v>114</v>
      </c>
      <c r="P645" t="str">
        <f>IF(Table1[[#This Row],[score]]&gt;=8.5,"High",IF(Table1[[#This Row],[score]]&gt;=7,"Medium","Low"))</f>
        <v>Medium</v>
      </c>
      <c r="Q645" s="5">
        <f>Table1[[#This Row],[gross]]-Table1[[#This Row],[budget]]</f>
        <v>44980721</v>
      </c>
      <c r="R645" s="5" t="str">
        <f>IF(Table1[[#This Row],[Profit]]&gt;0,"Profit","Loss")</f>
        <v>Profit</v>
      </c>
      <c r="S645" s="6" t="str">
        <f>FLOOR(Table1[[#This Row],[year]]-1900,10)+1900 &amp; "-" &amp; FLOOR(Table1[[#This Row],[year]]-1890,10)+1900</f>
        <v>1980-1990</v>
      </c>
      <c r="T645" s="14" t="s">
        <v>21835</v>
      </c>
      <c r="AB645" s="14"/>
    </row>
    <row r="646" spans="1:28" hidden="1" x14ac:dyDescent="0.3">
      <c r="A646" t="s">
        <v>2655</v>
      </c>
      <c r="B646" t="s">
        <v>33</v>
      </c>
      <c r="C646" t="s">
        <v>25</v>
      </c>
      <c r="D646">
        <v>1985</v>
      </c>
      <c r="E646" t="s">
        <v>2656</v>
      </c>
      <c r="F646">
        <v>6.4</v>
      </c>
      <c r="G646">
        <v>45000</v>
      </c>
      <c r="H646" t="s">
        <v>58</v>
      </c>
      <c r="I646" t="s">
        <v>59</v>
      </c>
      <c r="J646" t="s">
        <v>49</v>
      </c>
      <c r="K646" t="s">
        <v>30</v>
      </c>
      <c r="L646">
        <v>22000000</v>
      </c>
      <c r="M646">
        <v>60088980</v>
      </c>
      <c r="N646" t="s">
        <v>23</v>
      </c>
      <c r="O646">
        <v>102</v>
      </c>
      <c r="P646" t="str">
        <f>IF(Table1[[#This Row],[score]]&gt;=8.5,"High",IF(Table1[[#This Row],[score]]&gt;=7,"Medium","Low"))</f>
        <v>Low</v>
      </c>
      <c r="Q646" s="5">
        <f>Table1[[#This Row],[gross]]-Table1[[#This Row],[budget]]</f>
        <v>38088980</v>
      </c>
      <c r="R646" s="5" t="str">
        <f>IF(Table1[[#This Row],[Profit]]&gt;0,"Profit","Loss")</f>
        <v>Profit</v>
      </c>
      <c r="S646" s="6" t="str">
        <f>FLOOR(Table1[[#This Row],[year]]-1900,10)+1900 &amp; "-" &amp; FLOOR(Table1[[#This Row],[year]]-1890,10)+1900</f>
        <v>1980-1990</v>
      </c>
      <c r="T646" s="14" t="s">
        <v>21835</v>
      </c>
      <c r="AB646" s="14"/>
    </row>
    <row r="647" spans="1:28" hidden="1" x14ac:dyDescent="0.3">
      <c r="A647" t="s">
        <v>2624</v>
      </c>
      <c r="B647" t="s">
        <v>33</v>
      </c>
      <c r="C647" t="s">
        <v>41</v>
      </c>
      <c r="D647">
        <v>1985</v>
      </c>
      <c r="E647" t="s">
        <v>2625</v>
      </c>
      <c r="F647">
        <v>6.9</v>
      </c>
      <c r="G647">
        <v>49000</v>
      </c>
      <c r="H647" t="s">
        <v>270</v>
      </c>
      <c r="I647" t="s">
        <v>2626</v>
      </c>
      <c r="J647" t="s">
        <v>49</v>
      </c>
      <c r="K647" t="s">
        <v>30</v>
      </c>
      <c r="L647">
        <v>8000000</v>
      </c>
      <c r="M647">
        <v>59612888</v>
      </c>
      <c r="N647" t="s">
        <v>61</v>
      </c>
      <c r="O647">
        <v>98</v>
      </c>
      <c r="P647" t="str">
        <f>IF(Table1[[#This Row],[score]]&gt;=8.5,"High",IF(Table1[[#This Row],[score]]&gt;=7,"Medium","Low"))</f>
        <v>Low</v>
      </c>
      <c r="Q647" s="5">
        <f>Table1[[#This Row],[gross]]-Table1[[#This Row],[budget]]</f>
        <v>51612888</v>
      </c>
      <c r="R647" s="5" t="str">
        <f>IF(Table1[[#This Row],[Profit]]&gt;0,"Profit","Loss")</f>
        <v>Profit</v>
      </c>
      <c r="S647" s="6" t="str">
        <f>FLOOR(Table1[[#This Row],[year]]-1900,10)+1900 &amp; "-" &amp; FLOOR(Table1[[#This Row],[year]]-1890,10)+1900</f>
        <v>1980-1990</v>
      </c>
      <c r="T647" s="14" t="s">
        <v>21835</v>
      </c>
      <c r="AB647" s="14"/>
    </row>
    <row r="648" spans="1:28" hidden="1" x14ac:dyDescent="0.3">
      <c r="A648" t="s">
        <v>2579</v>
      </c>
      <c r="B648" t="s">
        <v>16</v>
      </c>
      <c r="C648" t="s">
        <v>34</v>
      </c>
      <c r="D648">
        <v>1985</v>
      </c>
      <c r="E648" t="s">
        <v>2580</v>
      </c>
      <c r="F648">
        <v>6.7</v>
      </c>
      <c r="G648">
        <v>150000</v>
      </c>
      <c r="H648" t="s">
        <v>2102</v>
      </c>
      <c r="I648" t="s">
        <v>2575</v>
      </c>
      <c r="J648" t="s">
        <v>986</v>
      </c>
      <c r="K648" t="s">
        <v>30</v>
      </c>
      <c r="L648">
        <v>10000000</v>
      </c>
      <c r="M648">
        <v>57491000</v>
      </c>
      <c r="N648" t="s">
        <v>2540</v>
      </c>
      <c r="O648">
        <v>90</v>
      </c>
      <c r="P648" t="str">
        <f>IF(Table1[[#This Row],[score]]&gt;=8.5,"High",IF(Table1[[#This Row],[score]]&gt;=7,"Medium","Low"))</f>
        <v>Low</v>
      </c>
      <c r="Q648" s="5">
        <f>Table1[[#This Row],[gross]]-Table1[[#This Row],[budget]]</f>
        <v>47491000</v>
      </c>
      <c r="R648" s="5" t="str">
        <f>IF(Table1[[#This Row],[Profit]]&gt;0,"Profit","Loss")</f>
        <v>Profit</v>
      </c>
      <c r="S648" s="6" t="str">
        <f>FLOOR(Table1[[#This Row],[year]]-1900,10)+1900 &amp; "-" &amp; FLOOR(Table1[[#This Row],[year]]-1890,10)+1900</f>
        <v>1980-1990</v>
      </c>
      <c r="T648" s="14" t="s">
        <v>21835</v>
      </c>
      <c r="AB648" s="14"/>
    </row>
    <row r="649" spans="1:28" hidden="1" x14ac:dyDescent="0.3">
      <c r="A649" t="s">
        <v>2661</v>
      </c>
      <c r="B649" t="s">
        <v>1974</v>
      </c>
      <c r="C649" t="s">
        <v>41</v>
      </c>
      <c r="D649">
        <v>1985</v>
      </c>
      <c r="E649" t="s">
        <v>2512</v>
      </c>
      <c r="F649">
        <v>5.8</v>
      </c>
      <c r="G649">
        <v>53000</v>
      </c>
      <c r="H649" t="s">
        <v>2662</v>
      </c>
      <c r="I649" t="s">
        <v>1992</v>
      </c>
      <c r="J649" t="s">
        <v>1116</v>
      </c>
      <c r="K649" t="s">
        <v>30</v>
      </c>
      <c r="L649">
        <v>7600000</v>
      </c>
      <c r="M649">
        <v>55600000</v>
      </c>
      <c r="N649" t="s">
        <v>23</v>
      </c>
      <c r="O649">
        <v>87</v>
      </c>
      <c r="P649" t="str">
        <f>IF(Table1[[#This Row],[score]]&gt;=8.5,"High",IF(Table1[[#This Row],[score]]&gt;=7,"Medium","Low"))</f>
        <v>Low</v>
      </c>
      <c r="Q649" s="5">
        <f>Table1[[#This Row],[gross]]-Table1[[#This Row],[budget]]</f>
        <v>48000000</v>
      </c>
      <c r="R649" s="5" t="str">
        <f>IF(Table1[[#This Row],[Profit]]&gt;0,"Profit","Loss")</f>
        <v>Profit</v>
      </c>
      <c r="S649" s="6" t="str">
        <f>FLOOR(Table1[[#This Row],[year]]-1900,10)+1900 &amp; "-" &amp; FLOOR(Table1[[#This Row],[year]]-1890,10)+1900</f>
        <v>1980-1990</v>
      </c>
      <c r="T649" s="14" t="s">
        <v>21835</v>
      </c>
      <c r="AB649" s="14"/>
    </row>
    <row r="650" spans="1:28" hidden="1" x14ac:dyDescent="0.3">
      <c r="A650" t="s">
        <v>2545</v>
      </c>
      <c r="B650" t="s">
        <v>16</v>
      </c>
      <c r="C650" t="s">
        <v>41</v>
      </c>
      <c r="D650">
        <v>1985</v>
      </c>
      <c r="E650" t="s">
        <v>2462</v>
      </c>
      <c r="F650">
        <v>7.8</v>
      </c>
      <c r="G650">
        <v>367000</v>
      </c>
      <c r="H650" t="s">
        <v>1297</v>
      </c>
      <c r="I650" t="s">
        <v>1297</v>
      </c>
      <c r="J650" t="s">
        <v>2546</v>
      </c>
      <c r="K650" t="s">
        <v>30</v>
      </c>
      <c r="L650">
        <v>1000000</v>
      </c>
      <c r="M650">
        <v>51525171</v>
      </c>
      <c r="N650" t="s">
        <v>61</v>
      </c>
      <c r="O650">
        <v>97</v>
      </c>
      <c r="P650" t="str">
        <f>IF(Table1[[#This Row],[score]]&gt;=8.5,"High",IF(Table1[[#This Row],[score]]&gt;=7,"Medium","Low"))</f>
        <v>Medium</v>
      </c>
      <c r="Q650" s="5">
        <f>Table1[[#This Row],[gross]]-Table1[[#This Row],[budget]]</f>
        <v>50525171</v>
      </c>
      <c r="R650" s="5" t="str">
        <f>IF(Table1[[#This Row],[Profit]]&gt;0,"Profit","Loss")</f>
        <v>Profit</v>
      </c>
      <c r="S650" s="6" t="str">
        <f>FLOOR(Table1[[#This Row],[year]]-1900,10)+1900 &amp; "-" &amp; FLOOR(Table1[[#This Row],[year]]-1890,10)+1900</f>
        <v>1980-1990</v>
      </c>
      <c r="T650" s="14" t="s">
        <v>21835</v>
      </c>
      <c r="AB650" s="14"/>
    </row>
    <row r="651" spans="1:28" hidden="1" x14ac:dyDescent="0.3">
      <c r="A651" t="s">
        <v>2622</v>
      </c>
      <c r="B651" t="s">
        <v>33</v>
      </c>
      <c r="C651" t="s">
        <v>34</v>
      </c>
      <c r="D651">
        <v>1985</v>
      </c>
      <c r="E651" t="s">
        <v>2623</v>
      </c>
      <c r="F651">
        <v>6.3</v>
      </c>
      <c r="G651">
        <v>91000</v>
      </c>
      <c r="H651" t="s">
        <v>573</v>
      </c>
      <c r="I651" t="s">
        <v>574</v>
      </c>
      <c r="J651" t="s">
        <v>575</v>
      </c>
      <c r="K651" t="s">
        <v>22</v>
      </c>
      <c r="L651">
        <v>30000000</v>
      </c>
      <c r="M651">
        <v>50327960</v>
      </c>
      <c r="N651" t="s">
        <v>576</v>
      </c>
      <c r="O651">
        <v>131</v>
      </c>
      <c r="P651" t="str">
        <f>IF(Table1[[#This Row],[score]]&gt;=8.5,"High",IF(Table1[[#This Row],[score]]&gt;=7,"Medium","Low"))</f>
        <v>Low</v>
      </c>
      <c r="Q651" s="5">
        <f>Table1[[#This Row],[gross]]-Table1[[#This Row],[budget]]</f>
        <v>20327960</v>
      </c>
      <c r="R651" s="5" t="str">
        <f>IF(Table1[[#This Row],[Profit]]&gt;0,"Profit","Loss")</f>
        <v>Profit</v>
      </c>
      <c r="S651" s="6" t="str">
        <f>FLOOR(Table1[[#This Row],[year]]-1900,10)+1900 &amp; "-" &amp; FLOOR(Table1[[#This Row],[year]]-1890,10)+1900</f>
        <v>1980-1990</v>
      </c>
      <c r="T651" s="14" t="s">
        <v>21835</v>
      </c>
      <c r="AB651" s="14"/>
    </row>
    <row r="652" spans="1:28" hidden="1" x14ac:dyDescent="0.3">
      <c r="A652" t="s">
        <v>2653</v>
      </c>
      <c r="B652" t="s">
        <v>1974</v>
      </c>
      <c r="C652" t="s">
        <v>25</v>
      </c>
      <c r="D652">
        <v>1985</v>
      </c>
      <c r="E652" t="s">
        <v>2654</v>
      </c>
      <c r="F652">
        <v>6.2</v>
      </c>
      <c r="G652">
        <v>60000</v>
      </c>
      <c r="H652" t="s">
        <v>973</v>
      </c>
      <c r="I652" t="s">
        <v>1297</v>
      </c>
      <c r="J652" t="s">
        <v>49</v>
      </c>
      <c r="K652" t="s">
        <v>30</v>
      </c>
      <c r="L652">
        <v>17000000</v>
      </c>
      <c r="M652">
        <v>49364621</v>
      </c>
      <c r="N652" t="s">
        <v>1465</v>
      </c>
      <c r="O652">
        <v>95</v>
      </c>
      <c r="P652" t="str">
        <f>IF(Table1[[#This Row],[score]]&gt;=8.5,"High",IF(Table1[[#This Row],[score]]&gt;=7,"Medium","Low"))</f>
        <v>Low</v>
      </c>
      <c r="Q652" s="5">
        <f>Table1[[#This Row],[gross]]-Table1[[#This Row],[budget]]</f>
        <v>32364621</v>
      </c>
      <c r="R652" s="5" t="str">
        <f>IF(Table1[[#This Row],[Profit]]&gt;0,"Profit","Loss")</f>
        <v>Profit</v>
      </c>
      <c r="S652" s="6" t="str">
        <f>FLOOR(Table1[[#This Row],[year]]-1900,10)+1900 &amp; "-" &amp; FLOOR(Table1[[#This Row],[year]]-1890,10)+1900</f>
        <v>1980-1990</v>
      </c>
      <c r="T652" s="14" t="s">
        <v>21835</v>
      </c>
      <c r="AB652" s="14"/>
    </row>
    <row r="653" spans="1:28" hidden="1" x14ac:dyDescent="0.3">
      <c r="A653" t="s">
        <v>2553</v>
      </c>
      <c r="B653" t="s">
        <v>1974</v>
      </c>
      <c r="C653" t="s">
        <v>63</v>
      </c>
      <c r="D653">
        <v>1985</v>
      </c>
      <c r="E653" t="s">
        <v>2046</v>
      </c>
      <c r="F653">
        <v>7.2</v>
      </c>
      <c r="G653">
        <v>27000</v>
      </c>
      <c r="H653" t="s">
        <v>2554</v>
      </c>
      <c r="I653" t="s">
        <v>2555</v>
      </c>
      <c r="J653" t="s">
        <v>1249</v>
      </c>
      <c r="K653" t="s">
        <v>30</v>
      </c>
      <c r="L653">
        <v>8000000</v>
      </c>
      <c r="M653">
        <v>48230162</v>
      </c>
      <c r="N653" t="s">
        <v>61</v>
      </c>
      <c r="O653">
        <v>120</v>
      </c>
      <c r="P653" t="str">
        <f>IF(Table1[[#This Row],[score]]&gt;=8.5,"High",IF(Table1[[#This Row],[score]]&gt;=7,"Medium","Low"))</f>
        <v>Medium</v>
      </c>
      <c r="Q653" s="5">
        <f>Table1[[#This Row],[gross]]-Table1[[#This Row],[budget]]</f>
        <v>40230162</v>
      </c>
      <c r="R653" s="5" t="str">
        <f>IF(Table1[[#This Row],[Profit]]&gt;0,"Profit","Loss")</f>
        <v>Profit</v>
      </c>
      <c r="S653" s="6" t="str">
        <f>FLOOR(Table1[[#This Row],[year]]-1900,10)+1900 &amp; "-" &amp; FLOOR(Table1[[#This Row],[year]]-1890,10)+1900</f>
        <v>1980-1990</v>
      </c>
      <c r="T653" s="14" t="s">
        <v>21835</v>
      </c>
      <c r="AB653" s="14"/>
    </row>
    <row r="654" spans="1:28" hidden="1" x14ac:dyDescent="0.3">
      <c r="A654" t="s">
        <v>2681</v>
      </c>
      <c r="B654" t="s">
        <v>33</v>
      </c>
      <c r="C654" t="s">
        <v>41</v>
      </c>
      <c r="D654">
        <v>1985</v>
      </c>
      <c r="E654" t="s">
        <v>2552</v>
      </c>
      <c r="F654">
        <v>6.5</v>
      </c>
      <c r="G654">
        <v>36000</v>
      </c>
      <c r="H654" t="s">
        <v>77</v>
      </c>
      <c r="I654" t="s">
        <v>2682</v>
      </c>
      <c r="J654" t="s">
        <v>881</v>
      </c>
      <c r="K654" t="s">
        <v>30</v>
      </c>
      <c r="L654">
        <v>20000000</v>
      </c>
      <c r="M654">
        <v>45833132</v>
      </c>
      <c r="N654" t="s">
        <v>61</v>
      </c>
      <c r="O654">
        <v>102</v>
      </c>
      <c r="P654" t="str">
        <f>IF(Table1[[#This Row],[score]]&gt;=8.5,"High",IF(Table1[[#This Row],[score]]&gt;=7,"Medium","Low"))</f>
        <v>Low</v>
      </c>
      <c r="Q654" s="5">
        <f>Table1[[#This Row],[gross]]-Table1[[#This Row],[budget]]</f>
        <v>25833132</v>
      </c>
      <c r="R654" s="5" t="str">
        <f>IF(Table1[[#This Row],[Profit]]&gt;0,"Profit","Loss")</f>
        <v>Profit</v>
      </c>
      <c r="S654" s="6" t="str">
        <f>FLOOR(Table1[[#This Row],[year]]-1900,10)+1900 &amp; "-" &amp; FLOOR(Table1[[#This Row],[year]]-1890,10)+1900</f>
        <v>1980-1990</v>
      </c>
      <c r="T654" s="14" t="s">
        <v>21835</v>
      </c>
      <c r="AB654" s="14"/>
    </row>
    <row r="655" spans="1:28" hidden="1" x14ac:dyDescent="0.3">
      <c r="A655" t="s">
        <v>2728</v>
      </c>
      <c r="B655" t="s">
        <v>1974</v>
      </c>
      <c r="C655" t="s">
        <v>17</v>
      </c>
      <c r="D655">
        <v>1985</v>
      </c>
      <c r="E655" t="s">
        <v>2656</v>
      </c>
      <c r="F655">
        <v>6.7</v>
      </c>
      <c r="G655">
        <v>6900</v>
      </c>
      <c r="H655" t="s">
        <v>997</v>
      </c>
      <c r="I655" t="s">
        <v>2729</v>
      </c>
      <c r="J655" t="s">
        <v>2730</v>
      </c>
      <c r="K655" t="s">
        <v>30</v>
      </c>
      <c r="L655">
        <v>20000000</v>
      </c>
      <c r="M655">
        <v>42160849</v>
      </c>
      <c r="N655" t="s">
        <v>31</v>
      </c>
      <c r="O655">
        <v>136</v>
      </c>
      <c r="P655" t="str">
        <f>IF(Table1[[#This Row],[score]]&gt;=8.5,"High",IF(Table1[[#This Row],[score]]&gt;=7,"Medium","Low"))</f>
        <v>Low</v>
      </c>
      <c r="Q655" s="5">
        <f>Table1[[#This Row],[gross]]-Table1[[#This Row],[budget]]</f>
        <v>22160849</v>
      </c>
      <c r="R655" s="5" t="str">
        <f>IF(Table1[[#This Row],[Profit]]&gt;0,"Profit","Loss")</f>
        <v>Profit</v>
      </c>
      <c r="S655" s="6" t="str">
        <f>FLOOR(Table1[[#This Row],[year]]-1900,10)+1900 &amp; "-" &amp; FLOOR(Table1[[#This Row],[year]]-1890,10)+1900</f>
        <v>1980-1990</v>
      </c>
      <c r="T655" s="14" t="s">
        <v>21835</v>
      </c>
      <c r="AB655" s="14"/>
    </row>
    <row r="656" spans="1:28" hidden="1" x14ac:dyDescent="0.3">
      <c r="A656" t="s">
        <v>2570</v>
      </c>
      <c r="B656" t="s">
        <v>16</v>
      </c>
      <c r="C656" t="s">
        <v>17</v>
      </c>
      <c r="D656">
        <v>1985</v>
      </c>
      <c r="E656" t="s">
        <v>2565</v>
      </c>
      <c r="F656">
        <v>7.3</v>
      </c>
      <c r="G656">
        <v>55000</v>
      </c>
      <c r="H656" t="s">
        <v>85</v>
      </c>
      <c r="I656" t="s">
        <v>2571</v>
      </c>
      <c r="J656" t="s">
        <v>85</v>
      </c>
      <c r="K656" t="s">
        <v>30</v>
      </c>
      <c r="L656">
        <v>6900000</v>
      </c>
      <c r="M656">
        <v>41410568</v>
      </c>
      <c r="N656" t="s">
        <v>86</v>
      </c>
      <c r="O656">
        <v>115</v>
      </c>
      <c r="P656" t="str">
        <f>IF(Table1[[#This Row],[score]]&gt;=8.5,"High",IF(Table1[[#This Row],[score]]&gt;=7,"Medium","Low"))</f>
        <v>Medium</v>
      </c>
      <c r="Q656" s="5">
        <f>Table1[[#This Row],[gross]]-Table1[[#This Row],[budget]]</f>
        <v>34510568</v>
      </c>
      <c r="R656" s="5" t="str">
        <f>IF(Table1[[#This Row],[Profit]]&gt;0,"Profit","Loss")</f>
        <v>Profit</v>
      </c>
      <c r="S656" s="6" t="str">
        <f>FLOOR(Table1[[#This Row],[year]]-1900,10)+1900 &amp; "-" &amp; FLOOR(Table1[[#This Row],[year]]-1890,10)+1900</f>
        <v>1980-1990</v>
      </c>
      <c r="T656" s="14" t="s">
        <v>21835</v>
      </c>
      <c r="AB656" s="14"/>
    </row>
    <row r="657" spans="1:28" hidden="1" x14ac:dyDescent="0.3">
      <c r="A657" t="s">
        <v>2637</v>
      </c>
      <c r="B657" t="s">
        <v>33</v>
      </c>
      <c r="C657" t="s">
        <v>25</v>
      </c>
      <c r="D657">
        <v>1985</v>
      </c>
      <c r="E657" t="s">
        <v>2633</v>
      </c>
      <c r="F657">
        <v>7</v>
      </c>
      <c r="G657">
        <v>50000</v>
      </c>
      <c r="H657" t="s">
        <v>2638</v>
      </c>
      <c r="I657" t="s">
        <v>2639</v>
      </c>
      <c r="J657" t="s">
        <v>2640</v>
      </c>
      <c r="K657" t="s">
        <v>30</v>
      </c>
      <c r="L657">
        <v>6000000</v>
      </c>
      <c r="M657">
        <v>40940662</v>
      </c>
      <c r="N657" t="s">
        <v>23</v>
      </c>
      <c r="O657">
        <v>91</v>
      </c>
      <c r="P657" t="str">
        <f>IF(Table1[[#This Row],[score]]&gt;=8.5,"High",IF(Table1[[#This Row],[score]]&gt;=7,"Medium","Low"))</f>
        <v>Medium</v>
      </c>
      <c r="Q657" s="5">
        <f>Table1[[#This Row],[gross]]-Table1[[#This Row],[budget]]</f>
        <v>34940662</v>
      </c>
      <c r="R657" s="5" t="str">
        <f>IF(Table1[[#This Row],[Profit]]&gt;0,"Profit","Loss")</f>
        <v>Profit</v>
      </c>
      <c r="S657" s="6" t="str">
        <f>FLOOR(Table1[[#This Row],[year]]-1900,10)+1900 &amp; "-" &amp; FLOOR(Table1[[#This Row],[year]]-1890,10)+1900</f>
        <v>1980-1990</v>
      </c>
      <c r="T657" s="14" t="s">
        <v>21835</v>
      </c>
      <c r="AB657" s="14"/>
    </row>
    <row r="658" spans="1:28" hidden="1" x14ac:dyDescent="0.3">
      <c r="A658" t="s">
        <v>2698</v>
      </c>
      <c r="B658" t="s">
        <v>16</v>
      </c>
      <c r="C658" t="s">
        <v>17</v>
      </c>
      <c r="D658">
        <v>1985</v>
      </c>
      <c r="E658" t="s">
        <v>2580</v>
      </c>
      <c r="F658">
        <v>6.5</v>
      </c>
      <c r="G658">
        <v>14000</v>
      </c>
      <c r="H658" t="s">
        <v>766</v>
      </c>
      <c r="I658" t="s">
        <v>2699</v>
      </c>
      <c r="J658" t="s">
        <v>650</v>
      </c>
      <c r="K658" t="s">
        <v>30</v>
      </c>
      <c r="L658">
        <v>15000000</v>
      </c>
      <c r="M658">
        <v>40491165</v>
      </c>
      <c r="N658" t="s">
        <v>31</v>
      </c>
      <c r="O658">
        <v>108</v>
      </c>
      <c r="P658" t="str">
        <f>IF(Table1[[#This Row],[score]]&gt;=8.5,"High",IF(Table1[[#This Row],[score]]&gt;=7,"Medium","Low"))</f>
        <v>Low</v>
      </c>
      <c r="Q658" s="5">
        <f>Table1[[#This Row],[gross]]-Table1[[#This Row],[budget]]</f>
        <v>25491165</v>
      </c>
      <c r="R658" s="5" t="str">
        <f>IF(Table1[[#This Row],[Profit]]&gt;0,"Profit","Loss")</f>
        <v>Profit</v>
      </c>
      <c r="S658" s="6" t="str">
        <f>FLOOR(Table1[[#This Row],[year]]-1900,10)+1900 &amp; "-" &amp; FLOOR(Table1[[#This Row],[year]]-1890,10)+1900</f>
        <v>1980-1990</v>
      </c>
      <c r="T658" s="14" t="s">
        <v>21835</v>
      </c>
      <c r="AB658" s="14"/>
    </row>
    <row r="659" spans="1:28" hidden="1" x14ac:dyDescent="0.3">
      <c r="A659" t="s">
        <v>2527</v>
      </c>
      <c r="B659" t="s">
        <v>1974</v>
      </c>
      <c r="C659" t="s">
        <v>41</v>
      </c>
      <c r="D659">
        <v>1985</v>
      </c>
      <c r="E659" t="s">
        <v>2528</v>
      </c>
      <c r="F659">
        <v>6.6</v>
      </c>
      <c r="G659">
        <v>83000</v>
      </c>
      <c r="H659" t="s">
        <v>1297</v>
      </c>
      <c r="I659" t="s">
        <v>1297</v>
      </c>
      <c r="J659" t="s">
        <v>2529</v>
      </c>
      <c r="K659" t="s">
        <v>30</v>
      </c>
      <c r="L659">
        <v>7500000</v>
      </c>
      <c r="M659">
        <v>38934048</v>
      </c>
      <c r="N659" t="s">
        <v>61</v>
      </c>
      <c r="O659">
        <v>94</v>
      </c>
      <c r="P659" t="str">
        <f>IF(Table1[[#This Row],[score]]&gt;=8.5,"High",IF(Table1[[#This Row],[score]]&gt;=7,"Medium","Low"))</f>
        <v>Low</v>
      </c>
      <c r="Q659" s="5">
        <f>Table1[[#This Row],[gross]]-Table1[[#This Row],[budget]]</f>
        <v>31434048</v>
      </c>
      <c r="R659" s="5" t="str">
        <f>IF(Table1[[#This Row],[Profit]]&gt;0,"Profit","Loss")</f>
        <v>Profit</v>
      </c>
      <c r="S659" s="6" t="str">
        <f>FLOOR(Table1[[#This Row],[year]]-1900,10)+1900 &amp; "-" &amp; FLOOR(Table1[[#This Row],[year]]-1890,10)+1900</f>
        <v>1980-1990</v>
      </c>
      <c r="T659" s="14" t="s">
        <v>21835</v>
      </c>
      <c r="AB659" s="14"/>
    </row>
    <row r="660" spans="1:28" hidden="1" x14ac:dyDescent="0.3">
      <c r="A660" t="s">
        <v>2564</v>
      </c>
      <c r="B660" t="s">
        <v>16</v>
      </c>
      <c r="C660" t="s">
        <v>17</v>
      </c>
      <c r="D660">
        <v>1985</v>
      </c>
      <c r="E660" t="s">
        <v>2565</v>
      </c>
      <c r="F660">
        <v>6.4</v>
      </c>
      <c r="G660">
        <v>38000</v>
      </c>
      <c r="H660" t="s">
        <v>816</v>
      </c>
      <c r="I660" t="s">
        <v>816</v>
      </c>
      <c r="J660" t="s">
        <v>2566</v>
      </c>
      <c r="K660" t="s">
        <v>30</v>
      </c>
      <c r="L660">
        <v>10000000</v>
      </c>
      <c r="M660">
        <v>37803872</v>
      </c>
      <c r="N660" t="s">
        <v>31</v>
      </c>
      <c r="O660">
        <v>110</v>
      </c>
      <c r="P660" t="str">
        <f>IF(Table1[[#This Row],[score]]&gt;=8.5,"High",IF(Table1[[#This Row],[score]]&gt;=7,"Medium","Low"))</f>
        <v>Low</v>
      </c>
      <c r="Q660" s="5">
        <f>Table1[[#This Row],[gross]]-Table1[[#This Row],[budget]]</f>
        <v>27803872</v>
      </c>
      <c r="R660" s="5" t="str">
        <f>IF(Table1[[#This Row],[Profit]]&gt;0,"Profit","Loss")</f>
        <v>Profit</v>
      </c>
      <c r="S660" s="6" t="str">
        <f>FLOOR(Table1[[#This Row],[year]]-1900,10)+1900 &amp; "-" &amp; FLOOR(Table1[[#This Row],[year]]-1890,10)+1900</f>
        <v>1980-1990</v>
      </c>
      <c r="T660" s="14" t="s">
        <v>21835</v>
      </c>
      <c r="AB660" s="14"/>
    </row>
    <row r="661" spans="1:28" hidden="1" x14ac:dyDescent="0.3">
      <c r="A661" t="s">
        <v>2618</v>
      </c>
      <c r="B661" t="s">
        <v>1974</v>
      </c>
      <c r="C661" t="s">
        <v>34</v>
      </c>
      <c r="D661">
        <v>1985</v>
      </c>
      <c r="E661" t="s">
        <v>2588</v>
      </c>
      <c r="F661">
        <v>6.3</v>
      </c>
      <c r="G661">
        <v>129000</v>
      </c>
      <c r="H661" t="s">
        <v>524</v>
      </c>
      <c r="I661" t="s">
        <v>525</v>
      </c>
      <c r="J661" t="s">
        <v>526</v>
      </c>
      <c r="K661" t="s">
        <v>248</v>
      </c>
      <c r="L661">
        <v>10000000</v>
      </c>
      <c r="M661">
        <v>36230219</v>
      </c>
      <c r="N661" t="s">
        <v>527</v>
      </c>
      <c r="O661">
        <v>107</v>
      </c>
      <c r="P661" t="str">
        <f>IF(Table1[[#This Row],[score]]&gt;=8.5,"High",IF(Table1[[#This Row],[score]]&gt;=7,"Medium","Low"))</f>
        <v>Low</v>
      </c>
      <c r="Q661" s="5">
        <f>Table1[[#This Row],[gross]]-Table1[[#This Row],[budget]]</f>
        <v>26230219</v>
      </c>
      <c r="R661" s="5" t="str">
        <f>IF(Table1[[#This Row],[Profit]]&gt;0,"Profit","Loss")</f>
        <v>Profit</v>
      </c>
      <c r="S661" s="6" t="str">
        <f>FLOOR(Table1[[#This Row],[year]]-1900,10)+1900 &amp; "-" &amp; FLOOR(Table1[[#This Row],[year]]-1890,10)+1900</f>
        <v>1980-1990</v>
      </c>
      <c r="T661" s="14" t="s">
        <v>21835</v>
      </c>
      <c r="AB661" s="14"/>
    </row>
    <row r="662" spans="1:28" hidden="1" x14ac:dyDescent="0.3">
      <c r="A662" t="s">
        <v>2572</v>
      </c>
      <c r="B662" t="s">
        <v>33</v>
      </c>
      <c r="C662" t="s">
        <v>41</v>
      </c>
      <c r="D662">
        <v>1985</v>
      </c>
      <c r="E662" t="s">
        <v>2573</v>
      </c>
      <c r="F662">
        <v>6.1</v>
      </c>
      <c r="G662">
        <v>48000</v>
      </c>
      <c r="H662" t="s">
        <v>2574</v>
      </c>
      <c r="I662" t="s">
        <v>2575</v>
      </c>
      <c r="J662" t="s">
        <v>2535</v>
      </c>
      <c r="K662" t="s">
        <v>30</v>
      </c>
      <c r="L662">
        <f>20500000</f>
        <v>20500000</v>
      </c>
      <c r="M662">
        <v>33086611</v>
      </c>
      <c r="N662" t="s">
        <v>1520</v>
      </c>
      <c r="O662">
        <v>91</v>
      </c>
      <c r="P662" t="str">
        <f>IF(Table1[[#This Row],[score]]&gt;=8.5,"High",IF(Table1[[#This Row],[score]]&gt;=7,"Medium","Low"))</f>
        <v>Low</v>
      </c>
      <c r="Q662" s="5">
        <f>Table1[[#This Row],[gross]]-Table1[[#This Row],[budget]]</f>
        <v>12586611</v>
      </c>
      <c r="R662" s="5" t="str">
        <f>IF(Table1[[#This Row],[Profit]]&gt;0,"Profit","Loss")</f>
        <v>Profit</v>
      </c>
      <c r="S662" s="6" t="str">
        <f>FLOOR(Table1[[#This Row],[year]]-1900,10)+1900 &amp; "-" &amp; FLOOR(Table1[[#This Row],[year]]-1890,10)+1900</f>
        <v>1980-1990</v>
      </c>
      <c r="T662" s="14" t="s">
        <v>21835</v>
      </c>
      <c r="AB662" s="14"/>
    </row>
    <row r="663" spans="1:28" hidden="1" x14ac:dyDescent="0.3">
      <c r="A663" t="s">
        <v>2587</v>
      </c>
      <c r="B663" t="s">
        <v>1974</v>
      </c>
      <c r="C663" t="s">
        <v>34</v>
      </c>
      <c r="D663">
        <v>1985</v>
      </c>
      <c r="E663" t="s">
        <v>2588</v>
      </c>
      <c r="F663">
        <v>7.2</v>
      </c>
      <c r="G663">
        <v>40000</v>
      </c>
      <c r="H663" t="s">
        <v>487</v>
      </c>
      <c r="I663" t="s">
        <v>487</v>
      </c>
      <c r="J663" t="s">
        <v>1712</v>
      </c>
      <c r="K663" t="s">
        <v>30</v>
      </c>
      <c r="L663">
        <v>26000000</v>
      </c>
      <c r="M663">
        <v>32192570</v>
      </c>
      <c r="N663" t="s">
        <v>31</v>
      </c>
      <c r="O663">
        <v>133</v>
      </c>
      <c r="P663" t="str">
        <f>IF(Table1[[#This Row],[score]]&gt;=8.5,"High",IF(Table1[[#This Row],[score]]&gt;=7,"Medium","Low"))</f>
        <v>Medium</v>
      </c>
      <c r="Q663" s="5">
        <f>Table1[[#This Row],[gross]]-Table1[[#This Row],[budget]]</f>
        <v>6192570</v>
      </c>
      <c r="R663" s="5" t="str">
        <f>IF(Table1[[#This Row],[Profit]]&gt;0,"Profit","Loss")</f>
        <v>Profit</v>
      </c>
      <c r="S663" s="6" t="str">
        <f>FLOOR(Table1[[#This Row],[year]]-1900,10)+1900 &amp; "-" &amp; FLOOR(Table1[[#This Row],[year]]-1890,10)+1900</f>
        <v>1980-1990</v>
      </c>
      <c r="T663" s="14" t="s">
        <v>21835</v>
      </c>
      <c r="AB663" s="14"/>
    </row>
    <row r="664" spans="1:28" hidden="1" x14ac:dyDescent="0.3">
      <c r="A664" t="s">
        <v>2791</v>
      </c>
      <c r="B664" t="s">
        <v>1974</v>
      </c>
      <c r="C664" t="s">
        <v>41</v>
      </c>
      <c r="D664">
        <v>1985</v>
      </c>
      <c r="E664" t="s">
        <v>2792</v>
      </c>
      <c r="F664">
        <v>7</v>
      </c>
      <c r="G664">
        <v>5600</v>
      </c>
      <c r="H664" t="s">
        <v>889</v>
      </c>
      <c r="I664" t="s">
        <v>2793</v>
      </c>
      <c r="J664" t="s">
        <v>891</v>
      </c>
      <c r="K664" t="s">
        <v>30</v>
      </c>
      <c r="L664">
        <v>13000000</v>
      </c>
      <c r="M664">
        <v>30867525</v>
      </c>
      <c r="N664" t="s">
        <v>31</v>
      </c>
      <c r="O664">
        <v>107</v>
      </c>
      <c r="P664" t="str">
        <f>IF(Table1[[#This Row],[score]]&gt;=8.5,"High",IF(Table1[[#This Row],[score]]&gt;=7,"Medium","Low"))</f>
        <v>Medium</v>
      </c>
      <c r="Q664" s="5">
        <f>Table1[[#This Row],[gross]]-Table1[[#This Row],[budget]]</f>
        <v>17867525</v>
      </c>
      <c r="R664" s="5" t="str">
        <f>IF(Table1[[#This Row],[Profit]]&gt;0,"Profit","Loss")</f>
        <v>Profit</v>
      </c>
      <c r="S664" s="6" t="str">
        <f>FLOOR(Table1[[#This Row],[year]]-1900,10)+1900 &amp; "-" &amp; FLOOR(Table1[[#This Row],[year]]-1890,10)+1900</f>
        <v>1980-1990</v>
      </c>
      <c r="T664" s="14" t="s">
        <v>21835</v>
      </c>
      <c r="AB664" s="14"/>
    </row>
    <row r="665" spans="1:28" hidden="1" x14ac:dyDescent="0.3">
      <c r="A665" t="s">
        <v>2628</v>
      </c>
      <c r="B665" t="s">
        <v>16</v>
      </c>
      <c r="C665" t="s">
        <v>52</v>
      </c>
      <c r="D665">
        <v>1985</v>
      </c>
      <c r="E665" t="s">
        <v>2537</v>
      </c>
      <c r="F665">
        <v>5.5</v>
      </c>
      <c r="G665">
        <v>63000</v>
      </c>
      <c r="H665" t="s">
        <v>2629</v>
      </c>
      <c r="I665" t="s">
        <v>2630</v>
      </c>
      <c r="J665" t="s">
        <v>2631</v>
      </c>
      <c r="K665" t="s">
        <v>30</v>
      </c>
      <c r="L665">
        <v>3000000</v>
      </c>
      <c r="M665">
        <v>29999213</v>
      </c>
      <c r="N665" t="s">
        <v>2001</v>
      </c>
      <c r="O665">
        <v>87</v>
      </c>
      <c r="P665" t="str">
        <f>IF(Table1[[#This Row],[score]]&gt;=8.5,"High",IF(Table1[[#This Row],[score]]&gt;=7,"Medium","Low"))</f>
        <v>Low</v>
      </c>
      <c r="Q665" s="5">
        <f>Table1[[#This Row],[gross]]-Table1[[#This Row],[budget]]</f>
        <v>26999213</v>
      </c>
      <c r="R665" s="5" t="str">
        <f>IF(Table1[[#This Row],[Profit]]&gt;0,"Profit","Loss")</f>
        <v>Profit</v>
      </c>
      <c r="S665" s="6" t="str">
        <f>FLOOR(Table1[[#This Row],[year]]-1900,10)+1900 &amp; "-" &amp; FLOOR(Table1[[#This Row],[year]]-1890,10)+1900</f>
        <v>1980-1990</v>
      </c>
      <c r="T665" s="14" t="s">
        <v>21835</v>
      </c>
      <c r="AB665" s="14"/>
    </row>
    <row r="666" spans="1:28" hidden="1" x14ac:dyDescent="0.3">
      <c r="A666" t="s">
        <v>2689</v>
      </c>
      <c r="B666" t="s">
        <v>1974</v>
      </c>
      <c r="C666" t="s">
        <v>41</v>
      </c>
      <c r="D666">
        <v>1985</v>
      </c>
      <c r="E666" t="s">
        <v>2601</v>
      </c>
      <c r="F666">
        <v>6</v>
      </c>
      <c r="G666">
        <v>22000</v>
      </c>
      <c r="H666" t="s">
        <v>2690</v>
      </c>
      <c r="I666" t="s">
        <v>2691</v>
      </c>
      <c r="J666" t="s">
        <v>1833</v>
      </c>
      <c r="K666" t="s">
        <v>30</v>
      </c>
      <c r="L666">
        <v>4500000</v>
      </c>
      <c r="M666">
        <v>27398584</v>
      </c>
      <c r="N666" t="s">
        <v>50</v>
      </c>
      <c r="O666">
        <v>104</v>
      </c>
      <c r="P666" t="str">
        <f>IF(Table1[[#This Row],[score]]&gt;=8.5,"High",IF(Table1[[#This Row],[score]]&gt;=7,"Medium","Low"))</f>
        <v>Low</v>
      </c>
      <c r="Q666" s="5">
        <f>Table1[[#This Row],[gross]]-Table1[[#This Row],[budget]]</f>
        <v>22898584</v>
      </c>
      <c r="R666" s="5" t="str">
        <f>IF(Table1[[#This Row],[Profit]]&gt;0,"Profit","Loss")</f>
        <v>Profit</v>
      </c>
      <c r="S666" s="6" t="str">
        <f>FLOOR(Table1[[#This Row],[year]]-1900,10)+1900 &amp; "-" &amp; FLOOR(Table1[[#This Row],[year]]-1890,10)+1900</f>
        <v>1980-1990</v>
      </c>
      <c r="T666" s="14" t="s">
        <v>21835</v>
      </c>
      <c r="AB666" s="14"/>
    </row>
    <row r="667" spans="1:28" hidden="1" x14ac:dyDescent="0.3">
      <c r="A667" t="s">
        <v>2757</v>
      </c>
      <c r="B667" t="s">
        <v>16</v>
      </c>
      <c r="C667" t="s">
        <v>41</v>
      </c>
      <c r="D667">
        <v>1985</v>
      </c>
      <c r="E667" t="s">
        <v>2758</v>
      </c>
      <c r="F667">
        <v>6.7</v>
      </c>
      <c r="G667">
        <v>23000</v>
      </c>
      <c r="H667" t="s">
        <v>428</v>
      </c>
      <c r="I667" t="s">
        <v>2759</v>
      </c>
      <c r="J667" t="s">
        <v>21</v>
      </c>
      <c r="K667" t="s">
        <v>30</v>
      </c>
      <c r="L667">
        <f>20500000</f>
        <v>20500000</v>
      </c>
      <c r="M667">
        <v>26657534</v>
      </c>
      <c r="N667" t="s">
        <v>1222</v>
      </c>
      <c r="O667">
        <v>130</v>
      </c>
      <c r="P667" t="str">
        <f>IF(Table1[[#This Row],[score]]&gt;=8.5,"High",IF(Table1[[#This Row],[score]]&gt;=7,"Medium","Low"))</f>
        <v>Low</v>
      </c>
      <c r="Q667" s="5">
        <f>Table1[[#This Row],[gross]]-Table1[[#This Row],[budget]]</f>
        <v>6157534</v>
      </c>
      <c r="R667" s="5" t="str">
        <f>IF(Table1[[#This Row],[Profit]]&gt;0,"Profit","Loss")</f>
        <v>Profit</v>
      </c>
      <c r="S667" s="6" t="str">
        <f>FLOOR(Table1[[#This Row],[year]]-1900,10)+1900 &amp; "-" &amp; FLOOR(Table1[[#This Row],[year]]-1890,10)+1900</f>
        <v>1980-1990</v>
      </c>
      <c r="T667" s="14" t="s">
        <v>21835</v>
      </c>
      <c r="AB667" s="14"/>
    </row>
    <row r="668" spans="1:28" hidden="1" x14ac:dyDescent="0.3">
      <c r="A668" t="s">
        <v>2683</v>
      </c>
      <c r="B668" t="s">
        <v>1974</v>
      </c>
      <c r="C668" t="s">
        <v>34</v>
      </c>
      <c r="D668">
        <v>1985</v>
      </c>
      <c r="E668" t="s">
        <v>2046</v>
      </c>
      <c r="F668">
        <v>6.9</v>
      </c>
      <c r="G668">
        <v>13000</v>
      </c>
      <c r="H668" t="s">
        <v>810</v>
      </c>
      <c r="I668" t="s">
        <v>2684</v>
      </c>
      <c r="J668" t="s">
        <v>2685</v>
      </c>
      <c r="K668" t="s">
        <v>30</v>
      </c>
      <c r="L668">
        <v>10000000</v>
      </c>
      <c r="M668">
        <v>25754284</v>
      </c>
      <c r="N668" t="s">
        <v>2578</v>
      </c>
      <c r="O668">
        <v>109</v>
      </c>
      <c r="P668" t="str">
        <f>IF(Table1[[#This Row],[score]]&gt;=8.5,"High",IF(Table1[[#This Row],[score]]&gt;=7,"Medium","Low"))</f>
        <v>Low</v>
      </c>
      <c r="Q668" s="5">
        <f>Table1[[#This Row],[gross]]-Table1[[#This Row],[budget]]</f>
        <v>15754284</v>
      </c>
      <c r="R668" s="5" t="str">
        <f>IF(Table1[[#This Row],[Profit]]&gt;0,"Profit","Loss")</f>
        <v>Profit</v>
      </c>
      <c r="S668" s="6" t="str">
        <f>FLOOR(Table1[[#This Row],[year]]-1900,10)+1900 &amp; "-" &amp; FLOOR(Table1[[#This Row],[year]]-1890,10)+1900</f>
        <v>1980-1990</v>
      </c>
      <c r="T668" s="14" t="s">
        <v>21835</v>
      </c>
      <c r="AB668" s="14"/>
    </row>
    <row r="669" spans="1:28" hidden="1" x14ac:dyDescent="0.3">
      <c r="A669" t="s">
        <v>2908</v>
      </c>
      <c r="B669" t="s">
        <v>1974</v>
      </c>
      <c r="C669" t="s">
        <v>17</v>
      </c>
      <c r="D669">
        <v>1985</v>
      </c>
      <c r="E669" t="s">
        <v>2801</v>
      </c>
      <c r="F669">
        <v>6.6</v>
      </c>
      <c r="G669">
        <v>6900</v>
      </c>
      <c r="H669" t="s">
        <v>1276</v>
      </c>
      <c r="I669" t="s">
        <v>2909</v>
      </c>
      <c r="J669" t="s">
        <v>122</v>
      </c>
      <c r="K669" t="s">
        <v>30</v>
      </c>
      <c r="L669">
        <v>10000000</v>
      </c>
      <c r="M669">
        <v>25627836</v>
      </c>
      <c r="N669" t="s">
        <v>31</v>
      </c>
      <c r="O669">
        <v>98</v>
      </c>
      <c r="P669" t="str">
        <f>IF(Table1[[#This Row],[score]]&gt;=8.5,"High",IF(Table1[[#This Row],[score]]&gt;=7,"Medium","Low"))</f>
        <v>Low</v>
      </c>
      <c r="Q669" s="5">
        <f>Table1[[#This Row],[gross]]-Table1[[#This Row],[budget]]</f>
        <v>15627836</v>
      </c>
      <c r="R669" s="5" t="str">
        <f>IF(Table1[[#This Row],[Profit]]&gt;0,"Profit","Loss")</f>
        <v>Profit</v>
      </c>
      <c r="S669" s="6" t="str">
        <f>FLOOR(Table1[[#This Row],[year]]-1900,10)+1900 &amp; "-" &amp; FLOOR(Table1[[#This Row],[year]]-1890,10)+1900</f>
        <v>1980-1990</v>
      </c>
      <c r="T669" s="14" t="s">
        <v>21835</v>
      </c>
      <c r="AB669" s="14"/>
    </row>
    <row r="670" spans="1:28" hidden="1" x14ac:dyDescent="0.3">
      <c r="A670" t="s">
        <v>2607</v>
      </c>
      <c r="B670" t="s">
        <v>16</v>
      </c>
      <c r="C670" t="s">
        <v>151</v>
      </c>
      <c r="D670">
        <v>1985</v>
      </c>
      <c r="E670" t="s">
        <v>2528</v>
      </c>
      <c r="F670">
        <v>7.1</v>
      </c>
      <c r="G670">
        <v>63000</v>
      </c>
      <c r="H670" t="s">
        <v>1243</v>
      </c>
      <c r="I670" t="s">
        <v>1243</v>
      </c>
      <c r="J670" t="s">
        <v>2608</v>
      </c>
      <c r="K670" t="s">
        <v>30</v>
      </c>
      <c r="L670">
        <v>9000000</v>
      </c>
      <c r="M670">
        <v>24922237</v>
      </c>
      <c r="N670" t="s">
        <v>31</v>
      </c>
      <c r="O670">
        <v>106</v>
      </c>
      <c r="P670" t="str">
        <f>IF(Table1[[#This Row],[score]]&gt;=8.5,"High",IF(Table1[[#This Row],[score]]&gt;=7,"Medium","Low"))</f>
        <v>Medium</v>
      </c>
      <c r="Q670" s="5">
        <f>Table1[[#This Row],[gross]]-Table1[[#This Row],[budget]]</f>
        <v>15922237</v>
      </c>
      <c r="R670" s="5" t="str">
        <f>IF(Table1[[#This Row],[Profit]]&gt;0,"Profit","Loss")</f>
        <v>Profit</v>
      </c>
      <c r="S670" s="6" t="str">
        <f>FLOOR(Table1[[#This Row],[year]]-1900,10)+1900 &amp; "-" &amp; FLOOR(Table1[[#This Row],[year]]-1890,10)+1900</f>
        <v>1980-1990</v>
      </c>
      <c r="T670" s="14" t="s">
        <v>21835</v>
      </c>
      <c r="AB670" s="14"/>
    </row>
    <row r="671" spans="1:28" hidden="1" x14ac:dyDescent="0.3">
      <c r="A671" t="s">
        <v>2632</v>
      </c>
      <c r="B671" t="s">
        <v>33</v>
      </c>
      <c r="C671" t="s">
        <v>41</v>
      </c>
      <c r="D671">
        <v>1985</v>
      </c>
      <c r="E671" t="s">
        <v>2633</v>
      </c>
      <c r="F671">
        <v>6.3</v>
      </c>
      <c r="G671">
        <v>15000</v>
      </c>
      <c r="H671" t="s">
        <v>1176</v>
      </c>
      <c r="I671" t="s">
        <v>2634</v>
      </c>
      <c r="J671" t="s">
        <v>1841</v>
      </c>
      <c r="K671" t="s">
        <v>30</v>
      </c>
      <c r="L671">
        <f>20500000</f>
        <v>20500000</v>
      </c>
      <c r="M671">
        <v>24689703</v>
      </c>
      <c r="N671" t="s">
        <v>44</v>
      </c>
      <c r="O671">
        <v>87</v>
      </c>
      <c r="P671" t="str">
        <f>IF(Table1[[#This Row],[score]]&gt;=8.5,"High",IF(Table1[[#This Row],[score]]&gt;=7,"Medium","Low"))</f>
        <v>Low</v>
      </c>
      <c r="Q671" s="5">
        <f>Table1[[#This Row],[gross]]-Table1[[#This Row],[budget]]</f>
        <v>4189703</v>
      </c>
      <c r="R671" s="5" t="str">
        <f>IF(Table1[[#This Row],[Profit]]&gt;0,"Profit","Loss")</f>
        <v>Profit</v>
      </c>
      <c r="S671" s="6" t="str">
        <f>FLOOR(Table1[[#This Row],[year]]-1900,10)+1900 &amp; "-" &amp; FLOOR(Table1[[#This Row],[year]]-1890,10)+1900</f>
        <v>1980-1990</v>
      </c>
      <c r="T671" s="14" t="s">
        <v>21835</v>
      </c>
      <c r="AB671" s="14"/>
    </row>
    <row r="672" spans="1:28" hidden="1" x14ac:dyDescent="0.3">
      <c r="A672" t="s">
        <v>2820</v>
      </c>
      <c r="B672" t="s">
        <v>16</v>
      </c>
      <c r="C672" t="s">
        <v>34</v>
      </c>
      <c r="D672">
        <v>1985</v>
      </c>
      <c r="E672" t="s">
        <v>2534</v>
      </c>
      <c r="F672">
        <v>6.9</v>
      </c>
      <c r="G672">
        <v>9600</v>
      </c>
      <c r="H672" t="s">
        <v>518</v>
      </c>
      <c r="I672" t="s">
        <v>2821</v>
      </c>
      <c r="J672" t="s">
        <v>2822</v>
      </c>
      <c r="K672" t="s">
        <v>22</v>
      </c>
      <c r="L672">
        <f>20500000</f>
        <v>20500000</v>
      </c>
      <c r="M672">
        <v>24468550</v>
      </c>
      <c r="N672" t="s">
        <v>2823</v>
      </c>
      <c r="O672">
        <v>114</v>
      </c>
      <c r="P672" t="str">
        <f>IF(Table1[[#This Row],[score]]&gt;=8.5,"High",IF(Table1[[#This Row],[score]]&gt;=7,"Medium","Low"))</f>
        <v>Low</v>
      </c>
      <c r="Q672" s="5">
        <f>Table1[[#This Row],[gross]]-Table1[[#This Row],[budget]]</f>
        <v>3968550</v>
      </c>
      <c r="R672" s="5" t="str">
        <f>IF(Table1[[#This Row],[Profit]]&gt;0,"Profit","Loss")</f>
        <v>Profit</v>
      </c>
      <c r="S672" s="6" t="str">
        <f>FLOOR(Table1[[#This Row],[year]]-1900,10)+1900 &amp; "-" &amp; FLOOR(Table1[[#This Row],[year]]-1890,10)+1900</f>
        <v>1980-1990</v>
      </c>
      <c r="T672" s="14" t="s">
        <v>21835</v>
      </c>
      <c r="AB672" s="14"/>
    </row>
    <row r="673" spans="1:28" hidden="1" x14ac:dyDescent="0.3">
      <c r="A673" t="s">
        <v>2903</v>
      </c>
      <c r="B673" t="s">
        <v>33</v>
      </c>
      <c r="C673" t="s">
        <v>25</v>
      </c>
      <c r="D673">
        <v>1985</v>
      </c>
      <c r="E673" t="s">
        <v>2590</v>
      </c>
      <c r="F673">
        <v>6.3</v>
      </c>
      <c r="G673">
        <v>12000</v>
      </c>
      <c r="H673" t="s">
        <v>110</v>
      </c>
      <c r="I673" t="s">
        <v>2183</v>
      </c>
      <c r="J673" t="s">
        <v>388</v>
      </c>
      <c r="K673" t="s">
        <v>22</v>
      </c>
      <c r="L673">
        <v>50000000</v>
      </c>
      <c r="M673">
        <v>23717291</v>
      </c>
      <c r="N673" t="s">
        <v>2904</v>
      </c>
      <c r="O673">
        <v>107</v>
      </c>
      <c r="P673" t="str">
        <f>IF(Table1[[#This Row],[score]]&gt;=8.5,"High",IF(Table1[[#This Row],[score]]&gt;=7,"Medium","Low"))</f>
        <v>Low</v>
      </c>
      <c r="Q673" s="5">
        <f>Table1[[#This Row],[gross]]-Table1[[#This Row],[budget]]</f>
        <v>-26282709</v>
      </c>
      <c r="R673" s="5" t="str">
        <f>IF(Table1[[#This Row],[Profit]]&gt;0,"Profit","Loss")</f>
        <v>Loss</v>
      </c>
      <c r="S673" s="6" t="str">
        <f>FLOOR(Table1[[#This Row],[year]]-1900,10)+1900 &amp; "-" &amp; FLOOR(Table1[[#This Row],[year]]-1890,10)+1900</f>
        <v>1980-1990</v>
      </c>
      <c r="T673" s="14" t="s">
        <v>21835</v>
      </c>
      <c r="AB673" s="14"/>
    </row>
    <row r="674" spans="1:28" hidden="1" x14ac:dyDescent="0.3">
      <c r="A674" t="s">
        <v>2995</v>
      </c>
      <c r="B674" t="s">
        <v>337</v>
      </c>
      <c r="C674" t="s">
        <v>390</v>
      </c>
      <c r="D674">
        <v>1985</v>
      </c>
      <c r="E674" t="s">
        <v>2512</v>
      </c>
      <c r="F674">
        <v>5.7</v>
      </c>
      <c r="G674">
        <v>5200</v>
      </c>
      <c r="H674" t="s">
        <v>2996</v>
      </c>
      <c r="I674" t="s">
        <v>2997</v>
      </c>
      <c r="J674" t="s">
        <v>2998</v>
      </c>
      <c r="K674" t="s">
        <v>195</v>
      </c>
      <c r="L674">
        <v>2000000</v>
      </c>
      <c r="M674">
        <v>22934622</v>
      </c>
      <c r="N674" t="s">
        <v>1718</v>
      </c>
      <c r="O674">
        <v>77</v>
      </c>
      <c r="P674" t="str">
        <f>IF(Table1[[#This Row],[score]]&gt;=8.5,"High",IF(Table1[[#This Row],[score]]&gt;=7,"Medium","Low"))</f>
        <v>Low</v>
      </c>
      <c r="Q674" s="5">
        <f>Table1[[#This Row],[gross]]-Table1[[#This Row],[budget]]</f>
        <v>20934622</v>
      </c>
      <c r="R674" s="5" t="str">
        <f>IF(Table1[[#This Row],[Profit]]&gt;0,"Profit","Loss")</f>
        <v>Profit</v>
      </c>
      <c r="S674" s="6" t="str">
        <f>FLOOR(Table1[[#This Row],[year]]-1900,10)+1900 &amp; "-" &amp; FLOOR(Table1[[#This Row],[year]]-1890,10)+1900</f>
        <v>1980-1990</v>
      </c>
      <c r="T674" s="14" t="s">
        <v>21835</v>
      </c>
      <c r="AB674" s="14"/>
    </row>
    <row r="675" spans="1:28" hidden="1" x14ac:dyDescent="0.3">
      <c r="A675" t="s">
        <v>2668</v>
      </c>
      <c r="B675" t="s">
        <v>16</v>
      </c>
      <c r="C675" t="s">
        <v>52</v>
      </c>
      <c r="D675">
        <v>1985</v>
      </c>
      <c r="E675" t="s">
        <v>2046</v>
      </c>
      <c r="F675">
        <v>4.8</v>
      </c>
      <c r="G675">
        <v>35000</v>
      </c>
      <c r="H675" t="s">
        <v>2669</v>
      </c>
      <c r="I675" t="s">
        <v>1084</v>
      </c>
      <c r="J675" t="s">
        <v>2670</v>
      </c>
      <c r="K675" t="s">
        <v>30</v>
      </c>
      <c r="L675">
        <v>2200000</v>
      </c>
      <c r="M675">
        <v>21930418</v>
      </c>
      <c r="N675" t="s">
        <v>566</v>
      </c>
      <c r="O675">
        <v>92</v>
      </c>
      <c r="P675" t="str">
        <f>IF(Table1[[#This Row],[score]]&gt;=8.5,"High",IF(Table1[[#This Row],[score]]&gt;=7,"Medium","Low"))</f>
        <v>Low</v>
      </c>
      <c r="Q675" s="5">
        <f>Table1[[#This Row],[gross]]-Table1[[#This Row],[budget]]</f>
        <v>19730418</v>
      </c>
      <c r="R675" s="5" t="str">
        <f>IF(Table1[[#This Row],[Profit]]&gt;0,"Profit","Loss")</f>
        <v>Profit</v>
      </c>
      <c r="S675" s="6" t="str">
        <f>FLOOR(Table1[[#This Row],[year]]-1900,10)+1900 &amp; "-" &amp; FLOOR(Table1[[#This Row],[year]]-1890,10)+1900</f>
        <v>1980-1990</v>
      </c>
      <c r="T675" s="14" t="s">
        <v>21835</v>
      </c>
      <c r="AB675" s="14"/>
    </row>
    <row r="676" spans="1:28" hidden="1" x14ac:dyDescent="0.3">
      <c r="A676" t="s">
        <v>2663</v>
      </c>
      <c r="B676" t="s">
        <v>33</v>
      </c>
      <c r="C676" t="s">
        <v>390</v>
      </c>
      <c r="D676">
        <v>1985</v>
      </c>
      <c r="E676" t="s">
        <v>2664</v>
      </c>
      <c r="F676">
        <v>6.4</v>
      </c>
      <c r="G676">
        <v>33000</v>
      </c>
      <c r="H676" t="s">
        <v>2665</v>
      </c>
      <c r="I676" t="s">
        <v>2666</v>
      </c>
      <c r="J676" t="s">
        <v>2667</v>
      </c>
      <c r="K676" t="s">
        <v>30</v>
      </c>
      <c r="L676">
        <v>44000000</v>
      </c>
      <c r="M676">
        <v>21288692</v>
      </c>
      <c r="N676" t="s">
        <v>1708</v>
      </c>
      <c r="O676">
        <v>80</v>
      </c>
      <c r="P676" t="str">
        <f>IF(Table1[[#This Row],[score]]&gt;=8.5,"High",IF(Table1[[#This Row],[score]]&gt;=7,"Medium","Low"))</f>
        <v>Low</v>
      </c>
      <c r="Q676" s="5">
        <f>Table1[[#This Row],[gross]]-Table1[[#This Row],[budget]]</f>
        <v>-22711308</v>
      </c>
      <c r="R676" s="5" t="str">
        <f>IF(Table1[[#This Row],[Profit]]&gt;0,"Profit","Loss")</f>
        <v>Loss</v>
      </c>
      <c r="S676" s="6" t="str">
        <f>FLOOR(Table1[[#This Row],[year]]-1900,10)+1900 &amp; "-" &amp; FLOOR(Table1[[#This Row],[year]]-1890,10)+1900</f>
        <v>1980-1990</v>
      </c>
      <c r="T676" s="14" t="s">
        <v>21835</v>
      </c>
      <c r="AB676" s="14"/>
    </row>
    <row r="677" spans="1:28" hidden="1" x14ac:dyDescent="0.3">
      <c r="A677" t="s">
        <v>2603</v>
      </c>
      <c r="B677" t="s">
        <v>443</v>
      </c>
      <c r="C677" t="s">
        <v>17</v>
      </c>
      <c r="D677">
        <v>1985</v>
      </c>
      <c r="E677" t="s">
        <v>2604</v>
      </c>
      <c r="F677">
        <v>7.3</v>
      </c>
      <c r="G677">
        <v>41000</v>
      </c>
      <c r="H677" t="s">
        <v>825</v>
      </c>
      <c r="I677" t="s">
        <v>2167</v>
      </c>
      <c r="J677" t="s">
        <v>2605</v>
      </c>
      <c r="K677" t="s">
        <v>22</v>
      </c>
      <c r="L677">
        <v>3000000</v>
      </c>
      <c r="M677">
        <v>21041453</v>
      </c>
      <c r="N677" t="s">
        <v>1071</v>
      </c>
      <c r="O677">
        <v>117</v>
      </c>
      <c r="P677" t="str">
        <f>IF(Table1[[#This Row],[score]]&gt;=8.5,"High",IF(Table1[[#This Row],[score]]&gt;=7,"Medium","Low"))</f>
        <v>Medium</v>
      </c>
      <c r="Q677" s="5">
        <f>Table1[[#This Row],[gross]]-Table1[[#This Row],[budget]]</f>
        <v>18041453</v>
      </c>
      <c r="R677" s="5" t="str">
        <f>IF(Table1[[#This Row],[Profit]]&gt;0,"Profit","Loss")</f>
        <v>Profit</v>
      </c>
      <c r="S677" s="6" t="str">
        <f>FLOOR(Table1[[#This Row],[year]]-1900,10)+1900 &amp; "-" &amp; FLOOR(Table1[[#This Row],[year]]-1890,10)+1900</f>
        <v>1980-1990</v>
      </c>
      <c r="T677" s="14" t="s">
        <v>21844</v>
      </c>
      <c r="AB677" s="14"/>
    </row>
    <row r="678" spans="1:28" hidden="1" x14ac:dyDescent="0.3">
      <c r="A678" t="s">
        <v>2752</v>
      </c>
      <c r="B678" t="s">
        <v>16</v>
      </c>
      <c r="C678" t="s">
        <v>41</v>
      </c>
      <c r="D678">
        <v>1985</v>
      </c>
      <c r="E678" t="s">
        <v>2046</v>
      </c>
      <c r="F678">
        <v>4.8</v>
      </c>
      <c r="G678">
        <v>8100</v>
      </c>
      <c r="H678" t="s">
        <v>2753</v>
      </c>
      <c r="I678" t="s">
        <v>507</v>
      </c>
      <c r="J678" t="s">
        <v>508</v>
      </c>
      <c r="K678" t="s">
        <v>30</v>
      </c>
      <c r="L678">
        <v>9000000</v>
      </c>
      <c r="M678">
        <v>20518905</v>
      </c>
      <c r="N678" t="s">
        <v>255</v>
      </c>
      <c r="O678">
        <v>92</v>
      </c>
      <c r="P678" t="str">
        <f>IF(Table1[[#This Row],[score]]&gt;=8.5,"High",IF(Table1[[#This Row],[score]]&gt;=7,"Medium","Low"))</f>
        <v>Low</v>
      </c>
      <c r="Q678" s="5">
        <f>Table1[[#This Row],[gross]]-Table1[[#This Row],[budget]]</f>
        <v>11518905</v>
      </c>
      <c r="R678" s="5" t="str">
        <f>IF(Table1[[#This Row],[Profit]]&gt;0,"Profit","Loss")</f>
        <v>Profit</v>
      </c>
      <c r="S678" s="6" t="str">
        <f>FLOOR(Table1[[#This Row],[year]]-1900,10)+1900 &amp; "-" &amp; FLOOR(Table1[[#This Row],[year]]-1890,10)+1900</f>
        <v>1980-1990</v>
      </c>
      <c r="T678" s="14" t="s">
        <v>21835</v>
      </c>
      <c r="AB678" s="14"/>
    </row>
    <row r="679" spans="1:28" hidden="1" x14ac:dyDescent="0.3">
      <c r="A679" t="s">
        <v>2888</v>
      </c>
      <c r="B679" t="s">
        <v>16</v>
      </c>
      <c r="C679" t="s">
        <v>34</v>
      </c>
      <c r="D679">
        <v>1985</v>
      </c>
      <c r="E679" t="s">
        <v>2716</v>
      </c>
      <c r="F679">
        <v>6.1</v>
      </c>
      <c r="G679">
        <v>7300</v>
      </c>
      <c r="H679" t="s">
        <v>2889</v>
      </c>
      <c r="I679" t="s">
        <v>2571</v>
      </c>
      <c r="J679" t="s">
        <v>327</v>
      </c>
      <c r="K679" t="s">
        <v>30</v>
      </c>
      <c r="L679">
        <v>7000000</v>
      </c>
      <c r="M679">
        <v>20345361</v>
      </c>
      <c r="N679" t="s">
        <v>50</v>
      </c>
      <c r="O679">
        <v>101</v>
      </c>
      <c r="P679" t="str">
        <f>IF(Table1[[#This Row],[score]]&gt;=8.5,"High",IF(Table1[[#This Row],[score]]&gt;=7,"Medium","Low"))</f>
        <v>Low</v>
      </c>
      <c r="Q679" s="5">
        <f>Table1[[#This Row],[gross]]-Table1[[#This Row],[budget]]</f>
        <v>13345361</v>
      </c>
      <c r="R679" s="5" t="str">
        <f>IF(Table1[[#This Row],[Profit]]&gt;0,"Profit","Loss")</f>
        <v>Profit</v>
      </c>
      <c r="S679" s="6" t="str">
        <f>FLOOR(Table1[[#This Row],[year]]-1900,10)+1900 &amp; "-" &amp; FLOOR(Table1[[#This Row],[year]]-1890,10)+1900</f>
        <v>1980-1990</v>
      </c>
      <c r="T679" s="14" t="s">
        <v>21835</v>
      </c>
      <c r="AB679" s="14"/>
    </row>
    <row r="680" spans="1:28" hidden="1" x14ac:dyDescent="0.3">
      <c r="A680" t="s">
        <v>2613</v>
      </c>
      <c r="B680" t="s">
        <v>16</v>
      </c>
      <c r="C680" t="s">
        <v>25</v>
      </c>
      <c r="D680">
        <v>1985</v>
      </c>
      <c r="E680" t="s">
        <v>2614</v>
      </c>
      <c r="F680">
        <v>6.7</v>
      </c>
      <c r="G680">
        <v>17000</v>
      </c>
      <c r="H680" t="s">
        <v>2615</v>
      </c>
      <c r="I680" t="s">
        <v>2616</v>
      </c>
      <c r="J680" t="s">
        <v>1745</v>
      </c>
      <c r="K680" t="s">
        <v>1404</v>
      </c>
      <c r="L680">
        <v>6500000</v>
      </c>
      <c r="M680">
        <f t="shared" ref="M680:M700" si="11">20205757</f>
        <v>20205757</v>
      </c>
      <c r="N680" t="s">
        <v>2617</v>
      </c>
      <c r="O680">
        <v>126</v>
      </c>
      <c r="P680" t="str">
        <f>IF(Table1[[#This Row],[score]]&gt;=8.5,"High",IF(Table1[[#This Row],[score]]&gt;=7,"Medium","Low"))</f>
        <v>Low</v>
      </c>
      <c r="Q680" s="5">
        <f>Table1[[#This Row],[gross]]-Table1[[#This Row],[budget]]</f>
        <v>13705757</v>
      </c>
      <c r="R680" s="5" t="str">
        <f>IF(Table1[[#This Row],[Profit]]&gt;0,"Profit","Loss")</f>
        <v>Profit</v>
      </c>
      <c r="S680" s="6" t="str">
        <f>FLOOR(Table1[[#This Row],[year]]-1900,10)+1900 &amp; "-" &amp; FLOOR(Table1[[#This Row],[year]]-1890,10)+1900</f>
        <v>1980-1990</v>
      </c>
      <c r="T680" s="14" t="s">
        <v>21835</v>
      </c>
      <c r="AB680" s="14"/>
    </row>
    <row r="681" spans="1:28" hidden="1" x14ac:dyDescent="0.3">
      <c r="A681" t="s">
        <v>2770</v>
      </c>
      <c r="B681" t="s">
        <v>16</v>
      </c>
      <c r="C681" t="s">
        <v>52</v>
      </c>
      <c r="D681">
        <v>1985</v>
      </c>
      <c r="E681" t="s">
        <v>2771</v>
      </c>
      <c r="F681">
        <v>4.3</v>
      </c>
      <c r="G681">
        <v>3400</v>
      </c>
      <c r="H681" t="s">
        <v>2772</v>
      </c>
      <c r="I681" t="s">
        <v>2772</v>
      </c>
      <c r="J681" t="s">
        <v>2773</v>
      </c>
      <c r="K681" t="s">
        <v>30</v>
      </c>
      <c r="L681">
        <v>750000</v>
      </c>
      <c r="M681">
        <f t="shared" si="11"/>
        <v>20205757</v>
      </c>
      <c r="N681" t="s">
        <v>2774</v>
      </c>
      <c r="O681">
        <v>97</v>
      </c>
      <c r="P681" t="str">
        <f>IF(Table1[[#This Row],[score]]&gt;=8.5,"High",IF(Table1[[#This Row],[score]]&gt;=7,"Medium","Low"))</f>
        <v>Low</v>
      </c>
      <c r="Q681" s="5">
        <f>Table1[[#This Row],[gross]]-Table1[[#This Row],[budget]]</f>
        <v>19455757</v>
      </c>
      <c r="R681" s="5" t="str">
        <f>IF(Table1[[#This Row],[Profit]]&gt;0,"Profit","Loss")</f>
        <v>Profit</v>
      </c>
      <c r="S681" s="6" t="str">
        <f>FLOOR(Table1[[#This Row],[year]]-1900,10)+1900 &amp; "-" &amp; FLOOR(Table1[[#This Row],[year]]-1890,10)+1900</f>
        <v>1980-1990</v>
      </c>
      <c r="T681" s="14" t="s">
        <v>21842</v>
      </c>
      <c r="AB681" s="14"/>
    </row>
    <row r="682" spans="1:28" hidden="1" x14ac:dyDescent="0.3">
      <c r="A682" t="s">
        <v>2853</v>
      </c>
      <c r="B682" t="s">
        <v>1974</v>
      </c>
      <c r="C682" t="s">
        <v>41</v>
      </c>
      <c r="D682">
        <v>1985</v>
      </c>
      <c r="E682" t="s">
        <v>2854</v>
      </c>
      <c r="F682">
        <v>6.1</v>
      </c>
      <c r="G682">
        <v>1500</v>
      </c>
      <c r="H682" t="s">
        <v>2855</v>
      </c>
      <c r="I682" t="s">
        <v>2856</v>
      </c>
      <c r="J682" t="s">
        <v>2857</v>
      </c>
      <c r="K682" t="s">
        <v>30</v>
      </c>
      <c r="L682">
        <f>20500000</f>
        <v>20500000</v>
      </c>
      <c r="M682">
        <f t="shared" si="11"/>
        <v>20205757</v>
      </c>
      <c r="N682" t="s">
        <v>2858</v>
      </c>
      <c r="O682">
        <v>88</v>
      </c>
      <c r="P682" t="str">
        <f>IF(Table1[[#This Row],[score]]&gt;=8.5,"High",IF(Table1[[#This Row],[score]]&gt;=7,"Medium","Low"))</f>
        <v>Low</v>
      </c>
      <c r="Q682" s="5">
        <f>Table1[[#This Row],[gross]]-Table1[[#This Row],[budget]]</f>
        <v>-294243</v>
      </c>
      <c r="R682" s="5" t="str">
        <f>IF(Table1[[#This Row],[Profit]]&gt;0,"Profit","Loss")</f>
        <v>Loss</v>
      </c>
      <c r="S682" s="6" t="str">
        <f>FLOOR(Table1[[#This Row],[year]]-1900,10)+1900 &amp; "-" &amp; FLOOR(Table1[[#This Row],[year]]-1890,10)+1900</f>
        <v>1980-1990</v>
      </c>
      <c r="T682" s="14" t="s">
        <v>21835</v>
      </c>
      <c r="AB682" s="14"/>
    </row>
    <row r="683" spans="1:28" hidden="1" x14ac:dyDescent="0.3">
      <c r="A683" t="s">
        <v>3013</v>
      </c>
      <c r="B683" t="s">
        <v>16</v>
      </c>
      <c r="C683" t="s">
        <v>41</v>
      </c>
      <c r="D683">
        <v>1985</v>
      </c>
      <c r="E683" t="s">
        <v>3014</v>
      </c>
      <c r="F683">
        <v>5.8</v>
      </c>
      <c r="G683">
        <v>610</v>
      </c>
      <c r="H683" t="s">
        <v>3015</v>
      </c>
      <c r="I683" t="s">
        <v>3016</v>
      </c>
      <c r="J683" t="s">
        <v>3017</v>
      </c>
      <c r="K683" t="s">
        <v>30</v>
      </c>
      <c r="L683">
        <f>20500000</f>
        <v>20500000</v>
      </c>
      <c r="M683">
        <f t="shared" si="11"/>
        <v>20205757</v>
      </c>
      <c r="N683" t="s">
        <v>3018</v>
      </c>
      <c r="O683">
        <v>88</v>
      </c>
      <c r="P683" t="str">
        <f>IF(Table1[[#This Row],[score]]&gt;=8.5,"High",IF(Table1[[#This Row],[score]]&gt;=7,"Medium","Low"))</f>
        <v>Low</v>
      </c>
      <c r="Q683" s="5">
        <f>Table1[[#This Row],[gross]]-Table1[[#This Row],[budget]]</f>
        <v>-294243</v>
      </c>
      <c r="R683" s="5" t="str">
        <f>IF(Table1[[#This Row],[Profit]]&gt;0,"Profit","Loss")</f>
        <v>Loss</v>
      </c>
      <c r="S683" s="6" t="str">
        <f>FLOOR(Table1[[#This Row],[year]]-1900,10)+1900 &amp; "-" &amp; FLOOR(Table1[[#This Row],[year]]-1890,10)+1900</f>
        <v>1980-1990</v>
      </c>
      <c r="T683" s="14" t="s">
        <v>21835</v>
      </c>
      <c r="AB683" s="14"/>
    </row>
    <row r="684" spans="1:28" hidden="1" x14ac:dyDescent="0.3">
      <c r="A684" t="s">
        <v>3065</v>
      </c>
      <c r="B684" t="s">
        <v>16</v>
      </c>
      <c r="C684" t="s">
        <v>34</v>
      </c>
      <c r="D684">
        <v>1985</v>
      </c>
      <c r="E684" t="s">
        <v>3066</v>
      </c>
      <c r="F684">
        <v>6</v>
      </c>
      <c r="G684">
        <v>1100</v>
      </c>
      <c r="H684" t="s">
        <v>622</v>
      </c>
      <c r="I684" t="s">
        <v>3067</v>
      </c>
      <c r="J684" t="s">
        <v>1430</v>
      </c>
      <c r="K684" t="s">
        <v>30</v>
      </c>
      <c r="L684">
        <v>5000000</v>
      </c>
      <c r="M684">
        <f t="shared" si="11"/>
        <v>20205757</v>
      </c>
      <c r="N684" t="s">
        <v>3068</v>
      </c>
      <c r="O684">
        <v>98</v>
      </c>
      <c r="P684" t="str">
        <f>IF(Table1[[#This Row],[score]]&gt;=8.5,"High",IF(Table1[[#This Row],[score]]&gt;=7,"Medium","Low"))</f>
        <v>Low</v>
      </c>
      <c r="Q684" s="5">
        <f>Table1[[#This Row],[gross]]-Table1[[#This Row],[budget]]</f>
        <v>15205757</v>
      </c>
      <c r="R684" s="5" t="str">
        <f>IF(Table1[[#This Row],[Profit]]&gt;0,"Profit","Loss")</f>
        <v>Profit</v>
      </c>
      <c r="S684" s="6" t="str">
        <f>FLOOR(Table1[[#This Row],[year]]-1900,10)+1900 &amp; "-" &amp; FLOOR(Table1[[#This Row],[year]]-1890,10)+1900</f>
        <v>1980-1990</v>
      </c>
      <c r="T684" s="14" t="s">
        <v>21835</v>
      </c>
      <c r="AB684" s="14"/>
    </row>
    <row r="685" spans="1:28" hidden="1" x14ac:dyDescent="0.3">
      <c r="A685" t="s">
        <v>3073</v>
      </c>
      <c r="B685" t="s">
        <v>16</v>
      </c>
      <c r="C685" t="s">
        <v>34</v>
      </c>
      <c r="D685">
        <v>1985</v>
      </c>
      <c r="E685" t="s">
        <v>3074</v>
      </c>
      <c r="F685">
        <v>5.0999999999999996</v>
      </c>
      <c r="G685">
        <v>386</v>
      </c>
      <c r="H685" t="s">
        <v>3075</v>
      </c>
      <c r="I685" t="s">
        <v>3076</v>
      </c>
      <c r="J685" t="s">
        <v>3077</v>
      </c>
      <c r="K685" t="s">
        <v>22</v>
      </c>
      <c r="L685">
        <f t="shared" ref="L685:L701" si="12">20500000</f>
        <v>20500000</v>
      </c>
      <c r="M685">
        <f t="shared" si="11"/>
        <v>20205757</v>
      </c>
      <c r="N685" t="s">
        <v>3078</v>
      </c>
      <c r="O685">
        <v>97</v>
      </c>
      <c r="P685" t="str">
        <f>IF(Table1[[#This Row],[score]]&gt;=8.5,"High",IF(Table1[[#This Row],[score]]&gt;=7,"Medium","Low"))</f>
        <v>Low</v>
      </c>
      <c r="Q685" s="5">
        <f>Table1[[#This Row],[gross]]-Table1[[#This Row],[budget]]</f>
        <v>-294243</v>
      </c>
      <c r="R685" s="5" t="str">
        <f>IF(Table1[[#This Row],[Profit]]&gt;0,"Profit","Loss")</f>
        <v>Loss</v>
      </c>
      <c r="S685" s="6" t="str">
        <f>FLOOR(Table1[[#This Row],[year]]-1900,10)+1900 &amp; "-" &amp; FLOOR(Table1[[#This Row],[year]]-1890,10)+1900</f>
        <v>1980-1990</v>
      </c>
      <c r="T685" s="14" t="s">
        <v>21835</v>
      </c>
      <c r="AB685" s="14"/>
    </row>
    <row r="686" spans="1:28" hidden="1" x14ac:dyDescent="0.3">
      <c r="A686" t="s">
        <v>3083</v>
      </c>
      <c r="B686" t="s">
        <v>16</v>
      </c>
      <c r="C686" t="s">
        <v>17</v>
      </c>
      <c r="D686">
        <v>1985</v>
      </c>
      <c r="E686" t="s">
        <v>3084</v>
      </c>
      <c r="F686">
        <v>7.6</v>
      </c>
      <c r="G686">
        <v>804</v>
      </c>
      <c r="H686" t="s">
        <v>3085</v>
      </c>
      <c r="I686" t="s">
        <v>3085</v>
      </c>
      <c r="J686" t="s">
        <v>3086</v>
      </c>
      <c r="K686" t="s">
        <v>2830</v>
      </c>
      <c r="L686">
        <f t="shared" si="12"/>
        <v>20500000</v>
      </c>
      <c r="M686">
        <f t="shared" si="11"/>
        <v>20205757</v>
      </c>
      <c r="N686" t="s">
        <v>3087</v>
      </c>
      <c r="O686">
        <v>112</v>
      </c>
      <c r="P686" t="str">
        <f>IF(Table1[[#This Row],[score]]&gt;=8.5,"High",IF(Table1[[#This Row],[score]]&gt;=7,"Medium","Low"))</f>
        <v>Medium</v>
      </c>
      <c r="Q686" s="5">
        <f>Table1[[#This Row],[gross]]-Table1[[#This Row],[budget]]</f>
        <v>-294243</v>
      </c>
      <c r="R686" s="5" t="str">
        <f>IF(Table1[[#This Row],[Profit]]&gt;0,"Profit","Loss")</f>
        <v>Loss</v>
      </c>
      <c r="S686" s="6" t="str">
        <f>FLOOR(Table1[[#This Row],[year]]-1900,10)+1900 &amp; "-" &amp; FLOOR(Table1[[#This Row],[year]]-1890,10)+1900</f>
        <v>1980-1990</v>
      </c>
      <c r="T686" s="14" t="s">
        <v>21852</v>
      </c>
      <c r="AB686" s="14"/>
    </row>
    <row r="687" spans="1:28" hidden="1" x14ac:dyDescent="0.3">
      <c r="A687" t="s">
        <v>3091</v>
      </c>
      <c r="B687" t="s">
        <v>16</v>
      </c>
      <c r="C687" t="s">
        <v>41</v>
      </c>
      <c r="D687">
        <v>1985</v>
      </c>
      <c r="E687" t="s">
        <v>3092</v>
      </c>
      <c r="F687">
        <v>6.9</v>
      </c>
      <c r="G687">
        <v>1300</v>
      </c>
      <c r="H687" t="s">
        <v>3093</v>
      </c>
      <c r="I687" t="s">
        <v>3093</v>
      </c>
      <c r="J687" t="s">
        <v>3094</v>
      </c>
      <c r="K687" t="s">
        <v>248</v>
      </c>
      <c r="L687">
        <f t="shared" si="12"/>
        <v>20500000</v>
      </c>
      <c r="M687">
        <f t="shared" si="11"/>
        <v>20205757</v>
      </c>
      <c r="N687" t="s">
        <v>3095</v>
      </c>
      <c r="O687">
        <v>112</v>
      </c>
      <c r="P687" t="str">
        <f>IF(Table1[[#This Row],[score]]&gt;=8.5,"High",IF(Table1[[#This Row],[score]]&gt;=7,"Medium","Low"))</f>
        <v>Low</v>
      </c>
      <c r="Q687" s="5">
        <f>Table1[[#This Row],[gross]]-Table1[[#This Row],[budget]]</f>
        <v>-294243</v>
      </c>
      <c r="R687" s="5" t="str">
        <f>IF(Table1[[#This Row],[Profit]]&gt;0,"Profit","Loss")</f>
        <v>Loss</v>
      </c>
      <c r="S687" s="6" t="str">
        <f>FLOOR(Table1[[#This Row],[year]]-1900,10)+1900 &amp; "-" &amp; FLOOR(Table1[[#This Row],[year]]-1890,10)+1900</f>
        <v>1980-1990</v>
      </c>
      <c r="T687" s="14" t="s">
        <v>21835</v>
      </c>
      <c r="AB687" s="14"/>
    </row>
    <row r="688" spans="1:28" hidden="1" x14ac:dyDescent="0.3">
      <c r="A688" t="s">
        <v>3104</v>
      </c>
      <c r="B688" t="s">
        <v>1974</v>
      </c>
      <c r="C688" t="s">
        <v>34</v>
      </c>
      <c r="D688">
        <v>1985</v>
      </c>
      <c r="E688" t="s">
        <v>3105</v>
      </c>
      <c r="F688">
        <v>5</v>
      </c>
      <c r="G688">
        <v>301</v>
      </c>
      <c r="H688" t="s">
        <v>3106</v>
      </c>
      <c r="I688" t="s">
        <v>3107</v>
      </c>
      <c r="J688" t="s">
        <v>3108</v>
      </c>
      <c r="K688" t="s">
        <v>30</v>
      </c>
      <c r="L688">
        <f t="shared" si="12"/>
        <v>20500000</v>
      </c>
      <c r="M688">
        <f t="shared" si="11"/>
        <v>20205757</v>
      </c>
      <c r="N688" t="s">
        <v>3109</v>
      </c>
      <c r="O688">
        <v>90</v>
      </c>
      <c r="P688" t="str">
        <f>IF(Table1[[#This Row],[score]]&gt;=8.5,"High",IF(Table1[[#This Row],[score]]&gt;=7,"Medium","Low"))</f>
        <v>Low</v>
      </c>
      <c r="Q688" s="5">
        <f>Table1[[#This Row],[gross]]-Table1[[#This Row],[budget]]</f>
        <v>-294243</v>
      </c>
      <c r="R688" s="5" t="str">
        <f>IF(Table1[[#This Row],[Profit]]&gt;0,"Profit","Loss")</f>
        <v>Loss</v>
      </c>
      <c r="S688" s="6" t="str">
        <f>FLOOR(Table1[[#This Row],[year]]-1900,10)+1900 &amp; "-" &amp; FLOOR(Table1[[#This Row],[year]]-1890,10)+1900</f>
        <v>1980-1990</v>
      </c>
      <c r="T688" s="14" t="s">
        <v>21835</v>
      </c>
      <c r="AB688" s="14"/>
    </row>
    <row r="689" spans="1:28" hidden="1" x14ac:dyDescent="0.3">
      <c r="A689" t="s">
        <v>3121</v>
      </c>
      <c r="B689" t="s">
        <v>16</v>
      </c>
      <c r="C689" t="s">
        <v>17</v>
      </c>
      <c r="D689">
        <v>1985</v>
      </c>
      <c r="E689" t="s">
        <v>3122</v>
      </c>
      <c r="F689">
        <v>6.1</v>
      </c>
      <c r="G689">
        <v>122</v>
      </c>
      <c r="H689" t="s">
        <v>3123</v>
      </c>
      <c r="I689" t="s">
        <v>3124</v>
      </c>
      <c r="J689" t="s">
        <v>3124</v>
      </c>
      <c r="K689" t="s">
        <v>3125</v>
      </c>
      <c r="L689">
        <f t="shared" si="12"/>
        <v>20500000</v>
      </c>
      <c r="M689">
        <f t="shared" si="11"/>
        <v>20205757</v>
      </c>
      <c r="N689" t="s">
        <v>3126</v>
      </c>
      <c r="O689">
        <v>88</v>
      </c>
      <c r="P689" t="str">
        <f>IF(Table1[[#This Row],[score]]&gt;=8.5,"High",IF(Table1[[#This Row],[score]]&gt;=7,"Medium","Low"))</f>
        <v>Low</v>
      </c>
      <c r="Q689" s="5">
        <f>Table1[[#This Row],[gross]]-Table1[[#This Row],[budget]]</f>
        <v>-294243</v>
      </c>
      <c r="R689" s="5" t="str">
        <f>IF(Table1[[#This Row],[Profit]]&gt;0,"Profit","Loss")</f>
        <v>Loss</v>
      </c>
      <c r="S689" s="6" t="str">
        <f>FLOOR(Table1[[#This Row],[year]]-1900,10)+1900 &amp; "-" &amp; FLOOR(Table1[[#This Row],[year]]-1890,10)+1900</f>
        <v>1980-1990</v>
      </c>
      <c r="T689" s="14" t="s">
        <v>21835</v>
      </c>
      <c r="AB689" s="14"/>
    </row>
    <row r="690" spans="1:28" hidden="1" x14ac:dyDescent="0.3">
      <c r="A690" t="s">
        <v>3131</v>
      </c>
      <c r="B690" t="s">
        <v>33</v>
      </c>
      <c r="C690" t="s">
        <v>41</v>
      </c>
      <c r="D690">
        <v>1985</v>
      </c>
      <c r="E690" t="s">
        <v>3132</v>
      </c>
      <c r="F690">
        <v>6.4</v>
      </c>
      <c r="G690">
        <v>701</v>
      </c>
      <c r="H690" t="s">
        <v>3133</v>
      </c>
      <c r="I690" t="s">
        <v>3134</v>
      </c>
      <c r="J690" t="s">
        <v>876</v>
      </c>
      <c r="K690" t="s">
        <v>306</v>
      </c>
      <c r="L690">
        <f t="shared" si="12"/>
        <v>20500000</v>
      </c>
      <c r="M690">
        <f t="shared" si="11"/>
        <v>20205757</v>
      </c>
      <c r="N690" t="s">
        <v>3135</v>
      </c>
      <c r="O690">
        <v>104</v>
      </c>
      <c r="P690" t="str">
        <f>IF(Table1[[#This Row],[score]]&gt;=8.5,"High",IF(Table1[[#This Row],[score]]&gt;=7,"Medium","Low"))</f>
        <v>Low</v>
      </c>
      <c r="Q690" s="5">
        <f>Table1[[#This Row],[gross]]-Table1[[#This Row],[budget]]</f>
        <v>-294243</v>
      </c>
      <c r="R690" s="5" t="str">
        <f>IF(Table1[[#This Row],[Profit]]&gt;0,"Profit","Loss")</f>
        <v>Loss</v>
      </c>
      <c r="S690" s="6" t="str">
        <f>FLOOR(Table1[[#This Row],[year]]-1900,10)+1900 &amp; "-" &amp; FLOOR(Table1[[#This Row],[year]]-1890,10)+1900</f>
        <v>1980-1990</v>
      </c>
      <c r="T690" s="14" t="s">
        <v>21846</v>
      </c>
      <c r="AB690" s="14"/>
    </row>
    <row r="691" spans="1:28" hidden="1" x14ac:dyDescent="0.3">
      <c r="A691" t="s">
        <v>3136</v>
      </c>
      <c r="B691" t="s">
        <v>16</v>
      </c>
      <c r="C691" t="s">
        <v>41</v>
      </c>
      <c r="D691">
        <v>1985</v>
      </c>
      <c r="E691" t="s">
        <v>2959</v>
      </c>
      <c r="F691">
        <v>5.3</v>
      </c>
      <c r="G691">
        <v>128</v>
      </c>
      <c r="H691" t="s">
        <v>3137</v>
      </c>
      <c r="I691" t="s">
        <v>3138</v>
      </c>
      <c r="J691" t="s">
        <v>3139</v>
      </c>
      <c r="K691" t="s">
        <v>30</v>
      </c>
      <c r="L691">
        <f t="shared" si="12"/>
        <v>20500000</v>
      </c>
      <c r="M691">
        <f t="shared" si="11"/>
        <v>20205757</v>
      </c>
      <c r="N691" t="s">
        <v>3140</v>
      </c>
      <c r="O691">
        <v>83</v>
      </c>
      <c r="P691" t="str">
        <f>IF(Table1[[#This Row],[score]]&gt;=8.5,"High",IF(Table1[[#This Row],[score]]&gt;=7,"Medium","Low"))</f>
        <v>Low</v>
      </c>
      <c r="Q691" s="5">
        <f>Table1[[#This Row],[gross]]-Table1[[#This Row],[budget]]</f>
        <v>-294243</v>
      </c>
      <c r="R691" s="5" t="str">
        <f>IF(Table1[[#This Row],[Profit]]&gt;0,"Profit","Loss")</f>
        <v>Loss</v>
      </c>
      <c r="S691" s="6" t="str">
        <f>FLOOR(Table1[[#This Row],[year]]-1900,10)+1900 &amp; "-" &amp; FLOOR(Table1[[#This Row],[year]]-1890,10)+1900</f>
        <v>1980-1990</v>
      </c>
      <c r="T691" s="14" t="s">
        <v>21835</v>
      </c>
      <c r="AB691" s="14"/>
    </row>
    <row r="692" spans="1:28" hidden="1" x14ac:dyDescent="0.3">
      <c r="A692" t="s">
        <v>3141</v>
      </c>
      <c r="B692" t="s">
        <v>16</v>
      </c>
      <c r="C692" t="s">
        <v>34</v>
      </c>
      <c r="D692">
        <v>1985</v>
      </c>
      <c r="E692" t="s">
        <v>3122</v>
      </c>
      <c r="F692">
        <v>4.8</v>
      </c>
      <c r="G692">
        <v>134</v>
      </c>
      <c r="H692" t="s">
        <v>3142</v>
      </c>
      <c r="I692" t="s">
        <v>3142</v>
      </c>
      <c r="J692" t="s">
        <v>3143</v>
      </c>
      <c r="K692" t="s">
        <v>30</v>
      </c>
      <c r="L692">
        <f t="shared" si="12"/>
        <v>20500000</v>
      </c>
      <c r="M692">
        <f t="shared" si="11"/>
        <v>20205757</v>
      </c>
      <c r="N692" t="s">
        <v>3144</v>
      </c>
      <c r="O692">
        <v>90</v>
      </c>
      <c r="P692" t="str">
        <f>IF(Table1[[#This Row],[score]]&gt;=8.5,"High",IF(Table1[[#This Row],[score]]&gt;=7,"Medium","Low"))</f>
        <v>Low</v>
      </c>
      <c r="Q692" s="5">
        <f>Table1[[#This Row],[gross]]-Table1[[#This Row],[budget]]</f>
        <v>-294243</v>
      </c>
      <c r="R692" s="5" t="str">
        <f>IF(Table1[[#This Row],[Profit]]&gt;0,"Profit","Loss")</f>
        <v>Loss</v>
      </c>
      <c r="S692" s="6" t="str">
        <f>FLOOR(Table1[[#This Row],[year]]-1900,10)+1900 &amp; "-" &amp; FLOOR(Table1[[#This Row],[year]]-1890,10)+1900</f>
        <v>1980-1990</v>
      </c>
      <c r="T692" s="14" t="s">
        <v>21835</v>
      </c>
      <c r="AB692" s="14"/>
    </row>
    <row r="693" spans="1:28" hidden="1" x14ac:dyDescent="0.3">
      <c r="A693" t="s">
        <v>3145</v>
      </c>
      <c r="B693" t="s">
        <v>1974</v>
      </c>
      <c r="C693" t="s">
        <v>41</v>
      </c>
      <c r="D693">
        <v>1985</v>
      </c>
      <c r="E693" t="s">
        <v>3146</v>
      </c>
      <c r="F693">
        <v>5.0999999999999996</v>
      </c>
      <c r="G693">
        <v>351</v>
      </c>
      <c r="H693" t="s">
        <v>1357</v>
      </c>
      <c r="I693" t="s">
        <v>3147</v>
      </c>
      <c r="J693" t="s">
        <v>1359</v>
      </c>
      <c r="K693" t="s">
        <v>448</v>
      </c>
      <c r="L693">
        <f t="shared" si="12"/>
        <v>20500000</v>
      </c>
      <c r="M693">
        <f t="shared" si="11"/>
        <v>20205757</v>
      </c>
      <c r="N693" t="s">
        <v>3148</v>
      </c>
      <c r="O693">
        <v>97</v>
      </c>
      <c r="P693" t="str">
        <f>IF(Table1[[#This Row],[score]]&gt;=8.5,"High",IF(Table1[[#This Row],[score]]&gt;=7,"Medium","Low"))</f>
        <v>Low</v>
      </c>
      <c r="Q693" s="5">
        <f>Table1[[#This Row],[gross]]-Table1[[#This Row],[budget]]</f>
        <v>-294243</v>
      </c>
      <c r="R693" s="5" t="str">
        <f>IF(Table1[[#This Row],[Profit]]&gt;0,"Profit","Loss")</f>
        <v>Loss</v>
      </c>
      <c r="S693" s="6" t="str">
        <f>FLOOR(Table1[[#This Row],[year]]-1900,10)+1900 &amp; "-" &amp; FLOOR(Table1[[#This Row],[year]]-1890,10)+1900</f>
        <v>1980-1990</v>
      </c>
      <c r="T693" s="14" t="s">
        <v>21835</v>
      </c>
      <c r="AB693" s="14"/>
    </row>
    <row r="694" spans="1:28" hidden="1" x14ac:dyDescent="0.3">
      <c r="A694" t="s">
        <v>3152</v>
      </c>
      <c r="B694" t="s">
        <v>1974</v>
      </c>
      <c r="C694" t="s">
        <v>17</v>
      </c>
      <c r="D694">
        <v>1985</v>
      </c>
      <c r="E694" t="s">
        <v>2289</v>
      </c>
      <c r="F694">
        <v>6.8</v>
      </c>
      <c r="G694">
        <v>214</v>
      </c>
      <c r="H694" t="s">
        <v>3153</v>
      </c>
      <c r="I694" t="s">
        <v>3154</v>
      </c>
      <c r="J694" t="s">
        <v>3155</v>
      </c>
      <c r="K694" t="s">
        <v>30</v>
      </c>
      <c r="L694">
        <f t="shared" si="12"/>
        <v>20500000</v>
      </c>
      <c r="M694">
        <f t="shared" si="11"/>
        <v>20205757</v>
      </c>
      <c r="N694" t="s">
        <v>3156</v>
      </c>
      <c r="O694">
        <v>95</v>
      </c>
      <c r="P694" t="str">
        <f>IF(Table1[[#This Row],[score]]&gt;=8.5,"High",IF(Table1[[#This Row],[score]]&gt;=7,"Medium","Low"))</f>
        <v>Low</v>
      </c>
      <c r="Q694" s="5">
        <f>Table1[[#This Row],[gross]]-Table1[[#This Row],[budget]]</f>
        <v>-294243</v>
      </c>
      <c r="R694" s="5" t="str">
        <f>IF(Table1[[#This Row],[Profit]]&gt;0,"Profit","Loss")</f>
        <v>Loss</v>
      </c>
      <c r="S694" s="6" t="str">
        <f>FLOOR(Table1[[#This Row],[year]]-1900,10)+1900 &amp; "-" &amp; FLOOR(Table1[[#This Row],[year]]-1890,10)+1900</f>
        <v>1980-1990</v>
      </c>
      <c r="T694" s="14" t="s">
        <v>21835</v>
      </c>
      <c r="AB694" s="14"/>
    </row>
    <row r="695" spans="1:28" hidden="1" x14ac:dyDescent="0.3">
      <c r="A695" t="s">
        <v>3166</v>
      </c>
      <c r="B695" t="s">
        <v>33</v>
      </c>
      <c r="C695" t="s">
        <v>25</v>
      </c>
      <c r="D695">
        <v>1985</v>
      </c>
      <c r="E695" t="s">
        <v>2580</v>
      </c>
      <c r="F695">
        <v>6.6</v>
      </c>
      <c r="G695">
        <v>192</v>
      </c>
      <c r="H695" t="s">
        <v>3167</v>
      </c>
      <c r="I695" t="s">
        <v>3168</v>
      </c>
      <c r="J695" t="s">
        <v>3169</v>
      </c>
      <c r="K695" t="s">
        <v>1861</v>
      </c>
      <c r="L695">
        <f t="shared" si="12"/>
        <v>20500000</v>
      </c>
      <c r="M695">
        <f t="shared" si="11"/>
        <v>20205757</v>
      </c>
      <c r="N695" t="s">
        <v>3170</v>
      </c>
      <c r="O695">
        <v>101</v>
      </c>
      <c r="P695" t="str">
        <f>IF(Table1[[#This Row],[score]]&gt;=8.5,"High",IF(Table1[[#This Row],[score]]&gt;=7,"Medium","Low"))</f>
        <v>Low</v>
      </c>
      <c r="Q695" s="5">
        <f>Table1[[#This Row],[gross]]-Table1[[#This Row],[budget]]</f>
        <v>-294243</v>
      </c>
      <c r="R695" s="5" t="str">
        <f>IF(Table1[[#This Row],[Profit]]&gt;0,"Profit","Loss")</f>
        <v>Loss</v>
      </c>
      <c r="S695" s="6" t="str">
        <f>FLOOR(Table1[[#This Row],[year]]-1900,10)+1900 &amp; "-" &amp; FLOOR(Table1[[#This Row],[year]]-1890,10)+1900</f>
        <v>1980-1990</v>
      </c>
      <c r="T695" s="14" t="s">
        <v>21835</v>
      </c>
      <c r="AB695" s="14"/>
    </row>
    <row r="696" spans="1:28" hidden="1" x14ac:dyDescent="0.3">
      <c r="A696" t="s">
        <v>3171</v>
      </c>
      <c r="B696" t="s">
        <v>443</v>
      </c>
      <c r="C696" t="s">
        <v>17</v>
      </c>
      <c r="D696">
        <v>1985</v>
      </c>
      <c r="E696" t="s">
        <v>3172</v>
      </c>
      <c r="F696">
        <v>6.5</v>
      </c>
      <c r="G696">
        <v>339</v>
      </c>
      <c r="H696" t="s">
        <v>964</v>
      </c>
      <c r="I696" t="s">
        <v>3173</v>
      </c>
      <c r="J696" t="s">
        <v>3174</v>
      </c>
      <c r="K696" t="s">
        <v>448</v>
      </c>
      <c r="L696">
        <f t="shared" si="12"/>
        <v>20500000</v>
      </c>
      <c r="M696">
        <f t="shared" si="11"/>
        <v>20205757</v>
      </c>
      <c r="N696" t="s">
        <v>3175</v>
      </c>
      <c r="O696">
        <v>130</v>
      </c>
      <c r="P696" t="str">
        <f>IF(Table1[[#This Row],[score]]&gt;=8.5,"High",IF(Table1[[#This Row],[score]]&gt;=7,"Medium","Low"))</f>
        <v>Low</v>
      </c>
      <c r="Q696" s="5">
        <f>Table1[[#This Row],[gross]]-Table1[[#This Row],[budget]]</f>
        <v>-294243</v>
      </c>
      <c r="R696" s="5" t="str">
        <f>IF(Table1[[#This Row],[Profit]]&gt;0,"Profit","Loss")</f>
        <v>Loss</v>
      </c>
      <c r="S696" s="6" t="str">
        <f>FLOOR(Table1[[#This Row],[year]]-1900,10)+1900 &amp; "-" &amp; FLOOR(Table1[[#This Row],[year]]-1890,10)+1900</f>
        <v>1980-1990</v>
      </c>
      <c r="T696" s="14" t="s">
        <v>21842</v>
      </c>
      <c r="AB696" s="14"/>
    </row>
    <row r="697" spans="1:28" hidden="1" x14ac:dyDescent="0.3">
      <c r="A697" t="s">
        <v>3176</v>
      </c>
      <c r="B697" t="s">
        <v>33</v>
      </c>
      <c r="C697" t="s">
        <v>41</v>
      </c>
      <c r="D697">
        <v>1985</v>
      </c>
      <c r="E697" t="s">
        <v>3092</v>
      </c>
      <c r="F697">
        <v>6.6</v>
      </c>
      <c r="G697">
        <v>91</v>
      </c>
      <c r="H697" t="s">
        <v>3177</v>
      </c>
      <c r="I697" t="s">
        <v>3177</v>
      </c>
      <c r="J697" t="s">
        <v>3178</v>
      </c>
      <c r="K697" t="s">
        <v>22</v>
      </c>
      <c r="L697">
        <f t="shared" si="12"/>
        <v>20500000</v>
      </c>
      <c r="M697">
        <f t="shared" si="11"/>
        <v>20205757</v>
      </c>
      <c r="N697" t="s">
        <v>605</v>
      </c>
      <c r="O697">
        <v>90</v>
      </c>
      <c r="P697" t="str">
        <f>IF(Table1[[#This Row],[score]]&gt;=8.5,"High",IF(Table1[[#This Row],[score]]&gt;=7,"Medium","Low"))</f>
        <v>Low</v>
      </c>
      <c r="Q697" s="5">
        <f>Table1[[#This Row],[gross]]-Table1[[#This Row],[budget]]</f>
        <v>-294243</v>
      </c>
      <c r="R697" s="5" t="str">
        <f>IF(Table1[[#This Row],[Profit]]&gt;0,"Profit","Loss")</f>
        <v>Loss</v>
      </c>
      <c r="S697" s="6" t="str">
        <f>FLOOR(Table1[[#This Row],[year]]-1900,10)+1900 &amp; "-" &amp; FLOOR(Table1[[#This Row],[year]]-1890,10)+1900</f>
        <v>1980-1990</v>
      </c>
      <c r="T697" s="14" t="s">
        <v>21835</v>
      </c>
      <c r="AB697" s="14"/>
    </row>
    <row r="698" spans="1:28" hidden="1" x14ac:dyDescent="0.3">
      <c r="A698" t="s">
        <v>3179</v>
      </c>
      <c r="B698" t="s">
        <v>16</v>
      </c>
      <c r="C698" t="s">
        <v>1192</v>
      </c>
      <c r="D698">
        <v>1985</v>
      </c>
      <c r="E698" t="s">
        <v>3180</v>
      </c>
      <c r="F698">
        <v>4.5999999999999996</v>
      </c>
      <c r="G698">
        <v>100</v>
      </c>
      <c r="H698" t="s">
        <v>3181</v>
      </c>
      <c r="I698" t="s">
        <v>3182</v>
      </c>
      <c r="J698" t="s">
        <v>3183</v>
      </c>
      <c r="K698" t="s">
        <v>448</v>
      </c>
      <c r="L698">
        <f t="shared" si="12"/>
        <v>20500000</v>
      </c>
      <c r="M698">
        <f t="shared" si="11"/>
        <v>20205757</v>
      </c>
      <c r="N698" t="s">
        <v>3184</v>
      </c>
      <c r="O698">
        <v>98</v>
      </c>
      <c r="P698" t="str">
        <f>IF(Table1[[#This Row],[score]]&gt;=8.5,"High",IF(Table1[[#This Row],[score]]&gt;=7,"Medium","Low"))</f>
        <v>Low</v>
      </c>
      <c r="Q698" s="5">
        <f>Table1[[#This Row],[gross]]-Table1[[#This Row],[budget]]</f>
        <v>-294243</v>
      </c>
      <c r="R698" s="5" t="str">
        <f>IF(Table1[[#This Row],[Profit]]&gt;0,"Profit","Loss")</f>
        <v>Loss</v>
      </c>
      <c r="S698" s="6" t="str">
        <f>FLOOR(Table1[[#This Row],[year]]-1900,10)+1900 &amp; "-" &amp; FLOOR(Table1[[#This Row],[year]]-1890,10)+1900</f>
        <v>1980-1990</v>
      </c>
      <c r="T698" s="14" t="s">
        <v>21842</v>
      </c>
      <c r="AB698" s="14"/>
    </row>
    <row r="699" spans="1:28" hidden="1" x14ac:dyDescent="0.3">
      <c r="A699" t="s">
        <v>3187</v>
      </c>
      <c r="B699" t="s">
        <v>1974</v>
      </c>
      <c r="C699" t="s">
        <v>41</v>
      </c>
      <c r="D699">
        <v>1985</v>
      </c>
      <c r="E699" t="s">
        <v>2891</v>
      </c>
      <c r="F699">
        <v>6.4</v>
      </c>
      <c r="G699">
        <v>166</v>
      </c>
      <c r="H699" t="s">
        <v>2510</v>
      </c>
      <c r="I699" t="s">
        <v>3188</v>
      </c>
      <c r="J699" t="s">
        <v>3189</v>
      </c>
      <c r="K699" t="s">
        <v>22</v>
      </c>
      <c r="L699">
        <f t="shared" si="12"/>
        <v>20500000</v>
      </c>
      <c r="M699">
        <f t="shared" si="11"/>
        <v>20205757</v>
      </c>
      <c r="N699" t="s">
        <v>605</v>
      </c>
      <c r="O699">
        <v>91</v>
      </c>
      <c r="P699" t="str">
        <f>IF(Table1[[#This Row],[score]]&gt;=8.5,"High",IF(Table1[[#This Row],[score]]&gt;=7,"Medium","Low"))</f>
        <v>Low</v>
      </c>
      <c r="Q699" s="5">
        <f>Table1[[#This Row],[gross]]-Table1[[#This Row],[budget]]</f>
        <v>-294243</v>
      </c>
      <c r="R699" s="5" t="str">
        <f>IF(Table1[[#This Row],[Profit]]&gt;0,"Profit","Loss")</f>
        <v>Loss</v>
      </c>
      <c r="S699" s="6" t="str">
        <f>FLOOR(Table1[[#This Row],[year]]-1900,10)+1900 &amp; "-" &amp; FLOOR(Table1[[#This Row],[year]]-1890,10)+1900</f>
        <v>1980-1990</v>
      </c>
      <c r="T699" s="14" t="s">
        <v>21835</v>
      </c>
      <c r="AB699" s="14"/>
    </row>
    <row r="700" spans="1:28" hidden="1" x14ac:dyDescent="0.3">
      <c r="A700" t="s">
        <v>3190</v>
      </c>
      <c r="B700" t="s">
        <v>33</v>
      </c>
      <c r="C700" t="s">
        <v>17</v>
      </c>
      <c r="D700">
        <v>1985</v>
      </c>
      <c r="E700" t="s">
        <v>2833</v>
      </c>
      <c r="F700">
        <v>5.4</v>
      </c>
      <c r="G700">
        <v>51</v>
      </c>
      <c r="H700" t="s">
        <v>3191</v>
      </c>
      <c r="I700" t="s">
        <v>3191</v>
      </c>
      <c r="J700" t="s">
        <v>1849</v>
      </c>
      <c r="K700" t="s">
        <v>30</v>
      </c>
      <c r="L700">
        <f t="shared" si="12"/>
        <v>20500000</v>
      </c>
      <c r="M700">
        <f t="shared" si="11"/>
        <v>20205757</v>
      </c>
      <c r="N700" t="s">
        <v>3192</v>
      </c>
      <c r="O700">
        <v>91</v>
      </c>
      <c r="P700" t="str">
        <f>IF(Table1[[#This Row],[score]]&gt;=8.5,"High",IF(Table1[[#This Row],[score]]&gt;=7,"Medium","Low"))</f>
        <v>Low</v>
      </c>
      <c r="Q700" s="5">
        <f>Table1[[#This Row],[gross]]-Table1[[#This Row],[budget]]</f>
        <v>-294243</v>
      </c>
      <c r="R700" s="5" t="str">
        <f>IF(Table1[[#This Row],[Profit]]&gt;0,"Profit","Loss")</f>
        <v>Loss</v>
      </c>
      <c r="S700" s="6" t="str">
        <f>FLOOR(Table1[[#This Row],[year]]-1900,10)+1900 &amp; "-" &amp; FLOOR(Table1[[#This Row],[year]]-1890,10)+1900</f>
        <v>1980-1990</v>
      </c>
      <c r="T700" s="14" t="s">
        <v>21835</v>
      </c>
      <c r="AB700" s="14"/>
    </row>
    <row r="701" spans="1:28" hidden="1" x14ac:dyDescent="0.3">
      <c r="A701" t="s">
        <v>2705</v>
      </c>
      <c r="B701" t="s">
        <v>16</v>
      </c>
      <c r="C701" t="s">
        <v>25</v>
      </c>
      <c r="D701">
        <v>1985</v>
      </c>
      <c r="E701" t="s">
        <v>2561</v>
      </c>
      <c r="F701">
        <v>5.5</v>
      </c>
      <c r="G701">
        <v>8900</v>
      </c>
      <c r="H701" t="s">
        <v>1014</v>
      </c>
      <c r="I701" t="s">
        <v>2706</v>
      </c>
      <c r="J701" t="s">
        <v>2066</v>
      </c>
      <c r="K701" t="s">
        <v>30</v>
      </c>
      <c r="L701">
        <f t="shared" si="12"/>
        <v>20500000</v>
      </c>
      <c r="M701">
        <v>19875740</v>
      </c>
      <c r="N701" t="s">
        <v>2335</v>
      </c>
      <c r="O701">
        <v>107</v>
      </c>
      <c r="P701" t="str">
        <f>IF(Table1[[#This Row],[score]]&gt;=8.5,"High",IF(Table1[[#This Row],[score]]&gt;=7,"Medium","Low"))</f>
        <v>Low</v>
      </c>
      <c r="Q701" s="5">
        <f>Table1[[#This Row],[gross]]-Table1[[#This Row],[budget]]</f>
        <v>-624260</v>
      </c>
      <c r="R701" s="5" t="str">
        <f>IF(Table1[[#This Row],[Profit]]&gt;0,"Profit","Loss")</f>
        <v>Loss</v>
      </c>
      <c r="S701" s="6" t="str">
        <f>FLOOR(Table1[[#This Row],[year]]-1900,10)+1900 &amp; "-" &amp; FLOOR(Table1[[#This Row],[year]]-1890,10)+1900</f>
        <v>1980-1990</v>
      </c>
      <c r="T701" s="14" t="s">
        <v>21835</v>
      </c>
      <c r="AB701" s="14"/>
    </row>
    <row r="702" spans="1:28" hidden="1" x14ac:dyDescent="0.3">
      <c r="A702" t="s">
        <v>2744</v>
      </c>
      <c r="B702" t="s">
        <v>1974</v>
      </c>
      <c r="C702" t="s">
        <v>25</v>
      </c>
      <c r="D702">
        <v>1985</v>
      </c>
      <c r="E702" t="s">
        <v>2745</v>
      </c>
      <c r="F702">
        <v>6.8</v>
      </c>
      <c r="G702">
        <v>20000</v>
      </c>
      <c r="H702" t="s">
        <v>1115</v>
      </c>
      <c r="I702" t="s">
        <v>2746</v>
      </c>
      <c r="J702" t="s">
        <v>2747</v>
      </c>
      <c r="K702" t="s">
        <v>30</v>
      </c>
      <c r="L702">
        <v>18000000</v>
      </c>
      <c r="M702">
        <v>19739575</v>
      </c>
      <c r="N702" t="s">
        <v>1530</v>
      </c>
      <c r="O702">
        <v>109</v>
      </c>
      <c r="P702" t="str">
        <f>IF(Table1[[#This Row],[score]]&gt;=8.5,"High",IF(Table1[[#This Row],[score]]&gt;=7,"Medium","Low"))</f>
        <v>Low</v>
      </c>
      <c r="Q702" s="5">
        <f>Table1[[#This Row],[gross]]-Table1[[#This Row],[budget]]</f>
        <v>1739575</v>
      </c>
      <c r="R702" s="5" t="str">
        <f>IF(Table1[[#This Row],[Profit]]&gt;0,"Profit","Loss")</f>
        <v>Profit</v>
      </c>
      <c r="S702" s="6" t="str">
        <f>FLOOR(Table1[[#This Row],[year]]-1900,10)+1900 &amp; "-" &amp; FLOOR(Table1[[#This Row],[year]]-1890,10)+1900</f>
        <v>1980-1990</v>
      </c>
      <c r="T702" s="14" t="s">
        <v>21835</v>
      </c>
      <c r="AB702" s="14"/>
    </row>
    <row r="703" spans="1:28" hidden="1" x14ac:dyDescent="0.3">
      <c r="A703" t="s">
        <v>2657</v>
      </c>
      <c r="B703" t="s">
        <v>16</v>
      </c>
      <c r="C703" t="s">
        <v>41</v>
      </c>
      <c r="D703">
        <v>1985</v>
      </c>
      <c r="E703" t="s">
        <v>2658</v>
      </c>
      <c r="F703">
        <v>6.2</v>
      </c>
      <c r="G703">
        <v>24000</v>
      </c>
      <c r="H703" t="s">
        <v>564</v>
      </c>
      <c r="I703" t="s">
        <v>2659</v>
      </c>
      <c r="J703" t="s">
        <v>2660</v>
      </c>
      <c r="K703" t="s">
        <v>30</v>
      </c>
      <c r="L703">
        <v>3000000</v>
      </c>
      <c r="M703">
        <v>19444631</v>
      </c>
      <c r="N703" t="s">
        <v>2147</v>
      </c>
      <c r="O703">
        <v>93</v>
      </c>
      <c r="P703" t="str">
        <f>IF(Table1[[#This Row],[score]]&gt;=8.5,"High",IF(Table1[[#This Row],[score]]&gt;=7,"Medium","Low"))</f>
        <v>Low</v>
      </c>
      <c r="Q703" s="5">
        <f>Table1[[#This Row],[gross]]-Table1[[#This Row],[budget]]</f>
        <v>16444631</v>
      </c>
      <c r="R703" s="5" t="str">
        <f>IF(Table1[[#This Row],[Profit]]&gt;0,"Profit","Loss")</f>
        <v>Profit</v>
      </c>
      <c r="S703" s="6" t="str">
        <f>FLOOR(Table1[[#This Row],[year]]-1900,10)+1900 &amp; "-" &amp; FLOOR(Table1[[#This Row],[year]]-1890,10)+1900</f>
        <v>1980-1990</v>
      </c>
      <c r="T703" s="14" t="s">
        <v>21835</v>
      </c>
      <c r="AB703" s="14"/>
    </row>
    <row r="704" spans="1:28" hidden="1" x14ac:dyDescent="0.3">
      <c r="A704" t="s">
        <v>2754</v>
      </c>
      <c r="B704" t="s">
        <v>16</v>
      </c>
      <c r="C704" t="s">
        <v>34</v>
      </c>
      <c r="D704">
        <v>1985</v>
      </c>
      <c r="E704" t="s">
        <v>2561</v>
      </c>
      <c r="F704">
        <v>6.9</v>
      </c>
      <c r="G704">
        <v>14000</v>
      </c>
      <c r="H704" t="s">
        <v>141</v>
      </c>
      <c r="I704" t="s">
        <v>2755</v>
      </c>
      <c r="J704" t="s">
        <v>2756</v>
      </c>
      <c r="K704" t="s">
        <v>30</v>
      </c>
      <c r="L704">
        <v>24000000</v>
      </c>
      <c r="M704">
        <v>18707466</v>
      </c>
      <c r="N704" t="s">
        <v>581</v>
      </c>
      <c r="O704">
        <v>134</v>
      </c>
      <c r="P704" t="str">
        <f>IF(Table1[[#This Row],[score]]&gt;=8.5,"High",IF(Table1[[#This Row],[score]]&gt;=7,"Medium","Low"))</f>
        <v>Low</v>
      </c>
      <c r="Q704" s="5">
        <f>Table1[[#This Row],[gross]]-Table1[[#This Row],[budget]]</f>
        <v>-5292534</v>
      </c>
      <c r="R704" s="5" t="str">
        <f>IF(Table1[[#This Row],[Profit]]&gt;0,"Profit","Loss")</f>
        <v>Loss</v>
      </c>
      <c r="S704" s="6" t="str">
        <f>FLOOR(Table1[[#This Row],[year]]-1900,10)+1900 &amp; "-" &amp; FLOOR(Table1[[#This Row],[year]]-1890,10)+1900</f>
        <v>1980-1990</v>
      </c>
      <c r="T704" s="14" t="s">
        <v>21835</v>
      </c>
      <c r="AB704" s="14"/>
    </row>
    <row r="705" spans="1:28" hidden="1" x14ac:dyDescent="0.3">
      <c r="A705" t="s">
        <v>2600</v>
      </c>
      <c r="B705" t="s">
        <v>1974</v>
      </c>
      <c r="C705" t="s">
        <v>25</v>
      </c>
      <c r="D705">
        <v>1985</v>
      </c>
      <c r="E705" t="s">
        <v>2601</v>
      </c>
      <c r="F705">
        <v>7</v>
      </c>
      <c r="G705">
        <v>44000</v>
      </c>
      <c r="H705" t="s">
        <v>1141</v>
      </c>
      <c r="I705" t="s">
        <v>2602</v>
      </c>
      <c r="J705" t="s">
        <v>1495</v>
      </c>
      <c r="K705" t="s">
        <v>30</v>
      </c>
      <c r="L705">
        <v>20000000</v>
      </c>
      <c r="M705">
        <v>18432000</v>
      </c>
      <c r="N705" t="s">
        <v>180</v>
      </c>
      <c r="O705">
        <v>121</v>
      </c>
      <c r="P705" t="str">
        <f>IF(Table1[[#This Row],[score]]&gt;=8.5,"High",IF(Table1[[#This Row],[score]]&gt;=7,"Medium","Low"))</f>
        <v>Medium</v>
      </c>
      <c r="Q705" s="5">
        <f>Table1[[#This Row],[gross]]-Table1[[#This Row],[budget]]</f>
        <v>-1568000</v>
      </c>
      <c r="R705" s="5" t="str">
        <f>IF(Table1[[#This Row],[Profit]]&gt;0,"Profit","Loss")</f>
        <v>Loss</v>
      </c>
      <c r="S705" s="6" t="str">
        <f>FLOOR(Table1[[#This Row],[year]]-1900,10)+1900 &amp; "-" &amp; FLOOR(Table1[[#This Row],[year]]-1890,10)+1900</f>
        <v>1980-1990</v>
      </c>
      <c r="T705" s="14" t="s">
        <v>21835</v>
      </c>
      <c r="AB705" s="14"/>
    </row>
    <row r="706" spans="1:28" hidden="1" x14ac:dyDescent="0.3">
      <c r="A706" t="s">
        <v>2726</v>
      </c>
      <c r="B706" t="s">
        <v>1974</v>
      </c>
      <c r="C706" t="s">
        <v>41</v>
      </c>
      <c r="D706">
        <v>1985</v>
      </c>
      <c r="E706" t="s">
        <v>2340</v>
      </c>
      <c r="F706">
        <v>7</v>
      </c>
      <c r="G706">
        <v>20000</v>
      </c>
      <c r="H706" t="s">
        <v>2043</v>
      </c>
      <c r="I706" t="s">
        <v>2727</v>
      </c>
      <c r="J706" t="s">
        <v>2594</v>
      </c>
      <c r="K706" t="s">
        <v>30</v>
      </c>
      <c r="L706">
        <v>4500000</v>
      </c>
      <c r="M706">
        <v>18135531</v>
      </c>
      <c r="N706" t="s">
        <v>641</v>
      </c>
      <c r="O706">
        <v>95</v>
      </c>
      <c r="P706" t="str">
        <f>IF(Table1[[#This Row],[score]]&gt;=8.5,"High",IF(Table1[[#This Row],[score]]&gt;=7,"Medium","Low"))</f>
        <v>Medium</v>
      </c>
      <c r="Q706" s="5">
        <f>Table1[[#This Row],[gross]]-Table1[[#This Row],[budget]]</f>
        <v>13635531</v>
      </c>
      <c r="R706" s="5" t="str">
        <f>IF(Table1[[#This Row],[Profit]]&gt;0,"Profit","Loss")</f>
        <v>Profit</v>
      </c>
      <c r="S706" s="6" t="str">
        <f>FLOOR(Table1[[#This Row],[year]]-1900,10)+1900 &amp; "-" &amp; FLOOR(Table1[[#This Row],[year]]-1890,10)+1900</f>
        <v>1980-1990</v>
      </c>
      <c r="T706" s="14" t="s">
        <v>21835</v>
      </c>
      <c r="AB706" s="14"/>
    </row>
    <row r="707" spans="1:28" hidden="1" x14ac:dyDescent="0.3">
      <c r="A707" t="s">
        <v>2870</v>
      </c>
      <c r="B707" t="s">
        <v>16</v>
      </c>
      <c r="C707" t="s">
        <v>34</v>
      </c>
      <c r="D707">
        <v>1985</v>
      </c>
      <c r="E707" t="s">
        <v>2801</v>
      </c>
      <c r="F707">
        <v>5.5</v>
      </c>
      <c r="G707">
        <v>9200</v>
      </c>
      <c r="H707" t="s">
        <v>2084</v>
      </c>
      <c r="I707" t="s">
        <v>862</v>
      </c>
      <c r="J707" t="s">
        <v>327</v>
      </c>
      <c r="K707" t="s">
        <v>30</v>
      </c>
      <c r="L707">
        <v>10000000</v>
      </c>
      <c r="M707">
        <v>17536256</v>
      </c>
      <c r="N707" t="s">
        <v>1669</v>
      </c>
      <c r="O707">
        <v>107</v>
      </c>
      <c r="P707" t="str">
        <f>IF(Table1[[#This Row],[score]]&gt;=8.5,"High",IF(Table1[[#This Row],[score]]&gt;=7,"Medium","Low"))</f>
        <v>Low</v>
      </c>
      <c r="Q707" s="5">
        <f>Table1[[#This Row],[gross]]-Table1[[#This Row],[budget]]</f>
        <v>7536256</v>
      </c>
      <c r="R707" s="5" t="str">
        <f>IF(Table1[[#This Row],[Profit]]&gt;0,"Profit","Loss")</f>
        <v>Profit</v>
      </c>
      <c r="S707" s="6" t="str">
        <f>FLOOR(Table1[[#This Row],[year]]-1900,10)+1900 &amp; "-" &amp; FLOOR(Table1[[#This Row],[year]]-1890,10)+1900</f>
        <v>1980-1990</v>
      </c>
      <c r="T707" s="14" t="s">
        <v>21835</v>
      </c>
      <c r="AB707" s="14"/>
    </row>
    <row r="708" spans="1:28" hidden="1" x14ac:dyDescent="0.3">
      <c r="A708" t="s">
        <v>2536</v>
      </c>
      <c r="B708" t="s">
        <v>16</v>
      </c>
      <c r="C708" t="s">
        <v>34</v>
      </c>
      <c r="D708">
        <v>1985</v>
      </c>
      <c r="E708" t="s">
        <v>2537</v>
      </c>
      <c r="F708">
        <v>7.3</v>
      </c>
      <c r="G708">
        <v>31000</v>
      </c>
      <c r="H708" t="s">
        <v>135</v>
      </c>
      <c r="I708" t="s">
        <v>2538</v>
      </c>
      <c r="J708" t="s">
        <v>2539</v>
      </c>
      <c r="K708" t="s">
        <v>30</v>
      </c>
      <c r="L708">
        <v>6000000</v>
      </c>
      <c r="M708">
        <v>17307019</v>
      </c>
      <c r="N708" t="s">
        <v>2540</v>
      </c>
      <c r="O708">
        <v>116</v>
      </c>
      <c r="P708" t="str">
        <f>IF(Table1[[#This Row],[score]]&gt;=8.5,"High",IF(Table1[[#This Row],[score]]&gt;=7,"Medium","Low"))</f>
        <v>Medium</v>
      </c>
      <c r="Q708" s="5">
        <f>Table1[[#This Row],[gross]]-Table1[[#This Row],[budget]]</f>
        <v>11307019</v>
      </c>
      <c r="R708" s="5" t="str">
        <f>IF(Table1[[#This Row],[Profit]]&gt;0,"Profit","Loss")</f>
        <v>Profit</v>
      </c>
      <c r="S708" s="6" t="str">
        <f>FLOOR(Table1[[#This Row],[year]]-1900,10)+1900 &amp; "-" &amp; FLOOR(Table1[[#This Row],[year]]-1890,10)+1900</f>
        <v>1980-1990</v>
      </c>
      <c r="T708" s="14" t="s">
        <v>21835</v>
      </c>
      <c r="AB708" s="14"/>
    </row>
    <row r="709" spans="1:28" hidden="1" x14ac:dyDescent="0.3">
      <c r="A709" t="s">
        <v>2826</v>
      </c>
      <c r="B709" t="s">
        <v>16</v>
      </c>
      <c r="C709" t="s">
        <v>63</v>
      </c>
      <c r="D709">
        <v>1985</v>
      </c>
      <c r="E709" t="s">
        <v>2397</v>
      </c>
      <c r="F709">
        <v>6.8</v>
      </c>
      <c r="G709">
        <v>11000</v>
      </c>
      <c r="H709" t="s">
        <v>926</v>
      </c>
      <c r="I709" t="s">
        <v>2827</v>
      </c>
      <c r="J709" t="s">
        <v>1845</v>
      </c>
      <c r="K709" t="s">
        <v>22</v>
      </c>
      <c r="L709">
        <v>12000000</v>
      </c>
      <c r="M709">
        <v>17130087</v>
      </c>
      <c r="N709" t="s">
        <v>2324</v>
      </c>
      <c r="O709">
        <v>131</v>
      </c>
      <c r="P709" t="str">
        <f>IF(Table1[[#This Row],[score]]&gt;=8.5,"High",IF(Table1[[#This Row],[score]]&gt;=7,"Medium","Low"))</f>
        <v>Low</v>
      </c>
      <c r="Q709" s="5">
        <f>Table1[[#This Row],[gross]]-Table1[[#This Row],[budget]]</f>
        <v>5130087</v>
      </c>
      <c r="R709" s="5" t="str">
        <f>IF(Table1[[#This Row],[Profit]]&gt;0,"Profit","Loss")</f>
        <v>Profit</v>
      </c>
      <c r="S709" s="6" t="str">
        <f>FLOOR(Table1[[#This Row],[year]]-1900,10)+1900 &amp; "-" &amp; FLOOR(Table1[[#This Row],[year]]-1890,10)+1900</f>
        <v>1980-1990</v>
      </c>
      <c r="T709" s="14" t="s">
        <v>21835</v>
      </c>
      <c r="AB709" s="14"/>
    </row>
    <row r="710" spans="1:28" hidden="1" x14ac:dyDescent="0.3">
      <c r="A710" t="s">
        <v>2735</v>
      </c>
      <c r="B710" t="s">
        <v>16</v>
      </c>
      <c r="C710" t="s">
        <v>17</v>
      </c>
      <c r="D710">
        <v>1985</v>
      </c>
      <c r="E710" t="s">
        <v>2654</v>
      </c>
      <c r="F710">
        <v>7.4</v>
      </c>
      <c r="G710">
        <v>15000</v>
      </c>
      <c r="H710" t="s">
        <v>2736</v>
      </c>
      <c r="I710" t="s">
        <v>2737</v>
      </c>
      <c r="J710" t="s">
        <v>165</v>
      </c>
      <c r="K710" t="s">
        <v>2567</v>
      </c>
      <c r="L710">
        <f>20500000</f>
        <v>20500000</v>
      </c>
      <c r="M710">
        <v>17009654</v>
      </c>
      <c r="N710" t="s">
        <v>2738</v>
      </c>
      <c r="O710">
        <v>120</v>
      </c>
      <c r="P710" t="str">
        <f>IF(Table1[[#This Row],[score]]&gt;=8.5,"High",IF(Table1[[#This Row],[score]]&gt;=7,"Medium","Low"))</f>
        <v>Medium</v>
      </c>
      <c r="Q710" s="5">
        <f>Table1[[#This Row],[gross]]-Table1[[#This Row],[budget]]</f>
        <v>-3490346</v>
      </c>
      <c r="R710" s="5" t="str">
        <f>IF(Table1[[#This Row],[Profit]]&gt;0,"Profit","Loss")</f>
        <v>Loss</v>
      </c>
      <c r="S710" s="6" t="str">
        <f>FLOOR(Table1[[#This Row],[year]]-1900,10)+1900 &amp; "-" &amp; FLOOR(Table1[[#This Row],[year]]-1890,10)+1900</f>
        <v>1980-1990</v>
      </c>
      <c r="T710" s="14" t="s">
        <v>21835</v>
      </c>
      <c r="AB710" s="14"/>
    </row>
    <row r="711" spans="1:28" hidden="1" x14ac:dyDescent="0.3">
      <c r="A711" t="s">
        <v>2811</v>
      </c>
      <c r="B711" t="s">
        <v>16</v>
      </c>
      <c r="C711" t="s">
        <v>34</v>
      </c>
      <c r="D711">
        <v>1985</v>
      </c>
      <c r="E711" t="s">
        <v>2537</v>
      </c>
      <c r="F711">
        <v>5.9</v>
      </c>
      <c r="G711">
        <v>14000</v>
      </c>
      <c r="H711" t="s">
        <v>1160</v>
      </c>
      <c r="I711" t="s">
        <v>2812</v>
      </c>
      <c r="J711" t="s">
        <v>1162</v>
      </c>
      <c r="K711" t="s">
        <v>30</v>
      </c>
      <c r="L711">
        <v>9000000</v>
      </c>
      <c r="M711">
        <v>16116878</v>
      </c>
      <c r="N711" t="s">
        <v>2188</v>
      </c>
      <c r="O711">
        <v>92</v>
      </c>
      <c r="P711" t="str">
        <f>IF(Table1[[#This Row],[score]]&gt;=8.5,"High",IF(Table1[[#This Row],[score]]&gt;=7,"Medium","Low"))</f>
        <v>Low</v>
      </c>
      <c r="Q711" s="5">
        <f>Table1[[#This Row],[gross]]-Table1[[#This Row],[budget]]</f>
        <v>7116878</v>
      </c>
      <c r="R711" s="5" t="str">
        <f>IF(Table1[[#This Row],[Profit]]&gt;0,"Profit","Loss")</f>
        <v>Profit</v>
      </c>
      <c r="S711" s="6" t="str">
        <f>FLOOR(Table1[[#This Row],[year]]-1900,10)+1900 &amp; "-" &amp; FLOOR(Table1[[#This Row],[year]]-1890,10)+1900</f>
        <v>1980-1990</v>
      </c>
      <c r="T711" s="14" t="s">
        <v>21835</v>
      </c>
      <c r="AB711" s="14"/>
    </row>
    <row r="712" spans="1:28" hidden="1" x14ac:dyDescent="0.3">
      <c r="A712" t="s">
        <v>2556</v>
      </c>
      <c r="B712" t="s">
        <v>33</v>
      </c>
      <c r="C712" t="s">
        <v>25</v>
      </c>
      <c r="D712">
        <v>1985</v>
      </c>
      <c r="E712" t="s">
        <v>2557</v>
      </c>
      <c r="F712">
        <v>6.4</v>
      </c>
      <c r="G712">
        <v>62000</v>
      </c>
      <c r="H712" t="s">
        <v>978</v>
      </c>
      <c r="I712" t="s">
        <v>2558</v>
      </c>
      <c r="J712" t="s">
        <v>1462</v>
      </c>
      <c r="K712" t="s">
        <v>30</v>
      </c>
      <c r="L712">
        <v>24500000</v>
      </c>
      <c r="M712">
        <v>15502112</v>
      </c>
      <c r="N712" t="s">
        <v>2559</v>
      </c>
      <c r="O712">
        <v>94</v>
      </c>
      <c r="P712" t="str">
        <f>IF(Table1[[#This Row],[score]]&gt;=8.5,"High",IF(Table1[[#This Row],[score]]&gt;=7,"Medium","Low"))</f>
        <v>Low</v>
      </c>
      <c r="Q712" s="5">
        <f>Table1[[#This Row],[gross]]-Table1[[#This Row],[budget]]</f>
        <v>-8997888</v>
      </c>
      <c r="R712" s="5" t="str">
        <f>IF(Table1[[#This Row],[Profit]]&gt;0,"Profit","Loss")</f>
        <v>Loss</v>
      </c>
      <c r="S712" s="6" t="str">
        <f>FLOOR(Table1[[#This Row],[year]]-1900,10)+1900 &amp; "-" &amp; FLOOR(Table1[[#This Row],[year]]-1890,10)+1900</f>
        <v>1980-1990</v>
      </c>
      <c r="T712" s="14" t="s">
        <v>21835</v>
      </c>
      <c r="AB712" s="14"/>
    </row>
    <row r="713" spans="1:28" hidden="1" x14ac:dyDescent="0.3">
      <c r="A713" t="s">
        <v>2813</v>
      </c>
      <c r="B713" t="s">
        <v>1974</v>
      </c>
      <c r="C713" t="s">
        <v>34</v>
      </c>
      <c r="D713">
        <v>1985</v>
      </c>
      <c r="E713" t="s">
        <v>2814</v>
      </c>
      <c r="F713">
        <v>5.2</v>
      </c>
      <c r="G713">
        <v>13000</v>
      </c>
      <c r="H713" t="s">
        <v>1667</v>
      </c>
      <c r="I713" t="s">
        <v>2815</v>
      </c>
      <c r="J713" t="s">
        <v>2816</v>
      </c>
      <c r="K713" t="s">
        <v>30</v>
      </c>
      <c r="L713">
        <v>12500000</v>
      </c>
      <c r="M713">
        <v>15057465</v>
      </c>
      <c r="N713" t="s">
        <v>2188</v>
      </c>
      <c r="O713">
        <v>100</v>
      </c>
      <c r="P713" t="str">
        <f>IF(Table1[[#This Row],[score]]&gt;=8.5,"High",IF(Table1[[#This Row],[score]]&gt;=7,"Medium","Low"))</f>
        <v>Low</v>
      </c>
      <c r="Q713" s="5">
        <f>Table1[[#This Row],[gross]]-Table1[[#This Row],[budget]]</f>
        <v>2557465</v>
      </c>
      <c r="R713" s="5" t="str">
        <f>IF(Table1[[#This Row],[Profit]]&gt;0,"Profit","Loss")</f>
        <v>Profit</v>
      </c>
      <c r="S713" s="6" t="str">
        <f>FLOOR(Table1[[#This Row],[year]]-1900,10)+1900 &amp; "-" &amp; FLOOR(Table1[[#This Row],[year]]-1890,10)+1900</f>
        <v>1980-1990</v>
      </c>
      <c r="T713" s="14" t="s">
        <v>21835</v>
      </c>
      <c r="AB713" s="14"/>
    </row>
    <row r="714" spans="1:28" hidden="1" x14ac:dyDescent="0.3">
      <c r="A714" t="s">
        <v>2885</v>
      </c>
      <c r="B714" t="s">
        <v>33</v>
      </c>
      <c r="C714" t="s">
        <v>25</v>
      </c>
      <c r="D714">
        <v>1985</v>
      </c>
      <c r="E714" t="s">
        <v>2046</v>
      </c>
      <c r="F714">
        <v>5.0999999999999996</v>
      </c>
      <c r="G714">
        <v>3100</v>
      </c>
      <c r="H714" t="s">
        <v>1648</v>
      </c>
      <c r="I714" t="s">
        <v>2886</v>
      </c>
      <c r="J714" t="s">
        <v>2660</v>
      </c>
      <c r="K714" t="s">
        <v>30</v>
      </c>
      <c r="L714">
        <f>20500000</f>
        <v>20500000</v>
      </c>
      <c r="M714">
        <v>14972297</v>
      </c>
      <c r="N714" t="s">
        <v>2887</v>
      </c>
      <c r="O714">
        <v>95</v>
      </c>
      <c r="P714" t="str">
        <f>IF(Table1[[#This Row],[score]]&gt;=8.5,"High",IF(Table1[[#This Row],[score]]&gt;=7,"Medium","Low"))</f>
        <v>Low</v>
      </c>
      <c r="Q714" s="5">
        <f>Table1[[#This Row],[gross]]-Table1[[#This Row],[budget]]</f>
        <v>-5527703</v>
      </c>
      <c r="R714" s="5" t="str">
        <f>IF(Table1[[#This Row],[Profit]]&gt;0,"Profit","Loss")</f>
        <v>Loss</v>
      </c>
      <c r="S714" s="6" t="str">
        <f>FLOOR(Table1[[#This Row],[year]]-1900,10)+1900 &amp; "-" &amp; FLOOR(Table1[[#This Row],[year]]-1890,10)+1900</f>
        <v>1980-1990</v>
      </c>
      <c r="T714" s="14" t="s">
        <v>21835</v>
      </c>
      <c r="AB714" s="14"/>
    </row>
    <row r="715" spans="1:28" hidden="1" x14ac:dyDescent="0.3">
      <c r="A715" t="s">
        <v>2541</v>
      </c>
      <c r="B715" t="s">
        <v>33</v>
      </c>
      <c r="C715" t="s">
        <v>41</v>
      </c>
      <c r="D715">
        <v>1985</v>
      </c>
      <c r="E715" t="s">
        <v>2542</v>
      </c>
      <c r="F715">
        <v>7.3</v>
      </c>
      <c r="G715">
        <v>88000</v>
      </c>
      <c r="H715" t="s">
        <v>2543</v>
      </c>
      <c r="I715" t="s">
        <v>58</v>
      </c>
      <c r="J715" t="s">
        <v>2544</v>
      </c>
      <c r="K715" t="s">
        <v>30</v>
      </c>
      <c r="L715">
        <v>15000000</v>
      </c>
      <c r="M715">
        <v>14643997</v>
      </c>
      <c r="N715" t="s">
        <v>44</v>
      </c>
      <c r="O715">
        <v>94</v>
      </c>
      <c r="P715" t="str">
        <f>IF(Table1[[#This Row],[score]]&gt;=8.5,"High",IF(Table1[[#This Row],[score]]&gt;=7,"Medium","Low"))</f>
        <v>Medium</v>
      </c>
      <c r="Q715" s="5">
        <f>Table1[[#This Row],[gross]]-Table1[[#This Row],[budget]]</f>
        <v>-356003</v>
      </c>
      <c r="R715" s="5" t="str">
        <f>IF(Table1[[#This Row],[Profit]]&gt;0,"Profit","Loss")</f>
        <v>Loss</v>
      </c>
      <c r="S715" s="6" t="str">
        <f>FLOOR(Table1[[#This Row],[year]]-1900,10)+1900 &amp; "-" &amp; FLOOR(Table1[[#This Row],[year]]-1890,10)+1900</f>
        <v>1980-1990</v>
      </c>
      <c r="T715" s="14" t="s">
        <v>21835</v>
      </c>
      <c r="AB715" s="14"/>
    </row>
    <row r="716" spans="1:28" hidden="1" x14ac:dyDescent="0.3">
      <c r="A716" t="s">
        <v>2560</v>
      </c>
      <c r="B716" t="s">
        <v>16</v>
      </c>
      <c r="C716" t="s">
        <v>41</v>
      </c>
      <c r="D716">
        <v>1985</v>
      </c>
      <c r="E716" t="s">
        <v>2561</v>
      </c>
      <c r="F716">
        <v>7.3</v>
      </c>
      <c r="G716">
        <v>56000</v>
      </c>
      <c r="H716" t="s">
        <v>1553</v>
      </c>
      <c r="I716" t="s">
        <v>2562</v>
      </c>
      <c r="J716" t="s">
        <v>2563</v>
      </c>
      <c r="K716" t="s">
        <v>30</v>
      </c>
      <c r="L716">
        <v>4000000</v>
      </c>
      <c r="M716">
        <v>14237880</v>
      </c>
      <c r="N716" t="s">
        <v>521</v>
      </c>
      <c r="O716">
        <v>91</v>
      </c>
      <c r="P716" t="str">
        <f>IF(Table1[[#This Row],[score]]&gt;=8.5,"High",IF(Table1[[#This Row],[score]]&gt;=7,"Medium","Low"))</f>
        <v>Medium</v>
      </c>
      <c r="Q716" s="5">
        <f>Table1[[#This Row],[gross]]-Table1[[#This Row],[budget]]</f>
        <v>10237880</v>
      </c>
      <c r="R716" s="5" t="str">
        <f>IF(Table1[[#This Row],[Profit]]&gt;0,"Profit","Loss")</f>
        <v>Profit</v>
      </c>
      <c r="S716" s="6" t="str">
        <f>FLOOR(Table1[[#This Row],[year]]-1900,10)+1900 &amp; "-" &amp; FLOOR(Table1[[#This Row],[year]]-1890,10)+1900</f>
        <v>1980-1990</v>
      </c>
      <c r="T716" s="14" t="s">
        <v>21835</v>
      </c>
      <c r="AB716" s="14"/>
    </row>
    <row r="717" spans="1:28" hidden="1" x14ac:dyDescent="0.3">
      <c r="A717" t="s">
        <v>2788</v>
      </c>
      <c r="B717" t="s">
        <v>1974</v>
      </c>
      <c r="C717" t="s">
        <v>17</v>
      </c>
      <c r="D717">
        <v>1985</v>
      </c>
      <c r="E717" t="s">
        <v>2642</v>
      </c>
      <c r="F717">
        <v>6.2</v>
      </c>
      <c r="G717">
        <v>9300</v>
      </c>
      <c r="H717" t="s">
        <v>1032</v>
      </c>
      <c r="I717" t="s">
        <v>2789</v>
      </c>
      <c r="J717" t="s">
        <v>1803</v>
      </c>
      <c r="K717" t="s">
        <v>30</v>
      </c>
      <c r="L717">
        <v>27000000</v>
      </c>
      <c r="M717">
        <v>14202899</v>
      </c>
      <c r="N717" t="s">
        <v>641</v>
      </c>
      <c r="O717">
        <v>113</v>
      </c>
      <c r="P717" t="str">
        <f>IF(Table1[[#This Row],[score]]&gt;=8.5,"High",IF(Table1[[#This Row],[score]]&gt;=7,"Medium","Low"))</f>
        <v>Low</v>
      </c>
      <c r="Q717" s="5">
        <f>Table1[[#This Row],[gross]]-Table1[[#This Row],[budget]]</f>
        <v>-12797101</v>
      </c>
      <c r="R717" s="5" t="str">
        <f>IF(Table1[[#This Row],[Profit]]&gt;0,"Profit","Loss")</f>
        <v>Loss</v>
      </c>
      <c r="S717" s="6" t="str">
        <f>FLOOR(Table1[[#This Row],[year]]-1900,10)+1900 &amp; "-" &amp; FLOOR(Table1[[#This Row],[year]]-1890,10)+1900</f>
        <v>1980-1990</v>
      </c>
      <c r="T717" s="14" t="s">
        <v>21835</v>
      </c>
      <c r="AB717" s="14"/>
    </row>
    <row r="718" spans="1:28" hidden="1" x14ac:dyDescent="0.3">
      <c r="A718" t="s">
        <v>2866</v>
      </c>
      <c r="B718" t="s">
        <v>16</v>
      </c>
      <c r="C718" t="s">
        <v>41</v>
      </c>
      <c r="D718">
        <v>1985</v>
      </c>
      <c r="E718" t="s">
        <v>2867</v>
      </c>
      <c r="F718">
        <v>4.7</v>
      </c>
      <c r="G718">
        <v>1400</v>
      </c>
      <c r="H718" t="s">
        <v>829</v>
      </c>
      <c r="I718" t="s">
        <v>2868</v>
      </c>
      <c r="J718" t="s">
        <v>2869</v>
      </c>
      <c r="K718" t="s">
        <v>30</v>
      </c>
      <c r="L718">
        <f>20500000</f>
        <v>20500000</v>
      </c>
      <c r="M718">
        <v>14100000</v>
      </c>
      <c r="N718" t="s">
        <v>1581</v>
      </c>
      <c r="O718">
        <v>91</v>
      </c>
      <c r="P718" t="str">
        <f>IF(Table1[[#This Row],[score]]&gt;=8.5,"High",IF(Table1[[#This Row],[score]]&gt;=7,"Medium","Low"))</f>
        <v>Low</v>
      </c>
      <c r="Q718" s="5">
        <f>Table1[[#This Row],[gross]]-Table1[[#This Row],[budget]]</f>
        <v>-6400000</v>
      </c>
      <c r="R718" s="5" t="str">
        <f>IF(Table1[[#This Row],[Profit]]&gt;0,"Profit","Loss")</f>
        <v>Loss</v>
      </c>
      <c r="S718" s="6" t="str">
        <f>FLOOR(Table1[[#This Row],[year]]-1900,10)+1900 &amp; "-" &amp; FLOOR(Table1[[#This Row],[year]]-1890,10)+1900</f>
        <v>1980-1990</v>
      </c>
      <c r="T718" s="14" t="s">
        <v>21848</v>
      </c>
      <c r="AB718" s="14"/>
    </row>
    <row r="719" spans="1:28" hidden="1" x14ac:dyDescent="0.3">
      <c r="A719" t="s">
        <v>3012</v>
      </c>
      <c r="B719" t="s">
        <v>337</v>
      </c>
      <c r="C719" t="s">
        <v>237</v>
      </c>
      <c r="D719">
        <v>1985</v>
      </c>
      <c r="E719" t="s">
        <v>2814</v>
      </c>
      <c r="F719">
        <v>6.5</v>
      </c>
      <c r="G719">
        <v>3400</v>
      </c>
      <c r="H719" t="s">
        <v>2947</v>
      </c>
      <c r="I719" t="s">
        <v>1765</v>
      </c>
      <c r="J719" t="s">
        <v>1814</v>
      </c>
      <c r="K719" t="s">
        <v>195</v>
      </c>
      <c r="L719">
        <f>20500000</f>
        <v>20500000</v>
      </c>
      <c r="M719">
        <v>13677222</v>
      </c>
      <c r="N719" t="s">
        <v>1708</v>
      </c>
      <c r="O719">
        <v>89</v>
      </c>
      <c r="P719" t="str">
        <f>IF(Table1[[#This Row],[score]]&gt;=8.5,"High",IF(Table1[[#This Row],[score]]&gt;=7,"Medium","Low"))</f>
        <v>Low</v>
      </c>
      <c r="Q719" s="5">
        <f>Table1[[#This Row],[gross]]-Table1[[#This Row],[budget]]</f>
        <v>-6822778</v>
      </c>
      <c r="R719" s="5" t="str">
        <f>IF(Table1[[#This Row],[Profit]]&gt;0,"Profit","Loss")</f>
        <v>Loss</v>
      </c>
      <c r="S719" s="6" t="str">
        <f>FLOOR(Table1[[#This Row],[year]]-1900,10)+1900 &amp; "-" &amp; FLOOR(Table1[[#This Row],[year]]-1890,10)+1900</f>
        <v>1980-1990</v>
      </c>
      <c r="T719" s="14" t="s">
        <v>21835</v>
      </c>
      <c r="AB719" s="14"/>
    </row>
    <row r="720" spans="1:28" hidden="1" x14ac:dyDescent="0.3">
      <c r="A720" t="s">
        <v>2790</v>
      </c>
      <c r="B720" t="s">
        <v>1974</v>
      </c>
      <c r="C720" t="s">
        <v>41</v>
      </c>
      <c r="D720">
        <v>1985</v>
      </c>
      <c r="E720" t="s">
        <v>2601</v>
      </c>
      <c r="F720">
        <v>6.3</v>
      </c>
      <c r="G720">
        <v>23000</v>
      </c>
      <c r="H720" t="s">
        <v>1407</v>
      </c>
      <c r="I720" t="s">
        <v>20</v>
      </c>
      <c r="J720" t="s">
        <v>2103</v>
      </c>
      <c r="K720" t="s">
        <v>30</v>
      </c>
      <c r="L720">
        <v>7000000</v>
      </c>
      <c r="M720">
        <v>13086298</v>
      </c>
      <c r="N720" t="s">
        <v>581</v>
      </c>
      <c r="O720">
        <v>94</v>
      </c>
      <c r="P720" t="str">
        <f>IF(Table1[[#This Row],[score]]&gt;=8.5,"High",IF(Table1[[#This Row],[score]]&gt;=7,"Medium","Low"))</f>
        <v>Low</v>
      </c>
      <c r="Q720" s="5">
        <f>Table1[[#This Row],[gross]]-Table1[[#This Row],[budget]]</f>
        <v>6086298</v>
      </c>
      <c r="R720" s="5" t="str">
        <f>IF(Table1[[#This Row],[Profit]]&gt;0,"Profit","Loss")</f>
        <v>Profit</v>
      </c>
      <c r="S720" s="6" t="str">
        <f>FLOOR(Table1[[#This Row],[year]]-1900,10)+1900 &amp; "-" &amp; FLOOR(Table1[[#This Row],[year]]-1890,10)+1900</f>
        <v>1980-1990</v>
      </c>
      <c r="T720" s="14" t="s">
        <v>21835</v>
      </c>
      <c r="AB720" s="14"/>
    </row>
    <row r="721" spans="1:28" hidden="1" x14ac:dyDescent="0.3">
      <c r="A721" t="s">
        <v>2696</v>
      </c>
      <c r="B721" t="s">
        <v>16</v>
      </c>
      <c r="C721" t="s">
        <v>17</v>
      </c>
      <c r="D721">
        <v>1985</v>
      </c>
      <c r="E721" t="s">
        <v>2462</v>
      </c>
      <c r="F721">
        <v>6.6</v>
      </c>
      <c r="G721">
        <v>8100</v>
      </c>
      <c r="H721" t="s">
        <v>584</v>
      </c>
      <c r="I721" t="s">
        <v>2697</v>
      </c>
      <c r="J721" t="s">
        <v>2211</v>
      </c>
      <c r="K721" t="s">
        <v>30</v>
      </c>
      <c r="L721">
        <f>20500000</f>
        <v>20500000</v>
      </c>
      <c r="M721">
        <v>12993175</v>
      </c>
      <c r="N721" t="s">
        <v>23</v>
      </c>
      <c r="O721">
        <v>107</v>
      </c>
      <c r="P721" t="str">
        <f>IF(Table1[[#This Row],[score]]&gt;=8.5,"High",IF(Table1[[#This Row],[score]]&gt;=7,"Medium","Low"))</f>
        <v>Low</v>
      </c>
      <c r="Q721" s="5">
        <f>Table1[[#This Row],[gross]]-Table1[[#This Row],[budget]]</f>
        <v>-7506825</v>
      </c>
      <c r="R721" s="5" t="str">
        <f>IF(Table1[[#This Row],[Profit]]&gt;0,"Profit","Loss")</f>
        <v>Loss</v>
      </c>
      <c r="S721" s="6" t="str">
        <f>FLOOR(Table1[[#This Row],[year]]-1900,10)+1900 &amp; "-" &amp; FLOOR(Table1[[#This Row],[year]]-1890,10)+1900</f>
        <v>1980-1990</v>
      </c>
      <c r="T721" s="14" t="s">
        <v>21835</v>
      </c>
      <c r="AB721" s="14"/>
    </row>
    <row r="722" spans="1:28" hidden="1" x14ac:dyDescent="0.3">
      <c r="A722" t="s">
        <v>2576</v>
      </c>
      <c r="B722" t="s">
        <v>33</v>
      </c>
      <c r="C722" t="s">
        <v>41</v>
      </c>
      <c r="D722">
        <v>1985</v>
      </c>
      <c r="E722" t="s">
        <v>2577</v>
      </c>
      <c r="F722">
        <v>7</v>
      </c>
      <c r="G722">
        <v>31000</v>
      </c>
      <c r="H722" t="s">
        <v>1517</v>
      </c>
      <c r="I722" t="s">
        <v>1992</v>
      </c>
      <c r="J722" t="s">
        <v>2050</v>
      </c>
      <c r="K722" t="s">
        <v>30</v>
      </c>
      <c r="L722">
        <v>8000000</v>
      </c>
      <c r="M722">
        <v>12952019</v>
      </c>
      <c r="N722" t="s">
        <v>2578</v>
      </c>
      <c r="O722">
        <v>108</v>
      </c>
      <c r="P722" t="str">
        <f>IF(Table1[[#This Row],[score]]&gt;=8.5,"High",IF(Table1[[#This Row],[score]]&gt;=7,"Medium","Low"))</f>
        <v>Medium</v>
      </c>
      <c r="Q722" s="5">
        <f>Table1[[#This Row],[gross]]-Table1[[#This Row],[budget]]</f>
        <v>4952019</v>
      </c>
      <c r="R722" s="5" t="str">
        <f>IF(Table1[[#This Row],[Profit]]&gt;0,"Profit","Loss")</f>
        <v>Profit</v>
      </c>
      <c r="S722" s="6" t="str">
        <f>FLOOR(Table1[[#This Row],[year]]-1900,10)+1900 &amp; "-" &amp; FLOOR(Table1[[#This Row],[year]]-1890,10)+1900</f>
        <v>1980-1990</v>
      </c>
      <c r="T722" s="14" t="s">
        <v>21835</v>
      </c>
      <c r="AB722" s="14"/>
    </row>
    <row r="723" spans="1:28" hidden="1" x14ac:dyDescent="0.3">
      <c r="A723" t="s">
        <v>2627</v>
      </c>
      <c r="B723" t="s">
        <v>16</v>
      </c>
      <c r="C723" t="s">
        <v>17</v>
      </c>
      <c r="D723">
        <v>1985</v>
      </c>
      <c r="E723" t="s">
        <v>2531</v>
      </c>
      <c r="F723">
        <v>4.5</v>
      </c>
      <c r="G723">
        <v>4800</v>
      </c>
      <c r="H723" t="s">
        <v>158</v>
      </c>
      <c r="I723" t="s">
        <v>159</v>
      </c>
      <c r="J723" t="s">
        <v>160</v>
      </c>
      <c r="K723" t="s">
        <v>30</v>
      </c>
      <c r="L723">
        <v>19000000</v>
      </c>
      <c r="M723">
        <v>12918858</v>
      </c>
      <c r="N723" t="s">
        <v>31</v>
      </c>
      <c r="O723">
        <v>115</v>
      </c>
      <c r="P723" t="str">
        <f>IF(Table1[[#This Row],[score]]&gt;=8.5,"High",IF(Table1[[#This Row],[score]]&gt;=7,"Medium","Low"))</f>
        <v>Low</v>
      </c>
      <c r="Q723" s="5">
        <f>Table1[[#This Row],[gross]]-Table1[[#This Row],[budget]]</f>
        <v>-6081142</v>
      </c>
      <c r="R723" s="5" t="str">
        <f>IF(Table1[[#This Row],[Profit]]&gt;0,"Profit","Loss")</f>
        <v>Loss</v>
      </c>
      <c r="S723" s="6" t="str">
        <f>FLOOR(Table1[[#This Row],[year]]-1900,10)+1900 &amp; "-" &amp; FLOOR(Table1[[#This Row],[year]]-1890,10)+1900</f>
        <v>1980-1990</v>
      </c>
      <c r="T723" s="14" t="s">
        <v>21835</v>
      </c>
      <c r="AB723" s="14"/>
    </row>
    <row r="724" spans="1:28" hidden="1" x14ac:dyDescent="0.3">
      <c r="A724" t="s">
        <v>3056</v>
      </c>
      <c r="B724" t="s">
        <v>16</v>
      </c>
      <c r="C724" t="s">
        <v>41</v>
      </c>
      <c r="D724">
        <v>1985</v>
      </c>
      <c r="E724" t="s">
        <v>2614</v>
      </c>
      <c r="F724">
        <v>5.9</v>
      </c>
      <c r="G724">
        <v>953</v>
      </c>
      <c r="H724" t="s">
        <v>664</v>
      </c>
      <c r="I724" t="s">
        <v>3057</v>
      </c>
      <c r="J724" t="s">
        <v>3058</v>
      </c>
      <c r="K724" t="s">
        <v>30</v>
      </c>
      <c r="L724">
        <f>20500000</f>
        <v>20500000</v>
      </c>
      <c r="M724">
        <v>12531831</v>
      </c>
      <c r="N724" t="s">
        <v>3059</v>
      </c>
      <c r="O724">
        <v>99</v>
      </c>
      <c r="P724" t="str">
        <f>IF(Table1[[#This Row],[score]]&gt;=8.5,"High",IF(Table1[[#This Row],[score]]&gt;=7,"Medium","Low"))</f>
        <v>Low</v>
      </c>
      <c r="Q724" s="5">
        <f>Table1[[#This Row],[gross]]-Table1[[#This Row],[budget]]</f>
        <v>-7968169</v>
      </c>
      <c r="R724" s="5" t="str">
        <f>IF(Table1[[#This Row],[Profit]]&gt;0,"Profit","Loss")</f>
        <v>Loss</v>
      </c>
      <c r="S724" s="6" t="str">
        <f>FLOOR(Table1[[#This Row],[year]]-1900,10)+1900 &amp; "-" &amp; FLOOR(Table1[[#This Row],[year]]-1890,10)+1900</f>
        <v>1980-1990</v>
      </c>
      <c r="T724" s="14" t="s">
        <v>21835</v>
      </c>
      <c r="AB724" s="14"/>
    </row>
    <row r="725" spans="1:28" hidden="1" x14ac:dyDescent="0.3">
      <c r="A725" t="s">
        <v>2733</v>
      </c>
      <c r="B725" t="s">
        <v>16</v>
      </c>
      <c r="C725" t="s">
        <v>52</v>
      </c>
      <c r="D725">
        <v>1985</v>
      </c>
      <c r="E725" t="s">
        <v>2592</v>
      </c>
      <c r="F725">
        <v>6.4</v>
      </c>
      <c r="G725">
        <v>25000</v>
      </c>
      <c r="H725" t="s">
        <v>2734</v>
      </c>
      <c r="I725" t="s">
        <v>20</v>
      </c>
      <c r="J725" t="s">
        <v>2493</v>
      </c>
      <c r="K725" t="s">
        <v>30</v>
      </c>
      <c r="L725">
        <v>7000000</v>
      </c>
      <c r="M725">
        <v>12361866</v>
      </c>
      <c r="N725" t="s">
        <v>581</v>
      </c>
      <c r="O725">
        <v>95</v>
      </c>
      <c r="P725" t="str">
        <f>IF(Table1[[#This Row],[score]]&gt;=8.5,"High",IF(Table1[[#This Row],[score]]&gt;=7,"Medium","Low"))</f>
        <v>Low</v>
      </c>
      <c r="Q725" s="5">
        <f>Table1[[#This Row],[gross]]-Table1[[#This Row],[budget]]</f>
        <v>5361866</v>
      </c>
      <c r="R725" s="5" t="str">
        <f>IF(Table1[[#This Row],[Profit]]&gt;0,"Profit","Loss")</f>
        <v>Profit</v>
      </c>
      <c r="S725" s="6" t="str">
        <f>FLOOR(Table1[[#This Row],[year]]-1900,10)+1900 &amp; "-" &amp; FLOOR(Table1[[#This Row],[year]]-1890,10)+1900</f>
        <v>1980-1990</v>
      </c>
      <c r="T725" s="14" t="s">
        <v>21835</v>
      </c>
      <c r="AB725" s="14"/>
    </row>
    <row r="726" spans="1:28" hidden="1" x14ac:dyDescent="0.3">
      <c r="A726" t="s">
        <v>2700</v>
      </c>
      <c r="B726" t="s">
        <v>1974</v>
      </c>
      <c r="C726" t="s">
        <v>34</v>
      </c>
      <c r="D726">
        <v>1985</v>
      </c>
      <c r="E726" t="s">
        <v>2642</v>
      </c>
      <c r="F726">
        <v>6.9</v>
      </c>
      <c r="G726">
        <v>45000</v>
      </c>
      <c r="H726" t="s">
        <v>528</v>
      </c>
      <c r="I726" t="s">
        <v>2701</v>
      </c>
      <c r="J726" t="s">
        <v>1481</v>
      </c>
      <c r="K726" t="s">
        <v>30</v>
      </c>
      <c r="L726">
        <v>40000000</v>
      </c>
      <c r="M726">
        <v>12303411</v>
      </c>
      <c r="N726" t="s">
        <v>180</v>
      </c>
      <c r="O726">
        <v>108</v>
      </c>
      <c r="P726" t="str">
        <f>IF(Table1[[#This Row],[score]]&gt;=8.5,"High",IF(Table1[[#This Row],[score]]&gt;=7,"Medium","Low"))</f>
        <v>Low</v>
      </c>
      <c r="Q726" s="5">
        <f>Table1[[#This Row],[gross]]-Table1[[#This Row],[budget]]</f>
        <v>-27696589</v>
      </c>
      <c r="R726" s="5" t="str">
        <f>IF(Table1[[#This Row],[Profit]]&gt;0,"Profit","Loss")</f>
        <v>Loss</v>
      </c>
      <c r="S726" s="6" t="str">
        <f>FLOOR(Table1[[#This Row],[year]]-1900,10)+1900 &amp; "-" &amp; FLOOR(Table1[[#This Row],[year]]-1890,10)+1900</f>
        <v>1980-1990</v>
      </c>
      <c r="T726" s="14" t="s">
        <v>21835</v>
      </c>
      <c r="AB726" s="14"/>
    </row>
    <row r="727" spans="1:28" hidden="1" x14ac:dyDescent="0.3">
      <c r="A727" t="s">
        <v>2635</v>
      </c>
      <c r="B727" t="s">
        <v>16</v>
      </c>
      <c r="C727" t="s">
        <v>34</v>
      </c>
      <c r="D727">
        <v>1985</v>
      </c>
      <c r="E727" t="s">
        <v>2548</v>
      </c>
      <c r="F727">
        <v>6.2</v>
      </c>
      <c r="G727">
        <v>24000</v>
      </c>
      <c r="H727" t="s">
        <v>722</v>
      </c>
      <c r="I727" t="s">
        <v>2636</v>
      </c>
      <c r="J727" t="s">
        <v>1969</v>
      </c>
      <c r="K727" t="s">
        <v>22</v>
      </c>
      <c r="L727">
        <v>25000000</v>
      </c>
      <c r="M727">
        <v>11603545</v>
      </c>
      <c r="N727" t="s">
        <v>1163</v>
      </c>
      <c r="O727">
        <v>101</v>
      </c>
      <c r="P727" t="str">
        <f>IF(Table1[[#This Row],[score]]&gt;=8.5,"High",IF(Table1[[#This Row],[score]]&gt;=7,"Medium","Low"))</f>
        <v>Low</v>
      </c>
      <c r="Q727" s="5">
        <f>Table1[[#This Row],[gross]]-Table1[[#This Row],[budget]]</f>
        <v>-13396455</v>
      </c>
      <c r="R727" s="5" t="str">
        <f>IF(Table1[[#This Row],[Profit]]&gt;0,"Profit","Loss")</f>
        <v>Loss</v>
      </c>
      <c r="S727" s="6" t="str">
        <f>FLOOR(Table1[[#This Row],[year]]-1900,10)+1900 &amp; "-" &amp; FLOOR(Table1[[#This Row],[year]]-1890,10)+1900</f>
        <v>1980-1990</v>
      </c>
      <c r="T727" s="14" t="s">
        <v>21835</v>
      </c>
      <c r="AB727" s="14"/>
    </row>
    <row r="728" spans="1:28" hidden="1" x14ac:dyDescent="0.3">
      <c r="A728" t="s">
        <v>2648</v>
      </c>
      <c r="B728" t="s">
        <v>1974</v>
      </c>
      <c r="C728" t="s">
        <v>41</v>
      </c>
      <c r="D728">
        <v>1985</v>
      </c>
      <c r="E728" t="s">
        <v>2649</v>
      </c>
      <c r="F728">
        <v>6.5</v>
      </c>
      <c r="G728">
        <v>15000</v>
      </c>
      <c r="H728" t="s">
        <v>2650</v>
      </c>
      <c r="I728" t="s">
        <v>2651</v>
      </c>
      <c r="J728" t="s">
        <v>2652</v>
      </c>
      <c r="K728" t="s">
        <v>30</v>
      </c>
      <c r="L728">
        <f>20500000</f>
        <v>20500000</v>
      </c>
      <c r="M728">
        <v>11528900</v>
      </c>
      <c r="N728" t="s">
        <v>31</v>
      </c>
      <c r="O728">
        <v>100</v>
      </c>
      <c r="P728" t="str">
        <f>IF(Table1[[#This Row],[score]]&gt;=8.5,"High",IF(Table1[[#This Row],[score]]&gt;=7,"Medium","Low"))</f>
        <v>Low</v>
      </c>
      <c r="Q728" s="5">
        <f>Table1[[#This Row],[gross]]-Table1[[#This Row],[budget]]</f>
        <v>-8971100</v>
      </c>
      <c r="R728" s="5" t="str">
        <f>IF(Table1[[#This Row],[Profit]]&gt;0,"Profit","Loss")</f>
        <v>Loss</v>
      </c>
      <c r="S728" s="6" t="str">
        <f>FLOOR(Table1[[#This Row],[year]]-1900,10)+1900 &amp; "-" &amp; FLOOR(Table1[[#This Row],[year]]-1890,10)+1900</f>
        <v>1980-1990</v>
      </c>
      <c r="T728" s="14" t="s">
        <v>21835</v>
      </c>
      <c r="AB728" s="14"/>
    </row>
    <row r="729" spans="1:28" hidden="1" x14ac:dyDescent="0.3">
      <c r="A729" t="s">
        <v>2958</v>
      </c>
      <c r="B729" t="s">
        <v>16</v>
      </c>
      <c r="C729" t="s">
        <v>41</v>
      </c>
      <c r="D729">
        <v>1985</v>
      </c>
      <c r="E729" t="s">
        <v>2959</v>
      </c>
      <c r="F729">
        <v>6.5</v>
      </c>
      <c r="G729">
        <v>2900</v>
      </c>
      <c r="H729" t="s">
        <v>810</v>
      </c>
      <c r="I729" t="s">
        <v>2960</v>
      </c>
      <c r="J729" t="s">
        <v>2961</v>
      </c>
      <c r="K729" t="s">
        <v>30</v>
      </c>
      <c r="L729">
        <v>3000000</v>
      </c>
      <c r="M729">
        <v>11052713</v>
      </c>
      <c r="N729" t="s">
        <v>2962</v>
      </c>
      <c r="O729">
        <v>97</v>
      </c>
      <c r="P729" t="str">
        <f>IF(Table1[[#This Row],[score]]&gt;=8.5,"High",IF(Table1[[#This Row],[score]]&gt;=7,"Medium","Low"))</f>
        <v>Low</v>
      </c>
      <c r="Q729" s="5">
        <f>Table1[[#This Row],[gross]]-Table1[[#This Row],[budget]]</f>
        <v>8052713</v>
      </c>
      <c r="R729" s="5" t="str">
        <f>IF(Table1[[#This Row],[Profit]]&gt;0,"Profit","Loss")</f>
        <v>Profit</v>
      </c>
      <c r="S729" s="6" t="str">
        <f>FLOOR(Table1[[#This Row],[year]]-1900,10)+1900 &amp; "-" &amp; FLOOR(Table1[[#This Row],[year]]-1890,10)+1900</f>
        <v>1980-1990</v>
      </c>
      <c r="T729" s="14" t="s">
        <v>21835</v>
      </c>
      <c r="AB729" s="14"/>
    </row>
    <row r="730" spans="1:28" hidden="1" x14ac:dyDescent="0.3">
      <c r="A730" t="s">
        <v>2808</v>
      </c>
      <c r="B730" t="s">
        <v>1974</v>
      </c>
      <c r="C730" t="s">
        <v>34</v>
      </c>
      <c r="D730">
        <v>1985</v>
      </c>
      <c r="E730" t="s">
        <v>2716</v>
      </c>
      <c r="F730">
        <v>6.2</v>
      </c>
      <c r="G730">
        <v>7000</v>
      </c>
      <c r="H730" t="s">
        <v>1825</v>
      </c>
      <c r="I730" t="s">
        <v>2809</v>
      </c>
      <c r="J730" t="s">
        <v>2810</v>
      </c>
      <c r="K730" t="s">
        <v>30</v>
      </c>
      <c r="L730">
        <f>20500000</f>
        <v>20500000</v>
      </c>
      <c r="M730">
        <v>10806919</v>
      </c>
      <c r="N730" t="s">
        <v>61</v>
      </c>
      <c r="O730">
        <v>101</v>
      </c>
      <c r="P730" t="str">
        <f>IF(Table1[[#This Row],[score]]&gt;=8.5,"High",IF(Table1[[#This Row],[score]]&gt;=7,"Medium","Low"))</f>
        <v>Low</v>
      </c>
      <c r="Q730" s="5">
        <f>Table1[[#This Row],[gross]]-Table1[[#This Row],[budget]]</f>
        <v>-9693081</v>
      </c>
      <c r="R730" s="5" t="str">
        <f>IF(Table1[[#This Row],[Profit]]&gt;0,"Profit","Loss")</f>
        <v>Loss</v>
      </c>
      <c r="S730" s="6" t="str">
        <f>FLOOR(Table1[[#This Row],[year]]-1900,10)+1900 &amp; "-" &amp; FLOOR(Table1[[#This Row],[year]]-1890,10)+1900</f>
        <v>1980-1990</v>
      </c>
      <c r="T730" s="14" t="s">
        <v>21835</v>
      </c>
      <c r="AB730" s="14"/>
    </row>
    <row r="731" spans="1:28" hidden="1" x14ac:dyDescent="0.3">
      <c r="A731" t="s">
        <v>2941</v>
      </c>
      <c r="B731" t="s">
        <v>16</v>
      </c>
      <c r="C731" t="s">
        <v>34</v>
      </c>
      <c r="D731">
        <v>1985</v>
      </c>
      <c r="E731" t="s">
        <v>2340</v>
      </c>
      <c r="F731">
        <v>5.3</v>
      </c>
      <c r="G731">
        <v>7900</v>
      </c>
      <c r="H731" t="s">
        <v>2942</v>
      </c>
      <c r="I731" t="s">
        <v>2943</v>
      </c>
      <c r="J731" t="s">
        <v>327</v>
      </c>
      <c r="K731" t="s">
        <v>30</v>
      </c>
      <c r="L731">
        <v>2410000</v>
      </c>
      <c r="M731">
        <v>10755447</v>
      </c>
      <c r="N731" t="s">
        <v>2188</v>
      </c>
      <c r="O731">
        <v>100</v>
      </c>
      <c r="P731" t="str">
        <f>IF(Table1[[#This Row],[score]]&gt;=8.5,"High",IF(Table1[[#This Row],[score]]&gt;=7,"Medium","Low"))</f>
        <v>Low</v>
      </c>
      <c r="Q731" s="5">
        <f>Table1[[#This Row],[gross]]-Table1[[#This Row],[budget]]</f>
        <v>8345447</v>
      </c>
      <c r="R731" s="5" t="str">
        <f>IF(Table1[[#This Row],[Profit]]&gt;0,"Profit","Loss")</f>
        <v>Profit</v>
      </c>
      <c r="S731" s="6" t="str">
        <f>FLOOR(Table1[[#This Row],[year]]-1900,10)+1900 &amp; "-" &amp; FLOOR(Table1[[#This Row],[year]]-1890,10)+1900</f>
        <v>1980-1990</v>
      </c>
      <c r="T731" s="14" t="s">
        <v>21835</v>
      </c>
      <c r="AB731" s="14"/>
    </row>
    <row r="732" spans="1:28" hidden="1" x14ac:dyDescent="0.3">
      <c r="A732" t="s">
        <v>2842</v>
      </c>
      <c r="B732" t="s">
        <v>33</v>
      </c>
      <c r="C732" t="s">
        <v>41</v>
      </c>
      <c r="D732">
        <v>1985</v>
      </c>
      <c r="E732" t="s">
        <v>2214</v>
      </c>
      <c r="F732">
        <v>7.7</v>
      </c>
      <c r="G732">
        <v>48000</v>
      </c>
      <c r="H732" t="s">
        <v>289</v>
      </c>
      <c r="I732" t="s">
        <v>289</v>
      </c>
      <c r="J732" t="s">
        <v>2843</v>
      </c>
      <c r="K732" t="s">
        <v>30</v>
      </c>
      <c r="L732">
        <v>15000000</v>
      </c>
      <c r="M732">
        <v>10631333</v>
      </c>
      <c r="N732" t="s">
        <v>290</v>
      </c>
      <c r="O732">
        <v>82</v>
      </c>
      <c r="P732" t="str">
        <f>IF(Table1[[#This Row],[score]]&gt;=8.5,"High",IF(Table1[[#This Row],[score]]&gt;=7,"Medium","Low"))</f>
        <v>Medium</v>
      </c>
      <c r="Q732" s="5">
        <f>Table1[[#This Row],[gross]]-Table1[[#This Row],[budget]]</f>
        <v>-4368667</v>
      </c>
      <c r="R732" s="5" t="str">
        <f>IF(Table1[[#This Row],[Profit]]&gt;0,"Profit","Loss")</f>
        <v>Loss</v>
      </c>
      <c r="S732" s="6" t="str">
        <f>FLOOR(Table1[[#This Row],[year]]-1900,10)+1900 &amp; "-" &amp; FLOOR(Table1[[#This Row],[year]]-1890,10)+1900</f>
        <v>1980-1990</v>
      </c>
      <c r="T732" s="14" t="s">
        <v>21835</v>
      </c>
      <c r="AB732" s="14"/>
    </row>
    <row r="733" spans="1:28" hidden="1" x14ac:dyDescent="0.3">
      <c r="A733" t="s">
        <v>2878</v>
      </c>
      <c r="B733" t="s">
        <v>1974</v>
      </c>
      <c r="C733" t="s">
        <v>41</v>
      </c>
      <c r="D733">
        <v>1985</v>
      </c>
      <c r="E733" t="s">
        <v>2214</v>
      </c>
      <c r="F733">
        <v>5.7</v>
      </c>
      <c r="G733">
        <v>3800</v>
      </c>
      <c r="H733" t="s">
        <v>1992</v>
      </c>
      <c r="I733" t="s">
        <v>1992</v>
      </c>
      <c r="J733" t="s">
        <v>2879</v>
      </c>
      <c r="K733" t="s">
        <v>30</v>
      </c>
      <c r="L733">
        <f>20500000</f>
        <v>20500000</v>
      </c>
      <c r="M733">
        <v>10627754</v>
      </c>
      <c r="N733" t="s">
        <v>2540</v>
      </c>
      <c r="O733">
        <v>90</v>
      </c>
      <c r="P733" t="str">
        <f>IF(Table1[[#This Row],[score]]&gt;=8.5,"High",IF(Table1[[#This Row],[score]]&gt;=7,"Medium","Low"))</f>
        <v>Low</v>
      </c>
      <c r="Q733" s="5">
        <f>Table1[[#This Row],[gross]]-Table1[[#This Row],[budget]]</f>
        <v>-9872246</v>
      </c>
      <c r="R733" s="5" t="str">
        <f>IF(Table1[[#This Row],[Profit]]&gt;0,"Profit","Loss")</f>
        <v>Loss</v>
      </c>
      <c r="S733" s="6" t="str">
        <f>FLOOR(Table1[[#This Row],[year]]-1900,10)+1900 &amp; "-" &amp; FLOOR(Table1[[#This Row],[year]]-1890,10)+1900</f>
        <v>1980-1990</v>
      </c>
      <c r="T733" s="14" t="s">
        <v>21835</v>
      </c>
      <c r="AB733" s="14"/>
    </row>
    <row r="734" spans="1:28" hidden="1" x14ac:dyDescent="0.3">
      <c r="A734" t="s">
        <v>2619</v>
      </c>
      <c r="B734" t="s">
        <v>16</v>
      </c>
      <c r="C734" t="s">
        <v>41</v>
      </c>
      <c r="D734">
        <v>1985</v>
      </c>
      <c r="E734" t="s">
        <v>2592</v>
      </c>
      <c r="F734">
        <v>7.7</v>
      </c>
      <c r="G734">
        <v>63000</v>
      </c>
      <c r="H734" t="s">
        <v>65</v>
      </c>
      <c r="I734" t="s">
        <v>2620</v>
      </c>
      <c r="J734" t="s">
        <v>2621</v>
      </c>
      <c r="K734" t="s">
        <v>30</v>
      </c>
      <c r="L734">
        <v>4500000</v>
      </c>
      <c r="M734">
        <v>10609321</v>
      </c>
      <c r="N734" t="s">
        <v>1174</v>
      </c>
      <c r="O734">
        <v>97</v>
      </c>
      <c r="P734" t="str">
        <f>IF(Table1[[#This Row],[score]]&gt;=8.5,"High",IF(Table1[[#This Row],[score]]&gt;=7,"Medium","Low"))</f>
        <v>Medium</v>
      </c>
      <c r="Q734" s="5">
        <f>Table1[[#This Row],[gross]]-Table1[[#This Row],[budget]]</f>
        <v>6109321</v>
      </c>
      <c r="R734" s="5" t="str">
        <f>IF(Table1[[#This Row],[Profit]]&gt;0,"Profit","Loss")</f>
        <v>Profit</v>
      </c>
      <c r="S734" s="6" t="str">
        <f>FLOOR(Table1[[#This Row],[year]]-1900,10)+1900 &amp; "-" &amp; FLOOR(Table1[[#This Row],[year]]-1890,10)+1900</f>
        <v>1980-1990</v>
      </c>
      <c r="T734" s="14" t="s">
        <v>21835</v>
      </c>
      <c r="AB734" s="14"/>
    </row>
    <row r="735" spans="1:28" hidden="1" x14ac:dyDescent="0.3">
      <c r="A735" t="s">
        <v>2817</v>
      </c>
      <c r="B735" t="s">
        <v>16</v>
      </c>
      <c r="C735" t="s">
        <v>34</v>
      </c>
      <c r="D735">
        <v>1985</v>
      </c>
      <c r="E735" t="s">
        <v>2614</v>
      </c>
      <c r="F735">
        <v>5.5</v>
      </c>
      <c r="G735">
        <v>14000</v>
      </c>
      <c r="H735" t="s">
        <v>1748</v>
      </c>
      <c r="I735" t="s">
        <v>2818</v>
      </c>
      <c r="J735" t="s">
        <v>2819</v>
      </c>
      <c r="K735" t="s">
        <v>30</v>
      </c>
      <c r="L735">
        <v>1000000</v>
      </c>
      <c r="M735">
        <v>10499694</v>
      </c>
      <c r="N735" t="s">
        <v>2188</v>
      </c>
      <c r="O735">
        <v>95</v>
      </c>
      <c r="P735" t="str">
        <f>IF(Table1[[#This Row],[score]]&gt;=8.5,"High",IF(Table1[[#This Row],[score]]&gt;=7,"Medium","Low"))</f>
        <v>Low</v>
      </c>
      <c r="Q735" s="5">
        <f>Table1[[#This Row],[gross]]-Table1[[#This Row],[budget]]</f>
        <v>9499694</v>
      </c>
      <c r="R735" s="5" t="str">
        <f>IF(Table1[[#This Row],[Profit]]&gt;0,"Profit","Loss")</f>
        <v>Profit</v>
      </c>
      <c r="S735" s="6" t="str">
        <f>FLOOR(Table1[[#This Row],[year]]-1900,10)+1900 &amp; "-" &amp; FLOOR(Table1[[#This Row],[year]]-1890,10)+1900</f>
        <v>1980-1990</v>
      </c>
      <c r="T735" s="14" t="s">
        <v>21835</v>
      </c>
      <c r="AB735" s="14"/>
    </row>
    <row r="736" spans="1:28" hidden="1" x14ac:dyDescent="0.3">
      <c r="A736" t="s">
        <v>2591</v>
      </c>
      <c r="B736" t="s">
        <v>33</v>
      </c>
      <c r="C736" t="s">
        <v>41</v>
      </c>
      <c r="D736">
        <v>1985</v>
      </c>
      <c r="E736" t="s">
        <v>2592</v>
      </c>
      <c r="F736">
        <v>7.1</v>
      </c>
      <c r="G736">
        <v>42000</v>
      </c>
      <c r="H736" t="s">
        <v>2593</v>
      </c>
      <c r="I736" t="s">
        <v>2593</v>
      </c>
      <c r="J736" t="s">
        <v>2594</v>
      </c>
      <c r="K736" t="s">
        <v>30</v>
      </c>
      <c r="L736">
        <f>20500000</f>
        <v>20500000</v>
      </c>
      <c r="M736">
        <v>10297601</v>
      </c>
      <c r="N736" t="s">
        <v>2212</v>
      </c>
      <c r="O736">
        <v>97</v>
      </c>
      <c r="P736" t="str">
        <f>IF(Table1[[#This Row],[score]]&gt;=8.5,"High",IF(Table1[[#This Row],[score]]&gt;=7,"Medium","Low"))</f>
        <v>Medium</v>
      </c>
      <c r="Q736" s="5">
        <f>Table1[[#This Row],[gross]]-Table1[[#This Row],[budget]]</f>
        <v>-10202399</v>
      </c>
      <c r="R736" s="5" t="str">
        <f>IF(Table1[[#This Row],[Profit]]&gt;0,"Profit","Loss")</f>
        <v>Loss</v>
      </c>
      <c r="S736" s="6" t="str">
        <f>FLOOR(Table1[[#This Row],[year]]-1900,10)+1900 &amp; "-" &amp; FLOOR(Table1[[#This Row],[year]]-1890,10)+1900</f>
        <v>1980-1990</v>
      </c>
      <c r="T736" s="14" t="s">
        <v>21835</v>
      </c>
      <c r="AB736" s="14"/>
    </row>
    <row r="737" spans="1:28" hidden="1" x14ac:dyDescent="0.3">
      <c r="A737" t="s">
        <v>2873</v>
      </c>
      <c r="B737" t="s">
        <v>16</v>
      </c>
      <c r="C737" t="s">
        <v>41</v>
      </c>
      <c r="D737">
        <v>1985</v>
      </c>
      <c r="E737" t="s">
        <v>2397</v>
      </c>
      <c r="F737">
        <v>7</v>
      </c>
      <c r="G737">
        <v>8200</v>
      </c>
      <c r="H737" t="s">
        <v>883</v>
      </c>
      <c r="I737" t="s">
        <v>883</v>
      </c>
      <c r="J737" t="s">
        <v>883</v>
      </c>
      <c r="K737" t="s">
        <v>30</v>
      </c>
      <c r="L737">
        <f>20500000</f>
        <v>20500000</v>
      </c>
      <c r="M737">
        <v>10179000</v>
      </c>
      <c r="N737" t="s">
        <v>1174</v>
      </c>
      <c r="O737">
        <v>91</v>
      </c>
      <c r="P737" t="str">
        <f>IF(Table1[[#This Row],[score]]&gt;=8.5,"High",IF(Table1[[#This Row],[score]]&gt;=7,"Medium","Low"))</f>
        <v>Medium</v>
      </c>
      <c r="Q737" s="5">
        <f>Table1[[#This Row],[gross]]-Table1[[#This Row],[budget]]</f>
        <v>-10321000</v>
      </c>
      <c r="R737" s="5" t="str">
        <f>IF(Table1[[#This Row],[Profit]]&gt;0,"Profit","Loss")</f>
        <v>Loss</v>
      </c>
      <c r="S737" s="6" t="str">
        <f>FLOOR(Table1[[#This Row],[year]]-1900,10)+1900 &amp; "-" &amp; FLOOR(Table1[[#This Row],[year]]-1890,10)+1900</f>
        <v>1980-1990</v>
      </c>
      <c r="T737" s="14" t="s">
        <v>21835</v>
      </c>
      <c r="AB737" s="14"/>
    </row>
    <row r="738" spans="1:28" hidden="1" x14ac:dyDescent="0.3">
      <c r="A738" t="s">
        <v>2709</v>
      </c>
      <c r="B738" t="s">
        <v>1974</v>
      </c>
      <c r="C738" t="s">
        <v>41</v>
      </c>
      <c r="D738">
        <v>1985</v>
      </c>
      <c r="E738" t="s">
        <v>2710</v>
      </c>
      <c r="F738">
        <v>5.5</v>
      </c>
      <c r="G738">
        <v>14000</v>
      </c>
      <c r="H738" t="s">
        <v>2711</v>
      </c>
      <c r="I738" t="s">
        <v>2712</v>
      </c>
      <c r="J738" t="s">
        <v>2713</v>
      </c>
      <c r="K738" t="s">
        <v>30</v>
      </c>
      <c r="L738">
        <v>3200000</v>
      </c>
      <c r="M738">
        <v>10000000</v>
      </c>
      <c r="N738" t="s">
        <v>2714</v>
      </c>
      <c r="O738">
        <v>94</v>
      </c>
      <c r="P738" t="str">
        <f>IF(Table1[[#This Row],[score]]&gt;=8.5,"High",IF(Table1[[#This Row],[score]]&gt;=7,"Medium","Low"))</f>
        <v>Low</v>
      </c>
      <c r="Q738" s="5">
        <f>Table1[[#This Row],[gross]]-Table1[[#This Row],[budget]]</f>
        <v>6800000</v>
      </c>
      <c r="R738" s="5" t="str">
        <f>IF(Table1[[#This Row],[Profit]]&gt;0,"Profit","Loss")</f>
        <v>Profit</v>
      </c>
      <c r="S738" s="6" t="str">
        <f>FLOOR(Table1[[#This Row],[year]]-1900,10)+1900 &amp; "-" &amp; FLOOR(Table1[[#This Row],[year]]-1890,10)+1900</f>
        <v>1980-1990</v>
      </c>
      <c r="T738" s="14" t="s">
        <v>21835</v>
      </c>
      <c r="AB738" s="14"/>
    </row>
    <row r="739" spans="1:28" hidden="1" x14ac:dyDescent="0.3">
      <c r="A739" t="s">
        <v>2567</v>
      </c>
      <c r="B739" t="s">
        <v>16</v>
      </c>
      <c r="C739" t="s">
        <v>17</v>
      </c>
      <c r="D739">
        <v>1985</v>
      </c>
      <c r="E739" t="s">
        <v>2568</v>
      </c>
      <c r="F739">
        <v>7.9</v>
      </c>
      <c r="G739">
        <v>191000</v>
      </c>
      <c r="H739" t="s">
        <v>555</v>
      </c>
      <c r="I739" t="s">
        <v>555</v>
      </c>
      <c r="J739" t="s">
        <v>2569</v>
      </c>
      <c r="K739" t="s">
        <v>22</v>
      </c>
      <c r="L739">
        <v>15000000</v>
      </c>
      <c r="M739">
        <v>9949953</v>
      </c>
      <c r="N739" t="s">
        <v>1051</v>
      </c>
      <c r="O739">
        <v>132</v>
      </c>
      <c r="P739" t="str">
        <f>IF(Table1[[#This Row],[score]]&gt;=8.5,"High",IF(Table1[[#This Row],[score]]&gt;=7,"Medium","Low"))</f>
        <v>Medium</v>
      </c>
      <c r="Q739" s="5">
        <f>Table1[[#This Row],[gross]]-Table1[[#This Row],[budget]]</f>
        <v>-5050047</v>
      </c>
      <c r="R739" s="5" t="str">
        <f>IF(Table1[[#This Row],[Profit]]&gt;0,"Profit","Loss")</f>
        <v>Loss</v>
      </c>
      <c r="S739" s="6" t="str">
        <f>FLOOR(Table1[[#This Row],[year]]-1900,10)+1900 &amp; "-" &amp; FLOOR(Table1[[#This Row],[year]]-1890,10)+1900</f>
        <v>1980-1990</v>
      </c>
      <c r="T739" s="14" t="s">
        <v>21835</v>
      </c>
      <c r="AB739" s="14"/>
    </row>
    <row r="740" spans="1:28" hidden="1" x14ac:dyDescent="0.3">
      <c r="A740" t="s">
        <v>2609</v>
      </c>
      <c r="B740" t="s">
        <v>33</v>
      </c>
      <c r="C740" t="s">
        <v>25</v>
      </c>
      <c r="D740">
        <v>1985</v>
      </c>
      <c r="E740" t="s">
        <v>2610</v>
      </c>
      <c r="F740">
        <v>6.5</v>
      </c>
      <c r="G740">
        <v>20000</v>
      </c>
      <c r="H740" t="s">
        <v>638</v>
      </c>
      <c r="I740" t="s">
        <v>2611</v>
      </c>
      <c r="J740" t="s">
        <v>2612</v>
      </c>
      <c r="K740" t="s">
        <v>30</v>
      </c>
      <c r="L740">
        <v>25000000</v>
      </c>
      <c r="M740">
        <v>9873044</v>
      </c>
      <c r="N740" t="s">
        <v>44</v>
      </c>
      <c r="O740">
        <v>109</v>
      </c>
      <c r="P740" t="str">
        <f>IF(Table1[[#This Row],[score]]&gt;=8.5,"High",IF(Table1[[#This Row],[score]]&gt;=7,"Medium","Low"))</f>
        <v>Low</v>
      </c>
      <c r="Q740" s="5">
        <f>Table1[[#This Row],[gross]]-Table1[[#This Row],[budget]]</f>
        <v>-15126956</v>
      </c>
      <c r="R740" s="5" t="str">
        <f>IF(Table1[[#This Row],[Profit]]&gt;0,"Profit","Loss")</f>
        <v>Loss</v>
      </c>
      <c r="S740" s="6" t="str">
        <f>FLOOR(Table1[[#This Row],[year]]-1900,10)+1900 &amp; "-" &amp; FLOOR(Table1[[#This Row],[year]]-1890,10)+1900</f>
        <v>1980-1990</v>
      </c>
      <c r="T740" s="14" t="s">
        <v>21835</v>
      </c>
      <c r="AB740" s="14"/>
    </row>
    <row r="741" spans="1:28" hidden="1" x14ac:dyDescent="0.3">
      <c r="A741" t="s">
        <v>2800</v>
      </c>
      <c r="B741" t="s">
        <v>33</v>
      </c>
      <c r="C741" t="s">
        <v>25</v>
      </c>
      <c r="D741">
        <v>1985</v>
      </c>
      <c r="E741" t="s">
        <v>2801</v>
      </c>
      <c r="F741">
        <v>7</v>
      </c>
      <c r="G741">
        <v>5600</v>
      </c>
      <c r="H741" t="s">
        <v>1829</v>
      </c>
      <c r="I741" t="s">
        <v>2802</v>
      </c>
      <c r="J741" t="s">
        <v>2803</v>
      </c>
      <c r="K741" t="s">
        <v>30</v>
      </c>
      <c r="L741">
        <f>20500000</f>
        <v>20500000</v>
      </c>
      <c r="M741">
        <v>9708373</v>
      </c>
      <c r="N741" t="s">
        <v>1708</v>
      </c>
      <c r="O741">
        <v>101</v>
      </c>
      <c r="P741" t="str">
        <f>IF(Table1[[#This Row],[score]]&gt;=8.5,"High",IF(Table1[[#This Row],[score]]&gt;=7,"Medium","Low"))</f>
        <v>Medium</v>
      </c>
      <c r="Q741" s="5">
        <f>Table1[[#This Row],[gross]]-Table1[[#This Row],[budget]]</f>
        <v>-10791627</v>
      </c>
      <c r="R741" s="5" t="str">
        <f>IF(Table1[[#This Row],[Profit]]&gt;0,"Profit","Loss")</f>
        <v>Loss</v>
      </c>
      <c r="S741" s="6" t="str">
        <f>FLOOR(Table1[[#This Row],[year]]-1900,10)+1900 &amp; "-" &amp; FLOOR(Table1[[#This Row],[year]]-1890,10)+1900</f>
        <v>1980-1990</v>
      </c>
      <c r="T741" s="14" t="s">
        <v>21835</v>
      </c>
      <c r="AB741" s="14"/>
    </row>
    <row r="742" spans="1:28" hidden="1" x14ac:dyDescent="0.3">
      <c r="A742" t="s">
        <v>2702</v>
      </c>
      <c r="B742" t="s">
        <v>16</v>
      </c>
      <c r="C742" t="s">
        <v>34</v>
      </c>
      <c r="D742">
        <v>1985</v>
      </c>
      <c r="E742" t="s">
        <v>2302</v>
      </c>
      <c r="F742">
        <v>6.1</v>
      </c>
      <c r="G742">
        <v>4400</v>
      </c>
      <c r="H742" t="s">
        <v>2056</v>
      </c>
      <c r="I742" t="s">
        <v>2703</v>
      </c>
      <c r="J742" t="s">
        <v>2704</v>
      </c>
      <c r="K742" t="s">
        <v>30</v>
      </c>
      <c r="L742">
        <f>20500000</f>
        <v>20500000</v>
      </c>
      <c r="M742">
        <v>9369329</v>
      </c>
      <c r="N742" t="s">
        <v>2147</v>
      </c>
      <c r="O742">
        <v>112</v>
      </c>
      <c r="P742" t="str">
        <f>IF(Table1[[#This Row],[score]]&gt;=8.5,"High",IF(Table1[[#This Row],[score]]&gt;=7,"Medium","Low"))</f>
        <v>Low</v>
      </c>
      <c r="Q742" s="5">
        <f>Table1[[#This Row],[gross]]-Table1[[#This Row],[budget]]</f>
        <v>-11130671</v>
      </c>
      <c r="R742" s="5" t="str">
        <f>IF(Table1[[#This Row],[Profit]]&gt;0,"Profit","Loss")</f>
        <v>Loss</v>
      </c>
      <c r="S742" s="6" t="str">
        <f>FLOOR(Table1[[#This Row],[year]]-1900,10)+1900 &amp; "-" &amp; FLOOR(Table1[[#This Row],[year]]-1890,10)+1900</f>
        <v>1980-1990</v>
      </c>
      <c r="T742" s="14" t="s">
        <v>21835</v>
      </c>
      <c r="AB742" s="14"/>
    </row>
    <row r="743" spans="1:28" hidden="1" x14ac:dyDescent="0.3">
      <c r="A743" t="s">
        <v>2898</v>
      </c>
      <c r="B743" t="s">
        <v>1974</v>
      </c>
      <c r="C743" t="s">
        <v>63</v>
      </c>
      <c r="D743">
        <v>1985</v>
      </c>
      <c r="E743" t="s">
        <v>2592</v>
      </c>
      <c r="F743">
        <v>7.1</v>
      </c>
      <c r="G743">
        <v>4400</v>
      </c>
      <c r="H743" t="s">
        <v>733</v>
      </c>
      <c r="I743" t="s">
        <v>2899</v>
      </c>
      <c r="J743" t="s">
        <v>1190</v>
      </c>
      <c r="K743" t="s">
        <v>30</v>
      </c>
      <c r="L743">
        <f>20500000</f>
        <v>20500000</v>
      </c>
      <c r="M743">
        <v>9085049</v>
      </c>
      <c r="N743" t="s">
        <v>2335</v>
      </c>
      <c r="O743">
        <v>115</v>
      </c>
      <c r="P743" t="str">
        <f>IF(Table1[[#This Row],[score]]&gt;=8.5,"High",IF(Table1[[#This Row],[score]]&gt;=7,"Medium","Low"))</f>
        <v>Medium</v>
      </c>
      <c r="Q743" s="5">
        <f>Table1[[#This Row],[gross]]-Table1[[#This Row],[budget]]</f>
        <v>-11414951</v>
      </c>
      <c r="R743" s="5" t="str">
        <f>IF(Table1[[#This Row],[Profit]]&gt;0,"Profit","Loss")</f>
        <v>Loss</v>
      </c>
      <c r="S743" s="6" t="str">
        <f>FLOOR(Table1[[#This Row],[year]]-1900,10)+1900 &amp; "-" &amp; FLOOR(Table1[[#This Row],[year]]-1890,10)+1900</f>
        <v>1980-1990</v>
      </c>
      <c r="T743" s="14" t="s">
        <v>21835</v>
      </c>
      <c r="AB743" s="14"/>
    </row>
    <row r="744" spans="1:28" hidden="1" x14ac:dyDescent="0.3">
      <c r="A744" t="s">
        <v>2731</v>
      </c>
      <c r="B744" t="s">
        <v>16</v>
      </c>
      <c r="C744" t="s">
        <v>41</v>
      </c>
      <c r="D744">
        <v>1985</v>
      </c>
      <c r="E744" t="s">
        <v>2397</v>
      </c>
      <c r="F744">
        <v>6.5</v>
      </c>
      <c r="G744">
        <v>5900</v>
      </c>
      <c r="H744" t="s">
        <v>1592</v>
      </c>
      <c r="I744" t="s">
        <v>1512</v>
      </c>
      <c r="J744" t="s">
        <v>2732</v>
      </c>
      <c r="K744" t="s">
        <v>30</v>
      </c>
      <c r="L744">
        <f>20500000</f>
        <v>20500000</v>
      </c>
      <c r="M744">
        <v>8692426</v>
      </c>
      <c r="N744" t="s">
        <v>180</v>
      </c>
      <c r="O744">
        <v>97</v>
      </c>
      <c r="P744" t="str">
        <f>IF(Table1[[#This Row],[score]]&gt;=8.5,"High",IF(Table1[[#This Row],[score]]&gt;=7,"Medium","Low"))</f>
        <v>Low</v>
      </c>
      <c r="Q744" s="5">
        <f>Table1[[#This Row],[gross]]-Table1[[#This Row],[budget]]</f>
        <v>-11807574</v>
      </c>
      <c r="R744" s="5" t="str">
        <f>IF(Table1[[#This Row],[Profit]]&gt;0,"Profit","Loss")</f>
        <v>Loss</v>
      </c>
      <c r="S744" s="6" t="str">
        <f>FLOOR(Table1[[#This Row],[year]]-1900,10)+1900 &amp; "-" &amp; FLOOR(Table1[[#This Row],[year]]-1890,10)+1900</f>
        <v>1980-1990</v>
      </c>
      <c r="T744" s="14" t="s">
        <v>21835</v>
      </c>
      <c r="AB744" s="14"/>
    </row>
    <row r="745" spans="1:28" hidden="1" x14ac:dyDescent="0.3">
      <c r="A745" t="s">
        <v>2844</v>
      </c>
      <c r="B745" t="s">
        <v>33</v>
      </c>
      <c r="C745" t="s">
        <v>41</v>
      </c>
      <c r="D745">
        <v>1985</v>
      </c>
      <c r="E745" t="s">
        <v>2646</v>
      </c>
      <c r="F745">
        <v>5.7</v>
      </c>
      <c r="G745">
        <v>15000</v>
      </c>
      <c r="H745" t="s">
        <v>1548</v>
      </c>
      <c r="I745" t="s">
        <v>875</v>
      </c>
      <c r="J745" t="s">
        <v>2066</v>
      </c>
      <c r="K745" t="s">
        <v>30</v>
      </c>
      <c r="L745">
        <v>16000000</v>
      </c>
      <c r="M745">
        <v>8645411</v>
      </c>
      <c r="N745" t="s">
        <v>180</v>
      </c>
      <c r="O745">
        <v>92</v>
      </c>
      <c r="P745" t="str">
        <f>IF(Table1[[#This Row],[score]]&gt;=8.5,"High",IF(Table1[[#This Row],[score]]&gt;=7,"Medium","Low"))</f>
        <v>Low</v>
      </c>
      <c r="Q745" s="5">
        <f>Table1[[#This Row],[gross]]-Table1[[#This Row],[budget]]</f>
        <v>-7354589</v>
      </c>
      <c r="R745" s="5" t="str">
        <f>IF(Table1[[#This Row],[Profit]]&gt;0,"Profit","Loss")</f>
        <v>Loss</v>
      </c>
      <c r="S745" s="6" t="str">
        <f>FLOOR(Table1[[#This Row],[year]]-1900,10)+1900 &amp; "-" &amp; FLOOR(Table1[[#This Row],[year]]-1890,10)+1900</f>
        <v>1980-1990</v>
      </c>
      <c r="T745" s="14" t="s">
        <v>21835</v>
      </c>
      <c r="AB745" s="14"/>
    </row>
    <row r="746" spans="1:28" hidden="1" x14ac:dyDescent="0.3">
      <c r="A746" t="s">
        <v>2905</v>
      </c>
      <c r="B746" t="s">
        <v>16</v>
      </c>
      <c r="C746" t="s">
        <v>104</v>
      </c>
      <c r="D746">
        <v>1985</v>
      </c>
      <c r="E746" t="s">
        <v>2829</v>
      </c>
      <c r="F746">
        <v>6.2</v>
      </c>
      <c r="G746">
        <v>2200</v>
      </c>
      <c r="H746" t="s">
        <v>2906</v>
      </c>
      <c r="I746" t="s">
        <v>1204</v>
      </c>
      <c r="J746" t="s">
        <v>2546</v>
      </c>
      <c r="K746" t="s">
        <v>30</v>
      </c>
      <c r="L746">
        <f>20500000</f>
        <v>20500000</v>
      </c>
      <c r="M746">
        <v>8630068</v>
      </c>
      <c r="N746" t="s">
        <v>2907</v>
      </c>
      <c r="O746">
        <v>102</v>
      </c>
      <c r="P746" t="str">
        <f>IF(Table1[[#This Row],[score]]&gt;=8.5,"High",IF(Table1[[#This Row],[score]]&gt;=7,"Medium","Low"))</f>
        <v>Low</v>
      </c>
      <c r="Q746" s="5">
        <f>Table1[[#This Row],[gross]]-Table1[[#This Row],[budget]]</f>
        <v>-11869932</v>
      </c>
      <c r="R746" s="5" t="str">
        <f>IF(Table1[[#This Row],[Profit]]&gt;0,"Profit","Loss")</f>
        <v>Loss</v>
      </c>
      <c r="S746" s="6" t="str">
        <f>FLOOR(Table1[[#This Row],[year]]-1900,10)+1900 &amp; "-" &amp; FLOOR(Table1[[#This Row],[year]]-1890,10)+1900</f>
        <v>1980-1990</v>
      </c>
      <c r="T746" s="14" t="s">
        <v>21835</v>
      </c>
      <c r="AB746" s="14"/>
    </row>
    <row r="747" spans="1:28" hidden="1" x14ac:dyDescent="0.3">
      <c r="A747" t="s">
        <v>2775</v>
      </c>
      <c r="B747" t="s">
        <v>16</v>
      </c>
      <c r="C747" t="s">
        <v>41</v>
      </c>
      <c r="D747">
        <v>1985</v>
      </c>
      <c r="E747" t="s">
        <v>2758</v>
      </c>
      <c r="F747">
        <v>6.6</v>
      </c>
      <c r="G747">
        <v>6600</v>
      </c>
      <c r="H747" t="s">
        <v>2776</v>
      </c>
      <c r="I747" t="s">
        <v>2260</v>
      </c>
      <c r="J747" t="s">
        <v>1456</v>
      </c>
      <c r="K747" t="s">
        <v>30</v>
      </c>
      <c r="L747">
        <f>20500000</f>
        <v>20500000</v>
      </c>
      <c r="M747">
        <v>8622757</v>
      </c>
      <c r="N747" t="s">
        <v>50</v>
      </c>
      <c r="O747">
        <v>90</v>
      </c>
      <c r="P747" t="str">
        <f>IF(Table1[[#This Row],[score]]&gt;=8.5,"High",IF(Table1[[#This Row],[score]]&gt;=7,"Medium","Low"))</f>
        <v>Low</v>
      </c>
      <c r="Q747" s="5">
        <f>Table1[[#This Row],[gross]]-Table1[[#This Row],[budget]]</f>
        <v>-11877243</v>
      </c>
      <c r="R747" s="5" t="str">
        <f>IF(Table1[[#This Row],[Profit]]&gt;0,"Profit","Loss")</f>
        <v>Loss</v>
      </c>
      <c r="S747" s="6" t="str">
        <f>FLOOR(Table1[[#This Row],[year]]-1900,10)+1900 &amp; "-" &amp; FLOOR(Table1[[#This Row],[year]]-1890,10)+1900</f>
        <v>1980-1990</v>
      </c>
      <c r="T747" s="14" t="s">
        <v>21835</v>
      </c>
      <c r="AB747" s="14"/>
    </row>
    <row r="748" spans="1:28" hidden="1" x14ac:dyDescent="0.3">
      <c r="A748" t="s">
        <v>2917</v>
      </c>
      <c r="B748" t="s">
        <v>16</v>
      </c>
      <c r="C748" t="s">
        <v>34</v>
      </c>
      <c r="D748">
        <v>1985</v>
      </c>
      <c r="E748" t="s">
        <v>2649</v>
      </c>
      <c r="F748">
        <v>5.7</v>
      </c>
      <c r="G748">
        <v>1900</v>
      </c>
      <c r="H748" t="s">
        <v>200</v>
      </c>
      <c r="I748" t="s">
        <v>2918</v>
      </c>
      <c r="J748" t="s">
        <v>200</v>
      </c>
      <c r="K748" t="s">
        <v>30</v>
      </c>
      <c r="L748">
        <v>22000000</v>
      </c>
      <c r="M748">
        <v>8489518</v>
      </c>
      <c r="N748" t="s">
        <v>61</v>
      </c>
      <c r="O748">
        <v>109</v>
      </c>
      <c r="P748" t="str">
        <f>IF(Table1[[#This Row],[score]]&gt;=8.5,"High",IF(Table1[[#This Row],[score]]&gt;=7,"Medium","Low"))</f>
        <v>Low</v>
      </c>
      <c r="Q748" s="5">
        <f>Table1[[#This Row],[gross]]-Table1[[#This Row],[budget]]</f>
        <v>-13510482</v>
      </c>
      <c r="R748" s="5" t="str">
        <f>IF(Table1[[#This Row],[Profit]]&gt;0,"Profit","Loss")</f>
        <v>Loss</v>
      </c>
      <c r="S748" s="6" t="str">
        <f>FLOOR(Table1[[#This Row],[year]]-1900,10)+1900 &amp; "-" &amp; FLOOR(Table1[[#This Row],[year]]-1890,10)+1900</f>
        <v>1980-1990</v>
      </c>
      <c r="T748" s="14" t="s">
        <v>21835</v>
      </c>
      <c r="AB748" s="14"/>
    </row>
    <row r="749" spans="1:28" hidden="1" x14ac:dyDescent="0.3">
      <c r="A749" t="s">
        <v>3004</v>
      </c>
      <c r="B749" t="s">
        <v>16</v>
      </c>
      <c r="C749" t="s">
        <v>17</v>
      </c>
      <c r="D749">
        <v>1985</v>
      </c>
      <c r="E749" t="s">
        <v>2829</v>
      </c>
      <c r="F749">
        <v>6.5</v>
      </c>
      <c r="G749">
        <v>1000</v>
      </c>
      <c r="H749" t="s">
        <v>3005</v>
      </c>
      <c r="I749" t="s">
        <v>603</v>
      </c>
      <c r="J749" t="s">
        <v>73</v>
      </c>
      <c r="K749" t="s">
        <v>30</v>
      </c>
      <c r="L749">
        <v>8000000</v>
      </c>
      <c r="M749">
        <v>8402424</v>
      </c>
      <c r="N749" t="s">
        <v>3006</v>
      </c>
      <c r="O749">
        <v>111</v>
      </c>
      <c r="P749" t="str">
        <f>IF(Table1[[#This Row],[score]]&gt;=8.5,"High",IF(Table1[[#This Row],[score]]&gt;=7,"Medium","Low"))</f>
        <v>Low</v>
      </c>
      <c r="Q749" s="5">
        <f>Table1[[#This Row],[gross]]-Table1[[#This Row],[budget]]</f>
        <v>402424</v>
      </c>
      <c r="R749" s="5" t="str">
        <f>IF(Table1[[#This Row],[Profit]]&gt;0,"Profit","Loss")</f>
        <v>Profit</v>
      </c>
      <c r="S749" s="6" t="str">
        <f>FLOOR(Table1[[#This Row],[year]]-1900,10)+1900 &amp; "-" &amp; FLOOR(Table1[[#This Row],[year]]-1890,10)+1900</f>
        <v>1980-1990</v>
      </c>
      <c r="T749" s="14" t="s">
        <v>21835</v>
      </c>
      <c r="AB749" s="14"/>
    </row>
    <row r="750" spans="1:28" hidden="1" x14ac:dyDescent="0.3">
      <c r="A750" t="s">
        <v>2845</v>
      </c>
      <c r="B750" t="s">
        <v>2676</v>
      </c>
      <c r="C750" t="s">
        <v>17</v>
      </c>
      <c r="D750">
        <v>1985</v>
      </c>
      <c r="E750" t="s">
        <v>2846</v>
      </c>
      <c r="F750">
        <v>7.6</v>
      </c>
      <c r="G750">
        <v>19000</v>
      </c>
      <c r="H750" t="s">
        <v>2847</v>
      </c>
      <c r="I750" t="s">
        <v>2848</v>
      </c>
      <c r="J750" t="s">
        <v>2849</v>
      </c>
      <c r="K750" t="s">
        <v>1081</v>
      </c>
      <c r="L750">
        <f>20500000</f>
        <v>20500000</v>
      </c>
      <c r="M750">
        <v>8349284</v>
      </c>
      <c r="N750" t="s">
        <v>2850</v>
      </c>
      <c r="O750">
        <v>101</v>
      </c>
      <c r="P750" t="str">
        <f>IF(Table1[[#This Row],[score]]&gt;=8.5,"High",IF(Table1[[#This Row],[score]]&gt;=7,"Medium","Low"))</f>
        <v>Medium</v>
      </c>
      <c r="Q750" s="5">
        <f>Table1[[#This Row],[gross]]-Table1[[#This Row],[budget]]</f>
        <v>-12150716</v>
      </c>
      <c r="R750" s="5" t="str">
        <f>IF(Table1[[#This Row],[Profit]]&gt;0,"Profit","Loss")</f>
        <v>Loss</v>
      </c>
      <c r="S750" s="6" t="str">
        <f>FLOOR(Table1[[#This Row],[year]]-1900,10)+1900 &amp; "-" &amp; FLOOR(Table1[[#This Row],[year]]-1890,10)+1900</f>
        <v>1980-1990</v>
      </c>
      <c r="T750" s="14" t="s">
        <v>21835</v>
      </c>
      <c r="AB750" s="14"/>
    </row>
    <row r="751" spans="1:28" hidden="1" x14ac:dyDescent="0.3">
      <c r="A751" t="s">
        <v>2782</v>
      </c>
      <c r="B751" t="s">
        <v>33</v>
      </c>
      <c r="C751" t="s">
        <v>237</v>
      </c>
      <c r="D751">
        <v>1985</v>
      </c>
      <c r="E751" t="s">
        <v>2758</v>
      </c>
      <c r="F751">
        <v>6.3</v>
      </c>
      <c r="G751">
        <v>12000</v>
      </c>
      <c r="H751" t="s">
        <v>2783</v>
      </c>
      <c r="I751" t="s">
        <v>1733</v>
      </c>
      <c r="J751" t="s">
        <v>2784</v>
      </c>
      <c r="K751" t="s">
        <v>22</v>
      </c>
      <c r="L751">
        <f>20500000</f>
        <v>20500000</v>
      </c>
      <c r="M751">
        <v>7840873</v>
      </c>
      <c r="N751" t="s">
        <v>44</v>
      </c>
      <c r="O751">
        <v>99</v>
      </c>
      <c r="P751" t="str">
        <f>IF(Table1[[#This Row],[score]]&gt;=8.5,"High",IF(Table1[[#This Row],[score]]&gt;=7,"Medium","Low"))</f>
        <v>Low</v>
      </c>
      <c r="Q751" s="5">
        <f>Table1[[#This Row],[gross]]-Table1[[#This Row],[budget]]</f>
        <v>-12659127</v>
      </c>
      <c r="R751" s="5" t="str">
        <f>IF(Table1[[#This Row],[Profit]]&gt;0,"Profit","Loss")</f>
        <v>Loss</v>
      </c>
      <c r="S751" s="6" t="str">
        <f>FLOOR(Table1[[#This Row],[year]]-1900,10)+1900 &amp; "-" &amp; FLOOR(Table1[[#This Row],[year]]-1890,10)+1900</f>
        <v>1980-1990</v>
      </c>
      <c r="T751" s="14" t="s">
        <v>21835</v>
      </c>
      <c r="AB751" s="14"/>
    </row>
    <row r="752" spans="1:28" hidden="1" x14ac:dyDescent="0.3">
      <c r="A752" t="s">
        <v>2671</v>
      </c>
      <c r="B752" t="s">
        <v>16</v>
      </c>
      <c r="C752" t="s">
        <v>34</v>
      </c>
      <c r="D752">
        <v>1985</v>
      </c>
      <c r="E752" t="s">
        <v>2672</v>
      </c>
      <c r="F752">
        <v>7.2</v>
      </c>
      <c r="G752">
        <v>28000</v>
      </c>
      <c r="H752" t="s">
        <v>2673</v>
      </c>
      <c r="I752" t="s">
        <v>2674</v>
      </c>
      <c r="J752" t="s">
        <v>1283</v>
      </c>
      <c r="K752" t="s">
        <v>30</v>
      </c>
      <c r="L752">
        <v>9000000</v>
      </c>
      <c r="M752">
        <v>7683620</v>
      </c>
      <c r="N752" t="s">
        <v>1163</v>
      </c>
      <c r="O752">
        <v>111</v>
      </c>
      <c r="P752" t="str">
        <f>IF(Table1[[#This Row],[score]]&gt;=8.5,"High",IF(Table1[[#This Row],[score]]&gt;=7,"Medium","Low"))</f>
        <v>Medium</v>
      </c>
      <c r="Q752" s="5">
        <f>Table1[[#This Row],[gross]]-Table1[[#This Row],[budget]]</f>
        <v>-1316380</v>
      </c>
      <c r="R752" s="5" t="str">
        <f>IF(Table1[[#This Row],[Profit]]&gt;0,"Profit","Loss")</f>
        <v>Loss</v>
      </c>
      <c r="S752" s="6" t="str">
        <f>FLOOR(Table1[[#This Row],[year]]-1900,10)+1900 &amp; "-" &amp; FLOOR(Table1[[#This Row],[year]]-1890,10)+1900</f>
        <v>1980-1990</v>
      </c>
      <c r="T752" s="14" t="s">
        <v>21835</v>
      </c>
      <c r="AB752" s="14"/>
    </row>
    <row r="753" spans="1:28" hidden="1" x14ac:dyDescent="0.3">
      <c r="A753" t="s">
        <v>2963</v>
      </c>
      <c r="B753" t="s">
        <v>337</v>
      </c>
      <c r="C753" t="s">
        <v>390</v>
      </c>
      <c r="D753">
        <v>1985</v>
      </c>
      <c r="E753" t="s">
        <v>2046</v>
      </c>
      <c r="F753">
        <v>7.3</v>
      </c>
      <c r="G753">
        <v>2600</v>
      </c>
      <c r="H753" t="s">
        <v>596</v>
      </c>
      <c r="I753" t="s">
        <v>2964</v>
      </c>
      <c r="J753" t="s">
        <v>2965</v>
      </c>
      <c r="K753" t="s">
        <v>30</v>
      </c>
      <c r="L753">
        <v>2000000</v>
      </c>
      <c r="M753">
        <v>7660857</v>
      </c>
      <c r="N753" t="s">
        <v>2966</v>
      </c>
      <c r="O753">
        <v>100</v>
      </c>
      <c r="P753" t="str">
        <f>IF(Table1[[#This Row],[score]]&gt;=8.5,"High",IF(Table1[[#This Row],[score]]&gt;=7,"Medium","Low"))</f>
        <v>Medium</v>
      </c>
      <c r="Q753" s="5">
        <f>Table1[[#This Row],[gross]]-Table1[[#This Row],[budget]]</f>
        <v>5660857</v>
      </c>
      <c r="R753" s="5" t="str">
        <f>IF(Table1[[#This Row],[Profit]]&gt;0,"Profit","Loss")</f>
        <v>Profit</v>
      </c>
      <c r="S753" s="6" t="str">
        <f>FLOOR(Table1[[#This Row],[year]]-1900,10)+1900 &amp; "-" &amp; FLOOR(Table1[[#This Row],[year]]-1890,10)+1900</f>
        <v>1980-1990</v>
      </c>
      <c r="T753" s="14" t="s">
        <v>21835</v>
      </c>
      <c r="AB753" s="14"/>
    </row>
    <row r="754" spans="1:28" hidden="1" x14ac:dyDescent="0.3">
      <c r="A754" t="s">
        <v>2723</v>
      </c>
      <c r="B754" t="s">
        <v>16</v>
      </c>
      <c r="C754" t="s">
        <v>34</v>
      </c>
      <c r="D754">
        <v>1985</v>
      </c>
      <c r="E754" t="s">
        <v>2724</v>
      </c>
      <c r="F754">
        <v>6.5</v>
      </c>
      <c r="G754">
        <v>11000</v>
      </c>
      <c r="H754" t="s">
        <v>58</v>
      </c>
      <c r="I754" t="s">
        <v>2286</v>
      </c>
      <c r="J754" t="s">
        <v>2725</v>
      </c>
      <c r="K754" t="s">
        <v>30</v>
      </c>
      <c r="L754">
        <v>8000000</v>
      </c>
      <c r="M754">
        <v>7562164</v>
      </c>
      <c r="N754" t="s">
        <v>61</v>
      </c>
      <c r="O754">
        <v>115</v>
      </c>
      <c r="P754" t="str">
        <f>IF(Table1[[#This Row],[score]]&gt;=8.5,"High",IF(Table1[[#This Row],[score]]&gt;=7,"Medium","Low"))</f>
        <v>Low</v>
      </c>
      <c r="Q754" s="5">
        <f>Table1[[#This Row],[gross]]-Table1[[#This Row],[budget]]</f>
        <v>-437836</v>
      </c>
      <c r="R754" s="5" t="str">
        <f>IF(Table1[[#This Row],[Profit]]&gt;0,"Profit","Loss")</f>
        <v>Loss</v>
      </c>
      <c r="S754" s="6" t="str">
        <f>FLOOR(Table1[[#This Row],[year]]-1900,10)+1900 &amp; "-" &amp; FLOOR(Table1[[#This Row],[year]]-1890,10)+1900</f>
        <v>1980-1990</v>
      </c>
      <c r="T754" s="14" t="s">
        <v>21835</v>
      </c>
      <c r="AB754" s="14"/>
    </row>
    <row r="755" spans="1:28" hidden="1" x14ac:dyDescent="0.3">
      <c r="A755" t="s">
        <v>2936</v>
      </c>
      <c r="B755" t="s">
        <v>33</v>
      </c>
      <c r="C755" t="s">
        <v>17</v>
      </c>
      <c r="D755">
        <v>1985</v>
      </c>
      <c r="E755" t="s">
        <v>2937</v>
      </c>
      <c r="F755">
        <v>7.5</v>
      </c>
      <c r="G755">
        <v>4300</v>
      </c>
      <c r="H755" t="s">
        <v>2938</v>
      </c>
      <c r="I755" t="s">
        <v>1624</v>
      </c>
      <c r="J755" t="s">
        <v>2939</v>
      </c>
      <c r="K755" t="s">
        <v>30</v>
      </c>
      <c r="L755">
        <f>20500000</f>
        <v>20500000</v>
      </c>
      <c r="M755">
        <v>7491903</v>
      </c>
      <c r="N755" t="s">
        <v>2940</v>
      </c>
      <c r="O755">
        <v>108</v>
      </c>
      <c r="P755" t="str">
        <f>IF(Table1[[#This Row],[score]]&gt;=8.5,"High",IF(Table1[[#This Row],[score]]&gt;=7,"Medium","Low"))</f>
        <v>Medium</v>
      </c>
      <c r="Q755" s="5">
        <f>Table1[[#This Row],[gross]]-Table1[[#This Row],[budget]]</f>
        <v>-13008097</v>
      </c>
      <c r="R755" s="5" t="str">
        <f>IF(Table1[[#This Row],[Profit]]&gt;0,"Profit","Loss")</f>
        <v>Loss</v>
      </c>
      <c r="S755" s="6" t="str">
        <f>FLOOR(Table1[[#This Row],[year]]-1900,10)+1900 &amp; "-" &amp; FLOOR(Table1[[#This Row],[year]]-1890,10)+1900</f>
        <v>1980-1990</v>
      </c>
      <c r="T755" s="14" t="s">
        <v>21835</v>
      </c>
      <c r="AB755" s="14"/>
    </row>
    <row r="756" spans="1:28" hidden="1" x14ac:dyDescent="0.3">
      <c r="A756" t="s">
        <v>2828</v>
      </c>
      <c r="B756" t="s">
        <v>33</v>
      </c>
      <c r="C756" t="s">
        <v>41</v>
      </c>
      <c r="D756">
        <v>1985</v>
      </c>
      <c r="E756" t="s">
        <v>2829</v>
      </c>
      <c r="F756">
        <v>5</v>
      </c>
      <c r="G756">
        <v>6900</v>
      </c>
      <c r="H756" t="s">
        <v>629</v>
      </c>
      <c r="I756" t="s">
        <v>629</v>
      </c>
      <c r="J756" t="s">
        <v>2725</v>
      </c>
      <c r="K756" t="s">
        <v>2830</v>
      </c>
      <c r="L756">
        <v>3000000</v>
      </c>
      <c r="M756">
        <v>7196872</v>
      </c>
      <c r="N756" t="s">
        <v>2831</v>
      </c>
      <c r="O756">
        <v>93</v>
      </c>
      <c r="P756" t="str">
        <f>IF(Table1[[#This Row],[score]]&gt;=8.5,"High",IF(Table1[[#This Row],[score]]&gt;=7,"Medium","Low"))</f>
        <v>Low</v>
      </c>
      <c r="Q756" s="5">
        <f>Table1[[#This Row],[gross]]-Table1[[#This Row],[budget]]</f>
        <v>4196872</v>
      </c>
      <c r="R756" s="5" t="str">
        <f>IF(Table1[[#This Row],[Profit]]&gt;0,"Profit","Loss")</f>
        <v>Profit</v>
      </c>
      <c r="S756" s="6" t="str">
        <f>FLOOR(Table1[[#This Row],[year]]-1900,10)+1900 &amp; "-" &amp; FLOOR(Table1[[#This Row],[year]]-1890,10)+1900</f>
        <v>1980-1990</v>
      </c>
      <c r="T756" s="14" t="s">
        <v>21835</v>
      </c>
      <c r="AB756" s="14"/>
    </row>
    <row r="757" spans="1:28" hidden="1" x14ac:dyDescent="0.3">
      <c r="A757" t="s">
        <v>2606</v>
      </c>
      <c r="B757" t="s">
        <v>1974</v>
      </c>
      <c r="C757" t="s">
        <v>34</v>
      </c>
      <c r="D757">
        <v>1985</v>
      </c>
      <c r="E757" t="s">
        <v>2534</v>
      </c>
      <c r="F757">
        <v>5.0999999999999996</v>
      </c>
      <c r="G757">
        <v>39000</v>
      </c>
      <c r="H757" t="s">
        <v>227</v>
      </c>
      <c r="I757" t="s">
        <v>985</v>
      </c>
      <c r="J757" t="s">
        <v>986</v>
      </c>
      <c r="K757" t="s">
        <v>30</v>
      </c>
      <c r="L757">
        <v>17900000</v>
      </c>
      <c r="M757">
        <v>6951415</v>
      </c>
      <c r="N757" t="s">
        <v>581</v>
      </c>
      <c r="O757">
        <v>89</v>
      </c>
      <c r="P757" t="str">
        <f>IF(Table1[[#This Row],[score]]&gt;=8.5,"High",IF(Table1[[#This Row],[score]]&gt;=7,"Medium","Low"))</f>
        <v>Low</v>
      </c>
      <c r="Q757" s="5">
        <f>Table1[[#This Row],[gross]]-Table1[[#This Row],[budget]]</f>
        <v>-10948585</v>
      </c>
      <c r="R757" s="5" t="str">
        <f>IF(Table1[[#This Row],[Profit]]&gt;0,"Profit","Loss")</f>
        <v>Loss</v>
      </c>
      <c r="S757" s="6" t="str">
        <f>FLOOR(Table1[[#This Row],[year]]-1900,10)+1900 &amp; "-" &amp; FLOOR(Table1[[#This Row],[year]]-1890,10)+1900</f>
        <v>1980-1990</v>
      </c>
      <c r="T757" s="14" t="s">
        <v>21835</v>
      </c>
      <c r="AB757" s="14"/>
    </row>
    <row r="758" spans="1:28" hidden="1" x14ac:dyDescent="0.3">
      <c r="A758" t="s">
        <v>3162</v>
      </c>
      <c r="B758" t="s">
        <v>337</v>
      </c>
      <c r="C758" t="s">
        <v>390</v>
      </c>
      <c r="D758">
        <v>1985</v>
      </c>
      <c r="E758" t="s">
        <v>2623</v>
      </c>
      <c r="F758">
        <v>6.9</v>
      </c>
      <c r="G758">
        <v>207</v>
      </c>
      <c r="H758" t="s">
        <v>3061</v>
      </c>
      <c r="I758" t="s">
        <v>3163</v>
      </c>
      <c r="J758" t="s">
        <v>3164</v>
      </c>
      <c r="K758" t="s">
        <v>30</v>
      </c>
      <c r="L758">
        <f>20500000</f>
        <v>20500000</v>
      </c>
      <c r="M758">
        <v>6565359</v>
      </c>
      <c r="N758" t="s">
        <v>3165</v>
      </c>
      <c r="O758">
        <v>72</v>
      </c>
      <c r="P758" t="str">
        <f>IF(Table1[[#This Row],[score]]&gt;=8.5,"High",IF(Table1[[#This Row],[score]]&gt;=7,"Medium","Low"))</f>
        <v>Low</v>
      </c>
      <c r="Q758" s="5">
        <f>Table1[[#This Row],[gross]]-Table1[[#This Row],[budget]]</f>
        <v>-13934641</v>
      </c>
      <c r="R758" s="5" t="str">
        <f>IF(Table1[[#This Row],[Profit]]&gt;0,"Profit","Loss")</f>
        <v>Loss</v>
      </c>
      <c r="S758" s="6" t="str">
        <f>FLOOR(Table1[[#This Row],[year]]-1900,10)+1900 &amp; "-" &amp; FLOOR(Table1[[#This Row],[year]]-1890,10)+1900</f>
        <v>1980-1990</v>
      </c>
      <c r="T758" s="14" t="s">
        <v>21835</v>
      </c>
      <c r="AB758" s="14"/>
    </row>
    <row r="759" spans="1:28" hidden="1" x14ac:dyDescent="0.3">
      <c r="A759" t="s">
        <v>2692</v>
      </c>
      <c r="B759" t="s">
        <v>33</v>
      </c>
      <c r="C759" t="s">
        <v>41</v>
      </c>
      <c r="D759">
        <v>1985</v>
      </c>
      <c r="E759" t="s">
        <v>2601</v>
      </c>
      <c r="F759">
        <v>6</v>
      </c>
      <c r="G759">
        <v>10000</v>
      </c>
      <c r="H759" t="s">
        <v>2693</v>
      </c>
      <c r="I759" t="s">
        <v>2694</v>
      </c>
      <c r="J759" t="s">
        <v>2695</v>
      </c>
      <c r="K759" t="s">
        <v>30</v>
      </c>
      <c r="L759">
        <f>20500000</f>
        <v>20500000</v>
      </c>
      <c r="M759">
        <v>6326051</v>
      </c>
      <c r="N759" t="s">
        <v>2147</v>
      </c>
      <c r="O759">
        <v>90</v>
      </c>
      <c r="P759" t="str">
        <f>IF(Table1[[#This Row],[score]]&gt;=8.5,"High",IF(Table1[[#This Row],[score]]&gt;=7,"Medium","Low"))</f>
        <v>Low</v>
      </c>
      <c r="Q759" s="5">
        <f>Table1[[#This Row],[gross]]-Table1[[#This Row],[budget]]</f>
        <v>-14173949</v>
      </c>
      <c r="R759" s="5" t="str">
        <f>IF(Table1[[#This Row],[Profit]]&gt;0,"Profit","Loss")</f>
        <v>Loss</v>
      </c>
      <c r="S759" s="6" t="str">
        <f>FLOOR(Table1[[#This Row],[year]]-1900,10)+1900 &amp; "-" &amp; FLOOR(Table1[[#This Row],[year]]-1890,10)+1900</f>
        <v>1980-1990</v>
      </c>
      <c r="T759" s="14" t="s">
        <v>21835</v>
      </c>
      <c r="AB759" s="14"/>
    </row>
    <row r="760" spans="1:28" hidden="1" x14ac:dyDescent="0.3">
      <c r="A760" t="s">
        <v>2931</v>
      </c>
      <c r="B760" t="s">
        <v>16</v>
      </c>
      <c r="C760" t="s">
        <v>17</v>
      </c>
      <c r="D760">
        <v>1985</v>
      </c>
      <c r="E760" t="s">
        <v>2786</v>
      </c>
      <c r="F760">
        <v>6</v>
      </c>
      <c r="G760">
        <v>2800</v>
      </c>
      <c r="H760" t="s">
        <v>1285</v>
      </c>
      <c r="I760" t="s">
        <v>2932</v>
      </c>
      <c r="J760" t="s">
        <v>735</v>
      </c>
      <c r="K760" t="s">
        <v>22</v>
      </c>
      <c r="L760">
        <v>10000000</v>
      </c>
      <c r="M760">
        <v>6148000</v>
      </c>
      <c r="N760" t="s">
        <v>2933</v>
      </c>
      <c r="O760">
        <v>121</v>
      </c>
      <c r="P760" t="str">
        <f>IF(Table1[[#This Row],[score]]&gt;=8.5,"High",IF(Table1[[#This Row],[score]]&gt;=7,"Medium","Low"))</f>
        <v>Low</v>
      </c>
      <c r="Q760" s="5">
        <f>Table1[[#This Row],[gross]]-Table1[[#This Row],[budget]]</f>
        <v>-3852000</v>
      </c>
      <c r="R760" s="5" t="str">
        <f>IF(Table1[[#This Row],[Profit]]&gt;0,"Profit","Loss")</f>
        <v>Loss</v>
      </c>
      <c r="S760" s="6" t="str">
        <f>FLOOR(Table1[[#This Row],[year]]-1900,10)+1900 &amp; "-" &amp; FLOOR(Table1[[#This Row],[year]]-1890,10)+1900</f>
        <v>1980-1990</v>
      </c>
      <c r="T760" s="14" t="s">
        <v>21835</v>
      </c>
      <c r="AB760" s="14"/>
    </row>
    <row r="761" spans="1:28" hidden="1" x14ac:dyDescent="0.3">
      <c r="A761" t="s">
        <v>2910</v>
      </c>
      <c r="B761" t="s">
        <v>33</v>
      </c>
      <c r="C761" t="s">
        <v>41</v>
      </c>
      <c r="D761">
        <v>1985</v>
      </c>
      <c r="E761" t="s">
        <v>2911</v>
      </c>
      <c r="F761">
        <v>6.5</v>
      </c>
      <c r="G761">
        <v>2100</v>
      </c>
      <c r="H761" t="s">
        <v>1991</v>
      </c>
      <c r="I761" t="s">
        <v>1991</v>
      </c>
      <c r="J761" t="s">
        <v>1474</v>
      </c>
      <c r="K761" t="s">
        <v>30</v>
      </c>
      <c r="L761">
        <f>20500000</f>
        <v>20500000</v>
      </c>
      <c r="M761">
        <v>6090497</v>
      </c>
      <c r="N761" t="s">
        <v>44</v>
      </c>
      <c r="O761">
        <v>88</v>
      </c>
      <c r="P761" t="str">
        <f>IF(Table1[[#This Row],[score]]&gt;=8.5,"High",IF(Table1[[#This Row],[score]]&gt;=7,"Medium","Low"))</f>
        <v>Low</v>
      </c>
      <c r="Q761" s="5">
        <f>Table1[[#This Row],[gross]]-Table1[[#This Row],[budget]]</f>
        <v>-14409503</v>
      </c>
      <c r="R761" s="5" t="str">
        <f>IF(Table1[[#This Row],[Profit]]&gt;0,"Profit","Loss")</f>
        <v>Loss</v>
      </c>
      <c r="S761" s="6" t="str">
        <f>FLOOR(Table1[[#This Row],[year]]-1900,10)+1900 &amp; "-" &amp; FLOOR(Table1[[#This Row],[year]]-1890,10)+1900</f>
        <v>1980-1990</v>
      </c>
      <c r="T761" s="14" t="s">
        <v>21835</v>
      </c>
      <c r="AB761" s="14"/>
    </row>
    <row r="762" spans="1:28" hidden="1" x14ac:dyDescent="0.3">
      <c r="A762" t="s">
        <v>2794</v>
      </c>
      <c r="B762" t="s">
        <v>16</v>
      </c>
      <c r="C762" t="s">
        <v>41</v>
      </c>
      <c r="D762">
        <v>1985</v>
      </c>
      <c r="E762" t="s">
        <v>2397</v>
      </c>
      <c r="F762">
        <v>6.9</v>
      </c>
      <c r="G762">
        <v>4100</v>
      </c>
      <c r="H762" t="s">
        <v>2795</v>
      </c>
      <c r="I762" t="s">
        <v>2796</v>
      </c>
      <c r="J762" t="s">
        <v>102</v>
      </c>
      <c r="K762" t="s">
        <v>30</v>
      </c>
      <c r="L762">
        <f>20500000</f>
        <v>20500000</v>
      </c>
      <c r="M762">
        <v>6070794</v>
      </c>
      <c r="N762" t="s">
        <v>2335</v>
      </c>
      <c r="O762">
        <v>104</v>
      </c>
      <c r="P762" t="str">
        <f>IF(Table1[[#This Row],[score]]&gt;=8.5,"High",IF(Table1[[#This Row],[score]]&gt;=7,"Medium","Low"))</f>
        <v>Low</v>
      </c>
      <c r="Q762" s="5">
        <f>Table1[[#This Row],[gross]]-Table1[[#This Row],[budget]]</f>
        <v>-14429206</v>
      </c>
      <c r="R762" s="5" t="str">
        <f>IF(Table1[[#This Row],[Profit]]&gt;0,"Profit","Loss")</f>
        <v>Loss</v>
      </c>
      <c r="S762" s="6" t="str">
        <f>FLOOR(Table1[[#This Row],[year]]-1900,10)+1900 &amp; "-" &amp; FLOOR(Table1[[#This Row],[year]]-1890,10)+1900</f>
        <v>1980-1990</v>
      </c>
      <c r="T762" s="14" t="s">
        <v>21835</v>
      </c>
      <c r="AB762" s="14"/>
    </row>
    <row r="763" spans="1:28" hidden="1" x14ac:dyDescent="0.3">
      <c r="A763" t="s">
        <v>2894</v>
      </c>
      <c r="B763" t="s">
        <v>16</v>
      </c>
      <c r="C763" t="s">
        <v>34</v>
      </c>
      <c r="D763">
        <v>1985</v>
      </c>
      <c r="E763" t="s">
        <v>2716</v>
      </c>
      <c r="F763">
        <v>4.4000000000000004</v>
      </c>
      <c r="G763">
        <v>3900</v>
      </c>
      <c r="H763" t="s">
        <v>2895</v>
      </c>
      <c r="I763" t="s">
        <v>2896</v>
      </c>
      <c r="J763" t="s">
        <v>2897</v>
      </c>
      <c r="K763" t="s">
        <v>30</v>
      </c>
      <c r="L763">
        <f>20500000</f>
        <v>20500000</v>
      </c>
      <c r="M763">
        <v>5730596</v>
      </c>
      <c r="N763" t="s">
        <v>118</v>
      </c>
      <c r="O763">
        <v>90</v>
      </c>
      <c r="P763" t="str">
        <f>IF(Table1[[#This Row],[score]]&gt;=8.5,"High",IF(Table1[[#This Row],[score]]&gt;=7,"Medium","Low"))</f>
        <v>Low</v>
      </c>
      <c r="Q763" s="5">
        <f>Table1[[#This Row],[gross]]-Table1[[#This Row],[budget]]</f>
        <v>-14769404</v>
      </c>
      <c r="R763" s="5" t="str">
        <f>IF(Table1[[#This Row],[Profit]]&gt;0,"Profit","Loss")</f>
        <v>Loss</v>
      </c>
      <c r="S763" s="6" t="str">
        <f>FLOOR(Table1[[#This Row],[year]]-1900,10)+1900 &amp; "-" &amp; FLOOR(Table1[[#This Row],[year]]-1890,10)+1900</f>
        <v>1980-1990</v>
      </c>
      <c r="T763" s="14" t="s">
        <v>21835</v>
      </c>
      <c r="AB763" s="14"/>
    </row>
    <row r="764" spans="1:28" hidden="1" x14ac:dyDescent="0.3">
      <c r="A764" t="s">
        <v>2901</v>
      </c>
      <c r="B764" t="s">
        <v>16</v>
      </c>
      <c r="C764" t="s">
        <v>34</v>
      </c>
      <c r="D764">
        <v>1985</v>
      </c>
      <c r="E764" t="s">
        <v>2302</v>
      </c>
      <c r="F764">
        <v>4.8</v>
      </c>
      <c r="G764">
        <v>1400</v>
      </c>
      <c r="H764" t="s">
        <v>1663</v>
      </c>
      <c r="I764" t="s">
        <v>1663</v>
      </c>
      <c r="J764" t="s">
        <v>2869</v>
      </c>
      <c r="K764" t="s">
        <v>30</v>
      </c>
      <c r="L764">
        <f>20500000</f>
        <v>20500000</v>
      </c>
      <c r="M764">
        <v>5622787</v>
      </c>
      <c r="N764" t="s">
        <v>2902</v>
      </c>
      <c r="O764">
        <v>93</v>
      </c>
      <c r="P764" t="str">
        <f>IF(Table1[[#This Row],[score]]&gt;=8.5,"High",IF(Table1[[#This Row],[score]]&gt;=7,"Medium","Low"))</f>
        <v>Low</v>
      </c>
      <c r="Q764" s="5">
        <f>Table1[[#This Row],[gross]]-Table1[[#This Row],[budget]]</f>
        <v>-14877213</v>
      </c>
      <c r="R764" s="5" t="str">
        <f>IF(Table1[[#This Row],[Profit]]&gt;0,"Profit","Loss")</f>
        <v>Loss</v>
      </c>
      <c r="S764" s="6" t="str">
        <f>FLOOR(Table1[[#This Row],[year]]-1900,10)+1900 &amp; "-" &amp; FLOOR(Table1[[#This Row],[year]]-1890,10)+1900</f>
        <v>1980-1990</v>
      </c>
      <c r="T764" s="14" t="s">
        <v>21835</v>
      </c>
      <c r="AB764" s="14"/>
    </row>
    <row r="765" spans="1:28" hidden="1" x14ac:dyDescent="0.3">
      <c r="A765" t="s">
        <v>2968</v>
      </c>
      <c r="B765" t="s">
        <v>16</v>
      </c>
      <c r="C765" t="s">
        <v>41</v>
      </c>
      <c r="D765">
        <v>1985</v>
      </c>
      <c r="E765" t="s">
        <v>2786</v>
      </c>
      <c r="F765">
        <v>6.2</v>
      </c>
      <c r="G765">
        <v>3000</v>
      </c>
      <c r="H765" t="s">
        <v>648</v>
      </c>
      <c r="I765" t="s">
        <v>2969</v>
      </c>
      <c r="J765" t="s">
        <v>254</v>
      </c>
      <c r="K765" t="s">
        <v>30</v>
      </c>
      <c r="L765">
        <f>20500000</f>
        <v>20500000</v>
      </c>
      <c r="M765">
        <v>5349607</v>
      </c>
      <c r="N765" t="s">
        <v>384</v>
      </c>
      <c r="O765">
        <v>107</v>
      </c>
      <c r="P765" t="str">
        <f>IF(Table1[[#This Row],[score]]&gt;=8.5,"High",IF(Table1[[#This Row],[score]]&gt;=7,"Medium","Low"))</f>
        <v>Low</v>
      </c>
      <c r="Q765" s="5">
        <f>Table1[[#This Row],[gross]]-Table1[[#This Row],[budget]]</f>
        <v>-15150393</v>
      </c>
      <c r="R765" s="5" t="str">
        <f>IF(Table1[[#This Row],[Profit]]&gt;0,"Profit","Loss")</f>
        <v>Loss</v>
      </c>
      <c r="S765" s="6" t="str">
        <f>FLOOR(Table1[[#This Row],[year]]-1900,10)+1900 &amp; "-" &amp; FLOOR(Table1[[#This Row],[year]]-1890,10)+1900</f>
        <v>1980-1990</v>
      </c>
      <c r="T765" s="14" t="s">
        <v>21835</v>
      </c>
      <c r="AB765" s="14"/>
    </row>
    <row r="766" spans="1:28" hidden="1" x14ac:dyDescent="0.3">
      <c r="A766" t="s">
        <v>2934</v>
      </c>
      <c r="B766" t="s">
        <v>1974</v>
      </c>
      <c r="C766" t="s">
        <v>25</v>
      </c>
      <c r="D766">
        <v>1985</v>
      </c>
      <c r="E766" t="s">
        <v>2512</v>
      </c>
      <c r="F766">
        <v>5.3</v>
      </c>
      <c r="G766">
        <v>2100</v>
      </c>
      <c r="H766" t="s">
        <v>245</v>
      </c>
      <c r="I766" t="s">
        <v>2935</v>
      </c>
      <c r="J766" t="s">
        <v>184</v>
      </c>
      <c r="K766" t="s">
        <v>22</v>
      </c>
      <c r="L766">
        <v>22000000</v>
      </c>
      <c r="M766">
        <v>5111099</v>
      </c>
      <c r="N766" t="s">
        <v>589</v>
      </c>
      <c r="O766">
        <v>114</v>
      </c>
      <c r="P766" t="str">
        <f>IF(Table1[[#This Row],[score]]&gt;=8.5,"High",IF(Table1[[#This Row],[score]]&gt;=7,"Medium","Low"))</f>
        <v>Low</v>
      </c>
      <c r="Q766" s="5">
        <f>Table1[[#This Row],[gross]]-Table1[[#This Row],[budget]]</f>
        <v>-16888901</v>
      </c>
      <c r="R766" s="5" t="str">
        <f>IF(Table1[[#This Row],[Profit]]&gt;0,"Profit","Loss")</f>
        <v>Loss</v>
      </c>
      <c r="S766" s="6" t="str">
        <f>FLOOR(Table1[[#This Row],[year]]-1900,10)+1900 &amp; "-" &amp; FLOOR(Table1[[#This Row],[year]]-1890,10)+1900</f>
        <v>1980-1990</v>
      </c>
      <c r="T766" s="14" t="s">
        <v>21835</v>
      </c>
      <c r="AB766" s="14"/>
    </row>
    <row r="767" spans="1:28" hidden="1" x14ac:dyDescent="0.3">
      <c r="A767" t="s">
        <v>2645</v>
      </c>
      <c r="B767" t="s">
        <v>443</v>
      </c>
      <c r="C767" t="s">
        <v>52</v>
      </c>
      <c r="D767">
        <v>1985</v>
      </c>
      <c r="E767" t="s">
        <v>2646</v>
      </c>
      <c r="F767">
        <v>7.1</v>
      </c>
      <c r="G767">
        <v>65000</v>
      </c>
      <c r="H767" t="s">
        <v>1061</v>
      </c>
      <c r="I767" t="s">
        <v>1061</v>
      </c>
      <c r="J767" t="s">
        <v>2647</v>
      </c>
      <c r="K767" t="s">
        <v>30</v>
      </c>
      <c r="L767">
        <v>3500000</v>
      </c>
      <c r="M767">
        <v>5000000</v>
      </c>
      <c r="N767" t="s">
        <v>1063</v>
      </c>
      <c r="O767">
        <v>101</v>
      </c>
      <c r="P767" t="str">
        <f>IF(Table1[[#This Row],[score]]&gt;=8.5,"High",IF(Table1[[#This Row],[score]]&gt;=7,"Medium","Low"))</f>
        <v>Medium</v>
      </c>
      <c r="Q767" s="5">
        <f>Table1[[#This Row],[gross]]-Table1[[#This Row],[budget]]</f>
        <v>1500000</v>
      </c>
      <c r="R767" s="5" t="str">
        <f>IF(Table1[[#This Row],[Profit]]&gt;0,"Profit","Loss")</f>
        <v>Profit</v>
      </c>
      <c r="S767" s="6" t="str">
        <f>FLOOR(Table1[[#This Row],[year]]-1900,10)+1900 &amp; "-" &amp; FLOOR(Table1[[#This Row],[year]]-1890,10)+1900</f>
        <v>1980-1990</v>
      </c>
      <c r="T767" s="14" t="s">
        <v>21835</v>
      </c>
      <c r="AB767" s="14"/>
    </row>
    <row r="768" spans="1:28" hidden="1" x14ac:dyDescent="0.3">
      <c r="A768" t="s">
        <v>3060</v>
      </c>
      <c r="B768" t="s">
        <v>337</v>
      </c>
      <c r="C768" t="s">
        <v>390</v>
      </c>
      <c r="D768">
        <v>1985</v>
      </c>
      <c r="E768" t="s">
        <v>2710</v>
      </c>
      <c r="F768">
        <v>6.9</v>
      </c>
      <c r="G768">
        <v>1100</v>
      </c>
      <c r="H768" t="s">
        <v>3061</v>
      </c>
      <c r="I768" t="s">
        <v>3062</v>
      </c>
      <c r="J768" t="s">
        <v>3063</v>
      </c>
      <c r="K768" t="s">
        <v>30</v>
      </c>
      <c r="L768">
        <f>20500000</f>
        <v>20500000</v>
      </c>
      <c r="M768">
        <v>4889971</v>
      </c>
      <c r="N768" t="s">
        <v>3064</v>
      </c>
      <c r="O768">
        <v>85</v>
      </c>
      <c r="P768" t="str">
        <f>IF(Table1[[#This Row],[score]]&gt;=8.5,"High",IF(Table1[[#This Row],[score]]&gt;=7,"Medium","Low"))</f>
        <v>Low</v>
      </c>
      <c r="Q768" s="5">
        <f>Table1[[#This Row],[gross]]-Table1[[#This Row],[budget]]</f>
        <v>-15610029</v>
      </c>
      <c r="R768" s="5" t="str">
        <f>IF(Table1[[#This Row],[Profit]]&gt;0,"Profit","Loss")</f>
        <v>Loss</v>
      </c>
      <c r="S768" s="6" t="str">
        <f>FLOOR(Table1[[#This Row],[year]]-1900,10)+1900 &amp; "-" &amp; FLOOR(Table1[[#This Row],[year]]-1890,10)+1900</f>
        <v>1980-1990</v>
      </c>
      <c r="T768" s="14" t="s">
        <v>21835</v>
      </c>
      <c r="AB768" s="14"/>
    </row>
    <row r="769" spans="1:28" hidden="1" x14ac:dyDescent="0.3">
      <c r="A769" t="s">
        <v>2777</v>
      </c>
      <c r="B769" t="s">
        <v>33</v>
      </c>
      <c r="C769" t="s">
        <v>34</v>
      </c>
      <c r="D769">
        <v>1985</v>
      </c>
      <c r="E769" t="s">
        <v>2289</v>
      </c>
      <c r="F769">
        <v>5.7</v>
      </c>
      <c r="G769">
        <v>16000</v>
      </c>
      <c r="H769" t="s">
        <v>2778</v>
      </c>
      <c r="I769" t="s">
        <v>2779</v>
      </c>
      <c r="J769" t="s">
        <v>2780</v>
      </c>
      <c r="K769" t="s">
        <v>30</v>
      </c>
      <c r="L769">
        <f>20500000</f>
        <v>20500000</v>
      </c>
      <c r="M769">
        <v>4662137</v>
      </c>
      <c r="N769" t="s">
        <v>2781</v>
      </c>
      <c r="O769">
        <v>85</v>
      </c>
      <c r="P769" t="str">
        <f>IF(Table1[[#This Row],[score]]&gt;=8.5,"High",IF(Table1[[#This Row],[score]]&gt;=7,"Medium","Low"))</f>
        <v>Low</v>
      </c>
      <c r="Q769" s="5">
        <f>Table1[[#This Row],[gross]]-Table1[[#This Row],[budget]]</f>
        <v>-15837863</v>
      </c>
      <c r="R769" s="5" t="str">
        <f>IF(Table1[[#This Row],[Profit]]&gt;0,"Profit","Loss")</f>
        <v>Loss</v>
      </c>
      <c r="S769" s="6" t="str">
        <f>FLOOR(Table1[[#This Row],[year]]-1900,10)+1900 &amp; "-" &amp; FLOOR(Table1[[#This Row],[year]]-1890,10)+1900</f>
        <v>1980-1990</v>
      </c>
      <c r="T769" s="14" t="s">
        <v>21835</v>
      </c>
      <c r="AB769" s="14"/>
    </row>
    <row r="770" spans="1:28" hidden="1" x14ac:dyDescent="0.3">
      <c r="A770" t="s">
        <v>2946</v>
      </c>
      <c r="B770" t="s">
        <v>16</v>
      </c>
      <c r="C770" t="s">
        <v>104</v>
      </c>
      <c r="D770">
        <v>1985</v>
      </c>
      <c r="E770" t="s">
        <v>2462</v>
      </c>
      <c r="F770">
        <v>6.1</v>
      </c>
      <c r="G770">
        <v>3800</v>
      </c>
      <c r="H770" t="s">
        <v>2947</v>
      </c>
      <c r="I770" t="s">
        <v>2948</v>
      </c>
      <c r="J770" t="s">
        <v>498</v>
      </c>
      <c r="K770" t="s">
        <v>30</v>
      </c>
      <c r="L770">
        <v>7000000</v>
      </c>
      <c r="M770">
        <v>4349446</v>
      </c>
      <c r="N770" t="s">
        <v>2483</v>
      </c>
      <c r="O770">
        <v>103</v>
      </c>
      <c r="P770" t="str">
        <f>IF(Table1[[#This Row],[score]]&gt;=8.5,"High",IF(Table1[[#This Row],[score]]&gt;=7,"Medium","Low"))</f>
        <v>Low</v>
      </c>
      <c r="Q770" s="5">
        <f>Table1[[#This Row],[gross]]-Table1[[#This Row],[budget]]</f>
        <v>-2650554</v>
      </c>
      <c r="R770" s="5" t="str">
        <f>IF(Table1[[#This Row],[Profit]]&gt;0,"Profit","Loss")</f>
        <v>Loss</v>
      </c>
      <c r="S770" s="6" t="str">
        <f>FLOOR(Table1[[#This Row],[year]]-1900,10)+1900 &amp; "-" &amp; FLOOR(Table1[[#This Row],[year]]-1890,10)+1900</f>
        <v>1980-1990</v>
      </c>
      <c r="T770" s="14" t="s">
        <v>21835</v>
      </c>
      <c r="AB770" s="14"/>
    </row>
    <row r="771" spans="1:28" hidden="1" x14ac:dyDescent="0.3">
      <c r="A771" t="s">
        <v>2595</v>
      </c>
      <c r="B771" t="s">
        <v>16</v>
      </c>
      <c r="C771" t="s">
        <v>34</v>
      </c>
      <c r="D771">
        <v>1985</v>
      </c>
      <c r="E771" t="s">
        <v>2596</v>
      </c>
      <c r="F771">
        <v>8.1999999999999993</v>
      </c>
      <c r="G771">
        <v>117000</v>
      </c>
      <c r="H771" t="s">
        <v>2597</v>
      </c>
      <c r="I771" t="s">
        <v>2597</v>
      </c>
      <c r="J771" t="s">
        <v>2598</v>
      </c>
      <c r="K771" t="s">
        <v>2081</v>
      </c>
      <c r="L771" s="5">
        <v>11500000</v>
      </c>
      <c r="M771" s="5">
        <v>4164283</v>
      </c>
      <c r="N771" t="s">
        <v>2599</v>
      </c>
      <c r="O771">
        <v>162</v>
      </c>
      <c r="P771" t="str">
        <f>IF(Table1[[#This Row],[score]]&gt;=8.5,"High",IF(Table1[[#This Row],[score]]&gt;=7,"Medium","Low"))</f>
        <v>Medium</v>
      </c>
      <c r="Q771" s="5">
        <f>Table1[[#This Row],[gross]]-Table1[[#This Row],[budget]]</f>
        <v>-7335717</v>
      </c>
      <c r="R771" s="5" t="str">
        <f>IF(Table1[[#This Row],[Profit]]&gt;0,"Profit","Loss")</f>
        <v>Loss</v>
      </c>
      <c r="S771" s="6" t="str">
        <f>FLOOR(Table1[[#This Row],[year]]-1900,10)+1900 &amp; "-" &amp; FLOOR(Table1[[#This Row],[year]]-1890,10)+1900</f>
        <v>1980-1990</v>
      </c>
      <c r="T771" s="14" t="s">
        <v>21837</v>
      </c>
      <c r="AB771" s="14"/>
    </row>
    <row r="772" spans="1:28" hidden="1" x14ac:dyDescent="0.3">
      <c r="A772" t="s">
        <v>2851</v>
      </c>
      <c r="B772" t="s">
        <v>33</v>
      </c>
      <c r="C772" t="s">
        <v>34</v>
      </c>
      <c r="D772">
        <v>1985</v>
      </c>
      <c r="E772" t="s">
        <v>2633</v>
      </c>
      <c r="F772">
        <v>6</v>
      </c>
      <c r="G772">
        <v>5500</v>
      </c>
      <c r="H772" t="s">
        <v>2062</v>
      </c>
      <c r="I772" t="s">
        <v>2062</v>
      </c>
      <c r="J772" t="s">
        <v>2852</v>
      </c>
      <c r="K772" t="s">
        <v>30</v>
      </c>
      <c r="L772">
        <f>20500000</f>
        <v>20500000</v>
      </c>
      <c r="M772">
        <v>4122748</v>
      </c>
      <c r="N772" t="s">
        <v>2067</v>
      </c>
      <c r="O772">
        <v>94</v>
      </c>
      <c r="P772" t="str">
        <f>IF(Table1[[#This Row],[score]]&gt;=8.5,"High",IF(Table1[[#This Row],[score]]&gt;=7,"Medium","Low"))</f>
        <v>Low</v>
      </c>
      <c r="Q772" s="5">
        <f>Table1[[#This Row],[gross]]-Table1[[#This Row],[budget]]</f>
        <v>-16377252</v>
      </c>
      <c r="R772" s="5" t="str">
        <f>IF(Table1[[#This Row],[Profit]]&gt;0,"Profit","Loss")</f>
        <v>Loss</v>
      </c>
      <c r="S772" s="6" t="str">
        <f>FLOOR(Table1[[#This Row],[year]]-1900,10)+1900 &amp; "-" &amp; FLOOR(Table1[[#This Row],[year]]-1890,10)+1900</f>
        <v>1980-1990</v>
      </c>
      <c r="T772" s="14" t="s">
        <v>21835</v>
      </c>
      <c r="AB772" s="14"/>
    </row>
    <row r="773" spans="1:28" hidden="1" x14ac:dyDescent="0.3">
      <c r="A773" t="s">
        <v>2927</v>
      </c>
      <c r="B773" t="s">
        <v>33</v>
      </c>
      <c r="C773" t="s">
        <v>34</v>
      </c>
      <c r="D773">
        <v>1985</v>
      </c>
      <c r="E773" t="s">
        <v>2573</v>
      </c>
      <c r="F773">
        <v>6.2</v>
      </c>
      <c r="G773">
        <v>6100</v>
      </c>
      <c r="H773" t="s">
        <v>596</v>
      </c>
      <c r="I773" t="s">
        <v>2928</v>
      </c>
      <c r="J773" t="s">
        <v>2929</v>
      </c>
      <c r="K773" t="s">
        <v>2081</v>
      </c>
      <c r="L773">
        <v>2000000</v>
      </c>
      <c r="M773">
        <v>4116395</v>
      </c>
      <c r="N773" t="s">
        <v>2930</v>
      </c>
      <c r="O773">
        <v>87</v>
      </c>
      <c r="P773" t="str">
        <f>IF(Table1[[#This Row],[score]]&gt;=8.5,"High",IF(Table1[[#This Row],[score]]&gt;=7,"Medium","Low"))</f>
        <v>Low</v>
      </c>
      <c r="Q773" s="5">
        <f>Table1[[#This Row],[gross]]-Table1[[#This Row],[budget]]</f>
        <v>2116395</v>
      </c>
      <c r="R773" s="5" t="str">
        <f>IF(Table1[[#This Row],[Profit]]&gt;0,"Profit","Loss")</f>
        <v>Profit</v>
      </c>
      <c r="S773" s="6" t="str">
        <f>FLOOR(Table1[[#This Row],[year]]-1900,10)+1900 &amp; "-" &amp; FLOOR(Table1[[#This Row],[year]]-1890,10)+1900</f>
        <v>1980-1990</v>
      </c>
      <c r="T773" s="14" t="s">
        <v>21835</v>
      </c>
      <c r="AB773" s="14"/>
    </row>
    <row r="774" spans="1:28" hidden="1" x14ac:dyDescent="0.3">
      <c r="A774" t="s">
        <v>2838</v>
      </c>
      <c r="B774" t="s">
        <v>1974</v>
      </c>
      <c r="C774" t="s">
        <v>41</v>
      </c>
      <c r="D774">
        <v>1985</v>
      </c>
      <c r="E774" t="s">
        <v>2654</v>
      </c>
      <c r="F774">
        <v>6.3</v>
      </c>
      <c r="G774">
        <v>4600</v>
      </c>
      <c r="H774" t="s">
        <v>2839</v>
      </c>
      <c r="I774" t="s">
        <v>2839</v>
      </c>
      <c r="J774" t="s">
        <v>2840</v>
      </c>
      <c r="K774" t="s">
        <v>30</v>
      </c>
      <c r="L774">
        <f>20500000</f>
        <v>20500000</v>
      </c>
      <c r="M774">
        <v>3852271</v>
      </c>
      <c r="N774" t="s">
        <v>2841</v>
      </c>
      <c r="O774">
        <v>90</v>
      </c>
      <c r="P774" t="str">
        <f>IF(Table1[[#This Row],[score]]&gt;=8.5,"High",IF(Table1[[#This Row],[score]]&gt;=7,"Medium","Low"))</f>
        <v>Low</v>
      </c>
      <c r="Q774" s="5">
        <f>Table1[[#This Row],[gross]]-Table1[[#This Row],[budget]]</f>
        <v>-16647729</v>
      </c>
      <c r="R774" s="5" t="str">
        <f>IF(Table1[[#This Row],[Profit]]&gt;0,"Profit","Loss")</f>
        <v>Loss</v>
      </c>
      <c r="S774" s="6" t="str">
        <f>FLOOR(Table1[[#This Row],[year]]-1900,10)+1900 &amp; "-" &amp; FLOOR(Table1[[#This Row],[year]]-1890,10)+1900</f>
        <v>1980-1990</v>
      </c>
      <c r="T774" s="14" t="s">
        <v>21835</v>
      </c>
      <c r="AB774" s="14"/>
    </row>
    <row r="775" spans="1:28" hidden="1" x14ac:dyDescent="0.3">
      <c r="A775" t="s">
        <v>2949</v>
      </c>
      <c r="B775" t="s">
        <v>1974</v>
      </c>
      <c r="C775" t="s">
        <v>41</v>
      </c>
      <c r="D775">
        <v>1985</v>
      </c>
      <c r="E775" t="s">
        <v>2462</v>
      </c>
      <c r="F775">
        <v>6</v>
      </c>
      <c r="G775">
        <v>3700</v>
      </c>
      <c r="H775" t="s">
        <v>507</v>
      </c>
      <c r="I775" t="s">
        <v>2950</v>
      </c>
      <c r="J775" t="s">
        <v>1845</v>
      </c>
      <c r="K775" t="s">
        <v>30</v>
      </c>
      <c r="L775">
        <f>20500000</f>
        <v>20500000</v>
      </c>
      <c r="M775">
        <v>3594997</v>
      </c>
      <c r="N775" t="s">
        <v>2951</v>
      </c>
      <c r="O775">
        <v>102</v>
      </c>
      <c r="P775" t="str">
        <f>IF(Table1[[#This Row],[score]]&gt;=8.5,"High",IF(Table1[[#This Row],[score]]&gt;=7,"Medium","Low"))</f>
        <v>Low</v>
      </c>
      <c r="Q775" s="5">
        <f>Table1[[#This Row],[gross]]-Table1[[#This Row],[budget]]</f>
        <v>-16905003</v>
      </c>
      <c r="R775" s="5" t="str">
        <f>IF(Table1[[#This Row],[Profit]]&gt;0,"Profit","Loss")</f>
        <v>Loss</v>
      </c>
      <c r="S775" s="6" t="str">
        <f>FLOOR(Table1[[#This Row],[year]]-1900,10)+1900 &amp; "-" &amp; FLOOR(Table1[[#This Row],[year]]-1890,10)+1900</f>
        <v>1980-1990</v>
      </c>
      <c r="T775" s="14" t="s">
        <v>21835</v>
      </c>
      <c r="AB775" s="14"/>
    </row>
    <row r="776" spans="1:28" hidden="1" x14ac:dyDescent="0.3">
      <c r="A776" t="s">
        <v>2919</v>
      </c>
      <c r="B776" t="s">
        <v>1974</v>
      </c>
      <c r="C776" t="s">
        <v>151</v>
      </c>
      <c r="D776">
        <v>1985</v>
      </c>
      <c r="E776" t="s">
        <v>2561</v>
      </c>
      <c r="F776">
        <v>5.3</v>
      </c>
      <c r="G776">
        <v>2900</v>
      </c>
      <c r="H776" t="s">
        <v>1808</v>
      </c>
      <c r="I776" t="s">
        <v>2920</v>
      </c>
      <c r="J776" t="s">
        <v>2921</v>
      </c>
      <c r="K776" t="s">
        <v>22</v>
      </c>
      <c r="L776">
        <v>13000000</v>
      </c>
      <c r="M776">
        <v>3558669</v>
      </c>
      <c r="N776" t="s">
        <v>2185</v>
      </c>
      <c r="O776">
        <v>118</v>
      </c>
      <c r="P776" t="str">
        <f>IF(Table1[[#This Row],[score]]&gt;=8.5,"High",IF(Table1[[#This Row],[score]]&gt;=7,"Medium","Low"))</f>
        <v>Low</v>
      </c>
      <c r="Q776" s="5">
        <f>Table1[[#This Row],[gross]]-Table1[[#This Row],[budget]]</f>
        <v>-9441331</v>
      </c>
      <c r="R776" s="5" t="str">
        <f>IF(Table1[[#This Row],[Profit]]&gt;0,"Profit","Loss")</f>
        <v>Loss</v>
      </c>
      <c r="S776" s="6" t="str">
        <f>FLOOR(Table1[[#This Row],[year]]-1900,10)+1900 &amp; "-" &amp; FLOOR(Table1[[#This Row],[year]]-1890,10)+1900</f>
        <v>1980-1990</v>
      </c>
      <c r="T776" s="14" t="s">
        <v>21835</v>
      </c>
      <c r="AB776" s="14"/>
    </row>
    <row r="777" spans="1:28" hidden="1" x14ac:dyDescent="0.3">
      <c r="A777" t="s">
        <v>3031</v>
      </c>
      <c r="B777" t="s">
        <v>1974</v>
      </c>
      <c r="C777" t="s">
        <v>41</v>
      </c>
      <c r="D777">
        <v>1985</v>
      </c>
      <c r="E777" t="s">
        <v>3032</v>
      </c>
      <c r="F777">
        <v>5.4</v>
      </c>
      <c r="G777">
        <v>1400</v>
      </c>
      <c r="H777" t="s">
        <v>1001</v>
      </c>
      <c r="I777" t="s">
        <v>1001</v>
      </c>
      <c r="J777" t="s">
        <v>3033</v>
      </c>
      <c r="K777" t="s">
        <v>30</v>
      </c>
      <c r="L777">
        <f>20500000</f>
        <v>20500000</v>
      </c>
      <c r="M777">
        <v>3393807</v>
      </c>
      <c r="N777" t="s">
        <v>3034</v>
      </c>
      <c r="O777">
        <v>90</v>
      </c>
      <c r="P777" t="str">
        <f>IF(Table1[[#This Row],[score]]&gt;=8.5,"High",IF(Table1[[#This Row],[score]]&gt;=7,"Medium","Low"))</f>
        <v>Low</v>
      </c>
      <c r="Q777" s="5">
        <f>Table1[[#This Row],[gross]]-Table1[[#This Row],[budget]]</f>
        <v>-17106193</v>
      </c>
      <c r="R777" s="5" t="str">
        <f>IF(Table1[[#This Row],[Profit]]&gt;0,"Profit","Loss")</f>
        <v>Loss</v>
      </c>
      <c r="S777" s="6" t="str">
        <f>FLOOR(Table1[[#This Row],[year]]-1900,10)+1900 &amp; "-" &amp; FLOOR(Table1[[#This Row],[year]]-1890,10)+1900</f>
        <v>1980-1990</v>
      </c>
      <c r="T777" s="14" t="s">
        <v>21835</v>
      </c>
      <c r="AB777" s="14"/>
    </row>
    <row r="778" spans="1:28" hidden="1" x14ac:dyDescent="0.3">
      <c r="A778" t="s">
        <v>2984</v>
      </c>
      <c r="B778" t="s">
        <v>33</v>
      </c>
      <c r="C778" t="s">
        <v>390</v>
      </c>
      <c r="D778">
        <v>1985</v>
      </c>
      <c r="E778" t="s">
        <v>2814</v>
      </c>
      <c r="F778">
        <v>6.5</v>
      </c>
      <c r="G778">
        <v>2100</v>
      </c>
      <c r="H778" t="s">
        <v>2985</v>
      </c>
      <c r="I778" t="s">
        <v>2986</v>
      </c>
      <c r="J778" t="s">
        <v>2987</v>
      </c>
      <c r="K778" t="s">
        <v>908</v>
      </c>
      <c r="L778">
        <v>15000000</v>
      </c>
      <c r="M778">
        <v>3360800</v>
      </c>
      <c r="N778" t="s">
        <v>2988</v>
      </c>
      <c r="O778">
        <v>100</v>
      </c>
      <c r="P778" t="str">
        <f>IF(Table1[[#This Row],[score]]&gt;=8.5,"High",IF(Table1[[#This Row],[score]]&gt;=7,"Medium","Low"))</f>
        <v>Low</v>
      </c>
      <c r="Q778" s="5">
        <f>Table1[[#This Row],[gross]]-Table1[[#This Row],[budget]]</f>
        <v>-11639200</v>
      </c>
      <c r="R778" s="5" t="str">
        <f>IF(Table1[[#This Row],[Profit]]&gt;0,"Profit","Loss")</f>
        <v>Loss</v>
      </c>
      <c r="S778" s="6" t="str">
        <f>FLOOR(Table1[[#This Row],[year]]-1900,10)+1900 &amp; "-" &amp; FLOOR(Table1[[#This Row],[year]]-1890,10)+1900</f>
        <v>1980-1990</v>
      </c>
      <c r="T778" s="14" t="s">
        <v>21835</v>
      </c>
      <c r="AB778" s="14"/>
    </row>
    <row r="779" spans="1:28" hidden="1" x14ac:dyDescent="0.3">
      <c r="A779" t="s">
        <v>2859</v>
      </c>
      <c r="B779" t="s">
        <v>16</v>
      </c>
      <c r="C779" t="s">
        <v>41</v>
      </c>
      <c r="D779">
        <v>1985</v>
      </c>
      <c r="E779" t="s">
        <v>2601</v>
      </c>
      <c r="F779">
        <v>5.3</v>
      </c>
      <c r="G779">
        <v>2200</v>
      </c>
      <c r="H779" t="s">
        <v>2860</v>
      </c>
      <c r="I779" t="s">
        <v>2861</v>
      </c>
      <c r="J779" t="s">
        <v>2862</v>
      </c>
      <c r="K779" t="s">
        <v>30</v>
      </c>
      <c r="L779">
        <f>20500000</f>
        <v>20500000</v>
      </c>
      <c r="M779">
        <v>3333306</v>
      </c>
      <c r="N779" t="s">
        <v>2147</v>
      </c>
      <c r="O779">
        <v>94</v>
      </c>
      <c r="P779" t="str">
        <f>IF(Table1[[#This Row],[score]]&gt;=8.5,"High",IF(Table1[[#This Row],[score]]&gt;=7,"Medium","Low"))</f>
        <v>Low</v>
      </c>
      <c r="Q779" s="5">
        <f>Table1[[#This Row],[gross]]-Table1[[#This Row],[budget]]</f>
        <v>-17166694</v>
      </c>
      <c r="R779" s="5" t="str">
        <f>IF(Table1[[#This Row],[Profit]]&gt;0,"Profit","Loss")</f>
        <v>Loss</v>
      </c>
      <c r="S779" s="6" t="str">
        <f>FLOOR(Table1[[#This Row],[year]]-1900,10)+1900 &amp; "-" &amp; FLOOR(Table1[[#This Row],[year]]-1890,10)+1900</f>
        <v>1980-1990</v>
      </c>
      <c r="T779" s="14" t="s">
        <v>21835</v>
      </c>
      <c r="AB779" s="14"/>
    </row>
    <row r="780" spans="1:28" hidden="1" x14ac:dyDescent="0.3">
      <c r="A780" t="s">
        <v>2686</v>
      </c>
      <c r="B780" t="s">
        <v>1974</v>
      </c>
      <c r="C780" t="s">
        <v>34</v>
      </c>
      <c r="D780">
        <v>1985</v>
      </c>
      <c r="E780" t="s">
        <v>2646</v>
      </c>
      <c r="F780">
        <v>6.6</v>
      </c>
      <c r="G780">
        <v>9200</v>
      </c>
      <c r="H780" t="s">
        <v>643</v>
      </c>
      <c r="I780" t="s">
        <v>2687</v>
      </c>
      <c r="J780" t="s">
        <v>2096</v>
      </c>
      <c r="K780" t="s">
        <v>30</v>
      </c>
      <c r="L780">
        <f>20500000</f>
        <v>20500000</v>
      </c>
      <c r="M780">
        <v>3099497</v>
      </c>
      <c r="N780" t="s">
        <v>2688</v>
      </c>
      <c r="O780">
        <v>96</v>
      </c>
      <c r="P780" t="str">
        <f>IF(Table1[[#This Row],[score]]&gt;=8.5,"High",IF(Table1[[#This Row],[score]]&gt;=7,"Medium","Low"))</f>
        <v>Low</v>
      </c>
      <c r="Q780" s="5">
        <f>Table1[[#This Row],[gross]]-Table1[[#This Row],[budget]]</f>
        <v>-17400503</v>
      </c>
      <c r="R780" s="5" t="str">
        <f>IF(Table1[[#This Row],[Profit]]&gt;0,"Profit","Loss")</f>
        <v>Loss</v>
      </c>
      <c r="S780" s="6" t="str">
        <f>FLOOR(Table1[[#This Row],[year]]-1900,10)+1900 &amp; "-" &amp; FLOOR(Table1[[#This Row],[year]]-1890,10)+1900</f>
        <v>1980-1990</v>
      </c>
      <c r="T780" s="14" t="s">
        <v>21835</v>
      </c>
      <c r="AB780" s="14"/>
    </row>
    <row r="781" spans="1:28" hidden="1" x14ac:dyDescent="0.3">
      <c r="A781" t="s">
        <v>3079</v>
      </c>
      <c r="B781" t="s">
        <v>33</v>
      </c>
      <c r="C781" t="s">
        <v>17</v>
      </c>
      <c r="D781">
        <v>1985</v>
      </c>
      <c r="E781" t="s">
        <v>2911</v>
      </c>
      <c r="F781">
        <v>4.0999999999999996</v>
      </c>
      <c r="G781">
        <v>434</v>
      </c>
      <c r="H781" t="s">
        <v>2205</v>
      </c>
      <c r="I781" t="s">
        <v>3080</v>
      </c>
      <c r="J781" t="s">
        <v>3081</v>
      </c>
      <c r="K781" t="s">
        <v>30</v>
      </c>
      <c r="L781">
        <v>2000000</v>
      </c>
      <c r="M781">
        <v>2864844</v>
      </c>
      <c r="N781" t="s">
        <v>3082</v>
      </c>
      <c r="O781">
        <v>92</v>
      </c>
      <c r="P781" t="str">
        <f>IF(Table1[[#This Row],[score]]&gt;=8.5,"High",IF(Table1[[#This Row],[score]]&gt;=7,"Medium","Low"))</f>
        <v>Low</v>
      </c>
      <c r="Q781" s="5">
        <f>Table1[[#This Row],[gross]]-Table1[[#This Row],[budget]]</f>
        <v>864844</v>
      </c>
      <c r="R781" s="5" t="str">
        <f>IF(Table1[[#This Row],[Profit]]&gt;0,"Profit","Loss")</f>
        <v>Profit</v>
      </c>
      <c r="S781" s="6" t="str">
        <f>FLOOR(Table1[[#This Row],[year]]-1900,10)+1900 &amp; "-" &amp; FLOOR(Table1[[#This Row],[year]]-1890,10)+1900</f>
        <v>1980-1990</v>
      </c>
      <c r="T781" s="14" t="s">
        <v>21835</v>
      </c>
      <c r="AB781" s="14"/>
    </row>
    <row r="782" spans="1:28" hidden="1" x14ac:dyDescent="0.3">
      <c r="A782" t="s">
        <v>3049</v>
      </c>
      <c r="B782" t="s">
        <v>1974</v>
      </c>
      <c r="C782" t="s">
        <v>41</v>
      </c>
      <c r="D782">
        <v>1985</v>
      </c>
      <c r="E782" t="s">
        <v>2814</v>
      </c>
      <c r="F782">
        <v>4.5999999999999996</v>
      </c>
      <c r="G782">
        <v>1200</v>
      </c>
      <c r="H782" t="s">
        <v>3050</v>
      </c>
      <c r="I782" t="s">
        <v>3051</v>
      </c>
      <c r="J782" t="s">
        <v>1116</v>
      </c>
      <c r="K782" t="s">
        <v>30</v>
      </c>
      <c r="L782">
        <f>20500000</f>
        <v>20500000</v>
      </c>
      <c r="M782">
        <v>2685453</v>
      </c>
      <c r="N782" t="s">
        <v>3052</v>
      </c>
      <c r="O782">
        <v>98</v>
      </c>
      <c r="P782" t="str">
        <f>IF(Table1[[#This Row],[score]]&gt;=8.5,"High",IF(Table1[[#This Row],[score]]&gt;=7,"Medium","Low"))</f>
        <v>Low</v>
      </c>
      <c r="Q782" s="5">
        <f>Table1[[#This Row],[gross]]-Table1[[#This Row],[budget]]</f>
        <v>-17814547</v>
      </c>
      <c r="R782" s="5" t="str">
        <f>IF(Table1[[#This Row],[Profit]]&gt;0,"Profit","Loss")</f>
        <v>Loss</v>
      </c>
      <c r="S782" s="6" t="str">
        <f>FLOOR(Table1[[#This Row],[year]]-1900,10)+1900 &amp; "-" &amp; FLOOR(Table1[[#This Row],[year]]-1890,10)+1900</f>
        <v>1980-1990</v>
      </c>
      <c r="T782" s="14" t="s">
        <v>21835</v>
      </c>
      <c r="AB782" s="14"/>
    </row>
    <row r="783" spans="1:28" hidden="1" x14ac:dyDescent="0.3">
      <c r="A783" t="s">
        <v>2989</v>
      </c>
      <c r="B783" t="s">
        <v>33</v>
      </c>
      <c r="C783" t="s">
        <v>41</v>
      </c>
      <c r="D783">
        <v>1985</v>
      </c>
      <c r="E783" t="s">
        <v>2801</v>
      </c>
      <c r="F783">
        <v>5.4</v>
      </c>
      <c r="G783">
        <v>993</v>
      </c>
      <c r="H783" t="s">
        <v>1935</v>
      </c>
      <c r="I783" t="s">
        <v>2990</v>
      </c>
      <c r="J783" t="s">
        <v>2991</v>
      </c>
      <c r="K783" t="s">
        <v>30</v>
      </c>
      <c r="L783">
        <f>20500000</f>
        <v>20500000</v>
      </c>
      <c r="M783">
        <v>2564278</v>
      </c>
      <c r="N783" t="s">
        <v>1047</v>
      </c>
      <c r="O783">
        <v>98</v>
      </c>
      <c r="P783" t="str">
        <f>IF(Table1[[#This Row],[score]]&gt;=8.5,"High",IF(Table1[[#This Row],[score]]&gt;=7,"Medium","Low"))</f>
        <v>Low</v>
      </c>
      <c r="Q783" s="5">
        <f>Table1[[#This Row],[gross]]-Table1[[#This Row],[budget]]</f>
        <v>-17935722</v>
      </c>
      <c r="R783" s="5" t="str">
        <f>IF(Table1[[#This Row],[Profit]]&gt;0,"Profit","Loss")</f>
        <v>Loss</v>
      </c>
      <c r="S783" s="6" t="str">
        <f>FLOOR(Table1[[#This Row],[year]]-1900,10)+1900 &amp; "-" &amp; FLOOR(Table1[[#This Row],[year]]-1890,10)+1900</f>
        <v>1980-1990</v>
      </c>
      <c r="T783" s="14" t="s">
        <v>21835</v>
      </c>
      <c r="AB783" s="14"/>
    </row>
    <row r="784" spans="1:28" hidden="1" x14ac:dyDescent="0.3">
      <c r="A784" t="s">
        <v>3110</v>
      </c>
      <c r="B784" t="s">
        <v>1974</v>
      </c>
      <c r="C784" t="s">
        <v>63</v>
      </c>
      <c r="D784">
        <v>1985</v>
      </c>
      <c r="E784" t="s">
        <v>2801</v>
      </c>
      <c r="F784">
        <v>6.7</v>
      </c>
      <c r="G784">
        <v>861</v>
      </c>
      <c r="H784" t="s">
        <v>2099</v>
      </c>
      <c r="I784" t="s">
        <v>3111</v>
      </c>
      <c r="J784" t="s">
        <v>235</v>
      </c>
      <c r="K784" t="s">
        <v>30</v>
      </c>
      <c r="L784">
        <f>20500000</f>
        <v>20500000</v>
      </c>
      <c r="M784">
        <v>2507995</v>
      </c>
      <c r="N784" t="s">
        <v>581</v>
      </c>
      <c r="O784">
        <v>112</v>
      </c>
      <c r="P784" t="str">
        <f>IF(Table1[[#This Row],[score]]&gt;=8.5,"High",IF(Table1[[#This Row],[score]]&gt;=7,"Medium","Low"))</f>
        <v>Low</v>
      </c>
      <c r="Q784" s="5">
        <f>Table1[[#This Row],[gross]]-Table1[[#This Row],[budget]]</f>
        <v>-17992005</v>
      </c>
      <c r="R784" s="5" t="str">
        <f>IF(Table1[[#This Row],[Profit]]&gt;0,"Profit","Loss")</f>
        <v>Loss</v>
      </c>
      <c r="S784" s="6" t="str">
        <f>FLOOR(Table1[[#This Row],[year]]-1900,10)+1900 &amp; "-" &amp; FLOOR(Table1[[#This Row],[year]]-1890,10)+1900</f>
        <v>1980-1990</v>
      </c>
      <c r="T784" s="14" t="s">
        <v>21835</v>
      </c>
      <c r="AB784" s="14"/>
    </row>
    <row r="785" spans="1:28" hidden="1" x14ac:dyDescent="0.3">
      <c r="A785" t="s">
        <v>2832</v>
      </c>
      <c r="B785" t="s">
        <v>16</v>
      </c>
      <c r="C785" t="s">
        <v>17</v>
      </c>
      <c r="D785">
        <v>1985</v>
      </c>
      <c r="E785" t="s">
        <v>2833</v>
      </c>
      <c r="F785">
        <v>7</v>
      </c>
      <c r="G785">
        <v>5500</v>
      </c>
      <c r="H785" t="s">
        <v>2834</v>
      </c>
      <c r="I785" t="s">
        <v>2835</v>
      </c>
      <c r="J785" t="s">
        <v>2836</v>
      </c>
      <c r="K785" t="s">
        <v>30</v>
      </c>
      <c r="L785">
        <v>1250000</v>
      </c>
      <c r="M785">
        <v>2492088</v>
      </c>
      <c r="N785" t="s">
        <v>2837</v>
      </c>
      <c r="O785">
        <v>91</v>
      </c>
      <c r="P785" t="str">
        <f>IF(Table1[[#This Row],[score]]&gt;=8.5,"High",IF(Table1[[#This Row],[score]]&gt;=7,"Medium","Low"))</f>
        <v>Medium</v>
      </c>
      <c r="Q785" s="5">
        <f>Table1[[#This Row],[gross]]-Table1[[#This Row],[budget]]</f>
        <v>1242088</v>
      </c>
      <c r="R785" s="5" t="str">
        <f>IF(Table1[[#This Row],[Profit]]&gt;0,"Profit","Loss")</f>
        <v>Profit</v>
      </c>
      <c r="S785" s="6" t="str">
        <f>FLOOR(Table1[[#This Row],[year]]-1900,10)+1900 &amp; "-" &amp; FLOOR(Table1[[#This Row],[year]]-1890,10)+1900</f>
        <v>1980-1990</v>
      </c>
      <c r="T785" s="14" t="s">
        <v>21835</v>
      </c>
      <c r="AB785" s="14"/>
    </row>
    <row r="786" spans="1:28" hidden="1" x14ac:dyDescent="0.3">
      <c r="A786" t="s">
        <v>2739</v>
      </c>
      <c r="B786" t="s">
        <v>16</v>
      </c>
      <c r="C786" t="s">
        <v>41</v>
      </c>
      <c r="D786">
        <v>1985</v>
      </c>
      <c r="E786" t="s">
        <v>2740</v>
      </c>
      <c r="F786">
        <v>6.9</v>
      </c>
      <c r="G786">
        <v>15000</v>
      </c>
      <c r="H786" t="s">
        <v>2177</v>
      </c>
      <c r="I786" t="s">
        <v>2741</v>
      </c>
      <c r="J786" t="s">
        <v>2742</v>
      </c>
      <c r="K786" t="s">
        <v>22</v>
      </c>
      <c r="L786">
        <f>20500000</f>
        <v>20500000</v>
      </c>
      <c r="M786">
        <v>2455535</v>
      </c>
      <c r="N786" t="s">
        <v>2743</v>
      </c>
      <c r="O786">
        <v>97</v>
      </c>
      <c r="P786" t="str">
        <f>IF(Table1[[#This Row],[score]]&gt;=8.5,"High",IF(Table1[[#This Row],[score]]&gt;=7,"Medium","Low"))</f>
        <v>Low</v>
      </c>
      <c r="Q786" s="5">
        <f>Table1[[#This Row],[gross]]-Table1[[#This Row],[budget]]</f>
        <v>-18044465</v>
      </c>
      <c r="R786" s="5" t="str">
        <f>IF(Table1[[#This Row],[Profit]]&gt;0,"Profit","Loss")</f>
        <v>Loss</v>
      </c>
      <c r="S786" s="6" t="str">
        <f>FLOOR(Table1[[#This Row],[year]]-1900,10)+1900 &amp; "-" &amp; FLOOR(Table1[[#This Row],[year]]-1890,10)+1900</f>
        <v>1980-1990</v>
      </c>
      <c r="T786" s="14" t="s">
        <v>21835</v>
      </c>
      <c r="AB786" s="14"/>
    </row>
    <row r="787" spans="1:28" hidden="1" x14ac:dyDescent="0.3">
      <c r="A787" t="s">
        <v>2880</v>
      </c>
      <c r="B787" t="s">
        <v>16</v>
      </c>
      <c r="C787" t="s">
        <v>52</v>
      </c>
      <c r="D787">
        <v>1985</v>
      </c>
      <c r="E787" t="s">
        <v>2833</v>
      </c>
      <c r="F787">
        <v>5.3</v>
      </c>
      <c r="G787">
        <v>4000</v>
      </c>
      <c r="H787" t="s">
        <v>2881</v>
      </c>
      <c r="I787" t="s">
        <v>2881</v>
      </c>
      <c r="J787" t="s">
        <v>853</v>
      </c>
      <c r="K787" t="s">
        <v>30</v>
      </c>
      <c r="L787">
        <f>20500000</f>
        <v>20500000</v>
      </c>
      <c r="M787">
        <v>2278264</v>
      </c>
      <c r="N787" t="s">
        <v>2882</v>
      </c>
      <c r="O787">
        <v>91</v>
      </c>
      <c r="P787" t="str">
        <f>IF(Table1[[#This Row],[score]]&gt;=8.5,"High",IF(Table1[[#This Row],[score]]&gt;=7,"Medium","Low"))</f>
        <v>Low</v>
      </c>
      <c r="Q787" s="5">
        <f>Table1[[#This Row],[gross]]-Table1[[#This Row],[budget]]</f>
        <v>-18221736</v>
      </c>
      <c r="R787" s="5" t="str">
        <f>IF(Table1[[#This Row],[Profit]]&gt;0,"Profit","Loss")</f>
        <v>Loss</v>
      </c>
      <c r="S787" s="6" t="str">
        <f>FLOOR(Table1[[#This Row],[year]]-1900,10)+1900 &amp; "-" &amp; FLOOR(Table1[[#This Row],[year]]-1890,10)+1900</f>
        <v>1980-1990</v>
      </c>
      <c r="T787" s="14" t="s">
        <v>21835</v>
      </c>
      <c r="AB787" s="14"/>
    </row>
    <row r="788" spans="1:28" hidden="1" x14ac:dyDescent="0.3">
      <c r="A788" t="s">
        <v>3007</v>
      </c>
      <c r="B788" t="s">
        <v>16</v>
      </c>
      <c r="C788" t="s">
        <v>63</v>
      </c>
      <c r="D788">
        <v>1985</v>
      </c>
      <c r="E788" t="s">
        <v>2633</v>
      </c>
      <c r="F788">
        <v>6.7</v>
      </c>
      <c r="G788">
        <v>2500</v>
      </c>
      <c r="H788" t="s">
        <v>263</v>
      </c>
      <c r="I788" t="s">
        <v>3008</v>
      </c>
      <c r="J788" t="s">
        <v>3009</v>
      </c>
      <c r="K788" t="s">
        <v>22</v>
      </c>
      <c r="L788">
        <f>20500000</f>
        <v>20500000</v>
      </c>
      <c r="M788">
        <v>2174622</v>
      </c>
      <c r="N788" t="s">
        <v>1071</v>
      </c>
      <c r="O788">
        <v>96</v>
      </c>
      <c r="P788" t="str">
        <f>IF(Table1[[#This Row],[score]]&gt;=8.5,"High",IF(Table1[[#This Row],[score]]&gt;=7,"Medium","Low"))</f>
        <v>Low</v>
      </c>
      <c r="Q788" s="5">
        <f>Table1[[#This Row],[gross]]-Table1[[#This Row],[budget]]</f>
        <v>-18325378</v>
      </c>
      <c r="R788" s="5" t="str">
        <f>IF(Table1[[#This Row],[Profit]]&gt;0,"Profit","Loss")</f>
        <v>Loss</v>
      </c>
      <c r="S788" s="6" t="str">
        <f>FLOOR(Table1[[#This Row],[year]]-1900,10)+1900 &amp; "-" &amp; FLOOR(Table1[[#This Row],[year]]-1890,10)+1900</f>
        <v>1980-1990</v>
      </c>
      <c r="T788" s="14" t="s">
        <v>21835</v>
      </c>
      <c r="AB788" s="14"/>
    </row>
    <row r="789" spans="1:28" hidden="1" x14ac:dyDescent="0.3">
      <c r="A789" t="s">
        <v>3127</v>
      </c>
      <c r="B789" t="s">
        <v>33</v>
      </c>
      <c r="C789" t="s">
        <v>41</v>
      </c>
      <c r="D789">
        <v>1985</v>
      </c>
      <c r="E789" t="s">
        <v>2437</v>
      </c>
      <c r="F789">
        <v>6.9</v>
      </c>
      <c r="G789">
        <v>726</v>
      </c>
      <c r="H789" t="s">
        <v>712</v>
      </c>
      <c r="I789" t="s">
        <v>3128</v>
      </c>
      <c r="J789" t="s">
        <v>3129</v>
      </c>
      <c r="K789" t="s">
        <v>22</v>
      </c>
      <c r="L789">
        <f>20500000</f>
        <v>20500000</v>
      </c>
      <c r="M789">
        <v>2156772</v>
      </c>
      <c r="N789" t="s">
        <v>3130</v>
      </c>
      <c r="O789">
        <v>97</v>
      </c>
      <c r="P789" t="str">
        <f>IF(Table1[[#This Row],[score]]&gt;=8.5,"High",IF(Table1[[#This Row],[score]]&gt;=7,"Medium","Low"))</f>
        <v>Low</v>
      </c>
      <c r="Q789" s="5">
        <f>Table1[[#This Row],[gross]]-Table1[[#This Row],[budget]]</f>
        <v>-18343228</v>
      </c>
      <c r="R789" s="5" t="str">
        <f>IF(Table1[[#This Row],[Profit]]&gt;0,"Profit","Loss")</f>
        <v>Loss</v>
      </c>
      <c r="S789" s="6" t="str">
        <f>FLOOR(Table1[[#This Row],[year]]-1900,10)+1900 &amp; "-" &amp; FLOOR(Table1[[#This Row],[year]]-1890,10)+1900</f>
        <v>1980-1990</v>
      </c>
      <c r="T789" s="14" t="s">
        <v>21835</v>
      </c>
      <c r="AB789" s="14"/>
    </row>
    <row r="790" spans="1:28" hidden="1" x14ac:dyDescent="0.3">
      <c r="A790" t="s">
        <v>2760</v>
      </c>
      <c r="B790" t="s">
        <v>16</v>
      </c>
      <c r="C790" t="s">
        <v>17</v>
      </c>
      <c r="D790">
        <v>1985</v>
      </c>
      <c r="E790" t="s">
        <v>2677</v>
      </c>
      <c r="F790">
        <v>6.8</v>
      </c>
      <c r="G790">
        <v>25000</v>
      </c>
      <c r="H790" t="s">
        <v>2761</v>
      </c>
      <c r="I790" t="s">
        <v>2762</v>
      </c>
      <c r="J790" t="s">
        <v>2763</v>
      </c>
      <c r="K790" t="s">
        <v>1861</v>
      </c>
      <c r="L790">
        <v>1000000</v>
      </c>
      <c r="M790">
        <v>2123135</v>
      </c>
      <c r="N790" t="s">
        <v>2764</v>
      </c>
      <c r="O790">
        <v>91</v>
      </c>
      <c r="P790" t="str">
        <f>IF(Table1[[#This Row],[score]]&gt;=8.5,"High",IF(Table1[[#This Row],[score]]&gt;=7,"Medium","Low"))</f>
        <v>Low</v>
      </c>
      <c r="Q790" s="5">
        <f>Table1[[#This Row],[gross]]-Table1[[#This Row],[budget]]</f>
        <v>1123135</v>
      </c>
      <c r="R790" s="5" t="str">
        <f>IF(Table1[[#This Row],[Profit]]&gt;0,"Profit","Loss")</f>
        <v>Profit</v>
      </c>
      <c r="S790" s="6" t="str">
        <f>FLOOR(Table1[[#This Row],[year]]-1900,10)+1900 &amp; "-" &amp; FLOOR(Table1[[#This Row],[year]]-1890,10)+1900</f>
        <v>1980-1990</v>
      </c>
      <c r="T790" s="14" t="s">
        <v>21835</v>
      </c>
      <c r="AB790" s="14"/>
    </row>
    <row r="791" spans="1:28" hidden="1" x14ac:dyDescent="0.3">
      <c r="A791" t="s">
        <v>3069</v>
      </c>
      <c r="B791" t="s">
        <v>1974</v>
      </c>
      <c r="C791" t="s">
        <v>41</v>
      </c>
      <c r="D791">
        <v>1985</v>
      </c>
      <c r="E791" t="s">
        <v>2891</v>
      </c>
      <c r="F791">
        <v>6.6</v>
      </c>
      <c r="G791">
        <v>3400</v>
      </c>
      <c r="H791" t="s">
        <v>3070</v>
      </c>
      <c r="I791" t="s">
        <v>3070</v>
      </c>
      <c r="J791" t="s">
        <v>3071</v>
      </c>
      <c r="K791" t="s">
        <v>448</v>
      </c>
      <c r="L791">
        <f>20500000</f>
        <v>20500000</v>
      </c>
      <c r="M791">
        <v>2052466</v>
      </c>
      <c r="N791" t="s">
        <v>3072</v>
      </c>
      <c r="O791">
        <v>106</v>
      </c>
      <c r="P791" t="str">
        <f>IF(Table1[[#This Row],[score]]&gt;=8.5,"High",IF(Table1[[#This Row],[score]]&gt;=7,"Medium","Low"))</f>
        <v>Low</v>
      </c>
      <c r="Q791" s="5">
        <f>Table1[[#This Row],[gross]]-Table1[[#This Row],[budget]]</f>
        <v>-18447534</v>
      </c>
      <c r="R791" s="5" t="str">
        <f>IF(Table1[[#This Row],[Profit]]&gt;0,"Profit","Loss")</f>
        <v>Loss</v>
      </c>
      <c r="S791" s="6" t="str">
        <f>FLOOR(Table1[[#This Row],[year]]-1900,10)+1900 &amp; "-" &amp; FLOOR(Table1[[#This Row],[year]]-1890,10)+1900</f>
        <v>1980-1990</v>
      </c>
      <c r="T791" s="14" t="s">
        <v>21835</v>
      </c>
      <c r="AB791" s="14"/>
    </row>
    <row r="792" spans="1:28" hidden="1" x14ac:dyDescent="0.3">
      <c r="A792" t="s">
        <v>2675</v>
      </c>
      <c r="B792" t="s">
        <v>2676</v>
      </c>
      <c r="C792" t="s">
        <v>41</v>
      </c>
      <c r="D792">
        <v>1985</v>
      </c>
      <c r="E792" t="s">
        <v>2677</v>
      </c>
      <c r="F792">
        <v>7.2</v>
      </c>
      <c r="G792">
        <v>59000</v>
      </c>
      <c r="H792" t="s">
        <v>2678</v>
      </c>
      <c r="I792" t="s">
        <v>2679</v>
      </c>
      <c r="J792" t="s">
        <v>2680</v>
      </c>
      <c r="K792" t="s">
        <v>30</v>
      </c>
      <c r="L792">
        <v>900000</v>
      </c>
      <c r="M792">
        <v>2023414</v>
      </c>
      <c r="N792" t="s">
        <v>2221</v>
      </c>
      <c r="O792">
        <v>104</v>
      </c>
      <c r="P792" t="str">
        <f>IF(Table1[[#This Row],[score]]&gt;=8.5,"High",IF(Table1[[#This Row],[score]]&gt;=7,"Medium","Low"))</f>
        <v>Medium</v>
      </c>
      <c r="Q792" s="5">
        <f>Table1[[#This Row],[gross]]-Table1[[#This Row],[budget]]</f>
        <v>1123414</v>
      </c>
      <c r="R792" s="5" t="str">
        <f>IF(Table1[[#This Row],[Profit]]&gt;0,"Profit","Loss")</f>
        <v>Profit</v>
      </c>
      <c r="S792" s="6" t="str">
        <f>FLOOR(Table1[[#This Row],[year]]-1900,10)+1900 &amp; "-" &amp; FLOOR(Table1[[#This Row],[year]]-1890,10)+1900</f>
        <v>1980-1990</v>
      </c>
      <c r="T792" s="14" t="s">
        <v>21835</v>
      </c>
      <c r="AB792" s="14"/>
    </row>
    <row r="793" spans="1:28" hidden="1" x14ac:dyDescent="0.3">
      <c r="A793" t="s">
        <v>2967</v>
      </c>
      <c r="B793" t="s">
        <v>16</v>
      </c>
      <c r="C793" t="s">
        <v>17</v>
      </c>
      <c r="D793">
        <v>1985</v>
      </c>
      <c r="E793" t="s">
        <v>2573</v>
      </c>
      <c r="F793">
        <v>6.1</v>
      </c>
      <c r="G793">
        <v>2300</v>
      </c>
      <c r="H793" t="s">
        <v>644</v>
      </c>
      <c r="I793" t="s">
        <v>644</v>
      </c>
      <c r="J793" t="s">
        <v>2129</v>
      </c>
      <c r="K793" t="s">
        <v>30</v>
      </c>
      <c r="L793">
        <f t="shared" ref="L793:L801" si="13">20500000</f>
        <v>20500000</v>
      </c>
      <c r="M793">
        <v>1918117</v>
      </c>
      <c r="N793" t="s">
        <v>2540</v>
      </c>
      <c r="O793">
        <v>99</v>
      </c>
      <c r="P793" t="str">
        <f>IF(Table1[[#This Row],[score]]&gt;=8.5,"High",IF(Table1[[#This Row],[score]]&gt;=7,"Medium","Low"))</f>
        <v>Low</v>
      </c>
      <c r="Q793" s="5">
        <f>Table1[[#This Row],[gross]]-Table1[[#This Row],[budget]]</f>
        <v>-18581883</v>
      </c>
      <c r="R793" s="5" t="str">
        <f>IF(Table1[[#This Row],[Profit]]&gt;0,"Profit","Loss")</f>
        <v>Loss</v>
      </c>
      <c r="S793" s="6" t="str">
        <f>FLOOR(Table1[[#This Row],[year]]-1900,10)+1900 &amp; "-" &amp; FLOOR(Table1[[#This Row],[year]]-1890,10)+1900</f>
        <v>1980-1990</v>
      </c>
      <c r="T793" s="14" t="s">
        <v>21835</v>
      </c>
      <c r="AB793" s="14"/>
    </row>
    <row r="794" spans="1:28" hidden="1" x14ac:dyDescent="0.3">
      <c r="A794" t="s">
        <v>2900</v>
      </c>
      <c r="B794" t="s">
        <v>1974</v>
      </c>
      <c r="C794" t="s">
        <v>41</v>
      </c>
      <c r="D794">
        <v>1985</v>
      </c>
      <c r="E794" t="s">
        <v>2512</v>
      </c>
      <c r="F794">
        <v>4.5</v>
      </c>
      <c r="G794">
        <v>1000</v>
      </c>
      <c r="H794" t="s">
        <v>1281</v>
      </c>
      <c r="I794" t="s">
        <v>208</v>
      </c>
      <c r="J794" t="s">
        <v>1305</v>
      </c>
      <c r="K794" t="s">
        <v>30</v>
      </c>
      <c r="L794">
        <f t="shared" si="13"/>
        <v>20500000</v>
      </c>
      <c r="M794">
        <v>1878561</v>
      </c>
      <c r="N794" t="s">
        <v>210</v>
      </c>
      <c r="O794">
        <v>105</v>
      </c>
      <c r="P794" t="str">
        <f>IF(Table1[[#This Row],[score]]&gt;=8.5,"High",IF(Table1[[#This Row],[score]]&gt;=7,"Medium","Low"))</f>
        <v>Low</v>
      </c>
      <c r="Q794" s="5">
        <f>Table1[[#This Row],[gross]]-Table1[[#This Row],[budget]]</f>
        <v>-18621439</v>
      </c>
      <c r="R794" s="5" t="str">
        <f>IF(Table1[[#This Row],[Profit]]&gt;0,"Profit","Loss")</f>
        <v>Loss</v>
      </c>
      <c r="S794" s="6" t="str">
        <f>FLOOR(Table1[[#This Row],[year]]-1900,10)+1900 &amp; "-" &amp; FLOOR(Table1[[#This Row],[year]]-1890,10)+1900</f>
        <v>1980-1990</v>
      </c>
      <c r="T794" s="14" t="s">
        <v>21835</v>
      </c>
      <c r="AB794" s="14"/>
    </row>
    <row r="795" spans="1:28" hidden="1" x14ac:dyDescent="0.3">
      <c r="A795" t="s">
        <v>2797</v>
      </c>
      <c r="B795" t="s">
        <v>1974</v>
      </c>
      <c r="C795" t="s">
        <v>17</v>
      </c>
      <c r="D795">
        <v>1985</v>
      </c>
      <c r="E795" t="s">
        <v>2561</v>
      </c>
      <c r="F795">
        <v>6.5</v>
      </c>
      <c r="G795">
        <v>5700</v>
      </c>
      <c r="H795" t="s">
        <v>902</v>
      </c>
      <c r="I795" t="s">
        <v>689</v>
      </c>
      <c r="J795" t="s">
        <v>2798</v>
      </c>
      <c r="K795" t="s">
        <v>30</v>
      </c>
      <c r="L795">
        <f t="shared" si="13"/>
        <v>20500000</v>
      </c>
      <c r="M795">
        <v>1420355</v>
      </c>
      <c r="N795" t="s">
        <v>2799</v>
      </c>
      <c r="O795">
        <v>113</v>
      </c>
      <c r="P795" t="str">
        <f>IF(Table1[[#This Row],[score]]&gt;=8.5,"High",IF(Table1[[#This Row],[score]]&gt;=7,"Medium","Low"))</f>
        <v>Low</v>
      </c>
      <c r="Q795" s="5">
        <f>Table1[[#This Row],[gross]]-Table1[[#This Row],[budget]]</f>
        <v>-19079645</v>
      </c>
      <c r="R795" s="5" t="str">
        <f>IF(Table1[[#This Row],[Profit]]&gt;0,"Profit","Loss")</f>
        <v>Loss</v>
      </c>
      <c r="S795" s="6" t="str">
        <f>FLOOR(Table1[[#This Row],[year]]-1900,10)+1900 &amp; "-" &amp; FLOOR(Table1[[#This Row],[year]]-1890,10)+1900</f>
        <v>1980-1990</v>
      </c>
      <c r="T795" s="14" t="s">
        <v>21835</v>
      </c>
      <c r="AB795" s="14"/>
    </row>
    <row r="796" spans="1:28" hidden="1" x14ac:dyDescent="0.3">
      <c r="A796" t="s">
        <v>3088</v>
      </c>
      <c r="B796" t="s">
        <v>16</v>
      </c>
      <c r="C796" t="s">
        <v>34</v>
      </c>
      <c r="D796">
        <v>1985</v>
      </c>
      <c r="E796" t="s">
        <v>2340</v>
      </c>
      <c r="F796">
        <v>5.2</v>
      </c>
      <c r="G796">
        <v>487</v>
      </c>
      <c r="H796" t="s">
        <v>2864</v>
      </c>
      <c r="I796" t="s">
        <v>3089</v>
      </c>
      <c r="J796" t="s">
        <v>170</v>
      </c>
      <c r="K796" t="s">
        <v>30</v>
      </c>
      <c r="L796">
        <f t="shared" si="13"/>
        <v>20500000</v>
      </c>
      <c r="M796">
        <v>1381091</v>
      </c>
      <c r="N796" t="s">
        <v>3090</v>
      </c>
      <c r="O796">
        <v>87</v>
      </c>
      <c r="P796" t="str">
        <f>IF(Table1[[#This Row],[score]]&gt;=8.5,"High",IF(Table1[[#This Row],[score]]&gt;=7,"Medium","Low"))</f>
        <v>Low</v>
      </c>
      <c r="Q796" s="5">
        <f>Table1[[#This Row],[gross]]-Table1[[#This Row],[budget]]</f>
        <v>-19118909</v>
      </c>
      <c r="R796" s="5" t="str">
        <f>IF(Table1[[#This Row],[Profit]]&gt;0,"Profit","Loss")</f>
        <v>Loss</v>
      </c>
      <c r="S796" s="6" t="str">
        <f>FLOOR(Table1[[#This Row],[year]]-1900,10)+1900 &amp; "-" &amp; FLOOR(Table1[[#This Row],[year]]-1890,10)+1900</f>
        <v>1980-1990</v>
      </c>
      <c r="T796" s="14" t="s">
        <v>21835</v>
      </c>
      <c r="AB796" s="14"/>
    </row>
    <row r="797" spans="1:28" hidden="1" x14ac:dyDescent="0.3">
      <c r="A797" t="s">
        <v>2982</v>
      </c>
      <c r="B797" t="s">
        <v>33</v>
      </c>
      <c r="C797" t="s">
        <v>25</v>
      </c>
      <c r="D797">
        <v>1985</v>
      </c>
      <c r="E797" t="s">
        <v>2983</v>
      </c>
      <c r="F797">
        <v>5.5</v>
      </c>
      <c r="G797">
        <v>1200</v>
      </c>
      <c r="H797" t="s">
        <v>524</v>
      </c>
      <c r="I797" t="s">
        <v>409</v>
      </c>
      <c r="J797" t="s">
        <v>112</v>
      </c>
      <c r="K797" t="s">
        <v>30</v>
      </c>
      <c r="L797">
        <f t="shared" si="13"/>
        <v>20500000</v>
      </c>
      <c r="M797">
        <v>1304192</v>
      </c>
      <c r="N797" t="s">
        <v>80</v>
      </c>
      <c r="O797">
        <v>96</v>
      </c>
      <c r="P797" t="str">
        <f>IF(Table1[[#This Row],[score]]&gt;=8.5,"High",IF(Table1[[#This Row],[score]]&gt;=7,"Medium","Low"))</f>
        <v>Low</v>
      </c>
      <c r="Q797" s="5">
        <f>Table1[[#This Row],[gross]]-Table1[[#This Row],[budget]]</f>
        <v>-19195808</v>
      </c>
      <c r="R797" s="5" t="str">
        <f>IF(Table1[[#This Row],[Profit]]&gt;0,"Profit","Loss")</f>
        <v>Loss</v>
      </c>
      <c r="S797" s="6" t="str">
        <f>FLOOR(Table1[[#This Row],[year]]-1900,10)+1900 &amp; "-" &amp; FLOOR(Table1[[#This Row],[year]]-1890,10)+1900</f>
        <v>1980-1990</v>
      </c>
      <c r="T797" s="14" t="s">
        <v>21835</v>
      </c>
      <c r="AB797" s="14"/>
    </row>
    <row r="798" spans="1:28" hidden="1" x14ac:dyDescent="0.3">
      <c r="A798" t="s">
        <v>3053</v>
      </c>
      <c r="B798" t="s">
        <v>16</v>
      </c>
      <c r="C798" t="s">
        <v>17</v>
      </c>
      <c r="D798">
        <v>1985</v>
      </c>
      <c r="E798" t="s">
        <v>2646</v>
      </c>
      <c r="F798">
        <v>6.8</v>
      </c>
      <c r="G798">
        <v>1400</v>
      </c>
      <c r="H798" t="s">
        <v>2932</v>
      </c>
      <c r="I798" t="s">
        <v>2932</v>
      </c>
      <c r="J798" t="s">
        <v>3054</v>
      </c>
      <c r="K798" t="s">
        <v>22</v>
      </c>
      <c r="L798">
        <f t="shared" si="13"/>
        <v>20500000</v>
      </c>
      <c r="M798">
        <v>1299985</v>
      </c>
      <c r="N798" t="s">
        <v>3055</v>
      </c>
      <c r="O798">
        <v>102</v>
      </c>
      <c r="P798" t="str">
        <f>IF(Table1[[#This Row],[score]]&gt;=8.5,"High",IF(Table1[[#This Row],[score]]&gt;=7,"Medium","Low"))</f>
        <v>Low</v>
      </c>
      <c r="Q798" s="5">
        <f>Table1[[#This Row],[gross]]-Table1[[#This Row],[budget]]</f>
        <v>-19200015</v>
      </c>
      <c r="R798" s="5" t="str">
        <f>IF(Table1[[#This Row],[Profit]]&gt;0,"Profit","Loss")</f>
        <v>Loss</v>
      </c>
      <c r="S798" s="6" t="str">
        <f>FLOOR(Table1[[#This Row],[year]]-1900,10)+1900 &amp; "-" &amp; FLOOR(Table1[[#This Row],[year]]-1890,10)+1900</f>
        <v>1980-1990</v>
      </c>
      <c r="T798" s="14" t="s">
        <v>21835</v>
      </c>
      <c r="AB798" s="14"/>
    </row>
    <row r="799" spans="1:28" hidden="1" x14ac:dyDescent="0.3">
      <c r="A799" t="s">
        <v>3010</v>
      </c>
      <c r="B799" t="s">
        <v>1974</v>
      </c>
      <c r="C799" t="s">
        <v>25</v>
      </c>
      <c r="D799">
        <v>1985</v>
      </c>
      <c r="E799" t="s">
        <v>2557</v>
      </c>
      <c r="F799">
        <v>6.1</v>
      </c>
      <c r="G799">
        <v>2300</v>
      </c>
      <c r="H799" t="s">
        <v>3011</v>
      </c>
      <c r="I799" t="s">
        <v>3011</v>
      </c>
      <c r="J799" t="s">
        <v>106</v>
      </c>
      <c r="K799" t="s">
        <v>22</v>
      </c>
      <c r="L799">
        <f t="shared" si="13"/>
        <v>20500000</v>
      </c>
      <c r="M799">
        <v>1256862</v>
      </c>
      <c r="N799" t="s">
        <v>558</v>
      </c>
      <c r="O799">
        <v>115</v>
      </c>
      <c r="P799" t="str">
        <f>IF(Table1[[#This Row],[score]]&gt;=8.5,"High",IF(Table1[[#This Row],[score]]&gt;=7,"Medium","Low"))</f>
        <v>Low</v>
      </c>
      <c r="Q799" s="5">
        <f>Table1[[#This Row],[gross]]-Table1[[#This Row],[budget]]</f>
        <v>-19243138</v>
      </c>
      <c r="R799" s="5" t="str">
        <f>IF(Table1[[#This Row],[Profit]]&gt;0,"Profit","Loss")</f>
        <v>Loss</v>
      </c>
      <c r="S799" s="6" t="str">
        <f>FLOOR(Table1[[#This Row],[year]]-1900,10)+1900 &amp; "-" &amp; FLOOR(Table1[[#This Row],[year]]-1890,10)+1900</f>
        <v>1980-1990</v>
      </c>
      <c r="T799" s="14" t="s">
        <v>21835</v>
      </c>
      <c r="AB799" s="14"/>
    </row>
    <row r="800" spans="1:28" hidden="1" x14ac:dyDescent="0.3">
      <c r="A800" t="s">
        <v>3040</v>
      </c>
      <c r="B800" t="s">
        <v>33</v>
      </c>
      <c r="C800" t="s">
        <v>63</v>
      </c>
      <c r="D800">
        <v>1985</v>
      </c>
      <c r="E800" t="s">
        <v>2580</v>
      </c>
      <c r="F800">
        <v>6.8</v>
      </c>
      <c r="G800">
        <v>1500</v>
      </c>
      <c r="H800" t="s">
        <v>3041</v>
      </c>
      <c r="I800" t="s">
        <v>838</v>
      </c>
      <c r="J800" t="s">
        <v>3042</v>
      </c>
      <c r="K800" t="s">
        <v>22</v>
      </c>
      <c r="L800">
        <f t="shared" si="13"/>
        <v>20500000</v>
      </c>
      <c r="M800">
        <v>1215923</v>
      </c>
      <c r="N800" t="s">
        <v>3043</v>
      </c>
      <c r="O800">
        <v>94</v>
      </c>
      <c r="P800" t="str">
        <f>IF(Table1[[#This Row],[score]]&gt;=8.5,"High",IF(Table1[[#This Row],[score]]&gt;=7,"Medium","Low"))</f>
        <v>Low</v>
      </c>
      <c r="Q800" s="5">
        <f>Table1[[#This Row],[gross]]-Table1[[#This Row],[budget]]</f>
        <v>-19284077</v>
      </c>
      <c r="R800" s="5" t="str">
        <f>IF(Table1[[#This Row],[Profit]]&gt;0,"Profit","Loss")</f>
        <v>Loss</v>
      </c>
      <c r="S800" s="6" t="str">
        <f>FLOOR(Table1[[#This Row],[year]]-1900,10)+1900 &amp; "-" &amp; FLOOR(Table1[[#This Row],[year]]-1890,10)+1900</f>
        <v>1980-1990</v>
      </c>
      <c r="T800" s="14" t="s">
        <v>21835</v>
      </c>
      <c r="AB800" s="14"/>
    </row>
    <row r="801" spans="1:28" hidden="1" x14ac:dyDescent="0.3">
      <c r="A801" t="s">
        <v>2992</v>
      </c>
      <c r="B801" t="s">
        <v>16</v>
      </c>
      <c r="C801" t="s">
        <v>34</v>
      </c>
      <c r="D801">
        <v>1985</v>
      </c>
      <c r="E801" t="s">
        <v>2983</v>
      </c>
      <c r="F801">
        <v>4.5</v>
      </c>
      <c r="G801">
        <v>1800</v>
      </c>
      <c r="H801" t="s">
        <v>2993</v>
      </c>
      <c r="I801" t="s">
        <v>2993</v>
      </c>
      <c r="J801" t="s">
        <v>2994</v>
      </c>
      <c r="K801" t="s">
        <v>195</v>
      </c>
      <c r="L801">
        <f t="shared" si="13"/>
        <v>20500000</v>
      </c>
      <c r="M801">
        <v>1057064</v>
      </c>
      <c r="N801" t="s">
        <v>2147</v>
      </c>
      <c r="O801">
        <v>88</v>
      </c>
      <c r="P801" t="str">
        <f>IF(Table1[[#This Row],[score]]&gt;=8.5,"High",IF(Table1[[#This Row],[score]]&gt;=7,"Medium","Low"))</f>
        <v>Low</v>
      </c>
      <c r="Q801" s="5">
        <f>Table1[[#This Row],[gross]]-Table1[[#This Row],[budget]]</f>
        <v>-19442936</v>
      </c>
      <c r="R801" s="5" t="str">
        <f>IF(Table1[[#This Row],[Profit]]&gt;0,"Profit","Loss")</f>
        <v>Loss</v>
      </c>
      <c r="S801" s="6" t="str">
        <f>FLOOR(Table1[[#This Row],[year]]-1900,10)+1900 &amp; "-" &amp; FLOOR(Table1[[#This Row],[year]]-1890,10)+1900</f>
        <v>1980-1990</v>
      </c>
      <c r="T801" s="14" t="s">
        <v>21835</v>
      </c>
      <c r="AB801" s="14"/>
    </row>
    <row r="802" spans="1:28" hidden="1" x14ac:dyDescent="0.3">
      <c r="A802" t="s">
        <v>2944</v>
      </c>
      <c r="B802" t="s">
        <v>16</v>
      </c>
      <c r="C802" t="s">
        <v>34</v>
      </c>
      <c r="D802">
        <v>1985</v>
      </c>
      <c r="E802" t="s">
        <v>2573</v>
      </c>
      <c r="F802">
        <v>5.7</v>
      </c>
      <c r="G802">
        <v>4200</v>
      </c>
      <c r="H802" t="s">
        <v>1311</v>
      </c>
      <c r="I802" t="s">
        <v>1311</v>
      </c>
      <c r="J802" t="s">
        <v>2721</v>
      </c>
      <c r="K802" t="s">
        <v>483</v>
      </c>
      <c r="L802">
        <v>5000000</v>
      </c>
      <c r="M802">
        <v>981817</v>
      </c>
      <c r="N802" t="s">
        <v>2945</v>
      </c>
      <c r="O802">
        <v>91</v>
      </c>
      <c r="P802" t="str">
        <f>IF(Table1[[#This Row],[score]]&gt;=8.5,"High",IF(Table1[[#This Row],[score]]&gt;=7,"Medium","Low"))</f>
        <v>Low</v>
      </c>
      <c r="Q802" s="5">
        <f>Table1[[#This Row],[gross]]-Table1[[#This Row],[budget]]</f>
        <v>-4018183</v>
      </c>
      <c r="R802" s="5" t="str">
        <f>IF(Table1[[#This Row],[Profit]]&gt;0,"Profit","Loss")</f>
        <v>Loss</v>
      </c>
      <c r="S802" s="6" t="str">
        <f>FLOOR(Table1[[#This Row],[year]]-1900,10)+1900 &amp; "-" &amp; FLOOR(Table1[[#This Row],[year]]-1890,10)+1900</f>
        <v>1980-1990</v>
      </c>
      <c r="T802" s="14" t="s">
        <v>21835</v>
      </c>
      <c r="AB802" s="14"/>
    </row>
    <row r="803" spans="1:28" hidden="1" x14ac:dyDescent="0.3">
      <c r="A803" t="s">
        <v>2912</v>
      </c>
      <c r="B803" t="s">
        <v>337</v>
      </c>
      <c r="C803" t="s">
        <v>390</v>
      </c>
      <c r="D803">
        <v>1985</v>
      </c>
      <c r="E803" t="s">
        <v>2654</v>
      </c>
      <c r="F803">
        <v>7.4</v>
      </c>
      <c r="G803">
        <v>2700</v>
      </c>
      <c r="H803" t="s">
        <v>2913</v>
      </c>
      <c r="I803" t="s">
        <v>2914</v>
      </c>
      <c r="J803" t="s">
        <v>2915</v>
      </c>
      <c r="K803" t="s">
        <v>30</v>
      </c>
      <c r="L803">
        <f>20500000</f>
        <v>20500000</v>
      </c>
      <c r="M803">
        <v>849915</v>
      </c>
      <c r="N803" t="s">
        <v>2916</v>
      </c>
      <c r="O803">
        <v>86</v>
      </c>
      <c r="P803" t="str">
        <f>IF(Table1[[#This Row],[score]]&gt;=8.5,"High",IF(Table1[[#This Row],[score]]&gt;=7,"Medium","Low"))</f>
        <v>Medium</v>
      </c>
      <c r="Q803" s="5">
        <f>Table1[[#This Row],[gross]]-Table1[[#This Row],[budget]]</f>
        <v>-19650085</v>
      </c>
      <c r="R803" s="5" t="str">
        <f>IF(Table1[[#This Row],[Profit]]&gt;0,"Profit","Loss")</f>
        <v>Loss</v>
      </c>
      <c r="S803" s="6" t="str">
        <f>FLOOR(Table1[[#This Row],[year]]-1900,10)+1900 &amp; "-" &amp; FLOOR(Table1[[#This Row],[year]]-1890,10)+1900</f>
        <v>1980-1990</v>
      </c>
      <c r="T803" s="14" t="s">
        <v>21835</v>
      </c>
      <c r="AB803" s="14"/>
    </row>
    <row r="804" spans="1:28" hidden="1" x14ac:dyDescent="0.3">
      <c r="A804" t="s">
        <v>2883</v>
      </c>
      <c r="B804" t="s">
        <v>16</v>
      </c>
      <c r="C804" t="s">
        <v>17</v>
      </c>
      <c r="D804">
        <v>1985</v>
      </c>
      <c r="E804" t="s">
        <v>2884</v>
      </c>
      <c r="F804">
        <v>6.1</v>
      </c>
      <c r="G804">
        <v>2400</v>
      </c>
      <c r="H804" t="s">
        <v>95</v>
      </c>
      <c r="I804" t="s">
        <v>1499</v>
      </c>
      <c r="J804" t="s">
        <v>1499</v>
      </c>
      <c r="K804" t="s">
        <v>30</v>
      </c>
      <c r="L804">
        <f>20500000</f>
        <v>20500000</v>
      </c>
      <c r="M804">
        <v>836156</v>
      </c>
      <c r="N804" t="s">
        <v>521</v>
      </c>
      <c r="O804">
        <v>106</v>
      </c>
      <c r="P804" t="str">
        <f>IF(Table1[[#This Row],[score]]&gt;=8.5,"High",IF(Table1[[#This Row],[score]]&gt;=7,"Medium","Low"))</f>
        <v>Low</v>
      </c>
      <c r="Q804" s="5">
        <f>Table1[[#This Row],[gross]]-Table1[[#This Row],[budget]]</f>
        <v>-19663844</v>
      </c>
      <c r="R804" s="5" t="str">
        <f>IF(Table1[[#This Row],[Profit]]&gt;0,"Profit","Loss")</f>
        <v>Loss</v>
      </c>
      <c r="S804" s="6" t="str">
        <f>FLOOR(Table1[[#This Row],[year]]-1900,10)+1900 &amp; "-" &amp; FLOOR(Table1[[#This Row],[year]]-1890,10)+1900</f>
        <v>1980-1990</v>
      </c>
      <c r="T804" s="14" t="s">
        <v>21842</v>
      </c>
      <c r="AB804" s="14"/>
    </row>
    <row r="805" spans="1:28" hidden="1" x14ac:dyDescent="0.3">
      <c r="A805" t="s">
        <v>3044</v>
      </c>
      <c r="B805" t="s">
        <v>33</v>
      </c>
      <c r="C805" t="s">
        <v>1192</v>
      </c>
      <c r="D805">
        <v>1985</v>
      </c>
      <c r="E805" t="s">
        <v>3045</v>
      </c>
      <c r="F805">
        <v>6.5</v>
      </c>
      <c r="G805">
        <v>2100</v>
      </c>
      <c r="H805" t="s">
        <v>1962</v>
      </c>
      <c r="I805" t="s">
        <v>3046</v>
      </c>
      <c r="J805" t="s">
        <v>3047</v>
      </c>
      <c r="K805" t="s">
        <v>22</v>
      </c>
      <c r="L805">
        <f>20500000</f>
        <v>20500000</v>
      </c>
      <c r="M805">
        <v>750000</v>
      </c>
      <c r="N805" t="s">
        <v>3048</v>
      </c>
      <c r="O805">
        <v>96</v>
      </c>
      <c r="P805" t="str">
        <f>IF(Table1[[#This Row],[score]]&gt;=8.5,"High",IF(Table1[[#This Row],[score]]&gt;=7,"Medium","Low"))</f>
        <v>Low</v>
      </c>
      <c r="Q805" s="5">
        <f>Table1[[#This Row],[gross]]-Table1[[#This Row],[budget]]</f>
        <v>-19750000</v>
      </c>
      <c r="R805" s="5" t="str">
        <f>IF(Table1[[#This Row],[Profit]]&gt;0,"Profit","Loss")</f>
        <v>Loss</v>
      </c>
      <c r="S805" s="6" t="str">
        <f>FLOOR(Table1[[#This Row],[year]]-1900,10)+1900 &amp; "-" &amp; FLOOR(Table1[[#This Row],[year]]-1890,10)+1900</f>
        <v>1980-1990</v>
      </c>
      <c r="T805" s="14" t="s">
        <v>21835</v>
      </c>
      <c r="AB805" s="14"/>
    </row>
    <row r="806" spans="1:28" hidden="1" x14ac:dyDescent="0.3">
      <c r="A806" t="s">
        <v>3026</v>
      </c>
      <c r="B806" t="s">
        <v>16</v>
      </c>
      <c r="C806" t="s">
        <v>17</v>
      </c>
      <c r="D806">
        <v>1985</v>
      </c>
      <c r="E806" t="s">
        <v>2814</v>
      </c>
      <c r="F806">
        <v>4.0999999999999996</v>
      </c>
      <c r="G806">
        <v>243</v>
      </c>
      <c r="H806" t="s">
        <v>1314</v>
      </c>
      <c r="I806" t="s">
        <v>1314</v>
      </c>
      <c r="J806" t="s">
        <v>1384</v>
      </c>
      <c r="K806" t="s">
        <v>30</v>
      </c>
      <c r="L806">
        <v>7000000</v>
      </c>
      <c r="M806">
        <v>618847</v>
      </c>
      <c r="N806" t="s">
        <v>118</v>
      </c>
      <c r="O806">
        <v>96</v>
      </c>
      <c r="P806" t="str">
        <f>IF(Table1[[#This Row],[score]]&gt;=8.5,"High",IF(Table1[[#This Row],[score]]&gt;=7,"Medium","Low"))</f>
        <v>Low</v>
      </c>
      <c r="Q806" s="5">
        <f>Table1[[#This Row],[gross]]-Table1[[#This Row],[budget]]</f>
        <v>-6381153</v>
      </c>
      <c r="R806" s="5" t="str">
        <f>IF(Table1[[#This Row],[Profit]]&gt;0,"Profit","Loss")</f>
        <v>Loss</v>
      </c>
      <c r="S806" s="6" t="str">
        <f>FLOOR(Table1[[#This Row],[year]]-1900,10)+1900 &amp; "-" &amp; FLOOR(Table1[[#This Row],[year]]-1890,10)+1900</f>
        <v>1980-1990</v>
      </c>
      <c r="T806" s="14" t="s">
        <v>21835</v>
      </c>
      <c r="AB806" s="14"/>
    </row>
    <row r="807" spans="1:28" hidden="1" x14ac:dyDescent="0.3">
      <c r="A807" t="s">
        <v>2785</v>
      </c>
      <c r="B807" t="s">
        <v>16</v>
      </c>
      <c r="C807" t="s">
        <v>63</v>
      </c>
      <c r="D807">
        <v>1985</v>
      </c>
      <c r="E807" t="s">
        <v>2786</v>
      </c>
      <c r="F807">
        <v>8</v>
      </c>
      <c r="G807">
        <v>10000</v>
      </c>
      <c r="H807" t="s">
        <v>183</v>
      </c>
      <c r="I807" t="s">
        <v>183</v>
      </c>
      <c r="J807" t="s">
        <v>2787</v>
      </c>
      <c r="K807" t="s">
        <v>30</v>
      </c>
      <c r="L807">
        <v>5000000</v>
      </c>
      <c r="M807">
        <v>569996</v>
      </c>
      <c r="N807" t="s">
        <v>730</v>
      </c>
      <c r="O807">
        <v>120</v>
      </c>
      <c r="P807" t="str">
        <f>IF(Table1[[#This Row],[score]]&gt;=8.5,"High",IF(Table1[[#This Row],[score]]&gt;=7,"Medium","Low"))</f>
        <v>Medium</v>
      </c>
      <c r="Q807" s="5">
        <f>Table1[[#This Row],[gross]]-Table1[[#This Row],[budget]]</f>
        <v>-4430004</v>
      </c>
      <c r="R807" s="5" t="str">
        <f>IF(Table1[[#This Row],[Profit]]&gt;0,"Profit","Loss")</f>
        <v>Loss</v>
      </c>
      <c r="S807" s="6" t="str">
        <f>FLOOR(Table1[[#This Row],[year]]-1900,10)+1900 &amp; "-" &amp; FLOOR(Table1[[#This Row],[year]]-1890,10)+1900</f>
        <v>1980-1990</v>
      </c>
      <c r="T807" s="14" t="s">
        <v>21835</v>
      </c>
      <c r="AB807" s="14"/>
    </row>
    <row r="808" spans="1:28" hidden="1" x14ac:dyDescent="0.3">
      <c r="A808" t="s">
        <v>3096</v>
      </c>
      <c r="B808" t="s">
        <v>33</v>
      </c>
      <c r="C808" t="s">
        <v>34</v>
      </c>
      <c r="D808">
        <v>1985</v>
      </c>
      <c r="E808" t="s">
        <v>2801</v>
      </c>
      <c r="F808">
        <v>5.9</v>
      </c>
      <c r="G808">
        <v>934</v>
      </c>
      <c r="H808" t="s">
        <v>3097</v>
      </c>
      <c r="I808" t="s">
        <v>3098</v>
      </c>
      <c r="J808" t="s">
        <v>3099</v>
      </c>
      <c r="K808" t="s">
        <v>30</v>
      </c>
      <c r="L808">
        <f t="shared" ref="L808:L816" si="14">20500000</f>
        <v>20500000</v>
      </c>
      <c r="M808">
        <v>561548</v>
      </c>
      <c r="N808" t="s">
        <v>118</v>
      </c>
      <c r="O808">
        <v>95</v>
      </c>
      <c r="P808" t="str">
        <f>IF(Table1[[#This Row],[score]]&gt;=8.5,"High",IF(Table1[[#This Row],[score]]&gt;=7,"Medium","Low"))</f>
        <v>Low</v>
      </c>
      <c r="Q808" s="5">
        <f>Table1[[#This Row],[gross]]-Table1[[#This Row],[budget]]</f>
        <v>-19938452</v>
      </c>
      <c r="R808" s="5" t="str">
        <f>IF(Table1[[#This Row],[Profit]]&gt;0,"Profit","Loss")</f>
        <v>Loss</v>
      </c>
      <c r="S808" s="6" t="str">
        <f>FLOOR(Table1[[#This Row],[year]]-1900,10)+1900 &amp; "-" &amp; FLOOR(Table1[[#This Row],[year]]-1890,10)+1900</f>
        <v>1980-1990</v>
      </c>
      <c r="T808" s="14" t="s">
        <v>21835</v>
      </c>
      <c r="AB808" s="14"/>
    </row>
    <row r="809" spans="1:28" hidden="1" x14ac:dyDescent="0.3">
      <c r="A809" t="s">
        <v>3149</v>
      </c>
      <c r="B809" t="s">
        <v>16</v>
      </c>
      <c r="C809" t="s">
        <v>41</v>
      </c>
      <c r="D809">
        <v>1985</v>
      </c>
      <c r="E809" t="s">
        <v>2786</v>
      </c>
      <c r="F809">
        <v>6.6</v>
      </c>
      <c r="G809">
        <v>545</v>
      </c>
      <c r="H809" t="s">
        <v>993</v>
      </c>
      <c r="I809" t="s">
        <v>3150</v>
      </c>
      <c r="J809" t="s">
        <v>1523</v>
      </c>
      <c r="K809" t="s">
        <v>195</v>
      </c>
      <c r="L809">
        <f t="shared" si="14"/>
        <v>20500000</v>
      </c>
      <c r="M809">
        <v>542420</v>
      </c>
      <c r="N809" t="s">
        <v>3151</v>
      </c>
      <c r="O809">
        <v>119</v>
      </c>
      <c r="P809" t="str">
        <f>IF(Table1[[#This Row],[score]]&gt;=8.5,"High",IF(Table1[[#This Row],[score]]&gt;=7,"Medium","Low"))</f>
        <v>Low</v>
      </c>
      <c r="Q809" s="5">
        <f>Table1[[#This Row],[gross]]-Table1[[#This Row],[budget]]</f>
        <v>-19957580</v>
      </c>
      <c r="R809" s="5" t="str">
        <f>IF(Table1[[#This Row],[Profit]]&gt;0,"Profit","Loss")</f>
        <v>Loss</v>
      </c>
      <c r="S809" s="6" t="str">
        <f>FLOOR(Table1[[#This Row],[year]]-1900,10)+1900 &amp; "-" &amp; FLOOR(Table1[[#This Row],[year]]-1890,10)+1900</f>
        <v>1980-1990</v>
      </c>
      <c r="T809" s="14" t="s">
        <v>21835</v>
      </c>
      <c r="AB809" s="14"/>
    </row>
    <row r="810" spans="1:28" hidden="1" x14ac:dyDescent="0.3">
      <c r="A810" t="s">
        <v>2765</v>
      </c>
      <c r="B810" t="s">
        <v>443</v>
      </c>
      <c r="C810" t="s">
        <v>41</v>
      </c>
      <c r="D810">
        <v>1985</v>
      </c>
      <c r="E810" t="s">
        <v>2766</v>
      </c>
      <c r="F810">
        <v>8</v>
      </c>
      <c r="G810">
        <v>17000</v>
      </c>
      <c r="H810" t="s">
        <v>2767</v>
      </c>
      <c r="I810" t="s">
        <v>2767</v>
      </c>
      <c r="J810" t="s">
        <v>2768</v>
      </c>
      <c r="K810" t="s">
        <v>2081</v>
      </c>
      <c r="L810">
        <f t="shared" si="14"/>
        <v>20500000</v>
      </c>
      <c r="M810">
        <v>444213</v>
      </c>
      <c r="N810" t="s">
        <v>2769</v>
      </c>
      <c r="O810">
        <v>114</v>
      </c>
      <c r="P810" t="str">
        <f>IF(Table1[[#This Row],[score]]&gt;=8.5,"High",IF(Table1[[#This Row],[score]]&gt;=7,"Medium","Low"))</f>
        <v>Medium</v>
      </c>
      <c r="Q810" s="5">
        <f>Table1[[#This Row],[gross]]-Table1[[#This Row],[budget]]</f>
        <v>-20055787</v>
      </c>
      <c r="R810" s="5" t="str">
        <f>IF(Table1[[#This Row],[Profit]]&gt;0,"Profit","Loss")</f>
        <v>Loss</v>
      </c>
      <c r="S810" s="6" t="str">
        <f>FLOOR(Table1[[#This Row],[year]]-1900,10)+1900 &amp; "-" &amp; FLOOR(Table1[[#This Row],[year]]-1890,10)+1900</f>
        <v>1980-1990</v>
      </c>
      <c r="T810" s="14" t="s">
        <v>21835</v>
      </c>
      <c r="AA810" s="15"/>
      <c r="AB810" s="14"/>
    </row>
    <row r="811" spans="1:28" hidden="1" x14ac:dyDescent="0.3">
      <c r="A811" t="s">
        <v>2922</v>
      </c>
      <c r="B811" t="s">
        <v>1974</v>
      </c>
      <c r="C811" t="s">
        <v>41</v>
      </c>
      <c r="D811">
        <v>1985</v>
      </c>
      <c r="E811" t="s">
        <v>2786</v>
      </c>
      <c r="F811">
        <v>4.5</v>
      </c>
      <c r="G811">
        <v>1800</v>
      </c>
      <c r="H811" t="s">
        <v>2923</v>
      </c>
      <c r="I811" t="s">
        <v>2924</v>
      </c>
      <c r="J811" t="s">
        <v>2925</v>
      </c>
      <c r="K811" t="s">
        <v>22</v>
      </c>
      <c r="L811">
        <f t="shared" si="14"/>
        <v>20500000</v>
      </c>
      <c r="M811">
        <v>441137</v>
      </c>
      <c r="N811" t="s">
        <v>2926</v>
      </c>
      <c r="O811">
        <v>90</v>
      </c>
      <c r="P811" t="str">
        <f>IF(Table1[[#This Row],[score]]&gt;=8.5,"High",IF(Table1[[#This Row],[score]]&gt;=7,"Medium","Low"))</f>
        <v>Low</v>
      </c>
      <c r="Q811" s="5">
        <f>Table1[[#This Row],[gross]]-Table1[[#This Row],[budget]]</f>
        <v>-20058863</v>
      </c>
      <c r="R811" s="5" t="str">
        <f>IF(Table1[[#This Row],[Profit]]&gt;0,"Profit","Loss")</f>
        <v>Loss</v>
      </c>
      <c r="S811" s="6" t="str">
        <f>FLOOR(Table1[[#This Row],[year]]-1900,10)+1900 &amp; "-" &amp; FLOOR(Table1[[#This Row],[year]]-1890,10)+1900</f>
        <v>1980-1990</v>
      </c>
      <c r="T811" s="14" t="s">
        <v>21835</v>
      </c>
      <c r="AB811" s="14"/>
    </row>
    <row r="812" spans="1:28" hidden="1" x14ac:dyDescent="0.3">
      <c r="A812" t="s">
        <v>3023</v>
      </c>
      <c r="B812" t="s">
        <v>16</v>
      </c>
      <c r="C812" t="s">
        <v>17</v>
      </c>
      <c r="D812">
        <v>1985</v>
      </c>
      <c r="E812" t="s">
        <v>3024</v>
      </c>
      <c r="F812">
        <v>6.2</v>
      </c>
      <c r="G812">
        <v>511</v>
      </c>
      <c r="H812" t="s">
        <v>263</v>
      </c>
      <c r="I812" t="s">
        <v>2178</v>
      </c>
      <c r="J812" t="s">
        <v>3025</v>
      </c>
      <c r="K812" t="s">
        <v>22</v>
      </c>
      <c r="L812">
        <f t="shared" si="14"/>
        <v>20500000</v>
      </c>
      <c r="M812">
        <v>421201</v>
      </c>
      <c r="N812" t="s">
        <v>1965</v>
      </c>
      <c r="O812">
        <v>90</v>
      </c>
      <c r="P812" t="str">
        <f>IF(Table1[[#This Row],[score]]&gt;=8.5,"High",IF(Table1[[#This Row],[score]]&gt;=7,"Medium","Low"))</f>
        <v>Low</v>
      </c>
      <c r="Q812" s="5">
        <f>Table1[[#This Row],[gross]]-Table1[[#This Row],[budget]]</f>
        <v>-20078799</v>
      </c>
      <c r="R812" s="5" t="str">
        <f>IF(Table1[[#This Row],[Profit]]&gt;0,"Profit","Loss")</f>
        <v>Loss</v>
      </c>
      <c r="S812" s="6" t="str">
        <f>FLOOR(Table1[[#This Row],[year]]-1900,10)+1900 &amp; "-" &amp; FLOOR(Table1[[#This Row],[year]]-1890,10)+1900</f>
        <v>1980-1990</v>
      </c>
      <c r="T812" s="14" t="s">
        <v>21835</v>
      </c>
      <c r="AB812" s="14"/>
    </row>
    <row r="813" spans="1:28" hidden="1" x14ac:dyDescent="0.3">
      <c r="A813" t="s">
        <v>2824</v>
      </c>
      <c r="B813" t="s">
        <v>16</v>
      </c>
      <c r="C813" t="s">
        <v>34</v>
      </c>
      <c r="D813">
        <v>1985</v>
      </c>
      <c r="E813" t="s">
        <v>2677</v>
      </c>
      <c r="F813">
        <v>5.7</v>
      </c>
      <c r="G813">
        <v>3100</v>
      </c>
      <c r="H813" t="s">
        <v>1307</v>
      </c>
      <c r="I813" t="s">
        <v>1744</v>
      </c>
      <c r="J813" t="s">
        <v>106</v>
      </c>
      <c r="K813" t="s">
        <v>22</v>
      </c>
      <c r="L813">
        <f t="shared" si="14"/>
        <v>20500000</v>
      </c>
      <c r="M813">
        <v>393825</v>
      </c>
      <c r="N813" t="s">
        <v>2825</v>
      </c>
      <c r="O813">
        <v>112</v>
      </c>
      <c r="P813" t="str">
        <f>IF(Table1[[#This Row],[score]]&gt;=8.5,"High",IF(Table1[[#This Row],[score]]&gt;=7,"Medium","Low"))</f>
        <v>Low</v>
      </c>
      <c r="Q813" s="5">
        <f>Table1[[#This Row],[gross]]-Table1[[#This Row],[budget]]</f>
        <v>-20106175</v>
      </c>
      <c r="R813" s="5" t="str">
        <f>IF(Table1[[#This Row],[Profit]]&gt;0,"Profit","Loss")</f>
        <v>Loss</v>
      </c>
      <c r="S813" s="6" t="str">
        <f>FLOOR(Table1[[#This Row],[year]]-1900,10)+1900 &amp; "-" &amp; FLOOR(Table1[[#This Row],[year]]-1890,10)+1900</f>
        <v>1980-1990</v>
      </c>
      <c r="T813" s="14" t="s">
        <v>21835</v>
      </c>
      <c r="AB813" s="14"/>
    </row>
    <row r="814" spans="1:28" hidden="1" x14ac:dyDescent="0.3">
      <c r="A814" t="s">
        <v>2874</v>
      </c>
      <c r="B814" t="s">
        <v>16</v>
      </c>
      <c r="C814" t="s">
        <v>1192</v>
      </c>
      <c r="D814">
        <v>1985</v>
      </c>
      <c r="E814" t="s">
        <v>2875</v>
      </c>
      <c r="F814">
        <v>6.6</v>
      </c>
      <c r="G814">
        <v>14000</v>
      </c>
      <c r="H814" t="s">
        <v>2876</v>
      </c>
      <c r="I814" t="s">
        <v>2876</v>
      </c>
      <c r="J814" t="s">
        <v>2191</v>
      </c>
      <c r="K814" t="s">
        <v>448</v>
      </c>
      <c r="L814">
        <f t="shared" si="14"/>
        <v>20500000</v>
      </c>
      <c r="M814">
        <v>390659</v>
      </c>
      <c r="N814" t="s">
        <v>2877</v>
      </c>
      <c r="O814">
        <v>104</v>
      </c>
      <c r="P814" t="str">
        <f>IF(Table1[[#This Row],[score]]&gt;=8.5,"High",IF(Table1[[#This Row],[score]]&gt;=7,"Medium","Low"))</f>
        <v>Low</v>
      </c>
      <c r="Q814" s="5">
        <f>Table1[[#This Row],[gross]]-Table1[[#This Row],[budget]]</f>
        <v>-20109341</v>
      </c>
      <c r="R814" s="5" t="str">
        <f>IF(Table1[[#This Row],[Profit]]&gt;0,"Profit","Loss")</f>
        <v>Loss</v>
      </c>
      <c r="S814" s="6" t="str">
        <f>FLOOR(Table1[[#This Row],[year]]-1900,10)+1900 &amp; "-" &amp; FLOOR(Table1[[#This Row],[year]]-1890,10)+1900</f>
        <v>1980-1990</v>
      </c>
      <c r="T814" s="14" t="s">
        <v>21835</v>
      </c>
      <c r="AB814" s="14"/>
    </row>
    <row r="815" spans="1:28" hidden="1" x14ac:dyDescent="0.3">
      <c r="A815" t="s">
        <v>2999</v>
      </c>
      <c r="B815" t="s">
        <v>33</v>
      </c>
      <c r="C815" t="s">
        <v>17</v>
      </c>
      <c r="D815">
        <v>1985</v>
      </c>
      <c r="E815" t="s">
        <v>2983</v>
      </c>
      <c r="F815">
        <v>6.4</v>
      </c>
      <c r="G815">
        <v>404</v>
      </c>
      <c r="H815" t="s">
        <v>1203</v>
      </c>
      <c r="I815" t="s">
        <v>1005</v>
      </c>
      <c r="J815" t="s">
        <v>3000</v>
      </c>
      <c r="K815" t="s">
        <v>30</v>
      </c>
      <c r="L815">
        <f t="shared" si="14"/>
        <v>20500000</v>
      </c>
      <c r="M815">
        <v>385687</v>
      </c>
      <c r="N815" t="s">
        <v>31</v>
      </c>
      <c r="O815">
        <v>104</v>
      </c>
      <c r="P815" t="str">
        <f>IF(Table1[[#This Row],[score]]&gt;=8.5,"High",IF(Table1[[#This Row],[score]]&gt;=7,"Medium","Low"))</f>
        <v>Low</v>
      </c>
      <c r="Q815" s="5">
        <f>Table1[[#This Row],[gross]]-Table1[[#This Row],[budget]]</f>
        <v>-20114313</v>
      </c>
      <c r="R815" s="5" t="str">
        <f>IF(Table1[[#This Row],[Profit]]&gt;0,"Profit","Loss")</f>
        <v>Loss</v>
      </c>
      <c r="S815" s="6" t="str">
        <f>FLOOR(Table1[[#This Row],[year]]-1900,10)+1900 &amp; "-" &amp; FLOOR(Table1[[#This Row],[year]]-1890,10)+1900</f>
        <v>1980-1990</v>
      </c>
      <c r="T815" s="14" t="s">
        <v>21835</v>
      </c>
      <c r="AB815" s="14"/>
    </row>
    <row r="816" spans="1:28" hidden="1" x14ac:dyDescent="0.3">
      <c r="A816" t="s">
        <v>3112</v>
      </c>
      <c r="B816" t="s">
        <v>33</v>
      </c>
      <c r="C816" t="s">
        <v>41</v>
      </c>
      <c r="D816">
        <v>1985</v>
      </c>
      <c r="E816" t="s">
        <v>3113</v>
      </c>
      <c r="F816">
        <v>4.2</v>
      </c>
      <c r="G816">
        <v>468</v>
      </c>
      <c r="H816" t="s">
        <v>3114</v>
      </c>
      <c r="I816" t="s">
        <v>3115</v>
      </c>
      <c r="J816" t="s">
        <v>414</v>
      </c>
      <c r="K816" t="s">
        <v>30</v>
      </c>
      <c r="L816">
        <f t="shared" si="14"/>
        <v>20500000</v>
      </c>
      <c r="M816">
        <v>372438</v>
      </c>
      <c r="N816" t="s">
        <v>3116</v>
      </c>
      <c r="O816">
        <v>80</v>
      </c>
      <c r="P816" t="str">
        <f>IF(Table1[[#This Row],[score]]&gt;=8.5,"High",IF(Table1[[#This Row],[score]]&gt;=7,"Medium","Low"))</f>
        <v>Low</v>
      </c>
      <c r="Q816" s="5">
        <f>Table1[[#This Row],[gross]]-Table1[[#This Row],[budget]]</f>
        <v>-20127562</v>
      </c>
      <c r="R816" s="5" t="str">
        <f>IF(Table1[[#This Row],[Profit]]&gt;0,"Profit","Loss")</f>
        <v>Loss</v>
      </c>
      <c r="S816" s="6" t="str">
        <f>FLOOR(Table1[[#This Row],[year]]-1900,10)+1900 &amp; "-" &amp; FLOOR(Table1[[#This Row],[year]]-1890,10)+1900</f>
        <v>1980-1990</v>
      </c>
      <c r="T816" s="14" t="s">
        <v>21846</v>
      </c>
      <c r="AB816" s="14"/>
    </row>
    <row r="817" spans="1:28" hidden="1" x14ac:dyDescent="0.3">
      <c r="A817" t="s">
        <v>2871</v>
      </c>
      <c r="B817" t="s">
        <v>33</v>
      </c>
      <c r="C817" t="s">
        <v>25</v>
      </c>
      <c r="D817">
        <v>1985</v>
      </c>
      <c r="E817" t="s">
        <v>2872</v>
      </c>
      <c r="F817">
        <v>5.3</v>
      </c>
      <c r="G817">
        <v>6500</v>
      </c>
      <c r="H817" t="s">
        <v>602</v>
      </c>
      <c r="I817" t="s">
        <v>2303</v>
      </c>
      <c r="J817" t="s">
        <v>136</v>
      </c>
      <c r="K817" t="s">
        <v>22</v>
      </c>
      <c r="L817">
        <v>28000000</v>
      </c>
      <c r="M817">
        <v>358574</v>
      </c>
      <c r="N817" t="s">
        <v>1071</v>
      </c>
      <c r="O817">
        <v>126</v>
      </c>
      <c r="P817" t="str">
        <f>IF(Table1[[#This Row],[score]]&gt;=8.5,"High",IF(Table1[[#This Row],[score]]&gt;=7,"Medium","Low"))</f>
        <v>Low</v>
      </c>
      <c r="Q817" s="5">
        <f>Table1[[#This Row],[gross]]-Table1[[#This Row],[budget]]</f>
        <v>-27641426</v>
      </c>
      <c r="R817" s="5" t="str">
        <f>IF(Table1[[#This Row],[Profit]]&gt;0,"Profit","Loss")</f>
        <v>Loss</v>
      </c>
      <c r="S817" s="6" t="str">
        <f>FLOOR(Table1[[#This Row],[year]]-1900,10)+1900 &amp; "-" &amp; FLOOR(Table1[[#This Row],[year]]-1890,10)+1900</f>
        <v>1980-1990</v>
      </c>
      <c r="T817" s="14" t="s">
        <v>21835</v>
      </c>
      <c r="AB817" s="14"/>
    </row>
    <row r="818" spans="1:28" hidden="1" x14ac:dyDescent="0.3">
      <c r="A818" t="s">
        <v>3117</v>
      </c>
      <c r="B818" t="s">
        <v>1974</v>
      </c>
      <c r="C818" t="s">
        <v>41</v>
      </c>
      <c r="D818">
        <v>1985</v>
      </c>
      <c r="E818" t="s">
        <v>2437</v>
      </c>
      <c r="F818">
        <v>4.7</v>
      </c>
      <c r="G818">
        <v>760</v>
      </c>
      <c r="H818" t="s">
        <v>3118</v>
      </c>
      <c r="I818" t="s">
        <v>3119</v>
      </c>
      <c r="J818" t="s">
        <v>463</v>
      </c>
      <c r="K818" t="s">
        <v>448</v>
      </c>
      <c r="L818">
        <f t="shared" ref="L818:L825" si="15">20500000</f>
        <v>20500000</v>
      </c>
      <c r="M818">
        <v>345280</v>
      </c>
      <c r="N818" t="s">
        <v>3120</v>
      </c>
      <c r="O818">
        <v>87</v>
      </c>
      <c r="P818" t="str">
        <f>IF(Table1[[#This Row],[score]]&gt;=8.5,"High",IF(Table1[[#This Row],[score]]&gt;=7,"Medium","Low"))</f>
        <v>Low</v>
      </c>
      <c r="Q818" s="5">
        <f>Table1[[#This Row],[gross]]-Table1[[#This Row],[budget]]</f>
        <v>-20154720</v>
      </c>
      <c r="R818" s="5" t="str">
        <f>IF(Table1[[#This Row],[Profit]]&gt;0,"Profit","Loss")</f>
        <v>Loss</v>
      </c>
      <c r="S818" s="6" t="str">
        <f>FLOOR(Table1[[#This Row],[year]]-1900,10)+1900 &amp; "-" &amp; FLOOR(Table1[[#This Row],[year]]-1890,10)+1900</f>
        <v>1980-1990</v>
      </c>
      <c r="T818" s="14" t="s">
        <v>21835</v>
      </c>
      <c r="AB818" s="14"/>
    </row>
    <row r="819" spans="1:28" hidden="1" x14ac:dyDescent="0.3">
      <c r="A819" t="s">
        <v>2715</v>
      </c>
      <c r="B819" t="s">
        <v>16</v>
      </c>
      <c r="C819" t="s">
        <v>41</v>
      </c>
      <c r="D819">
        <v>1985</v>
      </c>
      <c r="E819" t="s">
        <v>2716</v>
      </c>
      <c r="F819">
        <v>5.3</v>
      </c>
      <c r="G819">
        <v>7900</v>
      </c>
      <c r="H819" t="s">
        <v>1578</v>
      </c>
      <c r="I819" t="s">
        <v>2717</v>
      </c>
      <c r="J819" t="s">
        <v>2718</v>
      </c>
      <c r="K819" t="s">
        <v>30</v>
      </c>
      <c r="L819">
        <f t="shared" si="15"/>
        <v>20500000</v>
      </c>
      <c r="M819">
        <v>331816</v>
      </c>
      <c r="N819" t="s">
        <v>2578</v>
      </c>
      <c r="O819">
        <v>82</v>
      </c>
      <c r="P819" t="str">
        <f>IF(Table1[[#This Row],[score]]&gt;=8.5,"High",IF(Table1[[#This Row],[score]]&gt;=7,"Medium","Low"))</f>
        <v>Low</v>
      </c>
      <c r="Q819" s="5">
        <f>Table1[[#This Row],[gross]]-Table1[[#This Row],[budget]]</f>
        <v>-20168184</v>
      </c>
      <c r="R819" s="5" t="str">
        <f>IF(Table1[[#This Row],[Profit]]&gt;0,"Profit","Loss")</f>
        <v>Loss</v>
      </c>
      <c r="S819" s="6" t="str">
        <f>FLOOR(Table1[[#This Row],[year]]-1900,10)+1900 &amp; "-" &amp; FLOOR(Table1[[#This Row],[year]]-1890,10)+1900</f>
        <v>1980-1990</v>
      </c>
      <c r="T819" s="14" t="s">
        <v>21835</v>
      </c>
      <c r="AB819" s="14"/>
    </row>
    <row r="820" spans="1:28" hidden="1" x14ac:dyDescent="0.3">
      <c r="A820" t="s">
        <v>3035</v>
      </c>
      <c r="B820" t="s">
        <v>33</v>
      </c>
      <c r="C820" t="s">
        <v>17</v>
      </c>
      <c r="D820">
        <v>1985</v>
      </c>
      <c r="E820" t="s">
        <v>3036</v>
      </c>
      <c r="F820">
        <v>7</v>
      </c>
      <c r="G820">
        <v>1400</v>
      </c>
      <c r="H820" t="s">
        <v>688</v>
      </c>
      <c r="I820" t="s">
        <v>3037</v>
      </c>
      <c r="J820" t="s">
        <v>3038</v>
      </c>
      <c r="K820" t="s">
        <v>30</v>
      </c>
      <c r="L820">
        <f t="shared" si="15"/>
        <v>20500000</v>
      </c>
      <c r="M820">
        <v>305102</v>
      </c>
      <c r="N820" t="s">
        <v>3039</v>
      </c>
      <c r="O820">
        <v>114</v>
      </c>
      <c r="P820" t="str">
        <f>IF(Table1[[#This Row],[score]]&gt;=8.5,"High",IF(Table1[[#This Row],[score]]&gt;=7,"Medium","Low"))</f>
        <v>Medium</v>
      </c>
      <c r="Q820" s="5">
        <f>Table1[[#This Row],[gross]]-Table1[[#This Row],[budget]]</f>
        <v>-20194898</v>
      </c>
      <c r="R820" s="5" t="str">
        <f>IF(Table1[[#This Row],[Profit]]&gt;0,"Profit","Loss")</f>
        <v>Loss</v>
      </c>
      <c r="S820" s="6" t="str">
        <f>FLOOR(Table1[[#This Row],[year]]-1900,10)+1900 &amp; "-" &amp; FLOOR(Table1[[#This Row],[year]]-1890,10)+1900</f>
        <v>1980-1990</v>
      </c>
      <c r="T820" s="14" t="s">
        <v>21837</v>
      </c>
      <c r="AB820" s="14"/>
    </row>
    <row r="821" spans="1:28" hidden="1" x14ac:dyDescent="0.3">
      <c r="A821" t="s">
        <v>3001</v>
      </c>
      <c r="B821" t="s">
        <v>16</v>
      </c>
      <c r="C821" t="s">
        <v>34</v>
      </c>
      <c r="D821">
        <v>1985</v>
      </c>
      <c r="E821" t="s">
        <v>3002</v>
      </c>
      <c r="F821">
        <v>5.6</v>
      </c>
      <c r="G821">
        <v>1600</v>
      </c>
      <c r="H821" t="s">
        <v>1154</v>
      </c>
      <c r="I821" t="s">
        <v>1154</v>
      </c>
      <c r="J821" t="s">
        <v>2852</v>
      </c>
      <c r="K821" t="s">
        <v>1182</v>
      </c>
      <c r="L821">
        <f t="shared" si="15"/>
        <v>20500000</v>
      </c>
      <c r="M821">
        <v>220038</v>
      </c>
      <c r="N821" t="s">
        <v>3003</v>
      </c>
      <c r="O821">
        <v>98</v>
      </c>
      <c r="P821" t="str">
        <f>IF(Table1[[#This Row],[score]]&gt;=8.5,"High",IF(Table1[[#This Row],[score]]&gt;=7,"Medium","Low"))</f>
        <v>Low</v>
      </c>
      <c r="Q821" s="5">
        <f>Table1[[#This Row],[gross]]-Table1[[#This Row],[budget]]</f>
        <v>-20279962</v>
      </c>
      <c r="R821" s="5" t="str">
        <f>IF(Table1[[#This Row],[Profit]]&gt;0,"Profit","Loss")</f>
        <v>Loss</v>
      </c>
      <c r="S821" s="6" t="str">
        <f>FLOOR(Table1[[#This Row],[year]]-1900,10)+1900 &amp; "-" &amp; FLOOR(Table1[[#This Row],[year]]-1890,10)+1900</f>
        <v>1980-1990</v>
      </c>
      <c r="T821" s="14" t="s">
        <v>21835</v>
      </c>
      <c r="AB821" s="14"/>
    </row>
    <row r="822" spans="1:28" hidden="1" x14ac:dyDescent="0.3">
      <c r="A822" t="s">
        <v>3157</v>
      </c>
      <c r="B822" t="s">
        <v>1974</v>
      </c>
      <c r="C822" t="s">
        <v>41</v>
      </c>
      <c r="D822">
        <v>1985</v>
      </c>
      <c r="E822" t="s">
        <v>3158</v>
      </c>
      <c r="F822">
        <v>6.3</v>
      </c>
      <c r="G822">
        <v>155</v>
      </c>
      <c r="H822" t="s">
        <v>3159</v>
      </c>
      <c r="I822" t="s">
        <v>3159</v>
      </c>
      <c r="J822" t="s">
        <v>3160</v>
      </c>
      <c r="K822" t="s">
        <v>22</v>
      </c>
      <c r="L822">
        <f t="shared" si="15"/>
        <v>20500000</v>
      </c>
      <c r="M822">
        <v>202428</v>
      </c>
      <c r="N822" t="s">
        <v>3161</v>
      </c>
      <c r="O822">
        <v>84</v>
      </c>
      <c r="P822" t="str">
        <f>IF(Table1[[#This Row],[score]]&gt;=8.5,"High",IF(Table1[[#This Row],[score]]&gt;=7,"Medium","Low"))</f>
        <v>Low</v>
      </c>
      <c r="Q822" s="5">
        <f>Table1[[#This Row],[gross]]-Table1[[#This Row],[budget]]</f>
        <v>-20297572</v>
      </c>
      <c r="R822" s="5" t="str">
        <f>IF(Table1[[#This Row],[Profit]]&gt;0,"Profit","Loss")</f>
        <v>Loss</v>
      </c>
      <c r="S822" s="6" t="str">
        <f>FLOOR(Table1[[#This Row],[year]]-1900,10)+1900 &amp; "-" &amp; FLOOR(Table1[[#This Row],[year]]-1890,10)+1900</f>
        <v>1980-1990</v>
      </c>
      <c r="T822" s="14" t="s">
        <v>21844</v>
      </c>
      <c r="AB822" s="14"/>
    </row>
    <row r="823" spans="1:28" hidden="1" x14ac:dyDescent="0.3">
      <c r="A823" t="s">
        <v>2863</v>
      </c>
      <c r="B823" t="s">
        <v>16</v>
      </c>
      <c r="C823" t="s">
        <v>104</v>
      </c>
      <c r="D823">
        <v>1985</v>
      </c>
      <c r="E823" t="s">
        <v>1759</v>
      </c>
      <c r="F823">
        <v>6.1</v>
      </c>
      <c r="G823">
        <v>2900</v>
      </c>
      <c r="H823" t="s">
        <v>54</v>
      </c>
      <c r="I823" t="s">
        <v>2864</v>
      </c>
      <c r="J823" t="s">
        <v>2865</v>
      </c>
      <c r="K823" t="s">
        <v>30</v>
      </c>
      <c r="L823">
        <f t="shared" si="15"/>
        <v>20500000</v>
      </c>
      <c r="M823">
        <v>199108</v>
      </c>
      <c r="N823" t="s">
        <v>31</v>
      </c>
      <c r="O823">
        <v>110</v>
      </c>
      <c r="P823" t="str">
        <f>IF(Table1[[#This Row],[score]]&gt;=8.5,"High",IF(Table1[[#This Row],[score]]&gt;=7,"Medium","Low"))</f>
        <v>Low</v>
      </c>
      <c r="Q823" s="5">
        <f>Table1[[#This Row],[gross]]-Table1[[#This Row],[budget]]</f>
        <v>-20300892</v>
      </c>
      <c r="R823" s="5" t="str">
        <f>IF(Table1[[#This Row],[Profit]]&gt;0,"Profit","Loss")</f>
        <v>Loss</v>
      </c>
      <c r="S823" s="6" t="str">
        <f>FLOOR(Table1[[#This Row],[year]]-1900,10)+1900 &amp; "-" &amp; FLOOR(Table1[[#This Row],[year]]-1890,10)+1900</f>
        <v>1980-1990</v>
      </c>
      <c r="T823" s="14" t="s">
        <v>21835</v>
      </c>
      <c r="AB823" s="14"/>
    </row>
    <row r="824" spans="1:28" hidden="1" x14ac:dyDescent="0.3">
      <c r="A824" t="s">
        <v>3027</v>
      </c>
      <c r="B824" t="s">
        <v>16</v>
      </c>
      <c r="C824" t="s">
        <v>104</v>
      </c>
      <c r="D824">
        <v>1985</v>
      </c>
      <c r="E824" t="s">
        <v>2580</v>
      </c>
      <c r="F824">
        <v>6.1</v>
      </c>
      <c r="G824">
        <v>1100</v>
      </c>
      <c r="H824" t="s">
        <v>3028</v>
      </c>
      <c r="I824" t="s">
        <v>3029</v>
      </c>
      <c r="J824" t="s">
        <v>3030</v>
      </c>
      <c r="K824" t="s">
        <v>22</v>
      </c>
      <c r="L824">
        <f t="shared" si="15"/>
        <v>20500000</v>
      </c>
      <c r="M824">
        <v>147070</v>
      </c>
      <c r="N824" t="s">
        <v>363</v>
      </c>
      <c r="O824">
        <v>93</v>
      </c>
      <c r="P824" t="str">
        <f>IF(Table1[[#This Row],[score]]&gt;=8.5,"High",IF(Table1[[#This Row],[score]]&gt;=7,"Medium","Low"))</f>
        <v>Low</v>
      </c>
      <c r="Q824" s="5">
        <f>Table1[[#This Row],[gross]]-Table1[[#This Row],[budget]]</f>
        <v>-20352930</v>
      </c>
      <c r="R824" s="5" t="str">
        <f>IF(Table1[[#This Row],[Profit]]&gt;0,"Profit","Loss")</f>
        <v>Loss</v>
      </c>
      <c r="S824" s="6" t="str">
        <f>FLOOR(Table1[[#This Row],[year]]-1900,10)+1900 &amp; "-" &amp; FLOOR(Table1[[#This Row],[year]]-1890,10)+1900</f>
        <v>1980-1990</v>
      </c>
      <c r="T824" s="14" t="s">
        <v>21835</v>
      </c>
      <c r="AB824" s="14"/>
    </row>
    <row r="825" spans="1:28" hidden="1" x14ac:dyDescent="0.3">
      <c r="A825" t="s">
        <v>2719</v>
      </c>
      <c r="B825" t="s">
        <v>1974</v>
      </c>
      <c r="C825" t="s">
        <v>34</v>
      </c>
      <c r="D825">
        <v>1985</v>
      </c>
      <c r="E825" t="s">
        <v>2720</v>
      </c>
      <c r="F825">
        <v>7.6</v>
      </c>
      <c r="G825">
        <v>31000</v>
      </c>
      <c r="H825" t="s">
        <v>2721</v>
      </c>
      <c r="I825" t="s">
        <v>2721</v>
      </c>
      <c r="J825" t="s">
        <v>2721</v>
      </c>
      <c r="K825" t="s">
        <v>483</v>
      </c>
      <c r="L825">
        <f t="shared" si="15"/>
        <v>20500000</v>
      </c>
      <c r="M825">
        <v>113164</v>
      </c>
      <c r="N825" t="s">
        <v>2722</v>
      </c>
      <c r="O825">
        <v>100</v>
      </c>
      <c r="P825" t="str">
        <f>IF(Table1[[#This Row],[score]]&gt;=8.5,"High",IF(Table1[[#This Row],[score]]&gt;=7,"Medium","Low"))</f>
        <v>Medium</v>
      </c>
      <c r="Q825" s="5">
        <f>Table1[[#This Row],[gross]]-Table1[[#This Row],[budget]]</f>
        <v>-20386836</v>
      </c>
      <c r="R825" s="5" t="str">
        <f>IF(Table1[[#This Row],[Profit]]&gt;0,"Profit","Loss")</f>
        <v>Loss</v>
      </c>
      <c r="S825" s="6" t="str">
        <f>FLOOR(Table1[[#This Row],[year]]-1900,10)+1900 &amp; "-" &amp; FLOOR(Table1[[#This Row],[year]]-1890,10)+1900</f>
        <v>1980-1990</v>
      </c>
      <c r="T825" s="14" t="s">
        <v>21853</v>
      </c>
      <c r="AB825" s="14"/>
    </row>
    <row r="826" spans="1:28" hidden="1" x14ac:dyDescent="0.3">
      <c r="A826" t="s">
        <v>2807</v>
      </c>
      <c r="B826" t="s">
        <v>33</v>
      </c>
      <c r="C826" t="s">
        <v>41</v>
      </c>
      <c r="D826">
        <v>1985</v>
      </c>
      <c r="E826" t="s">
        <v>2200</v>
      </c>
      <c r="F826">
        <v>6.7</v>
      </c>
      <c r="G826">
        <v>7500</v>
      </c>
      <c r="H826" t="s">
        <v>2013</v>
      </c>
      <c r="I826" t="s">
        <v>2013</v>
      </c>
      <c r="J826" t="s">
        <v>2798</v>
      </c>
      <c r="K826" t="s">
        <v>30</v>
      </c>
      <c r="L826">
        <v>7000000</v>
      </c>
      <c r="M826">
        <v>91666</v>
      </c>
      <c r="N826" t="s">
        <v>23</v>
      </c>
      <c r="O826">
        <v>91</v>
      </c>
      <c r="P826" t="str">
        <f>IF(Table1[[#This Row],[score]]&gt;=8.5,"High",IF(Table1[[#This Row],[score]]&gt;=7,"Medium","Low"))</f>
        <v>Low</v>
      </c>
      <c r="Q826" s="5">
        <f>Table1[[#This Row],[gross]]-Table1[[#This Row],[budget]]</f>
        <v>-6908334</v>
      </c>
      <c r="R826" s="5" t="str">
        <f>IF(Table1[[#This Row],[Profit]]&gt;0,"Profit","Loss")</f>
        <v>Loss</v>
      </c>
      <c r="S826" s="6" t="str">
        <f>FLOOR(Table1[[#This Row],[year]]-1900,10)+1900 &amp; "-" &amp; FLOOR(Table1[[#This Row],[year]]-1890,10)+1900</f>
        <v>1980-1990</v>
      </c>
      <c r="T826" s="14" t="s">
        <v>21835</v>
      </c>
      <c r="AB826" s="14"/>
    </row>
    <row r="827" spans="1:28" hidden="1" x14ac:dyDescent="0.3">
      <c r="A827" t="s">
        <v>2952</v>
      </c>
      <c r="B827" t="s">
        <v>443</v>
      </c>
      <c r="C827" t="s">
        <v>17</v>
      </c>
      <c r="D827">
        <v>1985</v>
      </c>
      <c r="E827" t="s">
        <v>2829</v>
      </c>
      <c r="F827">
        <v>7.8</v>
      </c>
      <c r="G827">
        <v>8800</v>
      </c>
      <c r="H827" t="s">
        <v>2953</v>
      </c>
      <c r="I827" t="s">
        <v>2954</v>
      </c>
      <c r="J827" t="s">
        <v>2955</v>
      </c>
      <c r="K827" t="s">
        <v>2956</v>
      </c>
      <c r="L827">
        <f>20500000</f>
        <v>20500000</v>
      </c>
      <c r="M827">
        <v>69832</v>
      </c>
      <c r="N827" t="s">
        <v>2957</v>
      </c>
      <c r="O827">
        <v>112</v>
      </c>
      <c r="P827" t="str">
        <f>IF(Table1[[#This Row],[score]]&gt;=8.5,"High",IF(Table1[[#This Row],[score]]&gt;=7,"Medium","Low"))</f>
        <v>Medium</v>
      </c>
      <c r="Q827" s="5">
        <f>Table1[[#This Row],[gross]]-Table1[[#This Row],[budget]]</f>
        <v>-20430168</v>
      </c>
      <c r="R827" s="5" t="str">
        <f>IF(Table1[[#This Row],[Profit]]&gt;0,"Profit","Loss")</f>
        <v>Loss</v>
      </c>
      <c r="S827" s="6" t="str">
        <f>FLOOR(Table1[[#This Row],[year]]-1900,10)+1900 &amp; "-" &amp; FLOOR(Table1[[#This Row],[year]]-1890,10)+1900</f>
        <v>1980-1990</v>
      </c>
      <c r="T827" s="14" t="s">
        <v>21835</v>
      </c>
      <c r="AB827" s="14"/>
    </row>
    <row r="828" spans="1:28" hidden="1" x14ac:dyDescent="0.3">
      <c r="A828" t="s">
        <v>2970</v>
      </c>
      <c r="B828" t="s">
        <v>443</v>
      </c>
      <c r="C828" t="s">
        <v>17</v>
      </c>
      <c r="D828">
        <v>1985</v>
      </c>
      <c r="E828" t="s">
        <v>2971</v>
      </c>
      <c r="F828">
        <v>7.7</v>
      </c>
      <c r="G828">
        <v>2500</v>
      </c>
      <c r="H828" t="s">
        <v>2972</v>
      </c>
      <c r="I828" t="s">
        <v>2973</v>
      </c>
      <c r="J828" t="s">
        <v>2974</v>
      </c>
      <c r="K828" t="s">
        <v>2975</v>
      </c>
      <c r="L828">
        <f>20500000</f>
        <v>20500000</v>
      </c>
      <c r="M828">
        <v>35336</v>
      </c>
      <c r="N828" t="s">
        <v>2976</v>
      </c>
      <c r="O828">
        <v>119</v>
      </c>
      <c r="P828" t="str">
        <f>IF(Table1[[#This Row],[score]]&gt;=8.5,"High",IF(Table1[[#This Row],[score]]&gt;=7,"Medium","Low"))</f>
        <v>Medium</v>
      </c>
      <c r="Q828" s="5">
        <f>Table1[[#This Row],[gross]]-Table1[[#This Row],[budget]]</f>
        <v>-20464664</v>
      </c>
      <c r="R828" s="5" t="str">
        <f>IF(Table1[[#This Row],[Profit]]&gt;0,"Profit","Loss")</f>
        <v>Loss</v>
      </c>
      <c r="S828" s="6" t="str">
        <f>FLOOR(Table1[[#This Row],[year]]-1900,10)+1900 &amp; "-" &amp; FLOOR(Table1[[#This Row],[year]]-1890,10)+1900</f>
        <v>1980-1990</v>
      </c>
      <c r="T828" s="14" t="s">
        <v>21854</v>
      </c>
      <c r="AB828" s="14"/>
    </row>
    <row r="829" spans="1:28" hidden="1" x14ac:dyDescent="0.3">
      <c r="A829" t="s">
        <v>2977</v>
      </c>
      <c r="B829" t="s">
        <v>16</v>
      </c>
      <c r="C829" t="s">
        <v>17</v>
      </c>
      <c r="D829">
        <v>1985</v>
      </c>
      <c r="E829" t="s">
        <v>2592</v>
      </c>
      <c r="F829">
        <v>7.8</v>
      </c>
      <c r="G829">
        <v>9000</v>
      </c>
      <c r="H829" t="s">
        <v>2978</v>
      </c>
      <c r="I829" t="s">
        <v>2979</v>
      </c>
      <c r="J829" t="s">
        <v>2980</v>
      </c>
      <c r="K829" t="s">
        <v>2830</v>
      </c>
      <c r="L829">
        <f>20500000</f>
        <v>20500000</v>
      </c>
      <c r="M829">
        <v>34751</v>
      </c>
      <c r="N829" t="s">
        <v>2981</v>
      </c>
      <c r="O829">
        <v>136</v>
      </c>
      <c r="P829" t="str">
        <f>IF(Table1[[#This Row],[score]]&gt;=8.5,"High",IF(Table1[[#This Row],[score]]&gt;=7,"Medium","Low"))</f>
        <v>Medium</v>
      </c>
      <c r="Q829" s="5">
        <f>Table1[[#This Row],[gross]]-Table1[[#This Row],[budget]]</f>
        <v>-20465249</v>
      </c>
      <c r="R829" s="5" t="str">
        <f>IF(Table1[[#This Row],[Profit]]&gt;0,"Profit","Loss")</f>
        <v>Loss</v>
      </c>
      <c r="S829" s="6" t="str">
        <f>FLOOR(Table1[[#This Row],[year]]-1900,10)+1900 &amp; "-" &amp; FLOOR(Table1[[#This Row],[year]]-1890,10)+1900</f>
        <v>1980-1990</v>
      </c>
      <c r="T829" s="14" t="s">
        <v>21835</v>
      </c>
      <c r="AB829" s="14"/>
    </row>
    <row r="830" spans="1:28" hidden="1" x14ac:dyDescent="0.3">
      <c r="A830" t="s">
        <v>3019</v>
      </c>
      <c r="B830" t="s">
        <v>16</v>
      </c>
      <c r="C830" t="s">
        <v>41</v>
      </c>
      <c r="D830">
        <v>1985</v>
      </c>
      <c r="E830" t="s">
        <v>3020</v>
      </c>
      <c r="F830">
        <v>5.4</v>
      </c>
      <c r="G830">
        <v>1200</v>
      </c>
      <c r="H830" t="s">
        <v>95</v>
      </c>
      <c r="I830" t="s">
        <v>3021</v>
      </c>
      <c r="J830" t="s">
        <v>3022</v>
      </c>
      <c r="K830" t="s">
        <v>30</v>
      </c>
      <c r="L830">
        <v>7000000</v>
      </c>
      <c r="M830">
        <v>29815</v>
      </c>
      <c r="N830" t="s">
        <v>118</v>
      </c>
      <c r="O830">
        <v>109</v>
      </c>
      <c r="P830" t="str">
        <f>IF(Table1[[#This Row],[score]]&gt;=8.5,"High",IF(Table1[[#This Row],[score]]&gt;=7,"Medium","Low"))</f>
        <v>Low</v>
      </c>
      <c r="Q830" s="5">
        <f>Table1[[#This Row],[gross]]-Table1[[#This Row],[budget]]</f>
        <v>-6970185</v>
      </c>
      <c r="R830" s="5" t="str">
        <f>IF(Table1[[#This Row],[Profit]]&gt;0,"Profit","Loss")</f>
        <v>Loss</v>
      </c>
      <c r="S830" s="6" t="str">
        <f>FLOOR(Table1[[#This Row],[year]]-1900,10)+1900 &amp; "-" &amp; FLOOR(Table1[[#This Row],[year]]-1890,10)+1900</f>
        <v>1980-1990</v>
      </c>
      <c r="T830" s="14" t="s">
        <v>21835</v>
      </c>
      <c r="AB830" s="14"/>
    </row>
    <row r="831" spans="1:28" hidden="1" x14ac:dyDescent="0.3">
      <c r="A831" t="s">
        <v>2804</v>
      </c>
      <c r="B831" t="s">
        <v>16</v>
      </c>
      <c r="C831" t="s">
        <v>41</v>
      </c>
      <c r="D831">
        <v>1985</v>
      </c>
      <c r="E831" t="s">
        <v>2805</v>
      </c>
      <c r="F831">
        <v>6.5</v>
      </c>
      <c r="G831">
        <v>1800</v>
      </c>
      <c r="H831" t="s">
        <v>398</v>
      </c>
      <c r="I831" t="s">
        <v>398</v>
      </c>
      <c r="J831" t="s">
        <v>142</v>
      </c>
      <c r="K831" t="s">
        <v>30</v>
      </c>
      <c r="L831">
        <f>20500000</f>
        <v>20500000</v>
      </c>
      <c r="M831">
        <v>19632</v>
      </c>
      <c r="N831" t="s">
        <v>2806</v>
      </c>
      <c r="O831">
        <v>111</v>
      </c>
      <c r="P831" t="str">
        <f>IF(Table1[[#This Row],[score]]&gt;=8.5,"High",IF(Table1[[#This Row],[score]]&gt;=7,"Medium","Low"))</f>
        <v>Low</v>
      </c>
      <c r="Q831" s="5">
        <f>Table1[[#This Row],[gross]]-Table1[[#This Row],[budget]]</f>
        <v>-20480368</v>
      </c>
      <c r="R831" s="5" t="str">
        <f>IF(Table1[[#This Row],[Profit]]&gt;0,"Profit","Loss")</f>
        <v>Loss</v>
      </c>
      <c r="S831" s="6" t="str">
        <f>FLOOR(Table1[[#This Row],[year]]-1900,10)+1900 &amp; "-" &amp; FLOOR(Table1[[#This Row],[year]]-1890,10)+1900</f>
        <v>1980-1990</v>
      </c>
      <c r="T831" s="14" t="s">
        <v>21835</v>
      </c>
      <c r="AA831" s="15"/>
      <c r="AB831" s="14"/>
    </row>
    <row r="832" spans="1:28" hidden="1" x14ac:dyDescent="0.3">
      <c r="A832" t="s">
        <v>2748</v>
      </c>
      <c r="B832" t="s">
        <v>1974</v>
      </c>
      <c r="C832" t="s">
        <v>17</v>
      </c>
      <c r="D832">
        <v>1985</v>
      </c>
      <c r="E832" t="s">
        <v>2710</v>
      </c>
      <c r="F832">
        <v>6.5</v>
      </c>
      <c r="G832">
        <v>2200</v>
      </c>
      <c r="H832" t="s">
        <v>2749</v>
      </c>
      <c r="I832" t="s">
        <v>2750</v>
      </c>
      <c r="J832" t="s">
        <v>477</v>
      </c>
      <c r="K832" t="s">
        <v>22</v>
      </c>
      <c r="L832">
        <v>2400000</v>
      </c>
      <c r="M832">
        <v>16785</v>
      </c>
      <c r="N832" t="s">
        <v>2751</v>
      </c>
      <c r="O832">
        <v>92</v>
      </c>
      <c r="P832" t="str">
        <f>IF(Table1[[#This Row],[score]]&gt;=8.5,"High",IF(Table1[[#This Row],[score]]&gt;=7,"Medium","Low"))</f>
        <v>Low</v>
      </c>
      <c r="Q832" s="5">
        <f>Table1[[#This Row],[gross]]-Table1[[#This Row],[budget]]</f>
        <v>-2383215</v>
      </c>
      <c r="R832" s="5" t="str">
        <f>IF(Table1[[#This Row],[Profit]]&gt;0,"Profit","Loss")</f>
        <v>Loss</v>
      </c>
      <c r="S832" s="6" t="str">
        <f>FLOOR(Table1[[#This Row],[year]]-1900,10)+1900 &amp; "-" &amp; FLOOR(Table1[[#This Row],[year]]-1890,10)+1900</f>
        <v>1980-1990</v>
      </c>
      <c r="T832" s="14" t="s">
        <v>21835</v>
      </c>
      <c r="AB832" s="14"/>
    </row>
    <row r="833" spans="1:28" hidden="1" x14ac:dyDescent="0.3">
      <c r="A833" t="s">
        <v>2890</v>
      </c>
      <c r="B833" t="s">
        <v>1974</v>
      </c>
      <c r="C833" t="s">
        <v>41</v>
      </c>
      <c r="D833">
        <v>1985</v>
      </c>
      <c r="E833" t="s">
        <v>2891</v>
      </c>
      <c r="F833">
        <v>5.7</v>
      </c>
      <c r="G833">
        <v>5300</v>
      </c>
      <c r="H833" t="s">
        <v>502</v>
      </c>
      <c r="I833" t="s">
        <v>2892</v>
      </c>
      <c r="J833" t="s">
        <v>2893</v>
      </c>
      <c r="K833" t="s">
        <v>30</v>
      </c>
      <c r="L833">
        <v>3000000</v>
      </c>
      <c r="M833">
        <v>5101</v>
      </c>
      <c r="N833" t="s">
        <v>31</v>
      </c>
      <c r="O833">
        <v>83</v>
      </c>
      <c r="P833" t="str">
        <f>IF(Table1[[#This Row],[score]]&gt;=8.5,"High",IF(Table1[[#This Row],[score]]&gt;=7,"Medium","Low"))</f>
        <v>Low</v>
      </c>
      <c r="Q833" s="5">
        <f>Table1[[#This Row],[gross]]-Table1[[#This Row],[budget]]</f>
        <v>-2994899</v>
      </c>
      <c r="R833" s="5" t="str">
        <f>IF(Table1[[#This Row],[Profit]]&gt;0,"Profit","Loss")</f>
        <v>Loss</v>
      </c>
      <c r="S833" s="6" t="str">
        <f>FLOOR(Table1[[#This Row],[year]]-1900,10)+1900 &amp; "-" &amp; FLOOR(Table1[[#This Row],[year]]-1890,10)+1900</f>
        <v>1980-1990</v>
      </c>
      <c r="T833" s="14" t="s">
        <v>21835</v>
      </c>
      <c r="AB833" s="14"/>
    </row>
    <row r="834" spans="1:28" hidden="1" x14ac:dyDescent="0.3">
      <c r="A834" t="s">
        <v>3100</v>
      </c>
      <c r="B834" t="s">
        <v>16</v>
      </c>
      <c r="C834" t="s">
        <v>63</v>
      </c>
      <c r="D834">
        <v>1985</v>
      </c>
      <c r="E834" t="s">
        <v>2580</v>
      </c>
      <c r="F834">
        <v>7.5</v>
      </c>
      <c r="G834">
        <v>2800</v>
      </c>
      <c r="H834" t="s">
        <v>3101</v>
      </c>
      <c r="I834" t="s">
        <v>3101</v>
      </c>
      <c r="J834" t="s">
        <v>3102</v>
      </c>
      <c r="K834" t="s">
        <v>2830</v>
      </c>
      <c r="L834">
        <f>20500000</f>
        <v>20500000</v>
      </c>
      <c r="M834">
        <v>2357</v>
      </c>
      <c r="N834" t="s">
        <v>3103</v>
      </c>
      <c r="O834">
        <v>144</v>
      </c>
      <c r="P834" t="str">
        <f>IF(Table1[[#This Row],[score]]&gt;=8.5,"High",IF(Table1[[#This Row],[score]]&gt;=7,"Medium","Low"))</f>
        <v>Medium</v>
      </c>
      <c r="Q834" s="5">
        <f>Table1[[#This Row],[gross]]-Table1[[#This Row],[budget]]</f>
        <v>-20497643</v>
      </c>
      <c r="R834" s="5" t="str">
        <f>IF(Table1[[#This Row],[Profit]]&gt;0,"Profit","Loss")</f>
        <v>Loss</v>
      </c>
      <c r="S834" s="6" t="str">
        <f>FLOOR(Table1[[#This Row],[year]]-1900,10)+1900 &amp; "-" &amp; FLOOR(Table1[[#This Row],[year]]-1890,10)+1900</f>
        <v>1980-1990</v>
      </c>
      <c r="T834" s="14" t="s">
        <v>21835</v>
      </c>
      <c r="AB834" s="14"/>
    </row>
    <row r="835" spans="1:28" hidden="1" x14ac:dyDescent="0.3">
      <c r="A835" t="s">
        <v>3195</v>
      </c>
      <c r="B835" t="s">
        <v>33</v>
      </c>
      <c r="C835" t="s">
        <v>34</v>
      </c>
      <c r="D835">
        <v>1986</v>
      </c>
      <c r="E835" t="s">
        <v>3196</v>
      </c>
      <c r="F835">
        <v>6.9</v>
      </c>
      <c r="G835">
        <v>306000</v>
      </c>
      <c r="H835" t="s">
        <v>1543</v>
      </c>
      <c r="I835" t="s">
        <v>3197</v>
      </c>
      <c r="J835" t="s">
        <v>1462</v>
      </c>
      <c r="K835" t="s">
        <v>30</v>
      </c>
      <c r="L835">
        <v>15000000</v>
      </c>
      <c r="M835">
        <v>357288178</v>
      </c>
      <c r="N835" t="s">
        <v>44</v>
      </c>
      <c r="O835">
        <v>110</v>
      </c>
      <c r="P835" t="str">
        <f>IF(Table1[[#This Row],[score]]&gt;=8.5,"High",IF(Table1[[#This Row],[score]]&gt;=7,"Medium","Low"))</f>
        <v>Low</v>
      </c>
      <c r="Q835" s="5">
        <f>Table1[[#This Row],[gross]]-Table1[[#This Row],[budget]]</f>
        <v>342288178</v>
      </c>
      <c r="R835" s="5" t="str">
        <f>IF(Table1[[#This Row],[Profit]]&gt;0,"Profit","Loss")</f>
        <v>Profit</v>
      </c>
      <c r="S835" s="6" t="str">
        <f>FLOOR(Table1[[#This Row],[year]]-1900,10)+1900 &amp; "-" &amp; FLOOR(Table1[[#This Row],[year]]-1890,10)+1900</f>
        <v>1980-1990</v>
      </c>
      <c r="T835" s="14" t="s">
        <v>21835</v>
      </c>
      <c r="AB835" s="14"/>
    </row>
    <row r="836" spans="1:28" hidden="1" x14ac:dyDescent="0.3">
      <c r="A836" t="s">
        <v>3205</v>
      </c>
      <c r="B836" t="s">
        <v>1974</v>
      </c>
      <c r="C836" t="s">
        <v>34</v>
      </c>
      <c r="D836">
        <v>1986</v>
      </c>
      <c r="E836" t="s">
        <v>3206</v>
      </c>
      <c r="F836">
        <v>6.6</v>
      </c>
      <c r="G836">
        <v>96000</v>
      </c>
      <c r="H836" t="s">
        <v>3207</v>
      </c>
      <c r="I836" t="s">
        <v>3208</v>
      </c>
      <c r="J836" t="s">
        <v>3208</v>
      </c>
      <c r="K836" t="s">
        <v>248</v>
      </c>
      <c r="L836">
        <v>8800000</v>
      </c>
      <c r="M836">
        <v>328203506</v>
      </c>
      <c r="N836" t="s">
        <v>3209</v>
      </c>
      <c r="O836">
        <v>97</v>
      </c>
      <c r="P836" t="str">
        <f>IF(Table1[[#This Row],[score]]&gt;=8.5,"High",IF(Table1[[#This Row],[score]]&gt;=7,"Medium","Low"))</f>
        <v>Low</v>
      </c>
      <c r="Q836" s="5">
        <f>Table1[[#This Row],[gross]]-Table1[[#This Row],[budget]]</f>
        <v>319403506</v>
      </c>
      <c r="R836" s="5" t="str">
        <f>IF(Table1[[#This Row],[Profit]]&gt;0,"Profit","Loss")</f>
        <v>Profit</v>
      </c>
      <c r="S836" s="6" t="str">
        <f>FLOOR(Table1[[#This Row],[year]]-1900,10)+1900 &amp; "-" &amp; FLOOR(Table1[[#This Row],[year]]-1890,10)+1900</f>
        <v>1980-1990</v>
      </c>
      <c r="T836" s="14" t="s">
        <v>21835</v>
      </c>
      <c r="AB836" s="14"/>
    </row>
    <row r="837" spans="1:28" hidden="1" x14ac:dyDescent="0.3">
      <c r="A837" t="s">
        <v>3220</v>
      </c>
      <c r="B837" t="s">
        <v>16</v>
      </c>
      <c r="C837" t="s">
        <v>17</v>
      </c>
      <c r="D837">
        <v>1986</v>
      </c>
      <c r="E837" t="s">
        <v>3221</v>
      </c>
      <c r="F837">
        <v>8.1</v>
      </c>
      <c r="G837">
        <v>389000</v>
      </c>
      <c r="H837" t="s">
        <v>779</v>
      </c>
      <c r="I837" t="s">
        <v>779</v>
      </c>
      <c r="J837" t="s">
        <v>3222</v>
      </c>
      <c r="K837" t="s">
        <v>30</v>
      </c>
      <c r="L837" s="5">
        <v>6000000</v>
      </c>
      <c r="M837" s="5">
        <v>138545632</v>
      </c>
      <c r="N837" t="s">
        <v>2324</v>
      </c>
      <c r="O837">
        <v>120</v>
      </c>
      <c r="P837" t="str">
        <f>IF(Table1[[#This Row],[score]]&gt;=8.5,"High",IF(Table1[[#This Row],[score]]&gt;=7,"Medium","Low"))</f>
        <v>Medium</v>
      </c>
      <c r="Q837" s="5">
        <f>Table1[[#This Row],[gross]]-Table1[[#This Row],[budget]]</f>
        <v>132545632</v>
      </c>
      <c r="R837" s="5" t="str">
        <f>IF(Table1[[#This Row],[Profit]]&gt;0,"Profit","Loss")</f>
        <v>Profit</v>
      </c>
      <c r="S837" s="6" t="str">
        <f>FLOOR(Table1[[#This Row],[year]]-1900,10)+1900 &amp; "-" &amp; FLOOR(Table1[[#This Row],[year]]-1890,10)+1900</f>
        <v>1980-1990</v>
      </c>
      <c r="T837" s="14" t="s">
        <v>21835</v>
      </c>
      <c r="AB837" s="14"/>
    </row>
    <row r="838" spans="1:28" hidden="1" x14ac:dyDescent="0.3">
      <c r="A838" t="s">
        <v>3198</v>
      </c>
      <c r="B838" t="s">
        <v>16</v>
      </c>
      <c r="C838" t="s">
        <v>34</v>
      </c>
      <c r="D838">
        <v>1986</v>
      </c>
      <c r="E838" t="s">
        <v>3193</v>
      </c>
      <c r="F838">
        <v>8.3000000000000007</v>
      </c>
      <c r="G838">
        <v>668000</v>
      </c>
      <c r="H838" t="s">
        <v>1972</v>
      </c>
      <c r="I838" t="s">
        <v>1972</v>
      </c>
      <c r="J838" t="s">
        <v>3199</v>
      </c>
      <c r="K838" t="s">
        <v>22</v>
      </c>
      <c r="L838" s="5">
        <v>18500000</v>
      </c>
      <c r="M838" s="5">
        <v>131060248</v>
      </c>
      <c r="N838" t="s">
        <v>180</v>
      </c>
      <c r="O838">
        <v>137</v>
      </c>
      <c r="P838" t="str">
        <f>IF(Table1[[#This Row],[score]]&gt;=8.5,"High",IF(Table1[[#This Row],[score]]&gt;=7,"Medium","Low"))</f>
        <v>Medium</v>
      </c>
      <c r="Q838" s="5">
        <f>Table1[[#This Row],[gross]]-Table1[[#This Row],[budget]]</f>
        <v>112560248</v>
      </c>
      <c r="R838" s="5" t="str">
        <f>IF(Table1[[#This Row],[Profit]]&gt;0,"Profit","Loss")</f>
        <v>Profit</v>
      </c>
      <c r="S838" s="6" t="str">
        <f>FLOOR(Table1[[#This Row],[year]]-1900,10)+1900 &amp; "-" &amp; FLOOR(Table1[[#This Row],[year]]-1890,10)+1900</f>
        <v>1980-1990</v>
      </c>
      <c r="T838" s="14" t="s">
        <v>21835</v>
      </c>
      <c r="AB838" s="14"/>
    </row>
    <row r="839" spans="1:28" hidden="1" x14ac:dyDescent="0.3">
      <c r="A839" t="s">
        <v>3243</v>
      </c>
      <c r="B839" t="s">
        <v>33</v>
      </c>
      <c r="C839" t="s">
        <v>34</v>
      </c>
      <c r="D839">
        <v>1986</v>
      </c>
      <c r="E839" t="s">
        <v>3244</v>
      </c>
      <c r="F839">
        <v>6.1</v>
      </c>
      <c r="G839">
        <v>82000</v>
      </c>
      <c r="H839" t="s">
        <v>757</v>
      </c>
      <c r="I839" t="s">
        <v>1983</v>
      </c>
      <c r="J839" t="s">
        <v>3245</v>
      </c>
      <c r="K839" t="s">
        <v>30</v>
      </c>
      <c r="L839">
        <f>20500000</f>
        <v>20500000</v>
      </c>
      <c r="M839">
        <v>115103979</v>
      </c>
      <c r="N839" t="s">
        <v>31</v>
      </c>
      <c r="O839">
        <v>113</v>
      </c>
      <c r="P839" t="str">
        <f>IF(Table1[[#This Row],[score]]&gt;=8.5,"High",IF(Table1[[#This Row],[score]]&gt;=7,"Medium","Low"))</f>
        <v>Low</v>
      </c>
      <c r="Q839" s="5">
        <f>Table1[[#This Row],[gross]]-Table1[[#This Row],[budget]]</f>
        <v>94603979</v>
      </c>
      <c r="R839" s="5" t="str">
        <f>IF(Table1[[#This Row],[Profit]]&gt;0,"Profit","Loss")</f>
        <v>Profit</v>
      </c>
      <c r="S839" s="6" t="str">
        <f>FLOOR(Table1[[#This Row],[year]]-1900,10)+1900 &amp; "-" &amp; FLOOR(Table1[[#This Row],[year]]-1890,10)+1900</f>
        <v>1980-1990</v>
      </c>
      <c r="T839" s="14" t="s">
        <v>21835</v>
      </c>
      <c r="AB839" s="14"/>
    </row>
    <row r="840" spans="1:28" hidden="1" x14ac:dyDescent="0.3">
      <c r="A840" t="s">
        <v>3254</v>
      </c>
      <c r="B840" t="s">
        <v>33</v>
      </c>
      <c r="C840" t="s">
        <v>34</v>
      </c>
      <c r="D840">
        <v>1986</v>
      </c>
      <c r="E840" t="s">
        <v>3240</v>
      </c>
      <c r="F840">
        <v>7.3</v>
      </c>
      <c r="G840">
        <v>81000</v>
      </c>
      <c r="H840" t="s">
        <v>2118</v>
      </c>
      <c r="I840" t="s">
        <v>1015</v>
      </c>
      <c r="J840" t="s">
        <v>1016</v>
      </c>
      <c r="K840" t="s">
        <v>30</v>
      </c>
      <c r="L840">
        <v>25000000</v>
      </c>
      <c r="M840">
        <v>109713132</v>
      </c>
      <c r="N840" t="s">
        <v>44</v>
      </c>
      <c r="O840">
        <v>119</v>
      </c>
      <c r="P840" t="str">
        <f>IF(Table1[[#This Row],[score]]&gt;=8.5,"High",IF(Table1[[#This Row],[score]]&gt;=7,"Medium","Low"))</f>
        <v>Medium</v>
      </c>
      <c r="Q840" s="5">
        <f>Table1[[#This Row],[gross]]-Table1[[#This Row],[budget]]</f>
        <v>84713132</v>
      </c>
      <c r="R840" s="5" t="str">
        <f>IF(Table1[[#This Row],[Profit]]&gt;0,"Profit","Loss")</f>
        <v>Profit</v>
      </c>
      <c r="S840" s="6" t="str">
        <f>FLOOR(Table1[[#This Row],[year]]-1900,10)+1900 &amp; "-" &amp; FLOOR(Table1[[#This Row],[year]]-1890,10)+1900</f>
        <v>1980-1990</v>
      </c>
      <c r="T840" s="14" t="s">
        <v>21835</v>
      </c>
      <c r="AB840" s="14"/>
    </row>
    <row r="841" spans="1:28" hidden="1" x14ac:dyDescent="0.3">
      <c r="A841" t="s">
        <v>3576</v>
      </c>
      <c r="B841" t="s">
        <v>33</v>
      </c>
      <c r="C841" t="s">
        <v>41</v>
      </c>
      <c r="D841">
        <v>1986</v>
      </c>
      <c r="E841" t="s">
        <v>3244</v>
      </c>
      <c r="F841">
        <v>6</v>
      </c>
      <c r="G841">
        <v>10000</v>
      </c>
      <c r="H841" t="s">
        <v>532</v>
      </c>
      <c r="I841" t="s">
        <v>532</v>
      </c>
      <c r="J841" t="s">
        <v>100</v>
      </c>
      <c r="K841" t="s">
        <v>30</v>
      </c>
      <c r="L841">
        <v>40000000</v>
      </c>
      <c r="M841">
        <v>93151591</v>
      </c>
      <c r="N841" t="s">
        <v>61</v>
      </c>
      <c r="O841">
        <v>116</v>
      </c>
      <c r="P841" t="str">
        <f>IF(Table1[[#This Row],[score]]&gt;=8.5,"High",IF(Table1[[#This Row],[score]]&gt;=7,"Medium","Low"))</f>
        <v>Low</v>
      </c>
      <c r="Q841" s="5">
        <f>Table1[[#This Row],[gross]]-Table1[[#This Row],[budget]]</f>
        <v>53151591</v>
      </c>
      <c r="R841" s="5" t="str">
        <f>IF(Table1[[#This Row],[Profit]]&gt;0,"Profit","Loss")</f>
        <v>Profit</v>
      </c>
      <c r="S841" s="6" t="str">
        <f>FLOOR(Table1[[#This Row],[year]]-1900,10)+1900 &amp; "-" &amp; FLOOR(Table1[[#This Row],[year]]-1890,10)+1900</f>
        <v>1980-1990</v>
      </c>
      <c r="T841" s="14" t="s">
        <v>21835</v>
      </c>
      <c r="AB841" s="14"/>
    </row>
    <row r="842" spans="1:28" hidden="1" x14ac:dyDescent="0.3">
      <c r="A842" t="s">
        <v>3305</v>
      </c>
      <c r="B842" t="s">
        <v>1974</v>
      </c>
      <c r="C842" t="s">
        <v>41</v>
      </c>
      <c r="D842">
        <v>1986</v>
      </c>
      <c r="E842" t="s">
        <v>3306</v>
      </c>
      <c r="F842">
        <v>6.6</v>
      </c>
      <c r="G842">
        <v>29000</v>
      </c>
      <c r="H842" t="s">
        <v>2693</v>
      </c>
      <c r="I842" t="s">
        <v>1638</v>
      </c>
      <c r="J842" t="s">
        <v>1638</v>
      </c>
      <c r="K842" t="s">
        <v>30</v>
      </c>
      <c r="L842">
        <v>11000000</v>
      </c>
      <c r="M842">
        <v>91258000</v>
      </c>
      <c r="N842" t="s">
        <v>50</v>
      </c>
      <c r="O842">
        <v>96</v>
      </c>
      <c r="P842" t="str">
        <f>IF(Table1[[#This Row],[score]]&gt;=8.5,"High",IF(Table1[[#This Row],[score]]&gt;=7,"Medium","Low"))</f>
        <v>Low</v>
      </c>
      <c r="Q842" s="5">
        <f>Table1[[#This Row],[gross]]-Table1[[#This Row],[budget]]</f>
        <v>80258000</v>
      </c>
      <c r="R842" s="5" t="str">
        <f>IF(Table1[[#This Row],[Profit]]&gt;0,"Profit","Loss")</f>
        <v>Profit</v>
      </c>
      <c r="S842" s="6" t="str">
        <f>FLOOR(Table1[[#This Row],[year]]-1900,10)+1900 &amp; "-" &amp; FLOOR(Table1[[#This Row],[year]]-1890,10)+1900</f>
        <v>1980-1990</v>
      </c>
      <c r="T842" s="14" t="s">
        <v>21835</v>
      </c>
      <c r="AB842" s="14"/>
    </row>
    <row r="843" spans="1:28" hidden="1" x14ac:dyDescent="0.3">
      <c r="A843" t="s">
        <v>3351</v>
      </c>
      <c r="B843" t="s">
        <v>337</v>
      </c>
      <c r="C843" t="s">
        <v>390</v>
      </c>
      <c r="D843">
        <v>1986</v>
      </c>
      <c r="E843" t="s">
        <v>3045</v>
      </c>
      <c r="F843">
        <v>6.9</v>
      </c>
      <c r="G843">
        <v>50000</v>
      </c>
      <c r="H843" t="s">
        <v>1044</v>
      </c>
      <c r="I843" t="s">
        <v>3352</v>
      </c>
      <c r="J843" t="s">
        <v>362</v>
      </c>
      <c r="K843" t="s">
        <v>30</v>
      </c>
      <c r="L843">
        <f>20500000</f>
        <v>20500000</v>
      </c>
      <c r="M843">
        <v>84542002</v>
      </c>
      <c r="N843" t="s">
        <v>61</v>
      </c>
      <c r="O843">
        <v>80</v>
      </c>
      <c r="P843" t="str">
        <f>IF(Table1[[#This Row],[score]]&gt;=8.5,"High",IF(Table1[[#This Row],[score]]&gt;=7,"Medium","Low"))</f>
        <v>Low</v>
      </c>
      <c r="Q843" s="5">
        <f>Table1[[#This Row],[gross]]-Table1[[#This Row],[budget]]</f>
        <v>64042002</v>
      </c>
      <c r="R843" s="5" t="str">
        <f>IF(Table1[[#This Row],[Profit]]&gt;0,"Profit","Loss")</f>
        <v>Profit</v>
      </c>
      <c r="S843" s="6" t="str">
        <f>FLOOR(Table1[[#This Row],[year]]-1900,10)+1900 &amp; "-" &amp; FLOOR(Table1[[#This Row],[year]]-1890,10)+1900</f>
        <v>1980-1990</v>
      </c>
      <c r="T843" s="14" t="s">
        <v>21835</v>
      </c>
      <c r="AB843" s="14"/>
    </row>
    <row r="844" spans="1:28" hidden="1" x14ac:dyDescent="0.3">
      <c r="A844" t="s">
        <v>3252</v>
      </c>
      <c r="B844" t="s">
        <v>1974</v>
      </c>
      <c r="C844" t="s">
        <v>34</v>
      </c>
      <c r="D844">
        <v>1986</v>
      </c>
      <c r="E844" t="s">
        <v>3253</v>
      </c>
      <c r="F844">
        <v>6</v>
      </c>
      <c r="G844">
        <v>53000</v>
      </c>
      <c r="H844" t="s">
        <v>270</v>
      </c>
      <c r="I844" t="s">
        <v>2651</v>
      </c>
      <c r="J844" t="s">
        <v>1469</v>
      </c>
      <c r="K844" t="s">
        <v>30</v>
      </c>
      <c r="L844">
        <v>25000000</v>
      </c>
      <c r="M844">
        <v>79817937</v>
      </c>
      <c r="N844" t="s">
        <v>44</v>
      </c>
      <c r="O844">
        <v>94</v>
      </c>
      <c r="P844" t="str">
        <f>IF(Table1[[#This Row],[score]]&gt;=8.5,"High",IF(Table1[[#This Row],[score]]&gt;=7,"Medium","Low"))</f>
        <v>Low</v>
      </c>
      <c r="Q844" s="5">
        <f>Table1[[#This Row],[gross]]-Table1[[#This Row],[budget]]</f>
        <v>54817937</v>
      </c>
      <c r="R844" s="5" t="str">
        <f>IF(Table1[[#This Row],[Profit]]&gt;0,"Profit","Loss")</f>
        <v>Profit</v>
      </c>
      <c r="S844" s="6" t="str">
        <f>FLOOR(Table1[[#This Row],[year]]-1900,10)+1900 &amp; "-" &amp; FLOOR(Table1[[#This Row],[year]]-1890,10)+1900</f>
        <v>1980-1990</v>
      </c>
      <c r="T844" s="14" t="s">
        <v>21835</v>
      </c>
      <c r="AB844" s="14"/>
    </row>
    <row r="845" spans="1:28" hidden="1" x14ac:dyDescent="0.3">
      <c r="A845" t="s">
        <v>3363</v>
      </c>
      <c r="B845" t="s">
        <v>16</v>
      </c>
      <c r="C845" t="s">
        <v>41</v>
      </c>
      <c r="D845">
        <v>1986</v>
      </c>
      <c r="E845" t="s">
        <v>3211</v>
      </c>
      <c r="F845">
        <v>6.9</v>
      </c>
      <c r="G845">
        <v>27000</v>
      </c>
      <c r="H845" t="s">
        <v>42</v>
      </c>
      <c r="I845" t="s">
        <v>3364</v>
      </c>
      <c r="J845" t="s">
        <v>1354</v>
      </c>
      <c r="K845" t="s">
        <v>30</v>
      </c>
      <c r="L845">
        <v>13000000</v>
      </c>
      <c r="M845">
        <v>71624879</v>
      </c>
      <c r="N845" t="s">
        <v>2067</v>
      </c>
      <c r="O845">
        <v>93</v>
      </c>
      <c r="P845" t="str">
        <f>IF(Table1[[#This Row],[score]]&gt;=8.5,"High",IF(Table1[[#This Row],[score]]&gt;=7,"Medium","Low"))</f>
        <v>Low</v>
      </c>
      <c r="Q845" s="5">
        <f>Table1[[#This Row],[gross]]-Table1[[#This Row],[budget]]</f>
        <v>58624879</v>
      </c>
      <c r="R845" s="5" t="str">
        <f>IF(Table1[[#This Row],[Profit]]&gt;0,"Profit","Loss")</f>
        <v>Profit</v>
      </c>
      <c r="S845" s="6" t="str">
        <f>FLOOR(Table1[[#This Row],[year]]-1900,10)+1900 &amp; "-" &amp; FLOOR(Table1[[#This Row],[year]]-1890,10)+1900</f>
        <v>1980-1990</v>
      </c>
      <c r="T845" s="14" t="s">
        <v>21835</v>
      </c>
      <c r="AB845" s="14"/>
    </row>
    <row r="846" spans="1:28" hidden="1" x14ac:dyDescent="0.3">
      <c r="A846" t="s">
        <v>3203</v>
      </c>
      <c r="B846" t="s">
        <v>1974</v>
      </c>
      <c r="C846" t="s">
        <v>41</v>
      </c>
      <c r="D846">
        <v>1986</v>
      </c>
      <c r="E846" t="s">
        <v>3204</v>
      </c>
      <c r="F846">
        <v>7.8</v>
      </c>
      <c r="G846">
        <v>330000</v>
      </c>
      <c r="H846" t="s">
        <v>1297</v>
      </c>
      <c r="I846" t="s">
        <v>1297</v>
      </c>
      <c r="J846" t="s">
        <v>1495</v>
      </c>
      <c r="K846" t="s">
        <v>30</v>
      </c>
      <c r="L846">
        <v>6000000</v>
      </c>
      <c r="M846">
        <v>70720215</v>
      </c>
      <c r="N846" t="s">
        <v>44</v>
      </c>
      <c r="O846">
        <v>103</v>
      </c>
      <c r="P846" t="str">
        <f>IF(Table1[[#This Row],[score]]&gt;=8.5,"High",IF(Table1[[#This Row],[score]]&gt;=7,"Medium","Low"))</f>
        <v>Medium</v>
      </c>
      <c r="Q846" s="5">
        <f>Table1[[#This Row],[gross]]-Table1[[#This Row],[budget]]</f>
        <v>64720215</v>
      </c>
      <c r="R846" s="5" t="str">
        <f>IF(Table1[[#This Row],[Profit]]&gt;0,"Profit","Loss")</f>
        <v>Profit</v>
      </c>
      <c r="S846" s="6" t="str">
        <f>FLOOR(Table1[[#This Row],[year]]-1900,10)+1900 &amp; "-" &amp; FLOOR(Table1[[#This Row],[year]]-1890,10)+1900</f>
        <v>1980-1990</v>
      </c>
      <c r="T846" s="14" t="s">
        <v>21835</v>
      </c>
      <c r="AB846" s="14"/>
    </row>
    <row r="847" spans="1:28" hidden="1" x14ac:dyDescent="0.3">
      <c r="A847" t="s">
        <v>3437</v>
      </c>
      <c r="B847" t="s">
        <v>16</v>
      </c>
      <c r="C847" t="s">
        <v>41</v>
      </c>
      <c r="D847">
        <v>1986</v>
      </c>
      <c r="E847" t="s">
        <v>2792</v>
      </c>
      <c r="F847">
        <v>6.2</v>
      </c>
      <c r="G847">
        <v>16000</v>
      </c>
      <c r="H847" t="s">
        <v>416</v>
      </c>
      <c r="I847" t="s">
        <v>3438</v>
      </c>
      <c r="J847" t="s">
        <v>1012</v>
      </c>
      <c r="K847" t="s">
        <v>30</v>
      </c>
      <c r="L847">
        <v>14000000</v>
      </c>
      <c r="M847">
        <v>62134225</v>
      </c>
      <c r="N847" t="s">
        <v>2067</v>
      </c>
      <c r="O847">
        <v>103</v>
      </c>
      <c r="P847" t="str">
        <f>IF(Table1[[#This Row],[score]]&gt;=8.5,"High",IF(Table1[[#This Row],[score]]&gt;=7,"Medium","Low"))</f>
        <v>Low</v>
      </c>
      <c r="Q847" s="5">
        <f>Table1[[#This Row],[gross]]-Table1[[#This Row],[budget]]</f>
        <v>48134225</v>
      </c>
      <c r="R847" s="5" t="str">
        <f>IF(Table1[[#This Row],[Profit]]&gt;0,"Profit","Loss")</f>
        <v>Profit</v>
      </c>
      <c r="S847" s="6" t="str">
        <f>FLOOR(Table1[[#This Row],[year]]-1900,10)+1900 &amp; "-" &amp; FLOOR(Table1[[#This Row],[year]]-1890,10)+1900</f>
        <v>1980-1990</v>
      </c>
      <c r="T847" s="14" t="s">
        <v>21835</v>
      </c>
      <c r="AB847" s="14"/>
    </row>
    <row r="848" spans="1:28" hidden="1" x14ac:dyDescent="0.3">
      <c r="A848" t="s">
        <v>3233</v>
      </c>
      <c r="B848" t="s">
        <v>16</v>
      </c>
      <c r="C848" t="s">
        <v>17</v>
      </c>
      <c r="D848">
        <v>1986</v>
      </c>
      <c r="E848" t="s">
        <v>3227</v>
      </c>
      <c r="F848">
        <v>7.6</v>
      </c>
      <c r="G848">
        <v>165000</v>
      </c>
      <c r="H848" t="s">
        <v>569</v>
      </c>
      <c r="I848" t="s">
        <v>3234</v>
      </c>
      <c r="J848" t="s">
        <v>2725</v>
      </c>
      <c r="K848" t="s">
        <v>30</v>
      </c>
      <c r="L848">
        <v>15000000</v>
      </c>
      <c r="M848">
        <v>60629159</v>
      </c>
      <c r="N848" t="s">
        <v>2540</v>
      </c>
      <c r="O848">
        <v>96</v>
      </c>
      <c r="P848" t="str">
        <f>IF(Table1[[#This Row],[score]]&gt;=8.5,"High",IF(Table1[[#This Row],[score]]&gt;=7,"Medium","Low"))</f>
        <v>Medium</v>
      </c>
      <c r="Q848" s="5">
        <f>Table1[[#This Row],[gross]]-Table1[[#This Row],[budget]]</f>
        <v>45629159</v>
      </c>
      <c r="R848" s="5" t="str">
        <f>IF(Table1[[#This Row],[Profit]]&gt;0,"Profit","Loss")</f>
        <v>Profit</v>
      </c>
      <c r="S848" s="6" t="str">
        <f>FLOOR(Table1[[#This Row],[year]]-1900,10)+1900 &amp; "-" &amp; FLOOR(Table1[[#This Row],[year]]-1890,10)+1900</f>
        <v>1980-1990</v>
      </c>
      <c r="T848" s="14" t="s">
        <v>21835</v>
      </c>
      <c r="AB848" s="14"/>
    </row>
    <row r="849" spans="1:28" hidden="1" x14ac:dyDescent="0.3">
      <c r="A849" t="s">
        <v>3302</v>
      </c>
      <c r="B849" t="s">
        <v>33</v>
      </c>
      <c r="C849" t="s">
        <v>41</v>
      </c>
      <c r="D849">
        <v>1986</v>
      </c>
      <c r="E849" t="s">
        <v>3303</v>
      </c>
      <c r="F849">
        <v>6.4</v>
      </c>
      <c r="G849">
        <v>54000</v>
      </c>
      <c r="H849" t="s">
        <v>1225</v>
      </c>
      <c r="I849" t="s">
        <v>3304</v>
      </c>
      <c r="J849" t="s">
        <v>2066</v>
      </c>
      <c r="K849" t="s">
        <v>30</v>
      </c>
      <c r="L849">
        <v>10000000</v>
      </c>
      <c r="M849">
        <v>54999651</v>
      </c>
      <c r="N849" t="s">
        <v>1530</v>
      </c>
      <c r="O849">
        <v>91</v>
      </c>
      <c r="P849" t="str">
        <f>IF(Table1[[#This Row],[score]]&gt;=8.5,"High",IF(Table1[[#This Row],[score]]&gt;=7,"Medium","Low"))</f>
        <v>Low</v>
      </c>
      <c r="Q849" s="5">
        <f>Table1[[#This Row],[gross]]-Table1[[#This Row],[budget]]</f>
        <v>44999651</v>
      </c>
      <c r="R849" s="5" t="str">
        <f>IF(Table1[[#This Row],[Profit]]&gt;0,"Profit","Loss")</f>
        <v>Profit</v>
      </c>
      <c r="S849" s="6" t="str">
        <f>FLOOR(Table1[[#This Row],[year]]-1900,10)+1900 &amp; "-" &amp; FLOOR(Table1[[#This Row],[year]]-1890,10)+1900</f>
        <v>1980-1990</v>
      </c>
      <c r="T849" s="14" t="s">
        <v>21835</v>
      </c>
      <c r="AB849" s="14"/>
    </row>
    <row r="850" spans="1:28" hidden="1" x14ac:dyDescent="0.3">
      <c r="A850" t="s">
        <v>3264</v>
      </c>
      <c r="B850" t="s">
        <v>16</v>
      </c>
      <c r="C850" t="s">
        <v>17</v>
      </c>
      <c r="D850">
        <v>1986</v>
      </c>
      <c r="E850" t="s">
        <v>3265</v>
      </c>
      <c r="F850">
        <v>7</v>
      </c>
      <c r="G850">
        <v>77000</v>
      </c>
      <c r="H850" t="s">
        <v>65</v>
      </c>
      <c r="I850" t="s">
        <v>3266</v>
      </c>
      <c r="J850" t="s">
        <v>317</v>
      </c>
      <c r="K850" t="s">
        <v>30</v>
      </c>
      <c r="L850">
        <v>13800000</v>
      </c>
      <c r="M850">
        <v>52293982</v>
      </c>
      <c r="N850" t="s">
        <v>2067</v>
      </c>
      <c r="O850">
        <v>119</v>
      </c>
      <c r="P850" t="str">
        <f>IF(Table1[[#This Row],[score]]&gt;=8.5,"High",IF(Table1[[#This Row],[score]]&gt;=7,"Medium","Low"))</f>
        <v>Medium</v>
      </c>
      <c r="Q850" s="5">
        <f>Table1[[#This Row],[gross]]-Table1[[#This Row],[budget]]</f>
        <v>38493982</v>
      </c>
      <c r="R850" s="5" t="str">
        <f>IF(Table1[[#This Row],[Profit]]&gt;0,"Profit","Loss")</f>
        <v>Profit</v>
      </c>
      <c r="S850" s="6" t="str">
        <f>FLOOR(Table1[[#This Row],[year]]-1900,10)+1900 &amp; "-" &amp; FLOOR(Table1[[#This Row],[year]]-1890,10)+1900</f>
        <v>1980-1990</v>
      </c>
      <c r="T850" s="14" t="s">
        <v>21835</v>
      </c>
      <c r="AB850" s="14"/>
    </row>
    <row r="851" spans="1:28" hidden="1" x14ac:dyDescent="0.3">
      <c r="A851" t="s">
        <v>3200</v>
      </c>
      <c r="B851" t="s">
        <v>16</v>
      </c>
      <c r="C851" t="s">
        <v>25</v>
      </c>
      <c r="D851">
        <v>1986</v>
      </c>
      <c r="E851" t="s">
        <v>3201</v>
      </c>
      <c r="F851">
        <v>8.1</v>
      </c>
      <c r="G851">
        <v>374000</v>
      </c>
      <c r="H851" t="s">
        <v>2043</v>
      </c>
      <c r="I851" t="s">
        <v>20</v>
      </c>
      <c r="J851" t="s">
        <v>3202</v>
      </c>
      <c r="K851" t="s">
        <v>30</v>
      </c>
      <c r="L851" s="5">
        <v>8000000</v>
      </c>
      <c r="M851" s="5">
        <v>52287414</v>
      </c>
      <c r="N851" t="s">
        <v>31</v>
      </c>
      <c r="O851">
        <v>89</v>
      </c>
      <c r="P851" t="str">
        <f>IF(Table1[[#This Row],[score]]&gt;=8.5,"High",IF(Table1[[#This Row],[score]]&gt;=7,"Medium","Low"))</f>
        <v>Medium</v>
      </c>
      <c r="Q851" s="5">
        <f>Table1[[#This Row],[gross]]-Table1[[#This Row],[budget]]</f>
        <v>44287414</v>
      </c>
      <c r="R851" s="5" t="str">
        <f>IF(Table1[[#This Row],[Profit]]&gt;0,"Profit","Loss")</f>
        <v>Profit</v>
      </c>
      <c r="S851" s="6" t="str">
        <f>FLOOR(Table1[[#This Row],[year]]-1900,10)+1900 &amp; "-" &amp; FLOOR(Table1[[#This Row],[year]]-1890,10)+1900</f>
        <v>1980-1990</v>
      </c>
      <c r="T851" s="14" t="s">
        <v>21835</v>
      </c>
      <c r="AB851" s="14"/>
    </row>
    <row r="852" spans="1:28" hidden="1" x14ac:dyDescent="0.3">
      <c r="A852" t="s">
        <v>3278</v>
      </c>
      <c r="B852" t="s">
        <v>16</v>
      </c>
      <c r="C852" t="s">
        <v>34</v>
      </c>
      <c r="D852">
        <v>1986</v>
      </c>
      <c r="E852" t="s">
        <v>3279</v>
      </c>
      <c r="F852">
        <v>5.8</v>
      </c>
      <c r="G852">
        <v>69000</v>
      </c>
      <c r="H852" t="s">
        <v>1781</v>
      </c>
      <c r="I852" t="s">
        <v>3280</v>
      </c>
      <c r="J852" t="s">
        <v>749</v>
      </c>
      <c r="K852" t="s">
        <v>30</v>
      </c>
      <c r="L852">
        <v>25000000</v>
      </c>
      <c r="M852">
        <v>49042224</v>
      </c>
      <c r="N852" t="s">
        <v>23</v>
      </c>
      <c r="O852">
        <v>87</v>
      </c>
      <c r="P852" t="str">
        <f>IF(Table1[[#This Row],[score]]&gt;=8.5,"High",IF(Table1[[#This Row],[score]]&gt;=7,"Medium","Low"))</f>
        <v>Low</v>
      </c>
      <c r="Q852" s="5">
        <f>Table1[[#This Row],[gross]]-Table1[[#This Row],[budget]]</f>
        <v>24042224</v>
      </c>
      <c r="R852" s="5" t="str">
        <f>IF(Table1[[#This Row],[Profit]]&gt;0,"Profit","Loss")</f>
        <v>Profit</v>
      </c>
      <c r="S852" s="6" t="str">
        <f>FLOOR(Table1[[#This Row],[year]]-1900,10)+1900 &amp; "-" &amp; FLOOR(Table1[[#This Row],[year]]-1890,10)+1900</f>
        <v>1980-1990</v>
      </c>
      <c r="T852" s="14" t="s">
        <v>21835</v>
      </c>
      <c r="AB852" s="14"/>
    </row>
    <row r="853" spans="1:28" hidden="1" x14ac:dyDescent="0.3">
      <c r="A853" t="s">
        <v>3336</v>
      </c>
      <c r="B853" t="s">
        <v>33</v>
      </c>
      <c r="C853" t="s">
        <v>41</v>
      </c>
      <c r="D853">
        <v>1986</v>
      </c>
      <c r="E853" t="s">
        <v>3337</v>
      </c>
      <c r="F853">
        <v>5.4</v>
      </c>
      <c r="G853">
        <v>43000</v>
      </c>
      <c r="H853" t="s">
        <v>2662</v>
      </c>
      <c r="I853" t="s">
        <v>1992</v>
      </c>
      <c r="J853" t="s">
        <v>1116</v>
      </c>
      <c r="K853" t="s">
        <v>195</v>
      </c>
      <c r="L853">
        <f>20500000</f>
        <v>20500000</v>
      </c>
      <c r="M853">
        <v>43579163</v>
      </c>
      <c r="N853" t="s">
        <v>3338</v>
      </c>
      <c r="O853">
        <v>83</v>
      </c>
      <c r="P853" t="str">
        <f>IF(Table1[[#This Row],[score]]&gt;=8.5,"High",IF(Table1[[#This Row],[score]]&gt;=7,"Medium","Low"))</f>
        <v>Low</v>
      </c>
      <c r="Q853" s="5">
        <f>Table1[[#This Row],[gross]]-Table1[[#This Row],[budget]]</f>
        <v>23079163</v>
      </c>
      <c r="R853" s="5" t="str">
        <f>IF(Table1[[#This Row],[Profit]]&gt;0,"Profit","Loss")</f>
        <v>Profit</v>
      </c>
      <c r="S853" s="6" t="str">
        <f>FLOOR(Table1[[#This Row],[year]]-1900,10)+1900 &amp; "-" &amp; FLOOR(Table1[[#This Row],[year]]-1890,10)+1900</f>
        <v>1980-1990</v>
      </c>
      <c r="T853" s="14" t="s">
        <v>21835</v>
      </c>
      <c r="AB853" s="14"/>
    </row>
    <row r="854" spans="1:28" hidden="1" x14ac:dyDescent="0.3">
      <c r="A854" t="s">
        <v>3271</v>
      </c>
      <c r="B854" t="s">
        <v>16</v>
      </c>
      <c r="C854" t="s">
        <v>17</v>
      </c>
      <c r="D854">
        <v>1986</v>
      </c>
      <c r="E854" t="s">
        <v>3272</v>
      </c>
      <c r="F854">
        <v>6.9</v>
      </c>
      <c r="G854">
        <v>41000</v>
      </c>
      <c r="H854" t="s">
        <v>85</v>
      </c>
      <c r="I854" t="s">
        <v>3273</v>
      </c>
      <c r="J854" t="s">
        <v>85</v>
      </c>
      <c r="K854" t="s">
        <v>30</v>
      </c>
      <c r="L854">
        <v>15000000</v>
      </c>
      <c r="M854">
        <v>42724017</v>
      </c>
      <c r="N854" t="s">
        <v>3274</v>
      </c>
      <c r="O854">
        <v>130</v>
      </c>
      <c r="P854" t="str">
        <f>IF(Table1[[#This Row],[score]]&gt;=8.5,"High",IF(Table1[[#This Row],[score]]&gt;=7,"Medium","Low"))</f>
        <v>Low</v>
      </c>
      <c r="Q854" s="5">
        <f>Table1[[#This Row],[gross]]-Table1[[#This Row],[budget]]</f>
        <v>27724017</v>
      </c>
      <c r="R854" s="5" t="str">
        <f>IF(Table1[[#This Row],[Profit]]&gt;0,"Profit","Loss")</f>
        <v>Profit</v>
      </c>
      <c r="S854" s="6" t="str">
        <f>FLOOR(Table1[[#This Row],[year]]-1900,10)+1900 &amp; "-" &amp; FLOOR(Table1[[#This Row],[year]]-1890,10)+1900</f>
        <v>1980-1990</v>
      </c>
      <c r="T854" s="14" t="s">
        <v>21835</v>
      </c>
      <c r="AB854" s="14"/>
    </row>
    <row r="855" spans="1:28" hidden="1" x14ac:dyDescent="0.3">
      <c r="A855" t="s">
        <v>3281</v>
      </c>
      <c r="B855" t="s">
        <v>1974</v>
      </c>
      <c r="C855" t="s">
        <v>41</v>
      </c>
      <c r="D855">
        <v>1986</v>
      </c>
      <c r="E855" t="s">
        <v>3282</v>
      </c>
      <c r="F855">
        <v>6.4</v>
      </c>
      <c r="G855">
        <v>34000</v>
      </c>
      <c r="H855" t="s">
        <v>727</v>
      </c>
      <c r="I855" t="s">
        <v>3283</v>
      </c>
      <c r="J855" t="s">
        <v>2146</v>
      </c>
      <c r="K855" t="s">
        <v>30</v>
      </c>
      <c r="L855">
        <v>18000000</v>
      </c>
      <c r="M855">
        <v>41488348</v>
      </c>
      <c r="N855" t="s">
        <v>2075</v>
      </c>
      <c r="O855">
        <v>103</v>
      </c>
      <c r="P855" t="str">
        <f>IF(Table1[[#This Row],[score]]&gt;=8.5,"High",IF(Table1[[#This Row],[score]]&gt;=7,"Medium","Low"))</f>
        <v>Low</v>
      </c>
      <c r="Q855" s="5">
        <f>Table1[[#This Row],[gross]]-Table1[[#This Row],[budget]]</f>
        <v>23488348</v>
      </c>
      <c r="R855" s="5" t="str">
        <f>IF(Table1[[#This Row],[Profit]]&gt;0,"Profit","Loss")</f>
        <v>Profit</v>
      </c>
      <c r="S855" s="6" t="str">
        <f>FLOOR(Table1[[#This Row],[year]]-1900,10)+1900 &amp; "-" &amp; FLOOR(Table1[[#This Row],[year]]-1890,10)+1900</f>
        <v>1980-1990</v>
      </c>
      <c r="T855" s="14" t="s">
        <v>21835</v>
      </c>
      <c r="AB855" s="14"/>
    </row>
    <row r="856" spans="1:28" hidden="1" x14ac:dyDescent="0.3">
      <c r="A856" t="s">
        <v>3404</v>
      </c>
      <c r="B856" t="s">
        <v>1974</v>
      </c>
      <c r="C856" t="s">
        <v>52</v>
      </c>
      <c r="D856">
        <v>1986</v>
      </c>
      <c r="E856" t="s">
        <v>3279</v>
      </c>
      <c r="F856">
        <v>5.7</v>
      </c>
      <c r="G856">
        <v>26000</v>
      </c>
      <c r="H856" t="s">
        <v>3405</v>
      </c>
      <c r="I856" t="s">
        <v>3406</v>
      </c>
      <c r="J856" t="s">
        <v>1009</v>
      </c>
      <c r="K856" t="s">
        <v>30</v>
      </c>
      <c r="L856">
        <v>19000000</v>
      </c>
      <c r="M856">
        <v>40996665</v>
      </c>
      <c r="N856" t="s">
        <v>3407</v>
      </c>
      <c r="O856">
        <v>91</v>
      </c>
      <c r="P856" t="str">
        <f>IF(Table1[[#This Row],[score]]&gt;=8.5,"High",IF(Table1[[#This Row],[score]]&gt;=7,"Medium","Low"))</f>
        <v>Low</v>
      </c>
      <c r="Q856" s="5">
        <f>Table1[[#This Row],[gross]]-Table1[[#This Row],[budget]]</f>
        <v>21996665</v>
      </c>
      <c r="R856" s="5" t="str">
        <f>IF(Table1[[#This Row],[Profit]]&gt;0,"Profit","Loss")</f>
        <v>Profit</v>
      </c>
      <c r="S856" s="6" t="str">
        <f>FLOOR(Table1[[#This Row],[year]]-1900,10)+1900 &amp; "-" &amp; FLOOR(Table1[[#This Row],[year]]-1890,10)+1900</f>
        <v>1980-1990</v>
      </c>
      <c r="T856" s="14" t="s">
        <v>21835</v>
      </c>
      <c r="AB856" s="14"/>
    </row>
    <row r="857" spans="1:28" hidden="1" x14ac:dyDescent="0.3">
      <c r="A857" t="s">
        <v>3255</v>
      </c>
      <c r="B857" t="s">
        <v>33</v>
      </c>
      <c r="C857" t="s">
        <v>41</v>
      </c>
      <c r="D857">
        <v>1986</v>
      </c>
      <c r="E857" t="s">
        <v>3074</v>
      </c>
      <c r="F857">
        <v>6.7</v>
      </c>
      <c r="G857">
        <v>58000</v>
      </c>
      <c r="H857" t="s">
        <v>902</v>
      </c>
      <c r="I857" t="s">
        <v>3256</v>
      </c>
      <c r="J857" t="s">
        <v>3257</v>
      </c>
      <c r="K857" t="s">
        <v>30</v>
      </c>
      <c r="L857">
        <v>15000000</v>
      </c>
      <c r="M857">
        <v>40697761</v>
      </c>
      <c r="N857" t="s">
        <v>2075</v>
      </c>
      <c r="O857">
        <v>98</v>
      </c>
      <c r="P857" t="str">
        <f>IF(Table1[[#This Row],[score]]&gt;=8.5,"High",IF(Table1[[#This Row],[score]]&gt;=7,"Medium","Low"))</f>
        <v>Low</v>
      </c>
      <c r="Q857" s="5">
        <f>Table1[[#This Row],[gross]]-Table1[[#This Row],[budget]]</f>
        <v>25697761</v>
      </c>
      <c r="R857" s="5" t="str">
        <f>IF(Table1[[#This Row],[Profit]]&gt;0,"Profit","Loss")</f>
        <v>Profit</v>
      </c>
      <c r="S857" s="6" t="str">
        <f>FLOOR(Table1[[#This Row],[year]]-1900,10)+1900 &amp; "-" &amp; FLOOR(Table1[[#This Row],[year]]-1890,10)+1900</f>
        <v>1980-1990</v>
      </c>
      <c r="T857" s="14" t="s">
        <v>21835</v>
      </c>
      <c r="AB857" s="14"/>
    </row>
    <row r="858" spans="1:28" hidden="1" x14ac:dyDescent="0.3">
      <c r="A858" t="s">
        <v>3218</v>
      </c>
      <c r="B858" t="s">
        <v>1974</v>
      </c>
      <c r="C858" t="s">
        <v>41</v>
      </c>
      <c r="D858">
        <v>1986</v>
      </c>
      <c r="E858" t="s">
        <v>2658</v>
      </c>
      <c r="F858">
        <v>6.8</v>
      </c>
      <c r="G858">
        <v>76000</v>
      </c>
      <c r="H858" t="s">
        <v>3219</v>
      </c>
      <c r="I858" t="s">
        <v>1297</v>
      </c>
      <c r="J858" t="s">
        <v>2036</v>
      </c>
      <c r="K858" t="s">
        <v>30</v>
      </c>
      <c r="L858">
        <v>9000000</v>
      </c>
      <c r="M858">
        <v>40479480</v>
      </c>
      <c r="N858" t="s">
        <v>44</v>
      </c>
      <c r="O858">
        <v>97</v>
      </c>
      <c r="P858" t="str">
        <f>IF(Table1[[#This Row],[score]]&gt;=8.5,"High",IF(Table1[[#This Row],[score]]&gt;=7,"Medium","Low"))</f>
        <v>Low</v>
      </c>
      <c r="Q858" s="5">
        <f>Table1[[#This Row],[gross]]-Table1[[#This Row],[budget]]</f>
        <v>31479480</v>
      </c>
      <c r="R858" s="5" t="str">
        <f>IF(Table1[[#This Row],[Profit]]&gt;0,"Profit","Loss")</f>
        <v>Profit</v>
      </c>
      <c r="S858" s="6" t="str">
        <f>FLOOR(Table1[[#This Row],[year]]-1900,10)+1900 &amp; "-" &amp; FLOOR(Table1[[#This Row],[year]]-1890,10)+1900</f>
        <v>1980-1990</v>
      </c>
      <c r="T858" s="14" t="s">
        <v>21835</v>
      </c>
      <c r="AB858" s="14"/>
    </row>
    <row r="859" spans="1:28" hidden="1" x14ac:dyDescent="0.3">
      <c r="A859" t="s">
        <v>3358</v>
      </c>
      <c r="B859" t="s">
        <v>1974</v>
      </c>
      <c r="C859" t="s">
        <v>41</v>
      </c>
      <c r="D859">
        <v>1986</v>
      </c>
      <c r="E859" t="s">
        <v>3359</v>
      </c>
      <c r="F859">
        <v>7.9</v>
      </c>
      <c r="G859">
        <v>68000</v>
      </c>
      <c r="H859" t="s">
        <v>289</v>
      </c>
      <c r="I859" t="s">
        <v>289</v>
      </c>
      <c r="J859" t="s">
        <v>2843</v>
      </c>
      <c r="K859" t="s">
        <v>30</v>
      </c>
      <c r="L859">
        <v>6400000</v>
      </c>
      <c r="M859">
        <v>40084041</v>
      </c>
      <c r="N859" t="s">
        <v>50</v>
      </c>
      <c r="O859">
        <v>107</v>
      </c>
      <c r="P859" t="str">
        <f>IF(Table1[[#This Row],[score]]&gt;=8.5,"High",IF(Table1[[#This Row],[score]]&gt;=7,"Medium","Low"))</f>
        <v>Medium</v>
      </c>
      <c r="Q859" s="5">
        <f>Table1[[#This Row],[gross]]-Table1[[#This Row],[budget]]</f>
        <v>33684041</v>
      </c>
      <c r="R859" s="5" t="str">
        <f>IF(Table1[[#This Row],[Profit]]&gt;0,"Profit","Loss")</f>
        <v>Profit</v>
      </c>
      <c r="S859" s="6" t="str">
        <f>FLOOR(Table1[[#This Row],[year]]-1900,10)+1900 &amp; "-" &amp; FLOOR(Table1[[#This Row],[year]]-1890,10)+1900</f>
        <v>1980-1990</v>
      </c>
      <c r="T859" s="14" t="s">
        <v>21835</v>
      </c>
      <c r="AB859" s="14"/>
    </row>
    <row r="860" spans="1:28" hidden="1" x14ac:dyDescent="0.3">
      <c r="A860" t="s">
        <v>3292</v>
      </c>
      <c r="B860" t="s">
        <v>33</v>
      </c>
      <c r="C860" t="s">
        <v>41</v>
      </c>
      <c r="D860">
        <v>1986</v>
      </c>
      <c r="E860" t="s">
        <v>3253</v>
      </c>
      <c r="F860">
        <v>6.5</v>
      </c>
      <c r="G860">
        <v>70000</v>
      </c>
      <c r="H860" t="s">
        <v>58</v>
      </c>
      <c r="I860" t="s">
        <v>839</v>
      </c>
      <c r="J860" t="s">
        <v>839</v>
      </c>
      <c r="K860" t="s">
        <v>30</v>
      </c>
      <c r="L860">
        <v>25000000</v>
      </c>
      <c r="M860">
        <v>39246734</v>
      </c>
      <c r="N860" t="s">
        <v>3293</v>
      </c>
      <c r="O860">
        <v>104</v>
      </c>
      <c r="P860" t="str">
        <f>IF(Table1[[#This Row],[score]]&gt;=8.5,"High",IF(Table1[[#This Row],[score]]&gt;=7,"Medium","Low"))</f>
        <v>Low</v>
      </c>
      <c r="Q860" s="5">
        <f>Table1[[#This Row],[gross]]-Table1[[#This Row],[budget]]</f>
        <v>14246734</v>
      </c>
      <c r="R860" s="5" t="str">
        <f>IF(Table1[[#This Row],[Profit]]&gt;0,"Profit","Loss")</f>
        <v>Profit</v>
      </c>
      <c r="S860" s="6" t="str">
        <f>FLOOR(Table1[[#This Row],[year]]-1900,10)+1900 &amp; "-" &amp; FLOOR(Table1[[#This Row],[year]]-1890,10)+1900</f>
        <v>1980-1990</v>
      </c>
      <c r="T860" s="14" t="s">
        <v>21835</v>
      </c>
      <c r="AB860" s="14"/>
    </row>
    <row r="861" spans="1:28" hidden="1" x14ac:dyDescent="0.3">
      <c r="A861" t="s">
        <v>3235</v>
      </c>
      <c r="B861" t="s">
        <v>1974</v>
      </c>
      <c r="C861" t="s">
        <v>41</v>
      </c>
      <c r="D861">
        <v>1986</v>
      </c>
      <c r="E861" t="s">
        <v>3236</v>
      </c>
      <c r="F861">
        <v>7</v>
      </c>
      <c r="G861">
        <v>68000</v>
      </c>
      <c r="H861" t="s">
        <v>2193</v>
      </c>
      <c r="I861" t="s">
        <v>3237</v>
      </c>
      <c r="J861" t="s">
        <v>3238</v>
      </c>
      <c r="K861" t="s">
        <v>30</v>
      </c>
      <c r="L861">
        <v>25000000</v>
      </c>
      <c r="M861">
        <v>38983045</v>
      </c>
      <c r="N861" t="s">
        <v>1174</v>
      </c>
      <c r="O861">
        <v>94</v>
      </c>
      <c r="P861" t="str">
        <f>IF(Table1[[#This Row],[score]]&gt;=8.5,"High",IF(Table1[[#This Row],[score]]&gt;=7,"Medium","Low"))</f>
        <v>Medium</v>
      </c>
      <c r="Q861" s="5">
        <f>Table1[[#This Row],[gross]]-Table1[[#This Row],[budget]]</f>
        <v>13983045</v>
      </c>
      <c r="R861" s="5" t="str">
        <f>IF(Table1[[#This Row],[Profit]]&gt;0,"Profit","Loss")</f>
        <v>Profit</v>
      </c>
      <c r="S861" s="6" t="str">
        <f>FLOOR(Table1[[#This Row],[year]]-1900,10)+1900 &amp; "-" &amp; FLOOR(Table1[[#This Row],[year]]-1890,10)+1900</f>
        <v>1980-1990</v>
      </c>
      <c r="T861" s="14" t="s">
        <v>21835</v>
      </c>
      <c r="AB861" s="14"/>
    </row>
    <row r="862" spans="1:28" hidden="1" x14ac:dyDescent="0.3">
      <c r="A862" t="s">
        <v>3311</v>
      </c>
      <c r="B862" t="s">
        <v>16</v>
      </c>
      <c r="C862" t="s">
        <v>41</v>
      </c>
      <c r="D862">
        <v>1986</v>
      </c>
      <c r="E862" t="s">
        <v>3216</v>
      </c>
      <c r="F862">
        <v>6.2</v>
      </c>
      <c r="G862">
        <v>15000</v>
      </c>
      <c r="H862" t="s">
        <v>3312</v>
      </c>
      <c r="I862" t="s">
        <v>675</v>
      </c>
      <c r="J862" t="s">
        <v>2174</v>
      </c>
      <c r="K862" t="s">
        <v>30</v>
      </c>
      <c r="L862">
        <v>8500000</v>
      </c>
      <c r="M862">
        <v>38702310</v>
      </c>
      <c r="N862" t="s">
        <v>2075</v>
      </c>
      <c r="O862">
        <v>113</v>
      </c>
      <c r="P862" t="str">
        <f>IF(Table1[[#This Row],[score]]&gt;=8.5,"High",IF(Table1[[#This Row],[score]]&gt;=7,"Medium","Low"))</f>
        <v>Low</v>
      </c>
      <c r="Q862" s="5">
        <f>Table1[[#This Row],[gross]]-Table1[[#This Row],[budget]]</f>
        <v>30202310</v>
      </c>
      <c r="R862" s="5" t="str">
        <f>IF(Table1[[#This Row],[Profit]]&gt;0,"Profit","Loss")</f>
        <v>Profit</v>
      </c>
      <c r="S862" s="6" t="str">
        <f>FLOOR(Table1[[#This Row],[year]]-1900,10)+1900 &amp; "-" &amp; FLOOR(Table1[[#This Row],[year]]-1890,10)+1900</f>
        <v>1980-1990</v>
      </c>
      <c r="T862" s="14" t="s">
        <v>21835</v>
      </c>
      <c r="AB862" s="14"/>
    </row>
    <row r="863" spans="1:28" hidden="1" x14ac:dyDescent="0.3">
      <c r="A863" t="s">
        <v>3360</v>
      </c>
      <c r="B863" t="s">
        <v>337</v>
      </c>
      <c r="C863" t="s">
        <v>390</v>
      </c>
      <c r="D863">
        <v>1986</v>
      </c>
      <c r="E863" t="s">
        <v>3216</v>
      </c>
      <c r="F863">
        <v>7.2</v>
      </c>
      <c r="G863">
        <v>46000</v>
      </c>
      <c r="H863" t="s">
        <v>596</v>
      </c>
      <c r="I863" t="s">
        <v>3361</v>
      </c>
      <c r="J863" t="s">
        <v>3362</v>
      </c>
      <c r="K863" t="s">
        <v>30</v>
      </c>
      <c r="L863">
        <v>14000000</v>
      </c>
      <c r="M863">
        <v>38625550</v>
      </c>
      <c r="N863" t="s">
        <v>1708</v>
      </c>
      <c r="O863">
        <v>74</v>
      </c>
      <c r="P863" t="str">
        <f>IF(Table1[[#This Row],[score]]&gt;=8.5,"High",IF(Table1[[#This Row],[score]]&gt;=7,"Medium","Low"))</f>
        <v>Medium</v>
      </c>
      <c r="Q863" s="5">
        <f>Table1[[#This Row],[gross]]-Table1[[#This Row],[budget]]</f>
        <v>24625550</v>
      </c>
      <c r="R863" s="5" t="str">
        <f>IF(Table1[[#This Row],[Profit]]&gt;0,"Profit","Loss")</f>
        <v>Profit</v>
      </c>
      <c r="S863" s="6" t="str">
        <f>FLOOR(Table1[[#This Row],[year]]-1900,10)+1900 &amp; "-" &amp; FLOOR(Table1[[#This Row],[year]]-1890,10)+1900</f>
        <v>1980-1990</v>
      </c>
      <c r="T863" s="14" t="s">
        <v>21835</v>
      </c>
      <c r="AB863" s="14"/>
    </row>
    <row r="864" spans="1:28" hidden="1" x14ac:dyDescent="0.3">
      <c r="A864" t="s">
        <v>3394</v>
      </c>
      <c r="B864" t="s">
        <v>16</v>
      </c>
      <c r="C864" t="s">
        <v>34</v>
      </c>
      <c r="D864">
        <v>1986</v>
      </c>
      <c r="E864" t="s">
        <v>3211</v>
      </c>
      <c r="F864">
        <v>6.5</v>
      </c>
      <c r="G864">
        <v>12000</v>
      </c>
      <c r="H864" t="s">
        <v>695</v>
      </c>
      <c r="I864" t="s">
        <v>890</v>
      </c>
      <c r="J864" t="s">
        <v>3395</v>
      </c>
      <c r="K864" t="s">
        <v>30</v>
      </c>
      <c r="L864">
        <f>20500000</f>
        <v>20500000</v>
      </c>
      <c r="M864">
        <v>38500726</v>
      </c>
      <c r="N864" t="s">
        <v>118</v>
      </c>
      <c r="O864">
        <v>107</v>
      </c>
      <c r="P864" t="str">
        <f>IF(Table1[[#This Row],[score]]&gt;=8.5,"High",IF(Table1[[#This Row],[score]]&gt;=7,"Medium","Low"))</f>
        <v>Low</v>
      </c>
      <c r="Q864" s="5">
        <f>Table1[[#This Row],[gross]]-Table1[[#This Row],[budget]]</f>
        <v>18000726</v>
      </c>
      <c r="R864" s="5" t="str">
        <f>IF(Table1[[#This Row],[Profit]]&gt;0,"Profit","Loss")</f>
        <v>Profit</v>
      </c>
      <c r="S864" s="6" t="str">
        <f>FLOOR(Table1[[#This Row],[year]]-1900,10)+1900 &amp; "-" &amp; FLOOR(Table1[[#This Row],[year]]-1890,10)+1900</f>
        <v>1980-1990</v>
      </c>
      <c r="T864" s="14" t="s">
        <v>21835</v>
      </c>
      <c r="AB864" s="14"/>
    </row>
    <row r="865" spans="1:28" hidden="1" x14ac:dyDescent="0.3">
      <c r="A865" t="s">
        <v>3229</v>
      </c>
      <c r="B865" t="s">
        <v>33</v>
      </c>
      <c r="C865" t="s">
        <v>34</v>
      </c>
      <c r="D865">
        <v>1986</v>
      </c>
      <c r="E865" t="s">
        <v>3230</v>
      </c>
      <c r="F865">
        <v>4.7</v>
      </c>
      <c r="G865">
        <v>44000</v>
      </c>
      <c r="H865" t="s">
        <v>1995</v>
      </c>
      <c r="I865" t="s">
        <v>3231</v>
      </c>
      <c r="J865" t="s">
        <v>3232</v>
      </c>
      <c r="K865" t="s">
        <v>30</v>
      </c>
      <c r="L865">
        <v>37000000</v>
      </c>
      <c r="M865">
        <v>37962774</v>
      </c>
      <c r="N865" t="s">
        <v>61</v>
      </c>
      <c r="O865">
        <v>110</v>
      </c>
      <c r="P865" t="str">
        <f>IF(Table1[[#This Row],[score]]&gt;=8.5,"High",IF(Table1[[#This Row],[score]]&gt;=7,"Medium","Low"))</f>
        <v>Low</v>
      </c>
      <c r="Q865" s="5">
        <f>Table1[[#This Row],[gross]]-Table1[[#This Row],[budget]]</f>
        <v>962774</v>
      </c>
      <c r="R865" s="5" t="str">
        <f>IF(Table1[[#This Row],[Profit]]&gt;0,"Profit","Loss")</f>
        <v>Profit</v>
      </c>
      <c r="S865" s="6" t="str">
        <f>FLOOR(Table1[[#This Row],[year]]-1900,10)+1900 &amp; "-" &amp; FLOOR(Table1[[#This Row],[year]]-1890,10)+1900</f>
        <v>1980-1990</v>
      </c>
      <c r="T865" s="14" t="s">
        <v>21835</v>
      </c>
      <c r="AB865" s="14"/>
    </row>
    <row r="866" spans="1:28" hidden="1" x14ac:dyDescent="0.3">
      <c r="A866" t="s">
        <v>3503</v>
      </c>
      <c r="B866" t="s">
        <v>1974</v>
      </c>
      <c r="C866" t="s">
        <v>41</v>
      </c>
      <c r="D866">
        <v>1986</v>
      </c>
      <c r="E866" t="s">
        <v>3359</v>
      </c>
      <c r="F866">
        <v>6.3</v>
      </c>
      <c r="G866">
        <v>12000</v>
      </c>
      <c r="H866" t="s">
        <v>1122</v>
      </c>
      <c r="I866" t="s">
        <v>3504</v>
      </c>
      <c r="J866" t="s">
        <v>1549</v>
      </c>
      <c r="K866" t="s">
        <v>30</v>
      </c>
      <c r="L866">
        <v>18000000</v>
      </c>
      <c r="M866">
        <v>36611610</v>
      </c>
      <c r="N866" t="s">
        <v>44</v>
      </c>
      <c r="O866">
        <v>111</v>
      </c>
      <c r="P866" t="str">
        <f>IF(Table1[[#This Row],[score]]&gt;=8.5,"High",IF(Table1[[#This Row],[score]]&gt;=7,"Medium","Low"))</f>
        <v>Low</v>
      </c>
      <c r="Q866" s="5">
        <f>Table1[[#This Row],[gross]]-Table1[[#This Row],[budget]]</f>
        <v>18611610</v>
      </c>
      <c r="R866" s="5" t="str">
        <f>IF(Table1[[#This Row],[Profit]]&gt;0,"Profit","Loss")</f>
        <v>Profit</v>
      </c>
      <c r="S866" s="6" t="str">
        <f>FLOOR(Table1[[#This Row],[year]]-1900,10)+1900 &amp; "-" &amp; FLOOR(Table1[[#This Row],[year]]-1890,10)+1900</f>
        <v>1980-1990</v>
      </c>
      <c r="T866" s="14" t="s">
        <v>21835</v>
      </c>
      <c r="AB866" s="14"/>
    </row>
    <row r="867" spans="1:28" hidden="1" x14ac:dyDescent="0.3">
      <c r="A867" t="s">
        <v>3532</v>
      </c>
      <c r="B867" t="s">
        <v>33</v>
      </c>
      <c r="C867" t="s">
        <v>41</v>
      </c>
      <c r="D867">
        <v>1986</v>
      </c>
      <c r="E867" t="s">
        <v>3533</v>
      </c>
      <c r="F867">
        <v>5.9</v>
      </c>
      <c r="G867">
        <v>6600</v>
      </c>
      <c r="H867" t="s">
        <v>1219</v>
      </c>
      <c r="I867" t="s">
        <v>1219</v>
      </c>
      <c r="J867" t="s">
        <v>2066</v>
      </c>
      <c r="K867" t="s">
        <v>30</v>
      </c>
      <c r="L867">
        <f>20500000</f>
        <v>20500000</v>
      </c>
      <c r="M867">
        <v>32324557</v>
      </c>
      <c r="N867" t="s">
        <v>1817</v>
      </c>
      <c r="O867">
        <v>118</v>
      </c>
      <c r="P867" t="str">
        <f>IF(Table1[[#This Row],[score]]&gt;=8.5,"High",IF(Table1[[#This Row],[score]]&gt;=7,"Medium","Low"))</f>
        <v>Low</v>
      </c>
      <c r="Q867" s="5">
        <f>Table1[[#This Row],[gross]]-Table1[[#This Row],[budget]]</f>
        <v>11824557</v>
      </c>
      <c r="R867" s="5" t="str">
        <f>IF(Table1[[#This Row],[Profit]]&gt;0,"Profit","Loss")</f>
        <v>Profit</v>
      </c>
      <c r="S867" s="6" t="str">
        <f>FLOOR(Table1[[#This Row],[year]]-1900,10)+1900 &amp; "-" &amp; FLOOR(Table1[[#This Row],[year]]-1890,10)+1900</f>
        <v>1980-1990</v>
      </c>
      <c r="T867" s="14" t="s">
        <v>21835</v>
      </c>
      <c r="AB867" s="14"/>
    </row>
    <row r="868" spans="1:28" hidden="1" x14ac:dyDescent="0.3">
      <c r="A868" t="s">
        <v>3426</v>
      </c>
      <c r="B868" t="s">
        <v>16</v>
      </c>
      <c r="C868" t="s">
        <v>17</v>
      </c>
      <c r="D868">
        <v>1986</v>
      </c>
      <c r="E868" t="s">
        <v>3285</v>
      </c>
      <c r="F868">
        <v>7.2</v>
      </c>
      <c r="G868">
        <v>15000</v>
      </c>
      <c r="H868" t="s">
        <v>3427</v>
      </c>
      <c r="I868" t="s">
        <v>3428</v>
      </c>
      <c r="J868" t="s">
        <v>165</v>
      </c>
      <c r="K868" t="s">
        <v>30</v>
      </c>
      <c r="L868">
        <v>10500000</v>
      </c>
      <c r="M868">
        <v>31853080</v>
      </c>
      <c r="N868" t="s">
        <v>44</v>
      </c>
      <c r="O868">
        <v>119</v>
      </c>
      <c r="P868" t="str">
        <f>IF(Table1[[#This Row],[score]]&gt;=8.5,"High",IF(Table1[[#This Row],[score]]&gt;=7,"Medium","Low"))</f>
        <v>Medium</v>
      </c>
      <c r="Q868" s="5">
        <f>Table1[[#This Row],[gross]]-Table1[[#This Row],[budget]]</f>
        <v>21353080</v>
      </c>
      <c r="R868" s="5" t="str">
        <f>IF(Table1[[#This Row],[Profit]]&gt;0,"Profit","Loss")</f>
        <v>Profit</v>
      </c>
      <c r="S868" s="6" t="str">
        <f>FLOOR(Table1[[#This Row],[year]]-1900,10)+1900 &amp; "-" &amp; FLOOR(Table1[[#This Row],[year]]-1890,10)+1900</f>
        <v>1980-1990</v>
      </c>
      <c r="T868" s="14" t="s">
        <v>21835</v>
      </c>
      <c r="AB868" s="14"/>
    </row>
    <row r="869" spans="1:28" hidden="1" x14ac:dyDescent="0.3">
      <c r="A869" t="s">
        <v>3495</v>
      </c>
      <c r="B869" t="s">
        <v>16</v>
      </c>
      <c r="C869" t="s">
        <v>41</v>
      </c>
      <c r="D869">
        <v>1986</v>
      </c>
      <c r="E869" t="s">
        <v>3282</v>
      </c>
      <c r="F869">
        <v>5.9</v>
      </c>
      <c r="G869">
        <v>19000</v>
      </c>
      <c r="H869" t="s">
        <v>3496</v>
      </c>
      <c r="I869" t="s">
        <v>3497</v>
      </c>
      <c r="J869" t="s">
        <v>3498</v>
      </c>
      <c r="K869" t="s">
        <v>30</v>
      </c>
      <c r="L869">
        <f>20500000</f>
        <v>20500000</v>
      </c>
      <c r="M869">
        <v>29844101</v>
      </c>
      <c r="N869" t="s">
        <v>3298</v>
      </c>
      <c r="O869">
        <v>105</v>
      </c>
      <c r="P869" t="str">
        <f>IF(Table1[[#This Row],[score]]&gt;=8.5,"High",IF(Table1[[#This Row],[score]]&gt;=7,"Medium","Low"))</f>
        <v>Low</v>
      </c>
      <c r="Q869" s="5">
        <f>Table1[[#This Row],[gross]]-Table1[[#This Row],[budget]]</f>
        <v>9344101</v>
      </c>
      <c r="R869" s="5" t="str">
        <f>IF(Table1[[#This Row],[Profit]]&gt;0,"Profit","Loss")</f>
        <v>Profit</v>
      </c>
      <c r="S869" s="6" t="str">
        <f>FLOOR(Table1[[#This Row],[year]]-1900,10)+1900 &amp; "-" &amp; FLOOR(Table1[[#This Row],[year]]-1890,10)+1900</f>
        <v>1980-1990</v>
      </c>
      <c r="T869" s="14" t="s">
        <v>21835</v>
      </c>
      <c r="AB869" s="14"/>
    </row>
    <row r="870" spans="1:28" hidden="1" x14ac:dyDescent="0.3">
      <c r="A870" t="s">
        <v>3267</v>
      </c>
      <c r="B870" t="s">
        <v>33</v>
      </c>
      <c r="C870" t="s">
        <v>17</v>
      </c>
      <c r="D870">
        <v>1986</v>
      </c>
      <c r="E870" t="s">
        <v>3268</v>
      </c>
      <c r="F870">
        <v>7.5</v>
      </c>
      <c r="G870">
        <v>44000</v>
      </c>
      <c r="H870" t="s">
        <v>3269</v>
      </c>
      <c r="I870" t="s">
        <v>3270</v>
      </c>
      <c r="J870" t="s">
        <v>73</v>
      </c>
      <c r="K870" t="s">
        <v>22</v>
      </c>
      <c r="L870">
        <v>6000000</v>
      </c>
      <c r="M870">
        <v>28607524</v>
      </c>
      <c r="N870" t="s">
        <v>521</v>
      </c>
      <c r="O870">
        <v>114</v>
      </c>
      <c r="P870" t="str">
        <f>IF(Table1[[#This Row],[score]]&gt;=8.5,"High",IF(Table1[[#This Row],[score]]&gt;=7,"Medium","Low"))</f>
        <v>Medium</v>
      </c>
      <c r="Q870" s="5">
        <f>Table1[[#This Row],[gross]]-Table1[[#This Row],[budget]]</f>
        <v>22607524</v>
      </c>
      <c r="R870" s="5" t="str">
        <f>IF(Table1[[#This Row],[Profit]]&gt;0,"Profit","Loss")</f>
        <v>Profit</v>
      </c>
      <c r="S870" s="6" t="str">
        <f>FLOOR(Table1[[#This Row],[year]]-1900,10)+1900 &amp; "-" &amp; FLOOR(Table1[[#This Row],[year]]-1890,10)+1900</f>
        <v>1980-1990</v>
      </c>
      <c r="T870" s="14" t="s">
        <v>21835</v>
      </c>
      <c r="AB870" s="14"/>
    </row>
    <row r="871" spans="1:28" hidden="1" x14ac:dyDescent="0.3">
      <c r="A871" t="s">
        <v>3398</v>
      </c>
      <c r="B871" t="s">
        <v>1974</v>
      </c>
      <c r="C871" t="s">
        <v>41</v>
      </c>
      <c r="D871">
        <v>1986</v>
      </c>
      <c r="E871" t="s">
        <v>3324</v>
      </c>
      <c r="F871">
        <v>5.3</v>
      </c>
      <c r="G871">
        <v>7800</v>
      </c>
      <c r="H871" t="s">
        <v>564</v>
      </c>
      <c r="I871" t="s">
        <v>3399</v>
      </c>
      <c r="J871" t="s">
        <v>1456</v>
      </c>
      <c r="K871" t="s">
        <v>30</v>
      </c>
      <c r="L871">
        <f>20500000</f>
        <v>20500000</v>
      </c>
      <c r="M871">
        <v>27820000</v>
      </c>
      <c r="N871" t="s">
        <v>2831</v>
      </c>
      <c r="O871">
        <v>104</v>
      </c>
      <c r="P871" t="str">
        <f>IF(Table1[[#This Row],[score]]&gt;=8.5,"High",IF(Table1[[#This Row],[score]]&gt;=7,"Medium","Low"))</f>
        <v>Low</v>
      </c>
      <c r="Q871" s="5">
        <f>Table1[[#This Row],[gross]]-Table1[[#This Row],[budget]]</f>
        <v>7320000</v>
      </c>
      <c r="R871" s="5" t="str">
        <f>IF(Table1[[#This Row],[Profit]]&gt;0,"Profit","Loss")</f>
        <v>Profit</v>
      </c>
      <c r="S871" s="6" t="str">
        <f>FLOOR(Table1[[#This Row],[year]]-1900,10)+1900 &amp; "-" &amp; FLOOR(Table1[[#This Row],[year]]-1890,10)+1900</f>
        <v>1980-1990</v>
      </c>
      <c r="T871" s="14" t="s">
        <v>21835</v>
      </c>
      <c r="AB871" s="14"/>
    </row>
    <row r="872" spans="1:28" hidden="1" x14ac:dyDescent="0.3">
      <c r="A872" t="s">
        <v>3370</v>
      </c>
      <c r="B872" t="s">
        <v>16</v>
      </c>
      <c r="C872" t="s">
        <v>41</v>
      </c>
      <c r="D872">
        <v>1986</v>
      </c>
      <c r="E872" t="s">
        <v>2437</v>
      </c>
      <c r="F872">
        <v>6.1</v>
      </c>
      <c r="G872">
        <v>12000</v>
      </c>
      <c r="H872" t="s">
        <v>270</v>
      </c>
      <c r="I872" t="s">
        <v>3371</v>
      </c>
      <c r="J872" t="s">
        <v>209</v>
      </c>
      <c r="K872" t="s">
        <v>30</v>
      </c>
      <c r="L872">
        <f>20500000</f>
        <v>20500000</v>
      </c>
      <c r="M872">
        <v>26285544</v>
      </c>
      <c r="N872" t="s">
        <v>2370</v>
      </c>
      <c r="O872">
        <v>106</v>
      </c>
      <c r="P872" t="str">
        <f>IF(Table1[[#This Row],[score]]&gt;=8.5,"High",IF(Table1[[#This Row],[score]]&gt;=7,"Medium","Low"))</f>
        <v>Low</v>
      </c>
      <c r="Q872" s="5">
        <f>Table1[[#This Row],[gross]]-Table1[[#This Row],[budget]]</f>
        <v>5785544</v>
      </c>
      <c r="R872" s="5" t="str">
        <f>IF(Table1[[#This Row],[Profit]]&gt;0,"Profit","Loss")</f>
        <v>Profit</v>
      </c>
      <c r="S872" s="6" t="str">
        <f>FLOOR(Table1[[#This Row],[year]]-1900,10)+1900 &amp; "-" &amp; FLOOR(Table1[[#This Row],[year]]-1890,10)+1900</f>
        <v>1980-1990</v>
      </c>
      <c r="T872" s="14" t="s">
        <v>21835</v>
      </c>
      <c r="AB872" s="14"/>
    </row>
    <row r="873" spans="1:28" hidden="1" x14ac:dyDescent="0.3">
      <c r="A873" t="s">
        <v>3384</v>
      </c>
      <c r="B873" t="s">
        <v>16</v>
      </c>
      <c r="C873" t="s">
        <v>41</v>
      </c>
      <c r="D873">
        <v>1986</v>
      </c>
      <c r="E873" t="s">
        <v>3014</v>
      </c>
      <c r="F873">
        <v>6.1</v>
      </c>
      <c r="G873">
        <v>10000</v>
      </c>
      <c r="H873" t="s">
        <v>470</v>
      </c>
      <c r="I873" t="s">
        <v>1569</v>
      </c>
      <c r="J873" t="s">
        <v>735</v>
      </c>
      <c r="K873" t="s">
        <v>30</v>
      </c>
      <c r="L873">
        <v>20000000</v>
      </c>
      <c r="M873">
        <v>25314189</v>
      </c>
      <c r="N873" t="s">
        <v>44</v>
      </c>
      <c r="O873">
        <v>108</v>
      </c>
      <c r="P873" t="str">
        <f>IF(Table1[[#This Row],[score]]&gt;=8.5,"High",IF(Table1[[#This Row],[score]]&gt;=7,"Medium","Low"))</f>
        <v>Low</v>
      </c>
      <c r="Q873" s="5">
        <f>Table1[[#This Row],[gross]]-Table1[[#This Row],[budget]]</f>
        <v>5314189</v>
      </c>
      <c r="R873" s="5" t="str">
        <f>IF(Table1[[#This Row],[Profit]]&gt;0,"Profit","Loss")</f>
        <v>Profit</v>
      </c>
      <c r="S873" s="6" t="str">
        <f>FLOOR(Table1[[#This Row],[year]]-1900,10)+1900 &amp; "-" &amp; FLOOR(Table1[[#This Row],[year]]-1890,10)+1900</f>
        <v>1980-1990</v>
      </c>
      <c r="T873" s="14" t="s">
        <v>21835</v>
      </c>
      <c r="AB873" s="14"/>
    </row>
    <row r="874" spans="1:28" hidden="1" x14ac:dyDescent="0.3">
      <c r="A874" t="s">
        <v>3588</v>
      </c>
      <c r="B874" t="s">
        <v>16</v>
      </c>
      <c r="C874" t="s">
        <v>104</v>
      </c>
      <c r="D874">
        <v>1986</v>
      </c>
      <c r="E874" t="s">
        <v>3589</v>
      </c>
      <c r="F874">
        <v>6</v>
      </c>
      <c r="G874">
        <v>6200</v>
      </c>
      <c r="H874" t="s">
        <v>404</v>
      </c>
      <c r="I874" t="s">
        <v>3590</v>
      </c>
      <c r="J874" t="s">
        <v>122</v>
      </c>
      <c r="K874" t="s">
        <v>30</v>
      </c>
      <c r="L874">
        <v>15000000</v>
      </c>
      <c r="M874">
        <v>25147055</v>
      </c>
      <c r="N874" t="s">
        <v>3591</v>
      </c>
      <c r="O874">
        <v>103</v>
      </c>
      <c r="P874" t="str">
        <f>IF(Table1[[#This Row],[score]]&gt;=8.5,"High",IF(Table1[[#This Row],[score]]&gt;=7,"Medium","Low"))</f>
        <v>Low</v>
      </c>
      <c r="Q874" s="5">
        <f>Table1[[#This Row],[gross]]-Table1[[#This Row],[budget]]</f>
        <v>10147055</v>
      </c>
      <c r="R874" s="5" t="str">
        <f>IF(Table1[[#This Row],[Profit]]&gt;0,"Profit","Loss")</f>
        <v>Profit</v>
      </c>
      <c r="S874" s="6" t="str">
        <f>FLOOR(Table1[[#This Row],[year]]-1900,10)+1900 &amp; "-" &amp; FLOOR(Table1[[#This Row],[year]]-1890,10)+1900</f>
        <v>1980-1990</v>
      </c>
      <c r="T874" s="14" t="s">
        <v>21835</v>
      </c>
      <c r="AB874" s="14"/>
    </row>
    <row r="875" spans="1:28" hidden="1" x14ac:dyDescent="0.3">
      <c r="A875" t="s">
        <v>3318</v>
      </c>
      <c r="B875" t="s">
        <v>1974</v>
      </c>
      <c r="C875" t="s">
        <v>34</v>
      </c>
      <c r="D875">
        <v>1986</v>
      </c>
      <c r="E875" t="s">
        <v>2672</v>
      </c>
      <c r="F875">
        <v>5.5</v>
      </c>
      <c r="G875">
        <v>14000</v>
      </c>
      <c r="H875" t="s">
        <v>1135</v>
      </c>
      <c r="I875" t="s">
        <v>3319</v>
      </c>
      <c r="J875" t="s">
        <v>3320</v>
      </c>
      <c r="K875" t="s">
        <v>30</v>
      </c>
      <c r="L875">
        <f>20500000</f>
        <v>20500000</v>
      </c>
      <c r="M875">
        <v>24159872</v>
      </c>
      <c r="N875" t="s">
        <v>2075</v>
      </c>
      <c r="O875">
        <v>117</v>
      </c>
      <c r="P875" t="str">
        <f>IF(Table1[[#This Row],[score]]&gt;=8.5,"High",IF(Table1[[#This Row],[score]]&gt;=7,"Medium","Low"))</f>
        <v>Low</v>
      </c>
      <c r="Q875" s="5">
        <f>Table1[[#This Row],[gross]]-Table1[[#This Row],[budget]]</f>
        <v>3659872</v>
      </c>
      <c r="R875" s="5" t="str">
        <f>IF(Table1[[#This Row],[Profit]]&gt;0,"Profit","Loss")</f>
        <v>Profit</v>
      </c>
      <c r="S875" s="6" t="str">
        <f>FLOOR(Table1[[#This Row],[year]]-1900,10)+1900 &amp; "-" &amp; FLOOR(Table1[[#This Row],[year]]-1890,10)+1900</f>
        <v>1980-1990</v>
      </c>
      <c r="T875" s="14" t="s">
        <v>21835</v>
      </c>
      <c r="AB875" s="14"/>
    </row>
    <row r="876" spans="1:28" hidden="1" x14ac:dyDescent="0.3">
      <c r="A876" t="s">
        <v>3592</v>
      </c>
      <c r="B876" t="s">
        <v>1974</v>
      </c>
      <c r="C876" t="s">
        <v>41</v>
      </c>
      <c r="D876">
        <v>1986</v>
      </c>
      <c r="E876" t="s">
        <v>3593</v>
      </c>
      <c r="F876">
        <v>6.4</v>
      </c>
      <c r="G876">
        <v>3800</v>
      </c>
      <c r="H876" t="s">
        <v>245</v>
      </c>
      <c r="I876" t="s">
        <v>3594</v>
      </c>
      <c r="J876" t="s">
        <v>2338</v>
      </c>
      <c r="K876" t="s">
        <v>30</v>
      </c>
      <c r="L876">
        <v>20000000</v>
      </c>
      <c r="M876">
        <v>22905522</v>
      </c>
      <c r="N876" t="s">
        <v>1735</v>
      </c>
      <c r="O876">
        <v>105</v>
      </c>
      <c r="P876" t="str">
        <f>IF(Table1[[#This Row],[score]]&gt;=8.5,"High",IF(Table1[[#This Row],[score]]&gt;=7,"Medium","Low"))</f>
        <v>Low</v>
      </c>
      <c r="Q876" s="5">
        <f>Table1[[#This Row],[gross]]-Table1[[#This Row],[budget]]</f>
        <v>2905522</v>
      </c>
      <c r="R876" s="5" t="str">
        <f>IF(Table1[[#This Row],[Profit]]&gt;0,"Profit","Loss")</f>
        <v>Profit</v>
      </c>
      <c r="S876" s="6" t="str">
        <f>FLOOR(Table1[[#This Row],[year]]-1900,10)+1900 &amp; "-" &amp; FLOOR(Table1[[#This Row],[year]]-1890,10)+1900</f>
        <v>1980-1990</v>
      </c>
      <c r="T876" s="14" t="s">
        <v>21835</v>
      </c>
      <c r="AB876" s="14"/>
    </row>
    <row r="877" spans="1:28" hidden="1" x14ac:dyDescent="0.3">
      <c r="A877" t="s">
        <v>3554</v>
      </c>
      <c r="B877" t="s">
        <v>33</v>
      </c>
      <c r="C877" t="s">
        <v>41</v>
      </c>
      <c r="D877">
        <v>1986</v>
      </c>
      <c r="E877" t="s">
        <v>3555</v>
      </c>
      <c r="F877">
        <v>6.2</v>
      </c>
      <c r="G877">
        <v>6800</v>
      </c>
      <c r="H877" t="s">
        <v>1825</v>
      </c>
      <c r="I877" t="s">
        <v>3556</v>
      </c>
      <c r="J877" t="s">
        <v>1564</v>
      </c>
      <c r="K877" t="s">
        <v>30</v>
      </c>
      <c r="L877">
        <v>10000000</v>
      </c>
      <c r="M877">
        <v>21458229</v>
      </c>
      <c r="N877" t="s">
        <v>2067</v>
      </c>
      <c r="O877">
        <v>104</v>
      </c>
      <c r="P877" t="str">
        <f>IF(Table1[[#This Row],[score]]&gt;=8.5,"High",IF(Table1[[#This Row],[score]]&gt;=7,"Medium","Low"))</f>
        <v>Low</v>
      </c>
      <c r="Q877" s="5">
        <f>Table1[[#This Row],[gross]]-Table1[[#This Row],[budget]]</f>
        <v>11458229</v>
      </c>
      <c r="R877" s="5" t="str">
        <f>IF(Table1[[#This Row],[Profit]]&gt;0,"Profit","Loss")</f>
        <v>Profit</v>
      </c>
      <c r="S877" s="6" t="str">
        <f>FLOOR(Table1[[#This Row],[year]]-1900,10)+1900 &amp; "-" &amp; FLOOR(Table1[[#This Row],[year]]-1890,10)+1900</f>
        <v>1980-1990</v>
      </c>
      <c r="T877" s="14" t="s">
        <v>21835</v>
      </c>
      <c r="AB877" s="14"/>
    </row>
    <row r="878" spans="1:28" hidden="1" x14ac:dyDescent="0.3">
      <c r="A878" t="s">
        <v>3468</v>
      </c>
      <c r="B878" t="s">
        <v>16</v>
      </c>
      <c r="C878" t="s">
        <v>34</v>
      </c>
      <c r="D878">
        <v>1986</v>
      </c>
      <c r="E878" t="s">
        <v>2584</v>
      </c>
      <c r="F878">
        <v>6.7</v>
      </c>
      <c r="G878">
        <v>18000</v>
      </c>
      <c r="H878" t="s">
        <v>1755</v>
      </c>
      <c r="I878" t="s">
        <v>3469</v>
      </c>
      <c r="J878" t="s">
        <v>3470</v>
      </c>
      <c r="K878" t="s">
        <v>30</v>
      </c>
      <c r="L878">
        <v>10000000</v>
      </c>
      <c r="M878">
        <v>20603715</v>
      </c>
      <c r="N878" t="s">
        <v>50</v>
      </c>
      <c r="O878">
        <v>109</v>
      </c>
      <c r="P878" t="str">
        <f>IF(Table1[[#This Row],[score]]&gt;=8.5,"High",IF(Table1[[#This Row],[score]]&gt;=7,"Medium","Low"))</f>
        <v>Low</v>
      </c>
      <c r="Q878" s="5">
        <f>Table1[[#This Row],[gross]]-Table1[[#This Row],[budget]]</f>
        <v>10603715</v>
      </c>
      <c r="R878" s="5" t="str">
        <f>IF(Table1[[#This Row],[Profit]]&gt;0,"Profit","Loss")</f>
        <v>Profit</v>
      </c>
      <c r="S878" s="6" t="str">
        <f>FLOOR(Table1[[#This Row],[year]]-1900,10)+1900 &amp; "-" &amp; FLOOR(Table1[[#This Row],[year]]-1890,10)+1900</f>
        <v>1980-1990</v>
      </c>
      <c r="T878" s="14" t="s">
        <v>21835</v>
      </c>
      <c r="AB878" s="14"/>
    </row>
    <row r="879" spans="1:28" hidden="1" x14ac:dyDescent="0.3">
      <c r="A879" t="s">
        <v>3474</v>
      </c>
      <c r="B879" t="s">
        <v>16</v>
      </c>
      <c r="C879" t="s">
        <v>25</v>
      </c>
      <c r="D879">
        <v>1986</v>
      </c>
      <c r="E879" t="s">
        <v>3475</v>
      </c>
      <c r="F879">
        <v>5.8</v>
      </c>
      <c r="G879">
        <v>3100</v>
      </c>
      <c r="H879" t="s">
        <v>1768</v>
      </c>
      <c r="I879" t="s">
        <v>3476</v>
      </c>
      <c r="J879" t="s">
        <v>3477</v>
      </c>
      <c r="K879" t="s">
        <v>22</v>
      </c>
      <c r="L879">
        <f t="shared" ref="L879:L886" si="16">20500000</f>
        <v>20500000</v>
      </c>
      <c r="M879">
        <f t="shared" ref="M879:M892" si="17">20205757</f>
        <v>20205757</v>
      </c>
      <c r="N879" t="s">
        <v>3478</v>
      </c>
      <c r="O879">
        <v>117</v>
      </c>
      <c r="P879" t="str">
        <f>IF(Table1[[#This Row],[score]]&gt;=8.5,"High",IF(Table1[[#This Row],[score]]&gt;=7,"Medium","Low"))</f>
        <v>Low</v>
      </c>
      <c r="Q879" s="5">
        <f>Table1[[#This Row],[gross]]-Table1[[#This Row],[budget]]</f>
        <v>-294243</v>
      </c>
      <c r="R879" s="5" t="str">
        <f>IF(Table1[[#This Row],[Profit]]&gt;0,"Profit","Loss")</f>
        <v>Loss</v>
      </c>
      <c r="S879" s="6" t="str">
        <f>FLOOR(Table1[[#This Row],[year]]-1900,10)+1900 &amp; "-" &amp; FLOOR(Table1[[#This Row],[year]]-1890,10)+1900</f>
        <v>1980-1990</v>
      </c>
      <c r="T879" s="14" t="s">
        <v>21835</v>
      </c>
      <c r="AB879" s="14"/>
    </row>
    <row r="880" spans="1:28" hidden="1" x14ac:dyDescent="0.3">
      <c r="A880" t="s">
        <v>3491</v>
      </c>
      <c r="B880" t="s">
        <v>33</v>
      </c>
      <c r="C880" t="s">
        <v>41</v>
      </c>
      <c r="D880">
        <v>1986</v>
      </c>
      <c r="E880" t="s">
        <v>3492</v>
      </c>
      <c r="F880">
        <v>5.2</v>
      </c>
      <c r="G880">
        <v>976</v>
      </c>
      <c r="H880" t="s">
        <v>199</v>
      </c>
      <c r="I880" t="s">
        <v>3493</v>
      </c>
      <c r="J880" t="s">
        <v>3494</v>
      </c>
      <c r="K880" t="s">
        <v>30</v>
      </c>
      <c r="L880">
        <f t="shared" si="16"/>
        <v>20500000</v>
      </c>
      <c r="M880">
        <f t="shared" si="17"/>
        <v>20205757</v>
      </c>
      <c r="N880" t="s">
        <v>2324</v>
      </c>
      <c r="O880">
        <v>92</v>
      </c>
      <c r="P880" t="str">
        <f>IF(Table1[[#This Row],[score]]&gt;=8.5,"High",IF(Table1[[#This Row],[score]]&gt;=7,"Medium","Low"))</f>
        <v>Low</v>
      </c>
      <c r="Q880" s="5">
        <f>Table1[[#This Row],[gross]]-Table1[[#This Row],[budget]]</f>
        <v>-294243</v>
      </c>
      <c r="R880" s="5" t="str">
        <f>IF(Table1[[#This Row],[Profit]]&gt;0,"Profit","Loss")</f>
        <v>Loss</v>
      </c>
      <c r="S880" s="6" t="str">
        <f>FLOOR(Table1[[#This Row],[year]]-1900,10)+1900 &amp; "-" &amp; FLOOR(Table1[[#This Row],[year]]-1890,10)+1900</f>
        <v>1980-1990</v>
      </c>
      <c r="T880" s="14" t="s">
        <v>21835</v>
      </c>
      <c r="AB880" s="14"/>
    </row>
    <row r="881" spans="1:28" hidden="1" x14ac:dyDescent="0.3">
      <c r="A881" t="s">
        <v>3597</v>
      </c>
      <c r="B881" t="s">
        <v>1974</v>
      </c>
      <c r="C881" t="s">
        <v>41</v>
      </c>
      <c r="D881">
        <v>1986</v>
      </c>
      <c r="E881" t="s">
        <v>3598</v>
      </c>
      <c r="F881">
        <v>7.1</v>
      </c>
      <c r="G881">
        <v>2100</v>
      </c>
      <c r="H881" t="s">
        <v>3599</v>
      </c>
      <c r="I881" t="s">
        <v>3600</v>
      </c>
      <c r="J881" t="s">
        <v>3601</v>
      </c>
      <c r="K881" t="s">
        <v>248</v>
      </c>
      <c r="L881">
        <f t="shared" si="16"/>
        <v>20500000</v>
      </c>
      <c r="M881">
        <f t="shared" si="17"/>
        <v>20205757</v>
      </c>
      <c r="N881" t="s">
        <v>3602</v>
      </c>
      <c r="O881">
        <v>85</v>
      </c>
      <c r="P881" t="str">
        <f>IF(Table1[[#This Row],[score]]&gt;=8.5,"High",IF(Table1[[#This Row],[score]]&gt;=7,"Medium","Low"))</f>
        <v>Medium</v>
      </c>
      <c r="Q881" s="5">
        <f>Table1[[#This Row],[gross]]-Table1[[#This Row],[budget]]</f>
        <v>-294243</v>
      </c>
      <c r="R881" s="5" t="str">
        <f>IF(Table1[[#This Row],[Profit]]&gt;0,"Profit","Loss")</f>
        <v>Loss</v>
      </c>
      <c r="S881" s="6" t="str">
        <f>FLOOR(Table1[[#This Row],[year]]-1900,10)+1900 &amp; "-" &amp; FLOOR(Table1[[#This Row],[year]]-1890,10)+1900</f>
        <v>1980-1990</v>
      </c>
      <c r="T881" s="14" t="s">
        <v>21835</v>
      </c>
      <c r="AB881" s="14"/>
    </row>
    <row r="882" spans="1:28" hidden="1" x14ac:dyDescent="0.3">
      <c r="A882" t="s">
        <v>3631</v>
      </c>
      <c r="B882" t="s">
        <v>16</v>
      </c>
      <c r="C882" t="s">
        <v>41</v>
      </c>
      <c r="D882">
        <v>1986</v>
      </c>
      <c r="E882" t="s">
        <v>3074</v>
      </c>
      <c r="F882">
        <v>5.0999999999999996</v>
      </c>
      <c r="G882">
        <v>1800</v>
      </c>
      <c r="H882" t="s">
        <v>3632</v>
      </c>
      <c r="I882" t="s">
        <v>3633</v>
      </c>
      <c r="J882" t="s">
        <v>3634</v>
      </c>
      <c r="K882" t="s">
        <v>195</v>
      </c>
      <c r="L882">
        <f t="shared" si="16"/>
        <v>20500000</v>
      </c>
      <c r="M882">
        <f t="shared" si="17"/>
        <v>20205757</v>
      </c>
      <c r="N882" t="s">
        <v>3635</v>
      </c>
      <c r="O882">
        <v>91</v>
      </c>
      <c r="P882" t="str">
        <f>IF(Table1[[#This Row],[score]]&gt;=8.5,"High",IF(Table1[[#This Row],[score]]&gt;=7,"Medium","Low"))</f>
        <v>Low</v>
      </c>
      <c r="Q882" s="5">
        <f>Table1[[#This Row],[gross]]-Table1[[#This Row],[budget]]</f>
        <v>-294243</v>
      </c>
      <c r="R882" s="5" t="str">
        <f>IF(Table1[[#This Row],[Profit]]&gt;0,"Profit","Loss")</f>
        <v>Loss</v>
      </c>
      <c r="S882" s="6" t="str">
        <f>FLOOR(Table1[[#This Row],[year]]-1900,10)+1900 &amp; "-" &amp; FLOOR(Table1[[#This Row],[year]]-1890,10)+1900</f>
        <v>1980-1990</v>
      </c>
      <c r="T882" s="14" t="s">
        <v>21835</v>
      </c>
      <c r="AB882" s="14"/>
    </row>
    <row r="883" spans="1:28" hidden="1" x14ac:dyDescent="0.3">
      <c r="A883" t="s">
        <v>3653</v>
      </c>
      <c r="B883" t="s">
        <v>33</v>
      </c>
      <c r="C883" t="s">
        <v>25</v>
      </c>
      <c r="D883">
        <v>1986</v>
      </c>
      <c r="E883" t="s">
        <v>3654</v>
      </c>
      <c r="F883">
        <v>5.7</v>
      </c>
      <c r="G883">
        <v>2800</v>
      </c>
      <c r="H883" t="s">
        <v>239</v>
      </c>
      <c r="I883" t="s">
        <v>3655</v>
      </c>
      <c r="J883" t="s">
        <v>3656</v>
      </c>
      <c r="K883" t="s">
        <v>22</v>
      </c>
      <c r="L883">
        <f t="shared" si="16"/>
        <v>20500000</v>
      </c>
      <c r="M883">
        <f t="shared" si="17"/>
        <v>20205757</v>
      </c>
      <c r="N883" t="s">
        <v>3657</v>
      </c>
      <c r="O883">
        <v>108</v>
      </c>
      <c r="P883" t="str">
        <f>IF(Table1[[#This Row],[score]]&gt;=8.5,"High",IF(Table1[[#This Row],[score]]&gt;=7,"Medium","Low"))</f>
        <v>Low</v>
      </c>
      <c r="Q883" s="5">
        <f>Table1[[#This Row],[gross]]-Table1[[#This Row],[budget]]</f>
        <v>-294243</v>
      </c>
      <c r="R883" s="5" t="str">
        <f>IF(Table1[[#This Row],[Profit]]&gt;0,"Profit","Loss")</f>
        <v>Loss</v>
      </c>
      <c r="S883" s="6" t="str">
        <f>FLOOR(Table1[[#This Row],[year]]-1900,10)+1900 &amp; "-" &amp; FLOOR(Table1[[#This Row],[year]]-1890,10)+1900</f>
        <v>1980-1990</v>
      </c>
      <c r="T883" s="14" t="s">
        <v>21835</v>
      </c>
      <c r="AB883" s="14"/>
    </row>
    <row r="884" spans="1:28" hidden="1" x14ac:dyDescent="0.3">
      <c r="A884" t="s">
        <v>3677</v>
      </c>
      <c r="B884" t="s">
        <v>1974</v>
      </c>
      <c r="C884" t="s">
        <v>41</v>
      </c>
      <c r="D884">
        <v>1986</v>
      </c>
      <c r="E884" t="s">
        <v>2672</v>
      </c>
      <c r="F884">
        <v>5.4</v>
      </c>
      <c r="G884">
        <v>565</v>
      </c>
      <c r="H884" t="s">
        <v>2341</v>
      </c>
      <c r="I884" t="s">
        <v>311</v>
      </c>
      <c r="J884" t="s">
        <v>311</v>
      </c>
      <c r="K884" t="s">
        <v>30</v>
      </c>
      <c r="L884">
        <f t="shared" si="16"/>
        <v>20500000</v>
      </c>
      <c r="M884">
        <f t="shared" si="17"/>
        <v>20205757</v>
      </c>
      <c r="N884" t="s">
        <v>50</v>
      </c>
      <c r="O884">
        <v>89</v>
      </c>
      <c r="P884" t="str">
        <f>IF(Table1[[#This Row],[score]]&gt;=8.5,"High",IF(Table1[[#This Row],[score]]&gt;=7,"Medium","Low"))</f>
        <v>Low</v>
      </c>
      <c r="Q884" s="5">
        <f>Table1[[#This Row],[gross]]-Table1[[#This Row],[budget]]</f>
        <v>-294243</v>
      </c>
      <c r="R884" s="5" t="str">
        <f>IF(Table1[[#This Row],[Profit]]&gt;0,"Profit","Loss")</f>
        <v>Loss</v>
      </c>
      <c r="S884" s="6" t="str">
        <f>FLOOR(Table1[[#This Row],[year]]-1900,10)+1900 &amp; "-" &amp; FLOOR(Table1[[#This Row],[year]]-1890,10)+1900</f>
        <v>1980-1990</v>
      </c>
      <c r="T884" s="14" t="s">
        <v>21835</v>
      </c>
      <c r="AB884" s="14"/>
    </row>
    <row r="885" spans="1:28" hidden="1" x14ac:dyDescent="0.3">
      <c r="A885" t="s">
        <v>3691</v>
      </c>
      <c r="B885" t="s">
        <v>443</v>
      </c>
      <c r="C885" t="s">
        <v>17</v>
      </c>
      <c r="D885">
        <v>1986</v>
      </c>
      <c r="E885" t="s">
        <v>3692</v>
      </c>
      <c r="F885">
        <v>7.2</v>
      </c>
      <c r="G885">
        <v>2800</v>
      </c>
      <c r="H885" t="s">
        <v>3693</v>
      </c>
      <c r="I885" t="s">
        <v>3693</v>
      </c>
      <c r="J885" t="s">
        <v>3694</v>
      </c>
      <c r="K885" t="s">
        <v>30</v>
      </c>
      <c r="L885">
        <f t="shared" si="16"/>
        <v>20500000</v>
      </c>
      <c r="M885">
        <f t="shared" si="17"/>
        <v>20205757</v>
      </c>
      <c r="N885" t="s">
        <v>3695</v>
      </c>
      <c r="O885">
        <v>90</v>
      </c>
      <c r="P885" t="str">
        <f>IF(Table1[[#This Row],[score]]&gt;=8.5,"High",IF(Table1[[#This Row],[score]]&gt;=7,"Medium","Low"))</f>
        <v>Medium</v>
      </c>
      <c r="Q885" s="5">
        <f>Table1[[#This Row],[gross]]-Table1[[#This Row],[budget]]</f>
        <v>-294243</v>
      </c>
      <c r="R885" s="5" t="str">
        <f>IF(Table1[[#This Row],[Profit]]&gt;0,"Profit","Loss")</f>
        <v>Loss</v>
      </c>
      <c r="S885" s="6" t="str">
        <f>FLOOR(Table1[[#This Row],[year]]-1900,10)+1900 &amp; "-" &amp; FLOOR(Table1[[#This Row],[year]]-1890,10)+1900</f>
        <v>1980-1990</v>
      </c>
      <c r="T885" s="14" t="s">
        <v>21835</v>
      </c>
      <c r="AB885" s="14"/>
    </row>
    <row r="886" spans="1:28" hidden="1" x14ac:dyDescent="0.3">
      <c r="A886" t="s">
        <v>3696</v>
      </c>
      <c r="B886" t="s">
        <v>16</v>
      </c>
      <c r="C886" t="s">
        <v>41</v>
      </c>
      <c r="D886">
        <v>1986</v>
      </c>
      <c r="E886" t="s">
        <v>3201</v>
      </c>
      <c r="F886">
        <v>5.9</v>
      </c>
      <c r="G886">
        <v>783</v>
      </c>
      <c r="H886" t="s">
        <v>852</v>
      </c>
      <c r="I886" t="s">
        <v>3697</v>
      </c>
      <c r="J886" t="s">
        <v>1305</v>
      </c>
      <c r="K886" t="s">
        <v>30</v>
      </c>
      <c r="L886">
        <f t="shared" si="16"/>
        <v>20500000</v>
      </c>
      <c r="M886">
        <f t="shared" si="17"/>
        <v>20205757</v>
      </c>
      <c r="N886" t="s">
        <v>44</v>
      </c>
      <c r="O886">
        <v>88</v>
      </c>
      <c r="P886" t="str">
        <f>IF(Table1[[#This Row],[score]]&gt;=8.5,"High",IF(Table1[[#This Row],[score]]&gt;=7,"Medium","Low"))</f>
        <v>Low</v>
      </c>
      <c r="Q886" s="5">
        <f>Table1[[#This Row],[gross]]-Table1[[#This Row],[budget]]</f>
        <v>-294243</v>
      </c>
      <c r="R886" s="5" t="str">
        <f>IF(Table1[[#This Row],[Profit]]&gt;0,"Profit","Loss")</f>
        <v>Loss</v>
      </c>
      <c r="S886" s="6" t="str">
        <f>FLOOR(Table1[[#This Row],[year]]-1900,10)+1900 &amp; "-" &amp; FLOOR(Table1[[#This Row],[year]]-1890,10)+1900</f>
        <v>1980-1990</v>
      </c>
      <c r="T886" s="14" t="s">
        <v>21835</v>
      </c>
      <c r="AB886" s="14"/>
    </row>
    <row r="887" spans="1:28" hidden="1" x14ac:dyDescent="0.3">
      <c r="A887" t="s">
        <v>3752</v>
      </c>
      <c r="B887" t="s">
        <v>16</v>
      </c>
      <c r="C887" t="s">
        <v>17</v>
      </c>
      <c r="D887">
        <v>1986</v>
      </c>
      <c r="E887" t="s">
        <v>3569</v>
      </c>
      <c r="F887">
        <v>7.7</v>
      </c>
      <c r="G887">
        <v>3800</v>
      </c>
      <c r="H887" t="s">
        <v>3753</v>
      </c>
      <c r="I887" t="s">
        <v>3753</v>
      </c>
      <c r="J887" t="s">
        <v>3754</v>
      </c>
      <c r="K887" t="s">
        <v>2956</v>
      </c>
      <c r="L887">
        <v>600000</v>
      </c>
      <c r="M887">
        <f t="shared" si="17"/>
        <v>20205757</v>
      </c>
      <c r="N887" t="s">
        <v>3755</v>
      </c>
      <c r="O887">
        <v>105</v>
      </c>
      <c r="P887" t="str">
        <f>IF(Table1[[#This Row],[score]]&gt;=8.5,"High",IF(Table1[[#This Row],[score]]&gt;=7,"Medium","Low"))</f>
        <v>Medium</v>
      </c>
      <c r="Q887" s="5">
        <f>Table1[[#This Row],[gross]]-Table1[[#This Row],[budget]]</f>
        <v>19605757</v>
      </c>
      <c r="R887" s="5" t="str">
        <f>IF(Table1[[#This Row],[Profit]]&gt;0,"Profit","Loss")</f>
        <v>Profit</v>
      </c>
      <c r="S887" s="6" t="str">
        <f>FLOOR(Table1[[#This Row],[year]]-1900,10)+1900 &amp; "-" &amp; FLOOR(Table1[[#This Row],[year]]-1890,10)+1900</f>
        <v>1980-1990</v>
      </c>
      <c r="T887" s="14" t="s">
        <v>21835</v>
      </c>
      <c r="AB887" s="14"/>
    </row>
    <row r="888" spans="1:28" hidden="1" x14ac:dyDescent="0.3">
      <c r="A888" t="s">
        <v>3760</v>
      </c>
      <c r="B888" t="s">
        <v>33</v>
      </c>
      <c r="C888" t="s">
        <v>17</v>
      </c>
      <c r="D888">
        <v>1986</v>
      </c>
      <c r="E888" t="s">
        <v>3761</v>
      </c>
      <c r="F888">
        <v>6.7</v>
      </c>
      <c r="G888">
        <v>377</v>
      </c>
      <c r="H888" t="s">
        <v>245</v>
      </c>
      <c r="I888" t="s">
        <v>245</v>
      </c>
      <c r="J888" t="s">
        <v>3762</v>
      </c>
      <c r="K888" t="s">
        <v>248</v>
      </c>
      <c r="L888">
        <f>20500000</f>
        <v>20500000</v>
      </c>
      <c r="M888">
        <f t="shared" si="17"/>
        <v>20205757</v>
      </c>
      <c r="N888" t="s">
        <v>3763</v>
      </c>
      <c r="O888">
        <v>98</v>
      </c>
      <c r="P888" t="str">
        <f>IF(Table1[[#This Row],[score]]&gt;=8.5,"High",IF(Table1[[#This Row],[score]]&gt;=7,"Medium","Low"))</f>
        <v>Low</v>
      </c>
      <c r="Q888" s="5">
        <f>Table1[[#This Row],[gross]]-Table1[[#This Row],[budget]]</f>
        <v>-294243</v>
      </c>
      <c r="R888" s="5" t="str">
        <f>IF(Table1[[#This Row],[Profit]]&gt;0,"Profit","Loss")</f>
        <v>Loss</v>
      </c>
      <c r="S888" s="6" t="str">
        <f>FLOOR(Table1[[#This Row],[year]]-1900,10)+1900 &amp; "-" &amp; FLOOR(Table1[[#This Row],[year]]-1890,10)+1900</f>
        <v>1980-1990</v>
      </c>
      <c r="T888" s="14" t="s">
        <v>21835</v>
      </c>
      <c r="AA888" s="15"/>
      <c r="AB888" s="14"/>
    </row>
    <row r="889" spans="1:28" hidden="1" x14ac:dyDescent="0.3">
      <c r="A889" t="s">
        <v>3775</v>
      </c>
      <c r="B889" t="s">
        <v>16</v>
      </c>
      <c r="C889" t="s">
        <v>34</v>
      </c>
      <c r="D889">
        <v>1986</v>
      </c>
      <c r="E889" t="s">
        <v>3555</v>
      </c>
      <c r="F889">
        <v>5</v>
      </c>
      <c r="G889">
        <v>592</v>
      </c>
      <c r="H889" t="s">
        <v>3776</v>
      </c>
      <c r="I889" t="s">
        <v>3777</v>
      </c>
      <c r="J889" t="s">
        <v>79</v>
      </c>
      <c r="K889" t="s">
        <v>30</v>
      </c>
      <c r="L889">
        <v>1500000</v>
      </c>
      <c r="M889">
        <f t="shared" si="17"/>
        <v>20205757</v>
      </c>
      <c r="N889" t="s">
        <v>3778</v>
      </c>
      <c r="O889">
        <v>86</v>
      </c>
      <c r="P889" t="str">
        <f>IF(Table1[[#This Row],[score]]&gt;=8.5,"High",IF(Table1[[#This Row],[score]]&gt;=7,"Medium","Low"))</f>
        <v>Low</v>
      </c>
      <c r="Q889" s="5">
        <f>Table1[[#This Row],[gross]]-Table1[[#This Row],[budget]]</f>
        <v>18705757</v>
      </c>
      <c r="R889" s="5" t="str">
        <f>IF(Table1[[#This Row],[Profit]]&gt;0,"Profit","Loss")</f>
        <v>Profit</v>
      </c>
      <c r="S889" s="6" t="str">
        <f>FLOOR(Table1[[#This Row],[year]]-1900,10)+1900 &amp; "-" &amp; FLOOR(Table1[[#This Row],[year]]-1890,10)+1900</f>
        <v>1980-1990</v>
      </c>
      <c r="T889" s="14" t="s">
        <v>21835</v>
      </c>
      <c r="AB889" s="14"/>
    </row>
    <row r="890" spans="1:28" hidden="1" x14ac:dyDescent="0.3">
      <c r="A890" t="s">
        <v>3797</v>
      </c>
      <c r="B890" t="s">
        <v>16</v>
      </c>
      <c r="C890" t="s">
        <v>17</v>
      </c>
      <c r="D890">
        <v>1986</v>
      </c>
      <c r="E890" t="s">
        <v>3221</v>
      </c>
      <c r="F890">
        <v>3.7</v>
      </c>
      <c r="G890">
        <v>922</v>
      </c>
      <c r="H890" t="s">
        <v>3798</v>
      </c>
      <c r="I890" t="s">
        <v>3798</v>
      </c>
      <c r="J890" t="s">
        <v>3799</v>
      </c>
      <c r="K890" t="s">
        <v>30</v>
      </c>
      <c r="L890">
        <f>20500000</f>
        <v>20500000</v>
      </c>
      <c r="M890">
        <f t="shared" si="17"/>
        <v>20205757</v>
      </c>
      <c r="N890" t="s">
        <v>3800</v>
      </c>
      <c r="O890">
        <v>90</v>
      </c>
      <c r="P890" t="str">
        <f>IF(Table1[[#This Row],[score]]&gt;=8.5,"High",IF(Table1[[#This Row],[score]]&gt;=7,"Medium","Low"))</f>
        <v>Low</v>
      </c>
      <c r="Q890" s="5">
        <f>Table1[[#This Row],[gross]]-Table1[[#This Row],[budget]]</f>
        <v>-294243</v>
      </c>
      <c r="R890" s="5" t="str">
        <f>IF(Table1[[#This Row],[Profit]]&gt;0,"Profit","Loss")</f>
        <v>Loss</v>
      </c>
      <c r="S890" s="6" t="str">
        <f>FLOOR(Table1[[#This Row],[year]]-1900,10)+1900 &amp; "-" &amp; FLOOR(Table1[[#This Row],[year]]-1890,10)+1900</f>
        <v>1980-1990</v>
      </c>
      <c r="T890" s="14" t="s">
        <v>21835</v>
      </c>
      <c r="AB890" s="14"/>
    </row>
    <row r="891" spans="1:28" hidden="1" x14ac:dyDescent="0.3">
      <c r="A891" t="s">
        <v>3801</v>
      </c>
      <c r="B891" t="s">
        <v>16</v>
      </c>
      <c r="C891" t="s">
        <v>34</v>
      </c>
      <c r="D891">
        <v>1986</v>
      </c>
      <c r="E891" t="s">
        <v>3802</v>
      </c>
      <c r="F891">
        <v>4</v>
      </c>
      <c r="G891">
        <v>437</v>
      </c>
      <c r="H891" t="s">
        <v>3803</v>
      </c>
      <c r="I891" t="s">
        <v>3804</v>
      </c>
      <c r="J891" t="s">
        <v>3804</v>
      </c>
      <c r="K891" t="s">
        <v>30</v>
      </c>
      <c r="L891">
        <f>20500000</f>
        <v>20500000</v>
      </c>
      <c r="M891">
        <f t="shared" si="17"/>
        <v>20205757</v>
      </c>
      <c r="N891" t="s">
        <v>3805</v>
      </c>
      <c r="O891">
        <v>90</v>
      </c>
      <c r="P891" t="str">
        <f>IF(Table1[[#This Row],[score]]&gt;=8.5,"High",IF(Table1[[#This Row],[score]]&gt;=7,"Medium","Low"))</f>
        <v>Low</v>
      </c>
      <c r="Q891" s="5">
        <f>Table1[[#This Row],[gross]]-Table1[[#This Row],[budget]]</f>
        <v>-294243</v>
      </c>
      <c r="R891" s="5" t="str">
        <f>IF(Table1[[#This Row],[Profit]]&gt;0,"Profit","Loss")</f>
        <v>Loss</v>
      </c>
      <c r="S891" s="6" t="str">
        <f>FLOOR(Table1[[#This Row],[year]]-1900,10)+1900 &amp; "-" &amp; FLOOR(Table1[[#This Row],[year]]-1890,10)+1900</f>
        <v>1980-1990</v>
      </c>
      <c r="T891" s="14" t="s">
        <v>21835</v>
      </c>
      <c r="AA891" s="15"/>
      <c r="AB891" s="14"/>
    </row>
    <row r="892" spans="1:28" hidden="1" x14ac:dyDescent="0.3">
      <c r="A892" t="s">
        <v>3806</v>
      </c>
      <c r="B892" t="s">
        <v>33</v>
      </c>
      <c r="C892" t="s">
        <v>17</v>
      </c>
      <c r="D892">
        <v>1986</v>
      </c>
      <c r="E892" t="s">
        <v>3227</v>
      </c>
      <c r="F892">
        <v>5.9</v>
      </c>
      <c r="G892">
        <v>675</v>
      </c>
      <c r="H892" t="s">
        <v>3807</v>
      </c>
      <c r="I892" t="s">
        <v>3807</v>
      </c>
      <c r="J892" t="s">
        <v>3808</v>
      </c>
      <c r="K892" t="s">
        <v>448</v>
      </c>
      <c r="L892">
        <f>20500000</f>
        <v>20500000</v>
      </c>
      <c r="M892">
        <f t="shared" si="17"/>
        <v>20205757</v>
      </c>
      <c r="N892" t="s">
        <v>3809</v>
      </c>
      <c r="O892">
        <v>102</v>
      </c>
      <c r="P892" t="str">
        <f>IF(Table1[[#This Row],[score]]&gt;=8.5,"High",IF(Table1[[#This Row],[score]]&gt;=7,"Medium","Low"))</f>
        <v>Low</v>
      </c>
      <c r="Q892" s="5">
        <f>Table1[[#This Row],[gross]]-Table1[[#This Row],[budget]]</f>
        <v>-294243</v>
      </c>
      <c r="R892" s="5" t="str">
        <f>IF(Table1[[#This Row],[Profit]]&gt;0,"Profit","Loss")</f>
        <v>Loss</v>
      </c>
      <c r="S892" s="6" t="str">
        <f>FLOOR(Table1[[#This Row],[year]]-1900,10)+1900 &amp; "-" &amp; FLOOR(Table1[[#This Row],[year]]-1890,10)+1900</f>
        <v>1980-1990</v>
      </c>
      <c r="T892" s="14" t="s">
        <v>21835</v>
      </c>
      <c r="AB892" s="14"/>
    </row>
    <row r="893" spans="1:28" hidden="1" x14ac:dyDescent="0.3">
      <c r="A893" t="s">
        <v>3299</v>
      </c>
      <c r="B893" t="s">
        <v>16</v>
      </c>
      <c r="C893" t="s">
        <v>52</v>
      </c>
      <c r="D893">
        <v>1986</v>
      </c>
      <c r="E893" t="s">
        <v>3230</v>
      </c>
      <c r="F893">
        <v>6</v>
      </c>
      <c r="G893">
        <v>40000</v>
      </c>
      <c r="H893" t="s">
        <v>3300</v>
      </c>
      <c r="I893" t="s">
        <v>3300</v>
      </c>
      <c r="J893" t="s">
        <v>3301</v>
      </c>
      <c r="K893" t="s">
        <v>30</v>
      </c>
      <c r="L893">
        <v>3000000</v>
      </c>
      <c r="M893">
        <v>19472057</v>
      </c>
      <c r="N893" t="s">
        <v>44</v>
      </c>
      <c r="O893">
        <v>86</v>
      </c>
      <c r="P893" t="str">
        <f>IF(Table1[[#This Row],[score]]&gt;=8.5,"High",IF(Table1[[#This Row],[score]]&gt;=7,"Medium","Low"))</f>
        <v>Low</v>
      </c>
      <c r="Q893" s="5">
        <f>Table1[[#This Row],[gross]]-Table1[[#This Row],[budget]]</f>
        <v>16472057</v>
      </c>
      <c r="R893" s="5" t="str">
        <f>IF(Table1[[#This Row],[Profit]]&gt;0,"Profit","Loss")</f>
        <v>Profit</v>
      </c>
      <c r="S893" s="6" t="str">
        <f>FLOOR(Table1[[#This Row],[year]]-1900,10)+1900 &amp; "-" &amp; FLOOR(Table1[[#This Row],[year]]-1890,10)+1900</f>
        <v>1980-1990</v>
      </c>
      <c r="T893" s="14" t="s">
        <v>21835</v>
      </c>
      <c r="AB893" s="14"/>
    </row>
    <row r="894" spans="1:28" hidden="1" x14ac:dyDescent="0.3">
      <c r="A894" t="s">
        <v>3275</v>
      </c>
      <c r="B894" t="s">
        <v>33</v>
      </c>
      <c r="C894" t="s">
        <v>25</v>
      </c>
      <c r="D894">
        <v>1986</v>
      </c>
      <c r="E894" t="s">
        <v>3230</v>
      </c>
      <c r="F894">
        <v>6.9</v>
      </c>
      <c r="G894">
        <v>45000</v>
      </c>
      <c r="H894" t="s">
        <v>27</v>
      </c>
      <c r="I894" t="s">
        <v>3276</v>
      </c>
      <c r="J894" t="s">
        <v>3277</v>
      </c>
      <c r="K894" t="s">
        <v>30</v>
      </c>
      <c r="L894">
        <v>9000000</v>
      </c>
      <c r="M894">
        <v>18564613</v>
      </c>
      <c r="N894" t="s">
        <v>1708</v>
      </c>
      <c r="O894">
        <v>90</v>
      </c>
      <c r="P894" t="str">
        <f>IF(Table1[[#This Row],[score]]&gt;=8.5,"High",IF(Table1[[#This Row],[score]]&gt;=7,"Medium","Low"))</f>
        <v>Low</v>
      </c>
      <c r="Q894" s="5">
        <f>Table1[[#This Row],[gross]]-Table1[[#This Row],[budget]]</f>
        <v>9564613</v>
      </c>
      <c r="R894" s="5" t="str">
        <f>IF(Table1[[#This Row],[Profit]]&gt;0,"Profit","Loss")</f>
        <v>Profit</v>
      </c>
      <c r="S894" s="6" t="str">
        <f>FLOOR(Table1[[#This Row],[year]]-1900,10)+1900 &amp; "-" &amp; FLOOR(Table1[[#This Row],[year]]-1890,10)+1900</f>
        <v>1980-1990</v>
      </c>
      <c r="T894" s="14" t="s">
        <v>21835</v>
      </c>
      <c r="AB894" s="14"/>
    </row>
    <row r="895" spans="1:28" hidden="1" x14ac:dyDescent="0.3">
      <c r="A895" t="s">
        <v>3580</v>
      </c>
      <c r="B895" t="s">
        <v>16</v>
      </c>
      <c r="C895" t="s">
        <v>63</v>
      </c>
      <c r="D895">
        <v>1986</v>
      </c>
      <c r="E895" t="s">
        <v>2289</v>
      </c>
      <c r="F895">
        <v>6.4</v>
      </c>
      <c r="G895">
        <v>1600</v>
      </c>
      <c r="H895" t="s">
        <v>881</v>
      </c>
      <c r="I895" t="s">
        <v>3581</v>
      </c>
      <c r="J895" t="s">
        <v>881</v>
      </c>
      <c r="K895" t="s">
        <v>30</v>
      </c>
      <c r="L895">
        <v>14000000</v>
      </c>
      <c r="M895">
        <v>18034150</v>
      </c>
      <c r="N895" t="s">
        <v>31</v>
      </c>
      <c r="O895">
        <v>97</v>
      </c>
      <c r="P895" t="str">
        <f>IF(Table1[[#This Row],[score]]&gt;=8.5,"High",IF(Table1[[#This Row],[score]]&gt;=7,"Medium","Low"))</f>
        <v>Low</v>
      </c>
      <c r="Q895" s="5">
        <f>Table1[[#This Row],[gross]]-Table1[[#This Row],[budget]]</f>
        <v>4034150</v>
      </c>
      <c r="R895" s="5" t="str">
        <f>IF(Table1[[#This Row],[Profit]]&gt;0,"Profit","Loss")</f>
        <v>Profit</v>
      </c>
      <c r="S895" s="6" t="str">
        <f>FLOOR(Table1[[#This Row],[year]]-1900,10)+1900 &amp; "-" &amp; FLOOR(Table1[[#This Row],[year]]-1890,10)+1900</f>
        <v>1980-1990</v>
      </c>
      <c r="T895" s="14" t="s">
        <v>21835</v>
      </c>
      <c r="AB895" s="14"/>
    </row>
    <row r="896" spans="1:28" hidden="1" x14ac:dyDescent="0.3">
      <c r="A896" t="s">
        <v>3258</v>
      </c>
      <c r="B896" t="s">
        <v>16</v>
      </c>
      <c r="C896" t="s">
        <v>34</v>
      </c>
      <c r="D896">
        <v>1986</v>
      </c>
      <c r="E896" t="s">
        <v>2437</v>
      </c>
      <c r="F896">
        <v>5.6</v>
      </c>
      <c r="G896">
        <v>19000</v>
      </c>
      <c r="H896" t="s">
        <v>1685</v>
      </c>
      <c r="I896" t="s">
        <v>862</v>
      </c>
      <c r="J896" t="s">
        <v>327</v>
      </c>
      <c r="K896" t="s">
        <v>30</v>
      </c>
      <c r="L896">
        <v>12000000</v>
      </c>
      <c r="M896">
        <v>17768900</v>
      </c>
      <c r="N896" t="s">
        <v>1163</v>
      </c>
      <c r="O896">
        <v>125</v>
      </c>
      <c r="P896" t="str">
        <f>IF(Table1[[#This Row],[score]]&gt;=8.5,"High",IF(Table1[[#This Row],[score]]&gt;=7,"Medium","Low"))</f>
        <v>Low</v>
      </c>
      <c r="Q896" s="5">
        <f>Table1[[#This Row],[gross]]-Table1[[#This Row],[budget]]</f>
        <v>5768900</v>
      </c>
      <c r="R896" s="5" t="str">
        <f>IF(Table1[[#This Row],[Profit]]&gt;0,"Profit","Loss")</f>
        <v>Profit</v>
      </c>
      <c r="S896" s="6" t="str">
        <f>FLOOR(Table1[[#This Row],[year]]-1900,10)+1900 &amp; "-" &amp; FLOOR(Table1[[#This Row],[year]]-1890,10)+1900</f>
        <v>1980-1990</v>
      </c>
      <c r="T896" s="14" t="s">
        <v>21835</v>
      </c>
      <c r="AB896" s="14"/>
    </row>
    <row r="897" spans="1:28" hidden="1" x14ac:dyDescent="0.3">
      <c r="A897" t="s">
        <v>3443</v>
      </c>
      <c r="B897" t="s">
        <v>16</v>
      </c>
      <c r="C897" t="s">
        <v>41</v>
      </c>
      <c r="D897">
        <v>1986</v>
      </c>
      <c r="E897" t="s">
        <v>3444</v>
      </c>
      <c r="F897">
        <v>6.5</v>
      </c>
      <c r="G897">
        <v>12000</v>
      </c>
      <c r="H897" t="s">
        <v>1555</v>
      </c>
      <c r="I897" t="s">
        <v>2010</v>
      </c>
      <c r="J897" t="s">
        <v>1481</v>
      </c>
      <c r="K897" t="s">
        <v>30</v>
      </c>
      <c r="L897">
        <v>8500000</v>
      </c>
      <c r="M897">
        <v>17685307</v>
      </c>
      <c r="N897" t="s">
        <v>384</v>
      </c>
      <c r="O897">
        <v>102</v>
      </c>
      <c r="P897" t="str">
        <f>IF(Table1[[#This Row],[score]]&gt;=8.5,"High",IF(Table1[[#This Row],[score]]&gt;=7,"Medium","Low"))</f>
        <v>Low</v>
      </c>
      <c r="Q897" s="5">
        <f>Table1[[#This Row],[gross]]-Table1[[#This Row],[budget]]</f>
        <v>9185307</v>
      </c>
      <c r="R897" s="5" t="str">
        <f>IF(Table1[[#This Row],[Profit]]&gt;0,"Profit","Loss")</f>
        <v>Profit</v>
      </c>
      <c r="S897" s="6" t="str">
        <f>FLOOR(Table1[[#This Row],[year]]-1900,10)+1900 &amp; "-" &amp; FLOOR(Table1[[#This Row],[year]]-1890,10)+1900</f>
        <v>1980-1990</v>
      </c>
      <c r="T897" s="14" t="s">
        <v>21835</v>
      </c>
      <c r="AB897" s="14"/>
    </row>
    <row r="898" spans="1:28" hidden="1" x14ac:dyDescent="0.3">
      <c r="A898" t="s">
        <v>3284</v>
      </c>
      <c r="B898" t="s">
        <v>33</v>
      </c>
      <c r="C898" t="s">
        <v>25</v>
      </c>
      <c r="D898">
        <v>1986</v>
      </c>
      <c r="E898" t="s">
        <v>3285</v>
      </c>
      <c r="F898">
        <v>7.4</v>
      </c>
      <c r="G898">
        <v>57000</v>
      </c>
      <c r="H898" t="s">
        <v>2127</v>
      </c>
      <c r="I898" t="s">
        <v>2100</v>
      </c>
      <c r="J898" t="s">
        <v>67</v>
      </c>
      <c r="K898" t="s">
        <v>22</v>
      </c>
      <c r="L898">
        <v>24500000</v>
      </c>
      <c r="M898">
        <v>17502499</v>
      </c>
      <c r="N898" t="s">
        <v>23</v>
      </c>
      <c r="O898">
        <v>125</v>
      </c>
      <c r="P898" t="str">
        <f>IF(Table1[[#This Row],[score]]&gt;=8.5,"High",IF(Table1[[#This Row],[score]]&gt;=7,"Medium","Low"))</f>
        <v>Medium</v>
      </c>
      <c r="Q898" s="5">
        <f>Table1[[#This Row],[gross]]-Table1[[#This Row],[budget]]</f>
        <v>-6997501</v>
      </c>
      <c r="R898" s="5" t="str">
        <f>IF(Table1[[#This Row],[Profit]]&gt;0,"Profit","Loss")</f>
        <v>Loss</v>
      </c>
      <c r="S898" s="6" t="str">
        <f>FLOOR(Table1[[#This Row],[year]]-1900,10)+1900 &amp; "-" &amp; FLOOR(Table1[[#This Row],[year]]-1890,10)+1900</f>
        <v>1980-1990</v>
      </c>
      <c r="T898" s="14" t="s">
        <v>21835</v>
      </c>
      <c r="AB898" s="14"/>
    </row>
    <row r="899" spans="1:28" hidden="1" x14ac:dyDescent="0.3">
      <c r="A899" t="s">
        <v>3356</v>
      </c>
      <c r="B899" t="s">
        <v>16</v>
      </c>
      <c r="C899" t="s">
        <v>34</v>
      </c>
      <c r="D899">
        <v>1986</v>
      </c>
      <c r="E899" t="s">
        <v>3185</v>
      </c>
      <c r="F899">
        <v>5.6</v>
      </c>
      <c r="G899">
        <v>32000</v>
      </c>
      <c r="H899" t="s">
        <v>712</v>
      </c>
      <c r="I899" t="s">
        <v>3357</v>
      </c>
      <c r="J899" t="s">
        <v>986</v>
      </c>
      <c r="K899" t="s">
        <v>30</v>
      </c>
      <c r="L899">
        <v>8500000</v>
      </c>
      <c r="M899">
        <v>16209459</v>
      </c>
      <c r="N899" t="s">
        <v>1735</v>
      </c>
      <c r="O899">
        <v>106</v>
      </c>
      <c r="P899" t="str">
        <f>IF(Table1[[#This Row],[score]]&gt;=8.5,"High",IF(Table1[[#This Row],[score]]&gt;=7,"Medium","Low"))</f>
        <v>Low</v>
      </c>
      <c r="Q899" s="5">
        <f>Table1[[#This Row],[gross]]-Table1[[#This Row],[budget]]</f>
        <v>7709459</v>
      </c>
      <c r="R899" s="5" t="str">
        <f>IF(Table1[[#This Row],[Profit]]&gt;0,"Profit","Loss")</f>
        <v>Profit</v>
      </c>
      <c r="S899" s="6" t="str">
        <f>FLOOR(Table1[[#This Row],[year]]-1900,10)+1900 &amp; "-" &amp; FLOOR(Table1[[#This Row],[year]]-1890,10)+1900</f>
        <v>1980-1990</v>
      </c>
      <c r="T899" s="14" t="s">
        <v>21835</v>
      </c>
      <c r="AB899" s="14"/>
    </row>
    <row r="900" spans="1:28" hidden="1" x14ac:dyDescent="0.3">
      <c r="A900" t="s">
        <v>3467</v>
      </c>
      <c r="B900" t="s">
        <v>1974</v>
      </c>
      <c r="C900" t="s">
        <v>34</v>
      </c>
      <c r="D900">
        <v>1986</v>
      </c>
      <c r="E900" t="s">
        <v>3227</v>
      </c>
      <c r="F900">
        <v>5.7</v>
      </c>
      <c r="G900">
        <v>11000</v>
      </c>
      <c r="H900" t="s">
        <v>2102</v>
      </c>
      <c r="I900" t="s">
        <v>2065</v>
      </c>
      <c r="J900" t="s">
        <v>1841</v>
      </c>
      <c r="K900" t="s">
        <v>30</v>
      </c>
      <c r="L900">
        <v>12000000</v>
      </c>
      <c r="M900">
        <v>15945534</v>
      </c>
      <c r="N900" t="s">
        <v>31</v>
      </c>
      <c r="O900">
        <v>88</v>
      </c>
      <c r="P900" t="str">
        <f>IF(Table1[[#This Row],[score]]&gt;=8.5,"High",IF(Table1[[#This Row],[score]]&gt;=7,"Medium","Low"))</f>
        <v>Low</v>
      </c>
      <c r="Q900" s="5">
        <f>Table1[[#This Row],[gross]]-Table1[[#This Row],[budget]]</f>
        <v>3945534</v>
      </c>
      <c r="R900" s="5" t="str">
        <f>IF(Table1[[#This Row],[Profit]]&gt;0,"Profit","Loss")</f>
        <v>Profit</v>
      </c>
      <c r="S900" s="6" t="str">
        <f>FLOOR(Table1[[#This Row],[year]]-1900,10)+1900 &amp; "-" &amp; FLOOR(Table1[[#This Row],[year]]-1890,10)+1900</f>
        <v>1980-1990</v>
      </c>
      <c r="T900" s="14" t="s">
        <v>21835</v>
      </c>
      <c r="AB900" s="14"/>
    </row>
    <row r="901" spans="1:28" hidden="1" x14ac:dyDescent="0.3">
      <c r="A901" t="s">
        <v>3291</v>
      </c>
      <c r="B901" t="s">
        <v>16</v>
      </c>
      <c r="C901" t="s">
        <v>17</v>
      </c>
      <c r="D901">
        <v>1986</v>
      </c>
      <c r="E901" t="s">
        <v>2792</v>
      </c>
      <c r="F901">
        <v>6.2</v>
      </c>
      <c r="G901">
        <v>13000</v>
      </c>
      <c r="H901" t="s">
        <v>1443</v>
      </c>
      <c r="I901" t="s">
        <v>1443</v>
      </c>
      <c r="J901" t="s">
        <v>2174</v>
      </c>
      <c r="K901" t="s">
        <v>30</v>
      </c>
      <c r="L901">
        <f>20500000</f>
        <v>20500000</v>
      </c>
      <c r="M901">
        <v>15448384</v>
      </c>
      <c r="N901" t="s">
        <v>1445</v>
      </c>
      <c r="O901">
        <v>110</v>
      </c>
      <c r="P901" t="str">
        <f>IF(Table1[[#This Row],[score]]&gt;=8.5,"High",IF(Table1[[#This Row],[score]]&gt;=7,"Medium","Low"))</f>
        <v>Low</v>
      </c>
      <c r="Q901" s="5">
        <f>Table1[[#This Row],[gross]]-Table1[[#This Row],[budget]]</f>
        <v>-5051616</v>
      </c>
      <c r="R901" s="5" t="str">
        <f>IF(Table1[[#This Row],[Profit]]&gt;0,"Profit","Loss")</f>
        <v>Loss</v>
      </c>
      <c r="S901" s="6" t="str">
        <f>FLOOR(Table1[[#This Row],[year]]-1900,10)+1900 &amp; "-" &amp; FLOOR(Table1[[#This Row],[year]]-1890,10)+1900</f>
        <v>1980-1990</v>
      </c>
      <c r="T901" s="14" t="s">
        <v>21835</v>
      </c>
      <c r="AB901" s="14"/>
    </row>
    <row r="902" spans="1:28" hidden="1" x14ac:dyDescent="0.3">
      <c r="A902" t="s">
        <v>3413</v>
      </c>
      <c r="B902" t="s">
        <v>16</v>
      </c>
      <c r="C902" t="s">
        <v>52</v>
      </c>
      <c r="D902">
        <v>1986</v>
      </c>
      <c r="E902" t="s">
        <v>3216</v>
      </c>
      <c r="F902">
        <v>5.4</v>
      </c>
      <c r="G902">
        <v>14000</v>
      </c>
      <c r="H902" t="s">
        <v>1560</v>
      </c>
      <c r="I902" t="s">
        <v>3414</v>
      </c>
      <c r="J902" t="s">
        <v>1560</v>
      </c>
      <c r="K902" t="s">
        <v>30</v>
      </c>
      <c r="L902">
        <f>20500000</f>
        <v>20500000</v>
      </c>
      <c r="M902">
        <v>14481606</v>
      </c>
      <c r="N902" t="s">
        <v>61</v>
      </c>
      <c r="O902">
        <v>93</v>
      </c>
      <c r="P902" t="str">
        <f>IF(Table1[[#This Row],[score]]&gt;=8.5,"High",IF(Table1[[#This Row],[score]]&gt;=7,"Medium","Low"))</f>
        <v>Low</v>
      </c>
      <c r="Q902" s="5">
        <f>Table1[[#This Row],[gross]]-Table1[[#This Row],[budget]]</f>
        <v>-6018394</v>
      </c>
      <c r="R902" s="5" t="str">
        <f>IF(Table1[[#This Row],[Profit]]&gt;0,"Profit","Loss")</f>
        <v>Loss</v>
      </c>
      <c r="S902" s="6" t="str">
        <f>FLOOR(Table1[[#This Row],[year]]-1900,10)+1900 &amp; "-" &amp; FLOOR(Table1[[#This Row],[year]]-1890,10)+1900</f>
        <v>1980-1990</v>
      </c>
      <c r="T902" s="14" t="s">
        <v>21835</v>
      </c>
      <c r="AB902" s="14"/>
    </row>
    <row r="903" spans="1:28" hidden="1" x14ac:dyDescent="0.3">
      <c r="A903" t="s">
        <v>3239</v>
      </c>
      <c r="B903" t="s">
        <v>33</v>
      </c>
      <c r="C903" t="s">
        <v>25</v>
      </c>
      <c r="D903">
        <v>1986</v>
      </c>
      <c r="E903" t="s">
        <v>3240</v>
      </c>
      <c r="F903">
        <v>6.6</v>
      </c>
      <c r="G903">
        <v>28000</v>
      </c>
      <c r="H903" t="s">
        <v>691</v>
      </c>
      <c r="I903" t="s">
        <v>3241</v>
      </c>
      <c r="J903" t="s">
        <v>488</v>
      </c>
      <c r="K903" t="s">
        <v>30</v>
      </c>
      <c r="L903">
        <v>25000000</v>
      </c>
      <c r="M903">
        <v>14302779</v>
      </c>
      <c r="N903" t="s">
        <v>3242</v>
      </c>
      <c r="O903">
        <v>117</v>
      </c>
      <c r="P903" t="str">
        <f>IF(Table1[[#This Row],[score]]&gt;=8.5,"High",IF(Table1[[#This Row],[score]]&gt;=7,"Medium","Low"))</f>
        <v>Low</v>
      </c>
      <c r="Q903" s="5">
        <f>Table1[[#This Row],[gross]]-Table1[[#This Row],[budget]]</f>
        <v>-10697221</v>
      </c>
      <c r="R903" s="5" t="str">
        <f>IF(Table1[[#This Row],[Profit]]&gt;0,"Profit","Loss")</f>
        <v>Loss</v>
      </c>
      <c r="S903" s="6" t="str">
        <f>FLOOR(Table1[[#This Row],[year]]-1900,10)+1900 &amp; "-" &amp; FLOOR(Table1[[#This Row],[year]]-1890,10)+1900</f>
        <v>1980-1990</v>
      </c>
      <c r="T903" s="14" t="s">
        <v>21835</v>
      </c>
      <c r="AB903" s="14"/>
    </row>
    <row r="904" spans="1:28" hidden="1" x14ac:dyDescent="0.3">
      <c r="A904" t="s">
        <v>3630</v>
      </c>
      <c r="B904" t="s">
        <v>33</v>
      </c>
      <c r="C904" t="s">
        <v>41</v>
      </c>
      <c r="D904">
        <v>1986</v>
      </c>
      <c r="E904" t="s">
        <v>3196</v>
      </c>
      <c r="F904">
        <v>5.8</v>
      </c>
      <c r="G904">
        <v>2600</v>
      </c>
      <c r="H904" t="s">
        <v>561</v>
      </c>
      <c r="I904" t="s">
        <v>561</v>
      </c>
      <c r="J904" t="s">
        <v>561</v>
      </c>
      <c r="K904" t="s">
        <v>30</v>
      </c>
      <c r="L904">
        <f>20500000</f>
        <v>20500000</v>
      </c>
      <c r="M904">
        <v>14205021</v>
      </c>
      <c r="N904" t="s">
        <v>61</v>
      </c>
      <c r="O904">
        <v>106</v>
      </c>
      <c r="P904" t="str">
        <f>IF(Table1[[#This Row],[score]]&gt;=8.5,"High",IF(Table1[[#This Row],[score]]&gt;=7,"Medium","Low"))</f>
        <v>Low</v>
      </c>
      <c r="Q904" s="5">
        <f>Table1[[#This Row],[gross]]-Table1[[#This Row],[budget]]</f>
        <v>-6294979</v>
      </c>
      <c r="R904" s="5" t="str">
        <f>IF(Table1[[#This Row],[Profit]]&gt;0,"Profit","Loss")</f>
        <v>Loss</v>
      </c>
      <c r="S904" s="6" t="str">
        <f>FLOOR(Table1[[#This Row],[year]]-1900,10)+1900 &amp; "-" &amp; FLOOR(Table1[[#This Row],[year]]-1890,10)+1900</f>
        <v>1980-1990</v>
      </c>
      <c r="T904" s="14" t="s">
        <v>21835</v>
      </c>
      <c r="AB904" s="14"/>
    </row>
    <row r="905" spans="1:28" hidden="1" x14ac:dyDescent="0.3">
      <c r="A905" t="s">
        <v>3210</v>
      </c>
      <c r="B905" t="s">
        <v>33</v>
      </c>
      <c r="C905" t="s">
        <v>25</v>
      </c>
      <c r="D905">
        <v>1986</v>
      </c>
      <c r="E905" t="s">
        <v>3211</v>
      </c>
      <c r="F905">
        <v>7.4</v>
      </c>
      <c r="G905">
        <v>127000</v>
      </c>
      <c r="H905" t="s">
        <v>738</v>
      </c>
      <c r="I905" t="s">
        <v>3212</v>
      </c>
      <c r="J905" t="s">
        <v>1644</v>
      </c>
      <c r="K905" t="s">
        <v>22</v>
      </c>
      <c r="L905">
        <v>25000000</v>
      </c>
      <c r="M905">
        <v>13915874</v>
      </c>
      <c r="N905" t="s">
        <v>740</v>
      </c>
      <c r="O905">
        <v>101</v>
      </c>
      <c r="P905" t="str">
        <f>IF(Table1[[#This Row],[score]]&gt;=8.5,"High",IF(Table1[[#This Row],[score]]&gt;=7,"Medium","Low"))</f>
        <v>Medium</v>
      </c>
      <c r="Q905" s="5">
        <f>Table1[[#This Row],[gross]]-Table1[[#This Row],[budget]]</f>
        <v>-11084126</v>
      </c>
      <c r="R905" s="5" t="str">
        <f>IF(Table1[[#This Row],[Profit]]&gt;0,"Profit","Loss")</f>
        <v>Loss</v>
      </c>
      <c r="S905" s="6" t="str">
        <f>FLOOR(Table1[[#This Row],[year]]-1900,10)+1900 &amp; "-" &amp; FLOOR(Table1[[#This Row],[year]]-1890,10)+1900</f>
        <v>1980-1990</v>
      </c>
      <c r="T905" s="14" t="s">
        <v>21835</v>
      </c>
      <c r="AB905" s="14"/>
    </row>
    <row r="906" spans="1:28" hidden="1" x14ac:dyDescent="0.3">
      <c r="A906" t="s">
        <v>3321</v>
      </c>
      <c r="B906" t="s">
        <v>33</v>
      </c>
      <c r="C906" t="s">
        <v>41</v>
      </c>
      <c r="D906">
        <v>1986</v>
      </c>
      <c r="E906" t="s">
        <v>3322</v>
      </c>
      <c r="F906">
        <v>6.4</v>
      </c>
      <c r="G906">
        <v>14000</v>
      </c>
      <c r="H906" t="s">
        <v>2593</v>
      </c>
      <c r="I906" t="s">
        <v>2593</v>
      </c>
      <c r="J906" t="s">
        <v>2594</v>
      </c>
      <c r="K906" t="s">
        <v>30</v>
      </c>
      <c r="L906">
        <f>20500000</f>
        <v>20500000</v>
      </c>
      <c r="M906">
        <v>13431806</v>
      </c>
      <c r="N906" t="s">
        <v>2212</v>
      </c>
      <c r="O906">
        <v>93</v>
      </c>
      <c r="P906" t="str">
        <f>IF(Table1[[#This Row],[score]]&gt;=8.5,"High",IF(Table1[[#This Row],[score]]&gt;=7,"Medium","Low"))</f>
        <v>Low</v>
      </c>
      <c r="Q906" s="5">
        <f>Table1[[#This Row],[gross]]-Table1[[#This Row],[budget]]</f>
        <v>-7068194</v>
      </c>
      <c r="R906" s="5" t="str">
        <f>IF(Table1[[#This Row],[Profit]]&gt;0,"Profit","Loss")</f>
        <v>Loss</v>
      </c>
      <c r="S906" s="6" t="str">
        <f>FLOOR(Table1[[#This Row],[year]]-1900,10)+1900 &amp; "-" &amp; FLOOR(Table1[[#This Row],[year]]-1890,10)+1900</f>
        <v>1980-1990</v>
      </c>
      <c r="T906" s="14" t="s">
        <v>21835</v>
      </c>
      <c r="AB906" s="14"/>
    </row>
    <row r="907" spans="1:28" hidden="1" x14ac:dyDescent="0.3">
      <c r="A907" t="s">
        <v>3543</v>
      </c>
      <c r="B907" t="s">
        <v>16</v>
      </c>
      <c r="C907" t="s">
        <v>17</v>
      </c>
      <c r="D907">
        <v>1986</v>
      </c>
      <c r="E907" t="s">
        <v>3201</v>
      </c>
      <c r="F907">
        <v>6.3</v>
      </c>
      <c r="G907">
        <v>3500</v>
      </c>
      <c r="H907" t="s">
        <v>3544</v>
      </c>
      <c r="I907" t="s">
        <v>3545</v>
      </c>
      <c r="J907" t="s">
        <v>3546</v>
      </c>
      <c r="K907" t="s">
        <v>30</v>
      </c>
      <c r="L907">
        <f>20500000</f>
        <v>20500000</v>
      </c>
      <c r="M907">
        <v>13418091</v>
      </c>
      <c r="N907" t="s">
        <v>1520</v>
      </c>
      <c r="O907">
        <v>89</v>
      </c>
      <c r="P907" t="str">
        <f>IF(Table1[[#This Row],[score]]&gt;=8.5,"High",IF(Table1[[#This Row],[score]]&gt;=7,"Medium","Low"))</f>
        <v>Low</v>
      </c>
      <c r="Q907" s="5">
        <f>Table1[[#This Row],[gross]]-Table1[[#This Row],[budget]]</f>
        <v>-7081909</v>
      </c>
      <c r="R907" s="5" t="str">
        <f>IF(Table1[[#This Row],[Profit]]&gt;0,"Profit","Loss")</f>
        <v>Loss</v>
      </c>
      <c r="S907" s="6" t="str">
        <f>FLOOR(Table1[[#This Row],[year]]-1900,10)+1900 &amp; "-" &amp; FLOOR(Table1[[#This Row],[year]]-1890,10)+1900</f>
        <v>1980-1990</v>
      </c>
      <c r="T907" s="14" t="s">
        <v>21835</v>
      </c>
      <c r="AB907" s="14"/>
    </row>
    <row r="908" spans="1:28" hidden="1" x14ac:dyDescent="0.3">
      <c r="A908" t="s">
        <v>3418</v>
      </c>
      <c r="B908" t="s">
        <v>337</v>
      </c>
      <c r="C908" t="s">
        <v>25</v>
      </c>
      <c r="D908">
        <v>1986</v>
      </c>
      <c r="E908" t="s">
        <v>3419</v>
      </c>
      <c r="F908">
        <v>7</v>
      </c>
      <c r="G908">
        <v>11000</v>
      </c>
      <c r="H908" t="s">
        <v>3420</v>
      </c>
      <c r="I908" t="s">
        <v>3420</v>
      </c>
      <c r="J908" t="s">
        <v>3421</v>
      </c>
      <c r="K908" t="s">
        <v>2081</v>
      </c>
      <c r="L908">
        <f>20500000</f>
        <v>20500000</v>
      </c>
      <c r="M908">
        <v>13299749</v>
      </c>
      <c r="N908" t="s">
        <v>3422</v>
      </c>
      <c r="O908">
        <v>76</v>
      </c>
      <c r="P908" t="str">
        <f>IF(Table1[[#This Row],[score]]&gt;=8.5,"High",IF(Table1[[#This Row],[score]]&gt;=7,"Medium","Low"))</f>
        <v>Medium</v>
      </c>
      <c r="Q908" s="5">
        <f>Table1[[#This Row],[gross]]-Table1[[#This Row],[budget]]</f>
        <v>-7200251</v>
      </c>
      <c r="R908" s="5" t="str">
        <f>IF(Table1[[#This Row],[Profit]]&gt;0,"Profit","Loss")</f>
        <v>Loss</v>
      </c>
      <c r="S908" s="6" t="str">
        <f>FLOOR(Table1[[#This Row],[year]]-1900,10)+1900 &amp; "-" &amp; FLOOR(Table1[[#This Row],[year]]-1890,10)+1900</f>
        <v>1980-1990</v>
      </c>
      <c r="T908" s="14" t="s">
        <v>21835</v>
      </c>
      <c r="AB908" s="14"/>
    </row>
    <row r="909" spans="1:28" hidden="1" x14ac:dyDescent="0.3">
      <c r="A909" t="s">
        <v>3313</v>
      </c>
      <c r="B909" t="s">
        <v>1974</v>
      </c>
      <c r="C909" t="s">
        <v>41</v>
      </c>
      <c r="D909">
        <v>1986</v>
      </c>
      <c r="E909" t="s">
        <v>3314</v>
      </c>
      <c r="F909">
        <v>6.1</v>
      </c>
      <c r="G909">
        <v>32000</v>
      </c>
      <c r="H909" t="s">
        <v>3315</v>
      </c>
      <c r="I909" t="s">
        <v>3316</v>
      </c>
      <c r="J909" t="s">
        <v>640</v>
      </c>
      <c r="K909" t="s">
        <v>30</v>
      </c>
      <c r="L909">
        <v>2000000</v>
      </c>
      <c r="M909">
        <v>13167232</v>
      </c>
      <c r="N909" t="s">
        <v>2001</v>
      </c>
      <c r="O909">
        <v>86</v>
      </c>
      <c r="P909" t="str">
        <f>IF(Table1[[#This Row],[score]]&gt;=8.5,"High",IF(Table1[[#This Row],[score]]&gt;=7,"Medium","Low"))</f>
        <v>Low</v>
      </c>
      <c r="Q909" s="5">
        <f>Table1[[#This Row],[gross]]-Table1[[#This Row],[budget]]</f>
        <v>11167232</v>
      </c>
      <c r="R909" s="5" t="str">
        <f>IF(Table1[[#This Row],[Profit]]&gt;0,"Profit","Loss")</f>
        <v>Profit</v>
      </c>
      <c r="S909" s="6" t="str">
        <f>FLOOR(Table1[[#This Row],[year]]-1900,10)+1900 &amp; "-" &amp; FLOOR(Table1[[#This Row],[year]]-1890,10)+1900</f>
        <v>1980-1990</v>
      </c>
      <c r="T909" s="14" t="s">
        <v>21835</v>
      </c>
      <c r="AB909" s="14"/>
    </row>
    <row r="910" spans="1:28" hidden="1" x14ac:dyDescent="0.3">
      <c r="A910" t="s">
        <v>3439</v>
      </c>
      <c r="B910" t="s">
        <v>16</v>
      </c>
      <c r="C910" t="s">
        <v>52</v>
      </c>
      <c r="D910">
        <v>1986</v>
      </c>
      <c r="E910" t="s">
        <v>3296</v>
      </c>
      <c r="F910">
        <v>6.2</v>
      </c>
      <c r="G910">
        <v>15000</v>
      </c>
      <c r="H910" t="s">
        <v>3440</v>
      </c>
      <c r="I910" t="s">
        <v>3441</v>
      </c>
      <c r="J910" t="s">
        <v>3442</v>
      </c>
      <c r="K910" t="s">
        <v>30</v>
      </c>
      <c r="L910">
        <v>5000000</v>
      </c>
      <c r="M910">
        <v>12947763</v>
      </c>
      <c r="N910" t="s">
        <v>44</v>
      </c>
      <c r="O910">
        <v>89</v>
      </c>
      <c r="P910" t="str">
        <f>IF(Table1[[#This Row],[score]]&gt;=8.5,"High",IF(Table1[[#This Row],[score]]&gt;=7,"Medium","Low"))</f>
        <v>Low</v>
      </c>
      <c r="Q910" s="5">
        <f>Table1[[#This Row],[gross]]-Table1[[#This Row],[budget]]</f>
        <v>7947763</v>
      </c>
      <c r="R910" s="5" t="str">
        <f>IF(Table1[[#This Row],[Profit]]&gt;0,"Profit","Loss")</f>
        <v>Profit</v>
      </c>
      <c r="S910" s="6" t="str">
        <f>FLOOR(Table1[[#This Row],[year]]-1900,10)+1900 &amp; "-" &amp; FLOOR(Table1[[#This Row],[year]]-1890,10)+1900</f>
        <v>1980-1990</v>
      </c>
      <c r="T910" s="14" t="s">
        <v>21835</v>
      </c>
      <c r="AB910" s="14"/>
    </row>
    <row r="911" spans="1:28" hidden="1" x14ac:dyDescent="0.3">
      <c r="A911" t="s">
        <v>3455</v>
      </c>
      <c r="B911" t="s">
        <v>1974</v>
      </c>
      <c r="C911" t="s">
        <v>41</v>
      </c>
      <c r="D911">
        <v>1986</v>
      </c>
      <c r="E911" t="s">
        <v>3456</v>
      </c>
      <c r="F911">
        <v>5.0999999999999996</v>
      </c>
      <c r="G911">
        <v>5900</v>
      </c>
      <c r="H911" t="s">
        <v>47</v>
      </c>
      <c r="I911" t="s">
        <v>3457</v>
      </c>
      <c r="J911" t="s">
        <v>97</v>
      </c>
      <c r="K911" t="s">
        <v>30</v>
      </c>
      <c r="L911">
        <v>15000000</v>
      </c>
      <c r="M911">
        <v>12308521</v>
      </c>
      <c r="N911" t="s">
        <v>23</v>
      </c>
      <c r="O911">
        <v>96</v>
      </c>
      <c r="P911" t="str">
        <f>IF(Table1[[#This Row],[score]]&gt;=8.5,"High",IF(Table1[[#This Row],[score]]&gt;=7,"Medium","Low"))</f>
        <v>Low</v>
      </c>
      <c r="Q911" s="5">
        <f>Table1[[#This Row],[gross]]-Table1[[#This Row],[budget]]</f>
        <v>-2691479</v>
      </c>
      <c r="R911" s="5" t="str">
        <f>IF(Table1[[#This Row],[Profit]]&gt;0,"Profit","Loss")</f>
        <v>Loss</v>
      </c>
      <c r="S911" s="6" t="str">
        <f>FLOOR(Table1[[#This Row],[year]]-1900,10)+1900 &amp; "-" &amp; FLOOR(Table1[[#This Row],[year]]-1890,10)+1900</f>
        <v>1980-1990</v>
      </c>
      <c r="T911" s="14" t="s">
        <v>21835</v>
      </c>
      <c r="AB911" s="14"/>
    </row>
    <row r="912" spans="1:28" hidden="1" x14ac:dyDescent="0.3">
      <c r="A912" t="s">
        <v>3449</v>
      </c>
      <c r="B912" t="s">
        <v>16</v>
      </c>
      <c r="C912" t="s">
        <v>104</v>
      </c>
      <c r="D912">
        <v>1986</v>
      </c>
      <c r="E912" t="s">
        <v>3236</v>
      </c>
      <c r="F912">
        <v>5.7</v>
      </c>
      <c r="G912">
        <v>7000</v>
      </c>
      <c r="H912" t="s">
        <v>2405</v>
      </c>
      <c r="I912" t="s">
        <v>3273</v>
      </c>
      <c r="J912" t="s">
        <v>184</v>
      </c>
      <c r="K912" t="s">
        <v>30</v>
      </c>
      <c r="L912">
        <v>14000000</v>
      </c>
      <c r="M912">
        <v>12303904</v>
      </c>
      <c r="N912" t="s">
        <v>2075</v>
      </c>
      <c r="O912">
        <v>106</v>
      </c>
      <c r="P912" t="str">
        <f>IF(Table1[[#This Row],[score]]&gt;=8.5,"High",IF(Table1[[#This Row],[score]]&gt;=7,"Medium","Low"))</f>
        <v>Low</v>
      </c>
      <c r="Q912" s="5">
        <f>Table1[[#This Row],[gross]]-Table1[[#This Row],[budget]]</f>
        <v>-1696096</v>
      </c>
      <c r="R912" s="5" t="str">
        <f>IF(Table1[[#This Row],[Profit]]&gt;0,"Profit","Loss")</f>
        <v>Loss</v>
      </c>
      <c r="S912" s="6" t="str">
        <f>FLOOR(Table1[[#This Row],[year]]-1900,10)+1900 &amp; "-" &amp; FLOOR(Table1[[#This Row],[year]]-1890,10)+1900</f>
        <v>1980-1990</v>
      </c>
      <c r="T912" s="14" t="s">
        <v>21835</v>
      </c>
      <c r="AB912" s="14"/>
    </row>
    <row r="913" spans="1:28" hidden="1" x14ac:dyDescent="0.3">
      <c r="A913" t="s">
        <v>3674</v>
      </c>
      <c r="B913" t="s">
        <v>1974</v>
      </c>
      <c r="C913" t="s">
        <v>41</v>
      </c>
      <c r="D913">
        <v>1986</v>
      </c>
      <c r="E913" t="s">
        <v>3589</v>
      </c>
      <c r="F913">
        <v>6.8</v>
      </c>
      <c r="G913">
        <v>3400</v>
      </c>
      <c r="H913" t="s">
        <v>3675</v>
      </c>
      <c r="I913" t="s">
        <v>208</v>
      </c>
      <c r="J913" t="s">
        <v>3676</v>
      </c>
      <c r="K913" t="s">
        <v>30</v>
      </c>
      <c r="L913">
        <v>18000000</v>
      </c>
      <c r="M913">
        <v>11957943</v>
      </c>
      <c r="N913" t="s">
        <v>113</v>
      </c>
      <c r="O913">
        <v>108</v>
      </c>
      <c r="P913" t="str">
        <f>IF(Table1[[#This Row],[score]]&gt;=8.5,"High",IF(Table1[[#This Row],[score]]&gt;=7,"Medium","Low"))</f>
        <v>Low</v>
      </c>
      <c r="Q913" s="5">
        <f>Table1[[#This Row],[gross]]-Table1[[#This Row],[budget]]</f>
        <v>-6042057</v>
      </c>
      <c r="R913" s="5" t="str">
        <f>IF(Table1[[#This Row],[Profit]]&gt;0,"Profit","Loss")</f>
        <v>Loss</v>
      </c>
      <c r="S913" s="6" t="str">
        <f>FLOOR(Table1[[#This Row],[year]]-1900,10)+1900 &amp; "-" &amp; FLOOR(Table1[[#This Row],[year]]-1890,10)+1900</f>
        <v>1980-1990</v>
      </c>
      <c r="T913" s="14" t="s">
        <v>21835</v>
      </c>
      <c r="AB913" s="14"/>
    </row>
    <row r="914" spans="1:28" hidden="1" x14ac:dyDescent="0.3">
      <c r="A914" t="s">
        <v>3562</v>
      </c>
      <c r="B914" t="s">
        <v>33</v>
      </c>
      <c r="C914" t="s">
        <v>34</v>
      </c>
      <c r="D914">
        <v>1986</v>
      </c>
      <c r="E914" t="s">
        <v>3045</v>
      </c>
      <c r="F914">
        <v>5.0999999999999996</v>
      </c>
      <c r="G914">
        <v>6300</v>
      </c>
      <c r="H914" t="s">
        <v>1667</v>
      </c>
      <c r="I914" t="s">
        <v>3563</v>
      </c>
      <c r="J914" t="s">
        <v>327</v>
      </c>
      <c r="K914" t="s">
        <v>30</v>
      </c>
      <c r="L914">
        <v>8000000</v>
      </c>
      <c r="M914">
        <v>11949484</v>
      </c>
      <c r="N914" t="s">
        <v>1025</v>
      </c>
      <c r="O914">
        <v>105</v>
      </c>
      <c r="P914" t="str">
        <f>IF(Table1[[#This Row],[score]]&gt;=8.5,"High",IF(Table1[[#This Row],[score]]&gt;=7,"Medium","Low"))</f>
        <v>Low</v>
      </c>
      <c r="Q914" s="5">
        <f>Table1[[#This Row],[gross]]-Table1[[#This Row],[budget]]</f>
        <v>3949484</v>
      </c>
      <c r="R914" s="5" t="str">
        <f>IF(Table1[[#This Row],[Profit]]&gt;0,"Profit","Loss")</f>
        <v>Profit</v>
      </c>
      <c r="S914" s="6" t="str">
        <f>FLOOR(Table1[[#This Row],[year]]-1900,10)+1900 &amp; "-" &amp; FLOOR(Table1[[#This Row],[year]]-1890,10)+1900</f>
        <v>1980-1990</v>
      </c>
      <c r="T914" s="14" t="s">
        <v>21835</v>
      </c>
      <c r="AB914" s="14"/>
    </row>
    <row r="915" spans="1:28" hidden="1" x14ac:dyDescent="0.3">
      <c r="A915" t="s">
        <v>3215</v>
      </c>
      <c r="B915" t="s">
        <v>1974</v>
      </c>
      <c r="C915" t="s">
        <v>34</v>
      </c>
      <c r="D915">
        <v>1986</v>
      </c>
      <c r="E915" t="s">
        <v>3216</v>
      </c>
      <c r="F915">
        <v>7.3</v>
      </c>
      <c r="G915">
        <v>128000</v>
      </c>
      <c r="H915" t="s">
        <v>126</v>
      </c>
      <c r="I915" t="s">
        <v>3217</v>
      </c>
      <c r="J915" t="s">
        <v>498</v>
      </c>
      <c r="K915" t="s">
        <v>30</v>
      </c>
      <c r="L915">
        <v>25000000</v>
      </c>
      <c r="M915">
        <v>11100577</v>
      </c>
      <c r="N915" t="s">
        <v>180</v>
      </c>
      <c r="O915">
        <v>99</v>
      </c>
      <c r="P915" t="str">
        <f>IF(Table1[[#This Row],[score]]&gt;=8.5,"High",IF(Table1[[#This Row],[score]]&gt;=7,"Medium","Low"))</f>
        <v>Medium</v>
      </c>
      <c r="Q915" s="5">
        <f>Table1[[#This Row],[gross]]-Table1[[#This Row],[budget]]</f>
        <v>-13899423</v>
      </c>
      <c r="R915" s="5" t="str">
        <f>IF(Table1[[#This Row],[Profit]]&gt;0,"Profit","Loss")</f>
        <v>Loss</v>
      </c>
      <c r="S915" s="6" t="str">
        <f>FLOOR(Table1[[#This Row],[year]]-1900,10)+1900 &amp; "-" &amp; FLOOR(Table1[[#This Row],[year]]-1890,10)+1900</f>
        <v>1980-1990</v>
      </c>
      <c r="T915" s="14" t="s">
        <v>21835</v>
      </c>
      <c r="AB915" s="14"/>
    </row>
    <row r="916" spans="1:28" hidden="1" x14ac:dyDescent="0.3">
      <c r="A916" t="s">
        <v>3595</v>
      </c>
      <c r="B916" t="s">
        <v>1974</v>
      </c>
      <c r="C916" t="s">
        <v>41</v>
      </c>
      <c r="D916">
        <v>1986</v>
      </c>
      <c r="E916" t="s">
        <v>3216</v>
      </c>
      <c r="F916">
        <v>5</v>
      </c>
      <c r="G916">
        <v>3200</v>
      </c>
      <c r="H916" t="s">
        <v>2172</v>
      </c>
      <c r="I916" t="s">
        <v>3596</v>
      </c>
      <c r="J916" t="s">
        <v>2172</v>
      </c>
      <c r="K916" t="s">
        <v>30</v>
      </c>
      <c r="L916">
        <f>20500000</f>
        <v>20500000</v>
      </c>
      <c r="M916">
        <v>10090429</v>
      </c>
      <c r="N916" t="s">
        <v>23</v>
      </c>
      <c r="O916">
        <v>100</v>
      </c>
      <c r="P916" t="str">
        <f>IF(Table1[[#This Row],[score]]&gt;=8.5,"High",IF(Table1[[#This Row],[score]]&gt;=7,"Medium","Low"))</f>
        <v>Low</v>
      </c>
      <c r="Q916" s="5">
        <f>Table1[[#This Row],[gross]]-Table1[[#This Row],[budget]]</f>
        <v>-10409571</v>
      </c>
      <c r="R916" s="5" t="str">
        <f>IF(Table1[[#This Row],[Profit]]&gt;0,"Profit","Loss")</f>
        <v>Loss</v>
      </c>
      <c r="S916" s="6" t="str">
        <f>FLOOR(Table1[[#This Row],[year]]-1900,10)+1900 &amp; "-" &amp; FLOOR(Table1[[#This Row],[year]]-1890,10)+1900</f>
        <v>1980-1990</v>
      </c>
      <c r="T916" s="14" t="s">
        <v>21835</v>
      </c>
      <c r="AB916" s="14"/>
    </row>
    <row r="917" spans="1:28" hidden="1" x14ac:dyDescent="0.3">
      <c r="A917" t="s">
        <v>3515</v>
      </c>
      <c r="B917" t="s">
        <v>16</v>
      </c>
      <c r="C917" t="s">
        <v>34</v>
      </c>
      <c r="D917">
        <v>1986</v>
      </c>
      <c r="E917" t="s">
        <v>2557</v>
      </c>
      <c r="F917">
        <v>6</v>
      </c>
      <c r="G917">
        <v>5100</v>
      </c>
      <c r="H917" t="s">
        <v>1667</v>
      </c>
      <c r="I917" t="s">
        <v>3516</v>
      </c>
      <c r="J917" t="s">
        <v>1162</v>
      </c>
      <c r="K917" t="s">
        <v>30</v>
      </c>
      <c r="L917">
        <v>6000000</v>
      </c>
      <c r="M917">
        <v>9947631</v>
      </c>
      <c r="N917" t="s">
        <v>1025</v>
      </c>
      <c r="O917">
        <v>100</v>
      </c>
      <c r="P917" t="str">
        <f>IF(Table1[[#This Row],[score]]&gt;=8.5,"High",IF(Table1[[#This Row],[score]]&gt;=7,"Medium","Low"))</f>
        <v>Low</v>
      </c>
      <c r="Q917" s="5">
        <f>Table1[[#This Row],[gross]]-Table1[[#This Row],[budget]]</f>
        <v>3947631</v>
      </c>
      <c r="R917" s="5" t="str">
        <f>IF(Table1[[#This Row],[Profit]]&gt;0,"Profit","Loss")</f>
        <v>Profit</v>
      </c>
      <c r="S917" s="6" t="str">
        <f>FLOOR(Table1[[#This Row],[year]]-1900,10)+1900 &amp; "-" &amp; FLOOR(Table1[[#This Row],[year]]-1890,10)+1900</f>
        <v>1980-1990</v>
      </c>
      <c r="T917" s="14" t="s">
        <v>21835</v>
      </c>
      <c r="AB917" s="14"/>
    </row>
    <row r="918" spans="1:28" hidden="1" x14ac:dyDescent="0.3">
      <c r="A918" t="s">
        <v>3353</v>
      </c>
      <c r="B918" t="s">
        <v>33</v>
      </c>
      <c r="C918" t="s">
        <v>25</v>
      </c>
      <c r="D918">
        <v>1986</v>
      </c>
      <c r="E918" t="s">
        <v>3185</v>
      </c>
      <c r="F918">
        <v>5.7</v>
      </c>
      <c r="G918">
        <v>13000</v>
      </c>
      <c r="H918" t="s">
        <v>3354</v>
      </c>
      <c r="I918" t="s">
        <v>2886</v>
      </c>
      <c r="J918" t="s">
        <v>3355</v>
      </c>
      <c r="K918" t="s">
        <v>30</v>
      </c>
      <c r="L918">
        <v>18000000</v>
      </c>
      <c r="M918">
        <v>9697739</v>
      </c>
      <c r="N918" t="s">
        <v>1222</v>
      </c>
      <c r="O918">
        <v>107</v>
      </c>
      <c r="P918" t="str">
        <f>IF(Table1[[#This Row],[score]]&gt;=8.5,"High",IF(Table1[[#This Row],[score]]&gt;=7,"Medium","Low"))</f>
        <v>Low</v>
      </c>
      <c r="Q918" s="5">
        <f>Table1[[#This Row],[gross]]-Table1[[#This Row],[budget]]</f>
        <v>-8302261</v>
      </c>
      <c r="R918" s="5" t="str">
        <f>IF(Table1[[#This Row],[Profit]]&gt;0,"Profit","Loss")</f>
        <v>Loss</v>
      </c>
      <c r="S918" s="6" t="str">
        <f>FLOOR(Table1[[#This Row],[year]]-1900,10)+1900 &amp; "-" &amp; FLOOR(Table1[[#This Row],[year]]-1890,10)+1900</f>
        <v>1980-1990</v>
      </c>
      <c r="T918" s="14" t="s">
        <v>21835</v>
      </c>
      <c r="AB918" s="14"/>
    </row>
    <row r="919" spans="1:28" hidden="1" x14ac:dyDescent="0.3">
      <c r="A919" t="s">
        <v>3517</v>
      </c>
      <c r="B919" t="s">
        <v>16</v>
      </c>
      <c r="C919" t="s">
        <v>17</v>
      </c>
      <c r="D919">
        <v>1986</v>
      </c>
      <c r="E919" t="s">
        <v>3282</v>
      </c>
      <c r="F919">
        <v>5.6</v>
      </c>
      <c r="G919">
        <v>6900</v>
      </c>
      <c r="H919" t="s">
        <v>683</v>
      </c>
      <c r="I919" t="s">
        <v>3518</v>
      </c>
      <c r="J919" t="s">
        <v>3519</v>
      </c>
      <c r="K919" t="s">
        <v>30</v>
      </c>
      <c r="L919">
        <f>20500000</f>
        <v>20500000</v>
      </c>
      <c r="M919">
        <v>8988731</v>
      </c>
      <c r="N919" t="s">
        <v>23</v>
      </c>
      <c r="O919">
        <v>91</v>
      </c>
      <c r="P919" t="str">
        <f>IF(Table1[[#This Row],[score]]&gt;=8.5,"High",IF(Table1[[#This Row],[score]]&gt;=7,"Medium","Low"))</f>
        <v>Low</v>
      </c>
      <c r="Q919" s="5">
        <f>Table1[[#This Row],[gross]]-Table1[[#This Row],[budget]]</f>
        <v>-11511269</v>
      </c>
      <c r="R919" s="5" t="str">
        <f>IF(Table1[[#This Row],[Profit]]&gt;0,"Profit","Loss")</f>
        <v>Loss</v>
      </c>
      <c r="S919" s="6" t="str">
        <f>FLOOR(Table1[[#This Row],[year]]-1900,10)+1900 &amp; "-" &amp; FLOOR(Table1[[#This Row],[year]]-1890,10)+1900</f>
        <v>1980-1990</v>
      </c>
      <c r="T919" s="14" t="s">
        <v>21835</v>
      </c>
      <c r="AB919" s="14"/>
    </row>
    <row r="920" spans="1:28" hidden="1" x14ac:dyDescent="0.3">
      <c r="A920" t="s">
        <v>3226</v>
      </c>
      <c r="B920" t="s">
        <v>16</v>
      </c>
      <c r="C920" t="s">
        <v>104</v>
      </c>
      <c r="D920">
        <v>1986</v>
      </c>
      <c r="E920" t="s">
        <v>3227</v>
      </c>
      <c r="F920">
        <v>7.2</v>
      </c>
      <c r="G920">
        <v>68000</v>
      </c>
      <c r="H920" t="s">
        <v>545</v>
      </c>
      <c r="I920" t="s">
        <v>3228</v>
      </c>
      <c r="J920" t="s">
        <v>2539</v>
      </c>
      <c r="K920" t="s">
        <v>30</v>
      </c>
      <c r="L920">
        <v>15000000</v>
      </c>
      <c r="M920">
        <v>8621783</v>
      </c>
      <c r="N920" t="s">
        <v>1735</v>
      </c>
      <c r="O920">
        <v>120</v>
      </c>
      <c r="P920" t="str">
        <f>IF(Table1[[#This Row],[score]]&gt;=8.5,"High",IF(Table1[[#This Row],[score]]&gt;=7,"Medium","Low"))</f>
        <v>Medium</v>
      </c>
      <c r="Q920" s="5">
        <f>Table1[[#This Row],[gross]]-Table1[[#This Row],[budget]]</f>
        <v>-6378217</v>
      </c>
      <c r="R920" s="5" t="str">
        <f>IF(Table1[[#This Row],[Profit]]&gt;0,"Profit","Loss")</f>
        <v>Loss</v>
      </c>
      <c r="S920" s="6" t="str">
        <f>FLOOR(Table1[[#This Row],[year]]-1900,10)+1900 &amp; "-" &amp; FLOOR(Table1[[#This Row],[year]]-1890,10)+1900</f>
        <v>1980-1990</v>
      </c>
      <c r="T920" s="14" t="s">
        <v>21835</v>
      </c>
      <c r="AB920" s="14"/>
    </row>
    <row r="921" spans="1:28" hidden="1" x14ac:dyDescent="0.3">
      <c r="A921" t="s">
        <v>3223</v>
      </c>
      <c r="B921" t="s">
        <v>16</v>
      </c>
      <c r="C921" t="s">
        <v>17</v>
      </c>
      <c r="D921">
        <v>1986</v>
      </c>
      <c r="E921" t="s">
        <v>3224</v>
      </c>
      <c r="F921">
        <v>7.7</v>
      </c>
      <c r="G921">
        <v>186000</v>
      </c>
      <c r="H921" t="s">
        <v>1976</v>
      </c>
      <c r="I921" t="s">
        <v>1976</v>
      </c>
      <c r="J921" t="s">
        <v>3225</v>
      </c>
      <c r="K921" t="s">
        <v>30</v>
      </c>
      <c r="L921">
        <v>6000000</v>
      </c>
      <c r="M921">
        <v>8618766</v>
      </c>
      <c r="N921" t="s">
        <v>1735</v>
      </c>
      <c r="O921">
        <v>120</v>
      </c>
      <c r="P921" t="str">
        <f>IF(Table1[[#This Row],[score]]&gt;=8.5,"High",IF(Table1[[#This Row],[score]]&gt;=7,"Medium","Low"))</f>
        <v>Medium</v>
      </c>
      <c r="Q921" s="5">
        <f>Table1[[#This Row],[gross]]-Table1[[#This Row],[budget]]</f>
        <v>2618766</v>
      </c>
      <c r="R921" s="5" t="str">
        <f>IF(Table1[[#This Row],[Profit]]&gt;0,"Profit","Loss")</f>
        <v>Profit</v>
      </c>
      <c r="S921" s="6" t="str">
        <f>FLOOR(Table1[[#This Row],[year]]-1900,10)+1900 &amp; "-" &amp; FLOOR(Table1[[#This Row],[year]]-1890,10)+1900</f>
        <v>1980-1990</v>
      </c>
      <c r="T921" s="14" t="s">
        <v>21846</v>
      </c>
      <c r="AB921" s="14"/>
    </row>
    <row r="922" spans="1:28" hidden="1" x14ac:dyDescent="0.3">
      <c r="A922" t="s">
        <v>3737</v>
      </c>
      <c r="B922" t="s">
        <v>337</v>
      </c>
      <c r="C922" t="s">
        <v>390</v>
      </c>
      <c r="D922">
        <v>1986</v>
      </c>
      <c r="E922" t="s">
        <v>3337</v>
      </c>
      <c r="F922">
        <v>5.5</v>
      </c>
      <c r="G922">
        <v>2200</v>
      </c>
      <c r="H922" t="s">
        <v>3738</v>
      </c>
      <c r="I922" t="s">
        <v>2997</v>
      </c>
      <c r="J922" t="s">
        <v>3739</v>
      </c>
      <c r="K922" t="s">
        <v>195</v>
      </c>
      <c r="L922">
        <f>20500000</f>
        <v>20500000</v>
      </c>
      <c r="M922">
        <v>8540346</v>
      </c>
      <c r="N922" t="s">
        <v>1718</v>
      </c>
      <c r="O922">
        <v>76</v>
      </c>
      <c r="P922" t="str">
        <f>IF(Table1[[#This Row],[score]]&gt;=8.5,"High",IF(Table1[[#This Row],[score]]&gt;=7,"Medium","Low"))</f>
        <v>Low</v>
      </c>
      <c r="Q922" s="5">
        <f>Table1[[#This Row],[gross]]-Table1[[#This Row],[budget]]</f>
        <v>-11959654</v>
      </c>
      <c r="R922" s="5" t="str">
        <f>IF(Table1[[#This Row],[Profit]]&gt;0,"Profit","Loss")</f>
        <v>Loss</v>
      </c>
      <c r="S922" s="6" t="str">
        <f>FLOOR(Table1[[#This Row],[year]]-1900,10)+1900 &amp; "-" &amp; FLOOR(Table1[[#This Row],[year]]-1890,10)+1900</f>
        <v>1980-1990</v>
      </c>
      <c r="T922" s="14" t="s">
        <v>21835</v>
      </c>
      <c r="AB922" s="14"/>
    </row>
    <row r="923" spans="1:28" hidden="1" x14ac:dyDescent="0.3">
      <c r="A923" t="s">
        <v>3479</v>
      </c>
      <c r="B923" t="s">
        <v>16</v>
      </c>
      <c r="C923" t="s">
        <v>41</v>
      </c>
      <c r="D923">
        <v>1986</v>
      </c>
      <c r="E923" t="s">
        <v>2557</v>
      </c>
      <c r="F923">
        <v>5.7</v>
      </c>
      <c r="G923">
        <v>5500</v>
      </c>
      <c r="H923" t="s">
        <v>105</v>
      </c>
      <c r="I923" t="s">
        <v>3480</v>
      </c>
      <c r="J923" t="s">
        <v>3481</v>
      </c>
      <c r="K923" t="s">
        <v>30</v>
      </c>
      <c r="L923">
        <v>13000000</v>
      </c>
      <c r="M923">
        <v>8475466</v>
      </c>
      <c r="N923" t="s">
        <v>118</v>
      </c>
      <c r="O923">
        <v>100</v>
      </c>
      <c r="P923" t="str">
        <f>IF(Table1[[#This Row],[score]]&gt;=8.5,"High",IF(Table1[[#This Row],[score]]&gt;=7,"Medium","Low"))</f>
        <v>Low</v>
      </c>
      <c r="Q923" s="5">
        <f>Table1[[#This Row],[gross]]-Table1[[#This Row],[budget]]</f>
        <v>-4524534</v>
      </c>
      <c r="R923" s="5" t="str">
        <f>IF(Table1[[#This Row],[Profit]]&gt;0,"Profit","Loss")</f>
        <v>Loss</v>
      </c>
      <c r="S923" s="6" t="str">
        <f>FLOOR(Table1[[#This Row],[year]]-1900,10)+1900 &amp; "-" &amp; FLOOR(Table1[[#This Row],[year]]-1890,10)+1900</f>
        <v>1980-1990</v>
      </c>
      <c r="T923" s="14" t="s">
        <v>21835</v>
      </c>
      <c r="AB923" s="14"/>
    </row>
    <row r="924" spans="1:28" hidden="1" x14ac:dyDescent="0.3">
      <c r="A924" t="s">
        <v>3380</v>
      </c>
      <c r="B924" t="s">
        <v>16</v>
      </c>
      <c r="C924" t="s">
        <v>41</v>
      </c>
      <c r="D924">
        <v>1986</v>
      </c>
      <c r="E924" t="s">
        <v>3308</v>
      </c>
      <c r="F924">
        <v>6.9</v>
      </c>
      <c r="G924">
        <v>17000</v>
      </c>
      <c r="H924" t="s">
        <v>292</v>
      </c>
      <c r="I924" t="s">
        <v>3381</v>
      </c>
      <c r="J924" t="s">
        <v>3382</v>
      </c>
      <c r="K924" t="s">
        <v>30</v>
      </c>
      <c r="L924">
        <v>7000000</v>
      </c>
      <c r="M924">
        <v>8362969</v>
      </c>
      <c r="N924" t="s">
        <v>3383</v>
      </c>
      <c r="O924">
        <v>114</v>
      </c>
      <c r="P924" t="str">
        <f>IF(Table1[[#This Row],[score]]&gt;=8.5,"High",IF(Table1[[#This Row],[score]]&gt;=7,"Medium","Low"))</f>
        <v>Low</v>
      </c>
      <c r="Q924" s="5">
        <f>Table1[[#This Row],[gross]]-Table1[[#This Row],[budget]]</f>
        <v>1362969</v>
      </c>
      <c r="R924" s="5" t="str">
        <f>IF(Table1[[#This Row],[Profit]]&gt;0,"Profit","Loss")</f>
        <v>Profit</v>
      </c>
      <c r="S924" s="6" t="str">
        <f>FLOOR(Table1[[#This Row],[year]]-1900,10)+1900 &amp; "-" &amp; FLOOR(Table1[[#This Row],[year]]-1890,10)+1900</f>
        <v>1980-1990</v>
      </c>
      <c r="T924" s="14" t="s">
        <v>21835</v>
      </c>
      <c r="AB924" s="14"/>
    </row>
    <row r="925" spans="1:28" hidden="1" x14ac:dyDescent="0.3">
      <c r="A925" t="s">
        <v>3295</v>
      </c>
      <c r="B925" t="s">
        <v>1974</v>
      </c>
      <c r="C925" t="s">
        <v>41</v>
      </c>
      <c r="D925">
        <v>1986</v>
      </c>
      <c r="E925" t="s">
        <v>3296</v>
      </c>
      <c r="F925">
        <v>6.9</v>
      </c>
      <c r="G925">
        <v>15000</v>
      </c>
      <c r="H925" t="s">
        <v>660</v>
      </c>
      <c r="I925" t="s">
        <v>660</v>
      </c>
      <c r="J925" t="s">
        <v>3297</v>
      </c>
      <c r="K925" t="s">
        <v>30</v>
      </c>
      <c r="L925">
        <v>6000000</v>
      </c>
      <c r="M925">
        <v>8200000</v>
      </c>
      <c r="N925" t="s">
        <v>3298</v>
      </c>
      <c r="O925">
        <v>100</v>
      </c>
      <c r="P925" t="str">
        <f>IF(Table1[[#This Row],[score]]&gt;=8.5,"High",IF(Table1[[#This Row],[score]]&gt;=7,"Medium","Low"))</f>
        <v>Low</v>
      </c>
      <c r="Q925" s="5">
        <f>Table1[[#This Row],[gross]]-Table1[[#This Row],[budget]]</f>
        <v>2200000</v>
      </c>
      <c r="R925" s="5" t="str">
        <f>IF(Table1[[#This Row],[Profit]]&gt;0,"Profit","Loss")</f>
        <v>Profit</v>
      </c>
      <c r="S925" s="6" t="str">
        <f>FLOOR(Table1[[#This Row],[year]]-1900,10)+1900 &amp; "-" &amp; FLOOR(Table1[[#This Row],[year]]-1890,10)+1900</f>
        <v>1980-1990</v>
      </c>
      <c r="T925" s="14" t="s">
        <v>21835</v>
      </c>
      <c r="AB925" s="14"/>
    </row>
    <row r="926" spans="1:28" hidden="1" x14ac:dyDescent="0.3">
      <c r="A926" t="s">
        <v>3550</v>
      </c>
      <c r="B926" t="s">
        <v>33</v>
      </c>
      <c r="C926" t="s">
        <v>41</v>
      </c>
      <c r="D926">
        <v>1986</v>
      </c>
      <c r="E926" t="s">
        <v>3014</v>
      </c>
      <c r="F926">
        <v>5.7</v>
      </c>
      <c r="G926">
        <v>6900</v>
      </c>
      <c r="H926" t="s">
        <v>132</v>
      </c>
      <c r="I926" t="s">
        <v>132</v>
      </c>
      <c r="J926" t="s">
        <v>132</v>
      </c>
      <c r="K926" t="s">
        <v>22</v>
      </c>
      <c r="L926">
        <v>13000000</v>
      </c>
      <c r="M926">
        <v>8033397</v>
      </c>
      <c r="N926" t="s">
        <v>50</v>
      </c>
      <c r="O926">
        <v>82</v>
      </c>
      <c r="P926" t="str">
        <f>IF(Table1[[#This Row],[score]]&gt;=8.5,"High",IF(Table1[[#This Row],[score]]&gt;=7,"Medium","Low"))</f>
        <v>Low</v>
      </c>
      <c r="Q926" s="5">
        <f>Table1[[#This Row],[gross]]-Table1[[#This Row],[budget]]</f>
        <v>-4966603</v>
      </c>
      <c r="R926" s="5" t="str">
        <f>IF(Table1[[#This Row],[Profit]]&gt;0,"Profit","Loss")</f>
        <v>Loss</v>
      </c>
      <c r="S926" s="6" t="str">
        <f>FLOOR(Table1[[#This Row],[year]]-1900,10)+1900 &amp; "-" &amp; FLOOR(Table1[[#This Row],[year]]-1890,10)+1900</f>
        <v>1980-1990</v>
      </c>
      <c r="T926" s="14" t="s">
        <v>21835</v>
      </c>
      <c r="AB926" s="14"/>
    </row>
    <row r="927" spans="1:28" hidden="1" x14ac:dyDescent="0.3">
      <c r="A927" t="s">
        <v>3317</v>
      </c>
      <c r="B927" t="s">
        <v>2676</v>
      </c>
      <c r="C927" t="s">
        <v>41</v>
      </c>
      <c r="D927">
        <v>1986</v>
      </c>
      <c r="E927" t="s">
        <v>3201</v>
      </c>
      <c r="F927">
        <v>5.6</v>
      </c>
      <c r="G927">
        <v>29000</v>
      </c>
      <c r="H927" t="s">
        <v>722</v>
      </c>
      <c r="I927" t="s">
        <v>2039</v>
      </c>
      <c r="J927" t="s">
        <v>1932</v>
      </c>
      <c r="K927" t="s">
        <v>30</v>
      </c>
      <c r="L927">
        <v>4700000</v>
      </c>
      <c r="M927">
        <v>8025872</v>
      </c>
      <c r="N927" t="s">
        <v>1669</v>
      </c>
      <c r="O927">
        <v>101</v>
      </c>
      <c r="P927" t="str">
        <f>IF(Table1[[#This Row],[score]]&gt;=8.5,"High",IF(Table1[[#This Row],[score]]&gt;=7,"Medium","Low"))</f>
        <v>Low</v>
      </c>
      <c r="Q927" s="5">
        <f>Table1[[#This Row],[gross]]-Table1[[#This Row],[budget]]</f>
        <v>3325872</v>
      </c>
      <c r="R927" s="5" t="str">
        <f>IF(Table1[[#This Row],[Profit]]&gt;0,"Profit","Loss")</f>
        <v>Profit</v>
      </c>
      <c r="S927" s="6" t="str">
        <f>FLOOR(Table1[[#This Row],[year]]-1900,10)+1900 &amp; "-" &amp; FLOOR(Table1[[#This Row],[year]]-1890,10)+1900</f>
        <v>1980-1990</v>
      </c>
      <c r="T927" s="14" t="s">
        <v>21835</v>
      </c>
      <c r="AB927" s="14"/>
    </row>
    <row r="928" spans="1:28" hidden="1" x14ac:dyDescent="0.3">
      <c r="A928" t="s">
        <v>3561</v>
      </c>
      <c r="B928" t="s">
        <v>1974</v>
      </c>
      <c r="C928" t="s">
        <v>41</v>
      </c>
      <c r="D928">
        <v>1986</v>
      </c>
      <c r="E928" t="s">
        <v>2792</v>
      </c>
      <c r="F928">
        <v>6</v>
      </c>
      <c r="G928">
        <v>6800</v>
      </c>
      <c r="H928" t="s">
        <v>915</v>
      </c>
      <c r="I928" t="s">
        <v>1731</v>
      </c>
      <c r="J928" t="s">
        <v>97</v>
      </c>
      <c r="K928" t="s">
        <v>30</v>
      </c>
      <c r="L928">
        <v>12000000</v>
      </c>
      <c r="M928">
        <v>7817314</v>
      </c>
      <c r="N928" t="s">
        <v>699</v>
      </c>
      <c r="O928">
        <v>104</v>
      </c>
      <c r="P928" t="str">
        <f>IF(Table1[[#This Row],[score]]&gt;=8.5,"High",IF(Table1[[#This Row],[score]]&gt;=7,"Medium","Low"))</f>
        <v>Low</v>
      </c>
      <c r="Q928" s="5">
        <f>Table1[[#This Row],[gross]]-Table1[[#This Row],[budget]]</f>
        <v>-4182686</v>
      </c>
      <c r="R928" s="5" t="str">
        <f>IF(Table1[[#This Row],[Profit]]&gt;0,"Profit","Loss")</f>
        <v>Loss</v>
      </c>
      <c r="S928" s="6" t="str">
        <f>FLOOR(Table1[[#This Row],[year]]-1900,10)+1900 &amp; "-" &amp; FLOOR(Table1[[#This Row],[year]]-1890,10)+1900</f>
        <v>1980-1990</v>
      </c>
      <c r="T928" s="14" t="s">
        <v>21835</v>
      </c>
      <c r="AB928" s="14"/>
    </row>
    <row r="929" spans="1:28" hidden="1" x14ac:dyDescent="0.3">
      <c r="A929" t="s">
        <v>3537</v>
      </c>
      <c r="B929" t="s">
        <v>33</v>
      </c>
      <c r="C929" t="s">
        <v>104</v>
      </c>
      <c r="D929">
        <v>1986</v>
      </c>
      <c r="E929" t="s">
        <v>2437</v>
      </c>
      <c r="F929">
        <v>5.7</v>
      </c>
      <c r="G929">
        <v>4500</v>
      </c>
      <c r="H929" t="s">
        <v>3538</v>
      </c>
      <c r="I929" t="s">
        <v>3538</v>
      </c>
      <c r="J929" t="s">
        <v>2021</v>
      </c>
      <c r="K929" t="s">
        <v>30</v>
      </c>
      <c r="L929">
        <f>20500000</f>
        <v>20500000</v>
      </c>
      <c r="M929">
        <v>7634909</v>
      </c>
      <c r="N929" t="s">
        <v>31</v>
      </c>
      <c r="O929">
        <v>105</v>
      </c>
      <c r="P929" t="str">
        <f>IF(Table1[[#This Row],[score]]&gt;=8.5,"High",IF(Table1[[#This Row],[score]]&gt;=7,"Medium","Low"))</f>
        <v>Low</v>
      </c>
      <c r="Q929" s="5">
        <f>Table1[[#This Row],[gross]]-Table1[[#This Row],[budget]]</f>
        <v>-12865091</v>
      </c>
      <c r="R929" s="5" t="str">
        <f>IF(Table1[[#This Row],[Profit]]&gt;0,"Profit","Loss")</f>
        <v>Loss</v>
      </c>
      <c r="S929" s="6" t="str">
        <f>FLOOR(Table1[[#This Row],[year]]-1900,10)+1900 &amp; "-" &amp; FLOOR(Table1[[#This Row],[year]]-1890,10)+1900</f>
        <v>1980-1990</v>
      </c>
      <c r="T929" s="14" t="s">
        <v>21835</v>
      </c>
      <c r="AB929" s="14"/>
    </row>
    <row r="930" spans="1:28" hidden="1" x14ac:dyDescent="0.3">
      <c r="A930" t="s">
        <v>3582</v>
      </c>
      <c r="B930" t="s">
        <v>16</v>
      </c>
      <c r="C930" t="s">
        <v>34</v>
      </c>
      <c r="D930">
        <v>1986</v>
      </c>
      <c r="E930" t="s">
        <v>3583</v>
      </c>
      <c r="F930">
        <v>6</v>
      </c>
      <c r="G930">
        <v>4700</v>
      </c>
      <c r="H930" t="s">
        <v>429</v>
      </c>
      <c r="I930" t="s">
        <v>3584</v>
      </c>
      <c r="J930" t="s">
        <v>1745</v>
      </c>
      <c r="K930" t="s">
        <v>30</v>
      </c>
      <c r="L930">
        <f>20500000</f>
        <v>20500000</v>
      </c>
      <c r="M930">
        <v>7555000</v>
      </c>
      <c r="N930" t="s">
        <v>2147</v>
      </c>
      <c r="O930">
        <v>106</v>
      </c>
      <c r="P930" t="str">
        <f>IF(Table1[[#This Row],[score]]&gt;=8.5,"High",IF(Table1[[#This Row],[score]]&gt;=7,"Medium","Low"))</f>
        <v>Low</v>
      </c>
      <c r="Q930" s="5">
        <f>Table1[[#This Row],[gross]]-Table1[[#This Row],[budget]]</f>
        <v>-12945000</v>
      </c>
      <c r="R930" s="5" t="str">
        <f>IF(Table1[[#This Row],[Profit]]&gt;0,"Profit","Loss")</f>
        <v>Loss</v>
      </c>
      <c r="S930" s="6" t="str">
        <f>FLOOR(Table1[[#This Row],[year]]-1900,10)+1900 &amp; "-" &amp; FLOOR(Table1[[#This Row],[year]]-1890,10)+1900</f>
        <v>1980-1990</v>
      </c>
      <c r="T930" s="14" t="s">
        <v>21835</v>
      </c>
      <c r="AB930" s="14"/>
    </row>
    <row r="931" spans="1:28" hidden="1" x14ac:dyDescent="0.3">
      <c r="A931" t="s">
        <v>3294</v>
      </c>
      <c r="B931" t="s">
        <v>16</v>
      </c>
      <c r="C931" t="s">
        <v>34</v>
      </c>
      <c r="D931">
        <v>1986</v>
      </c>
      <c r="E931" t="s">
        <v>3014</v>
      </c>
      <c r="F931">
        <v>5.5</v>
      </c>
      <c r="G931">
        <v>31000</v>
      </c>
      <c r="H931" t="s">
        <v>20</v>
      </c>
      <c r="I931" t="s">
        <v>20</v>
      </c>
      <c r="J931" t="s">
        <v>2546</v>
      </c>
      <c r="K931" t="s">
        <v>30</v>
      </c>
      <c r="L931">
        <v>10000000</v>
      </c>
      <c r="M931">
        <v>7433663</v>
      </c>
      <c r="N931" t="s">
        <v>1735</v>
      </c>
      <c r="O931">
        <v>98</v>
      </c>
      <c r="P931" t="str">
        <f>IF(Table1[[#This Row],[score]]&gt;=8.5,"High",IF(Table1[[#This Row],[score]]&gt;=7,"Medium","Low"))</f>
        <v>Low</v>
      </c>
      <c r="Q931" s="5">
        <f>Table1[[#This Row],[gross]]-Table1[[#This Row],[budget]]</f>
        <v>-2566337</v>
      </c>
      <c r="R931" s="5" t="str">
        <f>IF(Table1[[#This Row],[Profit]]&gt;0,"Profit","Loss")</f>
        <v>Loss</v>
      </c>
      <c r="S931" s="6" t="str">
        <f>FLOOR(Table1[[#This Row],[year]]-1900,10)+1900 &amp; "-" &amp; FLOOR(Table1[[#This Row],[year]]-1890,10)+1900</f>
        <v>1980-1990</v>
      </c>
      <c r="T931" s="14" t="s">
        <v>21835</v>
      </c>
      <c r="AB931" s="14"/>
    </row>
    <row r="932" spans="1:28" hidden="1" x14ac:dyDescent="0.3">
      <c r="A932" t="s">
        <v>3568</v>
      </c>
      <c r="B932" t="s">
        <v>16</v>
      </c>
      <c r="C932" t="s">
        <v>52</v>
      </c>
      <c r="D932">
        <v>1986</v>
      </c>
      <c r="E932" t="s">
        <v>3569</v>
      </c>
      <c r="F932">
        <v>5.7</v>
      </c>
      <c r="G932">
        <v>6600</v>
      </c>
      <c r="H932" t="s">
        <v>3570</v>
      </c>
      <c r="I932" t="s">
        <v>3570</v>
      </c>
      <c r="J932" t="s">
        <v>3571</v>
      </c>
      <c r="K932" t="s">
        <v>22</v>
      </c>
      <c r="L932">
        <v>2000000</v>
      </c>
      <c r="M932">
        <v>7369373</v>
      </c>
      <c r="N932" t="s">
        <v>3572</v>
      </c>
      <c r="O932">
        <v>98</v>
      </c>
      <c r="P932" t="str">
        <f>IF(Table1[[#This Row],[score]]&gt;=8.5,"High",IF(Table1[[#This Row],[score]]&gt;=7,"Medium","Low"))</f>
        <v>Low</v>
      </c>
      <c r="Q932" s="5">
        <f>Table1[[#This Row],[gross]]-Table1[[#This Row],[budget]]</f>
        <v>5369373</v>
      </c>
      <c r="R932" s="5" t="str">
        <f>IF(Table1[[#This Row],[Profit]]&gt;0,"Profit","Loss")</f>
        <v>Profit</v>
      </c>
      <c r="S932" s="6" t="str">
        <f>FLOOR(Table1[[#This Row],[year]]-1900,10)+1900 &amp; "-" &amp; FLOOR(Table1[[#This Row],[year]]-1890,10)+1900</f>
        <v>1980-1990</v>
      </c>
      <c r="T932" s="14" t="s">
        <v>21835</v>
      </c>
      <c r="AB932" s="14"/>
    </row>
    <row r="933" spans="1:28" hidden="1" x14ac:dyDescent="0.3">
      <c r="A933" t="s">
        <v>3377</v>
      </c>
      <c r="B933" t="s">
        <v>33</v>
      </c>
      <c r="C933" t="s">
        <v>17</v>
      </c>
      <c r="D933">
        <v>1986</v>
      </c>
      <c r="E933" t="s">
        <v>3227</v>
      </c>
      <c r="F933">
        <v>6.5</v>
      </c>
      <c r="G933">
        <v>5600</v>
      </c>
      <c r="H933" t="s">
        <v>2061</v>
      </c>
      <c r="I933" t="s">
        <v>2061</v>
      </c>
      <c r="J933" t="s">
        <v>3378</v>
      </c>
      <c r="K933" t="s">
        <v>30</v>
      </c>
      <c r="L933">
        <f>20500000</f>
        <v>20500000</v>
      </c>
      <c r="M933">
        <v>7177431</v>
      </c>
      <c r="N933" t="s">
        <v>3379</v>
      </c>
      <c r="O933">
        <v>114</v>
      </c>
      <c r="P933" t="str">
        <f>IF(Table1[[#This Row],[score]]&gt;=8.5,"High",IF(Table1[[#This Row],[score]]&gt;=7,"Medium","Low"))</f>
        <v>Low</v>
      </c>
      <c r="Q933" s="5">
        <f>Table1[[#This Row],[gross]]-Table1[[#This Row],[budget]]</f>
        <v>-13322569</v>
      </c>
      <c r="R933" s="5" t="str">
        <f>IF(Table1[[#This Row],[Profit]]&gt;0,"Profit","Loss")</f>
        <v>Loss</v>
      </c>
      <c r="S933" s="6" t="str">
        <f>FLOOR(Table1[[#This Row],[year]]-1900,10)+1900 &amp; "-" &amp; FLOOR(Table1[[#This Row],[year]]-1890,10)+1900</f>
        <v>1980-1990</v>
      </c>
      <c r="T933" s="14" t="s">
        <v>21835</v>
      </c>
      <c r="AB933" s="14"/>
    </row>
    <row r="934" spans="1:28" hidden="1" x14ac:dyDescent="0.3">
      <c r="A934" t="s">
        <v>3259</v>
      </c>
      <c r="B934" t="s">
        <v>16</v>
      </c>
      <c r="C934" t="s">
        <v>104</v>
      </c>
      <c r="D934">
        <v>1986</v>
      </c>
      <c r="E934" t="s">
        <v>3260</v>
      </c>
      <c r="F934">
        <v>7.7</v>
      </c>
      <c r="G934">
        <v>104000</v>
      </c>
      <c r="H934" t="s">
        <v>653</v>
      </c>
      <c r="I934" t="s">
        <v>3261</v>
      </c>
      <c r="J934" t="s">
        <v>557</v>
      </c>
      <c r="K934" t="s">
        <v>137</v>
      </c>
      <c r="L934">
        <f>20500000</f>
        <v>20500000</v>
      </c>
      <c r="M934">
        <v>7153487</v>
      </c>
      <c r="N934" t="s">
        <v>2018</v>
      </c>
      <c r="O934">
        <v>130</v>
      </c>
      <c r="P934" t="str">
        <f>IF(Table1[[#This Row],[score]]&gt;=8.5,"High",IF(Table1[[#This Row],[score]]&gt;=7,"Medium","Low"))</f>
        <v>Medium</v>
      </c>
      <c r="Q934" s="5">
        <f>Table1[[#This Row],[gross]]-Table1[[#This Row],[budget]]</f>
        <v>-13346513</v>
      </c>
      <c r="R934" s="5" t="str">
        <f>IF(Table1[[#This Row],[Profit]]&gt;0,"Profit","Loss")</f>
        <v>Loss</v>
      </c>
      <c r="S934" s="6" t="str">
        <f>FLOOR(Table1[[#This Row],[year]]-1900,10)+1900 &amp; "-" &amp; FLOOR(Table1[[#This Row],[year]]-1890,10)+1900</f>
        <v>1980-1990</v>
      </c>
      <c r="T934" s="14" t="s">
        <v>21835</v>
      </c>
      <c r="AB934" s="14"/>
    </row>
    <row r="935" spans="1:28" hidden="1" x14ac:dyDescent="0.3">
      <c r="A935" t="s">
        <v>3390</v>
      </c>
      <c r="B935" t="s">
        <v>16</v>
      </c>
      <c r="C935" t="s">
        <v>41</v>
      </c>
      <c r="D935">
        <v>1986</v>
      </c>
      <c r="E935" t="s">
        <v>3322</v>
      </c>
      <c r="F935">
        <v>6.8</v>
      </c>
      <c r="G935">
        <v>13000</v>
      </c>
      <c r="H935" t="s">
        <v>3391</v>
      </c>
      <c r="I935" t="s">
        <v>3391</v>
      </c>
      <c r="J935" t="s">
        <v>3392</v>
      </c>
      <c r="K935" t="s">
        <v>30</v>
      </c>
      <c r="L935">
        <v>175000</v>
      </c>
      <c r="M935">
        <v>7137502</v>
      </c>
      <c r="N935" t="s">
        <v>3393</v>
      </c>
      <c r="O935">
        <v>84</v>
      </c>
      <c r="P935" t="str">
        <f>IF(Table1[[#This Row],[score]]&gt;=8.5,"High",IF(Table1[[#This Row],[score]]&gt;=7,"Medium","Low"))</f>
        <v>Low</v>
      </c>
      <c r="Q935" s="5">
        <f>Table1[[#This Row],[gross]]-Table1[[#This Row],[budget]]</f>
        <v>6962502</v>
      </c>
      <c r="R935" s="5" t="str">
        <f>IF(Table1[[#This Row],[Profit]]&gt;0,"Profit","Loss")</f>
        <v>Profit</v>
      </c>
      <c r="S935" s="6" t="str">
        <f>FLOOR(Table1[[#This Row],[year]]-1900,10)+1900 &amp; "-" &amp; FLOOR(Table1[[#This Row],[year]]-1890,10)+1900</f>
        <v>1980-1990</v>
      </c>
      <c r="T935" s="14" t="s">
        <v>21835</v>
      </c>
      <c r="AB935" s="14"/>
    </row>
    <row r="936" spans="1:28" hidden="1" x14ac:dyDescent="0.3">
      <c r="A936" t="s">
        <v>3715</v>
      </c>
      <c r="B936" t="s">
        <v>16</v>
      </c>
      <c r="C936" t="s">
        <v>34</v>
      </c>
      <c r="D936">
        <v>1986</v>
      </c>
      <c r="E936" t="s">
        <v>2289</v>
      </c>
      <c r="F936">
        <v>4.4000000000000004</v>
      </c>
      <c r="G936">
        <v>1100</v>
      </c>
      <c r="H936" t="s">
        <v>3716</v>
      </c>
      <c r="I936" t="s">
        <v>3717</v>
      </c>
      <c r="J936" t="s">
        <v>2386</v>
      </c>
      <c r="K936" t="s">
        <v>30</v>
      </c>
      <c r="L936">
        <v>10000000</v>
      </c>
      <c r="M936">
        <v>6947787</v>
      </c>
      <c r="N936" t="s">
        <v>44</v>
      </c>
      <c r="O936">
        <v>83</v>
      </c>
      <c r="P936" t="str">
        <f>IF(Table1[[#This Row],[score]]&gt;=8.5,"High",IF(Table1[[#This Row],[score]]&gt;=7,"Medium","Low"))</f>
        <v>Low</v>
      </c>
      <c r="Q936" s="5">
        <f>Table1[[#This Row],[gross]]-Table1[[#This Row],[budget]]</f>
        <v>-3052213</v>
      </c>
      <c r="R936" s="5" t="str">
        <f>IF(Table1[[#This Row],[Profit]]&gt;0,"Profit","Loss")</f>
        <v>Loss</v>
      </c>
      <c r="S936" s="6" t="str">
        <f>FLOOR(Table1[[#This Row],[year]]-1900,10)+1900 &amp; "-" &amp; FLOOR(Table1[[#This Row],[year]]-1890,10)+1900</f>
        <v>1980-1990</v>
      </c>
      <c r="T936" s="14" t="s">
        <v>21835</v>
      </c>
      <c r="AB936" s="14"/>
    </row>
    <row r="937" spans="1:28" hidden="1" x14ac:dyDescent="0.3">
      <c r="A937" t="s">
        <v>3488</v>
      </c>
      <c r="B937" t="s">
        <v>16</v>
      </c>
      <c r="C937" t="s">
        <v>41</v>
      </c>
      <c r="D937">
        <v>1986</v>
      </c>
      <c r="E937" t="s">
        <v>3324</v>
      </c>
      <c r="F937">
        <v>5.8</v>
      </c>
      <c r="G937">
        <v>6200</v>
      </c>
      <c r="H937" t="s">
        <v>341</v>
      </c>
      <c r="I937" t="s">
        <v>3489</v>
      </c>
      <c r="J937" t="s">
        <v>3490</v>
      </c>
      <c r="K937" t="s">
        <v>30</v>
      </c>
      <c r="L937">
        <f>20500000</f>
        <v>20500000</v>
      </c>
      <c r="M937">
        <v>6797218</v>
      </c>
      <c r="N937" t="s">
        <v>1735</v>
      </c>
      <c r="O937">
        <v>98</v>
      </c>
      <c r="P937" t="str">
        <f>IF(Table1[[#This Row],[score]]&gt;=8.5,"High",IF(Table1[[#This Row],[score]]&gt;=7,"Medium","Low"))</f>
        <v>Low</v>
      </c>
      <c r="Q937" s="5">
        <f>Table1[[#This Row],[gross]]-Table1[[#This Row],[budget]]</f>
        <v>-13702782</v>
      </c>
      <c r="R937" s="5" t="str">
        <f>IF(Table1[[#This Row],[Profit]]&gt;0,"Profit","Loss")</f>
        <v>Loss</v>
      </c>
      <c r="S937" s="6" t="str">
        <f>FLOOR(Table1[[#This Row],[year]]-1900,10)+1900 &amp; "-" &amp; FLOOR(Table1[[#This Row],[year]]-1890,10)+1900</f>
        <v>1980-1990</v>
      </c>
      <c r="T937" s="14" t="s">
        <v>21835</v>
      </c>
      <c r="AB937" s="14"/>
    </row>
    <row r="938" spans="1:28" hidden="1" x14ac:dyDescent="0.3">
      <c r="A938" t="s">
        <v>3250</v>
      </c>
      <c r="B938" t="s">
        <v>16</v>
      </c>
      <c r="C938" t="s">
        <v>17</v>
      </c>
      <c r="D938">
        <v>1986</v>
      </c>
      <c r="E938" t="s">
        <v>3092</v>
      </c>
      <c r="F938">
        <v>6</v>
      </c>
      <c r="G938">
        <v>39000</v>
      </c>
      <c r="H938" t="s">
        <v>1490</v>
      </c>
      <c r="I938" t="s">
        <v>3251</v>
      </c>
      <c r="J938" t="s">
        <v>2756</v>
      </c>
      <c r="K938" t="s">
        <v>30</v>
      </c>
      <c r="L938">
        <v>17000000</v>
      </c>
      <c r="M938">
        <v>6735922</v>
      </c>
      <c r="N938" t="s">
        <v>2467</v>
      </c>
      <c r="O938">
        <v>117</v>
      </c>
      <c r="P938" t="str">
        <f>IF(Table1[[#This Row],[score]]&gt;=8.5,"High",IF(Table1[[#This Row],[score]]&gt;=7,"Medium","Low"))</f>
        <v>Low</v>
      </c>
      <c r="Q938" s="5">
        <f>Table1[[#This Row],[gross]]-Table1[[#This Row],[budget]]</f>
        <v>-10264078</v>
      </c>
      <c r="R938" s="5" t="str">
        <f>IF(Table1[[#This Row],[Profit]]&gt;0,"Profit","Loss")</f>
        <v>Loss</v>
      </c>
      <c r="S938" s="6" t="str">
        <f>FLOOR(Table1[[#This Row],[year]]-1900,10)+1900 &amp; "-" &amp; FLOOR(Table1[[#This Row],[year]]-1890,10)+1900</f>
        <v>1980-1990</v>
      </c>
      <c r="T938" s="14" t="s">
        <v>21835</v>
      </c>
      <c r="AB938" s="14"/>
    </row>
    <row r="939" spans="1:28" hidden="1" x14ac:dyDescent="0.3">
      <c r="A939" t="s">
        <v>3540</v>
      </c>
      <c r="B939" t="s">
        <v>16</v>
      </c>
      <c r="C939" t="s">
        <v>34</v>
      </c>
      <c r="D939">
        <v>1986</v>
      </c>
      <c r="E939" t="s">
        <v>3541</v>
      </c>
      <c r="F939">
        <v>5.5</v>
      </c>
      <c r="G939">
        <v>5400</v>
      </c>
      <c r="H939" t="s">
        <v>3542</v>
      </c>
      <c r="I939" t="s">
        <v>126</v>
      </c>
      <c r="J939" t="s">
        <v>1860</v>
      </c>
      <c r="K939" t="s">
        <v>30</v>
      </c>
      <c r="L939">
        <f>20500000</f>
        <v>20500000</v>
      </c>
      <c r="M939">
        <v>6637565</v>
      </c>
      <c r="N939" t="s">
        <v>2147</v>
      </c>
      <c r="O939">
        <v>100</v>
      </c>
      <c r="P939" t="str">
        <f>IF(Table1[[#This Row],[score]]&gt;=8.5,"High",IF(Table1[[#This Row],[score]]&gt;=7,"Medium","Low"))</f>
        <v>Low</v>
      </c>
      <c r="Q939" s="5">
        <f>Table1[[#This Row],[gross]]-Table1[[#This Row],[budget]]</f>
        <v>-13862435</v>
      </c>
      <c r="R939" s="5" t="str">
        <f>IF(Table1[[#This Row],[Profit]]&gt;0,"Profit","Loss")</f>
        <v>Loss</v>
      </c>
      <c r="S939" s="6" t="str">
        <f>FLOOR(Table1[[#This Row],[year]]-1900,10)+1900 &amp; "-" &amp; FLOOR(Table1[[#This Row],[year]]-1890,10)+1900</f>
        <v>1980-1990</v>
      </c>
      <c r="T939" s="14" t="s">
        <v>21835</v>
      </c>
      <c r="AB939" s="14"/>
    </row>
    <row r="940" spans="1:28" hidden="1" x14ac:dyDescent="0.3">
      <c r="A940" t="s">
        <v>3764</v>
      </c>
      <c r="B940" t="s">
        <v>1974</v>
      </c>
      <c r="C940" t="s">
        <v>17</v>
      </c>
      <c r="D940">
        <v>1986</v>
      </c>
      <c r="E940" t="s">
        <v>3337</v>
      </c>
      <c r="F940">
        <v>5.9</v>
      </c>
      <c r="G940">
        <v>735</v>
      </c>
      <c r="H940" t="s">
        <v>2430</v>
      </c>
      <c r="I940" t="s">
        <v>2430</v>
      </c>
      <c r="J940" t="s">
        <v>3765</v>
      </c>
      <c r="K940" t="s">
        <v>30</v>
      </c>
      <c r="L940">
        <f>20500000</f>
        <v>20500000</v>
      </c>
      <c r="M940">
        <v>6408791</v>
      </c>
      <c r="N940" t="s">
        <v>3766</v>
      </c>
      <c r="O940">
        <v>110</v>
      </c>
      <c r="P940" t="str">
        <f>IF(Table1[[#This Row],[score]]&gt;=8.5,"High",IF(Table1[[#This Row],[score]]&gt;=7,"Medium","Low"))</f>
        <v>Low</v>
      </c>
      <c r="Q940" s="5">
        <f>Table1[[#This Row],[gross]]-Table1[[#This Row],[budget]]</f>
        <v>-14091209</v>
      </c>
      <c r="R940" s="5" t="str">
        <f>IF(Table1[[#This Row],[Profit]]&gt;0,"Profit","Loss")</f>
        <v>Loss</v>
      </c>
      <c r="S940" s="6" t="str">
        <f>FLOOR(Table1[[#This Row],[year]]-1900,10)+1900 &amp; "-" &amp; FLOOR(Table1[[#This Row],[year]]-1890,10)+1900</f>
        <v>1980-1990</v>
      </c>
      <c r="T940" s="14" t="s">
        <v>21835</v>
      </c>
      <c r="AB940" s="14"/>
    </row>
    <row r="941" spans="1:28" hidden="1" x14ac:dyDescent="0.3">
      <c r="A941" t="s">
        <v>3645</v>
      </c>
      <c r="B941" t="s">
        <v>33</v>
      </c>
      <c r="C941" t="s">
        <v>34</v>
      </c>
      <c r="D941">
        <v>1986</v>
      </c>
      <c r="E941" t="s">
        <v>3322</v>
      </c>
      <c r="F941">
        <v>4.7</v>
      </c>
      <c r="G941">
        <v>1400</v>
      </c>
      <c r="H941" t="s">
        <v>702</v>
      </c>
      <c r="I941" t="s">
        <v>702</v>
      </c>
      <c r="J941" t="s">
        <v>3646</v>
      </c>
      <c r="K941" t="s">
        <v>30</v>
      </c>
      <c r="L941">
        <f>20500000</f>
        <v>20500000</v>
      </c>
      <c r="M941">
        <v>6029824</v>
      </c>
      <c r="N941" t="s">
        <v>702</v>
      </c>
      <c r="O941">
        <v>90</v>
      </c>
      <c r="P941" t="str">
        <f>IF(Table1[[#This Row],[score]]&gt;=8.5,"High",IF(Table1[[#This Row],[score]]&gt;=7,"Medium","Low"))</f>
        <v>Low</v>
      </c>
      <c r="Q941" s="5">
        <f>Table1[[#This Row],[gross]]-Table1[[#This Row],[budget]]</f>
        <v>-14470176</v>
      </c>
      <c r="R941" s="5" t="str">
        <f>IF(Table1[[#This Row],[Profit]]&gt;0,"Profit","Loss")</f>
        <v>Loss</v>
      </c>
      <c r="S941" s="6" t="str">
        <f>FLOOR(Table1[[#This Row],[year]]-1900,10)+1900 &amp; "-" &amp; FLOOR(Table1[[#This Row],[year]]-1890,10)+1900</f>
        <v>1980-1990</v>
      </c>
      <c r="T941" s="14" t="s">
        <v>21835</v>
      </c>
      <c r="AB941" s="14"/>
    </row>
    <row r="942" spans="1:28" hidden="1" x14ac:dyDescent="0.3">
      <c r="A942" t="s">
        <v>3700</v>
      </c>
      <c r="B942" t="s">
        <v>337</v>
      </c>
      <c r="C942" t="s">
        <v>390</v>
      </c>
      <c r="D942">
        <v>1986</v>
      </c>
      <c r="E942" t="s">
        <v>3185</v>
      </c>
      <c r="F942">
        <v>6</v>
      </c>
      <c r="G942">
        <v>2500</v>
      </c>
      <c r="H942" t="s">
        <v>596</v>
      </c>
      <c r="I942" t="s">
        <v>3701</v>
      </c>
      <c r="J942" t="s">
        <v>3481</v>
      </c>
      <c r="K942" t="s">
        <v>30</v>
      </c>
      <c r="L942">
        <f>20500000</f>
        <v>20500000</v>
      </c>
      <c r="M942">
        <v>5958456</v>
      </c>
      <c r="N942" t="s">
        <v>3369</v>
      </c>
      <c r="O942">
        <v>86</v>
      </c>
      <c r="P942" t="str">
        <f>IF(Table1[[#This Row],[score]]&gt;=8.5,"High",IF(Table1[[#This Row],[score]]&gt;=7,"Medium","Low"))</f>
        <v>Low</v>
      </c>
      <c r="Q942" s="5">
        <f>Table1[[#This Row],[gross]]-Table1[[#This Row],[budget]]</f>
        <v>-14541544</v>
      </c>
      <c r="R942" s="5" t="str">
        <f>IF(Table1[[#This Row],[Profit]]&gt;0,"Profit","Loss")</f>
        <v>Loss</v>
      </c>
      <c r="S942" s="6" t="str">
        <f>FLOOR(Table1[[#This Row],[year]]-1900,10)+1900 &amp; "-" &amp; FLOOR(Table1[[#This Row],[year]]-1890,10)+1900</f>
        <v>1980-1990</v>
      </c>
      <c r="T942" s="14" t="s">
        <v>21835</v>
      </c>
      <c r="AB942" s="14"/>
    </row>
    <row r="943" spans="1:28" hidden="1" x14ac:dyDescent="0.3">
      <c r="A943" t="s">
        <v>3213</v>
      </c>
      <c r="B943" t="s">
        <v>16</v>
      </c>
      <c r="C943" t="s">
        <v>34</v>
      </c>
      <c r="D943">
        <v>1986</v>
      </c>
      <c r="E943" t="s">
        <v>2833</v>
      </c>
      <c r="F943">
        <v>7.1</v>
      </c>
      <c r="G943">
        <v>127000</v>
      </c>
      <c r="H943" t="s">
        <v>2305</v>
      </c>
      <c r="I943" t="s">
        <v>3214</v>
      </c>
      <c r="J943" t="s">
        <v>2191</v>
      </c>
      <c r="K943" t="s">
        <v>22</v>
      </c>
      <c r="L943">
        <v>16000000</v>
      </c>
      <c r="M943">
        <v>5900712</v>
      </c>
      <c r="N943" t="s">
        <v>1815</v>
      </c>
      <c r="O943">
        <v>116</v>
      </c>
      <c r="P943" t="str">
        <f>IF(Table1[[#This Row],[score]]&gt;=8.5,"High",IF(Table1[[#This Row],[score]]&gt;=7,"Medium","Low"))</f>
        <v>Medium</v>
      </c>
      <c r="Q943" s="5">
        <f>Table1[[#This Row],[gross]]-Table1[[#This Row],[budget]]</f>
        <v>-10099288</v>
      </c>
      <c r="R943" s="5" t="str">
        <f>IF(Table1[[#This Row],[Profit]]&gt;0,"Profit","Loss")</f>
        <v>Loss</v>
      </c>
      <c r="S943" s="6" t="str">
        <f>FLOOR(Table1[[#This Row],[year]]-1900,10)+1900 &amp; "-" &amp; FLOOR(Table1[[#This Row],[year]]-1890,10)+1900</f>
        <v>1980-1990</v>
      </c>
      <c r="T943" s="14" t="s">
        <v>21835</v>
      </c>
      <c r="AB943" s="14"/>
    </row>
    <row r="944" spans="1:28" hidden="1" x14ac:dyDescent="0.3">
      <c r="A944" t="s">
        <v>3365</v>
      </c>
      <c r="B944" t="s">
        <v>33</v>
      </c>
      <c r="C944" t="s">
        <v>390</v>
      </c>
      <c r="D944">
        <v>1986</v>
      </c>
      <c r="E944" t="s">
        <v>3322</v>
      </c>
      <c r="F944">
        <v>7.3</v>
      </c>
      <c r="G944">
        <v>38000</v>
      </c>
      <c r="H944" t="s">
        <v>3366</v>
      </c>
      <c r="I944" t="s">
        <v>3367</v>
      </c>
      <c r="J944" t="s">
        <v>3368</v>
      </c>
      <c r="K944" t="s">
        <v>30</v>
      </c>
      <c r="L944">
        <v>6000000</v>
      </c>
      <c r="M944">
        <v>5860601</v>
      </c>
      <c r="N944" t="s">
        <v>3369</v>
      </c>
      <c r="O944">
        <v>84</v>
      </c>
      <c r="P944" t="str">
        <f>IF(Table1[[#This Row],[score]]&gt;=8.5,"High",IF(Table1[[#This Row],[score]]&gt;=7,"Medium","Low"))</f>
        <v>Medium</v>
      </c>
      <c r="Q944" s="5">
        <f>Table1[[#This Row],[gross]]-Table1[[#This Row],[budget]]</f>
        <v>-139399</v>
      </c>
      <c r="R944" s="5" t="str">
        <f>IF(Table1[[#This Row],[Profit]]&gt;0,"Profit","Loss")</f>
        <v>Loss</v>
      </c>
      <c r="S944" s="6" t="str">
        <f>FLOOR(Table1[[#This Row],[year]]-1900,10)+1900 &amp; "-" &amp; FLOOR(Table1[[#This Row],[year]]-1890,10)+1900</f>
        <v>1980-1990</v>
      </c>
      <c r="T944" s="14" t="s">
        <v>21835</v>
      </c>
      <c r="AB944" s="14"/>
    </row>
    <row r="945" spans="1:28" hidden="1" x14ac:dyDescent="0.3">
      <c r="A945" t="s">
        <v>3345</v>
      </c>
      <c r="B945" t="s">
        <v>16</v>
      </c>
      <c r="C945" t="s">
        <v>34</v>
      </c>
      <c r="D945">
        <v>1986</v>
      </c>
      <c r="E945" t="s">
        <v>3092</v>
      </c>
      <c r="F945">
        <v>7.2</v>
      </c>
      <c r="G945">
        <v>45000</v>
      </c>
      <c r="H945" t="s">
        <v>3346</v>
      </c>
      <c r="I945" t="s">
        <v>3347</v>
      </c>
      <c r="J945" t="s">
        <v>1745</v>
      </c>
      <c r="K945" t="s">
        <v>30</v>
      </c>
      <c r="L945">
        <v>6000000</v>
      </c>
      <c r="M945">
        <v>5844868</v>
      </c>
      <c r="N945" t="s">
        <v>2335</v>
      </c>
      <c r="O945">
        <v>97</v>
      </c>
      <c r="P945" t="str">
        <f>IF(Table1[[#This Row],[score]]&gt;=8.5,"High",IF(Table1[[#This Row],[score]]&gt;=7,"Medium","Low"))</f>
        <v>Medium</v>
      </c>
      <c r="Q945" s="5">
        <f>Table1[[#This Row],[gross]]-Table1[[#This Row],[budget]]</f>
        <v>-155132</v>
      </c>
      <c r="R945" s="5" t="str">
        <f>IF(Table1[[#This Row],[Profit]]&gt;0,"Profit","Loss")</f>
        <v>Loss</v>
      </c>
      <c r="S945" s="6" t="str">
        <f>FLOOR(Table1[[#This Row],[year]]-1900,10)+1900 &amp; "-" &amp; FLOOR(Table1[[#This Row],[year]]-1890,10)+1900</f>
        <v>1980-1990</v>
      </c>
      <c r="T945" s="14" t="s">
        <v>21835</v>
      </c>
      <c r="AB945" s="14"/>
    </row>
    <row r="946" spans="1:28" hidden="1" x14ac:dyDescent="0.3">
      <c r="A946" t="s">
        <v>3385</v>
      </c>
      <c r="B946" t="s">
        <v>16</v>
      </c>
      <c r="C946" t="s">
        <v>17</v>
      </c>
      <c r="D946">
        <v>1986</v>
      </c>
      <c r="E946" t="s">
        <v>3359</v>
      </c>
      <c r="F946">
        <v>7.1</v>
      </c>
      <c r="G946">
        <v>15000</v>
      </c>
      <c r="H946" t="s">
        <v>77</v>
      </c>
      <c r="I946" t="s">
        <v>3386</v>
      </c>
      <c r="J946" t="s">
        <v>1984</v>
      </c>
      <c r="K946" t="s">
        <v>30</v>
      </c>
      <c r="L946">
        <f>20500000</f>
        <v>20500000</v>
      </c>
      <c r="M946">
        <v>5839031</v>
      </c>
      <c r="N946" t="s">
        <v>31</v>
      </c>
      <c r="O946">
        <v>99</v>
      </c>
      <c r="P946" t="str">
        <f>IF(Table1[[#This Row],[score]]&gt;=8.5,"High",IF(Table1[[#This Row],[score]]&gt;=7,"Medium","Low"))</f>
        <v>Medium</v>
      </c>
      <c r="Q946" s="5">
        <f>Table1[[#This Row],[gross]]-Table1[[#This Row],[budget]]</f>
        <v>-14660969</v>
      </c>
      <c r="R946" s="5" t="str">
        <f>IF(Table1[[#This Row],[Profit]]&gt;0,"Profit","Loss")</f>
        <v>Loss</v>
      </c>
      <c r="S946" s="6" t="str">
        <f>FLOOR(Table1[[#This Row],[year]]-1900,10)+1900 &amp; "-" &amp; FLOOR(Table1[[#This Row],[year]]-1890,10)+1900</f>
        <v>1980-1990</v>
      </c>
      <c r="T946" s="14" t="s">
        <v>21835</v>
      </c>
      <c r="AB946" s="14"/>
    </row>
    <row r="947" spans="1:28" hidden="1" x14ac:dyDescent="0.3">
      <c r="A947" t="s">
        <v>3334</v>
      </c>
      <c r="B947" t="s">
        <v>16</v>
      </c>
      <c r="C947" t="s">
        <v>104</v>
      </c>
      <c r="D947">
        <v>1986</v>
      </c>
      <c r="E947" t="s">
        <v>3306</v>
      </c>
      <c r="F947">
        <v>7.3</v>
      </c>
      <c r="G947">
        <v>14000</v>
      </c>
      <c r="H947" t="s">
        <v>2215</v>
      </c>
      <c r="I947" t="s">
        <v>2215</v>
      </c>
      <c r="J947" t="s">
        <v>3335</v>
      </c>
      <c r="K947" t="s">
        <v>22</v>
      </c>
      <c r="L947">
        <f>20500000</f>
        <v>20500000</v>
      </c>
      <c r="M947">
        <v>5794184</v>
      </c>
      <c r="N947" t="s">
        <v>558</v>
      </c>
      <c r="O947">
        <v>104</v>
      </c>
      <c r="P947" t="str">
        <f>IF(Table1[[#This Row],[score]]&gt;=8.5,"High",IF(Table1[[#This Row],[score]]&gt;=7,"Medium","Low"))</f>
        <v>Medium</v>
      </c>
      <c r="Q947" s="5">
        <f>Table1[[#This Row],[gross]]-Table1[[#This Row],[budget]]</f>
        <v>-14705816</v>
      </c>
      <c r="R947" s="5" t="str">
        <f>IF(Table1[[#This Row],[Profit]]&gt;0,"Profit","Loss")</f>
        <v>Loss</v>
      </c>
      <c r="S947" s="6" t="str">
        <f>FLOOR(Table1[[#This Row],[year]]-1900,10)+1900 &amp; "-" &amp; FLOOR(Table1[[#This Row],[year]]-1890,10)+1900</f>
        <v>1980-1990</v>
      </c>
      <c r="T947" s="14" t="s">
        <v>21835</v>
      </c>
      <c r="AB947" s="14"/>
    </row>
    <row r="948" spans="1:28" hidden="1" x14ac:dyDescent="0.3">
      <c r="A948" t="s">
        <v>3638</v>
      </c>
      <c r="B948" t="s">
        <v>16</v>
      </c>
      <c r="C948" t="s">
        <v>104</v>
      </c>
      <c r="D948">
        <v>1986</v>
      </c>
      <c r="E948" t="s">
        <v>3639</v>
      </c>
      <c r="F948">
        <v>5.7</v>
      </c>
      <c r="G948">
        <v>3100</v>
      </c>
      <c r="H948" t="s">
        <v>2546</v>
      </c>
      <c r="I948" t="s">
        <v>2546</v>
      </c>
      <c r="J948" t="s">
        <v>2546</v>
      </c>
      <c r="K948" t="s">
        <v>30</v>
      </c>
      <c r="L948">
        <f>20500000</f>
        <v>20500000</v>
      </c>
      <c r="M948">
        <v>5715174</v>
      </c>
      <c r="N948" t="s">
        <v>3487</v>
      </c>
      <c r="O948">
        <v>109</v>
      </c>
      <c r="P948" t="str">
        <f>IF(Table1[[#This Row],[score]]&gt;=8.5,"High",IF(Table1[[#This Row],[score]]&gt;=7,"Medium","Low"))</f>
        <v>Low</v>
      </c>
      <c r="Q948" s="5">
        <f>Table1[[#This Row],[gross]]-Table1[[#This Row],[budget]]</f>
        <v>-14784826</v>
      </c>
      <c r="R948" s="5" t="str">
        <f>IF(Table1[[#This Row],[Profit]]&gt;0,"Profit","Loss")</f>
        <v>Loss</v>
      </c>
      <c r="S948" s="6" t="str">
        <f>FLOOR(Table1[[#This Row],[year]]-1900,10)+1900 &amp; "-" &amp; FLOOR(Table1[[#This Row],[year]]-1890,10)+1900</f>
        <v>1980-1990</v>
      </c>
      <c r="T948" s="14" t="s">
        <v>21835</v>
      </c>
      <c r="AB948" s="14"/>
    </row>
    <row r="949" spans="1:28" hidden="1" x14ac:dyDescent="0.3">
      <c r="A949" t="s">
        <v>3372</v>
      </c>
      <c r="B949" t="s">
        <v>1974</v>
      </c>
      <c r="C949" t="s">
        <v>41</v>
      </c>
      <c r="D949">
        <v>1986</v>
      </c>
      <c r="E949" t="s">
        <v>2672</v>
      </c>
      <c r="F949">
        <v>4.5</v>
      </c>
      <c r="G949">
        <v>9500</v>
      </c>
      <c r="H949" t="s">
        <v>3373</v>
      </c>
      <c r="I949" t="s">
        <v>3373</v>
      </c>
      <c r="J949" t="s">
        <v>3374</v>
      </c>
      <c r="K949" t="s">
        <v>306</v>
      </c>
      <c r="L949">
        <v>1100000</v>
      </c>
      <c r="M949">
        <v>5450815</v>
      </c>
      <c r="N949" t="s">
        <v>2221</v>
      </c>
      <c r="O949">
        <v>82</v>
      </c>
      <c r="P949" t="str">
        <f>IF(Table1[[#This Row],[score]]&gt;=8.5,"High",IF(Table1[[#This Row],[score]]&gt;=7,"Medium","Low"))</f>
        <v>Low</v>
      </c>
      <c r="Q949" s="5">
        <f>Table1[[#This Row],[gross]]-Table1[[#This Row],[budget]]</f>
        <v>4350815</v>
      </c>
      <c r="R949" s="5" t="str">
        <f>IF(Table1[[#This Row],[Profit]]&gt;0,"Profit","Loss")</f>
        <v>Profit</v>
      </c>
      <c r="S949" s="6" t="str">
        <f>FLOOR(Table1[[#This Row],[year]]-1900,10)+1900 &amp; "-" &amp; FLOOR(Table1[[#This Row],[year]]-1890,10)+1900</f>
        <v>1980-1990</v>
      </c>
      <c r="T949" s="14" t="s">
        <v>21835</v>
      </c>
      <c r="AB949" s="14"/>
    </row>
    <row r="950" spans="1:28" hidden="1" x14ac:dyDescent="0.3">
      <c r="A950" t="s">
        <v>3539</v>
      </c>
      <c r="B950" t="s">
        <v>16</v>
      </c>
      <c r="C950" t="s">
        <v>104</v>
      </c>
      <c r="D950">
        <v>1986</v>
      </c>
      <c r="E950" t="s">
        <v>3308</v>
      </c>
      <c r="F950">
        <v>6.4</v>
      </c>
      <c r="G950">
        <v>5400</v>
      </c>
      <c r="H950" t="s">
        <v>1307</v>
      </c>
      <c r="I950" t="s">
        <v>2918</v>
      </c>
      <c r="J950" t="s">
        <v>1229</v>
      </c>
      <c r="K950" t="s">
        <v>30</v>
      </c>
      <c r="L950">
        <f>20500000</f>
        <v>20500000</v>
      </c>
      <c r="M950">
        <v>5186646</v>
      </c>
      <c r="N950" t="s">
        <v>1025</v>
      </c>
      <c r="O950">
        <v>110</v>
      </c>
      <c r="P950" t="str">
        <f>IF(Table1[[#This Row],[score]]&gt;=8.5,"High",IF(Table1[[#This Row],[score]]&gt;=7,"Medium","Low"))</f>
        <v>Low</v>
      </c>
      <c r="Q950" s="5">
        <f>Table1[[#This Row],[gross]]-Table1[[#This Row],[budget]]</f>
        <v>-15313354</v>
      </c>
      <c r="R950" s="5" t="str">
        <f>IF(Table1[[#This Row],[Profit]]&gt;0,"Profit","Loss")</f>
        <v>Loss</v>
      </c>
      <c r="S950" s="6" t="str">
        <f>FLOOR(Table1[[#This Row],[year]]-1900,10)+1900 &amp; "-" &amp; FLOOR(Table1[[#This Row],[year]]-1890,10)+1900</f>
        <v>1980-1990</v>
      </c>
      <c r="T950" s="14" t="s">
        <v>21835</v>
      </c>
      <c r="AB950" s="14"/>
    </row>
    <row r="951" spans="1:28" hidden="1" x14ac:dyDescent="0.3">
      <c r="A951" t="s">
        <v>3636</v>
      </c>
      <c r="B951" t="s">
        <v>16</v>
      </c>
      <c r="C951" t="s">
        <v>34</v>
      </c>
      <c r="D951">
        <v>1986</v>
      </c>
      <c r="E951" t="s">
        <v>3014</v>
      </c>
      <c r="F951">
        <v>5.4</v>
      </c>
      <c r="G951">
        <v>1400</v>
      </c>
      <c r="H951" t="s">
        <v>2253</v>
      </c>
      <c r="I951" t="s">
        <v>3637</v>
      </c>
      <c r="J951" t="s">
        <v>2529</v>
      </c>
      <c r="K951" t="s">
        <v>30</v>
      </c>
      <c r="L951">
        <f>20500000</f>
        <v>20500000</v>
      </c>
      <c r="M951">
        <v>5099316</v>
      </c>
      <c r="N951" t="s">
        <v>31</v>
      </c>
      <c r="O951">
        <v>93</v>
      </c>
      <c r="P951" t="str">
        <f>IF(Table1[[#This Row],[score]]&gt;=8.5,"High",IF(Table1[[#This Row],[score]]&gt;=7,"Medium","Low"))</f>
        <v>Low</v>
      </c>
      <c r="Q951" s="5">
        <f>Table1[[#This Row],[gross]]-Table1[[#This Row],[budget]]</f>
        <v>-15400684</v>
      </c>
      <c r="R951" s="5" t="str">
        <f>IF(Table1[[#This Row],[Profit]]&gt;0,"Profit","Loss")</f>
        <v>Loss</v>
      </c>
      <c r="S951" s="6" t="str">
        <f>FLOOR(Table1[[#This Row],[year]]-1900,10)+1900 &amp; "-" &amp; FLOOR(Table1[[#This Row],[year]]-1890,10)+1900</f>
        <v>1980-1990</v>
      </c>
      <c r="T951" s="14" t="s">
        <v>21835</v>
      </c>
      <c r="AB951" s="14"/>
    </row>
    <row r="952" spans="1:28" hidden="1" x14ac:dyDescent="0.3">
      <c r="A952" t="s">
        <v>3529</v>
      </c>
      <c r="B952" t="s">
        <v>16</v>
      </c>
      <c r="C952" t="s">
        <v>41</v>
      </c>
      <c r="D952">
        <v>1986</v>
      </c>
      <c r="E952" t="s">
        <v>3193</v>
      </c>
      <c r="F952">
        <v>5.9</v>
      </c>
      <c r="G952">
        <v>5100</v>
      </c>
      <c r="H952" t="s">
        <v>3530</v>
      </c>
      <c r="I952" t="s">
        <v>3531</v>
      </c>
      <c r="J952" t="s">
        <v>189</v>
      </c>
      <c r="K952" t="s">
        <v>30</v>
      </c>
      <c r="L952">
        <v>3300000</v>
      </c>
      <c r="M952">
        <v>4941117</v>
      </c>
      <c r="N952" t="s">
        <v>2147</v>
      </c>
      <c r="O952">
        <v>93</v>
      </c>
      <c r="P952" t="str">
        <f>IF(Table1[[#This Row],[score]]&gt;=8.5,"High",IF(Table1[[#This Row],[score]]&gt;=7,"Medium","Low"))</f>
        <v>Low</v>
      </c>
      <c r="Q952" s="5">
        <f>Table1[[#This Row],[gross]]-Table1[[#This Row],[budget]]</f>
        <v>1641117</v>
      </c>
      <c r="R952" s="5" t="str">
        <f>IF(Table1[[#This Row],[Profit]]&gt;0,"Profit","Loss")</f>
        <v>Profit</v>
      </c>
      <c r="S952" s="6" t="str">
        <f>FLOOR(Table1[[#This Row],[year]]-1900,10)+1900 &amp; "-" &amp; FLOOR(Table1[[#This Row],[year]]-1890,10)+1900</f>
        <v>1980-1990</v>
      </c>
      <c r="T952" s="14" t="s">
        <v>21835</v>
      </c>
      <c r="AB952" s="14"/>
    </row>
    <row r="953" spans="1:28" hidden="1" x14ac:dyDescent="0.3">
      <c r="A953" t="s">
        <v>3520</v>
      </c>
      <c r="B953" t="s">
        <v>33</v>
      </c>
      <c r="C953" t="s">
        <v>41</v>
      </c>
      <c r="D953">
        <v>1986</v>
      </c>
      <c r="E953" t="s">
        <v>3521</v>
      </c>
      <c r="F953">
        <v>8</v>
      </c>
      <c r="G953">
        <v>24000</v>
      </c>
      <c r="H953" t="s">
        <v>3460</v>
      </c>
      <c r="I953" t="s">
        <v>3460</v>
      </c>
      <c r="J953" t="s">
        <v>3461</v>
      </c>
      <c r="K953" t="s">
        <v>1256</v>
      </c>
      <c r="L953">
        <f>20500000</f>
        <v>20500000</v>
      </c>
      <c r="M953">
        <v>4940939</v>
      </c>
      <c r="N953" t="s">
        <v>3462</v>
      </c>
      <c r="O953">
        <v>120</v>
      </c>
      <c r="P953" t="str">
        <f>IF(Table1[[#This Row],[score]]&gt;=8.5,"High",IF(Table1[[#This Row],[score]]&gt;=7,"Medium","Low"))</f>
        <v>Medium</v>
      </c>
      <c r="Q953" s="5">
        <f>Table1[[#This Row],[gross]]-Table1[[#This Row],[budget]]</f>
        <v>-15559061</v>
      </c>
      <c r="R953" s="5" t="str">
        <f>IF(Table1[[#This Row],[Profit]]&gt;0,"Profit","Loss")</f>
        <v>Loss</v>
      </c>
      <c r="S953" s="6" t="str">
        <f>FLOOR(Table1[[#This Row],[year]]-1900,10)+1900 &amp; "-" &amp; FLOOR(Table1[[#This Row],[year]]-1890,10)+1900</f>
        <v>1980-1990</v>
      </c>
      <c r="T953" s="14" t="s">
        <v>21835</v>
      </c>
      <c r="AB953" s="14"/>
    </row>
    <row r="954" spans="1:28" hidden="1" x14ac:dyDescent="0.3">
      <c r="A954" t="s">
        <v>3429</v>
      </c>
      <c r="B954" t="s">
        <v>33</v>
      </c>
      <c r="C954" t="s">
        <v>52</v>
      </c>
      <c r="D954">
        <v>1986</v>
      </c>
      <c r="E954" t="s">
        <v>3185</v>
      </c>
      <c r="F954">
        <v>5.6</v>
      </c>
      <c r="G954">
        <v>8200</v>
      </c>
      <c r="H954" t="s">
        <v>722</v>
      </c>
      <c r="I954" t="s">
        <v>3430</v>
      </c>
      <c r="J954" t="s">
        <v>3431</v>
      </c>
      <c r="K954" t="s">
        <v>30</v>
      </c>
      <c r="L954">
        <v>12000000</v>
      </c>
      <c r="M954">
        <v>4884663</v>
      </c>
      <c r="N954" t="s">
        <v>3082</v>
      </c>
      <c r="O954">
        <v>100</v>
      </c>
      <c r="P954" t="str">
        <f>IF(Table1[[#This Row],[score]]&gt;=8.5,"High",IF(Table1[[#This Row],[score]]&gt;=7,"Medium","Low"))</f>
        <v>Low</v>
      </c>
      <c r="Q954" s="5">
        <f>Table1[[#This Row],[gross]]-Table1[[#This Row],[budget]]</f>
        <v>-7115337</v>
      </c>
      <c r="R954" s="5" t="str">
        <f>IF(Table1[[#This Row],[Profit]]&gt;0,"Profit","Loss")</f>
        <v>Loss</v>
      </c>
      <c r="S954" s="6" t="str">
        <f>FLOOR(Table1[[#This Row],[year]]-1900,10)+1900 &amp; "-" &amp; FLOOR(Table1[[#This Row],[year]]-1890,10)+1900</f>
        <v>1980-1990</v>
      </c>
      <c r="T954" s="14" t="s">
        <v>21835</v>
      </c>
      <c r="AB954" s="14"/>
    </row>
    <row r="955" spans="1:28" hidden="1" x14ac:dyDescent="0.3">
      <c r="A955" t="s">
        <v>3525</v>
      </c>
      <c r="B955" t="s">
        <v>16</v>
      </c>
      <c r="C955" t="s">
        <v>34</v>
      </c>
      <c r="D955">
        <v>1986</v>
      </c>
      <c r="E955" t="s">
        <v>3314</v>
      </c>
      <c r="F955">
        <v>6.2</v>
      </c>
      <c r="G955">
        <v>2800</v>
      </c>
      <c r="H955" t="s">
        <v>430</v>
      </c>
      <c r="I955" t="s">
        <v>3526</v>
      </c>
      <c r="J955" t="s">
        <v>3527</v>
      </c>
      <c r="K955" t="s">
        <v>30</v>
      </c>
      <c r="L955">
        <v>8700000</v>
      </c>
      <c r="M955">
        <v>4865912</v>
      </c>
      <c r="N955" t="s">
        <v>3528</v>
      </c>
      <c r="O955">
        <v>109</v>
      </c>
      <c r="P955" t="str">
        <f>IF(Table1[[#This Row],[score]]&gt;=8.5,"High",IF(Table1[[#This Row],[score]]&gt;=7,"Medium","Low"))</f>
        <v>Low</v>
      </c>
      <c r="Q955" s="5">
        <f>Table1[[#This Row],[gross]]-Table1[[#This Row],[budget]]</f>
        <v>-3834088</v>
      </c>
      <c r="R955" s="5" t="str">
        <f>IF(Table1[[#This Row],[Profit]]&gt;0,"Profit","Loss")</f>
        <v>Loss</v>
      </c>
      <c r="S955" s="6" t="str">
        <f>FLOOR(Table1[[#This Row],[year]]-1900,10)+1900 &amp; "-" &amp; FLOOR(Table1[[#This Row],[year]]-1890,10)+1900</f>
        <v>1980-1990</v>
      </c>
      <c r="T955" s="14" t="s">
        <v>21835</v>
      </c>
      <c r="AB955" s="14"/>
    </row>
    <row r="956" spans="1:28" hidden="1" x14ac:dyDescent="0.3">
      <c r="A956" t="s">
        <v>3585</v>
      </c>
      <c r="B956" t="s">
        <v>1974</v>
      </c>
      <c r="C956" t="s">
        <v>17</v>
      </c>
      <c r="D956">
        <v>1986</v>
      </c>
      <c r="E956" t="s">
        <v>3211</v>
      </c>
      <c r="F956">
        <v>4.8</v>
      </c>
      <c r="G956">
        <v>1400</v>
      </c>
      <c r="H956" t="s">
        <v>2171</v>
      </c>
      <c r="I956" t="s">
        <v>3586</v>
      </c>
      <c r="J956" t="s">
        <v>3587</v>
      </c>
      <c r="K956" t="s">
        <v>30</v>
      </c>
      <c r="L956">
        <f>20500000</f>
        <v>20500000</v>
      </c>
      <c r="M956">
        <v>4845724</v>
      </c>
      <c r="N956" t="s">
        <v>859</v>
      </c>
      <c r="O956">
        <v>102</v>
      </c>
      <c r="P956" t="str">
        <f>IF(Table1[[#This Row],[score]]&gt;=8.5,"High",IF(Table1[[#This Row],[score]]&gt;=7,"Medium","Low"))</f>
        <v>Low</v>
      </c>
      <c r="Q956" s="5">
        <f>Table1[[#This Row],[gross]]-Table1[[#This Row],[budget]]</f>
        <v>-15654276</v>
      </c>
      <c r="R956" s="5" t="str">
        <f>IF(Table1[[#This Row],[Profit]]&gt;0,"Profit","Loss")</f>
        <v>Loss</v>
      </c>
      <c r="S956" s="6" t="str">
        <f>FLOOR(Table1[[#This Row],[year]]-1900,10)+1900 &amp; "-" &amp; FLOOR(Table1[[#This Row],[year]]-1890,10)+1900</f>
        <v>1980-1990</v>
      </c>
      <c r="T956" s="14" t="s">
        <v>21835</v>
      </c>
      <c r="AB956" s="14"/>
    </row>
    <row r="957" spans="1:28" hidden="1" x14ac:dyDescent="0.3">
      <c r="A957" t="s">
        <v>3651</v>
      </c>
      <c r="B957" t="s">
        <v>16</v>
      </c>
      <c r="C957" t="s">
        <v>41</v>
      </c>
      <c r="D957">
        <v>1986</v>
      </c>
      <c r="E957" t="s">
        <v>2937</v>
      </c>
      <c r="F957">
        <v>5.6</v>
      </c>
      <c r="G957">
        <v>1900</v>
      </c>
      <c r="H957" t="s">
        <v>3652</v>
      </c>
      <c r="I957" t="s">
        <v>3652</v>
      </c>
      <c r="J957" t="s">
        <v>3442</v>
      </c>
      <c r="K957" t="s">
        <v>30</v>
      </c>
      <c r="L957">
        <f>20500000</f>
        <v>20500000</v>
      </c>
      <c r="M957">
        <v>4781448</v>
      </c>
      <c r="N957" t="s">
        <v>1581</v>
      </c>
      <c r="O957">
        <v>97</v>
      </c>
      <c r="P957" t="str">
        <f>IF(Table1[[#This Row],[score]]&gt;=8.5,"High",IF(Table1[[#This Row],[score]]&gt;=7,"Medium","Low"))</f>
        <v>Low</v>
      </c>
      <c r="Q957" s="5">
        <f>Table1[[#This Row],[gross]]-Table1[[#This Row],[budget]]</f>
        <v>-15718552</v>
      </c>
      <c r="R957" s="5" t="str">
        <f>IF(Table1[[#This Row],[Profit]]&gt;0,"Profit","Loss")</f>
        <v>Loss</v>
      </c>
      <c r="S957" s="6" t="str">
        <f>FLOOR(Table1[[#This Row],[year]]-1900,10)+1900 &amp; "-" &amp; FLOOR(Table1[[#This Row],[year]]-1890,10)+1900</f>
        <v>1980-1990</v>
      </c>
      <c r="T957" s="14" t="s">
        <v>21835</v>
      </c>
      <c r="AB957" s="14"/>
    </row>
    <row r="958" spans="1:28" hidden="1" x14ac:dyDescent="0.3">
      <c r="A958" t="s">
        <v>3689</v>
      </c>
      <c r="B958" t="s">
        <v>1974</v>
      </c>
      <c r="C958" t="s">
        <v>17</v>
      </c>
      <c r="D958">
        <v>1986</v>
      </c>
      <c r="E958" t="s">
        <v>2891</v>
      </c>
      <c r="F958">
        <v>5.9</v>
      </c>
      <c r="G958">
        <v>906</v>
      </c>
      <c r="H958" t="s">
        <v>898</v>
      </c>
      <c r="I958" t="s">
        <v>3690</v>
      </c>
      <c r="J958" t="s">
        <v>235</v>
      </c>
      <c r="K958" t="s">
        <v>30</v>
      </c>
      <c r="L958">
        <v>10000000</v>
      </c>
      <c r="M958">
        <v>4743287</v>
      </c>
      <c r="N958" t="s">
        <v>210</v>
      </c>
      <c r="O958">
        <v>88</v>
      </c>
      <c r="P958" t="str">
        <f>IF(Table1[[#This Row],[score]]&gt;=8.5,"High",IF(Table1[[#This Row],[score]]&gt;=7,"Medium","Low"))</f>
        <v>Low</v>
      </c>
      <c r="Q958" s="5">
        <f>Table1[[#This Row],[gross]]-Table1[[#This Row],[budget]]</f>
        <v>-5256713</v>
      </c>
      <c r="R958" s="5" t="str">
        <f>IF(Table1[[#This Row],[Profit]]&gt;0,"Profit","Loss")</f>
        <v>Loss</v>
      </c>
      <c r="S958" s="6" t="str">
        <f>FLOOR(Table1[[#This Row],[year]]-1900,10)+1900 &amp; "-" &amp; FLOOR(Table1[[#This Row],[year]]-1890,10)+1900</f>
        <v>1980-1990</v>
      </c>
      <c r="T958" s="14" t="s">
        <v>21835</v>
      </c>
      <c r="AB958" s="14"/>
    </row>
    <row r="959" spans="1:28" hidden="1" x14ac:dyDescent="0.3">
      <c r="A959" t="s">
        <v>3471</v>
      </c>
      <c r="B959" t="s">
        <v>1974</v>
      </c>
      <c r="C959" t="s">
        <v>34</v>
      </c>
      <c r="D959">
        <v>1986</v>
      </c>
      <c r="E959" t="s">
        <v>3236</v>
      </c>
      <c r="F959">
        <v>3.9</v>
      </c>
      <c r="G959">
        <v>5600</v>
      </c>
      <c r="H959" t="s">
        <v>2182</v>
      </c>
      <c r="I959" t="s">
        <v>3472</v>
      </c>
      <c r="J959" t="s">
        <v>3473</v>
      </c>
      <c r="K959" t="s">
        <v>30</v>
      </c>
      <c r="L959">
        <v>10000000</v>
      </c>
      <c r="M959">
        <v>4711220</v>
      </c>
      <c r="N959" t="s">
        <v>2930</v>
      </c>
      <c r="O959">
        <v>105</v>
      </c>
      <c r="P959" t="str">
        <f>IF(Table1[[#This Row],[score]]&gt;=8.5,"High",IF(Table1[[#This Row],[score]]&gt;=7,"Medium","Low"))</f>
        <v>Low</v>
      </c>
      <c r="Q959" s="5">
        <f>Table1[[#This Row],[gross]]-Table1[[#This Row],[budget]]</f>
        <v>-5288780</v>
      </c>
      <c r="R959" s="5" t="str">
        <f>IF(Table1[[#This Row],[Profit]]&gt;0,"Profit","Loss")</f>
        <v>Loss</v>
      </c>
      <c r="S959" s="6" t="str">
        <f>FLOOR(Table1[[#This Row],[year]]-1900,10)+1900 &amp; "-" &amp; FLOOR(Table1[[#This Row],[year]]-1890,10)+1900</f>
        <v>1980-1990</v>
      </c>
      <c r="T959" s="14" t="s">
        <v>21835</v>
      </c>
      <c r="AB959" s="14"/>
    </row>
    <row r="960" spans="1:28" hidden="1" x14ac:dyDescent="0.3">
      <c r="A960" t="s">
        <v>3624</v>
      </c>
      <c r="B960" t="s">
        <v>16</v>
      </c>
      <c r="C960" t="s">
        <v>34</v>
      </c>
      <c r="D960">
        <v>1986</v>
      </c>
      <c r="E960" t="s">
        <v>3625</v>
      </c>
      <c r="F960">
        <v>5.8</v>
      </c>
      <c r="G960">
        <v>2600</v>
      </c>
      <c r="H960" t="s">
        <v>1748</v>
      </c>
      <c r="I960" t="s">
        <v>3626</v>
      </c>
      <c r="J960" t="s">
        <v>2819</v>
      </c>
      <c r="K960" t="s">
        <v>30</v>
      </c>
      <c r="L960">
        <v>4000000</v>
      </c>
      <c r="M960">
        <v>4679650</v>
      </c>
      <c r="N960" t="s">
        <v>2188</v>
      </c>
      <c r="O960">
        <v>104</v>
      </c>
      <c r="P960" t="str">
        <f>IF(Table1[[#This Row],[score]]&gt;=8.5,"High",IF(Table1[[#This Row],[score]]&gt;=7,"Medium","Low"))</f>
        <v>Low</v>
      </c>
      <c r="Q960" s="5">
        <f>Table1[[#This Row],[gross]]-Table1[[#This Row],[budget]]</f>
        <v>679650</v>
      </c>
      <c r="R960" s="5" t="str">
        <f>IF(Table1[[#This Row],[Profit]]&gt;0,"Profit","Loss")</f>
        <v>Profit</v>
      </c>
      <c r="S960" s="6" t="str">
        <f>FLOOR(Table1[[#This Row],[year]]-1900,10)+1900 &amp; "-" &amp; FLOOR(Table1[[#This Row],[year]]-1890,10)+1900</f>
        <v>1980-1990</v>
      </c>
      <c r="T960" s="14" t="s">
        <v>21835</v>
      </c>
      <c r="AB960" s="14"/>
    </row>
    <row r="961" spans="1:28" hidden="1" x14ac:dyDescent="0.3">
      <c r="A961" t="s">
        <v>3499</v>
      </c>
      <c r="B961" t="s">
        <v>1974</v>
      </c>
      <c r="C961" t="s">
        <v>17</v>
      </c>
      <c r="D961">
        <v>1986</v>
      </c>
      <c r="E961" t="s">
        <v>3074</v>
      </c>
      <c r="F961">
        <v>6.5</v>
      </c>
      <c r="G961">
        <v>1500</v>
      </c>
      <c r="H961" t="s">
        <v>3500</v>
      </c>
      <c r="I961" t="s">
        <v>3501</v>
      </c>
      <c r="J961" t="s">
        <v>3502</v>
      </c>
      <c r="K961" t="s">
        <v>30</v>
      </c>
      <c r="L961">
        <f>20500000</f>
        <v>20500000</v>
      </c>
      <c r="M961">
        <v>4636169</v>
      </c>
      <c r="N961" t="s">
        <v>44</v>
      </c>
      <c r="O961">
        <v>103</v>
      </c>
      <c r="P961" t="str">
        <f>IF(Table1[[#This Row],[score]]&gt;=8.5,"High",IF(Table1[[#This Row],[score]]&gt;=7,"Medium","Low"))</f>
        <v>Low</v>
      </c>
      <c r="Q961" s="5">
        <f>Table1[[#This Row],[gross]]-Table1[[#This Row],[budget]]</f>
        <v>-15863831</v>
      </c>
      <c r="R961" s="5" t="str">
        <f>IF(Table1[[#This Row],[Profit]]&gt;0,"Profit","Loss")</f>
        <v>Loss</v>
      </c>
      <c r="S961" s="6" t="str">
        <f>FLOOR(Table1[[#This Row],[year]]-1900,10)+1900 &amp; "-" &amp; FLOOR(Table1[[#This Row],[year]]-1890,10)+1900</f>
        <v>1980-1990</v>
      </c>
      <c r="T961" s="14" t="s">
        <v>21835</v>
      </c>
      <c r="AB961" s="14"/>
    </row>
    <row r="962" spans="1:28" hidden="1" x14ac:dyDescent="0.3">
      <c r="A962" t="s">
        <v>3557</v>
      </c>
      <c r="B962" t="s">
        <v>33</v>
      </c>
      <c r="C962" t="s">
        <v>34</v>
      </c>
      <c r="D962">
        <v>1986</v>
      </c>
      <c r="E962" t="s">
        <v>2792</v>
      </c>
      <c r="F962">
        <v>4.9000000000000004</v>
      </c>
      <c r="G962">
        <v>1900</v>
      </c>
      <c r="H962" t="s">
        <v>3558</v>
      </c>
      <c r="I962" t="s">
        <v>3559</v>
      </c>
      <c r="J962" t="s">
        <v>3560</v>
      </c>
      <c r="K962" t="s">
        <v>30</v>
      </c>
      <c r="L962">
        <f>20500000</f>
        <v>20500000</v>
      </c>
      <c r="M962">
        <v>4601256</v>
      </c>
      <c r="N962" t="s">
        <v>2221</v>
      </c>
      <c r="O962">
        <v>96</v>
      </c>
      <c r="P962" t="str">
        <f>IF(Table1[[#This Row],[score]]&gt;=8.5,"High",IF(Table1[[#This Row],[score]]&gt;=7,"Medium","Low"))</f>
        <v>Low</v>
      </c>
      <c r="Q962" s="5">
        <f>Table1[[#This Row],[gross]]-Table1[[#This Row],[budget]]</f>
        <v>-15898744</v>
      </c>
      <c r="R962" s="5" t="str">
        <f>IF(Table1[[#This Row],[Profit]]&gt;0,"Profit","Loss")</f>
        <v>Loss</v>
      </c>
      <c r="S962" s="6" t="str">
        <f>FLOOR(Table1[[#This Row],[year]]-1900,10)+1900 &amp; "-" &amp; FLOOR(Table1[[#This Row],[year]]-1890,10)+1900</f>
        <v>1980-1990</v>
      </c>
      <c r="T962" s="14" t="s">
        <v>21835</v>
      </c>
      <c r="AB962" s="14"/>
    </row>
    <row r="963" spans="1:28" hidden="1" x14ac:dyDescent="0.3">
      <c r="A963" t="s">
        <v>3246</v>
      </c>
      <c r="B963" t="s">
        <v>16</v>
      </c>
      <c r="C963" t="s">
        <v>104</v>
      </c>
      <c r="D963">
        <v>1986</v>
      </c>
      <c r="E963" t="s">
        <v>3247</v>
      </c>
      <c r="F963">
        <v>7</v>
      </c>
      <c r="G963">
        <v>17000</v>
      </c>
      <c r="H963" t="s">
        <v>1203</v>
      </c>
      <c r="I963" t="s">
        <v>3248</v>
      </c>
      <c r="J963" t="s">
        <v>3249</v>
      </c>
      <c r="K963" t="s">
        <v>30</v>
      </c>
      <c r="L963">
        <v>1900000</v>
      </c>
      <c r="M963">
        <v>4600000</v>
      </c>
      <c r="N963" t="s">
        <v>2324</v>
      </c>
      <c r="O963">
        <v>99</v>
      </c>
      <c r="P963" t="str">
        <f>IF(Table1[[#This Row],[score]]&gt;=8.5,"High",IF(Table1[[#This Row],[score]]&gt;=7,"Medium","Low"))</f>
        <v>Medium</v>
      </c>
      <c r="Q963" s="5">
        <f>Table1[[#This Row],[gross]]-Table1[[#This Row],[budget]]</f>
        <v>2700000</v>
      </c>
      <c r="R963" s="5" t="str">
        <f>IF(Table1[[#This Row],[Profit]]&gt;0,"Profit","Loss")</f>
        <v>Profit</v>
      </c>
      <c r="S963" s="6" t="str">
        <f>FLOOR(Table1[[#This Row],[year]]-1900,10)+1900 &amp; "-" &amp; FLOOR(Table1[[#This Row],[year]]-1890,10)+1900</f>
        <v>1980-1990</v>
      </c>
      <c r="T963" s="14" t="s">
        <v>21835</v>
      </c>
      <c r="AB963" s="14"/>
    </row>
    <row r="964" spans="1:28" hidden="1" x14ac:dyDescent="0.3">
      <c r="A964" t="s">
        <v>3718</v>
      </c>
      <c r="B964" t="s">
        <v>1974</v>
      </c>
      <c r="C964" t="s">
        <v>41</v>
      </c>
      <c r="D964">
        <v>1986</v>
      </c>
      <c r="E964" t="s">
        <v>3282</v>
      </c>
      <c r="F964">
        <v>6</v>
      </c>
      <c r="G964">
        <v>1400</v>
      </c>
      <c r="H964" t="s">
        <v>702</v>
      </c>
      <c r="I964" t="s">
        <v>3719</v>
      </c>
      <c r="J964" t="s">
        <v>876</v>
      </c>
      <c r="K964" t="s">
        <v>30</v>
      </c>
      <c r="L964">
        <f>20500000</f>
        <v>20500000</v>
      </c>
      <c r="M964">
        <v>4079895</v>
      </c>
      <c r="N964" t="s">
        <v>702</v>
      </c>
      <c r="O964">
        <v>102</v>
      </c>
      <c r="P964" t="str">
        <f>IF(Table1[[#This Row],[score]]&gt;=8.5,"High",IF(Table1[[#This Row],[score]]&gt;=7,"Medium","Low"))</f>
        <v>Low</v>
      </c>
      <c r="Q964" s="5">
        <f>Table1[[#This Row],[gross]]-Table1[[#This Row],[budget]]</f>
        <v>-16420105</v>
      </c>
      <c r="R964" s="5" t="str">
        <f>IF(Table1[[#This Row],[Profit]]&gt;0,"Profit","Loss")</f>
        <v>Loss</v>
      </c>
      <c r="S964" s="6" t="str">
        <f>FLOOR(Table1[[#This Row],[year]]-1900,10)+1900 &amp; "-" &amp; FLOOR(Table1[[#This Row],[year]]-1890,10)+1900</f>
        <v>1980-1990</v>
      </c>
      <c r="T964" s="14" t="s">
        <v>21835</v>
      </c>
      <c r="AB964" s="14"/>
    </row>
    <row r="965" spans="1:28" hidden="1" x14ac:dyDescent="0.3">
      <c r="A965" t="s">
        <v>3698</v>
      </c>
      <c r="B965" t="s">
        <v>16</v>
      </c>
      <c r="C965" t="s">
        <v>25</v>
      </c>
      <c r="D965">
        <v>1986</v>
      </c>
      <c r="E965" t="s">
        <v>3308</v>
      </c>
      <c r="F965">
        <v>5.6</v>
      </c>
      <c r="G965">
        <v>1600</v>
      </c>
      <c r="H965" t="s">
        <v>3699</v>
      </c>
      <c r="I965" t="s">
        <v>1033</v>
      </c>
      <c r="J965" t="s">
        <v>3470</v>
      </c>
      <c r="K965" t="s">
        <v>30</v>
      </c>
      <c r="L965">
        <v>25000000</v>
      </c>
      <c r="M965">
        <v>4007250</v>
      </c>
      <c r="N965" t="s">
        <v>1735</v>
      </c>
      <c r="O965">
        <v>127</v>
      </c>
      <c r="P965" t="str">
        <f>IF(Table1[[#This Row],[score]]&gt;=8.5,"High",IF(Table1[[#This Row],[score]]&gt;=7,"Medium","Low"))</f>
        <v>Low</v>
      </c>
      <c r="Q965" s="5">
        <f>Table1[[#This Row],[gross]]-Table1[[#This Row],[budget]]</f>
        <v>-20992750</v>
      </c>
      <c r="R965" s="5" t="str">
        <f>IF(Table1[[#This Row],[Profit]]&gt;0,"Profit","Loss")</f>
        <v>Loss</v>
      </c>
      <c r="S965" s="6" t="str">
        <f>FLOOR(Table1[[#This Row],[year]]-1900,10)+1900 &amp; "-" &amp; FLOOR(Table1[[#This Row],[year]]-1890,10)+1900</f>
        <v>1980-1990</v>
      </c>
      <c r="T965" s="14" t="s">
        <v>21835</v>
      </c>
      <c r="AB965" s="14"/>
    </row>
    <row r="966" spans="1:28" hidden="1" x14ac:dyDescent="0.3">
      <c r="A966" t="s">
        <v>3458</v>
      </c>
      <c r="B966" t="s">
        <v>33</v>
      </c>
      <c r="C966" t="s">
        <v>17</v>
      </c>
      <c r="D966">
        <v>1986</v>
      </c>
      <c r="E966" t="s">
        <v>3459</v>
      </c>
      <c r="F966">
        <v>8</v>
      </c>
      <c r="G966">
        <v>21000</v>
      </c>
      <c r="H966" t="s">
        <v>3460</v>
      </c>
      <c r="I966" t="s">
        <v>3460</v>
      </c>
      <c r="J966" t="s">
        <v>3461</v>
      </c>
      <c r="K966" t="s">
        <v>1256</v>
      </c>
      <c r="L966">
        <f>20500000</f>
        <v>20500000</v>
      </c>
      <c r="M966">
        <v>3940542</v>
      </c>
      <c r="N966" t="s">
        <v>3462</v>
      </c>
      <c r="O966">
        <v>113</v>
      </c>
      <c r="P966" t="str">
        <f>IF(Table1[[#This Row],[score]]&gt;=8.5,"High",IF(Table1[[#This Row],[score]]&gt;=7,"Medium","Low"))</f>
        <v>Medium</v>
      </c>
      <c r="Q966" s="5">
        <f>Table1[[#This Row],[gross]]-Table1[[#This Row],[budget]]</f>
        <v>-16559458</v>
      </c>
      <c r="R966" s="5" t="str">
        <f>IF(Table1[[#This Row],[Profit]]&gt;0,"Profit","Loss")</f>
        <v>Loss</v>
      </c>
      <c r="S966" s="6" t="str">
        <f>FLOOR(Table1[[#This Row],[year]]-1900,10)+1900 &amp; "-" &amp; FLOOR(Table1[[#This Row],[year]]-1890,10)+1900</f>
        <v>1980-1990</v>
      </c>
      <c r="T966" s="14" t="s">
        <v>21835</v>
      </c>
      <c r="AB966" s="14"/>
    </row>
    <row r="967" spans="1:28" hidden="1" x14ac:dyDescent="0.3">
      <c r="A967" t="s">
        <v>3485</v>
      </c>
      <c r="B967" t="s">
        <v>1974</v>
      </c>
      <c r="C967" t="s">
        <v>330</v>
      </c>
      <c r="D967">
        <v>1986</v>
      </c>
      <c r="E967" t="s">
        <v>3306</v>
      </c>
      <c r="F967">
        <v>6.2</v>
      </c>
      <c r="G967">
        <v>5600</v>
      </c>
      <c r="H967" t="s">
        <v>1886</v>
      </c>
      <c r="I967" t="s">
        <v>1886</v>
      </c>
      <c r="J967" t="s">
        <v>3486</v>
      </c>
      <c r="K967" t="s">
        <v>30</v>
      </c>
      <c r="L967">
        <v>18000000</v>
      </c>
      <c r="M967">
        <v>3900000</v>
      </c>
      <c r="N967" t="s">
        <v>3487</v>
      </c>
      <c r="O967">
        <v>117</v>
      </c>
      <c r="P967" t="str">
        <f>IF(Table1[[#This Row],[score]]&gt;=8.5,"High",IF(Table1[[#This Row],[score]]&gt;=7,"Medium","Low"))</f>
        <v>Low</v>
      </c>
      <c r="Q967" s="5">
        <f>Table1[[#This Row],[gross]]-Table1[[#This Row],[budget]]</f>
        <v>-14100000</v>
      </c>
      <c r="R967" s="5" t="str">
        <f>IF(Table1[[#This Row],[Profit]]&gt;0,"Profit","Loss")</f>
        <v>Loss</v>
      </c>
      <c r="S967" s="6" t="str">
        <f>FLOOR(Table1[[#This Row],[year]]-1900,10)+1900 &amp; "-" &amp; FLOOR(Table1[[#This Row],[year]]-1890,10)+1900</f>
        <v>1980-1990</v>
      </c>
      <c r="T967" s="14" t="s">
        <v>21835</v>
      </c>
      <c r="AB967" s="14"/>
    </row>
    <row r="968" spans="1:28" hidden="1" x14ac:dyDescent="0.3">
      <c r="A968" t="s">
        <v>3643</v>
      </c>
      <c r="B968" t="s">
        <v>16</v>
      </c>
      <c r="C968" t="s">
        <v>17</v>
      </c>
      <c r="D968">
        <v>1986</v>
      </c>
      <c r="E968" t="s">
        <v>2792</v>
      </c>
      <c r="F968">
        <v>5.7</v>
      </c>
      <c r="G968">
        <v>2700</v>
      </c>
      <c r="H968" t="s">
        <v>404</v>
      </c>
      <c r="I968" t="s">
        <v>3644</v>
      </c>
      <c r="J968" t="s">
        <v>184</v>
      </c>
      <c r="K968" t="s">
        <v>30</v>
      </c>
      <c r="L968">
        <v>16000000</v>
      </c>
      <c r="M968">
        <v>3800000</v>
      </c>
      <c r="N968" t="s">
        <v>859</v>
      </c>
      <c r="O968">
        <v>111</v>
      </c>
      <c r="P968" t="str">
        <f>IF(Table1[[#This Row],[score]]&gt;=8.5,"High",IF(Table1[[#This Row],[score]]&gt;=7,"Medium","Low"))</f>
        <v>Low</v>
      </c>
      <c r="Q968" s="5">
        <f>Table1[[#This Row],[gross]]-Table1[[#This Row],[budget]]</f>
        <v>-12200000</v>
      </c>
      <c r="R968" s="5" t="str">
        <f>IF(Table1[[#This Row],[Profit]]&gt;0,"Profit","Loss")</f>
        <v>Loss</v>
      </c>
      <c r="S968" s="6" t="str">
        <f>FLOOR(Table1[[#This Row],[year]]-1900,10)+1900 &amp; "-" &amp; FLOOR(Table1[[#This Row],[year]]-1890,10)+1900</f>
        <v>1980-1990</v>
      </c>
      <c r="T968" s="14" t="s">
        <v>21835</v>
      </c>
      <c r="AB968" s="14"/>
    </row>
    <row r="969" spans="1:28" hidden="1" x14ac:dyDescent="0.3">
      <c r="A969" t="s">
        <v>3415</v>
      </c>
      <c r="B969" t="s">
        <v>33</v>
      </c>
      <c r="C969" t="s">
        <v>34</v>
      </c>
      <c r="D969">
        <v>1986</v>
      </c>
      <c r="E969" t="s">
        <v>3416</v>
      </c>
      <c r="F969">
        <v>4.5999999999999996</v>
      </c>
      <c r="G969">
        <v>9000</v>
      </c>
      <c r="H969" t="s">
        <v>3417</v>
      </c>
      <c r="I969" t="s">
        <v>2815</v>
      </c>
      <c r="J969" t="s">
        <v>2816</v>
      </c>
      <c r="K969" t="s">
        <v>30</v>
      </c>
      <c r="L969">
        <v>13000000</v>
      </c>
      <c r="M969">
        <v>3751699</v>
      </c>
      <c r="N969" t="s">
        <v>1163</v>
      </c>
      <c r="O969">
        <v>99</v>
      </c>
      <c r="P969" t="str">
        <f>IF(Table1[[#This Row],[score]]&gt;=8.5,"High",IF(Table1[[#This Row],[score]]&gt;=7,"Medium","Low"))</f>
        <v>Low</v>
      </c>
      <c r="Q969" s="5">
        <f>Table1[[#This Row],[gross]]-Table1[[#This Row],[budget]]</f>
        <v>-9248301</v>
      </c>
      <c r="R969" s="5" t="str">
        <f>IF(Table1[[#This Row],[Profit]]&gt;0,"Profit","Loss")</f>
        <v>Loss</v>
      </c>
      <c r="S969" s="6" t="str">
        <f>FLOOR(Table1[[#This Row],[year]]-1900,10)+1900 &amp; "-" &amp; FLOOR(Table1[[#This Row],[year]]-1890,10)+1900</f>
        <v>1980-1990</v>
      </c>
      <c r="T969" s="14" t="s">
        <v>21835</v>
      </c>
      <c r="AB969" s="14"/>
    </row>
    <row r="970" spans="1:28" hidden="1" x14ac:dyDescent="0.3">
      <c r="A970" t="s">
        <v>3262</v>
      </c>
      <c r="B970" t="s">
        <v>1974</v>
      </c>
      <c r="C970" t="s">
        <v>34</v>
      </c>
      <c r="D970">
        <v>1986</v>
      </c>
      <c r="E970" t="s">
        <v>3045</v>
      </c>
      <c r="F970">
        <v>6</v>
      </c>
      <c r="G970">
        <v>15000</v>
      </c>
      <c r="H970" t="s">
        <v>1107</v>
      </c>
      <c r="I970" t="s">
        <v>1107</v>
      </c>
      <c r="J970" t="s">
        <v>3222</v>
      </c>
      <c r="K970" t="s">
        <v>30</v>
      </c>
      <c r="L970">
        <v>2700000</v>
      </c>
      <c r="M970">
        <v>3500000</v>
      </c>
      <c r="N970" t="s">
        <v>3263</v>
      </c>
      <c r="O970">
        <v>93</v>
      </c>
      <c r="P970" t="str">
        <f>IF(Table1[[#This Row],[score]]&gt;=8.5,"High",IF(Table1[[#This Row],[score]]&gt;=7,"Medium","Low"))</f>
        <v>Low</v>
      </c>
      <c r="Q970" s="5">
        <f>Table1[[#This Row],[gross]]-Table1[[#This Row],[budget]]</f>
        <v>800000</v>
      </c>
      <c r="R970" s="5" t="str">
        <f>IF(Table1[[#This Row],[Profit]]&gt;0,"Profit","Loss")</f>
        <v>Profit</v>
      </c>
      <c r="S970" s="6" t="str">
        <f>FLOOR(Table1[[#This Row],[year]]-1900,10)+1900 &amp; "-" &amp; FLOOR(Table1[[#This Row],[year]]-1890,10)+1900</f>
        <v>1980-1990</v>
      </c>
      <c r="T970" s="14" t="s">
        <v>21835</v>
      </c>
      <c r="AB970" s="14"/>
    </row>
    <row r="971" spans="1:28" hidden="1" x14ac:dyDescent="0.3">
      <c r="A971" t="s">
        <v>3743</v>
      </c>
      <c r="B971" t="s">
        <v>16</v>
      </c>
      <c r="C971" t="s">
        <v>34</v>
      </c>
      <c r="D971">
        <v>1986</v>
      </c>
      <c r="E971" t="s">
        <v>3744</v>
      </c>
      <c r="F971">
        <v>4.0999999999999996</v>
      </c>
      <c r="G971">
        <v>1900</v>
      </c>
      <c r="H971" t="s">
        <v>3745</v>
      </c>
      <c r="I971" t="s">
        <v>3745</v>
      </c>
      <c r="J971" t="s">
        <v>3746</v>
      </c>
      <c r="K971" t="s">
        <v>30</v>
      </c>
      <c r="L971">
        <v>3401376</v>
      </c>
      <c r="M971">
        <v>3388020</v>
      </c>
      <c r="N971" t="s">
        <v>699</v>
      </c>
      <c r="O971">
        <v>95</v>
      </c>
      <c r="P971" t="str">
        <f>IF(Table1[[#This Row],[score]]&gt;=8.5,"High",IF(Table1[[#This Row],[score]]&gt;=7,"Medium","Low"))</f>
        <v>Low</v>
      </c>
      <c r="Q971" s="5">
        <f>Table1[[#This Row],[gross]]-Table1[[#This Row],[budget]]</f>
        <v>-13356</v>
      </c>
      <c r="R971" s="5" t="str">
        <f>IF(Table1[[#This Row],[Profit]]&gt;0,"Profit","Loss")</f>
        <v>Loss</v>
      </c>
      <c r="S971" s="6" t="str">
        <f>FLOOR(Table1[[#This Row],[year]]-1900,10)+1900 &amp; "-" &amp; FLOOR(Table1[[#This Row],[year]]-1890,10)+1900</f>
        <v>1980-1990</v>
      </c>
      <c r="T971" s="14" t="s">
        <v>21855</v>
      </c>
      <c r="AB971" s="14"/>
    </row>
    <row r="972" spans="1:28" hidden="1" x14ac:dyDescent="0.3">
      <c r="A972" t="s">
        <v>3685</v>
      </c>
      <c r="B972" t="s">
        <v>16</v>
      </c>
      <c r="C972" t="s">
        <v>17</v>
      </c>
      <c r="D972">
        <v>1986</v>
      </c>
      <c r="E972" t="s">
        <v>3555</v>
      </c>
      <c r="F972">
        <v>7.4</v>
      </c>
      <c r="G972">
        <v>4700</v>
      </c>
      <c r="H972" t="s">
        <v>2477</v>
      </c>
      <c r="I972" t="s">
        <v>3686</v>
      </c>
      <c r="J972" t="s">
        <v>3687</v>
      </c>
      <c r="K972" t="s">
        <v>30</v>
      </c>
      <c r="L972">
        <f>20500000</f>
        <v>20500000</v>
      </c>
      <c r="M972">
        <v>3272593</v>
      </c>
      <c r="N972" t="s">
        <v>3688</v>
      </c>
      <c r="O972">
        <v>133</v>
      </c>
      <c r="P972" t="str">
        <f>IF(Table1[[#This Row],[score]]&gt;=8.5,"High",IF(Table1[[#This Row],[score]]&gt;=7,"Medium","Low"))</f>
        <v>Medium</v>
      </c>
      <c r="Q972" s="5">
        <f>Table1[[#This Row],[gross]]-Table1[[#This Row],[budget]]</f>
        <v>-17227407</v>
      </c>
      <c r="R972" s="5" t="str">
        <f>IF(Table1[[#This Row],[Profit]]&gt;0,"Profit","Loss")</f>
        <v>Loss</v>
      </c>
      <c r="S972" s="6" t="str">
        <f>FLOOR(Table1[[#This Row],[year]]-1900,10)+1900 &amp; "-" &amp; FLOOR(Table1[[#This Row],[year]]-1890,10)+1900</f>
        <v>1980-1990</v>
      </c>
      <c r="T972" s="14" t="s">
        <v>21835</v>
      </c>
      <c r="AB972" s="14"/>
    </row>
    <row r="973" spans="1:28" hidden="1" x14ac:dyDescent="0.3">
      <c r="A973" t="s">
        <v>3713</v>
      </c>
      <c r="B973" t="s">
        <v>16</v>
      </c>
      <c r="C973" t="s">
        <v>34</v>
      </c>
      <c r="D973">
        <v>1986</v>
      </c>
      <c r="E973" t="s">
        <v>2833</v>
      </c>
      <c r="F973">
        <v>5.2</v>
      </c>
      <c r="G973">
        <v>543</v>
      </c>
      <c r="H973" t="s">
        <v>1691</v>
      </c>
      <c r="I973" t="s">
        <v>1691</v>
      </c>
      <c r="J973" t="s">
        <v>3714</v>
      </c>
      <c r="K973" t="s">
        <v>30</v>
      </c>
      <c r="L973">
        <f>20500000</f>
        <v>20500000</v>
      </c>
      <c r="M973">
        <v>3136701</v>
      </c>
      <c r="N973" t="s">
        <v>2188</v>
      </c>
      <c r="O973">
        <v>97</v>
      </c>
      <c r="P973" t="str">
        <f>IF(Table1[[#This Row],[score]]&gt;=8.5,"High",IF(Table1[[#This Row],[score]]&gt;=7,"Medium","Low"))</f>
        <v>Low</v>
      </c>
      <c r="Q973" s="5">
        <f>Table1[[#This Row],[gross]]-Table1[[#This Row],[budget]]</f>
        <v>-17363299</v>
      </c>
      <c r="R973" s="5" t="str">
        <f>IF(Table1[[#This Row],[Profit]]&gt;0,"Profit","Loss")</f>
        <v>Loss</v>
      </c>
      <c r="S973" s="6" t="str">
        <f>FLOOR(Table1[[#This Row],[year]]-1900,10)+1900 &amp; "-" &amp; FLOOR(Table1[[#This Row],[year]]-1890,10)+1900</f>
        <v>1980-1990</v>
      </c>
      <c r="T973" s="14" t="s">
        <v>21835</v>
      </c>
      <c r="AB973" s="14"/>
    </row>
    <row r="974" spans="1:28" hidden="1" x14ac:dyDescent="0.3">
      <c r="A974" t="s">
        <v>3782</v>
      </c>
      <c r="B974" t="s">
        <v>16</v>
      </c>
      <c r="C974" t="s">
        <v>34</v>
      </c>
      <c r="D974">
        <v>1986</v>
      </c>
      <c r="E974" t="s">
        <v>3423</v>
      </c>
      <c r="F974">
        <v>5.3</v>
      </c>
      <c r="G974">
        <v>453</v>
      </c>
      <c r="H974" t="s">
        <v>192</v>
      </c>
      <c r="I974" t="s">
        <v>3783</v>
      </c>
      <c r="J974" t="s">
        <v>3784</v>
      </c>
      <c r="K974" t="s">
        <v>195</v>
      </c>
      <c r="L974">
        <f>20500000</f>
        <v>20500000</v>
      </c>
      <c r="M974">
        <v>2995527</v>
      </c>
      <c r="N974" t="s">
        <v>3785</v>
      </c>
      <c r="O974">
        <v>90</v>
      </c>
      <c r="P974" t="str">
        <f>IF(Table1[[#This Row],[score]]&gt;=8.5,"High",IF(Table1[[#This Row],[score]]&gt;=7,"Medium","Low"))</f>
        <v>Low</v>
      </c>
      <c r="Q974" s="5">
        <f>Table1[[#This Row],[gross]]-Table1[[#This Row],[budget]]</f>
        <v>-17504473</v>
      </c>
      <c r="R974" s="5" t="str">
        <f>IF(Table1[[#This Row],[Profit]]&gt;0,"Profit","Loss")</f>
        <v>Loss</v>
      </c>
      <c r="S974" s="6" t="str">
        <f>FLOOR(Table1[[#This Row],[year]]-1900,10)+1900 &amp; "-" &amp; FLOOR(Table1[[#This Row],[year]]-1890,10)+1900</f>
        <v>1980-1990</v>
      </c>
      <c r="T974" s="14" t="s">
        <v>21835</v>
      </c>
      <c r="AB974" s="14"/>
    </row>
    <row r="975" spans="1:28" hidden="1" x14ac:dyDescent="0.3">
      <c r="A975" t="s">
        <v>3325</v>
      </c>
      <c r="B975" t="s">
        <v>16</v>
      </c>
      <c r="C975" t="s">
        <v>63</v>
      </c>
      <c r="D975">
        <v>1986</v>
      </c>
      <c r="E975" t="s">
        <v>3308</v>
      </c>
      <c r="F975">
        <v>7</v>
      </c>
      <c r="G975">
        <v>30000</v>
      </c>
      <c r="H975" t="s">
        <v>2120</v>
      </c>
      <c r="I975" t="s">
        <v>2120</v>
      </c>
      <c r="J975" t="s">
        <v>3326</v>
      </c>
      <c r="K975" t="s">
        <v>22</v>
      </c>
      <c r="L975">
        <v>4000000</v>
      </c>
      <c r="M975">
        <v>2850707</v>
      </c>
      <c r="N975" t="s">
        <v>3327</v>
      </c>
      <c r="O975">
        <v>112</v>
      </c>
      <c r="P975" t="str">
        <f>IF(Table1[[#This Row],[score]]&gt;=8.5,"High",IF(Table1[[#This Row],[score]]&gt;=7,"Medium","Low"))</f>
        <v>Medium</v>
      </c>
      <c r="Q975" s="5">
        <f>Table1[[#This Row],[gross]]-Table1[[#This Row],[budget]]</f>
        <v>-1149293</v>
      </c>
      <c r="R975" s="5" t="str">
        <f>IF(Table1[[#This Row],[Profit]]&gt;0,"Profit","Loss")</f>
        <v>Loss</v>
      </c>
      <c r="S975" s="6" t="str">
        <f>FLOOR(Table1[[#This Row],[year]]-1900,10)+1900 &amp; "-" &amp; FLOOR(Table1[[#This Row],[year]]-1890,10)+1900</f>
        <v>1980-1990</v>
      </c>
      <c r="T975" s="14" t="s">
        <v>21835</v>
      </c>
      <c r="AB975" s="14"/>
    </row>
    <row r="976" spans="1:28" hidden="1" x14ac:dyDescent="0.3">
      <c r="A976" t="s">
        <v>3627</v>
      </c>
      <c r="B976" t="s">
        <v>16</v>
      </c>
      <c r="C976" t="s">
        <v>34</v>
      </c>
      <c r="D976">
        <v>1986</v>
      </c>
      <c r="E976" t="s">
        <v>3569</v>
      </c>
      <c r="F976">
        <v>5.6</v>
      </c>
      <c r="G976">
        <v>1900</v>
      </c>
      <c r="H976" t="s">
        <v>1918</v>
      </c>
      <c r="I976" t="s">
        <v>3628</v>
      </c>
      <c r="J976" t="s">
        <v>200</v>
      </c>
      <c r="K976" t="s">
        <v>30</v>
      </c>
      <c r="L976">
        <v>17000000</v>
      </c>
      <c r="M976">
        <v>2793214</v>
      </c>
      <c r="N976" t="s">
        <v>3629</v>
      </c>
      <c r="O976">
        <v>101</v>
      </c>
      <c r="P976" t="str">
        <f>IF(Table1[[#This Row],[score]]&gt;=8.5,"High",IF(Table1[[#This Row],[score]]&gt;=7,"Medium","Low"))</f>
        <v>Low</v>
      </c>
      <c r="Q976" s="5">
        <f>Table1[[#This Row],[gross]]-Table1[[#This Row],[budget]]</f>
        <v>-14206786</v>
      </c>
      <c r="R976" s="5" t="str">
        <f>IF(Table1[[#This Row],[Profit]]&gt;0,"Profit","Loss")</f>
        <v>Loss</v>
      </c>
      <c r="S976" s="6" t="str">
        <f>FLOOR(Table1[[#This Row],[year]]-1900,10)+1900 &amp; "-" &amp; FLOOR(Table1[[#This Row],[year]]-1890,10)+1900</f>
        <v>1980-1990</v>
      </c>
      <c r="T976" s="14" t="s">
        <v>21835</v>
      </c>
      <c r="AB976" s="14"/>
    </row>
    <row r="977" spans="1:28" hidden="1" x14ac:dyDescent="0.3">
      <c r="A977" t="s">
        <v>3619</v>
      </c>
      <c r="B977" t="s">
        <v>16</v>
      </c>
      <c r="C977" t="s">
        <v>41</v>
      </c>
      <c r="D977">
        <v>1986</v>
      </c>
      <c r="E977" t="s">
        <v>3620</v>
      </c>
      <c r="F977">
        <v>4.7</v>
      </c>
      <c r="G977">
        <v>1800</v>
      </c>
      <c r="H977" t="s">
        <v>3621</v>
      </c>
      <c r="I977" t="s">
        <v>3621</v>
      </c>
      <c r="J977" t="s">
        <v>3622</v>
      </c>
      <c r="K977" t="s">
        <v>30</v>
      </c>
      <c r="L977">
        <f t="shared" ref="L977:L983" si="18">20500000</f>
        <v>20500000</v>
      </c>
      <c r="M977">
        <v>2750741</v>
      </c>
      <c r="N977" t="s">
        <v>3623</v>
      </c>
      <c r="O977">
        <v>93</v>
      </c>
      <c r="P977" t="str">
        <f>IF(Table1[[#This Row],[score]]&gt;=8.5,"High",IF(Table1[[#This Row],[score]]&gt;=7,"Medium","Low"))</f>
        <v>Low</v>
      </c>
      <c r="Q977" s="5">
        <f>Table1[[#This Row],[gross]]-Table1[[#This Row],[budget]]</f>
        <v>-17749259</v>
      </c>
      <c r="R977" s="5" t="str">
        <f>IF(Table1[[#This Row],[Profit]]&gt;0,"Profit","Loss")</f>
        <v>Loss</v>
      </c>
      <c r="S977" s="6" t="str">
        <f>FLOOR(Table1[[#This Row],[year]]-1900,10)+1900 &amp; "-" &amp; FLOOR(Table1[[#This Row],[year]]-1890,10)+1900</f>
        <v>1980-1990</v>
      </c>
      <c r="T977" s="14" t="s">
        <v>21835</v>
      </c>
      <c r="AB977" s="14"/>
    </row>
    <row r="978" spans="1:28" hidden="1" x14ac:dyDescent="0.3">
      <c r="A978" t="s">
        <v>3702</v>
      </c>
      <c r="B978" t="s">
        <v>1974</v>
      </c>
      <c r="C978" t="s">
        <v>41</v>
      </c>
      <c r="D978">
        <v>1986</v>
      </c>
      <c r="E978" t="s">
        <v>3555</v>
      </c>
      <c r="F978">
        <v>4.2</v>
      </c>
      <c r="G978">
        <v>616</v>
      </c>
      <c r="H978" t="s">
        <v>3703</v>
      </c>
      <c r="I978" t="s">
        <v>3703</v>
      </c>
      <c r="J978" t="s">
        <v>3704</v>
      </c>
      <c r="K978" t="s">
        <v>30</v>
      </c>
      <c r="L978">
        <f t="shared" si="18"/>
        <v>20500000</v>
      </c>
      <c r="M978">
        <v>2669366</v>
      </c>
      <c r="N978" t="s">
        <v>3705</v>
      </c>
      <c r="O978">
        <v>102</v>
      </c>
      <c r="P978" t="str">
        <f>IF(Table1[[#This Row],[score]]&gt;=8.5,"High",IF(Table1[[#This Row],[score]]&gt;=7,"Medium","Low"))</f>
        <v>Low</v>
      </c>
      <c r="Q978" s="5">
        <f>Table1[[#This Row],[gross]]-Table1[[#This Row],[budget]]</f>
        <v>-17830634</v>
      </c>
      <c r="R978" s="5" t="str">
        <f>IF(Table1[[#This Row],[Profit]]&gt;0,"Profit","Loss")</f>
        <v>Loss</v>
      </c>
      <c r="S978" s="6" t="str">
        <f>FLOOR(Table1[[#This Row],[year]]-1900,10)+1900 &amp; "-" &amp; FLOOR(Table1[[#This Row],[year]]-1890,10)+1900</f>
        <v>1980-1990</v>
      </c>
      <c r="T978" s="14" t="s">
        <v>21835</v>
      </c>
      <c r="AB978" s="14"/>
    </row>
    <row r="979" spans="1:28" hidden="1" x14ac:dyDescent="0.3">
      <c r="A979" t="s">
        <v>3547</v>
      </c>
      <c r="B979" t="s">
        <v>16</v>
      </c>
      <c r="C979" t="s">
        <v>17</v>
      </c>
      <c r="D979">
        <v>1986</v>
      </c>
      <c r="E979" t="s">
        <v>3002</v>
      </c>
      <c r="F979">
        <v>4.7</v>
      </c>
      <c r="G979">
        <v>790</v>
      </c>
      <c r="H979" t="s">
        <v>802</v>
      </c>
      <c r="I979" t="s">
        <v>3548</v>
      </c>
      <c r="J979" t="s">
        <v>3549</v>
      </c>
      <c r="K979" t="s">
        <v>30</v>
      </c>
      <c r="L979">
        <f t="shared" si="18"/>
        <v>20500000</v>
      </c>
      <c r="M979">
        <v>2556361</v>
      </c>
      <c r="N979" t="s">
        <v>1520</v>
      </c>
      <c r="O979">
        <v>101</v>
      </c>
      <c r="P979" t="str">
        <f>IF(Table1[[#This Row],[score]]&gt;=8.5,"High",IF(Table1[[#This Row],[score]]&gt;=7,"Medium","Low"))</f>
        <v>Low</v>
      </c>
      <c r="Q979" s="5">
        <f>Table1[[#This Row],[gross]]-Table1[[#This Row],[budget]]</f>
        <v>-17943639</v>
      </c>
      <c r="R979" s="5" t="str">
        <f>IF(Table1[[#This Row],[Profit]]&gt;0,"Profit","Loss")</f>
        <v>Loss</v>
      </c>
      <c r="S979" s="6" t="str">
        <f>FLOOR(Table1[[#This Row],[year]]-1900,10)+1900 &amp; "-" &amp; FLOOR(Table1[[#This Row],[year]]-1890,10)+1900</f>
        <v>1980-1990</v>
      </c>
      <c r="T979" s="14" t="s">
        <v>21835</v>
      </c>
      <c r="AB979" s="14"/>
    </row>
    <row r="980" spans="1:28" hidden="1" x14ac:dyDescent="0.3">
      <c r="A980" t="s">
        <v>3505</v>
      </c>
      <c r="B980" t="s">
        <v>33</v>
      </c>
      <c r="C980" t="s">
        <v>41</v>
      </c>
      <c r="D980">
        <v>1986</v>
      </c>
      <c r="E980" t="s">
        <v>3282</v>
      </c>
      <c r="F980">
        <v>7.2</v>
      </c>
      <c r="G980">
        <v>6100</v>
      </c>
      <c r="H980" t="s">
        <v>3506</v>
      </c>
      <c r="I980" t="s">
        <v>3507</v>
      </c>
      <c r="J980" t="s">
        <v>3506</v>
      </c>
      <c r="K980" t="s">
        <v>30</v>
      </c>
      <c r="L980">
        <f t="shared" si="18"/>
        <v>20500000</v>
      </c>
      <c r="M980">
        <v>2545459</v>
      </c>
      <c r="N980" t="s">
        <v>3508</v>
      </c>
      <c r="O980">
        <v>89</v>
      </c>
      <c r="P980" t="str">
        <f>IF(Table1[[#This Row],[score]]&gt;=8.5,"High",IF(Table1[[#This Row],[score]]&gt;=7,"Medium","Low"))</f>
        <v>Medium</v>
      </c>
      <c r="Q980" s="5">
        <f>Table1[[#This Row],[gross]]-Table1[[#This Row],[budget]]</f>
        <v>-17954541</v>
      </c>
      <c r="R980" s="5" t="str">
        <f>IF(Table1[[#This Row],[Profit]]&gt;0,"Profit","Loss")</f>
        <v>Loss</v>
      </c>
      <c r="S980" s="6" t="str">
        <f>FLOOR(Table1[[#This Row],[year]]-1900,10)+1900 &amp; "-" &amp; FLOOR(Table1[[#This Row],[year]]-1890,10)+1900</f>
        <v>1980-1990</v>
      </c>
      <c r="T980" s="14" t="s">
        <v>21835</v>
      </c>
      <c r="AB980" s="14"/>
    </row>
    <row r="981" spans="1:28" hidden="1" x14ac:dyDescent="0.3">
      <c r="A981" t="s">
        <v>3522</v>
      </c>
      <c r="B981" t="s">
        <v>16</v>
      </c>
      <c r="C981" t="s">
        <v>104</v>
      </c>
      <c r="D981">
        <v>1986</v>
      </c>
      <c r="E981" t="s">
        <v>3201</v>
      </c>
      <c r="F981">
        <v>5.4</v>
      </c>
      <c r="G981">
        <v>2200</v>
      </c>
      <c r="H981" t="s">
        <v>3523</v>
      </c>
      <c r="I981" t="s">
        <v>3523</v>
      </c>
      <c r="J981" t="s">
        <v>3524</v>
      </c>
      <c r="K981" t="s">
        <v>30</v>
      </c>
      <c r="L981">
        <f t="shared" si="18"/>
        <v>20500000</v>
      </c>
      <c r="M981">
        <v>2510433</v>
      </c>
      <c r="N981" t="s">
        <v>2831</v>
      </c>
      <c r="O981">
        <v>94</v>
      </c>
      <c r="P981" t="str">
        <f>IF(Table1[[#This Row],[score]]&gt;=8.5,"High",IF(Table1[[#This Row],[score]]&gt;=7,"Medium","Low"))</f>
        <v>Low</v>
      </c>
      <c r="Q981" s="5">
        <f>Table1[[#This Row],[gross]]-Table1[[#This Row],[budget]]</f>
        <v>-17989567</v>
      </c>
      <c r="R981" s="5" t="str">
        <f>IF(Table1[[#This Row],[Profit]]&gt;0,"Profit","Loss")</f>
        <v>Loss</v>
      </c>
      <c r="S981" s="6" t="str">
        <f>FLOOR(Table1[[#This Row],[year]]-1900,10)+1900 &amp; "-" &amp; FLOOR(Table1[[#This Row],[year]]-1890,10)+1900</f>
        <v>1980-1990</v>
      </c>
      <c r="T981" s="14" t="s">
        <v>21835</v>
      </c>
      <c r="AB981" s="14"/>
    </row>
    <row r="982" spans="1:28" hidden="1" x14ac:dyDescent="0.3">
      <c r="A982" t="s">
        <v>3772</v>
      </c>
      <c r="B982" t="s">
        <v>16</v>
      </c>
      <c r="C982" t="s">
        <v>34</v>
      </c>
      <c r="D982">
        <v>1986</v>
      </c>
      <c r="E982" t="s">
        <v>2740</v>
      </c>
      <c r="F982">
        <v>5</v>
      </c>
      <c r="G982">
        <v>533</v>
      </c>
      <c r="H982" t="s">
        <v>3773</v>
      </c>
      <c r="I982" t="s">
        <v>3774</v>
      </c>
      <c r="J982" t="s">
        <v>79</v>
      </c>
      <c r="K982" t="s">
        <v>30</v>
      </c>
      <c r="L982">
        <f t="shared" si="18"/>
        <v>20500000</v>
      </c>
      <c r="M982">
        <v>2497233</v>
      </c>
      <c r="N982" t="str">
        <f>"unknown"</f>
        <v>unknown</v>
      </c>
      <c r="O982">
        <v>90</v>
      </c>
      <c r="P982" t="str">
        <f>IF(Table1[[#This Row],[score]]&gt;=8.5,"High",IF(Table1[[#This Row],[score]]&gt;=7,"Medium","Low"))</f>
        <v>Low</v>
      </c>
      <c r="Q982" s="5">
        <f>Table1[[#This Row],[gross]]-Table1[[#This Row],[budget]]</f>
        <v>-18002767</v>
      </c>
      <c r="R982" s="5" t="str">
        <f>IF(Table1[[#This Row],[Profit]]&gt;0,"Profit","Loss")</f>
        <v>Loss</v>
      </c>
      <c r="S982" s="6" t="str">
        <f>FLOOR(Table1[[#This Row],[year]]-1900,10)+1900 &amp; "-" &amp; FLOOR(Table1[[#This Row],[year]]-1890,10)+1900</f>
        <v>1980-1990</v>
      </c>
      <c r="T982" s="14" t="s">
        <v>21835</v>
      </c>
      <c r="AB982" s="14"/>
    </row>
    <row r="983" spans="1:28" hidden="1" x14ac:dyDescent="0.3">
      <c r="A983" t="s">
        <v>3730</v>
      </c>
      <c r="B983" t="s">
        <v>16</v>
      </c>
      <c r="C983" t="s">
        <v>34</v>
      </c>
      <c r="D983">
        <v>1986</v>
      </c>
      <c r="E983" t="s">
        <v>3074</v>
      </c>
      <c r="F983">
        <v>5.6</v>
      </c>
      <c r="G983">
        <v>1200</v>
      </c>
      <c r="H983" t="s">
        <v>1154</v>
      </c>
      <c r="I983" t="s">
        <v>3731</v>
      </c>
      <c r="J983" t="s">
        <v>2852</v>
      </c>
      <c r="K983" t="s">
        <v>30</v>
      </c>
      <c r="L983">
        <f t="shared" si="18"/>
        <v>20500000</v>
      </c>
      <c r="M983">
        <v>2390525</v>
      </c>
      <c r="N983" t="s">
        <v>1163</v>
      </c>
      <c r="O983">
        <v>95</v>
      </c>
      <c r="P983" t="str">
        <f>IF(Table1[[#This Row],[score]]&gt;=8.5,"High",IF(Table1[[#This Row],[score]]&gt;=7,"Medium","Low"))</f>
        <v>Low</v>
      </c>
      <c r="Q983" s="5">
        <f>Table1[[#This Row],[gross]]-Table1[[#This Row],[budget]]</f>
        <v>-18109475</v>
      </c>
      <c r="R983" s="5" t="str">
        <f>IF(Table1[[#This Row],[Profit]]&gt;0,"Profit","Loss")</f>
        <v>Loss</v>
      </c>
      <c r="S983" s="6" t="str">
        <f>FLOOR(Table1[[#This Row],[year]]-1900,10)+1900 &amp; "-" &amp; FLOOR(Table1[[#This Row],[year]]-1890,10)+1900</f>
        <v>1980-1990</v>
      </c>
      <c r="T983" s="14" t="s">
        <v>21835</v>
      </c>
      <c r="AB983" s="14"/>
    </row>
    <row r="984" spans="1:28" hidden="1" x14ac:dyDescent="0.3">
      <c r="A984" t="s">
        <v>3375</v>
      </c>
      <c r="B984" t="s">
        <v>16</v>
      </c>
      <c r="C984" t="s">
        <v>104</v>
      </c>
      <c r="D984">
        <v>1986</v>
      </c>
      <c r="E984" t="s">
        <v>2557</v>
      </c>
      <c r="F984">
        <v>7</v>
      </c>
      <c r="G984">
        <v>15000</v>
      </c>
      <c r="H984" t="s">
        <v>2249</v>
      </c>
      <c r="I984" t="s">
        <v>3376</v>
      </c>
      <c r="J984" t="s">
        <v>975</v>
      </c>
      <c r="K984" t="s">
        <v>30</v>
      </c>
      <c r="L984">
        <v>6500000</v>
      </c>
      <c r="M984">
        <v>2347000</v>
      </c>
      <c r="N984" t="s">
        <v>2324</v>
      </c>
      <c r="O984">
        <v>111</v>
      </c>
      <c r="P984" t="str">
        <f>IF(Table1[[#This Row],[score]]&gt;=8.5,"High",IF(Table1[[#This Row],[score]]&gt;=7,"Medium","Low"))</f>
        <v>Medium</v>
      </c>
      <c r="Q984" s="5">
        <f>Table1[[#This Row],[gross]]-Table1[[#This Row],[budget]]</f>
        <v>-4153000</v>
      </c>
      <c r="R984" s="5" t="str">
        <f>IF(Table1[[#This Row],[Profit]]&gt;0,"Profit","Loss")</f>
        <v>Loss</v>
      </c>
      <c r="S984" s="6" t="str">
        <f>FLOOR(Table1[[#This Row],[year]]-1900,10)+1900 &amp; "-" &amp; FLOOR(Table1[[#This Row],[year]]-1890,10)+1900</f>
        <v>1980-1990</v>
      </c>
      <c r="T984" s="14" t="s">
        <v>21835</v>
      </c>
      <c r="AB984" s="14"/>
    </row>
    <row r="985" spans="1:28" hidden="1" x14ac:dyDescent="0.3">
      <c r="A985" t="s">
        <v>3640</v>
      </c>
      <c r="B985" t="s">
        <v>1974</v>
      </c>
      <c r="C985" t="s">
        <v>25</v>
      </c>
      <c r="D985">
        <v>1986</v>
      </c>
      <c r="E985" t="s">
        <v>3423</v>
      </c>
      <c r="F985">
        <v>3.2</v>
      </c>
      <c r="G985">
        <v>5000</v>
      </c>
      <c r="H985" t="s">
        <v>3641</v>
      </c>
      <c r="I985" t="s">
        <v>3642</v>
      </c>
      <c r="J985" t="s">
        <v>975</v>
      </c>
      <c r="K985" t="s">
        <v>22</v>
      </c>
      <c r="L985">
        <v>17000000</v>
      </c>
      <c r="M985">
        <v>2315683</v>
      </c>
      <c r="N985" t="s">
        <v>558</v>
      </c>
      <c r="O985">
        <v>97</v>
      </c>
      <c r="P985" t="str">
        <f>IF(Table1[[#This Row],[score]]&gt;=8.5,"High",IF(Table1[[#This Row],[score]]&gt;=7,"Medium","Low"))</f>
        <v>Low</v>
      </c>
      <c r="Q985" s="5">
        <f>Table1[[#This Row],[gross]]-Table1[[#This Row],[budget]]</f>
        <v>-14684317</v>
      </c>
      <c r="R985" s="5" t="str">
        <f>IF(Table1[[#This Row],[Profit]]&gt;0,"Profit","Loss")</f>
        <v>Loss</v>
      </c>
      <c r="S985" s="6" t="str">
        <f>FLOOR(Table1[[#This Row],[year]]-1900,10)+1900 &amp; "-" &amp; FLOOR(Table1[[#This Row],[year]]-1890,10)+1900</f>
        <v>1980-1990</v>
      </c>
      <c r="T985" s="14" t="s">
        <v>21835</v>
      </c>
      <c r="AB985" s="14"/>
    </row>
    <row r="986" spans="1:28" hidden="1" x14ac:dyDescent="0.3">
      <c r="A986" t="s">
        <v>3720</v>
      </c>
      <c r="B986" t="s">
        <v>33</v>
      </c>
      <c r="C986" t="s">
        <v>34</v>
      </c>
      <c r="D986">
        <v>1986</v>
      </c>
      <c r="E986" t="s">
        <v>3285</v>
      </c>
      <c r="F986">
        <v>4.5999999999999996</v>
      </c>
      <c r="G986">
        <v>258</v>
      </c>
      <c r="H986" t="s">
        <v>3721</v>
      </c>
      <c r="I986" t="s">
        <v>3722</v>
      </c>
      <c r="J986" t="s">
        <v>3723</v>
      </c>
      <c r="K986" t="s">
        <v>22</v>
      </c>
      <c r="L986">
        <v>18000000</v>
      </c>
      <c r="M986">
        <v>2295500</v>
      </c>
      <c r="N986" t="s">
        <v>3724</v>
      </c>
      <c r="O986">
        <v>105</v>
      </c>
      <c r="P986" t="str">
        <f>IF(Table1[[#This Row],[score]]&gt;=8.5,"High",IF(Table1[[#This Row],[score]]&gt;=7,"Medium","Low"))</f>
        <v>Low</v>
      </c>
      <c r="Q986" s="5">
        <f>Table1[[#This Row],[gross]]-Table1[[#This Row],[budget]]</f>
        <v>-15704500</v>
      </c>
      <c r="R986" s="5" t="str">
        <f>IF(Table1[[#This Row],[Profit]]&gt;0,"Profit","Loss")</f>
        <v>Loss</v>
      </c>
      <c r="S986" s="6" t="str">
        <f>FLOOR(Table1[[#This Row],[year]]-1900,10)+1900 &amp; "-" &amp; FLOOR(Table1[[#This Row],[year]]-1890,10)+1900</f>
        <v>1980-1990</v>
      </c>
      <c r="T986" s="14" t="s">
        <v>21835</v>
      </c>
      <c r="AB986" s="14"/>
    </row>
    <row r="987" spans="1:28" hidden="1" x14ac:dyDescent="0.3">
      <c r="A987" t="s">
        <v>3603</v>
      </c>
      <c r="B987" t="s">
        <v>16</v>
      </c>
      <c r="C987" t="s">
        <v>41</v>
      </c>
      <c r="D987">
        <v>1986</v>
      </c>
      <c r="E987" t="s">
        <v>3604</v>
      </c>
      <c r="F987">
        <v>3.5</v>
      </c>
      <c r="G987">
        <v>2200</v>
      </c>
      <c r="H987" t="s">
        <v>3605</v>
      </c>
      <c r="I987" t="s">
        <v>3606</v>
      </c>
      <c r="J987" t="s">
        <v>3607</v>
      </c>
      <c r="K987" t="s">
        <v>195</v>
      </c>
      <c r="L987">
        <f>20500000</f>
        <v>20500000</v>
      </c>
      <c r="M987">
        <v>2147228</v>
      </c>
      <c r="N987" t="s">
        <v>3608</v>
      </c>
      <c r="O987">
        <v>96</v>
      </c>
      <c r="P987" t="str">
        <f>IF(Table1[[#This Row],[score]]&gt;=8.5,"High",IF(Table1[[#This Row],[score]]&gt;=7,"Medium","Low"))</f>
        <v>Low</v>
      </c>
      <c r="Q987" s="5">
        <f>Table1[[#This Row],[gross]]-Table1[[#This Row],[budget]]</f>
        <v>-18352772</v>
      </c>
      <c r="R987" s="5" t="str">
        <f>IF(Table1[[#This Row],[Profit]]&gt;0,"Profit","Loss")</f>
        <v>Loss</v>
      </c>
      <c r="S987" s="6" t="str">
        <f>FLOOR(Table1[[#This Row],[year]]-1900,10)+1900 &amp; "-" &amp; FLOOR(Table1[[#This Row],[year]]-1890,10)+1900</f>
        <v>1980-1990</v>
      </c>
      <c r="T987" s="14" t="s">
        <v>21835</v>
      </c>
      <c r="AB987" s="14"/>
    </row>
    <row r="988" spans="1:28" hidden="1" x14ac:dyDescent="0.3">
      <c r="A988" t="s">
        <v>3307</v>
      </c>
      <c r="B988" t="s">
        <v>2676</v>
      </c>
      <c r="C988" t="s">
        <v>17</v>
      </c>
      <c r="D988">
        <v>1986</v>
      </c>
      <c r="E988" t="s">
        <v>3308</v>
      </c>
      <c r="F988">
        <v>7.4</v>
      </c>
      <c r="G988">
        <v>19000</v>
      </c>
      <c r="H988" t="s">
        <v>786</v>
      </c>
      <c r="I988" t="s">
        <v>3309</v>
      </c>
      <c r="J988" t="s">
        <v>3310</v>
      </c>
      <c r="K988" t="s">
        <v>448</v>
      </c>
      <c r="L988">
        <f>20500000</f>
        <v>20500000</v>
      </c>
      <c r="M988">
        <v>2016851</v>
      </c>
      <c r="N988" t="s">
        <v>539</v>
      </c>
      <c r="O988">
        <v>185</v>
      </c>
      <c r="P988" t="str">
        <f>IF(Table1[[#This Row],[score]]&gt;=8.5,"High",IF(Table1[[#This Row],[score]]&gt;=7,"Medium","Low"))</f>
        <v>Medium</v>
      </c>
      <c r="Q988" s="5">
        <f>Table1[[#This Row],[gross]]-Table1[[#This Row],[budget]]</f>
        <v>-18483149</v>
      </c>
      <c r="R988" s="5" t="str">
        <f>IF(Table1[[#This Row],[Profit]]&gt;0,"Profit","Loss")</f>
        <v>Loss</v>
      </c>
      <c r="S988" s="6" t="str">
        <f>FLOOR(Table1[[#This Row],[year]]-1900,10)+1900 &amp; "-" &amp; FLOOR(Table1[[#This Row],[year]]-1890,10)+1900</f>
        <v>1980-1990</v>
      </c>
      <c r="T988" s="14" t="s">
        <v>21835</v>
      </c>
      <c r="AB988" s="14"/>
    </row>
    <row r="989" spans="1:28" hidden="1" x14ac:dyDescent="0.3">
      <c r="A989" t="s">
        <v>3348</v>
      </c>
      <c r="B989" t="s">
        <v>33</v>
      </c>
      <c r="C989" t="s">
        <v>17</v>
      </c>
      <c r="D989">
        <v>1986</v>
      </c>
      <c r="E989" t="s">
        <v>3296</v>
      </c>
      <c r="F989">
        <v>6.9</v>
      </c>
      <c r="G989">
        <v>5600</v>
      </c>
      <c r="H989" t="s">
        <v>199</v>
      </c>
      <c r="I989" t="s">
        <v>3349</v>
      </c>
      <c r="J989" t="s">
        <v>3350</v>
      </c>
      <c r="K989" t="s">
        <v>30</v>
      </c>
      <c r="L989">
        <f>20500000</f>
        <v>20500000</v>
      </c>
      <c r="M989">
        <v>2015882</v>
      </c>
      <c r="N989" t="s">
        <v>1534</v>
      </c>
      <c r="O989">
        <v>91</v>
      </c>
      <c r="P989" t="str">
        <f>IF(Table1[[#This Row],[score]]&gt;=8.5,"High",IF(Table1[[#This Row],[score]]&gt;=7,"Medium","Low"))</f>
        <v>Low</v>
      </c>
      <c r="Q989" s="5">
        <f>Table1[[#This Row],[gross]]-Table1[[#This Row],[budget]]</f>
        <v>-18484118</v>
      </c>
      <c r="R989" s="5" t="str">
        <f>IF(Table1[[#This Row],[Profit]]&gt;0,"Profit","Loss")</f>
        <v>Loss</v>
      </c>
      <c r="S989" s="6" t="str">
        <f>FLOOR(Table1[[#This Row],[year]]-1900,10)+1900 &amp; "-" &amp; FLOOR(Table1[[#This Row],[year]]-1890,10)+1900</f>
        <v>1980-1990</v>
      </c>
      <c r="T989" s="14" t="s">
        <v>21835</v>
      </c>
      <c r="AB989" s="14"/>
    </row>
    <row r="990" spans="1:28" hidden="1" x14ac:dyDescent="0.3">
      <c r="A990" t="s">
        <v>3387</v>
      </c>
      <c r="B990" t="s">
        <v>16</v>
      </c>
      <c r="C990" t="s">
        <v>25</v>
      </c>
      <c r="D990">
        <v>1986</v>
      </c>
      <c r="E990" t="s">
        <v>2672</v>
      </c>
      <c r="F990">
        <v>5.4</v>
      </c>
      <c r="G990">
        <v>6200</v>
      </c>
      <c r="H990" t="s">
        <v>1571</v>
      </c>
      <c r="I990" t="s">
        <v>3388</v>
      </c>
      <c r="J990" t="s">
        <v>3389</v>
      </c>
      <c r="K990" t="s">
        <v>30</v>
      </c>
      <c r="L990">
        <v>15000000</v>
      </c>
      <c r="M990">
        <v>1953732</v>
      </c>
      <c r="N990" t="s">
        <v>23</v>
      </c>
      <c r="O990">
        <v>98</v>
      </c>
      <c r="P990" t="str">
        <f>IF(Table1[[#This Row],[score]]&gt;=8.5,"High",IF(Table1[[#This Row],[score]]&gt;=7,"Medium","Low"))</f>
        <v>Low</v>
      </c>
      <c r="Q990" s="5">
        <f>Table1[[#This Row],[gross]]-Table1[[#This Row],[budget]]</f>
        <v>-13046268</v>
      </c>
      <c r="R990" s="5" t="str">
        <f>IF(Table1[[#This Row],[Profit]]&gt;0,"Profit","Loss")</f>
        <v>Loss</v>
      </c>
      <c r="S990" s="6" t="str">
        <f>FLOOR(Table1[[#This Row],[year]]-1900,10)+1900 &amp; "-" &amp; FLOOR(Table1[[#This Row],[year]]-1890,10)+1900</f>
        <v>1980-1990</v>
      </c>
      <c r="T990" s="14" t="s">
        <v>21835</v>
      </c>
      <c r="AB990" s="14"/>
    </row>
    <row r="991" spans="1:28" hidden="1" x14ac:dyDescent="0.3">
      <c r="A991" t="s">
        <v>3711</v>
      </c>
      <c r="B991" t="s">
        <v>33</v>
      </c>
      <c r="C991" t="s">
        <v>34</v>
      </c>
      <c r="D991">
        <v>1986</v>
      </c>
      <c r="E991" t="s">
        <v>3105</v>
      </c>
      <c r="F991">
        <v>5.2</v>
      </c>
      <c r="G991">
        <v>879</v>
      </c>
      <c r="H991" t="s">
        <v>1518</v>
      </c>
      <c r="I991" t="s">
        <v>3712</v>
      </c>
      <c r="J991" t="s">
        <v>3712</v>
      </c>
      <c r="K991" t="s">
        <v>30</v>
      </c>
      <c r="L991">
        <f>20500000</f>
        <v>20500000</v>
      </c>
      <c r="M991">
        <v>1943751</v>
      </c>
      <c r="N991" t="s">
        <v>2831</v>
      </c>
      <c r="O991">
        <v>105</v>
      </c>
      <c r="P991" t="str">
        <f>IF(Table1[[#This Row],[score]]&gt;=8.5,"High",IF(Table1[[#This Row],[score]]&gt;=7,"Medium","Low"))</f>
        <v>Low</v>
      </c>
      <c r="Q991" s="5">
        <f>Table1[[#This Row],[gross]]-Table1[[#This Row],[budget]]</f>
        <v>-18556249</v>
      </c>
      <c r="R991" s="5" t="str">
        <f>IF(Table1[[#This Row],[Profit]]&gt;0,"Profit","Loss")</f>
        <v>Loss</v>
      </c>
      <c r="S991" s="6" t="str">
        <f>FLOOR(Table1[[#This Row],[year]]-1900,10)+1900 &amp; "-" &amp; FLOOR(Table1[[#This Row],[year]]-1890,10)+1900</f>
        <v>1980-1990</v>
      </c>
      <c r="T991" s="14" t="s">
        <v>21835</v>
      </c>
      <c r="AB991" s="14"/>
    </row>
    <row r="992" spans="1:28" hidden="1" x14ac:dyDescent="0.3">
      <c r="A992" t="s">
        <v>3665</v>
      </c>
      <c r="B992" t="s">
        <v>16</v>
      </c>
      <c r="C992" t="s">
        <v>41</v>
      </c>
      <c r="D992">
        <v>1986</v>
      </c>
      <c r="E992" t="s">
        <v>3663</v>
      </c>
      <c r="F992">
        <v>7.2</v>
      </c>
      <c r="G992">
        <v>8000</v>
      </c>
      <c r="H992" t="s">
        <v>3666</v>
      </c>
      <c r="I992" t="s">
        <v>3666</v>
      </c>
      <c r="J992" t="s">
        <v>3667</v>
      </c>
      <c r="K992" t="s">
        <v>195</v>
      </c>
      <c r="L992">
        <f>20500000</f>
        <v>20500000</v>
      </c>
      <c r="M992">
        <v>1915792</v>
      </c>
      <c r="N992" t="s">
        <v>3668</v>
      </c>
      <c r="O992">
        <v>101</v>
      </c>
      <c r="P992" t="str">
        <f>IF(Table1[[#This Row],[score]]&gt;=8.5,"High",IF(Table1[[#This Row],[score]]&gt;=7,"Medium","Low"))</f>
        <v>Medium</v>
      </c>
      <c r="Q992" s="5">
        <f>Table1[[#This Row],[gross]]-Table1[[#This Row],[budget]]</f>
        <v>-18584208</v>
      </c>
      <c r="R992" s="5" t="str">
        <f>IF(Table1[[#This Row],[Profit]]&gt;0,"Profit","Loss")</f>
        <v>Loss</v>
      </c>
      <c r="S992" s="6" t="str">
        <f>FLOOR(Table1[[#This Row],[year]]-1900,10)+1900 &amp; "-" &amp; FLOOR(Table1[[#This Row],[year]]-1890,10)+1900</f>
        <v>1980-1990</v>
      </c>
      <c r="T992" s="14" t="s">
        <v>21835</v>
      </c>
      <c r="AB992" s="14"/>
    </row>
    <row r="993" spans="1:28" hidden="1" x14ac:dyDescent="0.3">
      <c r="A993" t="s">
        <v>3286</v>
      </c>
      <c r="B993" t="s">
        <v>2676</v>
      </c>
      <c r="C993" t="s">
        <v>17</v>
      </c>
      <c r="D993">
        <v>1986</v>
      </c>
      <c r="E993" t="s">
        <v>3287</v>
      </c>
      <c r="F993">
        <v>6.6</v>
      </c>
      <c r="G993">
        <v>780</v>
      </c>
      <c r="H993" t="s">
        <v>3288</v>
      </c>
      <c r="I993" t="s">
        <v>3288</v>
      </c>
      <c r="J993" t="s">
        <v>3289</v>
      </c>
      <c r="K993" t="s">
        <v>30</v>
      </c>
      <c r="L993">
        <f>20500000</f>
        <v>20500000</v>
      </c>
      <c r="M993">
        <v>1777378</v>
      </c>
      <c r="N993" t="s">
        <v>3290</v>
      </c>
      <c r="O993">
        <v>93</v>
      </c>
      <c r="P993" t="str">
        <f>IF(Table1[[#This Row],[score]]&gt;=8.5,"High",IF(Table1[[#This Row],[score]]&gt;=7,"Medium","Low"))</f>
        <v>Low</v>
      </c>
      <c r="Q993" s="5">
        <f>Table1[[#This Row],[gross]]-Table1[[#This Row],[budget]]</f>
        <v>-18722622</v>
      </c>
      <c r="R993" s="5" t="str">
        <f>IF(Table1[[#This Row],[Profit]]&gt;0,"Profit","Loss")</f>
        <v>Loss</v>
      </c>
      <c r="S993" s="6" t="str">
        <f>FLOOR(Table1[[#This Row],[year]]-1900,10)+1900 &amp; "-" &amp; FLOOR(Table1[[#This Row],[year]]-1890,10)+1900</f>
        <v>1980-1990</v>
      </c>
      <c r="T993" s="14" t="s">
        <v>21835</v>
      </c>
      <c r="AB993" s="14"/>
    </row>
    <row r="994" spans="1:28" hidden="1" x14ac:dyDescent="0.3">
      <c r="A994" t="s">
        <v>3577</v>
      </c>
      <c r="B994" t="s">
        <v>16</v>
      </c>
      <c r="C994" t="s">
        <v>52</v>
      </c>
      <c r="D994">
        <v>1986</v>
      </c>
      <c r="E994" t="s">
        <v>3002</v>
      </c>
      <c r="F994">
        <v>5.9</v>
      </c>
      <c r="G994">
        <v>2800</v>
      </c>
      <c r="H994" t="s">
        <v>1559</v>
      </c>
      <c r="I994" t="s">
        <v>3578</v>
      </c>
      <c r="J994" t="s">
        <v>3579</v>
      </c>
      <c r="K994" t="s">
        <v>22</v>
      </c>
      <c r="L994">
        <f>20500000</f>
        <v>20500000</v>
      </c>
      <c r="M994">
        <v>1720450</v>
      </c>
      <c r="N994" t="s">
        <v>3478</v>
      </c>
      <c r="O994">
        <v>103</v>
      </c>
      <c r="P994" t="str">
        <f>IF(Table1[[#This Row],[score]]&gt;=8.5,"High",IF(Table1[[#This Row],[score]]&gt;=7,"Medium","Low"))</f>
        <v>Low</v>
      </c>
      <c r="Q994" s="5">
        <f>Table1[[#This Row],[gross]]-Table1[[#This Row],[budget]]</f>
        <v>-18779550</v>
      </c>
      <c r="R994" s="5" t="str">
        <f>IF(Table1[[#This Row],[Profit]]&gt;0,"Profit","Loss")</f>
        <v>Loss</v>
      </c>
      <c r="S994" s="6" t="str">
        <f>FLOOR(Table1[[#This Row],[year]]-1900,10)+1900 &amp; "-" &amp; FLOOR(Table1[[#This Row],[year]]-1890,10)+1900</f>
        <v>1980-1990</v>
      </c>
      <c r="T994" s="14" t="s">
        <v>21835</v>
      </c>
      <c r="AB994" s="14"/>
    </row>
    <row r="995" spans="1:28" hidden="1" x14ac:dyDescent="0.3">
      <c r="A995" t="s">
        <v>3445</v>
      </c>
      <c r="B995" t="s">
        <v>1974</v>
      </c>
      <c r="C995" t="s">
        <v>34</v>
      </c>
      <c r="D995">
        <v>1986</v>
      </c>
      <c r="E995" t="s">
        <v>3193</v>
      </c>
      <c r="F995">
        <v>6.1</v>
      </c>
      <c r="G995">
        <v>8100</v>
      </c>
      <c r="H995" t="s">
        <v>3446</v>
      </c>
      <c r="I995" t="s">
        <v>3447</v>
      </c>
      <c r="J995" t="s">
        <v>414</v>
      </c>
      <c r="K995" t="s">
        <v>448</v>
      </c>
      <c r="L995">
        <v>40000000</v>
      </c>
      <c r="M995">
        <v>1641825</v>
      </c>
      <c r="N995" t="s">
        <v>3448</v>
      </c>
      <c r="O995">
        <v>121</v>
      </c>
      <c r="P995" t="str">
        <f>IF(Table1[[#This Row],[score]]&gt;=8.5,"High",IF(Table1[[#This Row],[score]]&gt;=7,"Medium","Low"))</f>
        <v>Low</v>
      </c>
      <c r="Q995" s="5">
        <f>Table1[[#This Row],[gross]]-Table1[[#This Row],[budget]]</f>
        <v>-38358175</v>
      </c>
      <c r="R995" s="5" t="str">
        <f>IF(Table1[[#This Row],[Profit]]&gt;0,"Profit","Loss")</f>
        <v>Loss</v>
      </c>
      <c r="S995" s="6" t="str">
        <f>FLOOR(Table1[[#This Row],[year]]-1900,10)+1900 &amp; "-" &amp; FLOOR(Table1[[#This Row],[year]]-1890,10)+1900</f>
        <v>1980-1990</v>
      </c>
      <c r="T995" s="14" t="s">
        <v>21835</v>
      </c>
      <c r="AB995" s="14"/>
    </row>
    <row r="996" spans="1:28" hidden="1" x14ac:dyDescent="0.3">
      <c r="A996" t="s">
        <v>3482</v>
      </c>
      <c r="B996" t="s">
        <v>1974</v>
      </c>
      <c r="C996" t="s">
        <v>34</v>
      </c>
      <c r="D996">
        <v>1986</v>
      </c>
      <c r="E996" t="s">
        <v>3240</v>
      </c>
      <c r="F996">
        <v>4.8</v>
      </c>
      <c r="G996">
        <v>4100</v>
      </c>
      <c r="H996" t="s">
        <v>1764</v>
      </c>
      <c r="I996" t="s">
        <v>3483</v>
      </c>
      <c r="J996" t="s">
        <v>3484</v>
      </c>
      <c r="K996" t="s">
        <v>30</v>
      </c>
      <c r="L996">
        <v>25000000</v>
      </c>
      <c r="M996">
        <v>1579260</v>
      </c>
      <c r="N996" t="s">
        <v>363</v>
      </c>
      <c r="O996">
        <v>94</v>
      </c>
      <c r="P996" t="str">
        <f>IF(Table1[[#This Row],[score]]&gt;=8.5,"High",IF(Table1[[#This Row],[score]]&gt;=7,"Medium","Low"))</f>
        <v>Low</v>
      </c>
      <c r="Q996" s="5">
        <f>Table1[[#This Row],[gross]]-Table1[[#This Row],[budget]]</f>
        <v>-23420740</v>
      </c>
      <c r="R996" s="5" t="str">
        <f>IF(Table1[[#This Row],[Profit]]&gt;0,"Profit","Loss")</f>
        <v>Loss</v>
      </c>
      <c r="S996" s="6" t="str">
        <f>FLOOR(Table1[[#This Row],[year]]-1900,10)+1900 &amp; "-" &amp; FLOOR(Table1[[#This Row],[year]]-1890,10)+1900</f>
        <v>1980-1990</v>
      </c>
      <c r="T996" s="14" t="s">
        <v>21835</v>
      </c>
      <c r="AB996" s="14"/>
    </row>
    <row r="997" spans="1:28" hidden="1" x14ac:dyDescent="0.3">
      <c r="A997" t="s">
        <v>3400</v>
      </c>
      <c r="B997" t="s">
        <v>16</v>
      </c>
      <c r="C997" t="s">
        <v>41</v>
      </c>
      <c r="D997">
        <v>1986</v>
      </c>
      <c r="E997" t="s">
        <v>3401</v>
      </c>
      <c r="F997">
        <v>7.7</v>
      </c>
      <c r="G997">
        <v>49000</v>
      </c>
      <c r="H997" t="s">
        <v>2160</v>
      </c>
      <c r="I997" t="s">
        <v>2160</v>
      </c>
      <c r="J997" t="s">
        <v>3402</v>
      </c>
      <c r="K997" t="s">
        <v>30</v>
      </c>
      <c r="L997">
        <v>1100000</v>
      </c>
      <c r="M997">
        <v>1504286</v>
      </c>
      <c r="N997" t="s">
        <v>3403</v>
      </c>
      <c r="O997">
        <v>107</v>
      </c>
      <c r="P997" t="str">
        <f>IF(Table1[[#This Row],[score]]&gt;=8.5,"High",IF(Table1[[#This Row],[score]]&gt;=7,"Medium","Low"))</f>
        <v>Medium</v>
      </c>
      <c r="Q997" s="5">
        <f>Table1[[#This Row],[gross]]-Table1[[#This Row],[budget]]</f>
        <v>404286</v>
      </c>
      <c r="R997" s="5" t="str">
        <f>IF(Table1[[#This Row],[Profit]]&gt;0,"Profit","Loss")</f>
        <v>Profit</v>
      </c>
      <c r="S997" s="6" t="str">
        <f>FLOOR(Table1[[#This Row],[year]]-1900,10)+1900 &amp; "-" &amp; FLOOR(Table1[[#This Row],[year]]-1890,10)+1900</f>
        <v>1980-1990</v>
      </c>
      <c r="T997" s="14" t="s">
        <v>21843</v>
      </c>
      <c r="AB997" s="14"/>
    </row>
    <row r="998" spans="1:28" hidden="1" x14ac:dyDescent="0.3">
      <c r="A998" t="s">
        <v>3732</v>
      </c>
      <c r="B998" t="s">
        <v>33</v>
      </c>
      <c r="C998" t="s">
        <v>1192</v>
      </c>
      <c r="D998">
        <v>1986</v>
      </c>
      <c r="E998" t="s">
        <v>3733</v>
      </c>
      <c r="F998">
        <v>6.2</v>
      </c>
      <c r="G998">
        <v>2000</v>
      </c>
      <c r="H998" t="s">
        <v>3734</v>
      </c>
      <c r="I998" t="s">
        <v>3735</v>
      </c>
      <c r="J998" t="s">
        <v>106</v>
      </c>
      <c r="K998" t="s">
        <v>22</v>
      </c>
      <c r="L998">
        <f>20500000</f>
        <v>20500000</v>
      </c>
      <c r="M998">
        <v>1500000</v>
      </c>
      <c r="N998" t="s">
        <v>3736</v>
      </c>
      <c r="O998">
        <v>100</v>
      </c>
      <c r="P998" t="str">
        <f>IF(Table1[[#This Row],[score]]&gt;=8.5,"High",IF(Table1[[#This Row],[score]]&gt;=7,"Medium","Low"))</f>
        <v>Low</v>
      </c>
      <c r="Q998" s="5">
        <f>Table1[[#This Row],[gross]]-Table1[[#This Row],[budget]]</f>
        <v>-19000000</v>
      </c>
      <c r="R998" s="5" t="str">
        <f>IF(Table1[[#This Row],[Profit]]&gt;0,"Profit","Loss")</f>
        <v>Loss</v>
      </c>
      <c r="S998" s="6" t="str">
        <f>FLOOR(Table1[[#This Row],[year]]-1900,10)+1900 &amp; "-" &amp; FLOOR(Table1[[#This Row],[year]]-1890,10)+1900</f>
        <v>1980-1990</v>
      </c>
      <c r="T998" s="14" t="s">
        <v>21835</v>
      </c>
      <c r="AB998" s="14"/>
    </row>
    <row r="999" spans="1:28" hidden="1" x14ac:dyDescent="0.3">
      <c r="A999" t="s">
        <v>3573</v>
      </c>
      <c r="B999" t="s">
        <v>33</v>
      </c>
      <c r="C999" t="s">
        <v>41</v>
      </c>
      <c r="D999">
        <v>1986</v>
      </c>
      <c r="E999" t="s">
        <v>3282</v>
      </c>
      <c r="F999">
        <v>6.6</v>
      </c>
      <c r="G999">
        <v>12000</v>
      </c>
      <c r="H999" t="s">
        <v>3574</v>
      </c>
      <c r="I999" t="s">
        <v>3575</v>
      </c>
      <c r="J999" t="s">
        <v>1598</v>
      </c>
      <c r="K999" t="s">
        <v>22</v>
      </c>
      <c r="L999">
        <f>20500000</f>
        <v>20500000</v>
      </c>
      <c r="M999">
        <v>1476356</v>
      </c>
      <c r="N999" t="s">
        <v>1815</v>
      </c>
      <c r="O999">
        <v>96</v>
      </c>
      <c r="P999" t="str">
        <f>IF(Table1[[#This Row],[score]]&gt;=8.5,"High",IF(Table1[[#This Row],[score]]&gt;=7,"Medium","Low"))</f>
        <v>Low</v>
      </c>
      <c r="Q999" s="5">
        <f>Table1[[#This Row],[gross]]-Table1[[#This Row],[budget]]</f>
        <v>-19023644</v>
      </c>
      <c r="R999" s="5" t="str">
        <f>IF(Table1[[#This Row],[Profit]]&gt;0,"Profit","Loss")</f>
        <v>Loss</v>
      </c>
      <c r="S999" s="6" t="str">
        <f>FLOOR(Table1[[#This Row],[year]]-1900,10)+1900 &amp; "-" &amp; FLOOR(Table1[[#This Row],[year]]-1890,10)+1900</f>
        <v>1980-1990</v>
      </c>
      <c r="T999" s="14" t="s">
        <v>21835</v>
      </c>
      <c r="AB999" s="14"/>
    </row>
    <row r="1000" spans="1:28" hidden="1" x14ac:dyDescent="0.3">
      <c r="A1000" t="s">
        <v>3396</v>
      </c>
      <c r="B1000" t="s">
        <v>16</v>
      </c>
      <c r="C1000" t="s">
        <v>34</v>
      </c>
      <c r="D1000">
        <v>1986</v>
      </c>
      <c r="E1000" t="s">
        <v>2891</v>
      </c>
      <c r="F1000">
        <v>5.8</v>
      </c>
      <c r="G1000">
        <v>4700</v>
      </c>
      <c r="H1000" t="s">
        <v>1281</v>
      </c>
      <c r="I1000" t="s">
        <v>3397</v>
      </c>
      <c r="J1000" t="s">
        <v>650</v>
      </c>
      <c r="K1000" t="s">
        <v>30</v>
      </c>
      <c r="L1000">
        <v>18000000</v>
      </c>
      <c r="M1000">
        <v>1305114</v>
      </c>
      <c r="N1000" t="s">
        <v>2467</v>
      </c>
      <c r="O1000">
        <v>115</v>
      </c>
      <c r="P1000" t="str">
        <f>IF(Table1[[#This Row],[score]]&gt;=8.5,"High",IF(Table1[[#This Row],[score]]&gt;=7,"Medium","Low"))</f>
        <v>Low</v>
      </c>
      <c r="Q1000" s="5">
        <f>Table1[[#This Row],[gross]]-Table1[[#This Row],[budget]]</f>
        <v>-16694886</v>
      </c>
      <c r="R1000" s="5" t="str">
        <f>IF(Table1[[#This Row],[Profit]]&gt;0,"Profit","Loss")</f>
        <v>Loss</v>
      </c>
      <c r="S1000" s="6" t="str">
        <f>FLOOR(Table1[[#This Row],[year]]-1900,10)+1900 &amp; "-" &amp; FLOOR(Table1[[#This Row],[year]]-1890,10)+1900</f>
        <v>1980-1990</v>
      </c>
      <c r="T1000" s="14" t="s">
        <v>21835</v>
      </c>
      <c r="AB1000" s="14"/>
    </row>
    <row r="1001" spans="1:28" hidden="1" x14ac:dyDescent="0.3">
      <c r="A1001" t="s">
        <v>3786</v>
      </c>
      <c r="B1001" t="s">
        <v>33</v>
      </c>
      <c r="C1001" t="s">
        <v>17</v>
      </c>
      <c r="D1001">
        <v>1986</v>
      </c>
      <c r="E1001" t="s">
        <v>3253</v>
      </c>
      <c r="F1001">
        <v>5.8</v>
      </c>
      <c r="G1001">
        <v>525</v>
      </c>
      <c r="H1001" t="s">
        <v>3787</v>
      </c>
      <c r="I1001" t="s">
        <v>3788</v>
      </c>
      <c r="J1001" t="s">
        <v>3789</v>
      </c>
      <c r="K1001" t="s">
        <v>30</v>
      </c>
      <c r="L1001">
        <v>2000000</v>
      </c>
      <c r="M1001">
        <v>1301121</v>
      </c>
      <c r="N1001" t="s">
        <v>2751</v>
      </c>
      <c r="O1001">
        <v>111</v>
      </c>
      <c r="P1001" t="str">
        <f>IF(Table1[[#This Row],[score]]&gt;=8.5,"High",IF(Table1[[#This Row],[score]]&gt;=7,"Medium","Low"))</f>
        <v>Low</v>
      </c>
      <c r="Q1001" s="5">
        <f>Table1[[#This Row],[gross]]-Table1[[#This Row],[budget]]</f>
        <v>-698879</v>
      </c>
      <c r="R1001" s="5" t="str">
        <f>IF(Table1[[#This Row],[Profit]]&gt;0,"Profit","Loss")</f>
        <v>Loss</v>
      </c>
      <c r="S1001" s="6" t="str">
        <f>FLOOR(Table1[[#This Row],[year]]-1900,10)+1900 &amp; "-" &amp; FLOOR(Table1[[#This Row],[year]]-1890,10)+1900</f>
        <v>1980-1990</v>
      </c>
      <c r="T1001" s="14" t="s">
        <v>21835</v>
      </c>
      <c r="AB1001" s="14"/>
    </row>
    <row r="1002" spans="1:28" hidden="1" x14ac:dyDescent="0.3">
      <c r="A1002" t="s">
        <v>3323</v>
      </c>
      <c r="B1002" t="s">
        <v>16</v>
      </c>
      <c r="C1002" t="s">
        <v>52</v>
      </c>
      <c r="D1002">
        <v>1986</v>
      </c>
      <c r="E1002" t="s">
        <v>3324</v>
      </c>
      <c r="F1002">
        <v>6.7</v>
      </c>
      <c r="G1002">
        <v>24000</v>
      </c>
      <c r="H1002" t="s">
        <v>2678</v>
      </c>
      <c r="I1002" t="s">
        <v>2679</v>
      </c>
      <c r="J1002" t="s">
        <v>2680</v>
      </c>
      <c r="K1002" t="s">
        <v>30</v>
      </c>
      <c r="L1002">
        <v>4500000</v>
      </c>
      <c r="M1002">
        <v>1261000</v>
      </c>
      <c r="N1002" t="s">
        <v>2221</v>
      </c>
      <c r="O1002">
        <v>85</v>
      </c>
      <c r="P1002" t="str">
        <f>IF(Table1[[#This Row],[score]]&gt;=8.5,"High",IF(Table1[[#This Row],[score]]&gt;=7,"Medium","Low"))</f>
        <v>Low</v>
      </c>
      <c r="Q1002" s="5">
        <f>Table1[[#This Row],[gross]]-Table1[[#This Row],[budget]]</f>
        <v>-3239000</v>
      </c>
      <c r="R1002" s="5" t="str">
        <f>IF(Table1[[#This Row],[Profit]]&gt;0,"Profit","Loss")</f>
        <v>Loss</v>
      </c>
      <c r="S1002" s="6" t="str">
        <f>FLOOR(Table1[[#This Row],[year]]-1900,10)+1900 &amp; "-" &amp; FLOOR(Table1[[#This Row],[year]]-1890,10)+1900</f>
        <v>1980-1990</v>
      </c>
      <c r="T1002" s="14" t="s">
        <v>21835</v>
      </c>
      <c r="AB1002" s="14"/>
    </row>
    <row r="1003" spans="1:28" hidden="1" x14ac:dyDescent="0.3">
      <c r="A1003" t="s">
        <v>3751</v>
      </c>
      <c r="B1003" t="s">
        <v>16</v>
      </c>
      <c r="C1003" t="s">
        <v>41</v>
      </c>
      <c r="D1003">
        <v>1986</v>
      </c>
      <c r="E1003" t="s">
        <v>3201</v>
      </c>
      <c r="F1003">
        <v>5.7</v>
      </c>
      <c r="G1003">
        <v>818</v>
      </c>
      <c r="H1003" t="s">
        <v>1755</v>
      </c>
      <c r="I1003" t="s">
        <v>188</v>
      </c>
      <c r="J1003" t="s">
        <v>1549</v>
      </c>
      <c r="K1003" t="s">
        <v>30</v>
      </c>
      <c r="L1003">
        <f t="shared" ref="L1003:L1008" si="19">20500000</f>
        <v>20500000</v>
      </c>
      <c r="M1003">
        <v>1254040</v>
      </c>
      <c r="N1003" t="s">
        <v>384</v>
      </c>
      <c r="O1003">
        <v>101</v>
      </c>
      <c r="P1003" t="str">
        <f>IF(Table1[[#This Row],[score]]&gt;=8.5,"High",IF(Table1[[#This Row],[score]]&gt;=7,"Medium","Low"))</f>
        <v>Low</v>
      </c>
      <c r="Q1003" s="5">
        <f>Table1[[#This Row],[gross]]-Table1[[#This Row],[budget]]</f>
        <v>-19245960</v>
      </c>
      <c r="R1003" s="5" t="str">
        <f>IF(Table1[[#This Row],[Profit]]&gt;0,"Profit","Loss")</f>
        <v>Loss</v>
      </c>
      <c r="S1003" s="6" t="str">
        <f>FLOOR(Table1[[#This Row],[year]]-1900,10)+1900 &amp; "-" &amp; FLOOR(Table1[[#This Row],[year]]-1890,10)+1900</f>
        <v>1980-1990</v>
      </c>
      <c r="T1003" s="14" t="s">
        <v>21835</v>
      </c>
      <c r="AB1003" s="14"/>
    </row>
    <row r="1004" spans="1:28" hidden="1" x14ac:dyDescent="0.3">
      <c r="A1004" t="s">
        <v>3658</v>
      </c>
      <c r="B1004" t="s">
        <v>16</v>
      </c>
      <c r="C1004" t="s">
        <v>17</v>
      </c>
      <c r="D1004">
        <v>1986</v>
      </c>
      <c r="E1004" t="s">
        <v>3206</v>
      </c>
      <c r="F1004">
        <v>5.4</v>
      </c>
      <c r="G1004">
        <v>2500</v>
      </c>
      <c r="H1004" t="s">
        <v>3659</v>
      </c>
      <c r="I1004" t="s">
        <v>3660</v>
      </c>
      <c r="J1004" t="s">
        <v>3199</v>
      </c>
      <c r="K1004" t="s">
        <v>22</v>
      </c>
      <c r="L1004">
        <f t="shared" si="19"/>
        <v>20500000</v>
      </c>
      <c r="M1004">
        <v>1131399</v>
      </c>
      <c r="N1004" t="s">
        <v>3661</v>
      </c>
      <c r="O1004">
        <v>90</v>
      </c>
      <c r="P1004" t="str">
        <f>IF(Table1[[#This Row],[score]]&gt;=8.5,"High",IF(Table1[[#This Row],[score]]&gt;=7,"Medium","Low"))</f>
        <v>Low</v>
      </c>
      <c r="Q1004" s="5">
        <f>Table1[[#This Row],[gross]]-Table1[[#This Row],[budget]]</f>
        <v>-19368601</v>
      </c>
      <c r="R1004" s="5" t="str">
        <f>IF(Table1[[#This Row],[Profit]]&gt;0,"Profit","Loss")</f>
        <v>Loss</v>
      </c>
      <c r="S1004" s="6" t="str">
        <f>FLOOR(Table1[[#This Row],[year]]-1900,10)+1900 &amp; "-" &amp; FLOOR(Table1[[#This Row],[year]]-1890,10)+1900</f>
        <v>1980-1990</v>
      </c>
      <c r="T1004" s="14" t="s">
        <v>21835</v>
      </c>
      <c r="AB1004" s="14"/>
    </row>
    <row r="1005" spans="1:28" hidden="1" x14ac:dyDescent="0.3">
      <c r="A1005" t="s">
        <v>3615</v>
      </c>
      <c r="B1005" t="s">
        <v>1974</v>
      </c>
      <c r="C1005" t="s">
        <v>17</v>
      </c>
      <c r="D1005">
        <v>1986</v>
      </c>
      <c r="E1005" t="s">
        <v>2557</v>
      </c>
      <c r="F1005">
        <v>5.6</v>
      </c>
      <c r="G1005">
        <v>3200</v>
      </c>
      <c r="H1005" t="s">
        <v>3616</v>
      </c>
      <c r="I1005" t="s">
        <v>3617</v>
      </c>
      <c r="J1005" t="s">
        <v>3618</v>
      </c>
      <c r="K1005" t="s">
        <v>22</v>
      </c>
      <c r="L1005">
        <f t="shared" si="19"/>
        <v>20500000</v>
      </c>
      <c r="M1005">
        <v>930211</v>
      </c>
      <c r="N1005" t="s">
        <v>1071</v>
      </c>
      <c r="O1005">
        <v>108</v>
      </c>
      <c r="P1005" t="str">
        <f>IF(Table1[[#This Row],[score]]&gt;=8.5,"High",IF(Table1[[#This Row],[score]]&gt;=7,"Medium","Low"))</f>
        <v>Low</v>
      </c>
      <c r="Q1005" s="5">
        <f>Table1[[#This Row],[gross]]-Table1[[#This Row],[budget]]</f>
        <v>-19569789</v>
      </c>
      <c r="R1005" s="5" t="str">
        <f>IF(Table1[[#This Row],[Profit]]&gt;0,"Profit","Loss")</f>
        <v>Loss</v>
      </c>
      <c r="S1005" s="6" t="str">
        <f>FLOOR(Table1[[#This Row],[year]]-1900,10)+1900 &amp; "-" &amp; FLOOR(Table1[[#This Row],[year]]-1890,10)+1900</f>
        <v>1980-1990</v>
      </c>
      <c r="T1005" s="14" t="s">
        <v>21835</v>
      </c>
      <c r="AB1005" s="14"/>
    </row>
    <row r="1006" spans="1:28" hidden="1" x14ac:dyDescent="0.3">
      <c r="A1006" t="s">
        <v>3463</v>
      </c>
      <c r="B1006" t="s">
        <v>16</v>
      </c>
      <c r="C1006" t="s">
        <v>17</v>
      </c>
      <c r="D1006">
        <v>1986</v>
      </c>
      <c r="E1006" t="s">
        <v>3464</v>
      </c>
      <c r="F1006">
        <v>5.7</v>
      </c>
      <c r="G1006">
        <v>7400</v>
      </c>
      <c r="H1006" t="s">
        <v>163</v>
      </c>
      <c r="I1006" t="s">
        <v>3465</v>
      </c>
      <c r="J1006" t="s">
        <v>3047</v>
      </c>
      <c r="K1006" t="s">
        <v>22</v>
      </c>
      <c r="L1006">
        <f t="shared" si="19"/>
        <v>20500000</v>
      </c>
      <c r="M1006">
        <v>916172</v>
      </c>
      <c r="N1006" t="s">
        <v>3466</v>
      </c>
      <c r="O1006">
        <v>87</v>
      </c>
      <c r="P1006" t="str">
        <f>IF(Table1[[#This Row],[score]]&gt;=8.5,"High",IF(Table1[[#This Row],[score]]&gt;=7,"Medium","Low"))</f>
        <v>Low</v>
      </c>
      <c r="Q1006" s="5">
        <f>Table1[[#This Row],[gross]]-Table1[[#This Row],[budget]]</f>
        <v>-19583828</v>
      </c>
      <c r="R1006" s="5" t="str">
        <f>IF(Table1[[#This Row],[Profit]]&gt;0,"Profit","Loss")</f>
        <v>Loss</v>
      </c>
      <c r="S1006" s="6" t="str">
        <f>FLOOR(Table1[[#This Row],[year]]-1900,10)+1900 &amp; "-" &amp; FLOOR(Table1[[#This Row],[year]]-1890,10)+1900</f>
        <v>1980-1990</v>
      </c>
      <c r="T1006" s="14" t="s">
        <v>21835</v>
      </c>
      <c r="AB1006" s="14"/>
    </row>
    <row r="1007" spans="1:28" hidden="1" x14ac:dyDescent="0.3">
      <c r="A1007" t="s">
        <v>3683</v>
      </c>
      <c r="B1007" t="s">
        <v>1974</v>
      </c>
      <c r="C1007" t="s">
        <v>41</v>
      </c>
      <c r="D1007">
        <v>1986</v>
      </c>
      <c r="E1007" t="s">
        <v>3296</v>
      </c>
      <c r="F1007">
        <v>7.3</v>
      </c>
      <c r="G1007">
        <v>4900</v>
      </c>
      <c r="H1007" t="s">
        <v>304</v>
      </c>
      <c r="I1007" t="s">
        <v>304</v>
      </c>
      <c r="J1007" t="s">
        <v>305</v>
      </c>
      <c r="K1007" t="s">
        <v>306</v>
      </c>
      <c r="L1007">
        <f t="shared" si="19"/>
        <v>20500000</v>
      </c>
      <c r="M1007">
        <v>837623</v>
      </c>
      <c r="N1007" t="s">
        <v>3684</v>
      </c>
      <c r="O1007">
        <v>125</v>
      </c>
      <c r="P1007" t="str">
        <f>IF(Table1[[#This Row],[score]]&gt;=8.5,"High",IF(Table1[[#This Row],[score]]&gt;=7,"Medium","Low"))</f>
        <v>Medium</v>
      </c>
      <c r="Q1007" s="5">
        <f>Table1[[#This Row],[gross]]-Table1[[#This Row],[budget]]</f>
        <v>-19662377</v>
      </c>
      <c r="R1007" s="5" t="str">
        <f>IF(Table1[[#This Row],[Profit]]&gt;0,"Profit","Loss")</f>
        <v>Loss</v>
      </c>
      <c r="S1007" s="6" t="str">
        <f>FLOOR(Table1[[#This Row],[year]]-1900,10)+1900 &amp; "-" &amp; FLOOR(Table1[[#This Row],[year]]-1890,10)+1900</f>
        <v>1980-1990</v>
      </c>
      <c r="T1007" s="14" t="s">
        <v>21835</v>
      </c>
      <c r="AB1007" s="14"/>
    </row>
    <row r="1008" spans="1:28" hidden="1" x14ac:dyDescent="0.3">
      <c r="A1008" t="s">
        <v>3756</v>
      </c>
      <c r="B1008" t="s">
        <v>337</v>
      </c>
      <c r="C1008" t="s">
        <v>237</v>
      </c>
      <c r="D1008">
        <v>1986</v>
      </c>
      <c r="E1008" t="s">
        <v>3240</v>
      </c>
      <c r="F1008">
        <v>7.2</v>
      </c>
      <c r="G1008">
        <v>1000</v>
      </c>
      <c r="H1008" t="s">
        <v>1706</v>
      </c>
      <c r="I1008" t="s">
        <v>3757</v>
      </c>
      <c r="J1008" t="s">
        <v>3758</v>
      </c>
      <c r="K1008" t="s">
        <v>30</v>
      </c>
      <c r="L1008">
        <f t="shared" si="19"/>
        <v>20500000</v>
      </c>
      <c r="M1008">
        <v>781727</v>
      </c>
      <c r="N1008" t="s">
        <v>3759</v>
      </c>
      <c r="O1008">
        <v>89</v>
      </c>
      <c r="P1008" t="str">
        <f>IF(Table1[[#This Row],[score]]&gt;=8.5,"High",IF(Table1[[#This Row],[score]]&gt;=7,"Medium","Low"))</f>
        <v>Medium</v>
      </c>
      <c r="Q1008" s="5">
        <f>Table1[[#This Row],[gross]]-Table1[[#This Row],[budget]]</f>
        <v>-19718273</v>
      </c>
      <c r="R1008" s="5" t="str">
        <f>IF(Table1[[#This Row],[Profit]]&gt;0,"Profit","Loss")</f>
        <v>Loss</v>
      </c>
      <c r="S1008" s="6" t="str">
        <f>FLOOR(Table1[[#This Row],[year]]-1900,10)+1900 &amp; "-" &amp; FLOOR(Table1[[#This Row],[year]]-1890,10)+1900</f>
        <v>1980-1990</v>
      </c>
      <c r="T1008" s="14" t="s">
        <v>21835</v>
      </c>
      <c r="AB1008" s="14"/>
    </row>
    <row r="1009" spans="1:28" hidden="1" x14ac:dyDescent="0.3">
      <c r="A1009" t="s">
        <v>3328</v>
      </c>
      <c r="B1009" t="s">
        <v>2676</v>
      </c>
      <c r="C1009" t="s">
        <v>63</v>
      </c>
      <c r="D1009">
        <v>1986</v>
      </c>
      <c r="E1009" t="s">
        <v>3329</v>
      </c>
      <c r="F1009">
        <v>7</v>
      </c>
      <c r="G1009">
        <v>33000</v>
      </c>
      <c r="H1009" t="s">
        <v>3330</v>
      </c>
      <c r="I1009" t="s">
        <v>3331</v>
      </c>
      <c r="J1009" t="s">
        <v>3332</v>
      </c>
      <c r="K1009" t="s">
        <v>30</v>
      </c>
      <c r="L1009">
        <v>111000</v>
      </c>
      <c r="M1009">
        <v>609939</v>
      </c>
      <c r="N1009" t="s">
        <v>3333</v>
      </c>
      <c r="O1009">
        <v>83</v>
      </c>
      <c r="P1009" t="str">
        <f>IF(Table1[[#This Row],[score]]&gt;=8.5,"High",IF(Table1[[#This Row],[score]]&gt;=7,"Medium","Low"))</f>
        <v>Medium</v>
      </c>
      <c r="Q1009" s="5">
        <f>Table1[[#This Row],[gross]]-Table1[[#This Row],[budget]]</f>
        <v>498939</v>
      </c>
      <c r="R1009" s="5" t="str">
        <f>IF(Table1[[#This Row],[Profit]]&gt;0,"Profit","Loss")</f>
        <v>Profit</v>
      </c>
      <c r="S1009" s="6" t="str">
        <f>FLOOR(Table1[[#This Row],[year]]-1900,10)+1900 &amp; "-" &amp; FLOOR(Table1[[#This Row],[year]]-1890,10)+1900</f>
        <v>1980-1990</v>
      </c>
      <c r="T1009" s="14" t="s">
        <v>21835</v>
      </c>
      <c r="AB1009" s="14"/>
    </row>
    <row r="1010" spans="1:28" hidden="1" x14ac:dyDescent="0.3">
      <c r="A1010" t="s">
        <v>3564</v>
      </c>
      <c r="B1010" t="s">
        <v>1974</v>
      </c>
      <c r="C1010" t="s">
        <v>41</v>
      </c>
      <c r="D1010">
        <v>1986</v>
      </c>
      <c r="E1010" t="s">
        <v>3308</v>
      </c>
      <c r="F1010">
        <v>5.8</v>
      </c>
      <c r="G1010">
        <v>1300</v>
      </c>
      <c r="H1010" t="s">
        <v>3565</v>
      </c>
      <c r="I1010" t="s">
        <v>3566</v>
      </c>
      <c r="J1010" t="s">
        <v>3567</v>
      </c>
      <c r="K1010" t="s">
        <v>30</v>
      </c>
      <c r="L1010">
        <f>20500000</f>
        <v>20500000</v>
      </c>
      <c r="M1010">
        <v>604849</v>
      </c>
      <c r="N1010" t="str">
        <f>"unknown"</f>
        <v>unknown</v>
      </c>
      <c r="O1010">
        <v>84</v>
      </c>
      <c r="P1010" t="str">
        <f>IF(Table1[[#This Row],[score]]&gt;=8.5,"High",IF(Table1[[#This Row],[score]]&gt;=7,"Medium","Low"))</f>
        <v>Low</v>
      </c>
      <c r="Q1010" s="5">
        <f>Table1[[#This Row],[gross]]-Table1[[#This Row],[budget]]</f>
        <v>-19895151</v>
      </c>
      <c r="R1010" s="5" t="str">
        <f>IF(Table1[[#This Row],[Profit]]&gt;0,"Profit","Loss")</f>
        <v>Loss</v>
      </c>
      <c r="S1010" s="6" t="str">
        <f>FLOOR(Table1[[#This Row],[year]]-1900,10)+1900 &amp; "-" &amp; FLOOR(Table1[[#This Row],[year]]-1890,10)+1900</f>
        <v>1980-1990</v>
      </c>
      <c r="T1010" s="14" t="s">
        <v>21835</v>
      </c>
      <c r="AB1010" s="14"/>
    </row>
    <row r="1011" spans="1:28" hidden="1" x14ac:dyDescent="0.3">
      <c r="A1011" t="s">
        <v>3740</v>
      </c>
      <c r="B1011" t="s">
        <v>16</v>
      </c>
      <c r="C1011" t="s">
        <v>34</v>
      </c>
      <c r="D1011">
        <v>1986</v>
      </c>
      <c r="E1011" t="s">
        <v>2437</v>
      </c>
      <c r="F1011">
        <v>4.8</v>
      </c>
      <c r="G1011">
        <v>153</v>
      </c>
      <c r="H1011" t="s">
        <v>3741</v>
      </c>
      <c r="I1011" t="s">
        <v>1377</v>
      </c>
      <c r="J1011" t="s">
        <v>1377</v>
      </c>
      <c r="K1011" t="s">
        <v>30</v>
      </c>
      <c r="L1011">
        <f>20500000</f>
        <v>20500000</v>
      </c>
      <c r="M1011">
        <v>601451</v>
      </c>
      <c r="N1011" t="s">
        <v>3742</v>
      </c>
      <c r="O1011">
        <v>87</v>
      </c>
      <c r="P1011" t="str">
        <f>IF(Table1[[#This Row],[score]]&gt;=8.5,"High",IF(Table1[[#This Row],[score]]&gt;=7,"Medium","Low"))</f>
        <v>Low</v>
      </c>
      <c r="Q1011" s="5">
        <f>Table1[[#This Row],[gross]]-Table1[[#This Row],[budget]]</f>
        <v>-19898549</v>
      </c>
      <c r="R1011" s="5" t="str">
        <f>IF(Table1[[#This Row],[Profit]]&gt;0,"Profit","Loss")</f>
        <v>Loss</v>
      </c>
      <c r="S1011" s="6" t="str">
        <f>FLOOR(Table1[[#This Row],[year]]-1900,10)+1900 &amp; "-" &amp; FLOOR(Table1[[#This Row],[year]]-1890,10)+1900</f>
        <v>1980-1990</v>
      </c>
      <c r="T1011" s="14" t="s">
        <v>21835</v>
      </c>
      <c r="AB1011" s="14"/>
    </row>
    <row r="1012" spans="1:28" hidden="1" x14ac:dyDescent="0.3">
      <c r="A1012" t="s">
        <v>3339</v>
      </c>
      <c r="B1012" t="s">
        <v>16</v>
      </c>
      <c r="C1012" t="s">
        <v>41</v>
      </c>
      <c r="D1012">
        <v>1986</v>
      </c>
      <c r="E1012" t="s">
        <v>3201</v>
      </c>
      <c r="F1012">
        <v>6.8</v>
      </c>
      <c r="G1012">
        <v>22000</v>
      </c>
      <c r="H1012" t="s">
        <v>2659</v>
      </c>
      <c r="I1012" t="s">
        <v>2659</v>
      </c>
      <c r="J1012" t="s">
        <v>3340</v>
      </c>
      <c r="K1012" t="s">
        <v>30</v>
      </c>
      <c r="L1012">
        <v>5000000</v>
      </c>
      <c r="M1012">
        <v>591366</v>
      </c>
      <c r="N1012" t="s">
        <v>2075</v>
      </c>
      <c r="O1012">
        <v>88</v>
      </c>
      <c r="P1012" t="str">
        <f>IF(Table1[[#This Row],[score]]&gt;=8.5,"High",IF(Table1[[#This Row],[score]]&gt;=7,"Medium","Low"))</f>
        <v>Low</v>
      </c>
      <c r="Q1012" s="5">
        <f>Table1[[#This Row],[gross]]-Table1[[#This Row],[budget]]</f>
        <v>-4408634</v>
      </c>
      <c r="R1012" s="5" t="str">
        <f>IF(Table1[[#This Row],[Profit]]&gt;0,"Profit","Loss")</f>
        <v>Loss</v>
      </c>
      <c r="S1012" s="6" t="str">
        <f>FLOOR(Table1[[#This Row],[year]]-1900,10)+1900 &amp; "-" &amp; FLOOR(Table1[[#This Row],[year]]-1890,10)+1900</f>
        <v>1980-1990</v>
      </c>
      <c r="T1012" s="14" t="s">
        <v>21835</v>
      </c>
      <c r="AB1012" s="14"/>
    </row>
    <row r="1013" spans="1:28" hidden="1" x14ac:dyDescent="0.3">
      <c r="A1013" t="s">
        <v>3767</v>
      </c>
      <c r="B1013" t="s">
        <v>16</v>
      </c>
      <c r="C1013" t="s">
        <v>63</v>
      </c>
      <c r="D1013">
        <v>1986</v>
      </c>
      <c r="E1013" t="s">
        <v>3768</v>
      </c>
      <c r="F1013">
        <v>6</v>
      </c>
      <c r="G1013">
        <v>367</v>
      </c>
      <c r="H1013" t="s">
        <v>3769</v>
      </c>
      <c r="I1013" t="s">
        <v>3769</v>
      </c>
      <c r="J1013" t="s">
        <v>102</v>
      </c>
      <c r="K1013" t="s">
        <v>3770</v>
      </c>
      <c r="L1013">
        <f t="shared" ref="L1013:L1022" si="20">20500000</f>
        <v>20500000</v>
      </c>
      <c r="M1013">
        <v>583800</v>
      </c>
      <c r="N1013" t="s">
        <v>3771</v>
      </c>
      <c r="O1013">
        <v>90</v>
      </c>
      <c r="P1013" t="str">
        <f>IF(Table1[[#This Row],[score]]&gt;=8.5,"High",IF(Table1[[#This Row],[score]]&gt;=7,"Medium","Low"))</f>
        <v>Low</v>
      </c>
      <c r="Q1013" s="5">
        <f>Table1[[#This Row],[gross]]-Table1[[#This Row],[budget]]</f>
        <v>-19916200</v>
      </c>
      <c r="R1013" s="5" t="str">
        <f>IF(Table1[[#This Row],[Profit]]&gt;0,"Profit","Loss")</f>
        <v>Loss</v>
      </c>
      <c r="S1013" s="6" t="str">
        <f>FLOOR(Table1[[#This Row],[year]]-1900,10)+1900 &amp; "-" &amp; FLOOR(Table1[[#This Row],[year]]-1890,10)+1900</f>
        <v>1980-1990</v>
      </c>
      <c r="T1013" s="14" t="s">
        <v>21849</v>
      </c>
      <c r="AB1013" s="14"/>
    </row>
    <row r="1014" spans="1:28" hidden="1" x14ac:dyDescent="0.3">
      <c r="A1014" t="s">
        <v>3795</v>
      </c>
      <c r="B1014" t="s">
        <v>1974</v>
      </c>
      <c r="C1014" t="s">
        <v>41</v>
      </c>
      <c r="D1014">
        <v>1986</v>
      </c>
      <c r="E1014" t="s">
        <v>3308</v>
      </c>
      <c r="F1014">
        <v>5.5</v>
      </c>
      <c r="G1014">
        <v>754</v>
      </c>
      <c r="H1014" t="s">
        <v>3796</v>
      </c>
      <c r="I1014" t="s">
        <v>3594</v>
      </c>
      <c r="J1014" t="s">
        <v>1833</v>
      </c>
      <c r="K1014" t="s">
        <v>30</v>
      </c>
      <c r="L1014">
        <f t="shared" si="20"/>
        <v>20500000</v>
      </c>
      <c r="M1014">
        <v>563358</v>
      </c>
      <c r="N1014" t="s">
        <v>3403</v>
      </c>
      <c r="O1014">
        <v>107</v>
      </c>
      <c r="P1014" t="str">
        <f>IF(Table1[[#This Row],[score]]&gt;=8.5,"High",IF(Table1[[#This Row],[score]]&gt;=7,"Medium","Low"))</f>
        <v>Low</v>
      </c>
      <c r="Q1014" s="5">
        <f>Table1[[#This Row],[gross]]-Table1[[#This Row],[budget]]</f>
        <v>-19936642</v>
      </c>
      <c r="R1014" s="5" t="str">
        <f>IF(Table1[[#This Row],[Profit]]&gt;0,"Profit","Loss")</f>
        <v>Loss</v>
      </c>
      <c r="S1014" s="6" t="str">
        <f>FLOOR(Table1[[#This Row],[year]]-1900,10)+1900 &amp; "-" &amp; FLOOR(Table1[[#This Row],[year]]-1890,10)+1900</f>
        <v>1980-1990</v>
      </c>
      <c r="T1014" s="14" t="s">
        <v>21835</v>
      </c>
      <c r="AB1014" s="14"/>
    </row>
    <row r="1015" spans="1:28" hidden="1" x14ac:dyDescent="0.3">
      <c r="A1015" t="s">
        <v>3609</v>
      </c>
      <c r="B1015" t="s">
        <v>3610</v>
      </c>
      <c r="C1015" t="s">
        <v>17</v>
      </c>
      <c r="D1015">
        <v>1986</v>
      </c>
      <c r="E1015" t="s">
        <v>3611</v>
      </c>
      <c r="F1015">
        <v>5.8</v>
      </c>
      <c r="G1015">
        <v>1400</v>
      </c>
      <c r="H1015" t="s">
        <v>3612</v>
      </c>
      <c r="I1015" t="s">
        <v>3612</v>
      </c>
      <c r="J1015" t="s">
        <v>3613</v>
      </c>
      <c r="K1015" t="s">
        <v>306</v>
      </c>
      <c r="L1015">
        <f t="shared" si="20"/>
        <v>20500000</v>
      </c>
      <c r="M1015">
        <v>546904</v>
      </c>
      <c r="N1015" t="s">
        <v>3614</v>
      </c>
      <c r="O1015">
        <v>114</v>
      </c>
      <c r="P1015" t="str">
        <f>IF(Table1[[#This Row],[score]]&gt;=8.5,"High",IF(Table1[[#This Row],[score]]&gt;=7,"Medium","Low"))</f>
        <v>Low</v>
      </c>
      <c r="Q1015" s="5">
        <f>Table1[[#This Row],[gross]]-Table1[[#This Row],[budget]]</f>
        <v>-19953096</v>
      </c>
      <c r="R1015" s="5" t="str">
        <f>IF(Table1[[#This Row],[Profit]]&gt;0,"Profit","Loss")</f>
        <v>Loss</v>
      </c>
      <c r="S1015" s="6" t="str">
        <f>FLOOR(Table1[[#This Row],[year]]-1900,10)+1900 &amp; "-" &amp; FLOOR(Table1[[#This Row],[year]]-1890,10)+1900</f>
        <v>1980-1990</v>
      </c>
      <c r="T1015" s="14" t="s">
        <v>21835</v>
      </c>
      <c r="AB1015" s="14"/>
    </row>
    <row r="1016" spans="1:28" hidden="1" x14ac:dyDescent="0.3">
      <c r="A1016" t="s">
        <v>3790</v>
      </c>
      <c r="B1016" t="s">
        <v>33</v>
      </c>
      <c r="C1016" t="s">
        <v>17</v>
      </c>
      <c r="D1016">
        <v>1986</v>
      </c>
      <c r="E1016" t="s">
        <v>3791</v>
      </c>
      <c r="F1016">
        <v>7.2</v>
      </c>
      <c r="G1016">
        <v>3100</v>
      </c>
      <c r="H1016" t="s">
        <v>3792</v>
      </c>
      <c r="I1016" t="s">
        <v>2616</v>
      </c>
      <c r="J1016" t="s">
        <v>3793</v>
      </c>
      <c r="K1016" t="s">
        <v>1404</v>
      </c>
      <c r="L1016">
        <f t="shared" si="20"/>
        <v>20500000</v>
      </c>
      <c r="M1016">
        <v>512403</v>
      </c>
      <c r="N1016" t="s">
        <v>3794</v>
      </c>
      <c r="O1016">
        <v>144</v>
      </c>
      <c r="P1016" t="str">
        <f>IF(Table1[[#This Row],[score]]&gt;=8.5,"High",IF(Table1[[#This Row],[score]]&gt;=7,"Medium","Low"))</f>
        <v>Medium</v>
      </c>
      <c r="Q1016" s="5">
        <f>Table1[[#This Row],[gross]]-Table1[[#This Row],[budget]]</f>
        <v>-19987597</v>
      </c>
      <c r="R1016" s="5" t="str">
        <f>IF(Table1[[#This Row],[Profit]]&gt;0,"Profit","Loss")</f>
        <v>Loss</v>
      </c>
      <c r="S1016" s="6" t="str">
        <f>FLOOR(Table1[[#This Row],[year]]-1900,10)+1900 &amp; "-" &amp; FLOOR(Table1[[#This Row],[year]]-1890,10)+1900</f>
        <v>1980-1990</v>
      </c>
      <c r="T1016" s="14" t="s">
        <v>21850</v>
      </c>
      <c r="AB1016" s="14"/>
    </row>
    <row r="1017" spans="1:28" hidden="1" x14ac:dyDescent="0.3">
      <c r="A1017" t="s">
        <v>3727</v>
      </c>
      <c r="B1017" t="s">
        <v>16</v>
      </c>
      <c r="C1017" t="s">
        <v>104</v>
      </c>
      <c r="D1017">
        <v>1986</v>
      </c>
      <c r="E1017" t="s">
        <v>3728</v>
      </c>
      <c r="F1017">
        <v>4.9000000000000004</v>
      </c>
      <c r="G1017">
        <v>503</v>
      </c>
      <c r="H1017" t="s">
        <v>920</v>
      </c>
      <c r="I1017" t="s">
        <v>3729</v>
      </c>
      <c r="J1017" t="s">
        <v>821</v>
      </c>
      <c r="K1017" t="s">
        <v>30</v>
      </c>
      <c r="L1017">
        <f t="shared" si="20"/>
        <v>20500000</v>
      </c>
      <c r="M1017">
        <v>502237</v>
      </c>
      <c r="N1017" t="s">
        <v>118</v>
      </c>
      <c r="O1017">
        <v>104</v>
      </c>
      <c r="P1017" t="str">
        <f>IF(Table1[[#This Row],[score]]&gt;=8.5,"High",IF(Table1[[#This Row],[score]]&gt;=7,"Medium","Low"))</f>
        <v>Low</v>
      </c>
      <c r="Q1017" s="5">
        <f>Table1[[#This Row],[gross]]-Table1[[#This Row],[budget]]</f>
        <v>-19997763</v>
      </c>
      <c r="R1017" s="5" t="str">
        <f>IF(Table1[[#This Row],[Profit]]&gt;0,"Profit","Loss")</f>
        <v>Loss</v>
      </c>
      <c r="S1017" s="6" t="str">
        <f>FLOOR(Table1[[#This Row],[year]]-1900,10)+1900 &amp; "-" &amp; FLOOR(Table1[[#This Row],[year]]-1890,10)+1900</f>
        <v>1980-1990</v>
      </c>
      <c r="T1017" s="14" t="s">
        <v>21842</v>
      </c>
      <c r="AB1017" s="14"/>
    </row>
    <row r="1018" spans="1:28" hidden="1" x14ac:dyDescent="0.3">
      <c r="A1018" t="s">
        <v>3706</v>
      </c>
      <c r="B1018" t="s">
        <v>1974</v>
      </c>
      <c r="C1018" t="s">
        <v>17</v>
      </c>
      <c r="D1018">
        <v>1986</v>
      </c>
      <c r="E1018" t="s">
        <v>3707</v>
      </c>
      <c r="F1018">
        <v>7.6</v>
      </c>
      <c r="G1018">
        <v>2100</v>
      </c>
      <c r="H1018" t="s">
        <v>3708</v>
      </c>
      <c r="I1018" t="s">
        <v>3709</v>
      </c>
      <c r="J1018" t="s">
        <v>235</v>
      </c>
      <c r="K1018" t="s">
        <v>30</v>
      </c>
      <c r="L1018">
        <f t="shared" si="20"/>
        <v>20500000</v>
      </c>
      <c r="M1018">
        <v>441863</v>
      </c>
      <c r="N1018" t="s">
        <v>3710</v>
      </c>
      <c r="O1018">
        <v>96</v>
      </c>
      <c r="P1018" t="str">
        <f>IF(Table1[[#This Row],[score]]&gt;=8.5,"High",IF(Table1[[#This Row],[score]]&gt;=7,"Medium","Low"))</f>
        <v>Medium</v>
      </c>
      <c r="Q1018" s="5">
        <f>Table1[[#This Row],[gross]]-Table1[[#This Row],[budget]]</f>
        <v>-20058137</v>
      </c>
      <c r="R1018" s="5" t="str">
        <f>IF(Table1[[#This Row],[Profit]]&gt;0,"Profit","Loss")</f>
        <v>Loss</v>
      </c>
      <c r="S1018" s="6" t="str">
        <f>FLOOR(Table1[[#This Row],[year]]-1900,10)+1900 &amp; "-" &amp; FLOOR(Table1[[#This Row],[year]]-1890,10)+1900</f>
        <v>1980-1990</v>
      </c>
      <c r="T1018" s="14" t="s">
        <v>21836</v>
      </c>
      <c r="AB1018" s="14"/>
    </row>
    <row r="1019" spans="1:28" hidden="1" x14ac:dyDescent="0.3">
      <c r="A1019" t="s">
        <v>3747</v>
      </c>
      <c r="B1019" t="s">
        <v>33</v>
      </c>
      <c r="C1019" t="s">
        <v>17</v>
      </c>
      <c r="D1019">
        <v>1986</v>
      </c>
      <c r="E1019" t="s">
        <v>2557</v>
      </c>
      <c r="F1019">
        <v>6.6</v>
      </c>
      <c r="G1019">
        <v>937</v>
      </c>
      <c r="H1019" t="s">
        <v>3748</v>
      </c>
      <c r="I1019" t="s">
        <v>3749</v>
      </c>
      <c r="J1019" t="s">
        <v>1283</v>
      </c>
      <c r="K1019" t="s">
        <v>30</v>
      </c>
      <c r="L1019">
        <f t="shared" si="20"/>
        <v>20500000</v>
      </c>
      <c r="M1019">
        <v>416393</v>
      </c>
      <c r="N1019" t="s">
        <v>3750</v>
      </c>
      <c r="O1019">
        <v>105</v>
      </c>
      <c r="P1019" t="str">
        <f>IF(Table1[[#This Row],[score]]&gt;=8.5,"High",IF(Table1[[#This Row],[score]]&gt;=7,"Medium","Low"))</f>
        <v>Low</v>
      </c>
      <c r="Q1019" s="5">
        <f>Table1[[#This Row],[gross]]-Table1[[#This Row],[budget]]</f>
        <v>-20083607</v>
      </c>
      <c r="R1019" s="5" t="str">
        <f>IF(Table1[[#This Row],[Profit]]&gt;0,"Profit","Loss")</f>
        <v>Loss</v>
      </c>
      <c r="S1019" s="6" t="str">
        <f>FLOOR(Table1[[#This Row],[year]]-1900,10)+1900 &amp; "-" &amp; FLOOR(Table1[[#This Row],[year]]-1890,10)+1900</f>
        <v>1980-1990</v>
      </c>
      <c r="T1019" s="14" t="s">
        <v>21835</v>
      </c>
      <c r="AB1019" s="14"/>
    </row>
    <row r="1020" spans="1:28" hidden="1" x14ac:dyDescent="0.3">
      <c r="A1020" t="s">
        <v>3534</v>
      </c>
      <c r="B1020" t="s">
        <v>16</v>
      </c>
      <c r="C1020" t="s">
        <v>41</v>
      </c>
      <c r="D1020">
        <v>1986</v>
      </c>
      <c r="E1020" t="s">
        <v>2437</v>
      </c>
      <c r="F1020">
        <v>5.7</v>
      </c>
      <c r="G1020">
        <v>6600</v>
      </c>
      <c r="H1020" t="s">
        <v>3535</v>
      </c>
      <c r="I1020" t="s">
        <v>3535</v>
      </c>
      <c r="J1020" t="s">
        <v>3536</v>
      </c>
      <c r="K1020" t="s">
        <v>30</v>
      </c>
      <c r="L1020">
        <f t="shared" si="20"/>
        <v>20500000</v>
      </c>
      <c r="M1020">
        <v>320256</v>
      </c>
      <c r="N1020" t="s">
        <v>2221</v>
      </c>
      <c r="O1020">
        <v>85</v>
      </c>
      <c r="P1020" t="str">
        <f>IF(Table1[[#This Row],[score]]&gt;=8.5,"High",IF(Table1[[#This Row],[score]]&gt;=7,"Medium","Low"))</f>
        <v>Low</v>
      </c>
      <c r="Q1020" s="5">
        <f>Table1[[#This Row],[gross]]-Table1[[#This Row],[budget]]</f>
        <v>-20179744</v>
      </c>
      <c r="R1020" s="5" t="str">
        <f>IF(Table1[[#This Row],[Profit]]&gt;0,"Profit","Loss")</f>
        <v>Loss</v>
      </c>
      <c r="S1020" s="6" t="str">
        <f>FLOOR(Table1[[#This Row],[year]]-1900,10)+1900 &amp; "-" &amp; FLOOR(Table1[[#This Row],[year]]-1890,10)+1900</f>
        <v>1980-1990</v>
      </c>
      <c r="T1020" s="14" t="s">
        <v>21835</v>
      </c>
      <c r="AB1020" s="14"/>
    </row>
    <row r="1021" spans="1:28" hidden="1" x14ac:dyDescent="0.3">
      <c r="A1021" t="s">
        <v>3432</v>
      </c>
      <c r="B1021" t="s">
        <v>500</v>
      </c>
      <c r="C1021" t="s">
        <v>17</v>
      </c>
      <c r="D1021">
        <v>1986</v>
      </c>
      <c r="E1021" t="s">
        <v>3433</v>
      </c>
      <c r="F1021">
        <v>7</v>
      </c>
      <c r="G1021">
        <v>11000</v>
      </c>
      <c r="H1021" t="s">
        <v>3434</v>
      </c>
      <c r="I1021" t="s">
        <v>3434</v>
      </c>
      <c r="J1021" t="s">
        <v>3435</v>
      </c>
      <c r="K1021" t="s">
        <v>1099</v>
      </c>
      <c r="L1021">
        <f t="shared" si="20"/>
        <v>20500000</v>
      </c>
      <c r="M1021">
        <v>286126</v>
      </c>
      <c r="N1021" t="s">
        <v>3436</v>
      </c>
      <c r="O1021">
        <v>110</v>
      </c>
      <c r="P1021" t="str">
        <f>IF(Table1[[#This Row],[score]]&gt;=8.5,"High",IF(Table1[[#This Row],[score]]&gt;=7,"Medium","Low"))</f>
        <v>Medium</v>
      </c>
      <c r="Q1021" s="5">
        <f>Table1[[#This Row],[gross]]-Table1[[#This Row],[budget]]</f>
        <v>-20213874</v>
      </c>
      <c r="R1021" s="5" t="str">
        <f>IF(Table1[[#This Row],[Profit]]&gt;0,"Profit","Loss")</f>
        <v>Loss</v>
      </c>
      <c r="S1021" s="6" t="str">
        <f>FLOOR(Table1[[#This Row],[year]]-1900,10)+1900 &amp; "-" &amp; FLOOR(Table1[[#This Row],[year]]-1890,10)+1900</f>
        <v>1980-1990</v>
      </c>
      <c r="T1021" s="14" t="s">
        <v>21856</v>
      </c>
      <c r="AB1021" s="14"/>
    </row>
    <row r="1022" spans="1:28" hidden="1" x14ac:dyDescent="0.3">
      <c r="A1022" t="s">
        <v>3662</v>
      </c>
      <c r="B1022" t="s">
        <v>1974</v>
      </c>
      <c r="C1022" t="s">
        <v>17</v>
      </c>
      <c r="D1022">
        <v>1986</v>
      </c>
      <c r="E1022" t="s">
        <v>3663</v>
      </c>
      <c r="F1022">
        <v>5.9</v>
      </c>
      <c r="G1022">
        <v>2300</v>
      </c>
      <c r="H1022" t="s">
        <v>3664</v>
      </c>
      <c r="I1022" t="s">
        <v>3664</v>
      </c>
      <c r="J1022" t="s">
        <v>2066</v>
      </c>
      <c r="K1022" t="s">
        <v>1924</v>
      </c>
      <c r="L1022">
        <f t="shared" si="20"/>
        <v>20500000</v>
      </c>
      <c r="M1022">
        <v>278623</v>
      </c>
      <c r="N1022" t="s">
        <v>3528</v>
      </c>
      <c r="O1022">
        <v>98</v>
      </c>
      <c r="P1022" t="str">
        <f>IF(Table1[[#This Row],[score]]&gt;=8.5,"High",IF(Table1[[#This Row],[score]]&gt;=7,"Medium","Low"))</f>
        <v>Low</v>
      </c>
      <c r="Q1022" s="5">
        <f>Table1[[#This Row],[gross]]-Table1[[#This Row],[budget]]</f>
        <v>-20221377</v>
      </c>
      <c r="R1022" s="5" t="str">
        <f>IF(Table1[[#This Row],[Profit]]&gt;0,"Profit","Loss")</f>
        <v>Loss</v>
      </c>
      <c r="S1022" s="6" t="str">
        <f>FLOOR(Table1[[#This Row],[year]]-1900,10)+1900 &amp; "-" &amp; FLOOR(Table1[[#This Row],[year]]-1890,10)+1900</f>
        <v>1980-1990</v>
      </c>
      <c r="T1022" s="14" t="s">
        <v>21835</v>
      </c>
      <c r="AB1022" s="14"/>
    </row>
    <row r="1023" spans="1:28" hidden="1" x14ac:dyDescent="0.3">
      <c r="A1023" t="s">
        <v>3450</v>
      </c>
      <c r="B1023" t="s">
        <v>1974</v>
      </c>
      <c r="C1023" t="s">
        <v>63</v>
      </c>
      <c r="D1023">
        <v>1986</v>
      </c>
      <c r="E1023" t="s">
        <v>2584</v>
      </c>
      <c r="F1023">
        <v>7.1</v>
      </c>
      <c r="G1023">
        <v>6300</v>
      </c>
      <c r="H1023" t="s">
        <v>3451</v>
      </c>
      <c r="I1023" t="s">
        <v>3452</v>
      </c>
      <c r="J1023" t="s">
        <v>3453</v>
      </c>
      <c r="K1023" t="s">
        <v>22</v>
      </c>
      <c r="L1023">
        <v>8500000</v>
      </c>
      <c r="M1023">
        <v>277646</v>
      </c>
      <c r="N1023" t="s">
        <v>3454</v>
      </c>
      <c r="O1023">
        <v>136</v>
      </c>
      <c r="P1023" t="str">
        <f>IF(Table1[[#This Row],[score]]&gt;=8.5,"High",IF(Table1[[#This Row],[score]]&gt;=7,"Medium","Low"))</f>
        <v>Medium</v>
      </c>
      <c r="Q1023" s="5">
        <f>Table1[[#This Row],[gross]]-Table1[[#This Row],[budget]]</f>
        <v>-8222354</v>
      </c>
      <c r="R1023" s="5" t="str">
        <f>IF(Table1[[#This Row],[Profit]]&gt;0,"Profit","Loss")</f>
        <v>Loss</v>
      </c>
      <c r="S1023" s="6" t="str">
        <f>FLOOR(Table1[[#This Row],[year]]-1900,10)+1900 &amp; "-" &amp; FLOOR(Table1[[#This Row],[year]]-1890,10)+1900</f>
        <v>1980-1990</v>
      </c>
      <c r="T1023" s="14" t="s">
        <v>21835</v>
      </c>
      <c r="AB1023" s="14"/>
    </row>
    <row r="1024" spans="1:28" hidden="1" x14ac:dyDescent="0.3">
      <c r="A1024" t="s">
        <v>3678</v>
      </c>
      <c r="B1024" t="s">
        <v>1974</v>
      </c>
      <c r="C1024" t="s">
        <v>41</v>
      </c>
      <c r="D1024">
        <v>1986</v>
      </c>
      <c r="E1024" t="s">
        <v>3663</v>
      </c>
      <c r="F1024">
        <v>5.6</v>
      </c>
      <c r="G1024">
        <v>454</v>
      </c>
      <c r="H1024" t="s">
        <v>3679</v>
      </c>
      <c r="I1024" t="s">
        <v>3680</v>
      </c>
      <c r="J1024" t="s">
        <v>3681</v>
      </c>
      <c r="K1024" t="s">
        <v>30</v>
      </c>
      <c r="L1024">
        <f t="shared" ref="L1024:L1032" si="21">20500000</f>
        <v>20500000</v>
      </c>
      <c r="M1024">
        <v>277405</v>
      </c>
      <c r="N1024" t="s">
        <v>3682</v>
      </c>
      <c r="O1024">
        <v>86</v>
      </c>
      <c r="P1024" t="str">
        <f>IF(Table1[[#This Row],[score]]&gt;=8.5,"High",IF(Table1[[#This Row],[score]]&gt;=7,"Medium","Low"))</f>
        <v>Low</v>
      </c>
      <c r="Q1024" s="5">
        <f>Table1[[#This Row],[gross]]-Table1[[#This Row],[budget]]</f>
        <v>-20222595</v>
      </c>
      <c r="R1024" s="5" t="str">
        <f>IF(Table1[[#This Row],[Profit]]&gt;0,"Profit","Loss")</f>
        <v>Loss</v>
      </c>
      <c r="S1024" s="6" t="str">
        <f>FLOOR(Table1[[#This Row],[year]]-1900,10)+1900 &amp; "-" &amp; FLOOR(Table1[[#This Row],[year]]-1890,10)+1900</f>
        <v>1980-1990</v>
      </c>
      <c r="T1024" s="14" t="s">
        <v>21835</v>
      </c>
      <c r="AB1024" s="14"/>
    </row>
    <row r="1025" spans="1:28" hidden="1" x14ac:dyDescent="0.3">
      <c r="A1025" t="s">
        <v>3671</v>
      </c>
      <c r="B1025" t="s">
        <v>16</v>
      </c>
      <c r="C1025" t="s">
        <v>63</v>
      </c>
      <c r="D1025">
        <v>1986</v>
      </c>
      <c r="E1025" t="s">
        <v>2672</v>
      </c>
      <c r="F1025">
        <v>5.3</v>
      </c>
      <c r="G1025">
        <v>1100</v>
      </c>
      <c r="H1025" t="s">
        <v>408</v>
      </c>
      <c r="I1025" t="s">
        <v>3672</v>
      </c>
      <c r="J1025" t="s">
        <v>1519</v>
      </c>
      <c r="K1025" t="s">
        <v>195</v>
      </c>
      <c r="L1025">
        <f t="shared" si="21"/>
        <v>20500000</v>
      </c>
      <c r="M1025">
        <v>275000</v>
      </c>
      <c r="N1025" t="s">
        <v>3673</v>
      </c>
      <c r="O1025">
        <v>100</v>
      </c>
      <c r="P1025" t="str">
        <f>IF(Table1[[#This Row],[score]]&gt;=8.5,"High",IF(Table1[[#This Row],[score]]&gt;=7,"Medium","Low"))</f>
        <v>Low</v>
      </c>
      <c r="Q1025" s="5">
        <f>Table1[[#This Row],[gross]]-Table1[[#This Row],[budget]]</f>
        <v>-20225000</v>
      </c>
      <c r="R1025" s="5" t="str">
        <f>IF(Table1[[#This Row],[Profit]]&gt;0,"Profit","Loss")</f>
        <v>Loss</v>
      </c>
      <c r="S1025" s="6" t="str">
        <f>FLOOR(Table1[[#This Row],[year]]-1900,10)+1900 &amp; "-" &amp; FLOOR(Table1[[#This Row],[year]]-1890,10)+1900</f>
        <v>1980-1990</v>
      </c>
      <c r="T1025" s="14" t="s">
        <v>21835</v>
      </c>
      <c r="AB1025" s="14"/>
    </row>
    <row r="1026" spans="1:28" hidden="1" x14ac:dyDescent="0.3">
      <c r="A1026" t="s">
        <v>3341</v>
      </c>
      <c r="B1026" t="s">
        <v>33</v>
      </c>
      <c r="C1026" t="s">
        <v>17</v>
      </c>
      <c r="D1026">
        <v>1986</v>
      </c>
      <c r="E1026" t="s">
        <v>3342</v>
      </c>
      <c r="F1026">
        <v>8.1</v>
      </c>
      <c r="G1026">
        <v>26000</v>
      </c>
      <c r="H1026" t="s">
        <v>1602</v>
      </c>
      <c r="I1026" t="s">
        <v>1602</v>
      </c>
      <c r="J1026" t="s">
        <v>3343</v>
      </c>
      <c r="K1026" t="s">
        <v>1081</v>
      </c>
      <c r="L1026" s="5">
        <f t="shared" si="21"/>
        <v>20500000</v>
      </c>
      <c r="M1026" s="5">
        <v>167292</v>
      </c>
      <c r="N1026" t="s">
        <v>3344</v>
      </c>
      <c r="O1026">
        <v>149</v>
      </c>
      <c r="P1026" t="str">
        <f>IF(Table1[[#This Row],[score]]&gt;=8.5,"High",IF(Table1[[#This Row],[score]]&gt;=7,"Medium","Low"))</f>
        <v>Medium</v>
      </c>
      <c r="Q1026" s="5">
        <f>Table1[[#This Row],[gross]]-Table1[[#This Row],[budget]]</f>
        <v>-20332708</v>
      </c>
      <c r="R1026" s="5" t="str">
        <f>IF(Table1[[#This Row],[Profit]]&gt;0,"Profit","Loss")</f>
        <v>Loss</v>
      </c>
      <c r="S1026" s="6" t="str">
        <f>FLOOR(Table1[[#This Row],[year]]-1900,10)+1900 &amp; "-" &amp; FLOOR(Table1[[#This Row],[year]]-1890,10)+1900</f>
        <v>1980-1990</v>
      </c>
      <c r="T1026" s="14" t="s">
        <v>21841</v>
      </c>
      <c r="AB1026" s="14"/>
    </row>
    <row r="1027" spans="1:28" hidden="1" x14ac:dyDescent="0.3">
      <c r="A1027" t="s">
        <v>3647</v>
      </c>
      <c r="B1027" t="s">
        <v>16</v>
      </c>
      <c r="C1027" t="s">
        <v>34</v>
      </c>
      <c r="D1027">
        <v>1986</v>
      </c>
      <c r="E1027" t="s">
        <v>3285</v>
      </c>
      <c r="F1027">
        <v>5.2</v>
      </c>
      <c r="G1027">
        <v>1200</v>
      </c>
      <c r="H1027" t="s">
        <v>3648</v>
      </c>
      <c r="I1027" t="s">
        <v>3649</v>
      </c>
      <c r="J1027" t="s">
        <v>3650</v>
      </c>
      <c r="K1027" t="s">
        <v>30</v>
      </c>
      <c r="L1027">
        <f t="shared" si="21"/>
        <v>20500000</v>
      </c>
      <c r="M1027">
        <v>140980</v>
      </c>
      <c r="N1027" t="s">
        <v>3528</v>
      </c>
      <c r="O1027">
        <v>102</v>
      </c>
      <c r="P1027" t="str">
        <f>IF(Table1[[#This Row],[score]]&gt;=8.5,"High",IF(Table1[[#This Row],[score]]&gt;=7,"Medium","Low"))</f>
        <v>Low</v>
      </c>
      <c r="Q1027" s="5">
        <f>Table1[[#This Row],[gross]]-Table1[[#This Row],[budget]]</f>
        <v>-20359020</v>
      </c>
      <c r="R1027" s="5" t="str">
        <f>IF(Table1[[#This Row],[Profit]]&gt;0,"Profit","Loss")</f>
        <v>Loss</v>
      </c>
      <c r="S1027" s="6" t="str">
        <f>FLOOR(Table1[[#This Row],[year]]-1900,10)+1900 &amp; "-" &amp; FLOOR(Table1[[#This Row],[year]]-1890,10)+1900</f>
        <v>1980-1990</v>
      </c>
      <c r="T1027" s="14" t="s">
        <v>21835</v>
      </c>
      <c r="AB1027" s="14"/>
    </row>
    <row r="1028" spans="1:28" hidden="1" x14ac:dyDescent="0.3">
      <c r="A1028" t="s">
        <v>3669</v>
      </c>
      <c r="B1028" t="s">
        <v>16</v>
      </c>
      <c r="C1028" t="s">
        <v>41</v>
      </c>
      <c r="D1028">
        <v>1986</v>
      </c>
      <c r="E1028" t="s">
        <v>3625</v>
      </c>
      <c r="F1028">
        <v>3.2</v>
      </c>
      <c r="G1028">
        <v>1100</v>
      </c>
      <c r="H1028" t="s">
        <v>2087</v>
      </c>
      <c r="I1028" t="s">
        <v>2087</v>
      </c>
      <c r="J1028" t="s">
        <v>3670</v>
      </c>
      <c r="K1028" t="s">
        <v>30</v>
      </c>
      <c r="L1028">
        <f t="shared" si="21"/>
        <v>20500000</v>
      </c>
      <c r="M1028">
        <v>78068</v>
      </c>
      <c r="N1028" t="s">
        <v>2090</v>
      </c>
      <c r="O1028">
        <v>88</v>
      </c>
      <c r="P1028" t="str">
        <f>IF(Table1[[#This Row],[score]]&gt;=8.5,"High",IF(Table1[[#This Row],[score]]&gt;=7,"Medium","Low"))</f>
        <v>Low</v>
      </c>
      <c r="Q1028" s="5">
        <f>Table1[[#This Row],[gross]]-Table1[[#This Row],[budget]]</f>
        <v>-20421932</v>
      </c>
      <c r="R1028" s="5" t="str">
        <f>IF(Table1[[#This Row],[Profit]]&gt;0,"Profit","Loss")</f>
        <v>Loss</v>
      </c>
      <c r="S1028" s="6" t="str">
        <f>FLOOR(Table1[[#This Row],[year]]-1900,10)+1900 &amp; "-" &amp; FLOOR(Table1[[#This Row],[year]]-1890,10)+1900</f>
        <v>1980-1990</v>
      </c>
      <c r="T1028" s="14" t="s">
        <v>21835</v>
      </c>
      <c r="AB1028" s="14"/>
    </row>
    <row r="1029" spans="1:28" hidden="1" x14ac:dyDescent="0.3">
      <c r="A1029" t="s">
        <v>3551</v>
      </c>
      <c r="B1029" t="s">
        <v>16</v>
      </c>
      <c r="C1029" t="s">
        <v>17</v>
      </c>
      <c r="D1029">
        <v>1986</v>
      </c>
      <c r="E1029" t="s">
        <v>3423</v>
      </c>
      <c r="F1029">
        <v>7.7</v>
      </c>
      <c r="G1029">
        <v>7700</v>
      </c>
      <c r="H1029" t="s">
        <v>2389</v>
      </c>
      <c r="I1029" t="s">
        <v>3552</v>
      </c>
      <c r="J1029" t="s">
        <v>3552</v>
      </c>
      <c r="K1029" t="s">
        <v>448</v>
      </c>
      <c r="L1029">
        <f t="shared" si="21"/>
        <v>20500000</v>
      </c>
      <c r="M1029">
        <v>63137</v>
      </c>
      <c r="N1029" t="s">
        <v>3553</v>
      </c>
      <c r="O1029">
        <v>99</v>
      </c>
      <c r="P1029" t="str">
        <f>IF(Table1[[#This Row],[score]]&gt;=8.5,"High",IF(Table1[[#This Row],[score]]&gt;=7,"Medium","Low"))</f>
        <v>Medium</v>
      </c>
      <c r="Q1029" s="5">
        <f>Table1[[#This Row],[gross]]-Table1[[#This Row],[budget]]</f>
        <v>-20436863</v>
      </c>
      <c r="R1029" s="5" t="str">
        <f>IF(Table1[[#This Row],[Profit]]&gt;0,"Profit","Loss")</f>
        <v>Loss</v>
      </c>
      <c r="S1029" s="6" t="str">
        <f>FLOOR(Table1[[#This Row],[year]]-1900,10)+1900 &amp; "-" &amp; FLOOR(Table1[[#This Row],[year]]-1890,10)+1900</f>
        <v>1980-1990</v>
      </c>
      <c r="T1029" s="14" t="s">
        <v>21835</v>
      </c>
      <c r="AB1029" s="14"/>
    </row>
    <row r="1030" spans="1:28" hidden="1" x14ac:dyDescent="0.3">
      <c r="A1030" t="s">
        <v>3408</v>
      </c>
      <c r="B1030" t="s">
        <v>2676</v>
      </c>
      <c r="C1030" t="s">
        <v>104</v>
      </c>
      <c r="D1030">
        <v>1986</v>
      </c>
      <c r="E1030" t="s">
        <v>3409</v>
      </c>
      <c r="F1030">
        <v>7.3</v>
      </c>
      <c r="G1030">
        <v>7500</v>
      </c>
      <c r="H1030" t="s">
        <v>3410</v>
      </c>
      <c r="I1030" t="s">
        <v>3410</v>
      </c>
      <c r="J1030" t="s">
        <v>3411</v>
      </c>
      <c r="K1030" t="s">
        <v>1256</v>
      </c>
      <c r="L1030">
        <f t="shared" si="21"/>
        <v>20500000</v>
      </c>
      <c r="M1030">
        <v>58731</v>
      </c>
      <c r="N1030" t="s">
        <v>3412</v>
      </c>
      <c r="O1030">
        <v>105</v>
      </c>
      <c r="P1030" t="str">
        <f>IF(Table1[[#This Row],[score]]&gt;=8.5,"High",IF(Table1[[#This Row],[score]]&gt;=7,"Medium","Low"))</f>
        <v>Medium</v>
      </c>
      <c r="Q1030" s="5">
        <f>Table1[[#This Row],[gross]]-Table1[[#This Row],[budget]]</f>
        <v>-20441269</v>
      </c>
      <c r="R1030" s="5" t="str">
        <f>IF(Table1[[#This Row],[Profit]]&gt;0,"Profit","Loss")</f>
        <v>Loss</v>
      </c>
      <c r="S1030" s="6" t="str">
        <f>FLOOR(Table1[[#This Row],[year]]-1900,10)+1900 &amp; "-" &amp; FLOOR(Table1[[#This Row],[year]]-1890,10)+1900</f>
        <v>1980-1990</v>
      </c>
      <c r="T1030" s="14" t="s">
        <v>21842</v>
      </c>
      <c r="AB1030" s="14"/>
    </row>
    <row r="1031" spans="1:28" hidden="1" x14ac:dyDescent="0.3">
      <c r="A1031" t="s">
        <v>3779</v>
      </c>
      <c r="B1031" t="s">
        <v>16</v>
      </c>
      <c r="C1031" t="s">
        <v>17</v>
      </c>
      <c r="D1031">
        <v>1986</v>
      </c>
      <c r="E1031" t="s">
        <v>3780</v>
      </c>
      <c r="F1031">
        <v>6.8</v>
      </c>
      <c r="G1031">
        <v>840</v>
      </c>
      <c r="H1031" t="s">
        <v>2673</v>
      </c>
      <c r="I1031" t="s">
        <v>3781</v>
      </c>
      <c r="J1031" t="s">
        <v>703</v>
      </c>
      <c r="K1031" t="s">
        <v>30</v>
      </c>
      <c r="L1031">
        <f t="shared" si="21"/>
        <v>20500000</v>
      </c>
      <c r="M1031">
        <v>8736</v>
      </c>
      <c r="N1031" t="s">
        <v>1163</v>
      </c>
      <c r="O1031">
        <v>107</v>
      </c>
      <c r="P1031" t="str">
        <f>IF(Table1[[#This Row],[score]]&gt;=8.5,"High",IF(Table1[[#This Row],[score]]&gt;=7,"Medium","Low"))</f>
        <v>Low</v>
      </c>
      <c r="Q1031" s="5">
        <f>Table1[[#This Row],[gross]]-Table1[[#This Row],[budget]]</f>
        <v>-20491264</v>
      </c>
      <c r="R1031" s="5" t="str">
        <f>IF(Table1[[#This Row],[Profit]]&gt;0,"Profit","Loss")</f>
        <v>Loss</v>
      </c>
      <c r="S1031" s="6" t="str">
        <f>FLOOR(Table1[[#This Row],[year]]-1900,10)+1900 &amp; "-" &amp; FLOOR(Table1[[#This Row],[year]]-1890,10)+1900</f>
        <v>1980-1990</v>
      </c>
      <c r="T1031" s="14" t="s">
        <v>21835</v>
      </c>
      <c r="AA1031" s="15"/>
      <c r="AB1031" s="14"/>
    </row>
    <row r="1032" spans="1:28" hidden="1" x14ac:dyDescent="0.3">
      <c r="A1032" t="s">
        <v>3509</v>
      </c>
      <c r="B1032" t="s">
        <v>443</v>
      </c>
      <c r="C1032" t="s">
        <v>390</v>
      </c>
      <c r="D1032">
        <v>1986</v>
      </c>
      <c r="E1032" t="s">
        <v>3510</v>
      </c>
      <c r="F1032">
        <v>7.7</v>
      </c>
      <c r="G1032">
        <v>10000</v>
      </c>
      <c r="H1032" t="s">
        <v>3511</v>
      </c>
      <c r="I1032" t="s">
        <v>3512</v>
      </c>
      <c r="J1032" t="s">
        <v>3513</v>
      </c>
      <c r="K1032" t="s">
        <v>22</v>
      </c>
      <c r="L1032">
        <f t="shared" si="21"/>
        <v>20500000</v>
      </c>
      <c r="M1032">
        <v>5274</v>
      </c>
      <c r="N1032" t="s">
        <v>3514</v>
      </c>
      <c r="O1032">
        <v>84</v>
      </c>
      <c r="P1032" t="str">
        <f>IF(Table1[[#This Row],[score]]&gt;=8.5,"High",IF(Table1[[#This Row],[score]]&gt;=7,"Medium","Low"))</f>
        <v>Medium</v>
      </c>
      <c r="Q1032" s="5">
        <f>Table1[[#This Row],[gross]]-Table1[[#This Row],[budget]]</f>
        <v>-20494726</v>
      </c>
      <c r="R1032" s="5" t="str">
        <f>IF(Table1[[#This Row],[Profit]]&gt;0,"Profit","Loss")</f>
        <v>Loss</v>
      </c>
      <c r="S1032" s="6" t="str">
        <f>FLOOR(Table1[[#This Row],[year]]-1900,10)+1900 &amp; "-" &amp; FLOOR(Table1[[#This Row],[year]]-1890,10)+1900</f>
        <v>1980-1990</v>
      </c>
      <c r="T1032" s="14" t="s">
        <v>21835</v>
      </c>
      <c r="AB1032" s="14"/>
    </row>
    <row r="1033" spans="1:28" hidden="1" x14ac:dyDescent="0.3">
      <c r="A1033" t="s">
        <v>3857</v>
      </c>
      <c r="B1033" t="s">
        <v>16</v>
      </c>
      <c r="C1033" t="s">
        <v>17</v>
      </c>
      <c r="D1033">
        <v>1987</v>
      </c>
      <c r="E1033" t="s">
        <v>3858</v>
      </c>
      <c r="F1033">
        <v>6.9</v>
      </c>
      <c r="G1033">
        <v>79000</v>
      </c>
      <c r="H1033" t="s">
        <v>1490</v>
      </c>
      <c r="I1033" t="s">
        <v>3859</v>
      </c>
      <c r="J1033" t="s">
        <v>1803</v>
      </c>
      <c r="K1033" t="s">
        <v>30</v>
      </c>
      <c r="L1033">
        <v>14000000</v>
      </c>
      <c r="M1033">
        <v>320145693</v>
      </c>
      <c r="N1033" t="s">
        <v>44</v>
      </c>
      <c r="O1033">
        <v>119</v>
      </c>
      <c r="P1033" t="str">
        <f>IF(Table1[[#This Row],[score]]&gt;=8.5,"High",IF(Table1[[#This Row],[score]]&gt;=7,"Medium","Low"))</f>
        <v>Low</v>
      </c>
      <c r="Q1033" s="5">
        <f>Table1[[#This Row],[gross]]-Table1[[#This Row],[budget]]</f>
        <v>306145693</v>
      </c>
      <c r="R1033" s="5" t="str">
        <f>IF(Table1[[#This Row],[Profit]]&gt;0,"Profit","Loss")</f>
        <v>Profit</v>
      </c>
      <c r="S1033" s="6" t="str">
        <f>FLOOR(Table1[[#This Row],[year]]-1900,10)+1900 &amp; "-" &amp; FLOOR(Table1[[#This Row],[year]]-1890,10)+1900</f>
        <v>1980-1990</v>
      </c>
      <c r="T1033" s="14" t="s">
        <v>21835</v>
      </c>
      <c r="AB1033" s="14"/>
    </row>
    <row r="1034" spans="1:28" hidden="1" x14ac:dyDescent="0.3">
      <c r="A1034" t="s">
        <v>3901</v>
      </c>
      <c r="B1034" t="s">
        <v>16</v>
      </c>
      <c r="C1034" t="s">
        <v>34</v>
      </c>
      <c r="D1034">
        <v>1987</v>
      </c>
      <c r="E1034" t="s">
        <v>3902</v>
      </c>
      <c r="F1034">
        <v>6.5</v>
      </c>
      <c r="G1034">
        <v>111000</v>
      </c>
      <c r="H1034" t="s">
        <v>1543</v>
      </c>
      <c r="I1034" t="s">
        <v>3441</v>
      </c>
      <c r="J1034" t="s">
        <v>1469</v>
      </c>
      <c r="K1034" t="s">
        <v>30</v>
      </c>
      <c r="L1034">
        <v>28000000</v>
      </c>
      <c r="M1034">
        <v>299965036</v>
      </c>
      <c r="N1034" t="s">
        <v>44</v>
      </c>
      <c r="O1034">
        <v>100</v>
      </c>
      <c r="P1034" t="str">
        <f>IF(Table1[[#This Row],[score]]&gt;=8.5,"High",IF(Table1[[#This Row],[score]]&gt;=7,"Medium","Low"))</f>
        <v>Low</v>
      </c>
      <c r="Q1034" s="5">
        <f>Table1[[#This Row],[gross]]-Table1[[#This Row],[budget]]</f>
        <v>271965036</v>
      </c>
      <c r="R1034" s="5" t="str">
        <f>IF(Table1[[#This Row],[Profit]]&gt;0,"Profit","Loss")</f>
        <v>Profit</v>
      </c>
      <c r="S1034" s="6" t="str">
        <f>FLOOR(Table1[[#This Row],[year]]-1900,10)+1900 &amp; "-" &amp; FLOOR(Table1[[#This Row],[year]]-1890,10)+1900</f>
        <v>1980-1990</v>
      </c>
      <c r="T1034" s="14" t="s">
        <v>21835</v>
      </c>
      <c r="AB1034" s="14"/>
    </row>
    <row r="1035" spans="1:28" hidden="1" x14ac:dyDescent="0.3">
      <c r="A1035" t="s">
        <v>3826</v>
      </c>
      <c r="B1035" t="s">
        <v>1974</v>
      </c>
      <c r="C1035" t="s">
        <v>17</v>
      </c>
      <c r="D1035">
        <v>1987</v>
      </c>
      <c r="E1035" t="s">
        <v>3444</v>
      </c>
      <c r="F1035">
        <v>7</v>
      </c>
      <c r="G1035">
        <v>211000</v>
      </c>
      <c r="H1035" t="s">
        <v>3827</v>
      </c>
      <c r="I1035" t="s">
        <v>349</v>
      </c>
      <c r="J1035" t="s">
        <v>2014</v>
      </c>
      <c r="K1035" t="s">
        <v>30</v>
      </c>
      <c r="L1035">
        <v>6000000</v>
      </c>
      <c r="M1035">
        <v>214577242</v>
      </c>
      <c r="N1035" t="s">
        <v>3828</v>
      </c>
      <c r="O1035">
        <v>100</v>
      </c>
      <c r="P1035" t="str">
        <f>IF(Table1[[#This Row],[score]]&gt;=8.5,"High",IF(Table1[[#This Row],[score]]&gt;=7,"Medium","Low"))</f>
        <v>Medium</v>
      </c>
      <c r="Q1035" s="5">
        <f>Table1[[#This Row],[gross]]-Table1[[#This Row],[budget]]</f>
        <v>208577242</v>
      </c>
      <c r="R1035" s="5" t="str">
        <f>IF(Table1[[#This Row],[Profit]]&gt;0,"Profit","Loss")</f>
        <v>Profit</v>
      </c>
      <c r="S1035" s="6" t="str">
        <f>FLOOR(Table1[[#This Row],[year]]-1900,10)+1900 &amp; "-" &amp; FLOOR(Table1[[#This Row],[year]]-1890,10)+1900</f>
        <v>1980-1990</v>
      </c>
      <c r="T1035" s="14" t="s">
        <v>21835</v>
      </c>
      <c r="AB1035" s="14"/>
    </row>
    <row r="1036" spans="1:28" hidden="1" x14ac:dyDescent="0.3">
      <c r="A1036" t="s">
        <v>3927</v>
      </c>
      <c r="B1036" t="s">
        <v>33</v>
      </c>
      <c r="C1036" t="s">
        <v>41</v>
      </c>
      <c r="D1036">
        <v>1987</v>
      </c>
      <c r="E1036" t="s">
        <v>2079</v>
      </c>
      <c r="F1036">
        <v>6.1</v>
      </c>
      <c r="G1036">
        <v>50000</v>
      </c>
      <c r="H1036" t="s">
        <v>2118</v>
      </c>
      <c r="I1036" t="s">
        <v>3070</v>
      </c>
      <c r="J1036" t="s">
        <v>1703</v>
      </c>
      <c r="K1036" t="s">
        <v>30</v>
      </c>
      <c r="L1036">
        <v>11000000</v>
      </c>
      <c r="M1036">
        <v>167780960</v>
      </c>
      <c r="N1036" t="s">
        <v>2067</v>
      </c>
      <c r="O1036">
        <v>102</v>
      </c>
      <c r="P1036" t="str">
        <f>IF(Table1[[#This Row],[score]]&gt;=8.5,"High",IF(Table1[[#This Row],[score]]&gt;=7,"Medium","Low"))</f>
        <v>Low</v>
      </c>
      <c r="Q1036" s="5">
        <f>Table1[[#This Row],[gross]]-Table1[[#This Row],[budget]]</f>
        <v>156780960</v>
      </c>
      <c r="R1036" s="5" t="str">
        <f>IF(Table1[[#This Row],[Profit]]&gt;0,"Profit","Loss")</f>
        <v>Profit</v>
      </c>
      <c r="S1036" s="6" t="str">
        <f>FLOOR(Table1[[#This Row],[year]]-1900,10)+1900 &amp; "-" &amp; FLOOR(Table1[[#This Row],[year]]-1890,10)+1900</f>
        <v>1980-1990</v>
      </c>
      <c r="T1036" s="14" t="s">
        <v>21835</v>
      </c>
      <c r="AB1036" s="14"/>
    </row>
    <row r="1037" spans="1:28" hidden="1" x14ac:dyDescent="0.3">
      <c r="A1037" t="s">
        <v>3890</v>
      </c>
      <c r="B1037" t="s">
        <v>16</v>
      </c>
      <c r="C1037" t="s">
        <v>63</v>
      </c>
      <c r="D1037">
        <v>1987</v>
      </c>
      <c r="E1037" t="s">
        <v>3883</v>
      </c>
      <c r="F1037">
        <v>7.3</v>
      </c>
      <c r="G1037">
        <v>131000</v>
      </c>
      <c r="H1037" t="s">
        <v>1115</v>
      </c>
      <c r="I1037" t="s">
        <v>3891</v>
      </c>
      <c r="J1037" t="s">
        <v>97</v>
      </c>
      <c r="K1037" t="s">
        <v>30</v>
      </c>
      <c r="L1037">
        <v>13000000</v>
      </c>
      <c r="M1037">
        <v>123922370</v>
      </c>
      <c r="N1037" t="s">
        <v>2067</v>
      </c>
      <c r="O1037">
        <v>121</v>
      </c>
      <c r="P1037" t="str">
        <f>IF(Table1[[#This Row],[score]]&gt;=8.5,"High",IF(Table1[[#This Row],[score]]&gt;=7,"Medium","Low"))</f>
        <v>Medium</v>
      </c>
      <c r="Q1037" s="5">
        <f>Table1[[#This Row],[gross]]-Table1[[#This Row],[budget]]</f>
        <v>110922370</v>
      </c>
      <c r="R1037" s="5" t="str">
        <f>IF(Table1[[#This Row],[Profit]]&gt;0,"Profit","Loss")</f>
        <v>Profit</v>
      </c>
      <c r="S1037" s="6" t="str">
        <f>FLOOR(Table1[[#This Row],[year]]-1900,10)+1900 &amp; "-" &amp; FLOOR(Table1[[#This Row],[year]]-1890,10)+1900</f>
        <v>1980-1990</v>
      </c>
      <c r="T1037" s="14" t="s">
        <v>21835</v>
      </c>
      <c r="AB1037" s="14"/>
    </row>
    <row r="1038" spans="1:28" hidden="1" x14ac:dyDescent="0.3">
      <c r="A1038" t="s">
        <v>3840</v>
      </c>
      <c r="B1038" t="s">
        <v>16</v>
      </c>
      <c r="C1038" t="s">
        <v>34</v>
      </c>
      <c r="D1038">
        <v>1987</v>
      </c>
      <c r="E1038" t="s">
        <v>3841</v>
      </c>
      <c r="F1038">
        <v>7.6</v>
      </c>
      <c r="G1038">
        <v>243000</v>
      </c>
      <c r="H1038" t="s">
        <v>1141</v>
      </c>
      <c r="I1038" t="s">
        <v>3842</v>
      </c>
      <c r="J1038" t="s">
        <v>526</v>
      </c>
      <c r="K1038" t="s">
        <v>30</v>
      </c>
      <c r="L1038">
        <v>15000000</v>
      </c>
      <c r="M1038">
        <v>120207127</v>
      </c>
      <c r="N1038" t="s">
        <v>23</v>
      </c>
      <c r="O1038">
        <v>109</v>
      </c>
      <c r="P1038" t="str">
        <f>IF(Table1[[#This Row],[score]]&gt;=8.5,"High",IF(Table1[[#This Row],[score]]&gt;=7,"Medium","Low"))</f>
        <v>Medium</v>
      </c>
      <c r="Q1038" s="5">
        <f>Table1[[#This Row],[gross]]-Table1[[#This Row],[budget]]</f>
        <v>105207127</v>
      </c>
      <c r="R1038" s="5" t="str">
        <f>IF(Table1[[#This Row],[Profit]]&gt;0,"Profit","Loss")</f>
        <v>Profit</v>
      </c>
      <c r="S1038" s="6" t="str">
        <f>FLOOR(Table1[[#This Row],[year]]-1900,10)+1900 &amp; "-" &amp; FLOOR(Table1[[#This Row],[year]]-1890,10)+1900</f>
        <v>1980-1990</v>
      </c>
      <c r="T1038" s="14" t="s">
        <v>21835</v>
      </c>
      <c r="AB1038" s="14"/>
    </row>
    <row r="1039" spans="1:28" hidden="1" x14ac:dyDescent="0.3">
      <c r="A1039" t="s">
        <v>3904</v>
      </c>
      <c r="B1039" t="s">
        <v>1974</v>
      </c>
      <c r="C1039" t="s">
        <v>41</v>
      </c>
      <c r="D1039">
        <v>1987</v>
      </c>
      <c r="E1039" t="s">
        <v>3464</v>
      </c>
      <c r="F1039">
        <v>6.5</v>
      </c>
      <c r="G1039">
        <v>31000</v>
      </c>
      <c r="H1039" t="s">
        <v>837</v>
      </c>
      <c r="I1039" t="s">
        <v>3197</v>
      </c>
      <c r="J1039" t="s">
        <v>2535</v>
      </c>
      <c r="K1039" t="s">
        <v>30</v>
      </c>
      <c r="L1039">
        <v>12000000</v>
      </c>
      <c r="M1039">
        <v>110996879</v>
      </c>
      <c r="N1039" t="s">
        <v>113</v>
      </c>
      <c r="O1039">
        <v>111</v>
      </c>
      <c r="P1039" t="str">
        <f>IF(Table1[[#This Row],[score]]&gt;=8.5,"High",IF(Table1[[#This Row],[score]]&gt;=7,"Medium","Low"))</f>
        <v>Low</v>
      </c>
      <c r="Q1039" s="5">
        <f>Table1[[#This Row],[gross]]-Table1[[#This Row],[budget]]</f>
        <v>98996879</v>
      </c>
      <c r="R1039" s="5" t="str">
        <f>IF(Table1[[#This Row],[Profit]]&gt;0,"Profit","Loss")</f>
        <v>Profit</v>
      </c>
      <c r="S1039" s="6" t="str">
        <f>FLOOR(Table1[[#This Row],[year]]-1900,10)+1900 &amp; "-" &amp; FLOOR(Table1[[#This Row],[year]]-1890,10)+1900</f>
        <v>1980-1990</v>
      </c>
      <c r="T1039" s="14" t="s">
        <v>21835</v>
      </c>
      <c r="AB1039" s="14"/>
    </row>
    <row r="1040" spans="1:28" hidden="1" x14ac:dyDescent="0.3">
      <c r="A1040" t="s">
        <v>3820</v>
      </c>
      <c r="B1040" t="s">
        <v>16</v>
      </c>
      <c r="C1040" t="s">
        <v>34</v>
      </c>
      <c r="D1040">
        <v>1987</v>
      </c>
      <c r="E1040" t="s">
        <v>3821</v>
      </c>
      <c r="F1040">
        <v>7.8</v>
      </c>
      <c r="G1040">
        <v>381000</v>
      </c>
      <c r="H1040" t="s">
        <v>2881</v>
      </c>
      <c r="I1040" t="s">
        <v>3822</v>
      </c>
      <c r="J1040" t="s">
        <v>986</v>
      </c>
      <c r="K1040" t="s">
        <v>30</v>
      </c>
      <c r="L1040">
        <v>15000000</v>
      </c>
      <c r="M1040">
        <v>98268458</v>
      </c>
      <c r="N1040" t="s">
        <v>180</v>
      </c>
      <c r="O1040">
        <v>107</v>
      </c>
      <c r="P1040" t="str">
        <f>IF(Table1[[#This Row],[score]]&gt;=8.5,"High",IF(Table1[[#This Row],[score]]&gt;=7,"Medium","Low"))</f>
        <v>Medium</v>
      </c>
      <c r="Q1040" s="5">
        <f>Table1[[#This Row],[gross]]-Table1[[#This Row],[budget]]</f>
        <v>83268458</v>
      </c>
      <c r="R1040" s="5" t="str">
        <f>IF(Table1[[#This Row],[Profit]]&gt;0,"Profit","Loss")</f>
        <v>Profit</v>
      </c>
      <c r="S1040" s="6" t="str">
        <f>FLOOR(Table1[[#This Row],[year]]-1900,10)+1900 &amp; "-" &amp; FLOOR(Table1[[#This Row],[year]]-1890,10)+1900</f>
        <v>1980-1990</v>
      </c>
      <c r="T1040" s="14" t="s">
        <v>21835</v>
      </c>
      <c r="AB1040" s="14"/>
    </row>
    <row r="1041" spans="1:28" hidden="1" x14ac:dyDescent="0.3">
      <c r="A1041" t="s">
        <v>3882</v>
      </c>
      <c r="B1041" t="s">
        <v>33</v>
      </c>
      <c r="C1041" t="s">
        <v>41</v>
      </c>
      <c r="D1041">
        <v>1987</v>
      </c>
      <c r="E1041" t="s">
        <v>3883</v>
      </c>
      <c r="F1041">
        <v>7.1</v>
      </c>
      <c r="G1041">
        <v>53000</v>
      </c>
      <c r="H1041" t="s">
        <v>1276</v>
      </c>
      <c r="I1041" t="s">
        <v>3884</v>
      </c>
      <c r="J1041" t="s">
        <v>1249</v>
      </c>
      <c r="K1041" t="s">
        <v>30</v>
      </c>
      <c r="L1041">
        <v>15000000</v>
      </c>
      <c r="M1041">
        <v>80642217</v>
      </c>
      <c r="N1041" t="s">
        <v>118</v>
      </c>
      <c r="O1041">
        <v>102</v>
      </c>
      <c r="P1041" t="str">
        <f>IF(Table1[[#This Row],[score]]&gt;=8.5,"High",IF(Table1[[#This Row],[score]]&gt;=7,"Medium","Low"))</f>
        <v>Medium</v>
      </c>
      <c r="Q1041" s="5">
        <f>Table1[[#This Row],[gross]]-Table1[[#This Row],[budget]]</f>
        <v>65642217</v>
      </c>
      <c r="R1041" s="5" t="str">
        <f>IF(Table1[[#This Row],[Profit]]&gt;0,"Profit","Loss")</f>
        <v>Profit</v>
      </c>
      <c r="S1041" s="6" t="str">
        <f>FLOOR(Table1[[#This Row],[year]]-1900,10)+1900 &amp; "-" &amp; FLOOR(Table1[[#This Row],[year]]-1890,10)+1900</f>
        <v>1980-1990</v>
      </c>
      <c r="T1041" s="14" t="s">
        <v>21835</v>
      </c>
      <c r="AB1041" s="14"/>
    </row>
    <row r="1042" spans="1:28" hidden="1" x14ac:dyDescent="0.3">
      <c r="A1042" t="s">
        <v>3833</v>
      </c>
      <c r="B1042" t="s">
        <v>16</v>
      </c>
      <c r="C1042" t="s">
        <v>104</v>
      </c>
      <c r="D1042">
        <v>1987</v>
      </c>
      <c r="E1042" t="s">
        <v>3834</v>
      </c>
      <c r="F1042">
        <v>7.9</v>
      </c>
      <c r="G1042">
        <v>289000</v>
      </c>
      <c r="H1042" t="s">
        <v>105</v>
      </c>
      <c r="I1042" t="s">
        <v>675</v>
      </c>
      <c r="J1042" t="s">
        <v>2798</v>
      </c>
      <c r="K1042" t="s">
        <v>30</v>
      </c>
      <c r="L1042">
        <v>25000000</v>
      </c>
      <c r="M1042">
        <v>76270454</v>
      </c>
      <c r="N1042" t="s">
        <v>44</v>
      </c>
      <c r="O1042">
        <v>119</v>
      </c>
      <c r="P1042" t="str">
        <f>IF(Table1[[#This Row],[score]]&gt;=8.5,"High",IF(Table1[[#This Row],[score]]&gt;=7,"Medium","Low"))</f>
        <v>Medium</v>
      </c>
      <c r="Q1042" s="5">
        <f>Table1[[#This Row],[gross]]-Table1[[#This Row],[budget]]</f>
        <v>51270454</v>
      </c>
      <c r="R1042" s="5" t="str">
        <f>IF(Table1[[#This Row],[Profit]]&gt;0,"Profit","Loss")</f>
        <v>Profit</v>
      </c>
      <c r="S1042" s="6" t="str">
        <f>FLOOR(Table1[[#This Row],[year]]-1900,10)+1900 &amp; "-" &amp; FLOOR(Table1[[#This Row],[year]]-1890,10)+1900</f>
        <v>1980-1990</v>
      </c>
      <c r="T1042" s="14" t="s">
        <v>21835</v>
      </c>
      <c r="AB1042" s="14"/>
    </row>
    <row r="1043" spans="1:28" hidden="1" x14ac:dyDescent="0.3">
      <c r="A1043" t="s">
        <v>3943</v>
      </c>
      <c r="B1043" t="s">
        <v>16</v>
      </c>
      <c r="C1043" t="s">
        <v>41</v>
      </c>
      <c r="D1043">
        <v>1987</v>
      </c>
      <c r="E1043" t="s">
        <v>3864</v>
      </c>
      <c r="F1043">
        <v>7.2</v>
      </c>
      <c r="G1043">
        <v>28000</v>
      </c>
      <c r="H1043" t="s">
        <v>1526</v>
      </c>
      <c r="I1043" t="s">
        <v>1526</v>
      </c>
      <c r="J1043" t="s">
        <v>165</v>
      </c>
      <c r="K1043" t="s">
        <v>30</v>
      </c>
      <c r="L1043">
        <v>20000000</v>
      </c>
      <c r="M1043">
        <v>67331309</v>
      </c>
      <c r="N1043" t="s">
        <v>3879</v>
      </c>
      <c r="O1043">
        <v>133</v>
      </c>
      <c r="P1043" t="str">
        <f>IF(Table1[[#This Row],[score]]&gt;=8.5,"High",IF(Table1[[#This Row],[score]]&gt;=7,"Medium","Low"))</f>
        <v>Medium</v>
      </c>
      <c r="Q1043" s="5">
        <f>Table1[[#This Row],[gross]]-Table1[[#This Row],[budget]]</f>
        <v>47331309</v>
      </c>
      <c r="R1043" s="5" t="str">
        <f>IF(Table1[[#This Row],[Profit]]&gt;0,"Profit","Loss")</f>
        <v>Profit</v>
      </c>
      <c r="S1043" s="6" t="str">
        <f>FLOOR(Table1[[#This Row],[year]]-1900,10)+1900 &amp; "-" &amp; FLOOR(Table1[[#This Row],[year]]-1890,10)+1900</f>
        <v>1980-1990</v>
      </c>
      <c r="T1043" s="14" t="s">
        <v>21835</v>
      </c>
      <c r="AB1043" s="14"/>
    </row>
    <row r="1044" spans="1:28" hidden="1" x14ac:dyDescent="0.3">
      <c r="A1044" t="s">
        <v>3972</v>
      </c>
      <c r="B1044" t="s">
        <v>1974</v>
      </c>
      <c r="C1044" t="s">
        <v>41</v>
      </c>
      <c r="D1044">
        <v>1987</v>
      </c>
      <c r="E1044" t="s">
        <v>3973</v>
      </c>
      <c r="F1044">
        <v>6</v>
      </c>
      <c r="G1044">
        <v>33000</v>
      </c>
      <c r="H1044" t="s">
        <v>3974</v>
      </c>
      <c r="I1044" t="s">
        <v>59</v>
      </c>
      <c r="J1044" t="s">
        <v>59</v>
      </c>
      <c r="K1044" t="s">
        <v>30</v>
      </c>
      <c r="L1044">
        <v>20000000</v>
      </c>
      <c r="M1044">
        <v>66673516</v>
      </c>
      <c r="N1044" t="s">
        <v>3975</v>
      </c>
      <c r="O1044">
        <v>106</v>
      </c>
      <c r="P1044" t="str">
        <f>IF(Table1[[#This Row],[score]]&gt;=8.5,"High",IF(Table1[[#This Row],[score]]&gt;=7,"Medium","Low"))</f>
        <v>Low</v>
      </c>
      <c r="Q1044" s="5">
        <f>Table1[[#This Row],[gross]]-Table1[[#This Row],[budget]]</f>
        <v>46673516</v>
      </c>
      <c r="R1044" s="5" t="str">
        <f>IF(Table1[[#This Row],[Profit]]&gt;0,"Profit","Loss")</f>
        <v>Profit</v>
      </c>
      <c r="S1044" s="6" t="str">
        <f>FLOOR(Table1[[#This Row],[year]]-1900,10)+1900 &amp; "-" &amp; FLOOR(Table1[[#This Row],[year]]-1890,10)+1900</f>
        <v>1980-1990</v>
      </c>
      <c r="T1044" s="14" t="s">
        <v>21835</v>
      </c>
      <c r="AB1044" s="14"/>
    </row>
    <row r="1045" spans="1:28" hidden="1" x14ac:dyDescent="0.3">
      <c r="A1045" t="s">
        <v>4040</v>
      </c>
      <c r="B1045" t="s">
        <v>16</v>
      </c>
      <c r="C1045" t="s">
        <v>34</v>
      </c>
      <c r="D1045">
        <v>1987</v>
      </c>
      <c r="E1045" t="s">
        <v>4041</v>
      </c>
      <c r="F1045">
        <v>6.6</v>
      </c>
      <c r="G1045">
        <v>24000</v>
      </c>
      <c r="H1045" t="s">
        <v>902</v>
      </c>
      <c r="I1045" t="s">
        <v>2260</v>
      </c>
      <c r="J1045" t="s">
        <v>345</v>
      </c>
      <c r="K1045" t="s">
        <v>30</v>
      </c>
      <c r="L1045">
        <f>20500000</f>
        <v>20500000</v>
      </c>
      <c r="M1045">
        <v>65673233</v>
      </c>
      <c r="N1045" t="s">
        <v>2067</v>
      </c>
      <c r="O1045">
        <v>117</v>
      </c>
      <c r="P1045" t="str">
        <f>IF(Table1[[#This Row],[score]]&gt;=8.5,"High",IF(Table1[[#This Row],[score]]&gt;=7,"Medium","Low"))</f>
        <v>Low</v>
      </c>
      <c r="Q1045" s="5">
        <f>Table1[[#This Row],[gross]]-Table1[[#This Row],[budget]]</f>
        <v>45173233</v>
      </c>
      <c r="R1045" s="5" t="str">
        <f>IF(Table1[[#This Row],[Profit]]&gt;0,"Profit","Loss")</f>
        <v>Profit</v>
      </c>
      <c r="S1045" s="6" t="str">
        <f>FLOOR(Table1[[#This Row],[year]]-1900,10)+1900 &amp; "-" &amp; FLOOR(Table1[[#This Row],[year]]-1890,10)+1900</f>
        <v>1980-1990</v>
      </c>
      <c r="T1045" s="14" t="s">
        <v>21835</v>
      </c>
      <c r="AB1045" s="14"/>
    </row>
    <row r="1046" spans="1:28" hidden="1" x14ac:dyDescent="0.3">
      <c r="A1046" t="s">
        <v>3965</v>
      </c>
      <c r="B1046" t="s">
        <v>33</v>
      </c>
      <c r="C1046" t="s">
        <v>41</v>
      </c>
      <c r="D1046">
        <v>1987</v>
      </c>
      <c r="E1046" t="s">
        <v>3966</v>
      </c>
      <c r="F1046">
        <v>6.7</v>
      </c>
      <c r="G1046">
        <v>32000</v>
      </c>
      <c r="H1046" t="s">
        <v>643</v>
      </c>
      <c r="I1046" t="s">
        <v>3967</v>
      </c>
      <c r="J1046" t="s">
        <v>3968</v>
      </c>
      <c r="K1046" t="s">
        <v>30</v>
      </c>
      <c r="L1046">
        <v>25000000</v>
      </c>
      <c r="M1046">
        <v>65088797</v>
      </c>
      <c r="N1046" t="s">
        <v>61</v>
      </c>
      <c r="O1046">
        <v>106</v>
      </c>
      <c r="P1046" t="str">
        <f>IF(Table1[[#This Row],[score]]&gt;=8.5,"High",IF(Table1[[#This Row],[score]]&gt;=7,"Medium","Low"))</f>
        <v>Low</v>
      </c>
      <c r="Q1046" s="5">
        <f>Table1[[#This Row],[gross]]-Table1[[#This Row],[budget]]</f>
        <v>40088797</v>
      </c>
      <c r="R1046" s="5" t="str">
        <f>IF(Table1[[#This Row],[Profit]]&gt;0,"Profit","Loss")</f>
        <v>Profit</v>
      </c>
      <c r="S1046" s="6" t="str">
        <f>FLOOR(Table1[[#This Row],[year]]-1900,10)+1900 &amp; "-" &amp; FLOOR(Table1[[#This Row],[year]]-1890,10)+1900</f>
        <v>1980-1990</v>
      </c>
      <c r="T1046" s="14" t="s">
        <v>21835</v>
      </c>
      <c r="AB1046" s="14"/>
    </row>
    <row r="1047" spans="1:28" hidden="1" x14ac:dyDescent="0.3">
      <c r="A1047" t="s">
        <v>3870</v>
      </c>
      <c r="B1047" t="s">
        <v>16</v>
      </c>
      <c r="C1047" t="s">
        <v>41</v>
      </c>
      <c r="D1047">
        <v>1987</v>
      </c>
      <c r="E1047" t="s">
        <v>3821</v>
      </c>
      <c r="F1047">
        <v>6.6</v>
      </c>
      <c r="G1047">
        <v>65000</v>
      </c>
      <c r="H1047" t="s">
        <v>524</v>
      </c>
      <c r="I1047" t="s">
        <v>3871</v>
      </c>
      <c r="J1047" t="s">
        <v>21</v>
      </c>
      <c r="K1047" t="s">
        <v>30</v>
      </c>
      <c r="L1047">
        <v>22000000</v>
      </c>
      <c r="M1047">
        <v>63766510</v>
      </c>
      <c r="N1047" t="s">
        <v>23</v>
      </c>
      <c r="O1047">
        <v>118</v>
      </c>
      <c r="P1047" t="str">
        <f>IF(Table1[[#This Row],[score]]&gt;=8.5,"High",IF(Table1[[#This Row],[score]]&gt;=7,"Medium","Low"))</f>
        <v>Low</v>
      </c>
      <c r="Q1047" s="5">
        <f>Table1[[#This Row],[gross]]-Table1[[#This Row],[budget]]</f>
        <v>41766510</v>
      </c>
      <c r="R1047" s="5" t="str">
        <f>IF(Table1[[#This Row],[Profit]]&gt;0,"Profit","Loss")</f>
        <v>Profit</v>
      </c>
      <c r="S1047" s="6" t="str">
        <f>FLOOR(Table1[[#This Row],[year]]-1900,10)+1900 &amp; "-" &amp; FLOOR(Table1[[#This Row],[year]]-1890,10)+1900</f>
        <v>1980-1990</v>
      </c>
      <c r="T1047" s="14" t="s">
        <v>21835</v>
      </c>
      <c r="AB1047" s="14"/>
    </row>
    <row r="1048" spans="1:28" hidden="1" x14ac:dyDescent="0.3">
      <c r="A1048" t="s">
        <v>3976</v>
      </c>
      <c r="B1048" t="s">
        <v>1974</v>
      </c>
      <c r="C1048" t="s">
        <v>41</v>
      </c>
      <c r="D1048">
        <v>1987</v>
      </c>
      <c r="E1048" t="s">
        <v>3888</v>
      </c>
      <c r="F1048">
        <v>6.3</v>
      </c>
      <c r="G1048">
        <v>35000</v>
      </c>
      <c r="H1048" t="s">
        <v>3481</v>
      </c>
      <c r="I1048" t="s">
        <v>3977</v>
      </c>
      <c r="J1048" t="s">
        <v>3481</v>
      </c>
      <c r="K1048" t="s">
        <v>30</v>
      </c>
      <c r="L1048">
        <v>14000000</v>
      </c>
      <c r="M1048">
        <v>57915972</v>
      </c>
      <c r="N1048" t="s">
        <v>50</v>
      </c>
      <c r="O1048">
        <v>88</v>
      </c>
      <c r="P1048" t="str">
        <f>IF(Table1[[#This Row],[score]]&gt;=8.5,"High",IF(Table1[[#This Row],[score]]&gt;=7,"Medium","Low"))</f>
        <v>Low</v>
      </c>
      <c r="Q1048" s="5">
        <f>Table1[[#This Row],[gross]]-Table1[[#This Row],[budget]]</f>
        <v>43915972</v>
      </c>
      <c r="R1048" s="5" t="str">
        <f>IF(Table1[[#This Row],[Profit]]&gt;0,"Profit","Loss")</f>
        <v>Profit</v>
      </c>
      <c r="S1048" s="6" t="str">
        <f>FLOOR(Table1[[#This Row],[year]]-1900,10)+1900 &amp; "-" &amp; FLOOR(Table1[[#This Row],[year]]-1890,10)+1900</f>
        <v>1980-1990</v>
      </c>
      <c r="T1048" s="14" t="s">
        <v>21835</v>
      </c>
      <c r="AB1048" s="14"/>
    </row>
    <row r="1049" spans="1:28" hidden="1" x14ac:dyDescent="0.3">
      <c r="A1049" t="s">
        <v>3928</v>
      </c>
      <c r="B1049" t="s">
        <v>1974</v>
      </c>
      <c r="C1049" t="s">
        <v>63</v>
      </c>
      <c r="D1049">
        <v>1987</v>
      </c>
      <c r="E1049" t="s">
        <v>1714</v>
      </c>
      <c r="F1049">
        <v>6.9</v>
      </c>
      <c r="G1049">
        <v>30000</v>
      </c>
      <c r="H1049" t="s">
        <v>865</v>
      </c>
      <c r="I1049" t="s">
        <v>865</v>
      </c>
      <c r="J1049" t="s">
        <v>3929</v>
      </c>
      <c r="K1049" t="s">
        <v>30</v>
      </c>
      <c r="L1049">
        <v>6500000</v>
      </c>
      <c r="M1049">
        <v>54215416</v>
      </c>
      <c r="N1049" t="s">
        <v>31</v>
      </c>
      <c r="O1049">
        <v>108</v>
      </c>
      <c r="P1049" t="str">
        <f>IF(Table1[[#This Row],[score]]&gt;=8.5,"High",IF(Table1[[#This Row],[score]]&gt;=7,"Medium","Low"))</f>
        <v>Low</v>
      </c>
      <c r="Q1049" s="5">
        <f>Table1[[#This Row],[gross]]-Table1[[#This Row],[budget]]</f>
        <v>47715416</v>
      </c>
      <c r="R1049" s="5" t="str">
        <f>IF(Table1[[#This Row],[Profit]]&gt;0,"Profit","Loss")</f>
        <v>Profit</v>
      </c>
      <c r="S1049" s="6" t="str">
        <f>FLOOR(Table1[[#This Row],[year]]-1900,10)+1900 &amp; "-" &amp; FLOOR(Table1[[#This Row],[year]]-1890,10)+1900</f>
        <v>1980-1990</v>
      </c>
      <c r="T1049" s="14" t="s">
        <v>21835</v>
      </c>
      <c r="AB1049" s="14"/>
    </row>
    <row r="1050" spans="1:28" hidden="1" x14ac:dyDescent="0.3">
      <c r="A1050" t="s">
        <v>3823</v>
      </c>
      <c r="B1050" t="s">
        <v>16</v>
      </c>
      <c r="C1050" t="s">
        <v>34</v>
      </c>
      <c r="D1050">
        <v>1987</v>
      </c>
      <c r="E1050" t="s">
        <v>3824</v>
      </c>
      <c r="F1050">
        <v>7.5</v>
      </c>
      <c r="G1050">
        <v>240000</v>
      </c>
      <c r="H1050" t="s">
        <v>2615</v>
      </c>
      <c r="I1050" t="s">
        <v>3825</v>
      </c>
      <c r="J1050" t="s">
        <v>1783</v>
      </c>
      <c r="K1050" t="s">
        <v>30</v>
      </c>
      <c r="L1050">
        <v>13000000</v>
      </c>
      <c r="M1050">
        <v>53424681</v>
      </c>
      <c r="N1050" t="s">
        <v>50</v>
      </c>
      <c r="O1050">
        <v>102</v>
      </c>
      <c r="P1050" t="str">
        <f>IF(Table1[[#This Row],[score]]&gt;=8.5,"High",IF(Table1[[#This Row],[score]]&gt;=7,"Medium","Low"))</f>
        <v>Medium</v>
      </c>
      <c r="Q1050" s="5">
        <f>Table1[[#This Row],[gross]]-Table1[[#This Row],[budget]]</f>
        <v>40424681</v>
      </c>
      <c r="R1050" s="5" t="str">
        <f>IF(Table1[[#This Row],[Profit]]&gt;0,"Profit","Loss")</f>
        <v>Profit</v>
      </c>
      <c r="S1050" s="6" t="str">
        <f>FLOOR(Table1[[#This Row],[year]]-1900,10)+1900 &amp; "-" &amp; FLOOR(Table1[[#This Row],[year]]-1890,10)+1900</f>
        <v>1980-1990</v>
      </c>
      <c r="T1050" s="14" t="s">
        <v>21835</v>
      </c>
      <c r="AB1050" s="14"/>
    </row>
    <row r="1051" spans="1:28" hidden="1" x14ac:dyDescent="0.3">
      <c r="A1051" t="s">
        <v>4161</v>
      </c>
      <c r="B1051" t="s">
        <v>16</v>
      </c>
      <c r="C1051" t="s">
        <v>41</v>
      </c>
      <c r="D1051">
        <v>1987</v>
      </c>
      <c r="E1051" t="s">
        <v>3416</v>
      </c>
      <c r="F1051">
        <v>6.2</v>
      </c>
      <c r="G1051">
        <v>7600</v>
      </c>
      <c r="H1051" t="s">
        <v>1235</v>
      </c>
      <c r="I1051" t="s">
        <v>3900</v>
      </c>
      <c r="J1051" t="s">
        <v>4162</v>
      </c>
      <c r="K1051" t="s">
        <v>30</v>
      </c>
      <c r="L1051">
        <f>20500000</f>
        <v>20500000</v>
      </c>
      <c r="M1051">
        <v>52864741</v>
      </c>
      <c r="N1051" t="s">
        <v>2067</v>
      </c>
      <c r="O1051">
        <v>99</v>
      </c>
      <c r="P1051" t="str">
        <f>IF(Table1[[#This Row],[score]]&gt;=8.5,"High",IF(Table1[[#This Row],[score]]&gt;=7,"Medium","Low"))</f>
        <v>Low</v>
      </c>
      <c r="Q1051" s="5">
        <f>Table1[[#This Row],[gross]]-Table1[[#This Row],[budget]]</f>
        <v>32364741</v>
      </c>
      <c r="R1051" s="5" t="str">
        <f>IF(Table1[[#This Row],[Profit]]&gt;0,"Profit","Loss")</f>
        <v>Profit</v>
      </c>
      <c r="S1051" s="6" t="str">
        <f>FLOOR(Table1[[#This Row],[year]]-1900,10)+1900 &amp; "-" &amp; FLOOR(Table1[[#This Row],[year]]-1890,10)+1900</f>
        <v>1980-1990</v>
      </c>
      <c r="T1051" s="14" t="s">
        <v>21835</v>
      </c>
      <c r="AB1051" s="14"/>
    </row>
    <row r="1052" spans="1:28" hidden="1" x14ac:dyDescent="0.3">
      <c r="A1052" t="s">
        <v>3885</v>
      </c>
      <c r="B1052" t="s">
        <v>1974</v>
      </c>
      <c r="C1052" t="s">
        <v>25</v>
      </c>
      <c r="D1052">
        <v>1987</v>
      </c>
      <c r="E1052" t="s">
        <v>3824</v>
      </c>
      <c r="F1052">
        <v>3</v>
      </c>
      <c r="G1052">
        <v>42000</v>
      </c>
      <c r="H1052" t="s">
        <v>1820</v>
      </c>
      <c r="I1052" t="s">
        <v>271</v>
      </c>
      <c r="J1052" t="s">
        <v>3886</v>
      </c>
      <c r="K1052" t="s">
        <v>30</v>
      </c>
      <c r="L1052">
        <v>23000000</v>
      </c>
      <c r="M1052">
        <v>51881013</v>
      </c>
      <c r="N1052" t="s">
        <v>61</v>
      </c>
      <c r="O1052">
        <v>89</v>
      </c>
      <c r="P1052" t="str">
        <f>IF(Table1[[#This Row],[score]]&gt;=8.5,"High",IF(Table1[[#This Row],[score]]&gt;=7,"Medium","Low"))</f>
        <v>Low</v>
      </c>
      <c r="Q1052" s="5">
        <f>Table1[[#This Row],[gross]]-Table1[[#This Row],[budget]]</f>
        <v>28881013</v>
      </c>
      <c r="R1052" s="5" t="str">
        <f>IF(Table1[[#This Row],[Profit]]&gt;0,"Profit","Loss")</f>
        <v>Profit</v>
      </c>
      <c r="S1052" s="6" t="str">
        <f>FLOOR(Table1[[#This Row],[year]]-1900,10)+1900 &amp; "-" &amp; FLOOR(Table1[[#This Row],[year]]-1890,10)+1900</f>
        <v>1980-1990</v>
      </c>
      <c r="T1052" s="14" t="s">
        <v>21835</v>
      </c>
      <c r="AB1052" s="14"/>
    </row>
    <row r="1053" spans="1:28" hidden="1" x14ac:dyDescent="0.3">
      <c r="A1053" t="s">
        <v>3915</v>
      </c>
      <c r="B1053" t="s">
        <v>33</v>
      </c>
      <c r="C1053" t="s">
        <v>34</v>
      </c>
      <c r="D1053">
        <v>1987</v>
      </c>
      <c r="E1053" t="s">
        <v>3815</v>
      </c>
      <c r="F1053">
        <v>6.7</v>
      </c>
      <c r="G1053">
        <v>91000</v>
      </c>
      <c r="H1053" t="s">
        <v>573</v>
      </c>
      <c r="I1053" t="s">
        <v>574</v>
      </c>
      <c r="J1053" t="s">
        <v>3030</v>
      </c>
      <c r="K1053" t="s">
        <v>22</v>
      </c>
      <c r="L1053">
        <v>40000000</v>
      </c>
      <c r="M1053">
        <v>51186259</v>
      </c>
      <c r="N1053" t="s">
        <v>576</v>
      </c>
      <c r="O1053">
        <v>130</v>
      </c>
      <c r="P1053" t="str">
        <f>IF(Table1[[#This Row],[score]]&gt;=8.5,"High",IF(Table1[[#This Row],[score]]&gt;=7,"Medium","Low"))</f>
        <v>Low</v>
      </c>
      <c r="Q1053" s="5">
        <f>Table1[[#This Row],[gross]]-Table1[[#This Row],[budget]]</f>
        <v>11186259</v>
      </c>
      <c r="R1053" s="5" t="str">
        <f>IF(Table1[[#This Row],[Profit]]&gt;0,"Profit","Loss")</f>
        <v>Profit</v>
      </c>
      <c r="S1053" s="6" t="str">
        <f>FLOOR(Table1[[#This Row],[year]]-1900,10)+1900 &amp; "-" &amp; FLOOR(Table1[[#This Row],[year]]-1890,10)+1900</f>
        <v>1980-1990</v>
      </c>
      <c r="T1053" s="14" t="s">
        <v>21835</v>
      </c>
      <c r="AB1053" s="14"/>
    </row>
    <row r="1054" spans="1:28" hidden="1" x14ac:dyDescent="0.3">
      <c r="A1054" t="s">
        <v>3944</v>
      </c>
      <c r="B1054" t="s">
        <v>33</v>
      </c>
      <c r="C1054" t="s">
        <v>41</v>
      </c>
      <c r="D1054">
        <v>1987</v>
      </c>
      <c r="E1054" t="s">
        <v>3945</v>
      </c>
      <c r="F1054">
        <v>6</v>
      </c>
      <c r="G1054">
        <v>32000</v>
      </c>
      <c r="H1054" t="s">
        <v>3946</v>
      </c>
      <c r="I1054" t="s">
        <v>3946</v>
      </c>
      <c r="J1054" t="s">
        <v>3486</v>
      </c>
      <c r="K1054" t="s">
        <v>30</v>
      </c>
      <c r="L1054">
        <v>10000000</v>
      </c>
      <c r="M1054">
        <v>49998613</v>
      </c>
      <c r="N1054" t="s">
        <v>1530</v>
      </c>
      <c r="O1054">
        <v>110</v>
      </c>
      <c r="P1054" t="str">
        <f>IF(Table1[[#This Row],[score]]&gt;=8.5,"High",IF(Table1[[#This Row],[score]]&gt;=7,"Medium","Low"))</f>
        <v>Low</v>
      </c>
      <c r="Q1054" s="5">
        <f>Table1[[#This Row],[gross]]-Table1[[#This Row],[budget]]</f>
        <v>39998613</v>
      </c>
      <c r="R1054" s="5" t="str">
        <f>IF(Table1[[#This Row],[Profit]]&gt;0,"Profit","Loss")</f>
        <v>Profit</v>
      </c>
      <c r="S1054" s="6" t="str">
        <f>FLOOR(Table1[[#This Row],[year]]-1900,10)+1900 &amp; "-" &amp; FLOOR(Table1[[#This Row],[year]]-1890,10)+1900</f>
        <v>1980-1990</v>
      </c>
      <c r="T1054" s="14" t="s">
        <v>21835</v>
      </c>
      <c r="AB1054" s="14"/>
    </row>
    <row r="1055" spans="1:28" hidden="1" x14ac:dyDescent="0.3">
      <c r="A1055" t="s">
        <v>3894</v>
      </c>
      <c r="B1055" t="s">
        <v>16</v>
      </c>
      <c r="C1055" t="s">
        <v>41</v>
      </c>
      <c r="D1055">
        <v>1987</v>
      </c>
      <c r="E1055" t="s">
        <v>2079</v>
      </c>
      <c r="F1055">
        <v>7.6</v>
      </c>
      <c r="G1055">
        <v>128000</v>
      </c>
      <c r="H1055" t="s">
        <v>1297</v>
      </c>
      <c r="I1055" t="s">
        <v>1297</v>
      </c>
      <c r="J1055" t="s">
        <v>839</v>
      </c>
      <c r="K1055" t="s">
        <v>30</v>
      </c>
      <c r="L1055">
        <v>30000000</v>
      </c>
      <c r="M1055">
        <v>49530280</v>
      </c>
      <c r="N1055" t="s">
        <v>44</v>
      </c>
      <c r="O1055">
        <v>93</v>
      </c>
      <c r="P1055" t="str">
        <f>IF(Table1[[#This Row],[score]]&gt;=8.5,"High",IF(Table1[[#This Row],[score]]&gt;=7,"Medium","Low"))</f>
        <v>Medium</v>
      </c>
      <c r="Q1055" s="5">
        <f>Table1[[#This Row],[gross]]-Table1[[#This Row],[budget]]</f>
        <v>19530280</v>
      </c>
      <c r="R1055" s="5" t="str">
        <f>IF(Table1[[#This Row],[Profit]]&gt;0,"Profit","Loss")</f>
        <v>Profit</v>
      </c>
      <c r="S1055" s="6" t="str">
        <f>FLOOR(Table1[[#This Row],[year]]-1900,10)+1900 &amp; "-" &amp; FLOOR(Table1[[#This Row],[year]]-1890,10)+1900</f>
        <v>1980-1990</v>
      </c>
      <c r="T1055" s="14" t="s">
        <v>21835</v>
      </c>
      <c r="AB1055" s="14"/>
    </row>
    <row r="1056" spans="1:28" hidden="1" x14ac:dyDescent="0.3">
      <c r="A1056" t="s">
        <v>3818</v>
      </c>
      <c r="B1056" t="s">
        <v>16</v>
      </c>
      <c r="C1056" t="s">
        <v>17</v>
      </c>
      <c r="D1056">
        <v>1987</v>
      </c>
      <c r="E1056" t="s">
        <v>3733</v>
      </c>
      <c r="F1056">
        <v>8.3000000000000007</v>
      </c>
      <c r="G1056">
        <v>691000</v>
      </c>
      <c r="H1056" t="s">
        <v>19</v>
      </c>
      <c r="I1056" t="s">
        <v>19</v>
      </c>
      <c r="J1056" t="s">
        <v>2211</v>
      </c>
      <c r="K1056" t="s">
        <v>22</v>
      </c>
      <c r="L1056" s="5">
        <v>30000000</v>
      </c>
      <c r="M1056" s="5">
        <v>46357676</v>
      </c>
      <c r="N1056" t="s">
        <v>3819</v>
      </c>
      <c r="O1056">
        <v>116</v>
      </c>
      <c r="P1056" t="str">
        <f>IF(Table1[[#This Row],[score]]&gt;=8.5,"High",IF(Table1[[#This Row],[score]]&gt;=7,"Medium","Low"))</f>
        <v>Medium</v>
      </c>
      <c r="Q1056" s="5">
        <f>Table1[[#This Row],[gross]]-Table1[[#This Row],[budget]]</f>
        <v>16357676</v>
      </c>
      <c r="R1056" s="5" t="str">
        <f>IF(Table1[[#This Row],[Profit]]&gt;0,"Profit","Loss")</f>
        <v>Profit</v>
      </c>
      <c r="S1056" s="6" t="str">
        <f>FLOOR(Table1[[#This Row],[year]]-1900,10)+1900 &amp; "-" &amp; FLOOR(Table1[[#This Row],[year]]-1890,10)+1900</f>
        <v>1980-1990</v>
      </c>
      <c r="T1056" s="14" t="s">
        <v>21835</v>
      </c>
      <c r="AB1056" s="14"/>
    </row>
    <row r="1057" spans="1:28" hidden="1" x14ac:dyDescent="0.3">
      <c r="A1057" t="s">
        <v>3892</v>
      </c>
      <c r="B1057" t="s">
        <v>16</v>
      </c>
      <c r="C1057" t="s">
        <v>151</v>
      </c>
      <c r="D1057">
        <v>1987</v>
      </c>
      <c r="E1057" t="s">
        <v>3268</v>
      </c>
      <c r="F1057">
        <v>6.6</v>
      </c>
      <c r="G1057">
        <v>73000</v>
      </c>
      <c r="H1057" t="s">
        <v>3893</v>
      </c>
      <c r="I1057" t="s">
        <v>683</v>
      </c>
      <c r="J1057" t="s">
        <v>2000</v>
      </c>
      <c r="K1057" t="s">
        <v>30</v>
      </c>
      <c r="L1057">
        <v>4500000</v>
      </c>
      <c r="M1057">
        <v>44793222</v>
      </c>
      <c r="N1057" t="s">
        <v>2001</v>
      </c>
      <c r="O1057">
        <v>96</v>
      </c>
      <c r="P1057" t="str">
        <f>IF(Table1[[#This Row],[score]]&gt;=8.5,"High",IF(Table1[[#This Row],[score]]&gt;=7,"Medium","Low"))</f>
        <v>Low</v>
      </c>
      <c r="Q1057" s="5">
        <f>Table1[[#This Row],[gross]]-Table1[[#This Row],[budget]]</f>
        <v>40293222</v>
      </c>
      <c r="R1057" s="5" t="str">
        <f>IF(Table1[[#This Row],[Profit]]&gt;0,"Profit","Loss")</f>
        <v>Profit</v>
      </c>
      <c r="S1057" s="6" t="str">
        <f>FLOOR(Table1[[#This Row],[year]]-1900,10)+1900 &amp; "-" &amp; FLOOR(Table1[[#This Row],[year]]-1890,10)+1900</f>
        <v>1980-1990</v>
      </c>
      <c r="T1057" s="14" t="s">
        <v>21835</v>
      </c>
      <c r="AB1057" s="14"/>
    </row>
    <row r="1058" spans="1:28" hidden="1" x14ac:dyDescent="0.3">
      <c r="A1058" t="s">
        <v>3918</v>
      </c>
      <c r="B1058" t="s">
        <v>1974</v>
      </c>
      <c r="C1058" t="s">
        <v>63</v>
      </c>
      <c r="D1058">
        <v>1987</v>
      </c>
      <c r="E1058" t="s">
        <v>3919</v>
      </c>
      <c r="F1058">
        <v>7.7</v>
      </c>
      <c r="G1058">
        <v>97000</v>
      </c>
      <c r="H1058" t="s">
        <v>3920</v>
      </c>
      <c r="I1058" t="s">
        <v>3921</v>
      </c>
      <c r="J1058" t="s">
        <v>3922</v>
      </c>
      <c r="K1058" t="s">
        <v>22</v>
      </c>
      <c r="L1058">
        <f>20500000</f>
        <v>20500000</v>
      </c>
      <c r="M1058">
        <v>43993869</v>
      </c>
      <c r="N1058" t="s">
        <v>1770</v>
      </c>
      <c r="O1058">
        <v>163</v>
      </c>
      <c r="P1058" t="str">
        <f>IF(Table1[[#This Row],[score]]&gt;=8.5,"High",IF(Table1[[#This Row],[score]]&gt;=7,"Medium","Low"))</f>
        <v>Medium</v>
      </c>
      <c r="Q1058" s="5">
        <f>Table1[[#This Row],[gross]]-Table1[[#This Row],[budget]]</f>
        <v>23493869</v>
      </c>
      <c r="R1058" s="5" t="str">
        <f>IF(Table1[[#This Row],[Profit]]&gt;0,"Profit","Loss")</f>
        <v>Profit</v>
      </c>
      <c r="S1058" s="6" t="str">
        <f>FLOOR(Table1[[#This Row],[year]]-1900,10)+1900 &amp; "-" &amp; FLOOR(Table1[[#This Row],[year]]-1890,10)+1900</f>
        <v>1980-1990</v>
      </c>
      <c r="T1058" s="14" t="s">
        <v>21835</v>
      </c>
      <c r="AB1058" s="14"/>
    </row>
    <row r="1059" spans="1:28" hidden="1" x14ac:dyDescent="0.3">
      <c r="A1059" t="s">
        <v>3887</v>
      </c>
      <c r="B1059" t="s">
        <v>16</v>
      </c>
      <c r="C1059" t="s">
        <v>104</v>
      </c>
      <c r="D1059">
        <v>1987</v>
      </c>
      <c r="E1059" t="s">
        <v>3888</v>
      </c>
      <c r="F1059">
        <v>7.4</v>
      </c>
      <c r="G1059">
        <v>147000</v>
      </c>
      <c r="H1059" t="s">
        <v>779</v>
      </c>
      <c r="I1059" t="s">
        <v>3889</v>
      </c>
      <c r="J1059" t="s">
        <v>3222</v>
      </c>
      <c r="K1059" t="s">
        <v>30</v>
      </c>
      <c r="L1059">
        <v>15000000</v>
      </c>
      <c r="M1059">
        <v>43848069</v>
      </c>
      <c r="N1059" t="s">
        <v>180</v>
      </c>
      <c r="O1059">
        <v>126</v>
      </c>
      <c r="P1059" t="str">
        <f>IF(Table1[[#This Row],[score]]&gt;=8.5,"High",IF(Table1[[#This Row],[score]]&gt;=7,"Medium","Low"))</f>
        <v>Medium</v>
      </c>
      <c r="Q1059" s="5">
        <f>Table1[[#This Row],[gross]]-Table1[[#This Row],[budget]]</f>
        <v>28848069</v>
      </c>
      <c r="R1059" s="5" t="str">
        <f>IF(Table1[[#This Row],[Profit]]&gt;0,"Profit","Loss")</f>
        <v>Profit</v>
      </c>
      <c r="S1059" s="6" t="str">
        <f>FLOOR(Table1[[#This Row],[year]]-1900,10)+1900 &amp; "-" &amp; FLOOR(Table1[[#This Row],[year]]-1890,10)+1900</f>
        <v>1980-1990</v>
      </c>
      <c r="T1059" s="14" t="s">
        <v>21835</v>
      </c>
      <c r="AB1059" s="14"/>
    </row>
    <row r="1060" spans="1:28" hidden="1" x14ac:dyDescent="0.3">
      <c r="A1060" t="s">
        <v>3848</v>
      </c>
      <c r="B1060" t="s">
        <v>33</v>
      </c>
      <c r="C1060" t="s">
        <v>41</v>
      </c>
      <c r="D1060">
        <v>1987</v>
      </c>
      <c r="E1060" t="s">
        <v>3849</v>
      </c>
      <c r="F1060">
        <v>5.9</v>
      </c>
      <c r="G1060">
        <v>30000</v>
      </c>
      <c r="H1060" t="s">
        <v>3850</v>
      </c>
      <c r="I1060" t="s">
        <v>3851</v>
      </c>
      <c r="J1060" t="s">
        <v>3852</v>
      </c>
      <c r="K1060" t="s">
        <v>30</v>
      </c>
      <c r="L1060">
        <v>6000000</v>
      </c>
      <c r="M1060">
        <v>42721196</v>
      </c>
      <c r="N1060" t="s">
        <v>3487</v>
      </c>
      <c r="O1060">
        <v>90</v>
      </c>
      <c r="P1060" t="str">
        <f>IF(Table1[[#This Row],[score]]&gt;=8.5,"High",IF(Table1[[#This Row],[score]]&gt;=7,"Medium","Low"))</f>
        <v>Low</v>
      </c>
      <c r="Q1060" s="5">
        <f>Table1[[#This Row],[gross]]-Table1[[#This Row],[budget]]</f>
        <v>36721196</v>
      </c>
      <c r="R1060" s="5" t="str">
        <f>IF(Table1[[#This Row],[Profit]]&gt;0,"Profit","Loss")</f>
        <v>Profit</v>
      </c>
      <c r="S1060" s="6" t="str">
        <f>FLOOR(Table1[[#This Row],[year]]-1900,10)+1900 &amp; "-" &amp; FLOOR(Table1[[#This Row],[year]]-1890,10)+1900</f>
        <v>1980-1990</v>
      </c>
      <c r="T1060" s="14" t="s">
        <v>21835</v>
      </c>
      <c r="AB1060" s="14"/>
    </row>
    <row r="1061" spans="1:28" hidden="1" x14ac:dyDescent="0.3">
      <c r="A1061" t="s">
        <v>3969</v>
      </c>
      <c r="B1061" t="s">
        <v>33</v>
      </c>
      <c r="C1061" t="s">
        <v>41</v>
      </c>
      <c r="D1061">
        <v>1987</v>
      </c>
      <c r="E1061" t="s">
        <v>3906</v>
      </c>
      <c r="F1061">
        <v>6.6</v>
      </c>
      <c r="G1061">
        <v>42000</v>
      </c>
      <c r="H1061" t="s">
        <v>1285</v>
      </c>
      <c r="I1061" t="s">
        <v>3970</v>
      </c>
      <c r="J1061" t="s">
        <v>839</v>
      </c>
      <c r="K1061" t="s">
        <v>30</v>
      </c>
      <c r="L1061">
        <v>12000000</v>
      </c>
      <c r="M1061">
        <v>40050884</v>
      </c>
      <c r="N1061" t="s">
        <v>3971</v>
      </c>
      <c r="O1061">
        <v>107</v>
      </c>
      <c r="P1061" t="str">
        <f>IF(Table1[[#This Row],[score]]&gt;=8.5,"High",IF(Table1[[#This Row],[score]]&gt;=7,"Medium","Low"))</f>
        <v>Low</v>
      </c>
      <c r="Q1061" s="5">
        <f>Table1[[#This Row],[gross]]-Table1[[#This Row],[budget]]</f>
        <v>28050884</v>
      </c>
      <c r="R1061" s="5" t="str">
        <f>IF(Table1[[#This Row],[Profit]]&gt;0,"Profit","Loss")</f>
        <v>Profit</v>
      </c>
      <c r="S1061" s="6" t="str">
        <f>FLOOR(Table1[[#This Row],[year]]-1900,10)+1900 &amp; "-" &amp; FLOOR(Table1[[#This Row],[year]]-1890,10)+1900</f>
        <v>1980-1990</v>
      </c>
      <c r="T1061" s="14" t="s">
        <v>21835</v>
      </c>
      <c r="AB1061" s="14"/>
    </row>
    <row r="1062" spans="1:28" hidden="1" x14ac:dyDescent="0.3">
      <c r="A1062" t="s">
        <v>4017</v>
      </c>
      <c r="B1062" t="s">
        <v>1974</v>
      </c>
      <c r="C1062" t="s">
        <v>41</v>
      </c>
      <c r="D1062">
        <v>1987</v>
      </c>
      <c r="E1062" t="s">
        <v>4018</v>
      </c>
      <c r="F1062">
        <v>6</v>
      </c>
      <c r="G1062">
        <v>21000</v>
      </c>
      <c r="H1062" t="s">
        <v>702</v>
      </c>
      <c r="I1062" t="s">
        <v>3364</v>
      </c>
      <c r="J1062" t="s">
        <v>4019</v>
      </c>
      <c r="K1062" t="s">
        <v>30</v>
      </c>
      <c r="L1062">
        <v>18000000</v>
      </c>
      <c r="M1062">
        <v>39337581</v>
      </c>
      <c r="N1062" t="s">
        <v>2075</v>
      </c>
      <c r="O1062">
        <v>95</v>
      </c>
      <c r="P1062" t="str">
        <f>IF(Table1[[#This Row],[score]]&gt;=8.5,"High",IF(Table1[[#This Row],[score]]&gt;=7,"Medium","Low"))</f>
        <v>Low</v>
      </c>
      <c r="Q1062" s="5">
        <f>Table1[[#This Row],[gross]]-Table1[[#This Row],[budget]]</f>
        <v>21337581</v>
      </c>
      <c r="R1062" s="5" t="str">
        <f>IF(Table1[[#This Row],[Profit]]&gt;0,"Profit","Loss")</f>
        <v>Profit</v>
      </c>
      <c r="S1062" s="6" t="str">
        <f>FLOOR(Table1[[#This Row],[year]]-1900,10)+1900 &amp; "-" &amp; FLOOR(Table1[[#This Row],[year]]-1890,10)+1900</f>
        <v>1980-1990</v>
      </c>
      <c r="T1062" s="14" t="s">
        <v>21835</v>
      </c>
      <c r="AB1062" s="14"/>
    </row>
    <row r="1063" spans="1:28" hidden="1" x14ac:dyDescent="0.3">
      <c r="A1063" t="s">
        <v>3875</v>
      </c>
      <c r="B1063" t="s">
        <v>16</v>
      </c>
      <c r="C1063" t="s">
        <v>34</v>
      </c>
      <c r="D1063">
        <v>1987</v>
      </c>
      <c r="E1063" t="s">
        <v>3876</v>
      </c>
      <c r="F1063">
        <v>6.7</v>
      </c>
      <c r="G1063">
        <v>144000</v>
      </c>
      <c r="H1063" t="s">
        <v>430</v>
      </c>
      <c r="I1063" t="s">
        <v>20</v>
      </c>
      <c r="J1063" t="s">
        <v>986</v>
      </c>
      <c r="K1063" t="s">
        <v>30</v>
      </c>
      <c r="L1063">
        <v>27000000</v>
      </c>
      <c r="M1063">
        <v>38122105</v>
      </c>
      <c r="N1063" t="s">
        <v>3877</v>
      </c>
      <c r="O1063">
        <v>101</v>
      </c>
      <c r="P1063" t="str">
        <f>IF(Table1[[#This Row],[score]]&gt;=8.5,"High",IF(Table1[[#This Row],[score]]&gt;=7,"Medium","Low"))</f>
        <v>Low</v>
      </c>
      <c r="Q1063" s="5">
        <f>Table1[[#This Row],[gross]]-Table1[[#This Row],[budget]]</f>
        <v>11122105</v>
      </c>
      <c r="R1063" s="5" t="str">
        <f>IF(Table1[[#This Row],[Profit]]&gt;0,"Profit","Loss")</f>
        <v>Profit</v>
      </c>
      <c r="S1063" s="6" t="str">
        <f>FLOOR(Table1[[#This Row],[year]]-1900,10)+1900 &amp; "-" &amp; FLOOR(Table1[[#This Row],[year]]-1890,10)+1900</f>
        <v>1980-1990</v>
      </c>
      <c r="T1063" s="14" t="s">
        <v>21835</v>
      </c>
      <c r="AB1063" s="14"/>
    </row>
    <row r="1064" spans="1:28" hidden="1" x14ac:dyDescent="0.3">
      <c r="A1064" t="s">
        <v>3835</v>
      </c>
      <c r="B1064" t="s">
        <v>33</v>
      </c>
      <c r="C1064" t="s">
        <v>25</v>
      </c>
      <c r="D1064">
        <v>1987</v>
      </c>
      <c r="E1064" t="s">
        <v>3836</v>
      </c>
      <c r="F1064">
        <v>7.1</v>
      </c>
      <c r="G1064">
        <v>176000</v>
      </c>
      <c r="H1064" t="s">
        <v>279</v>
      </c>
      <c r="I1064" t="s">
        <v>279</v>
      </c>
      <c r="J1064" t="s">
        <v>279</v>
      </c>
      <c r="K1064" t="s">
        <v>30</v>
      </c>
      <c r="L1064">
        <v>22700000</v>
      </c>
      <c r="M1064">
        <v>38119483</v>
      </c>
      <c r="N1064" t="s">
        <v>363</v>
      </c>
      <c r="O1064">
        <v>96</v>
      </c>
      <c r="P1064" t="str">
        <f>IF(Table1[[#This Row],[score]]&gt;=8.5,"High",IF(Table1[[#This Row],[score]]&gt;=7,"Medium","Low"))</f>
        <v>Medium</v>
      </c>
      <c r="Q1064" s="5">
        <f>Table1[[#This Row],[gross]]-Table1[[#This Row],[budget]]</f>
        <v>15419483</v>
      </c>
      <c r="R1064" s="5" t="str">
        <f>IF(Table1[[#This Row],[Profit]]&gt;0,"Profit","Loss")</f>
        <v>Profit</v>
      </c>
      <c r="S1064" s="6" t="str">
        <f>FLOOR(Table1[[#This Row],[year]]-1900,10)+1900 &amp; "-" &amp; FLOOR(Table1[[#This Row],[year]]-1890,10)+1900</f>
        <v>1980-1990</v>
      </c>
      <c r="T1064" s="14" t="s">
        <v>21835</v>
      </c>
      <c r="AB1064" s="14"/>
    </row>
    <row r="1065" spans="1:28" hidden="1" x14ac:dyDescent="0.3">
      <c r="A1065" t="s">
        <v>3910</v>
      </c>
      <c r="B1065" t="s">
        <v>1974</v>
      </c>
      <c r="C1065" t="s">
        <v>41</v>
      </c>
      <c r="D1065">
        <v>1987</v>
      </c>
      <c r="E1065" t="s">
        <v>3911</v>
      </c>
      <c r="F1065">
        <v>6.6</v>
      </c>
      <c r="G1065">
        <v>18000</v>
      </c>
      <c r="H1065" t="s">
        <v>1176</v>
      </c>
      <c r="I1065" t="s">
        <v>1610</v>
      </c>
      <c r="J1065" t="s">
        <v>3912</v>
      </c>
      <c r="K1065" t="s">
        <v>30</v>
      </c>
      <c r="L1065">
        <f>20500000</f>
        <v>20500000</v>
      </c>
      <c r="M1065">
        <v>35659098</v>
      </c>
      <c r="N1065" t="s">
        <v>44</v>
      </c>
      <c r="O1065">
        <v>97</v>
      </c>
      <c r="P1065" t="str">
        <f>IF(Table1[[#This Row],[score]]&gt;=8.5,"High",IF(Table1[[#This Row],[score]]&gt;=7,"Medium","Low"))</f>
        <v>Low</v>
      </c>
      <c r="Q1065" s="5">
        <f>Table1[[#This Row],[gross]]-Table1[[#This Row],[budget]]</f>
        <v>15159098</v>
      </c>
      <c r="R1065" s="5" t="str">
        <f>IF(Table1[[#This Row],[Profit]]&gt;0,"Profit","Loss")</f>
        <v>Profit</v>
      </c>
      <c r="S1065" s="6" t="str">
        <f>FLOOR(Table1[[#This Row],[year]]-1900,10)+1900 &amp; "-" &amp; FLOOR(Table1[[#This Row],[year]]-1890,10)+1900</f>
        <v>1980-1990</v>
      </c>
      <c r="T1065" s="14" t="s">
        <v>21835</v>
      </c>
      <c r="AB1065" s="14"/>
    </row>
    <row r="1066" spans="1:28" hidden="1" x14ac:dyDescent="0.3">
      <c r="A1066" t="s">
        <v>3867</v>
      </c>
      <c r="B1066" t="s">
        <v>16</v>
      </c>
      <c r="C1066" t="s">
        <v>34</v>
      </c>
      <c r="D1066">
        <v>1987</v>
      </c>
      <c r="E1066" t="s">
        <v>3868</v>
      </c>
      <c r="F1066">
        <v>7.1</v>
      </c>
      <c r="G1066">
        <v>37000</v>
      </c>
      <c r="H1066" t="s">
        <v>2099</v>
      </c>
      <c r="I1066" t="s">
        <v>3869</v>
      </c>
      <c r="J1066" t="s">
        <v>2798</v>
      </c>
      <c r="K1066" t="s">
        <v>30</v>
      </c>
      <c r="L1066">
        <v>15000000</v>
      </c>
      <c r="M1066">
        <v>35509515</v>
      </c>
      <c r="N1066" t="s">
        <v>50</v>
      </c>
      <c r="O1066">
        <v>114</v>
      </c>
      <c r="P1066" t="str">
        <f>IF(Table1[[#This Row],[score]]&gt;=8.5,"High",IF(Table1[[#This Row],[score]]&gt;=7,"Medium","Low"))</f>
        <v>Medium</v>
      </c>
      <c r="Q1066" s="5">
        <f>Table1[[#This Row],[gross]]-Table1[[#This Row],[budget]]</f>
        <v>20509515</v>
      </c>
      <c r="R1066" s="5" t="str">
        <f>IF(Table1[[#This Row],[Profit]]&gt;0,"Profit","Loss")</f>
        <v>Profit</v>
      </c>
      <c r="S1066" s="6" t="str">
        <f>FLOOR(Table1[[#This Row],[year]]-1900,10)+1900 &amp; "-" &amp; FLOOR(Table1[[#This Row],[year]]-1890,10)+1900</f>
        <v>1980-1990</v>
      </c>
      <c r="T1066" s="14" t="s">
        <v>21835</v>
      </c>
      <c r="AB1066" s="14"/>
    </row>
    <row r="1067" spans="1:28" hidden="1" x14ac:dyDescent="0.3">
      <c r="A1067" t="s">
        <v>4163</v>
      </c>
      <c r="B1067" t="s">
        <v>1974</v>
      </c>
      <c r="C1067" t="s">
        <v>41</v>
      </c>
      <c r="D1067">
        <v>1987</v>
      </c>
      <c r="E1067" t="s">
        <v>4164</v>
      </c>
      <c r="F1067">
        <v>5.2</v>
      </c>
      <c r="G1067">
        <v>5700</v>
      </c>
      <c r="H1067" t="s">
        <v>2574</v>
      </c>
      <c r="I1067" t="s">
        <v>4165</v>
      </c>
      <c r="J1067" t="s">
        <v>388</v>
      </c>
      <c r="K1067" t="s">
        <v>30</v>
      </c>
      <c r="L1067">
        <v>10500000</v>
      </c>
      <c r="M1067">
        <v>34377585</v>
      </c>
      <c r="N1067" t="s">
        <v>4166</v>
      </c>
      <c r="O1067">
        <v>100</v>
      </c>
      <c r="P1067" t="str">
        <f>IF(Table1[[#This Row],[score]]&gt;=8.5,"High",IF(Table1[[#This Row],[score]]&gt;=7,"Medium","Low"))</f>
        <v>Low</v>
      </c>
      <c r="Q1067" s="5">
        <f>Table1[[#This Row],[gross]]-Table1[[#This Row],[budget]]</f>
        <v>23877585</v>
      </c>
      <c r="R1067" s="5" t="str">
        <f>IF(Table1[[#This Row],[Profit]]&gt;0,"Profit","Loss")</f>
        <v>Profit</v>
      </c>
      <c r="S1067" s="6" t="str">
        <f>FLOOR(Table1[[#This Row],[year]]-1900,10)+1900 &amp; "-" &amp; FLOOR(Table1[[#This Row],[year]]-1890,10)+1900</f>
        <v>1980-1990</v>
      </c>
      <c r="T1067" s="14" t="s">
        <v>21835</v>
      </c>
      <c r="AB1067" s="14"/>
    </row>
    <row r="1068" spans="1:28" hidden="1" x14ac:dyDescent="0.3">
      <c r="A1068" t="s">
        <v>3829</v>
      </c>
      <c r="B1068" t="s">
        <v>1974</v>
      </c>
      <c r="C1068" t="s">
        <v>25</v>
      </c>
      <c r="D1068">
        <v>1987</v>
      </c>
      <c r="E1068" t="s">
        <v>3830</v>
      </c>
      <c r="F1068">
        <v>6.9</v>
      </c>
      <c r="G1068">
        <v>40000</v>
      </c>
      <c r="H1068" t="s">
        <v>2026</v>
      </c>
      <c r="I1068" t="s">
        <v>3831</v>
      </c>
      <c r="J1068" t="s">
        <v>3832</v>
      </c>
      <c r="K1068" t="s">
        <v>30</v>
      </c>
      <c r="L1068">
        <v>7000000</v>
      </c>
      <c r="M1068">
        <v>34368475</v>
      </c>
      <c r="N1068" t="s">
        <v>2067</v>
      </c>
      <c r="O1068">
        <v>102</v>
      </c>
      <c r="P1068" t="str">
        <f>IF(Table1[[#This Row],[score]]&gt;=8.5,"High",IF(Table1[[#This Row],[score]]&gt;=7,"Medium","Low"))</f>
        <v>Low</v>
      </c>
      <c r="Q1068" s="5">
        <f>Table1[[#This Row],[gross]]-Table1[[#This Row],[budget]]</f>
        <v>27368475</v>
      </c>
      <c r="R1068" s="5" t="str">
        <f>IF(Table1[[#This Row],[Profit]]&gt;0,"Profit","Loss")</f>
        <v>Profit</v>
      </c>
      <c r="S1068" s="6" t="str">
        <f>FLOOR(Table1[[#This Row],[year]]-1900,10)+1900 &amp; "-" &amp; FLOOR(Table1[[#This Row],[year]]-1890,10)+1900</f>
        <v>1980-1990</v>
      </c>
      <c r="T1068" s="14" t="s">
        <v>21835</v>
      </c>
      <c r="AB1068" s="14"/>
    </row>
    <row r="1069" spans="1:28" hidden="1" x14ac:dyDescent="0.3">
      <c r="A1069" t="s">
        <v>3814</v>
      </c>
      <c r="B1069" t="s">
        <v>16</v>
      </c>
      <c r="C1069" t="s">
        <v>41</v>
      </c>
      <c r="D1069">
        <v>1987</v>
      </c>
      <c r="E1069" t="s">
        <v>3815</v>
      </c>
      <c r="F1069">
        <v>7.3</v>
      </c>
      <c r="G1069">
        <v>128000</v>
      </c>
      <c r="H1069" t="s">
        <v>816</v>
      </c>
      <c r="I1069" t="s">
        <v>3816</v>
      </c>
      <c r="J1069" t="s">
        <v>3817</v>
      </c>
      <c r="K1069" t="s">
        <v>30</v>
      </c>
      <c r="L1069">
        <f>20500000</f>
        <v>20500000</v>
      </c>
      <c r="M1069">
        <v>32388898</v>
      </c>
      <c r="N1069" t="s">
        <v>23</v>
      </c>
      <c r="O1069">
        <v>97</v>
      </c>
      <c r="P1069" t="str">
        <f>IF(Table1[[#This Row],[score]]&gt;=8.5,"High",IF(Table1[[#This Row],[score]]&gt;=7,"Medium","Low"))</f>
        <v>Medium</v>
      </c>
      <c r="Q1069" s="5">
        <f>Table1[[#This Row],[gross]]-Table1[[#This Row],[budget]]</f>
        <v>11888898</v>
      </c>
      <c r="R1069" s="5" t="str">
        <f>IF(Table1[[#This Row],[Profit]]&gt;0,"Profit","Loss")</f>
        <v>Profit</v>
      </c>
      <c r="S1069" s="6" t="str">
        <f>FLOOR(Table1[[#This Row],[year]]-1900,10)+1900 &amp; "-" &amp; FLOOR(Table1[[#This Row],[year]]-1890,10)+1900</f>
        <v>1980-1990</v>
      </c>
      <c r="T1069" s="14" t="s">
        <v>21835</v>
      </c>
      <c r="AB1069" s="14"/>
    </row>
    <row r="1070" spans="1:28" hidden="1" x14ac:dyDescent="0.3">
      <c r="A1070" t="s">
        <v>3895</v>
      </c>
      <c r="B1070" t="s">
        <v>1974</v>
      </c>
      <c r="C1070" t="s">
        <v>41</v>
      </c>
      <c r="D1070">
        <v>1987</v>
      </c>
      <c r="E1070" t="s">
        <v>3868</v>
      </c>
      <c r="F1070">
        <v>6.8</v>
      </c>
      <c r="G1070">
        <v>34000</v>
      </c>
      <c r="H1070" t="s">
        <v>806</v>
      </c>
      <c r="I1070" t="s">
        <v>3896</v>
      </c>
      <c r="J1070" t="s">
        <v>3897</v>
      </c>
      <c r="K1070" t="s">
        <v>30</v>
      </c>
      <c r="L1070">
        <f>20500000</f>
        <v>20500000</v>
      </c>
      <c r="M1070">
        <v>31623833</v>
      </c>
      <c r="N1070" t="s">
        <v>2067</v>
      </c>
      <c r="O1070">
        <v>94</v>
      </c>
      <c r="P1070" t="str">
        <f>IF(Table1[[#This Row],[score]]&gt;=8.5,"High",IF(Table1[[#This Row],[score]]&gt;=7,"Medium","Low"))</f>
        <v>Low</v>
      </c>
      <c r="Q1070" s="5">
        <f>Table1[[#This Row],[gross]]-Table1[[#This Row],[budget]]</f>
        <v>11123833</v>
      </c>
      <c r="R1070" s="5" t="str">
        <f>IF(Table1[[#This Row],[Profit]]&gt;0,"Profit","Loss")</f>
        <v>Profit</v>
      </c>
      <c r="S1070" s="6" t="str">
        <f>FLOOR(Table1[[#This Row],[year]]-1900,10)+1900 &amp; "-" &amp; FLOOR(Table1[[#This Row],[year]]-1890,10)+1900</f>
        <v>1980-1990</v>
      </c>
      <c r="T1070" s="14" t="s">
        <v>21835</v>
      </c>
      <c r="AB1070" s="14"/>
    </row>
    <row r="1071" spans="1:28" hidden="1" x14ac:dyDescent="0.3">
      <c r="A1071" t="s">
        <v>4272</v>
      </c>
      <c r="B1071" t="s">
        <v>16</v>
      </c>
      <c r="C1071" t="s">
        <v>17</v>
      </c>
      <c r="D1071">
        <v>1987</v>
      </c>
      <c r="E1071" t="s">
        <v>3888</v>
      </c>
      <c r="F1071">
        <v>6.6</v>
      </c>
      <c r="G1071">
        <v>6000</v>
      </c>
      <c r="H1071" t="s">
        <v>889</v>
      </c>
      <c r="I1071" t="s">
        <v>4273</v>
      </c>
      <c r="J1071" t="s">
        <v>1584</v>
      </c>
      <c r="K1071" t="s">
        <v>30</v>
      </c>
      <c r="L1071">
        <v>25000000</v>
      </c>
      <c r="M1071">
        <v>30950002</v>
      </c>
      <c r="N1071" t="s">
        <v>23</v>
      </c>
      <c r="O1071">
        <v>116</v>
      </c>
      <c r="P1071" t="str">
        <f>IF(Table1[[#This Row],[score]]&gt;=8.5,"High",IF(Table1[[#This Row],[score]]&gt;=7,"Medium","Low"))</f>
        <v>Low</v>
      </c>
      <c r="Q1071" s="5">
        <f>Table1[[#This Row],[gross]]-Table1[[#This Row],[budget]]</f>
        <v>5950002</v>
      </c>
      <c r="R1071" s="5" t="str">
        <f>IF(Table1[[#This Row],[Profit]]&gt;0,"Profit","Loss")</f>
        <v>Profit</v>
      </c>
      <c r="S1071" s="6" t="str">
        <f>FLOOR(Table1[[#This Row],[year]]-1900,10)+1900 &amp; "-" &amp; FLOOR(Table1[[#This Row],[year]]-1890,10)+1900</f>
        <v>1980-1990</v>
      </c>
      <c r="T1071" s="14" t="s">
        <v>21835</v>
      </c>
      <c r="AB1071" s="14"/>
    </row>
    <row r="1072" spans="1:28" hidden="1" x14ac:dyDescent="0.3">
      <c r="A1072" t="s">
        <v>3810</v>
      </c>
      <c r="B1072" t="s">
        <v>33</v>
      </c>
      <c r="C1072" t="s">
        <v>25</v>
      </c>
      <c r="D1072">
        <v>1987</v>
      </c>
      <c r="E1072" t="s">
        <v>3811</v>
      </c>
      <c r="F1072">
        <v>8.1</v>
      </c>
      <c r="G1072">
        <v>402000</v>
      </c>
      <c r="H1072" t="s">
        <v>2043</v>
      </c>
      <c r="I1072" t="s">
        <v>3628</v>
      </c>
      <c r="J1072" t="s">
        <v>3812</v>
      </c>
      <c r="K1072" t="s">
        <v>22</v>
      </c>
      <c r="L1072" s="5">
        <v>16000000</v>
      </c>
      <c r="M1072" s="5">
        <v>30902642</v>
      </c>
      <c r="N1072" t="s">
        <v>3813</v>
      </c>
      <c r="O1072">
        <v>98</v>
      </c>
      <c r="P1072" t="str">
        <f>IF(Table1[[#This Row],[score]]&gt;=8.5,"High",IF(Table1[[#This Row],[score]]&gt;=7,"Medium","Low"))</f>
        <v>Medium</v>
      </c>
      <c r="Q1072" s="5">
        <f>Table1[[#This Row],[gross]]-Table1[[#This Row],[budget]]</f>
        <v>14902642</v>
      </c>
      <c r="R1072" s="5" t="str">
        <f>IF(Table1[[#This Row],[Profit]]&gt;0,"Profit","Loss")</f>
        <v>Profit</v>
      </c>
      <c r="S1072" s="6" t="str">
        <f>FLOOR(Table1[[#This Row],[year]]-1900,10)+1900 &amp; "-" &amp; FLOOR(Table1[[#This Row],[year]]-1890,10)+1900</f>
        <v>1980-1990</v>
      </c>
      <c r="T1072" s="14" t="s">
        <v>21835</v>
      </c>
      <c r="AB1072" s="14"/>
    </row>
    <row r="1073" spans="1:28" hidden="1" x14ac:dyDescent="0.3">
      <c r="A1073" t="s">
        <v>3930</v>
      </c>
      <c r="B1073" t="s">
        <v>1974</v>
      </c>
      <c r="C1073" t="s">
        <v>41</v>
      </c>
      <c r="D1073">
        <v>1987</v>
      </c>
      <c r="E1073" t="s">
        <v>3733</v>
      </c>
      <c r="F1073">
        <v>5.0999999999999996</v>
      </c>
      <c r="G1073">
        <v>14000</v>
      </c>
      <c r="H1073" t="s">
        <v>3931</v>
      </c>
      <c r="I1073" t="s">
        <v>2023</v>
      </c>
      <c r="J1073" t="s">
        <v>2024</v>
      </c>
      <c r="K1073" t="s">
        <v>30</v>
      </c>
      <c r="L1073">
        <f>20500000</f>
        <v>20500000</v>
      </c>
      <c r="M1073">
        <v>30063289</v>
      </c>
      <c r="N1073" t="s">
        <v>180</v>
      </c>
      <c r="O1073">
        <v>88</v>
      </c>
      <c r="P1073" t="str">
        <f>IF(Table1[[#This Row],[score]]&gt;=8.5,"High",IF(Table1[[#This Row],[score]]&gt;=7,"Medium","Low"))</f>
        <v>Low</v>
      </c>
      <c r="Q1073" s="5">
        <f>Table1[[#This Row],[gross]]-Table1[[#This Row],[budget]]</f>
        <v>9563289</v>
      </c>
      <c r="R1073" s="5" t="str">
        <f>IF(Table1[[#This Row],[Profit]]&gt;0,"Profit","Loss")</f>
        <v>Profit</v>
      </c>
      <c r="S1073" s="6" t="str">
        <f>FLOOR(Table1[[#This Row],[year]]-1900,10)+1900 &amp; "-" &amp; FLOOR(Table1[[#This Row],[year]]-1890,10)+1900</f>
        <v>1980-1990</v>
      </c>
      <c r="T1073" s="14" t="s">
        <v>21835</v>
      </c>
      <c r="AB1073" s="14"/>
    </row>
    <row r="1074" spans="1:28" hidden="1" x14ac:dyDescent="0.3">
      <c r="A1074" t="s">
        <v>3837</v>
      </c>
      <c r="B1074" t="s">
        <v>1974</v>
      </c>
      <c r="C1074" t="s">
        <v>41</v>
      </c>
      <c r="D1074">
        <v>1987</v>
      </c>
      <c r="E1074" t="s">
        <v>3838</v>
      </c>
      <c r="F1074">
        <v>7.3</v>
      </c>
      <c r="G1074">
        <v>130000</v>
      </c>
      <c r="H1074" t="s">
        <v>2069</v>
      </c>
      <c r="I1074" t="s">
        <v>2892</v>
      </c>
      <c r="J1074" t="s">
        <v>1519</v>
      </c>
      <c r="K1074" t="s">
        <v>30</v>
      </c>
      <c r="L1074">
        <v>6000000</v>
      </c>
      <c r="M1074">
        <v>29180280</v>
      </c>
      <c r="N1074" t="s">
        <v>3839</v>
      </c>
      <c r="O1074">
        <v>94</v>
      </c>
      <c r="P1074" t="str">
        <f>IF(Table1[[#This Row],[score]]&gt;=8.5,"High",IF(Table1[[#This Row],[score]]&gt;=7,"Medium","Low"))</f>
        <v>Medium</v>
      </c>
      <c r="Q1074" s="5">
        <f>Table1[[#This Row],[gross]]-Table1[[#This Row],[budget]]</f>
        <v>23180280</v>
      </c>
      <c r="R1074" s="5" t="str">
        <f>IF(Table1[[#This Row],[Profit]]&gt;0,"Profit","Loss")</f>
        <v>Profit</v>
      </c>
      <c r="S1074" s="6" t="str">
        <f>FLOOR(Table1[[#This Row],[year]]-1900,10)+1900 &amp; "-" &amp; FLOOR(Table1[[#This Row],[year]]-1890,10)+1900</f>
        <v>1980-1990</v>
      </c>
      <c r="T1074" s="14" t="s">
        <v>21835</v>
      </c>
      <c r="AB1074" s="14"/>
    </row>
    <row r="1075" spans="1:28" hidden="1" x14ac:dyDescent="0.3">
      <c r="A1075" t="s">
        <v>3950</v>
      </c>
      <c r="B1075" t="s">
        <v>33</v>
      </c>
      <c r="C1075" t="s">
        <v>41</v>
      </c>
      <c r="D1075">
        <v>1987</v>
      </c>
      <c r="E1075" t="s">
        <v>3951</v>
      </c>
      <c r="F1075">
        <v>5</v>
      </c>
      <c r="G1075">
        <v>41000</v>
      </c>
      <c r="H1075" t="s">
        <v>3952</v>
      </c>
      <c r="I1075" t="s">
        <v>1992</v>
      </c>
      <c r="J1075" t="s">
        <v>1116</v>
      </c>
      <c r="K1075" t="s">
        <v>30</v>
      </c>
      <c r="L1075">
        <f>20500000</f>
        <v>20500000</v>
      </c>
      <c r="M1075">
        <v>28061343</v>
      </c>
      <c r="N1075" t="s">
        <v>23</v>
      </c>
      <c r="O1075">
        <v>88</v>
      </c>
      <c r="P1075" t="str">
        <f>IF(Table1[[#This Row],[score]]&gt;=8.5,"High",IF(Table1[[#This Row],[score]]&gt;=7,"Medium","Low"))</f>
        <v>Low</v>
      </c>
      <c r="Q1075" s="5">
        <f>Table1[[#This Row],[gross]]-Table1[[#This Row],[budget]]</f>
        <v>7561343</v>
      </c>
      <c r="R1075" s="5" t="str">
        <f>IF(Table1[[#This Row],[Profit]]&gt;0,"Profit","Loss")</f>
        <v>Profit</v>
      </c>
      <c r="S1075" s="6" t="str">
        <f>FLOOR(Table1[[#This Row],[year]]-1900,10)+1900 &amp; "-" &amp; FLOOR(Table1[[#This Row],[year]]-1890,10)+1900</f>
        <v>1980-1990</v>
      </c>
      <c r="T1075" s="14" t="s">
        <v>21835</v>
      </c>
      <c r="AB1075" s="14"/>
    </row>
    <row r="1076" spans="1:28" hidden="1" x14ac:dyDescent="0.3">
      <c r="A1076" t="s">
        <v>3898</v>
      </c>
      <c r="B1076" t="s">
        <v>33</v>
      </c>
      <c r="C1076" t="s">
        <v>41</v>
      </c>
      <c r="D1076">
        <v>1987</v>
      </c>
      <c r="E1076" t="s">
        <v>3899</v>
      </c>
      <c r="F1076">
        <v>6.9</v>
      </c>
      <c r="G1076">
        <v>55000</v>
      </c>
      <c r="H1076" t="s">
        <v>1219</v>
      </c>
      <c r="I1076" t="s">
        <v>3900</v>
      </c>
      <c r="J1076" t="s">
        <v>209</v>
      </c>
      <c r="K1076" t="s">
        <v>30</v>
      </c>
      <c r="L1076">
        <v>22000000</v>
      </c>
      <c r="M1076">
        <v>26713187</v>
      </c>
      <c r="N1076" t="s">
        <v>118</v>
      </c>
      <c r="O1076">
        <v>112</v>
      </c>
      <c r="P1076" t="str">
        <f>IF(Table1[[#This Row],[score]]&gt;=8.5,"High",IF(Table1[[#This Row],[score]]&gt;=7,"Medium","Low"))</f>
        <v>Low</v>
      </c>
      <c r="Q1076" s="5">
        <f>Table1[[#This Row],[gross]]-Table1[[#This Row],[budget]]</f>
        <v>4713187</v>
      </c>
      <c r="R1076" s="5" t="str">
        <f>IF(Table1[[#This Row],[Profit]]&gt;0,"Profit","Loss")</f>
        <v>Profit</v>
      </c>
      <c r="S1076" s="6" t="str">
        <f>FLOOR(Table1[[#This Row],[year]]-1900,10)+1900 &amp; "-" &amp; FLOOR(Table1[[#This Row],[year]]-1890,10)+1900</f>
        <v>1980-1990</v>
      </c>
      <c r="T1076" s="14" t="s">
        <v>21835</v>
      </c>
      <c r="AB1076" s="14"/>
    </row>
    <row r="1077" spans="1:28" hidden="1" x14ac:dyDescent="0.3">
      <c r="A1077" t="s">
        <v>3983</v>
      </c>
      <c r="B1077" t="s">
        <v>33</v>
      </c>
      <c r="C1077" t="s">
        <v>41</v>
      </c>
      <c r="D1077">
        <v>1987</v>
      </c>
      <c r="E1077" t="s">
        <v>3984</v>
      </c>
      <c r="F1077">
        <v>6.3</v>
      </c>
      <c r="G1077">
        <v>14000</v>
      </c>
      <c r="H1077" t="s">
        <v>2323</v>
      </c>
      <c r="I1077" t="s">
        <v>214</v>
      </c>
      <c r="J1077" t="s">
        <v>2338</v>
      </c>
      <c r="K1077" t="s">
        <v>30</v>
      </c>
      <c r="L1077">
        <f>20500000</f>
        <v>20500000</v>
      </c>
      <c r="M1077">
        <v>26712476</v>
      </c>
      <c r="N1077" t="s">
        <v>80</v>
      </c>
      <c r="O1077">
        <v>110</v>
      </c>
      <c r="P1077" t="str">
        <f>IF(Table1[[#This Row],[score]]&gt;=8.5,"High",IF(Table1[[#This Row],[score]]&gt;=7,"Medium","Low"))</f>
        <v>Low</v>
      </c>
      <c r="Q1077" s="5">
        <f>Table1[[#This Row],[gross]]-Table1[[#This Row],[budget]]</f>
        <v>6212476</v>
      </c>
      <c r="R1077" s="5" t="str">
        <f>IF(Table1[[#This Row],[Profit]]&gt;0,"Profit","Loss")</f>
        <v>Profit</v>
      </c>
      <c r="S1077" s="6" t="str">
        <f>FLOOR(Table1[[#This Row],[year]]-1900,10)+1900 &amp; "-" &amp; FLOOR(Table1[[#This Row],[year]]-1890,10)+1900</f>
        <v>1980-1990</v>
      </c>
      <c r="T1077" s="14" t="s">
        <v>21835</v>
      </c>
      <c r="AB1077" s="14"/>
    </row>
    <row r="1078" spans="1:28" hidden="1" x14ac:dyDescent="0.3">
      <c r="A1078" t="s">
        <v>3913</v>
      </c>
      <c r="B1078" t="s">
        <v>33</v>
      </c>
      <c r="C1078" t="s">
        <v>34</v>
      </c>
      <c r="D1078">
        <v>1987</v>
      </c>
      <c r="E1078" t="s">
        <v>3914</v>
      </c>
      <c r="F1078">
        <v>6.8</v>
      </c>
      <c r="G1078">
        <v>56000</v>
      </c>
      <c r="H1078" t="s">
        <v>638</v>
      </c>
      <c r="I1078" t="s">
        <v>2331</v>
      </c>
      <c r="J1078" t="s">
        <v>1481</v>
      </c>
      <c r="K1078" t="s">
        <v>30</v>
      </c>
      <c r="L1078">
        <v>27000000</v>
      </c>
      <c r="M1078">
        <v>25893810</v>
      </c>
      <c r="N1078" t="s">
        <v>23</v>
      </c>
      <c r="O1078">
        <v>120</v>
      </c>
      <c r="P1078" t="str">
        <f>IF(Table1[[#This Row],[score]]&gt;=8.5,"High",IF(Table1[[#This Row],[score]]&gt;=7,"Medium","Low"))</f>
        <v>Low</v>
      </c>
      <c r="Q1078" s="5">
        <f>Table1[[#This Row],[gross]]-Table1[[#This Row],[budget]]</f>
        <v>-1106190</v>
      </c>
      <c r="R1078" s="5" t="str">
        <f>IF(Table1[[#This Row],[Profit]]&gt;0,"Profit","Loss")</f>
        <v>Loss</v>
      </c>
      <c r="S1078" s="6" t="str">
        <f>FLOOR(Table1[[#This Row],[year]]-1900,10)+1900 &amp; "-" &amp; FLOOR(Table1[[#This Row],[year]]-1890,10)+1900</f>
        <v>1980-1990</v>
      </c>
      <c r="T1078" s="14" t="s">
        <v>21835</v>
      </c>
      <c r="AB1078" s="14"/>
    </row>
    <row r="1079" spans="1:28" hidden="1" x14ac:dyDescent="0.3">
      <c r="A1079" t="s">
        <v>4171</v>
      </c>
      <c r="B1079" t="s">
        <v>16</v>
      </c>
      <c r="C1079" t="s">
        <v>41</v>
      </c>
      <c r="D1079">
        <v>1987</v>
      </c>
      <c r="E1079" t="s">
        <v>3569</v>
      </c>
      <c r="F1079">
        <v>6.6</v>
      </c>
      <c r="G1079">
        <v>8000</v>
      </c>
      <c r="H1079" t="s">
        <v>1115</v>
      </c>
      <c r="I1079" t="s">
        <v>1115</v>
      </c>
      <c r="J1079" t="s">
        <v>345</v>
      </c>
      <c r="K1079" t="s">
        <v>30</v>
      </c>
      <c r="L1079">
        <v>11000000</v>
      </c>
      <c r="M1079">
        <v>25411386</v>
      </c>
      <c r="N1079" t="s">
        <v>2067</v>
      </c>
      <c r="O1079">
        <v>112</v>
      </c>
      <c r="P1079" t="str">
        <f>IF(Table1[[#This Row],[score]]&gt;=8.5,"High",IF(Table1[[#This Row],[score]]&gt;=7,"Medium","Low"))</f>
        <v>Low</v>
      </c>
      <c r="Q1079" s="5">
        <f>Table1[[#This Row],[gross]]-Table1[[#This Row],[budget]]</f>
        <v>14411386</v>
      </c>
      <c r="R1079" s="5" t="str">
        <f>IF(Table1[[#This Row],[Profit]]&gt;0,"Profit","Loss")</f>
        <v>Profit</v>
      </c>
      <c r="S1079" s="6" t="str">
        <f>FLOOR(Table1[[#This Row],[year]]-1900,10)+1900 &amp; "-" &amp; FLOOR(Table1[[#This Row],[year]]-1890,10)+1900</f>
        <v>1980-1990</v>
      </c>
      <c r="T1079" s="14" t="s">
        <v>21835</v>
      </c>
      <c r="AB1079" s="14"/>
    </row>
    <row r="1080" spans="1:28" hidden="1" x14ac:dyDescent="0.3">
      <c r="A1080" t="s">
        <v>3878</v>
      </c>
      <c r="B1080" t="s">
        <v>16</v>
      </c>
      <c r="C1080" t="s">
        <v>104</v>
      </c>
      <c r="D1080">
        <v>1987</v>
      </c>
      <c r="E1080" t="s">
        <v>3221</v>
      </c>
      <c r="F1080">
        <v>6.4</v>
      </c>
      <c r="G1080">
        <v>9000</v>
      </c>
      <c r="H1080" t="s">
        <v>674</v>
      </c>
      <c r="I1080" t="s">
        <v>3098</v>
      </c>
      <c r="J1080" t="s">
        <v>2446</v>
      </c>
      <c r="K1080" t="s">
        <v>30</v>
      </c>
      <c r="L1080">
        <v>10500000</v>
      </c>
      <c r="M1080">
        <v>25205460</v>
      </c>
      <c r="N1080" t="s">
        <v>3879</v>
      </c>
      <c r="O1080">
        <v>102</v>
      </c>
      <c r="P1080" t="str">
        <f>IF(Table1[[#This Row],[score]]&gt;=8.5,"High",IF(Table1[[#This Row],[score]]&gt;=7,"Medium","Low"))</f>
        <v>Low</v>
      </c>
      <c r="Q1080" s="5">
        <f>Table1[[#This Row],[gross]]-Table1[[#This Row],[budget]]</f>
        <v>14705460</v>
      </c>
      <c r="R1080" s="5" t="str">
        <f>IF(Table1[[#This Row],[Profit]]&gt;0,"Profit","Loss")</f>
        <v>Profit</v>
      </c>
      <c r="S1080" s="6" t="str">
        <f>FLOOR(Table1[[#This Row],[year]]-1900,10)+1900 &amp; "-" &amp; FLOOR(Table1[[#This Row],[year]]-1890,10)+1900</f>
        <v>1980-1990</v>
      </c>
      <c r="T1080" s="14" t="s">
        <v>21835</v>
      </c>
      <c r="AB1080" s="14"/>
    </row>
    <row r="1081" spans="1:28" hidden="1" x14ac:dyDescent="0.3">
      <c r="A1081" t="s">
        <v>3994</v>
      </c>
      <c r="B1081" t="s">
        <v>33</v>
      </c>
      <c r="C1081" t="s">
        <v>41</v>
      </c>
      <c r="D1081">
        <v>1987</v>
      </c>
      <c r="E1081" t="s">
        <v>3611</v>
      </c>
      <c r="F1081">
        <v>5.5</v>
      </c>
      <c r="G1081">
        <v>11000</v>
      </c>
      <c r="H1081" t="s">
        <v>3995</v>
      </c>
      <c r="I1081" t="s">
        <v>3995</v>
      </c>
      <c r="J1081" t="s">
        <v>3996</v>
      </c>
      <c r="K1081" t="s">
        <v>30</v>
      </c>
      <c r="L1081">
        <v>3500000</v>
      </c>
      <c r="M1081">
        <v>23509382</v>
      </c>
      <c r="N1081" t="s">
        <v>3997</v>
      </c>
      <c r="O1081">
        <v>92</v>
      </c>
      <c r="P1081" t="str">
        <f>IF(Table1[[#This Row],[score]]&gt;=8.5,"High",IF(Table1[[#This Row],[score]]&gt;=7,"Medium","Low"))</f>
        <v>Low</v>
      </c>
      <c r="Q1081" s="5">
        <f>Table1[[#This Row],[gross]]-Table1[[#This Row],[budget]]</f>
        <v>20009382</v>
      </c>
      <c r="R1081" s="5" t="str">
        <f>IF(Table1[[#This Row],[Profit]]&gt;0,"Profit","Loss")</f>
        <v>Profit</v>
      </c>
      <c r="S1081" s="6" t="str">
        <f>FLOOR(Table1[[#This Row],[year]]-1900,10)+1900 &amp; "-" &amp; FLOOR(Table1[[#This Row],[year]]-1890,10)+1900</f>
        <v>1980-1990</v>
      </c>
      <c r="T1081" s="14" t="s">
        <v>21835</v>
      </c>
      <c r="AB1081" s="14"/>
    </row>
    <row r="1082" spans="1:28" hidden="1" x14ac:dyDescent="0.3">
      <c r="A1082" t="s">
        <v>3863</v>
      </c>
      <c r="B1082" t="s">
        <v>33</v>
      </c>
      <c r="C1082" t="s">
        <v>34</v>
      </c>
      <c r="D1082">
        <v>1987</v>
      </c>
      <c r="E1082" t="s">
        <v>3864</v>
      </c>
      <c r="F1082">
        <v>7.7</v>
      </c>
      <c r="G1082">
        <v>119000</v>
      </c>
      <c r="H1082" t="s">
        <v>486</v>
      </c>
      <c r="I1082" t="s">
        <v>3865</v>
      </c>
      <c r="J1082" t="s">
        <v>3866</v>
      </c>
      <c r="K1082" t="s">
        <v>30</v>
      </c>
      <c r="L1082">
        <v>35000000</v>
      </c>
      <c r="M1082">
        <v>22238696</v>
      </c>
      <c r="N1082" t="s">
        <v>1530</v>
      </c>
      <c r="O1082">
        <v>153</v>
      </c>
      <c r="P1082" t="str">
        <f>IF(Table1[[#This Row],[score]]&gt;=8.5,"High",IF(Table1[[#This Row],[score]]&gt;=7,"Medium","Low"))</f>
        <v>Medium</v>
      </c>
      <c r="Q1082" s="5">
        <f>Table1[[#This Row],[gross]]-Table1[[#This Row],[budget]]</f>
        <v>-12761304</v>
      </c>
      <c r="R1082" s="5" t="str">
        <f>IF(Table1[[#This Row],[Profit]]&gt;0,"Profit","Loss")</f>
        <v>Loss</v>
      </c>
      <c r="S1082" s="6" t="str">
        <f>FLOOR(Table1[[#This Row],[year]]-1900,10)+1900 &amp; "-" &amp; FLOOR(Table1[[#This Row],[year]]-1890,10)+1900</f>
        <v>1980-1990</v>
      </c>
      <c r="T1082" s="14" t="s">
        <v>21835</v>
      </c>
      <c r="AB1082" s="14"/>
    </row>
    <row r="1083" spans="1:28" hidden="1" x14ac:dyDescent="0.3">
      <c r="A1083" t="s">
        <v>4058</v>
      </c>
      <c r="B1083" t="s">
        <v>33</v>
      </c>
      <c r="C1083" t="s">
        <v>41</v>
      </c>
      <c r="D1083">
        <v>1987</v>
      </c>
      <c r="E1083" t="s">
        <v>3838</v>
      </c>
      <c r="F1083">
        <v>6.1</v>
      </c>
      <c r="G1083">
        <v>10000</v>
      </c>
      <c r="H1083" t="s">
        <v>1847</v>
      </c>
      <c r="I1083" t="s">
        <v>1494</v>
      </c>
      <c r="J1083" t="s">
        <v>1495</v>
      </c>
      <c r="K1083" t="s">
        <v>30</v>
      </c>
      <c r="L1083">
        <v>18000000</v>
      </c>
      <c r="M1083">
        <v>21589395</v>
      </c>
      <c r="N1083" t="s">
        <v>3879</v>
      </c>
      <c r="O1083">
        <v>108</v>
      </c>
      <c r="P1083" t="str">
        <f>IF(Table1[[#This Row],[score]]&gt;=8.5,"High",IF(Table1[[#This Row],[score]]&gt;=7,"Medium","Low"))</f>
        <v>Low</v>
      </c>
      <c r="Q1083" s="5">
        <f>Table1[[#This Row],[gross]]-Table1[[#This Row],[budget]]</f>
        <v>3589395</v>
      </c>
      <c r="R1083" s="5" t="str">
        <f>IF(Table1[[#This Row],[Profit]]&gt;0,"Profit","Loss")</f>
        <v>Profit</v>
      </c>
      <c r="S1083" s="6" t="str">
        <f>FLOOR(Table1[[#This Row],[year]]-1900,10)+1900 &amp; "-" &amp; FLOOR(Table1[[#This Row],[year]]-1890,10)+1900</f>
        <v>1980-1990</v>
      </c>
      <c r="T1083" s="14" t="s">
        <v>21835</v>
      </c>
      <c r="AB1083" s="14"/>
    </row>
    <row r="1084" spans="1:28" hidden="1" x14ac:dyDescent="0.3">
      <c r="A1084" t="s">
        <v>4299</v>
      </c>
      <c r="B1084" t="s">
        <v>33</v>
      </c>
      <c r="C1084" t="s">
        <v>41</v>
      </c>
      <c r="D1084">
        <v>1987</v>
      </c>
      <c r="E1084" t="s">
        <v>3924</v>
      </c>
      <c r="F1084">
        <v>5.3</v>
      </c>
      <c r="G1084">
        <v>3200</v>
      </c>
      <c r="H1084" t="s">
        <v>664</v>
      </c>
      <c r="I1084" t="s">
        <v>3057</v>
      </c>
      <c r="J1084" t="s">
        <v>4162</v>
      </c>
      <c r="K1084" t="s">
        <v>30</v>
      </c>
      <c r="L1084">
        <f>20500000</f>
        <v>20500000</v>
      </c>
      <c r="M1084">
        <v>20419446</v>
      </c>
      <c r="N1084" t="s">
        <v>2067</v>
      </c>
      <c r="O1084">
        <v>96</v>
      </c>
      <c r="P1084" t="str">
        <f>IF(Table1[[#This Row],[score]]&gt;=8.5,"High",IF(Table1[[#This Row],[score]]&gt;=7,"Medium","Low"))</f>
        <v>Low</v>
      </c>
      <c r="Q1084" s="5">
        <f>Table1[[#This Row],[gross]]-Table1[[#This Row],[budget]]</f>
        <v>-80554</v>
      </c>
      <c r="R1084" s="5" t="str">
        <f>IF(Table1[[#This Row],[Profit]]&gt;0,"Profit","Loss")</f>
        <v>Loss</v>
      </c>
      <c r="S1084" s="6" t="str">
        <f>FLOOR(Table1[[#This Row],[year]]-1900,10)+1900 &amp; "-" &amp; FLOOR(Table1[[#This Row],[year]]-1890,10)+1900</f>
        <v>1980-1990</v>
      </c>
      <c r="T1084" s="14" t="s">
        <v>21835</v>
      </c>
      <c r="AB1084" s="14"/>
    </row>
    <row r="1085" spans="1:28" hidden="1" x14ac:dyDescent="0.3">
      <c r="A1085" t="s">
        <v>4154</v>
      </c>
      <c r="B1085" t="s">
        <v>16</v>
      </c>
      <c r="C1085" t="s">
        <v>41</v>
      </c>
      <c r="D1085">
        <v>1987</v>
      </c>
      <c r="E1085" t="s">
        <v>3583</v>
      </c>
      <c r="F1085">
        <v>5.4</v>
      </c>
      <c r="G1085">
        <v>3200</v>
      </c>
      <c r="H1085" t="s">
        <v>233</v>
      </c>
      <c r="I1085" t="s">
        <v>4155</v>
      </c>
      <c r="J1085" t="s">
        <v>881</v>
      </c>
      <c r="K1085" t="s">
        <v>30</v>
      </c>
      <c r="L1085">
        <v>14000000</v>
      </c>
      <c r="M1085">
        <v>20240502</v>
      </c>
      <c r="N1085" t="s">
        <v>44</v>
      </c>
      <c r="O1085">
        <v>97</v>
      </c>
      <c r="P1085" t="str">
        <f>IF(Table1[[#This Row],[score]]&gt;=8.5,"High",IF(Table1[[#This Row],[score]]&gt;=7,"Medium","Low"))</f>
        <v>Low</v>
      </c>
      <c r="Q1085" s="5">
        <f>Table1[[#This Row],[gross]]-Table1[[#This Row],[budget]]</f>
        <v>6240502</v>
      </c>
      <c r="R1085" s="5" t="str">
        <f>IF(Table1[[#This Row],[Profit]]&gt;0,"Profit","Loss")</f>
        <v>Profit</v>
      </c>
      <c r="S1085" s="6" t="str">
        <f>FLOOR(Table1[[#This Row],[year]]-1900,10)+1900 &amp; "-" &amp; FLOOR(Table1[[#This Row],[year]]-1890,10)+1900</f>
        <v>1980-1990</v>
      </c>
      <c r="T1085" s="14" t="s">
        <v>21835</v>
      </c>
      <c r="AB1085" s="14"/>
    </row>
    <row r="1086" spans="1:28" hidden="1" x14ac:dyDescent="0.3">
      <c r="A1086" t="s">
        <v>4003</v>
      </c>
      <c r="B1086" t="s">
        <v>1974</v>
      </c>
      <c r="C1086" t="s">
        <v>34</v>
      </c>
      <c r="D1086">
        <v>1987</v>
      </c>
      <c r="E1086" t="s">
        <v>4004</v>
      </c>
      <c r="F1086">
        <v>5.6</v>
      </c>
      <c r="G1086">
        <v>9100</v>
      </c>
      <c r="H1086" t="s">
        <v>4005</v>
      </c>
      <c r="I1086" t="s">
        <v>2920</v>
      </c>
      <c r="J1086" t="s">
        <v>4006</v>
      </c>
      <c r="K1086" t="s">
        <v>30</v>
      </c>
      <c r="L1086">
        <v>10000000</v>
      </c>
      <c r="M1086">
        <f t="shared" ref="M1086:M1097" si="22">20205757</f>
        <v>20205757</v>
      </c>
      <c r="N1086" t="s">
        <v>50</v>
      </c>
      <c r="O1086">
        <v>99</v>
      </c>
      <c r="P1086" t="str">
        <f>IF(Table1[[#This Row],[score]]&gt;=8.5,"High",IF(Table1[[#This Row],[score]]&gt;=7,"Medium","Low"))</f>
        <v>Low</v>
      </c>
      <c r="Q1086" s="5">
        <f>Table1[[#This Row],[gross]]-Table1[[#This Row],[budget]]</f>
        <v>10205757</v>
      </c>
      <c r="R1086" s="5" t="str">
        <f>IF(Table1[[#This Row],[Profit]]&gt;0,"Profit","Loss")</f>
        <v>Profit</v>
      </c>
      <c r="S1086" s="6" t="str">
        <f>FLOOR(Table1[[#This Row],[year]]-1900,10)+1900 &amp; "-" &amp; FLOOR(Table1[[#This Row],[year]]-1890,10)+1900</f>
        <v>1980-1990</v>
      </c>
      <c r="T1086" s="14" t="s">
        <v>21835</v>
      </c>
      <c r="AB1086" s="14"/>
    </row>
    <row r="1087" spans="1:28" hidden="1" x14ac:dyDescent="0.3">
      <c r="A1087" t="s">
        <v>4156</v>
      </c>
      <c r="B1087" t="s">
        <v>33</v>
      </c>
      <c r="C1087" t="s">
        <v>17</v>
      </c>
      <c r="D1087">
        <v>1987</v>
      </c>
      <c r="E1087" t="s">
        <v>4157</v>
      </c>
      <c r="F1087">
        <v>6.9</v>
      </c>
      <c r="G1087">
        <v>1500</v>
      </c>
      <c r="H1087" t="s">
        <v>4158</v>
      </c>
      <c r="I1087" t="s">
        <v>4159</v>
      </c>
      <c r="J1087" t="s">
        <v>4160</v>
      </c>
      <c r="K1087" t="s">
        <v>22</v>
      </c>
      <c r="L1087">
        <f>20500000</f>
        <v>20500000</v>
      </c>
      <c r="M1087">
        <f t="shared" si="22"/>
        <v>20205757</v>
      </c>
      <c r="N1087" t="s">
        <v>1965</v>
      </c>
      <c r="O1087">
        <v>96</v>
      </c>
      <c r="P1087" t="str">
        <f>IF(Table1[[#This Row],[score]]&gt;=8.5,"High",IF(Table1[[#This Row],[score]]&gt;=7,"Medium","Low"))</f>
        <v>Low</v>
      </c>
      <c r="Q1087" s="5">
        <f>Table1[[#This Row],[gross]]-Table1[[#This Row],[budget]]</f>
        <v>-294243</v>
      </c>
      <c r="R1087" s="5" t="str">
        <f>IF(Table1[[#This Row],[Profit]]&gt;0,"Profit","Loss")</f>
        <v>Loss</v>
      </c>
      <c r="S1087" s="6" t="str">
        <f>FLOOR(Table1[[#This Row],[year]]-1900,10)+1900 &amp; "-" &amp; FLOOR(Table1[[#This Row],[year]]-1890,10)+1900</f>
        <v>1980-1990</v>
      </c>
      <c r="T1087" s="14" t="s">
        <v>21844</v>
      </c>
      <c r="AB1087" s="14"/>
    </row>
    <row r="1088" spans="1:28" hidden="1" x14ac:dyDescent="0.3">
      <c r="A1088" t="s">
        <v>4221</v>
      </c>
      <c r="B1088" t="s">
        <v>16</v>
      </c>
      <c r="C1088" t="s">
        <v>52</v>
      </c>
      <c r="D1088">
        <v>1987</v>
      </c>
      <c r="E1088" t="s">
        <v>3464</v>
      </c>
      <c r="F1088">
        <v>3.8</v>
      </c>
      <c r="G1088">
        <v>6400</v>
      </c>
      <c r="H1088" t="s">
        <v>4222</v>
      </c>
      <c r="I1088" t="s">
        <v>4223</v>
      </c>
      <c r="J1088" t="s">
        <v>4224</v>
      </c>
      <c r="K1088" t="s">
        <v>30</v>
      </c>
      <c r="L1088">
        <v>100000</v>
      </c>
      <c r="M1088">
        <f t="shared" si="22"/>
        <v>20205757</v>
      </c>
      <c r="N1088" t="s">
        <v>4225</v>
      </c>
      <c r="O1088">
        <v>88</v>
      </c>
      <c r="P1088" t="str">
        <f>IF(Table1[[#This Row],[score]]&gt;=8.5,"High",IF(Table1[[#This Row],[score]]&gt;=7,"Medium","Low"))</f>
        <v>Low</v>
      </c>
      <c r="Q1088" s="5">
        <f>Table1[[#This Row],[gross]]-Table1[[#This Row],[budget]]</f>
        <v>20105757</v>
      </c>
      <c r="R1088" s="5" t="str">
        <f>IF(Table1[[#This Row],[Profit]]&gt;0,"Profit","Loss")</f>
        <v>Profit</v>
      </c>
      <c r="S1088" s="6" t="str">
        <f>FLOOR(Table1[[#This Row],[year]]-1900,10)+1900 &amp; "-" &amp; FLOOR(Table1[[#This Row],[year]]-1890,10)+1900</f>
        <v>1980-1990</v>
      </c>
      <c r="T1088" s="14" t="s">
        <v>21835</v>
      </c>
      <c r="AB1088" s="14"/>
    </row>
    <row r="1089" spans="1:28" hidden="1" x14ac:dyDescent="0.3">
      <c r="A1089" t="s">
        <v>4226</v>
      </c>
      <c r="B1089" t="s">
        <v>16</v>
      </c>
      <c r="C1089" t="s">
        <v>52</v>
      </c>
      <c r="D1089">
        <v>1987</v>
      </c>
      <c r="E1089" t="s">
        <v>4164</v>
      </c>
      <c r="F1089">
        <v>4</v>
      </c>
      <c r="G1089">
        <v>2100</v>
      </c>
      <c r="H1089" t="s">
        <v>4227</v>
      </c>
      <c r="I1089" t="s">
        <v>4228</v>
      </c>
      <c r="J1089" t="s">
        <v>4229</v>
      </c>
      <c r="K1089" t="s">
        <v>30</v>
      </c>
      <c r="L1089">
        <v>75000</v>
      </c>
      <c r="M1089">
        <f t="shared" si="22"/>
        <v>20205757</v>
      </c>
      <c r="N1089" t="s">
        <v>4230</v>
      </c>
      <c r="O1089">
        <v>72</v>
      </c>
      <c r="P1089" t="str">
        <f>IF(Table1[[#This Row],[score]]&gt;=8.5,"High",IF(Table1[[#This Row],[score]]&gt;=7,"Medium","Low"))</f>
        <v>Low</v>
      </c>
      <c r="Q1089" s="5">
        <f>Table1[[#This Row],[gross]]-Table1[[#This Row],[budget]]</f>
        <v>20130757</v>
      </c>
      <c r="R1089" s="5" t="str">
        <f>IF(Table1[[#This Row],[Profit]]&gt;0,"Profit","Loss")</f>
        <v>Profit</v>
      </c>
      <c r="S1089" s="6" t="str">
        <f>FLOOR(Table1[[#This Row],[year]]-1900,10)+1900 &amp; "-" &amp; FLOOR(Table1[[#This Row],[year]]-1890,10)+1900</f>
        <v>1980-1990</v>
      </c>
      <c r="T1089" s="14" t="s">
        <v>21835</v>
      </c>
      <c r="AB1089" s="14"/>
    </row>
    <row r="1090" spans="1:28" hidden="1" x14ac:dyDescent="0.3">
      <c r="A1090" t="s">
        <v>4256</v>
      </c>
      <c r="B1090" t="s">
        <v>16</v>
      </c>
      <c r="C1090" t="s">
        <v>52</v>
      </c>
      <c r="D1090">
        <v>1987</v>
      </c>
      <c r="E1090" t="s">
        <v>4257</v>
      </c>
      <c r="F1090">
        <v>6.2</v>
      </c>
      <c r="G1090">
        <v>2200</v>
      </c>
      <c r="H1090" t="s">
        <v>4258</v>
      </c>
      <c r="I1090" t="s">
        <v>4259</v>
      </c>
      <c r="J1090" t="s">
        <v>1810</v>
      </c>
      <c r="K1090" t="s">
        <v>22</v>
      </c>
      <c r="L1090">
        <f>20500000</f>
        <v>20500000</v>
      </c>
      <c r="M1090">
        <f t="shared" si="22"/>
        <v>20205757</v>
      </c>
      <c r="N1090" t="s">
        <v>4260</v>
      </c>
      <c r="O1090">
        <v>110</v>
      </c>
      <c r="P1090" t="str">
        <f>IF(Table1[[#This Row],[score]]&gt;=8.5,"High",IF(Table1[[#This Row],[score]]&gt;=7,"Medium","Low"))</f>
        <v>Low</v>
      </c>
      <c r="Q1090" s="5">
        <f>Table1[[#This Row],[gross]]-Table1[[#This Row],[budget]]</f>
        <v>-294243</v>
      </c>
      <c r="R1090" s="5" t="str">
        <f>IF(Table1[[#This Row],[Profit]]&gt;0,"Profit","Loss")</f>
        <v>Loss</v>
      </c>
      <c r="S1090" s="6" t="str">
        <f>FLOOR(Table1[[#This Row],[year]]-1900,10)+1900 &amp; "-" &amp; FLOOR(Table1[[#This Row],[year]]-1890,10)+1900</f>
        <v>1980-1990</v>
      </c>
      <c r="T1090" s="14" t="s">
        <v>21844</v>
      </c>
      <c r="AB1090" s="14"/>
    </row>
    <row r="1091" spans="1:28" hidden="1" x14ac:dyDescent="0.3">
      <c r="A1091" t="s">
        <v>4278</v>
      </c>
      <c r="B1091" t="s">
        <v>33</v>
      </c>
      <c r="C1091" t="s">
        <v>41</v>
      </c>
      <c r="D1091">
        <v>1987</v>
      </c>
      <c r="E1091" t="s">
        <v>3838</v>
      </c>
      <c r="F1091">
        <v>4.8</v>
      </c>
      <c r="G1091">
        <v>1400</v>
      </c>
      <c r="H1091" t="s">
        <v>4279</v>
      </c>
      <c r="I1091" t="s">
        <v>4280</v>
      </c>
      <c r="J1091" t="s">
        <v>4281</v>
      </c>
      <c r="K1091" t="s">
        <v>30</v>
      </c>
      <c r="L1091">
        <f>20500000</f>
        <v>20500000</v>
      </c>
      <c r="M1091">
        <f t="shared" si="22"/>
        <v>20205757</v>
      </c>
      <c r="N1091" t="s">
        <v>118</v>
      </c>
      <c r="O1091">
        <v>86</v>
      </c>
      <c r="P1091" t="str">
        <f>IF(Table1[[#This Row],[score]]&gt;=8.5,"High",IF(Table1[[#This Row],[score]]&gt;=7,"Medium","Low"))</f>
        <v>Low</v>
      </c>
      <c r="Q1091" s="5">
        <f>Table1[[#This Row],[gross]]-Table1[[#This Row],[budget]]</f>
        <v>-294243</v>
      </c>
      <c r="R1091" s="5" t="str">
        <f>IF(Table1[[#This Row],[Profit]]&gt;0,"Profit","Loss")</f>
        <v>Loss</v>
      </c>
      <c r="S1091" s="6" t="str">
        <f>FLOOR(Table1[[#This Row],[year]]-1900,10)+1900 &amp; "-" &amp; FLOOR(Table1[[#This Row],[year]]-1890,10)+1900</f>
        <v>1980-1990</v>
      </c>
      <c r="T1091" s="14" t="s">
        <v>21835</v>
      </c>
      <c r="AB1091" s="14"/>
    </row>
    <row r="1092" spans="1:28" hidden="1" x14ac:dyDescent="0.3">
      <c r="A1092" t="s">
        <v>4285</v>
      </c>
      <c r="B1092" t="s">
        <v>16</v>
      </c>
      <c r="C1092" t="s">
        <v>63</v>
      </c>
      <c r="D1092">
        <v>1987</v>
      </c>
      <c r="E1092" t="s">
        <v>3459</v>
      </c>
      <c r="F1092">
        <v>6.6</v>
      </c>
      <c r="G1092">
        <v>3300</v>
      </c>
      <c r="H1092" t="s">
        <v>2120</v>
      </c>
      <c r="I1092" t="s">
        <v>4286</v>
      </c>
      <c r="J1092" t="s">
        <v>3099</v>
      </c>
      <c r="K1092" t="s">
        <v>30</v>
      </c>
      <c r="L1092">
        <v>5800000</v>
      </c>
      <c r="M1092">
        <f t="shared" si="22"/>
        <v>20205757</v>
      </c>
      <c r="N1092" t="s">
        <v>4287</v>
      </c>
      <c r="O1092">
        <v>94</v>
      </c>
      <c r="P1092" t="str">
        <f>IF(Table1[[#This Row],[score]]&gt;=8.5,"High",IF(Table1[[#This Row],[score]]&gt;=7,"Medium","Low"))</f>
        <v>Low</v>
      </c>
      <c r="Q1092" s="5">
        <f>Table1[[#This Row],[gross]]-Table1[[#This Row],[budget]]</f>
        <v>14405757</v>
      </c>
      <c r="R1092" s="5" t="str">
        <f>IF(Table1[[#This Row],[Profit]]&gt;0,"Profit","Loss")</f>
        <v>Profit</v>
      </c>
      <c r="S1092" s="6" t="str">
        <f>FLOOR(Table1[[#This Row],[year]]-1900,10)+1900 &amp; "-" &amp; FLOOR(Table1[[#This Row],[year]]-1890,10)+1900</f>
        <v>1980-1990</v>
      </c>
      <c r="T1092" s="14" t="s">
        <v>21835</v>
      </c>
      <c r="AB1092" s="14"/>
    </row>
    <row r="1093" spans="1:28" hidden="1" x14ac:dyDescent="0.3">
      <c r="A1093" t="s">
        <v>4307</v>
      </c>
      <c r="B1093" t="s">
        <v>16</v>
      </c>
      <c r="C1093" t="s">
        <v>25</v>
      </c>
      <c r="D1093">
        <v>1987</v>
      </c>
      <c r="E1093" t="s">
        <v>4308</v>
      </c>
      <c r="F1093">
        <v>5.0999999999999996</v>
      </c>
      <c r="G1093">
        <v>1600</v>
      </c>
      <c r="H1093" t="s">
        <v>2778</v>
      </c>
      <c r="I1093" t="s">
        <v>4309</v>
      </c>
      <c r="J1093" t="s">
        <v>4310</v>
      </c>
      <c r="K1093" t="s">
        <v>483</v>
      </c>
      <c r="L1093">
        <f>20500000</f>
        <v>20500000</v>
      </c>
      <c r="M1093">
        <f t="shared" si="22"/>
        <v>20205757</v>
      </c>
      <c r="N1093" t="s">
        <v>2781</v>
      </c>
      <c r="O1093">
        <v>92</v>
      </c>
      <c r="P1093" t="str">
        <f>IF(Table1[[#This Row],[score]]&gt;=8.5,"High",IF(Table1[[#This Row],[score]]&gt;=7,"Medium","Low"))</f>
        <v>Low</v>
      </c>
      <c r="Q1093" s="5">
        <f>Table1[[#This Row],[gross]]-Table1[[#This Row],[budget]]</f>
        <v>-294243</v>
      </c>
      <c r="R1093" s="5" t="str">
        <f>IF(Table1[[#This Row],[Profit]]&gt;0,"Profit","Loss")</f>
        <v>Loss</v>
      </c>
      <c r="S1093" s="6" t="str">
        <f>FLOOR(Table1[[#This Row],[year]]-1900,10)+1900 &amp; "-" &amp; FLOOR(Table1[[#This Row],[year]]-1890,10)+1900</f>
        <v>1980-1990</v>
      </c>
      <c r="T1093" s="14" t="s">
        <v>21835</v>
      </c>
      <c r="AB1093" s="14"/>
    </row>
    <row r="1094" spans="1:28" hidden="1" x14ac:dyDescent="0.3">
      <c r="A1094" t="s">
        <v>4326</v>
      </c>
      <c r="B1094" t="s">
        <v>16</v>
      </c>
      <c r="C1094" t="s">
        <v>34</v>
      </c>
      <c r="D1094">
        <v>1987</v>
      </c>
      <c r="E1094" t="s">
        <v>3945</v>
      </c>
      <c r="F1094">
        <v>4.5</v>
      </c>
      <c r="G1094">
        <v>882</v>
      </c>
      <c r="H1094" t="s">
        <v>3776</v>
      </c>
      <c r="I1094" t="s">
        <v>4327</v>
      </c>
      <c r="J1094" t="s">
        <v>4328</v>
      </c>
      <c r="K1094" t="s">
        <v>30</v>
      </c>
      <c r="L1094">
        <f>20500000</f>
        <v>20500000</v>
      </c>
      <c r="M1094">
        <f t="shared" si="22"/>
        <v>20205757</v>
      </c>
      <c r="N1094" t="s">
        <v>3778</v>
      </c>
      <c r="O1094">
        <v>89</v>
      </c>
      <c r="P1094" t="str">
        <f>IF(Table1[[#This Row],[score]]&gt;=8.5,"High",IF(Table1[[#This Row],[score]]&gt;=7,"Medium","Low"))</f>
        <v>Low</v>
      </c>
      <c r="Q1094" s="5">
        <f>Table1[[#This Row],[gross]]-Table1[[#This Row],[budget]]</f>
        <v>-294243</v>
      </c>
      <c r="R1094" s="5" t="str">
        <f>IF(Table1[[#This Row],[Profit]]&gt;0,"Profit","Loss")</f>
        <v>Loss</v>
      </c>
      <c r="S1094" s="6" t="str">
        <f>FLOOR(Table1[[#This Row],[year]]-1900,10)+1900 &amp; "-" &amp; FLOOR(Table1[[#This Row],[year]]-1890,10)+1900</f>
        <v>1980-1990</v>
      </c>
      <c r="T1094" s="14" t="s">
        <v>21835</v>
      </c>
      <c r="AB1094" s="14"/>
    </row>
    <row r="1095" spans="1:28" hidden="1" x14ac:dyDescent="0.3">
      <c r="A1095" t="s">
        <v>4342</v>
      </c>
      <c r="B1095" t="s">
        <v>16</v>
      </c>
      <c r="C1095" t="s">
        <v>17</v>
      </c>
      <c r="D1095">
        <v>1987</v>
      </c>
      <c r="E1095" t="s">
        <v>4343</v>
      </c>
      <c r="F1095">
        <v>7</v>
      </c>
      <c r="G1095">
        <v>5500</v>
      </c>
      <c r="H1095" t="s">
        <v>4344</v>
      </c>
      <c r="I1095" t="s">
        <v>4344</v>
      </c>
      <c r="J1095" t="s">
        <v>4345</v>
      </c>
      <c r="K1095" t="s">
        <v>22</v>
      </c>
      <c r="L1095">
        <f>20500000</f>
        <v>20500000</v>
      </c>
      <c r="M1095">
        <f t="shared" si="22"/>
        <v>20205757</v>
      </c>
      <c r="N1095" t="s">
        <v>4346</v>
      </c>
      <c r="O1095">
        <v>119</v>
      </c>
      <c r="P1095" t="str">
        <f>IF(Table1[[#This Row],[score]]&gt;=8.5,"High",IF(Table1[[#This Row],[score]]&gt;=7,"Medium","Low"))</f>
        <v>Medium</v>
      </c>
      <c r="Q1095" s="5">
        <f>Table1[[#This Row],[gross]]-Table1[[#This Row],[budget]]</f>
        <v>-294243</v>
      </c>
      <c r="R1095" s="5" t="str">
        <f>IF(Table1[[#This Row],[Profit]]&gt;0,"Profit","Loss")</f>
        <v>Loss</v>
      </c>
      <c r="S1095" s="6" t="str">
        <f>FLOOR(Table1[[#This Row],[year]]-1900,10)+1900 &amp; "-" &amp; FLOOR(Table1[[#This Row],[year]]-1890,10)+1900</f>
        <v>1980-1990</v>
      </c>
      <c r="T1095" s="14" t="s">
        <v>21844</v>
      </c>
      <c r="AB1095" s="14"/>
    </row>
    <row r="1096" spans="1:28" hidden="1" x14ac:dyDescent="0.3">
      <c r="A1096" t="s">
        <v>4359</v>
      </c>
      <c r="B1096" t="s">
        <v>16</v>
      </c>
      <c r="C1096" t="s">
        <v>17</v>
      </c>
      <c r="D1096">
        <v>1987</v>
      </c>
      <c r="E1096" t="s">
        <v>3510</v>
      </c>
      <c r="F1096">
        <v>6.7</v>
      </c>
      <c r="G1096">
        <v>1200</v>
      </c>
      <c r="H1096" t="s">
        <v>2673</v>
      </c>
      <c r="I1096" t="s">
        <v>2673</v>
      </c>
      <c r="J1096" t="s">
        <v>350</v>
      </c>
      <c r="K1096" t="s">
        <v>30</v>
      </c>
      <c r="L1096">
        <f>20500000</f>
        <v>20500000</v>
      </c>
      <c r="M1096">
        <f t="shared" si="22"/>
        <v>20205757</v>
      </c>
      <c r="N1096" t="s">
        <v>2188</v>
      </c>
      <c r="O1096">
        <v>118</v>
      </c>
      <c r="P1096" t="str">
        <f>IF(Table1[[#This Row],[score]]&gt;=8.5,"High",IF(Table1[[#This Row],[score]]&gt;=7,"Medium","Low"))</f>
        <v>Low</v>
      </c>
      <c r="Q1096" s="5">
        <f>Table1[[#This Row],[gross]]-Table1[[#This Row],[budget]]</f>
        <v>-294243</v>
      </c>
      <c r="R1096" s="5" t="str">
        <f>IF(Table1[[#This Row],[Profit]]&gt;0,"Profit","Loss")</f>
        <v>Loss</v>
      </c>
      <c r="S1096" s="6" t="str">
        <f>FLOOR(Table1[[#This Row],[year]]-1900,10)+1900 &amp; "-" &amp; FLOOR(Table1[[#This Row],[year]]-1890,10)+1900</f>
        <v>1980-1990</v>
      </c>
      <c r="T1096" s="14" t="s">
        <v>21835</v>
      </c>
      <c r="AB1096" s="14"/>
    </row>
    <row r="1097" spans="1:28" hidden="1" x14ac:dyDescent="0.3">
      <c r="A1097" t="s">
        <v>4365</v>
      </c>
      <c r="B1097" t="s">
        <v>16</v>
      </c>
      <c r="C1097" t="s">
        <v>52</v>
      </c>
      <c r="D1097">
        <v>1987</v>
      </c>
      <c r="E1097" t="s">
        <v>4366</v>
      </c>
      <c r="F1097">
        <v>6.7</v>
      </c>
      <c r="G1097">
        <v>3500</v>
      </c>
      <c r="H1097" t="s">
        <v>4367</v>
      </c>
      <c r="I1097" t="s">
        <v>4367</v>
      </c>
      <c r="J1097" t="s">
        <v>4368</v>
      </c>
      <c r="K1097" t="s">
        <v>1099</v>
      </c>
      <c r="L1097">
        <f>20500000</f>
        <v>20500000</v>
      </c>
      <c r="M1097">
        <f t="shared" si="22"/>
        <v>20205757</v>
      </c>
      <c r="N1097" t="s">
        <v>4369</v>
      </c>
      <c r="O1097">
        <v>89</v>
      </c>
      <c r="P1097" t="str">
        <f>IF(Table1[[#This Row],[score]]&gt;=8.5,"High",IF(Table1[[#This Row],[score]]&gt;=7,"Medium","Low"))</f>
        <v>Low</v>
      </c>
      <c r="Q1097" s="5">
        <f>Table1[[#This Row],[gross]]-Table1[[#This Row],[budget]]</f>
        <v>-294243</v>
      </c>
      <c r="R1097" s="5" t="str">
        <f>IF(Table1[[#This Row],[Profit]]&gt;0,"Profit","Loss")</f>
        <v>Loss</v>
      </c>
      <c r="S1097" s="6" t="str">
        <f>FLOOR(Table1[[#This Row],[year]]-1900,10)+1900 &amp; "-" &amp; FLOOR(Table1[[#This Row],[year]]-1890,10)+1900</f>
        <v>1980-1990</v>
      </c>
      <c r="T1097" s="14" t="s">
        <v>21835</v>
      </c>
      <c r="AB1097" s="14"/>
    </row>
    <row r="1098" spans="1:28" hidden="1" x14ac:dyDescent="0.3">
      <c r="A1098" t="s">
        <v>4201</v>
      </c>
      <c r="B1098" t="s">
        <v>16</v>
      </c>
      <c r="C1098" t="s">
        <v>34</v>
      </c>
      <c r="D1098">
        <v>1987</v>
      </c>
      <c r="E1098" t="s">
        <v>3858</v>
      </c>
      <c r="F1098">
        <v>6.3</v>
      </c>
      <c r="G1098">
        <v>9300</v>
      </c>
      <c r="H1098" t="s">
        <v>2906</v>
      </c>
      <c r="I1098" t="s">
        <v>4202</v>
      </c>
      <c r="J1098" t="s">
        <v>4153</v>
      </c>
      <c r="K1098" t="s">
        <v>30</v>
      </c>
      <c r="L1098">
        <v>11000000</v>
      </c>
      <c r="M1098">
        <v>19734940</v>
      </c>
      <c r="N1098" t="s">
        <v>2075</v>
      </c>
      <c r="O1098">
        <v>109</v>
      </c>
      <c r="P1098" t="str">
        <f>IF(Table1[[#This Row],[score]]&gt;=8.5,"High",IF(Table1[[#This Row],[score]]&gt;=7,"Medium","Low"))</f>
        <v>Low</v>
      </c>
      <c r="Q1098" s="5">
        <f>Table1[[#This Row],[gross]]-Table1[[#This Row],[budget]]</f>
        <v>8734940</v>
      </c>
      <c r="R1098" s="5" t="str">
        <f>IF(Table1[[#This Row],[Profit]]&gt;0,"Profit","Loss")</f>
        <v>Profit</v>
      </c>
      <c r="S1098" s="6" t="str">
        <f>FLOOR(Table1[[#This Row],[year]]-1900,10)+1900 &amp; "-" &amp; FLOOR(Table1[[#This Row],[year]]-1890,10)+1900</f>
        <v>1980-1990</v>
      </c>
      <c r="T1098" s="14" t="s">
        <v>21835</v>
      </c>
      <c r="AB1098" s="14"/>
    </row>
    <row r="1099" spans="1:28" hidden="1" x14ac:dyDescent="0.3">
      <c r="A1099" t="s">
        <v>4119</v>
      </c>
      <c r="B1099" t="s">
        <v>16</v>
      </c>
      <c r="C1099" t="s">
        <v>104</v>
      </c>
      <c r="D1099">
        <v>1987</v>
      </c>
      <c r="E1099" t="s">
        <v>3935</v>
      </c>
      <c r="F1099">
        <v>6.6</v>
      </c>
      <c r="G1099">
        <v>9600</v>
      </c>
      <c r="H1099" t="s">
        <v>688</v>
      </c>
      <c r="I1099" t="s">
        <v>4120</v>
      </c>
      <c r="J1099" t="s">
        <v>1249</v>
      </c>
      <c r="K1099" t="s">
        <v>30</v>
      </c>
      <c r="L1099">
        <v>14500000</v>
      </c>
      <c r="M1099">
        <v>18782400</v>
      </c>
      <c r="N1099" t="s">
        <v>2075</v>
      </c>
      <c r="O1099">
        <v>121</v>
      </c>
      <c r="P1099" t="str">
        <f>IF(Table1[[#This Row],[score]]&gt;=8.5,"High",IF(Table1[[#This Row],[score]]&gt;=7,"Medium","Low"))</f>
        <v>Low</v>
      </c>
      <c r="Q1099" s="5">
        <f>Table1[[#This Row],[gross]]-Table1[[#This Row],[budget]]</f>
        <v>4282400</v>
      </c>
      <c r="R1099" s="5" t="str">
        <f>IF(Table1[[#This Row],[Profit]]&gt;0,"Profit","Loss")</f>
        <v>Profit</v>
      </c>
      <c r="S1099" s="6" t="str">
        <f>FLOOR(Table1[[#This Row],[year]]-1900,10)+1900 &amp; "-" &amp; FLOOR(Table1[[#This Row],[year]]-1890,10)+1900</f>
        <v>1980-1990</v>
      </c>
      <c r="T1099" s="14" t="s">
        <v>21835</v>
      </c>
      <c r="AB1099" s="14"/>
    </row>
    <row r="1100" spans="1:28" hidden="1" x14ac:dyDescent="0.3">
      <c r="A1100" t="s">
        <v>4071</v>
      </c>
      <c r="B1100" t="s">
        <v>16</v>
      </c>
      <c r="C1100" t="s">
        <v>104</v>
      </c>
      <c r="D1100">
        <v>1987</v>
      </c>
      <c r="E1100" t="s">
        <v>4072</v>
      </c>
      <c r="F1100">
        <v>6.1</v>
      </c>
      <c r="G1100">
        <v>6500</v>
      </c>
      <c r="H1100" t="s">
        <v>926</v>
      </c>
      <c r="I1100" t="s">
        <v>4073</v>
      </c>
      <c r="J1100" t="s">
        <v>1920</v>
      </c>
      <c r="K1100" t="s">
        <v>30</v>
      </c>
      <c r="L1100">
        <v>13000000</v>
      </c>
      <c r="M1100">
        <v>18753438</v>
      </c>
      <c r="N1100" t="s">
        <v>50</v>
      </c>
      <c r="O1100">
        <v>114</v>
      </c>
      <c r="P1100" t="str">
        <f>IF(Table1[[#This Row],[score]]&gt;=8.5,"High",IF(Table1[[#This Row],[score]]&gt;=7,"Medium","Low"))</f>
        <v>Low</v>
      </c>
      <c r="Q1100" s="5">
        <f>Table1[[#This Row],[gross]]-Table1[[#This Row],[budget]]</f>
        <v>5753438</v>
      </c>
      <c r="R1100" s="5" t="str">
        <f>IF(Table1[[#This Row],[Profit]]&gt;0,"Profit","Loss")</f>
        <v>Profit</v>
      </c>
      <c r="S1100" s="6" t="str">
        <f>FLOOR(Table1[[#This Row],[year]]-1900,10)+1900 &amp; "-" &amp; FLOOR(Table1[[#This Row],[year]]-1890,10)+1900</f>
        <v>1980-1990</v>
      </c>
      <c r="T1100" s="14" t="s">
        <v>21835</v>
      </c>
      <c r="AB1100" s="14"/>
    </row>
    <row r="1101" spans="1:28" hidden="1" x14ac:dyDescent="0.3">
      <c r="A1101" t="s">
        <v>3872</v>
      </c>
      <c r="B1101" t="s">
        <v>1974</v>
      </c>
      <c r="C1101" t="s">
        <v>17</v>
      </c>
      <c r="D1101">
        <v>1987</v>
      </c>
      <c r="E1101" t="s">
        <v>3268</v>
      </c>
      <c r="F1101">
        <v>7.1</v>
      </c>
      <c r="G1101">
        <v>29000</v>
      </c>
      <c r="H1101" t="s">
        <v>3219</v>
      </c>
      <c r="I1101" t="s">
        <v>1297</v>
      </c>
      <c r="J1101" t="s">
        <v>3873</v>
      </c>
      <c r="K1101" t="s">
        <v>30</v>
      </c>
      <c r="L1101">
        <f>20500000</f>
        <v>20500000</v>
      </c>
      <c r="M1101">
        <v>18553948</v>
      </c>
      <c r="N1101" t="s">
        <v>3874</v>
      </c>
      <c r="O1101">
        <v>95</v>
      </c>
      <c r="P1101" t="str">
        <f>IF(Table1[[#This Row],[score]]&gt;=8.5,"High",IF(Table1[[#This Row],[score]]&gt;=7,"Medium","Low"))</f>
        <v>Medium</v>
      </c>
      <c r="Q1101" s="5">
        <f>Table1[[#This Row],[gross]]-Table1[[#This Row],[budget]]</f>
        <v>-1946052</v>
      </c>
      <c r="R1101" s="5" t="str">
        <f>IF(Table1[[#This Row],[Profit]]&gt;0,"Profit","Loss")</f>
        <v>Loss</v>
      </c>
      <c r="S1101" s="6" t="str">
        <f>FLOOR(Table1[[#This Row],[year]]-1900,10)+1900 &amp; "-" &amp; FLOOR(Table1[[#This Row],[year]]-1890,10)+1900</f>
        <v>1980-1990</v>
      </c>
      <c r="T1101" s="14" t="s">
        <v>21835</v>
      </c>
      <c r="AB1101" s="14"/>
    </row>
    <row r="1102" spans="1:28" hidden="1" x14ac:dyDescent="0.3">
      <c r="A1102" t="s">
        <v>4099</v>
      </c>
      <c r="B1102" t="s">
        <v>16</v>
      </c>
      <c r="C1102" t="s">
        <v>41</v>
      </c>
      <c r="D1102">
        <v>1987</v>
      </c>
      <c r="E1102" t="s">
        <v>3444</v>
      </c>
      <c r="F1102">
        <v>6</v>
      </c>
      <c r="G1102">
        <v>5600</v>
      </c>
      <c r="H1102" t="s">
        <v>268</v>
      </c>
      <c r="I1102" t="s">
        <v>268</v>
      </c>
      <c r="J1102" t="s">
        <v>268</v>
      </c>
      <c r="K1102" t="s">
        <v>30</v>
      </c>
      <c r="L1102">
        <f>20500000</f>
        <v>20500000</v>
      </c>
      <c r="M1102">
        <v>17355263</v>
      </c>
      <c r="N1102" t="s">
        <v>4100</v>
      </c>
      <c r="O1102">
        <v>85</v>
      </c>
      <c r="P1102" t="str">
        <f>IF(Table1[[#This Row],[score]]&gt;=8.5,"High",IF(Table1[[#This Row],[score]]&gt;=7,"Medium","Low"))</f>
        <v>Low</v>
      </c>
      <c r="Q1102" s="5">
        <f>Table1[[#This Row],[gross]]-Table1[[#This Row],[budget]]</f>
        <v>-3144737</v>
      </c>
      <c r="R1102" s="5" t="str">
        <f>IF(Table1[[#This Row],[Profit]]&gt;0,"Profit","Loss")</f>
        <v>Loss</v>
      </c>
      <c r="S1102" s="6" t="str">
        <f>FLOOR(Table1[[#This Row],[year]]-1900,10)+1900 &amp; "-" &amp; FLOOR(Table1[[#This Row],[year]]-1890,10)+1900</f>
        <v>1980-1990</v>
      </c>
      <c r="T1102" s="14" t="s">
        <v>21835</v>
      </c>
      <c r="AB1102" s="14"/>
    </row>
    <row r="1103" spans="1:28" hidden="1" x14ac:dyDescent="0.3">
      <c r="A1103" t="s">
        <v>3853</v>
      </c>
      <c r="B1103" t="s">
        <v>33</v>
      </c>
      <c r="C1103" t="s">
        <v>34</v>
      </c>
      <c r="D1103">
        <v>1987</v>
      </c>
      <c r="E1103" t="s">
        <v>3854</v>
      </c>
      <c r="F1103">
        <v>5.4</v>
      </c>
      <c r="G1103">
        <v>38000</v>
      </c>
      <c r="H1103" t="s">
        <v>3855</v>
      </c>
      <c r="I1103" t="s">
        <v>1092</v>
      </c>
      <c r="J1103" t="s">
        <v>3856</v>
      </c>
      <c r="K1103" t="s">
        <v>30</v>
      </c>
      <c r="L1103">
        <v>22000000</v>
      </c>
      <c r="M1103">
        <v>17336370</v>
      </c>
      <c r="N1103" t="s">
        <v>1163</v>
      </c>
      <c r="O1103">
        <v>106</v>
      </c>
      <c r="P1103" t="str">
        <f>IF(Table1[[#This Row],[score]]&gt;=8.5,"High",IF(Table1[[#This Row],[score]]&gt;=7,"Medium","Low"))</f>
        <v>Low</v>
      </c>
      <c r="Q1103" s="5">
        <f>Table1[[#This Row],[gross]]-Table1[[#This Row],[budget]]</f>
        <v>-4663630</v>
      </c>
      <c r="R1103" s="5" t="str">
        <f>IF(Table1[[#This Row],[Profit]]&gt;0,"Profit","Loss")</f>
        <v>Loss</v>
      </c>
      <c r="S1103" s="6" t="str">
        <f>FLOOR(Table1[[#This Row],[year]]-1900,10)+1900 &amp; "-" &amp; FLOOR(Table1[[#This Row],[year]]-1890,10)+1900</f>
        <v>1980-1990</v>
      </c>
      <c r="T1103" s="14" t="s">
        <v>21835</v>
      </c>
      <c r="AB1103" s="14"/>
    </row>
    <row r="1104" spans="1:28" hidden="1" x14ac:dyDescent="0.3">
      <c r="A1104" t="s">
        <v>3880</v>
      </c>
      <c r="B1104" t="s">
        <v>3610</v>
      </c>
      <c r="C1104" t="s">
        <v>52</v>
      </c>
      <c r="D1104">
        <v>1987</v>
      </c>
      <c r="E1104" t="s">
        <v>3841</v>
      </c>
      <c r="F1104">
        <v>7.3</v>
      </c>
      <c r="G1104">
        <v>83000</v>
      </c>
      <c r="H1104" t="s">
        <v>115</v>
      </c>
      <c r="I1104" t="s">
        <v>2558</v>
      </c>
      <c r="J1104" t="s">
        <v>2756</v>
      </c>
      <c r="K1104" t="s">
        <v>22</v>
      </c>
      <c r="L1104">
        <v>17000000</v>
      </c>
      <c r="M1104">
        <v>17186348</v>
      </c>
      <c r="N1104" t="s">
        <v>3881</v>
      </c>
      <c r="O1104">
        <v>113</v>
      </c>
      <c r="P1104" t="str">
        <f>IF(Table1[[#This Row],[score]]&gt;=8.5,"High",IF(Table1[[#This Row],[score]]&gt;=7,"Medium","Low"))</f>
        <v>Medium</v>
      </c>
      <c r="Q1104" s="5">
        <f>Table1[[#This Row],[gross]]-Table1[[#This Row],[budget]]</f>
        <v>186348</v>
      </c>
      <c r="R1104" s="5" t="str">
        <f>IF(Table1[[#This Row],[Profit]]&gt;0,"Profit","Loss")</f>
        <v>Profit</v>
      </c>
      <c r="S1104" s="6" t="str">
        <f>FLOOR(Table1[[#This Row],[year]]-1900,10)+1900 &amp; "-" &amp; FLOOR(Table1[[#This Row],[year]]-1890,10)+1900</f>
        <v>1980-1990</v>
      </c>
      <c r="T1104" s="14" t="s">
        <v>21835</v>
      </c>
      <c r="AB1104" s="14"/>
    </row>
    <row r="1105" spans="1:28" hidden="1" x14ac:dyDescent="0.3">
      <c r="A1105" t="s">
        <v>4373</v>
      </c>
      <c r="B1105" t="s">
        <v>16</v>
      </c>
      <c r="C1105" t="s">
        <v>41</v>
      </c>
      <c r="D1105">
        <v>1987</v>
      </c>
      <c r="E1105" t="s">
        <v>3287</v>
      </c>
      <c r="F1105">
        <v>5.2</v>
      </c>
      <c r="G1105">
        <v>4200</v>
      </c>
      <c r="H1105" t="s">
        <v>1991</v>
      </c>
      <c r="I1105" t="s">
        <v>3397</v>
      </c>
      <c r="J1105" t="s">
        <v>3498</v>
      </c>
      <c r="K1105" t="s">
        <v>195</v>
      </c>
      <c r="L1105">
        <f>20500000</f>
        <v>20500000</v>
      </c>
      <c r="M1105">
        <v>16337355</v>
      </c>
      <c r="N1105" t="s">
        <v>1718</v>
      </c>
      <c r="O1105">
        <v>103</v>
      </c>
      <c r="P1105" t="str">
        <f>IF(Table1[[#This Row],[score]]&gt;=8.5,"High",IF(Table1[[#This Row],[score]]&gt;=7,"Medium","Low"))</f>
        <v>Low</v>
      </c>
      <c r="Q1105" s="5">
        <f>Table1[[#This Row],[gross]]-Table1[[#This Row],[budget]]</f>
        <v>-4162645</v>
      </c>
      <c r="R1105" s="5" t="str">
        <f>IF(Table1[[#This Row],[Profit]]&gt;0,"Profit","Loss")</f>
        <v>Loss</v>
      </c>
      <c r="S1105" s="6" t="str">
        <f>FLOOR(Table1[[#This Row],[year]]-1900,10)+1900 &amp; "-" &amp; FLOOR(Table1[[#This Row],[year]]-1890,10)+1900</f>
        <v>1980-1990</v>
      </c>
      <c r="T1105" s="14" t="s">
        <v>21835</v>
      </c>
      <c r="AB1105" s="14"/>
    </row>
    <row r="1106" spans="1:28" hidden="1" x14ac:dyDescent="0.3">
      <c r="A1106" t="s">
        <v>3916</v>
      </c>
      <c r="B1106" t="s">
        <v>33</v>
      </c>
      <c r="C1106" t="s">
        <v>34</v>
      </c>
      <c r="D1106">
        <v>1987</v>
      </c>
      <c r="E1106" t="s">
        <v>3849</v>
      </c>
      <c r="F1106">
        <v>5.8</v>
      </c>
      <c r="G1106">
        <v>51000</v>
      </c>
      <c r="H1106" t="s">
        <v>1685</v>
      </c>
      <c r="I1106" t="s">
        <v>3917</v>
      </c>
      <c r="J1106" t="s">
        <v>749</v>
      </c>
      <c r="K1106" t="s">
        <v>30</v>
      </c>
      <c r="L1106">
        <v>25000000</v>
      </c>
      <c r="M1106">
        <v>16057580</v>
      </c>
      <c r="N1106" t="s">
        <v>2188</v>
      </c>
      <c r="O1106">
        <v>93</v>
      </c>
      <c r="P1106" t="str">
        <f>IF(Table1[[#This Row],[score]]&gt;=8.5,"High",IF(Table1[[#This Row],[score]]&gt;=7,"Medium","Low"))</f>
        <v>Low</v>
      </c>
      <c r="Q1106" s="5">
        <f>Table1[[#This Row],[gross]]-Table1[[#This Row],[budget]]</f>
        <v>-8942420</v>
      </c>
      <c r="R1106" s="5" t="str">
        <f>IF(Table1[[#This Row],[Profit]]&gt;0,"Profit","Loss")</f>
        <v>Loss</v>
      </c>
      <c r="S1106" s="6" t="str">
        <f>FLOOR(Table1[[#This Row],[year]]-1900,10)+1900 &amp; "-" &amp; FLOOR(Table1[[#This Row],[year]]-1890,10)+1900</f>
        <v>1980-1990</v>
      </c>
      <c r="T1106" s="14" t="s">
        <v>21835</v>
      </c>
      <c r="AB1106" s="14"/>
    </row>
    <row r="1107" spans="1:28" hidden="1" x14ac:dyDescent="0.3">
      <c r="A1107" t="s">
        <v>3903</v>
      </c>
      <c r="B1107" t="s">
        <v>33</v>
      </c>
      <c r="C1107" t="s">
        <v>34</v>
      </c>
      <c r="D1107">
        <v>1987</v>
      </c>
      <c r="E1107" t="s">
        <v>1714</v>
      </c>
      <c r="F1107">
        <v>3.7</v>
      </c>
      <c r="G1107">
        <v>44000</v>
      </c>
      <c r="H1107" t="s">
        <v>1135</v>
      </c>
      <c r="I1107" t="s">
        <v>72</v>
      </c>
      <c r="J1107" t="s">
        <v>112</v>
      </c>
      <c r="K1107" t="s">
        <v>22</v>
      </c>
      <c r="L1107">
        <v>17000000</v>
      </c>
      <c r="M1107">
        <v>15681020</v>
      </c>
      <c r="N1107" t="s">
        <v>1669</v>
      </c>
      <c r="O1107">
        <v>90</v>
      </c>
      <c r="P1107" t="str">
        <f>IF(Table1[[#This Row],[score]]&gt;=8.5,"High",IF(Table1[[#This Row],[score]]&gt;=7,"Medium","Low"))</f>
        <v>Low</v>
      </c>
      <c r="Q1107" s="5">
        <f>Table1[[#This Row],[gross]]-Table1[[#This Row],[budget]]</f>
        <v>-1318980</v>
      </c>
      <c r="R1107" s="5" t="str">
        <f>IF(Table1[[#This Row],[Profit]]&gt;0,"Profit","Loss")</f>
        <v>Loss</v>
      </c>
      <c r="S1107" s="6" t="str">
        <f>FLOOR(Table1[[#This Row],[year]]-1900,10)+1900 &amp; "-" &amp; FLOOR(Table1[[#This Row],[year]]-1890,10)+1900</f>
        <v>1980-1990</v>
      </c>
      <c r="T1107" s="14" t="s">
        <v>21835</v>
      </c>
      <c r="AB1107" s="14"/>
    </row>
    <row r="1108" spans="1:28" hidden="1" x14ac:dyDescent="0.3">
      <c r="A1108" t="s">
        <v>3960</v>
      </c>
      <c r="B1108" t="s">
        <v>1974</v>
      </c>
      <c r="C1108" t="s">
        <v>17</v>
      </c>
      <c r="D1108">
        <v>1987</v>
      </c>
      <c r="E1108" t="s">
        <v>3961</v>
      </c>
      <c r="F1108">
        <v>5.7</v>
      </c>
      <c r="G1108">
        <v>9500</v>
      </c>
      <c r="H1108" t="s">
        <v>3962</v>
      </c>
      <c r="I1108" t="s">
        <v>3963</v>
      </c>
      <c r="J1108" t="s">
        <v>3964</v>
      </c>
      <c r="K1108" t="s">
        <v>30</v>
      </c>
      <c r="L1108">
        <f>20500000</f>
        <v>20500000</v>
      </c>
      <c r="M1108">
        <v>15151736</v>
      </c>
      <c r="N1108" t="s">
        <v>2147</v>
      </c>
      <c r="O1108">
        <v>93</v>
      </c>
      <c r="P1108" t="str">
        <f>IF(Table1[[#This Row],[score]]&gt;=8.5,"High",IF(Table1[[#This Row],[score]]&gt;=7,"Medium","Low"))</f>
        <v>Low</v>
      </c>
      <c r="Q1108" s="5">
        <f>Table1[[#This Row],[gross]]-Table1[[#This Row],[budget]]</f>
        <v>-5348264</v>
      </c>
      <c r="R1108" s="5" t="str">
        <f>IF(Table1[[#This Row],[Profit]]&gt;0,"Profit","Loss")</f>
        <v>Loss</v>
      </c>
      <c r="S1108" s="6" t="str">
        <f>FLOOR(Table1[[#This Row],[year]]-1900,10)+1900 &amp; "-" &amp; FLOOR(Table1[[#This Row],[year]]-1890,10)+1900</f>
        <v>1980-1990</v>
      </c>
      <c r="T1108" s="14" t="s">
        <v>21835</v>
      </c>
      <c r="AB1108" s="14"/>
    </row>
    <row r="1109" spans="1:28" hidden="1" x14ac:dyDescent="0.3">
      <c r="A1109" t="s">
        <v>4051</v>
      </c>
      <c r="B1109" t="s">
        <v>33</v>
      </c>
      <c r="C1109" t="s">
        <v>41</v>
      </c>
      <c r="D1109">
        <v>1987</v>
      </c>
      <c r="E1109" t="s">
        <v>3416</v>
      </c>
      <c r="F1109">
        <v>7.5</v>
      </c>
      <c r="G1109">
        <v>32000</v>
      </c>
      <c r="H1109" t="s">
        <v>289</v>
      </c>
      <c r="I1109" t="s">
        <v>289</v>
      </c>
      <c r="J1109" t="s">
        <v>2843</v>
      </c>
      <c r="K1109" t="s">
        <v>30</v>
      </c>
      <c r="L1109">
        <v>16000000</v>
      </c>
      <c r="M1109">
        <v>14792779</v>
      </c>
      <c r="N1109" t="s">
        <v>290</v>
      </c>
      <c r="O1109">
        <v>88</v>
      </c>
      <c r="P1109" t="str">
        <f>IF(Table1[[#This Row],[score]]&gt;=8.5,"High",IF(Table1[[#This Row],[score]]&gt;=7,"Medium","Low"))</f>
        <v>Medium</v>
      </c>
      <c r="Q1109" s="5">
        <f>Table1[[#This Row],[gross]]-Table1[[#This Row],[budget]]</f>
        <v>-1207221</v>
      </c>
      <c r="R1109" s="5" t="str">
        <f>IF(Table1[[#This Row],[Profit]]&gt;0,"Profit","Loss")</f>
        <v>Loss</v>
      </c>
      <c r="S1109" s="6" t="str">
        <f>FLOOR(Table1[[#This Row],[year]]-1900,10)+1900 &amp; "-" &amp; FLOOR(Table1[[#This Row],[year]]-1890,10)+1900</f>
        <v>1980-1990</v>
      </c>
      <c r="T1109" s="14" t="s">
        <v>21835</v>
      </c>
      <c r="AB1109" s="14"/>
    </row>
    <row r="1110" spans="1:28" hidden="1" x14ac:dyDescent="0.3">
      <c r="A1110" t="s">
        <v>3860</v>
      </c>
      <c r="B1110" t="s">
        <v>16</v>
      </c>
      <c r="C1110" t="s">
        <v>52</v>
      </c>
      <c r="D1110">
        <v>1987</v>
      </c>
      <c r="E1110" t="s">
        <v>3858</v>
      </c>
      <c r="F1110">
        <v>7</v>
      </c>
      <c r="G1110">
        <v>108000</v>
      </c>
      <c r="H1110" t="s">
        <v>3861</v>
      </c>
      <c r="I1110" t="s">
        <v>3861</v>
      </c>
      <c r="J1110" t="s">
        <v>3862</v>
      </c>
      <c r="K1110" t="s">
        <v>22</v>
      </c>
      <c r="L1110">
        <f>20500000</f>
        <v>20500000</v>
      </c>
      <c r="M1110">
        <v>14575193</v>
      </c>
      <c r="N1110" t="s">
        <v>2147</v>
      </c>
      <c r="O1110">
        <v>94</v>
      </c>
      <c r="P1110" t="str">
        <f>IF(Table1[[#This Row],[score]]&gt;=8.5,"High",IF(Table1[[#This Row],[score]]&gt;=7,"Medium","Low"))</f>
        <v>Medium</v>
      </c>
      <c r="Q1110" s="5">
        <f>Table1[[#This Row],[gross]]-Table1[[#This Row],[budget]]</f>
        <v>-5924807</v>
      </c>
      <c r="R1110" s="5" t="str">
        <f>IF(Table1[[#This Row],[Profit]]&gt;0,"Profit","Loss")</f>
        <v>Loss</v>
      </c>
      <c r="S1110" s="6" t="str">
        <f>FLOOR(Table1[[#This Row],[year]]-1900,10)+1900 &amp; "-" &amp; FLOOR(Table1[[#This Row],[year]]-1890,10)+1900</f>
        <v>1980-1990</v>
      </c>
      <c r="T1110" s="14" t="s">
        <v>21835</v>
      </c>
      <c r="AB1110" s="14"/>
    </row>
    <row r="1111" spans="1:28" hidden="1" x14ac:dyDescent="0.3">
      <c r="A1111" t="s">
        <v>4036</v>
      </c>
      <c r="B1111" t="s">
        <v>1974</v>
      </c>
      <c r="C1111" t="s">
        <v>34</v>
      </c>
      <c r="D1111">
        <v>1987</v>
      </c>
      <c r="E1111" t="s">
        <v>3989</v>
      </c>
      <c r="F1111">
        <v>4.5</v>
      </c>
      <c r="G1111">
        <v>11000</v>
      </c>
      <c r="H1111" t="s">
        <v>4037</v>
      </c>
      <c r="I1111" t="s">
        <v>4037</v>
      </c>
      <c r="J1111" t="s">
        <v>588</v>
      </c>
      <c r="K1111" t="s">
        <v>30</v>
      </c>
      <c r="L1111">
        <v>55000000</v>
      </c>
      <c r="M1111">
        <v>14375181</v>
      </c>
      <c r="N1111" t="s">
        <v>31</v>
      </c>
      <c r="O1111">
        <v>107</v>
      </c>
      <c r="P1111" t="str">
        <f>IF(Table1[[#This Row],[score]]&gt;=8.5,"High",IF(Table1[[#This Row],[score]]&gt;=7,"Medium","Low"))</f>
        <v>Low</v>
      </c>
      <c r="Q1111" s="5">
        <f>Table1[[#This Row],[gross]]-Table1[[#This Row],[budget]]</f>
        <v>-40624819</v>
      </c>
      <c r="R1111" s="5" t="str">
        <f>IF(Table1[[#This Row],[Profit]]&gt;0,"Profit","Loss")</f>
        <v>Loss</v>
      </c>
      <c r="S1111" s="6" t="str">
        <f>FLOOR(Table1[[#This Row],[year]]-1900,10)+1900 &amp; "-" &amp; FLOOR(Table1[[#This Row],[year]]-1890,10)+1900</f>
        <v>1980-1990</v>
      </c>
      <c r="T1111" s="14" t="s">
        <v>21835</v>
      </c>
      <c r="AB1111" s="14"/>
    </row>
    <row r="1112" spans="1:28" hidden="1" x14ac:dyDescent="0.3">
      <c r="A1112" t="s">
        <v>3934</v>
      </c>
      <c r="B1112" t="s">
        <v>16</v>
      </c>
      <c r="C1112" t="s">
        <v>52</v>
      </c>
      <c r="D1112">
        <v>1987</v>
      </c>
      <c r="E1112" t="s">
        <v>3935</v>
      </c>
      <c r="F1112">
        <v>6.7</v>
      </c>
      <c r="G1112">
        <v>39000</v>
      </c>
      <c r="H1112" t="s">
        <v>126</v>
      </c>
      <c r="I1112" t="s">
        <v>126</v>
      </c>
      <c r="J1112" t="s">
        <v>3936</v>
      </c>
      <c r="K1112" t="s">
        <v>30</v>
      </c>
      <c r="L1112">
        <v>3000000</v>
      </c>
      <c r="M1112">
        <v>14182492</v>
      </c>
      <c r="N1112" t="s">
        <v>3937</v>
      </c>
      <c r="O1112">
        <v>102</v>
      </c>
      <c r="P1112" t="str">
        <f>IF(Table1[[#This Row],[score]]&gt;=8.5,"High",IF(Table1[[#This Row],[score]]&gt;=7,"Medium","Low"))</f>
        <v>Low</v>
      </c>
      <c r="Q1112" s="5">
        <f>Table1[[#This Row],[gross]]-Table1[[#This Row],[budget]]</f>
        <v>11182492</v>
      </c>
      <c r="R1112" s="5" t="str">
        <f>IF(Table1[[#This Row],[Profit]]&gt;0,"Profit","Loss")</f>
        <v>Profit</v>
      </c>
      <c r="S1112" s="6" t="str">
        <f>FLOOR(Table1[[#This Row],[year]]-1900,10)+1900 &amp; "-" &amp; FLOOR(Table1[[#This Row],[year]]-1890,10)+1900</f>
        <v>1980-1990</v>
      </c>
      <c r="T1112" s="14" t="s">
        <v>21835</v>
      </c>
      <c r="AB1112" s="14"/>
    </row>
    <row r="1113" spans="1:28" hidden="1" x14ac:dyDescent="0.3">
      <c r="A1113" t="s">
        <v>3947</v>
      </c>
      <c r="B1113" t="s">
        <v>16</v>
      </c>
      <c r="C1113" t="s">
        <v>151</v>
      </c>
      <c r="D1113">
        <v>1987</v>
      </c>
      <c r="E1113" t="s">
        <v>2846</v>
      </c>
      <c r="F1113">
        <v>6.1</v>
      </c>
      <c r="G1113">
        <v>23000</v>
      </c>
      <c r="H1113" t="s">
        <v>3948</v>
      </c>
      <c r="I1113" t="s">
        <v>20</v>
      </c>
      <c r="J1113" t="s">
        <v>3949</v>
      </c>
      <c r="K1113" t="s">
        <v>30</v>
      </c>
      <c r="L1113">
        <v>3500000</v>
      </c>
      <c r="M1113">
        <v>14000000</v>
      </c>
      <c r="N1113" t="s">
        <v>2147</v>
      </c>
      <c r="O1113">
        <v>92</v>
      </c>
      <c r="P1113" t="str">
        <f>IF(Table1[[#This Row],[score]]&gt;=8.5,"High",IF(Table1[[#This Row],[score]]&gt;=7,"Medium","Low"))</f>
        <v>Low</v>
      </c>
      <c r="Q1113" s="5">
        <f>Table1[[#This Row],[gross]]-Table1[[#This Row],[budget]]</f>
        <v>10500000</v>
      </c>
      <c r="R1113" s="5" t="str">
        <f>IF(Table1[[#This Row],[Profit]]&gt;0,"Profit","Loss")</f>
        <v>Profit</v>
      </c>
      <c r="S1113" s="6" t="str">
        <f>FLOOR(Table1[[#This Row],[year]]-1900,10)+1900 &amp; "-" &amp; FLOOR(Table1[[#This Row],[year]]-1890,10)+1900</f>
        <v>1980-1990</v>
      </c>
      <c r="T1113" s="14" t="s">
        <v>21835</v>
      </c>
      <c r="AB1113" s="14"/>
    </row>
    <row r="1114" spans="1:28" hidden="1" x14ac:dyDescent="0.3">
      <c r="A1114" t="s">
        <v>4001</v>
      </c>
      <c r="B1114" t="s">
        <v>16</v>
      </c>
      <c r="C1114" t="s">
        <v>34</v>
      </c>
      <c r="D1114">
        <v>1987</v>
      </c>
      <c r="E1114" t="s">
        <v>3521</v>
      </c>
      <c r="F1114">
        <v>6.7</v>
      </c>
      <c r="G1114">
        <v>24000</v>
      </c>
      <c r="H1114" t="s">
        <v>712</v>
      </c>
      <c r="I1114" t="s">
        <v>3273</v>
      </c>
      <c r="J1114" t="s">
        <v>4002</v>
      </c>
      <c r="K1114" t="s">
        <v>30</v>
      </c>
      <c r="L1114">
        <f>20500000</f>
        <v>20500000</v>
      </c>
      <c r="M1114">
        <v>13839404</v>
      </c>
      <c r="N1114" t="s">
        <v>1076</v>
      </c>
      <c r="O1114">
        <v>110</v>
      </c>
      <c r="P1114" t="str">
        <f>IF(Table1[[#This Row],[score]]&gt;=8.5,"High",IF(Table1[[#This Row],[score]]&gt;=7,"Medium","Low"))</f>
        <v>Low</v>
      </c>
      <c r="Q1114" s="5">
        <f>Table1[[#This Row],[gross]]-Table1[[#This Row],[budget]]</f>
        <v>-6660596</v>
      </c>
      <c r="R1114" s="5" t="str">
        <f>IF(Table1[[#This Row],[Profit]]&gt;0,"Profit","Loss")</f>
        <v>Loss</v>
      </c>
      <c r="S1114" s="6" t="str">
        <f>FLOOR(Table1[[#This Row],[year]]-1900,10)+1900 &amp; "-" &amp; FLOOR(Table1[[#This Row],[year]]-1890,10)+1900</f>
        <v>1980-1990</v>
      </c>
      <c r="T1114" s="14" t="s">
        <v>21835</v>
      </c>
      <c r="AB1114" s="14"/>
    </row>
    <row r="1115" spans="1:28" hidden="1" x14ac:dyDescent="0.3">
      <c r="A1115" t="s">
        <v>3988</v>
      </c>
      <c r="B1115" t="s">
        <v>1974</v>
      </c>
      <c r="C1115" t="s">
        <v>151</v>
      </c>
      <c r="D1115">
        <v>1987</v>
      </c>
      <c r="E1115" t="s">
        <v>3989</v>
      </c>
      <c r="F1115">
        <v>6.1</v>
      </c>
      <c r="G1115">
        <v>16000</v>
      </c>
      <c r="H1115" t="s">
        <v>3990</v>
      </c>
      <c r="I1115" t="s">
        <v>3991</v>
      </c>
      <c r="J1115" t="s">
        <v>3992</v>
      </c>
      <c r="K1115" t="s">
        <v>195</v>
      </c>
      <c r="L1115">
        <f>20500000</f>
        <v>20500000</v>
      </c>
      <c r="M1115">
        <v>13539458</v>
      </c>
      <c r="N1115" t="s">
        <v>3993</v>
      </c>
      <c r="O1115">
        <v>85</v>
      </c>
      <c r="P1115" t="str">
        <f>IF(Table1[[#This Row],[score]]&gt;=8.5,"High",IF(Table1[[#This Row],[score]]&gt;=7,"Medium","Low"))</f>
        <v>Low</v>
      </c>
      <c r="Q1115" s="5">
        <f>Table1[[#This Row],[gross]]-Table1[[#This Row],[budget]]</f>
        <v>-6960542</v>
      </c>
      <c r="R1115" s="5" t="str">
        <f>IF(Table1[[#This Row],[Profit]]&gt;0,"Profit","Loss")</f>
        <v>Loss</v>
      </c>
      <c r="S1115" s="6" t="str">
        <f>FLOOR(Table1[[#This Row],[year]]-1900,10)+1900 &amp; "-" &amp; FLOOR(Table1[[#This Row],[year]]-1890,10)+1900</f>
        <v>1980-1990</v>
      </c>
      <c r="T1115" s="14" t="s">
        <v>21835</v>
      </c>
      <c r="AB1115" s="14"/>
    </row>
    <row r="1116" spans="1:28" hidden="1" x14ac:dyDescent="0.3">
      <c r="A1116" t="s">
        <v>4093</v>
      </c>
      <c r="B1116" t="s">
        <v>1974</v>
      </c>
      <c r="C1116" t="s">
        <v>41</v>
      </c>
      <c r="D1116">
        <v>1987</v>
      </c>
      <c r="E1116" t="s">
        <v>3858</v>
      </c>
      <c r="F1116">
        <v>5.3</v>
      </c>
      <c r="G1116">
        <v>6600</v>
      </c>
      <c r="H1116" t="s">
        <v>1893</v>
      </c>
      <c r="I1116" t="s">
        <v>1893</v>
      </c>
      <c r="J1116" t="s">
        <v>2036</v>
      </c>
      <c r="K1116" t="s">
        <v>30</v>
      </c>
      <c r="L1116">
        <v>15000000</v>
      </c>
      <c r="M1116">
        <v>13290368</v>
      </c>
      <c r="N1116" t="s">
        <v>3879</v>
      </c>
      <c r="O1116">
        <v>81</v>
      </c>
      <c r="P1116" t="str">
        <f>IF(Table1[[#This Row],[score]]&gt;=8.5,"High",IF(Table1[[#This Row],[score]]&gt;=7,"Medium","Low"))</f>
        <v>Low</v>
      </c>
      <c r="Q1116" s="5">
        <f>Table1[[#This Row],[gross]]-Table1[[#This Row],[budget]]</f>
        <v>-1709632</v>
      </c>
      <c r="R1116" s="5" t="str">
        <f>IF(Table1[[#This Row],[Profit]]&gt;0,"Profit","Loss")</f>
        <v>Loss</v>
      </c>
      <c r="S1116" s="6" t="str">
        <f>FLOOR(Table1[[#This Row],[year]]-1900,10)+1900 &amp; "-" &amp; FLOOR(Table1[[#This Row],[year]]-1890,10)+1900</f>
        <v>1980-1990</v>
      </c>
      <c r="T1116" s="14" t="s">
        <v>21835</v>
      </c>
      <c r="AB1116" s="14"/>
    </row>
    <row r="1117" spans="1:28" hidden="1" x14ac:dyDescent="0.3">
      <c r="A1117" t="s">
        <v>4094</v>
      </c>
      <c r="B1117" t="s">
        <v>33</v>
      </c>
      <c r="C1117" t="s">
        <v>41</v>
      </c>
      <c r="D1117">
        <v>1987</v>
      </c>
      <c r="E1117" t="s">
        <v>3854</v>
      </c>
      <c r="F1117">
        <v>5.9</v>
      </c>
      <c r="G1117">
        <v>2800</v>
      </c>
      <c r="H1117" t="s">
        <v>4095</v>
      </c>
      <c r="I1117" t="s">
        <v>2753</v>
      </c>
      <c r="J1117" t="s">
        <v>4096</v>
      </c>
      <c r="K1117" t="s">
        <v>30</v>
      </c>
      <c r="L1117">
        <f>20500000</f>
        <v>20500000</v>
      </c>
      <c r="M1117">
        <v>13110903</v>
      </c>
      <c r="N1117" t="s">
        <v>44</v>
      </c>
      <c r="O1117">
        <v>92</v>
      </c>
      <c r="P1117" t="str">
        <f>IF(Table1[[#This Row],[score]]&gt;=8.5,"High",IF(Table1[[#This Row],[score]]&gt;=7,"Medium","Low"))</f>
        <v>Low</v>
      </c>
      <c r="Q1117" s="5">
        <f>Table1[[#This Row],[gross]]-Table1[[#This Row],[budget]]</f>
        <v>-7389097</v>
      </c>
      <c r="R1117" s="5" t="str">
        <f>IF(Table1[[#This Row],[Profit]]&gt;0,"Profit","Loss")</f>
        <v>Loss</v>
      </c>
      <c r="S1117" s="6" t="str">
        <f>FLOOR(Table1[[#This Row],[year]]-1900,10)+1900 &amp; "-" &amp; FLOOR(Table1[[#This Row],[year]]-1890,10)+1900</f>
        <v>1980-1990</v>
      </c>
      <c r="T1117" s="14" t="s">
        <v>21835</v>
      </c>
      <c r="AB1117" s="14"/>
    </row>
    <row r="1118" spans="1:28" hidden="1" x14ac:dyDescent="0.3">
      <c r="A1118" t="s">
        <v>4009</v>
      </c>
      <c r="B1118" t="s">
        <v>16</v>
      </c>
      <c r="C1118" t="s">
        <v>104</v>
      </c>
      <c r="D1118">
        <v>1987</v>
      </c>
      <c r="E1118" t="s">
        <v>3583</v>
      </c>
      <c r="F1118">
        <v>6.4</v>
      </c>
      <c r="G1118">
        <v>5100</v>
      </c>
      <c r="H1118" t="s">
        <v>1647</v>
      </c>
      <c r="I1118" t="s">
        <v>4010</v>
      </c>
      <c r="J1118" t="s">
        <v>1116</v>
      </c>
      <c r="K1118" t="s">
        <v>30</v>
      </c>
      <c r="L1118">
        <v>8300000</v>
      </c>
      <c r="M1118">
        <v>12640385</v>
      </c>
      <c r="N1118" t="s">
        <v>1735</v>
      </c>
      <c r="O1118">
        <v>112</v>
      </c>
      <c r="P1118" t="str">
        <f>IF(Table1[[#This Row],[score]]&gt;=8.5,"High",IF(Table1[[#This Row],[score]]&gt;=7,"Medium","Low"))</f>
        <v>Low</v>
      </c>
      <c r="Q1118" s="5">
        <f>Table1[[#This Row],[gross]]-Table1[[#This Row],[budget]]</f>
        <v>4340385</v>
      </c>
      <c r="R1118" s="5" t="str">
        <f>IF(Table1[[#This Row],[Profit]]&gt;0,"Profit","Loss")</f>
        <v>Profit</v>
      </c>
      <c r="S1118" s="6" t="str">
        <f>FLOOR(Table1[[#This Row],[year]]-1900,10)+1900 &amp; "-" &amp; FLOOR(Table1[[#This Row],[year]]-1890,10)+1900</f>
        <v>1980-1990</v>
      </c>
      <c r="T1118" s="14" t="s">
        <v>21835</v>
      </c>
      <c r="AB1118" s="14"/>
    </row>
    <row r="1119" spans="1:28" hidden="1" x14ac:dyDescent="0.3">
      <c r="A1119" t="s">
        <v>4121</v>
      </c>
      <c r="B1119" t="s">
        <v>16</v>
      </c>
      <c r="C1119" t="s">
        <v>1192</v>
      </c>
      <c r="D1119">
        <v>1987</v>
      </c>
      <c r="E1119" t="s">
        <v>3521</v>
      </c>
      <c r="F1119">
        <v>6.6</v>
      </c>
      <c r="G1119">
        <v>9200</v>
      </c>
      <c r="H1119" t="s">
        <v>1790</v>
      </c>
      <c r="I1119" t="s">
        <v>4122</v>
      </c>
      <c r="J1119" t="s">
        <v>106</v>
      </c>
      <c r="K1119" t="s">
        <v>22</v>
      </c>
      <c r="L1119">
        <v>6000000</v>
      </c>
      <c r="M1119">
        <v>12423831</v>
      </c>
      <c r="N1119" t="s">
        <v>4123</v>
      </c>
      <c r="O1119">
        <v>119</v>
      </c>
      <c r="P1119" t="str">
        <f>IF(Table1[[#This Row],[score]]&gt;=8.5,"High",IF(Table1[[#This Row],[score]]&gt;=7,"Medium","Low"))</f>
        <v>Low</v>
      </c>
      <c r="Q1119" s="5">
        <f>Table1[[#This Row],[gross]]-Table1[[#This Row],[budget]]</f>
        <v>6423831</v>
      </c>
      <c r="R1119" s="5" t="str">
        <f>IF(Table1[[#This Row],[Profit]]&gt;0,"Profit","Loss")</f>
        <v>Profit</v>
      </c>
      <c r="S1119" s="6" t="str">
        <f>FLOOR(Table1[[#This Row],[year]]-1900,10)+1900 &amp; "-" &amp; FLOOR(Table1[[#This Row],[year]]-1890,10)+1900</f>
        <v>1980-1990</v>
      </c>
      <c r="T1119" s="14" t="s">
        <v>21835</v>
      </c>
      <c r="AB1119" s="14"/>
    </row>
    <row r="1120" spans="1:28" hidden="1" x14ac:dyDescent="0.3">
      <c r="A1120" t="s">
        <v>3923</v>
      </c>
      <c r="B1120" t="s">
        <v>16</v>
      </c>
      <c r="C1120" t="s">
        <v>104</v>
      </c>
      <c r="D1120">
        <v>1987</v>
      </c>
      <c r="E1120" t="s">
        <v>3924</v>
      </c>
      <c r="F1120">
        <v>6.4</v>
      </c>
      <c r="G1120">
        <v>19000</v>
      </c>
      <c r="H1120" t="s">
        <v>3925</v>
      </c>
      <c r="I1120" t="s">
        <v>3926</v>
      </c>
      <c r="J1120" t="s">
        <v>3852</v>
      </c>
      <c r="K1120" t="s">
        <v>30</v>
      </c>
      <c r="L1120">
        <f>20500000</f>
        <v>20500000</v>
      </c>
      <c r="M1120">
        <v>12396383</v>
      </c>
      <c r="N1120" t="s">
        <v>180</v>
      </c>
      <c r="O1120">
        <v>98</v>
      </c>
      <c r="P1120" t="str">
        <f>IF(Table1[[#This Row],[score]]&gt;=8.5,"High",IF(Table1[[#This Row],[score]]&gt;=7,"Medium","Low"))</f>
        <v>Low</v>
      </c>
      <c r="Q1120" s="5">
        <f>Table1[[#This Row],[gross]]-Table1[[#This Row],[budget]]</f>
        <v>-8103617</v>
      </c>
      <c r="R1120" s="5" t="str">
        <f>IF(Table1[[#This Row],[Profit]]&gt;0,"Profit","Loss")</f>
        <v>Loss</v>
      </c>
      <c r="S1120" s="6" t="str">
        <f>FLOOR(Table1[[#This Row],[year]]-1900,10)+1900 &amp; "-" &amp; FLOOR(Table1[[#This Row],[year]]-1890,10)+1900</f>
        <v>1980-1990</v>
      </c>
      <c r="T1120" s="14" t="s">
        <v>21835</v>
      </c>
      <c r="AB1120" s="14"/>
    </row>
    <row r="1121" spans="1:28" hidden="1" x14ac:dyDescent="0.3">
      <c r="A1121" t="s">
        <v>4241</v>
      </c>
      <c r="B1121" t="s">
        <v>16</v>
      </c>
      <c r="C1121" t="s">
        <v>34</v>
      </c>
      <c r="D1121">
        <v>1987</v>
      </c>
      <c r="E1121" t="s">
        <v>3984</v>
      </c>
      <c r="F1121">
        <v>5.4</v>
      </c>
      <c r="G1121">
        <v>3400</v>
      </c>
      <c r="H1121" t="s">
        <v>1243</v>
      </c>
      <c r="I1121" t="s">
        <v>4242</v>
      </c>
      <c r="J1121" t="s">
        <v>3498</v>
      </c>
      <c r="K1121" t="s">
        <v>30</v>
      </c>
      <c r="L1121">
        <f>20500000</f>
        <v>20500000</v>
      </c>
      <c r="M1121">
        <v>12046526</v>
      </c>
      <c r="N1121" t="s">
        <v>118</v>
      </c>
      <c r="O1121">
        <v>104</v>
      </c>
      <c r="P1121" t="str">
        <f>IF(Table1[[#This Row],[score]]&gt;=8.5,"High",IF(Table1[[#This Row],[score]]&gt;=7,"Medium","Low"))</f>
        <v>Low</v>
      </c>
      <c r="Q1121" s="5">
        <f>Table1[[#This Row],[gross]]-Table1[[#This Row],[budget]]</f>
        <v>-8453474</v>
      </c>
      <c r="R1121" s="5" t="str">
        <f>IF(Table1[[#This Row],[Profit]]&gt;0,"Profit","Loss")</f>
        <v>Loss</v>
      </c>
      <c r="S1121" s="6" t="str">
        <f>FLOOR(Table1[[#This Row],[year]]-1900,10)+1900 &amp; "-" &amp; FLOOR(Table1[[#This Row],[year]]-1890,10)+1900</f>
        <v>1980-1990</v>
      </c>
      <c r="T1121" s="14" t="s">
        <v>21835</v>
      </c>
      <c r="AB1121" s="14"/>
    </row>
    <row r="1122" spans="1:28" hidden="1" x14ac:dyDescent="0.3">
      <c r="A1122" t="s">
        <v>4107</v>
      </c>
      <c r="B1122" t="s">
        <v>16</v>
      </c>
      <c r="C1122" t="s">
        <v>34</v>
      </c>
      <c r="D1122">
        <v>1987</v>
      </c>
      <c r="E1122" t="s">
        <v>4108</v>
      </c>
      <c r="F1122">
        <v>6.6</v>
      </c>
      <c r="G1122">
        <v>6400</v>
      </c>
      <c r="H1122" t="s">
        <v>77</v>
      </c>
      <c r="I1122" t="s">
        <v>984</v>
      </c>
      <c r="J1122" t="s">
        <v>1012</v>
      </c>
      <c r="K1122" t="s">
        <v>30</v>
      </c>
      <c r="L1122">
        <v>22000000</v>
      </c>
      <c r="M1122">
        <v>11307844</v>
      </c>
      <c r="N1122" t="s">
        <v>4109</v>
      </c>
      <c r="O1122">
        <v>104</v>
      </c>
      <c r="P1122" t="str">
        <f>IF(Table1[[#This Row],[score]]&gt;=8.5,"High",IF(Table1[[#This Row],[score]]&gt;=7,"Medium","Low"))</f>
        <v>Low</v>
      </c>
      <c r="Q1122" s="5">
        <f>Table1[[#This Row],[gross]]-Table1[[#This Row],[budget]]</f>
        <v>-10692156</v>
      </c>
      <c r="R1122" s="5" t="str">
        <f>IF(Table1[[#This Row],[Profit]]&gt;0,"Profit","Loss")</f>
        <v>Loss</v>
      </c>
      <c r="S1122" s="6" t="str">
        <f>FLOOR(Table1[[#This Row],[year]]-1900,10)+1900 &amp; "-" &amp; FLOOR(Table1[[#This Row],[year]]-1890,10)+1900</f>
        <v>1980-1990</v>
      </c>
      <c r="T1122" s="14" t="s">
        <v>21835</v>
      </c>
      <c r="AB1122" s="14"/>
    </row>
    <row r="1123" spans="1:28" hidden="1" x14ac:dyDescent="0.3">
      <c r="A1123" t="s">
        <v>4176</v>
      </c>
      <c r="B1123" t="s">
        <v>1974</v>
      </c>
      <c r="C1123" t="s">
        <v>17</v>
      </c>
      <c r="D1123">
        <v>1987</v>
      </c>
      <c r="E1123" t="s">
        <v>3221</v>
      </c>
      <c r="F1123">
        <v>5.6</v>
      </c>
      <c r="G1123">
        <v>2600</v>
      </c>
      <c r="H1123" t="s">
        <v>183</v>
      </c>
      <c r="I1123" t="s">
        <v>183</v>
      </c>
      <c r="J1123" t="s">
        <v>2535</v>
      </c>
      <c r="K1123" t="s">
        <v>30</v>
      </c>
      <c r="L1123">
        <f>20500000</f>
        <v>20500000</v>
      </c>
      <c r="M1123">
        <v>10489617</v>
      </c>
      <c r="N1123" t="s">
        <v>3877</v>
      </c>
      <c r="O1123">
        <v>107</v>
      </c>
      <c r="P1123" t="str">
        <f>IF(Table1[[#This Row],[score]]&gt;=8.5,"High",IF(Table1[[#This Row],[score]]&gt;=7,"Medium","Low"))</f>
        <v>Low</v>
      </c>
      <c r="Q1123" s="5">
        <f>Table1[[#This Row],[gross]]-Table1[[#This Row],[budget]]</f>
        <v>-10010383</v>
      </c>
      <c r="R1123" s="5" t="str">
        <f>IF(Table1[[#This Row],[Profit]]&gt;0,"Profit","Loss")</f>
        <v>Loss</v>
      </c>
      <c r="S1123" s="6" t="str">
        <f>FLOOR(Table1[[#This Row],[year]]-1900,10)+1900 &amp; "-" &amp; FLOOR(Table1[[#This Row],[year]]-1890,10)+1900</f>
        <v>1980-1990</v>
      </c>
      <c r="T1123" s="14" t="s">
        <v>21835</v>
      </c>
      <c r="AB1123" s="14"/>
    </row>
    <row r="1124" spans="1:28" hidden="1" x14ac:dyDescent="0.3">
      <c r="A1124" t="s">
        <v>4363</v>
      </c>
      <c r="B1124" t="s">
        <v>33</v>
      </c>
      <c r="C1124" t="s">
        <v>41</v>
      </c>
      <c r="D1124">
        <v>1987</v>
      </c>
      <c r="E1124" t="s">
        <v>3868</v>
      </c>
      <c r="F1124">
        <v>5</v>
      </c>
      <c r="G1124">
        <v>2100</v>
      </c>
      <c r="H1124" t="s">
        <v>810</v>
      </c>
      <c r="I1124" t="s">
        <v>3649</v>
      </c>
      <c r="J1124" t="s">
        <v>4364</v>
      </c>
      <c r="K1124" t="s">
        <v>30</v>
      </c>
      <c r="L1124">
        <f>20500000</f>
        <v>20500000</v>
      </c>
      <c r="M1124">
        <v>10348437</v>
      </c>
      <c r="N1124" t="s">
        <v>23</v>
      </c>
      <c r="O1124">
        <v>86</v>
      </c>
      <c r="P1124" t="str">
        <f>IF(Table1[[#This Row],[score]]&gt;=8.5,"High",IF(Table1[[#This Row],[score]]&gt;=7,"Medium","Low"))</f>
        <v>Low</v>
      </c>
      <c r="Q1124" s="5">
        <f>Table1[[#This Row],[gross]]-Table1[[#This Row],[budget]]</f>
        <v>-10151563</v>
      </c>
      <c r="R1124" s="5" t="str">
        <f>IF(Table1[[#This Row],[Profit]]&gt;0,"Profit","Loss")</f>
        <v>Loss</v>
      </c>
      <c r="S1124" s="6" t="str">
        <f>FLOOR(Table1[[#This Row],[year]]-1900,10)+1900 &amp; "-" &amp; FLOOR(Table1[[#This Row],[year]]-1890,10)+1900</f>
        <v>1980-1990</v>
      </c>
      <c r="T1124" s="14" t="s">
        <v>21835</v>
      </c>
      <c r="AB1124" s="14"/>
    </row>
    <row r="1125" spans="1:28" hidden="1" x14ac:dyDescent="0.3">
      <c r="A1125" t="s">
        <v>4097</v>
      </c>
      <c r="B1125" t="s">
        <v>16</v>
      </c>
      <c r="C1125" t="s">
        <v>104</v>
      </c>
      <c r="D1125">
        <v>1987</v>
      </c>
      <c r="E1125" t="s">
        <v>3811</v>
      </c>
      <c r="F1125">
        <v>6.1</v>
      </c>
      <c r="G1125">
        <v>9700</v>
      </c>
      <c r="H1125" t="s">
        <v>978</v>
      </c>
      <c r="I1125" t="s">
        <v>4098</v>
      </c>
      <c r="J1125" t="s">
        <v>1474</v>
      </c>
      <c r="K1125" t="s">
        <v>30</v>
      </c>
      <c r="L1125">
        <v>12800000</v>
      </c>
      <c r="M1125">
        <v>10278549</v>
      </c>
      <c r="N1125" t="s">
        <v>31</v>
      </c>
      <c r="O1125">
        <v>106</v>
      </c>
      <c r="P1125" t="str">
        <f>IF(Table1[[#This Row],[score]]&gt;=8.5,"High",IF(Table1[[#This Row],[score]]&gt;=7,"Medium","Low"))</f>
        <v>Low</v>
      </c>
      <c r="Q1125" s="5">
        <f>Table1[[#This Row],[gross]]-Table1[[#This Row],[budget]]</f>
        <v>-2521451</v>
      </c>
      <c r="R1125" s="5" t="str">
        <f>IF(Table1[[#This Row],[Profit]]&gt;0,"Profit","Loss")</f>
        <v>Loss</v>
      </c>
      <c r="S1125" s="6" t="str">
        <f>FLOOR(Table1[[#This Row],[year]]-1900,10)+1900 &amp; "-" &amp; FLOOR(Table1[[#This Row],[year]]-1890,10)+1900</f>
        <v>1980-1990</v>
      </c>
      <c r="T1125" s="14" t="s">
        <v>21835</v>
      </c>
      <c r="AB1125" s="14"/>
    </row>
    <row r="1126" spans="1:28" hidden="1" x14ac:dyDescent="0.3">
      <c r="A1126" t="s">
        <v>4030</v>
      </c>
      <c r="B1126" t="s">
        <v>1974</v>
      </c>
      <c r="C1126" t="s">
        <v>41</v>
      </c>
      <c r="D1126">
        <v>1987</v>
      </c>
      <c r="E1126" t="s">
        <v>4031</v>
      </c>
      <c r="F1126">
        <v>7.3</v>
      </c>
      <c r="G1126">
        <v>13000</v>
      </c>
      <c r="H1126" t="s">
        <v>518</v>
      </c>
      <c r="I1126" t="s">
        <v>518</v>
      </c>
      <c r="J1126" t="s">
        <v>4032</v>
      </c>
      <c r="K1126" t="s">
        <v>22</v>
      </c>
      <c r="L1126">
        <f>20500000</f>
        <v>20500000</v>
      </c>
      <c r="M1126">
        <v>10021120</v>
      </c>
      <c r="N1126" t="s">
        <v>31</v>
      </c>
      <c r="O1126">
        <v>113</v>
      </c>
      <c r="P1126" t="str">
        <f>IF(Table1[[#This Row],[score]]&gt;=8.5,"High",IF(Table1[[#This Row],[score]]&gt;=7,"Medium","Low"))</f>
        <v>Medium</v>
      </c>
      <c r="Q1126" s="5">
        <f>Table1[[#This Row],[gross]]-Table1[[#This Row],[budget]]</f>
        <v>-10478880</v>
      </c>
      <c r="R1126" s="5" t="str">
        <f>IF(Table1[[#This Row],[Profit]]&gt;0,"Profit","Loss")</f>
        <v>Loss</v>
      </c>
      <c r="S1126" s="6" t="str">
        <f>FLOOR(Table1[[#This Row],[year]]-1900,10)+1900 &amp; "-" &amp; FLOOR(Table1[[#This Row],[year]]-1890,10)+1900</f>
        <v>1980-1990</v>
      </c>
      <c r="T1126" s="14" t="s">
        <v>21835</v>
      </c>
      <c r="AB1126" s="14"/>
    </row>
    <row r="1127" spans="1:28" hidden="1" x14ac:dyDescent="0.3">
      <c r="A1127" t="s">
        <v>4015</v>
      </c>
      <c r="B1127" t="s">
        <v>33</v>
      </c>
      <c r="C1127" t="s">
        <v>151</v>
      </c>
      <c r="D1127">
        <v>1987</v>
      </c>
      <c r="E1127" t="s">
        <v>3815</v>
      </c>
      <c r="F1127">
        <v>5.5</v>
      </c>
      <c r="G1127">
        <v>3300</v>
      </c>
      <c r="H1127" t="s">
        <v>1852</v>
      </c>
      <c r="I1127" t="s">
        <v>1852</v>
      </c>
      <c r="J1127" t="s">
        <v>3257</v>
      </c>
      <c r="K1127" t="s">
        <v>30</v>
      </c>
      <c r="L1127">
        <v>3000000</v>
      </c>
      <c r="M1127">
        <v>9868521</v>
      </c>
      <c r="N1127" t="s">
        <v>4016</v>
      </c>
      <c r="O1127">
        <v>93</v>
      </c>
      <c r="P1127" t="str">
        <f>IF(Table1[[#This Row],[score]]&gt;=8.5,"High",IF(Table1[[#This Row],[score]]&gt;=7,"Medium","Low"))</f>
        <v>Low</v>
      </c>
      <c r="Q1127" s="5">
        <f>Table1[[#This Row],[gross]]-Table1[[#This Row],[budget]]</f>
        <v>6868521</v>
      </c>
      <c r="R1127" s="5" t="str">
        <f>IF(Table1[[#This Row],[Profit]]&gt;0,"Profit","Loss")</f>
        <v>Profit</v>
      </c>
      <c r="S1127" s="6" t="str">
        <f>FLOOR(Table1[[#This Row],[year]]-1900,10)+1900 &amp; "-" &amp; FLOOR(Table1[[#This Row],[year]]-1890,10)+1900</f>
        <v>1980-1990</v>
      </c>
      <c r="T1127" s="14" t="s">
        <v>21835</v>
      </c>
      <c r="AB1127" s="14"/>
    </row>
    <row r="1128" spans="1:28" hidden="1" x14ac:dyDescent="0.3">
      <c r="A1128" t="s">
        <v>4007</v>
      </c>
      <c r="B1128" t="s">
        <v>16</v>
      </c>
      <c r="C1128" t="s">
        <v>52</v>
      </c>
      <c r="D1128">
        <v>1987</v>
      </c>
      <c r="E1128" t="s">
        <v>3984</v>
      </c>
      <c r="F1128">
        <v>7</v>
      </c>
      <c r="G1128">
        <v>18000</v>
      </c>
      <c r="H1128" t="s">
        <v>2629</v>
      </c>
      <c r="I1128" t="s">
        <v>2260</v>
      </c>
      <c r="J1128" t="s">
        <v>1978</v>
      </c>
      <c r="K1128" t="s">
        <v>30</v>
      </c>
      <c r="L1128">
        <v>5000000</v>
      </c>
      <c r="M1128">
        <v>9747988</v>
      </c>
      <c r="N1128" t="s">
        <v>4008</v>
      </c>
      <c r="O1128">
        <v>97</v>
      </c>
      <c r="P1128" t="str">
        <f>IF(Table1[[#This Row],[score]]&gt;=8.5,"High",IF(Table1[[#This Row],[score]]&gt;=7,"Medium","Low"))</f>
        <v>Medium</v>
      </c>
      <c r="Q1128" s="5">
        <f>Table1[[#This Row],[gross]]-Table1[[#This Row],[budget]]</f>
        <v>4747988</v>
      </c>
      <c r="R1128" s="5" t="str">
        <f>IF(Table1[[#This Row],[Profit]]&gt;0,"Profit","Loss")</f>
        <v>Profit</v>
      </c>
      <c r="S1128" s="6" t="str">
        <f>FLOOR(Table1[[#This Row],[year]]-1900,10)+1900 &amp; "-" &amp; FLOOR(Table1[[#This Row],[year]]-1890,10)+1900</f>
        <v>1980-1990</v>
      </c>
      <c r="T1128" s="14" t="s">
        <v>21835</v>
      </c>
      <c r="AB1128" s="14"/>
    </row>
    <row r="1129" spans="1:28" hidden="1" x14ac:dyDescent="0.3">
      <c r="A1129" t="s">
        <v>4388</v>
      </c>
      <c r="B1129" t="s">
        <v>33</v>
      </c>
      <c r="C1129" t="s">
        <v>41</v>
      </c>
      <c r="D1129">
        <v>1987</v>
      </c>
      <c r="E1129" t="s">
        <v>3221</v>
      </c>
      <c r="F1129">
        <v>6.2</v>
      </c>
      <c r="G1129">
        <v>2200</v>
      </c>
      <c r="H1129" t="s">
        <v>507</v>
      </c>
      <c r="I1129" t="s">
        <v>507</v>
      </c>
      <c r="J1129" t="s">
        <v>2386</v>
      </c>
      <c r="K1129" t="s">
        <v>30</v>
      </c>
      <c r="L1129">
        <f>20500000</f>
        <v>20500000</v>
      </c>
      <c r="M1129">
        <v>9518342</v>
      </c>
      <c r="N1129" t="s">
        <v>1735</v>
      </c>
      <c r="O1129">
        <v>111</v>
      </c>
      <c r="P1129" t="str">
        <f>IF(Table1[[#This Row],[score]]&gt;=8.5,"High",IF(Table1[[#This Row],[score]]&gt;=7,"Medium","Low"))</f>
        <v>Low</v>
      </c>
      <c r="Q1129" s="5">
        <f>Table1[[#This Row],[gross]]-Table1[[#This Row],[budget]]</f>
        <v>-10981658</v>
      </c>
      <c r="R1129" s="5" t="str">
        <f>IF(Table1[[#This Row],[Profit]]&gt;0,"Profit","Loss")</f>
        <v>Loss</v>
      </c>
      <c r="S1129" s="6" t="str">
        <f>FLOOR(Table1[[#This Row],[year]]-1900,10)+1900 &amp; "-" &amp; FLOOR(Table1[[#This Row],[year]]-1890,10)+1900</f>
        <v>1980-1990</v>
      </c>
      <c r="T1129" s="14" t="s">
        <v>21835</v>
      </c>
      <c r="AB1129" s="14"/>
    </row>
    <row r="1130" spans="1:28" hidden="1" x14ac:dyDescent="0.3">
      <c r="A1130" t="s">
        <v>3980</v>
      </c>
      <c r="B1130" t="s">
        <v>33</v>
      </c>
      <c r="C1130" t="s">
        <v>41</v>
      </c>
      <c r="D1130">
        <v>1987</v>
      </c>
      <c r="E1130" t="s">
        <v>3961</v>
      </c>
      <c r="F1130">
        <v>3.4</v>
      </c>
      <c r="G1130">
        <v>11000</v>
      </c>
      <c r="H1130" t="s">
        <v>3981</v>
      </c>
      <c r="I1130" t="s">
        <v>2575</v>
      </c>
      <c r="J1130" t="s">
        <v>3982</v>
      </c>
      <c r="K1130" t="s">
        <v>30</v>
      </c>
      <c r="L1130">
        <v>3000000</v>
      </c>
      <c r="M1130">
        <v>7888703</v>
      </c>
      <c r="N1130" t="s">
        <v>1520</v>
      </c>
      <c r="O1130">
        <v>95</v>
      </c>
      <c r="P1130" t="str">
        <f>IF(Table1[[#This Row],[score]]&gt;=8.5,"High",IF(Table1[[#This Row],[score]]&gt;=7,"Medium","Low"))</f>
        <v>Low</v>
      </c>
      <c r="Q1130" s="5">
        <f>Table1[[#This Row],[gross]]-Table1[[#This Row],[budget]]</f>
        <v>4888703</v>
      </c>
      <c r="R1130" s="5" t="str">
        <f>IF(Table1[[#This Row],[Profit]]&gt;0,"Profit","Loss")</f>
        <v>Profit</v>
      </c>
      <c r="S1130" s="6" t="str">
        <f>FLOOR(Table1[[#This Row],[year]]-1900,10)+1900 &amp; "-" &amp; FLOOR(Table1[[#This Row],[year]]-1890,10)+1900</f>
        <v>1980-1990</v>
      </c>
      <c r="T1130" s="14" t="s">
        <v>21835</v>
      </c>
      <c r="AB1130" s="14"/>
    </row>
    <row r="1131" spans="1:28" hidden="1" x14ac:dyDescent="0.3">
      <c r="A1131" t="s">
        <v>4074</v>
      </c>
      <c r="B1131" t="s">
        <v>1974</v>
      </c>
      <c r="C1131" t="s">
        <v>41</v>
      </c>
      <c r="D1131">
        <v>1987</v>
      </c>
      <c r="E1131" t="s">
        <v>3521</v>
      </c>
      <c r="F1131">
        <v>5.4</v>
      </c>
      <c r="G1131">
        <v>10000</v>
      </c>
      <c r="H1131" t="s">
        <v>4075</v>
      </c>
      <c r="I1131" t="s">
        <v>2659</v>
      </c>
      <c r="J1131" t="s">
        <v>4076</v>
      </c>
      <c r="K1131" t="s">
        <v>30</v>
      </c>
      <c r="L1131">
        <f>20500000</f>
        <v>20500000</v>
      </c>
      <c r="M1131">
        <v>7800000</v>
      </c>
      <c r="N1131" t="s">
        <v>2147</v>
      </c>
      <c r="O1131">
        <v>88</v>
      </c>
      <c r="P1131" t="str">
        <f>IF(Table1[[#This Row],[score]]&gt;=8.5,"High",IF(Table1[[#This Row],[score]]&gt;=7,"Medium","Low"))</f>
        <v>Low</v>
      </c>
      <c r="Q1131" s="5">
        <f>Table1[[#This Row],[gross]]-Table1[[#This Row],[budget]]</f>
        <v>-12700000</v>
      </c>
      <c r="R1131" s="5" t="str">
        <f>IF(Table1[[#This Row],[Profit]]&gt;0,"Profit","Loss")</f>
        <v>Loss</v>
      </c>
      <c r="S1131" s="6" t="str">
        <f>FLOOR(Table1[[#This Row],[year]]-1900,10)+1900 &amp; "-" &amp; FLOOR(Table1[[#This Row],[year]]-1890,10)+1900</f>
        <v>1980-1990</v>
      </c>
      <c r="T1131" s="14" t="s">
        <v>21835</v>
      </c>
      <c r="AB1131" s="14"/>
    </row>
    <row r="1132" spans="1:28" hidden="1" x14ac:dyDescent="0.3">
      <c r="A1132" t="s">
        <v>4101</v>
      </c>
      <c r="B1132" t="s">
        <v>16</v>
      </c>
      <c r="C1132" t="s">
        <v>17</v>
      </c>
      <c r="D1132">
        <v>1987</v>
      </c>
      <c r="E1132" t="s">
        <v>4021</v>
      </c>
      <c r="F1132">
        <v>6.7</v>
      </c>
      <c r="G1132">
        <v>8600</v>
      </c>
      <c r="H1132" t="s">
        <v>2736</v>
      </c>
      <c r="I1132" t="s">
        <v>2131</v>
      </c>
      <c r="J1132" t="s">
        <v>21</v>
      </c>
      <c r="K1132" t="s">
        <v>30</v>
      </c>
      <c r="L1132">
        <v>27000000</v>
      </c>
      <c r="M1132">
        <v>7393346</v>
      </c>
      <c r="N1132" t="s">
        <v>4102</v>
      </c>
      <c r="O1132">
        <v>143</v>
      </c>
      <c r="P1132" t="str">
        <f>IF(Table1[[#This Row],[score]]&gt;=8.5,"High",IF(Table1[[#This Row],[score]]&gt;=7,"Medium","Low"))</f>
        <v>Low</v>
      </c>
      <c r="Q1132" s="5">
        <f>Table1[[#This Row],[gross]]-Table1[[#This Row],[budget]]</f>
        <v>-19606654</v>
      </c>
      <c r="R1132" s="5" t="str">
        <f>IF(Table1[[#This Row],[Profit]]&gt;0,"Profit","Loss")</f>
        <v>Loss</v>
      </c>
      <c r="S1132" s="6" t="str">
        <f>FLOOR(Table1[[#This Row],[year]]-1900,10)+1900 &amp; "-" &amp; FLOOR(Table1[[#This Row],[year]]-1890,10)+1900</f>
        <v>1980-1990</v>
      </c>
      <c r="T1132" s="14" t="s">
        <v>21835</v>
      </c>
      <c r="AB1132" s="14"/>
    </row>
    <row r="1133" spans="1:28" hidden="1" x14ac:dyDescent="0.3">
      <c r="A1133" t="s">
        <v>4103</v>
      </c>
      <c r="B1133" t="s">
        <v>33</v>
      </c>
      <c r="C1133" t="s">
        <v>41</v>
      </c>
      <c r="D1133">
        <v>1987</v>
      </c>
      <c r="E1133" t="s">
        <v>3854</v>
      </c>
      <c r="F1133">
        <v>4.8</v>
      </c>
      <c r="G1133">
        <v>9600</v>
      </c>
      <c r="H1133" t="s">
        <v>2249</v>
      </c>
      <c r="I1133" t="s">
        <v>4104</v>
      </c>
      <c r="J1133" t="s">
        <v>4105</v>
      </c>
      <c r="K1133" t="s">
        <v>30</v>
      </c>
      <c r="L1133">
        <v>17000000</v>
      </c>
      <c r="M1133">
        <v>7305209</v>
      </c>
      <c r="N1133" t="s">
        <v>4106</v>
      </c>
      <c r="O1133">
        <v>92</v>
      </c>
      <c r="P1133" t="str">
        <f>IF(Table1[[#This Row],[score]]&gt;=8.5,"High",IF(Table1[[#This Row],[score]]&gt;=7,"Medium","Low"))</f>
        <v>Low</v>
      </c>
      <c r="Q1133" s="5">
        <f>Table1[[#This Row],[gross]]-Table1[[#This Row],[budget]]</f>
        <v>-9694791</v>
      </c>
      <c r="R1133" s="5" t="str">
        <f>IF(Table1[[#This Row],[Profit]]&gt;0,"Profit","Loss")</f>
        <v>Loss</v>
      </c>
      <c r="S1133" s="6" t="str">
        <f>FLOOR(Table1[[#This Row],[year]]-1900,10)+1900 &amp; "-" &amp; FLOOR(Table1[[#This Row],[year]]-1890,10)+1900</f>
        <v>1980-1990</v>
      </c>
      <c r="T1133" s="14" t="s">
        <v>21835</v>
      </c>
      <c r="AB1133" s="14"/>
    </row>
    <row r="1134" spans="1:28" hidden="1" x14ac:dyDescent="0.3">
      <c r="A1134" t="s">
        <v>4137</v>
      </c>
      <c r="B1134" t="s">
        <v>1974</v>
      </c>
      <c r="C1134" t="s">
        <v>41</v>
      </c>
      <c r="D1134">
        <v>1987</v>
      </c>
      <c r="E1134" t="s">
        <v>3924</v>
      </c>
      <c r="F1134">
        <v>6.4</v>
      </c>
      <c r="G1134">
        <v>3500</v>
      </c>
      <c r="H1134" t="s">
        <v>4138</v>
      </c>
      <c r="I1134" t="s">
        <v>4139</v>
      </c>
      <c r="J1134" t="s">
        <v>2362</v>
      </c>
      <c r="K1134" t="s">
        <v>30</v>
      </c>
      <c r="L1134">
        <v>7000000</v>
      </c>
      <c r="M1134">
        <v>7019441</v>
      </c>
      <c r="N1134" t="s">
        <v>1735</v>
      </c>
      <c r="O1134">
        <v>98</v>
      </c>
      <c r="P1134" t="str">
        <f>IF(Table1[[#This Row],[score]]&gt;=8.5,"High",IF(Table1[[#This Row],[score]]&gt;=7,"Medium","Low"))</f>
        <v>Low</v>
      </c>
      <c r="Q1134" s="5">
        <f>Table1[[#This Row],[gross]]-Table1[[#This Row],[budget]]</f>
        <v>19441</v>
      </c>
      <c r="R1134" s="5" t="str">
        <f>IF(Table1[[#This Row],[Profit]]&gt;0,"Profit","Loss")</f>
        <v>Profit</v>
      </c>
      <c r="S1134" s="6" t="str">
        <f>FLOOR(Table1[[#This Row],[year]]-1900,10)+1900 &amp; "-" &amp; FLOOR(Table1[[#This Row],[year]]-1890,10)+1900</f>
        <v>1980-1990</v>
      </c>
      <c r="T1134" s="14" t="s">
        <v>21835</v>
      </c>
      <c r="AB1134" s="14"/>
    </row>
    <row r="1135" spans="1:28" hidden="1" x14ac:dyDescent="0.3">
      <c r="A1135" t="s">
        <v>4077</v>
      </c>
      <c r="B1135" t="s">
        <v>16</v>
      </c>
      <c r="C1135" t="s">
        <v>34</v>
      </c>
      <c r="D1135">
        <v>1987</v>
      </c>
      <c r="E1135" t="s">
        <v>3924</v>
      </c>
      <c r="F1135">
        <v>5.4</v>
      </c>
      <c r="G1135">
        <v>9100</v>
      </c>
      <c r="H1135" t="s">
        <v>1667</v>
      </c>
      <c r="I1135" t="s">
        <v>4078</v>
      </c>
      <c r="J1135" t="s">
        <v>1162</v>
      </c>
      <c r="K1135" t="s">
        <v>30</v>
      </c>
      <c r="L1135">
        <v>5000000</v>
      </c>
      <c r="M1135">
        <v>6880310</v>
      </c>
      <c r="N1135" t="s">
        <v>1163</v>
      </c>
      <c r="O1135">
        <v>99</v>
      </c>
      <c r="P1135" t="str">
        <f>IF(Table1[[#This Row],[score]]&gt;=8.5,"High",IF(Table1[[#This Row],[score]]&gt;=7,"Medium","Low"))</f>
        <v>Low</v>
      </c>
      <c r="Q1135" s="5">
        <f>Table1[[#This Row],[gross]]-Table1[[#This Row],[budget]]</f>
        <v>1880310</v>
      </c>
      <c r="R1135" s="5" t="str">
        <f>IF(Table1[[#This Row],[Profit]]&gt;0,"Profit","Loss")</f>
        <v>Profit</v>
      </c>
      <c r="S1135" s="6" t="str">
        <f>FLOOR(Table1[[#This Row],[year]]-1900,10)+1900 &amp; "-" &amp; FLOOR(Table1[[#This Row],[year]]-1890,10)+1900</f>
        <v>1980-1990</v>
      </c>
      <c r="T1135" s="14" t="s">
        <v>21835</v>
      </c>
      <c r="AB1135" s="14"/>
    </row>
    <row r="1136" spans="1:28" hidden="1" x14ac:dyDescent="0.3">
      <c r="A1136" t="s">
        <v>4124</v>
      </c>
      <c r="B1136" t="s">
        <v>337</v>
      </c>
      <c r="C1136" t="s">
        <v>390</v>
      </c>
      <c r="D1136">
        <v>1987</v>
      </c>
      <c r="E1136" t="s">
        <v>3611</v>
      </c>
      <c r="F1136">
        <v>7.2</v>
      </c>
      <c r="G1136">
        <v>5200</v>
      </c>
      <c r="H1136" t="s">
        <v>4125</v>
      </c>
      <c r="I1136" t="s">
        <v>4125</v>
      </c>
      <c r="J1136" t="s">
        <v>4126</v>
      </c>
      <c r="K1136" t="s">
        <v>30</v>
      </c>
      <c r="L1136">
        <f>20500000</f>
        <v>20500000</v>
      </c>
      <c r="M1136">
        <v>6804312</v>
      </c>
      <c r="N1136" t="s">
        <v>4127</v>
      </c>
      <c r="O1136">
        <v>77</v>
      </c>
      <c r="P1136" t="str">
        <f>IF(Table1[[#This Row],[score]]&gt;=8.5,"High",IF(Table1[[#This Row],[score]]&gt;=7,"Medium","Low"))</f>
        <v>Medium</v>
      </c>
      <c r="Q1136" s="5">
        <f>Table1[[#This Row],[gross]]-Table1[[#This Row],[budget]]</f>
        <v>-13695688</v>
      </c>
      <c r="R1136" s="5" t="str">
        <f>IF(Table1[[#This Row],[Profit]]&gt;0,"Profit","Loss")</f>
        <v>Loss</v>
      </c>
      <c r="S1136" s="6" t="str">
        <f>FLOOR(Table1[[#This Row],[year]]-1900,10)+1900 &amp; "-" &amp; FLOOR(Table1[[#This Row],[year]]-1890,10)+1900</f>
        <v>1980-1990</v>
      </c>
      <c r="T1136" s="14" t="s">
        <v>21835</v>
      </c>
      <c r="AB1136" s="14"/>
    </row>
    <row r="1137" spans="1:28" hidden="1" x14ac:dyDescent="0.3">
      <c r="A1137" t="s">
        <v>4090</v>
      </c>
      <c r="B1137" t="s">
        <v>1974</v>
      </c>
      <c r="C1137" t="s">
        <v>34</v>
      </c>
      <c r="D1137">
        <v>1987</v>
      </c>
      <c r="E1137" t="s">
        <v>3604</v>
      </c>
      <c r="F1137">
        <v>5.2</v>
      </c>
      <c r="G1137">
        <v>3000</v>
      </c>
      <c r="H1137" t="s">
        <v>4091</v>
      </c>
      <c r="I1137" t="s">
        <v>4092</v>
      </c>
      <c r="J1137" t="s">
        <v>1162</v>
      </c>
      <c r="K1137" t="s">
        <v>30</v>
      </c>
      <c r="L1137">
        <v>5000000</v>
      </c>
      <c r="M1137">
        <v>6075793</v>
      </c>
      <c r="N1137" t="s">
        <v>2188</v>
      </c>
      <c r="O1137">
        <v>88</v>
      </c>
      <c r="P1137" t="str">
        <f>IF(Table1[[#This Row],[score]]&gt;=8.5,"High",IF(Table1[[#This Row],[score]]&gt;=7,"Medium","Low"))</f>
        <v>Low</v>
      </c>
      <c r="Q1137" s="5">
        <f>Table1[[#This Row],[gross]]-Table1[[#This Row],[budget]]</f>
        <v>1075793</v>
      </c>
      <c r="R1137" s="5" t="str">
        <f>IF(Table1[[#This Row],[Profit]]&gt;0,"Profit","Loss")</f>
        <v>Profit</v>
      </c>
      <c r="S1137" s="6" t="str">
        <f>FLOOR(Table1[[#This Row],[year]]-1900,10)+1900 &amp; "-" &amp; FLOOR(Table1[[#This Row],[year]]-1890,10)+1900</f>
        <v>1980-1990</v>
      </c>
      <c r="T1137" s="14" t="s">
        <v>21835</v>
      </c>
      <c r="AB1137" s="14"/>
    </row>
    <row r="1138" spans="1:28" hidden="1" x14ac:dyDescent="0.3">
      <c r="A1138" t="s">
        <v>3909</v>
      </c>
      <c r="B1138" t="s">
        <v>16</v>
      </c>
      <c r="C1138" t="s">
        <v>41</v>
      </c>
      <c r="D1138">
        <v>1987</v>
      </c>
      <c r="E1138" t="s">
        <v>3569</v>
      </c>
      <c r="F1138">
        <v>7.7</v>
      </c>
      <c r="G1138">
        <v>152000</v>
      </c>
      <c r="H1138" t="s">
        <v>502</v>
      </c>
      <c r="I1138" t="s">
        <v>502</v>
      </c>
      <c r="J1138" t="s">
        <v>503</v>
      </c>
      <c r="K1138" t="s">
        <v>30</v>
      </c>
      <c r="L1138">
        <v>3600000</v>
      </c>
      <c r="M1138">
        <v>5923798</v>
      </c>
      <c r="N1138" t="s">
        <v>504</v>
      </c>
      <c r="O1138">
        <v>84</v>
      </c>
      <c r="P1138" t="str">
        <f>IF(Table1[[#This Row],[score]]&gt;=8.5,"High",IF(Table1[[#This Row],[score]]&gt;=7,"Medium","Low"))</f>
        <v>Medium</v>
      </c>
      <c r="Q1138" s="5">
        <f>Table1[[#This Row],[gross]]-Table1[[#This Row],[budget]]</f>
        <v>2323798</v>
      </c>
      <c r="R1138" s="5" t="str">
        <f>IF(Table1[[#This Row],[Profit]]&gt;0,"Profit","Loss")</f>
        <v>Profit</v>
      </c>
      <c r="S1138" s="6" t="str">
        <f>FLOOR(Table1[[#This Row],[year]]-1900,10)+1900 &amp; "-" &amp; FLOOR(Table1[[#This Row],[year]]-1890,10)+1900</f>
        <v>1980-1990</v>
      </c>
      <c r="T1138" s="14" t="s">
        <v>21835</v>
      </c>
      <c r="AB1138" s="14"/>
    </row>
    <row r="1139" spans="1:28" hidden="1" x14ac:dyDescent="0.3">
      <c r="A1139" t="s">
        <v>4083</v>
      </c>
      <c r="B1139" t="s">
        <v>33</v>
      </c>
      <c r="C1139" t="s">
        <v>63</v>
      </c>
      <c r="D1139">
        <v>1987</v>
      </c>
      <c r="E1139" t="s">
        <v>3924</v>
      </c>
      <c r="F1139">
        <v>7.4</v>
      </c>
      <c r="G1139">
        <v>13000</v>
      </c>
      <c r="H1139" t="s">
        <v>1032</v>
      </c>
      <c r="I1139" t="s">
        <v>1033</v>
      </c>
      <c r="J1139" t="s">
        <v>4084</v>
      </c>
      <c r="K1139" t="s">
        <v>22</v>
      </c>
      <c r="L1139">
        <v>29000000</v>
      </c>
      <c r="M1139">
        <v>5899797</v>
      </c>
      <c r="N1139" t="s">
        <v>61</v>
      </c>
      <c r="O1139">
        <v>157</v>
      </c>
      <c r="P1139" t="str">
        <f>IF(Table1[[#This Row],[score]]&gt;=8.5,"High",IF(Table1[[#This Row],[score]]&gt;=7,"Medium","Low"))</f>
        <v>Medium</v>
      </c>
      <c r="Q1139" s="5">
        <f>Table1[[#This Row],[gross]]-Table1[[#This Row],[budget]]</f>
        <v>-23100203</v>
      </c>
      <c r="R1139" s="5" t="str">
        <f>IF(Table1[[#This Row],[Profit]]&gt;0,"Profit","Loss")</f>
        <v>Loss</v>
      </c>
      <c r="S1139" s="6" t="str">
        <f>FLOOR(Table1[[#This Row],[year]]-1900,10)+1900 &amp; "-" &amp; FLOOR(Table1[[#This Row],[year]]-1890,10)+1900</f>
        <v>1980-1990</v>
      </c>
      <c r="T1139" s="14" t="s">
        <v>21835</v>
      </c>
      <c r="AB1139" s="14"/>
    </row>
    <row r="1140" spans="1:28" hidden="1" x14ac:dyDescent="0.3">
      <c r="A1140" t="s">
        <v>4354</v>
      </c>
      <c r="B1140" t="s">
        <v>33</v>
      </c>
      <c r="C1140" t="s">
        <v>41</v>
      </c>
      <c r="D1140">
        <v>1987</v>
      </c>
      <c r="E1140" t="s">
        <v>3811</v>
      </c>
      <c r="F1140">
        <v>5.4</v>
      </c>
      <c r="G1140">
        <v>872</v>
      </c>
      <c r="H1140" t="s">
        <v>1321</v>
      </c>
      <c r="I1140" t="s">
        <v>1321</v>
      </c>
      <c r="J1140" t="s">
        <v>891</v>
      </c>
      <c r="K1140" t="s">
        <v>30</v>
      </c>
      <c r="L1140">
        <v>15000000</v>
      </c>
      <c r="M1140">
        <v>5711976</v>
      </c>
      <c r="N1140" t="s">
        <v>2188</v>
      </c>
      <c r="O1140">
        <v>105</v>
      </c>
      <c r="P1140" t="str">
        <f>IF(Table1[[#This Row],[score]]&gt;=8.5,"High",IF(Table1[[#This Row],[score]]&gt;=7,"Medium","Low"))</f>
        <v>Low</v>
      </c>
      <c r="Q1140" s="5">
        <f>Table1[[#This Row],[gross]]-Table1[[#This Row],[budget]]</f>
        <v>-9288024</v>
      </c>
      <c r="R1140" s="5" t="str">
        <f>IF(Table1[[#This Row],[Profit]]&gt;0,"Profit","Loss")</f>
        <v>Loss</v>
      </c>
      <c r="S1140" s="6" t="str">
        <f>FLOOR(Table1[[#This Row],[year]]-1900,10)+1900 &amp; "-" &amp; FLOOR(Table1[[#This Row],[year]]-1890,10)+1900</f>
        <v>1980-1990</v>
      </c>
      <c r="T1140" s="14" t="s">
        <v>21835</v>
      </c>
      <c r="AB1140" s="14"/>
    </row>
    <row r="1141" spans="1:28" hidden="1" x14ac:dyDescent="0.3">
      <c r="A1141" t="s">
        <v>4323</v>
      </c>
      <c r="B1141" t="s">
        <v>33</v>
      </c>
      <c r="C1141" t="s">
        <v>41</v>
      </c>
      <c r="D1141">
        <v>1987</v>
      </c>
      <c r="E1141" t="s">
        <v>3854</v>
      </c>
      <c r="F1141">
        <v>5.5</v>
      </c>
      <c r="G1141">
        <v>3800</v>
      </c>
      <c r="H1141" t="s">
        <v>1228</v>
      </c>
      <c r="I1141" t="s">
        <v>1228</v>
      </c>
      <c r="J1141" t="s">
        <v>650</v>
      </c>
      <c r="K1141" t="s">
        <v>30</v>
      </c>
      <c r="L1141">
        <v>12000000</v>
      </c>
      <c r="M1141">
        <v>5669831</v>
      </c>
      <c r="N1141" t="s">
        <v>2075</v>
      </c>
      <c r="O1141">
        <v>83</v>
      </c>
      <c r="P1141" t="str">
        <f>IF(Table1[[#This Row],[score]]&gt;=8.5,"High",IF(Table1[[#This Row],[score]]&gt;=7,"Medium","Low"))</f>
        <v>Low</v>
      </c>
      <c r="Q1141" s="5">
        <f>Table1[[#This Row],[gross]]-Table1[[#This Row],[budget]]</f>
        <v>-6330169</v>
      </c>
      <c r="R1141" s="5" t="str">
        <f>IF(Table1[[#This Row],[Profit]]&gt;0,"Profit","Loss")</f>
        <v>Loss</v>
      </c>
      <c r="S1141" s="6" t="str">
        <f>FLOOR(Table1[[#This Row],[year]]-1900,10)+1900 &amp; "-" &amp; FLOOR(Table1[[#This Row],[year]]-1890,10)+1900</f>
        <v>1980-1990</v>
      </c>
      <c r="T1141" s="14" t="s">
        <v>21835</v>
      </c>
      <c r="AB1141" s="14"/>
    </row>
    <row r="1142" spans="1:28" hidden="1" x14ac:dyDescent="0.3">
      <c r="A1142" t="s">
        <v>4219</v>
      </c>
      <c r="B1142" t="s">
        <v>16</v>
      </c>
      <c r="C1142" t="s">
        <v>34</v>
      </c>
      <c r="D1142">
        <v>1987</v>
      </c>
      <c r="E1142" t="s">
        <v>3935</v>
      </c>
      <c r="F1142">
        <v>5.4</v>
      </c>
      <c r="G1142">
        <v>4800</v>
      </c>
      <c r="H1142" t="s">
        <v>141</v>
      </c>
      <c r="I1142" t="s">
        <v>4220</v>
      </c>
      <c r="J1142" t="s">
        <v>2191</v>
      </c>
      <c r="K1142" t="s">
        <v>30</v>
      </c>
      <c r="L1142">
        <v>9000000</v>
      </c>
      <c r="M1142">
        <v>5406879</v>
      </c>
      <c r="N1142" t="s">
        <v>3487</v>
      </c>
      <c r="O1142">
        <v>115</v>
      </c>
      <c r="P1142" t="str">
        <f>IF(Table1[[#This Row],[score]]&gt;=8.5,"High",IF(Table1[[#This Row],[score]]&gt;=7,"Medium","Low"))</f>
        <v>Low</v>
      </c>
      <c r="Q1142" s="5">
        <f>Table1[[#This Row],[gross]]-Table1[[#This Row],[budget]]</f>
        <v>-3593121</v>
      </c>
      <c r="R1142" s="5" t="str">
        <f>IF(Table1[[#This Row],[Profit]]&gt;0,"Profit","Loss")</f>
        <v>Loss</v>
      </c>
      <c r="S1142" s="6" t="str">
        <f>FLOOR(Table1[[#This Row],[year]]-1900,10)+1900 &amp; "-" &amp; FLOOR(Table1[[#This Row],[year]]-1890,10)+1900</f>
        <v>1980-1990</v>
      </c>
      <c r="T1142" s="14" t="s">
        <v>21835</v>
      </c>
      <c r="AB1142" s="14"/>
    </row>
    <row r="1143" spans="1:28" hidden="1" x14ac:dyDescent="0.3">
      <c r="A1143" t="s">
        <v>4270</v>
      </c>
      <c r="B1143" t="s">
        <v>16</v>
      </c>
      <c r="C1143" t="s">
        <v>17</v>
      </c>
      <c r="D1143">
        <v>1987</v>
      </c>
      <c r="E1143" t="s">
        <v>3247</v>
      </c>
      <c r="F1143">
        <v>6.4</v>
      </c>
      <c r="G1143">
        <v>5200</v>
      </c>
      <c r="H1143" t="s">
        <v>727</v>
      </c>
      <c r="I1143" t="s">
        <v>4271</v>
      </c>
      <c r="J1143" t="s">
        <v>547</v>
      </c>
      <c r="K1143" t="s">
        <v>30</v>
      </c>
      <c r="L1143">
        <f>20500000</f>
        <v>20500000</v>
      </c>
      <c r="M1143">
        <v>5262047</v>
      </c>
      <c r="N1143" t="s">
        <v>2075</v>
      </c>
      <c r="O1143">
        <v>111</v>
      </c>
      <c r="P1143" t="str">
        <f>IF(Table1[[#This Row],[score]]&gt;=8.5,"High",IF(Table1[[#This Row],[score]]&gt;=7,"Medium","Low"))</f>
        <v>Low</v>
      </c>
      <c r="Q1143" s="5">
        <f>Table1[[#This Row],[gross]]-Table1[[#This Row],[budget]]</f>
        <v>-15237953</v>
      </c>
      <c r="R1143" s="5" t="str">
        <f>IF(Table1[[#This Row],[Profit]]&gt;0,"Profit","Loss")</f>
        <v>Loss</v>
      </c>
      <c r="S1143" s="6" t="str">
        <f>FLOOR(Table1[[#This Row],[year]]-1900,10)+1900 &amp; "-" &amp; FLOOR(Table1[[#This Row],[year]]-1890,10)+1900</f>
        <v>1980-1990</v>
      </c>
      <c r="T1143" s="14" t="s">
        <v>21835</v>
      </c>
      <c r="AB1143" s="14"/>
    </row>
    <row r="1144" spans="1:28" hidden="1" x14ac:dyDescent="0.3">
      <c r="A1144" t="s">
        <v>4262</v>
      </c>
      <c r="B1144" t="s">
        <v>16</v>
      </c>
      <c r="C1144" t="s">
        <v>41</v>
      </c>
      <c r="D1144">
        <v>1987</v>
      </c>
      <c r="E1144" t="s">
        <v>3287</v>
      </c>
      <c r="F1144">
        <v>7</v>
      </c>
      <c r="G1144">
        <v>5200</v>
      </c>
      <c r="H1144" t="s">
        <v>4263</v>
      </c>
      <c r="I1144" t="s">
        <v>4264</v>
      </c>
      <c r="J1144" t="s">
        <v>4263</v>
      </c>
      <c r="K1144" t="s">
        <v>30</v>
      </c>
      <c r="L1144">
        <v>100000</v>
      </c>
      <c r="M1144">
        <v>5228617</v>
      </c>
      <c r="N1144" t="s">
        <v>4265</v>
      </c>
      <c r="O1144">
        <v>78</v>
      </c>
      <c r="P1144" t="str">
        <f>IF(Table1[[#This Row],[score]]&gt;=8.5,"High",IF(Table1[[#This Row],[score]]&gt;=7,"Medium","Low"))</f>
        <v>Medium</v>
      </c>
      <c r="Q1144" s="5">
        <f>Table1[[#This Row],[gross]]-Table1[[#This Row],[budget]]</f>
        <v>5128617</v>
      </c>
      <c r="R1144" s="5" t="str">
        <f>IF(Table1[[#This Row],[Profit]]&gt;0,"Profit","Loss")</f>
        <v>Profit</v>
      </c>
      <c r="S1144" s="6" t="str">
        <f>FLOOR(Table1[[#This Row],[year]]-1900,10)+1900 &amp; "-" &amp; FLOOR(Table1[[#This Row],[year]]-1890,10)+1900</f>
        <v>1980-1990</v>
      </c>
      <c r="T1144" s="14" t="s">
        <v>21835</v>
      </c>
      <c r="AB1144" s="14"/>
    </row>
    <row r="1145" spans="1:28" hidden="1" x14ac:dyDescent="0.3">
      <c r="A1145" t="s">
        <v>4042</v>
      </c>
      <c r="B1145" t="s">
        <v>337</v>
      </c>
      <c r="C1145" t="s">
        <v>17</v>
      </c>
      <c r="D1145">
        <v>1987</v>
      </c>
      <c r="E1145" t="s">
        <v>4043</v>
      </c>
      <c r="F1145">
        <v>7.8</v>
      </c>
      <c r="G1145">
        <v>19000</v>
      </c>
      <c r="H1145" t="s">
        <v>4044</v>
      </c>
      <c r="I1145" t="s">
        <v>2643</v>
      </c>
      <c r="J1145" t="s">
        <v>4045</v>
      </c>
      <c r="K1145" t="s">
        <v>3770</v>
      </c>
      <c r="L1145">
        <f>20500000</f>
        <v>20500000</v>
      </c>
      <c r="M1145">
        <v>4637920</v>
      </c>
      <c r="N1145" t="s">
        <v>4046</v>
      </c>
      <c r="O1145">
        <v>103</v>
      </c>
      <c r="P1145" t="str">
        <f>IF(Table1[[#This Row],[score]]&gt;=8.5,"High",IF(Table1[[#This Row],[score]]&gt;=7,"Medium","Low"))</f>
        <v>Medium</v>
      </c>
      <c r="Q1145" s="5">
        <f>Table1[[#This Row],[gross]]-Table1[[#This Row],[budget]]</f>
        <v>-15862080</v>
      </c>
      <c r="R1145" s="5" t="str">
        <f>IF(Table1[[#This Row],[Profit]]&gt;0,"Profit","Loss")</f>
        <v>Loss</v>
      </c>
      <c r="S1145" s="6" t="str">
        <f>FLOOR(Table1[[#This Row],[year]]-1900,10)+1900 &amp; "-" &amp; FLOOR(Table1[[#This Row],[year]]-1890,10)+1900</f>
        <v>1980-1990</v>
      </c>
      <c r="T1145" s="14" t="s">
        <v>21835</v>
      </c>
      <c r="AB1145" s="14"/>
    </row>
    <row r="1146" spans="1:28" hidden="1" x14ac:dyDescent="0.3">
      <c r="A1146" t="s">
        <v>4248</v>
      </c>
      <c r="B1146" t="s">
        <v>33</v>
      </c>
      <c r="C1146" t="s">
        <v>34</v>
      </c>
      <c r="D1146">
        <v>1987</v>
      </c>
      <c r="E1146" t="s">
        <v>3966</v>
      </c>
      <c r="F1146">
        <v>2.2000000000000002</v>
      </c>
      <c r="G1146">
        <v>7900</v>
      </c>
      <c r="H1146" t="s">
        <v>4249</v>
      </c>
      <c r="I1146" t="s">
        <v>2367</v>
      </c>
      <c r="J1146" t="s">
        <v>4250</v>
      </c>
      <c r="K1146" t="s">
        <v>30</v>
      </c>
      <c r="L1146">
        <v>24000000</v>
      </c>
      <c r="M1146">
        <v>4615255</v>
      </c>
      <c r="N1146" t="s">
        <v>31</v>
      </c>
      <c r="O1146">
        <v>85</v>
      </c>
      <c r="P1146" t="str">
        <f>IF(Table1[[#This Row],[score]]&gt;=8.5,"High",IF(Table1[[#This Row],[score]]&gt;=7,"Medium","Low"))</f>
        <v>Low</v>
      </c>
      <c r="Q1146" s="5">
        <f>Table1[[#This Row],[gross]]-Table1[[#This Row],[budget]]</f>
        <v>-19384745</v>
      </c>
      <c r="R1146" s="5" t="str">
        <f>IF(Table1[[#This Row],[Profit]]&gt;0,"Profit","Loss")</f>
        <v>Loss</v>
      </c>
      <c r="S1146" s="6" t="str">
        <f>FLOOR(Table1[[#This Row],[year]]-1900,10)+1900 &amp; "-" &amp; FLOOR(Table1[[#This Row],[year]]-1890,10)+1900</f>
        <v>1980-1990</v>
      </c>
      <c r="T1146" s="14" t="s">
        <v>21835</v>
      </c>
      <c r="AB1146" s="14"/>
    </row>
    <row r="1147" spans="1:28" hidden="1" x14ac:dyDescent="0.3">
      <c r="A1147" t="s">
        <v>4020</v>
      </c>
      <c r="B1147" t="s">
        <v>33</v>
      </c>
      <c r="C1147" t="s">
        <v>17</v>
      </c>
      <c r="D1147">
        <v>1987</v>
      </c>
      <c r="E1147" t="s">
        <v>4021</v>
      </c>
      <c r="F1147">
        <v>8</v>
      </c>
      <c r="G1147">
        <v>32000</v>
      </c>
      <c r="H1147" t="s">
        <v>622</v>
      </c>
      <c r="I1147" t="s">
        <v>622</v>
      </c>
      <c r="J1147" t="s">
        <v>4022</v>
      </c>
      <c r="K1147" t="s">
        <v>448</v>
      </c>
      <c r="L1147">
        <f>20500000</f>
        <v>20500000</v>
      </c>
      <c r="M1147">
        <v>4575613</v>
      </c>
      <c r="N1147" t="s">
        <v>4023</v>
      </c>
      <c r="O1147">
        <v>104</v>
      </c>
      <c r="P1147" t="str">
        <f>IF(Table1[[#This Row],[score]]&gt;=8.5,"High",IF(Table1[[#This Row],[score]]&gt;=7,"Medium","Low"))</f>
        <v>Medium</v>
      </c>
      <c r="Q1147" s="5">
        <f>Table1[[#This Row],[gross]]-Table1[[#This Row],[budget]]</f>
        <v>-15924387</v>
      </c>
      <c r="R1147" s="5" t="str">
        <f>IF(Table1[[#This Row],[Profit]]&gt;0,"Profit","Loss")</f>
        <v>Loss</v>
      </c>
      <c r="S1147" s="6" t="str">
        <f>FLOOR(Table1[[#This Row],[year]]-1900,10)+1900 &amp; "-" &amp; FLOOR(Table1[[#This Row],[year]]-1890,10)+1900</f>
        <v>1980-1990</v>
      </c>
      <c r="T1147" s="14" t="s">
        <v>21835</v>
      </c>
      <c r="AB1147" s="14"/>
    </row>
    <row r="1148" spans="1:28" hidden="1" x14ac:dyDescent="0.3">
      <c r="A1148" t="s">
        <v>4143</v>
      </c>
      <c r="B1148" t="s">
        <v>33</v>
      </c>
      <c r="C1148" t="s">
        <v>41</v>
      </c>
      <c r="D1148">
        <v>1987</v>
      </c>
      <c r="E1148" t="s">
        <v>3924</v>
      </c>
      <c r="F1148">
        <v>6.4</v>
      </c>
      <c r="G1148">
        <v>3200</v>
      </c>
      <c r="H1148" t="s">
        <v>398</v>
      </c>
      <c r="I1148" t="s">
        <v>2133</v>
      </c>
      <c r="J1148" t="s">
        <v>1845</v>
      </c>
      <c r="K1148" t="s">
        <v>30</v>
      </c>
      <c r="L1148">
        <v>13000000</v>
      </c>
      <c r="M1148">
        <v>4572845</v>
      </c>
      <c r="N1148" t="s">
        <v>4144</v>
      </c>
      <c r="O1148">
        <v>103</v>
      </c>
      <c r="P1148" t="str">
        <f>IF(Table1[[#This Row],[score]]&gt;=8.5,"High",IF(Table1[[#This Row],[score]]&gt;=7,"Medium","Low"))</f>
        <v>Low</v>
      </c>
      <c r="Q1148" s="5">
        <f>Table1[[#This Row],[gross]]-Table1[[#This Row],[budget]]</f>
        <v>-8427155</v>
      </c>
      <c r="R1148" s="5" t="str">
        <f>IF(Table1[[#This Row],[Profit]]&gt;0,"Profit","Loss")</f>
        <v>Loss</v>
      </c>
      <c r="S1148" s="6" t="str">
        <f>FLOOR(Table1[[#This Row],[year]]-1900,10)+1900 &amp; "-" &amp; FLOOR(Table1[[#This Row],[year]]-1890,10)+1900</f>
        <v>1980-1990</v>
      </c>
      <c r="T1148" s="14" t="s">
        <v>21835</v>
      </c>
      <c r="AB1148" s="14"/>
    </row>
    <row r="1149" spans="1:28" hidden="1" x14ac:dyDescent="0.3">
      <c r="A1149" t="s">
        <v>4389</v>
      </c>
      <c r="B1149" t="s">
        <v>16</v>
      </c>
      <c r="C1149" t="s">
        <v>34</v>
      </c>
      <c r="D1149">
        <v>1987</v>
      </c>
      <c r="E1149" t="s">
        <v>3146</v>
      </c>
      <c r="F1149">
        <v>4.9000000000000004</v>
      </c>
      <c r="G1149">
        <v>862</v>
      </c>
      <c r="H1149" t="s">
        <v>4390</v>
      </c>
      <c r="I1149" t="s">
        <v>4391</v>
      </c>
      <c r="J1149" t="s">
        <v>4392</v>
      </c>
      <c r="K1149" t="s">
        <v>30</v>
      </c>
      <c r="L1149">
        <f>20500000</f>
        <v>20500000</v>
      </c>
      <c r="M1149">
        <v>4546244</v>
      </c>
      <c r="N1149" t="s">
        <v>2831</v>
      </c>
      <c r="O1149">
        <v>91</v>
      </c>
      <c r="P1149" t="str">
        <f>IF(Table1[[#This Row],[score]]&gt;=8.5,"High",IF(Table1[[#This Row],[score]]&gt;=7,"Medium","Low"))</f>
        <v>Low</v>
      </c>
      <c r="Q1149" s="5">
        <f>Table1[[#This Row],[gross]]-Table1[[#This Row],[budget]]</f>
        <v>-15953756</v>
      </c>
      <c r="R1149" s="5" t="str">
        <f>IF(Table1[[#This Row],[Profit]]&gt;0,"Profit","Loss")</f>
        <v>Loss</v>
      </c>
      <c r="S1149" s="6" t="str">
        <f>FLOOR(Table1[[#This Row],[year]]-1900,10)+1900 &amp; "-" &amp; FLOOR(Table1[[#This Row],[year]]-1890,10)+1900</f>
        <v>1980-1990</v>
      </c>
      <c r="T1149" s="14" t="s">
        <v>21835</v>
      </c>
      <c r="AB1149" s="14"/>
    </row>
    <row r="1150" spans="1:28" hidden="1" x14ac:dyDescent="0.3">
      <c r="A1150" t="s">
        <v>4266</v>
      </c>
      <c r="B1150" t="s">
        <v>33</v>
      </c>
      <c r="C1150" t="s">
        <v>17</v>
      </c>
      <c r="D1150">
        <v>1987</v>
      </c>
      <c r="E1150" t="s">
        <v>3966</v>
      </c>
      <c r="F1150">
        <v>7.3</v>
      </c>
      <c r="G1150">
        <v>7300</v>
      </c>
      <c r="H1150" t="s">
        <v>428</v>
      </c>
      <c r="I1150" t="s">
        <v>4267</v>
      </c>
      <c r="J1150" t="s">
        <v>4268</v>
      </c>
      <c r="K1150" t="s">
        <v>22</v>
      </c>
      <c r="L1150">
        <f>20500000</f>
        <v>20500000</v>
      </c>
      <c r="M1150">
        <v>4370078</v>
      </c>
      <c r="N1150" t="s">
        <v>4269</v>
      </c>
      <c r="O1150">
        <v>83</v>
      </c>
      <c r="P1150" t="str">
        <f>IF(Table1[[#This Row],[score]]&gt;=8.5,"High",IF(Table1[[#This Row],[score]]&gt;=7,"Medium","Low"))</f>
        <v>Medium</v>
      </c>
      <c r="Q1150" s="5">
        <f>Table1[[#This Row],[gross]]-Table1[[#This Row],[budget]]</f>
        <v>-16129922</v>
      </c>
      <c r="R1150" s="5" t="str">
        <f>IF(Table1[[#This Row],[Profit]]&gt;0,"Profit","Loss")</f>
        <v>Loss</v>
      </c>
      <c r="S1150" s="6" t="str">
        <f>FLOOR(Table1[[#This Row],[year]]-1900,10)+1900 &amp; "-" &amp; FLOOR(Table1[[#This Row],[year]]-1890,10)+1900</f>
        <v>1980-1990</v>
      </c>
      <c r="T1150" s="14" t="s">
        <v>21835</v>
      </c>
      <c r="AB1150" s="14"/>
    </row>
    <row r="1151" spans="1:28" hidden="1" x14ac:dyDescent="0.3">
      <c r="A1151" t="s">
        <v>4145</v>
      </c>
      <c r="B1151" t="s">
        <v>16</v>
      </c>
      <c r="C1151" t="s">
        <v>34</v>
      </c>
      <c r="D1151">
        <v>1987</v>
      </c>
      <c r="E1151" t="s">
        <v>4146</v>
      </c>
      <c r="F1151">
        <v>6.5</v>
      </c>
      <c r="G1151">
        <v>5000</v>
      </c>
      <c r="H1151" t="s">
        <v>4147</v>
      </c>
      <c r="I1151" t="s">
        <v>2456</v>
      </c>
      <c r="J1151" t="s">
        <v>1523</v>
      </c>
      <c r="K1151" t="s">
        <v>30</v>
      </c>
      <c r="L1151">
        <f>20500000</f>
        <v>20500000</v>
      </c>
      <c r="M1151">
        <v>4278150</v>
      </c>
      <c r="N1151" t="s">
        <v>2324</v>
      </c>
      <c r="O1151">
        <v>95</v>
      </c>
      <c r="P1151" t="str">
        <f>IF(Table1[[#This Row],[score]]&gt;=8.5,"High",IF(Table1[[#This Row],[score]]&gt;=7,"Medium","Low"))</f>
        <v>Low</v>
      </c>
      <c r="Q1151" s="5">
        <f>Table1[[#This Row],[gross]]-Table1[[#This Row],[budget]]</f>
        <v>-16221850</v>
      </c>
      <c r="R1151" s="5" t="str">
        <f>IF(Table1[[#This Row],[Profit]]&gt;0,"Profit","Loss")</f>
        <v>Loss</v>
      </c>
      <c r="S1151" s="6" t="str">
        <f>FLOOR(Table1[[#This Row],[year]]-1900,10)+1900 &amp; "-" &amp; FLOOR(Table1[[#This Row],[year]]-1890,10)+1900</f>
        <v>1980-1990</v>
      </c>
      <c r="T1151" s="14" t="s">
        <v>21835</v>
      </c>
      <c r="AB1151" s="14"/>
    </row>
    <row r="1152" spans="1:28" hidden="1" x14ac:dyDescent="0.3">
      <c r="A1152" t="s">
        <v>4261</v>
      </c>
      <c r="B1152" t="s">
        <v>1974</v>
      </c>
      <c r="C1152" t="s">
        <v>41</v>
      </c>
      <c r="D1152">
        <v>1987</v>
      </c>
      <c r="E1152" t="s">
        <v>3247</v>
      </c>
      <c r="F1152">
        <v>5.8</v>
      </c>
      <c r="G1152">
        <v>3500</v>
      </c>
      <c r="H1152" t="s">
        <v>1041</v>
      </c>
      <c r="I1152" t="s">
        <v>1041</v>
      </c>
      <c r="J1152" t="s">
        <v>2594</v>
      </c>
      <c r="K1152" t="s">
        <v>30</v>
      </c>
      <c r="L1152">
        <f>20500000</f>
        <v>20500000</v>
      </c>
      <c r="M1152">
        <v>4215849</v>
      </c>
      <c r="N1152" t="s">
        <v>1076</v>
      </c>
      <c r="O1152">
        <v>93</v>
      </c>
      <c r="P1152" t="str">
        <f>IF(Table1[[#This Row],[score]]&gt;=8.5,"High",IF(Table1[[#This Row],[score]]&gt;=7,"Medium","Low"))</f>
        <v>Low</v>
      </c>
      <c r="Q1152" s="5">
        <f>Table1[[#This Row],[gross]]-Table1[[#This Row],[budget]]</f>
        <v>-16284151</v>
      </c>
      <c r="R1152" s="5" t="str">
        <f>IF(Table1[[#This Row],[Profit]]&gt;0,"Profit","Loss")</f>
        <v>Loss</v>
      </c>
      <c r="S1152" s="6" t="str">
        <f>FLOOR(Table1[[#This Row],[year]]-1900,10)+1900 &amp; "-" &amp; FLOOR(Table1[[#This Row],[year]]-1890,10)+1900</f>
        <v>1980-1990</v>
      </c>
      <c r="T1152" s="14" t="s">
        <v>21835</v>
      </c>
      <c r="AB1152" s="14"/>
    </row>
    <row r="1153" spans="1:28" hidden="1" x14ac:dyDescent="0.3">
      <c r="A1153" t="s">
        <v>4203</v>
      </c>
      <c r="B1153" t="s">
        <v>16</v>
      </c>
      <c r="C1153" t="s">
        <v>34</v>
      </c>
      <c r="D1153">
        <v>1987</v>
      </c>
      <c r="E1153" t="s">
        <v>2846</v>
      </c>
      <c r="F1153">
        <v>4.9000000000000004</v>
      </c>
      <c r="G1153">
        <v>8200</v>
      </c>
      <c r="H1153" t="s">
        <v>1748</v>
      </c>
      <c r="I1153" t="s">
        <v>4204</v>
      </c>
      <c r="J1153" t="s">
        <v>2819</v>
      </c>
      <c r="K1153" t="s">
        <v>30</v>
      </c>
      <c r="L1153">
        <v>350000</v>
      </c>
      <c r="M1153">
        <v>4000000</v>
      </c>
      <c r="N1153" t="s">
        <v>1163</v>
      </c>
      <c r="O1153">
        <v>90</v>
      </c>
      <c r="P1153" t="str">
        <f>IF(Table1[[#This Row],[score]]&gt;=8.5,"High",IF(Table1[[#This Row],[score]]&gt;=7,"Medium","Low"))</f>
        <v>Low</v>
      </c>
      <c r="Q1153" s="5">
        <f>Table1[[#This Row],[gross]]-Table1[[#This Row],[budget]]</f>
        <v>3650000</v>
      </c>
      <c r="R1153" s="5" t="str">
        <f>IF(Table1[[#This Row],[Profit]]&gt;0,"Profit","Loss")</f>
        <v>Profit</v>
      </c>
      <c r="S1153" s="6" t="str">
        <f>FLOOR(Table1[[#This Row],[year]]-1900,10)+1900 &amp; "-" &amp; FLOOR(Table1[[#This Row],[year]]-1890,10)+1900</f>
        <v>1980-1990</v>
      </c>
      <c r="T1153" s="14" t="s">
        <v>21835</v>
      </c>
      <c r="AB1153" s="14"/>
    </row>
    <row r="1154" spans="1:28" hidden="1" x14ac:dyDescent="0.3">
      <c r="A1154" t="s">
        <v>4311</v>
      </c>
      <c r="B1154" t="s">
        <v>1974</v>
      </c>
      <c r="C1154" t="s">
        <v>41</v>
      </c>
      <c r="D1154">
        <v>1987</v>
      </c>
      <c r="E1154" t="s">
        <v>4108</v>
      </c>
      <c r="F1154">
        <v>4.5999999999999996</v>
      </c>
      <c r="G1154">
        <v>1200</v>
      </c>
      <c r="H1154" t="s">
        <v>4312</v>
      </c>
      <c r="I1154" t="s">
        <v>4313</v>
      </c>
      <c r="J1154" t="s">
        <v>3622</v>
      </c>
      <c r="K1154" t="s">
        <v>30</v>
      </c>
      <c r="L1154">
        <f>20500000</f>
        <v>20500000</v>
      </c>
      <c r="M1154">
        <v>3922273</v>
      </c>
      <c r="N1154" t="s">
        <v>2001</v>
      </c>
      <c r="O1154">
        <v>90</v>
      </c>
      <c r="P1154" t="str">
        <f>IF(Table1[[#This Row],[score]]&gt;=8.5,"High",IF(Table1[[#This Row],[score]]&gt;=7,"Medium","Low"))</f>
        <v>Low</v>
      </c>
      <c r="Q1154" s="5">
        <f>Table1[[#This Row],[gross]]-Table1[[#This Row],[budget]]</f>
        <v>-16577727</v>
      </c>
      <c r="R1154" s="5" t="str">
        <f>IF(Table1[[#This Row],[Profit]]&gt;0,"Profit","Loss")</f>
        <v>Loss</v>
      </c>
      <c r="S1154" s="6" t="str">
        <f>FLOOR(Table1[[#This Row],[year]]-1900,10)+1900 &amp; "-" &amp; FLOOR(Table1[[#This Row],[year]]-1890,10)+1900</f>
        <v>1980-1990</v>
      </c>
      <c r="T1154" s="14" t="s">
        <v>21835</v>
      </c>
      <c r="AB1154" s="14"/>
    </row>
    <row r="1155" spans="1:28" hidden="1" x14ac:dyDescent="0.3">
      <c r="A1155" t="s">
        <v>4067</v>
      </c>
      <c r="B1155" t="s">
        <v>33</v>
      </c>
      <c r="C1155" t="s">
        <v>34</v>
      </c>
      <c r="D1155">
        <v>1987</v>
      </c>
      <c r="E1155" t="s">
        <v>3868</v>
      </c>
      <c r="F1155">
        <v>6.5</v>
      </c>
      <c r="G1155">
        <v>2500</v>
      </c>
      <c r="H1155" t="s">
        <v>4068</v>
      </c>
      <c r="I1155" t="s">
        <v>4068</v>
      </c>
      <c r="J1155" t="s">
        <v>4069</v>
      </c>
      <c r="K1155" t="s">
        <v>30</v>
      </c>
      <c r="L1155">
        <f>20500000</f>
        <v>20500000</v>
      </c>
      <c r="M1155">
        <v>3832228</v>
      </c>
      <c r="N1155" t="s">
        <v>4070</v>
      </c>
      <c r="O1155">
        <v>96</v>
      </c>
      <c r="P1155" t="str">
        <f>IF(Table1[[#This Row],[score]]&gt;=8.5,"High",IF(Table1[[#This Row],[score]]&gt;=7,"Medium","Low"))</f>
        <v>Low</v>
      </c>
      <c r="Q1155" s="5">
        <f>Table1[[#This Row],[gross]]-Table1[[#This Row],[budget]]</f>
        <v>-16667772</v>
      </c>
      <c r="R1155" s="5" t="str">
        <f>IF(Table1[[#This Row],[Profit]]&gt;0,"Profit","Loss")</f>
        <v>Loss</v>
      </c>
      <c r="S1155" s="6" t="str">
        <f>FLOOR(Table1[[#This Row],[year]]-1900,10)+1900 &amp; "-" &amp; FLOOR(Table1[[#This Row],[year]]-1890,10)+1900</f>
        <v>1980-1990</v>
      </c>
      <c r="T1155" s="14" t="s">
        <v>21835</v>
      </c>
      <c r="AB1155" s="14"/>
    </row>
    <row r="1156" spans="1:28" hidden="1" x14ac:dyDescent="0.3">
      <c r="A1156" t="s">
        <v>3932</v>
      </c>
      <c r="B1156" t="s">
        <v>1974</v>
      </c>
      <c r="C1156" t="s">
        <v>34</v>
      </c>
      <c r="D1156">
        <v>1987</v>
      </c>
      <c r="E1156" t="s">
        <v>3868</v>
      </c>
      <c r="F1156">
        <v>7</v>
      </c>
      <c r="G1156">
        <v>30000</v>
      </c>
      <c r="H1156" t="s">
        <v>2659</v>
      </c>
      <c r="I1156" t="s">
        <v>3842</v>
      </c>
      <c r="J1156" t="s">
        <v>3933</v>
      </c>
      <c r="K1156" t="s">
        <v>30</v>
      </c>
      <c r="L1156">
        <v>12000000</v>
      </c>
      <c r="M1156">
        <v>3769990</v>
      </c>
      <c r="N1156" t="s">
        <v>3877</v>
      </c>
      <c r="O1156">
        <v>79</v>
      </c>
      <c r="P1156" t="str">
        <f>IF(Table1[[#This Row],[score]]&gt;=8.5,"High",IF(Table1[[#This Row],[score]]&gt;=7,"Medium","Low"))</f>
        <v>Medium</v>
      </c>
      <c r="Q1156" s="5">
        <f>Table1[[#This Row],[gross]]-Table1[[#This Row],[budget]]</f>
        <v>-8230010</v>
      </c>
      <c r="R1156" s="5" t="str">
        <f>IF(Table1[[#This Row],[Profit]]&gt;0,"Profit","Loss")</f>
        <v>Loss</v>
      </c>
      <c r="S1156" s="6" t="str">
        <f>FLOOR(Table1[[#This Row],[year]]-1900,10)+1900 &amp; "-" &amp; FLOOR(Table1[[#This Row],[year]]-1890,10)+1900</f>
        <v>1980-1990</v>
      </c>
      <c r="T1156" s="14" t="s">
        <v>21835</v>
      </c>
      <c r="AB1156" s="14"/>
    </row>
    <row r="1157" spans="1:28" hidden="1" x14ac:dyDescent="0.3">
      <c r="A1157" t="s">
        <v>4052</v>
      </c>
      <c r="B1157" t="s">
        <v>33</v>
      </c>
      <c r="C1157" t="s">
        <v>41</v>
      </c>
      <c r="D1157">
        <v>1987</v>
      </c>
      <c r="E1157" t="s">
        <v>4053</v>
      </c>
      <c r="F1157">
        <v>7.4</v>
      </c>
      <c r="G1157">
        <v>13000</v>
      </c>
      <c r="H1157" t="s">
        <v>4054</v>
      </c>
      <c r="I1157" t="s">
        <v>4055</v>
      </c>
      <c r="J1157" t="s">
        <v>4056</v>
      </c>
      <c r="K1157" t="s">
        <v>137</v>
      </c>
      <c r="L1157">
        <f>20500000</f>
        <v>20500000</v>
      </c>
      <c r="M1157">
        <v>3731829</v>
      </c>
      <c r="N1157" t="s">
        <v>4057</v>
      </c>
      <c r="O1157">
        <v>95</v>
      </c>
      <c r="P1157" t="str">
        <f>IF(Table1[[#This Row],[score]]&gt;=8.5,"High",IF(Table1[[#This Row],[score]]&gt;=7,"Medium","Low"))</f>
        <v>Medium</v>
      </c>
      <c r="Q1157" s="5">
        <f>Table1[[#This Row],[gross]]-Table1[[#This Row],[budget]]</f>
        <v>-16768171</v>
      </c>
      <c r="R1157" s="5" t="str">
        <f>IF(Table1[[#This Row],[Profit]]&gt;0,"Profit","Loss")</f>
        <v>Loss</v>
      </c>
      <c r="S1157" s="6" t="str">
        <f>FLOOR(Table1[[#This Row],[year]]-1900,10)+1900 &amp; "-" &amp; FLOOR(Table1[[#This Row],[year]]-1890,10)+1900</f>
        <v>1980-1990</v>
      </c>
      <c r="T1157" s="14" t="s">
        <v>21835</v>
      </c>
      <c r="AB1157" s="14"/>
    </row>
    <row r="1158" spans="1:28" hidden="1" x14ac:dyDescent="0.3">
      <c r="A1158" t="s">
        <v>4059</v>
      </c>
      <c r="B1158" t="s">
        <v>1974</v>
      </c>
      <c r="C1158" t="s">
        <v>41</v>
      </c>
      <c r="D1158">
        <v>1987</v>
      </c>
      <c r="E1158" t="s">
        <v>3811</v>
      </c>
      <c r="F1158">
        <v>7.1</v>
      </c>
      <c r="G1158">
        <v>11000</v>
      </c>
      <c r="H1158" t="s">
        <v>4060</v>
      </c>
      <c r="I1158" t="s">
        <v>4061</v>
      </c>
      <c r="J1158" t="s">
        <v>4062</v>
      </c>
      <c r="K1158" t="s">
        <v>30</v>
      </c>
      <c r="L1158">
        <v>6000000</v>
      </c>
      <c r="M1158">
        <v>3685862</v>
      </c>
      <c r="N1158" t="s">
        <v>3710</v>
      </c>
      <c r="O1158">
        <v>101</v>
      </c>
      <c r="P1158" t="str">
        <f>IF(Table1[[#This Row],[score]]&gt;=8.5,"High",IF(Table1[[#This Row],[score]]&gt;=7,"Medium","Low"))</f>
        <v>Medium</v>
      </c>
      <c r="Q1158" s="5">
        <f>Table1[[#This Row],[gross]]-Table1[[#This Row],[budget]]</f>
        <v>-2314138</v>
      </c>
      <c r="R1158" s="5" t="str">
        <f>IF(Table1[[#This Row],[Profit]]&gt;0,"Profit","Loss")</f>
        <v>Loss</v>
      </c>
      <c r="S1158" s="6" t="str">
        <f>FLOOR(Table1[[#This Row],[year]]-1900,10)+1900 &amp; "-" &amp; FLOOR(Table1[[#This Row],[year]]-1890,10)+1900</f>
        <v>1980-1990</v>
      </c>
      <c r="T1158" s="14" t="s">
        <v>21835</v>
      </c>
      <c r="AB1158" s="14"/>
    </row>
    <row r="1159" spans="1:28" hidden="1" x14ac:dyDescent="0.3">
      <c r="A1159" t="s">
        <v>3938</v>
      </c>
      <c r="B1159" t="s">
        <v>1974</v>
      </c>
      <c r="C1159" t="s">
        <v>17</v>
      </c>
      <c r="D1159">
        <v>1987</v>
      </c>
      <c r="E1159" t="s">
        <v>3939</v>
      </c>
      <c r="F1159">
        <v>8</v>
      </c>
      <c r="G1159">
        <v>67000</v>
      </c>
      <c r="H1159" t="s">
        <v>1318</v>
      </c>
      <c r="I1159" t="s">
        <v>1318</v>
      </c>
      <c r="J1159" t="s">
        <v>3940</v>
      </c>
      <c r="K1159" t="s">
        <v>137</v>
      </c>
      <c r="L1159">
        <f>20500000</f>
        <v>20500000</v>
      </c>
      <c r="M1159">
        <v>3404057</v>
      </c>
      <c r="N1159" t="s">
        <v>2041</v>
      </c>
      <c r="O1159">
        <v>128</v>
      </c>
      <c r="P1159" t="str">
        <f>IF(Table1[[#This Row],[score]]&gt;=8.5,"High",IF(Table1[[#This Row],[score]]&gt;=7,"Medium","Low"))</f>
        <v>Medium</v>
      </c>
      <c r="Q1159" s="5">
        <f>Table1[[#This Row],[gross]]-Table1[[#This Row],[budget]]</f>
        <v>-17095943</v>
      </c>
      <c r="R1159" s="5" t="str">
        <f>IF(Table1[[#This Row],[Profit]]&gt;0,"Profit","Loss")</f>
        <v>Loss</v>
      </c>
      <c r="S1159" s="6" t="str">
        <f>FLOOR(Table1[[#This Row],[year]]-1900,10)+1900 &amp; "-" &amp; FLOOR(Table1[[#This Row],[year]]-1890,10)+1900</f>
        <v>1980-1990</v>
      </c>
      <c r="T1159" s="14" t="s">
        <v>21835</v>
      </c>
      <c r="AB1159" s="14"/>
    </row>
    <row r="1160" spans="1:28" hidden="1" x14ac:dyDescent="0.3">
      <c r="A1160" t="s">
        <v>3843</v>
      </c>
      <c r="B1160" t="s">
        <v>16</v>
      </c>
      <c r="C1160" t="s">
        <v>34</v>
      </c>
      <c r="D1160">
        <v>1987</v>
      </c>
      <c r="E1160" t="s">
        <v>3844</v>
      </c>
      <c r="F1160">
        <v>7</v>
      </c>
      <c r="G1160">
        <v>35000</v>
      </c>
      <c r="H1160" t="s">
        <v>3845</v>
      </c>
      <c r="I1160" t="s">
        <v>3845</v>
      </c>
      <c r="J1160" t="s">
        <v>3846</v>
      </c>
      <c r="K1160" t="s">
        <v>30</v>
      </c>
      <c r="L1160">
        <v>5000000</v>
      </c>
      <c r="M1160">
        <v>3369307</v>
      </c>
      <c r="N1160" t="s">
        <v>3847</v>
      </c>
      <c r="O1160">
        <v>94</v>
      </c>
      <c r="P1160" t="str">
        <f>IF(Table1[[#This Row],[score]]&gt;=8.5,"High",IF(Table1[[#This Row],[score]]&gt;=7,"Medium","Low"))</f>
        <v>Medium</v>
      </c>
      <c r="Q1160" s="5">
        <f>Table1[[#This Row],[gross]]-Table1[[#This Row],[budget]]</f>
        <v>-1630693</v>
      </c>
      <c r="R1160" s="5" t="str">
        <f>IF(Table1[[#This Row],[Profit]]&gt;0,"Profit","Loss")</f>
        <v>Loss</v>
      </c>
      <c r="S1160" s="6" t="str">
        <f>FLOOR(Table1[[#This Row],[year]]-1900,10)+1900 &amp; "-" &amp; FLOOR(Table1[[#This Row],[year]]-1890,10)+1900</f>
        <v>1980-1990</v>
      </c>
      <c r="T1160" s="14" t="s">
        <v>21844</v>
      </c>
      <c r="AB1160" s="14"/>
    </row>
    <row r="1161" spans="1:28" hidden="1" x14ac:dyDescent="0.3">
      <c r="A1161" t="s">
        <v>4181</v>
      </c>
      <c r="B1161" t="s">
        <v>16</v>
      </c>
      <c r="C1161" t="s">
        <v>41</v>
      </c>
      <c r="D1161">
        <v>1987</v>
      </c>
      <c r="E1161" t="s">
        <v>1714</v>
      </c>
      <c r="F1161">
        <v>6.8</v>
      </c>
      <c r="G1161">
        <v>2700</v>
      </c>
      <c r="H1161" t="s">
        <v>4182</v>
      </c>
      <c r="I1161" t="s">
        <v>4182</v>
      </c>
      <c r="J1161" t="s">
        <v>4183</v>
      </c>
      <c r="K1161" t="s">
        <v>22</v>
      </c>
      <c r="L1161">
        <f>20500000</f>
        <v>20500000</v>
      </c>
      <c r="M1161">
        <v>3283832</v>
      </c>
      <c r="N1161" t="s">
        <v>1965</v>
      </c>
      <c r="O1161">
        <v>88</v>
      </c>
      <c r="P1161" t="str">
        <f>IF(Table1[[#This Row],[score]]&gt;=8.5,"High",IF(Table1[[#This Row],[score]]&gt;=7,"Medium","Low"))</f>
        <v>Low</v>
      </c>
      <c r="Q1161" s="5">
        <f>Table1[[#This Row],[gross]]-Table1[[#This Row],[budget]]</f>
        <v>-17216168</v>
      </c>
      <c r="R1161" s="5" t="str">
        <f>IF(Table1[[#This Row],[Profit]]&gt;0,"Profit","Loss")</f>
        <v>Loss</v>
      </c>
      <c r="S1161" s="6" t="str">
        <f>FLOOR(Table1[[#This Row],[year]]-1900,10)+1900 &amp; "-" &amp; FLOOR(Table1[[#This Row],[year]]-1890,10)+1900</f>
        <v>1980-1990</v>
      </c>
      <c r="T1161" s="14" t="s">
        <v>21835</v>
      </c>
      <c r="AB1161" s="14"/>
    </row>
    <row r="1162" spans="1:28" hidden="1" x14ac:dyDescent="0.3">
      <c r="A1162" t="s">
        <v>4011</v>
      </c>
      <c r="B1162" t="s">
        <v>16</v>
      </c>
      <c r="C1162" t="s">
        <v>41</v>
      </c>
      <c r="D1162">
        <v>1987</v>
      </c>
      <c r="E1162" t="s">
        <v>4012</v>
      </c>
      <c r="F1162">
        <v>7.2</v>
      </c>
      <c r="G1162">
        <v>19000</v>
      </c>
      <c r="H1162" t="s">
        <v>4013</v>
      </c>
      <c r="I1162" t="s">
        <v>4014</v>
      </c>
      <c r="J1162" t="s">
        <v>2756</v>
      </c>
      <c r="K1162" t="s">
        <v>30</v>
      </c>
      <c r="L1162">
        <v>3000000</v>
      </c>
      <c r="M1162">
        <v>3221568</v>
      </c>
      <c r="N1162" t="s">
        <v>1163</v>
      </c>
      <c r="O1162">
        <v>100</v>
      </c>
      <c r="P1162" t="str">
        <f>IF(Table1[[#This Row],[score]]&gt;=8.5,"High",IF(Table1[[#This Row],[score]]&gt;=7,"Medium","Low"))</f>
        <v>Medium</v>
      </c>
      <c r="Q1162" s="5">
        <f>Table1[[#This Row],[gross]]-Table1[[#This Row],[budget]]</f>
        <v>221568</v>
      </c>
      <c r="R1162" s="5" t="str">
        <f>IF(Table1[[#This Row],[Profit]]&gt;0,"Profit","Loss")</f>
        <v>Profit</v>
      </c>
      <c r="S1162" s="6" t="str">
        <f>FLOOR(Table1[[#This Row],[year]]-1900,10)+1900 &amp; "-" &amp; FLOOR(Table1[[#This Row],[year]]-1890,10)+1900</f>
        <v>1980-1990</v>
      </c>
      <c r="T1162" s="14" t="s">
        <v>21835</v>
      </c>
      <c r="AB1162" s="14"/>
    </row>
    <row r="1163" spans="1:28" hidden="1" x14ac:dyDescent="0.3">
      <c r="A1163" t="s">
        <v>4254</v>
      </c>
      <c r="B1163" t="s">
        <v>16</v>
      </c>
      <c r="C1163" t="s">
        <v>104</v>
      </c>
      <c r="D1163">
        <v>1987</v>
      </c>
      <c r="E1163" t="s">
        <v>3939</v>
      </c>
      <c r="F1163">
        <v>6.3</v>
      </c>
      <c r="G1163">
        <v>2600</v>
      </c>
      <c r="H1163" t="s">
        <v>2047</v>
      </c>
      <c r="I1163" t="s">
        <v>4255</v>
      </c>
      <c r="J1163" t="s">
        <v>4032</v>
      </c>
      <c r="K1163" t="s">
        <v>22</v>
      </c>
      <c r="L1163">
        <v>5300000</v>
      </c>
      <c r="M1163">
        <v>3107551</v>
      </c>
      <c r="N1163" t="s">
        <v>31</v>
      </c>
      <c r="O1163">
        <v>107</v>
      </c>
      <c r="P1163" t="str">
        <f>IF(Table1[[#This Row],[score]]&gt;=8.5,"High",IF(Table1[[#This Row],[score]]&gt;=7,"Medium","Low"))</f>
        <v>Low</v>
      </c>
      <c r="Q1163" s="5">
        <f>Table1[[#This Row],[gross]]-Table1[[#This Row],[budget]]</f>
        <v>-2192449</v>
      </c>
      <c r="R1163" s="5" t="str">
        <f>IF(Table1[[#This Row],[Profit]]&gt;0,"Profit","Loss")</f>
        <v>Loss</v>
      </c>
      <c r="S1163" s="6" t="str">
        <f>FLOOR(Table1[[#This Row],[year]]-1900,10)+1900 &amp; "-" &amp; FLOOR(Table1[[#This Row],[year]]-1890,10)+1900</f>
        <v>1980-1990</v>
      </c>
      <c r="T1163" s="14" t="s">
        <v>21835</v>
      </c>
      <c r="AB1163" s="14"/>
    </row>
    <row r="1164" spans="1:28" hidden="1" x14ac:dyDescent="0.3">
      <c r="A1164" t="s">
        <v>4288</v>
      </c>
      <c r="B1164" t="s">
        <v>16</v>
      </c>
      <c r="C1164" t="s">
        <v>34</v>
      </c>
      <c r="D1164">
        <v>1987</v>
      </c>
      <c r="E1164" t="s">
        <v>2846</v>
      </c>
      <c r="F1164">
        <v>5.7</v>
      </c>
      <c r="G1164">
        <v>2800</v>
      </c>
      <c r="H1164" t="s">
        <v>3542</v>
      </c>
      <c r="I1164" t="s">
        <v>4289</v>
      </c>
      <c r="J1164" t="s">
        <v>200</v>
      </c>
      <c r="K1164" t="s">
        <v>30</v>
      </c>
      <c r="L1164">
        <v>10000000</v>
      </c>
      <c r="M1164">
        <v>3060858</v>
      </c>
      <c r="N1164" t="s">
        <v>50</v>
      </c>
      <c r="O1164">
        <v>92</v>
      </c>
      <c r="P1164" t="str">
        <f>IF(Table1[[#This Row],[score]]&gt;=8.5,"High",IF(Table1[[#This Row],[score]]&gt;=7,"Medium","Low"))</f>
        <v>Low</v>
      </c>
      <c r="Q1164" s="5">
        <f>Table1[[#This Row],[gross]]-Table1[[#This Row],[budget]]</f>
        <v>-6939142</v>
      </c>
      <c r="R1164" s="5" t="str">
        <f>IF(Table1[[#This Row],[Profit]]&gt;0,"Profit","Loss")</f>
        <v>Loss</v>
      </c>
      <c r="S1164" s="6" t="str">
        <f>FLOOR(Table1[[#This Row],[year]]-1900,10)+1900 &amp; "-" &amp; FLOOR(Table1[[#This Row],[year]]-1890,10)+1900</f>
        <v>1980-1990</v>
      </c>
      <c r="T1164" s="14" t="s">
        <v>21835</v>
      </c>
      <c r="AB1164" s="14"/>
    </row>
    <row r="1165" spans="1:28" hidden="1" x14ac:dyDescent="0.3">
      <c r="A1165" t="s">
        <v>4033</v>
      </c>
      <c r="B1165" t="s">
        <v>16</v>
      </c>
      <c r="C1165" t="s">
        <v>104</v>
      </c>
      <c r="D1165">
        <v>1987</v>
      </c>
      <c r="E1165" t="s">
        <v>3935</v>
      </c>
      <c r="F1165">
        <v>6.1</v>
      </c>
      <c r="G1165">
        <v>4400</v>
      </c>
      <c r="H1165" t="s">
        <v>4034</v>
      </c>
      <c r="I1165" t="s">
        <v>4035</v>
      </c>
      <c r="J1165" t="s">
        <v>3222</v>
      </c>
      <c r="K1165" t="s">
        <v>30</v>
      </c>
      <c r="L1165">
        <v>8000000</v>
      </c>
      <c r="M1165">
        <v>2877571</v>
      </c>
      <c r="N1165" t="s">
        <v>50</v>
      </c>
      <c r="O1165">
        <v>106</v>
      </c>
      <c r="P1165" t="str">
        <f>IF(Table1[[#This Row],[score]]&gt;=8.5,"High",IF(Table1[[#This Row],[score]]&gt;=7,"Medium","Low"))</f>
        <v>Low</v>
      </c>
      <c r="Q1165" s="5">
        <f>Table1[[#This Row],[gross]]-Table1[[#This Row],[budget]]</f>
        <v>-5122429</v>
      </c>
      <c r="R1165" s="5" t="str">
        <f>IF(Table1[[#This Row],[Profit]]&gt;0,"Profit","Loss")</f>
        <v>Loss</v>
      </c>
      <c r="S1165" s="6" t="str">
        <f>FLOOR(Table1[[#This Row],[year]]-1900,10)+1900 &amp; "-" &amp; FLOOR(Table1[[#This Row],[year]]-1890,10)+1900</f>
        <v>1980-1990</v>
      </c>
      <c r="T1165" s="14" t="s">
        <v>21835</v>
      </c>
      <c r="AB1165" s="14"/>
    </row>
    <row r="1166" spans="1:28" hidden="1" x14ac:dyDescent="0.3">
      <c r="A1166" t="s">
        <v>4128</v>
      </c>
      <c r="B1166" t="s">
        <v>1974</v>
      </c>
      <c r="C1166" t="s">
        <v>41</v>
      </c>
      <c r="D1166">
        <v>1987</v>
      </c>
      <c r="E1166" t="s">
        <v>2846</v>
      </c>
      <c r="F1166">
        <v>4.2</v>
      </c>
      <c r="G1166">
        <v>1200</v>
      </c>
      <c r="H1166" t="s">
        <v>4129</v>
      </c>
      <c r="I1166" t="s">
        <v>4129</v>
      </c>
      <c r="J1166" t="s">
        <v>4130</v>
      </c>
      <c r="K1166" t="s">
        <v>30</v>
      </c>
      <c r="L1166">
        <f t="shared" ref="L1166:L1172" si="23">20500000</f>
        <v>20500000</v>
      </c>
      <c r="M1166">
        <v>2700000</v>
      </c>
      <c r="N1166" t="s">
        <v>4131</v>
      </c>
      <c r="O1166">
        <v>108</v>
      </c>
      <c r="P1166" t="str">
        <f>IF(Table1[[#This Row],[score]]&gt;=8.5,"High",IF(Table1[[#This Row],[score]]&gt;=7,"Medium","Low"))</f>
        <v>Low</v>
      </c>
      <c r="Q1166" s="5">
        <f>Table1[[#This Row],[gross]]-Table1[[#This Row],[budget]]</f>
        <v>-17800000</v>
      </c>
      <c r="R1166" s="5" t="str">
        <f>IF(Table1[[#This Row],[Profit]]&gt;0,"Profit","Loss")</f>
        <v>Loss</v>
      </c>
      <c r="S1166" s="6" t="str">
        <f>FLOOR(Table1[[#This Row],[year]]-1900,10)+1900 &amp; "-" &amp; FLOOR(Table1[[#This Row],[year]]-1890,10)+1900</f>
        <v>1980-1990</v>
      </c>
      <c r="T1166" s="14" t="s">
        <v>21835</v>
      </c>
      <c r="AB1166" s="14"/>
    </row>
    <row r="1167" spans="1:28" hidden="1" x14ac:dyDescent="0.3">
      <c r="A1167" t="s">
        <v>4132</v>
      </c>
      <c r="B1167" t="s">
        <v>16</v>
      </c>
      <c r="C1167" t="s">
        <v>52</v>
      </c>
      <c r="D1167">
        <v>1987</v>
      </c>
      <c r="E1167" t="s">
        <v>4012</v>
      </c>
      <c r="F1167">
        <v>5.7</v>
      </c>
      <c r="G1167">
        <v>5600</v>
      </c>
      <c r="H1167" t="s">
        <v>4133</v>
      </c>
      <c r="I1167" t="s">
        <v>4134</v>
      </c>
      <c r="J1167" t="s">
        <v>4135</v>
      </c>
      <c r="K1167" t="s">
        <v>195</v>
      </c>
      <c r="L1167">
        <f t="shared" si="23"/>
        <v>20500000</v>
      </c>
      <c r="M1167">
        <v>2683519</v>
      </c>
      <c r="N1167" t="s">
        <v>4136</v>
      </c>
      <c r="O1167">
        <v>97</v>
      </c>
      <c r="P1167" t="str">
        <f>IF(Table1[[#This Row],[score]]&gt;=8.5,"High",IF(Table1[[#This Row],[score]]&gt;=7,"Medium","Low"))</f>
        <v>Low</v>
      </c>
      <c r="Q1167" s="5">
        <f>Table1[[#This Row],[gross]]-Table1[[#This Row],[budget]]</f>
        <v>-17816481</v>
      </c>
      <c r="R1167" s="5" t="str">
        <f>IF(Table1[[#This Row],[Profit]]&gt;0,"Profit","Loss")</f>
        <v>Loss</v>
      </c>
      <c r="S1167" s="6" t="str">
        <f>FLOOR(Table1[[#This Row],[year]]-1900,10)+1900 &amp; "-" &amp; FLOOR(Table1[[#This Row],[year]]-1890,10)+1900</f>
        <v>1980-1990</v>
      </c>
      <c r="T1167" s="14" t="s">
        <v>21835</v>
      </c>
      <c r="AB1167" s="14"/>
    </row>
    <row r="1168" spans="1:28" hidden="1" x14ac:dyDescent="0.3">
      <c r="A1168" t="s">
        <v>3941</v>
      </c>
      <c r="B1168" t="s">
        <v>16</v>
      </c>
      <c r="C1168" t="s">
        <v>17</v>
      </c>
      <c r="D1168">
        <v>1987</v>
      </c>
      <c r="E1168" t="s">
        <v>3858</v>
      </c>
      <c r="F1168">
        <v>7.7</v>
      </c>
      <c r="G1168">
        <v>17000</v>
      </c>
      <c r="H1168" t="s">
        <v>825</v>
      </c>
      <c r="I1168" t="s">
        <v>2167</v>
      </c>
      <c r="J1168" t="s">
        <v>3942</v>
      </c>
      <c r="K1168" t="s">
        <v>22</v>
      </c>
      <c r="L1168">
        <f t="shared" si="23"/>
        <v>20500000</v>
      </c>
      <c r="M1168">
        <v>2642567</v>
      </c>
      <c r="N1168" t="s">
        <v>827</v>
      </c>
      <c r="O1168">
        <v>140</v>
      </c>
      <c r="P1168" t="str">
        <f>IF(Table1[[#This Row],[score]]&gt;=8.5,"High",IF(Table1[[#This Row],[score]]&gt;=7,"Medium","Low"))</f>
        <v>Medium</v>
      </c>
      <c r="Q1168" s="5">
        <f>Table1[[#This Row],[gross]]-Table1[[#This Row],[budget]]</f>
        <v>-17857433</v>
      </c>
      <c r="R1168" s="5" t="str">
        <f>IF(Table1[[#This Row],[Profit]]&gt;0,"Profit","Loss")</f>
        <v>Loss</v>
      </c>
      <c r="S1168" s="6" t="str">
        <f>FLOOR(Table1[[#This Row],[year]]-1900,10)+1900 &amp; "-" &amp; FLOOR(Table1[[#This Row],[year]]-1890,10)+1900</f>
        <v>1980-1990</v>
      </c>
      <c r="T1168" s="14" t="s">
        <v>21835</v>
      </c>
      <c r="AB1168" s="14"/>
    </row>
    <row r="1169" spans="1:28" hidden="1" x14ac:dyDescent="0.3">
      <c r="A1169" t="s">
        <v>4079</v>
      </c>
      <c r="B1169" t="s">
        <v>16</v>
      </c>
      <c r="C1169" t="s">
        <v>104</v>
      </c>
      <c r="D1169">
        <v>1987</v>
      </c>
      <c r="E1169" t="s">
        <v>4080</v>
      </c>
      <c r="F1169">
        <v>7.3</v>
      </c>
      <c r="G1169">
        <v>21000</v>
      </c>
      <c r="H1169" t="s">
        <v>675</v>
      </c>
      <c r="I1169" t="s">
        <v>675</v>
      </c>
      <c r="J1169" t="s">
        <v>4081</v>
      </c>
      <c r="K1169" t="s">
        <v>30</v>
      </c>
      <c r="L1169">
        <f t="shared" si="23"/>
        <v>20500000</v>
      </c>
      <c r="M1169">
        <v>2585639</v>
      </c>
      <c r="N1169" t="s">
        <v>4082</v>
      </c>
      <c r="O1169">
        <v>102</v>
      </c>
      <c r="P1169" t="str">
        <f>IF(Table1[[#This Row],[score]]&gt;=8.5,"High",IF(Table1[[#This Row],[score]]&gt;=7,"Medium","Low"))</f>
        <v>Medium</v>
      </c>
      <c r="Q1169" s="5">
        <f>Table1[[#This Row],[gross]]-Table1[[#This Row],[budget]]</f>
        <v>-17914361</v>
      </c>
      <c r="R1169" s="5" t="str">
        <f>IF(Table1[[#This Row],[Profit]]&gt;0,"Profit","Loss")</f>
        <v>Loss</v>
      </c>
      <c r="S1169" s="6" t="str">
        <f>FLOOR(Table1[[#This Row],[year]]-1900,10)+1900 &amp; "-" &amp; FLOOR(Table1[[#This Row],[year]]-1890,10)+1900</f>
        <v>1980-1990</v>
      </c>
      <c r="T1169" s="14" t="s">
        <v>21835</v>
      </c>
      <c r="AB1169" s="14"/>
    </row>
    <row r="1170" spans="1:28" hidden="1" x14ac:dyDescent="0.3">
      <c r="A1170" t="s">
        <v>3953</v>
      </c>
      <c r="B1170" t="s">
        <v>16</v>
      </c>
      <c r="C1170" t="s">
        <v>52</v>
      </c>
      <c r="D1170">
        <v>1987</v>
      </c>
      <c r="E1170" t="s">
        <v>3945</v>
      </c>
      <c r="F1170">
        <v>6.8</v>
      </c>
      <c r="G1170">
        <v>14000</v>
      </c>
      <c r="H1170" t="s">
        <v>2141</v>
      </c>
      <c r="I1170" t="s">
        <v>3954</v>
      </c>
      <c r="J1170" t="s">
        <v>3955</v>
      </c>
      <c r="K1170" t="s">
        <v>22</v>
      </c>
      <c r="L1170">
        <f t="shared" si="23"/>
        <v>20500000</v>
      </c>
      <c r="M1170">
        <v>2488740</v>
      </c>
      <c r="N1170" t="s">
        <v>1029</v>
      </c>
      <c r="O1170">
        <v>89</v>
      </c>
      <c r="P1170" t="str">
        <f>IF(Table1[[#This Row],[score]]&gt;=8.5,"High",IF(Table1[[#This Row],[score]]&gt;=7,"Medium","Low"))</f>
        <v>Low</v>
      </c>
      <c r="Q1170" s="5">
        <f>Table1[[#This Row],[gross]]-Table1[[#This Row],[budget]]</f>
        <v>-18011260</v>
      </c>
      <c r="R1170" s="5" t="str">
        <f>IF(Table1[[#This Row],[Profit]]&gt;0,"Profit","Loss")</f>
        <v>Loss</v>
      </c>
      <c r="S1170" s="6" t="str">
        <f>FLOOR(Table1[[#This Row],[year]]-1900,10)+1900 &amp; "-" &amp; FLOOR(Table1[[#This Row],[year]]-1890,10)+1900</f>
        <v>1980-1990</v>
      </c>
      <c r="T1170" s="14" t="s">
        <v>21835</v>
      </c>
      <c r="AB1170" s="14"/>
    </row>
    <row r="1171" spans="1:28" hidden="1" x14ac:dyDescent="0.3">
      <c r="A1171" t="s">
        <v>4304</v>
      </c>
      <c r="B1171" t="s">
        <v>16</v>
      </c>
      <c r="C1171" t="s">
        <v>17</v>
      </c>
      <c r="D1171">
        <v>1987</v>
      </c>
      <c r="E1171" t="s">
        <v>3221</v>
      </c>
      <c r="F1171">
        <v>6.2</v>
      </c>
      <c r="G1171">
        <v>3700</v>
      </c>
      <c r="H1171" t="s">
        <v>4305</v>
      </c>
      <c r="I1171" t="s">
        <v>4306</v>
      </c>
      <c r="J1171" t="s">
        <v>1814</v>
      </c>
      <c r="K1171" t="s">
        <v>30</v>
      </c>
      <c r="L1171">
        <f t="shared" si="23"/>
        <v>20500000</v>
      </c>
      <c r="M1171">
        <v>2413427</v>
      </c>
      <c r="N1171" t="s">
        <v>118</v>
      </c>
      <c r="O1171">
        <v>100</v>
      </c>
      <c r="P1171" t="str">
        <f>IF(Table1[[#This Row],[score]]&gt;=8.5,"High",IF(Table1[[#This Row],[score]]&gt;=7,"Medium","Low"))</f>
        <v>Low</v>
      </c>
      <c r="Q1171" s="5">
        <f>Table1[[#This Row],[gross]]-Table1[[#This Row],[budget]]</f>
        <v>-18086573</v>
      </c>
      <c r="R1171" s="5" t="str">
        <f>IF(Table1[[#This Row],[Profit]]&gt;0,"Profit","Loss")</f>
        <v>Loss</v>
      </c>
      <c r="S1171" s="6" t="str">
        <f>FLOOR(Table1[[#This Row],[year]]-1900,10)+1900 &amp; "-" &amp; FLOOR(Table1[[#This Row],[year]]-1890,10)+1900</f>
        <v>1980-1990</v>
      </c>
      <c r="T1171" s="14" t="s">
        <v>21835</v>
      </c>
      <c r="AB1171" s="14"/>
    </row>
    <row r="1172" spans="1:28" hidden="1" x14ac:dyDescent="0.3">
      <c r="A1172" t="s">
        <v>4374</v>
      </c>
      <c r="B1172" t="s">
        <v>16</v>
      </c>
      <c r="C1172" t="s">
        <v>52</v>
      </c>
      <c r="D1172">
        <v>1987</v>
      </c>
      <c r="E1172" t="s">
        <v>4375</v>
      </c>
      <c r="F1172">
        <v>5.6</v>
      </c>
      <c r="G1172">
        <v>1700</v>
      </c>
      <c r="H1172" t="s">
        <v>4376</v>
      </c>
      <c r="I1172" t="s">
        <v>4376</v>
      </c>
      <c r="J1172" t="s">
        <v>4377</v>
      </c>
      <c r="K1172" t="s">
        <v>30</v>
      </c>
      <c r="L1172">
        <f t="shared" si="23"/>
        <v>20500000</v>
      </c>
      <c r="M1172">
        <v>2407024</v>
      </c>
      <c r="N1172" t="s">
        <v>4378</v>
      </c>
      <c r="O1172">
        <v>91</v>
      </c>
      <c r="P1172" t="str">
        <f>IF(Table1[[#This Row],[score]]&gt;=8.5,"High",IF(Table1[[#This Row],[score]]&gt;=7,"Medium","Low"))</f>
        <v>Low</v>
      </c>
      <c r="Q1172" s="5">
        <f>Table1[[#This Row],[gross]]-Table1[[#This Row],[budget]]</f>
        <v>-18092976</v>
      </c>
      <c r="R1172" s="5" t="str">
        <f>IF(Table1[[#This Row],[Profit]]&gt;0,"Profit","Loss")</f>
        <v>Loss</v>
      </c>
      <c r="S1172" s="6" t="str">
        <f>FLOOR(Table1[[#This Row],[year]]-1900,10)+1900 &amp; "-" &amp; FLOOR(Table1[[#This Row],[year]]-1890,10)+1900</f>
        <v>1980-1990</v>
      </c>
      <c r="T1172" s="14" t="s">
        <v>21843</v>
      </c>
      <c r="AB1172" s="14"/>
    </row>
    <row r="1173" spans="1:28" hidden="1" x14ac:dyDescent="0.3">
      <c r="A1173" t="s">
        <v>4321</v>
      </c>
      <c r="B1173" t="s">
        <v>1974</v>
      </c>
      <c r="C1173" t="s">
        <v>34</v>
      </c>
      <c r="D1173">
        <v>1987</v>
      </c>
      <c r="E1173" t="s">
        <v>3733</v>
      </c>
      <c r="F1173">
        <v>4.7</v>
      </c>
      <c r="G1173">
        <v>1100</v>
      </c>
      <c r="H1173" t="s">
        <v>2320</v>
      </c>
      <c r="I1173" t="s">
        <v>4322</v>
      </c>
      <c r="J1173" t="s">
        <v>1549</v>
      </c>
      <c r="K1173" t="s">
        <v>30</v>
      </c>
      <c r="L1173">
        <v>19000000</v>
      </c>
      <c r="M1173">
        <v>2228951</v>
      </c>
      <c r="N1173" t="s">
        <v>2075</v>
      </c>
      <c r="O1173">
        <v>101</v>
      </c>
      <c r="P1173" t="str">
        <f>IF(Table1[[#This Row],[score]]&gt;=8.5,"High",IF(Table1[[#This Row],[score]]&gt;=7,"Medium","Low"))</f>
        <v>Low</v>
      </c>
      <c r="Q1173" s="5">
        <f>Table1[[#This Row],[gross]]-Table1[[#This Row],[budget]]</f>
        <v>-16771049</v>
      </c>
      <c r="R1173" s="5" t="str">
        <f>IF(Table1[[#This Row],[Profit]]&gt;0,"Profit","Loss")</f>
        <v>Loss</v>
      </c>
      <c r="S1173" s="6" t="str">
        <f>FLOOR(Table1[[#This Row],[year]]-1900,10)+1900 &amp; "-" &amp; FLOOR(Table1[[#This Row],[year]]-1890,10)+1900</f>
        <v>1980-1990</v>
      </c>
      <c r="T1173" s="14" t="s">
        <v>21835</v>
      </c>
      <c r="AB1173" s="14"/>
    </row>
    <row r="1174" spans="1:28" hidden="1" x14ac:dyDescent="0.3">
      <c r="A1174" t="s">
        <v>4382</v>
      </c>
      <c r="B1174" t="s">
        <v>33</v>
      </c>
      <c r="C1174" t="s">
        <v>17</v>
      </c>
      <c r="D1174">
        <v>1987</v>
      </c>
      <c r="E1174" t="s">
        <v>3924</v>
      </c>
      <c r="F1174">
        <v>5.6</v>
      </c>
      <c r="G1174">
        <v>1400</v>
      </c>
      <c r="H1174" t="s">
        <v>579</v>
      </c>
      <c r="I1174" t="s">
        <v>4383</v>
      </c>
      <c r="J1174" t="s">
        <v>4384</v>
      </c>
      <c r="K1174" t="s">
        <v>30</v>
      </c>
      <c r="L1174">
        <f>20500000</f>
        <v>20500000</v>
      </c>
      <c r="M1174">
        <v>2189047</v>
      </c>
      <c r="N1174" t="s">
        <v>3263</v>
      </c>
      <c r="O1174">
        <v>99</v>
      </c>
      <c r="P1174" t="str">
        <f>IF(Table1[[#This Row],[score]]&gt;=8.5,"High",IF(Table1[[#This Row],[score]]&gt;=7,"Medium","Low"))</f>
        <v>Low</v>
      </c>
      <c r="Q1174" s="5">
        <f>Table1[[#This Row],[gross]]-Table1[[#This Row],[budget]]</f>
        <v>-18310953</v>
      </c>
      <c r="R1174" s="5" t="str">
        <f>IF(Table1[[#This Row],[Profit]]&gt;0,"Profit","Loss")</f>
        <v>Loss</v>
      </c>
      <c r="S1174" s="6" t="str">
        <f>FLOOR(Table1[[#This Row],[year]]-1900,10)+1900 &amp; "-" &amp; FLOOR(Table1[[#This Row],[year]]-1890,10)+1900</f>
        <v>1980-1990</v>
      </c>
      <c r="T1174" s="14" t="s">
        <v>21835</v>
      </c>
      <c r="AB1174" s="14"/>
    </row>
    <row r="1175" spans="1:28" hidden="1" x14ac:dyDescent="0.3">
      <c r="A1175" t="s">
        <v>4113</v>
      </c>
      <c r="B1175" t="s">
        <v>1974</v>
      </c>
      <c r="C1175" t="s">
        <v>17</v>
      </c>
      <c r="D1175">
        <v>1987</v>
      </c>
      <c r="E1175" t="s">
        <v>4114</v>
      </c>
      <c r="F1175">
        <v>7.8</v>
      </c>
      <c r="G1175">
        <v>10000</v>
      </c>
      <c r="H1175" t="s">
        <v>4115</v>
      </c>
      <c r="I1175" t="s">
        <v>4116</v>
      </c>
      <c r="J1175" t="s">
        <v>4117</v>
      </c>
      <c r="K1175" t="s">
        <v>3770</v>
      </c>
      <c r="L1175">
        <f>20500000</f>
        <v>20500000</v>
      </c>
      <c r="M1175">
        <v>2063688</v>
      </c>
      <c r="N1175" t="s">
        <v>4118</v>
      </c>
      <c r="O1175">
        <v>157</v>
      </c>
      <c r="P1175" t="str">
        <f>IF(Table1[[#This Row],[score]]&gt;=8.5,"High",IF(Table1[[#This Row],[score]]&gt;=7,"Medium","Low"))</f>
        <v>Medium</v>
      </c>
      <c r="Q1175" s="5">
        <f>Table1[[#This Row],[gross]]-Table1[[#This Row],[budget]]</f>
        <v>-18436312</v>
      </c>
      <c r="R1175" s="5" t="str">
        <f>IF(Table1[[#This Row],[Profit]]&gt;0,"Profit","Loss")</f>
        <v>Loss</v>
      </c>
      <c r="S1175" s="6" t="str">
        <f>FLOOR(Table1[[#This Row],[year]]-1900,10)+1900 &amp; "-" &amp; FLOOR(Table1[[#This Row],[year]]-1890,10)+1900</f>
        <v>1980-1990</v>
      </c>
      <c r="T1175" s="14" t="s">
        <v>21835</v>
      </c>
      <c r="AB1175" s="14"/>
    </row>
    <row r="1176" spans="1:28" hidden="1" x14ac:dyDescent="0.3">
      <c r="A1176" t="s">
        <v>4148</v>
      </c>
      <c r="B1176" t="s">
        <v>33</v>
      </c>
      <c r="C1176" t="s">
        <v>41</v>
      </c>
      <c r="D1176">
        <v>1987</v>
      </c>
      <c r="E1176" t="s">
        <v>3961</v>
      </c>
      <c r="F1176">
        <v>5.7</v>
      </c>
      <c r="G1176">
        <v>2600</v>
      </c>
      <c r="H1176" t="s">
        <v>3300</v>
      </c>
      <c r="I1176" t="s">
        <v>3300</v>
      </c>
      <c r="J1176" t="s">
        <v>4149</v>
      </c>
      <c r="K1176" t="s">
        <v>30</v>
      </c>
      <c r="L1176">
        <v>8000000</v>
      </c>
      <c r="M1176">
        <v>1988962</v>
      </c>
      <c r="N1176" t="s">
        <v>1735</v>
      </c>
      <c r="O1176">
        <v>105</v>
      </c>
      <c r="P1176" t="str">
        <f>IF(Table1[[#This Row],[score]]&gt;=8.5,"High",IF(Table1[[#This Row],[score]]&gt;=7,"Medium","Low"))</f>
        <v>Low</v>
      </c>
      <c r="Q1176" s="5">
        <f>Table1[[#This Row],[gross]]-Table1[[#This Row],[budget]]</f>
        <v>-6011038</v>
      </c>
      <c r="R1176" s="5" t="str">
        <f>IF(Table1[[#This Row],[Profit]]&gt;0,"Profit","Loss")</f>
        <v>Loss</v>
      </c>
      <c r="S1176" s="6" t="str">
        <f>FLOOR(Table1[[#This Row],[year]]-1900,10)+1900 &amp; "-" &amp; FLOOR(Table1[[#This Row],[year]]-1890,10)+1900</f>
        <v>1980-1990</v>
      </c>
      <c r="T1176" s="14" t="s">
        <v>21835</v>
      </c>
      <c r="AB1176" s="14"/>
    </row>
    <row r="1177" spans="1:28" hidden="1" x14ac:dyDescent="0.3">
      <c r="A1177" t="s">
        <v>4190</v>
      </c>
      <c r="B1177" t="s">
        <v>16</v>
      </c>
      <c r="C1177" t="s">
        <v>52</v>
      </c>
      <c r="D1177">
        <v>1987</v>
      </c>
      <c r="E1177" t="s">
        <v>4191</v>
      </c>
      <c r="F1177">
        <v>5.0999999999999996</v>
      </c>
      <c r="G1177">
        <v>2900</v>
      </c>
      <c r="H1177" t="s">
        <v>1810</v>
      </c>
      <c r="I1177" t="s">
        <v>2630</v>
      </c>
      <c r="J1177" t="s">
        <v>3202</v>
      </c>
      <c r="K1177" t="s">
        <v>306</v>
      </c>
      <c r="L1177">
        <f>20500000</f>
        <v>20500000</v>
      </c>
      <c r="M1177">
        <v>1930001</v>
      </c>
      <c r="N1177" t="s">
        <v>2774</v>
      </c>
      <c r="O1177">
        <v>92</v>
      </c>
      <c r="P1177" t="str">
        <f>IF(Table1[[#This Row],[score]]&gt;=8.5,"High",IF(Table1[[#This Row],[score]]&gt;=7,"Medium","Low"))</f>
        <v>Low</v>
      </c>
      <c r="Q1177" s="5">
        <f>Table1[[#This Row],[gross]]-Table1[[#This Row],[budget]]</f>
        <v>-18569999</v>
      </c>
      <c r="R1177" s="5" t="str">
        <f>IF(Table1[[#This Row],[Profit]]&gt;0,"Profit","Loss")</f>
        <v>Loss</v>
      </c>
      <c r="S1177" s="6" t="str">
        <f>FLOOR(Table1[[#This Row],[year]]-1900,10)+1900 &amp; "-" &amp; FLOOR(Table1[[#This Row],[year]]-1890,10)+1900</f>
        <v>1980-1990</v>
      </c>
      <c r="T1177" s="14" t="s">
        <v>21856</v>
      </c>
      <c r="AB1177" s="14"/>
    </row>
    <row r="1178" spans="1:28" hidden="1" x14ac:dyDescent="0.3">
      <c r="A1178" t="s">
        <v>4150</v>
      </c>
      <c r="B1178" t="s">
        <v>33</v>
      </c>
      <c r="C1178" t="s">
        <v>41</v>
      </c>
      <c r="D1178">
        <v>1987</v>
      </c>
      <c r="E1178" t="s">
        <v>3841</v>
      </c>
      <c r="F1178">
        <v>4.7</v>
      </c>
      <c r="G1178">
        <v>1300</v>
      </c>
      <c r="H1178" t="s">
        <v>2495</v>
      </c>
      <c r="I1178" t="s">
        <v>2495</v>
      </c>
      <c r="J1178" t="s">
        <v>4151</v>
      </c>
      <c r="K1178" t="s">
        <v>30</v>
      </c>
      <c r="L1178">
        <f>20500000</f>
        <v>20500000</v>
      </c>
      <c r="M1178">
        <v>1749956</v>
      </c>
      <c r="N1178" t="s">
        <v>1581</v>
      </c>
      <c r="O1178">
        <v>102</v>
      </c>
      <c r="P1178" t="str">
        <f>IF(Table1[[#This Row],[score]]&gt;=8.5,"High",IF(Table1[[#This Row],[score]]&gt;=7,"Medium","Low"))</f>
        <v>Low</v>
      </c>
      <c r="Q1178" s="5">
        <f>Table1[[#This Row],[gross]]-Table1[[#This Row],[budget]]</f>
        <v>-18750044</v>
      </c>
      <c r="R1178" s="5" t="str">
        <f>IF(Table1[[#This Row],[Profit]]&gt;0,"Profit","Loss")</f>
        <v>Loss</v>
      </c>
      <c r="S1178" s="6" t="str">
        <f>FLOOR(Table1[[#This Row],[year]]-1900,10)+1900 &amp; "-" &amp; FLOOR(Table1[[#This Row],[year]]-1890,10)+1900</f>
        <v>1980-1990</v>
      </c>
      <c r="T1178" s="14" t="s">
        <v>21835</v>
      </c>
      <c r="AB1178" s="14"/>
    </row>
    <row r="1179" spans="1:28" hidden="1" x14ac:dyDescent="0.3">
      <c r="A1179" t="s">
        <v>4324</v>
      </c>
      <c r="B1179" t="s">
        <v>16</v>
      </c>
      <c r="C1179" t="s">
        <v>41</v>
      </c>
      <c r="D1179">
        <v>1987</v>
      </c>
      <c r="E1179" t="s">
        <v>3989</v>
      </c>
      <c r="F1179">
        <v>6.4</v>
      </c>
      <c r="G1179">
        <v>1400</v>
      </c>
      <c r="H1179" t="s">
        <v>1597</v>
      </c>
      <c r="I1179" t="s">
        <v>4182</v>
      </c>
      <c r="J1179" t="s">
        <v>4325</v>
      </c>
      <c r="K1179" t="s">
        <v>22</v>
      </c>
      <c r="L1179">
        <v>19897678</v>
      </c>
      <c r="M1179">
        <v>1744164</v>
      </c>
      <c r="N1179" t="s">
        <v>4029</v>
      </c>
      <c r="O1179">
        <v>105</v>
      </c>
      <c r="P1179" t="str">
        <f>IF(Table1[[#This Row],[score]]&gt;=8.5,"High",IF(Table1[[#This Row],[score]]&gt;=7,"Medium","Low"))</f>
        <v>Low</v>
      </c>
      <c r="Q1179" s="5">
        <f>Table1[[#This Row],[gross]]-Table1[[#This Row],[budget]]</f>
        <v>-18153514</v>
      </c>
      <c r="R1179" s="5" t="str">
        <f>IF(Table1[[#This Row],[Profit]]&gt;0,"Profit","Loss")</f>
        <v>Loss</v>
      </c>
      <c r="S1179" s="6" t="str">
        <f>FLOOR(Table1[[#This Row],[year]]-1900,10)+1900 &amp; "-" &amp; FLOOR(Table1[[#This Row],[year]]-1890,10)+1900</f>
        <v>1980-1990</v>
      </c>
      <c r="T1179" s="14" t="s">
        <v>21835</v>
      </c>
      <c r="AB1179" s="14"/>
    </row>
    <row r="1180" spans="1:28" hidden="1" x14ac:dyDescent="0.3">
      <c r="A1180" t="s">
        <v>4172</v>
      </c>
      <c r="B1180" t="s">
        <v>16</v>
      </c>
      <c r="C1180" t="s">
        <v>17</v>
      </c>
      <c r="D1180">
        <v>1987</v>
      </c>
      <c r="E1180" t="s">
        <v>4146</v>
      </c>
      <c r="F1180">
        <v>5.9</v>
      </c>
      <c r="G1180">
        <v>1800</v>
      </c>
      <c r="H1180" t="s">
        <v>4173</v>
      </c>
      <c r="I1180" t="s">
        <v>4174</v>
      </c>
      <c r="J1180" t="s">
        <v>1205</v>
      </c>
      <c r="K1180" t="s">
        <v>30</v>
      </c>
      <c r="L1180">
        <f>20500000</f>
        <v>20500000</v>
      </c>
      <c r="M1180">
        <v>1733017</v>
      </c>
      <c r="N1180" t="s">
        <v>4175</v>
      </c>
      <c r="O1180">
        <v>109</v>
      </c>
      <c r="P1180" t="str">
        <f>IF(Table1[[#This Row],[score]]&gt;=8.5,"High",IF(Table1[[#This Row],[score]]&gt;=7,"Medium","Low"))</f>
        <v>Low</v>
      </c>
      <c r="Q1180" s="5">
        <f>Table1[[#This Row],[gross]]-Table1[[#This Row],[budget]]</f>
        <v>-18766983</v>
      </c>
      <c r="R1180" s="5" t="str">
        <f>IF(Table1[[#This Row],[Profit]]&gt;0,"Profit","Loss")</f>
        <v>Loss</v>
      </c>
      <c r="S1180" s="6" t="str">
        <f>FLOOR(Table1[[#This Row],[year]]-1900,10)+1900 &amp; "-" &amp; FLOOR(Table1[[#This Row],[year]]-1890,10)+1900</f>
        <v>1980-1990</v>
      </c>
      <c r="T1180" s="14" t="s">
        <v>21835</v>
      </c>
      <c r="AB1180" s="14"/>
    </row>
    <row r="1181" spans="1:28" hidden="1" x14ac:dyDescent="0.3">
      <c r="A1181" t="s">
        <v>4110</v>
      </c>
      <c r="B1181" t="s">
        <v>1974</v>
      </c>
      <c r="C1181" t="s">
        <v>17</v>
      </c>
      <c r="D1181">
        <v>1987</v>
      </c>
      <c r="E1181" t="s">
        <v>3521</v>
      </c>
      <c r="F1181">
        <v>7.9</v>
      </c>
      <c r="G1181">
        <v>7500</v>
      </c>
      <c r="H1181" t="s">
        <v>1831</v>
      </c>
      <c r="I1181" t="s">
        <v>1831</v>
      </c>
      <c r="J1181" t="s">
        <v>4111</v>
      </c>
      <c r="K1181" t="s">
        <v>30</v>
      </c>
      <c r="L1181">
        <v>4000000</v>
      </c>
      <c r="M1181">
        <v>1680358</v>
      </c>
      <c r="N1181" t="s">
        <v>4112</v>
      </c>
      <c r="O1181">
        <v>135</v>
      </c>
      <c r="P1181" t="str">
        <f>IF(Table1[[#This Row],[score]]&gt;=8.5,"High",IF(Table1[[#This Row],[score]]&gt;=7,"Medium","Low"))</f>
        <v>Medium</v>
      </c>
      <c r="Q1181" s="5">
        <f>Table1[[#This Row],[gross]]-Table1[[#This Row],[budget]]</f>
        <v>-2319642</v>
      </c>
      <c r="R1181" s="5" t="str">
        <f>IF(Table1[[#This Row],[Profit]]&gt;0,"Profit","Loss")</f>
        <v>Loss</v>
      </c>
      <c r="S1181" s="6" t="str">
        <f>FLOOR(Table1[[#This Row],[year]]-1900,10)+1900 &amp; "-" &amp; FLOOR(Table1[[#This Row],[year]]-1890,10)+1900</f>
        <v>1980-1990</v>
      </c>
      <c r="T1181" s="14" t="s">
        <v>21835</v>
      </c>
      <c r="AB1181" s="14"/>
    </row>
    <row r="1182" spans="1:28" hidden="1" x14ac:dyDescent="0.3">
      <c r="A1182" t="s">
        <v>4199</v>
      </c>
      <c r="B1182" t="s">
        <v>16</v>
      </c>
      <c r="C1182" t="s">
        <v>63</v>
      </c>
      <c r="D1182">
        <v>1987</v>
      </c>
      <c r="E1182" t="s">
        <v>3247</v>
      </c>
      <c r="F1182">
        <v>7.3</v>
      </c>
      <c r="G1182">
        <v>5700</v>
      </c>
      <c r="H1182" t="s">
        <v>2177</v>
      </c>
      <c r="I1182" t="s">
        <v>4200</v>
      </c>
      <c r="J1182" t="s">
        <v>3326</v>
      </c>
      <c r="K1182" t="s">
        <v>22</v>
      </c>
      <c r="L1182">
        <f>20500000</f>
        <v>20500000</v>
      </c>
      <c r="M1182">
        <v>1672927</v>
      </c>
      <c r="N1182" t="s">
        <v>2180</v>
      </c>
      <c r="O1182">
        <v>105</v>
      </c>
      <c r="P1182" t="str">
        <f>IF(Table1[[#This Row],[score]]&gt;=8.5,"High",IF(Table1[[#This Row],[score]]&gt;=7,"Medium","Low"))</f>
        <v>Medium</v>
      </c>
      <c r="Q1182" s="5">
        <f>Table1[[#This Row],[gross]]-Table1[[#This Row],[budget]]</f>
        <v>-18827073</v>
      </c>
      <c r="R1182" s="5" t="str">
        <f>IF(Table1[[#This Row],[Profit]]&gt;0,"Profit","Loss")</f>
        <v>Loss</v>
      </c>
      <c r="S1182" s="6" t="str">
        <f>FLOOR(Table1[[#This Row],[year]]-1900,10)+1900 &amp; "-" &amp; FLOOR(Table1[[#This Row],[year]]-1890,10)+1900</f>
        <v>1980-1990</v>
      </c>
      <c r="T1182" s="14" t="s">
        <v>21835</v>
      </c>
      <c r="AB1182" s="14"/>
    </row>
    <row r="1183" spans="1:28" hidden="1" x14ac:dyDescent="0.3">
      <c r="A1183" t="s">
        <v>3905</v>
      </c>
      <c r="B1183" t="s">
        <v>16</v>
      </c>
      <c r="C1183" t="s">
        <v>41</v>
      </c>
      <c r="D1183">
        <v>1987</v>
      </c>
      <c r="E1183" t="s">
        <v>3906</v>
      </c>
      <c r="F1183">
        <v>7.6</v>
      </c>
      <c r="G1183">
        <v>41000</v>
      </c>
      <c r="H1183" t="s">
        <v>2128</v>
      </c>
      <c r="I1183" t="s">
        <v>2128</v>
      </c>
      <c r="J1183" t="s">
        <v>3907</v>
      </c>
      <c r="K1183" t="s">
        <v>22</v>
      </c>
      <c r="L1183">
        <f>20500000</f>
        <v>20500000</v>
      </c>
      <c r="M1183">
        <v>1628359</v>
      </c>
      <c r="N1183" t="s">
        <v>3908</v>
      </c>
      <c r="O1183">
        <v>107</v>
      </c>
      <c r="P1183" t="str">
        <f>IF(Table1[[#This Row],[score]]&gt;=8.5,"High",IF(Table1[[#This Row],[score]]&gt;=7,"Medium","Low"))</f>
        <v>Medium</v>
      </c>
      <c r="Q1183" s="5">
        <f>Table1[[#This Row],[gross]]-Table1[[#This Row],[budget]]</f>
        <v>-18871641</v>
      </c>
      <c r="R1183" s="5" t="str">
        <f>IF(Table1[[#This Row],[Profit]]&gt;0,"Profit","Loss")</f>
        <v>Loss</v>
      </c>
      <c r="S1183" s="6" t="str">
        <f>FLOOR(Table1[[#This Row],[year]]-1900,10)+1900 &amp; "-" &amp; FLOOR(Table1[[#This Row],[year]]-1890,10)+1900</f>
        <v>1980-1990</v>
      </c>
      <c r="T1183" s="14" t="s">
        <v>21835</v>
      </c>
      <c r="AB1183" s="14"/>
    </row>
    <row r="1184" spans="1:28" hidden="1" x14ac:dyDescent="0.3">
      <c r="A1184" t="s">
        <v>4290</v>
      </c>
      <c r="B1184" t="s">
        <v>1974</v>
      </c>
      <c r="C1184" t="s">
        <v>41</v>
      </c>
      <c r="D1184">
        <v>1987</v>
      </c>
      <c r="E1184" t="s">
        <v>3951</v>
      </c>
      <c r="F1184">
        <v>5.4</v>
      </c>
      <c r="G1184">
        <v>2500</v>
      </c>
      <c r="H1184" t="s">
        <v>2690</v>
      </c>
      <c r="I1184" t="s">
        <v>4291</v>
      </c>
      <c r="J1184" t="s">
        <v>4292</v>
      </c>
      <c r="K1184" t="s">
        <v>30</v>
      </c>
      <c r="L1184">
        <f>20500000</f>
        <v>20500000</v>
      </c>
      <c r="M1184">
        <v>1584970</v>
      </c>
      <c r="N1184" t="s">
        <v>672</v>
      </c>
      <c r="O1184">
        <v>98</v>
      </c>
      <c r="P1184" t="str">
        <f>IF(Table1[[#This Row],[score]]&gt;=8.5,"High",IF(Table1[[#This Row],[score]]&gt;=7,"Medium","Low"))</f>
        <v>Low</v>
      </c>
      <c r="Q1184" s="5">
        <f>Table1[[#This Row],[gross]]-Table1[[#This Row],[budget]]</f>
        <v>-18915030</v>
      </c>
      <c r="R1184" s="5" t="str">
        <f>IF(Table1[[#This Row],[Profit]]&gt;0,"Profit","Loss")</f>
        <v>Loss</v>
      </c>
      <c r="S1184" s="6" t="str">
        <f>FLOOR(Table1[[#This Row],[year]]-1900,10)+1900 &amp; "-" &amp; FLOOR(Table1[[#This Row],[year]]-1890,10)+1900</f>
        <v>1980-1990</v>
      </c>
      <c r="T1184" s="14" t="s">
        <v>21835</v>
      </c>
      <c r="AB1184" s="14"/>
    </row>
    <row r="1185" spans="1:28" hidden="1" x14ac:dyDescent="0.3">
      <c r="A1185" t="s">
        <v>4047</v>
      </c>
      <c r="B1185" t="s">
        <v>33</v>
      </c>
      <c r="C1185" t="s">
        <v>25</v>
      </c>
      <c r="D1185">
        <v>1987</v>
      </c>
      <c r="E1185" t="s">
        <v>4048</v>
      </c>
      <c r="F1185">
        <v>2.6</v>
      </c>
      <c r="G1185">
        <v>7600</v>
      </c>
      <c r="H1185" t="s">
        <v>2488</v>
      </c>
      <c r="I1185" t="s">
        <v>4049</v>
      </c>
      <c r="J1185" t="s">
        <v>4050</v>
      </c>
      <c r="K1185" t="s">
        <v>30</v>
      </c>
      <c r="L1185">
        <v>1000000</v>
      </c>
      <c r="M1185">
        <v>1576615</v>
      </c>
      <c r="N1185" t="s">
        <v>1520</v>
      </c>
      <c r="O1185">
        <v>100</v>
      </c>
      <c r="P1185" t="str">
        <f>IF(Table1[[#This Row],[score]]&gt;=8.5,"High",IF(Table1[[#This Row],[score]]&gt;=7,"Medium","Low"))</f>
        <v>Low</v>
      </c>
      <c r="Q1185" s="5">
        <f>Table1[[#This Row],[gross]]-Table1[[#This Row],[budget]]</f>
        <v>576615</v>
      </c>
      <c r="R1185" s="5" t="str">
        <f>IF(Table1[[#This Row],[Profit]]&gt;0,"Profit","Loss")</f>
        <v>Profit</v>
      </c>
      <c r="S1185" s="6" t="str">
        <f>FLOOR(Table1[[#This Row],[year]]-1900,10)+1900 &amp; "-" &amp; FLOOR(Table1[[#This Row],[year]]-1890,10)+1900</f>
        <v>1980-1990</v>
      </c>
      <c r="T1185" s="14" t="s">
        <v>21835</v>
      </c>
      <c r="AB1185" s="14"/>
    </row>
    <row r="1186" spans="1:28" hidden="1" x14ac:dyDescent="0.3">
      <c r="A1186" t="s">
        <v>4329</v>
      </c>
      <c r="B1186" t="s">
        <v>33</v>
      </c>
      <c r="C1186" t="s">
        <v>17</v>
      </c>
      <c r="D1186">
        <v>1987</v>
      </c>
      <c r="E1186" t="s">
        <v>4330</v>
      </c>
      <c r="F1186">
        <v>5.3</v>
      </c>
      <c r="G1186">
        <v>997</v>
      </c>
      <c r="H1186" t="s">
        <v>1648</v>
      </c>
      <c r="I1186" t="s">
        <v>4331</v>
      </c>
      <c r="J1186" t="s">
        <v>3222</v>
      </c>
      <c r="K1186" t="s">
        <v>30</v>
      </c>
      <c r="L1186">
        <f>20500000</f>
        <v>20500000</v>
      </c>
      <c r="M1186">
        <v>1539000</v>
      </c>
      <c r="N1186" t="s">
        <v>4016</v>
      </c>
      <c r="O1186">
        <v>88</v>
      </c>
      <c r="P1186" t="str">
        <f>IF(Table1[[#This Row],[score]]&gt;=8.5,"High",IF(Table1[[#This Row],[score]]&gt;=7,"Medium","Low"))</f>
        <v>Low</v>
      </c>
      <c r="Q1186" s="5">
        <f>Table1[[#This Row],[gross]]-Table1[[#This Row],[budget]]</f>
        <v>-18961000</v>
      </c>
      <c r="R1186" s="5" t="str">
        <f>IF(Table1[[#This Row],[Profit]]&gt;0,"Profit","Loss")</f>
        <v>Loss</v>
      </c>
      <c r="S1186" s="6" t="str">
        <f>FLOOR(Table1[[#This Row],[year]]-1900,10)+1900 &amp; "-" &amp; FLOOR(Table1[[#This Row],[year]]-1890,10)+1900</f>
        <v>1980-1990</v>
      </c>
      <c r="T1186" s="14" t="s">
        <v>21857</v>
      </c>
      <c r="AB1186" s="14"/>
    </row>
    <row r="1187" spans="1:28" hidden="1" x14ac:dyDescent="0.3">
      <c r="A1187" t="s">
        <v>4209</v>
      </c>
      <c r="B1187" t="s">
        <v>16</v>
      </c>
      <c r="C1187" t="s">
        <v>34</v>
      </c>
      <c r="D1187">
        <v>1987</v>
      </c>
      <c r="E1187" t="s">
        <v>3475</v>
      </c>
      <c r="F1187">
        <v>6.3</v>
      </c>
      <c r="G1187">
        <v>4800</v>
      </c>
      <c r="H1187" t="s">
        <v>2923</v>
      </c>
      <c r="I1187" t="s">
        <v>4210</v>
      </c>
      <c r="J1187" t="s">
        <v>2756</v>
      </c>
      <c r="K1187" t="s">
        <v>22</v>
      </c>
      <c r="L1187">
        <v>6000000</v>
      </c>
      <c r="M1187">
        <v>1432687</v>
      </c>
      <c r="N1187" t="s">
        <v>1970</v>
      </c>
      <c r="O1187">
        <v>107</v>
      </c>
      <c r="P1187" t="str">
        <f>IF(Table1[[#This Row],[score]]&gt;=8.5,"High",IF(Table1[[#This Row],[score]]&gt;=7,"Medium","Low"))</f>
        <v>Low</v>
      </c>
      <c r="Q1187" s="5">
        <f>Table1[[#This Row],[gross]]-Table1[[#This Row],[budget]]</f>
        <v>-4567313</v>
      </c>
      <c r="R1187" s="5" t="str">
        <f>IF(Table1[[#This Row],[Profit]]&gt;0,"Profit","Loss")</f>
        <v>Loss</v>
      </c>
      <c r="S1187" s="6" t="str">
        <f>FLOOR(Table1[[#This Row],[year]]-1900,10)+1900 &amp; "-" &amp; FLOOR(Table1[[#This Row],[year]]-1890,10)+1900</f>
        <v>1980-1990</v>
      </c>
      <c r="T1187" s="14" t="s">
        <v>21835</v>
      </c>
      <c r="AB1187" s="14"/>
    </row>
    <row r="1188" spans="1:28" hidden="1" x14ac:dyDescent="0.3">
      <c r="A1188" t="s">
        <v>4195</v>
      </c>
      <c r="B1188" t="s">
        <v>443</v>
      </c>
      <c r="C1188" t="s">
        <v>17</v>
      </c>
      <c r="D1188">
        <v>1987</v>
      </c>
      <c r="E1188" t="s">
        <v>4196</v>
      </c>
      <c r="F1188">
        <v>7.3</v>
      </c>
      <c r="G1188">
        <v>4400</v>
      </c>
      <c r="H1188" t="s">
        <v>4197</v>
      </c>
      <c r="I1188" t="s">
        <v>4198</v>
      </c>
      <c r="J1188" t="s">
        <v>241</v>
      </c>
      <c r="K1188" t="s">
        <v>30</v>
      </c>
      <c r="L1188">
        <f>20500000</f>
        <v>20500000</v>
      </c>
      <c r="M1188">
        <v>1338198</v>
      </c>
      <c r="N1188" t="s">
        <v>3937</v>
      </c>
      <c r="O1188">
        <v>90</v>
      </c>
      <c r="P1188" t="str">
        <f>IF(Table1[[#This Row],[score]]&gt;=8.5,"High",IF(Table1[[#This Row],[score]]&gt;=7,"Medium","Low"))</f>
        <v>Medium</v>
      </c>
      <c r="Q1188" s="5">
        <f>Table1[[#This Row],[gross]]-Table1[[#This Row],[budget]]</f>
        <v>-19161802</v>
      </c>
      <c r="R1188" s="5" t="str">
        <f>IF(Table1[[#This Row],[Profit]]&gt;0,"Profit","Loss")</f>
        <v>Loss</v>
      </c>
      <c r="S1188" s="6" t="str">
        <f>FLOOR(Table1[[#This Row],[year]]-1900,10)+1900 &amp; "-" &amp; FLOOR(Table1[[#This Row],[year]]-1890,10)+1900</f>
        <v>1980-1990</v>
      </c>
      <c r="T1188" s="14" t="s">
        <v>21842</v>
      </c>
      <c r="AB1188" s="14"/>
    </row>
    <row r="1189" spans="1:28" hidden="1" x14ac:dyDescent="0.3">
      <c r="A1189" t="s">
        <v>4314</v>
      </c>
      <c r="B1189" t="s">
        <v>16</v>
      </c>
      <c r="C1189" t="s">
        <v>104</v>
      </c>
      <c r="D1189">
        <v>1987</v>
      </c>
      <c r="E1189" t="s">
        <v>4146</v>
      </c>
      <c r="F1189">
        <v>6.2</v>
      </c>
      <c r="G1189">
        <v>1700</v>
      </c>
      <c r="H1189" t="s">
        <v>4315</v>
      </c>
      <c r="I1189" t="s">
        <v>4316</v>
      </c>
      <c r="J1189" t="s">
        <v>4317</v>
      </c>
      <c r="K1189" t="s">
        <v>30</v>
      </c>
      <c r="L1189">
        <f>20500000</f>
        <v>20500000</v>
      </c>
      <c r="M1189">
        <v>1262091</v>
      </c>
      <c r="N1189" t="s">
        <v>3828</v>
      </c>
      <c r="O1189">
        <v>90</v>
      </c>
      <c r="P1189" t="str">
        <f>IF(Table1[[#This Row],[score]]&gt;=8.5,"High",IF(Table1[[#This Row],[score]]&gt;=7,"Medium","Low"))</f>
        <v>Low</v>
      </c>
      <c r="Q1189" s="5">
        <f>Table1[[#This Row],[gross]]-Table1[[#This Row],[budget]]</f>
        <v>-19237909</v>
      </c>
      <c r="R1189" s="5" t="str">
        <f>IF(Table1[[#This Row],[Profit]]&gt;0,"Profit","Loss")</f>
        <v>Loss</v>
      </c>
      <c r="S1189" s="6" t="str">
        <f>FLOOR(Table1[[#This Row],[year]]-1900,10)+1900 &amp; "-" &amp; FLOOR(Table1[[#This Row],[year]]-1890,10)+1900</f>
        <v>1980-1990</v>
      </c>
      <c r="T1189" s="14" t="s">
        <v>21835</v>
      </c>
      <c r="AB1189" s="14"/>
    </row>
    <row r="1190" spans="1:28" hidden="1" x14ac:dyDescent="0.3">
      <c r="A1190" t="s">
        <v>4404</v>
      </c>
      <c r="B1190" t="s">
        <v>1974</v>
      </c>
      <c r="C1190" t="s">
        <v>17</v>
      </c>
      <c r="D1190">
        <v>1987</v>
      </c>
      <c r="E1190" t="s">
        <v>4405</v>
      </c>
      <c r="F1190">
        <v>6.5</v>
      </c>
      <c r="G1190">
        <v>639</v>
      </c>
      <c r="H1190" t="s">
        <v>4406</v>
      </c>
      <c r="I1190" t="s">
        <v>4406</v>
      </c>
      <c r="J1190" t="s">
        <v>4407</v>
      </c>
      <c r="K1190" t="s">
        <v>30</v>
      </c>
      <c r="L1190">
        <f>20500000</f>
        <v>20500000</v>
      </c>
      <c r="M1190">
        <v>1236848</v>
      </c>
      <c r="N1190" t="s">
        <v>4408</v>
      </c>
      <c r="O1190">
        <v>100</v>
      </c>
      <c r="P1190" t="str">
        <f>IF(Table1[[#This Row],[score]]&gt;=8.5,"High",IF(Table1[[#This Row],[score]]&gt;=7,"Medium","Low"))</f>
        <v>Low</v>
      </c>
      <c r="Q1190" s="5">
        <f>Table1[[#This Row],[gross]]-Table1[[#This Row],[budget]]</f>
        <v>-19263152</v>
      </c>
      <c r="R1190" s="5" t="str">
        <f>IF(Table1[[#This Row],[Profit]]&gt;0,"Profit","Loss")</f>
        <v>Loss</v>
      </c>
      <c r="S1190" s="6" t="str">
        <f>FLOOR(Table1[[#This Row],[year]]-1900,10)+1900 &amp; "-" &amp; FLOOR(Table1[[#This Row],[year]]-1890,10)+1900</f>
        <v>1980-1990</v>
      </c>
      <c r="T1190" s="14" t="s">
        <v>21835</v>
      </c>
      <c r="AB1190" s="14"/>
    </row>
    <row r="1191" spans="1:28" hidden="1" x14ac:dyDescent="0.3">
      <c r="A1191" t="s">
        <v>4293</v>
      </c>
      <c r="B1191" t="s">
        <v>16</v>
      </c>
      <c r="C1191" t="s">
        <v>41</v>
      </c>
      <c r="D1191">
        <v>1987</v>
      </c>
      <c r="E1191" t="s">
        <v>3146</v>
      </c>
      <c r="F1191">
        <v>4.3</v>
      </c>
      <c r="G1191">
        <v>3100</v>
      </c>
      <c r="H1191" t="s">
        <v>4294</v>
      </c>
      <c r="I1191" t="s">
        <v>4294</v>
      </c>
      <c r="J1191" t="s">
        <v>4295</v>
      </c>
      <c r="K1191" t="s">
        <v>30</v>
      </c>
      <c r="L1191">
        <f>20500000</f>
        <v>20500000</v>
      </c>
      <c r="M1191">
        <v>1189709</v>
      </c>
      <c r="N1191" t="s">
        <v>2831</v>
      </c>
      <c r="O1191">
        <v>95</v>
      </c>
      <c r="P1191" t="str">
        <f>IF(Table1[[#This Row],[score]]&gt;=8.5,"High",IF(Table1[[#This Row],[score]]&gt;=7,"Medium","Low"))</f>
        <v>Low</v>
      </c>
      <c r="Q1191" s="5">
        <f>Table1[[#This Row],[gross]]-Table1[[#This Row],[budget]]</f>
        <v>-19310291</v>
      </c>
      <c r="R1191" s="5" t="str">
        <f>IF(Table1[[#This Row],[Profit]]&gt;0,"Profit","Loss")</f>
        <v>Loss</v>
      </c>
      <c r="S1191" s="6" t="str">
        <f>FLOOR(Table1[[#This Row],[year]]-1900,10)+1900 &amp; "-" &amp; FLOOR(Table1[[#This Row],[year]]-1890,10)+1900</f>
        <v>1980-1990</v>
      </c>
      <c r="T1191" s="14" t="s">
        <v>21835</v>
      </c>
      <c r="AB1191" s="14"/>
    </row>
    <row r="1192" spans="1:28" hidden="1" x14ac:dyDescent="0.3">
      <c r="A1192" t="s">
        <v>4237</v>
      </c>
      <c r="B1192" t="s">
        <v>16</v>
      </c>
      <c r="C1192" t="s">
        <v>52</v>
      </c>
      <c r="D1192">
        <v>1987</v>
      </c>
      <c r="E1192" t="s">
        <v>4238</v>
      </c>
      <c r="F1192">
        <v>4.3</v>
      </c>
      <c r="G1192">
        <v>1100</v>
      </c>
      <c r="H1192" t="s">
        <v>4239</v>
      </c>
      <c r="I1192" t="s">
        <v>4240</v>
      </c>
      <c r="J1192" t="s">
        <v>2136</v>
      </c>
      <c r="K1192" t="s">
        <v>30</v>
      </c>
      <c r="L1192">
        <f>20500000</f>
        <v>20500000</v>
      </c>
      <c r="M1192">
        <v>1149470</v>
      </c>
      <c r="N1192" t="s">
        <v>4016</v>
      </c>
      <c r="O1192">
        <v>89</v>
      </c>
      <c r="P1192" t="str">
        <f>IF(Table1[[#This Row],[score]]&gt;=8.5,"High",IF(Table1[[#This Row],[score]]&gt;=7,"Medium","Low"))</f>
        <v>Low</v>
      </c>
      <c r="Q1192" s="5">
        <f>Table1[[#This Row],[gross]]-Table1[[#This Row],[budget]]</f>
        <v>-19350530</v>
      </c>
      <c r="R1192" s="5" t="str">
        <f>IF(Table1[[#This Row],[Profit]]&gt;0,"Profit","Loss")</f>
        <v>Loss</v>
      </c>
      <c r="S1192" s="6" t="str">
        <f>FLOOR(Table1[[#This Row],[year]]-1900,10)+1900 &amp; "-" &amp; FLOOR(Table1[[#This Row],[year]]-1890,10)+1900</f>
        <v>1980-1990</v>
      </c>
      <c r="T1192" s="14" t="s">
        <v>21836</v>
      </c>
      <c r="AB1192" s="14"/>
    </row>
    <row r="1193" spans="1:28" hidden="1" x14ac:dyDescent="0.3">
      <c r="A1193" t="s">
        <v>4188</v>
      </c>
      <c r="B1193" t="s">
        <v>16</v>
      </c>
      <c r="C1193" t="s">
        <v>104</v>
      </c>
      <c r="D1193">
        <v>1987</v>
      </c>
      <c r="E1193" t="s">
        <v>3287</v>
      </c>
      <c r="F1193">
        <v>6.4</v>
      </c>
      <c r="G1193">
        <v>2900</v>
      </c>
      <c r="H1193" t="s">
        <v>352</v>
      </c>
      <c r="I1193" t="s">
        <v>4189</v>
      </c>
      <c r="J1193" t="s">
        <v>112</v>
      </c>
      <c r="K1193" t="s">
        <v>30</v>
      </c>
      <c r="L1193">
        <v>5000000</v>
      </c>
      <c r="M1193">
        <v>1119112</v>
      </c>
      <c r="N1193" t="s">
        <v>1163</v>
      </c>
      <c r="O1193">
        <v>97</v>
      </c>
      <c r="P1193" t="str">
        <f>IF(Table1[[#This Row],[score]]&gt;=8.5,"High",IF(Table1[[#This Row],[score]]&gt;=7,"Medium","Low"))</f>
        <v>Low</v>
      </c>
      <c r="Q1193" s="5">
        <f>Table1[[#This Row],[gross]]-Table1[[#This Row],[budget]]</f>
        <v>-3880888</v>
      </c>
      <c r="R1193" s="5" t="str">
        <f>IF(Table1[[#This Row],[Profit]]&gt;0,"Profit","Loss")</f>
        <v>Loss</v>
      </c>
      <c r="S1193" s="6" t="str">
        <f>FLOOR(Table1[[#This Row],[year]]-1900,10)+1900 &amp; "-" &amp; FLOOR(Table1[[#This Row],[year]]-1890,10)+1900</f>
        <v>1980-1990</v>
      </c>
      <c r="T1193" s="14" t="s">
        <v>21835</v>
      </c>
      <c r="AB1193" s="14"/>
    </row>
    <row r="1194" spans="1:28" hidden="1" x14ac:dyDescent="0.3">
      <c r="A1194" t="s">
        <v>3985</v>
      </c>
      <c r="B1194" t="s">
        <v>33</v>
      </c>
      <c r="C1194" t="s">
        <v>63</v>
      </c>
      <c r="D1194">
        <v>1987</v>
      </c>
      <c r="E1194" t="s">
        <v>3849</v>
      </c>
      <c r="F1194">
        <v>7.5</v>
      </c>
      <c r="G1194">
        <v>9500</v>
      </c>
      <c r="H1194" t="s">
        <v>3986</v>
      </c>
      <c r="I1194" t="s">
        <v>3987</v>
      </c>
      <c r="J1194" t="s">
        <v>361</v>
      </c>
      <c r="K1194" t="s">
        <v>22</v>
      </c>
      <c r="L1194">
        <f>20500000</f>
        <v>20500000</v>
      </c>
      <c r="M1194">
        <v>1083486</v>
      </c>
      <c r="N1194" t="s">
        <v>363</v>
      </c>
      <c r="O1194">
        <v>100</v>
      </c>
      <c r="P1194" t="str">
        <f>IF(Table1[[#This Row],[score]]&gt;=8.5,"High",IF(Table1[[#This Row],[score]]&gt;=7,"Medium","Low"))</f>
        <v>Medium</v>
      </c>
      <c r="Q1194" s="5">
        <f>Table1[[#This Row],[gross]]-Table1[[#This Row],[budget]]</f>
        <v>-19416514</v>
      </c>
      <c r="R1194" s="5" t="str">
        <f>IF(Table1[[#This Row],[Profit]]&gt;0,"Profit","Loss")</f>
        <v>Loss</v>
      </c>
      <c r="S1194" s="6" t="str">
        <f>FLOOR(Table1[[#This Row],[year]]-1900,10)+1900 &amp; "-" &amp; FLOOR(Table1[[#This Row],[year]]-1890,10)+1900</f>
        <v>1980-1990</v>
      </c>
      <c r="T1194" s="14" t="s">
        <v>21835</v>
      </c>
      <c r="AB1194" s="14"/>
    </row>
    <row r="1195" spans="1:28" hidden="1" x14ac:dyDescent="0.3">
      <c r="A1195" t="s">
        <v>4231</v>
      </c>
      <c r="B1195" t="s">
        <v>16</v>
      </c>
      <c r="C1195" t="s">
        <v>52</v>
      </c>
      <c r="D1195">
        <v>1987</v>
      </c>
      <c r="E1195" t="s">
        <v>4232</v>
      </c>
      <c r="F1195">
        <v>5.0999999999999996</v>
      </c>
      <c r="G1195">
        <v>1600</v>
      </c>
      <c r="H1195" t="s">
        <v>4233</v>
      </c>
      <c r="I1195" t="s">
        <v>4234</v>
      </c>
      <c r="J1195" t="s">
        <v>4235</v>
      </c>
      <c r="K1195" t="s">
        <v>30</v>
      </c>
      <c r="L1195">
        <v>2000000</v>
      </c>
      <c r="M1195">
        <v>1083395</v>
      </c>
      <c r="N1195" t="s">
        <v>4236</v>
      </c>
      <c r="O1195">
        <v>87</v>
      </c>
      <c r="P1195" t="str">
        <f>IF(Table1[[#This Row],[score]]&gt;=8.5,"High",IF(Table1[[#This Row],[score]]&gt;=7,"Medium","Low"))</f>
        <v>Low</v>
      </c>
      <c r="Q1195" s="5">
        <f>Table1[[#This Row],[gross]]-Table1[[#This Row],[budget]]</f>
        <v>-916605</v>
      </c>
      <c r="R1195" s="5" t="str">
        <f>IF(Table1[[#This Row],[Profit]]&gt;0,"Profit","Loss")</f>
        <v>Loss</v>
      </c>
      <c r="S1195" s="6" t="str">
        <f>FLOOR(Table1[[#This Row],[year]]-1900,10)+1900 &amp; "-" &amp; FLOOR(Table1[[#This Row],[year]]-1890,10)+1900</f>
        <v>1980-1990</v>
      </c>
      <c r="T1195" s="14" t="s">
        <v>21837</v>
      </c>
      <c r="AB1195" s="14"/>
    </row>
    <row r="1196" spans="1:28" hidden="1" x14ac:dyDescent="0.3">
      <c r="A1196" t="s">
        <v>4205</v>
      </c>
      <c r="B1196" t="s">
        <v>33</v>
      </c>
      <c r="C1196" t="s">
        <v>41</v>
      </c>
      <c r="D1196">
        <v>1987</v>
      </c>
      <c r="E1196" t="s">
        <v>4206</v>
      </c>
      <c r="F1196">
        <v>7.2</v>
      </c>
      <c r="G1196">
        <v>2300</v>
      </c>
      <c r="H1196" t="s">
        <v>1563</v>
      </c>
      <c r="I1196" t="s">
        <v>4207</v>
      </c>
      <c r="J1196" t="s">
        <v>4208</v>
      </c>
      <c r="K1196" t="s">
        <v>30</v>
      </c>
      <c r="L1196">
        <f>20500000</f>
        <v>20500000</v>
      </c>
      <c r="M1196">
        <v>1083282</v>
      </c>
      <c r="N1196" t="s">
        <v>31</v>
      </c>
      <c r="O1196">
        <v>116</v>
      </c>
      <c r="P1196" t="str">
        <f>IF(Table1[[#This Row],[score]]&gt;=8.5,"High",IF(Table1[[#This Row],[score]]&gt;=7,"Medium","Low"))</f>
        <v>Medium</v>
      </c>
      <c r="Q1196" s="5">
        <f>Table1[[#This Row],[gross]]-Table1[[#This Row],[budget]]</f>
        <v>-19416718</v>
      </c>
      <c r="R1196" s="5" t="str">
        <f>IF(Table1[[#This Row],[Profit]]&gt;0,"Profit","Loss")</f>
        <v>Loss</v>
      </c>
      <c r="S1196" s="6" t="str">
        <f>FLOOR(Table1[[#This Row],[year]]-1900,10)+1900 &amp; "-" &amp; FLOOR(Table1[[#This Row],[year]]-1890,10)+1900</f>
        <v>1980-1990</v>
      </c>
      <c r="T1196" s="14" t="s">
        <v>21841</v>
      </c>
      <c r="AB1196" s="14"/>
    </row>
    <row r="1197" spans="1:28" hidden="1" x14ac:dyDescent="0.3">
      <c r="A1197" t="s">
        <v>3998</v>
      </c>
      <c r="B1197" t="s">
        <v>16</v>
      </c>
      <c r="C1197" t="s">
        <v>41</v>
      </c>
      <c r="D1197">
        <v>1987</v>
      </c>
      <c r="E1197" t="s">
        <v>3999</v>
      </c>
      <c r="F1197">
        <v>5.8</v>
      </c>
      <c r="G1197">
        <v>2600</v>
      </c>
      <c r="H1197" t="s">
        <v>596</v>
      </c>
      <c r="I1197" t="s">
        <v>95</v>
      </c>
      <c r="J1197" t="s">
        <v>1337</v>
      </c>
      <c r="K1197" t="s">
        <v>22</v>
      </c>
      <c r="L1197">
        <f>20500000</f>
        <v>20500000</v>
      </c>
      <c r="M1197">
        <v>1028679</v>
      </c>
      <c r="N1197" t="s">
        <v>4000</v>
      </c>
      <c r="O1197">
        <v>90</v>
      </c>
      <c r="P1197" t="str">
        <f>IF(Table1[[#This Row],[score]]&gt;=8.5,"High",IF(Table1[[#This Row],[score]]&gt;=7,"Medium","Low"))</f>
        <v>Low</v>
      </c>
      <c r="Q1197" s="5">
        <f>Table1[[#This Row],[gross]]-Table1[[#This Row],[budget]]</f>
        <v>-19471321</v>
      </c>
      <c r="R1197" s="5" t="str">
        <f>IF(Table1[[#This Row],[Profit]]&gt;0,"Profit","Loss")</f>
        <v>Loss</v>
      </c>
      <c r="S1197" s="6" t="str">
        <f>FLOOR(Table1[[#This Row],[year]]-1900,10)+1900 &amp; "-" &amp; FLOOR(Table1[[#This Row],[year]]-1890,10)+1900</f>
        <v>1980-1990</v>
      </c>
      <c r="T1197" s="14" t="s">
        <v>21835</v>
      </c>
      <c r="AB1197" s="14"/>
    </row>
    <row r="1198" spans="1:28" hidden="1" x14ac:dyDescent="0.3">
      <c r="A1198" t="s">
        <v>4282</v>
      </c>
      <c r="B1198" t="s">
        <v>16</v>
      </c>
      <c r="C1198" t="s">
        <v>41</v>
      </c>
      <c r="D1198">
        <v>1987</v>
      </c>
      <c r="E1198" t="s">
        <v>3876</v>
      </c>
      <c r="F1198">
        <v>5.7</v>
      </c>
      <c r="G1198">
        <v>999</v>
      </c>
      <c r="H1198" t="s">
        <v>728</v>
      </c>
      <c r="I1198" t="s">
        <v>728</v>
      </c>
      <c r="J1198" t="s">
        <v>4283</v>
      </c>
      <c r="K1198" t="s">
        <v>30</v>
      </c>
      <c r="L1198">
        <f>20500000</f>
        <v>20500000</v>
      </c>
      <c r="M1198">
        <v>1025762</v>
      </c>
      <c r="N1198" t="s">
        <v>4284</v>
      </c>
      <c r="O1198">
        <v>90</v>
      </c>
      <c r="P1198" t="str">
        <f>IF(Table1[[#This Row],[score]]&gt;=8.5,"High",IF(Table1[[#This Row],[score]]&gt;=7,"Medium","Low"))</f>
        <v>Low</v>
      </c>
      <c r="Q1198" s="5">
        <f>Table1[[#This Row],[gross]]-Table1[[#This Row],[budget]]</f>
        <v>-19474238</v>
      </c>
      <c r="R1198" s="5" t="str">
        <f>IF(Table1[[#This Row],[Profit]]&gt;0,"Profit","Loss")</f>
        <v>Loss</v>
      </c>
      <c r="S1198" s="6" t="str">
        <f>FLOOR(Table1[[#This Row],[year]]-1900,10)+1900 &amp; "-" &amp; FLOOR(Table1[[#This Row],[year]]-1890,10)+1900</f>
        <v>1980-1990</v>
      </c>
      <c r="T1198" s="14" t="s">
        <v>21835</v>
      </c>
      <c r="AB1198" s="14"/>
    </row>
    <row r="1199" spans="1:28" hidden="1" x14ac:dyDescent="0.3">
      <c r="A1199" t="s">
        <v>4332</v>
      </c>
      <c r="B1199" t="s">
        <v>337</v>
      </c>
      <c r="C1199" t="s">
        <v>17</v>
      </c>
      <c r="D1199">
        <v>1987</v>
      </c>
      <c r="E1199" t="s">
        <v>4333</v>
      </c>
      <c r="F1199">
        <v>7.3</v>
      </c>
      <c r="G1199">
        <v>1000</v>
      </c>
      <c r="H1199" t="s">
        <v>4334</v>
      </c>
      <c r="I1199" t="s">
        <v>4335</v>
      </c>
      <c r="J1199" t="s">
        <v>4336</v>
      </c>
      <c r="K1199" t="s">
        <v>22</v>
      </c>
      <c r="L1199">
        <f>20500000</f>
        <v>20500000</v>
      </c>
      <c r="M1199">
        <v>1025228</v>
      </c>
      <c r="N1199" t="s">
        <v>4337</v>
      </c>
      <c r="O1199">
        <v>357</v>
      </c>
      <c r="P1199" t="str">
        <f>IF(Table1[[#This Row],[score]]&gt;=8.5,"High",IF(Table1[[#This Row],[score]]&gt;=7,"Medium","Low"))</f>
        <v>Medium</v>
      </c>
      <c r="Q1199" s="5">
        <f>Table1[[#This Row],[gross]]-Table1[[#This Row],[budget]]</f>
        <v>-19474772</v>
      </c>
      <c r="R1199" s="5" t="str">
        <f>IF(Table1[[#This Row],[Profit]]&gt;0,"Profit","Loss")</f>
        <v>Loss</v>
      </c>
      <c r="S1199" s="6" t="str">
        <f>FLOOR(Table1[[#This Row],[year]]-1900,10)+1900 &amp; "-" &amp; FLOOR(Table1[[#This Row],[year]]-1890,10)+1900</f>
        <v>1980-1990</v>
      </c>
      <c r="T1199" s="14" t="s">
        <v>21835</v>
      </c>
      <c r="AB1199" s="14"/>
    </row>
    <row r="1200" spans="1:28" hidden="1" x14ac:dyDescent="0.3">
      <c r="A1200" t="s">
        <v>4351</v>
      </c>
      <c r="B1200" t="s">
        <v>1974</v>
      </c>
      <c r="C1200" t="s">
        <v>41</v>
      </c>
      <c r="D1200">
        <v>1987</v>
      </c>
      <c r="E1200" t="s">
        <v>4352</v>
      </c>
      <c r="F1200">
        <v>6.2</v>
      </c>
      <c r="G1200">
        <v>905</v>
      </c>
      <c r="H1200" t="s">
        <v>2255</v>
      </c>
      <c r="I1200" t="s">
        <v>4353</v>
      </c>
      <c r="J1200" t="s">
        <v>3897</v>
      </c>
      <c r="K1200" t="s">
        <v>30</v>
      </c>
      <c r="L1200">
        <v>7000000</v>
      </c>
      <c r="M1200">
        <v>999382</v>
      </c>
      <c r="N1200" t="s">
        <v>384</v>
      </c>
      <c r="O1200">
        <v>98</v>
      </c>
      <c r="P1200" t="str">
        <f>IF(Table1[[#This Row],[score]]&gt;=8.5,"High",IF(Table1[[#This Row],[score]]&gt;=7,"Medium","Low"))</f>
        <v>Low</v>
      </c>
      <c r="Q1200" s="5">
        <f>Table1[[#This Row],[gross]]-Table1[[#This Row],[budget]]</f>
        <v>-6000618</v>
      </c>
      <c r="R1200" s="5" t="str">
        <f>IF(Table1[[#This Row],[Profit]]&gt;0,"Profit","Loss")</f>
        <v>Loss</v>
      </c>
      <c r="S1200" s="6" t="str">
        <f>FLOOR(Table1[[#This Row],[year]]-1900,10)+1900 &amp; "-" &amp; FLOOR(Table1[[#This Row],[year]]-1890,10)+1900</f>
        <v>1980-1990</v>
      </c>
      <c r="T1200" s="14" t="s">
        <v>21835</v>
      </c>
      <c r="AB1200" s="14"/>
    </row>
    <row r="1201" spans="1:28" hidden="1" x14ac:dyDescent="0.3">
      <c r="A1201" t="s">
        <v>4398</v>
      </c>
      <c r="B1201" t="s">
        <v>33</v>
      </c>
      <c r="C1201" t="s">
        <v>41</v>
      </c>
      <c r="D1201">
        <v>1987</v>
      </c>
      <c r="E1201" t="s">
        <v>3821</v>
      </c>
      <c r="F1201">
        <v>5.0999999999999996</v>
      </c>
      <c r="G1201">
        <v>390</v>
      </c>
      <c r="H1201" t="s">
        <v>227</v>
      </c>
      <c r="I1201" t="s">
        <v>2023</v>
      </c>
      <c r="J1201" t="s">
        <v>4399</v>
      </c>
      <c r="K1201" t="s">
        <v>30</v>
      </c>
      <c r="L1201">
        <v>10000000</v>
      </c>
      <c r="M1201">
        <v>989033</v>
      </c>
      <c r="N1201" t="s">
        <v>1735</v>
      </c>
      <c r="O1201">
        <v>95</v>
      </c>
      <c r="P1201" t="str">
        <f>IF(Table1[[#This Row],[score]]&gt;=8.5,"High",IF(Table1[[#This Row],[score]]&gt;=7,"Medium","Low"))</f>
        <v>Low</v>
      </c>
      <c r="Q1201" s="5">
        <f>Table1[[#This Row],[gross]]-Table1[[#This Row],[budget]]</f>
        <v>-9010967</v>
      </c>
      <c r="R1201" s="5" t="str">
        <f>IF(Table1[[#This Row],[Profit]]&gt;0,"Profit","Loss")</f>
        <v>Loss</v>
      </c>
      <c r="S1201" s="6" t="str">
        <f>FLOOR(Table1[[#This Row],[year]]-1900,10)+1900 &amp; "-" &amp; FLOOR(Table1[[#This Row],[year]]-1890,10)+1900</f>
        <v>1980-1990</v>
      </c>
      <c r="T1201" s="14" t="s">
        <v>21835</v>
      </c>
      <c r="AB1201" s="14"/>
    </row>
    <row r="1202" spans="1:28" hidden="1" x14ac:dyDescent="0.3">
      <c r="A1202" t="s">
        <v>4318</v>
      </c>
      <c r="B1202" t="s">
        <v>16</v>
      </c>
      <c r="C1202" t="s">
        <v>104</v>
      </c>
      <c r="D1202">
        <v>1987</v>
      </c>
      <c r="E1202" t="s">
        <v>4319</v>
      </c>
      <c r="F1202">
        <v>6.2</v>
      </c>
      <c r="G1202">
        <v>3100</v>
      </c>
      <c r="H1202" t="s">
        <v>187</v>
      </c>
      <c r="I1202" t="s">
        <v>3884</v>
      </c>
      <c r="J1202" t="s">
        <v>4320</v>
      </c>
      <c r="K1202" t="s">
        <v>22</v>
      </c>
      <c r="L1202">
        <v>5500000</v>
      </c>
      <c r="M1202">
        <v>969205</v>
      </c>
      <c r="N1202" t="s">
        <v>3908</v>
      </c>
      <c r="O1202">
        <v>90</v>
      </c>
      <c r="P1202" t="str">
        <f>IF(Table1[[#This Row],[score]]&gt;=8.5,"High",IF(Table1[[#This Row],[score]]&gt;=7,"Medium","Low"))</f>
        <v>Low</v>
      </c>
      <c r="Q1202" s="5">
        <f>Table1[[#This Row],[gross]]-Table1[[#This Row],[budget]]</f>
        <v>-4530795</v>
      </c>
      <c r="R1202" s="5" t="str">
        <f>IF(Table1[[#This Row],[Profit]]&gt;0,"Profit","Loss")</f>
        <v>Loss</v>
      </c>
      <c r="S1202" s="6" t="str">
        <f>FLOOR(Table1[[#This Row],[year]]-1900,10)+1900 &amp; "-" &amp; FLOOR(Table1[[#This Row],[year]]-1890,10)+1900</f>
        <v>1980-1990</v>
      </c>
      <c r="T1202" s="14" t="s">
        <v>21844</v>
      </c>
      <c r="AA1202" s="15"/>
      <c r="AB1202" s="14"/>
    </row>
    <row r="1203" spans="1:28" hidden="1" x14ac:dyDescent="0.3">
      <c r="A1203" t="s">
        <v>4360</v>
      </c>
      <c r="B1203" t="s">
        <v>16</v>
      </c>
      <c r="C1203" t="s">
        <v>17</v>
      </c>
      <c r="D1203">
        <v>1987</v>
      </c>
      <c r="E1203" t="s">
        <v>2766</v>
      </c>
      <c r="F1203">
        <v>5.9</v>
      </c>
      <c r="G1203">
        <v>541</v>
      </c>
      <c r="H1203" t="s">
        <v>4361</v>
      </c>
      <c r="I1203" t="s">
        <v>4361</v>
      </c>
      <c r="J1203" t="s">
        <v>1930</v>
      </c>
      <c r="K1203" t="s">
        <v>448</v>
      </c>
      <c r="L1203">
        <f>20500000</f>
        <v>20500000</v>
      </c>
      <c r="M1203">
        <v>949451</v>
      </c>
      <c r="N1203" t="s">
        <v>4362</v>
      </c>
      <c r="O1203">
        <v>125</v>
      </c>
      <c r="P1203" t="str">
        <f>IF(Table1[[#This Row],[score]]&gt;=8.5,"High",IF(Table1[[#This Row],[score]]&gt;=7,"Medium","Low"))</f>
        <v>Low</v>
      </c>
      <c r="Q1203" s="5">
        <f>Table1[[#This Row],[gross]]-Table1[[#This Row],[budget]]</f>
        <v>-19550549</v>
      </c>
      <c r="R1203" s="5" t="str">
        <f>IF(Table1[[#This Row],[Profit]]&gt;0,"Profit","Loss")</f>
        <v>Loss</v>
      </c>
      <c r="S1203" s="6" t="str">
        <f>FLOOR(Table1[[#This Row],[year]]-1900,10)+1900 &amp; "-" &amp; FLOOR(Table1[[#This Row],[year]]-1890,10)+1900</f>
        <v>1980-1990</v>
      </c>
      <c r="T1203" s="14" t="s">
        <v>21835</v>
      </c>
      <c r="AA1203" s="15"/>
      <c r="AB1203" s="14"/>
    </row>
    <row r="1204" spans="1:28" hidden="1" x14ac:dyDescent="0.3">
      <c r="A1204" t="s">
        <v>4379</v>
      </c>
      <c r="B1204" t="s">
        <v>16</v>
      </c>
      <c r="C1204" t="s">
        <v>17</v>
      </c>
      <c r="D1204">
        <v>1987</v>
      </c>
      <c r="E1204" t="s">
        <v>4004</v>
      </c>
      <c r="F1204">
        <v>5.6</v>
      </c>
      <c r="G1204">
        <v>771</v>
      </c>
      <c r="H1204" t="s">
        <v>4380</v>
      </c>
      <c r="I1204" t="s">
        <v>4380</v>
      </c>
      <c r="J1204" t="s">
        <v>2146</v>
      </c>
      <c r="K1204" t="s">
        <v>306</v>
      </c>
      <c r="L1204">
        <f>20500000</f>
        <v>20500000</v>
      </c>
      <c r="M1204">
        <v>901364</v>
      </c>
      <c r="N1204" t="s">
        <v>4381</v>
      </c>
      <c r="O1204">
        <v>98</v>
      </c>
      <c r="P1204" t="str">
        <f>IF(Table1[[#This Row],[score]]&gt;=8.5,"High",IF(Table1[[#This Row],[score]]&gt;=7,"Medium","Low"))</f>
        <v>Low</v>
      </c>
      <c r="Q1204" s="5">
        <f>Table1[[#This Row],[gross]]-Table1[[#This Row],[budget]]</f>
        <v>-19598636</v>
      </c>
      <c r="R1204" s="5" t="str">
        <f>IF(Table1[[#This Row],[Profit]]&gt;0,"Profit","Loss")</f>
        <v>Loss</v>
      </c>
      <c r="S1204" s="6" t="str">
        <f>FLOOR(Table1[[#This Row],[year]]-1900,10)+1900 &amp; "-" &amp; FLOOR(Table1[[#This Row],[year]]-1890,10)+1900</f>
        <v>1980-1990</v>
      </c>
      <c r="T1204" s="14" t="s">
        <v>21835</v>
      </c>
      <c r="AB1204" s="14"/>
    </row>
    <row r="1205" spans="1:28" hidden="1" x14ac:dyDescent="0.3">
      <c r="A1205" t="s">
        <v>4400</v>
      </c>
      <c r="B1205" t="s">
        <v>33</v>
      </c>
      <c r="C1205" t="s">
        <v>17</v>
      </c>
      <c r="D1205">
        <v>1987</v>
      </c>
      <c r="E1205" t="s">
        <v>4401</v>
      </c>
      <c r="F1205">
        <v>7.1</v>
      </c>
      <c r="G1205">
        <v>1900</v>
      </c>
      <c r="H1205" t="s">
        <v>317</v>
      </c>
      <c r="I1205" t="s">
        <v>4402</v>
      </c>
      <c r="J1205" t="s">
        <v>4403</v>
      </c>
      <c r="K1205" t="s">
        <v>30</v>
      </c>
      <c r="L1205">
        <f>20500000</f>
        <v>20500000</v>
      </c>
      <c r="M1205">
        <v>895904</v>
      </c>
      <c r="N1205" t="s">
        <v>3908</v>
      </c>
      <c r="O1205">
        <v>134</v>
      </c>
      <c r="P1205" t="str">
        <f>IF(Table1[[#This Row],[score]]&gt;=8.5,"High",IF(Table1[[#This Row],[score]]&gt;=7,"Medium","Low"))</f>
        <v>Medium</v>
      </c>
      <c r="Q1205" s="5">
        <f>Table1[[#This Row],[gross]]-Table1[[#This Row],[budget]]</f>
        <v>-19604096</v>
      </c>
      <c r="R1205" s="5" t="str">
        <f>IF(Table1[[#This Row],[Profit]]&gt;0,"Profit","Loss")</f>
        <v>Loss</v>
      </c>
      <c r="S1205" s="6" t="str">
        <f>FLOOR(Table1[[#This Row],[year]]-1900,10)+1900 &amp; "-" &amp; FLOOR(Table1[[#This Row],[year]]-1890,10)+1900</f>
        <v>1980-1990</v>
      </c>
      <c r="T1205" s="14" t="s">
        <v>21842</v>
      </c>
      <c r="AB1205" s="14"/>
    </row>
    <row r="1206" spans="1:28" hidden="1" x14ac:dyDescent="0.3">
      <c r="A1206" t="s">
        <v>4152</v>
      </c>
      <c r="B1206" t="s">
        <v>1974</v>
      </c>
      <c r="C1206" t="s">
        <v>34</v>
      </c>
      <c r="D1206">
        <v>1987</v>
      </c>
      <c r="E1206" t="s">
        <v>4146</v>
      </c>
      <c r="F1206">
        <v>6.1</v>
      </c>
      <c r="G1206">
        <v>3900</v>
      </c>
      <c r="H1206" t="s">
        <v>2651</v>
      </c>
      <c r="I1206" t="s">
        <v>2651</v>
      </c>
      <c r="J1206" t="s">
        <v>4153</v>
      </c>
      <c r="K1206" t="s">
        <v>30</v>
      </c>
      <c r="L1206">
        <f>20500000</f>
        <v>20500000</v>
      </c>
      <c r="M1206">
        <v>873903</v>
      </c>
      <c r="N1206" t="s">
        <v>80</v>
      </c>
      <c r="O1206">
        <v>85</v>
      </c>
      <c r="P1206" t="str">
        <f>IF(Table1[[#This Row],[score]]&gt;=8.5,"High",IF(Table1[[#This Row],[score]]&gt;=7,"Medium","Low"))</f>
        <v>Low</v>
      </c>
      <c r="Q1206" s="5">
        <f>Table1[[#This Row],[gross]]-Table1[[#This Row],[budget]]</f>
        <v>-19626097</v>
      </c>
      <c r="R1206" s="5" t="str">
        <f>IF(Table1[[#This Row],[Profit]]&gt;0,"Profit","Loss")</f>
        <v>Loss</v>
      </c>
      <c r="S1206" s="6" t="str">
        <f>FLOOR(Table1[[#This Row],[year]]-1900,10)+1900 &amp; "-" &amp; FLOOR(Table1[[#This Row],[year]]-1890,10)+1900</f>
        <v>1980-1990</v>
      </c>
      <c r="T1206" s="14" t="s">
        <v>21835</v>
      </c>
      <c r="AB1206" s="14"/>
    </row>
    <row r="1207" spans="1:28" hidden="1" x14ac:dyDescent="0.3">
      <c r="A1207" t="s">
        <v>4038</v>
      </c>
      <c r="B1207" t="s">
        <v>16</v>
      </c>
      <c r="C1207" t="s">
        <v>41</v>
      </c>
      <c r="D1207">
        <v>1987</v>
      </c>
      <c r="E1207" t="s">
        <v>3858</v>
      </c>
      <c r="F1207">
        <v>4.8</v>
      </c>
      <c r="G1207">
        <v>1300</v>
      </c>
      <c r="H1207" t="s">
        <v>4039</v>
      </c>
      <c r="I1207" t="s">
        <v>4039</v>
      </c>
      <c r="J1207" t="s">
        <v>1384</v>
      </c>
      <c r="K1207" t="s">
        <v>30</v>
      </c>
      <c r="L1207">
        <v>5000000</v>
      </c>
      <c r="M1207">
        <v>858250</v>
      </c>
      <c r="N1207" t="s">
        <v>1163</v>
      </c>
      <c r="O1207">
        <v>110</v>
      </c>
      <c r="P1207" t="str">
        <f>IF(Table1[[#This Row],[score]]&gt;=8.5,"High",IF(Table1[[#This Row],[score]]&gt;=7,"Medium","Low"))</f>
        <v>Low</v>
      </c>
      <c r="Q1207" s="5">
        <f>Table1[[#This Row],[gross]]-Table1[[#This Row],[budget]]</f>
        <v>-4141750</v>
      </c>
      <c r="R1207" s="5" t="str">
        <f>IF(Table1[[#This Row],[Profit]]&gt;0,"Profit","Loss")</f>
        <v>Loss</v>
      </c>
      <c r="S1207" s="6" t="str">
        <f>FLOOR(Table1[[#This Row],[year]]-1900,10)+1900 &amp; "-" &amp; FLOOR(Table1[[#This Row],[year]]-1890,10)+1900</f>
        <v>1980-1990</v>
      </c>
      <c r="T1207" s="14" t="s">
        <v>21835</v>
      </c>
      <c r="AB1207" s="14"/>
    </row>
    <row r="1208" spans="1:28" hidden="1" x14ac:dyDescent="0.3">
      <c r="A1208" t="s">
        <v>4251</v>
      </c>
      <c r="B1208" t="s">
        <v>33</v>
      </c>
      <c r="C1208" t="s">
        <v>41</v>
      </c>
      <c r="D1208">
        <v>1987</v>
      </c>
      <c r="E1208" t="s">
        <v>4252</v>
      </c>
      <c r="F1208">
        <v>7.6</v>
      </c>
      <c r="G1208">
        <v>4300</v>
      </c>
      <c r="H1208" t="s">
        <v>2389</v>
      </c>
      <c r="I1208" t="s">
        <v>2389</v>
      </c>
      <c r="J1208" t="s">
        <v>4253</v>
      </c>
      <c r="K1208" t="s">
        <v>448</v>
      </c>
      <c r="L1208">
        <f>20500000</f>
        <v>20500000</v>
      </c>
      <c r="M1208">
        <v>824024</v>
      </c>
      <c r="N1208" t="s">
        <v>966</v>
      </c>
      <c r="O1208">
        <v>103</v>
      </c>
      <c r="P1208" t="str">
        <f>IF(Table1[[#This Row],[score]]&gt;=8.5,"High",IF(Table1[[#This Row],[score]]&gt;=7,"Medium","Low"))</f>
        <v>Medium</v>
      </c>
      <c r="Q1208" s="5">
        <f>Table1[[#This Row],[gross]]-Table1[[#This Row],[budget]]</f>
        <v>-19675976</v>
      </c>
      <c r="R1208" s="5" t="str">
        <f>IF(Table1[[#This Row],[Profit]]&gt;0,"Profit","Loss")</f>
        <v>Loss</v>
      </c>
      <c r="S1208" s="6" t="str">
        <f>FLOOR(Table1[[#This Row],[year]]-1900,10)+1900 &amp; "-" &amp; FLOOR(Table1[[#This Row],[year]]-1890,10)+1900</f>
        <v>1980-1990</v>
      </c>
      <c r="T1208" s="14" t="s">
        <v>21835</v>
      </c>
      <c r="AB1208" s="14"/>
    </row>
    <row r="1209" spans="1:28" hidden="1" x14ac:dyDescent="0.3">
      <c r="A1209" t="s">
        <v>4063</v>
      </c>
      <c r="B1209" t="s">
        <v>16</v>
      </c>
      <c r="C1209" t="s">
        <v>34</v>
      </c>
      <c r="D1209">
        <v>1987</v>
      </c>
      <c r="E1209" t="s">
        <v>3287</v>
      </c>
      <c r="F1209">
        <v>5</v>
      </c>
      <c r="G1209">
        <v>3600</v>
      </c>
      <c r="H1209" t="s">
        <v>2290</v>
      </c>
      <c r="I1209" t="s">
        <v>4064</v>
      </c>
      <c r="J1209" t="s">
        <v>4065</v>
      </c>
      <c r="K1209" t="s">
        <v>306</v>
      </c>
      <c r="L1209">
        <v>4000000</v>
      </c>
      <c r="M1209">
        <v>800000</v>
      </c>
      <c r="N1209" t="s">
        <v>4066</v>
      </c>
      <c r="O1209">
        <v>87</v>
      </c>
      <c r="P1209" t="str">
        <f>IF(Table1[[#This Row],[score]]&gt;=8.5,"High",IF(Table1[[#This Row],[score]]&gt;=7,"Medium","Low"))</f>
        <v>Low</v>
      </c>
      <c r="Q1209" s="5">
        <f>Table1[[#This Row],[gross]]-Table1[[#This Row],[budget]]</f>
        <v>-3200000</v>
      </c>
      <c r="R1209" s="5" t="str">
        <f>IF(Table1[[#This Row],[Profit]]&gt;0,"Profit","Loss")</f>
        <v>Loss</v>
      </c>
      <c r="S1209" s="6" t="str">
        <f>FLOOR(Table1[[#This Row],[year]]-1900,10)+1900 &amp; "-" &amp; FLOOR(Table1[[#This Row],[year]]-1890,10)+1900</f>
        <v>1980-1990</v>
      </c>
      <c r="T1209" s="14" t="s">
        <v>21835</v>
      </c>
      <c r="AB1209" s="14"/>
    </row>
    <row r="1210" spans="1:28" hidden="1" x14ac:dyDescent="0.3">
      <c r="A1210" t="s">
        <v>4215</v>
      </c>
      <c r="B1210" t="s">
        <v>16</v>
      </c>
      <c r="C1210" t="s">
        <v>17</v>
      </c>
      <c r="D1210">
        <v>1987</v>
      </c>
      <c r="E1210" t="s">
        <v>4216</v>
      </c>
      <c r="F1210">
        <v>6.2</v>
      </c>
      <c r="G1210">
        <v>2000</v>
      </c>
      <c r="H1210" t="s">
        <v>135</v>
      </c>
      <c r="I1210" t="s">
        <v>4217</v>
      </c>
      <c r="J1210" t="s">
        <v>4218</v>
      </c>
      <c r="K1210" t="s">
        <v>30</v>
      </c>
      <c r="L1210">
        <v>7500000</v>
      </c>
      <c r="M1210">
        <v>796368</v>
      </c>
      <c r="N1210" t="s">
        <v>1735</v>
      </c>
      <c r="O1210">
        <v>97</v>
      </c>
      <c r="P1210" t="str">
        <f>IF(Table1[[#This Row],[score]]&gt;=8.5,"High",IF(Table1[[#This Row],[score]]&gt;=7,"Medium","Low"))</f>
        <v>Low</v>
      </c>
      <c r="Q1210" s="5">
        <f>Table1[[#This Row],[gross]]-Table1[[#This Row],[budget]]</f>
        <v>-6703632</v>
      </c>
      <c r="R1210" s="5" t="str">
        <f>IF(Table1[[#This Row],[Profit]]&gt;0,"Profit","Loss")</f>
        <v>Loss</v>
      </c>
      <c r="S1210" s="6" t="str">
        <f>FLOOR(Table1[[#This Row],[year]]-1900,10)+1900 &amp; "-" &amp; FLOOR(Table1[[#This Row],[year]]-1890,10)+1900</f>
        <v>1980-1990</v>
      </c>
      <c r="T1210" s="14" t="s">
        <v>21835</v>
      </c>
      <c r="AB1210" s="14"/>
    </row>
    <row r="1211" spans="1:28" hidden="1" x14ac:dyDescent="0.3">
      <c r="A1211" t="s">
        <v>4385</v>
      </c>
      <c r="B1211" t="s">
        <v>16</v>
      </c>
      <c r="C1211" t="s">
        <v>17</v>
      </c>
      <c r="D1211">
        <v>1987</v>
      </c>
      <c r="E1211" t="s">
        <v>4386</v>
      </c>
      <c r="F1211">
        <v>5.4</v>
      </c>
      <c r="G1211">
        <v>834</v>
      </c>
      <c r="H1211" t="s">
        <v>1865</v>
      </c>
      <c r="I1211" t="s">
        <v>1865</v>
      </c>
      <c r="J1211" t="s">
        <v>3873</v>
      </c>
      <c r="K1211" t="s">
        <v>30</v>
      </c>
      <c r="L1211">
        <v>4000000</v>
      </c>
      <c r="M1211">
        <v>743445</v>
      </c>
      <c r="N1211" t="s">
        <v>4387</v>
      </c>
      <c r="O1211">
        <v>91</v>
      </c>
      <c r="P1211" t="str">
        <f>IF(Table1[[#This Row],[score]]&gt;=8.5,"High",IF(Table1[[#This Row],[score]]&gt;=7,"Medium","Low"))</f>
        <v>Low</v>
      </c>
      <c r="Q1211" s="5">
        <f>Table1[[#This Row],[gross]]-Table1[[#This Row],[budget]]</f>
        <v>-3256555</v>
      </c>
      <c r="R1211" s="5" t="str">
        <f>IF(Table1[[#This Row],[Profit]]&gt;0,"Profit","Loss")</f>
        <v>Loss</v>
      </c>
      <c r="S1211" s="6" t="str">
        <f>FLOOR(Table1[[#This Row],[year]]-1900,10)+1900 &amp; "-" &amp; FLOOR(Table1[[#This Row],[year]]-1890,10)+1900</f>
        <v>1980-1990</v>
      </c>
      <c r="T1211" s="14" t="s">
        <v>21835</v>
      </c>
      <c r="AB1211" s="14"/>
    </row>
    <row r="1212" spans="1:28" hidden="1" x14ac:dyDescent="0.3">
      <c r="A1212" t="s">
        <v>4243</v>
      </c>
      <c r="B1212" t="s">
        <v>16</v>
      </c>
      <c r="C1212" t="s">
        <v>17</v>
      </c>
      <c r="D1212">
        <v>1987</v>
      </c>
      <c r="E1212" t="s">
        <v>4244</v>
      </c>
      <c r="F1212">
        <v>5.6</v>
      </c>
      <c r="G1212">
        <v>2100</v>
      </c>
      <c r="H1212" t="s">
        <v>4245</v>
      </c>
      <c r="I1212" t="s">
        <v>4246</v>
      </c>
      <c r="J1212" t="s">
        <v>4247</v>
      </c>
      <c r="K1212" t="s">
        <v>30</v>
      </c>
      <c r="L1212">
        <f>20500000</f>
        <v>20500000</v>
      </c>
      <c r="M1212">
        <v>700000</v>
      </c>
      <c r="N1212" t="s">
        <v>4144</v>
      </c>
      <c r="O1212">
        <v>97</v>
      </c>
      <c r="P1212" t="str">
        <f>IF(Table1[[#This Row],[score]]&gt;=8.5,"High",IF(Table1[[#This Row],[score]]&gt;=7,"Medium","Low"))</f>
        <v>Low</v>
      </c>
      <c r="Q1212" s="5">
        <f>Table1[[#This Row],[gross]]-Table1[[#This Row],[budget]]</f>
        <v>-19800000</v>
      </c>
      <c r="R1212" s="5" t="str">
        <f>IF(Table1[[#This Row],[Profit]]&gt;0,"Profit","Loss")</f>
        <v>Loss</v>
      </c>
      <c r="S1212" s="6" t="str">
        <f>FLOOR(Table1[[#This Row],[year]]-1900,10)+1900 &amp; "-" &amp; FLOOR(Table1[[#This Row],[year]]-1890,10)+1900</f>
        <v>1980-1990</v>
      </c>
      <c r="T1212" s="14" t="s">
        <v>21835</v>
      </c>
      <c r="AB1212" s="14"/>
    </row>
    <row r="1213" spans="1:28" hidden="1" x14ac:dyDescent="0.3">
      <c r="A1213" t="s">
        <v>4167</v>
      </c>
      <c r="B1213" t="s">
        <v>16</v>
      </c>
      <c r="C1213" t="s">
        <v>34</v>
      </c>
      <c r="D1213">
        <v>1987</v>
      </c>
      <c r="E1213" t="s">
        <v>4168</v>
      </c>
      <c r="F1213">
        <v>5.0999999999999996</v>
      </c>
      <c r="G1213">
        <v>4700</v>
      </c>
      <c r="H1213" t="s">
        <v>2942</v>
      </c>
      <c r="I1213" t="s">
        <v>4169</v>
      </c>
      <c r="J1213" t="s">
        <v>2014</v>
      </c>
      <c r="K1213" t="s">
        <v>30</v>
      </c>
      <c r="L1213">
        <v>3520000</v>
      </c>
      <c r="M1213">
        <v>562187</v>
      </c>
      <c r="N1213" t="s">
        <v>4170</v>
      </c>
      <c r="O1213">
        <v>100</v>
      </c>
      <c r="P1213" t="str">
        <f>IF(Table1[[#This Row],[score]]&gt;=8.5,"High",IF(Table1[[#This Row],[score]]&gt;=7,"Medium","Low"))</f>
        <v>Low</v>
      </c>
      <c r="Q1213" s="5">
        <f>Table1[[#This Row],[gross]]-Table1[[#This Row],[budget]]</f>
        <v>-2957813</v>
      </c>
      <c r="R1213" s="5" t="str">
        <f>IF(Table1[[#This Row],[Profit]]&gt;0,"Profit","Loss")</f>
        <v>Loss</v>
      </c>
      <c r="S1213" s="6" t="str">
        <f>FLOOR(Table1[[#This Row],[year]]-1900,10)+1900 &amp; "-" &amp; FLOOR(Table1[[#This Row],[year]]-1890,10)+1900</f>
        <v>1980-1990</v>
      </c>
      <c r="T1213" s="14" t="s">
        <v>21858</v>
      </c>
      <c r="AB1213" s="14"/>
    </row>
    <row r="1214" spans="1:28" hidden="1" x14ac:dyDescent="0.3">
      <c r="A1214" t="s">
        <v>3978</v>
      </c>
      <c r="B1214" t="s">
        <v>16</v>
      </c>
      <c r="C1214" t="s">
        <v>41</v>
      </c>
      <c r="D1214">
        <v>1987</v>
      </c>
      <c r="E1214" t="s">
        <v>3858</v>
      </c>
      <c r="F1214">
        <v>6.2</v>
      </c>
      <c r="G1214">
        <v>10000</v>
      </c>
      <c r="H1214" t="s">
        <v>596</v>
      </c>
      <c r="I1214" t="s">
        <v>3979</v>
      </c>
      <c r="J1214" t="s">
        <v>1833</v>
      </c>
      <c r="K1214" t="s">
        <v>30</v>
      </c>
      <c r="L1214">
        <f>20500000</f>
        <v>20500000</v>
      </c>
      <c r="M1214">
        <v>548696</v>
      </c>
      <c r="N1214" t="s">
        <v>61</v>
      </c>
      <c r="O1214">
        <v>85</v>
      </c>
      <c r="P1214" t="str">
        <f>IF(Table1[[#This Row],[score]]&gt;=8.5,"High",IF(Table1[[#This Row],[score]]&gt;=7,"Medium","Low"))</f>
        <v>Low</v>
      </c>
      <c r="Q1214" s="5">
        <f>Table1[[#This Row],[gross]]-Table1[[#This Row],[budget]]</f>
        <v>-19951304</v>
      </c>
      <c r="R1214" s="5" t="str">
        <f>IF(Table1[[#This Row],[Profit]]&gt;0,"Profit","Loss")</f>
        <v>Loss</v>
      </c>
      <c r="S1214" s="6" t="str">
        <f>FLOOR(Table1[[#This Row],[year]]-1900,10)+1900 &amp; "-" &amp; FLOOR(Table1[[#This Row],[year]]-1890,10)+1900</f>
        <v>1980-1990</v>
      </c>
      <c r="T1214" s="14" t="s">
        <v>21835</v>
      </c>
      <c r="AB1214" s="14"/>
    </row>
    <row r="1215" spans="1:28" hidden="1" x14ac:dyDescent="0.3">
      <c r="A1215" t="s">
        <v>4085</v>
      </c>
      <c r="B1215" t="s">
        <v>16</v>
      </c>
      <c r="C1215" t="s">
        <v>34</v>
      </c>
      <c r="D1215">
        <v>1987</v>
      </c>
      <c r="E1215" t="s">
        <v>4086</v>
      </c>
      <c r="F1215">
        <v>5.9</v>
      </c>
      <c r="G1215">
        <v>1900</v>
      </c>
      <c r="H1215" t="s">
        <v>4087</v>
      </c>
      <c r="I1215" t="s">
        <v>4088</v>
      </c>
      <c r="J1215" t="s">
        <v>204</v>
      </c>
      <c r="K1215" t="s">
        <v>448</v>
      </c>
      <c r="L1215">
        <f>20500000</f>
        <v>20500000</v>
      </c>
      <c r="M1215">
        <v>519596</v>
      </c>
      <c r="N1215" t="s">
        <v>4089</v>
      </c>
      <c r="O1215">
        <v>92</v>
      </c>
      <c r="P1215" t="str">
        <f>IF(Table1[[#This Row],[score]]&gt;=8.5,"High",IF(Table1[[#This Row],[score]]&gt;=7,"Medium","Low"))</f>
        <v>Low</v>
      </c>
      <c r="Q1215" s="5">
        <f>Table1[[#This Row],[gross]]-Table1[[#This Row],[budget]]</f>
        <v>-19980404</v>
      </c>
      <c r="R1215" s="5" t="str">
        <f>IF(Table1[[#This Row],[Profit]]&gt;0,"Profit","Loss")</f>
        <v>Loss</v>
      </c>
      <c r="S1215" s="6" t="str">
        <f>FLOOR(Table1[[#This Row],[year]]-1900,10)+1900 &amp; "-" &amp; FLOOR(Table1[[#This Row],[year]]-1890,10)+1900</f>
        <v>1980-1990</v>
      </c>
      <c r="T1215" s="14" t="s">
        <v>21842</v>
      </c>
      <c r="AB1215" s="14"/>
    </row>
    <row r="1216" spans="1:28" hidden="1" x14ac:dyDescent="0.3">
      <c r="A1216" t="s">
        <v>4370</v>
      </c>
      <c r="B1216" t="s">
        <v>33</v>
      </c>
      <c r="C1216" t="s">
        <v>17</v>
      </c>
      <c r="D1216">
        <v>1987</v>
      </c>
      <c r="E1216" t="s">
        <v>3966</v>
      </c>
      <c r="F1216">
        <v>6.5</v>
      </c>
      <c r="G1216">
        <v>9300</v>
      </c>
      <c r="H1216" t="s">
        <v>289</v>
      </c>
      <c r="I1216" t="s">
        <v>289</v>
      </c>
      <c r="J1216" t="s">
        <v>4371</v>
      </c>
      <c r="K1216" t="s">
        <v>30</v>
      </c>
      <c r="L1216">
        <v>10000000</v>
      </c>
      <c r="M1216">
        <v>486434</v>
      </c>
      <c r="N1216" t="s">
        <v>290</v>
      </c>
      <c r="O1216">
        <v>83</v>
      </c>
      <c r="P1216" t="str">
        <f>IF(Table1[[#This Row],[score]]&gt;=8.5,"High",IF(Table1[[#This Row],[score]]&gt;=7,"Medium","Low"))</f>
        <v>Low</v>
      </c>
      <c r="Q1216" s="5">
        <f>Table1[[#This Row],[gross]]-Table1[[#This Row],[budget]]</f>
        <v>-9513566</v>
      </c>
      <c r="R1216" s="5" t="str">
        <f>IF(Table1[[#This Row],[Profit]]&gt;0,"Profit","Loss")</f>
        <v>Loss</v>
      </c>
      <c r="S1216" s="6" t="str">
        <f>FLOOR(Table1[[#This Row],[year]]-1900,10)+1900 &amp; "-" &amp; FLOOR(Table1[[#This Row],[year]]-1890,10)+1900</f>
        <v>1980-1990</v>
      </c>
      <c r="T1216" s="14" t="s">
        <v>21835</v>
      </c>
      <c r="AB1216" s="14"/>
    </row>
    <row r="1217" spans="1:28" hidden="1" x14ac:dyDescent="0.3">
      <c r="A1217" t="s">
        <v>4192</v>
      </c>
      <c r="B1217" t="s">
        <v>33</v>
      </c>
      <c r="C1217" t="s">
        <v>1192</v>
      </c>
      <c r="D1217">
        <v>1987</v>
      </c>
      <c r="E1217" t="s">
        <v>4193</v>
      </c>
      <c r="F1217">
        <v>6.1</v>
      </c>
      <c r="G1217">
        <v>2300</v>
      </c>
      <c r="H1217" t="s">
        <v>688</v>
      </c>
      <c r="I1217" t="s">
        <v>412</v>
      </c>
      <c r="J1217" t="s">
        <v>4194</v>
      </c>
      <c r="K1217" t="s">
        <v>30</v>
      </c>
      <c r="L1217">
        <v>14000000</v>
      </c>
      <c r="M1217">
        <v>459824</v>
      </c>
      <c r="N1217" t="s">
        <v>50</v>
      </c>
      <c r="O1217">
        <v>101</v>
      </c>
      <c r="P1217" t="str">
        <f>IF(Table1[[#This Row],[score]]&gt;=8.5,"High",IF(Table1[[#This Row],[score]]&gt;=7,"Medium","Low"))</f>
        <v>Low</v>
      </c>
      <c r="Q1217" s="5">
        <f>Table1[[#This Row],[gross]]-Table1[[#This Row],[budget]]</f>
        <v>-13540176</v>
      </c>
      <c r="R1217" s="5" t="str">
        <f>IF(Table1[[#This Row],[Profit]]&gt;0,"Profit","Loss")</f>
        <v>Loss</v>
      </c>
      <c r="S1217" s="6" t="str">
        <f>FLOOR(Table1[[#This Row],[year]]-1900,10)+1900 &amp; "-" &amp; FLOOR(Table1[[#This Row],[year]]-1890,10)+1900</f>
        <v>1980-1990</v>
      </c>
      <c r="T1217" s="14" t="s">
        <v>21835</v>
      </c>
      <c r="AB1217" s="14"/>
    </row>
    <row r="1218" spans="1:28" hidden="1" x14ac:dyDescent="0.3">
      <c r="A1218" t="s">
        <v>4211</v>
      </c>
      <c r="B1218" t="s">
        <v>16</v>
      </c>
      <c r="C1218" t="s">
        <v>104</v>
      </c>
      <c r="D1218">
        <v>1987</v>
      </c>
      <c r="E1218" t="s">
        <v>4164</v>
      </c>
      <c r="F1218">
        <v>5.3</v>
      </c>
      <c r="G1218">
        <v>1400</v>
      </c>
      <c r="H1218" t="s">
        <v>4212</v>
      </c>
      <c r="I1218" t="s">
        <v>4213</v>
      </c>
      <c r="J1218" t="s">
        <v>4214</v>
      </c>
      <c r="K1218" t="s">
        <v>22</v>
      </c>
      <c r="L1218">
        <v>4500000</v>
      </c>
      <c r="M1218">
        <v>406881</v>
      </c>
      <c r="N1218" t="s">
        <v>2180</v>
      </c>
      <c r="O1218">
        <v>92</v>
      </c>
      <c r="P1218" t="str">
        <f>IF(Table1[[#This Row],[score]]&gt;=8.5,"High",IF(Table1[[#This Row],[score]]&gt;=7,"Medium","Low"))</f>
        <v>Low</v>
      </c>
      <c r="Q1218" s="5">
        <f>Table1[[#This Row],[gross]]-Table1[[#This Row],[budget]]</f>
        <v>-4093119</v>
      </c>
      <c r="R1218" s="5" t="str">
        <f>IF(Table1[[#This Row],[Profit]]&gt;0,"Profit","Loss")</f>
        <v>Loss</v>
      </c>
      <c r="S1218" s="6" t="str">
        <f>FLOOR(Table1[[#This Row],[year]]-1900,10)+1900 &amp; "-" &amp; FLOOR(Table1[[#This Row],[year]]-1890,10)+1900</f>
        <v>1980-1990</v>
      </c>
      <c r="T1218" s="14" t="s">
        <v>21835</v>
      </c>
      <c r="AB1218" s="14"/>
    </row>
    <row r="1219" spans="1:28" hidden="1" x14ac:dyDescent="0.3">
      <c r="A1219" t="s">
        <v>4184</v>
      </c>
      <c r="B1219" t="s">
        <v>33</v>
      </c>
      <c r="C1219" t="s">
        <v>390</v>
      </c>
      <c r="D1219">
        <v>1987</v>
      </c>
      <c r="E1219" t="s">
        <v>4185</v>
      </c>
      <c r="F1219">
        <v>7.1</v>
      </c>
      <c r="G1219">
        <v>4500</v>
      </c>
      <c r="H1219" t="s">
        <v>4186</v>
      </c>
      <c r="I1219" t="s">
        <v>4186</v>
      </c>
      <c r="J1219" t="s">
        <v>2991</v>
      </c>
      <c r="K1219" t="s">
        <v>448</v>
      </c>
      <c r="L1219">
        <f>20500000</f>
        <v>20500000</v>
      </c>
      <c r="M1219">
        <v>370698</v>
      </c>
      <c r="N1219" t="s">
        <v>4187</v>
      </c>
      <c r="O1219">
        <v>78</v>
      </c>
      <c r="P1219" t="str">
        <f>IF(Table1[[#This Row],[score]]&gt;=8.5,"High",IF(Table1[[#This Row],[score]]&gt;=7,"Medium","Low"))</f>
        <v>Medium</v>
      </c>
      <c r="Q1219" s="5">
        <f>Table1[[#This Row],[gross]]-Table1[[#This Row],[budget]]</f>
        <v>-20129302</v>
      </c>
      <c r="R1219" s="5" t="str">
        <f>IF(Table1[[#This Row],[Profit]]&gt;0,"Profit","Loss")</f>
        <v>Loss</v>
      </c>
      <c r="S1219" s="6" t="str">
        <f>FLOOR(Table1[[#This Row],[year]]-1900,10)+1900 &amp; "-" &amp; FLOOR(Table1[[#This Row],[year]]-1890,10)+1900</f>
        <v>1980-1990</v>
      </c>
      <c r="T1219" s="14" t="s">
        <v>21835</v>
      </c>
      <c r="AB1219" s="14"/>
    </row>
    <row r="1220" spans="1:28" hidden="1" x14ac:dyDescent="0.3">
      <c r="A1220" t="s">
        <v>4177</v>
      </c>
      <c r="B1220" t="s">
        <v>16</v>
      </c>
      <c r="C1220" t="s">
        <v>104</v>
      </c>
      <c r="D1220">
        <v>1987</v>
      </c>
      <c r="E1220" t="s">
        <v>4178</v>
      </c>
      <c r="F1220">
        <v>5.8</v>
      </c>
      <c r="G1220">
        <v>4000</v>
      </c>
      <c r="H1220" t="s">
        <v>3745</v>
      </c>
      <c r="I1220" t="s">
        <v>4179</v>
      </c>
      <c r="J1220" t="s">
        <v>4180</v>
      </c>
      <c r="K1220" t="s">
        <v>30</v>
      </c>
      <c r="L1220">
        <v>4000000</v>
      </c>
      <c r="M1220">
        <v>345704</v>
      </c>
      <c r="N1220" t="s">
        <v>2221</v>
      </c>
      <c r="O1220">
        <v>102</v>
      </c>
      <c r="P1220" t="str">
        <f>IF(Table1[[#This Row],[score]]&gt;=8.5,"High",IF(Table1[[#This Row],[score]]&gt;=7,"Medium","Low"))</f>
        <v>Low</v>
      </c>
      <c r="Q1220" s="5">
        <f>Table1[[#This Row],[gross]]-Table1[[#This Row],[budget]]</f>
        <v>-3654296</v>
      </c>
      <c r="R1220" s="5" t="str">
        <f>IF(Table1[[#This Row],[Profit]]&gt;0,"Profit","Loss")</f>
        <v>Loss</v>
      </c>
      <c r="S1220" s="6" t="str">
        <f>FLOOR(Table1[[#This Row],[year]]-1900,10)+1900 &amp; "-" &amp; FLOOR(Table1[[#This Row],[year]]-1890,10)+1900</f>
        <v>1980-1990</v>
      </c>
      <c r="T1220" s="14" t="s">
        <v>21844</v>
      </c>
      <c r="AB1220" s="14"/>
    </row>
    <row r="1221" spans="1:28" hidden="1" x14ac:dyDescent="0.3">
      <c r="A1221" t="s">
        <v>4300</v>
      </c>
      <c r="B1221" t="s">
        <v>16</v>
      </c>
      <c r="C1221" t="s">
        <v>17</v>
      </c>
      <c r="D1221">
        <v>1987</v>
      </c>
      <c r="E1221" t="s">
        <v>4301</v>
      </c>
      <c r="F1221">
        <v>5.7</v>
      </c>
      <c r="G1221">
        <v>1200</v>
      </c>
      <c r="H1221" t="s">
        <v>4302</v>
      </c>
      <c r="I1221" t="s">
        <v>4302</v>
      </c>
      <c r="J1221" t="s">
        <v>4303</v>
      </c>
      <c r="K1221" t="s">
        <v>30</v>
      </c>
      <c r="L1221">
        <f>20500000</f>
        <v>20500000</v>
      </c>
      <c r="M1221">
        <v>316199</v>
      </c>
      <c r="N1221" t="s">
        <v>3828</v>
      </c>
      <c r="O1221">
        <v>102</v>
      </c>
      <c r="P1221" t="str">
        <f>IF(Table1[[#This Row],[score]]&gt;=8.5,"High",IF(Table1[[#This Row],[score]]&gt;=7,"Medium","Low"))</f>
        <v>Low</v>
      </c>
      <c r="Q1221" s="5">
        <f>Table1[[#This Row],[gross]]-Table1[[#This Row],[budget]]</f>
        <v>-20183801</v>
      </c>
      <c r="R1221" s="5" t="str">
        <f>IF(Table1[[#This Row],[Profit]]&gt;0,"Profit","Loss")</f>
        <v>Loss</v>
      </c>
      <c r="S1221" s="6" t="str">
        <f>FLOOR(Table1[[#This Row],[year]]-1900,10)+1900 &amp; "-" &amp; FLOOR(Table1[[#This Row],[year]]-1890,10)+1900</f>
        <v>1980-1990</v>
      </c>
      <c r="T1221" s="14" t="s">
        <v>21835</v>
      </c>
      <c r="AB1221" s="14"/>
    </row>
    <row r="1222" spans="1:28" hidden="1" x14ac:dyDescent="0.3">
      <c r="A1222" t="s">
        <v>4140</v>
      </c>
      <c r="B1222" t="s">
        <v>33</v>
      </c>
      <c r="C1222" t="s">
        <v>25</v>
      </c>
      <c r="D1222">
        <v>1987</v>
      </c>
      <c r="E1222" t="s">
        <v>3733</v>
      </c>
      <c r="F1222">
        <v>6.2</v>
      </c>
      <c r="G1222">
        <v>5200</v>
      </c>
      <c r="H1222" t="s">
        <v>4141</v>
      </c>
      <c r="I1222" t="s">
        <v>4142</v>
      </c>
      <c r="J1222" t="s">
        <v>2021</v>
      </c>
      <c r="K1222" t="s">
        <v>30</v>
      </c>
      <c r="L1222">
        <f>20500000</f>
        <v>20500000</v>
      </c>
      <c r="M1222">
        <v>300859</v>
      </c>
      <c r="N1222" t="s">
        <v>31</v>
      </c>
      <c r="O1222">
        <v>90</v>
      </c>
      <c r="P1222" t="str">
        <f>IF(Table1[[#This Row],[score]]&gt;=8.5,"High",IF(Table1[[#This Row],[score]]&gt;=7,"Medium","Low"))</f>
        <v>Low</v>
      </c>
      <c r="Q1222" s="5">
        <f>Table1[[#This Row],[gross]]-Table1[[#This Row],[budget]]</f>
        <v>-20199141</v>
      </c>
      <c r="R1222" s="5" t="str">
        <f>IF(Table1[[#This Row],[Profit]]&gt;0,"Profit","Loss")</f>
        <v>Loss</v>
      </c>
      <c r="S1222" s="6" t="str">
        <f>FLOOR(Table1[[#This Row],[year]]-1900,10)+1900 &amp; "-" &amp; FLOOR(Table1[[#This Row],[year]]-1890,10)+1900</f>
        <v>1980-1990</v>
      </c>
      <c r="T1222" s="14" t="s">
        <v>21835</v>
      </c>
      <c r="AB1222" s="14"/>
    </row>
    <row r="1223" spans="1:28" hidden="1" x14ac:dyDescent="0.3">
      <c r="A1223" t="s">
        <v>4393</v>
      </c>
      <c r="B1223" t="s">
        <v>16</v>
      </c>
      <c r="C1223" t="s">
        <v>34</v>
      </c>
      <c r="D1223">
        <v>1987</v>
      </c>
      <c r="E1223" t="s">
        <v>4394</v>
      </c>
      <c r="F1223">
        <v>4.5</v>
      </c>
      <c r="G1223">
        <v>697</v>
      </c>
      <c r="H1223" t="s">
        <v>4395</v>
      </c>
      <c r="I1223" t="s">
        <v>4396</v>
      </c>
      <c r="J1223" t="s">
        <v>4397</v>
      </c>
      <c r="K1223" t="s">
        <v>30</v>
      </c>
      <c r="L1223">
        <f>20500000</f>
        <v>20500000</v>
      </c>
      <c r="M1223">
        <v>285885</v>
      </c>
      <c r="N1223" t="s">
        <v>3778</v>
      </c>
      <c r="O1223">
        <v>91</v>
      </c>
      <c r="P1223" t="str">
        <f>IF(Table1[[#This Row],[score]]&gt;=8.5,"High",IF(Table1[[#This Row],[score]]&gt;=7,"Medium","Low"))</f>
        <v>Low</v>
      </c>
      <c r="Q1223" s="5">
        <f>Table1[[#This Row],[gross]]-Table1[[#This Row],[budget]]</f>
        <v>-20214115</v>
      </c>
      <c r="R1223" s="5" t="str">
        <f>IF(Table1[[#This Row],[Profit]]&gt;0,"Profit","Loss")</f>
        <v>Loss</v>
      </c>
      <c r="S1223" s="6" t="str">
        <f>FLOOR(Table1[[#This Row],[year]]-1900,10)+1900 &amp; "-" &amp; FLOOR(Table1[[#This Row],[year]]-1890,10)+1900</f>
        <v>1980-1990</v>
      </c>
      <c r="T1223" s="14" t="s">
        <v>21837</v>
      </c>
      <c r="AB1223" s="14"/>
    </row>
    <row r="1224" spans="1:28" hidden="1" x14ac:dyDescent="0.3">
      <c r="A1224" t="s">
        <v>4356</v>
      </c>
      <c r="B1224" t="s">
        <v>1974</v>
      </c>
      <c r="C1224" t="s">
        <v>17</v>
      </c>
      <c r="D1224">
        <v>1987</v>
      </c>
      <c r="E1224" t="s">
        <v>4357</v>
      </c>
      <c r="F1224">
        <v>5.9</v>
      </c>
      <c r="G1224">
        <v>878</v>
      </c>
      <c r="H1224" t="s">
        <v>357</v>
      </c>
      <c r="I1224" t="s">
        <v>4358</v>
      </c>
      <c r="J1224" t="s">
        <v>175</v>
      </c>
      <c r="K1224" t="s">
        <v>30</v>
      </c>
      <c r="L1224">
        <f>20500000</f>
        <v>20500000</v>
      </c>
      <c r="M1224">
        <v>225358</v>
      </c>
      <c r="N1224" t="s">
        <v>3403</v>
      </c>
      <c r="O1224">
        <v>112</v>
      </c>
      <c r="P1224" t="str">
        <f>IF(Table1[[#This Row],[score]]&gt;=8.5,"High",IF(Table1[[#This Row],[score]]&gt;=7,"Medium","Low"))</f>
        <v>Low</v>
      </c>
      <c r="Q1224" s="5">
        <f>Table1[[#This Row],[gross]]-Table1[[#This Row],[budget]]</f>
        <v>-20274642</v>
      </c>
      <c r="R1224" s="5" t="str">
        <f>IF(Table1[[#This Row],[Profit]]&gt;0,"Profit","Loss")</f>
        <v>Loss</v>
      </c>
      <c r="S1224" s="6" t="str">
        <f>FLOOR(Table1[[#This Row],[year]]-1900,10)+1900 &amp; "-" &amp; FLOOR(Table1[[#This Row],[year]]-1890,10)+1900</f>
        <v>1980-1990</v>
      </c>
      <c r="T1224" s="14" t="s">
        <v>21837</v>
      </c>
      <c r="AB1224" s="14"/>
    </row>
    <row r="1225" spans="1:28" hidden="1" x14ac:dyDescent="0.3">
      <c r="A1225" t="s">
        <v>4338</v>
      </c>
      <c r="B1225" t="s">
        <v>1974</v>
      </c>
      <c r="C1225" t="s">
        <v>17</v>
      </c>
      <c r="D1225">
        <v>1987</v>
      </c>
      <c r="E1225" t="s">
        <v>4339</v>
      </c>
      <c r="F1225">
        <v>7.4</v>
      </c>
      <c r="G1225">
        <v>2000</v>
      </c>
      <c r="H1225" t="s">
        <v>4340</v>
      </c>
      <c r="I1225" t="s">
        <v>4340</v>
      </c>
      <c r="J1225" t="s">
        <v>4341</v>
      </c>
      <c r="K1225" t="s">
        <v>248</v>
      </c>
      <c r="L1225">
        <f>20500000</f>
        <v>20500000</v>
      </c>
      <c r="M1225">
        <v>213901</v>
      </c>
      <c r="N1225" t="s">
        <v>527</v>
      </c>
      <c r="O1225">
        <v>103</v>
      </c>
      <c r="P1225" t="str">
        <f>IF(Table1[[#This Row],[score]]&gt;=8.5,"High",IF(Table1[[#This Row],[score]]&gt;=7,"Medium","Low"))</f>
        <v>Medium</v>
      </c>
      <c r="Q1225" s="5">
        <f>Table1[[#This Row],[gross]]-Table1[[#This Row],[budget]]</f>
        <v>-20286099</v>
      </c>
      <c r="R1225" s="5" t="str">
        <f>IF(Table1[[#This Row],[Profit]]&gt;0,"Profit","Loss")</f>
        <v>Loss</v>
      </c>
      <c r="S1225" s="6" t="str">
        <f>FLOOR(Table1[[#This Row],[year]]-1900,10)+1900 &amp; "-" &amp; FLOOR(Table1[[#This Row],[year]]-1890,10)+1900</f>
        <v>1980-1990</v>
      </c>
      <c r="T1225" s="14" t="s">
        <v>21835</v>
      </c>
      <c r="AB1225" s="14"/>
    </row>
    <row r="1226" spans="1:28" hidden="1" x14ac:dyDescent="0.3">
      <c r="A1226" t="s">
        <v>4296</v>
      </c>
      <c r="B1226" t="s">
        <v>16</v>
      </c>
      <c r="C1226" t="s">
        <v>34</v>
      </c>
      <c r="D1226">
        <v>1987</v>
      </c>
      <c r="E1226" t="s">
        <v>3973</v>
      </c>
      <c r="F1226">
        <v>5.7</v>
      </c>
      <c r="G1226">
        <v>2300</v>
      </c>
      <c r="H1226" t="s">
        <v>2120</v>
      </c>
      <c r="I1226" t="s">
        <v>2120</v>
      </c>
      <c r="J1226" t="s">
        <v>4297</v>
      </c>
      <c r="K1226" t="s">
        <v>22</v>
      </c>
      <c r="L1226">
        <v>1000000</v>
      </c>
      <c r="M1226">
        <v>210200</v>
      </c>
      <c r="N1226" t="s">
        <v>4298</v>
      </c>
      <c r="O1226">
        <v>86</v>
      </c>
      <c r="P1226" t="str">
        <f>IF(Table1[[#This Row],[score]]&gt;=8.5,"High",IF(Table1[[#This Row],[score]]&gt;=7,"Medium","Low"))</f>
        <v>Low</v>
      </c>
      <c r="Q1226" s="5">
        <f>Table1[[#This Row],[gross]]-Table1[[#This Row],[budget]]</f>
        <v>-789800</v>
      </c>
      <c r="R1226" s="5" t="str">
        <f>IF(Table1[[#This Row],[Profit]]&gt;0,"Profit","Loss")</f>
        <v>Loss</v>
      </c>
      <c r="S1226" s="6" t="str">
        <f>FLOOR(Table1[[#This Row],[year]]-1900,10)+1900 &amp; "-" &amp; FLOOR(Table1[[#This Row],[year]]-1890,10)+1900</f>
        <v>1980-1990</v>
      </c>
      <c r="T1226" s="14" t="s">
        <v>21835</v>
      </c>
      <c r="AB1226" s="14"/>
    </row>
    <row r="1227" spans="1:28" hidden="1" x14ac:dyDescent="0.3">
      <c r="A1227" t="s">
        <v>3956</v>
      </c>
      <c r="B1227" t="s">
        <v>33</v>
      </c>
      <c r="C1227" t="s">
        <v>41</v>
      </c>
      <c r="D1227">
        <v>1987</v>
      </c>
      <c r="E1227" t="s">
        <v>3939</v>
      </c>
      <c r="F1227">
        <v>6.1</v>
      </c>
      <c r="G1227">
        <v>3300</v>
      </c>
      <c r="H1227" t="s">
        <v>3957</v>
      </c>
      <c r="I1227" t="s">
        <v>3958</v>
      </c>
      <c r="J1227" t="s">
        <v>3959</v>
      </c>
      <c r="K1227" t="s">
        <v>30</v>
      </c>
      <c r="L1227">
        <f>20500000</f>
        <v>20500000</v>
      </c>
      <c r="M1227">
        <v>174380</v>
      </c>
      <c r="N1227" t="s">
        <v>384</v>
      </c>
      <c r="O1227">
        <v>89</v>
      </c>
      <c r="P1227" t="str">
        <f>IF(Table1[[#This Row],[score]]&gt;=8.5,"High",IF(Table1[[#This Row],[score]]&gt;=7,"Medium","Low"))</f>
        <v>Low</v>
      </c>
      <c r="Q1227" s="5">
        <f>Table1[[#This Row],[gross]]-Table1[[#This Row],[budget]]</f>
        <v>-20325620</v>
      </c>
      <c r="R1227" s="5" t="str">
        <f>IF(Table1[[#This Row],[Profit]]&gt;0,"Profit","Loss")</f>
        <v>Loss</v>
      </c>
      <c r="S1227" s="6" t="str">
        <f>FLOOR(Table1[[#This Row],[year]]-1900,10)+1900 &amp; "-" &amp; FLOOR(Table1[[#This Row],[year]]-1890,10)+1900</f>
        <v>1980-1990</v>
      </c>
      <c r="T1227" s="14" t="s">
        <v>21835</v>
      </c>
      <c r="AB1227" s="14"/>
    </row>
    <row r="1228" spans="1:28" hidden="1" x14ac:dyDescent="0.3">
      <c r="A1228" t="s">
        <v>4347</v>
      </c>
      <c r="B1228" t="s">
        <v>16</v>
      </c>
      <c r="C1228" t="s">
        <v>41</v>
      </c>
      <c r="D1228">
        <v>1987</v>
      </c>
      <c r="E1228" t="s">
        <v>4043</v>
      </c>
      <c r="F1228">
        <v>6.1</v>
      </c>
      <c r="G1228">
        <v>512</v>
      </c>
      <c r="H1228" t="s">
        <v>3652</v>
      </c>
      <c r="I1228" t="s">
        <v>4348</v>
      </c>
      <c r="J1228" t="s">
        <v>4349</v>
      </c>
      <c r="K1228" t="s">
        <v>30</v>
      </c>
      <c r="L1228">
        <f>20500000</f>
        <v>20500000</v>
      </c>
      <c r="M1228">
        <v>169785</v>
      </c>
      <c r="N1228" t="s">
        <v>4350</v>
      </c>
      <c r="O1228">
        <v>93</v>
      </c>
      <c r="P1228" t="str">
        <f>IF(Table1[[#This Row],[score]]&gt;=8.5,"High",IF(Table1[[#This Row],[score]]&gt;=7,"Medium","Low"))</f>
        <v>Low</v>
      </c>
      <c r="Q1228" s="5">
        <f>Table1[[#This Row],[gross]]-Table1[[#This Row],[budget]]</f>
        <v>-20330215</v>
      </c>
      <c r="R1228" s="5" t="str">
        <f>IF(Table1[[#This Row],[Profit]]&gt;0,"Profit","Loss")</f>
        <v>Loss</v>
      </c>
      <c r="S1228" s="6" t="str">
        <f>FLOOR(Table1[[#This Row],[year]]-1900,10)+1900 &amp; "-" &amp; FLOOR(Table1[[#This Row],[year]]-1890,10)+1900</f>
        <v>1980-1990</v>
      </c>
      <c r="T1228" s="14" t="s">
        <v>21835</v>
      </c>
      <c r="AB1228" s="14"/>
    </row>
    <row r="1229" spans="1:28" hidden="1" x14ac:dyDescent="0.3">
      <c r="A1229" t="s">
        <v>4024</v>
      </c>
      <c r="B1229" t="s">
        <v>16</v>
      </c>
      <c r="C1229" t="s">
        <v>41</v>
      </c>
      <c r="D1229">
        <v>1987</v>
      </c>
      <c r="E1229" t="s">
        <v>4025</v>
      </c>
      <c r="F1229">
        <v>6.5</v>
      </c>
      <c r="G1229">
        <v>3600</v>
      </c>
      <c r="H1229" t="s">
        <v>4026</v>
      </c>
      <c r="I1229" t="s">
        <v>4027</v>
      </c>
      <c r="J1229" t="s">
        <v>4028</v>
      </c>
      <c r="K1229" t="s">
        <v>22</v>
      </c>
      <c r="L1229">
        <f>20500000</f>
        <v>20500000</v>
      </c>
      <c r="M1229">
        <v>124167</v>
      </c>
      <c r="N1229" t="s">
        <v>4029</v>
      </c>
      <c r="O1229">
        <v>93</v>
      </c>
      <c r="P1229" t="str">
        <f>IF(Table1[[#This Row],[score]]&gt;=8.5,"High",IF(Table1[[#This Row],[score]]&gt;=7,"Medium","Low"))</f>
        <v>Low</v>
      </c>
      <c r="Q1229" s="5">
        <f>Table1[[#This Row],[gross]]-Table1[[#This Row],[budget]]</f>
        <v>-20375833</v>
      </c>
      <c r="R1229" s="5" t="str">
        <f>IF(Table1[[#This Row],[Profit]]&gt;0,"Profit","Loss")</f>
        <v>Loss</v>
      </c>
      <c r="S1229" s="6" t="str">
        <f>FLOOR(Table1[[#This Row],[year]]-1900,10)+1900 &amp; "-" &amp; FLOOR(Table1[[#This Row],[year]]-1890,10)+1900</f>
        <v>1980-1990</v>
      </c>
      <c r="T1229" s="14" t="s">
        <v>21844</v>
      </c>
      <c r="AB1229" s="14"/>
    </row>
    <row r="1230" spans="1:28" hidden="1" x14ac:dyDescent="0.3">
      <c r="A1230" t="s">
        <v>4274</v>
      </c>
      <c r="B1230" t="s">
        <v>443</v>
      </c>
      <c r="C1230" t="s">
        <v>41</v>
      </c>
      <c r="D1230">
        <v>1987</v>
      </c>
      <c r="E1230" t="s">
        <v>4275</v>
      </c>
      <c r="F1230">
        <v>7.6</v>
      </c>
      <c r="G1230">
        <v>2200</v>
      </c>
      <c r="H1230" t="s">
        <v>2389</v>
      </c>
      <c r="I1230" t="s">
        <v>2389</v>
      </c>
      <c r="J1230" t="s">
        <v>4276</v>
      </c>
      <c r="K1230" t="s">
        <v>448</v>
      </c>
      <c r="L1230">
        <f>20500000</f>
        <v>20500000</v>
      </c>
      <c r="M1230">
        <v>22039</v>
      </c>
      <c r="N1230" t="s">
        <v>4277</v>
      </c>
      <c r="O1230">
        <v>99</v>
      </c>
      <c r="P1230" t="str">
        <f>IF(Table1[[#This Row],[score]]&gt;=8.5,"High",IF(Table1[[#This Row],[score]]&gt;=7,"Medium","Low"))</f>
        <v>Medium</v>
      </c>
      <c r="Q1230" s="5">
        <f>Table1[[#This Row],[gross]]-Table1[[#This Row],[budget]]</f>
        <v>-20477961</v>
      </c>
      <c r="R1230" s="5" t="str">
        <f>IF(Table1[[#This Row],[Profit]]&gt;0,"Profit","Loss")</f>
        <v>Loss</v>
      </c>
      <c r="S1230" s="6" t="str">
        <f>FLOOR(Table1[[#This Row],[year]]-1900,10)+1900 &amp; "-" &amp; FLOOR(Table1[[#This Row],[year]]-1890,10)+1900</f>
        <v>1980-1990</v>
      </c>
      <c r="T1230" s="14" t="s">
        <v>21835</v>
      </c>
      <c r="AB1230" s="14"/>
    </row>
    <row r="1231" spans="1:28" hidden="1" x14ac:dyDescent="0.3">
      <c r="A1231" t="s">
        <v>4422</v>
      </c>
      <c r="B1231" t="s">
        <v>16</v>
      </c>
      <c r="C1231" t="s">
        <v>17</v>
      </c>
      <c r="D1231">
        <v>1988</v>
      </c>
      <c r="E1231" t="s">
        <v>4423</v>
      </c>
      <c r="F1231">
        <v>8</v>
      </c>
      <c r="G1231">
        <v>483000</v>
      </c>
      <c r="H1231" t="s">
        <v>1115</v>
      </c>
      <c r="I1231" t="s">
        <v>4424</v>
      </c>
      <c r="J1231" t="s">
        <v>1039</v>
      </c>
      <c r="K1231" t="s">
        <v>30</v>
      </c>
      <c r="L1231">
        <v>25000000</v>
      </c>
      <c r="M1231">
        <v>354825435</v>
      </c>
      <c r="N1231" t="s">
        <v>80</v>
      </c>
      <c r="O1231">
        <v>133</v>
      </c>
      <c r="P1231" t="str">
        <f>IF(Table1[[#This Row],[score]]&gt;=8.5,"High",IF(Table1[[#This Row],[score]]&gt;=7,"Medium","Low"))</f>
        <v>Medium</v>
      </c>
      <c r="Q1231" s="5">
        <f>Table1[[#This Row],[gross]]-Table1[[#This Row],[budget]]</f>
        <v>329825435</v>
      </c>
      <c r="R1231" s="5" t="str">
        <f>IF(Table1[[#This Row],[Profit]]&gt;0,"Profit","Loss")</f>
        <v>Profit</v>
      </c>
      <c r="S1231" s="6" t="str">
        <f>FLOOR(Table1[[#This Row],[year]]-1900,10)+1900 &amp; "-" &amp; FLOOR(Table1[[#This Row],[year]]-1890,10)+1900</f>
        <v>1980-1990</v>
      </c>
      <c r="T1231" s="14" t="s">
        <v>21835</v>
      </c>
      <c r="AB1231" s="14"/>
    </row>
    <row r="1232" spans="1:28" hidden="1" x14ac:dyDescent="0.3">
      <c r="A1232" t="s">
        <v>4445</v>
      </c>
      <c r="B1232" t="s">
        <v>33</v>
      </c>
      <c r="C1232" t="s">
        <v>390</v>
      </c>
      <c r="D1232">
        <v>1988</v>
      </c>
      <c r="E1232" t="s">
        <v>4446</v>
      </c>
      <c r="F1232">
        <v>7.7</v>
      </c>
      <c r="G1232">
        <v>187000</v>
      </c>
      <c r="H1232" t="s">
        <v>2030</v>
      </c>
      <c r="I1232" t="s">
        <v>4447</v>
      </c>
      <c r="J1232" t="s">
        <v>3335</v>
      </c>
      <c r="K1232" t="s">
        <v>30</v>
      </c>
      <c r="L1232">
        <v>70000000</v>
      </c>
      <c r="M1232">
        <v>329803958</v>
      </c>
      <c r="N1232" t="s">
        <v>2067</v>
      </c>
      <c r="O1232">
        <v>104</v>
      </c>
      <c r="P1232" t="str">
        <f>IF(Table1[[#This Row],[score]]&gt;=8.5,"High",IF(Table1[[#This Row],[score]]&gt;=7,"Medium","Low"))</f>
        <v>Medium</v>
      </c>
      <c r="Q1232" s="5">
        <f>Table1[[#This Row],[gross]]-Table1[[#This Row],[budget]]</f>
        <v>259803958</v>
      </c>
      <c r="R1232" s="5" t="str">
        <f>IF(Table1[[#This Row],[Profit]]&gt;0,"Profit","Loss")</f>
        <v>Profit</v>
      </c>
      <c r="S1232" s="6" t="str">
        <f>FLOOR(Table1[[#This Row],[year]]-1900,10)+1900 &amp; "-" &amp; FLOOR(Table1[[#This Row],[year]]-1890,10)+1900</f>
        <v>1980-1990</v>
      </c>
      <c r="T1232" s="14" t="s">
        <v>21835</v>
      </c>
      <c r="AB1232" s="14"/>
    </row>
    <row r="1233" spans="1:28" hidden="1" x14ac:dyDescent="0.3">
      <c r="A1233" t="s">
        <v>4443</v>
      </c>
      <c r="B1233" t="s">
        <v>16</v>
      </c>
      <c r="C1233" t="s">
        <v>41</v>
      </c>
      <c r="D1233">
        <v>1988</v>
      </c>
      <c r="E1233" t="s">
        <v>4444</v>
      </c>
      <c r="F1233">
        <v>7.1</v>
      </c>
      <c r="G1233">
        <v>196000</v>
      </c>
      <c r="H1233" t="s">
        <v>58</v>
      </c>
      <c r="I1233" t="s">
        <v>1469</v>
      </c>
      <c r="J1233" t="s">
        <v>1469</v>
      </c>
      <c r="K1233" t="s">
        <v>30</v>
      </c>
      <c r="L1233">
        <v>39000000</v>
      </c>
      <c r="M1233">
        <v>288752301</v>
      </c>
      <c r="N1233" t="s">
        <v>44</v>
      </c>
      <c r="O1233">
        <v>117</v>
      </c>
      <c r="P1233" t="str">
        <f>IF(Table1[[#This Row],[score]]&gt;=8.5,"High",IF(Table1[[#This Row],[score]]&gt;=7,"Medium","Low"))</f>
        <v>Medium</v>
      </c>
      <c r="Q1233" s="5">
        <f>Table1[[#This Row],[gross]]-Table1[[#This Row],[budget]]</f>
        <v>249752301</v>
      </c>
      <c r="R1233" s="5" t="str">
        <f>IF(Table1[[#This Row],[Profit]]&gt;0,"Profit","Loss")</f>
        <v>Profit</v>
      </c>
      <c r="S1233" s="6" t="str">
        <f>FLOOR(Table1[[#This Row],[year]]-1900,10)+1900 &amp; "-" &amp; FLOOR(Table1[[#This Row],[year]]-1890,10)+1900</f>
        <v>1980-1990</v>
      </c>
      <c r="T1233" s="14" t="s">
        <v>21835</v>
      </c>
      <c r="AB1233" s="14"/>
    </row>
    <row r="1234" spans="1:28" hidden="1" x14ac:dyDescent="0.3">
      <c r="A1234" t="s">
        <v>4435</v>
      </c>
      <c r="B1234" t="s">
        <v>33</v>
      </c>
      <c r="C1234" t="s">
        <v>34</v>
      </c>
      <c r="D1234">
        <v>1988</v>
      </c>
      <c r="E1234" t="s">
        <v>4436</v>
      </c>
      <c r="F1234">
        <v>5.6</v>
      </c>
      <c r="G1234">
        <v>55000</v>
      </c>
      <c r="H1234" t="s">
        <v>4437</v>
      </c>
      <c r="I1234" t="s">
        <v>3208</v>
      </c>
      <c r="J1234" t="s">
        <v>3208</v>
      </c>
      <c r="K1234" t="s">
        <v>248</v>
      </c>
      <c r="L1234">
        <v>14000000</v>
      </c>
      <c r="M1234">
        <v>239606210</v>
      </c>
      <c r="N1234" t="s">
        <v>44</v>
      </c>
      <c r="O1234">
        <v>108</v>
      </c>
      <c r="P1234" t="str">
        <f>IF(Table1[[#This Row],[score]]&gt;=8.5,"High",IF(Table1[[#This Row],[score]]&gt;=7,"Medium","Low"))</f>
        <v>Low</v>
      </c>
      <c r="Q1234" s="5">
        <f>Table1[[#This Row],[gross]]-Table1[[#This Row],[budget]]</f>
        <v>225606210</v>
      </c>
      <c r="R1234" s="5" t="str">
        <f>IF(Table1[[#This Row],[Profit]]&gt;0,"Profit","Loss")</f>
        <v>Profit</v>
      </c>
      <c r="S1234" s="6" t="str">
        <f>FLOOR(Table1[[#This Row],[year]]-1900,10)+1900 &amp; "-" &amp; FLOOR(Table1[[#This Row],[year]]-1890,10)+1900</f>
        <v>1980-1990</v>
      </c>
      <c r="T1234" s="14" t="s">
        <v>21835</v>
      </c>
      <c r="AB1234" s="14"/>
    </row>
    <row r="1235" spans="1:28" hidden="1" x14ac:dyDescent="0.3">
      <c r="A1235" t="s">
        <v>4467</v>
      </c>
      <c r="B1235" t="s">
        <v>33</v>
      </c>
      <c r="C1235" t="s">
        <v>41</v>
      </c>
      <c r="D1235">
        <v>1988</v>
      </c>
      <c r="E1235" t="s">
        <v>4468</v>
      </c>
      <c r="F1235">
        <v>6.1</v>
      </c>
      <c r="G1235">
        <v>117000</v>
      </c>
      <c r="H1235" t="s">
        <v>532</v>
      </c>
      <c r="I1235" t="s">
        <v>4469</v>
      </c>
      <c r="J1235" t="s">
        <v>986</v>
      </c>
      <c r="K1235" t="s">
        <v>30</v>
      </c>
      <c r="L1235">
        <v>15000000</v>
      </c>
      <c r="M1235">
        <v>216614388</v>
      </c>
      <c r="N1235" t="s">
        <v>61</v>
      </c>
      <c r="O1235">
        <v>107</v>
      </c>
      <c r="P1235" t="str">
        <f>IF(Table1[[#This Row],[score]]&gt;=8.5,"High",IF(Table1[[#This Row],[score]]&gt;=7,"Medium","Low"))</f>
        <v>Low</v>
      </c>
      <c r="Q1235" s="5">
        <f>Table1[[#This Row],[gross]]-Table1[[#This Row],[budget]]</f>
        <v>201614388</v>
      </c>
      <c r="R1235" s="5" t="str">
        <f>IF(Table1[[#This Row],[Profit]]&gt;0,"Profit","Loss")</f>
        <v>Profit</v>
      </c>
      <c r="S1235" s="6" t="str">
        <f>FLOOR(Table1[[#This Row],[year]]-1900,10)+1900 &amp; "-" &amp; FLOOR(Table1[[#This Row],[year]]-1890,10)+1900</f>
        <v>1980-1990</v>
      </c>
      <c r="T1235" s="14" t="s">
        <v>21835</v>
      </c>
      <c r="AB1235" s="14"/>
    </row>
    <row r="1236" spans="1:28" hidden="1" x14ac:dyDescent="0.3">
      <c r="A1236" t="s">
        <v>4504</v>
      </c>
      <c r="B1236" t="s">
        <v>16</v>
      </c>
      <c r="C1236" t="s">
        <v>34</v>
      </c>
      <c r="D1236">
        <v>1988</v>
      </c>
      <c r="E1236" t="s">
        <v>4436</v>
      </c>
      <c r="F1236">
        <v>5.8</v>
      </c>
      <c r="G1236">
        <v>125000</v>
      </c>
      <c r="H1236" t="s">
        <v>4505</v>
      </c>
      <c r="I1236" t="s">
        <v>994</v>
      </c>
      <c r="J1236" t="s">
        <v>749</v>
      </c>
      <c r="K1236" t="s">
        <v>30</v>
      </c>
      <c r="L1236">
        <v>63000000</v>
      </c>
      <c r="M1236">
        <v>189015611</v>
      </c>
      <c r="N1236" t="s">
        <v>4109</v>
      </c>
      <c r="O1236">
        <v>102</v>
      </c>
      <c r="P1236" t="str">
        <f>IF(Table1[[#This Row],[score]]&gt;=8.5,"High",IF(Table1[[#This Row],[score]]&gt;=7,"Medium","Low"))</f>
        <v>Low</v>
      </c>
      <c r="Q1236" s="5">
        <f>Table1[[#This Row],[gross]]-Table1[[#This Row],[budget]]</f>
        <v>126015611</v>
      </c>
      <c r="R1236" s="5" t="str">
        <f>IF(Table1[[#This Row],[Profit]]&gt;0,"Profit","Loss")</f>
        <v>Profit</v>
      </c>
      <c r="S1236" s="6" t="str">
        <f>FLOOR(Table1[[#This Row],[year]]-1900,10)+1900 &amp; "-" &amp; FLOOR(Table1[[#This Row],[year]]-1890,10)+1900</f>
        <v>1980-1990</v>
      </c>
      <c r="T1236" s="14" t="s">
        <v>21835</v>
      </c>
      <c r="AB1236" s="14"/>
    </row>
    <row r="1237" spans="1:28" hidden="1" x14ac:dyDescent="0.3">
      <c r="A1237" t="s">
        <v>4476</v>
      </c>
      <c r="B1237" t="s">
        <v>16</v>
      </c>
      <c r="C1237" t="s">
        <v>41</v>
      </c>
      <c r="D1237">
        <v>1988</v>
      </c>
      <c r="E1237" t="s">
        <v>4477</v>
      </c>
      <c r="F1237">
        <v>5.9</v>
      </c>
      <c r="G1237">
        <v>81000</v>
      </c>
      <c r="H1237" t="s">
        <v>2099</v>
      </c>
      <c r="I1237" t="s">
        <v>797</v>
      </c>
      <c r="J1237" t="s">
        <v>1462</v>
      </c>
      <c r="K1237" t="s">
        <v>30</v>
      </c>
      <c r="L1237">
        <v>20000000</v>
      </c>
      <c r="M1237">
        <v>171504781</v>
      </c>
      <c r="N1237" t="s">
        <v>2067</v>
      </c>
      <c r="O1237">
        <v>104</v>
      </c>
      <c r="P1237" t="str">
        <f>IF(Table1[[#This Row],[score]]&gt;=8.5,"High",IF(Table1[[#This Row],[score]]&gt;=7,"Medium","Low"))</f>
        <v>Low</v>
      </c>
      <c r="Q1237" s="5">
        <f>Table1[[#This Row],[gross]]-Table1[[#This Row],[budget]]</f>
        <v>151504781</v>
      </c>
      <c r="R1237" s="5" t="str">
        <f>IF(Table1[[#This Row],[Profit]]&gt;0,"Profit","Loss")</f>
        <v>Profit</v>
      </c>
      <c r="S1237" s="6" t="str">
        <f>FLOOR(Table1[[#This Row],[year]]-1900,10)+1900 &amp; "-" &amp; FLOOR(Table1[[#This Row],[year]]-1890,10)+1900</f>
        <v>1980-1990</v>
      </c>
      <c r="T1237" s="14" t="s">
        <v>21835</v>
      </c>
      <c r="AB1237" s="14"/>
    </row>
    <row r="1238" spans="1:28" hidden="1" x14ac:dyDescent="0.3">
      <c r="A1238" t="s">
        <v>4418</v>
      </c>
      <c r="B1238" t="s">
        <v>33</v>
      </c>
      <c r="C1238" t="s">
        <v>41</v>
      </c>
      <c r="D1238">
        <v>1988</v>
      </c>
      <c r="E1238" t="s">
        <v>4419</v>
      </c>
      <c r="F1238">
        <v>7.3</v>
      </c>
      <c r="G1238">
        <v>205000</v>
      </c>
      <c r="H1238" t="s">
        <v>3496</v>
      </c>
      <c r="I1238" t="s">
        <v>4420</v>
      </c>
      <c r="J1238" t="s">
        <v>2066</v>
      </c>
      <c r="K1238" t="s">
        <v>30</v>
      </c>
      <c r="L1238">
        <v>18000000</v>
      </c>
      <c r="M1238">
        <v>151927281</v>
      </c>
      <c r="N1238" t="s">
        <v>4421</v>
      </c>
      <c r="O1238">
        <v>104</v>
      </c>
      <c r="P1238" t="str">
        <f>IF(Table1[[#This Row],[score]]&gt;=8.5,"High",IF(Table1[[#This Row],[score]]&gt;=7,"Medium","Low"))</f>
        <v>Medium</v>
      </c>
      <c r="Q1238" s="5">
        <f>Table1[[#This Row],[gross]]-Table1[[#This Row],[budget]]</f>
        <v>133927281</v>
      </c>
      <c r="R1238" s="5" t="str">
        <f>IF(Table1[[#This Row],[Profit]]&gt;0,"Profit","Loss")</f>
        <v>Profit</v>
      </c>
      <c r="S1238" s="6" t="str">
        <f>FLOOR(Table1[[#This Row],[year]]-1900,10)+1900 &amp; "-" &amp; FLOOR(Table1[[#This Row],[year]]-1890,10)+1900</f>
        <v>1980-1990</v>
      </c>
      <c r="T1238" s="14" t="s">
        <v>21835</v>
      </c>
      <c r="AB1238" s="14"/>
    </row>
    <row r="1239" spans="1:28" hidden="1" x14ac:dyDescent="0.3">
      <c r="A1239" t="s">
        <v>4409</v>
      </c>
      <c r="B1239" t="s">
        <v>16</v>
      </c>
      <c r="C1239" t="s">
        <v>34</v>
      </c>
      <c r="D1239">
        <v>1988</v>
      </c>
      <c r="E1239" t="s">
        <v>4410</v>
      </c>
      <c r="F1239">
        <v>8.1999999999999993</v>
      </c>
      <c r="G1239">
        <v>810000</v>
      </c>
      <c r="H1239" t="s">
        <v>2881</v>
      </c>
      <c r="I1239" t="s">
        <v>4411</v>
      </c>
      <c r="J1239" t="s">
        <v>4412</v>
      </c>
      <c r="K1239" t="s">
        <v>30</v>
      </c>
      <c r="L1239" s="5">
        <v>28000000</v>
      </c>
      <c r="M1239" s="5">
        <v>141603197</v>
      </c>
      <c r="N1239" t="s">
        <v>180</v>
      </c>
      <c r="O1239">
        <v>132</v>
      </c>
      <c r="P1239" t="str">
        <f>IF(Table1[[#This Row],[score]]&gt;=8.5,"High",IF(Table1[[#This Row],[score]]&gt;=7,"Medium","Low"))</f>
        <v>Medium</v>
      </c>
      <c r="Q1239" s="5">
        <f>Table1[[#This Row],[gross]]-Table1[[#This Row],[budget]]</f>
        <v>113603197</v>
      </c>
      <c r="R1239" s="5" t="str">
        <f>IF(Table1[[#This Row],[Profit]]&gt;0,"Profit","Loss")</f>
        <v>Profit</v>
      </c>
      <c r="S1239" s="6" t="str">
        <f>FLOOR(Table1[[#This Row],[year]]-1900,10)+1900 &amp; "-" &amp; FLOOR(Table1[[#This Row],[year]]-1890,10)+1900</f>
        <v>1980-1990</v>
      </c>
      <c r="T1239" s="14" t="s">
        <v>21835</v>
      </c>
      <c r="AB1239" s="14"/>
    </row>
    <row r="1240" spans="1:28" hidden="1" x14ac:dyDescent="0.3">
      <c r="A1240" t="s">
        <v>4487</v>
      </c>
      <c r="B1240" t="s">
        <v>16</v>
      </c>
      <c r="C1240" t="s">
        <v>41</v>
      </c>
      <c r="D1240">
        <v>1988</v>
      </c>
      <c r="E1240" t="s">
        <v>4114</v>
      </c>
      <c r="F1240">
        <v>6.8</v>
      </c>
      <c r="G1240">
        <v>54000</v>
      </c>
      <c r="H1240" t="s">
        <v>470</v>
      </c>
      <c r="I1240" t="s">
        <v>4488</v>
      </c>
      <c r="J1240" t="s">
        <v>4006</v>
      </c>
      <c r="K1240" t="s">
        <v>30</v>
      </c>
      <c r="L1240">
        <v>28000000</v>
      </c>
      <c r="M1240">
        <v>102953112</v>
      </c>
      <c r="N1240" t="s">
        <v>180</v>
      </c>
      <c r="O1240">
        <v>113</v>
      </c>
      <c r="P1240" t="str">
        <f>IF(Table1[[#This Row],[score]]&gt;=8.5,"High",IF(Table1[[#This Row],[score]]&gt;=7,"Medium","Low"))</f>
        <v>Low</v>
      </c>
      <c r="Q1240" s="5">
        <f>Table1[[#This Row],[gross]]-Table1[[#This Row],[budget]]</f>
        <v>74953112</v>
      </c>
      <c r="R1240" s="5" t="str">
        <f>IF(Table1[[#This Row],[Profit]]&gt;0,"Profit","Loss")</f>
        <v>Profit</v>
      </c>
      <c r="S1240" s="6" t="str">
        <f>FLOOR(Table1[[#This Row],[year]]-1900,10)+1900 &amp; "-" &amp; FLOOR(Table1[[#This Row],[year]]-1890,10)+1900</f>
        <v>1980-1990</v>
      </c>
      <c r="T1240" s="14" t="s">
        <v>21835</v>
      </c>
      <c r="AB1240" s="14"/>
    </row>
    <row r="1241" spans="1:28" hidden="1" x14ac:dyDescent="0.3">
      <c r="A1241" t="s">
        <v>4501</v>
      </c>
      <c r="B1241" t="s">
        <v>337</v>
      </c>
      <c r="C1241" t="s">
        <v>390</v>
      </c>
      <c r="D1241">
        <v>1988</v>
      </c>
      <c r="E1241" t="s">
        <v>4502</v>
      </c>
      <c r="F1241">
        <v>7.4</v>
      </c>
      <c r="G1241">
        <v>82000</v>
      </c>
      <c r="H1241" t="s">
        <v>1044</v>
      </c>
      <c r="I1241" t="s">
        <v>2246</v>
      </c>
      <c r="J1241" t="s">
        <v>4503</v>
      </c>
      <c r="K1241" t="s">
        <v>30</v>
      </c>
      <c r="L1241">
        <v>12500000</v>
      </c>
      <c r="M1241">
        <v>84460846</v>
      </c>
      <c r="N1241" t="s">
        <v>39</v>
      </c>
      <c r="O1241">
        <v>69</v>
      </c>
      <c r="P1241" t="str">
        <f>IF(Table1[[#This Row],[score]]&gt;=8.5,"High",IF(Table1[[#This Row],[score]]&gt;=7,"Medium","Low"))</f>
        <v>Medium</v>
      </c>
      <c r="Q1241" s="5">
        <f>Table1[[#This Row],[gross]]-Table1[[#This Row],[budget]]</f>
        <v>71960846</v>
      </c>
      <c r="R1241" s="5" t="str">
        <f>IF(Table1[[#This Row],[Profit]]&gt;0,"Profit","Loss")</f>
        <v>Profit</v>
      </c>
      <c r="S1241" s="6" t="str">
        <f>FLOOR(Table1[[#This Row],[year]]-1900,10)+1900 &amp; "-" &amp; FLOOR(Table1[[#This Row],[year]]-1890,10)+1900</f>
        <v>1980-1990</v>
      </c>
      <c r="T1241" s="14" t="s">
        <v>21835</v>
      </c>
      <c r="AB1241" s="14"/>
    </row>
    <row r="1242" spans="1:28" hidden="1" x14ac:dyDescent="0.3">
      <c r="A1242" t="s">
        <v>4413</v>
      </c>
      <c r="B1242" t="s">
        <v>16</v>
      </c>
      <c r="C1242" t="s">
        <v>34</v>
      </c>
      <c r="D1242">
        <v>1988</v>
      </c>
      <c r="E1242" t="s">
        <v>4410</v>
      </c>
      <c r="F1242">
        <v>7.5</v>
      </c>
      <c r="G1242">
        <v>79000</v>
      </c>
      <c r="H1242" t="s">
        <v>2009</v>
      </c>
      <c r="I1242" t="s">
        <v>3480</v>
      </c>
      <c r="J1242" t="s">
        <v>67</v>
      </c>
      <c r="K1242" t="s">
        <v>30</v>
      </c>
      <c r="L1242">
        <v>30000000</v>
      </c>
      <c r="M1242">
        <v>81613606</v>
      </c>
      <c r="N1242" t="s">
        <v>61</v>
      </c>
      <c r="O1242">
        <v>126</v>
      </c>
      <c r="P1242" t="str">
        <f>IF(Table1[[#This Row],[score]]&gt;=8.5,"High",IF(Table1[[#This Row],[score]]&gt;=7,"Medium","Low"))</f>
        <v>Medium</v>
      </c>
      <c r="Q1242" s="5">
        <f>Table1[[#This Row],[gross]]-Table1[[#This Row],[budget]]</f>
        <v>51613606</v>
      </c>
      <c r="R1242" s="5" t="str">
        <f>IF(Table1[[#This Row],[Profit]]&gt;0,"Profit","Loss")</f>
        <v>Profit</v>
      </c>
      <c r="S1242" s="6" t="str">
        <f>FLOOR(Table1[[#This Row],[year]]-1900,10)+1900 &amp; "-" &amp; FLOOR(Table1[[#This Row],[year]]-1890,10)+1900</f>
        <v>1980-1990</v>
      </c>
      <c r="T1242" s="14" t="s">
        <v>21835</v>
      </c>
      <c r="AB1242" s="14"/>
    </row>
    <row r="1243" spans="1:28" hidden="1" x14ac:dyDescent="0.3">
      <c r="A1243" t="s">
        <v>4470</v>
      </c>
      <c r="B1243" t="s">
        <v>1974</v>
      </c>
      <c r="C1243" t="s">
        <v>41</v>
      </c>
      <c r="D1243">
        <v>1988</v>
      </c>
      <c r="E1243" t="s">
        <v>4471</v>
      </c>
      <c r="F1243">
        <v>7.6</v>
      </c>
      <c r="G1243">
        <v>158000</v>
      </c>
      <c r="H1243" t="s">
        <v>4472</v>
      </c>
      <c r="I1243" t="s">
        <v>4473</v>
      </c>
      <c r="J1243" t="s">
        <v>194</v>
      </c>
      <c r="K1243" t="s">
        <v>30</v>
      </c>
      <c r="L1243">
        <v>12000000</v>
      </c>
      <c r="M1243">
        <v>78756177</v>
      </c>
      <c r="N1243" t="s">
        <v>44</v>
      </c>
      <c r="O1243">
        <v>85</v>
      </c>
      <c r="P1243" t="str">
        <f>IF(Table1[[#This Row],[score]]&gt;=8.5,"High",IF(Table1[[#This Row],[score]]&gt;=7,"Medium","Low"))</f>
        <v>Medium</v>
      </c>
      <c r="Q1243" s="5">
        <f>Table1[[#This Row],[gross]]-Table1[[#This Row],[budget]]</f>
        <v>66756177</v>
      </c>
      <c r="R1243" s="5" t="str">
        <f>IF(Table1[[#This Row],[Profit]]&gt;0,"Profit","Loss")</f>
        <v>Profit</v>
      </c>
      <c r="S1243" s="6" t="str">
        <f>FLOOR(Table1[[#This Row],[year]]-1900,10)+1900 &amp; "-" &amp; FLOOR(Table1[[#This Row],[year]]-1890,10)+1900</f>
        <v>1980-1990</v>
      </c>
      <c r="T1243" s="14" t="s">
        <v>21835</v>
      </c>
      <c r="AB1243" s="14"/>
    </row>
    <row r="1244" spans="1:28" hidden="1" x14ac:dyDescent="0.3">
      <c r="A1244" t="s">
        <v>4414</v>
      </c>
      <c r="B1244" t="s">
        <v>33</v>
      </c>
      <c r="C1244" t="s">
        <v>41</v>
      </c>
      <c r="D1244">
        <v>1988</v>
      </c>
      <c r="E1244" t="s">
        <v>4415</v>
      </c>
      <c r="F1244">
        <v>7.5</v>
      </c>
      <c r="G1244">
        <v>270000</v>
      </c>
      <c r="H1244" t="s">
        <v>2638</v>
      </c>
      <c r="I1244" t="s">
        <v>4416</v>
      </c>
      <c r="J1244" t="s">
        <v>4417</v>
      </c>
      <c r="K1244" t="s">
        <v>30</v>
      </c>
      <c r="L1244">
        <v>15000000</v>
      </c>
      <c r="M1244">
        <v>74270074</v>
      </c>
      <c r="N1244" t="s">
        <v>1174</v>
      </c>
      <c r="O1244">
        <v>92</v>
      </c>
      <c r="P1244" t="str">
        <f>IF(Table1[[#This Row],[score]]&gt;=8.5,"High",IF(Table1[[#This Row],[score]]&gt;=7,"Medium","Low"))</f>
        <v>Medium</v>
      </c>
      <c r="Q1244" s="5">
        <f>Table1[[#This Row],[gross]]-Table1[[#This Row],[budget]]</f>
        <v>59270074</v>
      </c>
      <c r="R1244" s="5" t="str">
        <f>IF(Table1[[#This Row],[Profit]]&gt;0,"Profit","Loss")</f>
        <v>Profit</v>
      </c>
      <c r="S1244" s="6" t="str">
        <f>FLOOR(Table1[[#This Row],[year]]-1900,10)+1900 &amp; "-" &amp; FLOOR(Table1[[#This Row],[year]]-1890,10)+1900</f>
        <v>1980-1990</v>
      </c>
      <c r="T1244" s="14" t="s">
        <v>21835</v>
      </c>
      <c r="AB1244" s="14"/>
    </row>
    <row r="1245" spans="1:28" hidden="1" x14ac:dyDescent="0.3">
      <c r="A1245" t="s">
        <v>4534</v>
      </c>
      <c r="B1245" t="s">
        <v>337</v>
      </c>
      <c r="C1245" t="s">
        <v>390</v>
      </c>
      <c r="D1245">
        <v>1988</v>
      </c>
      <c r="E1245" t="s">
        <v>4502</v>
      </c>
      <c r="F1245">
        <v>6.7</v>
      </c>
      <c r="G1245">
        <v>45000</v>
      </c>
      <c r="H1245" t="s">
        <v>4535</v>
      </c>
      <c r="I1245" t="s">
        <v>4536</v>
      </c>
      <c r="J1245" t="s">
        <v>4537</v>
      </c>
      <c r="K1245" t="s">
        <v>30</v>
      </c>
      <c r="L1245">
        <v>31000000</v>
      </c>
      <c r="M1245">
        <v>74151346</v>
      </c>
      <c r="N1245" t="s">
        <v>599</v>
      </c>
      <c r="O1245">
        <v>74</v>
      </c>
      <c r="P1245" t="str">
        <f>IF(Table1[[#This Row],[score]]&gt;=8.5,"High",IF(Table1[[#This Row],[score]]&gt;=7,"Medium","Low"))</f>
        <v>Low</v>
      </c>
      <c r="Q1245" s="5">
        <f>Table1[[#This Row],[gross]]-Table1[[#This Row],[budget]]</f>
        <v>43151346</v>
      </c>
      <c r="R1245" s="5" t="str">
        <f>IF(Table1[[#This Row],[Profit]]&gt;0,"Profit","Loss")</f>
        <v>Profit</v>
      </c>
      <c r="S1245" s="6" t="str">
        <f>FLOOR(Table1[[#This Row],[year]]-1900,10)+1900 &amp; "-" &amp; FLOOR(Table1[[#This Row],[year]]-1890,10)+1900</f>
        <v>1980-1990</v>
      </c>
      <c r="T1245" s="14" t="s">
        <v>21835</v>
      </c>
      <c r="AB1245" s="14"/>
    </row>
    <row r="1246" spans="1:28" hidden="1" x14ac:dyDescent="0.3">
      <c r="A1246" t="s">
        <v>4485</v>
      </c>
      <c r="B1246" t="s">
        <v>16</v>
      </c>
      <c r="C1246" t="s">
        <v>41</v>
      </c>
      <c r="D1246">
        <v>1988</v>
      </c>
      <c r="E1246" t="s">
        <v>4477</v>
      </c>
      <c r="F1246">
        <v>7.5</v>
      </c>
      <c r="G1246">
        <v>135000</v>
      </c>
      <c r="H1246" t="s">
        <v>4486</v>
      </c>
      <c r="I1246" t="s">
        <v>1598</v>
      </c>
      <c r="J1246" t="s">
        <v>1598</v>
      </c>
      <c r="K1246" t="s">
        <v>22</v>
      </c>
      <c r="L1246">
        <v>7500000</v>
      </c>
      <c r="M1246">
        <v>62493712</v>
      </c>
      <c r="N1246" t="s">
        <v>118</v>
      </c>
      <c r="O1246">
        <v>108</v>
      </c>
      <c r="P1246" t="str">
        <f>IF(Table1[[#This Row],[score]]&gt;=8.5,"High",IF(Table1[[#This Row],[score]]&gt;=7,"Medium","Low"))</f>
        <v>Medium</v>
      </c>
      <c r="Q1246" s="5">
        <f>Table1[[#This Row],[gross]]-Table1[[#This Row],[budget]]</f>
        <v>54993712</v>
      </c>
      <c r="R1246" s="5" t="str">
        <f>IF(Table1[[#This Row],[Profit]]&gt;0,"Profit","Loss")</f>
        <v>Profit</v>
      </c>
      <c r="S1246" s="6" t="str">
        <f>FLOOR(Table1[[#This Row],[year]]-1900,10)+1900 &amp; "-" &amp; FLOOR(Table1[[#This Row],[year]]-1890,10)+1900</f>
        <v>1980-1990</v>
      </c>
      <c r="T1246" s="14" t="s">
        <v>21835</v>
      </c>
      <c r="AB1246" s="14"/>
    </row>
    <row r="1247" spans="1:28" hidden="1" x14ac:dyDescent="0.3">
      <c r="A1247" t="s">
        <v>4732</v>
      </c>
      <c r="B1247" t="s">
        <v>1974</v>
      </c>
      <c r="C1247" t="s">
        <v>63</v>
      </c>
      <c r="D1247">
        <v>1988</v>
      </c>
      <c r="E1247" t="s">
        <v>4733</v>
      </c>
      <c r="F1247">
        <v>7</v>
      </c>
      <c r="G1247">
        <v>25000</v>
      </c>
      <c r="H1247" t="s">
        <v>233</v>
      </c>
      <c r="I1247" t="s">
        <v>4734</v>
      </c>
      <c r="J1247" t="s">
        <v>3199</v>
      </c>
      <c r="K1247" t="s">
        <v>30</v>
      </c>
      <c r="L1247">
        <v>22000000</v>
      </c>
      <c r="M1247">
        <v>61149479</v>
      </c>
      <c r="N1247" t="s">
        <v>61</v>
      </c>
      <c r="O1247">
        <v>129</v>
      </c>
      <c r="P1247" t="str">
        <f>IF(Table1[[#This Row],[score]]&gt;=8.5,"High",IF(Table1[[#This Row],[score]]&gt;=7,"Medium","Low"))</f>
        <v>Medium</v>
      </c>
      <c r="Q1247" s="5">
        <f>Table1[[#This Row],[gross]]-Table1[[#This Row],[budget]]</f>
        <v>39149479</v>
      </c>
      <c r="R1247" s="5" t="str">
        <f>IF(Table1[[#This Row],[Profit]]&gt;0,"Profit","Loss")</f>
        <v>Profit</v>
      </c>
      <c r="S1247" s="6" t="str">
        <f>FLOOR(Table1[[#This Row],[year]]-1900,10)+1900 &amp; "-" &amp; FLOOR(Table1[[#This Row],[year]]-1890,10)+1900</f>
        <v>1980-1990</v>
      </c>
      <c r="T1247" s="14" t="s">
        <v>21835</v>
      </c>
      <c r="AB1247" s="14"/>
    </row>
    <row r="1248" spans="1:28" hidden="1" x14ac:dyDescent="0.3">
      <c r="A1248" t="s">
        <v>4575</v>
      </c>
      <c r="B1248" t="s">
        <v>1974</v>
      </c>
      <c r="C1248" t="s">
        <v>41</v>
      </c>
      <c r="D1248">
        <v>1988</v>
      </c>
      <c r="E1248" t="s">
        <v>4576</v>
      </c>
      <c r="F1248">
        <v>7</v>
      </c>
      <c r="G1248">
        <v>90000</v>
      </c>
      <c r="H1248" t="s">
        <v>1141</v>
      </c>
      <c r="I1248" t="s">
        <v>4577</v>
      </c>
      <c r="J1248" t="s">
        <v>534</v>
      </c>
      <c r="K1248" t="s">
        <v>30</v>
      </c>
      <c r="L1248">
        <v>32000000</v>
      </c>
      <c r="M1248">
        <v>60329001</v>
      </c>
      <c r="N1248" t="s">
        <v>44</v>
      </c>
      <c r="O1248">
        <v>101</v>
      </c>
      <c r="P1248" t="str">
        <f>IF(Table1[[#This Row],[score]]&gt;=8.5,"High",IF(Table1[[#This Row],[score]]&gt;=7,"Medium","Low"))</f>
        <v>Medium</v>
      </c>
      <c r="Q1248" s="5">
        <f>Table1[[#This Row],[gross]]-Table1[[#This Row],[budget]]</f>
        <v>28329001</v>
      </c>
      <c r="R1248" s="5" t="str">
        <f>IF(Table1[[#This Row],[Profit]]&gt;0,"Profit","Loss")</f>
        <v>Profit</v>
      </c>
      <c r="S1248" s="6" t="str">
        <f>FLOOR(Table1[[#This Row],[year]]-1900,10)+1900 &amp; "-" &amp; FLOOR(Table1[[#This Row],[year]]-1890,10)+1900</f>
        <v>1980-1990</v>
      </c>
      <c r="T1248" s="14" t="s">
        <v>21835</v>
      </c>
      <c r="AB1248" s="14"/>
    </row>
    <row r="1249" spans="1:28" hidden="1" x14ac:dyDescent="0.3">
      <c r="A1249" t="s">
        <v>4432</v>
      </c>
      <c r="B1249" t="s">
        <v>33</v>
      </c>
      <c r="C1249" t="s">
        <v>34</v>
      </c>
      <c r="D1249">
        <v>1988</v>
      </c>
      <c r="E1249" t="s">
        <v>4433</v>
      </c>
      <c r="F1249">
        <v>7.3</v>
      </c>
      <c r="G1249">
        <v>103000</v>
      </c>
      <c r="H1249" t="s">
        <v>1122</v>
      </c>
      <c r="I1249" t="s">
        <v>4434</v>
      </c>
      <c r="J1249" t="s">
        <v>2050</v>
      </c>
      <c r="K1249" t="s">
        <v>22</v>
      </c>
      <c r="L1249">
        <v>35000000</v>
      </c>
      <c r="M1249">
        <v>57269863</v>
      </c>
      <c r="N1249" t="s">
        <v>118</v>
      </c>
      <c r="O1249">
        <v>126</v>
      </c>
      <c r="P1249" t="str">
        <f>IF(Table1[[#This Row],[score]]&gt;=8.5,"High",IF(Table1[[#This Row],[score]]&gt;=7,"Medium","Low"))</f>
        <v>Medium</v>
      </c>
      <c r="Q1249" s="5">
        <f>Table1[[#This Row],[gross]]-Table1[[#This Row],[budget]]</f>
        <v>22269863</v>
      </c>
      <c r="R1249" s="5" t="str">
        <f>IF(Table1[[#This Row],[Profit]]&gt;0,"Profit","Loss")</f>
        <v>Profit</v>
      </c>
      <c r="S1249" s="6" t="str">
        <f>FLOOR(Table1[[#This Row],[year]]-1900,10)+1900 &amp; "-" &amp; FLOOR(Table1[[#This Row],[year]]-1890,10)+1900</f>
        <v>1980-1990</v>
      </c>
      <c r="T1249" s="14" t="s">
        <v>21835</v>
      </c>
      <c r="AB1249" s="14"/>
    </row>
    <row r="1250" spans="1:28" hidden="1" x14ac:dyDescent="0.3">
      <c r="A1250" t="s">
        <v>4542</v>
      </c>
      <c r="B1250" t="s">
        <v>1974</v>
      </c>
      <c r="C1250" t="s">
        <v>41</v>
      </c>
      <c r="D1250">
        <v>1988</v>
      </c>
      <c r="E1250" t="s">
        <v>4543</v>
      </c>
      <c r="F1250">
        <v>6.9</v>
      </c>
      <c r="G1250">
        <v>24000</v>
      </c>
      <c r="H1250" t="s">
        <v>1219</v>
      </c>
      <c r="I1250" t="s">
        <v>4544</v>
      </c>
      <c r="J1250" t="s">
        <v>1354</v>
      </c>
      <c r="K1250" t="s">
        <v>30</v>
      </c>
      <c r="L1250">
        <v>20000000</v>
      </c>
      <c r="M1250">
        <v>57041866</v>
      </c>
      <c r="N1250" t="s">
        <v>4545</v>
      </c>
      <c r="O1250">
        <v>123</v>
      </c>
      <c r="P1250" t="str">
        <f>IF(Table1[[#This Row],[score]]&gt;=8.5,"High",IF(Table1[[#This Row],[score]]&gt;=7,"Medium","Low"))</f>
        <v>Low</v>
      </c>
      <c r="Q1250" s="5">
        <f>Table1[[#This Row],[gross]]-Table1[[#This Row],[budget]]</f>
        <v>37041866</v>
      </c>
      <c r="R1250" s="5" t="str">
        <f>IF(Table1[[#This Row],[Profit]]&gt;0,"Profit","Loss")</f>
        <v>Profit</v>
      </c>
      <c r="S1250" s="6" t="str">
        <f>FLOOR(Table1[[#This Row],[year]]-1900,10)+1900 &amp; "-" &amp; FLOOR(Table1[[#This Row],[year]]-1890,10)+1900</f>
        <v>1980-1990</v>
      </c>
      <c r="T1250" s="14" t="s">
        <v>21835</v>
      </c>
      <c r="AB1250" s="14"/>
    </row>
    <row r="1251" spans="1:28" hidden="1" x14ac:dyDescent="0.3">
      <c r="A1251" t="s">
        <v>4648</v>
      </c>
      <c r="B1251" t="s">
        <v>1974</v>
      </c>
      <c r="C1251" t="s">
        <v>41</v>
      </c>
      <c r="D1251">
        <v>1988</v>
      </c>
      <c r="E1251" t="s">
        <v>4649</v>
      </c>
      <c r="F1251">
        <v>6.6</v>
      </c>
      <c r="G1251">
        <v>15000</v>
      </c>
      <c r="H1251" t="s">
        <v>470</v>
      </c>
      <c r="I1251" t="s">
        <v>208</v>
      </c>
      <c r="J1251" t="s">
        <v>1495</v>
      </c>
      <c r="K1251" t="s">
        <v>30</v>
      </c>
      <c r="L1251">
        <v>20000000</v>
      </c>
      <c r="M1251">
        <v>51684798</v>
      </c>
      <c r="N1251" t="s">
        <v>113</v>
      </c>
      <c r="O1251">
        <v>106</v>
      </c>
      <c r="P1251" t="str">
        <f>IF(Table1[[#This Row],[score]]&gt;=8.5,"High",IF(Table1[[#This Row],[score]]&gt;=7,"Medium","Low"))</f>
        <v>Low</v>
      </c>
      <c r="Q1251" s="5">
        <f>Table1[[#This Row],[gross]]-Table1[[#This Row],[budget]]</f>
        <v>31684798</v>
      </c>
      <c r="R1251" s="5" t="str">
        <f>IF(Table1[[#This Row],[Profit]]&gt;0,"Profit","Loss")</f>
        <v>Profit</v>
      </c>
      <c r="S1251" s="6" t="str">
        <f>FLOOR(Table1[[#This Row],[year]]-1900,10)+1900 &amp; "-" &amp; FLOOR(Table1[[#This Row],[year]]-1890,10)+1900</f>
        <v>1980-1990</v>
      </c>
      <c r="T1251" s="14" t="s">
        <v>21835</v>
      </c>
      <c r="AB1251" s="14"/>
    </row>
    <row r="1252" spans="1:28" hidden="1" x14ac:dyDescent="0.3">
      <c r="A1252" t="s">
        <v>4522</v>
      </c>
      <c r="B1252" t="s">
        <v>16</v>
      </c>
      <c r="C1252" t="s">
        <v>41</v>
      </c>
      <c r="D1252">
        <v>1988</v>
      </c>
      <c r="E1252" t="s">
        <v>4523</v>
      </c>
      <c r="F1252">
        <v>7.1</v>
      </c>
      <c r="G1252">
        <v>49000</v>
      </c>
      <c r="H1252" t="s">
        <v>1731</v>
      </c>
      <c r="I1252" t="s">
        <v>1731</v>
      </c>
      <c r="J1252" t="s">
        <v>2798</v>
      </c>
      <c r="K1252" t="s">
        <v>30</v>
      </c>
      <c r="L1252">
        <v>7000000</v>
      </c>
      <c r="M1252">
        <v>50888729</v>
      </c>
      <c r="N1252" t="s">
        <v>4524</v>
      </c>
      <c r="O1252">
        <v>108</v>
      </c>
      <c r="P1252" t="str">
        <f>IF(Table1[[#This Row],[score]]&gt;=8.5,"High",IF(Table1[[#This Row],[score]]&gt;=7,"Medium","Low"))</f>
        <v>Medium</v>
      </c>
      <c r="Q1252" s="5">
        <f>Table1[[#This Row],[gross]]-Table1[[#This Row],[budget]]</f>
        <v>43888729</v>
      </c>
      <c r="R1252" s="5" t="str">
        <f>IF(Table1[[#This Row],[Profit]]&gt;0,"Profit","Loss")</f>
        <v>Profit</v>
      </c>
      <c r="S1252" s="6" t="str">
        <f>FLOOR(Table1[[#This Row],[year]]-1900,10)+1900 &amp; "-" &amp; FLOOR(Table1[[#This Row],[year]]-1890,10)+1900</f>
        <v>1980-1990</v>
      </c>
      <c r="T1252" s="14" t="s">
        <v>21835</v>
      </c>
      <c r="AB1252" s="14"/>
    </row>
    <row r="1253" spans="1:28" hidden="1" x14ac:dyDescent="0.3">
      <c r="A1253" t="s">
        <v>4547</v>
      </c>
      <c r="B1253" t="s">
        <v>16</v>
      </c>
      <c r="C1253" t="s">
        <v>52</v>
      </c>
      <c r="D1253">
        <v>1988</v>
      </c>
      <c r="E1253" t="s">
        <v>4499</v>
      </c>
      <c r="F1253">
        <v>5.7</v>
      </c>
      <c r="G1253">
        <v>51000</v>
      </c>
      <c r="H1253" t="s">
        <v>3745</v>
      </c>
      <c r="I1253" t="s">
        <v>683</v>
      </c>
      <c r="J1253" t="s">
        <v>2631</v>
      </c>
      <c r="K1253" t="s">
        <v>30</v>
      </c>
      <c r="L1253">
        <v>13000000</v>
      </c>
      <c r="M1253">
        <v>49369899</v>
      </c>
      <c r="N1253" t="s">
        <v>2001</v>
      </c>
      <c r="O1253">
        <v>93</v>
      </c>
      <c r="P1253" t="str">
        <f>IF(Table1[[#This Row],[score]]&gt;=8.5,"High",IF(Table1[[#This Row],[score]]&gt;=7,"Medium","Low"))</f>
        <v>Low</v>
      </c>
      <c r="Q1253" s="5">
        <f>Table1[[#This Row],[gross]]-Table1[[#This Row],[budget]]</f>
        <v>36369899</v>
      </c>
      <c r="R1253" s="5" t="str">
        <f>IF(Table1[[#This Row],[Profit]]&gt;0,"Profit","Loss")</f>
        <v>Profit</v>
      </c>
      <c r="S1253" s="6" t="str">
        <f>FLOOR(Table1[[#This Row],[year]]-1900,10)+1900 &amp; "-" &amp; FLOOR(Table1[[#This Row],[year]]-1890,10)+1900</f>
        <v>1980-1990</v>
      </c>
      <c r="T1253" s="14" t="s">
        <v>21835</v>
      </c>
      <c r="AB1253" s="14"/>
    </row>
    <row r="1254" spans="1:28" hidden="1" x14ac:dyDescent="0.3">
      <c r="A1254" t="s">
        <v>4604</v>
      </c>
      <c r="B1254" t="s">
        <v>16</v>
      </c>
      <c r="C1254" t="s">
        <v>34</v>
      </c>
      <c r="D1254">
        <v>1988</v>
      </c>
      <c r="E1254" t="s">
        <v>4490</v>
      </c>
      <c r="F1254">
        <v>6.7</v>
      </c>
      <c r="G1254">
        <v>25000</v>
      </c>
      <c r="H1254" t="s">
        <v>1932</v>
      </c>
      <c r="I1254" t="s">
        <v>4605</v>
      </c>
      <c r="J1254" t="s">
        <v>975</v>
      </c>
      <c r="K1254" t="s">
        <v>30</v>
      </c>
      <c r="L1254">
        <v>6000000</v>
      </c>
      <c r="M1254">
        <v>46616067</v>
      </c>
      <c r="N1254" t="s">
        <v>50</v>
      </c>
      <c r="O1254">
        <v>120</v>
      </c>
      <c r="P1254" t="str">
        <f>IF(Table1[[#This Row],[score]]&gt;=8.5,"High",IF(Table1[[#This Row],[score]]&gt;=7,"Medium","Low"))</f>
        <v>Low</v>
      </c>
      <c r="Q1254" s="5">
        <f>Table1[[#This Row],[gross]]-Table1[[#This Row],[budget]]</f>
        <v>40616067</v>
      </c>
      <c r="R1254" s="5" t="str">
        <f>IF(Table1[[#This Row],[Profit]]&gt;0,"Profit","Loss")</f>
        <v>Profit</v>
      </c>
      <c r="S1254" s="6" t="str">
        <f>FLOOR(Table1[[#This Row],[year]]-1900,10)+1900 &amp; "-" &amp; FLOOR(Table1[[#This Row],[year]]-1890,10)+1900</f>
        <v>1980-1990</v>
      </c>
      <c r="T1254" s="14" t="s">
        <v>21835</v>
      </c>
      <c r="AB1254" s="14"/>
    </row>
    <row r="1255" spans="1:28" hidden="1" x14ac:dyDescent="0.3">
      <c r="A1255" t="s">
        <v>4482</v>
      </c>
      <c r="B1255" t="s">
        <v>16</v>
      </c>
      <c r="C1255" t="s">
        <v>34</v>
      </c>
      <c r="D1255">
        <v>1988</v>
      </c>
      <c r="E1255" t="s">
        <v>4483</v>
      </c>
      <c r="F1255">
        <v>6.9</v>
      </c>
      <c r="G1255">
        <v>57000</v>
      </c>
      <c r="H1255" t="s">
        <v>2906</v>
      </c>
      <c r="I1255" t="s">
        <v>3386</v>
      </c>
      <c r="J1255" t="s">
        <v>2546</v>
      </c>
      <c r="K1255" t="s">
        <v>30</v>
      </c>
      <c r="L1255">
        <v>13000000</v>
      </c>
      <c r="M1255">
        <v>45661556</v>
      </c>
      <c r="N1255" t="s">
        <v>4484</v>
      </c>
      <c r="O1255">
        <v>107</v>
      </c>
      <c r="P1255" t="str">
        <f>IF(Table1[[#This Row],[score]]&gt;=8.5,"High",IF(Table1[[#This Row],[score]]&gt;=7,"Medium","Low"))</f>
        <v>Low</v>
      </c>
      <c r="Q1255" s="5">
        <f>Table1[[#This Row],[gross]]-Table1[[#This Row],[budget]]</f>
        <v>32661556</v>
      </c>
      <c r="R1255" s="5" t="str">
        <f>IF(Table1[[#This Row],[Profit]]&gt;0,"Profit","Loss")</f>
        <v>Profit</v>
      </c>
      <c r="S1255" s="6" t="str">
        <f>FLOOR(Table1[[#This Row],[year]]-1900,10)+1900 &amp; "-" &amp; FLOOR(Table1[[#This Row],[year]]-1890,10)+1900</f>
        <v>1980-1990</v>
      </c>
      <c r="T1255" s="14" t="s">
        <v>21835</v>
      </c>
      <c r="AB1255" s="14"/>
    </row>
    <row r="1256" spans="1:28" hidden="1" x14ac:dyDescent="0.3">
      <c r="A1256" t="s">
        <v>4463</v>
      </c>
      <c r="B1256" t="s">
        <v>16</v>
      </c>
      <c r="C1256" t="s">
        <v>151</v>
      </c>
      <c r="D1256">
        <v>1988</v>
      </c>
      <c r="E1256" t="s">
        <v>4464</v>
      </c>
      <c r="F1256">
        <v>6.6</v>
      </c>
      <c r="G1256">
        <v>91000</v>
      </c>
      <c r="H1256" t="s">
        <v>1243</v>
      </c>
      <c r="I1256" t="s">
        <v>4465</v>
      </c>
      <c r="J1256" t="s">
        <v>4466</v>
      </c>
      <c r="K1256" t="s">
        <v>30</v>
      </c>
      <c r="L1256">
        <v>9000000</v>
      </c>
      <c r="M1256">
        <v>44196684</v>
      </c>
      <c r="N1256" t="s">
        <v>80</v>
      </c>
      <c r="O1256">
        <v>87</v>
      </c>
      <c r="P1256" t="str">
        <f>IF(Table1[[#This Row],[score]]&gt;=8.5,"High",IF(Table1[[#This Row],[score]]&gt;=7,"Medium","Low"))</f>
        <v>Low</v>
      </c>
      <c r="Q1256" s="5">
        <f>Table1[[#This Row],[gross]]-Table1[[#This Row],[budget]]</f>
        <v>35196684</v>
      </c>
      <c r="R1256" s="5" t="str">
        <f>IF(Table1[[#This Row],[Profit]]&gt;0,"Profit","Loss")</f>
        <v>Profit</v>
      </c>
      <c r="S1256" s="6" t="str">
        <f>FLOOR(Table1[[#This Row],[year]]-1900,10)+1900 &amp; "-" &amp; FLOOR(Table1[[#This Row],[year]]-1890,10)+1900</f>
        <v>1980-1990</v>
      </c>
      <c r="T1256" s="14" t="s">
        <v>21835</v>
      </c>
      <c r="AB1256" s="14"/>
    </row>
    <row r="1257" spans="1:28" hidden="1" x14ac:dyDescent="0.3">
      <c r="A1257" t="s">
        <v>4474</v>
      </c>
      <c r="B1257" t="s">
        <v>33</v>
      </c>
      <c r="C1257" t="s">
        <v>41</v>
      </c>
      <c r="D1257">
        <v>1988</v>
      </c>
      <c r="E1257" t="s">
        <v>4475</v>
      </c>
      <c r="F1257">
        <v>6.6</v>
      </c>
      <c r="G1257">
        <v>41000</v>
      </c>
      <c r="H1257" t="s">
        <v>3219</v>
      </c>
      <c r="I1257" t="s">
        <v>1297</v>
      </c>
      <c r="J1257" t="s">
        <v>59</v>
      </c>
      <c r="K1257" t="s">
        <v>30</v>
      </c>
      <c r="L1257">
        <v>24000000</v>
      </c>
      <c r="M1257">
        <v>43455230</v>
      </c>
      <c r="N1257" t="s">
        <v>61</v>
      </c>
      <c r="O1257">
        <v>91</v>
      </c>
      <c r="P1257" t="str">
        <f>IF(Table1[[#This Row],[score]]&gt;=8.5,"High",IF(Table1[[#This Row],[score]]&gt;=7,"Medium","Low"))</f>
        <v>Low</v>
      </c>
      <c r="Q1257" s="5">
        <f>Table1[[#This Row],[gross]]-Table1[[#This Row],[budget]]</f>
        <v>19455230</v>
      </c>
      <c r="R1257" s="5" t="str">
        <f>IF(Table1[[#This Row],[Profit]]&gt;0,"Profit","Loss")</f>
        <v>Profit</v>
      </c>
      <c r="S1257" s="6" t="str">
        <f>FLOOR(Table1[[#This Row],[year]]-1900,10)+1900 &amp; "-" &amp; FLOOR(Table1[[#This Row],[year]]-1890,10)+1900</f>
        <v>1980-1990</v>
      </c>
      <c r="T1257" s="14" t="s">
        <v>21835</v>
      </c>
      <c r="AB1257" s="14"/>
    </row>
    <row r="1258" spans="1:28" hidden="1" x14ac:dyDescent="0.3">
      <c r="A1258" t="s">
        <v>4588</v>
      </c>
      <c r="B1258" t="s">
        <v>33</v>
      </c>
      <c r="C1258" t="s">
        <v>41</v>
      </c>
      <c r="D1258">
        <v>1988</v>
      </c>
      <c r="E1258" t="s">
        <v>4589</v>
      </c>
      <c r="F1258">
        <v>7.4</v>
      </c>
      <c r="G1258">
        <v>67000</v>
      </c>
      <c r="H1258" t="s">
        <v>2193</v>
      </c>
      <c r="I1258" t="s">
        <v>3364</v>
      </c>
      <c r="J1258" t="s">
        <v>839</v>
      </c>
      <c r="K1258" t="s">
        <v>30</v>
      </c>
      <c r="L1258">
        <f>20500000</f>
        <v>20500000</v>
      </c>
      <c r="M1258">
        <v>42039085</v>
      </c>
      <c r="N1258" t="s">
        <v>50</v>
      </c>
      <c r="O1258">
        <v>110</v>
      </c>
      <c r="P1258" t="str">
        <f>IF(Table1[[#This Row],[score]]&gt;=8.5,"High",IF(Table1[[#This Row],[score]]&gt;=7,"Medium","Low"))</f>
        <v>Medium</v>
      </c>
      <c r="Q1258" s="5">
        <f>Table1[[#This Row],[gross]]-Table1[[#This Row],[budget]]</f>
        <v>21539085</v>
      </c>
      <c r="R1258" s="5" t="str">
        <f>IF(Table1[[#This Row],[Profit]]&gt;0,"Profit","Loss")</f>
        <v>Profit</v>
      </c>
      <c r="S1258" s="6" t="str">
        <f>FLOOR(Table1[[#This Row],[year]]-1900,10)+1900 &amp; "-" &amp; FLOOR(Table1[[#This Row],[year]]-1890,10)+1900</f>
        <v>1980-1990</v>
      </c>
      <c r="T1258" s="14" t="s">
        <v>21835</v>
      </c>
      <c r="AB1258" s="14"/>
    </row>
    <row r="1259" spans="1:28" hidden="1" x14ac:dyDescent="0.3">
      <c r="A1259" t="s">
        <v>4642</v>
      </c>
      <c r="B1259" t="s">
        <v>16</v>
      </c>
      <c r="C1259" t="s">
        <v>104</v>
      </c>
      <c r="D1259">
        <v>1988</v>
      </c>
      <c r="E1259" t="s">
        <v>4471</v>
      </c>
      <c r="F1259">
        <v>6.1</v>
      </c>
      <c r="G1259">
        <v>30000</v>
      </c>
      <c r="H1259" t="s">
        <v>1172</v>
      </c>
      <c r="I1259" t="s">
        <v>1172</v>
      </c>
      <c r="J1259" t="s">
        <v>526</v>
      </c>
      <c r="K1259" t="s">
        <v>30</v>
      </c>
      <c r="L1259">
        <v>23000000</v>
      </c>
      <c r="M1259">
        <v>41292551</v>
      </c>
      <c r="N1259" t="s">
        <v>4643</v>
      </c>
      <c r="O1259">
        <v>115</v>
      </c>
      <c r="P1259" t="str">
        <f>IF(Table1[[#This Row],[score]]&gt;=8.5,"High",IF(Table1[[#This Row],[score]]&gt;=7,"Medium","Low"))</f>
        <v>Low</v>
      </c>
      <c r="Q1259" s="5">
        <f>Table1[[#This Row],[gross]]-Table1[[#This Row],[budget]]</f>
        <v>18292551</v>
      </c>
      <c r="R1259" s="5" t="str">
        <f>IF(Table1[[#This Row],[Profit]]&gt;0,"Profit","Loss")</f>
        <v>Profit</v>
      </c>
      <c r="S1259" s="6" t="str">
        <f>FLOOR(Table1[[#This Row],[year]]-1900,10)+1900 &amp; "-" &amp; FLOOR(Table1[[#This Row],[year]]-1890,10)+1900</f>
        <v>1980-1990</v>
      </c>
      <c r="T1259" s="14" t="s">
        <v>21835</v>
      </c>
      <c r="AB1259" s="14"/>
    </row>
    <row r="1260" spans="1:28" hidden="1" x14ac:dyDescent="0.3">
      <c r="A1260" t="s">
        <v>4698</v>
      </c>
      <c r="B1260" t="s">
        <v>33</v>
      </c>
      <c r="C1260" t="s">
        <v>41</v>
      </c>
      <c r="D1260">
        <v>1988</v>
      </c>
      <c r="E1260" t="s">
        <v>4659</v>
      </c>
      <c r="F1260">
        <v>6.4</v>
      </c>
      <c r="G1260">
        <v>13000</v>
      </c>
      <c r="H1260" t="s">
        <v>42</v>
      </c>
      <c r="I1260" t="s">
        <v>4699</v>
      </c>
      <c r="J1260" t="s">
        <v>1354</v>
      </c>
      <c r="K1260" t="s">
        <v>30</v>
      </c>
      <c r="L1260">
        <f>20500000</f>
        <v>20500000</v>
      </c>
      <c r="M1260">
        <v>40150487</v>
      </c>
      <c r="N1260" t="s">
        <v>2067</v>
      </c>
      <c r="O1260">
        <v>97</v>
      </c>
      <c r="P1260" t="str">
        <f>IF(Table1[[#This Row],[score]]&gt;=8.5,"High",IF(Table1[[#This Row],[score]]&gt;=7,"Medium","Low"))</f>
        <v>Low</v>
      </c>
      <c r="Q1260" s="5">
        <f>Table1[[#This Row],[gross]]-Table1[[#This Row],[budget]]</f>
        <v>19650487</v>
      </c>
      <c r="R1260" s="5" t="str">
        <f>IF(Table1[[#This Row],[Profit]]&gt;0,"Profit","Loss")</f>
        <v>Profit</v>
      </c>
      <c r="S1260" s="6" t="str">
        <f>FLOOR(Table1[[#This Row],[year]]-1900,10)+1900 &amp; "-" &amp; FLOOR(Table1[[#This Row],[year]]-1890,10)+1900</f>
        <v>1980-1990</v>
      </c>
      <c r="T1260" s="14" t="s">
        <v>21835</v>
      </c>
      <c r="AB1260" s="14"/>
    </row>
    <row r="1261" spans="1:28" hidden="1" x14ac:dyDescent="0.3">
      <c r="A1261" t="s">
        <v>4578</v>
      </c>
      <c r="B1261" t="s">
        <v>16</v>
      </c>
      <c r="C1261" t="s">
        <v>34</v>
      </c>
      <c r="D1261">
        <v>1988</v>
      </c>
      <c r="E1261" t="s">
        <v>4579</v>
      </c>
      <c r="F1261">
        <v>6.3</v>
      </c>
      <c r="G1261">
        <v>42000</v>
      </c>
      <c r="H1261" t="s">
        <v>83</v>
      </c>
      <c r="I1261" t="s">
        <v>1541</v>
      </c>
      <c r="J1261" t="s">
        <v>85</v>
      </c>
      <c r="K1261" t="s">
        <v>30</v>
      </c>
      <c r="L1261">
        <v>31000000</v>
      </c>
      <c r="M1261">
        <v>37903295</v>
      </c>
      <c r="N1261" t="s">
        <v>23</v>
      </c>
      <c r="O1261">
        <v>91</v>
      </c>
      <c r="P1261" t="str">
        <f>IF(Table1[[#This Row],[score]]&gt;=8.5,"High",IF(Table1[[#This Row],[score]]&gt;=7,"Medium","Low"))</f>
        <v>Low</v>
      </c>
      <c r="Q1261" s="5">
        <f>Table1[[#This Row],[gross]]-Table1[[#This Row],[budget]]</f>
        <v>6903295</v>
      </c>
      <c r="R1261" s="5" t="str">
        <f>IF(Table1[[#This Row],[Profit]]&gt;0,"Profit","Loss")</f>
        <v>Profit</v>
      </c>
      <c r="S1261" s="6" t="str">
        <f>FLOOR(Table1[[#This Row],[year]]-1900,10)+1900 &amp; "-" &amp; FLOOR(Table1[[#This Row],[year]]-1890,10)+1900</f>
        <v>1980-1990</v>
      </c>
      <c r="T1261" s="14" t="s">
        <v>21835</v>
      </c>
      <c r="AB1261" s="14"/>
    </row>
    <row r="1262" spans="1:28" hidden="1" x14ac:dyDescent="0.3">
      <c r="A1262" t="s">
        <v>4546</v>
      </c>
      <c r="B1262" t="s">
        <v>16</v>
      </c>
      <c r="C1262" t="s">
        <v>34</v>
      </c>
      <c r="D1262">
        <v>1988</v>
      </c>
      <c r="E1262" t="s">
        <v>4475</v>
      </c>
      <c r="F1262">
        <v>6.1</v>
      </c>
      <c r="G1262">
        <v>67000</v>
      </c>
      <c r="H1262" t="s">
        <v>77</v>
      </c>
      <c r="I1262" t="s">
        <v>77</v>
      </c>
      <c r="J1262" t="s">
        <v>986</v>
      </c>
      <c r="K1262" t="s">
        <v>30</v>
      </c>
      <c r="L1262">
        <v>29000000</v>
      </c>
      <c r="M1262">
        <v>34994648</v>
      </c>
      <c r="N1262" t="s">
        <v>4109</v>
      </c>
      <c r="O1262">
        <v>104</v>
      </c>
      <c r="P1262" t="str">
        <f>IF(Table1[[#This Row],[score]]&gt;=8.5,"High",IF(Table1[[#This Row],[score]]&gt;=7,"Medium","Low"))</f>
        <v>Low</v>
      </c>
      <c r="Q1262" s="5">
        <f>Table1[[#This Row],[gross]]-Table1[[#This Row],[budget]]</f>
        <v>5994648</v>
      </c>
      <c r="R1262" s="5" t="str">
        <f>IF(Table1[[#This Row],[Profit]]&gt;0,"Profit","Loss")</f>
        <v>Profit</v>
      </c>
      <c r="S1262" s="6" t="str">
        <f>FLOOR(Table1[[#This Row],[year]]-1900,10)+1900 &amp; "-" &amp; FLOOR(Table1[[#This Row],[year]]-1890,10)+1900</f>
        <v>1980-1990</v>
      </c>
      <c r="T1262" s="14" t="s">
        <v>21835</v>
      </c>
      <c r="AB1262" s="14"/>
    </row>
    <row r="1263" spans="1:28" hidden="1" x14ac:dyDescent="0.3">
      <c r="A1263" t="s">
        <v>4508</v>
      </c>
      <c r="B1263" t="s">
        <v>16</v>
      </c>
      <c r="C1263" t="s">
        <v>17</v>
      </c>
      <c r="D1263">
        <v>1988</v>
      </c>
      <c r="E1263" t="s">
        <v>4509</v>
      </c>
      <c r="F1263">
        <v>7.6</v>
      </c>
      <c r="G1263">
        <v>66000</v>
      </c>
      <c r="H1263" t="s">
        <v>2177</v>
      </c>
      <c r="I1263" t="s">
        <v>4510</v>
      </c>
      <c r="J1263" t="s">
        <v>2991</v>
      </c>
      <c r="K1263" t="s">
        <v>30</v>
      </c>
      <c r="L1263">
        <v>14000000</v>
      </c>
      <c r="M1263">
        <v>34670720</v>
      </c>
      <c r="N1263" t="s">
        <v>138</v>
      </c>
      <c r="O1263">
        <v>119</v>
      </c>
      <c r="P1263" t="str">
        <f>IF(Table1[[#This Row],[score]]&gt;=8.5,"High",IF(Table1[[#This Row],[score]]&gt;=7,"Medium","Low"))</f>
        <v>Medium</v>
      </c>
      <c r="Q1263" s="5">
        <f>Table1[[#This Row],[gross]]-Table1[[#This Row],[budget]]</f>
        <v>20670720</v>
      </c>
      <c r="R1263" s="5" t="str">
        <f>IF(Table1[[#This Row],[Profit]]&gt;0,"Profit","Loss")</f>
        <v>Profit</v>
      </c>
      <c r="S1263" s="6" t="str">
        <f>FLOOR(Table1[[#This Row],[year]]-1900,10)+1900 &amp; "-" &amp; FLOOR(Table1[[#This Row],[year]]-1890,10)+1900</f>
        <v>1980-1990</v>
      </c>
      <c r="T1263" s="14" t="s">
        <v>21835</v>
      </c>
      <c r="AB1263" s="14"/>
    </row>
    <row r="1264" spans="1:28" hidden="1" x14ac:dyDescent="0.3">
      <c r="A1264" t="s">
        <v>4461</v>
      </c>
      <c r="B1264" t="s">
        <v>16</v>
      </c>
      <c r="C1264" t="s">
        <v>104</v>
      </c>
      <c r="D1264">
        <v>1988</v>
      </c>
      <c r="E1264" t="s">
        <v>4308</v>
      </c>
      <c r="F1264">
        <v>7.8</v>
      </c>
      <c r="G1264">
        <v>91000</v>
      </c>
      <c r="H1264" t="s">
        <v>115</v>
      </c>
      <c r="I1264" t="s">
        <v>4462</v>
      </c>
      <c r="J1264" t="s">
        <v>73</v>
      </c>
      <c r="K1264" t="s">
        <v>30</v>
      </c>
      <c r="L1264">
        <v>15000000</v>
      </c>
      <c r="M1264">
        <v>34603943</v>
      </c>
      <c r="N1264" t="s">
        <v>50</v>
      </c>
      <c r="O1264">
        <v>128</v>
      </c>
      <c r="P1264" t="str">
        <f>IF(Table1[[#This Row],[score]]&gt;=8.5,"High",IF(Table1[[#This Row],[score]]&gt;=7,"Medium","Low"))</f>
        <v>Medium</v>
      </c>
      <c r="Q1264" s="5">
        <f>Table1[[#This Row],[gross]]-Table1[[#This Row],[budget]]</f>
        <v>19603943</v>
      </c>
      <c r="R1264" s="5" t="str">
        <f>IF(Table1[[#This Row],[Profit]]&gt;0,"Profit","Loss")</f>
        <v>Profit</v>
      </c>
      <c r="S1264" s="6" t="str">
        <f>FLOOR(Table1[[#This Row],[year]]-1900,10)+1900 &amp; "-" &amp; FLOOR(Table1[[#This Row],[year]]-1890,10)+1900</f>
        <v>1980-1990</v>
      </c>
      <c r="T1264" s="14" t="s">
        <v>21835</v>
      </c>
      <c r="AB1264" s="14"/>
    </row>
    <row r="1265" spans="1:28" hidden="1" x14ac:dyDescent="0.3">
      <c r="A1265" t="s">
        <v>4548</v>
      </c>
      <c r="B1265" t="s">
        <v>33</v>
      </c>
      <c r="C1265" t="s">
        <v>17</v>
      </c>
      <c r="D1265">
        <v>1988</v>
      </c>
      <c r="E1265" t="s">
        <v>4549</v>
      </c>
      <c r="F1265">
        <v>6.8</v>
      </c>
      <c r="G1265">
        <v>15000</v>
      </c>
      <c r="H1265" t="s">
        <v>487</v>
      </c>
      <c r="I1265" t="s">
        <v>4550</v>
      </c>
      <c r="J1265" t="s">
        <v>165</v>
      </c>
      <c r="K1265" t="s">
        <v>30</v>
      </c>
      <c r="L1265">
        <f>20500000</f>
        <v>20500000</v>
      </c>
      <c r="M1265">
        <v>32632093</v>
      </c>
      <c r="N1265" t="s">
        <v>23</v>
      </c>
      <c r="O1265">
        <v>121</v>
      </c>
      <c r="P1265" t="str">
        <f>IF(Table1[[#This Row],[score]]&gt;=8.5,"High",IF(Table1[[#This Row],[score]]&gt;=7,"Medium","Low"))</f>
        <v>Low</v>
      </c>
      <c r="Q1265" s="5">
        <f>Table1[[#This Row],[gross]]-Table1[[#This Row],[budget]]</f>
        <v>12132093</v>
      </c>
      <c r="R1265" s="5" t="str">
        <f>IF(Table1[[#This Row],[Profit]]&gt;0,"Profit","Loss")</f>
        <v>Profit</v>
      </c>
      <c r="S1265" s="6" t="str">
        <f>FLOOR(Table1[[#This Row],[year]]-1900,10)+1900 &amp; "-" &amp; FLOOR(Table1[[#This Row],[year]]-1890,10)+1900</f>
        <v>1980-1990</v>
      </c>
      <c r="T1265" s="14" t="s">
        <v>21835</v>
      </c>
      <c r="AB1265" s="14"/>
    </row>
    <row r="1266" spans="1:28" hidden="1" x14ac:dyDescent="0.3">
      <c r="A1266" t="s">
        <v>4735</v>
      </c>
      <c r="B1266" t="s">
        <v>16</v>
      </c>
      <c r="C1266" t="s">
        <v>34</v>
      </c>
      <c r="D1266">
        <v>1988</v>
      </c>
      <c r="E1266" t="s">
        <v>4733</v>
      </c>
      <c r="F1266">
        <v>6.3</v>
      </c>
      <c r="G1266">
        <v>15000</v>
      </c>
      <c r="H1266" t="s">
        <v>659</v>
      </c>
      <c r="I1266" t="s">
        <v>4736</v>
      </c>
      <c r="J1266" t="s">
        <v>547</v>
      </c>
      <c r="K1266" t="s">
        <v>30</v>
      </c>
      <c r="L1266">
        <v>16000000</v>
      </c>
      <c r="M1266">
        <v>32155047</v>
      </c>
      <c r="N1266" t="s">
        <v>4421</v>
      </c>
      <c r="O1266">
        <v>91</v>
      </c>
      <c r="P1266" t="str">
        <f>IF(Table1[[#This Row],[score]]&gt;=8.5,"High",IF(Table1[[#This Row],[score]]&gt;=7,"Medium","Low"))</f>
        <v>Low</v>
      </c>
      <c r="Q1266" s="5">
        <f>Table1[[#This Row],[gross]]-Table1[[#This Row],[budget]]</f>
        <v>16155047</v>
      </c>
      <c r="R1266" s="5" t="str">
        <f>IF(Table1[[#This Row],[Profit]]&gt;0,"Profit","Loss")</f>
        <v>Profit</v>
      </c>
      <c r="S1266" s="6" t="str">
        <f>FLOOR(Table1[[#This Row],[year]]-1900,10)+1900 &amp; "-" &amp; FLOOR(Table1[[#This Row],[year]]-1890,10)+1900</f>
        <v>1980-1990</v>
      </c>
      <c r="T1266" s="14" t="s">
        <v>21835</v>
      </c>
      <c r="AB1266" s="14"/>
    </row>
    <row r="1267" spans="1:28" hidden="1" x14ac:dyDescent="0.3">
      <c r="A1267" t="s">
        <v>4506</v>
      </c>
      <c r="B1267" t="s">
        <v>16</v>
      </c>
      <c r="C1267" t="s">
        <v>104</v>
      </c>
      <c r="D1267">
        <v>1988</v>
      </c>
      <c r="E1267" t="s">
        <v>4507</v>
      </c>
      <c r="F1267">
        <v>7.2</v>
      </c>
      <c r="G1267">
        <v>33000</v>
      </c>
      <c r="H1267" t="s">
        <v>1847</v>
      </c>
      <c r="I1267" t="s">
        <v>4273</v>
      </c>
      <c r="J1267" t="s">
        <v>4194</v>
      </c>
      <c r="K1267" t="s">
        <v>195</v>
      </c>
      <c r="L1267">
        <v>13000000</v>
      </c>
      <c r="M1267">
        <v>32078318</v>
      </c>
      <c r="N1267" t="s">
        <v>44</v>
      </c>
      <c r="O1267">
        <v>111</v>
      </c>
      <c r="P1267" t="str">
        <f>IF(Table1[[#This Row],[score]]&gt;=8.5,"High",IF(Table1[[#This Row],[score]]&gt;=7,"Medium","Low"))</f>
        <v>Medium</v>
      </c>
      <c r="Q1267" s="5">
        <f>Table1[[#This Row],[gross]]-Table1[[#This Row],[budget]]</f>
        <v>19078318</v>
      </c>
      <c r="R1267" s="5" t="str">
        <f>IF(Table1[[#This Row],[Profit]]&gt;0,"Profit","Loss")</f>
        <v>Profit</v>
      </c>
      <c r="S1267" s="6" t="str">
        <f>FLOOR(Table1[[#This Row],[year]]-1900,10)+1900 &amp; "-" &amp; FLOOR(Table1[[#This Row],[year]]-1890,10)+1900</f>
        <v>1980-1990</v>
      </c>
      <c r="T1267" s="14" t="s">
        <v>21835</v>
      </c>
      <c r="AB1267" s="14"/>
    </row>
    <row r="1268" spans="1:28" hidden="1" x14ac:dyDescent="0.3">
      <c r="A1268" t="s">
        <v>2491</v>
      </c>
      <c r="B1268" t="s">
        <v>33</v>
      </c>
      <c r="C1268" t="s">
        <v>25</v>
      </c>
      <c r="D1268">
        <v>1988</v>
      </c>
      <c r="E1268" t="s">
        <v>4766</v>
      </c>
      <c r="F1268">
        <v>7.7</v>
      </c>
      <c r="G1268">
        <v>17000</v>
      </c>
      <c r="H1268" t="s">
        <v>653</v>
      </c>
      <c r="I1268" t="s">
        <v>4767</v>
      </c>
      <c r="J1268" t="s">
        <v>4768</v>
      </c>
      <c r="K1268" t="s">
        <v>448</v>
      </c>
      <c r="L1268">
        <f>20500000</f>
        <v>20500000</v>
      </c>
      <c r="M1268">
        <v>31753898</v>
      </c>
      <c r="N1268" t="s">
        <v>4769</v>
      </c>
      <c r="O1268">
        <v>96</v>
      </c>
      <c r="P1268" t="str">
        <f>IF(Table1[[#This Row],[score]]&gt;=8.5,"High",IF(Table1[[#This Row],[score]]&gt;=7,"Medium","Low"))</f>
        <v>Medium</v>
      </c>
      <c r="Q1268" s="5">
        <f>Table1[[#This Row],[gross]]-Table1[[#This Row],[budget]]</f>
        <v>11253898</v>
      </c>
      <c r="R1268" s="5" t="str">
        <f>IF(Table1[[#This Row],[Profit]]&gt;0,"Profit","Loss")</f>
        <v>Profit</v>
      </c>
      <c r="S1268" s="6" t="str">
        <f>FLOOR(Table1[[#This Row],[year]]-1900,10)+1900 &amp; "-" &amp; FLOOR(Table1[[#This Row],[year]]-1890,10)+1900</f>
        <v>1980-1990</v>
      </c>
      <c r="T1268" s="14" t="s">
        <v>21835</v>
      </c>
      <c r="AB1268" s="14"/>
    </row>
    <row r="1269" spans="1:28" hidden="1" x14ac:dyDescent="0.3">
      <c r="A1269" t="s">
        <v>4478</v>
      </c>
      <c r="B1269" t="s">
        <v>337</v>
      </c>
      <c r="C1269" t="s">
        <v>390</v>
      </c>
      <c r="D1269">
        <v>1988</v>
      </c>
      <c r="E1269" t="s">
        <v>4479</v>
      </c>
      <c r="F1269">
        <v>8.1999999999999993</v>
      </c>
      <c r="G1269">
        <v>304000</v>
      </c>
      <c r="H1269" t="s">
        <v>2080</v>
      </c>
      <c r="I1269" t="s">
        <v>2080</v>
      </c>
      <c r="J1269" t="s">
        <v>4480</v>
      </c>
      <c r="K1269" t="s">
        <v>2081</v>
      </c>
      <c r="L1269" s="5">
        <v>3700000</v>
      </c>
      <c r="M1269" s="5">
        <v>30550920</v>
      </c>
      <c r="N1269" t="s">
        <v>4481</v>
      </c>
      <c r="O1269">
        <v>86</v>
      </c>
      <c r="P1269" t="str">
        <f>IF(Table1[[#This Row],[score]]&gt;=8.5,"High",IF(Table1[[#This Row],[score]]&gt;=7,"Medium","Low"))</f>
        <v>Medium</v>
      </c>
      <c r="Q1269" s="5">
        <f>Table1[[#This Row],[gross]]-Table1[[#This Row],[budget]]</f>
        <v>26850920</v>
      </c>
      <c r="R1269" s="5" t="str">
        <f>IF(Table1[[#This Row],[Profit]]&gt;0,"Profit","Loss")</f>
        <v>Profit</v>
      </c>
      <c r="S1269" s="6" t="str">
        <f>FLOOR(Table1[[#This Row],[year]]-1900,10)+1900 &amp; "-" &amp; FLOOR(Table1[[#This Row],[year]]-1890,10)+1900</f>
        <v>1980-1990</v>
      </c>
      <c r="T1269" s="14" t="s">
        <v>21835</v>
      </c>
      <c r="AB1269" s="14"/>
    </row>
    <row r="1270" spans="1:28" hidden="1" x14ac:dyDescent="0.3">
      <c r="A1270" t="s">
        <v>4723</v>
      </c>
      <c r="B1270" t="s">
        <v>16</v>
      </c>
      <c r="C1270" t="s">
        <v>34</v>
      </c>
      <c r="D1270">
        <v>1988</v>
      </c>
      <c r="E1270" t="s">
        <v>4021</v>
      </c>
      <c r="F1270">
        <v>6.8</v>
      </c>
      <c r="G1270">
        <v>12000</v>
      </c>
      <c r="H1270" t="s">
        <v>915</v>
      </c>
      <c r="I1270" t="s">
        <v>4724</v>
      </c>
      <c r="J1270" t="s">
        <v>130</v>
      </c>
      <c r="K1270" t="s">
        <v>30</v>
      </c>
      <c r="L1270">
        <v>15000000</v>
      </c>
      <c r="M1270">
        <v>29300090</v>
      </c>
      <c r="N1270" t="s">
        <v>2067</v>
      </c>
      <c r="O1270">
        <v>110</v>
      </c>
      <c r="P1270" t="str">
        <f>IF(Table1[[#This Row],[score]]&gt;=8.5,"High",IF(Table1[[#This Row],[score]]&gt;=7,"Medium","Low"))</f>
        <v>Low</v>
      </c>
      <c r="Q1270" s="5">
        <f>Table1[[#This Row],[gross]]-Table1[[#This Row],[budget]]</f>
        <v>14300090</v>
      </c>
      <c r="R1270" s="5" t="str">
        <f>IF(Table1[[#This Row],[Profit]]&gt;0,"Profit","Loss")</f>
        <v>Profit</v>
      </c>
      <c r="S1270" s="6" t="str">
        <f>FLOOR(Table1[[#This Row],[year]]-1900,10)+1900 &amp; "-" &amp; FLOOR(Table1[[#This Row],[year]]-1890,10)+1900</f>
        <v>1980-1990</v>
      </c>
      <c r="T1270" s="14" t="s">
        <v>21835</v>
      </c>
      <c r="AB1270" s="14"/>
    </row>
    <row r="1271" spans="1:28" hidden="1" x14ac:dyDescent="0.3">
      <c r="A1271" t="s">
        <v>4997</v>
      </c>
      <c r="B1271" t="s">
        <v>33</v>
      </c>
      <c r="C1271" t="s">
        <v>41</v>
      </c>
      <c r="D1271">
        <v>1988</v>
      </c>
      <c r="E1271" t="s">
        <v>4610</v>
      </c>
      <c r="F1271">
        <v>5.6</v>
      </c>
      <c r="G1271">
        <v>10000</v>
      </c>
      <c r="H1271" t="s">
        <v>3995</v>
      </c>
      <c r="I1271" t="s">
        <v>4998</v>
      </c>
      <c r="J1271" t="s">
        <v>3996</v>
      </c>
      <c r="K1271" t="s">
        <v>30</v>
      </c>
      <c r="L1271">
        <v>6000000</v>
      </c>
      <c r="M1271">
        <v>28202109</v>
      </c>
      <c r="N1271" t="s">
        <v>2067</v>
      </c>
      <c r="O1271">
        <v>95</v>
      </c>
      <c r="P1271" t="str">
        <f>IF(Table1[[#This Row],[score]]&gt;=8.5,"High",IF(Table1[[#This Row],[score]]&gt;=7,"Medium","Low"))</f>
        <v>Low</v>
      </c>
      <c r="Q1271" s="5">
        <f>Table1[[#This Row],[gross]]-Table1[[#This Row],[budget]]</f>
        <v>22202109</v>
      </c>
      <c r="R1271" s="5" t="str">
        <f>IF(Table1[[#This Row],[Profit]]&gt;0,"Profit","Loss")</f>
        <v>Profit</v>
      </c>
      <c r="S1271" s="6" t="str">
        <f>FLOOR(Table1[[#This Row],[year]]-1900,10)+1900 &amp; "-" &amp; FLOOR(Table1[[#This Row],[year]]-1890,10)+1900</f>
        <v>1980-1990</v>
      </c>
      <c r="T1271" s="14" t="s">
        <v>21835</v>
      </c>
      <c r="AB1271" s="14"/>
    </row>
    <row r="1272" spans="1:28" hidden="1" x14ac:dyDescent="0.3">
      <c r="A1272" t="s">
        <v>4737</v>
      </c>
      <c r="B1272" t="s">
        <v>16</v>
      </c>
      <c r="C1272" t="s">
        <v>104</v>
      </c>
      <c r="D1272">
        <v>1988</v>
      </c>
      <c r="E1272" t="s">
        <v>4738</v>
      </c>
      <c r="F1272">
        <v>6.3</v>
      </c>
      <c r="G1272">
        <v>5800</v>
      </c>
      <c r="H1272" t="s">
        <v>1185</v>
      </c>
      <c r="I1272" t="s">
        <v>2699</v>
      </c>
      <c r="J1272" t="s">
        <v>2446</v>
      </c>
      <c r="K1272" t="s">
        <v>2081</v>
      </c>
      <c r="L1272">
        <v>19000000</v>
      </c>
      <c r="M1272">
        <v>25816139</v>
      </c>
      <c r="N1272" t="s">
        <v>80</v>
      </c>
      <c r="O1272">
        <v>127</v>
      </c>
      <c r="P1272" t="str">
        <f>IF(Table1[[#This Row],[score]]&gt;=8.5,"High",IF(Table1[[#This Row],[score]]&gt;=7,"Medium","Low"))</f>
        <v>Low</v>
      </c>
      <c r="Q1272" s="5">
        <f>Table1[[#This Row],[gross]]-Table1[[#This Row],[budget]]</f>
        <v>6816139</v>
      </c>
      <c r="R1272" s="5" t="str">
        <f>IF(Table1[[#This Row],[Profit]]&gt;0,"Profit","Loss")</f>
        <v>Profit</v>
      </c>
      <c r="S1272" s="6" t="str">
        <f>FLOOR(Table1[[#This Row],[year]]-1900,10)+1900 &amp; "-" &amp; FLOOR(Table1[[#This Row],[year]]-1890,10)+1900</f>
        <v>1980-1990</v>
      </c>
      <c r="T1272" s="14" t="s">
        <v>21835</v>
      </c>
      <c r="AB1272" s="14"/>
    </row>
    <row r="1273" spans="1:28" hidden="1" x14ac:dyDescent="0.3">
      <c r="A1273" t="s">
        <v>4664</v>
      </c>
      <c r="B1273" t="s">
        <v>33</v>
      </c>
      <c r="C1273" t="s">
        <v>41</v>
      </c>
      <c r="D1273">
        <v>1988</v>
      </c>
      <c r="E1273" t="s">
        <v>4419</v>
      </c>
      <c r="F1273">
        <v>6.2</v>
      </c>
      <c r="G1273">
        <v>20000</v>
      </c>
      <c r="H1273" t="s">
        <v>1111</v>
      </c>
      <c r="I1273" t="s">
        <v>4665</v>
      </c>
      <c r="J1273" t="s">
        <v>49</v>
      </c>
      <c r="K1273" t="s">
        <v>30</v>
      </c>
      <c r="L1273">
        <v>19000000</v>
      </c>
      <c r="M1273">
        <v>25537221</v>
      </c>
      <c r="N1273" t="s">
        <v>4666</v>
      </c>
      <c r="O1273">
        <v>101</v>
      </c>
      <c r="P1273" t="str">
        <f>IF(Table1[[#This Row],[score]]&gt;=8.5,"High",IF(Table1[[#This Row],[score]]&gt;=7,"Medium","Low"))</f>
        <v>Low</v>
      </c>
      <c r="Q1273" s="5">
        <f>Table1[[#This Row],[gross]]-Table1[[#This Row],[budget]]</f>
        <v>6537221</v>
      </c>
      <c r="R1273" s="5" t="str">
        <f>IF(Table1[[#This Row],[Profit]]&gt;0,"Profit","Loss")</f>
        <v>Profit</v>
      </c>
      <c r="S1273" s="6" t="str">
        <f>FLOOR(Table1[[#This Row],[year]]-1900,10)+1900 &amp; "-" &amp; FLOOR(Table1[[#This Row],[year]]-1890,10)+1900</f>
        <v>1980-1990</v>
      </c>
      <c r="T1273" s="14" t="s">
        <v>21835</v>
      </c>
      <c r="AB1273" s="14"/>
    </row>
    <row r="1274" spans="1:28" hidden="1" x14ac:dyDescent="0.3">
      <c r="A1274" t="s">
        <v>4655</v>
      </c>
      <c r="B1274" t="s">
        <v>33</v>
      </c>
      <c r="C1274" t="s">
        <v>25</v>
      </c>
      <c r="D1274">
        <v>1988</v>
      </c>
      <c r="E1274" t="s">
        <v>4576</v>
      </c>
      <c r="F1274">
        <v>5.4</v>
      </c>
      <c r="G1274">
        <v>16000</v>
      </c>
      <c r="H1274" t="s">
        <v>357</v>
      </c>
      <c r="I1274" t="s">
        <v>4656</v>
      </c>
      <c r="J1274" t="s">
        <v>2550</v>
      </c>
      <c r="K1274" t="s">
        <v>30</v>
      </c>
      <c r="L1274">
        <v>17500000</v>
      </c>
      <c r="M1274">
        <v>25024919</v>
      </c>
      <c r="N1274" t="s">
        <v>4657</v>
      </c>
      <c r="O1274">
        <v>116</v>
      </c>
      <c r="P1274" t="str">
        <f>IF(Table1[[#This Row],[score]]&gt;=8.5,"High",IF(Table1[[#This Row],[score]]&gt;=7,"Medium","Low"))</f>
        <v>Low</v>
      </c>
      <c r="Q1274" s="5">
        <f>Table1[[#This Row],[gross]]-Table1[[#This Row],[budget]]</f>
        <v>7524919</v>
      </c>
      <c r="R1274" s="5" t="str">
        <f>IF(Table1[[#This Row],[Profit]]&gt;0,"Profit","Loss")</f>
        <v>Profit</v>
      </c>
      <c r="S1274" s="6" t="str">
        <f>FLOOR(Table1[[#This Row],[year]]-1900,10)+1900 &amp; "-" &amp; FLOOR(Table1[[#This Row],[year]]-1890,10)+1900</f>
        <v>1980-1990</v>
      </c>
      <c r="T1274" s="14" t="s">
        <v>21835</v>
      </c>
      <c r="AB1274" s="14"/>
    </row>
    <row r="1275" spans="1:28" hidden="1" x14ac:dyDescent="0.3">
      <c r="A1275" t="s">
        <v>4594</v>
      </c>
      <c r="B1275" t="s">
        <v>1974</v>
      </c>
      <c r="C1275" t="s">
        <v>41</v>
      </c>
      <c r="D1275">
        <v>1988</v>
      </c>
      <c r="E1275" t="s">
        <v>4595</v>
      </c>
      <c r="F1275">
        <v>6.3</v>
      </c>
      <c r="G1275">
        <v>19000</v>
      </c>
      <c r="H1275" t="s">
        <v>4596</v>
      </c>
      <c r="I1275" t="s">
        <v>4597</v>
      </c>
      <c r="J1275" t="s">
        <v>3297</v>
      </c>
      <c r="K1275" t="s">
        <v>30</v>
      </c>
      <c r="L1275">
        <v>8000000</v>
      </c>
      <c r="M1275">
        <v>22433275</v>
      </c>
      <c r="N1275" t="s">
        <v>180</v>
      </c>
      <c r="O1275">
        <v>88</v>
      </c>
      <c r="P1275" t="str">
        <f>IF(Table1[[#This Row],[score]]&gt;=8.5,"High",IF(Table1[[#This Row],[score]]&gt;=7,"Medium","Low"))</f>
        <v>Low</v>
      </c>
      <c r="Q1275" s="5">
        <f>Table1[[#This Row],[gross]]-Table1[[#This Row],[budget]]</f>
        <v>14433275</v>
      </c>
      <c r="R1275" s="5" t="str">
        <f>IF(Table1[[#This Row],[Profit]]&gt;0,"Profit","Loss")</f>
        <v>Profit</v>
      </c>
      <c r="S1275" s="6" t="str">
        <f>FLOOR(Table1[[#This Row],[year]]-1900,10)+1900 &amp; "-" &amp; FLOOR(Table1[[#This Row],[year]]-1890,10)+1900</f>
        <v>1980-1990</v>
      </c>
      <c r="T1275" s="14" t="s">
        <v>21835</v>
      </c>
      <c r="AB1275" s="14"/>
    </row>
    <row r="1276" spans="1:28" hidden="1" x14ac:dyDescent="0.3">
      <c r="A1276" t="s">
        <v>4688</v>
      </c>
      <c r="B1276" t="s">
        <v>33</v>
      </c>
      <c r="C1276" t="s">
        <v>41</v>
      </c>
      <c r="D1276">
        <v>1988</v>
      </c>
      <c r="E1276" t="s">
        <v>4595</v>
      </c>
      <c r="F1276">
        <v>5.7</v>
      </c>
      <c r="G1276">
        <v>24000</v>
      </c>
      <c r="H1276" t="s">
        <v>4689</v>
      </c>
      <c r="I1276" t="s">
        <v>3256</v>
      </c>
      <c r="J1276" t="s">
        <v>4690</v>
      </c>
      <c r="K1276" t="s">
        <v>30</v>
      </c>
      <c r="L1276">
        <v>15000000</v>
      </c>
      <c r="M1276">
        <v>21630088</v>
      </c>
      <c r="N1276" t="s">
        <v>2075</v>
      </c>
      <c r="O1276">
        <v>110</v>
      </c>
      <c r="P1276" t="str">
        <f>IF(Table1[[#This Row],[score]]&gt;=8.5,"High",IF(Table1[[#This Row],[score]]&gt;=7,"Medium","Low"))</f>
        <v>Low</v>
      </c>
      <c r="Q1276" s="5">
        <f>Table1[[#This Row],[gross]]-Table1[[#This Row],[budget]]</f>
        <v>6630088</v>
      </c>
      <c r="R1276" s="5" t="str">
        <f>IF(Table1[[#This Row],[Profit]]&gt;0,"Profit","Loss")</f>
        <v>Profit</v>
      </c>
      <c r="S1276" s="6" t="str">
        <f>FLOOR(Table1[[#This Row],[year]]-1900,10)+1900 &amp; "-" &amp; FLOOR(Table1[[#This Row],[year]]-1890,10)+1900</f>
        <v>1980-1990</v>
      </c>
      <c r="T1276" s="14" t="s">
        <v>21835</v>
      </c>
      <c r="AB1276" s="14"/>
    </row>
    <row r="1277" spans="1:28" hidden="1" x14ac:dyDescent="0.3">
      <c r="A1277" t="s">
        <v>4498</v>
      </c>
      <c r="B1277" t="s">
        <v>16</v>
      </c>
      <c r="C1277" t="s">
        <v>41</v>
      </c>
      <c r="D1277">
        <v>1988</v>
      </c>
      <c r="E1277" t="s">
        <v>4499</v>
      </c>
      <c r="F1277">
        <v>6.2</v>
      </c>
      <c r="G1277">
        <v>16000</v>
      </c>
      <c r="H1277" t="s">
        <v>292</v>
      </c>
      <c r="I1277" t="s">
        <v>4500</v>
      </c>
      <c r="J1277" t="s">
        <v>1002</v>
      </c>
      <c r="K1277" t="s">
        <v>30</v>
      </c>
      <c r="L1277">
        <v>10000000</v>
      </c>
      <c r="M1277">
        <v>21486757</v>
      </c>
      <c r="N1277" t="s">
        <v>50</v>
      </c>
      <c r="O1277">
        <v>104</v>
      </c>
      <c r="P1277" t="str">
        <f>IF(Table1[[#This Row],[score]]&gt;=8.5,"High",IF(Table1[[#This Row],[score]]&gt;=7,"Medium","Low"))</f>
        <v>Low</v>
      </c>
      <c r="Q1277" s="5">
        <f>Table1[[#This Row],[gross]]-Table1[[#This Row],[budget]]</f>
        <v>11486757</v>
      </c>
      <c r="R1277" s="5" t="str">
        <f>IF(Table1[[#This Row],[Profit]]&gt;0,"Profit","Loss")</f>
        <v>Profit</v>
      </c>
      <c r="S1277" s="6" t="str">
        <f>FLOOR(Table1[[#This Row],[year]]-1900,10)+1900 &amp; "-" &amp; FLOOR(Table1[[#This Row],[year]]-1890,10)+1900</f>
        <v>1980-1990</v>
      </c>
      <c r="T1277" s="14" t="s">
        <v>21835</v>
      </c>
      <c r="AB1277" s="14"/>
    </row>
    <row r="1278" spans="1:28" hidden="1" x14ac:dyDescent="0.3">
      <c r="A1278" t="s">
        <v>4802</v>
      </c>
      <c r="B1278" t="s">
        <v>16</v>
      </c>
      <c r="C1278" t="s">
        <v>41</v>
      </c>
      <c r="D1278">
        <v>1988</v>
      </c>
      <c r="E1278" t="s">
        <v>4733</v>
      </c>
      <c r="F1278">
        <v>5.9</v>
      </c>
      <c r="G1278">
        <v>8200</v>
      </c>
      <c r="H1278" t="s">
        <v>660</v>
      </c>
      <c r="I1278" t="s">
        <v>660</v>
      </c>
      <c r="J1278" t="s">
        <v>891</v>
      </c>
      <c r="K1278" t="s">
        <v>30</v>
      </c>
      <c r="L1278">
        <v>15000000</v>
      </c>
      <c r="M1278">
        <v>21042667</v>
      </c>
      <c r="N1278" t="s">
        <v>31</v>
      </c>
      <c r="O1278">
        <v>128</v>
      </c>
      <c r="P1278" t="str">
        <f>IF(Table1[[#This Row],[score]]&gt;=8.5,"High",IF(Table1[[#This Row],[score]]&gt;=7,"Medium","Low"))</f>
        <v>Low</v>
      </c>
      <c r="Q1278" s="5">
        <f>Table1[[#This Row],[gross]]-Table1[[#This Row],[budget]]</f>
        <v>6042667</v>
      </c>
      <c r="R1278" s="5" t="str">
        <f>IF(Table1[[#This Row],[Profit]]&gt;0,"Profit","Loss")</f>
        <v>Profit</v>
      </c>
      <c r="S1278" s="6" t="str">
        <f>FLOOR(Table1[[#This Row],[year]]-1900,10)+1900 &amp; "-" &amp; FLOOR(Table1[[#This Row],[year]]-1890,10)+1900</f>
        <v>1980-1990</v>
      </c>
      <c r="T1278" s="14" t="s">
        <v>21835</v>
      </c>
      <c r="AB1278" s="14"/>
    </row>
    <row r="1279" spans="1:28" hidden="1" x14ac:dyDescent="0.3">
      <c r="A1279" t="s">
        <v>4696</v>
      </c>
      <c r="B1279" t="s">
        <v>16</v>
      </c>
      <c r="C1279" t="s">
        <v>34</v>
      </c>
      <c r="D1279">
        <v>1988</v>
      </c>
      <c r="E1279" t="s">
        <v>4659</v>
      </c>
      <c r="F1279">
        <v>6</v>
      </c>
      <c r="G1279">
        <v>17000</v>
      </c>
      <c r="H1279" t="s">
        <v>695</v>
      </c>
      <c r="I1279" t="s">
        <v>4697</v>
      </c>
      <c r="J1279" t="s">
        <v>557</v>
      </c>
      <c r="K1279" t="s">
        <v>30</v>
      </c>
      <c r="L1279">
        <f>20500000</f>
        <v>20500000</v>
      </c>
      <c r="M1279">
        <v>20324096</v>
      </c>
      <c r="N1279" t="s">
        <v>44</v>
      </c>
      <c r="O1279">
        <v>97</v>
      </c>
      <c r="P1279" t="str">
        <f>IF(Table1[[#This Row],[score]]&gt;=8.5,"High",IF(Table1[[#This Row],[score]]&gt;=7,"Medium","Low"))</f>
        <v>Low</v>
      </c>
      <c r="Q1279" s="5">
        <f>Table1[[#This Row],[gross]]-Table1[[#This Row],[budget]]</f>
        <v>-175904</v>
      </c>
      <c r="R1279" s="5" t="str">
        <f>IF(Table1[[#This Row],[Profit]]&gt;0,"Profit","Loss")</f>
        <v>Loss</v>
      </c>
      <c r="S1279" s="6" t="str">
        <f>FLOOR(Table1[[#This Row],[year]]-1900,10)+1900 &amp; "-" &amp; FLOOR(Table1[[#This Row],[year]]-1890,10)+1900</f>
        <v>1980-1990</v>
      </c>
      <c r="T1279" s="14" t="s">
        <v>21835</v>
      </c>
      <c r="AB1279" s="14"/>
    </row>
    <row r="1280" spans="1:28" hidden="1" x14ac:dyDescent="0.3">
      <c r="A1280" t="s">
        <v>4717</v>
      </c>
      <c r="B1280" t="s">
        <v>16</v>
      </c>
      <c r="C1280" t="s">
        <v>34</v>
      </c>
      <c r="D1280">
        <v>1988</v>
      </c>
      <c r="E1280" t="s">
        <v>4021</v>
      </c>
      <c r="F1280">
        <v>5.4</v>
      </c>
      <c r="G1280">
        <v>10000</v>
      </c>
      <c r="H1280" t="s">
        <v>4718</v>
      </c>
      <c r="I1280" t="s">
        <v>4719</v>
      </c>
      <c r="J1280" t="s">
        <v>4720</v>
      </c>
      <c r="K1280" t="s">
        <v>30</v>
      </c>
      <c r="L1280">
        <v>7000000</v>
      </c>
      <c r="M1280">
        <v>20256975</v>
      </c>
      <c r="N1280" t="s">
        <v>138</v>
      </c>
      <c r="O1280">
        <v>96</v>
      </c>
      <c r="P1280" t="str">
        <f>IF(Table1[[#This Row],[score]]&gt;=8.5,"High",IF(Table1[[#This Row],[score]]&gt;=7,"Medium","Low"))</f>
        <v>Low</v>
      </c>
      <c r="Q1280" s="5">
        <f>Table1[[#This Row],[gross]]-Table1[[#This Row],[budget]]</f>
        <v>13256975</v>
      </c>
      <c r="R1280" s="5" t="str">
        <f>IF(Table1[[#This Row],[Profit]]&gt;0,"Profit","Loss")</f>
        <v>Profit</v>
      </c>
      <c r="S1280" s="6" t="str">
        <f>FLOOR(Table1[[#This Row],[year]]-1900,10)+1900 &amp; "-" &amp; FLOOR(Table1[[#This Row],[year]]-1890,10)+1900</f>
        <v>1980-1990</v>
      </c>
      <c r="T1280" s="14" t="s">
        <v>21835</v>
      </c>
      <c r="AB1280" s="14"/>
    </row>
    <row r="1281" spans="1:28" hidden="1" x14ac:dyDescent="0.3">
      <c r="A1281" t="s">
        <v>4556</v>
      </c>
      <c r="B1281" t="s">
        <v>1974</v>
      </c>
      <c r="C1281" t="s">
        <v>41</v>
      </c>
      <c r="D1281">
        <v>1988</v>
      </c>
      <c r="E1281" t="s">
        <v>4557</v>
      </c>
      <c r="F1281">
        <v>6.2</v>
      </c>
      <c r="G1281">
        <v>34000</v>
      </c>
      <c r="H1281" t="s">
        <v>4558</v>
      </c>
      <c r="I1281" t="s">
        <v>4559</v>
      </c>
      <c r="J1281" t="s">
        <v>2089</v>
      </c>
      <c r="K1281" t="s">
        <v>30</v>
      </c>
      <c r="L1281">
        <v>2000000</v>
      </c>
      <c r="M1281">
        <f t="shared" ref="M1281:M1288" si="24">20205757</f>
        <v>20205757</v>
      </c>
      <c r="N1281" t="s">
        <v>4560</v>
      </c>
      <c r="O1281">
        <v>88</v>
      </c>
      <c r="P1281" t="str">
        <f>IF(Table1[[#This Row],[score]]&gt;=8.5,"High",IF(Table1[[#This Row],[score]]&gt;=7,"Medium","Low"))</f>
        <v>Low</v>
      </c>
      <c r="Q1281" s="5">
        <f>Table1[[#This Row],[gross]]-Table1[[#This Row],[budget]]</f>
        <v>18205757</v>
      </c>
      <c r="R1281" s="5" t="str">
        <f>IF(Table1[[#This Row],[Profit]]&gt;0,"Profit","Loss")</f>
        <v>Profit</v>
      </c>
      <c r="S1281" s="6" t="str">
        <f>FLOOR(Table1[[#This Row],[year]]-1900,10)+1900 &amp; "-" &amp; FLOOR(Table1[[#This Row],[year]]-1890,10)+1900</f>
        <v>1980-1990</v>
      </c>
      <c r="T1281" s="14" t="s">
        <v>21835</v>
      </c>
      <c r="AB1281" s="14"/>
    </row>
    <row r="1282" spans="1:28" hidden="1" x14ac:dyDescent="0.3">
      <c r="A1282" t="s">
        <v>4707</v>
      </c>
      <c r="B1282" t="s">
        <v>16</v>
      </c>
      <c r="C1282" t="s">
        <v>41</v>
      </c>
      <c r="D1282">
        <v>1988</v>
      </c>
      <c r="E1282" t="s">
        <v>4708</v>
      </c>
      <c r="F1282">
        <v>8.1999999999999993</v>
      </c>
      <c r="G1282">
        <v>29000</v>
      </c>
      <c r="H1282" t="s">
        <v>2978</v>
      </c>
      <c r="I1282" t="s">
        <v>2978</v>
      </c>
      <c r="J1282" t="s">
        <v>4709</v>
      </c>
      <c r="K1282" t="s">
        <v>2830</v>
      </c>
      <c r="L1282" s="5">
        <f>20500000</f>
        <v>20500000</v>
      </c>
      <c r="M1282" s="5">
        <f t="shared" si="24"/>
        <v>20205757</v>
      </c>
      <c r="N1282" t="s">
        <v>4710</v>
      </c>
      <c r="O1282">
        <v>142</v>
      </c>
      <c r="P1282" t="str">
        <f>IF(Table1[[#This Row],[score]]&gt;=8.5,"High",IF(Table1[[#This Row],[score]]&gt;=7,"Medium","Low"))</f>
        <v>Medium</v>
      </c>
      <c r="Q1282" s="5">
        <f>Table1[[#This Row],[gross]]-Table1[[#This Row],[budget]]</f>
        <v>-294243</v>
      </c>
      <c r="R1282" s="5" t="str">
        <f>IF(Table1[[#This Row],[Profit]]&gt;0,"Profit","Loss")</f>
        <v>Loss</v>
      </c>
      <c r="S1282" s="6" t="str">
        <f>FLOOR(Table1[[#This Row],[year]]-1900,10)+1900 &amp; "-" &amp; FLOOR(Table1[[#This Row],[year]]-1890,10)+1900</f>
        <v>1980-1990</v>
      </c>
      <c r="T1282" s="14" t="s">
        <v>21835</v>
      </c>
      <c r="AB1282" s="14"/>
    </row>
    <row r="1283" spans="1:28" hidden="1" x14ac:dyDescent="0.3">
      <c r="A1283" t="s">
        <v>4788</v>
      </c>
      <c r="B1283" t="s">
        <v>16</v>
      </c>
      <c r="C1283" t="s">
        <v>104</v>
      </c>
      <c r="D1283">
        <v>1988</v>
      </c>
      <c r="E1283" t="s">
        <v>3939</v>
      </c>
      <c r="F1283">
        <v>5.9</v>
      </c>
      <c r="G1283">
        <v>3000</v>
      </c>
      <c r="H1283" t="s">
        <v>4789</v>
      </c>
      <c r="I1283" t="s">
        <v>4789</v>
      </c>
      <c r="J1283" t="s">
        <v>2704</v>
      </c>
      <c r="K1283" t="s">
        <v>30</v>
      </c>
      <c r="L1283">
        <v>1000000</v>
      </c>
      <c r="M1283">
        <f t="shared" si="24"/>
        <v>20205757</v>
      </c>
      <c r="N1283" t="s">
        <v>4790</v>
      </c>
      <c r="O1283">
        <v>97</v>
      </c>
      <c r="P1283" t="str">
        <f>IF(Table1[[#This Row],[score]]&gt;=8.5,"High",IF(Table1[[#This Row],[score]]&gt;=7,"Medium","Low"))</f>
        <v>Low</v>
      </c>
      <c r="Q1283" s="5">
        <f>Table1[[#This Row],[gross]]-Table1[[#This Row],[budget]]</f>
        <v>19205757</v>
      </c>
      <c r="R1283" s="5" t="str">
        <f>IF(Table1[[#This Row],[Profit]]&gt;0,"Profit","Loss")</f>
        <v>Profit</v>
      </c>
      <c r="S1283" s="6" t="str">
        <f>FLOOR(Table1[[#This Row],[year]]-1900,10)+1900 &amp; "-" &amp; FLOOR(Table1[[#This Row],[year]]-1890,10)+1900</f>
        <v>1980-1990</v>
      </c>
      <c r="T1283" s="14" t="s">
        <v>21835</v>
      </c>
      <c r="AB1283" s="14"/>
    </row>
    <row r="1284" spans="1:28" hidden="1" x14ac:dyDescent="0.3">
      <c r="A1284" t="s">
        <v>4856</v>
      </c>
      <c r="B1284" t="s">
        <v>16</v>
      </c>
      <c r="C1284" t="s">
        <v>41</v>
      </c>
      <c r="D1284">
        <v>1988</v>
      </c>
      <c r="E1284" t="s">
        <v>4433</v>
      </c>
      <c r="F1284">
        <v>4.9000000000000004</v>
      </c>
      <c r="G1284">
        <v>2200</v>
      </c>
      <c r="H1284" t="s">
        <v>4857</v>
      </c>
      <c r="I1284" t="s">
        <v>4858</v>
      </c>
      <c r="J1284" t="s">
        <v>4859</v>
      </c>
      <c r="K1284" t="s">
        <v>30</v>
      </c>
      <c r="L1284">
        <v>210000</v>
      </c>
      <c r="M1284">
        <f t="shared" si="24"/>
        <v>20205757</v>
      </c>
      <c r="N1284" t="s">
        <v>4860</v>
      </c>
      <c r="O1284">
        <v>81</v>
      </c>
      <c r="P1284" t="str">
        <f>IF(Table1[[#This Row],[score]]&gt;=8.5,"High",IF(Table1[[#This Row],[score]]&gt;=7,"Medium","Low"))</f>
        <v>Low</v>
      </c>
      <c r="Q1284" s="5">
        <f>Table1[[#This Row],[gross]]-Table1[[#This Row],[budget]]</f>
        <v>19995757</v>
      </c>
      <c r="R1284" s="5" t="str">
        <f>IF(Table1[[#This Row],[Profit]]&gt;0,"Profit","Loss")</f>
        <v>Profit</v>
      </c>
      <c r="S1284" s="6" t="str">
        <f>FLOOR(Table1[[#This Row],[year]]-1900,10)+1900 &amp; "-" &amp; FLOOR(Table1[[#This Row],[year]]-1890,10)+1900</f>
        <v>1980-1990</v>
      </c>
      <c r="T1284" s="14" t="s">
        <v>21835</v>
      </c>
      <c r="AB1284" s="14"/>
    </row>
    <row r="1285" spans="1:28" hidden="1" x14ac:dyDescent="0.3">
      <c r="A1285" t="s">
        <v>4900</v>
      </c>
      <c r="B1285" t="s">
        <v>16</v>
      </c>
      <c r="C1285" t="s">
        <v>17</v>
      </c>
      <c r="D1285">
        <v>1988</v>
      </c>
      <c r="E1285" t="s">
        <v>4901</v>
      </c>
      <c r="F1285">
        <v>5.4</v>
      </c>
      <c r="G1285">
        <v>1200</v>
      </c>
      <c r="H1285" t="s">
        <v>4902</v>
      </c>
      <c r="I1285" t="s">
        <v>4902</v>
      </c>
      <c r="J1285" t="s">
        <v>4903</v>
      </c>
      <c r="K1285" t="s">
        <v>30</v>
      </c>
      <c r="L1285">
        <f>20500000</f>
        <v>20500000</v>
      </c>
      <c r="M1285">
        <f t="shared" si="24"/>
        <v>20205757</v>
      </c>
      <c r="N1285" t="s">
        <v>3466</v>
      </c>
      <c r="O1285">
        <v>93</v>
      </c>
      <c r="P1285" t="str">
        <f>IF(Table1[[#This Row],[score]]&gt;=8.5,"High",IF(Table1[[#This Row],[score]]&gt;=7,"Medium","Low"))</f>
        <v>Low</v>
      </c>
      <c r="Q1285" s="5">
        <f>Table1[[#This Row],[gross]]-Table1[[#This Row],[budget]]</f>
        <v>-294243</v>
      </c>
      <c r="R1285" s="5" t="str">
        <f>IF(Table1[[#This Row],[Profit]]&gt;0,"Profit","Loss")</f>
        <v>Loss</v>
      </c>
      <c r="S1285" s="6" t="str">
        <f>FLOOR(Table1[[#This Row],[year]]-1900,10)+1900 &amp; "-" &amp; FLOOR(Table1[[#This Row],[year]]-1890,10)+1900</f>
        <v>1980-1990</v>
      </c>
      <c r="T1285" s="14" t="s">
        <v>21835</v>
      </c>
      <c r="AB1285" s="14"/>
    </row>
    <row r="1286" spans="1:28" hidden="1" x14ac:dyDescent="0.3">
      <c r="A1286" t="s">
        <v>4942</v>
      </c>
      <c r="B1286" t="s">
        <v>16</v>
      </c>
      <c r="C1286" t="s">
        <v>1192</v>
      </c>
      <c r="D1286">
        <v>1988</v>
      </c>
      <c r="E1286" t="s">
        <v>4943</v>
      </c>
      <c r="F1286">
        <v>4.9000000000000004</v>
      </c>
      <c r="G1286">
        <v>309</v>
      </c>
      <c r="H1286" t="s">
        <v>4944</v>
      </c>
      <c r="I1286" t="s">
        <v>4945</v>
      </c>
      <c r="J1286" t="s">
        <v>4946</v>
      </c>
      <c r="K1286" t="s">
        <v>30</v>
      </c>
      <c r="L1286">
        <f>20500000</f>
        <v>20500000</v>
      </c>
      <c r="M1286">
        <f t="shared" si="24"/>
        <v>20205757</v>
      </c>
      <c r="N1286" t="s">
        <v>4947</v>
      </c>
      <c r="O1286">
        <v>91</v>
      </c>
      <c r="P1286" t="str">
        <f>IF(Table1[[#This Row],[score]]&gt;=8.5,"High",IF(Table1[[#This Row],[score]]&gt;=7,"Medium","Low"))</f>
        <v>Low</v>
      </c>
      <c r="Q1286" s="5">
        <f>Table1[[#This Row],[gross]]-Table1[[#This Row],[budget]]</f>
        <v>-294243</v>
      </c>
      <c r="R1286" s="5" t="str">
        <f>IF(Table1[[#This Row],[Profit]]&gt;0,"Profit","Loss")</f>
        <v>Loss</v>
      </c>
      <c r="S1286" s="6" t="str">
        <f>FLOOR(Table1[[#This Row],[year]]-1900,10)+1900 &amp; "-" &amp; FLOOR(Table1[[#This Row],[year]]-1890,10)+1900</f>
        <v>1980-1990</v>
      </c>
      <c r="T1286" s="14" t="s">
        <v>21835</v>
      </c>
      <c r="AA1286" s="15"/>
      <c r="AB1286" s="14"/>
    </row>
    <row r="1287" spans="1:28" hidden="1" x14ac:dyDescent="0.3">
      <c r="A1287" t="s">
        <v>4968</v>
      </c>
      <c r="B1287" t="s">
        <v>1974</v>
      </c>
      <c r="C1287" t="s">
        <v>17</v>
      </c>
      <c r="D1287">
        <v>1988</v>
      </c>
      <c r="E1287" t="s">
        <v>4969</v>
      </c>
      <c r="F1287">
        <v>7.3</v>
      </c>
      <c r="G1287">
        <v>998</v>
      </c>
      <c r="H1287" t="s">
        <v>372</v>
      </c>
      <c r="I1287" t="s">
        <v>4970</v>
      </c>
      <c r="J1287" t="s">
        <v>4971</v>
      </c>
      <c r="K1287" t="s">
        <v>22</v>
      </c>
      <c r="L1287">
        <f>20500000</f>
        <v>20500000</v>
      </c>
      <c r="M1287">
        <f t="shared" si="24"/>
        <v>20205757</v>
      </c>
      <c r="N1287" t="s">
        <v>1029</v>
      </c>
      <c r="O1287">
        <v>95</v>
      </c>
      <c r="P1287" t="str">
        <f>IF(Table1[[#This Row],[score]]&gt;=8.5,"High",IF(Table1[[#This Row],[score]]&gt;=7,"Medium","Low"))</f>
        <v>Medium</v>
      </c>
      <c r="Q1287" s="5">
        <f>Table1[[#This Row],[gross]]-Table1[[#This Row],[budget]]</f>
        <v>-294243</v>
      </c>
      <c r="R1287" s="5" t="str">
        <f>IF(Table1[[#This Row],[Profit]]&gt;0,"Profit","Loss")</f>
        <v>Loss</v>
      </c>
      <c r="S1287" s="6" t="str">
        <f>FLOOR(Table1[[#This Row],[year]]-1900,10)+1900 &amp; "-" &amp; FLOOR(Table1[[#This Row],[year]]-1890,10)+1900</f>
        <v>1980-1990</v>
      </c>
      <c r="T1287" s="14" t="s">
        <v>21845</v>
      </c>
      <c r="AB1287" s="14"/>
    </row>
    <row r="1288" spans="1:28" hidden="1" x14ac:dyDescent="0.3">
      <c r="A1288" t="s">
        <v>5004</v>
      </c>
      <c r="B1288" t="s">
        <v>16</v>
      </c>
      <c r="C1288" t="s">
        <v>63</v>
      </c>
      <c r="D1288">
        <v>1988</v>
      </c>
      <c r="E1288" t="s">
        <v>5005</v>
      </c>
      <c r="F1288">
        <v>6.5</v>
      </c>
      <c r="G1288">
        <v>1500</v>
      </c>
      <c r="H1288" t="s">
        <v>163</v>
      </c>
      <c r="I1288" t="s">
        <v>5006</v>
      </c>
      <c r="J1288" t="s">
        <v>3129</v>
      </c>
      <c r="K1288" t="s">
        <v>22</v>
      </c>
      <c r="L1288">
        <f>20500000</f>
        <v>20500000</v>
      </c>
      <c r="M1288">
        <f t="shared" si="24"/>
        <v>20205757</v>
      </c>
      <c r="N1288" t="s">
        <v>5007</v>
      </c>
      <c r="O1288">
        <v>89</v>
      </c>
      <c r="P1288" t="str">
        <f>IF(Table1[[#This Row],[score]]&gt;=8.5,"High",IF(Table1[[#This Row],[score]]&gt;=7,"Medium","Low"))</f>
        <v>Low</v>
      </c>
      <c r="Q1288" s="5">
        <f>Table1[[#This Row],[gross]]-Table1[[#This Row],[budget]]</f>
        <v>-294243</v>
      </c>
      <c r="R1288" s="5" t="str">
        <f>IF(Table1[[#This Row],[Profit]]&gt;0,"Profit","Loss")</f>
        <v>Loss</v>
      </c>
      <c r="S1288" s="6" t="str">
        <f>FLOOR(Table1[[#This Row],[year]]-1900,10)+1900 &amp; "-" &amp; FLOOR(Table1[[#This Row],[year]]-1890,10)+1900</f>
        <v>1980-1990</v>
      </c>
      <c r="T1288" s="14" t="s">
        <v>21835</v>
      </c>
      <c r="AA1288" s="15"/>
      <c r="AB1288" s="14"/>
    </row>
    <row r="1289" spans="1:28" hidden="1" x14ac:dyDescent="0.3">
      <c r="A1289" t="s">
        <v>4716</v>
      </c>
      <c r="B1289" t="s">
        <v>33</v>
      </c>
      <c r="C1289" t="s">
        <v>63</v>
      </c>
      <c r="D1289">
        <v>1988</v>
      </c>
      <c r="E1289" t="s">
        <v>4483</v>
      </c>
      <c r="F1289">
        <v>6.9</v>
      </c>
      <c r="G1289">
        <v>17000</v>
      </c>
      <c r="H1289" t="s">
        <v>727</v>
      </c>
      <c r="I1289" t="s">
        <v>2789</v>
      </c>
      <c r="J1289" t="s">
        <v>650</v>
      </c>
      <c r="K1289" t="s">
        <v>30</v>
      </c>
      <c r="L1289">
        <v>23000000</v>
      </c>
      <c r="M1289">
        <v>19652638</v>
      </c>
      <c r="N1289" t="s">
        <v>39</v>
      </c>
      <c r="O1289">
        <v>110</v>
      </c>
      <c r="P1289" t="str">
        <f>IF(Table1[[#This Row],[score]]&gt;=8.5,"High",IF(Table1[[#This Row],[score]]&gt;=7,"Medium","Low"))</f>
        <v>Low</v>
      </c>
      <c r="Q1289" s="5">
        <f>Table1[[#This Row],[gross]]-Table1[[#This Row],[budget]]</f>
        <v>-3347362</v>
      </c>
      <c r="R1289" s="5" t="str">
        <f>IF(Table1[[#This Row],[Profit]]&gt;0,"Profit","Loss")</f>
        <v>Loss</v>
      </c>
      <c r="S1289" s="6" t="str">
        <f>FLOOR(Table1[[#This Row],[year]]-1900,10)+1900 &amp; "-" &amp; FLOOR(Table1[[#This Row],[year]]-1890,10)+1900</f>
        <v>1980-1990</v>
      </c>
      <c r="T1289" s="14" t="s">
        <v>21835</v>
      </c>
      <c r="AB1289" s="14"/>
    </row>
    <row r="1290" spans="1:28" hidden="1" x14ac:dyDescent="0.3">
      <c r="A1290" t="s">
        <v>4691</v>
      </c>
      <c r="B1290" t="s">
        <v>16</v>
      </c>
      <c r="C1290" t="s">
        <v>151</v>
      </c>
      <c r="D1290">
        <v>1988</v>
      </c>
      <c r="E1290" t="s">
        <v>4004</v>
      </c>
      <c r="F1290">
        <v>6.5</v>
      </c>
      <c r="G1290">
        <v>23000</v>
      </c>
      <c r="H1290" t="s">
        <v>683</v>
      </c>
      <c r="I1290" t="s">
        <v>4692</v>
      </c>
      <c r="J1290" t="s">
        <v>4693</v>
      </c>
      <c r="K1290" t="s">
        <v>30</v>
      </c>
      <c r="L1290">
        <v>7000000</v>
      </c>
      <c r="M1290">
        <v>19595031</v>
      </c>
      <c r="N1290" t="s">
        <v>61</v>
      </c>
      <c r="O1290">
        <v>98</v>
      </c>
      <c r="P1290" t="str">
        <f>IF(Table1[[#This Row],[score]]&gt;=8.5,"High",IF(Table1[[#This Row],[score]]&gt;=7,"Medium","Low"))</f>
        <v>Low</v>
      </c>
      <c r="Q1290" s="5">
        <f>Table1[[#This Row],[gross]]-Table1[[#This Row],[budget]]</f>
        <v>12595031</v>
      </c>
      <c r="R1290" s="5" t="str">
        <f>IF(Table1[[#This Row],[Profit]]&gt;0,"Profit","Loss")</f>
        <v>Profit</v>
      </c>
      <c r="S1290" s="6" t="str">
        <f>FLOOR(Table1[[#This Row],[year]]-1900,10)+1900 &amp; "-" &amp; FLOOR(Table1[[#This Row],[year]]-1890,10)+1900</f>
        <v>1980-1990</v>
      </c>
      <c r="T1290" s="14" t="s">
        <v>21835</v>
      </c>
      <c r="AB1290" s="14"/>
    </row>
    <row r="1291" spans="1:28" hidden="1" x14ac:dyDescent="0.3">
      <c r="A1291" t="s">
        <v>4639</v>
      </c>
      <c r="B1291" t="s">
        <v>33</v>
      </c>
      <c r="C1291" t="s">
        <v>41</v>
      </c>
      <c r="D1291">
        <v>1988</v>
      </c>
      <c r="E1291" t="s">
        <v>4640</v>
      </c>
      <c r="F1291">
        <v>4.5999999999999996</v>
      </c>
      <c r="G1291">
        <v>33000</v>
      </c>
      <c r="H1291" t="s">
        <v>669</v>
      </c>
      <c r="I1291" t="s">
        <v>1992</v>
      </c>
      <c r="J1291" t="s">
        <v>4641</v>
      </c>
      <c r="K1291" t="s">
        <v>30</v>
      </c>
      <c r="L1291">
        <f>20500000</f>
        <v>20500000</v>
      </c>
      <c r="M1291">
        <v>19510371</v>
      </c>
      <c r="N1291" t="s">
        <v>23</v>
      </c>
      <c r="O1291">
        <v>90</v>
      </c>
      <c r="P1291" t="str">
        <f>IF(Table1[[#This Row],[score]]&gt;=8.5,"High",IF(Table1[[#This Row],[score]]&gt;=7,"Medium","Low"))</f>
        <v>Low</v>
      </c>
      <c r="Q1291" s="5">
        <f>Table1[[#This Row],[gross]]-Table1[[#This Row],[budget]]</f>
        <v>-989629</v>
      </c>
      <c r="R1291" s="5" t="str">
        <f>IF(Table1[[#This Row],[Profit]]&gt;0,"Profit","Loss")</f>
        <v>Loss</v>
      </c>
      <c r="S1291" s="6" t="str">
        <f>FLOOR(Table1[[#This Row],[year]]-1900,10)+1900 &amp; "-" &amp; FLOOR(Table1[[#This Row],[year]]-1890,10)+1900</f>
        <v>1980-1990</v>
      </c>
      <c r="T1291" s="14" t="s">
        <v>21835</v>
      </c>
      <c r="AB1291" s="14"/>
    </row>
    <row r="1292" spans="1:28" hidden="1" x14ac:dyDescent="0.3">
      <c r="A1292" t="s">
        <v>4590</v>
      </c>
      <c r="B1292" t="s">
        <v>16</v>
      </c>
      <c r="C1292" t="s">
        <v>52</v>
      </c>
      <c r="D1292">
        <v>1988</v>
      </c>
      <c r="E1292" t="s">
        <v>4591</v>
      </c>
      <c r="F1292">
        <v>5.3</v>
      </c>
      <c r="G1292">
        <v>34000</v>
      </c>
      <c r="H1292" t="s">
        <v>3373</v>
      </c>
      <c r="I1292" t="s">
        <v>4592</v>
      </c>
      <c r="J1292" t="s">
        <v>4593</v>
      </c>
      <c r="K1292" t="s">
        <v>30</v>
      </c>
      <c r="L1292">
        <v>2800000</v>
      </c>
      <c r="M1292">
        <v>19170001</v>
      </c>
      <c r="N1292" t="s">
        <v>44</v>
      </c>
      <c r="O1292">
        <v>88</v>
      </c>
      <c r="P1292" t="str">
        <f>IF(Table1[[#This Row],[score]]&gt;=8.5,"High",IF(Table1[[#This Row],[score]]&gt;=7,"Medium","Low"))</f>
        <v>Low</v>
      </c>
      <c r="Q1292" s="5">
        <f>Table1[[#This Row],[gross]]-Table1[[#This Row],[budget]]</f>
        <v>16370001</v>
      </c>
      <c r="R1292" s="5" t="str">
        <f>IF(Table1[[#This Row],[Profit]]&gt;0,"Profit","Loss")</f>
        <v>Profit</v>
      </c>
      <c r="S1292" s="6" t="str">
        <f>FLOOR(Table1[[#This Row],[year]]-1900,10)+1900 &amp; "-" &amp; FLOOR(Table1[[#This Row],[year]]-1890,10)+1900</f>
        <v>1980-1990</v>
      </c>
      <c r="T1292" s="14" t="s">
        <v>21835</v>
      </c>
      <c r="AB1292" s="14"/>
    </row>
    <row r="1293" spans="1:28" hidden="1" x14ac:dyDescent="0.3">
      <c r="A1293" t="s">
        <v>4703</v>
      </c>
      <c r="B1293" t="s">
        <v>16</v>
      </c>
      <c r="C1293" t="s">
        <v>17</v>
      </c>
      <c r="D1293">
        <v>1988</v>
      </c>
      <c r="E1293" t="s">
        <v>4704</v>
      </c>
      <c r="F1293">
        <v>5.9</v>
      </c>
      <c r="G1293">
        <v>14000</v>
      </c>
      <c r="H1293" t="s">
        <v>4705</v>
      </c>
      <c r="I1293" t="s">
        <v>4706</v>
      </c>
      <c r="J1293" t="s">
        <v>2566</v>
      </c>
      <c r="K1293" t="s">
        <v>30</v>
      </c>
      <c r="L1293">
        <f>20500000</f>
        <v>20500000</v>
      </c>
      <c r="M1293">
        <v>18875011</v>
      </c>
      <c r="N1293" t="s">
        <v>2075</v>
      </c>
      <c r="O1293">
        <v>97</v>
      </c>
      <c r="P1293" t="str">
        <f>IF(Table1[[#This Row],[score]]&gt;=8.5,"High",IF(Table1[[#This Row],[score]]&gt;=7,"Medium","Low"))</f>
        <v>Low</v>
      </c>
      <c r="Q1293" s="5">
        <f>Table1[[#This Row],[gross]]-Table1[[#This Row],[budget]]</f>
        <v>-1624989</v>
      </c>
      <c r="R1293" s="5" t="str">
        <f>IF(Table1[[#This Row],[Profit]]&gt;0,"Profit","Loss")</f>
        <v>Loss</v>
      </c>
      <c r="S1293" s="6" t="str">
        <f>FLOOR(Table1[[#This Row],[year]]-1900,10)+1900 &amp; "-" &amp; FLOOR(Table1[[#This Row],[year]]-1890,10)+1900</f>
        <v>1980-1990</v>
      </c>
      <c r="T1293" s="14" t="s">
        <v>21835</v>
      </c>
      <c r="AB1293" s="14"/>
    </row>
    <row r="1294" spans="1:28" hidden="1" x14ac:dyDescent="0.3">
      <c r="A1294" t="s">
        <v>4573</v>
      </c>
      <c r="B1294" t="s">
        <v>16</v>
      </c>
      <c r="C1294" t="s">
        <v>34</v>
      </c>
      <c r="D1294">
        <v>1988</v>
      </c>
      <c r="E1294" t="s">
        <v>4053</v>
      </c>
      <c r="F1294">
        <v>6</v>
      </c>
      <c r="G1294">
        <v>30000</v>
      </c>
      <c r="H1294" t="s">
        <v>2889</v>
      </c>
      <c r="I1294" t="s">
        <v>2889</v>
      </c>
      <c r="J1294" t="s">
        <v>4574</v>
      </c>
      <c r="K1294" t="s">
        <v>30</v>
      </c>
      <c r="L1294">
        <v>7500000</v>
      </c>
      <c r="M1294">
        <v>18869631</v>
      </c>
      <c r="N1294" t="s">
        <v>23</v>
      </c>
      <c r="O1294">
        <v>99</v>
      </c>
      <c r="P1294" t="str">
        <f>IF(Table1[[#This Row],[score]]&gt;=8.5,"High",IF(Table1[[#This Row],[score]]&gt;=7,"Medium","Low"))</f>
        <v>Low</v>
      </c>
      <c r="Q1294" s="5">
        <f>Table1[[#This Row],[gross]]-Table1[[#This Row],[budget]]</f>
        <v>11369631</v>
      </c>
      <c r="R1294" s="5" t="str">
        <f>IF(Table1[[#This Row],[Profit]]&gt;0,"Profit","Loss")</f>
        <v>Profit</v>
      </c>
      <c r="S1294" s="6" t="str">
        <f>FLOOR(Table1[[#This Row],[year]]-1900,10)+1900 &amp; "-" &amp; FLOOR(Table1[[#This Row],[year]]-1890,10)+1900</f>
        <v>1980-1990</v>
      </c>
      <c r="T1294" s="14" t="s">
        <v>21835</v>
      </c>
      <c r="AB1294" s="14"/>
    </row>
    <row r="1295" spans="1:28" hidden="1" x14ac:dyDescent="0.3">
      <c r="A1295" t="s">
        <v>4561</v>
      </c>
      <c r="B1295" t="s">
        <v>16</v>
      </c>
      <c r="C1295" t="s">
        <v>52</v>
      </c>
      <c r="D1295">
        <v>1988</v>
      </c>
      <c r="E1295" t="s">
        <v>4333</v>
      </c>
      <c r="F1295">
        <v>5.9</v>
      </c>
      <c r="G1295">
        <v>45000</v>
      </c>
      <c r="H1295" t="s">
        <v>4562</v>
      </c>
      <c r="I1295" t="s">
        <v>4563</v>
      </c>
      <c r="J1295" t="s">
        <v>3936</v>
      </c>
      <c r="K1295" t="s">
        <v>30</v>
      </c>
      <c r="L1295">
        <v>5000000</v>
      </c>
      <c r="M1295">
        <v>17768757</v>
      </c>
      <c r="N1295" t="s">
        <v>4564</v>
      </c>
      <c r="O1295">
        <v>88</v>
      </c>
      <c r="P1295" t="str">
        <f>IF(Table1[[#This Row],[score]]&gt;=8.5,"High",IF(Table1[[#This Row],[score]]&gt;=7,"Medium","Low"))</f>
        <v>Low</v>
      </c>
      <c r="Q1295" s="5">
        <f>Table1[[#This Row],[gross]]-Table1[[#This Row],[budget]]</f>
        <v>12768757</v>
      </c>
      <c r="R1295" s="5" t="str">
        <f>IF(Table1[[#This Row],[Profit]]&gt;0,"Profit","Loss")</f>
        <v>Profit</v>
      </c>
      <c r="S1295" s="6" t="str">
        <f>FLOOR(Table1[[#This Row],[year]]-1900,10)+1900 &amp; "-" &amp; FLOOR(Table1[[#This Row],[year]]-1890,10)+1900</f>
        <v>1980-1990</v>
      </c>
      <c r="T1295" s="14" t="s">
        <v>21835</v>
      </c>
      <c r="AB1295" s="14"/>
    </row>
    <row r="1296" spans="1:28" hidden="1" x14ac:dyDescent="0.3">
      <c r="A1296" t="s">
        <v>4603</v>
      </c>
      <c r="B1296" t="s">
        <v>16</v>
      </c>
      <c r="C1296" t="s">
        <v>104</v>
      </c>
      <c r="D1296">
        <v>1988</v>
      </c>
      <c r="E1296" t="s">
        <v>4516</v>
      </c>
      <c r="F1296">
        <v>6.9</v>
      </c>
      <c r="G1296">
        <v>51000</v>
      </c>
      <c r="H1296" t="s">
        <v>3446</v>
      </c>
      <c r="I1296" t="s">
        <v>3446</v>
      </c>
      <c r="J1296" t="s">
        <v>488</v>
      </c>
      <c r="K1296" t="s">
        <v>448</v>
      </c>
      <c r="L1296">
        <v>20000000</v>
      </c>
      <c r="M1296">
        <v>17637950</v>
      </c>
      <c r="N1296" t="s">
        <v>23</v>
      </c>
      <c r="O1296">
        <v>120</v>
      </c>
      <c r="P1296" t="str">
        <f>IF(Table1[[#This Row],[score]]&gt;=8.5,"High",IF(Table1[[#This Row],[score]]&gt;=7,"Medium","Low"))</f>
        <v>Low</v>
      </c>
      <c r="Q1296" s="5">
        <f>Table1[[#This Row],[gross]]-Table1[[#This Row],[budget]]</f>
        <v>-2362050</v>
      </c>
      <c r="R1296" s="5" t="str">
        <f>IF(Table1[[#This Row],[Profit]]&gt;0,"Profit","Loss")</f>
        <v>Loss</v>
      </c>
      <c r="S1296" s="6" t="str">
        <f>FLOOR(Table1[[#This Row],[year]]-1900,10)+1900 &amp; "-" &amp; FLOOR(Table1[[#This Row],[year]]-1890,10)+1900</f>
        <v>1980-1990</v>
      </c>
      <c r="T1296" s="14" t="s">
        <v>21835</v>
      </c>
      <c r="AB1296" s="14"/>
    </row>
    <row r="1297" spans="1:28" hidden="1" x14ac:dyDescent="0.3">
      <c r="A1297" t="s">
        <v>4681</v>
      </c>
      <c r="B1297" t="s">
        <v>16</v>
      </c>
      <c r="C1297" t="s">
        <v>41</v>
      </c>
      <c r="D1297">
        <v>1988</v>
      </c>
      <c r="E1297" t="s">
        <v>4649</v>
      </c>
      <c r="F1297">
        <v>4.5999999999999996</v>
      </c>
      <c r="G1297">
        <v>6300</v>
      </c>
      <c r="H1297" t="s">
        <v>4682</v>
      </c>
      <c r="I1297" t="s">
        <v>3697</v>
      </c>
      <c r="J1297" t="s">
        <v>2529</v>
      </c>
      <c r="K1297" t="s">
        <v>30</v>
      </c>
      <c r="L1297">
        <v>22000000</v>
      </c>
      <c r="M1297">
        <v>17550399</v>
      </c>
      <c r="N1297" t="s">
        <v>4683</v>
      </c>
      <c r="O1297">
        <v>91</v>
      </c>
      <c r="P1297" t="str">
        <f>IF(Table1[[#This Row],[score]]&gt;=8.5,"High",IF(Table1[[#This Row],[score]]&gt;=7,"Medium","Low"))</f>
        <v>Low</v>
      </c>
      <c r="Q1297" s="5">
        <f>Table1[[#This Row],[gross]]-Table1[[#This Row],[budget]]</f>
        <v>-4449601</v>
      </c>
      <c r="R1297" s="5" t="str">
        <f>IF(Table1[[#This Row],[Profit]]&gt;0,"Profit","Loss")</f>
        <v>Loss</v>
      </c>
      <c r="S1297" s="6" t="str">
        <f>FLOOR(Table1[[#This Row],[year]]-1900,10)+1900 &amp; "-" &amp; FLOOR(Table1[[#This Row],[year]]-1890,10)+1900</f>
        <v>1980-1990</v>
      </c>
      <c r="T1297" s="14" t="s">
        <v>21835</v>
      </c>
      <c r="AB1297" s="14"/>
    </row>
    <row r="1298" spans="1:28" hidden="1" x14ac:dyDescent="0.3">
      <c r="A1298" t="s">
        <v>4746</v>
      </c>
      <c r="B1298" t="s">
        <v>1974</v>
      </c>
      <c r="C1298" t="s">
        <v>41</v>
      </c>
      <c r="D1298">
        <v>1988</v>
      </c>
      <c r="E1298" t="s">
        <v>3883</v>
      </c>
      <c r="F1298">
        <v>5.9</v>
      </c>
      <c r="G1298">
        <v>4500</v>
      </c>
      <c r="H1298" t="s">
        <v>757</v>
      </c>
      <c r="I1298" t="s">
        <v>4747</v>
      </c>
      <c r="J1298" t="s">
        <v>2036</v>
      </c>
      <c r="K1298" t="s">
        <v>30</v>
      </c>
      <c r="L1298">
        <f>20500000</f>
        <v>20500000</v>
      </c>
      <c r="M1298">
        <v>17514553</v>
      </c>
      <c r="N1298" t="s">
        <v>2075</v>
      </c>
      <c r="O1298">
        <v>90</v>
      </c>
      <c r="P1298" t="str">
        <f>IF(Table1[[#This Row],[score]]&gt;=8.5,"High",IF(Table1[[#This Row],[score]]&gt;=7,"Medium","Low"))</f>
        <v>Low</v>
      </c>
      <c r="Q1298" s="5">
        <f>Table1[[#This Row],[gross]]-Table1[[#This Row],[budget]]</f>
        <v>-2985447</v>
      </c>
      <c r="R1298" s="5" t="str">
        <f>IF(Table1[[#This Row],[Profit]]&gt;0,"Profit","Loss")</f>
        <v>Loss</v>
      </c>
      <c r="S1298" s="6" t="str">
        <f>FLOOR(Table1[[#This Row],[year]]-1900,10)+1900 &amp; "-" &amp; FLOOR(Table1[[#This Row],[year]]-1890,10)+1900</f>
        <v>1980-1990</v>
      </c>
      <c r="T1298" s="14" t="s">
        <v>21835</v>
      </c>
      <c r="AB1298" s="14"/>
    </row>
    <row r="1299" spans="1:28" hidden="1" x14ac:dyDescent="0.3">
      <c r="A1299" t="s">
        <v>4913</v>
      </c>
      <c r="B1299" t="s">
        <v>33</v>
      </c>
      <c r="C1299" t="s">
        <v>41</v>
      </c>
      <c r="D1299">
        <v>1988</v>
      </c>
      <c r="E1299" t="s">
        <v>4907</v>
      </c>
      <c r="F1299">
        <v>6.9</v>
      </c>
      <c r="G1299">
        <v>3900</v>
      </c>
      <c r="H1299" t="s">
        <v>4914</v>
      </c>
      <c r="I1299" t="s">
        <v>4915</v>
      </c>
      <c r="J1299" t="s">
        <v>4916</v>
      </c>
      <c r="K1299" t="s">
        <v>30</v>
      </c>
      <c r="L1299">
        <v>4000000</v>
      </c>
      <c r="M1299">
        <v>16262415</v>
      </c>
      <c r="N1299" t="s">
        <v>23</v>
      </c>
      <c r="O1299">
        <v>97</v>
      </c>
      <c r="P1299" t="str">
        <f>IF(Table1[[#This Row],[score]]&gt;=8.5,"High",IF(Table1[[#This Row],[score]]&gt;=7,"Medium","Low"))</f>
        <v>Low</v>
      </c>
      <c r="Q1299" s="5">
        <f>Table1[[#This Row],[gross]]-Table1[[#This Row],[budget]]</f>
        <v>12262415</v>
      </c>
      <c r="R1299" s="5" t="str">
        <f>IF(Table1[[#This Row],[Profit]]&gt;0,"Profit","Loss")</f>
        <v>Profit</v>
      </c>
      <c r="S1299" s="6" t="str">
        <f>FLOOR(Table1[[#This Row],[year]]-1900,10)+1900 &amp; "-" &amp; FLOOR(Table1[[#This Row],[year]]-1890,10)+1900</f>
        <v>1980-1990</v>
      </c>
      <c r="T1299" s="14" t="s">
        <v>21835</v>
      </c>
      <c r="AB1299" s="14"/>
    </row>
    <row r="1300" spans="1:28" hidden="1" x14ac:dyDescent="0.3">
      <c r="A1300" t="s">
        <v>4721</v>
      </c>
      <c r="B1300" t="s">
        <v>16</v>
      </c>
      <c r="C1300" t="s">
        <v>17</v>
      </c>
      <c r="D1300">
        <v>1988</v>
      </c>
      <c r="E1300" t="s">
        <v>4704</v>
      </c>
      <c r="F1300">
        <v>5.7</v>
      </c>
      <c r="G1300">
        <v>7600</v>
      </c>
      <c r="H1300" t="s">
        <v>158</v>
      </c>
      <c r="I1300" t="s">
        <v>4722</v>
      </c>
      <c r="J1300" t="s">
        <v>2535</v>
      </c>
      <c r="K1300" t="s">
        <v>30</v>
      </c>
      <c r="L1300">
        <v>25000000</v>
      </c>
      <c r="M1300">
        <v>16118077</v>
      </c>
      <c r="N1300" t="s">
        <v>80</v>
      </c>
      <c r="O1300">
        <v>107</v>
      </c>
      <c r="P1300" t="str">
        <f>IF(Table1[[#This Row],[score]]&gt;=8.5,"High",IF(Table1[[#This Row],[score]]&gt;=7,"Medium","Low"))</f>
        <v>Low</v>
      </c>
      <c r="Q1300" s="5">
        <f>Table1[[#This Row],[gross]]-Table1[[#This Row],[budget]]</f>
        <v>-8881923</v>
      </c>
      <c r="R1300" s="5" t="str">
        <f>IF(Table1[[#This Row],[Profit]]&gt;0,"Profit","Loss")</f>
        <v>Loss</v>
      </c>
      <c r="S1300" s="6" t="str">
        <f>FLOOR(Table1[[#This Row],[year]]-1900,10)+1900 &amp; "-" &amp; FLOOR(Table1[[#This Row],[year]]-1890,10)+1900</f>
        <v>1980-1990</v>
      </c>
      <c r="T1300" s="14" t="s">
        <v>21835</v>
      </c>
      <c r="AB1300" s="14"/>
    </row>
    <row r="1301" spans="1:28" hidden="1" x14ac:dyDescent="0.3">
      <c r="A1301" t="s">
        <v>4638</v>
      </c>
      <c r="B1301" t="s">
        <v>1974</v>
      </c>
      <c r="C1301" t="s">
        <v>41</v>
      </c>
      <c r="D1301">
        <v>1988</v>
      </c>
      <c r="E1301" t="s">
        <v>4004</v>
      </c>
      <c r="F1301">
        <v>5.9</v>
      </c>
      <c r="G1301">
        <v>12000</v>
      </c>
      <c r="H1301" t="s">
        <v>1297</v>
      </c>
      <c r="I1301" t="s">
        <v>1297</v>
      </c>
      <c r="J1301" t="s">
        <v>2021</v>
      </c>
      <c r="K1301" t="s">
        <v>30</v>
      </c>
      <c r="L1301">
        <v>20000000</v>
      </c>
      <c r="M1301">
        <v>16031707</v>
      </c>
      <c r="N1301" t="s">
        <v>44</v>
      </c>
      <c r="O1301">
        <v>106</v>
      </c>
      <c r="P1301" t="str">
        <f>IF(Table1[[#This Row],[score]]&gt;=8.5,"High",IF(Table1[[#This Row],[score]]&gt;=7,"Medium","Low"))</f>
        <v>Low</v>
      </c>
      <c r="Q1301" s="5">
        <f>Table1[[#This Row],[gross]]-Table1[[#This Row],[budget]]</f>
        <v>-3968293</v>
      </c>
      <c r="R1301" s="5" t="str">
        <f>IF(Table1[[#This Row],[Profit]]&gt;0,"Profit","Loss")</f>
        <v>Loss</v>
      </c>
      <c r="S1301" s="6" t="str">
        <f>FLOOR(Table1[[#This Row],[year]]-1900,10)+1900 &amp; "-" &amp; FLOOR(Table1[[#This Row],[year]]-1890,10)+1900</f>
        <v>1980-1990</v>
      </c>
      <c r="T1301" s="14" t="s">
        <v>21835</v>
      </c>
      <c r="AB1301" s="14"/>
    </row>
    <row r="1302" spans="1:28" hidden="1" x14ac:dyDescent="0.3">
      <c r="A1302" t="s">
        <v>4711</v>
      </c>
      <c r="B1302" t="s">
        <v>16</v>
      </c>
      <c r="C1302" t="s">
        <v>17</v>
      </c>
      <c r="D1302">
        <v>1988</v>
      </c>
      <c r="E1302" t="s">
        <v>3510</v>
      </c>
      <c r="F1302">
        <v>6.1</v>
      </c>
      <c r="G1302">
        <v>3500</v>
      </c>
      <c r="H1302" t="s">
        <v>3659</v>
      </c>
      <c r="I1302" t="s">
        <v>4035</v>
      </c>
      <c r="J1302" t="s">
        <v>2174</v>
      </c>
      <c r="K1302" t="s">
        <v>30</v>
      </c>
      <c r="L1302">
        <v>12000000</v>
      </c>
      <c r="M1302">
        <v>15855828</v>
      </c>
      <c r="N1302" t="s">
        <v>118</v>
      </c>
      <c r="O1302">
        <v>91</v>
      </c>
      <c r="P1302" t="str">
        <f>IF(Table1[[#This Row],[score]]&gt;=8.5,"High",IF(Table1[[#This Row],[score]]&gt;=7,"Medium","Low"))</f>
        <v>Low</v>
      </c>
      <c r="Q1302" s="5">
        <f>Table1[[#This Row],[gross]]-Table1[[#This Row],[budget]]</f>
        <v>3855828</v>
      </c>
      <c r="R1302" s="5" t="str">
        <f>IF(Table1[[#This Row],[Profit]]&gt;0,"Profit","Loss")</f>
        <v>Profit</v>
      </c>
      <c r="S1302" s="6" t="str">
        <f>FLOOR(Table1[[#This Row],[year]]-1900,10)+1900 &amp; "-" &amp; FLOOR(Table1[[#This Row],[year]]-1890,10)+1900</f>
        <v>1980-1990</v>
      </c>
      <c r="T1302" s="14" t="s">
        <v>21835</v>
      </c>
      <c r="AB1302" s="14"/>
    </row>
    <row r="1303" spans="1:28" hidden="1" x14ac:dyDescent="0.3">
      <c r="A1303" t="s">
        <v>4745</v>
      </c>
      <c r="B1303" t="s">
        <v>33</v>
      </c>
      <c r="C1303" t="s">
        <v>25</v>
      </c>
      <c r="D1303">
        <v>1988</v>
      </c>
      <c r="E1303" t="s">
        <v>4677</v>
      </c>
      <c r="F1303">
        <v>5.0999999999999996</v>
      </c>
      <c r="G1303">
        <v>8800</v>
      </c>
      <c r="H1303" t="s">
        <v>27</v>
      </c>
      <c r="I1303" t="s">
        <v>2640</v>
      </c>
      <c r="J1303" t="s">
        <v>2640</v>
      </c>
      <c r="K1303" t="s">
        <v>30</v>
      </c>
      <c r="L1303">
        <f>20500000</f>
        <v>20500000</v>
      </c>
      <c r="M1303">
        <v>15122324</v>
      </c>
      <c r="N1303" t="s">
        <v>44</v>
      </c>
      <c r="O1303">
        <v>86</v>
      </c>
      <c r="P1303" t="str">
        <f>IF(Table1[[#This Row],[score]]&gt;=8.5,"High",IF(Table1[[#This Row],[score]]&gt;=7,"Medium","Low"))</f>
        <v>Low</v>
      </c>
      <c r="Q1303" s="5">
        <f>Table1[[#This Row],[gross]]-Table1[[#This Row],[budget]]</f>
        <v>-5377676</v>
      </c>
      <c r="R1303" s="5" t="str">
        <f>IF(Table1[[#This Row],[Profit]]&gt;0,"Profit","Loss")</f>
        <v>Loss</v>
      </c>
      <c r="S1303" s="6" t="str">
        <f>FLOOR(Table1[[#This Row],[year]]-1900,10)+1900 &amp; "-" &amp; FLOOR(Table1[[#This Row],[year]]-1890,10)+1900</f>
        <v>1980-1990</v>
      </c>
      <c r="T1303" s="14" t="s">
        <v>21835</v>
      </c>
      <c r="AB1303" s="14"/>
    </row>
    <row r="1304" spans="1:28" hidden="1" x14ac:dyDescent="0.3">
      <c r="A1304" t="s">
        <v>4863</v>
      </c>
      <c r="B1304" t="s">
        <v>33</v>
      </c>
      <c r="C1304" t="s">
        <v>41</v>
      </c>
      <c r="D1304">
        <v>1988</v>
      </c>
      <c r="E1304" t="s">
        <v>4713</v>
      </c>
      <c r="F1304">
        <v>4.5999999999999996</v>
      </c>
      <c r="G1304">
        <v>6100</v>
      </c>
      <c r="H1304" t="s">
        <v>3005</v>
      </c>
      <c r="I1304" t="s">
        <v>619</v>
      </c>
      <c r="J1304" t="s">
        <v>388</v>
      </c>
      <c r="K1304" t="s">
        <v>30</v>
      </c>
      <c r="L1304">
        <f>20500000</f>
        <v>20500000</v>
      </c>
      <c r="M1304">
        <v>14681192</v>
      </c>
      <c r="N1304" t="s">
        <v>23</v>
      </c>
      <c r="O1304">
        <v>113</v>
      </c>
      <c r="P1304" t="str">
        <f>IF(Table1[[#This Row],[score]]&gt;=8.5,"High",IF(Table1[[#This Row],[score]]&gt;=7,"Medium","Low"))</f>
        <v>Low</v>
      </c>
      <c r="Q1304" s="5">
        <f>Table1[[#This Row],[gross]]-Table1[[#This Row],[budget]]</f>
        <v>-5818808</v>
      </c>
      <c r="R1304" s="5" t="str">
        <f>IF(Table1[[#This Row],[Profit]]&gt;0,"Profit","Loss")</f>
        <v>Loss</v>
      </c>
      <c r="S1304" s="6" t="str">
        <f>FLOOR(Table1[[#This Row],[year]]-1900,10)+1900 &amp; "-" &amp; FLOOR(Table1[[#This Row],[year]]-1890,10)+1900</f>
        <v>1980-1990</v>
      </c>
      <c r="T1304" s="14" t="s">
        <v>21835</v>
      </c>
      <c r="AB1304" s="14"/>
    </row>
    <row r="1305" spans="1:28" hidden="1" x14ac:dyDescent="0.3">
      <c r="A1305" t="s">
        <v>4679</v>
      </c>
      <c r="B1305" t="s">
        <v>16</v>
      </c>
      <c r="C1305" t="s">
        <v>41</v>
      </c>
      <c r="D1305">
        <v>1988</v>
      </c>
      <c r="E1305" t="s">
        <v>4021</v>
      </c>
      <c r="F1305">
        <v>6</v>
      </c>
      <c r="G1305">
        <v>6700</v>
      </c>
      <c r="H1305" t="s">
        <v>3391</v>
      </c>
      <c r="I1305" t="s">
        <v>3391</v>
      </c>
      <c r="J1305" t="s">
        <v>4680</v>
      </c>
      <c r="K1305" t="s">
        <v>30</v>
      </c>
      <c r="L1305">
        <v>6500000</v>
      </c>
      <c r="M1305">
        <v>14545844</v>
      </c>
      <c r="N1305" t="s">
        <v>31</v>
      </c>
      <c r="O1305">
        <v>121</v>
      </c>
      <c r="P1305" t="str">
        <f>IF(Table1[[#This Row],[score]]&gt;=8.5,"High",IF(Table1[[#This Row],[score]]&gt;=7,"Medium","Low"))</f>
        <v>Low</v>
      </c>
      <c r="Q1305" s="5">
        <f>Table1[[#This Row],[gross]]-Table1[[#This Row],[budget]]</f>
        <v>8045844</v>
      </c>
      <c r="R1305" s="5" t="str">
        <f>IF(Table1[[#This Row],[Profit]]&gt;0,"Profit","Loss")</f>
        <v>Profit</v>
      </c>
      <c r="S1305" s="6" t="str">
        <f>FLOOR(Table1[[#This Row],[year]]-1900,10)+1900 &amp; "-" &amp; FLOOR(Table1[[#This Row],[year]]-1890,10)+1900</f>
        <v>1980-1990</v>
      </c>
      <c r="T1305" s="14" t="s">
        <v>21835</v>
      </c>
      <c r="AB1305" s="14"/>
    </row>
    <row r="1306" spans="1:28" hidden="1" x14ac:dyDescent="0.3">
      <c r="A1306" t="s">
        <v>4658</v>
      </c>
      <c r="B1306" t="s">
        <v>33</v>
      </c>
      <c r="C1306" t="s">
        <v>52</v>
      </c>
      <c r="D1306">
        <v>1988</v>
      </c>
      <c r="E1306" t="s">
        <v>4659</v>
      </c>
      <c r="F1306">
        <v>4.7</v>
      </c>
      <c r="G1306">
        <v>17000</v>
      </c>
      <c r="H1306" t="s">
        <v>429</v>
      </c>
      <c r="I1306" t="s">
        <v>429</v>
      </c>
      <c r="J1306" t="s">
        <v>4660</v>
      </c>
      <c r="K1306" t="s">
        <v>30</v>
      </c>
      <c r="L1306">
        <v>10500000</v>
      </c>
      <c r="M1306">
        <v>14114488</v>
      </c>
      <c r="N1306" t="s">
        <v>118</v>
      </c>
      <c r="O1306">
        <v>98</v>
      </c>
      <c r="P1306" t="str">
        <f>IF(Table1[[#This Row],[score]]&gt;=8.5,"High",IF(Table1[[#This Row],[score]]&gt;=7,"Medium","Low"))</f>
        <v>Low</v>
      </c>
      <c r="Q1306" s="5">
        <f>Table1[[#This Row],[gross]]-Table1[[#This Row],[budget]]</f>
        <v>3614488</v>
      </c>
      <c r="R1306" s="5" t="str">
        <f>IF(Table1[[#This Row],[Profit]]&gt;0,"Profit","Loss")</f>
        <v>Profit</v>
      </c>
      <c r="S1306" s="6" t="str">
        <f>FLOOR(Table1[[#This Row],[year]]-1900,10)+1900 &amp; "-" &amp; FLOOR(Table1[[#This Row],[year]]-1890,10)+1900</f>
        <v>1980-1990</v>
      </c>
      <c r="T1306" s="14" t="s">
        <v>21835</v>
      </c>
      <c r="AB1306" s="14"/>
    </row>
    <row r="1307" spans="1:28" hidden="1" x14ac:dyDescent="0.3">
      <c r="A1307" t="s">
        <v>4629</v>
      </c>
      <c r="B1307" t="s">
        <v>33</v>
      </c>
      <c r="C1307" t="s">
        <v>63</v>
      </c>
      <c r="D1307">
        <v>1988</v>
      </c>
      <c r="E1307" t="s">
        <v>3510</v>
      </c>
      <c r="F1307">
        <v>7.3</v>
      </c>
      <c r="G1307">
        <v>17000</v>
      </c>
      <c r="H1307" t="s">
        <v>4630</v>
      </c>
      <c r="I1307" t="s">
        <v>4630</v>
      </c>
      <c r="J1307" t="s">
        <v>4631</v>
      </c>
      <c r="K1307" t="s">
        <v>30</v>
      </c>
      <c r="L1307">
        <f>20500000</f>
        <v>20500000</v>
      </c>
      <c r="M1307">
        <v>13994920</v>
      </c>
      <c r="N1307" t="s">
        <v>2751</v>
      </c>
      <c r="O1307">
        <v>103</v>
      </c>
      <c r="P1307" t="str">
        <f>IF(Table1[[#This Row],[score]]&gt;=8.5,"High",IF(Table1[[#This Row],[score]]&gt;=7,"Medium","Low"))</f>
        <v>Medium</v>
      </c>
      <c r="Q1307" s="5">
        <f>Table1[[#This Row],[gross]]-Table1[[#This Row],[budget]]</f>
        <v>-6505080</v>
      </c>
      <c r="R1307" s="5" t="str">
        <f>IF(Table1[[#This Row],[Profit]]&gt;0,"Profit","Loss")</f>
        <v>Loss</v>
      </c>
      <c r="S1307" s="6" t="str">
        <f>FLOOR(Table1[[#This Row],[year]]-1900,10)+1900 &amp; "-" &amp; FLOOR(Table1[[#This Row],[year]]-1890,10)+1900</f>
        <v>1980-1990</v>
      </c>
      <c r="T1307" s="14" t="s">
        <v>21835</v>
      </c>
      <c r="AB1307" s="14"/>
    </row>
    <row r="1308" spans="1:28" hidden="1" x14ac:dyDescent="0.3">
      <c r="A1308" t="s">
        <v>4606</v>
      </c>
      <c r="B1308" t="s">
        <v>1974</v>
      </c>
      <c r="C1308" t="s">
        <v>41</v>
      </c>
      <c r="D1308">
        <v>1988</v>
      </c>
      <c r="E1308" t="s">
        <v>4468</v>
      </c>
      <c r="F1308">
        <v>5.4</v>
      </c>
      <c r="G1308">
        <v>25000</v>
      </c>
      <c r="H1308" t="s">
        <v>1225</v>
      </c>
      <c r="I1308" t="s">
        <v>4607</v>
      </c>
      <c r="J1308" t="s">
        <v>59</v>
      </c>
      <c r="K1308" t="s">
        <v>30</v>
      </c>
      <c r="L1308">
        <v>20000000</v>
      </c>
      <c r="M1308">
        <v>13854000</v>
      </c>
      <c r="N1308" t="s">
        <v>4608</v>
      </c>
      <c r="O1308">
        <v>105</v>
      </c>
      <c r="P1308" t="str">
        <f>IF(Table1[[#This Row],[score]]&gt;=8.5,"High",IF(Table1[[#This Row],[score]]&gt;=7,"Medium","Low"))</f>
        <v>Low</v>
      </c>
      <c r="Q1308" s="5">
        <f>Table1[[#This Row],[gross]]-Table1[[#This Row],[budget]]</f>
        <v>-6146000</v>
      </c>
      <c r="R1308" s="5" t="str">
        <f>IF(Table1[[#This Row],[Profit]]&gt;0,"Profit","Loss")</f>
        <v>Loss</v>
      </c>
      <c r="S1308" s="6" t="str">
        <f>FLOOR(Table1[[#This Row],[year]]-1900,10)+1900 &amp; "-" &amp; FLOOR(Table1[[#This Row],[year]]-1890,10)+1900</f>
        <v>1980-1990</v>
      </c>
      <c r="T1308" s="14" t="s">
        <v>21835</v>
      </c>
      <c r="AB1308" s="14"/>
    </row>
    <row r="1309" spans="1:28" hidden="1" x14ac:dyDescent="0.3">
      <c r="A1309" t="s">
        <v>4770</v>
      </c>
      <c r="B1309" t="s">
        <v>16</v>
      </c>
      <c r="C1309" t="s">
        <v>41</v>
      </c>
      <c r="D1309">
        <v>1988</v>
      </c>
      <c r="E1309" t="s">
        <v>4640</v>
      </c>
      <c r="F1309">
        <v>6.9</v>
      </c>
      <c r="G1309">
        <v>6000</v>
      </c>
      <c r="H1309" t="s">
        <v>100</v>
      </c>
      <c r="I1309" t="s">
        <v>4771</v>
      </c>
      <c r="J1309" t="s">
        <v>4772</v>
      </c>
      <c r="K1309" t="s">
        <v>30</v>
      </c>
      <c r="L1309">
        <v>22000000</v>
      </c>
      <c r="M1309">
        <v>13825794</v>
      </c>
      <c r="N1309" t="s">
        <v>4773</v>
      </c>
      <c r="O1309">
        <v>117</v>
      </c>
      <c r="P1309" t="str">
        <f>IF(Table1[[#This Row],[score]]&gt;=8.5,"High",IF(Table1[[#This Row],[score]]&gt;=7,"Medium","Low"))</f>
        <v>Low</v>
      </c>
      <c r="Q1309" s="5">
        <f>Table1[[#This Row],[gross]]-Table1[[#This Row],[budget]]</f>
        <v>-8174206</v>
      </c>
      <c r="R1309" s="5" t="str">
        <f>IF(Table1[[#This Row],[Profit]]&gt;0,"Profit","Loss")</f>
        <v>Loss</v>
      </c>
      <c r="S1309" s="6" t="str">
        <f>FLOOR(Table1[[#This Row],[year]]-1900,10)+1900 &amp; "-" &amp; FLOOR(Table1[[#This Row],[year]]-1890,10)+1900</f>
        <v>1980-1990</v>
      </c>
      <c r="T1309" s="14" t="s">
        <v>21835</v>
      </c>
      <c r="AB1309" s="14"/>
    </row>
    <row r="1310" spans="1:28" hidden="1" x14ac:dyDescent="0.3">
      <c r="A1310" t="s">
        <v>4803</v>
      </c>
      <c r="B1310" t="s">
        <v>33</v>
      </c>
      <c r="C1310" t="s">
        <v>25</v>
      </c>
      <c r="D1310">
        <v>1988</v>
      </c>
      <c r="E1310" t="s">
        <v>3919</v>
      </c>
      <c r="F1310">
        <v>6.6</v>
      </c>
      <c r="G1310">
        <v>2400</v>
      </c>
      <c r="H1310" t="s">
        <v>4804</v>
      </c>
      <c r="I1310" t="s">
        <v>4805</v>
      </c>
      <c r="J1310" t="s">
        <v>4806</v>
      </c>
      <c r="K1310" t="s">
        <v>248</v>
      </c>
      <c r="L1310">
        <f>20500000</f>
        <v>20500000</v>
      </c>
      <c r="M1310">
        <v>13687027</v>
      </c>
      <c r="N1310" t="s">
        <v>4807</v>
      </c>
      <c r="O1310">
        <v>99</v>
      </c>
      <c r="P1310" t="str">
        <f>IF(Table1[[#This Row],[score]]&gt;=8.5,"High",IF(Table1[[#This Row],[score]]&gt;=7,"Medium","Low"))</f>
        <v>Low</v>
      </c>
      <c r="Q1310" s="5">
        <f>Table1[[#This Row],[gross]]-Table1[[#This Row],[budget]]</f>
        <v>-6812973</v>
      </c>
      <c r="R1310" s="5" t="str">
        <f>IF(Table1[[#This Row],[Profit]]&gt;0,"Profit","Loss")</f>
        <v>Loss</v>
      </c>
      <c r="S1310" s="6" t="str">
        <f>FLOOR(Table1[[#This Row],[year]]-1900,10)+1900 &amp; "-" &amp; FLOOR(Table1[[#This Row],[year]]-1890,10)+1900</f>
        <v>1980-1990</v>
      </c>
      <c r="T1310" s="14" t="s">
        <v>21835</v>
      </c>
      <c r="AB1310" s="14"/>
    </row>
    <row r="1311" spans="1:28" hidden="1" x14ac:dyDescent="0.3">
      <c r="A1311" t="s">
        <v>4779</v>
      </c>
      <c r="B1311" t="s">
        <v>33</v>
      </c>
      <c r="C1311" t="s">
        <v>41</v>
      </c>
      <c r="D1311">
        <v>1988</v>
      </c>
      <c r="E1311" t="s">
        <v>3510</v>
      </c>
      <c r="F1311">
        <v>5.9</v>
      </c>
      <c r="G1311">
        <v>9300</v>
      </c>
      <c r="H1311" t="s">
        <v>3177</v>
      </c>
      <c r="I1311" t="s">
        <v>3011</v>
      </c>
      <c r="J1311" t="s">
        <v>3033</v>
      </c>
      <c r="K1311" t="s">
        <v>30</v>
      </c>
      <c r="L1311">
        <f>20500000</f>
        <v>20500000</v>
      </c>
      <c r="M1311">
        <v>13664060</v>
      </c>
      <c r="N1311" t="s">
        <v>31</v>
      </c>
      <c r="O1311">
        <v>98</v>
      </c>
      <c r="P1311" t="str">
        <f>IF(Table1[[#This Row],[score]]&gt;=8.5,"High",IF(Table1[[#This Row],[score]]&gt;=7,"Medium","Low"))</f>
        <v>Low</v>
      </c>
      <c r="Q1311" s="5">
        <f>Table1[[#This Row],[gross]]-Table1[[#This Row],[budget]]</f>
        <v>-6835940</v>
      </c>
      <c r="R1311" s="5" t="str">
        <f>IF(Table1[[#This Row],[Profit]]&gt;0,"Profit","Loss")</f>
        <v>Loss</v>
      </c>
      <c r="S1311" s="6" t="str">
        <f>FLOOR(Table1[[#This Row],[year]]-1900,10)+1900 &amp; "-" &amp; FLOOR(Table1[[#This Row],[year]]-1890,10)+1900</f>
        <v>1980-1990</v>
      </c>
      <c r="T1311" s="14" t="s">
        <v>21835</v>
      </c>
      <c r="AB1311" s="14"/>
    </row>
    <row r="1312" spans="1:28" hidden="1" x14ac:dyDescent="0.3">
      <c r="A1312" t="s">
        <v>4580</v>
      </c>
      <c r="B1312" t="s">
        <v>16</v>
      </c>
      <c r="C1312" t="s">
        <v>34</v>
      </c>
      <c r="D1312">
        <v>1988</v>
      </c>
      <c r="E1312" t="s">
        <v>4581</v>
      </c>
      <c r="F1312">
        <v>6.6</v>
      </c>
      <c r="G1312">
        <v>13000</v>
      </c>
      <c r="H1312" t="s">
        <v>4582</v>
      </c>
      <c r="I1312" t="s">
        <v>4582</v>
      </c>
      <c r="J1312" t="s">
        <v>4582</v>
      </c>
      <c r="K1312" t="s">
        <v>30</v>
      </c>
      <c r="L1312">
        <v>3000000</v>
      </c>
      <c r="M1312">
        <v>13030057</v>
      </c>
      <c r="N1312" t="s">
        <v>4583</v>
      </c>
      <c r="O1312">
        <v>88</v>
      </c>
      <c r="P1312" t="str">
        <f>IF(Table1[[#This Row],[score]]&gt;=8.5,"High",IF(Table1[[#This Row],[score]]&gt;=7,"Medium","Low"))</f>
        <v>Low</v>
      </c>
      <c r="Q1312" s="5">
        <f>Table1[[#This Row],[gross]]-Table1[[#This Row],[budget]]</f>
        <v>10030057</v>
      </c>
      <c r="R1312" s="5" t="str">
        <f>IF(Table1[[#This Row],[Profit]]&gt;0,"Profit","Loss")</f>
        <v>Profit</v>
      </c>
      <c r="S1312" s="6" t="str">
        <f>FLOOR(Table1[[#This Row],[year]]-1900,10)+1900 &amp; "-" &amp; FLOOR(Table1[[#This Row],[year]]-1890,10)+1900</f>
        <v>1980-1990</v>
      </c>
      <c r="T1312" s="14" t="s">
        <v>21835</v>
      </c>
      <c r="AB1312" s="14"/>
    </row>
    <row r="1313" spans="1:28" hidden="1" x14ac:dyDescent="0.3">
      <c r="A1313" t="s">
        <v>4456</v>
      </c>
      <c r="B1313" t="s">
        <v>33</v>
      </c>
      <c r="C1313" t="s">
        <v>17</v>
      </c>
      <c r="D1313">
        <v>1988</v>
      </c>
      <c r="E1313" t="s">
        <v>4457</v>
      </c>
      <c r="F1313">
        <v>8.5</v>
      </c>
      <c r="G1313">
        <v>239000</v>
      </c>
      <c r="H1313" t="s">
        <v>4458</v>
      </c>
      <c r="I1313" t="s">
        <v>4458</v>
      </c>
      <c r="J1313" t="s">
        <v>4459</v>
      </c>
      <c r="K1313" t="s">
        <v>306</v>
      </c>
      <c r="L1313" s="5">
        <v>5000000</v>
      </c>
      <c r="M1313" s="5">
        <v>13019063</v>
      </c>
      <c r="N1313" t="s">
        <v>4460</v>
      </c>
      <c r="O1313">
        <v>155</v>
      </c>
      <c r="P1313" t="str">
        <f>IF(Table1[[#This Row],[score]]&gt;=8.5,"High",IF(Table1[[#This Row],[score]]&gt;=7,"Medium","Low"))</f>
        <v>High</v>
      </c>
      <c r="Q1313" s="5">
        <f>Table1[[#This Row],[gross]]-Table1[[#This Row],[budget]]</f>
        <v>8019063</v>
      </c>
      <c r="R1313" s="5" t="str">
        <f>IF(Table1[[#This Row],[Profit]]&gt;0,"Profit","Loss")</f>
        <v>Profit</v>
      </c>
      <c r="S1313" s="6" t="str">
        <f>FLOOR(Table1[[#This Row],[year]]-1900,10)+1900 &amp; "-" &amp; FLOOR(Table1[[#This Row],[year]]-1890,10)+1900</f>
        <v>1980-1990</v>
      </c>
      <c r="T1313" s="14" t="s">
        <v>21835</v>
      </c>
      <c r="AB1313" s="14"/>
    </row>
    <row r="1314" spans="1:28" hidden="1" x14ac:dyDescent="0.3">
      <c r="A1314" t="s">
        <v>4428</v>
      </c>
      <c r="B1314" t="s">
        <v>16</v>
      </c>
      <c r="C1314" t="s">
        <v>34</v>
      </c>
      <c r="D1314">
        <v>1988</v>
      </c>
      <c r="E1314" t="s">
        <v>4429</v>
      </c>
      <c r="F1314">
        <v>7.3</v>
      </c>
      <c r="G1314">
        <v>117000</v>
      </c>
      <c r="H1314" t="s">
        <v>126</v>
      </c>
      <c r="I1314" t="s">
        <v>4430</v>
      </c>
      <c r="J1314" t="s">
        <v>4431</v>
      </c>
      <c r="K1314" t="s">
        <v>30</v>
      </c>
      <c r="L1314">
        <v>4000000</v>
      </c>
      <c r="M1314">
        <v>13008928</v>
      </c>
      <c r="N1314" t="s">
        <v>3937</v>
      </c>
      <c r="O1314">
        <v>94</v>
      </c>
      <c r="P1314" t="str">
        <f>IF(Table1[[#This Row],[score]]&gt;=8.5,"High",IF(Table1[[#This Row],[score]]&gt;=7,"Medium","Low"))</f>
        <v>Medium</v>
      </c>
      <c r="Q1314" s="5">
        <f>Table1[[#This Row],[gross]]-Table1[[#This Row],[budget]]</f>
        <v>9008928</v>
      </c>
      <c r="R1314" s="5" t="str">
        <f>IF(Table1[[#This Row],[Profit]]&gt;0,"Profit","Loss")</f>
        <v>Profit</v>
      </c>
      <c r="S1314" s="6" t="str">
        <f>FLOOR(Table1[[#This Row],[year]]-1900,10)+1900 &amp; "-" &amp; FLOOR(Table1[[#This Row],[year]]-1890,10)+1900</f>
        <v>1980-1990</v>
      </c>
      <c r="T1314" s="14" t="s">
        <v>21835</v>
      </c>
      <c r="AB1314" s="14"/>
    </row>
    <row r="1315" spans="1:28" hidden="1" x14ac:dyDescent="0.3">
      <c r="A1315" t="s">
        <v>4448</v>
      </c>
      <c r="B1315" t="s">
        <v>16</v>
      </c>
      <c r="C1315" t="s">
        <v>41</v>
      </c>
      <c r="D1315">
        <v>1988</v>
      </c>
      <c r="E1315" t="s">
        <v>4333</v>
      </c>
      <c r="F1315">
        <v>6.3</v>
      </c>
      <c r="G1315">
        <v>27000</v>
      </c>
      <c r="H1315" t="s">
        <v>4449</v>
      </c>
      <c r="I1315" t="s">
        <v>1852</v>
      </c>
      <c r="J1315" t="s">
        <v>4450</v>
      </c>
      <c r="K1315" t="s">
        <v>30</v>
      </c>
      <c r="L1315">
        <v>6000000</v>
      </c>
      <c r="M1315">
        <v>12793213</v>
      </c>
      <c r="N1315" t="s">
        <v>2714</v>
      </c>
      <c r="O1315">
        <v>104</v>
      </c>
      <c r="P1315" t="str">
        <f>IF(Table1[[#This Row],[score]]&gt;=8.5,"High",IF(Table1[[#This Row],[score]]&gt;=7,"Medium","Low"))</f>
        <v>Low</v>
      </c>
      <c r="Q1315" s="5">
        <f>Table1[[#This Row],[gross]]-Table1[[#This Row],[budget]]</f>
        <v>6793213</v>
      </c>
      <c r="R1315" s="5" t="str">
        <f>IF(Table1[[#This Row],[Profit]]&gt;0,"Profit","Loss")</f>
        <v>Profit</v>
      </c>
      <c r="S1315" s="6" t="str">
        <f>FLOOR(Table1[[#This Row],[year]]-1900,10)+1900 &amp; "-" &amp; FLOOR(Table1[[#This Row],[year]]-1890,10)+1900</f>
        <v>1980-1990</v>
      </c>
      <c r="T1315" s="14" t="s">
        <v>21835</v>
      </c>
      <c r="AB1315" s="14"/>
    </row>
    <row r="1316" spans="1:28" hidden="1" x14ac:dyDescent="0.3">
      <c r="A1316" t="s">
        <v>4833</v>
      </c>
      <c r="B1316" t="s">
        <v>16</v>
      </c>
      <c r="C1316" t="s">
        <v>4834</v>
      </c>
      <c r="D1316">
        <v>1988</v>
      </c>
      <c r="E1316" t="s">
        <v>4640</v>
      </c>
      <c r="F1316">
        <v>6.2</v>
      </c>
      <c r="G1316">
        <v>9700</v>
      </c>
      <c r="H1316" t="s">
        <v>4835</v>
      </c>
      <c r="I1316" t="s">
        <v>3414</v>
      </c>
      <c r="J1316" t="s">
        <v>1481</v>
      </c>
      <c r="K1316" t="s">
        <v>30</v>
      </c>
      <c r="L1316">
        <f>20500000</f>
        <v>20500000</v>
      </c>
      <c r="M1316">
        <v>12706478</v>
      </c>
      <c r="N1316" t="s">
        <v>4836</v>
      </c>
      <c r="O1316">
        <v>96</v>
      </c>
      <c r="P1316" t="str">
        <f>IF(Table1[[#This Row],[score]]&gt;=8.5,"High",IF(Table1[[#This Row],[score]]&gt;=7,"Medium","Low"))</f>
        <v>Low</v>
      </c>
      <c r="Q1316" s="5">
        <f>Table1[[#This Row],[gross]]-Table1[[#This Row],[budget]]</f>
        <v>-7793522</v>
      </c>
      <c r="R1316" s="5" t="str">
        <f>IF(Table1[[#This Row],[Profit]]&gt;0,"Profit","Loss")</f>
        <v>Loss</v>
      </c>
      <c r="S1316" s="6" t="str">
        <f>FLOOR(Table1[[#This Row],[year]]-1900,10)+1900 &amp; "-" &amp; FLOOR(Table1[[#This Row],[year]]-1890,10)+1900</f>
        <v>1980-1990</v>
      </c>
      <c r="T1316" s="14" t="s">
        <v>21835</v>
      </c>
      <c r="AB1316" s="14"/>
    </row>
    <row r="1317" spans="1:28" hidden="1" x14ac:dyDescent="0.3">
      <c r="A1317" t="s">
        <v>4930</v>
      </c>
      <c r="B1317" t="s">
        <v>16</v>
      </c>
      <c r="C1317" t="s">
        <v>17</v>
      </c>
      <c r="D1317">
        <v>1988</v>
      </c>
      <c r="E1317" t="s">
        <v>4429</v>
      </c>
      <c r="F1317">
        <v>6.2</v>
      </c>
      <c r="G1317">
        <v>3000</v>
      </c>
      <c r="H1317" t="s">
        <v>997</v>
      </c>
      <c r="I1317" t="s">
        <v>4931</v>
      </c>
      <c r="J1317" t="s">
        <v>1190</v>
      </c>
      <c r="K1317" t="s">
        <v>30</v>
      </c>
      <c r="L1317">
        <v>22000000</v>
      </c>
      <c r="M1317">
        <v>12638294</v>
      </c>
      <c r="N1317" t="s">
        <v>4932</v>
      </c>
      <c r="O1317">
        <v>127</v>
      </c>
      <c r="P1317" t="str">
        <f>IF(Table1[[#This Row],[score]]&gt;=8.5,"High",IF(Table1[[#This Row],[score]]&gt;=7,"Medium","Low"))</f>
        <v>Low</v>
      </c>
      <c r="Q1317" s="5">
        <f>Table1[[#This Row],[gross]]-Table1[[#This Row],[budget]]</f>
        <v>-9361706</v>
      </c>
      <c r="R1317" s="5" t="str">
        <f>IF(Table1[[#This Row],[Profit]]&gt;0,"Profit","Loss")</f>
        <v>Loss</v>
      </c>
      <c r="S1317" s="6" t="str">
        <f>FLOOR(Table1[[#This Row],[year]]-1900,10)+1900 &amp; "-" &amp; FLOOR(Table1[[#This Row],[year]]-1890,10)+1900</f>
        <v>1980-1990</v>
      </c>
      <c r="T1317" s="14" t="s">
        <v>21835</v>
      </c>
      <c r="AB1317" s="14"/>
    </row>
    <row r="1318" spans="1:28" hidden="1" x14ac:dyDescent="0.3">
      <c r="A1318" t="s">
        <v>4784</v>
      </c>
      <c r="B1318" t="s">
        <v>16</v>
      </c>
      <c r="C1318" t="s">
        <v>41</v>
      </c>
      <c r="D1318">
        <v>1988</v>
      </c>
      <c r="E1318" t="s">
        <v>4053</v>
      </c>
      <c r="F1318">
        <v>5</v>
      </c>
      <c r="G1318">
        <v>3800</v>
      </c>
      <c r="H1318" t="s">
        <v>4785</v>
      </c>
      <c r="I1318" t="s">
        <v>4786</v>
      </c>
      <c r="J1318" t="s">
        <v>3232</v>
      </c>
      <c r="K1318" t="s">
        <v>30</v>
      </c>
      <c r="L1318">
        <f>20500000</f>
        <v>20500000</v>
      </c>
      <c r="M1318">
        <v>12277096</v>
      </c>
      <c r="N1318" t="s">
        <v>4787</v>
      </c>
      <c r="O1318">
        <v>97</v>
      </c>
      <c r="P1318" t="str">
        <f>IF(Table1[[#This Row],[score]]&gt;=8.5,"High",IF(Table1[[#This Row],[score]]&gt;=7,"Medium","Low"))</f>
        <v>Low</v>
      </c>
      <c r="Q1318" s="5">
        <f>Table1[[#This Row],[gross]]-Table1[[#This Row],[budget]]</f>
        <v>-8222904</v>
      </c>
      <c r="R1318" s="5" t="str">
        <f>IF(Table1[[#This Row],[Profit]]&gt;0,"Profit","Loss")</f>
        <v>Loss</v>
      </c>
      <c r="S1318" s="6" t="str">
        <f>FLOOR(Table1[[#This Row],[year]]-1900,10)+1900 &amp; "-" &amp; FLOOR(Table1[[#This Row],[year]]-1890,10)+1900</f>
        <v>1980-1990</v>
      </c>
      <c r="T1318" s="14" t="s">
        <v>21835</v>
      </c>
      <c r="AB1318" s="14"/>
    </row>
    <row r="1319" spans="1:28" hidden="1" x14ac:dyDescent="0.3">
      <c r="A1319" t="s">
        <v>4598</v>
      </c>
      <c r="B1319" t="s">
        <v>16</v>
      </c>
      <c r="C1319" t="s">
        <v>52</v>
      </c>
      <c r="D1319">
        <v>1988</v>
      </c>
      <c r="E1319" t="s">
        <v>4599</v>
      </c>
      <c r="F1319">
        <v>6.5</v>
      </c>
      <c r="G1319">
        <v>44000</v>
      </c>
      <c r="H1319" t="s">
        <v>4600</v>
      </c>
      <c r="I1319" t="s">
        <v>4601</v>
      </c>
      <c r="J1319" t="s">
        <v>4602</v>
      </c>
      <c r="K1319" t="s">
        <v>22</v>
      </c>
      <c r="L1319">
        <v>3000000</v>
      </c>
      <c r="M1319">
        <v>12090735</v>
      </c>
      <c r="N1319" t="s">
        <v>2147</v>
      </c>
      <c r="O1319">
        <v>97</v>
      </c>
      <c r="P1319" t="str">
        <f>IF(Table1[[#This Row],[score]]&gt;=8.5,"High",IF(Table1[[#This Row],[score]]&gt;=7,"Medium","Low"))</f>
        <v>Low</v>
      </c>
      <c r="Q1319" s="5">
        <f>Table1[[#This Row],[gross]]-Table1[[#This Row],[budget]]</f>
        <v>9090735</v>
      </c>
      <c r="R1319" s="5" t="str">
        <f>IF(Table1[[#This Row],[Profit]]&gt;0,"Profit","Loss")</f>
        <v>Profit</v>
      </c>
      <c r="S1319" s="6" t="str">
        <f>FLOOR(Table1[[#This Row],[year]]-1900,10)+1900 &amp; "-" &amp; FLOOR(Table1[[#This Row],[year]]-1890,10)+1900</f>
        <v>1980-1990</v>
      </c>
      <c r="T1319" s="14" t="s">
        <v>21835</v>
      </c>
      <c r="AB1319" s="14"/>
    </row>
    <row r="1320" spans="1:28" hidden="1" x14ac:dyDescent="0.3">
      <c r="A1320" t="s">
        <v>4489</v>
      </c>
      <c r="B1320" t="s">
        <v>16</v>
      </c>
      <c r="C1320" t="s">
        <v>34</v>
      </c>
      <c r="D1320">
        <v>1988</v>
      </c>
      <c r="E1320" t="s">
        <v>4490</v>
      </c>
      <c r="F1320">
        <v>6.8</v>
      </c>
      <c r="G1320">
        <v>79000</v>
      </c>
      <c r="H1320" t="s">
        <v>4491</v>
      </c>
      <c r="I1320" t="s">
        <v>4383</v>
      </c>
      <c r="J1320" t="s">
        <v>4492</v>
      </c>
      <c r="K1320" t="s">
        <v>30</v>
      </c>
      <c r="L1320">
        <v>1100000</v>
      </c>
      <c r="M1320">
        <v>11806119</v>
      </c>
      <c r="N1320" t="s">
        <v>4493</v>
      </c>
      <c r="O1320">
        <v>92</v>
      </c>
      <c r="P1320" t="str">
        <f>IF(Table1[[#This Row],[score]]&gt;=8.5,"High",IF(Table1[[#This Row],[score]]&gt;=7,"Medium","Low"))</f>
        <v>Low</v>
      </c>
      <c r="Q1320" s="5">
        <f>Table1[[#This Row],[gross]]-Table1[[#This Row],[budget]]</f>
        <v>10706119</v>
      </c>
      <c r="R1320" s="5" t="str">
        <f>IF(Table1[[#This Row],[Profit]]&gt;0,"Profit","Loss")</f>
        <v>Profit</v>
      </c>
      <c r="S1320" s="6" t="str">
        <f>FLOOR(Table1[[#This Row],[year]]-1900,10)+1900 &amp; "-" &amp; FLOOR(Table1[[#This Row],[year]]-1890,10)+1900</f>
        <v>1980-1990</v>
      </c>
      <c r="T1320" s="14" t="s">
        <v>21835</v>
      </c>
      <c r="AB1320" s="14"/>
    </row>
    <row r="1321" spans="1:28" hidden="1" x14ac:dyDescent="0.3">
      <c r="A1321" t="s">
        <v>4676</v>
      </c>
      <c r="B1321" t="s">
        <v>33</v>
      </c>
      <c r="C1321" t="s">
        <v>41</v>
      </c>
      <c r="D1321">
        <v>1988</v>
      </c>
      <c r="E1321" t="s">
        <v>4677</v>
      </c>
      <c r="F1321">
        <v>3.8</v>
      </c>
      <c r="G1321">
        <v>15000</v>
      </c>
      <c r="H1321" t="s">
        <v>885</v>
      </c>
      <c r="I1321" t="s">
        <v>48</v>
      </c>
      <c r="J1321" t="s">
        <v>4678</v>
      </c>
      <c r="K1321" t="s">
        <v>30</v>
      </c>
      <c r="L1321">
        <v>20000000</v>
      </c>
      <c r="M1321">
        <v>11798302</v>
      </c>
      <c r="N1321" t="s">
        <v>4106</v>
      </c>
      <c r="O1321">
        <v>98</v>
      </c>
      <c r="P1321" t="str">
        <f>IF(Table1[[#This Row],[score]]&gt;=8.5,"High",IF(Table1[[#This Row],[score]]&gt;=7,"Medium","Low"))</f>
        <v>Low</v>
      </c>
      <c r="Q1321" s="5">
        <f>Table1[[#This Row],[gross]]-Table1[[#This Row],[budget]]</f>
        <v>-8201698</v>
      </c>
      <c r="R1321" s="5" t="str">
        <f>IF(Table1[[#This Row],[Profit]]&gt;0,"Profit","Loss")</f>
        <v>Loss</v>
      </c>
      <c r="S1321" s="6" t="str">
        <f>FLOOR(Table1[[#This Row],[year]]-1900,10)+1900 &amp; "-" &amp; FLOOR(Table1[[#This Row],[year]]-1890,10)+1900</f>
        <v>1980-1990</v>
      </c>
      <c r="T1321" s="14" t="s">
        <v>21835</v>
      </c>
      <c r="AB1321" s="14"/>
    </row>
    <row r="1322" spans="1:28" hidden="1" x14ac:dyDescent="0.3">
      <c r="A1322" t="s">
        <v>4799</v>
      </c>
      <c r="B1322" t="s">
        <v>33</v>
      </c>
      <c r="C1322" t="s">
        <v>41</v>
      </c>
      <c r="D1322">
        <v>1988</v>
      </c>
      <c r="E1322" t="s">
        <v>4800</v>
      </c>
      <c r="F1322">
        <v>5.2</v>
      </c>
      <c r="G1322">
        <v>8500</v>
      </c>
      <c r="H1322" t="s">
        <v>4801</v>
      </c>
      <c r="I1322" t="s">
        <v>4801</v>
      </c>
      <c r="J1322" t="s">
        <v>4801</v>
      </c>
      <c r="K1322" t="s">
        <v>248</v>
      </c>
      <c r="L1322">
        <f>20500000</f>
        <v>20500000</v>
      </c>
      <c r="M1322">
        <v>11536599</v>
      </c>
      <c r="N1322" t="s">
        <v>23</v>
      </c>
      <c r="O1322">
        <v>91</v>
      </c>
      <c r="P1322" t="str">
        <f>IF(Table1[[#This Row],[score]]&gt;=8.5,"High",IF(Table1[[#This Row],[score]]&gt;=7,"Medium","Low"))</f>
        <v>Low</v>
      </c>
      <c r="Q1322" s="5">
        <f>Table1[[#This Row],[gross]]-Table1[[#This Row],[budget]]</f>
        <v>-8963401</v>
      </c>
      <c r="R1322" s="5" t="str">
        <f>IF(Table1[[#This Row],[Profit]]&gt;0,"Profit","Loss")</f>
        <v>Loss</v>
      </c>
      <c r="S1322" s="6" t="str">
        <f>FLOOR(Table1[[#This Row],[year]]-1900,10)+1900 &amp; "-" &amp; FLOOR(Table1[[#This Row],[year]]-1890,10)+1900</f>
        <v>1980-1990</v>
      </c>
      <c r="T1322" s="14" t="s">
        <v>21835</v>
      </c>
      <c r="AB1322" s="14"/>
    </row>
    <row r="1323" spans="1:28" hidden="1" x14ac:dyDescent="0.3">
      <c r="A1323" t="s">
        <v>5002</v>
      </c>
      <c r="B1323" t="s">
        <v>1974</v>
      </c>
      <c r="C1323" t="s">
        <v>41</v>
      </c>
      <c r="D1323">
        <v>1988</v>
      </c>
      <c r="E1323" t="s">
        <v>4426</v>
      </c>
      <c r="F1323">
        <v>6</v>
      </c>
      <c r="G1323">
        <v>5500</v>
      </c>
      <c r="H1323" t="s">
        <v>416</v>
      </c>
      <c r="I1323" t="s">
        <v>5003</v>
      </c>
      <c r="J1323" t="s">
        <v>345</v>
      </c>
      <c r="K1323" t="s">
        <v>30</v>
      </c>
      <c r="L1323">
        <v>20000000</v>
      </c>
      <c r="M1323">
        <v>11444204</v>
      </c>
      <c r="N1323" t="s">
        <v>61</v>
      </c>
      <c r="O1323">
        <v>103</v>
      </c>
      <c r="P1323" t="str">
        <f>IF(Table1[[#This Row],[score]]&gt;=8.5,"High",IF(Table1[[#This Row],[score]]&gt;=7,"Medium","Low"))</f>
        <v>Low</v>
      </c>
      <c r="Q1323" s="5">
        <f>Table1[[#This Row],[gross]]-Table1[[#This Row],[budget]]</f>
        <v>-8555796</v>
      </c>
      <c r="R1323" s="5" t="str">
        <f>IF(Table1[[#This Row],[Profit]]&gt;0,"Profit","Loss")</f>
        <v>Loss</v>
      </c>
      <c r="S1323" s="6" t="str">
        <f>FLOOR(Table1[[#This Row],[year]]-1900,10)+1900 &amp; "-" &amp; FLOOR(Table1[[#This Row],[year]]-1890,10)+1900</f>
        <v>1980-1990</v>
      </c>
      <c r="T1323" s="14" t="s">
        <v>21835</v>
      </c>
      <c r="AB1323" s="14"/>
    </row>
    <row r="1324" spans="1:28" hidden="1" x14ac:dyDescent="0.3">
      <c r="A1324" t="s">
        <v>4874</v>
      </c>
      <c r="B1324" t="s">
        <v>16</v>
      </c>
      <c r="C1324" t="s">
        <v>41</v>
      </c>
      <c r="D1324">
        <v>1988</v>
      </c>
      <c r="E1324" t="s">
        <v>3883</v>
      </c>
      <c r="F1324">
        <v>5.8</v>
      </c>
      <c r="G1324">
        <v>4800</v>
      </c>
      <c r="H1324" t="s">
        <v>270</v>
      </c>
      <c r="I1324" t="s">
        <v>4875</v>
      </c>
      <c r="J1324" t="s">
        <v>59</v>
      </c>
      <c r="K1324" t="s">
        <v>30</v>
      </c>
      <c r="L1324">
        <v>19000000</v>
      </c>
      <c r="M1324">
        <v>11005304</v>
      </c>
      <c r="N1324" t="s">
        <v>50</v>
      </c>
      <c r="O1324">
        <v>97</v>
      </c>
      <c r="P1324" t="str">
        <f>IF(Table1[[#This Row],[score]]&gt;=8.5,"High",IF(Table1[[#This Row],[score]]&gt;=7,"Medium","Low"))</f>
        <v>Low</v>
      </c>
      <c r="Q1324" s="5">
        <f>Table1[[#This Row],[gross]]-Table1[[#This Row],[budget]]</f>
        <v>-7994696</v>
      </c>
      <c r="R1324" s="5" t="str">
        <f>IF(Table1[[#This Row],[Profit]]&gt;0,"Profit","Loss")</f>
        <v>Loss</v>
      </c>
      <c r="S1324" s="6" t="str">
        <f>FLOOR(Table1[[#This Row],[year]]-1900,10)+1900 &amp; "-" &amp; FLOOR(Table1[[#This Row],[year]]-1890,10)+1900</f>
        <v>1980-1990</v>
      </c>
      <c r="T1324" s="14" t="s">
        <v>21835</v>
      </c>
      <c r="AB1324" s="14"/>
    </row>
    <row r="1325" spans="1:28" hidden="1" x14ac:dyDescent="0.3">
      <c r="A1325" t="s">
        <v>4808</v>
      </c>
      <c r="B1325" t="s">
        <v>16</v>
      </c>
      <c r="C1325" t="s">
        <v>41</v>
      </c>
      <c r="D1325">
        <v>1988</v>
      </c>
      <c r="E1325" t="s">
        <v>4043</v>
      </c>
      <c r="F1325">
        <v>6.2</v>
      </c>
      <c r="G1325">
        <v>5300</v>
      </c>
      <c r="H1325" t="s">
        <v>2693</v>
      </c>
      <c r="I1325" t="s">
        <v>4809</v>
      </c>
      <c r="J1325" t="s">
        <v>881</v>
      </c>
      <c r="K1325" t="s">
        <v>30</v>
      </c>
      <c r="L1325">
        <f>20500000</f>
        <v>20500000</v>
      </c>
      <c r="M1325">
        <v>10815378</v>
      </c>
      <c r="N1325" t="s">
        <v>23</v>
      </c>
      <c r="O1325">
        <v>89</v>
      </c>
      <c r="P1325" t="str">
        <f>IF(Table1[[#This Row],[score]]&gt;=8.5,"High",IF(Table1[[#This Row],[score]]&gt;=7,"Medium","Low"))</f>
        <v>Low</v>
      </c>
      <c r="Q1325" s="5">
        <f>Table1[[#This Row],[gross]]-Table1[[#This Row],[budget]]</f>
        <v>-9684622</v>
      </c>
      <c r="R1325" s="5" t="str">
        <f>IF(Table1[[#This Row],[Profit]]&gt;0,"Profit","Loss")</f>
        <v>Loss</v>
      </c>
      <c r="S1325" s="6" t="str">
        <f>FLOOR(Table1[[#This Row],[year]]-1900,10)+1900 &amp; "-" &amp; FLOOR(Table1[[#This Row],[year]]-1890,10)+1900</f>
        <v>1980-1990</v>
      </c>
      <c r="T1325" s="14" t="s">
        <v>21835</v>
      </c>
      <c r="AB1325" s="14"/>
    </row>
    <row r="1326" spans="1:28" hidden="1" x14ac:dyDescent="0.3">
      <c r="A1326" t="s">
        <v>4941</v>
      </c>
      <c r="B1326" t="s">
        <v>33</v>
      </c>
      <c r="C1326" t="s">
        <v>34</v>
      </c>
      <c r="D1326">
        <v>1988</v>
      </c>
      <c r="E1326" t="s">
        <v>4610</v>
      </c>
      <c r="F1326">
        <v>3.8</v>
      </c>
      <c r="G1326">
        <v>4700</v>
      </c>
      <c r="H1326" t="s">
        <v>1135</v>
      </c>
      <c r="I1326" t="s">
        <v>3319</v>
      </c>
      <c r="J1326" t="s">
        <v>3320</v>
      </c>
      <c r="K1326" t="s">
        <v>195</v>
      </c>
      <c r="L1326">
        <f>20500000</f>
        <v>20500000</v>
      </c>
      <c r="M1326">
        <v>10497324</v>
      </c>
      <c r="N1326" t="s">
        <v>4109</v>
      </c>
      <c r="O1326">
        <v>105</v>
      </c>
      <c r="P1326" t="str">
        <f>IF(Table1[[#This Row],[score]]&gt;=8.5,"High",IF(Table1[[#This Row],[score]]&gt;=7,"Medium","Low"))</f>
        <v>Low</v>
      </c>
      <c r="Q1326" s="5">
        <f>Table1[[#This Row],[gross]]-Table1[[#This Row],[budget]]</f>
        <v>-10002676</v>
      </c>
      <c r="R1326" s="5" t="str">
        <f>IF(Table1[[#This Row],[Profit]]&gt;0,"Profit","Loss")</f>
        <v>Loss</v>
      </c>
      <c r="S1326" s="6" t="str">
        <f>FLOOR(Table1[[#This Row],[year]]-1900,10)+1900 &amp; "-" &amp; FLOOR(Table1[[#This Row],[year]]-1890,10)+1900</f>
        <v>1980-1990</v>
      </c>
      <c r="T1326" s="14" t="s">
        <v>21835</v>
      </c>
      <c r="AB1326" s="14"/>
    </row>
    <row r="1327" spans="1:28" hidden="1" x14ac:dyDescent="0.3">
      <c r="A1327" t="s">
        <v>4924</v>
      </c>
      <c r="B1327" t="s">
        <v>16</v>
      </c>
      <c r="C1327" t="s">
        <v>34</v>
      </c>
      <c r="D1327">
        <v>1988</v>
      </c>
      <c r="E1327" t="s">
        <v>3939</v>
      </c>
      <c r="F1327">
        <v>6</v>
      </c>
      <c r="G1327">
        <v>3000</v>
      </c>
      <c r="H1327" t="s">
        <v>1311</v>
      </c>
      <c r="I1327" t="s">
        <v>1311</v>
      </c>
      <c r="J1327" t="s">
        <v>1783</v>
      </c>
      <c r="K1327" t="s">
        <v>30</v>
      </c>
      <c r="L1327">
        <v>6000000</v>
      </c>
      <c r="M1327">
        <v>10068039</v>
      </c>
      <c r="N1327" t="s">
        <v>4634</v>
      </c>
      <c r="O1327">
        <v>97</v>
      </c>
      <c r="P1327" t="str">
        <f>IF(Table1[[#This Row],[score]]&gt;=8.5,"High",IF(Table1[[#This Row],[score]]&gt;=7,"Medium","Low"))</f>
        <v>Low</v>
      </c>
      <c r="Q1327" s="5">
        <f>Table1[[#This Row],[gross]]-Table1[[#This Row],[budget]]</f>
        <v>4068039</v>
      </c>
      <c r="R1327" s="5" t="str">
        <f>IF(Table1[[#This Row],[Profit]]&gt;0,"Profit","Loss")</f>
        <v>Profit</v>
      </c>
      <c r="S1327" s="6" t="str">
        <f>FLOOR(Table1[[#This Row],[year]]-1900,10)+1900 &amp; "-" &amp; FLOOR(Table1[[#This Row],[year]]-1890,10)+1900</f>
        <v>1980-1990</v>
      </c>
      <c r="T1327" s="14" t="s">
        <v>21835</v>
      </c>
      <c r="AB1327" s="14"/>
    </row>
    <row r="1328" spans="1:28" hidden="1" x14ac:dyDescent="0.3">
      <c r="A1328" t="s">
        <v>4527</v>
      </c>
      <c r="B1328" t="s">
        <v>16</v>
      </c>
      <c r="C1328" t="s">
        <v>17</v>
      </c>
      <c r="D1328">
        <v>1988</v>
      </c>
      <c r="E1328" t="s">
        <v>4004</v>
      </c>
      <c r="F1328">
        <v>7.3</v>
      </c>
      <c r="G1328">
        <v>35000</v>
      </c>
      <c r="H1328" t="s">
        <v>1498</v>
      </c>
      <c r="I1328" t="s">
        <v>4528</v>
      </c>
      <c r="J1328" t="s">
        <v>4529</v>
      </c>
      <c r="K1328" t="s">
        <v>1081</v>
      </c>
      <c r="L1328">
        <v>17000000</v>
      </c>
      <c r="M1328">
        <v>10006806</v>
      </c>
      <c r="N1328" t="s">
        <v>3242</v>
      </c>
      <c r="O1328">
        <v>171</v>
      </c>
      <c r="P1328" t="str">
        <f>IF(Table1[[#This Row],[score]]&gt;=8.5,"High",IF(Table1[[#This Row],[score]]&gt;=7,"Medium","Low"))</f>
        <v>Medium</v>
      </c>
      <c r="Q1328" s="5">
        <f>Table1[[#This Row],[gross]]-Table1[[#This Row],[budget]]</f>
        <v>-6993194</v>
      </c>
      <c r="R1328" s="5" t="str">
        <f>IF(Table1[[#This Row],[Profit]]&gt;0,"Profit","Loss")</f>
        <v>Loss</v>
      </c>
      <c r="S1328" s="6" t="str">
        <f>FLOOR(Table1[[#This Row],[year]]-1900,10)+1900 &amp; "-" &amp; FLOOR(Table1[[#This Row],[year]]-1890,10)+1900</f>
        <v>1980-1990</v>
      </c>
      <c r="T1328" s="14" t="s">
        <v>21835</v>
      </c>
      <c r="AB1328" s="14"/>
    </row>
    <row r="1329" spans="1:28" hidden="1" x14ac:dyDescent="0.3">
      <c r="A1329" t="s">
        <v>4964</v>
      </c>
      <c r="B1329" t="s">
        <v>16</v>
      </c>
      <c r="C1329" t="s">
        <v>104</v>
      </c>
      <c r="D1329">
        <v>1988</v>
      </c>
      <c r="E1329" t="s">
        <v>4965</v>
      </c>
      <c r="F1329">
        <v>5.7</v>
      </c>
      <c r="G1329">
        <v>3800</v>
      </c>
      <c r="H1329" t="s">
        <v>4966</v>
      </c>
      <c r="I1329" t="s">
        <v>4967</v>
      </c>
      <c r="J1329" t="s">
        <v>3326</v>
      </c>
      <c r="K1329" t="s">
        <v>30</v>
      </c>
      <c r="L1329">
        <f>20500000</f>
        <v>20500000</v>
      </c>
      <c r="M1329">
        <v>9974446</v>
      </c>
      <c r="N1329" t="s">
        <v>2324</v>
      </c>
      <c r="O1329">
        <v>117</v>
      </c>
      <c r="P1329" t="str">
        <f>IF(Table1[[#This Row],[score]]&gt;=8.5,"High",IF(Table1[[#This Row],[score]]&gt;=7,"Medium","Low"))</f>
        <v>Low</v>
      </c>
      <c r="Q1329" s="5">
        <f>Table1[[#This Row],[gross]]-Table1[[#This Row],[budget]]</f>
        <v>-10525554</v>
      </c>
      <c r="R1329" s="5" t="str">
        <f>IF(Table1[[#This Row],[Profit]]&gt;0,"Profit","Loss")</f>
        <v>Loss</v>
      </c>
      <c r="S1329" s="6" t="str">
        <f>FLOOR(Table1[[#This Row],[year]]-1900,10)+1900 &amp; "-" &amp; FLOOR(Table1[[#This Row],[year]]-1890,10)+1900</f>
        <v>1980-1990</v>
      </c>
      <c r="T1329" s="14" t="s">
        <v>21835</v>
      </c>
      <c r="AB1329" s="14"/>
    </row>
    <row r="1330" spans="1:28" hidden="1" x14ac:dyDescent="0.3">
      <c r="A1330" t="s">
        <v>4878</v>
      </c>
      <c r="B1330" t="s">
        <v>16</v>
      </c>
      <c r="C1330" t="s">
        <v>52</v>
      </c>
      <c r="D1330">
        <v>1988</v>
      </c>
      <c r="E1330" t="s">
        <v>4775</v>
      </c>
      <c r="F1330">
        <v>5.6</v>
      </c>
      <c r="G1330">
        <v>3600</v>
      </c>
      <c r="H1330" t="s">
        <v>4879</v>
      </c>
      <c r="I1330" t="s">
        <v>4879</v>
      </c>
      <c r="J1330" t="s">
        <v>4880</v>
      </c>
      <c r="K1330" t="s">
        <v>30</v>
      </c>
      <c r="L1330">
        <v>4000000</v>
      </c>
      <c r="M1330">
        <v>9797098</v>
      </c>
      <c r="N1330" t="s">
        <v>4881</v>
      </c>
      <c r="O1330">
        <v>80</v>
      </c>
      <c r="P1330" t="str">
        <f>IF(Table1[[#This Row],[score]]&gt;=8.5,"High",IF(Table1[[#This Row],[score]]&gt;=7,"Medium","Low"))</f>
        <v>Low</v>
      </c>
      <c r="Q1330" s="5">
        <f>Table1[[#This Row],[gross]]-Table1[[#This Row],[budget]]</f>
        <v>5797098</v>
      </c>
      <c r="R1330" s="5" t="str">
        <f>IF(Table1[[#This Row],[Profit]]&gt;0,"Profit","Loss")</f>
        <v>Profit</v>
      </c>
      <c r="S1330" s="6" t="str">
        <f>FLOOR(Table1[[#This Row],[year]]-1900,10)+1900 &amp; "-" &amp; FLOOR(Table1[[#This Row],[year]]-1890,10)+1900</f>
        <v>1980-1990</v>
      </c>
      <c r="T1330" s="14" t="s">
        <v>21835</v>
      </c>
      <c r="AB1330" s="14"/>
    </row>
    <row r="1331" spans="1:28" hidden="1" x14ac:dyDescent="0.3">
      <c r="A1331" t="s">
        <v>4621</v>
      </c>
      <c r="B1331" t="s">
        <v>16</v>
      </c>
      <c r="C1331" t="s">
        <v>41</v>
      </c>
      <c r="D1331">
        <v>1988</v>
      </c>
      <c r="E1331" t="s">
        <v>3883</v>
      </c>
      <c r="F1331">
        <v>5.8</v>
      </c>
      <c r="G1331">
        <v>19000</v>
      </c>
      <c r="H1331" t="s">
        <v>799</v>
      </c>
      <c r="I1331" t="s">
        <v>799</v>
      </c>
      <c r="J1331" t="s">
        <v>3670</v>
      </c>
      <c r="K1331" t="s">
        <v>30</v>
      </c>
      <c r="L1331">
        <v>6200000</v>
      </c>
      <c r="M1331">
        <v>9205924</v>
      </c>
      <c r="N1331" t="s">
        <v>4144</v>
      </c>
      <c r="O1331">
        <v>89</v>
      </c>
      <c r="P1331" t="str">
        <f>IF(Table1[[#This Row],[score]]&gt;=8.5,"High",IF(Table1[[#This Row],[score]]&gt;=7,"Medium","Low"))</f>
        <v>Low</v>
      </c>
      <c r="Q1331" s="5">
        <f>Table1[[#This Row],[gross]]-Table1[[#This Row],[budget]]</f>
        <v>3005924</v>
      </c>
      <c r="R1331" s="5" t="str">
        <f>IF(Table1[[#This Row],[Profit]]&gt;0,"Profit","Loss")</f>
        <v>Profit</v>
      </c>
      <c r="S1331" s="6" t="str">
        <f>FLOOR(Table1[[#This Row],[year]]-1900,10)+1900 &amp; "-" &amp; FLOOR(Table1[[#This Row],[year]]-1890,10)+1900</f>
        <v>1980-1990</v>
      </c>
      <c r="T1331" s="14" t="s">
        <v>21835</v>
      </c>
      <c r="AB1331" s="14"/>
    </row>
    <row r="1332" spans="1:28" hidden="1" x14ac:dyDescent="0.3">
      <c r="A1332" t="s">
        <v>4904</v>
      </c>
      <c r="B1332" t="s">
        <v>33</v>
      </c>
      <c r="C1332" t="s">
        <v>41</v>
      </c>
      <c r="D1332">
        <v>1988</v>
      </c>
      <c r="E1332" t="s">
        <v>4043</v>
      </c>
      <c r="F1332">
        <v>5.9</v>
      </c>
      <c r="G1332">
        <v>3500</v>
      </c>
      <c r="H1332" t="s">
        <v>993</v>
      </c>
      <c r="I1332" t="s">
        <v>4905</v>
      </c>
      <c r="J1332" t="s">
        <v>2146</v>
      </c>
      <c r="K1332" t="s">
        <v>30</v>
      </c>
      <c r="L1332">
        <v>18000000</v>
      </c>
      <c r="M1332">
        <v>9129999</v>
      </c>
      <c r="N1332" t="s">
        <v>2075</v>
      </c>
      <c r="O1332">
        <v>105</v>
      </c>
      <c r="P1332" t="str">
        <f>IF(Table1[[#This Row],[score]]&gt;=8.5,"High",IF(Table1[[#This Row],[score]]&gt;=7,"Medium","Low"))</f>
        <v>Low</v>
      </c>
      <c r="Q1332" s="5">
        <f>Table1[[#This Row],[gross]]-Table1[[#This Row],[budget]]</f>
        <v>-8870001</v>
      </c>
      <c r="R1332" s="5" t="str">
        <f>IF(Table1[[#This Row],[Profit]]&gt;0,"Profit","Loss")</f>
        <v>Loss</v>
      </c>
      <c r="S1332" s="6" t="str">
        <f>FLOOR(Table1[[#This Row],[year]]-1900,10)+1900 &amp; "-" &amp; FLOOR(Table1[[#This Row],[year]]-1890,10)+1900</f>
        <v>1980-1990</v>
      </c>
      <c r="T1332" s="14" t="s">
        <v>21835</v>
      </c>
      <c r="AB1332" s="14"/>
    </row>
    <row r="1333" spans="1:28" hidden="1" x14ac:dyDescent="0.3">
      <c r="A1333" t="s">
        <v>4494</v>
      </c>
      <c r="B1333" t="s">
        <v>16</v>
      </c>
      <c r="C1333" t="s">
        <v>17</v>
      </c>
      <c r="D1333">
        <v>1988</v>
      </c>
      <c r="E1333" t="s">
        <v>4495</v>
      </c>
      <c r="F1333">
        <v>7.5</v>
      </c>
      <c r="G1333">
        <v>54000</v>
      </c>
      <c r="H1333" t="s">
        <v>65</v>
      </c>
      <c r="I1333" t="s">
        <v>4496</v>
      </c>
      <c r="J1333" t="s">
        <v>4497</v>
      </c>
      <c r="K1333" t="s">
        <v>195</v>
      </c>
      <c r="L1333">
        <v>7000000</v>
      </c>
      <c r="M1333">
        <v>8865702</v>
      </c>
      <c r="N1333" t="s">
        <v>61</v>
      </c>
      <c r="O1333">
        <v>164</v>
      </c>
      <c r="P1333" t="str">
        <f>IF(Table1[[#This Row],[score]]&gt;=8.5,"High",IF(Table1[[#This Row],[score]]&gt;=7,"Medium","Low"))</f>
        <v>Medium</v>
      </c>
      <c r="Q1333" s="5">
        <f>Table1[[#This Row],[gross]]-Table1[[#This Row],[budget]]</f>
        <v>1865702</v>
      </c>
      <c r="R1333" s="5" t="str">
        <f>IF(Table1[[#This Row],[Profit]]&gt;0,"Profit","Loss")</f>
        <v>Profit</v>
      </c>
      <c r="S1333" s="6" t="str">
        <f>FLOOR(Table1[[#This Row],[year]]-1900,10)+1900 &amp; "-" &amp; FLOOR(Table1[[#This Row],[year]]-1890,10)+1900</f>
        <v>1980-1990</v>
      </c>
      <c r="T1333" s="14" t="s">
        <v>21843</v>
      </c>
      <c r="AB1333" s="14"/>
    </row>
    <row r="1334" spans="1:28" hidden="1" x14ac:dyDescent="0.3">
      <c r="A1334" t="s">
        <v>4910</v>
      </c>
      <c r="B1334" t="s">
        <v>16</v>
      </c>
      <c r="C1334" t="s">
        <v>17</v>
      </c>
      <c r="D1334">
        <v>1988</v>
      </c>
      <c r="E1334" t="s">
        <v>4911</v>
      </c>
      <c r="F1334">
        <v>6.7</v>
      </c>
      <c r="G1334">
        <v>5700</v>
      </c>
      <c r="H1334" t="s">
        <v>4912</v>
      </c>
      <c r="I1334" t="s">
        <v>3021</v>
      </c>
      <c r="J1334" t="s">
        <v>1549</v>
      </c>
      <c r="K1334" t="s">
        <v>30</v>
      </c>
      <c r="L1334">
        <f>20500000</f>
        <v>20500000</v>
      </c>
      <c r="M1334">
        <v>8674093</v>
      </c>
      <c r="N1334" t="s">
        <v>4166</v>
      </c>
      <c r="O1334">
        <v>124</v>
      </c>
      <c r="P1334" t="str">
        <f>IF(Table1[[#This Row],[score]]&gt;=8.5,"High",IF(Table1[[#This Row],[score]]&gt;=7,"Medium","Low"))</f>
        <v>Low</v>
      </c>
      <c r="Q1334" s="5">
        <f>Table1[[#This Row],[gross]]-Table1[[#This Row],[budget]]</f>
        <v>-11825907</v>
      </c>
      <c r="R1334" s="5" t="str">
        <f>IF(Table1[[#This Row],[Profit]]&gt;0,"Profit","Loss")</f>
        <v>Loss</v>
      </c>
      <c r="S1334" s="6" t="str">
        <f>FLOOR(Table1[[#This Row],[year]]-1900,10)+1900 &amp; "-" &amp; FLOOR(Table1[[#This Row],[year]]-1890,10)+1900</f>
        <v>1980-1990</v>
      </c>
      <c r="T1334" s="14" t="s">
        <v>21835</v>
      </c>
      <c r="AB1334" s="14"/>
    </row>
    <row r="1335" spans="1:28" hidden="1" x14ac:dyDescent="0.3">
      <c r="A1335" t="s">
        <v>4616</v>
      </c>
      <c r="B1335" t="s">
        <v>1974</v>
      </c>
      <c r="C1335" t="s">
        <v>41</v>
      </c>
      <c r="D1335">
        <v>1988</v>
      </c>
      <c r="E1335" t="s">
        <v>4502</v>
      </c>
      <c r="F1335">
        <v>5.8</v>
      </c>
      <c r="G1335">
        <v>8900</v>
      </c>
      <c r="H1335" t="s">
        <v>2215</v>
      </c>
      <c r="I1335" t="s">
        <v>2215</v>
      </c>
      <c r="J1335" t="s">
        <v>254</v>
      </c>
      <c r="K1335" t="s">
        <v>3125</v>
      </c>
      <c r="L1335">
        <v>17000000</v>
      </c>
      <c r="M1335">
        <v>8578231</v>
      </c>
      <c r="N1335" t="s">
        <v>4617</v>
      </c>
      <c r="O1335">
        <v>99</v>
      </c>
      <c r="P1335" t="str">
        <f>IF(Table1[[#This Row],[score]]&gt;=8.5,"High",IF(Table1[[#This Row],[score]]&gt;=7,"Medium","Low"))</f>
        <v>Low</v>
      </c>
      <c r="Q1335" s="5">
        <f>Table1[[#This Row],[gross]]-Table1[[#This Row],[budget]]</f>
        <v>-8421769</v>
      </c>
      <c r="R1335" s="5" t="str">
        <f>IF(Table1[[#This Row],[Profit]]&gt;0,"Profit","Loss")</f>
        <v>Loss</v>
      </c>
      <c r="S1335" s="6" t="str">
        <f>FLOOR(Table1[[#This Row],[year]]-1900,10)+1900 &amp; "-" &amp; FLOOR(Table1[[#This Row],[year]]-1890,10)+1900</f>
        <v>1980-1990</v>
      </c>
      <c r="T1335" s="14" t="s">
        <v>21835</v>
      </c>
      <c r="AB1335" s="14"/>
    </row>
    <row r="1336" spans="1:28" hidden="1" x14ac:dyDescent="0.3">
      <c r="A1336" t="s">
        <v>4876</v>
      </c>
      <c r="B1336" t="s">
        <v>33</v>
      </c>
      <c r="C1336" t="s">
        <v>41</v>
      </c>
      <c r="D1336">
        <v>1988</v>
      </c>
      <c r="E1336" t="s">
        <v>4333</v>
      </c>
      <c r="F1336">
        <v>7</v>
      </c>
      <c r="G1336">
        <v>9800</v>
      </c>
      <c r="H1336" t="s">
        <v>2135</v>
      </c>
      <c r="I1336" t="s">
        <v>4877</v>
      </c>
      <c r="J1336" t="s">
        <v>106</v>
      </c>
      <c r="K1336" t="s">
        <v>22</v>
      </c>
      <c r="L1336">
        <f>20500000</f>
        <v>20500000</v>
      </c>
      <c r="M1336">
        <v>8539181</v>
      </c>
      <c r="N1336" t="s">
        <v>1029</v>
      </c>
      <c r="O1336">
        <v>107</v>
      </c>
      <c r="P1336" t="str">
        <f>IF(Table1[[#This Row],[score]]&gt;=8.5,"High",IF(Table1[[#This Row],[score]]&gt;=7,"Medium","Low"))</f>
        <v>Medium</v>
      </c>
      <c r="Q1336" s="5">
        <f>Table1[[#This Row],[gross]]-Table1[[#This Row],[budget]]</f>
        <v>-11960819</v>
      </c>
      <c r="R1336" s="5" t="str">
        <f>IF(Table1[[#This Row],[Profit]]&gt;0,"Profit","Loss")</f>
        <v>Loss</v>
      </c>
      <c r="S1336" s="6" t="str">
        <f>FLOOR(Table1[[#This Row],[year]]-1900,10)+1900 &amp; "-" &amp; FLOOR(Table1[[#This Row],[year]]-1890,10)+1900</f>
        <v>1980-1990</v>
      </c>
      <c r="T1336" s="14" t="s">
        <v>21835</v>
      </c>
      <c r="AB1336" s="14"/>
    </row>
    <row r="1337" spans="1:28" hidden="1" x14ac:dyDescent="0.3">
      <c r="A1337" t="s">
        <v>4762</v>
      </c>
      <c r="B1337" t="s">
        <v>1974</v>
      </c>
      <c r="C1337" t="s">
        <v>41</v>
      </c>
      <c r="D1337">
        <v>1988</v>
      </c>
      <c r="E1337" t="s">
        <v>4021</v>
      </c>
      <c r="F1337">
        <v>4.9000000000000004</v>
      </c>
      <c r="G1337">
        <v>3400</v>
      </c>
      <c r="H1337" t="s">
        <v>4763</v>
      </c>
      <c r="I1337" t="s">
        <v>2796</v>
      </c>
      <c r="J1337" t="s">
        <v>4764</v>
      </c>
      <c r="K1337" t="s">
        <v>30</v>
      </c>
      <c r="L1337">
        <f>20500000</f>
        <v>20500000</v>
      </c>
      <c r="M1337">
        <v>8253123</v>
      </c>
      <c r="N1337" t="s">
        <v>4765</v>
      </c>
      <c r="O1337">
        <v>92</v>
      </c>
      <c r="P1337" t="str">
        <f>IF(Table1[[#This Row],[score]]&gt;=8.5,"High",IF(Table1[[#This Row],[score]]&gt;=7,"Medium","Low"))</f>
        <v>Low</v>
      </c>
      <c r="Q1337" s="5">
        <f>Table1[[#This Row],[gross]]-Table1[[#This Row],[budget]]</f>
        <v>-12246877</v>
      </c>
      <c r="R1337" s="5" t="str">
        <f>IF(Table1[[#This Row],[Profit]]&gt;0,"Profit","Loss")</f>
        <v>Loss</v>
      </c>
      <c r="S1337" s="6" t="str">
        <f>FLOOR(Table1[[#This Row],[year]]-1900,10)+1900 &amp; "-" &amp; FLOOR(Table1[[#This Row],[year]]-1890,10)+1900</f>
        <v>1980-1990</v>
      </c>
      <c r="T1337" s="14" t="s">
        <v>21835</v>
      </c>
      <c r="AB1337" s="14"/>
    </row>
    <row r="1338" spans="1:28" hidden="1" x14ac:dyDescent="0.3">
      <c r="A1338" t="s">
        <v>4530</v>
      </c>
      <c r="B1338" t="s">
        <v>16</v>
      </c>
      <c r="C1338" t="s">
        <v>52</v>
      </c>
      <c r="D1338">
        <v>1988</v>
      </c>
      <c r="E1338" t="s">
        <v>4531</v>
      </c>
      <c r="F1338">
        <v>6.5</v>
      </c>
      <c r="G1338">
        <v>34000</v>
      </c>
      <c r="H1338" t="s">
        <v>3893</v>
      </c>
      <c r="I1338" t="s">
        <v>4532</v>
      </c>
      <c r="J1338" t="s">
        <v>4533</v>
      </c>
      <c r="K1338" t="s">
        <v>30</v>
      </c>
      <c r="L1338">
        <v>19000000</v>
      </c>
      <c r="M1338">
        <v>8247943</v>
      </c>
      <c r="N1338" t="s">
        <v>2075</v>
      </c>
      <c r="O1338">
        <v>95</v>
      </c>
      <c r="P1338" t="str">
        <f>IF(Table1[[#This Row],[score]]&gt;=8.5,"High",IF(Table1[[#This Row],[score]]&gt;=7,"Medium","Low"))</f>
        <v>Low</v>
      </c>
      <c r="Q1338" s="5">
        <f>Table1[[#This Row],[gross]]-Table1[[#This Row],[budget]]</f>
        <v>-10752057</v>
      </c>
      <c r="R1338" s="5" t="str">
        <f>IF(Table1[[#This Row],[Profit]]&gt;0,"Profit","Loss")</f>
        <v>Loss</v>
      </c>
      <c r="S1338" s="6" t="str">
        <f>FLOOR(Table1[[#This Row],[year]]-1900,10)+1900 &amp; "-" &amp; FLOOR(Table1[[#This Row],[year]]-1890,10)+1900</f>
        <v>1980-1990</v>
      </c>
      <c r="T1338" s="14" t="s">
        <v>21835</v>
      </c>
      <c r="AB1338" s="14"/>
    </row>
    <row r="1339" spans="1:28" hidden="1" x14ac:dyDescent="0.3">
      <c r="A1339" t="s">
        <v>4551</v>
      </c>
      <c r="B1339" t="s">
        <v>33</v>
      </c>
      <c r="C1339" t="s">
        <v>25</v>
      </c>
      <c r="D1339">
        <v>1988</v>
      </c>
      <c r="E1339" t="s">
        <v>4552</v>
      </c>
      <c r="F1339">
        <v>7.2</v>
      </c>
      <c r="G1339">
        <v>52000</v>
      </c>
      <c r="H1339" t="s">
        <v>555</v>
      </c>
      <c r="I1339" t="s">
        <v>4553</v>
      </c>
      <c r="J1339" t="s">
        <v>4554</v>
      </c>
      <c r="K1339" t="s">
        <v>22</v>
      </c>
      <c r="L1339">
        <v>46630000</v>
      </c>
      <c r="M1339">
        <v>8083123</v>
      </c>
      <c r="N1339" t="s">
        <v>4555</v>
      </c>
      <c r="O1339">
        <v>126</v>
      </c>
      <c r="P1339" t="str">
        <f>IF(Table1[[#This Row],[score]]&gt;=8.5,"High",IF(Table1[[#This Row],[score]]&gt;=7,"Medium","Low"))</f>
        <v>Medium</v>
      </c>
      <c r="Q1339" s="5">
        <f>Table1[[#This Row],[gross]]-Table1[[#This Row],[budget]]</f>
        <v>-38546877</v>
      </c>
      <c r="R1339" s="5" t="str">
        <f>IF(Table1[[#This Row],[Profit]]&gt;0,"Profit","Loss")</f>
        <v>Loss</v>
      </c>
      <c r="S1339" s="6" t="str">
        <f>FLOOR(Table1[[#This Row],[year]]-1900,10)+1900 &amp; "-" &amp; FLOOR(Table1[[#This Row],[year]]-1890,10)+1900</f>
        <v>1980-1990</v>
      </c>
      <c r="T1339" s="14" t="s">
        <v>21835</v>
      </c>
      <c r="AB1339" s="14"/>
    </row>
    <row r="1340" spans="1:28" hidden="1" x14ac:dyDescent="0.3">
      <c r="A1340" t="s">
        <v>4519</v>
      </c>
      <c r="B1340" t="s">
        <v>16</v>
      </c>
      <c r="C1340" t="s">
        <v>17</v>
      </c>
      <c r="D1340">
        <v>1988</v>
      </c>
      <c r="E1340" t="s">
        <v>4520</v>
      </c>
      <c r="F1340">
        <v>7.3</v>
      </c>
      <c r="G1340">
        <v>43000</v>
      </c>
      <c r="H1340" t="s">
        <v>569</v>
      </c>
      <c r="I1340" t="s">
        <v>569</v>
      </c>
      <c r="J1340" t="s">
        <v>4521</v>
      </c>
      <c r="K1340" t="s">
        <v>195</v>
      </c>
      <c r="L1340">
        <v>13000000</v>
      </c>
      <c r="M1340">
        <v>8038508</v>
      </c>
      <c r="N1340" t="s">
        <v>4484</v>
      </c>
      <c r="O1340">
        <v>116</v>
      </c>
      <c r="P1340" t="str">
        <f>IF(Table1[[#This Row],[score]]&gt;=8.5,"High",IF(Table1[[#This Row],[score]]&gt;=7,"Medium","Low"))</f>
        <v>Medium</v>
      </c>
      <c r="Q1340" s="5">
        <f>Table1[[#This Row],[gross]]-Table1[[#This Row],[budget]]</f>
        <v>-4961492</v>
      </c>
      <c r="R1340" s="5" t="str">
        <f>IF(Table1[[#This Row],[Profit]]&gt;0,"Profit","Loss")</f>
        <v>Loss</v>
      </c>
      <c r="S1340" s="6" t="str">
        <f>FLOOR(Table1[[#This Row],[year]]-1900,10)+1900 &amp; "-" &amp; FLOOR(Table1[[#This Row],[year]]-1890,10)+1900</f>
        <v>1980-1990</v>
      </c>
      <c r="T1340" s="14" t="s">
        <v>21835</v>
      </c>
      <c r="AB1340" s="14"/>
    </row>
    <row r="1341" spans="1:28" hidden="1" x14ac:dyDescent="0.3">
      <c r="A1341" t="s">
        <v>4861</v>
      </c>
      <c r="B1341" t="s">
        <v>1974</v>
      </c>
      <c r="C1341" t="s">
        <v>41</v>
      </c>
      <c r="D1341">
        <v>1988</v>
      </c>
      <c r="E1341" t="s">
        <v>4649</v>
      </c>
      <c r="F1341">
        <v>5.8</v>
      </c>
      <c r="G1341">
        <v>497</v>
      </c>
      <c r="H1341" t="s">
        <v>561</v>
      </c>
      <c r="I1341" t="s">
        <v>561</v>
      </c>
      <c r="J1341" t="s">
        <v>561</v>
      </c>
      <c r="K1341" t="s">
        <v>30</v>
      </c>
      <c r="L1341">
        <f>20500000</f>
        <v>20500000</v>
      </c>
      <c r="M1341">
        <v>7721852</v>
      </c>
      <c r="N1341" t="s">
        <v>44</v>
      </c>
      <c r="O1341">
        <v>104</v>
      </c>
      <c r="P1341" t="str">
        <f>IF(Table1[[#This Row],[score]]&gt;=8.5,"High",IF(Table1[[#This Row],[score]]&gt;=7,"Medium","Low"))</f>
        <v>Low</v>
      </c>
      <c r="Q1341" s="5">
        <f>Table1[[#This Row],[gross]]-Table1[[#This Row],[budget]]</f>
        <v>-12778148</v>
      </c>
      <c r="R1341" s="5" t="str">
        <f>IF(Table1[[#This Row],[Profit]]&gt;0,"Profit","Loss")</f>
        <v>Loss</v>
      </c>
      <c r="S1341" s="6" t="str">
        <f>FLOOR(Table1[[#This Row],[year]]-1900,10)+1900 &amp; "-" &amp; FLOOR(Table1[[#This Row],[year]]-1890,10)+1900</f>
        <v>1980-1990</v>
      </c>
      <c r="T1341" s="14" t="s">
        <v>21835</v>
      </c>
      <c r="AB1341" s="14"/>
    </row>
    <row r="1342" spans="1:28" hidden="1" x14ac:dyDescent="0.3">
      <c r="A1342" t="s">
        <v>4793</v>
      </c>
      <c r="B1342" t="s">
        <v>1974</v>
      </c>
      <c r="C1342" t="s">
        <v>17</v>
      </c>
      <c r="D1342">
        <v>1988</v>
      </c>
      <c r="E1342" t="s">
        <v>4738</v>
      </c>
      <c r="F1342">
        <v>6.7</v>
      </c>
      <c r="G1342">
        <v>4200</v>
      </c>
      <c r="H1342" t="s">
        <v>4794</v>
      </c>
      <c r="I1342" t="s">
        <v>4794</v>
      </c>
      <c r="J1342" t="s">
        <v>3912</v>
      </c>
      <c r="K1342" t="s">
        <v>30</v>
      </c>
      <c r="L1342">
        <f>20500000</f>
        <v>20500000</v>
      </c>
      <c r="M1342">
        <v>7467504</v>
      </c>
      <c r="N1342" t="s">
        <v>4524</v>
      </c>
      <c r="O1342">
        <v>98</v>
      </c>
      <c r="P1342" t="str">
        <f>IF(Table1[[#This Row],[score]]&gt;=8.5,"High",IF(Table1[[#This Row],[score]]&gt;=7,"Medium","Low"))</f>
        <v>Low</v>
      </c>
      <c r="Q1342" s="5">
        <f>Table1[[#This Row],[gross]]-Table1[[#This Row],[budget]]</f>
        <v>-13032496</v>
      </c>
      <c r="R1342" s="5" t="str">
        <f>IF(Table1[[#This Row],[Profit]]&gt;0,"Profit","Loss")</f>
        <v>Loss</v>
      </c>
      <c r="S1342" s="6" t="str">
        <f>FLOOR(Table1[[#This Row],[year]]-1900,10)+1900 &amp; "-" &amp; FLOOR(Table1[[#This Row],[year]]-1890,10)+1900</f>
        <v>1980-1990</v>
      </c>
      <c r="T1342" s="14" t="s">
        <v>21835</v>
      </c>
      <c r="AB1342" s="14"/>
    </row>
    <row r="1343" spans="1:28" hidden="1" x14ac:dyDescent="0.3">
      <c r="A1343" t="s">
        <v>4712</v>
      </c>
      <c r="B1343" t="s">
        <v>16</v>
      </c>
      <c r="C1343" t="s">
        <v>34</v>
      </c>
      <c r="D1343">
        <v>1988</v>
      </c>
      <c r="E1343" t="s">
        <v>4713</v>
      </c>
      <c r="F1343">
        <v>6.5</v>
      </c>
      <c r="G1343">
        <v>14000</v>
      </c>
      <c r="H1343" t="s">
        <v>1056</v>
      </c>
      <c r="I1343" t="s">
        <v>1056</v>
      </c>
      <c r="J1343" t="s">
        <v>4714</v>
      </c>
      <c r="K1343" t="s">
        <v>30</v>
      </c>
      <c r="L1343">
        <v>3000000</v>
      </c>
      <c r="M1343">
        <v>7282851</v>
      </c>
      <c r="N1343" t="s">
        <v>4715</v>
      </c>
      <c r="O1343">
        <v>97</v>
      </c>
      <c r="P1343" t="str">
        <f>IF(Table1[[#This Row],[score]]&gt;=8.5,"High",IF(Table1[[#This Row],[score]]&gt;=7,"Medium","Low"))</f>
        <v>Low</v>
      </c>
      <c r="Q1343" s="5">
        <f>Table1[[#This Row],[gross]]-Table1[[#This Row],[budget]]</f>
        <v>4282851</v>
      </c>
      <c r="R1343" s="5" t="str">
        <f>IF(Table1[[#This Row],[Profit]]&gt;0,"Profit","Loss")</f>
        <v>Profit</v>
      </c>
      <c r="S1343" s="6" t="str">
        <f>FLOOR(Table1[[#This Row],[year]]-1900,10)+1900 &amp; "-" &amp; FLOOR(Table1[[#This Row],[year]]-1890,10)+1900</f>
        <v>1980-1990</v>
      </c>
      <c r="T1343" s="14" t="s">
        <v>21835</v>
      </c>
      <c r="AB1343" s="14"/>
    </row>
    <row r="1344" spans="1:28" hidden="1" x14ac:dyDescent="0.3">
      <c r="A1344" t="s">
        <v>4635</v>
      </c>
      <c r="B1344" t="s">
        <v>16</v>
      </c>
      <c r="C1344" t="s">
        <v>41</v>
      </c>
      <c r="D1344">
        <v>1988</v>
      </c>
      <c r="E1344" t="s">
        <v>4610</v>
      </c>
      <c r="F1344">
        <v>7.6</v>
      </c>
      <c r="G1344">
        <v>37000</v>
      </c>
      <c r="H1344" t="s">
        <v>3434</v>
      </c>
      <c r="I1344" t="s">
        <v>3434</v>
      </c>
      <c r="J1344" t="s">
        <v>4636</v>
      </c>
      <c r="K1344" t="s">
        <v>1099</v>
      </c>
      <c r="L1344">
        <v>700000</v>
      </c>
      <c r="M1344">
        <v>7263129</v>
      </c>
      <c r="N1344" t="s">
        <v>4637</v>
      </c>
      <c r="O1344">
        <v>88</v>
      </c>
      <c r="P1344" t="str">
        <f>IF(Table1[[#This Row],[score]]&gt;=8.5,"High",IF(Table1[[#This Row],[score]]&gt;=7,"Medium","Low"))</f>
        <v>Medium</v>
      </c>
      <c r="Q1344" s="5">
        <f>Table1[[#This Row],[gross]]-Table1[[#This Row],[budget]]</f>
        <v>6563129</v>
      </c>
      <c r="R1344" s="5" t="str">
        <f>IF(Table1[[#This Row],[Profit]]&gt;0,"Profit","Loss")</f>
        <v>Profit</v>
      </c>
      <c r="S1344" s="6" t="str">
        <f>FLOOR(Table1[[#This Row],[year]]-1900,10)+1900 &amp; "-" &amp; FLOOR(Table1[[#This Row],[year]]-1890,10)+1900</f>
        <v>1980-1990</v>
      </c>
      <c r="T1344" s="14" t="s">
        <v>21835</v>
      </c>
      <c r="AB1344" s="14"/>
    </row>
    <row r="1345" spans="1:28" hidden="1" x14ac:dyDescent="0.3">
      <c r="A1345" t="s">
        <v>5008</v>
      </c>
      <c r="B1345" t="s">
        <v>16</v>
      </c>
      <c r="C1345" t="s">
        <v>34</v>
      </c>
      <c r="D1345">
        <v>1988</v>
      </c>
      <c r="E1345" t="s">
        <v>3510</v>
      </c>
      <c r="F1345">
        <v>6.2</v>
      </c>
      <c r="G1345">
        <v>2700</v>
      </c>
      <c r="H1345" t="s">
        <v>1821</v>
      </c>
      <c r="I1345" t="s">
        <v>1821</v>
      </c>
      <c r="J1345" t="s">
        <v>4497</v>
      </c>
      <c r="K1345" t="s">
        <v>30</v>
      </c>
      <c r="L1345">
        <v>12000000</v>
      </c>
      <c r="M1345">
        <v>7242035</v>
      </c>
      <c r="N1345" t="s">
        <v>180</v>
      </c>
      <c r="O1345">
        <v>102</v>
      </c>
      <c r="P1345" t="str">
        <f>IF(Table1[[#This Row],[score]]&gt;=8.5,"High",IF(Table1[[#This Row],[score]]&gt;=7,"Medium","Low"))</f>
        <v>Low</v>
      </c>
      <c r="Q1345" s="5">
        <f>Table1[[#This Row],[gross]]-Table1[[#This Row],[budget]]</f>
        <v>-4757965</v>
      </c>
      <c r="R1345" s="5" t="str">
        <f>IF(Table1[[#This Row],[Profit]]&gt;0,"Profit","Loss")</f>
        <v>Loss</v>
      </c>
      <c r="S1345" s="6" t="str">
        <f>FLOOR(Table1[[#This Row],[year]]-1900,10)+1900 &amp; "-" &amp; FLOOR(Table1[[#This Row],[year]]-1890,10)+1900</f>
        <v>1980-1990</v>
      </c>
      <c r="T1345" s="14" t="s">
        <v>21835</v>
      </c>
      <c r="AB1345" s="14"/>
    </row>
    <row r="1346" spans="1:28" hidden="1" x14ac:dyDescent="0.3">
      <c r="A1346" t="s">
        <v>4650</v>
      </c>
      <c r="B1346" t="s">
        <v>33</v>
      </c>
      <c r="C1346" t="s">
        <v>41</v>
      </c>
      <c r="D1346">
        <v>1988</v>
      </c>
      <c r="E1346" t="s">
        <v>4651</v>
      </c>
      <c r="F1346">
        <v>6.4</v>
      </c>
      <c r="G1346">
        <v>4000</v>
      </c>
      <c r="H1346" t="s">
        <v>4652</v>
      </c>
      <c r="I1346" t="s">
        <v>4653</v>
      </c>
      <c r="J1346" t="s">
        <v>1513</v>
      </c>
      <c r="K1346" t="s">
        <v>22</v>
      </c>
      <c r="L1346">
        <v>5000000</v>
      </c>
      <c r="M1346">
        <v>6957975</v>
      </c>
      <c r="N1346" t="s">
        <v>4654</v>
      </c>
      <c r="O1346">
        <v>98</v>
      </c>
      <c r="P1346" t="str">
        <f>IF(Table1[[#This Row],[score]]&gt;=8.5,"High",IF(Table1[[#This Row],[score]]&gt;=7,"Medium","Low"))</f>
        <v>Low</v>
      </c>
      <c r="Q1346" s="5">
        <f>Table1[[#This Row],[gross]]-Table1[[#This Row],[budget]]</f>
        <v>1957975</v>
      </c>
      <c r="R1346" s="5" t="str">
        <f>IF(Table1[[#This Row],[Profit]]&gt;0,"Profit","Loss")</f>
        <v>Profit</v>
      </c>
      <c r="S1346" s="6" t="str">
        <f>FLOOR(Table1[[#This Row],[year]]-1900,10)+1900 &amp; "-" &amp; FLOOR(Table1[[#This Row],[year]]-1890,10)+1900</f>
        <v>1980-1990</v>
      </c>
      <c r="T1346" s="14" t="s">
        <v>21835</v>
      </c>
      <c r="AB1346" s="14"/>
    </row>
    <row r="1347" spans="1:28" hidden="1" x14ac:dyDescent="0.3">
      <c r="A1347" t="s">
        <v>4609</v>
      </c>
      <c r="B1347" t="s">
        <v>1974</v>
      </c>
      <c r="C1347" t="s">
        <v>63</v>
      </c>
      <c r="D1347">
        <v>1988</v>
      </c>
      <c r="E1347" t="s">
        <v>4610</v>
      </c>
      <c r="F1347">
        <v>6.9</v>
      </c>
      <c r="G1347">
        <v>9600</v>
      </c>
      <c r="H1347" t="s">
        <v>1285</v>
      </c>
      <c r="I1347" t="s">
        <v>4611</v>
      </c>
      <c r="J1347" t="s">
        <v>735</v>
      </c>
      <c r="K1347" t="s">
        <v>248</v>
      </c>
      <c r="L1347">
        <v>15000000</v>
      </c>
      <c r="M1347">
        <v>6908797</v>
      </c>
      <c r="N1347" t="s">
        <v>4612</v>
      </c>
      <c r="O1347">
        <v>120</v>
      </c>
      <c r="P1347" t="str">
        <f>IF(Table1[[#This Row],[score]]&gt;=8.5,"High",IF(Table1[[#This Row],[score]]&gt;=7,"Medium","Low"))</f>
        <v>Low</v>
      </c>
      <c r="Q1347" s="5">
        <f>Table1[[#This Row],[gross]]-Table1[[#This Row],[budget]]</f>
        <v>-8091203</v>
      </c>
      <c r="R1347" s="5" t="str">
        <f>IF(Table1[[#This Row],[Profit]]&gt;0,"Profit","Loss")</f>
        <v>Loss</v>
      </c>
      <c r="S1347" s="6" t="str">
        <f>FLOOR(Table1[[#This Row],[year]]-1900,10)+1900 &amp; "-" &amp; FLOOR(Table1[[#This Row],[year]]-1890,10)+1900</f>
        <v>1980-1990</v>
      </c>
      <c r="T1347" s="14" t="s">
        <v>21835</v>
      </c>
      <c r="AB1347" s="14"/>
    </row>
    <row r="1348" spans="1:28" hidden="1" x14ac:dyDescent="0.3">
      <c r="A1348" t="s">
        <v>4515</v>
      </c>
      <c r="B1348" t="s">
        <v>33</v>
      </c>
      <c r="C1348" t="s">
        <v>41</v>
      </c>
      <c r="D1348">
        <v>1988</v>
      </c>
      <c r="E1348" t="s">
        <v>4516</v>
      </c>
      <c r="F1348">
        <v>7</v>
      </c>
      <c r="G1348">
        <v>20000</v>
      </c>
      <c r="H1348" t="s">
        <v>4517</v>
      </c>
      <c r="I1348" t="s">
        <v>4517</v>
      </c>
      <c r="J1348" t="s">
        <v>4518</v>
      </c>
      <c r="K1348" t="s">
        <v>30</v>
      </c>
      <c r="L1348">
        <v>2000000</v>
      </c>
      <c r="M1348">
        <v>6673032</v>
      </c>
      <c r="N1348" t="s">
        <v>2001</v>
      </c>
      <c r="O1348">
        <v>92</v>
      </c>
      <c r="P1348" t="str">
        <f>IF(Table1[[#This Row],[score]]&gt;=8.5,"High",IF(Table1[[#This Row],[score]]&gt;=7,"Medium","Low"))</f>
        <v>Medium</v>
      </c>
      <c r="Q1348" s="5">
        <f>Table1[[#This Row],[gross]]-Table1[[#This Row],[budget]]</f>
        <v>4673032</v>
      </c>
      <c r="R1348" s="5" t="str">
        <f>IF(Table1[[#This Row],[Profit]]&gt;0,"Profit","Loss")</f>
        <v>Profit</v>
      </c>
      <c r="S1348" s="6" t="str">
        <f>FLOOR(Table1[[#This Row],[year]]-1900,10)+1900 &amp; "-" &amp; FLOOR(Table1[[#This Row],[year]]-1890,10)+1900</f>
        <v>1980-1990</v>
      </c>
      <c r="T1348" s="14" t="s">
        <v>21835</v>
      </c>
      <c r="AB1348" s="14"/>
    </row>
    <row r="1349" spans="1:28" hidden="1" x14ac:dyDescent="0.3">
      <c r="A1349" t="s">
        <v>4780</v>
      </c>
      <c r="B1349" t="s">
        <v>1974</v>
      </c>
      <c r="C1349" t="s">
        <v>17</v>
      </c>
      <c r="D1349">
        <v>1988</v>
      </c>
      <c r="E1349" t="s">
        <v>4502</v>
      </c>
      <c r="F1349">
        <v>5.0999999999999996</v>
      </c>
      <c r="G1349">
        <v>1700</v>
      </c>
      <c r="H1349" t="s">
        <v>3269</v>
      </c>
      <c r="I1349" t="s">
        <v>4781</v>
      </c>
      <c r="J1349" t="s">
        <v>2036</v>
      </c>
      <c r="K1349" t="s">
        <v>30</v>
      </c>
      <c r="L1349">
        <v>14000000</v>
      </c>
      <c r="M1349">
        <v>6640346</v>
      </c>
      <c r="N1349" t="s">
        <v>4608</v>
      </c>
      <c r="O1349">
        <v>105</v>
      </c>
      <c r="P1349" t="str">
        <f>IF(Table1[[#This Row],[score]]&gt;=8.5,"High",IF(Table1[[#This Row],[score]]&gt;=7,"Medium","Low"))</f>
        <v>Low</v>
      </c>
      <c r="Q1349" s="5">
        <f>Table1[[#This Row],[gross]]-Table1[[#This Row],[budget]]</f>
        <v>-7359654</v>
      </c>
      <c r="R1349" s="5" t="str">
        <f>IF(Table1[[#This Row],[Profit]]&gt;0,"Profit","Loss")</f>
        <v>Loss</v>
      </c>
      <c r="S1349" s="6" t="str">
        <f>FLOOR(Table1[[#This Row],[year]]-1900,10)+1900 &amp; "-" &amp; FLOOR(Table1[[#This Row],[year]]-1890,10)+1900</f>
        <v>1980-1990</v>
      </c>
      <c r="T1349" s="14" t="s">
        <v>21835</v>
      </c>
      <c r="AB1349" s="14"/>
    </row>
    <row r="1350" spans="1:28" hidden="1" x14ac:dyDescent="0.3">
      <c r="A1350" t="s">
        <v>4921</v>
      </c>
      <c r="B1350" t="s">
        <v>33</v>
      </c>
      <c r="C1350" t="s">
        <v>41</v>
      </c>
      <c r="D1350">
        <v>1988</v>
      </c>
      <c r="E1350" t="s">
        <v>4738</v>
      </c>
      <c r="F1350">
        <v>4.4000000000000004</v>
      </c>
      <c r="G1350">
        <v>3100</v>
      </c>
      <c r="H1350" t="s">
        <v>2795</v>
      </c>
      <c r="I1350" t="s">
        <v>4922</v>
      </c>
      <c r="J1350" t="s">
        <v>4923</v>
      </c>
      <c r="K1350" t="s">
        <v>30</v>
      </c>
      <c r="L1350">
        <f>20500000</f>
        <v>20500000</v>
      </c>
      <c r="M1350">
        <v>6436211</v>
      </c>
      <c r="N1350" t="s">
        <v>23</v>
      </c>
      <c r="O1350">
        <v>83</v>
      </c>
      <c r="P1350" t="str">
        <f>IF(Table1[[#This Row],[score]]&gt;=8.5,"High",IF(Table1[[#This Row],[score]]&gt;=7,"Medium","Low"))</f>
        <v>Low</v>
      </c>
      <c r="Q1350" s="5">
        <f>Table1[[#This Row],[gross]]-Table1[[#This Row],[budget]]</f>
        <v>-14063789</v>
      </c>
      <c r="R1350" s="5" t="str">
        <f>IF(Table1[[#This Row],[Profit]]&gt;0,"Profit","Loss")</f>
        <v>Loss</v>
      </c>
      <c r="S1350" s="6" t="str">
        <f>FLOOR(Table1[[#This Row],[year]]-1900,10)+1900 &amp; "-" &amp; FLOOR(Table1[[#This Row],[year]]-1890,10)+1900</f>
        <v>1980-1990</v>
      </c>
      <c r="T1350" s="14" t="s">
        <v>21835</v>
      </c>
      <c r="AB1350" s="14"/>
    </row>
    <row r="1351" spans="1:28" hidden="1" x14ac:dyDescent="0.3">
      <c r="A1351" t="s">
        <v>4570</v>
      </c>
      <c r="B1351" t="s">
        <v>33</v>
      </c>
      <c r="C1351" t="s">
        <v>25</v>
      </c>
      <c r="D1351">
        <v>1988</v>
      </c>
      <c r="E1351" t="s">
        <v>4483</v>
      </c>
      <c r="F1351">
        <v>3.4</v>
      </c>
      <c r="G1351">
        <v>12000</v>
      </c>
      <c r="H1351" t="s">
        <v>2150</v>
      </c>
      <c r="I1351" t="s">
        <v>2150</v>
      </c>
      <c r="J1351" t="s">
        <v>4571</v>
      </c>
      <c r="K1351" t="s">
        <v>30</v>
      </c>
      <c r="L1351">
        <v>13000000</v>
      </c>
      <c r="M1351">
        <v>6424112</v>
      </c>
      <c r="N1351" t="s">
        <v>4572</v>
      </c>
      <c r="O1351">
        <v>99</v>
      </c>
      <c r="P1351" t="str">
        <f>IF(Table1[[#This Row],[score]]&gt;=8.5,"High",IF(Table1[[#This Row],[score]]&gt;=7,"Medium","Low"))</f>
        <v>Low</v>
      </c>
      <c r="Q1351" s="5">
        <f>Table1[[#This Row],[gross]]-Table1[[#This Row],[budget]]</f>
        <v>-6575888</v>
      </c>
      <c r="R1351" s="5" t="str">
        <f>IF(Table1[[#This Row],[Profit]]&gt;0,"Profit","Loss")</f>
        <v>Loss</v>
      </c>
      <c r="S1351" s="6" t="str">
        <f>FLOOR(Table1[[#This Row],[year]]-1900,10)+1900 &amp; "-" &amp; FLOOR(Table1[[#This Row],[year]]-1890,10)+1900</f>
        <v>1980-1990</v>
      </c>
      <c r="T1351" s="14" t="s">
        <v>21835</v>
      </c>
      <c r="AB1351" s="14"/>
    </row>
    <row r="1352" spans="1:28" hidden="1" x14ac:dyDescent="0.3">
      <c r="A1352" t="s">
        <v>4853</v>
      </c>
      <c r="B1352" t="s">
        <v>16</v>
      </c>
      <c r="C1352" t="s">
        <v>52</v>
      </c>
      <c r="D1352">
        <v>1988</v>
      </c>
      <c r="E1352" t="s">
        <v>4053</v>
      </c>
      <c r="F1352">
        <v>5</v>
      </c>
      <c r="G1352">
        <v>1700</v>
      </c>
      <c r="H1352" t="s">
        <v>4854</v>
      </c>
      <c r="I1352" t="s">
        <v>4855</v>
      </c>
      <c r="J1352" t="s">
        <v>604</v>
      </c>
      <c r="K1352" t="s">
        <v>30</v>
      </c>
      <c r="L1352">
        <f>20500000</f>
        <v>20500000</v>
      </c>
      <c r="M1352">
        <v>6337299</v>
      </c>
      <c r="N1352" t="s">
        <v>4269</v>
      </c>
      <c r="O1352">
        <v>102</v>
      </c>
      <c r="P1352" t="str">
        <f>IF(Table1[[#This Row],[score]]&gt;=8.5,"High",IF(Table1[[#This Row],[score]]&gt;=7,"Medium","Low"))</f>
        <v>Low</v>
      </c>
      <c r="Q1352" s="5">
        <f>Table1[[#This Row],[gross]]-Table1[[#This Row],[budget]]</f>
        <v>-14162701</v>
      </c>
      <c r="R1352" s="5" t="str">
        <f>IF(Table1[[#This Row],[Profit]]&gt;0,"Profit","Loss")</f>
        <v>Loss</v>
      </c>
      <c r="S1352" s="6" t="str">
        <f>FLOOR(Table1[[#This Row],[year]]-1900,10)+1900 &amp; "-" &amp; FLOOR(Table1[[#This Row],[year]]-1890,10)+1900</f>
        <v>1980-1990</v>
      </c>
      <c r="T1352" s="14" t="s">
        <v>21835</v>
      </c>
      <c r="AB1352" s="14"/>
    </row>
    <row r="1353" spans="1:28" hidden="1" x14ac:dyDescent="0.3">
      <c r="A1353" t="s">
        <v>4694</v>
      </c>
      <c r="B1353" t="s">
        <v>16</v>
      </c>
      <c r="C1353" t="s">
        <v>41</v>
      </c>
      <c r="D1353">
        <v>1988</v>
      </c>
      <c r="E1353" t="s">
        <v>4516</v>
      </c>
      <c r="F1353">
        <v>5.5</v>
      </c>
      <c r="G1353">
        <v>2600</v>
      </c>
      <c r="H1353" t="s">
        <v>4695</v>
      </c>
      <c r="I1353" t="s">
        <v>4695</v>
      </c>
      <c r="J1353" t="s">
        <v>4427</v>
      </c>
      <c r="K1353" t="s">
        <v>30</v>
      </c>
      <c r="L1353">
        <f>20500000</f>
        <v>20500000</v>
      </c>
      <c r="M1353">
        <v>6264058</v>
      </c>
      <c r="N1353" t="s">
        <v>3403</v>
      </c>
      <c r="O1353">
        <v>90</v>
      </c>
      <c r="P1353" t="str">
        <f>IF(Table1[[#This Row],[score]]&gt;=8.5,"High",IF(Table1[[#This Row],[score]]&gt;=7,"Medium","Low"))</f>
        <v>Low</v>
      </c>
      <c r="Q1353" s="5">
        <f>Table1[[#This Row],[gross]]-Table1[[#This Row],[budget]]</f>
        <v>-14235942</v>
      </c>
      <c r="R1353" s="5" t="str">
        <f>IF(Table1[[#This Row],[Profit]]&gt;0,"Profit","Loss")</f>
        <v>Loss</v>
      </c>
      <c r="S1353" s="6" t="str">
        <f>FLOOR(Table1[[#This Row],[year]]-1900,10)+1900 &amp; "-" &amp; FLOOR(Table1[[#This Row],[year]]-1890,10)+1900</f>
        <v>1980-1990</v>
      </c>
      <c r="T1353" s="14" t="s">
        <v>21835</v>
      </c>
      <c r="AB1353" s="14"/>
    </row>
    <row r="1354" spans="1:28" hidden="1" x14ac:dyDescent="0.3">
      <c r="A1354" t="s">
        <v>4837</v>
      </c>
      <c r="B1354" t="s">
        <v>16</v>
      </c>
      <c r="C1354" t="s">
        <v>34</v>
      </c>
      <c r="D1354">
        <v>1988</v>
      </c>
      <c r="E1354" t="s">
        <v>4301</v>
      </c>
      <c r="F1354">
        <v>4.9000000000000004</v>
      </c>
      <c r="G1354">
        <v>6000</v>
      </c>
      <c r="H1354" t="s">
        <v>4838</v>
      </c>
      <c r="I1354" t="s">
        <v>2187</v>
      </c>
      <c r="J1354" t="s">
        <v>327</v>
      </c>
      <c r="K1354" t="s">
        <v>30</v>
      </c>
      <c r="L1354">
        <f>20500000</f>
        <v>20500000</v>
      </c>
      <c r="M1354">
        <v>6193901</v>
      </c>
      <c r="N1354" t="s">
        <v>2188</v>
      </c>
      <c r="O1354">
        <v>103</v>
      </c>
      <c r="P1354" t="str">
        <f>IF(Table1[[#This Row],[score]]&gt;=8.5,"High",IF(Table1[[#This Row],[score]]&gt;=7,"Medium","Low"))</f>
        <v>Low</v>
      </c>
      <c r="Q1354" s="5">
        <f>Table1[[#This Row],[gross]]-Table1[[#This Row],[budget]]</f>
        <v>-14306099</v>
      </c>
      <c r="R1354" s="5" t="str">
        <f>IF(Table1[[#This Row],[Profit]]&gt;0,"Profit","Loss")</f>
        <v>Loss</v>
      </c>
      <c r="S1354" s="6" t="str">
        <f>FLOOR(Table1[[#This Row],[year]]-1900,10)+1900 &amp; "-" &amp; FLOOR(Table1[[#This Row],[year]]-1890,10)+1900</f>
        <v>1980-1990</v>
      </c>
      <c r="T1354" s="14" t="s">
        <v>21835</v>
      </c>
      <c r="AB1354" s="14"/>
    </row>
    <row r="1355" spans="1:28" hidden="1" x14ac:dyDescent="0.3">
      <c r="A1355">
        <v>1969</v>
      </c>
      <c r="B1355" t="s">
        <v>16</v>
      </c>
      <c r="C1355" t="s">
        <v>17</v>
      </c>
      <c r="D1355">
        <v>1988</v>
      </c>
      <c r="E1355" t="s">
        <v>4502</v>
      </c>
      <c r="F1355">
        <v>5.8</v>
      </c>
      <c r="G1355">
        <v>3600</v>
      </c>
      <c r="H1355" t="s">
        <v>593</v>
      </c>
      <c r="I1355" t="s">
        <v>593</v>
      </c>
      <c r="J1355" t="s">
        <v>4862</v>
      </c>
      <c r="K1355" t="s">
        <v>30</v>
      </c>
      <c r="L1355">
        <v>7000000</v>
      </c>
      <c r="M1355">
        <v>5979011</v>
      </c>
      <c r="N1355" t="s">
        <v>1520</v>
      </c>
      <c r="O1355">
        <v>95</v>
      </c>
      <c r="P1355" t="str">
        <f>IF(Table1[[#This Row],[score]]&gt;=8.5,"High",IF(Table1[[#This Row],[score]]&gt;=7,"Medium","Low"))</f>
        <v>Low</v>
      </c>
      <c r="Q1355" s="5">
        <f>Table1[[#This Row],[gross]]-Table1[[#This Row],[budget]]</f>
        <v>-1020989</v>
      </c>
      <c r="R1355" s="5" t="str">
        <f>IF(Table1[[#This Row],[Profit]]&gt;0,"Profit","Loss")</f>
        <v>Loss</v>
      </c>
      <c r="S1355" s="6" t="str">
        <f>FLOOR(Table1[[#This Row],[year]]-1900,10)+1900 &amp; "-" &amp; FLOOR(Table1[[#This Row],[year]]-1890,10)+1900</f>
        <v>1980-1990</v>
      </c>
      <c r="T1355" s="14" t="s">
        <v>21835</v>
      </c>
      <c r="AB1355" s="14"/>
    </row>
    <row r="1356" spans="1:28" hidden="1" x14ac:dyDescent="0.3">
      <c r="A1356" t="s">
        <v>4626</v>
      </c>
      <c r="B1356" t="s">
        <v>33</v>
      </c>
      <c r="C1356" t="s">
        <v>17</v>
      </c>
      <c r="D1356">
        <v>1988</v>
      </c>
      <c r="E1356" t="s">
        <v>4627</v>
      </c>
      <c r="F1356">
        <v>7.2</v>
      </c>
      <c r="G1356">
        <v>19000</v>
      </c>
      <c r="H1356" t="s">
        <v>1831</v>
      </c>
      <c r="I1356" t="s">
        <v>4628</v>
      </c>
      <c r="J1356" t="s">
        <v>2594</v>
      </c>
      <c r="K1356" t="s">
        <v>30</v>
      </c>
      <c r="L1356">
        <v>6000000</v>
      </c>
      <c r="M1356">
        <v>5680515</v>
      </c>
      <c r="N1356" t="s">
        <v>50</v>
      </c>
      <c r="O1356">
        <v>119</v>
      </c>
      <c r="P1356" t="str">
        <f>IF(Table1[[#This Row],[score]]&gt;=8.5,"High",IF(Table1[[#This Row],[score]]&gt;=7,"Medium","Low"))</f>
        <v>Medium</v>
      </c>
      <c r="Q1356" s="5">
        <f>Table1[[#This Row],[gross]]-Table1[[#This Row],[budget]]</f>
        <v>-319485</v>
      </c>
      <c r="R1356" s="5" t="str">
        <f>IF(Table1[[#This Row],[Profit]]&gt;0,"Profit","Loss")</f>
        <v>Loss</v>
      </c>
      <c r="S1356" s="6" t="str">
        <f>FLOOR(Table1[[#This Row],[year]]-1900,10)+1900 &amp; "-" &amp; FLOOR(Table1[[#This Row],[year]]-1890,10)+1900</f>
        <v>1980-1990</v>
      </c>
      <c r="T1356" s="14" t="s">
        <v>21836</v>
      </c>
      <c r="AB1356" s="14"/>
    </row>
    <row r="1357" spans="1:28" hidden="1" x14ac:dyDescent="0.3">
      <c r="A1357" t="s">
        <v>4565</v>
      </c>
      <c r="B1357" t="s">
        <v>1974</v>
      </c>
      <c r="C1357" t="s">
        <v>41</v>
      </c>
      <c r="D1357">
        <v>1988</v>
      </c>
      <c r="E1357" t="s">
        <v>4566</v>
      </c>
      <c r="F1357">
        <v>6.6</v>
      </c>
      <c r="G1357">
        <v>14000</v>
      </c>
      <c r="H1357" t="s">
        <v>1637</v>
      </c>
      <c r="I1357" t="s">
        <v>4567</v>
      </c>
      <c r="J1357" t="s">
        <v>4568</v>
      </c>
      <c r="K1357" t="s">
        <v>30</v>
      </c>
      <c r="L1357">
        <v>7500000</v>
      </c>
      <c r="M1357">
        <v>5596267</v>
      </c>
      <c r="N1357" t="s">
        <v>4569</v>
      </c>
      <c r="O1357">
        <v>96</v>
      </c>
      <c r="P1357" t="str">
        <f>IF(Table1[[#This Row],[score]]&gt;=8.5,"High",IF(Table1[[#This Row],[score]]&gt;=7,"Medium","Low"))</f>
        <v>Low</v>
      </c>
      <c r="Q1357" s="5">
        <f>Table1[[#This Row],[gross]]-Table1[[#This Row],[budget]]</f>
        <v>-1903733</v>
      </c>
      <c r="R1357" s="5" t="str">
        <f>IF(Table1[[#This Row],[Profit]]&gt;0,"Profit","Loss")</f>
        <v>Loss</v>
      </c>
      <c r="S1357" s="6" t="str">
        <f>FLOOR(Table1[[#This Row],[year]]-1900,10)+1900 &amp; "-" &amp; FLOOR(Table1[[#This Row],[year]]-1890,10)+1900</f>
        <v>1980-1990</v>
      </c>
      <c r="T1357" s="14" t="s">
        <v>21835</v>
      </c>
      <c r="AB1357" s="14"/>
    </row>
    <row r="1358" spans="1:28" hidden="1" x14ac:dyDescent="0.3">
      <c r="A1358" t="s">
        <v>4933</v>
      </c>
      <c r="B1358" t="s">
        <v>1974</v>
      </c>
      <c r="C1358" t="s">
        <v>41</v>
      </c>
      <c r="D1358">
        <v>1988</v>
      </c>
      <c r="E1358" t="s">
        <v>4566</v>
      </c>
      <c r="F1358">
        <v>5.7</v>
      </c>
      <c r="G1358">
        <v>1200</v>
      </c>
      <c r="H1358" t="s">
        <v>2026</v>
      </c>
      <c r="I1358" t="s">
        <v>2026</v>
      </c>
      <c r="J1358" t="s">
        <v>1810</v>
      </c>
      <c r="K1358" t="s">
        <v>30</v>
      </c>
      <c r="L1358">
        <v>13000000</v>
      </c>
      <c r="M1358">
        <v>5509417</v>
      </c>
      <c r="N1358" t="s">
        <v>4934</v>
      </c>
      <c r="O1358">
        <v>97</v>
      </c>
      <c r="P1358" t="str">
        <f>IF(Table1[[#This Row],[score]]&gt;=8.5,"High",IF(Table1[[#This Row],[score]]&gt;=7,"Medium","Low"))</f>
        <v>Low</v>
      </c>
      <c r="Q1358" s="5">
        <f>Table1[[#This Row],[gross]]-Table1[[#This Row],[budget]]</f>
        <v>-7490583</v>
      </c>
      <c r="R1358" s="5" t="str">
        <f>IF(Table1[[#This Row],[Profit]]&gt;0,"Profit","Loss")</f>
        <v>Loss</v>
      </c>
      <c r="S1358" s="6" t="str">
        <f>FLOOR(Table1[[#This Row],[year]]-1900,10)+1900 &amp; "-" &amp; FLOOR(Table1[[#This Row],[year]]-1890,10)+1900</f>
        <v>1980-1990</v>
      </c>
      <c r="T1358" s="14" t="s">
        <v>21835</v>
      </c>
      <c r="AB1358" s="14"/>
    </row>
    <row r="1359" spans="1:28" hidden="1" x14ac:dyDescent="0.3">
      <c r="A1359" t="s">
        <v>4700</v>
      </c>
      <c r="B1359" t="s">
        <v>16</v>
      </c>
      <c r="C1359" t="s">
        <v>17</v>
      </c>
      <c r="D1359">
        <v>1988</v>
      </c>
      <c r="E1359" t="s">
        <v>4477</v>
      </c>
      <c r="F1359">
        <v>6.2</v>
      </c>
      <c r="G1359">
        <v>11000</v>
      </c>
      <c r="H1359" t="s">
        <v>1061</v>
      </c>
      <c r="I1359" t="s">
        <v>4701</v>
      </c>
      <c r="J1359" t="s">
        <v>4702</v>
      </c>
      <c r="K1359" t="s">
        <v>30</v>
      </c>
      <c r="L1359">
        <v>7000000</v>
      </c>
      <c r="M1359">
        <v>5344577</v>
      </c>
      <c r="N1359" t="s">
        <v>50</v>
      </c>
      <c r="O1359">
        <v>113</v>
      </c>
      <c r="P1359" t="str">
        <f>IF(Table1[[#This Row],[score]]&gt;=8.5,"High",IF(Table1[[#This Row],[score]]&gt;=7,"Medium","Low"))</f>
        <v>Low</v>
      </c>
      <c r="Q1359" s="5">
        <f>Table1[[#This Row],[gross]]-Table1[[#This Row],[budget]]</f>
        <v>-1655423</v>
      </c>
      <c r="R1359" s="5" t="str">
        <f>IF(Table1[[#This Row],[Profit]]&gt;0,"Profit","Loss")</f>
        <v>Loss</v>
      </c>
      <c r="S1359" s="6" t="str">
        <f>FLOOR(Table1[[#This Row],[year]]-1900,10)+1900 &amp; "-" &amp; FLOOR(Table1[[#This Row],[year]]-1890,10)+1900</f>
        <v>1980-1990</v>
      </c>
      <c r="T1359" s="14" t="s">
        <v>21835</v>
      </c>
      <c r="AB1359" s="14"/>
    </row>
    <row r="1360" spans="1:28" hidden="1" x14ac:dyDescent="0.3">
      <c r="A1360" t="s">
        <v>4985</v>
      </c>
      <c r="B1360" t="s">
        <v>16</v>
      </c>
      <c r="C1360" t="s">
        <v>34</v>
      </c>
      <c r="D1360">
        <v>1988</v>
      </c>
      <c r="E1360" t="s">
        <v>4738</v>
      </c>
      <c r="F1360">
        <v>5.3</v>
      </c>
      <c r="G1360">
        <v>3500</v>
      </c>
      <c r="H1360" t="s">
        <v>2333</v>
      </c>
      <c r="I1360" t="s">
        <v>4986</v>
      </c>
      <c r="J1360" t="s">
        <v>327</v>
      </c>
      <c r="K1360" t="s">
        <v>30</v>
      </c>
      <c r="L1360">
        <f>20500000</f>
        <v>20500000</v>
      </c>
      <c r="M1360">
        <v>5301200</v>
      </c>
      <c r="N1360" t="s">
        <v>1163</v>
      </c>
      <c r="O1360">
        <v>96</v>
      </c>
      <c r="P1360" t="str">
        <f>IF(Table1[[#This Row],[score]]&gt;=8.5,"High",IF(Table1[[#This Row],[score]]&gt;=7,"Medium","Low"))</f>
        <v>Low</v>
      </c>
      <c r="Q1360" s="5">
        <f>Table1[[#This Row],[gross]]-Table1[[#This Row],[budget]]</f>
        <v>-15198800</v>
      </c>
      <c r="R1360" s="5" t="str">
        <f>IF(Table1[[#This Row],[Profit]]&gt;0,"Profit","Loss")</f>
        <v>Loss</v>
      </c>
      <c r="S1360" s="6" t="str">
        <f>FLOOR(Table1[[#This Row],[year]]-1900,10)+1900 &amp; "-" &amp; FLOOR(Table1[[#This Row],[year]]-1890,10)+1900</f>
        <v>1980-1990</v>
      </c>
      <c r="T1360" s="14" t="s">
        <v>21835</v>
      </c>
      <c r="AB1360" s="14"/>
    </row>
    <row r="1361" spans="1:28" hidden="1" x14ac:dyDescent="0.3">
      <c r="A1361" t="s">
        <v>4825</v>
      </c>
      <c r="B1361" t="s">
        <v>16</v>
      </c>
      <c r="C1361" t="s">
        <v>41</v>
      </c>
      <c r="D1361">
        <v>1988</v>
      </c>
      <c r="E1361" t="s">
        <v>4589</v>
      </c>
      <c r="F1361">
        <v>7.7</v>
      </c>
      <c r="G1361">
        <v>6800</v>
      </c>
      <c r="H1361" t="s">
        <v>2459</v>
      </c>
      <c r="I1361" t="s">
        <v>4826</v>
      </c>
      <c r="J1361" t="s">
        <v>361</v>
      </c>
      <c r="K1361" t="s">
        <v>30</v>
      </c>
      <c r="L1361">
        <f>20500000</f>
        <v>20500000</v>
      </c>
      <c r="M1361">
        <v>4870903</v>
      </c>
      <c r="N1361" t="s">
        <v>2001</v>
      </c>
      <c r="O1361">
        <v>120</v>
      </c>
      <c r="P1361" t="str">
        <f>IF(Table1[[#This Row],[score]]&gt;=8.5,"High",IF(Table1[[#This Row],[score]]&gt;=7,"Medium","Low"))</f>
        <v>Medium</v>
      </c>
      <c r="Q1361" s="5">
        <f>Table1[[#This Row],[gross]]-Table1[[#This Row],[budget]]</f>
        <v>-15629097</v>
      </c>
      <c r="R1361" s="5" t="str">
        <f>IF(Table1[[#This Row],[Profit]]&gt;0,"Profit","Loss")</f>
        <v>Loss</v>
      </c>
      <c r="S1361" s="6" t="str">
        <f>FLOOR(Table1[[#This Row],[year]]-1900,10)+1900 &amp; "-" &amp; FLOOR(Table1[[#This Row],[year]]-1890,10)+1900</f>
        <v>1980-1990</v>
      </c>
      <c r="T1361" s="14" t="s">
        <v>21835</v>
      </c>
      <c r="AB1361" s="14"/>
    </row>
    <row r="1362" spans="1:28" hidden="1" x14ac:dyDescent="0.3">
      <c r="A1362" t="s">
        <v>5015</v>
      </c>
      <c r="B1362" t="s">
        <v>16</v>
      </c>
      <c r="C1362" t="s">
        <v>17</v>
      </c>
      <c r="D1362">
        <v>1988</v>
      </c>
      <c r="E1362" t="s">
        <v>4429</v>
      </c>
      <c r="F1362">
        <v>5.7</v>
      </c>
      <c r="G1362">
        <v>1500</v>
      </c>
      <c r="H1362" t="s">
        <v>2118</v>
      </c>
      <c r="I1362" t="s">
        <v>5016</v>
      </c>
      <c r="J1362" t="s">
        <v>2338</v>
      </c>
      <c r="K1362" t="s">
        <v>30</v>
      </c>
      <c r="L1362">
        <v>14000000</v>
      </c>
      <c r="M1362">
        <v>4764606</v>
      </c>
      <c r="N1362" t="s">
        <v>2067</v>
      </c>
      <c r="O1362">
        <v>103</v>
      </c>
      <c r="P1362" t="str">
        <f>IF(Table1[[#This Row],[score]]&gt;=8.5,"High",IF(Table1[[#This Row],[score]]&gt;=7,"Medium","Low"))</f>
        <v>Low</v>
      </c>
      <c r="Q1362" s="5">
        <f>Table1[[#This Row],[gross]]-Table1[[#This Row],[budget]]</f>
        <v>-9235394</v>
      </c>
      <c r="R1362" s="5" t="str">
        <f>IF(Table1[[#This Row],[Profit]]&gt;0,"Profit","Loss")</f>
        <v>Loss</v>
      </c>
      <c r="S1362" s="6" t="str">
        <f>FLOOR(Table1[[#This Row],[year]]-1900,10)+1900 &amp; "-" &amp; FLOOR(Table1[[#This Row],[year]]-1890,10)+1900</f>
        <v>1980-1990</v>
      </c>
      <c r="T1362" s="14" t="s">
        <v>21835</v>
      </c>
      <c r="AB1362" s="14"/>
    </row>
    <row r="1363" spans="1:28" hidden="1" x14ac:dyDescent="0.3">
      <c r="A1363" t="s">
        <v>4889</v>
      </c>
      <c r="B1363" t="s">
        <v>16</v>
      </c>
      <c r="C1363" t="s">
        <v>104</v>
      </c>
      <c r="D1363">
        <v>1988</v>
      </c>
      <c r="E1363" t="s">
        <v>4490</v>
      </c>
      <c r="F1363">
        <v>5.7</v>
      </c>
      <c r="G1363">
        <v>3900</v>
      </c>
      <c r="H1363" t="s">
        <v>702</v>
      </c>
      <c r="I1363" t="s">
        <v>2488</v>
      </c>
      <c r="J1363" t="s">
        <v>4412</v>
      </c>
      <c r="K1363" t="s">
        <v>30</v>
      </c>
      <c r="L1363">
        <v>16000000</v>
      </c>
      <c r="M1363">
        <v>4594452</v>
      </c>
      <c r="N1363" t="s">
        <v>4890</v>
      </c>
      <c r="O1363">
        <v>102</v>
      </c>
      <c r="P1363" t="str">
        <f>IF(Table1[[#This Row],[score]]&gt;=8.5,"High",IF(Table1[[#This Row],[score]]&gt;=7,"Medium","Low"))</f>
        <v>Low</v>
      </c>
      <c r="Q1363" s="5">
        <f>Table1[[#This Row],[gross]]-Table1[[#This Row],[budget]]</f>
        <v>-11405548</v>
      </c>
      <c r="R1363" s="5" t="str">
        <f>IF(Table1[[#This Row],[Profit]]&gt;0,"Profit","Loss")</f>
        <v>Loss</v>
      </c>
      <c r="S1363" s="6" t="str">
        <f>FLOOR(Table1[[#This Row],[year]]-1900,10)+1900 &amp; "-" &amp; FLOOR(Table1[[#This Row],[year]]-1890,10)+1900</f>
        <v>1980-1990</v>
      </c>
      <c r="T1363" s="14" t="s">
        <v>21835</v>
      </c>
      <c r="AB1363" s="14"/>
    </row>
    <row r="1364" spans="1:28" hidden="1" x14ac:dyDescent="0.3">
      <c r="A1364" t="s">
        <v>4584</v>
      </c>
      <c r="B1364" t="s">
        <v>16</v>
      </c>
      <c r="C1364" t="s">
        <v>151</v>
      </c>
      <c r="D1364">
        <v>1988</v>
      </c>
      <c r="E1364" t="s">
        <v>4543</v>
      </c>
      <c r="F1364">
        <v>6.2</v>
      </c>
      <c r="G1364">
        <v>21000</v>
      </c>
      <c r="H1364" t="s">
        <v>4585</v>
      </c>
      <c r="I1364" t="s">
        <v>4586</v>
      </c>
      <c r="J1364" t="s">
        <v>4587</v>
      </c>
      <c r="K1364" t="s">
        <v>30</v>
      </c>
      <c r="L1364">
        <v>3500000</v>
      </c>
      <c r="M1364">
        <v>4385516</v>
      </c>
      <c r="N1364" t="s">
        <v>1735</v>
      </c>
      <c r="O1364">
        <v>86</v>
      </c>
      <c r="P1364" t="str">
        <f>IF(Table1[[#This Row],[score]]&gt;=8.5,"High",IF(Table1[[#This Row],[score]]&gt;=7,"Medium","Low"))</f>
        <v>Low</v>
      </c>
      <c r="Q1364" s="5">
        <f>Table1[[#This Row],[gross]]-Table1[[#This Row],[budget]]</f>
        <v>885516</v>
      </c>
      <c r="R1364" s="5" t="str">
        <f>IF(Table1[[#This Row],[Profit]]&gt;0,"Profit","Loss")</f>
        <v>Profit</v>
      </c>
      <c r="S1364" s="6" t="str">
        <f>FLOOR(Table1[[#This Row],[year]]-1900,10)+1900 &amp; "-" &amp; FLOOR(Table1[[#This Row],[year]]-1890,10)+1900</f>
        <v>1980-1990</v>
      </c>
      <c r="T1364" s="14" t="s">
        <v>21835</v>
      </c>
      <c r="AB1364" s="14"/>
    </row>
    <row r="1365" spans="1:28" hidden="1" x14ac:dyDescent="0.3">
      <c r="A1365" t="s">
        <v>4839</v>
      </c>
      <c r="B1365" t="s">
        <v>16</v>
      </c>
      <c r="C1365" t="s">
        <v>34</v>
      </c>
      <c r="D1365">
        <v>1988</v>
      </c>
      <c r="E1365" t="s">
        <v>4840</v>
      </c>
      <c r="F1365">
        <v>5.2</v>
      </c>
      <c r="G1365">
        <v>8400</v>
      </c>
      <c r="H1365" t="s">
        <v>2084</v>
      </c>
      <c r="I1365" t="s">
        <v>4841</v>
      </c>
      <c r="J1365" t="s">
        <v>3856</v>
      </c>
      <c r="K1365" t="s">
        <v>30</v>
      </c>
      <c r="L1365">
        <v>16000000</v>
      </c>
      <c r="M1365">
        <v>4192440</v>
      </c>
      <c r="N1365" t="s">
        <v>4842</v>
      </c>
      <c r="O1365">
        <v>105</v>
      </c>
      <c r="P1365" t="str">
        <f>IF(Table1[[#This Row],[score]]&gt;=8.5,"High",IF(Table1[[#This Row],[score]]&gt;=7,"Medium","Low"))</f>
        <v>Low</v>
      </c>
      <c r="Q1365" s="5">
        <f>Table1[[#This Row],[gross]]-Table1[[#This Row],[budget]]</f>
        <v>-11807560</v>
      </c>
      <c r="R1365" s="5" t="str">
        <f>IF(Table1[[#This Row],[Profit]]&gt;0,"Profit","Loss")</f>
        <v>Loss</v>
      </c>
      <c r="S1365" s="6" t="str">
        <f>FLOOR(Table1[[#This Row],[year]]-1900,10)+1900 &amp; "-" &amp; FLOOR(Table1[[#This Row],[year]]-1890,10)+1900</f>
        <v>1980-1990</v>
      </c>
      <c r="T1365" s="14" t="s">
        <v>21835</v>
      </c>
      <c r="AB1365" s="14"/>
    </row>
    <row r="1366" spans="1:28" hidden="1" x14ac:dyDescent="0.3">
      <c r="A1366" t="s">
        <v>4525</v>
      </c>
      <c r="B1366" t="s">
        <v>33</v>
      </c>
      <c r="C1366" t="s">
        <v>25</v>
      </c>
      <c r="D1366">
        <v>1988</v>
      </c>
      <c r="E1366" t="s">
        <v>4499</v>
      </c>
      <c r="F1366">
        <v>7.6</v>
      </c>
      <c r="G1366">
        <v>49000</v>
      </c>
      <c r="H1366" t="s">
        <v>2876</v>
      </c>
      <c r="I1366" t="s">
        <v>2876</v>
      </c>
      <c r="J1366" t="s">
        <v>4526</v>
      </c>
      <c r="K1366" t="s">
        <v>448</v>
      </c>
      <c r="L1366">
        <f>20500000</f>
        <v>20500000</v>
      </c>
      <c r="M1366">
        <v>3975244</v>
      </c>
      <c r="N1366" t="s">
        <v>539</v>
      </c>
      <c r="O1366">
        <v>168</v>
      </c>
      <c r="P1366" t="str">
        <f>IF(Table1[[#This Row],[score]]&gt;=8.5,"High",IF(Table1[[#This Row],[score]]&gt;=7,"Medium","Low"))</f>
        <v>Medium</v>
      </c>
      <c r="Q1366" s="5">
        <f>Table1[[#This Row],[gross]]-Table1[[#This Row],[budget]]</f>
        <v>-16524756</v>
      </c>
      <c r="R1366" s="5" t="str">
        <f>IF(Table1[[#This Row],[Profit]]&gt;0,"Profit","Loss")</f>
        <v>Loss</v>
      </c>
      <c r="S1366" s="6" t="str">
        <f>FLOOR(Table1[[#This Row],[year]]-1900,10)+1900 &amp; "-" &amp; FLOOR(Table1[[#This Row],[year]]-1890,10)+1900</f>
        <v>1980-1990</v>
      </c>
      <c r="T1366" s="14" t="s">
        <v>21835</v>
      </c>
      <c r="AB1366" s="14"/>
    </row>
    <row r="1367" spans="1:28" hidden="1" x14ac:dyDescent="0.3">
      <c r="A1367" t="s">
        <v>4782</v>
      </c>
      <c r="B1367" t="s">
        <v>16</v>
      </c>
      <c r="C1367" t="s">
        <v>17</v>
      </c>
      <c r="D1367">
        <v>1988</v>
      </c>
      <c r="E1367" t="s">
        <v>4333</v>
      </c>
      <c r="F1367">
        <v>6.5</v>
      </c>
      <c r="G1367">
        <v>8300</v>
      </c>
      <c r="H1367" t="s">
        <v>1443</v>
      </c>
      <c r="I1367" t="s">
        <v>4783</v>
      </c>
      <c r="J1367" t="s">
        <v>73</v>
      </c>
      <c r="K1367" t="s">
        <v>30</v>
      </c>
      <c r="L1367">
        <f>20500000</f>
        <v>20500000</v>
      </c>
      <c r="M1367">
        <v>3966256</v>
      </c>
      <c r="N1367" t="s">
        <v>2075</v>
      </c>
      <c r="O1367">
        <v>105</v>
      </c>
      <c r="P1367" t="str">
        <f>IF(Table1[[#This Row],[score]]&gt;=8.5,"High",IF(Table1[[#This Row],[score]]&gt;=7,"Medium","Low"))</f>
        <v>Low</v>
      </c>
      <c r="Q1367" s="5">
        <f>Table1[[#This Row],[gross]]-Table1[[#This Row],[budget]]</f>
        <v>-16533744</v>
      </c>
      <c r="R1367" s="5" t="str">
        <f>IF(Table1[[#This Row],[Profit]]&gt;0,"Profit","Loss")</f>
        <v>Loss</v>
      </c>
      <c r="S1367" s="6" t="str">
        <f>FLOOR(Table1[[#This Row],[year]]-1900,10)+1900 &amp; "-" &amp; FLOOR(Table1[[#This Row],[year]]-1890,10)+1900</f>
        <v>1980-1990</v>
      </c>
      <c r="T1367" s="14" t="s">
        <v>21835</v>
      </c>
      <c r="AB1367" s="14"/>
    </row>
    <row r="1368" spans="1:28" hidden="1" x14ac:dyDescent="0.3">
      <c r="A1368" t="s">
        <v>4867</v>
      </c>
      <c r="B1368" t="s">
        <v>1974</v>
      </c>
      <c r="C1368" t="s">
        <v>41</v>
      </c>
      <c r="D1368">
        <v>1988</v>
      </c>
      <c r="E1368" t="s">
        <v>4733</v>
      </c>
      <c r="F1368">
        <v>5.7</v>
      </c>
      <c r="G1368">
        <v>994</v>
      </c>
      <c r="H1368" t="s">
        <v>1124</v>
      </c>
      <c r="I1368" t="s">
        <v>4120</v>
      </c>
      <c r="J1368" t="s">
        <v>4868</v>
      </c>
      <c r="K1368" t="s">
        <v>30</v>
      </c>
      <c r="L1368">
        <v>12000000</v>
      </c>
      <c r="M1368">
        <v>3965604</v>
      </c>
      <c r="N1368" t="s">
        <v>118</v>
      </c>
      <c r="O1368">
        <v>105</v>
      </c>
      <c r="P1368" t="str">
        <f>IF(Table1[[#This Row],[score]]&gt;=8.5,"High",IF(Table1[[#This Row],[score]]&gt;=7,"Medium","Low"))</f>
        <v>Low</v>
      </c>
      <c r="Q1368" s="5">
        <f>Table1[[#This Row],[gross]]-Table1[[#This Row],[budget]]</f>
        <v>-8034396</v>
      </c>
      <c r="R1368" s="5" t="str">
        <f>IF(Table1[[#This Row],[Profit]]&gt;0,"Profit","Loss")</f>
        <v>Loss</v>
      </c>
      <c r="S1368" s="6" t="str">
        <f>FLOOR(Table1[[#This Row],[year]]-1900,10)+1900 &amp; "-" &amp; FLOOR(Table1[[#This Row],[year]]-1890,10)+1900</f>
        <v>1980-1990</v>
      </c>
      <c r="T1368" s="14" t="s">
        <v>21835</v>
      </c>
      <c r="AB1368" s="14"/>
    </row>
    <row r="1369" spans="1:28" hidden="1" x14ac:dyDescent="0.3">
      <c r="A1369" t="s">
        <v>4511</v>
      </c>
      <c r="B1369" t="s">
        <v>33</v>
      </c>
      <c r="C1369" t="s">
        <v>41</v>
      </c>
      <c r="D1369">
        <v>1988</v>
      </c>
      <c r="E1369" t="s">
        <v>4512</v>
      </c>
      <c r="F1369">
        <v>5.4</v>
      </c>
      <c r="G1369">
        <v>21000</v>
      </c>
      <c r="H1369" t="s">
        <v>3616</v>
      </c>
      <c r="I1369" t="s">
        <v>4513</v>
      </c>
      <c r="J1369" t="s">
        <v>4514</v>
      </c>
      <c r="K1369" t="s">
        <v>22</v>
      </c>
      <c r="L1369">
        <v>10000000</v>
      </c>
      <c r="M1369">
        <v>3916303</v>
      </c>
      <c r="N1369" t="s">
        <v>1735</v>
      </c>
      <c r="O1369">
        <v>100</v>
      </c>
      <c r="P1369" t="str">
        <f>IF(Table1[[#This Row],[score]]&gt;=8.5,"High",IF(Table1[[#This Row],[score]]&gt;=7,"Medium","Low"))</f>
        <v>Low</v>
      </c>
      <c r="Q1369" s="5">
        <f>Table1[[#This Row],[gross]]-Table1[[#This Row],[budget]]</f>
        <v>-6083697</v>
      </c>
      <c r="R1369" s="5" t="str">
        <f>IF(Table1[[#This Row],[Profit]]&gt;0,"Profit","Loss")</f>
        <v>Loss</v>
      </c>
      <c r="S1369" s="6" t="str">
        <f>FLOOR(Table1[[#This Row],[year]]-1900,10)+1900 &amp; "-" &amp; FLOOR(Table1[[#This Row],[year]]-1890,10)+1900</f>
        <v>1980-1990</v>
      </c>
      <c r="T1369" s="14" t="s">
        <v>21835</v>
      </c>
      <c r="AB1369" s="14"/>
    </row>
    <row r="1370" spans="1:28" hidden="1" x14ac:dyDescent="0.3">
      <c r="A1370" t="s">
        <v>4999</v>
      </c>
      <c r="B1370" t="s">
        <v>1974</v>
      </c>
      <c r="C1370" t="s">
        <v>41</v>
      </c>
      <c r="D1370">
        <v>1988</v>
      </c>
      <c r="E1370" t="s">
        <v>5000</v>
      </c>
      <c r="F1370">
        <v>5.4</v>
      </c>
      <c r="G1370">
        <v>3000</v>
      </c>
      <c r="H1370" t="s">
        <v>5001</v>
      </c>
      <c r="I1370" t="s">
        <v>533</v>
      </c>
      <c r="J1370" t="s">
        <v>4813</v>
      </c>
      <c r="K1370" t="s">
        <v>30</v>
      </c>
      <c r="L1370">
        <f>20500000</f>
        <v>20500000</v>
      </c>
      <c r="M1370">
        <v>3838793</v>
      </c>
      <c r="N1370" t="s">
        <v>23</v>
      </c>
      <c r="O1370">
        <v>82</v>
      </c>
      <c r="P1370" t="str">
        <f>IF(Table1[[#This Row],[score]]&gt;=8.5,"High",IF(Table1[[#This Row],[score]]&gt;=7,"Medium","Low"))</f>
        <v>Low</v>
      </c>
      <c r="Q1370" s="5">
        <f>Table1[[#This Row],[gross]]-Table1[[#This Row],[budget]]</f>
        <v>-16661207</v>
      </c>
      <c r="R1370" s="5" t="str">
        <f>IF(Table1[[#This Row],[Profit]]&gt;0,"Profit","Loss")</f>
        <v>Loss</v>
      </c>
      <c r="S1370" s="6" t="str">
        <f>FLOOR(Table1[[#This Row],[year]]-1900,10)+1900 &amp; "-" &amp; FLOOR(Table1[[#This Row],[year]]-1890,10)+1900</f>
        <v>1980-1990</v>
      </c>
      <c r="T1370" s="14" t="s">
        <v>21835</v>
      </c>
      <c r="AB1370" s="14"/>
    </row>
    <row r="1371" spans="1:28" hidden="1" x14ac:dyDescent="0.3">
      <c r="A1371" t="s">
        <v>4753</v>
      </c>
      <c r="B1371" t="s">
        <v>1974</v>
      </c>
      <c r="C1371" t="s">
        <v>41</v>
      </c>
      <c r="D1371">
        <v>1988</v>
      </c>
      <c r="E1371" t="s">
        <v>4490</v>
      </c>
      <c r="F1371">
        <v>5.5</v>
      </c>
      <c r="G1371">
        <v>14000</v>
      </c>
      <c r="H1371" t="s">
        <v>3967</v>
      </c>
      <c r="I1371" t="s">
        <v>4754</v>
      </c>
      <c r="J1371" t="s">
        <v>4755</v>
      </c>
      <c r="K1371" t="s">
        <v>30</v>
      </c>
      <c r="L1371">
        <v>4500000</v>
      </c>
      <c r="M1371">
        <v>3813293</v>
      </c>
      <c r="N1371" t="s">
        <v>2001</v>
      </c>
      <c r="O1371">
        <v>86</v>
      </c>
      <c r="P1371" t="str">
        <f>IF(Table1[[#This Row],[score]]&gt;=8.5,"High",IF(Table1[[#This Row],[score]]&gt;=7,"Medium","Low"))</f>
        <v>Low</v>
      </c>
      <c r="Q1371" s="5">
        <f>Table1[[#This Row],[gross]]-Table1[[#This Row],[budget]]</f>
        <v>-686707</v>
      </c>
      <c r="R1371" s="5" t="str">
        <f>IF(Table1[[#This Row],[Profit]]&gt;0,"Profit","Loss")</f>
        <v>Loss</v>
      </c>
      <c r="S1371" s="6" t="str">
        <f>FLOOR(Table1[[#This Row],[year]]-1900,10)+1900 &amp; "-" &amp; FLOOR(Table1[[#This Row],[year]]-1890,10)+1900</f>
        <v>1980-1990</v>
      </c>
      <c r="T1371" s="14" t="s">
        <v>21835</v>
      </c>
      <c r="AB1371" s="14"/>
    </row>
    <row r="1372" spans="1:28" hidden="1" x14ac:dyDescent="0.3">
      <c r="A1372" t="s">
        <v>4756</v>
      </c>
      <c r="B1372" t="s">
        <v>16</v>
      </c>
      <c r="C1372" t="s">
        <v>34</v>
      </c>
      <c r="D1372">
        <v>1988</v>
      </c>
      <c r="E1372" t="s">
        <v>3939</v>
      </c>
      <c r="F1372">
        <v>6</v>
      </c>
      <c r="G1372">
        <v>7200</v>
      </c>
      <c r="H1372" t="s">
        <v>4757</v>
      </c>
      <c r="I1372" t="s">
        <v>4758</v>
      </c>
      <c r="J1372" t="s">
        <v>477</v>
      </c>
      <c r="K1372" t="s">
        <v>30</v>
      </c>
      <c r="L1372">
        <v>5000000</v>
      </c>
      <c r="M1372">
        <v>3588626</v>
      </c>
      <c r="N1372" t="s">
        <v>2147</v>
      </c>
      <c r="O1372">
        <v>86</v>
      </c>
      <c r="P1372" t="str">
        <f>IF(Table1[[#This Row],[score]]&gt;=8.5,"High",IF(Table1[[#This Row],[score]]&gt;=7,"Medium","Low"))</f>
        <v>Low</v>
      </c>
      <c r="Q1372" s="5">
        <f>Table1[[#This Row],[gross]]-Table1[[#This Row],[budget]]</f>
        <v>-1411374</v>
      </c>
      <c r="R1372" s="5" t="str">
        <f>IF(Table1[[#This Row],[Profit]]&gt;0,"Profit","Loss")</f>
        <v>Loss</v>
      </c>
      <c r="S1372" s="6" t="str">
        <f>FLOOR(Table1[[#This Row],[year]]-1900,10)+1900 &amp; "-" &amp; FLOOR(Table1[[#This Row],[year]]-1890,10)+1900</f>
        <v>1980-1990</v>
      </c>
      <c r="T1372" s="14" t="s">
        <v>21835</v>
      </c>
      <c r="AB1372" s="14"/>
    </row>
    <row r="1373" spans="1:28" hidden="1" x14ac:dyDescent="0.3">
      <c r="A1373" t="s">
        <v>4622</v>
      </c>
      <c r="B1373" t="s">
        <v>337</v>
      </c>
      <c r="C1373" t="s">
        <v>25</v>
      </c>
      <c r="D1373">
        <v>1988</v>
      </c>
      <c r="E1373" t="s">
        <v>4477</v>
      </c>
      <c r="F1373">
        <v>5.9</v>
      </c>
      <c r="G1373">
        <v>4000</v>
      </c>
      <c r="H1373" t="s">
        <v>4623</v>
      </c>
      <c r="I1373" t="s">
        <v>4624</v>
      </c>
      <c r="J1373" t="s">
        <v>4625</v>
      </c>
      <c r="K1373" t="s">
        <v>1081</v>
      </c>
      <c r="L1373">
        <v>5000000</v>
      </c>
      <c r="M1373">
        <v>3569939</v>
      </c>
      <c r="N1373" t="s">
        <v>31</v>
      </c>
      <c r="O1373">
        <v>100</v>
      </c>
      <c r="P1373" t="str">
        <f>IF(Table1[[#This Row],[score]]&gt;=8.5,"High",IF(Table1[[#This Row],[score]]&gt;=7,"Medium","Low"))</f>
        <v>Low</v>
      </c>
      <c r="Q1373" s="5">
        <f>Table1[[#This Row],[gross]]-Table1[[#This Row],[budget]]</f>
        <v>-1430061</v>
      </c>
      <c r="R1373" s="5" t="str">
        <f>IF(Table1[[#This Row],[Profit]]&gt;0,"Profit","Loss")</f>
        <v>Loss</v>
      </c>
      <c r="S1373" s="6" t="str">
        <f>FLOOR(Table1[[#This Row],[year]]-1900,10)+1900 &amp; "-" &amp; FLOOR(Table1[[#This Row],[year]]-1890,10)+1900</f>
        <v>1980-1990</v>
      </c>
      <c r="T1373" s="14" t="s">
        <v>21835</v>
      </c>
      <c r="AB1373" s="14"/>
    </row>
    <row r="1374" spans="1:28" hidden="1" x14ac:dyDescent="0.3">
      <c r="A1374" t="s">
        <v>4917</v>
      </c>
      <c r="B1374" t="s">
        <v>33</v>
      </c>
      <c r="C1374" t="s">
        <v>41</v>
      </c>
      <c r="D1374">
        <v>1988</v>
      </c>
      <c r="E1374" t="s">
        <v>4333</v>
      </c>
      <c r="F1374">
        <v>7</v>
      </c>
      <c r="G1374">
        <v>3400</v>
      </c>
      <c r="H1374" t="s">
        <v>675</v>
      </c>
      <c r="I1374" t="s">
        <v>675</v>
      </c>
      <c r="J1374" t="s">
        <v>2550</v>
      </c>
      <c r="K1374" t="s">
        <v>30</v>
      </c>
      <c r="L1374">
        <f>20500000</f>
        <v>20500000</v>
      </c>
      <c r="M1374">
        <v>3527886</v>
      </c>
      <c r="N1374" t="s">
        <v>31</v>
      </c>
      <c r="O1374">
        <v>100</v>
      </c>
      <c r="P1374" t="str">
        <f>IF(Table1[[#This Row],[score]]&gt;=8.5,"High",IF(Table1[[#This Row],[score]]&gt;=7,"Medium","Low"))</f>
        <v>Medium</v>
      </c>
      <c r="Q1374" s="5">
        <f>Table1[[#This Row],[gross]]-Table1[[#This Row],[budget]]</f>
        <v>-16972114</v>
      </c>
      <c r="R1374" s="5" t="str">
        <f>IF(Table1[[#This Row],[Profit]]&gt;0,"Profit","Loss")</f>
        <v>Loss</v>
      </c>
      <c r="S1374" s="6" t="str">
        <f>FLOOR(Table1[[#This Row],[year]]-1900,10)+1900 &amp; "-" &amp; FLOOR(Table1[[#This Row],[year]]-1890,10)+1900</f>
        <v>1980-1990</v>
      </c>
      <c r="T1374" s="14" t="s">
        <v>21835</v>
      </c>
      <c r="AB1374" s="14"/>
    </row>
    <row r="1375" spans="1:28" hidden="1" x14ac:dyDescent="0.3">
      <c r="A1375" t="s">
        <v>4759</v>
      </c>
      <c r="B1375" t="s">
        <v>16</v>
      </c>
      <c r="C1375" t="s">
        <v>17</v>
      </c>
      <c r="D1375">
        <v>1988</v>
      </c>
      <c r="E1375" t="s">
        <v>4543</v>
      </c>
      <c r="F1375">
        <v>7.3</v>
      </c>
      <c r="G1375">
        <v>13000</v>
      </c>
      <c r="H1375" t="s">
        <v>779</v>
      </c>
      <c r="I1375" t="s">
        <v>4760</v>
      </c>
      <c r="J1375" t="s">
        <v>4761</v>
      </c>
      <c r="K1375" t="s">
        <v>30</v>
      </c>
      <c r="L1375">
        <v>4000000</v>
      </c>
      <c r="M1375">
        <v>3468572</v>
      </c>
      <c r="N1375" t="s">
        <v>3908</v>
      </c>
      <c r="O1375">
        <v>110</v>
      </c>
      <c r="P1375" t="str">
        <f>IF(Table1[[#This Row],[score]]&gt;=8.5,"High",IF(Table1[[#This Row],[score]]&gt;=7,"Medium","Low"))</f>
        <v>Medium</v>
      </c>
      <c r="Q1375" s="5">
        <f>Table1[[#This Row],[gross]]-Table1[[#This Row],[budget]]</f>
        <v>-531428</v>
      </c>
      <c r="R1375" s="5" t="str">
        <f>IF(Table1[[#This Row],[Profit]]&gt;0,"Profit","Loss")</f>
        <v>Loss</v>
      </c>
      <c r="S1375" s="6" t="str">
        <f>FLOOR(Table1[[#This Row],[year]]-1900,10)+1900 &amp; "-" &amp; FLOOR(Table1[[#This Row],[year]]-1890,10)+1900</f>
        <v>1980-1990</v>
      </c>
      <c r="T1375" s="14" t="s">
        <v>21835</v>
      </c>
      <c r="AB1375" s="14"/>
    </row>
    <row r="1376" spans="1:28" hidden="1" x14ac:dyDescent="0.3">
      <c r="A1376" t="s">
        <v>4820</v>
      </c>
      <c r="B1376" t="s">
        <v>16</v>
      </c>
      <c r="C1376" t="s">
        <v>63</v>
      </c>
      <c r="D1376">
        <v>1988</v>
      </c>
      <c r="E1376" t="s">
        <v>4821</v>
      </c>
      <c r="F1376">
        <v>7.3</v>
      </c>
      <c r="G1376">
        <v>6400</v>
      </c>
      <c r="H1376" t="s">
        <v>4822</v>
      </c>
      <c r="I1376" t="s">
        <v>4823</v>
      </c>
      <c r="J1376" t="s">
        <v>538</v>
      </c>
      <c r="K1376" t="s">
        <v>448</v>
      </c>
      <c r="L1376">
        <f>20500000</f>
        <v>20500000</v>
      </c>
      <c r="M1376">
        <v>3331297</v>
      </c>
      <c r="N1376" t="s">
        <v>4824</v>
      </c>
      <c r="O1376">
        <v>175</v>
      </c>
      <c r="P1376" t="str">
        <f>IF(Table1[[#This Row],[score]]&gt;=8.5,"High",IF(Table1[[#This Row],[score]]&gt;=7,"Medium","Low"))</f>
        <v>Medium</v>
      </c>
      <c r="Q1376" s="5">
        <f>Table1[[#This Row],[gross]]-Table1[[#This Row],[budget]]</f>
        <v>-17168703</v>
      </c>
      <c r="R1376" s="5" t="str">
        <f>IF(Table1[[#This Row],[Profit]]&gt;0,"Profit","Loss")</f>
        <v>Loss</v>
      </c>
      <c r="S1376" s="6" t="str">
        <f>FLOOR(Table1[[#This Row],[year]]-1900,10)+1900 &amp; "-" &amp; FLOOR(Table1[[#This Row],[year]]-1890,10)+1900</f>
        <v>1980-1990</v>
      </c>
      <c r="T1376" s="14" t="s">
        <v>21835</v>
      </c>
      <c r="AB1376" s="14"/>
    </row>
    <row r="1377" spans="1:28" hidden="1" x14ac:dyDescent="0.3">
      <c r="A1377" t="s">
        <v>4644</v>
      </c>
      <c r="B1377" t="s">
        <v>16</v>
      </c>
      <c r="C1377" t="s">
        <v>41</v>
      </c>
      <c r="D1377">
        <v>1988</v>
      </c>
      <c r="E1377" t="s">
        <v>4507</v>
      </c>
      <c r="F1377">
        <v>6.2</v>
      </c>
      <c r="G1377">
        <v>14000</v>
      </c>
      <c r="H1377" t="s">
        <v>3570</v>
      </c>
      <c r="I1377" t="s">
        <v>4645</v>
      </c>
      <c r="J1377" t="s">
        <v>4646</v>
      </c>
      <c r="K1377" t="s">
        <v>30</v>
      </c>
      <c r="L1377">
        <v>1200000</v>
      </c>
      <c r="M1377">
        <v>3109904</v>
      </c>
      <c r="N1377" t="s">
        <v>4647</v>
      </c>
      <c r="O1377">
        <v>90</v>
      </c>
      <c r="P1377" t="str">
        <f>IF(Table1[[#This Row],[score]]&gt;=8.5,"High",IF(Table1[[#This Row],[score]]&gt;=7,"Medium","Low"))</f>
        <v>Low</v>
      </c>
      <c r="Q1377" s="5">
        <f>Table1[[#This Row],[gross]]-Table1[[#This Row],[budget]]</f>
        <v>1909904</v>
      </c>
      <c r="R1377" s="5" t="str">
        <f>IF(Table1[[#This Row],[Profit]]&gt;0,"Profit","Loss")</f>
        <v>Profit</v>
      </c>
      <c r="S1377" s="6" t="str">
        <f>FLOOR(Table1[[#This Row],[year]]-1900,10)+1900 &amp; "-" &amp; FLOOR(Table1[[#This Row],[year]]-1890,10)+1900</f>
        <v>1980-1990</v>
      </c>
      <c r="T1377" s="14" t="s">
        <v>21835</v>
      </c>
      <c r="AB1377" s="14"/>
    </row>
    <row r="1378" spans="1:28" hidden="1" x14ac:dyDescent="0.3">
      <c r="A1378" t="s">
        <v>4864</v>
      </c>
      <c r="B1378" t="s">
        <v>16</v>
      </c>
      <c r="C1378" t="s">
        <v>34</v>
      </c>
      <c r="D1378">
        <v>1988</v>
      </c>
      <c r="E1378" t="s">
        <v>4865</v>
      </c>
      <c r="F1378">
        <v>5.5</v>
      </c>
      <c r="G1378">
        <v>2600</v>
      </c>
      <c r="H1378" t="s">
        <v>1667</v>
      </c>
      <c r="I1378" t="s">
        <v>4866</v>
      </c>
      <c r="J1378" t="s">
        <v>1162</v>
      </c>
      <c r="K1378" t="s">
        <v>30</v>
      </c>
      <c r="L1378">
        <f>20500000</f>
        <v>20500000</v>
      </c>
      <c r="M1378">
        <v>3074681</v>
      </c>
      <c r="N1378" t="s">
        <v>2188</v>
      </c>
      <c r="O1378">
        <v>91</v>
      </c>
      <c r="P1378" t="str">
        <f>IF(Table1[[#This Row],[score]]&gt;=8.5,"High",IF(Table1[[#This Row],[score]]&gt;=7,"Medium","Low"))</f>
        <v>Low</v>
      </c>
      <c r="Q1378" s="5">
        <f>Table1[[#This Row],[gross]]-Table1[[#This Row],[budget]]</f>
        <v>-17425319</v>
      </c>
      <c r="R1378" s="5" t="str">
        <f>IF(Table1[[#This Row],[Profit]]&gt;0,"Profit","Loss")</f>
        <v>Loss</v>
      </c>
      <c r="S1378" s="6" t="str">
        <f>FLOOR(Table1[[#This Row],[year]]-1900,10)+1900 &amp; "-" &amp; FLOOR(Table1[[#This Row],[year]]-1890,10)+1900</f>
        <v>1980-1990</v>
      </c>
      <c r="T1378" s="14" t="s">
        <v>21835</v>
      </c>
      <c r="AB1378" s="14"/>
    </row>
    <row r="1379" spans="1:28" hidden="1" x14ac:dyDescent="0.3">
      <c r="A1379" t="s">
        <v>4673</v>
      </c>
      <c r="B1379" t="s">
        <v>16</v>
      </c>
      <c r="C1379" t="s">
        <v>41</v>
      </c>
      <c r="D1379">
        <v>1988</v>
      </c>
      <c r="E1379" t="s">
        <v>4674</v>
      </c>
      <c r="F1379">
        <v>5.9</v>
      </c>
      <c r="G1379">
        <v>12000</v>
      </c>
      <c r="H1379" t="s">
        <v>1089</v>
      </c>
      <c r="I1379" t="s">
        <v>1243</v>
      </c>
      <c r="J1379" t="s">
        <v>4675</v>
      </c>
      <c r="K1379" t="s">
        <v>30</v>
      </c>
      <c r="L1379">
        <v>7500000</v>
      </c>
      <c r="M1379">
        <v>2983784</v>
      </c>
      <c r="N1379" t="s">
        <v>4016</v>
      </c>
      <c r="O1379">
        <v>104</v>
      </c>
      <c r="P1379" t="str">
        <f>IF(Table1[[#This Row],[score]]&gt;=8.5,"High",IF(Table1[[#This Row],[score]]&gt;=7,"Medium","Low"))</f>
        <v>Low</v>
      </c>
      <c r="Q1379" s="5">
        <f>Table1[[#This Row],[gross]]-Table1[[#This Row],[budget]]</f>
        <v>-4516216</v>
      </c>
      <c r="R1379" s="5" t="str">
        <f>IF(Table1[[#This Row],[Profit]]&gt;0,"Profit","Loss")</f>
        <v>Loss</v>
      </c>
      <c r="S1379" s="6" t="str">
        <f>FLOOR(Table1[[#This Row],[year]]-1900,10)+1900 &amp; "-" &amp; FLOOR(Table1[[#This Row],[year]]-1890,10)+1900</f>
        <v>1980-1990</v>
      </c>
      <c r="T1379" s="14" t="s">
        <v>21835</v>
      </c>
      <c r="AB1379" s="14"/>
    </row>
    <row r="1380" spans="1:28" hidden="1" x14ac:dyDescent="0.3">
      <c r="A1380" t="s">
        <v>4925</v>
      </c>
      <c r="B1380" t="s">
        <v>16</v>
      </c>
      <c r="C1380" t="s">
        <v>41</v>
      </c>
      <c r="D1380">
        <v>1988</v>
      </c>
      <c r="E1380" t="s">
        <v>4926</v>
      </c>
      <c r="F1380">
        <v>5.0999999999999996</v>
      </c>
      <c r="G1380">
        <v>4900</v>
      </c>
      <c r="H1380" t="s">
        <v>2631</v>
      </c>
      <c r="I1380" t="s">
        <v>3489</v>
      </c>
      <c r="J1380" t="s">
        <v>2862</v>
      </c>
      <c r="K1380" t="s">
        <v>30</v>
      </c>
      <c r="L1380">
        <f>20500000</f>
        <v>20500000</v>
      </c>
      <c r="M1380">
        <v>2955917</v>
      </c>
      <c r="N1380" t="s">
        <v>3778</v>
      </c>
      <c r="O1380">
        <v>92</v>
      </c>
      <c r="P1380" t="str">
        <f>IF(Table1[[#This Row],[score]]&gt;=8.5,"High",IF(Table1[[#This Row],[score]]&gt;=7,"Medium","Low"))</f>
        <v>Low</v>
      </c>
      <c r="Q1380" s="5">
        <f>Table1[[#This Row],[gross]]-Table1[[#This Row],[budget]]</f>
        <v>-17544083</v>
      </c>
      <c r="R1380" s="5" t="str">
        <f>IF(Table1[[#This Row],[Profit]]&gt;0,"Profit","Loss")</f>
        <v>Loss</v>
      </c>
      <c r="S1380" s="6" t="str">
        <f>FLOOR(Table1[[#This Row],[year]]-1900,10)+1900 &amp; "-" &amp; FLOOR(Table1[[#This Row],[year]]-1890,10)+1900</f>
        <v>1980-1990</v>
      </c>
      <c r="T1380" s="14" t="s">
        <v>21835</v>
      </c>
      <c r="AB1380" s="14"/>
    </row>
    <row r="1381" spans="1:28" hidden="1" x14ac:dyDescent="0.3">
      <c r="A1381" t="s">
        <v>4425</v>
      </c>
      <c r="B1381" t="s">
        <v>1974</v>
      </c>
      <c r="C1381" t="s">
        <v>104</v>
      </c>
      <c r="D1381">
        <v>1988</v>
      </c>
      <c r="E1381" t="s">
        <v>4426</v>
      </c>
      <c r="F1381">
        <v>7.7</v>
      </c>
      <c r="G1381">
        <v>15000</v>
      </c>
      <c r="H1381" t="s">
        <v>404</v>
      </c>
      <c r="I1381" t="s">
        <v>3690</v>
      </c>
      <c r="J1381" t="s">
        <v>4427</v>
      </c>
      <c r="K1381" t="s">
        <v>30</v>
      </c>
      <c r="L1381">
        <v>7000000</v>
      </c>
      <c r="M1381">
        <v>2847941</v>
      </c>
      <c r="N1381" t="s">
        <v>1834</v>
      </c>
      <c r="O1381">
        <v>116</v>
      </c>
      <c r="P1381" t="str">
        <f>IF(Table1[[#This Row],[score]]&gt;=8.5,"High",IF(Table1[[#This Row],[score]]&gt;=7,"Medium","Low"))</f>
        <v>Medium</v>
      </c>
      <c r="Q1381" s="5">
        <f>Table1[[#This Row],[gross]]-Table1[[#This Row],[budget]]</f>
        <v>-4152059</v>
      </c>
      <c r="R1381" s="5" t="str">
        <f>IF(Table1[[#This Row],[Profit]]&gt;0,"Profit","Loss")</f>
        <v>Loss</v>
      </c>
      <c r="S1381" s="6" t="str">
        <f>FLOOR(Table1[[#This Row],[year]]-1900,10)+1900 &amp; "-" &amp; FLOOR(Table1[[#This Row],[year]]-1890,10)+1900</f>
        <v>1980-1990</v>
      </c>
      <c r="T1381" s="14" t="s">
        <v>21835</v>
      </c>
      <c r="AB1381" s="14"/>
    </row>
    <row r="1382" spans="1:28" hidden="1" x14ac:dyDescent="0.3">
      <c r="A1382" t="s">
        <v>4774</v>
      </c>
      <c r="B1382" t="s">
        <v>33</v>
      </c>
      <c r="C1382" t="s">
        <v>41</v>
      </c>
      <c r="D1382">
        <v>1988</v>
      </c>
      <c r="E1382" t="s">
        <v>4775</v>
      </c>
      <c r="F1382">
        <v>5.7</v>
      </c>
      <c r="G1382">
        <v>4400</v>
      </c>
      <c r="H1382" t="s">
        <v>4776</v>
      </c>
      <c r="I1382" t="s">
        <v>4777</v>
      </c>
      <c r="J1382" t="s">
        <v>4778</v>
      </c>
      <c r="K1382" t="s">
        <v>30</v>
      </c>
      <c r="L1382">
        <f>20500000</f>
        <v>20500000</v>
      </c>
      <c r="M1382">
        <v>2567099</v>
      </c>
      <c r="N1382" t="s">
        <v>4387</v>
      </c>
      <c r="O1382">
        <v>93</v>
      </c>
      <c r="P1382" t="str">
        <f>IF(Table1[[#This Row],[score]]&gt;=8.5,"High",IF(Table1[[#This Row],[score]]&gt;=7,"Medium","Low"))</f>
        <v>Low</v>
      </c>
      <c r="Q1382" s="5">
        <f>Table1[[#This Row],[gross]]-Table1[[#This Row],[budget]]</f>
        <v>-17932901</v>
      </c>
      <c r="R1382" s="5" t="str">
        <f>IF(Table1[[#This Row],[Profit]]&gt;0,"Profit","Loss")</f>
        <v>Loss</v>
      </c>
      <c r="S1382" s="6" t="str">
        <f>FLOOR(Table1[[#This Row],[year]]-1900,10)+1900 &amp; "-" &amp; FLOOR(Table1[[#This Row],[year]]-1890,10)+1900</f>
        <v>1980-1990</v>
      </c>
      <c r="T1382" s="14" t="s">
        <v>21835</v>
      </c>
      <c r="AB1382" s="14"/>
    </row>
    <row r="1383" spans="1:28" hidden="1" x14ac:dyDescent="0.3">
      <c r="A1383" t="s">
        <v>4451</v>
      </c>
      <c r="B1383" t="s">
        <v>16</v>
      </c>
      <c r="C1383" t="s">
        <v>390</v>
      </c>
      <c r="D1383">
        <v>1988</v>
      </c>
      <c r="E1383" t="s">
        <v>4452</v>
      </c>
      <c r="F1383">
        <v>8</v>
      </c>
      <c r="G1383">
        <v>171000</v>
      </c>
      <c r="H1383" t="s">
        <v>4453</v>
      </c>
      <c r="I1383" t="s">
        <v>4453</v>
      </c>
      <c r="J1383" t="s">
        <v>4454</v>
      </c>
      <c r="K1383" t="s">
        <v>2081</v>
      </c>
      <c r="L1383">
        <f>20500000</f>
        <v>20500000</v>
      </c>
      <c r="M1383">
        <v>2562351</v>
      </c>
      <c r="N1383" t="s">
        <v>4455</v>
      </c>
      <c r="O1383">
        <v>124</v>
      </c>
      <c r="P1383" t="str">
        <f>IF(Table1[[#This Row],[score]]&gt;=8.5,"High",IF(Table1[[#This Row],[score]]&gt;=7,"Medium","Low"))</f>
        <v>Medium</v>
      </c>
      <c r="Q1383" s="5">
        <f>Table1[[#This Row],[gross]]-Table1[[#This Row],[budget]]</f>
        <v>-17937649</v>
      </c>
      <c r="R1383" s="5" t="str">
        <f>IF(Table1[[#This Row],[Profit]]&gt;0,"Profit","Loss")</f>
        <v>Loss</v>
      </c>
      <c r="S1383" s="6" t="str">
        <f>FLOOR(Table1[[#This Row],[year]]-1900,10)+1900 &amp; "-" &amp; FLOOR(Table1[[#This Row],[year]]-1890,10)+1900</f>
        <v>1980-1990</v>
      </c>
      <c r="T1383" s="14" t="s">
        <v>21837</v>
      </c>
      <c r="AB1383" s="14"/>
    </row>
    <row r="1384" spans="1:28" hidden="1" x14ac:dyDescent="0.3">
      <c r="A1384" t="s">
        <v>4918</v>
      </c>
      <c r="B1384" t="s">
        <v>16</v>
      </c>
      <c r="C1384" t="s">
        <v>104</v>
      </c>
      <c r="D1384">
        <v>1988</v>
      </c>
      <c r="E1384" t="s">
        <v>4520</v>
      </c>
      <c r="F1384">
        <v>5.5</v>
      </c>
      <c r="G1384">
        <v>997</v>
      </c>
      <c r="H1384" t="s">
        <v>4919</v>
      </c>
      <c r="I1384" t="s">
        <v>4920</v>
      </c>
      <c r="J1384" t="s">
        <v>1205</v>
      </c>
      <c r="K1384" t="s">
        <v>30</v>
      </c>
      <c r="L1384">
        <f>20500000</f>
        <v>20500000</v>
      </c>
      <c r="M1384">
        <v>2432536</v>
      </c>
      <c r="N1384" t="s">
        <v>2774</v>
      </c>
      <c r="O1384">
        <v>108</v>
      </c>
      <c r="P1384" t="str">
        <f>IF(Table1[[#This Row],[score]]&gt;=8.5,"High",IF(Table1[[#This Row],[score]]&gt;=7,"Medium","Low"))</f>
        <v>Low</v>
      </c>
      <c r="Q1384" s="5">
        <f>Table1[[#This Row],[gross]]-Table1[[#This Row],[budget]]</f>
        <v>-18067464</v>
      </c>
      <c r="R1384" s="5" t="str">
        <f>IF(Table1[[#This Row],[Profit]]&gt;0,"Profit","Loss")</f>
        <v>Loss</v>
      </c>
      <c r="S1384" s="6" t="str">
        <f>FLOOR(Table1[[#This Row],[year]]-1900,10)+1900 &amp; "-" &amp; FLOOR(Table1[[#This Row],[year]]-1890,10)+1900</f>
        <v>1980-1990</v>
      </c>
      <c r="T1384" s="14" t="s">
        <v>21835</v>
      </c>
      <c r="AB1384" s="14"/>
    </row>
    <row r="1385" spans="1:28" hidden="1" x14ac:dyDescent="0.3">
      <c r="A1385" t="s">
        <v>4869</v>
      </c>
      <c r="B1385" t="s">
        <v>1974</v>
      </c>
      <c r="C1385" t="s">
        <v>17</v>
      </c>
      <c r="D1385">
        <v>1988</v>
      </c>
      <c r="E1385" t="s">
        <v>4870</v>
      </c>
      <c r="F1385">
        <v>7.3</v>
      </c>
      <c r="G1385">
        <v>3100</v>
      </c>
      <c r="H1385" t="s">
        <v>4871</v>
      </c>
      <c r="I1385" t="s">
        <v>4871</v>
      </c>
      <c r="J1385" t="s">
        <v>4872</v>
      </c>
      <c r="K1385" t="s">
        <v>448</v>
      </c>
      <c r="L1385">
        <f>20500000</f>
        <v>20500000</v>
      </c>
      <c r="M1385">
        <v>2319801</v>
      </c>
      <c r="N1385" t="s">
        <v>4873</v>
      </c>
      <c r="O1385">
        <v>105</v>
      </c>
      <c r="P1385" t="str">
        <f>IF(Table1[[#This Row],[score]]&gt;=8.5,"High",IF(Table1[[#This Row],[score]]&gt;=7,"Medium","Low"))</f>
        <v>Medium</v>
      </c>
      <c r="Q1385" s="5">
        <f>Table1[[#This Row],[gross]]-Table1[[#This Row],[budget]]</f>
        <v>-18180199</v>
      </c>
      <c r="R1385" s="5" t="str">
        <f>IF(Table1[[#This Row],[Profit]]&gt;0,"Profit","Loss")</f>
        <v>Loss</v>
      </c>
      <c r="S1385" s="6" t="str">
        <f>FLOOR(Table1[[#This Row],[year]]-1900,10)+1900 &amp; "-" &amp; FLOOR(Table1[[#This Row],[year]]-1890,10)+1900</f>
        <v>1980-1990</v>
      </c>
      <c r="T1385" s="14" t="s">
        <v>21835</v>
      </c>
      <c r="AA1385" s="15"/>
      <c r="AB1385" s="14"/>
    </row>
    <row r="1386" spans="1:28" hidden="1" x14ac:dyDescent="0.3">
      <c r="A1386" t="s">
        <v>4791</v>
      </c>
      <c r="B1386" t="s">
        <v>16</v>
      </c>
      <c r="C1386" t="s">
        <v>63</v>
      </c>
      <c r="D1386">
        <v>1988</v>
      </c>
      <c r="E1386" t="s">
        <v>4566</v>
      </c>
      <c r="F1386">
        <v>7.2</v>
      </c>
      <c r="G1386">
        <v>12000</v>
      </c>
      <c r="H1386" t="s">
        <v>85</v>
      </c>
      <c r="I1386" t="s">
        <v>344</v>
      </c>
      <c r="J1386" t="s">
        <v>4792</v>
      </c>
      <c r="K1386" t="s">
        <v>30</v>
      </c>
      <c r="L1386">
        <v>9000000</v>
      </c>
      <c r="M1386">
        <v>2181286</v>
      </c>
      <c r="N1386" t="s">
        <v>86</v>
      </c>
      <c r="O1386">
        <v>161</v>
      </c>
      <c r="P1386" t="str">
        <f>IF(Table1[[#This Row],[score]]&gt;=8.5,"High",IF(Table1[[#This Row],[score]]&gt;=7,"Medium","Low"))</f>
        <v>Medium</v>
      </c>
      <c r="Q1386" s="5">
        <f>Table1[[#This Row],[gross]]-Table1[[#This Row],[budget]]</f>
        <v>-6818714</v>
      </c>
      <c r="R1386" s="5" t="str">
        <f>IF(Table1[[#This Row],[Profit]]&gt;0,"Profit","Loss")</f>
        <v>Loss</v>
      </c>
      <c r="S1386" s="6" t="str">
        <f>FLOOR(Table1[[#This Row],[year]]-1900,10)+1900 &amp; "-" &amp; FLOOR(Table1[[#This Row],[year]]-1890,10)+1900</f>
        <v>1980-1990</v>
      </c>
      <c r="T1386" s="14" t="s">
        <v>21835</v>
      </c>
      <c r="AB1386" s="14"/>
    </row>
    <row r="1387" spans="1:28" hidden="1" x14ac:dyDescent="0.3">
      <c r="A1387" t="s">
        <v>4795</v>
      </c>
      <c r="B1387" t="s">
        <v>443</v>
      </c>
      <c r="C1387" t="s">
        <v>104</v>
      </c>
      <c r="D1387">
        <v>1988</v>
      </c>
      <c r="E1387" t="s">
        <v>4733</v>
      </c>
      <c r="F1387">
        <v>8</v>
      </c>
      <c r="G1387">
        <v>8800</v>
      </c>
      <c r="H1387" t="s">
        <v>4796</v>
      </c>
      <c r="I1387" t="s">
        <v>4796</v>
      </c>
      <c r="J1387" t="s">
        <v>4797</v>
      </c>
      <c r="K1387" t="s">
        <v>30</v>
      </c>
      <c r="L1387">
        <f>20500000</f>
        <v>20500000</v>
      </c>
      <c r="M1387">
        <v>2080758</v>
      </c>
      <c r="N1387" t="s">
        <v>4798</v>
      </c>
      <c r="O1387">
        <v>113</v>
      </c>
      <c r="P1387" t="str">
        <f>IF(Table1[[#This Row],[score]]&gt;=8.5,"High",IF(Table1[[#This Row],[score]]&gt;=7,"Medium","Low"))</f>
        <v>Medium</v>
      </c>
      <c r="Q1387" s="5">
        <f>Table1[[#This Row],[gross]]-Table1[[#This Row],[budget]]</f>
        <v>-18419242</v>
      </c>
      <c r="R1387" s="5" t="str">
        <f>IF(Table1[[#This Row],[Profit]]&gt;0,"Profit","Loss")</f>
        <v>Loss</v>
      </c>
      <c r="S1387" s="6" t="str">
        <f>FLOOR(Table1[[#This Row],[year]]-1900,10)+1900 &amp; "-" &amp; FLOOR(Table1[[#This Row],[year]]-1890,10)+1900</f>
        <v>1980-1990</v>
      </c>
      <c r="T1387" s="14" t="s">
        <v>21835</v>
      </c>
      <c r="AB1387" s="14"/>
    </row>
    <row r="1388" spans="1:28" hidden="1" x14ac:dyDescent="0.3">
      <c r="A1388" t="s">
        <v>4891</v>
      </c>
      <c r="B1388" t="s">
        <v>16</v>
      </c>
      <c r="C1388" t="s">
        <v>104</v>
      </c>
      <c r="D1388">
        <v>1988</v>
      </c>
      <c r="E1388" t="s">
        <v>3510</v>
      </c>
      <c r="F1388">
        <v>6.4</v>
      </c>
      <c r="G1388">
        <v>4800</v>
      </c>
      <c r="H1388" t="s">
        <v>4892</v>
      </c>
      <c r="I1388" t="s">
        <v>4893</v>
      </c>
      <c r="J1388" t="s">
        <v>1523</v>
      </c>
      <c r="K1388" t="s">
        <v>30</v>
      </c>
      <c r="L1388">
        <v>3000000</v>
      </c>
      <c r="M1388">
        <v>1984315</v>
      </c>
      <c r="N1388" t="s">
        <v>1520</v>
      </c>
      <c r="O1388">
        <v>110</v>
      </c>
      <c r="P1388" t="str">
        <f>IF(Table1[[#This Row],[score]]&gt;=8.5,"High",IF(Table1[[#This Row],[score]]&gt;=7,"Medium","Low"))</f>
        <v>Low</v>
      </c>
      <c r="Q1388" s="5">
        <f>Table1[[#This Row],[gross]]-Table1[[#This Row],[budget]]</f>
        <v>-1015685</v>
      </c>
      <c r="R1388" s="5" t="str">
        <f>IF(Table1[[#This Row],[Profit]]&gt;0,"Profit","Loss")</f>
        <v>Loss</v>
      </c>
      <c r="S1388" s="6" t="str">
        <f>FLOOR(Table1[[#This Row],[year]]-1900,10)+1900 &amp; "-" &amp; FLOOR(Table1[[#This Row],[year]]-1890,10)+1900</f>
        <v>1980-1990</v>
      </c>
      <c r="T1388" s="14" t="s">
        <v>21835</v>
      </c>
      <c r="AB1388" s="14"/>
    </row>
    <row r="1389" spans="1:28" hidden="1" x14ac:dyDescent="0.3">
      <c r="A1389" t="s">
        <v>4981</v>
      </c>
      <c r="B1389" t="s">
        <v>1974</v>
      </c>
      <c r="C1389" t="s">
        <v>17</v>
      </c>
      <c r="D1389">
        <v>1988</v>
      </c>
      <c r="E1389" t="s">
        <v>4053</v>
      </c>
      <c r="F1389">
        <v>6.4</v>
      </c>
      <c r="G1389">
        <v>1900</v>
      </c>
      <c r="H1389" t="s">
        <v>4982</v>
      </c>
      <c r="I1389" t="s">
        <v>4983</v>
      </c>
      <c r="J1389" t="s">
        <v>4984</v>
      </c>
      <c r="K1389" t="s">
        <v>30</v>
      </c>
      <c r="L1389">
        <v>8000000</v>
      </c>
      <c r="M1389">
        <v>1893139</v>
      </c>
      <c r="N1389" t="s">
        <v>44</v>
      </c>
      <c r="O1389">
        <v>91</v>
      </c>
      <c r="P1389" t="str">
        <f>IF(Table1[[#This Row],[score]]&gt;=8.5,"High",IF(Table1[[#This Row],[score]]&gt;=7,"Medium","Low"))</f>
        <v>Low</v>
      </c>
      <c r="Q1389" s="5">
        <f>Table1[[#This Row],[gross]]-Table1[[#This Row],[budget]]</f>
        <v>-6106861</v>
      </c>
      <c r="R1389" s="5" t="str">
        <f>IF(Table1[[#This Row],[Profit]]&gt;0,"Profit","Loss")</f>
        <v>Loss</v>
      </c>
      <c r="S1389" s="6" t="str">
        <f>FLOOR(Table1[[#This Row],[year]]-1900,10)+1900 &amp; "-" &amp; FLOOR(Table1[[#This Row],[year]]-1890,10)+1900</f>
        <v>1980-1990</v>
      </c>
      <c r="T1389" s="14" t="s">
        <v>21835</v>
      </c>
      <c r="AB1389" s="14"/>
    </row>
    <row r="1390" spans="1:28" hidden="1" x14ac:dyDescent="0.3">
      <c r="A1390" t="s">
        <v>4827</v>
      </c>
      <c r="B1390" t="s">
        <v>33</v>
      </c>
      <c r="C1390" t="s">
        <v>25</v>
      </c>
      <c r="D1390">
        <v>1988</v>
      </c>
      <c r="E1390" t="s">
        <v>4531</v>
      </c>
      <c r="F1390">
        <v>5.7</v>
      </c>
      <c r="G1390">
        <v>3900</v>
      </c>
      <c r="H1390" t="s">
        <v>4828</v>
      </c>
      <c r="I1390" t="s">
        <v>4829</v>
      </c>
      <c r="J1390" t="s">
        <v>4830</v>
      </c>
      <c r="K1390" t="s">
        <v>30</v>
      </c>
      <c r="L1390">
        <v>18000000</v>
      </c>
      <c r="M1390">
        <v>1883811</v>
      </c>
      <c r="N1390" t="s">
        <v>4831</v>
      </c>
      <c r="O1390">
        <v>99</v>
      </c>
      <c r="P1390" t="str">
        <f>IF(Table1[[#This Row],[score]]&gt;=8.5,"High",IF(Table1[[#This Row],[score]]&gt;=7,"Medium","Low"))</f>
        <v>Low</v>
      </c>
      <c r="Q1390" s="5">
        <f>Table1[[#This Row],[gross]]-Table1[[#This Row],[budget]]</f>
        <v>-16116189</v>
      </c>
      <c r="R1390" s="5" t="str">
        <f>IF(Table1[[#This Row],[Profit]]&gt;0,"Profit","Loss")</f>
        <v>Loss</v>
      </c>
      <c r="S1390" s="6" t="str">
        <f>FLOOR(Table1[[#This Row],[year]]-1900,10)+1900 &amp; "-" &amp; FLOOR(Table1[[#This Row],[year]]-1890,10)+1900</f>
        <v>1980-1990</v>
      </c>
      <c r="T1390" s="14" t="s">
        <v>21835</v>
      </c>
      <c r="AB1390" s="14"/>
    </row>
    <row r="1391" spans="1:28" hidden="1" x14ac:dyDescent="0.3">
      <c r="A1391" t="s">
        <v>4948</v>
      </c>
      <c r="B1391" t="s">
        <v>16</v>
      </c>
      <c r="C1391" t="s">
        <v>17</v>
      </c>
      <c r="D1391">
        <v>1988</v>
      </c>
      <c r="E1391" t="s">
        <v>4507</v>
      </c>
      <c r="F1391">
        <v>5.4</v>
      </c>
      <c r="G1391">
        <v>1500</v>
      </c>
      <c r="H1391" t="s">
        <v>4949</v>
      </c>
      <c r="I1391" t="s">
        <v>4950</v>
      </c>
      <c r="J1391" t="s">
        <v>4951</v>
      </c>
      <c r="K1391" t="s">
        <v>195</v>
      </c>
      <c r="L1391">
        <v>6000000</v>
      </c>
      <c r="M1391">
        <v>1869148</v>
      </c>
      <c r="N1391" t="s">
        <v>2075</v>
      </c>
      <c r="O1391">
        <v>101</v>
      </c>
      <c r="P1391" t="str">
        <f>IF(Table1[[#This Row],[score]]&gt;=8.5,"High",IF(Table1[[#This Row],[score]]&gt;=7,"Medium","Low"))</f>
        <v>Low</v>
      </c>
      <c r="Q1391" s="5">
        <f>Table1[[#This Row],[gross]]-Table1[[#This Row],[budget]]</f>
        <v>-4130852</v>
      </c>
      <c r="R1391" s="5" t="str">
        <f>IF(Table1[[#This Row],[Profit]]&gt;0,"Profit","Loss")</f>
        <v>Loss</v>
      </c>
      <c r="S1391" s="6" t="str">
        <f>FLOOR(Table1[[#This Row],[year]]-1900,10)+1900 &amp; "-" &amp; FLOOR(Table1[[#This Row],[year]]-1890,10)+1900</f>
        <v>1980-1990</v>
      </c>
      <c r="T1391" s="14" t="s">
        <v>21835</v>
      </c>
      <c r="AB1391" s="14"/>
    </row>
    <row r="1392" spans="1:28" hidden="1" x14ac:dyDescent="0.3">
      <c r="A1392" t="s">
        <v>4897</v>
      </c>
      <c r="B1392" t="s">
        <v>16</v>
      </c>
      <c r="C1392" t="s">
        <v>104</v>
      </c>
      <c r="D1392">
        <v>1988</v>
      </c>
      <c r="E1392" t="s">
        <v>4898</v>
      </c>
      <c r="F1392">
        <v>6.2</v>
      </c>
      <c r="G1392">
        <v>3800</v>
      </c>
      <c r="H1392" t="s">
        <v>4899</v>
      </c>
      <c r="I1392" t="s">
        <v>4899</v>
      </c>
      <c r="J1392" t="s">
        <v>4006</v>
      </c>
      <c r="K1392" t="s">
        <v>22</v>
      </c>
      <c r="L1392">
        <v>4000000</v>
      </c>
      <c r="M1392">
        <v>1791328</v>
      </c>
      <c r="N1392" t="s">
        <v>1520</v>
      </c>
      <c r="O1392">
        <v>93</v>
      </c>
      <c r="P1392" t="str">
        <f>IF(Table1[[#This Row],[score]]&gt;=8.5,"High",IF(Table1[[#This Row],[score]]&gt;=7,"Medium","Low"))</f>
        <v>Low</v>
      </c>
      <c r="Q1392" s="5">
        <f>Table1[[#This Row],[gross]]-Table1[[#This Row],[budget]]</f>
        <v>-2208672</v>
      </c>
      <c r="R1392" s="5" t="str">
        <f>IF(Table1[[#This Row],[Profit]]&gt;0,"Profit","Loss")</f>
        <v>Loss</v>
      </c>
      <c r="S1392" s="6" t="str">
        <f>FLOOR(Table1[[#This Row],[year]]-1900,10)+1900 &amp; "-" &amp; FLOOR(Table1[[#This Row],[year]]-1890,10)+1900</f>
        <v>1980-1990</v>
      </c>
      <c r="T1392" s="14" t="s">
        <v>21835</v>
      </c>
      <c r="AA1392" s="15"/>
      <c r="AB1392" s="14"/>
    </row>
    <row r="1393" spans="1:28" hidden="1" x14ac:dyDescent="0.3">
      <c r="A1393" t="s">
        <v>4819</v>
      </c>
      <c r="B1393" t="s">
        <v>33</v>
      </c>
      <c r="C1393" t="s">
        <v>17</v>
      </c>
      <c r="D1393">
        <v>1988</v>
      </c>
      <c r="E1393" t="s">
        <v>4640</v>
      </c>
      <c r="F1393">
        <v>6</v>
      </c>
      <c r="G1393">
        <v>5100</v>
      </c>
      <c r="H1393" t="s">
        <v>1225</v>
      </c>
      <c r="I1393" t="s">
        <v>886</v>
      </c>
      <c r="J1393" t="s">
        <v>130</v>
      </c>
      <c r="K1393" t="s">
        <v>30</v>
      </c>
      <c r="L1393">
        <v>15000000</v>
      </c>
      <c r="M1393">
        <v>1733070</v>
      </c>
      <c r="N1393" t="s">
        <v>31</v>
      </c>
      <c r="O1393">
        <v>98</v>
      </c>
      <c r="P1393" t="str">
        <f>IF(Table1[[#This Row],[score]]&gt;=8.5,"High",IF(Table1[[#This Row],[score]]&gt;=7,"Medium","Low"))</f>
        <v>Low</v>
      </c>
      <c r="Q1393" s="5">
        <f>Table1[[#This Row],[gross]]-Table1[[#This Row],[budget]]</f>
        <v>-13266930</v>
      </c>
      <c r="R1393" s="5" t="str">
        <f>IF(Table1[[#This Row],[Profit]]&gt;0,"Profit","Loss")</f>
        <v>Loss</v>
      </c>
      <c r="S1393" s="6" t="str">
        <f>FLOOR(Table1[[#This Row],[year]]-1900,10)+1900 &amp; "-" &amp; FLOOR(Table1[[#This Row],[year]]-1890,10)+1900</f>
        <v>1980-1990</v>
      </c>
      <c r="T1393" s="14" t="s">
        <v>21835</v>
      </c>
      <c r="AB1393" s="14"/>
    </row>
    <row r="1394" spans="1:28" hidden="1" x14ac:dyDescent="0.3">
      <c r="A1394" t="s">
        <v>4728</v>
      </c>
      <c r="B1394" t="s">
        <v>1974</v>
      </c>
      <c r="C1394" t="s">
        <v>151</v>
      </c>
      <c r="D1394">
        <v>1988</v>
      </c>
      <c r="E1394" t="s">
        <v>4053</v>
      </c>
      <c r="F1394">
        <v>6.7</v>
      </c>
      <c r="G1394">
        <v>6400</v>
      </c>
      <c r="H1394" t="s">
        <v>4729</v>
      </c>
      <c r="I1394" t="s">
        <v>4729</v>
      </c>
      <c r="J1394" t="s">
        <v>4730</v>
      </c>
      <c r="K1394" t="s">
        <v>30</v>
      </c>
      <c r="L1394">
        <v>4700000</v>
      </c>
      <c r="M1394">
        <v>1705139</v>
      </c>
      <c r="N1394" t="s">
        <v>4731</v>
      </c>
      <c r="O1394">
        <v>113</v>
      </c>
      <c r="P1394" t="str">
        <f>IF(Table1[[#This Row],[score]]&gt;=8.5,"High",IF(Table1[[#This Row],[score]]&gt;=7,"Medium","Low"))</f>
        <v>Low</v>
      </c>
      <c r="Q1394" s="5">
        <f>Table1[[#This Row],[gross]]-Table1[[#This Row],[budget]]</f>
        <v>-2994861</v>
      </c>
      <c r="R1394" s="5" t="str">
        <f>IF(Table1[[#This Row],[Profit]]&gt;0,"Profit","Loss")</f>
        <v>Loss</v>
      </c>
      <c r="S1394" s="6" t="str">
        <f>FLOOR(Table1[[#This Row],[year]]-1900,10)+1900 &amp; "-" &amp; FLOOR(Table1[[#This Row],[year]]-1890,10)+1900</f>
        <v>1980-1990</v>
      </c>
      <c r="T1394" s="14" t="s">
        <v>21835</v>
      </c>
      <c r="AB1394" s="14"/>
    </row>
    <row r="1395" spans="1:28" hidden="1" x14ac:dyDescent="0.3">
      <c r="A1395" t="s">
        <v>4882</v>
      </c>
      <c r="B1395" t="s">
        <v>33</v>
      </c>
      <c r="C1395" t="s">
        <v>17</v>
      </c>
      <c r="D1395">
        <v>1988</v>
      </c>
      <c r="E1395" t="s">
        <v>4502</v>
      </c>
      <c r="F1395">
        <v>7.3</v>
      </c>
      <c r="G1395">
        <v>13000</v>
      </c>
      <c r="H1395" t="s">
        <v>289</v>
      </c>
      <c r="I1395" t="s">
        <v>289</v>
      </c>
      <c r="J1395" t="s">
        <v>4883</v>
      </c>
      <c r="K1395" t="s">
        <v>30</v>
      </c>
      <c r="L1395">
        <v>10000000</v>
      </c>
      <c r="M1395">
        <v>1562749</v>
      </c>
      <c r="N1395" t="s">
        <v>290</v>
      </c>
      <c r="O1395">
        <v>81</v>
      </c>
      <c r="P1395" t="str">
        <f>IF(Table1[[#This Row],[score]]&gt;=8.5,"High",IF(Table1[[#This Row],[score]]&gt;=7,"Medium","Low"))</f>
        <v>Medium</v>
      </c>
      <c r="Q1395" s="5">
        <f>Table1[[#This Row],[gross]]-Table1[[#This Row],[budget]]</f>
        <v>-8437251</v>
      </c>
      <c r="R1395" s="5" t="str">
        <f>IF(Table1[[#This Row],[Profit]]&gt;0,"Profit","Loss")</f>
        <v>Loss</v>
      </c>
      <c r="S1395" s="6" t="str">
        <f>FLOOR(Table1[[#This Row],[year]]-1900,10)+1900 &amp; "-" &amp; FLOOR(Table1[[#This Row],[year]]-1890,10)+1900</f>
        <v>1980-1990</v>
      </c>
      <c r="T1395" s="14" t="s">
        <v>21835</v>
      </c>
      <c r="AB1395" s="14"/>
    </row>
    <row r="1396" spans="1:28" hidden="1" x14ac:dyDescent="0.3">
      <c r="A1396" t="s">
        <v>4959</v>
      </c>
      <c r="B1396" t="s">
        <v>33</v>
      </c>
      <c r="C1396" t="s">
        <v>17</v>
      </c>
      <c r="D1396">
        <v>1988</v>
      </c>
      <c r="E1396" t="s">
        <v>4960</v>
      </c>
      <c r="F1396">
        <v>6.6</v>
      </c>
      <c r="G1396">
        <v>1900</v>
      </c>
      <c r="H1396" t="s">
        <v>4961</v>
      </c>
      <c r="I1396" t="s">
        <v>4962</v>
      </c>
      <c r="J1396" t="s">
        <v>3942</v>
      </c>
      <c r="K1396" t="s">
        <v>22</v>
      </c>
      <c r="L1396">
        <f>20500000</f>
        <v>20500000</v>
      </c>
      <c r="M1396">
        <v>1560700</v>
      </c>
      <c r="N1396" t="s">
        <v>4963</v>
      </c>
      <c r="O1396">
        <v>118</v>
      </c>
      <c r="P1396" t="str">
        <f>IF(Table1[[#This Row],[score]]&gt;=8.5,"High",IF(Table1[[#This Row],[score]]&gt;=7,"Medium","Low"))</f>
        <v>Low</v>
      </c>
      <c r="Q1396" s="5">
        <f>Table1[[#This Row],[gross]]-Table1[[#This Row],[budget]]</f>
        <v>-18939300</v>
      </c>
      <c r="R1396" s="5" t="str">
        <f>IF(Table1[[#This Row],[Profit]]&gt;0,"Profit","Loss")</f>
        <v>Loss</v>
      </c>
      <c r="S1396" s="6" t="str">
        <f>FLOOR(Table1[[#This Row],[year]]-1900,10)+1900 &amp; "-" &amp; FLOOR(Table1[[#This Row],[year]]-1890,10)+1900</f>
        <v>1980-1990</v>
      </c>
      <c r="T1396" s="14" t="s">
        <v>21835</v>
      </c>
      <c r="AB1396" s="14"/>
    </row>
    <row r="1397" spans="1:28" hidden="1" x14ac:dyDescent="0.3">
      <c r="A1397" t="s">
        <v>4538</v>
      </c>
      <c r="B1397" t="s">
        <v>16</v>
      </c>
      <c r="C1397" t="s">
        <v>17</v>
      </c>
      <c r="D1397">
        <v>1988</v>
      </c>
      <c r="E1397" t="s">
        <v>4490</v>
      </c>
      <c r="F1397">
        <v>5.0999999999999996</v>
      </c>
      <c r="G1397">
        <v>5200</v>
      </c>
      <c r="H1397" t="s">
        <v>4539</v>
      </c>
      <c r="I1397" t="s">
        <v>4539</v>
      </c>
      <c r="J1397" t="s">
        <v>4540</v>
      </c>
      <c r="K1397" t="s">
        <v>30</v>
      </c>
      <c r="L1397">
        <f>20500000</f>
        <v>20500000</v>
      </c>
      <c r="M1397">
        <v>1547397</v>
      </c>
      <c r="N1397" t="s">
        <v>4541</v>
      </c>
      <c r="O1397">
        <v>104</v>
      </c>
      <c r="P1397" t="str">
        <f>IF(Table1[[#This Row],[score]]&gt;=8.5,"High",IF(Table1[[#This Row],[score]]&gt;=7,"Medium","Low"))</f>
        <v>Low</v>
      </c>
      <c r="Q1397" s="5">
        <f>Table1[[#This Row],[gross]]-Table1[[#This Row],[budget]]</f>
        <v>-18952603</v>
      </c>
      <c r="R1397" s="5" t="str">
        <f>IF(Table1[[#This Row],[Profit]]&gt;0,"Profit","Loss")</f>
        <v>Loss</v>
      </c>
      <c r="S1397" s="6" t="str">
        <f>FLOOR(Table1[[#This Row],[year]]-1900,10)+1900 &amp; "-" &amp; FLOOR(Table1[[#This Row],[year]]-1890,10)+1900</f>
        <v>1980-1990</v>
      </c>
      <c r="T1397" s="14" t="s">
        <v>21835</v>
      </c>
      <c r="AB1397" s="14"/>
    </row>
    <row r="1398" spans="1:28" hidden="1" x14ac:dyDescent="0.3">
      <c r="A1398" t="s">
        <v>4927</v>
      </c>
      <c r="B1398" t="s">
        <v>1974</v>
      </c>
      <c r="C1398" t="s">
        <v>17</v>
      </c>
      <c r="D1398">
        <v>1988</v>
      </c>
      <c r="E1398" t="s">
        <v>4928</v>
      </c>
      <c r="F1398">
        <v>6.8</v>
      </c>
      <c r="G1398">
        <v>1200</v>
      </c>
      <c r="H1398" t="s">
        <v>3859</v>
      </c>
      <c r="I1398" t="s">
        <v>3859</v>
      </c>
      <c r="J1398" t="s">
        <v>1034</v>
      </c>
      <c r="K1398" t="s">
        <v>22</v>
      </c>
      <c r="L1398">
        <f>20500000</f>
        <v>20500000</v>
      </c>
      <c r="M1398">
        <v>1451857</v>
      </c>
      <c r="N1398" t="s">
        <v>4929</v>
      </c>
      <c r="O1398">
        <v>104</v>
      </c>
      <c r="P1398" t="str">
        <f>IF(Table1[[#This Row],[score]]&gt;=8.5,"High",IF(Table1[[#This Row],[score]]&gt;=7,"Medium","Low"))</f>
        <v>Low</v>
      </c>
      <c r="Q1398" s="5">
        <f>Table1[[#This Row],[gross]]-Table1[[#This Row],[budget]]</f>
        <v>-19048143</v>
      </c>
      <c r="R1398" s="5" t="str">
        <f>IF(Table1[[#This Row],[Profit]]&gt;0,"Profit","Loss")</f>
        <v>Loss</v>
      </c>
      <c r="S1398" s="6" t="str">
        <f>FLOOR(Table1[[#This Row],[year]]-1900,10)+1900 &amp; "-" &amp; FLOOR(Table1[[#This Row],[year]]-1890,10)+1900</f>
        <v>1980-1990</v>
      </c>
      <c r="T1398" s="14" t="s">
        <v>21835</v>
      </c>
      <c r="AA1398" s="15"/>
      <c r="AB1398" s="14"/>
    </row>
    <row r="1399" spans="1:28" hidden="1" x14ac:dyDescent="0.3">
      <c r="A1399" t="s">
        <v>4972</v>
      </c>
      <c r="B1399" t="s">
        <v>16</v>
      </c>
      <c r="C1399" t="s">
        <v>17</v>
      </c>
      <c r="D1399">
        <v>1988</v>
      </c>
      <c r="E1399" t="s">
        <v>4943</v>
      </c>
      <c r="F1399">
        <v>5.4</v>
      </c>
      <c r="G1399">
        <v>1600</v>
      </c>
      <c r="H1399" t="s">
        <v>4838</v>
      </c>
      <c r="I1399" t="s">
        <v>4973</v>
      </c>
      <c r="J1399" t="s">
        <v>4974</v>
      </c>
      <c r="K1399" t="s">
        <v>30</v>
      </c>
      <c r="L1399">
        <f>20500000</f>
        <v>20500000</v>
      </c>
      <c r="M1399">
        <v>1348771</v>
      </c>
      <c r="N1399" t="s">
        <v>4493</v>
      </c>
      <c r="O1399">
        <v>97</v>
      </c>
      <c r="P1399" t="str">
        <f>IF(Table1[[#This Row],[score]]&gt;=8.5,"High",IF(Table1[[#This Row],[score]]&gt;=7,"Medium","Low"))</f>
        <v>Low</v>
      </c>
      <c r="Q1399" s="5">
        <f>Table1[[#This Row],[gross]]-Table1[[#This Row],[budget]]</f>
        <v>-19151229</v>
      </c>
      <c r="R1399" s="5" t="str">
        <f>IF(Table1[[#This Row],[Profit]]&gt;0,"Profit","Loss")</f>
        <v>Loss</v>
      </c>
      <c r="S1399" s="6" t="str">
        <f>FLOOR(Table1[[#This Row],[year]]-1900,10)+1900 &amp; "-" &amp; FLOOR(Table1[[#This Row],[year]]-1890,10)+1900</f>
        <v>1980-1990</v>
      </c>
      <c r="T1399" s="14" t="s">
        <v>21835</v>
      </c>
      <c r="AA1399" s="15"/>
      <c r="AB1399" s="14"/>
    </row>
    <row r="1400" spans="1:28" hidden="1" x14ac:dyDescent="0.3">
      <c r="A1400" t="s">
        <v>5011</v>
      </c>
      <c r="B1400" t="s">
        <v>16</v>
      </c>
      <c r="C1400" t="s">
        <v>17</v>
      </c>
      <c r="D1400">
        <v>1988</v>
      </c>
      <c r="E1400" t="s">
        <v>5012</v>
      </c>
      <c r="F1400">
        <v>7</v>
      </c>
      <c r="G1400">
        <v>3700</v>
      </c>
      <c r="H1400" t="s">
        <v>439</v>
      </c>
      <c r="I1400" t="s">
        <v>439</v>
      </c>
      <c r="J1400" t="s">
        <v>5013</v>
      </c>
      <c r="K1400" t="s">
        <v>22</v>
      </c>
      <c r="L1400">
        <v>4000000</v>
      </c>
      <c r="M1400">
        <v>1267578</v>
      </c>
      <c r="N1400" t="s">
        <v>5014</v>
      </c>
      <c r="O1400">
        <v>124</v>
      </c>
      <c r="P1400" t="str">
        <f>IF(Table1[[#This Row],[score]]&gt;=8.5,"High",IF(Table1[[#This Row],[score]]&gt;=7,"Medium","Low"))</f>
        <v>Medium</v>
      </c>
      <c r="Q1400" s="5">
        <f>Table1[[#This Row],[gross]]-Table1[[#This Row],[budget]]</f>
        <v>-2732422</v>
      </c>
      <c r="R1400" s="5" t="str">
        <f>IF(Table1[[#This Row],[Profit]]&gt;0,"Profit","Loss")</f>
        <v>Loss</v>
      </c>
      <c r="S1400" s="6" t="str">
        <f>FLOOR(Table1[[#This Row],[year]]-1900,10)+1900 &amp; "-" &amp; FLOOR(Table1[[#This Row],[year]]-1890,10)+1900</f>
        <v>1980-1990</v>
      </c>
      <c r="T1400" s="14" t="s">
        <v>21844</v>
      </c>
      <c r="AB1400" s="14"/>
    </row>
    <row r="1401" spans="1:28" hidden="1" x14ac:dyDescent="0.3">
      <c r="A1401" t="s">
        <v>4956</v>
      </c>
      <c r="B1401" t="s">
        <v>16</v>
      </c>
      <c r="C1401" t="s">
        <v>63</v>
      </c>
      <c r="D1401">
        <v>1988</v>
      </c>
      <c r="E1401" t="s">
        <v>4520</v>
      </c>
      <c r="F1401">
        <v>6.3</v>
      </c>
      <c r="G1401">
        <v>1700</v>
      </c>
      <c r="H1401" t="s">
        <v>183</v>
      </c>
      <c r="I1401" t="s">
        <v>4957</v>
      </c>
      <c r="J1401" t="s">
        <v>4958</v>
      </c>
      <c r="K1401" t="s">
        <v>22</v>
      </c>
      <c r="L1401">
        <f>20500000</f>
        <v>20500000</v>
      </c>
      <c r="M1401">
        <v>1223326</v>
      </c>
      <c r="N1401" t="s">
        <v>1520</v>
      </c>
      <c r="O1401">
        <v>108</v>
      </c>
      <c r="P1401" t="str">
        <f>IF(Table1[[#This Row],[score]]&gt;=8.5,"High",IF(Table1[[#This Row],[score]]&gt;=7,"Medium","Low"))</f>
        <v>Low</v>
      </c>
      <c r="Q1401" s="5">
        <f>Table1[[#This Row],[gross]]-Table1[[#This Row],[budget]]</f>
        <v>-19276674</v>
      </c>
      <c r="R1401" s="5" t="str">
        <f>IF(Table1[[#This Row],[Profit]]&gt;0,"Profit","Loss")</f>
        <v>Loss</v>
      </c>
      <c r="S1401" s="6" t="str">
        <f>FLOOR(Table1[[#This Row],[year]]-1900,10)+1900 &amp; "-" &amp; FLOOR(Table1[[#This Row],[year]]-1890,10)+1900</f>
        <v>1980-1990</v>
      </c>
      <c r="T1401" s="14" t="s">
        <v>21835</v>
      </c>
      <c r="AB1401" s="14"/>
    </row>
    <row r="1402" spans="1:28" hidden="1" x14ac:dyDescent="0.3">
      <c r="A1402" t="s">
        <v>4814</v>
      </c>
      <c r="B1402" t="s">
        <v>33</v>
      </c>
      <c r="C1402" t="s">
        <v>41</v>
      </c>
      <c r="D1402">
        <v>1988</v>
      </c>
      <c r="E1402" t="s">
        <v>4815</v>
      </c>
      <c r="F1402">
        <v>7.4</v>
      </c>
      <c r="G1402">
        <v>4800</v>
      </c>
      <c r="H1402" t="s">
        <v>4816</v>
      </c>
      <c r="I1402" t="s">
        <v>4816</v>
      </c>
      <c r="J1402" t="s">
        <v>4817</v>
      </c>
      <c r="K1402" t="s">
        <v>22</v>
      </c>
      <c r="L1402">
        <f>20500000</f>
        <v>20500000</v>
      </c>
      <c r="M1402">
        <v>1192322</v>
      </c>
      <c r="N1402" t="s">
        <v>4818</v>
      </c>
      <c r="O1402">
        <v>108</v>
      </c>
      <c r="P1402" t="str">
        <f>IF(Table1[[#This Row],[score]]&gt;=8.5,"High",IF(Table1[[#This Row],[score]]&gt;=7,"Medium","Low"))</f>
        <v>Medium</v>
      </c>
      <c r="Q1402" s="5">
        <f>Table1[[#This Row],[gross]]-Table1[[#This Row],[budget]]</f>
        <v>-19307678</v>
      </c>
      <c r="R1402" s="5" t="str">
        <f>IF(Table1[[#This Row],[Profit]]&gt;0,"Profit","Loss")</f>
        <v>Loss</v>
      </c>
      <c r="S1402" s="6" t="str">
        <f>FLOOR(Table1[[#This Row],[year]]-1900,10)+1900 &amp; "-" &amp; FLOOR(Table1[[#This Row],[year]]-1890,10)+1900</f>
        <v>1980-1990</v>
      </c>
      <c r="T1402" s="14" t="s">
        <v>21846</v>
      </c>
      <c r="AB1402" s="14"/>
    </row>
    <row r="1403" spans="1:28" hidden="1" x14ac:dyDescent="0.3">
      <c r="A1403" t="s">
        <v>4613</v>
      </c>
      <c r="B1403" t="s">
        <v>16</v>
      </c>
      <c r="C1403" t="s">
        <v>41</v>
      </c>
      <c r="D1403">
        <v>1988</v>
      </c>
      <c r="E1403" t="s">
        <v>4333</v>
      </c>
      <c r="F1403">
        <v>5.9</v>
      </c>
      <c r="G1403">
        <v>10000</v>
      </c>
      <c r="H1403" t="s">
        <v>163</v>
      </c>
      <c r="I1403" t="s">
        <v>163</v>
      </c>
      <c r="J1403" t="s">
        <v>4614</v>
      </c>
      <c r="K1403" t="s">
        <v>22</v>
      </c>
      <c r="L1403">
        <v>2500000</v>
      </c>
      <c r="M1403">
        <v>1189315</v>
      </c>
      <c r="N1403" t="s">
        <v>4615</v>
      </c>
      <c r="O1403">
        <v>93</v>
      </c>
      <c r="P1403" t="str">
        <f>IF(Table1[[#This Row],[score]]&gt;=8.5,"High",IF(Table1[[#This Row],[score]]&gt;=7,"Medium","Low"))</f>
        <v>Low</v>
      </c>
      <c r="Q1403" s="5">
        <f>Table1[[#This Row],[gross]]-Table1[[#This Row],[budget]]</f>
        <v>-1310685</v>
      </c>
      <c r="R1403" s="5" t="str">
        <f>IF(Table1[[#This Row],[Profit]]&gt;0,"Profit","Loss")</f>
        <v>Loss</v>
      </c>
      <c r="S1403" s="6" t="str">
        <f>FLOOR(Table1[[#This Row],[year]]-1900,10)+1900 &amp; "-" &amp; FLOOR(Table1[[#This Row],[year]]-1890,10)+1900</f>
        <v>1980-1990</v>
      </c>
      <c r="T1403" s="14" t="s">
        <v>21835</v>
      </c>
      <c r="AB1403" s="14"/>
    </row>
    <row r="1404" spans="1:28" hidden="1" x14ac:dyDescent="0.3">
      <c r="A1404" t="s">
        <v>4438</v>
      </c>
      <c r="B1404" t="s">
        <v>16</v>
      </c>
      <c r="C1404" t="s">
        <v>41</v>
      </c>
      <c r="D1404">
        <v>1988</v>
      </c>
      <c r="E1404" t="s">
        <v>4439</v>
      </c>
      <c r="F1404">
        <v>7.2</v>
      </c>
      <c r="G1404">
        <v>92000</v>
      </c>
      <c r="H1404" t="s">
        <v>4440</v>
      </c>
      <c r="I1404" t="s">
        <v>4441</v>
      </c>
      <c r="J1404" t="s">
        <v>4442</v>
      </c>
      <c r="K1404" t="s">
        <v>30</v>
      </c>
      <c r="L1404">
        <v>3000000</v>
      </c>
      <c r="M1404">
        <v>1163969</v>
      </c>
      <c r="N1404" t="s">
        <v>2147</v>
      </c>
      <c r="O1404">
        <v>103</v>
      </c>
      <c r="P1404" t="str">
        <f>IF(Table1[[#This Row],[score]]&gt;=8.5,"High",IF(Table1[[#This Row],[score]]&gt;=7,"Medium","Low"))</f>
        <v>Medium</v>
      </c>
      <c r="Q1404" s="5">
        <f>Table1[[#This Row],[gross]]-Table1[[#This Row],[budget]]</f>
        <v>-1836031</v>
      </c>
      <c r="R1404" s="5" t="str">
        <f>IF(Table1[[#This Row],[Profit]]&gt;0,"Profit","Loss")</f>
        <v>Loss</v>
      </c>
      <c r="S1404" s="6" t="str">
        <f>FLOOR(Table1[[#This Row],[year]]-1900,10)+1900 &amp; "-" &amp; FLOOR(Table1[[#This Row],[year]]-1890,10)+1900</f>
        <v>1980-1990</v>
      </c>
      <c r="T1404" s="14" t="s">
        <v>21835</v>
      </c>
      <c r="AB1404" s="14"/>
    </row>
    <row r="1405" spans="1:28" hidden="1" x14ac:dyDescent="0.3">
      <c r="A1405" t="s">
        <v>4739</v>
      </c>
      <c r="B1405" t="s">
        <v>16</v>
      </c>
      <c r="C1405" t="s">
        <v>34</v>
      </c>
      <c r="D1405">
        <v>1988</v>
      </c>
      <c r="E1405" t="s">
        <v>4674</v>
      </c>
      <c r="F1405">
        <v>7</v>
      </c>
      <c r="G1405">
        <v>9800</v>
      </c>
      <c r="H1405" t="s">
        <v>4005</v>
      </c>
      <c r="I1405" t="s">
        <v>4005</v>
      </c>
      <c r="J1405" t="s">
        <v>2810</v>
      </c>
      <c r="K1405" t="s">
        <v>30</v>
      </c>
      <c r="L1405">
        <v>3700000</v>
      </c>
      <c r="M1405">
        <v>1145404</v>
      </c>
      <c r="N1405" t="s">
        <v>2324</v>
      </c>
      <c r="O1405">
        <v>87</v>
      </c>
      <c r="P1405" t="str">
        <f>IF(Table1[[#This Row],[score]]&gt;=8.5,"High",IF(Table1[[#This Row],[score]]&gt;=7,"Medium","Low"))</f>
        <v>Medium</v>
      </c>
      <c r="Q1405" s="5">
        <f>Table1[[#This Row],[gross]]-Table1[[#This Row],[budget]]</f>
        <v>-2554596</v>
      </c>
      <c r="R1405" s="5" t="str">
        <f>IF(Table1[[#This Row],[Profit]]&gt;0,"Profit","Loss")</f>
        <v>Loss</v>
      </c>
      <c r="S1405" s="6" t="str">
        <f>FLOOR(Table1[[#This Row],[year]]-1900,10)+1900 &amp; "-" &amp; FLOOR(Table1[[#This Row],[year]]-1890,10)+1900</f>
        <v>1980-1990</v>
      </c>
      <c r="T1405" s="14" t="s">
        <v>21835</v>
      </c>
      <c r="AB1405" s="14"/>
    </row>
    <row r="1406" spans="1:28" hidden="1" x14ac:dyDescent="0.3">
      <c r="A1406" t="s">
        <v>4748</v>
      </c>
      <c r="B1406" t="s">
        <v>33</v>
      </c>
      <c r="C1406" t="s">
        <v>104</v>
      </c>
      <c r="D1406">
        <v>1988</v>
      </c>
      <c r="E1406" t="s">
        <v>4749</v>
      </c>
      <c r="F1406">
        <v>6.2</v>
      </c>
      <c r="G1406">
        <v>4200</v>
      </c>
      <c r="H1406" t="s">
        <v>1160</v>
      </c>
      <c r="I1406" t="s">
        <v>4750</v>
      </c>
      <c r="J1406" t="s">
        <v>1151</v>
      </c>
      <c r="K1406" t="s">
        <v>30</v>
      </c>
      <c r="L1406">
        <v>6000000</v>
      </c>
      <c r="M1406">
        <v>960040</v>
      </c>
      <c r="N1406" t="s">
        <v>1163</v>
      </c>
      <c r="O1406">
        <v>102</v>
      </c>
      <c r="P1406" t="str">
        <f>IF(Table1[[#This Row],[score]]&gt;=8.5,"High",IF(Table1[[#This Row],[score]]&gt;=7,"Medium","Low"))</f>
        <v>Low</v>
      </c>
      <c r="Q1406" s="5">
        <f>Table1[[#This Row],[gross]]-Table1[[#This Row],[budget]]</f>
        <v>-5039960</v>
      </c>
      <c r="R1406" s="5" t="str">
        <f>IF(Table1[[#This Row],[Profit]]&gt;0,"Profit","Loss")</f>
        <v>Loss</v>
      </c>
      <c r="S1406" s="6" t="str">
        <f>FLOOR(Table1[[#This Row],[year]]-1900,10)+1900 &amp; "-" &amp; FLOOR(Table1[[#This Row],[year]]-1890,10)+1900</f>
        <v>1980-1990</v>
      </c>
      <c r="T1406" s="14" t="s">
        <v>21842</v>
      </c>
      <c r="AB1406" s="14"/>
    </row>
    <row r="1407" spans="1:28" hidden="1" x14ac:dyDescent="0.3">
      <c r="A1407" t="s">
        <v>4846</v>
      </c>
      <c r="B1407" t="s">
        <v>16</v>
      </c>
      <c r="C1407" t="s">
        <v>34</v>
      </c>
      <c r="D1407">
        <v>1988</v>
      </c>
      <c r="E1407" t="s">
        <v>4471</v>
      </c>
      <c r="F1407">
        <v>5.4</v>
      </c>
      <c r="G1407">
        <v>4000</v>
      </c>
      <c r="H1407" t="s">
        <v>4847</v>
      </c>
      <c r="I1407" t="s">
        <v>4848</v>
      </c>
      <c r="J1407" t="s">
        <v>3297</v>
      </c>
      <c r="K1407" t="s">
        <v>195</v>
      </c>
      <c r="L1407">
        <f>20500000</f>
        <v>20500000</v>
      </c>
      <c r="M1407">
        <v>940173</v>
      </c>
      <c r="N1407" t="s">
        <v>4849</v>
      </c>
      <c r="O1407">
        <v>91</v>
      </c>
      <c r="P1407" t="str">
        <f>IF(Table1[[#This Row],[score]]&gt;=8.5,"High",IF(Table1[[#This Row],[score]]&gt;=7,"Medium","Low"))</f>
        <v>Low</v>
      </c>
      <c r="Q1407" s="5">
        <f>Table1[[#This Row],[gross]]-Table1[[#This Row],[budget]]</f>
        <v>-19559827</v>
      </c>
      <c r="R1407" s="5" t="str">
        <f>IF(Table1[[#This Row],[Profit]]&gt;0,"Profit","Loss")</f>
        <v>Loss</v>
      </c>
      <c r="S1407" s="6" t="str">
        <f>FLOOR(Table1[[#This Row],[year]]-1900,10)+1900 &amp; "-" &amp; FLOOR(Table1[[#This Row],[year]]-1890,10)+1900</f>
        <v>1980-1990</v>
      </c>
      <c r="T1407" s="14" t="s">
        <v>21835</v>
      </c>
      <c r="AB1407" s="14"/>
    </row>
    <row r="1408" spans="1:28" hidden="1" x14ac:dyDescent="0.3">
      <c r="A1408" t="s">
        <v>4661</v>
      </c>
      <c r="B1408" t="s">
        <v>16</v>
      </c>
      <c r="C1408" t="s">
        <v>41</v>
      </c>
      <c r="D1408">
        <v>1988</v>
      </c>
      <c r="E1408" t="s">
        <v>4475</v>
      </c>
      <c r="F1408">
        <v>6.2</v>
      </c>
      <c r="G1408">
        <v>12000</v>
      </c>
      <c r="H1408" t="s">
        <v>4662</v>
      </c>
      <c r="I1408" t="s">
        <v>4662</v>
      </c>
      <c r="J1408" t="s">
        <v>2027</v>
      </c>
      <c r="K1408" t="s">
        <v>30</v>
      </c>
      <c r="L1408">
        <v>3000000</v>
      </c>
      <c r="M1408">
        <v>808114</v>
      </c>
      <c r="N1408" t="s">
        <v>4663</v>
      </c>
      <c r="O1408">
        <v>95</v>
      </c>
      <c r="P1408" t="str">
        <f>IF(Table1[[#This Row],[score]]&gt;=8.5,"High",IF(Table1[[#This Row],[score]]&gt;=7,"Medium","Low"))</f>
        <v>Low</v>
      </c>
      <c r="Q1408" s="5">
        <f>Table1[[#This Row],[gross]]-Table1[[#This Row],[budget]]</f>
        <v>-2191886</v>
      </c>
      <c r="R1408" s="5" t="str">
        <f>IF(Table1[[#This Row],[Profit]]&gt;0,"Profit","Loss")</f>
        <v>Loss</v>
      </c>
      <c r="S1408" s="6" t="str">
        <f>FLOOR(Table1[[#This Row],[year]]-1900,10)+1900 &amp; "-" &amp; FLOOR(Table1[[#This Row],[year]]-1890,10)+1900</f>
        <v>1980-1990</v>
      </c>
      <c r="T1408" s="14" t="s">
        <v>21835</v>
      </c>
      <c r="AB1408" s="14"/>
    </row>
    <row r="1409" spans="1:28" hidden="1" x14ac:dyDescent="0.3">
      <c r="A1409" t="s">
        <v>4993</v>
      </c>
      <c r="B1409" t="s">
        <v>1974</v>
      </c>
      <c r="C1409" t="s">
        <v>17</v>
      </c>
      <c r="D1409">
        <v>1988</v>
      </c>
      <c r="E1409" t="s">
        <v>4994</v>
      </c>
      <c r="F1409">
        <v>7.4</v>
      </c>
      <c r="G1409">
        <v>3900</v>
      </c>
      <c r="H1409" t="s">
        <v>4995</v>
      </c>
      <c r="I1409" t="s">
        <v>4995</v>
      </c>
      <c r="J1409" t="s">
        <v>4996</v>
      </c>
      <c r="K1409" t="s">
        <v>22</v>
      </c>
      <c r="L1409">
        <f>20500000</f>
        <v>20500000</v>
      </c>
      <c r="M1409">
        <v>771745</v>
      </c>
      <c r="N1409" t="s">
        <v>3425</v>
      </c>
      <c r="O1409">
        <v>84</v>
      </c>
      <c r="P1409" t="str">
        <f>IF(Table1[[#This Row],[score]]&gt;=8.5,"High",IF(Table1[[#This Row],[score]]&gt;=7,"Medium","Low"))</f>
        <v>Medium</v>
      </c>
      <c r="Q1409" s="5">
        <f>Table1[[#This Row],[gross]]-Table1[[#This Row],[budget]]</f>
        <v>-19728255</v>
      </c>
      <c r="R1409" s="5" t="str">
        <f>IF(Table1[[#This Row],[Profit]]&gt;0,"Profit","Loss")</f>
        <v>Loss</v>
      </c>
      <c r="S1409" s="6" t="str">
        <f>FLOOR(Table1[[#This Row],[year]]-1900,10)+1900 &amp; "-" &amp; FLOOR(Table1[[#This Row],[year]]-1890,10)+1900</f>
        <v>1980-1990</v>
      </c>
      <c r="T1409" s="14" t="s">
        <v>21842</v>
      </c>
      <c r="AB1409" s="14"/>
    </row>
    <row r="1410" spans="1:28" hidden="1" x14ac:dyDescent="0.3">
      <c r="A1410" t="s">
        <v>4975</v>
      </c>
      <c r="B1410" t="s">
        <v>16</v>
      </c>
      <c r="C1410" t="s">
        <v>17</v>
      </c>
      <c r="D1410">
        <v>1988</v>
      </c>
      <c r="E1410" t="s">
        <v>4976</v>
      </c>
      <c r="F1410">
        <v>5.4</v>
      </c>
      <c r="G1410">
        <v>613</v>
      </c>
      <c r="H1410" t="s">
        <v>4977</v>
      </c>
      <c r="I1410" t="s">
        <v>4978</v>
      </c>
      <c r="J1410" t="s">
        <v>4979</v>
      </c>
      <c r="K1410" t="s">
        <v>22</v>
      </c>
      <c r="L1410">
        <f>20500000</f>
        <v>20500000</v>
      </c>
      <c r="M1410">
        <v>747013</v>
      </c>
      <c r="N1410" t="s">
        <v>4980</v>
      </c>
      <c r="O1410">
        <v>119</v>
      </c>
      <c r="P1410" t="str">
        <f>IF(Table1[[#This Row],[score]]&gt;=8.5,"High",IF(Table1[[#This Row],[score]]&gt;=7,"Medium","Low"))</f>
        <v>Low</v>
      </c>
      <c r="Q1410" s="5">
        <f>Table1[[#This Row],[gross]]-Table1[[#This Row],[budget]]</f>
        <v>-19752987</v>
      </c>
      <c r="R1410" s="5" t="str">
        <f>IF(Table1[[#This Row],[Profit]]&gt;0,"Profit","Loss")</f>
        <v>Loss</v>
      </c>
      <c r="S1410" s="6" t="str">
        <f>FLOOR(Table1[[#This Row],[year]]-1900,10)+1900 &amp; "-" &amp; FLOOR(Table1[[#This Row],[year]]-1890,10)+1900</f>
        <v>1980-1990</v>
      </c>
      <c r="T1410" s="14" t="s">
        <v>21835</v>
      </c>
      <c r="AB1410" s="14"/>
    </row>
    <row r="1411" spans="1:28" hidden="1" x14ac:dyDescent="0.3">
      <c r="A1411" t="s">
        <v>4618</v>
      </c>
      <c r="B1411" t="s">
        <v>16</v>
      </c>
      <c r="C1411" t="s">
        <v>41</v>
      </c>
      <c r="D1411">
        <v>1988</v>
      </c>
      <c r="E1411" t="s">
        <v>4619</v>
      </c>
      <c r="F1411">
        <v>6</v>
      </c>
      <c r="G1411">
        <v>15000</v>
      </c>
      <c r="H1411" t="s">
        <v>4620</v>
      </c>
      <c r="I1411" t="s">
        <v>2620</v>
      </c>
      <c r="J1411" t="s">
        <v>1519</v>
      </c>
      <c r="K1411" t="s">
        <v>30</v>
      </c>
      <c r="L1411">
        <v>2000000</v>
      </c>
      <c r="M1411">
        <v>725131</v>
      </c>
      <c r="N1411" t="s">
        <v>2324</v>
      </c>
      <c r="O1411">
        <v>103</v>
      </c>
      <c r="P1411" t="str">
        <f>IF(Table1[[#This Row],[score]]&gt;=8.5,"High",IF(Table1[[#This Row],[score]]&gt;=7,"Medium","Low"))</f>
        <v>Low</v>
      </c>
      <c r="Q1411" s="5">
        <f>Table1[[#This Row],[gross]]-Table1[[#This Row],[budget]]</f>
        <v>-1274869</v>
      </c>
      <c r="R1411" s="5" t="str">
        <f>IF(Table1[[#This Row],[Profit]]&gt;0,"Profit","Loss")</f>
        <v>Loss</v>
      </c>
      <c r="S1411" s="6" t="str">
        <f>FLOOR(Table1[[#This Row],[year]]-1900,10)+1900 &amp; "-" &amp; FLOOR(Table1[[#This Row],[year]]-1890,10)+1900</f>
        <v>1980-1990</v>
      </c>
      <c r="T1411" s="14" t="s">
        <v>21846</v>
      </c>
      <c r="AB1411" s="14"/>
    </row>
    <row r="1412" spans="1:28" hidden="1" x14ac:dyDescent="0.3">
      <c r="A1412" t="s">
        <v>4810</v>
      </c>
      <c r="B1412" t="s">
        <v>16</v>
      </c>
      <c r="C1412" t="s">
        <v>41</v>
      </c>
      <c r="D1412">
        <v>1988</v>
      </c>
      <c r="E1412" t="s">
        <v>4043</v>
      </c>
      <c r="F1412">
        <v>4.3</v>
      </c>
      <c r="G1412">
        <v>1800</v>
      </c>
      <c r="H1412" t="s">
        <v>4811</v>
      </c>
      <c r="I1412" t="s">
        <v>4812</v>
      </c>
      <c r="J1412" t="s">
        <v>4813</v>
      </c>
      <c r="K1412" t="s">
        <v>30</v>
      </c>
      <c r="L1412">
        <f>20500000</f>
        <v>20500000</v>
      </c>
      <c r="M1412">
        <v>717376</v>
      </c>
      <c r="N1412" t="s">
        <v>4269</v>
      </c>
      <c r="O1412">
        <v>100</v>
      </c>
      <c r="P1412" t="str">
        <f>IF(Table1[[#This Row],[score]]&gt;=8.5,"High",IF(Table1[[#This Row],[score]]&gt;=7,"Medium","Low"))</f>
        <v>Low</v>
      </c>
      <c r="Q1412" s="5">
        <f>Table1[[#This Row],[gross]]-Table1[[#This Row],[budget]]</f>
        <v>-19782624</v>
      </c>
      <c r="R1412" s="5" t="str">
        <f>IF(Table1[[#This Row],[Profit]]&gt;0,"Profit","Loss")</f>
        <v>Loss</v>
      </c>
      <c r="S1412" s="6" t="str">
        <f>FLOOR(Table1[[#This Row],[year]]-1900,10)+1900 &amp; "-" &amp; FLOOR(Table1[[#This Row],[year]]-1890,10)+1900</f>
        <v>1980-1990</v>
      </c>
      <c r="T1412" s="14" t="s">
        <v>21835</v>
      </c>
      <c r="AB1412" s="14"/>
    </row>
    <row r="1413" spans="1:28" hidden="1" x14ac:dyDescent="0.3">
      <c r="A1413" t="s">
        <v>4632</v>
      </c>
      <c r="B1413" t="s">
        <v>16</v>
      </c>
      <c r="C1413" t="s">
        <v>34</v>
      </c>
      <c r="D1413">
        <v>1988</v>
      </c>
      <c r="E1413" t="s">
        <v>4591</v>
      </c>
      <c r="F1413">
        <v>6</v>
      </c>
      <c r="G1413">
        <v>15000</v>
      </c>
      <c r="H1413" t="s">
        <v>4633</v>
      </c>
      <c r="I1413" t="s">
        <v>2456</v>
      </c>
      <c r="J1413" t="s">
        <v>1090</v>
      </c>
      <c r="K1413" t="s">
        <v>30</v>
      </c>
      <c r="L1413">
        <v>1100000</v>
      </c>
      <c r="M1413">
        <v>671382</v>
      </c>
      <c r="N1413" t="s">
        <v>4634</v>
      </c>
      <c r="O1413">
        <v>85</v>
      </c>
      <c r="P1413" t="str">
        <f>IF(Table1[[#This Row],[score]]&gt;=8.5,"High",IF(Table1[[#This Row],[score]]&gt;=7,"Medium","Low"))</f>
        <v>Low</v>
      </c>
      <c r="Q1413" s="5">
        <f>Table1[[#This Row],[gross]]-Table1[[#This Row],[budget]]</f>
        <v>-428618</v>
      </c>
      <c r="R1413" s="5" t="str">
        <f>IF(Table1[[#This Row],[Profit]]&gt;0,"Profit","Loss")</f>
        <v>Loss</v>
      </c>
      <c r="S1413" s="6" t="str">
        <f>FLOOR(Table1[[#This Row],[year]]-1900,10)+1900 &amp; "-" &amp; FLOOR(Table1[[#This Row],[year]]-1890,10)+1900</f>
        <v>1980-1990</v>
      </c>
      <c r="T1413" s="14" t="s">
        <v>21835</v>
      </c>
      <c r="AB1413" s="14"/>
    </row>
    <row r="1414" spans="1:28" hidden="1" x14ac:dyDescent="0.3">
      <c r="A1414" t="s">
        <v>4952</v>
      </c>
      <c r="B1414" t="s">
        <v>16</v>
      </c>
      <c r="C1414" t="s">
        <v>17</v>
      </c>
      <c r="D1414">
        <v>1988</v>
      </c>
      <c r="E1414" t="s">
        <v>4520</v>
      </c>
      <c r="F1414">
        <v>5.8</v>
      </c>
      <c r="G1414">
        <v>2200</v>
      </c>
      <c r="H1414" t="s">
        <v>4953</v>
      </c>
      <c r="I1414" t="s">
        <v>4954</v>
      </c>
      <c r="J1414" t="s">
        <v>4955</v>
      </c>
      <c r="K1414" t="s">
        <v>30</v>
      </c>
      <c r="L1414">
        <v>6000000</v>
      </c>
      <c r="M1414">
        <v>657446</v>
      </c>
      <c r="N1414" t="s">
        <v>118</v>
      </c>
      <c r="O1414">
        <v>99</v>
      </c>
      <c r="P1414" t="str">
        <f>IF(Table1[[#This Row],[score]]&gt;=8.5,"High",IF(Table1[[#This Row],[score]]&gt;=7,"Medium","Low"))</f>
        <v>Low</v>
      </c>
      <c r="Q1414" s="5">
        <f>Table1[[#This Row],[gross]]-Table1[[#This Row],[budget]]</f>
        <v>-5342554</v>
      </c>
      <c r="R1414" s="5" t="str">
        <f>IF(Table1[[#This Row],[Profit]]&gt;0,"Profit","Loss")</f>
        <v>Loss</v>
      </c>
      <c r="S1414" s="6" t="str">
        <f>FLOOR(Table1[[#This Row],[year]]-1900,10)+1900 &amp; "-" &amp; FLOOR(Table1[[#This Row],[year]]-1890,10)+1900</f>
        <v>1980-1990</v>
      </c>
      <c r="T1414" s="14" t="s">
        <v>21835</v>
      </c>
      <c r="AB1414" s="14"/>
    </row>
    <row r="1415" spans="1:28" hidden="1" x14ac:dyDescent="0.3">
      <c r="A1415" t="s">
        <v>4740</v>
      </c>
      <c r="B1415" t="s">
        <v>16</v>
      </c>
      <c r="C1415" t="s">
        <v>41</v>
      </c>
      <c r="D1415">
        <v>1988</v>
      </c>
      <c r="E1415" t="s">
        <v>4576</v>
      </c>
      <c r="F1415">
        <v>5.9</v>
      </c>
      <c r="G1415">
        <v>3600</v>
      </c>
      <c r="H1415" t="s">
        <v>4741</v>
      </c>
      <c r="I1415" t="s">
        <v>4742</v>
      </c>
      <c r="J1415" t="s">
        <v>4743</v>
      </c>
      <c r="K1415" t="s">
        <v>22</v>
      </c>
      <c r="L1415">
        <f>20500000</f>
        <v>20500000</v>
      </c>
      <c r="M1415">
        <v>540000</v>
      </c>
      <c r="N1415" t="s">
        <v>4744</v>
      </c>
      <c r="O1415">
        <v>102</v>
      </c>
      <c r="P1415" t="str">
        <f>IF(Table1[[#This Row],[score]]&gt;=8.5,"High",IF(Table1[[#This Row],[score]]&gt;=7,"Medium","Low"))</f>
        <v>Low</v>
      </c>
      <c r="Q1415" s="5">
        <f>Table1[[#This Row],[gross]]-Table1[[#This Row],[budget]]</f>
        <v>-19960000</v>
      </c>
      <c r="R1415" s="5" t="str">
        <f>IF(Table1[[#This Row],[Profit]]&gt;0,"Profit","Loss")</f>
        <v>Loss</v>
      </c>
      <c r="S1415" s="6" t="str">
        <f>FLOOR(Table1[[#This Row],[year]]-1900,10)+1900 &amp; "-" &amp; FLOOR(Table1[[#This Row],[year]]-1890,10)+1900</f>
        <v>1980-1990</v>
      </c>
      <c r="T1415" s="14" t="s">
        <v>21835</v>
      </c>
      <c r="AB1415" s="14"/>
    </row>
    <row r="1416" spans="1:28" hidden="1" x14ac:dyDescent="0.3">
      <c r="A1416" t="s">
        <v>4990</v>
      </c>
      <c r="B1416" t="s">
        <v>16</v>
      </c>
      <c r="C1416" t="s">
        <v>17</v>
      </c>
      <c r="D1416">
        <v>1988</v>
      </c>
      <c r="E1416" t="s">
        <v>4991</v>
      </c>
      <c r="F1416">
        <v>5.9</v>
      </c>
      <c r="G1416">
        <v>2000</v>
      </c>
      <c r="H1416" t="s">
        <v>1768</v>
      </c>
      <c r="I1416" t="s">
        <v>838</v>
      </c>
      <c r="J1416" t="s">
        <v>4992</v>
      </c>
      <c r="K1416" t="s">
        <v>22</v>
      </c>
      <c r="L1416">
        <v>5000000</v>
      </c>
      <c r="M1416">
        <v>429028</v>
      </c>
      <c r="N1416" t="s">
        <v>558</v>
      </c>
      <c r="O1416">
        <v>90</v>
      </c>
      <c r="P1416" t="str">
        <f>IF(Table1[[#This Row],[score]]&gt;=8.5,"High",IF(Table1[[#This Row],[score]]&gt;=7,"Medium","Low"))</f>
        <v>Low</v>
      </c>
      <c r="Q1416" s="5">
        <f>Table1[[#This Row],[gross]]-Table1[[#This Row],[budget]]</f>
        <v>-4570972</v>
      </c>
      <c r="R1416" s="5" t="str">
        <f>IF(Table1[[#This Row],[Profit]]&gt;0,"Profit","Loss")</f>
        <v>Loss</v>
      </c>
      <c r="S1416" s="6" t="str">
        <f>FLOOR(Table1[[#This Row],[year]]-1900,10)+1900 &amp; "-" &amp; FLOOR(Table1[[#This Row],[year]]-1890,10)+1900</f>
        <v>1980-1990</v>
      </c>
      <c r="T1416" s="14" t="s">
        <v>21835</v>
      </c>
      <c r="AB1416" s="14"/>
    </row>
    <row r="1417" spans="1:28" hidden="1" x14ac:dyDescent="0.3">
      <c r="A1417" t="s">
        <v>4843</v>
      </c>
      <c r="B1417" t="s">
        <v>16</v>
      </c>
      <c r="C1417" t="s">
        <v>41</v>
      </c>
      <c r="D1417">
        <v>1988</v>
      </c>
      <c r="E1417" t="s">
        <v>4844</v>
      </c>
      <c r="F1417">
        <v>7.2</v>
      </c>
      <c r="G1417">
        <v>8300</v>
      </c>
      <c r="H1417" t="s">
        <v>4344</v>
      </c>
      <c r="I1417" t="s">
        <v>4344</v>
      </c>
      <c r="J1417" t="s">
        <v>4845</v>
      </c>
      <c r="K1417" t="s">
        <v>22</v>
      </c>
      <c r="L1417">
        <f>20500000</f>
        <v>20500000</v>
      </c>
      <c r="M1417">
        <v>424773</v>
      </c>
      <c r="N1417" t="s">
        <v>3055</v>
      </c>
      <c r="O1417">
        <v>118</v>
      </c>
      <c r="P1417" t="str">
        <f>IF(Table1[[#This Row],[score]]&gt;=8.5,"High",IF(Table1[[#This Row],[score]]&gt;=7,"Medium","Low"))</f>
        <v>Medium</v>
      </c>
      <c r="Q1417" s="5">
        <f>Table1[[#This Row],[gross]]-Table1[[#This Row],[budget]]</f>
        <v>-20075227</v>
      </c>
      <c r="R1417" s="5" t="str">
        <f>IF(Table1[[#This Row],[Profit]]&gt;0,"Profit","Loss")</f>
        <v>Loss</v>
      </c>
      <c r="S1417" s="6" t="str">
        <f>FLOOR(Table1[[#This Row],[year]]-1900,10)+1900 &amp; "-" &amp; FLOOR(Table1[[#This Row],[year]]-1890,10)+1900</f>
        <v>1980-1990</v>
      </c>
      <c r="T1417" s="14" t="s">
        <v>21835</v>
      </c>
      <c r="AA1417" s="15"/>
      <c r="AB1417" s="14"/>
    </row>
    <row r="1418" spans="1:28" hidden="1" x14ac:dyDescent="0.3">
      <c r="A1418" t="s">
        <v>4751</v>
      </c>
      <c r="B1418" t="s">
        <v>16</v>
      </c>
      <c r="C1418" t="s">
        <v>41</v>
      </c>
      <c r="D1418">
        <v>1988</v>
      </c>
      <c r="E1418" t="s">
        <v>4426</v>
      </c>
      <c r="F1418">
        <v>5.8</v>
      </c>
      <c r="G1418">
        <v>3100</v>
      </c>
      <c r="H1418" t="s">
        <v>4302</v>
      </c>
      <c r="I1418" t="s">
        <v>4752</v>
      </c>
      <c r="J1418" t="s">
        <v>3897</v>
      </c>
      <c r="K1418" t="s">
        <v>22</v>
      </c>
      <c r="L1418">
        <f>20500000</f>
        <v>20500000</v>
      </c>
      <c r="M1418">
        <v>401421</v>
      </c>
      <c r="N1418" t="s">
        <v>118</v>
      </c>
      <c r="O1418">
        <v>94</v>
      </c>
      <c r="P1418" t="str">
        <f>IF(Table1[[#This Row],[score]]&gt;=8.5,"High",IF(Table1[[#This Row],[score]]&gt;=7,"Medium","Low"))</f>
        <v>Low</v>
      </c>
      <c r="Q1418" s="5">
        <f>Table1[[#This Row],[gross]]-Table1[[#This Row],[budget]]</f>
        <v>-20098579</v>
      </c>
      <c r="R1418" s="5" t="str">
        <f>IF(Table1[[#This Row],[Profit]]&gt;0,"Profit","Loss")</f>
        <v>Loss</v>
      </c>
      <c r="S1418" s="6" t="str">
        <f>FLOOR(Table1[[#This Row],[year]]-1900,10)+1900 &amp; "-" &amp; FLOOR(Table1[[#This Row],[year]]-1890,10)+1900</f>
        <v>1980-1990</v>
      </c>
      <c r="T1418" s="14" t="s">
        <v>21835</v>
      </c>
      <c r="AB1418" s="14"/>
    </row>
    <row r="1419" spans="1:28" hidden="1" x14ac:dyDescent="0.3">
      <c r="A1419" t="s">
        <v>4939</v>
      </c>
      <c r="B1419" t="s">
        <v>1974</v>
      </c>
      <c r="C1419" t="s">
        <v>41</v>
      </c>
      <c r="D1419">
        <v>1988</v>
      </c>
      <c r="E1419" t="s">
        <v>4579</v>
      </c>
      <c r="F1419">
        <v>5.4</v>
      </c>
      <c r="G1419">
        <v>688</v>
      </c>
      <c r="H1419" t="s">
        <v>3652</v>
      </c>
      <c r="I1419" t="s">
        <v>4061</v>
      </c>
      <c r="J1419" t="s">
        <v>4940</v>
      </c>
      <c r="K1419" t="s">
        <v>30</v>
      </c>
      <c r="L1419">
        <f>20500000</f>
        <v>20500000</v>
      </c>
      <c r="M1419">
        <v>344375</v>
      </c>
      <c r="N1419" t="s">
        <v>80</v>
      </c>
      <c r="O1419">
        <v>81</v>
      </c>
      <c r="P1419" t="str">
        <f>IF(Table1[[#This Row],[score]]&gt;=8.5,"High",IF(Table1[[#This Row],[score]]&gt;=7,"Medium","Low"))</f>
        <v>Low</v>
      </c>
      <c r="Q1419" s="5">
        <f>Table1[[#This Row],[gross]]-Table1[[#This Row],[budget]]</f>
        <v>-20155625</v>
      </c>
      <c r="R1419" s="5" t="str">
        <f>IF(Table1[[#This Row],[Profit]]&gt;0,"Profit","Loss")</f>
        <v>Loss</v>
      </c>
      <c r="S1419" s="6" t="str">
        <f>FLOOR(Table1[[#This Row],[year]]-1900,10)+1900 &amp; "-" &amp; FLOOR(Table1[[#This Row],[year]]-1890,10)+1900</f>
        <v>1980-1990</v>
      </c>
      <c r="T1419" s="14" t="s">
        <v>21835</v>
      </c>
      <c r="AB1419" s="14"/>
    </row>
    <row r="1420" spans="1:28" hidden="1" x14ac:dyDescent="0.3">
      <c r="A1420" t="s">
        <v>5009</v>
      </c>
      <c r="B1420" t="s">
        <v>16</v>
      </c>
      <c r="C1420" t="s">
        <v>41</v>
      </c>
      <c r="D1420">
        <v>1988</v>
      </c>
      <c r="E1420" t="s">
        <v>4333</v>
      </c>
      <c r="F1420">
        <v>5.7</v>
      </c>
      <c r="G1420">
        <v>3900</v>
      </c>
      <c r="H1420" t="s">
        <v>5010</v>
      </c>
      <c r="I1420" t="s">
        <v>5010</v>
      </c>
      <c r="J1420" t="s">
        <v>2594</v>
      </c>
      <c r="K1420" t="s">
        <v>30</v>
      </c>
      <c r="L1420">
        <v>3000000</v>
      </c>
      <c r="M1420">
        <v>343786</v>
      </c>
      <c r="N1420" t="s">
        <v>4583</v>
      </c>
      <c r="O1420">
        <v>93</v>
      </c>
      <c r="P1420" t="str">
        <f>IF(Table1[[#This Row],[score]]&gt;=8.5,"High",IF(Table1[[#This Row],[score]]&gt;=7,"Medium","Low"))</f>
        <v>Low</v>
      </c>
      <c r="Q1420" s="5">
        <f>Table1[[#This Row],[gross]]-Table1[[#This Row],[budget]]</f>
        <v>-2656214</v>
      </c>
      <c r="R1420" s="5" t="str">
        <f>IF(Table1[[#This Row],[Profit]]&gt;0,"Profit","Loss")</f>
        <v>Loss</v>
      </c>
      <c r="S1420" s="6" t="str">
        <f>FLOOR(Table1[[#This Row],[year]]-1900,10)+1900 &amp; "-" &amp; FLOOR(Table1[[#This Row],[year]]-1890,10)+1900</f>
        <v>1980-1990</v>
      </c>
      <c r="T1420" s="14" t="s">
        <v>21835</v>
      </c>
      <c r="AB1420" s="14"/>
    </row>
    <row r="1421" spans="1:28" hidden="1" x14ac:dyDescent="0.3">
      <c r="A1421" t="s">
        <v>4935</v>
      </c>
      <c r="B1421" t="s">
        <v>16</v>
      </c>
      <c r="C1421" t="s">
        <v>17</v>
      </c>
      <c r="D1421">
        <v>1988</v>
      </c>
      <c r="E1421" t="s">
        <v>4502</v>
      </c>
      <c r="F1421">
        <v>6.7</v>
      </c>
      <c r="G1421">
        <v>2100</v>
      </c>
      <c r="H1421" t="s">
        <v>1483</v>
      </c>
      <c r="I1421" t="s">
        <v>4936</v>
      </c>
      <c r="J1421" t="s">
        <v>4937</v>
      </c>
      <c r="K1421" t="s">
        <v>30</v>
      </c>
      <c r="L1421">
        <f>20500000</f>
        <v>20500000</v>
      </c>
      <c r="M1421">
        <v>303624</v>
      </c>
      <c r="N1421" t="s">
        <v>4938</v>
      </c>
      <c r="O1421">
        <v>100</v>
      </c>
      <c r="P1421" t="str">
        <f>IF(Table1[[#This Row],[score]]&gt;=8.5,"High",IF(Table1[[#This Row],[score]]&gt;=7,"Medium","Low"))</f>
        <v>Low</v>
      </c>
      <c r="Q1421" s="5">
        <f>Table1[[#This Row],[gross]]-Table1[[#This Row],[budget]]</f>
        <v>-20196376</v>
      </c>
      <c r="R1421" s="5" t="str">
        <f>IF(Table1[[#This Row],[Profit]]&gt;0,"Profit","Loss")</f>
        <v>Loss</v>
      </c>
      <c r="S1421" s="6" t="str">
        <f>FLOOR(Table1[[#This Row],[year]]-1900,10)+1900 &amp; "-" &amp; FLOOR(Table1[[#This Row],[year]]-1890,10)+1900</f>
        <v>1980-1990</v>
      </c>
      <c r="T1421" s="14" t="s">
        <v>21835</v>
      </c>
      <c r="AB1421" s="14"/>
    </row>
    <row r="1422" spans="1:28" hidden="1" x14ac:dyDescent="0.3">
      <c r="A1422" t="s">
        <v>4987</v>
      </c>
      <c r="B1422" t="s">
        <v>33</v>
      </c>
      <c r="C1422" t="s">
        <v>41</v>
      </c>
      <c r="D1422">
        <v>1988</v>
      </c>
      <c r="E1422" t="s">
        <v>4591</v>
      </c>
      <c r="F1422">
        <v>4.2</v>
      </c>
      <c r="G1422">
        <v>949</v>
      </c>
      <c r="H1422" t="s">
        <v>2554</v>
      </c>
      <c r="I1422" t="s">
        <v>4988</v>
      </c>
      <c r="J1422" t="s">
        <v>2174</v>
      </c>
      <c r="K1422" t="s">
        <v>30</v>
      </c>
      <c r="L1422">
        <v>13000000</v>
      </c>
      <c r="M1422">
        <v>259019</v>
      </c>
      <c r="N1422" t="s">
        <v>4989</v>
      </c>
      <c r="O1422">
        <v>102</v>
      </c>
      <c r="P1422" t="str">
        <f>IF(Table1[[#This Row],[score]]&gt;=8.5,"High",IF(Table1[[#This Row],[score]]&gt;=7,"Medium","Low"))</f>
        <v>Low</v>
      </c>
      <c r="Q1422" s="5">
        <f>Table1[[#This Row],[gross]]-Table1[[#This Row],[budget]]</f>
        <v>-12740981</v>
      </c>
      <c r="R1422" s="5" t="str">
        <f>IF(Table1[[#This Row],[Profit]]&gt;0,"Profit","Loss")</f>
        <v>Loss</v>
      </c>
      <c r="S1422" s="6" t="str">
        <f>FLOOR(Table1[[#This Row],[year]]-1900,10)+1900 &amp; "-" &amp; FLOOR(Table1[[#This Row],[year]]-1890,10)+1900</f>
        <v>1980-1990</v>
      </c>
      <c r="T1422" s="14" t="s">
        <v>21835</v>
      </c>
      <c r="AB1422" s="14"/>
    </row>
    <row r="1423" spans="1:28" hidden="1" x14ac:dyDescent="0.3">
      <c r="A1423" t="s">
        <v>4884</v>
      </c>
      <c r="B1423" t="s">
        <v>1974</v>
      </c>
      <c r="C1423" t="s">
        <v>17</v>
      </c>
      <c r="D1423">
        <v>1988</v>
      </c>
      <c r="E1423" t="s">
        <v>4885</v>
      </c>
      <c r="F1423">
        <v>6.7</v>
      </c>
      <c r="G1423">
        <v>5500</v>
      </c>
      <c r="H1423" t="s">
        <v>4886</v>
      </c>
      <c r="I1423" t="s">
        <v>4887</v>
      </c>
      <c r="J1423" t="s">
        <v>4888</v>
      </c>
      <c r="K1423" t="s">
        <v>22</v>
      </c>
      <c r="L1423">
        <f>20500000</f>
        <v>20500000</v>
      </c>
      <c r="M1423">
        <v>241278</v>
      </c>
      <c r="N1423" t="s">
        <v>2743</v>
      </c>
      <c r="O1423">
        <v>92</v>
      </c>
      <c r="P1423" t="str">
        <f>IF(Table1[[#This Row],[score]]&gt;=8.5,"High",IF(Table1[[#This Row],[score]]&gt;=7,"Medium","Low"))</f>
        <v>Low</v>
      </c>
      <c r="Q1423" s="5">
        <f>Table1[[#This Row],[gross]]-Table1[[#This Row],[budget]]</f>
        <v>-20258722</v>
      </c>
      <c r="R1423" s="5" t="str">
        <f>IF(Table1[[#This Row],[Profit]]&gt;0,"Profit","Loss")</f>
        <v>Loss</v>
      </c>
      <c r="S1423" s="6" t="str">
        <f>FLOOR(Table1[[#This Row],[year]]-1900,10)+1900 &amp; "-" &amp; FLOOR(Table1[[#This Row],[year]]-1890,10)+1900</f>
        <v>1980-1990</v>
      </c>
      <c r="T1423" s="14" t="s">
        <v>21835</v>
      </c>
      <c r="AB1423" s="14"/>
    </row>
    <row r="1424" spans="1:28" hidden="1" x14ac:dyDescent="0.3">
      <c r="A1424" t="s">
        <v>4906</v>
      </c>
      <c r="B1424" t="s">
        <v>16</v>
      </c>
      <c r="C1424" t="s">
        <v>34</v>
      </c>
      <c r="D1424">
        <v>1988</v>
      </c>
      <c r="E1424" t="s">
        <v>4907</v>
      </c>
      <c r="F1424">
        <v>5.7</v>
      </c>
      <c r="G1424">
        <v>1300</v>
      </c>
      <c r="H1424" t="s">
        <v>4908</v>
      </c>
      <c r="I1424" t="s">
        <v>4462</v>
      </c>
      <c r="J1424" t="s">
        <v>184</v>
      </c>
      <c r="K1424" t="s">
        <v>30</v>
      </c>
      <c r="L1424">
        <f>20500000</f>
        <v>20500000</v>
      </c>
      <c r="M1424">
        <v>188964</v>
      </c>
      <c r="N1424" t="s">
        <v>4909</v>
      </c>
      <c r="O1424">
        <v>108</v>
      </c>
      <c r="P1424" t="str">
        <f>IF(Table1[[#This Row],[score]]&gt;=8.5,"High",IF(Table1[[#This Row],[score]]&gt;=7,"Medium","Low"))</f>
        <v>Low</v>
      </c>
      <c r="Q1424" s="5">
        <f>Table1[[#This Row],[gross]]-Table1[[#This Row],[budget]]</f>
        <v>-20311036</v>
      </c>
      <c r="R1424" s="5" t="str">
        <f>IF(Table1[[#This Row],[Profit]]&gt;0,"Profit","Loss")</f>
        <v>Loss</v>
      </c>
      <c r="S1424" s="6" t="str">
        <f>FLOOR(Table1[[#This Row],[year]]-1900,10)+1900 &amp; "-" &amp; FLOOR(Table1[[#This Row],[year]]-1890,10)+1900</f>
        <v>1980-1990</v>
      </c>
      <c r="T1424" s="14" t="s">
        <v>21835</v>
      </c>
      <c r="AB1424" s="14"/>
    </row>
    <row r="1425" spans="1:28" hidden="1" x14ac:dyDescent="0.3">
      <c r="A1425" t="s">
        <v>4850</v>
      </c>
      <c r="B1425" t="s">
        <v>33</v>
      </c>
      <c r="C1425" t="s">
        <v>17</v>
      </c>
      <c r="D1425">
        <v>1988</v>
      </c>
      <c r="E1425" t="s">
        <v>4851</v>
      </c>
      <c r="F1425">
        <v>6.6</v>
      </c>
      <c r="G1425">
        <v>1800</v>
      </c>
      <c r="H1425" t="s">
        <v>357</v>
      </c>
      <c r="I1425" t="s">
        <v>4852</v>
      </c>
      <c r="J1425" t="s">
        <v>1564</v>
      </c>
      <c r="K1425" t="s">
        <v>30</v>
      </c>
      <c r="L1425">
        <v>3000000</v>
      </c>
      <c r="M1425">
        <v>187349</v>
      </c>
      <c r="N1425" t="s">
        <v>31</v>
      </c>
      <c r="O1425">
        <v>99</v>
      </c>
      <c r="P1425" t="str">
        <f>IF(Table1[[#This Row],[score]]&gt;=8.5,"High",IF(Table1[[#This Row],[score]]&gt;=7,"Medium","Low"))</f>
        <v>Low</v>
      </c>
      <c r="Q1425" s="5">
        <f>Table1[[#This Row],[gross]]-Table1[[#This Row],[budget]]</f>
        <v>-2812651</v>
      </c>
      <c r="R1425" s="5" t="str">
        <f>IF(Table1[[#This Row],[Profit]]&gt;0,"Profit","Loss")</f>
        <v>Loss</v>
      </c>
      <c r="S1425" s="6" t="str">
        <f>FLOOR(Table1[[#This Row],[year]]-1900,10)+1900 &amp; "-" &amp; FLOOR(Table1[[#This Row],[year]]-1890,10)+1900</f>
        <v>1980-1990</v>
      </c>
      <c r="T1425" s="14" t="s">
        <v>21835</v>
      </c>
      <c r="AB1425" s="14"/>
    </row>
    <row r="1426" spans="1:28" hidden="1" x14ac:dyDescent="0.3">
      <c r="A1426" t="s">
        <v>4725</v>
      </c>
      <c r="B1426" t="s">
        <v>16</v>
      </c>
      <c r="C1426" t="s">
        <v>25</v>
      </c>
      <c r="D1426">
        <v>1988</v>
      </c>
      <c r="E1426" t="s">
        <v>4726</v>
      </c>
      <c r="F1426">
        <v>7.3</v>
      </c>
      <c r="G1426">
        <v>9100</v>
      </c>
      <c r="H1426" t="s">
        <v>2013</v>
      </c>
      <c r="I1426" t="s">
        <v>3545</v>
      </c>
      <c r="J1426" t="s">
        <v>4727</v>
      </c>
      <c r="K1426" t="s">
        <v>30</v>
      </c>
      <c r="L1426">
        <v>8000000</v>
      </c>
      <c r="M1426">
        <v>161004</v>
      </c>
      <c r="N1426" t="s">
        <v>2212</v>
      </c>
      <c r="O1426">
        <v>111</v>
      </c>
      <c r="P1426" t="str">
        <f>IF(Table1[[#This Row],[score]]&gt;=8.5,"High",IF(Table1[[#This Row],[score]]&gt;=7,"Medium","Low"))</f>
        <v>Medium</v>
      </c>
      <c r="Q1426" s="5">
        <f>Table1[[#This Row],[gross]]-Table1[[#This Row],[budget]]</f>
        <v>-7838996</v>
      </c>
      <c r="R1426" s="5" t="str">
        <f>IF(Table1[[#This Row],[Profit]]&gt;0,"Profit","Loss")</f>
        <v>Loss</v>
      </c>
      <c r="S1426" s="6" t="str">
        <f>FLOOR(Table1[[#This Row],[year]]-1900,10)+1900 &amp; "-" &amp; FLOOR(Table1[[#This Row],[year]]-1890,10)+1900</f>
        <v>1980-1990</v>
      </c>
      <c r="T1426" s="14" t="s">
        <v>21842</v>
      </c>
      <c r="AB1426" s="14"/>
    </row>
    <row r="1427" spans="1:28" hidden="1" x14ac:dyDescent="0.3">
      <c r="A1427" t="s">
        <v>4684</v>
      </c>
      <c r="B1427" t="s">
        <v>16</v>
      </c>
      <c r="C1427" t="s">
        <v>34</v>
      </c>
      <c r="D1427">
        <v>1988</v>
      </c>
      <c r="E1427" t="s">
        <v>4516</v>
      </c>
      <c r="F1427">
        <v>5.5</v>
      </c>
      <c r="G1427">
        <v>1600</v>
      </c>
      <c r="H1427" t="s">
        <v>4685</v>
      </c>
      <c r="I1427" t="s">
        <v>1733</v>
      </c>
      <c r="J1427" t="s">
        <v>4686</v>
      </c>
      <c r="K1427" t="s">
        <v>22</v>
      </c>
      <c r="L1427">
        <f>20500000</f>
        <v>20500000</v>
      </c>
      <c r="M1427">
        <v>159969</v>
      </c>
      <c r="N1427" t="s">
        <v>4687</v>
      </c>
      <c r="O1427">
        <v>96</v>
      </c>
      <c r="P1427" t="str">
        <f>IF(Table1[[#This Row],[score]]&gt;=8.5,"High",IF(Table1[[#This Row],[score]]&gt;=7,"Medium","Low"))</f>
        <v>Low</v>
      </c>
      <c r="Q1427" s="5">
        <f>Table1[[#This Row],[gross]]-Table1[[#This Row],[budget]]</f>
        <v>-20340031</v>
      </c>
      <c r="R1427" s="5" t="str">
        <f>IF(Table1[[#This Row],[Profit]]&gt;0,"Profit","Loss")</f>
        <v>Loss</v>
      </c>
      <c r="S1427" s="6" t="str">
        <f>FLOOR(Table1[[#This Row],[year]]-1900,10)+1900 &amp; "-" &amp; FLOOR(Table1[[#This Row],[year]]-1890,10)+1900</f>
        <v>1980-1990</v>
      </c>
      <c r="T1427" s="14" t="s">
        <v>21835</v>
      </c>
      <c r="AB1427" s="14"/>
    </row>
    <row r="1428" spans="1:28" hidden="1" x14ac:dyDescent="0.3">
      <c r="A1428" t="s">
        <v>4894</v>
      </c>
      <c r="B1428" t="s">
        <v>1974</v>
      </c>
      <c r="C1428" t="s">
        <v>52</v>
      </c>
      <c r="D1428">
        <v>1988</v>
      </c>
      <c r="E1428" t="s">
        <v>4043</v>
      </c>
      <c r="F1428">
        <v>5.4</v>
      </c>
      <c r="G1428">
        <v>2300</v>
      </c>
      <c r="H1428" t="s">
        <v>4895</v>
      </c>
      <c r="I1428" t="s">
        <v>4895</v>
      </c>
      <c r="J1428" t="s">
        <v>4896</v>
      </c>
      <c r="K1428" t="s">
        <v>30</v>
      </c>
      <c r="L1428">
        <v>6000000</v>
      </c>
      <c r="M1428">
        <v>40397</v>
      </c>
      <c r="N1428" t="s">
        <v>1177</v>
      </c>
      <c r="O1428">
        <v>91</v>
      </c>
      <c r="P1428" t="str">
        <f>IF(Table1[[#This Row],[score]]&gt;=8.5,"High",IF(Table1[[#This Row],[score]]&gt;=7,"Medium","Low"))</f>
        <v>Low</v>
      </c>
      <c r="Q1428" s="5">
        <f>Table1[[#This Row],[gross]]-Table1[[#This Row],[budget]]</f>
        <v>-5959603</v>
      </c>
      <c r="R1428" s="5" t="str">
        <f>IF(Table1[[#This Row],[Profit]]&gt;0,"Profit","Loss")</f>
        <v>Loss</v>
      </c>
      <c r="S1428" s="6" t="str">
        <f>FLOOR(Table1[[#This Row],[year]]-1900,10)+1900 &amp; "-" &amp; FLOOR(Table1[[#This Row],[year]]-1890,10)+1900</f>
        <v>1980-1990</v>
      </c>
      <c r="T1428" s="14" t="s">
        <v>21835</v>
      </c>
      <c r="AB1428" s="14"/>
    </row>
    <row r="1429" spans="1:28" hidden="1" x14ac:dyDescent="0.3">
      <c r="A1429" t="s">
        <v>4667</v>
      </c>
      <c r="B1429" t="s">
        <v>443</v>
      </c>
      <c r="C1429" t="s">
        <v>104</v>
      </c>
      <c r="D1429">
        <v>1988</v>
      </c>
      <c r="E1429" t="s">
        <v>4668</v>
      </c>
      <c r="F1429">
        <v>7</v>
      </c>
      <c r="G1429">
        <v>9000</v>
      </c>
      <c r="H1429" t="s">
        <v>4669</v>
      </c>
      <c r="I1429" t="s">
        <v>4670</v>
      </c>
      <c r="J1429" t="s">
        <v>4671</v>
      </c>
      <c r="K1429" t="s">
        <v>483</v>
      </c>
      <c r="L1429">
        <f>20500000</f>
        <v>20500000</v>
      </c>
      <c r="M1429">
        <v>13133</v>
      </c>
      <c r="N1429" t="s">
        <v>4672</v>
      </c>
      <c r="O1429">
        <v>102</v>
      </c>
      <c r="P1429" t="str">
        <f>IF(Table1[[#This Row],[score]]&gt;=8.5,"High",IF(Table1[[#This Row],[score]]&gt;=7,"Medium","Low"))</f>
        <v>Medium</v>
      </c>
      <c r="Q1429" s="5">
        <f>Table1[[#This Row],[gross]]-Table1[[#This Row],[budget]]</f>
        <v>-20486867</v>
      </c>
      <c r="R1429" s="5" t="str">
        <f>IF(Table1[[#This Row],[Profit]]&gt;0,"Profit","Loss")</f>
        <v>Loss</v>
      </c>
      <c r="S1429" s="6" t="str">
        <f>FLOOR(Table1[[#This Row],[year]]-1900,10)+1900 &amp; "-" &amp; FLOOR(Table1[[#This Row],[year]]-1890,10)+1900</f>
        <v>1980-1990</v>
      </c>
      <c r="T1429" s="14" t="s">
        <v>21835</v>
      </c>
      <c r="AB1429" s="14"/>
    </row>
    <row r="1430" spans="1:28" hidden="1" x14ac:dyDescent="0.3">
      <c r="A1430" t="s">
        <v>5017</v>
      </c>
      <c r="B1430" t="s">
        <v>1974</v>
      </c>
      <c r="C1430" t="s">
        <v>34</v>
      </c>
      <c r="D1430">
        <v>1989</v>
      </c>
      <c r="E1430" t="s">
        <v>5018</v>
      </c>
      <c r="F1430">
        <v>8.1999999999999993</v>
      </c>
      <c r="G1430">
        <v>707000</v>
      </c>
      <c r="H1430" t="s">
        <v>486</v>
      </c>
      <c r="I1430" t="s">
        <v>1506</v>
      </c>
      <c r="J1430" t="s">
        <v>488</v>
      </c>
      <c r="K1430" t="s">
        <v>30</v>
      </c>
      <c r="L1430" s="5">
        <v>48000000</v>
      </c>
      <c r="M1430" s="5">
        <v>474171806</v>
      </c>
      <c r="N1430" t="s">
        <v>44</v>
      </c>
      <c r="O1430">
        <v>127</v>
      </c>
      <c r="P1430" t="str">
        <f>IF(Table1[[#This Row],[score]]&gt;=8.5,"High",IF(Table1[[#This Row],[score]]&gt;=7,"Medium","Low"))</f>
        <v>Medium</v>
      </c>
      <c r="Q1430" s="5">
        <f>Table1[[#This Row],[gross]]-Table1[[#This Row],[budget]]</f>
        <v>426171806</v>
      </c>
      <c r="R1430" s="5" t="str">
        <f>IF(Table1[[#This Row],[Profit]]&gt;0,"Profit","Loss")</f>
        <v>Profit</v>
      </c>
      <c r="S1430" s="6" t="str">
        <f>FLOOR(Table1[[#This Row],[year]]-1900,10)+1900 &amp; "-" &amp; FLOOR(Table1[[#This Row],[year]]-1890,10)+1900</f>
        <v>1980-1990</v>
      </c>
      <c r="T1430" s="14" t="s">
        <v>21835</v>
      </c>
      <c r="AB1430" s="14"/>
    </row>
    <row r="1431" spans="1:28" hidden="1" x14ac:dyDescent="0.3">
      <c r="A1431" t="s">
        <v>5021</v>
      </c>
      <c r="B1431" t="s">
        <v>1974</v>
      </c>
      <c r="C1431" t="s">
        <v>34</v>
      </c>
      <c r="D1431">
        <v>1989</v>
      </c>
      <c r="E1431" t="s">
        <v>5022</v>
      </c>
      <c r="F1431">
        <v>7.5</v>
      </c>
      <c r="G1431">
        <v>346000</v>
      </c>
      <c r="H1431" t="s">
        <v>2638</v>
      </c>
      <c r="I1431" t="s">
        <v>5023</v>
      </c>
      <c r="J1431" t="s">
        <v>1549</v>
      </c>
      <c r="K1431" t="s">
        <v>30</v>
      </c>
      <c r="L1431">
        <v>35000000</v>
      </c>
      <c r="M1431">
        <v>411508343</v>
      </c>
      <c r="N1431" t="s">
        <v>23</v>
      </c>
      <c r="O1431">
        <v>126</v>
      </c>
      <c r="P1431" t="str">
        <f>IF(Table1[[#This Row],[score]]&gt;=8.5,"High",IF(Table1[[#This Row],[score]]&gt;=7,"Medium","Low"))</f>
        <v>Medium</v>
      </c>
      <c r="Q1431" s="5">
        <f>Table1[[#This Row],[gross]]-Table1[[#This Row],[budget]]</f>
        <v>376508343</v>
      </c>
      <c r="R1431" s="5" t="str">
        <f>IF(Table1[[#This Row],[Profit]]&gt;0,"Profit","Loss")</f>
        <v>Profit</v>
      </c>
      <c r="S1431" s="6" t="str">
        <f>FLOOR(Table1[[#This Row],[year]]-1900,10)+1900 &amp; "-" &amp; FLOOR(Table1[[#This Row],[year]]-1890,10)+1900</f>
        <v>1980-1990</v>
      </c>
      <c r="T1431" s="14" t="s">
        <v>21835</v>
      </c>
      <c r="AB1431" s="14"/>
    </row>
    <row r="1432" spans="1:28" hidden="1" x14ac:dyDescent="0.3">
      <c r="A1432" t="s">
        <v>5041</v>
      </c>
      <c r="B1432" t="s">
        <v>33</v>
      </c>
      <c r="C1432" t="s">
        <v>25</v>
      </c>
      <c r="D1432">
        <v>1989</v>
      </c>
      <c r="E1432" t="s">
        <v>5042</v>
      </c>
      <c r="F1432">
        <v>7.8</v>
      </c>
      <c r="G1432">
        <v>494000</v>
      </c>
      <c r="H1432" t="s">
        <v>2030</v>
      </c>
      <c r="I1432" t="s">
        <v>2030</v>
      </c>
      <c r="J1432" t="s">
        <v>2535</v>
      </c>
      <c r="K1432" t="s">
        <v>30</v>
      </c>
      <c r="L1432">
        <v>40000000</v>
      </c>
      <c r="M1432">
        <v>332500002</v>
      </c>
      <c r="N1432" t="s">
        <v>61</v>
      </c>
      <c r="O1432">
        <v>108</v>
      </c>
      <c r="P1432" t="str">
        <f>IF(Table1[[#This Row],[score]]&gt;=8.5,"High",IF(Table1[[#This Row],[score]]&gt;=7,"Medium","Low"))</f>
        <v>Medium</v>
      </c>
      <c r="Q1432" s="5">
        <f>Table1[[#This Row],[gross]]-Table1[[#This Row],[budget]]</f>
        <v>292500002</v>
      </c>
      <c r="R1432" s="5" t="str">
        <f>IF(Table1[[#This Row],[Profit]]&gt;0,"Profit","Loss")</f>
        <v>Profit</v>
      </c>
      <c r="S1432" s="6" t="str">
        <f>FLOOR(Table1[[#This Row],[year]]-1900,10)+1900 &amp; "-" &amp; FLOOR(Table1[[#This Row],[year]]-1890,10)+1900</f>
        <v>1980-1990</v>
      </c>
      <c r="T1432" s="14" t="s">
        <v>21835</v>
      </c>
      <c r="AB1432" s="14"/>
    </row>
    <row r="1433" spans="1:28" hidden="1" x14ac:dyDescent="0.3">
      <c r="A1433" t="s">
        <v>5142</v>
      </c>
      <c r="B1433" t="s">
        <v>1974</v>
      </c>
      <c r="C1433" t="s">
        <v>41</v>
      </c>
      <c r="D1433">
        <v>1989</v>
      </c>
      <c r="E1433" t="s">
        <v>5143</v>
      </c>
      <c r="F1433">
        <v>5.9</v>
      </c>
      <c r="G1433">
        <v>78000</v>
      </c>
      <c r="H1433" t="s">
        <v>973</v>
      </c>
      <c r="I1433" t="s">
        <v>973</v>
      </c>
      <c r="J1433" t="s">
        <v>160</v>
      </c>
      <c r="K1433" t="s">
        <v>30</v>
      </c>
      <c r="L1433">
        <v>7500000</v>
      </c>
      <c r="M1433">
        <v>296999813</v>
      </c>
      <c r="N1433" t="s">
        <v>2075</v>
      </c>
      <c r="O1433">
        <v>93</v>
      </c>
      <c r="P1433" t="str">
        <f>IF(Table1[[#This Row],[score]]&gt;=8.5,"High",IF(Table1[[#This Row],[score]]&gt;=7,"Medium","Low"))</f>
        <v>Low</v>
      </c>
      <c r="Q1433" s="5">
        <f>Table1[[#This Row],[gross]]-Table1[[#This Row],[budget]]</f>
        <v>289499813</v>
      </c>
      <c r="R1433" s="5" t="str">
        <f>IF(Table1[[#This Row],[Profit]]&gt;0,"Profit","Loss")</f>
        <v>Profit</v>
      </c>
      <c r="S1433" s="6" t="str">
        <f>FLOOR(Table1[[#This Row],[year]]-1900,10)+1900 &amp; "-" &amp; FLOOR(Table1[[#This Row],[year]]-1890,10)+1900</f>
        <v>1980-1990</v>
      </c>
      <c r="T1433" s="14" t="s">
        <v>21835</v>
      </c>
      <c r="AB1433" s="14"/>
    </row>
    <row r="1434" spans="1:28" hidden="1" x14ac:dyDescent="0.3">
      <c r="A1434" t="s">
        <v>5031</v>
      </c>
      <c r="B1434" t="s">
        <v>33</v>
      </c>
      <c r="C1434" t="s">
        <v>41</v>
      </c>
      <c r="D1434">
        <v>1989</v>
      </c>
      <c r="E1434" t="s">
        <v>5032</v>
      </c>
      <c r="F1434">
        <v>8.1</v>
      </c>
      <c r="G1434">
        <v>442000</v>
      </c>
      <c r="H1434" t="s">
        <v>691</v>
      </c>
      <c r="I1434" t="s">
        <v>5033</v>
      </c>
      <c r="J1434" t="s">
        <v>97</v>
      </c>
      <c r="K1434" t="s">
        <v>30</v>
      </c>
      <c r="L1434" s="5">
        <v>16400000</v>
      </c>
      <c r="M1434" s="5">
        <v>235860116</v>
      </c>
      <c r="N1434" t="s">
        <v>2067</v>
      </c>
      <c r="O1434">
        <v>128</v>
      </c>
      <c r="P1434" t="str">
        <f>IF(Table1[[#This Row],[score]]&gt;=8.5,"High",IF(Table1[[#This Row],[score]]&gt;=7,"Medium","Low"))</f>
        <v>Medium</v>
      </c>
      <c r="Q1434" s="5">
        <f>Table1[[#This Row],[gross]]-Table1[[#This Row],[budget]]</f>
        <v>219460116</v>
      </c>
      <c r="R1434" s="5" t="str">
        <f>IF(Table1[[#This Row],[Profit]]&gt;0,"Profit","Loss")</f>
        <v>Profit</v>
      </c>
      <c r="S1434" s="6" t="str">
        <f>FLOOR(Table1[[#This Row],[year]]-1900,10)+1900 &amp; "-" &amp; FLOOR(Table1[[#This Row],[year]]-1890,10)+1900</f>
        <v>1980-1990</v>
      </c>
      <c r="T1434" s="14" t="s">
        <v>21835</v>
      </c>
      <c r="AB1434" s="14"/>
    </row>
    <row r="1435" spans="1:28" hidden="1" x14ac:dyDescent="0.3">
      <c r="A1435" t="s">
        <v>5082</v>
      </c>
      <c r="B1435" t="s">
        <v>16</v>
      </c>
      <c r="C1435" t="s">
        <v>34</v>
      </c>
      <c r="D1435">
        <v>1989</v>
      </c>
      <c r="E1435" t="s">
        <v>5083</v>
      </c>
      <c r="F1435">
        <v>7.2</v>
      </c>
      <c r="G1435">
        <v>166000</v>
      </c>
      <c r="H1435" t="s">
        <v>1141</v>
      </c>
      <c r="I1435" t="s">
        <v>1506</v>
      </c>
      <c r="J1435" t="s">
        <v>526</v>
      </c>
      <c r="K1435" t="s">
        <v>30</v>
      </c>
      <c r="L1435">
        <v>28000000</v>
      </c>
      <c r="M1435">
        <v>227853986</v>
      </c>
      <c r="N1435" t="s">
        <v>23</v>
      </c>
      <c r="O1435">
        <v>114</v>
      </c>
      <c r="P1435" t="str">
        <f>IF(Table1[[#This Row],[score]]&gt;=8.5,"High",IF(Table1[[#This Row],[score]]&gt;=7,"Medium","Low"))</f>
        <v>Medium</v>
      </c>
      <c r="Q1435" s="5">
        <f>Table1[[#This Row],[gross]]-Table1[[#This Row],[budget]]</f>
        <v>199853986</v>
      </c>
      <c r="R1435" s="5" t="str">
        <f>IF(Table1[[#This Row],[Profit]]&gt;0,"Profit","Loss")</f>
        <v>Profit</v>
      </c>
      <c r="S1435" s="6" t="str">
        <f>FLOOR(Table1[[#This Row],[year]]-1900,10)+1900 &amp; "-" &amp; FLOOR(Table1[[#This Row],[year]]-1890,10)+1900</f>
        <v>1980-1990</v>
      </c>
      <c r="T1435" s="14" t="s">
        <v>21835</v>
      </c>
      <c r="AB1435" s="14"/>
    </row>
    <row r="1436" spans="1:28" hidden="1" x14ac:dyDescent="0.3">
      <c r="A1436" t="s">
        <v>5045</v>
      </c>
      <c r="B1436" t="s">
        <v>33</v>
      </c>
      <c r="C1436" t="s">
        <v>25</v>
      </c>
      <c r="D1436">
        <v>1989</v>
      </c>
      <c r="E1436" t="s">
        <v>5022</v>
      </c>
      <c r="F1436">
        <v>6.4</v>
      </c>
      <c r="G1436">
        <v>146000</v>
      </c>
      <c r="H1436" t="s">
        <v>5046</v>
      </c>
      <c r="I1436" t="s">
        <v>2678</v>
      </c>
      <c r="J1436" t="s">
        <v>3238</v>
      </c>
      <c r="K1436" t="s">
        <v>30</v>
      </c>
      <c r="L1436">
        <v>18000000</v>
      </c>
      <c r="M1436">
        <v>222724172</v>
      </c>
      <c r="N1436" t="s">
        <v>1708</v>
      </c>
      <c r="O1436">
        <v>93</v>
      </c>
      <c r="P1436" t="str">
        <f>IF(Table1[[#This Row],[score]]&gt;=8.5,"High",IF(Table1[[#This Row],[score]]&gt;=7,"Medium","Low"))</f>
        <v>Low</v>
      </c>
      <c r="Q1436" s="5">
        <f>Table1[[#This Row],[gross]]-Table1[[#This Row],[budget]]</f>
        <v>204724172</v>
      </c>
      <c r="R1436" s="5" t="str">
        <f>IF(Table1[[#This Row],[Profit]]&gt;0,"Profit","Loss")</f>
        <v>Profit</v>
      </c>
      <c r="S1436" s="6" t="str">
        <f>FLOOR(Table1[[#This Row],[year]]-1900,10)+1900 &amp; "-" &amp; FLOOR(Table1[[#This Row],[year]]-1890,10)+1900</f>
        <v>1980-1990</v>
      </c>
      <c r="T1436" s="14" t="s">
        <v>21835</v>
      </c>
      <c r="AB1436" s="14"/>
    </row>
    <row r="1437" spans="1:28" hidden="1" x14ac:dyDescent="0.3">
      <c r="A1437" t="s">
        <v>5068</v>
      </c>
      <c r="B1437" t="s">
        <v>33</v>
      </c>
      <c r="C1437" t="s">
        <v>34</v>
      </c>
      <c r="D1437">
        <v>1989</v>
      </c>
      <c r="E1437" t="s">
        <v>5069</v>
      </c>
      <c r="F1437">
        <v>6.6</v>
      </c>
      <c r="G1437">
        <v>187000</v>
      </c>
      <c r="H1437" t="s">
        <v>532</v>
      </c>
      <c r="I1437" t="s">
        <v>59</v>
      </c>
      <c r="J1437" t="s">
        <v>534</v>
      </c>
      <c r="K1437" t="s">
        <v>30</v>
      </c>
      <c r="L1437">
        <v>37000000</v>
      </c>
      <c r="M1437">
        <v>215394738</v>
      </c>
      <c r="N1437" t="s">
        <v>31</v>
      </c>
      <c r="O1437">
        <v>108</v>
      </c>
      <c r="P1437" t="str">
        <f>IF(Table1[[#This Row],[score]]&gt;=8.5,"High",IF(Table1[[#This Row],[score]]&gt;=7,"Medium","Low"))</f>
        <v>Low</v>
      </c>
      <c r="Q1437" s="5">
        <f>Table1[[#This Row],[gross]]-Table1[[#This Row],[budget]]</f>
        <v>178394738</v>
      </c>
      <c r="R1437" s="5" t="str">
        <f>IF(Table1[[#This Row],[Profit]]&gt;0,"Profit","Loss")</f>
        <v>Profit</v>
      </c>
      <c r="S1437" s="6" t="str">
        <f>FLOOR(Table1[[#This Row],[year]]-1900,10)+1900 &amp; "-" &amp; FLOOR(Table1[[#This Row],[year]]-1890,10)+1900</f>
        <v>1980-1990</v>
      </c>
      <c r="T1437" s="14" t="s">
        <v>21835</v>
      </c>
      <c r="AB1437" s="14"/>
    </row>
    <row r="1438" spans="1:28" hidden="1" x14ac:dyDescent="0.3">
      <c r="A1438" t="s">
        <v>5034</v>
      </c>
      <c r="B1438" t="s">
        <v>337</v>
      </c>
      <c r="C1438" t="s">
        <v>390</v>
      </c>
      <c r="D1438">
        <v>1989</v>
      </c>
      <c r="E1438" t="s">
        <v>5035</v>
      </c>
      <c r="F1438">
        <v>7.6</v>
      </c>
      <c r="G1438">
        <v>244000</v>
      </c>
      <c r="H1438" t="s">
        <v>5036</v>
      </c>
      <c r="I1438" t="s">
        <v>5037</v>
      </c>
      <c r="J1438" t="s">
        <v>5038</v>
      </c>
      <c r="K1438" t="s">
        <v>30</v>
      </c>
      <c r="L1438">
        <v>40000000</v>
      </c>
      <c r="M1438">
        <v>211343479</v>
      </c>
      <c r="N1438" t="s">
        <v>1708</v>
      </c>
      <c r="O1438">
        <v>83</v>
      </c>
      <c r="P1438" t="str">
        <f>IF(Table1[[#This Row],[score]]&gt;=8.5,"High",IF(Table1[[#This Row],[score]]&gt;=7,"Medium","Low"))</f>
        <v>Medium</v>
      </c>
      <c r="Q1438" s="5">
        <f>Table1[[#This Row],[gross]]-Table1[[#This Row],[budget]]</f>
        <v>171343479</v>
      </c>
      <c r="R1438" s="5" t="str">
        <f>IF(Table1[[#This Row],[Profit]]&gt;0,"Profit","Loss")</f>
        <v>Profit</v>
      </c>
      <c r="S1438" s="6" t="str">
        <f>FLOOR(Table1[[#This Row],[year]]-1900,10)+1900 &amp; "-" &amp; FLOOR(Table1[[#This Row],[year]]-1890,10)+1900</f>
        <v>1980-1990</v>
      </c>
      <c r="T1438" s="14" t="s">
        <v>21835</v>
      </c>
      <c r="AB1438" s="14"/>
    </row>
    <row r="1439" spans="1:28" hidden="1" x14ac:dyDescent="0.3">
      <c r="A1439" t="s">
        <v>5073</v>
      </c>
      <c r="B1439" t="s">
        <v>16</v>
      </c>
      <c r="C1439" t="s">
        <v>63</v>
      </c>
      <c r="D1439">
        <v>1989</v>
      </c>
      <c r="E1439" t="s">
        <v>5074</v>
      </c>
      <c r="F1439">
        <v>7.2</v>
      </c>
      <c r="G1439">
        <v>101000</v>
      </c>
      <c r="H1439" t="s">
        <v>779</v>
      </c>
      <c r="I1439" t="s">
        <v>5075</v>
      </c>
      <c r="J1439" t="s">
        <v>1462</v>
      </c>
      <c r="K1439" t="s">
        <v>30</v>
      </c>
      <c r="L1439">
        <v>14000000</v>
      </c>
      <c r="M1439">
        <v>161001698</v>
      </c>
      <c r="N1439" t="s">
        <v>5076</v>
      </c>
      <c r="O1439">
        <v>145</v>
      </c>
      <c r="P1439" t="str">
        <f>IF(Table1[[#This Row],[score]]&gt;=8.5,"High",IF(Table1[[#This Row],[score]]&gt;=7,"Medium","Low"))</f>
        <v>Medium</v>
      </c>
      <c r="Q1439" s="5">
        <f>Table1[[#This Row],[gross]]-Table1[[#This Row],[budget]]</f>
        <v>147001698</v>
      </c>
      <c r="R1439" s="5" t="str">
        <f>IF(Table1[[#This Row],[Profit]]&gt;0,"Profit","Loss")</f>
        <v>Profit</v>
      </c>
      <c r="S1439" s="6" t="str">
        <f>FLOOR(Table1[[#This Row],[year]]-1900,10)+1900 &amp; "-" &amp; FLOOR(Table1[[#This Row],[year]]-1890,10)+1900</f>
        <v>1980-1990</v>
      </c>
      <c r="T1439" s="14" t="s">
        <v>21835</v>
      </c>
      <c r="AB1439" s="14"/>
    </row>
    <row r="1440" spans="1:28" hidden="1" x14ac:dyDescent="0.3">
      <c r="A1440" t="s">
        <v>5123</v>
      </c>
      <c r="B1440" t="s">
        <v>16</v>
      </c>
      <c r="C1440" t="s">
        <v>41</v>
      </c>
      <c r="D1440">
        <v>1989</v>
      </c>
      <c r="E1440" t="s">
        <v>5124</v>
      </c>
      <c r="F1440">
        <v>6.8</v>
      </c>
      <c r="G1440">
        <v>50000</v>
      </c>
      <c r="H1440" t="s">
        <v>3481</v>
      </c>
      <c r="I1440" t="s">
        <v>5125</v>
      </c>
      <c r="J1440" t="s">
        <v>1803</v>
      </c>
      <c r="K1440" t="s">
        <v>30</v>
      </c>
      <c r="L1440">
        <v>26000000</v>
      </c>
      <c r="M1440">
        <v>160188546</v>
      </c>
      <c r="N1440" t="s">
        <v>180</v>
      </c>
      <c r="O1440">
        <v>116</v>
      </c>
      <c r="P1440" t="str">
        <f>IF(Table1[[#This Row],[score]]&gt;=8.5,"High",IF(Table1[[#This Row],[score]]&gt;=7,"Medium","Low"))</f>
        <v>Low</v>
      </c>
      <c r="Q1440" s="5">
        <f>Table1[[#This Row],[gross]]-Table1[[#This Row],[budget]]</f>
        <v>134188546</v>
      </c>
      <c r="R1440" s="5" t="str">
        <f>IF(Table1[[#This Row],[Profit]]&gt;0,"Profit","Loss")</f>
        <v>Profit</v>
      </c>
      <c r="S1440" s="6" t="str">
        <f>FLOOR(Table1[[#This Row],[year]]-1900,10)+1900 &amp; "-" &amp; FLOOR(Table1[[#This Row],[year]]-1890,10)+1900</f>
        <v>1980-1990</v>
      </c>
      <c r="T1440" s="14" t="s">
        <v>21835</v>
      </c>
      <c r="AB1440" s="14"/>
    </row>
    <row r="1441" spans="1:28" hidden="1" x14ac:dyDescent="0.3">
      <c r="A1441" t="s">
        <v>5091</v>
      </c>
      <c r="B1441" t="s">
        <v>1974</v>
      </c>
      <c r="C1441" t="s">
        <v>34</v>
      </c>
      <c r="D1441">
        <v>1989</v>
      </c>
      <c r="E1441" t="s">
        <v>5092</v>
      </c>
      <c r="F1441">
        <v>6.6</v>
      </c>
      <c r="G1441">
        <v>97000</v>
      </c>
      <c r="H1441" t="s">
        <v>573</v>
      </c>
      <c r="I1441" t="s">
        <v>5093</v>
      </c>
      <c r="J1441" t="s">
        <v>3030</v>
      </c>
      <c r="K1441" t="s">
        <v>22</v>
      </c>
      <c r="L1441">
        <v>32000000</v>
      </c>
      <c r="M1441">
        <v>156167015</v>
      </c>
      <c r="N1441" t="s">
        <v>5094</v>
      </c>
      <c r="O1441">
        <v>133</v>
      </c>
      <c r="P1441" t="str">
        <f>IF(Table1[[#This Row],[score]]&gt;=8.5,"High",IF(Table1[[#This Row],[score]]&gt;=7,"Medium","Low"))</f>
        <v>Low</v>
      </c>
      <c r="Q1441" s="5">
        <f>Table1[[#This Row],[gross]]-Table1[[#This Row],[budget]]</f>
        <v>124167015</v>
      </c>
      <c r="R1441" s="5" t="str">
        <f>IF(Table1[[#This Row],[Profit]]&gt;0,"Profit","Loss")</f>
        <v>Profit</v>
      </c>
      <c r="S1441" s="6" t="str">
        <f>FLOOR(Table1[[#This Row],[year]]-1900,10)+1900 &amp; "-" &amp; FLOOR(Table1[[#This Row],[year]]-1890,10)+1900</f>
        <v>1980-1990</v>
      </c>
      <c r="T1441" s="14" t="s">
        <v>21835</v>
      </c>
      <c r="AB1441" s="14"/>
    </row>
    <row r="1442" spans="1:28" hidden="1" x14ac:dyDescent="0.3">
      <c r="A1442" t="s">
        <v>5168</v>
      </c>
      <c r="B1442" t="s">
        <v>33</v>
      </c>
      <c r="C1442" t="s">
        <v>17</v>
      </c>
      <c r="D1442">
        <v>1989</v>
      </c>
      <c r="E1442" t="s">
        <v>5169</v>
      </c>
      <c r="F1442">
        <v>7.4</v>
      </c>
      <c r="G1442">
        <v>102000</v>
      </c>
      <c r="H1442" t="s">
        <v>245</v>
      </c>
      <c r="I1442" t="s">
        <v>5170</v>
      </c>
      <c r="J1442" t="s">
        <v>5171</v>
      </c>
      <c r="K1442" t="s">
        <v>30</v>
      </c>
      <c r="L1442">
        <v>7500000</v>
      </c>
      <c r="M1442">
        <v>145793296</v>
      </c>
      <c r="N1442" t="s">
        <v>5172</v>
      </c>
      <c r="O1442">
        <v>99</v>
      </c>
      <c r="P1442" t="str">
        <f>IF(Table1[[#This Row],[score]]&gt;=8.5,"High",IF(Table1[[#This Row],[score]]&gt;=7,"Medium","Low"))</f>
        <v>Medium</v>
      </c>
      <c r="Q1442" s="5">
        <f>Table1[[#This Row],[gross]]-Table1[[#This Row],[budget]]</f>
        <v>138293296</v>
      </c>
      <c r="R1442" s="5" t="str">
        <f>IF(Table1[[#This Row],[Profit]]&gt;0,"Profit","Loss")</f>
        <v>Profit</v>
      </c>
      <c r="S1442" s="6" t="str">
        <f>FLOOR(Table1[[#This Row],[year]]-1900,10)+1900 &amp; "-" &amp; FLOOR(Table1[[#This Row],[year]]-1890,10)+1900</f>
        <v>1980-1990</v>
      </c>
      <c r="T1442" s="14" t="s">
        <v>21835</v>
      </c>
      <c r="AB1442" s="14"/>
    </row>
    <row r="1443" spans="1:28" hidden="1" x14ac:dyDescent="0.3">
      <c r="A1443" t="s">
        <v>5165</v>
      </c>
      <c r="B1443" t="s">
        <v>16</v>
      </c>
      <c r="C1443" t="s">
        <v>34</v>
      </c>
      <c r="D1443">
        <v>1989</v>
      </c>
      <c r="E1443" t="s">
        <v>5055</v>
      </c>
      <c r="F1443">
        <v>6.6</v>
      </c>
      <c r="G1443">
        <v>51000</v>
      </c>
      <c r="H1443" t="s">
        <v>978</v>
      </c>
      <c r="I1443" t="s">
        <v>2361</v>
      </c>
      <c r="J1443" t="s">
        <v>1803</v>
      </c>
      <c r="K1443" t="s">
        <v>30</v>
      </c>
      <c r="L1443">
        <v>30000000</v>
      </c>
      <c r="M1443">
        <v>134212055</v>
      </c>
      <c r="N1443" t="s">
        <v>44</v>
      </c>
      <c r="O1443">
        <v>125</v>
      </c>
      <c r="P1443" t="str">
        <f>IF(Table1[[#This Row],[score]]&gt;=8.5,"High",IF(Table1[[#This Row],[score]]&gt;=7,"Medium","Low"))</f>
        <v>Low</v>
      </c>
      <c r="Q1443" s="5">
        <f>Table1[[#This Row],[gross]]-Table1[[#This Row],[budget]]</f>
        <v>104212055</v>
      </c>
      <c r="R1443" s="5" t="str">
        <f>IF(Table1[[#This Row],[Profit]]&gt;0,"Profit","Loss")</f>
        <v>Profit</v>
      </c>
      <c r="S1443" s="6" t="str">
        <f>FLOOR(Table1[[#This Row],[year]]-1900,10)+1900 &amp; "-" &amp; FLOOR(Table1[[#This Row],[year]]-1890,10)+1900</f>
        <v>1980-1990</v>
      </c>
      <c r="T1443" s="14" t="s">
        <v>21835</v>
      </c>
      <c r="AB1443" s="14"/>
    </row>
    <row r="1444" spans="1:28" hidden="1" x14ac:dyDescent="0.3">
      <c r="A1444" t="s">
        <v>5080</v>
      </c>
      <c r="B1444" t="s">
        <v>1974</v>
      </c>
      <c r="C1444" t="s">
        <v>41</v>
      </c>
      <c r="D1444">
        <v>1989</v>
      </c>
      <c r="E1444" t="s">
        <v>5081</v>
      </c>
      <c r="F1444">
        <v>7</v>
      </c>
      <c r="G1444">
        <v>46000</v>
      </c>
      <c r="H1444" t="s">
        <v>1122</v>
      </c>
      <c r="I1444" t="s">
        <v>1123</v>
      </c>
      <c r="J1444" t="s">
        <v>839</v>
      </c>
      <c r="K1444" t="s">
        <v>30</v>
      </c>
      <c r="L1444">
        <v>20000000</v>
      </c>
      <c r="M1444">
        <v>126297830</v>
      </c>
      <c r="N1444" t="s">
        <v>4831</v>
      </c>
      <c r="O1444">
        <v>124</v>
      </c>
      <c r="P1444" t="str">
        <f>IF(Table1[[#This Row],[score]]&gt;=8.5,"High",IF(Table1[[#This Row],[score]]&gt;=7,"Medium","Low"))</f>
        <v>Medium</v>
      </c>
      <c r="Q1444" s="5">
        <f>Table1[[#This Row],[gross]]-Table1[[#This Row],[budget]]</f>
        <v>106297830</v>
      </c>
      <c r="R1444" s="5" t="str">
        <f>IF(Table1[[#This Row],[Profit]]&gt;0,"Profit","Loss")</f>
        <v>Profit</v>
      </c>
      <c r="S1444" s="6" t="str">
        <f>FLOOR(Table1[[#This Row],[year]]-1900,10)+1900 &amp; "-" &amp; FLOOR(Table1[[#This Row],[year]]-1890,10)+1900</f>
        <v>1980-1990</v>
      </c>
      <c r="T1444" s="14" t="s">
        <v>21835</v>
      </c>
      <c r="AB1444" s="14"/>
    </row>
    <row r="1445" spans="1:28" hidden="1" x14ac:dyDescent="0.3">
      <c r="A1445" t="s">
        <v>5192</v>
      </c>
      <c r="B1445" t="s">
        <v>16</v>
      </c>
      <c r="C1445" t="s">
        <v>104</v>
      </c>
      <c r="D1445">
        <v>1989</v>
      </c>
      <c r="E1445" t="s">
        <v>5193</v>
      </c>
      <c r="F1445">
        <v>6.8</v>
      </c>
      <c r="G1445">
        <v>39000</v>
      </c>
      <c r="H1445" t="s">
        <v>584</v>
      </c>
      <c r="I1445" t="s">
        <v>5194</v>
      </c>
      <c r="J1445" t="s">
        <v>136</v>
      </c>
      <c r="K1445" t="s">
        <v>30</v>
      </c>
      <c r="L1445">
        <v>19000000</v>
      </c>
      <c r="M1445">
        <v>110879513</v>
      </c>
      <c r="N1445" t="s">
        <v>61</v>
      </c>
      <c r="O1445">
        <v>113</v>
      </c>
      <c r="P1445" t="str">
        <f>IF(Table1[[#This Row],[score]]&gt;=8.5,"High",IF(Table1[[#This Row],[score]]&gt;=7,"Medium","Low"))</f>
        <v>Low</v>
      </c>
      <c r="Q1445" s="5">
        <f>Table1[[#This Row],[gross]]-Table1[[#This Row],[budget]]</f>
        <v>91879513</v>
      </c>
      <c r="R1445" s="5" t="str">
        <f>IF(Table1[[#This Row],[Profit]]&gt;0,"Profit","Loss")</f>
        <v>Profit</v>
      </c>
      <c r="S1445" s="6" t="str">
        <f>FLOOR(Table1[[#This Row],[year]]-1900,10)+1900 &amp; "-" &amp; FLOOR(Table1[[#This Row],[year]]-1890,10)+1900</f>
        <v>1980-1990</v>
      </c>
      <c r="T1445" s="14" t="s">
        <v>21835</v>
      </c>
      <c r="AB1445" s="14"/>
    </row>
    <row r="1446" spans="1:28" hidden="1" x14ac:dyDescent="0.3">
      <c r="A1446" t="s">
        <v>5062</v>
      </c>
      <c r="B1446" t="s">
        <v>33</v>
      </c>
      <c r="C1446" t="s">
        <v>41</v>
      </c>
      <c r="D1446">
        <v>1989</v>
      </c>
      <c r="E1446" t="s">
        <v>5042</v>
      </c>
      <c r="F1446">
        <v>7.3</v>
      </c>
      <c r="G1446">
        <v>50000</v>
      </c>
      <c r="H1446" t="s">
        <v>837</v>
      </c>
      <c r="I1446" t="s">
        <v>5063</v>
      </c>
      <c r="J1446" t="s">
        <v>440</v>
      </c>
      <c r="K1446" t="s">
        <v>30</v>
      </c>
      <c r="L1446">
        <v>15000000</v>
      </c>
      <c r="M1446">
        <v>96759512</v>
      </c>
      <c r="N1446" t="s">
        <v>2075</v>
      </c>
      <c r="O1446">
        <v>117</v>
      </c>
      <c r="P1446" t="str">
        <f>IF(Table1[[#This Row],[score]]&gt;=8.5,"High",IF(Table1[[#This Row],[score]]&gt;=7,"Medium","Low"))</f>
        <v>Medium</v>
      </c>
      <c r="Q1446" s="5">
        <f>Table1[[#This Row],[gross]]-Table1[[#This Row],[budget]]</f>
        <v>81759512</v>
      </c>
      <c r="R1446" s="5" t="str">
        <f>IF(Table1[[#This Row],[Profit]]&gt;0,"Profit","Loss")</f>
        <v>Profit</v>
      </c>
      <c r="S1446" s="6" t="str">
        <f>FLOOR(Table1[[#This Row],[year]]-1900,10)+1900 &amp; "-" &amp; FLOOR(Table1[[#This Row],[year]]-1890,10)+1900</f>
        <v>1980-1990</v>
      </c>
      <c r="T1446" s="14" t="s">
        <v>21835</v>
      </c>
      <c r="AB1446" s="14"/>
    </row>
    <row r="1447" spans="1:28" hidden="1" x14ac:dyDescent="0.3">
      <c r="A1447" t="s">
        <v>5058</v>
      </c>
      <c r="B1447" t="s">
        <v>16</v>
      </c>
      <c r="C1447" t="s">
        <v>41</v>
      </c>
      <c r="D1447">
        <v>1989</v>
      </c>
      <c r="E1447" t="s">
        <v>4651</v>
      </c>
      <c r="F1447">
        <v>7.6</v>
      </c>
      <c r="G1447">
        <v>201000</v>
      </c>
      <c r="H1447" t="s">
        <v>2043</v>
      </c>
      <c r="I1447" t="s">
        <v>1569</v>
      </c>
      <c r="J1447" t="s">
        <v>4868</v>
      </c>
      <c r="K1447" t="s">
        <v>30</v>
      </c>
      <c r="L1447">
        <v>16000000</v>
      </c>
      <c r="M1447">
        <v>93232006</v>
      </c>
      <c r="N1447" t="s">
        <v>5059</v>
      </c>
      <c r="O1447">
        <v>95</v>
      </c>
      <c r="P1447" t="str">
        <f>IF(Table1[[#This Row],[score]]&gt;=8.5,"High",IF(Table1[[#This Row],[score]]&gt;=7,"Medium","Low"))</f>
        <v>Medium</v>
      </c>
      <c r="Q1447" s="5">
        <f>Table1[[#This Row],[gross]]-Table1[[#This Row],[budget]]</f>
        <v>77232006</v>
      </c>
      <c r="R1447" s="5" t="str">
        <f>IF(Table1[[#This Row],[Profit]]&gt;0,"Profit","Loss")</f>
        <v>Profit</v>
      </c>
      <c r="S1447" s="6" t="str">
        <f>FLOOR(Table1[[#This Row],[year]]-1900,10)+1900 &amp; "-" &amp; FLOOR(Table1[[#This Row],[year]]-1890,10)+1900</f>
        <v>1980-1990</v>
      </c>
      <c r="T1447" s="14" t="s">
        <v>21835</v>
      </c>
      <c r="AB1447" s="14"/>
    </row>
    <row r="1448" spans="1:28" hidden="1" x14ac:dyDescent="0.3">
      <c r="A1448" t="s">
        <v>5039</v>
      </c>
      <c r="B1448" t="s">
        <v>1974</v>
      </c>
      <c r="C1448" t="s">
        <v>25</v>
      </c>
      <c r="D1448">
        <v>1989</v>
      </c>
      <c r="E1448" t="s">
        <v>5040</v>
      </c>
      <c r="F1448">
        <v>7.5</v>
      </c>
      <c r="G1448">
        <v>167000</v>
      </c>
      <c r="H1448" t="s">
        <v>1972</v>
      </c>
      <c r="I1448" t="s">
        <v>1972</v>
      </c>
      <c r="J1448" t="s">
        <v>3099</v>
      </c>
      <c r="K1448" t="s">
        <v>30</v>
      </c>
      <c r="L1448">
        <v>70000000</v>
      </c>
      <c r="M1448">
        <v>90000098</v>
      </c>
      <c r="N1448" t="s">
        <v>180</v>
      </c>
      <c r="O1448">
        <v>140</v>
      </c>
      <c r="P1448" t="str">
        <f>IF(Table1[[#This Row],[score]]&gt;=8.5,"High",IF(Table1[[#This Row],[score]]&gt;=7,"Medium","Low"))</f>
        <v>Medium</v>
      </c>
      <c r="Q1448" s="5">
        <f>Table1[[#This Row],[gross]]-Table1[[#This Row],[budget]]</f>
        <v>20000098</v>
      </c>
      <c r="R1448" s="5" t="str">
        <f>IF(Table1[[#This Row],[Profit]]&gt;0,"Profit","Loss")</f>
        <v>Profit</v>
      </c>
      <c r="S1448" s="6" t="str">
        <f>FLOOR(Table1[[#This Row],[year]]-1900,10)+1900 &amp; "-" &amp; FLOOR(Table1[[#This Row],[year]]-1890,10)+1900</f>
        <v>1980-1990</v>
      </c>
      <c r="T1448" s="14" t="s">
        <v>21835</v>
      </c>
      <c r="AB1448" s="14"/>
    </row>
    <row r="1449" spans="1:28" hidden="1" x14ac:dyDescent="0.3">
      <c r="A1449" t="s">
        <v>5027</v>
      </c>
      <c r="B1449" t="s">
        <v>33</v>
      </c>
      <c r="C1449" t="s">
        <v>17</v>
      </c>
      <c r="D1449">
        <v>1989</v>
      </c>
      <c r="E1449" t="s">
        <v>5028</v>
      </c>
      <c r="F1449">
        <v>7.5</v>
      </c>
      <c r="G1449">
        <v>111000</v>
      </c>
      <c r="H1449" t="s">
        <v>2255</v>
      </c>
      <c r="I1449" t="s">
        <v>5029</v>
      </c>
      <c r="J1449" t="s">
        <v>2798</v>
      </c>
      <c r="K1449" t="s">
        <v>30</v>
      </c>
      <c r="L1449">
        <f>20500000</f>
        <v>20500000</v>
      </c>
      <c r="M1449">
        <v>84431625</v>
      </c>
      <c r="N1449" t="s">
        <v>5030</v>
      </c>
      <c r="O1449">
        <v>107</v>
      </c>
      <c r="P1449" t="str">
        <f>IF(Table1[[#This Row],[score]]&gt;=8.5,"High",IF(Table1[[#This Row],[score]]&gt;=7,"Medium","Low"))</f>
        <v>Medium</v>
      </c>
      <c r="Q1449" s="5">
        <f>Table1[[#This Row],[gross]]-Table1[[#This Row],[budget]]</f>
        <v>63931625</v>
      </c>
      <c r="R1449" s="5" t="str">
        <f>IF(Table1[[#This Row],[Profit]]&gt;0,"Profit","Loss")</f>
        <v>Profit</v>
      </c>
      <c r="S1449" s="6" t="str">
        <f>FLOOR(Table1[[#This Row],[year]]-1900,10)+1900 &amp; "-" &amp; FLOOR(Table1[[#This Row],[year]]-1890,10)+1900</f>
        <v>1980-1990</v>
      </c>
      <c r="T1449" s="14" t="s">
        <v>21835</v>
      </c>
      <c r="AB1449" s="14"/>
    </row>
    <row r="1450" spans="1:28" hidden="1" x14ac:dyDescent="0.3">
      <c r="A1450" t="s">
        <v>5066</v>
      </c>
      <c r="B1450" t="s">
        <v>33</v>
      </c>
      <c r="C1450" t="s">
        <v>41</v>
      </c>
      <c r="D1450">
        <v>1989</v>
      </c>
      <c r="E1450" t="s">
        <v>5067</v>
      </c>
      <c r="F1450">
        <v>7</v>
      </c>
      <c r="G1450">
        <v>88000</v>
      </c>
      <c r="H1450" t="s">
        <v>1297</v>
      </c>
      <c r="I1450" t="s">
        <v>1297</v>
      </c>
      <c r="J1450" t="s">
        <v>1841</v>
      </c>
      <c r="K1450" t="s">
        <v>30</v>
      </c>
      <c r="L1450">
        <v>15000000</v>
      </c>
      <c r="M1450">
        <v>79258538</v>
      </c>
      <c r="N1450" t="s">
        <v>61</v>
      </c>
      <c r="O1450">
        <v>100</v>
      </c>
      <c r="P1450" t="str">
        <f>IF(Table1[[#This Row],[score]]&gt;=8.5,"High",IF(Table1[[#This Row],[score]]&gt;=7,"Medium","Low"))</f>
        <v>Medium</v>
      </c>
      <c r="Q1450" s="5">
        <f>Table1[[#This Row],[gross]]-Table1[[#This Row],[budget]]</f>
        <v>64258538</v>
      </c>
      <c r="R1450" s="5" t="str">
        <f>IF(Table1[[#This Row],[Profit]]&gt;0,"Profit","Loss")</f>
        <v>Profit</v>
      </c>
      <c r="S1450" s="6" t="str">
        <f>FLOOR(Table1[[#This Row],[year]]-1900,10)+1900 &amp; "-" &amp; FLOOR(Table1[[#This Row],[year]]-1890,10)+1900</f>
        <v>1980-1990</v>
      </c>
      <c r="T1450" s="14" t="s">
        <v>21835</v>
      </c>
      <c r="AB1450" s="14"/>
    </row>
    <row r="1451" spans="1:28" hidden="1" x14ac:dyDescent="0.3">
      <c r="A1451" t="s">
        <v>5197</v>
      </c>
      <c r="B1451" t="s">
        <v>1974</v>
      </c>
      <c r="C1451" t="s">
        <v>34</v>
      </c>
      <c r="D1451">
        <v>1989</v>
      </c>
      <c r="E1451" t="s">
        <v>4965</v>
      </c>
      <c r="F1451">
        <v>6</v>
      </c>
      <c r="G1451">
        <v>32000</v>
      </c>
      <c r="H1451" t="s">
        <v>2574</v>
      </c>
      <c r="I1451" t="s">
        <v>5198</v>
      </c>
      <c r="J1451" t="s">
        <v>4153</v>
      </c>
      <c r="K1451" t="s">
        <v>30</v>
      </c>
      <c r="L1451">
        <v>17000000</v>
      </c>
      <c r="M1451">
        <v>78247647</v>
      </c>
      <c r="N1451" t="s">
        <v>5030</v>
      </c>
      <c r="O1451">
        <v>101</v>
      </c>
      <c r="P1451" t="str">
        <f>IF(Table1[[#This Row],[score]]&gt;=8.5,"High",IF(Table1[[#This Row],[score]]&gt;=7,"Medium","Low"))</f>
        <v>Low</v>
      </c>
      <c r="Q1451" s="5">
        <f>Table1[[#This Row],[gross]]-Table1[[#This Row],[budget]]</f>
        <v>61247647</v>
      </c>
      <c r="R1451" s="5" t="str">
        <f>IF(Table1[[#This Row],[Profit]]&gt;0,"Profit","Loss")</f>
        <v>Profit</v>
      </c>
      <c r="S1451" s="6" t="str">
        <f>FLOOR(Table1[[#This Row],[year]]-1900,10)+1900 &amp; "-" &amp; FLOOR(Table1[[#This Row],[year]]-1890,10)+1900</f>
        <v>1980-1990</v>
      </c>
      <c r="T1451" s="14" t="s">
        <v>21835</v>
      </c>
      <c r="AB1451" s="14"/>
    </row>
    <row r="1452" spans="1:28" hidden="1" x14ac:dyDescent="0.3">
      <c r="A1452" t="s">
        <v>5151</v>
      </c>
      <c r="B1452" t="s">
        <v>33</v>
      </c>
      <c r="C1452" t="s">
        <v>17</v>
      </c>
      <c r="D1452">
        <v>1989</v>
      </c>
      <c r="E1452" t="s">
        <v>5071</v>
      </c>
      <c r="F1452">
        <v>6.4</v>
      </c>
      <c r="G1452">
        <v>29000</v>
      </c>
      <c r="H1452" t="s">
        <v>486</v>
      </c>
      <c r="I1452" t="s">
        <v>1321</v>
      </c>
      <c r="J1452" t="s">
        <v>345</v>
      </c>
      <c r="K1452" t="s">
        <v>30</v>
      </c>
      <c r="L1452">
        <v>31000000</v>
      </c>
      <c r="M1452">
        <v>74134790</v>
      </c>
      <c r="N1452" t="s">
        <v>61</v>
      </c>
      <c r="O1452">
        <v>122</v>
      </c>
      <c r="P1452" t="str">
        <f>IF(Table1[[#This Row],[score]]&gt;=8.5,"High",IF(Table1[[#This Row],[score]]&gt;=7,"Medium","Low"))</f>
        <v>Low</v>
      </c>
      <c r="Q1452" s="5">
        <f>Table1[[#This Row],[gross]]-Table1[[#This Row],[budget]]</f>
        <v>43134790</v>
      </c>
      <c r="R1452" s="5" t="str">
        <f>IF(Table1[[#This Row],[Profit]]&gt;0,"Profit","Loss")</f>
        <v>Profit</v>
      </c>
      <c r="S1452" s="6" t="str">
        <f>FLOOR(Table1[[#This Row],[year]]-1900,10)+1900 &amp; "-" &amp; FLOOR(Table1[[#This Row],[year]]-1890,10)+1900</f>
        <v>1980-1990</v>
      </c>
      <c r="T1452" s="14" t="s">
        <v>21835</v>
      </c>
      <c r="AB1452" s="14"/>
    </row>
    <row r="1453" spans="1:28" hidden="1" x14ac:dyDescent="0.3">
      <c r="A1453" t="s">
        <v>5084</v>
      </c>
      <c r="B1453" t="s">
        <v>1974</v>
      </c>
      <c r="C1453" t="s">
        <v>41</v>
      </c>
      <c r="D1453">
        <v>1989</v>
      </c>
      <c r="E1453" t="s">
        <v>5085</v>
      </c>
      <c r="F1453">
        <v>7.6</v>
      </c>
      <c r="G1453">
        <v>164000</v>
      </c>
      <c r="H1453" t="s">
        <v>5086</v>
      </c>
      <c r="I1453" t="s">
        <v>1297</v>
      </c>
      <c r="J1453" t="s">
        <v>49</v>
      </c>
      <c r="K1453" t="s">
        <v>30</v>
      </c>
      <c r="L1453">
        <v>27000000</v>
      </c>
      <c r="M1453">
        <v>73594646</v>
      </c>
      <c r="N1453" t="s">
        <v>23</v>
      </c>
      <c r="O1453">
        <v>97</v>
      </c>
      <c r="P1453" t="str">
        <f>IF(Table1[[#This Row],[score]]&gt;=8.5,"High",IF(Table1[[#This Row],[score]]&gt;=7,"Medium","Low"))</f>
        <v>Medium</v>
      </c>
      <c r="Q1453" s="5">
        <f>Table1[[#This Row],[gross]]-Table1[[#This Row],[budget]]</f>
        <v>46594646</v>
      </c>
      <c r="R1453" s="5" t="str">
        <f>IF(Table1[[#This Row],[Profit]]&gt;0,"Profit","Loss")</f>
        <v>Profit</v>
      </c>
      <c r="S1453" s="6" t="str">
        <f>FLOOR(Table1[[#This Row],[year]]-1900,10)+1900 &amp; "-" &amp; FLOOR(Table1[[#This Row],[year]]-1890,10)+1900</f>
        <v>1980-1990</v>
      </c>
      <c r="T1453" s="14" t="s">
        <v>21835</v>
      </c>
      <c r="AB1453" s="14"/>
    </row>
    <row r="1454" spans="1:28" hidden="1" x14ac:dyDescent="0.3">
      <c r="A1454" t="s">
        <v>5047</v>
      </c>
      <c r="B1454" t="s">
        <v>33</v>
      </c>
      <c r="C1454" t="s">
        <v>41</v>
      </c>
      <c r="D1454">
        <v>1989</v>
      </c>
      <c r="E1454" t="s">
        <v>5048</v>
      </c>
      <c r="F1454">
        <v>6.2</v>
      </c>
      <c r="G1454">
        <v>66000</v>
      </c>
      <c r="H1454" t="s">
        <v>915</v>
      </c>
      <c r="I1454" t="s">
        <v>5049</v>
      </c>
      <c r="J1454" t="s">
        <v>2066</v>
      </c>
      <c r="K1454" t="s">
        <v>30</v>
      </c>
      <c r="L1454">
        <v>13000000</v>
      </c>
      <c r="M1454">
        <v>71079915</v>
      </c>
      <c r="N1454" t="s">
        <v>2067</v>
      </c>
      <c r="O1454">
        <v>97</v>
      </c>
      <c r="P1454" t="str">
        <f>IF(Table1[[#This Row],[score]]&gt;=8.5,"High",IF(Table1[[#This Row],[score]]&gt;=7,"Medium","Low"))</f>
        <v>Low</v>
      </c>
      <c r="Q1454" s="5">
        <f>Table1[[#This Row],[gross]]-Table1[[#This Row],[budget]]</f>
        <v>58079915</v>
      </c>
      <c r="R1454" s="5" t="str">
        <f>IF(Table1[[#This Row],[Profit]]&gt;0,"Profit","Loss")</f>
        <v>Profit</v>
      </c>
      <c r="S1454" s="6" t="str">
        <f>FLOOR(Table1[[#This Row],[year]]-1900,10)+1900 &amp; "-" &amp; FLOOR(Table1[[#This Row],[year]]-1890,10)+1900</f>
        <v>1980-1990</v>
      </c>
      <c r="T1454" s="14" t="s">
        <v>21835</v>
      </c>
      <c r="AB1454" s="14"/>
    </row>
    <row r="1455" spans="1:28" hidden="1" x14ac:dyDescent="0.3">
      <c r="A1455" t="s">
        <v>5070</v>
      </c>
      <c r="B1455" t="s">
        <v>16</v>
      </c>
      <c r="C1455" t="s">
        <v>34</v>
      </c>
      <c r="D1455">
        <v>1989</v>
      </c>
      <c r="E1455" t="s">
        <v>5071</v>
      </c>
      <c r="F1455">
        <v>6.4</v>
      </c>
      <c r="G1455">
        <v>98000</v>
      </c>
      <c r="H1455" t="s">
        <v>2673</v>
      </c>
      <c r="I1455" t="s">
        <v>5072</v>
      </c>
      <c r="J1455" t="s">
        <v>749</v>
      </c>
      <c r="K1455" t="s">
        <v>30</v>
      </c>
      <c r="L1455">
        <v>55000000</v>
      </c>
      <c r="M1455">
        <v>63408614</v>
      </c>
      <c r="N1455" t="s">
        <v>23</v>
      </c>
      <c r="O1455">
        <v>104</v>
      </c>
      <c r="P1455" t="str">
        <f>IF(Table1[[#This Row],[score]]&gt;=8.5,"High",IF(Table1[[#This Row],[score]]&gt;=7,"Medium","Low"))</f>
        <v>Low</v>
      </c>
      <c r="Q1455" s="5">
        <f>Table1[[#This Row],[gross]]-Table1[[#This Row],[budget]]</f>
        <v>8408614</v>
      </c>
      <c r="R1455" s="5" t="str">
        <f>IF(Table1[[#This Row],[Profit]]&gt;0,"Profit","Loss")</f>
        <v>Profit</v>
      </c>
      <c r="S1455" s="6" t="str">
        <f>FLOOR(Table1[[#This Row],[year]]-1900,10)+1900 &amp; "-" &amp; FLOOR(Table1[[#This Row],[year]]-1890,10)+1900</f>
        <v>1980-1990</v>
      </c>
      <c r="T1455" s="14" t="s">
        <v>21835</v>
      </c>
      <c r="AB1455" s="14"/>
    </row>
    <row r="1456" spans="1:28" hidden="1" x14ac:dyDescent="0.3">
      <c r="A1456" t="s">
        <v>5098</v>
      </c>
      <c r="B1456" t="s">
        <v>16</v>
      </c>
      <c r="C1456" t="s">
        <v>41</v>
      </c>
      <c r="D1456">
        <v>1989</v>
      </c>
      <c r="E1456" t="s">
        <v>5035</v>
      </c>
      <c r="F1456">
        <v>6.1</v>
      </c>
      <c r="G1456">
        <v>21000</v>
      </c>
      <c r="H1456" t="s">
        <v>1469</v>
      </c>
      <c r="I1456" t="s">
        <v>1469</v>
      </c>
      <c r="J1456" t="s">
        <v>1469</v>
      </c>
      <c r="K1456" t="s">
        <v>30</v>
      </c>
      <c r="L1456">
        <v>30000000</v>
      </c>
      <c r="M1456">
        <v>60864870</v>
      </c>
      <c r="N1456" t="s">
        <v>5099</v>
      </c>
      <c r="O1456">
        <v>116</v>
      </c>
      <c r="P1456" t="str">
        <f>IF(Table1[[#This Row],[score]]&gt;=8.5,"High",IF(Table1[[#This Row],[score]]&gt;=7,"Medium","Low"))</f>
        <v>Low</v>
      </c>
      <c r="Q1456" s="5">
        <f>Table1[[#This Row],[gross]]-Table1[[#This Row],[budget]]</f>
        <v>30864870</v>
      </c>
      <c r="R1456" s="5" t="str">
        <f>IF(Table1[[#This Row],[Profit]]&gt;0,"Profit","Loss")</f>
        <v>Profit</v>
      </c>
      <c r="S1456" s="6" t="str">
        <f>FLOOR(Table1[[#This Row],[year]]-1900,10)+1900 &amp; "-" &amp; FLOOR(Table1[[#This Row],[year]]-1890,10)+1900</f>
        <v>1980-1990</v>
      </c>
      <c r="T1456" s="14" t="s">
        <v>21835</v>
      </c>
      <c r="AB1456" s="14"/>
    </row>
    <row r="1457" spans="1:28" hidden="1" x14ac:dyDescent="0.3">
      <c r="A1457" t="s">
        <v>5064</v>
      </c>
      <c r="B1457" t="s">
        <v>16</v>
      </c>
      <c r="C1457" t="s">
        <v>151</v>
      </c>
      <c r="D1457">
        <v>1989</v>
      </c>
      <c r="E1457" t="s">
        <v>4840</v>
      </c>
      <c r="F1457">
        <v>6.6</v>
      </c>
      <c r="G1457">
        <v>97000</v>
      </c>
      <c r="H1457" t="s">
        <v>4245</v>
      </c>
      <c r="I1457" t="s">
        <v>20</v>
      </c>
      <c r="J1457" t="s">
        <v>5065</v>
      </c>
      <c r="K1457" t="s">
        <v>30</v>
      </c>
      <c r="L1457">
        <v>11500000</v>
      </c>
      <c r="M1457">
        <v>57470138</v>
      </c>
      <c r="N1457" t="s">
        <v>44</v>
      </c>
      <c r="O1457">
        <v>103</v>
      </c>
      <c r="P1457" t="str">
        <f>IF(Table1[[#This Row],[score]]&gt;=8.5,"High",IF(Table1[[#This Row],[score]]&gt;=7,"Medium","Low"))</f>
        <v>Low</v>
      </c>
      <c r="Q1457" s="5">
        <f>Table1[[#This Row],[gross]]-Table1[[#This Row],[budget]]</f>
        <v>45970138</v>
      </c>
      <c r="R1457" s="5" t="str">
        <f>IF(Table1[[#This Row],[Profit]]&gt;0,"Profit","Loss")</f>
        <v>Profit</v>
      </c>
      <c r="S1457" s="6" t="str">
        <f>FLOOR(Table1[[#This Row],[year]]-1900,10)+1900 &amp; "-" &amp; FLOOR(Table1[[#This Row],[year]]-1890,10)+1900</f>
        <v>1980-1990</v>
      </c>
      <c r="T1457" s="14" t="s">
        <v>21835</v>
      </c>
      <c r="AB1457" s="14"/>
    </row>
    <row r="1458" spans="1:28" hidden="1" x14ac:dyDescent="0.3">
      <c r="A1458" t="s">
        <v>5144</v>
      </c>
      <c r="B1458" t="s">
        <v>33</v>
      </c>
      <c r="C1458" t="s">
        <v>34</v>
      </c>
      <c r="D1458">
        <v>1989</v>
      </c>
      <c r="E1458" t="s">
        <v>5032</v>
      </c>
      <c r="F1458">
        <v>5.5</v>
      </c>
      <c r="G1458">
        <v>57000</v>
      </c>
      <c r="H1458" t="s">
        <v>1016</v>
      </c>
      <c r="I1458" t="s">
        <v>1015</v>
      </c>
      <c r="J1458" t="s">
        <v>1016</v>
      </c>
      <c r="K1458" t="s">
        <v>30</v>
      </c>
      <c r="L1458">
        <v>27800000</v>
      </c>
      <c r="M1458">
        <v>52210049</v>
      </c>
      <c r="N1458" t="s">
        <v>44</v>
      </c>
      <c r="O1458">
        <v>107</v>
      </c>
      <c r="P1458" t="str">
        <f>IF(Table1[[#This Row],[score]]&gt;=8.5,"High",IF(Table1[[#This Row],[score]]&gt;=7,"Medium","Low"))</f>
        <v>Low</v>
      </c>
      <c r="Q1458" s="5">
        <f>Table1[[#This Row],[gross]]-Table1[[#This Row],[budget]]</f>
        <v>24410049</v>
      </c>
      <c r="R1458" s="5" t="str">
        <f>IF(Table1[[#This Row],[Profit]]&gt;0,"Profit","Loss")</f>
        <v>Profit</v>
      </c>
      <c r="S1458" s="6" t="str">
        <f>FLOOR(Table1[[#This Row],[year]]-1900,10)+1900 &amp; "-" &amp; FLOOR(Table1[[#This Row],[year]]-1890,10)+1900</f>
        <v>1980-1990</v>
      </c>
      <c r="T1458" s="14" t="s">
        <v>21835</v>
      </c>
      <c r="AB1458" s="14"/>
    </row>
    <row r="1459" spans="1:28" hidden="1" x14ac:dyDescent="0.3">
      <c r="A1459" t="s">
        <v>5060</v>
      </c>
      <c r="B1459" t="s">
        <v>16</v>
      </c>
      <c r="C1459" t="s">
        <v>41</v>
      </c>
      <c r="D1459">
        <v>1989</v>
      </c>
      <c r="E1459" t="s">
        <v>5061</v>
      </c>
      <c r="F1459">
        <v>7.2</v>
      </c>
      <c r="G1459">
        <v>64000</v>
      </c>
      <c r="H1459" t="s">
        <v>1197</v>
      </c>
      <c r="I1459" t="s">
        <v>1197</v>
      </c>
      <c r="J1459" t="s">
        <v>1474</v>
      </c>
      <c r="K1459" t="s">
        <v>30</v>
      </c>
      <c r="L1459">
        <v>11000000</v>
      </c>
      <c r="M1459">
        <v>49797148</v>
      </c>
      <c r="N1459" t="s">
        <v>2644</v>
      </c>
      <c r="O1459">
        <v>107</v>
      </c>
      <c r="P1459" t="str">
        <f>IF(Table1[[#This Row],[score]]&gt;=8.5,"High",IF(Table1[[#This Row],[score]]&gt;=7,"Medium","Low"))</f>
        <v>Medium</v>
      </c>
      <c r="Q1459" s="5">
        <f>Table1[[#This Row],[gross]]-Table1[[#This Row],[budget]]</f>
        <v>38797148</v>
      </c>
      <c r="R1459" s="5" t="str">
        <f>IF(Table1[[#This Row],[Profit]]&gt;0,"Profit","Loss")</f>
        <v>Profit</v>
      </c>
      <c r="S1459" s="6" t="str">
        <f>FLOOR(Table1[[#This Row],[year]]-1900,10)+1900 &amp; "-" &amp; FLOOR(Table1[[#This Row],[year]]-1890,10)+1900</f>
        <v>1980-1990</v>
      </c>
      <c r="T1459" s="14" t="s">
        <v>21835</v>
      </c>
      <c r="AB1459" s="14"/>
    </row>
    <row r="1460" spans="1:28" hidden="1" x14ac:dyDescent="0.3">
      <c r="A1460" t="s">
        <v>5087</v>
      </c>
      <c r="B1460" t="s">
        <v>33</v>
      </c>
      <c r="C1460" t="s">
        <v>41</v>
      </c>
      <c r="D1460">
        <v>1989</v>
      </c>
      <c r="E1460" t="s">
        <v>4885</v>
      </c>
      <c r="F1460">
        <v>6.9</v>
      </c>
      <c r="G1460">
        <v>71000</v>
      </c>
      <c r="H1460" t="s">
        <v>638</v>
      </c>
      <c r="I1460" t="s">
        <v>1840</v>
      </c>
      <c r="J1460" t="s">
        <v>2066</v>
      </c>
      <c r="K1460" t="s">
        <v>30</v>
      </c>
      <c r="L1460">
        <v>18000000</v>
      </c>
      <c r="M1460">
        <v>49101993</v>
      </c>
      <c r="N1460" t="s">
        <v>4831</v>
      </c>
      <c r="O1460">
        <v>102</v>
      </c>
      <c r="P1460" t="str">
        <f>IF(Table1[[#This Row],[score]]&gt;=8.5,"High",IF(Table1[[#This Row],[score]]&gt;=7,"Medium","Low"))</f>
        <v>Low</v>
      </c>
      <c r="Q1460" s="5">
        <f>Table1[[#This Row],[gross]]-Table1[[#This Row],[budget]]</f>
        <v>31101993</v>
      </c>
      <c r="R1460" s="5" t="str">
        <f>IF(Table1[[#This Row],[Profit]]&gt;0,"Profit","Loss")</f>
        <v>Profit</v>
      </c>
      <c r="S1460" s="6" t="str">
        <f>FLOOR(Table1[[#This Row],[year]]-1900,10)+1900 &amp; "-" &amp; FLOOR(Table1[[#This Row],[year]]-1890,10)+1900</f>
        <v>1980-1990</v>
      </c>
      <c r="T1460" s="14" t="s">
        <v>21835</v>
      </c>
      <c r="AB1460" s="14"/>
    </row>
    <row r="1461" spans="1:28" hidden="1" x14ac:dyDescent="0.3">
      <c r="A1461" t="s">
        <v>5110</v>
      </c>
      <c r="B1461" t="s">
        <v>16</v>
      </c>
      <c r="C1461" t="s">
        <v>41</v>
      </c>
      <c r="D1461">
        <v>1989</v>
      </c>
      <c r="E1461" t="s">
        <v>4512</v>
      </c>
      <c r="F1461">
        <v>6.9</v>
      </c>
      <c r="G1461">
        <v>50000</v>
      </c>
      <c r="H1461" t="s">
        <v>1235</v>
      </c>
      <c r="I1461" t="s">
        <v>5111</v>
      </c>
      <c r="J1461" t="s">
        <v>881</v>
      </c>
      <c r="K1461" t="s">
        <v>30</v>
      </c>
      <c r="L1461">
        <v>18000000</v>
      </c>
      <c r="M1461">
        <v>46908987</v>
      </c>
      <c r="N1461" t="s">
        <v>2075</v>
      </c>
      <c r="O1461">
        <v>103</v>
      </c>
      <c r="P1461" t="str">
        <f>IF(Table1[[#This Row],[score]]&gt;=8.5,"High",IF(Table1[[#This Row],[score]]&gt;=7,"Medium","Low"))</f>
        <v>Low</v>
      </c>
      <c r="Q1461" s="5">
        <f>Table1[[#This Row],[gross]]-Table1[[#This Row],[budget]]</f>
        <v>28908987</v>
      </c>
      <c r="R1461" s="5" t="str">
        <f>IF(Table1[[#This Row],[Profit]]&gt;0,"Profit","Loss")</f>
        <v>Profit</v>
      </c>
      <c r="S1461" s="6" t="str">
        <f>FLOOR(Table1[[#This Row],[year]]-1900,10)+1900 &amp; "-" &amp; FLOOR(Table1[[#This Row],[year]]-1890,10)+1900</f>
        <v>1980-1990</v>
      </c>
      <c r="T1461" s="14" t="s">
        <v>21835</v>
      </c>
      <c r="AB1461" s="14"/>
    </row>
    <row r="1462" spans="1:28" hidden="1" x14ac:dyDescent="0.3">
      <c r="A1462" t="s">
        <v>5315</v>
      </c>
      <c r="B1462" t="s">
        <v>1974</v>
      </c>
      <c r="C1462" t="s">
        <v>34</v>
      </c>
      <c r="D1462">
        <v>1989</v>
      </c>
      <c r="E1462" t="s">
        <v>4308</v>
      </c>
      <c r="F1462">
        <v>6.2</v>
      </c>
      <c r="G1462">
        <v>11000</v>
      </c>
      <c r="H1462" t="s">
        <v>875</v>
      </c>
      <c r="I1462" t="s">
        <v>875</v>
      </c>
      <c r="J1462" t="s">
        <v>1012</v>
      </c>
      <c r="K1462" t="s">
        <v>30</v>
      </c>
      <c r="L1462">
        <v>15000000</v>
      </c>
      <c r="M1462">
        <v>40586886</v>
      </c>
      <c r="N1462" t="s">
        <v>2067</v>
      </c>
      <c r="O1462">
        <v>96</v>
      </c>
      <c r="P1462" t="str">
        <f>IF(Table1[[#This Row],[score]]&gt;=8.5,"High",IF(Table1[[#This Row],[score]]&gt;=7,"Medium","Low"))</f>
        <v>Low</v>
      </c>
      <c r="Q1462" s="5">
        <f>Table1[[#This Row],[gross]]-Table1[[#This Row],[budget]]</f>
        <v>25586886</v>
      </c>
      <c r="R1462" s="5" t="str">
        <f>IF(Table1[[#This Row],[Profit]]&gt;0,"Profit","Loss")</f>
        <v>Profit</v>
      </c>
      <c r="S1462" s="6" t="str">
        <f>FLOOR(Table1[[#This Row],[year]]-1900,10)+1900 &amp; "-" &amp; FLOOR(Table1[[#This Row],[year]]-1890,10)+1900</f>
        <v>1980-1990</v>
      </c>
      <c r="T1462" s="14" t="s">
        <v>21835</v>
      </c>
      <c r="AB1462" s="14"/>
    </row>
    <row r="1463" spans="1:28" hidden="1" x14ac:dyDescent="0.3">
      <c r="A1463" t="s">
        <v>5024</v>
      </c>
      <c r="B1463" t="s">
        <v>33</v>
      </c>
      <c r="C1463" t="s">
        <v>25</v>
      </c>
      <c r="D1463">
        <v>1989</v>
      </c>
      <c r="E1463" t="s">
        <v>4885</v>
      </c>
      <c r="F1463">
        <v>7</v>
      </c>
      <c r="G1463">
        <v>123000</v>
      </c>
      <c r="H1463" t="s">
        <v>3315</v>
      </c>
      <c r="I1463" t="s">
        <v>5025</v>
      </c>
      <c r="J1463" t="s">
        <v>5026</v>
      </c>
      <c r="K1463" t="s">
        <v>30</v>
      </c>
      <c r="L1463">
        <v>10000000</v>
      </c>
      <c r="M1463">
        <v>40508994</v>
      </c>
      <c r="N1463" t="s">
        <v>1735</v>
      </c>
      <c r="O1463">
        <v>90</v>
      </c>
      <c r="P1463" t="str">
        <f>IF(Table1[[#This Row],[score]]&gt;=8.5,"High",IF(Table1[[#This Row],[score]]&gt;=7,"Medium","Low"))</f>
        <v>Medium</v>
      </c>
      <c r="Q1463" s="5">
        <f>Table1[[#This Row],[gross]]-Table1[[#This Row],[budget]]</f>
        <v>30508994</v>
      </c>
      <c r="R1463" s="5" t="str">
        <f>IF(Table1[[#This Row],[Profit]]&gt;0,"Profit","Loss")</f>
        <v>Profit</v>
      </c>
      <c r="S1463" s="6" t="str">
        <f>FLOOR(Table1[[#This Row],[year]]-1900,10)+1900 &amp; "-" &amp; FLOOR(Table1[[#This Row],[year]]-1890,10)+1900</f>
        <v>1980-1990</v>
      </c>
      <c r="T1463" s="14" t="s">
        <v>21835</v>
      </c>
      <c r="AB1463" s="14"/>
    </row>
    <row r="1464" spans="1:28" hidden="1" x14ac:dyDescent="0.3">
      <c r="A1464" t="s">
        <v>5242</v>
      </c>
      <c r="B1464" t="s">
        <v>33</v>
      </c>
      <c r="C1464" t="s">
        <v>41</v>
      </c>
      <c r="D1464">
        <v>1989</v>
      </c>
      <c r="E1464" t="s">
        <v>5153</v>
      </c>
      <c r="F1464">
        <v>6.1</v>
      </c>
      <c r="G1464">
        <v>20000</v>
      </c>
      <c r="H1464" t="s">
        <v>270</v>
      </c>
      <c r="I1464" t="s">
        <v>2626</v>
      </c>
      <c r="J1464" t="s">
        <v>49</v>
      </c>
      <c r="K1464" t="s">
        <v>30</v>
      </c>
      <c r="L1464">
        <v>8000000</v>
      </c>
      <c r="M1464">
        <v>39450960</v>
      </c>
      <c r="N1464" t="s">
        <v>61</v>
      </c>
      <c r="O1464">
        <v>95</v>
      </c>
      <c r="P1464" t="str">
        <f>IF(Table1[[#This Row],[score]]&gt;=8.5,"High",IF(Table1[[#This Row],[score]]&gt;=7,"Medium","Low"))</f>
        <v>Low</v>
      </c>
      <c r="Q1464" s="5">
        <f>Table1[[#This Row],[gross]]-Table1[[#This Row],[budget]]</f>
        <v>31450960</v>
      </c>
      <c r="R1464" s="5" t="str">
        <f>IF(Table1[[#This Row],[Profit]]&gt;0,"Profit","Loss")</f>
        <v>Profit</v>
      </c>
      <c r="S1464" s="6" t="str">
        <f>FLOOR(Table1[[#This Row],[year]]-1900,10)+1900 &amp; "-" &amp; FLOOR(Table1[[#This Row],[year]]-1890,10)+1900</f>
        <v>1980-1990</v>
      </c>
      <c r="T1464" s="14" t="s">
        <v>21835</v>
      </c>
      <c r="AB1464" s="14"/>
    </row>
    <row r="1465" spans="1:28" hidden="1" x14ac:dyDescent="0.3">
      <c r="A1465" t="s">
        <v>5052</v>
      </c>
      <c r="B1465" t="s">
        <v>33</v>
      </c>
      <c r="C1465" t="s">
        <v>34</v>
      </c>
      <c r="D1465">
        <v>1989</v>
      </c>
      <c r="E1465" t="s">
        <v>5053</v>
      </c>
      <c r="F1465">
        <v>5.3</v>
      </c>
      <c r="G1465">
        <v>56000</v>
      </c>
      <c r="H1465" t="s">
        <v>757</v>
      </c>
      <c r="I1465" t="s">
        <v>1983</v>
      </c>
      <c r="J1465" t="s">
        <v>1984</v>
      </c>
      <c r="K1465" t="s">
        <v>30</v>
      </c>
      <c r="L1465">
        <f>20500000</f>
        <v>20500000</v>
      </c>
      <c r="M1465">
        <v>38956288</v>
      </c>
      <c r="N1465" t="s">
        <v>31</v>
      </c>
      <c r="O1465">
        <v>112</v>
      </c>
      <c r="P1465" t="str">
        <f>IF(Table1[[#This Row],[score]]&gt;=8.5,"High",IF(Table1[[#This Row],[score]]&gt;=7,"Medium","Low"))</f>
        <v>Low</v>
      </c>
      <c r="Q1465" s="5">
        <f>Table1[[#This Row],[gross]]-Table1[[#This Row],[budget]]</f>
        <v>18456288</v>
      </c>
      <c r="R1465" s="5" t="str">
        <f>IF(Table1[[#This Row],[Profit]]&gt;0,"Profit","Loss")</f>
        <v>Profit</v>
      </c>
      <c r="S1465" s="6" t="str">
        <f>FLOOR(Table1[[#This Row],[year]]-1900,10)+1900 &amp; "-" &amp; FLOOR(Table1[[#This Row],[year]]-1890,10)+1900</f>
        <v>1980-1990</v>
      </c>
      <c r="T1465" s="14" t="s">
        <v>21835</v>
      </c>
      <c r="AB1465" s="14"/>
    </row>
    <row r="1466" spans="1:28" hidden="1" x14ac:dyDescent="0.3">
      <c r="A1466" t="s">
        <v>5225</v>
      </c>
      <c r="B1466" t="s">
        <v>16</v>
      </c>
      <c r="C1466" t="s">
        <v>17</v>
      </c>
      <c r="D1466">
        <v>1989</v>
      </c>
      <c r="E1466" t="s">
        <v>5226</v>
      </c>
      <c r="F1466">
        <v>5.0999999999999996</v>
      </c>
      <c r="G1466">
        <v>22000</v>
      </c>
      <c r="H1466" t="s">
        <v>5227</v>
      </c>
      <c r="I1466" t="s">
        <v>3967</v>
      </c>
      <c r="J1466" t="s">
        <v>3873</v>
      </c>
      <c r="K1466" t="s">
        <v>30</v>
      </c>
      <c r="L1466">
        <f>20500000</f>
        <v>20500000</v>
      </c>
      <c r="M1466">
        <v>38903179</v>
      </c>
      <c r="N1466" t="s">
        <v>363</v>
      </c>
      <c r="O1466">
        <v>105</v>
      </c>
      <c r="P1466" t="str">
        <f>IF(Table1[[#This Row],[score]]&gt;=8.5,"High",IF(Table1[[#This Row],[score]]&gt;=7,"Medium","Low"))</f>
        <v>Low</v>
      </c>
      <c r="Q1466" s="5">
        <f>Table1[[#This Row],[gross]]-Table1[[#This Row],[budget]]</f>
        <v>18403179</v>
      </c>
      <c r="R1466" s="5" t="str">
        <f>IF(Table1[[#This Row],[Profit]]&gt;0,"Profit","Loss")</f>
        <v>Profit</v>
      </c>
      <c r="S1466" s="6" t="str">
        <f>FLOOR(Table1[[#This Row],[year]]-1900,10)+1900 &amp; "-" &amp; FLOOR(Table1[[#This Row],[year]]-1890,10)+1900</f>
        <v>1980-1990</v>
      </c>
      <c r="T1466" s="14" t="s">
        <v>21835</v>
      </c>
      <c r="AB1466" s="14"/>
    </row>
    <row r="1467" spans="1:28" hidden="1" x14ac:dyDescent="0.3">
      <c r="A1467" t="s">
        <v>5043</v>
      </c>
      <c r="B1467" t="s">
        <v>16</v>
      </c>
      <c r="C1467" t="s">
        <v>41</v>
      </c>
      <c r="D1467">
        <v>1989</v>
      </c>
      <c r="E1467" t="s">
        <v>4651</v>
      </c>
      <c r="F1467">
        <v>8</v>
      </c>
      <c r="G1467">
        <v>94000</v>
      </c>
      <c r="H1467" t="s">
        <v>3391</v>
      </c>
      <c r="I1467" t="s">
        <v>3391</v>
      </c>
      <c r="J1467" t="s">
        <v>5044</v>
      </c>
      <c r="K1467" t="s">
        <v>30</v>
      </c>
      <c r="L1467">
        <v>6500000</v>
      </c>
      <c r="M1467">
        <v>37295445</v>
      </c>
      <c r="N1467" t="s">
        <v>3393</v>
      </c>
      <c r="O1467">
        <v>120</v>
      </c>
      <c r="P1467" t="str">
        <f>IF(Table1[[#This Row],[score]]&gt;=8.5,"High",IF(Table1[[#This Row],[score]]&gt;=7,"Medium","Low"))</f>
        <v>Medium</v>
      </c>
      <c r="Q1467" s="5">
        <f>Table1[[#This Row],[gross]]-Table1[[#This Row],[budget]]</f>
        <v>30795445</v>
      </c>
      <c r="R1467" s="5" t="str">
        <f>IF(Table1[[#This Row],[Profit]]&gt;0,"Profit","Loss")</f>
        <v>Profit</v>
      </c>
      <c r="S1467" s="6" t="str">
        <f>FLOOR(Table1[[#This Row],[year]]-1900,10)+1900 &amp; "-" &amp; FLOOR(Table1[[#This Row],[year]]-1890,10)+1900</f>
        <v>1980-1990</v>
      </c>
      <c r="T1467" s="14" t="s">
        <v>21835</v>
      </c>
      <c r="AB1467" s="14"/>
    </row>
    <row r="1468" spans="1:28" hidden="1" x14ac:dyDescent="0.3">
      <c r="A1468" t="s">
        <v>5199</v>
      </c>
      <c r="B1468" t="s">
        <v>1974</v>
      </c>
      <c r="C1468" t="s">
        <v>17</v>
      </c>
      <c r="D1468">
        <v>1989</v>
      </c>
      <c r="E1468" t="s">
        <v>4901</v>
      </c>
      <c r="F1468">
        <v>7.4</v>
      </c>
      <c r="G1468">
        <v>19000</v>
      </c>
      <c r="H1468" t="s">
        <v>757</v>
      </c>
      <c r="I1468" t="s">
        <v>4605</v>
      </c>
      <c r="J1468" t="s">
        <v>5171</v>
      </c>
      <c r="K1468" t="s">
        <v>30</v>
      </c>
      <c r="L1468">
        <v>10000000</v>
      </c>
      <c r="M1468">
        <v>31906454</v>
      </c>
      <c r="N1468" t="s">
        <v>5200</v>
      </c>
      <c r="O1468">
        <v>108</v>
      </c>
      <c r="P1468" t="str">
        <f>IF(Table1[[#This Row],[score]]&gt;=8.5,"High",IF(Table1[[#This Row],[score]]&gt;=7,"Medium","Low"))</f>
        <v>Medium</v>
      </c>
      <c r="Q1468" s="5">
        <f>Table1[[#This Row],[gross]]-Table1[[#This Row],[budget]]</f>
        <v>21906454</v>
      </c>
      <c r="R1468" s="5" t="str">
        <f>IF(Table1[[#This Row],[Profit]]&gt;0,"Profit","Loss")</f>
        <v>Profit</v>
      </c>
      <c r="S1468" s="6" t="str">
        <f>FLOOR(Table1[[#This Row],[year]]-1900,10)+1900 &amp; "-" &amp; FLOOR(Table1[[#This Row],[year]]-1890,10)+1900</f>
        <v>1980-1990</v>
      </c>
      <c r="T1468" s="14" t="s">
        <v>21835</v>
      </c>
      <c r="AB1468" s="14"/>
    </row>
    <row r="1469" spans="1:28" hidden="1" x14ac:dyDescent="0.3">
      <c r="A1469" t="s">
        <v>5050</v>
      </c>
      <c r="B1469" t="s">
        <v>1974</v>
      </c>
      <c r="C1469" t="s">
        <v>25</v>
      </c>
      <c r="D1469">
        <v>1989</v>
      </c>
      <c r="E1469" t="s">
        <v>5051</v>
      </c>
      <c r="F1469">
        <v>6.4</v>
      </c>
      <c r="G1469">
        <v>51000</v>
      </c>
      <c r="H1469" t="s">
        <v>993</v>
      </c>
      <c r="I1469" t="s">
        <v>4280</v>
      </c>
      <c r="J1469" t="s">
        <v>3852</v>
      </c>
      <c r="K1469" t="s">
        <v>30</v>
      </c>
      <c r="L1469">
        <f>20500000</f>
        <v>20500000</v>
      </c>
      <c r="M1469">
        <v>30218387</v>
      </c>
      <c r="N1469" t="s">
        <v>3487</v>
      </c>
      <c r="O1469">
        <v>97</v>
      </c>
      <c r="P1469" t="str">
        <f>IF(Table1[[#This Row],[score]]&gt;=8.5,"High",IF(Table1[[#This Row],[score]]&gt;=7,"Medium","Low"))</f>
        <v>Low</v>
      </c>
      <c r="Q1469" s="5">
        <f>Table1[[#This Row],[gross]]-Table1[[#This Row],[budget]]</f>
        <v>9718387</v>
      </c>
      <c r="R1469" s="5" t="str">
        <f>IF(Table1[[#This Row],[Profit]]&gt;0,"Profit","Loss")</f>
        <v>Profit</v>
      </c>
      <c r="S1469" s="6" t="str">
        <f>FLOOR(Table1[[#This Row],[year]]-1900,10)+1900 &amp; "-" &amp; FLOOR(Table1[[#This Row],[year]]-1890,10)+1900</f>
        <v>1980-1990</v>
      </c>
      <c r="T1469" s="14" t="s">
        <v>21835</v>
      </c>
      <c r="AB1469" s="14"/>
    </row>
    <row r="1470" spans="1:28" hidden="1" x14ac:dyDescent="0.3">
      <c r="A1470" t="s">
        <v>5019</v>
      </c>
      <c r="B1470" t="s">
        <v>16</v>
      </c>
      <c r="C1470" t="s">
        <v>34</v>
      </c>
      <c r="D1470">
        <v>1989</v>
      </c>
      <c r="E1470" t="s">
        <v>4674</v>
      </c>
      <c r="F1470">
        <v>6.6</v>
      </c>
      <c r="G1470">
        <v>66000</v>
      </c>
      <c r="H1470" t="s">
        <v>4789</v>
      </c>
      <c r="I1470" t="s">
        <v>2283</v>
      </c>
      <c r="J1470" t="s">
        <v>2014</v>
      </c>
      <c r="K1470" t="s">
        <v>30</v>
      </c>
      <c r="L1470">
        <v>17000000</v>
      </c>
      <c r="M1470">
        <v>30050028</v>
      </c>
      <c r="N1470" t="s">
        <v>5020</v>
      </c>
      <c r="O1470">
        <v>114</v>
      </c>
      <c r="P1470" t="str">
        <f>IF(Table1[[#This Row],[score]]&gt;=8.5,"High",IF(Table1[[#This Row],[score]]&gt;=7,"Medium","Low"))</f>
        <v>Low</v>
      </c>
      <c r="Q1470" s="5">
        <f>Table1[[#This Row],[gross]]-Table1[[#This Row],[budget]]</f>
        <v>13050028</v>
      </c>
      <c r="R1470" s="5" t="str">
        <f>IF(Table1[[#This Row],[Profit]]&gt;0,"Profit","Loss")</f>
        <v>Profit</v>
      </c>
      <c r="S1470" s="6" t="str">
        <f>FLOOR(Table1[[#This Row],[year]]-1900,10)+1900 &amp; "-" &amp; FLOOR(Table1[[#This Row],[year]]-1890,10)+1900</f>
        <v>1980-1990</v>
      </c>
      <c r="T1470" s="14" t="s">
        <v>21835</v>
      </c>
      <c r="AB1470" s="14"/>
    </row>
    <row r="1471" spans="1:28" hidden="1" x14ac:dyDescent="0.3">
      <c r="A1471" t="s">
        <v>5272</v>
      </c>
      <c r="B1471" t="s">
        <v>1974</v>
      </c>
      <c r="C1471" t="s">
        <v>41</v>
      </c>
      <c r="D1471">
        <v>1989</v>
      </c>
      <c r="E1471" t="s">
        <v>5061</v>
      </c>
      <c r="F1471">
        <v>6.5</v>
      </c>
      <c r="G1471">
        <v>13000</v>
      </c>
      <c r="H1471" t="s">
        <v>213</v>
      </c>
      <c r="I1471" t="s">
        <v>5273</v>
      </c>
      <c r="J1471" t="s">
        <v>1549</v>
      </c>
      <c r="K1471" t="s">
        <v>30</v>
      </c>
      <c r="L1471">
        <v>15000000</v>
      </c>
      <c r="M1471">
        <v>28890240</v>
      </c>
      <c r="N1471" t="s">
        <v>61</v>
      </c>
      <c r="O1471">
        <v>113</v>
      </c>
      <c r="P1471" t="str">
        <f>IF(Table1[[#This Row],[score]]&gt;=8.5,"High",IF(Table1[[#This Row],[score]]&gt;=7,"Medium","Low"))</f>
        <v>Low</v>
      </c>
      <c r="Q1471" s="5">
        <f>Table1[[#This Row],[gross]]-Table1[[#This Row],[budget]]</f>
        <v>13890240</v>
      </c>
      <c r="R1471" s="5" t="str">
        <f>IF(Table1[[#This Row],[Profit]]&gt;0,"Profit","Loss")</f>
        <v>Profit</v>
      </c>
      <c r="S1471" s="6" t="str">
        <f>FLOOR(Table1[[#This Row],[year]]-1900,10)+1900 &amp; "-" &amp; FLOOR(Table1[[#This Row],[year]]-1890,10)+1900</f>
        <v>1980-1990</v>
      </c>
      <c r="T1471" s="14" t="s">
        <v>21835</v>
      </c>
      <c r="AB1471" s="14"/>
    </row>
    <row r="1472" spans="1:28" hidden="1" x14ac:dyDescent="0.3">
      <c r="A1472" t="s">
        <v>5343</v>
      </c>
      <c r="B1472" t="s">
        <v>33</v>
      </c>
      <c r="C1472" t="s">
        <v>41</v>
      </c>
      <c r="D1472">
        <v>1989</v>
      </c>
      <c r="E1472" t="s">
        <v>5156</v>
      </c>
      <c r="F1472">
        <v>6.3</v>
      </c>
      <c r="G1472">
        <v>4700</v>
      </c>
      <c r="H1472" t="s">
        <v>5344</v>
      </c>
      <c r="I1472" t="s">
        <v>2210</v>
      </c>
      <c r="J1472" t="s">
        <v>876</v>
      </c>
      <c r="K1472" t="s">
        <v>30</v>
      </c>
      <c r="L1472">
        <v>19000000</v>
      </c>
      <c r="M1472">
        <v>27503037</v>
      </c>
      <c r="N1472" t="s">
        <v>1530</v>
      </c>
      <c r="O1472">
        <v>117</v>
      </c>
      <c r="P1472" t="str">
        <f>IF(Table1[[#This Row],[score]]&gt;=8.5,"High",IF(Table1[[#This Row],[score]]&gt;=7,"Medium","Low"))</f>
        <v>Low</v>
      </c>
      <c r="Q1472" s="5">
        <f>Table1[[#This Row],[gross]]-Table1[[#This Row],[budget]]</f>
        <v>8503037</v>
      </c>
      <c r="R1472" s="5" t="str">
        <f>IF(Table1[[#This Row],[Profit]]&gt;0,"Profit","Loss")</f>
        <v>Profit</v>
      </c>
      <c r="S1472" s="6" t="str">
        <f>FLOOR(Table1[[#This Row],[year]]-1900,10)+1900 &amp; "-" &amp; FLOOR(Table1[[#This Row],[year]]-1890,10)+1900</f>
        <v>1980-1990</v>
      </c>
      <c r="T1472" s="14" t="s">
        <v>21835</v>
      </c>
      <c r="AB1472" s="14"/>
    </row>
    <row r="1473" spans="1:28" hidden="1" x14ac:dyDescent="0.3">
      <c r="A1473" t="s">
        <v>5149</v>
      </c>
      <c r="B1473" t="s">
        <v>337</v>
      </c>
      <c r="C1473" t="s">
        <v>390</v>
      </c>
      <c r="D1473">
        <v>1989</v>
      </c>
      <c r="E1473" t="s">
        <v>5035</v>
      </c>
      <c r="F1473">
        <v>6.8</v>
      </c>
      <c r="G1473">
        <v>38000</v>
      </c>
      <c r="H1473" t="s">
        <v>1044</v>
      </c>
      <c r="I1473" t="s">
        <v>1044</v>
      </c>
      <c r="J1473" t="s">
        <v>362</v>
      </c>
      <c r="K1473" t="s">
        <v>3125</v>
      </c>
      <c r="L1473">
        <v>13800000</v>
      </c>
      <c r="M1473">
        <v>27100027</v>
      </c>
      <c r="N1473" t="s">
        <v>1071</v>
      </c>
      <c r="O1473">
        <v>84</v>
      </c>
      <c r="P1473" t="str">
        <f>IF(Table1[[#This Row],[score]]&gt;=8.5,"High",IF(Table1[[#This Row],[score]]&gt;=7,"Medium","Low"))</f>
        <v>Low</v>
      </c>
      <c r="Q1473" s="5">
        <f>Table1[[#This Row],[gross]]-Table1[[#This Row],[budget]]</f>
        <v>13300027</v>
      </c>
      <c r="R1473" s="5" t="str">
        <f>IF(Table1[[#This Row],[Profit]]&gt;0,"Profit","Loss")</f>
        <v>Profit</v>
      </c>
      <c r="S1473" s="6" t="str">
        <f>FLOOR(Table1[[#This Row],[year]]-1900,10)+1900 &amp; "-" &amp; FLOOR(Table1[[#This Row],[year]]-1890,10)+1900</f>
        <v>1980-1990</v>
      </c>
      <c r="T1473" s="14" t="s">
        <v>21835</v>
      </c>
      <c r="AB1473" s="14"/>
    </row>
    <row r="1474" spans="1:28" hidden="1" x14ac:dyDescent="0.3">
      <c r="A1474" t="s">
        <v>5077</v>
      </c>
      <c r="B1474" t="s">
        <v>16</v>
      </c>
      <c r="C1474" t="s">
        <v>63</v>
      </c>
      <c r="D1474">
        <v>1989</v>
      </c>
      <c r="E1474" t="s">
        <v>5078</v>
      </c>
      <c r="F1474">
        <v>7.8</v>
      </c>
      <c r="G1474">
        <v>126000</v>
      </c>
      <c r="H1474" t="s">
        <v>3312</v>
      </c>
      <c r="I1474" t="s">
        <v>5079</v>
      </c>
      <c r="J1474" t="s">
        <v>1495</v>
      </c>
      <c r="K1474" t="s">
        <v>30</v>
      </c>
      <c r="L1474">
        <v>18000000</v>
      </c>
      <c r="M1474">
        <v>26979166</v>
      </c>
      <c r="N1474" t="s">
        <v>2075</v>
      </c>
      <c r="O1474">
        <v>122</v>
      </c>
      <c r="P1474" t="str">
        <f>IF(Table1[[#This Row],[score]]&gt;=8.5,"High",IF(Table1[[#This Row],[score]]&gt;=7,"Medium","Low"))</f>
        <v>Medium</v>
      </c>
      <c r="Q1474" s="5">
        <f>Table1[[#This Row],[gross]]-Table1[[#This Row],[budget]]</f>
        <v>8979166</v>
      </c>
      <c r="R1474" s="5" t="str">
        <f>IF(Table1[[#This Row],[Profit]]&gt;0,"Profit","Loss")</f>
        <v>Profit</v>
      </c>
      <c r="S1474" s="6" t="str">
        <f>FLOOR(Table1[[#This Row],[year]]-1900,10)+1900 &amp; "-" &amp; FLOOR(Table1[[#This Row],[year]]-1890,10)+1900</f>
        <v>1980-1990</v>
      </c>
      <c r="T1474" s="14" t="s">
        <v>21835</v>
      </c>
      <c r="AB1474" s="14"/>
    </row>
    <row r="1475" spans="1:28" hidden="1" x14ac:dyDescent="0.3">
      <c r="A1475" t="s">
        <v>5054</v>
      </c>
      <c r="B1475" t="s">
        <v>16</v>
      </c>
      <c r="C1475" t="s">
        <v>17</v>
      </c>
      <c r="D1475">
        <v>1989</v>
      </c>
      <c r="E1475" t="s">
        <v>5055</v>
      </c>
      <c r="F1475">
        <v>7.2</v>
      </c>
      <c r="G1475">
        <v>52000</v>
      </c>
      <c r="H1475" t="s">
        <v>5056</v>
      </c>
      <c r="I1475" t="s">
        <v>5056</v>
      </c>
      <c r="J1475" t="s">
        <v>2704</v>
      </c>
      <c r="K1475" t="s">
        <v>30</v>
      </c>
      <c r="L1475">
        <v>1200000</v>
      </c>
      <c r="M1475">
        <v>24741667</v>
      </c>
      <c r="N1475" t="s">
        <v>5057</v>
      </c>
      <c r="O1475">
        <v>100</v>
      </c>
      <c r="P1475" t="str">
        <f>IF(Table1[[#This Row],[score]]&gt;=8.5,"High",IF(Table1[[#This Row],[score]]&gt;=7,"Medium","Low"))</f>
        <v>Medium</v>
      </c>
      <c r="Q1475" s="5">
        <f>Table1[[#This Row],[gross]]-Table1[[#This Row],[budget]]</f>
        <v>23541667</v>
      </c>
      <c r="R1475" s="5" t="str">
        <f>IF(Table1[[#This Row],[Profit]]&gt;0,"Profit","Loss")</f>
        <v>Profit</v>
      </c>
      <c r="S1475" s="6" t="str">
        <f>FLOOR(Table1[[#This Row],[year]]-1900,10)+1900 &amp; "-" &amp; FLOOR(Table1[[#This Row],[year]]-1890,10)+1900</f>
        <v>1980-1990</v>
      </c>
      <c r="T1475" s="14" t="s">
        <v>21835</v>
      </c>
      <c r="AB1475" s="14"/>
    </row>
    <row r="1476" spans="1:28" hidden="1" x14ac:dyDescent="0.3">
      <c r="A1476" t="s">
        <v>5177</v>
      </c>
      <c r="B1476" t="s">
        <v>16</v>
      </c>
      <c r="C1476" t="s">
        <v>151</v>
      </c>
      <c r="D1476">
        <v>1989</v>
      </c>
      <c r="E1476" t="s">
        <v>5178</v>
      </c>
      <c r="F1476">
        <v>5.0999999999999996</v>
      </c>
      <c r="G1476">
        <v>42000</v>
      </c>
      <c r="H1476" t="s">
        <v>5179</v>
      </c>
      <c r="I1476" t="s">
        <v>683</v>
      </c>
      <c r="J1476" t="s">
        <v>2631</v>
      </c>
      <c r="K1476" t="s">
        <v>30</v>
      </c>
      <c r="L1476">
        <v>6000000</v>
      </c>
      <c r="M1476">
        <v>22168359</v>
      </c>
      <c r="N1476" t="s">
        <v>2001</v>
      </c>
      <c r="O1476">
        <v>89</v>
      </c>
      <c r="P1476" t="str">
        <f>IF(Table1[[#This Row],[score]]&gt;=8.5,"High",IF(Table1[[#This Row],[score]]&gt;=7,"Medium","Low"))</f>
        <v>Low</v>
      </c>
      <c r="Q1476" s="5">
        <f>Table1[[#This Row],[gross]]-Table1[[#This Row],[budget]]</f>
        <v>16168359</v>
      </c>
      <c r="R1476" s="5" t="str">
        <f>IF(Table1[[#This Row],[Profit]]&gt;0,"Profit","Loss")</f>
        <v>Profit</v>
      </c>
      <c r="S1476" s="6" t="str">
        <f>FLOOR(Table1[[#This Row],[year]]-1900,10)+1900 &amp; "-" &amp; FLOOR(Table1[[#This Row],[year]]-1890,10)+1900</f>
        <v>1980-1990</v>
      </c>
      <c r="T1476" s="14" t="s">
        <v>21835</v>
      </c>
      <c r="AB1476" s="14"/>
    </row>
    <row r="1477" spans="1:28" hidden="1" x14ac:dyDescent="0.3">
      <c r="A1477" t="s">
        <v>5100</v>
      </c>
      <c r="B1477" t="s">
        <v>16</v>
      </c>
      <c r="C1477" t="s">
        <v>34</v>
      </c>
      <c r="D1477">
        <v>1989</v>
      </c>
      <c r="E1477" t="s">
        <v>4800</v>
      </c>
      <c r="F1477">
        <v>6.4</v>
      </c>
      <c r="G1477">
        <v>39000</v>
      </c>
      <c r="H1477" t="s">
        <v>4147</v>
      </c>
      <c r="I1477" t="s">
        <v>5101</v>
      </c>
      <c r="J1477" t="s">
        <v>749</v>
      </c>
      <c r="K1477" t="s">
        <v>30</v>
      </c>
      <c r="L1477">
        <v>24000000</v>
      </c>
      <c r="M1477">
        <v>22099847</v>
      </c>
      <c r="N1477" t="s">
        <v>5102</v>
      </c>
      <c r="O1477">
        <v>109</v>
      </c>
      <c r="P1477" t="str">
        <f>IF(Table1[[#This Row],[score]]&gt;=8.5,"High",IF(Table1[[#This Row],[score]]&gt;=7,"Medium","Low"))</f>
        <v>Low</v>
      </c>
      <c r="Q1477" s="5">
        <f>Table1[[#This Row],[gross]]-Table1[[#This Row],[budget]]</f>
        <v>-1900153</v>
      </c>
      <c r="R1477" s="5" t="str">
        <f>IF(Table1[[#This Row],[Profit]]&gt;0,"Profit","Loss")</f>
        <v>Loss</v>
      </c>
      <c r="S1477" s="6" t="str">
        <f>FLOOR(Table1[[#This Row],[year]]-1900,10)+1900 &amp; "-" &amp; FLOOR(Table1[[#This Row],[year]]-1890,10)+1900</f>
        <v>1980-1990</v>
      </c>
      <c r="T1477" s="14" t="s">
        <v>21835</v>
      </c>
      <c r="AB1477" s="14"/>
    </row>
    <row r="1478" spans="1:28" hidden="1" x14ac:dyDescent="0.3">
      <c r="A1478" t="s">
        <v>5290</v>
      </c>
      <c r="B1478" t="s">
        <v>1974</v>
      </c>
      <c r="C1478" t="s">
        <v>41</v>
      </c>
      <c r="D1478">
        <v>1989</v>
      </c>
      <c r="E1478" t="s">
        <v>5226</v>
      </c>
      <c r="F1478">
        <v>6.3</v>
      </c>
      <c r="G1478">
        <v>4300</v>
      </c>
      <c r="H1478" t="s">
        <v>816</v>
      </c>
      <c r="I1478" t="s">
        <v>5291</v>
      </c>
      <c r="J1478" t="s">
        <v>3646</v>
      </c>
      <c r="K1478" t="s">
        <v>30</v>
      </c>
      <c r="L1478">
        <v>13000000</v>
      </c>
      <c r="M1478">
        <v>22026369</v>
      </c>
      <c r="N1478" t="s">
        <v>44</v>
      </c>
      <c r="O1478">
        <v>113</v>
      </c>
      <c r="P1478" t="str">
        <f>IF(Table1[[#This Row],[score]]&gt;=8.5,"High",IF(Table1[[#This Row],[score]]&gt;=7,"Medium","Low"))</f>
        <v>Low</v>
      </c>
      <c r="Q1478" s="5">
        <f>Table1[[#This Row],[gross]]-Table1[[#This Row],[budget]]</f>
        <v>9026369</v>
      </c>
      <c r="R1478" s="5" t="str">
        <f>IF(Table1[[#This Row],[Profit]]&gt;0,"Profit","Loss")</f>
        <v>Profit</v>
      </c>
      <c r="S1478" s="6" t="str">
        <f>FLOOR(Table1[[#This Row],[year]]-1900,10)+1900 &amp; "-" &amp; FLOOR(Table1[[#This Row],[year]]-1890,10)+1900</f>
        <v>1980-1990</v>
      </c>
      <c r="T1478" s="14" t="s">
        <v>21835</v>
      </c>
      <c r="AB1478" s="14"/>
    </row>
    <row r="1479" spans="1:28" hidden="1" x14ac:dyDescent="0.3">
      <c r="A1479" t="s">
        <v>5088</v>
      </c>
      <c r="B1479" t="s">
        <v>1974</v>
      </c>
      <c r="C1479" t="s">
        <v>41</v>
      </c>
      <c r="D1479">
        <v>1989</v>
      </c>
      <c r="E1479" t="s">
        <v>5089</v>
      </c>
      <c r="F1479">
        <v>7.3</v>
      </c>
      <c r="G1479">
        <v>85000</v>
      </c>
      <c r="H1479" t="s">
        <v>974</v>
      </c>
      <c r="I1479" t="s">
        <v>974</v>
      </c>
      <c r="J1479" t="s">
        <v>2594</v>
      </c>
      <c r="K1479" t="s">
        <v>30</v>
      </c>
      <c r="L1479">
        <f>20500000</f>
        <v>20500000</v>
      </c>
      <c r="M1479">
        <v>21515196</v>
      </c>
      <c r="N1479" t="s">
        <v>5090</v>
      </c>
      <c r="O1479">
        <v>100</v>
      </c>
      <c r="P1479" t="str">
        <f>IF(Table1[[#This Row],[score]]&gt;=8.5,"High",IF(Table1[[#This Row],[score]]&gt;=7,"Medium","Low"))</f>
        <v>Medium</v>
      </c>
      <c r="Q1479" s="5">
        <f>Table1[[#This Row],[gross]]-Table1[[#This Row],[budget]]</f>
        <v>1015196</v>
      </c>
      <c r="R1479" s="5" t="str">
        <f>IF(Table1[[#This Row],[Profit]]&gt;0,"Profit","Loss")</f>
        <v>Profit</v>
      </c>
      <c r="S1479" s="6" t="str">
        <f>FLOOR(Table1[[#This Row],[year]]-1900,10)+1900 &amp; "-" &amp; FLOOR(Table1[[#This Row],[year]]-1890,10)+1900</f>
        <v>1980-1990</v>
      </c>
      <c r="T1479" s="14" t="s">
        <v>21835</v>
      </c>
      <c r="AB1479" s="14"/>
    </row>
    <row r="1480" spans="1:28" hidden="1" x14ac:dyDescent="0.3">
      <c r="A1480" t="s">
        <v>5324</v>
      </c>
      <c r="B1480" t="s">
        <v>1974</v>
      </c>
      <c r="C1480" t="s">
        <v>41</v>
      </c>
      <c r="D1480">
        <v>1989</v>
      </c>
      <c r="E1480" t="s">
        <v>5285</v>
      </c>
      <c r="F1480">
        <v>4.3</v>
      </c>
      <c r="G1480">
        <v>1800</v>
      </c>
      <c r="H1480" t="s">
        <v>2456</v>
      </c>
      <c r="I1480" t="s">
        <v>2456</v>
      </c>
      <c r="J1480" t="s">
        <v>241</v>
      </c>
      <c r="K1480" t="s">
        <v>30</v>
      </c>
      <c r="L1480">
        <v>2500000</v>
      </c>
      <c r="M1480">
        <f t="shared" ref="M1480:M1489" si="25">20205757</f>
        <v>20205757</v>
      </c>
      <c r="N1480" t="s">
        <v>5325</v>
      </c>
      <c r="O1480">
        <v>90</v>
      </c>
      <c r="P1480" t="str">
        <f>IF(Table1[[#This Row],[score]]&gt;=8.5,"High",IF(Table1[[#This Row],[score]]&gt;=7,"Medium","Low"))</f>
        <v>Low</v>
      </c>
      <c r="Q1480" s="5">
        <f>Table1[[#This Row],[gross]]-Table1[[#This Row],[budget]]</f>
        <v>17705757</v>
      </c>
      <c r="R1480" s="5" t="str">
        <f>IF(Table1[[#This Row],[Profit]]&gt;0,"Profit","Loss")</f>
        <v>Profit</v>
      </c>
      <c r="S1480" s="6" t="str">
        <f>FLOOR(Table1[[#This Row],[year]]-1900,10)+1900 &amp; "-" &amp; FLOOR(Table1[[#This Row],[year]]-1890,10)+1900</f>
        <v>1980-1990</v>
      </c>
      <c r="T1480" s="14" t="s">
        <v>21835</v>
      </c>
      <c r="AB1480" s="14"/>
    </row>
    <row r="1481" spans="1:28" hidden="1" x14ac:dyDescent="0.3">
      <c r="A1481" t="s">
        <v>5384</v>
      </c>
      <c r="B1481" t="s">
        <v>16</v>
      </c>
      <c r="C1481" t="s">
        <v>41</v>
      </c>
      <c r="D1481">
        <v>1989</v>
      </c>
      <c r="E1481" t="s">
        <v>5385</v>
      </c>
      <c r="F1481">
        <v>7.3</v>
      </c>
      <c r="G1481">
        <v>5000</v>
      </c>
      <c r="H1481" t="s">
        <v>5386</v>
      </c>
      <c r="I1481" t="s">
        <v>5386</v>
      </c>
      <c r="J1481" t="s">
        <v>5387</v>
      </c>
      <c r="K1481" t="s">
        <v>30</v>
      </c>
      <c r="L1481">
        <v>75000</v>
      </c>
      <c r="M1481">
        <f t="shared" si="25"/>
        <v>20205757</v>
      </c>
      <c r="N1481" t="s">
        <v>5388</v>
      </c>
      <c r="O1481">
        <v>90</v>
      </c>
      <c r="P1481" t="str">
        <f>IF(Table1[[#This Row],[score]]&gt;=8.5,"High",IF(Table1[[#This Row],[score]]&gt;=7,"Medium","Low"))</f>
        <v>Medium</v>
      </c>
      <c r="Q1481" s="5">
        <f>Table1[[#This Row],[gross]]-Table1[[#This Row],[budget]]</f>
        <v>20130757</v>
      </c>
      <c r="R1481" s="5" t="str">
        <f>IF(Table1[[#This Row],[Profit]]&gt;0,"Profit","Loss")</f>
        <v>Profit</v>
      </c>
      <c r="S1481" s="6" t="str">
        <f>FLOOR(Table1[[#This Row],[year]]-1900,10)+1900 &amp; "-" &amp; FLOOR(Table1[[#This Row],[year]]-1890,10)+1900</f>
        <v>1980-1990</v>
      </c>
      <c r="T1481" s="14" t="s">
        <v>21836</v>
      </c>
      <c r="AB1481" s="14"/>
    </row>
    <row r="1482" spans="1:28" hidden="1" x14ac:dyDescent="0.3">
      <c r="A1482" t="s">
        <v>5411</v>
      </c>
      <c r="B1482" t="s">
        <v>443</v>
      </c>
      <c r="C1482" t="s">
        <v>34</v>
      </c>
      <c r="D1482">
        <v>1989</v>
      </c>
      <c r="E1482" t="s">
        <v>5412</v>
      </c>
      <c r="F1482">
        <v>7.2</v>
      </c>
      <c r="G1482">
        <v>11000</v>
      </c>
      <c r="H1482" t="s">
        <v>5413</v>
      </c>
      <c r="I1482" t="s">
        <v>5414</v>
      </c>
      <c r="J1482" t="s">
        <v>5413</v>
      </c>
      <c r="K1482" t="s">
        <v>2081</v>
      </c>
      <c r="L1482">
        <f>20500000</f>
        <v>20500000</v>
      </c>
      <c r="M1482">
        <f t="shared" si="25"/>
        <v>20205757</v>
      </c>
      <c r="N1482" t="s">
        <v>5415</v>
      </c>
      <c r="O1482">
        <v>103</v>
      </c>
      <c r="P1482" t="str">
        <f>IF(Table1[[#This Row],[score]]&gt;=8.5,"High",IF(Table1[[#This Row],[score]]&gt;=7,"Medium","Low"))</f>
        <v>Medium</v>
      </c>
      <c r="Q1482" s="5">
        <f>Table1[[#This Row],[gross]]-Table1[[#This Row],[budget]]</f>
        <v>-294243</v>
      </c>
      <c r="R1482" s="5" t="str">
        <f>IF(Table1[[#This Row],[Profit]]&gt;0,"Profit","Loss")</f>
        <v>Loss</v>
      </c>
      <c r="S1482" s="6" t="str">
        <f>FLOOR(Table1[[#This Row],[year]]-1900,10)+1900 &amp; "-" &amp; FLOOR(Table1[[#This Row],[year]]-1890,10)+1900</f>
        <v>1980-1990</v>
      </c>
      <c r="T1482" s="14" t="s">
        <v>21835</v>
      </c>
      <c r="AB1482" s="14"/>
    </row>
    <row r="1483" spans="1:28" hidden="1" x14ac:dyDescent="0.3">
      <c r="A1483" t="s">
        <v>5465</v>
      </c>
      <c r="B1483" t="s">
        <v>16</v>
      </c>
      <c r="C1483" t="s">
        <v>34</v>
      </c>
      <c r="D1483">
        <v>1989</v>
      </c>
      <c r="E1483" t="s">
        <v>5143</v>
      </c>
      <c r="F1483">
        <v>5</v>
      </c>
      <c r="G1483">
        <v>201</v>
      </c>
      <c r="H1483" t="s">
        <v>5466</v>
      </c>
      <c r="I1483" t="s">
        <v>5467</v>
      </c>
      <c r="J1483" t="s">
        <v>5468</v>
      </c>
      <c r="K1483" t="s">
        <v>30</v>
      </c>
      <c r="L1483">
        <v>5000000</v>
      </c>
      <c r="M1483">
        <f t="shared" si="25"/>
        <v>20205757</v>
      </c>
      <c r="N1483" t="s">
        <v>118</v>
      </c>
      <c r="O1483">
        <v>95</v>
      </c>
      <c r="P1483" t="str">
        <f>IF(Table1[[#This Row],[score]]&gt;=8.5,"High",IF(Table1[[#This Row],[score]]&gt;=7,"Medium","Low"))</f>
        <v>Low</v>
      </c>
      <c r="Q1483" s="5">
        <f>Table1[[#This Row],[gross]]-Table1[[#This Row],[budget]]</f>
        <v>15205757</v>
      </c>
      <c r="R1483" s="5" t="str">
        <f>IF(Table1[[#This Row],[Profit]]&gt;0,"Profit","Loss")</f>
        <v>Profit</v>
      </c>
      <c r="S1483" s="6" t="str">
        <f>FLOOR(Table1[[#This Row],[year]]-1900,10)+1900 &amp; "-" &amp; FLOOR(Table1[[#This Row],[year]]-1890,10)+1900</f>
        <v>1980-1990</v>
      </c>
      <c r="T1483" s="14" t="s">
        <v>21835</v>
      </c>
      <c r="AB1483" s="14"/>
    </row>
    <row r="1484" spans="1:28" hidden="1" x14ac:dyDescent="0.3">
      <c r="A1484" t="s">
        <v>5481</v>
      </c>
      <c r="B1484" t="s">
        <v>16</v>
      </c>
      <c r="C1484" t="s">
        <v>151</v>
      </c>
      <c r="D1484">
        <v>1989</v>
      </c>
      <c r="E1484" t="s">
        <v>5061</v>
      </c>
      <c r="F1484">
        <v>6</v>
      </c>
      <c r="G1484">
        <v>2900</v>
      </c>
      <c r="H1484" t="s">
        <v>3990</v>
      </c>
      <c r="I1484" t="s">
        <v>2630</v>
      </c>
      <c r="J1484" t="s">
        <v>5482</v>
      </c>
      <c r="K1484" t="s">
        <v>195</v>
      </c>
      <c r="L1484">
        <f t="shared" ref="L1484:L1490" si="26">20500000</f>
        <v>20500000</v>
      </c>
      <c r="M1484">
        <f t="shared" si="25"/>
        <v>20205757</v>
      </c>
      <c r="N1484" t="s">
        <v>2774</v>
      </c>
      <c r="O1484">
        <v>89</v>
      </c>
      <c r="P1484" t="str">
        <f>IF(Table1[[#This Row],[score]]&gt;=8.5,"High",IF(Table1[[#This Row],[score]]&gt;=7,"Medium","Low"))</f>
        <v>Low</v>
      </c>
      <c r="Q1484" s="5">
        <f>Table1[[#This Row],[gross]]-Table1[[#This Row],[budget]]</f>
        <v>-294243</v>
      </c>
      <c r="R1484" s="5" t="str">
        <f>IF(Table1[[#This Row],[Profit]]&gt;0,"Profit","Loss")</f>
        <v>Loss</v>
      </c>
      <c r="S1484" s="6" t="str">
        <f>FLOOR(Table1[[#This Row],[year]]-1900,10)+1900 &amp; "-" &amp; FLOOR(Table1[[#This Row],[year]]-1890,10)+1900</f>
        <v>1980-1990</v>
      </c>
      <c r="T1484" s="14" t="s">
        <v>21835</v>
      </c>
      <c r="AB1484" s="14"/>
    </row>
    <row r="1485" spans="1:28" hidden="1" x14ac:dyDescent="0.3">
      <c r="A1485" t="s">
        <v>5501</v>
      </c>
      <c r="B1485" t="s">
        <v>16</v>
      </c>
      <c r="C1485" t="s">
        <v>52</v>
      </c>
      <c r="D1485">
        <v>1989</v>
      </c>
      <c r="E1485" t="s">
        <v>5089</v>
      </c>
      <c r="F1485">
        <v>5.2</v>
      </c>
      <c r="G1485">
        <v>1300</v>
      </c>
      <c r="H1485" t="s">
        <v>5502</v>
      </c>
      <c r="I1485" t="s">
        <v>5503</v>
      </c>
      <c r="J1485" t="s">
        <v>1560</v>
      </c>
      <c r="K1485" t="s">
        <v>22</v>
      </c>
      <c r="L1485">
        <f t="shared" si="26"/>
        <v>20500000</v>
      </c>
      <c r="M1485">
        <f t="shared" si="25"/>
        <v>20205757</v>
      </c>
      <c r="N1485" t="s">
        <v>5244</v>
      </c>
      <c r="O1485">
        <v>85</v>
      </c>
      <c r="P1485" t="str">
        <f>IF(Table1[[#This Row],[score]]&gt;=8.5,"High",IF(Table1[[#This Row],[score]]&gt;=7,"Medium","Low"))</f>
        <v>Low</v>
      </c>
      <c r="Q1485" s="5">
        <f>Table1[[#This Row],[gross]]-Table1[[#This Row],[budget]]</f>
        <v>-294243</v>
      </c>
      <c r="R1485" s="5" t="str">
        <f>IF(Table1[[#This Row],[Profit]]&gt;0,"Profit","Loss")</f>
        <v>Loss</v>
      </c>
      <c r="S1485" s="6" t="str">
        <f>FLOOR(Table1[[#This Row],[year]]-1900,10)+1900 &amp; "-" &amp; FLOOR(Table1[[#This Row],[year]]-1890,10)+1900</f>
        <v>1980-1990</v>
      </c>
      <c r="T1485" s="14" t="s">
        <v>21835</v>
      </c>
      <c r="AB1485" s="14"/>
    </row>
    <row r="1486" spans="1:28" hidden="1" x14ac:dyDescent="0.3">
      <c r="A1486" t="s">
        <v>5511</v>
      </c>
      <c r="B1486" t="s">
        <v>16</v>
      </c>
      <c r="C1486" t="s">
        <v>104</v>
      </c>
      <c r="D1486">
        <v>1989</v>
      </c>
      <c r="E1486" t="s">
        <v>5169</v>
      </c>
      <c r="F1486">
        <v>4.5</v>
      </c>
      <c r="G1486">
        <v>274</v>
      </c>
      <c r="H1486" t="s">
        <v>1518</v>
      </c>
      <c r="I1486" t="s">
        <v>5512</v>
      </c>
      <c r="J1486" t="s">
        <v>2027</v>
      </c>
      <c r="K1486" t="s">
        <v>30</v>
      </c>
      <c r="L1486">
        <f t="shared" si="26"/>
        <v>20500000</v>
      </c>
      <c r="M1486">
        <f t="shared" si="25"/>
        <v>20205757</v>
      </c>
      <c r="N1486" t="s">
        <v>5513</v>
      </c>
      <c r="O1486">
        <v>92</v>
      </c>
      <c r="P1486" t="str">
        <f>IF(Table1[[#This Row],[score]]&gt;=8.5,"High",IF(Table1[[#This Row],[score]]&gt;=7,"Medium","Low"))</f>
        <v>Low</v>
      </c>
      <c r="Q1486" s="5">
        <f>Table1[[#This Row],[gross]]-Table1[[#This Row],[budget]]</f>
        <v>-294243</v>
      </c>
      <c r="R1486" s="5" t="str">
        <f>IF(Table1[[#This Row],[Profit]]&gt;0,"Profit","Loss")</f>
        <v>Loss</v>
      </c>
      <c r="S1486" s="6" t="str">
        <f>FLOOR(Table1[[#This Row],[year]]-1900,10)+1900 &amp; "-" &amp; FLOOR(Table1[[#This Row],[year]]-1890,10)+1900</f>
        <v>1980-1990</v>
      </c>
      <c r="T1486" s="14" t="s">
        <v>21835</v>
      </c>
      <c r="AB1486" s="14"/>
    </row>
    <row r="1487" spans="1:28" hidden="1" x14ac:dyDescent="0.3">
      <c r="A1487" t="s">
        <v>5549</v>
      </c>
      <c r="B1487" t="s">
        <v>16</v>
      </c>
      <c r="C1487" t="s">
        <v>34</v>
      </c>
      <c r="D1487">
        <v>1989</v>
      </c>
      <c r="E1487" t="s">
        <v>4976</v>
      </c>
      <c r="F1487">
        <v>4.3</v>
      </c>
      <c r="G1487">
        <v>1100</v>
      </c>
      <c r="H1487" t="s">
        <v>861</v>
      </c>
      <c r="I1487" t="s">
        <v>5550</v>
      </c>
      <c r="J1487" t="s">
        <v>2819</v>
      </c>
      <c r="K1487" t="s">
        <v>30</v>
      </c>
      <c r="L1487">
        <f t="shared" si="26"/>
        <v>20500000</v>
      </c>
      <c r="M1487">
        <f t="shared" si="25"/>
        <v>20205757</v>
      </c>
      <c r="N1487" t="s">
        <v>5495</v>
      </c>
      <c r="O1487">
        <v>107</v>
      </c>
      <c r="P1487" t="str">
        <f>IF(Table1[[#This Row],[score]]&gt;=8.5,"High",IF(Table1[[#This Row],[score]]&gt;=7,"Medium","Low"))</f>
        <v>Low</v>
      </c>
      <c r="Q1487" s="5">
        <f>Table1[[#This Row],[gross]]-Table1[[#This Row],[budget]]</f>
        <v>-294243</v>
      </c>
      <c r="R1487" s="5" t="str">
        <f>IF(Table1[[#This Row],[Profit]]&gt;0,"Profit","Loss")</f>
        <v>Loss</v>
      </c>
      <c r="S1487" s="6" t="str">
        <f>FLOOR(Table1[[#This Row],[year]]-1900,10)+1900 &amp; "-" &amp; FLOOR(Table1[[#This Row],[year]]-1890,10)+1900</f>
        <v>1980-1990</v>
      </c>
      <c r="T1487" s="14" t="s">
        <v>21835</v>
      </c>
      <c r="AB1487" s="14"/>
    </row>
    <row r="1488" spans="1:28" hidden="1" x14ac:dyDescent="0.3">
      <c r="A1488" t="s">
        <v>5554</v>
      </c>
      <c r="B1488" t="s">
        <v>1974</v>
      </c>
      <c r="C1488" t="s">
        <v>41</v>
      </c>
      <c r="D1488">
        <v>1989</v>
      </c>
      <c r="E1488" t="s">
        <v>4965</v>
      </c>
      <c r="F1488">
        <v>4.5</v>
      </c>
      <c r="G1488">
        <v>653</v>
      </c>
      <c r="H1488" t="s">
        <v>5555</v>
      </c>
      <c r="I1488" t="s">
        <v>5556</v>
      </c>
      <c r="J1488" t="s">
        <v>5557</v>
      </c>
      <c r="K1488" t="s">
        <v>30</v>
      </c>
      <c r="L1488">
        <f t="shared" si="26"/>
        <v>20500000</v>
      </c>
      <c r="M1488">
        <f t="shared" si="25"/>
        <v>20205757</v>
      </c>
      <c r="N1488" t="s">
        <v>5558</v>
      </c>
      <c r="O1488">
        <v>92</v>
      </c>
      <c r="P1488" t="str">
        <f>IF(Table1[[#This Row],[score]]&gt;=8.5,"High",IF(Table1[[#This Row],[score]]&gt;=7,"Medium","Low"))</f>
        <v>Low</v>
      </c>
      <c r="Q1488" s="5">
        <f>Table1[[#This Row],[gross]]-Table1[[#This Row],[budget]]</f>
        <v>-294243</v>
      </c>
      <c r="R1488" s="5" t="str">
        <f>IF(Table1[[#This Row],[Profit]]&gt;0,"Profit","Loss")</f>
        <v>Loss</v>
      </c>
      <c r="S1488" s="6" t="str">
        <f>FLOOR(Table1[[#This Row],[year]]-1900,10)+1900 &amp; "-" &amp; FLOOR(Table1[[#This Row],[year]]-1890,10)+1900</f>
        <v>1980-1990</v>
      </c>
      <c r="T1488" s="14" t="s">
        <v>21835</v>
      </c>
      <c r="AB1488" s="14"/>
    </row>
    <row r="1489" spans="1:28" hidden="1" x14ac:dyDescent="0.3">
      <c r="A1489" t="s">
        <v>5567</v>
      </c>
      <c r="B1489" t="s">
        <v>16</v>
      </c>
      <c r="C1489" t="s">
        <v>17</v>
      </c>
      <c r="D1489">
        <v>1989</v>
      </c>
      <c r="E1489" t="s">
        <v>5061</v>
      </c>
      <c r="F1489">
        <v>6.9</v>
      </c>
      <c r="G1489">
        <v>1700</v>
      </c>
      <c r="H1489" t="s">
        <v>5568</v>
      </c>
      <c r="I1489" t="s">
        <v>5568</v>
      </c>
      <c r="J1489" t="s">
        <v>5569</v>
      </c>
      <c r="K1489" t="s">
        <v>30</v>
      </c>
      <c r="L1489">
        <f t="shared" si="26"/>
        <v>20500000</v>
      </c>
      <c r="M1489">
        <f t="shared" si="25"/>
        <v>20205757</v>
      </c>
      <c r="N1489" t="s">
        <v>5570</v>
      </c>
      <c r="O1489">
        <v>95</v>
      </c>
      <c r="P1489" t="str">
        <f>IF(Table1[[#This Row],[score]]&gt;=8.5,"High",IF(Table1[[#This Row],[score]]&gt;=7,"Medium","Low"))</f>
        <v>Low</v>
      </c>
      <c r="Q1489" s="5">
        <f>Table1[[#This Row],[gross]]-Table1[[#This Row],[budget]]</f>
        <v>-294243</v>
      </c>
      <c r="R1489" s="5" t="str">
        <f>IF(Table1[[#This Row],[Profit]]&gt;0,"Profit","Loss")</f>
        <v>Loss</v>
      </c>
      <c r="S1489" s="6" t="str">
        <f>FLOOR(Table1[[#This Row],[year]]-1900,10)+1900 &amp; "-" &amp; FLOOR(Table1[[#This Row],[year]]-1890,10)+1900</f>
        <v>1980-1990</v>
      </c>
      <c r="T1489" s="14" t="s">
        <v>21835</v>
      </c>
      <c r="AB1489" s="14"/>
    </row>
    <row r="1490" spans="1:28" hidden="1" x14ac:dyDescent="0.3">
      <c r="A1490" t="s">
        <v>5251</v>
      </c>
      <c r="B1490" t="s">
        <v>16</v>
      </c>
      <c r="C1490" t="s">
        <v>34</v>
      </c>
      <c r="D1490">
        <v>1989</v>
      </c>
      <c r="E1490" t="s">
        <v>5252</v>
      </c>
      <c r="F1490">
        <v>6.5</v>
      </c>
      <c r="G1490">
        <v>6300</v>
      </c>
      <c r="H1490" t="s">
        <v>688</v>
      </c>
      <c r="I1490" t="s">
        <v>5253</v>
      </c>
      <c r="J1490" t="s">
        <v>1703</v>
      </c>
      <c r="K1490" t="s">
        <v>30</v>
      </c>
      <c r="L1490">
        <f t="shared" si="26"/>
        <v>20500000</v>
      </c>
      <c r="M1490">
        <v>20047604</v>
      </c>
      <c r="N1490" t="s">
        <v>2951</v>
      </c>
      <c r="O1490">
        <v>113</v>
      </c>
      <c r="P1490" t="str">
        <f>IF(Table1[[#This Row],[score]]&gt;=8.5,"High",IF(Table1[[#This Row],[score]]&gt;=7,"Medium","Low"))</f>
        <v>Low</v>
      </c>
      <c r="Q1490" s="5">
        <f>Table1[[#This Row],[gross]]-Table1[[#This Row],[budget]]</f>
        <v>-452396</v>
      </c>
      <c r="R1490" s="5" t="str">
        <f>IF(Table1[[#This Row],[Profit]]&gt;0,"Profit","Loss")</f>
        <v>Loss</v>
      </c>
      <c r="S1490" s="6" t="str">
        <f>FLOOR(Table1[[#This Row],[year]]-1900,10)+1900 &amp; "-" &amp; FLOOR(Table1[[#This Row],[year]]-1890,10)+1900</f>
        <v>1980-1990</v>
      </c>
      <c r="T1490" s="14" t="s">
        <v>21835</v>
      </c>
      <c r="AB1490" s="14"/>
    </row>
    <row r="1491" spans="1:28" hidden="1" x14ac:dyDescent="0.3">
      <c r="A1491" t="s">
        <v>5195</v>
      </c>
      <c r="B1491" t="s">
        <v>16</v>
      </c>
      <c r="C1491" t="s">
        <v>41</v>
      </c>
      <c r="D1491">
        <v>1989</v>
      </c>
      <c r="E1491" t="s">
        <v>4901</v>
      </c>
      <c r="F1491">
        <v>6.1</v>
      </c>
      <c r="G1491">
        <v>4200</v>
      </c>
      <c r="H1491" t="s">
        <v>702</v>
      </c>
      <c r="I1491" t="s">
        <v>702</v>
      </c>
      <c r="J1491" t="s">
        <v>383</v>
      </c>
      <c r="K1491" t="s">
        <v>30</v>
      </c>
      <c r="L1491">
        <v>9000000</v>
      </c>
      <c r="M1491">
        <v>19674852</v>
      </c>
      <c r="N1491" t="s">
        <v>5196</v>
      </c>
      <c r="O1491">
        <v>101</v>
      </c>
      <c r="P1491" t="str">
        <f>IF(Table1[[#This Row],[score]]&gt;=8.5,"High",IF(Table1[[#This Row],[score]]&gt;=7,"Medium","Low"))</f>
        <v>Low</v>
      </c>
      <c r="Q1491" s="5">
        <f>Table1[[#This Row],[gross]]-Table1[[#This Row],[budget]]</f>
        <v>10674852</v>
      </c>
      <c r="R1491" s="5" t="str">
        <f>IF(Table1[[#This Row],[Profit]]&gt;0,"Profit","Loss")</f>
        <v>Profit</v>
      </c>
      <c r="S1491" s="6" t="str">
        <f>FLOOR(Table1[[#This Row],[year]]-1900,10)+1900 &amp; "-" &amp; FLOOR(Table1[[#This Row],[year]]-1890,10)+1900</f>
        <v>1980-1990</v>
      </c>
      <c r="T1491" s="14" t="s">
        <v>21835</v>
      </c>
      <c r="AB1491" s="14"/>
    </row>
    <row r="1492" spans="1:28" hidden="1" x14ac:dyDescent="0.3">
      <c r="A1492" t="s">
        <v>5233</v>
      </c>
      <c r="B1492" t="s">
        <v>16</v>
      </c>
      <c r="C1492" t="s">
        <v>63</v>
      </c>
      <c r="D1492">
        <v>1989</v>
      </c>
      <c r="E1492" t="s">
        <v>5234</v>
      </c>
      <c r="F1492">
        <v>6</v>
      </c>
      <c r="G1492">
        <v>3600</v>
      </c>
      <c r="H1492" t="s">
        <v>1731</v>
      </c>
      <c r="I1492" t="s">
        <v>5235</v>
      </c>
      <c r="J1492" t="s">
        <v>317</v>
      </c>
      <c r="K1492" t="s">
        <v>30</v>
      </c>
      <c r="L1492">
        <v>22000000</v>
      </c>
      <c r="M1492">
        <v>19131246</v>
      </c>
      <c r="N1492" t="s">
        <v>2067</v>
      </c>
      <c r="O1492">
        <v>120</v>
      </c>
      <c r="P1492" t="str">
        <f>IF(Table1[[#This Row],[score]]&gt;=8.5,"High",IF(Table1[[#This Row],[score]]&gt;=7,"Medium","Low"))</f>
        <v>Low</v>
      </c>
      <c r="Q1492" s="5">
        <f>Table1[[#This Row],[gross]]-Table1[[#This Row],[budget]]</f>
        <v>-2868754</v>
      </c>
      <c r="R1492" s="5" t="str">
        <f>IF(Table1[[#This Row],[Profit]]&gt;0,"Profit","Loss")</f>
        <v>Loss</v>
      </c>
      <c r="S1492" s="6" t="str">
        <f>FLOOR(Table1[[#This Row],[year]]-1900,10)+1900 &amp; "-" &amp; FLOOR(Table1[[#This Row],[year]]-1890,10)+1900</f>
        <v>1980-1990</v>
      </c>
      <c r="T1492" s="14" t="s">
        <v>21835</v>
      </c>
      <c r="AB1492" s="14"/>
    </row>
    <row r="1493" spans="1:28" hidden="1" x14ac:dyDescent="0.3">
      <c r="A1493" t="s">
        <v>5310</v>
      </c>
      <c r="B1493" t="s">
        <v>33</v>
      </c>
      <c r="C1493" t="s">
        <v>41</v>
      </c>
      <c r="D1493">
        <v>1989</v>
      </c>
      <c r="E1493" t="s">
        <v>5285</v>
      </c>
      <c r="F1493">
        <v>5.8</v>
      </c>
      <c r="G1493">
        <v>6900</v>
      </c>
      <c r="H1493" t="s">
        <v>245</v>
      </c>
      <c r="I1493" t="s">
        <v>932</v>
      </c>
      <c r="J1493" t="s">
        <v>1703</v>
      </c>
      <c r="K1493" t="s">
        <v>30</v>
      </c>
      <c r="L1493">
        <f>20500000</f>
        <v>20500000</v>
      </c>
      <c r="M1493">
        <v>18699037</v>
      </c>
      <c r="N1493" t="s">
        <v>23</v>
      </c>
      <c r="O1493">
        <v>94</v>
      </c>
      <c r="P1493" t="str">
        <f>IF(Table1[[#This Row],[score]]&gt;=8.5,"High",IF(Table1[[#This Row],[score]]&gt;=7,"Medium","Low"))</f>
        <v>Low</v>
      </c>
      <c r="Q1493" s="5">
        <f>Table1[[#This Row],[gross]]-Table1[[#This Row],[budget]]</f>
        <v>-1800963</v>
      </c>
      <c r="R1493" s="5" t="str">
        <f>IF(Table1[[#This Row],[Profit]]&gt;0,"Profit","Loss")</f>
        <v>Loss</v>
      </c>
      <c r="S1493" s="6" t="str">
        <f>FLOOR(Table1[[#This Row],[year]]-1900,10)+1900 &amp; "-" &amp; FLOOR(Table1[[#This Row],[year]]-1890,10)+1900</f>
        <v>1980-1990</v>
      </c>
      <c r="T1493" s="14" t="s">
        <v>21835</v>
      </c>
      <c r="AB1493" s="14"/>
    </row>
    <row r="1494" spans="1:28" hidden="1" x14ac:dyDescent="0.3">
      <c r="A1494" t="s">
        <v>5112</v>
      </c>
      <c r="B1494" t="s">
        <v>16</v>
      </c>
      <c r="C1494" t="s">
        <v>34</v>
      </c>
      <c r="D1494">
        <v>1989</v>
      </c>
      <c r="E1494" t="s">
        <v>5113</v>
      </c>
      <c r="F1494">
        <v>7.1</v>
      </c>
      <c r="G1494">
        <v>42000</v>
      </c>
      <c r="H1494" t="s">
        <v>105</v>
      </c>
      <c r="I1494" t="s">
        <v>5114</v>
      </c>
      <c r="J1494" t="s">
        <v>2535</v>
      </c>
      <c r="K1494" t="s">
        <v>30</v>
      </c>
      <c r="L1494">
        <v>22500000</v>
      </c>
      <c r="M1494">
        <v>18671317</v>
      </c>
      <c r="N1494" t="s">
        <v>5115</v>
      </c>
      <c r="O1494">
        <v>113</v>
      </c>
      <c r="P1494" t="str">
        <f>IF(Table1[[#This Row],[score]]&gt;=8.5,"High",IF(Table1[[#This Row],[score]]&gt;=7,"Medium","Low"))</f>
        <v>Medium</v>
      </c>
      <c r="Q1494" s="5">
        <f>Table1[[#This Row],[gross]]-Table1[[#This Row],[budget]]</f>
        <v>-3828683</v>
      </c>
      <c r="R1494" s="5" t="str">
        <f>IF(Table1[[#This Row],[Profit]]&gt;0,"Profit","Loss")</f>
        <v>Loss</v>
      </c>
      <c r="S1494" s="6" t="str">
        <f>FLOOR(Table1[[#This Row],[year]]-1900,10)+1900 &amp; "-" &amp; FLOOR(Table1[[#This Row],[year]]-1890,10)+1900</f>
        <v>1980-1990</v>
      </c>
      <c r="T1494" s="14" t="s">
        <v>21835</v>
      </c>
      <c r="AB1494" s="14"/>
    </row>
    <row r="1495" spans="1:28" hidden="1" x14ac:dyDescent="0.3">
      <c r="A1495" t="s">
        <v>5527</v>
      </c>
      <c r="B1495" t="s">
        <v>337</v>
      </c>
      <c r="C1495" t="s">
        <v>17</v>
      </c>
      <c r="D1495">
        <v>1989</v>
      </c>
      <c r="E1495" t="s">
        <v>5035</v>
      </c>
      <c r="F1495">
        <v>6.4</v>
      </c>
      <c r="G1495">
        <v>4800</v>
      </c>
      <c r="H1495" t="s">
        <v>5528</v>
      </c>
      <c r="I1495" t="s">
        <v>5529</v>
      </c>
      <c r="J1495" t="s">
        <v>5530</v>
      </c>
      <c r="K1495" t="s">
        <v>30</v>
      </c>
      <c r="L1495">
        <f>20500000</f>
        <v>20500000</v>
      </c>
      <c r="M1495">
        <v>18587135</v>
      </c>
      <c r="N1495" t="s">
        <v>3908</v>
      </c>
      <c r="O1495">
        <v>103</v>
      </c>
      <c r="P1495" t="str">
        <f>IF(Table1[[#This Row],[score]]&gt;=8.5,"High",IF(Table1[[#This Row],[score]]&gt;=7,"Medium","Low"))</f>
        <v>Low</v>
      </c>
      <c r="Q1495" s="5">
        <f>Table1[[#This Row],[gross]]-Table1[[#This Row],[budget]]</f>
        <v>-1912865</v>
      </c>
      <c r="R1495" s="5" t="str">
        <f>IF(Table1[[#This Row],[Profit]]&gt;0,"Profit","Loss")</f>
        <v>Loss</v>
      </c>
      <c r="S1495" s="6" t="str">
        <f>FLOOR(Table1[[#This Row],[year]]-1900,10)+1900 &amp; "-" &amp; FLOOR(Table1[[#This Row],[year]]-1890,10)+1900</f>
        <v>1980-1990</v>
      </c>
      <c r="T1495" s="14" t="s">
        <v>21835</v>
      </c>
      <c r="AB1495" s="14"/>
    </row>
    <row r="1496" spans="1:28" hidden="1" x14ac:dyDescent="0.3">
      <c r="A1496" t="s">
        <v>5220</v>
      </c>
      <c r="B1496" t="s">
        <v>16</v>
      </c>
      <c r="C1496" t="s">
        <v>41</v>
      </c>
      <c r="D1496">
        <v>1989</v>
      </c>
      <c r="E1496" t="s">
        <v>5143</v>
      </c>
      <c r="F1496">
        <v>6.9</v>
      </c>
      <c r="G1496">
        <v>22000</v>
      </c>
      <c r="H1496" t="s">
        <v>2228</v>
      </c>
      <c r="I1496" t="s">
        <v>2228</v>
      </c>
      <c r="J1496" t="s">
        <v>650</v>
      </c>
      <c r="K1496" t="s">
        <v>30</v>
      </c>
      <c r="L1496">
        <v>13000000</v>
      </c>
      <c r="M1496">
        <v>18428904</v>
      </c>
      <c r="N1496" t="s">
        <v>3487</v>
      </c>
      <c r="O1496">
        <v>114</v>
      </c>
      <c r="P1496" t="str">
        <f>IF(Table1[[#This Row],[score]]&gt;=8.5,"High",IF(Table1[[#This Row],[score]]&gt;=7,"Medium","Low"))</f>
        <v>Low</v>
      </c>
      <c r="Q1496" s="5">
        <f>Table1[[#This Row],[gross]]-Table1[[#This Row],[budget]]</f>
        <v>5428904</v>
      </c>
      <c r="R1496" s="5" t="str">
        <f>IF(Table1[[#This Row],[Profit]]&gt;0,"Profit","Loss")</f>
        <v>Profit</v>
      </c>
      <c r="S1496" s="6" t="str">
        <f>FLOOR(Table1[[#This Row],[year]]-1900,10)+1900 &amp; "-" &amp; FLOOR(Table1[[#This Row],[year]]-1890,10)+1900</f>
        <v>1980-1990</v>
      </c>
      <c r="T1496" s="14" t="s">
        <v>21835</v>
      </c>
      <c r="AB1496" s="14"/>
    </row>
    <row r="1497" spans="1:28" hidden="1" x14ac:dyDescent="0.3">
      <c r="A1497" t="s">
        <v>5248</v>
      </c>
      <c r="B1497" t="s">
        <v>1974</v>
      </c>
      <c r="C1497" t="s">
        <v>41</v>
      </c>
      <c r="D1497">
        <v>1989</v>
      </c>
      <c r="E1497" t="s">
        <v>5249</v>
      </c>
      <c r="F1497">
        <v>7.9</v>
      </c>
      <c r="G1497">
        <v>56000</v>
      </c>
      <c r="H1497" t="s">
        <v>289</v>
      </c>
      <c r="I1497" t="s">
        <v>289</v>
      </c>
      <c r="J1497" t="s">
        <v>5250</v>
      </c>
      <c r="K1497" t="s">
        <v>30</v>
      </c>
      <c r="L1497">
        <v>19000000</v>
      </c>
      <c r="M1497">
        <v>18254702</v>
      </c>
      <c r="N1497" t="s">
        <v>290</v>
      </c>
      <c r="O1497">
        <v>104</v>
      </c>
      <c r="P1497" t="str">
        <f>IF(Table1[[#This Row],[score]]&gt;=8.5,"High",IF(Table1[[#This Row],[score]]&gt;=7,"Medium","Low"))</f>
        <v>Medium</v>
      </c>
      <c r="Q1497" s="5">
        <f>Table1[[#This Row],[gross]]-Table1[[#This Row],[budget]]</f>
        <v>-745298</v>
      </c>
      <c r="R1497" s="5" t="str">
        <f>IF(Table1[[#This Row],[Profit]]&gt;0,"Profit","Loss")</f>
        <v>Loss</v>
      </c>
      <c r="S1497" s="6" t="str">
        <f>FLOOR(Table1[[#This Row],[year]]-1900,10)+1900 &amp; "-" &amp; FLOOR(Table1[[#This Row],[year]]-1890,10)+1900</f>
        <v>1980-1990</v>
      </c>
      <c r="T1497" s="14" t="s">
        <v>21835</v>
      </c>
      <c r="AB1497" s="14"/>
    </row>
    <row r="1498" spans="1:28" hidden="1" x14ac:dyDescent="0.3">
      <c r="A1498" t="s">
        <v>5221</v>
      </c>
      <c r="B1498" t="s">
        <v>16</v>
      </c>
      <c r="C1498" t="s">
        <v>41</v>
      </c>
      <c r="D1498">
        <v>1989</v>
      </c>
      <c r="E1498" t="s">
        <v>4766</v>
      </c>
      <c r="F1498">
        <v>5.5</v>
      </c>
      <c r="G1498">
        <v>15000</v>
      </c>
      <c r="H1498" t="s">
        <v>683</v>
      </c>
      <c r="I1498" t="s">
        <v>683</v>
      </c>
      <c r="J1498" t="s">
        <v>5222</v>
      </c>
      <c r="K1498" t="s">
        <v>30</v>
      </c>
      <c r="L1498">
        <v>5000000</v>
      </c>
      <c r="M1498">
        <v>16554699</v>
      </c>
      <c r="N1498" t="s">
        <v>3937</v>
      </c>
      <c r="O1498">
        <v>109</v>
      </c>
      <c r="P1498" t="str">
        <f>IF(Table1[[#This Row],[score]]&gt;=8.5,"High",IF(Table1[[#This Row],[score]]&gt;=7,"Medium","Low"))</f>
        <v>Low</v>
      </c>
      <c r="Q1498" s="5">
        <f>Table1[[#This Row],[gross]]-Table1[[#This Row],[budget]]</f>
        <v>11554699</v>
      </c>
      <c r="R1498" s="5" t="str">
        <f>IF(Table1[[#This Row],[Profit]]&gt;0,"Profit","Loss")</f>
        <v>Profit</v>
      </c>
      <c r="S1498" s="6" t="str">
        <f>FLOOR(Table1[[#This Row],[year]]-1900,10)+1900 &amp; "-" &amp; FLOOR(Table1[[#This Row],[year]]-1890,10)+1900</f>
        <v>1980-1990</v>
      </c>
      <c r="T1498" s="14" t="s">
        <v>21835</v>
      </c>
      <c r="AB1498" s="14"/>
    </row>
    <row r="1499" spans="1:28" hidden="1" x14ac:dyDescent="0.3">
      <c r="A1499" t="s">
        <v>5269</v>
      </c>
      <c r="B1499" t="s">
        <v>33</v>
      </c>
      <c r="C1499" t="s">
        <v>41</v>
      </c>
      <c r="D1499">
        <v>1989</v>
      </c>
      <c r="E1499" t="s">
        <v>4552</v>
      </c>
      <c r="F1499">
        <v>6.5</v>
      </c>
      <c r="G1499">
        <v>11000</v>
      </c>
      <c r="H1499" t="s">
        <v>3827</v>
      </c>
      <c r="I1499" t="s">
        <v>5270</v>
      </c>
      <c r="J1499" t="s">
        <v>5271</v>
      </c>
      <c r="K1499" t="s">
        <v>30</v>
      </c>
      <c r="L1499">
        <v>16000000</v>
      </c>
      <c r="M1499">
        <v>16278590</v>
      </c>
      <c r="N1499" t="s">
        <v>2075</v>
      </c>
      <c r="O1499">
        <v>108</v>
      </c>
      <c r="P1499" t="str">
        <f>IF(Table1[[#This Row],[score]]&gt;=8.5,"High",IF(Table1[[#This Row],[score]]&gt;=7,"Medium","Low"))</f>
        <v>Low</v>
      </c>
      <c r="Q1499" s="5">
        <f>Table1[[#This Row],[gross]]-Table1[[#This Row],[budget]]</f>
        <v>278590</v>
      </c>
      <c r="R1499" s="5" t="str">
        <f>IF(Table1[[#This Row],[Profit]]&gt;0,"Profit","Loss")</f>
        <v>Profit</v>
      </c>
      <c r="S1499" s="6" t="str">
        <f>FLOOR(Table1[[#This Row],[year]]-1900,10)+1900 &amp; "-" &amp; FLOOR(Table1[[#This Row],[year]]-1890,10)+1900</f>
        <v>1980-1990</v>
      </c>
      <c r="T1499" s="14" t="s">
        <v>21835</v>
      </c>
      <c r="AB1499" s="14"/>
    </row>
    <row r="1500" spans="1:28" hidden="1" x14ac:dyDescent="0.3">
      <c r="A1500" t="s">
        <v>5319</v>
      </c>
      <c r="B1500" t="s">
        <v>1974</v>
      </c>
      <c r="C1500" t="s">
        <v>34</v>
      </c>
      <c r="D1500">
        <v>1989</v>
      </c>
      <c r="E1500" t="s">
        <v>5320</v>
      </c>
      <c r="F1500">
        <v>4.4000000000000004</v>
      </c>
      <c r="G1500">
        <v>6000</v>
      </c>
      <c r="H1500" t="s">
        <v>5321</v>
      </c>
      <c r="I1500" t="s">
        <v>301</v>
      </c>
      <c r="J1500" t="s">
        <v>5322</v>
      </c>
      <c r="K1500" t="s">
        <v>30</v>
      </c>
      <c r="L1500">
        <v>8000000</v>
      </c>
      <c r="M1500">
        <v>16093651</v>
      </c>
      <c r="N1500" t="s">
        <v>2001</v>
      </c>
      <c r="O1500">
        <v>93</v>
      </c>
      <c r="P1500" t="str">
        <f>IF(Table1[[#This Row],[score]]&gt;=8.5,"High",IF(Table1[[#This Row],[score]]&gt;=7,"Medium","Low"))</f>
        <v>Low</v>
      </c>
      <c r="Q1500" s="5">
        <f>Table1[[#This Row],[gross]]-Table1[[#This Row],[budget]]</f>
        <v>8093651</v>
      </c>
      <c r="R1500" s="5" t="str">
        <f>IF(Table1[[#This Row],[Profit]]&gt;0,"Profit","Loss")</f>
        <v>Profit</v>
      </c>
      <c r="S1500" s="6" t="str">
        <f>FLOOR(Table1[[#This Row],[year]]-1900,10)+1900 &amp; "-" &amp; FLOOR(Table1[[#This Row],[year]]-1890,10)+1900</f>
        <v>1980-1990</v>
      </c>
      <c r="T1500" s="14" t="s">
        <v>21835</v>
      </c>
      <c r="AB1500" s="14"/>
    </row>
    <row r="1501" spans="1:28" hidden="1" x14ac:dyDescent="0.3">
      <c r="A1501" t="s">
        <v>5223</v>
      </c>
      <c r="B1501" t="s">
        <v>16</v>
      </c>
      <c r="C1501" t="s">
        <v>34</v>
      </c>
      <c r="D1501">
        <v>1989</v>
      </c>
      <c r="E1501" t="s">
        <v>5174</v>
      </c>
      <c r="F1501">
        <v>5.8</v>
      </c>
      <c r="G1501">
        <v>9700</v>
      </c>
      <c r="H1501" t="s">
        <v>712</v>
      </c>
      <c r="I1501" t="s">
        <v>5224</v>
      </c>
      <c r="J1501" t="s">
        <v>2014</v>
      </c>
      <c r="K1501" t="s">
        <v>30</v>
      </c>
      <c r="L1501">
        <v>12000000</v>
      </c>
      <c r="M1501">
        <v>15942628</v>
      </c>
      <c r="N1501" t="s">
        <v>138</v>
      </c>
      <c r="O1501">
        <v>108</v>
      </c>
      <c r="P1501" t="str">
        <f>IF(Table1[[#This Row],[score]]&gt;=8.5,"High",IF(Table1[[#This Row],[score]]&gt;=7,"Medium","Low"))</f>
        <v>Low</v>
      </c>
      <c r="Q1501" s="5">
        <f>Table1[[#This Row],[gross]]-Table1[[#This Row],[budget]]</f>
        <v>3942628</v>
      </c>
      <c r="R1501" s="5" t="str">
        <f>IF(Table1[[#This Row],[Profit]]&gt;0,"Profit","Loss")</f>
        <v>Profit</v>
      </c>
      <c r="S1501" s="6" t="str">
        <f>FLOOR(Table1[[#This Row],[year]]-1900,10)+1900 &amp; "-" &amp; FLOOR(Table1[[#This Row],[year]]-1890,10)+1900</f>
        <v>1980-1990</v>
      </c>
      <c r="T1501" s="14" t="s">
        <v>21835</v>
      </c>
      <c r="AB1501" s="14"/>
    </row>
    <row r="1502" spans="1:28" hidden="1" x14ac:dyDescent="0.3">
      <c r="A1502" t="s">
        <v>5152</v>
      </c>
      <c r="B1502" t="s">
        <v>16</v>
      </c>
      <c r="C1502" t="s">
        <v>25</v>
      </c>
      <c r="D1502">
        <v>1989</v>
      </c>
      <c r="E1502" t="s">
        <v>5153</v>
      </c>
      <c r="F1502">
        <v>5.8</v>
      </c>
      <c r="G1502">
        <v>19000</v>
      </c>
      <c r="H1502" t="s">
        <v>1781</v>
      </c>
      <c r="I1502" t="s">
        <v>5154</v>
      </c>
      <c r="J1502" t="s">
        <v>1783</v>
      </c>
      <c r="K1502" t="s">
        <v>30</v>
      </c>
      <c r="L1502">
        <v>25000000</v>
      </c>
      <c r="M1502">
        <v>15704614</v>
      </c>
      <c r="N1502" t="s">
        <v>3135</v>
      </c>
      <c r="O1502">
        <v>98</v>
      </c>
      <c r="P1502" t="str">
        <f>IF(Table1[[#This Row],[score]]&gt;=8.5,"High",IF(Table1[[#This Row],[score]]&gt;=7,"Medium","Low"))</f>
        <v>Low</v>
      </c>
      <c r="Q1502" s="5">
        <f>Table1[[#This Row],[gross]]-Table1[[#This Row],[budget]]</f>
        <v>-9295386</v>
      </c>
      <c r="R1502" s="5" t="str">
        <f>IF(Table1[[#This Row],[Profit]]&gt;0,"Profit","Loss")</f>
        <v>Loss</v>
      </c>
      <c r="S1502" s="6" t="str">
        <f>FLOOR(Table1[[#This Row],[year]]-1900,10)+1900 &amp; "-" &amp; FLOOR(Table1[[#This Row],[year]]-1890,10)+1900</f>
        <v>1980-1990</v>
      </c>
      <c r="T1502" s="14" t="s">
        <v>21835</v>
      </c>
      <c r="AB1502" s="14"/>
    </row>
    <row r="1503" spans="1:28" hidden="1" x14ac:dyDescent="0.3">
      <c r="A1503" t="s">
        <v>5228</v>
      </c>
      <c r="B1503" t="s">
        <v>1974</v>
      </c>
      <c r="C1503" t="s">
        <v>41</v>
      </c>
      <c r="D1503">
        <v>1989</v>
      </c>
      <c r="E1503" t="s">
        <v>5124</v>
      </c>
      <c r="F1503">
        <v>5.6</v>
      </c>
      <c r="G1503">
        <v>17000</v>
      </c>
      <c r="H1503" t="s">
        <v>2690</v>
      </c>
      <c r="I1503" t="s">
        <v>5229</v>
      </c>
      <c r="J1503" t="s">
        <v>735</v>
      </c>
      <c r="K1503" t="s">
        <v>30</v>
      </c>
      <c r="L1503">
        <f>20500000</f>
        <v>20500000</v>
      </c>
      <c r="M1503">
        <v>15351421</v>
      </c>
      <c r="N1503" t="s">
        <v>50</v>
      </c>
      <c r="O1503">
        <v>99</v>
      </c>
      <c r="P1503" t="str">
        <f>IF(Table1[[#This Row],[score]]&gt;=8.5,"High",IF(Table1[[#This Row],[score]]&gt;=7,"Medium","Low"))</f>
        <v>Low</v>
      </c>
      <c r="Q1503" s="5">
        <f>Table1[[#This Row],[gross]]-Table1[[#This Row],[budget]]</f>
        <v>-5148579</v>
      </c>
      <c r="R1503" s="5" t="str">
        <f>IF(Table1[[#This Row],[Profit]]&gt;0,"Profit","Loss")</f>
        <v>Loss</v>
      </c>
      <c r="S1503" s="6" t="str">
        <f>FLOOR(Table1[[#This Row],[year]]-1900,10)+1900 &amp; "-" &amp; FLOOR(Table1[[#This Row],[year]]-1890,10)+1900</f>
        <v>1980-1990</v>
      </c>
      <c r="T1503" s="14" t="s">
        <v>21835</v>
      </c>
      <c r="AB1503" s="14"/>
    </row>
    <row r="1504" spans="1:28" hidden="1" x14ac:dyDescent="0.3">
      <c r="A1504" t="s">
        <v>5118</v>
      </c>
      <c r="B1504" t="s">
        <v>16</v>
      </c>
      <c r="C1504" t="s">
        <v>63</v>
      </c>
      <c r="D1504">
        <v>1989</v>
      </c>
      <c r="E1504" t="s">
        <v>5119</v>
      </c>
      <c r="F1504">
        <v>7.9</v>
      </c>
      <c r="G1504">
        <v>70000</v>
      </c>
      <c r="H1504" t="s">
        <v>5120</v>
      </c>
      <c r="I1504" t="s">
        <v>5121</v>
      </c>
      <c r="J1504" t="s">
        <v>4529</v>
      </c>
      <c r="K1504" t="s">
        <v>3125</v>
      </c>
      <c r="L1504">
        <f>20500000</f>
        <v>20500000</v>
      </c>
      <c r="M1504">
        <v>14743391</v>
      </c>
      <c r="N1504" t="s">
        <v>5122</v>
      </c>
      <c r="O1504">
        <v>103</v>
      </c>
      <c r="P1504" t="str">
        <f>IF(Table1[[#This Row],[score]]&gt;=8.5,"High",IF(Table1[[#This Row],[score]]&gt;=7,"Medium","Low"))</f>
        <v>Medium</v>
      </c>
      <c r="Q1504" s="5">
        <f>Table1[[#This Row],[gross]]-Table1[[#This Row],[budget]]</f>
        <v>-5756609</v>
      </c>
      <c r="R1504" s="5" t="str">
        <f>IF(Table1[[#This Row],[Profit]]&gt;0,"Profit","Loss")</f>
        <v>Loss</v>
      </c>
      <c r="S1504" s="6" t="str">
        <f>FLOOR(Table1[[#This Row],[year]]-1900,10)+1900 &amp; "-" &amp; FLOOR(Table1[[#This Row],[year]]-1890,10)+1900</f>
        <v>1980-1990</v>
      </c>
      <c r="T1504" s="14" t="s">
        <v>21835</v>
      </c>
      <c r="AB1504" s="14"/>
    </row>
    <row r="1505" spans="1:28" hidden="1" x14ac:dyDescent="0.3">
      <c r="A1505" t="s">
        <v>5162</v>
      </c>
      <c r="B1505" t="s">
        <v>16</v>
      </c>
      <c r="C1505" t="s">
        <v>34</v>
      </c>
      <c r="D1505">
        <v>1989</v>
      </c>
      <c r="E1505" t="s">
        <v>5163</v>
      </c>
      <c r="F1505">
        <v>6.5</v>
      </c>
      <c r="G1505">
        <v>52000</v>
      </c>
      <c r="H1505" t="s">
        <v>5164</v>
      </c>
      <c r="I1505" t="s">
        <v>5164</v>
      </c>
      <c r="J1505" t="s">
        <v>4492</v>
      </c>
      <c r="K1505" t="s">
        <v>30</v>
      </c>
      <c r="L1505">
        <v>1500000</v>
      </c>
      <c r="M1505">
        <v>14697005</v>
      </c>
      <c r="N1505" t="s">
        <v>384</v>
      </c>
      <c r="O1505">
        <v>97</v>
      </c>
      <c r="P1505" t="str">
        <f>IF(Table1[[#This Row],[score]]&gt;=8.5,"High",IF(Table1[[#This Row],[score]]&gt;=7,"Medium","Low"))</f>
        <v>Low</v>
      </c>
      <c r="Q1505" s="5">
        <f>Table1[[#This Row],[gross]]-Table1[[#This Row],[budget]]</f>
        <v>13197005</v>
      </c>
      <c r="R1505" s="5" t="str">
        <f>IF(Table1[[#This Row],[Profit]]&gt;0,"Profit","Loss")</f>
        <v>Profit</v>
      </c>
      <c r="S1505" s="6" t="str">
        <f>FLOOR(Table1[[#This Row],[year]]-1900,10)+1900 &amp; "-" &amp; FLOOR(Table1[[#This Row],[year]]-1890,10)+1900</f>
        <v>1980-1990</v>
      </c>
      <c r="T1505" s="14" t="s">
        <v>21835</v>
      </c>
      <c r="AB1505" s="14"/>
    </row>
    <row r="1506" spans="1:28" hidden="1" x14ac:dyDescent="0.3">
      <c r="A1506" t="s">
        <v>5208</v>
      </c>
      <c r="B1506" t="s">
        <v>16</v>
      </c>
      <c r="C1506" t="s">
        <v>25</v>
      </c>
      <c r="D1506">
        <v>1989</v>
      </c>
      <c r="E1506" t="s">
        <v>5048</v>
      </c>
      <c r="F1506">
        <v>4.5999999999999996</v>
      </c>
      <c r="G1506">
        <v>35000</v>
      </c>
      <c r="H1506" t="s">
        <v>5209</v>
      </c>
      <c r="I1506" t="s">
        <v>5209</v>
      </c>
      <c r="J1506" t="s">
        <v>5210</v>
      </c>
      <c r="K1506" t="s">
        <v>195</v>
      </c>
      <c r="L1506">
        <v>5000000</v>
      </c>
      <c r="M1506">
        <v>14343976</v>
      </c>
      <c r="N1506" t="s">
        <v>44</v>
      </c>
      <c r="O1506">
        <v>100</v>
      </c>
      <c r="P1506" t="str">
        <f>IF(Table1[[#This Row],[score]]&gt;=8.5,"High",IF(Table1[[#This Row],[score]]&gt;=7,"Medium","Low"))</f>
        <v>Low</v>
      </c>
      <c r="Q1506" s="5">
        <f>Table1[[#This Row],[gross]]-Table1[[#This Row],[budget]]</f>
        <v>9343976</v>
      </c>
      <c r="R1506" s="5" t="str">
        <f>IF(Table1[[#This Row],[Profit]]&gt;0,"Profit","Loss")</f>
        <v>Profit</v>
      </c>
      <c r="S1506" s="6" t="str">
        <f>FLOOR(Table1[[#This Row],[year]]-1900,10)+1900 &amp; "-" &amp; FLOOR(Table1[[#This Row],[year]]-1890,10)+1900</f>
        <v>1980-1990</v>
      </c>
      <c r="T1506" s="14" t="s">
        <v>21835</v>
      </c>
      <c r="AB1506" s="14"/>
    </row>
    <row r="1507" spans="1:28" hidden="1" x14ac:dyDescent="0.3">
      <c r="A1507" t="s">
        <v>5134</v>
      </c>
      <c r="B1507" t="s">
        <v>33</v>
      </c>
      <c r="C1507" t="s">
        <v>25</v>
      </c>
      <c r="D1507">
        <v>1989</v>
      </c>
      <c r="E1507" t="s">
        <v>5135</v>
      </c>
      <c r="F1507">
        <v>6.1</v>
      </c>
      <c r="G1507">
        <v>14000</v>
      </c>
      <c r="H1507" t="s">
        <v>5136</v>
      </c>
      <c r="I1507" t="s">
        <v>5137</v>
      </c>
      <c r="J1507" t="s">
        <v>5132</v>
      </c>
      <c r="K1507" t="s">
        <v>30</v>
      </c>
      <c r="L1507">
        <v>6000000</v>
      </c>
      <c r="M1507">
        <v>14278900</v>
      </c>
      <c r="N1507" t="s">
        <v>4109</v>
      </c>
      <c r="O1507">
        <v>100</v>
      </c>
      <c r="P1507" t="str">
        <f>IF(Table1[[#This Row],[score]]&gt;=8.5,"High",IF(Table1[[#This Row],[score]]&gt;=7,"Medium","Low"))</f>
        <v>Low</v>
      </c>
      <c r="Q1507" s="5">
        <f>Table1[[#This Row],[gross]]-Table1[[#This Row],[budget]]</f>
        <v>8278900</v>
      </c>
      <c r="R1507" s="5" t="str">
        <f>IF(Table1[[#This Row],[Profit]]&gt;0,"Profit","Loss")</f>
        <v>Profit</v>
      </c>
      <c r="S1507" s="6" t="str">
        <f>FLOOR(Table1[[#This Row],[year]]-1900,10)+1900 &amp; "-" &amp; FLOOR(Table1[[#This Row],[year]]-1890,10)+1900</f>
        <v>1980-1990</v>
      </c>
      <c r="T1507" s="14" t="s">
        <v>21835</v>
      </c>
      <c r="AB1507" s="14"/>
    </row>
    <row r="1508" spans="1:28" hidden="1" x14ac:dyDescent="0.3">
      <c r="A1508" t="s">
        <v>5287</v>
      </c>
      <c r="B1508" t="s">
        <v>1974</v>
      </c>
      <c r="C1508" t="s">
        <v>63</v>
      </c>
      <c r="D1508">
        <v>1989</v>
      </c>
      <c r="E1508" t="s">
        <v>5053</v>
      </c>
      <c r="F1508">
        <v>6.2</v>
      </c>
      <c r="G1508">
        <v>16000</v>
      </c>
      <c r="H1508" t="s">
        <v>1555</v>
      </c>
      <c r="I1508" t="s">
        <v>5288</v>
      </c>
      <c r="J1508" t="s">
        <v>1481</v>
      </c>
      <c r="K1508" t="s">
        <v>30</v>
      </c>
      <c r="L1508">
        <f>20500000</f>
        <v>20500000</v>
      </c>
      <c r="M1508">
        <v>13741060</v>
      </c>
      <c r="N1508" t="s">
        <v>50</v>
      </c>
      <c r="O1508">
        <v>108</v>
      </c>
      <c r="P1508" t="str">
        <f>IF(Table1[[#This Row],[score]]&gt;=8.5,"High",IF(Table1[[#This Row],[score]]&gt;=7,"Medium","Low"))</f>
        <v>Low</v>
      </c>
      <c r="Q1508" s="5">
        <f>Table1[[#This Row],[gross]]-Table1[[#This Row],[budget]]</f>
        <v>-6758940</v>
      </c>
      <c r="R1508" s="5" t="str">
        <f>IF(Table1[[#This Row],[Profit]]&gt;0,"Profit","Loss")</f>
        <v>Loss</v>
      </c>
      <c r="S1508" s="6" t="str">
        <f>FLOOR(Table1[[#This Row],[year]]-1900,10)+1900 &amp; "-" &amp; FLOOR(Table1[[#This Row],[year]]-1890,10)+1900</f>
        <v>1980-1990</v>
      </c>
      <c r="T1508" s="14" t="s">
        <v>21835</v>
      </c>
      <c r="AB1508" s="14"/>
    </row>
    <row r="1509" spans="1:28" hidden="1" x14ac:dyDescent="0.3">
      <c r="A1509" t="s">
        <v>5323</v>
      </c>
      <c r="B1509" t="s">
        <v>16</v>
      </c>
      <c r="C1509" t="s">
        <v>104</v>
      </c>
      <c r="D1509">
        <v>1989</v>
      </c>
      <c r="E1509" t="s">
        <v>5135</v>
      </c>
      <c r="F1509">
        <v>5.7</v>
      </c>
      <c r="G1509">
        <v>12000</v>
      </c>
      <c r="H1509" t="s">
        <v>404</v>
      </c>
      <c r="I1509" t="s">
        <v>2236</v>
      </c>
      <c r="J1509" t="s">
        <v>557</v>
      </c>
      <c r="K1509" t="s">
        <v>30</v>
      </c>
      <c r="L1509">
        <f>20500000</f>
        <v>20500000</v>
      </c>
      <c r="M1509">
        <v>12195695</v>
      </c>
      <c r="N1509" t="s">
        <v>2075</v>
      </c>
      <c r="O1509">
        <v>110</v>
      </c>
      <c r="P1509" t="str">
        <f>IF(Table1[[#This Row],[score]]&gt;=8.5,"High",IF(Table1[[#This Row],[score]]&gt;=7,"Medium","Low"))</f>
        <v>Low</v>
      </c>
      <c r="Q1509" s="5">
        <f>Table1[[#This Row],[gross]]-Table1[[#This Row],[budget]]</f>
        <v>-8304305</v>
      </c>
      <c r="R1509" s="5" t="str">
        <f>IF(Table1[[#This Row],[Profit]]&gt;0,"Profit","Loss")</f>
        <v>Loss</v>
      </c>
      <c r="S1509" s="6" t="str">
        <f>FLOOR(Table1[[#This Row],[year]]-1900,10)+1900 &amp; "-" &amp; FLOOR(Table1[[#This Row],[year]]-1890,10)+1900</f>
        <v>1980-1990</v>
      </c>
      <c r="T1509" s="14" t="s">
        <v>21835</v>
      </c>
      <c r="AB1509" s="14"/>
    </row>
    <row r="1510" spans="1:28" hidden="1" x14ac:dyDescent="0.3">
      <c r="A1510" t="s">
        <v>5312</v>
      </c>
      <c r="B1510" t="s">
        <v>1974</v>
      </c>
      <c r="C1510" t="s">
        <v>34</v>
      </c>
      <c r="D1510">
        <v>1989</v>
      </c>
      <c r="E1510" t="s">
        <v>5237</v>
      </c>
      <c r="F1510">
        <v>5.4</v>
      </c>
      <c r="G1510">
        <v>11000</v>
      </c>
      <c r="H1510" t="s">
        <v>83</v>
      </c>
      <c r="I1510" t="s">
        <v>5313</v>
      </c>
      <c r="J1510" t="s">
        <v>85</v>
      </c>
      <c r="K1510" t="s">
        <v>30</v>
      </c>
      <c r="L1510">
        <v>19000000</v>
      </c>
      <c r="M1510">
        <v>12143484</v>
      </c>
      <c r="N1510" t="s">
        <v>5314</v>
      </c>
      <c r="O1510">
        <v>122</v>
      </c>
      <c r="P1510" t="str">
        <f>IF(Table1[[#This Row],[score]]&gt;=8.5,"High",IF(Table1[[#This Row],[score]]&gt;=7,"Medium","Low"))</f>
        <v>Low</v>
      </c>
      <c r="Q1510" s="5">
        <f>Table1[[#This Row],[gross]]-Table1[[#This Row],[budget]]</f>
        <v>-6856516</v>
      </c>
      <c r="R1510" s="5" t="str">
        <f>IF(Table1[[#This Row],[Profit]]&gt;0,"Profit","Loss")</f>
        <v>Loss</v>
      </c>
      <c r="S1510" s="6" t="str">
        <f>FLOOR(Table1[[#This Row],[year]]-1900,10)+1900 &amp; "-" &amp; FLOOR(Table1[[#This Row],[year]]-1890,10)+1900</f>
        <v>1980-1990</v>
      </c>
      <c r="T1510" s="14" t="s">
        <v>21835</v>
      </c>
      <c r="AB1510" s="14"/>
    </row>
    <row r="1511" spans="1:28" hidden="1" x14ac:dyDescent="0.3">
      <c r="A1511" t="s">
        <v>5206</v>
      </c>
      <c r="B1511" t="s">
        <v>33</v>
      </c>
      <c r="C1511" t="s">
        <v>41</v>
      </c>
      <c r="D1511">
        <v>1989</v>
      </c>
      <c r="E1511" t="s">
        <v>5089</v>
      </c>
      <c r="F1511">
        <v>5.4</v>
      </c>
      <c r="G1511">
        <v>4100</v>
      </c>
      <c r="H1511" t="s">
        <v>1548</v>
      </c>
      <c r="I1511" t="s">
        <v>5207</v>
      </c>
      <c r="J1511" t="s">
        <v>218</v>
      </c>
      <c r="K1511" t="s">
        <v>30</v>
      </c>
      <c r="L1511">
        <f>20500000</f>
        <v>20500000</v>
      </c>
      <c r="M1511">
        <v>12065892</v>
      </c>
      <c r="N1511" t="s">
        <v>4608</v>
      </c>
      <c r="O1511">
        <v>90</v>
      </c>
      <c r="P1511" t="str">
        <f>IF(Table1[[#This Row],[score]]&gt;=8.5,"High",IF(Table1[[#This Row],[score]]&gt;=7,"Medium","Low"))</f>
        <v>Low</v>
      </c>
      <c r="Q1511" s="5">
        <f>Table1[[#This Row],[gross]]-Table1[[#This Row],[budget]]</f>
        <v>-8434108</v>
      </c>
      <c r="R1511" s="5" t="str">
        <f>IF(Table1[[#This Row],[Profit]]&gt;0,"Profit","Loss")</f>
        <v>Loss</v>
      </c>
      <c r="S1511" s="6" t="str">
        <f>FLOOR(Table1[[#This Row],[year]]-1900,10)+1900 &amp; "-" &amp; FLOOR(Table1[[#This Row],[year]]-1890,10)+1900</f>
        <v>1980-1990</v>
      </c>
      <c r="T1511" s="14" t="s">
        <v>21835</v>
      </c>
      <c r="AB1511" s="14"/>
    </row>
    <row r="1512" spans="1:28" hidden="1" x14ac:dyDescent="0.3">
      <c r="A1512" t="s">
        <v>5185</v>
      </c>
      <c r="B1512" t="s">
        <v>16</v>
      </c>
      <c r="C1512" t="s">
        <v>52</v>
      </c>
      <c r="D1512">
        <v>1989</v>
      </c>
      <c r="E1512" t="s">
        <v>5143</v>
      </c>
      <c r="F1512">
        <v>5.0999999999999996</v>
      </c>
      <c r="G1512">
        <v>36000</v>
      </c>
      <c r="H1512" t="s">
        <v>5186</v>
      </c>
      <c r="I1512" t="s">
        <v>126</v>
      </c>
      <c r="J1512" t="s">
        <v>3936</v>
      </c>
      <c r="K1512" t="s">
        <v>30</v>
      </c>
      <c r="L1512">
        <v>5000000</v>
      </c>
      <c r="M1512">
        <v>11642254</v>
      </c>
      <c r="N1512" t="s">
        <v>5187</v>
      </c>
      <c r="O1512">
        <v>96</v>
      </c>
      <c r="P1512" t="str">
        <f>IF(Table1[[#This Row],[score]]&gt;=8.5,"High",IF(Table1[[#This Row],[score]]&gt;=7,"Medium","Low"))</f>
        <v>Low</v>
      </c>
      <c r="Q1512" s="5">
        <f>Table1[[#This Row],[gross]]-Table1[[#This Row],[budget]]</f>
        <v>6642254</v>
      </c>
      <c r="R1512" s="5" t="str">
        <f>IF(Table1[[#This Row],[Profit]]&gt;0,"Profit","Loss")</f>
        <v>Profit</v>
      </c>
      <c r="S1512" s="6" t="str">
        <f>FLOOR(Table1[[#This Row],[year]]-1900,10)+1900 &amp; "-" &amp; FLOOR(Table1[[#This Row],[year]]-1890,10)+1900</f>
        <v>1980-1990</v>
      </c>
      <c r="T1512" s="14" t="s">
        <v>21835</v>
      </c>
      <c r="AB1512" s="14"/>
    </row>
    <row r="1513" spans="1:28" hidden="1" x14ac:dyDescent="0.3">
      <c r="A1513" t="s">
        <v>5408</v>
      </c>
      <c r="B1513" t="s">
        <v>1974</v>
      </c>
      <c r="C1513" t="s">
        <v>17</v>
      </c>
      <c r="D1513">
        <v>1989</v>
      </c>
      <c r="E1513" t="s">
        <v>5174</v>
      </c>
      <c r="F1513">
        <v>6.1</v>
      </c>
      <c r="G1513">
        <v>3600</v>
      </c>
      <c r="H1513" t="s">
        <v>2135</v>
      </c>
      <c r="I1513" t="s">
        <v>5409</v>
      </c>
      <c r="J1513" t="s">
        <v>2211</v>
      </c>
      <c r="K1513" t="s">
        <v>30</v>
      </c>
      <c r="L1513">
        <v>8500000</v>
      </c>
      <c r="M1513">
        <v>11604598</v>
      </c>
      <c r="N1513" t="s">
        <v>5410</v>
      </c>
      <c r="O1513">
        <v>109</v>
      </c>
      <c r="P1513" t="str">
        <f>IF(Table1[[#This Row],[score]]&gt;=8.5,"High",IF(Table1[[#This Row],[score]]&gt;=7,"Medium","Low"))</f>
        <v>Low</v>
      </c>
      <c r="Q1513" s="5">
        <f>Table1[[#This Row],[gross]]-Table1[[#This Row],[budget]]</f>
        <v>3104598</v>
      </c>
      <c r="R1513" s="5" t="str">
        <f>IF(Table1[[#This Row],[Profit]]&gt;0,"Profit","Loss")</f>
        <v>Profit</v>
      </c>
      <c r="S1513" s="6" t="str">
        <f>FLOOR(Table1[[#This Row],[year]]-1900,10)+1900 &amp; "-" &amp; FLOOR(Table1[[#This Row],[year]]-1890,10)+1900</f>
        <v>1980-1990</v>
      </c>
      <c r="T1513" s="14" t="s">
        <v>21835</v>
      </c>
      <c r="AB1513" s="14"/>
    </row>
    <row r="1514" spans="1:28" hidden="1" x14ac:dyDescent="0.3">
      <c r="A1514" t="s">
        <v>5308</v>
      </c>
      <c r="B1514" t="s">
        <v>33</v>
      </c>
      <c r="C1514" t="s">
        <v>41</v>
      </c>
      <c r="D1514">
        <v>1989</v>
      </c>
      <c r="E1514" t="s">
        <v>4552</v>
      </c>
      <c r="F1514">
        <v>4.4000000000000004</v>
      </c>
      <c r="G1514">
        <v>29000</v>
      </c>
      <c r="H1514" t="s">
        <v>5309</v>
      </c>
      <c r="I1514" t="s">
        <v>1992</v>
      </c>
      <c r="J1514" t="s">
        <v>4641</v>
      </c>
      <c r="K1514" t="s">
        <v>30</v>
      </c>
      <c r="L1514">
        <v>12000000</v>
      </c>
      <c r="M1514">
        <v>11567217</v>
      </c>
      <c r="N1514" t="s">
        <v>23</v>
      </c>
      <c r="O1514">
        <v>84</v>
      </c>
      <c r="P1514" t="str">
        <f>IF(Table1[[#This Row],[score]]&gt;=8.5,"High",IF(Table1[[#This Row],[score]]&gt;=7,"Medium","Low"))</f>
        <v>Low</v>
      </c>
      <c r="Q1514" s="5">
        <f>Table1[[#This Row],[gross]]-Table1[[#This Row],[budget]]</f>
        <v>-432783</v>
      </c>
      <c r="R1514" s="5" t="str">
        <f>IF(Table1[[#This Row],[Profit]]&gt;0,"Profit","Loss")</f>
        <v>Loss</v>
      </c>
      <c r="S1514" s="6" t="str">
        <f>FLOOR(Table1[[#This Row],[year]]-1900,10)+1900 &amp; "-" &amp; FLOOR(Table1[[#This Row],[year]]-1890,10)+1900</f>
        <v>1980-1990</v>
      </c>
      <c r="T1514" s="14" t="s">
        <v>21835</v>
      </c>
      <c r="AB1514" s="14"/>
    </row>
    <row r="1515" spans="1:28" hidden="1" x14ac:dyDescent="0.3">
      <c r="A1515" t="s">
        <v>5126</v>
      </c>
      <c r="B1515" t="s">
        <v>16</v>
      </c>
      <c r="C1515" t="s">
        <v>17</v>
      </c>
      <c r="D1515">
        <v>1989</v>
      </c>
      <c r="E1515" t="s">
        <v>5127</v>
      </c>
      <c r="F1515">
        <v>4.5999999999999996</v>
      </c>
      <c r="G1515">
        <v>12000</v>
      </c>
      <c r="H1515" t="s">
        <v>4539</v>
      </c>
      <c r="I1515" t="s">
        <v>5128</v>
      </c>
      <c r="J1515" t="s">
        <v>2756</v>
      </c>
      <c r="K1515" t="s">
        <v>30</v>
      </c>
      <c r="L1515">
        <f>20500000</f>
        <v>20500000</v>
      </c>
      <c r="M1515">
        <v>11060485</v>
      </c>
      <c r="N1515" t="s">
        <v>4617</v>
      </c>
      <c r="O1515">
        <v>105</v>
      </c>
      <c r="P1515" t="str">
        <f>IF(Table1[[#This Row],[score]]&gt;=8.5,"High",IF(Table1[[#This Row],[score]]&gt;=7,"Medium","Low"))</f>
        <v>Low</v>
      </c>
      <c r="Q1515" s="5">
        <f>Table1[[#This Row],[gross]]-Table1[[#This Row],[budget]]</f>
        <v>-9439515</v>
      </c>
      <c r="R1515" s="5" t="str">
        <f>IF(Table1[[#This Row],[Profit]]&gt;0,"Profit","Loss")</f>
        <v>Loss</v>
      </c>
      <c r="S1515" s="6" t="str">
        <f>FLOOR(Table1[[#This Row],[year]]-1900,10)+1900 &amp; "-" &amp; FLOOR(Table1[[#This Row],[year]]-1890,10)+1900</f>
        <v>1980-1990</v>
      </c>
      <c r="T1515" s="14" t="s">
        <v>21835</v>
      </c>
      <c r="AB1515" s="14"/>
    </row>
    <row r="1516" spans="1:28" hidden="1" x14ac:dyDescent="0.3">
      <c r="A1516" t="s">
        <v>5302</v>
      </c>
      <c r="B1516" t="s">
        <v>1974</v>
      </c>
      <c r="C1516" t="s">
        <v>41</v>
      </c>
      <c r="D1516">
        <v>1989</v>
      </c>
      <c r="E1516" t="s">
        <v>5285</v>
      </c>
      <c r="F1516">
        <v>5.9</v>
      </c>
      <c r="G1516">
        <v>15000</v>
      </c>
      <c r="H1516" t="s">
        <v>4776</v>
      </c>
      <c r="I1516" t="s">
        <v>5303</v>
      </c>
      <c r="J1516" t="s">
        <v>1841</v>
      </c>
      <c r="K1516" t="s">
        <v>30</v>
      </c>
      <c r="L1516">
        <f>20500000</f>
        <v>20500000</v>
      </c>
      <c r="M1516">
        <v>10982364</v>
      </c>
      <c r="N1516" t="s">
        <v>2075</v>
      </c>
      <c r="O1516">
        <v>94</v>
      </c>
      <c r="P1516" t="str">
        <f>IF(Table1[[#This Row],[score]]&gt;=8.5,"High",IF(Table1[[#This Row],[score]]&gt;=7,"Medium","Low"))</f>
        <v>Low</v>
      </c>
      <c r="Q1516" s="5">
        <f>Table1[[#This Row],[gross]]-Table1[[#This Row],[budget]]</f>
        <v>-9517636</v>
      </c>
      <c r="R1516" s="5" t="str">
        <f>IF(Table1[[#This Row],[Profit]]&gt;0,"Profit","Loss")</f>
        <v>Loss</v>
      </c>
      <c r="S1516" s="6" t="str">
        <f>FLOOR(Table1[[#This Row],[year]]-1900,10)+1900 &amp; "-" &amp; FLOOR(Table1[[#This Row],[year]]-1890,10)+1900</f>
        <v>1980-1990</v>
      </c>
      <c r="T1516" s="14" t="s">
        <v>21835</v>
      </c>
      <c r="AB1516" s="14"/>
    </row>
    <row r="1517" spans="1:28" hidden="1" x14ac:dyDescent="0.3">
      <c r="A1517" t="s">
        <v>5289</v>
      </c>
      <c r="B1517" t="s">
        <v>33</v>
      </c>
      <c r="C1517" t="s">
        <v>41</v>
      </c>
      <c r="D1517">
        <v>1989</v>
      </c>
      <c r="E1517" t="s">
        <v>4552</v>
      </c>
      <c r="F1517">
        <v>6.4</v>
      </c>
      <c r="G1517">
        <v>17000</v>
      </c>
      <c r="H1517" t="s">
        <v>289</v>
      </c>
      <c r="I1517" t="s">
        <v>5194</v>
      </c>
      <c r="J1517" t="s">
        <v>289</v>
      </c>
      <c r="K1517" t="s">
        <v>30</v>
      </c>
      <c r="L1517">
        <v>15000000</v>
      </c>
      <c r="M1517">
        <v>10763469</v>
      </c>
      <c r="N1517" t="s">
        <v>2067</v>
      </c>
      <c r="O1517">
        <v>124</v>
      </c>
      <c r="P1517" t="str">
        <f>IF(Table1[[#This Row],[score]]&gt;=8.5,"High",IF(Table1[[#This Row],[score]]&gt;=7,"Medium","Low"))</f>
        <v>Low</v>
      </c>
      <c r="Q1517" s="5">
        <f>Table1[[#This Row],[gross]]-Table1[[#This Row],[budget]]</f>
        <v>-4236531</v>
      </c>
      <c r="R1517" s="5" t="str">
        <f>IF(Table1[[#This Row],[Profit]]&gt;0,"Profit","Loss")</f>
        <v>Loss</v>
      </c>
      <c r="S1517" s="6" t="str">
        <f>FLOOR(Table1[[#This Row],[year]]-1900,10)+1900 &amp; "-" &amp; FLOOR(Table1[[#This Row],[year]]-1890,10)+1900</f>
        <v>1980-1990</v>
      </c>
      <c r="T1517" s="14" t="s">
        <v>21835</v>
      </c>
      <c r="AB1517" s="14"/>
    </row>
    <row r="1518" spans="1:28" hidden="1" x14ac:dyDescent="0.3">
      <c r="A1518" t="s">
        <v>5116</v>
      </c>
      <c r="B1518" t="s">
        <v>16</v>
      </c>
      <c r="C1518" t="s">
        <v>34</v>
      </c>
      <c r="D1518">
        <v>1989</v>
      </c>
      <c r="E1518" t="s">
        <v>3419</v>
      </c>
      <c r="F1518">
        <v>6.4</v>
      </c>
      <c r="G1518">
        <v>9100</v>
      </c>
      <c r="H1518" t="s">
        <v>2889</v>
      </c>
      <c r="I1518" t="s">
        <v>5117</v>
      </c>
      <c r="J1518" t="s">
        <v>73</v>
      </c>
      <c r="K1518" t="s">
        <v>30</v>
      </c>
      <c r="L1518">
        <v>18000000</v>
      </c>
      <c r="M1518">
        <v>10647219</v>
      </c>
      <c r="N1518" t="s">
        <v>50</v>
      </c>
      <c r="O1518">
        <v>108</v>
      </c>
      <c r="P1518" t="str">
        <f>IF(Table1[[#This Row],[score]]&gt;=8.5,"High",IF(Table1[[#This Row],[score]]&gt;=7,"Medium","Low"))</f>
        <v>Low</v>
      </c>
      <c r="Q1518" s="5">
        <f>Table1[[#This Row],[gross]]-Table1[[#This Row],[budget]]</f>
        <v>-7352781</v>
      </c>
      <c r="R1518" s="5" t="str">
        <f>IF(Table1[[#This Row],[Profit]]&gt;0,"Profit","Loss")</f>
        <v>Loss</v>
      </c>
      <c r="S1518" s="6" t="str">
        <f>FLOOR(Table1[[#This Row],[year]]-1900,10)+1900 &amp; "-" &amp; FLOOR(Table1[[#This Row],[year]]-1890,10)+1900</f>
        <v>1980-1990</v>
      </c>
      <c r="T1518" s="14" t="s">
        <v>21835</v>
      </c>
      <c r="AB1518" s="14"/>
    </row>
    <row r="1519" spans="1:28" hidden="1" x14ac:dyDescent="0.3">
      <c r="A1519" t="s">
        <v>5299</v>
      </c>
      <c r="B1519" t="s">
        <v>1974</v>
      </c>
      <c r="C1519" t="s">
        <v>41</v>
      </c>
      <c r="D1519">
        <v>1989</v>
      </c>
      <c r="E1519" t="s">
        <v>5135</v>
      </c>
      <c r="F1519">
        <v>6.1</v>
      </c>
      <c r="G1519">
        <v>22000</v>
      </c>
      <c r="H1519" t="s">
        <v>2215</v>
      </c>
      <c r="I1519" t="s">
        <v>675</v>
      </c>
      <c r="J1519" t="s">
        <v>67</v>
      </c>
      <c r="K1519" t="s">
        <v>30</v>
      </c>
      <c r="L1519">
        <v>20000000</v>
      </c>
      <c r="M1519">
        <v>10555348</v>
      </c>
      <c r="N1519" t="s">
        <v>44</v>
      </c>
      <c r="O1519">
        <v>106</v>
      </c>
      <c r="P1519" t="str">
        <f>IF(Table1[[#This Row],[score]]&gt;=8.5,"High",IF(Table1[[#This Row],[score]]&gt;=7,"Medium","Low"))</f>
        <v>Low</v>
      </c>
      <c r="Q1519" s="5">
        <f>Table1[[#This Row],[gross]]-Table1[[#This Row],[budget]]</f>
        <v>-9444652</v>
      </c>
      <c r="R1519" s="5" t="str">
        <f>IF(Table1[[#This Row],[Profit]]&gt;0,"Profit","Loss")</f>
        <v>Loss</v>
      </c>
      <c r="S1519" s="6" t="str">
        <f>FLOOR(Table1[[#This Row],[year]]-1900,10)+1900 &amp; "-" &amp; FLOOR(Table1[[#This Row],[year]]-1890,10)+1900</f>
        <v>1980-1990</v>
      </c>
      <c r="T1519" s="14" t="s">
        <v>21835</v>
      </c>
      <c r="AB1519" s="14"/>
    </row>
    <row r="1520" spans="1:28" hidden="1" x14ac:dyDescent="0.3">
      <c r="A1520" t="s">
        <v>5150</v>
      </c>
      <c r="B1520" t="s">
        <v>16</v>
      </c>
      <c r="C1520" t="s">
        <v>34</v>
      </c>
      <c r="D1520">
        <v>1989</v>
      </c>
      <c r="E1520" t="s">
        <v>5061</v>
      </c>
      <c r="F1520">
        <v>5.0999999999999996</v>
      </c>
      <c r="G1520">
        <v>30000</v>
      </c>
      <c r="H1520" t="s">
        <v>1154</v>
      </c>
      <c r="I1520" t="s">
        <v>1154</v>
      </c>
      <c r="J1520" t="s">
        <v>4492</v>
      </c>
      <c r="K1520" t="s">
        <v>30</v>
      </c>
      <c r="L1520">
        <v>500000</v>
      </c>
      <c r="M1520">
        <v>10166459</v>
      </c>
      <c r="N1520" t="s">
        <v>4612</v>
      </c>
      <c r="O1520">
        <v>86</v>
      </c>
      <c r="P1520" t="str">
        <f>IF(Table1[[#This Row],[score]]&gt;=8.5,"High",IF(Table1[[#This Row],[score]]&gt;=7,"Medium","Low"))</f>
        <v>Low</v>
      </c>
      <c r="Q1520" s="5">
        <f>Table1[[#This Row],[gross]]-Table1[[#This Row],[budget]]</f>
        <v>9666459</v>
      </c>
      <c r="R1520" s="5" t="str">
        <f>IF(Table1[[#This Row],[Profit]]&gt;0,"Profit","Loss")</f>
        <v>Profit</v>
      </c>
      <c r="S1520" s="6" t="str">
        <f>FLOOR(Table1[[#This Row],[year]]-1900,10)+1900 &amp; "-" &amp; FLOOR(Table1[[#This Row],[year]]-1890,10)+1900</f>
        <v>1980-1990</v>
      </c>
      <c r="T1520" s="14" t="s">
        <v>21835</v>
      </c>
      <c r="AB1520" s="14"/>
    </row>
    <row r="1521" spans="1:28" hidden="1" x14ac:dyDescent="0.3">
      <c r="A1521" t="s">
        <v>5201</v>
      </c>
      <c r="B1521" t="s">
        <v>1974</v>
      </c>
      <c r="C1521" t="s">
        <v>34</v>
      </c>
      <c r="D1521">
        <v>1989</v>
      </c>
      <c r="E1521" t="s">
        <v>5202</v>
      </c>
      <c r="F1521">
        <v>7.5</v>
      </c>
      <c r="G1521">
        <v>29000</v>
      </c>
      <c r="H1521" t="s">
        <v>5203</v>
      </c>
      <c r="I1521" t="s">
        <v>5204</v>
      </c>
      <c r="J1521" t="s">
        <v>5203</v>
      </c>
      <c r="K1521" t="s">
        <v>22</v>
      </c>
      <c r="L1521">
        <v>9000000</v>
      </c>
      <c r="M1521">
        <v>10161099</v>
      </c>
      <c r="N1521" t="s">
        <v>5205</v>
      </c>
      <c r="O1521">
        <v>137</v>
      </c>
      <c r="P1521" t="str">
        <f>IF(Table1[[#This Row],[score]]&gt;=8.5,"High",IF(Table1[[#This Row],[score]]&gt;=7,"Medium","Low"))</f>
        <v>Medium</v>
      </c>
      <c r="Q1521" s="5">
        <f>Table1[[#This Row],[gross]]-Table1[[#This Row],[budget]]</f>
        <v>1161099</v>
      </c>
      <c r="R1521" s="5" t="str">
        <f>IF(Table1[[#This Row],[Profit]]&gt;0,"Profit","Loss")</f>
        <v>Profit</v>
      </c>
      <c r="S1521" s="6" t="str">
        <f>FLOOR(Table1[[#This Row],[year]]-1900,10)+1900 &amp; "-" &amp; FLOOR(Table1[[#This Row],[year]]-1890,10)+1900</f>
        <v>1980-1990</v>
      </c>
      <c r="T1521" s="14" t="s">
        <v>21835</v>
      </c>
      <c r="AB1521" s="14"/>
    </row>
    <row r="1522" spans="1:28" hidden="1" x14ac:dyDescent="0.3">
      <c r="A1522" t="s">
        <v>5369</v>
      </c>
      <c r="B1522" t="s">
        <v>1974</v>
      </c>
      <c r="C1522" t="s">
        <v>41</v>
      </c>
      <c r="D1522">
        <v>1989</v>
      </c>
      <c r="E1522" t="s">
        <v>5226</v>
      </c>
      <c r="F1522">
        <v>6.5</v>
      </c>
      <c r="G1522">
        <v>1500</v>
      </c>
      <c r="H1522" t="s">
        <v>2061</v>
      </c>
      <c r="I1522" t="s">
        <v>2061</v>
      </c>
      <c r="J1522" t="s">
        <v>3395</v>
      </c>
      <c r="K1522" t="s">
        <v>30</v>
      </c>
      <c r="L1522">
        <f>20500000</f>
        <v>20500000</v>
      </c>
      <c r="M1522">
        <v>9114702</v>
      </c>
      <c r="N1522" t="s">
        <v>5196</v>
      </c>
      <c r="O1522">
        <v>111</v>
      </c>
      <c r="P1522" t="str">
        <f>IF(Table1[[#This Row],[score]]&gt;=8.5,"High",IF(Table1[[#This Row],[score]]&gt;=7,"Medium","Low"))</f>
        <v>Low</v>
      </c>
      <c r="Q1522" s="5">
        <f>Table1[[#This Row],[gross]]-Table1[[#This Row],[budget]]</f>
        <v>-11385298</v>
      </c>
      <c r="R1522" s="5" t="str">
        <f>IF(Table1[[#This Row],[Profit]]&gt;0,"Profit","Loss")</f>
        <v>Loss</v>
      </c>
      <c r="S1522" s="6" t="str">
        <f>FLOOR(Table1[[#This Row],[year]]-1900,10)+1900 &amp; "-" &amp; FLOOR(Table1[[#This Row],[year]]-1890,10)+1900</f>
        <v>1980-1990</v>
      </c>
      <c r="T1522" s="14" t="s">
        <v>21835</v>
      </c>
      <c r="AB1522" s="14"/>
    </row>
    <row r="1523" spans="1:28" hidden="1" x14ac:dyDescent="0.3">
      <c r="A1523" t="s">
        <v>5107</v>
      </c>
      <c r="B1523" t="s">
        <v>16</v>
      </c>
      <c r="C1523" t="s">
        <v>34</v>
      </c>
      <c r="D1523">
        <v>1989</v>
      </c>
      <c r="E1523" t="s">
        <v>5108</v>
      </c>
      <c r="F1523">
        <v>6.2</v>
      </c>
      <c r="G1523">
        <v>16000</v>
      </c>
      <c r="H1523" t="s">
        <v>564</v>
      </c>
      <c r="I1523" t="s">
        <v>4754</v>
      </c>
      <c r="J1523" t="s">
        <v>5109</v>
      </c>
      <c r="K1523" t="s">
        <v>30</v>
      </c>
      <c r="L1523">
        <v>7000000</v>
      </c>
      <c r="M1523">
        <v>9094451</v>
      </c>
      <c r="N1523" t="s">
        <v>2147</v>
      </c>
      <c r="O1523">
        <v>103</v>
      </c>
      <c r="P1523" t="str">
        <f>IF(Table1[[#This Row],[score]]&gt;=8.5,"High",IF(Table1[[#This Row],[score]]&gt;=7,"Medium","Low"))</f>
        <v>Low</v>
      </c>
      <c r="Q1523" s="5">
        <f>Table1[[#This Row],[gross]]-Table1[[#This Row],[budget]]</f>
        <v>2094451</v>
      </c>
      <c r="R1523" s="5" t="str">
        <f>IF(Table1[[#This Row],[Profit]]&gt;0,"Profit","Loss")</f>
        <v>Profit</v>
      </c>
      <c r="S1523" s="6" t="str">
        <f>FLOOR(Table1[[#This Row],[year]]-1900,10)+1900 &amp; "-" &amp; FLOOR(Table1[[#This Row],[year]]-1890,10)+1900</f>
        <v>1980-1990</v>
      </c>
      <c r="T1523" s="14" t="s">
        <v>21835</v>
      </c>
      <c r="AB1523" s="14"/>
    </row>
    <row r="1524" spans="1:28" hidden="1" x14ac:dyDescent="0.3">
      <c r="A1524" t="s">
        <v>5416</v>
      </c>
      <c r="B1524" t="s">
        <v>16</v>
      </c>
      <c r="C1524" t="s">
        <v>34</v>
      </c>
      <c r="D1524">
        <v>1989</v>
      </c>
      <c r="E1524" t="s">
        <v>5320</v>
      </c>
      <c r="F1524">
        <v>5.4</v>
      </c>
      <c r="G1524">
        <v>3300</v>
      </c>
      <c r="H1524" t="s">
        <v>2629</v>
      </c>
      <c r="I1524" t="s">
        <v>5417</v>
      </c>
      <c r="J1524" t="s">
        <v>5418</v>
      </c>
      <c r="K1524" t="s">
        <v>30</v>
      </c>
      <c r="L1524">
        <v>16000000</v>
      </c>
      <c r="M1524">
        <v>9015164</v>
      </c>
      <c r="N1524" t="s">
        <v>4484</v>
      </c>
      <c r="O1524">
        <v>106</v>
      </c>
      <c r="P1524" t="str">
        <f>IF(Table1[[#This Row],[score]]&gt;=8.5,"High",IF(Table1[[#This Row],[score]]&gt;=7,"Medium","Low"))</f>
        <v>Low</v>
      </c>
      <c r="Q1524" s="5">
        <f>Table1[[#This Row],[gross]]-Table1[[#This Row],[budget]]</f>
        <v>-6984836</v>
      </c>
      <c r="R1524" s="5" t="str">
        <f>IF(Table1[[#This Row],[Profit]]&gt;0,"Profit","Loss")</f>
        <v>Loss</v>
      </c>
      <c r="S1524" s="6" t="str">
        <f>FLOOR(Table1[[#This Row],[year]]-1900,10)+1900 &amp; "-" &amp; FLOOR(Table1[[#This Row],[year]]-1890,10)+1900</f>
        <v>1980-1990</v>
      </c>
      <c r="T1524" s="14" t="s">
        <v>21835</v>
      </c>
      <c r="AB1524" s="14"/>
    </row>
    <row r="1525" spans="1:28" hidden="1" x14ac:dyDescent="0.3">
      <c r="A1525" t="s">
        <v>5217</v>
      </c>
      <c r="B1525" t="s">
        <v>16</v>
      </c>
      <c r="C1525" t="s">
        <v>17</v>
      </c>
      <c r="D1525">
        <v>1989</v>
      </c>
      <c r="E1525" t="s">
        <v>4965</v>
      </c>
      <c r="F1525">
        <v>6.5</v>
      </c>
      <c r="G1525">
        <v>4800</v>
      </c>
      <c r="H1525" t="s">
        <v>5218</v>
      </c>
      <c r="I1525" t="s">
        <v>5219</v>
      </c>
      <c r="J1525" t="s">
        <v>1337</v>
      </c>
      <c r="K1525" t="s">
        <v>22</v>
      </c>
      <c r="L1525">
        <v>7000000</v>
      </c>
      <c r="M1525">
        <v>8800000</v>
      </c>
      <c r="N1525" t="s">
        <v>4029</v>
      </c>
      <c r="O1525">
        <v>106</v>
      </c>
      <c r="P1525" t="str">
        <f>IF(Table1[[#This Row],[score]]&gt;=8.5,"High",IF(Table1[[#This Row],[score]]&gt;=7,"Medium","Low"))</f>
        <v>Low</v>
      </c>
      <c r="Q1525" s="5">
        <f>Table1[[#This Row],[gross]]-Table1[[#This Row],[budget]]</f>
        <v>1800000</v>
      </c>
      <c r="R1525" s="5" t="str">
        <f>IF(Table1[[#This Row],[Profit]]&gt;0,"Profit","Loss")</f>
        <v>Profit</v>
      </c>
      <c r="S1525" s="6" t="str">
        <f>FLOOR(Table1[[#This Row],[year]]-1900,10)+1900 &amp; "-" &amp; FLOOR(Table1[[#This Row],[year]]-1890,10)+1900</f>
        <v>1980-1990</v>
      </c>
      <c r="T1525" s="14" t="s">
        <v>21835</v>
      </c>
      <c r="AB1525" s="14"/>
    </row>
    <row r="1526" spans="1:28" hidden="1" x14ac:dyDescent="0.3">
      <c r="A1526" t="s">
        <v>5389</v>
      </c>
      <c r="B1526" t="s">
        <v>16</v>
      </c>
      <c r="C1526" t="s">
        <v>104</v>
      </c>
      <c r="D1526">
        <v>1989</v>
      </c>
      <c r="E1526" t="s">
        <v>4885</v>
      </c>
      <c r="F1526">
        <v>6.7</v>
      </c>
      <c r="G1526">
        <v>4500</v>
      </c>
      <c r="H1526" t="s">
        <v>2141</v>
      </c>
      <c r="I1526" t="s">
        <v>5390</v>
      </c>
      <c r="J1526" t="s">
        <v>1523</v>
      </c>
      <c r="K1526" t="s">
        <v>30</v>
      </c>
      <c r="L1526">
        <f>20500000</f>
        <v>20500000</v>
      </c>
      <c r="M1526">
        <v>8742750</v>
      </c>
      <c r="N1526" t="s">
        <v>31</v>
      </c>
      <c r="O1526">
        <v>108</v>
      </c>
      <c r="P1526" t="str">
        <f>IF(Table1[[#This Row],[score]]&gt;=8.5,"High",IF(Table1[[#This Row],[score]]&gt;=7,"Medium","Low"))</f>
        <v>Low</v>
      </c>
      <c r="Q1526" s="5">
        <f>Table1[[#This Row],[gross]]-Table1[[#This Row],[budget]]</f>
        <v>-11757250</v>
      </c>
      <c r="R1526" s="5" t="str">
        <f>IF(Table1[[#This Row],[Profit]]&gt;0,"Profit","Loss")</f>
        <v>Loss</v>
      </c>
      <c r="S1526" s="6" t="str">
        <f>FLOOR(Table1[[#This Row],[year]]-1900,10)+1900 &amp; "-" &amp; FLOOR(Table1[[#This Row],[year]]-1890,10)+1900</f>
        <v>1980-1990</v>
      </c>
      <c r="T1526" s="14" t="s">
        <v>21835</v>
      </c>
      <c r="AB1526" s="14"/>
    </row>
    <row r="1527" spans="1:28" hidden="1" x14ac:dyDescent="0.3">
      <c r="A1527" t="s">
        <v>5166</v>
      </c>
      <c r="B1527" t="s">
        <v>33</v>
      </c>
      <c r="C1527" t="s">
        <v>25</v>
      </c>
      <c r="D1527">
        <v>1989</v>
      </c>
      <c r="E1527" t="s">
        <v>4926</v>
      </c>
      <c r="F1527">
        <v>5.8</v>
      </c>
      <c r="G1527">
        <v>9600</v>
      </c>
      <c r="H1527" t="s">
        <v>1825</v>
      </c>
      <c r="I1527" t="s">
        <v>5167</v>
      </c>
      <c r="J1527" t="s">
        <v>4162</v>
      </c>
      <c r="K1527" t="s">
        <v>30</v>
      </c>
      <c r="L1527">
        <v>18000000</v>
      </c>
      <c r="M1527">
        <v>8508843</v>
      </c>
      <c r="N1527" t="s">
        <v>4608</v>
      </c>
      <c r="O1527">
        <v>105</v>
      </c>
      <c r="P1527" t="str">
        <f>IF(Table1[[#This Row],[score]]&gt;=8.5,"High",IF(Table1[[#This Row],[score]]&gt;=7,"Medium","Low"))</f>
        <v>Low</v>
      </c>
      <c r="Q1527" s="5">
        <f>Table1[[#This Row],[gross]]-Table1[[#This Row],[budget]]</f>
        <v>-9491157</v>
      </c>
      <c r="R1527" s="5" t="str">
        <f>IF(Table1[[#This Row],[Profit]]&gt;0,"Profit","Loss")</f>
        <v>Loss</v>
      </c>
      <c r="S1527" s="6" t="str">
        <f>FLOOR(Table1[[#This Row],[year]]-1900,10)+1900 &amp; "-" &amp; FLOOR(Table1[[#This Row],[year]]-1890,10)+1900</f>
        <v>1980-1990</v>
      </c>
      <c r="T1527" s="14" t="s">
        <v>21835</v>
      </c>
      <c r="AB1527" s="14"/>
    </row>
    <row r="1528" spans="1:28" hidden="1" x14ac:dyDescent="0.3">
      <c r="A1528" t="s">
        <v>5517</v>
      </c>
      <c r="B1528" t="s">
        <v>337</v>
      </c>
      <c r="C1528" t="s">
        <v>25</v>
      </c>
      <c r="D1528">
        <v>1989</v>
      </c>
      <c r="E1528" t="s">
        <v>5113</v>
      </c>
      <c r="F1528">
        <v>6</v>
      </c>
      <c r="G1528">
        <v>943</v>
      </c>
      <c r="H1528" t="s">
        <v>5518</v>
      </c>
      <c r="I1528" t="s">
        <v>5519</v>
      </c>
      <c r="J1528" t="s">
        <v>5520</v>
      </c>
      <c r="K1528" t="s">
        <v>30</v>
      </c>
      <c r="L1528">
        <v>5000000</v>
      </c>
      <c r="M1528">
        <v>8153677</v>
      </c>
      <c r="N1528" t="s">
        <v>4934</v>
      </c>
      <c r="O1528">
        <v>83</v>
      </c>
      <c r="P1528" t="str">
        <f>IF(Table1[[#This Row],[score]]&gt;=8.5,"High",IF(Table1[[#This Row],[score]]&gt;=7,"Medium","Low"))</f>
        <v>Low</v>
      </c>
      <c r="Q1528" s="5">
        <f>Table1[[#This Row],[gross]]-Table1[[#This Row],[budget]]</f>
        <v>3153677</v>
      </c>
      <c r="R1528" s="5" t="str">
        <f>IF(Table1[[#This Row],[Profit]]&gt;0,"Profit","Loss")</f>
        <v>Profit</v>
      </c>
      <c r="S1528" s="6" t="str">
        <f>FLOOR(Table1[[#This Row],[year]]-1900,10)+1900 &amp; "-" &amp; FLOOR(Table1[[#This Row],[year]]-1890,10)+1900</f>
        <v>1980-1990</v>
      </c>
      <c r="T1528" s="14" t="s">
        <v>21835</v>
      </c>
      <c r="AB1528" s="14"/>
    </row>
    <row r="1529" spans="1:28" hidden="1" x14ac:dyDescent="0.3">
      <c r="A1529" t="s">
        <v>5188</v>
      </c>
      <c r="B1529" t="s">
        <v>16</v>
      </c>
      <c r="C1529" t="s">
        <v>34</v>
      </c>
      <c r="D1529">
        <v>1989</v>
      </c>
      <c r="E1529" t="s">
        <v>4543</v>
      </c>
      <c r="F1529">
        <v>5.4</v>
      </c>
      <c r="G1529">
        <v>11000</v>
      </c>
      <c r="H1529" t="s">
        <v>54</v>
      </c>
      <c r="I1529" t="s">
        <v>5189</v>
      </c>
      <c r="J1529" t="s">
        <v>5190</v>
      </c>
      <c r="K1529" t="s">
        <v>30</v>
      </c>
      <c r="L1529">
        <v>8000000</v>
      </c>
      <c r="M1529">
        <v>8143225</v>
      </c>
      <c r="N1529" t="s">
        <v>5191</v>
      </c>
      <c r="O1529">
        <v>99</v>
      </c>
      <c r="P1529" t="str">
        <f>IF(Table1[[#This Row],[score]]&gt;=8.5,"High",IF(Table1[[#This Row],[score]]&gt;=7,"Medium","Low"))</f>
        <v>Low</v>
      </c>
      <c r="Q1529" s="5">
        <f>Table1[[#This Row],[gross]]-Table1[[#This Row],[budget]]</f>
        <v>143225</v>
      </c>
      <c r="R1529" s="5" t="str">
        <f>IF(Table1[[#This Row],[Profit]]&gt;0,"Profit","Loss")</f>
        <v>Profit</v>
      </c>
      <c r="S1529" s="6" t="str">
        <f>FLOOR(Table1[[#This Row],[year]]-1900,10)+1900 &amp; "-" &amp; FLOOR(Table1[[#This Row],[year]]-1890,10)+1900</f>
        <v>1980-1990</v>
      </c>
      <c r="T1529" s="14" t="s">
        <v>21835</v>
      </c>
      <c r="AB1529" s="14"/>
    </row>
    <row r="1530" spans="1:28" hidden="1" x14ac:dyDescent="0.3">
      <c r="A1530" t="s">
        <v>5403</v>
      </c>
      <c r="B1530" t="s">
        <v>16</v>
      </c>
      <c r="C1530" t="s">
        <v>34</v>
      </c>
      <c r="D1530">
        <v>1989</v>
      </c>
      <c r="E1530" t="s">
        <v>4926</v>
      </c>
      <c r="F1530">
        <v>6.1</v>
      </c>
      <c r="G1530">
        <v>3500</v>
      </c>
      <c r="H1530" t="s">
        <v>1307</v>
      </c>
      <c r="I1530" t="s">
        <v>5404</v>
      </c>
      <c r="J1530" t="s">
        <v>5405</v>
      </c>
      <c r="K1530" t="s">
        <v>30</v>
      </c>
      <c r="L1530">
        <v>14500000</v>
      </c>
      <c r="M1530">
        <v>8125592</v>
      </c>
      <c r="N1530" t="s">
        <v>138</v>
      </c>
      <c r="O1530">
        <v>102</v>
      </c>
      <c r="P1530" t="str">
        <f>IF(Table1[[#This Row],[score]]&gt;=8.5,"High",IF(Table1[[#This Row],[score]]&gt;=7,"Medium","Low"))</f>
        <v>Low</v>
      </c>
      <c r="Q1530" s="5">
        <f>Table1[[#This Row],[gross]]-Table1[[#This Row],[budget]]</f>
        <v>-6374408</v>
      </c>
      <c r="R1530" s="5" t="str">
        <f>IF(Table1[[#This Row],[Profit]]&gt;0,"Profit","Loss")</f>
        <v>Loss</v>
      </c>
      <c r="S1530" s="6" t="str">
        <f>FLOOR(Table1[[#This Row],[year]]-1900,10)+1900 &amp; "-" &amp; FLOOR(Table1[[#This Row],[year]]-1890,10)+1900</f>
        <v>1980-1990</v>
      </c>
      <c r="T1530" s="14" t="s">
        <v>21835</v>
      </c>
      <c r="AB1530" s="14"/>
    </row>
    <row r="1531" spans="1:28" hidden="1" x14ac:dyDescent="0.3">
      <c r="A1531" t="s">
        <v>5159</v>
      </c>
      <c r="B1531" t="s">
        <v>16</v>
      </c>
      <c r="C1531" t="s">
        <v>52</v>
      </c>
      <c r="D1531">
        <v>1989</v>
      </c>
      <c r="E1531" t="s">
        <v>5061</v>
      </c>
      <c r="F1531">
        <v>6.8</v>
      </c>
      <c r="G1531">
        <v>38000</v>
      </c>
      <c r="H1531" t="s">
        <v>5160</v>
      </c>
      <c r="I1531" t="s">
        <v>525</v>
      </c>
      <c r="J1531" t="s">
        <v>5161</v>
      </c>
      <c r="K1531" t="s">
        <v>248</v>
      </c>
      <c r="L1531">
        <v>10400000</v>
      </c>
      <c r="M1531">
        <v>7825009</v>
      </c>
      <c r="N1531" t="s">
        <v>527</v>
      </c>
      <c r="O1531">
        <v>96</v>
      </c>
      <c r="P1531" t="str">
        <f>IF(Table1[[#This Row],[score]]&gt;=8.5,"High",IF(Table1[[#This Row],[score]]&gt;=7,"Medium","Low"))</f>
        <v>Low</v>
      </c>
      <c r="Q1531" s="5">
        <f>Table1[[#This Row],[gross]]-Table1[[#This Row],[budget]]</f>
        <v>-2574991</v>
      </c>
      <c r="R1531" s="5" t="str">
        <f>IF(Table1[[#This Row],[Profit]]&gt;0,"Profit","Loss")</f>
        <v>Loss</v>
      </c>
      <c r="S1531" s="6" t="str">
        <f>FLOOR(Table1[[#This Row],[year]]-1900,10)+1900 &amp; "-" &amp; FLOOR(Table1[[#This Row],[year]]-1890,10)+1900</f>
        <v>1980-1990</v>
      </c>
      <c r="T1531" s="14" t="s">
        <v>21835</v>
      </c>
      <c r="AB1531" s="14"/>
    </row>
    <row r="1532" spans="1:28" hidden="1" x14ac:dyDescent="0.3">
      <c r="A1532" t="s">
        <v>5489</v>
      </c>
      <c r="B1532" t="s">
        <v>16</v>
      </c>
      <c r="C1532" t="s">
        <v>41</v>
      </c>
      <c r="D1532">
        <v>1989</v>
      </c>
      <c r="E1532" t="s">
        <v>5234</v>
      </c>
      <c r="F1532">
        <v>6.6</v>
      </c>
      <c r="G1532">
        <v>2100</v>
      </c>
      <c r="H1532" t="s">
        <v>416</v>
      </c>
      <c r="I1532" t="s">
        <v>5490</v>
      </c>
      <c r="J1532" t="s">
        <v>5491</v>
      </c>
      <c r="K1532" t="s">
        <v>30</v>
      </c>
      <c r="L1532">
        <v>9500000</v>
      </c>
      <c r="M1532">
        <v>7754571</v>
      </c>
      <c r="N1532" t="s">
        <v>4484</v>
      </c>
      <c r="O1532">
        <v>119</v>
      </c>
      <c r="P1532" t="str">
        <f>IF(Table1[[#This Row],[score]]&gt;=8.5,"High",IF(Table1[[#This Row],[score]]&gt;=7,"Medium","Low"))</f>
        <v>Low</v>
      </c>
      <c r="Q1532" s="5">
        <f>Table1[[#This Row],[gross]]-Table1[[#This Row],[budget]]</f>
        <v>-1745429</v>
      </c>
      <c r="R1532" s="5" t="str">
        <f>IF(Table1[[#This Row],[Profit]]&gt;0,"Profit","Loss")</f>
        <v>Loss</v>
      </c>
      <c r="S1532" s="6" t="str">
        <f>FLOOR(Table1[[#This Row],[year]]-1900,10)+1900 &amp; "-" &amp; FLOOR(Table1[[#This Row],[year]]-1890,10)+1900</f>
        <v>1980-1990</v>
      </c>
      <c r="T1532" s="14" t="s">
        <v>21835</v>
      </c>
      <c r="AB1532" s="14"/>
    </row>
    <row r="1533" spans="1:28" hidden="1" x14ac:dyDescent="0.3">
      <c r="A1533" t="s">
        <v>5103</v>
      </c>
      <c r="B1533" t="s">
        <v>3610</v>
      </c>
      <c r="C1533" t="s">
        <v>104</v>
      </c>
      <c r="D1533">
        <v>1989</v>
      </c>
      <c r="E1533" t="s">
        <v>5104</v>
      </c>
      <c r="F1533">
        <v>7.6</v>
      </c>
      <c r="G1533">
        <v>36000</v>
      </c>
      <c r="H1533" t="s">
        <v>4344</v>
      </c>
      <c r="I1533" t="s">
        <v>4344</v>
      </c>
      <c r="J1533" t="s">
        <v>5105</v>
      </c>
      <c r="K1533" t="s">
        <v>1404</v>
      </c>
      <c r="L1533">
        <f>20500000</f>
        <v>20500000</v>
      </c>
      <c r="M1533">
        <v>7724701</v>
      </c>
      <c r="N1533" t="s">
        <v>5106</v>
      </c>
      <c r="O1533">
        <v>124</v>
      </c>
      <c r="P1533" t="str">
        <f>IF(Table1[[#This Row],[score]]&gt;=8.5,"High",IF(Table1[[#This Row],[score]]&gt;=7,"Medium","Low"))</f>
        <v>Medium</v>
      </c>
      <c r="Q1533" s="5">
        <f>Table1[[#This Row],[gross]]-Table1[[#This Row],[budget]]</f>
        <v>-12775299</v>
      </c>
      <c r="R1533" s="5" t="str">
        <f>IF(Table1[[#This Row],[Profit]]&gt;0,"Profit","Loss")</f>
        <v>Loss</v>
      </c>
      <c r="S1533" s="6" t="str">
        <f>FLOOR(Table1[[#This Row],[year]]-1900,10)+1900 &amp; "-" &amp; FLOOR(Table1[[#This Row],[year]]-1890,10)+1900</f>
        <v>1980-1990</v>
      </c>
      <c r="T1533" s="14" t="s">
        <v>21835</v>
      </c>
      <c r="AB1533" s="14"/>
    </row>
    <row r="1534" spans="1:28" hidden="1" x14ac:dyDescent="0.3">
      <c r="A1534" t="s">
        <v>5458</v>
      </c>
      <c r="B1534" t="s">
        <v>16</v>
      </c>
      <c r="C1534" t="s">
        <v>34</v>
      </c>
      <c r="D1534">
        <v>1989</v>
      </c>
      <c r="E1534" t="s">
        <v>5089</v>
      </c>
      <c r="F1534">
        <v>6.3</v>
      </c>
      <c r="G1534">
        <v>2200</v>
      </c>
      <c r="H1534" t="s">
        <v>2260</v>
      </c>
      <c r="I1534" t="s">
        <v>2260</v>
      </c>
      <c r="J1534" t="s">
        <v>5459</v>
      </c>
      <c r="K1534" t="s">
        <v>30</v>
      </c>
      <c r="L1534">
        <f>20500000</f>
        <v>20500000</v>
      </c>
      <c r="M1534">
        <v>7723506</v>
      </c>
      <c r="N1534" t="s">
        <v>5460</v>
      </c>
      <c r="O1534">
        <v>98</v>
      </c>
      <c r="P1534" t="str">
        <f>IF(Table1[[#This Row],[score]]&gt;=8.5,"High",IF(Table1[[#This Row],[score]]&gt;=7,"Medium","Low"))</f>
        <v>Low</v>
      </c>
      <c r="Q1534" s="5">
        <f>Table1[[#This Row],[gross]]-Table1[[#This Row],[budget]]</f>
        <v>-12776494</v>
      </c>
      <c r="R1534" s="5" t="str">
        <f>IF(Table1[[#This Row],[Profit]]&gt;0,"Profit","Loss")</f>
        <v>Loss</v>
      </c>
      <c r="S1534" s="6" t="str">
        <f>FLOOR(Table1[[#This Row],[year]]-1900,10)+1900 &amp; "-" &amp; FLOOR(Table1[[#This Row],[year]]-1890,10)+1900</f>
        <v>1980-1990</v>
      </c>
      <c r="T1534" s="14" t="s">
        <v>21835</v>
      </c>
      <c r="AB1534" s="14"/>
    </row>
    <row r="1535" spans="1:28" hidden="1" x14ac:dyDescent="0.3">
      <c r="A1535" t="s">
        <v>5300</v>
      </c>
      <c r="B1535" t="s">
        <v>16</v>
      </c>
      <c r="C1535" t="s">
        <v>104</v>
      </c>
      <c r="D1535">
        <v>1989</v>
      </c>
      <c r="E1535" t="s">
        <v>4976</v>
      </c>
      <c r="F1535">
        <v>6.1</v>
      </c>
      <c r="G1535">
        <v>9200</v>
      </c>
      <c r="H1535" t="s">
        <v>77</v>
      </c>
      <c r="I1535" t="s">
        <v>5301</v>
      </c>
      <c r="J1535" t="s">
        <v>2756</v>
      </c>
      <c r="K1535" t="s">
        <v>30</v>
      </c>
      <c r="L1535">
        <v>20000000</v>
      </c>
      <c r="M1535">
        <v>7237794</v>
      </c>
      <c r="N1535" t="s">
        <v>4109</v>
      </c>
      <c r="O1535">
        <v>94</v>
      </c>
      <c r="P1535" t="str">
        <f>IF(Table1[[#This Row],[score]]&gt;=8.5,"High",IF(Table1[[#This Row],[score]]&gt;=7,"Medium","Low"))</f>
        <v>Low</v>
      </c>
      <c r="Q1535" s="5">
        <f>Table1[[#This Row],[gross]]-Table1[[#This Row],[budget]]</f>
        <v>-12762206</v>
      </c>
      <c r="R1535" s="5" t="str">
        <f>IF(Table1[[#This Row],[Profit]]&gt;0,"Profit","Loss")</f>
        <v>Loss</v>
      </c>
      <c r="S1535" s="6" t="str">
        <f>FLOOR(Table1[[#This Row],[year]]-1900,10)+1900 &amp; "-" &amp; FLOOR(Table1[[#This Row],[year]]-1890,10)+1900</f>
        <v>1980-1990</v>
      </c>
      <c r="T1535" s="14" t="s">
        <v>21835</v>
      </c>
      <c r="AB1535" s="14"/>
    </row>
    <row r="1536" spans="1:28" hidden="1" x14ac:dyDescent="0.3">
      <c r="A1536" t="s">
        <v>5516</v>
      </c>
      <c r="B1536" t="s">
        <v>16</v>
      </c>
      <c r="C1536" t="s">
        <v>104</v>
      </c>
      <c r="D1536">
        <v>1989</v>
      </c>
      <c r="E1536" t="s">
        <v>5096</v>
      </c>
      <c r="F1536">
        <v>5.9</v>
      </c>
      <c r="G1536">
        <v>1400</v>
      </c>
      <c r="H1536" t="s">
        <v>4633</v>
      </c>
      <c r="I1536" t="s">
        <v>2255</v>
      </c>
      <c r="J1536" t="s">
        <v>2386</v>
      </c>
      <c r="K1536" t="s">
        <v>30</v>
      </c>
      <c r="L1536">
        <v>4000000</v>
      </c>
      <c r="M1536">
        <v>6985999</v>
      </c>
      <c r="N1536" t="s">
        <v>3778</v>
      </c>
      <c r="O1536">
        <v>92</v>
      </c>
      <c r="P1536" t="str">
        <f>IF(Table1[[#This Row],[score]]&gt;=8.5,"High",IF(Table1[[#This Row],[score]]&gt;=7,"Medium","Low"))</f>
        <v>Low</v>
      </c>
      <c r="Q1536" s="5">
        <f>Table1[[#This Row],[gross]]-Table1[[#This Row],[budget]]</f>
        <v>2985999</v>
      </c>
      <c r="R1536" s="5" t="str">
        <f>IF(Table1[[#This Row],[Profit]]&gt;0,"Profit","Loss")</f>
        <v>Profit</v>
      </c>
      <c r="S1536" s="6" t="str">
        <f>FLOOR(Table1[[#This Row],[year]]-1900,10)+1900 &amp; "-" &amp; FLOOR(Table1[[#This Row],[year]]-1890,10)+1900</f>
        <v>1980-1990</v>
      </c>
      <c r="T1536" s="14" t="s">
        <v>21835</v>
      </c>
      <c r="AB1536" s="14"/>
    </row>
    <row r="1537" spans="1:28" hidden="1" x14ac:dyDescent="0.3">
      <c r="A1537" t="s">
        <v>5262</v>
      </c>
      <c r="B1537" t="s">
        <v>33</v>
      </c>
      <c r="C1537" t="s">
        <v>41</v>
      </c>
      <c r="D1537">
        <v>1989</v>
      </c>
      <c r="E1537" t="s">
        <v>5263</v>
      </c>
      <c r="F1537">
        <v>6.9</v>
      </c>
      <c r="G1537">
        <v>16000</v>
      </c>
      <c r="H1537" t="s">
        <v>89</v>
      </c>
      <c r="I1537" t="s">
        <v>89</v>
      </c>
      <c r="J1537" t="s">
        <v>90</v>
      </c>
      <c r="K1537" t="s">
        <v>91</v>
      </c>
      <c r="L1537">
        <f>20500000</f>
        <v>20500000</v>
      </c>
      <c r="M1537">
        <v>6291444</v>
      </c>
      <c r="N1537" t="s">
        <v>5264</v>
      </c>
      <c r="O1537">
        <v>98</v>
      </c>
      <c r="P1537" t="str">
        <f>IF(Table1[[#This Row],[score]]&gt;=8.5,"High",IF(Table1[[#This Row],[score]]&gt;=7,"Medium","Low"))</f>
        <v>Low</v>
      </c>
      <c r="Q1537" s="5">
        <f>Table1[[#This Row],[gross]]-Table1[[#This Row],[budget]]</f>
        <v>-14208556</v>
      </c>
      <c r="R1537" s="5" t="str">
        <f>IF(Table1[[#This Row],[Profit]]&gt;0,"Profit","Loss")</f>
        <v>Loss</v>
      </c>
      <c r="S1537" s="6" t="str">
        <f>FLOOR(Table1[[#This Row],[year]]-1900,10)+1900 &amp; "-" &amp; FLOOR(Table1[[#This Row],[year]]-1890,10)+1900</f>
        <v>1980-1990</v>
      </c>
      <c r="T1537" s="14" t="s">
        <v>21835</v>
      </c>
      <c r="AB1537" s="14"/>
    </row>
    <row r="1538" spans="1:28" hidden="1" x14ac:dyDescent="0.3">
      <c r="A1538" t="s">
        <v>5406</v>
      </c>
      <c r="B1538" t="s">
        <v>1974</v>
      </c>
      <c r="C1538" t="s">
        <v>104</v>
      </c>
      <c r="D1538">
        <v>1989</v>
      </c>
      <c r="E1538" t="s">
        <v>5407</v>
      </c>
      <c r="F1538">
        <v>7.4</v>
      </c>
      <c r="G1538">
        <v>7200</v>
      </c>
      <c r="H1538" t="s">
        <v>1185</v>
      </c>
      <c r="I1538" t="s">
        <v>2699</v>
      </c>
      <c r="J1538" t="s">
        <v>1190</v>
      </c>
      <c r="K1538" t="s">
        <v>30</v>
      </c>
      <c r="L1538">
        <f>20500000</f>
        <v>20500000</v>
      </c>
      <c r="M1538">
        <v>6263883</v>
      </c>
      <c r="N1538" t="s">
        <v>4109</v>
      </c>
      <c r="O1538">
        <v>124</v>
      </c>
      <c r="P1538" t="str">
        <f>IF(Table1[[#This Row],[score]]&gt;=8.5,"High",IF(Table1[[#This Row],[score]]&gt;=7,"Medium","Low"))</f>
        <v>Medium</v>
      </c>
      <c r="Q1538" s="5">
        <f>Table1[[#This Row],[gross]]-Table1[[#This Row],[budget]]</f>
        <v>-14236117</v>
      </c>
      <c r="R1538" s="5" t="str">
        <f>IF(Table1[[#This Row],[Profit]]&gt;0,"Profit","Loss")</f>
        <v>Loss</v>
      </c>
      <c r="S1538" s="6" t="str">
        <f>FLOOR(Table1[[#This Row],[year]]-1900,10)+1900 &amp; "-" &amp; FLOOR(Table1[[#This Row],[year]]-1890,10)+1900</f>
        <v>1980-1990</v>
      </c>
      <c r="T1538" s="14" t="s">
        <v>21835</v>
      </c>
      <c r="AB1538" s="14"/>
    </row>
    <row r="1539" spans="1:28" hidden="1" x14ac:dyDescent="0.3">
      <c r="A1539" t="s">
        <v>5138</v>
      </c>
      <c r="B1539" t="s">
        <v>1974</v>
      </c>
      <c r="C1539" t="s">
        <v>41</v>
      </c>
      <c r="D1539">
        <v>1989</v>
      </c>
      <c r="E1539" t="s">
        <v>4651</v>
      </c>
      <c r="F1539">
        <v>7</v>
      </c>
      <c r="G1539">
        <v>27000</v>
      </c>
      <c r="H1539" t="s">
        <v>5139</v>
      </c>
      <c r="I1539" t="s">
        <v>5140</v>
      </c>
      <c r="J1539" t="s">
        <v>5140</v>
      </c>
      <c r="K1539" t="s">
        <v>30</v>
      </c>
      <c r="L1539">
        <v>5000000</v>
      </c>
      <c r="M1539">
        <v>6157157</v>
      </c>
      <c r="N1539" t="s">
        <v>5141</v>
      </c>
      <c r="O1539">
        <v>97</v>
      </c>
      <c r="P1539" t="str">
        <f>IF(Table1[[#This Row],[score]]&gt;=8.5,"High",IF(Table1[[#This Row],[score]]&gt;=7,"Medium","Low"))</f>
        <v>Medium</v>
      </c>
      <c r="Q1539" s="5">
        <f>Table1[[#This Row],[gross]]-Table1[[#This Row],[budget]]</f>
        <v>1157157</v>
      </c>
      <c r="R1539" s="5" t="str">
        <f>IF(Table1[[#This Row],[Profit]]&gt;0,"Profit","Loss")</f>
        <v>Profit</v>
      </c>
      <c r="S1539" s="6" t="str">
        <f>FLOOR(Table1[[#This Row],[year]]-1900,10)+1900 &amp; "-" &amp; FLOOR(Table1[[#This Row],[year]]-1890,10)+1900</f>
        <v>1980-1990</v>
      </c>
      <c r="T1539" s="14" t="s">
        <v>21835</v>
      </c>
      <c r="AB1539" s="14"/>
    </row>
    <row r="1540" spans="1:28" hidden="1" x14ac:dyDescent="0.3">
      <c r="A1540" t="s">
        <v>5095</v>
      </c>
      <c r="B1540" t="s">
        <v>16</v>
      </c>
      <c r="C1540" t="s">
        <v>41</v>
      </c>
      <c r="D1540">
        <v>1989</v>
      </c>
      <c r="E1540" t="s">
        <v>5096</v>
      </c>
      <c r="F1540">
        <v>7.2</v>
      </c>
      <c r="G1540">
        <v>7400</v>
      </c>
      <c r="H1540" t="s">
        <v>1724</v>
      </c>
      <c r="I1540" t="s">
        <v>1725</v>
      </c>
      <c r="J1540" t="s">
        <v>5097</v>
      </c>
      <c r="K1540" t="s">
        <v>22</v>
      </c>
      <c r="L1540">
        <f>20500000</f>
        <v>20500000</v>
      </c>
      <c r="M1540">
        <v>6056912</v>
      </c>
      <c r="N1540" t="s">
        <v>44</v>
      </c>
      <c r="O1540">
        <v>108</v>
      </c>
      <c r="P1540" t="str">
        <f>IF(Table1[[#This Row],[score]]&gt;=8.5,"High",IF(Table1[[#This Row],[score]]&gt;=7,"Medium","Low"))</f>
        <v>Medium</v>
      </c>
      <c r="Q1540" s="5">
        <f>Table1[[#This Row],[gross]]-Table1[[#This Row],[budget]]</f>
        <v>-14443088</v>
      </c>
      <c r="R1540" s="5" t="str">
        <f>IF(Table1[[#This Row],[Profit]]&gt;0,"Profit","Loss")</f>
        <v>Loss</v>
      </c>
      <c r="S1540" s="6" t="str">
        <f>FLOOR(Table1[[#This Row],[year]]-1900,10)+1900 &amp; "-" &amp; FLOOR(Table1[[#This Row],[year]]-1890,10)+1900</f>
        <v>1980-1990</v>
      </c>
      <c r="T1540" s="14" t="s">
        <v>21835</v>
      </c>
      <c r="AB1540" s="14"/>
    </row>
    <row r="1541" spans="1:28" hidden="1" x14ac:dyDescent="0.3">
      <c r="A1541" t="s">
        <v>5483</v>
      </c>
      <c r="B1541" t="s">
        <v>1974</v>
      </c>
      <c r="C1541" t="s">
        <v>17</v>
      </c>
      <c r="D1541">
        <v>1989</v>
      </c>
      <c r="E1541" t="s">
        <v>4766</v>
      </c>
      <c r="F1541">
        <v>6</v>
      </c>
      <c r="G1541">
        <v>1500</v>
      </c>
      <c r="H1541" t="s">
        <v>1847</v>
      </c>
      <c r="I1541" t="s">
        <v>5484</v>
      </c>
      <c r="J1541" t="s">
        <v>2991</v>
      </c>
      <c r="K1541" t="s">
        <v>30</v>
      </c>
      <c r="L1541">
        <v>14000000</v>
      </c>
      <c r="M1541">
        <v>5932613</v>
      </c>
      <c r="N1541" t="s">
        <v>31</v>
      </c>
      <c r="O1541">
        <v>95</v>
      </c>
      <c r="P1541" t="str">
        <f>IF(Table1[[#This Row],[score]]&gt;=8.5,"High",IF(Table1[[#This Row],[score]]&gt;=7,"Medium","Low"))</f>
        <v>Low</v>
      </c>
      <c r="Q1541" s="5">
        <f>Table1[[#This Row],[gross]]-Table1[[#This Row],[budget]]</f>
        <v>-8067387</v>
      </c>
      <c r="R1541" s="5" t="str">
        <f>IF(Table1[[#This Row],[Profit]]&gt;0,"Profit","Loss")</f>
        <v>Loss</v>
      </c>
      <c r="S1541" s="6" t="str">
        <f>FLOOR(Table1[[#This Row],[year]]-1900,10)+1900 &amp; "-" &amp; FLOOR(Table1[[#This Row],[year]]-1890,10)+1900</f>
        <v>1980-1990</v>
      </c>
      <c r="T1541" s="14" t="s">
        <v>21835</v>
      </c>
      <c r="AB1541" s="14"/>
    </row>
    <row r="1542" spans="1:28" hidden="1" x14ac:dyDescent="0.3">
      <c r="A1542" t="s">
        <v>5265</v>
      </c>
      <c r="B1542" t="s">
        <v>1974</v>
      </c>
      <c r="C1542" t="s">
        <v>17</v>
      </c>
      <c r="D1542">
        <v>1989</v>
      </c>
      <c r="E1542" t="s">
        <v>3419</v>
      </c>
      <c r="F1542">
        <v>5.8</v>
      </c>
      <c r="G1542">
        <v>6100</v>
      </c>
      <c r="H1542" t="s">
        <v>5266</v>
      </c>
      <c r="I1542" t="s">
        <v>5267</v>
      </c>
      <c r="J1542" t="s">
        <v>142</v>
      </c>
      <c r="K1542" t="s">
        <v>30</v>
      </c>
      <c r="L1542">
        <f>20500000</f>
        <v>20500000</v>
      </c>
      <c r="M1542">
        <v>5777099</v>
      </c>
      <c r="N1542" t="s">
        <v>5268</v>
      </c>
      <c r="O1542">
        <v>108</v>
      </c>
      <c r="P1542" t="str">
        <f>IF(Table1[[#This Row],[score]]&gt;=8.5,"High",IF(Table1[[#This Row],[score]]&gt;=7,"Medium","Low"))</f>
        <v>Low</v>
      </c>
      <c r="Q1542" s="5">
        <f>Table1[[#This Row],[gross]]-Table1[[#This Row],[budget]]</f>
        <v>-14722901</v>
      </c>
      <c r="R1542" s="5" t="str">
        <f>IF(Table1[[#This Row],[Profit]]&gt;0,"Profit","Loss")</f>
        <v>Loss</v>
      </c>
      <c r="S1542" s="6" t="str">
        <f>FLOOR(Table1[[#This Row],[year]]-1900,10)+1900 &amp; "-" &amp; FLOOR(Table1[[#This Row],[year]]-1890,10)+1900</f>
        <v>1980-1990</v>
      </c>
      <c r="T1542" s="14" t="s">
        <v>21835</v>
      </c>
      <c r="AB1542" s="14"/>
    </row>
    <row r="1543" spans="1:28" hidden="1" x14ac:dyDescent="0.3">
      <c r="A1543" t="s">
        <v>5180</v>
      </c>
      <c r="B1543" t="s">
        <v>1974</v>
      </c>
      <c r="C1543" t="s">
        <v>41</v>
      </c>
      <c r="D1543">
        <v>1989</v>
      </c>
      <c r="E1543" t="s">
        <v>4901</v>
      </c>
      <c r="F1543">
        <v>5.8</v>
      </c>
      <c r="G1543">
        <v>6500</v>
      </c>
      <c r="H1543" t="s">
        <v>5181</v>
      </c>
      <c r="I1543" t="s">
        <v>5182</v>
      </c>
      <c r="J1543" t="s">
        <v>5183</v>
      </c>
      <c r="K1543" t="s">
        <v>30</v>
      </c>
      <c r="L1543">
        <f>20500000</f>
        <v>20500000</v>
      </c>
      <c r="M1543">
        <v>5552441</v>
      </c>
      <c r="N1543" t="s">
        <v>5184</v>
      </c>
      <c r="O1543">
        <v>114</v>
      </c>
      <c r="P1543" t="str">
        <f>IF(Table1[[#This Row],[score]]&gt;=8.5,"High",IF(Table1[[#This Row],[score]]&gt;=7,"Medium","Low"))</f>
        <v>Low</v>
      </c>
      <c r="Q1543" s="5">
        <f>Table1[[#This Row],[gross]]-Table1[[#This Row],[budget]]</f>
        <v>-14947559</v>
      </c>
      <c r="R1543" s="5" t="str">
        <f>IF(Table1[[#This Row],[Profit]]&gt;0,"Profit","Loss")</f>
        <v>Loss</v>
      </c>
      <c r="S1543" s="6" t="str">
        <f>FLOOR(Table1[[#This Row],[year]]-1900,10)+1900 &amp; "-" &amp; FLOOR(Table1[[#This Row],[year]]-1890,10)+1900</f>
        <v>1980-1990</v>
      </c>
      <c r="T1543" s="14" t="s">
        <v>21835</v>
      </c>
      <c r="AB1543" s="14"/>
    </row>
    <row r="1544" spans="1:28" hidden="1" x14ac:dyDescent="0.3">
      <c r="A1544" t="s">
        <v>5578</v>
      </c>
      <c r="B1544" t="s">
        <v>33</v>
      </c>
      <c r="C1544" t="s">
        <v>41</v>
      </c>
      <c r="D1544">
        <v>1989</v>
      </c>
      <c r="E1544" t="s">
        <v>5249</v>
      </c>
      <c r="F1544">
        <v>4.4000000000000004</v>
      </c>
      <c r="G1544">
        <v>1300</v>
      </c>
      <c r="H1544" t="s">
        <v>5579</v>
      </c>
      <c r="I1544" t="s">
        <v>5033</v>
      </c>
      <c r="J1544" t="s">
        <v>5580</v>
      </c>
      <c r="K1544" t="s">
        <v>30</v>
      </c>
      <c r="L1544">
        <f>20500000</f>
        <v>20500000</v>
      </c>
      <c r="M1544">
        <v>5368865</v>
      </c>
      <c r="N1544" t="s">
        <v>138</v>
      </c>
      <c r="O1544">
        <v>83</v>
      </c>
      <c r="P1544" t="str">
        <f>IF(Table1[[#This Row],[score]]&gt;=8.5,"High",IF(Table1[[#This Row],[score]]&gt;=7,"Medium","Low"))</f>
        <v>Low</v>
      </c>
      <c r="Q1544" s="5">
        <f>Table1[[#This Row],[gross]]-Table1[[#This Row],[budget]]</f>
        <v>-15131135</v>
      </c>
      <c r="R1544" s="5" t="str">
        <f>IF(Table1[[#This Row],[Profit]]&gt;0,"Profit","Loss")</f>
        <v>Loss</v>
      </c>
      <c r="S1544" s="6" t="str">
        <f>FLOOR(Table1[[#This Row],[year]]-1900,10)+1900 &amp; "-" &amp; FLOOR(Table1[[#This Row],[year]]-1890,10)+1900</f>
        <v>1980-1990</v>
      </c>
      <c r="T1544" s="14" t="s">
        <v>21835</v>
      </c>
      <c r="AB1544" s="14"/>
    </row>
    <row r="1545" spans="1:28" hidden="1" x14ac:dyDescent="0.3">
      <c r="A1545" t="s">
        <v>5254</v>
      </c>
      <c r="B1545" t="s">
        <v>1974</v>
      </c>
      <c r="C1545" t="s">
        <v>41</v>
      </c>
      <c r="D1545">
        <v>1989</v>
      </c>
      <c r="E1545" t="s">
        <v>5113</v>
      </c>
      <c r="F1545">
        <v>6.8</v>
      </c>
      <c r="G1545">
        <v>5300</v>
      </c>
      <c r="H1545" t="s">
        <v>5255</v>
      </c>
      <c r="I1545" t="s">
        <v>4665</v>
      </c>
      <c r="J1545" t="s">
        <v>345</v>
      </c>
      <c r="K1545" t="s">
        <v>30</v>
      </c>
      <c r="L1545">
        <v>18000000</v>
      </c>
      <c r="M1545">
        <v>4973285</v>
      </c>
      <c r="N1545" t="s">
        <v>5256</v>
      </c>
      <c r="O1545">
        <v>90</v>
      </c>
      <c r="P1545" t="str">
        <f>IF(Table1[[#This Row],[score]]&gt;=8.5,"High",IF(Table1[[#This Row],[score]]&gt;=7,"Medium","Low"))</f>
        <v>Low</v>
      </c>
      <c r="Q1545" s="5">
        <f>Table1[[#This Row],[gross]]-Table1[[#This Row],[budget]]</f>
        <v>-13026715</v>
      </c>
      <c r="R1545" s="5" t="str">
        <f>IF(Table1[[#This Row],[Profit]]&gt;0,"Profit","Loss")</f>
        <v>Loss</v>
      </c>
      <c r="S1545" s="6" t="str">
        <f>FLOOR(Table1[[#This Row],[year]]-1900,10)+1900 &amp; "-" &amp; FLOOR(Table1[[#This Row],[year]]-1890,10)+1900</f>
        <v>1980-1990</v>
      </c>
      <c r="T1545" s="14" t="s">
        <v>21835</v>
      </c>
      <c r="AB1545" s="14"/>
    </row>
    <row r="1546" spans="1:28" hidden="1" x14ac:dyDescent="0.3">
      <c r="A1546" t="s">
        <v>5480</v>
      </c>
      <c r="B1546" t="s">
        <v>1974</v>
      </c>
      <c r="C1546" t="s">
        <v>17</v>
      </c>
      <c r="D1546">
        <v>1989</v>
      </c>
      <c r="E1546" t="s">
        <v>4840</v>
      </c>
      <c r="F1546">
        <v>5.8</v>
      </c>
      <c r="G1546">
        <v>849</v>
      </c>
      <c r="H1546" t="s">
        <v>920</v>
      </c>
      <c r="I1546" t="s">
        <v>920</v>
      </c>
      <c r="J1546" t="s">
        <v>650</v>
      </c>
      <c r="K1546" t="s">
        <v>30</v>
      </c>
      <c r="L1546">
        <f>20500000</f>
        <v>20500000</v>
      </c>
      <c r="M1546">
        <v>4795009</v>
      </c>
      <c r="N1546" t="s">
        <v>138</v>
      </c>
      <c r="O1546">
        <v>119</v>
      </c>
      <c r="P1546" t="str">
        <f>IF(Table1[[#This Row],[score]]&gt;=8.5,"High",IF(Table1[[#This Row],[score]]&gt;=7,"Medium","Low"))</f>
        <v>Low</v>
      </c>
      <c r="Q1546" s="5">
        <f>Table1[[#This Row],[gross]]-Table1[[#This Row],[budget]]</f>
        <v>-15704991</v>
      </c>
      <c r="R1546" s="5" t="str">
        <f>IF(Table1[[#This Row],[Profit]]&gt;0,"Profit","Loss")</f>
        <v>Loss</v>
      </c>
      <c r="S1546" s="6" t="str">
        <f>FLOOR(Table1[[#This Row],[year]]-1900,10)+1900 &amp; "-" &amp; FLOOR(Table1[[#This Row],[year]]-1890,10)+1900</f>
        <v>1980-1990</v>
      </c>
      <c r="T1546" s="14" t="s">
        <v>21835</v>
      </c>
      <c r="AB1546" s="14"/>
    </row>
    <row r="1547" spans="1:28" hidden="1" x14ac:dyDescent="0.3">
      <c r="A1547" t="s">
        <v>5173</v>
      </c>
      <c r="B1547" t="s">
        <v>16</v>
      </c>
      <c r="C1547" t="s">
        <v>104</v>
      </c>
      <c r="D1547">
        <v>1989</v>
      </c>
      <c r="E1547" t="s">
        <v>5174</v>
      </c>
      <c r="F1547">
        <v>7.3</v>
      </c>
      <c r="G1547">
        <v>34000</v>
      </c>
      <c r="H1547" t="s">
        <v>5175</v>
      </c>
      <c r="I1547" t="s">
        <v>5176</v>
      </c>
      <c r="J1547" t="s">
        <v>1205</v>
      </c>
      <c r="K1547" t="s">
        <v>30</v>
      </c>
      <c r="L1547">
        <v>2500000</v>
      </c>
      <c r="M1547">
        <v>4729352</v>
      </c>
      <c r="N1547" t="s">
        <v>4929</v>
      </c>
      <c r="O1547">
        <v>101</v>
      </c>
      <c r="P1547" t="str">
        <f>IF(Table1[[#This Row],[score]]&gt;=8.5,"High",IF(Table1[[#This Row],[score]]&gt;=7,"Medium","Low"))</f>
        <v>Medium</v>
      </c>
      <c r="Q1547" s="5">
        <f>Table1[[#This Row],[gross]]-Table1[[#This Row],[budget]]</f>
        <v>2229352</v>
      </c>
      <c r="R1547" s="5" t="str">
        <f>IF(Table1[[#This Row],[Profit]]&gt;0,"Profit","Loss")</f>
        <v>Profit</v>
      </c>
      <c r="S1547" s="6" t="str">
        <f>FLOOR(Table1[[#This Row],[year]]-1900,10)+1900 &amp; "-" &amp; FLOOR(Table1[[#This Row],[year]]-1890,10)+1900</f>
        <v>1980-1990</v>
      </c>
      <c r="T1547" s="14" t="s">
        <v>21835</v>
      </c>
      <c r="AB1547" s="14"/>
    </row>
    <row r="1548" spans="1:28" hidden="1" x14ac:dyDescent="0.3">
      <c r="A1548" t="s">
        <v>5298</v>
      </c>
      <c r="B1548" t="s">
        <v>16</v>
      </c>
      <c r="C1548" t="s">
        <v>34</v>
      </c>
      <c r="D1548">
        <v>1989</v>
      </c>
      <c r="E1548" t="s">
        <v>4543</v>
      </c>
      <c r="F1548">
        <v>5.6</v>
      </c>
      <c r="G1548">
        <v>6700</v>
      </c>
      <c r="H1548" t="s">
        <v>4158</v>
      </c>
      <c r="I1548" t="s">
        <v>3884</v>
      </c>
      <c r="J1548" t="s">
        <v>1712</v>
      </c>
      <c r="K1548" t="s">
        <v>30</v>
      </c>
      <c r="L1548">
        <f>20500000</f>
        <v>20500000</v>
      </c>
      <c r="M1548">
        <v>4611062</v>
      </c>
      <c r="N1548" t="s">
        <v>118</v>
      </c>
      <c r="O1548">
        <v>97</v>
      </c>
      <c r="P1548" t="str">
        <f>IF(Table1[[#This Row],[score]]&gt;=8.5,"High",IF(Table1[[#This Row],[score]]&gt;=7,"Medium","Low"))</f>
        <v>Low</v>
      </c>
      <c r="Q1548" s="5">
        <f>Table1[[#This Row],[gross]]-Table1[[#This Row],[budget]]</f>
        <v>-15888938</v>
      </c>
      <c r="R1548" s="5" t="str">
        <f>IF(Table1[[#This Row],[Profit]]&gt;0,"Profit","Loss")</f>
        <v>Loss</v>
      </c>
      <c r="S1548" s="6" t="str">
        <f>FLOOR(Table1[[#This Row],[year]]-1900,10)+1900 &amp; "-" &amp; FLOOR(Table1[[#This Row],[year]]-1890,10)+1900</f>
        <v>1980-1990</v>
      </c>
      <c r="T1548" s="14" t="s">
        <v>21835</v>
      </c>
      <c r="AB1548" s="14"/>
    </row>
    <row r="1549" spans="1:28" hidden="1" x14ac:dyDescent="0.3">
      <c r="A1549" t="s">
        <v>5357</v>
      </c>
      <c r="B1549" t="s">
        <v>16</v>
      </c>
      <c r="C1549" t="s">
        <v>17</v>
      </c>
      <c r="D1549">
        <v>1989</v>
      </c>
      <c r="E1549" t="s">
        <v>5358</v>
      </c>
      <c r="F1549">
        <v>7.6</v>
      </c>
      <c r="G1549">
        <v>5400</v>
      </c>
      <c r="H1549" t="s">
        <v>5359</v>
      </c>
      <c r="I1549" t="s">
        <v>5360</v>
      </c>
      <c r="J1549" t="s">
        <v>5361</v>
      </c>
      <c r="K1549" t="s">
        <v>30</v>
      </c>
      <c r="L1549">
        <v>3000000</v>
      </c>
      <c r="M1549">
        <v>4609953</v>
      </c>
      <c r="N1549" t="s">
        <v>2751</v>
      </c>
      <c r="O1549">
        <v>96</v>
      </c>
      <c r="P1549" t="str">
        <f>IF(Table1[[#This Row],[score]]&gt;=8.5,"High",IF(Table1[[#This Row],[score]]&gt;=7,"Medium","Low"))</f>
        <v>Medium</v>
      </c>
      <c r="Q1549" s="5">
        <f>Table1[[#This Row],[gross]]-Table1[[#This Row],[budget]]</f>
        <v>1609953</v>
      </c>
      <c r="R1549" s="5" t="str">
        <f>IF(Table1[[#This Row],[Profit]]&gt;0,"Profit","Loss")</f>
        <v>Profit</v>
      </c>
      <c r="S1549" s="6" t="str">
        <f>FLOOR(Table1[[#This Row],[year]]-1900,10)+1900 &amp; "-" &amp; FLOOR(Table1[[#This Row],[year]]-1890,10)+1900</f>
        <v>1980-1990</v>
      </c>
      <c r="T1549" s="14" t="s">
        <v>21859</v>
      </c>
      <c r="AB1549" s="14"/>
    </row>
    <row r="1550" spans="1:28" hidden="1" x14ac:dyDescent="0.3">
      <c r="A1550" t="s">
        <v>5304</v>
      </c>
      <c r="B1550" t="s">
        <v>16</v>
      </c>
      <c r="C1550" t="s">
        <v>34</v>
      </c>
      <c r="D1550">
        <v>1989</v>
      </c>
      <c r="E1550" t="s">
        <v>4885</v>
      </c>
      <c r="F1550">
        <v>6</v>
      </c>
      <c r="G1550">
        <v>5200</v>
      </c>
      <c r="H1550" t="s">
        <v>5305</v>
      </c>
      <c r="I1550" t="s">
        <v>5306</v>
      </c>
      <c r="J1550" t="s">
        <v>4084</v>
      </c>
      <c r="K1550" t="s">
        <v>30</v>
      </c>
      <c r="L1550">
        <f t="shared" ref="L1550:L1556" si="27">20500000</f>
        <v>20500000</v>
      </c>
      <c r="M1550">
        <v>4557214</v>
      </c>
      <c r="N1550" t="s">
        <v>2212</v>
      </c>
      <c r="O1550">
        <v>98</v>
      </c>
      <c r="P1550" t="str">
        <f>IF(Table1[[#This Row],[score]]&gt;=8.5,"High",IF(Table1[[#This Row],[score]]&gt;=7,"Medium","Low"))</f>
        <v>Low</v>
      </c>
      <c r="Q1550" s="5">
        <f>Table1[[#This Row],[gross]]-Table1[[#This Row],[budget]]</f>
        <v>-15942786</v>
      </c>
      <c r="R1550" s="5" t="str">
        <f>IF(Table1[[#This Row],[Profit]]&gt;0,"Profit","Loss")</f>
        <v>Loss</v>
      </c>
      <c r="S1550" s="6" t="str">
        <f>FLOOR(Table1[[#This Row],[year]]-1900,10)+1900 &amp; "-" &amp; FLOOR(Table1[[#This Row],[year]]-1890,10)+1900</f>
        <v>1980-1990</v>
      </c>
      <c r="T1550" s="14" t="s">
        <v>21835</v>
      </c>
      <c r="AB1550" s="14"/>
    </row>
    <row r="1551" spans="1:28" hidden="1" x14ac:dyDescent="0.3">
      <c r="A1551" t="s">
        <v>5551</v>
      </c>
      <c r="B1551" t="s">
        <v>16</v>
      </c>
      <c r="C1551" t="s">
        <v>41</v>
      </c>
      <c r="D1551">
        <v>1989</v>
      </c>
      <c r="E1551" t="s">
        <v>5156</v>
      </c>
      <c r="F1551">
        <v>6.2</v>
      </c>
      <c r="G1551">
        <v>761</v>
      </c>
      <c r="H1551" t="s">
        <v>5552</v>
      </c>
      <c r="I1551" t="s">
        <v>5553</v>
      </c>
      <c r="J1551" t="s">
        <v>2532</v>
      </c>
      <c r="K1551" t="s">
        <v>30</v>
      </c>
      <c r="L1551">
        <f t="shared" si="27"/>
        <v>20500000</v>
      </c>
      <c r="M1551">
        <v>4348025</v>
      </c>
      <c r="N1551" t="str">
        <f>"unknown"</f>
        <v>unknown</v>
      </c>
      <c r="O1551">
        <v>91</v>
      </c>
      <c r="P1551" t="str">
        <f>IF(Table1[[#This Row],[score]]&gt;=8.5,"High",IF(Table1[[#This Row],[score]]&gt;=7,"Medium","Low"))</f>
        <v>Low</v>
      </c>
      <c r="Q1551" s="5">
        <f>Table1[[#This Row],[gross]]-Table1[[#This Row],[budget]]</f>
        <v>-16151975</v>
      </c>
      <c r="R1551" s="5" t="str">
        <f>IF(Table1[[#This Row],[Profit]]&gt;0,"Profit","Loss")</f>
        <v>Loss</v>
      </c>
      <c r="S1551" s="6" t="str">
        <f>FLOOR(Table1[[#This Row],[year]]-1900,10)+1900 &amp; "-" &amp; FLOOR(Table1[[#This Row],[year]]-1890,10)+1900</f>
        <v>1980-1990</v>
      </c>
      <c r="T1551" s="14" t="s">
        <v>21835</v>
      </c>
      <c r="AB1551" s="14"/>
    </row>
    <row r="1552" spans="1:28" hidden="1" x14ac:dyDescent="0.3">
      <c r="A1552" t="s">
        <v>5350</v>
      </c>
      <c r="B1552" t="s">
        <v>1974</v>
      </c>
      <c r="C1552" t="s">
        <v>17</v>
      </c>
      <c r="D1552">
        <v>1989</v>
      </c>
      <c r="E1552" t="s">
        <v>5351</v>
      </c>
      <c r="F1552">
        <v>6</v>
      </c>
      <c r="G1552">
        <v>1700</v>
      </c>
      <c r="H1552" t="s">
        <v>429</v>
      </c>
      <c r="I1552" t="s">
        <v>429</v>
      </c>
      <c r="J1552" t="s">
        <v>5352</v>
      </c>
      <c r="K1552" t="s">
        <v>30</v>
      </c>
      <c r="L1552">
        <f t="shared" si="27"/>
        <v>20500000</v>
      </c>
      <c r="M1552">
        <v>4347648</v>
      </c>
      <c r="N1552" t="s">
        <v>5353</v>
      </c>
      <c r="O1552">
        <v>95</v>
      </c>
      <c r="P1552" t="str">
        <f>IF(Table1[[#This Row],[score]]&gt;=8.5,"High",IF(Table1[[#This Row],[score]]&gt;=7,"Medium","Low"))</f>
        <v>Low</v>
      </c>
      <c r="Q1552" s="5">
        <f>Table1[[#This Row],[gross]]-Table1[[#This Row],[budget]]</f>
        <v>-16152352</v>
      </c>
      <c r="R1552" s="5" t="str">
        <f>IF(Table1[[#This Row],[Profit]]&gt;0,"Profit","Loss")</f>
        <v>Loss</v>
      </c>
      <c r="S1552" s="6" t="str">
        <f>FLOOR(Table1[[#This Row],[year]]-1900,10)+1900 &amp; "-" &amp; FLOOR(Table1[[#This Row],[year]]-1890,10)+1900</f>
        <v>1980-1990</v>
      </c>
      <c r="T1552" s="14" t="s">
        <v>21839</v>
      </c>
      <c r="AB1552" s="14"/>
    </row>
    <row r="1553" spans="1:28" hidden="1" x14ac:dyDescent="0.3">
      <c r="A1553" t="s">
        <v>5428</v>
      </c>
      <c r="B1553" t="s">
        <v>1974</v>
      </c>
      <c r="C1553" t="s">
        <v>17</v>
      </c>
      <c r="D1553">
        <v>1989</v>
      </c>
      <c r="E1553" t="s">
        <v>5028</v>
      </c>
      <c r="F1553">
        <v>5.3</v>
      </c>
      <c r="G1553">
        <v>1000</v>
      </c>
      <c r="H1553" t="s">
        <v>998</v>
      </c>
      <c r="I1553" t="s">
        <v>998</v>
      </c>
      <c r="J1553" t="s">
        <v>5429</v>
      </c>
      <c r="K1553" t="s">
        <v>30</v>
      </c>
      <c r="L1553">
        <f t="shared" si="27"/>
        <v>20500000</v>
      </c>
      <c r="M1553">
        <v>4299023</v>
      </c>
      <c r="N1553" t="s">
        <v>4608</v>
      </c>
      <c r="O1553">
        <v>107</v>
      </c>
      <c r="P1553" t="str">
        <f>IF(Table1[[#This Row],[score]]&gt;=8.5,"High",IF(Table1[[#This Row],[score]]&gt;=7,"Medium","Low"))</f>
        <v>Low</v>
      </c>
      <c r="Q1553" s="5">
        <f>Table1[[#This Row],[gross]]-Table1[[#This Row],[budget]]</f>
        <v>-16200977</v>
      </c>
      <c r="R1553" s="5" t="str">
        <f>IF(Table1[[#This Row],[Profit]]&gt;0,"Profit","Loss")</f>
        <v>Loss</v>
      </c>
      <c r="S1553" s="6" t="str">
        <f>FLOOR(Table1[[#This Row],[year]]-1900,10)+1900 &amp; "-" &amp; FLOOR(Table1[[#This Row],[year]]-1890,10)+1900</f>
        <v>1980-1990</v>
      </c>
      <c r="T1553" s="14" t="s">
        <v>21835</v>
      </c>
      <c r="AB1553" s="14"/>
    </row>
    <row r="1554" spans="1:28" hidden="1" x14ac:dyDescent="0.3">
      <c r="A1554" t="s">
        <v>5145</v>
      </c>
      <c r="B1554" t="s">
        <v>500</v>
      </c>
      <c r="C1554" t="s">
        <v>41</v>
      </c>
      <c r="D1554">
        <v>1989</v>
      </c>
      <c r="E1554" t="s">
        <v>5146</v>
      </c>
      <c r="F1554">
        <v>7</v>
      </c>
      <c r="G1554">
        <v>26000</v>
      </c>
      <c r="H1554" t="s">
        <v>3434</v>
      </c>
      <c r="I1554" t="s">
        <v>3434</v>
      </c>
      <c r="J1554" t="s">
        <v>5147</v>
      </c>
      <c r="K1554" t="s">
        <v>1099</v>
      </c>
      <c r="L1554">
        <f t="shared" si="27"/>
        <v>20500000</v>
      </c>
      <c r="M1554">
        <v>4088140</v>
      </c>
      <c r="N1554" t="s">
        <v>5148</v>
      </c>
      <c r="O1554">
        <v>101</v>
      </c>
      <c r="P1554" t="str">
        <f>IF(Table1[[#This Row],[score]]&gt;=8.5,"High",IF(Table1[[#This Row],[score]]&gt;=7,"Medium","Low"))</f>
        <v>Medium</v>
      </c>
      <c r="Q1554" s="5">
        <f>Table1[[#This Row],[gross]]-Table1[[#This Row],[budget]]</f>
        <v>-16411860</v>
      </c>
      <c r="R1554" s="5" t="str">
        <f>IF(Table1[[#This Row],[Profit]]&gt;0,"Profit","Loss")</f>
        <v>Loss</v>
      </c>
      <c r="S1554" s="6" t="str">
        <f>FLOOR(Table1[[#This Row],[year]]-1900,10)+1900 &amp; "-" &amp; FLOOR(Table1[[#This Row],[year]]-1890,10)+1900</f>
        <v>1980-1990</v>
      </c>
      <c r="T1554" s="14" t="s">
        <v>21856</v>
      </c>
      <c r="AB1554" s="14"/>
    </row>
    <row r="1555" spans="1:28" hidden="1" x14ac:dyDescent="0.3">
      <c r="A1555" t="s">
        <v>5257</v>
      </c>
      <c r="B1555" t="s">
        <v>1974</v>
      </c>
      <c r="C1555" t="s">
        <v>41</v>
      </c>
      <c r="D1555">
        <v>1989</v>
      </c>
      <c r="E1555" t="s">
        <v>4965</v>
      </c>
      <c r="F1555">
        <v>6.1</v>
      </c>
      <c r="G1555">
        <v>7500</v>
      </c>
      <c r="H1555" t="s">
        <v>4914</v>
      </c>
      <c r="I1555" t="s">
        <v>5258</v>
      </c>
      <c r="J1555" t="s">
        <v>3897</v>
      </c>
      <c r="K1555" t="s">
        <v>30</v>
      </c>
      <c r="L1555">
        <f t="shared" si="27"/>
        <v>20500000</v>
      </c>
      <c r="M1555">
        <v>3960327</v>
      </c>
      <c r="N1555" t="s">
        <v>5259</v>
      </c>
      <c r="O1555">
        <v>98</v>
      </c>
      <c r="P1555" t="str">
        <f>IF(Table1[[#This Row],[score]]&gt;=8.5,"High",IF(Table1[[#This Row],[score]]&gt;=7,"Medium","Low"))</f>
        <v>Low</v>
      </c>
      <c r="Q1555" s="5">
        <f>Table1[[#This Row],[gross]]-Table1[[#This Row],[budget]]</f>
        <v>-16539673</v>
      </c>
      <c r="R1555" s="5" t="str">
        <f>IF(Table1[[#This Row],[Profit]]&gt;0,"Profit","Loss")</f>
        <v>Loss</v>
      </c>
      <c r="S1555" s="6" t="str">
        <f>FLOOR(Table1[[#This Row],[year]]-1900,10)+1900 &amp; "-" &amp; FLOOR(Table1[[#This Row],[year]]-1890,10)+1900</f>
        <v>1980-1990</v>
      </c>
      <c r="T1555" s="14" t="s">
        <v>21835</v>
      </c>
      <c r="AB1555" s="14"/>
    </row>
    <row r="1556" spans="1:28" hidden="1" x14ac:dyDescent="0.3">
      <c r="A1556" t="s">
        <v>5374</v>
      </c>
      <c r="B1556" t="s">
        <v>16</v>
      </c>
      <c r="C1556" t="s">
        <v>17</v>
      </c>
      <c r="D1556">
        <v>1989</v>
      </c>
      <c r="E1556" t="s">
        <v>5249</v>
      </c>
      <c r="F1556">
        <v>5.5</v>
      </c>
      <c r="G1556">
        <v>3800</v>
      </c>
      <c r="H1556" t="s">
        <v>4562</v>
      </c>
      <c r="I1556" t="s">
        <v>5375</v>
      </c>
      <c r="J1556" t="s">
        <v>2631</v>
      </c>
      <c r="K1556" t="s">
        <v>30</v>
      </c>
      <c r="L1556">
        <f t="shared" si="27"/>
        <v>20500000</v>
      </c>
      <c r="M1556">
        <v>3953745</v>
      </c>
      <c r="N1556" t="s">
        <v>5376</v>
      </c>
      <c r="O1556">
        <v>93</v>
      </c>
      <c r="P1556" t="str">
        <f>IF(Table1[[#This Row],[score]]&gt;=8.5,"High",IF(Table1[[#This Row],[score]]&gt;=7,"Medium","Low"))</f>
        <v>Low</v>
      </c>
      <c r="Q1556" s="5">
        <f>Table1[[#This Row],[gross]]-Table1[[#This Row],[budget]]</f>
        <v>-16546255</v>
      </c>
      <c r="R1556" s="5" t="str">
        <f>IF(Table1[[#This Row],[Profit]]&gt;0,"Profit","Loss")</f>
        <v>Loss</v>
      </c>
      <c r="S1556" s="6" t="str">
        <f>FLOOR(Table1[[#This Row],[year]]-1900,10)+1900 &amp; "-" &amp; FLOOR(Table1[[#This Row],[year]]-1890,10)+1900</f>
        <v>1980-1990</v>
      </c>
      <c r="T1556" s="14" t="s">
        <v>21835</v>
      </c>
      <c r="AB1556" s="14"/>
    </row>
    <row r="1557" spans="1:28" hidden="1" x14ac:dyDescent="0.3">
      <c r="A1557" t="s">
        <v>5370</v>
      </c>
      <c r="B1557" t="s">
        <v>16</v>
      </c>
      <c r="C1557" t="s">
        <v>17</v>
      </c>
      <c r="D1557">
        <v>1989</v>
      </c>
      <c r="E1557" t="s">
        <v>4185</v>
      </c>
      <c r="F1557">
        <v>7</v>
      </c>
      <c r="G1557">
        <v>5300</v>
      </c>
      <c r="H1557" t="s">
        <v>5371</v>
      </c>
      <c r="I1557" t="s">
        <v>5372</v>
      </c>
      <c r="J1557" t="s">
        <v>102</v>
      </c>
      <c r="K1557" t="s">
        <v>30</v>
      </c>
      <c r="L1557">
        <v>9000000</v>
      </c>
      <c r="M1557">
        <v>3766879</v>
      </c>
      <c r="N1557" t="s">
        <v>5373</v>
      </c>
      <c r="O1557">
        <v>106</v>
      </c>
      <c r="P1557" t="str">
        <f>IF(Table1[[#This Row],[score]]&gt;=8.5,"High",IF(Table1[[#This Row],[score]]&gt;=7,"Medium","Low"))</f>
        <v>Medium</v>
      </c>
      <c r="Q1557" s="5">
        <f>Table1[[#This Row],[gross]]-Table1[[#This Row],[budget]]</f>
        <v>-5233121</v>
      </c>
      <c r="R1557" s="5" t="str">
        <f>IF(Table1[[#This Row],[Profit]]&gt;0,"Profit","Loss")</f>
        <v>Loss</v>
      </c>
      <c r="S1557" s="6" t="str">
        <f>FLOOR(Table1[[#This Row],[year]]-1900,10)+1900 &amp; "-" &amp; FLOOR(Table1[[#This Row],[year]]-1890,10)+1900</f>
        <v>1980-1990</v>
      </c>
      <c r="T1557" s="14" t="s">
        <v>21835</v>
      </c>
      <c r="AB1557" s="14"/>
    </row>
    <row r="1558" spans="1:28" hidden="1" x14ac:dyDescent="0.3">
      <c r="A1558" t="s">
        <v>5498</v>
      </c>
      <c r="B1558" t="s">
        <v>1974</v>
      </c>
      <c r="C1558" t="s">
        <v>41</v>
      </c>
      <c r="D1558">
        <v>1989</v>
      </c>
      <c r="E1558" t="s">
        <v>4766</v>
      </c>
      <c r="F1558">
        <v>5.8</v>
      </c>
      <c r="G1558">
        <v>1600</v>
      </c>
      <c r="H1558" t="s">
        <v>5499</v>
      </c>
      <c r="I1558" t="s">
        <v>5500</v>
      </c>
      <c r="J1558" t="s">
        <v>3912</v>
      </c>
      <c r="K1558" t="s">
        <v>30</v>
      </c>
      <c r="L1558">
        <f>20500000</f>
        <v>20500000</v>
      </c>
      <c r="M1558">
        <v>3690328</v>
      </c>
      <c r="N1558" t="s">
        <v>2212</v>
      </c>
      <c r="O1558">
        <v>103</v>
      </c>
      <c r="P1558" t="str">
        <f>IF(Table1[[#This Row],[score]]&gt;=8.5,"High",IF(Table1[[#This Row],[score]]&gt;=7,"Medium","Low"))</f>
        <v>Low</v>
      </c>
      <c r="Q1558" s="5">
        <f>Table1[[#This Row],[gross]]-Table1[[#This Row],[budget]]</f>
        <v>-16809672</v>
      </c>
      <c r="R1558" s="5" t="str">
        <f>IF(Table1[[#This Row],[Profit]]&gt;0,"Profit","Loss")</f>
        <v>Loss</v>
      </c>
      <c r="S1558" s="6" t="str">
        <f>FLOOR(Table1[[#This Row],[year]]-1900,10)+1900 &amp; "-" &amp; FLOOR(Table1[[#This Row],[year]]-1890,10)+1900</f>
        <v>1980-1990</v>
      </c>
      <c r="T1558" s="14" t="s">
        <v>21835</v>
      </c>
      <c r="AB1558" s="14"/>
    </row>
    <row r="1559" spans="1:28" hidden="1" x14ac:dyDescent="0.3">
      <c r="A1559" t="s">
        <v>5514</v>
      </c>
      <c r="B1559" t="s">
        <v>16</v>
      </c>
      <c r="C1559" t="s">
        <v>25</v>
      </c>
      <c r="D1559">
        <v>1989</v>
      </c>
      <c r="E1559" t="s">
        <v>5252</v>
      </c>
      <c r="F1559">
        <v>5.8</v>
      </c>
      <c r="G1559">
        <v>1800</v>
      </c>
      <c r="H1559" t="s">
        <v>2953</v>
      </c>
      <c r="I1559" t="s">
        <v>5515</v>
      </c>
      <c r="J1559" t="s">
        <v>122</v>
      </c>
      <c r="K1559" t="s">
        <v>30</v>
      </c>
      <c r="L1559">
        <v>34000000</v>
      </c>
      <c r="M1559">
        <v>3574256</v>
      </c>
      <c r="N1559" t="s">
        <v>31</v>
      </c>
      <c r="O1559">
        <v>119</v>
      </c>
      <c r="P1559" t="str">
        <f>IF(Table1[[#This Row],[score]]&gt;=8.5,"High",IF(Table1[[#This Row],[score]]&gt;=7,"Medium","Low"))</f>
        <v>Low</v>
      </c>
      <c r="Q1559" s="5">
        <f>Table1[[#This Row],[gross]]-Table1[[#This Row],[budget]]</f>
        <v>-30425744</v>
      </c>
      <c r="R1559" s="5" t="str">
        <f>IF(Table1[[#This Row],[Profit]]&gt;0,"Profit","Loss")</f>
        <v>Loss</v>
      </c>
      <c r="S1559" s="6" t="str">
        <f>FLOOR(Table1[[#This Row],[year]]-1900,10)+1900 &amp; "-" &amp; FLOOR(Table1[[#This Row],[year]]-1890,10)+1900</f>
        <v>1980-1990</v>
      </c>
      <c r="T1559" s="14" t="s">
        <v>21835</v>
      </c>
      <c r="AB1559" s="14"/>
    </row>
    <row r="1560" spans="1:28" hidden="1" x14ac:dyDescent="0.3">
      <c r="A1560" t="s">
        <v>5307</v>
      </c>
      <c r="B1560" t="s">
        <v>1974</v>
      </c>
      <c r="C1560" t="s">
        <v>63</v>
      </c>
      <c r="D1560">
        <v>1989</v>
      </c>
      <c r="E1560" t="s">
        <v>5174</v>
      </c>
      <c r="F1560">
        <v>6.5</v>
      </c>
      <c r="G1560">
        <v>7200</v>
      </c>
      <c r="H1560" t="s">
        <v>2127</v>
      </c>
      <c r="I1560" t="s">
        <v>2128</v>
      </c>
      <c r="J1560" t="s">
        <v>317</v>
      </c>
      <c r="K1560" t="s">
        <v>30</v>
      </c>
      <c r="L1560">
        <v>30000000</v>
      </c>
      <c r="M1560">
        <v>3563162</v>
      </c>
      <c r="N1560" t="s">
        <v>44</v>
      </c>
      <c r="O1560">
        <v>127</v>
      </c>
      <c r="P1560" t="str">
        <f>IF(Table1[[#This Row],[score]]&gt;=8.5,"High",IF(Table1[[#This Row],[score]]&gt;=7,"Medium","Low"))</f>
        <v>Low</v>
      </c>
      <c r="Q1560" s="5">
        <f>Table1[[#This Row],[gross]]-Table1[[#This Row],[budget]]</f>
        <v>-26436838</v>
      </c>
      <c r="R1560" s="5" t="str">
        <f>IF(Table1[[#This Row],[Profit]]&gt;0,"Profit","Loss")</f>
        <v>Loss</v>
      </c>
      <c r="S1560" s="6" t="str">
        <f>FLOOR(Table1[[#This Row],[year]]-1900,10)+1900 &amp; "-" &amp; FLOOR(Table1[[#This Row],[year]]-1890,10)+1900</f>
        <v>1980-1990</v>
      </c>
      <c r="T1560" s="14" t="s">
        <v>21835</v>
      </c>
      <c r="AB1560" s="14"/>
    </row>
    <row r="1561" spans="1:28" hidden="1" x14ac:dyDescent="0.3">
      <c r="A1561" t="s">
        <v>5496</v>
      </c>
      <c r="B1561" t="s">
        <v>16</v>
      </c>
      <c r="C1561" t="s">
        <v>104</v>
      </c>
      <c r="D1561">
        <v>1989</v>
      </c>
      <c r="E1561" t="s">
        <v>4308</v>
      </c>
      <c r="F1561">
        <v>5.0999999999999996</v>
      </c>
      <c r="G1561">
        <v>1600</v>
      </c>
      <c r="H1561" t="s">
        <v>745</v>
      </c>
      <c r="I1561" t="s">
        <v>5497</v>
      </c>
      <c r="J1561" t="s">
        <v>200</v>
      </c>
      <c r="K1561" t="s">
        <v>30</v>
      </c>
      <c r="L1561">
        <v>17000000</v>
      </c>
      <c r="M1561">
        <v>3560932</v>
      </c>
      <c r="N1561" t="s">
        <v>31</v>
      </c>
      <c r="O1561">
        <v>99</v>
      </c>
      <c r="P1561" t="str">
        <f>IF(Table1[[#This Row],[score]]&gt;=8.5,"High",IF(Table1[[#This Row],[score]]&gt;=7,"Medium","Low"))</f>
        <v>Low</v>
      </c>
      <c r="Q1561" s="5">
        <f>Table1[[#This Row],[gross]]-Table1[[#This Row],[budget]]</f>
        <v>-13439068</v>
      </c>
      <c r="R1561" s="5" t="str">
        <f>IF(Table1[[#This Row],[Profit]]&gt;0,"Profit","Loss")</f>
        <v>Loss</v>
      </c>
      <c r="S1561" s="6" t="str">
        <f>FLOOR(Table1[[#This Row],[year]]-1900,10)+1900 &amp; "-" &amp; FLOOR(Table1[[#This Row],[year]]-1890,10)+1900</f>
        <v>1980-1990</v>
      </c>
      <c r="T1561" s="14" t="s">
        <v>21835</v>
      </c>
      <c r="AB1561" s="14"/>
    </row>
    <row r="1562" spans="1:28" hidden="1" x14ac:dyDescent="0.3">
      <c r="A1562" t="s">
        <v>5485</v>
      </c>
      <c r="B1562" t="s">
        <v>16</v>
      </c>
      <c r="C1562" t="s">
        <v>17</v>
      </c>
      <c r="D1562">
        <v>1989</v>
      </c>
      <c r="E1562" t="s">
        <v>4976</v>
      </c>
      <c r="F1562">
        <v>5.9</v>
      </c>
      <c r="G1562">
        <v>2700</v>
      </c>
      <c r="H1562" t="s">
        <v>1276</v>
      </c>
      <c r="I1562" t="s">
        <v>5486</v>
      </c>
      <c r="J1562" t="s">
        <v>4183</v>
      </c>
      <c r="K1562" t="s">
        <v>30</v>
      </c>
      <c r="L1562">
        <v>18000000</v>
      </c>
      <c r="M1562">
        <v>3531971</v>
      </c>
      <c r="N1562" t="s">
        <v>23</v>
      </c>
      <c r="O1562">
        <v>120</v>
      </c>
      <c r="P1562" t="str">
        <f>IF(Table1[[#This Row],[score]]&gt;=8.5,"High",IF(Table1[[#This Row],[score]]&gt;=7,"Medium","Low"))</f>
        <v>Low</v>
      </c>
      <c r="Q1562" s="5">
        <f>Table1[[#This Row],[gross]]-Table1[[#This Row],[budget]]</f>
        <v>-14468029</v>
      </c>
      <c r="R1562" s="5" t="str">
        <f>IF(Table1[[#This Row],[Profit]]&gt;0,"Profit","Loss")</f>
        <v>Loss</v>
      </c>
      <c r="S1562" s="6" t="str">
        <f>FLOOR(Table1[[#This Row],[year]]-1900,10)+1900 &amp; "-" &amp; FLOOR(Table1[[#This Row],[year]]-1890,10)+1900</f>
        <v>1980-1990</v>
      </c>
      <c r="T1562" s="14" t="s">
        <v>21835</v>
      </c>
      <c r="AB1562" s="14"/>
    </row>
    <row r="1563" spans="1:28" hidden="1" x14ac:dyDescent="0.3">
      <c r="A1563" t="s">
        <v>5585</v>
      </c>
      <c r="B1563" t="s">
        <v>1974</v>
      </c>
      <c r="C1563" t="s">
        <v>41</v>
      </c>
      <c r="D1563">
        <v>1989</v>
      </c>
      <c r="E1563" t="s">
        <v>5586</v>
      </c>
      <c r="F1563">
        <v>5</v>
      </c>
      <c r="G1563">
        <v>694</v>
      </c>
      <c r="H1563" t="s">
        <v>2749</v>
      </c>
      <c r="I1563" t="s">
        <v>5587</v>
      </c>
      <c r="J1563" t="s">
        <v>2338</v>
      </c>
      <c r="K1563" t="s">
        <v>30</v>
      </c>
      <c r="L1563">
        <v>9000000</v>
      </c>
      <c r="M1563">
        <v>3473905</v>
      </c>
      <c r="N1563" t="s">
        <v>4000</v>
      </c>
      <c r="O1563">
        <v>93</v>
      </c>
      <c r="P1563" t="str">
        <f>IF(Table1[[#This Row],[score]]&gt;=8.5,"High",IF(Table1[[#This Row],[score]]&gt;=7,"Medium","Low"))</f>
        <v>Low</v>
      </c>
      <c r="Q1563" s="5">
        <f>Table1[[#This Row],[gross]]-Table1[[#This Row],[budget]]</f>
        <v>-5526095</v>
      </c>
      <c r="R1563" s="5" t="str">
        <f>IF(Table1[[#This Row],[Profit]]&gt;0,"Profit","Loss")</f>
        <v>Loss</v>
      </c>
      <c r="S1563" s="6" t="str">
        <f>FLOOR(Table1[[#This Row],[year]]-1900,10)+1900 &amp; "-" &amp; FLOOR(Table1[[#This Row],[year]]-1890,10)+1900</f>
        <v>1980-1990</v>
      </c>
      <c r="T1563" s="14" t="s">
        <v>21835</v>
      </c>
      <c r="AB1563" s="14"/>
    </row>
    <row r="1564" spans="1:28" hidden="1" x14ac:dyDescent="0.3">
      <c r="A1564" t="s">
        <v>5284</v>
      </c>
      <c r="B1564" t="s">
        <v>16</v>
      </c>
      <c r="C1564" t="s">
        <v>34</v>
      </c>
      <c r="D1564">
        <v>1989</v>
      </c>
      <c r="E1564" t="s">
        <v>5285</v>
      </c>
      <c r="F1564">
        <v>5.5</v>
      </c>
      <c r="G1564">
        <v>2900</v>
      </c>
      <c r="H1564" t="s">
        <v>1667</v>
      </c>
      <c r="I1564" t="s">
        <v>5286</v>
      </c>
      <c r="J1564" t="s">
        <v>1162</v>
      </c>
      <c r="K1564" t="s">
        <v>30</v>
      </c>
      <c r="L1564">
        <v>5000000</v>
      </c>
      <c r="M1564">
        <v>3416846</v>
      </c>
      <c r="N1564" t="s">
        <v>1163</v>
      </c>
      <c r="O1564">
        <v>97</v>
      </c>
      <c r="P1564" t="str">
        <f>IF(Table1[[#This Row],[score]]&gt;=8.5,"High",IF(Table1[[#This Row],[score]]&gt;=7,"Medium","Low"))</f>
        <v>Low</v>
      </c>
      <c r="Q1564" s="5">
        <f>Table1[[#This Row],[gross]]-Table1[[#This Row],[budget]]</f>
        <v>-1583154</v>
      </c>
      <c r="R1564" s="5" t="str">
        <f>IF(Table1[[#This Row],[Profit]]&gt;0,"Profit","Loss")</f>
        <v>Loss</v>
      </c>
      <c r="S1564" s="6" t="str">
        <f>FLOOR(Table1[[#This Row],[year]]-1900,10)+1900 &amp; "-" &amp; FLOOR(Table1[[#This Row],[year]]-1890,10)+1900</f>
        <v>1980-1990</v>
      </c>
      <c r="T1564" s="14" t="s">
        <v>21835</v>
      </c>
      <c r="AB1564" s="14"/>
    </row>
    <row r="1565" spans="1:28" hidden="1" x14ac:dyDescent="0.3">
      <c r="A1565" t="s">
        <v>5362</v>
      </c>
      <c r="B1565" t="s">
        <v>337</v>
      </c>
      <c r="C1565" t="s">
        <v>390</v>
      </c>
      <c r="D1565">
        <v>1989</v>
      </c>
      <c r="E1565" t="s">
        <v>5363</v>
      </c>
      <c r="F1565">
        <v>5.6</v>
      </c>
      <c r="G1565">
        <v>2200</v>
      </c>
      <c r="H1565" t="s">
        <v>5364</v>
      </c>
      <c r="I1565" t="s">
        <v>5365</v>
      </c>
      <c r="J1565" t="s">
        <v>5366</v>
      </c>
      <c r="K1565" t="s">
        <v>30</v>
      </c>
      <c r="L1565">
        <f>20500000</f>
        <v>20500000</v>
      </c>
      <c r="M1565">
        <v>3299382</v>
      </c>
      <c r="N1565" t="s">
        <v>2966</v>
      </c>
      <c r="O1565">
        <v>75</v>
      </c>
      <c r="P1565" t="str">
        <f>IF(Table1[[#This Row],[score]]&gt;=8.5,"High",IF(Table1[[#This Row],[score]]&gt;=7,"Medium","Low"))</f>
        <v>Low</v>
      </c>
      <c r="Q1565" s="5">
        <f>Table1[[#This Row],[gross]]-Table1[[#This Row],[budget]]</f>
        <v>-17200618</v>
      </c>
      <c r="R1565" s="5" t="str">
        <f>IF(Table1[[#This Row],[Profit]]&gt;0,"Profit","Loss")</f>
        <v>Loss</v>
      </c>
      <c r="S1565" s="6" t="str">
        <f>FLOOR(Table1[[#This Row],[year]]-1900,10)+1900 &amp; "-" &amp; FLOOR(Table1[[#This Row],[year]]-1890,10)+1900</f>
        <v>1980-1990</v>
      </c>
      <c r="T1565" s="14" t="s">
        <v>21835</v>
      </c>
      <c r="AB1565" s="14"/>
    </row>
    <row r="1566" spans="1:28" hidden="1" x14ac:dyDescent="0.3">
      <c r="A1566" t="s">
        <v>5536</v>
      </c>
      <c r="B1566" t="s">
        <v>16</v>
      </c>
      <c r="C1566" t="s">
        <v>41</v>
      </c>
      <c r="D1566">
        <v>1989</v>
      </c>
      <c r="E1566" t="s">
        <v>5067</v>
      </c>
      <c r="F1566">
        <v>4.8</v>
      </c>
      <c r="G1566">
        <v>1200</v>
      </c>
      <c r="H1566" t="s">
        <v>2776</v>
      </c>
      <c r="I1566" t="s">
        <v>5537</v>
      </c>
      <c r="J1566" t="s">
        <v>268</v>
      </c>
      <c r="K1566" t="s">
        <v>30</v>
      </c>
      <c r="L1566">
        <v>10000000</v>
      </c>
      <c r="M1566">
        <v>3169719</v>
      </c>
      <c r="N1566" t="s">
        <v>5538</v>
      </c>
      <c r="O1566">
        <v>100</v>
      </c>
      <c r="P1566" t="str">
        <f>IF(Table1[[#This Row],[score]]&gt;=8.5,"High",IF(Table1[[#This Row],[score]]&gt;=7,"Medium","Low"))</f>
        <v>Low</v>
      </c>
      <c r="Q1566" s="5">
        <f>Table1[[#This Row],[gross]]-Table1[[#This Row],[budget]]</f>
        <v>-6830281</v>
      </c>
      <c r="R1566" s="5" t="str">
        <f>IF(Table1[[#This Row],[Profit]]&gt;0,"Profit","Loss")</f>
        <v>Loss</v>
      </c>
      <c r="S1566" s="6" t="str">
        <f>FLOOR(Table1[[#This Row],[year]]-1900,10)+1900 &amp; "-" &amp; FLOOR(Table1[[#This Row],[year]]-1890,10)+1900</f>
        <v>1980-1990</v>
      </c>
      <c r="T1566" s="14" t="s">
        <v>21835</v>
      </c>
      <c r="AB1566" s="14"/>
    </row>
    <row r="1567" spans="1:28" hidden="1" x14ac:dyDescent="0.3">
      <c r="A1567" t="s">
        <v>5345</v>
      </c>
      <c r="B1567" t="s">
        <v>33</v>
      </c>
      <c r="C1567" t="s">
        <v>34</v>
      </c>
      <c r="D1567">
        <v>1989</v>
      </c>
      <c r="E1567" t="s">
        <v>4840</v>
      </c>
      <c r="F1567">
        <v>4.5</v>
      </c>
      <c r="G1567">
        <v>3200</v>
      </c>
      <c r="H1567" t="s">
        <v>3952</v>
      </c>
      <c r="I1567" t="s">
        <v>5346</v>
      </c>
      <c r="J1567" t="s">
        <v>260</v>
      </c>
      <c r="K1567" t="s">
        <v>195</v>
      </c>
      <c r="L1567">
        <v>18000000</v>
      </c>
      <c r="M1567">
        <v>3077361</v>
      </c>
      <c r="N1567" t="s">
        <v>5347</v>
      </c>
      <c r="O1567">
        <v>94</v>
      </c>
      <c r="P1567" t="str">
        <f>IF(Table1[[#This Row],[score]]&gt;=8.5,"High",IF(Table1[[#This Row],[score]]&gt;=7,"Medium","Low"))</f>
        <v>Low</v>
      </c>
      <c r="Q1567" s="5">
        <f>Table1[[#This Row],[gross]]-Table1[[#This Row],[budget]]</f>
        <v>-14922639</v>
      </c>
      <c r="R1567" s="5" t="str">
        <f>IF(Table1[[#This Row],[Profit]]&gt;0,"Profit","Loss")</f>
        <v>Loss</v>
      </c>
      <c r="S1567" s="6" t="str">
        <f>FLOOR(Table1[[#This Row],[year]]-1900,10)+1900 &amp; "-" &amp; FLOOR(Table1[[#This Row],[year]]-1890,10)+1900</f>
        <v>1980-1990</v>
      </c>
      <c r="T1567" s="14" t="s">
        <v>21835</v>
      </c>
      <c r="AB1567" s="14"/>
    </row>
    <row r="1568" spans="1:28" hidden="1" x14ac:dyDescent="0.3">
      <c r="A1568" t="s">
        <v>5239</v>
      </c>
      <c r="B1568" t="s">
        <v>1974</v>
      </c>
      <c r="C1568" t="s">
        <v>34</v>
      </c>
      <c r="D1568">
        <v>1989</v>
      </c>
      <c r="E1568" t="s">
        <v>4543</v>
      </c>
      <c r="F1568">
        <v>6.3</v>
      </c>
      <c r="G1568">
        <v>7400</v>
      </c>
      <c r="H1568" t="s">
        <v>1188</v>
      </c>
      <c r="I1568" t="s">
        <v>5240</v>
      </c>
      <c r="J1568" t="s">
        <v>5241</v>
      </c>
      <c r="K1568" t="s">
        <v>30</v>
      </c>
      <c r="L1568">
        <v>10000000</v>
      </c>
      <c r="M1568">
        <v>2777280</v>
      </c>
      <c r="N1568" t="s">
        <v>2483</v>
      </c>
      <c r="O1568">
        <v>105</v>
      </c>
      <c r="P1568" t="str">
        <f>IF(Table1[[#This Row],[score]]&gt;=8.5,"High",IF(Table1[[#This Row],[score]]&gt;=7,"Medium","Low"))</f>
        <v>Low</v>
      </c>
      <c r="Q1568" s="5">
        <f>Table1[[#This Row],[gross]]-Table1[[#This Row],[budget]]</f>
        <v>-7222720</v>
      </c>
      <c r="R1568" s="5" t="str">
        <f>IF(Table1[[#This Row],[Profit]]&gt;0,"Profit","Loss")</f>
        <v>Loss</v>
      </c>
      <c r="S1568" s="6" t="str">
        <f>FLOOR(Table1[[#This Row],[year]]-1900,10)+1900 &amp; "-" &amp; FLOOR(Table1[[#This Row],[year]]-1890,10)+1900</f>
        <v>1980-1990</v>
      </c>
      <c r="T1568" s="14" t="s">
        <v>21835</v>
      </c>
      <c r="AB1568" s="14"/>
    </row>
    <row r="1569" spans="1:28" hidden="1" x14ac:dyDescent="0.3">
      <c r="A1569" t="s">
        <v>5292</v>
      </c>
      <c r="B1569" t="s">
        <v>16</v>
      </c>
      <c r="C1569" t="s">
        <v>34</v>
      </c>
      <c r="D1569">
        <v>1989</v>
      </c>
      <c r="E1569" t="s">
        <v>5293</v>
      </c>
      <c r="F1569">
        <v>6.4</v>
      </c>
      <c r="G1569">
        <v>16000</v>
      </c>
      <c r="H1569" t="s">
        <v>5160</v>
      </c>
      <c r="I1569" t="s">
        <v>5294</v>
      </c>
      <c r="J1569" t="s">
        <v>1745</v>
      </c>
      <c r="K1569" t="s">
        <v>30</v>
      </c>
      <c r="L1569">
        <v>10000000</v>
      </c>
      <c r="M1569">
        <v>2692037</v>
      </c>
      <c r="N1569" t="s">
        <v>2075</v>
      </c>
      <c r="O1569">
        <v>86</v>
      </c>
      <c r="P1569" t="str">
        <f>IF(Table1[[#This Row],[score]]&gt;=8.5,"High",IF(Table1[[#This Row],[score]]&gt;=7,"Medium","Low"))</f>
        <v>Low</v>
      </c>
      <c r="Q1569" s="5">
        <f>Table1[[#This Row],[gross]]-Table1[[#This Row],[budget]]</f>
        <v>-7307963</v>
      </c>
      <c r="R1569" s="5" t="str">
        <f>IF(Table1[[#This Row],[Profit]]&gt;0,"Profit","Loss")</f>
        <v>Loss</v>
      </c>
      <c r="S1569" s="6" t="str">
        <f>FLOOR(Table1[[#This Row],[year]]-1900,10)+1900 &amp; "-" &amp; FLOOR(Table1[[#This Row],[year]]-1890,10)+1900</f>
        <v>1980-1990</v>
      </c>
      <c r="T1569" s="14" t="s">
        <v>21835</v>
      </c>
      <c r="AB1569" s="14"/>
    </row>
    <row r="1570" spans="1:28" hidden="1" x14ac:dyDescent="0.3">
      <c r="A1570" t="s">
        <v>5477</v>
      </c>
      <c r="B1570" t="s">
        <v>1974</v>
      </c>
      <c r="C1570" t="s">
        <v>34</v>
      </c>
      <c r="D1570">
        <v>1989</v>
      </c>
      <c r="E1570" t="s">
        <v>4901</v>
      </c>
      <c r="F1570">
        <v>6.3</v>
      </c>
      <c r="G1570">
        <v>2700</v>
      </c>
      <c r="H1570" t="s">
        <v>984</v>
      </c>
      <c r="I1570" t="s">
        <v>5478</v>
      </c>
      <c r="J1570" t="s">
        <v>1012</v>
      </c>
      <c r="K1570" t="s">
        <v>30</v>
      </c>
      <c r="L1570">
        <v>20000000</v>
      </c>
      <c r="M1570">
        <v>2420917</v>
      </c>
      <c r="N1570" t="s">
        <v>5479</v>
      </c>
      <c r="O1570">
        <v>117</v>
      </c>
      <c r="P1570" t="str">
        <f>IF(Table1[[#This Row],[score]]&gt;=8.5,"High",IF(Table1[[#This Row],[score]]&gt;=7,"Medium","Low"))</f>
        <v>Low</v>
      </c>
      <c r="Q1570" s="5">
        <f>Table1[[#This Row],[gross]]-Table1[[#This Row],[budget]]</f>
        <v>-17579083</v>
      </c>
      <c r="R1570" s="5" t="str">
        <f>IF(Table1[[#This Row],[Profit]]&gt;0,"Profit","Loss")</f>
        <v>Loss</v>
      </c>
      <c r="S1570" s="6" t="str">
        <f>FLOOR(Table1[[#This Row],[year]]-1900,10)+1900 &amp; "-" &amp; FLOOR(Table1[[#This Row],[year]]-1890,10)+1900</f>
        <v>1980-1990</v>
      </c>
      <c r="T1570" s="14" t="s">
        <v>21835</v>
      </c>
      <c r="AB1570" s="14"/>
    </row>
    <row r="1571" spans="1:28" hidden="1" x14ac:dyDescent="0.3">
      <c r="A1571" t="s">
        <v>5419</v>
      </c>
      <c r="B1571" t="s">
        <v>1974</v>
      </c>
      <c r="C1571" t="s">
        <v>17</v>
      </c>
      <c r="D1571">
        <v>1989</v>
      </c>
      <c r="E1571" t="s">
        <v>4439</v>
      </c>
      <c r="F1571">
        <v>6.9</v>
      </c>
      <c r="G1571">
        <v>716</v>
      </c>
      <c r="H1571" t="s">
        <v>5420</v>
      </c>
      <c r="I1571" t="s">
        <v>2020</v>
      </c>
      <c r="J1571" t="s">
        <v>5421</v>
      </c>
      <c r="K1571" t="s">
        <v>30</v>
      </c>
      <c r="L1571">
        <v>11500000</v>
      </c>
      <c r="M1571">
        <v>2260616</v>
      </c>
      <c r="N1571" t="s">
        <v>2075</v>
      </c>
      <c r="O1571">
        <v>98</v>
      </c>
      <c r="P1571" t="str">
        <f>IF(Table1[[#This Row],[score]]&gt;=8.5,"High",IF(Table1[[#This Row],[score]]&gt;=7,"Medium","Low"))</f>
        <v>Low</v>
      </c>
      <c r="Q1571" s="5">
        <f>Table1[[#This Row],[gross]]-Table1[[#This Row],[budget]]</f>
        <v>-9239384</v>
      </c>
      <c r="R1571" s="5" t="str">
        <f>IF(Table1[[#This Row],[Profit]]&gt;0,"Profit","Loss")</f>
        <v>Loss</v>
      </c>
      <c r="S1571" s="6" t="str">
        <f>FLOOR(Table1[[#This Row],[year]]-1900,10)+1900 &amp; "-" &amp; FLOOR(Table1[[#This Row],[year]]-1890,10)+1900</f>
        <v>1980-1990</v>
      </c>
      <c r="T1571" s="14" t="s">
        <v>21835</v>
      </c>
      <c r="AB1571" s="14"/>
    </row>
    <row r="1572" spans="1:28" hidden="1" x14ac:dyDescent="0.3">
      <c r="A1572" t="s">
        <v>5469</v>
      </c>
      <c r="B1572" t="s">
        <v>16</v>
      </c>
      <c r="C1572" t="s">
        <v>41</v>
      </c>
      <c r="D1572">
        <v>1989</v>
      </c>
      <c r="E1572" t="s">
        <v>5470</v>
      </c>
      <c r="F1572">
        <v>6</v>
      </c>
      <c r="G1572">
        <v>1200</v>
      </c>
      <c r="H1572" t="s">
        <v>2341</v>
      </c>
      <c r="I1572" t="s">
        <v>2341</v>
      </c>
      <c r="J1572" t="s">
        <v>870</v>
      </c>
      <c r="K1572" t="s">
        <v>30</v>
      </c>
      <c r="L1572">
        <f>20500000</f>
        <v>20500000</v>
      </c>
      <c r="M1572">
        <v>2156471</v>
      </c>
      <c r="N1572" t="s">
        <v>5471</v>
      </c>
      <c r="O1572">
        <v>103</v>
      </c>
      <c r="P1572" t="str">
        <f>IF(Table1[[#This Row],[score]]&gt;=8.5,"High",IF(Table1[[#This Row],[score]]&gt;=7,"Medium","Low"))</f>
        <v>Low</v>
      </c>
      <c r="Q1572" s="5">
        <f>Table1[[#This Row],[gross]]-Table1[[#This Row],[budget]]</f>
        <v>-18343529</v>
      </c>
      <c r="R1572" s="5" t="str">
        <f>IF(Table1[[#This Row],[Profit]]&gt;0,"Profit","Loss")</f>
        <v>Loss</v>
      </c>
      <c r="S1572" s="6" t="str">
        <f>FLOOR(Table1[[#This Row],[year]]-1900,10)+1900 &amp; "-" &amp; FLOOR(Table1[[#This Row],[year]]-1890,10)+1900</f>
        <v>1980-1990</v>
      </c>
      <c r="T1572" s="14" t="s">
        <v>21835</v>
      </c>
      <c r="AA1572" s="15"/>
      <c r="AB1572" s="14"/>
    </row>
    <row r="1573" spans="1:28" hidden="1" x14ac:dyDescent="0.3">
      <c r="A1573" t="s">
        <v>5341</v>
      </c>
      <c r="B1573" t="s">
        <v>16</v>
      </c>
      <c r="C1573" t="s">
        <v>17</v>
      </c>
      <c r="D1573">
        <v>1989</v>
      </c>
      <c r="E1573" t="s">
        <v>4552</v>
      </c>
      <c r="F1573">
        <v>6.3</v>
      </c>
      <c r="G1573">
        <v>5600</v>
      </c>
      <c r="H1573" t="s">
        <v>3986</v>
      </c>
      <c r="I1573" t="s">
        <v>5342</v>
      </c>
      <c r="J1573" t="s">
        <v>67</v>
      </c>
      <c r="K1573" t="s">
        <v>30</v>
      </c>
      <c r="L1573">
        <f>20500000</f>
        <v>20500000</v>
      </c>
      <c r="M1573">
        <v>2049769</v>
      </c>
      <c r="N1573" t="s">
        <v>384</v>
      </c>
      <c r="O1573">
        <v>102</v>
      </c>
      <c r="P1573" t="str">
        <f>IF(Table1[[#This Row],[score]]&gt;=8.5,"High",IF(Table1[[#This Row],[score]]&gt;=7,"Medium","Low"))</f>
        <v>Low</v>
      </c>
      <c r="Q1573" s="5">
        <f>Table1[[#This Row],[gross]]-Table1[[#This Row],[budget]]</f>
        <v>-18450231</v>
      </c>
      <c r="R1573" s="5" t="str">
        <f>IF(Table1[[#This Row],[Profit]]&gt;0,"Profit","Loss")</f>
        <v>Loss</v>
      </c>
      <c r="S1573" s="6" t="str">
        <f>FLOOR(Table1[[#This Row],[year]]-1900,10)+1900 &amp; "-" &amp; FLOOR(Table1[[#This Row],[year]]-1890,10)+1900</f>
        <v>1980-1990</v>
      </c>
      <c r="T1573" s="14" t="s">
        <v>21835</v>
      </c>
      <c r="AB1573" s="14"/>
    </row>
    <row r="1574" spans="1:28" hidden="1" x14ac:dyDescent="0.3">
      <c r="A1574" t="s">
        <v>5449</v>
      </c>
      <c r="B1574" t="s">
        <v>16</v>
      </c>
      <c r="C1574" t="s">
        <v>34</v>
      </c>
      <c r="D1574">
        <v>1989</v>
      </c>
      <c r="E1574" t="s">
        <v>5153</v>
      </c>
      <c r="F1574">
        <v>4.8</v>
      </c>
      <c r="G1574">
        <v>490</v>
      </c>
      <c r="H1574" t="s">
        <v>5450</v>
      </c>
      <c r="I1574" t="s">
        <v>5451</v>
      </c>
      <c r="J1574" t="s">
        <v>4303</v>
      </c>
      <c r="K1574" t="s">
        <v>30</v>
      </c>
      <c r="L1574">
        <f>20500000</f>
        <v>20500000</v>
      </c>
      <c r="M1574">
        <v>2043889</v>
      </c>
      <c r="N1574" t="s">
        <v>5452</v>
      </c>
      <c r="O1574">
        <v>98</v>
      </c>
      <c r="P1574" t="str">
        <f>IF(Table1[[#This Row],[score]]&gt;=8.5,"High",IF(Table1[[#This Row],[score]]&gt;=7,"Medium","Low"))</f>
        <v>Low</v>
      </c>
      <c r="Q1574" s="5">
        <f>Table1[[#This Row],[gross]]-Table1[[#This Row],[budget]]</f>
        <v>-18456111</v>
      </c>
      <c r="R1574" s="5" t="str">
        <f>IF(Table1[[#This Row],[Profit]]&gt;0,"Profit","Loss")</f>
        <v>Loss</v>
      </c>
      <c r="S1574" s="6" t="str">
        <f>FLOOR(Table1[[#This Row],[year]]-1900,10)+1900 &amp; "-" &amp; FLOOR(Table1[[#This Row],[year]]-1890,10)+1900</f>
        <v>1980-1990</v>
      </c>
      <c r="T1574" s="14" t="s">
        <v>21835</v>
      </c>
      <c r="AB1574" s="14"/>
    </row>
    <row r="1575" spans="1:28" hidden="1" x14ac:dyDescent="0.3">
      <c r="A1575" t="s">
        <v>5487</v>
      </c>
      <c r="B1575" t="s">
        <v>1974</v>
      </c>
      <c r="C1575" t="s">
        <v>17</v>
      </c>
      <c r="D1575">
        <v>1989</v>
      </c>
      <c r="E1575" t="s">
        <v>5089</v>
      </c>
      <c r="F1575">
        <v>6.2</v>
      </c>
      <c r="G1575">
        <v>1300</v>
      </c>
      <c r="H1575" t="s">
        <v>993</v>
      </c>
      <c r="I1575" t="s">
        <v>5488</v>
      </c>
      <c r="J1575" t="s">
        <v>498</v>
      </c>
      <c r="K1575" t="s">
        <v>30</v>
      </c>
      <c r="L1575">
        <f>20500000</f>
        <v>20500000</v>
      </c>
      <c r="M1575">
        <v>2023282</v>
      </c>
      <c r="N1575" t="s">
        <v>5059</v>
      </c>
      <c r="O1575">
        <v>110</v>
      </c>
      <c r="P1575" t="str">
        <f>IF(Table1[[#This Row],[score]]&gt;=8.5,"High",IF(Table1[[#This Row],[score]]&gt;=7,"Medium","Low"))</f>
        <v>Low</v>
      </c>
      <c r="Q1575" s="5">
        <f>Table1[[#This Row],[gross]]-Table1[[#This Row],[budget]]</f>
        <v>-18476718</v>
      </c>
      <c r="R1575" s="5" t="str">
        <f>IF(Table1[[#This Row],[Profit]]&gt;0,"Profit","Loss")</f>
        <v>Loss</v>
      </c>
      <c r="S1575" s="6" t="str">
        <f>FLOOR(Table1[[#This Row],[year]]-1900,10)+1900 &amp; "-" &amp; FLOOR(Table1[[#This Row],[year]]-1890,10)+1900</f>
        <v>1980-1990</v>
      </c>
      <c r="T1575" s="14" t="s">
        <v>21835</v>
      </c>
      <c r="AB1575" s="14"/>
    </row>
    <row r="1576" spans="1:28" hidden="1" x14ac:dyDescent="0.3">
      <c r="A1576" t="s">
        <v>5245</v>
      </c>
      <c r="B1576" t="s">
        <v>1974</v>
      </c>
      <c r="C1576" t="s">
        <v>41</v>
      </c>
      <c r="D1576">
        <v>1989</v>
      </c>
      <c r="E1576" t="s">
        <v>5055</v>
      </c>
      <c r="F1576">
        <v>6.2</v>
      </c>
      <c r="G1576">
        <v>13000</v>
      </c>
      <c r="H1576" t="s">
        <v>1597</v>
      </c>
      <c r="I1576" t="s">
        <v>1597</v>
      </c>
      <c r="J1576" t="s">
        <v>5246</v>
      </c>
      <c r="K1576" t="s">
        <v>22</v>
      </c>
      <c r="L1576">
        <f>20500000</f>
        <v>20500000</v>
      </c>
      <c r="M1576">
        <v>1932642</v>
      </c>
      <c r="N1576" t="s">
        <v>5247</v>
      </c>
      <c r="O1576">
        <v>107</v>
      </c>
      <c r="P1576" t="str">
        <f>IF(Table1[[#This Row],[score]]&gt;=8.5,"High",IF(Table1[[#This Row],[score]]&gt;=7,"Medium","Low"))</f>
        <v>Low</v>
      </c>
      <c r="Q1576" s="5">
        <f>Table1[[#This Row],[gross]]-Table1[[#This Row],[budget]]</f>
        <v>-18567358</v>
      </c>
      <c r="R1576" s="5" t="str">
        <f>IF(Table1[[#This Row],[Profit]]&gt;0,"Profit","Loss")</f>
        <v>Loss</v>
      </c>
      <c r="S1576" s="6" t="str">
        <f>FLOOR(Table1[[#This Row],[year]]-1900,10)+1900 &amp; "-" &amp; FLOOR(Table1[[#This Row],[year]]-1890,10)+1900</f>
        <v>1980-1990</v>
      </c>
      <c r="T1576" s="14" t="s">
        <v>21835</v>
      </c>
      <c r="AB1576" s="14"/>
    </row>
    <row r="1577" spans="1:28" hidden="1" x14ac:dyDescent="0.3">
      <c r="A1577" t="s">
        <v>5243</v>
      </c>
      <c r="B1577" t="s">
        <v>16</v>
      </c>
      <c r="C1577" t="s">
        <v>63</v>
      </c>
      <c r="D1577">
        <v>1989</v>
      </c>
      <c r="E1577" t="s">
        <v>5156</v>
      </c>
      <c r="F1577">
        <v>5.6</v>
      </c>
      <c r="G1577">
        <v>5900</v>
      </c>
      <c r="H1577" t="s">
        <v>1242</v>
      </c>
      <c r="I1577" t="s">
        <v>770</v>
      </c>
      <c r="J1577" t="s">
        <v>1507</v>
      </c>
      <c r="K1577" t="s">
        <v>30</v>
      </c>
      <c r="L1577">
        <v>5000000</v>
      </c>
      <c r="M1577">
        <v>1919653</v>
      </c>
      <c r="N1577" t="s">
        <v>5244</v>
      </c>
      <c r="O1577">
        <v>107</v>
      </c>
      <c r="P1577" t="str">
        <f>IF(Table1[[#This Row],[score]]&gt;=8.5,"High",IF(Table1[[#This Row],[score]]&gt;=7,"Medium","Low"))</f>
        <v>Low</v>
      </c>
      <c r="Q1577" s="5">
        <f>Table1[[#This Row],[gross]]-Table1[[#This Row],[budget]]</f>
        <v>-3080347</v>
      </c>
      <c r="R1577" s="5" t="str">
        <f>IF(Table1[[#This Row],[Profit]]&gt;0,"Profit","Loss")</f>
        <v>Loss</v>
      </c>
      <c r="S1577" s="6" t="str">
        <f>FLOOR(Table1[[#This Row],[year]]-1900,10)+1900 &amp; "-" &amp; FLOOR(Table1[[#This Row],[year]]-1890,10)+1900</f>
        <v>1980-1990</v>
      </c>
      <c r="T1577" s="14" t="s">
        <v>21835</v>
      </c>
      <c r="AB1577" s="14"/>
    </row>
    <row r="1578" spans="1:28" hidden="1" x14ac:dyDescent="0.3">
      <c r="A1578" t="s">
        <v>5588</v>
      </c>
      <c r="B1578" t="s">
        <v>16</v>
      </c>
      <c r="C1578" t="s">
        <v>25</v>
      </c>
      <c r="D1578">
        <v>1989</v>
      </c>
      <c r="E1578" t="s">
        <v>5143</v>
      </c>
      <c r="F1578">
        <v>6.1</v>
      </c>
      <c r="G1578">
        <v>1400</v>
      </c>
      <c r="H1578" t="s">
        <v>1563</v>
      </c>
      <c r="I1578" t="s">
        <v>1831</v>
      </c>
      <c r="J1578" t="s">
        <v>200</v>
      </c>
      <c r="K1578" t="s">
        <v>30</v>
      </c>
      <c r="L1578">
        <v>6000000</v>
      </c>
      <c r="M1578">
        <v>1877618</v>
      </c>
      <c r="N1578" t="s">
        <v>3813</v>
      </c>
      <c r="O1578">
        <v>94</v>
      </c>
      <c r="P1578" t="str">
        <f>IF(Table1[[#This Row],[score]]&gt;=8.5,"High",IF(Table1[[#This Row],[score]]&gt;=7,"Medium","Low"))</f>
        <v>Low</v>
      </c>
      <c r="Q1578" s="5">
        <f>Table1[[#This Row],[gross]]-Table1[[#This Row],[budget]]</f>
        <v>-4122382</v>
      </c>
      <c r="R1578" s="5" t="str">
        <f>IF(Table1[[#This Row],[Profit]]&gt;0,"Profit","Loss")</f>
        <v>Loss</v>
      </c>
      <c r="S1578" s="6" t="str">
        <f>FLOOR(Table1[[#This Row],[year]]-1900,10)+1900 &amp; "-" &amp; FLOOR(Table1[[#This Row],[year]]-1890,10)+1900</f>
        <v>1980-1990</v>
      </c>
      <c r="T1578" s="14" t="s">
        <v>21835</v>
      </c>
      <c r="AB1578" s="14"/>
    </row>
    <row r="1579" spans="1:28" hidden="1" x14ac:dyDescent="0.3">
      <c r="A1579" t="s">
        <v>5539</v>
      </c>
      <c r="B1579" t="s">
        <v>16</v>
      </c>
      <c r="C1579" t="s">
        <v>41</v>
      </c>
      <c r="D1579">
        <v>1989</v>
      </c>
      <c r="E1579" t="s">
        <v>5540</v>
      </c>
      <c r="F1579">
        <v>5.4</v>
      </c>
      <c r="G1579">
        <v>1200</v>
      </c>
      <c r="H1579" t="s">
        <v>2690</v>
      </c>
      <c r="I1579" t="s">
        <v>1569</v>
      </c>
      <c r="J1579" t="s">
        <v>5541</v>
      </c>
      <c r="K1579" t="s">
        <v>30</v>
      </c>
      <c r="L1579">
        <f>20500000</f>
        <v>20500000</v>
      </c>
      <c r="M1579">
        <v>1869417</v>
      </c>
      <c r="N1579" t="s">
        <v>138</v>
      </c>
      <c r="O1579">
        <v>94</v>
      </c>
      <c r="P1579" t="str">
        <f>IF(Table1[[#This Row],[score]]&gt;=8.5,"High",IF(Table1[[#This Row],[score]]&gt;=7,"Medium","Low"))</f>
        <v>Low</v>
      </c>
      <c r="Q1579" s="5">
        <f>Table1[[#This Row],[gross]]-Table1[[#This Row],[budget]]</f>
        <v>-18630583</v>
      </c>
      <c r="R1579" s="5" t="str">
        <f>IF(Table1[[#This Row],[Profit]]&gt;0,"Profit","Loss")</f>
        <v>Loss</v>
      </c>
      <c r="S1579" s="6" t="str">
        <f>FLOOR(Table1[[#This Row],[year]]-1900,10)+1900 &amp; "-" &amp; FLOOR(Table1[[#This Row],[year]]-1890,10)+1900</f>
        <v>1980-1990</v>
      </c>
      <c r="T1579" s="14" t="s">
        <v>21835</v>
      </c>
      <c r="AB1579" s="14"/>
    </row>
    <row r="1580" spans="1:28" hidden="1" x14ac:dyDescent="0.3">
      <c r="A1580" t="s">
        <v>5430</v>
      </c>
      <c r="B1580" t="s">
        <v>33</v>
      </c>
      <c r="C1580" t="s">
        <v>41</v>
      </c>
      <c r="D1580">
        <v>1989</v>
      </c>
      <c r="E1580" t="s">
        <v>5431</v>
      </c>
      <c r="F1580">
        <v>6</v>
      </c>
      <c r="G1580">
        <v>2000</v>
      </c>
      <c r="H1580" t="s">
        <v>5432</v>
      </c>
      <c r="I1580" t="s">
        <v>3594</v>
      </c>
      <c r="J1580" t="s">
        <v>5433</v>
      </c>
      <c r="K1580" t="s">
        <v>30</v>
      </c>
      <c r="L1580">
        <f>20500000</f>
        <v>20500000</v>
      </c>
      <c r="M1580">
        <v>1852655</v>
      </c>
      <c r="N1580" t="s">
        <v>5434</v>
      </c>
      <c r="O1580">
        <v>102</v>
      </c>
      <c r="P1580" t="str">
        <f>IF(Table1[[#This Row],[score]]&gt;=8.5,"High",IF(Table1[[#This Row],[score]]&gt;=7,"Medium","Low"))</f>
        <v>Low</v>
      </c>
      <c r="Q1580" s="5">
        <f>Table1[[#This Row],[gross]]-Table1[[#This Row],[budget]]</f>
        <v>-18647345</v>
      </c>
      <c r="R1580" s="5" t="str">
        <f>IF(Table1[[#This Row],[Profit]]&gt;0,"Profit","Loss")</f>
        <v>Loss</v>
      </c>
      <c r="S1580" s="6" t="str">
        <f>FLOOR(Table1[[#This Row],[year]]-1900,10)+1900 &amp; "-" &amp; FLOOR(Table1[[#This Row],[year]]-1890,10)+1900</f>
        <v>1980-1990</v>
      </c>
      <c r="T1580" s="14" t="s">
        <v>21841</v>
      </c>
      <c r="AB1580" s="14"/>
    </row>
    <row r="1581" spans="1:28" hidden="1" x14ac:dyDescent="0.3">
      <c r="A1581" t="s">
        <v>5531</v>
      </c>
      <c r="B1581" t="s">
        <v>16</v>
      </c>
      <c r="C1581" t="s">
        <v>41</v>
      </c>
      <c r="D1581">
        <v>1989</v>
      </c>
      <c r="E1581" t="s">
        <v>5532</v>
      </c>
      <c r="F1581">
        <v>6.8</v>
      </c>
      <c r="G1581">
        <v>2600</v>
      </c>
      <c r="H1581" t="s">
        <v>3725</v>
      </c>
      <c r="I1581" t="s">
        <v>3725</v>
      </c>
      <c r="J1581" t="s">
        <v>1359</v>
      </c>
      <c r="K1581" t="s">
        <v>448</v>
      </c>
      <c r="L1581">
        <f>20500000</f>
        <v>20500000</v>
      </c>
      <c r="M1581">
        <v>1776440</v>
      </c>
      <c r="N1581" t="s">
        <v>3726</v>
      </c>
      <c r="O1581">
        <v>91</v>
      </c>
      <c r="P1581" t="str">
        <f>IF(Table1[[#This Row],[score]]&gt;=8.5,"High",IF(Table1[[#This Row],[score]]&gt;=7,"Medium","Low"))</f>
        <v>Low</v>
      </c>
      <c r="Q1581" s="5">
        <f>Table1[[#This Row],[gross]]-Table1[[#This Row],[budget]]</f>
        <v>-18723560</v>
      </c>
      <c r="R1581" s="5" t="str">
        <f>IF(Table1[[#This Row],[Profit]]&gt;0,"Profit","Loss")</f>
        <v>Loss</v>
      </c>
      <c r="S1581" s="6" t="str">
        <f>FLOOR(Table1[[#This Row],[year]]-1900,10)+1900 &amp; "-" &amp; FLOOR(Table1[[#This Row],[year]]-1890,10)+1900</f>
        <v>1980-1990</v>
      </c>
      <c r="T1581" s="14" t="s">
        <v>21835</v>
      </c>
      <c r="AA1581" s="15"/>
      <c r="AB1581" s="14"/>
    </row>
    <row r="1582" spans="1:28" hidden="1" x14ac:dyDescent="0.3">
      <c r="A1582" t="s">
        <v>5391</v>
      </c>
      <c r="B1582" t="s">
        <v>16</v>
      </c>
      <c r="C1582" t="s">
        <v>52</v>
      </c>
      <c r="D1582">
        <v>1989</v>
      </c>
      <c r="E1582" t="s">
        <v>4965</v>
      </c>
      <c r="F1582">
        <v>5</v>
      </c>
      <c r="G1582">
        <v>3600</v>
      </c>
      <c r="H1582" t="s">
        <v>5392</v>
      </c>
      <c r="I1582" t="s">
        <v>5393</v>
      </c>
      <c r="J1582" t="s">
        <v>4587</v>
      </c>
      <c r="K1582" t="s">
        <v>30</v>
      </c>
      <c r="L1582">
        <v>3000000</v>
      </c>
      <c r="M1582">
        <v>1738897</v>
      </c>
      <c r="N1582" t="s">
        <v>5394</v>
      </c>
      <c r="O1582">
        <v>95</v>
      </c>
      <c r="P1582" t="str">
        <f>IF(Table1[[#This Row],[score]]&gt;=8.5,"High",IF(Table1[[#This Row],[score]]&gt;=7,"Medium","Low"))</f>
        <v>Low</v>
      </c>
      <c r="Q1582" s="5">
        <f>Table1[[#This Row],[gross]]-Table1[[#This Row],[budget]]</f>
        <v>-1261103</v>
      </c>
      <c r="R1582" s="5" t="str">
        <f>IF(Table1[[#This Row],[Profit]]&gt;0,"Profit","Loss")</f>
        <v>Loss</v>
      </c>
      <c r="S1582" s="6" t="str">
        <f>FLOOR(Table1[[#This Row],[year]]-1900,10)+1900 &amp; "-" &amp; FLOOR(Table1[[#This Row],[year]]-1890,10)+1900</f>
        <v>1980-1990</v>
      </c>
      <c r="T1582" s="14" t="s">
        <v>21835</v>
      </c>
      <c r="AB1582" s="14"/>
    </row>
    <row r="1583" spans="1:28" hidden="1" x14ac:dyDescent="0.3">
      <c r="A1583" t="s">
        <v>5274</v>
      </c>
      <c r="B1583" t="s">
        <v>16</v>
      </c>
      <c r="C1583" t="s">
        <v>17</v>
      </c>
      <c r="D1583">
        <v>1989</v>
      </c>
      <c r="E1583" t="s">
        <v>5275</v>
      </c>
      <c r="F1583">
        <v>6.8</v>
      </c>
      <c r="G1583">
        <v>5900</v>
      </c>
      <c r="H1583" t="s">
        <v>5276</v>
      </c>
      <c r="I1583" t="s">
        <v>5277</v>
      </c>
      <c r="J1583" t="s">
        <v>4903</v>
      </c>
      <c r="K1583" t="s">
        <v>22</v>
      </c>
      <c r="L1583">
        <f>20500000</f>
        <v>20500000</v>
      </c>
      <c r="M1583">
        <v>1730005</v>
      </c>
      <c r="N1583" t="s">
        <v>5278</v>
      </c>
      <c r="O1583">
        <v>102</v>
      </c>
      <c r="P1583" t="str">
        <f>IF(Table1[[#This Row],[score]]&gt;=8.5,"High",IF(Table1[[#This Row],[score]]&gt;=7,"Medium","Low"))</f>
        <v>Low</v>
      </c>
      <c r="Q1583" s="5">
        <f>Table1[[#This Row],[gross]]-Table1[[#This Row],[budget]]</f>
        <v>-18769995</v>
      </c>
      <c r="R1583" s="5" t="str">
        <f>IF(Table1[[#This Row],[Profit]]&gt;0,"Profit","Loss")</f>
        <v>Loss</v>
      </c>
      <c r="S1583" s="6" t="str">
        <f>FLOOR(Table1[[#This Row],[year]]-1900,10)+1900 &amp; "-" &amp; FLOOR(Table1[[#This Row],[year]]-1890,10)+1900</f>
        <v>1980-1990</v>
      </c>
      <c r="T1583" s="14" t="s">
        <v>21835</v>
      </c>
      <c r="AB1583" s="14"/>
    </row>
    <row r="1584" spans="1:28" hidden="1" x14ac:dyDescent="0.3">
      <c r="A1584" t="s">
        <v>5155</v>
      </c>
      <c r="B1584" t="s">
        <v>1974</v>
      </c>
      <c r="C1584" t="s">
        <v>34</v>
      </c>
      <c r="D1584">
        <v>1989</v>
      </c>
      <c r="E1584" t="s">
        <v>5156</v>
      </c>
      <c r="F1584">
        <v>6.4</v>
      </c>
      <c r="G1584">
        <v>13000</v>
      </c>
      <c r="H1584" t="s">
        <v>5157</v>
      </c>
      <c r="I1584" t="s">
        <v>5158</v>
      </c>
      <c r="J1584" t="s">
        <v>2237</v>
      </c>
      <c r="K1584" t="s">
        <v>30</v>
      </c>
      <c r="L1584">
        <v>5000000</v>
      </c>
      <c r="M1584">
        <v>1700000</v>
      </c>
      <c r="N1584" t="s">
        <v>4744</v>
      </c>
      <c r="O1584">
        <v>97</v>
      </c>
      <c r="P1584" t="str">
        <f>IF(Table1[[#This Row],[score]]&gt;=8.5,"High",IF(Table1[[#This Row],[score]]&gt;=7,"Medium","Low"))</f>
        <v>Low</v>
      </c>
      <c r="Q1584" s="5">
        <f>Table1[[#This Row],[gross]]-Table1[[#This Row],[budget]]</f>
        <v>-3300000</v>
      </c>
      <c r="R1584" s="5" t="str">
        <f>IF(Table1[[#This Row],[Profit]]&gt;0,"Profit","Loss")</f>
        <v>Loss</v>
      </c>
      <c r="S1584" s="6" t="str">
        <f>FLOOR(Table1[[#This Row],[year]]-1900,10)+1900 &amp; "-" &amp; FLOOR(Table1[[#This Row],[year]]-1890,10)+1900</f>
        <v>1980-1990</v>
      </c>
      <c r="T1584" s="14" t="s">
        <v>21835</v>
      </c>
      <c r="AB1584" s="14"/>
    </row>
    <row r="1585" spans="1:28" hidden="1" x14ac:dyDescent="0.3">
      <c r="A1585" t="s">
        <v>5509</v>
      </c>
      <c r="B1585" t="s">
        <v>1974</v>
      </c>
      <c r="C1585" t="s">
        <v>41</v>
      </c>
      <c r="D1585">
        <v>1989</v>
      </c>
      <c r="E1585" t="s">
        <v>4674</v>
      </c>
      <c r="F1585">
        <v>5.8</v>
      </c>
      <c r="G1585">
        <v>2100</v>
      </c>
      <c r="H1585" t="s">
        <v>2593</v>
      </c>
      <c r="I1585" t="s">
        <v>5510</v>
      </c>
      <c r="J1585" t="s">
        <v>2810</v>
      </c>
      <c r="K1585" t="s">
        <v>30</v>
      </c>
      <c r="L1585">
        <v>10000000</v>
      </c>
      <c r="M1585">
        <v>1642239</v>
      </c>
      <c r="N1585" t="s">
        <v>180</v>
      </c>
      <c r="O1585">
        <v>86</v>
      </c>
      <c r="P1585" t="str">
        <f>IF(Table1[[#This Row],[score]]&gt;=8.5,"High",IF(Table1[[#This Row],[score]]&gt;=7,"Medium","Low"))</f>
        <v>Low</v>
      </c>
      <c r="Q1585" s="5">
        <f>Table1[[#This Row],[gross]]-Table1[[#This Row],[budget]]</f>
        <v>-8357761</v>
      </c>
      <c r="R1585" s="5" t="str">
        <f>IF(Table1[[#This Row],[Profit]]&gt;0,"Profit","Loss")</f>
        <v>Loss</v>
      </c>
      <c r="S1585" s="6" t="str">
        <f>FLOOR(Table1[[#This Row],[year]]-1900,10)+1900 &amp; "-" &amp; FLOOR(Table1[[#This Row],[year]]-1890,10)+1900</f>
        <v>1980-1990</v>
      </c>
      <c r="T1585" s="14" t="s">
        <v>21835</v>
      </c>
      <c r="AB1585" s="14"/>
    </row>
    <row r="1586" spans="1:28" hidden="1" x14ac:dyDescent="0.3">
      <c r="A1586" t="s">
        <v>5445</v>
      </c>
      <c r="B1586" t="s">
        <v>16</v>
      </c>
      <c r="C1586" t="s">
        <v>17</v>
      </c>
      <c r="D1586">
        <v>1989</v>
      </c>
      <c r="E1586" t="s">
        <v>5446</v>
      </c>
      <c r="F1586">
        <v>7.5</v>
      </c>
      <c r="G1586">
        <v>6800</v>
      </c>
      <c r="H1586" t="s">
        <v>3666</v>
      </c>
      <c r="I1586" t="s">
        <v>3666</v>
      </c>
      <c r="J1586" t="s">
        <v>5447</v>
      </c>
      <c r="K1586" t="s">
        <v>195</v>
      </c>
      <c r="L1586">
        <f>20500000</f>
        <v>20500000</v>
      </c>
      <c r="M1586">
        <v>1601612</v>
      </c>
      <c r="N1586" t="s">
        <v>5448</v>
      </c>
      <c r="O1586">
        <v>120</v>
      </c>
      <c r="P1586" t="str">
        <f>IF(Table1[[#This Row],[score]]&gt;=8.5,"High",IF(Table1[[#This Row],[score]]&gt;=7,"Medium","Low"))</f>
        <v>Medium</v>
      </c>
      <c r="Q1586" s="5">
        <f>Table1[[#This Row],[gross]]-Table1[[#This Row],[budget]]</f>
        <v>-18898388</v>
      </c>
      <c r="R1586" s="5" t="str">
        <f>IF(Table1[[#This Row],[Profit]]&gt;0,"Profit","Loss")</f>
        <v>Loss</v>
      </c>
      <c r="S1586" s="6" t="str">
        <f>FLOOR(Table1[[#This Row],[year]]-1900,10)+1900 &amp; "-" &amp; FLOOR(Table1[[#This Row],[year]]-1890,10)+1900</f>
        <v>1980-1990</v>
      </c>
      <c r="T1586" s="14" t="s">
        <v>21835</v>
      </c>
      <c r="AB1586" s="14"/>
    </row>
    <row r="1587" spans="1:28" hidden="1" x14ac:dyDescent="0.3">
      <c r="A1587" t="s">
        <v>5230</v>
      </c>
      <c r="B1587" t="s">
        <v>16</v>
      </c>
      <c r="C1587" t="s">
        <v>41</v>
      </c>
      <c r="D1587">
        <v>1989</v>
      </c>
      <c r="E1587" t="s">
        <v>5035</v>
      </c>
      <c r="F1587">
        <v>7.6</v>
      </c>
      <c r="G1587">
        <v>26000</v>
      </c>
      <c r="H1587" t="s">
        <v>2160</v>
      </c>
      <c r="I1587" t="s">
        <v>2160</v>
      </c>
      <c r="J1587" t="s">
        <v>5231</v>
      </c>
      <c r="K1587" t="s">
        <v>2081</v>
      </c>
      <c r="L1587">
        <v>2800000</v>
      </c>
      <c r="M1587">
        <v>1544973</v>
      </c>
      <c r="N1587" t="s">
        <v>5232</v>
      </c>
      <c r="O1587">
        <v>110</v>
      </c>
      <c r="P1587" t="str">
        <f>IF(Table1[[#This Row],[score]]&gt;=8.5,"High",IF(Table1[[#This Row],[score]]&gt;=7,"Medium","Low"))</f>
        <v>Medium</v>
      </c>
      <c r="Q1587" s="5">
        <f>Table1[[#This Row],[gross]]-Table1[[#This Row],[budget]]</f>
        <v>-1255027</v>
      </c>
      <c r="R1587" s="5" t="str">
        <f>IF(Table1[[#This Row],[Profit]]&gt;0,"Profit","Loss")</f>
        <v>Loss</v>
      </c>
      <c r="S1587" s="6" t="str">
        <f>FLOOR(Table1[[#This Row],[year]]-1900,10)+1900 &amp; "-" &amp; FLOOR(Table1[[#This Row],[year]]-1890,10)+1900</f>
        <v>1980-1990</v>
      </c>
      <c r="T1587" s="14" t="s">
        <v>21835</v>
      </c>
      <c r="AB1587" s="14"/>
    </row>
    <row r="1588" spans="1:28" hidden="1" x14ac:dyDescent="0.3">
      <c r="A1588" t="s">
        <v>5329</v>
      </c>
      <c r="B1588" t="s">
        <v>16</v>
      </c>
      <c r="C1588" t="s">
        <v>52</v>
      </c>
      <c r="D1588">
        <v>1989</v>
      </c>
      <c r="E1588" t="s">
        <v>5249</v>
      </c>
      <c r="F1588">
        <v>5.7</v>
      </c>
      <c r="G1588">
        <v>3700</v>
      </c>
      <c r="H1588" t="s">
        <v>5330</v>
      </c>
      <c r="I1588" t="s">
        <v>3954</v>
      </c>
      <c r="J1588" t="s">
        <v>3955</v>
      </c>
      <c r="K1588" t="s">
        <v>22</v>
      </c>
      <c r="L1588">
        <v>1500000</v>
      </c>
      <c r="M1588">
        <v>1519796</v>
      </c>
      <c r="N1588" t="s">
        <v>1029</v>
      </c>
      <c r="O1588">
        <v>93</v>
      </c>
      <c r="P1588" t="str">
        <f>IF(Table1[[#This Row],[score]]&gt;=8.5,"High",IF(Table1[[#This Row],[score]]&gt;=7,"Medium","Low"))</f>
        <v>Low</v>
      </c>
      <c r="Q1588" s="5">
        <f>Table1[[#This Row],[gross]]-Table1[[#This Row],[budget]]</f>
        <v>19796</v>
      </c>
      <c r="R1588" s="5" t="str">
        <f>IF(Table1[[#This Row],[Profit]]&gt;0,"Profit","Loss")</f>
        <v>Profit</v>
      </c>
      <c r="S1588" s="6" t="str">
        <f>FLOOR(Table1[[#This Row],[year]]-1900,10)+1900 &amp; "-" &amp; FLOOR(Table1[[#This Row],[year]]-1890,10)+1900</f>
        <v>1980-1990</v>
      </c>
      <c r="T1588" s="14" t="s">
        <v>21835</v>
      </c>
      <c r="AB1588" s="14"/>
    </row>
    <row r="1589" spans="1:28" hidden="1" x14ac:dyDescent="0.3">
      <c r="A1589" t="s">
        <v>5521</v>
      </c>
      <c r="B1589" t="s">
        <v>1974</v>
      </c>
      <c r="C1589" t="s">
        <v>104</v>
      </c>
      <c r="D1589">
        <v>1989</v>
      </c>
      <c r="E1589" t="s">
        <v>5522</v>
      </c>
      <c r="F1589">
        <v>7.6</v>
      </c>
      <c r="G1589">
        <v>6100</v>
      </c>
      <c r="H1589" t="s">
        <v>5523</v>
      </c>
      <c r="I1589" t="s">
        <v>5524</v>
      </c>
      <c r="J1589" t="s">
        <v>5525</v>
      </c>
      <c r="K1589" t="s">
        <v>448</v>
      </c>
      <c r="L1589">
        <f>20500000</f>
        <v>20500000</v>
      </c>
      <c r="M1589">
        <v>1417030</v>
      </c>
      <c r="N1589" t="s">
        <v>5526</v>
      </c>
      <c r="O1589">
        <v>81</v>
      </c>
      <c r="P1589" t="str">
        <f>IF(Table1[[#This Row],[score]]&gt;=8.5,"High",IF(Table1[[#This Row],[score]]&gt;=7,"Medium","Low"))</f>
        <v>Medium</v>
      </c>
      <c r="Q1589" s="5">
        <f>Table1[[#This Row],[gross]]-Table1[[#This Row],[budget]]</f>
        <v>-19082970</v>
      </c>
      <c r="R1589" s="5" t="str">
        <f>IF(Table1[[#This Row],[Profit]]&gt;0,"Profit","Loss")</f>
        <v>Loss</v>
      </c>
      <c r="S1589" s="6" t="str">
        <f>FLOOR(Table1[[#This Row],[year]]-1900,10)+1900 &amp; "-" &amp; FLOOR(Table1[[#This Row],[year]]-1890,10)+1900</f>
        <v>1980-1990</v>
      </c>
      <c r="T1589" s="14" t="s">
        <v>21835</v>
      </c>
      <c r="AA1589" s="15"/>
      <c r="AB1589" s="14"/>
    </row>
    <row r="1590" spans="1:28" hidden="1" x14ac:dyDescent="0.3">
      <c r="A1590" t="s">
        <v>5279</v>
      </c>
      <c r="B1590" t="s">
        <v>337</v>
      </c>
      <c r="C1590" t="s">
        <v>390</v>
      </c>
      <c r="D1590">
        <v>1989</v>
      </c>
      <c r="E1590" t="s">
        <v>5280</v>
      </c>
      <c r="F1590">
        <v>7.1</v>
      </c>
      <c r="G1590">
        <v>7000</v>
      </c>
      <c r="H1590" t="s">
        <v>5281</v>
      </c>
      <c r="I1590" t="s">
        <v>2026</v>
      </c>
      <c r="J1590" t="s">
        <v>5282</v>
      </c>
      <c r="K1590" t="s">
        <v>2081</v>
      </c>
      <c r="L1590">
        <v>35000000</v>
      </c>
      <c r="M1590">
        <v>1368000</v>
      </c>
      <c r="N1590" t="s">
        <v>5283</v>
      </c>
      <c r="O1590">
        <v>85</v>
      </c>
      <c r="P1590" t="str">
        <f>IF(Table1[[#This Row],[score]]&gt;=8.5,"High",IF(Table1[[#This Row],[score]]&gt;=7,"Medium","Low"))</f>
        <v>Medium</v>
      </c>
      <c r="Q1590" s="5">
        <f>Table1[[#This Row],[gross]]-Table1[[#This Row],[budget]]</f>
        <v>-33632000</v>
      </c>
      <c r="R1590" s="5" t="str">
        <f>IF(Table1[[#This Row],[Profit]]&gt;0,"Profit","Loss")</f>
        <v>Loss</v>
      </c>
      <c r="S1590" s="6" t="str">
        <f>FLOOR(Table1[[#This Row],[year]]-1900,10)+1900 &amp; "-" &amp; FLOOR(Table1[[#This Row],[year]]-1890,10)+1900</f>
        <v>1980-1990</v>
      </c>
      <c r="T1590" s="14" t="s">
        <v>21835</v>
      </c>
      <c r="AB1590" s="14"/>
    </row>
    <row r="1591" spans="1:28" hidden="1" x14ac:dyDescent="0.3">
      <c r="A1591" t="s">
        <v>5575</v>
      </c>
      <c r="B1591" t="s">
        <v>16</v>
      </c>
      <c r="C1591" t="s">
        <v>41</v>
      </c>
      <c r="D1591">
        <v>1989</v>
      </c>
      <c r="E1591" t="s">
        <v>5193</v>
      </c>
      <c r="F1591">
        <v>6</v>
      </c>
      <c r="G1591">
        <v>696</v>
      </c>
      <c r="H1591" t="s">
        <v>5576</v>
      </c>
      <c r="I1591" t="s">
        <v>5576</v>
      </c>
      <c r="J1591" t="s">
        <v>5577</v>
      </c>
      <c r="K1591" t="s">
        <v>30</v>
      </c>
      <c r="L1591">
        <f>20500000</f>
        <v>20500000</v>
      </c>
      <c r="M1591">
        <v>1354268</v>
      </c>
      <c r="N1591" t="s">
        <v>80</v>
      </c>
      <c r="O1591">
        <v>104</v>
      </c>
      <c r="P1591" t="str">
        <f>IF(Table1[[#This Row],[score]]&gt;=8.5,"High",IF(Table1[[#This Row],[score]]&gt;=7,"Medium","Low"))</f>
        <v>Low</v>
      </c>
      <c r="Q1591" s="5">
        <f>Table1[[#This Row],[gross]]-Table1[[#This Row],[budget]]</f>
        <v>-19145732</v>
      </c>
      <c r="R1591" s="5" t="str">
        <f>IF(Table1[[#This Row],[Profit]]&gt;0,"Profit","Loss")</f>
        <v>Loss</v>
      </c>
      <c r="S1591" s="6" t="str">
        <f>FLOOR(Table1[[#This Row],[year]]-1900,10)+1900 &amp; "-" &amp; FLOOR(Table1[[#This Row],[year]]-1890,10)+1900</f>
        <v>1980-1990</v>
      </c>
      <c r="T1591" s="14" t="s">
        <v>21835</v>
      </c>
      <c r="AB1591" s="14"/>
    </row>
    <row r="1592" spans="1:28" hidden="1" x14ac:dyDescent="0.3">
      <c r="A1592" t="s">
        <v>5564</v>
      </c>
      <c r="B1592" t="s">
        <v>1974</v>
      </c>
      <c r="C1592" t="s">
        <v>63</v>
      </c>
      <c r="D1592">
        <v>1989</v>
      </c>
      <c r="E1592" t="s">
        <v>3419</v>
      </c>
      <c r="F1592">
        <v>7.2</v>
      </c>
      <c r="G1592">
        <v>2100</v>
      </c>
      <c r="H1592" t="s">
        <v>4340</v>
      </c>
      <c r="I1592" t="s">
        <v>5565</v>
      </c>
      <c r="J1592" t="s">
        <v>1332</v>
      </c>
      <c r="K1592" t="s">
        <v>30</v>
      </c>
      <c r="L1592">
        <f>20500000</f>
        <v>20500000</v>
      </c>
      <c r="M1592">
        <v>1316495</v>
      </c>
      <c r="N1592" t="s">
        <v>5566</v>
      </c>
      <c r="O1592">
        <v>102</v>
      </c>
      <c r="P1592" t="str">
        <f>IF(Table1[[#This Row],[score]]&gt;=8.5,"High",IF(Table1[[#This Row],[score]]&gt;=7,"Medium","Low"))</f>
        <v>Medium</v>
      </c>
      <c r="Q1592" s="5">
        <f>Table1[[#This Row],[gross]]-Table1[[#This Row],[budget]]</f>
        <v>-19183505</v>
      </c>
      <c r="R1592" s="5" t="str">
        <f>IF(Table1[[#This Row],[Profit]]&gt;0,"Profit","Loss")</f>
        <v>Loss</v>
      </c>
      <c r="S1592" s="6" t="str">
        <f>FLOOR(Table1[[#This Row],[year]]-1900,10)+1900 &amp; "-" &amp; FLOOR(Table1[[#This Row],[year]]-1890,10)+1900</f>
        <v>1980-1990</v>
      </c>
      <c r="T1592" s="14" t="s">
        <v>21835</v>
      </c>
      <c r="AB1592" s="14"/>
    </row>
    <row r="1593" spans="1:28" hidden="1" x14ac:dyDescent="0.3">
      <c r="A1593" t="s">
        <v>5316</v>
      </c>
      <c r="B1593" t="s">
        <v>33</v>
      </c>
      <c r="C1593" t="s">
        <v>34</v>
      </c>
      <c r="D1593">
        <v>1989</v>
      </c>
      <c r="E1593" t="s">
        <v>5317</v>
      </c>
      <c r="F1593">
        <v>5.4</v>
      </c>
      <c r="G1593">
        <v>6000</v>
      </c>
      <c r="H1593" t="s">
        <v>2678</v>
      </c>
      <c r="I1593" t="s">
        <v>2678</v>
      </c>
      <c r="J1593" t="s">
        <v>5318</v>
      </c>
      <c r="K1593" t="s">
        <v>30</v>
      </c>
      <c r="L1593">
        <v>10000000</v>
      </c>
      <c r="M1593">
        <v>1272977</v>
      </c>
      <c r="N1593" t="s">
        <v>2221</v>
      </c>
      <c r="O1593">
        <v>85</v>
      </c>
      <c r="P1593" t="str">
        <f>IF(Table1[[#This Row],[score]]&gt;=8.5,"High",IF(Table1[[#This Row],[score]]&gt;=7,"Medium","Low"))</f>
        <v>Low</v>
      </c>
      <c r="Q1593" s="5">
        <f>Table1[[#This Row],[gross]]-Table1[[#This Row],[budget]]</f>
        <v>-8727023</v>
      </c>
      <c r="R1593" s="5" t="str">
        <f>IF(Table1[[#This Row],[Profit]]&gt;0,"Profit","Loss")</f>
        <v>Loss</v>
      </c>
      <c r="S1593" s="6" t="str">
        <f>FLOOR(Table1[[#This Row],[year]]-1900,10)+1900 &amp; "-" &amp; FLOOR(Table1[[#This Row],[year]]-1890,10)+1900</f>
        <v>1980-1990</v>
      </c>
      <c r="T1593" s="14" t="s">
        <v>21835</v>
      </c>
      <c r="AB1593" s="14"/>
    </row>
    <row r="1594" spans="1:28" hidden="1" x14ac:dyDescent="0.3">
      <c r="A1594" t="s">
        <v>5443</v>
      </c>
      <c r="B1594" t="s">
        <v>16</v>
      </c>
      <c r="C1594" t="s">
        <v>17</v>
      </c>
      <c r="D1594">
        <v>1989</v>
      </c>
      <c r="E1594" t="s">
        <v>5028</v>
      </c>
      <c r="F1594">
        <v>6</v>
      </c>
      <c r="G1594">
        <v>881</v>
      </c>
      <c r="H1594" t="s">
        <v>602</v>
      </c>
      <c r="I1594" t="s">
        <v>5444</v>
      </c>
      <c r="J1594" t="s">
        <v>102</v>
      </c>
      <c r="K1594" t="s">
        <v>30</v>
      </c>
      <c r="L1594">
        <f>20500000</f>
        <v>20500000</v>
      </c>
      <c r="M1594">
        <v>1247946</v>
      </c>
      <c r="N1594" t="str">
        <f>"unknown"</f>
        <v>unknown</v>
      </c>
      <c r="O1594">
        <v>116</v>
      </c>
      <c r="P1594" t="str">
        <f>IF(Table1[[#This Row],[score]]&gt;=8.5,"High",IF(Table1[[#This Row],[score]]&gt;=7,"Medium","Low"))</f>
        <v>Low</v>
      </c>
      <c r="Q1594" s="5">
        <f>Table1[[#This Row],[gross]]-Table1[[#This Row],[budget]]</f>
        <v>-19252054</v>
      </c>
      <c r="R1594" s="5" t="str">
        <f>IF(Table1[[#This Row],[Profit]]&gt;0,"Profit","Loss")</f>
        <v>Loss</v>
      </c>
      <c r="S1594" s="6" t="str">
        <f>FLOOR(Table1[[#This Row],[year]]-1900,10)+1900 &amp; "-" &amp; FLOOR(Table1[[#This Row],[year]]-1890,10)+1900</f>
        <v>1980-1990</v>
      </c>
      <c r="T1594" s="14" t="s">
        <v>21835</v>
      </c>
      <c r="AB1594" s="14"/>
    </row>
    <row r="1595" spans="1:28" hidden="1" x14ac:dyDescent="0.3">
      <c r="A1595" t="s">
        <v>5214</v>
      </c>
      <c r="B1595" t="s">
        <v>16</v>
      </c>
      <c r="C1595" t="s">
        <v>17</v>
      </c>
      <c r="D1595">
        <v>1989</v>
      </c>
      <c r="E1595" t="s">
        <v>5035</v>
      </c>
      <c r="F1595">
        <v>7</v>
      </c>
      <c r="G1595">
        <v>13000</v>
      </c>
      <c r="H1595" t="s">
        <v>678</v>
      </c>
      <c r="I1595" t="s">
        <v>5215</v>
      </c>
      <c r="J1595" t="s">
        <v>4160</v>
      </c>
      <c r="K1595" t="s">
        <v>448</v>
      </c>
      <c r="L1595">
        <v>33000000</v>
      </c>
      <c r="M1595">
        <v>1132112</v>
      </c>
      <c r="N1595" t="s">
        <v>5216</v>
      </c>
      <c r="O1595">
        <v>137</v>
      </c>
      <c r="P1595" t="str">
        <f>IF(Table1[[#This Row],[score]]&gt;=8.5,"High",IF(Table1[[#This Row],[score]]&gt;=7,"Medium","Low"))</f>
        <v>Medium</v>
      </c>
      <c r="Q1595" s="5">
        <f>Table1[[#This Row],[gross]]-Table1[[#This Row],[budget]]</f>
        <v>-31867888</v>
      </c>
      <c r="R1595" s="5" t="str">
        <f>IF(Table1[[#This Row],[Profit]]&gt;0,"Profit","Loss")</f>
        <v>Loss</v>
      </c>
      <c r="S1595" s="6" t="str">
        <f>FLOOR(Table1[[#This Row],[year]]-1900,10)+1900 &amp; "-" &amp; FLOOR(Table1[[#This Row],[year]]-1890,10)+1900</f>
        <v>1980-1990</v>
      </c>
      <c r="T1595" s="14" t="s">
        <v>21835</v>
      </c>
      <c r="AB1595" s="14"/>
    </row>
    <row r="1596" spans="1:28" hidden="1" x14ac:dyDescent="0.3">
      <c r="A1596" t="s">
        <v>5367</v>
      </c>
      <c r="B1596" t="s">
        <v>33</v>
      </c>
      <c r="C1596" t="s">
        <v>17</v>
      </c>
      <c r="D1596">
        <v>1989</v>
      </c>
      <c r="E1596" t="s">
        <v>3419</v>
      </c>
      <c r="F1596">
        <v>5.2</v>
      </c>
      <c r="G1596">
        <v>677</v>
      </c>
      <c r="H1596" t="s">
        <v>381</v>
      </c>
      <c r="I1596" t="s">
        <v>5368</v>
      </c>
      <c r="J1596" t="s">
        <v>3257</v>
      </c>
      <c r="K1596" t="s">
        <v>30</v>
      </c>
      <c r="L1596">
        <v>8000000</v>
      </c>
      <c r="M1596">
        <v>1097333</v>
      </c>
      <c r="N1596" t="str">
        <f>"unknown"</f>
        <v>unknown</v>
      </c>
      <c r="O1596">
        <v>95</v>
      </c>
      <c r="P1596" t="str">
        <f>IF(Table1[[#This Row],[score]]&gt;=8.5,"High",IF(Table1[[#This Row],[score]]&gt;=7,"Medium","Low"))</f>
        <v>Low</v>
      </c>
      <c r="Q1596" s="5">
        <f>Table1[[#This Row],[gross]]-Table1[[#This Row],[budget]]</f>
        <v>-6902667</v>
      </c>
      <c r="R1596" s="5" t="str">
        <f>IF(Table1[[#This Row],[Profit]]&gt;0,"Profit","Loss")</f>
        <v>Loss</v>
      </c>
      <c r="S1596" s="6" t="str">
        <f>FLOOR(Table1[[#This Row],[year]]-1900,10)+1900 &amp; "-" &amp; FLOOR(Table1[[#This Row],[year]]-1890,10)+1900</f>
        <v>1980-1990</v>
      </c>
      <c r="T1596" s="14" t="s">
        <v>21835</v>
      </c>
      <c r="AB1596" s="14"/>
    </row>
    <row r="1597" spans="1:28" hidden="1" x14ac:dyDescent="0.3">
      <c r="A1597" t="s">
        <v>5439</v>
      </c>
      <c r="B1597" t="s">
        <v>16</v>
      </c>
      <c r="C1597" t="s">
        <v>63</v>
      </c>
      <c r="D1597">
        <v>1989</v>
      </c>
      <c r="E1597" t="s">
        <v>3419</v>
      </c>
      <c r="F1597">
        <v>3.7</v>
      </c>
      <c r="G1597">
        <v>790</v>
      </c>
      <c r="H1597" t="s">
        <v>475</v>
      </c>
      <c r="I1597" t="s">
        <v>5440</v>
      </c>
      <c r="J1597" t="s">
        <v>5441</v>
      </c>
      <c r="K1597" t="s">
        <v>30</v>
      </c>
      <c r="L1597">
        <f>20500000</f>
        <v>20500000</v>
      </c>
      <c r="M1597">
        <v>1089000</v>
      </c>
      <c r="N1597" t="s">
        <v>5442</v>
      </c>
      <c r="O1597">
        <v>112</v>
      </c>
      <c r="P1597" t="str">
        <f>IF(Table1[[#This Row],[score]]&gt;=8.5,"High",IF(Table1[[#This Row],[score]]&gt;=7,"Medium","Low"))</f>
        <v>Low</v>
      </c>
      <c r="Q1597" s="5">
        <f>Table1[[#This Row],[gross]]-Table1[[#This Row],[budget]]</f>
        <v>-19411000</v>
      </c>
      <c r="R1597" s="5" t="str">
        <f>IF(Table1[[#This Row],[Profit]]&gt;0,"Profit","Loss")</f>
        <v>Loss</v>
      </c>
      <c r="S1597" s="6" t="str">
        <f>FLOOR(Table1[[#This Row],[year]]-1900,10)+1900 &amp; "-" &amp; FLOOR(Table1[[#This Row],[year]]-1890,10)+1900</f>
        <v>1980-1990</v>
      </c>
      <c r="T1597" s="14" t="s">
        <v>21835</v>
      </c>
      <c r="AB1597" s="14"/>
    </row>
    <row r="1598" spans="1:28" hidden="1" x14ac:dyDescent="0.3">
      <c r="A1598" t="s">
        <v>5533</v>
      </c>
      <c r="B1598" t="s">
        <v>16</v>
      </c>
      <c r="C1598" t="s">
        <v>41</v>
      </c>
      <c r="D1598">
        <v>1989</v>
      </c>
      <c r="E1598" t="s">
        <v>5028</v>
      </c>
      <c r="F1598">
        <v>6.4</v>
      </c>
      <c r="G1598">
        <v>659</v>
      </c>
      <c r="H1598" t="s">
        <v>27</v>
      </c>
      <c r="I1598" t="s">
        <v>5534</v>
      </c>
      <c r="J1598" t="s">
        <v>5535</v>
      </c>
      <c r="K1598" t="s">
        <v>22</v>
      </c>
      <c r="L1598">
        <f>20500000</f>
        <v>20500000</v>
      </c>
      <c r="M1598">
        <v>960385</v>
      </c>
      <c r="N1598" t="s">
        <v>4938</v>
      </c>
      <c r="O1598">
        <v>102</v>
      </c>
      <c r="P1598" t="str">
        <f>IF(Table1[[#This Row],[score]]&gt;=8.5,"High",IF(Table1[[#This Row],[score]]&gt;=7,"Medium","Low"))</f>
        <v>Low</v>
      </c>
      <c r="Q1598" s="5">
        <f>Table1[[#This Row],[gross]]-Table1[[#This Row],[budget]]</f>
        <v>-19539615</v>
      </c>
      <c r="R1598" s="5" t="str">
        <f>IF(Table1[[#This Row],[Profit]]&gt;0,"Profit","Loss")</f>
        <v>Loss</v>
      </c>
      <c r="S1598" s="6" t="str">
        <f>FLOOR(Table1[[#This Row],[year]]-1900,10)+1900 &amp; "-" &amp; FLOOR(Table1[[#This Row],[year]]-1890,10)+1900</f>
        <v>1980-1990</v>
      </c>
      <c r="T1598" s="14" t="s">
        <v>21835</v>
      </c>
      <c r="AB1598" s="14"/>
    </row>
    <row r="1599" spans="1:28" hidden="1" x14ac:dyDescent="0.3">
      <c r="A1599" t="s">
        <v>5422</v>
      </c>
      <c r="B1599" t="s">
        <v>16</v>
      </c>
      <c r="C1599" t="s">
        <v>41</v>
      </c>
      <c r="D1599">
        <v>1989</v>
      </c>
      <c r="E1599" t="s">
        <v>5423</v>
      </c>
      <c r="F1599">
        <v>6.8</v>
      </c>
      <c r="G1599">
        <v>3500</v>
      </c>
      <c r="H1599" t="s">
        <v>5424</v>
      </c>
      <c r="I1599" t="s">
        <v>5425</v>
      </c>
      <c r="J1599" t="s">
        <v>5426</v>
      </c>
      <c r="K1599" t="s">
        <v>248</v>
      </c>
      <c r="L1599">
        <f>20500000</f>
        <v>20500000</v>
      </c>
      <c r="M1599">
        <v>938562</v>
      </c>
      <c r="N1599" t="s">
        <v>5427</v>
      </c>
      <c r="O1599">
        <v>97</v>
      </c>
      <c r="P1599" t="str">
        <f>IF(Table1[[#This Row],[score]]&gt;=8.5,"High",IF(Table1[[#This Row],[score]]&gt;=7,"Medium","Low"))</f>
        <v>Low</v>
      </c>
      <c r="Q1599" s="5">
        <f>Table1[[#This Row],[gross]]-Table1[[#This Row],[budget]]</f>
        <v>-19561438</v>
      </c>
      <c r="R1599" s="5" t="str">
        <f>IF(Table1[[#This Row],[Profit]]&gt;0,"Profit","Loss")</f>
        <v>Loss</v>
      </c>
      <c r="S1599" s="6" t="str">
        <f>FLOOR(Table1[[#This Row],[year]]-1900,10)+1900 &amp; "-" &amp; FLOOR(Table1[[#This Row],[year]]-1890,10)+1900</f>
        <v>1980-1990</v>
      </c>
      <c r="T1599" s="14" t="s">
        <v>21836</v>
      </c>
      <c r="AB1599" s="14"/>
    </row>
    <row r="1600" spans="1:28" hidden="1" x14ac:dyDescent="0.3">
      <c r="A1600" t="s">
        <v>5492</v>
      </c>
      <c r="B1600" t="s">
        <v>16</v>
      </c>
      <c r="C1600" t="s">
        <v>34</v>
      </c>
      <c r="D1600">
        <v>1989</v>
      </c>
      <c r="E1600" t="s">
        <v>4509</v>
      </c>
      <c r="F1600">
        <v>3.6</v>
      </c>
      <c r="G1600">
        <v>5000</v>
      </c>
      <c r="H1600" t="s">
        <v>5493</v>
      </c>
      <c r="I1600" t="s">
        <v>4204</v>
      </c>
      <c r="J1600" t="s">
        <v>5494</v>
      </c>
      <c r="K1600" t="s">
        <v>30</v>
      </c>
      <c r="L1600">
        <f>20500000</f>
        <v>20500000</v>
      </c>
      <c r="M1600">
        <v>902152</v>
      </c>
      <c r="N1600" t="s">
        <v>5495</v>
      </c>
      <c r="O1600">
        <v>89</v>
      </c>
      <c r="P1600" t="str">
        <f>IF(Table1[[#This Row],[score]]&gt;=8.5,"High",IF(Table1[[#This Row],[score]]&gt;=7,"Medium","Low"))</f>
        <v>Low</v>
      </c>
      <c r="Q1600" s="5">
        <f>Table1[[#This Row],[gross]]-Table1[[#This Row],[budget]]</f>
        <v>-19597848</v>
      </c>
      <c r="R1600" s="5" t="str">
        <f>IF(Table1[[#This Row],[Profit]]&gt;0,"Profit","Loss")</f>
        <v>Loss</v>
      </c>
      <c r="S1600" s="6" t="str">
        <f>FLOOR(Table1[[#This Row],[year]]-1900,10)+1900 &amp; "-" &amp; FLOOR(Table1[[#This Row],[year]]-1890,10)+1900</f>
        <v>1980-1990</v>
      </c>
      <c r="T1600" s="14" t="s">
        <v>21835</v>
      </c>
      <c r="AB1600" s="14"/>
    </row>
    <row r="1601" spans="1:28" hidden="1" x14ac:dyDescent="0.3">
      <c r="A1601" t="s">
        <v>5311</v>
      </c>
      <c r="B1601" t="s">
        <v>16</v>
      </c>
      <c r="C1601" t="s">
        <v>34</v>
      </c>
      <c r="D1601">
        <v>1989</v>
      </c>
      <c r="E1601" t="s">
        <v>4457</v>
      </c>
      <c r="F1601">
        <v>6.5</v>
      </c>
      <c r="G1601">
        <v>6500</v>
      </c>
      <c r="H1601" t="s">
        <v>5154</v>
      </c>
      <c r="I1601" t="s">
        <v>5154</v>
      </c>
      <c r="J1601" t="s">
        <v>1745</v>
      </c>
      <c r="K1601" t="s">
        <v>248</v>
      </c>
      <c r="L1601">
        <f>20500000</f>
        <v>20500000</v>
      </c>
      <c r="M1601">
        <v>882290</v>
      </c>
      <c r="N1601" t="s">
        <v>384</v>
      </c>
      <c r="O1601">
        <v>90</v>
      </c>
      <c r="P1601" t="str">
        <f>IF(Table1[[#This Row],[score]]&gt;=8.5,"High",IF(Table1[[#This Row],[score]]&gt;=7,"Medium","Low"))</f>
        <v>Low</v>
      </c>
      <c r="Q1601" s="5">
        <f>Table1[[#This Row],[gross]]-Table1[[#This Row],[budget]]</f>
        <v>-19617710</v>
      </c>
      <c r="R1601" s="5" t="str">
        <f>IF(Table1[[#This Row],[Profit]]&gt;0,"Profit","Loss")</f>
        <v>Loss</v>
      </c>
      <c r="S1601" s="6" t="str">
        <f>FLOOR(Table1[[#This Row],[year]]-1900,10)+1900 &amp; "-" &amp; FLOOR(Table1[[#This Row],[year]]-1890,10)+1900</f>
        <v>1980-1990</v>
      </c>
      <c r="T1601" s="14" t="s">
        <v>21835</v>
      </c>
      <c r="AB1601" s="14"/>
    </row>
    <row r="1602" spans="1:28" hidden="1" x14ac:dyDescent="0.3">
      <c r="A1602" t="s">
        <v>5337</v>
      </c>
      <c r="B1602" t="s">
        <v>16</v>
      </c>
      <c r="C1602" t="s">
        <v>41</v>
      </c>
      <c r="D1602">
        <v>1989</v>
      </c>
      <c r="E1602" t="s">
        <v>4308</v>
      </c>
      <c r="F1602">
        <v>6.1</v>
      </c>
      <c r="G1602">
        <v>6800</v>
      </c>
      <c r="H1602" t="s">
        <v>5338</v>
      </c>
      <c r="I1602" t="s">
        <v>5339</v>
      </c>
      <c r="J1602" t="s">
        <v>5340</v>
      </c>
      <c r="K1602" t="s">
        <v>195</v>
      </c>
      <c r="L1602">
        <v>3000000</v>
      </c>
      <c r="M1602">
        <v>870532</v>
      </c>
      <c r="N1602" t="s">
        <v>3828</v>
      </c>
      <c r="O1602">
        <v>81</v>
      </c>
      <c r="P1602" t="str">
        <f>IF(Table1[[#This Row],[score]]&gt;=8.5,"High",IF(Table1[[#This Row],[score]]&gt;=7,"Medium","Low"))</f>
        <v>Low</v>
      </c>
      <c r="Q1602" s="5">
        <f>Table1[[#This Row],[gross]]-Table1[[#This Row],[budget]]</f>
        <v>-2129468</v>
      </c>
      <c r="R1602" s="5" t="str">
        <f>IF(Table1[[#This Row],[Profit]]&gt;0,"Profit","Loss")</f>
        <v>Loss</v>
      </c>
      <c r="S1602" s="6" t="str">
        <f>FLOOR(Table1[[#This Row],[year]]-1900,10)+1900 &amp; "-" &amp; FLOOR(Table1[[#This Row],[year]]-1890,10)+1900</f>
        <v>1980-1990</v>
      </c>
      <c r="T1602" s="14" t="s">
        <v>21835</v>
      </c>
      <c r="AB1602" s="14"/>
    </row>
    <row r="1603" spans="1:28" hidden="1" x14ac:dyDescent="0.3">
      <c r="A1603" t="s">
        <v>5589</v>
      </c>
      <c r="B1603" t="s">
        <v>16</v>
      </c>
      <c r="C1603" t="s">
        <v>34</v>
      </c>
      <c r="D1603">
        <v>1989</v>
      </c>
      <c r="E1603" t="s">
        <v>5156</v>
      </c>
      <c r="F1603">
        <v>5.5</v>
      </c>
      <c r="G1603">
        <v>353</v>
      </c>
      <c r="H1603" t="s">
        <v>5590</v>
      </c>
      <c r="I1603" t="s">
        <v>5591</v>
      </c>
      <c r="J1603" t="s">
        <v>5592</v>
      </c>
      <c r="K1603" t="s">
        <v>30</v>
      </c>
      <c r="L1603">
        <f>20500000</f>
        <v>20500000</v>
      </c>
      <c r="M1603">
        <v>862551</v>
      </c>
      <c r="N1603" t="s">
        <v>5593</v>
      </c>
      <c r="O1603">
        <v>90</v>
      </c>
      <c r="P1603" t="str">
        <f>IF(Table1[[#This Row],[score]]&gt;=8.5,"High",IF(Table1[[#This Row],[score]]&gt;=7,"Medium","Low"))</f>
        <v>Low</v>
      </c>
      <c r="Q1603" s="5">
        <f>Table1[[#This Row],[gross]]-Table1[[#This Row],[budget]]</f>
        <v>-19637449</v>
      </c>
      <c r="R1603" s="5" t="str">
        <f>IF(Table1[[#This Row],[Profit]]&gt;0,"Profit","Loss")</f>
        <v>Loss</v>
      </c>
      <c r="S1603" s="6" t="str">
        <f>FLOOR(Table1[[#This Row],[year]]-1900,10)+1900 &amp; "-" &amp; FLOOR(Table1[[#This Row],[year]]-1890,10)+1900</f>
        <v>1980-1990</v>
      </c>
      <c r="T1603" s="14" t="s">
        <v>21835</v>
      </c>
      <c r="AB1603" s="14"/>
    </row>
    <row r="1604" spans="1:28" hidden="1" x14ac:dyDescent="0.3">
      <c r="A1604" t="s">
        <v>5472</v>
      </c>
      <c r="B1604" t="s">
        <v>16</v>
      </c>
      <c r="C1604" t="s">
        <v>52</v>
      </c>
      <c r="D1604">
        <v>1989</v>
      </c>
      <c r="E1604" t="s">
        <v>5473</v>
      </c>
      <c r="F1604">
        <v>4.8</v>
      </c>
      <c r="G1604">
        <v>1600</v>
      </c>
      <c r="H1604" t="s">
        <v>5474</v>
      </c>
      <c r="I1604" t="s">
        <v>5475</v>
      </c>
      <c r="J1604" t="s">
        <v>5476</v>
      </c>
      <c r="K1604" t="s">
        <v>30</v>
      </c>
      <c r="L1604">
        <f>20500000</f>
        <v>20500000</v>
      </c>
      <c r="M1604">
        <v>858591</v>
      </c>
      <c r="N1604" t="s">
        <v>4849</v>
      </c>
      <c r="O1604">
        <v>88</v>
      </c>
      <c r="P1604" t="str">
        <f>IF(Table1[[#This Row],[score]]&gt;=8.5,"High",IF(Table1[[#This Row],[score]]&gt;=7,"Medium","Low"))</f>
        <v>Low</v>
      </c>
      <c r="Q1604" s="5">
        <f>Table1[[#This Row],[gross]]-Table1[[#This Row],[budget]]</f>
        <v>-19641409</v>
      </c>
      <c r="R1604" s="5" t="str">
        <f>IF(Table1[[#This Row],[Profit]]&gt;0,"Profit","Loss")</f>
        <v>Loss</v>
      </c>
      <c r="S1604" s="6" t="str">
        <f>FLOOR(Table1[[#This Row],[year]]-1900,10)+1900 &amp; "-" &amp; FLOOR(Table1[[#This Row],[year]]-1890,10)+1900</f>
        <v>1980-1990</v>
      </c>
      <c r="T1604" s="14" t="s">
        <v>21835</v>
      </c>
      <c r="AB1604" s="14"/>
    </row>
    <row r="1605" spans="1:28" hidden="1" x14ac:dyDescent="0.3">
      <c r="A1605" t="s">
        <v>5129</v>
      </c>
      <c r="B1605" t="s">
        <v>33</v>
      </c>
      <c r="C1605" t="s">
        <v>25</v>
      </c>
      <c r="D1605">
        <v>1989</v>
      </c>
      <c r="E1605" t="s">
        <v>3419</v>
      </c>
      <c r="F1605">
        <v>6.1</v>
      </c>
      <c r="G1605">
        <v>12000</v>
      </c>
      <c r="H1605" t="s">
        <v>5130</v>
      </c>
      <c r="I1605" t="s">
        <v>5131</v>
      </c>
      <c r="J1605" t="s">
        <v>5132</v>
      </c>
      <c r="K1605" t="s">
        <v>30</v>
      </c>
      <c r="L1605">
        <f>20500000</f>
        <v>20500000</v>
      </c>
      <c r="M1605">
        <v>793775</v>
      </c>
      <c r="N1605" t="s">
        <v>5133</v>
      </c>
      <c r="O1605">
        <v>100</v>
      </c>
      <c r="P1605" t="str">
        <f>IF(Table1[[#This Row],[score]]&gt;=8.5,"High",IF(Table1[[#This Row],[score]]&gt;=7,"Medium","Low"))</f>
        <v>Low</v>
      </c>
      <c r="Q1605" s="5">
        <f>Table1[[#This Row],[gross]]-Table1[[#This Row],[budget]]</f>
        <v>-19706225</v>
      </c>
      <c r="R1605" s="5" t="str">
        <f>IF(Table1[[#This Row],[Profit]]&gt;0,"Profit","Loss")</f>
        <v>Loss</v>
      </c>
      <c r="S1605" s="6" t="str">
        <f>FLOOR(Table1[[#This Row],[year]]-1900,10)+1900 &amp; "-" &amp; FLOOR(Table1[[#This Row],[year]]-1890,10)+1900</f>
        <v>1980-1990</v>
      </c>
      <c r="T1605" s="14" t="s">
        <v>21835</v>
      </c>
      <c r="AB1605" s="14"/>
    </row>
    <row r="1606" spans="1:28" hidden="1" x14ac:dyDescent="0.3">
      <c r="A1606" t="s">
        <v>5399</v>
      </c>
      <c r="B1606" t="s">
        <v>16</v>
      </c>
      <c r="C1606" t="s">
        <v>34</v>
      </c>
      <c r="D1606">
        <v>1989</v>
      </c>
      <c r="E1606" t="s">
        <v>4509</v>
      </c>
      <c r="F1606">
        <v>5.0999999999999996</v>
      </c>
      <c r="G1606">
        <v>6200</v>
      </c>
      <c r="H1606" t="s">
        <v>5400</v>
      </c>
      <c r="I1606" t="s">
        <v>5401</v>
      </c>
      <c r="J1606" t="s">
        <v>5402</v>
      </c>
      <c r="K1606" t="s">
        <v>30</v>
      </c>
      <c r="L1606">
        <v>2300000</v>
      </c>
      <c r="M1606">
        <v>792966</v>
      </c>
      <c r="N1606" t="s">
        <v>138</v>
      </c>
      <c r="O1606">
        <v>102</v>
      </c>
      <c r="P1606" t="str">
        <f>IF(Table1[[#This Row],[score]]&gt;=8.5,"High",IF(Table1[[#This Row],[score]]&gt;=7,"Medium","Low"))</f>
        <v>Low</v>
      </c>
      <c r="Q1606" s="5">
        <f>Table1[[#This Row],[gross]]-Table1[[#This Row],[budget]]</f>
        <v>-1507034</v>
      </c>
      <c r="R1606" s="5" t="str">
        <f>IF(Table1[[#This Row],[Profit]]&gt;0,"Profit","Loss")</f>
        <v>Loss</v>
      </c>
      <c r="S1606" s="6" t="str">
        <f>FLOOR(Table1[[#This Row],[year]]-1900,10)+1900 &amp; "-" &amp; FLOOR(Table1[[#This Row],[year]]-1890,10)+1900</f>
        <v>1980-1990</v>
      </c>
      <c r="T1606" s="14" t="s">
        <v>21835</v>
      </c>
      <c r="AB1606" s="14"/>
    </row>
    <row r="1607" spans="1:28" hidden="1" x14ac:dyDescent="0.3">
      <c r="A1607" t="s">
        <v>5571</v>
      </c>
      <c r="B1607" t="s">
        <v>33</v>
      </c>
      <c r="C1607" t="s">
        <v>41</v>
      </c>
      <c r="D1607">
        <v>1989</v>
      </c>
      <c r="E1607" t="s">
        <v>5572</v>
      </c>
      <c r="F1607">
        <v>5.8</v>
      </c>
      <c r="G1607">
        <v>877</v>
      </c>
      <c r="H1607" t="s">
        <v>4054</v>
      </c>
      <c r="I1607" t="s">
        <v>5573</v>
      </c>
      <c r="J1607" t="s">
        <v>4056</v>
      </c>
      <c r="K1607" t="s">
        <v>30</v>
      </c>
      <c r="L1607">
        <f>20500000</f>
        <v>20500000</v>
      </c>
      <c r="M1607">
        <v>574080</v>
      </c>
      <c r="N1607" t="s">
        <v>5574</v>
      </c>
      <c r="O1607">
        <v>94</v>
      </c>
      <c r="P1607" t="str">
        <f>IF(Table1[[#This Row],[score]]&gt;=8.5,"High",IF(Table1[[#This Row],[score]]&gt;=7,"Medium","Low"))</f>
        <v>Low</v>
      </c>
      <c r="Q1607" s="5">
        <f>Table1[[#This Row],[gross]]-Table1[[#This Row],[budget]]</f>
        <v>-19925920</v>
      </c>
      <c r="R1607" s="5" t="str">
        <f>IF(Table1[[#This Row],[Profit]]&gt;0,"Profit","Loss")</f>
        <v>Loss</v>
      </c>
      <c r="S1607" s="6" t="str">
        <f>FLOOR(Table1[[#This Row],[year]]-1900,10)+1900 &amp; "-" &amp; FLOOR(Table1[[#This Row],[year]]-1890,10)+1900</f>
        <v>1980-1990</v>
      </c>
      <c r="T1607" s="14" t="s">
        <v>21835</v>
      </c>
      <c r="AA1607" s="15"/>
      <c r="AB1607" s="14"/>
    </row>
    <row r="1608" spans="1:28" hidden="1" x14ac:dyDescent="0.3">
      <c r="A1608" t="s">
        <v>5331</v>
      </c>
      <c r="B1608" t="s">
        <v>1974</v>
      </c>
      <c r="C1608" t="s">
        <v>17</v>
      </c>
      <c r="D1608">
        <v>1989</v>
      </c>
      <c r="E1608" t="s">
        <v>5113</v>
      </c>
      <c r="F1608">
        <v>6.2</v>
      </c>
      <c r="G1608">
        <v>2800</v>
      </c>
      <c r="H1608" t="s">
        <v>1287</v>
      </c>
      <c r="I1608" t="s">
        <v>5332</v>
      </c>
      <c r="J1608" t="s">
        <v>2033</v>
      </c>
      <c r="K1608" t="s">
        <v>195</v>
      </c>
      <c r="L1608">
        <f>20500000</f>
        <v>20500000</v>
      </c>
      <c r="M1608">
        <v>536508</v>
      </c>
      <c r="N1608" t="s">
        <v>5333</v>
      </c>
      <c r="O1608">
        <v>104</v>
      </c>
      <c r="P1608" t="str">
        <f>IF(Table1[[#This Row],[score]]&gt;=8.5,"High",IF(Table1[[#This Row],[score]]&gt;=7,"Medium","Low"))</f>
        <v>Low</v>
      </c>
      <c r="Q1608" s="5">
        <f>Table1[[#This Row],[gross]]-Table1[[#This Row],[budget]]</f>
        <v>-19963492</v>
      </c>
      <c r="R1608" s="5" t="str">
        <f>IF(Table1[[#This Row],[Profit]]&gt;0,"Profit","Loss")</f>
        <v>Loss</v>
      </c>
      <c r="S1608" s="6" t="str">
        <f>FLOOR(Table1[[#This Row],[year]]-1900,10)+1900 &amp; "-" &amp; FLOOR(Table1[[#This Row],[year]]-1890,10)+1900</f>
        <v>1980-1990</v>
      </c>
      <c r="T1608" s="14" t="s">
        <v>21835</v>
      </c>
      <c r="AB1608" s="14"/>
    </row>
    <row r="1609" spans="1:28" hidden="1" x14ac:dyDescent="0.3">
      <c r="A1609" t="s">
        <v>5395</v>
      </c>
      <c r="B1609" t="s">
        <v>16</v>
      </c>
      <c r="C1609" t="s">
        <v>41</v>
      </c>
      <c r="D1609">
        <v>1989</v>
      </c>
      <c r="E1609" t="s">
        <v>5396</v>
      </c>
      <c r="F1609">
        <v>6.2</v>
      </c>
      <c r="G1609">
        <v>4500</v>
      </c>
      <c r="H1609" t="s">
        <v>2925</v>
      </c>
      <c r="I1609" t="s">
        <v>5397</v>
      </c>
      <c r="J1609" t="s">
        <v>2725</v>
      </c>
      <c r="K1609" t="s">
        <v>22</v>
      </c>
      <c r="L1609">
        <f>20500000</f>
        <v>20500000</v>
      </c>
      <c r="M1609">
        <v>510712</v>
      </c>
      <c r="N1609" t="s">
        <v>5398</v>
      </c>
      <c r="O1609">
        <v>92</v>
      </c>
      <c r="P1609" t="str">
        <f>IF(Table1[[#This Row],[score]]&gt;=8.5,"High",IF(Table1[[#This Row],[score]]&gt;=7,"Medium","Low"))</f>
        <v>Low</v>
      </c>
      <c r="Q1609" s="5">
        <f>Table1[[#This Row],[gross]]-Table1[[#This Row],[budget]]</f>
        <v>-19989288</v>
      </c>
      <c r="R1609" s="5" t="str">
        <f>IF(Table1[[#This Row],[Profit]]&gt;0,"Profit","Loss")</f>
        <v>Loss</v>
      </c>
      <c r="S1609" s="6" t="str">
        <f>FLOOR(Table1[[#This Row],[year]]-1900,10)+1900 &amp; "-" &amp; FLOOR(Table1[[#This Row],[year]]-1890,10)+1900</f>
        <v>1980-1990</v>
      </c>
      <c r="T1609" s="14" t="s">
        <v>21835</v>
      </c>
      <c r="AB1609" s="14"/>
    </row>
    <row r="1610" spans="1:28" hidden="1" x14ac:dyDescent="0.3">
      <c r="A1610" t="s">
        <v>5461</v>
      </c>
      <c r="B1610" t="s">
        <v>16</v>
      </c>
      <c r="C1610" t="s">
        <v>41</v>
      </c>
      <c r="D1610">
        <v>1989</v>
      </c>
      <c r="E1610" t="s">
        <v>5462</v>
      </c>
      <c r="F1610">
        <v>5.7</v>
      </c>
      <c r="G1610">
        <v>917</v>
      </c>
      <c r="H1610" t="s">
        <v>825</v>
      </c>
      <c r="I1610" t="s">
        <v>5463</v>
      </c>
      <c r="J1610" t="s">
        <v>5464</v>
      </c>
      <c r="K1610" t="s">
        <v>30</v>
      </c>
      <c r="L1610">
        <f>20500000</f>
        <v>20500000</v>
      </c>
      <c r="M1610">
        <v>463972</v>
      </c>
      <c r="N1610" t="s">
        <v>2075</v>
      </c>
      <c r="O1610">
        <v>124</v>
      </c>
      <c r="P1610" t="str">
        <f>IF(Table1[[#This Row],[score]]&gt;=8.5,"High",IF(Table1[[#This Row],[score]]&gt;=7,"Medium","Low"))</f>
        <v>Low</v>
      </c>
      <c r="Q1610" s="5">
        <f>Table1[[#This Row],[gross]]-Table1[[#This Row],[budget]]</f>
        <v>-20036028</v>
      </c>
      <c r="R1610" s="5" t="str">
        <f>IF(Table1[[#This Row],[Profit]]&gt;0,"Profit","Loss")</f>
        <v>Loss</v>
      </c>
      <c r="S1610" s="6" t="str">
        <f>FLOOR(Table1[[#This Row],[year]]-1900,10)+1900 &amp; "-" &amp; FLOOR(Table1[[#This Row],[year]]-1890,10)+1900</f>
        <v>1980-1990</v>
      </c>
      <c r="T1610" s="14" t="s">
        <v>21835</v>
      </c>
      <c r="AA1610" s="15"/>
      <c r="AB1610" s="14"/>
    </row>
    <row r="1611" spans="1:28" hidden="1" x14ac:dyDescent="0.3">
      <c r="A1611" t="s">
        <v>5236</v>
      </c>
      <c r="B1611" t="s">
        <v>16</v>
      </c>
      <c r="C1611" t="s">
        <v>34</v>
      </c>
      <c r="D1611">
        <v>1989</v>
      </c>
      <c r="E1611" t="s">
        <v>5237</v>
      </c>
      <c r="F1611">
        <v>6.2</v>
      </c>
      <c r="G1611">
        <v>1400</v>
      </c>
      <c r="H1611" t="s">
        <v>163</v>
      </c>
      <c r="I1611" t="s">
        <v>163</v>
      </c>
      <c r="J1611" t="s">
        <v>5238</v>
      </c>
      <c r="K1611" t="s">
        <v>22</v>
      </c>
      <c r="L1611">
        <v>11987578</v>
      </c>
      <c r="M1611">
        <v>444055</v>
      </c>
      <c r="N1611" t="s">
        <v>4269</v>
      </c>
      <c r="O1611">
        <v>113</v>
      </c>
      <c r="P1611" t="str">
        <f>IF(Table1[[#This Row],[score]]&gt;=8.5,"High",IF(Table1[[#This Row],[score]]&gt;=7,"Medium","Low"))</f>
        <v>Low</v>
      </c>
      <c r="Q1611" s="5">
        <f>Table1[[#This Row],[gross]]-Table1[[#This Row],[budget]]</f>
        <v>-11543523</v>
      </c>
      <c r="R1611" s="5" t="str">
        <f>IF(Table1[[#This Row],[Profit]]&gt;0,"Profit","Loss")</f>
        <v>Loss</v>
      </c>
      <c r="S1611" s="6" t="str">
        <f>FLOOR(Table1[[#This Row],[year]]-1900,10)+1900 &amp; "-" &amp; FLOOR(Table1[[#This Row],[year]]-1890,10)+1900</f>
        <v>1980-1990</v>
      </c>
      <c r="T1611" s="14" t="s">
        <v>21835</v>
      </c>
      <c r="AB1611" s="14"/>
    </row>
    <row r="1612" spans="1:28" hidden="1" x14ac:dyDescent="0.3">
      <c r="A1612" t="s">
        <v>5348</v>
      </c>
      <c r="B1612" t="s">
        <v>16</v>
      </c>
      <c r="C1612" t="s">
        <v>41</v>
      </c>
      <c r="D1612">
        <v>1989</v>
      </c>
      <c r="E1612" t="s">
        <v>5349</v>
      </c>
      <c r="F1612">
        <v>6.9</v>
      </c>
      <c r="G1612">
        <v>5700</v>
      </c>
      <c r="H1612" t="s">
        <v>2128</v>
      </c>
      <c r="I1612" t="s">
        <v>2128</v>
      </c>
      <c r="J1612" t="s">
        <v>3907</v>
      </c>
      <c r="K1612" t="s">
        <v>22</v>
      </c>
      <c r="L1612">
        <f>20500000</f>
        <v>20500000</v>
      </c>
      <c r="M1612">
        <v>418053</v>
      </c>
      <c r="N1612" t="s">
        <v>558</v>
      </c>
      <c r="O1612">
        <v>90</v>
      </c>
      <c r="P1612" t="str">
        <f>IF(Table1[[#This Row],[score]]&gt;=8.5,"High",IF(Table1[[#This Row],[score]]&gt;=7,"Medium","Low"))</f>
        <v>Low</v>
      </c>
      <c r="Q1612" s="5">
        <f>Table1[[#This Row],[gross]]-Table1[[#This Row],[budget]]</f>
        <v>-20081947</v>
      </c>
      <c r="R1612" s="5" t="str">
        <f>IF(Table1[[#This Row],[Profit]]&gt;0,"Profit","Loss")</f>
        <v>Loss</v>
      </c>
      <c r="S1612" s="6" t="str">
        <f>FLOOR(Table1[[#This Row],[year]]-1900,10)+1900 &amp; "-" &amp; FLOOR(Table1[[#This Row],[year]]-1890,10)+1900</f>
        <v>1980-1990</v>
      </c>
      <c r="T1612" s="14" t="s">
        <v>21848</v>
      </c>
      <c r="AB1612" s="14"/>
    </row>
    <row r="1613" spans="1:28" hidden="1" x14ac:dyDescent="0.3">
      <c r="A1613" t="s">
        <v>5380</v>
      </c>
      <c r="B1613" t="s">
        <v>16</v>
      </c>
      <c r="C1613" t="s">
        <v>63</v>
      </c>
      <c r="D1613">
        <v>1989</v>
      </c>
      <c r="E1613" t="s">
        <v>5381</v>
      </c>
      <c r="F1613">
        <v>6.8</v>
      </c>
      <c r="G1613">
        <v>2300</v>
      </c>
      <c r="H1613" t="s">
        <v>3544</v>
      </c>
      <c r="I1613" t="s">
        <v>5382</v>
      </c>
      <c r="J1613" t="s">
        <v>4497</v>
      </c>
      <c r="K1613" t="s">
        <v>30</v>
      </c>
      <c r="L1613">
        <f>20500000</f>
        <v>20500000</v>
      </c>
      <c r="M1613">
        <v>408839</v>
      </c>
      <c r="N1613" t="s">
        <v>5383</v>
      </c>
      <c r="O1613">
        <v>120</v>
      </c>
      <c r="P1613" t="str">
        <f>IF(Table1[[#This Row],[score]]&gt;=8.5,"High",IF(Table1[[#This Row],[score]]&gt;=7,"Medium","Low"))</f>
        <v>Low</v>
      </c>
      <c r="Q1613" s="5">
        <f>Table1[[#This Row],[gross]]-Table1[[#This Row],[budget]]</f>
        <v>-20091161</v>
      </c>
      <c r="R1613" s="5" t="str">
        <f>IF(Table1[[#This Row],[Profit]]&gt;0,"Profit","Loss")</f>
        <v>Loss</v>
      </c>
      <c r="S1613" s="6" t="str">
        <f>FLOOR(Table1[[#This Row],[year]]-1900,10)+1900 &amp; "-" &amp; FLOOR(Table1[[#This Row],[year]]-1890,10)+1900</f>
        <v>1980-1990</v>
      </c>
      <c r="T1613" s="14" t="s">
        <v>21845</v>
      </c>
      <c r="AB1613" s="14"/>
    </row>
    <row r="1614" spans="1:28" hidden="1" x14ac:dyDescent="0.3">
      <c r="A1614" t="s">
        <v>5546</v>
      </c>
      <c r="B1614" t="s">
        <v>16</v>
      </c>
      <c r="C1614" t="s">
        <v>34</v>
      </c>
      <c r="D1614">
        <v>1989</v>
      </c>
      <c r="E1614" t="s">
        <v>5547</v>
      </c>
      <c r="F1614">
        <v>4.4000000000000004</v>
      </c>
      <c r="G1614">
        <v>4300</v>
      </c>
      <c r="H1614" t="s">
        <v>5400</v>
      </c>
      <c r="I1614" t="s">
        <v>5401</v>
      </c>
      <c r="J1614" t="s">
        <v>5402</v>
      </c>
      <c r="K1614" t="s">
        <v>30</v>
      </c>
      <c r="L1614">
        <f>20500000</f>
        <v>20500000</v>
      </c>
      <c r="M1614">
        <v>363561</v>
      </c>
      <c r="N1614" t="s">
        <v>5548</v>
      </c>
      <c r="O1614">
        <v>102</v>
      </c>
      <c r="P1614" t="str">
        <f>IF(Table1[[#This Row],[score]]&gt;=8.5,"High",IF(Table1[[#This Row],[score]]&gt;=7,"Medium","Low"))</f>
        <v>Low</v>
      </c>
      <c r="Q1614" s="5">
        <f>Table1[[#This Row],[gross]]-Table1[[#This Row],[budget]]</f>
        <v>-20136439</v>
      </c>
      <c r="R1614" s="5" t="str">
        <f>IF(Table1[[#This Row],[Profit]]&gt;0,"Profit","Loss")</f>
        <v>Loss</v>
      </c>
      <c r="S1614" s="6" t="str">
        <f>FLOOR(Table1[[#This Row],[year]]-1900,10)+1900 &amp; "-" &amp; FLOOR(Table1[[#This Row],[year]]-1890,10)+1900</f>
        <v>1980-1990</v>
      </c>
      <c r="T1614" s="14" t="s">
        <v>21835</v>
      </c>
      <c r="AB1614" s="14"/>
    </row>
    <row r="1615" spans="1:28" hidden="1" x14ac:dyDescent="0.3">
      <c r="A1615" t="s">
        <v>5562</v>
      </c>
      <c r="B1615" t="s">
        <v>16</v>
      </c>
      <c r="C1615" t="s">
        <v>104</v>
      </c>
      <c r="D1615">
        <v>1989</v>
      </c>
      <c r="E1615" t="s">
        <v>5193</v>
      </c>
      <c r="F1615">
        <v>4.9000000000000004</v>
      </c>
      <c r="G1615">
        <v>710</v>
      </c>
      <c r="H1615" t="s">
        <v>2938</v>
      </c>
      <c r="I1615" t="s">
        <v>4920</v>
      </c>
      <c r="J1615" t="s">
        <v>1229</v>
      </c>
      <c r="K1615" t="s">
        <v>30</v>
      </c>
      <c r="L1615">
        <f>20500000</f>
        <v>20500000</v>
      </c>
      <c r="M1615">
        <v>337812</v>
      </c>
      <c r="N1615" t="s">
        <v>5563</v>
      </c>
      <c r="O1615">
        <v>95</v>
      </c>
      <c r="P1615" t="str">
        <f>IF(Table1[[#This Row],[score]]&gt;=8.5,"High",IF(Table1[[#This Row],[score]]&gt;=7,"Medium","Low"))</f>
        <v>Low</v>
      </c>
      <c r="Q1615" s="5">
        <f>Table1[[#This Row],[gross]]-Table1[[#This Row],[budget]]</f>
        <v>-20162188</v>
      </c>
      <c r="R1615" s="5" t="str">
        <f>IF(Table1[[#This Row],[Profit]]&gt;0,"Profit","Loss")</f>
        <v>Loss</v>
      </c>
      <c r="S1615" s="6" t="str">
        <f>FLOOR(Table1[[#This Row],[year]]-1900,10)+1900 &amp; "-" &amp; FLOOR(Table1[[#This Row],[year]]-1890,10)+1900</f>
        <v>1980-1990</v>
      </c>
      <c r="T1615" s="14" t="s">
        <v>21835</v>
      </c>
      <c r="AB1615" s="14"/>
    </row>
    <row r="1616" spans="1:28" hidden="1" x14ac:dyDescent="0.3">
      <c r="A1616" t="s">
        <v>5354</v>
      </c>
      <c r="B1616" t="s">
        <v>16</v>
      </c>
      <c r="C1616" t="s">
        <v>41</v>
      </c>
      <c r="D1616">
        <v>1989</v>
      </c>
      <c r="E1616" t="s">
        <v>4901</v>
      </c>
      <c r="F1616">
        <v>5.5</v>
      </c>
      <c r="G1616">
        <v>703</v>
      </c>
      <c r="H1616" t="s">
        <v>2452</v>
      </c>
      <c r="I1616" t="s">
        <v>5355</v>
      </c>
      <c r="J1616" t="s">
        <v>3486</v>
      </c>
      <c r="K1616" t="s">
        <v>30</v>
      </c>
      <c r="L1616">
        <f>20500000</f>
        <v>20500000</v>
      </c>
      <c r="M1616">
        <v>294266</v>
      </c>
      <c r="N1616" t="s">
        <v>5356</v>
      </c>
      <c r="O1616">
        <v>92</v>
      </c>
      <c r="P1616" t="str">
        <f>IF(Table1[[#This Row],[score]]&gt;=8.5,"High",IF(Table1[[#This Row],[score]]&gt;=7,"Medium","Low"))</f>
        <v>Low</v>
      </c>
      <c r="Q1616" s="5">
        <f>Table1[[#This Row],[gross]]-Table1[[#This Row],[budget]]</f>
        <v>-20205734</v>
      </c>
      <c r="R1616" s="5" t="str">
        <f>IF(Table1[[#This Row],[Profit]]&gt;0,"Profit","Loss")</f>
        <v>Loss</v>
      </c>
      <c r="S1616" s="6" t="str">
        <f>FLOOR(Table1[[#This Row],[year]]-1900,10)+1900 &amp; "-" &amp; FLOOR(Table1[[#This Row],[year]]-1890,10)+1900</f>
        <v>1980-1990</v>
      </c>
      <c r="T1616" s="14" t="s">
        <v>21835</v>
      </c>
      <c r="AB1616" s="14"/>
    </row>
    <row r="1617" spans="1:28" hidden="1" x14ac:dyDescent="0.3">
      <c r="A1617" t="s">
        <v>5260</v>
      </c>
      <c r="B1617" t="s">
        <v>16</v>
      </c>
      <c r="C1617" t="s">
        <v>34</v>
      </c>
      <c r="D1617">
        <v>1989</v>
      </c>
      <c r="E1617" t="s">
        <v>4766</v>
      </c>
      <c r="F1617">
        <v>6.3</v>
      </c>
      <c r="G1617">
        <v>4600</v>
      </c>
      <c r="H1617" t="s">
        <v>5261</v>
      </c>
      <c r="I1617" t="s">
        <v>5261</v>
      </c>
      <c r="J1617" t="s">
        <v>2050</v>
      </c>
      <c r="K1617" t="s">
        <v>30</v>
      </c>
      <c r="L1617">
        <v>4000000</v>
      </c>
      <c r="M1617">
        <v>283694</v>
      </c>
      <c r="N1617" t="s">
        <v>1029</v>
      </c>
      <c r="O1617">
        <v>94</v>
      </c>
      <c r="P1617" t="str">
        <f>IF(Table1[[#This Row],[score]]&gt;=8.5,"High",IF(Table1[[#This Row],[score]]&gt;=7,"Medium","Low"))</f>
        <v>Low</v>
      </c>
      <c r="Q1617" s="5">
        <f>Table1[[#This Row],[gross]]-Table1[[#This Row],[budget]]</f>
        <v>-3716306</v>
      </c>
      <c r="R1617" s="5" t="str">
        <f>IF(Table1[[#This Row],[Profit]]&gt;0,"Profit","Loss")</f>
        <v>Loss</v>
      </c>
      <c r="S1617" s="6" t="str">
        <f>FLOOR(Table1[[#This Row],[year]]-1900,10)+1900 &amp; "-" &amp; FLOOR(Table1[[#This Row],[year]]-1890,10)+1900</f>
        <v>1980-1990</v>
      </c>
      <c r="T1617" s="14" t="s">
        <v>21835</v>
      </c>
      <c r="AB1617" s="14"/>
    </row>
    <row r="1618" spans="1:28" hidden="1" x14ac:dyDescent="0.3">
      <c r="A1618" t="s">
        <v>5326</v>
      </c>
      <c r="B1618" t="s">
        <v>16</v>
      </c>
      <c r="C1618" t="s">
        <v>63</v>
      </c>
      <c r="D1618">
        <v>1989</v>
      </c>
      <c r="E1618" t="s">
        <v>5327</v>
      </c>
      <c r="F1618">
        <v>6.3</v>
      </c>
      <c r="G1618">
        <v>1900</v>
      </c>
      <c r="H1618" t="s">
        <v>5328</v>
      </c>
      <c r="I1618" t="s">
        <v>3590</v>
      </c>
      <c r="J1618" t="s">
        <v>3326</v>
      </c>
      <c r="K1618" t="s">
        <v>30</v>
      </c>
      <c r="L1618">
        <f>20500000</f>
        <v>20500000</v>
      </c>
      <c r="M1618">
        <v>259486</v>
      </c>
      <c r="N1618" t="s">
        <v>2324</v>
      </c>
      <c r="O1618">
        <v>98</v>
      </c>
      <c r="P1618" t="str">
        <f>IF(Table1[[#This Row],[score]]&gt;=8.5,"High",IF(Table1[[#This Row],[score]]&gt;=7,"Medium","Low"))</f>
        <v>Low</v>
      </c>
      <c r="Q1618" s="5">
        <f>Table1[[#This Row],[gross]]-Table1[[#This Row],[budget]]</f>
        <v>-20240514</v>
      </c>
      <c r="R1618" s="5" t="str">
        <f>IF(Table1[[#This Row],[Profit]]&gt;0,"Profit","Loss")</f>
        <v>Loss</v>
      </c>
      <c r="S1618" s="6" t="str">
        <f>FLOOR(Table1[[#This Row],[year]]-1900,10)+1900 &amp; "-" &amp; FLOOR(Table1[[#This Row],[year]]-1890,10)+1900</f>
        <v>1980-1990</v>
      </c>
      <c r="T1618" s="14" t="s">
        <v>21835</v>
      </c>
      <c r="AB1618" s="14"/>
    </row>
    <row r="1619" spans="1:28" hidden="1" x14ac:dyDescent="0.3">
      <c r="A1619" t="s">
        <v>5581</v>
      </c>
      <c r="B1619" t="s">
        <v>33</v>
      </c>
      <c r="C1619" t="s">
        <v>41</v>
      </c>
      <c r="D1619">
        <v>1989</v>
      </c>
      <c r="E1619" t="s">
        <v>5582</v>
      </c>
      <c r="F1619">
        <v>5.6</v>
      </c>
      <c r="G1619">
        <v>776</v>
      </c>
      <c r="H1619" t="s">
        <v>1160</v>
      </c>
      <c r="I1619" t="s">
        <v>5583</v>
      </c>
      <c r="J1619" t="s">
        <v>4521</v>
      </c>
      <c r="K1619" t="s">
        <v>22</v>
      </c>
      <c r="L1619">
        <f>20500000</f>
        <v>20500000</v>
      </c>
      <c r="M1619">
        <v>216373</v>
      </c>
      <c r="N1619" t="s">
        <v>5584</v>
      </c>
      <c r="O1619">
        <v>92</v>
      </c>
      <c r="P1619" t="str">
        <f>IF(Table1[[#This Row],[score]]&gt;=8.5,"High",IF(Table1[[#This Row],[score]]&gt;=7,"Medium","Low"))</f>
        <v>Low</v>
      </c>
      <c r="Q1619" s="5">
        <f>Table1[[#This Row],[gross]]-Table1[[#This Row],[budget]]</f>
        <v>-20283627</v>
      </c>
      <c r="R1619" s="5" t="str">
        <f>IF(Table1[[#This Row],[Profit]]&gt;0,"Profit","Loss")</f>
        <v>Loss</v>
      </c>
      <c r="S1619" s="6" t="str">
        <f>FLOOR(Table1[[#This Row],[year]]-1900,10)+1900 &amp; "-" &amp; FLOOR(Table1[[#This Row],[year]]-1890,10)+1900</f>
        <v>1980-1990</v>
      </c>
      <c r="T1619" s="14" t="s">
        <v>21844</v>
      </c>
      <c r="AB1619" s="14"/>
    </row>
    <row r="1620" spans="1:28" hidden="1" x14ac:dyDescent="0.3">
      <c r="A1620" t="s">
        <v>5435</v>
      </c>
      <c r="B1620" t="s">
        <v>16</v>
      </c>
      <c r="C1620" t="s">
        <v>17</v>
      </c>
      <c r="D1620">
        <v>1989</v>
      </c>
      <c r="E1620" t="s">
        <v>4512</v>
      </c>
      <c r="F1620">
        <v>6.1</v>
      </c>
      <c r="G1620">
        <v>1900</v>
      </c>
      <c r="H1620" t="s">
        <v>5436</v>
      </c>
      <c r="I1620" t="s">
        <v>5436</v>
      </c>
      <c r="J1620" t="s">
        <v>5437</v>
      </c>
      <c r="K1620" t="s">
        <v>22</v>
      </c>
      <c r="L1620">
        <f>20500000</f>
        <v>20500000</v>
      </c>
      <c r="M1620">
        <v>201468</v>
      </c>
      <c r="N1620" t="s">
        <v>5438</v>
      </c>
      <c r="O1620">
        <v>95</v>
      </c>
      <c r="P1620" t="str">
        <f>IF(Table1[[#This Row],[score]]&gt;=8.5,"High",IF(Table1[[#This Row],[score]]&gt;=7,"Medium","Low"))</f>
        <v>Low</v>
      </c>
      <c r="Q1620" s="5">
        <f>Table1[[#This Row],[gross]]-Table1[[#This Row],[budget]]</f>
        <v>-20298532</v>
      </c>
      <c r="R1620" s="5" t="str">
        <f>IF(Table1[[#This Row],[Profit]]&gt;0,"Profit","Loss")</f>
        <v>Loss</v>
      </c>
      <c r="S1620" s="6" t="str">
        <f>FLOOR(Table1[[#This Row],[year]]-1900,10)+1900 &amp; "-" &amp; FLOOR(Table1[[#This Row],[year]]-1890,10)+1900</f>
        <v>1980-1990</v>
      </c>
      <c r="T1620" s="14" t="s">
        <v>21835</v>
      </c>
      <c r="AB1620" s="14"/>
    </row>
    <row r="1621" spans="1:28" hidden="1" x14ac:dyDescent="0.3">
      <c r="A1621" t="s">
        <v>5295</v>
      </c>
      <c r="B1621" t="s">
        <v>1974</v>
      </c>
      <c r="C1621" t="s">
        <v>34</v>
      </c>
      <c r="D1621">
        <v>1989</v>
      </c>
      <c r="E1621" t="s">
        <v>4512</v>
      </c>
      <c r="F1621">
        <v>4.7</v>
      </c>
      <c r="G1621">
        <v>4400</v>
      </c>
      <c r="H1621" t="s">
        <v>4857</v>
      </c>
      <c r="I1621" t="s">
        <v>5296</v>
      </c>
      <c r="J1621" t="s">
        <v>5297</v>
      </c>
      <c r="K1621" t="s">
        <v>30</v>
      </c>
      <c r="L1621">
        <v>4000000</v>
      </c>
      <c r="M1621">
        <v>192816</v>
      </c>
      <c r="N1621" t="s">
        <v>4000</v>
      </c>
      <c r="O1621">
        <v>88</v>
      </c>
      <c r="P1621" t="str">
        <f>IF(Table1[[#This Row],[score]]&gt;=8.5,"High",IF(Table1[[#This Row],[score]]&gt;=7,"Medium","Low"))</f>
        <v>Low</v>
      </c>
      <c r="Q1621" s="5">
        <f>Table1[[#This Row],[gross]]-Table1[[#This Row],[budget]]</f>
        <v>-3807184</v>
      </c>
      <c r="R1621" s="5" t="str">
        <f>IF(Table1[[#This Row],[Profit]]&gt;0,"Profit","Loss")</f>
        <v>Loss</v>
      </c>
      <c r="S1621" s="6" t="str">
        <f>FLOOR(Table1[[#This Row],[year]]-1900,10)+1900 &amp; "-" &amp; FLOOR(Table1[[#This Row],[year]]-1890,10)+1900</f>
        <v>1980-1990</v>
      </c>
      <c r="T1621" s="14" t="s">
        <v>21835</v>
      </c>
      <c r="AB1621" s="14"/>
    </row>
    <row r="1622" spans="1:28" hidden="1" x14ac:dyDescent="0.3">
      <c r="A1622" t="s">
        <v>5377</v>
      </c>
      <c r="B1622" t="s">
        <v>1974</v>
      </c>
      <c r="C1622" t="s">
        <v>41</v>
      </c>
      <c r="D1622">
        <v>1989</v>
      </c>
      <c r="E1622" t="s">
        <v>4543</v>
      </c>
      <c r="F1622">
        <v>4.8</v>
      </c>
      <c r="G1622">
        <v>2300</v>
      </c>
      <c r="H1622" t="s">
        <v>5378</v>
      </c>
      <c r="I1622" t="s">
        <v>5379</v>
      </c>
      <c r="J1622" t="s">
        <v>160</v>
      </c>
      <c r="K1622" t="s">
        <v>195</v>
      </c>
      <c r="L1622">
        <f>20500000</f>
        <v>20500000</v>
      </c>
      <c r="M1622">
        <v>169203</v>
      </c>
      <c r="N1622" t="s">
        <v>44</v>
      </c>
      <c r="O1622">
        <v>94</v>
      </c>
      <c r="P1622" t="str">
        <f>IF(Table1[[#This Row],[score]]&gt;=8.5,"High",IF(Table1[[#This Row],[score]]&gt;=7,"Medium","Low"))</f>
        <v>Low</v>
      </c>
      <c r="Q1622" s="5">
        <f>Table1[[#This Row],[gross]]-Table1[[#This Row],[budget]]</f>
        <v>-20330797</v>
      </c>
      <c r="R1622" s="5" t="str">
        <f>IF(Table1[[#This Row],[Profit]]&gt;0,"Profit","Loss")</f>
        <v>Loss</v>
      </c>
      <c r="S1622" s="6" t="str">
        <f>FLOOR(Table1[[#This Row],[year]]-1900,10)+1900 &amp; "-" &amp; FLOOR(Table1[[#This Row],[year]]-1890,10)+1900</f>
        <v>1980-1990</v>
      </c>
      <c r="T1622" s="14" t="s">
        <v>21835</v>
      </c>
      <c r="AB1622" s="14"/>
    </row>
    <row r="1623" spans="1:28" hidden="1" x14ac:dyDescent="0.3">
      <c r="A1623" t="s">
        <v>5559</v>
      </c>
      <c r="B1623" t="s">
        <v>1974</v>
      </c>
      <c r="C1623" t="s">
        <v>41</v>
      </c>
      <c r="D1623">
        <v>1989</v>
      </c>
      <c r="E1623" t="s">
        <v>5327</v>
      </c>
      <c r="F1623">
        <v>3.1</v>
      </c>
      <c r="G1623">
        <v>666</v>
      </c>
      <c r="H1623" t="s">
        <v>1092</v>
      </c>
      <c r="I1623" t="s">
        <v>5560</v>
      </c>
      <c r="J1623" t="s">
        <v>5340</v>
      </c>
      <c r="K1623" t="s">
        <v>30</v>
      </c>
      <c r="L1623">
        <f>20500000</f>
        <v>20500000</v>
      </c>
      <c r="M1623">
        <v>129778</v>
      </c>
      <c r="N1623" t="s">
        <v>5561</v>
      </c>
      <c r="O1623">
        <v>89</v>
      </c>
      <c r="P1623" t="str">
        <f>IF(Table1[[#This Row],[score]]&gt;=8.5,"High",IF(Table1[[#This Row],[score]]&gt;=7,"Medium","Low"))</f>
        <v>Low</v>
      </c>
      <c r="Q1623" s="5">
        <f>Table1[[#This Row],[gross]]-Table1[[#This Row],[budget]]</f>
        <v>-20370222</v>
      </c>
      <c r="R1623" s="5" t="str">
        <f>IF(Table1[[#This Row],[Profit]]&gt;0,"Profit","Loss")</f>
        <v>Loss</v>
      </c>
      <c r="S1623" s="6" t="str">
        <f>FLOOR(Table1[[#This Row],[year]]-1900,10)+1900 &amp; "-" &amp; FLOOR(Table1[[#This Row],[year]]-1890,10)+1900</f>
        <v>1980-1990</v>
      </c>
      <c r="T1623" s="14" t="s">
        <v>21835</v>
      </c>
      <c r="AB1623" s="14"/>
    </row>
    <row r="1624" spans="1:28" hidden="1" x14ac:dyDescent="0.3">
      <c r="A1624" t="s">
        <v>5334</v>
      </c>
      <c r="B1624" t="s">
        <v>1974</v>
      </c>
      <c r="C1624" t="s">
        <v>41</v>
      </c>
      <c r="D1624">
        <v>1989</v>
      </c>
      <c r="E1624" t="s">
        <v>5335</v>
      </c>
      <c r="F1624">
        <v>6.2</v>
      </c>
      <c r="G1624">
        <v>4800</v>
      </c>
      <c r="H1624" t="s">
        <v>2044</v>
      </c>
      <c r="I1624" t="s">
        <v>5336</v>
      </c>
      <c r="J1624" t="s">
        <v>2021</v>
      </c>
      <c r="K1624" t="s">
        <v>30</v>
      </c>
      <c r="L1624">
        <v>5000000</v>
      </c>
      <c r="M1624">
        <v>117463</v>
      </c>
      <c r="N1624" t="s">
        <v>1177</v>
      </c>
      <c r="O1624">
        <v>100</v>
      </c>
      <c r="P1624" t="str">
        <f>IF(Table1[[#This Row],[score]]&gt;=8.5,"High",IF(Table1[[#This Row],[score]]&gt;=7,"Medium","Low"))</f>
        <v>Low</v>
      </c>
      <c r="Q1624" s="5">
        <f>Table1[[#This Row],[gross]]-Table1[[#This Row],[budget]]</f>
        <v>-4882537</v>
      </c>
      <c r="R1624" s="5" t="str">
        <f>IF(Table1[[#This Row],[Profit]]&gt;0,"Profit","Loss")</f>
        <v>Loss</v>
      </c>
      <c r="S1624" s="6" t="str">
        <f>FLOOR(Table1[[#This Row],[year]]-1900,10)+1900 &amp; "-" &amp; FLOOR(Table1[[#This Row],[year]]-1890,10)+1900</f>
        <v>1980-1990</v>
      </c>
      <c r="T1624" s="14" t="s">
        <v>21847</v>
      </c>
      <c r="AB1624" s="14"/>
    </row>
    <row r="1625" spans="1:28" hidden="1" x14ac:dyDescent="0.3">
      <c r="A1625" t="s">
        <v>5453</v>
      </c>
      <c r="B1625" t="s">
        <v>16</v>
      </c>
      <c r="C1625" t="s">
        <v>52</v>
      </c>
      <c r="D1625">
        <v>1989</v>
      </c>
      <c r="E1625" t="s">
        <v>5249</v>
      </c>
      <c r="F1625">
        <v>5.5</v>
      </c>
      <c r="G1625">
        <v>1700</v>
      </c>
      <c r="H1625" t="s">
        <v>5454</v>
      </c>
      <c r="I1625" t="s">
        <v>5455</v>
      </c>
      <c r="J1625" t="s">
        <v>5456</v>
      </c>
      <c r="K1625" t="s">
        <v>30</v>
      </c>
      <c r="L1625">
        <v>3000000</v>
      </c>
      <c r="M1625">
        <v>76325</v>
      </c>
      <c r="N1625" t="s">
        <v>5457</v>
      </c>
      <c r="O1625">
        <v>90</v>
      </c>
      <c r="P1625" t="str">
        <f>IF(Table1[[#This Row],[score]]&gt;=8.5,"High",IF(Table1[[#This Row],[score]]&gt;=7,"Medium","Low"))</f>
        <v>Low</v>
      </c>
      <c r="Q1625" s="5">
        <f>Table1[[#This Row],[gross]]-Table1[[#This Row],[budget]]</f>
        <v>-2923675</v>
      </c>
      <c r="R1625" s="5" t="str">
        <f>IF(Table1[[#This Row],[Profit]]&gt;0,"Profit","Loss")</f>
        <v>Loss</v>
      </c>
      <c r="S1625" s="6" t="str">
        <f>FLOOR(Table1[[#This Row],[year]]-1900,10)+1900 &amp; "-" &amp; FLOOR(Table1[[#This Row],[year]]-1890,10)+1900</f>
        <v>1980-1990</v>
      </c>
      <c r="T1625" s="14" t="s">
        <v>21835</v>
      </c>
      <c r="AB1625" s="14"/>
    </row>
    <row r="1626" spans="1:28" hidden="1" x14ac:dyDescent="0.3">
      <c r="A1626" t="s">
        <v>5504</v>
      </c>
      <c r="B1626" t="s">
        <v>33</v>
      </c>
      <c r="C1626" t="s">
        <v>25</v>
      </c>
      <c r="D1626">
        <v>1989</v>
      </c>
      <c r="E1626" t="s">
        <v>5505</v>
      </c>
      <c r="F1626">
        <v>4.8</v>
      </c>
      <c r="G1626">
        <v>1000</v>
      </c>
      <c r="H1626" t="s">
        <v>5506</v>
      </c>
      <c r="I1626" t="s">
        <v>5507</v>
      </c>
      <c r="J1626" t="s">
        <v>29</v>
      </c>
      <c r="K1626" t="s">
        <v>30</v>
      </c>
      <c r="L1626">
        <v>16000000</v>
      </c>
      <c r="M1626">
        <v>67878</v>
      </c>
      <c r="N1626" t="s">
        <v>5508</v>
      </c>
      <c r="O1626">
        <v>93</v>
      </c>
      <c r="P1626" t="str">
        <f>IF(Table1[[#This Row],[score]]&gt;=8.5,"High",IF(Table1[[#This Row],[score]]&gt;=7,"Medium","Low"))</f>
        <v>Low</v>
      </c>
      <c r="Q1626" s="5">
        <f>Table1[[#This Row],[gross]]-Table1[[#This Row],[budget]]</f>
        <v>-15932122</v>
      </c>
      <c r="R1626" s="5" t="str">
        <f>IF(Table1[[#This Row],[Profit]]&gt;0,"Profit","Loss")</f>
        <v>Loss</v>
      </c>
      <c r="S1626" s="6" t="str">
        <f>FLOOR(Table1[[#This Row],[year]]-1900,10)+1900 &amp; "-" &amp; FLOOR(Table1[[#This Row],[year]]-1890,10)+1900</f>
        <v>1980-1990</v>
      </c>
      <c r="T1626" s="14" t="s">
        <v>21835</v>
      </c>
      <c r="AB1626" s="14"/>
    </row>
    <row r="1627" spans="1:28" hidden="1" x14ac:dyDescent="0.3">
      <c r="A1627" t="s">
        <v>5542</v>
      </c>
      <c r="B1627" t="s">
        <v>33</v>
      </c>
      <c r="C1627" t="s">
        <v>41</v>
      </c>
      <c r="D1627">
        <v>1989</v>
      </c>
      <c r="E1627" t="s">
        <v>5249</v>
      </c>
      <c r="F1627">
        <v>5.5</v>
      </c>
      <c r="G1627">
        <v>1200</v>
      </c>
      <c r="H1627" t="s">
        <v>5543</v>
      </c>
      <c r="I1627" t="s">
        <v>5543</v>
      </c>
      <c r="J1627" t="s">
        <v>5544</v>
      </c>
      <c r="K1627" t="s">
        <v>30</v>
      </c>
      <c r="L1627">
        <v>4000000</v>
      </c>
      <c r="M1627">
        <v>43671</v>
      </c>
      <c r="N1627" t="s">
        <v>5545</v>
      </c>
      <c r="O1627">
        <v>93</v>
      </c>
      <c r="P1627" t="str">
        <f>IF(Table1[[#This Row],[score]]&gt;=8.5,"High",IF(Table1[[#This Row],[score]]&gt;=7,"Medium","Low"))</f>
        <v>Low</v>
      </c>
      <c r="Q1627" s="5">
        <f>Table1[[#This Row],[gross]]-Table1[[#This Row],[budget]]</f>
        <v>-3956329</v>
      </c>
      <c r="R1627" s="5" t="str">
        <f>IF(Table1[[#This Row],[Profit]]&gt;0,"Profit","Loss")</f>
        <v>Loss</v>
      </c>
      <c r="S1627" s="6" t="str">
        <f>FLOOR(Table1[[#This Row],[year]]-1900,10)+1900 &amp; "-" &amp; FLOOR(Table1[[#This Row],[year]]-1890,10)+1900</f>
        <v>1980-1990</v>
      </c>
      <c r="T1627" s="14" t="s">
        <v>21835</v>
      </c>
      <c r="AB1627" s="14"/>
    </row>
    <row r="1628" spans="1:28" hidden="1" x14ac:dyDescent="0.3">
      <c r="A1628" t="s">
        <v>5211</v>
      </c>
      <c r="B1628" t="s">
        <v>1974</v>
      </c>
      <c r="C1628" t="s">
        <v>41</v>
      </c>
      <c r="D1628">
        <v>1989</v>
      </c>
      <c r="E1628" t="s">
        <v>4965</v>
      </c>
      <c r="F1628">
        <v>6.1</v>
      </c>
      <c r="G1628">
        <v>8600</v>
      </c>
      <c r="H1628" t="s">
        <v>2384</v>
      </c>
      <c r="I1628" t="s">
        <v>5212</v>
      </c>
      <c r="J1628" t="s">
        <v>5213</v>
      </c>
      <c r="K1628" t="s">
        <v>30</v>
      </c>
      <c r="L1628">
        <f>20500000</f>
        <v>20500000</v>
      </c>
      <c r="M1628">
        <v>27843</v>
      </c>
      <c r="N1628" t="s">
        <v>2774</v>
      </c>
      <c r="O1628">
        <v>90</v>
      </c>
      <c r="P1628" t="str">
        <f>IF(Table1[[#This Row],[score]]&gt;=8.5,"High",IF(Table1[[#This Row],[score]]&gt;=7,"Medium","Low"))</f>
        <v>Low</v>
      </c>
      <c r="Q1628" s="5">
        <f>Table1[[#This Row],[gross]]-Table1[[#This Row],[budget]]</f>
        <v>-20472157</v>
      </c>
      <c r="R1628" s="5" t="str">
        <f>IF(Table1[[#This Row],[Profit]]&gt;0,"Profit","Loss")</f>
        <v>Loss</v>
      </c>
      <c r="S1628" s="6" t="str">
        <f>FLOOR(Table1[[#This Row],[year]]-1900,10)+1900 &amp; "-" &amp; FLOOR(Table1[[#This Row],[year]]-1890,10)+1900</f>
        <v>1980-1990</v>
      </c>
      <c r="T1628" s="14" t="s">
        <v>21835</v>
      </c>
      <c r="AB1628" s="14"/>
    </row>
    <row r="1629" spans="1:28" hidden="1" x14ac:dyDescent="0.3">
      <c r="A1629" t="s">
        <v>5607</v>
      </c>
      <c r="B1629" t="s">
        <v>1974</v>
      </c>
      <c r="C1629" t="s">
        <v>17</v>
      </c>
      <c r="D1629">
        <v>1990</v>
      </c>
      <c r="E1629" t="s">
        <v>4479</v>
      </c>
      <c r="F1629">
        <v>7.1</v>
      </c>
      <c r="G1629">
        <v>203000</v>
      </c>
      <c r="H1629" t="s">
        <v>4473</v>
      </c>
      <c r="I1629" t="s">
        <v>1658</v>
      </c>
      <c r="J1629" t="s">
        <v>2014</v>
      </c>
      <c r="K1629" t="s">
        <v>30</v>
      </c>
      <c r="L1629">
        <v>22000000</v>
      </c>
      <c r="M1629">
        <v>505703557</v>
      </c>
      <c r="N1629" t="s">
        <v>44</v>
      </c>
      <c r="O1629">
        <v>127</v>
      </c>
      <c r="P1629" t="str">
        <f>IF(Table1[[#This Row],[score]]&gt;=8.5,"High",IF(Table1[[#This Row],[score]]&gt;=7,"Medium","Low"))</f>
        <v>Medium</v>
      </c>
      <c r="Q1629" s="5">
        <f>Table1[[#This Row],[gross]]-Table1[[#This Row],[budget]]</f>
        <v>483703557</v>
      </c>
      <c r="R1629" s="5" t="str">
        <f>IF(Table1[[#This Row],[Profit]]&gt;0,"Profit","Loss")</f>
        <v>Profit</v>
      </c>
      <c r="S1629" s="6" t="str">
        <f>FLOOR(Table1[[#This Row],[year]]-1900,10)+1900 &amp; "-" &amp; FLOOR(Table1[[#This Row],[year]]-1890,10)+1900</f>
        <v>1990-2000</v>
      </c>
      <c r="T1629" s="14" t="s">
        <v>21835</v>
      </c>
      <c r="AB1629" s="14"/>
    </row>
    <row r="1630" spans="1:28" hidden="1" x14ac:dyDescent="0.3">
      <c r="A1630" t="s">
        <v>5604</v>
      </c>
      <c r="B1630" t="s">
        <v>33</v>
      </c>
      <c r="C1630" t="s">
        <v>41</v>
      </c>
      <c r="D1630">
        <v>1990</v>
      </c>
      <c r="E1630" t="s">
        <v>5605</v>
      </c>
      <c r="F1630">
        <v>7.6</v>
      </c>
      <c r="G1630">
        <v>501000</v>
      </c>
      <c r="H1630" t="s">
        <v>2026</v>
      </c>
      <c r="I1630" t="s">
        <v>1297</v>
      </c>
      <c r="J1630" t="s">
        <v>5606</v>
      </c>
      <c r="K1630" t="s">
        <v>30</v>
      </c>
      <c r="L1630">
        <v>18000000</v>
      </c>
      <c r="M1630">
        <v>476684675</v>
      </c>
      <c r="N1630" t="s">
        <v>3874</v>
      </c>
      <c r="O1630">
        <v>103</v>
      </c>
      <c r="P1630" t="str">
        <f>IF(Table1[[#This Row],[score]]&gt;=8.5,"High",IF(Table1[[#This Row],[score]]&gt;=7,"Medium","Low"))</f>
        <v>Medium</v>
      </c>
      <c r="Q1630" s="5">
        <f>Table1[[#This Row],[gross]]-Table1[[#This Row],[budget]]</f>
        <v>458684675</v>
      </c>
      <c r="R1630" s="5" t="str">
        <f>IF(Table1[[#This Row],[Profit]]&gt;0,"Profit","Loss")</f>
        <v>Profit</v>
      </c>
      <c r="S1630" s="6" t="str">
        <f>FLOOR(Table1[[#This Row],[year]]-1900,10)+1900 &amp; "-" &amp; FLOOR(Table1[[#This Row],[year]]-1890,10)+1900</f>
        <v>1990-2000</v>
      </c>
      <c r="T1630" s="14" t="s">
        <v>21835</v>
      </c>
      <c r="AB1630" s="14"/>
    </row>
    <row r="1631" spans="1:28" hidden="1" x14ac:dyDescent="0.3">
      <c r="A1631" t="s">
        <v>5601</v>
      </c>
      <c r="B1631" t="s">
        <v>16</v>
      </c>
      <c r="C1631" t="s">
        <v>41</v>
      </c>
      <c r="D1631">
        <v>1990</v>
      </c>
      <c r="E1631" t="s">
        <v>5602</v>
      </c>
      <c r="F1631">
        <v>7</v>
      </c>
      <c r="G1631">
        <v>299000</v>
      </c>
      <c r="H1631" t="s">
        <v>1219</v>
      </c>
      <c r="I1631" t="s">
        <v>5603</v>
      </c>
      <c r="J1631" t="s">
        <v>184</v>
      </c>
      <c r="K1631" t="s">
        <v>30</v>
      </c>
      <c r="L1631">
        <v>14000000</v>
      </c>
      <c r="M1631">
        <v>463406268</v>
      </c>
      <c r="N1631" t="s">
        <v>2067</v>
      </c>
      <c r="O1631">
        <v>119</v>
      </c>
      <c r="P1631" t="str">
        <f>IF(Table1[[#This Row],[score]]&gt;=8.5,"High",IF(Table1[[#This Row],[score]]&gt;=7,"Medium","Low"))</f>
        <v>Medium</v>
      </c>
      <c r="Q1631" s="5">
        <f>Table1[[#This Row],[gross]]-Table1[[#This Row],[budget]]</f>
        <v>449406268</v>
      </c>
      <c r="R1631" s="5" t="str">
        <f>IF(Table1[[#This Row],[Profit]]&gt;0,"Profit","Loss")</f>
        <v>Profit</v>
      </c>
      <c r="S1631" s="6" t="str">
        <f>FLOOR(Table1[[#This Row],[year]]-1900,10)+1900 &amp; "-" &amp; FLOOR(Table1[[#This Row],[year]]-1890,10)+1900</f>
        <v>1990-2000</v>
      </c>
      <c r="T1631" s="14" t="s">
        <v>21835</v>
      </c>
      <c r="AB1631" s="14"/>
    </row>
    <row r="1632" spans="1:28" hidden="1" x14ac:dyDescent="0.3">
      <c r="A1632" t="s">
        <v>5608</v>
      </c>
      <c r="B1632" t="s">
        <v>1974</v>
      </c>
      <c r="C1632" t="s">
        <v>25</v>
      </c>
      <c r="D1632">
        <v>1990</v>
      </c>
      <c r="E1632" t="s">
        <v>5317</v>
      </c>
      <c r="F1632">
        <v>8</v>
      </c>
      <c r="G1632">
        <v>247000</v>
      </c>
      <c r="H1632" t="s">
        <v>2798</v>
      </c>
      <c r="I1632" t="s">
        <v>5609</v>
      </c>
      <c r="J1632" t="s">
        <v>2798</v>
      </c>
      <c r="K1632" t="s">
        <v>30</v>
      </c>
      <c r="L1632">
        <v>22000000</v>
      </c>
      <c r="M1632">
        <v>424208848</v>
      </c>
      <c r="N1632" t="s">
        <v>5610</v>
      </c>
      <c r="O1632">
        <v>181</v>
      </c>
      <c r="P1632" t="str">
        <f>IF(Table1[[#This Row],[score]]&gt;=8.5,"High",IF(Table1[[#This Row],[score]]&gt;=7,"Medium","Low"))</f>
        <v>Medium</v>
      </c>
      <c r="Q1632" s="5">
        <f>Table1[[#This Row],[gross]]-Table1[[#This Row],[budget]]</f>
        <v>402208848</v>
      </c>
      <c r="R1632" s="5" t="str">
        <f>IF(Table1[[#This Row],[Profit]]&gt;0,"Profit","Loss")</f>
        <v>Profit</v>
      </c>
      <c r="S1632" s="6" t="str">
        <f>FLOOR(Table1[[#This Row],[year]]-1900,10)+1900 &amp; "-" &amp; FLOOR(Table1[[#This Row],[year]]-1890,10)+1900</f>
        <v>1990-2000</v>
      </c>
      <c r="T1632" s="14" t="s">
        <v>21835</v>
      </c>
      <c r="AB1632" s="14"/>
    </row>
    <row r="1633" spans="1:28" hidden="1" x14ac:dyDescent="0.3">
      <c r="A1633" t="s">
        <v>5598</v>
      </c>
      <c r="B1633" t="s">
        <v>16</v>
      </c>
      <c r="C1633" t="s">
        <v>34</v>
      </c>
      <c r="D1633">
        <v>1990</v>
      </c>
      <c r="E1633" t="s">
        <v>5599</v>
      </c>
      <c r="F1633">
        <v>7.5</v>
      </c>
      <c r="G1633">
        <v>310000</v>
      </c>
      <c r="H1633" t="s">
        <v>2615</v>
      </c>
      <c r="I1633" t="s">
        <v>5600</v>
      </c>
      <c r="J1633" t="s">
        <v>986</v>
      </c>
      <c r="K1633" t="s">
        <v>30</v>
      </c>
      <c r="L1633">
        <v>65000000</v>
      </c>
      <c r="M1633">
        <v>261317921</v>
      </c>
      <c r="N1633" t="s">
        <v>4109</v>
      </c>
      <c r="O1633">
        <v>113</v>
      </c>
      <c r="P1633" t="str">
        <f>IF(Table1[[#This Row],[score]]&gt;=8.5,"High",IF(Table1[[#This Row],[score]]&gt;=7,"Medium","Low"))</f>
        <v>Medium</v>
      </c>
      <c r="Q1633" s="5">
        <f>Table1[[#This Row],[gross]]-Table1[[#This Row],[budget]]</f>
        <v>196317921</v>
      </c>
      <c r="R1633" s="5" t="str">
        <f>IF(Table1[[#This Row],[Profit]]&gt;0,"Profit","Loss")</f>
        <v>Profit</v>
      </c>
      <c r="S1633" s="6" t="str">
        <f>FLOOR(Table1[[#This Row],[year]]-1900,10)+1900 &amp; "-" &amp; FLOOR(Table1[[#This Row],[year]]-1890,10)+1900</f>
        <v>1990-2000</v>
      </c>
      <c r="T1633" s="14" t="s">
        <v>21835</v>
      </c>
      <c r="AB1633" s="14"/>
    </row>
    <row r="1634" spans="1:28" hidden="1" x14ac:dyDescent="0.3">
      <c r="A1634" t="s">
        <v>5653</v>
      </c>
      <c r="B1634" t="s">
        <v>33</v>
      </c>
      <c r="C1634" t="s">
        <v>25</v>
      </c>
      <c r="D1634">
        <v>1990</v>
      </c>
      <c r="E1634" t="s">
        <v>5446</v>
      </c>
      <c r="F1634">
        <v>7.4</v>
      </c>
      <c r="G1634">
        <v>416000</v>
      </c>
      <c r="H1634" t="s">
        <v>2030</v>
      </c>
      <c r="I1634" t="s">
        <v>2030</v>
      </c>
      <c r="J1634" t="s">
        <v>2535</v>
      </c>
      <c r="K1634" t="s">
        <v>30</v>
      </c>
      <c r="L1634">
        <v>40000000</v>
      </c>
      <c r="M1634">
        <v>245077583</v>
      </c>
      <c r="N1634" t="s">
        <v>61</v>
      </c>
      <c r="O1634">
        <v>118</v>
      </c>
      <c r="P1634" t="str">
        <f>IF(Table1[[#This Row],[score]]&gt;=8.5,"High",IF(Table1[[#This Row],[score]]&gt;=7,"Medium","Low"))</f>
        <v>Medium</v>
      </c>
      <c r="Q1634" s="5">
        <f>Table1[[#This Row],[gross]]-Table1[[#This Row],[budget]]</f>
        <v>205077583</v>
      </c>
      <c r="R1634" s="5" t="str">
        <f>IF(Table1[[#This Row],[Profit]]&gt;0,"Profit","Loss")</f>
        <v>Profit</v>
      </c>
      <c r="S1634" s="6" t="str">
        <f>FLOOR(Table1[[#This Row],[year]]-1900,10)+1900 &amp; "-" &amp; FLOOR(Table1[[#This Row],[year]]-1890,10)+1900</f>
        <v>1990-2000</v>
      </c>
      <c r="T1634" s="14" t="s">
        <v>21835</v>
      </c>
      <c r="AB1634" s="14"/>
    </row>
    <row r="1635" spans="1:28" hidden="1" x14ac:dyDescent="0.3">
      <c r="A1635" t="s">
        <v>5613</v>
      </c>
      <c r="B1635" t="s">
        <v>16</v>
      </c>
      <c r="C1635" t="s">
        <v>34</v>
      </c>
      <c r="D1635">
        <v>1990</v>
      </c>
      <c r="E1635" t="s">
        <v>5614</v>
      </c>
      <c r="F1635">
        <v>7.1</v>
      </c>
      <c r="G1635">
        <v>344000</v>
      </c>
      <c r="H1635" t="s">
        <v>3745</v>
      </c>
      <c r="I1635" t="s">
        <v>5615</v>
      </c>
      <c r="J1635" t="s">
        <v>4412</v>
      </c>
      <c r="K1635" t="s">
        <v>30</v>
      </c>
      <c r="L1635">
        <v>70000000</v>
      </c>
      <c r="M1635">
        <v>240031274</v>
      </c>
      <c r="N1635" t="s">
        <v>180</v>
      </c>
      <c r="O1635">
        <v>124</v>
      </c>
      <c r="P1635" t="str">
        <f>IF(Table1[[#This Row],[score]]&gt;=8.5,"High",IF(Table1[[#This Row],[score]]&gt;=7,"Medium","Low"))</f>
        <v>Medium</v>
      </c>
      <c r="Q1635" s="5">
        <f>Table1[[#This Row],[gross]]-Table1[[#This Row],[budget]]</f>
        <v>170031274</v>
      </c>
      <c r="R1635" s="5" t="str">
        <f>IF(Table1[[#This Row],[Profit]]&gt;0,"Profit","Loss")</f>
        <v>Profit</v>
      </c>
      <c r="S1635" s="6" t="str">
        <f>FLOOR(Table1[[#This Row],[year]]-1900,10)+1900 &amp; "-" &amp; FLOOR(Table1[[#This Row],[year]]-1890,10)+1900</f>
        <v>1990-2000</v>
      </c>
      <c r="T1635" s="14" t="s">
        <v>21835</v>
      </c>
      <c r="AB1635" s="14"/>
    </row>
    <row r="1636" spans="1:28" hidden="1" x14ac:dyDescent="0.3">
      <c r="A1636" t="s">
        <v>5660</v>
      </c>
      <c r="B1636" t="s">
        <v>16</v>
      </c>
      <c r="C1636" t="s">
        <v>4834</v>
      </c>
      <c r="D1636">
        <v>1990</v>
      </c>
      <c r="E1636" t="s">
        <v>5661</v>
      </c>
      <c r="F1636">
        <v>6.9</v>
      </c>
      <c r="G1636">
        <v>39000</v>
      </c>
      <c r="H1636" t="s">
        <v>920</v>
      </c>
      <c r="I1636" t="s">
        <v>5662</v>
      </c>
      <c r="J1636" t="s">
        <v>488</v>
      </c>
      <c r="K1636" t="s">
        <v>30</v>
      </c>
      <c r="L1636">
        <v>22000000</v>
      </c>
      <c r="M1636">
        <v>221303188</v>
      </c>
      <c r="N1636" t="s">
        <v>23</v>
      </c>
      <c r="O1636">
        <v>127</v>
      </c>
      <c r="P1636" t="str">
        <f>IF(Table1[[#This Row],[score]]&gt;=8.5,"High",IF(Table1[[#This Row],[score]]&gt;=7,"Medium","Low"))</f>
        <v>Low</v>
      </c>
      <c r="Q1636" s="5">
        <f>Table1[[#This Row],[gross]]-Table1[[#This Row],[budget]]</f>
        <v>199303188</v>
      </c>
      <c r="R1636" s="5" t="str">
        <f>IF(Table1[[#This Row],[Profit]]&gt;0,"Profit","Loss")</f>
        <v>Profit</v>
      </c>
      <c r="S1636" s="6" t="str">
        <f>FLOOR(Table1[[#This Row],[year]]-1900,10)+1900 &amp; "-" &amp; FLOOR(Table1[[#This Row],[year]]-1890,10)+1900</f>
        <v>1990-2000</v>
      </c>
      <c r="T1636" s="14" t="s">
        <v>21835</v>
      </c>
      <c r="AB1636" s="14"/>
    </row>
    <row r="1637" spans="1:28" hidden="1" x14ac:dyDescent="0.3">
      <c r="A1637" t="s">
        <v>5622</v>
      </c>
      <c r="B1637" t="s">
        <v>33</v>
      </c>
      <c r="C1637" t="s">
        <v>34</v>
      </c>
      <c r="D1637">
        <v>1990</v>
      </c>
      <c r="E1637" t="s">
        <v>5119</v>
      </c>
      <c r="F1637">
        <v>6.8</v>
      </c>
      <c r="G1637">
        <v>88000</v>
      </c>
      <c r="H1637" t="s">
        <v>2223</v>
      </c>
      <c r="I1637" t="s">
        <v>5623</v>
      </c>
      <c r="J1637" t="s">
        <v>5624</v>
      </c>
      <c r="K1637" t="s">
        <v>30</v>
      </c>
      <c r="L1637">
        <v>13500000</v>
      </c>
      <c r="M1637">
        <v>201965915</v>
      </c>
      <c r="N1637" t="s">
        <v>5625</v>
      </c>
      <c r="O1637">
        <v>93</v>
      </c>
      <c r="P1637" t="str">
        <f>IF(Table1[[#This Row],[score]]&gt;=8.5,"High",IF(Table1[[#This Row],[score]]&gt;=7,"Medium","Low"))</f>
        <v>Low</v>
      </c>
      <c r="Q1637" s="5">
        <f>Table1[[#This Row],[gross]]-Table1[[#This Row],[budget]]</f>
        <v>188465915</v>
      </c>
      <c r="R1637" s="5" t="str">
        <f>IF(Table1[[#This Row],[Profit]]&gt;0,"Profit","Loss")</f>
        <v>Profit</v>
      </c>
      <c r="S1637" s="6" t="str">
        <f>FLOOR(Table1[[#This Row],[year]]-1900,10)+1900 &amp; "-" &amp; FLOOR(Table1[[#This Row],[year]]-1890,10)+1900</f>
        <v>1990-2000</v>
      </c>
      <c r="T1637" s="14" t="s">
        <v>21835</v>
      </c>
      <c r="AB1637" s="14"/>
    </row>
    <row r="1638" spans="1:28" hidden="1" x14ac:dyDescent="0.3">
      <c r="A1638" t="s">
        <v>5618</v>
      </c>
      <c r="B1638" t="s">
        <v>1974</v>
      </c>
      <c r="C1638" t="s">
        <v>34</v>
      </c>
      <c r="D1638">
        <v>1990</v>
      </c>
      <c r="E1638" t="s">
        <v>5619</v>
      </c>
      <c r="F1638">
        <v>6.2</v>
      </c>
      <c r="G1638">
        <v>140000</v>
      </c>
      <c r="H1638" t="s">
        <v>532</v>
      </c>
      <c r="I1638" t="s">
        <v>5620</v>
      </c>
      <c r="J1638" t="s">
        <v>986</v>
      </c>
      <c r="K1638" t="s">
        <v>30</v>
      </c>
      <c r="L1638">
        <v>15000000</v>
      </c>
      <c r="M1638">
        <v>201957688</v>
      </c>
      <c r="N1638" t="s">
        <v>61</v>
      </c>
      <c r="O1638">
        <v>111</v>
      </c>
      <c r="P1638" t="str">
        <f>IF(Table1[[#This Row],[score]]&gt;=8.5,"High",IF(Table1[[#This Row],[score]]&gt;=7,"Medium","Low"))</f>
        <v>Low</v>
      </c>
      <c r="Q1638" s="5">
        <f>Table1[[#This Row],[gross]]-Table1[[#This Row],[budget]]</f>
        <v>186957688</v>
      </c>
      <c r="R1638" s="5" t="str">
        <f>IF(Table1[[#This Row],[Profit]]&gt;0,"Profit","Loss")</f>
        <v>Profit</v>
      </c>
      <c r="S1638" s="6" t="str">
        <f>FLOOR(Table1[[#This Row],[year]]-1900,10)+1900 &amp; "-" &amp; FLOOR(Table1[[#This Row],[year]]-1890,10)+1900</f>
        <v>1990-2000</v>
      </c>
      <c r="T1638" s="14" t="s">
        <v>21835</v>
      </c>
      <c r="AB1638" s="14"/>
    </row>
    <row r="1639" spans="1:28" hidden="1" x14ac:dyDescent="0.3">
      <c r="A1639" t="s">
        <v>5629</v>
      </c>
      <c r="B1639" t="s">
        <v>33</v>
      </c>
      <c r="C1639" t="s">
        <v>34</v>
      </c>
      <c r="D1639">
        <v>1990</v>
      </c>
      <c r="E1639" t="s">
        <v>5630</v>
      </c>
      <c r="F1639">
        <v>7.6</v>
      </c>
      <c r="G1639">
        <v>186000</v>
      </c>
      <c r="H1639" t="s">
        <v>2881</v>
      </c>
      <c r="I1639" t="s">
        <v>5631</v>
      </c>
      <c r="J1639" t="s">
        <v>557</v>
      </c>
      <c r="K1639" t="s">
        <v>30</v>
      </c>
      <c r="L1639">
        <v>30000000</v>
      </c>
      <c r="M1639">
        <v>200512643</v>
      </c>
      <c r="N1639" t="s">
        <v>44</v>
      </c>
      <c r="O1639">
        <v>135</v>
      </c>
      <c r="P1639" t="str">
        <f>IF(Table1[[#This Row],[score]]&gt;=8.5,"High",IF(Table1[[#This Row],[score]]&gt;=7,"Medium","Low"))</f>
        <v>Medium</v>
      </c>
      <c r="Q1639" s="5">
        <f>Table1[[#This Row],[gross]]-Table1[[#This Row],[budget]]</f>
        <v>170512643</v>
      </c>
      <c r="R1639" s="5" t="str">
        <f>IF(Table1[[#This Row],[Profit]]&gt;0,"Profit","Loss")</f>
        <v>Profit</v>
      </c>
      <c r="S1639" s="6" t="str">
        <f>FLOOR(Table1[[#This Row],[year]]-1900,10)+1900 &amp; "-" &amp; FLOOR(Table1[[#This Row],[year]]-1890,10)+1900</f>
        <v>1990-2000</v>
      </c>
      <c r="T1639" s="14" t="s">
        <v>21835</v>
      </c>
      <c r="AB1639" s="14"/>
    </row>
    <row r="1640" spans="1:28" hidden="1" x14ac:dyDescent="0.3">
      <c r="A1640" t="s">
        <v>5632</v>
      </c>
      <c r="B1640" t="s">
        <v>33</v>
      </c>
      <c r="C1640" t="s">
        <v>34</v>
      </c>
      <c r="D1640">
        <v>1990</v>
      </c>
      <c r="E1640" t="s">
        <v>5633</v>
      </c>
      <c r="F1640">
        <v>6.1</v>
      </c>
      <c r="G1640">
        <v>59000</v>
      </c>
      <c r="H1640" t="s">
        <v>588</v>
      </c>
      <c r="I1640" t="s">
        <v>5634</v>
      </c>
      <c r="J1640" t="s">
        <v>588</v>
      </c>
      <c r="K1640" t="s">
        <v>30</v>
      </c>
      <c r="L1640">
        <v>47000000</v>
      </c>
      <c r="M1640">
        <v>162738726</v>
      </c>
      <c r="N1640" t="s">
        <v>2067</v>
      </c>
      <c r="O1640">
        <v>105</v>
      </c>
      <c r="P1640" t="str">
        <f>IF(Table1[[#This Row],[score]]&gt;=8.5,"High",IF(Table1[[#This Row],[score]]&gt;=7,"Medium","Low"))</f>
        <v>Low</v>
      </c>
      <c r="Q1640" s="5">
        <f>Table1[[#This Row],[gross]]-Table1[[#This Row],[budget]]</f>
        <v>115738726</v>
      </c>
      <c r="R1640" s="5" t="str">
        <f>IF(Table1[[#This Row],[Profit]]&gt;0,"Profit","Loss")</f>
        <v>Profit</v>
      </c>
      <c r="S1640" s="6" t="str">
        <f>FLOOR(Table1[[#This Row],[year]]-1900,10)+1900 &amp; "-" &amp; FLOOR(Table1[[#This Row],[year]]-1890,10)+1900</f>
        <v>1990-2000</v>
      </c>
      <c r="T1640" s="14" t="s">
        <v>21835</v>
      </c>
      <c r="AB1640" s="14"/>
    </row>
    <row r="1641" spans="1:28" hidden="1" x14ac:dyDescent="0.3">
      <c r="A1641" t="s">
        <v>5667</v>
      </c>
      <c r="B1641" t="s">
        <v>1974</v>
      </c>
      <c r="C1641" t="s">
        <v>34</v>
      </c>
      <c r="D1641">
        <v>1990</v>
      </c>
      <c r="E1641" t="s">
        <v>5668</v>
      </c>
      <c r="F1641">
        <v>6.1</v>
      </c>
      <c r="G1641">
        <v>81000</v>
      </c>
      <c r="H1641" t="s">
        <v>1543</v>
      </c>
      <c r="I1641" t="s">
        <v>1172</v>
      </c>
      <c r="J1641" t="s">
        <v>1462</v>
      </c>
      <c r="K1641" t="s">
        <v>30</v>
      </c>
      <c r="L1641">
        <v>60000000</v>
      </c>
      <c r="M1641">
        <v>157920733</v>
      </c>
      <c r="N1641" t="s">
        <v>2356</v>
      </c>
      <c r="O1641">
        <v>107</v>
      </c>
      <c r="P1641" t="str">
        <f>IF(Table1[[#This Row],[score]]&gt;=8.5,"High",IF(Table1[[#This Row],[score]]&gt;=7,"Medium","Low"))</f>
        <v>Low</v>
      </c>
      <c r="Q1641" s="5">
        <f>Table1[[#This Row],[gross]]-Table1[[#This Row],[budget]]</f>
        <v>97920733</v>
      </c>
      <c r="R1641" s="5" t="str">
        <f>IF(Table1[[#This Row],[Profit]]&gt;0,"Profit","Loss")</f>
        <v>Profit</v>
      </c>
      <c r="S1641" s="6" t="str">
        <f>FLOOR(Table1[[#This Row],[year]]-1900,10)+1900 &amp; "-" &amp; FLOOR(Table1[[#This Row],[year]]-1890,10)+1900</f>
        <v>1990-2000</v>
      </c>
      <c r="T1641" s="14" t="s">
        <v>21835</v>
      </c>
      <c r="AB1641" s="14"/>
    </row>
    <row r="1642" spans="1:28" hidden="1" x14ac:dyDescent="0.3">
      <c r="A1642" t="s">
        <v>5734</v>
      </c>
      <c r="B1642" t="s">
        <v>16</v>
      </c>
      <c r="C1642" t="s">
        <v>34</v>
      </c>
      <c r="D1642">
        <v>1990</v>
      </c>
      <c r="E1642" t="s">
        <v>5735</v>
      </c>
      <c r="F1642">
        <v>5.9</v>
      </c>
      <c r="G1642">
        <v>40000</v>
      </c>
      <c r="H1642" t="s">
        <v>77</v>
      </c>
      <c r="I1642" t="s">
        <v>5736</v>
      </c>
      <c r="J1642" t="s">
        <v>1469</v>
      </c>
      <c r="K1642" t="s">
        <v>30</v>
      </c>
      <c r="L1642">
        <v>38000000</v>
      </c>
      <c r="M1642">
        <v>153518974</v>
      </c>
      <c r="N1642" t="s">
        <v>44</v>
      </c>
      <c r="O1642">
        <v>93</v>
      </c>
      <c r="P1642" t="str">
        <f>IF(Table1[[#This Row],[score]]&gt;=8.5,"High",IF(Table1[[#This Row],[score]]&gt;=7,"Medium","Low"))</f>
        <v>Low</v>
      </c>
      <c r="Q1642" s="5">
        <f>Table1[[#This Row],[gross]]-Table1[[#This Row],[budget]]</f>
        <v>115518974</v>
      </c>
      <c r="R1642" s="5" t="str">
        <f>IF(Table1[[#This Row],[Profit]]&gt;0,"Profit","Loss")</f>
        <v>Profit</v>
      </c>
      <c r="S1642" s="6" t="str">
        <f>FLOOR(Table1[[#This Row],[year]]-1900,10)+1900 &amp; "-" &amp; FLOOR(Table1[[#This Row],[year]]-1890,10)+1900</f>
        <v>1990-2000</v>
      </c>
      <c r="T1642" s="14" t="s">
        <v>21835</v>
      </c>
      <c r="AB1642" s="14"/>
    </row>
    <row r="1643" spans="1:28" hidden="1" x14ac:dyDescent="0.3">
      <c r="A1643" t="s">
        <v>5779</v>
      </c>
      <c r="B1643" t="s">
        <v>1974</v>
      </c>
      <c r="C1643" t="s">
        <v>34</v>
      </c>
      <c r="D1643">
        <v>1990</v>
      </c>
      <c r="E1643" t="s">
        <v>5780</v>
      </c>
      <c r="F1643">
        <v>6</v>
      </c>
      <c r="G1643">
        <v>42000</v>
      </c>
      <c r="H1643" t="s">
        <v>902</v>
      </c>
      <c r="I1643" t="s">
        <v>2684</v>
      </c>
      <c r="J1643" t="s">
        <v>526</v>
      </c>
      <c r="K1643" t="s">
        <v>30</v>
      </c>
      <c r="L1643">
        <v>20000000</v>
      </c>
      <c r="M1643">
        <v>138697012</v>
      </c>
      <c r="N1643" t="s">
        <v>61</v>
      </c>
      <c r="O1643">
        <v>110</v>
      </c>
      <c r="P1643" t="str">
        <f>IF(Table1[[#This Row],[score]]&gt;=8.5,"High",IF(Table1[[#This Row],[score]]&gt;=7,"Medium","Low"))</f>
        <v>Low</v>
      </c>
      <c r="Q1643" s="5">
        <f>Table1[[#This Row],[gross]]-Table1[[#This Row],[budget]]</f>
        <v>118697012</v>
      </c>
      <c r="R1643" s="5" t="str">
        <f>IF(Table1[[#This Row],[Profit]]&gt;0,"Profit","Loss")</f>
        <v>Profit</v>
      </c>
      <c r="S1643" s="6" t="str">
        <f>FLOOR(Table1[[#This Row],[year]]-1900,10)+1900 &amp; "-" &amp; FLOOR(Table1[[#This Row],[year]]-1890,10)+1900</f>
        <v>1990-2000</v>
      </c>
      <c r="T1643" s="14" t="s">
        <v>21835</v>
      </c>
      <c r="AB1643" s="14"/>
    </row>
    <row r="1644" spans="1:28" hidden="1" x14ac:dyDescent="0.3">
      <c r="A1644" t="s">
        <v>5596</v>
      </c>
      <c r="B1644" t="s">
        <v>16</v>
      </c>
      <c r="C1644" t="s">
        <v>104</v>
      </c>
      <c r="D1644">
        <v>1990</v>
      </c>
      <c r="E1644" t="s">
        <v>5597</v>
      </c>
      <c r="F1644">
        <v>7.6</v>
      </c>
      <c r="G1644">
        <v>370000</v>
      </c>
      <c r="H1644" t="s">
        <v>727</v>
      </c>
      <c r="I1644" t="s">
        <v>4220</v>
      </c>
      <c r="J1644" t="s">
        <v>136</v>
      </c>
      <c r="K1644" t="s">
        <v>30</v>
      </c>
      <c r="L1644">
        <v>54000000</v>
      </c>
      <c r="M1644">
        <v>136861392</v>
      </c>
      <c r="N1644" t="s">
        <v>44</v>
      </c>
      <c r="O1644">
        <v>162</v>
      </c>
      <c r="P1644" t="str">
        <f>IF(Table1[[#This Row],[score]]&gt;=8.5,"High",IF(Table1[[#This Row],[score]]&gt;=7,"Medium","Low"))</f>
        <v>Medium</v>
      </c>
      <c r="Q1644" s="5">
        <f>Table1[[#This Row],[gross]]-Table1[[#This Row],[budget]]</f>
        <v>82861392</v>
      </c>
      <c r="R1644" s="5" t="str">
        <f>IF(Table1[[#This Row],[Profit]]&gt;0,"Profit","Loss")</f>
        <v>Profit</v>
      </c>
      <c r="S1644" s="6" t="str">
        <f>FLOOR(Table1[[#This Row],[year]]-1900,10)+1900 &amp; "-" &amp; FLOOR(Table1[[#This Row],[year]]-1890,10)+1900</f>
        <v>1990-2000</v>
      </c>
      <c r="T1644" s="14" t="s">
        <v>21835</v>
      </c>
      <c r="AB1644" s="14"/>
    </row>
    <row r="1645" spans="1:28" hidden="1" x14ac:dyDescent="0.3">
      <c r="A1645" t="s">
        <v>5673</v>
      </c>
      <c r="B1645" t="s">
        <v>1974</v>
      </c>
      <c r="C1645" t="s">
        <v>17</v>
      </c>
      <c r="D1645">
        <v>1990</v>
      </c>
      <c r="E1645" t="s">
        <v>5605</v>
      </c>
      <c r="F1645">
        <v>5.3</v>
      </c>
      <c r="G1645">
        <v>130000</v>
      </c>
      <c r="H1645" t="s">
        <v>757</v>
      </c>
      <c r="I1645" t="s">
        <v>749</v>
      </c>
      <c r="J1645" t="s">
        <v>749</v>
      </c>
      <c r="K1645" t="s">
        <v>30</v>
      </c>
      <c r="L1645">
        <v>42000000</v>
      </c>
      <c r="M1645">
        <v>119946358</v>
      </c>
      <c r="N1645" t="s">
        <v>80</v>
      </c>
      <c r="O1645">
        <v>104</v>
      </c>
      <c r="P1645" t="str">
        <f>IF(Table1[[#This Row],[score]]&gt;=8.5,"High",IF(Table1[[#This Row],[score]]&gt;=7,"Medium","Low"))</f>
        <v>Low</v>
      </c>
      <c r="Q1645" s="5">
        <f>Table1[[#This Row],[gross]]-Table1[[#This Row],[budget]]</f>
        <v>77946358</v>
      </c>
      <c r="R1645" s="5" t="str">
        <f>IF(Table1[[#This Row],[Profit]]&gt;0,"Profit","Loss")</f>
        <v>Profit</v>
      </c>
      <c r="S1645" s="6" t="str">
        <f>FLOOR(Table1[[#This Row],[year]]-1900,10)+1900 &amp; "-" &amp; FLOOR(Table1[[#This Row],[year]]-1890,10)+1900</f>
        <v>1990-2000</v>
      </c>
      <c r="T1645" s="14" t="s">
        <v>21835</v>
      </c>
      <c r="AB1645" s="14"/>
    </row>
    <row r="1646" spans="1:28" hidden="1" x14ac:dyDescent="0.3">
      <c r="A1646" t="s">
        <v>5626</v>
      </c>
      <c r="B1646" t="s">
        <v>1974</v>
      </c>
      <c r="C1646" t="s">
        <v>17</v>
      </c>
      <c r="D1646">
        <v>1990</v>
      </c>
      <c r="E1646" t="s">
        <v>5627</v>
      </c>
      <c r="F1646">
        <v>7.9</v>
      </c>
      <c r="G1646">
        <v>456000</v>
      </c>
      <c r="H1646" t="s">
        <v>2638</v>
      </c>
      <c r="I1646" t="s">
        <v>2638</v>
      </c>
      <c r="J1646" t="s">
        <v>5628</v>
      </c>
      <c r="K1646" t="s">
        <v>30</v>
      </c>
      <c r="L1646">
        <v>20000000</v>
      </c>
      <c r="M1646">
        <v>86024005</v>
      </c>
      <c r="N1646" t="s">
        <v>180</v>
      </c>
      <c r="O1646">
        <v>105</v>
      </c>
      <c r="P1646" t="str">
        <f>IF(Table1[[#This Row],[score]]&gt;=8.5,"High",IF(Table1[[#This Row],[score]]&gt;=7,"Medium","Low"))</f>
        <v>Medium</v>
      </c>
      <c r="Q1646" s="5">
        <f>Table1[[#This Row],[gross]]-Table1[[#This Row],[budget]]</f>
        <v>66024005</v>
      </c>
      <c r="R1646" s="5" t="str">
        <f>IF(Table1[[#This Row],[Profit]]&gt;0,"Profit","Loss")</f>
        <v>Profit</v>
      </c>
      <c r="S1646" s="6" t="str">
        <f>FLOOR(Table1[[#This Row],[year]]-1900,10)+1900 &amp; "-" &amp; FLOOR(Table1[[#This Row],[year]]-1890,10)+1900</f>
        <v>1990-2000</v>
      </c>
      <c r="T1646" s="14" t="s">
        <v>21835</v>
      </c>
      <c r="AB1646" s="14"/>
    </row>
    <row r="1647" spans="1:28" hidden="1" x14ac:dyDescent="0.3">
      <c r="A1647" t="s">
        <v>5719</v>
      </c>
      <c r="B1647" t="s">
        <v>33</v>
      </c>
      <c r="C1647" t="s">
        <v>41</v>
      </c>
      <c r="D1647">
        <v>1990</v>
      </c>
      <c r="E1647" t="s">
        <v>5661</v>
      </c>
      <c r="F1647">
        <v>5.4</v>
      </c>
      <c r="G1647">
        <v>29000</v>
      </c>
      <c r="H1647" t="s">
        <v>5720</v>
      </c>
      <c r="I1647" t="s">
        <v>5721</v>
      </c>
      <c r="J1647" t="s">
        <v>5722</v>
      </c>
      <c r="K1647" t="s">
        <v>30</v>
      </c>
      <c r="L1647">
        <v>10000000</v>
      </c>
      <c r="M1647">
        <v>72270891</v>
      </c>
      <c r="N1647" t="s">
        <v>61</v>
      </c>
      <c r="O1647">
        <v>81</v>
      </c>
      <c r="P1647" t="str">
        <f>IF(Table1[[#This Row],[score]]&gt;=8.5,"High",IF(Table1[[#This Row],[score]]&gt;=7,"Medium","Low"))</f>
        <v>Low</v>
      </c>
      <c r="Q1647" s="5">
        <f>Table1[[#This Row],[gross]]-Table1[[#This Row],[budget]]</f>
        <v>62270891</v>
      </c>
      <c r="R1647" s="5" t="str">
        <f>IF(Table1[[#This Row],[Profit]]&gt;0,"Profit","Loss")</f>
        <v>Profit</v>
      </c>
      <c r="S1647" s="6" t="str">
        <f>FLOOR(Table1[[#This Row],[year]]-1900,10)+1900 &amp; "-" &amp; FLOOR(Table1[[#This Row],[year]]-1890,10)+1900</f>
        <v>1990-2000</v>
      </c>
      <c r="T1647" s="14" t="s">
        <v>21835</v>
      </c>
      <c r="AB1647" s="14"/>
    </row>
    <row r="1648" spans="1:28" hidden="1" x14ac:dyDescent="0.3">
      <c r="A1648" t="s">
        <v>5718</v>
      </c>
      <c r="B1648" t="s">
        <v>33</v>
      </c>
      <c r="C1648" t="s">
        <v>41</v>
      </c>
      <c r="D1648">
        <v>1990</v>
      </c>
      <c r="E1648" t="s">
        <v>5317</v>
      </c>
      <c r="F1648">
        <v>5.5</v>
      </c>
      <c r="G1648">
        <v>23000</v>
      </c>
      <c r="H1648" t="s">
        <v>3827</v>
      </c>
      <c r="I1648" t="s">
        <v>3070</v>
      </c>
      <c r="J1648" t="s">
        <v>1703</v>
      </c>
      <c r="K1648" t="s">
        <v>30</v>
      </c>
      <c r="L1648">
        <f>20500000</f>
        <v>20500000</v>
      </c>
      <c r="M1648">
        <v>71609321</v>
      </c>
      <c r="N1648" t="s">
        <v>2067</v>
      </c>
      <c r="O1648">
        <v>104</v>
      </c>
      <c r="P1648" t="str">
        <f>IF(Table1[[#This Row],[score]]&gt;=8.5,"High",IF(Table1[[#This Row],[score]]&gt;=7,"Medium","Low"))</f>
        <v>Low</v>
      </c>
      <c r="Q1648" s="5">
        <f>Table1[[#This Row],[gross]]-Table1[[#This Row],[budget]]</f>
        <v>51109321</v>
      </c>
      <c r="R1648" s="5" t="str">
        <f>IF(Table1[[#This Row],[Profit]]&gt;0,"Profit","Loss")</f>
        <v>Profit</v>
      </c>
      <c r="S1648" s="6" t="str">
        <f>FLOOR(Table1[[#This Row],[year]]-1900,10)+1900 &amp; "-" &amp; FLOOR(Table1[[#This Row],[year]]-1890,10)+1900</f>
        <v>1990-2000</v>
      </c>
      <c r="T1648" s="14" t="s">
        <v>21835</v>
      </c>
      <c r="AB1648" s="14"/>
    </row>
    <row r="1649" spans="1:28" hidden="1" x14ac:dyDescent="0.3">
      <c r="A1649" t="s">
        <v>5698</v>
      </c>
      <c r="B1649" t="s">
        <v>16</v>
      </c>
      <c r="C1649" t="s">
        <v>17</v>
      </c>
      <c r="D1649">
        <v>1990</v>
      </c>
      <c r="E1649" t="s">
        <v>5699</v>
      </c>
      <c r="F1649">
        <v>6.6</v>
      </c>
      <c r="G1649">
        <v>82000</v>
      </c>
      <c r="H1649" t="s">
        <v>816</v>
      </c>
      <c r="I1649" t="s">
        <v>5700</v>
      </c>
      <c r="J1649" t="s">
        <v>5418</v>
      </c>
      <c r="K1649" t="s">
        <v>30</v>
      </c>
      <c r="L1649">
        <v>26000000</v>
      </c>
      <c r="M1649">
        <v>61489265</v>
      </c>
      <c r="N1649" t="s">
        <v>31</v>
      </c>
      <c r="O1649">
        <v>115</v>
      </c>
      <c r="P1649" t="str">
        <f>IF(Table1[[#This Row],[score]]&gt;=8.5,"High",IF(Table1[[#This Row],[score]]&gt;=7,"Medium","Low"))</f>
        <v>Low</v>
      </c>
      <c r="Q1649" s="5">
        <f>Table1[[#This Row],[gross]]-Table1[[#This Row],[budget]]</f>
        <v>35489265</v>
      </c>
      <c r="R1649" s="5" t="str">
        <f>IF(Table1[[#This Row],[Profit]]&gt;0,"Profit","Loss")</f>
        <v>Profit</v>
      </c>
      <c r="S1649" s="6" t="str">
        <f>FLOOR(Table1[[#This Row],[year]]-1900,10)+1900 &amp; "-" &amp; FLOOR(Table1[[#This Row],[year]]-1890,10)+1900</f>
        <v>1990-2000</v>
      </c>
      <c r="T1649" s="14" t="s">
        <v>21835</v>
      </c>
      <c r="AB1649" s="14"/>
    </row>
    <row r="1650" spans="1:28" hidden="1" x14ac:dyDescent="0.3">
      <c r="A1650" t="s">
        <v>5616</v>
      </c>
      <c r="B1650" t="s">
        <v>16</v>
      </c>
      <c r="C1650" t="s">
        <v>17</v>
      </c>
      <c r="D1650">
        <v>1990</v>
      </c>
      <c r="E1650" t="s">
        <v>5617</v>
      </c>
      <c r="F1650">
        <v>7.8</v>
      </c>
      <c r="G1650">
        <v>191000</v>
      </c>
      <c r="H1650" t="s">
        <v>2043</v>
      </c>
      <c r="I1650" t="s">
        <v>20</v>
      </c>
      <c r="J1650" t="s">
        <v>547</v>
      </c>
      <c r="K1650" t="s">
        <v>30</v>
      </c>
      <c r="L1650">
        <v>20000000</v>
      </c>
      <c r="M1650">
        <v>61276872</v>
      </c>
      <c r="N1650" t="s">
        <v>5059</v>
      </c>
      <c r="O1650">
        <v>107</v>
      </c>
      <c r="P1650" t="str">
        <f>IF(Table1[[#This Row],[score]]&gt;=8.5,"High",IF(Table1[[#This Row],[score]]&gt;=7,"Medium","Low"))</f>
        <v>Medium</v>
      </c>
      <c r="Q1650" s="5">
        <f>Table1[[#This Row],[gross]]-Table1[[#This Row],[budget]]</f>
        <v>41276872</v>
      </c>
      <c r="R1650" s="5" t="str">
        <f>IF(Table1[[#This Row],[Profit]]&gt;0,"Profit","Loss")</f>
        <v>Profit</v>
      </c>
      <c r="S1650" s="6" t="str">
        <f>FLOOR(Table1[[#This Row],[year]]-1900,10)+1900 &amp; "-" &amp; FLOOR(Table1[[#This Row],[year]]-1890,10)+1900</f>
        <v>1990-2000</v>
      </c>
      <c r="T1650" s="14" t="s">
        <v>21835</v>
      </c>
      <c r="AB1650" s="14"/>
    </row>
    <row r="1651" spans="1:28" hidden="1" x14ac:dyDescent="0.3">
      <c r="A1651" t="s">
        <v>5786</v>
      </c>
      <c r="B1651" t="s">
        <v>16</v>
      </c>
      <c r="C1651" t="s">
        <v>34</v>
      </c>
      <c r="D1651">
        <v>1990</v>
      </c>
      <c r="E1651" t="s">
        <v>5677</v>
      </c>
      <c r="F1651">
        <v>6</v>
      </c>
      <c r="G1651">
        <v>21000</v>
      </c>
      <c r="H1651" t="s">
        <v>4562</v>
      </c>
      <c r="I1651" t="s">
        <v>5787</v>
      </c>
      <c r="J1651" t="s">
        <v>4574</v>
      </c>
      <c r="K1651" t="s">
        <v>30</v>
      </c>
      <c r="L1651">
        <v>12000000</v>
      </c>
      <c r="M1651">
        <v>57968936</v>
      </c>
      <c r="N1651" t="s">
        <v>5788</v>
      </c>
      <c r="O1651">
        <v>93</v>
      </c>
      <c r="P1651" t="str">
        <f>IF(Table1[[#This Row],[score]]&gt;=8.5,"High",IF(Table1[[#This Row],[score]]&gt;=7,"Medium","Low"))</f>
        <v>Low</v>
      </c>
      <c r="Q1651" s="5">
        <f>Table1[[#This Row],[gross]]-Table1[[#This Row],[budget]]</f>
        <v>45968936</v>
      </c>
      <c r="R1651" s="5" t="str">
        <f>IF(Table1[[#This Row],[Profit]]&gt;0,"Profit","Loss")</f>
        <v>Profit</v>
      </c>
      <c r="S1651" s="6" t="str">
        <f>FLOOR(Table1[[#This Row],[year]]-1900,10)+1900 &amp; "-" &amp; FLOOR(Table1[[#This Row],[year]]-1890,10)+1900</f>
        <v>1990-2000</v>
      </c>
      <c r="T1651" s="14" t="s">
        <v>21835</v>
      </c>
      <c r="AB1651" s="14"/>
    </row>
    <row r="1652" spans="1:28" hidden="1" x14ac:dyDescent="0.3">
      <c r="A1652" t="s">
        <v>5645</v>
      </c>
      <c r="B1652" t="s">
        <v>16</v>
      </c>
      <c r="C1652" t="s">
        <v>34</v>
      </c>
      <c r="D1652">
        <v>1990</v>
      </c>
      <c r="E1652" t="s">
        <v>5317</v>
      </c>
      <c r="F1652">
        <v>6.3</v>
      </c>
      <c r="G1652">
        <v>151000</v>
      </c>
      <c r="H1652" t="s">
        <v>5179</v>
      </c>
      <c r="I1652" t="s">
        <v>3822</v>
      </c>
      <c r="J1652" t="s">
        <v>2586</v>
      </c>
      <c r="K1652" t="s">
        <v>30</v>
      </c>
      <c r="L1652">
        <v>35000000</v>
      </c>
      <c r="M1652">
        <v>57120318</v>
      </c>
      <c r="N1652" t="s">
        <v>5133</v>
      </c>
      <c r="O1652">
        <v>108</v>
      </c>
      <c r="P1652" t="str">
        <f>IF(Table1[[#This Row],[score]]&gt;=8.5,"High",IF(Table1[[#This Row],[score]]&gt;=7,"Medium","Low"))</f>
        <v>Low</v>
      </c>
      <c r="Q1652" s="5">
        <f>Table1[[#This Row],[gross]]-Table1[[#This Row],[budget]]</f>
        <v>22120318</v>
      </c>
      <c r="R1652" s="5" t="str">
        <f>IF(Table1[[#This Row],[Profit]]&gt;0,"Profit","Loss")</f>
        <v>Profit</v>
      </c>
      <c r="S1652" s="6" t="str">
        <f>FLOOR(Table1[[#This Row],[year]]-1900,10)+1900 &amp; "-" &amp; FLOOR(Table1[[#This Row],[year]]-1890,10)+1900</f>
        <v>1990-2000</v>
      </c>
      <c r="T1652" s="14" t="s">
        <v>21835</v>
      </c>
      <c r="AB1652" s="14"/>
    </row>
    <row r="1653" spans="1:28" hidden="1" x14ac:dyDescent="0.3">
      <c r="A1653" t="s">
        <v>5663</v>
      </c>
      <c r="B1653" t="s">
        <v>1974</v>
      </c>
      <c r="C1653" t="s">
        <v>41</v>
      </c>
      <c r="D1653">
        <v>1990</v>
      </c>
      <c r="E1653" t="s">
        <v>5664</v>
      </c>
      <c r="F1653">
        <v>6.4</v>
      </c>
      <c r="G1653">
        <v>65000</v>
      </c>
      <c r="H1653" t="s">
        <v>5665</v>
      </c>
      <c r="I1653" t="s">
        <v>2812</v>
      </c>
      <c r="J1653" t="s">
        <v>3382</v>
      </c>
      <c r="K1653" t="s">
        <v>30</v>
      </c>
      <c r="L1653">
        <v>22000000</v>
      </c>
      <c r="M1653">
        <v>53208180</v>
      </c>
      <c r="N1653" t="s">
        <v>5666</v>
      </c>
      <c r="O1653">
        <v>109</v>
      </c>
      <c r="P1653" t="str">
        <f>IF(Table1[[#This Row],[score]]&gt;=8.5,"High",IF(Table1[[#This Row],[score]]&gt;=7,"Medium","Low"))</f>
        <v>Low</v>
      </c>
      <c r="Q1653" s="5">
        <f>Table1[[#This Row],[gross]]-Table1[[#This Row],[budget]]</f>
        <v>31208180</v>
      </c>
      <c r="R1653" s="5" t="str">
        <f>IF(Table1[[#This Row],[Profit]]&gt;0,"Profit","Loss")</f>
        <v>Profit</v>
      </c>
      <c r="S1653" s="6" t="str">
        <f>FLOOR(Table1[[#This Row],[year]]-1900,10)+1900 &amp; "-" &amp; FLOOR(Table1[[#This Row],[year]]-1890,10)+1900</f>
        <v>1990-2000</v>
      </c>
      <c r="T1653" s="14" t="s">
        <v>21835</v>
      </c>
      <c r="AB1653" s="14"/>
    </row>
    <row r="1654" spans="1:28" hidden="1" x14ac:dyDescent="0.3">
      <c r="A1654" t="s">
        <v>5635</v>
      </c>
      <c r="B1654" t="s">
        <v>1974</v>
      </c>
      <c r="C1654" t="s">
        <v>63</v>
      </c>
      <c r="D1654">
        <v>1990</v>
      </c>
      <c r="E1654" t="s">
        <v>5108</v>
      </c>
      <c r="F1654">
        <v>7.8</v>
      </c>
      <c r="G1654">
        <v>130000</v>
      </c>
      <c r="H1654" t="s">
        <v>3496</v>
      </c>
      <c r="I1654" t="s">
        <v>5636</v>
      </c>
      <c r="J1654" t="s">
        <v>67</v>
      </c>
      <c r="K1654" t="s">
        <v>30</v>
      </c>
      <c r="L1654">
        <v>31000000</v>
      </c>
      <c r="M1654">
        <v>52096475</v>
      </c>
      <c r="N1654" t="s">
        <v>31</v>
      </c>
      <c r="O1654">
        <v>121</v>
      </c>
      <c r="P1654" t="str">
        <f>IF(Table1[[#This Row],[score]]&gt;=8.5,"High",IF(Table1[[#This Row],[score]]&gt;=7,"Medium","Low"))</f>
        <v>Medium</v>
      </c>
      <c r="Q1654" s="5">
        <f>Table1[[#This Row],[gross]]-Table1[[#This Row],[budget]]</f>
        <v>21096475</v>
      </c>
      <c r="R1654" s="5" t="str">
        <f>IF(Table1[[#This Row],[Profit]]&gt;0,"Profit","Loss")</f>
        <v>Profit</v>
      </c>
      <c r="S1654" s="6" t="str">
        <f>FLOOR(Table1[[#This Row],[year]]-1900,10)+1900 &amp; "-" &amp; FLOOR(Table1[[#This Row],[year]]-1890,10)+1900</f>
        <v>1990-2000</v>
      </c>
      <c r="T1654" s="14" t="s">
        <v>21835</v>
      </c>
      <c r="AB1654" s="14"/>
    </row>
    <row r="1655" spans="1:28" hidden="1" x14ac:dyDescent="0.3">
      <c r="A1655" t="s">
        <v>5654</v>
      </c>
      <c r="B1655" t="s">
        <v>16</v>
      </c>
      <c r="C1655" t="s">
        <v>34</v>
      </c>
      <c r="D1655">
        <v>1990</v>
      </c>
      <c r="E1655" t="s">
        <v>5649</v>
      </c>
      <c r="F1655">
        <v>6.4</v>
      </c>
      <c r="G1655">
        <v>60000</v>
      </c>
      <c r="H1655" t="s">
        <v>502</v>
      </c>
      <c r="I1655" t="s">
        <v>502</v>
      </c>
      <c r="J1655" t="s">
        <v>5655</v>
      </c>
      <c r="K1655" t="s">
        <v>30</v>
      </c>
      <c r="L1655">
        <v>14000000</v>
      </c>
      <c r="M1655">
        <v>48878502</v>
      </c>
      <c r="N1655" t="s">
        <v>504</v>
      </c>
      <c r="O1655">
        <v>96</v>
      </c>
      <c r="P1655" t="str">
        <f>IF(Table1[[#This Row],[score]]&gt;=8.5,"High",IF(Table1[[#This Row],[score]]&gt;=7,"Medium","Low"))</f>
        <v>Low</v>
      </c>
      <c r="Q1655" s="5">
        <f>Table1[[#This Row],[gross]]-Table1[[#This Row],[budget]]</f>
        <v>34878502</v>
      </c>
      <c r="R1655" s="5" t="str">
        <f>IF(Table1[[#This Row],[Profit]]&gt;0,"Profit","Loss")</f>
        <v>Profit</v>
      </c>
      <c r="S1655" s="6" t="str">
        <f>FLOOR(Table1[[#This Row],[year]]-1900,10)+1900 &amp; "-" &amp; FLOOR(Table1[[#This Row],[year]]-1890,10)+1900</f>
        <v>1990-2000</v>
      </c>
      <c r="T1655" s="14" t="s">
        <v>21835</v>
      </c>
      <c r="AB1655" s="14"/>
    </row>
    <row r="1656" spans="1:28" hidden="1" x14ac:dyDescent="0.3">
      <c r="A1656" t="s">
        <v>5849</v>
      </c>
      <c r="B1656" t="s">
        <v>1974</v>
      </c>
      <c r="C1656" t="s">
        <v>41</v>
      </c>
      <c r="D1656">
        <v>1990</v>
      </c>
      <c r="E1656" t="s">
        <v>5627</v>
      </c>
      <c r="F1656">
        <v>4.7</v>
      </c>
      <c r="G1656">
        <v>45000</v>
      </c>
      <c r="H1656" t="s">
        <v>973</v>
      </c>
      <c r="I1656" t="s">
        <v>973</v>
      </c>
      <c r="J1656" t="s">
        <v>160</v>
      </c>
      <c r="K1656" t="s">
        <v>30</v>
      </c>
      <c r="L1656">
        <f>20500000</f>
        <v>20500000</v>
      </c>
      <c r="M1656">
        <v>47789074</v>
      </c>
      <c r="N1656" t="s">
        <v>2075</v>
      </c>
      <c r="O1656">
        <v>81</v>
      </c>
      <c r="P1656" t="str">
        <f>IF(Table1[[#This Row],[score]]&gt;=8.5,"High",IF(Table1[[#This Row],[score]]&gt;=7,"Medium","Low"))</f>
        <v>Low</v>
      </c>
      <c r="Q1656" s="5">
        <f>Table1[[#This Row],[gross]]-Table1[[#This Row],[budget]]</f>
        <v>27289074</v>
      </c>
      <c r="R1656" s="5" t="str">
        <f>IF(Table1[[#This Row],[Profit]]&gt;0,"Profit","Loss")</f>
        <v>Profit</v>
      </c>
      <c r="S1656" s="6" t="str">
        <f>FLOOR(Table1[[#This Row],[year]]-1900,10)+1900 &amp; "-" &amp; FLOOR(Table1[[#This Row],[year]]-1890,10)+1900</f>
        <v>1990-2000</v>
      </c>
      <c r="T1656" s="14" t="s">
        <v>21835</v>
      </c>
      <c r="AB1656" s="14"/>
    </row>
    <row r="1657" spans="1:28" hidden="1" x14ac:dyDescent="0.3">
      <c r="A1657" t="s">
        <v>5750</v>
      </c>
      <c r="B1657" t="s">
        <v>16</v>
      </c>
      <c r="C1657" t="s">
        <v>34</v>
      </c>
      <c r="D1657">
        <v>1990</v>
      </c>
      <c r="E1657" t="s">
        <v>4708</v>
      </c>
      <c r="F1657">
        <v>5.8</v>
      </c>
      <c r="G1657">
        <v>28000</v>
      </c>
      <c r="H1657" t="s">
        <v>748</v>
      </c>
      <c r="I1657" t="s">
        <v>5751</v>
      </c>
      <c r="J1657" t="s">
        <v>4574</v>
      </c>
      <c r="K1657" t="s">
        <v>30</v>
      </c>
      <c r="L1657">
        <v>10000000</v>
      </c>
      <c r="M1657">
        <v>47410827</v>
      </c>
      <c r="N1657" t="s">
        <v>23</v>
      </c>
      <c r="O1657">
        <v>96</v>
      </c>
      <c r="P1657" t="str">
        <f>IF(Table1[[#This Row],[score]]&gt;=8.5,"High",IF(Table1[[#This Row],[score]]&gt;=7,"Medium","Low"))</f>
        <v>Low</v>
      </c>
      <c r="Q1657" s="5">
        <f>Table1[[#This Row],[gross]]-Table1[[#This Row],[budget]]</f>
        <v>37410827</v>
      </c>
      <c r="R1657" s="5" t="str">
        <f>IF(Table1[[#This Row],[Profit]]&gt;0,"Profit","Loss")</f>
        <v>Profit</v>
      </c>
      <c r="S1657" s="6" t="str">
        <f>FLOOR(Table1[[#This Row],[year]]-1900,10)+1900 &amp; "-" &amp; FLOOR(Table1[[#This Row],[year]]-1890,10)+1900</f>
        <v>1990-2000</v>
      </c>
      <c r="T1657" s="14" t="s">
        <v>21835</v>
      </c>
      <c r="AB1657" s="14"/>
    </row>
    <row r="1658" spans="1:28" hidden="1" x14ac:dyDescent="0.3">
      <c r="A1658" t="s">
        <v>5594</v>
      </c>
      <c r="B1658" t="s">
        <v>16</v>
      </c>
      <c r="C1658" t="s">
        <v>63</v>
      </c>
      <c r="D1658">
        <v>1990</v>
      </c>
      <c r="E1658" t="s">
        <v>5396</v>
      </c>
      <c r="F1658">
        <v>8.6999999999999993</v>
      </c>
      <c r="G1658">
        <v>1100000</v>
      </c>
      <c r="H1658" t="s">
        <v>65</v>
      </c>
      <c r="I1658" t="s">
        <v>5595</v>
      </c>
      <c r="J1658" t="s">
        <v>67</v>
      </c>
      <c r="K1658" t="s">
        <v>30</v>
      </c>
      <c r="L1658" s="5">
        <v>25000000</v>
      </c>
      <c r="M1658" s="5">
        <v>46963277</v>
      </c>
      <c r="N1658" t="s">
        <v>23</v>
      </c>
      <c r="O1658">
        <v>146</v>
      </c>
      <c r="P1658" t="str">
        <f>IF(Table1[[#This Row],[score]]&gt;=8.5,"High",IF(Table1[[#This Row],[score]]&gt;=7,"Medium","Low"))</f>
        <v>High</v>
      </c>
      <c r="Q1658" s="5">
        <f>Table1[[#This Row],[gross]]-Table1[[#This Row],[budget]]</f>
        <v>21963277</v>
      </c>
      <c r="R1658" s="5" t="str">
        <f>IF(Table1[[#This Row],[Profit]]&gt;0,"Profit","Loss")</f>
        <v>Profit</v>
      </c>
      <c r="S1658" s="6" t="str">
        <f>FLOOR(Table1[[#This Row],[year]]-1900,10)+1900 &amp; "-" &amp; FLOOR(Table1[[#This Row],[year]]-1890,10)+1900</f>
        <v>1990-2000</v>
      </c>
      <c r="T1658" s="14" t="s">
        <v>21835</v>
      </c>
      <c r="AB1658" s="14"/>
    </row>
    <row r="1659" spans="1:28" hidden="1" x14ac:dyDescent="0.3">
      <c r="A1659" t="s">
        <v>5646</v>
      </c>
      <c r="B1659" t="s">
        <v>16</v>
      </c>
      <c r="C1659" t="s">
        <v>34</v>
      </c>
      <c r="D1659">
        <v>1990</v>
      </c>
      <c r="E1659" t="s">
        <v>5647</v>
      </c>
      <c r="F1659">
        <v>5.8</v>
      </c>
      <c r="G1659">
        <v>83000</v>
      </c>
      <c r="H1659" t="s">
        <v>36</v>
      </c>
      <c r="I1659" t="s">
        <v>3825</v>
      </c>
      <c r="J1659" t="s">
        <v>1783</v>
      </c>
      <c r="K1659" t="s">
        <v>30</v>
      </c>
      <c r="L1659">
        <v>25000000</v>
      </c>
      <c r="M1659">
        <v>45681173</v>
      </c>
      <c r="N1659" t="s">
        <v>50</v>
      </c>
      <c r="O1659">
        <v>117</v>
      </c>
      <c r="P1659" t="str">
        <f>IF(Table1[[#This Row],[score]]&gt;=8.5,"High",IF(Table1[[#This Row],[score]]&gt;=7,"Medium","Low"))</f>
        <v>Low</v>
      </c>
      <c r="Q1659" s="5">
        <f>Table1[[#This Row],[gross]]-Table1[[#This Row],[budget]]</f>
        <v>20681173</v>
      </c>
      <c r="R1659" s="5" t="str">
        <f>IF(Table1[[#This Row],[Profit]]&gt;0,"Profit","Loss")</f>
        <v>Profit</v>
      </c>
      <c r="S1659" s="6" t="str">
        <f>FLOOR(Table1[[#This Row],[year]]-1900,10)+1900 &amp; "-" &amp; FLOOR(Table1[[#This Row],[year]]-1890,10)+1900</f>
        <v>1990-2000</v>
      </c>
      <c r="T1659" s="14" t="s">
        <v>21835</v>
      </c>
      <c r="AB1659" s="14"/>
    </row>
    <row r="1660" spans="1:28" hidden="1" x14ac:dyDescent="0.3">
      <c r="A1660" t="s">
        <v>5741</v>
      </c>
      <c r="B1660" t="s">
        <v>16</v>
      </c>
      <c r="C1660" t="s">
        <v>1192</v>
      </c>
      <c r="D1660">
        <v>1990</v>
      </c>
      <c r="E1660" t="s">
        <v>5742</v>
      </c>
      <c r="F1660">
        <v>6.4</v>
      </c>
      <c r="G1660">
        <v>19000</v>
      </c>
      <c r="H1660" t="s">
        <v>926</v>
      </c>
      <c r="I1660" t="s">
        <v>5743</v>
      </c>
      <c r="J1660" t="s">
        <v>4006</v>
      </c>
      <c r="K1660" t="s">
        <v>30</v>
      </c>
      <c r="L1660">
        <v>18000000</v>
      </c>
      <c r="M1660">
        <v>44926706</v>
      </c>
      <c r="N1660" t="s">
        <v>4484</v>
      </c>
      <c r="O1660">
        <v>102</v>
      </c>
      <c r="P1660" t="str">
        <f>IF(Table1[[#This Row],[score]]&gt;=8.5,"High",IF(Table1[[#This Row],[score]]&gt;=7,"Medium","Low"))</f>
        <v>Low</v>
      </c>
      <c r="Q1660" s="5">
        <f>Table1[[#This Row],[gross]]-Table1[[#This Row],[budget]]</f>
        <v>26926706</v>
      </c>
      <c r="R1660" s="5" t="str">
        <f>IF(Table1[[#This Row],[Profit]]&gt;0,"Profit","Loss")</f>
        <v>Profit</v>
      </c>
      <c r="S1660" s="6" t="str">
        <f>FLOOR(Table1[[#This Row],[year]]-1900,10)+1900 &amp; "-" &amp; FLOOR(Table1[[#This Row],[year]]-1890,10)+1900</f>
        <v>1990-2000</v>
      </c>
      <c r="T1660" s="14" t="s">
        <v>21835</v>
      </c>
      <c r="AB1660" s="14"/>
    </row>
    <row r="1661" spans="1:28" hidden="1" x14ac:dyDescent="0.3">
      <c r="A1661" t="s">
        <v>5674</v>
      </c>
      <c r="B1661" t="s">
        <v>1974</v>
      </c>
      <c r="C1661" t="s">
        <v>34</v>
      </c>
      <c r="D1661">
        <v>1990</v>
      </c>
      <c r="E1661" t="s">
        <v>5675</v>
      </c>
      <c r="F1661">
        <v>6.5</v>
      </c>
      <c r="G1661">
        <v>32000</v>
      </c>
      <c r="H1661" t="s">
        <v>2761</v>
      </c>
      <c r="I1661" t="s">
        <v>3386</v>
      </c>
      <c r="J1661" t="s">
        <v>2546</v>
      </c>
      <c r="K1661" t="s">
        <v>30</v>
      </c>
      <c r="L1661">
        <v>20000000</v>
      </c>
      <c r="M1661">
        <v>44143410</v>
      </c>
      <c r="N1661" t="s">
        <v>4484</v>
      </c>
      <c r="O1661">
        <v>104</v>
      </c>
      <c r="P1661" t="str">
        <f>IF(Table1[[#This Row],[score]]&gt;=8.5,"High",IF(Table1[[#This Row],[score]]&gt;=7,"Medium","Low"))</f>
        <v>Low</v>
      </c>
      <c r="Q1661" s="5">
        <f>Table1[[#This Row],[gross]]-Table1[[#This Row],[budget]]</f>
        <v>24143410</v>
      </c>
      <c r="R1661" s="5" t="str">
        <f>IF(Table1[[#This Row],[Profit]]&gt;0,"Profit","Loss")</f>
        <v>Profit</v>
      </c>
      <c r="S1661" s="6" t="str">
        <f>FLOOR(Table1[[#This Row],[year]]-1900,10)+1900 &amp; "-" &amp; FLOOR(Table1[[#This Row],[year]]-1890,10)+1900</f>
        <v>1990-2000</v>
      </c>
      <c r="T1661" s="14" t="s">
        <v>21835</v>
      </c>
      <c r="AB1661" s="14"/>
    </row>
    <row r="1662" spans="1:28" hidden="1" x14ac:dyDescent="0.3">
      <c r="A1662" t="s">
        <v>5672</v>
      </c>
      <c r="B1662" t="s">
        <v>1974</v>
      </c>
      <c r="C1662" t="s">
        <v>41</v>
      </c>
      <c r="D1662">
        <v>1990</v>
      </c>
      <c r="E1662" t="s">
        <v>5633</v>
      </c>
      <c r="F1662">
        <v>6.4</v>
      </c>
      <c r="G1662">
        <v>95000</v>
      </c>
      <c r="H1662" t="s">
        <v>638</v>
      </c>
      <c r="I1662" t="s">
        <v>2026</v>
      </c>
      <c r="J1662" t="s">
        <v>2027</v>
      </c>
      <c r="K1662" t="s">
        <v>30</v>
      </c>
      <c r="L1662">
        <v>50000000</v>
      </c>
      <c r="M1662">
        <v>41482207</v>
      </c>
      <c r="N1662" t="s">
        <v>23</v>
      </c>
      <c r="O1662">
        <v>106</v>
      </c>
      <c r="P1662" t="str">
        <f>IF(Table1[[#This Row],[score]]&gt;=8.5,"High",IF(Table1[[#This Row],[score]]&gt;=7,"Medium","Low"))</f>
        <v>Low</v>
      </c>
      <c r="Q1662" s="5">
        <f>Table1[[#This Row],[gross]]-Table1[[#This Row],[budget]]</f>
        <v>-8517793</v>
      </c>
      <c r="R1662" s="5" t="str">
        <f>IF(Table1[[#This Row],[Profit]]&gt;0,"Profit","Loss")</f>
        <v>Loss</v>
      </c>
      <c r="S1662" s="6" t="str">
        <f>FLOOR(Table1[[#This Row],[year]]-1900,10)+1900 &amp; "-" &amp; FLOOR(Table1[[#This Row],[year]]-1890,10)+1900</f>
        <v>1990-2000</v>
      </c>
      <c r="T1662" s="14" t="s">
        <v>21835</v>
      </c>
      <c r="AB1662" s="14"/>
    </row>
    <row r="1663" spans="1:28" hidden="1" x14ac:dyDescent="0.3">
      <c r="A1663" t="s">
        <v>5693</v>
      </c>
      <c r="B1663" t="s">
        <v>33</v>
      </c>
      <c r="C1663" t="s">
        <v>41</v>
      </c>
      <c r="D1663">
        <v>1990</v>
      </c>
      <c r="E1663" t="s">
        <v>5638</v>
      </c>
      <c r="F1663">
        <v>5.8</v>
      </c>
      <c r="G1663">
        <v>35000</v>
      </c>
      <c r="H1663" t="s">
        <v>3884</v>
      </c>
      <c r="I1663" t="s">
        <v>3884</v>
      </c>
      <c r="J1663" t="s">
        <v>2066</v>
      </c>
      <c r="K1663" t="s">
        <v>30</v>
      </c>
      <c r="L1663">
        <v>25000000</v>
      </c>
      <c r="M1663">
        <v>39404261</v>
      </c>
      <c r="N1663" t="s">
        <v>23</v>
      </c>
      <c r="O1663">
        <v>102</v>
      </c>
      <c r="P1663" t="str">
        <f>IF(Table1[[#This Row],[score]]&gt;=8.5,"High",IF(Table1[[#This Row],[score]]&gt;=7,"Medium","Low"))</f>
        <v>Low</v>
      </c>
      <c r="Q1663" s="5">
        <f>Table1[[#This Row],[gross]]-Table1[[#This Row],[budget]]</f>
        <v>14404261</v>
      </c>
      <c r="R1663" s="5" t="str">
        <f>IF(Table1[[#This Row],[Profit]]&gt;0,"Profit","Loss")</f>
        <v>Profit</v>
      </c>
      <c r="S1663" s="6" t="str">
        <f>FLOOR(Table1[[#This Row],[year]]-1900,10)+1900 &amp; "-" &amp; FLOOR(Table1[[#This Row],[year]]-1890,10)+1900</f>
        <v>1990-2000</v>
      </c>
      <c r="T1663" s="14" t="s">
        <v>21835</v>
      </c>
      <c r="AB1663" s="14"/>
    </row>
    <row r="1664" spans="1:28" hidden="1" x14ac:dyDescent="0.3">
      <c r="A1664" t="s">
        <v>5744</v>
      </c>
      <c r="B1664" t="s">
        <v>16</v>
      </c>
      <c r="C1664" t="s">
        <v>41</v>
      </c>
      <c r="D1664">
        <v>1990</v>
      </c>
      <c r="E1664" t="s">
        <v>5745</v>
      </c>
      <c r="F1664">
        <v>6.7</v>
      </c>
      <c r="G1664">
        <v>16000</v>
      </c>
      <c r="H1664" t="s">
        <v>470</v>
      </c>
      <c r="I1664" t="s">
        <v>5746</v>
      </c>
      <c r="J1664" t="s">
        <v>735</v>
      </c>
      <c r="K1664" t="s">
        <v>30</v>
      </c>
      <c r="L1664">
        <v>22000000</v>
      </c>
      <c r="M1664">
        <v>39071603</v>
      </c>
      <c r="N1664" t="s">
        <v>31</v>
      </c>
      <c r="O1664">
        <v>101</v>
      </c>
      <c r="P1664" t="str">
        <f>IF(Table1[[#This Row],[score]]&gt;=8.5,"High",IF(Table1[[#This Row],[score]]&gt;=7,"Medium","Low"))</f>
        <v>Low</v>
      </c>
      <c r="Q1664" s="5">
        <f>Table1[[#This Row],[gross]]-Table1[[#This Row],[budget]]</f>
        <v>17071603</v>
      </c>
      <c r="R1664" s="5" t="str">
        <f>IF(Table1[[#This Row],[Profit]]&gt;0,"Profit","Loss")</f>
        <v>Profit</v>
      </c>
      <c r="S1664" s="6" t="str">
        <f>FLOOR(Table1[[#This Row],[year]]-1900,10)+1900 &amp; "-" &amp; FLOOR(Table1[[#This Row],[year]]-1890,10)+1900</f>
        <v>1990-2000</v>
      </c>
      <c r="T1664" s="14" t="s">
        <v>21835</v>
      </c>
      <c r="AB1664" s="14"/>
    </row>
    <row r="1665" spans="1:28" hidden="1" x14ac:dyDescent="0.3">
      <c r="A1665" t="s">
        <v>5705</v>
      </c>
      <c r="B1665" t="s">
        <v>16</v>
      </c>
      <c r="C1665" t="s">
        <v>17</v>
      </c>
      <c r="D1665">
        <v>1990</v>
      </c>
      <c r="E1665" t="s">
        <v>5643</v>
      </c>
      <c r="F1665">
        <v>6.4</v>
      </c>
      <c r="G1665">
        <v>27000</v>
      </c>
      <c r="H1665" t="s">
        <v>5706</v>
      </c>
      <c r="I1665" t="s">
        <v>5706</v>
      </c>
      <c r="J1665" t="s">
        <v>586</v>
      </c>
      <c r="K1665" t="s">
        <v>30</v>
      </c>
      <c r="L1665">
        <f>20500000</f>
        <v>20500000</v>
      </c>
      <c r="M1665">
        <v>39024251</v>
      </c>
      <c r="N1665" t="s">
        <v>4484</v>
      </c>
      <c r="O1665">
        <v>110</v>
      </c>
      <c r="P1665" t="str">
        <f>IF(Table1[[#This Row],[score]]&gt;=8.5,"High",IF(Table1[[#This Row],[score]]&gt;=7,"Medium","Low"))</f>
        <v>Low</v>
      </c>
      <c r="Q1665" s="5">
        <f>Table1[[#This Row],[gross]]-Table1[[#This Row],[budget]]</f>
        <v>18524251</v>
      </c>
      <c r="R1665" s="5" t="str">
        <f>IF(Table1[[#This Row],[Profit]]&gt;0,"Profit","Loss")</f>
        <v>Profit</v>
      </c>
      <c r="S1665" s="6" t="str">
        <f>FLOOR(Table1[[#This Row],[year]]-1900,10)+1900 &amp; "-" &amp; FLOOR(Table1[[#This Row],[year]]-1890,10)+1900</f>
        <v>1990-2000</v>
      </c>
      <c r="T1665" s="14" t="s">
        <v>21835</v>
      </c>
      <c r="AB1665" s="14"/>
    </row>
    <row r="1666" spans="1:28" hidden="1" x14ac:dyDescent="0.3">
      <c r="A1666" t="s">
        <v>5689</v>
      </c>
      <c r="B1666" t="s">
        <v>16</v>
      </c>
      <c r="C1666" t="s">
        <v>52</v>
      </c>
      <c r="D1666">
        <v>1990</v>
      </c>
      <c r="E1666" t="s">
        <v>5690</v>
      </c>
      <c r="F1666">
        <v>5.9</v>
      </c>
      <c r="G1666">
        <v>47000</v>
      </c>
      <c r="H1666" t="s">
        <v>5691</v>
      </c>
      <c r="I1666" t="s">
        <v>4465</v>
      </c>
      <c r="J1666" t="s">
        <v>5692</v>
      </c>
      <c r="K1666" t="s">
        <v>30</v>
      </c>
      <c r="L1666">
        <v>13000000</v>
      </c>
      <c r="M1666">
        <v>35763605</v>
      </c>
      <c r="N1666" t="s">
        <v>61</v>
      </c>
      <c r="O1666">
        <v>84</v>
      </c>
      <c r="P1666" t="str">
        <f>IF(Table1[[#This Row],[score]]&gt;=8.5,"High",IF(Table1[[#This Row],[score]]&gt;=7,"Medium","Low"))</f>
        <v>Low</v>
      </c>
      <c r="Q1666" s="5">
        <f>Table1[[#This Row],[gross]]-Table1[[#This Row],[budget]]</f>
        <v>22763605</v>
      </c>
      <c r="R1666" s="5" t="str">
        <f>IF(Table1[[#This Row],[Profit]]&gt;0,"Profit","Loss")</f>
        <v>Profit</v>
      </c>
      <c r="S1666" s="6" t="str">
        <f>FLOOR(Table1[[#This Row],[year]]-1900,10)+1900 &amp; "-" &amp; FLOOR(Table1[[#This Row],[year]]-1890,10)+1900</f>
        <v>1990-2000</v>
      </c>
      <c r="T1666" s="14" t="s">
        <v>21835</v>
      </c>
      <c r="AB1666" s="14"/>
    </row>
    <row r="1667" spans="1:28" hidden="1" x14ac:dyDescent="0.3">
      <c r="A1667" t="s">
        <v>5687</v>
      </c>
      <c r="B1667" t="s">
        <v>1974</v>
      </c>
      <c r="C1667" t="s">
        <v>41</v>
      </c>
      <c r="D1667">
        <v>1990</v>
      </c>
      <c r="E1667" t="s">
        <v>5627</v>
      </c>
      <c r="F1667">
        <v>6.7</v>
      </c>
      <c r="G1667">
        <v>30000</v>
      </c>
      <c r="H1667" t="s">
        <v>1225</v>
      </c>
      <c r="I1667" t="s">
        <v>5688</v>
      </c>
      <c r="J1667" t="s">
        <v>1249</v>
      </c>
      <c r="K1667" t="s">
        <v>30</v>
      </c>
      <c r="L1667">
        <v>20000000</v>
      </c>
      <c r="M1667">
        <v>35419397</v>
      </c>
      <c r="N1667" t="s">
        <v>50</v>
      </c>
      <c r="O1667">
        <v>110</v>
      </c>
      <c r="P1667" t="str">
        <f>IF(Table1[[#This Row],[score]]&gt;=8.5,"High",IF(Table1[[#This Row],[score]]&gt;=7,"Medium","Low"))</f>
        <v>Low</v>
      </c>
      <c r="Q1667" s="5">
        <f>Table1[[#This Row],[gross]]-Table1[[#This Row],[budget]]</f>
        <v>15419397</v>
      </c>
      <c r="R1667" s="5" t="str">
        <f>IF(Table1[[#This Row],[Profit]]&gt;0,"Profit","Loss")</f>
        <v>Profit</v>
      </c>
      <c r="S1667" s="6" t="str">
        <f>FLOOR(Table1[[#This Row],[year]]-1900,10)+1900 &amp; "-" &amp; FLOOR(Table1[[#This Row],[year]]-1890,10)+1900</f>
        <v>1990-2000</v>
      </c>
      <c r="T1667" s="14" t="s">
        <v>21835</v>
      </c>
      <c r="AB1667" s="14"/>
    </row>
    <row r="1668" spans="1:28" hidden="1" x14ac:dyDescent="0.3">
      <c r="A1668" t="s">
        <v>5795</v>
      </c>
      <c r="B1668" t="s">
        <v>16</v>
      </c>
      <c r="C1668" t="s">
        <v>34</v>
      </c>
      <c r="D1668">
        <v>1990</v>
      </c>
      <c r="E1668" t="s">
        <v>5699</v>
      </c>
      <c r="F1668">
        <v>5.8</v>
      </c>
      <c r="G1668">
        <v>27000</v>
      </c>
      <c r="H1668" t="s">
        <v>915</v>
      </c>
      <c r="I1668" t="s">
        <v>5796</v>
      </c>
      <c r="J1668" t="s">
        <v>526</v>
      </c>
      <c r="K1668" t="s">
        <v>30</v>
      </c>
      <c r="L1668">
        <v>35000000</v>
      </c>
      <c r="M1668">
        <v>33461269</v>
      </c>
      <c r="N1668" t="s">
        <v>4109</v>
      </c>
      <c r="O1668">
        <v>113</v>
      </c>
      <c r="P1668" t="str">
        <f>IF(Table1[[#This Row],[score]]&gt;=8.5,"High",IF(Table1[[#This Row],[score]]&gt;=7,"Medium","Low"))</f>
        <v>Low</v>
      </c>
      <c r="Q1668" s="5">
        <f>Table1[[#This Row],[gross]]-Table1[[#This Row],[budget]]</f>
        <v>-1538731</v>
      </c>
      <c r="R1668" s="5" t="str">
        <f>IF(Table1[[#This Row],[Profit]]&gt;0,"Profit","Loss")</f>
        <v>Loss</v>
      </c>
      <c r="S1668" s="6" t="str">
        <f>FLOOR(Table1[[#This Row],[year]]-1900,10)+1900 &amp; "-" &amp; FLOOR(Table1[[#This Row],[year]]-1890,10)+1900</f>
        <v>1990-2000</v>
      </c>
      <c r="T1668" s="14" t="s">
        <v>21835</v>
      </c>
      <c r="AB1668" s="14"/>
    </row>
    <row r="1669" spans="1:28" hidden="1" x14ac:dyDescent="0.3">
      <c r="A1669" t="s">
        <v>5858</v>
      </c>
      <c r="B1669" t="s">
        <v>1974</v>
      </c>
      <c r="C1669" t="s">
        <v>41</v>
      </c>
      <c r="D1669">
        <v>1990</v>
      </c>
      <c r="E1669" t="s">
        <v>5859</v>
      </c>
      <c r="F1669">
        <v>6.2</v>
      </c>
      <c r="G1669">
        <v>23000</v>
      </c>
      <c r="H1669" t="s">
        <v>691</v>
      </c>
      <c r="I1669" t="s">
        <v>691</v>
      </c>
      <c r="J1669" t="s">
        <v>1359</v>
      </c>
      <c r="K1669" t="s">
        <v>448</v>
      </c>
      <c r="L1669">
        <v>12500000</v>
      </c>
      <c r="M1669">
        <v>29888235</v>
      </c>
      <c r="N1669" t="s">
        <v>2067</v>
      </c>
      <c r="O1669">
        <v>107</v>
      </c>
      <c r="P1669" t="str">
        <f>IF(Table1[[#This Row],[score]]&gt;=8.5,"High",IF(Table1[[#This Row],[score]]&gt;=7,"Medium","Low"))</f>
        <v>Low</v>
      </c>
      <c r="Q1669" s="5">
        <f>Table1[[#This Row],[gross]]-Table1[[#This Row],[budget]]</f>
        <v>17388235</v>
      </c>
      <c r="R1669" s="5" t="str">
        <f>IF(Table1[[#This Row],[Profit]]&gt;0,"Profit","Loss")</f>
        <v>Profit</v>
      </c>
      <c r="S1669" s="6" t="str">
        <f>FLOOR(Table1[[#This Row],[year]]-1900,10)+1900 &amp; "-" &amp; FLOOR(Table1[[#This Row],[year]]-1890,10)+1900</f>
        <v>1990-2000</v>
      </c>
      <c r="T1669" s="14" t="s">
        <v>21835</v>
      </c>
      <c r="AB1669" s="14"/>
    </row>
    <row r="1670" spans="1:28" hidden="1" x14ac:dyDescent="0.3">
      <c r="A1670" t="s">
        <v>5727</v>
      </c>
      <c r="B1670" t="s">
        <v>337</v>
      </c>
      <c r="C1670" t="s">
        <v>390</v>
      </c>
      <c r="D1670">
        <v>1990</v>
      </c>
      <c r="E1670" t="s">
        <v>5605</v>
      </c>
      <c r="F1670">
        <v>6.9</v>
      </c>
      <c r="G1670">
        <v>40000</v>
      </c>
      <c r="H1670" t="s">
        <v>5728</v>
      </c>
      <c r="I1670" t="s">
        <v>4536</v>
      </c>
      <c r="J1670" t="s">
        <v>480</v>
      </c>
      <c r="K1670" t="s">
        <v>30</v>
      </c>
      <c r="L1670">
        <v>30000000</v>
      </c>
      <c r="M1670">
        <v>27931461</v>
      </c>
      <c r="N1670" t="s">
        <v>5729</v>
      </c>
      <c r="O1670">
        <v>77</v>
      </c>
      <c r="P1670" t="str">
        <f>IF(Table1[[#This Row],[score]]&gt;=8.5,"High",IF(Table1[[#This Row],[score]]&gt;=7,"Medium","Low"))</f>
        <v>Low</v>
      </c>
      <c r="Q1670" s="5">
        <f>Table1[[#This Row],[gross]]-Table1[[#This Row],[budget]]</f>
        <v>-2068539</v>
      </c>
      <c r="R1670" s="5" t="str">
        <f>IF(Table1[[#This Row],[Profit]]&gt;0,"Profit","Loss")</f>
        <v>Loss</v>
      </c>
      <c r="S1670" s="6" t="str">
        <f>FLOOR(Table1[[#This Row],[year]]-1900,10)+1900 &amp; "-" &amp; FLOOR(Table1[[#This Row],[year]]-1890,10)+1900</f>
        <v>1990-2000</v>
      </c>
      <c r="T1670" s="14" t="s">
        <v>21835</v>
      </c>
      <c r="AB1670" s="14"/>
    </row>
    <row r="1671" spans="1:28" hidden="1" x14ac:dyDescent="0.3">
      <c r="A1671" t="s">
        <v>5716</v>
      </c>
      <c r="B1671" t="s">
        <v>16</v>
      </c>
      <c r="C1671" t="s">
        <v>104</v>
      </c>
      <c r="D1671">
        <v>1990</v>
      </c>
      <c r="E1671" t="s">
        <v>5717</v>
      </c>
      <c r="F1671">
        <v>6.5</v>
      </c>
      <c r="G1671">
        <v>18000</v>
      </c>
      <c r="H1671" t="s">
        <v>4899</v>
      </c>
      <c r="I1671" t="s">
        <v>1889</v>
      </c>
      <c r="J1671" t="s">
        <v>184</v>
      </c>
      <c r="K1671" t="s">
        <v>30</v>
      </c>
      <c r="L1671">
        <v>15000000</v>
      </c>
      <c r="M1671">
        <v>27734391</v>
      </c>
      <c r="N1671" t="s">
        <v>44</v>
      </c>
      <c r="O1671">
        <v>115</v>
      </c>
      <c r="P1671" t="str">
        <f>IF(Table1[[#This Row],[score]]&gt;=8.5,"High",IF(Table1[[#This Row],[score]]&gt;=7,"Medium","Low"))</f>
        <v>Low</v>
      </c>
      <c r="Q1671" s="5">
        <f>Table1[[#This Row],[gross]]-Table1[[#This Row],[budget]]</f>
        <v>12734391</v>
      </c>
      <c r="R1671" s="5" t="str">
        <f>IF(Table1[[#This Row],[Profit]]&gt;0,"Profit","Loss")</f>
        <v>Profit</v>
      </c>
      <c r="S1671" s="6" t="str">
        <f>FLOOR(Table1[[#This Row],[year]]-1900,10)+1900 &amp; "-" &amp; FLOOR(Table1[[#This Row],[year]]-1890,10)+1900</f>
        <v>1990-2000</v>
      </c>
      <c r="T1671" s="14" t="s">
        <v>21835</v>
      </c>
      <c r="AB1671" s="14"/>
    </row>
    <row r="1672" spans="1:28" hidden="1" x14ac:dyDescent="0.3">
      <c r="A1672" t="s">
        <v>5902</v>
      </c>
      <c r="B1672" t="s">
        <v>16</v>
      </c>
      <c r="C1672" t="s">
        <v>41</v>
      </c>
      <c r="D1672">
        <v>1990</v>
      </c>
      <c r="E1672" t="s">
        <v>5780</v>
      </c>
      <c r="F1672">
        <v>5.7</v>
      </c>
      <c r="G1672">
        <v>14000</v>
      </c>
      <c r="H1672" t="s">
        <v>2099</v>
      </c>
      <c r="I1672" t="s">
        <v>1848</v>
      </c>
      <c r="J1672" t="s">
        <v>97</v>
      </c>
      <c r="K1672" t="s">
        <v>30</v>
      </c>
      <c r="L1672">
        <f>20500000</f>
        <v>20500000</v>
      </c>
      <c r="M1672">
        <v>27627310</v>
      </c>
      <c r="N1672" t="s">
        <v>50</v>
      </c>
      <c r="O1672">
        <v>97</v>
      </c>
      <c r="P1672" t="str">
        <f>IF(Table1[[#This Row],[score]]&gt;=8.5,"High",IF(Table1[[#This Row],[score]]&gt;=7,"Medium","Low"))</f>
        <v>Low</v>
      </c>
      <c r="Q1672" s="5">
        <f>Table1[[#This Row],[gross]]-Table1[[#This Row],[budget]]</f>
        <v>7127310</v>
      </c>
      <c r="R1672" s="5" t="str">
        <f>IF(Table1[[#This Row],[Profit]]&gt;0,"Profit","Loss")</f>
        <v>Profit</v>
      </c>
      <c r="S1672" s="6" t="str">
        <f>FLOOR(Table1[[#This Row],[year]]-1900,10)+1900 &amp; "-" &amp; FLOOR(Table1[[#This Row],[year]]-1890,10)+1900</f>
        <v>1990-2000</v>
      </c>
      <c r="T1672" s="14" t="s">
        <v>21835</v>
      </c>
      <c r="AB1672" s="14"/>
    </row>
    <row r="1673" spans="1:28" hidden="1" x14ac:dyDescent="0.3">
      <c r="A1673" t="s">
        <v>5781</v>
      </c>
      <c r="B1673" t="s">
        <v>1974</v>
      </c>
      <c r="C1673" t="s">
        <v>34</v>
      </c>
      <c r="D1673">
        <v>1990</v>
      </c>
      <c r="E1673" t="s">
        <v>5782</v>
      </c>
      <c r="F1673">
        <v>6.9</v>
      </c>
      <c r="G1673">
        <v>27000</v>
      </c>
      <c r="H1673" t="s">
        <v>5218</v>
      </c>
      <c r="I1673" t="s">
        <v>5553</v>
      </c>
      <c r="J1673" t="s">
        <v>2211</v>
      </c>
      <c r="K1673" t="s">
        <v>22</v>
      </c>
      <c r="L1673">
        <v>23000000</v>
      </c>
      <c r="M1673">
        <v>27441977</v>
      </c>
      <c r="N1673" t="s">
        <v>605</v>
      </c>
      <c r="O1673">
        <v>107</v>
      </c>
      <c r="P1673" t="str">
        <f>IF(Table1[[#This Row],[score]]&gt;=8.5,"High",IF(Table1[[#This Row],[score]]&gt;=7,"Medium","Low"))</f>
        <v>Low</v>
      </c>
      <c r="Q1673" s="5">
        <f>Table1[[#This Row],[gross]]-Table1[[#This Row],[budget]]</f>
        <v>4441977</v>
      </c>
      <c r="R1673" s="5" t="str">
        <f>IF(Table1[[#This Row],[Profit]]&gt;0,"Profit","Loss")</f>
        <v>Profit</v>
      </c>
      <c r="S1673" s="6" t="str">
        <f>FLOOR(Table1[[#This Row],[year]]-1900,10)+1900 &amp; "-" &amp; FLOOR(Table1[[#This Row],[year]]-1890,10)+1900</f>
        <v>1990-2000</v>
      </c>
      <c r="T1673" s="14" t="s">
        <v>21835</v>
      </c>
      <c r="AB1673" s="14"/>
    </row>
    <row r="1674" spans="1:28" hidden="1" x14ac:dyDescent="0.3">
      <c r="A1674" t="s">
        <v>5730</v>
      </c>
      <c r="B1674" t="s">
        <v>16</v>
      </c>
      <c r="C1674" t="s">
        <v>41</v>
      </c>
      <c r="D1674">
        <v>1990</v>
      </c>
      <c r="E1674" t="s">
        <v>5638</v>
      </c>
      <c r="F1674">
        <v>6.5</v>
      </c>
      <c r="G1674">
        <v>14000</v>
      </c>
      <c r="H1674" t="s">
        <v>5731</v>
      </c>
      <c r="I1674" t="s">
        <v>5731</v>
      </c>
      <c r="J1674" t="s">
        <v>5732</v>
      </c>
      <c r="K1674" t="s">
        <v>30</v>
      </c>
      <c r="L1674">
        <v>2500000</v>
      </c>
      <c r="M1674">
        <v>26385627</v>
      </c>
      <c r="N1674" t="s">
        <v>5733</v>
      </c>
      <c r="O1674">
        <v>100</v>
      </c>
      <c r="P1674" t="str">
        <f>IF(Table1[[#This Row],[score]]&gt;=8.5,"High",IF(Table1[[#This Row],[score]]&gt;=7,"Medium","Low"))</f>
        <v>Low</v>
      </c>
      <c r="Q1674" s="5">
        <f>Table1[[#This Row],[gross]]-Table1[[#This Row],[budget]]</f>
        <v>23885627</v>
      </c>
      <c r="R1674" s="5" t="str">
        <f>IF(Table1[[#This Row],[Profit]]&gt;0,"Profit","Loss")</f>
        <v>Profit</v>
      </c>
      <c r="S1674" s="6" t="str">
        <f>FLOOR(Table1[[#This Row],[year]]-1900,10)+1900 &amp; "-" &amp; FLOOR(Table1[[#This Row],[year]]-1890,10)+1900</f>
        <v>1990-2000</v>
      </c>
      <c r="T1674" s="14" t="s">
        <v>21835</v>
      </c>
      <c r="AB1674" s="14"/>
    </row>
    <row r="1675" spans="1:28" hidden="1" x14ac:dyDescent="0.3">
      <c r="A1675" t="s">
        <v>5651</v>
      </c>
      <c r="B1675" t="s">
        <v>16</v>
      </c>
      <c r="C1675" t="s">
        <v>17</v>
      </c>
      <c r="D1675">
        <v>1990</v>
      </c>
      <c r="E1675" t="s">
        <v>5652</v>
      </c>
      <c r="F1675">
        <v>7.5</v>
      </c>
      <c r="G1675">
        <v>101000</v>
      </c>
      <c r="H1675" t="s">
        <v>1490</v>
      </c>
      <c r="I1675" t="s">
        <v>1658</v>
      </c>
      <c r="J1675" t="s">
        <v>5246</v>
      </c>
      <c r="K1675" t="s">
        <v>30</v>
      </c>
      <c r="L1675">
        <v>25000000</v>
      </c>
      <c r="M1675">
        <v>26118851</v>
      </c>
      <c r="N1675" t="s">
        <v>4109</v>
      </c>
      <c r="O1675">
        <v>113</v>
      </c>
      <c r="P1675" t="str">
        <f>IF(Table1[[#This Row],[score]]&gt;=8.5,"High",IF(Table1[[#This Row],[score]]&gt;=7,"Medium","Low"))</f>
        <v>Medium</v>
      </c>
      <c r="Q1675" s="5">
        <f>Table1[[#This Row],[gross]]-Table1[[#This Row],[budget]]</f>
        <v>1118851</v>
      </c>
      <c r="R1675" s="5" t="str">
        <f>IF(Table1[[#This Row],[Profit]]&gt;0,"Profit","Loss")</f>
        <v>Profit</v>
      </c>
      <c r="S1675" s="6" t="str">
        <f>FLOOR(Table1[[#This Row],[year]]-1900,10)+1900 &amp; "-" &amp; FLOOR(Table1[[#This Row],[year]]-1890,10)+1900</f>
        <v>1990-2000</v>
      </c>
      <c r="T1675" s="14" t="s">
        <v>21835</v>
      </c>
      <c r="AB1675" s="14"/>
    </row>
    <row r="1676" spans="1:28" hidden="1" x14ac:dyDescent="0.3">
      <c r="A1676" t="s">
        <v>6002</v>
      </c>
      <c r="B1676" t="s">
        <v>33</v>
      </c>
      <c r="C1676" t="s">
        <v>41</v>
      </c>
      <c r="D1676">
        <v>1990</v>
      </c>
      <c r="E1676" t="s">
        <v>6003</v>
      </c>
      <c r="F1676">
        <v>4.4000000000000004</v>
      </c>
      <c r="G1676">
        <v>7500</v>
      </c>
      <c r="H1676" t="s">
        <v>130</v>
      </c>
      <c r="I1676" t="s">
        <v>6004</v>
      </c>
      <c r="J1676" t="s">
        <v>4250</v>
      </c>
      <c r="K1676" t="s">
        <v>30</v>
      </c>
      <c r="L1676">
        <f>20500000</f>
        <v>20500000</v>
      </c>
      <c r="M1676">
        <v>25421633</v>
      </c>
      <c r="N1676" t="s">
        <v>61</v>
      </c>
      <c r="O1676">
        <v>83</v>
      </c>
      <c r="P1676" t="str">
        <f>IF(Table1[[#This Row],[score]]&gt;=8.5,"High",IF(Table1[[#This Row],[score]]&gt;=7,"Medium","Low"))</f>
        <v>Low</v>
      </c>
      <c r="Q1676" s="5">
        <f>Table1[[#This Row],[gross]]-Table1[[#This Row],[budget]]</f>
        <v>4921633</v>
      </c>
      <c r="R1676" s="5" t="str">
        <f>IF(Table1[[#This Row],[Profit]]&gt;0,"Profit","Loss")</f>
        <v>Profit</v>
      </c>
      <c r="S1676" s="6" t="str">
        <f>FLOOR(Table1[[#This Row],[year]]-1900,10)+1900 &amp; "-" &amp; FLOOR(Table1[[#This Row],[year]]-1890,10)+1900</f>
        <v>1990-2000</v>
      </c>
      <c r="T1676" s="14" t="s">
        <v>21835</v>
      </c>
      <c r="AB1676" s="14"/>
    </row>
    <row r="1677" spans="1:28" hidden="1" x14ac:dyDescent="0.3">
      <c r="A1677" t="s">
        <v>5829</v>
      </c>
      <c r="B1677" t="s">
        <v>16</v>
      </c>
      <c r="C1677" t="s">
        <v>34</v>
      </c>
      <c r="D1677">
        <v>1990</v>
      </c>
      <c r="E1677" t="s">
        <v>5830</v>
      </c>
      <c r="F1677">
        <v>5.6</v>
      </c>
      <c r="G1677">
        <v>16000</v>
      </c>
      <c r="H1677" t="s">
        <v>1407</v>
      </c>
      <c r="I1677" t="s">
        <v>5831</v>
      </c>
      <c r="J1677" t="s">
        <v>3222</v>
      </c>
      <c r="K1677" t="s">
        <v>30</v>
      </c>
      <c r="L1677">
        <v>20000000</v>
      </c>
      <c r="M1677">
        <v>25069101</v>
      </c>
      <c r="N1677" t="s">
        <v>50</v>
      </c>
      <c r="O1677">
        <v>113</v>
      </c>
      <c r="P1677" t="str">
        <f>IF(Table1[[#This Row],[score]]&gt;=8.5,"High",IF(Table1[[#This Row],[score]]&gt;=7,"Medium","Low"))</f>
        <v>Low</v>
      </c>
      <c r="Q1677" s="5">
        <f>Table1[[#This Row],[gross]]-Table1[[#This Row],[budget]]</f>
        <v>5069101</v>
      </c>
      <c r="R1677" s="5" t="str">
        <f>IF(Table1[[#This Row],[Profit]]&gt;0,"Profit","Loss")</f>
        <v>Profit</v>
      </c>
      <c r="S1677" s="6" t="str">
        <f>FLOOR(Table1[[#This Row],[year]]-1900,10)+1900 &amp; "-" &amp; FLOOR(Table1[[#This Row],[year]]-1890,10)+1900</f>
        <v>1990-2000</v>
      </c>
      <c r="T1677" s="14" t="s">
        <v>21835</v>
      </c>
      <c r="AB1677" s="14"/>
    </row>
    <row r="1678" spans="1:28" hidden="1" x14ac:dyDescent="0.3">
      <c r="A1678" t="s">
        <v>5948</v>
      </c>
      <c r="B1678" t="s">
        <v>33</v>
      </c>
      <c r="C1678" t="s">
        <v>41</v>
      </c>
      <c r="D1678">
        <v>1990</v>
      </c>
      <c r="E1678" t="s">
        <v>5104</v>
      </c>
      <c r="F1678">
        <v>5.4</v>
      </c>
      <c r="G1678">
        <v>9000</v>
      </c>
      <c r="H1678" t="s">
        <v>3995</v>
      </c>
      <c r="I1678" t="s">
        <v>5949</v>
      </c>
      <c r="J1678" t="s">
        <v>3996</v>
      </c>
      <c r="K1678" t="s">
        <v>30</v>
      </c>
      <c r="L1678">
        <v>9000000</v>
      </c>
      <c r="M1678">
        <v>25029569</v>
      </c>
      <c r="N1678" t="s">
        <v>5729</v>
      </c>
      <c r="O1678">
        <v>81</v>
      </c>
      <c r="P1678" t="str">
        <f>IF(Table1[[#This Row],[score]]&gt;=8.5,"High",IF(Table1[[#This Row],[score]]&gt;=7,"Medium","Low"))</f>
        <v>Low</v>
      </c>
      <c r="Q1678" s="5">
        <f>Table1[[#This Row],[gross]]-Table1[[#This Row],[budget]]</f>
        <v>16029569</v>
      </c>
      <c r="R1678" s="5" t="str">
        <f>IF(Table1[[#This Row],[Profit]]&gt;0,"Profit","Loss")</f>
        <v>Profit</v>
      </c>
      <c r="S1678" s="6" t="str">
        <f>FLOOR(Table1[[#This Row],[year]]-1900,10)+1900 &amp; "-" &amp; FLOOR(Table1[[#This Row],[year]]-1890,10)+1900</f>
        <v>1990-2000</v>
      </c>
      <c r="T1678" s="14" t="s">
        <v>21835</v>
      </c>
      <c r="AB1678" s="14"/>
    </row>
    <row r="1679" spans="1:28" hidden="1" x14ac:dyDescent="0.3">
      <c r="A1679" t="s">
        <v>5713</v>
      </c>
      <c r="B1679" t="s">
        <v>16</v>
      </c>
      <c r="C1679" t="s">
        <v>34</v>
      </c>
      <c r="D1679">
        <v>1990</v>
      </c>
      <c r="E1679" t="s">
        <v>5108</v>
      </c>
      <c r="F1679">
        <v>6.2</v>
      </c>
      <c r="G1679">
        <v>34000</v>
      </c>
      <c r="H1679" t="s">
        <v>4383</v>
      </c>
      <c r="I1679" t="s">
        <v>5714</v>
      </c>
      <c r="J1679" t="s">
        <v>4492</v>
      </c>
      <c r="K1679" t="s">
        <v>30</v>
      </c>
      <c r="L1679">
        <v>6000000</v>
      </c>
      <c r="M1679">
        <v>24271196</v>
      </c>
      <c r="N1679" t="s">
        <v>5715</v>
      </c>
      <c r="O1679">
        <v>108</v>
      </c>
      <c r="P1679" t="str">
        <f>IF(Table1[[#This Row],[score]]&gt;=8.5,"High",IF(Table1[[#This Row],[score]]&gt;=7,"Medium","Low"))</f>
        <v>Low</v>
      </c>
      <c r="Q1679" s="5">
        <f>Table1[[#This Row],[gross]]-Table1[[#This Row],[budget]]</f>
        <v>18271196</v>
      </c>
      <c r="R1679" s="5" t="str">
        <f>IF(Table1[[#This Row],[Profit]]&gt;0,"Profit","Loss")</f>
        <v>Profit</v>
      </c>
      <c r="S1679" s="6" t="str">
        <f>FLOOR(Table1[[#This Row],[year]]-1900,10)+1900 &amp; "-" &amp; FLOOR(Table1[[#This Row],[year]]-1890,10)+1900</f>
        <v>1990-2000</v>
      </c>
      <c r="T1679" s="14" t="s">
        <v>21835</v>
      </c>
      <c r="AB1679" s="14"/>
    </row>
    <row r="1680" spans="1:28" hidden="1" x14ac:dyDescent="0.3">
      <c r="A1680" t="s">
        <v>5726</v>
      </c>
      <c r="B1680" t="s">
        <v>1974</v>
      </c>
      <c r="C1680" t="s">
        <v>41</v>
      </c>
      <c r="D1680">
        <v>1990</v>
      </c>
      <c r="E1680" t="s">
        <v>5643</v>
      </c>
      <c r="F1680">
        <v>6.3</v>
      </c>
      <c r="G1680">
        <v>19000</v>
      </c>
      <c r="H1680" t="s">
        <v>837</v>
      </c>
      <c r="I1680" t="s">
        <v>1569</v>
      </c>
      <c r="J1680" t="s">
        <v>839</v>
      </c>
      <c r="K1680" t="s">
        <v>30</v>
      </c>
      <c r="L1680">
        <f>20500000</f>
        <v>20500000</v>
      </c>
      <c r="M1680">
        <v>23591472</v>
      </c>
      <c r="N1680" t="s">
        <v>2370</v>
      </c>
      <c r="O1680">
        <v>97</v>
      </c>
      <c r="P1680" t="str">
        <f>IF(Table1[[#This Row],[score]]&gt;=8.5,"High",IF(Table1[[#This Row],[score]]&gt;=7,"Medium","Low"))</f>
        <v>Low</v>
      </c>
      <c r="Q1680" s="5">
        <f>Table1[[#This Row],[gross]]-Table1[[#This Row],[budget]]</f>
        <v>3091472</v>
      </c>
      <c r="R1680" s="5" t="str">
        <f>IF(Table1[[#This Row],[Profit]]&gt;0,"Profit","Loss")</f>
        <v>Profit</v>
      </c>
      <c r="S1680" s="6" t="str">
        <f>FLOOR(Table1[[#This Row],[year]]-1900,10)+1900 &amp; "-" &amp; FLOOR(Table1[[#This Row],[year]]-1890,10)+1900</f>
        <v>1990-2000</v>
      </c>
      <c r="T1680" s="14" t="s">
        <v>21835</v>
      </c>
      <c r="AB1680" s="14"/>
    </row>
    <row r="1681" spans="1:28" hidden="1" x14ac:dyDescent="0.3">
      <c r="A1681" t="s">
        <v>5747</v>
      </c>
      <c r="B1681" t="s">
        <v>500</v>
      </c>
      <c r="C1681" t="s">
        <v>63</v>
      </c>
      <c r="D1681">
        <v>1990</v>
      </c>
      <c r="E1681" t="s">
        <v>5677</v>
      </c>
      <c r="F1681">
        <v>6.3</v>
      </c>
      <c r="G1681">
        <v>13000</v>
      </c>
      <c r="H1681" t="s">
        <v>1498</v>
      </c>
      <c r="I1681" t="s">
        <v>5748</v>
      </c>
      <c r="J1681" t="s">
        <v>5749</v>
      </c>
      <c r="K1681" t="s">
        <v>30</v>
      </c>
      <c r="L1681">
        <f>20500000</f>
        <v>20500000</v>
      </c>
      <c r="M1681">
        <v>23472449</v>
      </c>
      <c r="N1681" t="s">
        <v>61</v>
      </c>
      <c r="O1681">
        <v>136</v>
      </c>
      <c r="P1681" t="str">
        <f>IF(Table1[[#This Row],[score]]&gt;=8.5,"High",IF(Table1[[#This Row],[score]]&gt;=7,"Medium","Low"))</f>
        <v>Low</v>
      </c>
      <c r="Q1681" s="5">
        <f>Table1[[#This Row],[gross]]-Table1[[#This Row],[budget]]</f>
        <v>2972449</v>
      </c>
      <c r="R1681" s="5" t="str">
        <f>IF(Table1[[#This Row],[Profit]]&gt;0,"Profit","Loss")</f>
        <v>Profit</v>
      </c>
      <c r="S1681" s="6" t="str">
        <f>FLOOR(Table1[[#This Row],[year]]-1900,10)+1900 &amp; "-" &amp; FLOOR(Table1[[#This Row],[year]]-1890,10)+1900</f>
        <v>1990-2000</v>
      </c>
      <c r="T1681" s="14" t="s">
        <v>21835</v>
      </c>
      <c r="AB1681" s="14"/>
    </row>
    <row r="1682" spans="1:28" hidden="1" x14ac:dyDescent="0.3">
      <c r="A1682" t="s">
        <v>5889</v>
      </c>
      <c r="B1682" t="s">
        <v>16</v>
      </c>
      <c r="C1682" t="s">
        <v>17</v>
      </c>
      <c r="D1682">
        <v>1990</v>
      </c>
      <c r="E1682" t="s">
        <v>5619</v>
      </c>
      <c r="F1682">
        <v>6.1</v>
      </c>
      <c r="G1682">
        <v>15000</v>
      </c>
      <c r="H1682" t="s">
        <v>1285</v>
      </c>
      <c r="I1682" t="s">
        <v>5890</v>
      </c>
      <c r="J1682" t="s">
        <v>557</v>
      </c>
      <c r="K1682" t="s">
        <v>30</v>
      </c>
      <c r="L1682">
        <v>21800000</v>
      </c>
      <c r="M1682">
        <v>22997992</v>
      </c>
      <c r="N1682" t="s">
        <v>5709</v>
      </c>
      <c r="O1682">
        <v>123</v>
      </c>
      <c r="P1682" t="str">
        <f>IF(Table1[[#This Row],[score]]&gt;=8.5,"High",IF(Table1[[#This Row],[score]]&gt;=7,"Medium","Low"))</f>
        <v>Low</v>
      </c>
      <c r="Q1682" s="5">
        <f>Table1[[#This Row],[gross]]-Table1[[#This Row],[budget]]</f>
        <v>1197992</v>
      </c>
      <c r="R1682" s="5" t="str">
        <f>IF(Table1[[#This Row],[Profit]]&gt;0,"Profit","Loss")</f>
        <v>Profit</v>
      </c>
      <c r="S1682" s="6" t="str">
        <f>FLOOR(Table1[[#This Row],[year]]-1900,10)+1900 &amp; "-" &amp; FLOOR(Table1[[#This Row],[year]]-1890,10)+1900</f>
        <v>1990-2000</v>
      </c>
      <c r="T1682" s="14" t="s">
        <v>21835</v>
      </c>
      <c r="AB1682" s="14"/>
    </row>
    <row r="1683" spans="1:28" hidden="1" x14ac:dyDescent="0.3">
      <c r="A1683" t="s">
        <v>5927</v>
      </c>
      <c r="B1683" t="s">
        <v>16</v>
      </c>
      <c r="C1683" t="s">
        <v>104</v>
      </c>
      <c r="D1683">
        <v>1990</v>
      </c>
      <c r="E1683" t="s">
        <v>5104</v>
      </c>
      <c r="F1683">
        <v>5.7</v>
      </c>
      <c r="G1683">
        <v>3800</v>
      </c>
      <c r="H1683" t="s">
        <v>5928</v>
      </c>
      <c r="I1683" t="s">
        <v>5928</v>
      </c>
      <c r="J1683" t="s">
        <v>3929</v>
      </c>
      <c r="K1683" t="s">
        <v>30</v>
      </c>
      <c r="L1683">
        <v>10000000</v>
      </c>
      <c r="M1683">
        <v>22424195</v>
      </c>
      <c r="N1683" t="s">
        <v>2951</v>
      </c>
      <c r="O1683">
        <v>98</v>
      </c>
      <c r="P1683" t="str">
        <f>IF(Table1[[#This Row],[score]]&gt;=8.5,"High",IF(Table1[[#This Row],[score]]&gt;=7,"Medium","Low"))</f>
        <v>Low</v>
      </c>
      <c r="Q1683" s="5">
        <f>Table1[[#This Row],[gross]]-Table1[[#This Row],[budget]]</f>
        <v>12424195</v>
      </c>
      <c r="R1683" s="5" t="str">
        <f>IF(Table1[[#This Row],[Profit]]&gt;0,"Profit","Loss")</f>
        <v>Profit</v>
      </c>
      <c r="S1683" s="6" t="str">
        <f>FLOOR(Table1[[#This Row],[year]]-1900,10)+1900 &amp; "-" &amp; FLOOR(Table1[[#This Row],[year]]-1890,10)+1900</f>
        <v>1990-2000</v>
      </c>
      <c r="T1683" s="14" t="s">
        <v>21835</v>
      </c>
      <c r="AB1683" s="14"/>
    </row>
    <row r="1684" spans="1:28" hidden="1" x14ac:dyDescent="0.3">
      <c r="A1684" t="s">
        <v>5855</v>
      </c>
      <c r="B1684" t="s">
        <v>16</v>
      </c>
      <c r="C1684" t="s">
        <v>34</v>
      </c>
      <c r="D1684">
        <v>1990</v>
      </c>
      <c r="E1684" t="s">
        <v>5856</v>
      </c>
      <c r="F1684">
        <v>5.9</v>
      </c>
      <c r="G1684">
        <v>26000</v>
      </c>
      <c r="H1684" t="s">
        <v>85</v>
      </c>
      <c r="I1684" t="s">
        <v>5857</v>
      </c>
      <c r="J1684" t="s">
        <v>85</v>
      </c>
      <c r="K1684" t="s">
        <v>30</v>
      </c>
      <c r="L1684">
        <v>10000000</v>
      </c>
      <c r="M1684">
        <v>21633874</v>
      </c>
      <c r="N1684" t="s">
        <v>23</v>
      </c>
      <c r="O1684">
        <v>120</v>
      </c>
      <c r="P1684" t="str">
        <f>IF(Table1[[#This Row],[score]]&gt;=8.5,"High",IF(Table1[[#This Row],[score]]&gt;=7,"Medium","Low"))</f>
        <v>Low</v>
      </c>
      <c r="Q1684" s="5">
        <f>Table1[[#This Row],[gross]]-Table1[[#This Row],[budget]]</f>
        <v>11633874</v>
      </c>
      <c r="R1684" s="5" t="str">
        <f>IF(Table1[[#This Row],[Profit]]&gt;0,"Profit","Loss")</f>
        <v>Profit</v>
      </c>
      <c r="S1684" s="6" t="str">
        <f>FLOOR(Table1[[#This Row],[year]]-1900,10)+1900 &amp; "-" &amp; FLOOR(Table1[[#This Row],[year]]-1890,10)+1900</f>
        <v>1990-2000</v>
      </c>
      <c r="T1684" s="14" t="s">
        <v>21835</v>
      </c>
      <c r="AB1684" s="14"/>
    </row>
    <row r="1685" spans="1:28" hidden="1" x14ac:dyDescent="0.3">
      <c r="A1685" t="s">
        <v>5822</v>
      </c>
      <c r="B1685" t="s">
        <v>33</v>
      </c>
      <c r="C1685" t="s">
        <v>41</v>
      </c>
      <c r="D1685">
        <v>1990</v>
      </c>
      <c r="E1685" t="s">
        <v>5661</v>
      </c>
      <c r="F1685">
        <v>6.5</v>
      </c>
      <c r="G1685">
        <v>19000</v>
      </c>
      <c r="H1685" t="s">
        <v>2460</v>
      </c>
      <c r="I1685" t="s">
        <v>2460</v>
      </c>
      <c r="J1685" t="s">
        <v>5823</v>
      </c>
      <c r="K1685" t="s">
        <v>30</v>
      </c>
      <c r="L1685">
        <v>12000000</v>
      </c>
      <c r="M1685">
        <v>21460601</v>
      </c>
      <c r="N1685" t="s">
        <v>2075</v>
      </c>
      <c r="O1685">
        <v>102</v>
      </c>
      <c r="P1685" t="str">
        <f>IF(Table1[[#This Row],[score]]&gt;=8.5,"High",IF(Table1[[#This Row],[score]]&gt;=7,"Medium","Low"))</f>
        <v>Low</v>
      </c>
      <c r="Q1685" s="5">
        <f>Table1[[#This Row],[gross]]-Table1[[#This Row],[budget]]</f>
        <v>9460601</v>
      </c>
      <c r="R1685" s="5" t="str">
        <f>IF(Table1[[#This Row],[Profit]]&gt;0,"Profit","Loss")</f>
        <v>Profit</v>
      </c>
      <c r="S1685" s="6" t="str">
        <f>FLOOR(Table1[[#This Row],[year]]-1900,10)+1900 &amp; "-" &amp; FLOOR(Table1[[#This Row],[year]]-1890,10)+1900</f>
        <v>1990-2000</v>
      </c>
      <c r="T1685" s="14" t="s">
        <v>21835</v>
      </c>
      <c r="AB1685" s="14"/>
    </row>
    <row r="1686" spans="1:28" hidden="1" x14ac:dyDescent="0.3">
      <c r="A1686" t="s">
        <v>5783</v>
      </c>
      <c r="B1686" t="s">
        <v>16</v>
      </c>
      <c r="C1686" t="s">
        <v>34</v>
      </c>
      <c r="D1686">
        <v>1990</v>
      </c>
      <c r="E1686" t="s">
        <v>5784</v>
      </c>
      <c r="F1686">
        <v>6.4</v>
      </c>
      <c r="G1686">
        <v>17000</v>
      </c>
      <c r="H1686" t="s">
        <v>3745</v>
      </c>
      <c r="I1686" t="s">
        <v>4441</v>
      </c>
      <c r="J1686" t="s">
        <v>5785</v>
      </c>
      <c r="K1686" t="s">
        <v>30</v>
      </c>
      <c r="L1686">
        <v>20000000</v>
      </c>
      <c r="M1686">
        <v>21413502</v>
      </c>
      <c r="N1686" t="s">
        <v>180</v>
      </c>
      <c r="O1686">
        <v>104</v>
      </c>
      <c r="P1686" t="str">
        <f>IF(Table1[[#This Row],[score]]&gt;=8.5,"High",IF(Table1[[#This Row],[score]]&gt;=7,"Medium","Low"))</f>
        <v>Low</v>
      </c>
      <c r="Q1686" s="5">
        <f>Table1[[#This Row],[gross]]-Table1[[#This Row],[budget]]</f>
        <v>1413502</v>
      </c>
      <c r="R1686" s="5" t="str">
        <f>IF(Table1[[#This Row],[Profit]]&gt;0,"Profit","Loss")</f>
        <v>Profit</v>
      </c>
      <c r="S1686" s="6" t="str">
        <f>FLOOR(Table1[[#This Row],[year]]-1900,10)+1900 &amp; "-" &amp; FLOOR(Table1[[#This Row],[year]]-1890,10)+1900</f>
        <v>1990-2000</v>
      </c>
      <c r="T1686" s="14" t="s">
        <v>21835</v>
      </c>
      <c r="AB1686" s="14"/>
    </row>
    <row r="1687" spans="1:28" hidden="1" x14ac:dyDescent="0.3">
      <c r="A1687" t="s">
        <v>5707</v>
      </c>
      <c r="B1687" t="s">
        <v>1974</v>
      </c>
      <c r="C1687" t="s">
        <v>34</v>
      </c>
      <c r="D1687">
        <v>1990</v>
      </c>
      <c r="E1687" t="s">
        <v>5708</v>
      </c>
      <c r="F1687">
        <v>6.9</v>
      </c>
      <c r="G1687">
        <v>21000</v>
      </c>
      <c r="H1687" t="s">
        <v>2783</v>
      </c>
      <c r="I1687" t="s">
        <v>886</v>
      </c>
      <c r="J1687" t="s">
        <v>1703</v>
      </c>
      <c r="K1687" t="s">
        <v>248</v>
      </c>
      <c r="L1687">
        <v>20000000</v>
      </c>
      <c r="M1687">
        <v>21413105</v>
      </c>
      <c r="N1687" t="s">
        <v>5709</v>
      </c>
      <c r="O1687">
        <v>119</v>
      </c>
      <c r="P1687" t="str">
        <f>IF(Table1[[#This Row],[score]]&gt;=8.5,"High",IF(Table1[[#This Row],[score]]&gt;=7,"Medium","Low"))</f>
        <v>Low</v>
      </c>
      <c r="Q1687" s="5">
        <f>Table1[[#This Row],[gross]]-Table1[[#This Row],[budget]]</f>
        <v>1413105</v>
      </c>
      <c r="R1687" s="5" t="str">
        <f>IF(Table1[[#This Row],[Profit]]&gt;0,"Profit","Loss")</f>
        <v>Profit</v>
      </c>
      <c r="S1687" s="6" t="str">
        <f>FLOOR(Table1[[#This Row],[year]]-1900,10)+1900 &amp; "-" &amp; FLOOR(Table1[[#This Row],[year]]-1890,10)+1900</f>
        <v>1990-2000</v>
      </c>
      <c r="T1687" s="14" t="s">
        <v>21835</v>
      </c>
      <c r="AB1687" s="14"/>
    </row>
    <row r="1688" spans="1:28" hidden="1" x14ac:dyDescent="0.3">
      <c r="A1688" t="s">
        <v>5755</v>
      </c>
      <c r="B1688" t="s">
        <v>33</v>
      </c>
      <c r="C1688" t="s">
        <v>17</v>
      </c>
      <c r="D1688">
        <v>1990</v>
      </c>
      <c r="E1688" t="s">
        <v>5756</v>
      </c>
      <c r="F1688">
        <v>6.7</v>
      </c>
      <c r="G1688">
        <v>22000</v>
      </c>
      <c r="H1688" t="s">
        <v>551</v>
      </c>
      <c r="I1688" t="s">
        <v>5204</v>
      </c>
      <c r="J1688" t="s">
        <v>526</v>
      </c>
      <c r="K1688" t="s">
        <v>30</v>
      </c>
      <c r="L1688">
        <f>20500000</f>
        <v>20500000</v>
      </c>
      <c r="M1688">
        <v>20710451</v>
      </c>
      <c r="N1688" t="s">
        <v>5757</v>
      </c>
      <c r="O1688">
        <v>135</v>
      </c>
      <c r="P1688" t="str">
        <f>IF(Table1[[#This Row],[score]]&gt;=8.5,"High",IF(Table1[[#This Row],[score]]&gt;=7,"Medium","Low"))</f>
        <v>Low</v>
      </c>
      <c r="Q1688" s="5">
        <f>Table1[[#This Row],[gross]]-Table1[[#This Row],[budget]]</f>
        <v>210451</v>
      </c>
      <c r="R1688" s="5" t="str">
        <f>IF(Table1[[#This Row],[Profit]]&gt;0,"Profit","Loss")</f>
        <v>Profit</v>
      </c>
      <c r="S1688" s="6" t="str">
        <f>FLOOR(Table1[[#This Row],[year]]-1900,10)+1900 &amp; "-" &amp; FLOOR(Table1[[#This Row],[year]]-1890,10)+1900</f>
        <v>1990-2000</v>
      </c>
      <c r="T1688" s="14" t="s">
        <v>21835</v>
      </c>
      <c r="AB1688" s="14"/>
    </row>
    <row r="1689" spans="1:28" hidden="1" x14ac:dyDescent="0.3">
      <c r="A1689" t="s">
        <v>5894</v>
      </c>
      <c r="B1689" t="s">
        <v>337</v>
      </c>
      <c r="C1689" t="s">
        <v>390</v>
      </c>
      <c r="D1689">
        <v>1990</v>
      </c>
      <c r="E1689" t="s">
        <v>5895</v>
      </c>
      <c r="F1689">
        <v>5.6</v>
      </c>
      <c r="G1689">
        <v>4900</v>
      </c>
      <c r="H1689" t="s">
        <v>1424</v>
      </c>
      <c r="I1689" t="s">
        <v>5896</v>
      </c>
      <c r="J1689" t="s">
        <v>5897</v>
      </c>
      <c r="K1689" t="s">
        <v>30</v>
      </c>
      <c r="L1689">
        <f>20500000</f>
        <v>20500000</v>
      </c>
      <c r="M1689">
        <v>20305841</v>
      </c>
      <c r="N1689" t="s">
        <v>1426</v>
      </c>
      <c r="O1689">
        <v>82</v>
      </c>
      <c r="P1689" t="str">
        <f>IF(Table1[[#This Row],[score]]&gt;=8.5,"High",IF(Table1[[#This Row],[score]]&gt;=7,"Medium","Low"))</f>
        <v>Low</v>
      </c>
      <c r="Q1689" s="5">
        <f>Table1[[#This Row],[gross]]-Table1[[#This Row],[budget]]</f>
        <v>-194159</v>
      </c>
      <c r="R1689" s="5" t="str">
        <f>IF(Table1[[#This Row],[Profit]]&gt;0,"Profit","Loss")</f>
        <v>Loss</v>
      </c>
      <c r="S1689" s="6" t="str">
        <f>FLOOR(Table1[[#This Row],[year]]-1900,10)+1900 &amp; "-" &amp; FLOOR(Table1[[#This Row],[year]]-1890,10)+1900</f>
        <v>1990-2000</v>
      </c>
      <c r="T1689" s="14" t="s">
        <v>21835</v>
      </c>
      <c r="AB1689" s="14"/>
    </row>
    <row r="1690" spans="1:28" hidden="1" x14ac:dyDescent="0.3">
      <c r="A1690" t="s">
        <v>6042</v>
      </c>
      <c r="B1690" t="s">
        <v>1974</v>
      </c>
      <c r="C1690" t="s">
        <v>17</v>
      </c>
      <c r="D1690">
        <v>1990</v>
      </c>
      <c r="E1690" t="s">
        <v>5995</v>
      </c>
      <c r="F1690">
        <v>6.2</v>
      </c>
      <c r="G1690">
        <v>2400</v>
      </c>
      <c r="H1690" t="s">
        <v>6043</v>
      </c>
      <c r="I1690" t="s">
        <v>6044</v>
      </c>
      <c r="J1690" t="s">
        <v>1354</v>
      </c>
      <c r="K1690" t="s">
        <v>30</v>
      </c>
      <c r="L1690">
        <f>20500000</f>
        <v>20500000</v>
      </c>
      <c r="M1690">
        <v>20240128</v>
      </c>
      <c r="N1690" t="s">
        <v>1970</v>
      </c>
      <c r="O1690">
        <v>109</v>
      </c>
      <c r="P1690" t="str">
        <f>IF(Table1[[#This Row],[score]]&gt;=8.5,"High",IF(Table1[[#This Row],[score]]&gt;=7,"Medium","Low"))</f>
        <v>Low</v>
      </c>
      <c r="Q1690" s="5">
        <f>Table1[[#This Row],[gross]]-Table1[[#This Row],[budget]]</f>
        <v>-259872</v>
      </c>
      <c r="R1690" s="5" t="str">
        <f>IF(Table1[[#This Row],[Profit]]&gt;0,"Profit","Loss")</f>
        <v>Loss</v>
      </c>
      <c r="S1690" s="6" t="str">
        <f>FLOOR(Table1[[#This Row],[year]]-1900,10)+1900 &amp; "-" &amp; FLOOR(Table1[[#This Row],[year]]-1890,10)+1900</f>
        <v>1990-2000</v>
      </c>
      <c r="T1690" s="14" t="s">
        <v>21835</v>
      </c>
      <c r="AB1690" s="14"/>
    </row>
    <row r="1691" spans="1:28" hidden="1" x14ac:dyDescent="0.3">
      <c r="A1691" t="s">
        <v>5808</v>
      </c>
      <c r="B1691" t="s">
        <v>443</v>
      </c>
      <c r="C1691" t="s">
        <v>63</v>
      </c>
      <c r="D1691">
        <v>1990</v>
      </c>
      <c r="E1691" t="s">
        <v>5809</v>
      </c>
      <c r="F1691">
        <v>8.3000000000000007</v>
      </c>
      <c r="G1691">
        <v>17000</v>
      </c>
      <c r="H1691" t="s">
        <v>5810</v>
      </c>
      <c r="I1691" t="s">
        <v>5810</v>
      </c>
      <c r="J1691" t="s">
        <v>5811</v>
      </c>
      <c r="K1691" t="s">
        <v>5812</v>
      </c>
      <c r="L1691" s="5">
        <f>20500000</f>
        <v>20500000</v>
      </c>
      <c r="M1691" s="5">
        <f t="shared" ref="M1691:M1698" si="28">20205757</f>
        <v>20205757</v>
      </c>
      <c r="N1691" t="s">
        <v>5813</v>
      </c>
      <c r="O1691">
        <v>98</v>
      </c>
      <c r="P1691" t="str">
        <f>IF(Table1[[#This Row],[score]]&gt;=8.5,"High",IF(Table1[[#This Row],[score]]&gt;=7,"Medium","Low"))</f>
        <v>Medium</v>
      </c>
      <c r="Q1691" s="5">
        <f>Table1[[#This Row],[gross]]-Table1[[#This Row],[budget]]</f>
        <v>-294243</v>
      </c>
      <c r="R1691" s="5" t="str">
        <f>IF(Table1[[#This Row],[Profit]]&gt;0,"Profit","Loss")</f>
        <v>Loss</v>
      </c>
      <c r="S1691" s="6" t="str">
        <f>FLOOR(Table1[[#This Row],[year]]-1900,10)+1900 &amp; "-" &amp; FLOOR(Table1[[#This Row],[year]]-1890,10)+1900</f>
        <v>1990-2000</v>
      </c>
      <c r="T1691" s="14" t="s">
        <v>21842</v>
      </c>
      <c r="AB1691" s="14"/>
    </row>
    <row r="1692" spans="1:28" hidden="1" x14ac:dyDescent="0.3">
      <c r="A1692" t="s">
        <v>5924</v>
      </c>
      <c r="B1692" t="s">
        <v>1974</v>
      </c>
      <c r="C1692" t="s">
        <v>41</v>
      </c>
      <c r="D1692">
        <v>1990</v>
      </c>
      <c r="E1692" t="s">
        <v>5119</v>
      </c>
      <c r="F1692">
        <v>5.5</v>
      </c>
      <c r="G1692">
        <v>1900</v>
      </c>
      <c r="H1692" t="s">
        <v>5925</v>
      </c>
      <c r="I1692" t="s">
        <v>5926</v>
      </c>
      <c r="J1692" t="s">
        <v>1456</v>
      </c>
      <c r="K1692" t="s">
        <v>30</v>
      </c>
      <c r="L1692">
        <v>6000000</v>
      </c>
      <c r="M1692">
        <f t="shared" si="28"/>
        <v>20205757</v>
      </c>
      <c r="N1692" t="s">
        <v>1047</v>
      </c>
      <c r="O1692">
        <v>100</v>
      </c>
      <c r="P1692" t="str">
        <f>IF(Table1[[#This Row],[score]]&gt;=8.5,"High",IF(Table1[[#This Row],[score]]&gt;=7,"Medium","Low"))</f>
        <v>Low</v>
      </c>
      <c r="Q1692" s="5">
        <f>Table1[[#This Row],[gross]]-Table1[[#This Row],[budget]]</f>
        <v>14205757</v>
      </c>
      <c r="R1692" s="5" t="str">
        <f>IF(Table1[[#This Row],[Profit]]&gt;0,"Profit","Loss")</f>
        <v>Profit</v>
      </c>
      <c r="S1692" s="6" t="str">
        <f>FLOOR(Table1[[#This Row],[year]]-1900,10)+1900 &amp; "-" &amp; FLOOR(Table1[[#This Row],[year]]-1890,10)+1900</f>
        <v>1990-2000</v>
      </c>
      <c r="T1692" s="14" t="s">
        <v>21835</v>
      </c>
      <c r="AB1692" s="14"/>
    </row>
    <row r="1693" spans="1:28" hidden="1" x14ac:dyDescent="0.3">
      <c r="A1693" t="s">
        <v>5950</v>
      </c>
      <c r="B1693" t="s">
        <v>1974</v>
      </c>
      <c r="C1693" t="s">
        <v>41</v>
      </c>
      <c r="D1693">
        <v>1990</v>
      </c>
      <c r="E1693" t="s">
        <v>5078</v>
      </c>
      <c r="F1693">
        <v>5.5</v>
      </c>
      <c r="G1693">
        <v>3000</v>
      </c>
      <c r="H1693" t="s">
        <v>4950</v>
      </c>
      <c r="I1693" t="s">
        <v>4950</v>
      </c>
      <c r="J1693" t="s">
        <v>5951</v>
      </c>
      <c r="K1693" t="s">
        <v>30</v>
      </c>
      <c r="L1693">
        <f>20500000</f>
        <v>20500000</v>
      </c>
      <c r="M1693">
        <f t="shared" si="28"/>
        <v>20205757</v>
      </c>
      <c r="N1693" t="s">
        <v>50</v>
      </c>
      <c r="O1693">
        <v>90</v>
      </c>
      <c r="P1693" t="str">
        <f>IF(Table1[[#This Row],[score]]&gt;=8.5,"High",IF(Table1[[#This Row],[score]]&gt;=7,"Medium","Low"))</f>
        <v>Low</v>
      </c>
      <c r="Q1693" s="5">
        <f>Table1[[#This Row],[gross]]-Table1[[#This Row],[budget]]</f>
        <v>-294243</v>
      </c>
      <c r="R1693" s="5" t="str">
        <f>IF(Table1[[#This Row],[Profit]]&gt;0,"Profit","Loss")</f>
        <v>Loss</v>
      </c>
      <c r="S1693" s="6" t="str">
        <f>FLOOR(Table1[[#This Row],[year]]-1900,10)+1900 &amp; "-" &amp; FLOOR(Table1[[#This Row],[year]]-1890,10)+1900</f>
        <v>1990-2000</v>
      </c>
      <c r="T1693" s="14" t="s">
        <v>21835</v>
      </c>
      <c r="AB1693" s="14"/>
    </row>
    <row r="1694" spans="1:28" hidden="1" x14ac:dyDescent="0.3">
      <c r="A1694" t="s">
        <v>6059</v>
      </c>
      <c r="B1694" t="s">
        <v>443</v>
      </c>
      <c r="C1694" t="s">
        <v>34</v>
      </c>
      <c r="D1694">
        <v>1990</v>
      </c>
      <c r="E1694" t="s">
        <v>6060</v>
      </c>
      <c r="F1694">
        <v>6.8</v>
      </c>
      <c r="G1694">
        <v>6300</v>
      </c>
      <c r="H1694" t="s">
        <v>5413</v>
      </c>
      <c r="I1694" t="s">
        <v>5413</v>
      </c>
      <c r="J1694" t="s">
        <v>5413</v>
      </c>
      <c r="K1694" t="s">
        <v>2081</v>
      </c>
      <c r="L1694">
        <f>20500000</f>
        <v>20500000</v>
      </c>
      <c r="M1694">
        <f t="shared" si="28"/>
        <v>20205757</v>
      </c>
      <c r="N1694" t="s">
        <v>6061</v>
      </c>
      <c r="O1694">
        <v>96</v>
      </c>
      <c r="P1694" t="str">
        <f>IF(Table1[[#This Row],[score]]&gt;=8.5,"High",IF(Table1[[#This Row],[score]]&gt;=7,"Medium","Low"))</f>
        <v>Low</v>
      </c>
      <c r="Q1694" s="5">
        <f>Table1[[#This Row],[gross]]-Table1[[#This Row],[budget]]</f>
        <v>-294243</v>
      </c>
      <c r="R1694" s="5" t="str">
        <f>IF(Table1[[#This Row],[Profit]]&gt;0,"Profit","Loss")</f>
        <v>Loss</v>
      </c>
      <c r="S1694" s="6" t="str">
        <f>FLOOR(Table1[[#This Row],[year]]-1900,10)+1900 &amp; "-" &amp; FLOOR(Table1[[#This Row],[year]]-1890,10)+1900</f>
        <v>1990-2000</v>
      </c>
      <c r="T1694" s="14" t="s">
        <v>21835</v>
      </c>
      <c r="AB1694" s="14"/>
    </row>
    <row r="1695" spans="1:28" hidden="1" x14ac:dyDescent="0.3">
      <c r="A1695" t="s">
        <v>6080</v>
      </c>
      <c r="B1695" t="s">
        <v>1974</v>
      </c>
      <c r="C1695" t="s">
        <v>41</v>
      </c>
      <c r="D1695">
        <v>1990</v>
      </c>
      <c r="E1695" t="s">
        <v>5586</v>
      </c>
      <c r="F1695">
        <v>5.7</v>
      </c>
      <c r="G1695">
        <v>1200</v>
      </c>
      <c r="H1695" t="s">
        <v>3648</v>
      </c>
      <c r="I1695" t="s">
        <v>6081</v>
      </c>
      <c r="J1695" t="s">
        <v>268</v>
      </c>
      <c r="K1695" t="s">
        <v>248</v>
      </c>
      <c r="L1695">
        <f>20500000</f>
        <v>20500000</v>
      </c>
      <c r="M1695">
        <f t="shared" si="28"/>
        <v>20205757</v>
      </c>
      <c r="N1695" t="s">
        <v>6082</v>
      </c>
      <c r="O1695">
        <v>90</v>
      </c>
      <c r="P1695" t="str">
        <f>IF(Table1[[#This Row],[score]]&gt;=8.5,"High",IF(Table1[[#This Row],[score]]&gt;=7,"Medium","Low"))</f>
        <v>Low</v>
      </c>
      <c r="Q1695" s="5">
        <f>Table1[[#This Row],[gross]]-Table1[[#This Row],[budget]]</f>
        <v>-294243</v>
      </c>
      <c r="R1695" s="5" t="str">
        <f>IF(Table1[[#This Row],[Profit]]&gt;0,"Profit","Loss")</f>
        <v>Loss</v>
      </c>
      <c r="S1695" s="6" t="str">
        <f>FLOOR(Table1[[#This Row],[year]]-1900,10)+1900 &amp; "-" &amp; FLOOR(Table1[[#This Row],[year]]-1890,10)+1900</f>
        <v>1990-2000</v>
      </c>
      <c r="T1695" s="14" t="s">
        <v>21835</v>
      </c>
      <c r="AB1695" s="14"/>
    </row>
    <row r="1696" spans="1:28" hidden="1" x14ac:dyDescent="0.3">
      <c r="A1696" t="s">
        <v>6088</v>
      </c>
      <c r="B1696" t="s">
        <v>33</v>
      </c>
      <c r="C1696" t="s">
        <v>17</v>
      </c>
      <c r="D1696">
        <v>1990</v>
      </c>
      <c r="E1696" t="s">
        <v>6089</v>
      </c>
      <c r="F1696">
        <v>7.7</v>
      </c>
      <c r="G1696">
        <v>995</v>
      </c>
      <c r="H1696" t="s">
        <v>6090</v>
      </c>
      <c r="I1696" t="s">
        <v>6091</v>
      </c>
      <c r="J1696" t="s">
        <v>6092</v>
      </c>
      <c r="K1696" t="s">
        <v>195</v>
      </c>
      <c r="L1696">
        <f>20500000</f>
        <v>20500000</v>
      </c>
      <c r="M1696">
        <f t="shared" si="28"/>
        <v>20205757</v>
      </c>
      <c r="N1696" t="s">
        <v>6093</v>
      </c>
      <c r="O1696">
        <v>101</v>
      </c>
      <c r="P1696" t="str">
        <f>IF(Table1[[#This Row],[score]]&gt;=8.5,"High",IF(Table1[[#This Row],[score]]&gt;=7,"Medium","Low"))</f>
        <v>Medium</v>
      </c>
      <c r="Q1696" s="5">
        <f>Table1[[#This Row],[gross]]-Table1[[#This Row],[budget]]</f>
        <v>-294243</v>
      </c>
      <c r="R1696" s="5" t="str">
        <f>IF(Table1[[#This Row],[Profit]]&gt;0,"Profit","Loss")</f>
        <v>Loss</v>
      </c>
      <c r="S1696" s="6" t="str">
        <f>FLOOR(Table1[[#This Row],[year]]-1900,10)+1900 &amp; "-" &amp; FLOOR(Table1[[#This Row],[year]]-1890,10)+1900</f>
        <v>1990-2000</v>
      </c>
      <c r="T1696" s="14" t="s">
        <v>21843</v>
      </c>
      <c r="AB1696" s="14"/>
    </row>
    <row r="1697" spans="1:28" hidden="1" x14ac:dyDescent="0.3">
      <c r="A1697" t="s">
        <v>6124</v>
      </c>
      <c r="B1697" t="s">
        <v>1974</v>
      </c>
      <c r="C1697" t="s">
        <v>34</v>
      </c>
      <c r="D1697">
        <v>1990</v>
      </c>
      <c r="E1697" t="s">
        <v>5759</v>
      </c>
      <c r="F1697">
        <v>7</v>
      </c>
      <c r="G1697">
        <v>958</v>
      </c>
      <c r="H1697" t="s">
        <v>6125</v>
      </c>
      <c r="I1697" t="s">
        <v>6125</v>
      </c>
      <c r="J1697" t="s">
        <v>6126</v>
      </c>
      <c r="K1697" t="s">
        <v>2081</v>
      </c>
      <c r="L1697">
        <v>42000000</v>
      </c>
      <c r="M1697">
        <f t="shared" si="28"/>
        <v>20205757</v>
      </c>
      <c r="N1697" t="s">
        <v>6127</v>
      </c>
      <c r="O1697">
        <v>125</v>
      </c>
      <c r="P1697" t="str">
        <f>IF(Table1[[#This Row],[score]]&gt;=8.5,"High",IF(Table1[[#This Row],[score]]&gt;=7,"Medium","Low"))</f>
        <v>Medium</v>
      </c>
      <c r="Q1697" s="5">
        <f>Table1[[#This Row],[gross]]-Table1[[#This Row],[budget]]</f>
        <v>-21794243</v>
      </c>
      <c r="R1697" s="5" t="str">
        <f>IF(Table1[[#This Row],[Profit]]&gt;0,"Profit","Loss")</f>
        <v>Loss</v>
      </c>
      <c r="S1697" s="6" t="str">
        <f>FLOOR(Table1[[#This Row],[year]]-1900,10)+1900 &amp; "-" &amp; FLOOR(Table1[[#This Row],[year]]-1890,10)+1900</f>
        <v>1990-2000</v>
      </c>
      <c r="T1697" s="14" t="s">
        <v>21835</v>
      </c>
      <c r="AB1697" s="14"/>
    </row>
    <row r="1698" spans="1:28" hidden="1" x14ac:dyDescent="0.3">
      <c r="A1698" t="s">
        <v>6140</v>
      </c>
      <c r="B1698" t="s">
        <v>443</v>
      </c>
      <c r="C1698" t="s">
        <v>41</v>
      </c>
      <c r="D1698">
        <v>1990</v>
      </c>
      <c r="E1698" t="s">
        <v>6141</v>
      </c>
      <c r="F1698">
        <v>6.5</v>
      </c>
      <c r="G1698">
        <v>1300</v>
      </c>
      <c r="H1698" t="s">
        <v>6142</v>
      </c>
      <c r="I1698" t="s">
        <v>6143</v>
      </c>
      <c r="J1698" t="s">
        <v>6144</v>
      </c>
      <c r="K1698" t="s">
        <v>195</v>
      </c>
      <c r="L1698">
        <f>20500000</f>
        <v>20500000</v>
      </c>
      <c r="M1698">
        <f t="shared" si="28"/>
        <v>20205757</v>
      </c>
      <c r="N1698" t="s">
        <v>6145</v>
      </c>
      <c r="O1698">
        <v>90</v>
      </c>
      <c r="P1698" t="str">
        <f>IF(Table1[[#This Row],[score]]&gt;=8.5,"High",IF(Table1[[#This Row],[score]]&gt;=7,"Medium","Low"))</f>
        <v>Low</v>
      </c>
      <c r="Q1698" s="5">
        <f>Table1[[#This Row],[gross]]-Table1[[#This Row],[budget]]</f>
        <v>-294243</v>
      </c>
      <c r="R1698" s="5" t="str">
        <f>IF(Table1[[#This Row],[Profit]]&gt;0,"Profit","Loss")</f>
        <v>Loss</v>
      </c>
      <c r="S1698" s="6" t="str">
        <f>FLOOR(Table1[[#This Row],[year]]-1900,10)+1900 &amp; "-" &amp; FLOOR(Table1[[#This Row],[year]]-1890,10)+1900</f>
        <v>1990-2000</v>
      </c>
      <c r="T1698" s="14" t="s">
        <v>21843</v>
      </c>
      <c r="AB1698" s="14"/>
    </row>
    <row r="1699" spans="1:28" hidden="1" x14ac:dyDescent="0.3">
      <c r="A1699" t="s">
        <v>5903</v>
      </c>
      <c r="B1699" t="s">
        <v>16</v>
      </c>
      <c r="C1699" t="s">
        <v>41</v>
      </c>
      <c r="D1699">
        <v>1990</v>
      </c>
      <c r="E1699" t="s">
        <v>5643</v>
      </c>
      <c r="F1699">
        <v>6.5</v>
      </c>
      <c r="G1699">
        <v>8100</v>
      </c>
      <c r="H1699" t="s">
        <v>1235</v>
      </c>
      <c r="I1699" t="s">
        <v>5904</v>
      </c>
      <c r="J1699" t="s">
        <v>4153</v>
      </c>
      <c r="K1699" t="s">
        <v>30</v>
      </c>
      <c r="L1699">
        <f>20500000</f>
        <v>20500000</v>
      </c>
      <c r="M1699">
        <v>20005435</v>
      </c>
      <c r="N1699" t="s">
        <v>5666</v>
      </c>
      <c r="O1699">
        <v>108</v>
      </c>
      <c r="P1699" t="str">
        <f>IF(Table1[[#This Row],[score]]&gt;=8.5,"High",IF(Table1[[#This Row],[score]]&gt;=7,"Medium","Low"))</f>
        <v>Low</v>
      </c>
      <c r="Q1699" s="5">
        <f>Table1[[#This Row],[gross]]-Table1[[#This Row],[budget]]</f>
        <v>-494565</v>
      </c>
      <c r="R1699" s="5" t="str">
        <f>IF(Table1[[#This Row],[Profit]]&gt;0,"Profit","Loss")</f>
        <v>Loss</v>
      </c>
      <c r="S1699" s="6" t="str">
        <f>FLOOR(Table1[[#This Row],[year]]-1900,10)+1900 &amp; "-" &amp; FLOOR(Table1[[#This Row],[year]]-1890,10)+1900</f>
        <v>1990-2000</v>
      </c>
      <c r="T1699" s="14" t="s">
        <v>21835</v>
      </c>
      <c r="AB1699" s="14"/>
    </row>
    <row r="1700" spans="1:28" hidden="1" x14ac:dyDescent="0.3">
      <c r="A1700" t="s">
        <v>6023</v>
      </c>
      <c r="B1700" t="s">
        <v>16</v>
      </c>
      <c r="C1700" t="s">
        <v>41</v>
      </c>
      <c r="D1700">
        <v>1990</v>
      </c>
      <c r="E1700" t="s">
        <v>5647</v>
      </c>
      <c r="F1700">
        <v>5.6</v>
      </c>
      <c r="G1700">
        <v>3500</v>
      </c>
      <c r="H1700" t="s">
        <v>561</v>
      </c>
      <c r="I1700" t="s">
        <v>561</v>
      </c>
      <c r="J1700" t="s">
        <v>561</v>
      </c>
      <c r="K1700" t="s">
        <v>30</v>
      </c>
      <c r="L1700">
        <f>20500000</f>
        <v>20500000</v>
      </c>
      <c r="M1700">
        <v>19740070</v>
      </c>
      <c r="N1700" t="s">
        <v>2067</v>
      </c>
      <c r="O1700">
        <v>94</v>
      </c>
      <c r="P1700" t="str">
        <f>IF(Table1[[#This Row],[score]]&gt;=8.5,"High",IF(Table1[[#This Row],[score]]&gt;=7,"Medium","Low"))</f>
        <v>Low</v>
      </c>
      <c r="Q1700" s="5">
        <f>Table1[[#This Row],[gross]]-Table1[[#This Row],[budget]]</f>
        <v>-759930</v>
      </c>
      <c r="R1700" s="5" t="str">
        <f>IF(Table1[[#This Row],[Profit]]&gt;0,"Profit","Loss")</f>
        <v>Loss</v>
      </c>
      <c r="S1700" s="6" t="str">
        <f>FLOOR(Table1[[#This Row],[year]]-1900,10)+1900 &amp; "-" &amp; FLOOR(Table1[[#This Row],[year]]-1890,10)+1900</f>
        <v>1990-2000</v>
      </c>
      <c r="T1700" s="14" t="s">
        <v>21835</v>
      </c>
      <c r="AB1700" s="14"/>
    </row>
    <row r="1701" spans="1:28" hidden="1" x14ac:dyDescent="0.3">
      <c r="A1701" t="s">
        <v>5884</v>
      </c>
      <c r="B1701" t="s">
        <v>337</v>
      </c>
      <c r="C1701" t="s">
        <v>390</v>
      </c>
      <c r="D1701">
        <v>1990</v>
      </c>
      <c r="E1701" t="s">
        <v>5844</v>
      </c>
      <c r="F1701">
        <v>6.9</v>
      </c>
      <c r="G1701">
        <v>26000</v>
      </c>
      <c r="H1701" t="s">
        <v>5885</v>
      </c>
      <c r="I1701" t="s">
        <v>5886</v>
      </c>
      <c r="J1701" t="s">
        <v>5887</v>
      </c>
      <c r="K1701" t="s">
        <v>448</v>
      </c>
      <c r="L1701">
        <f>20500000</f>
        <v>20500000</v>
      </c>
      <c r="M1701">
        <v>18115724</v>
      </c>
      <c r="N1701" t="s">
        <v>5888</v>
      </c>
      <c r="O1701">
        <v>74</v>
      </c>
      <c r="P1701" t="str">
        <f>IF(Table1[[#This Row],[score]]&gt;=8.5,"High",IF(Table1[[#This Row],[score]]&gt;=7,"Medium","Low"))</f>
        <v>Low</v>
      </c>
      <c r="Q1701" s="5">
        <f>Table1[[#This Row],[gross]]-Table1[[#This Row],[budget]]</f>
        <v>-2384276</v>
      </c>
      <c r="R1701" s="5" t="str">
        <f>IF(Table1[[#This Row],[Profit]]&gt;0,"Profit","Loss")</f>
        <v>Loss</v>
      </c>
      <c r="S1701" s="6" t="str">
        <f>FLOOR(Table1[[#This Row],[year]]-1900,10)+1900 &amp; "-" &amp; FLOOR(Table1[[#This Row],[year]]-1890,10)+1900</f>
        <v>1990-2000</v>
      </c>
      <c r="T1701" s="14" t="s">
        <v>21835</v>
      </c>
      <c r="AB1701" s="14"/>
    </row>
    <row r="1702" spans="1:28" hidden="1" x14ac:dyDescent="0.3">
      <c r="A1702" t="s">
        <v>6104</v>
      </c>
      <c r="B1702" t="s">
        <v>1974</v>
      </c>
      <c r="C1702" t="s">
        <v>41</v>
      </c>
      <c r="D1702">
        <v>1990</v>
      </c>
      <c r="E1702" t="s">
        <v>5657</v>
      </c>
      <c r="F1702">
        <v>5.4</v>
      </c>
      <c r="G1702">
        <v>2500</v>
      </c>
      <c r="H1702" t="s">
        <v>1176</v>
      </c>
      <c r="I1702" t="s">
        <v>6105</v>
      </c>
      <c r="J1702" t="s">
        <v>6106</v>
      </c>
      <c r="K1702" t="s">
        <v>30</v>
      </c>
      <c r="L1702">
        <v>16000000</v>
      </c>
      <c r="M1702">
        <v>17854933</v>
      </c>
      <c r="N1702" t="s">
        <v>5059</v>
      </c>
      <c r="O1702">
        <v>87</v>
      </c>
      <c r="P1702" t="str">
        <f>IF(Table1[[#This Row],[score]]&gt;=8.5,"High",IF(Table1[[#This Row],[score]]&gt;=7,"Medium","Low"))</f>
        <v>Low</v>
      </c>
      <c r="Q1702" s="5">
        <f>Table1[[#This Row],[gross]]-Table1[[#This Row],[budget]]</f>
        <v>1854933</v>
      </c>
      <c r="R1702" s="5" t="str">
        <f>IF(Table1[[#This Row],[Profit]]&gt;0,"Profit","Loss")</f>
        <v>Profit</v>
      </c>
      <c r="S1702" s="6" t="str">
        <f>FLOOR(Table1[[#This Row],[year]]-1900,10)+1900 &amp; "-" &amp; FLOOR(Table1[[#This Row],[year]]-1890,10)+1900</f>
        <v>1990-2000</v>
      </c>
      <c r="T1702" s="14" t="s">
        <v>21835</v>
      </c>
      <c r="AB1702" s="14"/>
    </row>
    <row r="1703" spans="1:28" hidden="1" x14ac:dyDescent="0.3">
      <c r="A1703" t="s">
        <v>5805</v>
      </c>
      <c r="B1703" t="s">
        <v>16</v>
      </c>
      <c r="C1703" t="s">
        <v>17</v>
      </c>
      <c r="D1703">
        <v>1990</v>
      </c>
      <c r="E1703" t="s">
        <v>5657</v>
      </c>
      <c r="F1703">
        <v>6.5</v>
      </c>
      <c r="G1703">
        <v>7700</v>
      </c>
      <c r="H1703" t="s">
        <v>5806</v>
      </c>
      <c r="I1703" t="s">
        <v>5807</v>
      </c>
      <c r="J1703" t="s">
        <v>3058</v>
      </c>
      <c r="K1703" t="s">
        <v>30</v>
      </c>
      <c r="L1703">
        <f>20500000</f>
        <v>20500000</v>
      </c>
      <c r="M1703">
        <v>17487531</v>
      </c>
      <c r="N1703" t="s">
        <v>61</v>
      </c>
      <c r="O1703">
        <v>103</v>
      </c>
      <c r="P1703" t="str">
        <f>IF(Table1[[#This Row],[score]]&gt;=8.5,"High",IF(Table1[[#This Row],[score]]&gt;=7,"Medium","Low"))</f>
        <v>Low</v>
      </c>
      <c r="Q1703" s="5">
        <f>Table1[[#This Row],[gross]]-Table1[[#This Row],[budget]]</f>
        <v>-3012469</v>
      </c>
      <c r="R1703" s="5" t="str">
        <f>IF(Table1[[#This Row],[Profit]]&gt;0,"Profit","Loss")</f>
        <v>Loss</v>
      </c>
      <c r="S1703" s="6" t="str">
        <f>FLOOR(Table1[[#This Row],[year]]-1900,10)+1900 &amp; "-" &amp; FLOOR(Table1[[#This Row],[year]]-1890,10)+1900</f>
        <v>1990-2000</v>
      </c>
      <c r="T1703" s="14" t="s">
        <v>21835</v>
      </c>
      <c r="AB1703" s="14"/>
    </row>
    <row r="1704" spans="1:28" hidden="1" x14ac:dyDescent="0.3">
      <c r="A1704" t="s">
        <v>5758</v>
      </c>
      <c r="B1704" t="s">
        <v>33</v>
      </c>
      <c r="C1704" t="s">
        <v>25</v>
      </c>
      <c r="D1704">
        <v>1990</v>
      </c>
      <c r="E1704" t="s">
        <v>5759</v>
      </c>
      <c r="F1704">
        <v>5.2</v>
      </c>
      <c r="G1704">
        <v>25000</v>
      </c>
      <c r="H1704" t="s">
        <v>524</v>
      </c>
      <c r="I1704" t="s">
        <v>5760</v>
      </c>
      <c r="J1704" t="s">
        <v>5761</v>
      </c>
      <c r="K1704" t="s">
        <v>5762</v>
      </c>
      <c r="L1704">
        <v>36000000</v>
      </c>
      <c r="M1704">
        <v>17373527</v>
      </c>
      <c r="N1704" t="s">
        <v>23</v>
      </c>
      <c r="O1704">
        <v>89</v>
      </c>
      <c r="P1704" t="str">
        <f>IF(Table1[[#This Row],[score]]&gt;=8.5,"High",IF(Table1[[#This Row],[score]]&gt;=7,"Medium","Low"))</f>
        <v>Low</v>
      </c>
      <c r="Q1704" s="5">
        <f>Table1[[#This Row],[gross]]-Table1[[#This Row],[budget]]</f>
        <v>-18626473</v>
      </c>
      <c r="R1704" s="5" t="str">
        <f>IF(Table1[[#This Row],[Profit]]&gt;0,"Profit","Loss")</f>
        <v>Loss</v>
      </c>
      <c r="S1704" s="6" t="str">
        <f>FLOOR(Table1[[#This Row],[year]]-1900,10)+1900 &amp; "-" &amp; FLOOR(Table1[[#This Row],[year]]-1890,10)+1900</f>
        <v>1990-2000</v>
      </c>
      <c r="T1704" s="14" t="s">
        <v>21835</v>
      </c>
      <c r="AB1704" s="14"/>
    </row>
    <row r="1705" spans="1:28" hidden="1" x14ac:dyDescent="0.3">
      <c r="A1705" t="s">
        <v>5907</v>
      </c>
      <c r="B1705" t="s">
        <v>16</v>
      </c>
      <c r="C1705" t="s">
        <v>17</v>
      </c>
      <c r="D1705">
        <v>1990</v>
      </c>
      <c r="E1705" t="s">
        <v>5127</v>
      </c>
      <c r="F1705">
        <v>5.4</v>
      </c>
      <c r="G1705">
        <v>5300</v>
      </c>
      <c r="H1705" t="s">
        <v>135</v>
      </c>
      <c r="I1705" t="s">
        <v>670</v>
      </c>
      <c r="J1705" t="s">
        <v>5908</v>
      </c>
      <c r="K1705" t="s">
        <v>30</v>
      </c>
      <c r="L1705">
        <f>20500000</f>
        <v>20500000</v>
      </c>
      <c r="M1705">
        <v>17037887</v>
      </c>
      <c r="N1705" t="s">
        <v>61</v>
      </c>
      <c r="O1705">
        <v>92</v>
      </c>
      <c r="P1705" t="str">
        <f>IF(Table1[[#This Row],[score]]&gt;=8.5,"High",IF(Table1[[#This Row],[score]]&gt;=7,"Medium","Low"))</f>
        <v>Low</v>
      </c>
      <c r="Q1705" s="5">
        <f>Table1[[#This Row],[gross]]-Table1[[#This Row],[budget]]</f>
        <v>-3462113</v>
      </c>
      <c r="R1705" s="5" t="str">
        <f>IF(Table1[[#This Row],[Profit]]&gt;0,"Profit","Loss")</f>
        <v>Loss</v>
      </c>
      <c r="S1705" s="6" t="str">
        <f>FLOOR(Table1[[#This Row],[year]]-1900,10)+1900 &amp; "-" &amp; FLOOR(Table1[[#This Row],[year]]-1890,10)+1900</f>
        <v>1990-2000</v>
      </c>
      <c r="T1705" s="14" t="s">
        <v>21835</v>
      </c>
      <c r="AB1705" s="14"/>
    </row>
    <row r="1706" spans="1:28" hidden="1" x14ac:dyDescent="0.3">
      <c r="A1706" t="s">
        <v>5803</v>
      </c>
      <c r="B1706" t="s">
        <v>16</v>
      </c>
      <c r="C1706" t="s">
        <v>34</v>
      </c>
      <c r="D1706">
        <v>1990</v>
      </c>
      <c r="E1706" t="s">
        <v>5745</v>
      </c>
      <c r="F1706">
        <v>5.7</v>
      </c>
      <c r="G1706">
        <v>18000</v>
      </c>
      <c r="H1706" t="s">
        <v>3798</v>
      </c>
      <c r="I1706" t="s">
        <v>5804</v>
      </c>
      <c r="J1706" t="s">
        <v>4492</v>
      </c>
      <c r="K1706" t="s">
        <v>30</v>
      </c>
      <c r="L1706">
        <v>4000000</v>
      </c>
      <c r="M1706">
        <v>16853487</v>
      </c>
      <c r="N1706" t="s">
        <v>1669</v>
      </c>
      <c r="O1706">
        <v>89</v>
      </c>
      <c r="P1706" t="str">
        <f>IF(Table1[[#This Row],[score]]&gt;=8.5,"High",IF(Table1[[#This Row],[score]]&gt;=7,"Medium","Low"))</f>
        <v>Low</v>
      </c>
      <c r="Q1706" s="5">
        <f>Table1[[#This Row],[gross]]-Table1[[#This Row],[budget]]</f>
        <v>12853487</v>
      </c>
      <c r="R1706" s="5" t="str">
        <f>IF(Table1[[#This Row],[Profit]]&gt;0,"Profit","Loss")</f>
        <v>Profit</v>
      </c>
      <c r="S1706" s="6" t="str">
        <f>FLOOR(Table1[[#This Row],[year]]-1900,10)+1900 &amp; "-" &amp; FLOOR(Table1[[#This Row],[year]]-1890,10)+1900</f>
        <v>1990-2000</v>
      </c>
      <c r="T1706" s="14" t="s">
        <v>21835</v>
      </c>
      <c r="AB1706" s="14"/>
    </row>
    <row r="1707" spans="1:28" hidden="1" x14ac:dyDescent="0.3">
      <c r="A1707" t="s">
        <v>5611</v>
      </c>
      <c r="B1707" t="s">
        <v>1974</v>
      </c>
      <c r="C1707" t="s">
        <v>41</v>
      </c>
      <c r="D1707">
        <v>1990</v>
      </c>
      <c r="E1707" t="s">
        <v>5407</v>
      </c>
      <c r="F1707">
        <v>7.1</v>
      </c>
      <c r="G1707">
        <v>126000</v>
      </c>
      <c r="H1707" t="s">
        <v>5612</v>
      </c>
      <c r="I1707" t="s">
        <v>3256</v>
      </c>
      <c r="J1707" t="s">
        <v>2021</v>
      </c>
      <c r="K1707" t="s">
        <v>30</v>
      </c>
      <c r="L1707">
        <v>11000000</v>
      </c>
      <c r="M1707">
        <v>16667084</v>
      </c>
      <c r="N1707" t="s">
        <v>61</v>
      </c>
      <c r="O1707">
        <v>96</v>
      </c>
      <c r="P1707" t="str">
        <f>IF(Table1[[#This Row],[score]]&gt;=8.5,"High",IF(Table1[[#This Row],[score]]&gt;=7,"Medium","Low"))</f>
        <v>Medium</v>
      </c>
      <c r="Q1707" s="5">
        <f>Table1[[#This Row],[gross]]-Table1[[#This Row],[budget]]</f>
        <v>5667084</v>
      </c>
      <c r="R1707" s="5" t="str">
        <f>IF(Table1[[#This Row],[Profit]]&gt;0,"Profit","Loss")</f>
        <v>Profit</v>
      </c>
      <c r="S1707" s="6" t="str">
        <f>FLOOR(Table1[[#This Row],[year]]-1900,10)+1900 &amp; "-" &amp; FLOOR(Table1[[#This Row],[year]]-1890,10)+1900</f>
        <v>1990-2000</v>
      </c>
      <c r="T1707" s="14" t="s">
        <v>21835</v>
      </c>
      <c r="AB1707" s="14"/>
    </row>
    <row r="1708" spans="1:28" hidden="1" x14ac:dyDescent="0.3">
      <c r="A1708" t="s">
        <v>5852</v>
      </c>
      <c r="B1708" t="s">
        <v>16</v>
      </c>
      <c r="C1708" t="s">
        <v>41</v>
      </c>
      <c r="D1708">
        <v>1990</v>
      </c>
      <c r="E1708" t="s">
        <v>5275</v>
      </c>
      <c r="F1708">
        <v>6.3</v>
      </c>
      <c r="G1708">
        <v>16000</v>
      </c>
      <c r="H1708" t="s">
        <v>5853</v>
      </c>
      <c r="I1708" t="s">
        <v>4416</v>
      </c>
      <c r="J1708" t="s">
        <v>5854</v>
      </c>
      <c r="K1708" t="s">
        <v>30</v>
      </c>
      <c r="L1708">
        <v>3500000</v>
      </c>
      <c r="M1708">
        <v>16324573</v>
      </c>
      <c r="N1708" t="s">
        <v>44</v>
      </c>
      <c r="O1708">
        <v>93</v>
      </c>
      <c r="P1708" t="str">
        <f>IF(Table1[[#This Row],[score]]&gt;=8.5,"High",IF(Table1[[#This Row],[score]]&gt;=7,"Medium","Low"))</f>
        <v>Low</v>
      </c>
      <c r="Q1708" s="5">
        <f>Table1[[#This Row],[gross]]-Table1[[#This Row],[budget]]</f>
        <v>12824573</v>
      </c>
      <c r="R1708" s="5" t="str">
        <f>IF(Table1[[#This Row],[Profit]]&gt;0,"Profit","Loss")</f>
        <v>Profit</v>
      </c>
      <c r="S1708" s="6" t="str">
        <f>FLOOR(Table1[[#This Row],[year]]-1900,10)+1900 &amp; "-" &amp; FLOOR(Table1[[#This Row],[year]]-1890,10)+1900</f>
        <v>1990-2000</v>
      </c>
      <c r="T1708" s="14" t="s">
        <v>21835</v>
      </c>
      <c r="AB1708" s="14"/>
    </row>
    <row r="1709" spans="1:28" hidden="1" x14ac:dyDescent="0.3">
      <c r="A1709" t="s">
        <v>5763</v>
      </c>
      <c r="B1709" t="s">
        <v>1974</v>
      </c>
      <c r="C1709" t="s">
        <v>34</v>
      </c>
      <c r="D1709">
        <v>1990</v>
      </c>
      <c r="E1709" t="s">
        <v>5649</v>
      </c>
      <c r="F1709">
        <v>6</v>
      </c>
      <c r="G1709">
        <v>23000</v>
      </c>
      <c r="H1709" t="s">
        <v>2546</v>
      </c>
      <c r="I1709" t="s">
        <v>2546</v>
      </c>
      <c r="J1709" t="s">
        <v>3222</v>
      </c>
      <c r="K1709" t="s">
        <v>30</v>
      </c>
      <c r="L1709">
        <f>20500000</f>
        <v>20500000</v>
      </c>
      <c r="M1709">
        <v>16247964</v>
      </c>
      <c r="N1709" t="s">
        <v>5563</v>
      </c>
      <c r="O1709">
        <v>98</v>
      </c>
      <c r="P1709" t="str">
        <f>IF(Table1[[#This Row],[score]]&gt;=8.5,"High",IF(Table1[[#This Row],[score]]&gt;=7,"Medium","Low"))</f>
        <v>Low</v>
      </c>
      <c r="Q1709" s="5">
        <f>Table1[[#This Row],[gross]]-Table1[[#This Row],[budget]]</f>
        <v>-4252036</v>
      </c>
      <c r="R1709" s="5" t="str">
        <f>IF(Table1[[#This Row],[Profit]]&gt;0,"Profit","Loss")</f>
        <v>Loss</v>
      </c>
      <c r="S1709" s="6" t="str">
        <f>FLOOR(Table1[[#This Row],[year]]-1900,10)+1900 &amp; "-" &amp; FLOOR(Table1[[#This Row],[year]]-1890,10)+1900</f>
        <v>1990-2000</v>
      </c>
      <c r="T1709" s="14" t="s">
        <v>21835</v>
      </c>
      <c r="AB1709" s="14"/>
    </row>
    <row r="1710" spans="1:28" hidden="1" x14ac:dyDescent="0.3">
      <c r="A1710" t="s">
        <v>5797</v>
      </c>
      <c r="B1710" t="s">
        <v>16</v>
      </c>
      <c r="C1710" t="s">
        <v>41</v>
      </c>
      <c r="D1710">
        <v>1990</v>
      </c>
      <c r="E1710" t="s">
        <v>5104</v>
      </c>
      <c r="F1710">
        <v>6.4</v>
      </c>
      <c r="G1710">
        <v>14000</v>
      </c>
      <c r="H1710" t="s">
        <v>487</v>
      </c>
      <c r="I1710" t="s">
        <v>5798</v>
      </c>
      <c r="J1710" t="s">
        <v>1712</v>
      </c>
      <c r="K1710" t="s">
        <v>30</v>
      </c>
      <c r="L1710">
        <f>20500000</f>
        <v>20500000</v>
      </c>
      <c r="M1710">
        <v>16186793</v>
      </c>
      <c r="N1710" t="s">
        <v>5799</v>
      </c>
      <c r="O1710">
        <v>97</v>
      </c>
      <c r="P1710" t="str">
        <f>IF(Table1[[#This Row],[score]]&gt;=8.5,"High",IF(Table1[[#This Row],[score]]&gt;=7,"Medium","Low"))</f>
        <v>Low</v>
      </c>
      <c r="Q1710" s="5">
        <f>Table1[[#This Row],[gross]]-Table1[[#This Row],[budget]]</f>
        <v>-4313207</v>
      </c>
      <c r="R1710" s="5" t="str">
        <f>IF(Table1[[#This Row],[Profit]]&gt;0,"Profit","Loss")</f>
        <v>Loss</v>
      </c>
      <c r="S1710" s="6" t="str">
        <f>FLOOR(Table1[[#This Row],[year]]-1900,10)+1900 &amp; "-" &amp; FLOOR(Table1[[#This Row],[year]]-1890,10)+1900</f>
        <v>1990-2000</v>
      </c>
      <c r="T1710" s="14" t="s">
        <v>21835</v>
      </c>
      <c r="AB1710" s="14"/>
    </row>
    <row r="1711" spans="1:28" hidden="1" x14ac:dyDescent="0.3">
      <c r="A1711" t="s">
        <v>5843</v>
      </c>
      <c r="B1711" t="s">
        <v>16</v>
      </c>
      <c r="C1711" t="s">
        <v>17</v>
      </c>
      <c r="D1711">
        <v>1990</v>
      </c>
      <c r="E1711" t="s">
        <v>5844</v>
      </c>
      <c r="F1711">
        <v>6.6</v>
      </c>
      <c r="G1711">
        <v>12000</v>
      </c>
      <c r="H1711" t="s">
        <v>3391</v>
      </c>
      <c r="I1711" t="s">
        <v>3391</v>
      </c>
      <c r="J1711" t="s">
        <v>4084</v>
      </c>
      <c r="K1711" t="s">
        <v>30</v>
      </c>
      <c r="L1711">
        <v>10000000</v>
      </c>
      <c r="M1711">
        <v>16153593</v>
      </c>
      <c r="N1711" t="s">
        <v>61</v>
      </c>
      <c r="O1711">
        <v>130</v>
      </c>
      <c r="P1711" t="str">
        <f>IF(Table1[[#This Row],[score]]&gt;=8.5,"High",IF(Table1[[#This Row],[score]]&gt;=7,"Medium","Low"))</f>
        <v>Low</v>
      </c>
      <c r="Q1711" s="5">
        <f>Table1[[#This Row],[gross]]-Table1[[#This Row],[budget]]</f>
        <v>6153593</v>
      </c>
      <c r="R1711" s="5" t="str">
        <f>IF(Table1[[#This Row],[Profit]]&gt;0,"Profit","Loss")</f>
        <v>Profit</v>
      </c>
      <c r="S1711" s="6" t="str">
        <f>FLOOR(Table1[[#This Row],[year]]-1900,10)+1900 &amp; "-" &amp; FLOOR(Table1[[#This Row],[year]]-1890,10)+1900</f>
        <v>1990-2000</v>
      </c>
      <c r="T1711" s="14" t="s">
        <v>21835</v>
      </c>
      <c r="AB1711" s="14"/>
    </row>
    <row r="1712" spans="1:28" hidden="1" x14ac:dyDescent="0.3">
      <c r="A1712" t="s">
        <v>5900</v>
      </c>
      <c r="B1712" t="s">
        <v>33</v>
      </c>
      <c r="C1712" t="s">
        <v>17</v>
      </c>
      <c r="D1712">
        <v>1990</v>
      </c>
      <c r="E1712" t="s">
        <v>5708</v>
      </c>
      <c r="F1712">
        <v>7.2</v>
      </c>
      <c r="G1712">
        <v>5900</v>
      </c>
      <c r="H1712" t="s">
        <v>1115</v>
      </c>
      <c r="I1712" t="s">
        <v>1115</v>
      </c>
      <c r="J1712" t="s">
        <v>2250</v>
      </c>
      <c r="K1712" t="s">
        <v>30</v>
      </c>
      <c r="L1712">
        <v>20000000</v>
      </c>
      <c r="M1712">
        <v>15779578</v>
      </c>
      <c r="N1712" t="s">
        <v>2075</v>
      </c>
      <c r="O1712">
        <v>128</v>
      </c>
      <c r="P1712" t="str">
        <f>IF(Table1[[#This Row],[score]]&gt;=8.5,"High",IF(Table1[[#This Row],[score]]&gt;=7,"Medium","Low"))</f>
        <v>Medium</v>
      </c>
      <c r="Q1712" s="5">
        <f>Table1[[#This Row],[gross]]-Table1[[#This Row],[budget]]</f>
        <v>-4220422</v>
      </c>
      <c r="R1712" s="5" t="str">
        <f>IF(Table1[[#This Row],[Profit]]&gt;0,"Profit","Loss")</f>
        <v>Loss</v>
      </c>
      <c r="S1712" s="6" t="str">
        <f>FLOOR(Table1[[#This Row],[year]]-1900,10)+1900 &amp; "-" &amp; FLOOR(Table1[[#This Row],[year]]-1890,10)+1900</f>
        <v>1990-2000</v>
      </c>
      <c r="T1712" s="14" t="s">
        <v>21835</v>
      </c>
      <c r="AB1712" s="14"/>
    </row>
    <row r="1713" spans="1:28" hidden="1" x14ac:dyDescent="0.3">
      <c r="A1713" t="s">
        <v>5621</v>
      </c>
      <c r="B1713" t="s">
        <v>16</v>
      </c>
      <c r="C1713" t="s">
        <v>41</v>
      </c>
      <c r="D1713">
        <v>1990</v>
      </c>
      <c r="E1713" t="s">
        <v>5619</v>
      </c>
      <c r="F1713">
        <v>5.6</v>
      </c>
      <c r="G1713">
        <v>22000</v>
      </c>
      <c r="H1713" t="s">
        <v>105</v>
      </c>
      <c r="I1713" t="s">
        <v>2198</v>
      </c>
      <c r="J1713" t="s">
        <v>2066</v>
      </c>
      <c r="K1713" t="s">
        <v>30</v>
      </c>
      <c r="L1713">
        <v>47000000</v>
      </c>
      <c r="M1713">
        <v>15691192</v>
      </c>
      <c r="N1713" t="s">
        <v>23</v>
      </c>
      <c r="O1713">
        <v>125</v>
      </c>
      <c r="P1713" t="str">
        <f>IF(Table1[[#This Row],[score]]&gt;=8.5,"High",IF(Table1[[#This Row],[score]]&gt;=7,"Medium","Low"))</f>
        <v>Low</v>
      </c>
      <c r="Q1713" s="5">
        <f>Table1[[#This Row],[gross]]-Table1[[#This Row],[budget]]</f>
        <v>-31308808</v>
      </c>
      <c r="R1713" s="5" t="str">
        <f>IF(Table1[[#This Row],[Profit]]&gt;0,"Profit","Loss")</f>
        <v>Loss</v>
      </c>
      <c r="S1713" s="6" t="str">
        <f>FLOOR(Table1[[#This Row],[year]]-1900,10)+1900 &amp; "-" &amp; FLOOR(Table1[[#This Row],[year]]-1890,10)+1900</f>
        <v>1990-2000</v>
      </c>
      <c r="T1713" s="14" t="s">
        <v>21835</v>
      </c>
      <c r="AB1713" s="14"/>
    </row>
    <row r="1714" spans="1:28" hidden="1" x14ac:dyDescent="0.3">
      <c r="A1714" t="s">
        <v>5678</v>
      </c>
      <c r="B1714" t="s">
        <v>16</v>
      </c>
      <c r="C1714" t="s">
        <v>34</v>
      </c>
      <c r="D1714">
        <v>1990</v>
      </c>
      <c r="E1714" t="s">
        <v>5078</v>
      </c>
      <c r="F1714">
        <v>6.2</v>
      </c>
      <c r="G1714">
        <v>17000</v>
      </c>
      <c r="H1714" t="s">
        <v>1543</v>
      </c>
      <c r="I1714" t="s">
        <v>5679</v>
      </c>
      <c r="J1714" t="s">
        <v>2798</v>
      </c>
      <c r="K1714" t="s">
        <v>30</v>
      </c>
      <c r="L1714">
        <v>22000000</v>
      </c>
      <c r="M1714">
        <v>15645616</v>
      </c>
      <c r="N1714" t="s">
        <v>2147</v>
      </c>
      <c r="O1714">
        <v>124</v>
      </c>
      <c r="P1714" t="str">
        <f>IF(Table1[[#This Row],[score]]&gt;=8.5,"High",IF(Table1[[#This Row],[score]]&gt;=7,"Medium","Low"))</f>
        <v>Low</v>
      </c>
      <c r="Q1714" s="5">
        <f>Table1[[#This Row],[gross]]-Table1[[#This Row],[budget]]</f>
        <v>-6354384</v>
      </c>
      <c r="R1714" s="5" t="str">
        <f>IF(Table1[[#This Row],[Profit]]&gt;0,"Profit","Loss")</f>
        <v>Loss</v>
      </c>
      <c r="S1714" s="6" t="str">
        <f>FLOOR(Table1[[#This Row],[year]]-1900,10)+1900 &amp; "-" &amp; FLOOR(Table1[[#This Row],[year]]-1890,10)+1900</f>
        <v>1990-2000</v>
      </c>
      <c r="T1714" s="14" t="s">
        <v>21835</v>
      </c>
      <c r="AB1714" s="14"/>
    </row>
    <row r="1715" spans="1:28" hidden="1" x14ac:dyDescent="0.3">
      <c r="A1715" t="s">
        <v>5768</v>
      </c>
      <c r="B1715" t="s">
        <v>16</v>
      </c>
      <c r="C1715" t="s">
        <v>63</v>
      </c>
      <c r="D1715">
        <v>1990</v>
      </c>
      <c r="E1715" t="s">
        <v>5690</v>
      </c>
      <c r="F1715">
        <v>7.2</v>
      </c>
      <c r="G1715">
        <v>15000</v>
      </c>
      <c r="H1715" t="s">
        <v>4013</v>
      </c>
      <c r="I1715" t="s">
        <v>5769</v>
      </c>
      <c r="J1715" t="s">
        <v>4521</v>
      </c>
      <c r="K1715" t="s">
        <v>30</v>
      </c>
      <c r="L1715">
        <f>20500000</f>
        <v>20500000</v>
      </c>
      <c r="M1715">
        <v>15445131</v>
      </c>
      <c r="N1715" t="s">
        <v>5770</v>
      </c>
      <c r="O1715">
        <v>111</v>
      </c>
      <c r="P1715" t="str">
        <f>IF(Table1[[#This Row],[score]]&gt;=8.5,"High",IF(Table1[[#This Row],[score]]&gt;=7,"Medium","Low"))</f>
        <v>Medium</v>
      </c>
      <c r="Q1715" s="5">
        <f>Table1[[#This Row],[gross]]-Table1[[#This Row],[budget]]</f>
        <v>-5054869</v>
      </c>
      <c r="R1715" s="5" t="str">
        <f>IF(Table1[[#This Row],[Profit]]&gt;0,"Profit","Loss")</f>
        <v>Loss</v>
      </c>
      <c r="S1715" s="6" t="str">
        <f>FLOOR(Table1[[#This Row],[year]]-1900,10)+1900 &amp; "-" &amp; FLOOR(Table1[[#This Row],[year]]-1890,10)+1900</f>
        <v>1990-2000</v>
      </c>
      <c r="T1715" s="14" t="s">
        <v>21835</v>
      </c>
      <c r="AB1715" s="14"/>
    </row>
    <row r="1716" spans="1:28" hidden="1" x14ac:dyDescent="0.3">
      <c r="A1716" t="s">
        <v>5820</v>
      </c>
      <c r="B1716" t="s">
        <v>1974</v>
      </c>
      <c r="C1716" t="s">
        <v>41</v>
      </c>
      <c r="D1716">
        <v>1990</v>
      </c>
      <c r="E1716" t="s">
        <v>5782</v>
      </c>
      <c r="F1716">
        <v>6.4</v>
      </c>
      <c r="G1716">
        <v>12000</v>
      </c>
      <c r="H1716" t="s">
        <v>3556</v>
      </c>
      <c r="I1716" t="s">
        <v>3556</v>
      </c>
      <c r="J1716" t="s">
        <v>4153</v>
      </c>
      <c r="K1716" t="s">
        <v>30</v>
      </c>
      <c r="L1716">
        <v>20000000</v>
      </c>
      <c r="M1716">
        <v>15379253</v>
      </c>
      <c r="N1716" t="s">
        <v>5821</v>
      </c>
      <c r="O1716">
        <v>110</v>
      </c>
      <c r="P1716" t="str">
        <f>IF(Table1[[#This Row],[score]]&gt;=8.5,"High",IF(Table1[[#This Row],[score]]&gt;=7,"Medium","Low"))</f>
        <v>Low</v>
      </c>
      <c r="Q1716" s="5">
        <f>Table1[[#This Row],[gross]]-Table1[[#This Row],[budget]]</f>
        <v>-4620747</v>
      </c>
      <c r="R1716" s="5" t="str">
        <f>IF(Table1[[#This Row],[Profit]]&gt;0,"Profit","Loss")</f>
        <v>Loss</v>
      </c>
      <c r="S1716" s="6" t="str">
        <f>FLOOR(Table1[[#This Row],[year]]-1900,10)+1900 &amp; "-" &amp; FLOOR(Table1[[#This Row],[year]]-1890,10)+1900</f>
        <v>1990-2000</v>
      </c>
      <c r="T1716" s="14" t="s">
        <v>21835</v>
      </c>
      <c r="AB1716" s="14"/>
    </row>
    <row r="1717" spans="1:28" hidden="1" x14ac:dyDescent="0.3">
      <c r="A1717" t="s">
        <v>6017</v>
      </c>
      <c r="B1717" t="s">
        <v>33</v>
      </c>
      <c r="C1717" t="s">
        <v>25</v>
      </c>
      <c r="D1717">
        <v>1990</v>
      </c>
      <c r="E1717" t="s">
        <v>5127</v>
      </c>
      <c r="F1717">
        <v>5.3</v>
      </c>
      <c r="G1717">
        <v>3300</v>
      </c>
      <c r="H1717" t="s">
        <v>6018</v>
      </c>
      <c r="I1717" t="s">
        <v>6018</v>
      </c>
      <c r="J1717" t="s">
        <v>6019</v>
      </c>
      <c r="K1717" t="s">
        <v>30</v>
      </c>
      <c r="L1717">
        <v>3000000</v>
      </c>
      <c r="M1717">
        <v>15369573</v>
      </c>
      <c r="N1717" t="s">
        <v>5729</v>
      </c>
      <c r="O1717">
        <v>100</v>
      </c>
      <c r="P1717" t="str">
        <f>IF(Table1[[#This Row],[score]]&gt;=8.5,"High",IF(Table1[[#This Row],[score]]&gt;=7,"Medium","Low"))</f>
        <v>Low</v>
      </c>
      <c r="Q1717" s="5">
        <f>Table1[[#This Row],[gross]]-Table1[[#This Row],[budget]]</f>
        <v>12369573</v>
      </c>
      <c r="R1717" s="5" t="str">
        <f>IF(Table1[[#This Row],[Profit]]&gt;0,"Profit","Loss")</f>
        <v>Profit</v>
      </c>
      <c r="S1717" s="6" t="str">
        <f>FLOOR(Table1[[#This Row],[year]]-1900,10)+1900 &amp; "-" &amp; FLOOR(Table1[[#This Row],[year]]-1890,10)+1900</f>
        <v>1990-2000</v>
      </c>
      <c r="T1717" s="14" t="s">
        <v>21835</v>
      </c>
      <c r="AB1717" s="14"/>
    </row>
    <row r="1718" spans="1:28" hidden="1" x14ac:dyDescent="0.3">
      <c r="A1718" t="s">
        <v>5814</v>
      </c>
      <c r="B1718" t="s">
        <v>16</v>
      </c>
      <c r="C1718" t="s">
        <v>41</v>
      </c>
      <c r="D1718">
        <v>1990</v>
      </c>
      <c r="E1718" t="s">
        <v>4479</v>
      </c>
      <c r="F1718">
        <v>6.8</v>
      </c>
      <c r="G1718">
        <v>20000</v>
      </c>
      <c r="H1718" t="s">
        <v>4098</v>
      </c>
      <c r="I1718" t="s">
        <v>4665</v>
      </c>
      <c r="J1718" t="s">
        <v>534</v>
      </c>
      <c r="K1718" t="s">
        <v>30</v>
      </c>
      <c r="L1718">
        <v>15000000</v>
      </c>
      <c r="M1718">
        <v>15260154</v>
      </c>
      <c r="N1718" t="s">
        <v>5815</v>
      </c>
      <c r="O1718">
        <v>89</v>
      </c>
      <c r="P1718" t="str">
        <f>IF(Table1[[#This Row],[score]]&gt;=8.5,"High",IF(Table1[[#This Row],[score]]&gt;=7,"Medium","Low"))</f>
        <v>Low</v>
      </c>
      <c r="Q1718" s="5">
        <f>Table1[[#This Row],[gross]]-Table1[[#This Row],[budget]]</f>
        <v>260154</v>
      </c>
      <c r="R1718" s="5" t="str">
        <f>IF(Table1[[#This Row],[Profit]]&gt;0,"Profit","Loss")</f>
        <v>Profit</v>
      </c>
      <c r="S1718" s="6" t="str">
        <f>FLOOR(Table1[[#This Row],[year]]-1900,10)+1900 &amp; "-" &amp; FLOOR(Table1[[#This Row],[year]]-1890,10)+1900</f>
        <v>1990-2000</v>
      </c>
      <c r="T1718" s="14" t="s">
        <v>21835</v>
      </c>
      <c r="AB1718" s="14"/>
    </row>
    <row r="1719" spans="1:28" hidden="1" x14ac:dyDescent="0.3">
      <c r="A1719" t="s">
        <v>5911</v>
      </c>
      <c r="B1719" t="s">
        <v>1974</v>
      </c>
      <c r="C1719" t="s">
        <v>34</v>
      </c>
      <c r="D1719">
        <v>1990</v>
      </c>
      <c r="E1719" t="s">
        <v>5446</v>
      </c>
      <c r="F1719">
        <v>4.8</v>
      </c>
      <c r="G1719">
        <v>6000</v>
      </c>
      <c r="H1719" t="s">
        <v>4741</v>
      </c>
      <c r="I1719" t="s">
        <v>5912</v>
      </c>
      <c r="J1719" t="s">
        <v>1519</v>
      </c>
      <c r="K1719" t="s">
        <v>30</v>
      </c>
      <c r="L1719">
        <v>22000000</v>
      </c>
      <c r="M1719">
        <v>14760451</v>
      </c>
      <c r="N1719" t="s">
        <v>5383</v>
      </c>
      <c r="O1719">
        <v>85</v>
      </c>
      <c r="P1719" t="str">
        <f>IF(Table1[[#This Row],[score]]&gt;=8.5,"High",IF(Table1[[#This Row],[score]]&gt;=7,"Medium","Low"))</f>
        <v>Low</v>
      </c>
      <c r="Q1719" s="5">
        <f>Table1[[#This Row],[gross]]-Table1[[#This Row],[budget]]</f>
        <v>-7239549</v>
      </c>
      <c r="R1719" s="5" t="str">
        <f>IF(Table1[[#This Row],[Profit]]&gt;0,"Profit","Loss")</f>
        <v>Loss</v>
      </c>
      <c r="S1719" s="6" t="str">
        <f>FLOOR(Table1[[#This Row],[year]]-1900,10)+1900 &amp; "-" &amp; FLOOR(Table1[[#This Row],[year]]-1890,10)+1900</f>
        <v>1990-2000</v>
      </c>
      <c r="T1719" s="14" t="s">
        <v>21835</v>
      </c>
      <c r="AB1719" s="14"/>
    </row>
    <row r="1720" spans="1:28" hidden="1" x14ac:dyDescent="0.3">
      <c r="A1720" t="s">
        <v>5642</v>
      </c>
      <c r="B1720" t="s">
        <v>16</v>
      </c>
      <c r="C1720" t="s">
        <v>41</v>
      </c>
      <c r="D1720">
        <v>1990</v>
      </c>
      <c r="E1720" t="s">
        <v>5643</v>
      </c>
      <c r="F1720">
        <v>7.2</v>
      </c>
      <c r="G1720">
        <v>86000</v>
      </c>
      <c r="H1720" t="s">
        <v>1976</v>
      </c>
      <c r="I1720" t="s">
        <v>5644</v>
      </c>
      <c r="J1720" t="s">
        <v>1519</v>
      </c>
      <c r="K1720" t="s">
        <v>30</v>
      </c>
      <c r="L1720">
        <v>9500000</v>
      </c>
      <c r="M1720">
        <v>14561425</v>
      </c>
      <c r="N1720" t="s">
        <v>219</v>
      </c>
      <c r="O1720">
        <v>125</v>
      </c>
      <c r="P1720" t="str">
        <f>IF(Table1[[#This Row],[score]]&gt;=8.5,"High",IF(Table1[[#This Row],[score]]&gt;=7,"Medium","Low"))</f>
        <v>Medium</v>
      </c>
      <c r="Q1720" s="5">
        <f>Table1[[#This Row],[gross]]-Table1[[#This Row],[budget]]</f>
        <v>5061425</v>
      </c>
      <c r="R1720" s="5" t="str">
        <f>IF(Table1[[#This Row],[Profit]]&gt;0,"Profit","Loss")</f>
        <v>Profit</v>
      </c>
      <c r="S1720" s="6" t="str">
        <f>FLOOR(Table1[[#This Row],[year]]-1900,10)+1900 &amp; "-" &amp; FLOOR(Table1[[#This Row],[year]]-1890,10)+1900</f>
        <v>1990-2000</v>
      </c>
      <c r="T1720" s="14" t="s">
        <v>21835</v>
      </c>
      <c r="AB1720" s="14"/>
    </row>
    <row r="1721" spans="1:28" hidden="1" x14ac:dyDescent="0.3">
      <c r="A1721" t="s">
        <v>5680</v>
      </c>
      <c r="B1721" t="s">
        <v>16</v>
      </c>
      <c r="C1721" t="s">
        <v>25</v>
      </c>
      <c r="D1721">
        <v>1990</v>
      </c>
      <c r="E1721" t="s">
        <v>5293</v>
      </c>
      <c r="F1721">
        <v>6.4</v>
      </c>
      <c r="G1721">
        <v>28000</v>
      </c>
      <c r="H1721" t="s">
        <v>5681</v>
      </c>
      <c r="I1721" t="s">
        <v>5682</v>
      </c>
      <c r="J1721" t="s">
        <v>5683</v>
      </c>
      <c r="K1721" t="s">
        <v>30</v>
      </c>
      <c r="L1721">
        <f>20500000</f>
        <v>20500000</v>
      </c>
      <c r="M1721">
        <v>13985225</v>
      </c>
      <c r="N1721" t="s">
        <v>5059</v>
      </c>
      <c r="O1721">
        <v>90</v>
      </c>
      <c r="P1721" t="str">
        <f>IF(Table1[[#This Row],[score]]&gt;=8.5,"High",IF(Table1[[#This Row],[score]]&gt;=7,"Medium","Low"))</f>
        <v>Low</v>
      </c>
      <c r="Q1721" s="5">
        <f>Table1[[#This Row],[gross]]-Table1[[#This Row],[budget]]</f>
        <v>-6514775</v>
      </c>
      <c r="R1721" s="5" t="str">
        <f>IF(Table1[[#This Row],[Profit]]&gt;0,"Profit","Loss")</f>
        <v>Loss</v>
      </c>
      <c r="S1721" s="6" t="str">
        <f>FLOOR(Table1[[#This Row],[year]]-1900,10)+1900 &amp; "-" &amp; FLOOR(Table1[[#This Row],[year]]-1890,10)+1900</f>
        <v>1990-2000</v>
      </c>
      <c r="T1721" s="14" t="s">
        <v>21835</v>
      </c>
      <c r="AB1721" s="14"/>
    </row>
    <row r="1722" spans="1:28" hidden="1" x14ac:dyDescent="0.3">
      <c r="A1722" t="s">
        <v>5723</v>
      </c>
      <c r="B1722" t="s">
        <v>16</v>
      </c>
      <c r="C1722" t="s">
        <v>104</v>
      </c>
      <c r="D1722">
        <v>1990</v>
      </c>
      <c r="E1722" t="s">
        <v>5724</v>
      </c>
      <c r="F1722">
        <v>6.9</v>
      </c>
      <c r="G1722">
        <v>26000</v>
      </c>
      <c r="H1722" t="s">
        <v>2177</v>
      </c>
      <c r="I1722" t="s">
        <v>5725</v>
      </c>
      <c r="J1722" t="s">
        <v>4268</v>
      </c>
      <c r="K1722" t="s">
        <v>30</v>
      </c>
      <c r="L1722">
        <f>20500000</f>
        <v>20500000</v>
      </c>
      <c r="M1722">
        <v>13446769</v>
      </c>
      <c r="N1722" t="s">
        <v>3908</v>
      </c>
      <c r="O1722">
        <v>110</v>
      </c>
      <c r="P1722" t="str">
        <f>IF(Table1[[#This Row],[score]]&gt;=8.5,"High",IF(Table1[[#This Row],[score]]&gt;=7,"Medium","Low"))</f>
        <v>Low</v>
      </c>
      <c r="Q1722" s="5">
        <f>Table1[[#This Row],[gross]]-Table1[[#This Row],[budget]]</f>
        <v>-7053231</v>
      </c>
      <c r="R1722" s="5" t="str">
        <f>IF(Table1[[#This Row],[Profit]]&gt;0,"Profit","Loss")</f>
        <v>Loss</v>
      </c>
      <c r="S1722" s="6" t="str">
        <f>FLOOR(Table1[[#This Row],[year]]-1900,10)+1900 &amp; "-" &amp; FLOOR(Table1[[#This Row],[year]]-1890,10)+1900</f>
        <v>1990-2000</v>
      </c>
      <c r="T1722" s="14" t="s">
        <v>21835</v>
      </c>
      <c r="AB1722" s="14"/>
    </row>
    <row r="1723" spans="1:28" hidden="1" x14ac:dyDescent="0.3">
      <c r="A1723" t="s">
        <v>5972</v>
      </c>
      <c r="B1723" t="s">
        <v>16</v>
      </c>
      <c r="C1723" t="s">
        <v>41</v>
      </c>
      <c r="D1723">
        <v>1990</v>
      </c>
      <c r="E1723" t="s">
        <v>5263</v>
      </c>
      <c r="F1723">
        <v>6</v>
      </c>
      <c r="G1723">
        <v>4200</v>
      </c>
      <c r="H1723" t="s">
        <v>187</v>
      </c>
      <c r="I1723" t="s">
        <v>3891</v>
      </c>
      <c r="J1723" t="s">
        <v>388</v>
      </c>
      <c r="K1723" t="s">
        <v>30</v>
      </c>
      <c r="L1723">
        <f>20500000</f>
        <v>20500000</v>
      </c>
      <c r="M1723">
        <v>13236513</v>
      </c>
      <c r="N1723" t="s">
        <v>44</v>
      </c>
      <c r="O1723">
        <v>90</v>
      </c>
      <c r="P1723" t="str">
        <f>IF(Table1[[#This Row],[score]]&gt;=8.5,"High",IF(Table1[[#This Row],[score]]&gt;=7,"Medium","Low"))</f>
        <v>Low</v>
      </c>
      <c r="Q1723" s="5">
        <f>Table1[[#This Row],[gross]]-Table1[[#This Row],[budget]]</f>
        <v>-7263487</v>
      </c>
      <c r="R1723" s="5" t="str">
        <f>IF(Table1[[#This Row],[Profit]]&gt;0,"Profit","Loss")</f>
        <v>Loss</v>
      </c>
      <c r="S1723" s="6" t="str">
        <f>FLOOR(Table1[[#This Row],[year]]-1900,10)+1900 &amp; "-" &amp; FLOOR(Table1[[#This Row],[year]]-1890,10)+1900</f>
        <v>1990-2000</v>
      </c>
      <c r="T1723" s="14" t="s">
        <v>21835</v>
      </c>
      <c r="AB1723" s="14"/>
    </row>
    <row r="1724" spans="1:28" hidden="1" x14ac:dyDescent="0.3">
      <c r="A1724" t="s">
        <v>5847</v>
      </c>
      <c r="B1724" t="s">
        <v>16</v>
      </c>
      <c r="C1724" t="s">
        <v>17</v>
      </c>
      <c r="D1724">
        <v>1990</v>
      </c>
      <c r="E1724" t="s">
        <v>5638</v>
      </c>
      <c r="F1724">
        <v>6.3</v>
      </c>
      <c r="G1724">
        <v>7700</v>
      </c>
      <c r="H1724" t="s">
        <v>1647</v>
      </c>
      <c r="I1724" t="s">
        <v>5848</v>
      </c>
      <c r="J1724" t="s">
        <v>2174</v>
      </c>
      <c r="K1724" t="s">
        <v>30</v>
      </c>
      <c r="L1724">
        <v>7000000</v>
      </c>
      <c r="M1724">
        <v>12626043</v>
      </c>
      <c r="N1724" t="s">
        <v>5563</v>
      </c>
      <c r="O1724">
        <v>99</v>
      </c>
      <c r="P1724" t="str">
        <f>IF(Table1[[#This Row],[score]]&gt;=8.5,"High",IF(Table1[[#This Row],[score]]&gt;=7,"Medium","Low"))</f>
        <v>Low</v>
      </c>
      <c r="Q1724" s="5">
        <f>Table1[[#This Row],[gross]]-Table1[[#This Row],[budget]]</f>
        <v>5626043</v>
      </c>
      <c r="R1724" s="5" t="str">
        <f>IF(Table1[[#This Row],[Profit]]&gt;0,"Profit","Loss")</f>
        <v>Profit</v>
      </c>
      <c r="S1724" s="6" t="str">
        <f>FLOOR(Table1[[#This Row],[year]]-1900,10)+1900 &amp; "-" &amp; FLOOR(Table1[[#This Row],[year]]-1890,10)+1900</f>
        <v>1990-2000</v>
      </c>
      <c r="T1724" s="14" t="s">
        <v>21835</v>
      </c>
      <c r="AB1724" s="14"/>
    </row>
    <row r="1725" spans="1:28" hidden="1" x14ac:dyDescent="0.3">
      <c r="A1725" t="s">
        <v>5832</v>
      </c>
      <c r="B1725" t="s">
        <v>16</v>
      </c>
      <c r="C1725" t="s">
        <v>52</v>
      </c>
      <c r="D1725">
        <v>1990</v>
      </c>
      <c r="E1725" t="s">
        <v>5657</v>
      </c>
      <c r="F1725">
        <v>4.9000000000000004</v>
      </c>
      <c r="G1725">
        <v>10000</v>
      </c>
      <c r="H1725" t="s">
        <v>5833</v>
      </c>
      <c r="I1725" t="s">
        <v>20</v>
      </c>
      <c r="J1725" t="s">
        <v>5834</v>
      </c>
      <c r="K1725" t="s">
        <v>30</v>
      </c>
      <c r="L1725">
        <v>10500000</v>
      </c>
      <c r="M1725">
        <v>11582891</v>
      </c>
      <c r="N1725" t="s">
        <v>44</v>
      </c>
      <c r="O1725">
        <v>89</v>
      </c>
      <c r="P1725" t="str">
        <f>IF(Table1[[#This Row],[score]]&gt;=8.5,"High",IF(Table1[[#This Row],[score]]&gt;=7,"Medium","Low"))</f>
        <v>Low</v>
      </c>
      <c r="Q1725" s="5">
        <f>Table1[[#This Row],[gross]]-Table1[[#This Row],[budget]]</f>
        <v>1082891</v>
      </c>
      <c r="R1725" s="5" t="str">
        <f>IF(Table1[[#This Row],[Profit]]&gt;0,"Profit","Loss")</f>
        <v>Profit</v>
      </c>
      <c r="S1725" s="6" t="str">
        <f>FLOOR(Table1[[#This Row],[year]]-1900,10)+1900 &amp; "-" &amp; FLOOR(Table1[[#This Row],[year]]-1890,10)+1900</f>
        <v>1990-2000</v>
      </c>
      <c r="T1725" s="14" t="s">
        <v>21835</v>
      </c>
      <c r="AB1725" s="14"/>
    </row>
    <row r="1726" spans="1:28" hidden="1" x14ac:dyDescent="0.3">
      <c r="A1726" t="s">
        <v>5752</v>
      </c>
      <c r="B1726" t="s">
        <v>16</v>
      </c>
      <c r="C1726" t="s">
        <v>41</v>
      </c>
      <c r="D1726">
        <v>1990</v>
      </c>
      <c r="E1726" t="s">
        <v>5753</v>
      </c>
      <c r="F1726">
        <v>7.2</v>
      </c>
      <c r="G1726">
        <v>27000</v>
      </c>
      <c r="H1726" t="s">
        <v>5754</v>
      </c>
      <c r="I1726" t="s">
        <v>5754</v>
      </c>
      <c r="J1726" t="s">
        <v>5241</v>
      </c>
      <c r="K1726" t="s">
        <v>195</v>
      </c>
      <c r="L1726">
        <f t="shared" ref="L1726:L1731" si="29">20500000</f>
        <v>20500000</v>
      </c>
      <c r="M1726">
        <v>11541758</v>
      </c>
      <c r="N1726" t="s">
        <v>2001</v>
      </c>
      <c r="O1726">
        <v>102</v>
      </c>
      <c r="P1726" t="str">
        <f>IF(Table1[[#This Row],[score]]&gt;=8.5,"High",IF(Table1[[#This Row],[score]]&gt;=7,"Medium","Low"))</f>
        <v>Medium</v>
      </c>
      <c r="Q1726" s="5">
        <f>Table1[[#This Row],[gross]]-Table1[[#This Row],[budget]]</f>
        <v>-8958242</v>
      </c>
      <c r="R1726" s="5" t="str">
        <f>IF(Table1[[#This Row],[Profit]]&gt;0,"Profit","Loss")</f>
        <v>Loss</v>
      </c>
      <c r="S1726" s="6" t="str">
        <f>FLOOR(Table1[[#This Row],[year]]-1900,10)+1900 &amp; "-" &amp; FLOOR(Table1[[#This Row],[year]]-1890,10)+1900</f>
        <v>1990-2000</v>
      </c>
      <c r="T1726" s="14" t="s">
        <v>21835</v>
      </c>
      <c r="AB1726" s="14"/>
    </row>
    <row r="1727" spans="1:28" hidden="1" x14ac:dyDescent="0.3">
      <c r="A1727" t="s">
        <v>6094</v>
      </c>
      <c r="B1727" t="s">
        <v>1974</v>
      </c>
      <c r="C1727" t="s">
        <v>41</v>
      </c>
      <c r="D1727">
        <v>1990</v>
      </c>
      <c r="E1727" t="s">
        <v>5119</v>
      </c>
      <c r="F1727">
        <v>6</v>
      </c>
      <c r="G1727">
        <v>2900</v>
      </c>
      <c r="H1727" t="s">
        <v>4449</v>
      </c>
      <c r="I1727" t="s">
        <v>6095</v>
      </c>
      <c r="J1727" t="s">
        <v>6096</v>
      </c>
      <c r="K1727" t="s">
        <v>30</v>
      </c>
      <c r="L1727">
        <f t="shared" si="29"/>
        <v>20500000</v>
      </c>
      <c r="M1727">
        <v>11359129</v>
      </c>
      <c r="N1727" t="s">
        <v>4166</v>
      </c>
      <c r="O1727">
        <v>103</v>
      </c>
      <c r="P1727" t="str">
        <f>IF(Table1[[#This Row],[score]]&gt;=8.5,"High",IF(Table1[[#This Row],[score]]&gt;=7,"Medium","Low"))</f>
        <v>Low</v>
      </c>
      <c r="Q1727" s="5">
        <f>Table1[[#This Row],[gross]]-Table1[[#This Row],[budget]]</f>
        <v>-9140871</v>
      </c>
      <c r="R1727" s="5" t="str">
        <f>IF(Table1[[#This Row],[Profit]]&gt;0,"Profit","Loss")</f>
        <v>Loss</v>
      </c>
      <c r="S1727" s="6" t="str">
        <f>FLOOR(Table1[[#This Row],[year]]-1900,10)+1900 &amp; "-" &amp; FLOOR(Table1[[#This Row],[year]]-1890,10)+1900</f>
        <v>1990-2000</v>
      </c>
      <c r="T1727" s="14" t="s">
        <v>21835</v>
      </c>
      <c r="AB1727" s="14"/>
    </row>
    <row r="1728" spans="1:28" hidden="1" x14ac:dyDescent="0.3">
      <c r="A1728" t="s">
        <v>5984</v>
      </c>
      <c r="B1728" t="s">
        <v>16</v>
      </c>
      <c r="C1728" t="s">
        <v>104</v>
      </c>
      <c r="D1728">
        <v>1990</v>
      </c>
      <c r="E1728" t="s">
        <v>5127</v>
      </c>
      <c r="F1728">
        <v>6.6</v>
      </c>
      <c r="G1728">
        <v>5600</v>
      </c>
      <c r="H1728" t="s">
        <v>404</v>
      </c>
      <c r="I1728" t="s">
        <v>5985</v>
      </c>
      <c r="J1728" t="s">
        <v>1012</v>
      </c>
      <c r="K1728" t="s">
        <v>30</v>
      </c>
      <c r="L1728">
        <f t="shared" si="29"/>
        <v>20500000</v>
      </c>
      <c r="M1728">
        <v>11207891</v>
      </c>
      <c r="N1728" t="s">
        <v>5986</v>
      </c>
      <c r="O1728">
        <v>132</v>
      </c>
      <c r="P1728" t="str">
        <f>IF(Table1[[#This Row],[score]]&gt;=8.5,"High",IF(Table1[[#This Row],[score]]&gt;=7,"Medium","Low"))</f>
        <v>Low</v>
      </c>
      <c r="Q1728" s="5">
        <f>Table1[[#This Row],[gross]]-Table1[[#This Row],[budget]]</f>
        <v>-9292109</v>
      </c>
      <c r="R1728" s="5" t="str">
        <f>IF(Table1[[#This Row],[Profit]]&gt;0,"Profit","Loss")</f>
        <v>Loss</v>
      </c>
      <c r="S1728" s="6" t="str">
        <f>FLOOR(Table1[[#This Row],[year]]-1900,10)+1900 &amp; "-" &amp; FLOOR(Table1[[#This Row],[year]]-1890,10)+1900</f>
        <v>1990-2000</v>
      </c>
      <c r="T1728" s="14" t="s">
        <v>21835</v>
      </c>
      <c r="AB1728" s="14"/>
    </row>
    <row r="1729" spans="1:28" hidden="1" x14ac:dyDescent="0.3">
      <c r="A1729" t="s">
        <v>5982</v>
      </c>
      <c r="B1729" t="s">
        <v>1974</v>
      </c>
      <c r="C1729" t="s">
        <v>41</v>
      </c>
      <c r="D1729">
        <v>1990</v>
      </c>
      <c r="E1729" t="s">
        <v>5119</v>
      </c>
      <c r="F1729">
        <v>6</v>
      </c>
      <c r="G1729">
        <v>7700</v>
      </c>
      <c r="H1729" t="s">
        <v>2543</v>
      </c>
      <c r="I1729" t="s">
        <v>2543</v>
      </c>
      <c r="J1729" t="s">
        <v>5983</v>
      </c>
      <c r="K1729" t="s">
        <v>22</v>
      </c>
      <c r="L1729">
        <f t="shared" si="29"/>
        <v>20500000</v>
      </c>
      <c r="M1729">
        <v>10959015</v>
      </c>
      <c r="N1729" t="s">
        <v>558</v>
      </c>
      <c r="O1729">
        <v>89</v>
      </c>
      <c r="P1729" t="str">
        <f>IF(Table1[[#This Row],[score]]&gt;=8.5,"High",IF(Table1[[#This Row],[score]]&gt;=7,"Medium","Low"))</f>
        <v>Low</v>
      </c>
      <c r="Q1729" s="5">
        <f>Table1[[#This Row],[gross]]-Table1[[#This Row],[budget]]</f>
        <v>-9540985</v>
      </c>
      <c r="R1729" s="5" t="str">
        <f>IF(Table1[[#This Row],[Profit]]&gt;0,"Profit","Loss")</f>
        <v>Loss</v>
      </c>
      <c r="S1729" s="6" t="str">
        <f>FLOOR(Table1[[#This Row],[year]]-1900,10)+1900 &amp; "-" &amp; FLOOR(Table1[[#This Row],[year]]-1890,10)+1900</f>
        <v>1990-2000</v>
      </c>
      <c r="T1729" s="14" t="s">
        <v>21835</v>
      </c>
      <c r="AB1729" s="14"/>
    </row>
    <row r="1730" spans="1:28" hidden="1" x14ac:dyDescent="0.3">
      <c r="A1730" t="s">
        <v>5901</v>
      </c>
      <c r="B1730" t="s">
        <v>16</v>
      </c>
      <c r="C1730" t="s">
        <v>34</v>
      </c>
      <c r="D1730">
        <v>1990</v>
      </c>
      <c r="E1730" t="s">
        <v>5396</v>
      </c>
      <c r="F1730">
        <v>6.6</v>
      </c>
      <c r="G1730">
        <v>8400</v>
      </c>
      <c r="H1730" t="s">
        <v>695</v>
      </c>
      <c r="I1730" t="s">
        <v>695</v>
      </c>
      <c r="J1730" t="s">
        <v>73</v>
      </c>
      <c r="K1730" t="s">
        <v>30</v>
      </c>
      <c r="L1730">
        <f t="shared" si="29"/>
        <v>20500000</v>
      </c>
      <c r="M1730">
        <v>10873237</v>
      </c>
      <c r="N1730" t="s">
        <v>4109</v>
      </c>
      <c r="O1730">
        <v>97</v>
      </c>
      <c r="P1730" t="str">
        <f>IF(Table1[[#This Row],[score]]&gt;=8.5,"High",IF(Table1[[#This Row],[score]]&gt;=7,"Medium","Low"))</f>
        <v>Low</v>
      </c>
      <c r="Q1730" s="5">
        <f>Table1[[#This Row],[gross]]-Table1[[#This Row],[budget]]</f>
        <v>-9626763</v>
      </c>
      <c r="R1730" s="5" t="str">
        <f>IF(Table1[[#This Row],[Profit]]&gt;0,"Profit","Loss")</f>
        <v>Loss</v>
      </c>
      <c r="S1730" s="6" t="str">
        <f>FLOOR(Table1[[#This Row],[year]]-1900,10)+1900 &amp; "-" &amp; FLOOR(Table1[[#This Row],[year]]-1890,10)+1900</f>
        <v>1990-2000</v>
      </c>
      <c r="T1730" s="14" t="s">
        <v>21835</v>
      </c>
      <c r="AB1730" s="14"/>
    </row>
    <row r="1731" spans="1:28" hidden="1" x14ac:dyDescent="0.3">
      <c r="A1731" t="s">
        <v>5648</v>
      </c>
      <c r="B1731" t="s">
        <v>33</v>
      </c>
      <c r="C1731" t="s">
        <v>25</v>
      </c>
      <c r="D1731">
        <v>1990</v>
      </c>
      <c r="E1731" t="s">
        <v>5649</v>
      </c>
      <c r="F1731">
        <v>6.9</v>
      </c>
      <c r="G1731">
        <v>46000</v>
      </c>
      <c r="H1731" t="s">
        <v>1768</v>
      </c>
      <c r="I1731" t="s">
        <v>5650</v>
      </c>
      <c r="J1731" t="s">
        <v>4268</v>
      </c>
      <c r="K1731" t="s">
        <v>22</v>
      </c>
      <c r="L1731">
        <f t="shared" si="29"/>
        <v>20500000</v>
      </c>
      <c r="M1731">
        <v>10360553</v>
      </c>
      <c r="N1731" t="s">
        <v>138</v>
      </c>
      <c r="O1731">
        <v>91</v>
      </c>
      <c r="P1731" t="str">
        <f>IF(Table1[[#This Row],[score]]&gt;=8.5,"High",IF(Table1[[#This Row],[score]]&gt;=7,"Medium","Low"))</f>
        <v>Low</v>
      </c>
      <c r="Q1731" s="5">
        <f>Table1[[#This Row],[gross]]-Table1[[#This Row],[budget]]</f>
        <v>-10139447</v>
      </c>
      <c r="R1731" s="5" t="str">
        <f>IF(Table1[[#This Row],[Profit]]&gt;0,"Profit","Loss")</f>
        <v>Loss</v>
      </c>
      <c r="S1731" s="6" t="str">
        <f>FLOOR(Table1[[#This Row],[year]]-1900,10)+1900 &amp; "-" &amp; FLOOR(Table1[[#This Row],[year]]-1890,10)+1900</f>
        <v>1990-2000</v>
      </c>
      <c r="T1731" s="14" t="s">
        <v>21835</v>
      </c>
      <c r="AB1731" s="14"/>
    </row>
    <row r="1732" spans="1:28" hidden="1" x14ac:dyDescent="0.3">
      <c r="A1732" t="s">
        <v>5711</v>
      </c>
      <c r="B1732" t="s">
        <v>16</v>
      </c>
      <c r="C1732" t="s">
        <v>104</v>
      </c>
      <c r="D1732">
        <v>1990</v>
      </c>
      <c r="E1732" t="s">
        <v>5699</v>
      </c>
      <c r="F1732">
        <v>6.2</v>
      </c>
      <c r="G1732">
        <v>12000</v>
      </c>
      <c r="H1732" t="s">
        <v>21</v>
      </c>
      <c r="I1732" t="s">
        <v>1172</v>
      </c>
      <c r="J1732" t="s">
        <v>21</v>
      </c>
      <c r="K1732" t="s">
        <v>30</v>
      </c>
      <c r="L1732">
        <v>19000000</v>
      </c>
      <c r="M1732">
        <v>10005969</v>
      </c>
      <c r="N1732" t="s">
        <v>5712</v>
      </c>
      <c r="O1732">
        <v>137</v>
      </c>
      <c r="P1732" t="str">
        <f>IF(Table1[[#This Row],[score]]&gt;=8.5,"High",IF(Table1[[#This Row],[score]]&gt;=7,"Medium","Low"))</f>
        <v>Low</v>
      </c>
      <c r="Q1732" s="5">
        <f>Table1[[#This Row],[gross]]-Table1[[#This Row],[budget]]</f>
        <v>-8994031</v>
      </c>
      <c r="R1732" s="5" t="str">
        <f>IF(Table1[[#This Row],[Profit]]&gt;0,"Profit","Loss")</f>
        <v>Loss</v>
      </c>
      <c r="S1732" s="6" t="str">
        <f>FLOOR(Table1[[#This Row],[year]]-1900,10)+1900 &amp; "-" &amp; FLOOR(Table1[[#This Row],[year]]-1890,10)+1900</f>
        <v>1990-2000</v>
      </c>
      <c r="T1732" s="14" t="s">
        <v>21835</v>
      </c>
      <c r="AB1732" s="14"/>
    </row>
    <row r="1733" spans="1:28" hidden="1" x14ac:dyDescent="0.3">
      <c r="A1733" t="s">
        <v>5913</v>
      </c>
      <c r="B1733" t="s">
        <v>16</v>
      </c>
      <c r="C1733" t="s">
        <v>41</v>
      </c>
      <c r="D1733">
        <v>1990</v>
      </c>
      <c r="E1733" t="s">
        <v>5327</v>
      </c>
      <c r="F1733">
        <v>6.4</v>
      </c>
      <c r="G1733">
        <v>8000</v>
      </c>
      <c r="H1733" t="s">
        <v>5914</v>
      </c>
      <c r="I1733" t="s">
        <v>5915</v>
      </c>
      <c r="J1733" t="s">
        <v>5749</v>
      </c>
      <c r="K1733" t="s">
        <v>30</v>
      </c>
      <c r="L1733">
        <f>20500000</f>
        <v>20500000</v>
      </c>
      <c r="M1733">
        <v>9888167</v>
      </c>
      <c r="N1733" t="s">
        <v>5916</v>
      </c>
      <c r="O1733">
        <v>97</v>
      </c>
      <c r="P1733" t="str">
        <f>IF(Table1[[#This Row],[score]]&gt;=8.5,"High",IF(Table1[[#This Row],[score]]&gt;=7,"Medium","Low"))</f>
        <v>Low</v>
      </c>
      <c r="Q1733" s="5">
        <f>Table1[[#This Row],[gross]]-Table1[[#This Row],[budget]]</f>
        <v>-10611833</v>
      </c>
      <c r="R1733" s="5" t="str">
        <f>IF(Table1[[#This Row],[Profit]]&gt;0,"Profit","Loss")</f>
        <v>Loss</v>
      </c>
      <c r="S1733" s="6" t="str">
        <f>FLOOR(Table1[[#This Row],[year]]-1900,10)+1900 &amp; "-" &amp; FLOOR(Table1[[#This Row],[year]]-1890,10)+1900</f>
        <v>1990-2000</v>
      </c>
      <c r="T1733" s="14" t="s">
        <v>21835</v>
      </c>
      <c r="AB1733" s="14"/>
    </row>
    <row r="1734" spans="1:28" hidden="1" x14ac:dyDescent="0.3">
      <c r="A1734" t="s">
        <v>5882</v>
      </c>
      <c r="B1734" t="s">
        <v>16</v>
      </c>
      <c r="C1734" t="s">
        <v>17</v>
      </c>
      <c r="D1734">
        <v>1990</v>
      </c>
      <c r="E1734" t="s">
        <v>5627</v>
      </c>
      <c r="F1734">
        <v>6.1</v>
      </c>
      <c r="G1734">
        <v>7400</v>
      </c>
      <c r="H1734" t="s">
        <v>608</v>
      </c>
      <c r="I1734" t="s">
        <v>5883</v>
      </c>
      <c r="J1734" t="s">
        <v>100</v>
      </c>
      <c r="K1734" t="s">
        <v>30</v>
      </c>
      <c r="L1734">
        <v>40000000</v>
      </c>
      <c r="M1734">
        <v>9645440</v>
      </c>
      <c r="N1734" t="s">
        <v>2644</v>
      </c>
      <c r="O1734">
        <v>144</v>
      </c>
      <c r="P1734" t="str">
        <f>IF(Table1[[#This Row],[score]]&gt;=8.5,"High",IF(Table1[[#This Row],[score]]&gt;=7,"Medium","Low"))</f>
        <v>Low</v>
      </c>
      <c r="Q1734" s="5">
        <f>Table1[[#This Row],[gross]]-Table1[[#This Row],[budget]]</f>
        <v>-30354560</v>
      </c>
      <c r="R1734" s="5" t="str">
        <f>IF(Table1[[#This Row],[Profit]]&gt;0,"Profit","Loss")</f>
        <v>Loss</v>
      </c>
      <c r="S1734" s="6" t="str">
        <f>FLOOR(Table1[[#This Row],[year]]-1900,10)+1900 &amp; "-" &amp; FLOOR(Table1[[#This Row],[year]]-1890,10)+1900</f>
        <v>1990-2000</v>
      </c>
      <c r="T1734" s="14" t="s">
        <v>21835</v>
      </c>
      <c r="AB1734" s="14"/>
    </row>
    <row r="1735" spans="1:28" hidden="1" x14ac:dyDescent="0.3">
      <c r="A1735" t="s">
        <v>5710</v>
      </c>
      <c r="B1735" t="s">
        <v>16</v>
      </c>
      <c r="C1735" t="s">
        <v>34</v>
      </c>
      <c r="D1735">
        <v>1990</v>
      </c>
      <c r="E1735" t="s">
        <v>5078</v>
      </c>
      <c r="F1735">
        <v>6.5</v>
      </c>
      <c r="G1735">
        <v>21000</v>
      </c>
      <c r="H1735" t="s">
        <v>3861</v>
      </c>
      <c r="I1735" t="s">
        <v>3861</v>
      </c>
      <c r="J1735" t="s">
        <v>3502</v>
      </c>
      <c r="K1735" t="s">
        <v>30</v>
      </c>
      <c r="L1735">
        <v>11000000</v>
      </c>
      <c r="M1735">
        <v>8862354</v>
      </c>
      <c r="N1735" t="s">
        <v>4484</v>
      </c>
      <c r="O1735">
        <v>102</v>
      </c>
      <c r="P1735" t="str">
        <f>IF(Table1[[#This Row],[score]]&gt;=8.5,"High",IF(Table1[[#This Row],[score]]&gt;=7,"Medium","Low"))</f>
        <v>Low</v>
      </c>
      <c r="Q1735" s="5">
        <f>Table1[[#This Row],[gross]]-Table1[[#This Row],[budget]]</f>
        <v>-2137646</v>
      </c>
      <c r="R1735" s="5" t="str">
        <f>IF(Table1[[#This Row],[Profit]]&gt;0,"Profit","Loss")</f>
        <v>Loss</v>
      </c>
      <c r="S1735" s="6" t="str">
        <f>FLOOR(Table1[[#This Row],[year]]-1900,10)+1900 &amp; "-" &amp; FLOOR(Table1[[#This Row],[year]]-1890,10)+1900</f>
        <v>1990-2000</v>
      </c>
      <c r="T1735" s="14" t="s">
        <v>21835</v>
      </c>
      <c r="AB1735" s="14"/>
    </row>
    <row r="1736" spans="1:28" hidden="1" x14ac:dyDescent="0.3">
      <c r="A1736" t="s">
        <v>5998</v>
      </c>
      <c r="B1736" t="s">
        <v>33</v>
      </c>
      <c r="C1736" t="s">
        <v>34</v>
      </c>
      <c r="D1736">
        <v>1990</v>
      </c>
      <c r="E1736" t="s">
        <v>5717</v>
      </c>
      <c r="F1736">
        <v>5.2</v>
      </c>
      <c r="G1736">
        <v>3400</v>
      </c>
      <c r="H1736" t="s">
        <v>5999</v>
      </c>
      <c r="I1736" t="s">
        <v>6000</v>
      </c>
      <c r="J1736" t="s">
        <v>6001</v>
      </c>
      <c r="K1736" t="s">
        <v>30</v>
      </c>
      <c r="L1736">
        <f>20500000</f>
        <v>20500000</v>
      </c>
      <c r="M1736">
        <v>8533973</v>
      </c>
      <c r="N1736" t="s">
        <v>5563</v>
      </c>
      <c r="O1736">
        <v>91</v>
      </c>
      <c r="P1736" t="str">
        <f>IF(Table1[[#This Row],[score]]&gt;=8.5,"High",IF(Table1[[#This Row],[score]]&gt;=7,"Medium","Low"))</f>
        <v>Low</v>
      </c>
      <c r="Q1736" s="5">
        <f>Table1[[#This Row],[gross]]-Table1[[#This Row],[budget]]</f>
        <v>-11966027</v>
      </c>
      <c r="R1736" s="5" t="str">
        <f>IF(Table1[[#This Row],[Profit]]&gt;0,"Profit","Loss")</f>
        <v>Loss</v>
      </c>
      <c r="S1736" s="6" t="str">
        <f>FLOOR(Table1[[#This Row],[year]]-1900,10)+1900 &amp; "-" &amp; FLOOR(Table1[[#This Row],[year]]-1890,10)+1900</f>
        <v>1990-2000</v>
      </c>
      <c r="T1736" s="14" t="s">
        <v>21835</v>
      </c>
      <c r="AB1736" s="14"/>
    </row>
    <row r="1737" spans="1:28" hidden="1" x14ac:dyDescent="0.3">
      <c r="A1737" t="s">
        <v>5659</v>
      </c>
      <c r="B1737" t="s">
        <v>1974</v>
      </c>
      <c r="C1737" t="s">
        <v>41</v>
      </c>
      <c r="D1737">
        <v>1990</v>
      </c>
      <c r="E1737" t="s">
        <v>5104</v>
      </c>
      <c r="F1737">
        <v>6.5</v>
      </c>
      <c r="G1737">
        <v>57000</v>
      </c>
      <c r="H1737" t="s">
        <v>4517</v>
      </c>
      <c r="I1737" t="s">
        <v>4517</v>
      </c>
      <c r="J1737" t="s">
        <v>5628</v>
      </c>
      <c r="K1737" t="s">
        <v>30</v>
      </c>
      <c r="L1737">
        <v>11000000</v>
      </c>
      <c r="M1737">
        <v>8266343</v>
      </c>
      <c r="N1737" t="s">
        <v>61</v>
      </c>
      <c r="O1737">
        <v>85</v>
      </c>
      <c r="P1737" t="str">
        <f>IF(Table1[[#This Row],[score]]&gt;=8.5,"High",IF(Table1[[#This Row],[score]]&gt;=7,"Medium","Low"))</f>
        <v>Low</v>
      </c>
      <c r="Q1737" s="5">
        <f>Table1[[#This Row],[gross]]-Table1[[#This Row],[budget]]</f>
        <v>-2733657</v>
      </c>
      <c r="R1737" s="5" t="str">
        <f>IF(Table1[[#This Row],[Profit]]&gt;0,"Profit","Loss")</f>
        <v>Loss</v>
      </c>
      <c r="S1737" s="6" t="str">
        <f>FLOOR(Table1[[#This Row],[year]]-1900,10)+1900 &amp; "-" &amp; FLOOR(Table1[[#This Row],[year]]-1890,10)+1900</f>
        <v>1990-2000</v>
      </c>
      <c r="T1737" s="14" t="s">
        <v>21835</v>
      </c>
      <c r="AB1737" s="14"/>
    </row>
    <row r="1738" spans="1:28" hidden="1" x14ac:dyDescent="0.3">
      <c r="A1738" t="s">
        <v>5824</v>
      </c>
      <c r="B1738" t="s">
        <v>16</v>
      </c>
      <c r="C1738" t="s">
        <v>34</v>
      </c>
      <c r="D1738">
        <v>1990</v>
      </c>
      <c r="E1738" t="s">
        <v>5293</v>
      </c>
      <c r="F1738">
        <v>5.7</v>
      </c>
      <c r="G1738">
        <v>13000</v>
      </c>
      <c r="H1738" t="s">
        <v>3845</v>
      </c>
      <c r="I1738" t="s">
        <v>3845</v>
      </c>
      <c r="J1738" t="s">
        <v>580</v>
      </c>
      <c r="K1738" t="s">
        <v>30</v>
      </c>
      <c r="L1738">
        <f>20500000</f>
        <v>20500000</v>
      </c>
      <c r="M1738">
        <v>8217997</v>
      </c>
      <c r="N1738" t="s">
        <v>5184</v>
      </c>
      <c r="O1738">
        <v>102</v>
      </c>
      <c r="P1738" t="str">
        <f>IF(Table1[[#This Row],[score]]&gt;=8.5,"High",IF(Table1[[#This Row],[score]]&gt;=7,"Medium","Low"))</f>
        <v>Low</v>
      </c>
      <c r="Q1738" s="5">
        <f>Table1[[#This Row],[gross]]-Table1[[#This Row],[budget]]</f>
        <v>-12282003</v>
      </c>
      <c r="R1738" s="5" t="str">
        <f>IF(Table1[[#This Row],[Profit]]&gt;0,"Profit","Loss")</f>
        <v>Loss</v>
      </c>
      <c r="S1738" s="6" t="str">
        <f>FLOOR(Table1[[#This Row],[year]]-1900,10)+1900 &amp; "-" &amp; FLOOR(Table1[[#This Row],[year]]-1890,10)+1900</f>
        <v>1990-2000</v>
      </c>
      <c r="T1738" s="14" t="s">
        <v>21835</v>
      </c>
      <c r="AB1738" s="14"/>
    </row>
    <row r="1739" spans="1:28" hidden="1" x14ac:dyDescent="0.3">
      <c r="A1739" t="s">
        <v>6097</v>
      </c>
      <c r="B1739" t="s">
        <v>1974</v>
      </c>
      <c r="C1739" t="s">
        <v>41</v>
      </c>
      <c r="D1739">
        <v>1990</v>
      </c>
      <c r="E1739" t="s">
        <v>5396</v>
      </c>
      <c r="F1739">
        <v>4.9000000000000004</v>
      </c>
      <c r="G1739">
        <v>1300</v>
      </c>
      <c r="H1739" t="s">
        <v>2118</v>
      </c>
      <c r="I1739" t="s">
        <v>6098</v>
      </c>
      <c r="J1739" t="s">
        <v>132</v>
      </c>
      <c r="K1739" t="s">
        <v>30</v>
      </c>
      <c r="L1739">
        <f>20500000</f>
        <v>20500000</v>
      </c>
      <c r="M1739">
        <v>8141292</v>
      </c>
      <c r="N1739" t="s">
        <v>6099</v>
      </c>
      <c r="O1739">
        <v>101</v>
      </c>
      <c r="P1739" t="str">
        <f>IF(Table1[[#This Row],[score]]&gt;=8.5,"High",IF(Table1[[#This Row],[score]]&gt;=7,"Medium","Low"))</f>
        <v>Low</v>
      </c>
      <c r="Q1739" s="5">
        <f>Table1[[#This Row],[gross]]-Table1[[#This Row],[budget]]</f>
        <v>-12358708</v>
      </c>
      <c r="R1739" s="5" t="str">
        <f>IF(Table1[[#This Row],[Profit]]&gt;0,"Profit","Loss")</f>
        <v>Loss</v>
      </c>
      <c r="S1739" s="6" t="str">
        <f>FLOOR(Table1[[#This Row],[year]]-1900,10)+1900 &amp; "-" &amp; FLOOR(Table1[[#This Row],[year]]-1890,10)+1900</f>
        <v>1990-2000</v>
      </c>
      <c r="T1739" s="14" t="s">
        <v>21835</v>
      </c>
      <c r="AB1739" s="14"/>
    </row>
    <row r="1740" spans="1:28" hidden="1" x14ac:dyDescent="0.3">
      <c r="A1740" t="s">
        <v>5967</v>
      </c>
      <c r="B1740" t="s">
        <v>1974</v>
      </c>
      <c r="C1740" t="s">
        <v>17</v>
      </c>
      <c r="D1740">
        <v>1990</v>
      </c>
      <c r="E1740" t="s">
        <v>5968</v>
      </c>
      <c r="F1740">
        <v>6.6</v>
      </c>
      <c r="G1740">
        <v>2800</v>
      </c>
      <c r="H1740" t="s">
        <v>825</v>
      </c>
      <c r="I1740" t="s">
        <v>5969</v>
      </c>
      <c r="J1740" t="s">
        <v>317</v>
      </c>
      <c r="K1740" t="s">
        <v>22</v>
      </c>
      <c r="L1740">
        <f>20500000</f>
        <v>20500000</v>
      </c>
      <c r="M1740">
        <v>7698010</v>
      </c>
      <c r="N1740" t="s">
        <v>3908</v>
      </c>
      <c r="O1740">
        <v>126</v>
      </c>
      <c r="P1740" t="str">
        <f>IF(Table1[[#This Row],[score]]&gt;=8.5,"High",IF(Table1[[#This Row],[score]]&gt;=7,"Medium","Low"))</f>
        <v>Low</v>
      </c>
      <c r="Q1740" s="5">
        <f>Table1[[#This Row],[gross]]-Table1[[#This Row],[budget]]</f>
        <v>-12801990</v>
      </c>
      <c r="R1740" s="5" t="str">
        <f>IF(Table1[[#This Row],[Profit]]&gt;0,"Profit","Loss")</f>
        <v>Loss</v>
      </c>
      <c r="S1740" s="6" t="str">
        <f>FLOOR(Table1[[#This Row],[year]]-1900,10)+1900 &amp; "-" &amp; FLOOR(Table1[[#This Row],[year]]-1890,10)+1900</f>
        <v>1990-2000</v>
      </c>
      <c r="T1740" s="14" t="s">
        <v>21844</v>
      </c>
      <c r="AB1740" s="14"/>
    </row>
    <row r="1741" spans="1:28" hidden="1" x14ac:dyDescent="0.3">
      <c r="A1741" t="s">
        <v>5922</v>
      </c>
      <c r="B1741" t="s">
        <v>1974</v>
      </c>
      <c r="C1741" t="s">
        <v>41</v>
      </c>
      <c r="D1741">
        <v>1990</v>
      </c>
      <c r="E1741" t="s">
        <v>5923</v>
      </c>
      <c r="F1741">
        <v>6.6</v>
      </c>
      <c r="G1741">
        <v>14000</v>
      </c>
      <c r="H1741" t="s">
        <v>289</v>
      </c>
      <c r="I1741" t="s">
        <v>289</v>
      </c>
      <c r="J1741" t="s">
        <v>2843</v>
      </c>
      <c r="K1741" t="s">
        <v>30</v>
      </c>
      <c r="L1741">
        <v>12000000</v>
      </c>
      <c r="M1741">
        <v>7331647</v>
      </c>
      <c r="N1741" t="s">
        <v>290</v>
      </c>
      <c r="O1741">
        <v>106</v>
      </c>
      <c r="P1741" t="str">
        <f>IF(Table1[[#This Row],[score]]&gt;=8.5,"High",IF(Table1[[#This Row],[score]]&gt;=7,"Medium","Low"))</f>
        <v>Low</v>
      </c>
      <c r="Q1741" s="5">
        <f>Table1[[#This Row],[gross]]-Table1[[#This Row],[budget]]</f>
        <v>-4668353</v>
      </c>
      <c r="R1741" s="5" t="str">
        <f>IF(Table1[[#This Row],[Profit]]&gt;0,"Profit","Loss")</f>
        <v>Loss</v>
      </c>
      <c r="S1741" s="6" t="str">
        <f>FLOOR(Table1[[#This Row],[year]]-1900,10)+1900 &amp; "-" &amp; FLOOR(Table1[[#This Row],[year]]-1890,10)+1900</f>
        <v>1990-2000</v>
      </c>
      <c r="T1741" s="14" t="s">
        <v>21839</v>
      </c>
      <c r="AB1741" s="14"/>
    </row>
    <row r="1742" spans="1:28" hidden="1" x14ac:dyDescent="0.3">
      <c r="A1742" t="s">
        <v>5872</v>
      </c>
      <c r="B1742" t="s">
        <v>33</v>
      </c>
      <c r="C1742" t="s">
        <v>41</v>
      </c>
      <c r="D1742">
        <v>1990</v>
      </c>
      <c r="E1742" t="s">
        <v>5873</v>
      </c>
      <c r="F1742">
        <v>5.6</v>
      </c>
      <c r="G1742">
        <v>4200</v>
      </c>
      <c r="H1742" t="s">
        <v>4437</v>
      </c>
      <c r="I1742" t="s">
        <v>3208</v>
      </c>
      <c r="J1742" t="s">
        <v>3208</v>
      </c>
      <c r="K1742" t="s">
        <v>30</v>
      </c>
      <c r="L1742">
        <v>25000000</v>
      </c>
      <c r="M1742">
        <v>6939946</v>
      </c>
      <c r="N1742" t="s">
        <v>5874</v>
      </c>
      <c r="O1742">
        <v>95</v>
      </c>
      <c r="P1742" t="str">
        <f>IF(Table1[[#This Row],[score]]&gt;=8.5,"High",IF(Table1[[#This Row],[score]]&gt;=7,"Medium","Low"))</f>
        <v>Low</v>
      </c>
      <c r="Q1742" s="5">
        <f>Table1[[#This Row],[gross]]-Table1[[#This Row],[budget]]</f>
        <v>-18060054</v>
      </c>
      <c r="R1742" s="5" t="str">
        <f>IF(Table1[[#This Row],[Profit]]&gt;0,"Profit","Loss")</f>
        <v>Loss</v>
      </c>
      <c r="S1742" s="6" t="str">
        <f>FLOOR(Table1[[#This Row],[year]]-1900,10)+1900 &amp; "-" &amp; FLOOR(Table1[[#This Row],[year]]-1890,10)+1900</f>
        <v>1990-2000</v>
      </c>
      <c r="T1742" s="14" t="s">
        <v>21835</v>
      </c>
      <c r="AB1742" s="14"/>
    </row>
    <row r="1743" spans="1:28" hidden="1" x14ac:dyDescent="0.3">
      <c r="A1743" t="s">
        <v>5929</v>
      </c>
      <c r="B1743" t="s">
        <v>16</v>
      </c>
      <c r="C1743" t="s">
        <v>34</v>
      </c>
      <c r="D1743">
        <v>1990</v>
      </c>
      <c r="E1743" t="s">
        <v>5649</v>
      </c>
      <c r="F1743">
        <v>4.9000000000000004</v>
      </c>
      <c r="G1743">
        <v>6900</v>
      </c>
      <c r="H1743" t="s">
        <v>4838</v>
      </c>
      <c r="I1743" t="s">
        <v>862</v>
      </c>
      <c r="J1743" t="s">
        <v>327</v>
      </c>
      <c r="K1743" t="s">
        <v>30</v>
      </c>
      <c r="L1743">
        <f>20500000</f>
        <v>20500000</v>
      </c>
      <c r="M1743">
        <v>6698361</v>
      </c>
      <c r="N1743" t="s">
        <v>1669</v>
      </c>
      <c r="O1743">
        <v>111</v>
      </c>
      <c r="P1743" t="str">
        <f>IF(Table1[[#This Row],[score]]&gt;=8.5,"High",IF(Table1[[#This Row],[score]]&gt;=7,"Medium","Low"))</f>
        <v>Low</v>
      </c>
      <c r="Q1743" s="5">
        <f>Table1[[#This Row],[gross]]-Table1[[#This Row],[budget]]</f>
        <v>-13801639</v>
      </c>
      <c r="R1743" s="5" t="str">
        <f>IF(Table1[[#This Row],[Profit]]&gt;0,"Profit","Loss")</f>
        <v>Loss</v>
      </c>
      <c r="S1743" s="6" t="str">
        <f>FLOOR(Table1[[#This Row],[year]]-1900,10)+1900 &amp; "-" &amp; FLOOR(Table1[[#This Row],[year]]-1890,10)+1900</f>
        <v>1990-2000</v>
      </c>
      <c r="T1743" s="14" t="s">
        <v>21835</v>
      </c>
      <c r="AB1743" s="14"/>
    </row>
    <row r="1744" spans="1:28" hidden="1" x14ac:dyDescent="0.3">
      <c r="A1744" t="s">
        <v>5994</v>
      </c>
      <c r="B1744" t="s">
        <v>16</v>
      </c>
      <c r="C1744" t="s">
        <v>34</v>
      </c>
      <c r="D1744">
        <v>1990</v>
      </c>
      <c r="E1744" t="s">
        <v>5995</v>
      </c>
      <c r="F1744">
        <v>6.2</v>
      </c>
      <c r="G1744">
        <v>5100</v>
      </c>
      <c r="H1744" t="s">
        <v>5996</v>
      </c>
      <c r="I1744" t="s">
        <v>2142</v>
      </c>
      <c r="J1744" t="s">
        <v>1932</v>
      </c>
      <c r="K1744" t="s">
        <v>30</v>
      </c>
      <c r="L1744">
        <f>20500000</f>
        <v>20500000</v>
      </c>
      <c r="M1744">
        <v>6488114</v>
      </c>
      <c r="N1744" t="s">
        <v>44</v>
      </c>
      <c r="O1744">
        <v>108</v>
      </c>
      <c r="P1744" t="str">
        <f>IF(Table1[[#This Row],[score]]&gt;=8.5,"High",IF(Table1[[#This Row],[score]]&gt;=7,"Medium","Low"))</f>
        <v>Low</v>
      </c>
      <c r="Q1744" s="5">
        <f>Table1[[#This Row],[gross]]-Table1[[#This Row],[budget]]</f>
        <v>-14011886</v>
      </c>
      <c r="R1744" s="5" t="str">
        <f>IF(Table1[[#This Row],[Profit]]&gt;0,"Profit","Loss")</f>
        <v>Loss</v>
      </c>
      <c r="S1744" s="6" t="str">
        <f>FLOOR(Table1[[#This Row],[year]]-1900,10)+1900 &amp; "-" &amp; FLOOR(Table1[[#This Row],[year]]-1890,10)+1900</f>
        <v>1990-2000</v>
      </c>
      <c r="T1744" s="14" t="s">
        <v>21835</v>
      </c>
      <c r="AB1744" s="14"/>
    </row>
    <row r="1745" spans="1:28" hidden="1" x14ac:dyDescent="0.3">
      <c r="A1745" t="s">
        <v>5997</v>
      </c>
      <c r="B1745" t="s">
        <v>1974</v>
      </c>
      <c r="C1745" t="s">
        <v>41</v>
      </c>
      <c r="D1745">
        <v>1990</v>
      </c>
      <c r="E1745" t="s">
        <v>4457</v>
      </c>
      <c r="F1745">
        <v>6.7</v>
      </c>
      <c r="G1745">
        <v>2400</v>
      </c>
      <c r="H1745" t="s">
        <v>1461</v>
      </c>
      <c r="I1745" t="s">
        <v>5484</v>
      </c>
      <c r="J1745" t="s">
        <v>1190</v>
      </c>
      <c r="K1745" t="s">
        <v>30</v>
      </c>
      <c r="L1745">
        <f>20500000</f>
        <v>20500000</v>
      </c>
      <c r="M1745">
        <v>6070725</v>
      </c>
      <c r="N1745" t="s">
        <v>1174</v>
      </c>
      <c r="O1745">
        <v>115</v>
      </c>
      <c r="P1745" t="str">
        <f>IF(Table1[[#This Row],[score]]&gt;=8.5,"High",IF(Table1[[#This Row],[score]]&gt;=7,"Medium","Low"))</f>
        <v>Low</v>
      </c>
      <c r="Q1745" s="5">
        <f>Table1[[#This Row],[gross]]-Table1[[#This Row],[budget]]</f>
        <v>-14429275</v>
      </c>
      <c r="R1745" s="5" t="str">
        <f>IF(Table1[[#This Row],[Profit]]&gt;0,"Profit","Loss")</f>
        <v>Loss</v>
      </c>
      <c r="S1745" s="6" t="str">
        <f>FLOOR(Table1[[#This Row],[year]]-1900,10)+1900 &amp; "-" &amp; FLOOR(Table1[[#This Row],[year]]-1890,10)+1900</f>
        <v>1990-2000</v>
      </c>
      <c r="T1745" s="14" t="s">
        <v>21835</v>
      </c>
      <c r="AB1745" s="14"/>
    </row>
    <row r="1746" spans="1:28" hidden="1" x14ac:dyDescent="0.3">
      <c r="A1746" t="s">
        <v>5737</v>
      </c>
      <c r="B1746" t="s">
        <v>16</v>
      </c>
      <c r="C1746" t="s">
        <v>52</v>
      </c>
      <c r="D1746">
        <v>1990</v>
      </c>
      <c r="E1746" t="s">
        <v>5708</v>
      </c>
      <c r="F1746">
        <v>6.9</v>
      </c>
      <c r="G1746">
        <v>40000</v>
      </c>
      <c r="H1746" t="s">
        <v>5738</v>
      </c>
      <c r="I1746" t="s">
        <v>5739</v>
      </c>
      <c r="J1746" t="s">
        <v>5740</v>
      </c>
      <c r="K1746" t="s">
        <v>30</v>
      </c>
      <c r="L1746">
        <v>4200000</v>
      </c>
      <c r="M1746">
        <v>5835247</v>
      </c>
      <c r="N1746" t="s">
        <v>5376</v>
      </c>
      <c r="O1746">
        <v>92</v>
      </c>
      <c r="P1746" t="str">
        <f>IF(Table1[[#This Row],[score]]&gt;=8.5,"High",IF(Table1[[#This Row],[score]]&gt;=7,"Medium","Low"))</f>
        <v>Low</v>
      </c>
      <c r="Q1746" s="5">
        <f>Table1[[#This Row],[gross]]-Table1[[#This Row],[budget]]</f>
        <v>1635247</v>
      </c>
      <c r="R1746" s="5" t="str">
        <f>IF(Table1[[#This Row],[Profit]]&gt;0,"Profit","Loss")</f>
        <v>Profit</v>
      </c>
      <c r="S1746" s="6" t="str">
        <f>FLOOR(Table1[[#This Row],[year]]-1900,10)+1900 &amp; "-" &amp; FLOOR(Table1[[#This Row],[year]]-1890,10)+1900</f>
        <v>1990-2000</v>
      </c>
      <c r="T1746" s="14" t="s">
        <v>21835</v>
      </c>
      <c r="AB1746" s="14"/>
    </row>
    <row r="1747" spans="1:28" hidden="1" x14ac:dyDescent="0.3">
      <c r="A1747" t="s">
        <v>5868</v>
      </c>
      <c r="B1747" t="s">
        <v>33</v>
      </c>
      <c r="C1747" t="s">
        <v>41</v>
      </c>
      <c r="D1747">
        <v>1990</v>
      </c>
      <c r="E1747" t="s">
        <v>5869</v>
      </c>
      <c r="F1747">
        <v>7.5</v>
      </c>
      <c r="G1747">
        <v>23000</v>
      </c>
      <c r="H1747" t="s">
        <v>5870</v>
      </c>
      <c r="I1747" t="s">
        <v>3970</v>
      </c>
      <c r="J1747" t="s">
        <v>1359</v>
      </c>
      <c r="K1747" t="s">
        <v>448</v>
      </c>
      <c r="L1747">
        <f>20500000</f>
        <v>20500000</v>
      </c>
      <c r="M1747">
        <v>5822041</v>
      </c>
      <c r="N1747" t="s">
        <v>5871</v>
      </c>
      <c r="O1747">
        <v>137</v>
      </c>
      <c r="P1747" t="str">
        <f>IF(Table1[[#This Row],[score]]&gt;=8.5,"High",IF(Table1[[#This Row],[score]]&gt;=7,"Medium","Low"))</f>
        <v>Medium</v>
      </c>
      <c r="Q1747" s="5">
        <f>Table1[[#This Row],[gross]]-Table1[[#This Row],[budget]]</f>
        <v>-14677959</v>
      </c>
      <c r="R1747" s="5" t="str">
        <f>IF(Table1[[#This Row],[Profit]]&gt;0,"Profit","Loss")</f>
        <v>Loss</v>
      </c>
      <c r="S1747" s="6" t="str">
        <f>FLOOR(Table1[[#This Row],[year]]-1900,10)+1900 &amp; "-" &amp; FLOOR(Table1[[#This Row],[year]]-1890,10)+1900</f>
        <v>1990-2000</v>
      </c>
      <c r="T1747" s="14" t="s">
        <v>21835</v>
      </c>
      <c r="AB1747" s="14"/>
    </row>
    <row r="1748" spans="1:28" hidden="1" x14ac:dyDescent="0.3">
      <c r="A1748" t="s">
        <v>5992</v>
      </c>
      <c r="B1748" t="s">
        <v>1974</v>
      </c>
      <c r="C1748" t="s">
        <v>17</v>
      </c>
      <c r="D1748">
        <v>1990</v>
      </c>
      <c r="E1748" t="s">
        <v>4708</v>
      </c>
      <c r="F1748">
        <v>6.4</v>
      </c>
      <c r="G1748">
        <v>7300</v>
      </c>
      <c r="H1748" t="s">
        <v>889</v>
      </c>
      <c r="I1748" t="s">
        <v>5993</v>
      </c>
      <c r="J1748" t="s">
        <v>122</v>
      </c>
      <c r="K1748" t="s">
        <v>30</v>
      </c>
      <c r="L1748">
        <v>23000000</v>
      </c>
      <c r="M1748">
        <v>5820015</v>
      </c>
      <c r="N1748" t="s">
        <v>118</v>
      </c>
      <c r="O1748">
        <v>104</v>
      </c>
      <c r="P1748" t="str">
        <f>IF(Table1[[#This Row],[score]]&gt;=8.5,"High",IF(Table1[[#This Row],[score]]&gt;=7,"Medium","Low"))</f>
        <v>Low</v>
      </c>
      <c r="Q1748" s="5">
        <f>Table1[[#This Row],[gross]]-Table1[[#This Row],[budget]]</f>
        <v>-17179985</v>
      </c>
      <c r="R1748" s="5" t="str">
        <f>IF(Table1[[#This Row],[Profit]]&gt;0,"Profit","Loss")</f>
        <v>Loss</v>
      </c>
      <c r="S1748" s="6" t="str">
        <f>FLOOR(Table1[[#This Row],[year]]-1900,10)+1900 &amp; "-" &amp; FLOOR(Table1[[#This Row],[year]]-1890,10)+1900</f>
        <v>1990-2000</v>
      </c>
      <c r="T1748" s="14" t="s">
        <v>21835</v>
      </c>
      <c r="AB1748" s="14"/>
    </row>
    <row r="1749" spans="1:28" hidden="1" x14ac:dyDescent="0.3">
      <c r="A1749" t="s">
        <v>5764</v>
      </c>
      <c r="B1749" t="s">
        <v>16</v>
      </c>
      <c r="C1749" t="s">
        <v>52</v>
      </c>
      <c r="D1749">
        <v>1990</v>
      </c>
      <c r="E1749" t="s">
        <v>5717</v>
      </c>
      <c r="F1749">
        <v>5.0999999999999996</v>
      </c>
      <c r="G1749">
        <v>15000</v>
      </c>
      <c r="H1749" t="s">
        <v>5330</v>
      </c>
      <c r="I1749" t="s">
        <v>5765</v>
      </c>
      <c r="J1749" t="s">
        <v>5766</v>
      </c>
      <c r="K1749" t="s">
        <v>30</v>
      </c>
      <c r="L1749">
        <v>2000000</v>
      </c>
      <c r="M1749">
        <v>5765562</v>
      </c>
      <c r="N1749" t="s">
        <v>5767</v>
      </c>
      <c r="O1749">
        <v>85</v>
      </c>
      <c r="P1749" t="str">
        <f>IF(Table1[[#This Row],[score]]&gt;=8.5,"High",IF(Table1[[#This Row],[score]]&gt;=7,"Medium","Low"))</f>
        <v>Low</v>
      </c>
      <c r="Q1749" s="5">
        <f>Table1[[#This Row],[gross]]-Table1[[#This Row],[budget]]</f>
        <v>3765562</v>
      </c>
      <c r="R1749" s="5" t="str">
        <f>IF(Table1[[#This Row],[Profit]]&gt;0,"Profit","Loss")</f>
        <v>Profit</v>
      </c>
      <c r="S1749" s="6" t="str">
        <f>FLOOR(Table1[[#This Row],[year]]-1900,10)+1900 &amp; "-" &amp; FLOOR(Table1[[#This Row],[year]]-1890,10)+1900</f>
        <v>1990-2000</v>
      </c>
      <c r="T1749" s="14" t="s">
        <v>21835</v>
      </c>
      <c r="AB1749" s="14"/>
    </row>
    <row r="1750" spans="1:28" hidden="1" x14ac:dyDescent="0.3">
      <c r="A1750" t="s">
        <v>5816</v>
      </c>
      <c r="B1750" t="s">
        <v>16</v>
      </c>
      <c r="C1750" t="s">
        <v>330</v>
      </c>
      <c r="D1750">
        <v>1990</v>
      </c>
      <c r="E1750" t="s">
        <v>5745</v>
      </c>
      <c r="F1750">
        <v>6</v>
      </c>
      <c r="G1750">
        <v>13000</v>
      </c>
      <c r="H1750" t="s">
        <v>5817</v>
      </c>
      <c r="I1750" t="s">
        <v>5818</v>
      </c>
      <c r="J1750" t="s">
        <v>5819</v>
      </c>
      <c r="K1750" t="s">
        <v>22</v>
      </c>
      <c r="L1750">
        <v>1500000</v>
      </c>
      <c r="M1750">
        <v>5728953</v>
      </c>
      <c r="N1750" t="s">
        <v>4654</v>
      </c>
      <c r="O1750">
        <v>94</v>
      </c>
      <c r="P1750" t="str">
        <f>IF(Table1[[#This Row],[score]]&gt;=8.5,"High",IF(Table1[[#This Row],[score]]&gt;=7,"Medium","Low"))</f>
        <v>Low</v>
      </c>
      <c r="Q1750" s="5">
        <f>Table1[[#This Row],[gross]]-Table1[[#This Row],[budget]]</f>
        <v>4228953</v>
      </c>
      <c r="R1750" s="5" t="str">
        <f>IF(Table1[[#This Row],[Profit]]&gt;0,"Profit","Loss")</f>
        <v>Profit</v>
      </c>
      <c r="S1750" s="6" t="str">
        <f>FLOOR(Table1[[#This Row],[year]]-1900,10)+1900 &amp; "-" &amp; FLOOR(Table1[[#This Row],[year]]-1890,10)+1900</f>
        <v>1990-2000</v>
      </c>
      <c r="T1750" s="14" t="s">
        <v>21835</v>
      </c>
      <c r="AB1750" s="14"/>
    </row>
    <row r="1751" spans="1:28" hidden="1" x14ac:dyDescent="0.3">
      <c r="A1751" t="s">
        <v>6048</v>
      </c>
      <c r="B1751" t="s">
        <v>16</v>
      </c>
      <c r="C1751" t="s">
        <v>34</v>
      </c>
      <c r="D1751">
        <v>1990</v>
      </c>
      <c r="E1751" t="s">
        <v>4708</v>
      </c>
      <c r="F1751">
        <v>4.9000000000000004</v>
      </c>
      <c r="G1751">
        <v>4500</v>
      </c>
      <c r="H1751" t="s">
        <v>507</v>
      </c>
      <c r="I1751" t="s">
        <v>4061</v>
      </c>
      <c r="J1751" t="s">
        <v>73</v>
      </c>
      <c r="K1751" t="s">
        <v>30</v>
      </c>
      <c r="L1751">
        <v>15000000</v>
      </c>
      <c r="M1751">
        <v>5585154</v>
      </c>
      <c r="N1751" t="s">
        <v>2075</v>
      </c>
      <c r="O1751">
        <v>94</v>
      </c>
      <c r="P1751" t="str">
        <f>IF(Table1[[#This Row],[score]]&gt;=8.5,"High",IF(Table1[[#This Row],[score]]&gt;=7,"Medium","Low"))</f>
        <v>Low</v>
      </c>
      <c r="Q1751" s="5">
        <f>Table1[[#This Row],[gross]]-Table1[[#This Row],[budget]]</f>
        <v>-9414846</v>
      </c>
      <c r="R1751" s="5" t="str">
        <f>IF(Table1[[#This Row],[Profit]]&gt;0,"Profit","Loss")</f>
        <v>Loss</v>
      </c>
      <c r="S1751" s="6" t="str">
        <f>FLOOR(Table1[[#This Row],[year]]-1900,10)+1900 &amp; "-" &amp; FLOOR(Table1[[#This Row],[year]]-1890,10)+1900</f>
        <v>1990-2000</v>
      </c>
      <c r="T1751" s="14" t="s">
        <v>21835</v>
      </c>
      <c r="AB1751" s="14"/>
    </row>
    <row r="1752" spans="1:28" hidden="1" x14ac:dyDescent="0.3">
      <c r="A1752" t="s">
        <v>5864</v>
      </c>
      <c r="B1752" t="s">
        <v>16</v>
      </c>
      <c r="C1752" t="s">
        <v>17</v>
      </c>
      <c r="D1752">
        <v>1990</v>
      </c>
      <c r="E1752" t="s">
        <v>5865</v>
      </c>
      <c r="F1752">
        <v>7.6</v>
      </c>
      <c r="G1752">
        <v>15000</v>
      </c>
      <c r="H1752" t="s">
        <v>5866</v>
      </c>
      <c r="I1752" t="s">
        <v>5866</v>
      </c>
      <c r="J1752" t="s">
        <v>5867</v>
      </c>
      <c r="K1752" t="s">
        <v>5762</v>
      </c>
      <c r="L1752">
        <f>20500000</f>
        <v>20500000</v>
      </c>
      <c r="M1752">
        <v>5575738</v>
      </c>
      <c r="N1752" t="s">
        <v>5574</v>
      </c>
      <c r="O1752">
        <v>112</v>
      </c>
      <c r="P1752" t="str">
        <f>IF(Table1[[#This Row],[score]]&gt;=8.5,"High",IF(Table1[[#This Row],[score]]&gt;=7,"Medium","Low"))</f>
        <v>Medium</v>
      </c>
      <c r="Q1752" s="5">
        <f>Table1[[#This Row],[gross]]-Table1[[#This Row],[budget]]</f>
        <v>-14924262</v>
      </c>
      <c r="R1752" s="5" t="str">
        <f>IF(Table1[[#This Row],[Profit]]&gt;0,"Profit","Loss")</f>
        <v>Loss</v>
      </c>
      <c r="S1752" s="6" t="str">
        <f>FLOOR(Table1[[#This Row],[year]]-1900,10)+1900 &amp; "-" &amp; FLOOR(Table1[[#This Row],[year]]-1890,10)+1900</f>
        <v>1990-2000</v>
      </c>
      <c r="T1752" s="14" t="s">
        <v>21842</v>
      </c>
      <c r="AB1752" s="14"/>
    </row>
    <row r="1753" spans="1:28" hidden="1" x14ac:dyDescent="0.3">
      <c r="A1753" t="s">
        <v>5676</v>
      </c>
      <c r="B1753" t="s">
        <v>16</v>
      </c>
      <c r="C1753" t="s">
        <v>104</v>
      </c>
      <c r="D1753">
        <v>1990</v>
      </c>
      <c r="E1753" t="s">
        <v>5677</v>
      </c>
      <c r="F1753">
        <v>7.7</v>
      </c>
      <c r="G1753">
        <v>128000</v>
      </c>
      <c r="H1753" t="s">
        <v>2069</v>
      </c>
      <c r="I1753" t="s">
        <v>2069</v>
      </c>
      <c r="J1753" t="s">
        <v>3047</v>
      </c>
      <c r="K1753" t="s">
        <v>30</v>
      </c>
      <c r="L1753">
        <v>14000000</v>
      </c>
      <c r="M1753">
        <v>5080409</v>
      </c>
      <c r="N1753" t="s">
        <v>3839</v>
      </c>
      <c r="O1753">
        <v>115</v>
      </c>
      <c r="P1753" t="str">
        <f>IF(Table1[[#This Row],[score]]&gt;=8.5,"High",IF(Table1[[#This Row],[score]]&gt;=7,"Medium","Low"))</f>
        <v>Medium</v>
      </c>
      <c r="Q1753" s="5">
        <f>Table1[[#This Row],[gross]]-Table1[[#This Row],[budget]]</f>
        <v>-8919591</v>
      </c>
      <c r="R1753" s="5" t="str">
        <f>IF(Table1[[#This Row],[Profit]]&gt;0,"Profit","Loss")</f>
        <v>Loss</v>
      </c>
      <c r="S1753" s="6" t="str">
        <f>FLOOR(Table1[[#This Row],[year]]-1900,10)+1900 &amp; "-" &amp; FLOOR(Table1[[#This Row],[year]]-1890,10)+1900</f>
        <v>1990-2000</v>
      </c>
      <c r="T1753" s="14" t="s">
        <v>21835</v>
      </c>
      <c r="AB1753" s="14"/>
    </row>
    <row r="1754" spans="1:28" hidden="1" x14ac:dyDescent="0.3">
      <c r="A1754" t="s">
        <v>5684</v>
      </c>
      <c r="B1754" t="s">
        <v>16</v>
      </c>
      <c r="C1754" t="s">
        <v>34</v>
      </c>
      <c r="D1754">
        <v>1990</v>
      </c>
      <c r="E1754" t="s">
        <v>5685</v>
      </c>
      <c r="F1754">
        <v>7.3</v>
      </c>
      <c r="G1754">
        <v>69000</v>
      </c>
      <c r="H1754" t="s">
        <v>2876</v>
      </c>
      <c r="I1754" t="s">
        <v>2876</v>
      </c>
      <c r="J1754" t="s">
        <v>5686</v>
      </c>
      <c r="K1754" t="s">
        <v>448</v>
      </c>
      <c r="L1754">
        <f>20500000</f>
        <v>20500000</v>
      </c>
      <c r="M1754">
        <v>5017971</v>
      </c>
      <c r="N1754" t="s">
        <v>539</v>
      </c>
      <c r="O1754">
        <v>117</v>
      </c>
      <c r="P1754" t="str">
        <f>IF(Table1[[#This Row],[score]]&gt;=8.5,"High",IF(Table1[[#This Row],[score]]&gt;=7,"Medium","Low"))</f>
        <v>Medium</v>
      </c>
      <c r="Q1754" s="5">
        <f>Table1[[#This Row],[gross]]-Table1[[#This Row],[budget]]</f>
        <v>-15482029</v>
      </c>
      <c r="R1754" s="5" t="str">
        <f>IF(Table1[[#This Row],[Profit]]&gt;0,"Profit","Loss")</f>
        <v>Loss</v>
      </c>
      <c r="S1754" s="6" t="str">
        <f>FLOOR(Table1[[#This Row],[year]]-1900,10)+1900 &amp; "-" &amp; FLOOR(Table1[[#This Row],[year]]-1890,10)+1900</f>
        <v>1990-2000</v>
      </c>
      <c r="T1754" s="14" t="s">
        <v>21835</v>
      </c>
      <c r="AA1754" s="15"/>
      <c r="AB1754" s="14"/>
    </row>
    <row r="1755" spans="1:28" hidden="1" x14ac:dyDescent="0.3">
      <c r="A1755" t="s">
        <v>5637</v>
      </c>
      <c r="B1755" t="s">
        <v>16</v>
      </c>
      <c r="C1755" t="s">
        <v>17</v>
      </c>
      <c r="D1755">
        <v>1990</v>
      </c>
      <c r="E1755" t="s">
        <v>5638</v>
      </c>
      <c r="F1755">
        <v>6</v>
      </c>
      <c r="G1755">
        <v>9100</v>
      </c>
      <c r="H1755" t="s">
        <v>5639</v>
      </c>
      <c r="I1755" t="s">
        <v>5640</v>
      </c>
      <c r="J1755" t="s">
        <v>4958</v>
      </c>
      <c r="K1755" t="s">
        <v>30</v>
      </c>
      <c r="L1755">
        <f>20500000</f>
        <v>20500000</v>
      </c>
      <c r="M1755">
        <v>4960385</v>
      </c>
      <c r="N1755" t="s">
        <v>5641</v>
      </c>
      <c r="O1755">
        <v>108</v>
      </c>
      <c r="P1755" t="str">
        <f>IF(Table1[[#This Row],[score]]&gt;=8.5,"High",IF(Table1[[#This Row],[score]]&gt;=7,"Medium","Low"))</f>
        <v>Low</v>
      </c>
      <c r="Q1755" s="5">
        <f>Table1[[#This Row],[gross]]-Table1[[#This Row],[budget]]</f>
        <v>-15539615</v>
      </c>
      <c r="R1755" s="5" t="str">
        <f>IF(Table1[[#This Row],[Profit]]&gt;0,"Profit","Loss")</f>
        <v>Loss</v>
      </c>
      <c r="S1755" s="6" t="str">
        <f>FLOOR(Table1[[#This Row],[year]]-1900,10)+1900 &amp; "-" &amp; FLOOR(Table1[[#This Row],[year]]-1890,10)+1900</f>
        <v>1990-2000</v>
      </c>
      <c r="T1755" s="14" t="s">
        <v>21835</v>
      </c>
      <c r="AB1755" s="14"/>
    </row>
    <row r="1756" spans="1:28" hidden="1" x14ac:dyDescent="0.3">
      <c r="A1756" t="s">
        <v>5955</v>
      </c>
      <c r="B1756" t="s">
        <v>33</v>
      </c>
      <c r="C1756" t="s">
        <v>17</v>
      </c>
      <c r="D1756">
        <v>1990</v>
      </c>
      <c r="E1756" t="s">
        <v>5956</v>
      </c>
      <c r="F1756">
        <v>7.3</v>
      </c>
      <c r="G1756">
        <v>3500</v>
      </c>
      <c r="H1756" t="s">
        <v>2405</v>
      </c>
      <c r="I1756" t="s">
        <v>5957</v>
      </c>
      <c r="J1756" t="s">
        <v>235</v>
      </c>
      <c r="K1756" t="s">
        <v>30</v>
      </c>
      <c r="L1756">
        <f>20500000</f>
        <v>20500000</v>
      </c>
      <c r="M1756">
        <v>4873620</v>
      </c>
      <c r="N1756" t="s">
        <v>5958</v>
      </c>
      <c r="O1756">
        <v>97</v>
      </c>
      <c r="P1756" t="str">
        <f>IF(Table1[[#This Row],[score]]&gt;=8.5,"High",IF(Table1[[#This Row],[score]]&gt;=7,"Medium","Low"))</f>
        <v>Medium</v>
      </c>
      <c r="Q1756" s="5">
        <f>Table1[[#This Row],[gross]]-Table1[[#This Row],[budget]]</f>
        <v>-15626380</v>
      </c>
      <c r="R1756" s="5" t="str">
        <f>IF(Table1[[#This Row],[Profit]]&gt;0,"Profit","Loss")</f>
        <v>Loss</v>
      </c>
      <c r="S1756" s="6" t="str">
        <f>FLOOR(Table1[[#This Row],[year]]-1900,10)+1900 &amp; "-" &amp; FLOOR(Table1[[#This Row],[year]]-1890,10)+1900</f>
        <v>1990-2000</v>
      </c>
      <c r="T1756" s="14" t="s">
        <v>21847</v>
      </c>
      <c r="AB1756" s="14"/>
    </row>
    <row r="1757" spans="1:28" hidden="1" x14ac:dyDescent="0.3">
      <c r="A1757" t="s">
        <v>6100</v>
      </c>
      <c r="B1757" t="s">
        <v>1974</v>
      </c>
      <c r="C1757" t="s">
        <v>17</v>
      </c>
      <c r="D1757">
        <v>1990</v>
      </c>
      <c r="E1757" t="s">
        <v>5652</v>
      </c>
      <c r="F1757">
        <v>4.5</v>
      </c>
      <c r="G1757">
        <v>1800</v>
      </c>
      <c r="H1757" t="s">
        <v>2172</v>
      </c>
      <c r="I1757" t="s">
        <v>2172</v>
      </c>
      <c r="J1757" t="s">
        <v>2172</v>
      </c>
      <c r="K1757" t="s">
        <v>30</v>
      </c>
      <c r="L1757">
        <v>7500000</v>
      </c>
      <c r="M1757">
        <v>4562778</v>
      </c>
      <c r="N1757" t="s">
        <v>6101</v>
      </c>
      <c r="O1757">
        <v>90</v>
      </c>
      <c r="P1757" t="str">
        <f>IF(Table1[[#This Row],[score]]&gt;=8.5,"High",IF(Table1[[#This Row],[score]]&gt;=7,"Medium","Low"))</f>
        <v>Low</v>
      </c>
      <c r="Q1757" s="5">
        <f>Table1[[#This Row],[gross]]-Table1[[#This Row],[budget]]</f>
        <v>-2937222</v>
      </c>
      <c r="R1757" s="5" t="str">
        <f>IF(Table1[[#This Row],[Profit]]&gt;0,"Profit","Loss")</f>
        <v>Loss</v>
      </c>
      <c r="S1757" s="6" t="str">
        <f>FLOOR(Table1[[#This Row],[year]]-1900,10)+1900 &amp; "-" &amp; FLOOR(Table1[[#This Row],[year]]-1890,10)+1900</f>
        <v>1990-2000</v>
      </c>
      <c r="T1757" s="14" t="s">
        <v>21835</v>
      </c>
      <c r="AB1757" s="14"/>
    </row>
    <row r="1758" spans="1:28" hidden="1" x14ac:dyDescent="0.3">
      <c r="A1758" t="s">
        <v>5838</v>
      </c>
      <c r="B1758" t="s">
        <v>16</v>
      </c>
      <c r="C1758" t="s">
        <v>34</v>
      </c>
      <c r="D1758">
        <v>1990</v>
      </c>
      <c r="E1758" t="s">
        <v>5742</v>
      </c>
      <c r="F1758">
        <v>6.1</v>
      </c>
      <c r="G1758">
        <v>11000</v>
      </c>
      <c r="H1758" t="s">
        <v>4718</v>
      </c>
      <c r="I1758" t="s">
        <v>5839</v>
      </c>
      <c r="J1758" t="s">
        <v>3856</v>
      </c>
      <c r="K1758" t="s">
        <v>30</v>
      </c>
      <c r="L1758">
        <v>7000000</v>
      </c>
      <c r="M1758">
        <v>4348368</v>
      </c>
      <c r="N1758" t="s">
        <v>4617</v>
      </c>
      <c r="O1758">
        <v>91</v>
      </c>
      <c r="P1758" t="str">
        <f>IF(Table1[[#This Row],[score]]&gt;=8.5,"High",IF(Table1[[#This Row],[score]]&gt;=7,"Medium","Low"))</f>
        <v>Low</v>
      </c>
      <c r="Q1758" s="5">
        <f>Table1[[#This Row],[gross]]-Table1[[#This Row],[budget]]</f>
        <v>-2651632</v>
      </c>
      <c r="R1758" s="5" t="str">
        <f>IF(Table1[[#This Row],[Profit]]&gt;0,"Profit","Loss")</f>
        <v>Loss</v>
      </c>
      <c r="S1758" s="6" t="str">
        <f>FLOOR(Table1[[#This Row],[year]]-1900,10)+1900 &amp; "-" &amp; FLOOR(Table1[[#This Row],[year]]-1890,10)+1900</f>
        <v>1990-2000</v>
      </c>
      <c r="T1758" s="14" t="s">
        <v>21835</v>
      </c>
      <c r="AB1758" s="14"/>
    </row>
    <row r="1759" spans="1:28" hidden="1" x14ac:dyDescent="0.3">
      <c r="A1759" t="s">
        <v>6078</v>
      </c>
      <c r="B1759" t="s">
        <v>33</v>
      </c>
      <c r="C1759" t="s">
        <v>17</v>
      </c>
      <c r="D1759">
        <v>1990</v>
      </c>
      <c r="E1759" t="s">
        <v>5293</v>
      </c>
      <c r="F1759">
        <v>3.5</v>
      </c>
      <c r="G1759">
        <v>979</v>
      </c>
      <c r="H1759" t="s">
        <v>2205</v>
      </c>
      <c r="I1759" t="s">
        <v>2205</v>
      </c>
      <c r="J1759" t="s">
        <v>6079</v>
      </c>
      <c r="K1759" t="s">
        <v>30</v>
      </c>
      <c r="L1759">
        <f>20500000</f>
        <v>20500000</v>
      </c>
      <c r="M1759">
        <v>4263112</v>
      </c>
      <c r="N1759" t="s">
        <v>1669</v>
      </c>
      <c r="O1759">
        <v>104</v>
      </c>
      <c r="P1759" t="str">
        <f>IF(Table1[[#This Row],[score]]&gt;=8.5,"High",IF(Table1[[#This Row],[score]]&gt;=7,"Medium","Low"))</f>
        <v>Low</v>
      </c>
      <c r="Q1759" s="5">
        <f>Table1[[#This Row],[gross]]-Table1[[#This Row],[budget]]</f>
        <v>-16236888</v>
      </c>
      <c r="R1759" s="5" t="str">
        <f>IF(Table1[[#This Row],[Profit]]&gt;0,"Profit","Loss")</f>
        <v>Loss</v>
      </c>
      <c r="S1759" s="6" t="str">
        <f>FLOOR(Table1[[#This Row],[year]]-1900,10)+1900 &amp; "-" &amp; FLOOR(Table1[[#This Row],[year]]-1890,10)+1900</f>
        <v>1990-2000</v>
      </c>
      <c r="T1759" s="14" t="s">
        <v>21835</v>
      </c>
      <c r="AB1759" s="14"/>
    </row>
    <row r="1760" spans="1:28" hidden="1" x14ac:dyDescent="0.3">
      <c r="A1760" t="s">
        <v>6027</v>
      </c>
      <c r="B1760" t="s">
        <v>16</v>
      </c>
      <c r="C1760" t="s">
        <v>41</v>
      </c>
      <c r="D1760">
        <v>1990</v>
      </c>
      <c r="E1760" t="s">
        <v>5995</v>
      </c>
      <c r="F1760">
        <v>5.6</v>
      </c>
      <c r="G1760">
        <v>3300</v>
      </c>
      <c r="H1760" t="s">
        <v>6028</v>
      </c>
      <c r="I1760" t="s">
        <v>6028</v>
      </c>
      <c r="J1760" t="s">
        <v>3335</v>
      </c>
      <c r="K1760" t="s">
        <v>30</v>
      </c>
      <c r="L1760">
        <f>20500000</f>
        <v>20500000</v>
      </c>
      <c r="M1760">
        <v>4134992</v>
      </c>
      <c r="N1760" t="s">
        <v>2001</v>
      </c>
      <c r="O1760">
        <v>100</v>
      </c>
      <c r="P1760" t="str">
        <f>IF(Table1[[#This Row],[score]]&gt;=8.5,"High",IF(Table1[[#This Row],[score]]&gt;=7,"Medium","Low"))</f>
        <v>Low</v>
      </c>
      <c r="Q1760" s="5">
        <f>Table1[[#This Row],[gross]]-Table1[[#This Row],[budget]]</f>
        <v>-16365008</v>
      </c>
      <c r="R1760" s="5" t="str">
        <f>IF(Table1[[#This Row],[Profit]]&gt;0,"Profit","Loss")</f>
        <v>Loss</v>
      </c>
      <c r="S1760" s="6" t="str">
        <f>FLOOR(Table1[[#This Row],[year]]-1900,10)+1900 &amp; "-" &amp; FLOOR(Table1[[#This Row],[year]]-1890,10)+1900</f>
        <v>1990-2000</v>
      </c>
      <c r="T1760" s="14" t="s">
        <v>21835</v>
      </c>
      <c r="AB1760" s="14"/>
    </row>
    <row r="1761" spans="1:28" hidden="1" x14ac:dyDescent="0.3">
      <c r="A1761" t="s">
        <v>5959</v>
      </c>
      <c r="B1761" t="s">
        <v>16</v>
      </c>
      <c r="C1761" t="s">
        <v>25</v>
      </c>
      <c r="D1761">
        <v>1990</v>
      </c>
      <c r="E1761" t="s">
        <v>4457</v>
      </c>
      <c r="F1761">
        <v>7.2</v>
      </c>
      <c r="G1761">
        <v>3500</v>
      </c>
      <c r="H1761" t="s">
        <v>674</v>
      </c>
      <c r="I1761" t="s">
        <v>5960</v>
      </c>
      <c r="J1761" t="s">
        <v>5961</v>
      </c>
      <c r="K1761" t="s">
        <v>30</v>
      </c>
      <c r="L1761">
        <v>19000000</v>
      </c>
      <c r="M1761">
        <v>4011793</v>
      </c>
      <c r="N1761" t="s">
        <v>4109</v>
      </c>
      <c r="O1761">
        <v>136</v>
      </c>
      <c r="P1761" t="str">
        <f>IF(Table1[[#This Row],[score]]&gt;=8.5,"High",IF(Table1[[#This Row],[score]]&gt;=7,"Medium","Low"))</f>
        <v>Medium</v>
      </c>
      <c r="Q1761" s="5">
        <f>Table1[[#This Row],[gross]]-Table1[[#This Row],[budget]]</f>
        <v>-14988207</v>
      </c>
      <c r="R1761" s="5" t="str">
        <f>IF(Table1[[#This Row],[Profit]]&gt;0,"Profit","Loss")</f>
        <v>Loss</v>
      </c>
      <c r="S1761" s="6" t="str">
        <f>FLOOR(Table1[[#This Row],[year]]-1900,10)+1900 &amp; "-" &amp; FLOOR(Table1[[#This Row],[year]]-1890,10)+1900</f>
        <v>1990-2000</v>
      </c>
      <c r="T1761" s="14" t="s">
        <v>21835</v>
      </c>
      <c r="AB1761" s="14"/>
    </row>
    <row r="1762" spans="1:28" hidden="1" x14ac:dyDescent="0.3">
      <c r="A1762" t="s">
        <v>6065</v>
      </c>
      <c r="B1762" t="s">
        <v>1974</v>
      </c>
      <c r="C1762" t="s">
        <v>41</v>
      </c>
      <c r="D1762">
        <v>1990</v>
      </c>
      <c r="E1762" t="s">
        <v>5275</v>
      </c>
      <c r="F1762">
        <v>6.4</v>
      </c>
      <c r="G1762">
        <v>2200</v>
      </c>
      <c r="H1762" t="s">
        <v>6066</v>
      </c>
      <c r="I1762" t="s">
        <v>6067</v>
      </c>
      <c r="J1762" t="s">
        <v>6056</v>
      </c>
      <c r="K1762" t="s">
        <v>30</v>
      </c>
      <c r="L1762">
        <f>20500000</f>
        <v>20500000</v>
      </c>
      <c r="M1762">
        <v>4010647</v>
      </c>
      <c r="N1762" t="s">
        <v>3487</v>
      </c>
      <c r="O1762">
        <v>97</v>
      </c>
      <c r="P1762" t="str">
        <f>IF(Table1[[#This Row],[score]]&gt;=8.5,"High",IF(Table1[[#This Row],[score]]&gt;=7,"Medium","Low"))</f>
        <v>Low</v>
      </c>
      <c r="Q1762" s="5">
        <f>Table1[[#This Row],[gross]]-Table1[[#This Row],[budget]]</f>
        <v>-16489353</v>
      </c>
      <c r="R1762" s="5" t="str">
        <f>IF(Table1[[#This Row],[Profit]]&gt;0,"Profit","Loss")</f>
        <v>Loss</v>
      </c>
      <c r="S1762" s="6" t="str">
        <f>FLOOR(Table1[[#This Row],[year]]-1900,10)+1900 &amp; "-" &amp; FLOOR(Table1[[#This Row],[year]]-1890,10)+1900</f>
        <v>1990-2000</v>
      </c>
      <c r="T1762" s="14" t="s">
        <v>21835</v>
      </c>
      <c r="AB1762" s="14"/>
    </row>
    <row r="1763" spans="1:28" hidden="1" x14ac:dyDescent="0.3">
      <c r="A1763" t="s">
        <v>5845</v>
      </c>
      <c r="B1763" t="s">
        <v>1974</v>
      </c>
      <c r="C1763" t="s">
        <v>41</v>
      </c>
      <c r="D1763">
        <v>1990</v>
      </c>
      <c r="E1763" t="s">
        <v>5782</v>
      </c>
      <c r="F1763">
        <v>5.9</v>
      </c>
      <c r="G1763">
        <v>5000</v>
      </c>
      <c r="H1763" t="s">
        <v>42</v>
      </c>
      <c r="I1763" t="s">
        <v>5846</v>
      </c>
      <c r="J1763" t="s">
        <v>4442</v>
      </c>
      <c r="K1763" t="s">
        <v>22</v>
      </c>
      <c r="L1763">
        <f>20500000</f>
        <v>20500000</v>
      </c>
      <c r="M1763">
        <v>3989297</v>
      </c>
      <c r="N1763" t="s">
        <v>1029</v>
      </c>
      <c r="O1763">
        <v>95</v>
      </c>
      <c r="P1763" t="str">
        <f>IF(Table1[[#This Row],[score]]&gt;=8.5,"High",IF(Table1[[#This Row],[score]]&gt;=7,"Medium","Low"))</f>
        <v>Low</v>
      </c>
      <c r="Q1763" s="5">
        <f>Table1[[#This Row],[gross]]-Table1[[#This Row],[budget]]</f>
        <v>-16510703</v>
      </c>
      <c r="R1763" s="5" t="str">
        <f>IF(Table1[[#This Row],[Profit]]&gt;0,"Profit","Loss")</f>
        <v>Loss</v>
      </c>
      <c r="S1763" s="6" t="str">
        <f>FLOOR(Table1[[#This Row],[year]]-1900,10)+1900 &amp; "-" &amp; FLOOR(Table1[[#This Row],[year]]-1890,10)+1900</f>
        <v>1990-2000</v>
      </c>
      <c r="T1763" s="14" t="s">
        <v>21835</v>
      </c>
      <c r="AB1763" s="14"/>
    </row>
    <row r="1764" spans="1:28" hidden="1" x14ac:dyDescent="0.3">
      <c r="A1764" t="s">
        <v>5973</v>
      </c>
      <c r="B1764" t="s">
        <v>16</v>
      </c>
      <c r="C1764" t="s">
        <v>41</v>
      </c>
      <c r="D1764">
        <v>1990</v>
      </c>
      <c r="E1764" t="s">
        <v>5602</v>
      </c>
      <c r="F1764">
        <v>6.7</v>
      </c>
      <c r="G1764">
        <v>4500</v>
      </c>
      <c r="H1764" t="s">
        <v>5974</v>
      </c>
      <c r="I1764" t="s">
        <v>5975</v>
      </c>
      <c r="J1764" t="s">
        <v>106</v>
      </c>
      <c r="K1764" t="s">
        <v>30</v>
      </c>
      <c r="L1764">
        <v>12000000</v>
      </c>
      <c r="M1764">
        <v>3417056</v>
      </c>
      <c r="N1764" t="s">
        <v>5976</v>
      </c>
      <c r="O1764">
        <v>88</v>
      </c>
      <c r="P1764" t="str">
        <f>IF(Table1[[#This Row],[score]]&gt;=8.5,"High",IF(Table1[[#This Row],[score]]&gt;=7,"Medium","Low"))</f>
        <v>Low</v>
      </c>
      <c r="Q1764" s="5">
        <f>Table1[[#This Row],[gross]]-Table1[[#This Row],[budget]]</f>
        <v>-8582944</v>
      </c>
      <c r="R1764" s="5" t="str">
        <f>IF(Table1[[#This Row],[Profit]]&gt;0,"Profit","Loss")</f>
        <v>Loss</v>
      </c>
      <c r="S1764" s="6" t="str">
        <f>FLOOR(Table1[[#This Row],[year]]-1900,10)+1900 &amp; "-" &amp; FLOOR(Table1[[#This Row],[year]]-1890,10)+1900</f>
        <v>1990-2000</v>
      </c>
      <c r="T1764" s="14" t="s">
        <v>21835</v>
      </c>
      <c r="AB1764" s="14"/>
    </row>
    <row r="1765" spans="1:28" hidden="1" x14ac:dyDescent="0.3">
      <c r="A1765" t="s">
        <v>5701</v>
      </c>
      <c r="B1765" t="s">
        <v>443</v>
      </c>
      <c r="C1765" t="s">
        <v>104</v>
      </c>
      <c r="D1765">
        <v>1990</v>
      </c>
      <c r="E1765" t="s">
        <v>5702</v>
      </c>
      <c r="F1765">
        <v>7.5</v>
      </c>
      <c r="G1765">
        <v>19000</v>
      </c>
      <c r="H1765" t="s">
        <v>4669</v>
      </c>
      <c r="I1765" t="s">
        <v>4670</v>
      </c>
      <c r="J1765" t="s">
        <v>5703</v>
      </c>
      <c r="K1765" t="s">
        <v>483</v>
      </c>
      <c r="L1765">
        <f>20500000</f>
        <v>20500000</v>
      </c>
      <c r="M1765">
        <v>3106052</v>
      </c>
      <c r="N1765" t="s">
        <v>5704</v>
      </c>
      <c r="O1765">
        <v>94</v>
      </c>
      <c r="P1765" t="str">
        <f>IF(Table1[[#This Row],[score]]&gt;=8.5,"High",IF(Table1[[#This Row],[score]]&gt;=7,"Medium","Low"))</f>
        <v>Medium</v>
      </c>
      <c r="Q1765" s="5">
        <f>Table1[[#This Row],[gross]]-Table1[[#This Row],[budget]]</f>
        <v>-17393948</v>
      </c>
      <c r="R1765" s="5" t="str">
        <f>IF(Table1[[#This Row],[Profit]]&gt;0,"Profit","Loss")</f>
        <v>Loss</v>
      </c>
      <c r="S1765" s="6" t="str">
        <f>FLOOR(Table1[[#This Row],[year]]-1900,10)+1900 &amp; "-" &amp; FLOOR(Table1[[#This Row],[year]]-1890,10)+1900</f>
        <v>1990-2000</v>
      </c>
      <c r="T1765" s="14" t="s">
        <v>21853</v>
      </c>
      <c r="AB1765" s="14"/>
    </row>
    <row r="1766" spans="1:28" hidden="1" x14ac:dyDescent="0.3">
      <c r="A1766" t="s">
        <v>5793</v>
      </c>
      <c r="B1766" t="s">
        <v>33</v>
      </c>
      <c r="C1766" t="s">
        <v>17</v>
      </c>
      <c r="D1766">
        <v>1990</v>
      </c>
      <c r="E1766" t="s">
        <v>5649</v>
      </c>
      <c r="F1766">
        <v>7.8</v>
      </c>
      <c r="G1766">
        <v>25000</v>
      </c>
      <c r="H1766" t="s">
        <v>2597</v>
      </c>
      <c r="I1766" t="s">
        <v>2597</v>
      </c>
      <c r="J1766" t="s">
        <v>5794</v>
      </c>
      <c r="K1766" t="s">
        <v>2081</v>
      </c>
      <c r="L1766">
        <v>12000000</v>
      </c>
      <c r="M1766">
        <v>2970161</v>
      </c>
      <c r="N1766" t="s">
        <v>23</v>
      </c>
      <c r="O1766">
        <v>119</v>
      </c>
      <c r="P1766" t="str">
        <f>IF(Table1[[#This Row],[score]]&gt;=8.5,"High",IF(Table1[[#This Row],[score]]&gt;=7,"Medium","Low"))</f>
        <v>Medium</v>
      </c>
      <c r="Q1766" s="5">
        <f>Table1[[#This Row],[gross]]-Table1[[#This Row],[budget]]</f>
        <v>-9029839</v>
      </c>
      <c r="R1766" s="5" t="str">
        <f>IF(Table1[[#This Row],[Profit]]&gt;0,"Profit","Loss")</f>
        <v>Loss</v>
      </c>
      <c r="S1766" s="6" t="str">
        <f>FLOOR(Table1[[#This Row],[year]]-1900,10)+1900 &amp; "-" &amp; FLOOR(Table1[[#This Row],[year]]-1890,10)+1900</f>
        <v>1990-2000</v>
      </c>
      <c r="T1766" s="14" t="s">
        <v>21835</v>
      </c>
      <c r="AB1766" s="14"/>
    </row>
    <row r="1767" spans="1:28" hidden="1" x14ac:dyDescent="0.3">
      <c r="A1767" t="s">
        <v>5860</v>
      </c>
      <c r="B1767" t="s">
        <v>1974</v>
      </c>
      <c r="C1767" t="s">
        <v>41</v>
      </c>
      <c r="D1767">
        <v>1990</v>
      </c>
      <c r="E1767" t="s">
        <v>5844</v>
      </c>
      <c r="F1767">
        <v>7.4</v>
      </c>
      <c r="G1767">
        <v>10000</v>
      </c>
      <c r="H1767" t="s">
        <v>5861</v>
      </c>
      <c r="I1767" t="s">
        <v>5861</v>
      </c>
      <c r="J1767" t="s">
        <v>5862</v>
      </c>
      <c r="K1767" t="s">
        <v>30</v>
      </c>
      <c r="L1767">
        <v>230000</v>
      </c>
      <c r="M1767">
        <v>2960492</v>
      </c>
      <c r="N1767" t="s">
        <v>5863</v>
      </c>
      <c r="O1767">
        <v>98</v>
      </c>
      <c r="P1767" t="str">
        <f>IF(Table1[[#This Row],[score]]&gt;=8.5,"High",IF(Table1[[#This Row],[score]]&gt;=7,"Medium","Low"))</f>
        <v>Medium</v>
      </c>
      <c r="Q1767" s="5">
        <f>Table1[[#This Row],[gross]]-Table1[[#This Row],[budget]]</f>
        <v>2730492</v>
      </c>
      <c r="R1767" s="5" t="str">
        <f>IF(Table1[[#This Row],[Profit]]&gt;0,"Profit","Loss")</f>
        <v>Profit</v>
      </c>
      <c r="S1767" s="6" t="str">
        <f>FLOOR(Table1[[#This Row],[year]]-1900,10)+1900 &amp; "-" &amp; FLOOR(Table1[[#This Row],[year]]-1890,10)+1900</f>
        <v>1990-2000</v>
      </c>
      <c r="T1767" s="14" t="s">
        <v>21835</v>
      </c>
      <c r="AB1767" s="14"/>
    </row>
    <row r="1768" spans="1:28" hidden="1" x14ac:dyDescent="0.3">
      <c r="A1768" t="s">
        <v>5930</v>
      </c>
      <c r="B1768" t="s">
        <v>16</v>
      </c>
      <c r="C1768" t="s">
        <v>34</v>
      </c>
      <c r="D1768">
        <v>1990</v>
      </c>
      <c r="E1768" t="s">
        <v>5677</v>
      </c>
      <c r="F1768">
        <v>5.4</v>
      </c>
      <c r="G1768">
        <v>7200</v>
      </c>
      <c r="H1768" t="s">
        <v>141</v>
      </c>
      <c r="I1768" t="s">
        <v>5931</v>
      </c>
      <c r="J1768" t="s">
        <v>2756</v>
      </c>
      <c r="K1768" t="s">
        <v>30</v>
      </c>
      <c r="L1768">
        <v>18000000</v>
      </c>
      <c r="M1768">
        <v>2742912</v>
      </c>
      <c r="N1768" t="s">
        <v>581</v>
      </c>
      <c r="O1768">
        <v>105</v>
      </c>
      <c r="P1768" t="str">
        <f>IF(Table1[[#This Row],[score]]&gt;=8.5,"High",IF(Table1[[#This Row],[score]]&gt;=7,"Medium","Low"))</f>
        <v>Low</v>
      </c>
      <c r="Q1768" s="5">
        <f>Table1[[#This Row],[gross]]-Table1[[#This Row],[budget]]</f>
        <v>-15257088</v>
      </c>
      <c r="R1768" s="5" t="str">
        <f>IF(Table1[[#This Row],[Profit]]&gt;0,"Profit","Loss")</f>
        <v>Loss</v>
      </c>
      <c r="S1768" s="6" t="str">
        <f>FLOOR(Table1[[#This Row],[year]]-1900,10)+1900 &amp; "-" &amp; FLOOR(Table1[[#This Row],[year]]-1890,10)+1900</f>
        <v>1990-2000</v>
      </c>
      <c r="T1768" s="14" t="s">
        <v>21835</v>
      </c>
      <c r="AB1768" s="14"/>
    </row>
    <row r="1769" spans="1:28" hidden="1" x14ac:dyDescent="0.3">
      <c r="A1769" t="s">
        <v>5921</v>
      </c>
      <c r="B1769" t="s">
        <v>16</v>
      </c>
      <c r="C1769" t="s">
        <v>104</v>
      </c>
      <c r="D1769">
        <v>1990</v>
      </c>
      <c r="E1769" t="s">
        <v>5649</v>
      </c>
      <c r="F1769">
        <v>6.6</v>
      </c>
      <c r="G1769">
        <v>3300</v>
      </c>
      <c r="H1769" t="s">
        <v>2249</v>
      </c>
      <c r="I1769" t="s">
        <v>5725</v>
      </c>
      <c r="J1769" t="s">
        <v>3817</v>
      </c>
      <c r="K1769" t="s">
        <v>30</v>
      </c>
      <c r="L1769">
        <f>20500000</f>
        <v>20500000</v>
      </c>
      <c r="M1769">
        <v>2678414</v>
      </c>
      <c r="N1769" t="s">
        <v>4929</v>
      </c>
      <c r="O1769">
        <v>114</v>
      </c>
      <c r="P1769" t="str">
        <f>IF(Table1[[#This Row],[score]]&gt;=8.5,"High",IF(Table1[[#This Row],[score]]&gt;=7,"Medium","Low"))</f>
        <v>Low</v>
      </c>
      <c r="Q1769" s="5">
        <f>Table1[[#This Row],[gross]]-Table1[[#This Row],[budget]]</f>
        <v>-17821586</v>
      </c>
      <c r="R1769" s="5" t="str">
        <f>IF(Table1[[#This Row],[Profit]]&gt;0,"Profit","Loss")</f>
        <v>Loss</v>
      </c>
      <c r="S1769" s="6" t="str">
        <f>FLOOR(Table1[[#This Row],[year]]-1900,10)+1900 &amp; "-" &amp; FLOOR(Table1[[#This Row],[year]]-1890,10)+1900</f>
        <v>1990-2000</v>
      </c>
      <c r="T1769" s="14" t="s">
        <v>21835</v>
      </c>
      <c r="AB1769" s="14"/>
    </row>
    <row r="1770" spans="1:28" hidden="1" x14ac:dyDescent="0.3">
      <c r="A1770" t="s">
        <v>5669</v>
      </c>
      <c r="B1770" t="s">
        <v>16</v>
      </c>
      <c r="C1770" t="s">
        <v>104</v>
      </c>
      <c r="D1770">
        <v>1990</v>
      </c>
      <c r="E1770" t="s">
        <v>5670</v>
      </c>
      <c r="F1770">
        <v>7</v>
      </c>
      <c r="G1770">
        <v>34000</v>
      </c>
      <c r="H1770" t="s">
        <v>4315</v>
      </c>
      <c r="I1770" t="s">
        <v>4316</v>
      </c>
      <c r="J1770" t="s">
        <v>1507</v>
      </c>
      <c r="K1770" t="s">
        <v>306</v>
      </c>
      <c r="L1770">
        <v>5300000</v>
      </c>
      <c r="M1770">
        <v>2554476</v>
      </c>
      <c r="N1770" t="s">
        <v>5671</v>
      </c>
      <c r="O1770">
        <v>103</v>
      </c>
      <c r="P1770" t="str">
        <f>IF(Table1[[#This Row],[score]]&gt;=8.5,"High",IF(Table1[[#This Row],[score]]&gt;=7,"Medium","Low"))</f>
        <v>Medium</v>
      </c>
      <c r="Q1770" s="5">
        <f>Table1[[#This Row],[gross]]-Table1[[#This Row],[budget]]</f>
        <v>-2745524</v>
      </c>
      <c r="R1770" s="5" t="str">
        <f>IF(Table1[[#This Row],[Profit]]&gt;0,"Profit","Loss")</f>
        <v>Loss</v>
      </c>
      <c r="S1770" s="6" t="str">
        <f>FLOOR(Table1[[#This Row],[year]]-1900,10)+1900 &amp; "-" &amp; FLOOR(Table1[[#This Row],[year]]-1890,10)+1900</f>
        <v>1990-2000</v>
      </c>
      <c r="T1770" s="14" t="s">
        <v>21835</v>
      </c>
      <c r="AB1770" s="14"/>
    </row>
    <row r="1771" spans="1:28" hidden="1" x14ac:dyDescent="0.3">
      <c r="A1771" t="s">
        <v>2394</v>
      </c>
      <c r="B1771" t="s">
        <v>16</v>
      </c>
      <c r="C1771" t="s">
        <v>104</v>
      </c>
      <c r="D1771">
        <v>1990</v>
      </c>
      <c r="E1771" t="s">
        <v>5104</v>
      </c>
      <c r="F1771">
        <v>5.7</v>
      </c>
      <c r="G1771">
        <v>1200</v>
      </c>
      <c r="H1771" t="s">
        <v>6121</v>
      </c>
      <c r="I1771" t="s">
        <v>6122</v>
      </c>
      <c r="J1771" t="s">
        <v>4992</v>
      </c>
      <c r="K1771" t="s">
        <v>30</v>
      </c>
      <c r="L1771">
        <v>9000000</v>
      </c>
      <c r="M1771">
        <v>2544504</v>
      </c>
      <c r="N1771" t="s">
        <v>23</v>
      </c>
      <c r="O1771">
        <v>109</v>
      </c>
      <c r="P1771" t="str">
        <f>IF(Table1[[#This Row],[score]]&gt;=8.5,"High",IF(Table1[[#This Row],[score]]&gt;=7,"Medium","Low"))</f>
        <v>Low</v>
      </c>
      <c r="Q1771" s="5">
        <f>Table1[[#This Row],[gross]]-Table1[[#This Row],[budget]]</f>
        <v>-6455496</v>
      </c>
      <c r="R1771" s="5" t="str">
        <f>IF(Table1[[#This Row],[Profit]]&gt;0,"Profit","Loss")</f>
        <v>Loss</v>
      </c>
      <c r="S1771" s="6" t="str">
        <f>FLOOR(Table1[[#This Row],[year]]-1900,10)+1900 &amp; "-" &amp; FLOOR(Table1[[#This Row],[year]]-1890,10)+1900</f>
        <v>1990-2000</v>
      </c>
      <c r="T1771" s="14" t="s">
        <v>21835</v>
      </c>
      <c r="AB1771" s="14"/>
    </row>
    <row r="1772" spans="1:28" hidden="1" x14ac:dyDescent="0.3">
      <c r="A1772" t="s">
        <v>5800</v>
      </c>
      <c r="B1772" t="s">
        <v>16</v>
      </c>
      <c r="C1772" t="s">
        <v>34</v>
      </c>
      <c r="D1772">
        <v>1990</v>
      </c>
      <c r="E1772" t="s">
        <v>5801</v>
      </c>
      <c r="F1772">
        <v>5.9</v>
      </c>
      <c r="G1772">
        <v>7000</v>
      </c>
      <c r="H1772" t="s">
        <v>2102</v>
      </c>
      <c r="I1772" t="s">
        <v>2102</v>
      </c>
      <c r="J1772" t="s">
        <v>5802</v>
      </c>
      <c r="K1772" t="s">
        <v>30</v>
      </c>
      <c r="L1772">
        <v>5200000</v>
      </c>
      <c r="M1772">
        <v>2459895</v>
      </c>
      <c r="N1772" t="s">
        <v>5184</v>
      </c>
      <c r="O1772">
        <v>99</v>
      </c>
      <c r="P1772" t="str">
        <f>IF(Table1[[#This Row],[score]]&gt;=8.5,"High",IF(Table1[[#This Row],[score]]&gt;=7,"Medium","Low"))</f>
        <v>Low</v>
      </c>
      <c r="Q1772" s="5">
        <f>Table1[[#This Row],[gross]]-Table1[[#This Row],[budget]]</f>
        <v>-2740105</v>
      </c>
      <c r="R1772" s="5" t="str">
        <f>IF(Table1[[#This Row],[Profit]]&gt;0,"Profit","Loss")</f>
        <v>Loss</v>
      </c>
      <c r="S1772" s="6" t="str">
        <f>FLOOR(Table1[[#This Row],[year]]-1900,10)+1900 &amp; "-" &amp; FLOOR(Table1[[#This Row],[year]]-1890,10)+1900</f>
        <v>1990-2000</v>
      </c>
      <c r="T1772" s="14" t="s">
        <v>21835</v>
      </c>
      <c r="AB1772" s="14"/>
    </row>
    <row r="1773" spans="1:28" hidden="1" x14ac:dyDescent="0.3">
      <c r="A1773" t="s">
        <v>6108</v>
      </c>
      <c r="B1773" t="s">
        <v>16</v>
      </c>
      <c r="C1773" t="s">
        <v>17</v>
      </c>
      <c r="D1773">
        <v>1990</v>
      </c>
      <c r="E1773" t="s">
        <v>5638</v>
      </c>
      <c r="F1773">
        <v>4.3</v>
      </c>
      <c r="G1773">
        <v>406</v>
      </c>
      <c r="H1773" t="s">
        <v>6109</v>
      </c>
      <c r="I1773" t="s">
        <v>6110</v>
      </c>
      <c r="J1773" t="s">
        <v>1057</v>
      </c>
      <c r="K1773" t="s">
        <v>30</v>
      </c>
      <c r="L1773">
        <f>20500000</f>
        <v>20500000</v>
      </c>
      <c r="M1773">
        <v>2415312</v>
      </c>
      <c r="N1773" t="s">
        <v>6111</v>
      </c>
      <c r="O1773">
        <v>84</v>
      </c>
      <c r="P1773" t="str">
        <f>IF(Table1[[#This Row],[score]]&gt;=8.5,"High",IF(Table1[[#This Row],[score]]&gt;=7,"Medium","Low"))</f>
        <v>Low</v>
      </c>
      <c r="Q1773" s="5">
        <f>Table1[[#This Row],[gross]]-Table1[[#This Row],[budget]]</f>
        <v>-18084688</v>
      </c>
      <c r="R1773" s="5" t="str">
        <f>IF(Table1[[#This Row],[Profit]]&gt;0,"Profit","Loss")</f>
        <v>Loss</v>
      </c>
      <c r="S1773" s="6" t="str">
        <f>FLOOR(Table1[[#This Row],[year]]-1900,10)+1900 &amp; "-" &amp; FLOOR(Table1[[#This Row],[year]]-1890,10)+1900</f>
        <v>1990-2000</v>
      </c>
      <c r="T1773" s="14" t="s">
        <v>21835</v>
      </c>
      <c r="AB1773" s="14"/>
    </row>
    <row r="1774" spans="1:28" hidden="1" x14ac:dyDescent="0.3">
      <c r="A1774" t="s">
        <v>6062</v>
      </c>
      <c r="B1774" t="s">
        <v>16</v>
      </c>
      <c r="C1774" t="s">
        <v>34</v>
      </c>
      <c r="D1774">
        <v>1990</v>
      </c>
      <c r="E1774" t="s">
        <v>5717</v>
      </c>
      <c r="F1774">
        <v>5.7</v>
      </c>
      <c r="G1774">
        <v>1800</v>
      </c>
      <c r="H1774" t="s">
        <v>1225</v>
      </c>
      <c r="I1774" t="s">
        <v>6063</v>
      </c>
      <c r="J1774" t="s">
        <v>2810</v>
      </c>
      <c r="K1774" t="s">
        <v>30</v>
      </c>
      <c r="L1774">
        <v>10000000</v>
      </c>
      <c r="M1774">
        <v>2346150</v>
      </c>
      <c r="N1774" t="s">
        <v>6064</v>
      </c>
      <c r="O1774">
        <v>96</v>
      </c>
      <c r="P1774" t="str">
        <f>IF(Table1[[#This Row],[score]]&gt;=8.5,"High",IF(Table1[[#This Row],[score]]&gt;=7,"Medium","Low"))</f>
        <v>Low</v>
      </c>
      <c r="Q1774" s="5">
        <f>Table1[[#This Row],[gross]]-Table1[[#This Row],[budget]]</f>
        <v>-7653850</v>
      </c>
      <c r="R1774" s="5" t="str">
        <f>IF(Table1[[#This Row],[Profit]]&gt;0,"Profit","Loss")</f>
        <v>Loss</v>
      </c>
      <c r="S1774" s="6" t="str">
        <f>FLOOR(Table1[[#This Row],[year]]-1900,10)+1900 &amp; "-" &amp; FLOOR(Table1[[#This Row],[year]]-1890,10)+1900</f>
        <v>1990-2000</v>
      </c>
      <c r="T1774" s="14" t="s">
        <v>21835</v>
      </c>
      <c r="AB1774" s="14"/>
    </row>
    <row r="1775" spans="1:28" hidden="1" x14ac:dyDescent="0.3">
      <c r="A1775" t="s">
        <v>5898</v>
      </c>
      <c r="B1775" t="s">
        <v>33</v>
      </c>
      <c r="C1775" t="s">
        <v>25</v>
      </c>
      <c r="D1775">
        <v>1990</v>
      </c>
      <c r="E1775" t="s">
        <v>5745</v>
      </c>
      <c r="F1775">
        <v>6.6</v>
      </c>
      <c r="G1775">
        <v>11000</v>
      </c>
      <c r="H1775" t="s">
        <v>85</v>
      </c>
      <c r="I1775" t="s">
        <v>5899</v>
      </c>
      <c r="J1775" t="s">
        <v>85</v>
      </c>
      <c r="K1775" t="s">
        <v>30</v>
      </c>
      <c r="L1775">
        <v>24000000</v>
      </c>
      <c r="M1775">
        <v>2319124</v>
      </c>
      <c r="N1775" t="s">
        <v>5314</v>
      </c>
      <c r="O1775">
        <v>112</v>
      </c>
      <c r="P1775" t="str">
        <f>IF(Table1[[#This Row],[score]]&gt;=8.5,"High",IF(Table1[[#This Row],[score]]&gt;=7,"Medium","Low"))</f>
        <v>Low</v>
      </c>
      <c r="Q1775" s="5">
        <f>Table1[[#This Row],[gross]]-Table1[[#This Row],[budget]]</f>
        <v>-21680876</v>
      </c>
      <c r="R1775" s="5" t="str">
        <f>IF(Table1[[#This Row],[Profit]]&gt;0,"Profit","Loss")</f>
        <v>Loss</v>
      </c>
      <c r="S1775" s="6" t="str">
        <f>FLOOR(Table1[[#This Row],[year]]-1900,10)+1900 &amp; "-" &amp; FLOOR(Table1[[#This Row],[year]]-1890,10)+1900</f>
        <v>1990-2000</v>
      </c>
      <c r="T1775" s="14" t="s">
        <v>21835</v>
      </c>
      <c r="AB1775" s="14"/>
    </row>
    <row r="1776" spans="1:28" hidden="1" x14ac:dyDescent="0.3">
      <c r="A1776" t="s">
        <v>6136</v>
      </c>
      <c r="B1776" t="s">
        <v>1974</v>
      </c>
      <c r="C1776" t="s">
        <v>41</v>
      </c>
      <c r="D1776">
        <v>1990</v>
      </c>
      <c r="E1776" t="s">
        <v>5918</v>
      </c>
      <c r="F1776">
        <v>7.3</v>
      </c>
      <c r="G1776">
        <v>2500</v>
      </c>
      <c r="H1776" t="s">
        <v>6137</v>
      </c>
      <c r="I1776" t="s">
        <v>6137</v>
      </c>
      <c r="J1776" t="s">
        <v>6138</v>
      </c>
      <c r="K1776" t="s">
        <v>137</v>
      </c>
      <c r="L1776">
        <f>20500000</f>
        <v>20500000</v>
      </c>
      <c r="M1776">
        <v>2293625</v>
      </c>
      <c r="N1776" t="s">
        <v>6139</v>
      </c>
      <c r="O1776">
        <v>92</v>
      </c>
      <c r="P1776" t="str">
        <f>IF(Table1[[#This Row],[score]]&gt;=8.5,"High",IF(Table1[[#This Row],[score]]&gt;=7,"Medium","Low"))</f>
        <v>Medium</v>
      </c>
      <c r="Q1776" s="5">
        <f>Table1[[#This Row],[gross]]-Table1[[#This Row],[budget]]</f>
        <v>-18206375</v>
      </c>
      <c r="R1776" s="5" t="str">
        <f>IF(Table1[[#This Row],[Profit]]&gt;0,"Profit","Loss")</f>
        <v>Loss</v>
      </c>
      <c r="S1776" s="6" t="str">
        <f>FLOOR(Table1[[#This Row],[year]]-1900,10)+1900 &amp; "-" &amp; FLOOR(Table1[[#This Row],[year]]-1890,10)+1900</f>
        <v>1990-2000</v>
      </c>
      <c r="T1776" s="14" t="s">
        <v>21835</v>
      </c>
      <c r="AA1776" s="15"/>
      <c r="AB1776" s="14"/>
    </row>
    <row r="1777" spans="1:28" hidden="1" x14ac:dyDescent="0.3">
      <c r="A1777" t="s">
        <v>5905</v>
      </c>
      <c r="B1777" t="s">
        <v>16</v>
      </c>
      <c r="C1777" t="s">
        <v>17</v>
      </c>
      <c r="D1777">
        <v>1990</v>
      </c>
      <c r="E1777" t="s">
        <v>5742</v>
      </c>
      <c r="F1777">
        <v>6</v>
      </c>
      <c r="G1777">
        <v>2500</v>
      </c>
      <c r="H1777" t="s">
        <v>2554</v>
      </c>
      <c r="I1777" t="s">
        <v>1527</v>
      </c>
      <c r="J1777" t="s">
        <v>650</v>
      </c>
      <c r="K1777" t="s">
        <v>30</v>
      </c>
      <c r="L1777">
        <f>20500000</f>
        <v>20500000</v>
      </c>
      <c r="M1777">
        <v>2268181</v>
      </c>
      <c r="N1777" t="s">
        <v>5906</v>
      </c>
      <c r="O1777">
        <v>123</v>
      </c>
      <c r="P1777" t="str">
        <f>IF(Table1[[#This Row],[score]]&gt;=8.5,"High",IF(Table1[[#This Row],[score]]&gt;=7,"Medium","Low"))</f>
        <v>Low</v>
      </c>
      <c r="Q1777" s="5">
        <f>Table1[[#This Row],[gross]]-Table1[[#This Row],[budget]]</f>
        <v>-18231819</v>
      </c>
      <c r="R1777" s="5" t="str">
        <f>IF(Table1[[#This Row],[Profit]]&gt;0,"Profit","Loss")</f>
        <v>Loss</v>
      </c>
      <c r="S1777" s="6" t="str">
        <f>FLOOR(Table1[[#This Row],[year]]-1900,10)+1900 &amp; "-" &amp; FLOOR(Table1[[#This Row],[year]]-1890,10)+1900</f>
        <v>1990-2000</v>
      </c>
      <c r="T1777" s="14" t="s">
        <v>21835</v>
      </c>
      <c r="AB1777" s="14"/>
    </row>
    <row r="1778" spans="1:28" hidden="1" x14ac:dyDescent="0.3">
      <c r="A1778" t="s">
        <v>6034</v>
      </c>
      <c r="B1778" t="s">
        <v>1974</v>
      </c>
      <c r="C1778" t="s">
        <v>63</v>
      </c>
      <c r="D1778">
        <v>1990</v>
      </c>
      <c r="E1778" t="s">
        <v>5605</v>
      </c>
      <c r="F1778">
        <v>6.9</v>
      </c>
      <c r="G1778">
        <v>3700</v>
      </c>
      <c r="H1778" t="s">
        <v>95</v>
      </c>
      <c r="I1778" t="s">
        <v>6035</v>
      </c>
      <c r="J1778" t="s">
        <v>6036</v>
      </c>
      <c r="K1778" t="s">
        <v>448</v>
      </c>
      <c r="L1778">
        <f>20500000</f>
        <v>20500000</v>
      </c>
      <c r="M1778">
        <v>2231274</v>
      </c>
      <c r="N1778" t="s">
        <v>6037</v>
      </c>
      <c r="O1778">
        <v>138</v>
      </c>
      <c r="P1778" t="str">
        <f>IF(Table1[[#This Row],[score]]&gt;=8.5,"High",IF(Table1[[#This Row],[score]]&gt;=7,"Medium","Low"))</f>
        <v>Low</v>
      </c>
      <c r="Q1778" s="5">
        <f>Table1[[#This Row],[gross]]-Table1[[#This Row],[budget]]</f>
        <v>-18268726</v>
      </c>
      <c r="R1778" s="5" t="str">
        <f>IF(Table1[[#This Row],[Profit]]&gt;0,"Profit","Loss")</f>
        <v>Loss</v>
      </c>
      <c r="S1778" s="6" t="str">
        <f>FLOOR(Table1[[#This Row],[year]]-1900,10)+1900 &amp; "-" &amp; FLOOR(Table1[[#This Row],[year]]-1890,10)+1900</f>
        <v>1990-2000</v>
      </c>
      <c r="T1778" s="14" t="s">
        <v>21835</v>
      </c>
      <c r="AB1778" s="14"/>
    </row>
    <row r="1779" spans="1:28" hidden="1" x14ac:dyDescent="0.3">
      <c r="A1779" t="s">
        <v>6024</v>
      </c>
      <c r="B1779" t="s">
        <v>16</v>
      </c>
      <c r="C1779" t="s">
        <v>52</v>
      </c>
      <c r="D1779">
        <v>1990</v>
      </c>
      <c r="E1779" t="s">
        <v>5801</v>
      </c>
      <c r="F1779">
        <v>4.7</v>
      </c>
      <c r="G1779">
        <v>1400</v>
      </c>
      <c r="H1779" t="s">
        <v>6025</v>
      </c>
      <c r="I1779" t="s">
        <v>6025</v>
      </c>
      <c r="J1779" t="s">
        <v>6025</v>
      </c>
      <c r="K1779" t="s">
        <v>30</v>
      </c>
      <c r="L1779">
        <f>20500000</f>
        <v>20500000</v>
      </c>
      <c r="M1779">
        <v>2218579</v>
      </c>
      <c r="N1779" t="s">
        <v>6026</v>
      </c>
      <c r="O1779">
        <v>95</v>
      </c>
      <c r="P1779" t="str">
        <f>IF(Table1[[#This Row],[score]]&gt;=8.5,"High",IF(Table1[[#This Row],[score]]&gt;=7,"Medium","Low"))</f>
        <v>Low</v>
      </c>
      <c r="Q1779" s="5">
        <f>Table1[[#This Row],[gross]]-Table1[[#This Row],[budget]]</f>
        <v>-18281421</v>
      </c>
      <c r="R1779" s="5" t="str">
        <f>IF(Table1[[#This Row],[Profit]]&gt;0,"Profit","Loss")</f>
        <v>Loss</v>
      </c>
      <c r="S1779" s="6" t="str">
        <f>FLOOR(Table1[[#This Row],[year]]-1900,10)+1900 &amp; "-" &amp; FLOOR(Table1[[#This Row],[year]]-1890,10)+1900</f>
        <v>1990-2000</v>
      </c>
      <c r="T1779" s="14" t="s">
        <v>21835</v>
      </c>
      <c r="AB1779" s="14"/>
    </row>
    <row r="1780" spans="1:28" hidden="1" x14ac:dyDescent="0.3">
      <c r="A1780" t="s">
        <v>5835</v>
      </c>
      <c r="B1780" t="s">
        <v>16</v>
      </c>
      <c r="C1780" t="s">
        <v>25</v>
      </c>
      <c r="D1780">
        <v>1990</v>
      </c>
      <c r="E1780" t="s">
        <v>5836</v>
      </c>
      <c r="F1780">
        <v>6.8</v>
      </c>
      <c r="G1780">
        <v>12000</v>
      </c>
      <c r="H1780" t="s">
        <v>3920</v>
      </c>
      <c r="I1780" t="s">
        <v>5837</v>
      </c>
      <c r="J1780" t="s">
        <v>2446</v>
      </c>
      <c r="K1780" t="s">
        <v>22</v>
      </c>
      <c r="L1780">
        <v>25000000</v>
      </c>
      <c r="M1780">
        <v>2075084</v>
      </c>
      <c r="N1780" t="s">
        <v>1770</v>
      </c>
      <c r="O1780">
        <v>138</v>
      </c>
      <c r="P1780" t="str">
        <f>IF(Table1[[#This Row],[score]]&gt;=8.5,"High",IF(Table1[[#This Row],[score]]&gt;=7,"Medium","Low"))</f>
        <v>Low</v>
      </c>
      <c r="Q1780" s="5">
        <f>Table1[[#This Row],[gross]]-Table1[[#This Row],[budget]]</f>
        <v>-22924916</v>
      </c>
      <c r="R1780" s="5" t="str">
        <f>IF(Table1[[#This Row],[Profit]]&gt;0,"Profit","Loss")</f>
        <v>Loss</v>
      </c>
      <c r="S1780" s="6" t="str">
        <f>FLOOR(Table1[[#This Row],[year]]-1900,10)+1900 &amp; "-" &amp; FLOOR(Table1[[#This Row],[year]]-1890,10)+1900</f>
        <v>1990-2000</v>
      </c>
      <c r="T1780" s="14" t="s">
        <v>21835</v>
      </c>
      <c r="AB1780" s="14"/>
    </row>
    <row r="1781" spans="1:28" hidden="1" x14ac:dyDescent="0.3">
      <c r="A1781" t="s">
        <v>5938</v>
      </c>
      <c r="B1781" t="s">
        <v>1974</v>
      </c>
      <c r="C1781" t="s">
        <v>17</v>
      </c>
      <c r="D1781">
        <v>1990</v>
      </c>
      <c r="E1781" t="s">
        <v>5939</v>
      </c>
      <c r="F1781">
        <v>6.5</v>
      </c>
      <c r="G1781">
        <v>5300</v>
      </c>
      <c r="H1781" t="s">
        <v>1920</v>
      </c>
      <c r="I1781" t="s">
        <v>5049</v>
      </c>
      <c r="J1781" t="s">
        <v>3222</v>
      </c>
      <c r="K1781" t="s">
        <v>30</v>
      </c>
      <c r="L1781">
        <v>4000000</v>
      </c>
      <c r="M1781">
        <v>2070871</v>
      </c>
      <c r="N1781" t="s">
        <v>4744</v>
      </c>
      <c r="O1781">
        <v>97</v>
      </c>
      <c r="P1781" t="str">
        <f>IF(Table1[[#This Row],[score]]&gt;=8.5,"High",IF(Table1[[#This Row],[score]]&gt;=7,"Medium","Low"))</f>
        <v>Low</v>
      </c>
      <c r="Q1781" s="5">
        <f>Table1[[#This Row],[gross]]-Table1[[#This Row],[budget]]</f>
        <v>-1929129</v>
      </c>
      <c r="R1781" s="5" t="str">
        <f>IF(Table1[[#This Row],[Profit]]&gt;0,"Profit","Loss")</f>
        <v>Loss</v>
      </c>
      <c r="S1781" s="6" t="str">
        <f>FLOOR(Table1[[#This Row],[year]]-1900,10)+1900 &amp; "-" &amp; FLOOR(Table1[[#This Row],[year]]-1890,10)+1900</f>
        <v>1990-2000</v>
      </c>
      <c r="T1781" s="14" t="s">
        <v>21835</v>
      </c>
      <c r="AB1781" s="14"/>
    </row>
    <row r="1782" spans="1:28" hidden="1" x14ac:dyDescent="0.3">
      <c r="A1782" t="s">
        <v>5825</v>
      </c>
      <c r="B1782" t="s">
        <v>16</v>
      </c>
      <c r="C1782" t="s">
        <v>63</v>
      </c>
      <c r="D1782">
        <v>1990</v>
      </c>
      <c r="E1782" t="s">
        <v>5690</v>
      </c>
      <c r="F1782">
        <v>6.6</v>
      </c>
      <c r="G1782">
        <v>7900</v>
      </c>
      <c r="H1782" t="s">
        <v>802</v>
      </c>
      <c r="I1782" t="s">
        <v>5826</v>
      </c>
      <c r="J1782" t="s">
        <v>5827</v>
      </c>
      <c r="K1782" t="s">
        <v>22</v>
      </c>
      <c r="L1782">
        <f>20500000</f>
        <v>20500000</v>
      </c>
      <c r="M1782">
        <v>2060847</v>
      </c>
      <c r="N1782" t="s">
        <v>5828</v>
      </c>
      <c r="O1782">
        <v>115</v>
      </c>
      <c r="P1782" t="str">
        <f>IF(Table1[[#This Row],[score]]&gt;=8.5,"High",IF(Table1[[#This Row],[score]]&gt;=7,"Medium","Low"))</f>
        <v>Low</v>
      </c>
      <c r="Q1782" s="5">
        <f>Table1[[#This Row],[gross]]-Table1[[#This Row],[budget]]</f>
        <v>-18439153</v>
      </c>
      <c r="R1782" s="5" t="str">
        <f>IF(Table1[[#This Row],[Profit]]&gt;0,"Profit","Loss")</f>
        <v>Loss</v>
      </c>
      <c r="S1782" s="6" t="str">
        <f>FLOOR(Table1[[#This Row],[year]]-1900,10)+1900 &amp; "-" &amp; FLOOR(Table1[[#This Row],[year]]-1890,10)+1900</f>
        <v>1990-2000</v>
      </c>
      <c r="T1782" s="14" t="s">
        <v>21835</v>
      </c>
      <c r="AB1782" s="14"/>
    </row>
    <row r="1783" spans="1:28" hidden="1" x14ac:dyDescent="0.3">
      <c r="A1783" t="s">
        <v>6070</v>
      </c>
      <c r="B1783" t="s">
        <v>16</v>
      </c>
      <c r="C1783" t="s">
        <v>151</v>
      </c>
      <c r="D1783">
        <v>1990</v>
      </c>
      <c r="E1783" t="s">
        <v>6071</v>
      </c>
      <c r="F1783">
        <v>4.8</v>
      </c>
      <c r="G1783">
        <v>2000</v>
      </c>
      <c r="H1783" t="s">
        <v>3990</v>
      </c>
      <c r="I1783" t="s">
        <v>3991</v>
      </c>
      <c r="J1783" t="s">
        <v>6072</v>
      </c>
      <c r="K1783" t="s">
        <v>195</v>
      </c>
      <c r="L1783">
        <v>6500000</v>
      </c>
      <c r="M1783">
        <v>2032973</v>
      </c>
      <c r="N1783" t="s">
        <v>4617</v>
      </c>
      <c r="O1783">
        <v>93</v>
      </c>
      <c r="P1783" t="str">
        <f>IF(Table1[[#This Row],[score]]&gt;=8.5,"High",IF(Table1[[#This Row],[score]]&gt;=7,"Medium","Low"))</f>
        <v>Low</v>
      </c>
      <c r="Q1783" s="5">
        <f>Table1[[#This Row],[gross]]-Table1[[#This Row],[budget]]</f>
        <v>-4467027</v>
      </c>
      <c r="R1783" s="5" t="str">
        <f>IF(Table1[[#This Row],[Profit]]&gt;0,"Profit","Loss")</f>
        <v>Loss</v>
      </c>
      <c r="S1783" s="6" t="str">
        <f>FLOOR(Table1[[#This Row],[year]]-1900,10)+1900 &amp; "-" &amp; FLOOR(Table1[[#This Row],[year]]-1890,10)+1900</f>
        <v>1990-2000</v>
      </c>
      <c r="T1783" s="14" t="s">
        <v>21835</v>
      </c>
      <c r="AB1783" s="14"/>
    </row>
    <row r="1784" spans="1:28" hidden="1" x14ac:dyDescent="0.3">
      <c r="A1784" t="s">
        <v>5932</v>
      </c>
      <c r="B1784" t="s">
        <v>1974</v>
      </c>
      <c r="C1784" t="s">
        <v>17</v>
      </c>
      <c r="D1784">
        <v>1990</v>
      </c>
      <c r="E1784" t="s">
        <v>5685</v>
      </c>
      <c r="F1784">
        <v>7.7</v>
      </c>
      <c r="G1784">
        <v>7800</v>
      </c>
      <c r="H1784" t="s">
        <v>5933</v>
      </c>
      <c r="I1784" t="s">
        <v>5934</v>
      </c>
      <c r="J1784" t="s">
        <v>5935</v>
      </c>
      <c r="K1784" t="s">
        <v>5936</v>
      </c>
      <c r="L1784">
        <f>20500000</f>
        <v>20500000</v>
      </c>
      <c r="M1784">
        <v>1986433</v>
      </c>
      <c r="N1784" t="s">
        <v>5937</v>
      </c>
      <c r="O1784">
        <v>95</v>
      </c>
      <c r="P1784" t="str">
        <f>IF(Table1[[#This Row],[score]]&gt;=8.5,"High",IF(Table1[[#This Row],[score]]&gt;=7,"Medium","Low"))</f>
        <v>Medium</v>
      </c>
      <c r="Q1784" s="5">
        <f>Table1[[#This Row],[gross]]-Table1[[#This Row],[budget]]</f>
        <v>-18513567</v>
      </c>
      <c r="R1784" s="5" t="str">
        <f>IF(Table1[[#This Row],[Profit]]&gt;0,"Profit","Loss")</f>
        <v>Loss</v>
      </c>
      <c r="S1784" s="6" t="str">
        <f>FLOOR(Table1[[#This Row],[year]]-1900,10)+1900 &amp; "-" &amp; FLOOR(Table1[[#This Row],[year]]-1890,10)+1900</f>
        <v>1990-2000</v>
      </c>
      <c r="T1784" s="14" t="s">
        <v>21835</v>
      </c>
      <c r="AA1784" s="15"/>
      <c r="AB1784" s="14"/>
    </row>
    <row r="1785" spans="1:28" hidden="1" x14ac:dyDescent="0.3">
      <c r="A1785" t="s">
        <v>5776</v>
      </c>
      <c r="B1785" t="s">
        <v>16</v>
      </c>
      <c r="C1785" t="s">
        <v>34</v>
      </c>
      <c r="D1785">
        <v>1990</v>
      </c>
      <c r="E1785" t="s">
        <v>5745</v>
      </c>
      <c r="F1785">
        <v>7.2</v>
      </c>
      <c r="G1785">
        <v>21000</v>
      </c>
      <c r="H1785" t="s">
        <v>4060</v>
      </c>
      <c r="I1785" t="s">
        <v>5777</v>
      </c>
      <c r="J1785" t="s">
        <v>975</v>
      </c>
      <c r="K1785" t="s">
        <v>22</v>
      </c>
      <c r="L1785">
        <v>18000000</v>
      </c>
      <c r="M1785">
        <v>1911542</v>
      </c>
      <c r="N1785" t="s">
        <v>5778</v>
      </c>
      <c r="O1785">
        <v>134</v>
      </c>
      <c r="P1785" t="str">
        <f>IF(Table1[[#This Row],[score]]&gt;=8.5,"High",IF(Table1[[#This Row],[score]]&gt;=7,"Medium","Low"))</f>
        <v>Medium</v>
      </c>
      <c r="Q1785" s="5">
        <f>Table1[[#This Row],[gross]]-Table1[[#This Row],[budget]]</f>
        <v>-16088458</v>
      </c>
      <c r="R1785" s="5" t="str">
        <f>IF(Table1[[#This Row],[Profit]]&gt;0,"Profit","Loss")</f>
        <v>Loss</v>
      </c>
      <c r="S1785" s="6" t="str">
        <f>FLOOR(Table1[[#This Row],[year]]-1900,10)+1900 &amp; "-" &amp; FLOOR(Table1[[#This Row],[year]]-1890,10)+1900</f>
        <v>1990-2000</v>
      </c>
      <c r="T1785" s="14" t="s">
        <v>21835</v>
      </c>
      <c r="AB1785" s="14"/>
    </row>
    <row r="1786" spans="1:28" hidden="1" x14ac:dyDescent="0.3">
      <c r="A1786" t="s">
        <v>6045</v>
      </c>
      <c r="B1786" t="s">
        <v>1974</v>
      </c>
      <c r="C1786" t="s">
        <v>17</v>
      </c>
      <c r="D1786">
        <v>1990</v>
      </c>
      <c r="E1786" t="s">
        <v>5293</v>
      </c>
      <c r="F1786">
        <v>3.9</v>
      </c>
      <c r="G1786">
        <v>1500</v>
      </c>
      <c r="H1786" t="s">
        <v>6046</v>
      </c>
      <c r="I1786" t="s">
        <v>1685</v>
      </c>
      <c r="J1786" t="s">
        <v>6047</v>
      </c>
      <c r="K1786" t="s">
        <v>30</v>
      </c>
      <c r="L1786">
        <f>20500000</f>
        <v>20500000</v>
      </c>
      <c r="M1786">
        <v>1823154</v>
      </c>
      <c r="N1786" t="s">
        <v>5376</v>
      </c>
      <c r="O1786">
        <v>97</v>
      </c>
      <c r="P1786" t="str">
        <f>IF(Table1[[#This Row],[score]]&gt;=8.5,"High",IF(Table1[[#This Row],[score]]&gt;=7,"Medium","Low"))</f>
        <v>Low</v>
      </c>
      <c r="Q1786" s="5">
        <f>Table1[[#This Row],[gross]]-Table1[[#This Row],[budget]]</f>
        <v>-18676846</v>
      </c>
      <c r="R1786" s="5" t="str">
        <f>IF(Table1[[#This Row],[Profit]]&gt;0,"Profit","Loss")</f>
        <v>Loss</v>
      </c>
      <c r="S1786" s="6" t="str">
        <f>FLOOR(Table1[[#This Row],[year]]-1900,10)+1900 &amp; "-" &amp; FLOOR(Table1[[#This Row],[year]]-1890,10)+1900</f>
        <v>1990-2000</v>
      </c>
      <c r="T1786" s="14" t="s">
        <v>21835</v>
      </c>
      <c r="AB1786" s="14"/>
    </row>
    <row r="1787" spans="1:28" hidden="1" x14ac:dyDescent="0.3">
      <c r="A1787" t="s">
        <v>6117</v>
      </c>
      <c r="B1787" t="s">
        <v>1974</v>
      </c>
      <c r="C1787" t="s">
        <v>41</v>
      </c>
      <c r="D1787">
        <v>1990</v>
      </c>
      <c r="E1787" t="s">
        <v>5652</v>
      </c>
      <c r="F1787">
        <v>6.2</v>
      </c>
      <c r="G1787">
        <v>1700</v>
      </c>
      <c r="H1787" t="s">
        <v>6118</v>
      </c>
      <c r="I1787" t="s">
        <v>6119</v>
      </c>
      <c r="J1787" t="s">
        <v>1137</v>
      </c>
      <c r="K1787" t="s">
        <v>30</v>
      </c>
      <c r="L1787">
        <v>11000000</v>
      </c>
      <c r="M1787">
        <v>1794001</v>
      </c>
      <c r="N1787" t="s">
        <v>6120</v>
      </c>
      <c r="O1787">
        <v>107</v>
      </c>
      <c r="P1787" t="str">
        <f>IF(Table1[[#This Row],[score]]&gt;=8.5,"High",IF(Table1[[#This Row],[score]]&gt;=7,"Medium","Low"))</f>
        <v>Low</v>
      </c>
      <c r="Q1787" s="5">
        <f>Table1[[#This Row],[gross]]-Table1[[#This Row],[budget]]</f>
        <v>-9205999</v>
      </c>
      <c r="R1787" s="5" t="str">
        <f>IF(Table1[[#This Row],[Profit]]&gt;0,"Profit","Loss")</f>
        <v>Loss</v>
      </c>
      <c r="S1787" s="6" t="str">
        <f>FLOOR(Table1[[#This Row],[year]]-1900,10)+1900 &amp; "-" &amp; FLOOR(Table1[[#This Row],[year]]-1890,10)+1900</f>
        <v>1990-2000</v>
      </c>
      <c r="T1787" s="14" t="s">
        <v>21835</v>
      </c>
      <c r="AB1787" s="14"/>
    </row>
    <row r="1788" spans="1:28" hidden="1" x14ac:dyDescent="0.3">
      <c r="A1788" t="s">
        <v>6014</v>
      </c>
      <c r="B1788" t="s">
        <v>1974</v>
      </c>
      <c r="C1788" t="s">
        <v>17</v>
      </c>
      <c r="D1788">
        <v>1990</v>
      </c>
      <c r="E1788" t="s">
        <v>6015</v>
      </c>
      <c r="F1788">
        <v>7.7</v>
      </c>
      <c r="G1788">
        <v>3700</v>
      </c>
      <c r="H1788" t="s">
        <v>4458</v>
      </c>
      <c r="I1788" t="s">
        <v>6016</v>
      </c>
      <c r="J1788" t="s">
        <v>305</v>
      </c>
      <c r="K1788" t="s">
        <v>306</v>
      </c>
      <c r="L1788">
        <f>20500000</f>
        <v>20500000</v>
      </c>
      <c r="M1788">
        <v>1745470</v>
      </c>
      <c r="N1788" t="s">
        <v>5842</v>
      </c>
      <c r="O1788">
        <v>118</v>
      </c>
      <c r="P1788" t="str">
        <f>IF(Table1[[#This Row],[score]]&gt;=8.5,"High",IF(Table1[[#This Row],[score]]&gt;=7,"Medium","Low"))</f>
        <v>Medium</v>
      </c>
      <c r="Q1788" s="5">
        <f>Table1[[#This Row],[gross]]-Table1[[#This Row],[budget]]</f>
        <v>-18754530</v>
      </c>
      <c r="R1788" s="5" t="str">
        <f>IF(Table1[[#This Row],[Profit]]&gt;0,"Profit","Loss")</f>
        <v>Loss</v>
      </c>
      <c r="S1788" s="6" t="str">
        <f>FLOOR(Table1[[#This Row],[year]]-1900,10)+1900 &amp; "-" &amp; FLOOR(Table1[[#This Row],[year]]-1890,10)+1900</f>
        <v>1990-2000</v>
      </c>
      <c r="T1788" s="14" t="s">
        <v>21835</v>
      </c>
      <c r="AB1788" s="14"/>
    </row>
    <row r="1789" spans="1:28" hidden="1" x14ac:dyDescent="0.3">
      <c r="A1789" t="s">
        <v>6029</v>
      </c>
      <c r="B1789" t="s">
        <v>337</v>
      </c>
      <c r="C1789" t="s">
        <v>25</v>
      </c>
      <c r="D1789">
        <v>1990</v>
      </c>
      <c r="E1789" t="s">
        <v>6030</v>
      </c>
      <c r="F1789">
        <v>7.6</v>
      </c>
      <c r="G1789">
        <v>6200</v>
      </c>
      <c r="H1789" t="s">
        <v>6031</v>
      </c>
      <c r="I1789" t="s">
        <v>6032</v>
      </c>
      <c r="J1789" t="s">
        <v>6033</v>
      </c>
      <c r="K1789" t="s">
        <v>448</v>
      </c>
      <c r="L1789">
        <f>20500000</f>
        <v>20500000</v>
      </c>
      <c r="M1789">
        <v>1730856</v>
      </c>
      <c r="N1789" t="s">
        <v>539</v>
      </c>
      <c r="O1789">
        <v>105</v>
      </c>
      <c r="P1789" t="str">
        <f>IF(Table1[[#This Row],[score]]&gt;=8.5,"High",IF(Table1[[#This Row],[score]]&gt;=7,"Medium","Low"))</f>
        <v>Medium</v>
      </c>
      <c r="Q1789" s="5">
        <f>Table1[[#This Row],[gross]]-Table1[[#This Row],[budget]]</f>
        <v>-18769144</v>
      </c>
      <c r="R1789" s="5" t="str">
        <f>IF(Table1[[#This Row],[Profit]]&gt;0,"Profit","Loss")</f>
        <v>Loss</v>
      </c>
      <c r="S1789" s="6" t="str">
        <f>FLOOR(Table1[[#This Row],[year]]-1900,10)+1900 &amp; "-" &amp; FLOOR(Table1[[#This Row],[year]]-1890,10)+1900</f>
        <v>1990-2000</v>
      </c>
      <c r="T1789" s="14" t="s">
        <v>21835</v>
      </c>
      <c r="AA1789" s="15"/>
      <c r="AB1789" s="14"/>
    </row>
    <row r="1790" spans="1:28" hidden="1" x14ac:dyDescent="0.3">
      <c r="A1790" t="s">
        <v>5940</v>
      </c>
      <c r="B1790" t="s">
        <v>16</v>
      </c>
      <c r="C1790" t="s">
        <v>52</v>
      </c>
      <c r="D1790">
        <v>1990</v>
      </c>
      <c r="E1790" t="s">
        <v>5407</v>
      </c>
      <c r="F1790">
        <v>6</v>
      </c>
      <c r="G1790">
        <v>4100</v>
      </c>
      <c r="H1790" t="s">
        <v>5941</v>
      </c>
      <c r="I1790" t="s">
        <v>5942</v>
      </c>
      <c r="J1790" t="s">
        <v>4693</v>
      </c>
      <c r="K1790" t="s">
        <v>30</v>
      </c>
      <c r="L1790">
        <v>2000000</v>
      </c>
      <c r="M1790">
        <v>1627955</v>
      </c>
      <c r="N1790" t="s">
        <v>4849</v>
      </c>
      <c r="O1790">
        <v>85</v>
      </c>
      <c r="P1790" t="str">
        <f>IF(Table1[[#This Row],[score]]&gt;=8.5,"High",IF(Table1[[#This Row],[score]]&gt;=7,"Medium","Low"))</f>
        <v>Low</v>
      </c>
      <c r="Q1790" s="5">
        <f>Table1[[#This Row],[gross]]-Table1[[#This Row],[budget]]</f>
        <v>-372045</v>
      </c>
      <c r="R1790" s="5" t="str">
        <f>IF(Table1[[#This Row],[Profit]]&gt;0,"Profit","Loss")</f>
        <v>Loss</v>
      </c>
      <c r="S1790" s="6" t="str">
        <f>FLOOR(Table1[[#This Row],[year]]-1900,10)+1900 &amp; "-" &amp; FLOOR(Table1[[#This Row],[year]]-1890,10)+1900</f>
        <v>1990-2000</v>
      </c>
      <c r="T1790" s="14" t="s">
        <v>21835</v>
      </c>
      <c r="AB1790" s="14"/>
    </row>
    <row r="1791" spans="1:28" hidden="1" x14ac:dyDescent="0.3">
      <c r="A1791" t="s">
        <v>6083</v>
      </c>
      <c r="B1791" t="s">
        <v>16</v>
      </c>
      <c r="C1791" t="s">
        <v>41</v>
      </c>
      <c r="D1791">
        <v>1990</v>
      </c>
      <c r="E1791" t="s">
        <v>6084</v>
      </c>
      <c r="F1791">
        <v>7.3</v>
      </c>
      <c r="G1791">
        <v>2900</v>
      </c>
      <c r="H1791" t="s">
        <v>622</v>
      </c>
      <c r="I1791" t="s">
        <v>622</v>
      </c>
      <c r="J1791" t="s">
        <v>6085</v>
      </c>
      <c r="K1791" t="s">
        <v>448</v>
      </c>
      <c r="L1791">
        <f>20500000</f>
        <v>20500000</v>
      </c>
      <c r="M1791">
        <v>1576702</v>
      </c>
      <c r="N1791" t="s">
        <v>4023</v>
      </c>
      <c r="O1791">
        <v>107</v>
      </c>
      <c r="P1791" t="str">
        <f>IF(Table1[[#This Row],[score]]&gt;=8.5,"High",IF(Table1[[#This Row],[score]]&gt;=7,"Medium","Low"))</f>
        <v>Medium</v>
      </c>
      <c r="Q1791" s="5">
        <f>Table1[[#This Row],[gross]]-Table1[[#This Row],[budget]]</f>
        <v>-18923298</v>
      </c>
      <c r="R1791" s="5" t="str">
        <f>IF(Table1[[#This Row],[Profit]]&gt;0,"Profit","Loss")</f>
        <v>Loss</v>
      </c>
      <c r="S1791" s="6" t="str">
        <f>FLOOR(Table1[[#This Row],[year]]-1900,10)+1900 &amp; "-" &amp; FLOOR(Table1[[#This Row],[year]]-1890,10)+1900</f>
        <v>1990-2000</v>
      </c>
      <c r="T1791" s="14" t="s">
        <v>21835</v>
      </c>
      <c r="AA1791" s="15"/>
      <c r="AB1791" s="14"/>
    </row>
    <row r="1792" spans="1:28" hidden="1" x14ac:dyDescent="0.3">
      <c r="A1792" t="s">
        <v>5877</v>
      </c>
      <c r="B1792" t="s">
        <v>33</v>
      </c>
      <c r="C1792" t="s">
        <v>41</v>
      </c>
      <c r="D1792">
        <v>1990</v>
      </c>
      <c r="E1792" t="s">
        <v>5878</v>
      </c>
      <c r="F1792">
        <v>7.2</v>
      </c>
      <c r="G1792">
        <v>7600</v>
      </c>
      <c r="H1792" t="s">
        <v>5879</v>
      </c>
      <c r="I1792" t="s">
        <v>5879</v>
      </c>
      <c r="J1792" t="s">
        <v>5880</v>
      </c>
      <c r="K1792" t="s">
        <v>22</v>
      </c>
      <c r="L1792">
        <f>20500000</f>
        <v>20500000</v>
      </c>
      <c r="M1792">
        <v>1554742</v>
      </c>
      <c r="N1792" t="s">
        <v>5881</v>
      </c>
      <c r="O1792">
        <v>106</v>
      </c>
      <c r="P1792" t="str">
        <f>IF(Table1[[#This Row],[score]]&gt;=8.5,"High",IF(Table1[[#This Row],[score]]&gt;=7,"Medium","Low"))</f>
        <v>Medium</v>
      </c>
      <c r="Q1792" s="5">
        <f>Table1[[#This Row],[gross]]-Table1[[#This Row],[budget]]</f>
        <v>-18945258</v>
      </c>
      <c r="R1792" s="5" t="str">
        <f>IF(Table1[[#This Row],[Profit]]&gt;0,"Profit","Loss")</f>
        <v>Loss</v>
      </c>
      <c r="S1792" s="6" t="str">
        <f>FLOOR(Table1[[#This Row],[year]]-1900,10)+1900 &amp; "-" &amp; FLOOR(Table1[[#This Row],[year]]-1890,10)+1900</f>
        <v>1990-2000</v>
      </c>
      <c r="T1792" s="14" t="s">
        <v>21835</v>
      </c>
      <c r="AB1792" s="14"/>
    </row>
    <row r="1793" spans="1:28" hidden="1" x14ac:dyDescent="0.3">
      <c r="A1793" t="s">
        <v>6112</v>
      </c>
      <c r="B1793" t="s">
        <v>16</v>
      </c>
      <c r="C1793" t="s">
        <v>52</v>
      </c>
      <c r="D1793">
        <v>1990</v>
      </c>
      <c r="E1793" t="s">
        <v>4708</v>
      </c>
      <c r="F1793">
        <v>4.4000000000000004</v>
      </c>
      <c r="G1793">
        <v>694</v>
      </c>
      <c r="H1793" t="s">
        <v>4857</v>
      </c>
      <c r="I1793" t="s">
        <v>5965</v>
      </c>
      <c r="J1793" t="s">
        <v>6113</v>
      </c>
      <c r="K1793" t="s">
        <v>30</v>
      </c>
      <c r="L1793">
        <f>20500000</f>
        <v>20500000</v>
      </c>
      <c r="M1793">
        <v>1547867</v>
      </c>
      <c r="N1793" t="s">
        <v>6111</v>
      </c>
      <c r="O1793">
        <v>82</v>
      </c>
      <c r="P1793" t="str">
        <f>IF(Table1[[#This Row],[score]]&gt;=8.5,"High",IF(Table1[[#This Row],[score]]&gt;=7,"Medium","Low"))</f>
        <v>Low</v>
      </c>
      <c r="Q1793" s="5">
        <f>Table1[[#This Row],[gross]]-Table1[[#This Row],[budget]]</f>
        <v>-18952133</v>
      </c>
      <c r="R1793" s="5" t="str">
        <f>IF(Table1[[#This Row],[Profit]]&gt;0,"Profit","Loss")</f>
        <v>Loss</v>
      </c>
      <c r="S1793" s="6" t="str">
        <f>FLOOR(Table1[[#This Row],[year]]-1900,10)+1900 &amp; "-" &amp; FLOOR(Table1[[#This Row],[year]]-1890,10)+1900</f>
        <v>1990-2000</v>
      </c>
      <c r="T1793" s="14" t="s">
        <v>21835</v>
      </c>
      <c r="AB1793" s="14"/>
    </row>
    <row r="1794" spans="1:28" hidden="1" x14ac:dyDescent="0.3">
      <c r="A1794" t="s">
        <v>6086</v>
      </c>
      <c r="B1794" t="s">
        <v>16</v>
      </c>
      <c r="C1794" t="s">
        <v>34</v>
      </c>
      <c r="D1794">
        <v>1990</v>
      </c>
      <c r="E1794" t="s">
        <v>5638</v>
      </c>
      <c r="F1794">
        <v>5.8</v>
      </c>
      <c r="G1794">
        <v>1200</v>
      </c>
      <c r="H1794" t="s">
        <v>1790</v>
      </c>
      <c r="I1794" t="s">
        <v>6087</v>
      </c>
      <c r="J1794" t="s">
        <v>4345</v>
      </c>
      <c r="K1794" t="s">
        <v>30</v>
      </c>
      <c r="L1794">
        <v>12000000</v>
      </c>
      <c r="M1794">
        <v>1531489</v>
      </c>
      <c r="N1794" t="s">
        <v>50</v>
      </c>
      <c r="O1794">
        <v>106</v>
      </c>
      <c r="P1794" t="str">
        <f>IF(Table1[[#This Row],[score]]&gt;=8.5,"High",IF(Table1[[#This Row],[score]]&gt;=7,"Medium","Low"))</f>
        <v>Low</v>
      </c>
      <c r="Q1794" s="5">
        <f>Table1[[#This Row],[gross]]-Table1[[#This Row],[budget]]</f>
        <v>-10468511</v>
      </c>
      <c r="R1794" s="5" t="str">
        <f>IF(Table1[[#This Row],[Profit]]&gt;0,"Profit","Loss")</f>
        <v>Loss</v>
      </c>
      <c r="S1794" s="6" t="str">
        <f>FLOOR(Table1[[#This Row],[year]]-1900,10)+1900 &amp; "-" &amp; FLOOR(Table1[[#This Row],[year]]-1890,10)+1900</f>
        <v>1990-2000</v>
      </c>
      <c r="T1794" s="14" t="s">
        <v>21835</v>
      </c>
      <c r="AB1794" s="14"/>
    </row>
    <row r="1795" spans="1:28" hidden="1" x14ac:dyDescent="0.3">
      <c r="A1795" t="s">
        <v>5891</v>
      </c>
      <c r="B1795" t="s">
        <v>16</v>
      </c>
      <c r="C1795" t="s">
        <v>41</v>
      </c>
      <c r="D1795">
        <v>1990</v>
      </c>
      <c r="E1795" t="s">
        <v>5892</v>
      </c>
      <c r="F1795">
        <v>7.5</v>
      </c>
      <c r="G1795">
        <v>9500</v>
      </c>
      <c r="H1795" t="s">
        <v>4816</v>
      </c>
      <c r="I1795" t="s">
        <v>4816</v>
      </c>
      <c r="J1795" t="s">
        <v>5893</v>
      </c>
      <c r="K1795" t="s">
        <v>22</v>
      </c>
      <c r="L1795">
        <f t="shared" ref="L1795:L1801" si="30">20500000</f>
        <v>20500000</v>
      </c>
      <c r="M1795">
        <v>1516414</v>
      </c>
      <c r="N1795" t="s">
        <v>4029</v>
      </c>
      <c r="O1795">
        <v>103</v>
      </c>
      <c r="P1795" t="str">
        <f>IF(Table1[[#This Row],[score]]&gt;=8.5,"High",IF(Table1[[#This Row],[score]]&gt;=7,"Medium","Low"))</f>
        <v>Medium</v>
      </c>
      <c r="Q1795" s="5">
        <f>Table1[[#This Row],[gross]]-Table1[[#This Row],[budget]]</f>
        <v>-18983586</v>
      </c>
      <c r="R1795" s="5" t="str">
        <f>IF(Table1[[#This Row],[Profit]]&gt;0,"Profit","Loss")</f>
        <v>Loss</v>
      </c>
      <c r="S1795" s="6" t="str">
        <f>FLOOR(Table1[[#This Row],[year]]-1900,10)+1900 &amp; "-" &amp; FLOOR(Table1[[#This Row],[year]]-1890,10)+1900</f>
        <v>1990-2000</v>
      </c>
      <c r="T1795" s="14" t="s">
        <v>21835</v>
      </c>
      <c r="AA1795" s="15"/>
      <c r="AB1795" s="14"/>
    </row>
    <row r="1796" spans="1:28" hidden="1" x14ac:dyDescent="0.3">
      <c r="A1796" t="s">
        <v>6038</v>
      </c>
      <c r="B1796" t="s">
        <v>16</v>
      </c>
      <c r="C1796" t="s">
        <v>34</v>
      </c>
      <c r="D1796">
        <v>1990</v>
      </c>
      <c r="E1796" t="s">
        <v>5407</v>
      </c>
      <c r="F1796">
        <v>5.7</v>
      </c>
      <c r="G1796">
        <v>712</v>
      </c>
      <c r="H1796" t="s">
        <v>6039</v>
      </c>
      <c r="I1796" t="s">
        <v>6040</v>
      </c>
      <c r="J1796" t="s">
        <v>6041</v>
      </c>
      <c r="K1796" t="s">
        <v>30</v>
      </c>
      <c r="L1796">
        <f t="shared" si="30"/>
        <v>20500000</v>
      </c>
      <c r="M1796">
        <v>1510053</v>
      </c>
      <c r="N1796" t="str">
        <f>"unknown"</f>
        <v>unknown</v>
      </c>
      <c r="O1796">
        <v>85</v>
      </c>
      <c r="P1796" t="str">
        <f>IF(Table1[[#This Row],[score]]&gt;=8.5,"High",IF(Table1[[#This Row],[score]]&gt;=7,"Medium","Low"))</f>
        <v>Low</v>
      </c>
      <c r="Q1796" s="5">
        <f>Table1[[#This Row],[gross]]-Table1[[#This Row],[budget]]</f>
        <v>-18989947</v>
      </c>
      <c r="R1796" s="5" t="str">
        <f>IF(Table1[[#This Row],[Profit]]&gt;0,"Profit","Loss")</f>
        <v>Loss</v>
      </c>
      <c r="S1796" s="6" t="str">
        <f>FLOOR(Table1[[#This Row],[year]]-1900,10)+1900 &amp; "-" &amp; FLOOR(Table1[[#This Row],[year]]-1890,10)+1900</f>
        <v>1990-2000</v>
      </c>
      <c r="T1796" s="14" t="s">
        <v>21835</v>
      </c>
      <c r="AB1796" s="14"/>
    </row>
    <row r="1797" spans="1:28" hidden="1" x14ac:dyDescent="0.3">
      <c r="A1797" t="s">
        <v>5952</v>
      </c>
      <c r="B1797" t="s">
        <v>33</v>
      </c>
      <c r="C1797" t="s">
        <v>34</v>
      </c>
      <c r="D1797">
        <v>1990</v>
      </c>
      <c r="E1797" t="s">
        <v>5599</v>
      </c>
      <c r="F1797">
        <v>5.6</v>
      </c>
      <c r="G1797">
        <v>945</v>
      </c>
      <c r="H1797" t="s">
        <v>2087</v>
      </c>
      <c r="I1797" t="s">
        <v>5953</v>
      </c>
      <c r="J1797" t="s">
        <v>5954</v>
      </c>
      <c r="K1797" t="s">
        <v>30</v>
      </c>
      <c r="L1797">
        <f t="shared" si="30"/>
        <v>20500000</v>
      </c>
      <c r="M1797">
        <v>1494969</v>
      </c>
      <c r="N1797" t="s">
        <v>4849</v>
      </c>
      <c r="O1797">
        <v>82</v>
      </c>
      <c r="P1797" t="str">
        <f>IF(Table1[[#This Row],[score]]&gt;=8.5,"High",IF(Table1[[#This Row],[score]]&gt;=7,"Medium","Low"))</f>
        <v>Low</v>
      </c>
      <c r="Q1797" s="5">
        <f>Table1[[#This Row],[gross]]-Table1[[#This Row],[budget]]</f>
        <v>-19005031</v>
      </c>
      <c r="R1797" s="5" t="str">
        <f>IF(Table1[[#This Row],[Profit]]&gt;0,"Profit","Loss")</f>
        <v>Loss</v>
      </c>
      <c r="S1797" s="6" t="str">
        <f>FLOOR(Table1[[#This Row],[year]]-1900,10)+1900 &amp; "-" &amp; FLOOR(Table1[[#This Row],[year]]-1890,10)+1900</f>
        <v>1990-2000</v>
      </c>
      <c r="T1797" s="14" t="s">
        <v>21835</v>
      </c>
      <c r="AB1797" s="14"/>
    </row>
    <row r="1798" spans="1:28" hidden="1" x14ac:dyDescent="0.3">
      <c r="A1798" t="s">
        <v>5917</v>
      </c>
      <c r="B1798" t="s">
        <v>1974</v>
      </c>
      <c r="C1798" t="s">
        <v>17</v>
      </c>
      <c r="D1798">
        <v>1990</v>
      </c>
      <c r="E1798" t="s">
        <v>5918</v>
      </c>
      <c r="F1798">
        <v>7.4</v>
      </c>
      <c r="G1798">
        <v>5800</v>
      </c>
      <c r="H1798" t="s">
        <v>5120</v>
      </c>
      <c r="I1798" t="s">
        <v>5120</v>
      </c>
      <c r="J1798" t="s">
        <v>5919</v>
      </c>
      <c r="K1798" t="s">
        <v>3125</v>
      </c>
      <c r="L1798">
        <f t="shared" si="30"/>
        <v>20500000</v>
      </c>
      <c r="M1798">
        <v>1494399</v>
      </c>
      <c r="N1798" t="s">
        <v>5920</v>
      </c>
      <c r="O1798">
        <v>107</v>
      </c>
      <c r="P1798" t="str">
        <f>IF(Table1[[#This Row],[score]]&gt;=8.5,"High",IF(Table1[[#This Row],[score]]&gt;=7,"Medium","Low"))</f>
        <v>Medium</v>
      </c>
      <c r="Q1798" s="5">
        <f>Table1[[#This Row],[gross]]-Table1[[#This Row],[budget]]</f>
        <v>-19005601</v>
      </c>
      <c r="R1798" s="5" t="str">
        <f>IF(Table1[[#This Row],[Profit]]&gt;0,"Profit","Loss")</f>
        <v>Loss</v>
      </c>
      <c r="S1798" s="6" t="str">
        <f>FLOOR(Table1[[#This Row],[year]]-1900,10)+1900 &amp; "-" &amp; FLOOR(Table1[[#This Row],[year]]-1890,10)+1900</f>
        <v>1990-2000</v>
      </c>
      <c r="T1798" s="14" t="s">
        <v>21835</v>
      </c>
      <c r="AA1798" s="15"/>
      <c r="AB1798" s="14"/>
    </row>
    <row r="1799" spans="1:28" hidden="1" x14ac:dyDescent="0.3">
      <c r="A1799" t="s">
        <v>6057</v>
      </c>
      <c r="B1799" t="s">
        <v>16</v>
      </c>
      <c r="C1799" t="s">
        <v>41</v>
      </c>
      <c r="D1799">
        <v>1990</v>
      </c>
      <c r="E1799" t="s">
        <v>5638</v>
      </c>
      <c r="F1799">
        <v>5.7</v>
      </c>
      <c r="G1799">
        <v>1200</v>
      </c>
      <c r="H1799" t="s">
        <v>398</v>
      </c>
      <c r="I1799" t="s">
        <v>398</v>
      </c>
      <c r="J1799" t="s">
        <v>1474</v>
      </c>
      <c r="K1799" t="s">
        <v>30</v>
      </c>
      <c r="L1799">
        <f t="shared" si="30"/>
        <v>20500000</v>
      </c>
      <c r="M1799">
        <v>1436308</v>
      </c>
      <c r="N1799" t="s">
        <v>6058</v>
      </c>
      <c r="O1799">
        <v>97</v>
      </c>
      <c r="P1799" t="str">
        <f>IF(Table1[[#This Row],[score]]&gt;=8.5,"High",IF(Table1[[#This Row],[score]]&gt;=7,"Medium","Low"))</f>
        <v>Low</v>
      </c>
      <c r="Q1799" s="5">
        <f>Table1[[#This Row],[gross]]-Table1[[#This Row],[budget]]</f>
        <v>-19063692</v>
      </c>
      <c r="R1799" s="5" t="str">
        <f>IF(Table1[[#This Row],[Profit]]&gt;0,"Profit","Loss")</f>
        <v>Loss</v>
      </c>
      <c r="S1799" s="6" t="str">
        <f>FLOOR(Table1[[#This Row],[year]]-1900,10)+1900 &amp; "-" &amp; FLOOR(Table1[[#This Row],[year]]-1890,10)+1900</f>
        <v>1990-2000</v>
      </c>
      <c r="T1799" s="14" t="s">
        <v>21835</v>
      </c>
      <c r="AB1799" s="14"/>
    </row>
    <row r="1800" spans="1:28" hidden="1" x14ac:dyDescent="0.3">
      <c r="A1800" t="s">
        <v>5909</v>
      </c>
      <c r="B1800" t="s">
        <v>1974</v>
      </c>
      <c r="C1800" t="s">
        <v>41</v>
      </c>
      <c r="D1800">
        <v>1990</v>
      </c>
      <c r="E1800" t="s">
        <v>5745</v>
      </c>
      <c r="F1800">
        <v>4.8</v>
      </c>
      <c r="G1800">
        <v>8300</v>
      </c>
      <c r="H1800" t="s">
        <v>5910</v>
      </c>
      <c r="I1800" t="s">
        <v>5910</v>
      </c>
      <c r="J1800" t="s">
        <v>194</v>
      </c>
      <c r="K1800" t="s">
        <v>30</v>
      </c>
      <c r="L1800">
        <f t="shared" si="30"/>
        <v>20500000</v>
      </c>
      <c r="M1800">
        <v>1382462</v>
      </c>
      <c r="N1800" t="s">
        <v>4109</v>
      </c>
      <c r="O1800">
        <v>80</v>
      </c>
      <c r="P1800" t="str">
        <f>IF(Table1[[#This Row],[score]]&gt;=8.5,"High",IF(Table1[[#This Row],[score]]&gt;=7,"Medium","Low"))</f>
        <v>Low</v>
      </c>
      <c r="Q1800" s="5">
        <f>Table1[[#This Row],[gross]]-Table1[[#This Row],[budget]]</f>
        <v>-19117538</v>
      </c>
      <c r="R1800" s="5" t="str">
        <f>IF(Table1[[#This Row],[Profit]]&gt;0,"Profit","Loss")</f>
        <v>Loss</v>
      </c>
      <c r="S1800" s="6" t="str">
        <f>FLOOR(Table1[[#This Row],[year]]-1900,10)+1900 &amp; "-" &amp; FLOOR(Table1[[#This Row],[year]]-1890,10)+1900</f>
        <v>1990-2000</v>
      </c>
      <c r="T1800" s="14" t="s">
        <v>21835</v>
      </c>
      <c r="AB1800" s="14"/>
    </row>
    <row r="1801" spans="1:28" hidden="1" x14ac:dyDescent="0.3">
      <c r="A1801" t="s">
        <v>6005</v>
      </c>
      <c r="B1801" t="s">
        <v>1974</v>
      </c>
      <c r="C1801" t="s">
        <v>41</v>
      </c>
      <c r="D1801">
        <v>1990</v>
      </c>
      <c r="E1801" t="s">
        <v>5859</v>
      </c>
      <c r="F1801">
        <v>6.2</v>
      </c>
      <c r="G1801">
        <v>1100</v>
      </c>
      <c r="H1801" t="s">
        <v>6006</v>
      </c>
      <c r="I1801" t="s">
        <v>6007</v>
      </c>
      <c r="J1801" t="s">
        <v>6008</v>
      </c>
      <c r="K1801" t="s">
        <v>30</v>
      </c>
      <c r="L1801">
        <f t="shared" si="30"/>
        <v>20500000</v>
      </c>
      <c r="M1801">
        <v>1382259</v>
      </c>
      <c r="N1801" t="s">
        <v>2001</v>
      </c>
      <c r="O1801">
        <v>82</v>
      </c>
      <c r="P1801" t="str">
        <f>IF(Table1[[#This Row],[score]]&gt;=8.5,"High",IF(Table1[[#This Row],[score]]&gt;=7,"Medium","Low"))</f>
        <v>Low</v>
      </c>
      <c r="Q1801" s="5">
        <f>Table1[[#This Row],[gross]]-Table1[[#This Row],[budget]]</f>
        <v>-19117741</v>
      </c>
      <c r="R1801" s="5" t="str">
        <f>IF(Table1[[#This Row],[Profit]]&gt;0,"Profit","Loss")</f>
        <v>Loss</v>
      </c>
      <c r="S1801" s="6" t="str">
        <f>FLOOR(Table1[[#This Row],[year]]-1900,10)+1900 &amp; "-" &amp; FLOOR(Table1[[#This Row],[year]]-1890,10)+1900</f>
        <v>1990-2000</v>
      </c>
      <c r="T1801" s="14" t="s">
        <v>21835</v>
      </c>
      <c r="AB1801" s="14"/>
    </row>
    <row r="1802" spans="1:28" hidden="1" x14ac:dyDescent="0.3">
      <c r="A1802" t="s">
        <v>5875</v>
      </c>
      <c r="B1802" t="s">
        <v>16</v>
      </c>
      <c r="C1802" t="s">
        <v>17</v>
      </c>
      <c r="D1802">
        <v>1990</v>
      </c>
      <c r="E1802" t="s">
        <v>5407</v>
      </c>
      <c r="F1802">
        <v>5.0999999999999996</v>
      </c>
      <c r="G1802">
        <v>1100</v>
      </c>
      <c r="H1802" t="s">
        <v>733</v>
      </c>
      <c r="I1802" t="s">
        <v>5876</v>
      </c>
      <c r="J1802" t="s">
        <v>2446</v>
      </c>
      <c r="K1802" t="s">
        <v>22</v>
      </c>
      <c r="L1802">
        <v>19000000</v>
      </c>
      <c r="M1802">
        <v>1372350</v>
      </c>
      <c r="N1802" t="s">
        <v>1770</v>
      </c>
      <c r="O1802">
        <v>97</v>
      </c>
      <c r="P1802" t="str">
        <f>IF(Table1[[#This Row],[score]]&gt;=8.5,"High",IF(Table1[[#This Row],[score]]&gt;=7,"Medium","Low"))</f>
        <v>Low</v>
      </c>
      <c r="Q1802" s="5">
        <f>Table1[[#This Row],[gross]]-Table1[[#This Row],[budget]]</f>
        <v>-17627650</v>
      </c>
      <c r="R1802" s="5" t="str">
        <f>IF(Table1[[#This Row],[Profit]]&gt;0,"Profit","Loss")</f>
        <v>Loss</v>
      </c>
      <c r="S1802" s="6" t="str">
        <f>FLOOR(Table1[[#This Row],[year]]-1900,10)+1900 &amp; "-" &amp; FLOOR(Table1[[#This Row],[year]]-1890,10)+1900</f>
        <v>1990-2000</v>
      </c>
      <c r="T1802" s="14" t="s">
        <v>21835</v>
      </c>
      <c r="AB1802" s="14"/>
    </row>
    <row r="1803" spans="1:28" hidden="1" x14ac:dyDescent="0.3">
      <c r="A1803" t="s">
        <v>6114</v>
      </c>
      <c r="B1803" t="s">
        <v>16</v>
      </c>
      <c r="C1803" t="s">
        <v>17</v>
      </c>
      <c r="D1803">
        <v>1990</v>
      </c>
      <c r="E1803" t="s">
        <v>5602</v>
      </c>
      <c r="F1803">
        <v>5.6</v>
      </c>
      <c r="G1803">
        <v>1400</v>
      </c>
      <c r="H1803" t="s">
        <v>1307</v>
      </c>
      <c r="I1803" t="s">
        <v>6115</v>
      </c>
      <c r="J1803" t="s">
        <v>1229</v>
      </c>
      <c r="K1803" t="s">
        <v>30</v>
      </c>
      <c r="L1803">
        <f>20500000</f>
        <v>20500000</v>
      </c>
      <c r="M1803">
        <v>1305887</v>
      </c>
      <c r="N1803" t="s">
        <v>6116</v>
      </c>
      <c r="O1803">
        <v>91</v>
      </c>
      <c r="P1803" t="str">
        <f>IF(Table1[[#This Row],[score]]&gt;=8.5,"High",IF(Table1[[#This Row],[score]]&gt;=7,"Medium","Low"))</f>
        <v>Low</v>
      </c>
      <c r="Q1803" s="5">
        <f>Table1[[#This Row],[gross]]-Table1[[#This Row],[budget]]</f>
        <v>-19194113</v>
      </c>
      <c r="R1803" s="5" t="str">
        <f>IF(Table1[[#This Row],[Profit]]&gt;0,"Profit","Loss")</f>
        <v>Loss</v>
      </c>
      <c r="S1803" s="6" t="str">
        <f>FLOOR(Table1[[#This Row],[year]]-1900,10)+1900 &amp; "-" &amp; FLOOR(Table1[[#This Row],[year]]-1890,10)+1900</f>
        <v>1990-2000</v>
      </c>
      <c r="T1803" s="14" t="s">
        <v>21835</v>
      </c>
      <c r="AB1803" s="14"/>
    </row>
    <row r="1804" spans="1:28" hidden="1" x14ac:dyDescent="0.3">
      <c r="A1804" t="s">
        <v>5656</v>
      </c>
      <c r="B1804" t="s">
        <v>16</v>
      </c>
      <c r="C1804" t="s">
        <v>104</v>
      </c>
      <c r="D1804">
        <v>1990</v>
      </c>
      <c r="E1804" t="s">
        <v>5657</v>
      </c>
      <c r="F1804">
        <v>6.4</v>
      </c>
      <c r="G1804">
        <v>11000</v>
      </c>
      <c r="H1804" t="s">
        <v>1932</v>
      </c>
      <c r="I1804" t="s">
        <v>5658</v>
      </c>
      <c r="J1804" t="s">
        <v>5405</v>
      </c>
      <c r="K1804" t="s">
        <v>30</v>
      </c>
      <c r="L1804">
        <v>13000000</v>
      </c>
      <c r="M1804">
        <v>1293976</v>
      </c>
      <c r="N1804" t="s">
        <v>50</v>
      </c>
      <c r="O1804">
        <v>130</v>
      </c>
      <c r="P1804" t="str">
        <f>IF(Table1[[#This Row],[score]]&gt;=8.5,"High",IF(Table1[[#This Row],[score]]&gt;=7,"Medium","Low"))</f>
        <v>Low</v>
      </c>
      <c r="Q1804" s="5">
        <f>Table1[[#This Row],[gross]]-Table1[[#This Row],[budget]]</f>
        <v>-11706024</v>
      </c>
      <c r="R1804" s="5" t="str">
        <f>IF(Table1[[#This Row],[Profit]]&gt;0,"Profit","Loss")</f>
        <v>Loss</v>
      </c>
      <c r="S1804" s="6" t="str">
        <f>FLOOR(Table1[[#This Row],[year]]-1900,10)+1900 &amp; "-" &amp; FLOOR(Table1[[#This Row],[year]]-1890,10)+1900</f>
        <v>1990-2000</v>
      </c>
      <c r="T1804" s="14" t="s">
        <v>21835</v>
      </c>
      <c r="AB1804" s="14"/>
    </row>
    <row r="1805" spans="1:28" hidden="1" x14ac:dyDescent="0.3">
      <c r="A1805" t="s">
        <v>5840</v>
      </c>
      <c r="B1805" t="s">
        <v>16</v>
      </c>
      <c r="C1805" t="s">
        <v>17</v>
      </c>
      <c r="D1805">
        <v>1990</v>
      </c>
      <c r="E1805" t="s">
        <v>5685</v>
      </c>
      <c r="F1805">
        <v>6.3</v>
      </c>
      <c r="G1805">
        <v>5000</v>
      </c>
      <c r="H1805" t="s">
        <v>183</v>
      </c>
      <c r="I1805" t="s">
        <v>5841</v>
      </c>
      <c r="J1805" t="s">
        <v>1507</v>
      </c>
      <c r="K1805" t="s">
        <v>30</v>
      </c>
      <c r="L1805">
        <f>20500000</f>
        <v>20500000</v>
      </c>
      <c r="M1805">
        <v>1244381</v>
      </c>
      <c r="N1805" t="s">
        <v>5842</v>
      </c>
      <c r="O1805">
        <v>107</v>
      </c>
      <c r="P1805" t="str">
        <f>IF(Table1[[#This Row],[score]]&gt;=8.5,"High",IF(Table1[[#This Row],[score]]&gt;=7,"Medium","Low"))</f>
        <v>Low</v>
      </c>
      <c r="Q1805" s="5">
        <f>Table1[[#This Row],[gross]]-Table1[[#This Row],[budget]]</f>
        <v>-19255619</v>
      </c>
      <c r="R1805" s="5" t="str">
        <f>IF(Table1[[#This Row],[Profit]]&gt;0,"Profit","Loss")</f>
        <v>Loss</v>
      </c>
      <c r="S1805" s="6" t="str">
        <f>FLOOR(Table1[[#This Row],[year]]-1900,10)+1900 &amp; "-" &amp; FLOOR(Table1[[#This Row],[year]]-1890,10)+1900</f>
        <v>1990-2000</v>
      </c>
      <c r="T1805" s="14" t="s">
        <v>21835</v>
      </c>
      <c r="AA1805" s="15"/>
      <c r="AB1805" s="14"/>
    </row>
    <row r="1806" spans="1:28" hidden="1" x14ac:dyDescent="0.3">
      <c r="A1806" t="s">
        <v>5789</v>
      </c>
      <c r="B1806" t="s">
        <v>16</v>
      </c>
      <c r="C1806" t="s">
        <v>41</v>
      </c>
      <c r="D1806">
        <v>1990</v>
      </c>
      <c r="E1806" t="s">
        <v>3329</v>
      </c>
      <c r="F1806">
        <v>4.5999999999999996</v>
      </c>
      <c r="G1806">
        <v>2500</v>
      </c>
      <c r="H1806" t="s">
        <v>5790</v>
      </c>
      <c r="I1806" t="s">
        <v>5791</v>
      </c>
      <c r="J1806" t="s">
        <v>5792</v>
      </c>
      <c r="K1806" t="s">
        <v>30</v>
      </c>
      <c r="L1806">
        <v>350000</v>
      </c>
      <c r="M1806">
        <v>1242995</v>
      </c>
      <c r="N1806" t="s">
        <v>4849</v>
      </c>
      <c r="O1806">
        <v>87</v>
      </c>
      <c r="P1806" t="str">
        <f>IF(Table1[[#This Row],[score]]&gt;=8.5,"High",IF(Table1[[#This Row],[score]]&gt;=7,"Medium","Low"))</f>
        <v>Low</v>
      </c>
      <c r="Q1806" s="5">
        <f>Table1[[#This Row],[gross]]-Table1[[#This Row],[budget]]</f>
        <v>892995</v>
      </c>
      <c r="R1806" s="5" t="str">
        <f>IF(Table1[[#This Row],[Profit]]&gt;0,"Profit","Loss")</f>
        <v>Profit</v>
      </c>
      <c r="S1806" s="6" t="str">
        <f>FLOOR(Table1[[#This Row],[year]]-1900,10)+1900 &amp; "-" &amp; FLOOR(Table1[[#This Row],[year]]-1890,10)+1900</f>
        <v>1990-2000</v>
      </c>
      <c r="T1806" s="14" t="s">
        <v>21835</v>
      </c>
      <c r="AB1806" s="14"/>
    </row>
    <row r="1807" spans="1:28" hidden="1" x14ac:dyDescent="0.3">
      <c r="A1807" t="s">
        <v>6009</v>
      </c>
      <c r="B1807" t="s">
        <v>16</v>
      </c>
      <c r="C1807" t="s">
        <v>17</v>
      </c>
      <c r="D1807">
        <v>1990</v>
      </c>
      <c r="E1807" t="s">
        <v>6010</v>
      </c>
      <c r="F1807">
        <v>6.9</v>
      </c>
      <c r="G1807">
        <v>3700</v>
      </c>
      <c r="H1807" t="s">
        <v>6011</v>
      </c>
      <c r="I1807" t="s">
        <v>6012</v>
      </c>
      <c r="J1807" t="s">
        <v>6013</v>
      </c>
      <c r="K1807" t="s">
        <v>22</v>
      </c>
      <c r="L1807">
        <f>20500000</f>
        <v>20500000</v>
      </c>
      <c r="M1807">
        <v>1232210</v>
      </c>
      <c r="N1807" t="s">
        <v>2324</v>
      </c>
      <c r="O1807">
        <v>108</v>
      </c>
      <c r="P1807" t="str">
        <f>IF(Table1[[#This Row],[score]]&gt;=8.5,"High",IF(Table1[[#This Row],[score]]&gt;=7,"Medium","Low"))</f>
        <v>Low</v>
      </c>
      <c r="Q1807" s="5">
        <f>Table1[[#This Row],[gross]]-Table1[[#This Row],[budget]]</f>
        <v>-19267790</v>
      </c>
      <c r="R1807" s="5" t="str">
        <f>IF(Table1[[#This Row],[Profit]]&gt;0,"Profit","Loss")</f>
        <v>Loss</v>
      </c>
      <c r="S1807" s="6" t="str">
        <f>FLOOR(Table1[[#This Row],[year]]-1900,10)+1900 &amp; "-" &amp; FLOOR(Table1[[#This Row],[year]]-1890,10)+1900</f>
        <v>1990-2000</v>
      </c>
      <c r="T1807" s="14" t="s">
        <v>21835</v>
      </c>
      <c r="AA1807" s="15"/>
      <c r="AB1807" s="14"/>
    </row>
    <row r="1808" spans="1:28" hidden="1" x14ac:dyDescent="0.3">
      <c r="A1808" t="s">
        <v>5694</v>
      </c>
      <c r="B1808" t="s">
        <v>16</v>
      </c>
      <c r="C1808" t="s">
        <v>41</v>
      </c>
      <c r="D1808">
        <v>1990</v>
      </c>
      <c r="E1808" t="s">
        <v>5695</v>
      </c>
      <c r="F1808">
        <v>7.1</v>
      </c>
      <c r="G1808">
        <v>20000</v>
      </c>
      <c r="H1808" t="s">
        <v>5696</v>
      </c>
      <c r="I1808" t="s">
        <v>5696</v>
      </c>
      <c r="J1808" t="s">
        <v>5696</v>
      </c>
      <c r="K1808" t="s">
        <v>30</v>
      </c>
      <c r="L1808">
        <v>23000</v>
      </c>
      <c r="M1808">
        <v>1228108</v>
      </c>
      <c r="N1808" t="s">
        <v>5697</v>
      </c>
      <c r="O1808">
        <v>97</v>
      </c>
      <c r="P1808" t="str">
        <f>IF(Table1[[#This Row],[score]]&gt;=8.5,"High",IF(Table1[[#This Row],[score]]&gt;=7,"Medium","Low"))</f>
        <v>Medium</v>
      </c>
      <c r="Q1808" s="5">
        <f>Table1[[#This Row],[gross]]-Table1[[#This Row],[budget]]</f>
        <v>1205108</v>
      </c>
      <c r="R1808" s="5" t="str">
        <f>IF(Table1[[#This Row],[Profit]]&gt;0,"Profit","Loss")</f>
        <v>Profit</v>
      </c>
      <c r="S1808" s="6" t="str">
        <f>FLOOR(Table1[[#This Row],[year]]-1900,10)+1900 &amp; "-" &amp; FLOOR(Table1[[#This Row],[year]]-1890,10)+1900</f>
        <v>1990-2000</v>
      </c>
      <c r="T1808" s="14" t="s">
        <v>21835</v>
      </c>
      <c r="AB1808" s="14"/>
    </row>
    <row r="1809" spans="1:28" hidden="1" x14ac:dyDescent="0.3">
      <c r="A1809" t="s">
        <v>6107</v>
      </c>
      <c r="B1809" t="s">
        <v>16</v>
      </c>
      <c r="C1809" t="s">
        <v>17</v>
      </c>
      <c r="D1809">
        <v>1990</v>
      </c>
      <c r="E1809" t="s">
        <v>5263</v>
      </c>
      <c r="F1809">
        <v>5.4</v>
      </c>
      <c r="G1809">
        <v>703</v>
      </c>
      <c r="H1809" t="s">
        <v>4982</v>
      </c>
      <c r="I1809" t="s">
        <v>4781</v>
      </c>
      <c r="J1809" t="s">
        <v>3846</v>
      </c>
      <c r="K1809" t="s">
        <v>30</v>
      </c>
      <c r="L1809">
        <f>20500000</f>
        <v>20500000</v>
      </c>
      <c r="M1809">
        <v>1224605</v>
      </c>
      <c r="N1809" t="s">
        <v>180</v>
      </c>
      <c r="O1809">
        <v>103</v>
      </c>
      <c r="P1809" t="str">
        <f>IF(Table1[[#This Row],[score]]&gt;=8.5,"High",IF(Table1[[#This Row],[score]]&gt;=7,"Medium","Low"))</f>
        <v>Low</v>
      </c>
      <c r="Q1809" s="5">
        <f>Table1[[#This Row],[gross]]-Table1[[#This Row],[budget]]</f>
        <v>-19275395</v>
      </c>
      <c r="R1809" s="5" t="str">
        <f>IF(Table1[[#This Row],[Profit]]&gt;0,"Profit","Loss")</f>
        <v>Loss</v>
      </c>
      <c r="S1809" s="6" t="str">
        <f>FLOOR(Table1[[#This Row],[year]]-1900,10)+1900 &amp; "-" &amp; FLOOR(Table1[[#This Row],[year]]-1890,10)+1900</f>
        <v>1990-2000</v>
      </c>
      <c r="T1809" s="14" t="s">
        <v>21835</v>
      </c>
      <c r="AB1809" s="14"/>
    </row>
    <row r="1810" spans="1:28" hidden="1" x14ac:dyDescent="0.3">
      <c r="A1810" t="s">
        <v>5943</v>
      </c>
      <c r="B1810" t="s">
        <v>16</v>
      </c>
      <c r="C1810" t="s">
        <v>41</v>
      </c>
      <c r="D1810">
        <v>1990</v>
      </c>
      <c r="E1810" t="s">
        <v>5944</v>
      </c>
      <c r="F1810">
        <v>7.3</v>
      </c>
      <c r="G1810">
        <v>9200</v>
      </c>
      <c r="H1810" t="s">
        <v>5523</v>
      </c>
      <c r="I1810" t="s">
        <v>5945</v>
      </c>
      <c r="J1810" t="s">
        <v>5946</v>
      </c>
      <c r="K1810" t="s">
        <v>448</v>
      </c>
      <c r="L1810">
        <f>20500000</f>
        <v>20500000</v>
      </c>
      <c r="M1810">
        <v>1217084</v>
      </c>
      <c r="N1810" t="s">
        <v>5947</v>
      </c>
      <c r="O1810">
        <v>82</v>
      </c>
      <c r="P1810" t="str">
        <f>IF(Table1[[#This Row],[score]]&gt;=8.5,"High",IF(Table1[[#This Row],[score]]&gt;=7,"Medium","Low"))</f>
        <v>Medium</v>
      </c>
      <c r="Q1810" s="5">
        <f>Table1[[#This Row],[gross]]-Table1[[#This Row],[budget]]</f>
        <v>-19282916</v>
      </c>
      <c r="R1810" s="5" t="str">
        <f>IF(Table1[[#This Row],[Profit]]&gt;0,"Profit","Loss")</f>
        <v>Loss</v>
      </c>
      <c r="S1810" s="6" t="str">
        <f>FLOOR(Table1[[#This Row],[year]]-1900,10)+1900 &amp; "-" &amp; FLOOR(Table1[[#This Row],[year]]-1890,10)+1900</f>
        <v>1990-2000</v>
      </c>
      <c r="T1810" s="14" t="s">
        <v>21842</v>
      </c>
      <c r="AB1810" s="14"/>
    </row>
    <row r="1811" spans="1:28" hidden="1" x14ac:dyDescent="0.3">
      <c r="A1811" t="s">
        <v>5977</v>
      </c>
      <c r="B1811" t="s">
        <v>1974</v>
      </c>
      <c r="C1811" t="s">
        <v>41</v>
      </c>
      <c r="D1811">
        <v>1990</v>
      </c>
      <c r="E1811" t="s">
        <v>5396</v>
      </c>
      <c r="F1811">
        <v>5.8</v>
      </c>
      <c r="G1811">
        <v>2600</v>
      </c>
      <c r="H1811" t="s">
        <v>2452</v>
      </c>
      <c r="I1811" t="s">
        <v>5978</v>
      </c>
      <c r="J1811" t="s">
        <v>1116</v>
      </c>
      <c r="K1811" t="s">
        <v>22</v>
      </c>
      <c r="L1811">
        <v>6700000</v>
      </c>
      <c r="M1811">
        <v>1171762</v>
      </c>
      <c r="N1811" t="s">
        <v>2324</v>
      </c>
      <c r="O1811">
        <v>101</v>
      </c>
      <c r="P1811" t="str">
        <f>IF(Table1[[#This Row],[score]]&gt;=8.5,"High",IF(Table1[[#This Row],[score]]&gt;=7,"Medium","Low"))</f>
        <v>Low</v>
      </c>
      <c r="Q1811" s="5">
        <f>Table1[[#This Row],[gross]]-Table1[[#This Row],[budget]]</f>
        <v>-5528238</v>
      </c>
      <c r="R1811" s="5" t="str">
        <f>IF(Table1[[#This Row],[Profit]]&gt;0,"Profit","Loss")</f>
        <v>Loss</v>
      </c>
      <c r="S1811" s="6" t="str">
        <f>FLOOR(Table1[[#This Row],[year]]-1900,10)+1900 &amp; "-" &amp; FLOOR(Table1[[#This Row],[year]]-1890,10)+1900</f>
        <v>1990-2000</v>
      </c>
      <c r="T1811" s="14" t="s">
        <v>21835</v>
      </c>
      <c r="AB1811" s="14"/>
    </row>
    <row r="1812" spans="1:28" hidden="1" x14ac:dyDescent="0.3">
      <c r="A1812" t="s">
        <v>6052</v>
      </c>
      <c r="B1812" t="s">
        <v>33</v>
      </c>
      <c r="C1812" t="s">
        <v>17</v>
      </c>
      <c r="D1812">
        <v>1990</v>
      </c>
      <c r="E1812" t="s">
        <v>5782</v>
      </c>
      <c r="F1812">
        <v>7.2</v>
      </c>
      <c r="G1812">
        <v>2200</v>
      </c>
      <c r="H1812" t="s">
        <v>1941</v>
      </c>
      <c r="I1812" t="s">
        <v>1941</v>
      </c>
      <c r="J1812" t="s">
        <v>2586</v>
      </c>
      <c r="K1812" t="s">
        <v>30</v>
      </c>
      <c r="L1812">
        <f>20500000</f>
        <v>20500000</v>
      </c>
      <c r="M1812">
        <v>1161135</v>
      </c>
      <c r="N1812" t="s">
        <v>6053</v>
      </c>
      <c r="O1812">
        <v>102</v>
      </c>
      <c r="P1812" t="str">
        <f>IF(Table1[[#This Row],[score]]&gt;=8.5,"High",IF(Table1[[#This Row],[score]]&gt;=7,"Medium","Low"))</f>
        <v>Medium</v>
      </c>
      <c r="Q1812" s="5">
        <f>Table1[[#This Row],[gross]]-Table1[[#This Row],[budget]]</f>
        <v>-19338865</v>
      </c>
      <c r="R1812" s="5" t="str">
        <f>IF(Table1[[#This Row],[Profit]]&gt;0,"Profit","Loss")</f>
        <v>Loss</v>
      </c>
      <c r="S1812" s="6" t="str">
        <f>FLOOR(Table1[[#This Row],[year]]-1900,10)+1900 &amp; "-" &amp; FLOOR(Table1[[#This Row],[year]]-1890,10)+1900</f>
        <v>1990-2000</v>
      </c>
      <c r="T1812" s="14" t="s">
        <v>21835</v>
      </c>
      <c r="AB1812" s="14"/>
    </row>
    <row r="1813" spans="1:28" hidden="1" x14ac:dyDescent="0.3">
      <c r="A1813" t="s">
        <v>6054</v>
      </c>
      <c r="B1813" t="s">
        <v>16</v>
      </c>
      <c r="C1813" t="s">
        <v>41</v>
      </c>
      <c r="D1813">
        <v>1990</v>
      </c>
      <c r="E1813" t="s">
        <v>4457</v>
      </c>
      <c r="F1813">
        <v>6</v>
      </c>
      <c r="G1813">
        <v>1500</v>
      </c>
      <c r="H1813" t="s">
        <v>518</v>
      </c>
      <c r="I1813" t="s">
        <v>6055</v>
      </c>
      <c r="J1813" t="s">
        <v>6056</v>
      </c>
      <c r="K1813" t="s">
        <v>30</v>
      </c>
      <c r="L1813">
        <v>15000000</v>
      </c>
      <c r="M1813">
        <v>1106475</v>
      </c>
      <c r="N1813" t="s">
        <v>2067</v>
      </c>
      <c r="O1813">
        <v>107</v>
      </c>
      <c r="P1813" t="str">
        <f>IF(Table1[[#This Row],[score]]&gt;=8.5,"High",IF(Table1[[#This Row],[score]]&gt;=7,"Medium","Low"))</f>
        <v>Low</v>
      </c>
      <c r="Q1813" s="5">
        <f>Table1[[#This Row],[gross]]-Table1[[#This Row],[budget]]</f>
        <v>-13893525</v>
      </c>
      <c r="R1813" s="5" t="str">
        <f>IF(Table1[[#This Row],[Profit]]&gt;0,"Profit","Loss")</f>
        <v>Loss</v>
      </c>
      <c r="S1813" s="6" t="str">
        <f>FLOOR(Table1[[#This Row],[year]]-1900,10)+1900 &amp; "-" &amp; FLOOR(Table1[[#This Row],[year]]-1890,10)+1900</f>
        <v>1990-2000</v>
      </c>
      <c r="T1813" s="14" t="s">
        <v>21835</v>
      </c>
      <c r="AB1813" s="14"/>
    </row>
    <row r="1814" spans="1:28" hidden="1" x14ac:dyDescent="0.3">
      <c r="A1814" t="s">
        <v>5987</v>
      </c>
      <c r="B1814" t="s">
        <v>16</v>
      </c>
      <c r="C1814" t="s">
        <v>63</v>
      </c>
      <c r="D1814">
        <v>1990</v>
      </c>
      <c r="E1814" t="s">
        <v>5988</v>
      </c>
      <c r="F1814">
        <v>7.5</v>
      </c>
      <c r="G1814">
        <v>6900</v>
      </c>
      <c r="H1814" t="s">
        <v>5424</v>
      </c>
      <c r="I1814" t="s">
        <v>5989</v>
      </c>
      <c r="J1814" t="s">
        <v>5990</v>
      </c>
      <c r="K1814" t="s">
        <v>1861</v>
      </c>
      <c r="L1814">
        <f>20500000</f>
        <v>20500000</v>
      </c>
      <c r="M1814">
        <v>1055995</v>
      </c>
      <c r="N1814" t="s">
        <v>5991</v>
      </c>
      <c r="O1814">
        <v>158</v>
      </c>
      <c r="P1814" t="str">
        <f>IF(Table1[[#This Row],[score]]&gt;=8.5,"High",IF(Table1[[#This Row],[score]]&gt;=7,"Medium","Low"))</f>
        <v>Medium</v>
      </c>
      <c r="Q1814" s="5">
        <f>Table1[[#This Row],[gross]]-Table1[[#This Row],[budget]]</f>
        <v>-19444005</v>
      </c>
      <c r="R1814" s="5" t="str">
        <f>IF(Table1[[#This Row],[Profit]]&gt;0,"Profit","Loss")</f>
        <v>Loss</v>
      </c>
      <c r="S1814" s="6" t="str">
        <f>FLOOR(Table1[[#This Row],[year]]-1900,10)+1900 &amp; "-" &amp; FLOOR(Table1[[#This Row],[year]]-1890,10)+1900</f>
        <v>1990-2000</v>
      </c>
      <c r="T1814" s="14" t="s">
        <v>21836</v>
      </c>
      <c r="AB1814" s="14"/>
    </row>
    <row r="1815" spans="1:28" hidden="1" x14ac:dyDescent="0.3">
      <c r="A1815" t="s">
        <v>6073</v>
      </c>
      <c r="B1815" t="s">
        <v>16</v>
      </c>
      <c r="C1815" t="s">
        <v>17</v>
      </c>
      <c r="D1815">
        <v>1990</v>
      </c>
      <c r="E1815" t="s">
        <v>6010</v>
      </c>
      <c r="F1815">
        <v>6.7</v>
      </c>
      <c r="G1815">
        <v>2600</v>
      </c>
      <c r="H1815" t="s">
        <v>115</v>
      </c>
      <c r="I1815" t="s">
        <v>115</v>
      </c>
      <c r="J1815" t="s">
        <v>1481</v>
      </c>
      <c r="K1815" t="s">
        <v>30</v>
      </c>
      <c r="L1815">
        <v>17500000</v>
      </c>
      <c r="M1815">
        <v>947306</v>
      </c>
      <c r="N1815" t="s">
        <v>180</v>
      </c>
      <c r="O1815">
        <v>138</v>
      </c>
      <c r="P1815" t="str">
        <f>IF(Table1[[#This Row],[score]]&gt;=8.5,"High",IF(Table1[[#This Row],[score]]&gt;=7,"Medium","Low"))</f>
        <v>Low</v>
      </c>
      <c r="Q1815" s="5">
        <f>Table1[[#This Row],[gross]]-Table1[[#This Row],[budget]]</f>
        <v>-16552694</v>
      </c>
      <c r="R1815" s="5" t="str">
        <f>IF(Table1[[#This Row],[Profit]]&gt;0,"Profit","Loss")</f>
        <v>Loss</v>
      </c>
      <c r="S1815" s="6" t="str">
        <f>FLOOR(Table1[[#This Row],[year]]-1900,10)+1900 &amp; "-" &amp; FLOOR(Table1[[#This Row],[year]]-1890,10)+1900</f>
        <v>1990-2000</v>
      </c>
      <c r="T1815" s="14" t="s">
        <v>21835</v>
      </c>
      <c r="AA1815" s="15"/>
      <c r="AB1815" s="14"/>
    </row>
    <row r="1816" spans="1:28" hidden="1" x14ac:dyDescent="0.3">
      <c r="A1816" t="s">
        <v>6132</v>
      </c>
      <c r="B1816" t="s">
        <v>33</v>
      </c>
      <c r="C1816" t="s">
        <v>17</v>
      </c>
      <c r="D1816">
        <v>1990</v>
      </c>
      <c r="E1816" t="s">
        <v>6133</v>
      </c>
      <c r="F1816">
        <v>7.6</v>
      </c>
      <c r="G1816">
        <v>3000</v>
      </c>
      <c r="H1816" t="s">
        <v>6134</v>
      </c>
      <c r="I1816" t="s">
        <v>6134</v>
      </c>
      <c r="J1816" t="s">
        <v>2463</v>
      </c>
      <c r="K1816" t="s">
        <v>30</v>
      </c>
      <c r="L1816">
        <f>20500000</f>
        <v>20500000</v>
      </c>
      <c r="M1816">
        <v>774048</v>
      </c>
      <c r="N1816" t="s">
        <v>6135</v>
      </c>
      <c r="O1816">
        <v>112</v>
      </c>
      <c r="P1816" t="str">
        <f>IF(Table1[[#This Row],[score]]&gt;=8.5,"High",IF(Table1[[#This Row],[score]]&gt;=7,"Medium","Low"))</f>
        <v>Medium</v>
      </c>
      <c r="Q1816" s="5">
        <f>Table1[[#This Row],[gross]]-Table1[[#This Row],[budget]]</f>
        <v>-19725952</v>
      </c>
      <c r="R1816" s="5" t="str">
        <f>IF(Table1[[#This Row],[Profit]]&gt;0,"Profit","Loss")</f>
        <v>Loss</v>
      </c>
      <c r="S1816" s="6" t="str">
        <f>FLOOR(Table1[[#This Row],[year]]-1900,10)+1900 &amp; "-" &amp; FLOOR(Table1[[#This Row],[year]]-1890,10)+1900</f>
        <v>1990-2000</v>
      </c>
      <c r="T1816" s="14" t="s">
        <v>21835</v>
      </c>
      <c r="AB1816" s="14"/>
    </row>
    <row r="1817" spans="1:28" hidden="1" x14ac:dyDescent="0.3">
      <c r="A1817" t="s">
        <v>5850</v>
      </c>
      <c r="B1817" t="s">
        <v>33</v>
      </c>
      <c r="C1817" t="s">
        <v>41</v>
      </c>
      <c r="D1817">
        <v>1990</v>
      </c>
      <c r="E1817" t="s">
        <v>5759</v>
      </c>
      <c r="F1817">
        <v>7.4</v>
      </c>
      <c r="G1817">
        <v>21000</v>
      </c>
      <c r="H1817" t="s">
        <v>3865</v>
      </c>
      <c r="I1817" t="s">
        <v>3865</v>
      </c>
      <c r="J1817" t="s">
        <v>3326</v>
      </c>
      <c r="K1817" t="s">
        <v>22</v>
      </c>
      <c r="L1817">
        <f>20500000</f>
        <v>20500000</v>
      </c>
      <c r="M1817">
        <v>739104</v>
      </c>
      <c r="N1817" t="s">
        <v>5851</v>
      </c>
      <c r="O1817">
        <v>117</v>
      </c>
      <c r="P1817" t="str">
        <f>IF(Table1[[#This Row],[score]]&gt;=8.5,"High",IF(Table1[[#This Row],[score]]&gt;=7,"Medium","Low"))</f>
        <v>Medium</v>
      </c>
      <c r="Q1817" s="5">
        <f>Table1[[#This Row],[gross]]-Table1[[#This Row],[budget]]</f>
        <v>-19760896</v>
      </c>
      <c r="R1817" s="5" t="str">
        <f>IF(Table1[[#This Row],[Profit]]&gt;0,"Profit","Loss")</f>
        <v>Loss</v>
      </c>
      <c r="S1817" s="6" t="str">
        <f>FLOOR(Table1[[#This Row],[year]]-1900,10)+1900 &amp; "-" &amp; FLOOR(Table1[[#This Row],[year]]-1890,10)+1900</f>
        <v>1990-2000</v>
      </c>
      <c r="T1817" s="14" t="s">
        <v>21835</v>
      </c>
      <c r="AB1817" s="14"/>
    </row>
    <row r="1818" spans="1:28" hidden="1" x14ac:dyDescent="0.3">
      <c r="A1818" t="s">
        <v>6102</v>
      </c>
      <c r="B1818" t="s">
        <v>1974</v>
      </c>
      <c r="C1818" t="s">
        <v>41</v>
      </c>
      <c r="D1818">
        <v>1990</v>
      </c>
      <c r="E1818" t="s">
        <v>5638</v>
      </c>
      <c r="F1818">
        <v>6.7</v>
      </c>
      <c r="G1818">
        <v>2300</v>
      </c>
      <c r="H1818" t="s">
        <v>3931</v>
      </c>
      <c r="I1818" t="s">
        <v>6103</v>
      </c>
      <c r="J1818" t="s">
        <v>3897</v>
      </c>
      <c r="K1818" t="s">
        <v>30</v>
      </c>
      <c r="L1818">
        <f>20500000</f>
        <v>20500000</v>
      </c>
      <c r="M1818">
        <v>715983</v>
      </c>
      <c r="N1818" t="s">
        <v>4484</v>
      </c>
      <c r="O1818">
        <v>99</v>
      </c>
      <c r="P1818" t="str">
        <f>IF(Table1[[#This Row],[score]]&gt;=8.5,"High",IF(Table1[[#This Row],[score]]&gt;=7,"Medium","Low"))</f>
        <v>Low</v>
      </c>
      <c r="Q1818" s="5">
        <f>Table1[[#This Row],[gross]]-Table1[[#This Row],[budget]]</f>
        <v>-19784017</v>
      </c>
      <c r="R1818" s="5" t="str">
        <f>IF(Table1[[#This Row],[Profit]]&gt;0,"Profit","Loss")</f>
        <v>Loss</v>
      </c>
      <c r="S1818" s="6" t="str">
        <f>FLOOR(Table1[[#This Row],[year]]-1900,10)+1900 &amp; "-" &amp; FLOOR(Table1[[#This Row],[year]]-1890,10)+1900</f>
        <v>1990-2000</v>
      </c>
      <c r="T1818" s="14" t="s">
        <v>21835</v>
      </c>
      <c r="AB1818" s="14"/>
    </row>
    <row r="1819" spans="1:28" hidden="1" x14ac:dyDescent="0.3">
      <c r="A1819" t="s">
        <v>6020</v>
      </c>
      <c r="B1819" t="s">
        <v>16</v>
      </c>
      <c r="C1819" t="s">
        <v>41</v>
      </c>
      <c r="D1819">
        <v>1990</v>
      </c>
      <c r="E1819" t="s">
        <v>5859</v>
      </c>
      <c r="F1819">
        <v>5.5</v>
      </c>
      <c r="G1819">
        <v>2200</v>
      </c>
      <c r="H1819" t="s">
        <v>4440</v>
      </c>
      <c r="I1819" t="s">
        <v>4440</v>
      </c>
      <c r="J1819" t="s">
        <v>6021</v>
      </c>
      <c r="K1819" t="s">
        <v>30</v>
      </c>
      <c r="L1819">
        <v>5000000</v>
      </c>
      <c r="M1819">
        <v>485772</v>
      </c>
      <c r="N1819" t="s">
        <v>6022</v>
      </c>
      <c r="O1819">
        <v>90</v>
      </c>
      <c r="P1819" t="str">
        <f>IF(Table1[[#This Row],[score]]&gt;=8.5,"High",IF(Table1[[#This Row],[score]]&gt;=7,"Medium","Low"))</f>
        <v>Low</v>
      </c>
      <c r="Q1819" s="5">
        <f>Table1[[#This Row],[gross]]-Table1[[#This Row],[budget]]</f>
        <v>-4514228</v>
      </c>
      <c r="R1819" s="5" t="str">
        <f>IF(Table1[[#This Row],[Profit]]&gt;0,"Profit","Loss")</f>
        <v>Loss</v>
      </c>
      <c r="S1819" s="6" t="str">
        <f>FLOOR(Table1[[#This Row],[year]]-1900,10)+1900 &amp; "-" &amp; FLOOR(Table1[[#This Row],[year]]-1890,10)+1900</f>
        <v>1990-2000</v>
      </c>
      <c r="T1819" s="14" t="s">
        <v>21835</v>
      </c>
      <c r="AB1819" s="14"/>
    </row>
    <row r="1820" spans="1:28" hidden="1" x14ac:dyDescent="0.3">
      <c r="A1820" t="s">
        <v>6068</v>
      </c>
      <c r="B1820" t="s">
        <v>16</v>
      </c>
      <c r="C1820" t="s">
        <v>34</v>
      </c>
      <c r="D1820">
        <v>1990</v>
      </c>
      <c r="E1820" t="s">
        <v>6069</v>
      </c>
      <c r="F1820">
        <v>4</v>
      </c>
      <c r="G1820">
        <v>4600</v>
      </c>
      <c r="H1820" t="s">
        <v>5493</v>
      </c>
      <c r="I1820" t="s">
        <v>3773</v>
      </c>
      <c r="J1820" t="s">
        <v>2819</v>
      </c>
      <c r="K1820" t="s">
        <v>30</v>
      </c>
      <c r="L1820">
        <f>20500000</f>
        <v>20500000</v>
      </c>
      <c r="M1820">
        <v>358047</v>
      </c>
      <c r="N1820" t="s">
        <v>2188</v>
      </c>
      <c r="O1820">
        <v>99</v>
      </c>
      <c r="P1820" t="str">
        <f>IF(Table1[[#This Row],[score]]&gt;=8.5,"High",IF(Table1[[#This Row],[score]]&gt;=7,"Medium","Low"))</f>
        <v>Low</v>
      </c>
      <c r="Q1820" s="5">
        <f>Table1[[#This Row],[gross]]-Table1[[#This Row],[budget]]</f>
        <v>-20141953</v>
      </c>
      <c r="R1820" s="5" t="str">
        <f>IF(Table1[[#This Row],[Profit]]&gt;0,"Profit","Loss")</f>
        <v>Loss</v>
      </c>
      <c r="S1820" s="6" t="str">
        <f>FLOOR(Table1[[#This Row],[year]]-1900,10)+1900 &amp; "-" &amp; FLOOR(Table1[[#This Row],[year]]-1890,10)+1900</f>
        <v>1990-2000</v>
      </c>
      <c r="T1820" s="14" t="s">
        <v>21835</v>
      </c>
      <c r="AB1820" s="14"/>
    </row>
    <row r="1821" spans="1:28" hidden="1" x14ac:dyDescent="0.3">
      <c r="A1821" t="s">
        <v>5970</v>
      </c>
      <c r="B1821" t="s">
        <v>16</v>
      </c>
      <c r="C1821" t="s">
        <v>41</v>
      </c>
      <c r="D1821">
        <v>1990</v>
      </c>
      <c r="E1821" t="s">
        <v>5971</v>
      </c>
      <c r="F1821">
        <v>7.4</v>
      </c>
      <c r="G1821">
        <v>9400</v>
      </c>
      <c r="H1821" t="s">
        <v>5386</v>
      </c>
      <c r="I1821" t="s">
        <v>5386</v>
      </c>
      <c r="J1821" t="s">
        <v>5387</v>
      </c>
      <c r="K1821" t="s">
        <v>22</v>
      </c>
      <c r="L1821">
        <v>700000</v>
      </c>
      <c r="M1821">
        <v>357400</v>
      </c>
      <c r="N1821" t="s">
        <v>1965</v>
      </c>
      <c r="O1821">
        <v>107</v>
      </c>
      <c r="P1821" t="str">
        <f>IF(Table1[[#This Row],[score]]&gt;=8.5,"High",IF(Table1[[#This Row],[score]]&gt;=7,"Medium","Low"))</f>
        <v>Medium</v>
      </c>
      <c r="Q1821" s="5">
        <f>Table1[[#This Row],[gross]]-Table1[[#This Row],[budget]]</f>
        <v>-342600</v>
      </c>
      <c r="R1821" s="5" t="str">
        <f>IF(Table1[[#This Row],[Profit]]&gt;0,"Profit","Loss")</f>
        <v>Loss</v>
      </c>
      <c r="S1821" s="6" t="str">
        <f>FLOOR(Table1[[#This Row],[year]]-1900,10)+1900 &amp; "-" &amp; FLOOR(Table1[[#This Row],[year]]-1890,10)+1900</f>
        <v>1990-2000</v>
      </c>
      <c r="T1821" s="14" t="s">
        <v>21844</v>
      </c>
      <c r="AB1821" s="14"/>
    </row>
    <row r="1822" spans="1:28" hidden="1" x14ac:dyDescent="0.3">
      <c r="A1822" t="s">
        <v>5962</v>
      </c>
      <c r="B1822" t="s">
        <v>16</v>
      </c>
      <c r="C1822" t="s">
        <v>52</v>
      </c>
      <c r="D1822">
        <v>1990</v>
      </c>
      <c r="E1822" t="s">
        <v>5963</v>
      </c>
      <c r="F1822">
        <v>6.1</v>
      </c>
      <c r="G1822">
        <v>6400</v>
      </c>
      <c r="H1822" t="s">
        <v>5964</v>
      </c>
      <c r="I1822" t="s">
        <v>5965</v>
      </c>
      <c r="J1822" t="s">
        <v>127</v>
      </c>
      <c r="K1822" t="s">
        <v>306</v>
      </c>
      <c r="L1822">
        <v>9000000</v>
      </c>
      <c r="M1822">
        <v>349618</v>
      </c>
      <c r="N1822" t="s">
        <v>5966</v>
      </c>
      <c r="O1822">
        <v>120</v>
      </c>
      <c r="P1822" t="str">
        <f>IF(Table1[[#This Row],[score]]&gt;=8.5,"High",IF(Table1[[#This Row],[score]]&gt;=7,"Medium","Low"))</f>
        <v>Low</v>
      </c>
      <c r="Q1822" s="5">
        <f>Table1[[#This Row],[gross]]-Table1[[#This Row],[budget]]</f>
        <v>-8650382</v>
      </c>
      <c r="R1822" s="5" t="str">
        <f>IF(Table1[[#This Row],[Profit]]&gt;0,"Profit","Loss")</f>
        <v>Loss</v>
      </c>
      <c r="S1822" s="6" t="str">
        <f>FLOOR(Table1[[#This Row],[year]]-1900,10)+1900 &amp; "-" &amp; FLOOR(Table1[[#This Row],[year]]-1890,10)+1900</f>
        <v>1990-2000</v>
      </c>
      <c r="T1822" s="14" t="s">
        <v>21835</v>
      </c>
      <c r="AB1822" s="14"/>
    </row>
    <row r="1823" spans="1:28" hidden="1" x14ac:dyDescent="0.3">
      <c r="A1823" t="s">
        <v>5979</v>
      </c>
      <c r="B1823" t="s">
        <v>16</v>
      </c>
      <c r="C1823" t="s">
        <v>17</v>
      </c>
      <c r="D1823">
        <v>1990</v>
      </c>
      <c r="E1823" t="s">
        <v>5652</v>
      </c>
      <c r="F1823">
        <v>5.5</v>
      </c>
      <c r="G1823">
        <v>3600</v>
      </c>
      <c r="H1823" t="s">
        <v>5980</v>
      </c>
      <c r="I1823" t="s">
        <v>5981</v>
      </c>
      <c r="J1823" t="s">
        <v>1337</v>
      </c>
      <c r="K1823" t="s">
        <v>30</v>
      </c>
      <c r="L1823">
        <v>11500000</v>
      </c>
      <c r="M1823">
        <v>334748</v>
      </c>
      <c r="N1823" t="s">
        <v>4524</v>
      </c>
      <c r="O1823">
        <v>85</v>
      </c>
      <c r="P1823" t="str">
        <f>IF(Table1[[#This Row],[score]]&gt;=8.5,"High",IF(Table1[[#This Row],[score]]&gt;=7,"Medium","Low"))</f>
        <v>Low</v>
      </c>
      <c r="Q1823" s="5">
        <f>Table1[[#This Row],[gross]]-Table1[[#This Row],[budget]]</f>
        <v>-11165252</v>
      </c>
      <c r="R1823" s="5" t="str">
        <f>IF(Table1[[#This Row],[Profit]]&gt;0,"Profit","Loss")</f>
        <v>Loss</v>
      </c>
      <c r="S1823" s="6" t="str">
        <f>FLOOR(Table1[[#This Row],[year]]-1900,10)+1900 &amp; "-" &amp; FLOOR(Table1[[#This Row],[year]]-1890,10)+1900</f>
        <v>1990-2000</v>
      </c>
      <c r="T1823" s="14" t="s">
        <v>21835</v>
      </c>
      <c r="AB1823" s="14"/>
    </row>
    <row r="1824" spans="1:28" hidden="1" x14ac:dyDescent="0.3">
      <c r="A1824" t="s">
        <v>5771</v>
      </c>
      <c r="B1824" t="s">
        <v>16</v>
      </c>
      <c r="C1824" t="s">
        <v>41</v>
      </c>
      <c r="D1824">
        <v>1990</v>
      </c>
      <c r="E1824" t="s">
        <v>5599</v>
      </c>
      <c r="F1824">
        <v>6.2</v>
      </c>
      <c r="G1824">
        <v>9400</v>
      </c>
      <c r="H1824" t="s">
        <v>5772</v>
      </c>
      <c r="I1824" t="s">
        <v>5773</v>
      </c>
      <c r="J1824" t="s">
        <v>5774</v>
      </c>
      <c r="K1824" t="s">
        <v>30</v>
      </c>
      <c r="L1824">
        <v>2500000</v>
      </c>
      <c r="M1824">
        <v>205068</v>
      </c>
      <c r="N1824" t="s">
        <v>5775</v>
      </c>
      <c r="O1824">
        <v>85</v>
      </c>
      <c r="P1824" t="str">
        <f>IF(Table1[[#This Row],[score]]&gt;=8.5,"High",IF(Table1[[#This Row],[score]]&gt;=7,"Medium","Low"))</f>
        <v>Low</v>
      </c>
      <c r="Q1824" s="5">
        <f>Table1[[#This Row],[gross]]-Table1[[#This Row],[budget]]</f>
        <v>-2294932</v>
      </c>
      <c r="R1824" s="5" t="str">
        <f>IF(Table1[[#This Row],[Profit]]&gt;0,"Profit","Loss")</f>
        <v>Loss</v>
      </c>
      <c r="S1824" s="6" t="str">
        <f>FLOOR(Table1[[#This Row],[year]]-1900,10)+1900 &amp; "-" &amp; FLOOR(Table1[[#This Row],[year]]-1890,10)+1900</f>
        <v>1990-2000</v>
      </c>
      <c r="T1824" s="14" t="s">
        <v>21835</v>
      </c>
      <c r="AB1824" s="14"/>
    </row>
    <row r="1825" spans="1:28" hidden="1" x14ac:dyDescent="0.3">
      <c r="A1825" t="s">
        <v>6128</v>
      </c>
      <c r="B1825" t="s">
        <v>16</v>
      </c>
      <c r="C1825" t="s">
        <v>104</v>
      </c>
      <c r="D1825">
        <v>1990</v>
      </c>
      <c r="E1825" t="s">
        <v>6129</v>
      </c>
      <c r="F1825">
        <v>5.8</v>
      </c>
      <c r="G1825">
        <v>1000</v>
      </c>
      <c r="H1825" t="s">
        <v>4182</v>
      </c>
      <c r="I1825" t="s">
        <v>6130</v>
      </c>
      <c r="J1825" t="s">
        <v>6131</v>
      </c>
      <c r="K1825" t="s">
        <v>22</v>
      </c>
      <c r="L1825">
        <f>20500000</f>
        <v>20500000</v>
      </c>
      <c r="M1825">
        <v>59227</v>
      </c>
      <c r="N1825" t="s">
        <v>4654</v>
      </c>
      <c r="O1825">
        <v>93</v>
      </c>
      <c r="P1825" t="str">
        <f>IF(Table1[[#This Row],[score]]&gt;=8.5,"High",IF(Table1[[#This Row],[score]]&gt;=7,"Medium","Low"))</f>
        <v>Low</v>
      </c>
      <c r="Q1825" s="5">
        <f>Table1[[#This Row],[gross]]-Table1[[#This Row],[budget]]</f>
        <v>-20440773</v>
      </c>
      <c r="R1825" s="5" t="str">
        <f>IF(Table1[[#This Row],[Profit]]&gt;0,"Profit","Loss")</f>
        <v>Loss</v>
      </c>
      <c r="S1825" s="6" t="str">
        <f>FLOOR(Table1[[#This Row],[year]]-1900,10)+1900 &amp; "-" &amp; FLOOR(Table1[[#This Row],[year]]-1890,10)+1900</f>
        <v>1990-2000</v>
      </c>
      <c r="T1825" s="14" t="s">
        <v>21844</v>
      </c>
      <c r="AB1825" s="14"/>
    </row>
    <row r="1826" spans="1:28" hidden="1" x14ac:dyDescent="0.3">
      <c r="A1826" t="s">
        <v>6049</v>
      </c>
      <c r="B1826" t="s">
        <v>33</v>
      </c>
      <c r="C1826" t="s">
        <v>41</v>
      </c>
      <c r="D1826">
        <v>1990</v>
      </c>
      <c r="E1826" t="s">
        <v>6050</v>
      </c>
      <c r="F1826">
        <v>7.2</v>
      </c>
      <c r="G1826">
        <v>4000</v>
      </c>
      <c r="H1826" t="s">
        <v>2389</v>
      </c>
      <c r="I1826" t="s">
        <v>2389</v>
      </c>
      <c r="J1826" t="s">
        <v>6051</v>
      </c>
      <c r="K1826" t="s">
        <v>448</v>
      </c>
      <c r="L1826">
        <f>20500000</f>
        <v>20500000</v>
      </c>
      <c r="M1826">
        <v>20554</v>
      </c>
      <c r="N1826" t="s">
        <v>4277</v>
      </c>
      <c r="O1826">
        <v>108</v>
      </c>
      <c r="P1826" t="str">
        <f>IF(Table1[[#This Row],[score]]&gt;=8.5,"High",IF(Table1[[#This Row],[score]]&gt;=7,"Medium","Low"))</f>
        <v>Medium</v>
      </c>
      <c r="Q1826" s="5">
        <f>Table1[[#This Row],[gross]]-Table1[[#This Row],[budget]]</f>
        <v>-20479446</v>
      </c>
      <c r="R1826" s="5" t="str">
        <f>IF(Table1[[#This Row],[Profit]]&gt;0,"Profit","Loss")</f>
        <v>Loss</v>
      </c>
      <c r="S1826" s="6" t="str">
        <f>FLOOR(Table1[[#This Row],[year]]-1900,10)+1900 &amp; "-" &amp; FLOOR(Table1[[#This Row],[year]]-1890,10)+1900</f>
        <v>1990-2000</v>
      </c>
      <c r="T1826" s="14" t="s">
        <v>21842</v>
      </c>
      <c r="AB1826" s="14"/>
    </row>
    <row r="1827" spans="1:28" hidden="1" x14ac:dyDescent="0.3">
      <c r="A1827" t="s">
        <v>6074</v>
      </c>
      <c r="B1827" t="s">
        <v>2676</v>
      </c>
      <c r="C1827" t="s">
        <v>17</v>
      </c>
      <c r="D1827">
        <v>1990</v>
      </c>
      <c r="E1827" t="s">
        <v>6075</v>
      </c>
      <c r="F1827">
        <v>6.4</v>
      </c>
      <c r="G1827">
        <v>840</v>
      </c>
      <c r="H1827" t="s">
        <v>3424</v>
      </c>
      <c r="I1827" t="str">
        <f>"unknown"</f>
        <v>unknown</v>
      </c>
      <c r="J1827" t="s">
        <v>6076</v>
      </c>
      <c r="K1827" t="s">
        <v>22</v>
      </c>
      <c r="L1827">
        <f>20500000</f>
        <v>20500000</v>
      </c>
      <c r="M1827">
        <v>5006</v>
      </c>
      <c r="N1827" t="s">
        <v>6077</v>
      </c>
      <c r="O1827">
        <v>92</v>
      </c>
      <c r="P1827" t="str">
        <f>IF(Table1[[#This Row],[score]]&gt;=8.5,"High",IF(Table1[[#This Row],[score]]&gt;=7,"Medium","Low"))</f>
        <v>Low</v>
      </c>
      <c r="Q1827" s="5">
        <f>Table1[[#This Row],[gross]]-Table1[[#This Row],[budget]]</f>
        <v>-20494994</v>
      </c>
      <c r="R1827" s="5" t="str">
        <f>IF(Table1[[#This Row],[Profit]]&gt;0,"Profit","Loss")</f>
        <v>Loss</v>
      </c>
      <c r="S1827" s="6" t="str">
        <f>FLOOR(Table1[[#This Row],[year]]-1900,10)+1900 &amp; "-" &amp; FLOOR(Table1[[#This Row],[year]]-1890,10)+1900</f>
        <v>1990-2000</v>
      </c>
      <c r="T1827" s="14" t="s">
        <v>21835</v>
      </c>
      <c r="AB1827" s="14"/>
    </row>
    <row r="1828" spans="1:28" hidden="1" x14ac:dyDescent="0.3">
      <c r="A1828" t="s">
        <v>6146</v>
      </c>
      <c r="B1828" t="s">
        <v>16</v>
      </c>
      <c r="C1828" t="s">
        <v>34</v>
      </c>
      <c r="D1828">
        <v>1991</v>
      </c>
      <c r="E1828" t="s">
        <v>6147</v>
      </c>
      <c r="F1828">
        <v>8.5</v>
      </c>
      <c r="G1828">
        <v>1000000</v>
      </c>
      <c r="H1828" t="s">
        <v>1972</v>
      </c>
      <c r="I1828" t="s">
        <v>1972</v>
      </c>
      <c r="J1828" t="s">
        <v>986</v>
      </c>
      <c r="K1828" t="s">
        <v>30</v>
      </c>
      <c r="L1828" s="5">
        <v>102000000</v>
      </c>
      <c r="M1828" s="5">
        <v>520881154</v>
      </c>
      <c r="N1828" t="s">
        <v>4109</v>
      </c>
      <c r="O1828">
        <v>137</v>
      </c>
      <c r="P1828" t="str">
        <f>IF(Table1[[#This Row],[score]]&gt;=8.5,"High",IF(Table1[[#This Row],[score]]&gt;=7,"Medium","Low"))</f>
        <v>High</v>
      </c>
      <c r="Q1828" s="5">
        <f>Table1[[#This Row],[gross]]-Table1[[#This Row],[budget]]</f>
        <v>418881154</v>
      </c>
      <c r="R1828" s="5" t="str">
        <f>IF(Table1[[#This Row],[Profit]]&gt;0,"Profit","Loss")</f>
        <v>Profit</v>
      </c>
      <c r="S1828" s="6" t="str">
        <f>FLOOR(Table1[[#This Row],[year]]-1900,10)+1900 &amp; "-" &amp; FLOOR(Table1[[#This Row],[year]]-1890,10)+1900</f>
        <v>1990-2000</v>
      </c>
      <c r="T1828" s="14" t="s">
        <v>21835</v>
      </c>
      <c r="AB1828" s="14"/>
    </row>
    <row r="1829" spans="1:28" hidden="1" x14ac:dyDescent="0.3">
      <c r="A1829" t="s">
        <v>6181</v>
      </c>
      <c r="B1829" t="s">
        <v>337</v>
      </c>
      <c r="C1829" t="s">
        <v>390</v>
      </c>
      <c r="D1829">
        <v>1991</v>
      </c>
      <c r="E1829" t="s">
        <v>6169</v>
      </c>
      <c r="F1829">
        <v>8</v>
      </c>
      <c r="G1829">
        <v>424000</v>
      </c>
      <c r="H1829" t="s">
        <v>6182</v>
      </c>
      <c r="I1829" t="s">
        <v>6183</v>
      </c>
      <c r="J1829" t="s">
        <v>6184</v>
      </c>
      <c r="K1829" t="s">
        <v>30</v>
      </c>
      <c r="L1829">
        <v>25000000</v>
      </c>
      <c r="M1829">
        <v>424967620</v>
      </c>
      <c r="N1829" t="s">
        <v>1708</v>
      </c>
      <c r="O1829">
        <v>84</v>
      </c>
      <c r="P1829" t="str">
        <f>IF(Table1[[#This Row],[score]]&gt;=8.5,"High",IF(Table1[[#This Row],[score]]&gt;=7,"Medium","Low"))</f>
        <v>Medium</v>
      </c>
      <c r="Q1829" s="5">
        <f>Table1[[#This Row],[gross]]-Table1[[#This Row],[budget]]</f>
        <v>399967620</v>
      </c>
      <c r="R1829" s="5" t="str">
        <f>IF(Table1[[#This Row],[Profit]]&gt;0,"Profit","Loss")</f>
        <v>Profit</v>
      </c>
      <c r="S1829" s="6" t="str">
        <f>FLOOR(Table1[[#This Row],[year]]-1900,10)+1900 &amp; "-" &amp; FLOOR(Table1[[#This Row],[year]]-1890,10)+1900</f>
        <v>1990-2000</v>
      </c>
      <c r="T1829" s="14" t="s">
        <v>21835</v>
      </c>
      <c r="AB1829" s="14"/>
    </row>
    <row r="1830" spans="1:28" hidden="1" x14ac:dyDescent="0.3">
      <c r="A1830" t="s">
        <v>6175</v>
      </c>
      <c r="B1830" t="s">
        <v>1974</v>
      </c>
      <c r="C1830" t="s">
        <v>34</v>
      </c>
      <c r="D1830">
        <v>1991</v>
      </c>
      <c r="E1830" t="s">
        <v>6176</v>
      </c>
      <c r="F1830">
        <v>6.9</v>
      </c>
      <c r="G1830">
        <v>182000</v>
      </c>
      <c r="H1830" t="s">
        <v>2013</v>
      </c>
      <c r="I1830" t="s">
        <v>4949</v>
      </c>
      <c r="J1830" t="s">
        <v>2798</v>
      </c>
      <c r="K1830" t="s">
        <v>30</v>
      </c>
      <c r="L1830">
        <v>48000000</v>
      </c>
      <c r="M1830">
        <v>390493908</v>
      </c>
      <c r="N1830" t="s">
        <v>23</v>
      </c>
      <c r="O1830">
        <v>143</v>
      </c>
      <c r="P1830" t="str">
        <f>IF(Table1[[#This Row],[score]]&gt;=8.5,"High",IF(Table1[[#This Row],[score]]&gt;=7,"Medium","Low"))</f>
        <v>Low</v>
      </c>
      <c r="Q1830" s="5">
        <f>Table1[[#This Row],[gross]]-Table1[[#This Row],[budget]]</f>
        <v>342493908</v>
      </c>
      <c r="R1830" s="5" t="str">
        <f>IF(Table1[[#This Row],[Profit]]&gt;0,"Profit","Loss")</f>
        <v>Profit</v>
      </c>
      <c r="S1830" s="6" t="str">
        <f>FLOOR(Table1[[#This Row],[year]]-1900,10)+1900 &amp; "-" &amp; FLOOR(Table1[[#This Row],[year]]-1890,10)+1900</f>
        <v>1990-2000</v>
      </c>
      <c r="T1830" s="14" t="s">
        <v>21835</v>
      </c>
      <c r="AB1830" s="14"/>
    </row>
    <row r="1831" spans="1:28" hidden="1" x14ac:dyDescent="0.3">
      <c r="A1831" t="s">
        <v>6155</v>
      </c>
      <c r="B1831" t="s">
        <v>33</v>
      </c>
      <c r="C1831" t="s">
        <v>25</v>
      </c>
      <c r="D1831">
        <v>1991</v>
      </c>
      <c r="E1831" t="s">
        <v>6156</v>
      </c>
      <c r="F1831">
        <v>6.8</v>
      </c>
      <c r="G1831">
        <v>240000</v>
      </c>
      <c r="H1831" t="s">
        <v>486</v>
      </c>
      <c r="I1831" t="s">
        <v>6157</v>
      </c>
      <c r="J1831" t="s">
        <v>1039</v>
      </c>
      <c r="K1831" t="s">
        <v>30</v>
      </c>
      <c r="L1831">
        <v>70000000</v>
      </c>
      <c r="M1831">
        <v>300854823</v>
      </c>
      <c r="N1831" t="s">
        <v>1530</v>
      </c>
      <c r="O1831">
        <v>142</v>
      </c>
      <c r="P1831" t="str">
        <f>IF(Table1[[#This Row],[score]]&gt;=8.5,"High",IF(Table1[[#This Row],[score]]&gt;=7,"Medium","Low"))</f>
        <v>Low</v>
      </c>
      <c r="Q1831" s="5">
        <f>Table1[[#This Row],[gross]]-Table1[[#This Row],[budget]]</f>
        <v>230854823</v>
      </c>
      <c r="R1831" s="5" t="str">
        <f>IF(Table1[[#This Row],[Profit]]&gt;0,"Profit","Loss")</f>
        <v>Profit</v>
      </c>
      <c r="S1831" s="6" t="str">
        <f>FLOOR(Table1[[#This Row],[year]]-1900,10)+1900 &amp; "-" &amp; FLOOR(Table1[[#This Row],[year]]-1890,10)+1900</f>
        <v>1990-2000</v>
      </c>
      <c r="T1831" s="14" t="s">
        <v>21835</v>
      </c>
      <c r="AB1831" s="14"/>
    </row>
    <row r="1832" spans="1:28" hidden="1" x14ac:dyDescent="0.3">
      <c r="A1832" t="s">
        <v>6152</v>
      </c>
      <c r="B1832" t="s">
        <v>16</v>
      </c>
      <c r="C1832" t="s">
        <v>104</v>
      </c>
      <c r="D1832">
        <v>1991</v>
      </c>
      <c r="E1832" t="s">
        <v>6153</v>
      </c>
      <c r="F1832">
        <v>8.6</v>
      </c>
      <c r="G1832">
        <v>1300000</v>
      </c>
      <c r="H1832" t="s">
        <v>292</v>
      </c>
      <c r="I1832" t="s">
        <v>3228</v>
      </c>
      <c r="J1832" t="s">
        <v>4320</v>
      </c>
      <c r="K1832" t="s">
        <v>30</v>
      </c>
      <c r="L1832" s="5">
        <v>19000000</v>
      </c>
      <c r="M1832" s="5">
        <v>272742922</v>
      </c>
      <c r="N1832" t="s">
        <v>6154</v>
      </c>
      <c r="O1832">
        <v>118</v>
      </c>
      <c r="P1832" t="str">
        <f>IF(Table1[[#This Row],[score]]&gt;=8.5,"High",IF(Table1[[#This Row],[score]]&gt;=7,"Medium","Low"))</f>
        <v>High</v>
      </c>
      <c r="Q1832" s="5">
        <f>Table1[[#This Row],[gross]]-Table1[[#This Row],[budget]]</f>
        <v>253742922</v>
      </c>
      <c r="R1832" s="5" t="str">
        <f>IF(Table1[[#This Row],[Profit]]&gt;0,"Profit","Loss")</f>
        <v>Profit</v>
      </c>
      <c r="S1832" s="6" t="str">
        <f>FLOOR(Table1[[#This Row],[year]]-1900,10)+1900 &amp; "-" &amp; FLOOR(Table1[[#This Row],[year]]-1890,10)+1900</f>
        <v>1990-2000</v>
      </c>
      <c r="T1832" s="14" t="s">
        <v>21835</v>
      </c>
      <c r="AB1832" s="14"/>
    </row>
    <row r="1833" spans="1:28" hidden="1" x14ac:dyDescent="0.3">
      <c r="A1833" t="s">
        <v>6190</v>
      </c>
      <c r="B1833" t="s">
        <v>16</v>
      </c>
      <c r="C1833" t="s">
        <v>17</v>
      </c>
      <c r="D1833">
        <v>1991</v>
      </c>
      <c r="E1833" t="s">
        <v>6133</v>
      </c>
      <c r="F1833">
        <v>8</v>
      </c>
      <c r="G1833">
        <v>146000</v>
      </c>
      <c r="H1833" t="s">
        <v>779</v>
      </c>
      <c r="I1833" t="s">
        <v>6191</v>
      </c>
      <c r="J1833" t="s">
        <v>2798</v>
      </c>
      <c r="K1833" t="s">
        <v>30</v>
      </c>
      <c r="L1833">
        <v>40000000</v>
      </c>
      <c r="M1833">
        <v>205405498</v>
      </c>
      <c r="N1833" t="s">
        <v>23</v>
      </c>
      <c r="O1833">
        <v>189</v>
      </c>
      <c r="P1833" t="str">
        <f>IF(Table1[[#This Row],[score]]&gt;=8.5,"High",IF(Table1[[#This Row],[score]]&gt;=7,"Medium","Low"))</f>
        <v>Medium</v>
      </c>
      <c r="Q1833" s="5">
        <f>Table1[[#This Row],[gross]]-Table1[[#This Row],[budget]]</f>
        <v>165405498</v>
      </c>
      <c r="R1833" s="5" t="str">
        <f>IF(Table1[[#This Row],[Profit]]&gt;0,"Profit","Loss")</f>
        <v>Profit</v>
      </c>
      <c r="S1833" s="6" t="str">
        <f>FLOOR(Table1[[#This Row],[year]]-1900,10)+1900 &amp; "-" &amp; FLOOR(Table1[[#This Row],[year]]-1890,10)+1900</f>
        <v>1990-2000</v>
      </c>
      <c r="T1833" s="14" t="s">
        <v>21835</v>
      </c>
      <c r="AB1833" s="14"/>
    </row>
    <row r="1834" spans="1:28" hidden="1" x14ac:dyDescent="0.3">
      <c r="A1834" t="s">
        <v>6168</v>
      </c>
      <c r="B1834" t="s">
        <v>1974</v>
      </c>
      <c r="C1834" t="s">
        <v>41</v>
      </c>
      <c r="D1834">
        <v>1991</v>
      </c>
      <c r="E1834" t="s">
        <v>6169</v>
      </c>
      <c r="F1834">
        <v>6.9</v>
      </c>
      <c r="G1834">
        <v>140000</v>
      </c>
      <c r="H1834" t="s">
        <v>6170</v>
      </c>
      <c r="I1834" t="s">
        <v>6171</v>
      </c>
      <c r="J1834" t="s">
        <v>4268</v>
      </c>
      <c r="K1834" t="s">
        <v>30</v>
      </c>
      <c r="L1834">
        <v>30000000</v>
      </c>
      <c r="M1834">
        <v>191502426</v>
      </c>
      <c r="N1834" t="s">
        <v>50</v>
      </c>
      <c r="O1834">
        <v>99</v>
      </c>
      <c r="P1834" t="str">
        <f>IF(Table1[[#This Row],[score]]&gt;=8.5,"High",IF(Table1[[#This Row],[score]]&gt;=7,"Medium","Low"))</f>
        <v>Low</v>
      </c>
      <c r="Q1834" s="5">
        <f>Table1[[#This Row],[gross]]-Table1[[#This Row],[budget]]</f>
        <v>161502426</v>
      </c>
      <c r="R1834" s="5" t="str">
        <f>IF(Table1[[#This Row],[Profit]]&gt;0,"Profit","Loss")</f>
        <v>Profit</v>
      </c>
      <c r="S1834" s="6" t="str">
        <f>FLOOR(Table1[[#This Row],[year]]-1900,10)+1900 &amp; "-" &amp; FLOOR(Table1[[#This Row],[year]]-1890,10)+1900</f>
        <v>1990-2000</v>
      </c>
      <c r="T1834" s="14" t="s">
        <v>21835</v>
      </c>
      <c r="AB1834" s="14"/>
    </row>
    <row r="1835" spans="1:28" hidden="1" x14ac:dyDescent="0.3">
      <c r="A1835" t="s">
        <v>6161</v>
      </c>
      <c r="B1835" t="s">
        <v>16</v>
      </c>
      <c r="C1835" t="s">
        <v>104</v>
      </c>
      <c r="D1835">
        <v>1991</v>
      </c>
      <c r="E1835" t="s">
        <v>6162</v>
      </c>
      <c r="F1835">
        <v>7.3</v>
      </c>
      <c r="G1835">
        <v>180000</v>
      </c>
      <c r="H1835" t="s">
        <v>65</v>
      </c>
      <c r="I1835" t="s">
        <v>6163</v>
      </c>
      <c r="J1835" t="s">
        <v>67</v>
      </c>
      <c r="K1835" t="s">
        <v>30</v>
      </c>
      <c r="L1835">
        <v>35000000</v>
      </c>
      <c r="M1835">
        <v>182291969</v>
      </c>
      <c r="N1835" t="s">
        <v>1530</v>
      </c>
      <c r="O1835">
        <v>128</v>
      </c>
      <c r="P1835" t="str">
        <f>IF(Table1[[#This Row],[score]]&gt;=8.5,"High",IF(Table1[[#This Row],[score]]&gt;=7,"Medium","Low"))</f>
        <v>Medium</v>
      </c>
      <c r="Q1835" s="5">
        <f>Table1[[#This Row],[gross]]-Table1[[#This Row],[budget]]</f>
        <v>147291969</v>
      </c>
      <c r="R1835" s="5" t="str">
        <f>IF(Table1[[#This Row],[Profit]]&gt;0,"Profit","Loss")</f>
        <v>Profit</v>
      </c>
      <c r="S1835" s="6" t="str">
        <f>FLOOR(Table1[[#This Row],[year]]-1900,10)+1900 &amp; "-" &amp; FLOOR(Table1[[#This Row],[year]]-1890,10)+1900</f>
        <v>1990-2000</v>
      </c>
      <c r="T1835" s="14" t="s">
        <v>21835</v>
      </c>
      <c r="AB1835" s="14"/>
    </row>
    <row r="1836" spans="1:28" hidden="1" x14ac:dyDescent="0.3">
      <c r="A1836" t="s">
        <v>6239</v>
      </c>
      <c r="B1836" t="s">
        <v>1974</v>
      </c>
      <c r="C1836" t="s">
        <v>34</v>
      </c>
      <c r="D1836">
        <v>1991</v>
      </c>
      <c r="E1836" t="s">
        <v>6240</v>
      </c>
      <c r="F1836">
        <v>6.8</v>
      </c>
      <c r="G1836">
        <v>102000</v>
      </c>
      <c r="H1836" t="s">
        <v>42</v>
      </c>
      <c r="I1836" t="s">
        <v>42</v>
      </c>
      <c r="J1836" t="s">
        <v>3222</v>
      </c>
      <c r="K1836" t="s">
        <v>30</v>
      </c>
      <c r="L1836">
        <v>26000000</v>
      </c>
      <c r="M1836">
        <v>181096164</v>
      </c>
      <c r="N1836" t="s">
        <v>180</v>
      </c>
      <c r="O1836">
        <v>84</v>
      </c>
      <c r="P1836" t="str">
        <f>IF(Table1[[#This Row],[score]]&gt;=8.5,"High",IF(Table1[[#This Row],[score]]&gt;=7,"Medium","Low"))</f>
        <v>Low</v>
      </c>
      <c r="Q1836" s="5">
        <f>Table1[[#This Row],[gross]]-Table1[[#This Row],[budget]]</f>
        <v>155096164</v>
      </c>
      <c r="R1836" s="5" t="str">
        <f>IF(Table1[[#This Row],[Profit]]&gt;0,"Profit","Loss")</f>
        <v>Profit</v>
      </c>
      <c r="S1836" s="6" t="str">
        <f>FLOOR(Table1[[#This Row],[year]]-1900,10)+1900 &amp; "-" &amp; FLOOR(Table1[[#This Row],[year]]-1890,10)+1900</f>
        <v>1990-2000</v>
      </c>
      <c r="T1836" s="14" t="s">
        <v>21835</v>
      </c>
      <c r="AB1836" s="14"/>
    </row>
    <row r="1837" spans="1:28" hidden="1" x14ac:dyDescent="0.3">
      <c r="A1837" t="s">
        <v>6207</v>
      </c>
      <c r="B1837" t="s">
        <v>1974</v>
      </c>
      <c r="C1837" t="s">
        <v>41</v>
      </c>
      <c r="D1837">
        <v>1991</v>
      </c>
      <c r="E1837" t="s">
        <v>6208</v>
      </c>
      <c r="F1837">
        <v>6.8</v>
      </c>
      <c r="G1837">
        <v>51000</v>
      </c>
      <c r="H1837" t="s">
        <v>5612</v>
      </c>
      <c r="I1837" t="s">
        <v>1123</v>
      </c>
      <c r="J1837" t="s">
        <v>4868</v>
      </c>
      <c r="K1837" t="s">
        <v>30</v>
      </c>
      <c r="L1837">
        <v>27000000</v>
      </c>
      <c r="M1837">
        <v>179033791</v>
      </c>
      <c r="N1837" t="s">
        <v>5059</v>
      </c>
      <c r="O1837">
        <v>113</v>
      </c>
      <c r="P1837" t="str">
        <f>IF(Table1[[#This Row],[score]]&gt;=8.5,"High",IF(Table1[[#This Row],[score]]&gt;=7,"Medium","Low"))</f>
        <v>Low</v>
      </c>
      <c r="Q1837" s="5">
        <f>Table1[[#This Row],[gross]]-Table1[[#This Row],[budget]]</f>
        <v>152033791</v>
      </c>
      <c r="R1837" s="5" t="str">
        <f>IF(Table1[[#This Row],[Profit]]&gt;0,"Profit","Loss")</f>
        <v>Profit</v>
      </c>
      <c r="S1837" s="6" t="str">
        <f>FLOOR(Table1[[#This Row],[year]]-1900,10)+1900 &amp; "-" &amp; FLOOR(Table1[[#This Row],[year]]-1890,10)+1900</f>
        <v>1990-2000</v>
      </c>
      <c r="T1837" s="14" t="s">
        <v>21835</v>
      </c>
      <c r="AB1837" s="14"/>
    </row>
    <row r="1838" spans="1:28" hidden="1" x14ac:dyDescent="0.3">
      <c r="A1838" t="s">
        <v>6219</v>
      </c>
      <c r="B1838" t="s">
        <v>16</v>
      </c>
      <c r="C1838" t="s">
        <v>17</v>
      </c>
      <c r="D1838">
        <v>1991</v>
      </c>
      <c r="E1838" t="s">
        <v>5759</v>
      </c>
      <c r="F1838">
        <v>6.3</v>
      </c>
      <c r="G1838">
        <v>52000</v>
      </c>
      <c r="H1838" t="s">
        <v>2141</v>
      </c>
      <c r="I1838" t="s">
        <v>6220</v>
      </c>
      <c r="J1838" t="s">
        <v>6221</v>
      </c>
      <c r="K1838" t="s">
        <v>30</v>
      </c>
      <c r="L1838">
        <v>19000000</v>
      </c>
      <c r="M1838">
        <v>174999005</v>
      </c>
      <c r="N1838" t="s">
        <v>180</v>
      </c>
      <c r="O1838">
        <v>99</v>
      </c>
      <c r="P1838" t="str">
        <f>IF(Table1[[#This Row],[score]]&gt;=8.5,"High",IF(Table1[[#This Row],[score]]&gt;=7,"Medium","Low"))</f>
        <v>Low</v>
      </c>
      <c r="Q1838" s="5">
        <f>Table1[[#This Row],[gross]]-Table1[[#This Row],[budget]]</f>
        <v>155999005</v>
      </c>
      <c r="R1838" s="5" t="str">
        <f>IF(Table1[[#This Row],[Profit]]&gt;0,"Profit","Loss")</f>
        <v>Profit</v>
      </c>
      <c r="S1838" s="6" t="str">
        <f>FLOOR(Table1[[#This Row],[year]]-1900,10)+1900 &amp; "-" &amp; FLOOR(Table1[[#This Row],[year]]-1890,10)+1900</f>
        <v>1990-2000</v>
      </c>
      <c r="T1838" s="14" t="s">
        <v>21835</v>
      </c>
      <c r="AB1838" s="14"/>
    </row>
    <row r="1839" spans="1:28" hidden="1" x14ac:dyDescent="0.3">
      <c r="A1839" t="s">
        <v>6200</v>
      </c>
      <c r="B1839" t="s">
        <v>16</v>
      </c>
      <c r="C1839" t="s">
        <v>34</v>
      </c>
      <c r="D1839">
        <v>1991</v>
      </c>
      <c r="E1839" t="s">
        <v>5878</v>
      </c>
      <c r="F1839">
        <v>6.7</v>
      </c>
      <c r="G1839">
        <v>74000</v>
      </c>
      <c r="H1839" t="s">
        <v>1122</v>
      </c>
      <c r="I1839" t="s">
        <v>3214</v>
      </c>
      <c r="J1839" t="s">
        <v>498</v>
      </c>
      <c r="K1839" t="s">
        <v>30</v>
      </c>
      <c r="L1839">
        <v>40000000</v>
      </c>
      <c r="M1839">
        <v>152368585</v>
      </c>
      <c r="N1839" t="s">
        <v>4166</v>
      </c>
      <c r="O1839">
        <v>137</v>
      </c>
      <c r="P1839" t="str">
        <f>IF(Table1[[#This Row],[score]]&gt;=8.5,"High",IF(Table1[[#This Row],[score]]&gt;=7,"Medium","Low"))</f>
        <v>Low</v>
      </c>
      <c r="Q1839" s="5">
        <f>Table1[[#This Row],[gross]]-Table1[[#This Row],[budget]]</f>
        <v>112368585</v>
      </c>
      <c r="R1839" s="5" t="str">
        <f>IF(Table1[[#This Row],[Profit]]&gt;0,"Profit","Loss")</f>
        <v>Profit</v>
      </c>
      <c r="S1839" s="6" t="str">
        <f>FLOOR(Table1[[#This Row],[year]]-1900,10)+1900 &amp; "-" &amp; FLOOR(Table1[[#This Row],[year]]-1890,10)+1900</f>
        <v>1990-2000</v>
      </c>
      <c r="T1839" s="14" t="s">
        <v>21835</v>
      </c>
      <c r="AB1839" s="14"/>
    </row>
    <row r="1840" spans="1:28" hidden="1" x14ac:dyDescent="0.3">
      <c r="A1840" t="s">
        <v>6185</v>
      </c>
      <c r="B1840" t="s">
        <v>1974</v>
      </c>
      <c r="C1840" t="s">
        <v>17</v>
      </c>
      <c r="D1840">
        <v>1991</v>
      </c>
      <c r="E1840" t="s">
        <v>6186</v>
      </c>
      <c r="F1840">
        <v>7.7</v>
      </c>
      <c r="G1840">
        <v>69000</v>
      </c>
      <c r="H1840" t="s">
        <v>6187</v>
      </c>
      <c r="I1840" t="s">
        <v>6188</v>
      </c>
      <c r="J1840" t="s">
        <v>6189</v>
      </c>
      <c r="K1840" t="s">
        <v>30</v>
      </c>
      <c r="L1840">
        <v>11000000</v>
      </c>
      <c r="M1840">
        <v>119418501</v>
      </c>
      <c r="N1840" t="s">
        <v>61</v>
      </c>
      <c r="O1840">
        <v>130</v>
      </c>
      <c r="P1840" t="str">
        <f>IF(Table1[[#This Row],[score]]&gt;=8.5,"High",IF(Table1[[#This Row],[score]]&gt;=7,"Medium","Low"))</f>
        <v>Medium</v>
      </c>
      <c r="Q1840" s="5">
        <f>Table1[[#This Row],[gross]]-Table1[[#This Row],[budget]]</f>
        <v>108418501</v>
      </c>
      <c r="R1840" s="5" t="str">
        <f>IF(Table1[[#This Row],[Profit]]&gt;0,"Profit","Loss")</f>
        <v>Profit</v>
      </c>
      <c r="S1840" s="6" t="str">
        <f>FLOOR(Table1[[#This Row],[year]]-1900,10)+1900 &amp; "-" &amp; FLOOR(Table1[[#This Row],[year]]-1890,10)+1900</f>
        <v>1990-2000</v>
      </c>
      <c r="T1840" s="14" t="s">
        <v>21835</v>
      </c>
      <c r="AB1840" s="14"/>
    </row>
    <row r="1841" spans="1:28" hidden="1" x14ac:dyDescent="0.3">
      <c r="A1841" t="s">
        <v>6232</v>
      </c>
      <c r="B1841" t="s">
        <v>33</v>
      </c>
      <c r="C1841" t="s">
        <v>34</v>
      </c>
      <c r="D1841">
        <v>1991</v>
      </c>
      <c r="E1841" t="s">
        <v>6233</v>
      </c>
      <c r="F1841">
        <v>7.2</v>
      </c>
      <c r="G1841">
        <v>72000</v>
      </c>
      <c r="H1841" t="s">
        <v>1014</v>
      </c>
      <c r="I1841" t="s">
        <v>1015</v>
      </c>
      <c r="J1841" t="s">
        <v>1016</v>
      </c>
      <c r="K1841" t="s">
        <v>30</v>
      </c>
      <c r="L1841">
        <v>30000000</v>
      </c>
      <c r="M1841">
        <v>96888996</v>
      </c>
      <c r="N1841" t="s">
        <v>44</v>
      </c>
      <c r="O1841">
        <v>110</v>
      </c>
      <c r="P1841" t="str">
        <f>IF(Table1[[#This Row],[score]]&gt;=8.5,"High",IF(Table1[[#This Row],[score]]&gt;=7,"Medium","Low"))</f>
        <v>Medium</v>
      </c>
      <c r="Q1841" s="5">
        <f>Table1[[#This Row],[gross]]-Table1[[#This Row],[budget]]</f>
        <v>66888996</v>
      </c>
      <c r="R1841" s="5" t="str">
        <f>IF(Table1[[#This Row],[Profit]]&gt;0,"Profit","Loss")</f>
        <v>Profit</v>
      </c>
      <c r="S1841" s="6" t="str">
        <f>FLOOR(Table1[[#This Row],[year]]-1900,10)+1900 &amp; "-" &amp; FLOOR(Table1[[#This Row],[year]]-1890,10)+1900</f>
        <v>1990-2000</v>
      </c>
      <c r="T1841" s="14" t="s">
        <v>21835</v>
      </c>
      <c r="AB1841" s="14"/>
    </row>
    <row r="1842" spans="1:28" hidden="1" x14ac:dyDescent="0.3">
      <c r="A1842" t="s">
        <v>6205</v>
      </c>
      <c r="B1842" t="s">
        <v>33</v>
      </c>
      <c r="C1842" t="s">
        <v>41</v>
      </c>
      <c r="D1842">
        <v>1991</v>
      </c>
      <c r="E1842" t="s">
        <v>6133</v>
      </c>
      <c r="F1842">
        <v>6.5</v>
      </c>
      <c r="G1842">
        <v>71000</v>
      </c>
      <c r="H1842" t="s">
        <v>2323</v>
      </c>
      <c r="I1842" t="s">
        <v>6206</v>
      </c>
      <c r="J1842" t="s">
        <v>839</v>
      </c>
      <c r="K1842" t="s">
        <v>30</v>
      </c>
      <c r="L1842">
        <f>20500000</f>
        <v>20500000</v>
      </c>
      <c r="M1842">
        <v>89325780</v>
      </c>
      <c r="N1842" t="s">
        <v>2067</v>
      </c>
      <c r="O1842">
        <v>105</v>
      </c>
      <c r="P1842" t="str">
        <f>IF(Table1[[#This Row],[score]]&gt;=8.5,"High",IF(Table1[[#This Row],[score]]&gt;=7,"Medium","Low"))</f>
        <v>Low</v>
      </c>
      <c r="Q1842" s="5">
        <f>Table1[[#This Row],[gross]]-Table1[[#This Row],[budget]]</f>
        <v>68825780</v>
      </c>
      <c r="R1842" s="5" t="str">
        <f>IF(Table1[[#This Row],[Profit]]&gt;0,"Profit","Loss")</f>
        <v>Profit</v>
      </c>
      <c r="S1842" s="6" t="str">
        <f>FLOOR(Table1[[#This Row],[year]]-1900,10)+1900 &amp; "-" &amp; FLOOR(Table1[[#This Row],[year]]-1890,10)+1900</f>
        <v>1990-2000</v>
      </c>
      <c r="T1842" s="14" t="s">
        <v>21835</v>
      </c>
      <c r="AB1842" s="14"/>
    </row>
    <row r="1843" spans="1:28" hidden="1" x14ac:dyDescent="0.3">
      <c r="A1843" t="s">
        <v>6258</v>
      </c>
      <c r="B1843" t="s">
        <v>1974</v>
      </c>
      <c r="C1843" t="s">
        <v>41</v>
      </c>
      <c r="D1843">
        <v>1991</v>
      </c>
      <c r="E1843" t="s">
        <v>6259</v>
      </c>
      <c r="F1843">
        <v>6.9</v>
      </c>
      <c r="G1843">
        <v>108000</v>
      </c>
      <c r="H1843" t="s">
        <v>4472</v>
      </c>
      <c r="I1843" t="s">
        <v>42</v>
      </c>
      <c r="J1843" t="s">
        <v>194</v>
      </c>
      <c r="K1843" t="s">
        <v>30</v>
      </c>
      <c r="L1843">
        <v>23000000</v>
      </c>
      <c r="M1843">
        <v>86930411</v>
      </c>
      <c r="N1843" t="s">
        <v>44</v>
      </c>
      <c r="O1843">
        <v>85</v>
      </c>
      <c r="P1843" t="str">
        <f>IF(Table1[[#This Row],[score]]&gt;=8.5,"High",IF(Table1[[#This Row],[score]]&gt;=7,"Medium","Low"))</f>
        <v>Low</v>
      </c>
      <c r="Q1843" s="5">
        <f>Table1[[#This Row],[gross]]-Table1[[#This Row],[budget]]</f>
        <v>63930411</v>
      </c>
      <c r="R1843" s="5" t="str">
        <f>IF(Table1[[#This Row],[Profit]]&gt;0,"Profit","Loss")</f>
        <v>Profit</v>
      </c>
      <c r="S1843" s="6" t="str">
        <f>FLOOR(Table1[[#This Row],[year]]-1900,10)+1900 &amp; "-" &amp; FLOOR(Table1[[#This Row],[year]]-1890,10)+1900</f>
        <v>1990-2000</v>
      </c>
      <c r="T1843" s="14" t="s">
        <v>21835</v>
      </c>
      <c r="AB1843" s="14"/>
    </row>
    <row r="1844" spans="1:28" hidden="1" x14ac:dyDescent="0.3">
      <c r="A1844" t="s">
        <v>6148</v>
      </c>
      <c r="B1844" t="s">
        <v>16</v>
      </c>
      <c r="C1844" t="s">
        <v>34</v>
      </c>
      <c r="D1844">
        <v>1991</v>
      </c>
      <c r="E1844" t="s">
        <v>6149</v>
      </c>
      <c r="F1844">
        <v>7.3</v>
      </c>
      <c r="G1844">
        <v>166000</v>
      </c>
      <c r="H1844" t="s">
        <v>3845</v>
      </c>
      <c r="I1844" t="s">
        <v>6150</v>
      </c>
      <c r="J1844" t="s">
        <v>2014</v>
      </c>
      <c r="K1844" t="s">
        <v>30</v>
      </c>
      <c r="L1844">
        <v>24000000</v>
      </c>
      <c r="M1844">
        <v>83531958</v>
      </c>
      <c r="N1844" t="s">
        <v>6151</v>
      </c>
      <c r="O1844">
        <v>122</v>
      </c>
      <c r="P1844" t="str">
        <f>IF(Table1[[#This Row],[score]]&gt;=8.5,"High",IF(Table1[[#This Row],[score]]&gt;=7,"Medium","Low"))</f>
        <v>Medium</v>
      </c>
      <c r="Q1844" s="5">
        <f>Table1[[#This Row],[gross]]-Table1[[#This Row],[budget]]</f>
        <v>59531958</v>
      </c>
      <c r="R1844" s="5" t="str">
        <f>IF(Table1[[#This Row],[Profit]]&gt;0,"Profit","Loss")</f>
        <v>Profit</v>
      </c>
      <c r="S1844" s="6" t="str">
        <f>FLOOR(Table1[[#This Row],[year]]-1900,10)+1900 &amp; "-" &amp; FLOOR(Table1[[#This Row],[year]]-1890,10)+1900</f>
        <v>1990-2000</v>
      </c>
      <c r="T1844" s="14" t="s">
        <v>21835</v>
      </c>
      <c r="AB1844" s="14"/>
    </row>
    <row r="1845" spans="1:28" hidden="1" x14ac:dyDescent="0.3">
      <c r="A1845" t="s">
        <v>6428</v>
      </c>
      <c r="B1845" t="s">
        <v>16</v>
      </c>
      <c r="C1845" t="s">
        <v>17</v>
      </c>
      <c r="D1845">
        <v>1991</v>
      </c>
      <c r="E1845" t="s">
        <v>6193</v>
      </c>
      <c r="F1845">
        <v>6.1</v>
      </c>
      <c r="G1845">
        <v>15000</v>
      </c>
      <c r="H1845" t="s">
        <v>816</v>
      </c>
      <c r="I1845" t="s">
        <v>6429</v>
      </c>
      <c r="J1845" t="s">
        <v>6221</v>
      </c>
      <c r="K1845" t="s">
        <v>30</v>
      </c>
      <c r="L1845">
        <v>18000000</v>
      </c>
      <c r="M1845">
        <v>82264675</v>
      </c>
      <c r="N1845" t="s">
        <v>6430</v>
      </c>
      <c r="O1845">
        <v>111</v>
      </c>
      <c r="P1845" t="str">
        <f>IF(Table1[[#This Row],[score]]&gt;=8.5,"High",IF(Table1[[#This Row],[score]]&gt;=7,"Medium","Low"))</f>
        <v>Low</v>
      </c>
      <c r="Q1845" s="5">
        <f>Table1[[#This Row],[gross]]-Table1[[#This Row],[budget]]</f>
        <v>64264675</v>
      </c>
      <c r="R1845" s="5" t="str">
        <f>IF(Table1[[#This Row],[Profit]]&gt;0,"Profit","Loss")</f>
        <v>Profit</v>
      </c>
      <c r="S1845" s="6" t="str">
        <f>FLOOR(Table1[[#This Row],[year]]-1900,10)+1900 &amp; "-" &amp; FLOOR(Table1[[#This Row],[year]]-1890,10)+1900</f>
        <v>1990-2000</v>
      </c>
      <c r="T1845" s="14" t="s">
        <v>21835</v>
      </c>
      <c r="AB1845" s="14"/>
    </row>
    <row r="1846" spans="1:28" hidden="1" x14ac:dyDescent="0.3">
      <c r="A1846" t="s">
        <v>6255</v>
      </c>
      <c r="B1846" t="s">
        <v>33</v>
      </c>
      <c r="C1846" t="s">
        <v>34</v>
      </c>
      <c r="D1846">
        <v>1991</v>
      </c>
      <c r="E1846" t="s">
        <v>6256</v>
      </c>
      <c r="F1846">
        <v>6</v>
      </c>
      <c r="G1846">
        <v>53000</v>
      </c>
      <c r="H1846" t="s">
        <v>455</v>
      </c>
      <c r="I1846" t="s">
        <v>5623</v>
      </c>
      <c r="J1846" t="s">
        <v>6257</v>
      </c>
      <c r="K1846" t="s">
        <v>30</v>
      </c>
      <c r="L1846">
        <v>25000000</v>
      </c>
      <c r="M1846">
        <v>78656813</v>
      </c>
      <c r="N1846" t="s">
        <v>542</v>
      </c>
      <c r="O1846">
        <v>88</v>
      </c>
      <c r="P1846" t="str">
        <f>IF(Table1[[#This Row],[score]]&gt;=8.5,"High",IF(Table1[[#This Row],[score]]&gt;=7,"Medium","Low"))</f>
        <v>Low</v>
      </c>
      <c r="Q1846" s="5">
        <f>Table1[[#This Row],[gross]]-Table1[[#This Row],[budget]]</f>
        <v>53656813</v>
      </c>
      <c r="R1846" s="5" t="str">
        <f>IF(Table1[[#This Row],[Profit]]&gt;0,"Profit","Loss")</f>
        <v>Profit</v>
      </c>
      <c r="S1846" s="6" t="str">
        <f>FLOOR(Table1[[#This Row],[year]]-1900,10)+1900 &amp; "-" &amp; FLOOR(Table1[[#This Row],[year]]-1890,10)+1900</f>
        <v>1990-2000</v>
      </c>
      <c r="T1846" s="14" t="s">
        <v>21835</v>
      </c>
      <c r="AB1846" s="14"/>
    </row>
    <row r="1847" spans="1:28" hidden="1" x14ac:dyDescent="0.3">
      <c r="A1847" t="s">
        <v>6242</v>
      </c>
      <c r="B1847" t="s">
        <v>16</v>
      </c>
      <c r="C1847" t="s">
        <v>17</v>
      </c>
      <c r="D1847">
        <v>1991</v>
      </c>
      <c r="E1847" t="s">
        <v>6243</v>
      </c>
      <c r="F1847">
        <v>6.7</v>
      </c>
      <c r="G1847">
        <v>17000</v>
      </c>
      <c r="H1847" t="s">
        <v>1584</v>
      </c>
      <c r="I1847" t="s">
        <v>1809</v>
      </c>
      <c r="J1847" t="s">
        <v>1584</v>
      </c>
      <c r="K1847" t="s">
        <v>30</v>
      </c>
      <c r="L1847">
        <v>30000000</v>
      </c>
      <c r="M1847">
        <v>74787599</v>
      </c>
      <c r="N1847" t="s">
        <v>31</v>
      </c>
      <c r="O1847">
        <v>132</v>
      </c>
      <c r="P1847" t="str">
        <f>IF(Table1[[#This Row],[score]]&gt;=8.5,"High",IF(Table1[[#This Row],[score]]&gt;=7,"Medium","Low"))</f>
        <v>Low</v>
      </c>
      <c r="Q1847" s="5">
        <f>Table1[[#This Row],[gross]]-Table1[[#This Row],[budget]]</f>
        <v>44787599</v>
      </c>
      <c r="R1847" s="5" t="str">
        <f>IF(Table1[[#This Row],[Profit]]&gt;0,"Profit","Loss")</f>
        <v>Profit</v>
      </c>
      <c r="S1847" s="6" t="str">
        <f>FLOOR(Table1[[#This Row],[year]]-1900,10)+1900 &amp; "-" &amp; FLOOR(Table1[[#This Row],[year]]-1890,10)+1900</f>
        <v>1990-2000</v>
      </c>
      <c r="T1847" s="14" t="s">
        <v>21835</v>
      </c>
      <c r="AB1847" s="14"/>
    </row>
    <row r="1848" spans="1:28" hidden="1" x14ac:dyDescent="0.3">
      <c r="A1848" t="s">
        <v>6335</v>
      </c>
      <c r="B1848" t="s">
        <v>16</v>
      </c>
      <c r="C1848" t="s">
        <v>34</v>
      </c>
      <c r="D1848">
        <v>1991</v>
      </c>
      <c r="E1848" t="s">
        <v>6069</v>
      </c>
      <c r="F1848">
        <v>6.4</v>
      </c>
      <c r="G1848">
        <v>19000</v>
      </c>
      <c r="H1848" t="s">
        <v>902</v>
      </c>
      <c r="I1848" t="s">
        <v>6336</v>
      </c>
      <c r="J1848" t="s">
        <v>2535</v>
      </c>
      <c r="K1848" t="s">
        <v>30</v>
      </c>
      <c r="L1848">
        <v>24000000</v>
      </c>
      <c r="M1848">
        <v>65595485</v>
      </c>
      <c r="N1848" t="s">
        <v>61</v>
      </c>
      <c r="O1848">
        <v>111</v>
      </c>
      <c r="P1848" t="str">
        <f>IF(Table1[[#This Row],[score]]&gt;=8.5,"High",IF(Table1[[#This Row],[score]]&gt;=7,"Medium","Low"))</f>
        <v>Low</v>
      </c>
      <c r="Q1848" s="5">
        <f>Table1[[#This Row],[gross]]-Table1[[#This Row],[budget]]</f>
        <v>41595485</v>
      </c>
      <c r="R1848" s="5" t="str">
        <f>IF(Table1[[#This Row],[Profit]]&gt;0,"Profit","Loss")</f>
        <v>Profit</v>
      </c>
      <c r="S1848" s="6" t="str">
        <f>FLOOR(Table1[[#This Row],[year]]-1900,10)+1900 &amp; "-" &amp; FLOOR(Table1[[#This Row],[year]]-1890,10)+1900</f>
        <v>1990-2000</v>
      </c>
      <c r="T1848" s="14" t="s">
        <v>21835</v>
      </c>
      <c r="AB1848" s="14"/>
    </row>
    <row r="1849" spans="1:28" hidden="1" x14ac:dyDescent="0.3">
      <c r="A1849" t="s">
        <v>6249</v>
      </c>
      <c r="B1849" t="s">
        <v>33</v>
      </c>
      <c r="C1849" t="s">
        <v>41</v>
      </c>
      <c r="D1849">
        <v>1991</v>
      </c>
      <c r="E1849" t="s">
        <v>6250</v>
      </c>
      <c r="F1849">
        <v>7</v>
      </c>
      <c r="G1849">
        <v>65000</v>
      </c>
      <c r="H1849" t="s">
        <v>2193</v>
      </c>
      <c r="I1849" t="s">
        <v>6251</v>
      </c>
      <c r="J1849" t="s">
        <v>534</v>
      </c>
      <c r="K1849" t="s">
        <v>30</v>
      </c>
      <c r="L1849">
        <v>35000000</v>
      </c>
      <c r="M1849">
        <v>63707829</v>
      </c>
      <c r="N1849" t="s">
        <v>2067</v>
      </c>
      <c r="O1849">
        <v>99</v>
      </c>
      <c r="P1849" t="str">
        <f>IF(Table1[[#This Row],[score]]&gt;=8.5,"High",IF(Table1[[#This Row],[score]]&gt;=7,"Medium","Low"))</f>
        <v>Medium</v>
      </c>
      <c r="Q1849" s="5">
        <f>Table1[[#This Row],[gross]]-Table1[[#This Row],[budget]]</f>
        <v>28707829</v>
      </c>
      <c r="R1849" s="5" t="str">
        <f>IF(Table1[[#This Row],[Profit]]&gt;0,"Profit","Loss")</f>
        <v>Profit</v>
      </c>
      <c r="S1849" s="6" t="str">
        <f>FLOOR(Table1[[#This Row],[year]]-1900,10)+1900 &amp; "-" &amp; FLOOR(Table1[[#This Row],[year]]-1890,10)+1900</f>
        <v>1990-2000</v>
      </c>
      <c r="T1849" s="14" t="s">
        <v>21835</v>
      </c>
      <c r="AB1849" s="14"/>
    </row>
    <row r="1850" spans="1:28" hidden="1" x14ac:dyDescent="0.3">
      <c r="A1850" t="s">
        <v>6229</v>
      </c>
      <c r="B1850" t="s">
        <v>16</v>
      </c>
      <c r="C1850" t="s">
        <v>34</v>
      </c>
      <c r="D1850">
        <v>1991</v>
      </c>
      <c r="E1850" t="s">
        <v>6230</v>
      </c>
      <c r="F1850">
        <v>7</v>
      </c>
      <c r="G1850">
        <v>95000</v>
      </c>
      <c r="H1850" t="s">
        <v>1543</v>
      </c>
      <c r="I1850" t="s">
        <v>3842</v>
      </c>
      <c r="J1850" t="s">
        <v>4412</v>
      </c>
      <c r="K1850" t="s">
        <v>30</v>
      </c>
      <c r="L1850">
        <v>43000000</v>
      </c>
      <c r="M1850">
        <v>59509925</v>
      </c>
      <c r="N1850" t="s">
        <v>6231</v>
      </c>
      <c r="O1850">
        <v>105</v>
      </c>
      <c r="P1850" t="str">
        <f>IF(Table1[[#This Row],[score]]&gt;=8.5,"High",IF(Table1[[#This Row],[score]]&gt;=7,"Medium","Low"))</f>
        <v>Medium</v>
      </c>
      <c r="Q1850" s="5">
        <f>Table1[[#This Row],[gross]]-Table1[[#This Row],[budget]]</f>
        <v>16509925</v>
      </c>
      <c r="R1850" s="5" t="str">
        <f>IF(Table1[[#This Row],[Profit]]&gt;0,"Profit","Loss")</f>
        <v>Profit</v>
      </c>
      <c r="S1850" s="6" t="str">
        <f>FLOOR(Table1[[#This Row],[year]]-1900,10)+1900 &amp; "-" &amp; FLOOR(Table1[[#This Row],[year]]-1890,10)+1900</f>
        <v>1990-2000</v>
      </c>
      <c r="T1850" s="14" t="s">
        <v>21835</v>
      </c>
      <c r="AB1850" s="14"/>
    </row>
    <row r="1851" spans="1:28" hidden="1" x14ac:dyDescent="0.3">
      <c r="A1851" t="s">
        <v>6196</v>
      </c>
      <c r="B1851" t="s">
        <v>33</v>
      </c>
      <c r="C1851" t="s">
        <v>41</v>
      </c>
      <c r="D1851">
        <v>1991</v>
      </c>
      <c r="E1851" t="s">
        <v>6197</v>
      </c>
      <c r="F1851">
        <v>6.9</v>
      </c>
      <c r="G1851">
        <v>75000</v>
      </c>
      <c r="H1851" t="s">
        <v>213</v>
      </c>
      <c r="I1851" t="s">
        <v>6198</v>
      </c>
      <c r="J1851" t="s">
        <v>6199</v>
      </c>
      <c r="K1851" t="s">
        <v>30</v>
      </c>
      <c r="L1851">
        <v>17000000</v>
      </c>
      <c r="M1851">
        <v>59489799</v>
      </c>
      <c r="N1851" t="s">
        <v>31</v>
      </c>
      <c r="O1851">
        <v>102</v>
      </c>
      <c r="P1851" t="str">
        <f>IF(Table1[[#This Row],[score]]&gt;=8.5,"High",IF(Table1[[#This Row],[score]]&gt;=7,"Medium","Low"))</f>
        <v>Low</v>
      </c>
      <c r="Q1851" s="5">
        <f>Table1[[#This Row],[gross]]-Table1[[#This Row],[budget]]</f>
        <v>42489799</v>
      </c>
      <c r="R1851" s="5" t="str">
        <f>IF(Table1[[#This Row],[Profit]]&gt;0,"Profit","Loss")</f>
        <v>Profit</v>
      </c>
      <c r="S1851" s="6" t="str">
        <f>FLOOR(Table1[[#This Row],[year]]-1900,10)+1900 &amp; "-" &amp; FLOOR(Table1[[#This Row],[year]]-1890,10)+1900</f>
        <v>1990-2000</v>
      </c>
      <c r="T1851" s="14" t="s">
        <v>21835</v>
      </c>
      <c r="AB1851" s="14"/>
    </row>
    <row r="1852" spans="1:28" hidden="1" x14ac:dyDescent="0.3">
      <c r="A1852" t="s">
        <v>6158</v>
      </c>
      <c r="B1852" t="s">
        <v>16</v>
      </c>
      <c r="C1852" t="s">
        <v>104</v>
      </c>
      <c r="D1852">
        <v>1991</v>
      </c>
      <c r="E1852" t="s">
        <v>6149</v>
      </c>
      <c r="F1852">
        <v>7.8</v>
      </c>
      <c r="G1852">
        <v>130000</v>
      </c>
      <c r="H1852" t="s">
        <v>6159</v>
      </c>
      <c r="I1852" t="s">
        <v>6159</v>
      </c>
      <c r="J1852" t="s">
        <v>6160</v>
      </c>
      <c r="K1852" t="s">
        <v>30</v>
      </c>
      <c r="L1852">
        <v>6500000</v>
      </c>
      <c r="M1852">
        <v>57529070</v>
      </c>
      <c r="N1852" t="s">
        <v>31</v>
      </c>
      <c r="O1852">
        <v>112</v>
      </c>
      <c r="P1852" t="str">
        <f>IF(Table1[[#This Row],[score]]&gt;=8.5,"High",IF(Table1[[#This Row],[score]]&gt;=7,"Medium","Low"))</f>
        <v>Medium</v>
      </c>
      <c r="Q1852" s="5">
        <f>Table1[[#This Row],[gross]]-Table1[[#This Row],[budget]]</f>
        <v>51029070</v>
      </c>
      <c r="R1852" s="5" t="str">
        <f>IF(Table1[[#This Row],[Profit]]&gt;0,"Profit","Loss")</f>
        <v>Profit</v>
      </c>
      <c r="S1852" s="6" t="str">
        <f>FLOOR(Table1[[#This Row],[year]]-1900,10)+1900 &amp; "-" &amp; FLOOR(Table1[[#This Row],[year]]-1890,10)+1900</f>
        <v>1990-2000</v>
      </c>
      <c r="T1852" s="14" t="s">
        <v>21835</v>
      </c>
      <c r="AB1852" s="14"/>
    </row>
    <row r="1853" spans="1:28" hidden="1" x14ac:dyDescent="0.3">
      <c r="A1853" t="s">
        <v>6288</v>
      </c>
      <c r="B1853" t="s">
        <v>1974</v>
      </c>
      <c r="C1853" t="s">
        <v>41</v>
      </c>
      <c r="D1853">
        <v>1991</v>
      </c>
      <c r="E1853" t="s">
        <v>6226</v>
      </c>
      <c r="F1853">
        <v>6.2</v>
      </c>
      <c r="G1853">
        <v>34000</v>
      </c>
      <c r="H1853" t="s">
        <v>5218</v>
      </c>
      <c r="I1853" t="s">
        <v>6289</v>
      </c>
      <c r="J1853" t="s">
        <v>2535</v>
      </c>
      <c r="K1853" t="s">
        <v>30</v>
      </c>
      <c r="L1853">
        <v>20000000</v>
      </c>
      <c r="M1853">
        <v>54830779</v>
      </c>
      <c r="N1853" t="s">
        <v>23</v>
      </c>
      <c r="O1853">
        <v>104</v>
      </c>
      <c r="P1853" t="str">
        <f>IF(Table1[[#This Row],[score]]&gt;=8.5,"High",IF(Table1[[#This Row],[score]]&gt;=7,"Medium","Low"))</f>
        <v>Low</v>
      </c>
      <c r="Q1853" s="5">
        <f>Table1[[#This Row],[gross]]-Table1[[#This Row],[budget]]</f>
        <v>34830779</v>
      </c>
      <c r="R1853" s="5" t="str">
        <f>IF(Table1[[#This Row],[Profit]]&gt;0,"Profit","Loss")</f>
        <v>Profit</v>
      </c>
      <c r="S1853" s="6" t="str">
        <f>FLOOR(Table1[[#This Row],[year]]-1900,10)+1900 &amp; "-" &amp; FLOOR(Table1[[#This Row],[year]]-1890,10)+1900</f>
        <v>1990-2000</v>
      </c>
      <c r="T1853" s="14" t="s">
        <v>21835</v>
      </c>
      <c r="AB1853" s="14"/>
    </row>
    <row r="1854" spans="1:28" hidden="1" x14ac:dyDescent="0.3">
      <c r="A1854" t="s">
        <v>6493</v>
      </c>
      <c r="B1854" t="s">
        <v>33</v>
      </c>
      <c r="C1854" t="s">
        <v>41</v>
      </c>
      <c r="D1854">
        <v>1991</v>
      </c>
      <c r="E1854" t="s">
        <v>5939</v>
      </c>
      <c r="F1854">
        <v>5.3</v>
      </c>
      <c r="G1854">
        <v>15000</v>
      </c>
      <c r="H1854" t="s">
        <v>1197</v>
      </c>
      <c r="I1854" t="s">
        <v>6494</v>
      </c>
      <c r="J1854" t="s">
        <v>6495</v>
      </c>
      <c r="K1854" t="s">
        <v>30</v>
      </c>
      <c r="L1854">
        <v>23000000</v>
      </c>
      <c r="M1854">
        <v>52487045</v>
      </c>
      <c r="N1854" t="s">
        <v>61</v>
      </c>
      <c r="O1854">
        <v>97</v>
      </c>
      <c r="P1854" t="str">
        <f>IF(Table1[[#This Row],[score]]&gt;=8.5,"High",IF(Table1[[#This Row],[score]]&gt;=7,"Medium","Low"))</f>
        <v>Low</v>
      </c>
      <c r="Q1854" s="5">
        <f>Table1[[#This Row],[gross]]-Table1[[#This Row],[budget]]</f>
        <v>29487045</v>
      </c>
      <c r="R1854" s="5" t="str">
        <f>IF(Table1[[#This Row],[Profit]]&gt;0,"Profit","Loss")</f>
        <v>Profit</v>
      </c>
      <c r="S1854" s="6" t="str">
        <f>FLOOR(Table1[[#This Row],[year]]-1900,10)+1900 &amp; "-" &amp; FLOOR(Table1[[#This Row],[year]]-1890,10)+1900</f>
        <v>1990-2000</v>
      </c>
      <c r="T1854" s="14" t="s">
        <v>21835</v>
      </c>
      <c r="AB1854" s="14"/>
    </row>
    <row r="1855" spans="1:28" hidden="1" x14ac:dyDescent="0.3">
      <c r="A1855" t="s">
        <v>6287</v>
      </c>
      <c r="B1855" t="s">
        <v>16</v>
      </c>
      <c r="C1855" t="s">
        <v>63</v>
      </c>
      <c r="D1855">
        <v>1991</v>
      </c>
      <c r="E1855" t="s">
        <v>6133</v>
      </c>
      <c r="F1855">
        <v>6.8</v>
      </c>
      <c r="G1855">
        <v>27000</v>
      </c>
      <c r="H1855" t="s">
        <v>1115</v>
      </c>
      <c r="I1855" t="s">
        <v>1893</v>
      </c>
      <c r="J1855" t="s">
        <v>588</v>
      </c>
      <c r="K1855" t="s">
        <v>30</v>
      </c>
      <c r="L1855">
        <v>30000000</v>
      </c>
      <c r="M1855">
        <v>49114016</v>
      </c>
      <c r="N1855" t="s">
        <v>2075</v>
      </c>
      <c r="O1855">
        <v>136</v>
      </c>
      <c r="P1855" t="str">
        <f>IF(Table1[[#This Row],[score]]&gt;=8.5,"High",IF(Table1[[#This Row],[score]]&gt;=7,"Medium","Low"))</f>
        <v>Low</v>
      </c>
      <c r="Q1855" s="5">
        <f>Table1[[#This Row],[gross]]-Table1[[#This Row],[budget]]</f>
        <v>19114016</v>
      </c>
      <c r="R1855" s="5" t="str">
        <f>IF(Table1[[#This Row],[Profit]]&gt;0,"Profit","Loss")</f>
        <v>Profit</v>
      </c>
      <c r="S1855" s="6" t="str">
        <f>FLOOR(Table1[[#This Row],[year]]-1900,10)+1900 &amp; "-" &amp; FLOOR(Table1[[#This Row],[year]]-1890,10)+1900</f>
        <v>1990-2000</v>
      </c>
      <c r="T1855" s="14" t="s">
        <v>21835</v>
      </c>
      <c r="AB1855" s="14"/>
    </row>
    <row r="1856" spans="1:28" hidden="1" x14ac:dyDescent="0.3">
      <c r="A1856" t="s">
        <v>6275</v>
      </c>
      <c r="B1856" t="s">
        <v>16</v>
      </c>
      <c r="C1856" t="s">
        <v>34</v>
      </c>
      <c r="D1856">
        <v>1991</v>
      </c>
      <c r="E1856" t="s">
        <v>6069</v>
      </c>
      <c r="F1856">
        <v>6.7</v>
      </c>
      <c r="G1856">
        <v>33000</v>
      </c>
      <c r="H1856" t="s">
        <v>3081</v>
      </c>
      <c r="I1856" t="s">
        <v>6276</v>
      </c>
      <c r="J1856" t="s">
        <v>6277</v>
      </c>
      <c r="K1856" t="s">
        <v>30</v>
      </c>
      <c r="L1856">
        <v>8000000</v>
      </c>
      <c r="M1856">
        <v>47624353</v>
      </c>
      <c r="N1856" t="s">
        <v>23</v>
      </c>
      <c r="O1856">
        <v>97</v>
      </c>
      <c r="P1856" t="str">
        <f>IF(Table1[[#This Row],[score]]&gt;=8.5,"High",IF(Table1[[#This Row],[score]]&gt;=7,"Medium","Low"))</f>
        <v>Low</v>
      </c>
      <c r="Q1856" s="5">
        <f>Table1[[#This Row],[gross]]-Table1[[#This Row],[budget]]</f>
        <v>39624353</v>
      </c>
      <c r="R1856" s="5" t="str">
        <f>IF(Table1[[#This Row],[Profit]]&gt;0,"Profit","Loss")</f>
        <v>Profit</v>
      </c>
      <c r="S1856" s="6" t="str">
        <f>FLOOR(Table1[[#This Row],[year]]-1900,10)+1900 &amp; "-" &amp; FLOOR(Table1[[#This Row],[year]]-1890,10)+1900</f>
        <v>1990-2000</v>
      </c>
      <c r="T1856" s="14" t="s">
        <v>21835</v>
      </c>
      <c r="AB1856" s="14"/>
    </row>
    <row r="1857" spans="1:28" hidden="1" x14ac:dyDescent="0.3">
      <c r="A1857" t="s">
        <v>6192</v>
      </c>
      <c r="B1857" t="s">
        <v>33</v>
      </c>
      <c r="C1857" t="s">
        <v>34</v>
      </c>
      <c r="D1857">
        <v>1991</v>
      </c>
      <c r="E1857" t="s">
        <v>6193</v>
      </c>
      <c r="F1857">
        <v>6.5</v>
      </c>
      <c r="G1857">
        <v>55000</v>
      </c>
      <c r="H1857" t="s">
        <v>5046</v>
      </c>
      <c r="I1857" t="s">
        <v>6194</v>
      </c>
      <c r="J1857" t="s">
        <v>6195</v>
      </c>
      <c r="K1857" t="s">
        <v>30</v>
      </c>
      <c r="L1857">
        <v>35000000</v>
      </c>
      <c r="M1857">
        <v>46704056</v>
      </c>
      <c r="N1857" t="s">
        <v>1708</v>
      </c>
      <c r="O1857">
        <v>108</v>
      </c>
      <c r="P1857" t="str">
        <f>IF(Table1[[#This Row],[score]]&gt;=8.5,"High",IF(Table1[[#This Row],[score]]&gt;=7,"Medium","Low"))</f>
        <v>Low</v>
      </c>
      <c r="Q1857" s="5">
        <f>Table1[[#This Row],[gross]]-Table1[[#This Row],[budget]]</f>
        <v>11704056</v>
      </c>
      <c r="R1857" s="5" t="str">
        <f>IF(Table1[[#This Row],[Profit]]&gt;0,"Profit","Loss")</f>
        <v>Profit</v>
      </c>
      <c r="S1857" s="6" t="str">
        <f>FLOOR(Table1[[#This Row],[year]]-1900,10)+1900 &amp; "-" &amp; FLOOR(Table1[[#This Row],[year]]-1890,10)+1900</f>
        <v>1990-2000</v>
      </c>
      <c r="T1857" s="14" t="s">
        <v>21835</v>
      </c>
      <c r="AB1857" s="14"/>
    </row>
    <row r="1858" spans="1:28" hidden="1" x14ac:dyDescent="0.3">
      <c r="A1858" t="s">
        <v>6172</v>
      </c>
      <c r="B1858" t="s">
        <v>16</v>
      </c>
      <c r="C1858" t="s">
        <v>25</v>
      </c>
      <c r="D1858">
        <v>1991</v>
      </c>
      <c r="E1858" t="s">
        <v>5878</v>
      </c>
      <c r="F1858">
        <v>7.5</v>
      </c>
      <c r="G1858">
        <v>142000</v>
      </c>
      <c r="H1858" t="s">
        <v>978</v>
      </c>
      <c r="I1858" t="s">
        <v>6173</v>
      </c>
      <c r="J1858" t="s">
        <v>3058</v>
      </c>
      <c r="K1858" t="s">
        <v>30</v>
      </c>
      <c r="L1858">
        <v>16500000</v>
      </c>
      <c r="M1858">
        <v>45456285</v>
      </c>
      <c r="N1858" t="s">
        <v>5709</v>
      </c>
      <c r="O1858">
        <v>130</v>
      </c>
      <c r="P1858" t="str">
        <f>IF(Table1[[#This Row],[score]]&gt;=8.5,"High",IF(Table1[[#This Row],[score]]&gt;=7,"Medium","Low"))</f>
        <v>Medium</v>
      </c>
      <c r="Q1858" s="5">
        <f>Table1[[#This Row],[gross]]-Table1[[#This Row],[budget]]</f>
        <v>28956285</v>
      </c>
      <c r="R1858" s="5" t="str">
        <f>IF(Table1[[#This Row],[Profit]]&gt;0,"Profit","Loss")</f>
        <v>Profit</v>
      </c>
      <c r="S1858" s="6" t="str">
        <f>FLOOR(Table1[[#This Row],[year]]-1900,10)+1900 &amp; "-" &amp; FLOOR(Table1[[#This Row],[year]]-1890,10)+1900</f>
        <v>1990-2000</v>
      </c>
      <c r="T1858" s="14" t="s">
        <v>21835</v>
      </c>
      <c r="AB1858" s="14"/>
    </row>
    <row r="1859" spans="1:28" hidden="1" x14ac:dyDescent="0.3">
      <c r="A1859" t="s">
        <v>6323</v>
      </c>
      <c r="B1859" t="s">
        <v>16</v>
      </c>
      <c r="C1859" t="s">
        <v>17</v>
      </c>
      <c r="D1859">
        <v>1991</v>
      </c>
      <c r="E1859" t="s">
        <v>6208</v>
      </c>
      <c r="F1859">
        <v>6.6</v>
      </c>
      <c r="G1859">
        <v>17000</v>
      </c>
      <c r="H1859" t="s">
        <v>3391</v>
      </c>
      <c r="I1859" t="s">
        <v>3391</v>
      </c>
      <c r="J1859" t="s">
        <v>6277</v>
      </c>
      <c r="K1859" t="s">
        <v>30</v>
      </c>
      <c r="L1859">
        <v>14000000</v>
      </c>
      <c r="M1859">
        <v>43882682</v>
      </c>
      <c r="N1859" t="s">
        <v>61</v>
      </c>
      <c r="O1859">
        <v>132</v>
      </c>
      <c r="P1859" t="str">
        <f>IF(Table1[[#This Row],[score]]&gt;=8.5,"High",IF(Table1[[#This Row],[score]]&gt;=7,"Medium","Low"))</f>
        <v>Low</v>
      </c>
      <c r="Q1859" s="5">
        <f>Table1[[#This Row],[gross]]-Table1[[#This Row],[budget]]</f>
        <v>29882682</v>
      </c>
      <c r="R1859" s="5" t="str">
        <f>IF(Table1[[#This Row],[Profit]]&gt;0,"Profit","Loss")</f>
        <v>Profit</v>
      </c>
      <c r="S1859" s="6" t="str">
        <f>FLOOR(Table1[[#This Row],[year]]-1900,10)+1900 &amp; "-" &amp; FLOOR(Table1[[#This Row],[year]]-1890,10)+1900</f>
        <v>1990-2000</v>
      </c>
      <c r="T1859" s="14" t="s">
        <v>21835</v>
      </c>
      <c r="AB1859" s="14"/>
    </row>
    <row r="1860" spans="1:28" hidden="1" x14ac:dyDescent="0.3">
      <c r="A1860" t="s">
        <v>6284</v>
      </c>
      <c r="B1860" t="s">
        <v>1974</v>
      </c>
      <c r="C1860" t="s">
        <v>17</v>
      </c>
      <c r="D1860">
        <v>1991</v>
      </c>
      <c r="E1860" t="s">
        <v>6285</v>
      </c>
      <c r="F1860">
        <v>6.7</v>
      </c>
      <c r="G1860">
        <v>30000</v>
      </c>
      <c r="H1860" t="s">
        <v>470</v>
      </c>
      <c r="I1860" t="s">
        <v>6286</v>
      </c>
      <c r="J1860" t="s">
        <v>488</v>
      </c>
      <c r="K1860" t="s">
        <v>30</v>
      </c>
      <c r="L1860">
        <v>25000000</v>
      </c>
      <c r="M1860">
        <v>43001500</v>
      </c>
      <c r="N1860" t="s">
        <v>44</v>
      </c>
      <c r="O1860">
        <v>108</v>
      </c>
      <c r="P1860" t="str">
        <f>IF(Table1[[#This Row],[score]]&gt;=8.5,"High",IF(Table1[[#This Row],[score]]&gt;=7,"Medium","Low"))</f>
        <v>Low</v>
      </c>
      <c r="Q1860" s="5">
        <f>Table1[[#This Row],[gross]]-Table1[[#This Row],[budget]]</f>
        <v>18001500</v>
      </c>
      <c r="R1860" s="5" t="str">
        <f>IF(Table1[[#This Row],[Profit]]&gt;0,"Profit","Loss")</f>
        <v>Profit</v>
      </c>
      <c r="S1860" s="6" t="str">
        <f>FLOOR(Table1[[#This Row],[year]]-1900,10)+1900 &amp; "-" &amp; FLOOR(Table1[[#This Row],[year]]-1890,10)+1900</f>
        <v>1990-2000</v>
      </c>
      <c r="T1860" s="14" t="s">
        <v>21835</v>
      </c>
      <c r="AB1860" s="14"/>
    </row>
    <row r="1861" spans="1:28" hidden="1" x14ac:dyDescent="0.3">
      <c r="A1861" t="s">
        <v>6211</v>
      </c>
      <c r="B1861" t="s">
        <v>16</v>
      </c>
      <c r="C1861" t="s">
        <v>41</v>
      </c>
      <c r="D1861">
        <v>1991</v>
      </c>
      <c r="E1861" t="s">
        <v>6212</v>
      </c>
      <c r="F1861">
        <v>7.5</v>
      </c>
      <c r="G1861">
        <v>81000</v>
      </c>
      <c r="H1861" t="s">
        <v>555</v>
      </c>
      <c r="I1861" t="s">
        <v>6213</v>
      </c>
      <c r="J1861" t="s">
        <v>650</v>
      </c>
      <c r="K1861" t="s">
        <v>30</v>
      </c>
      <c r="L1861">
        <v>24000000</v>
      </c>
      <c r="M1861">
        <v>41895491</v>
      </c>
      <c r="N1861" t="s">
        <v>2075</v>
      </c>
      <c r="O1861">
        <v>137</v>
      </c>
      <c r="P1861" t="str">
        <f>IF(Table1[[#This Row],[score]]&gt;=8.5,"High",IF(Table1[[#This Row],[score]]&gt;=7,"Medium","Low"))</f>
        <v>Medium</v>
      </c>
      <c r="Q1861" s="5">
        <f>Table1[[#This Row],[gross]]-Table1[[#This Row],[budget]]</f>
        <v>17895491</v>
      </c>
      <c r="R1861" s="5" t="str">
        <f>IF(Table1[[#This Row],[Profit]]&gt;0,"Profit","Loss")</f>
        <v>Profit</v>
      </c>
      <c r="S1861" s="6" t="str">
        <f>FLOOR(Table1[[#This Row],[year]]-1900,10)+1900 &amp; "-" &amp; FLOOR(Table1[[#This Row],[year]]-1890,10)+1900</f>
        <v>1990-2000</v>
      </c>
      <c r="T1861" s="14" t="s">
        <v>21835</v>
      </c>
      <c r="AB1861" s="14"/>
    </row>
    <row r="1862" spans="1:28" hidden="1" x14ac:dyDescent="0.3">
      <c r="A1862" t="s">
        <v>6366</v>
      </c>
      <c r="B1862" t="s">
        <v>16</v>
      </c>
      <c r="C1862" t="s">
        <v>104</v>
      </c>
      <c r="D1862">
        <v>1991</v>
      </c>
      <c r="E1862" t="s">
        <v>6340</v>
      </c>
      <c r="F1862">
        <v>6.9</v>
      </c>
      <c r="G1862">
        <v>15000</v>
      </c>
      <c r="H1862" t="s">
        <v>487</v>
      </c>
      <c r="I1862" t="s">
        <v>487</v>
      </c>
      <c r="J1862" t="s">
        <v>2586</v>
      </c>
      <c r="K1862" t="s">
        <v>30</v>
      </c>
      <c r="L1862">
        <f>20500000</f>
        <v>20500000</v>
      </c>
      <c r="M1862">
        <v>40991329</v>
      </c>
      <c r="N1862" t="s">
        <v>180</v>
      </c>
      <c r="O1862">
        <v>134</v>
      </c>
      <c r="P1862" t="str">
        <f>IF(Table1[[#This Row],[score]]&gt;=8.5,"High",IF(Table1[[#This Row],[score]]&gt;=7,"Medium","Low"))</f>
        <v>Low</v>
      </c>
      <c r="Q1862" s="5">
        <f>Table1[[#This Row],[gross]]-Table1[[#This Row],[budget]]</f>
        <v>20491329</v>
      </c>
      <c r="R1862" s="5" t="str">
        <f>IF(Table1[[#This Row],[Profit]]&gt;0,"Profit","Loss")</f>
        <v>Profit</v>
      </c>
      <c r="S1862" s="6" t="str">
        <f>FLOOR(Table1[[#This Row],[year]]-1900,10)+1900 &amp; "-" &amp; FLOOR(Table1[[#This Row],[year]]-1890,10)+1900</f>
        <v>1990-2000</v>
      </c>
      <c r="T1862" s="14" t="s">
        <v>21835</v>
      </c>
      <c r="AB1862" s="14"/>
    </row>
    <row r="1863" spans="1:28" hidden="1" x14ac:dyDescent="0.3">
      <c r="A1863" t="s">
        <v>6357</v>
      </c>
      <c r="B1863" t="s">
        <v>337</v>
      </c>
      <c r="C1863" t="s">
        <v>390</v>
      </c>
      <c r="D1863">
        <v>1991</v>
      </c>
      <c r="E1863" t="s">
        <v>6169</v>
      </c>
      <c r="F1863">
        <v>6.5</v>
      </c>
      <c r="G1863">
        <v>24000</v>
      </c>
      <c r="H1863" t="s">
        <v>6358</v>
      </c>
      <c r="I1863" t="s">
        <v>6359</v>
      </c>
      <c r="J1863" t="s">
        <v>6360</v>
      </c>
      <c r="K1863" t="s">
        <v>30</v>
      </c>
      <c r="L1863">
        <f>20500000</f>
        <v>20500000</v>
      </c>
      <c r="M1863">
        <v>40766041</v>
      </c>
      <c r="N1863" t="s">
        <v>61</v>
      </c>
      <c r="O1863">
        <v>75</v>
      </c>
      <c r="P1863" t="str">
        <f>IF(Table1[[#This Row],[score]]&gt;=8.5,"High",IF(Table1[[#This Row],[score]]&gt;=7,"Medium","Low"))</f>
        <v>Low</v>
      </c>
      <c r="Q1863" s="5">
        <f>Table1[[#This Row],[gross]]-Table1[[#This Row],[budget]]</f>
        <v>20266041</v>
      </c>
      <c r="R1863" s="5" t="str">
        <f>IF(Table1[[#This Row],[Profit]]&gt;0,"Profit","Loss")</f>
        <v>Profit</v>
      </c>
      <c r="S1863" s="6" t="str">
        <f>FLOOR(Table1[[#This Row],[year]]-1900,10)+1900 &amp; "-" &amp; FLOOR(Table1[[#This Row],[year]]-1890,10)+1900</f>
        <v>1990-2000</v>
      </c>
      <c r="T1863" s="14" t="s">
        <v>21835</v>
      </c>
      <c r="AB1863" s="14"/>
    </row>
    <row r="1864" spans="1:28" hidden="1" x14ac:dyDescent="0.3">
      <c r="A1864" t="s">
        <v>6345</v>
      </c>
      <c r="B1864" t="s">
        <v>16</v>
      </c>
      <c r="C1864" t="s">
        <v>34</v>
      </c>
      <c r="D1864">
        <v>1991</v>
      </c>
      <c r="E1864" t="s">
        <v>6346</v>
      </c>
      <c r="F1864">
        <v>6.1</v>
      </c>
      <c r="G1864">
        <v>22000</v>
      </c>
      <c r="H1864" t="s">
        <v>4147</v>
      </c>
      <c r="I1864" t="s">
        <v>2283</v>
      </c>
      <c r="J1864" t="s">
        <v>4574</v>
      </c>
      <c r="K1864" t="s">
        <v>30</v>
      </c>
      <c r="L1864">
        <v>14000000</v>
      </c>
      <c r="M1864">
        <v>39673161</v>
      </c>
      <c r="N1864" t="s">
        <v>6347</v>
      </c>
      <c r="O1864">
        <v>91</v>
      </c>
      <c r="P1864" t="str">
        <f>IF(Table1[[#This Row],[score]]&gt;=8.5,"High",IF(Table1[[#This Row],[score]]&gt;=7,"Medium","Low"))</f>
        <v>Low</v>
      </c>
      <c r="Q1864" s="5">
        <f>Table1[[#This Row],[gross]]-Table1[[#This Row],[budget]]</f>
        <v>25673161</v>
      </c>
      <c r="R1864" s="5" t="str">
        <f>IF(Table1[[#This Row],[Profit]]&gt;0,"Profit","Loss")</f>
        <v>Profit</v>
      </c>
      <c r="S1864" s="6" t="str">
        <f>FLOOR(Table1[[#This Row],[year]]-1900,10)+1900 &amp; "-" &amp; FLOOR(Table1[[#This Row],[year]]-1890,10)+1900</f>
        <v>1990-2000</v>
      </c>
      <c r="T1864" s="14" t="s">
        <v>21835</v>
      </c>
      <c r="AB1864" s="14"/>
    </row>
    <row r="1865" spans="1:28" hidden="1" x14ac:dyDescent="0.3">
      <c r="A1865" t="s">
        <v>6463</v>
      </c>
      <c r="B1865" t="s">
        <v>1974</v>
      </c>
      <c r="C1865" t="s">
        <v>17</v>
      </c>
      <c r="D1865">
        <v>1991</v>
      </c>
      <c r="E1865" t="s">
        <v>6464</v>
      </c>
      <c r="F1865">
        <v>7</v>
      </c>
      <c r="G1865">
        <v>5200</v>
      </c>
      <c r="H1865" t="s">
        <v>3427</v>
      </c>
      <c r="I1865" t="s">
        <v>6465</v>
      </c>
      <c r="J1865" t="s">
        <v>165</v>
      </c>
      <c r="K1865" t="s">
        <v>30</v>
      </c>
      <c r="L1865">
        <f>20500000</f>
        <v>20500000</v>
      </c>
      <c r="M1865">
        <v>38120905</v>
      </c>
      <c r="N1865" t="s">
        <v>2067</v>
      </c>
      <c r="O1865">
        <v>122</v>
      </c>
      <c r="P1865" t="str">
        <f>IF(Table1[[#This Row],[score]]&gt;=8.5,"High",IF(Table1[[#This Row],[score]]&gt;=7,"Medium","Low"))</f>
        <v>Medium</v>
      </c>
      <c r="Q1865" s="5">
        <f>Table1[[#This Row],[gross]]-Table1[[#This Row],[budget]]</f>
        <v>17620905</v>
      </c>
      <c r="R1865" s="5" t="str">
        <f>IF(Table1[[#This Row],[Profit]]&gt;0,"Profit","Loss")</f>
        <v>Profit</v>
      </c>
      <c r="S1865" s="6" t="str">
        <f>FLOOR(Table1[[#This Row],[year]]-1900,10)+1900 &amp; "-" &amp; FLOOR(Table1[[#This Row],[year]]-1890,10)+1900</f>
        <v>1990-2000</v>
      </c>
      <c r="T1865" s="14" t="s">
        <v>21835</v>
      </c>
      <c r="AB1865" s="14"/>
    </row>
    <row r="1866" spans="1:28" hidden="1" x14ac:dyDescent="0.3">
      <c r="A1866" t="s">
        <v>6201</v>
      </c>
      <c r="B1866" t="s">
        <v>33</v>
      </c>
      <c r="C1866" t="s">
        <v>25</v>
      </c>
      <c r="D1866">
        <v>1991</v>
      </c>
      <c r="E1866" t="s">
        <v>6202</v>
      </c>
      <c r="F1866">
        <v>6.3</v>
      </c>
      <c r="G1866">
        <v>72000</v>
      </c>
      <c r="H1866" t="s">
        <v>6203</v>
      </c>
      <c r="I1866" t="s">
        <v>5025</v>
      </c>
      <c r="J1866" t="s">
        <v>5026</v>
      </c>
      <c r="K1866" t="s">
        <v>30</v>
      </c>
      <c r="L1866">
        <v>20000000</v>
      </c>
      <c r="M1866">
        <v>38039850</v>
      </c>
      <c r="N1866" t="s">
        <v>6204</v>
      </c>
      <c r="O1866">
        <v>93</v>
      </c>
      <c r="P1866" t="str">
        <f>IF(Table1[[#This Row],[score]]&gt;=8.5,"High",IF(Table1[[#This Row],[score]]&gt;=7,"Medium","Low"))</f>
        <v>Low</v>
      </c>
      <c r="Q1866" s="5">
        <f>Table1[[#This Row],[gross]]-Table1[[#This Row],[budget]]</f>
        <v>18039850</v>
      </c>
      <c r="R1866" s="5" t="str">
        <f>IF(Table1[[#This Row],[Profit]]&gt;0,"Profit","Loss")</f>
        <v>Profit</v>
      </c>
      <c r="S1866" s="6" t="str">
        <f>FLOOR(Table1[[#This Row],[year]]-1900,10)+1900 &amp; "-" &amp; FLOOR(Table1[[#This Row],[year]]-1890,10)+1900</f>
        <v>1990-2000</v>
      </c>
      <c r="T1866" s="14" t="s">
        <v>21835</v>
      </c>
      <c r="AB1866" s="14"/>
    </row>
    <row r="1867" spans="1:28" hidden="1" x14ac:dyDescent="0.3">
      <c r="A1867" t="s">
        <v>6343</v>
      </c>
      <c r="B1867" t="s">
        <v>16</v>
      </c>
      <c r="C1867" t="s">
        <v>104</v>
      </c>
      <c r="D1867">
        <v>1991</v>
      </c>
      <c r="E1867" t="s">
        <v>6300</v>
      </c>
      <c r="F1867">
        <v>6.9</v>
      </c>
      <c r="G1867">
        <v>27000</v>
      </c>
      <c r="H1867" t="s">
        <v>5203</v>
      </c>
      <c r="I1867" t="s">
        <v>6344</v>
      </c>
      <c r="J1867" t="s">
        <v>5203</v>
      </c>
      <c r="K1867" t="s">
        <v>30</v>
      </c>
      <c r="L1867">
        <v>15000000</v>
      </c>
      <c r="M1867">
        <v>38016380</v>
      </c>
      <c r="N1867" t="s">
        <v>44</v>
      </c>
      <c r="O1867">
        <v>107</v>
      </c>
      <c r="P1867" t="str">
        <f>IF(Table1[[#This Row],[score]]&gt;=8.5,"High",IF(Table1[[#This Row],[score]]&gt;=7,"Medium","Low"))</f>
        <v>Low</v>
      </c>
      <c r="Q1867" s="5">
        <f>Table1[[#This Row],[gross]]-Table1[[#This Row],[budget]]</f>
        <v>23016380</v>
      </c>
      <c r="R1867" s="5" t="str">
        <f>IF(Table1[[#This Row],[Profit]]&gt;0,"Profit","Loss")</f>
        <v>Profit</v>
      </c>
      <c r="S1867" s="6" t="str">
        <f>FLOOR(Table1[[#This Row],[year]]-1900,10)+1900 &amp; "-" &amp; FLOOR(Table1[[#This Row],[year]]-1890,10)+1900</f>
        <v>1990-2000</v>
      </c>
      <c r="T1867" s="14" t="s">
        <v>21835</v>
      </c>
      <c r="AB1867" s="14"/>
    </row>
    <row r="1868" spans="1:28" hidden="1" x14ac:dyDescent="0.3">
      <c r="A1868" t="s">
        <v>6374</v>
      </c>
      <c r="B1868" t="s">
        <v>1974</v>
      </c>
      <c r="C1868" t="s">
        <v>41</v>
      </c>
      <c r="D1868">
        <v>1991</v>
      </c>
      <c r="E1868" t="s">
        <v>6015</v>
      </c>
      <c r="F1868">
        <v>6.6</v>
      </c>
      <c r="G1868">
        <v>15000</v>
      </c>
      <c r="H1868" t="s">
        <v>4302</v>
      </c>
      <c r="I1868" t="s">
        <v>5063</v>
      </c>
      <c r="J1868" t="s">
        <v>891</v>
      </c>
      <c r="K1868" t="s">
        <v>30</v>
      </c>
      <c r="L1868">
        <v>25000000</v>
      </c>
      <c r="M1868">
        <v>36489888</v>
      </c>
      <c r="N1868" t="s">
        <v>44</v>
      </c>
      <c r="O1868">
        <v>97</v>
      </c>
      <c r="P1868" t="str">
        <f>IF(Table1[[#This Row],[score]]&gt;=8.5,"High",IF(Table1[[#This Row],[score]]&gt;=7,"Medium","Low"))</f>
        <v>Low</v>
      </c>
      <c r="Q1868" s="5">
        <f>Table1[[#This Row],[gross]]-Table1[[#This Row],[budget]]</f>
        <v>11489888</v>
      </c>
      <c r="R1868" s="5" t="str">
        <f>IF(Table1[[#This Row],[Profit]]&gt;0,"Profit","Loss")</f>
        <v>Profit</v>
      </c>
      <c r="S1868" s="6" t="str">
        <f>FLOOR(Table1[[#This Row],[year]]-1900,10)+1900 &amp; "-" &amp; FLOOR(Table1[[#This Row],[year]]-1890,10)+1900</f>
        <v>1990-2000</v>
      </c>
      <c r="T1868" s="14" t="s">
        <v>21835</v>
      </c>
      <c r="AB1868" s="14"/>
    </row>
    <row r="1869" spans="1:28" hidden="1" x14ac:dyDescent="0.3">
      <c r="A1869" t="s">
        <v>6303</v>
      </c>
      <c r="B1869" t="s">
        <v>16</v>
      </c>
      <c r="C1869" t="s">
        <v>151</v>
      </c>
      <c r="D1869">
        <v>1991</v>
      </c>
      <c r="E1869" t="s">
        <v>6264</v>
      </c>
      <c r="F1869">
        <v>4.9000000000000004</v>
      </c>
      <c r="G1869">
        <v>43000</v>
      </c>
      <c r="H1869" t="s">
        <v>6304</v>
      </c>
      <c r="I1869" t="s">
        <v>683</v>
      </c>
      <c r="J1869" t="s">
        <v>2631</v>
      </c>
      <c r="K1869" t="s">
        <v>30</v>
      </c>
      <c r="L1869">
        <v>11000000</v>
      </c>
      <c r="M1869">
        <v>34872033</v>
      </c>
      <c r="N1869" t="s">
        <v>2001</v>
      </c>
      <c r="O1869">
        <v>89</v>
      </c>
      <c r="P1869" t="str">
        <f>IF(Table1[[#This Row],[score]]&gt;=8.5,"High",IF(Table1[[#This Row],[score]]&gt;=7,"Medium","Low"))</f>
        <v>Low</v>
      </c>
      <c r="Q1869" s="5">
        <f>Table1[[#This Row],[gross]]-Table1[[#This Row],[budget]]</f>
        <v>23872033</v>
      </c>
      <c r="R1869" s="5" t="str">
        <f>IF(Table1[[#This Row],[Profit]]&gt;0,"Profit","Loss")</f>
        <v>Profit</v>
      </c>
      <c r="S1869" s="6" t="str">
        <f>FLOOR(Table1[[#This Row],[year]]-1900,10)+1900 &amp; "-" &amp; FLOOR(Table1[[#This Row],[year]]-1890,10)+1900</f>
        <v>1990-2000</v>
      </c>
      <c r="T1869" s="14" t="s">
        <v>21835</v>
      </c>
      <c r="AB1869" s="14"/>
    </row>
    <row r="1870" spans="1:28" hidden="1" x14ac:dyDescent="0.3">
      <c r="A1870" t="s">
        <v>6394</v>
      </c>
      <c r="B1870" t="s">
        <v>33</v>
      </c>
      <c r="C1870" t="s">
        <v>25</v>
      </c>
      <c r="D1870">
        <v>1991</v>
      </c>
      <c r="E1870" t="s">
        <v>5756</v>
      </c>
      <c r="F1870">
        <v>6.7</v>
      </c>
      <c r="G1870">
        <v>20000</v>
      </c>
      <c r="H1870" t="s">
        <v>27</v>
      </c>
      <c r="I1870" t="s">
        <v>6395</v>
      </c>
      <c r="J1870" t="s">
        <v>2612</v>
      </c>
      <c r="K1870" t="s">
        <v>30</v>
      </c>
      <c r="L1870">
        <v>14000000</v>
      </c>
      <c r="M1870">
        <v>34793160</v>
      </c>
      <c r="N1870" t="s">
        <v>1708</v>
      </c>
      <c r="O1870">
        <v>107</v>
      </c>
      <c r="P1870" t="str">
        <f>IF(Table1[[#This Row],[score]]&gt;=8.5,"High",IF(Table1[[#This Row],[score]]&gt;=7,"Medium","Low"))</f>
        <v>Low</v>
      </c>
      <c r="Q1870" s="5">
        <f>Table1[[#This Row],[gross]]-Table1[[#This Row],[budget]]</f>
        <v>20793160</v>
      </c>
      <c r="R1870" s="5" t="str">
        <f>IF(Table1[[#This Row],[Profit]]&gt;0,"Profit","Loss")</f>
        <v>Profit</v>
      </c>
      <c r="S1870" s="6" t="str">
        <f>FLOOR(Table1[[#This Row],[year]]-1900,10)+1900 &amp; "-" &amp; FLOOR(Table1[[#This Row],[year]]-1890,10)+1900</f>
        <v>1990-2000</v>
      </c>
      <c r="T1870" s="14" t="s">
        <v>21835</v>
      </c>
      <c r="AB1870" s="14"/>
    </row>
    <row r="1871" spans="1:28" hidden="1" x14ac:dyDescent="0.3">
      <c r="A1871" t="s">
        <v>6177</v>
      </c>
      <c r="B1871" t="s">
        <v>16</v>
      </c>
      <c r="C1871" t="s">
        <v>63</v>
      </c>
      <c r="D1871">
        <v>1991</v>
      </c>
      <c r="E1871" t="s">
        <v>6178</v>
      </c>
      <c r="F1871">
        <v>7.2</v>
      </c>
      <c r="G1871">
        <v>86000</v>
      </c>
      <c r="H1871" t="s">
        <v>779</v>
      </c>
      <c r="I1871" t="s">
        <v>6179</v>
      </c>
      <c r="J1871" t="s">
        <v>2050</v>
      </c>
      <c r="K1871" t="s">
        <v>30</v>
      </c>
      <c r="L1871">
        <v>38000000</v>
      </c>
      <c r="M1871">
        <v>34416893</v>
      </c>
      <c r="N1871" t="s">
        <v>6180</v>
      </c>
      <c r="O1871">
        <v>140</v>
      </c>
      <c r="P1871" t="str">
        <f>IF(Table1[[#This Row],[score]]&gt;=8.5,"High",IF(Table1[[#This Row],[score]]&gt;=7,"Medium","Low"))</f>
        <v>Medium</v>
      </c>
      <c r="Q1871" s="5">
        <f>Table1[[#This Row],[gross]]-Table1[[#This Row],[budget]]</f>
        <v>-3583107</v>
      </c>
      <c r="R1871" s="5" t="str">
        <f>IF(Table1[[#This Row],[Profit]]&gt;0,"Profit","Loss")</f>
        <v>Loss</v>
      </c>
      <c r="S1871" s="6" t="str">
        <f>FLOOR(Table1[[#This Row],[year]]-1900,10)+1900 &amp; "-" &amp; FLOOR(Table1[[#This Row],[year]]-1890,10)+1900</f>
        <v>1990-2000</v>
      </c>
      <c r="T1871" s="14" t="s">
        <v>21835</v>
      </c>
      <c r="AB1871" s="14"/>
    </row>
    <row r="1872" spans="1:28" hidden="1" x14ac:dyDescent="0.3">
      <c r="A1872" t="s">
        <v>6375</v>
      </c>
      <c r="B1872" t="s">
        <v>33</v>
      </c>
      <c r="C1872" t="s">
        <v>41</v>
      </c>
      <c r="D1872">
        <v>1991</v>
      </c>
      <c r="E1872" t="s">
        <v>5963</v>
      </c>
      <c r="F1872">
        <v>5.9</v>
      </c>
      <c r="G1872">
        <v>21000</v>
      </c>
      <c r="H1872" t="s">
        <v>1297</v>
      </c>
      <c r="I1872" t="s">
        <v>1297</v>
      </c>
      <c r="J1872" t="s">
        <v>4153</v>
      </c>
      <c r="K1872" t="s">
        <v>30</v>
      </c>
      <c r="L1872">
        <v>25000000</v>
      </c>
      <c r="M1872">
        <v>33691313</v>
      </c>
      <c r="N1872" t="s">
        <v>23</v>
      </c>
      <c r="O1872">
        <v>101</v>
      </c>
      <c r="P1872" t="str">
        <f>IF(Table1[[#This Row],[score]]&gt;=8.5,"High",IF(Table1[[#This Row],[score]]&gt;=7,"Medium","Low"))</f>
        <v>Low</v>
      </c>
      <c r="Q1872" s="5">
        <f>Table1[[#This Row],[gross]]-Table1[[#This Row],[budget]]</f>
        <v>8691313</v>
      </c>
      <c r="R1872" s="5" t="str">
        <f>IF(Table1[[#This Row],[Profit]]&gt;0,"Profit","Loss")</f>
        <v>Profit</v>
      </c>
      <c r="S1872" s="6" t="str">
        <f>FLOOR(Table1[[#This Row],[year]]-1900,10)+1900 &amp; "-" &amp; FLOOR(Table1[[#This Row],[year]]-1890,10)+1900</f>
        <v>1990-2000</v>
      </c>
      <c r="T1872" s="14" t="s">
        <v>21835</v>
      </c>
      <c r="AB1872" s="14"/>
    </row>
    <row r="1873" spans="1:28" hidden="1" x14ac:dyDescent="0.3">
      <c r="A1873" t="s">
        <v>6333</v>
      </c>
      <c r="B1873" t="s">
        <v>1974</v>
      </c>
      <c r="C1873" t="s">
        <v>41</v>
      </c>
      <c r="D1873">
        <v>1991</v>
      </c>
      <c r="E1873" t="s">
        <v>6147</v>
      </c>
      <c r="F1873">
        <v>4.9000000000000004</v>
      </c>
      <c r="G1873">
        <v>21000</v>
      </c>
      <c r="H1873" t="s">
        <v>6334</v>
      </c>
      <c r="I1873" t="s">
        <v>5721</v>
      </c>
      <c r="J1873" t="s">
        <v>383</v>
      </c>
      <c r="K1873" t="s">
        <v>30</v>
      </c>
      <c r="L1873">
        <v>15000000</v>
      </c>
      <c r="M1873">
        <v>32704700</v>
      </c>
      <c r="N1873" t="s">
        <v>61</v>
      </c>
      <c r="O1873">
        <v>90</v>
      </c>
      <c r="P1873" t="str">
        <f>IF(Table1[[#This Row],[score]]&gt;=8.5,"High",IF(Table1[[#This Row],[score]]&gt;=7,"Medium","Low"))</f>
        <v>Low</v>
      </c>
      <c r="Q1873" s="5">
        <f>Table1[[#This Row],[gross]]-Table1[[#This Row],[budget]]</f>
        <v>17704700</v>
      </c>
      <c r="R1873" s="5" t="str">
        <f>IF(Table1[[#This Row],[Profit]]&gt;0,"Profit","Loss")</f>
        <v>Profit</v>
      </c>
      <c r="S1873" s="6" t="str">
        <f>FLOOR(Table1[[#This Row],[year]]-1900,10)+1900 &amp; "-" &amp; FLOOR(Table1[[#This Row],[year]]-1890,10)+1900</f>
        <v>1990-2000</v>
      </c>
      <c r="T1873" s="14" t="s">
        <v>21835</v>
      </c>
      <c r="AB1873" s="14"/>
    </row>
    <row r="1874" spans="1:28" hidden="1" x14ac:dyDescent="0.3">
      <c r="A1874" t="s">
        <v>6281</v>
      </c>
      <c r="B1874" t="s">
        <v>16</v>
      </c>
      <c r="C1874" t="s">
        <v>41</v>
      </c>
      <c r="D1874">
        <v>1991</v>
      </c>
      <c r="E1874" t="s">
        <v>6282</v>
      </c>
      <c r="F1874">
        <v>6.4</v>
      </c>
      <c r="G1874">
        <v>32000</v>
      </c>
      <c r="H1874" t="s">
        <v>683</v>
      </c>
      <c r="I1874" t="s">
        <v>683</v>
      </c>
      <c r="J1874" t="s">
        <v>6283</v>
      </c>
      <c r="K1874" t="s">
        <v>30</v>
      </c>
      <c r="L1874">
        <v>6000000</v>
      </c>
      <c r="M1874">
        <v>31347154</v>
      </c>
      <c r="N1874" t="s">
        <v>61</v>
      </c>
      <c r="O1874">
        <v>102</v>
      </c>
      <c r="P1874" t="str">
        <f>IF(Table1[[#This Row],[score]]&gt;=8.5,"High",IF(Table1[[#This Row],[score]]&gt;=7,"Medium","Low"))</f>
        <v>Low</v>
      </c>
      <c r="Q1874" s="5">
        <f>Table1[[#This Row],[gross]]-Table1[[#This Row],[budget]]</f>
        <v>25347154</v>
      </c>
      <c r="R1874" s="5" t="str">
        <f>IF(Table1[[#This Row],[Profit]]&gt;0,"Profit","Loss")</f>
        <v>Profit</v>
      </c>
      <c r="S1874" s="6" t="str">
        <f>FLOOR(Table1[[#This Row],[year]]-1900,10)+1900 &amp; "-" &amp; FLOOR(Table1[[#This Row],[year]]-1890,10)+1900</f>
        <v>1990-2000</v>
      </c>
      <c r="T1874" s="14" t="s">
        <v>21835</v>
      </c>
      <c r="AB1874" s="14"/>
    </row>
    <row r="1875" spans="1:28" hidden="1" x14ac:dyDescent="0.3">
      <c r="A1875" t="s">
        <v>6260</v>
      </c>
      <c r="B1875" t="s">
        <v>16</v>
      </c>
      <c r="C1875" t="s">
        <v>34</v>
      </c>
      <c r="D1875">
        <v>1991</v>
      </c>
      <c r="E1875" t="s">
        <v>6261</v>
      </c>
      <c r="F1875">
        <v>5.6</v>
      </c>
      <c r="G1875">
        <v>39000</v>
      </c>
      <c r="H1875" t="s">
        <v>4383</v>
      </c>
      <c r="I1875" t="s">
        <v>4383</v>
      </c>
      <c r="J1875" t="s">
        <v>4492</v>
      </c>
      <c r="K1875" t="s">
        <v>30</v>
      </c>
      <c r="L1875">
        <v>15000000</v>
      </c>
      <c r="M1875">
        <v>30102717</v>
      </c>
      <c r="N1875" t="s">
        <v>6262</v>
      </c>
      <c r="O1875">
        <v>110</v>
      </c>
      <c r="P1875" t="str">
        <f>IF(Table1[[#This Row],[score]]&gt;=8.5,"High",IF(Table1[[#This Row],[score]]&gt;=7,"Medium","Low"))</f>
        <v>Low</v>
      </c>
      <c r="Q1875" s="5">
        <f>Table1[[#This Row],[gross]]-Table1[[#This Row],[budget]]</f>
        <v>15102717</v>
      </c>
      <c r="R1875" s="5" t="str">
        <f>IF(Table1[[#This Row],[Profit]]&gt;0,"Profit","Loss")</f>
        <v>Profit</v>
      </c>
      <c r="S1875" s="6" t="str">
        <f>FLOOR(Table1[[#This Row],[year]]-1900,10)+1900 &amp; "-" &amp; FLOOR(Table1[[#This Row],[year]]-1890,10)+1900</f>
        <v>1990-2000</v>
      </c>
      <c r="T1875" s="14" t="s">
        <v>21835</v>
      </c>
      <c r="AB1875" s="14"/>
    </row>
    <row r="1876" spans="1:28" hidden="1" x14ac:dyDescent="0.3">
      <c r="A1876" t="s">
        <v>6338</v>
      </c>
      <c r="B1876" t="s">
        <v>1974</v>
      </c>
      <c r="C1876" t="s">
        <v>41</v>
      </c>
      <c r="D1876">
        <v>1991</v>
      </c>
      <c r="E1876" t="s">
        <v>5759</v>
      </c>
      <c r="F1876">
        <v>6.7</v>
      </c>
      <c r="G1876">
        <v>30000</v>
      </c>
      <c r="H1876" t="s">
        <v>5328</v>
      </c>
      <c r="I1876" t="s">
        <v>839</v>
      </c>
      <c r="J1876" t="s">
        <v>839</v>
      </c>
      <c r="K1876" t="s">
        <v>30</v>
      </c>
      <c r="L1876">
        <f>20500000</f>
        <v>20500000</v>
      </c>
      <c r="M1876">
        <v>28862081</v>
      </c>
      <c r="N1876" t="s">
        <v>4109</v>
      </c>
      <c r="O1876">
        <v>95</v>
      </c>
      <c r="P1876" t="str">
        <f>IF(Table1[[#This Row],[score]]&gt;=8.5,"High",IF(Table1[[#This Row],[score]]&gt;=7,"Medium","Low"))</f>
        <v>Low</v>
      </c>
      <c r="Q1876" s="5">
        <f>Table1[[#This Row],[gross]]-Table1[[#This Row],[budget]]</f>
        <v>8362081</v>
      </c>
      <c r="R1876" s="5" t="str">
        <f>IF(Table1[[#This Row],[Profit]]&gt;0,"Profit","Loss")</f>
        <v>Profit</v>
      </c>
      <c r="S1876" s="6" t="str">
        <f>FLOOR(Table1[[#This Row],[year]]-1900,10)+1900 &amp; "-" &amp; FLOOR(Table1[[#This Row],[year]]-1890,10)+1900</f>
        <v>1990-2000</v>
      </c>
      <c r="T1876" s="14" t="s">
        <v>21835</v>
      </c>
      <c r="AB1876" s="14"/>
    </row>
    <row r="1877" spans="1:28" hidden="1" x14ac:dyDescent="0.3">
      <c r="A1877" t="s">
        <v>6510</v>
      </c>
      <c r="B1877" t="s">
        <v>1974</v>
      </c>
      <c r="C1877" t="s">
        <v>104</v>
      </c>
      <c r="D1877">
        <v>1991</v>
      </c>
      <c r="E1877" t="s">
        <v>6212</v>
      </c>
      <c r="F1877">
        <v>6.2</v>
      </c>
      <c r="G1877">
        <v>6700</v>
      </c>
      <c r="H1877" t="s">
        <v>5436</v>
      </c>
      <c r="I1877" t="s">
        <v>2450</v>
      </c>
      <c r="J1877" t="s">
        <v>209</v>
      </c>
      <c r="K1877" t="s">
        <v>30</v>
      </c>
      <c r="L1877">
        <f>20500000</f>
        <v>20500000</v>
      </c>
      <c r="M1877">
        <v>28738096</v>
      </c>
      <c r="N1877" t="s">
        <v>2067</v>
      </c>
      <c r="O1877">
        <v>104</v>
      </c>
      <c r="P1877" t="str">
        <f>IF(Table1[[#This Row],[score]]&gt;=8.5,"High",IF(Table1[[#This Row],[score]]&gt;=7,"Medium","Low"))</f>
        <v>Low</v>
      </c>
      <c r="Q1877" s="5">
        <f>Table1[[#This Row],[gross]]-Table1[[#This Row],[budget]]</f>
        <v>8238096</v>
      </c>
      <c r="R1877" s="5" t="str">
        <f>IF(Table1[[#This Row],[Profit]]&gt;0,"Profit","Loss")</f>
        <v>Profit</v>
      </c>
      <c r="S1877" s="6" t="str">
        <f>FLOOR(Table1[[#This Row],[year]]-1900,10)+1900 &amp; "-" &amp; FLOOR(Table1[[#This Row],[year]]-1890,10)+1900</f>
        <v>1990-2000</v>
      </c>
      <c r="T1877" s="14" t="s">
        <v>21835</v>
      </c>
      <c r="AB1877" s="14"/>
    </row>
    <row r="1878" spans="1:28" hidden="1" x14ac:dyDescent="0.3">
      <c r="A1878" t="s">
        <v>6514</v>
      </c>
      <c r="B1878" t="s">
        <v>16</v>
      </c>
      <c r="C1878" t="s">
        <v>17</v>
      </c>
      <c r="D1878">
        <v>1991</v>
      </c>
      <c r="E1878" t="s">
        <v>6423</v>
      </c>
      <c r="F1878">
        <v>6.4</v>
      </c>
      <c r="G1878">
        <v>7000</v>
      </c>
      <c r="H1878" t="s">
        <v>233</v>
      </c>
      <c r="I1878" t="s">
        <v>6515</v>
      </c>
      <c r="J1878" t="s">
        <v>73</v>
      </c>
      <c r="K1878" t="s">
        <v>30</v>
      </c>
      <c r="L1878">
        <f>20500000</f>
        <v>20500000</v>
      </c>
      <c r="M1878">
        <v>28277918</v>
      </c>
      <c r="N1878" t="s">
        <v>2951</v>
      </c>
      <c r="O1878">
        <v>110</v>
      </c>
      <c r="P1878" t="str">
        <f>IF(Table1[[#This Row],[score]]&gt;=8.5,"High",IF(Table1[[#This Row],[score]]&gt;=7,"Medium","Low"))</f>
        <v>Low</v>
      </c>
      <c r="Q1878" s="5">
        <f>Table1[[#This Row],[gross]]-Table1[[#This Row],[budget]]</f>
        <v>7777918</v>
      </c>
      <c r="R1878" s="5" t="str">
        <f>IF(Table1[[#This Row],[Profit]]&gt;0,"Profit","Loss")</f>
        <v>Profit</v>
      </c>
      <c r="S1878" s="6" t="str">
        <f>FLOOR(Table1[[#This Row],[year]]-1900,10)+1900 &amp; "-" &amp; FLOOR(Table1[[#This Row],[year]]-1890,10)+1900</f>
        <v>1990-2000</v>
      </c>
      <c r="T1878" s="14" t="s">
        <v>21835</v>
      </c>
      <c r="AB1878" s="14"/>
    </row>
    <row r="1879" spans="1:28" hidden="1" x14ac:dyDescent="0.3">
      <c r="A1879" t="s">
        <v>6382</v>
      </c>
      <c r="B1879" t="s">
        <v>1974</v>
      </c>
      <c r="C1879" t="s">
        <v>41</v>
      </c>
      <c r="D1879">
        <v>1991</v>
      </c>
      <c r="E1879" t="s">
        <v>6212</v>
      </c>
      <c r="F1879">
        <v>6.2</v>
      </c>
      <c r="G1879">
        <v>11000</v>
      </c>
      <c r="H1879" t="s">
        <v>1548</v>
      </c>
      <c r="I1879" t="s">
        <v>2410</v>
      </c>
      <c r="J1879" t="s">
        <v>6383</v>
      </c>
      <c r="K1879" t="s">
        <v>30</v>
      </c>
      <c r="L1879">
        <v>13500000</v>
      </c>
      <c r="M1879">
        <v>26255594</v>
      </c>
      <c r="N1879" t="s">
        <v>44</v>
      </c>
      <c r="O1879">
        <v>108</v>
      </c>
      <c r="P1879" t="str">
        <f>IF(Table1[[#This Row],[score]]&gt;=8.5,"High",IF(Table1[[#This Row],[score]]&gt;=7,"Medium","Low"))</f>
        <v>Low</v>
      </c>
      <c r="Q1879" s="5">
        <f>Table1[[#This Row],[gross]]-Table1[[#This Row],[budget]]</f>
        <v>12755594</v>
      </c>
      <c r="R1879" s="5" t="str">
        <f>IF(Table1[[#This Row],[Profit]]&gt;0,"Profit","Loss")</f>
        <v>Profit</v>
      </c>
      <c r="S1879" s="6" t="str">
        <f>FLOOR(Table1[[#This Row],[year]]-1900,10)+1900 &amp; "-" &amp; FLOOR(Table1[[#This Row],[year]]-1890,10)+1900</f>
        <v>1990-2000</v>
      </c>
      <c r="T1879" s="14" t="s">
        <v>21835</v>
      </c>
      <c r="AB1879" s="14"/>
    </row>
    <row r="1880" spans="1:28" hidden="1" x14ac:dyDescent="0.3">
      <c r="A1880" t="s">
        <v>6440</v>
      </c>
      <c r="B1880" t="s">
        <v>16</v>
      </c>
      <c r="C1880" t="s">
        <v>41</v>
      </c>
      <c r="D1880">
        <v>1991</v>
      </c>
      <c r="E1880" t="s">
        <v>6385</v>
      </c>
      <c r="F1880">
        <v>6.2</v>
      </c>
      <c r="G1880">
        <v>8200</v>
      </c>
      <c r="H1880" t="s">
        <v>1276</v>
      </c>
      <c r="I1880" t="s">
        <v>6441</v>
      </c>
      <c r="J1880" t="s">
        <v>3481</v>
      </c>
      <c r="K1880" t="s">
        <v>30</v>
      </c>
      <c r="L1880">
        <f>20500000</f>
        <v>20500000</v>
      </c>
      <c r="M1880">
        <v>25682090</v>
      </c>
      <c r="N1880" t="s">
        <v>23</v>
      </c>
      <c r="O1880">
        <v>103</v>
      </c>
      <c r="P1880" t="str">
        <f>IF(Table1[[#This Row],[score]]&gt;=8.5,"High",IF(Table1[[#This Row],[score]]&gt;=7,"Medium","Low"))</f>
        <v>Low</v>
      </c>
      <c r="Q1880" s="5">
        <f>Table1[[#This Row],[gross]]-Table1[[#This Row],[budget]]</f>
        <v>5182090</v>
      </c>
      <c r="R1880" s="5" t="str">
        <f>IF(Table1[[#This Row],[Profit]]&gt;0,"Profit","Loss")</f>
        <v>Profit</v>
      </c>
      <c r="S1880" s="6" t="str">
        <f>FLOOR(Table1[[#This Row],[year]]-1900,10)+1900 &amp; "-" &amp; FLOOR(Table1[[#This Row],[year]]-1890,10)+1900</f>
        <v>1990-2000</v>
      </c>
      <c r="T1880" s="14" t="s">
        <v>21835</v>
      </c>
      <c r="AB1880" s="14"/>
    </row>
    <row r="1881" spans="1:28" hidden="1" x14ac:dyDescent="0.3">
      <c r="A1881" t="s">
        <v>6209</v>
      </c>
      <c r="B1881" t="s">
        <v>1974</v>
      </c>
      <c r="C1881" t="s">
        <v>41</v>
      </c>
      <c r="D1881">
        <v>1991</v>
      </c>
      <c r="E1881" t="s">
        <v>6208</v>
      </c>
      <c r="F1881">
        <v>6.3</v>
      </c>
      <c r="G1881">
        <v>29000</v>
      </c>
      <c r="H1881" t="s">
        <v>3315</v>
      </c>
      <c r="I1881" t="s">
        <v>6210</v>
      </c>
      <c r="J1881" t="s">
        <v>6041</v>
      </c>
      <c r="K1881" t="s">
        <v>30</v>
      </c>
      <c r="L1881">
        <f>20500000</f>
        <v>20500000</v>
      </c>
      <c r="M1881">
        <v>25196249</v>
      </c>
      <c r="N1881" t="s">
        <v>4102</v>
      </c>
      <c r="O1881">
        <v>102</v>
      </c>
      <c r="P1881" t="str">
        <f>IF(Table1[[#This Row],[score]]&gt;=8.5,"High",IF(Table1[[#This Row],[score]]&gt;=7,"Medium","Low"))</f>
        <v>Low</v>
      </c>
      <c r="Q1881" s="5">
        <f>Table1[[#This Row],[gross]]-Table1[[#This Row],[budget]]</f>
        <v>4696249</v>
      </c>
      <c r="R1881" s="5" t="str">
        <f>IF(Table1[[#This Row],[Profit]]&gt;0,"Profit","Loss")</f>
        <v>Profit</v>
      </c>
      <c r="S1881" s="6" t="str">
        <f>FLOOR(Table1[[#This Row],[year]]-1900,10)+1900 &amp; "-" &amp; FLOOR(Table1[[#This Row],[year]]-1890,10)+1900</f>
        <v>1990-2000</v>
      </c>
      <c r="T1881" s="14" t="s">
        <v>21835</v>
      </c>
      <c r="AB1881" s="14"/>
    </row>
    <row r="1882" spans="1:28" hidden="1" x14ac:dyDescent="0.3">
      <c r="A1882" t="s">
        <v>6399</v>
      </c>
      <c r="B1882" t="s">
        <v>1974</v>
      </c>
      <c r="C1882" t="s">
        <v>41</v>
      </c>
      <c r="D1882">
        <v>1991</v>
      </c>
      <c r="E1882" t="s">
        <v>5878</v>
      </c>
      <c r="F1882">
        <v>6.4</v>
      </c>
      <c r="G1882">
        <v>10000</v>
      </c>
      <c r="H1882" t="s">
        <v>2026</v>
      </c>
      <c r="I1882" t="s">
        <v>2026</v>
      </c>
      <c r="J1882" t="s">
        <v>1841</v>
      </c>
      <c r="K1882" t="s">
        <v>30</v>
      </c>
      <c r="L1882">
        <f>20500000</f>
        <v>20500000</v>
      </c>
      <c r="M1882">
        <v>25092802</v>
      </c>
      <c r="N1882" t="s">
        <v>180</v>
      </c>
      <c r="O1882">
        <v>104</v>
      </c>
      <c r="P1882" t="str">
        <f>IF(Table1[[#This Row],[score]]&gt;=8.5,"High",IF(Table1[[#This Row],[score]]&gt;=7,"Medium","Low"))</f>
        <v>Low</v>
      </c>
      <c r="Q1882" s="5">
        <f>Table1[[#This Row],[gross]]-Table1[[#This Row],[budget]]</f>
        <v>4592802</v>
      </c>
      <c r="R1882" s="5" t="str">
        <f>IF(Table1[[#This Row],[Profit]]&gt;0,"Profit","Loss")</f>
        <v>Profit</v>
      </c>
      <c r="S1882" s="6" t="str">
        <f>FLOOR(Table1[[#This Row],[year]]-1900,10)+1900 &amp; "-" &amp; FLOOR(Table1[[#This Row],[year]]-1890,10)+1900</f>
        <v>1990-2000</v>
      </c>
      <c r="T1882" s="14" t="s">
        <v>21835</v>
      </c>
      <c r="AB1882" s="14"/>
    </row>
    <row r="1883" spans="1:28" hidden="1" x14ac:dyDescent="0.3">
      <c r="A1883" t="s">
        <v>6449</v>
      </c>
      <c r="B1883" t="s">
        <v>33</v>
      </c>
      <c r="C1883" t="s">
        <v>17</v>
      </c>
      <c r="D1883">
        <v>1991</v>
      </c>
      <c r="E1883" t="s">
        <v>6282</v>
      </c>
      <c r="F1883">
        <v>6.6</v>
      </c>
      <c r="G1883">
        <v>14000</v>
      </c>
      <c r="H1883" t="s">
        <v>4320</v>
      </c>
      <c r="I1883" t="s">
        <v>6344</v>
      </c>
      <c r="J1883" t="s">
        <v>4320</v>
      </c>
      <c r="K1883" t="s">
        <v>30</v>
      </c>
      <c r="L1883">
        <v>10000000</v>
      </c>
      <c r="M1883">
        <v>25010896</v>
      </c>
      <c r="N1883" t="s">
        <v>50</v>
      </c>
      <c r="O1883">
        <v>99</v>
      </c>
      <c r="P1883" t="str">
        <f>IF(Table1[[#This Row],[score]]&gt;=8.5,"High",IF(Table1[[#This Row],[score]]&gt;=7,"Medium","Low"))</f>
        <v>Low</v>
      </c>
      <c r="Q1883" s="5">
        <f>Table1[[#This Row],[gross]]-Table1[[#This Row],[budget]]</f>
        <v>15010896</v>
      </c>
      <c r="R1883" s="5" t="str">
        <f>IF(Table1[[#This Row],[Profit]]&gt;0,"Profit","Loss")</f>
        <v>Profit</v>
      </c>
      <c r="S1883" s="6" t="str">
        <f>FLOOR(Table1[[#This Row],[year]]-1900,10)+1900 &amp; "-" &amp; FLOOR(Table1[[#This Row],[year]]-1890,10)+1900</f>
        <v>1990-2000</v>
      </c>
      <c r="T1883" s="14" t="s">
        <v>21835</v>
      </c>
      <c r="AB1883" s="14"/>
    </row>
    <row r="1884" spans="1:28" hidden="1" x14ac:dyDescent="0.3">
      <c r="A1884" t="s">
        <v>6540</v>
      </c>
      <c r="B1884" t="s">
        <v>33</v>
      </c>
      <c r="C1884" t="s">
        <v>41</v>
      </c>
      <c r="D1884">
        <v>1991</v>
      </c>
      <c r="E1884" t="s">
        <v>6261</v>
      </c>
      <c r="F1884">
        <v>5.8</v>
      </c>
      <c r="G1884">
        <v>6700</v>
      </c>
      <c r="H1884" t="s">
        <v>3599</v>
      </c>
      <c r="I1884" t="s">
        <v>875</v>
      </c>
      <c r="J1884" t="s">
        <v>4283</v>
      </c>
      <c r="K1884" t="s">
        <v>30</v>
      </c>
      <c r="L1884">
        <v>17010000</v>
      </c>
      <c r="M1884">
        <v>24941969</v>
      </c>
      <c r="N1884" t="s">
        <v>6541</v>
      </c>
      <c r="O1884">
        <v>96</v>
      </c>
      <c r="P1884" t="str">
        <f>IF(Table1[[#This Row],[score]]&gt;=8.5,"High",IF(Table1[[#This Row],[score]]&gt;=7,"Medium","Low"))</f>
        <v>Low</v>
      </c>
      <c r="Q1884" s="5">
        <f>Table1[[#This Row],[gross]]-Table1[[#This Row],[budget]]</f>
        <v>7931969</v>
      </c>
      <c r="R1884" s="5" t="str">
        <f>IF(Table1[[#This Row],[Profit]]&gt;0,"Profit","Loss")</f>
        <v>Profit</v>
      </c>
      <c r="S1884" s="6" t="str">
        <f>FLOOR(Table1[[#This Row],[year]]-1900,10)+1900 &amp; "-" &amp; FLOOR(Table1[[#This Row],[year]]-1890,10)+1900</f>
        <v>1990-2000</v>
      </c>
      <c r="T1884" s="14" t="s">
        <v>21835</v>
      </c>
      <c r="AB1884" s="14"/>
    </row>
    <row r="1885" spans="1:28" hidden="1" x14ac:dyDescent="0.3">
      <c r="A1885" t="s">
        <v>6305</v>
      </c>
      <c r="B1885" t="s">
        <v>33</v>
      </c>
      <c r="C1885" t="s">
        <v>41</v>
      </c>
      <c r="D1885">
        <v>1991</v>
      </c>
      <c r="E1885" t="s">
        <v>6279</v>
      </c>
      <c r="F1885">
        <v>6.5</v>
      </c>
      <c r="G1885">
        <v>30000</v>
      </c>
      <c r="H1885" t="s">
        <v>58</v>
      </c>
      <c r="I1885" t="s">
        <v>6306</v>
      </c>
      <c r="J1885" t="s">
        <v>749</v>
      </c>
      <c r="K1885" t="s">
        <v>30</v>
      </c>
      <c r="L1885">
        <v>35000000</v>
      </c>
      <c r="M1885">
        <v>23562716</v>
      </c>
      <c r="N1885" t="s">
        <v>6307</v>
      </c>
      <c r="O1885">
        <v>109</v>
      </c>
      <c r="P1885" t="str">
        <f>IF(Table1[[#This Row],[score]]&gt;=8.5,"High",IF(Table1[[#This Row],[score]]&gt;=7,"Medium","Low"))</f>
        <v>Low</v>
      </c>
      <c r="Q1885" s="5">
        <f>Table1[[#This Row],[gross]]-Table1[[#This Row],[budget]]</f>
        <v>-11437284</v>
      </c>
      <c r="R1885" s="5" t="str">
        <f>IF(Table1[[#This Row],[Profit]]&gt;0,"Profit","Loss")</f>
        <v>Loss</v>
      </c>
      <c r="S1885" s="6" t="str">
        <f>FLOOR(Table1[[#This Row],[year]]-1900,10)+1900 &amp; "-" &amp; FLOOR(Table1[[#This Row],[year]]-1890,10)+1900</f>
        <v>1990-2000</v>
      </c>
      <c r="T1885" s="14" t="s">
        <v>21835</v>
      </c>
      <c r="AB1885" s="14"/>
    </row>
    <row r="1886" spans="1:28" hidden="1" x14ac:dyDescent="0.3">
      <c r="A1886" t="s">
        <v>6554</v>
      </c>
      <c r="B1886" t="s">
        <v>16</v>
      </c>
      <c r="C1886" t="s">
        <v>41</v>
      </c>
      <c r="D1886">
        <v>1991</v>
      </c>
      <c r="E1886" t="s">
        <v>6197</v>
      </c>
      <c r="F1886">
        <v>6.4</v>
      </c>
      <c r="G1886">
        <v>5300</v>
      </c>
      <c r="H1886" t="s">
        <v>592</v>
      </c>
      <c r="I1886" t="s">
        <v>3248</v>
      </c>
      <c r="J1886" t="s">
        <v>1354</v>
      </c>
      <c r="K1886" t="s">
        <v>30</v>
      </c>
      <c r="L1886">
        <v>40000000</v>
      </c>
      <c r="M1886">
        <v>23202444</v>
      </c>
      <c r="N1886" t="s">
        <v>4545</v>
      </c>
      <c r="O1886">
        <v>138</v>
      </c>
      <c r="P1886" t="str">
        <f>IF(Table1[[#This Row],[score]]&gt;=8.5,"High",IF(Table1[[#This Row],[score]]&gt;=7,"Medium","Low"))</f>
        <v>Low</v>
      </c>
      <c r="Q1886" s="5">
        <f>Table1[[#This Row],[gross]]-Table1[[#This Row],[budget]]</f>
        <v>-16797556</v>
      </c>
      <c r="R1886" s="5" t="str">
        <f>IF(Table1[[#This Row],[Profit]]&gt;0,"Profit","Loss")</f>
        <v>Loss</v>
      </c>
      <c r="S1886" s="6" t="str">
        <f>FLOOR(Table1[[#This Row],[year]]-1900,10)+1900 &amp; "-" &amp; FLOOR(Table1[[#This Row],[year]]-1890,10)+1900</f>
        <v>1990-2000</v>
      </c>
      <c r="T1886" s="14" t="s">
        <v>21835</v>
      </c>
      <c r="AB1886" s="14"/>
    </row>
    <row r="1887" spans="1:28" hidden="1" x14ac:dyDescent="0.3">
      <c r="A1887" t="s">
        <v>6363</v>
      </c>
      <c r="B1887" t="s">
        <v>16</v>
      </c>
      <c r="C1887" t="s">
        <v>41</v>
      </c>
      <c r="D1887">
        <v>1991</v>
      </c>
      <c r="E1887" t="s">
        <v>6364</v>
      </c>
      <c r="F1887">
        <v>6.7</v>
      </c>
      <c r="G1887">
        <v>30000</v>
      </c>
      <c r="H1887" t="s">
        <v>1219</v>
      </c>
      <c r="I1887" t="s">
        <v>6365</v>
      </c>
      <c r="J1887" t="s">
        <v>136</v>
      </c>
      <c r="K1887" t="s">
        <v>30</v>
      </c>
      <c r="L1887">
        <v>29000000</v>
      </c>
      <c r="M1887">
        <v>22773535</v>
      </c>
      <c r="N1887" t="s">
        <v>44</v>
      </c>
      <c r="O1887">
        <v>118</v>
      </c>
      <c r="P1887" t="str">
        <f>IF(Table1[[#This Row],[score]]&gt;=8.5,"High",IF(Table1[[#This Row],[score]]&gt;=7,"Medium","Low"))</f>
        <v>Low</v>
      </c>
      <c r="Q1887" s="5">
        <f>Table1[[#This Row],[gross]]-Table1[[#This Row],[budget]]</f>
        <v>-6226465</v>
      </c>
      <c r="R1887" s="5" t="str">
        <f>IF(Table1[[#This Row],[Profit]]&gt;0,"Profit","Loss")</f>
        <v>Loss</v>
      </c>
      <c r="S1887" s="6" t="str">
        <f>FLOOR(Table1[[#This Row],[year]]-1900,10)+1900 &amp; "-" &amp; FLOOR(Table1[[#This Row],[year]]-1890,10)+1900</f>
        <v>1990-2000</v>
      </c>
      <c r="T1887" s="14" t="s">
        <v>21835</v>
      </c>
      <c r="AB1887" s="14"/>
    </row>
    <row r="1888" spans="1:28" hidden="1" x14ac:dyDescent="0.3">
      <c r="A1888" t="s">
        <v>6337</v>
      </c>
      <c r="B1888" t="s">
        <v>16</v>
      </c>
      <c r="C1888" t="s">
        <v>34</v>
      </c>
      <c r="D1888">
        <v>1991</v>
      </c>
      <c r="E1888" t="s">
        <v>6269</v>
      </c>
      <c r="F1888">
        <v>6.2</v>
      </c>
      <c r="G1888">
        <v>17000</v>
      </c>
      <c r="H1888" t="s">
        <v>2305</v>
      </c>
      <c r="I1888" t="s">
        <v>2659</v>
      </c>
      <c r="J1888" t="s">
        <v>4084</v>
      </c>
      <c r="K1888" t="s">
        <v>30</v>
      </c>
      <c r="L1888">
        <f>20500000</f>
        <v>20500000</v>
      </c>
      <c r="M1888">
        <v>21756163</v>
      </c>
      <c r="N1888" t="s">
        <v>4102</v>
      </c>
      <c r="O1888">
        <v>102</v>
      </c>
      <c r="P1888" t="str">
        <f>IF(Table1[[#This Row],[score]]&gt;=8.5,"High",IF(Table1[[#This Row],[score]]&gt;=7,"Medium","Low"))</f>
        <v>Low</v>
      </c>
      <c r="Q1888" s="5">
        <f>Table1[[#This Row],[gross]]-Table1[[#This Row],[budget]]</f>
        <v>1256163</v>
      </c>
      <c r="R1888" s="5" t="str">
        <f>IF(Table1[[#This Row],[Profit]]&gt;0,"Profit","Loss")</f>
        <v>Profit</v>
      </c>
      <c r="S1888" s="6" t="str">
        <f>FLOOR(Table1[[#This Row],[year]]-1900,10)+1900 &amp; "-" &amp; FLOOR(Table1[[#This Row],[year]]-1890,10)+1900</f>
        <v>1990-2000</v>
      </c>
      <c r="T1888" s="14" t="s">
        <v>21835</v>
      </c>
      <c r="AB1888" s="14"/>
    </row>
    <row r="1889" spans="1:28" hidden="1" x14ac:dyDescent="0.3">
      <c r="A1889" t="s">
        <v>6542</v>
      </c>
      <c r="B1889" t="s">
        <v>1974</v>
      </c>
      <c r="C1889" t="s">
        <v>34</v>
      </c>
      <c r="D1889">
        <v>1991</v>
      </c>
      <c r="E1889" t="s">
        <v>6393</v>
      </c>
      <c r="F1889">
        <v>5.9</v>
      </c>
      <c r="G1889">
        <v>9000</v>
      </c>
      <c r="H1889" t="s">
        <v>1559</v>
      </c>
      <c r="I1889" t="s">
        <v>3469</v>
      </c>
      <c r="J1889" t="s">
        <v>3470</v>
      </c>
      <c r="K1889" t="s">
        <v>30</v>
      </c>
      <c r="L1889">
        <v>16400000</v>
      </c>
      <c r="M1889">
        <v>21082165</v>
      </c>
      <c r="N1889" t="s">
        <v>50</v>
      </c>
      <c r="O1889">
        <v>108</v>
      </c>
      <c r="P1889" t="str">
        <f>IF(Table1[[#This Row],[score]]&gt;=8.5,"High",IF(Table1[[#This Row],[score]]&gt;=7,"Medium","Low"))</f>
        <v>Low</v>
      </c>
      <c r="Q1889" s="5">
        <f>Table1[[#This Row],[gross]]-Table1[[#This Row],[budget]]</f>
        <v>4682165</v>
      </c>
      <c r="R1889" s="5" t="str">
        <f>IF(Table1[[#This Row],[Profit]]&gt;0,"Profit","Loss")</f>
        <v>Profit</v>
      </c>
      <c r="S1889" s="6" t="str">
        <f>FLOOR(Table1[[#This Row],[year]]-1900,10)+1900 &amp; "-" &amp; FLOOR(Table1[[#This Row],[year]]-1890,10)+1900</f>
        <v>1990-2000</v>
      </c>
      <c r="T1889" s="14" t="s">
        <v>21835</v>
      </c>
      <c r="AB1889" s="14"/>
    </row>
    <row r="1890" spans="1:28" hidden="1" x14ac:dyDescent="0.3">
      <c r="A1890" t="s">
        <v>6299</v>
      </c>
      <c r="B1890" t="s">
        <v>16</v>
      </c>
      <c r="C1890" t="s">
        <v>52</v>
      </c>
      <c r="D1890">
        <v>1991</v>
      </c>
      <c r="E1890" t="s">
        <v>6300</v>
      </c>
      <c r="F1890">
        <v>5.0999999999999996</v>
      </c>
      <c r="G1890">
        <v>37000</v>
      </c>
      <c r="H1890" t="s">
        <v>6301</v>
      </c>
      <c r="I1890" t="s">
        <v>4465</v>
      </c>
      <c r="J1890" t="s">
        <v>6302</v>
      </c>
      <c r="K1890" t="s">
        <v>22</v>
      </c>
      <c r="L1890">
        <v>13000000</v>
      </c>
      <c r="M1890">
        <v>20560255</v>
      </c>
      <c r="N1890" t="s">
        <v>61</v>
      </c>
      <c r="O1890">
        <v>90</v>
      </c>
      <c r="P1890" t="str">
        <f>IF(Table1[[#This Row],[score]]&gt;=8.5,"High",IF(Table1[[#This Row],[score]]&gt;=7,"Medium","Low"))</f>
        <v>Low</v>
      </c>
      <c r="Q1890" s="5">
        <f>Table1[[#This Row],[gross]]-Table1[[#This Row],[budget]]</f>
        <v>7560255</v>
      </c>
      <c r="R1890" s="5" t="str">
        <f>IF(Table1[[#This Row],[Profit]]&gt;0,"Profit","Loss")</f>
        <v>Profit</v>
      </c>
      <c r="S1890" s="6" t="str">
        <f>FLOOR(Table1[[#This Row],[year]]-1900,10)+1900 &amp; "-" &amp; FLOOR(Table1[[#This Row],[year]]-1890,10)+1900</f>
        <v>1990-2000</v>
      </c>
      <c r="T1890" s="14" t="s">
        <v>21835</v>
      </c>
      <c r="AB1890" s="14"/>
    </row>
    <row r="1891" spans="1:28" hidden="1" x14ac:dyDescent="0.3">
      <c r="A1891" t="s">
        <v>6417</v>
      </c>
      <c r="B1891" t="s">
        <v>16</v>
      </c>
      <c r="C1891" t="s">
        <v>104</v>
      </c>
      <c r="D1891">
        <v>1991</v>
      </c>
      <c r="E1891" t="s">
        <v>6362</v>
      </c>
      <c r="F1891">
        <v>6</v>
      </c>
      <c r="G1891">
        <v>8600</v>
      </c>
      <c r="H1891" t="s">
        <v>6418</v>
      </c>
      <c r="I1891" t="s">
        <v>6419</v>
      </c>
      <c r="J1891" t="s">
        <v>5241</v>
      </c>
      <c r="K1891" t="s">
        <v>30</v>
      </c>
      <c r="L1891">
        <v>23000000</v>
      </c>
      <c r="M1891">
        <v>20246790</v>
      </c>
      <c r="N1891" t="s">
        <v>61</v>
      </c>
      <c r="O1891">
        <v>104</v>
      </c>
      <c r="P1891" t="str">
        <f>IF(Table1[[#This Row],[score]]&gt;=8.5,"High",IF(Table1[[#This Row],[score]]&gt;=7,"Medium","Low"))</f>
        <v>Low</v>
      </c>
      <c r="Q1891" s="5">
        <f>Table1[[#This Row],[gross]]-Table1[[#This Row],[budget]]</f>
        <v>-2753210</v>
      </c>
      <c r="R1891" s="5" t="str">
        <f>IF(Table1[[#This Row],[Profit]]&gt;0,"Profit","Loss")</f>
        <v>Loss</v>
      </c>
      <c r="S1891" s="6" t="str">
        <f>FLOOR(Table1[[#This Row],[year]]-1900,10)+1900 &amp; "-" &amp; FLOOR(Table1[[#This Row],[year]]-1890,10)+1900</f>
        <v>1990-2000</v>
      </c>
      <c r="T1891" s="14" t="s">
        <v>21835</v>
      </c>
      <c r="AB1891" s="14"/>
    </row>
    <row r="1892" spans="1:28" hidden="1" x14ac:dyDescent="0.3">
      <c r="A1892" t="s">
        <v>6214</v>
      </c>
      <c r="B1892" t="s">
        <v>16</v>
      </c>
      <c r="C1892" t="s">
        <v>41</v>
      </c>
      <c r="D1892">
        <v>1991</v>
      </c>
      <c r="E1892" t="s">
        <v>6215</v>
      </c>
      <c r="F1892">
        <v>5.6</v>
      </c>
      <c r="G1892">
        <v>2200</v>
      </c>
      <c r="H1892" t="s">
        <v>6216</v>
      </c>
      <c r="I1892" t="s">
        <v>6217</v>
      </c>
      <c r="J1892" t="s">
        <v>6218</v>
      </c>
      <c r="K1892" t="s">
        <v>483</v>
      </c>
      <c r="L1892">
        <f>20500000</f>
        <v>20500000</v>
      </c>
      <c r="M1892">
        <f>20205757</f>
        <v>20205757</v>
      </c>
      <c r="N1892" t="s">
        <v>542</v>
      </c>
      <c r="O1892">
        <v>99</v>
      </c>
      <c r="P1892" t="str">
        <f>IF(Table1[[#This Row],[score]]&gt;=8.5,"High",IF(Table1[[#This Row],[score]]&gt;=7,"Medium","Low"))</f>
        <v>Low</v>
      </c>
      <c r="Q1892" s="5">
        <f>Table1[[#This Row],[gross]]-Table1[[#This Row],[budget]]</f>
        <v>-294243</v>
      </c>
      <c r="R1892" s="5" t="str">
        <f>IF(Table1[[#This Row],[Profit]]&gt;0,"Profit","Loss")</f>
        <v>Loss</v>
      </c>
      <c r="S1892" s="6" t="str">
        <f>FLOOR(Table1[[#This Row],[year]]-1900,10)+1900 &amp; "-" &amp; FLOOR(Table1[[#This Row],[year]]-1890,10)+1900</f>
        <v>1990-2000</v>
      </c>
      <c r="T1892" s="14" t="s">
        <v>21853</v>
      </c>
      <c r="AB1892" s="14"/>
    </row>
    <row r="1893" spans="1:28" hidden="1" x14ac:dyDescent="0.3">
      <c r="A1893" t="s">
        <v>6446</v>
      </c>
      <c r="B1893" t="s">
        <v>16</v>
      </c>
      <c r="C1893" t="s">
        <v>52</v>
      </c>
      <c r="D1893">
        <v>1991</v>
      </c>
      <c r="E1893" t="s">
        <v>5685</v>
      </c>
      <c r="F1893">
        <v>6</v>
      </c>
      <c r="G1893">
        <v>4400</v>
      </c>
      <c r="H1893" t="s">
        <v>2678</v>
      </c>
      <c r="I1893" t="s">
        <v>5965</v>
      </c>
      <c r="J1893" t="s">
        <v>4587</v>
      </c>
      <c r="K1893" t="s">
        <v>30</v>
      </c>
      <c r="L1893">
        <v>2000000</v>
      </c>
      <c r="M1893">
        <f>20205757</f>
        <v>20205757</v>
      </c>
      <c r="N1893" t="s">
        <v>2221</v>
      </c>
      <c r="O1893">
        <v>97</v>
      </c>
      <c r="P1893" t="str">
        <f>IF(Table1[[#This Row],[score]]&gt;=8.5,"High",IF(Table1[[#This Row],[score]]&gt;=7,"Medium","Low"))</f>
        <v>Low</v>
      </c>
      <c r="Q1893" s="5">
        <f>Table1[[#This Row],[gross]]-Table1[[#This Row],[budget]]</f>
        <v>18205757</v>
      </c>
      <c r="R1893" s="5" t="str">
        <f>IF(Table1[[#This Row],[Profit]]&gt;0,"Profit","Loss")</f>
        <v>Profit</v>
      </c>
      <c r="S1893" s="6" t="str">
        <f>FLOOR(Table1[[#This Row],[year]]-1900,10)+1900 &amp; "-" &amp; FLOOR(Table1[[#This Row],[year]]-1890,10)+1900</f>
        <v>1990-2000</v>
      </c>
      <c r="T1893" s="14" t="s">
        <v>21835</v>
      </c>
      <c r="AA1893" s="15"/>
      <c r="AB1893" s="14"/>
    </row>
    <row r="1894" spans="1:28" hidden="1" x14ac:dyDescent="0.3">
      <c r="A1894" t="s">
        <v>6676</v>
      </c>
      <c r="B1894" t="s">
        <v>16</v>
      </c>
      <c r="C1894" t="s">
        <v>34</v>
      </c>
      <c r="D1894">
        <v>1991</v>
      </c>
      <c r="E1894" t="s">
        <v>6677</v>
      </c>
      <c r="F1894">
        <v>5.4</v>
      </c>
      <c r="G1894">
        <v>1600</v>
      </c>
      <c r="H1894" t="s">
        <v>6678</v>
      </c>
      <c r="I1894" t="s">
        <v>6678</v>
      </c>
      <c r="J1894" t="s">
        <v>4218</v>
      </c>
      <c r="K1894" t="s">
        <v>30</v>
      </c>
      <c r="L1894">
        <v>6000000</v>
      </c>
      <c r="M1894">
        <f>20205757</f>
        <v>20205757</v>
      </c>
      <c r="N1894" t="s">
        <v>6679</v>
      </c>
      <c r="O1894">
        <v>96</v>
      </c>
      <c r="P1894" t="str">
        <f>IF(Table1[[#This Row],[score]]&gt;=8.5,"High",IF(Table1[[#This Row],[score]]&gt;=7,"Medium","Low"))</f>
        <v>Low</v>
      </c>
      <c r="Q1894" s="5">
        <f>Table1[[#This Row],[gross]]-Table1[[#This Row],[budget]]</f>
        <v>14205757</v>
      </c>
      <c r="R1894" s="5" t="str">
        <f>IF(Table1[[#This Row],[Profit]]&gt;0,"Profit","Loss")</f>
        <v>Profit</v>
      </c>
      <c r="S1894" s="6" t="str">
        <f>FLOOR(Table1[[#This Row],[year]]-1900,10)+1900 &amp; "-" &amp; FLOOR(Table1[[#This Row],[year]]-1890,10)+1900</f>
        <v>1990-2000</v>
      </c>
      <c r="T1894" s="14" t="s">
        <v>21845</v>
      </c>
      <c r="AB1894" s="14"/>
    </row>
    <row r="1895" spans="1:28" hidden="1" x14ac:dyDescent="0.3">
      <c r="A1895" t="s">
        <v>6507</v>
      </c>
      <c r="B1895" t="s">
        <v>16</v>
      </c>
      <c r="C1895" t="s">
        <v>41</v>
      </c>
      <c r="D1895">
        <v>1991</v>
      </c>
      <c r="E1895" t="s">
        <v>6508</v>
      </c>
      <c r="F1895">
        <v>5.3</v>
      </c>
      <c r="G1895">
        <v>6100</v>
      </c>
      <c r="H1895" t="s">
        <v>6509</v>
      </c>
      <c r="I1895" t="s">
        <v>5731</v>
      </c>
      <c r="J1895" t="s">
        <v>5732</v>
      </c>
      <c r="K1895" t="s">
        <v>30</v>
      </c>
      <c r="L1895">
        <v>5000000</v>
      </c>
      <c r="M1895">
        <v>19438638</v>
      </c>
      <c r="N1895" t="s">
        <v>5733</v>
      </c>
      <c r="O1895">
        <v>94</v>
      </c>
      <c r="P1895" t="str">
        <f>IF(Table1[[#This Row],[score]]&gt;=8.5,"High",IF(Table1[[#This Row],[score]]&gt;=7,"Medium","Low"))</f>
        <v>Low</v>
      </c>
      <c r="Q1895" s="5">
        <f>Table1[[#This Row],[gross]]-Table1[[#This Row],[budget]]</f>
        <v>14438638</v>
      </c>
      <c r="R1895" s="5" t="str">
        <f>IF(Table1[[#This Row],[Profit]]&gt;0,"Profit","Loss")</f>
        <v>Profit</v>
      </c>
      <c r="S1895" s="6" t="str">
        <f>FLOOR(Table1[[#This Row],[year]]-1900,10)+1900 &amp; "-" &amp; FLOOR(Table1[[#This Row],[year]]-1890,10)+1900</f>
        <v>1990-2000</v>
      </c>
      <c r="T1895" s="14" t="s">
        <v>21835</v>
      </c>
      <c r="AB1895" s="14"/>
    </row>
    <row r="1896" spans="1:28" hidden="1" x14ac:dyDescent="0.3">
      <c r="A1896" t="s">
        <v>6548</v>
      </c>
      <c r="B1896" t="s">
        <v>16</v>
      </c>
      <c r="C1896" t="s">
        <v>4834</v>
      </c>
      <c r="D1896">
        <v>1991</v>
      </c>
      <c r="E1896" t="s">
        <v>6549</v>
      </c>
      <c r="F1896">
        <v>5.7</v>
      </c>
      <c r="G1896">
        <v>8400</v>
      </c>
      <c r="H1896" t="s">
        <v>398</v>
      </c>
      <c r="I1896" t="s">
        <v>6550</v>
      </c>
      <c r="J1896" t="s">
        <v>2566</v>
      </c>
      <c r="K1896" t="s">
        <v>30</v>
      </c>
      <c r="L1896">
        <v>8000000</v>
      </c>
      <c r="M1896">
        <v>18784957</v>
      </c>
      <c r="N1896" t="s">
        <v>31</v>
      </c>
      <c r="O1896">
        <v>103</v>
      </c>
      <c r="P1896" t="str">
        <f>IF(Table1[[#This Row],[score]]&gt;=8.5,"High",IF(Table1[[#This Row],[score]]&gt;=7,"Medium","Low"))</f>
        <v>Low</v>
      </c>
      <c r="Q1896" s="5">
        <f>Table1[[#This Row],[gross]]-Table1[[#This Row],[budget]]</f>
        <v>10784957</v>
      </c>
      <c r="R1896" s="5" t="str">
        <f>IF(Table1[[#This Row],[Profit]]&gt;0,"Profit","Loss")</f>
        <v>Profit</v>
      </c>
      <c r="S1896" s="6" t="str">
        <f>FLOOR(Table1[[#This Row],[year]]-1900,10)+1900 &amp; "-" &amp; FLOOR(Table1[[#This Row],[year]]-1890,10)+1900</f>
        <v>1990-2000</v>
      </c>
      <c r="T1896" s="14" t="s">
        <v>21835</v>
      </c>
      <c r="AB1896" s="14"/>
    </row>
    <row r="1897" spans="1:28" hidden="1" x14ac:dyDescent="0.3">
      <c r="A1897" t="s">
        <v>1017</v>
      </c>
      <c r="B1897" t="s">
        <v>1974</v>
      </c>
      <c r="C1897" t="s">
        <v>17</v>
      </c>
      <c r="D1897">
        <v>1991</v>
      </c>
      <c r="E1897" t="s">
        <v>6269</v>
      </c>
      <c r="F1897">
        <v>6.7</v>
      </c>
      <c r="G1897">
        <v>2700</v>
      </c>
      <c r="H1897" t="s">
        <v>2450</v>
      </c>
      <c r="I1897" t="s">
        <v>2450</v>
      </c>
      <c r="J1897" t="s">
        <v>4006</v>
      </c>
      <c r="K1897" t="s">
        <v>30</v>
      </c>
      <c r="L1897">
        <f>20500000</f>
        <v>20500000</v>
      </c>
      <c r="M1897">
        <v>18634643</v>
      </c>
      <c r="N1897" t="s">
        <v>6645</v>
      </c>
      <c r="O1897">
        <v>111</v>
      </c>
      <c r="P1897" t="str">
        <f>IF(Table1[[#This Row],[score]]&gt;=8.5,"High",IF(Table1[[#This Row],[score]]&gt;=7,"Medium","Low"))</f>
        <v>Low</v>
      </c>
      <c r="Q1897" s="5">
        <f>Table1[[#This Row],[gross]]-Table1[[#This Row],[budget]]</f>
        <v>-1865357</v>
      </c>
      <c r="R1897" s="5" t="str">
        <f>IF(Table1[[#This Row],[Profit]]&gt;0,"Profit","Loss")</f>
        <v>Loss</v>
      </c>
      <c r="S1897" s="6" t="str">
        <f>FLOOR(Table1[[#This Row],[year]]-1900,10)+1900 &amp; "-" &amp; FLOOR(Table1[[#This Row],[year]]-1890,10)+1900</f>
        <v>1990-2000</v>
      </c>
      <c r="T1897" s="14" t="s">
        <v>21835</v>
      </c>
      <c r="AB1897" s="14"/>
    </row>
    <row r="1898" spans="1:28" hidden="1" x14ac:dyDescent="0.3">
      <c r="A1898" t="s">
        <v>6241</v>
      </c>
      <c r="B1898" t="s">
        <v>16</v>
      </c>
      <c r="C1898" t="s">
        <v>34</v>
      </c>
      <c r="D1898">
        <v>1991</v>
      </c>
      <c r="E1898" t="s">
        <v>5878</v>
      </c>
      <c r="F1898">
        <v>5.8</v>
      </c>
      <c r="G1898">
        <v>54000</v>
      </c>
      <c r="H1898" t="s">
        <v>4440</v>
      </c>
      <c r="I1898" t="s">
        <v>4412</v>
      </c>
      <c r="J1898" t="s">
        <v>4412</v>
      </c>
      <c r="K1898" t="s">
        <v>30</v>
      </c>
      <c r="L1898">
        <v>65000000</v>
      </c>
      <c r="M1898">
        <v>17218080</v>
      </c>
      <c r="N1898" t="s">
        <v>2075</v>
      </c>
      <c r="O1898">
        <v>100</v>
      </c>
      <c r="P1898" t="str">
        <f>IF(Table1[[#This Row],[score]]&gt;=8.5,"High",IF(Table1[[#This Row],[score]]&gt;=7,"Medium","Low"))</f>
        <v>Low</v>
      </c>
      <c r="Q1898" s="5">
        <f>Table1[[#This Row],[gross]]-Table1[[#This Row],[budget]]</f>
        <v>-47781920</v>
      </c>
      <c r="R1898" s="5" t="str">
        <f>IF(Table1[[#This Row],[Profit]]&gt;0,"Profit","Loss")</f>
        <v>Loss</v>
      </c>
      <c r="S1898" s="6" t="str">
        <f>FLOOR(Table1[[#This Row],[year]]-1900,10)+1900 &amp; "-" &amp; FLOOR(Table1[[#This Row],[year]]-1890,10)+1900</f>
        <v>1990-2000</v>
      </c>
      <c r="T1898" s="14" t="s">
        <v>21835</v>
      </c>
      <c r="AB1898" s="14"/>
    </row>
    <row r="1899" spans="1:28" hidden="1" x14ac:dyDescent="0.3">
      <c r="A1899" t="s">
        <v>6329</v>
      </c>
      <c r="B1899" t="s">
        <v>33</v>
      </c>
      <c r="C1899" t="s">
        <v>41</v>
      </c>
      <c r="D1899">
        <v>1991</v>
      </c>
      <c r="E1899" t="s">
        <v>6330</v>
      </c>
      <c r="F1899">
        <v>7.2</v>
      </c>
      <c r="G1899">
        <v>18000</v>
      </c>
      <c r="H1899" t="s">
        <v>883</v>
      </c>
      <c r="I1899" t="s">
        <v>883</v>
      </c>
      <c r="J1899" t="s">
        <v>883</v>
      </c>
      <c r="K1899" t="s">
        <v>30</v>
      </c>
      <c r="L1899">
        <f>20500000</f>
        <v>20500000</v>
      </c>
      <c r="M1899">
        <v>16371128</v>
      </c>
      <c r="N1899" t="s">
        <v>6231</v>
      </c>
      <c r="O1899">
        <v>112</v>
      </c>
      <c r="P1899" t="str">
        <f>IF(Table1[[#This Row],[score]]&gt;=8.5,"High",IF(Table1[[#This Row],[score]]&gt;=7,"Medium","Low"))</f>
        <v>Medium</v>
      </c>
      <c r="Q1899" s="5">
        <f>Table1[[#This Row],[gross]]-Table1[[#This Row],[budget]]</f>
        <v>-4128872</v>
      </c>
      <c r="R1899" s="5" t="str">
        <f>IF(Table1[[#This Row],[Profit]]&gt;0,"Profit","Loss")</f>
        <v>Loss</v>
      </c>
      <c r="S1899" s="6" t="str">
        <f>FLOOR(Table1[[#This Row],[year]]-1900,10)+1900 &amp; "-" &amp; FLOOR(Table1[[#This Row],[year]]-1890,10)+1900</f>
        <v>1990-2000</v>
      </c>
      <c r="T1899" s="14" t="s">
        <v>21835</v>
      </c>
      <c r="AB1899" s="14"/>
    </row>
    <row r="1900" spans="1:28" hidden="1" x14ac:dyDescent="0.3">
      <c r="A1900" t="s">
        <v>6457</v>
      </c>
      <c r="B1900" t="s">
        <v>16</v>
      </c>
      <c r="C1900" t="s">
        <v>104</v>
      </c>
      <c r="D1900">
        <v>1991</v>
      </c>
      <c r="E1900" t="s">
        <v>6282</v>
      </c>
      <c r="F1900">
        <v>5.9</v>
      </c>
      <c r="G1900">
        <v>11000</v>
      </c>
      <c r="H1900" t="s">
        <v>1228</v>
      </c>
      <c r="I1900" t="s">
        <v>679</v>
      </c>
      <c r="J1900" t="s">
        <v>1039</v>
      </c>
      <c r="K1900" t="s">
        <v>30</v>
      </c>
      <c r="L1900">
        <v>48000000</v>
      </c>
      <c r="M1900">
        <v>15565363</v>
      </c>
      <c r="N1900" t="s">
        <v>2067</v>
      </c>
      <c r="O1900">
        <v>106</v>
      </c>
      <c r="P1900" t="str">
        <f>IF(Table1[[#This Row],[score]]&gt;=8.5,"High",IF(Table1[[#This Row],[score]]&gt;=7,"Medium","Low"))</f>
        <v>Low</v>
      </c>
      <c r="Q1900" s="5">
        <f>Table1[[#This Row],[gross]]-Table1[[#This Row],[budget]]</f>
        <v>-32434637</v>
      </c>
      <c r="R1900" s="5" t="str">
        <f>IF(Table1[[#This Row],[Profit]]&gt;0,"Profit","Loss")</f>
        <v>Loss</v>
      </c>
      <c r="S1900" s="6" t="str">
        <f>FLOOR(Table1[[#This Row],[year]]-1900,10)+1900 &amp; "-" &amp; FLOOR(Table1[[#This Row],[year]]-1890,10)+1900</f>
        <v>1990-2000</v>
      </c>
      <c r="T1900" s="14" t="s">
        <v>21835</v>
      </c>
      <c r="AB1900" s="14"/>
    </row>
    <row r="1901" spans="1:28" hidden="1" x14ac:dyDescent="0.3">
      <c r="A1901" t="s">
        <v>6311</v>
      </c>
      <c r="B1901" t="s">
        <v>16</v>
      </c>
      <c r="C1901" t="s">
        <v>34</v>
      </c>
      <c r="D1901">
        <v>1991</v>
      </c>
      <c r="E1901" t="s">
        <v>6282</v>
      </c>
      <c r="F1901">
        <v>4.2</v>
      </c>
      <c r="G1901">
        <v>44000</v>
      </c>
      <c r="H1901" t="s">
        <v>2305</v>
      </c>
      <c r="I1901" t="s">
        <v>3214</v>
      </c>
      <c r="J1901" t="s">
        <v>2191</v>
      </c>
      <c r="K1901" t="s">
        <v>22</v>
      </c>
      <c r="L1901">
        <v>30000000</v>
      </c>
      <c r="M1901">
        <v>15556340</v>
      </c>
      <c r="N1901" t="s">
        <v>6312</v>
      </c>
      <c r="O1901">
        <v>91</v>
      </c>
      <c r="P1901" t="str">
        <f>IF(Table1[[#This Row],[score]]&gt;=8.5,"High",IF(Table1[[#This Row],[score]]&gt;=7,"Medium","Low"))</f>
        <v>Low</v>
      </c>
      <c r="Q1901" s="5">
        <f>Table1[[#This Row],[gross]]-Table1[[#This Row],[budget]]</f>
        <v>-14443660</v>
      </c>
      <c r="R1901" s="5" t="str">
        <f>IF(Table1[[#This Row],[Profit]]&gt;0,"Profit","Loss")</f>
        <v>Loss</v>
      </c>
      <c r="S1901" s="6" t="str">
        <f>FLOOR(Table1[[#This Row],[year]]-1900,10)+1900 &amp; "-" &amp; FLOOR(Table1[[#This Row],[year]]-1890,10)+1900</f>
        <v>1990-2000</v>
      </c>
      <c r="T1901" s="14" t="s">
        <v>21835</v>
      </c>
      <c r="AB1901" s="14"/>
    </row>
    <row r="1902" spans="1:28" hidden="1" x14ac:dyDescent="0.3">
      <c r="A1902" t="s">
        <v>6392</v>
      </c>
      <c r="B1902" t="s">
        <v>16</v>
      </c>
      <c r="C1902" t="s">
        <v>41</v>
      </c>
      <c r="D1902">
        <v>1991</v>
      </c>
      <c r="E1902" t="s">
        <v>6393</v>
      </c>
      <c r="F1902">
        <v>5.8</v>
      </c>
      <c r="G1902">
        <v>9100</v>
      </c>
      <c r="H1902" t="s">
        <v>702</v>
      </c>
      <c r="I1902" t="s">
        <v>702</v>
      </c>
      <c r="J1902" t="s">
        <v>4247</v>
      </c>
      <c r="K1902" t="s">
        <v>30</v>
      </c>
      <c r="L1902">
        <v>14000000</v>
      </c>
      <c r="M1902">
        <v>15545943</v>
      </c>
      <c r="N1902" t="s">
        <v>5196</v>
      </c>
      <c r="O1902">
        <v>103</v>
      </c>
      <c r="P1902" t="str">
        <f>IF(Table1[[#This Row],[score]]&gt;=8.5,"High",IF(Table1[[#This Row],[score]]&gt;=7,"Medium","Low"))</f>
        <v>Low</v>
      </c>
      <c r="Q1902" s="5">
        <f>Table1[[#This Row],[gross]]-Table1[[#This Row],[budget]]</f>
        <v>1545943</v>
      </c>
      <c r="R1902" s="5" t="str">
        <f>IF(Table1[[#This Row],[Profit]]&gt;0,"Profit","Loss")</f>
        <v>Profit</v>
      </c>
      <c r="S1902" s="6" t="str">
        <f>FLOOR(Table1[[#This Row],[year]]-1900,10)+1900 &amp; "-" &amp; FLOOR(Table1[[#This Row],[year]]-1890,10)+1900</f>
        <v>1990-2000</v>
      </c>
      <c r="T1902" s="14" t="s">
        <v>21835</v>
      </c>
      <c r="AB1902" s="14"/>
    </row>
    <row r="1903" spans="1:28" hidden="1" x14ac:dyDescent="0.3">
      <c r="A1903" t="s">
        <v>6589</v>
      </c>
      <c r="B1903" t="s">
        <v>16</v>
      </c>
      <c r="C1903" t="s">
        <v>104</v>
      </c>
      <c r="D1903">
        <v>1991</v>
      </c>
      <c r="E1903" t="s">
        <v>6279</v>
      </c>
      <c r="F1903">
        <v>5.7</v>
      </c>
      <c r="G1903">
        <v>5100</v>
      </c>
      <c r="H1903" t="s">
        <v>3859</v>
      </c>
      <c r="I1903" t="s">
        <v>1201</v>
      </c>
      <c r="J1903" t="s">
        <v>1205</v>
      </c>
      <c r="K1903" t="s">
        <v>22</v>
      </c>
      <c r="L1903">
        <v>15000000</v>
      </c>
      <c r="M1903">
        <v>15429177</v>
      </c>
      <c r="N1903" t="s">
        <v>61</v>
      </c>
      <c r="O1903">
        <v>94</v>
      </c>
      <c r="P1903" t="str">
        <f>IF(Table1[[#This Row],[score]]&gt;=8.5,"High",IF(Table1[[#This Row],[score]]&gt;=7,"Medium","Low"))</f>
        <v>Low</v>
      </c>
      <c r="Q1903" s="5">
        <f>Table1[[#This Row],[gross]]-Table1[[#This Row],[budget]]</f>
        <v>429177</v>
      </c>
      <c r="R1903" s="5" t="str">
        <f>IF(Table1[[#This Row],[Profit]]&gt;0,"Profit","Loss")</f>
        <v>Profit</v>
      </c>
      <c r="S1903" s="6" t="str">
        <f>FLOOR(Table1[[#This Row],[year]]-1900,10)+1900 &amp; "-" &amp; FLOOR(Table1[[#This Row],[year]]-1890,10)+1900</f>
        <v>1990-2000</v>
      </c>
      <c r="T1903" s="14" t="s">
        <v>21835</v>
      </c>
      <c r="AB1903" s="14"/>
    </row>
    <row r="1904" spans="1:28" hidden="1" x14ac:dyDescent="0.3">
      <c r="A1904" t="s">
        <v>6278</v>
      </c>
      <c r="B1904" t="s">
        <v>16</v>
      </c>
      <c r="C1904" t="s">
        <v>34</v>
      </c>
      <c r="D1904">
        <v>1991</v>
      </c>
      <c r="E1904" t="s">
        <v>6279</v>
      </c>
      <c r="F1904">
        <v>6.6</v>
      </c>
      <c r="G1904">
        <v>20000</v>
      </c>
      <c r="H1904" t="s">
        <v>2010</v>
      </c>
      <c r="I1904" t="s">
        <v>6280</v>
      </c>
      <c r="J1904" t="s">
        <v>2532</v>
      </c>
      <c r="K1904" t="s">
        <v>30</v>
      </c>
      <c r="L1904">
        <v>10000000</v>
      </c>
      <c r="M1904">
        <v>15073942</v>
      </c>
      <c r="N1904" t="s">
        <v>2075</v>
      </c>
      <c r="O1904">
        <v>111</v>
      </c>
      <c r="P1904" t="str">
        <f>IF(Table1[[#This Row],[score]]&gt;=8.5,"High",IF(Table1[[#This Row],[score]]&gt;=7,"Medium","Low"))</f>
        <v>Low</v>
      </c>
      <c r="Q1904" s="5">
        <f>Table1[[#This Row],[gross]]-Table1[[#This Row],[budget]]</f>
        <v>5073942</v>
      </c>
      <c r="R1904" s="5" t="str">
        <f>IF(Table1[[#This Row],[Profit]]&gt;0,"Profit","Loss")</f>
        <v>Profit</v>
      </c>
      <c r="S1904" s="6" t="str">
        <f>FLOOR(Table1[[#This Row],[year]]-1900,10)+1900 &amp; "-" &amp; FLOOR(Table1[[#This Row],[year]]-1890,10)+1900</f>
        <v>1990-2000</v>
      </c>
      <c r="T1904" s="14" t="s">
        <v>21835</v>
      </c>
      <c r="AB1904" s="14"/>
    </row>
    <row r="1905" spans="1:28" hidden="1" x14ac:dyDescent="0.3">
      <c r="A1905" t="s">
        <v>6263</v>
      </c>
      <c r="B1905" t="s">
        <v>16</v>
      </c>
      <c r="C1905" t="s">
        <v>41</v>
      </c>
      <c r="D1905">
        <v>1991</v>
      </c>
      <c r="E1905" t="s">
        <v>6264</v>
      </c>
      <c r="F1905">
        <v>7.6</v>
      </c>
      <c r="G1905">
        <v>34000</v>
      </c>
      <c r="H1905" t="s">
        <v>115</v>
      </c>
      <c r="I1905" t="s">
        <v>6265</v>
      </c>
      <c r="J1905" t="s">
        <v>6266</v>
      </c>
      <c r="K1905" t="s">
        <v>3125</v>
      </c>
      <c r="L1905">
        <v>12000000</v>
      </c>
      <c r="M1905">
        <v>14919570</v>
      </c>
      <c r="N1905" t="s">
        <v>6267</v>
      </c>
      <c r="O1905">
        <v>118</v>
      </c>
      <c r="P1905" t="str">
        <f>IF(Table1[[#This Row],[score]]&gt;=8.5,"High",IF(Table1[[#This Row],[score]]&gt;=7,"Medium","Low"))</f>
        <v>Medium</v>
      </c>
      <c r="Q1905" s="5">
        <f>Table1[[#This Row],[gross]]-Table1[[#This Row],[budget]]</f>
        <v>2919570</v>
      </c>
      <c r="R1905" s="5" t="str">
        <f>IF(Table1[[#This Row],[Profit]]&gt;0,"Profit","Loss")</f>
        <v>Profit</v>
      </c>
      <c r="S1905" s="6" t="str">
        <f>FLOOR(Table1[[#This Row],[year]]-1900,10)+1900 &amp; "-" &amp; FLOOR(Table1[[#This Row],[year]]-1890,10)+1900</f>
        <v>1990-2000</v>
      </c>
      <c r="T1905" s="14" t="s">
        <v>21835</v>
      </c>
      <c r="AB1905" s="14"/>
    </row>
    <row r="1906" spans="1:28" hidden="1" x14ac:dyDescent="0.3">
      <c r="A1906" t="s">
        <v>6637</v>
      </c>
      <c r="B1906" t="s">
        <v>16</v>
      </c>
      <c r="C1906" t="s">
        <v>41</v>
      </c>
      <c r="D1906">
        <v>1991</v>
      </c>
      <c r="E1906" t="s">
        <v>5859</v>
      </c>
      <c r="F1906">
        <v>6.5</v>
      </c>
      <c r="G1906">
        <v>4100</v>
      </c>
      <c r="H1906" t="s">
        <v>2847</v>
      </c>
      <c r="I1906" t="s">
        <v>6638</v>
      </c>
      <c r="J1906" t="s">
        <v>345</v>
      </c>
      <c r="K1906" t="s">
        <v>30</v>
      </c>
      <c r="L1906">
        <v>16000000</v>
      </c>
      <c r="M1906">
        <v>14851083</v>
      </c>
      <c r="N1906" t="s">
        <v>4112</v>
      </c>
      <c r="O1906">
        <v>115</v>
      </c>
      <c r="P1906" t="str">
        <f>IF(Table1[[#This Row],[score]]&gt;=8.5,"High",IF(Table1[[#This Row],[score]]&gt;=7,"Medium","Low"))</f>
        <v>Low</v>
      </c>
      <c r="Q1906" s="5">
        <f>Table1[[#This Row],[gross]]-Table1[[#This Row],[budget]]</f>
        <v>-1148917</v>
      </c>
      <c r="R1906" s="5" t="str">
        <f>IF(Table1[[#This Row],[Profit]]&gt;0,"Profit","Loss")</f>
        <v>Loss</v>
      </c>
      <c r="S1906" s="6" t="str">
        <f>FLOOR(Table1[[#This Row],[year]]-1900,10)+1900 &amp; "-" &amp; FLOOR(Table1[[#This Row],[year]]-1890,10)+1900</f>
        <v>1990-2000</v>
      </c>
      <c r="T1906" s="14" t="s">
        <v>21835</v>
      </c>
      <c r="AB1906" s="14"/>
    </row>
    <row r="1907" spans="1:28" hidden="1" x14ac:dyDescent="0.3">
      <c r="A1907" t="s">
        <v>6624</v>
      </c>
      <c r="B1907" t="s">
        <v>337</v>
      </c>
      <c r="C1907" t="s">
        <v>41</v>
      </c>
      <c r="D1907">
        <v>1991</v>
      </c>
      <c r="E1907" t="s">
        <v>6615</v>
      </c>
      <c r="F1907">
        <v>6</v>
      </c>
      <c r="G1907">
        <v>4600</v>
      </c>
      <c r="H1907" t="s">
        <v>1906</v>
      </c>
      <c r="I1907" t="s">
        <v>2135</v>
      </c>
      <c r="J1907" t="s">
        <v>6625</v>
      </c>
      <c r="K1907" t="s">
        <v>30</v>
      </c>
      <c r="L1907">
        <f>20500000</f>
        <v>20500000</v>
      </c>
      <c r="M1907">
        <v>14812144</v>
      </c>
      <c r="N1907" t="s">
        <v>44</v>
      </c>
      <c r="O1907">
        <v>92</v>
      </c>
      <c r="P1907" t="str">
        <f>IF(Table1[[#This Row],[score]]&gt;=8.5,"High",IF(Table1[[#This Row],[score]]&gt;=7,"Medium","Low"))</f>
        <v>Low</v>
      </c>
      <c r="Q1907" s="5">
        <f>Table1[[#This Row],[gross]]-Table1[[#This Row],[budget]]</f>
        <v>-5687856</v>
      </c>
      <c r="R1907" s="5" t="str">
        <f>IF(Table1[[#This Row],[Profit]]&gt;0,"Profit","Loss")</f>
        <v>Loss</v>
      </c>
      <c r="S1907" s="6" t="str">
        <f>FLOOR(Table1[[#This Row],[year]]-1900,10)+1900 &amp; "-" &amp; FLOOR(Table1[[#This Row],[year]]-1890,10)+1900</f>
        <v>1990-2000</v>
      </c>
      <c r="T1907" s="14" t="s">
        <v>21835</v>
      </c>
      <c r="AB1907" s="14"/>
    </row>
    <row r="1908" spans="1:28" hidden="1" x14ac:dyDescent="0.3">
      <c r="A1908" t="s">
        <v>6327</v>
      </c>
      <c r="B1908" t="s">
        <v>1974</v>
      </c>
      <c r="C1908" t="s">
        <v>17</v>
      </c>
      <c r="D1908">
        <v>1991</v>
      </c>
      <c r="E1908" t="s">
        <v>5108</v>
      </c>
      <c r="F1908">
        <v>6.4</v>
      </c>
      <c r="G1908">
        <v>13000</v>
      </c>
      <c r="H1908" t="s">
        <v>3177</v>
      </c>
      <c r="I1908" t="s">
        <v>6328</v>
      </c>
      <c r="J1908" t="s">
        <v>891</v>
      </c>
      <c r="K1908" t="s">
        <v>30</v>
      </c>
      <c r="L1908">
        <f>20500000</f>
        <v>20500000</v>
      </c>
      <c r="M1908">
        <v>14789113</v>
      </c>
      <c r="N1908" t="s">
        <v>5709</v>
      </c>
      <c r="O1908">
        <v>116</v>
      </c>
      <c r="P1908" t="str">
        <f>IF(Table1[[#This Row],[score]]&gt;=8.5,"High",IF(Table1[[#This Row],[score]]&gt;=7,"Medium","Low"))</f>
        <v>Low</v>
      </c>
      <c r="Q1908" s="5">
        <f>Table1[[#This Row],[gross]]-Table1[[#This Row],[budget]]</f>
        <v>-5710887</v>
      </c>
      <c r="R1908" s="5" t="str">
        <f>IF(Table1[[#This Row],[Profit]]&gt;0,"Profit","Loss")</f>
        <v>Loss</v>
      </c>
      <c r="S1908" s="6" t="str">
        <f>FLOOR(Table1[[#This Row],[year]]-1900,10)+1900 &amp; "-" &amp; FLOOR(Table1[[#This Row],[year]]-1890,10)+1900</f>
        <v>1990-2000</v>
      </c>
      <c r="T1908" s="14" t="s">
        <v>21835</v>
      </c>
      <c r="AB1908" s="14"/>
    </row>
    <row r="1909" spans="1:28" hidden="1" x14ac:dyDescent="0.3">
      <c r="A1909" t="s">
        <v>6331</v>
      </c>
      <c r="B1909" t="s">
        <v>1974</v>
      </c>
      <c r="C1909" t="s">
        <v>34</v>
      </c>
      <c r="D1909">
        <v>1991</v>
      </c>
      <c r="E1909" t="s">
        <v>5756</v>
      </c>
      <c r="F1909">
        <v>5.8</v>
      </c>
      <c r="G1909">
        <v>6600</v>
      </c>
      <c r="H1909" t="s">
        <v>984</v>
      </c>
      <c r="I1909" t="s">
        <v>6332</v>
      </c>
      <c r="J1909" t="s">
        <v>2586</v>
      </c>
      <c r="K1909" t="s">
        <v>30</v>
      </c>
      <c r="L1909">
        <v>35000000</v>
      </c>
      <c r="M1909">
        <v>14587732</v>
      </c>
      <c r="N1909" t="s">
        <v>44</v>
      </c>
      <c r="O1909">
        <v>115</v>
      </c>
      <c r="P1909" t="str">
        <f>IF(Table1[[#This Row],[score]]&gt;=8.5,"High",IF(Table1[[#This Row],[score]]&gt;=7,"Medium","Low"))</f>
        <v>Low</v>
      </c>
      <c r="Q1909" s="5">
        <f>Table1[[#This Row],[gross]]-Table1[[#This Row],[budget]]</f>
        <v>-20412268</v>
      </c>
      <c r="R1909" s="5" t="str">
        <f>IF(Table1[[#This Row],[Profit]]&gt;0,"Profit","Loss")</f>
        <v>Loss</v>
      </c>
      <c r="S1909" s="6" t="str">
        <f>FLOOR(Table1[[#This Row],[year]]-1900,10)+1900 &amp; "-" &amp; FLOOR(Table1[[#This Row],[year]]-1890,10)+1900</f>
        <v>1990-2000</v>
      </c>
      <c r="T1909" s="14" t="s">
        <v>21835</v>
      </c>
      <c r="AB1909" s="14"/>
    </row>
    <row r="1910" spans="1:28" hidden="1" x14ac:dyDescent="0.3">
      <c r="A1910" t="s">
        <v>6476</v>
      </c>
      <c r="B1910" t="s">
        <v>33</v>
      </c>
      <c r="C1910" t="s">
        <v>41</v>
      </c>
      <c r="D1910">
        <v>1991</v>
      </c>
      <c r="E1910" t="s">
        <v>6364</v>
      </c>
      <c r="F1910">
        <v>5.8</v>
      </c>
      <c r="G1910">
        <v>11000</v>
      </c>
      <c r="H1910" t="s">
        <v>3995</v>
      </c>
      <c r="I1910" t="s">
        <v>3995</v>
      </c>
      <c r="J1910" t="s">
        <v>3996</v>
      </c>
      <c r="K1910" t="s">
        <v>30</v>
      </c>
      <c r="L1910">
        <f>20500000</f>
        <v>20500000</v>
      </c>
      <c r="M1910">
        <v>14143280</v>
      </c>
      <c r="N1910" t="s">
        <v>2067</v>
      </c>
      <c r="O1910">
        <v>91</v>
      </c>
      <c r="P1910" t="str">
        <f>IF(Table1[[#This Row],[score]]&gt;=8.5,"High",IF(Table1[[#This Row],[score]]&gt;=7,"Medium","Low"))</f>
        <v>Low</v>
      </c>
      <c r="Q1910" s="5">
        <f>Table1[[#This Row],[gross]]-Table1[[#This Row],[budget]]</f>
        <v>-6356720</v>
      </c>
      <c r="R1910" s="5" t="str">
        <f>IF(Table1[[#This Row],[Profit]]&gt;0,"Profit","Loss")</f>
        <v>Loss</v>
      </c>
      <c r="S1910" s="6" t="str">
        <f>FLOOR(Table1[[#This Row],[year]]-1900,10)+1900 &amp; "-" &amp; FLOOR(Table1[[#This Row],[year]]-1890,10)+1900</f>
        <v>1990-2000</v>
      </c>
      <c r="T1910" s="14" t="s">
        <v>21835</v>
      </c>
      <c r="AB1910" s="14"/>
    </row>
    <row r="1911" spans="1:28" hidden="1" x14ac:dyDescent="0.3">
      <c r="A1911" t="s">
        <v>6511</v>
      </c>
      <c r="B1911" t="s">
        <v>16</v>
      </c>
      <c r="C1911" t="s">
        <v>34</v>
      </c>
      <c r="D1911">
        <v>1991</v>
      </c>
      <c r="E1911" t="s">
        <v>6423</v>
      </c>
      <c r="F1911">
        <v>6</v>
      </c>
      <c r="G1911">
        <v>3800</v>
      </c>
      <c r="H1911" t="s">
        <v>5164</v>
      </c>
      <c r="I1911" t="s">
        <v>6512</v>
      </c>
      <c r="J1911" t="s">
        <v>6513</v>
      </c>
      <c r="K1911" t="s">
        <v>30</v>
      </c>
      <c r="L1911">
        <v>10000000</v>
      </c>
      <c r="M1911">
        <v>14061361</v>
      </c>
      <c r="N1911" t="s">
        <v>44</v>
      </c>
      <c r="O1911">
        <v>83</v>
      </c>
      <c r="P1911" t="str">
        <f>IF(Table1[[#This Row],[score]]&gt;=8.5,"High",IF(Table1[[#This Row],[score]]&gt;=7,"Medium","Low"))</f>
        <v>Low</v>
      </c>
      <c r="Q1911" s="5">
        <f>Table1[[#This Row],[gross]]-Table1[[#This Row],[budget]]</f>
        <v>4061361</v>
      </c>
      <c r="R1911" s="5" t="str">
        <f>IF(Table1[[#This Row],[Profit]]&gt;0,"Profit","Loss")</f>
        <v>Profit</v>
      </c>
      <c r="S1911" s="6" t="str">
        <f>FLOOR(Table1[[#This Row],[year]]-1900,10)+1900 &amp; "-" &amp; FLOOR(Table1[[#This Row],[year]]-1890,10)+1900</f>
        <v>1990-2000</v>
      </c>
      <c r="T1911" s="14" t="s">
        <v>21835</v>
      </c>
      <c r="AB1911" s="14"/>
    </row>
    <row r="1912" spans="1:28" hidden="1" x14ac:dyDescent="0.3">
      <c r="A1912" t="s">
        <v>6236</v>
      </c>
      <c r="B1912" t="s">
        <v>1974</v>
      </c>
      <c r="C1912" t="s">
        <v>41</v>
      </c>
      <c r="D1912">
        <v>1991</v>
      </c>
      <c r="E1912" t="s">
        <v>5878</v>
      </c>
      <c r="F1912">
        <v>5.9</v>
      </c>
      <c r="G1912">
        <v>27000</v>
      </c>
      <c r="H1912" t="s">
        <v>6237</v>
      </c>
      <c r="I1912" t="s">
        <v>6238</v>
      </c>
      <c r="J1912" t="s">
        <v>1513</v>
      </c>
      <c r="K1912" t="s">
        <v>30</v>
      </c>
      <c r="L1912">
        <v>6788000</v>
      </c>
      <c r="M1912">
        <v>13878411</v>
      </c>
      <c r="N1912" t="s">
        <v>219</v>
      </c>
      <c r="O1912">
        <v>103</v>
      </c>
      <c r="P1912" t="str">
        <f>IF(Table1[[#This Row],[score]]&gt;=8.5,"High",IF(Table1[[#This Row],[score]]&gt;=7,"Medium","Low"))</f>
        <v>Low</v>
      </c>
      <c r="Q1912" s="5">
        <f>Table1[[#This Row],[gross]]-Table1[[#This Row],[budget]]</f>
        <v>7090411</v>
      </c>
      <c r="R1912" s="5" t="str">
        <f>IF(Table1[[#This Row],[Profit]]&gt;0,"Profit","Loss")</f>
        <v>Profit</v>
      </c>
      <c r="S1912" s="6" t="str">
        <f>FLOOR(Table1[[#This Row],[year]]-1900,10)+1900 &amp; "-" &amp; FLOOR(Table1[[#This Row],[year]]-1890,10)+1900</f>
        <v>1990-2000</v>
      </c>
      <c r="T1912" s="14" t="s">
        <v>21835</v>
      </c>
      <c r="AB1912" s="14"/>
    </row>
    <row r="1913" spans="1:28" hidden="1" x14ac:dyDescent="0.3">
      <c r="A1913" t="s">
        <v>6496</v>
      </c>
      <c r="B1913" t="s">
        <v>33</v>
      </c>
      <c r="C1913" t="s">
        <v>17</v>
      </c>
      <c r="D1913">
        <v>1991</v>
      </c>
      <c r="E1913" t="s">
        <v>6497</v>
      </c>
      <c r="F1913">
        <v>7.4</v>
      </c>
      <c r="G1913">
        <v>6200</v>
      </c>
      <c r="H1913" t="s">
        <v>263</v>
      </c>
      <c r="I1913" t="s">
        <v>6498</v>
      </c>
      <c r="J1913" t="s">
        <v>6499</v>
      </c>
      <c r="K1913" t="s">
        <v>22</v>
      </c>
      <c r="L1913">
        <f>20500000</f>
        <v>20500000</v>
      </c>
      <c r="M1913">
        <v>13200170</v>
      </c>
      <c r="N1913" t="s">
        <v>6500</v>
      </c>
      <c r="O1913">
        <v>95</v>
      </c>
      <c r="P1913" t="str">
        <f>IF(Table1[[#This Row],[score]]&gt;=8.5,"High",IF(Table1[[#This Row],[score]]&gt;=7,"Medium","Low"))</f>
        <v>Medium</v>
      </c>
      <c r="Q1913" s="5">
        <f>Table1[[#This Row],[gross]]-Table1[[#This Row],[budget]]</f>
        <v>-7299830</v>
      </c>
      <c r="R1913" s="5" t="str">
        <f>IF(Table1[[#This Row],[Profit]]&gt;0,"Profit","Loss")</f>
        <v>Loss</v>
      </c>
      <c r="S1913" s="6" t="str">
        <f>FLOOR(Table1[[#This Row],[year]]-1900,10)+1900 &amp; "-" &amp; FLOOR(Table1[[#This Row],[year]]-1890,10)+1900</f>
        <v>1990-2000</v>
      </c>
      <c r="T1913" s="14" t="s">
        <v>21841</v>
      </c>
      <c r="AB1913" s="14"/>
    </row>
    <row r="1914" spans="1:28" hidden="1" x14ac:dyDescent="0.3">
      <c r="A1914" t="s">
        <v>6482</v>
      </c>
      <c r="B1914" t="s">
        <v>16</v>
      </c>
      <c r="C1914" t="s">
        <v>41</v>
      </c>
      <c r="D1914">
        <v>1991</v>
      </c>
      <c r="E1914" t="s">
        <v>6330</v>
      </c>
      <c r="F1914">
        <v>5.8</v>
      </c>
      <c r="G1914">
        <v>5300</v>
      </c>
      <c r="H1914" t="s">
        <v>6483</v>
      </c>
      <c r="I1914" t="s">
        <v>208</v>
      </c>
      <c r="J1914" t="s">
        <v>4019</v>
      </c>
      <c r="K1914" t="s">
        <v>30</v>
      </c>
      <c r="L1914">
        <v>26000000</v>
      </c>
      <c r="M1914">
        <v>12454768</v>
      </c>
      <c r="N1914" t="s">
        <v>5666</v>
      </c>
      <c r="O1914">
        <v>115</v>
      </c>
      <c r="P1914" t="str">
        <f>IF(Table1[[#This Row],[score]]&gt;=8.5,"High",IF(Table1[[#This Row],[score]]&gt;=7,"Medium","Low"))</f>
        <v>Low</v>
      </c>
      <c r="Q1914" s="5">
        <f>Table1[[#This Row],[gross]]-Table1[[#This Row],[budget]]</f>
        <v>-13545232</v>
      </c>
      <c r="R1914" s="5" t="str">
        <f>IF(Table1[[#This Row],[Profit]]&gt;0,"Profit","Loss")</f>
        <v>Loss</v>
      </c>
      <c r="S1914" s="6" t="str">
        <f>FLOOR(Table1[[#This Row],[year]]-1900,10)+1900 &amp; "-" &amp; FLOOR(Table1[[#This Row],[year]]-1890,10)+1900</f>
        <v>1990-2000</v>
      </c>
      <c r="T1914" s="14" t="s">
        <v>21835</v>
      </c>
      <c r="AB1914" s="14"/>
    </row>
    <row r="1915" spans="1:28" hidden="1" x14ac:dyDescent="0.3">
      <c r="A1915" t="s">
        <v>6380</v>
      </c>
      <c r="B1915" t="s">
        <v>337</v>
      </c>
      <c r="C1915" t="s">
        <v>390</v>
      </c>
      <c r="D1915">
        <v>1991</v>
      </c>
      <c r="E1915" t="s">
        <v>6291</v>
      </c>
      <c r="F1915">
        <v>6.1</v>
      </c>
      <c r="G1915">
        <v>8800</v>
      </c>
      <c r="H1915" t="s">
        <v>1044</v>
      </c>
      <c r="I1915" t="s">
        <v>1044</v>
      </c>
      <c r="J1915" t="s">
        <v>6381</v>
      </c>
      <c r="K1915" t="s">
        <v>3125</v>
      </c>
      <c r="L1915">
        <v>18000000</v>
      </c>
      <c r="M1915">
        <v>11657385</v>
      </c>
      <c r="N1915" t="s">
        <v>1071</v>
      </c>
      <c r="O1915">
        <v>77</v>
      </c>
      <c r="P1915" t="str">
        <f>IF(Table1[[#This Row],[score]]&gt;=8.5,"High",IF(Table1[[#This Row],[score]]&gt;=7,"Medium","Low"))</f>
        <v>Low</v>
      </c>
      <c r="Q1915" s="5">
        <f>Table1[[#This Row],[gross]]-Table1[[#This Row],[budget]]</f>
        <v>-6342615</v>
      </c>
      <c r="R1915" s="5" t="str">
        <f>IF(Table1[[#This Row],[Profit]]&gt;0,"Profit","Loss")</f>
        <v>Loss</v>
      </c>
      <c r="S1915" s="6" t="str">
        <f>FLOOR(Table1[[#This Row],[year]]-1900,10)+1900 &amp; "-" &amp; FLOOR(Table1[[#This Row],[year]]-1890,10)+1900</f>
        <v>1990-2000</v>
      </c>
      <c r="T1915" s="14" t="s">
        <v>21835</v>
      </c>
      <c r="AB1915" s="14"/>
    </row>
    <row r="1916" spans="1:28" hidden="1" x14ac:dyDescent="0.3">
      <c r="A1916" t="s">
        <v>6402</v>
      </c>
      <c r="B1916" t="s">
        <v>16</v>
      </c>
      <c r="C1916" t="s">
        <v>104</v>
      </c>
      <c r="D1916">
        <v>1991</v>
      </c>
      <c r="E1916" t="s">
        <v>6364</v>
      </c>
      <c r="F1916">
        <v>6.5</v>
      </c>
      <c r="G1916">
        <v>8900</v>
      </c>
      <c r="H1916" t="s">
        <v>528</v>
      </c>
      <c r="I1916" t="s">
        <v>6403</v>
      </c>
      <c r="J1916" t="s">
        <v>1474</v>
      </c>
      <c r="K1916" t="s">
        <v>30</v>
      </c>
      <c r="L1916">
        <v>22000000</v>
      </c>
      <c r="M1916">
        <v>11511031</v>
      </c>
      <c r="N1916" t="s">
        <v>6404</v>
      </c>
      <c r="O1916">
        <v>98</v>
      </c>
      <c r="P1916" t="str">
        <f>IF(Table1[[#This Row],[score]]&gt;=8.5,"High",IF(Table1[[#This Row],[score]]&gt;=7,"Medium","Low"))</f>
        <v>Low</v>
      </c>
      <c r="Q1916" s="5">
        <f>Table1[[#This Row],[gross]]-Table1[[#This Row],[budget]]</f>
        <v>-10488969</v>
      </c>
      <c r="R1916" s="5" t="str">
        <f>IF(Table1[[#This Row],[Profit]]&gt;0,"Profit","Loss")</f>
        <v>Loss</v>
      </c>
      <c r="S1916" s="6" t="str">
        <f>FLOOR(Table1[[#This Row],[year]]-1900,10)+1900 &amp; "-" &amp; FLOOR(Table1[[#This Row],[year]]-1890,10)+1900</f>
        <v>1990-2000</v>
      </c>
      <c r="T1916" s="14" t="s">
        <v>21835</v>
      </c>
      <c r="AB1916" s="14"/>
    </row>
    <row r="1917" spans="1:28" hidden="1" x14ac:dyDescent="0.3">
      <c r="A1917" t="s">
        <v>6164</v>
      </c>
      <c r="B1917" t="s">
        <v>1974</v>
      </c>
      <c r="C1917" t="s">
        <v>41</v>
      </c>
      <c r="D1917">
        <v>1991</v>
      </c>
      <c r="E1917" t="s">
        <v>6165</v>
      </c>
      <c r="F1917">
        <v>5.9</v>
      </c>
      <c r="G1917">
        <v>12000</v>
      </c>
      <c r="H1917" t="s">
        <v>6166</v>
      </c>
      <c r="I1917" t="s">
        <v>1297</v>
      </c>
      <c r="J1917" t="s">
        <v>6167</v>
      </c>
      <c r="K1917" t="s">
        <v>30</v>
      </c>
      <c r="L1917">
        <f>20500000</f>
        <v>20500000</v>
      </c>
      <c r="M1917">
        <v>11336986</v>
      </c>
      <c r="N1917" t="s">
        <v>3874</v>
      </c>
      <c r="O1917">
        <v>83</v>
      </c>
      <c r="P1917" t="str">
        <f>IF(Table1[[#This Row],[score]]&gt;=8.5,"High",IF(Table1[[#This Row],[score]]&gt;=7,"Medium","Low"))</f>
        <v>Low</v>
      </c>
      <c r="Q1917" s="5">
        <f>Table1[[#This Row],[gross]]-Table1[[#This Row],[budget]]</f>
        <v>-9163014</v>
      </c>
      <c r="R1917" s="5" t="str">
        <f>IF(Table1[[#This Row],[Profit]]&gt;0,"Profit","Loss")</f>
        <v>Loss</v>
      </c>
      <c r="S1917" s="6" t="str">
        <f>FLOOR(Table1[[#This Row],[year]]-1900,10)+1900 &amp; "-" &amp; FLOOR(Table1[[#This Row],[year]]-1890,10)+1900</f>
        <v>1990-2000</v>
      </c>
      <c r="T1917" s="14" t="s">
        <v>21835</v>
      </c>
      <c r="AB1917" s="14"/>
    </row>
    <row r="1918" spans="1:28" hidden="1" x14ac:dyDescent="0.3">
      <c r="A1918" t="s">
        <v>6610</v>
      </c>
      <c r="B1918" t="s">
        <v>16</v>
      </c>
      <c r="C1918" t="s">
        <v>34</v>
      </c>
      <c r="D1918">
        <v>1991</v>
      </c>
      <c r="E1918" t="s">
        <v>6563</v>
      </c>
      <c r="F1918">
        <v>5.9</v>
      </c>
      <c r="G1918">
        <v>3900</v>
      </c>
      <c r="H1918" t="s">
        <v>797</v>
      </c>
      <c r="I1918" t="s">
        <v>797</v>
      </c>
      <c r="J1918" t="s">
        <v>1549</v>
      </c>
      <c r="K1918" t="s">
        <v>30</v>
      </c>
      <c r="L1918">
        <v>4000000</v>
      </c>
      <c r="M1918">
        <v>11276846</v>
      </c>
      <c r="N1918" t="s">
        <v>5666</v>
      </c>
      <c r="O1918">
        <v>114</v>
      </c>
      <c r="P1918" t="str">
        <f>IF(Table1[[#This Row],[score]]&gt;=8.5,"High",IF(Table1[[#This Row],[score]]&gt;=7,"Medium","Low"))</f>
        <v>Low</v>
      </c>
      <c r="Q1918" s="5">
        <f>Table1[[#This Row],[gross]]-Table1[[#This Row],[budget]]</f>
        <v>7276846</v>
      </c>
      <c r="R1918" s="5" t="str">
        <f>IF(Table1[[#This Row],[Profit]]&gt;0,"Profit","Loss")</f>
        <v>Profit</v>
      </c>
      <c r="S1918" s="6" t="str">
        <f>FLOOR(Table1[[#This Row],[year]]-1900,10)+1900 &amp; "-" &amp; FLOOR(Table1[[#This Row],[year]]-1890,10)+1900</f>
        <v>1990-2000</v>
      </c>
      <c r="T1918" s="14" t="s">
        <v>21835</v>
      </c>
      <c r="AB1918" s="14"/>
    </row>
    <row r="1919" spans="1:28" hidden="1" x14ac:dyDescent="0.3">
      <c r="A1919" t="s">
        <v>6572</v>
      </c>
      <c r="B1919" t="s">
        <v>16</v>
      </c>
      <c r="C1919" t="s">
        <v>34</v>
      </c>
      <c r="D1919">
        <v>1991</v>
      </c>
      <c r="E1919" t="s">
        <v>6362</v>
      </c>
      <c r="F1919">
        <v>5</v>
      </c>
      <c r="G1919">
        <v>4800</v>
      </c>
      <c r="H1919" t="s">
        <v>1825</v>
      </c>
      <c r="I1919" t="s">
        <v>6573</v>
      </c>
      <c r="J1919" t="s">
        <v>2146</v>
      </c>
      <c r="K1919" t="s">
        <v>30</v>
      </c>
      <c r="L1919">
        <f>20500000</f>
        <v>20500000</v>
      </c>
      <c r="M1919">
        <v>11128309</v>
      </c>
      <c r="N1919" t="s">
        <v>5666</v>
      </c>
      <c r="O1919">
        <v>89</v>
      </c>
      <c r="P1919" t="str">
        <f>IF(Table1[[#This Row],[score]]&gt;=8.5,"High",IF(Table1[[#This Row],[score]]&gt;=7,"Medium","Low"))</f>
        <v>Low</v>
      </c>
      <c r="Q1919" s="5">
        <f>Table1[[#This Row],[gross]]-Table1[[#This Row],[budget]]</f>
        <v>-9371691</v>
      </c>
      <c r="R1919" s="5" t="str">
        <f>IF(Table1[[#This Row],[Profit]]&gt;0,"Profit","Loss")</f>
        <v>Loss</v>
      </c>
      <c r="S1919" s="6" t="str">
        <f>FLOOR(Table1[[#This Row],[year]]-1900,10)+1900 &amp; "-" &amp; FLOOR(Table1[[#This Row],[year]]-1890,10)+1900</f>
        <v>1990-2000</v>
      </c>
      <c r="T1919" s="14" t="s">
        <v>21835</v>
      </c>
      <c r="AB1919" s="14"/>
    </row>
    <row r="1920" spans="1:28" hidden="1" x14ac:dyDescent="0.3">
      <c r="A1920" t="s">
        <v>6574</v>
      </c>
      <c r="B1920" t="s">
        <v>16</v>
      </c>
      <c r="C1920" t="s">
        <v>41</v>
      </c>
      <c r="D1920">
        <v>1991</v>
      </c>
      <c r="E1920" t="s">
        <v>6269</v>
      </c>
      <c r="F1920">
        <v>5.6</v>
      </c>
      <c r="G1920">
        <v>5400</v>
      </c>
      <c r="H1920" t="s">
        <v>2574</v>
      </c>
      <c r="I1920" t="s">
        <v>6575</v>
      </c>
      <c r="J1920" t="s">
        <v>6576</v>
      </c>
      <c r="K1920" t="s">
        <v>30</v>
      </c>
      <c r="L1920">
        <v>22000000</v>
      </c>
      <c r="M1920">
        <v>11000863</v>
      </c>
      <c r="N1920" t="s">
        <v>6151</v>
      </c>
      <c r="O1920">
        <v>95</v>
      </c>
      <c r="P1920" t="str">
        <f>IF(Table1[[#This Row],[score]]&gt;=8.5,"High",IF(Table1[[#This Row],[score]]&gt;=7,"Medium","Low"))</f>
        <v>Low</v>
      </c>
      <c r="Q1920" s="5">
        <f>Table1[[#This Row],[gross]]-Table1[[#This Row],[budget]]</f>
        <v>-10999137</v>
      </c>
      <c r="R1920" s="5" t="str">
        <f>IF(Table1[[#This Row],[Profit]]&gt;0,"Profit","Loss")</f>
        <v>Loss</v>
      </c>
      <c r="S1920" s="6" t="str">
        <f>FLOOR(Table1[[#This Row],[year]]-1900,10)+1900 &amp; "-" &amp; FLOOR(Table1[[#This Row],[year]]-1890,10)+1900</f>
        <v>1990-2000</v>
      </c>
      <c r="T1920" s="14" t="s">
        <v>21835</v>
      </c>
      <c r="AB1920" s="14"/>
    </row>
    <row r="1921" spans="1:28" hidden="1" x14ac:dyDescent="0.3">
      <c r="A1921" t="s">
        <v>6562</v>
      </c>
      <c r="B1921" t="s">
        <v>16</v>
      </c>
      <c r="C1921" t="s">
        <v>41</v>
      </c>
      <c r="D1921">
        <v>1991</v>
      </c>
      <c r="E1921" t="s">
        <v>6563</v>
      </c>
      <c r="F1921">
        <v>5.9</v>
      </c>
      <c r="G1921">
        <v>2000</v>
      </c>
      <c r="H1921" t="s">
        <v>6564</v>
      </c>
      <c r="I1921" t="s">
        <v>6565</v>
      </c>
      <c r="J1921" t="s">
        <v>4792</v>
      </c>
      <c r="K1921" t="s">
        <v>22</v>
      </c>
      <c r="L1921">
        <v>8000000</v>
      </c>
      <c r="M1921">
        <v>10438504</v>
      </c>
      <c r="N1921" t="s">
        <v>4654</v>
      </c>
      <c r="O1921">
        <v>115</v>
      </c>
      <c r="P1921" t="str">
        <f>IF(Table1[[#This Row],[score]]&gt;=8.5,"High",IF(Table1[[#This Row],[score]]&gt;=7,"Medium","Low"))</f>
        <v>Low</v>
      </c>
      <c r="Q1921" s="5">
        <f>Table1[[#This Row],[gross]]-Table1[[#This Row],[budget]]</f>
        <v>2438504</v>
      </c>
      <c r="R1921" s="5" t="str">
        <f>IF(Table1[[#This Row],[Profit]]&gt;0,"Profit","Loss")</f>
        <v>Profit</v>
      </c>
      <c r="S1921" s="6" t="str">
        <f>FLOOR(Table1[[#This Row],[year]]-1900,10)+1900 &amp; "-" &amp; FLOOR(Table1[[#This Row],[year]]-1890,10)+1900</f>
        <v>1990-2000</v>
      </c>
      <c r="T1921" s="14" t="s">
        <v>21835</v>
      </c>
      <c r="AB1921" s="14"/>
    </row>
    <row r="1922" spans="1:28" hidden="1" x14ac:dyDescent="0.3">
      <c r="A1922" t="s">
        <v>6420</v>
      </c>
      <c r="B1922" t="s">
        <v>1974</v>
      </c>
      <c r="C1922" t="s">
        <v>34</v>
      </c>
      <c r="D1922">
        <v>1991</v>
      </c>
      <c r="E1922" t="s">
        <v>6421</v>
      </c>
      <c r="F1922">
        <v>7.3</v>
      </c>
      <c r="G1922">
        <v>19000</v>
      </c>
      <c r="H1922" t="s">
        <v>2721</v>
      </c>
      <c r="I1922" t="s">
        <v>2721</v>
      </c>
      <c r="J1922" t="s">
        <v>2721</v>
      </c>
      <c r="K1922" t="s">
        <v>483</v>
      </c>
      <c r="L1922">
        <f>20500000</f>
        <v>20500000</v>
      </c>
      <c r="M1922">
        <v>10405394</v>
      </c>
      <c r="N1922" t="s">
        <v>542</v>
      </c>
      <c r="O1922">
        <v>80</v>
      </c>
      <c r="P1922" t="str">
        <f>IF(Table1[[#This Row],[score]]&gt;=8.5,"High",IF(Table1[[#This Row],[score]]&gt;=7,"Medium","Low"))</f>
        <v>Medium</v>
      </c>
      <c r="Q1922" s="5">
        <f>Table1[[#This Row],[gross]]-Table1[[#This Row],[budget]]</f>
        <v>-10094606</v>
      </c>
      <c r="R1922" s="5" t="str">
        <f>IF(Table1[[#This Row],[Profit]]&gt;0,"Profit","Loss")</f>
        <v>Loss</v>
      </c>
      <c r="S1922" s="6" t="str">
        <f>FLOOR(Table1[[#This Row],[year]]-1900,10)+1900 &amp; "-" &amp; FLOOR(Table1[[#This Row],[year]]-1890,10)+1900</f>
        <v>1990-2000</v>
      </c>
      <c r="T1922" s="14" t="s">
        <v>21835</v>
      </c>
      <c r="AB1922" s="14"/>
    </row>
    <row r="1923" spans="1:28" hidden="1" x14ac:dyDescent="0.3">
      <c r="A1923" t="s">
        <v>6484</v>
      </c>
      <c r="B1923" t="s">
        <v>1974</v>
      </c>
      <c r="C1923" t="s">
        <v>41</v>
      </c>
      <c r="D1923">
        <v>1991</v>
      </c>
      <c r="E1923" t="s">
        <v>6485</v>
      </c>
      <c r="F1923">
        <v>5.6</v>
      </c>
      <c r="G1923">
        <v>6100</v>
      </c>
      <c r="H1923" t="s">
        <v>4828</v>
      </c>
      <c r="I1923" t="s">
        <v>6486</v>
      </c>
      <c r="J1923" t="s">
        <v>2021</v>
      </c>
      <c r="K1923" t="s">
        <v>30</v>
      </c>
      <c r="L1923">
        <f>20500000</f>
        <v>20500000</v>
      </c>
      <c r="M1923">
        <v>9804775</v>
      </c>
      <c r="N1923" t="s">
        <v>44</v>
      </c>
      <c r="O1923">
        <v>115</v>
      </c>
      <c r="P1923" t="str">
        <f>IF(Table1[[#This Row],[score]]&gt;=8.5,"High",IF(Table1[[#This Row],[score]]&gt;=7,"Medium","Low"))</f>
        <v>Low</v>
      </c>
      <c r="Q1923" s="5">
        <f>Table1[[#This Row],[gross]]-Table1[[#This Row],[budget]]</f>
        <v>-10695225</v>
      </c>
      <c r="R1923" s="5" t="str">
        <f>IF(Table1[[#This Row],[Profit]]&gt;0,"Profit","Loss")</f>
        <v>Loss</v>
      </c>
      <c r="S1923" s="6" t="str">
        <f>FLOOR(Table1[[#This Row],[year]]-1900,10)+1900 &amp; "-" &amp; FLOOR(Table1[[#This Row],[year]]-1890,10)+1900</f>
        <v>1990-2000</v>
      </c>
      <c r="T1923" s="14" t="s">
        <v>21835</v>
      </c>
      <c r="AB1923" s="14"/>
    </row>
    <row r="1924" spans="1:28" hidden="1" x14ac:dyDescent="0.3">
      <c r="A1924" t="s">
        <v>6425</v>
      </c>
      <c r="B1924" t="s">
        <v>1974</v>
      </c>
      <c r="C1924" t="s">
        <v>41</v>
      </c>
      <c r="D1924">
        <v>1991</v>
      </c>
      <c r="E1924" t="s">
        <v>5963</v>
      </c>
      <c r="F1924">
        <v>5.4</v>
      </c>
      <c r="G1924">
        <v>6800</v>
      </c>
      <c r="H1924" t="s">
        <v>6426</v>
      </c>
      <c r="I1924" t="s">
        <v>6427</v>
      </c>
      <c r="J1924" t="s">
        <v>2566</v>
      </c>
      <c r="K1924" t="s">
        <v>30</v>
      </c>
      <c r="L1924">
        <f>20500000</f>
        <v>20500000</v>
      </c>
      <c r="M1924">
        <v>9689816</v>
      </c>
      <c r="N1924" t="s">
        <v>44</v>
      </c>
      <c r="O1924">
        <v>107</v>
      </c>
      <c r="P1924" t="str">
        <f>IF(Table1[[#This Row],[score]]&gt;=8.5,"High",IF(Table1[[#This Row],[score]]&gt;=7,"Medium","Low"))</f>
        <v>Low</v>
      </c>
      <c r="Q1924" s="5">
        <f>Table1[[#This Row],[gross]]-Table1[[#This Row],[budget]]</f>
        <v>-10810184</v>
      </c>
      <c r="R1924" s="5" t="str">
        <f>IF(Table1[[#This Row],[Profit]]&gt;0,"Profit","Loss")</f>
        <v>Loss</v>
      </c>
      <c r="S1924" s="6" t="str">
        <f>FLOOR(Table1[[#This Row],[year]]-1900,10)+1900 &amp; "-" &amp; FLOOR(Table1[[#This Row],[year]]-1890,10)+1900</f>
        <v>1990-2000</v>
      </c>
      <c r="T1924" s="14" t="s">
        <v>21835</v>
      </c>
      <c r="AB1924" s="14"/>
    </row>
    <row r="1925" spans="1:28" hidden="1" x14ac:dyDescent="0.3">
      <c r="A1925" t="s">
        <v>6590</v>
      </c>
      <c r="B1925" t="s">
        <v>1974</v>
      </c>
      <c r="C1925" t="s">
        <v>17</v>
      </c>
      <c r="D1925">
        <v>1991</v>
      </c>
      <c r="E1925" t="s">
        <v>6423</v>
      </c>
      <c r="F1925">
        <v>6.5</v>
      </c>
      <c r="G1925">
        <v>8000</v>
      </c>
      <c r="H1925" t="s">
        <v>6591</v>
      </c>
      <c r="I1925" t="s">
        <v>6591</v>
      </c>
      <c r="J1925" t="s">
        <v>67</v>
      </c>
      <c r="K1925" t="s">
        <v>30</v>
      </c>
      <c r="L1925">
        <f>20500000</f>
        <v>20500000</v>
      </c>
      <c r="M1925">
        <v>9480198</v>
      </c>
      <c r="N1925" t="s">
        <v>23</v>
      </c>
      <c r="O1925">
        <v>105</v>
      </c>
      <c r="P1925" t="str">
        <f>IF(Table1[[#This Row],[score]]&gt;=8.5,"High",IF(Table1[[#This Row],[score]]&gt;=7,"Medium","Low"))</f>
        <v>Low</v>
      </c>
      <c r="Q1925" s="5">
        <f>Table1[[#This Row],[gross]]-Table1[[#This Row],[budget]]</f>
        <v>-11019802</v>
      </c>
      <c r="R1925" s="5" t="str">
        <f>IF(Table1[[#This Row],[Profit]]&gt;0,"Profit","Loss")</f>
        <v>Loss</v>
      </c>
      <c r="S1925" s="6" t="str">
        <f>FLOOR(Table1[[#This Row],[year]]-1900,10)+1900 &amp; "-" &amp; FLOOR(Table1[[#This Row],[year]]-1890,10)+1900</f>
        <v>1990-2000</v>
      </c>
      <c r="T1925" s="14" t="s">
        <v>21835</v>
      </c>
      <c r="AB1925" s="14"/>
    </row>
    <row r="1926" spans="1:28" hidden="1" x14ac:dyDescent="0.3">
      <c r="A1926" t="s">
        <v>6607</v>
      </c>
      <c r="B1926" t="s">
        <v>16</v>
      </c>
      <c r="C1926" t="s">
        <v>52</v>
      </c>
      <c r="D1926">
        <v>1991</v>
      </c>
      <c r="E1926" t="s">
        <v>6226</v>
      </c>
      <c r="F1926">
        <v>5.6</v>
      </c>
      <c r="G1926">
        <v>4100</v>
      </c>
      <c r="H1926" t="s">
        <v>3347</v>
      </c>
      <c r="I1926" t="s">
        <v>6608</v>
      </c>
      <c r="J1926" t="s">
        <v>6609</v>
      </c>
      <c r="K1926" t="s">
        <v>30</v>
      </c>
      <c r="L1926">
        <v>10000000</v>
      </c>
      <c r="M1926">
        <v>9188150</v>
      </c>
      <c r="N1926" t="s">
        <v>44</v>
      </c>
      <c r="O1926">
        <v>88</v>
      </c>
      <c r="P1926" t="str">
        <f>IF(Table1[[#This Row],[score]]&gt;=8.5,"High",IF(Table1[[#This Row],[score]]&gt;=7,"Medium","Low"))</f>
        <v>Low</v>
      </c>
      <c r="Q1926" s="5">
        <f>Table1[[#This Row],[gross]]-Table1[[#This Row],[budget]]</f>
        <v>-811850</v>
      </c>
      <c r="R1926" s="5" t="str">
        <f>IF(Table1[[#This Row],[Profit]]&gt;0,"Profit","Loss")</f>
        <v>Loss</v>
      </c>
      <c r="S1926" s="6" t="str">
        <f>FLOOR(Table1[[#This Row],[year]]-1900,10)+1900 &amp; "-" &amp; FLOOR(Table1[[#This Row],[year]]-1890,10)+1900</f>
        <v>1990-2000</v>
      </c>
      <c r="T1926" s="14" t="s">
        <v>21835</v>
      </c>
      <c r="AB1926" s="14"/>
    </row>
    <row r="1927" spans="1:28" hidden="1" x14ac:dyDescent="0.3">
      <c r="A1927" t="s">
        <v>6313</v>
      </c>
      <c r="B1927" t="s">
        <v>16</v>
      </c>
      <c r="C1927" t="s">
        <v>34</v>
      </c>
      <c r="D1927">
        <v>1991</v>
      </c>
      <c r="E1927" t="s">
        <v>6250</v>
      </c>
      <c r="F1927">
        <v>6</v>
      </c>
      <c r="G1927">
        <v>7300</v>
      </c>
      <c r="H1927" t="s">
        <v>4718</v>
      </c>
      <c r="I1927" t="s">
        <v>6314</v>
      </c>
      <c r="J1927" t="s">
        <v>6315</v>
      </c>
      <c r="K1927" t="s">
        <v>30</v>
      </c>
      <c r="L1927">
        <v>17000000</v>
      </c>
      <c r="M1927">
        <v>9151887</v>
      </c>
      <c r="N1927" t="s">
        <v>6262</v>
      </c>
      <c r="O1927">
        <v>92</v>
      </c>
      <c r="P1927" t="str">
        <f>IF(Table1[[#This Row],[score]]&gt;=8.5,"High",IF(Table1[[#This Row],[score]]&gt;=7,"Medium","Low"))</f>
        <v>Low</v>
      </c>
      <c r="Q1927" s="5">
        <f>Table1[[#This Row],[gross]]-Table1[[#This Row],[budget]]</f>
        <v>-7848113</v>
      </c>
      <c r="R1927" s="5" t="str">
        <f>IF(Table1[[#This Row],[Profit]]&gt;0,"Profit","Loss")</f>
        <v>Loss</v>
      </c>
      <c r="S1927" s="6" t="str">
        <f>FLOOR(Table1[[#This Row],[year]]-1900,10)+1900 &amp; "-" &amp; FLOOR(Table1[[#This Row],[year]]-1890,10)+1900</f>
        <v>1990-2000</v>
      </c>
      <c r="T1927" s="14" t="s">
        <v>21835</v>
      </c>
      <c r="AB1927" s="14"/>
    </row>
    <row r="1928" spans="1:28" hidden="1" x14ac:dyDescent="0.3">
      <c r="A1928" t="s">
        <v>6691</v>
      </c>
      <c r="B1928" t="s">
        <v>33</v>
      </c>
      <c r="C1928" t="s">
        <v>17</v>
      </c>
      <c r="D1928">
        <v>1991</v>
      </c>
      <c r="E1928" t="s">
        <v>6355</v>
      </c>
      <c r="F1928">
        <v>6.4</v>
      </c>
      <c r="G1928">
        <v>1700</v>
      </c>
      <c r="H1928" t="s">
        <v>179</v>
      </c>
      <c r="I1928" t="s">
        <v>6692</v>
      </c>
      <c r="J1928" t="s">
        <v>6682</v>
      </c>
      <c r="K1928" t="s">
        <v>30</v>
      </c>
      <c r="L1928">
        <v>14000000</v>
      </c>
      <c r="M1928">
        <v>8906823</v>
      </c>
      <c r="N1928" t="s">
        <v>5059</v>
      </c>
      <c r="O1928">
        <v>99</v>
      </c>
      <c r="P1928" t="str">
        <f>IF(Table1[[#This Row],[score]]&gt;=8.5,"High",IF(Table1[[#This Row],[score]]&gt;=7,"Medium","Low"))</f>
        <v>Low</v>
      </c>
      <c r="Q1928" s="5">
        <f>Table1[[#This Row],[gross]]-Table1[[#This Row],[budget]]</f>
        <v>-5093177</v>
      </c>
      <c r="R1928" s="5" t="str">
        <f>IF(Table1[[#This Row],[Profit]]&gt;0,"Profit","Loss")</f>
        <v>Loss</v>
      </c>
      <c r="S1928" s="6" t="str">
        <f>FLOOR(Table1[[#This Row],[year]]-1900,10)+1900 &amp; "-" &amp; FLOOR(Table1[[#This Row],[year]]-1890,10)+1900</f>
        <v>1990-2000</v>
      </c>
      <c r="T1928" s="14" t="s">
        <v>21835</v>
      </c>
      <c r="AB1928" s="14"/>
    </row>
    <row r="1929" spans="1:28" hidden="1" x14ac:dyDescent="0.3">
      <c r="A1929" t="s">
        <v>6477</v>
      </c>
      <c r="B1929" t="s">
        <v>16</v>
      </c>
      <c r="C1929" t="s">
        <v>17</v>
      </c>
      <c r="D1929">
        <v>1991</v>
      </c>
      <c r="E1929" t="s">
        <v>6165</v>
      </c>
      <c r="F1929">
        <v>7.6</v>
      </c>
      <c r="G1929">
        <v>3900</v>
      </c>
      <c r="H1929" t="s">
        <v>4263</v>
      </c>
      <c r="I1929" t="s">
        <v>4263</v>
      </c>
      <c r="J1929" t="s">
        <v>4263</v>
      </c>
      <c r="K1929" t="s">
        <v>30</v>
      </c>
      <c r="L1929">
        <f>20500000</f>
        <v>20500000</v>
      </c>
      <c r="M1929">
        <v>8750400</v>
      </c>
      <c r="N1929" t="s">
        <v>180</v>
      </c>
      <c r="O1929">
        <v>121</v>
      </c>
      <c r="P1929" t="str">
        <f>IF(Table1[[#This Row],[score]]&gt;=8.5,"High",IF(Table1[[#This Row],[score]]&gt;=7,"Medium","Low"))</f>
        <v>Medium</v>
      </c>
      <c r="Q1929" s="5">
        <f>Table1[[#This Row],[gross]]-Table1[[#This Row],[budget]]</f>
        <v>-11749600</v>
      </c>
      <c r="R1929" s="5" t="str">
        <f>IF(Table1[[#This Row],[Profit]]&gt;0,"Profit","Loss")</f>
        <v>Loss</v>
      </c>
      <c r="S1929" s="6" t="str">
        <f>FLOOR(Table1[[#This Row],[year]]-1900,10)+1900 &amp; "-" &amp; FLOOR(Table1[[#This Row],[year]]-1890,10)+1900</f>
        <v>1990-2000</v>
      </c>
      <c r="T1929" s="14" t="s">
        <v>21835</v>
      </c>
      <c r="AB1929" s="14"/>
    </row>
    <row r="1930" spans="1:28" hidden="1" x14ac:dyDescent="0.3">
      <c r="A1930" t="s">
        <v>6602</v>
      </c>
      <c r="B1930" t="s">
        <v>33</v>
      </c>
      <c r="C1930" t="s">
        <v>25</v>
      </c>
      <c r="D1930">
        <v>1991</v>
      </c>
      <c r="E1930" t="s">
        <v>6261</v>
      </c>
      <c r="F1930">
        <v>4.9000000000000004</v>
      </c>
      <c r="G1930">
        <v>2700</v>
      </c>
      <c r="H1930" t="s">
        <v>643</v>
      </c>
      <c r="I1930" t="s">
        <v>6603</v>
      </c>
      <c r="J1930" t="s">
        <v>6604</v>
      </c>
      <c r="K1930" t="s">
        <v>30</v>
      </c>
      <c r="L1930">
        <v>10000000</v>
      </c>
      <c r="M1930">
        <v>8667684</v>
      </c>
      <c r="N1930" t="s">
        <v>2075</v>
      </c>
      <c r="O1930">
        <v>89</v>
      </c>
      <c r="P1930" t="str">
        <f>IF(Table1[[#This Row],[score]]&gt;=8.5,"High",IF(Table1[[#This Row],[score]]&gt;=7,"Medium","Low"))</f>
        <v>Low</v>
      </c>
      <c r="Q1930" s="5">
        <f>Table1[[#This Row],[gross]]-Table1[[#This Row],[budget]]</f>
        <v>-1332316</v>
      </c>
      <c r="R1930" s="5" t="str">
        <f>IF(Table1[[#This Row],[Profit]]&gt;0,"Profit","Loss")</f>
        <v>Loss</v>
      </c>
      <c r="S1930" s="6" t="str">
        <f>FLOOR(Table1[[#This Row],[year]]-1900,10)+1900 &amp; "-" &amp; FLOOR(Table1[[#This Row],[year]]-1890,10)+1900</f>
        <v>1990-2000</v>
      </c>
      <c r="T1930" s="14" t="s">
        <v>21835</v>
      </c>
      <c r="AB1930" s="14"/>
    </row>
    <row r="1931" spans="1:28" hidden="1" x14ac:dyDescent="0.3">
      <c r="A1931" t="s">
        <v>6247</v>
      </c>
      <c r="B1931" t="s">
        <v>1974</v>
      </c>
      <c r="C1931" t="s">
        <v>41</v>
      </c>
      <c r="D1931">
        <v>1991</v>
      </c>
      <c r="E1931" t="s">
        <v>5939</v>
      </c>
      <c r="F1931">
        <v>5.0999999999999996</v>
      </c>
      <c r="G1931">
        <v>23000</v>
      </c>
      <c r="H1931" t="s">
        <v>59</v>
      </c>
      <c r="I1931" t="s">
        <v>6248</v>
      </c>
      <c r="J1931" t="s">
        <v>49</v>
      </c>
      <c r="K1931" t="s">
        <v>30</v>
      </c>
      <c r="L1931">
        <v>40000000</v>
      </c>
      <c r="M1931">
        <v>8479793</v>
      </c>
      <c r="N1931" t="s">
        <v>3975</v>
      </c>
      <c r="O1931">
        <v>94</v>
      </c>
      <c r="P1931" t="str">
        <f>IF(Table1[[#This Row],[score]]&gt;=8.5,"High",IF(Table1[[#This Row],[score]]&gt;=7,"Medium","Low"))</f>
        <v>Low</v>
      </c>
      <c r="Q1931" s="5">
        <f>Table1[[#This Row],[gross]]-Table1[[#This Row],[budget]]</f>
        <v>-31520207</v>
      </c>
      <c r="R1931" s="5" t="str">
        <f>IF(Table1[[#This Row],[Profit]]&gt;0,"Profit","Loss")</f>
        <v>Loss</v>
      </c>
      <c r="S1931" s="6" t="str">
        <f>FLOOR(Table1[[#This Row],[year]]-1900,10)+1900 &amp; "-" &amp; FLOOR(Table1[[#This Row],[year]]-1890,10)+1900</f>
        <v>1990-2000</v>
      </c>
      <c r="T1931" s="14" t="s">
        <v>21835</v>
      </c>
      <c r="AB1931" s="14"/>
    </row>
    <row r="1932" spans="1:28" hidden="1" x14ac:dyDescent="0.3">
      <c r="A1932" t="s">
        <v>6455</v>
      </c>
      <c r="B1932" t="s">
        <v>16</v>
      </c>
      <c r="C1932" t="s">
        <v>25</v>
      </c>
      <c r="D1932">
        <v>1991</v>
      </c>
      <c r="E1932" t="s">
        <v>6269</v>
      </c>
      <c r="F1932">
        <v>7.1</v>
      </c>
      <c r="G1932">
        <v>6600</v>
      </c>
      <c r="H1932" t="s">
        <v>245</v>
      </c>
      <c r="I1932" t="s">
        <v>6456</v>
      </c>
      <c r="J1932" t="s">
        <v>5447</v>
      </c>
      <c r="K1932" t="s">
        <v>195</v>
      </c>
      <c r="L1932">
        <f>20500000</f>
        <v>20500000</v>
      </c>
      <c r="M1932">
        <v>8211952</v>
      </c>
      <c r="N1932" t="s">
        <v>3156</v>
      </c>
      <c r="O1932">
        <v>101</v>
      </c>
      <c r="P1932" t="str">
        <f>IF(Table1[[#This Row],[score]]&gt;=8.5,"High",IF(Table1[[#This Row],[score]]&gt;=7,"Medium","Low"))</f>
        <v>Medium</v>
      </c>
      <c r="Q1932" s="5">
        <f>Table1[[#This Row],[gross]]-Table1[[#This Row],[budget]]</f>
        <v>-12288048</v>
      </c>
      <c r="R1932" s="5" t="str">
        <f>IF(Table1[[#This Row],[Profit]]&gt;0,"Profit","Loss")</f>
        <v>Loss</v>
      </c>
      <c r="S1932" s="6" t="str">
        <f>FLOOR(Table1[[#This Row],[year]]-1900,10)+1900 &amp; "-" &amp; FLOOR(Table1[[#This Row],[year]]-1890,10)+1900</f>
        <v>1990-2000</v>
      </c>
      <c r="T1932" s="14" t="s">
        <v>21835</v>
      </c>
      <c r="AB1932" s="14"/>
    </row>
    <row r="1933" spans="1:28" hidden="1" x14ac:dyDescent="0.3">
      <c r="A1933" t="s">
        <v>6422</v>
      </c>
      <c r="B1933" t="s">
        <v>1974</v>
      </c>
      <c r="C1933" t="s">
        <v>34</v>
      </c>
      <c r="D1933">
        <v>1991</v>
      </c>
      <c r="E1933" t="s">
        <v>6423</v>
      </c>
      <c r="F1933">
        <v>5.8</v>
      </c>
      <c r="G1933">
        <v>6600</v>
      </c>
      <c r="H1933" t="s">
        <v>3946</v>
      </c>
      <c r="I1933" t="s">
        <v>2659</v>
      </c>
      <c r="J1933" t="s">
        <v>6424</v>
      </c>
      <c r="K1933" t="s">
        <v>30</v>
      </c>
      <c r="L1933">
        <f>20500000</f>
        <v>20500000</v>
      </c>
      <c r="M1933">
        <v>7788597</v>
      </c>
      <c r="N1933" t="s">
        <v>23</v>
      </c>
      <c r="O1933">
        <v>88</v>
      </c>
      <c r="P1933" t="str">
        <f>IF(Table1[[#This Row],[score]]&gt;=8.5,"High",IF(Table1[[#This Row],[score]]&gt;=7,"Medium","Low"))</f>
        <v>Low</v>
      </c>
      <c r="Q1933" s="5">
        <f>Table1[[#This Row],[gross]]-Table1[[#This Row],[budget]]</f>
        <v>-12711403</v>
      </c>
      <c r="R1933" s="5" t="str">
        <f>IF(Table1[[#This Row],[Profit]]&gt;0,"Profit","Loss")</f>
        <v>Loss</v>
      </c>
      <c r="S1933" s="6" t="str">
        <f>FLOOR(Table1[[#This Row],[year]]-1900,10)+1900 &amp; "-" &amp; FLOOR(Table1[[#This Row],[year]]-1890,10)+1900</f>
        <v>1990-2000</v>
      </c>
      <c r="T1933" s="14" t="s">
        <v>21835</v>
      </c>
      <c r="AB1933" s="14"/>
    </row>
    <row r="1934" spans="1:28" hidden="1" x14ac:dyDescent="0.3">
      <c r="A1934" t="s">
        <v>6614</v>
      </c>
      <c r="B1934" t="s">
        <v>1974</v>
      </c>
      <c r="C1934" t="s">
        <v>41</v>
      </c>
      <c r="D1934">
        <v>1991</v>
      </c>
      <c r="E1934" t="s">
        <v>6615</v>
      </c>
      <c r="F1934">
        <v>5.5</v>
      </c>
      <c r="G1934">
        <v>1900</v>
      </c>
      <c r="H1934" t="s">
        <v>6616</v>
      </c>
      <c r="I1934" t="s">
        <v>6617</v>
      </c>
      <c r="J1934" t="s">
        <v>6618</v>
      </c>
      <c r="K1934" t="s">
        <v>30</v>
      </c>
      <c r="L1934">
        <f>20500000</f>
        <v>20500000</v>
      </c>
      <c r="M1934">
        <v>7683267</v>
      </c>
      <c r="N1934" t="s">
        <v>6619</v>
      </c>
      <c r="O1934">
        <v>83</v>
      </c>
      <c r="P1934" t="str">
        <f>IF(Table1[[#This Row],[score]]&gt;=8.5,"High",IF(Table1[[#This Row],[score]]&gt;=7,"Medium","Low"))</f>
        <v>Low</v>
      </c>
      <c r="Q1934" s="5">
        <f>Table1[[#This Row],[gross]]-Table1[[#This Row],[budget]]</f>
        <v>-12816733</v>
      </c>
      <c r="R1934" s="5" t="str">
        <f>IF(Table1[[#This Row],[Profit]]&gt;0,"Profit","Loss")</f>
        <v>Loss</v>
      </c>
      <c r="S1934" s="6" t="str">
        <f>FLOOR(Table1[[#This Row],[year]]-1900,10)+1900 &amp; "-" &amp; FLOOR(Table1[[#This Row],[year]]-1890,10)+1900</f>
        <v>1990-2000</v>
      </c>
      <c r="T1934" s="14" t="s">
        <v>21835</v>
      </c>
      <c r="AB1934" s="14"/>
    </row>
    <row r="1935" spans="1:28" hidden="1" x14ac:dyDescent="0.3">
      <c r="A1935" t="s">
        <v>6324</v>
      </c>
      <c r="B1935" t="s">
        <v>16</v>
      </c>
      <c r="C1935" t="s">
        <v>34</v>
      </c>
      <c r="D1935">
        <v>1991</v>
      </c>
      <c r="E1935" t="s">
        <v>6320</v>
      </c>
      <c r="F1935">
        <v>6.1</v>
      </c>
      <c r="G1935">
        <v>19000</v>
      </c>
      <c r="H1935" t="s">
        <v>2783</v>
      </c>
      <c r="I1935" t="s">
        <v>6325</v>
      </c>
      <c r="J1935" t="s">
        <v>2756</v>
      </c>
      <c r="K1935" t="s">
        <v>30</v>
      </c>
      <c r="L1935">
        <v>23000000</v>
      </c>
      <c r="M1935">
        <v>7434726</v>
      </c>
      <c r="N1935" t="s">
        <v>6326</v>
      </c>
      <c r="O1935">
        <v>98</v>
      </c>
      <c r="P1935" t="str">
        <f>IF(Table1[[#This Row],[score]]&gt;=8.5,"High",IF(Table1[[#This Row],[score]]&gt;=7,"Medium","Low"))</f>
        <v>Low</v>
      </c>
      <c r="Q1935" s="5">
        <f>Table1[[#This Row],[gross]]-Table1[[#This Row],[budget]]</f>
        <v>-15565274</v>
      </c>
      <c r="R1935" s="5" t="str">
        <f>IF(Table1[[#This Row],[Profit]]&gt;0,"Profit","Loss")</f>
        <v>Loss</v>
      </c>
      <c r="S1935" s="6" t="str">
        <f>FLOOR(Table1[[#This Row],[year]]-1900,10)+1900 &amp; "-" &amp; FLOOR(Table1[[#This Row],[year]]-1890,10)+1900</f>
        <v>1990-2000</v>
      </c>
      <c r="T1935" s="14" t="s">
        <v>21835</v>
      </c>
      <c r="AB1935" s="14"/>
    </row>
    <row r="1936" spans="1:28" hidden="1" x14ac:dyDescent="0.3">
      <c r="A1936" t="s">
        <v>6478</v>
      </c>
      <c r="B1936" t="s">
        <v>16</v>
      </c>
      <c r="C1936" t="s">
        <v>17</v>
      </c>
      <c r="D1936">
        <v>1991</v>
      </c>
      <c r="E1936" t="s">
        <v>6479</v>
      </c>
      <c r="F1936">
        <v>6.7</v>
      </c>
      <c r="G1936">
        <v>4800</v>
      </c>
      <c r="H1936" t="s">
        <v>4796</v>
      </c>
      <c r="I1936" t="s">
        <v>6480</v>
      </c>
      <c r="J1936" t="s">
        <v>4084</v>
      </c>
      <c r="K1936" t="s">
        <v>30</v>
      </c>
      <c r="L1936">
        <f>20500000</f>
        <v>20500000</v>
      </c>
      <c r="M1936">
        <v>7308786</v>
      </c>
      <c r="N1936" t="s">
        <v>6481</v>
      </c>
      <c r="O1936">
        <v>118</v>
      </c>
      <c r="P1936" t="str">
        <f>IF(Table1[[#This Row],[score]]&gt;=8.5,"High",IF(Table1[[#This Row],[score]]&gt;=7,"Medium","Low"))</f>
        <v>Low</v>
      </c>
      <c r="Q1936" s="5">
        <f>Table1[[#This Row],[gross]]-Table1[[#This Row],[budget]]</f>
        <v>-13191214</v>
      </c>
      <c r="R1936" s="5" t="str">
        <f>IF(Table1[[#This Row],[Profit]]&gt;0,"Profit","Loss")</f>
        <v>Loss</v>
      </c>
      <c r="S1936" s="6" t="str">
        <f>FLOOR(Table1[[#This Row],[year]]-1900,10)+1900 &amp; "-" &amp; FLOOR(Table1[[#This Row],[year]]-1890,10)+1900</f>
        <v>1990-2000</v>
      </c>
      <c r="T1936" s="14" t="s">
        <v>21835</v>
      </c>
      <c r="AB1936" s="14"/>
    </row>
    <row r="1937" spans="1:28" hidden="1" x14ac:dyDescent="0.3">
      <c r="A1937" t="s">
        <v>6316</v>
      </c>
      <c r="B1937" t="s">
        <v>337</v>
      </c>
      <c r="C1937" t="s">
        <v>17</v>
      </c>
      <c r="D1937">
        <v>1991</v>
      </c>
      <c r="E1937" t="s">
        <v>5878</v>
      </c>
      <c r="F1937">
        <v>7.2</v>
      </c>
      <c r="G1937">
        <v>5000</v>
      </c>
      <c r="H1937" t="s">
        <v>564</v>
      </c>
      <c r="I1937" t="s">
        <v>6317</v>
      </c>
      <c r="J1937" t="s">
        <v>6318</v>
      </c>
      <c r="K1937" t="s">
        <v>30</v>
      </c>
      <c r="L1937">
        <f>20500000</f>
        <v>20500000</v>
      </c>
      <c r="M1937">
        <v>7294835</v>
      </c>
      <c r="N1937" t="s">
        <v>1708</v>
      </c>
      <c r="O1937">
        <v>88</v>
      </c>
      <c r="P1937" t="str">
        <f>IF(Table1[[#This Row],[score]]&gt;=8.5,"High",IF(Table1[[#This Row],[score]]&gt;=7,"Medium","Low"))</f>
        <v>Medium</v>
      </c>
      <c r="Q1937" s="5">
        <f>Table1[[#This Row],[gross]]-Table1[[#This Row],[budget]]</f>
        <v>-13205165</v>
      </c>
      <c r="R1937" s="5" t="str">
        <f>IF(Table1[[#This Row],[Profit]]&gt;0,"Profit","Loss")</f>
        <v>Loss</v>
      </c>
      <c r="S1937" s="6" t="str">
        <f>FLOOR(Table1[[#This Row],[year]]-1900,10)+1900 &amp; "-" &amp; FLOOR(Table1[[#This Row],[year]]-1890,10)+1900</f>
        <v>1990-2000</v>
      </c>
      <c r="T1937" s="14" t="s">
        <v>21835</v>
      </c>
      <c r="AB1937" s="14"/>
    </row>
    <row r="1938" spans="1:28" hidden="1" x14ac:dyDescent="0.3">
      <c r="A1938" t="s">
        <v>6339</v>
      </c>
      <c r="B1938" t="s">
        <v>16</v>
      </c>
      <c r="C1938" t="s">
        <v>34</v>
      </c>
      <c r="D1938">
        <v>1991</v>
      </c>
      <c r="E1938" t="s">
        <v>6340</v>
      </c>
      <c r="F1938">
        <v>6.8</v>
      </c>
      <c r="G1938">
        <v>8200</v>
      </c>
      <c r="H1938" t="s">
        <v>6341</v>
      </c>
      <c r="I1938" t="s">
        <v>6342</v>
      </c>
      <c r="J1938" t="s">
        <v>3817</v>
      </c>
      <c r="K1938" t="s">
        <v>30</v>
      </c>
      <c r="L1938">
        <v>17000000</v>
      </c>
      <c r="M1938">
        <v>7241350</v>
      </c>
      <c r="N1938" t="s">
        <v>118</v>
      </c>
      <c r="O1938">
        <v>120</v>
      </c>
      <c r="P1938" t="str">
        <f>IF(Table1[[#This Row],[score]]&gt;=8.5,"High",IF(Table1[[#This Row],[score]]&gt;=7,"Medium","Low"))</f>
        <v>Low</v>
      </c>
      <c r="Q1938" s="5">
        <f>Table1[[#This Row],[gross]]-Table1[[#This Row],[budget]]</f>
        <v>-9758650</v>
      </c>
      <c r="R1938" s="5" t="str">
        <f>IF(Table1[[#This Row],[Profit]]&gt;0,"Profit","Loss")</f>
        <v>Loss</v>
      </c>
      <c r="S1938" s="6" t="str">
        <f>FLOOR(Table1[[#This Row],[year]]-1900,10)+1900 &amp; "-" &amp; FLOOR(Table1[[#This Row],[year]]-1890,10)+1900</f>
        <v>1990-2000</v>
      </c>
      <c r="T1938" s="14" t="s">
        <v>21835</v>
      </c>
      <c r="AB1938" s="14"/>
    </row>
    <row r="1939" spans="1:28" hidden="1" x14ac:dyDescent="0.3">
      <c r="A1939" t="s">
        <v>6409</v>
      </c>
      <c r="B1939" t="s">
        <v>33</v>
      </c>
      <c r="C1939" t="s">
        <v>34</v>
      </c>
      <c r="D1939">
        <v>1991</v>
      </c>
      <c r="E1939" t="s">
        <v>6269</v>
      </c>
      <c r="F1939">
        <v>4.5</v>
      </c>
      <c r="G1939">
        <v>9600</v>
      </c>
      <c r="H1939" t="s">
        <v>6410</v>
      </c>
      <c r="I1939" t="s">
        <v>6411</v>
      </c>
      <c r="J1939" t="s">
        <v>5322</v>
      </c>
      <c r="K1939" t="s">
        <v>30</v>
      </c>
      <c r="L1939">
        <f>20500000</f>
        <v>20500000</v>
      </c>
      <c r="M1939">
        <v>6948859</v>
      </c>
      <c r="N1939" t="s">
        <v>2001</v>
      </c>
      <c r="O1939">
        <v>90</v>
      </c>
      <c r="P1939" t="str">
        <f>IF(Table1[[#This Row],[score]]&gt;=8.5,"High",IF(Table1[[#This Row],[score]]&gt;=7,"Medium","Low"))</f>
        <v>Low</v>
      </c>
      <c r="Q1939" s="5">
        <f>Table1[[#This Row],[gross]]-Table1[[#This Row],[budget]]</f>
        <v>-13551141</v>
      </c>
      <c r="R1939" s="5" t="str">
        <f>IF(Table1[[#This Row],[Profit]]&gt;0,"Profit","Loss")</f>
        <v>Loss</v>
      </c>
      <c r="S1939" s="6" t="str">
        <f>FLOOR(Table1[[#This Row],[year]]-1900,10)+1900 &amp; "-" &amp; FLOOR(Table1[[#This Row],[year]]-1890,10)+1900</f>
        <v>1990-2000</v>
      </c>
      <c r="T1939" s="14" t="s">
        <v>21835</v>
      </c>
      <c r="AB1939" s="14"/>
    </row>
    <row r="1940" spans="1:28" hidden="1" x14ac:dyDescent="0.3">
      <c r="A1940" t="s">
        <v>6705</v>
      </c>
      <c r="B1940" t="s">
        <v>16</v>
      </c>
      <c r="C1940" t="s">
        <v>4834</v>
      </c>
      <c r="D1940">
        <v>1991</v>
      </c>
      <c r="E1940" t="s">
        <v>6320</v>
      </c>
      <c r="F1940">
        <v>5.6</v>
      </c>
      <c r="G1940">
        <v>815</v>
      </c>
      <c r="H1940" t="s">
        <v>4966</v>
      </c>
      <c r="I1940" t="s">
        <v>3590</v>
      </c>
      <c r="J1940" t="s">
        <v>1137</v>
      </c>
      <c r="K1940" t="s">
        <v>30</v>
      </c>
      <c r="L1940">
        <f>20500000</f>
        <v>20500000</v>
      </c>
      <c r="M1940">
        <v>6413375</v>
      </c>
      <c r="N1940" t="s">
        <v>6706</v>
      </c>
      <c r="O1940">
        <v>104</v>
      </c>
      <c r="P1940" t="str">
        <f>IF(Table1[[#This Row],[score]]&gt;=8.5,"High",IF(Table1[[#This Row],[score]]&gt;=7,"Medium","Low"))</f>
        <v>Low</v>
      </c>
      <c r="Q1940" s="5">
        <f>Table1[[#This Row],[gross]]-Table1[[#This Row],[budget]]</f>
        <v>-14086625</v>
      </c>
      <c r="R1940" s="5" t="str">
        <f>IF(Table1[[#This Row],[Profit]]&gt;0,"Profit","Loss")</f>
        <v>Loss</v>
      </c>
      <c r="S1940" s="6" t="str">
        <f>FLOOR(Table1[[#This Row],[year]]-1900,10)+1900 &amp; "-" &amp; FLOOR(Table1[[#This Row],[year]]-1890,10)+1900</f>
        <v>1990-2000</v>
      </c>
      <c r="T1940" s="14" t="s">
        <v>21835</v>
      </c>
      <c r="AB1940" s="14"/>
    </row>
    <row r="1941" spans="1:28" hidden="1" x14ac:dyDescent="0.3">
      <c r="A1941" t="s">
        <v>6234</v>
      </c>
      <c r="B1941" t="s">
        <v>16</v>
      </c>
      <c r="C1941" t="s">
        <v>17</v>
      </c>
      <c r="D1941">
        <v>1991</v>
      </c>
      <c r="E1941" t="s">
        <v>6235</v>
      </c>
      <c r="F1941">
        <v>7</v>
      </c>
      <c r="G1941">
        <v>53000</v>
      </c>
      <c r="H1941" t="s">
        <v>5175</v>
      </c>
      <c r="I1941" t="s">
        <v>5175</v>
      </c>
      <c r="J1941" t="s">
        <v>4427</v>
      </c>
      <c r="K1941" t="s">
        <v>30</v>
      </c>
      <c r="L1941">
        <v>2500000</v>
      </c>
      <c r="M1941">
        <v>6401336</v>
      </c>
      <c r="N1941" t="s">
        <v>2001</v>
      </c>
      <c r="O1941">
        <v>104</v>
      </c>
      <c r="P1941" t="str">
        <f>IF(Table1[[#This Row],[score]]&gt;=8.5,"High",IF(Table1[[#This Row],[score]]&gt;=7,"Medium","Low"))</f>
        <v>Medium</v>
      </c>
      <c r="Q1941" s="5">
        <f>Table1[[#This Row],[gross]]-Table1[[#This Row],[budget]]</f>
        <v>3901336</v>
      </c>
      <c r="R1941" s="5" t="str">
        <f>IF(Table1[[#This Row],[Profit]]&gt;0,"Profit","Loss")</f>
        <v>Profit</v>
      </c>
      <c r="S1941" s="6" t="str">
        <f>FLOOR(Table1[[#This Row],[year]]-1900,10)+1900 &amp; "-" &amp; FLOOR(Table1[[#This Row],[year]]-1890,10)+1900</f>
        <v>1990-2000</v>
      </c>
      <c r="T1941" s="14" t="s">
        <v>21837</v>
      </c>
      <c r="AB1941" s="14"/>
    </row>
    <row r="1942" spans="1:28" hidden="1" x14ac:dyDescent="0.3">
      <c r="A1942" t="s">
        <v>6529</v>
      </c>
      <c r="B1942" t="s">
        <v>16</v>
      </c>
      <c r="C1942" t="s">
        <v>17</v>
      </c>
      <c r="D1942">
        <v>1991</v>
      </c>
      <c r="E1942" t="s">
        <v>6355</v>
      </c>
      <c r="F1942">
        <v>6.6</v>
      </c>
      <c r="G1942">
        <v>4700</v>
      </c>
      <c r="H1942" t="s">
        <v>1517</v>
      </c>
      <c r="I1942" t="s">
        <v>6530</v>
      </c>
      <c r="J1942" t="s">
        <v>6531</v>
      </c>
      <c r="K1942" t="s">
        <v>30</v>
      </c>
      <c r="L1942">
        <v>7500000</v>
      </c>
      <c r="M1942">
        <v>6266621</v>
      </c>
      <c r="N1942" t="s">
        <v>4109</v>
      </c>
      <c r="O1942">
        <v>112</v>
      </c>
      <c r="P1942" t="str">
        <f>IF(Table1[[#This Row],[score]]&gt;=8.5,"High",IF(Table1[[#This Row],[score]]&gt;=7,"Medium","Low"))</f>
        <v>Low</v>
      </c>
      <c r="Q1942" s="5">
        <f>Table1[[#This Row],[gross]]-Table1[[#This Row],[budget]]</f>
        <v>-1233379</v>
      </c>
      <c r="R1942" s="5" t="str">
        <f>IF(Table1[[#This Row],[Profit]]&gt;0,"Profit","Loss")</f>
        <v>Loss</v>
      </c>
      <c r="S1942" s="6" t="str">
        <f>FLOOR(Table1[[#This Row],[year]]-1900,10)+1900 &amp; "-" &amp; FLOOR(Table1[[#This Row],[year]]-1890,10)+1900</f>
        <v>1990-2000</v>
      </c>
      <c r="T1942" s="14" t="s">
        <v>21835</v>
      </c>
      <c r="AB1942" s="14"/>
    </row>
    <row r="1943" spans="1:28" hidden="1" x14ac:dyDescent="0.3">
      <c r="A1943" t="s">
        <v>6473</v>
      </c>
      <c r="B1943" t="s">
        <v>1974</v>
      </c>
      <c r="C1943" t="s">
        <v>41</v>
      </c>
      <c r="D1943">
        <v>1991</v>
      </c>
      <c r="E1943" t="s">
        <v>6464</v>
      </c>
      <c r="F1943">
        <v>6</v>
      </c>
      <c r="G1943">
        <v>2700</v>
      </c>
      <c r="H1943" t="s">
        <v>6474</v>
      </c>
      <c r="I1943" t="s">
        <v>6475</v>
      </c>
      <c r="J1943" t="s">
        <v>2612</v>
      </c>
      <c r="K1943" t="s">
        <v>30</v>
      </c>
      <c r="L1943">
        <v>10000000</v>
      </c>
      <c r="M1943">
        <v>6166819</v>
      </c>
      <c r="N1943" t="s">
        <v>50</v>
      </c>
      <c r="O1943">
        <v>97</v>
      </c>
      <c r="P1943" t="str">
        <f>IF(Table1[[#This Row],[score]]&gt;=8.5,"High",IF(Table1[[#This Row],[score]]&gt;=7,"Medium","Low"))</f>
        <v>Low</v>
      </c>
      <c r="Q1943" s="5">
        <f>Table1[[#This Row],[gross]]-Table1[[#This Row],[budget]]</f>
        <v>-3833181</v>
      </c>
      <c r="R1943" s="5" t="str">
        <f>IF(Table1[[#This Row],[Profit]]&gt;0,"Profit","Loss")</f>
        <v>Loss</v>
      </c>
      <c r="S1943" s="6" t="str">
        <f>FLOOR(Table1[[#This Row],[year]]-1900,10)+1900 &amp; "-" &amp; FLOOR(Table1[[#This Row],[year]]-1890,10)+1900</f>
        <v>1990-2000</v>
      </c>
      <c r="T1943" s="14" t="s">
        <v>21835</v>
      </c>
      <c r="AB1943" s="14"/>
    </row>
    <row r="1944" spans="1:28" hidden="1" x14ac:dyDescent="0.3">
      <c r="A1944" t="s">
        <v>6244</v>
      </c>
      <c r="B1944" t="s">
        <v>16</v>
      </c>
      <c r="C1944" t="s">
        <v>41</v>
      </c>
      <c r="D1944">
        <v>1991</v>
      </c>
      <c r="E1944" t="s">
        <v>6245</v>
      </c>
      <c r="F1944">
        <v>7.7</v>
      </c>
      <c r="G1944">
        <v>116000</v>
      </c>
      <c r="H1944" t="s">
        <v>2069</v>
      </c>
      <c r="I1944" t="s">
        <v>2069</v>
      </c>
      <c r="J1944" t="s">
        <v>6246</v>
      </c>
      <c r="K1944" t="s">
        <v>22</v>
      </c>
      <c r="L1944">
        <v>9000000</v>
      </c>
      <c r="M1944">
        <v>6153939</v>
      </c>
      <c r="N1944" t="s">
        <v>3839</v>
      </c>
      <c r="O1944">
        <v>116</v>
      </c>
      <c r="P1944" t="str">
        <f>IF(Table1[[#This Row],[score]]&gt;=8.5,"High",IF(Table1[[#This Row],[score]]&gt;=7,"Medium","Low"))</f>
        <v>Medium</v>
      </c>
      <c r="Q1944" s="5">
        <f>Table1[[#This Row],[gross]]-Table1[[#This Row],[budget]]</f>
        <v>-2846061</v>
      </c>
      <c r="R1944" s="5" t="str">
        <f>IF(Table1[[#This Row],[Profit]]&gt;0,"Profit","Loss")</f>
        <v>Loss</v>
      </c>
      <c r="S1944" s="6" t="str">
        <f>FLOOR(Table1[[#This Row],[year]]-1900,10)+1900 &amp; "-" &amp; FLOOR(Table1[[#This Row],[year]]-1890,10)+1900</f>
        <v>1990-2000</v>
      </c>
      <c r="T1944" s="14" t="s">
        <v>21835</v>
      </c>
      <c r="AB1944" s="14"/>
    </row>
    <row r="1945" spans="1:28" hidden="1" x14ac:dyDescent="0.3">
      <c r="A1945" t="s">
        <v>6442</v>
      </c>
      <c r="B1945" t="s">
        <v>33</v>
      </c>
      <c r="C1945" t="s">
        <v>41</v>
      </c>
      <c r="D1945">
        <v>1991</v>
      </c>
      <c r="E1945" t="s">
        <v>6261</v>
      </c>
      <c r="F1945">
        <v>5.9</v>
      </c>
      <c r="G1945">
        <v>8000</v>
      </c>
      <c r="H1945" t="s">
        <v>3974</v>
      </c>
      <c r="I1945" t="s">
        <v>6443</v>
      </c>
      <c r="J1945" t="s">
        <v>1841</v>
      </c>
      <c r="K1945" t="s">
        <v>30</v>
      </c>
      <c r="L1945">
        <v>18000000</v>
      </c>
      <c r="M1945">
        <v>5546827</v>
      </c>
      <c r="N1945" t="s">
        <v>118</v>
      </c>
      <c r="O1945">
        <v>96</v>
      </c>
      <c r="P1945" t="str">
        <f>IF(Table1[[#This Row],[score]]&gt;=8.5,"High",IF(Table1[[#This Row],[score]]&gt;=7,"Medium","Low"))</f>
        <v>Low</v>
      </c>
      <c r="Q1945" s="5">
        <f>Table1[[#This Row],[gross]]-Table1[[#This Row],[budget]]</f>
        <v>-12453173</v>
      </c>
      <c r="R1945" s="5" t="str">
        <f>IF(Table1[[#This Row],[Profit]]&gt;0,"Profit","Loss")</f>
        <v>Loss</v>
      </c>
      <c r="S1945" s="6" t="str">
        <f>FLOOR(Table1[[#This Row],[year]]-1900,10)+1900 &amp; "-" &amp; FLOOR(Table1[[#This Row],[year]]-1890,10)+1900</f>
        <v>1990-2000</v>
      </c>
      <c r="T1945" s="14" t="s">
        <v>21835</v>
      </c>
      <c r="AB1945" s="14"/>
    </row>
    <row r="1946" spans="1:28" hidden="1" x14ac:dyDescent="0.3">
      <c r="A1946" t="s">
        <v>6561</v>
      </c>
      <c r="B1946" t="s">
        <v>16</v>
      </c>
      <c r="C1946" t="s">
        <v>34</v>
      </c>
      <c r="D1946">
        <v>1991</v>
      </c>
      <c r="E1946" t="s">
        <v>5756</v>
      </c>
      <c r="F1946">
        <v>4.9000000000000004</v>
      </c>
      <c r="G1946">
        <v>2100</v>
      </c>
      <c r="H1946" t="s">
        <v>3500</v>
      </c>
      <c r="I1946" t="s">
        <v>3500</v>
      </c>
      <c r="J1946" t="s">
        <v>3395</v>
      </c>
      <c r="K1946" t="s">
        <v>30</v>
      </c>
      <c r="L1946">
        <v>13000000</v>
      </c>
      <c r="M1946">
        <v>5451119</v>
      </c>
      <c r="N1946" t="s">
        <v>6204</v>
      </c>
      <c r="O1946">
        <v>99</v>
      </c>
      <c r="P1946" t="str">
        <f>IF(Table1[[#This Row],[score]]&gt;=8.5,"High",IF(Table1[[#This Row],[score]]&gt;=7,"Medium","Low"))</f>
        <v>Low</v>
      </c>
      <c r="Q1946" s="5">
        <f>Table1[[#This Row],[gross]]-Table1[[#This Row],[budget]]</f>
        <v>-7548881</v>
      </c>
      <c r="R1946" s="5" t="str">
        <f>IF(Table1[[#This Row],[Profit]]&gt;0,"Profit","Loss")</f>
        <v>Loss</v>
      </c>
      <c r="S1946" s="6" t="str">
        <f>FLOOR(Table1[[#This Row],[year]]-1900,10)+1900 &amp; "-" &amp; FLOOR(Table1[[#This Row],[year]]-1890,10)+1900</f>
        <v>1990-2000</v>
      </c>
      <c r="T1946" s="14" t="s">
        <v>21835</v>
      </c>
      <c r="AB1946" s="14"/>
    </row>
    <row r="1947" spans="1:28" hidden="1" x14ac:dyDescent="0.3">
      <c r="A1947" t="s">
        <v>6663</v>
      </c>
      <c r="B1947" t="s">
        <v>16</v>
      </c>
      <c r="C1947" t="s">
        <v>41</v>
      </c>
      <c r="D1947">
        <v>1991</v>
      </c>
      <c r="E1947" t="s">
        <v>6346</v>
      </c>
      <c r="F1947">
        <v>5.7</v>
      </c>
      <c r="G1947">
        <v>2000</v>
      </c>
      <c r="H1947" t="s">
        <v>6664</v>
      </c>
      <c r="I1947" t="s">
        <v>6664</v>
      </c>
      <c r="J1947" t="s">
        <v>4292</v>
      </c>
      <c r="K1947" t="s">
        <v>22</v>
      </c>
      <c r="L1947">
        <f>20500000</f>
        <v>20500000</v>
      </c>
      <c r="M1947">
        <v>5136759</v>
      </c>
      <c r="N1947" t="s">
        <v>4929</v>
      </c>
      <c r="O1947">
        <v>103</v>
      </c>
      <c r="P1947" t="str">
        <f>IF(Table1[[#This Row],[score]]&gt;=8.5,"High",IF(Table1[[#This Row],[score]]&gt;=7,"Medium","Low"))</f>
        <v>Low</v>
      </c>
      <c r="Q1947" s="5">
        <f>Table1[[#This Row],[gross]]-Table1[[#This Row],[budget]]</f>
        <v>-15363241</v>
      </c>
      <c r="R1947" s="5" t="str">
        <f>IF(Table1[[#This Row],[Profit]]&gt;0,"Profit","Loss")</f>
        <v>Loss</v>
      </c>
      <c r="S1947" s="6" t="str">
        <f>FLOOR(Table1[[#This Row],[year]]-1900,10)+1900 &amp; "-" &amp; FLOOR(Table1[[#This Row],[year]]-1890,10)+1900</f>
        <v>1990-2000</v>
      </c>
      <c r="T1947" s="14" t="s">
        <v>21835</v>
      </c>
      <c r="AB1947" s="14"/>
    </row>
    <row r="1948" spans="1:28" hidden="1" x14ac:dyDescent="0.3">
      <c r="A1948" t="s">
        <v>6601</v>
      </c>
      <c r="B1948" t="s">
        <v>16</v>
      </c>
      <c r="C1948" t="s">
        <v>34</v>
      </c>
      <c r="D1948">
        <v>1991</v>
      </c>
      <c r="E1948" t="s">
        <v>5963</v>
      </c>
      <c r="F1948">
        <v>5.4</v>
      </c>
      <c r="G1948">
        <v>3700</v>
      </c>
      <c r="H1948" t="s">
        <v>4838</v>
      </c>
      <c r="I1948" t="s">
        <v>3182</v>
      </c>
      <c r="J1948" t="s">
        <v>327</v>
      </c>
      <c r="K1948" t="s">
        <v>30</v>
      </c>
      <c r="L1948">
        <f>20500000</f>
        <v>20500000</v>
      </c>
      <c r="M1948">
        <v>4654288</v>
      </c>
      <c r="N1948" t="s">
        <v>3082</v>
      </c>
      <c r="O1948">
        <v>95</v>
      </c>
      <c r="P1948" t="str">
        <f>IF(Table1[[#This Row],[score]]&gt;=8.5,"High",IF(Table1[[#This Row],[score]]&gt;=7,"Medium","Low"))</f>
        <v>Low</v>
      </c>
      <c r="Q1948" s="5">
        <f>Table1[[#This Row],[gross]]-Table1[[#This Row],[budget]]</f>
        <v>-15845712</v>
      </c>
      <c r="R1948" s="5" t="str">
        <f>IF(Table1[[#This Row],[Profit]]&gt;0,"Profit","Loss")</f>
        <v>Loss</v>
      </c>
      <c r="S1948" s="6" t="str">
        <f>FLOOR(Table1[[#This Row],[year]]-1900,10)+1900 &amp; "-" &amp; FLOOR(Table1[[#This Row],[year]]-1890,10)+1900</f>
        <v>1990-2000</v>
      </c>
      <c r="T1948" s="14" t="s">
        <v>21835</v>
      </c>
      <c r="AB1948" s="14"/>
    </row>
    <row r="1949" spans="1:28" hidden="1" x14ac:dyDescent="0.3">
      <c r="A1949" t="s">
        <v>6400</v>
      </c>
      <c r="B1949" t="s">
        <v>1974</v>
      </c>
      <c r="C1949" t="s">
        <v>41</v>
      </c>
      <c r="D1949">
        <v>1991</v>
      </c>
      <c r="E1949" t="s">
        <v>6202</v>
      </c>
      <c r="F1949">
        <v>6.5</v>
      </c>
      <c r="G1949">
        <v>12000</v>
      </c>
      <c r="H1949" t="s">
        <v>3207</v>
      </c>
      <c r="I1949" t="s">
        <v>1297</v>
      </c>
      <c r="J1949" t="s">
        <v>6401</v>
      </c>
      <c r="K1949" t="s">
        <v>30</v>
      </c>
      <c r="L1949">
        <v>17000000</v>
      </c>
      <c r="M1949">
        <v>4603929</v>
      </c>
      <c r="N1949" t="s">
        <v>180</v>
      </c>
      <c r="O1949">
        <v>107</v>
      </c>
      <c r="P1949" t="str">
        <f>IF(Table1[[#This Row],[score]]&gt;=8.5,"High",IF(Table1[[#This Row],[score]]&gt;=7,"Medium","Low"))</f>
        <v>Low</v>
      </c>
      <c r="Q1949" s="5">
        <f>Table1[[#This Row],[gross]]-Table1[[#This Row],[budget]]</f>
        <v>-12396071</v>
      </c>
      <c r="R1949" s="5" t="str">
        <f>IF(Table1[[#This Row],[Profit]]&gt;0,"Profit","Loss")</f>
        <v>Loss</v>
      </c>
      <c r="S1949" s="6" t="str">
        <f>FLOOR(Table1[[#This Row],[year]]-1900,10)+1900 &amp; "-" &amp; FLOOR(Table1[[#This Row],[year]]-1890,10)+1900</f>
        <v>1990-2000</v>
      </c>
      <c r="T1949" s="14" t="s">
        <v>21835</v>
      </c>
      <c r="AB1949" s="14"/>
    </row>
    <row r="1950" spans="1:28" hidden="1" x14ac:dyDescent="0.3">
      <c r="A1950" t="s">
        <v>6501</v>
      </c>
      <c r="B1950" t="s">
        <v>16</v>
      </c>
      <c r="C1950" t="s">
        <v>41</v>
      </c>
      <c r="D1950">
        <v>1991</v>
      </c>
      <c r="E1950" t="s">
        <v>6502</v>
      </c>
      <c r="F1950">
        <v>7.5</v>
      </c>
      <c r="G1950">
        <v>14000</v>
      </c>
      <c r="H1950" t="s">
        <v>6503</v>
      </c>
      <c r="I1950" t="s">
        <v>6504</v>
      </c>
      <c r="J1950" t="s">
        <v>6505</v>
      </c>
      <c r="K1950" t="s">
        <v>306</v>
      </c>
      <c r="L1950">
        <f>20500000</f>
        <v>20500000</v>
      </c>
      <c r="M1950">
        <v>4532791</v>
      </c>
      <c r="N1950" t="s">
        <v>6506</v>
      </c>
      <c r="O1950">
        <v>96</v>
      </c>
      <c r="P1950" t="str">
        <f>IF(Table1[[#This Row],[score]]&gt;=8.5,"High",IF(Table1[[#This Row],[score]]&gt;=7,"Medium","Low"))</f>
        <v>Medium</v>
      </c>
      <c r="Q1950" s="5">
        <f>Table1[[#This Row],[gross]]-Table1[[#This Row],[budget]]</f>
        <v>-15967209</v>
      </c>
      <c r="R1950" s="5" t="str">
        <f>IF(Table1[[#This Row],[Profit]]&gt;0,"Profit","Loss")</f>
        <v>Loss</v>
      </c>
      <c r="S1950" s="6" t="str">
        <f>FLOOR(Table1[[#This Row],[year]]-1900,10)+1900 &amp; "-" &amp; FLOOR(Table1[[#This Row],[year]]-1890,10)+1900</f>
        <v>1990-2000</v>
      </c>
      <c r="T1950" s="14" t="s">
        <v>21846</v>
      </c>
      <c r="AB1950" s="14"/>
    </row>
    <row r="1951" spans="1:28" hidden="1" x14ac:dyDescent="0.3">
      <c r="A1951" t="s">
        <v>6644</v>
      </c>
      <c r="B1951" t="s">
        <v>16</v>
      </c>
      <c r="C1951" t="s">
        <v>34</v>
      </c>
      <c r="D1951">
        <v>1991</v>
      </c>
      <c r="E1951" t="s">
        <v>5859</v>
      </c>
      <c r="F1951">
        <v>6.2</v>
      </c>
      <c r="G1951">
        <v>2600</v>
      </c>
      <c r="H1951" t="s">
        <v>4804</v>
      </c>
      <c r="I1951" t="s">
        <v>5049</v>
      </c>
      <c r="J1951" t="s">
        <v>3897</v>
      </c>
      <c r="K1951" t="s">
        <v>30</v>
      </c>
      <c r="L1951">
        <v>16000000</v>
      </c>
      <c r="M1951">
        <v>4409328</v>
      </c>
      <c r="N1951" t="s">
        <v>5666</v>
      </c>
      <c r="O1951">
        <v>91</v>
      </c>
      <c r="P1951" t="str">
        <f>IF(Table1[[#This Row],[score]]&gt;=8.5,"High",IF(Table1[[#This Row],[score]]&gt;=7,"Medium","Low"))</f>
        <v>Low</v>
      </c>
      <c r="Q1951" s="5">
        <f>Table1[[#This Row],[gross]]-Table1[[#This Row],[budget]]</f>
        <v>-11590672</v>
      </c>
      <c r="R1951" s="5" t="str">
        <f>IF(Table1[[#This Row],[Profit]]&gt;0,"Profit","Loss")</f>
        <v>Loss</v>
      </c>
      <c r="S1951" s="6" t="str">
        <f>FLOOR(Table1[[#This Row],[year]]-1900,10)+1900 &amp; "-" &amp; FLOOR(Table1[[#This Row],[year]]-1890,10)+1900</f>
        <v>1990-2000</v>
      </c>
      <c r="T1951" s="14" t="s">
        <v>21835</v>
      </c>
      <c r="AB1951" s="14"/>
    </row>
    <row r="1952" spans="1:28" hidden="1" x14ac:dyDescent="0.3">
      <c r="A1952" t="s">
        <v>6436</v>
      </c>
      <c r="B1952" t="s">
        <v>16</v>
      </c>
      <c r="C1952" t="s">
        <v>41</v>
      </c>
      <c r="D1952">
        <v>1991</v>
      </c>
      <c r="E1952" t="s">
        <v>6437</v>
      </c>
      <c r="F1952">
        <v>7</v>
      </c>
      <c r="G1952">
        <v>1600</v>
      </c>
      <c r="H1952" t="s">
        <v>6438</v>
      </c>
      <c r="I1952" t="s">
        <v>6438</v>
      </c>
      <c r="J1952" t="s">
        <v>6439</v>
      </c>
      <c r="K1952" t="s">
        <v>3125</v>
      </c>
      <c r="L1952">
        <f>20500000</f>
        <v>20500000</v>
      </c>
      <c r="M1952">
        <v>4313473</v>
      </c>
      <c r="N1952" t="s">
        <v>4029</v>
      </c>
      <c r="O1952">
        <v>104</v>
      </c>
      <c r="P1952" t="str">
        <f>IF(Table1[[#This Row],[score]]&gt;=8.5,"High",IF(Table1[[#This Row],[score]]&gt;=7,"Medium","Low"))</f>
        <v>Medium</v>
      </c>
      <c r="Q1952" s="5">
        <f>Table1[[#This Row],[gross]]-Table1[[#This Row],[budget]]</f>
        <v>-16186527</v>
      </c>
      <c r="R1952" s="5" t="str">
        <f>IF(Table1[[#This Row],[Profit]]&gt;0,"Profit","Loss")</f>
        <v>Loss</v>
      </c>
      <c r="S1952" s="6" t="str">
        <f>FLOOR(Table1[[#This Row],[year]]-1900,10)+1900 &amp; "-" &amp; FLOOR(Table1[[#This Row],[year]]-1890,10)+1900</f>
        <v>1990-2000</v>
      </c>
      <c r="T1952" s="14" t="s">
        <v>21835</v>
      </c>
      <c r="AA1952" s="15"/>
      <c r="AB1952" s="14"/>
    </row>
    <row r="1953" spans="1:28" hidden="1" x14ac:dyDescent="0.3">
      <c r="A1953" t="s">
        <v>6412</v>
      </c>
      <c r="B1953" t="s">
        <v>16</v>
      </c>
      <c r="C1953" t="s">
        <v>41</v>
      </c>
      <c r="D1953">
        <v>1991</v>
      </c>
      <c r="E1953" t="s">
        <v>5859</v>
      </c>
      <c r="F1953">
        <v>5.8</v>
      </c>
      <c r="G1953">
        <v>4200</v>
      </c>
      <c r="H1953" t="s">
        <v>6413</v>
      </c>
      <c r="I1953" t="s">
        <v>6414</v>
      </c>
      <c r="J1953" t="s">
        <v>6415</v>
      </c>
      <c r="K1953" t="s">
        <v>30</v>
      </c>
      <c r="L1953">
        <f>20500000</f>
        <v>20500000</v>
      </c>
      <c r="M1953">
        <v>4205000</v>
      </c>
      <c r="N1953" t="s">
        <v>6416</v>
      </c>
      <c r="O1953">
        <v>91</v>
      </c>
      <c r="P1953" t="str">
        <f>IF(Table1[[#This Row],[score]]&gt;=8.5,"High",IF(Table1[[#This Row],[score]]&gt;=7,"Medium","Low"))</f>
        <v>Low</v>
      </c>
      <c r="Q1953" s="5">
        <f>Table1[[#This Row],[gross]]-Table1[[#This Row],[budget]]</f>
        <v>-16295000</v>
      </c>
      <c r="R1953" s="5" t="str">
        <f>IF(Table1[[#This Row],[Profit]]&gt;0,"Profit","Loss")</f>
        <v>Loss</v>
      </c>
      <c r="S1953" s="6" t="str">
        <f>FLOOR(Table1[[#This Row],[year]]-1900,10)+1900 &amp; "-" &amp; FLOOR(Table1[[#This Row],[year]]-1890,10)+1900</f>
        <v>1990-2000</v>
      </c>
      <c r="T1953" s="14" t="s">
        <v>21835</v>
      </c>
      <c r="AB1953" s="14"/>
    </row>
    <row r="1954" spans="1:28" hidden="1" x14ac:dyDescent="0.3">
      <c r="A1954" t="s">
        <v>6361</v>
      </c>
      <c r="B1954" t="s">
        <v>1974</v>
      </c>
      <c r="C1954" t="s">
        <v>41</v>
      </c>
      <c r="D1954">
        <v>1991</v>
      </c>
      <c r="E1954" t="s">
        <v>6362</v>
      </c>
      <c r="F1954">
        <v>5.9</v>
      </c>
      <c r="G1954">
        <v>9800</v>
      </c>
      <c r="H1954" t="s">
        <v>279</v>
      </c>
      <c r="I1954" t="s">
        <v>279</v>
      </c>
      <c r="J1954" t="s">
        <v>279</v>
      </c>
      <c r="K1954" t="s">
        <v>30</v>
      </c>
      <c r="L1954">
        <v>13000000</v>
      </c>
      <c r="M1954">
        <v>4102526</v>
      </c>
      <c r="N1954" t="s">
        <v>363</v>
      </c>
      <c r="O1954">
        <v>92</v>
      </c>
      <c r="P1954" t="str">
        <f>IF(Table1[[#This Row],[score]]&gt;=8.5,"High",IF(Table1[[#This Row],[score]]&gt;=7,"Medium","Low"))</f>
        <v>Low</v>
      </c>
      <c r="Q1954" s="5">
        <f>Table1[[#This Row],[gross]]-Table1[[#This Row],[budget]]</f>
        <v>-8897474</v>
      </c>
      <c r="R1954" s="5" t="str">
        <f>IF(Table1[[#This Row],[Profit]]&gt;0,"Profit","Loss")</f>
        <v>Loss</v>
      </c>
      <c r="S1954" s="6" t="str">
        <f>FLOOR(Table1[[#This Row],[year]]-1900,10)+1900 &amp; "-" &amp; FLOOR(Table1[[#This Row],[year]]-1890,10)+1900</f>
        <v>1990-2000</v>
      </c>
      <c r="T1954" s="14" t="s">
        <v>21835</v>
      </c>
      <c r="AB1954" s="14"/>
    </row>
    <row r="1955" spans="1:28" hidden="1" x14ac:dyDescent="0.3">
      <c r="A1955" t="s">
        <v>6584</v>
      </c>
      <c r="B1955" t="s">
        <v>1974</v>
      </c>
      <c r="C1955" t="s">
        <v>63</v>
      </c>
      <c r="D1955">
        <v>1991</v>
      </c>
      <c r="E1955" t="s">
        <v>6585</v>
      </c>
      <c r="F1955">
        <v>6.9</v>
      </c>
      <c r="G1955">
        <v>4800</v>
      </c>
      <c r="H1955" t="s">
        <v>6586</v>
      </c>
      <c r="I1955" t="s">
        <v>6587</v>
      </c>
      <c r="J1955" t="s">
        <v>2168</v>
      </c>
      <c r="K1955" t="s">
        <v>30</v>
      </c>
      <c r="L1955">
        <f>20500000</f>
        <v>20500000</v>
      </c>
      <c r="M1955">
        <v>4076211</v>
      </c>
      <c r="N1955" t="s">
        <v>6588</v>
      </c>
      <c r="O1955">
        <v>107</v>
      </c>
      <c r="P1955" t="str">
        <f>IF(Table1[[#This Row],[score]]&gt;=8.5,"High",IF(Table1[[#This Row],[score]]&gt;=7,"Medium","Low"))</f>
        <v>Low</v>
      </c>
      <c r="Q1955" s="5">
        <f>Table1[[#This Row],[gross]]-Table1[[#This Row],[budget]]</f>
        <v>-16423789</v>
      </c>
      <c r="R1955" s="5" t="str">
        <f>IF(Table1[[#This Row],[Profit]]&gt;0,"Profit","Loss")</f>
        <v>Loss</v>
      </c>
      <c r="S1955" s="6" t="str">
        <f>FLOOR(Table1[[#This Row],[year]]-1900,10)+1900 &amp; "-" &amp; FLOOR(Table1[[#This Row],[year]]-1890,10)+1900</f>
        <v>1990-2000</v>
      </c>
      <c r="T1955" s="14" t="s">
        <v>21835</v>
      </c>
      <c r="AA1955" s="15"/>
      <c r="AB1955" s="14"/>
    </row>
    <row r="1956" spans="1:28" hidden="1" x14ac:dyDescent="0.3">
      <c r="A1956" t="s">
        <v>6378</v>
      </c>
      <c r="B1956" t="s">
        <v>33</v>
      </c>
      <c r="C1956" t="s">
        <v>41</v>
      </c>
      <c r="D1956">
        <v>1991</v>
      </c>
      <c r="E1956" t="s">
        <v>6250</v>
      </c>
      <c r="F1956">
        <v>4.4000000000000004</v>
      </c>
      <c r="G1956">
        <v>5800</v>
      </c>
      <c r="H1956" t="s">
        <v>2150</v>
      </c>
      <c r="I1956" t="s">
        <v>3851</v>
      </c>
      <c r="J1956" t="s">
        <v>6379</v>
      </c>
      <c r="K1956" t="s">
        <v>30</v>
      </c>
      <c r="L1956">
        <v>13000000</v>
      </c>
      <c r="M1956">
        <v>3752428</v>
      </c>
      <c r="N1956" t="s">
        <v>3487</v>
      </c>
      <c r="O1956">
        <v>95</v>
      </c>
      <c r="P1956" t="str">
        <f>IF(Table1[[#This Row],[score]]&gt;=8.5,"High",IF(Table1[[#This Row],[score]]&gt;=7,"Medium","Low"))</f>
        <v>Low</v>
      </c>
      <c r="Q1956" s="5">
        <f>Table1[[#This Row],[gross]]-Table1[[#This Row],[budget]]</f>
        <v>-9247572</v>
      </c>
      <c r="R1956" s="5" t="str">
        <f>IF(Table1[[#This Row],[Profit]]&gt;0,"Profit","Loss")</f>
        <v>Loss</v>
      </c>
      <c r="S1956" s="6" t="str">
        <f>FLOOR(Table1[[#This Row],[year]]-1900,10)+1900 &amp; "-" &amp; FLOOR(Table1[[#This Row],[year]]-1890,10)+1900</f>
        <v>1990-2000</v>
      </c>
      <c r="T1956" s="14" t="s">
        <v>21835</v>
      </c>
      <c r="AB1956" s="14"/>
    </row>
    <row r="1957" spans="1:28" hidden="1" x14ac:dyDescent="0.3">
      <c r="A1957" t="s">
        <v>6629</v>
      </c>
      <c r="B1957" t="s">
        <v>1974</v>
      </c>
      <c r="C1957" t="s">
        <v>17</v>
      </c>
      <c r="D1957">
        <v>1991</v>
      </c>
      <c r="E1957" t="s">
        <v>6269</v>
      </c>
      <c r="F1957">
        <v>5.3</v>
      </c>
      <c r="G1957">
        <v>1800</v>
      </c>
      <c r="H1957" t="s">
        <v>6630</v>
      </c>
      <c r="I1957" t="s">
        <v>1671</v>
      </c>
      <c r="J1957" t="s">
        <v>160</v>
      </c>
      <c r="K1957" t="s">
        <v>30</v>
      </c>
      <c r="L1957">
        <f>20500000</f>
        <v>20500000</v>
      </c>
      <c r="M1957">
        <v>3547684</v>
      </c>
      <c r="N1957" t="s">
        <v>6631</v>
      </c>
      <c r="O1957">
        <v>89</v>
      </c>
      <c r="P1957" t="str">
        <f>IF(Table1[[#This Row],[score]]&gt;=8.5,"High",IF(Table1[[#This Row],[score]]&gt;=7,"Medium","Low"))</f>
        <v>Low</v>
      </c>
      <c r="Q1957" s="5">
        <f>Table1[[#This Row],[gross]]-Table1[[#This Row],[budget]]</f>
        <v>-16952316</v>
      </c>
      <c r="R1957" s="5" t="str">
        <f>IF(Table1[[#This Row],[Profit]]&gt;0,"Profit","Loss")</f>
        <v>Loss</v>
      </c>
      <c r="S1957" s="6" t="str">
        <f>FLOOR(Table1[[#This Row],[year]]-1900,10)+1900 &amp; "-" &amp; FLOOR(Table1[[#This Row],[year]]-1890,10)+1900</f>
        <v>1990-2000</v>
      </c>
      <c r="T1957" s="14" t="s">
        <v>21835</v>
      </c>
      <c r="AB1957" s="14"/>
    </row>
    <row r="1958" spans="1:28" hidden="1" x14ac:dyDescent="0.3">
      <c r="A1958" t="s">
        <v>6534</v>
      </c>
      <c r="B1958" t="s">
        <v>16</v>
      </c>
      <c r="C1958" t="s">
        <v>25</v>
      </c>
      <c r="D1958">
        <v>1991</v>
      </c>
      <c r="E1958" t="s">
        <v>6535</v>
      </c>
      <c r="F1958">
        <v>6.2</v>
      </c>
      <c r="G1958">
        <v>6500</v>
      </c>
      <c r="H1958" t="s">
        <v>1808</v>
      </c>
      <c r="I1958" t="s">
        <v>6536</v>
      </c>
      <c r="J1958" t="s">
        <v>4218</v>
      </c>
      <c r="K1958" t="s">
        <v>22</v>
      </c>
      <c r="L1958">
        <f>20500000</f>
        <v>20500000</v>
      </c>
      <c r="M1958">
        <v>3106559</v>
      </c>
      <c r="N1958" t="s">
        <v>44</v>
      </c>
      <c r="O1958">
        <v>104</v>
      </c>
      <c r="P1958" t="str">
        <f>IF(Table1[[#This Row],[score]]&gt;=8.5,"High",IF(Table1[[#This Row],[score]]&gt;=7,"Medium","Low"))</f>
        <v>Low</v>
      </c>
      <c r="Q1958" s="5">
        <f>Table1[[#This Row],[gross]]-Table1[[#This Row],[budget]]</f>
        <v>-17393441</v>
      </c>
      <c r="R1958" s="5" t="str">
        <f>IF(Table1[[#This Row],[Profit]]&gt;0,"Profit","Loss")</f>
        <v>Loss</v>
      </c>
      <c r="S1958" s="6" t="str">
        <f>FLOOR(Table1[[#This Row],[year]]-1900,10)+1900 &amp; "-" &amp; FLOOR(Table1[[#This Row],[year]]-1890,10)+1900</f>
        <v>1990-2000</v>
      </c>
      <c r="T1958" s="14" t="s">
        <v>21835</v>
      </c>
      <c r="AB1958" s="14"/>
    </row>
    <row r="1959" spans="1:28" hidden="1" x14ac:dyDescent="0.3">
      <c r="A1959" t="s">
        <v>6596</v>
      </c>
      <c r="B1959" t="s">
        <v>443</v>
      </c>
      <c r="C1959" t="s">
        <v>63</v>
      </c>
      <c r="D1959">
        <v>1991</v>
      </c>
      <c r="E1959" t="s">
        <v>6597</v>
      </c>
      <c r="F1959">
        <v>7.5</v>
      </c>
      <c r="G1959">
        <v>6800</v>
      </c>
      <c r="H1959" t="s">
        <v>6598</v>
      </c>
      <c r="I1959" t="s">
        <v>6599</v>
      </c>
      <c r="J1959" t="s">
        <v>1359</v>
      </c>
      <c r="K1959" t="s">
        <v>448</v>
      </c>
      <c r="L1959">
        <f>20500000</f>
        <v>20500000</v>
      </c>
      <c r="M1959">
        <v>3089497</v>
      </c>
      <c r="N1959" t="s">
        <v>6600</v>
      </c>
      <c r="O1959">
        <v>115</v>
      </c>
      <c r="P1959" t="str">
        <f>IF(Table1[[#This Row],[score]]&gt;=8.5,"High",IF(Table1[[#This Row],[score]]&gt;=7,"Medium","Low"))</f>
        <v>Medium</v>
      </c>
      <c r="Q1959" s="5">
        <f>Table1[[#This Row],[gross]]-Table1[[#This Row],[budget]]</f>
        <v>-17410503</v>
      </c>
      <c r="R1959" s="5" t="str">
        <f>IF(Table1[[#This Row],[Profit]]&gt;0,"Profit","Loss")</f>
        <v>Loss</v>
      </c>
      <c r="S1959" s="6" t="str">
        <f>FLOOR(Table1[[#This Row],[year]]-1900,10)+1900 &amp; "-" &amp; FLOOR(Table1[[#This Row],[year]]-1890,10)+1900</f>
        <v>1990-2000</v>
      </c>
      <c r="T1959" s="14" t="s">
        <v>21842</v>
      </c>
      <c r="AB1959" s="14"/>
    </row>
    <row r="1960" spans="1:28" hidden="1" x14ac:dyDescent="0.3">
      <c r="A1960" t="s">
        <v>6370</v>
      </c>
      <c r="B1960" t="s">
        <v>16</v>
      </c>
      <c r="C1960" t="s">
        <v>104</v>
      </c>
      <c r="D1960">
        <v>1991</v>
      </c>
      <c r="E1960" t="s">
        <v>6371</v>
      </c>
      <c r="F1960">
        <v>7</v>
      </c>
      <c r="G1960">
        <v>6500</v>
      </c>
      <c r="H1960" t="s">
        <v>675</v>
      </c>
      <c r="I1960" t="s">
        <v>675</v>
      </c>
      <c r="J1960" t="s">
        <v>6372</v>
      </c>
      <c r="K1960" t="s">
        <v>30</v>
      </c>
      <c r="L1960">
        <f>20500000</f>
        <v>20500000</v>
      </c>
      <c r="M1960">
        <v>2971661</v>
      </c>
      <c r="N1960" t="s">
        <v>6373</v>
      </c>
      <c r="O1960">
        <v>102</v>
      </c>
      <c r="P1960" t="str">
        <f>IF(Table1[[#This Row],[score]]&gt;=8.5,"High",IF(Table1[[#This Row],[score]]&gt;=7,"Medium","Low"))</f>
        <v>Medium</v>
      </c>
      <c r="Q1960" s="5">
        <f>Table1[[#This Row],[gross]]-Table1[[#This Row],[budget]]</f>
        <v>-17528339</v>
      </c>
      <c r="R1960" s="5" t="str">
        <f>IF(Table1[[#This Row],[Profit]]&gt;0,"Profit","Loss")</f>
        <v>Loss</v>
      </c>
      <c r="S1960" s="6" t="str">
        <f>FLOOR(Table1[[#This Row],[year]]-1900,10)+1900 &amp; "-" &amp; FLOOR(Table1[[#This Row],[year]]-1890,10)+1900</f>
        <v>1990-2000</v>
      </c>
      <c r="T1960" s="14" t="s">
        <v>21842</v>
      </c>
      <c r="AB1960" s="14"/>
    </row>
    <row r="1961" spans="1:28" hidden="1" x14ac:dyDescent="0.3">
      <c r="A1961" t="s">
        <v>6551</v>
      </c>
      <c r="B1961" t="s">
        <v>16</v>
      </c>
      <c r="C1961" t="s">
        <v>41</v>
      </c>
      <c r="D1961">
        <v>1991</v>
      </c>
      <c r="E1961" t="s">
        <v>6362</v>
      </c>
      <c r="F1961">
        <v>5.4</v>
      </c>
      <c r="G1961">
        <v>3700</v>
      </c>
      <c r="H1961" t="s">
        <v>6552</v>
      </c>
      <c r="I1961" t="s">
        <v>6553</v>
      </c>
      <c r="J1961" t="s">
        <v>881</v>
      </c>
      <c r="K1961" t="s">
        <v>30</v>
      </c>
      <c r="L1961">
        <v>17000000</v>
      </c>
      <c r="M1961">
        <v>2865916</v>
      </c>
      <c r="N1961" t="s">
        <v>2075</v>
      </c>
      <c r="O1961">
        <v>98</v>
      </c>
      <c r="P1961" t="str">
        <f>IF(Table1[[#This Row],[score]]&gt;=8.5,"High",IF(Table1[[#This Row],[score]]&gt;=7,"Medium","Low"))</f>
        <v>Low</v>
      </c>
      <c r="Q1961" s="5">
        <f>Table1[[#This Row],[gross]]-Table1[[#This Row],[budget]]</f>
        <v>-14134084</v>
      </c>
      <c r="R1961" s="5" t="str">
        <f>IF(Table1[[#This Row],[Profit]]&gt;0,"Profit","Loss")</f>
        <v>Loss</v>
      </c>
      <c r="S1961" s="6" t="str">
        <f>FLOOR(Table1[[#This Row],[year]]-1900,10)+1900 &amp; "-" &amp; FLOOR(Table1[[#This Row],[year]]-1890,10)+1900</f>
        <v>1990-2000</v>
      </c>
      <c r="T1961" s="14" t="s">
        <v>21835</v>
      </c>
      <c r="AB1961" s="14"/>
    </row>
    <row r="1962" spans="1:28" hidden="1" x14ac:dyDescent="0.3">
      <c r="A1962" t="s">
        <v>6268</v>
      </c>
      <c r="B1962" t="s">
        <v>1974</v>
      </c>
      <c r="C1962" t="s">
        <v>17</v>
      </c>
      <c r="D1962">
        <v>1991</v>
      </c>
      <c r="E1962" t="s">
        <v>6269</v>
      </c>
      <c r="F1962">
        <v>7.3</v>
      </c>
      <c r="G1962">
        <v>16000</v>
      </c>
      <c r="H1962" t="s">
        <v>1269</v>
      </c>
      <c r="I1962" t="s">
        <v>6270</v>
      </c>
      <c r="J1962" t="s">
        <v>2129</v>
      </c>
      <c r="K1962" t="s">
        <v>30</v>
      </c>
      <c r="L1962">
        <f>20500000</f>
        <v>20500000</v>
      </c>
      <c r="M1962">
        <v>2853801</v>
      </c>
      <c r="N1962" t="s">
        <v>118</v>
      </c>
      <c r="O1962">
        <v>99</v>
      </c>
      <c r="P1962" t="str">
        <f>IF(Table1[[#This Row],[score]]&gt;=8.5,"High",IF(Table1[[#This Row],[score]]&gt;=7,"Medium","Low"))</f>
        <v>Medium</v>
      </c>
      <c r="Q1962" s="5">
        <f>Table1[[#This Row],[gross]]-Table1[[#This Row],[budget]]</f>
        <v>-17646199</v>
      </c>
      <c r="R1962" s="5" t="str">
        <f>IF(Table1[[#This Row],[Profit]]&gt;0,"Profit","Loss")</f>
        <v>Loss</v>
      </c>
      <c r="S1962" s="6" t="str">
        <f>FLOOR(Table1[[#This Row],[year]]-1900,10)+1900 &amp; "-" &amp; FLOOR(Table1[[#This Row],[year]]-1890,10)+1900</f>
        <v>1990-2000</v>
      </c>
      <c r="T1962" s="14" t="s">
        <v>21835</v>
      </c>
      <c r="AB1962" s="14"/>
    </row>
    <row r="1963" spans="1:28" hidden="1" x14ac:dyDescent="0.3">
      <c r="A1963" t="s">
        <v>6225</v>
      </c>
      <c r="B1963" t="s">
        <v>1974</v>
      </c>
      <c r="C1963" t="s">
        <v>25</v>
      </c>
      <c r="D1963">
        <v>1991</v>
      </c>
      <c r="E1963" t="s">
        <v>6226</v>
      </c>
      <c r="F1963">
        <v>5.2</v>
      </c>
      <c r="G1963">
        <v>19000</v>
      </c>
      <c r="H1963" t="s">
        <v>6227</v>
      </c>
      <c r="I1963" t="s">
        <v>28</v>
      </c>
      <c r="J1963" t="s">
        <v>6228</v>
      </c>
      <c r="K1963" t="s">
        <v>30</v>
      </c>
      <c r="L1963">
        <v>11000000</v>
      </c>
      <c r="M1963">
        <v>2807854</v>
      </c>
      <c r="N1963" t="s">
        <v>31</v>
      </c>
      <c r="O1963">
        <v>102</v>
      </c>
      <c r="P1963" t="str">
        <f>IF(Table1[[#This Row],[score]]&gt;=8.5,"High",IF(Table1[[#This Row],[score]]&gt;=7,"Medium","Low"))</f>
        <v>Low</v>
      </c>
      <c r="Q1963" s="5">
        <f>Table1[[#This Row],[gross]]-Table1[[#This Row],[budget]]</f>
        <v>-8192146</v>
      </c>
      <c r="R1963" s="5" t="str">
        <f>IF(Table1[[#This Row],[Profit]]&gt;0,"Profit","Loss")</f>
        <v>Loss</v>
      </c>
      <c r="S1963" s="6" t="str">
        <f>FLOOR(Table1[[#This Row],[year]]-1900,10)+1900 &amp; "-" &amp; FLOOR(Table1[[#This Row],[year]]-1890,10)+1900</f>
        <v>1990-2000</v>
      </c>
      <c r="T1963" s="14" t="s">
        <v>21835</v>
      </c>
      <c r="AB1963" s="14"/>
    </row>
    <row r="1964" spans="1:28" hidden="1" x14ac:dyDescent="0.3">
      <c r="A1964" t="s">
        <v>6450</v>
      </c>
      <c r="B1964" t="s">
        <v>1974</v>
      </c>
      <c r="C1964" t="s">
        <v>41</v>
      </c>
      <c r="D1964">
        <v>1991</v>
      </c>
      <c r="E1964" t="s">
        <v>6451</v>
      </c>
      <c r="F1964">
        <v>6.7</v>
      </c>
      <c r="G1964">
        <v>16000</v>
      </c>
      <c r="H1964" t="s">
        <v>289</v>
      </c>
      <c r="I1964" t="s">
        <v>289</v>
      </c>
      <c r="J1964" t="s">
        <v>289</v>
      </c>
      <c r="K1964" t="s">
        <v>30</v>
      </c>
      <c r="L1964">
        <v>14000000</v>
      </c>
      <c r="M1964">
        <v>2735731</v>
      </c>
      <c r="N1964" t="s">
        <v>290</v>
      </c>
      <c r="O1964">
        <v>85</v>
      </c>
      <c r="P1964" t="str">
        <f>IF(Table1[[#This Row],[score]]&gt;=8.5,"High",IF(Table1[[#This Row],[score]]&gt;=7,"Medium","Low"))</f>
        <v>Low</v>
      </c>
      <c r="Q1964" s="5">
        <f>Table1[[#This Row],[gross]]-Table1[[#This Row],[budget]]</f>
        <v>-11264269</v>
      </c>
      <c r="R1964" s="5" t="str">
        <f>IF(Table1[[#This Row],[Profit]]&gt;0,"Profit","Loss")</f>
        <v>Loss</v>
      </c>
      <c r="S1964" s="6" t="str">
        <f>FLOOR(Table1[[#This Row],[year]]-1900,10)+1900 &amp; "-" &amp; FLOOR(Table1[[#This Row],[year]]-1890,10)+1900</f>
        <v>1990-2000</v>
      </c>
      <c r="T1964" s="14" t="s">
        <v>21835</v>
      </c>
      <c r="AB1964" s="14"/>
    </row>
    <row r="1965" spans="1:28" hidden="1" x14ac:dyDescent="0.3">
      <c r="A1965" t="s">
        <v>6252</v>
      </c>
      <c r="B1965" t="s">
        <v>16</v>
      </c>
      <c r="C1965" t="s">
        <v>17</v>
      </c>
      <c r="D1965">
        <v>1991</v>
      </c>
      <c r="E1965" t="s">
        <v>6253</v>
      </c>
      <c r="F1965">
        <v>7</v>
      </c>
      <c r="G1965">
        <v>48000</v>
      </c>
      <c r="H1965" t="s">
        <v>569</v>
      </c>
      <c r="I1965" t="s">
        <v>6254</v>
      </c>
      <c r="J1965" t="s">
        <v>1783</v>
      </c>
      <c r="K1965" t="s">
        <v>195</v>
      </c>
      <c r="L1965">
        <v>16000000</v>
      </c>
      <c r="M1965">
        <v>2641357</v>
      </c>
      <c r="N1965" t="s">
        <v>1770</v>
      </c>
      <c r="O1965">
        <v>115</v>
      </c>
      <c r="P1965" t="str">
        <f>IF(Table1[[#This Row],[score]]&gt;=8.5,"High",IF(Table1[[#This Row],[score]]&gt;=7,"Medium","Low"))</f>
        <v>Medium</v>
      </c>
      <c r="Q1965" s="5">
        <f>Table1[[#This Row],[gross]]-Table1[[#This Row],[budget]]</f>
        <v>-13358643</v>
      </c>
      <c r="R1965" s="5" t="str">
        <f>IF(Table1[[#This Row],[Profit]]&gt;0,"Profit","Loss")</f>
        <v>Loss</v>
      </c>
      <c r="S1965" s="6" t="str">
        <f>FLOOR(Table1[[#This Row],[year]]-1900,10)+1900 &amp; "-" &amp; FLOOR(Table1[[#This Row],[year]]-1890,10)+1900</f>
        <v>1990-2000</v>
      </c>
      <c r="T1965" s="14" t="s">
        <v>21844</v>
      </c>
      <c r="AB1965" s="14"/>
    </row>
    <row r="1966" spans="1:28" hidden="1" x14ac:dyDescent="0.3">
      <c r="A1966" t="s">
        <v>6405</v>
      </c>
      <c r="B1966" t="s">
        <v>33</v>
      </c>
      <c r="C1966" t="s">
        <v>17</v>
      </c>
      <c r="D1966">
        <v>1991</v>
      </c>
      <c r="E1966" t="s">
        <v>6406</v>
      </c>
      <c r="F1966">
        <v>8.1</v>
      </c>
      <c r="G1966">
        <v>30000</v>
      </c>
      <c r="H1966" t="s">
        <v>5933</v>
      </c>
      <c r="I1966" t="s">
        <v>6407</v>
      </c>
      <c r="J1966" t="s">
        <v>5935</v>
      </c>
      <c r="K1966" t="s">
        <v>5936</v>
      </c>
      <c r="L1966" s="5">
        <f>20500000</f>
        <v>20500000</v>
      </c>
      <c r="M1966" s="5">
        <v>2603061</v>
      </c>
      <c r="N1966" t="s">
        <v>6408</v>
      </c>
      <c r="O1966">
        <v>125</v>
      </c>
      <c r="P1966" t="str">
        <f>IF(Table1[[#This Row],[score]]&gt;=8.5,"High",IF(Table1[[#This Row],[score]]&gt;=7,"Medium","Low"))</f>
        <v>Medium</v>
      </c>
      <c r="Q1966" s="5">
        <f>Table1[[#This Row],[gross]]-Table1[[#This Row],[budget]]</f>
        <v>-17896939</v>
      </c>
      <c r="R1966" s="5" t="str">
        <f>IF(Table1[[#This Row],[Profit]]&gt;0,"Profit","Loss")</f>
        <v>Loss</v>
      </c>
      <c r="S1966" s="6" t="str">
        <f>FLOOR(Table1[[#This Row],[year]]-1900,10)+1900 &amp; "-" &amp; FLOOR(Table1[[#This Row],[year]]-1890,10)+1900</f>
        <v>1990-2000</v>
      </c>
      <c r="T1966" s="14" t="s">
        <v>21846</v>
      </c>
      <c r="AB1966" s="14"/>
    </row>
    <row r="1967" spans="1:28" hidden="1" x14ac:dyDescent="0.3">
      <c r="A1967" t="s">
        <v>6444</v>
      </c>
      <c r="B1967" t="s">
        <v>16</v>
      </c>
      <c r="C1967" t="s">
        <v>17</v>
      </c>
      <c r="D1967">
        <v>1991</v>
      </c>
      <c r="E1967" t="s">
        <v>6445</v>
      </c>
      <c r="F1967">
        <v>7.2</v>
      </c>
      <c r="G1967">
        <v>5800</v>
      </c>
      <c r="H1967" t="s">
        <v>4340</v>
      </c>
      <c r="I1967" t="s">
        <v>4340</v>
      </c>
      <c r="J1967" t="s">
        <v>4341</v>
      </c>
      <c r="K1967" t="s">
        <v>248</v>
      </c>
      <c r="L1967">
        <f>20500000</f>
        <v>20500000</v>
      </c>
      <c r="M1967">
        <v>2415396</v>
      </c>
      <c r="N1967" t="s">
        <v>527</v>
      </c>
      <c r="O1967">
        <v>99</v>
      </c>
      <c r="P1967" t="str">
        <f>IF(Table1[[#This Row],[score]]&gt;=8.5,"High",IF(Table1[[#This Row],[score]]&gt;=7,"Medium","Low"))</f>
        <v>Medium</v>
      </c>
      <c r="Q1967" s="5">
        <f>Table1[[#This Row],[gross]]-Table1[[#This Row],[budget]]</f>
        <v>-18084604</v>
      </c>
      <c r="R1967" s="5" t="str">
        <f>IF(Table1[[#This Row],[Profit]]&gt;0,"Profit","Loss")</f>
        <v>Loss</v>
      </c>
      <c r="S1967" s="6" t="str">
        <f>FLOOR(Table1[[#This Row],[year]]-1900,10)+1900 &amp; "-" &amp; FLOOR(Table1[[#This Row],[year]]-1890,10)+1900</f>
        <v>1990-2000</v>
      </c>
      <c r="T1967" s="14" t="s">
        <v>21835</v>
      </c>
      <c r="AB1967" s="14"/>
    </row>
    <row r="1968" spans="1:28" hidden="1" x14ac:dyDescent="0.3">
      <c r="A1968" t="s">
        <v>6319</v>
      </c>
      <c r="B1968" t="s">
        <v>16</v>
      </c>
      <c r="C1968" t="s">
        <v>34</v>
      </c>
      <c r="D1968">
        <v>1991</v>
      </c>
      <c r="E1968" t="s">
        <v>6320</v>
      </c>
      <c r="F1968">
        <v>6.1</v>
      </c>
      <c r="G1968">
        <v>17000</v>
      </c>
      <c r="H1968" t="s">
        <v>2102</v>
      </c>
      <c r="I1968" t="s">
        <v>6321</v>
      </c>
      <c r="J1968" t="s">
        <v>3856</v>
      </c>
      <c r="K1968" t="s">
        <v>30</v>
      </c>
      <c r="L1968">
        <v>8000000</v>
      </c>
      <c r="M1968">
        <v>2275557</v>
      </c>
      <c r="N1968" t="s">
        <v>6322</v>
      </c>
      <c r="O1968">
        <v>79</v>
      </c>
      <c r="P1968" t="str">
        <f>IF(Table1[[#This Row],[score]]&gt;=8.5,"High",IF(Table1[[#This Row],[score]]&gt;=7,"Medium","Low"))</f>
        <v>Low</v>
      </c>
      <c r="Q1968" s="5">
        <f>Table1[[#This Row],[gross]]-Table1[[#This Row],[budget]]</f>
        <v>-5724443</v>
      </c>
      <c r="R1968" s="5" t="str">
        <f>IF(Table1[[#This Row],[Profit]]&gt;0,"Profit","Loss")</f>
        <v>Loss</v>
      </c>
      <c r="S1968" s="6" t="str">
        <f>FLOOR(Table1[[#This Row],[year]]-1900,10)+1900 &amp; "-" &amp; FLOOR(Table1[[#This Row],[year]]-1890,10)+1900</f>
        <v>1990-2000</v>
      </c>
      <c r="T1968" s="14" t="s">
        <v>21835</v>
      </c>
      <c r="AB1968" s="14"/>
    </row>
    <row r="1969" spans="1:28" hidden="1" x14ac:dyDescent="0.3">
      <c r="A1969" t="s">
        <v>6271</v>
      </c>
      <c r="B1969" t="s">
        <v>16</v>
      </c>
      <c r="C1969" t="s">
        <v>17</v>
      </c>
      <c r="D1969">
        <v>1991</v>
      </c>
      <c r="E1969" t="s">
        <v>6169</v>
      </c>
      <c r="F1969">
        <v>7.8</v>
      </c>
      <c r="G1969">
        <v>44000</v>
      </c>
      <c r="H1969" t="s">
        <v>6272</v>
      </c>
      <c r="I1969" t="s">
        <v>6272</v>
      </c>
      <c r="J1969" t="s">
        <v>6273</v>
      </c>
      <c r="K1969" t="s">
        <v>448</v>
      </c>
      <c r="L1969">
        <f>20500000</f>
        <v>20500000</v>
      </c>
      <c r="M1969">
        <v>2175939</v>
      </c>
      <c r="N1969" t="s">
        <v>6274</v>
      </c>
      <c r="O1969">
        <v>98</v>
      </c>
      <c r="P1969" t="str">
        <f>IF(Table1[[#This Row],[score]]&gt;=8.5,"High",IF(Table1[[#This Row],[score]]&gt;=7,"Medium","Low"))</f>
        <v>Medium</v>
      </c>
      <c r="Q1969" s="5">
        <f>Table1[[#This Row],[gross]]-Table1[[#This Row],[budget]]</f>
        <v>-18324061</v>
      </c>
      <c r="R1969" s="5" t="str">
        <f>IF(Table1[[#This Row],[Profit]]&gt;0,"Profit","Loss")</f>
        <v>Loss</v>
      </c>
      <c r="S1969" s="6" t="str">
        <f>FLOOR(Table1[[#This Row],[year]]-1900,10)+1900 &amp; "-" &amp; FLOOR(Table1[[#This Row],[year]]-1890,10)+1900</f>
        <v>1990-2000</v>
      </c>
      <c r="T1969" s="14" t="s">
        <v>21835</v>
      </c>
      <c r="AB1969" s="14"/>
    </row>
    <row r="1970" spans="1:28" hidden="1" x14ac:dyDescent="0.3">
      <c r="A1970" t="s">
        <v>6626</v>
      </c>
      <c r="B1970" t="s">
        <v>16</v>
      </c>
      <c r="C1970" t="s">
        <v>41</v>
      </c>
      <c r="D1970">
        <v>1991</v>
      </c>
      <c r="E1970" t="s">
        <v>6282</v>
      </c>
      <c r="F1970">
        <v>7.3</v>
      </c>
      <c r="G1970">
        <v>2700</v>
      </c>
      <c r="H1970" t="s">
        <v>3480</v>
      </c>
      <c r="I1970" t="s">
        <v>6627</v>
      </c>
      <c r="J1970" t="s">
        <v>6628</v>
      </c>
      <c r="K1970" t="s">
        <v>2081</v>
      </c>
      <c r="L1970">
        <f>20500000</f>
        <v>20500000</v>
      </c>
      <c r="M1970">
        <v>2120564</v>
      </c>
      <c r="N1970" t="s">
        <v>5232</v>
      </c>
      <c r="O1970">
        <v>101</v>
      </c>
      <c r="P1970" t="str">
        <f>IF(Table1[[#This Row],[score]]&gt;=8.5,"High",IF(Table1[[#This Row],[score]]&gt;=7,"Medium","Low"))</f>
        <v>Medium</v>
      </c>
      <c r="Q1970" s="5">
        <f>Table1[[#This Row],[gross]]-Table1[[#This Row],[budget]]</f>
        <v>-18379436</v>
      </c>
      <c r="R1970" s="5" t="str">
        <f>IF(Table1[[#This Row],[Profit]]&gt;0,"Profit","Loss")</f>
        <v>Loss</v>
      </c>
      <c r="S1970" s="6" t="str">
        <f>FLOOR(Table1[[#This Row],[year]]-1900,10)+1900 &amp; "-" &amp; FLOOR(Table1[[#This Row],[year]]-1890,10)+1900</f>
        <v>1990-2000</v>
      </c>
      <c r="T1970" s="14" t="s">
        <v>21835</v>
      </c>
      <c r="AB1970" s="14"/>
    </row>
    <row r="1971" spans="1:28" hidden="1" x14ac:dyDescent="0.3">
      <c r="A1971" t="s">
        <v>6523</v>
      </c>
      <c r="B1971" t="s">
        <v>337</v>
      </c>
      <c r="C1971" t="s">
        <v>390</v>
      </c>
      <c r="D1971">
        <v>1991</v>
      </c>
      <c r="E1971" t="s">
        <v>6524</v>
      </c>
      <c r="F1971">
        <v>6.8</v>
      </c>
      <c r="G1971">
        <v>2600</v>
      </c>
      <c r="H1971" t="s">
        <v>6525</v>
      </c>
      <c r="I1971" t="s">
        <v>6526</v>
      </c>
      <c r="J1971" t="s">
        <v>6527</v>
      </c>
      <c r="K1971" t="s">
        <v>22</v>
      </c>
      <c r="L1971">
        <v>10000000</v>
      </c>
      <c r="M1971">
        <v>2105078</v>
      </c>
      <c r="N1971" t="s">
        <v>6528</v>
      </c>
      <c r="O1971">
        <v>82</v>
      </c>
      <c r="P1971" t="str">
        <f>IF(Table1[[#This Row],[score]]&gt;=8.5,"High",IF(Table1[[#This Row],[score]]&gt;=7,"Medium","Low"))</f>
        <v>Low</v>
      </c>
      <c r="Q1971" s="5">
        <f>Table1[[#This Row],[gross]]-Table1[[#This Row],[budget]]</f>
        <v>-7894922</v>
      </c>
      <c r="R1971" s="5" t="str">
        <f>IF(Table1[[#This Row],[Profit]]&gt;0,"Profit","Loss")</f>
        <v>Loss</v>
      </c>
      <c r="S1971" s="6" t="str">
        <f>FLOOR(Table1[[#This Row],[year]]-1900,10)+1900 &amp; "-" &amp; FLOOR(Table1[[#This Row],[year]]-1890,10)+1900</f>
        <v>1990-2000</v>
      </c>
      <c r="T1971" s="14" t="s">
        <v>21835</v>
      </c>
      <c r="AB1971" s="14"/>
    </row>
    <row r="1972" spans="1:28" hidden="1" x14ac:dyDescent="0.3">
      <c r="A1972" t="s">
        <v>6296</v>
      </c>
      <c r="B1972" t="s">
        <v>16</v>
      </c>
      <c r="C1972" t="s">
        <v>41</v>
      </c>
      <c r="D1972">
        <v>1991</v>
      </c>
      <c r="E1972" t="s">
        <v>6297</v>
      </c>
      <c r="F1972">
        <v>7.7</v>
      </c>
      <c r="G1972">
        <v>57000</v>
      </c>
      <c r="H1972" t="s">
        <v>2160</v>
      </c>
      <c r="I1972" t="s">
        <v>2160</v>
      </c>
      <c r="J1972" t="s">
        <v>4442</v>
      </c>
      <c r="K1972" t="s">
        <v>448</v>
      </c>
      <c r="L1972">
        <v>3500000</v>
      </c>
      <c r="M1972">
        <v>2023808</v>
      </c>
      <c r="N1972" t="s">
        <v>6298</v>
      </c>
      <c r="O1972">
        <v>129</v>
      </c>
      <c r="P1972" t="str">
        <f>IF(Table1[[#This Row],[score]]&gt;=8.5,"High",IF(Table1[[#This Row],[score]]&gt;=7,"Medium","Low"))</f>
        <v>Medium</v>
      </c>
      <c r="Q1972" s="5">
        <f>Table1[[#This Row],[gross]]-Table1[[#This Row],[budget]]</f>
        <v>-1476192</v>
      </c>
      <c r="R1972" s="5" t="str">
        <f>IF(Table1[[#This Row],[Profit]]&gt;0,"Profit","Loss")</f>
        <v>Loss</v>
      </c>
      <c r="S1972" s="6" t="str">
        <f>FLOOR(Table1[[#This Row],[year]]-1900,10)+1900 &amp; "-" &amp; FLOOR(Table1[[#This Row],[year]]-1890,10)+1900</f>
        <v>1990-2000</v>
      </c>
      <c r="T1972" s="14" t="s">
        <v>21860</v>
      </c>
      <c r="AB1972" s="14"/>
    </row>
    <row r="1973" spans="1:28" hidden="1" x14ac:dyDescent="0.3">
      <c r="A1973" t="s">
        <v>6646</v>
      </c>
      <c r="B1973" t="s">
        <v>1974</v>
      </c>
      <c r="C1973" t="s">
        <v>17</v>
      </c>
      <c r="D1973">
        <v>1991</v>
      </c>
      <c r="E1973" t="s">
        <v>6243</v>
      </c>
      <c r="F1973">
        <v>6.6</v>
      </c>
      <c r="G1973">
        <v>3600</v>
      </c>
      <c r="H1973" t="s">
        <v>6647</v>
      </c>
      <c r="I1973" t="s">
        <v>6648</v>
      </c>
      <c r="J1973" t="s">
        <v>3194</v>
      </c>
      <c r="K1973" t="s">
        <v>448</v>
      </c>
      <c r="L1973">
        <f>20500000</f>
        <v>20500000</v>
      </c>
      <c r="M1973">
        <v>1942423</v>
      </c>
      <c r="N1973" t="s">
        <v>6649</v>
      </c>
      <c r="O1973">
        <v>143</v>
      </c>
      <c r="P1973" t="str">
        <f>IF(Table1[[#This Row],[score]]&gt;=8.5,"High",IF(Table1[[#This Row],[score]]&gt;=7,"Medium","Low"))</f>
        <v>Low</v>
      </c>
      <c r="Q1973" s="5">
        <f>Table1[[#This Row],[gross]]-Table1[[#This Row],[budget]]</f>
        <v>-18557577</v>
      </c>
      <c r="R1973" s="5" t="str">
        <f>IF(Table1[[#This Row],[Profit]]&gt;0,"Profit","Loss")</f>
        <v>Loss</v>
      </c>
      <c r="S1973" s="6" t="str">
        <f>FLOOR(Table1[[#This Row],[year]]-1900,10)+1900 &amp; "-" &amp; FLOOR(Table1[[#This Row],[year]]-1890,10)+1900</f>
        <v>1990-2000</v>
      </c>
      <c r="T1973" s="14" t="s">
        <v>21835</v>
      </c>
      <c r="AB1973" s="14"/>
    </row>
    <row r="1974" spans="1:28" hidden="1" x14ac:dyDescent="0.3">
      <c r="A1974" t="s">
        <v>6290</v>
      </c>
      <c r="B1974" t="s">
        <v>16</v>
      </c>
      <c r="C1974" t="s">
        <v>41</v>
      </c>
      <c r="D1974">
        <v>1991</v>
      </c>
      <c r="E1974" t="s">
        <v>6291</v>
      </c>
      <c r="F1974">
        <v>7.6</v>
      </c>
      <c r="G1974">
        <v>82000</v>
      </c>
      <c r="H1974" t="s">
        <v>6292</v>
      </c>
      <c r="I1974" t="s">
        <v>6293</v>
      </c>
      <c r="J1974" t="s">
        <v>6294</v>
      </c>
      <c r="K1974" t="s">
        <v>448</v>
      </c>
      <c r="L1974">
        <f>20500000</f>
        <v>20500000</v>
      </c>
      <c r="M1974">
        <v>1794187</v>
      </c>
      <c r="N1974" t="s">
        <v>6295</v>
      </c>
      <c r="O1974">
        <v>99</v>
      </c>
      <c r="P1974" t="str">
        <f>IF(Table1[[#This Row],[score]]&gt;=8.5,"High",IF(Table1[[#This Row],[score]]&gt;=7,"Medium","Low"))</f>
        <v>Medium</v>
      </c>
      <c r="Q1974" s="5">
        <f>Table1[[#This Row],[gross]]-Table1[[#This Row],[budget]]</f>
        <v>-18705813</v>
      </c>
      <c r="R1974" s="5" t="str">
        <f>IF(Table1[[#This Row],[Profit]]&gt;0,"Profit","Loss")</f>
        <v>Loss</v>
      </c>
      <c r="S1974" s="6" t="str">
        <f>FLOOR(Table1[[#This Row],[year]]-1900,10)+1900 &amp; "-" &amp; FLOOR(Table1[[#This Row],[year]]-1890,10)+1900</f>
        <v>1990-2000</v>
      </c>
      <c r="T1974" s="14" t="s">
        <v>21835</v>
      </c>
      <c r="AB1974" s="14"/>
    </row>
    <row r="1975" spans="1:28" hidden="1" x14ac:dyDescent="0.3">
      <c r="A1975" t="s">
        <v>6537</v>
      </c>
      <c r="B1975" t="s">
        <v>16</v>
      </c>
      <c r="C1975" t="s">
        <v>17</v>
      </c>
      <c r="D1975">
        <v>1991</v>
      </c>
      <c r="E1975" t="s">
        <v>6538</v>
      </c>
      <c r="F1975">
        <v>6.9</v>
      </c>
      <c r="G1975">
        <v>6100</v>
      </c>
      <c r="H1975" t="s">
        <v>4344</v>
      </c>
      <c r="I1975" t="s">
        <v>5204</v>
      </c>
      <c r="J1975" t="s">
        <v>6539</v>
      </c>
      <c r="K1975" t="s">
        <v>22</v>
      </c>
      <c r="L1975">
        <f>20500000</f>
        <v>20500000</v>
      </c>
      <c r="M1975">
        <v>1750301</v>
      </c>
      <c r="N1975" t="s">
        <v>5106</v>
      </c>
      <c r="O1975">
        <v>124</v>
      </c>
      <c r="P1975" t="str">
        <f>IF(Table1[[#This Row],[score]]&gt;=8.5,"High",IF(Table1[[#This Row],[score]]&gt;=7,"Medium","Low"))</f>
        <v>Low</v>
      </c>
      <c r="Q1975" s="5">
        <f>Table1[[#This Row],[gross]]-Table1[[#This Row],[budget]]</f>
        <v>-18749699</v>
      </c>
      <c r="R1975" s="5" t="str">
        <f>IF(Table1[[#This Row],[Profit]]&gt;0,"Profit","Loss")</f>
        <v>Loss</v>
      </c>
      <c r="S1975" s="6" t="str">
        <f>FLOOR(Table1[[#This Row],[year]]-1900,10)+1900 &amp; "-" &amp; FLOOR(Table1[[#This Row],[year]]-1890,10)+1900</f>
        <v>1990-2000</v>
      </c>
      <c r="T1975" s="14" t="s">
        <v>21844</v>
      </c>
      <c r="AB1975" s="14"/>
    </row>
    <row r="1976" spans="1:28" hidden="1" x14ac:dyDescent="0.3">
      <c r="A1976" t="s">
        <v>6447</v>
      </c>
      <c r="B1976" t="s">
        <v>16</v>
      </c>
      <c r="C1976" t="s">
        <v>41</v>
      </c>
      <c r="D1976">
        <v>1991</v>
      </c>
      <c r="E1976" t="s">
        <v>6133</v>
      </c>
      <c r="F1976">
        <v>7.1</v>
      </c>
      <c r="G1976">
        <v>14000</v>
      </c>
      <c r="H1976" t="s">
        <v>3434</v>
      </c>
      <c r="I1976" t="s">
        <v>3434</v>
      </c>
      <c r="J1976" t="s">
        <v>5147</v>
      </c>
      <c r="K1976" t="s">
        <v>1099</v>
      </c>
      <c r="L1976">
        <f>20500000</f>
        <v>20500000</v>
      </c>
      <c r="M1976">
        <v>1710057</v>
      </c>
      <c r="N1976" t="s">
        <v>6448</v>
      </c>
      <c r="O1976">
        <v>112</v>
      </c>
      <c r="P1976" t="str">
        <f>IF(Table1[[#This Row],[score]]&gt;=8.5,"High",IF(Table1[[#This Row],[score]]&gt;=7,"Medium","Low"))</f>
        <v>Medium</v>
      </c>
      <c r="Q1976" s="5">
        <f>Table1[[#This Row],[gross]]-Table1[[#This Row],[budget]]</f>
        <v>-18789943</v>
      </c>
      <c r="R1976" s="5" t="str">
        <f>IF(Table1[[#This Row],[Profit]]&gt;0,"Profit","Loss")</f>
        <v>Loss</v>
      </c>
      <c r="S1976" s="6" t="str">
        <f>FLOOR(Table1[[#This Row],[year]]-1900,10)+1900 &amp; "-" &amp; FLOOR(Table1[[#This Row],[year]]-1890,10)+1900</f>
        <v>1990-2000</v>
      </c>
      <c r="T1976" s="14" t="s">
        <v>21835</v>
      </c>
      <c r="AB1976" s="14"/>
    </row>
    <row r="1977" spans="1:28" hidden="1" x14ac:dyDescent="0.3">
      <c r="A1977" t="s">
        <v>6632</v>
      </c>
      <c r="B1977" t="s">
        <v>950</v>
      </c>
      <c r="C1977" t="s">
        <v>17</v>
      </c>
      <c r="D1977">
        <v>1991</v>
      </c>
      <c r="E1977" t="s">
        <v>6633</v>
      </c>
      <c r="F1977">
        <v>6.6</v>
      </c>
      <c r="G1977">
        <v>2300</v>
      </c>
      <c r="H1977" t="s">
        <v>6634</v>
      </c>
      <c r="I1977" t="s">
        <v>6634</v>
      </c>
      <c r="J1977" t="s">
        <v>6635</v>
      </c>
      <c r="K1977" t="s">
        <v>30</v>
      </c>
      <c r="L1977">
        <f>20500000</f>
        <v>20500000</v>
      </c>
      <c r="M1977">
        <v>1689723</v>
      </c>
      <c r="N1977" t="s">
        <v>6636</v>
      </c>
      <c r="O1977">
        <v>113</v>
      </c>
      <c r="P1977" t="str">
        <f>IF(Table1[[#This Row],[score]]&gt;=8.5,"High",IF(Table1[[#This Row],[score]]&gt;=7,"Medium","Low"))</f>
        <v>Low</v>
      </c>
      <c r="Q1977" s="5">
        <f>Table1[[#This Row],[gross]]-Table1[[#This Row],[budget]]</f>
        <v>-18810277</v>
      </c>
      <c r="R1977" s="5" t="str">
        <f>IF(Table1[[#This Row],[Profit]]&gt;0,"Profit","Loss")</f>
        <v>Loss</v>
      </c>
      <c r="S1977" s="6" t="str">
        <f>FLOOR(Table1[[#This Row],[year]]-1900,10)+1900 &amp; "-" &amp; FLOOR(Table1[[#This Row],[year]]-1890,10)+1900</f>
        <v>1990-2000</v>
      </c>
      <c r="T1977" s="14" t="s">
        <v>21835</v>
      </c>
      <c r="AB1977" s="14"/>
    </row>
    <row r="1978" spans="1:28" hidden="1" x14ac:dyDescent="0.3">
      <c r="A1978" t="s">
        <v>6650</v>
      </c>
      <c r="B1978" t="s">
        <v>1974</v>
      </c>
      <c r="C1978" t="s">
        <v>34</v>
      </c>
      <c r="D1978">
        <v>1991</v>
      </c>
      <c r="E1978" t="s">
        <v>6651</v>
      </c>
      <c r="F1978">
        <v>5.6</v>
      </c>
      <c r="G1978">
        <v>2600</v>
      </c>
      <c r="H1978" t="s">
        <v>1014</v>
      </c>
      <c r="I1978" t="s">
        <v>1014</v>
      </c>
      <c r="J1978" t="s">
        <v>73</v>
      </c>
      <c r="K1978" t="s">
        <v>30</v>
      </c>
      <c r="L1978">
        <v>18000000</v>
      </c>
      <c r="M1978">
        <v>1501785</v>
      </c>
      <c r="N1978" t="s">
        <v>5709</v>
      </c>
      <c r="O1978">
        <v>98</v>
      </c>
      <c r="P1978" t="str">
        <f>IF(Table1[[#This Row],[score]]&gt;=8.5,"High",IF(Table1[[#This Row],[score]]&gt;=7,"Medium","Low"))</f>
        <v>Low</v>
      </c>
      <c r="Q1978" s="5">
        <f>Table1[[#This Row],[gross]]-Table1[[#This Row],[budget]]</f>
        <v>-16498215</v>
      </c>
      <c r="R1978" s="5" t="str">
        <f>IF(Table1[[#This Row],[Profit]]&gt;0,"Profit","Loss")</f>
        <v>Loss</v>
      </c>
      <c r="S1978" s="6" t="str">
        <f>FLOOR(Table1[[#This Row],[year]]-1900,10)+1900 &amp; "-" &amp; FLOOR(Table1[[#This Row],[year]]-1890,10)+1900</f>
        <v>1990-2000</v>
      </c>
      <c r="T1978" s="14" t="s">
        <v>21835</v>
      </c>
      <c r="AB1978" s="14"/>
    </row>
    <row r="1979" spans="1:28" hidden="1" x14ac:dyDescent="0.3">
      <c r="A1979" t="s">
        <v>6693</v>
      </c>
      <c r="B1979" t="s">
        <v>16</v>
      </c>
      <c r="C1979" t="s">
        <v>34</v>
      </c>
      <c r="D1979">
        <v>1991</v>
      </c>
      <c r="E1979" t="s">
        <v>6694</v>
      </c>
      <c r="F1979">
        <v>7</v>
      </c>
      <c r="G1979">
        <v>2800</v>
      </c>
      <c r="H1979" t="s">
        <v>6695</v>
      </c>
      <c r="I1979" t="s">
        <v>6696</v>
      </c>
      <c r="J1979" t="s">
        <v>5147</v>
      </c>
      <c r="K1979" t="s">
        <v>1099</v>
      </c>
      <c r="L1979">
        <f>20500000</f>
        <v>20500000</v>
      </c>
      <c r="M1979">
        <v>1407309</v>
      </c>
      <c r="N1979" t="s">
        <v>6697</v>
      </c>
      <c r="O1979">
        <v>103</v>
      </c>
      <c r="P1979" t="str">
        <f>IF(Table1[[#This Row],[score]]&gt;=8.5,"High",IF(Table1[[#This Row],[score]]&gt;=7,"Medium","Low"))</f>
        <v>Medium</v>
      </c>
      <c r="Q1979" s="5">
        <f>Table1[[#This Row],[gross]]-Table1[[#This Row],[budget]]</f>
        <v>-19092691</v>
      </c>
      <c r="R1979" s="5" t="str">
        <f>IF(Table1[[#This Row],[Profit]]&gt;0,"Profit","Loss")</f>
        <v>Loss</v>
      </c>
      <c r="S1979" s="6" t="str">
        <f>FLOOR(Table1[[#This Row],[year]]-1900,10)+1900 &amp; "-" &amp; FLOOR(Table1[[#This Row],[year]]-1890,10)+1900</f>
        <v>1990-2000</v>
      </c>
      <c r="T1979" s="14" t="s">
        <v>21856</v>
      </c>
      <c r="AB1979" s="14"/>
    </row>
    <row r="1980" spans="1:28" hidden="1" x14ac:dyDescent="0.3">
      <c r="A1980" t="s">
        <v>6595</v>
      </c>
      <c r="B1980" t="s">
        <v>33</v>
      </c>
      <c r="C1980" t="s">
        <v>17</v>
      </c>
      <c r="D1980">
        <v>1991</v>
      </c>
      <c r="E1980" t="s">
        <v>6071</v>
      </c>
      <c r="F1980">
        <v>6.4</v>
      </c>
      <c r="G1980">
        <v>2100</v>
      </c>
      <c r="H1980" t="s">
        <v>4961</v>
      </c>
      <c r="I1980" t="s">
        <v>2167</v>
      </c>
      <c r="J1980" t="s">
        <v>3453</v>
      </c>
      <c r="K1980" t="s">
        <v>22</v>
      </c>
      <c r="L1980">
        <f>20500000</f>
        <v>20500000</v>
      </c>
      <c r="M1980">
        <v>1403033</v>
      </c>
      <c r="N1980" t="s">
        <v>5770</v>
      </c>
      <c r="O1980">
        <v>116</v>
      </c>
      <c r="P1980" t="str">
        <f>IF(Table1[[#This Row],[score]]&gt;=8.5,"High",IF(Table1[[#This Row],[score]]&gt;=7,"Medium","Low"))</f>
        <v>Low</v>
      </c>
      <c r="Q1980" s="5">
        <f>Table1[[#This Row],[gross]]-Table1[[#This Row],[budget]]</f>
        <v>-19096967</v>
      </c>
      <c r="R1980" s="5" t="str">
        <f>IF(Table1[[#This Row],[Profit]]&gt;0,"Profit","Loss")</f>
        <v>Loss</v>
      </c>
      <c r="S1980" s="6" t="str">
        <f>FLOOR(Table1[[#This Row],[year]]-1900,10)+1900 &amp; "-" &amp; FLOOR(Table1[[#This Row],[year]]-1890,10)+1900</f>
        <v>1990-2000</v>
      </c>
      <c r="T1980" s="14" t="s">
        <v>21835</v>
      </c>
      <c r="AB1980" s="14"/>
    </row>
    <row r="1981" spans="1:28" hidden="1" x14ac:dyDescent="0.3">
      <c r="A1981" t="s">
        <v>6581</v>
      </c>
      <c r="B1981" t="s">
        <v>16</v>
      </c>
      <c r="C1981" t="s">
        <v>17</v>
      </c>
      <c r="D1981">
        <v>1991</v>
      </c>
      <c r="E1981" t="s">
        <v>6233</v>
      </c>
      <c r="F1981">
        <v>6.8</v>
      </c>
      <c r="G1981">
        <v>3100</v>
      </c>
      <c r="H1981" t="s">
        <v>2736</v>
      </c>
      <c r="I1981" t="s">
        <v>6582</v>
      </c>
      <c r="J1981" t="s">
        <v>1474</v>
      </c>
      <c r="K1981" t="s">
        <v>30</v>
      </c>
      <c r="L1981">
        <v>36000000</v>
      </c>
      <c r="M1981">
        <v>1345903</v>
      </c>
      <c r="N1981" t="s">
        <v>3242</v>
      </c>
      <c r="O1981">
        <v>189</v>
      </c>
      <c r="P1981" t="str">
        <f>IF(Table1[[#This Row],[score]]&gt;=8.5,"High",IF(Table1[[#This Row],[score]]&gt;=7,"Medium","Low"))</f>
        <v>Low</v>
      </c>
      <c r="Q1981" s="5">
        <f>Table1[[#This Row],[gross]]-Table1[[#This Row],[budget]]</f>
        <v>-34654097</v>
      </c>
      <c r="R1981" s="5" t="str">
        <f>IF(Table1[[#This Row],[Profit]]&gt;0,"Profit","Loss")</f>
        <v>Loss</v>
      </c>
      <c r="S1981" s="6" t="str">
        <f>FLOOR(Table1[[#This Row],[year]]-1900,10)+1900 &amp; "-" &amp; FLOOR(Table1[[#This Row],[year]]-1890,10)+1900</f>
        <v>1990-2000</v>
      </c>
      <c r="T1981" s="14" t="s">
        <v>21835</v>
      </c>
      <c r="AB1981" s="14"/>
    </row>
    <row r="1982" spans="1:28" hidden="1" x14ac:dyDescent="0.3">
      <c r="A1982" t="s">
        <v>6654</v>
      </c>
      <c r="B1982" t="s">
        <v>16</v>
      </c>
      <c r="C1982" t="s">
        <v>104</v>
      </c>
      <c r="D1982">
        <v>1991</v>
      </c>
      <c r="E1982" t="s">
        <v>6655</v>
      </c>
      <c r="F1982">
        <v>7.3</v>
      </c>
      <c r="G1982">
        <v>2300</v>
      </c>
      <c r="H1982" t="s">
        <v>1831</v>
      </c>
      <c r="I1982" t="s">
        <v>1831</v>
      </c>
      <c r="J1982" t="s">
        <v>6656</v>
      </c>
      <c r="K1982" t="s">
        <v>30</v>
      </c>
      <c r="L1982">
        <v>3000000</v>
      </c>
      <c r="M1982">
        <v>1345015</v>
      </c>
      <c r="N1982" t="s">
        <v>6657</v>
      </c>
      <c r="O1982">
        <v>129</v>
      </c>
      <c r="P1982" t="str">
        <f>IF(Table1[[#This Row],[score]]&gt;=8.5,"High",IF(Table1[[#This Row],[score]]&gt;=7,"Medium","Low"))</f>
        <v>Medium</v>
      </c>
      <c r="Q1982" s="5">
        <f>Table1[[#This Row],[gross]]-Table1[[#This Row],[budget]]</f>
        <v>-1654985</v>
      </c>
      <c r="R1982" s="5" t="str">
        <f>IF(Table1[[#This Row],[Profit]]&gt;0,"Profit","Loss")</f>
        <v>Loss</v>
      </c>
      <c r="S1982" s="6" t="str">
        <f>FLOOR(Table1[[#This Row],[year]]-1900,10)+1900 &amp; "-" &amp; FLOOR(Table1[[#This Row],[year]]-1890,10)+1900</f>
        <v>1990-2000</v>
      </c>
      <c r="T1982" s="14" t="s">
        <v>21844</v>
      </c>
      <c r="AB1982" s="14"/>
    </row>
    <row r="1983" spans="1:28" hidden="1" x14ac:dyDescent="0.3">
      <c r="A1983" t="s">
        <v>6376</v>
      </c>
      <c r="B1983" t="s">
        <v>16</v>
      </c>
      <c r="C1983" t="s">
        <v>17</v>
      </c>
      <c r="D1983">
        <v>1991</v>
      </c>
      <c r="E1983" t="s">
        <v>6269</v>
      </c>
      <c r="F1983">
        <v>6.3</v>
      </c>
      <c r="G1983">
        <v>5000</v>
      </c>
      <c r="H1983" t="s">
        <v>5240</v>
      </c>
      <c r="I1983" t="s">
        <v>5240</v>
      </c>
      <c r="J1983" t="s">
        <v>6377</v>
      </c>
      <c r="K1983" t="s">
        <v>30</v>
      </c>
      <c r="L1983">
        <f>20500000</f>
        <v>20500000</v>
      </c>
      <c r="M1983">
        <v>1277404</v>
      </c>
      <c r="N1983" t="s">
        <v>2001</v>
      </c>
      <c r="O1983">
        <v>100</v>
      </c>
      <c r="P1983" t="str">
        <f>IF(Table1[[#This Row],[score]]&gt;=8.5,"High",IF(Table1[[#This Row],[score]]&gt;=7,"Medium","Low"))</f>
        <v>Low</v>
      </c>
      <c r="Q1983" s="5">
        <f>Table1[[#This Row],[gross]]-Table1[[#This Row],[budget]]</f>
        <v>-19222596</v>
      </c>
      <c r="R1983" s="5" t="str">
        <f>IF(Table1[[#This Row],[Profit]]&gt;0,"Profit","Loss")</f>
        <v>Loss</v>
      </c>
      <c r="S1983" s="6" t="str">
        <f>FLOOR(Table1[[#This Row],[year]]-1900,10)+1900 &amp; "-" &amp; FLOOR(Table1[[#This Row],[year]]-1890,10)+1900</f>
        <v>1990-2000</v>
      </c>
      <c r="T1983" s="14" t="s">
        <v>21835</v>
      </c>
      <c r="AB1983" s="14"/>
    </row>
    <row r="1984" spans="1:28" hidden="1" x14ac:dyDescent="0.3">
      <c r="A1984" t="s">
        <v>6570</v>
      </c>
      <c r="B1984" t="s">
        <v>16</v>
      </c>
      <c r="C1984" t="s">
        <v>34</v>
      </c>
      <c r="D1984">
        <v>1991</v>
      </c>
      <c r="E1984" t="s">
        <v>6176</v>
      </c>
      <c r="F1984">
        <v>4.5</v>
      </c>
      <c r="G1984">
        <v>5400</v>
      </c>
      <c r="H1984" t="s">
        <v>1154</v>
      </c>
      <c r="I1984" t="s">
        <v>5164</v>
      </c>
      <c r="J1984" t="s">
        <v>6571</v>
      </c>
      <c r="K1984" t="s">
        <v>30</v>
      </c>
      <c r="L1984">
        <f>20500000</f>
        <v>20500000</v>
      </c>
      <c r="M1984">
        <v>1250712</v>
      </c>
      <c r="N1984" t="s">
        <v>384</v>
      </c>
      <c r="O1984">
        <v>90</v>
      </c>
      <c r="P1984" t="str">
        <f>IF(Table1[[#This Row],[score]]&gt;=8.5,"High",IF(Table1[[#This Row],[score]]&gt;=7,"Medium","Low"))</f>
        <v>Low</v>
      </c>
      <c r="Q1984" s="5">
        <f>Table1[[#This Row],[gross]]-Table1[[#This Row],[budget]]</f>
        <v>-19249288</v>
      </c>
      <c r="R1984" s="5" t="str">
        <f>IF(Table1[[#This Row],[Profit]]&gt;0,"Profit","Loss")</f>
        <v>Loss</v>
      </c>
      <c r="S1984" s="6" t="str">
        <f>FLOOR(Table1[[#This Row],[year]]-1900,10)+1900 &amp; "-" &amp; FLOOR(Table1[[#This Row],[year]]-1890,10)+1900</f>
        <v>1990-2000</v>
      </c>
      <c r="T1984" s="14" t="s">
        <v>21835</v>
      </c>
      <c r="AB1984" s="14"/>
    </row>
    <row r="1985" spans="1:28" hidden="1" x14ac:dyDescent="0.3">
      <c r="A1985" t="s">
        <v>6384</v>
      </c>
      <c r="B1985" t="s">
        <v>33</v>
      </c>
      <c r="C1985" t="s">
        <v>41</v>
      </c>
      <c r="D1985">
        <v>1991</v>
      </c>
      <c r="E1985" t="s">
        <v>6385</v>
      </c>
      <c r="F1985">
        <v>2.9</v>
      </c>
      <c r="G1985">
        <v>9100</v>
      </c>
      <c r="H1985" t="s">
        <v>6386</v>
      </c>
      <c r="I1985" t="s">
        <v>6387</v>
      </c>
      <c r="J1985" t="s">
        <v>6388</v>
      </c>
      <c r="K1985" t="s">
        <v>30</v>
      </c>
      <c r="L1985">
        <v>6000000</v>
      </c>
      <c r="M1985">
        <v>1193062</v>
      </c>
      <c r="N1985" t="s">
        <v>3937</v>
      </c>
      <c r="O1985">
        <v>91</v>
      </c>
      <c r="P1985" t="str">
        <f>IF(Table1[[#This Row],[score]]&gt;=8.5,"High",IF(Table1[[#This Row],[score]]&gt;=7,"Medium","Low"))</f>
        <v>Low</v>
      </c>
      <c r="Q1985" s="5">
        <f>Table1[[#This Row],[gross]]-Table1[[#This Row],[budget]]</f>
        <v>-4806938</v>
      </c>
      <c r="R1985" s="5" t="str">
        <f>IF(Table1[[#This Row],[Profit]]&gt;0,"Profit","Loss")</f>
        <v>Loss</v>
      </c>
      <c r="S1985" s="6" t="str">
        <f>FLOOR(Table1[[#This Row],[year]]-1900,10)+1900 &amp; "-" &amp; FLOOR(Table1[[#This Row],[year]]-1890,10)+1900</f>
        <v>1990-2000</v>
      </c>
      <c r="T1985" s="14" t="s">
        <v>21835</v>
      </c>
      <c r="AB1985" s="14"/>
    </row>
    <row r="1986" spans="1:28" hidden="1" x14ac:dyDescent="0.3">
      <c r="A1986" t="s">
        <v>6611</v>
      </c>
      <c r="B1986" t="s">
        <v>16</v>
      </c>
      <c r="C1986" t="s">
        <v>34</v>
      </c>
      <c r="D1986">
        <v>1991</v>
      </c>
      <c r="E1986" t="s">
        <v>6282</v>
      </c>
      <c r="F1986">
        <v>5.6</v>
      </c>
      <c r="G1986">
        <v>2500</v>
      </c>
      <c r="H1986" t="s">
        <v>1307</v>
      </c>
      <c r="I1986" t="s">
        <v>6612</v>
      </c>
      <c r="J1986" t="s">
        <v>3852</v>
      </c>
      <c r="K1986" t="s">
        <v>30</v>
      </c>
      <c r="L1986">
        <f>20500000</f>
        <v>20500000</v>
      </c>
      <c r="M1986">
        <v>1182273</v>
      </c>
      <c r="N1986" t="s">
        <v>6613</v>
      </c>
      <c r="O1986">
        <v>111</v>
      </c>
      <c r="P1986" t="str">
        <f>IF(Table1[[#This Row],[score]]&gt;=8.5,"High",IF(Table1[[#This Row],[score]]&gt;=7,"Medium","Low"))</f>
        <v>Low</v>
      </c>
      <c r="Q1986" s="5">
        <f>Table1[[#This Row],[gross]]-Table1[[#This Row],[budget]]</f>
        <v>-19317727</v>
      </c>
      <c r="R1986" s="5" t="str">
        <f>IF(Table1[[#This Row],[Profit]]&gt;0,"Profit","Loss")</f>
        <v>Loss</v>
      </c>
      <c r="S1986" s="6" t="str">
        <f>FLOOR(Table1[[#This Row],[year]]-1900,10)+1900 &amp; "-" &amp; FLOOR(Table1[[#This Row],[year]]-1890,10)+1900</f>
        <v>1990-2000</v>
      </c>
      <c r="T1986" s="14" t="s">
        <v>21835</v>
      </c>
      <c r="AB1986" s="14"/>
    </row>
    <row r="1987" spans="1:28" hidden="1" x14ac:dyDescent="0.3">
      <c r="A1987" t="s">
        <v>6683</v>
      </c>
      <c r="B1987" t="s">
        <v>16</v>
      </c>
      <c r="C1987" t="s">
        <v>17</v>
      </c>
      <c r="D1987">
        <v>1991</v>
      </c>
      <c r="E1987" t="s">
        <v>6165</v>
      </c>
      <c r="F1987">
        <v>4.5999999999999996</v>
      </c>
      <c r="G1987">
        <v>1100</v>
      </c>
      <c r="H1987" t="s">
        <v>6684</v>
      </c>
      <c r="I1987" t="s">
        <v>6685</v>
      </c>
      <c r="J1987" t="s">
        <v>2514</v>
      </c>
      <c r="K1987" t="s">
        <v>30</v>
      </c>
      <c r="L1987">
        <f>20500000</f>
        <v>20500000</v>
      </c>
      <c r="M1987">
        <v>1159578</v>
      </c>
      <c r="N1987" t="s">
        <v>6686</v>
      </c>
      <c r="O1987">
        <v>83</v>
      </c>
      <c r="P1987" t="str">
        <f>IF(Table1[[#This Row],[score]]&gt;=8.5,"High",IF(Table1[[#This Row],[score]]&gt;=7,"Medium","Low"))</f>
        <v>Low</v>
      </c>
      <c r="Q1987" s="5">
        <f>Table1[[#This Row],[gross]]-Table1[[#This Row],[budget]]</f>
        <v>-19340422</v>
      </c>
      <c r="R1987" s="5" t="str">
        <f>IF(Table1[[#This Row],[Profit]]&gt;0,"Profit","Loss")</f>
        <v>Loss</v>
      </c>
      <c r="S1987" s="6" t="str">
        <f>FLOOR(Table1[[#This Row],[year]]-1900,10)+1900 &amp; "-" &amp; FLOOR(Table1[[#This Row],[year]]-1890,10)+1900</f>
        <v>1990-2000</v>
      </c>
      <c r="T1987" s="14" t="s">
        <v>21835</v>
      </c>
      <c r="AB1987" s="14"/>
    </row>
    <row r="1988" spans="1:28" hidden="1" x14ac:dyDescent="0.3">
      <c r="A1988" t="s">
        <v>6466</v>
      </c>
      <c r="B1988" t="s">
        <v>1974</v>
      </c>
      <c r="C1988" t="s">
        <v>17</v>
      </c>
      <c r="D1988">
        <v>1991</v>
      </c>
      <c r="E1988" t="s">
        <v>6162</v>
      </c>
      <c r="F1988">
        <v>6.9</v>
      </c>
      <c r="G1988">
        <v>9600</v>
      </c>
      <c r="H1988" t="s">
        <v>5056</v>
      </c>
      <c r="I1988" t="s">
        <v>6336</v>
      </c>
      <c r="J1988" t="s">
        <v>4521</v>
      </c>
      <c r="K1988" t="s">
        <v>448</v>
      </c>
      <c r="L1988">
        <v>11000000</v>
      </c>
      <c r="M1988">
        <v>1059071</v>
      </c>
      <c r="N1988" t="s">
        <v>6467</v>
      </c>
      <c r="O1988">
        <v>98</v>
      </c>
      <c r="P1988" t="str">
        <f>IF(Table1[[#This Row],[score]]&gt;=8.5,"High",IF(Table1[[#This Row],[score]]&gt;=7,"Medium","Low"))</f>
        <v>Low</v>
      </c>
      <c r="Q1988" s="5">
        <f>Table1[[#This Row],[gross]]-Table1[[#This Row],[budget]]</f>
        <v>-9940929</v>
      </c>
      <c r="R1988" s="5" t="str">
        <f>IF(Table1[[#This Row],[Profit]]&gt;0,"Profit","Loss")</f>
        <v>Loss</v>
      </c>
      <c r="S1988" s="6" t="str">
        <f>FLOOR(Table1[[#This Row],[year]]-1900,10)+1900 &amp; "-" &amp; FLOOR(Table1[[#This Row],[year]]-1890,10)+1900</f>
        <v>1990-2000</v>
      </c>
      <c r="T1988" s="14" t="s">
        <v>21835</v>
      </c>
      <c r="AB1988" s="14"/>
    </row>
    <row r="1989" spans="1:28" hidden="1" x14ac:dyDescent="0.3">
      <c r="A1989" t="s">
        <v>6458</v>
      </c>
      <c r="B1989" t="s">
        <v>16</v>
      </c>
      <c r="C1989" t="s">
        <v>17</v>
      </c>
      <c r="D1989">
        <v>1991</v>
      </c>
      <c r="E1989" t="s">
        <v>6459</v>
      </c>
      <c r="F1989">
        <v>7.6</v>
      </c>
      <c r="G1989">
        <v>20000</v>
      </c>
      <c r="H1989" t="s">
        <v>6460</v>
      </c>
      <c r="I1989" t="s">
        <v>6460</v>
      </c>
      <c r="J1989" t="s">
        <v>6461</v>
      </c>
      <c r="K1989" t="s">
        <v>3770</v>
      </c>
      <c r="L1989">
        <f>20500000</f>
        <v>20500000</v>
      </c>
      <c r="M1989">
        <v>1015007</v>
      </c>
      <c r="N1989" t="s">
        <v>6462</v>
      </c>
      <c r="O1989">
        <v>112</v>
      </c>
      <c r="P1989" t="str">
        <f>IF(Table1[[#This Row],[score]]&gt;=8.5,"High",IF(Table1[[#This Row],[score]]&gt;=7,"Medium","Low"))</f>
        <v>Medium</v>
      </c>
      <c r="Q1989" s="5">
        <f>Table1[[#This Row],[gross]]-Table1[[#This Row],[budget]]</f>
        <v>-19484993</v>
      </c>
      <c r="R1989" s="5" t="str">
        <f>IF(Table1[[#This Row],[Profit]]&gt;0,"Profit","Loss")</f>
        <v>Loss</v>
      </c>
      <c r="S1989" s="6" t="str">
        <f>FLOOR(Table1[[#This Row],[year]]-1900,10)+1900 &amp; "-" &amp; FLOOR(Table1[[#This Row],[year]]-1890,10)+1900</f>
        <v>1990-2000</v>
      </c>
      <c r="T1989" s="14" t="s">
        <v>21860</v>
      </c>
      <c r="AB1989" s="14"/>
    </row>
    <row r="1990" spans="1:28" hidden="1" x14ac:dyDescent="0.3">
      <c r="A1990" t="s">
        <v>6433</v>
      </c>
      <c r="B1990" t="s">
        <v>500</v>
      </c>
      <c r="C1990" t="s">
        <v>17</v>
      </c>
      <c r="D1990">
        <v>1991</v>
      </c>
      <c r="E1990" t="s">
        <v>6385</v>
      </c>
      <c r="F1990">
        <v>5.6</v>
      </c>
      <c r="G1990">
        <v>3500</v>
      </c>
      <c r="H1990" t="s">
        <v>163</v>
      </c>
      <c r="I1990" t="s">
        <v>6434</v>
      </c>
      <c r="J1990" t="s">
        <v>4992</v>
      </c>
      <c r="K1990" t="s">
        <v>30</v>
      </c>
      <c r="L1990">
        <f>20500000</f>
        <v>20500000</v>
      </c>
      <c r="M1990">
        <v>1008404</v>
      </c>
      <c r="N1990" t="s">
        <v>6435</v>
      </c>
      <c r="O1990">
        <v>85</v>
      </c>
      <c r="P1990" t="str">
        <f>IF(Table1[[#This Row],[score]]&gt;=8.5,"High",IF(Table1[[#This Row],[score]]&gt;=7,"Medium","Low"))</f>
        <v>Low</v>
      </c>
      <c r="Q1990" s="5">
        <f>Table1[[#This Row],[gross]]-Table1[[#This Row],[budget]]</f>
        <v>-19491596</v>
      </c>
      <c r="R1990" s="5" t="str">
        <f>IF(Table1[[#This Row],[Profit]]&gt;0,"Profit","Loss")</f>
        <v>Loss</v>
      </c>
      <c r="S1990" s="6" t="str">
        <f>FLOOR(Table1[[#This Row],[year]]-1900,10)+1900 &amp; "-" &amp; FLOOR(Table1[[#This Row],[year]]-1890,10)+1900</f>
        <v>1990-2000</v>
      </c>
      <c r="T1990" s="14" t="s">
        <v>21835</v>
      </c>
      <c r="AB1990" s="14"/>
    </row>
    <row r="1991" spans="1:28" hidden="1" x14ac:dyDescent="0.3">
      <c r="A1991" t="s">
        <v>6643</v>
      </c>
      <c r="B1991" t="s">
        <v>16</v>
      </c>
      <c r="C1991" t="s">
        <v>34</v>
      </c>
      <c r="D1991">
        <v>1991</v>
      </c>
      <c r="E1991" t="s">
        <v>6364</v>
      </c>
      <c r="F1991">
        <v>5.0999999999999996</v>
      </c>
      <c r="G1991">
        <v>1100</v>
      </c>
      <c r="H1991" t="s">
        <v>1135</v>
      </c>
      <c r="I1991" t="s">
        <v>1135</v>
      </c>
      <c r="J1991" t="s">
        <v>1312</v>
      </c>
      <c r="K1991" t="s">
        <v>30</v>
      </c>
      <c r="L1991">
        <v>19000000</v>
      </c>
      <c r="M1991">
        <v>939277</v>
      </c>
      <c r="N1991" t="s">
        <v>6204</v>
      </c>
      <c r="O1991">
        <v>96</v>
      </c>
      <c r="P1991" t="str">
        <f>IF(Table1[[#This Row],[score]]&gt;=8.5,"High",IF(Table1[[#This Row],[score]]&gt;=7,"Medium","Low"))</f>
        <v>Low</v>
      </c>
      <c r="Q1991" s="5">
        <f>Table1[[#This Row],[gross]]-Table1[[#This Row],[budget]]</f>
        <v>-18060723</v>
      </c>
      <c r="R1991" s="5" t="str">
        <f>IF(Table1[[#This Row],[Profit]]&gt;0,"Profit","Loss")</f>
        <v>Loss</v>
      </c>
      <c r="S1991" s="6" t="str">
        <f>FLOOR(Table1[[#This Row],[year]]-1900,10)+1900 &amp; "-" &amp; FLOOR(Table1[[#This Row],[year]]-1890,10)+1900</f>
        <v>1990-2000</v>
      </c>
      <c r="T1991" s="14" t="s">
        <v>21835</v>
      </c>
      <c r="AB1991" s="14"/>
    </row>
    <row r="1992" spans="1:28" hidden="1" x14ac:dyDescent="0.3">
      <c r="A1992" t="s">
        <v>6555</v>
      </c>
      <c r="B1992" t="s">
        <v>1974</v>
      </c>
      <c r="C1992" t="s">
        <v>34</v>
      </c>
      <c r="D1992">
        <v>1991</v>
      </c>
      <c r="E1992" t="s">
        <v>6300</v>
      </c>
      <c r="F1992">
        <v>4.0999999999999996</v>
      </c>
      <c r="G1992">
        <v>3000</v>
      </c>
      <c r="H1992" t="s">
        <v>6556</v>
      </c>
      <c r="I1992" t="s">
        <v>6557</v>
      </c>
      <c r="J1992" t="s">
        <v>1057</v>
      </c>
      <c r="K1992" t="s">
        <v>30</v>
      </c>
      <c r="L1992">
        <v>6000000</v>
      </c>
      <c r="M1992">
        <v>869325</v>
      </c>
      <c r="N1992" t="s">
        <v>6558</v>
      </c>
      <c r="O1992">
        <v>107</v>
      </c>
      <c r="P1992" t="str">
        <f>IF(Table1[[#This Row],[score]]&gt;=8.5,"High",IF(Table1[[#This Row],[score]]&gt;=7,"Medium","Low"))</f>
        <v>Low</v>
      </c>
      <c r="Q1992" s="5">
        <f>Table1[[#This Row],[gross]]-Table1[[#This Row],[budget]]</f>
        <v>-5130675</v>
      </c>
      <c r="R1992" s="5" t="str">
        <f>IF(Table1[[#This Row],[Profit]]&gt;0,"Profit","Loss")</f>
        <v>Loss</v>
      </c>
      <c r="S1992" s="6" t="str">
        <f>FLOOR(Table1[[#This Row],[year]]-1900,10)+1900 &amp; "-" &amp; FLOOR(Table1[[#This Row],[year]]-1890,10)+1900</f>
        <v>1990-2000</v>
      </c>
      <c r="T1992" s="14" t="s">
        <v>21835</v>
      </c>
      <c r="AB1992" s="14"/>
    </row>
    <row r="1993" spans="1:28" hidden="1" x14ac:dyDescent="0.3">
      <c r="A1993" t="s">
        <v>6396</v>
      </c>
      <c r="B1993" t="s">
        <v>16</v>
      </c>
      <c r="C1993" t="s">
        <v>34</v>
      </c>
      <c r="D1993">
        <v>1991</v>
      </c>
      <c r="E1993" t="s">
        <v>6243</v>
      </c>
      <c r="F1993">
        <v>6.8</v>
      </c>
      <c r="G1993">
        <v>9500</v>
      </c>
      <c r="H1993" t="s">
        <v>1318</v>
      </c>
      <c r="I1993" t="s">
        <v>6397</v>
      </c>
      <c r="J1993" t="s">
        <v>165</v>
      </c>
      <c r="K1993" t="s">
        <v>5762</v>
      </c>
      <c r="L1993">
        <v>23000000</v>
      </c>
      <c r="M1993">
        <v>829625</v>
      </c>
      <c r="N1993" t="s">
        <v>6398</v>
      </c>
      <c r="O1993">
        <v>158</v>
      </c>
      <c r="P1993" t="str">
        <f>IF(Table1[[#This Row],[score]]&gt;=8.5,"High",IF(Table1[[#This Row],[score]]&gt;=7,"Medium","Low"))</f>
        <v>Low</v>
      </c>
      <c r="Q1993" s="5">
        <f>Table1[[#This Row],[gross]]-Table1[[#This Row],[budget]]</f>
        <v>-22170375</v>
      </c>
      <c r="R1993" s="5" t="str">
        <f>IF(Table1[[#This Row],[Profit]]&gt;0,"Profit","Loss")</f>
        <v>Loss</v>
      </c>
      <c r="S1993" s="6" t="str">
        <f>FLOOR(Table1[[#This Row],[year]]-1900,10)+1900 &amp; "-" &amp; FLOOR(Table1[[#This Row],[year]]-1890,10)+1900</f>
        <v>1990-2000</v>
      </c>
      <c r="T1993" s="14" t="s">
        <v>21835</v>
      </c>
      <c r="AB1993" s="14"/>
    </row>
    <row r="1994" spans="1:28" hidden="1" x14ac:dyDescent="0.3">
      <c r="A1994" t="s">
        <v>6487</v>
      </c>
      <c r="B1994" t="s">
        <v>2676</v>
      </c>
      <c r="C1994" t="s">
        <v>17</v>
      </c>
      <c r="D1994">
        <v>1991</v>
      </c>
      <c r="E1994" t="s">
        <v>6488</v>
      </c>
      <c r="F1994">
        <v>6.4</v>
      </c>
      <c r="G1994">
        <v>4100</v>
      </c>
      <c r="H1994" t="s">
        <v>6489</v>
      </c>
      <c r="I1994" t="s">
        <v>6490</v>
      </c>
      <c r="J1994" t="s">
        <v>6491</v>
      </c>
      <c r="K1994" t="s">
        <v>30</v>
      </c>
      <c r="L1994">
        <v>250000</v>
      </c>
      <c r="M1994">
        <v>787280</v>
      </c>
      <c r="N1994" t="s">
        <v>6492</v>
      </c>
      <c r="O1994">
        <v>85</v>
      </c>
      <c r="P1994" t="str">
        <f>IF(Table1[[#This Row],[score]]&gt;=8.5,"High",IF(Table1[[#This Row],[score]]&gt;=7,"Medium","Low"))</f>
        <v>Low</v>
      </c>
      <c r="Q1994" s="5">
        <f>Table1[[#This Row],[gross]]-Table1[[#This Row],[budget]]</f>
        <v>537280</v>
      </c>
      <c r="R1994" s="5" t="str">
        <f>IF(Table1[[#This Row],[Profit]]&gt;0,"Profit","Loss")</f>
        <v>Profit</v>
      </c>
      <c r="S1994" s="6" t="str">
        <f>FLOOR(Table1[[#This Row],[year]]-1900,10)+1900 &amp; "-" &amp; FLOOR(Table1[[#This Row],[year]]-1890,10)+1900</f>
        <v>1990-2000</v>
      </c>
      <c r="T1994" s="14" t="s">
        <v>21841</v>
      </c>
      <c r="AB1994" s="14"/>
    </row>
    <row r="1995" spans="1:28" hidden="1" x14ac:dyDescent="0.3">
      <c r="A1995" t="s">
        <v>6519</v>
      </c>
      <c r="B1995" t="s">
        <v>16</v>
      </c>
      <c r="C1995" t="s">
        <v>17</v>
      </c>
      <c r="D1995">
        <v>1991</v>
      </c>
      <c r="E1995" t="s">
        <v>6520</v>
      </c>
      <c r="F1995">
        <v>6.8</v>
      </c>
      <c r="G1995">
        <v>2500</v>
      </c>
      <c r="H1995" t="s">
        <v>3424</v>
      </c>
      <c r="I1995" t="s">
        <v>6521</v>
      </c>
      <c r="J1995" t="s">
        <v>6522</v>
      </c>
      <c r="K1995" t="s">
        <v>22</v>
      </c>
      <c r="L1995">
        <f t="shared" ref="L1995:L2003" si="31">20500000</f>
        <v>20500000</v>
      </c>
      <c r="M1995">
        <v>706131</v>
      </c>
      <c r="N1995" t="s">
        <v>4029</v>
      </c>
      <c r="O1995">
        <v>87</v>
      </c>
      <c r="P1995" t="str">
        <f>IF(Table1[[#This Row],[score]]&gt;=8.5,"High",IF(Table1[[#This Row],[score]]&gt;=7,"Medium","Low"))</f>
        <v>Low</v>
      </c>
      <c r="Q1995" s="5">
        <f>Table1[[#This Row],[gross]]-Table1[[#This Row],[budget]]</f>
        <v>-19793869</v>
      </c>
      <c r="R1995" s="5" t="str">
        <f>IF(Table1[[#This Row],[Profit]]&gt;0,"Profit","Loss")</f>
        <v>Loss</v>
      </c>
      <c r="S1995" s="6" t="str">
        <f>FLOOR(Table1[[#This Row],[year]]-1900,10)+1900 &amp; "-" &amp; FLOOR(Table1[[#This Row],[year]]-1890,10)+1900</f>
        <v>1990-2000</v>
      </c>
      <c r="T1995" s="14" t="s">
        <v>21844</v>
      </c>
      <c r="AB1995" s="14"/>
    </row>
    <row r="1996" spans="1:28" hidden="1" x14ac:dyDescent="0.3">
      <c r="A1996" t="s">
        <v>6698</v>
      </c>
      <c r="B1996" t="s">
        <v>16</v>
      </c>
      <c r="C1996" t="s">
        <v>41</v>
      </c>
      <c r="D1996">
        <v>1991</v>
      </c>
      <c r="E1996" t="s">
        <v>6699</v>
      </c>
      <c r="F1996">
        <v>7.2</v>
      </c>
      <c r="G1996">
        <v>10000</v>
      </c>
      <c r="H1996" t="s">
        <v>6700</v>
      </c>
      <c r="I1996" t="s">
        <v>6700</v>
      </c>
      <c r="J1996" t="s">
        <v>6700</v>
      </c>
      <c r="K1996" t="s">
        <v>306</v>
      </c>
      <c r="L1996">
        <f t="shared" si="31"/>
        <v>20500000</v>
      </c>
      <c r="M1996">
        <v>626057</v>
      </c>
      <c r="N1996" t="s">
        <v>4890</v>
      </c>
      <c r="O1996">
        <v>102</v>
      </c>
      <c r="P1996" t="str">
        <f>IF(Table1[[#This Row],[score]]&gt;=8.5,"High",IF(Table1[[#This Row],[score]]&gt;=7,"Medium","Low"))</f>
        <v>Medium</v>
      </c>
      <c r="Q1996" s="5">
        <f>Table1[[#This Row],[gross]]-Table1[[#This Row],[budget]]</f>
        <v>-19873943</v>
      </c>
      <c r="R1996" s="5" t="str">
        <f>IF(Table1[[#This Row],[Profit]]&gt;0,"Profit","Loss")</f>
        <v>Loss</v>
      </c>
      <c r="S1996" s="6" t="str">
        <f>FLOOR(Table1[[#This Row],[year]]-1900,10)+1900 &amp; "-" &amp; FLOOR(Table1[[#This Row],[year]]-1890,10)+1900</f>
        <v>1990-2000</v>
      </c>
      <c r="T1996" s="14" t="s">
        <v>21846</v>
      </c>
      <c r="AB1996" s="14"/>
    </row>
    <row r="1997" spans="1:28" hidden="1" x14ac:dyDescent="0.3">
      <c r="A1997" t="s">
        <v>6605</v>
      </c>
      <c r="B1997" t="s">
        <v>16</v>
      </c>
      <c r="C1997" t="s">
        <v>41</v>
      </c>
      <c r="D1997">
        <v>1991</v>
      </c>
      <c r="E1997" t="s">
        <v>5859</v>
      </c>
      <c r="F1997">
        <v>5.9</v>
      </c>
      <c r="G1997">
        <v>1500</v>
      </c>
      <c r="H1997" t="s">
        <v>806</v>
      </c>
      <c r="I1997" t="s">
        <v>6606</v>
      </c>
      <c r="J1997" t="s">
        <v>2021</v>
      </c>
      <c r="K1997" t="s">
        <v>30</v>
      </c>
      <c r="L1997">
        <f t="shared" si="31"/>
        <v>20500000</v>
      </c>
      <c r="M1997">
        <v>612781</v>
      </c>
      <c r="N1997" t="s">
        <v>4109</v>
      </c>
      <c r="O1997">
        <v>100</v>
      </c>
      <c r="P1997" t="str">
        <f>IF(Table1[[#This Row],[score]]&gt;=8.5,"High",IF(Table1[[#This Row],[score]]&gt;=7,"Medium","Low"))</f>
        <v>Low</v>
      </c>
      <c r="Q1997" s="5">
        <f>Table1[[#This Row],[gross]]-Table1[[#This Row],[budget]]</f>
        <v>-19887219</v>
      </c>
      <c r="R1997" s="5" t="str">
        <f>IF(Table1[[#This Row],[Profit]]&gt;0,"Profit","Loss")</f>
        <v>Loss</v>
      </c>
      <c r="S1997" s="6" t="str">
        <f>FLOOR(Table1[[#This Row],[year]]-1900,10)+1900 &amp; "-" &amp; FLOOR(Table1[[#This Row],[year]]-1890,10)+1900</f>
        <v>1990-2000</v>
      </c>
      <c r="T1997" s="14" t="s">
        <v>21835</v>
      </c>
      <c r="AB1997" s="14"/>
    </row>
    <row r="1998" spans="1:28" hidden="1" x14ac:dyDescent="0.3">
      <c r="A1998" t="s">
        <v>6389</v>
      </c>
      <c r="B1998" t="s">
        <v>16</v>
      </c>
      <c r="C1998" t="s">
        <v>17</v>
      </c>
      <c r="D1998">
        <v>1991</v>
      </c>
      <c r="E1998" t="s">
        <v>6390</v>
      </c>
      <c r="F1998">
        <v>4</v>
      </c>
      <c r="G1998">
        <v>1500</v>
      </c>
      <c r="H1998" t="s">
        <v>4539</v>
      </c>
      <c r="I1998" t="s">
        <v>4539</v>
      </c>
      <c r="J1998" t="s">
        <v>6391</v>
      </c>
      <c r="K1998" t="s">
        <v>30</v>
      </c>
      <c r="L1998">
        <f t="shared" si="31"/>
        <v>20500000</v>
      </c>
      <c r="M1998">
        <v>573904</v>
      </c>
      <c r="N1998" t="s">
        <v>4617</v>
      </c>
      <c r="O1998">
        <v>111</v>
      </c>
      <c r="P1998" t="str">
        <f>IF(Table1[[#This Row],[score]]&gt;=8.5,"High",IF(Table1[[#This Row],[score]]&gt;=7,"Medium","Low"))</f>
        <v>Low</v>
      </c>
      <c r="Q1998" s="5">
        <f>Table1[[#This Row],[gross]]-Table1[[#This Row],[budget]]</f>
        <v>-19926096</v>
      </c>
      <c r="R1998" s="5" t="str">
        <f>IF(Table1[[#This Row],[Profit]]&gt;0,"Profit","Loss")</f>
        <v>Loss</v>
      </c>
      <c r="S1998" s="6" t="str">
        <f>FLOOR(Table1[[#This Row],[year]]-1900,10)+1900 &amp; "-" &amp; FLOOR(Table1[[#This Row],[year]]-1890,10)+1900</f>
        <v>1990-2000</v>
      </c>
      <c r="T1998" s="14" t="s">
        <v>21835</v>
      </c>
      <c r="AB1998" s="14"/>
    </row>
    <row r="1999" spans="1:28" hidden="1" x14ac:dyDescent="0.3">
      <c r="A1999" t="s">
        <v>6348</v>
      </c>
      <c r="B1999" t="s">
        <v>33</v>
      </c>
      <c r="C1999" t="s">
        <v>390</v>
      </c>
      <c r="D1999">
        <v>1991</v>
      </c>
      <c r="E1999" t="s">
        <v>6349</v>
      </c>
      <c r="F1999">
        <v>7.6</v>
      </c>
      <c r="G1999">
        <v>29000</v>
      </c>
      <c r="H1999" t="s">
        <v>6350</v>
      </c>
      <c r="I1999" t="s">
        <v>6351</v>
      </c>
      <c r="J1999" t="s">
        <v>6352</v>
      </c>
      <c r="K1999" t="s">
        <v>2081</v>
      </c>
      <c r="L1999">
        <f t="shared" si="31"/>
        <v>20500000</v>
      </c>
      <c r="M1999">
        <v>545825</v>
      </c>
      <c r="N1999" t="s">
        <v>6353</v>
      </c>
      <c r="O1999">
        <v>118</v>
      </c>
      <c r="P1999" t="str">
        <f>IF(Table1[[#This Row],[score]]&gt;=8.5,"High",IF(Table1[[#This Row],[score]]&gt;=7,"Medium","Low"))</f>
        <v>Medium</v>
      </c>
      <c r="Q1999" s="5">
        <f>Table1[[#This Row],[gross]]-Table1[[#This Row],[budget]]</f>
        <v>-19954175</v>
      </c>
      <c r="R1999" s="5" t="str">
        <f>IF(Table1[[#This Row],[Profit]]&gt;0,"Profit","Loss")</f>
        <v>Loss</v>
      </c>
      <c r="S1999" s="6" t="str">
        <f>FLOOR(Table1[[#This Row],[year]]-1900,10)+1900 &amp; "-" &amp; FLOOR(Table1[[#This Row],[year]]-1890,10)+1900</f>
        <v>1990-2000</v>
      </c>
      <c r="T1999" s="14" t="s">
        <v>21835</v>
      </c>
      <c r="AB1999" s="14"/>
    </row>
    <row r="2000" spans="1:28" hidden="1" x14ac:dyDescent="0.3">
      <c r="A2000" t="s">
        <v>6577</v>
      </c>
      <c r="B2000" t="s">
        <v>16</v>
      </c>
      <c r="C2000" t="s">
        <v>17</v>
      </c>
      <c r="D2000">
        <v>1991</v>
      </c>
      <c r="E2000" t="s">
        <v>6451</v>
      </c>
      <c r="F2000">
        <v>7.2</v>
      </c>
      <c r="G2000">
        <v>6300</v>
      </c>
      <c r="H2000" t="s">
        <v>6578</v>
      </c>
      <c r="I2000" t="s">
        <v>6578</v>
      </c>
      <c r="J2000" t="s">
        <v>6579</v>
      </c>
      <c r="K2000" t="s">
        <v>248</v>
      </c>
      <c r="L2000">
        <f t="shared" si="31"/>
        <v>20500000</v>
      </c>
      <c r="M2000">
        <v>524668</v>
      </c>
      <c r="N2000" t="s">
        <v>6580</v>
      </c>
      <c r="O2000">
        <v>86</v>
      </c>
      <c r="P2000" t="str">
        <f>IF(Table1[[#This Row],[score]]&gt;=8.5,"High",IF(Table1[[#This Row],[score]]&gt;=7,"Medium","Low"))</f>
        <v>Medium</v>
      </c>
      <c r="Q2000" s="5">
        <f>Table1[[#This Row],[gross]]-Table1[[#This Row],[budget]]</f>
        <v>-19975332</v>
      </c>
      <c r="R2000" s="5" t="str">
        <f>IF(Table1[[#This Row],[Profit]]&gt;0,"Profit","Loss")</f>
        <v>Loss</v>
      </c>
      <c r="S2000" s="6" t="str">
        <f>FLOOR(Table1[[#This Row],[year]]-1900,10)+1900 &amp; "-" &amp; FLOOR(Table1[[#This Row],[year]]-1890,10)+1900</f>
        <v>1990-2000</v>
      </c>
      <c r="T2000" s="14" t="s">
        <v>21835</v>
      </c>
      <c r="AB2000" s="14"/>
    </row>
    <row r="2001" spans="1:28" hidden="1" x14ac:dyDescent="0.3">
      <c r="A2001" t="s">
        <v>6669</v>
      </c>
      <c r="B2001" t="s">
        <v>1974</v>
      </c>
      <c r="C2001" t="s">
        <v>17</v>
      </c>
      <c r="D2001">
        <v>1991</v>
      </c>
      <c r="E2001" t="s">
        <v>6670</v>
      </c>
      <c r="F2001">
        <v>6.7</v>
      </c>
      <c r="G2001">
        <v>3100</v>
      </c>
      <c r="H2001" t="s">
        <v>5639</v>
      </c>
      <c r="I2001" t="s">
        <v>6671</v>
      </c>
      <c r="J2001" t="s">
        <v>1499</v>
      </c>
      <c r="K2001" t="s">
        <v>5762</v>
      </c>
      <c r="L2001">
        <f t="shared" si="31"/>
        <v>20500000</v>
      </c>
      <c r="M2001">
        <v>516517</v>
      </c>
      <c r="N2001" t="s">
        <v>5641</v>
      </c>
      <c r="O2001">
        <v>117</v>
      </c>
      <c r="P2001" t="str">
        <f>IF(Table1[[#This Row],[score]]&gt;=8.5,"High",IF(Table1[[#This Row],[score]]&gt;=7,"Medium","Low"))</f>
        <v>Low</v>
      </c>
      <c r="Q2001" s="5">
        <f>Table1[[#This Row],[gross]]-Table1[[#This Row],[budget]]</f>
        <v>-19983483</v>
      </c>
      <c r="R2001" s="5" t="str">
        <f>IF(Table1[[#This Row],[Profit]]&gt;0,"Profit","Loss")</f>
        <v>Loss</v>
      </c>
      <c r="S2001" s="6" t="str">
        <f>FLOOR(Table1[[#This Row],[year]]-1900,10)+1900 &amp; "-" &amp; FLOOR(Table1[[#This Row],[year]]-1890,10)+1900</f>
        <v>1990-2000</v>
      </c>
      <c r="T2001" s="14" t="s">
        <v>21835</v>
      </c>
      <c r="AB2001" s="14"/>
    </row>
    <row r="2002" spans="1:28" hidden="1" x14ac:dyDescent="0.3">
      <c r="A2002" t="s">
        <v>6566</v>
      </c>
      <c r="B2002" t="s">
        <v>33</v>
      </c>
      <c r="C2002" t="s">
        <v>17</v>
      </c>
      <c r="D2002">
        <v>1991</v>
      </c>
      <c r="E2002" t="s">
        <v>6133</v>
      </c>
      <c r="F2002">
        <v>7.2</v>
      </c>
      <c r="G2002">
        <v>6400</v>
      </c>
      <c r="H2002" t="s">
        <v>2597</v>
      </c>
      <c r="I2002" t="s">
        <v>6567</v>
      </c>
      <c r="J2002" t="s">
        <v>6568</v>
      </c>
      <c r="K2002" t="s">
        <v>2081</v>
      </c>
      <c r="L2002">
        <f t="shared" si="31"/>
        <v>20500000</v>
      </c>
      <c r="M2002">
        <v>516431</v>
      </c>
      <c r="N2002" t="s">
        <v>6569</v>
      </c>
      <c r="O2002">
        <v>98</v>
      </c>
      <c r="P2002" t="str">
        <f>IF(Table1[[#This Row],[score]]&gt;=8.5,"High",IF(Table1[[#This Row],[score]]&gt;=7,"Medium","Low"))</f>
        <v>Medium</v>
      </c>
      <c r="Q2002" s="5">
        <f>Table1[[#This Row],[gross]]-Table1[[#This Row],[budget]]</f>
        <v>-19983569</v>
      </c>
      <c r="R2002" s="5" t="str">
        <f>IF(Table1[[#This Row],[Profit]]&gt;0,"Profit","Loss")</f>
        <v>Loss</v>
      </c>
      <c r="S2002" s="6" t="str">
        <f>FLOOR(Table1[[#This Row],[year]]-1900,10)+1900 &amp; "-" &amp; FLOOR(Table1[[#This Row],[year]]-1890,10)+1900</f>
        <v>1990-2000</v>
      </c>
      <c r="T2002" s="14" t="s">
        <v>21835</v>
      </c>
      <c r="AB2002" s="14"/>
    </row>
    <row r="2003" spans="1:28" hidden="1" x14ac:dyDescent="0.3">
      <c r="A2003" t="s">
        <v>6559</v>
      </c>
      <c r="B2003" t="s">
        <v>16</v>
      </c>
      <c r="C2003" t="s">
        <v>34</v>
      </c>
      <c r="D2003">
        <v>1991</v>
      </c>
      <c r="E2003" t="s">
        <v>6355</v>
      </c>
      <c r="F2003">
        <v>4.8</v>
      </c>
      <c r="G2003">
        <v>1700</v>
      </c>
      <c r="H2003" t="s">
        <v>1311</v>
      </c>
      <c r="I2003" t="s">
        <v>1311</v>
      </c>
      <c r="J2003" t="s">
        <v>1507</v>
      </c>
      <c r="K2003" t="s">
        <v>30</v>
      </c>
      <c r="L2003">
        <f t="shared" si="31"/>
        <v>20500000</v>
      </c>
      <c r="M2003">
        <v>456127</v>
      </c>
      <c r="N2003" t="s">
        <v>6560</v>
      </c>
      <c r="O2003">
        <v>102</v>
      </c>
      <c r="P2003" t="str">
        <f>IF(Table1[[#This Row],[score]]&gt;=8.5,"High",IF(Table1[[#This Row],[score]]&gt;=7,"Medium","Low"))</f>
        <v>Low</v>
      </c>
      <c r="Q2003" s="5">
        <f>Table1[[#This Row],[gross]]-Table1[[#This Row],[budget]]</f>
        <v>-20043873</v>
      </c>
      <c r="R2003" s="5" t="str">
        <f>IF(Table1[[#This Row],[Profit]]&gt;0,"Profit","Loss")</f>
        <v>Loss</v>
      </c>
      <c r="S2003" s="6" t="str">
        <f>FLOOR(Table1[[#This Row],[year]]-1900,10)+1900 &amp; "-" &amp; FLOOR(Table1[[#This Row],[year]]-1890,10)+1900</f>
        <v>1990-2000</v>
      </c>
      <c r="T2003" s="14" t="s">
        <v>21835</v>
      </c>
      <c r="AB2003" s="14"/>
    </row>
    <row r="2004" spans="1:28" hidden="1" x14ac:dyDescent="0.3">
      <c r="A2004" t="s">
        <v>6583</v>
      </c>
      <c r="B2004" t="s">
        <v>16</v>
      </c>
      <c r="C2004" t="s">
        <v>17</v>
      </c>
      <c r="D2004">
        <v>1991</v>
      </c>
      <c r="E2004" t="s">
        <v>6423</v>
      </c>
      <c r="F2004">
        <v>6.3</v>
      </c>
      <c r="G2004">
        <v>5000</v>
      </c>
      <c r="H2004" t="s">
        <v>837</v>
      </c>
      <c r="I2004" t="s">
        <v>4488</v>
      </c>
      <c r="J2004" t="s">
        <v>2594</v>
      </c>
      <c r="K2004" t="s">
        <v>30</v>
      </c>
      <c r="L2004">
        <v>20000000</v>
      </c>
      <c r="M2004">
        <v>418807</v>
      </c>
      <c r="N2004" t="s">
        <v>44</v>
      </c>
      <c r="O2004">
        <v>111</v>
      </c>
      <c r="P2004" t="str">
        <f>IF(Table1[[#This Row],[score]]&gt;=8.5,"High",IF(Table1[[#This Row],[score]]&gt;=7,"Medium","Low"))</f>
        <v>Low</v>
      </c>
      <c r="Q2004" s="5">
        <f>Table1[[#This Row],[gross]]-Table1[[#This Row],[budget]]</f>
        <v>-19581193</v>
      </c>
      <c r="R2004" s="5" t="str">
        <f>IF(Table1[[#This Row],[Profit]]&gt;0,"Profit","Loss")</f>
        <v>Loss</v>
      </c>
      <c r="S2004" s="6" t="str">
        <f>FLOOR(Table1[[#This Row],[year]]-1900,10)+1900 &amp; "-" &amp; FLOOR(Table1[[#This Row],[year]]-1890,10)+1900</f>
        <v>1990-2000</v>
      </c>
      <c r="T2004" s="14" t="s">
        <v>21835</v>
      </c>
      <c r="AB2004" s="14"/>
    </row>
    <row r="2005" spans="1:28" hidden="1" x14ac:dyDescent="0.3">
      <c r="A2005" t="s">
        <v>6222</v>
      </c>
      <c r="B2005" t="s">
        <v>2676</v>
      </c>
      <c r="C2005" t="s">
        <v>17</v>
      </c>
      <c r="D2005">
        <v>1991</v>
      </c>
      <c r="E2005" t="s">
        <v>6223</v>
      </c>
      <c r="F2005">
        <v>7.6</v>
      </c>
      <c r="G2005">
        <v>7500</v>
      </c>
      <c r="H2005" t="s">
        <v>964</v>
      </c>
      <c r="I2005" t="s">
        <v>3173</v>
      </c>
      <c r="J2005" t="s">
        <v>3411</v>
      </c>
      <c r="K2005" t="s">
        <v>448</v>
      </c>
      <c r="L2005">
        <f t="shared" ref="L2005:L2010" si="32">20500000</f>
        <v>20500000</v>
      </c>
      <c r="M2005">
        <v>403056</v>
      </c>
      <c r="N2005" t="s">
        <v>6224</v>
      </c>
      <c r="O2005">
        <v>238</v>
      </c>
      <c r="P2005" t="str">
        <f>IF(Table1[[#This Row],[score]]&gt;=8.5,"High",IF(Table1[[#This Row],[score]]&gt;=7,"Medium","Low"))</f>
        <v>Medium</v>
      </c>
      <c r="Q2005" s="5">
        <f>Table1[[#This Row],[gross]]-Table1[[#This Row],[budget]]</f>
        <v>-20096944</v>
      </c>
      <c r="R2005" s="5" t="str">
        <f>IF(Table1[[#This Row],[Profit]]&gt;0,"Profit","Loss")</f>
        <v>Loss</v>
      </c>
      <c r="S2005" s="6" t="str">
        <f>FLOOR(Table1[[#This Row],[year]]-1900,10)+1900 &amp; "-" &amp; FLOOR(Table1[[#This Row],[year]]-1890,10)+1900</f>
        <v>1990-2000</v>
      </c>
      <c r="T2005" s="14" t="s">
        <v>21842</v>
      </c>
      <c r="AB2005" s="14"/>
    </row>
    <row r="2006" spans="1:28" hidden="1" x14ac:dyDescent="0.3">
      <c r="A2006" t="s">
        <v>6543</v>
      </c>
      <c r="B2006" t="s">
        <v>16</v>
      </c>
      <c r="C2006" t="s">
        <v>41</v>
      </c>
      <c r="D2006">
        <v>1991</v>
      </c>
      <c r="E2006" t="s">
        <v>6544</v>
      </c>
      <c r="F2006">
        <v>6.7</v>
      </c>
      <c r="G2006">
        <v>3300</v>
      </c>
      <c r="H2006" t="s">
        <v>6545</v>
      </c>
      <c r="I2006" t="s">
        <v>6545</v>
      </c>
      <c r="J2006" t="s">
        <v>6546</v>
      </c>
      <c r="K2006" t="s">
        <v>195</v>
      </c>
      <c r="L2006">
        <f t="shared" si="32"/>
        <v>20500000</v>
      </c>
      <c r="M2006">
        <v>396573</v>
      </c>
      <c r="N2006" t="s">
        <v>6547</v>
      </c>
      <c r="O2006">
        <v>102</v>
      </c>
      <c r="P2006" t="str">
        <f>IF(Table1[[#This Row],[score]]&gt;=8.5,"High",IF(Table1[[#This Row],[score]]&gt;=7,"Medium","Low"))</f>
        <v>Low</v>
      </c>
      <c r="Q2006" s="5">
        <f>Table1[[#This Row],[gross]]-Table1[[#This Row],[budget]]</f>
        <v>-20103427</v>
      </c>
      <c r="R2006" s="5" t="str">
        <f>IF(Table1[[#This Row],[Profit]]&gt;0,"Profit","Loss")</f>
        <v>Loss</v>
      </c>
      <c r="S2006" s="6" t="str">
        <f>FLOOR(Table1[[#This Row],[year]]-1900,10)+1900 &amp; "-" &amp; FLOOR(Table1[[#This Row],[year]]-1890,10)+1900</f>
        <v>1990-2000</v>
      </c>
      <c r="T2006" s="14" t="s">
        <v>21835</v>
      </c>
      <c r="AA2006" s="15"/>
      <c r="AB2006" s="14"/>
    </row>
    <row r="2007" spans="1:28" hidden="1" x14ac:dyDescent="0.3">
      <c r="A2007" t="s">
        <v>6431</v>
      </c>
      <c r="B2007" t="s">
        <v>16</v>
      </c>
      <c r="C2007" t="s">
        <v>41</v>
      </c>
      <c r="D2007">
        <v>1991</v>
      </c>
      <c r="E2007" t="s">
        <v>6269</v>
      </c>
      <c r="F2007">
        <v>7.4</v>
      </c>
      <c r="G2007">
        <v>8700</v>
      </c>
      <c r="H2007" t="s">
        <v>5576</v>
      </c>
      <c r="I2007" t="s">
        <v>6432</v>
      </c>
      <c r="J2007" t="s">
        <v>4427</v>
      </c>
      <c r="K2007" t="s">
        <v>30</v>
      </c>
      <c r="L2007">
        <f t="shared" si="32"/>
        <v>20500000</v>
      </c>
      <c r="M2007">
        <v>394631</v>
      </c>
      <c r="N2007" t="s">
        <v>23</v>
      </c>
      <c r="O2007">
        <v>94</v>
      </c>
      <c r="P2007" t="str">
        <f>IF(Table1[[#This Row],[score]]&gt;=8.5,"High",IF(Table1[[#This Row],[score]]&gt;=7,"Medium","Low"))</f>
        <v>Medium</v>
      </c>
      <c r="Q2007" s="5">
        <f>Table1[[#This Row],[gross]]-Table1[[#This Row],[budget]]</f>
        <v>-20105369</v>
      </c>
      <c r="R2007" s="5" t="str">
        <f>IF(Table1[[#This Row],[Profit]]&gt;0,"Profit","Loss")</f>
        <v>Loss</v>
      </c>
      <c r="S2007" s="6" t="str">
        <f>FLOOR(Table1[[#This Row],[year]]-1900,10)+1900 &amp; "-" &amp; FLOOR(Table1[[#This Row],[year]]-1890,10)+1900</f>
        <v>1990-2000</v>
      </c>
      <c r="T2007" s="14" t="s">
        <v>21835</v>
      </c>
      <c r="AB2007" s="14"/>
    </row>
    <row r="2008" spans="1:28" hidden="1" x14ac:dyDescent="0.3">
      <c r="A2008" t="s">
        <v>6652</v>
      </c>
      <c r="B2008" t="s">
        <v>33</v>
      </c>
      <c r="C2008" t="s">
        <v>17</v>
      </c>
      <c r="D2008">
        <v>1991</v>
      </c>
      <c r="E2008" t="s">
        <v>6653</v>
      </c>
      <c r="F2008">
        <v>6</v>
      </c>
      <c r="G2008">
        <v>796</v>
      </c>
      <c r="H2008" t="s">
        <v>3544</v>
      </c>
      <c r="I2008" t="s">
        <v>3644</v>
      </c>
      <c r="J2008" t="s">
        <v>4631</v>
      </c>
      <c r="K2008" t="s">
        <v>30</v>
      </c>
      <c r="L2008">
        <f t="shared" si="32"/>
        <v>20500000</v>
      </c>
      <c r="M2008">
        <v>336396</v>
      </c>
      <c r="N2008" t="s">
        <v>44</v>
      </c>
      <c r="O2008">
        <v>91</v>
      </c>
      <c r="P2008" t="str">
        <f>IF(Table1[[#This Row],[score]]&gt;=8.5,"High",IF(Table1[[#This Row],[score]]&gt;=7,"Medium","Low"))</f>
        <v>Low</v>
      </c>
      <c r="Q2008" s="5">
        <f>Table1[[#This Row],[gross]]-Table1[[#This Row],[budget]]</f>
        <v>-20163604</v>
      </c>
      <c r="R2008" s="5" t="str">
        <f>IF(Table1[[#This Row],[Profit]]&gt;0,"Profit","Loss")</f>
        <v>Loss</v>
      </c>
      <c r="S2008" s="6" t="str">
        <f>FLOOR(Table1[[#This Row],[year]]-1900,10)+1900 &amp; "-" &amp; FLOOR(Table1[[#This Row],[year]]-1890,10)+1900</f>
        <v>1990-2000</v>
      </c>
      <c r="T2008" s="14" t="s">
        <v>21844</v>
      </c>
      <c r="AB2008" s="14"/>
    </row>
    <row r="2009" spans="1:28" hidden="1" x14ac:dyDescent="0.3">
      <c r="A2009" t="s">
        <v>6658</v>
      </c>
      <c r="B2009" t="s">
        <v>16</v>
      </c>
      <c r="C2009" t="s">
        <v>41</v>
      </c>
      <c r="D2009">
        <v>1991</v>
      </c>
      <c r="E2009" t="s">
        <v>6659</v>
      </c>
      <c r="F2009">
        <v>7.1</v>
      </c>
      <c r="G2009">
        <v>4300</v>
      </c>
      <c r="H2009" t="s">
        <v>6011</v>
      </c>
      <c r="I2009" t="s">
        <v>6660</v>
      </c>
      <c r="J2009" t="s">
        <v>6661</v>
      </c>
      <c r="K2009" t="s">
        <v>22</v>
      </c>
      <c r="L2009">
        <f t="shared" si="32"/>
        <v>20500000</v>
      </c>
      <c r="M2009">
        <v>295444</v>
      </c>
      <c r="N2009" t="s">
        <v>6662</v>
      </c>
      <c r="O2009">
        <v>95</v>
      </c>
      <c r="P2009" t="str">
        <f>IF(Table1[[#This Row],[score]]&gt;=8.5,"High",IF(Table1[[#This Row],[score]]&gt;=7,"Medium","Low"))</f>
        <v>Medium</v>
      </c>
      <c r="Q2009" s="5">
        <f>Table1[[#This Row],[gross]]-Table1[[#This Row],[budget]]</f>
        <v>-20204556</v>
      </c>
      <c r="R2009" s="5" t="str">
        <f>IF(Table1[[#This Row],[Profit]]&gt;0,"Profit","Loss")</f>
        <v>Loss</v>
      </c>
      <c r="S2009" s="6" t="str">
        <f>FLOOR(Table1[[#This Row],[year]]-1900,10)+1900 &amp; "-" &amp; FLOOR(Table1[[#This Row],[year]]-1890,10)+1900</f>
        <v>1990-2000</v>
      </c>
      <c r="T2009" s="14" t="s">
        <v>21835</v>
      </c>
      <c r="AB2009" s="14"/>
    </row>
    <row r="2010" spans="1:28" hidden="1" x14ac:dyDescent="0.3">
      <c r="A2010" t="s">
        <v>6532</v>
      </c>
      <c r="B2010" t="s">
        <v>33</v>
      </c>
      <c r="C2010" t="s">
        <v>41</v>
      </c>
      <c r="D2010">
        <v>1991</v>
      </c>
      <c r="E2010" t="s">
        <v>6390</v>
      </c>
      <c r="F2010">
        <v>6.5</v>
      </c>
      <c r="G2010">
        <v>1800</v>
      </c>
      <c r="H2010" t="s">
        <v>4914</v>
      </c>
      <c r="I2010" t="s">
        <v>6533</v>
      </c>
      <c r="J2010" t="s">
        <v>2621</v>
      </c>
      <c r="K2010" t="s">
        <v>30</v>
      </c>
      <c r="L2010">
        <f t="shared" si="32"/>
        <v>20500000</v>
      </c>
      <c r="M2010">
        <v>271327</v>
      </c>
      <c r="N2010" t="s">
        <v>2001</v>
      </c>
      <c r="O2010">
        <v>96</v>
      </c>
      <c r="P2010" t="str">
        <f>IF(Table1[[#This Row],[score]]&gt;=8.5,"High",IF(Table1[[#This Row],[score]]&gt;=7,"Medium","Low"))</f>
        <v>Low</v>
      </c>
      <c r="Q2010" s="5">
        <f>Table1[[#This Row],[gross]]-Table1[[#This Row],[budget]]</f>
        <v>-20228673</v>
      </c>
      <c r="R2010" s="5" t="str">
        <f>IF(Table1[[#This Row],[Profit]]&gt;0,"Profit","Loss")</f>
        <v>Loss</v>
      </c>
      <c r="S2010" s="6" t="str">
        <f>FLOOR(Table1[[#This Row],[year]]-1900,10)+1900 &amp; "-" &amp; FLOOR(Table1[[#This Row],[year]]-1890,10)+1900</f>
        <v>1990-2000</v>
      </c>
      <c r="T2010" s="14" t="s">
        <v>21835</v>
      </c>
      <c r="AB2010" s="14"/>
    </row>
    <row r="2011" spans="1:28" hidden="1" x14ac:dyDescent="0.3">
      <c r="A2011" t="s">
        <v>6672</v>
      </c>
      <c r="B2011" t="s">
        <v>16</v>
      </c>
      <c r="C2011" t="s">
        <v>17</v>
      </c>
      <c r="D2011">
        <v>1991</v>
      </c>
      <c r="E2011" t="s">
        <v>6673</v>
      </c>
      <c r="F2011">
        <v>7.1</v>
      </c>
      <c r="G2011">
        <v>2700</v>
      </c>
      <c r="H2011" t="s">
        <v>6674</v>
      </c>
      <c r="I2011" t="s">
        <v>6674</v>
      </c>
      <c r="J2011" t="s">
        <v>6675</v>
      </c>
      <c r="K2011" t="s">
        <v>30</v>
      </c>
      <c r="L2011">
        <v>4000000</v>
      </c>
      <c r="M2011">
        <v>259012</v>
      </c>
      <c r="N2011" t="s">
        <v>4831</v>
      </c>
      <c r="O2011">
        <v>89</v>
      </c>
      <c r="P2011" t="str">
        <f>IF(Table1[[#This Row],[score]]&gt;=8.5,"High",IF(Table1[[#This Row],[score]]&gt;=7,"Medium","Low"))</f>
        <v>Medium</v>
      </c>
      <c r="Q2011" s="5">
        <f>Table1[[#This Row],[gross]]-Table1[[#This Row],[budget]]</f>
        <v>-3740988</v>
      </c>
      <c r="R2011" s="5" t="str">
        <f>IF(Table1[[#This Row],[Profit]]&gt;0,"Profit","Loss")</f>
        <v>Loss</v>
      </c>
      <c r="S2011" s="6" t="str">
        <f>FLOOR(Table1[[#This Row],[year]]-1900,10)+1900 &amp; "-" &amp; FLOOR(Table1[[#This Row],[year]]-1890,10)+1900</f>
        <v>1990-2000</v>
      </c>
      <c r="T2011" s="14" t="s">
        <v>21835</v>
      </c>
      <c r="AB2011" s="14"/>
    </row>
    <row r="2012" spans="1:28" hidden="1" x14ac:dyDescent="0.3">
      <c r="A2012" t="s">
        <v>6701</v>
      </c>
      <c r="B2012" t="s">
        <v>33</v>
      </c>
      <c r="C2012" t="s">
        <v>41</v>
      </c>
      <c r="D2012">
        <v>1991</v>
      </c>
      <c r="E2012" t="s">
        <v>6364</v>
      </c>
      <c r="F2012">
        <v>6.4</v>
      </c>
      <c r="G2012">
        <v>1100</v>
      </c>
      <c r="H2012" t="s">
        <v>1724</v>
      </c>
      <c r="I2012" t="s">
        <v>5919</v>
      </c>
      <c r="J2012" t="s">
        <v>6702</v>
      </c>
      <c r="K2012" t="s">
        <v>30</v>
      </c>
      <c r="L2012">
        <f>20500000</f>
        <v>20500000</v>
      </c>
      <c r="M2012">
        <v>246000</v>
      </c>
      <c r="N2012" t="s">
        <v>44</v>
      </c>
      <c r="O2012">
        <v>106</v>
      </c>
      <c r="P2012" t="str">
        <f>IF(Table1[[#This Row],[score]]&gt;=8.5,"High",IF(Table1[[#This Row],[score]]&gt;=7,"Medium","Low"))</f>
        <v>Low</v>
      </c>
      <c r="Q2012" s="5">
        <f>Table1[[#This Row],[gross]]-Table1[[#This Row],[budget]]</f>
        <v>-20254000</v>
      </c>
      <c r="R2012" s="5" t="str">
        <f>IF(Table1[[#This Row],[Profit]]&gt;0,"Profit","Loss")</f>
        <v>Loss</v>
      </c>
      <c r="S2012" s="6" t="str">
        <f>FLOOR(Table1[[#This Row],[year]]-1900,10)+1900 &amp; "-" &amp; FLOOR(Table1[[#This Row],[year]]-1890,10)+1900</f>
        <v>1990-2000</v>
      </c>
      <c r="T2012" s="14" t="s">
        <v>21835</v>
      </c>
      <c r="AB2012" s="14"/>
    </row>
    <row r="2013" spans="1:28" hidden="1" x14ac:dyDescent="0.3">
      <c r="A2013" t="s">
        <v>6516</v>
      </c>
      <c r="B2013" t="s">
        <v>16</v>
      </c>
      <c r="C2013" t="s">
        <v>104</v>
      </c>
      <c r="D2013">
        <v>1991</v>
      </c>
      <c r="E2013" t="s">
        <v>6071</v>
      </c>
      <c r="F2013">
        <v>6.5</v>
      </c>
      <c r="G2013">
        <v>3800</v>
      </c>
      <c r="H2013" t="s">
        <v>6517</v>
      </c>
      <c r="I2013" t="s">
        <v>6517</v>
      </c>
      <c r="J2013" t="s">
        <v>5655</v>
      </c>
      <c r="K2013" t="s">
        <v>22</v>
      </c>
      <c r="L2013">
        <v>6000000</v>
      </c>
      <c r="M2013">
        <v>221295</v>
      </c>
      <c r="N2013" t="s">
        <v>6518</v>
      </c>
      <c r="O2013">
        <v>99</v>
      </c>
      <c r="P2013" t="str">
        <f>IF(Table1[[#This Row],[score]]&gt;=8.5,"High",IF(Table1[[#This Row],[score]]&gt;=7,"Medium","Low"))</f>
        <v>Low</v>
      </c>
      <c r="Q2013" s="5">
        <f>Table1[[#This Row],[gross]]-Table1[[#This Row],[budget]]</f>
        <v>-5778705</v>
      </c>
      <c r="R2013" s="5" t="str">
        <f>IF(Table1[[#This Row],[Profit]]&gt;0,"Profit","Loss")</f>
        <v>Loss</v>
      </c>
      <c r="S2013" s="6" t="str">
        <f>FLOOR(Table1[[#This Row],[year]]-1900,10)+1900 &amp; "-" &amp; FLOOR(Table1[[#This Row],[year]]-1890,10)+1900</f>
        <v>1990-2000</v>
      </c>
      <c r="T2013" s="14" t="s">
        <v>21835</v>
      </c>
      <c r="AB2013" s="14"/>
    </row>
    <row r="2014" spans="1:28" hidden="1" x14ac:dyDescent="0.3">
      <c r="A2014" t="s">
        <v>6687</v>
      </c>
      <c r="B2014" t="s">
        <v>16</v>
      </c>
      <c r="C2014" t="s">
        <v>63</v>
      </c>
      <c r="D2014">
        <v>1991</v>
      </c>
      <c r="E2014" t="s">
        <v>4216</v>
      </c>
      <c r="F2014">
        <v>7.2</v>
      </c>
      <c r="G2014">
        <v>2800</v>
      </c>
      <c r="H2014" t="s">
        <v>6688</v>
      </c>
      <c r="I2014" t="s">
        <v>6688</v>
      </c>
      <c r="J2014" t="s">
        <v>6689</v>
      </c>
      <c r="K2014" t="s">
        <v>448</v>
      </c>
      <c r="L2014">
        <f>20500000</f>
        <v>20500000</v>
      </c>
      <c r="M2014">
        <v>193205</v>
      </c>
      <c r="N2014" t="s">
        <v>6690</v>
      </c>
      <c r="O2014">
        <v>158</v>
      </c>
      <c r="P2014" t="str">
        <f>IF(Table1[[#This Row],[score]]&gt;=8.5,"High",IF(Table1[[#This Row],[score]]&gt;=7,"Medium","Low"))</f>
        <v>Medium</v>
      </c>
      <c r="Q2014" s="5">
        <f>Table1[[#This Row],[gross]]-Table1[[#This Row],[budget]]</f>
        <v>-20306795</v>
      </c>
      <c r="R2014" s="5" t="str">
        <f>IF(Table1[[#This Row],[Profit]]&gt;0,"Profit","Loss")</f>
        <v>Loss</v>
      </c>
      <c r="S2014" s="6" t="str">
        <f>FLOOR(Table1[[#This Row],[year]]-1900,10)+1900 &amp; "-" &amp; FLOOR(Table1[[#This Row],[year]]-1890,10)+1900</f>
        <v>1990-2000</v>
      </c>
      <c r="T2014" s="14" t="s">
        <v>21835</v>
      </c>
      <c r="AB2014" s="14"/>
    </row>
    <row r="2015" spans="1:28" hidden="1" x14ac:dyDescent="0.3">
      <c r="A2015" t="s">
        <v>6354</v>
      </c>
      <c r="B2015" t="s">
        <v>16</v>
      </c>
      <c r="C2015" t="s">
        <v>17</v>
      </c>
      <c r="D2015">
        <v>1991</v>
      </c>
      <c r="E2015" t="s">
        <v>6355</v>
      </c>
      <c r="F2015">
        <v>7</v>
      </c>
      <c r="G2015">
        <v>8600</v>
      </c>
      <c r="H2015" t="s">
        <v>975</v>
      </c>
      <c r="I2015" t="s">
        <v>975</v>
      </c>
      <c r="J2015" t="s">
        <v>6356</v>
      </c>
      <c r="K2015" t="s">
        <v>30</v>
      </c>
      <c r="L2015">
        <v>7000000</v>
      </c>
      <c r="M2015">
        <v>191125</v>
      </c>
      <c r="N2015" t="s">
        <v>31</v>
      </c>
      <c r="O2015">
        <v>127</v>
      </c>
      <c r="P2015" t="str">
        <f>IF(Table1[[#This Row],[score]]&gt;=8.5,"High",IF(Table1[[#This Row],[score]]&gt;=7,"Medium","Low"))</f>
        <v>Medium</v>
      </c>
      <c r="Q2015" s="5">
        <f>Table1[[#This Row],[gross]]-Table1[[#This Row],[budget]]</f>
        <v>-6808875</v>
      </c>
      <c r="R2015" s="5" t="str">
        <f>IF(Table1[[#This Row],[Profit]]&gt;0,"Profit","Loss")</f>
        <v>Loss</v>
      </c>
      <c r="S2015" s="6" t="str">
        <f>FLOOR(Table1[[#This Row],[year]]-1900,10)+1900 &amp; "-" &amp; FLOOR(Table1[[#This Row],[year]]-1890,10)+1900</f>
        <v>1990-2000</v>
      </c>
      <c r="T2015" s="14" t="s">
        <v>21835</v>
      </c>
      <c r="AB2015" s="14"/>
    </row>
    <row r="2016" spans="1:28" hidden="1" x14ac:dyDescent="0.3">
      <c r="A2016" t="s">
        <v>6620</v>
      </c>
      <c r="B2016" t="s">
        <v>33</v>
      </c>
      <c r="C2016" t="s">
        <v>41</v>
      </c>
      <c r="D2016">
        <v>1991</v>
      </c>
      <c r="E2016" t="s">
        <v>4355</v>
      </c>
      <c r="F2016">
        <v>6.2</v>
      </c>
      <c r="G2016">
        <v>1700</v>
      </c>
      <c r="H2016" t="s">
        <v>6621</v>
      </c>
      <c r="I2016" t="s">
        <v>6622</v>
      </c>
      <c r="J2016" t="s">
        <v>3025</v>
      </c>
      <c r="K2016" t="s">
        <v>248</v>
      </c>
      <c r="L2016">
        <f>20500000</f>
        <v>20500000</v>
      </c>
      <c r="M2016">
        <v>179469</v>
      </c>
      <c r="N2016" t="s">
        <v>6623</v>
      </c>
      <c r="O2016">
        <v>85</v>
      </c>
      <c r="P2016" t="str">
        <f>IF(Table1[[#This Row],[score]]&gt;=8.5,"High",IF(Table1[[#This Row],[score]]&gt;=7,"Medium","Low"))</f>
        <v>Low</v>
      </c>
      <c r="Q2016" s="5">
        <f>Table1[[#This Row],[gross]]-Table1[[#This Row],[budget]]</f>
        <v>-20320531</v>
      </c>
      <c r="R2016" s="5" t="str">
        <f>IF(Table1[[#This Row],[Profit]]&gt;0,"Profit","Loss")</f>
        <v>Loss</v>
      </c>
      <c r="S2016" s="6" t="str">
        <f>FLOOR(Table1[[#This Row],[year]]-1900,10)+1900 &amp; "-" &amp; FLOOR(Table1[[#This Row],[year]]-1890,10)+1900</f>
        <v>1990-2000</v>
      </c>
      <c r="T2016" s="14" t="s">
        <v>21835</v>
      </c>
      <c r="AB2016" s="14"/>
    </row>
    <row r="2017" spans="1:28" hidden="1" x14ac:dyDescent="0.3">
      <c r="A2017" t="s">
        <v>6367</v>
      </c>
      <c r="B2017" t="s">
        <v>16</v>
      </c>
      <c r="C2017" t="s">
        <v>17</v>
      </c>
      <c r="D2017">
        <v>1991</v>
      </c>
      <c r="E2017" t="s">
        <v>6169</v>
      </c>
      <c r="F2017">
        <v>6.3</v>
      </c>
      <c r="G2017">
        <v>3100</v>
      </c>
      <c r="H2017" t="s">
        <v>6368</v>
      </c>
      <c r="I2017" t="s">
        <v>6368</v>
      </c>
      <c r="J2017" t="s">
        <v>6369</v>
      </c>
      <c r="K2017" t="s">
        <v>22</v>
      </c>
      <c r="L2017">
        <f>20500000</f>
        <v>20500000</v>
      </c>
      <c r="M2017">
        <v>135893</v>
      </c>
      <c r="N2017" t="s">
        <v>3055</v>
      </c>
      <c r="O2017">
        <v>108</v>
      </c>
      <c r="P2017" t="str">
        <f>IF(Table1[[#This Row],[score]]&gt;=8.5,"High",IF(Table1[[#This Row],[score]]&gt;=7,"Medium","Low"))</f>
        <v>Low</v>
      </c>
      <c r="Q2017" s="5">
        <f>Table1[[#This Row],[gross]]-Table1[[#This Row],[budget]]</f>
        <v>-20364107</v>
      </c>
      <c r="R2017" s="5" t="str">
        <f>IF(Table1[[#This Row],[Profit]]&gt;0,"Profit","Loss")</f>
        <v>Loss</v>
      </c>
      <c r="S2017" s="6" t="str">
        <f>FLOOR(Table1[[#This Row],[year]]-1900,10)+1900 &amp; "-" &amp; FLOOR(Table1[[#This Row],[year]]-1890,10)+1900</f>
        <v>1990-2000</v>
      </c>
      <c r="T2017" s="14" t="s">
        <v>21835</v>
      </c>
      <c r="AB2017" s="14"/>
    </row>
    <row r="2018" spans="1:28" hidden="1" x14ac:dyDescent="0.3">
      <c r="A2018" t="s">
        <v>6665</v>
      </c>
      <c r="B2018" t="s">
        <v>16</v>
      </c>
      <c r="C2018" t="s">
        <v>4834</v>
      </c>
      <c r="D2018">
        <v>1991</v>
      </c>
      <c r="E2018" t="s">
        <v>6666</v>
      </c>
      <c r="F2018">
        <v>5.9</v>
      </c>
      <c r="G2018">
        <v>1500</v>
      </c>
      <c r="H2018" t="s">
        <v>4899</v>
      </c>
      <c r="I2018" t="s">
        <v>4899</v>
      </c>
      <c r="J2018" t="s">
        <v>6667</v>
      </c>
      <c r="K2018" t="s">
        <v>30</v>
      </c>
      <c r="L2018">
        <v>6900000</v>
      </c>
      <c r="M2018">
        <v>133645</v>
      </c>
      <c r="N2018" t="s">
        <v>6668</v>
      </c>
      <c r="O2018">
        <v>112</v>
      </c>
      <c r="P2018" t="str">
        <f>IF(Table1[[#This Row],[score]]&gt;=8.5,"High",IF(Table1[[#This Row],[score]]&gt;=7,"Medium","Low"))</f>
        <v>Low</v>
      </c>
      <c r="Q2018" s="5">
        <f>Table1[[#This Row],[gross]]-Table1[[#This Row],[budget]]</f>
        <v>-6766355</v>
      </c>
      <c r="R2018" s="5" t="str">
        <f>IF(Table1[[#This Row],[Profit]]&gt;0,"Profit","Loss")</f>
        <v>Loss</v>
      </c>
      <c r="S2018" s="6" t="str">
        <f>FLOOR(Table1[[#This Row],[year]]-1900,10)+1900 &amp; "-" &amp; FLOOR(Table1[[#This Row],[year]]-1890,10)+1900</f>
        <v>1990-2000</v>
      </c>
      <c r="T2018" s="14" t="s">
        <v>21835</v>
      </c>
      <c r="AA2018" s="15"/>
      <c r="AB2018" s="14"/>
    </row>
    <row r="2019" spans="1:28" hidden="1" x14ac:dyDescent="0.3">
      <c r="A2019" t="s">
        <v>6452</v>
      </c>
      <c r="B2019" t="s">
        <v>16</v>
      </c>
      <c r="C2019" t="s">
        <v>41</v>
      </c>
      <c r="D2019">
        <v>1991</v>
      </c>
      <c r="E2019" t="s">
        <v>6453</v>
      </c>
      <c r="F2019">
        <v>5.6</v>
      </c>
      <c r="G2019">
        <v>4700</v>
      </c>
      <c r="H2019" t="s">
        <v>4923</v>
      </c>
      <c r="I2019" t="s">
        <v>4923</v>
      </c>
      <c r="J2019" t="s">
        <v>4923</v>
      </c>
      <c r="K2019" t="s">
        <v>30</v>
      </c>
      <c r="L2019">
        <v>1400000</v>
      </c>
      <c r="M2019">
        <v>115103</v>
      </c>
      <c r="N2019" t="s">
        <v>6454</v>
      </c>
      <c r="O2019">
        <v>87</v>
      </c>
      <c r="P2019" t="str">
        <f>IF(Table1[[#This Row],[score]]&gt;=8.5,"High",IF(Table1[[#This Row],[score]]&gt;=7,"Medium","Low"))</f>
        <v>Low</v>
      </c>
      <c r="Q2019" s="5">
        <f>Table1[[#This Row],[gross]]-Table1[[#This Row],[budget]]</f>
        <v>-1284897</v>
      </c>
      <c r="R2019" s="5" t="str">
        <f>IF(Table1[[#This Row],[Profit]]&gt;0,"Profit","Loss")</f>
        <v>Loss</v>
      </c>
      <c r="S2019" s="6" t="str">
        <f>FLOOR(Table1[[#This Row],[year]]-1900,10)+1900 &amp; "-" &amp; FLOOR(Table1[[#This Row],[year]]-1890,10)+1900</f>
        <v>1990-2000</v>
      </c>
      <c r="T2019" s="14" t="s">
        <v>21835</v>
      </c>
      <c r="AB2019" s="14"/>
    </row>
    <row r="2020" spans="1:28" hidden="1" x14ac:dyDescent="0.3">
      <c r="A2020" t="s">
        <v>6703</v>
      </c>
      <c r="B2020" t="s">
        <v>1974</v>
      </c>
      <c r="C2020" t="s">
        <v>63</v>
      </c>
      <c r="D2020">
        <v>1991</v>
      </c>
      <c r="E2020" t="s">
        <v>6243</v>
      </c>
      <c r="F2020">
        <v>7.1</v>
      </c>
      <c r="G2020">
        <v>2000</v>
      </c>
      <c r="H2020" t="s">
        <v>2673</v>
      </c>
      <c r="I2020" t="s">
        <v>2673</v>
      </c>
      <c r="J2020" t="s">
        <v>4214</v>
      </c>
      <c r="K2020" t="s">
        <v>306</v>
      </c>
      <c r="L2020">
        <f>20500000</f>
        <v>20500000</v>
      </c>
      <c r="M2020">
        <v>93292</v>
      </c>
      <c r="N2020" t="s">
        <v>6704</v>
      </c>
      <c r="O2020">
        <v>137</v>
      </c>
      <c r="P2020" t="str">
        <f>IF(Table1[[#This Row],[score]]&gt;=8.5,"High",IF(Table1[[#This Row],[score]]&gt;=7,"Medium","Low"))</f>
        <v>Medium</v>
      </c>
      <c r="Q2020" s="5">
        <f>Table1[[#This Row],[gross]]-Table1[[#This Row],[budget]]</f>
        <v>-20406708</v>
      </c>
      <c r="R2020" s="5" t="str">
        <f>IF(Table1[[#This Row],[Profit]]&gt;0,"Profit","Loss")</f>
        <v>Loss</v>
      </c>
      <c r="S2020" s="6" t="str">
        <f>FLOOR(Table1[[#This Row],[year]]-1900,10)+1900 &amp; "-" &amp; FLOOR(Table1[[#This Row],[year]]-1890,10)+1900</f>
        <v>1990-2000</v>
      </c>
      <c r="T2020" s="14" t="s">
        <v>21835</v>
      </c>
      <c r="AB2020" s="14"/>
    </row>
    <row r="2021" spans="1:28" hidden="1" x14ac:dyDescent="0.3">
      <c r="A2021" t="s">
        <v>6468</v>
      </c>
      <c r="B2021" t="s">
        <v>16</v>
      </c>
      <c r="C2021" t="s">
        <v>41</v>
      </c>
      <c r="D2021">
        <v>1991</v>
      </c>
      <c r="E2021" t="s">
        <v>6469</v>
      </c>
      <c r="F2021">
        <v>5.8</v>
      </c>
      <c r="G2021">
        <v>3800</v>
      </c>
      <c r="H2021" t="s">
        <v>6470</v>
      </c>
      <c r="I2021" t="s">
        <v>6470</v>
      </c>
      <c r="J2021" t="s">
        <v>6471</v>
      </c>
      <c r="K2021" t="s">
        <v>1256</v>
      </c>
      <c r="L2021">
        <v>500000</v>
      </c>
      <c r="M2021">
        <v>90091</v>
      </c>
      <c r="N2021" t="s">
        <v>6472</v>
      </c>
      <c r="O2021">
        <v>97</v>
      </c>
      <c r="P2021" t="str">
        <f>IF(Table1[[#This Row],[score]]&gt;=8.5,"High",IF(Table1[[#This Row],[score]]&gt;=7,"Medium","Low"))</f>
        <v>Low</v>
      </c>
      <c r="Q2021" s="5">
        <f>Table1[[#This Row],[gross]]-Table1[[#This Row],[budget]]</f>
        <v>-409909</v>
      </c>
      <c r="R2021" s="5" t="str">
        <f>IF(Table1[[#This Row],[Profit]]&gt;0,"Profit","Loss")</f>
        <v>Loss</v>
      </c>
      <c r="S2021" s="6" t="str">
        <f>FLOOR(Table1[[#This Row],[year]]-1900,10)+1900 &amp; "-" &amp; FLOOR(Table1[[#This Row],[year]]-1890,10)+1900</f>
        <v>1990-2000</v>
      </c>
      <c r="T2021" s="14" t="s">
        <v>21842</v>
      </c>
      <c r="AB2021" s="14"/>
    </row>
    <row r="2022" spans="1:28" hidden="1" x14ac:dyDescent="0.3">
      <c r="A2022" t="s">
        <v>6680</v>
      </c>
      <c r="B2022" t="s">
        <v>16</v>
      </c>
      <c r="C2022" t="s">
        <v>17</v>
      </c>
      <c r="D2022">
        <v>1991</v>
      </c>
      <c r="E2022" t="s">
        <v>6651</v>
      </c>
      <c r="F2022">
        <v>6</v>
      </c>
      <c r="G2022">
        <v>945</v>
      </c>
      <c r="H2022" t="s">
        <v>5016</v>
      </c>
      <c r="I2022" t="s">
        <v>6681</v>
      </c>
      <c r="J2022" t="s">
        <v>6682</v>
      </c>
      <c r="K2022" t="s">
        <v>30</v>
      </c>
      <c r="L2022">
        <f>20500000</f>
        <v>20500000</v>
      </c>
      <c r="M2022">
        <v>30964</v>
      </c>
      <c r="N2022" t="s">
        <v>2212</v>
      </c>
      <c r="O2022">
        <v>113</v>
      </c>
      <c r="P2022" t="str">
        <f>IF(Table1[[#This Row],[score]]&gt;=8.5,"High",IF(Table1[[#This Row],[score]]&gt;=7,"Medium","Low"))</f>
        <v>Low</v>
      </c>
      <c r="Q2022" s="5">
        <f>Table1[[#This Row],[gross]]-Table1[[#This Row],[budget]]</f>
        <v>-20469036</v>
      </c>
      <c r="R2022" s="5" t="str">
        <f>IF(Table1[[#This Row],[Profit]]&gt;0,"Profit","Loss")</f>
        <v>Loss</v>
      </c>
      <c r="S2022" s="6" t="str">
        <f>FLOOR(Table1[[#This Row],[year]]-1900,10)+1900 &amp; "-" &amp; FLOOR(Table1[[#This Row],[year]]-1890,10)+1900</f>
        <v>1990-2000</v>
      </c>
      <c r="T2022" s="14" t="s">
        <v>21835</v>
      </c>
      <c r="AB2022" s="14"/>
    </row>
    <row r="2023" spans="1:28" hidden="1" x14ac:dyDescent="0.3">
      <c r="A2023" t="s">
        <v>6308</v>
      </c>
      <c r="B2023" t="s">
        <v>16</v>
      </c>
      <c r="C2023" t="s">
        <v>17</v>
      </c>
      <c r="D2023">
        <v>1991</v>
      </c>
      <c r="E2023" t="s">
        <v>6309</v>
      </c>
      <c r="F2023">
        <v>7.6</v>
      </c>
      <c r="G2023">
        <v>13000</v>
      </c>
      <c r="H2023" t="s">
        <v>3410</v>
      </c>
      <c r="I2023" t="s">
        <v>3410</v>
      </c>
      <c r="J2023" t="s">
        <v>6310</v>
      </c>
      <c r="K2023" t="s">
        <v>448</v>
      </c>
      <c r="L2023">
        <v>28000000</v>
      </c>
      <c r="M2023">
        <v>29679</v>
      </c>
      <c r="N2023" t="s">
        <v>2480</v>
      </c>
      <c r="O2023">
        <v>125</v>
      </c>
      <c r="P2023" t="str">
        <f>IF(Table1[[#This Row],[score]]&gt;=8.5,"High",IF(Table1[[#This Row],[score]]&gt;=7,"Medium","Low"))</f>
        <v>Medium</v>
      </c>
      <c r="Q2023" s="5">
        <f>Table1[[#This Row],[gross]]-Table1[[#This Row],[budget]]</f>
        <v>-27970321</v>
      </c>
      <c r="R2023" s="5" t="str">
        <f>IF(Table1[[#This Row],[Profit]]&gt;0,"Profit","Loss")</f>
        <v>Loss</v>
      </c>
      <c r="S2023" s="6" t="str">
        <f>FLOOR(Table1[[#This Row],[year]]-1900,10)+1900 &amp; "-" &amp; FLOOR(Table1[[#This Row],[year]]-1890,10)+1900</f>
        <v>1990-2000</v>
      </c>
      <c r="T2023" s="14" t="s">
        <v>21835</v>
      </c>
      <c r="AB2023" s="14"/>
    </row>
    <row r="2024" spans="1:28" hidden="1" x14ac:dyDescent="0.3">
      <c r="A2024" t="s">
        <v>6639</v>
      </c>
      <c r="B2024" t="s">
        <v>443</v>
      </c>
      <c r="C2024" t="s">
        <v>41</v>
      </c>
      <c r="D2024">
        <v>1991</v>
      </c>
      <c r="E2024" t="s">
        <v>6640</v>
      </c>
      <c r="F2024">
        <v>6.9</v>
      </c>
      <c r="G2024">
        <v>3500</v>
      </c>
      <c r="H2024" t="s">
        <v>6174</v>
      </c>
      <c r="I2024" t="s">
        <v>6174</v>
      </c>
      <c r="J2024" t="s">
        <v>6641</v>
      </c>
      <c r="K2024" t="s">
        <v>1182</v>
      </c>
      <c r="L2024">
        <f>20500000</f>
        <v>20500000</v>
      </c>
      <c r="M2024">
        <v>9915</v>
      </c>
      <c r="N2024" t="s">
        <v>6642</v>
      </c>
      <c r="O2024">
        <v>94</v>
      </c>
      <c r="P2024" t="str">
        <f>IF(Table1[[#This Row],[score]]&gt;=8.5,"High",IF(Table1[[#This Row],[score]]&gt;=7,"Medium","Low"))</f>
        <v>Low</v>
      </c>
      <c r="Q2024" s="5">
        <f>Table1[[#This Row],[gross]]-Table1[[#This Row],[budget]]</f>
        <v>-20490085</v>
      </c>
      <c r="R2024" s="5" t="str">
        <f>IF(Table1[[#This Row],[Profit]]&gt;0,"Profit","Loss")</f>
        <v>Loss</v>
      </c>
      <c r="S2024" s="6" t="str">
        <f>FLOOR(Table1[[#This Row],[year]]-1900,10)+1900 &amp; "-" &amp; FLOOR(Table1[[#This Row],[year]]-1890,10)+1900</f>
        <v>1990-2000</v>
      </c>
      <c r="T2024" s="14" t="s">
        <v>21861</v>
      </c>
      <c r="AB2024" s="14"/>
    </row>
    <row r="2025" spans="1:28" hidden="1" x14ac:dyDescent="0.3">
      <c r="A2025" t="s">
        <v>6592</v>
      </c>
      <c r="B2025" t="s">
        <v>16</v>
      </c>
      <c r="C2025" t="s">
        <v>52</v>
      </c>
      <c r="D2025">
        <v>1991</v>
      </c>
      <c r="E2025" t="s">
        <v>6256</v>
      </c>
      <c r="F2025">
        <v>5.2</v>
      </c>
      <c r="G2025">
        <v>2700</v>
      </c>
      <c r="H2025" t="s">
        <v>1136</v>
      </c>
      <c r="I2025" t="s">
        <v>6593</v>
      </c>
      <c r="J2025" t="s">
        <v>6594</v>
      </c>
      <c r="K2025" t="s">
        <v>30</v>
      </c>
      <c r="L2025">
        <f>20500000</f>
        <v>20500000</v>
      </c>
      <c r="M2025">
        <v>2368</v>
      </c>
      <c r="N2025" t="s">
        <v>4541</v>
      </c>
      <c r="O2025">
        <v>105</v>
      </c>
      <c r="P2025" t="str">
        <f>IF(Table1[[#This Row],[score]]&gt;=8.5,"High",IF(Table1[[#This Row],[score]]&gt;=7,"Medium","Low"))</f>
        <v>Low</v>
      </c>
      <c r="Q2025" s="5">
        <f>Table1[[#This Row],[gross]]-Table1[[#This Row],[budget]]</f>
        <v>-20497632</v>
      </c>
      <c r="R2025" s="5" t="str">
        <f>IF(Table1[[#This Row],[Profit]]&gt;0,"Profit","Loss")</f>
        <v>Loss</v>
      </c>
      <c r="S2025" s="6" t="str">
        <f>FLOOR(Table1[[#This Row],[year]]-1900,10)+1900 &amp; "-" &amp; FLOOR(Table1[[#This Row],[year]]-1890,10)+1900</f>
        <v>1990-2000</v>
      </c>
      <c r="T2025" s="14" t="s">
        <v>21835</v>
      </c>
      <c r="AB2025" s="14"/>
    </row>
    <row r="2026" spans="1:28" hidden="1" x14ac:dyDescent="0.3">
      <c r="A2026" t="s">
        <v>6745</v>
      </c>
      <c r="B2026" t="s">
        <v>337</v>
      </c>
      <c r="C2026" t="s">
        <v>390</v>
      </c>
      <c r="D2026">
        <v>1992</v>
      </c>
      <c r="E2026" t="s">
        <v>6734</v>
      </c>
      <c r="F2026">
        <v>8</v>
      </c>
      <c r="G2026">
        <v>382000</v>
      </c>
      <c r="H2026" t="s">
        <v>5036</v>
      </c>
      <c r="I2026" t="s">
        <v>5036</v>
      </c>
      <c r="J2026" t="s">
        <v>6746</v>
      </c>
      <c r="K2026" t="s">
        <v>30</v>
      </c>
      <c r="L2026">
        <v>28000000</v>
      </c>
      <c r="M2026">
        <v>504050219</v>
      </c>
      <c r="N2026" t="s">
        <v>1708</v>
      </c>
      <c r="O2026">
        <v>90</v>
      </c>
      <c r="P2026" t="str">
        <f>IF(Table1[[#This Row],[score]]&gt;=8.5,"High",IF(Table1[[#This Row],[score]]&gt;=7,"Medium","Low"))</f>
        <v>Medium</v>
      </c>
      <c r="Q2026" s="5">
        <f>Table1[[#This Row],[gross]]-Table1[[#This Row],[budget]]</f>
        <v>476050219</v>
      </c>
      <c r="R2026" s="5" t="str">
        <f>IF(Table1[[#This Row],[Profit]]&gt;0,"Profit","Loss")</f>
        <v>Profit</v>
      </c>
      <c r="S2026" s="6" t="str">
        <f>FLOOR(Table1[[#This Row],[year]]-1900,10)+1900 &amp; "-" &amp; FLOOR(Table1[[#This Row],[year]]-1890,10)+1900</f>
        <v>1990-2000</v>
      </c>
      <c r="T2026" s="14" t="s">
        <v>21835</v>
      </c>
      <c r="AB2026" s="14"/>
    </row>
    <row r="2027" spans="1:28" hidden="1" x14ac:dyDescent="0.3">
      <c r="A2027" t="s">
        <v>6733</v>
      </c>
      <c r="B2027" t="s">
        <v>16</v>
      </c>
      <c r="C2027" t="s">
        <v>34</v>
      </c>
      <c r="D2027">
        <v>1992</v>
      </c>
      <c r="E2027" t="s">
        <v>6734</v>
      </c>
      <c r="F2027">
        <v>6.3</v>
      </c>
      <c r="G2027">
        <v>124000</v>
      </c>
      <c r="H2027" t="s">
        <v>5328</v>
      </c>
      <c r="I2027" t="s">
        <v>487</v>
      </c>
      <c r="J2027" t="s">
        <v>2798</v>
      </c>
      <c r="K2027" t="s">
        <v>30</v>
      </c>
      <c r="L2027">
        <v>25000000</v>
      </c>
      <c r="M2027">
        <v>411006740</v>
      </c>
      <c r="N2027" t="s">
        <v>6735</v>
      </c>
      <c r="O2027">
        <v>129</v>
      </c>
      <c r="P2027" t="str">
        <f>IF(Table1[[#This Row],[score]]&gt;=8.5,"High",IF(Table1[[#This Row],[score]]&gt;=7,"Medium","Low"))</f>
        <v>Low</v>
      </c>
      <c r="Q2027" s="5">
        <f>Table1[[#This Row],[gross]]-Table1[[#This Row],[budget]]</f>
        <v>386006740</v>
      </c>
      <c r="R2027" s="5" t="str">
        <f>IF(Table1[[#This Row],[Profit]]&gt;0,"Profit","Loss")</f>
        <v>Profit</v>
      </c>
      <c r="S2027" s="6" t="str">
        <f>FLOOR(Table1[[#This Row],[year]]-1900,10)+1900 &amp; "-" &amp; FLOOR(Table1[[#This Row],[year]]-1890,10)+1900</f>
        <v>1990-2000</v>
      </c>
      <c r="T2027" s="14" t="s">
        <v>21835</v>
      </c>
      <c r="AB2027" s="14"/>
    </row>
    <row r="2028" spans="1:28" hidden="1" x14ac:dyDescent="0.3">
      <c r="A2028" t="s">
        <v>6800</v>
      </c>
      <c r="B2028" t="s">
        <v>33</v>
      </c>
      <c r="C2028" t="s">
        <v>25</v>
      </c>
      <c r="D2028">
        <v>1992</v>
      </c>
      <c r="E2028" t="s">
        <v>6801</v>
      </c>
      <c r="F2028">
        <v>6.8</v>
      </c>
      <c r="G2028">
        <v>318000</v>
      </c>
      <c r="H2028" t="s">
        <v>2026</v>
      </c>
      <c r="I2028" t="s">
        <v>1297</v>
      </c>
      <c r="J2028" t="s">
        <v>5606</v>
      </c>
      <c r="K2028" t="s">
        <v>30</v>
      </c>
      <c r="L2028">
        <v>28000000</v>
      </c>
      <c r="M2028">
        <v>358994850</v>
      </c>
      <c r="N2028" t="s">
        <v>180</v>
      </c>
      <c r="O2028">
        <v>120</v>
      </c>
      <c r="P2028" t="str">
        <f>IF(Table1[[#This Row],[score]]&gt;=8.5,"High",IF(Table1[[#This Row],[score]]&gt;=7,"Medium","Low"))</f>
        <v>Low</v>
      </c>
      <c r="Q2028" s="5">
        <f>Table1[[#This Row],[gross]]-Table1[[#This Row],[budget]]</f>
        <v>330994850</v>
      </c>
      <c r="R2028" s="5" t="str">
        <f>IF(Table1[[#This Row],[Profit]]&gt;0,"Profit","Loss")</f>
        <v>Profit</v>
      </c>
      <c r="S2028" s="6" t="str">
        <f>FLOOR(Table1[[#This Row],[year]]-1900,10)+1900 &amp; "-" &amp; FLOOR(Table1[[#This Row],[year]]-1890,10)+1900</f>
        <v>1990-2000</v>
      </c>
      <c r="T2028" s="14" t="s">
        <v>21835</v>
      </c>
      <c r="AB2028" s="14"/>
    </row>
    <row r="2029" spans="1:28" hidden="1" x14ac:dyDescent="0.3">
      <c r="A2029" t="s">
        <v>6712</v>
      </c>
      <c r="B2029" t="s">
        <v>16</v>
      </c>
      <c r="C2029" t="s">
        <v>17</v>
      </c>
      <c r="D2029">
        <v>1992</v>
      </c>
      <c r="E2029" t="s">
        <v>6451</v>
      </c>
      <c r="F2029">
        <v>7</v>
      </c>
      <c r="G2029">
        <v>186000</v>
      </c>
      <c r="H2029" t="s">
        <v>2615</v>
      </c>
      <c r="I2029" t="s">
        <v>2699</v>
      </c>
      <c r="J2029" t="s">
        <v>1803</v>
      </c>
      <c r="K2029" t="s">
        <v>30</v>
      </c>
      <c r="L2029">
        <v>49000000</v>
      </c>
      <c r="M2029">
        <v>352927224</v>
      </c>
      <c r="N2029" t="s">
        <v>4109</v>
      </c>
      <c r="O2029">
        <v>127</v>
      </c>
      <c r="P2029" t="str">
        <f>IF(Table1[[#This Row],[score]]&gt;=8.5,"High",IF(Table1[[#This Row],[score]]&gt;=7,"Medium","Low"))</f>
        <v>Medium</v>
      </c>
      <c r="Q2029" s="5">
        <f>Table1[[#This Row],[gross]]-Table1[[#This Row],[budget]]</f>
        <v>303927224</v>
      </c>
      <c r="R2029" s="5" t="str">
        <f>IF(Table1[[#This Row],[Profit]]&gt;0,"Profit","Loss")</f>
        <v>Profit</v>
      </c>
      <c r="S2029" s="6" t="str">
        <f>FLOOR(Table1[[#This Row],[year]]-1900,10)+1900 &amp; "-" &amp; FLOOR(Table1[[#This Row],[year]]-1890,10)+1900</f>
        <v>1990-2000</v>
      </c>
      <c r="T2029" s="14" t="s">
        <v>21835</v>
      </c>
      <c r="AB2029" s="14"/>
    </row>
    <row r="2030" spans="1:28" hidden="1" x14ac:dyDescent="0.3">
      <c r="A2030" t="s">
        <v>6836</v>
      </c>
      <c r="B2030" t="s">
        <v>16</v>
      </c>
      <c r="C2030" t="s">
        <v>34</v>
      </c>
      <c r="D2030">
        <v>1992</v>
      </c>
      <c r="E2030" t="s">
        <v>6837</v>
      </c>
      <c r="F2030">
        <v>6.7</v>
      </c>
      <c r="G2030">
        <v>160000</v>
      </c>
      <c r="H2030" t="s">
        <v>1141</v>
      </c>
      <c r="I2030" t="s">
        <v>1506</v>
      </c>
      <c r="J2030" t="s">
        <v>526</v>
      </c>
      <c r="K2030" t="s">
        <v>30</v>
      </c>
      <c r="L2030">
        <v>35000000</v>
      </c>
      <c r="M2030">
        <v>321731527</v>
      </c>
      <c r="N2030" t="s">
        <v>23</v>
      </c>
      <c r="O2030">
        <v>118</v>
      </c>
      <c r="P2030" t="str">
        <f>IF(Table1[[#This Row],[score]]&gt;=8.5,"High",IF(Table1[[#This Row],[score]]&gt;=7,"Medium","Low"))</f>
        <v>Low</v>
      </c>
      <c r="Q2030" s="5">
        <f>Table1[[#This Row],[gross]]-Table1[[#This Row],[budget]]</f>
        <v>286731527</v>
      </c>
      <c r="R2030" s="5" t="str">
        <f>IF(Table1[[#This Row],[Profit]]&gt;0,"Profit","Loss")</f>
        <v>Profit</v>
      </c>
      <c r="S2030" s="6" t="str">
        <f>FLOOR(Table1[[#This Row],[year]]-1900,10)+1900 &amp; "-" &amp; FLOOR(Table1[[#This Row],[year]]-1890,10)+1900</f>
        <v>1990-2000</v>
      </c>
      <c r="T2030" s="14" t="s">
        <v>21835</v>
      </c>
      <c r="AB2030" s="14"/>
    </row>
    <row r="2031" spans="1:28" hidden="1" x14ac:dyDescent="0.3">
      <c r="A2031" t="s">
        <v>6739</v>
      </c>
      <c r="B2031" t="s">
        <v>1974</v>
      </c>
      <c r="C2031" t="s">
        <v>34</v>
      </c>
      <c r="D2031">
        <v>1992</v>
      </c>
      <c r="E2031" t="s">
        <v>6740</v>
      </c>
      <c r="F2031">
        <v>7</v>
      </c>
      <c r="G2031">
        <v>280000</v>
      </c>
      <c r="H2031" t="s">
        <v>2638</v>
      </c>
      <c r="I2031" t="s">
        <v>5023</v>
      </c>
      <c r="J2031" t="s">
        <v>1549</v>
      </c>
      <c r="K2031" t="s">
        <v>30</v>
      </c>
      <c r="L2031">
        <v>80000000</v>
      </c>
      <c r="M2031">
        <v>266892996</v>
      </c>
      <c r="N2031" t="s">
        <v>23</v>
      </c>
      <c r="O2031">
        <v>126</v>
      </c>
      <c r="P2031" t="str">
        <f>IF(Table1[[#This Row],[score]]&gt;=8.5,"High",IF(Table1[[#This Row],[score]]&gt;=7,"Medium","Low"))</f>
        <v>Medium</v>
      </c>
      <c r="Q2031" s="5">
        <f>Table1[[#This Row],[gross]]-Table1[[#This Row],[budget]]</f>
        <v>186892996</v>
      </c>
      <c r="R2031" s="5" t="str">
        <f>IF(Table1[[#This Row],[Profit]]&gt;0,"Profit","Loss")</f>
        <v>Profit</v>
      </c>
      <c r="S2031" s="6" t="str">
        <f>FLOOR(Table1[[#This Row],[year]]-1900,10)+1900 &amp; "-" &amp; FLOOR(Table1[[#This Row],[year]]-1890,10)+1900</f>
        <v>1990-2000</v>
      </c>
      <c r="T2031" s="14" t="s">
        <v>21835</v>
      </c>
      <c r="AB2031" s="14"/>
    </row>
    <row r="2032" spans="1:28" hidden="1" x14ac:dyDescent="0.3">
      <c r="A2032" t="s">
        <v>6727</v>
      </c>
      <c r="B2032" t="s">
        <v>16</v>
      </c>
      <c r="C2032" t="s">
        <v>17</v>
      </c>
      <c r="D2032">
        <v>1992</v>
      </c>
      <c r="E2032" t="s">
        <v>6728</v>
      </c>
      <c r="F2032">
        <v>7.7</v>
      </c>
      <c r="G2032">
        <v>242000</v>
      </c>
      <c r="H2032" t="s">
        <v>2043</v>
      </c>
      <c r="I2032" t="s">
        <v>6729</v>
      </c>
      <c r="J2032" t="s">
        <v>1462</v>
      </c>
      <c r="K2032" t="s">
        <v>30</v>
      </c>
      <c r="L2032">
        <v>41000000</v>
      </c>
      <c r="M2032">
        <v>243240178</v>
      </c>
      <c r="N2032" t="s">
        <v>31</v>
      </c>
      <c r="O2032">
        <v>138</v>
      </c>
      <c r="P2032" t="str">
        <f>IF(Table1[[#This Row],[score]]&gt;=8.5,"High",IF(Table1[[#This Row],[score]]&gt;=7,"Medium","Low"))</f>
        <v>Medium</v>
      </c>
      <c r="Q2032" s="5">
        <f>Table1[[#This Row],[gross]]-Table1[[#This Row],[budget]]</f>
        <v>202240178</v>
      </c>
      <c r="R2032" s="5" t="str">
        <f>IF(Table1[[#This Row],[Profit]]&gt;0,"Profit","Loss")</f>
        <v>Profit</v>
      </c>
      <c r="S2032" s="6" t="str">
        <f>FLOOR(Table1[[#This Row],[year]]-1900,10)+1900 &amp; "-" &amp; FLOOR(Table1[[#This Row],[year]]-1890,10)+1900</f>
        <v>1990-2000</v>
      </c>
      <c r="T2032" s="14" t="s">
        <v>21835</v>
      </c>
      <c r="AB2032" s="14"/>
    </row>
    <row r="2033" spans="1:28" hidden="1" x14ac:dyDescent="0.3">
      <c r="A2033" t="s">
        <v>6747</v>
      </c>
      <c r="B2033" t="s">
        <v>33</v>
      </c>
      <c r="C2033" t="s">
        <v>41</v>
      </c>
      <c r="D2033">
        <v>1992</v>
      </c>
      <c r="E2033" t="s">
        <v>6748</v>
      </c>
      <c r="F2033">
        <v>6.4</v>
      </c>
      <c r="G2033">
        <v>91000</v>
      </c>
      <c r="H2033" t="s">
        <v>3827</v>
      </c>
      <c r="I2033" t="s">
        <v>6749</v>
      </c>
      <c r="J2033" t="s">
        <v>3498</v>
      </c>
      <c r="K2033" t="s">
        <v>30</v>
      </c>
      <c r="L2033">
        <v>31000000</v>
      </c>
      <c r="M2033">
        <v>231605150</v>
      </c>
      <c r="N2033" t="s">
        <v>2067</v>
      </c>
      <c r="O2033">
        <v>100</v>
      </c>
      <c r="P2033" t="str">
        <f>IF(Table1[[#This Row],[score]]&gt;=8.5,"High",IF(Table1[[#This Row],[score]]&gt;=7,"Medium","Low"))</f>
        <v>Low</v>
      </c>
      <c r="Q2033" s="5">
        <f>Table1[[#This Row],[gross]]-Table1[[#This Row],[budget]]</f>
        <v>200605150</v>
      </c>
      <c r="R2033" s="5" t="str">
        <f>IF(Table1[[#This Row],[Profit]]&gt;0,"Profit","Loss")</f>
        <v>Profit</v>
      </c>
      <c r="S2033" s="6" t="str">
        <f>FLOOR(Table1[[#This Row],[year]]-1900,10)+1900 &amp; "-" &amp; FLOOR(Table1[[#This Row],[year]]-1890,10)+1900</f>
        <v>1990-2000</v>
      </c>
      <c r="T2033" s="14" t="s">
        <v>21835</v>
      </c>
      <c r="AB2033" s="14"/>
    </row>
    <row r="2034" spans="1:28" hidden="1" x14ac:dyDescent="0.3">
      <c r="A2034" t="s">
        <v>6721</v>
      </c>
      <c r="B2034" t="s">
        <v>16</v>
      </c>
      <c r="C2034" t="s">
        <v>52</v>
      </c>
      <c r="D2034">
        <v>1992</v>
      </c>
      <c r="E2034" t="s">
        <v>6722</v>
      </c>
      <c r="F2034">
        <v>7.4</v>
      </c>
      <c r="G2034">
        <v>199000</v>
      </c>
      <c r="H2034" t="s">
        <v>727</v>
      </c>
      <c r="I2034" t="s">
        <v>6723</v>
      </c>
      <c r="J2034" t="s">
        <v>3326</v>
      </c>
      <c r="K2034" t="s">
        <v>22</v>
      </c>
      <c r="L2034">
        <v>40000000</v>
      </c>
      <c r="M2034">
        <v>215862692</v>
      </c>
      <c r="N2034" t="s">
        <v>6724</v>
      </c>
      <c r="O2034">
        <v>128</v>
      </c>
      <c r="P2034" t="str">
        <f>IF(Table1[[#This Row],[score]]&gt;=8.5,"High",IF(Table1[[#This Row],[score]]&gt;=7,"Medium","Low"))</f>
        <v>Medium</v>
      </c>
      <c r="Q2034" s="5">
        <f>Table1[[#This Row],[gross]]-Table1[[#This Row],[budget]]</f>
        <v>175862692</v>
      </c>
      <c r="R2034" s="5" t="str">
        <f>IF(Table1[[#This Row],[Profit]]&gt;0,"Profit","Loss")</f>
        <v>Profit</v>
      </c>
      <c r="S2034" s="6" t="str">
        <f>FLOOR(Table1[[#This Row],[year]]-1900,10)+1900 &amp; "-" &amp; FLOOR(Table1[[#This Row],[year]]-1890,10)+1900</f>
        <v>1990-2000</v>
      </c>
      <c r="T2034" s="14" t="s">
        <v>21835</v>
      </c>
      <c r="AB2034" s="14"/>
    </row>
    <row r="2035" spans="1:28" hidden="1" x14ac:dyDescent="0.3">
      <c r="A2035" t="s">
        <v>6774</v>
      </c>
      <c r="B2035" t="s">
        <v>1974</v>
      </c>
      <c r="C2035" t="s">
        <v>41</v>
      </c>
      <c r="D2035">
        <v>1992</v>
      </c>
      <c r="E2035" t="s">
        <v>6775</v>
      </c>
      <c r="F2035">
        <v>7</v>
      </c>
      <c r="G2035">
        <v>148000</v>
      </c>
      <c r="H2035" t="s">
        <v>6776</v>
      </c>
      <c r="I2035" t="s">
        <v>6777</v>
      </c>
      <c r="J2035" t="s">
        <v>6777</v>
      </c>
      <c r="K2035" t="s">
        <v>30</v>
      </c>
      <c r="L2035">
        <v>20000000</v>
      </c>
      <c r="M2035">
        <v>183097323</v>
      </c>
      <c r="N2035" t="s">
        <v>44</v>
      </c>
      <c r="O2035">
        <v>94</v>
      </c>
      <c r="P2035" t="str">
        <f>IF(Table1[[#This Row],[score]]&gt;=8.5,"High",IF(Table1[[#This Row],[score]]&gt;=7,"Medium","Low"))</f>
        <v>Medium</v>
      </c>
      <c r="Q2035" s="5">
        <f>Table1[[#This Row],[gross]]-Table1[[#This Row],[budget]]</f>
        <v>163097323</v>
      </c>
      <c r="R2035" s="5" t="str">
        <f>IF(Table1[[#This Row],[Profit]]&gt;0,"Profit","Loss")</f>
        <v>Profit</v>
      </c>
      <c r="S2035" s="6" t="str">
        <f>FLOOR(Table1[[#This Row],[year]]-1900,10)+1900 &amp; "-" &amp; FLOOR(Table1[[#This Row],[year]]-1890,10)+1900</f>
        <v>1990-2000</v>
      </c>
      <c r="T2035" s="14" t="s">
        <v>21835</v>
      </c>
      <c r="AB2035" s="14"/>
    </row>
    <row r="2036" spans="1:28" hidden="1" x14ac:dyDescent="0.3">
      <c r="A2036" t="s">
        <v>6813</v>
      </c>
      <c r="B2036" t="s">
        <v>16</v>
      </c>
      <c r="C2036" t="s">
        <v>34</v>
      </c>
      <c r="D2036">
        <v>1992</v>
      </c>
      <c r="E2036" t="s">
        <v>6814</v>
      </c>
      <c r="F2036">
        <v>6.9</v>
      </c>
      <c r="G2036">
        <v>106000</v>
      </c>
      <c r="H2036" t="s">
        <v>5160</v>
      </c>
      <c r="I2036" t="s">
        <v>5631</v>
      </c>
      <c r="J2036" t="s">
        <v>488</v>
      </c>
      <c r="K2036" t="s">
        <v>30</v>
      </c>
      <c r="L2036">
        <v>45000000</v>
      </c>
      <c r="M2036">
        <v>178051587</v>
      </c>
      <c r="N2036" t="s">
        <v>6815</v>
      </c>
      <c r="O2036">
        <v>117</v>
      </c>
      <c r="P2036" t="str">
        <f>IF(Table1[[#This Row],[score]]&gt;=8.5,"High",IF(Table1[[#This Row],[score]]&gt;=7,"Medium","Low"))</f>
        <v>Low</v>
      </c>
      <c r="Q2036" s="5">
        <f>Table1[[#This Row],[gross]]-Table1[[#This Row],[budget]]</f>
        <v>133051587</v>
      </c>
      <c r="R2036" s="5" t="str">
        <f>IF(Table1[[#This Row],[Profit]]&gt;0,"Profit","Loss")</f>
        <v>Profit</v>
      </c>
      <c r="S2036" s="6" t="str">
        <f>FLOOR(Table1[[#This Row],[year]]-1900,10)+1900 &amp; "-" &amp; FLOOR(Table1[[#This Row],[year]]-1890,10)+1900</f>
        <v>1990-2000</v>
      </c>
      <c r="T2036" s="14" t="s">
        <v>21835</v>
      </c>
      <c r="AB2036" s="14"/>
    </row>
    <row r="2037" spans="1:28" hidden="1" x14ac:dyDescent="0.3">
      <c r="A2037" t="s">
        <v>6750</v>
      </c>
      <c r="B2037" t="s">
        <v>16</v>
      </c>
      <c r="C2037" t="s">
        <v>34</v>
      </c>
      <c r="D2037">
        <v>1992</v>
      </c>
      <c r="E2037" t="s">
        <v>6751</v>
      </c>
      <c r="F2037">
        <v>6.5</v>
      </c>
      <c r="G2037">
        <v>284000</v>
      </c>
      <c r="H2037" t="s">
        <v>6752</v>
      </c>
      <c r="I2037" t="s">
        <v>1553</v>
      </c>
      <c r="J2037" t="s">
        <v>3199</v>
      </c>
      <c r="K2037" t="s">
        <v>30</v>
      </c>
      <c r="L2037">
        <v>50000000</v>
      </c>
      <c r="M2037">
        <v>159814498</v>
      </c>
      <c r="N2037" t="s">
        <v>180</v>
      </c>
      <c r="O2037">
        <v>114</v>
      </c>
      <c r="P2037" t="str">
        <f>IF(Table1[[#This Row],[score]]&gt;=8.5,"High",IF(Table1[[#This Row],[score]]&gt;=7,"Medium","Low"))</f>
        <v>Low</v>
      </c>
      <c r="Q2037" s="5">
        <f>Table1[[#This Row],[gross]]-Table1[[#This Row],[budget]]</f>
        <v>109814498</v>
      </c>
      <c r="R2037" s="5" t="str">
        <f>IF(Table1[[#This Row],[Profit]]&gt;0,"Profit","Loss")</f>
        <v>Profit</v>
      </c>
      <c r="S2037" s="6" t="str">
        <f>FLOOR(Table1[[#This Row],[year]]-1900,10)+1900 &amp; "-" &amp; FLOOR(Table1[[#This Row],[year]]-1890,10)+1900</f>
        <v>1990-2000</v>
      </c>
      <c r="T2037" s="14" t="s">
        <v>21835</v>
      </c>
      <c r="AB2037" s="14"/>
    </row>
    <row r="2038" spans="1:28" hidden="1" x14ac:dyDescent="0.3">
      <c r="A2038" t="s">
        <v>6725</v>
      </c>
      <c r="B2038" t="s">
        <v>16</v>
      </c>
      <c r="C2038" t="s">
        <v>17</v>
      </c>
      <c r="D2038">
        <v>1992</v>
      </c>
      <c r="E2038" t="s">
        <v>6726</v>
      </c>
      <c r="F2038">
        <v>8.1999999999999993</v>
      </c>
      <c r="G2038">
        <v>385000</v>
      </c>
      <c r="H2038" t="s">
        <v>85</v>
      </c>
      <c r="I2038" t="s">
        <v>5154</v>
      </c>
      <c r="J2038" t="s">
        <v>85</v>
      </c>
      <c r="K2038" t="s">
        <v>30</v>
      </c>
      <c r="L2038" s="5">
        <v>14400000</v>
      </c>
      <c r="M2038" s="5">
        <v>159157447</v>
      </c>
      <c r="N2038" t="s">
        <v>23</v>
      </c>
      <c r="O2038">
        <v>130</v>
      </c>
      <c r="P2038" t="str">
        <f>IF(Table1[[#This Row],[score]]&gt;=8.5,"High",IF(Table1[[#This Row],[score]]&gt;=7,"Medium","Low"))</f>
        <v>Medium</v>
      </c>
      <c r="Q2038" s="5">
        <f>Table1[[#This Row],[gross]]-Table1[[#This Row],[budget]]</f>
        <v>144757447</v>
      </c>
      <c r="R2038" s="5" t="str">
        <f>IF(Table1[[#This Row],[Profit]]&gt;0,"Profit","Loss")</f>
        <v>Profit</v>
      </c>
      <c r="S2038" s="6" t="str">
        <f>FLOOR(Table1[[#This Row],[year]]-1900,10)+1900 &amp; "-" &amp; FLOOR(Table1[[#This Row],[year]]-1890,10)+1900</f>
        <v>1990-2000</v>
      </c>
      <c r="T2038" s="14" t="s">
        <v>21835</v>
      </c>
      <c r="AB2038" s="14"/>
    </row>
    <row r="2039" spans="1:28" hidden="1" x14ac:dyDescent="0.3">
      <c r="A2039" t="s">
        <v>6762</v>
      </c>
      <c r="B2039" t="s">
        <v>16</v>
      </c>
      <c r="C2039" t="s">
        <v>34</v>
      </c>
      <c r="D2039">
        <v>1992</v>
      </c>
      <c r="E2039" t="s">
        <v>6763</v>
      </c>
      <c r="F2039">
        <v>6.5</v>
      </c>
      <c r="G2039">
        <v>80000</v>
      </c>
      <c r="H2039" t="s">
        <v>2889</v>
      </c>
      <c r="I2039" t="s">
        <v>5603</v>
      </c>
      <c r="J2039" t="s">
        <v>4574</v>
      </c>
      <c r="K2039" t="s">
        <v>448</v>
      </c>
      <c r="L2039">
        <v>35000000</v>
      </c>
      <c r="M2039">
        <v>156563139</v>
      </c>
      <c r="N2039" t="s">
        <v>23</v>
      </c>
      <c r="O2039">
        <v>103</v>
      </c>
      <c r="P2039" t="str">
        <f>IF(Table1[[#This Row],[score]]&gt;=8.5,"High",IF(Table1[[#This Row],[score]]&gt;=7,"Medium","Low"))</f>
        <v>Low</v>
      </c>
      <c r="Q2039" s="5">
        <f>Table1[[#This Row],[gross]]-Table1[[#This Row],[budget]]</f>
        <v>121563139</v>
      </c>
      <c r="R2039" s="5" t="str">
        <f>IF(Table1[[#This Row],[Profit]]&gt;0,"Profit","Loss")</f>
        <v>Profit</v>
      </c>
      <c r="S2039" s="6" t="str">
        <f>FLOOR(Table1[[#This Row],[year]]-1900,10)+1900 &amp; "-" &amp; FLOOR(Table1[[#This Row],[year]]-1890,10)+1900</f>
        <v>1990-2000</v>
      </c>
      <c r="T2039" s="14" t="s">
        <v>21835</v>
      </c>
      <c r="AB2039" s="14"/>
    </row>
    <row r="2040" spans="1:28" hidden="1" x14ac:dyDescent="0.3">
      <c r="A2040" t="s">
        <v>6753</v>
      </c>
      <c r="B2040" t="s">
        <v>1974</v>
      </c>
      <c r="C2040" t="s">
        <v>41</v>
      </c>
      <c r="D2040">
        <v>1992</v>
      </c>
      <c r="E2040" t="s">
        <v>6754</v>
      </c>
      <c r="F2040">
        <v>6.6</v>
      </c>
      <c r="G2040">
        <v>108000</v>
      </c>
      <c r="H2040" t="s">
        <v>2030</v>
      </c>
      <c r="I2040" t="s">
        <v>439</v>
      </c>
      <c r="J2040" t="s">
        <v>735</v>
      </c>
      <c r="K2040" t="s">
        <v>30</v>
      </c>
      <c r="L2040">
        <v>55000000</v>
      </c>
      <c r="M2040">
        <v>149022650</v>
      </c>
      <c r="N2040" t="s">
        <v>61</v>
      </c>
      <c r="O2040">
        <v>104</v>
      </c>
      <c r="P2040" t="str">
        <f>IF(Table1[[#This Row],[score]]&gt;=8.5,"High",IF(Table1[[#This Row],[score]]&gt;=7,"Medium","Low"))</f>
        <v>Low</v>
      </c>
      <c r="Q2040" s="5">
        <f>Table1[[#This Row],[gross]]-Table1[[#This Row],[budget]]</f>
        <v>94022650</v>
      </c>
      <c r="R2040" s="5" t="str">
        <f>IF(Table1[[#This Row],[Profit]]&gt;0,"Profit","Loss")</f>
        <v>Profit</v>
      </c>
      <c r="S2040" s="6" t="str">
        <f>FLOOR(Table1[[#This Row],[year]]-1900,10)+1900 &amp; "-" &amp; FLOOR(Table1[[#This Row],[year]]-1890,10)+1900</f>
        <v>1990-2000</v>
      </c>
      <c r="T2040" s="14" t="s">
        <v>21835</v>
      </c>
      <c r="AB2040" s="14"/>
    </row>
    <row r="2041" spans="1:28" hidden="1" x14ac:dyDescent="0.3">
      <c r="A2041" t="s">
        <v>6785</v>
      </c>
      <c r="B2041" t="s">
        <v>33</v>
      </c>
      <c r="C2041" t="s">
        <v>41</v>
      </c>
      <c r="D2041">
        <v>1992</v>
      </c>
      <c r="E2041" t="s">
        <v>6291</v>
      </c>
      <c r="F2041">
        <v>5.7</v>
      </c>
      <c r="G2041">
        <v>68000</v>
      </c>
      <c r="H2041" t="s">
        <v>6334</v>
      </c>
      <c r="I2041" t="s">
        <v>1297</v>
      </c>
      <c r="J2041" t="s">
        <v>3115</v>
      </c>
      <c r="K2041" t="s">
        <v>30</v>
      </c>
      <c r="L2041">
        <f>20500000</f>
        <v>20500000</v>
      </c>
      <c r="M2041">
        <v>147214049</v>
      </c>
      <c r="N2041" t="s">
        <v>61</v>
      </c>
      <c r="O2041">
        <v>87</v>
      </c>
      <c r="P2041" t="str">
        <f>IF(Table1[[#This Row],[score]]&gt;=8.5,"High",IF(Table1[[#This Row],[score]]&gt;=7,"Medium","Low"))</f>
        <v>Low</v>
      </c>
      <c r="Q2041" s="5">
        <f>Table1[[#This Row],[gross]]-Table1[[#This Row],[budget]]</f>
        <v>126714049</v>
      </c>
      <c r="R2041" s="5" t="str">
        <f>IF(Table1[[#This Row],[Profit]]&gt;0,"Profit","Loss")</f>
        <v>Profit</v>
      </c>
      <c r="S2041" s="6" t="str">
        <f>FLOOR(Table1[[#This Row],[year]]-1900,10)+1900 &amp; "-" &amp; FLOOR(Table1[[#This Row],[year]]-1890,10)+1900</f>
        <v>1990-2000</v>
      </c>
      <c r="T2041" s="14" t="s">
        <v>21835</v>
      </c>
      <c r="AB2041" s="14"/>
    </row>
    <row r="2042" spans="1:28" hidden="1" x14ac:dyDescent="0.3">
      <c r="A2042" t="s">
        <v>6755</v>
      </c>
      <c r="B2042" t="s">
        <v>1974</v>
      </c>
      <c r="C2042" t="s">
        <v>25</v>
      </c>
      <c r="D2042">
        <v>1992</v>
      </c>
      <c r="E2042" t="s">
        <v>6751</v>
      </c>
      <c r="F2042">
        <v>6.6</v>
      </c>
      <c r="G2042">
        <v>60000</v>
      </c>
      <c r="H2042" t="s">
        <v>1122</v>
      </c>
      <c r="I2042" t="s">
        <v>6756</v>
      </c>
      <c r="J2042" t="s">
        <v>1462</v>
      </c>
      <c r="K2042" t="s">
        <v>30</v>
      </c>
      <c r="L2042">
        <v>60000000</v>
      </c>
      <c r="M2042">
        <v>137783840</v>
      </c>
      <c r="N2042" t="s">
        <v>4166</v>
      </c>
      <c r="O2042">
        <v>140</v>
      </c>
      <c r="P2042" t="str">
        <f>IF(Table1[[#This Row],[score]]&gt;=8.5,"High",IF(Table1[[#This Row],[score]]&gt;=7,"Medium","Low"))</f>
        <v>Low</v>
      </c>
      <c r="Q2042" s="5">
        <f>Table1[[#This Row],[gross]]-Table1[[#This Row],[budget]]</f>
        <v>77783840</v>
      </c>
      <c r="R2042" s="5" t="str">
        <f>IF(Table1[[#This Row],[Profit]]&gt;0,"Profit","Loss")</f>
        <v>Profit</v>
      </c>
      <c r="S2042" s="6" t="str">
        <f>FLOOR(Table1[[#This Row],[year]]-1900,10)+1900 &amp; "-" &amp; FLOOR(Table1[[#This Row],[year]]-1890,10)+1900</f>
        <v>1990-2000</v>
      </c>
      <c r="T2042" s="14" t="s">
        <v>21835</v>
      </c>
      <c r="AB2042" s="14"/>
    </row>
    <row r="2043" spans="1:28" hidden="1" x14ac:dyDescent="0.3">
      <c r="A2043" t="s">
        <v>6736</v>
      </c>
      <c r="B2043" t="s">
        <v>16</v>
      </c>
      <c r="C2043" t="s">
        <v>17</v>
      </c>
      <c r="D2043">
        <v>1992</v>
      </c>
      <c r="E2043" t="s">
        <v>6737</v>
      </c>
      <c r="F2043">
        <v>8</v>
      </c>
      <c r="G2043">
        <v>274000</v>
      </c>
      <c r="H2043" t="s">
        <v>2009</v>
      </c>
      <c r="I2043" t="s">
        <v>6738</v>
      </c>
      <c r="J2043" t="s">
        <v>136</v>
      </c>
      <c r="K2043" t="s">
        <v>30</v>
      </c>
      <c r="L2043">
        <v>31000000</v>
      </c>
      <c r="M2043">
        <v>134095253</v>
      </c>
      <c r="N2043" t="s">
        <v>61</v>
      </c>
      <c r="O2043">
        <v>156</v>
      </c>
      <c r="P2043" t="str">
        <f>IF(Table1[[#This Row],[score]]&gt;=8.5,"High",IF(Table1[[#This Row],[score]]&gt;=7,"Medium","Low"))</f>
        <v>Medium</v>
      </c>
      <c r="Q2043" s="5">
        <f>Table1[[#This Row],[gross]]-Table1[[#This Row],[budget]]</f>
        <v>103095253</v>
      </c>
      <c r="R2043" s="5" t="str">
        <f>IF(Table1[[#This Row],[Profit]]&gt;0,"Profit","Loss")</f>
        <v>Profit</v>
      </c>
      <c r="S2043" s="6" t="str">
        <f>FLOOR(Table1[[#This Row],[year]]-1900,10)+1900 &amp; "-" &amp; FLOOR(Table1[[#This Row],[year]]-1890,10)+1900</f>
        <v>1990-2000</v>
      </c>
      <c r="T2043" s="14" t="s">
        <v>21835</v>
      </c>
      <c r="AB2043" s="14"/>
    </row>
    <row r="2044" spans="1:28" hidden="1" x14ac:dyDescent="0.3">
      <c r="A2044" t="s">
        <v>6730</v>
      </c>
      <c r="B2044" t="s">
        <v>33</v>
      </c>
      <c r="C2044" t="s">
        <v>41</v>
      </c>
      <c r="D2044">
        <v>1992</v>
      </c>
      <c r="E2044" t="s">
        <v>6731</v>
      </c>
      <c r="F2044">
        <v>7.3</v>
      </c>
      <c r="G2044">
        <v>97000</v>
      </c>
      <c r="H2044" t="s">
        <v>3496</v>
      </c>
      <c r="I2044" t="s">
        <v>6732</v>
      </c>
      <c r="J2044" t="s">
        <v>2066</v>
      </c>
      <c r="K2044" t="s">
        <v>30</v>
      </c>
      <c r="L2044">
        <v>40000000</v>
      </c>
      <c r="M2044">
        <v>132440069</v>
      </c>
      <c r="N2044" t="s">
        <v>31</v>
      </c>
      <c r="O2044">
        <v>128</v>
      </c>
      <c r="P2044" t="str">
        <f>IF(Table1[[#This Row],[score]]&gt;=8.5,"High",IF(Table1[[#This Row],[score]]&gt;=7,"Medium","Low"))</f>
        <v>Medium</v>
      </c>
      <c r="Q2044" s="5">
        <f>Table1[[#This Row],[gross]]-Table1[[#This Row],[budget]]</f>
        <v>92440069</v>
      </c>
      <c r="R2044" s="5" t="str">
        <f>IF(Table1[[#This Row],[Profit]]&gt;0,"Profit","Loss")</f>
        <v>Profit</v>
      </c>
      <c r="S2044" s="6" t="str">
        <f>FLOOR(Table1[[#This Row],[year]]-1900,10)+1900 &amp; "-" &amp; FLOOR(Table1[[#This Row],[year]]-1890,10)+1900</f>
        <v>1990-2000</v>
      </c>
      <c r="T2044" s="14" t="s">
        <v>21835</v>
      </c>
      <c r="AB2044" s="14"/>
    </row>
    <row r="2045" spans="1:28" hidden="1" x14ac:dyDescent="0.3">
      <c r="A2045" t="s">
        <v>6944</v>
      </c>
      <c r="B2045" t="s">
        <v>16</v>
      </c>
      <c r="C2045" t="s">
        <v>41</v>
      </c>
      <c r="D2045">
        <v>1992</v>
      </c>
      <c r="E2045" t="s">
        <v>6731</v>
      </c>
      <c r="F2045">
        <v>5.5</v>
      </c>
      <c r="G2045">
        <v>27000</v>
      </c>
      <c r="H2045" t="s">
        <v>5731</v>
      </c>
      <c r="I2045" t="s">
        <v>6945</v>
      </c>
      <c r="J2045" t="s">
        <v>1469</v>
      </c>
      <c r="K2045" t="s">
        <v>30</v>
      </c>
      <c r="L2045">
        <v>42000000</v>
      </c>
      <c r="M2045">
        <v>131052444</v>
      </c>
      <c r="N2045" t="s">
        <v>44</v>
      </c>
      <c r="O2045">
        <v>117</v>
      </c>
      <c r="P2045" t="str">
        <f>IF(Table1[[#This Row],[score]]&gt;=8.5,"High",IF(Table1[[#This Row],[score]]&gt;=7,"Medium","Low"))</f>
        <v>Low</v>
      </c>
      <c r="Q2045" s="5">
        <f>Table1[[#This Row],[gross]]-Table1[[#This Row],[budget]]</f>
        <v>89052444</v>
      </c>
      <c r="R2045" s="5" t="str">
        <f>IF(Table1[[#This Row],[Profit]]&gt;0,"Profit","Loss")</f>
        <v>Profit</v>
      </c>
      <c r="S2045" s="6" t="str">
        <f>FLOOR(Table1[[#This Row],[year]]-1900,10)+1900 &amp; "-" &amp; FLOOR(Table1[[#This Row],[year]]-1890,10)+1900</f>
        <v>1990-2000</v>
      </c>
      <c r="T2045" s="14" t="s">
        <v>21835</v>
      </c>
      <c r="AB2045" s="14"/>
    </row>
    <row r="2046" spans="1:28" hidden="1" x14ac:dyDescent="0.3">
      <c r="A2046" t="s">
        <v>1960</v>
      </c>
      <c r="B2046" t="s">
        <v>33</v>
      </c>
      <c r="C2046" t="s">
        <v>17</v>
      </c>
      <c r="D2046">
        <v>1992</v>
      </c>
      <c r="E2046" t="s">
        <v>6871</v>
      </c>
      <c r="F2046">
        <v>6.3</v>
      </c>
      <c r="G2046">
        <v>45000</v>
      </c>
      <c r="H2046" t="s">
        <v>564</v>
      </c>
      <c r="I2046" t="s">
        <v>6286</v>
      </c>
      <c r="J2046" t="s">
        <v>526</v>
      </c>
      <c r="K2046" t="s">
        <v>30</v>
      </c>
      <c r="L2046">
        <f>20500000</f>
        <v>20500000</v>
      </c>
      <c r="M2046">
        <v>127956187</v>
      </c>
      <c r="N2046" t="s">
        <v>23</v>
      </c>
      <c r="O2046">
        <v>102</v>
      </c>
      <c r="P2046" t="str">
        <f>IF(Table1[[#This Row],[score]]&gt;=8.5,"High",IF(Table1[[#This Row],[score]]&gt;=7,"Medium","Low"))</f>
        <v>Low</v>
      </c>
      <c r="Q2046" s="5">
        <f>Table1[[#This Row],[gross]]-Table1[[#This Row],[budget]]</f>
        <v>107456187</v>
      </c>
      <c r="R2046" s="5" t="str">
        <f>IF(Table1[[#This Row],[Profit]]&gt;0,"Profit","Loss")</f>
        <v>Profit</v>
      </c>
      <c r="S2046" s="6" t="str">
        <f>FLOOR(Table1[[#This Row],[year]]-1900,10)+1900 &amp; "-" &amp; FLOOR(Table1[[#This Row],[year]]-1890,10)+1900</f>
        <v>1990-2000</v>
      </c>
      <c r="T2046" s="14" t="s">
        <v>21835</v>
      </c>
      <c r="AB2046" s="14"/>
    </row>
    <row r="2047" spans="1:28" hidden="1" x14ac:dyDescent="0.3">
      <c r="A2047" t="s">
        <v>6823</v>
      </c>
      <c r="B2047" t="s">
        <v>1974</v>
      </c>
      <c r="C2047" t="s">
        <v>41</v>
      </c>
      <c r="D2047">
        <v>1992</v>
      </c>
      <c r="E2047" t="s">
        <v>6824</v>
      </c>
      <c r="F2047">
        <v>7.1</v>
      </c>
      <c r="G2047">
        <v>54000</v>
      </c>
      <c r="H2047" t="s">
        <v>2255</v>
      </c>
      <c r="I2047" t="s">
        <v>2255</v>
      </c>
      <c r="J2047" t="s">
        <v>100</v>
      </c>
      <c r="K2047" t="s">
        <v>30</v>
      </c>
      <c r="L2047">
        <v>23000000</v>
      </c>
      <c r="M2047">
        <v>105232691</v>
      </c>
      <c r="N2047" t="s">
        <v>6825</v>
      </c>
      <c r="O2047">
        <v>126</v>
      </c>
      <c r="P2047" t="str">
        <f>IF(Table1[[#This Row],[score]]&gt;=8.5,"High",IF(Table1[[#This Row],[score]]&gt;=7,"Medium","Low"))</f>
        <v>Medium</v>
      </c>
      <c r="Q2047" s="5">
        <f>Table1[[#This Row],[gross]]-Table1[[#This Row],[budget]]</f>
        <v>82232691</v>
      </c>
      <c r="R2047" s="5" t="str">
        <f>IF(Table1[[#This Row],[Profit]]&gt;0,"Profit","Loss")</f>
        <v>Profit</v>
      </c>
      <c r="S2047" s="6" t="str">
        <f>FLOOR(Table1[[#This Row],[year]]-1900,10)+1900 &amp; "-" &amp; FLOOR(Table1[[#This Row],[year]]-1890,10)+1900</f>
        <v>1990-2000</v>
      </c>
      <c r="T2047" s="14" t="s">
        <v>21835</v>
      </c>
      <c r="AB2047" s="14"/>
    </row>
    <row r="2048" spans="1:28" hidden="1" x14ac:dyDescent="0.3">
      <c r="A2048" t="s">
        <v>6859</v>
      </c>
      <c r="B2048" t="s">
        <v>33</v>
      </c>
      <c r="C2048" t="s">
        <v>41</v>
      </c>
      <c r="D2048">
        <v>1992</v>
      </c>
      <c r="E2048" t="s">
        <v>6860</v>
      </c>
      <c r="F2048">
        <v>6.1</v>
      </c>
      <c r="G2048">
        <v>23000</v>
      </c>
      <c r="H2048" t="s">
        <v>2193</v>
      </c>
      <c r="I2048" t="s">
        <v>6861</v>
      </c>
      <c r="J2048" t="s">
        <v>839</v>
      </c>
      <c r="K2048" t="s">
        <v>30</v>
      </c>
      <c r="L2048">
        <v>26000000</v>
      </c>
      <c r="M2048">
        <v>94900635</v>
      </c>
      <c r="N2048" t="s">
        <v>4831</v>
      </c>
      <c r="O2048">
        <v>102</v>
      </c>
      <c r="P2048" t="str">
        <f>IF(Table1[[#This Row],[score]]&gt;=8.5,"High",IF(Table1[[#This Row],[score]]&gt;=7,"Medium","Low"))</f>
        <v>Low</v>
      </c>
      <c r="Q2048" s="5">
        <f>Table1[[#This Row],[gross]]-Table1[[#This Row],[budget]]</f>
        <v>68900635</v>
      </c>
      <c r="R2048" s="5" t="str">
        <f>IF(Table1[[#This Row],[Profit]]&gt;0,"Profit","Loss")</f>
        <v>Profit</v>
      </c>
      <c r="S2048" s="6" t="str">
        <f>FLOOR(Table1[[#This Row],[year]]-1900,10)+1900 &amp; "-" &amp; FLOOR(Table1[[#This Row],[year]]-1890,10)+1900</f>
        <v>1990-2000</v>
      </c>
      <c r="T2048" s="14" t="s">
        <v>21835</v>
      </c>
      <c r="AB2048" s="14"/>
    </row>
    <row r="2049" spans="1:28" hidden="1" x14ac:dyDescent="0.3">
      <c r="A2049" t="s">
        <v>6834</v>
      </c>
      <c r="B2049" t="s">
        <v>16</v>
      </c>
      <c r="C2049" t="s">
        <v>41</v>
      </c>
      <c r="D2049">
        <v>1992</v>
      </c>
      <c r="E2049" t="s">
        <v>6835</v>
      </c>
      <c r="F2049">
        <v>6.8</v>
      </c>
      <c r="G2049">
        <v>78000</v>
      </c>
      <c r="H2049" t="s">
        <v>1731</v>
      </c>
      <c r="I2049" t="s">
        <v>1731</v>
      </c>
      <c r="J2049" t="s">
        <v>6277</v>
      </c>
      <c r="K2049" t="s">
        <v>30</v>
      </c>
      <c r="L2049">
        <f>20500000</f>
        <v>20500000</v>
      </c>
      <c r="M2049">
        <v>90753806</v>
      </c>
      <c r="N2049" t="s">
        <v>180</v>
      </c>
      <c r="O2049">
        <v>115</v>
      </c>
      <c r="P2049" t="str">
        <f>IF(Table1[[#This Row],[score]]&gt;=8.5,"High",IF(Table1[[#This Row],[score]]&gt;=7,"Medium","Low"))</f>
        <v>Low</v>
      </c>
      <c r="Q2049" s="5">
        <f>Table1[[#This Row],[gross]]-Table1[[#This Row],[budget]]</f>
        <v>70253806</v>
      </c>
      <c r="R2049" s="5" t="str">
        <f>IF(Table1[[#This Row],[Profit]]&gt;0,"Profit","Loss")</f>
        <v>Profit</v>
      </c>
      <c r="S2049" s="6" t="str">
        <f>FLOOR(Table1[[#This Row],[year]]-1900,10)+1900 &amp; "-" &amp; FLOOR(Table1[[#This Row],[year]]-1890,10)+1900</f>
        <v>1990-2000</v>
      </c>
      <c r="T2049" s="14" t="s">
        <v>21835</v>
      </c>
      <c r="AB2049" s="14"/>
    </row>
    <row r="2050" spans="1:28" hidden="1" x14ac:dyDescent="0.3">
      <c r="A2050" t="s">
        <v>6802</v>
      </c>
      <c r="B2050" t="s">
        <v>16</v>
      </c>
      <c r="C2050" t="s">
        <v>17</v>
      </c>
      <c r="D2050">
        <v>1992</v>
      </c>
      <c r="E2050" t="s">
        <v>6803</v>
      </c>
      <c r="F2050">
        <v>6.6</v>
      </c>
      <c r="G2050">
        <v>40000</v>
      </c>
      <c r="H2050" t="s">
        <v>1647</v>
      </c>
      <c r="I2050" t="s">
        <v>6804</v>
      </c>
      <c r="J2050" t="s">
        <v>5577</v>
      </c>
      <c r="K2050" t="s">
        <v>30</v>
      </c>
      <c r="L2050">
        <v>11700000</v>
      </c>
      <c r="M2050">
        <v>88036683</v>
      </c>
      <c r="N2050" t="s">
        <v>5666</v>
      </c>
      <c r="O2050">
        <v>110</v>
      </c>
      <c r="P2050" t="str">
        <f>IF(Table1[[#This Row],[score]]&gt;=8.5,"High",IF(Table1[[#This Row],[score]]&gt;=7,"Medium","Low"))</f>
        <v>Low</v>
      </c>
      <c r="Q2050" s="5">
        <f>Table1[[#This Row],[gross]]-Table1[[#This Row],[budget]]</f>
        <v>76336683</v>
      </c>
      <c r="R2050" s="5" t="str">
        <f>IF(Table1[[#This Row],[Profit]]&gt;0,"Profit","Loss")</f>
        <v>Profit</v>
      </c>
      <c r="S2050" s="6" t="str">
        <f>FLOOR(Table1[[#This Row],[year]]-1900,10)+1900 &amp; "-" &amp; FLOOR(Table1[[#This Row],[year]]-1890,10)+1900</f>
        <v>1990-2000</v>
      </c>
      <c r="T2050" s="14" t="s">
        <v>21835</v>
      </c>
      <c r="AB2050" s="14"/>
    </row>
    <row r="2051" spans="1:28" hidden="1" x14ac:dyDescent="0.3">
      <c r="A2051" t="s">
        <v>6718</v>
      </c>
      <c r="B2051" t="s">
        <v>16</v>
      </c>
      <c r="C2051" t="s">
        <v>34</v>
      </c>
      <c r="D2051">
        <v>1992</v>
      </c>
      <c r="E2051" t="s">
        <v>6719</v>
      </c>
      <c r="F2051">
        <v>7.7</v>
      </c>
      <c r="G2051">
        <v>156000</v>
      </c>
      <c r="H2051" t="s">
        <v>545</v>
      </c>
      <c r="I2051" t="s">
        <v>6720</v>
      </c>
      <c r="J2051" t="s">
        <v>4529</v>
      </c>
      <c r="K2051" t="s">
        <v>30</v>
      </c>
      <c r="L2051">
        <v>40000000</v>
      </c>
      <c r="M2051">
        <v>75505856</v>
      </c>
      <c r="N2051" t="s">
        <v>4484</v>
      </c>
      <c r="O2051">
        <v>112</v>
      </c>
      <c r="P2051" t="str">
        <f>IF(Table1[[#This Row],[score]]&gt;=8.5,"High",IF(Table1[[#This Row],[score]]&gt;=7,"Medium","Low"))</f>
        <v>Medium</v>
      </c>
      <c r="Q2051" s="5">
        <f>Table1[[#This Row],[gross]]-Table1[[#This Row],[budget]]</f>
        <v>35505856</v>
      </c>
      <c r="R2051" s="5" t="str">
        <f>IF(Table1[[#This Row],[Profit]]&gt;0,"Profit","Loss")</f>
        <v>Profit</v>
      </c>
      <c r="S2051" s="6" t="str">
        <f>FLOOR(Table1[[#This Row],[year]]-1900,10)+1900 &amp; "-" &amp; FLOOR(Table1[[#This Row],[year]]-1890,10)+1900</f>
        <v>1990-2000</v>
      </c>
      <c r="T2051" s="14" t="s">
        <v>21835</v>
      </c>
      <c r="AB2051" s="14"/>
    </row>
    <row r="2052" spans="1:28" hidden="1" x14ac:dyDescent="0.3">
      <c r="A2052" t="s">
        <v>6961</v>
      </c>
      <c r="B2052" t="s">
        <v>1974</v>
      </c>
      <c r="C2052" t="s">
        <v>34</v>
      </c>
      <c r="D2052">
        <v>1992</v>
      </c>
      <c r="E2052" t="s">
        <v>6908</v>
      </c>
      <c r="F2052">
        <v>4.3</v>
      </c>
      <c r="G2052">
        <v>39000</v>
      </c>
      <c r="H2052" t="s">
        <v>915</v>
      </c>
      <c r="I2052" t="s">
        <v>6962</v>
      </c>
      <c r="J2052" t="s">
        <v>749</v>
      </c>
      <c r="K2052" t="s">
        <v>30</v>
      </c>
      <c r="L2052">
        <v>45000000</v>
      </c>
      <c r="M2052">
        <v>70611210</v>
      </c>
      <c r="N2052" t="s">
        <v>6963</v>
      </c>
      <c r="O2052">
        <v>87</v>
      </c>
      <c r="P2052" t="str">
        <f>IF(Table1[[#This Row],[score]]&gt;=8.5,"High",IF(Table1[[#This Row],[score]]&gt;=7,"Medium","Low"))</f>
        <v>Low</v>
      </c>
      <c r="Q2052" s="5">
        <f>Table1[[#This Row],[gross]]-Table1[[#This Row],[budget]]</f>
        <v>25611210</v>
      </c>
      <c r="R2052" s="5" t="str">
        <f>IF(Table1[[#This Row],[Profit]]&gt;0,"Profit","Loss")</f>
        <v>Profit</v>
      </c>
      <c r="S2052" s="6" t="str">
        <f>FLOOR(Table1[[#This Row],[year]]-1900,10)+1900 &amp; "-" &amp; FLOOR(Table1[[#This Row],[year]]-1890,10)+1900</f>
        <v>1990-2000</v>
      </c>
      <c r="T2052" s="14" t="s">
        <v>21835</v>
      </c>
      <c r="AB2052" s="14"/>
    </row>
    <row r="2053" spans="1:28" hidden="1" x14ac:dyDescent="0.3">
      <c r="A2053" t="s">
        <v>6717</v>
      </c>
      <c r="B2053" t="s">
        <v>16</v>
      </c>
      <c r="C2053" t="s">
        <v>41</v>
      </c>
      <c r="D2053">
        <v>1992</v>
      </c>
      <c r="E2053" t="s">
        <v>6453</v>
      </c>
      <c r="F2053">
        <v>7.6</v>
      </c>
      <c r="G2053">
        <v>112000</v>
      </c>
      <c r="H2053" t="s">
        <v>2543</v>
      </c>
      <c r="I2053" t="s">
        <v>3364</v>
      </c>
      <c r="J2053" t="s">
        <v>6576</v>
      </c>
      <c r="K2053" t="s">
        <v>30</v>
      </c>
      <c r="L2053">
        <v>11000000</v>
      </c>
      <c r="M2053">
        <v>64088552</v>
      </c>
      <c r="N2053" t="s">
        <v>180</v>
      </c>
      <c r="O2053">
        <v>120</v>
      </c>
      <c r="P2053" t="str">
        <f>IF(Table1[[#This Row],[score]]&gt;=8.5,"High",IF(Table1[[#This Row],[score]]&gt;=7,"Medium","Low"))</f>
        <v>Medium</v>
      </c>
      <c r="Q2053" s="5">
        <f>Table1[[#This Row],[gross]]-Table1[[#This Row],[budget]]</f>
        <v>53088552</v>
      </c>
      <c r="R2053" s="5" t="str">
        <f>IF(Table1[[#This Row],[Profit]]&gt;0,"Profit","Loss")</f>
        <v>Profit</v>
      </c>
      <c r="S2053" s="6" t="str">
        <f>FLOOR(Table1[[#This Row],[year]]-1900,10)+1900 &amp; "-" &amp; FLOOR(Table1[[#This Row],[year]]-1890,10)+1900</f>
        <v>1990-2000</v>
      </c>
      <c r="T2053" s="14" t="s">
        <v>21835</v>
      </c>
      <c r="AB2053" s="14"/>
    </row>
    <row r="2054" spans="1:28" hidden="1" x14ac:dyDescent="0.3">
      <c r="A2054" t="s">
        <v>6757</v>
      </c>
      <c r="B2054" t="s">
        <v>16</v>
      </c>
      <c r="C2054" t="s">
        <v>104</v>
      </c>
      <c r="D2054">
        <v>1992</v>
      </c>
      <c r="E2054" t="s">
        <v>6758</v>
      </c>
      <c r="F2054">
        <v>7.3</v>
      </c>
      <c r="G2054">
        <v>52000</v>
      </c>
      <c r="H2054" t="s">
        <v>2215</v>
      </c>
      <c r="I2054" t="s">
        <v>2215</v>
      </c>
      <c r="J2054" t="s">
        <v>6759</v>
      </c>
      <c r="K2054" t="s">
        <v>22</v>
      </c>
      <c r="L2054">
        <f>20500000</f>
        <v>20500000</v>
      </c>
      <c r="M2054">
        <v>62548947</v>
      </c>
      <c r="N2054" t="s">
        <v>4654</v>
      </c>
      <c r="O2054">
        <v>112</v>
      </c>
      <c r="P2054" t="str">
        <f>IF(Table1[[#This Row],[score]]&gt;=8.5,"High",IF(Table1[[#This Row],[score]]&gt;=7,"Medium","Low"))</f>
        <v>Medium</v>
      </c>
      <c r="Q2054" s="5">
        <f>Table1[[#This Row],[gross]]-Table1[[#This Row],[budget]]</f>
        <v>42048947</v>
      </c>
      <c r="R2054" s="5" t="str">
        <f>IF(Table1[[#This Row],[Profit]]&gt;0,"Profit","Loss")</f>
        <v>Profit</v>
      </c>
      <c r="S2054" s="6" t="str">
        <f>FLOOR(Table1[[#This Row],[year]]-1900,10)+1900 &amp; "-" &amp; FLOOR(Table1[[#This Row],[year]]-1890,10)+1900</f>
        <v>1990-2000</v>
      </c>
      <c r="T2054" s="14" t="s">
        <v>21835</v>
      </c>
      <c r="AB2054" s="14"/>
    </row>
    <row r="2055" spans="1:28" hidden="1" x14ac:dyDescent="0.3">
      <c r="A2055" t="s">
        <v>6887</v>
      </c>
      <c r="B2055" t="s">
        <v>33</v>
      </c>
      <c r="C2055" t="s">
        <v>25</v>
      </c>
      <c r="D2055">
        <v>1992</v>
      </c>
      <c r="E2055" t="s">
        <v>6888</v>
      </c>
      <c r="F2055">
        <v>4.9000000000000004</v>
      </c>
      <c r="G2055">
        <v>42000</v>
      </c>
      <c r="H2055" t="s">
        <v>27</v>
      </c>
      <c r="I2055" t="s">
        <v>2678</v>
      </c>
      <c r="J2055" t="s">
        <v>3238</v>
      </c>
      <c r="K2055" t="s">
        <v>30</v>
      </c>
      <c r="L2055">
        <v>40000000</v>
      </c>
      <c r="M2055">
        <v>58662452</v>
      </c>
      <c r="N2055" t="s">
        <v>6808</v>
      </c>
      <c r="O2055">
        <v>89</v>
      </c>
      <c r="P2055" t="str">
        <f>IF(Table1[[#This Row],[score]]&gt;=8.5,"High",IF(Table1[[#This Row],[score]]&gt;=7,"Medium","Low"))</f>
        <v>Low</v>
      </c>
      <c r="Q2055" s="5">
        <f>Table1[[#This Row],[gross]]-Table1[[#This Row],[budget]]</f>
        <v>18662452</v>
      </c>
      <c r="R2055" s="5" t="str">
        <f>IF(Table1[[#This Row],[Profit]]&gt;0,"Profit","Loss")</f>
        <v>Profit</v>
      </c>
      <c r="S2055" s="6" t="str">
        <f>FLOOR(Table1[[#This Row],[year]]-1900,10)+1900 &amp; "-" &amp; FLOOR(Table1[[#This Row],[year]]-1890,10)+1900</f>
        <v>1990-2000</v>
      </c>
      <c r="T2055" s="14" t="s">
        <v>21835</v>
      </c>
      <c r="AB2055" s="14"/>
    </row>
    <row r="2056" spans="1:28" hidden="1" x14ac:dyDescent="0.3">
      <c r="A2056" t="s">
        <v>6966</v>
      </c>
      <c r="B2056" t="s">
        <v>16</v>
      </c>
      <c r="C2056" t="s">
        <v>104</v>
      </c>
      <c r="D2056">
        <v>1992</v>
      </c>
      <c r="E2056" t="s">
        <v>6967</v>
      </c>
      <c r="F2056">
        <v>6.3</v>
      </c>
      <c r="G2056">
        <v>15000</v>
      </c>
      <c r="H2056" t="s">
        <v>1847</v>
      </c>
      <c r="I2056" t="s">
        <v>6968</v>
      </c>
      <c r="J2056" t="s">
        <v>498</v>
      </c>
      <c r="K2056" t="s">
        <v>2081</v>
      </c>
      <c r="L2056">
        <f>20500000</f>
        <v>20500000</v>
      </c>
      <c r="M2056">
        <v>57138719</v>
      </c>
      <c r="N2056" t="s">
        <v>6151</v>
      </c>
      <c r="O2056">
        <v>111</v>
      </c>
      <c r="P2056" t="str">
        <f>IF(Table1[[#This Row],[score]]&gt;=8.5,"High",IF(Table1[[#This Row],[score]]&gt;=7,"Medium","Low"))</f>
        <v>Low</v>
      </c>
      <c r="Q2056" s="5">
        <f>Table1[[#This Row],[gross]]-Table1[[#This Row],[budget]]</f>
        <v>36638719</v>
      </c>
      <c r="R2056" s="5" t="str">
        <f>IF(Table1[[#This Row],[Profit]]&gt;0,"Profit","Loss")</f>
        <v>Profit</v>
      </c>
      <c r="S2056" s="6" t="str">
        <f>FLOOR(Table1[[#This Row],[year]]-1900,10)+1900 &amp; "-" &amp; FLOOR(Table1[[#This Row],[year]]-1890,10)+1900</f>
        <v>1990-2000</v>
      </c>
      <c r="T2056" s="14" t="s">
        <v>21835</v>
      </c>
      <c r="AB2056" s="14"/>
    </row>
    <row r="2057" spans="1:28" hidden="1" x14ac:dyDescent="0.3">
      <c r="A2057" t="s">
        <v>6741</v>
      </c>
      <c r="B2057" t="s">
        <v>33</v>
      </c>
      <c r="C2057" t="s">
        <v>41</v>
      </c>
      <c r="D2057">
        <v>1992</v>
      </c>
      <c r="E2057" t="s">
        <v>6742</v>
      </c>
      <c r="F2057">
        <v>6.6</v>
      </c>
      <c r="G2057">
        <v>62000</v>
      </c>
      <c r="H2057" t="s">
        <v>3315</v>
      </c>
      <c r="I2057" t="s">
        <v>6743</v>
      </c>
      <c r="J2057" t="s">
        <v>2546</v>
      </c>
      <c r="K2057" t="s">
        <v>30</v>
      </c>
      <c r="L2057">
        <v>10000000</v>
      </c>
      <c r="M2057">
        <v>50752337</v>
      </c>
      <c r="N2057" t="s">
        <v>6744</v>
      </c>
      <c r="O2057">
        <v>104</v>
      </c>
      <c r="P2057" t="str">
        <f>IF(Table1[[#This Row],[score]]&gt;=8.5,"High",IF(Table1[[#This Row],[score]]&gt;=7,"Medium","Low"))</f>
        <v>Low</v>
      </c>
      <c r="Q2057" s="5">
        <f>Table1[[#This Row],[gross]]-Table1[[#This Row],[budget]]</f>
        <v>40752337</v>
      </c>
      <c r="R2057" s="5" t="str">
        <f>IF(Table1[[#This Row],[Profit]]&gt;0,"Profit","Loss")</f>
        <v>Profit</v>
      </c>
      <c r="S2057" s="6" t="str">
        <f>FLOOR(Table1[[#This Row],[year]]-1900,10)+1900 &amp; "-" &amp; FLOOR(Table1[[#This Row],[year]]-1890,10)+1900</f>
        <v>1990-2000</v>
      </c>
      <c r="T2057" s="14" t="s">
        <v>21835</v>
      </c>
      <c r="AB2057" s="14"/>
    </row>
    <row r="2058" spans="1:28" hidden="1" x14ac:dyDescent="0.3">
      <c r="A2058" t="s">
        <v>6809</v>
      </c>
      <c r="B2058" t="s">
        <v>1974</v>
      </c>
      <c r="C2058" t="s">
        <v>63</v>
      </c>
      <c r="D2058">
        <v>1992</v>
      </c>
      <c r="E2058" t="s">
        <v>6810</v>
      </c>
      <c r="F2058">
        <v>7.7</v>
      </c>
      <c r="G2058">
        <v>89000</v>
      </c>
      <c r="H2058" t="s">
        <v>3391</v>
      </c>
      <c r="I2058" t="s">
        <v>6811</v>
      </c>
      <c r="J2058" t="s">
        <v>4084</v>
      </c>
      <c r="K2058" t="s">
        <v>2081</v>
      </c>
      <c r="L2058">
        <v>33000000</v>
      </c>
      <c r="M2058">
        <v>48169910</v>
      </c>
      <c r="N2058" t="s">
        <v>6812</v>
      </c>
      <c r="O2058">
        <v>202</v>
      </c>
      <c r="P2058" t="str">
        <f>IF(Table1[[#This Row],[score]]&gt;=8.5,"High",IF(Table1[[#This Row],[score]]&gt;=7,"Medium","Low"))</f>
        <v>Medium</v>
      </c>
      <c r="Q2058" s="5">
        <f>Table1[[#This Row],[gross]]-Table1[[#This Row],[budget]]</f>
        <v>15169910</v>
      </c>
      <c r="R2058" s="5" t="str">
        <f>IF(Table1[[#This Row],[Profit]]&gt;0,"Profit","Loss")</f>
        <v>Profit</v>
      </c>
      <c r="S2058" s="6" t="str">
        <f>FLOOR(Table1[[#This Row],[year]]-1900,10)+1900 &amp; "-" &amp; FLOOR(Table1[[#This Row],[year]]-1890,10)+1900</f>
        <v>1990-2000</v>
      </c>
      <c r="T2058" s="14" t="s">
        <v>21835</v>
      </c>
      <c r="AB2058" s="14"/>
    </row>
    <row r="2059" spans="1:28" hidden="1" x14ac:dyDescent="0.3">
      <c r="A2059" t="s">
        <v>6766</v>
      </c>
      <c r="B2059" t="s">
        <v>16</v>
      </c>
      <c r="C2059" t="s">
        <v>17</v>
      </c>
      <c r="D2059">
        <v>1992</v>
      </c>
      <c r="E2059" t="s">
        <v>6767</v>
      </c>
      <c r="F2059">
        <v>6.4</v>
      </c>
      <c r="G2059">
        <v>34000</v>
      </c>
      <c r="H2059" t="s">
        <v>4013</v>
      </c>
      <c r="I2059" t="s">
        <v>6768</v>
      </c>
      <c r="J2059" t="s">
        <v>6769</v>
      </c>
      <c r="K2059" t="s">
        <v>30</v>
      </c>
      <c r="L2059">
        <v>16000000</v>
      </c>
      <c r="M2059">
        <v>48017402</v>
      </c>
      <c r="N2059" t="s">
        <v>31</v>
      </c>
      <c r="O2059">
        <v>107</v>
      </c>
      <c r="P2059" t="str">
        <f>IF(Table1[[#This Row],[score]]&gt;=8.5,"High",IF(Table1[[#This Row],[score]]&gt;=7,"Medium","Low"))</f>
        <v>Low</v>
      </c>
      <c r="Q2059" s="5">
        <f>Table1[[#This Row],[gross]]-Table1[[#This Row],[budget]]</f>
        <v>32017402</v>
      </c>
      <c r="R2059" s="5" t="str">
        <f>IF(Table1[[#This Row],[Profit]]&gt;0,"Profit","Loss")</f>
        <v>Profit</v>
      </c>
      <c r="S2059" s="6" t="str">
        <f>FLOOR(Table1[[#This Row],[year]]-1900,10)+1900 &amp; "-" &amp; FLOOR(Table1[[#This Row],[year]]-1890,10)+1900</f>
        <v>1990-2000</v>
      </c>
      <c r="T2059" s="14" t="s">
        <v>21835</v>
      </c>
      <c r="AB2059" s="14"/>
    </row>
    <row r="2060" spans="1:28" hidden="1" x14ac:dyDescent="0.3">
      <c r="A2060" t="s">
        <v>7072</v>
      </c>
      <c r="B2060" t="s">
        <v>16</v>
      </c>
      <c r="C2060" t="s">
        <v>41</v>
      </c>
      <c r="D2060">
        <v>1992</v>
      </c>
      <c r="E2060" t="s">
        <v>7073</v>
      </c>
      <c r="F2060">
        <v>5.9</v>
      </c>
      <c r="G2060">
        <v>15000</v>
      </c>
      <c r="H2060" t="s">
        <v>2543</v>
      </c>
      <c r="I2060" t="s">
        <v>7074</v>
      </c>
      <c r="J2060" t="s">
        <v>1469</v>
      </c>
      <c r="K2060" t="s">
        <v>30</v>
      </c>
      <c r="L2060">
        <v>50000000</v>
      </c>
      <c r="M2060">
        <v>46666502</v>
      </c>
      <c r="N2060" t="s">
        <v>5666</v>
      </c>
      <c r="O2060">
        <v>112</v>
      </c>
      <c r="P2060" t="str">
        <f>IF(Table1[[#This Row],[score]]&gt;=8.5,"High",IF(Table1[[#This Row],[score]]&gt;=7,"Medium","Low"))</f>
        <v>Low</v>
      </c>
      <c r="Q2060" s="5">
        <f>Table1[[#This Row],[gross]]-Table1[[#This Row],[budget]]</f>
        <v>-3333498</v>
      </c>
      <c r="R2060" s="5" t="str">
        <f>IF(Table1[[#This Row],[Profit]]&gt;0,"Profit","Loss")</f>
        <v>Loss</v>
      </c>
      <c r="S2060" s="6" t="str">
        <f>FLOOR(Table1[[#This Row],[year]]-1900,10)+1900 &amp; "-" &amp; FLOOR(Table1[[#This Row],[year]]-1890,10)+1900</f>
        <v>1990-2000</v>
      </c>
      <c r="T2060" s="14" t="s">
        <v>21835</v>
      </c>
      <c r="AB2060" s="14"/>
    </row>
    <row r="2061" spans="1:28" hidden="1" x14ac:dyDescent="0.3">
      <c r="A2061" t="s">
        <v>6957</v>
      </c>
      <c r="B2061" t="s">
        <v>1974</v>
      </c>
      <c r="C2061" t="s">
        <v>25</v>
      </c>
      <c r="D2061">
        <v>1992</v>
      </c>
      <c r="E2061" t="s">
        <v>6958</v>
      </c>
      <c r="F2061">
        <v>6</v>
      </c>
      <c r="G2061">
        <v>22000</v>
      </c>
      <c r="H2061" t="s">
        <v>2881</v>
      </c>
      <c r="I2061" t="s">
        <v>5033</v>
      </c>
      <c r="J2061" t="s">
        <v>557</v>
      </c>
      <c r="K2061" t="s">
        <v>30</v>
      </c>
      <c r="L2061">
        <v>40000000</v>
      </c>
      <c r="M2061">
        <v>45500797</v>
      </c>
      <c r="N2061" t="s">
        <v>5666</v>
      </c>
      <c r="O2061">
        <v>106</v>
      </c>
      <c r="P2061" t="str">
        <f>IF(Table1[[#This Row],[score]]&gt;=8.5,"High",IF(Table1[[#This Row],[score]]&gt;=7,"Medium","Low"))</f>
        <v>Low</v>
      </c>
      <c r="Q2061" s="5">
        <f>Table1[[#This Row],[gross]]-Table1[[#This Row],[budget]]</f>
        <v>5500797</v>
      </c>
      <c r="R2061" s="5" t="str">
        <f>IF(Table1[[#This Row],[Profit]]&gt;0,"Profit","Loss")</f>
        <v>Profit</v>
      </c>
      <c r="S2061" s="6" t="str">
        <f>FLOOR(Table1[[#This Row],[year]]-1900,10)+1900 &amp; "-" &amp; FLOOR(Table1[[#This Row],[year]]-1890,10)+1900</f>
        <v>1990-2000</v>
      </c>
      <c r="T2061" s="14" t="s">
        <v>21835</v>
      </c>
      <c r="AB2061" s="14"/>
    </row>
    <row r="2062" spans="1:28" hidden="1" x14ac:dyDescent="0.3">
      <c r="A2062" t="s">
        <v>6894</v>
      </c>
      <c r="B2062" t="s">
        <v>16</v>
      </c>
      <c r="C2062" t="s">
        <v>34</v>
      </c>
      <c r="D2062">
        <v>1992</v>
      </c>
      <c r="E2062" t="s">
        <v>4355</v>
      </c>
      <c r="F2062">
        <v>5.9</v>
      </c>
      <c r="G2062">
        <v>46000</v>
      </c>
      <c r="H2062" t="s">
        <v>6616</v>
      </c>
      <c r="I2062" t="s">
        <v>2150</v>
      </c>
      <c r="J2062" t="s">
        <v>6277</v>
      </c>
      <c r="K2062" t="s">
        <v>30</v>
      </c>
      <c r="L2062">
        <v>15000000</v>
      </c>
      <c r="M2062">
        <v>44065653</v>
      </c>
      <c r="N2062" t="s">
        <v>23</v>
      </c>
      <c r="O2062">
        <v>84</v>
      </c>
      <c r="P2062" t="str">
        <f>IF(Table1[[#This Row],[score]]&gt;=8.5,"High",IF(Table1[[#This Row],[score]]&gt;=7,"Medium","Low"))</f>
        <v>Low</v>
      </c>
      <c r="Q2062" s="5">
        <f>Table1[[#This Row],[gross]]-Table1[[#This Row],[budget]]</f>
        <v>29065653</v>
      </c>
      <c r="R2062" s="5" t="str">
        <f>IF(Table1[[#This Row],[Profit]]&gt;0,"Profit","Loss")</f>
        <v>Profit</v>
      </c>
      <c r="S2062" s="6" t="str">
        <f>FLOOR(Table1[[#This Row],[year]]-1900,10)+1900 &amp; "-" &amp; FLOOR(Table1[[#This Row],[year]]-1890,10)+1900</f>
        <v>1990-2000</v>
      </c>
      <c r="T2062" s="14" t="s">
        <v>21835</v>
      </c>
      <c r="AB2062" s="14"/>
    </row>
    <row r="2063" spans="1:28" hidden="1" x14ac:dyDescent="0.3">
      <c r="A2063" t="s">
        <v>7028</v>
      </c>
      <c r="B2063" t="s">
        <v>16</v>
      </c>
      <c r="C2063" t="s">
        <v>17</v>
      </c>
      <c r="D2063">
        <v>1992</v>
      </c>
      <c r="E2063" t="s">
        <v>6670</v>
      </c>
      <c r="F2063">
        <v>6.4</v>
      </c>
      <c r="G2063">
        <v>9400</v>
      </c>
      <c r="H2063" t="s">
        <v>660</v>
      </c>
      <c r="I2063" t="s">
        <v>3057</v>
      </c>
      <c r="J2063" t="s">
        <v>1803</v>
      </c>
      <c r="K2063" t="s">
        <v>30</v>
      </c>
      <c r="L2063">
        <f>20500000</f>
        <v>20500000</v>
      </c>
      <c r="M2063">
        <v>43838238</v>
      </c>
      <c r="N2063" t="s">
        <v>180</v>
      </c>
      <c r="O2063">
        <v>132</v>
      </c>
      <c r="P2063" t="str">
        <f>IF(Table1[[#This Row],[score]]&gt;=8.5,"High",IF(Table1[[#This Row],[score]]&gt;=7,"Medium","Low"))</f>
        <v>Low</v>
      </c>
      <c r="Q2063" s="5">
        <f>Table1[[#This Row],[gross]]-Table1[[#This Row],[budget]]</f>
        <v>23338238</v>
      </c>
      <c r="R2063" s="5" t="str">
        <f>IF(Table1[[#This Row],[Profit]]&gt;0,"Profit","Loss")</f>
        <v>Profit</v>
      </c>
      <c r="S2063" s="6" t="str">
        <f>FLOOR(Table1[[#This Row],[year]]-1900,10)+1900 &amp; "-" &amp; FLOOR(Table1[[#This Row],[year]]-1890,10)+1900</f>
        <v>1990-2000</v>
      </c>
      <c r="T2063" s="14" t="s">
        <v>21835</v>
      </c>
      <c r="AB2063" s="14"/>
    </row>
    <row r="2064" spans="1:28" hidden="1" x14ac:dyDescent="0.3">
      <c r="A2064" t="s">
        <v>6779</v>
      </c>
      <c r="B2064" t="s">
        <v>33</v>
      </c>
      <c r="C2064" t="s">
        <v>17</v>
      </c>
      <c r="D2064">
        <v>1992</v>
      </c>
      <c r="E2064" t="s">
        <v>4216</v>
      </c>
      <c r="F2064">
        <v>7.2</v>
      </c>
      <c r="G2064">
        <v>55000</v>
      </c>
      <c r="H2064" t="s">
        <v>100</v>
      </c>
      <c r="I2064" t="s">
        <v>6780</v>
      </c>
      <c r="J2064" t="s">
        <v>3502</v>
      </c>
      <c r="K2064" t="s">
        <v>30</v>
      </c>
      <c r="L2064">
        <v>12000000</v>
      </c>
      <c r="M2064">
        <v>43440294</v>
      </c>
      <c r="N2064" t="s">
        <v>5278</v>
      </c>
      <c r="O2064">
        <v>123</v>
      </c>
      <c r="P2064" t="str">
        <f>IF(Table1[[#This Row],[score]]&gt;=8.5,"High",IF(Table1[[#This Row],[score]]&gt;=7,"Medium","Low"))</f>
        <v>Medium</v>
      </c>
      <c r="Q2064" s="5">
        <f>Table1[[#This Row],[gross]]-Table1[[#This Row],[budget]]</f>
        <v>31440294</v>
      </c>
      <c r="R2064" s="5" t="str">
        <f>IF(Table1[[#This Row],[Profit]]&gt;0,"Profit","Loss")</f>
        <v>Profit</v>
      </c>
      <c r="S2064" s="6" t="str">
        <f>FLOOR(Table1[[#This Row],[year]]-1900,10)+1900 &amp; "-" &amp; FLOOR(Table1[[#This Row],[year]]-1890,10)+1900</f>
        <v>1990-2000</v>
      </c>
      <c r="T2064" s="14" t="s">
        <v>21835</v>
      </c>
      <c r="AB2064" s="14"/>
    </row>
    <row r="2065" spans="1:28" hidden="1" x14ac:dyDescent="0.3">
      <c r="A2065" t="s">
        <v>6830</v>
      </c>
      <c r="B2065" t="s">
        <v>33</v>
      </c>
      <c r="C2065" t="s">
        <v>41</v>
      </c>
      <c r="D2065">
        <v>1992</v>
      </c>
      <c r="E2065" t="s">
        <v>6751</v>
      </c>
      <c r="F2065">
        <v>5.8</v>
      </c>
      <c r="G2065">
        <v>38000</v>
      </c>
      <c r="H2065" t="s">
        <v>6831</v>
      </c>
      <c r="I2065" t="s">
        <v>6832</v>
      </c>
      <c r="J2065" t="s">
        <v>2532</v>
      </c>
      <c r="K2065" t="s">
        <v>30</v>
      </c>
      <c r="L2065">
        <v>7000000</v>
      </c>
      <c r="M2065">
        <v>40693477</v>
      </c>
      <c r="N2065" t="s">
        <v>6833</v>
      </c>
      <c r="O2065">
        <v>88</v>
      </c>
      <c r="P2065" t="str">
        <f>IF(Table1[[#This Row],[score]]&gt;=8.5,"High",IF(Table1[[#This Row],[score]]&gt;=7,"Medium","Low"))</f>
        <v>Low</v>
      </c>
      <c r="Q2065" s="5">
        <f>Table1[[#This Row],[gross]]-Table1[[#This Row],[budget]]</f>
        <v>33693477</v>
      </c>
      <c r="R2065" s="5" t="str">
        <f>IF(Table1[[#This Row],[Profit]]&gt;0,"Profit","Loss")</f>
        <v>Profit</v>
      </c>
      <c r="S2065" s="6" t="str">
        <f>FLOOR(Table1[[#This Row],[year]]-1900,10)+1900 &amp; "-" &amp; FLOOR(Table1[[#This Row],[year]]-1890,10)+1900</f>
        <v>1990-2000</v>
      </c>
      <c r="T2065" s="14" t="s">
        <v>21835</v>
      </c>
      <c r="AB2065" s="14"/>
    </row>
    <row r="2066" spans="1:28" hidden="1" x14ac:dyDescent="0.3">
      <c r="A2066" t="s">
        <v>7029</v>
      </c>
      <c r="B2066" t="s">
        <v>16</v>
      </c>
      <c r="C2066" t="s">
        <v>34</v>
      </c>
      <c r="D2066">
        <v>1992</v>
      </c>
      <c r="E2066" t="s">
        <v>6986</v>
      </c>
      <c r="F2066">
        <v>5.5</v>
      </c>
      <c r="G2066">
        <v>7200</v>
      </c>
      <c r="H2066" t="s">
        <v>4505</v>
      </c>
      <c r="I2066" t="s">
        <v>7030</v>
      </c>
      <c r="J2066" t="s">
        <v>7030</v>
      </c>
      <c r="K2066" t="s">
        <v>30</v>
      </c>
      <c r="L2066">
        <v>10000000</v>
      </c>
      <c r="M2066">
        <v>40227006</v>
      </c>
      <c r="N2066" t="s">
        <v>31</v>
      </c>
      <c r="O2066">
        <v>89</v>
      </c>
      <c r="P2066" t="str">
        <f>IF(Table1[[#This Row],[score]]&gt;=8.5,"High",IF(Table1[[#This Row],[score]]&gt;=7,"Medium","Low"))</f>
        <v>Low</v>
      </c>
      <c r="Q2066" s="5">
        <f>Table1[[#This Row],[gross]]-Table1[[#This Row],[budget]]</f>
        <v>30227006</v>
      </c>
      <c r="R2066" s="5" t="str">
        <f>IF(Table1[[#This Row],[Profit]]&gt;0,"Profit","Loss")</f>
        <v>Profit</v>
      </c>
      <c r="S2066" s="6" t="str">
        <f>FLOOR(Table1[[#This Row],[year]]-1900,10)+1900 &amp; "-" &amp; FLOOR(Table1[[#This Row],[year]]-1890,10)+1900</f>
        <v>1990-2000</v>
      </c>
      <c r="T2066" s="14" t="s">
        <v>21835</v>
      </c>
      <c r="AB2066" s="14"/>
    </row>
    <row r="2067" spans="1:28" hidden="1" x14ac:dyDescent="0.3">
      <c r="A2067" t="s">
        <v>6914</v>
      </c>
      <c r="B2067" t="s">
        <v>16</v>
      </c>
      <c r="C2067" t="s">
        <v>104</v>
      </c>
      <c r="D2067">
        <v>1992</v>
      </c>
      <c r="E2067" t="s">
        <v>6726</v>
      </c>
      <c r="F2067">
        <v>6.1</v>
      </c>
      <c r="G2067">
        <v>15000</v>
      </c>
      <c r="H2067" t="s">
        <v>105</v>
      </c>
      <c r="I2067" t="s">
        <v>105</v>
      </c>
      <c r="J2067" t="s">
        <v>3486</v>
      </c>
      <c r="K2067" t="s">
        <v>30</v>
      </c>
      <c r="L2067">
        <v>12000000</v>
      </c>
      <c r="M2067">
        <v>37170057</v>
      </c>
      <c r="N2067" t="s">
        <v>6064</v>
      </c>
      <c r="O2067">
        <v>92</v>
      </c>
      <c r="P2067" t="str">
        <f>IF(Table1[[#This Row],[score]]&gt;=8.5,"High",IF(Table1[[#This Row],[score]]&gt;=7,"Medium","Low"))</f>
        <v>Low</v>
      </c>
      <c r="Q2067" s="5">
        <f>Table1[[#This Row],[gross]]-Table1[[#This Row],[budget]]</f>
        <v>25170057</v>
      </c>
      <c r="R2067" s="5" t="str">
        <f>IF(Table1[[#This Row],[Profit]]&gt;0,"Profit","Loss")</f>
        <v>Profit</v>
      </c>
      <c r="S2067" s="6" t="str">
        <f>FLOOR(Table1[[#This Row],[year]]-1900,10)+1900 &amp; "-" &amp; FLOOR(Table1[[#This Row],[year]]-1890,10)+1900</f>
        <v>1990-2000</v>
      </c>
      <c r="T2067" s="14" t="s">
        <v>21835</v>
      </c>
      <c r="AB2067" s="14"/>
    </row>
    <row r="2068" spans="1:28" hidden="1" x14ac:dyDescent="0.3">
      <c r="A2068" t="s">
        <v>6786</v>
      </c>
      <c r="B2068" t="s">
        <v>16</v>
      </c>
      <c r="C2068" t="s">
        <v>34</v>
      </c>
      <c r="D2068">
        <v>1992</v>
      </c>
      <c r="E2068" t="s">
        <v>6771</v>
      </c>
      <c r="F2068">
        <v>6</v>
      </c>
      <c r="G2068">
        <v>85000</v>
      </c>
      <c r="H2068" t="s">
        <v>6787</v>
      </c>
      <c r="I2068" t="s">
        <v>6788</v>
      </c>
      <c r="J2068" t="s">
        <v>4492</v>
      </c>
      <c r="K2068" t="s">
        <v>30</v>
      </c>
      <c r="L2068">
        <v>23000000</v>
      </c>
      <c r="M2068">
        <v>36299898</v>
      </c>
      <c r="N2068" t="s">
        <v>6789</v>
      </c>
      <c r="O2068">
        <v>102</v>
      </c>
      <c r="P2068" t="str">
        <f>IF(Table1[[#This Row],[score]]&gt;=8.5,"High",IF(Table1[[#This Row],[score]]&gt;=7,"Medium","Low"))</f>
        <v>Low</v>
      </c>
      <c r="Q2068" s="5">
        <f>Table1[[#This Row],[gross]]-Table1[[#This Row],[budget]]</f>
        <v>13299898</v>
      </c>
      <c r="R2068" s="5" t="str">
        <f>IF(Table1[[#This Row],[Profit]]&gt;0,"Profit","Loss")</f>
        <v>Profit</v>
      </c>
      <c r="S2068" s="6" t="str">
        <f>FLOOR(Table1[[#This Row],[year]]-1900,10)+1900 &amp; "-" &amp; FLOOR(Table1[[#This Row],[year]]-1890,10)+1900</f>
        <v>1990-2000</v>
      </c>
      <c r="T2068" s="14" t="s">
        <v>21835</v>
      </c>
      <c r="AB2068" s="14"/>
    </row>
    <row r="2069" spans="1:28" hidden="1" x14ac:dyDescent="0.3">
      <c r="A2069" t="s">
        <v>6959</v>
      </c>
      <c r="B2069" t="s">
        <v>1974</v>
      </c>
      <c r="C2069" t="s">
        <v>41</v>
      </c>
      <c r="D2069">
        <v>1992</v>
      </c>
      <c r="E2069" t="s">
        <v>6782</v>
      </c>
      <c r="F2069">
        <v>5.8</v>
      </c>
      <c r="G2069">
        <v>17000</v>
      </c>
      <c r="H2069" t="s">
        <v>2460</v>
      </c>
      <c r="I2069" t="s">
        <v>2460</v>
      </c>
      <c r="J2069" t="s">
        <v>547</v>
      </c>
      <c r="K2069" t="s">
        <v>30</v>
      </c>
      <c r="L2069">
        <v>25000000</v>
      </c>
      <c r="M2069">
        <v>35208854</v>
      </c>
      <c r="N2069" t="s">
        <v>5059</v>
      </c>
      <c r="O2069">
        <v>96</v>
      </c>
      <c r="P2069" t="str">
        <f>IF(Table1[[#This Row],[score]]&gt;=8.5,"High",IF(Table1[[#This Row],[score]]&gt;=7,"Medium","Low"))</f>
        <v>Low</v>
      </c>
      <c r="Q2069" s="5">
        <f>Table1[[#This Row],[gross]]-Table1[[#This Row],[budget]]</f>
        <v>10208854</v>
      </c>
      <c r="R2069" s="5" t="str">
        <f>IF(Table1[[#This Row],[Profit]]&gt;0,"Profit","Loss")</f>
        <v>Profit</v>
      </c>
      <c r="S2069" s="6" t="str">
        <f>FLOOR(Table1[[#This Row],[year]]-1900,10)+1900 &amp; "-" &amp; FLOOR(Table1[[#This Row],[year]]-1890,10)+1900</f>
        <v>1990-2000</v>
      </c>
      <c r="T2069" s="14" t="s">
        <v>21835</v>
      </c>
      <c r="AB2069" s="14"/>
    </row>
    <row r="2070" spans="1:28" hidden="1" x14ac:dyDescent="0.3">
      <c r="A2070" t="s">
        <v>6855</v>
      </c>
      <c r="B2070" t="s">
        <v>337</v>
      </c>
      <c r="C2070" t="s">
        <v>390</v>
      </c>
      <c r="D2070">
        <v>1992</v>
      </c>
      <c r="E2070" t="s">
        <v>6794</v>
      </c>
      <c r="F2070">
        <v>6.5</v>
      </c>
      <c r="G2070">
        <v>28000</v>
      </c>
      <c r="H2070" t="s">
        <v>6856</v>
      </c>
      <c r="I2070" t="s">
        <v>4536</v>
      </c>
      <c r="J2070" t="s">
        <v>6857</v>
      </c>
      <c r="K2070" t="s">
        <v>248</v>
      </c>
      <c r="L2070">
        <v>24000000</v>
      </c>
      <c r="M2070">
        <v>32710894</v>
      </c>
      <c r="N2070" t="s">
        <v>6858</v>
      </c>
      <c r="O2070">
        <v>76</v>
      </c>
      <c r="P2070" t="str">
        <f>IF(Table1[[#This Row],[score]]&gt;=8.5,"High",IF(Table1[[#This Row],[score]]&gt;=7,"Medium","Low"))</f>
        <v>Low</v>
      </c>
      <c r="Q2070" s="5">
        <f>Table1[[#This Row],[gross]]-Table1[[#This Row],[budget]]</f>
        <v>8710894</v>
      </c>
      <c r="R2070" s="5" t="str">
        <f>IF(Table1[[#This Row],[Profit]]&gt;0,"Profit","Loss")</f>
        <v>Profit</v>
      </c>
      <c r="S2070" s="6" t="str">
        <f>FLOOR(Table1[[#This Row],[year]]-1900,10)+1900 &amp; "-" &amp; FLOOR(Table1[[#This Row],[year]]-1890,10)+1900</f>
        <v>1990-2000</v>
      </c>
      <c r="T2070" s="14" t="s">
        <v>21835</v>
      </c>
      <c r="AB2070" s="14"/>
    </row>
    <row r="2071" spans="1:28" hidden="1" x14ac:dyDescent="0.3">
      <c r="A2071" t="s">
        <v>7048</v>
      </c>
      <c r="B2071" t="s">
        <v>337</v>
      </c>
      <c r="C2071" t="s">
        <v>41</v>
      </c>
      <c r="D2071">
        <v>1992</v>
      </c>
      <c r="E2071" t="s">
        <v>6728</v>
      </c>
      <c r="F2071">
        <v>7.7</v>
      </c>
      <c r="G2071">
        <v>51000</v>
      </c>
      <c r="H2071" t="s">
        <v>7049</v>
      </c>
      <c r="I2071" t="s">
        <v>4335</v>
      </c>
      <c r="J2071" t="s">
        <v>106</v>
      </c>
      <c r="K2071" t="s">
        <v>30</v>
      </c>
      <c r="L2071">
        <v>12000000</v>
      </c>
      <c r="M2071">
        <v>32574382</v>
      </c>
      <c r="N2071" t="s">
        <v>1708</v>
      </c>
      <c r="O2071">
        <v>85</v>
      </c>
      <c r="P2071" t="str">
        <f>IF(Table1[[#This Row],[score]]&gt;=8.5,"High",IF(Table1[[#This Row],[score]]&gt;=7,"Medium","Low"))</f>
        <v>Medium</v>
      </c>
      <c r="Q2071" s="5">
        <f>Table1[[#This Row],[gross]]-Table1[[#This Row],[budget]]</f>
        <v>20574382</v>
      </c>
      <c r="R2071" s="5" t="str">
        <f>IF(Table1[[#This Row],[Profit]]&gt;0,"Profit","Loss")</f>
        <v>Profit</v>
      </c>
      <c r="S2071" s="6" t="str">
        <f>FLOOR(Table1[[#This Row],[year]]-1900,10)+1900 &amp; "-" &amp; FLOOR(Table1[[#This Row],[year]]-1890,10)+1900</f>
        <v>1990-2000</v>
      </c>
      <c r="T2071" s="14" t="s">
        <v>21835</v>
      </c>
      <c r="AB2071" s="14"/>
    </row>
    <row r="2072" spans="1:28" hidden="1" x14ac:dyDescent="0.3">
      <c r="A2072" t="s">
        <v>6826</v>
      </c>
      <c r="B2072" t="s">
        <v>16</v>
      </c>
      <c r="C2072" t="s">
        <v>52</v>
      </c>
      <c r="D2072">
        <v>1992</v>
      </c>
      <c r="E2072" t="s">
        <v>6827</v>
      </c>
      <c r="F2072">
        <v>5.4</v>
      </c>
      <c r="G2072">
        <v>34000</v>
      </c>
      <c r="H2072" t="s">
        <v>6828</v>
      </c>
      <c r="I2072" t="s">
        <v>20</v>
      </c>
      <c r="J2072" t="s">
        <v>6609</v>
      </c>
      <c r="K2072" t="s">
        <v>22</v>
      </c>
      <c r="L2072">
        <v>10000000</v>
      </c>
      <c r="M2072">
        <v>32100816</v>
      </c>
      <c r="N2072" t="s">
        <v>5244</v>
      </c>
      <c r="O2072">
        <v>108</v>
      </c>
      <c r="P2072" t="str">
        <f>IF(Table1[[#This Row],[score]]&gt;=8.5,"High",IF(Table1[[#This Row],[score]]&gt;=7,"Medium","Low"))</f>
        <v>Low</v>
      </c>
      <c r="Q2072" s="5">
        <f>Table1[[#This Row],[gross]]-Table1[[#This Row],[budget]]</f>
        <v>22100816</v>
      </c>
      <c r="R2072" s="5" t="str">
        <f>IF(Table1[[#This Row],[Profit]]&gt;0,"Profit","Loss")</f>
        <v>Profit</v>
      </c>
      <c r="S2072" s="6" t="str">
        <f>FLOOR(Table1[[#This Row],[year]]-1900,10)+1900 &amp; "-" &amp; FLOOR(Table1[[#This Row],[year]]-1890,10)+1900</f>
        <v>1990-2000</v>
      </c>
      <c r="T2072" s="14" t="s">
        <v>21835</v>
      </c>
      <c r="AB2072" s="14"/>
    </row>
    <row r="2073" spans="1:28" hidden="1" x14ac:dyDescent="0.3">
      <c r="A2073" t="s">
        <v>6793</v>
      </c>
      <c r="B2073" t="s">
        <v>16</v>
      </c>
      <c r="C2073" t="s">
        <v>151</v>
      </c>
      <c r="D2073">
        <v>1992</v>
      </c>
      <c r="E2073" t="s">
        <v>6794</v>
      </c>
      <c r="F2073">
        <v>5.3</v>
      </c>
      <c r="G2073">
        <v>21000</v>
      </c>
      <c r="H2073" t="s">
        <v>3967</v>
      </c>
      <c r="I2073" t="s">
        <v>20</v>
      </c>
      <c r="J2073" t="s">
        <v>6228</v>
      </c>
      <c r="K2073" t="s">
        <v>30</v>
      </c>
      <c r="L2073">
        <v>15000000</v>
      </c>
      <c r="M2073">
        <v>30524763</v>
      </c>
      <c r="N2073" t="s">
        <v>31</v>
      </c>
      <c r="O2073">
        <v>91</v>
      </c>
      <c r="P2073" t="str">
        <f>IF(Table1[[#This Row],[score]]&gt;=8.5,"High",IF(Table1[[#This Row],[score]]&gt;=7,"Medium","Low"))</f>
        <v>Low</v>
      </c>
      <c r="Q2073" s="5">
        <f>Table1[[#This Row],[gross]]-Table1[[#This Row],[budget]]</f>
        <v>15524763</v>
      </c>
      <c r="R2073" s="5" t="str">
        <f>IF(Table1[[#This Row],[Profit]]&gt;0,"Profit","Loss")</f>
        <v>Profit</v>
      </c>
      <c r="S2073" s="6" t="str">
        <f>FLOOR(Table1[[#This Row],[year]]-1900,10)+1900 &amp; "-" &amp; FLOOR(Table1[[#This Row],[year]]-1890,10)+1900</f>
        <v>1990-2000</v>
      </c>
      <c r="T2073" s="14" t="s">
        <v>21835</v>
      </c>
      <c r="AB2073" s="14"/>
    </row>
    <row r="2074" spans="1:28" hidden="1" x14ac:dyDescent="0.3">
      <c r="A2074" t="s">
        <v>6864</v>
      </c>
      <c r="B2074" t="s">
        <v>16</v>
      </c>
      <c r="C2074" t="s">
        <v>63</v>
      </c>
      <c r="D2074">
        <v>1992</v>
      </c>
      <c r="E2074" t="s">
        <v>6865</v>
      </c>
      <c r="F2074">
        <v>6.6</v>
      </c>
      <c r="G2074">
        <v>22000</v>
      </c>
      <c r="H2074" t="s">
        <v>3481</v>
      </c>
      <c r="I2074" t="s">
        <v>675</v>
      </c>
      <c r="J2074" t="s">
        <v>21</v>
      </c>
      <c r="K2074" t="s">
        <v>30</v>
      </c>
      <c r="L2074">
        <v>35000000</v>
      </c>
      <c r="M2074">
        <v>29302121</v>
      </c>
      <c r="N2074" t="s">
        <v>180</v>
      </c>
      <c r="O2074">
        <v>140</v>
      </c>
      <c r="P2074" t="str">
        <f>IF(Table1[[#This Row],[score]]&gt;=8.5,"High",IF(Table1[[#This Row],[score]]&gt;=7,"Medium","Low"))</f>
        <v>Low</v>
      </c>
      <c r="Q2074" s="5">
        <f>Table1[[#This Row],[gross]]-Table1[[#This Row],[budget]]</f>
        <v>-5697879</v>
      </c>
      <c r="R2074" s="5" t="str">
        <f>IF(Table1[[#This Row],[Profit]]&gt;0,"Profit","Loss")</f>
        <v>Loss</v>
      </c>
      <c r="S2074" s="6" t="str">
        <f>FLOOR(Table1[[#This Row],[year]]-1900,10)+1900 &amp; "-" &amp; FLOOR(Table1[[#This Row],[year]]-1890,10)+1900</f>
        <v>1990-2000</v>
      </c>
      <c r="T2074" s="14" t="s">
        <v>21835</v>
      </c>
      <c r="AB2074" s="14"/>
    </row>
    <row r="2075" spans="1:28" hidden="1" x14ac:dyDescent="0.3">
      <c r="A2075" t="s">
        <v>6878</v>
      </c>
      <c r="B2075" t="s">
        <v>33</v>
      </c>
      <c r="C2075" t="s">
        <v>34</v>
      </c>
      <c r="D2075">
        <v>1992</v>
      </c>
      <c r="E2075" t="s">
        <v>6726</v>
      </c>
      <c r="F2075">
        <v>5.3</v>
      </c>
      <c r="G2075">
        <v>21000</v>
      </c>
      <c r="H2075" t="s">
        <v>6879</v>
      </c>
      <c r="I2075" t="s">
        <v>6880</v>
      </c>
      <c r="J2075" t="s">
        <v>6881</v>
      </c>
      <c r="K2075" t="s">
        <v>30</v>
      </c>
      <c r="L2075">
        <v>6500000</v>
      </c>
      <c r="M2075">
        <v>29000301</v>
      </c>
      <c r="N2075" t="s">
        <v>2067</v>
      </c>
      <c r="O2075">
        <v>84</v>
      </c>
      <c r="P2075" t="str">
        <f>IF(Table1[[#This Row],[score]]&gt;=8.5,"High",IF(Table1[[#This Row],[score]]&gt;=7,"Medium","Low"))</f>
        <v>Low</v>
      </c>
      <c r="Q2075" s="5">
        <f>Table1[[#This Row],[gross]]-Table1[[#This Row],[budget]]</f>
        <v>22500301</v>
      </c>
      <c r="R2075" s="5" t="str">
        <f>IF(Table1[[#This Row],[Profit]]&gt;0,"Profit","Loss")</f>
        <v>Profit</v>
      </c>
      <c r="S2075" s="6" t="str">
        <f>FLOOR(Table1[[#This Row],[year]]-1900,10)+1900 &amp; "-" &amp; FLOOR(Table1[[#This Row],[year]]-1890,10)+1900</f>
        <v>1990-2000</v>
      </c>
      <c r="T2075" s="14" t="s">
        <v>21835</v>
      </c>
      <c r="AB2075" s="14"/>
    </row>
    <row r="2076" spans="1:28" hidden="1" x14ac:dyDescent="0.3">
      <c r="A2076" t="s">
        <v>6970</v>
      </c>
      <c r="B2076" t="s">
        <v>16</v>
      </c>
      <c r="C2076" t="s">
        <v>17</v>
      </c>
      <c r="D2076">
        <v>1992</v>
      </c>
      <c r="E2076" t="s">
        <v>6958</v>
      </c>
      <c r="F2076">
        <v>5.9</v>
      </c>
      <c r="G2076">
        <v>14000</v>
      </c>
      <c r="H2076" t="s">
        <v>4060</v>
      </c>
      <c r="I2076" t="s">
        <v>6971</v>
      </c>
      <c r="J2076" t="s">
        <v>184</v>
      </c>
      <c r="K2076" t="s">
        <v>30</v>
      </c>
      <c r="L2076">
        <v>32000000</v>
      </c>
      <c r="M2076">
        <v>28590665</v>
      </c>
      <c r="N2076" t="s">
        <v>23</v>
      </c>
      <c r="O2076">
        <v>124</v>
      </c>
      <c r="P2076" t="str">
        <f>IF(Table1[[#This Row],[score]]&gt;=8.5,"High",IF(Table1[[#This Row],[score]]&gt;=7,"Medium","Low"))</f>
        <v>Low</v>
      </c>
      <c r="Q2076" s="5">
        <f>Table1[[#This Row],[gross]]-Table1[[#This Row],[budget]]</f>
        <v>-3409335</v>
      </c>
      <c r="R2076" s="5" t="str">
        <f>IF(Table1[[#This Row],[Profit]]&gt;0,"Profit","Loss")</f>
        <v>Loss</v>
      </c>
      <c r="S2076" s="6" t="str">
        <f>FLOOR(Table1[[#This Row],[year]]-1900,10)+1900 &amp; "-" &amp; FLOOR(Table1[[#This Row],[year]]-1890,10)+1900</f>
        <v>1990-2000</v>
      </c>
      <c r="T2076" s="14" t="s">
        <v>21835</v>
      </c>
      <c r="AB2076" s="14"/>
    </row>
    <row r="2077" spans="1:28" hidden="1" x14ac:dyDescent="0.3">
      <c r="A2077" t="s">
        <v>6760</v>
      </c>
      <c r="B2077" t="s">
        <v>33</v>
      </c>
      <c r="C2077" t="s">
        <v>17</v>
      </c>
      <c r="D2077">
        <v>1992</v>
      </c>
      <c r="E2077" t="s">
        <v>6761</v>
      </c>
      <c r="F2077">
        <v>7.4</v>
      </c>
      <c r="G2077">
        <v>30000</v>
      </c>
      <c r="H2077" t="s">
        <v>825</v>
      </c>
      <c r="I2077" t="s">
        <v>2167</v>
      </c>
      <c r="J2077" t="s">
        <v>3025</v>
      </c>
      <c r="K2077" t="s">
        <v>22</v>
      </c>
      <c r="L2077">
        <f>20500000</f>
        <v>20500000</v>
      </c>
      <c r="M2077">
        <v>26341736</v>
      </c>
      <c r="N2077" t="s">
        <v>827</v>
      </c>
      <c r="O2077">
        <v>142</v>
      </c>
      <c r="P2077" t="str">
        <f>IF(Table1[[#This Row],[score]]&gt;=8.5,"High",IF(Table1[[#This Row],[score]]&gt;=7,"Medium","Low"))</f>
        <v>Medium</v>
      </c>
      <c r="Q2077" s="5">
        <f>Table1[[#This Row],[gross]]-Table1[[#This Row],[budget]]</f>
        <v>5841736</v>
      </c>
      <c r="R2077" s="5" t="str">
        <f>IF(Table1[[#This Row],[Profit]]&gt;0,"Profit","Loss")</f>
        <v>Profit</v>
      </c>
      <c r="S2077" s="6" t="str">
        <f>FLOOR(Table1[[#This Row],[year]]-1900,10)+1900 &amp; "-" &amp; FLOOR(Table1[[#This Row],[year]]-1890,10)+1900</f>
        <v>1990-2000</v>
      </c>
      <c r="T2077" s="14" t="s">
        <v>21835</v>
      </c>
      <c r="AB2077" s="14"/>
    </row>
    <row r="2078" spans="1:28" hidden="1" x14ac:dyDescent="0.3">
      <c r="A2078" t="s">
        <v>6713</v>
      </c>
      <c r="B2078" t="s">
        <v>16</v>
      </c>
      <c r="C2078" t="s">
        <v>52</v>
      </c>
      <c r="D2078">
        <v>1992</v>
      </c>
      <c r="E2078" t="s">
        <v>6714</v>
      </c>
      <c r="F2078">
        <v>6.6</v>
      </c>
      <c r="G2078">
        <v>74000</v>
      </c>
      <c r="H2078" t="s">
        <v>4886</v>
      </c>
      <c r="I2078" t="s">
        <v>3861</v>
      </c>
      <c r="J2078" t="s">
        <v>6715</v>
      </c>
      <c r="K2078" t="s">
        <v>30</v>
      </c>
      <c r="L2078">
        <v>6000000</v>
      </c>
      <c r="M2078">
        <v>25795897</v>
      </c>
      <c r="N2078" t="s">
        <v>6716</v>
      </c>
      <c r="O2078">
        <v>99</v>
      </c>
      <c r="P2078" t="str">
        <f>IF(Table1[[#This Row],[score]]&gt;=8.5,"High",IF(Table1[[#This Row],[score]]&gt;=7,"Medium","Low"))</f>
        <v>Low</v>
      </c>
      <c r="Q2078" s="5">
        <f>Table1[[#This Row],[gross]]-Table1[[#This Row],[budget]]</f>
        <v>19795897</v>
      </c>
      <c r="R2078" s="5" t="str">
        <f>IF(Table1[[#This Row],[Profit]]&gt;0,"Profit","Loss")</f>
        <v>Profit</v>
      </c>
      <c r="S2078" s="6" t="str">
        <f>FLOOR(Table1[[#This Row],[year]]-1900,10)+1900 &amp; "-" &amp; FLOOR(Table1[[#This Row],[year]]-1890,10)+1900</f>
        <v>1990-2000</v>
      </c>
      <c r="T2078" s="14" t="s">
        <v>21835</v>
      </c>
      <c r="AB2078" s="14"/>
    </row>
    <row r="2079" spans="1:28" hidden="1" x14ac:dyDescent="0.3">
      <c r="A2079" t="s">
        <v>6891</v>
      </c>
      <c r="B2079" t="s">
        <v>33</v>
      </c>
      <c r="C2079" t="s">
        <v>41</v>
      </c>
      <c r="D2079">
        <v>1992</v>
      </c>
      <c r="E2079" t="s">
        <v>6835</v>
      </c>
      <c r="F2079">
        <v>6.9</v>
      </c>
      <c r="G2079">
        <v>19000</v>
      </c>
      <c r="H2079" t="s">
        <v>430</v>
      </c>
      <c r="I2079" t="s">
        <v>6892</v>
      </c>
      <c r="J2079" t="s">
        <v>6893</v>
      </c>
      <c r="K2079" t="s">
        <v>30</v>
      </c>
      <c r="L2079">
        <f>20500000</f>
        <v>20500000</v>
      </c>
      <c r="M2079">
        <v>25105517</v>
      </c>
      <c r="N2079" t="s">
        <v>118</v>
      </c>
      <c r="O2079">
        <v>101</v>
      </c>
      <c r="P2079" t="str">
        <f>IF(Table1[[#This Row],[score]]&gt;=8.5,"High",IF(Table1[[#This Row],[score]]&gt;=7,"Medium","Low"))</f>
        <v>Low</v>
      </c>
      <c r="Q2079" s="5">
        <f>Table1[[#This Row],[gross]]-Table1[[#This Row],[budget]]</f>
        <v>4605517</v>
      </c>
      <c r="R2079" s="5" t="str">
        <f>IF(Table1[[#This Row],[Profit]]&gt;0,"Profit","Loss")</f>
        <v>Profit</v>
      </c>
      <c r="S2079" s="6" t="str">
        <f>FLOOR(Table1[[#This Row],[year]]-1900,10)+1900 &amp; "-" &amp; FLOOR(Table1[[#This Row],[year]]-1890,10)+1900</f>
        <v>1990-2000</v>
      </c>
      <c r="T2079" s="14" t="s">
        <v>21835</v>
      </c>
      <c r="AB2079" s="14"/>
    </row>
    <row r="2080" spans="1:28" hidden="1" x14ac:dyDescent="0.3">
      <c r="A2080" t="s">
        <v>7009</v>
      </c>
      <c r="B2080" t="s">
        <v>1974</v>
      </c>
      <c r="C2080" t="s">
        <v>41</v>
      </c>
      <c r="D2080">
        <v>1992</v>
      </c>
      <c r="E2080" t="s">
        <v>6932</v>
      </c>
      <c r="F2080">
        <v>6.1</v>
      </c>
      <c r="G2080">
        <v>13000</v>
      </c>
      <c r="H2080" t="s">
        <v>2405</v>
      </c>
      <c r="I2080" t="s">
        <v>7010</v>
      </c>
      <c r="J2080" t="s">
        <v>839</v>
      </c>
      <c r="K2080" t="s">
        <v>30</v>
      </c>
      <c r="L2080">
        <f>20500000</f>
        <v>20500000</v>
      </c>
      <c r="M2080">
        <v>23369283</v>
      </c>
      <c r="N2080" t="s">
        <v>44</v>
      </c>
      <c r="O2080">
        <v>108</v>
      </c>
      <c r="P2080" t="str">
        <f>IF(Table1[[#This Row],[score]]&gt;=8.5,"High",IF(Table1[[#This Row],[score]]&gt;=7,"Medium","Low"))</f>
        <v>Low</v>
      </c>
      <c r="Q2080" s="5">
        <f>Table1[[#This Row],[gross]]-Table1[[#This Row],[budget]]</f>
        <v>2869283</v>
      </c>
      <c r="R2080" s="5" t="str">
        <f>IF(Table1[[#This Row],[Profit]]&gt;0,"Profit","Loss")</f>
        <v>Profit</v>
      </c>
      <c r="S2080" s="6" t="str">
        <f>FLOOR(Table1[[#This Row],[year]]-1900,10)+1900 &amp; "-" &amp; FLOOR(Table1[[#This Row],[year]]-1890,10)+1900</f>
        <v>1990-2000</v>
      </c>
      <c r="T2080" s="14" t="s">
        <v>21835</v>
      </c>
      <c r="AB2080" s="14"/>
    </row>
    <row r="2081" spans="1:28" hidden="1" x14ac:dyDescent="0.3">
      <c r="A2081" t="s">
        <v>6931</v>
      </c>
      <c r="B2081" t="s">
        <v>1974</v>
      </c>
      <c r="C2081" t="s">
        <v>25</v>
      </c>
      <c r="D2081">
        <v>1992</v>
      </c>
      <c r="E2081" t="s">
        <v>6932</v>
      </c>
      <c r="F2081">
        <v>5.0999999999999996</v>
      </c>
      <c r="G2081">
        <v>31000</v>
      </c>
      <c r="H2081" t="s">
        <v>1115</v>
      </c>
      <c r="I2081" t="s">
        <v>1277</v>
      </c>
      <c r="J2081" t="s">
        <v>97</v>
      </c>
      <c r="K2081" t="s">
        <v>30</v>
      </c>
      <c r="L2081">
        <v>43000000</v>
      </c>
      <c r="M2081">
        <v>23278931</v>
      </c>
      <c r="N2081" t="s">
        <v>6467</v>
      </c>
      <c r="O2081">
        <v>118</v>
      </c>
      <c r="P2081" t="str">
        <f>IF(Table1[[#This Row],[score]]&gt;=8.5,"High",IF(Table1[[#This Row],[score]]&gt;=7,"Medium","Low"))</f>
        <v>Low</v>
      </c>
      <c r="Q2081" s="5">
        <f>Table1[[#This Row],[gross]]-Table1[[#This Row],[budget]]</f>
        <v>-19721069</v>
      </c>
      <c r="R2081" s="5" t="str">
        <f>IF(Table1[[#This Row],[Profit]]&gt;0,"Profit","Loss")</f>
        <v>Loss</v>
      </c>
      <c r="S2081" s="6" t="str">
        <f>FLOOR(Table1[[#This Row],[year]]-1900,10)+1900 &amp; "-" &amp; FLOOR(Table1[[#This Row],[year]]-1890,10)+1900</f>
        <v>1990-2000</v>
      </c>
      <c r="T2081" s="14" t="s">
        <v>21835</v>
      </c>
      <c r="AB2081" s="14"/>
    </row>
    <row r="2082" spans="1:28" hidden="1" x14ac:dyDescent="0.3">
      <c r="A2082" t="s">
        <v>7134</v>
      </c>
      <c r="B2082" t="s">
        <v>1974</v>
      </c>
      <c r="C2082" t="s">
        <v>41</v>
      </c>
      <c r="D2082">
        <v>1992</v>
      </c>
      <c r="E2082" t="s">
        <v>6771</v>
      </c>
      <c r="F2082">
        <v>5.6</v>
      </c>
      <c r="G2082">
        <v>7700</v>
      </c>
      <c r="H2082" t="s">
        <v>5359</v>
      </c>
      <c r="I2082" t="s">
        <v>5360</v>
      </c>
      <c r="J2082" t="s">
        <v>7135</v>
      </c>
      <c r="K2082" t="s">
        <v>30</v>
      </c>
      <c r="L2082">
        <f>20500000</f>
        <v>20500000</v>
      </c>
      <c r="M2082">
        <v>22697691</v>
      </c>
      <c r="N2082" t="s">
        <v>7136</v>
      </c>
      <c r="O2082">
        <v>105</v>
      </c>
      <c r="P2082" t="str">
        <f>IF(Table1[[#This Row],[score]]&gt;=8.5,"High",IF(Table1[[#This Row],[score]]&gt;=7,"Medium","Low"))</f>
        <v>Low</v>
      </c>
      <c r="Q2082" s="5">
        <f>Table1[[#This Row],[gross]]-Table1[[#This Row],[budget]]</f>
        <v>2197691</v>
      </c>
      <c r="R2082" s="5" t="str">
        <f>IF(Table1[[#This Row],[Profit]]&gt;0,"Profit","Loss")</f>
        <v>Profit</v>
      </c>
      <c r="S2082" s="6" t="str">
        <f>FLOOR(Table1[[#This Row],[year]]-1900,10)+1900 &amp; "-" &amp; FLOOR(Table1[[#This Row],[year]]-1890,10)+1900</f>
        <v>1990-2000</v>
      </c>
      <c r="T2082" s="14" t="s">
        <v>21835</v>
      </c>
      <c r="AB2082" s="14"/>
    </row>
    <row r="2083" spans="1:28" hidden="1" x14ac:dyDescent="0.3">
      <c r="A2083" t="s">
        <v>6960</v>
      </c>
      <c r="B2083" t="s">
        <v>16</v>
      </c>
      <c r="C2083" t="s">
        <v>104</v>
      </c>
      <c r="D2083">
        <v>1992</v>
      </c>
      <c r="E2083" t="s">
        <v>6291</v>
      </c>
      <c r="F2083">
        <v>6.8</v>
      </c>
      <c r="G2083">
        <v>15000</v>
      </c>
      <c r="H2083" t="s">
        <v>233</v>
      </c>
      <c r="I2083" t="s">
        <v>3386</v>
      </c>
      <c r="J2083" t="s">
        <v>2050</v>
      </c>
      <c r="K2083" t="s">
        <v>30</v>
      </c>
      <c r="L2083">
        <v>15000000</v>
      </c>
      <c r="M2083">
        <v>22660758</v>
      </c>
      <c r="N2083" t="s">
        <v>2075</v>
      </c>
      <c r="O2083">
        <v>119</v>
      </c>
      <c r="P2083" t="str">
        <f>IF(Table1[[#This Row],[score]]&gt;=8.5,"High",IF(Table1[[#This Row],[score]]&gt;=7,"Medium","Low"))</f>
        <v>Low</v>
      </c>
      <c r="Q2083" s="5">
        <f>Table1[[#This Row],[gross]]-Table1[[#This Row],[budget]]</f>
        <v>7660758</v>
      </c>
      <c r="R2083" s="5" t="str">
        <f>IF(Table1[[#This Row],[Profit]]&gt;0,"Profit","Loss")</f>
        <v>Profit</v>
      </c>
      <c r="S2083" s="6" t="str">
        <f>FLOOR(Table1[[#This Row],[year]]-1900,10)+1900 &amp; "-" &amp; FLOOR(Table1[[#This Row],[year]]-1890,10)+1900</f>
        <v>1990-2000</v>
      </c>
      <c r="T2083" s="14" t="s">
        <v>21835</v>
      </c>
      <c r="AB2083" s="14"/>
    </row>
    <row r="2084" spans="1:28" hidden="1" x14ac:dyDescent="0.3">
      <c r="A2084" t="s">
        <v>6889</v>
      </c>
      <c r="B2084" t="s">
        <v>1974</v>
      </c>
      <c r="C2084" t="s">
        <v>25</v>
      </c>
      <c r="D2084">
        <v>1992</v>
      </c>
      <c r="E2084" t="s">
        <v>6854</v>
      </c>
      <c r="F2084">
        <v>5.8</v>
      </c>
      <c r="G2084">
        <v>21000</v>
      </c>
      <c r="H2084" t="s">
        <v>2135</v>
      </c>
      <c r="I2084" t="s">
        <v>6890</v>
      </c>
      <c r="J2084" t="s">
        <v>498</v>
      </c>
      <c r="K2084" t="s">
        <v>30</v>
      </c>
      <c r="L2084">
        <v>24000000</v>
      </c>
      <c r="M2084">
        <v>22518097</v>
      </c>
      <c r="N2084" t="s">
        <v>2067</v>
      </c>
      <c r="O2084">
        <v>100</v>
      </c>
      <c r="P2084" t="str">
        <f>IF(Table1[[#This Row],[score]]&gt;=8.5,"High",IF(Table1[[#This Row],[score]]&gt;=7,"Medium","Low"))</f>
        <v>Low</v>
      </c>
      <c r="Q2084" s="5">
        <f>Table1[[#This Row],[gross]]-Table1[[#This Row],[budget]]</f>
        <v>-1481903</v>
      </c>
      <c r="R2084" s="5" t="str">
        <f>IF(Table1[[#This Row],[Profit]]&gt;0,"Profit","Loss")</f>
        <v>Loss</v>
      </c>
      <c r="S2084" s="6" t="str">
        <f>FLOOR(Table1[[#This Row],[year]]-1900,10)+1900 &amp; "-" &amp; FLOOR(Table1[[#This Row],[year]]-1890,10)+1900</f>
        <v>1990-2000</v>
      </c>
      <c r="T2084" s="14" t="s">
        <v>21835</v>
      </c>
      <c r="AB2084" s="14"/>
    </row>
    <row r="2085" spans="1:28" hidden="1" x14ac:dyDescent="0.3">
      <c r="A2085" t="s">
        <v>7004</v>
      </c>
      <c r="B2085" t="s">
        <v>16</v>
      </c>
      <c r="C2085" t="s">
        <v>17</v>
      </c>
      <c r="D2085">
        <v>1992</v>
      </c>
      <c r="E2085" t="s">
        <v>5363</v>
      </c>
      <c r="F2085">
        <v>7.1</v>
      </c>
      <c r="G2085">
        <v>17000</v>
      </c>
      <c r="H2085" t="s">
        <v>7005</v>
      </c>
      <c r="I2085" t="s">
        <v>7006</v>
      </c>
      <c r="J2085" t="s">
        <v>7007</v>
      </c>
      <c r="K2085" t="s">
        <v>1182</v>
      </c>
      <c r="L2085">
        <v>2000000</v>
      </c>
      <c r="M2085">
        <v>21744201</v>
      </c>
      <c r="N2085" t="s">
        <v>7008</v>
      </c>
      <c r="O2085">
        <v>105</v>
      </c>
      <c r="P2085" t="str">
        <f>IF(Table1[[#This Row],[score]]&gt;=8.5,"High",IF(Table1[[#This Row],[score]]&gt;=7,"Medium","Low"))</f>
        <v>Medium</v>
      </c>
      <c r="Q2085" s="5">
        <f>Table1[[#This Row],[gross]]-Table1[[#This Row],[budget]]</f>
        <v>19744201</v>
      </c>
      <c r="R2085" s="5" t="str">
        <f>IF(Table1[[#This Row],[Profit]]&gt;0,"Profit","Loss")</f>
        <v>Profit</v>
      </c>
      <c r="S2085" s="6" t="str">
        <f>FLOOR(Table1[[#This Row],[year]]-1900,10)+1900 &amp; "-" &amp; FLOOR(Table1[[#This Row],[year]]-1890,10)+1900</f>
        <v>1990-2000</v>
      </c>
      <c r="T2085" s="14" t="s">
        <v>21835</v>
      </c>
      <c r="AB2085" s="14"/>
    </row>
    <row r="2086" spans="1:28" hidden="1" x14ac:dyDescent="0.3">
      <c r="A2086" t="s">
        <v>6829</v>
      </c>
      <c r="B2086" t="s">
        <v>16</v>
      </c>
      <c r="C2086" t="s">
        <v>41</v>
      </c>
      <c r="D2086">
        <v>1992</v>
      </c>
      <c r="E2086" t="s">
        <v>6390</v>
      </c>
      <c r="F2086">
        <v>7.5</v>
      </c>
      <c r="G2086">
        <v>56000</v>
      </c>
      <c r="H2086" t="s">
        <v>95</v>
      </c>
      <c r="I2086" t="s">
        <v>5240</v>
      </c>
      <c r="J2086" t="s">
        <v>5246</v>
      </c>
      <c r="K2086" t="s">
        <v>30</v>
      </c>
      <c r="L2086">
        <v>8000000</v>
      </c>
      <c r="M2086">
        <v>21706101</v>
      </c>
      <c r="N2086" t="s">
        <v>4929</v>
      </c>
      <c r="O2086">
        <v>124</v>
      </c>
      <c r="P2086" t="str">
        <f>IF(Table1[[#This Row],[score]]&gt;=8.5,"High",IF(Table1[[#This Row],[score]]&gt;=7,"Medium","Low"))</f>
        <v>Medium</v>
      </c>
      <c r="Q2086" s="5">
        <f>Table1[[#This Row],[gross]]-Table1[[#This Row],[budget]]</f>
        <v>13706101</v>
      </c>
      <c r="R2086" s="5" t="str">
        <f>IF(Table1[[#This Row],[Profit]]&gt;0,"Profit","Loss")</f>
        <v>Profit</v>
      </c>
      <c r="S2086" s="6" t="str">
        <f>FLOOR(Table1[[#This Row],[year]]-1900,10)+1900 &amp; "-" &amp; FLOOR(Table1[[#This Row],[year]]-1890,10)+1900</f>
        <v>1990-2000</v>
      </c>
      <c r="T2086" s="14" t="s">
        <v>21835</v>
      </c>
      <c r="AB2086" s="14"/>
    </row>
    <row r="2087" spans="1:28" hidden="1" x14ac:dyDescent="0.3">
      <c r="A2087" t="s">
        <v>6977</v>
      </c>
      <c r="B2087" t="s">
        <v>16</v>
      </c>
      <c r="C2087" t="s">
        <v>104</v>
      </c>
      <c r="D2087">
        <v>1992</v>
      </c>
      <c r="E2087" t="s">
        <v>6714</v>
      </c>
      <c r="F2087">
        <v>5.7</v>
      </c>
      <c r="G2087">
        <v>7000</v>
      </c>
      <c r="H2087" t="s">
        <v>920</v>
      </c>
      <c r="I2087" t="s">
        <v>4902</v>
      </c>
      <c r="J2087" t="s">
        <v>1712</v>
      </c>
      <c r="K2087" t="s">
        <v>30</v>
      </c>
      <c r="L2087">
        <v>18000000</v>
      </c>
      <c r="M2087">
        <v>21591728</v>
      </c>
      <c r="N2087" t="s">
        <v>5666</v>
      </c>
      <c r="O2087">
        <v>99</v>
      </c>
      <c r="P2087" t="str">
        <f>IF(Table1[[#This Row],[score]]&gt;=8.5,"High",IF(Table1[[#This Row],[score]]&gt;=7,"Medium","Low"))</f>
        <v>Low</v>
      </c>
      <c r="Q2087" s="5">
        <f>Table1[[#This Row],[gross]]-Table1[[#This Row],[budget]]</f>
        <v>3591728</v>
      </c>
      <c r="R2087" s="5" t="str">
        <f>IF(Table1[[#This Row],[Profit]]&gt;0,"Profit","Loss")</f>
        <v>Profit</v>
      </c>
      <c r="S2087" s="6" t="str">
        <f>FLOOR(Table1[[#This Row],[year]]-1900,10)+1900 &amp; "-" &amp; FLOOR(Table1[[#This Row],[year]]-1890,10)+1900</f>
        <v>1990-2000</v>
      </c>
      <c r="T2087" s="14" t="s">
        <v>21835</v>
      </c>
      <c r="AB2087" s="14"/>
    </row>
    <row r="2088" spans="1:28" hidden="1" x14ac:dyDescent="0.3">
      <c r="A2088" t="s">
        <v>7155</v>
      </c>
      <c r="B2088" t="s">
        <v>33</v>
      </c>
      <c r="C2088" t="s">
        <v>41</v>
      </c>
      <c r="D2088">
        <v>1992</v>
      </c>
      <c r="E2088" t="s">
        <v>6291</v>
      </c>
      <c r="F2088">
        <v>5.8</v>
      </c>
      <c r="G2088">
        <v>3500</v>
      </c>
      <c r="H2088" t="s">
        <v>7156</v>
      </c>
      <c r="I2088" t="s">
        <v>2361</v>
      </c>
      <c r="J2088" t="s">
        <v>7157</v>
      </c>
      <c r="K2088" t="s">
        <v>30</v>
      </c>
      <c r="L2088">
        <f>20500000</f>
        <v>20500000</v>
      </c>
      <c r="M2088">
        <v>21202099</v>
      </c>
      <c r="N2088" t="s">
        <v>5666</v>
      </c>
      <c r="O2088">
        <v>91</v>
      </c>
      <c r="P2088" t="str">
        <f>IF(Table1[[#This Row],[score]]&gt;=8.5,"High",IF(Table1[[#This Row],[score]]&gt;=7,"Medium","Low"))</f>
        <v>Low</v>
      </c>
      <c r="Q2088" s="5">
        <f>Table1[[#This Row],[gross]]-Table1[[#This Row],[budget]]</f>
        <v>702099</v>
      </c>
      <c r="R2088" s="5" t="str">
        <f>IF(Table1[[#This Row],[Profit]]&gt;0,"Profit","Loss")</f>
        <v>Profit</v>
      </c>
      <c r="S2088" s="6" t="str">
        <f>FLOOR(Table1[[#This Row],[year]]-1900,10)+1900 &amp; "-" &amp; FLOOR(Table1[[#This Row],[year]]-1890,10)+1900</f>
        <v>1990-2000</v>
      </c>
      <c r="T2088" s="14" t="s">
        <v>21835</v>
      </c>
      <c r="AB2088" s="14"/>
    </row>
    <row r="2089" spans="1:28" hidden="1" x14ac:dyDescent="0.3">
      <c r="A2089" t="s">
        <v>7026</v>
      </c>
      <c r="B2089" t="s">
        <v>1974</v>
      </c>
      <c r="C2089" t="s">
        <v>34</v>
      </c>
      <c r="D2089">
        <v>1992</v>
      </c>
      <c r="E2089" t="s">
        <v>6803</v>
      </c>
      <c r="F2089">
        <v>5.9</v>
      </c>
      <c r="G2089">
        <v>10000</v>
      </c>
      <c r="H2089" t="s">
        <v>2133</v>
      </c>
      <c r="I2089" t="s">
        <v>2133</v>
      </c>
      <c r="J2089" t="s">
        <v>5241</v>
      </c>
      <c r="K2089" t="s">
        <v>30</v>
      </c>
      <c r="L2089">
        <v>10000000</v>
      </c>
      <c r="M2089">
        <v>21142815</v>
      </c>
      <c r="N2089" t="s">
        <v>7027</v>
      </c>
      <c r="O2089">
        <v>102</v>
      </c>
      <c r="P2089" t="str">
        <f>IF(Table1[[#This Row],[score]]&gt;=8.5,"High",IF(Table1[[#This Row],[score]]&gt;=7,"Medium","Low"))</f>
        <v>Low</v>
      </c>
      <c r="Q2089" s="5">
        <f>Table1[[#This Row],[gross]]-Table1[[#This Row],[budget]]</f>
        <v>11142815</v>
      </c>
      <c r="R2089" s="5" t="str">
        <f>IF(Table1[[#This Row],[Profit]]&gt;0,"Profit","Loss")</f>
        <v>Profit</v>
      </c>
      <c r="S2089" s="6" t="str">
        <f>FLOOR(Table1[[#This Row],[year]]-1900,10)+1900 &amp; "-" &amp; FLOOR(Table1[[#This Row],[year]]-1890,10)+1900</f>
        <v>1990-2000</v>
      </c>
      <c r="T2089" s="14" t="s">
        <v>21835</v>
      </c>
      <c r="AB2089" s="14"/>
    </row>
    <row r="2090" spans="1:28" hidden="1" x14ac:dyDescent="0.3">
      <c r="A2090" t="s">
        <v>7056</v>
      </c>
      <c r="B2090" t="s">
        <v>1974</v>
      </c>
      <c r="C2090" t="s">
        <v>41</v>
      </c>
      <c r="D2090">
        <v>1992</v>
      </c>
      <c r="E2090" t="s">
        <v>6742</v>
      </c>
      <c r="F2090">
        <v>6</v>
      </c>
      <c r="G2090">
        <v>10000</v>
      </c>
      <c r="H2090" t="s">
        <v>1285</v>
      </c>
      <c r="I2090" t="s">
        <v>7057</v>
      </c>
      <c r="J2090" t="s">
        <v>1703</v>
      </c>
      <c r="K2090" t="s">
        <v>30</v>
      </c>
      <c r="L2090">
        <v>40000000</v>
      </c>
      <c r="M2090">
        <v>20883046</v>
      </c>
      <c r="N2090" t="s">
        <v>7058</v>
      </c>
      <c r="O2090">
        <v>108</v>
      </c>
      <c r="P2090" t="str">
        <f>IF(Table1[[#This Row],[score]]&gt;=8.5,"High",IF(Table1[[#This Row],[score]]&gt;=7,"Medium","Low"))</f>
        <v>Low</v>
      </c>
      <c r="Q2090" s="5">
        <f>Table1[[#This Row],[gross]]-Table1[[#This Row],[budget]]</f>
        <v>-19116954</v>
      </c>
      <c r="R2090" s="5" t="str">
        <f>IF(Table1[[#This Row],[Profit]]&gt;0,"Profit","Loss")</f>
        <v>Loss</v>
      </c>
      <c r="S2090" s="6" t="str">
        <f>FLOOR(Table1[[#This Row],[year]]-1900,10)+1900 &amp; "-" &amp; FLOOR(Table1[[#This Row],[year]]-1890,10)+1900</f>
        <v>1990-2000</v>
      </c>
      <c r="T2090" s="14" t="s">
        <v>21835</v>
      </c>
      <c r="AB2090" s="14"/>
    </row>
    <row r="2091" spans="1:28" hidden="1" x14ac:dyDescent="0.3">
      <c r="A2091" t="s">
        <v>6895</v>
      </c>
      <c r="B2091" t="s">
        <v>16</v>
      </c>
      <c r="C2091" t="s">
        <v>41</v>
      </c>
      <c r="D2091">
        <v>1992</v>
      </c>
      <c r="E2091" t="s">
        <v>6896</v>
      </c>
      <c r="F2091">
        <v>6.4</v>
      </c>
      <c r="G2091">
        <v>13000</v>
      </c>
      <c r="H2091" t="s">
        <v>4367</v>
      </c>
      <c r="I2091" t="s">
        <v>6897</v>
      </c>
      <c r="J2091" t="s">
        <v>6898</v>
      </c>
      <c r="K2091" t="s">
        <v>1099</v>
      </c>
      <c r="L2091">
        <f>20500000</f>
        <v>20500000</v>
      </c>
      <c r="M2091">
        <f t="shared" ref="M2091:M2099" si="33">20205757</f>
        <v>20205757</v>
      </c>
      <c r="N2091" t="s">
        <v>6899</v>
      </c>
      <c r="O2091">
        <v>95</v>
      </c>
      <c r="P2091" t="str">
        <f>IF(Table1[[#This Row],[score]]&gt;=8.5,"High",IF(Table1[[#This Row],[score]]&gt;=7,"Medium","Low"))</f>
        <v>Low</v>
      </c>
      <c r="Q2091" s="5">
        <f>Table1[[#This Row],[gross]]-Table1[[#This Row],[budget]]</f>
        <v>-294243</v>
      </c>
      <c r="R2091" s="5" t="str">
        <f>IF(Table1[[#This Row],[Profit]]&gt;0,"Profit","Loss")</f>
        <v>Loss</v>
      </c>
      <c r="S2091" s="6" t="str">
        <f>FLOOR(Table1[[#This Row],[year]]-1900,10)+1900 &amp; "-" &amp; FLOOR(Table1[[#This Row],[year]]-1890,10)+1900</f>
        <v>1990-2000</v>
      </c>
      <c r="T2091" s="14" t="s">
        <v>21835</v>
      </c>
      <c r="AB2091" s="14"/>
    </row>
    <row r="2092" spans="1:28" hidden="1" x14ac:dyDescent="0.3">
      <c r="A2092" t="s">
        <v>7061</v>
      </c>
      <c r="B2092" t="s">
        <v>16</v>
      </c>
      <c r="C2092" t="s">
        <v>34</v>
      </c>
      <c r="D2092">
        <v>1992</v>
      </c>
      <c r="E2092" t="s">
        <v>7062</v>
      </c>
      <c r="F2092">
        <v>6</v>
      </c>
      <c r="G2092">
        <v>2200</v>
      </c>
      <c r="H2092" t="s">
        <v>7063</v>
      </c>
      <c r="I2092" t="s">
        <v>7064</v>
      </c>
      <c r="J2092" t="s">
        <v>7065</v>
      </c>
      <c r="K2092" t="s">
        <v>483</v>
      </c>
      <c r="L2092">
        <f>20500000</f>
        <v>20500000</v>
      </c>
      <c r="M2092">
        <f t="shared" si="33"/>
        <v>20205757</v>
      </c>
      <c r="N2092" t="s">
        <v>7066</v>
      </c>
      <c r="O2092">
        <v>89</v>
      </c>
      <c r="P2092" t="str">
        <f>IF(Table1[[#This Row],[score]]&gt;=8.5,"High",IF(Table1[[#This Row],[score]]&gt;=7,"Medium","Low"))</f>
        <v>Low</v>
      </c>
      <c r="Q2092" s="5">
        <f>Table1[[#This Row],[gross]]-Table1[[#This Row],[budget]]</f>
        <v>-294243</v>
      </c>
      <c r="R2092" s="5" t="str">
        <f>IF(Table1[[#This Row],[Profit]]&gt;0,"Profit","Loss")</f>
        <v>Loss</v>
      </c>
      <c r="S2092" s="6" t="str">
        <f>FLOOR(Table1[[#This Row],[year]]-1900,10)+1900 &amp; "-" &amp; FLOOR(Table1[[#This Row],[year]]-1890,10)+1900</f>
        <v>1990-2000</v>
      </c>
      <c r="T2092" s="14" t="s">
        <v>21835</v>
      </c>
      <c r="AB2092" s="14"/>
    </row>
    <row r="2093" spans="1:28" hidden="1" x14ac:dyDescent="0.3">
      <c r="A2093" t="s">
        <v>7083</v>
      </c>
      <c r="B2093" t="s">
        <v>16</v>
      </c>
      <c r="C2093" t="s">
        <v>104</v>
      </c>
      <c r="D2093">
        <v>1992</v>
      </c>
      <c r="E2093" t="s">
        <v>7084</v>
      </c>
      <c r="F2093">
        <v>6.7</v>
      </c>
      <c r="G2093">
        <v>1600</v>
      </c>
      <c r="H2093" t="s">
        <v>7085</v>
      </c>
      <c r="I2093" t="s">
        <v>7085</v>
      </c>
      <c r="J2093" t="s">
        <v>7086</v>
      </c>
      <c r="K2093" t="s">
        <v>30</v>
      </c>
      <c r="L2093">
        <v>250000</v>
      </c>
      <c r="M2093">
        <f t="shared" si="33"/>
        <v>20205757</v>
      </c>
      <c r="N2093" t="s">
        <v>2751</v>
      </c>
      <c r="O2093">
        <v>93</v>
      </c>
      <c r="P2093" t="str">
        <f>IF(Table1[[#This Row],[score]]&gt;=8.5,"High",IF(Table1[[#This Row],[score]]&gt;=7,"Medium","Low"))</f>
        <v>Low</v>
      </c>
      <c r="Q2093" s="5">
        <f>Table1[[#This Row],[gross]]-Table1[[#This Row],[budget]]</f>
        <v>19955757</v>
      </c>
      <c r="R2093" s="5" t="str">
        <f>IF(Table1[[#This Row],[Profit]]&gt;0,"Profit","Loss")</f>
        <v>Profit</v>
      </c>
      <c r="S2093" s="6" t="str">
        <f>FLOOR(Table1[[#This Row],[year]]-1900,10)+1900 &amp; "-" &amp; FLOOR(Table1[[#This Row],[year]]-1890,10)+1900</f>
        <v>1990-2000</v>
      </c>
      <c r="T2093" s="14" t="s">
        <v>21844</v>
      </c>
      <c r="AB2093" s="14"/>
    </row>
    <row r="2094" spans="1:28" hidden="1" x14ac:dyDescent="0.3">
      <c r="A2094" t="s">
        <v>7096</v>
      </c>
      <c r="B2094" t="s">
        <v>2676</v>
      </c>
      <c r="C2094" t="s">
        <v>17</v>
      </c>
      <c r="D2094">
        <v>1992</v>
      </c>
      <c r="E2094" t="s">
        <v>7097</v>
      </c>
      <c r="F2094">
        <v>7.5</v>
      </c>
      <c r="G2094">
        <v>4300</v>
      </c>
      <c r="H2094" t="s">
        <v>7098</v>
      </c>
      <c r="I2094" t="s">
        <v>7099</v>
      </c>
      <c r="J2094" t="s">
        <v>7100</v>
      </c>
      <c r="K2094" t="s">
        <v>1404</v>
      </c>
      <c r="L2094">
        <f>20500000</f>
        <v>20500000</v>
      </c>
      <c r="M2094">
        <f t="shared" si="33"/>
        <v>20205757</v>
      </c>
      <c r="N2094" t="s">
        <v>7101</v>
      </c>
      <c r="O2094">
        <v>92</v>
      </c>
      <c r="P2094" t="str">
        <f>IF(Table1[[#This Row],[score]]&gt;=8.5,"High",IF(Table1[[#This Row],[score]]&gt;=7,"Medium","Low"))</f>
        <v>Medium</v>
      </c>
      <c r="Q2094" s="5">
        <f>Table1[[#This Row],[gross]]-Table1[[#This Row],[budget]]</f>
        <v>-294243</v>
      </c>
      <c r="R2094" s="5" t="str">
        <f>IF(Table1[[#This Row],[Profit]]&gt;0,"Profit","Loss")</f>
        <v>Loss</v>
      </c>
      <c r="S2094" s="6" t="str">
        <f>FLOOR(Table1[[#This Row],[year]]-1900,10)+1900 &amp; "-" &amp; FLOOR(Table1[[#This Row],[year]]-1890,10)+1900</f>
        <v>1990-2000</v>
      </c>
      <c r="T2094" s="14" t="s">
        <v>21835</v>
      </c>
      <c r="AB2094" s="14"/>
    </row>
    <row r="2095" spans="1:28" hidden="1" x14ac:dyDescent="0.3">
      <c r="A2095" t="s">
        <v>7129</v>
      </c>
      <c r="B2095" t="s">
        <v>2676</v>
      </c>
      <c r="C2095" t="s">
        <v>17</v>
      </c>
      <c r="D2095">
        <v>1992</v>
      </c>
      <c r="E2095" t="s">
        <v>7130</v>
      </c>
      <c r="F2095">
        <v>5.0999999999999996</v>
      </c>
      <c r="G2095">
        <v>950</v>
      </c>
      <c r="H2095" t="s">
        <v>7131</v>
      </c>
      <c r="I2095" t="s">
        <v>7131</v>
      </c>
      <c r="J2095" t="s">
        <v>7132</v>
      </c>
      <c r="K2095" t="s">
        <v>30</v>
      </c>
      <c r="L2095">
        <v>130000</v>
      </c>
      <c r="M2095">
        <f t="shared" si="33"/>
        <v>20205757</v>
      </c>
      <c r="N2095" t="s">
        <v>7133</v>
      </c>
      <c r="O2095">
        <v>107</v>
      </c>
      <c r="P2095" t="str">
        <f>IF(Table1[[#This Row],[score]]&gt;=8.5,"High",IF(Table1[[#This Row],[score]]&gt;=7,"Medium","Low"))</f>
        <v>Low</v>
      </c>
      <c r="Q2095" s="5">
        <f>Table1[[#This Row],[gross]]-Table1[[#This Row],[budget]]</f>
        <v>20075757</v>
      </c>
      <c r="R2095" s="5" t="str">
        <f>IF(Table1[[#This Row],[Profit]]&gt;0,"Profit","Loss")</f>
        <v>Profit</v>
      </c>
      <c r="S2095" s="6" t="str">
        <f>FLOOR(Table1[[#This Row],[year]]-1900,10)+1900 &amp; "-" &amp; FLOOR(Table1[[#This Row],[year]]-1890,10)+1900</f>
        <v>1990-2000</v>
      </c>
      <c r="T2095" s="14" t="s">
        <v>21836</v>
      </c>
      <c r="AB2095" s="14"/>
    </row>
    <row r="2096" spans="1:28" hidden="1" x14ac:dyDescent="0.3">
      <c r="A2096" t="s">
        <v>7208</v>
      </c>
      <c r="B2096" t="s">
        <v>16</v>
      </c>
      <c r="C2096" t="s">
        <v>104</v>
      </c>
      <c r="D2096">
        <v>1992</v>
      </c>
      <c r="E2096" t="s">
        <v>7209</v>
      </c>
      <c r="F2096">
        <v>6.8</v>
      </c>
      <c r="G2096">
        <v>950</v>
      </c>
      <c r="H2096" t="s">
        <v>7210</v>
      </c>
      <c r="I2096" t="s">
        <v>7210</v>
      </c>
      <c r="J2096" t="s">
        <v>7211</v>
      </c>
      <c r="K2096" t="s">
        <v>30</v>
      </c>
      <c r="L2096">
        <v>38000</v>
      </c>
      <c r="M2096">
        <f t="shared" si="33"/>
        <v>20205757</v>
      </c>
      <c r="N2096" t="s">
        <v>6619</v>
      </c>
      <c r="O2096">
        <v>100</v>
      </c>
      <c r="P2096" t="str">
        <f>IF(Table1[[#This Row],[score]]&gt;=8.5,"High",IF(Table1[[#This Row],[score]]&gt;=7,"Medium","Low"))</f>
        <v>Low</v>
      </c>
      <c r="Q2096" s="5">
        <f>Table1[[#This Row],[gross]]-Table1[[#This Row],[budget]]</f>
        <v>20167757</v>
      </c>
      <c r="R2096" s="5" t="str">
        <f>IF(Table1[[#This Row],[Profit]]&gt;0,"Profit","Loss")</f>
        <v>Profit</v>
      </c>
      <c r="S2096" s="6" t="str">
        <f>FLOOR(Table1[[#This Row],[year]]-1900,10)+1900 &amp; "-" &amp; FLOOR(Table1[[#This Row],[year]]-1890,10)+1900</f>
        <v>1990-2000</v>
      </c>
      <c r="T2096" s="14" t="s">
        <v>21844</v>
      </c>
      <c r="AB2096" s="14"/>
    </row>
    <row r="2097" spans="1:28" hidden="1" x14ac:dyDescent="0.3">
      <c r="A2097" t="s">
        <v>7216</v>
      </c>
      <c r="B2097" t="s">
        <v>16</v>
      </c>
      <c r="C2097" t="s">
        <v>34</v>
      </c>
      <c r="D2097">
        <v>1992</v>
      </c>
      <c r="E2097" t="s">
        <v>7217</v>
      </c>
      <c r="F2097">
        <v>6.4</v>
      </c>
      <c r="G2097">
        <v>4200</v>
      </c>
      <c r="H2097" t="s">
        <v>7218</v>
      </c>
      <c r="I2097" t="s">
        <v>7218</v>
      </c>
      <c r="J2097" t="s">
        <v>7219</v>
      </c>
      <c r="K2097" t="s">
        <v>2081</v>
      </c>
      <c r="L2097">
        <f>20500000</f>
        <v>20500000</v>
      </c>
      <c r="M2097">
        <f t="shared" si="33"/>
        <v>20205757</v>
      </c>
      <c r="N2097" t="s">
        <v>7220</v>
      </c>
      <c r="O2097">
        <v>83</v>
      </c>
      <c r="P2097" t="str">
        <f>IF(Table1[[#This Row],[score]]&gt;=8.5,"High",IF(Table1[[#This Row],[score]]&gt;=7,"Medium","Low"))</f>
        <v>Low</v>
      </c>
      <c r="Q2097" s="5">
        <f>Table1[[#This Row],[gross]]-Table1[[#This Row],[budget]]</f>
        <v>-294243</v>
      </c>
      <c r="R2097" s="5" t="str">
        <f>IF(Table1[[#This Row],[Profit]]&gt;0,"Profit","Loss")</f>
        <v>Loss</v>
      </c>
      <c r="S2097" s="6" t="str">
        <f>FLOOR(Table1[[#This Row],[year]]-1900,10)+1900 &amp; "-" &amp; FLOOR(Table1[[#This Row],[year]]-1890,10)+1900</f>
        <v>1990-2000</v>
      </c>
      <c r="T2097" s="14" t="s">
        <v>21835</v>
      </c>
      <c r="AB2097" s="14"/>
    </row>
    <row r="2098" spans="1:28" hidden="1" x14ac:dyDescent="0.3">
      <c r="A2098" t="s">
        <v>7229</v>
      </c>
      <c r="B2098" t="s">
        <v>1974</v>
      </c>
      <c r="C2098" t="s">
        <v>34</v>
      </c>
      <c r="D2098">
        <v>1992</v>
      </c>
      <c r="E2098" t="s">
        <v>7230</v>
      </c>
      <c r="F2098">
        <v>5.2</v>
      </c>
      <c r="G2098">
        <v>683</v>
      </c>
      <c r="H2098" t="s">
        <v>7231</v>
      </c>
      <c r="I2098" t="s">
        <v>7232</v>
      </c>
      <c r="J2098" t="s">
        <v>2819</v>
      </c>
      <c r="K2098" t="s">
        <v>30</v>
      </c>
      <c r="L2098">
        <f>20500000</f>
        <v>20500000</v>
      </c>
      <c r="M2098">
        <f t="shared" si="33"/>
        <v>20205757</v>
      </c>
      <c r="N2098" t="s">
        <v>3082</v>
      </c>
      <c r="O2098">
        <v>99</v>
      </c>
      <c r="P2098" t="str">
        <f>IF(Table1[[#This Row],[score]]&gt;=8.5,"High",IF(Table1[[#This Row],[score]]&gt;=7,"Medium","Low"))</f>
        <v>Low</v>
      </c>
      <c r="Q2098" s="5">
        <f>Table1[[#This Row],[gross]]-Table1[[#This Row],[budget]]</f>
        <v>-294243</v>
      </c>
      <c r="R2098" s="5" t="str">
        <f>IF(Table1[[#This Row],[Profit]]&gt;0,"Profit","Loss")</f>
        <v>Loss</v>
      </c>
      <c r="S2098" s="6" t="str">
        <f>FLOOR(Table1[[#This Row],[year]]-1900,10)+1900 &amp; "-" &amp; FLOOR(Table1[[#This Row],[year]]-1890,10)+1900</f>
        <v>1990-2000</v>
      </c>
      <c r="T2098" s="14" t="s">
        <v>21835</v>
      </c>
      <c r="AB2098" s="14"/>
    </row>
    <row r="2099" spans="1:28" hidden="1" x14ac:dyDescent="0.3">
      <c r="A2099" t="s">
        <v>7268</v>
      </c>
      <c r="B2099" t="s">
        <v>16</v>
      </c>
      <c r="C2099" t="s">
        <v>34</v>
      </c>
      <c r="D2099">
        <v>1992</v>
      </c>
      <c r="E2099" t="s">
        <v>7269</v>
      </c>
      <c r="F2099">
        <v>6.8</v>
      </c>
      <c r="G2099">
        <v>6600</v>
      </c>
      <c r="H2099" t="s">
        <v>7270</v>
      </c>
      <c r="I2099" t="s">
        <v>7271</v>
      </c>
      <c r="J2099" t="s">
        <v>7272</v>
      </c>
      <c r="K2099" t="s">
        <v>483</v>
      </c>
      <c r="L2099">
        <f>20500000</f>
        <v>20500000</v>
      </c>
      <c r="M2099">
        <f t="shared" si="33"/>
        <v>20205757</v>
      </c>
      <c r="N2099" t="s">
        <v>542</v>
      </c>
      <c r="O2099">
        <v>109</v>
      </c>
      <c r="P2099" t="str">
        <f>IF(Table1[[#This Row],[score]]&gt;=8.5,"High",IF(Table1[[#This Row],[score]]&gt;=7,"Medium","Low"))</f>
        <v>Low</v>
      </c>
      <c r="Q2099" s="5">
        <f>Table1[[#This Row],[gross]]-Table1[[#This Row],[budget]]</f>
        <v>-294243</v>
      </c>
      <c r="R2099" s="5" t="str">
        <f>IF(Table1[[#This Row],[Profit]]&gt;0,"Profit","Loss")</f>
        <v>Loss</v>
      </c>
      <c r="S2099" s="6" t="str">
        <f>FLOOR(Table1[[#This Row],[year]]-1900,10)+1900 &amp; "-" &amp; FLOOR(Table1[[#This Row],[year]]-1890,10)+1900</f>
        <v>1990-2000</v>
      </c>
      <c r="T2099" s="14" t="s">
        <v>21853</v>
      </c>
      <c r="AB2099" s="14"/>
    </row>
    <row r="2100" spans="1:28" hidden="1" x14ac:dyDescent="0.3">
      <c r="A2100" t="s">
        <v>6866</v>
      </c>
      <c r="B2100" t="s">
        <v>16</v>
      </c>
      <c r="C2100" t="s">
        <v>34</v>
      </c>
      <c r="D2100">
        <v>1992</v>
      </c>
      <c r="E2100" t="s">
        <v>6340</v>
      </c>
      <c r="F2100">
        <v>7.1</v>
      </c>
      <c r="G2100">
        <v>25000</v>
      </c>
      <c r="H2100" t="s">
        <v>6867</v>
      </c>
      <c r="I2100" t="s">
        <v>6867</v>
      </c>
      <c r="J2100" t="s">
        <v>6868</v>
      </c>
      <c r="K2100" t="s">
        <v>30</v>
      </c>
      <c r="L2100">
        <v>5000000</v>
      </c>
      <c r="M2100">
        <v>20146880</v>
      </c>
      <c r="N2100" t="s">
        <v>6619</v>
      </c>
      <c r="O2100">
        <v>95</v>
      </c>
      <c r="P2100" t="str">
        <f>IF(Table1[[#This Row],[score]]&gt;=8.5,"High",IF(Table1[[#This Row],[score]]&gt;=7,"Medium","Low"))</f>
        <v>Medium</v>
      </c>
      <c r="Q2100" s="5">
        <f>Table1[[#This Row],[gross]]-Table1[[#This Row],[budget]]</f>
        <v>15146880</v>
      </c>
      <c r="R2100" s="5" t="str">
        <f>IF(Table1[[#This Row],[Profit]]&gt;0,"Profit","Loss")</f>
        <v>Profit</v>
      </c>
      <c r="S2100" s="6" t="str">
        <f>FLOOR(Table1[[#This Row],[year]]-1900,10)+1900 &amp; "-" &amp; FLOOR(Table1[[#This Row],[year]]-1890,10)+1900</f>
        <v>1990-2000</v>
      </c>
      <c r="T2100" s="14" t="s">
        <v>21835</v>
      </c>
      <c r="AB2100" s="14"/>
    </row>
    <row r="2101" spans="1:28" hidden="1" x14ac:dyDescent="0.3">
      <c r="A2101" t="s">
        <v>7123</v>
      </c>
      <c r="B2101" t="s">
        <v>33</v>
      </c>
      <c r="C2101" t="s">
        <v>63</v>
      </c>
      <c r="D2101">
        <v>1992</v>
      </c>
      <c r="E2101" t="s">
        <v>7124</v>
      </c>
      <c r="F2101">
        <v>5.9</v>
      </c>
      <c r="G2101">
        <v>9300</v>
      </c>
      <c r="H2101" t="s">
        <v>1235</v>
      </c>
      <c r="I2101" t="s">
        <v>3386</v>
      </c>
      <c r="J2101" t="s">
        <v>6495</v>
      </c>
      <c r="K2101" t="s">
        <v>30</v>
      </c>
      <c r="L2101">
        <f>20500000</f>
        <v>20500000</v>
      </c>
      <c r="M2101">
        <v>19930973</v>
      </c>
      <c r="N2101" t="s">
        <v>61</v>
      </c>
      <c r="O2101">
        <v>115</v>
      </c>
      <c r="P2101" t="str">
        <f>IF(Table1[[#This Row],[score]]&gt;=8.5,"High",IF(Table1[[#This Row],[score]]&gt;=7,"Medium","Low"))</f>
        <v>Low</v>
      </c>
      <c r="Q2101" s="5">
        <f>Table1[[#This Row],[gross]]-Table1[[#This Row],[budget]]</f>
        <v>-569027</v>
      </c>
      <c r="R2101" s="5" t="str">
        <f>IF(Table1[[#This Row],[Profit]]&gt;0,"Profit","Loss")</f>
        <v>Loss</v>
      </c>
      <c r="S2101" s="6" t="str">
        <f>FLOOR(Table1[[#This Row],[year]]-1900,10)+1900 &amp; "-" &amp; FLOOR(Table1[[#This Row],[year]]-1890,10)+1900</f>
        <v>1990-2000</v>
      </c>
      <c r="T2101" s="14" t="s">
        <v>21835</v>
      </c>
      <c r="AB2101" s="14"/>
    </row>
    <row r="2102" spans="1:28" hidden="1" x14ac:dyDescent="0.3">
      <c r="A2102" t="s">
        <v>7042</v>
      </c>
      <c r="B2102" t="s">
        <v>1974</v>
      </c>
      <c r="C2102" t="s">
        <v>41</v>
      </c>
      <c r="D2102">
        <v>1992</v>
      </c>
      <c r="E2102" t="s">
        <v>6742</v>
      </c>
      <c r="F2102">
        <v>6.5</v>
      </c>
      <c r="G2102">
        <v>22000</v>
      </c>
      <c r="H2102" t="s">
        <v>2177</v>
      </c>
      <c r="I2102" t="s">
        <v>7043</v>
      </c>
      <c r="J2102" t="s">
        <v>1039</v>
      </c>
      <c r="K2102" t="s">
        <v>30</v>
      </c>
      <c r="L2102">
        <v>42000000</v>
      </c>
      <c r="M2102">
        <v>19507345</v>
      </c>
      <c r="N2102" t="s">
        <v>31</v>
      </c>
      <c r="O2102">
        <v>119</v>
      </c>
      <c r="P2102" t="str">
        <f>IF(Table1[[#This Row],[score]]&gt;=8.5,"High",IF(Table1[[#This Row],[score]]&gt;=7,"Medium","Low"))</f>
        <v>Low</v>
      </c>
      <c r="Q2102" s="5">
        <f>Table1[[#This Row],[gross]]-Table1[[#This Row],[budget]]</f>
        <v>-22492655</v>
      </c>
      <c r="R2102" s="5" t="str">
        <f>IF(Table1[[#This Row],[Profit]]&gt;0,"Profit","Loss")</f>
        <v>Loss</v>
      </c>
      <c r="S2102" s="6" t="str">
        <f>FLOOR(Table1[[#This Row],[year]]-1900,10)+1900 &amp; "-" &amp; FLOOR(Table1[[#This Row],[year]]-1890,10)+1900</f>
        <v>1990-2000</v>
      </c>
      <c r="T2102" s="14" t="s">
        <v>21835</v>
      </c>
      <c r="AB2102" s="14"/>
    </row>
    <row r="2103" spans="1:28" hidden="1" x14ac:dyDescent="0.3">
      <c r="A2103" t="s">
        <v>6853</v>
      </c>
      <c r="B2103" t="s">
        <v>1974</v>
      </c>
      <c r="C2103" t="s">
        <v>41</v>
      </c>
      <c r="D2103">
        <v>1992</v>
      </c>
      <c r="E2103" t="s">
        <v>6854</v>
      </c>
      <c r="F2103">
        <v>6.7</v>
      </c>
      <c r="G2103">
        <v>28000</v>
      </c>
      <c r="H2103" t="s">
        <v>974</v>
      </c>
      <c r="I2103" t="s">
        <v>974</v>
      </c>
      <c r="J2103" t="s">
        <v>6769</v>
      </c>
      <c r="K2103" t="s">
        <v>30</v>
      </c>
      <c r="L2103">
        <f>20500000</f>
        <v>20500000</v>
      </c>
      <c r="M2103">
        <v>18471850</v>
      </c>
      <c r="N2103" t="s">
        <v>23</v>
      </c>
      <c r="O2103">
        <v>99</v>
      </c>
      <c r="P2103" t="str">
        <f>IF(Table1[[#This Row],[score]]&gt;=8.5,"High",IF(Table1[[#This Row],[score]]&gt;=7,"Medium","Low"))</f>
        <v>Low</v>
      </c>
      <c r="Q2103" s="5">
        <f>Table1[[#This Row],[gross]]-Table1[[#This Row],[budget]]</f>
        <v>-2028150</v>
      </c>
      <c r="R2103" s="5" t="str">
        <f>IF(Table1[[#This Row],[Profit]]&gt;0,"Profit","Loss")</f>
        <v>Loss</v>
      </c>
      <c r="S2103" s="6" t="str">
        <f>FLOOR(Table1[[#This Row],[year]]-1900,10)+1900 &amp; "-" &amp; FLOOR(Table1[[#This Row],[year]]-1890,10)+1900</f>
        <v>1990-2000</v>
      </c>
      <c r="T2103" s="14" t="s">
        <v>21835</v>
      </c>
      <c r="AB2103" s="14"/>
    </row>
    <row r="2104" spans="1:28" hidden="1" x14ac:dyDescent="0.3">
      <c r="A2104" t="s">
        <v>6953</v>
      </c>
      <c r="B2104" t="s">
        <v>33</v>
      </c>
      <c r="C2104" t="s">
        <v>34</v>
      </c>
      <c r="D2104">
        <v>1992</v>
      </c>
      <c r="E2104" t="s">
        <v>6954</v>
      </c>
      <c r="F2104">
        <v>5.0999999999999996</v>
      </c>
      <c r="G2104">
        <v>8000</v>
      </c>
      <c r="H2104" t="s">
        <v>4838</v>
      </c>
      <c r="I2104" t="s">
        <v>6955</v>
      </c>
      <c r="J2104" t="s">
        <v>327</v>
      </c>
      <c r="K2104" t="s">
        <v>30</v>
      </c>
      <c r="L2104">
        <f>20500000</f>
        <v>20500000</v>
      </c>
      <c r="M2104">
        <v>17180393</v>
      </c>
      <c r="N2104" t="s">
        <v>6956</v>
      </c>
      <c r="O2104">
        <v>101</v>
      </c>
      <c r="P2104" t="str">
        <f>IF(Table1[[#This Row],[score]]&gt;=8.5,"High",IF(Table1[[#This Row],[score]]&gt;=7,"Medium","Low"))</f>
        <v>Low</v>
      </c>
      <c r="Q2104" s="5">
        <f>Table1[[#This Row],[gross]]-Table1[[#This Row],[budget]]</f>
        <v>-3319607</v>
      </c>
      <c r="R2104" s="5" t="str">
        <f>IF(Table1[[#This Row],[Profit]]&gt;0,"Profit","Loss")</f>
        <v>Loss</v>
      </c>
      <c r="S2104" s="6" t="str">
        <f>FLOOR(Table1[[#This Row],[year]]-1900,10)+1900 &amp; "-" &amp; FLOOR(Table1[[#This Row],[year]]-1890,10)+1900</f>
        <v>1990-2000</v>
      </c>
      <c r="T2104" s="14" t="s">
        <v>21835</v>
      </c>
      <c r="AB2104" s="14"/>
    </row>
    <row r="2105" spans="1:28" hidden="1" x14ac:dyDescent="0.3">
      <c r="A2105" t="s">
        <v>7002</v>
      </c>
      <c r="B2105" t="s">
        <v>16</v>
      </c>
      <c r="C2105" t="s">
        <v>34</v>
      </c>
      <c r="D2105">
        <v>1992</v>
      </c>
      <c r="E2105" t="s">
        <v>6340</v>
      </c>
      <c r="F2105">
        <v>5.4</v>
      </c>
      <c r="G2105">
        <v>15000</v>
      </c>
      <c r="H2105" t="s">
        <v>2761</v>
      </c>
      <c r="I2105" t="s">
        <v>7003</v>
      </c>
      <c r="J2105" t="s">
        <v>2546</v>
      </c>
      <c r="K2105" t="s">
        <v>30</v>
      </c>
      <c r="L2105">
        <v>30000000</v>
      </c>
      <c r="M2105">
        <v>17129026</v>
      </c>
      <c r="N2105" t="s">
        <v>4484</v>
      </c>
      <c r="O2105">
        <v>110</v>
      </c>
      <c r="P2105" t="str">
        <f>IF(Table1[[#This Row],[score]]&gt;=8.5,"High",IF(Table1[[#This Row],[score]]&gt;=7,"Medium","Low"))</f>
        <v>Low</v>
      </c>
      <c r="Q2105" s="5">
        <f>Table1[[#This Row],[gross]]-Table1[[#This Row],[budget]]</f>
        <v>-12870974</v>
      </c>
      <c r="R2105" s="5" t="str">
        <f>IF(Table1[[#This Row],[Profit]]&gt;0,"Profit","Loss")</f>
        <v>Loss</v>
      </c>
      <c r="S2105" s="6" t="str">
        <f>FLOOR(Table1[[#This Row],[year]]-1900,10)+1900 &amp; "-" &amp; FLOOR(Table1[[#This Row],[year]]-1890,10)+1900</f>
        <v>1990-2000</v>
      </c>
      <c r="T2105" s="14" t="s">
        <v>21835</v>
      </c>
      <c r="AB2105" s="14"/>
    </row>
    <row r="2106" spans="1:28" hidden="1" x14ac:dyDescent="0.3">
      <c r="A2106" t="s">
        <v>6846</v>
      </c>
      <c r="B2106" t="s">
        <v>16</v>
      </c>
      <c r="C2106" t="s">
        <v>151</v>
      </c>
      <c r="D2106">
        <v>1992</v>
      </c>
      <c r="E2106" t="s">
        <v>6782</v>
      </c>
      <c r="F2106">
        <v>4.9000000000000004</v>
      </c>
      <c r="G2106">
        <v>20000</v>
      </c>
      <c r="H2106" t="s">
        <v>4245</v>
      </c>
      <c r="I2106" t="s">
        <v>6847</v>
      </c>
      <c r="J2106" t="s">
        <v>6848</v>
      </c>
      <c r="K2106" t="s">
        <v>30</v>
      </c>
      <c r="L2106">
        <v>8000000</v>
      </c>
      <c r="M2106">
        <v>17092453</v>
      </c>
      <c r="N2106" t="s">
        <v>44</v>
      </c>
      <c r="O2106">
        <v>100</v>
      </c>
      <c r="P2106" t="str">
        <f>IF(Table1[[#This Row],[score]]&gt;=8.5,"High",IF(Table1[[#This Row],[score]]&gt;=7,"Medium","Low"))</f>
        <v>Low</v>
      </c>
      <c r="Q2106" s="5">
        <f>Table1[[#This Row],[gross]]-Table1[[#This Row],[budget]]</f>
        <v>9092453</v>
      </c>
      <c r="R2106" s="5" t="str">
        <f>IF(Table1[[#This Row],[Profit]]&gt;0,"Profit","Loss")</f>
        <v>Profit</v>
      </c>
      <c r="S2106" s="6" t="str">
        <f>FLOOR(Table1[[#This Row],[year]]-1900,10)+1900 &amp; "-" &amp; FLOOR(Table1[[#This Row],[year]]-1890,10)+1900</f>
        <v>1990-2000</v>
      </c>
      <c r="T2106" s="14" t="s">
        <v>21835</v>
      </c>
      <c r="AB2106" s="14"/>
    </row>
    <row r="2107" spans="1:28" hidden="1" x14ac:dyDescent="0.3">
      <c r="A2107" t="s">
        <v>6764</v>
      </c>
      <c r="B2107" t="s">
        <v>16</v>
      </c>
      <c r="C2107" t="s">
        <v>34</v>
      </c>
      <c r="D2107">
        <v>1992</v>
      </c>
      <c r="E2107" t="s">
        <v>5505</v>
      </c>
      <c r="F2107">
        <v>6.9</v>
      </c>
      <c r="G2107">
        <v>9500</v>
      </c>
      <c r="H2107" t="s">
        <v>6564</v>
      </c>
      <c r="I2107" t="s">
        <v>5240</v>
      </c>
      <c r="J2107" t="s">
        <v>4680</v>
      </c>
      <c r="K2107" t="s">
        <v>30</v>
      </c>
      <c r="L2107">
        <v>8000000</v>
      </c>
      <c r="M2107">
        <v>16639799</v>
      </c>
      <c r="N2107" t="s">
        <v>6765</v>
      </c>
      <c r="O2107">
        <v>107</v>
      </c>
      <c r="P2107" t="str">
        <f>IF(Table1[[#This Row],[score]]&gt;=8.5,"High",IF(Table1[[#This Row],[score]]&gt;=7,"Medium","Low"))</f>
        <v>Low</v>
      </c>
      <c r="Q2107" s="5">
        <f>Table1[[#This Row],[gross]]-Table1[[#This Row],[budget]]</f>
        <v>8639799</v>
      </c>
      <c r="R2107" s="5" t="str">
        <f>IF(Table1[[#This Row],[Profit]]&gt;0,"Profit","Loss")</f>
        <v>Profit</v>
      </c>
      <c r="S2107" s="6" t="str">
        <f>FLOOR(Table1[[#This Row],[year]]-1900,10)+1900 &amp; "-" &amp; FLOOR(Table1[[#This Row],[year]]-1890,10)+1900</f>
        <v>1990-2000</v>
      </c>
      <c r="T2107" s="14" t="s">
        <v>21835</v>
      </c>
      <c r="AB2107" s="14"/>
    </row>
    <row r="2108" spans="1:28" hidden="1" x14ac:dyDescent="0.3">
      <c r="A2108" t="s">
        <v>6790</v>
      </c>
      <c r="B2108" t="s">
        <v>1974</v>
      </c>
      <c r="C2108" t="s">
        <v>34</v>
      </c>
      <c r="D2108">
        <v>1992</v>
      </c>
      <c r="E2108" t="s">
        <v>6754</v>
      </c>
      <c r="F2108">
        <v>5.7</v>
      </c>
      <c r="G2108">
        <v>41000</v>
      </c>
      <c r="H2108" t="s">
        <v>6791</v>
      </c>
      <c r="I2108" t="s">
        <v>6792</v>
      </c>
      <c r="J2108" t="s">
        <v>6379</v>
      </c>
      <c r="K2108" t="s">
        <v>30</v>
      </c>
      <c r="L2108">
        <v>7000000</v>
      </c>
      <c r="M2108">
        <v>16624456</v>
      </c>
      <c r="N2108" t="s">
        <v>180</v>
      </c>
      <c r="O2108">
        <v>86</v>
      </c>
      <c r="P2108" t="str">
        <f>IF(Table1[[#This Row],[score]]&gt;=8.5,"High",IF(Table1[[#This Row],[score]]&gt;=7,"Medium","Low"))</f>
        <v>Low</v>
      </c>
      <c r="Q2108" s="5">
        <f>Table1[[#This Row],[gross]]-Table1[[#This Row],[budget]]</f>
        <v>9624456</v>
      </c>
      <c r="R2108" s="5" t="str">
        <f>IF(Table1[[#This Row],[Profit]]&gt;0,"Profit","Loss")</f>
        <v>Profit</v>
      </c>
      <c r="S2108" s="6" t="str">
        <f>FLOOR(Table1[[#This Row],[year]]-1900,10)+1900 &amp; "-" &amp; FLOOR(Table1[[#This Row],[year]]-1890,10)+1900</f>
        <v>1990-2000</v>
      </c>
      <c r="T2108" s="14" t="s">
        <v>21835</v>
      </c>
      <c r="AB2108" s="14"/>
    </row>
    <row r="2109" spans="1:28" hidden="1" x14ac:dyDescent="0.3">
      <c r="A2109" t="s">
        <v>6987</v>
      </c>
      <c r="B2109" t="s">
        <v>16</v>
      </c>
      <c r="C2109" t="s">
        <v>34</v>
      </c>
      <c r="D2109">
        <v>1992</v>
      </c>
      <c r="E2109" t="s">
        <v>6988</v>
      </c>
      <c r="F2109">
        <v>6.9</v>
      </c>
      <c r="G2109">
        <v>20000</v>
      </c>
      <c r="H2109" t="s">
        <v>6989</v>
      </c>
      <c r="I2109" t="s">
        <v>6990</v>
      </c>
      <c r="J2109" t="s">
        <v>2721</v>
      </c>
      <c r="K2109" t="s">
        <v>483</v>
      </c>
      <c r="L2109">
        <v>900000</v>
      </c>
      <c r="M2109">
        <v>16270600</v>
      </c>
      <c r="N2109" t="s">
        <v>542</v>
      </c>
      <c r="O2109">
        <v>91</v>
      </c>
      <c r="P2109" t="str">
        <f>IF(Table1[[#This Row],[score]]&gt;=8.5,"High",IF(Table1[[#This Row],[score]]&gt;=7,"Medium","Low"))</f>
        <v>Low</v>
      </c>
      <c r="Q2109" s="5">
        <f>Table1[[#This Row],[gross]]-Table1[[#This Row],[budget]]</f>
        <v>15370600</v>
      </c>
      <c r="R2109" s="5" t="str">
        <f>IF(Table1[[#This Row],[Profit]]&gt;0,"Profit","Loss")</f>
        <v>Profit</v>
      </c>
      <c r="S2109" s="6" t="str">
        <f>FLOOR(Table1[[#This Row],[year]]-1900,10)+1900 &amp; "-" &amp; FLOOR(Table1[[#This Row],[year]]-1890,10)+1900</f>
        <v>1990-2000</v>
      </c>
      <c r="T2109" s="14" t="s">
        <v>21853</v>
      </c>
      <c r="AB2109" s="14"/>
    </row>
    <row r="2110" spans="1:28" hidden="1" x14ac:dyDescent="0.3">
      <c r="A2110" t="s">
        <v>6940</v>
      </c>
      <c r="B2110" t="s">
        <v>33</v>
      </c>
      <c r="C2110" t="s">
        <v>17</v>
      </c>
      <c r="D2110">
        <v>1992</v>
      </c>
      <c r="E2110" t="s">
        <v>6941</v>
      </c>
      <c r="F2110">
        <v>7</v>
      </c>
      <c r="G2110">
        <v>4100</v>
      </c>
      <c r="H2110" t="s">
        <v>2906</v>
      </c>
      <c r="I2110" t="s">
        <v>6942</v>
      </c>
      <c r="J2110" t="s">
        <v>6943</v>
      </c>
      <c r="K2110" t="s">
        <v>30</v>
      </c>
      <c r="L2110">
        <v>10000000</v>
      </c>
      <c r="M2110">
        <v>15164458</v>
      </c>
      <c r="N2110" t="s">
        <v>23</v>
      </c>
      <c r="O2110">
        <v>112</v>
      </c>
      <c r="P2110" t="str">
        <f>IF(Table1[[#This Row],[score]]&gt;=8.5,"High",IF(Table1[[#This Row],[score]]&gt;=7,"Medium","Low"))</f>
        <v>Medium</v>
      </c>
      <c r="Q2110" s="5">
        <f>Table1[[#This Row],[gross]]-Table1[[#This Row],[budget]]</f>
        <v>5164458</v>
      </c>
      <c r="R2110" s="5" t="str">
        <f>IF(Table1[[#This Row],[Profit]]&gt;0,"Profit","Loss")</f>
        <v>Profit</v>
      </c>
      <c r="S2110" s="6" t="str">
        <f>FLOOR(Table1[[#This Row],[year]]-1900,10)+1900 &amp; "-" &amp; FLOOR(Table1[[#This Row],[year]]-1890,10)+1900</f>
        <v>1990-2000</v>
      </c>
      <c r="T2110" s="14" t="s">
        <v>21835</v>
      </c>
      <c r="AB2110" s="14"/>
    </row>
    <row r="2111" spans="1:28" hidden="1" x14ac:dyDescent="0.3">
      <c r="A2111" t="s">
        <v>6905</v>
      </c>
      <c r="B2111" t="s">
        <v>1974</v>
      </c>
      <c r="C2111" t="s">
        <v>41</v>
      </c>
      <c r="D2111">
        <v>1992</v>
      </c>
      <c r="E2111" t="s">
        <v>6835</v>
      </c>
      <c r="F2111">
        <v>5.5</v>
      </c>
      <c r="G2111">
        <v>9100</v>
      </c>
      <c r="H2111" t="s">
        <v>1135</v>
      </c>
      <c r="I2111" t="s">
        <v>6906</v>
      </c>
      <c r="J2111" t="s">
        <v>1638</v>
      </c>
      <c r="K2111" t="s">
        <v>30</v>
      </c>
      <c r="L2111">
        <f>20500000</f>
        <v>20500000</v>
      </c>
      <c r="M2111">
        <v>14796494</v>
      </c>
      <c r="N2111" t="s">
        <v>6905</v>
      </c>
      <c r="O2111">
        <v>90</v>
      </c>
      <c r="P2111" t="str">
        <f>IF(Table1[[#This Row],[score]]&gt;=8.5,"High",IF(Table1[[#This Row],[score]]&gt;=7,"Medium","Low"))</f>
        <v>Low</v>
      </c>
      <c r="Q2111" s="5">
        <f>Table1[[#This Row],[gross]]-Table1[[#This Row],[budget]]</f>
        <v>-5703506</v>
      </c>
      <c r="R2111" s="5" t="str">
        <f>IF(Table1[[#This Row],[Profit]]&gt;0,"Profit","Loss")</f>
        <v>Loss</v>
      </c>
      <c r="S2111" s="6" t="str">
        <f>FLOOR(Table1[[#This Row],[year]]-1900,10)+1900 &amp; "-" &amp; FLOOR(Table1[[#This Row],[year]]-1890,10)+1900</f>
        <v>1990-2000</v>
      </c>
      <c r="T2111" s="14" t="s">
        <v>21835</v>
      </c>
      <c r="AB2111" s="14"/>
    </row>
    <row r="2112" spans="1:28" hidden="1" x14ac:dyDescent="0.3">
      <c r="A2112" t="s">
        <v>6862</v>
      </c>
      <c r="B2112" t="s">
        <v>1974</v>
      </c>
      <c r="C2112" t="s">
        <v>17</v>
      </c>
      <c r="D2112">
        <v>1992</v>
      </c>
      <c r="E2112" t="s">
        <v>6854</v>
      </c>
      <c r="F2112">
        <v>6.9</v>
      </c>
      <c r="G2112">
        <v>23000</v>
      </c>
      <c r="H2112" t="s">
        <v>1755</v>
      </c>
      <c r="I2112" t="s">
        <v>4035</v>
      </c>
      <c r="J2112" t="s">
        <v>6863</v>
      </c>
      <c r="K2112" t="s">
        <v>30</v>
      </c>
      <c r="L2112">
        <v>18000000</v>
      </c>
      <c r="M2112">
        <v>14715067</v>
      </c>
      <c r="N2112" t="s">
        <v>44</v>
      </c>
      <c r="O2112">
        <v>106</v>
      </c>
      <c r="P2112" t="str">
        <f>IF(Table1[[#This Row],[score]]&gt;=8.5,"High",IF(Table1[[#This Row],[score]]&gt;=7,"Medium","Low"))</f>
        <v>Low</v>
      </c>
      <c r="Q2112" s="5">
        <f>Table1[[#This Row],[gross]]-Table1[[#This Row],[budget]]</f>
        <v>-3284933</v>
      </c>
      <c r="R2112" s="5" t="str">
        <f>IF(Table1[[#This Row],[Profit]]&gt;0,"Profit","Loss")</f>
        <v>Loss</v>
      </c>
      <c r="S2112" s="6" t="str">
        <f>FLOOR(Table1[[#This Row],[year]]-1900,10)+1900 &amp; "-" &amp; FLOOR(Table1[[#This Row],[year]]-1890,10)+1900</f>
        <v>1990-2000</v>
      </c>
      <c r="T2112" s="14" t="s">
        <v>21835</v>
      </c>
      <c r="AB2112" s="14"/>
    </row>
    <row r="2113" spans="1:28" hidden="1" x14ac:dyDescent="0.3">
      <c r="A2113" t="s">
        <v>7153</v>
      </c>
      <c r="B2113" t="s">
        <v>1974</v>
      </c>
      <c r="C2113" t="s">
        <v>17</v>
      </c>
      <c r="D2113">
        <v>1992</v>
      </c>
      <c r="E2113" t="s">
        <v>7124</v>
      </c>
      <c r="F2113">
        <v>6.5</v>
      </c>
      <c r="G2113">
        <v>4900</v>
      </c>
      <c r="H2113" t="s">
        <v>2127</v>
      </c>
      <c r="I2113" t="s">
        <v>7154</v>
      </c>
      <c r="J2113" t="s">
        <v>2014</v>
      </c>
      <c r="K2113" t="s">
        <v>448</v>
      </c>
      <c r="L2113">
        <v>27000000</v>
      </c>
      <c r="M2113">
        <v>14683921</v>
      </c>
      <c r="N2113" t="s">
        <v>5278</v>
      </c>
      <c r="O2113">
        <v>132</v>
      </c>
      <c r="P2113" t="str">
        <f>IF(Table1[[#This Row],[score]]&gt;=8.5,"High",IF(Table1[[#This Row],[score]]&gt;=7,"Medium","Low"))</f>
        <v>Low</v>
      </c>
      <c r="Q2113" s="5">
        <f>Table1[[#This Row],[gross]]-Table1[[#This Row],[budget]]</f>
        <v>-12316079</v>
      </c>
      <c r="R2113" s="5" t="str">
        <f>IF(Table1[[#This Row],[Profit]]&gt;0,"Profit","Loss")</f>
        <v>Loss</v>
      </c>
      <c r="S2113" s="6" t="str">
        <f>FLOOR(Table1[[#This Row],[year]]-1900,10)+1900 &amp; "-" &amp; FLOOR(Table1[[#This Row],[year]]-1890,10)+1900</f>
        <v>1990-2000</v>
      </c>
      <c r="T2113" s="14" t="s">
        <v>21835</v>
      </c>
      <c r="AB2113" s="14"/>
    </row>
    <row r="2114" spans="1:28" hidden="1" x14ac:dyDescent="0.3">
      <c r="A2114" t="s">
        <v>6997</v>
      </c>
      <c r="B2114" t="s">
        <v>1974</v>
      </c>
      <c r="C2114" t="s">
        <v>41</v>
      </c>
      <c r="D2114">
        <v>1992</v>
      </c>
      <c r="E2114" t="s">
        <v>6071</v>
      </c>
      <c r="F2114">
        <v>6</v>
      </c>
      <c r="G2114">
        <v>23000</v>
      </c>
      <c r="H2114" t="s">
        <v>126</v>
      </c>
      <c r="I2114" t="s">
        <v>6998</v>
      </c>
      <c r="J2114" t="s">
        <v>49</v>
      </c>
      <c r="K2114" t="s">
        <v>30</v>
      </c>
      <c r="L2114">
        <v>40000000</v>
      </c>
      <c r="M2114">
        <v>14358033</v>
      </c>
      <c r="N2114" t="s">
        <v>23</v>
      </c>
      <c r="O2114">
        <v>99</v>
      </c>
      <c r="P2114" t="str">
        <f>IF(Table1[[#This Row],[score]]&gt;=8.5,"High",IF(Table1[[#This Row],[score]]&gt;=7,"Medium","Low"))</f>
        <v>Low</v>
      </c>
      <c r="Q2114" s="5">
        <f>Table1[[#This Row],[gross]]-Table1[[#This Row],[budget]]</f>
        <v>-25641967</v>
      </c>
      <c r="R2114" s="5" t="str">
        <f>IF(Table1[[#This Row],[Profit]]&gt;0,"Profit","Loss")</f>
        <v>Loss</v>
      </c>
      <c r="S2114" s="6" t="str">
        <f>FLOOR(Table1[[#This Row],[year]]-1900,10)+1900 &amp; "-" &amp; FLOOR(Table1[[#This Row],[year]]-1890,10)+1900</f>
        <v>1990-2000</v>
      </c>
      <c r="T2114" s="14" t="s">
        <v>21835</v>
      </c>
      <c r="AB2114" s="14"/>
    </row>
    <row r="2115" spans="1:28" hidden="1" x14ac:dyDescent="0.3">
      <c r="A2115" t="s">
        <v>7037</v>
      </c>
      <c r="B2115" t="s">
        <v>16</v>
      </c>
      <c r="C2115" t="s">
        <v>34</v>
      </c>
      <c r="D2115">
        <v>1992</v>
      </c>
      <c r="E2115" t="s">
        <v>5280</v>
      </c>
      <c r="F2115">
        <v>6.3</v>
      </c>
      <c r="G2115">
        <v>8600</v>
      </c>
      <c r="H2115" t="s">
        <v>4562</v>
      </c>
      <c r="I2115" t="s">
        <v>7038</v>
      </c>
      <c r="J2115" t="s">
        <v>7039</v>
      </c>
      <c r="K2115" t="s">
        <v>30</v>
      </c>
      <c r="L2115">
        <v>10000000</v>
      </c>
      <c r="M2115">
        <v>14356479</v>
      </c>
      <c r="N2115" t="s">
        <v>180</v>
      </c>
      <c r="O2115">
        <v>95</v>
      </c>
      <c r="P2115" t="str">
        <f>IF(Table1[[#This Row],[score]]&gt;=8.5,"High",IF(Table1[[#This Row],[score]]&gt;=7,"Medium","Low"))</f>
        <v>Low</v>
      </c>
      <c r="Q2115" s="5">
        <f>Table1[[#This Row],[gross]]-Table1[[#This Row],[budget]]</f>
        <v>4356479</v>
      </c>
      <c r="R2115" s="5" t="str">
        <f>IF(Table1[[#This Row],[Profit]]&gt;0,"Profit","Loss")</f>
        <v>Profit</v>
      </c>
      <c r="S2115" s="6" t="str">
        <f>FLOOR(Table1[[#This Row],[year]]-1900,10)+1900 &amp; "-" &amp; FLOOR(Table1[[#This Row],[year]]-1890,10)+1900</f>
        <v>1990-2000</v>
      </c>
      <c r="T2115" s="14" t="s">
        <v>21835</v>
      </c>
      <c r="AB2115" s="14"/>
    </row>
    <row r="2116" spans="1:28" hidden="1" x14ac:dyDescent="0.3">
      <c r="A2116" t="s">
        <v>6770</v>
      </c>
      <c r="B2116" t="s">
        <v>1974</v>
      </c>
      <c r="C2116" t="s">
        <v>390</v>
      </c>
      <c r="D2116">
        <v>1992</v>
      </c>
      <c r="E2116" t="s">
        <v>6771</v>
      </c>
      <c r="F2116">
        <v>4.9000000000000004</v>
      </c>
      <c r="G2116">
        <v>22000</v>
      </c>
      <c r="H2116" t="s">
        <v>841</v>
      </c>
      <c r="I2116" t="s">
        <v>5787</v>
      </c>
      <c r="J2116" t="s">
        <v>3047</v>
      </c>
      <c r="K2116" t="s">
        <v>30</v>
      </c>
      <c r="L2116">
        <v>30000000</v>
      </c>
      <c r="M2116">
        <v>14110589</v>
      </c>
      <c r="N2116" t="s">
        <v>6772</v>
      </c>
      <c r="O2116">
        <v>102</v>
      </c>
      <c r="P2116" t="str">
        <f>IF(Table1[[#This Row],[score]]&gt;=8.5,"High",IF(Table1[[#This Row],[score]]&gt;=7,"Medium","Low"))</f>
        <v>Low</v>
      </c>
      <c r="Q2116" s="5">
        <f>Table1[[#This Row],[gross]]-Table1[[#This Row],[budget]]</f>
        <v>-15889411</v>
      </c>
      <c r="R2116" s="5" t="str">
        <f>IF(Table1[[#This Row],[Profit]]&gt;0,"Profit","Loss")</f>
        <v>Loss</v>
      </c>
      <c r="S2116" s="6" t="str">
        <f>FLOOR(Table1[[#This Row],[year]]-1900,10)+1900 &amp; "-" &amp; FLOOR(Table1[[#This Row],[year]]-1890,10)+1900</f>
        <v>1990-2000</v>
      </c>
      <c r="T2116" s="14" t="s">
        <v>21835</v>
      </c>
      <c r="AB2116" s="14"/>
    </row>
    <row r="2117" spans="1:28" hidden="1" x14ac:dyDescent="0.3">
      <c r="A2117" t="s">
        <v>7165</v>
      </c>
      <c r="B2117" t="s">
        <v>16</v>
      </c>
      <c r="C2117" t="s">
        <v>41</v>
      </c>
      <c r="D2117">
        <v>1992</v>
      </c>
      <c r="E2117" t="s">
        <v>6719</v>
      </c>
      <c r="F2117">
        <v>5.9</v>
      </c>
      <c r="G2117">
        <v>4500</v>
      </c>
      <c r="H2117" t="s">
        <v>4868</v>
      </c>
      <c r="I2117" t="s">
        <v>4868</v>
      </c>
      <c r="J2117" t="s">
        <v>4868</v>
      </c>
      <c r="K2117" t="s">
        <v>30</v>
      </c>
      <c r="L2117">
        <v>43000000</v>
      </c>
      <c r="M2117">
        <v>13351357</v>
      </c>
      <c r="N2117" t="s">
        <v>5059</v>
      </c>
      <c r="O2117">
        <v>119</v>
      </c>
      <c r="P2117" t="str">
        <f>IF(Table1[[#This Row],[score]]&gt;=8.5,"High",IF(Table1[[#This Row],[score]]&gt;=7,"Medium","Low"))</f>
        <v>Low</v>
      </c>
      <c r="Q2117" s="5">
        <f>Table1[[#This Row],[gross]]-Table1[[#This Row],[budget]]</f>
        <v>-29648643</v>
      </c>
      <c r="R2117" s="5" t="str">
        <f>IF(Table1[[#This Row],[Profit]]&gt;0,"Profit","Loss")</f>
        <v>Loss</v>
      </c>
      <c r="S2117" s="6" t="str">
        <f>FLOOR(Table1[[#This Row],[year]]-1900,10)+1900 &amp; "-" &amp; FLOOR(Table1[[#This Row],[year]]-1890,10)+1900</f>
        <v>1990-2000</v>
      </c>
      <c r="T2117" s="14" t="s">
        <v>21835</v>
      </c>
      <c r="AB2117" s="14"/>
    </row>
    <row r="2118" spans="1:28" hidden="1" x14ac:dyDescent="0.3">
      <c r="A2118" t="s">
        <v>6885</v>
      </c>
      <c r="B2118" t="s">
        <v>16</v>
      </c>
      <c r="C2118" t="s">
        <v>17</v>
      </c>
      <c r="D2118">
        <v>1992</v>
      </c>
      <c r="E2118" t="s">
        <v>6873</v>
      </c>
      <c r="F2118">
        <v>4.5</v>
      </c>
      <c r="G2118">
        <v>14000</v>
      </c>
      <c r="H2118" t="s">
        <v>5276</v>
      </c>
      <c r="I2118" t="s">
        <v>6886</v>
      </c>
      <c r="J2118" t="s">
        <v>4105</v>
      </c>
      <c r="K2118" t="s">
        <v>5762</v>
      </c>
      <c r="L2118">
        <v>30000000</v>
      </c>
      <c r="M2118">
        <v>13273595</v>
      </c>
      <c r="N2118" t="s">
        <v>2018</v>
      </c>
      <c r="O2118">
        <v>99</v>
      </c>
      <c r="P2118" t="str">
        <f>IF(Table1[[#This Row],[score]]&gt;=8.5,"High",IF(Table1[[#This Row],[score]]&gt;=7,"Medium","Low"))</f>
        <v>Low</v>
      </c>
      <c r="Q2118" s="5">
        <f>Table1[[#This Row],[gross]]-Table1[[#This Row],[budget]]</f>
        <v>-16726405</v>
      </c>
      <c r="R2118" s="5" t="str">
        <f>IF(Table1[[#This Row],[Profit]]&gt;0,"Profit","Loss")</f>
        <v>Loss</v>
      </c>
      <c r="S2118" s="6" t="str">
        <f>FLOOR(Table1[[#This Row],[year]]-1900,10)+1900 &amp; "-" &amp; FLOOR(Table1[[#This Row],[year]]-1890,10)+1900</f>
        <v>1990-2000</v>
      </c>
      <c r="T2118" s="14" t="s">
        <v>21835</v>
      </c>
      <c r="AB2118" s="14"/>
    </row>
    <row r="2119" spans="1:28" hidden="1" x14ac:dyDescent="0.3">
      <c r="A2119" t="s">
        <v>7012</v>
      </c>
      <c r="B2119" t="s">
        <v>1974</v>
      </c>
      <c r="C2119" t="s">
        <v>41</v>
      </c>
      <c r="D2119">
        <v>1992</v>
      </c>
      <c r="E2119" t="s">
        <v>6814</v>
      </c>
      <c r="F2119">
        <v>6.1</v>
      </c>
      <c r="G2119">
        <v>7100</v>
      </c>
      <c r="H2119" t="s">
        <v>7013</v>
      </c>
      <c r="I2119" t="s">
        <v>3896</v>
      </c>
      <c r="J2119" t="s">
        <v>5732</v>
      </c>
      <c r="K2119" t="s">
        <v>30</v>
      </c>
      <c r="L2119">
        <v>7500000</v>
      </c>
      <c r="M2119">
        <v>13272113</v>
      </c>
      <c r="N2119" t="s">
        <v>23</v>
      </c>
      <c r="O2119">
        <v>98</v>
      </c>
      <c r="P2119" t="str">
        <f>IF(Table1[[#This Row],[score]]&gt;=8.5,"High",IF(Table1[[#This Row],[score]]&gt;=7,"Medium","Low"))</f>
        <v>Low</v>
      </c>
      <c r="Q2119" s="5">
        <f>Table1[[#This Row],[gross]]-Table1[[#This Row],[budget]]</f>
        <v>5772113</v>
      </c>
      <c r="R2119" s="5" t="str">
        <f>IF(Table1[[#This Row],[Profit]]&gt;0,"Profit","Loss")</f>
        <v>Profit</v>
      </c>
      <c r="S2119" s="6" t="str">
        <f>FLOOR(Table1[[#This Row],[year]]-1900,10)+1900 &amp; "-" &amp; FLOOR(Table1[[#This Row],[year]]-1890,10)+1900</f>
        <v>1990-2000</v>
      </c>
      <c r="T2119" s="14" t="s">
        <v>21835</v>
      </c>
      <c r="AB2119" s="14"/>
    </row>
    <row r="2120" spans="1:28" hidden="1" x14ac:dyDescent="0.3">
      <c r="A2120" t="s">
        <v>7032</v>
      </c>
      <c r="B2120" t="s">
        <v>16</v>
      </c>
      <c r="C2120" t="s">
        <v>34</v>
      </c>
      <c r="D2120">
        <v>1992</v>
      </c>
      <c r="E2120" t="s">
        <v>6865</v>
      </c>
      <c r="F2120">
        <v>6.3</v>
      </c>
      <c r="G2120">
        <v>10000</v>
      </c>
      <c r="H2120" t="s">
        <v>77</v>
      </c>
      <c r="I2120" t="s">
        <v>7033</v>
      </c>
      <c r="J2120" t="s">
        <v>4349</v>
      </c>
      <c r="K2120" t="s">
        <v>30</v>
      </c>
      <c r="L2120">
        <v>14000000</v>
      </c>
      <c r="M2120">
        <v>13249535</v>
      </c>
      <c r="N2120" t="s">
        <v>61</v>
      </c>
      <c r="O2120">
        <v>101</v>
      </c>
      <c r="P2120" t="str">
        <f>IF(Table1[[#This Row],[score]]&gt;=8.5,"High",IF(Table1[[#This Row],[score]]&gt;=7,"Medium","Low"))</f>
        <v>Low</v>
      </c>
      <c r="Q2120" s="5">
        <f>Table1[[#This Row],[gross]]-Table1[[#This Row],[budget]]</f>
        <v>-750465</v>
      </c>
      <c r="R2120" s="5" t="str">
        <f>IF(Table1[[#This Row],[Profit]]&gt;0,"Profit","Loss")</f>
        <v>Loss</v>
      </c>
      <c r="S2120" s="6" t="str">
        <f>FLOOR(Table1[[#This Row],[year]]-1900,10)+1900 &amp; "-" &amp; FLOOR(Table1[[#This Row],[year]]-1890,10)+1900</f>
        <v>1990-2000</v>
      </c>
      <c r="T2120" s="14" t="s">
        <v>21835</v>
      </c>
      <c r="AB2120" s="14"/>
    </row>
    <row r="2121" spans="1:28" hidden="1" x14ac:dyDescent="0.3">
      <c r="A2121" t="s">
        <v>6838</v>
      </c>
      <c r="B2121" t="s">
        <v>16</v>
      </c>
      <c r="C2121" t="s">
        <v>63</v>
      </c>
      <c r="D2121">
        <v>1992</v>
      </c>
      <c r="E2121" t="s">
        <v>6453</v>
      </c>
      <c r="F2121">
        <v>7.2</v>
      </c>
      <c r="G2121">
        <v>8600</v>
      </c>
      <c r="H2121" t="s">
        <v>4631</v>
      </c>
      <c r="I2121" t="s">
        <v>217</v>
      </c>
      <c r="J2121" t="s">
        <v>4631</v>
      </c>
      <c r="K2121" t="s">
        <v>30</v>
      </c>
      <c r="L2121">
        <v>16000000</v>
      </c>
      <c r="M2121">
        <v>13086430</v>
      </c>
      <c r="N2121" t="s">
        <v>6541</v>
      </c>
      <c r="O2121">
        <v>125</v>
      </c>
      <c r="P2121" t="str">
        <f>IF(Table1[[#This Row],[score]]&gt;=8.5,"High",IF(Table1[[#This Row],[score]]&gt;=7,"Medium","Low"))</f>
        <v>Medium</v>
      </c>
      <c r="Q2121" s="5">
        <f>Table1[[#This Row],[gross]]-Table1[[#This Row],[budget]]</f>
        <v>-2913570</v>
      </c>
      <c r="R2121" s="5" t="str">
        <f>IF(Table1[[#This Row],[Profit]]&gt;0,"Profit","Loss")</f>
        <v>Loss</v>
      </c>
      <c r="S2121" s="6" t="str">
        <f>FLOOR(Table1[[#This Row],[year]]-1900,10)+1900 &amp; "-" &amp; FLOOR(Table1[[#This Row],[year]]-1890,10)+1900</f>
        <v>1990-2000</v>
      </c>
      <c r="T2121" s="14" t="s">
        <v>21835</v>
      </c>
      <c r="AB2121" s="14"/>
    </row>
    <row r="2122" spans="1:28" hidden="1" x14ac:dyDescent="0.3">
      <c r="A2122" t="s">
        <v>6882</v>
      </c>
      <c r="B2122" t="s">
        <v>16</v>
      </c>
      <c r="C2122" t="s">
        <v>52</v>
      </c>
      <c r="D2122">
        <v>1992</v>
      </c>
      <c r="E2122" t="s">
        <v>6824</v>
      </c>
      <c r="F2122">
        <v>5.5</v>
      </c>
      <c r="G2122">
        <v>28000</v>
      </c>
      <c r="H2122" t="s">
        <v>4662</v>
      </c>
      <c r="I2122" t="s">
        <v>4601</v>
      </c>
      <c r="J2122" t="s">
        <v>6883</v>
      </c>
      <c r="K2122" t="s">
        <v>30</v>
      </c>
      <c r="L2122">
        <v>5000000</v>
      </c>
      <c r="M2122">
        <v>12534961</v>
      </c>
      <c r="N2122" t="s">
        <v>6884</v>
      </c>
      <c r="O2122">
        <v>97</v>
      </c>
      <c r="P2122" t="str">
        <f>IF(Table1[[#This Row],[score]]&gt;=8.5,"High",IF(Table1[[#This Row],[score]]&gt;=7,"Medium","Low"))</f>
        <v>Low</v>
      </c>
      <c r="Q2122" s="5">
        <f>Table1[[#This Row],[gross]]-Table1[[#This Row],[budget]]</f>
        <v>7534961</v>
      </c>
      <c r="R2122" s="5" t="str">
        <f>IF(Table1[[#This Row],[Profit]]&gt;0,"Profit","Loss")</f>
        <v>Profit</v>
      </c>
      <c r="S2122" s="6" t="str">
        <f>FLOOR(Table1[[#This Row],[year]]-1900,10)+1900 &amp; "-" &amp; FLOOR(Table1[[#This Row],[year]]-1890,10)+1900</f>
        <v>1990-2000</v>
      </c>
      <c r="T2122" s="14" t="s">
        <v>21835</v>
      </c>
      <c r="AB2122" s="14"/>
    </row>
    <row r="2123" spans="1:28" hidden="1" x14ac:dyDescent="0.3">
      <c r="A2123" t="s">
        <v>7107</v>
      </c>
      <c r="B2123" t="s">
        <v>1974</v>
      </c>
      <c r="C2123" t="s">
        <v>104</v>
      </c>
      <c r="D2123">
        <v>1992</v>
      </c>
      <c r="E2123" t="s">
        <v>6888</v>
      </c>
      <c r="F2123">
        <v>5.6</v>
      </c>
      <c r="G2123">
        <v>3600</v>
      </c>
      <c r="H2123" t="s">
        <v>404</v>
      </c>
      <c r="I2123" t="s">
        <v>1997</v>
      </c>
      <c r="J2123" t="s">
        <v>4006</v>
      </c>
      <c r="K2123" t="s">
        <v>30</v>
      </c>
      <c r="L2123">
        <v>18000000</v>
      </c>
      <c r="M2123">
        <v>12282994</v>
      </c>
      <c r="N2123" t="s">
        <v>5666</v>
      </c>
      <c r="O2123">
        <v>110</v>
      </c>
      <c r="P2123" t="str">
        <f>IF(Table1[[#This Row],[score]]&gt;=8.5,"High",IF(Table1[[#This Row],[score]]&gt;=7,"Medium","Low"))</f>
        <v>Low</v>
      </c>
      <c r="Q2123" s="5">
        <f>Table1[[#This Row],[gross]]-Table1[[#This Row],[budget]]</f>
        <v>-5717006</v>
      </c>
      <c r="R2123" s="5" t="str">
        <f>IF(Table1[[#This Row],[Profit]]&gt;0,"Profit","Loss")</f>
        <v>Loss</v>
      </c>
      <c r="S2123" s="6" t="str">
        <f>FLOOR(Table1[[#This Row],[year]]-1900,10)+1900 &amp; "-" &amp; FLOOR(Table1[[#This Row],[year]]-1890,10)+1900</f>
        <v>1990-2000</v>
      </c>
      <c r="T2123" s="14" t="s">
        <v>21835</v>
      </c>
      <c r="AB2123" s="14"/>
    </row>
    <row r="2124" spans="1:28" hidden="1" x14ac:dyDescent="0.3">
      <c r="A2124" t="s">
        <v>6910</v>
      </c>
      <c r="B2124" t="s">
        <v>33</v>
      </c>
      <c r="C2124" t="s">
        <v>41</v>
      </c>
      <c r="D2124">
        <v>1992</v>
      </c>
      <c r="E2124" t="s">
        <v>6659</v>
      </c>
      <c r="F2124">
        <v>7.2</v>
      </c>
      <c r="G2124">
        <v>26000</v>
      </c>
      <c r="H2124" t="s">
        <v>6911</v>
      </c>
      <c r="I2124" t="s">
        <v>6911</v>
      </c>
      <c r="J2124" t="s">
        <v>6912</v>
      </c>
      <c r="K2124" t="s">
        <v>248</v>
      </c>
      <c r="L2124">
        <f>20500000</f>
        <v>20500000</v>
      </c>
      <c r="M2124">
        <v>11749595</v>
      </c>
      <c r="N2124" t="s">
        <v>6913</v>
      </c>
      <c r="O2124">
        <v>94</v>
      </c>
      <c r="P2124" t="str">
        <f>IF(Table1[[#This Row],[score]]&gt;=8.5,"High",IF(Table1[[#This Row],[score]]&gt;=7,"Medium","Low"))</f>
        <v>Medium</v>
      </c>
      <c r="Q2124" s="5">
        <f>Table1[[#This Row],[gross]]-Table1[[#This Row],[budget]]</f>
        <v>-8750405</v>
      </c>
      <c r="R2124" s="5" t="str">
        <f>IF(Table1[[#This Row],[Profit]]&gt;0,"Profit","Loss")</f>
        <v>Loss</v>
      </c>
      <c r="S2124" s="6" t="str">
        <f>FLOOR(Table1[[#This Row],[year]]-1900,10)+1900 &amp; "-" &amp; FLOOR(Table1[[#This Row],[year]]-1890,10)+1900</f>
        <v>1990-2000</v>
      </c>
      <c r="T2124" s="14" t="s">
        <v>21835</v>
      </c>
      <c r="AB2124" s="14"/>
    </row>
    <row r="2125" spans="1:28" hidden="1" x14ac:dyDescent="0.3">
      <c r="A2125" t="s">
        <v>6778</v>
      </c>
      <c r="B2125" t="s">
        <v>16</v>
      </c>
      <c r="C2125" t="s">
        <v>41</v>
      </c>
      <c r="D2125">
        <v>1992</v>
      </c>
      <c r="E2125" t="s">
        <v>6758</v>
      </c>
      <c r="F2125">
        <v>7.5</v>
      </c>
      <c r="G2125">
        <v>166000</v>
      </c>
      <c r="H2125" t="s">
        <v>502</v>
      </c>
      <c r="I2125" t="s">
        <v>502</v>
      </c>
      <c r="J2125" t="s">
        <v>503</v>
      </c>
      <c r="K2125" t="s">
        <v>30</v>
      </c>
      <c r="L2125">
        <v>11000000</v>
      </c>
      <c r="M2125">
        <v>11502976</v>
      </c>
      <c r="N2125" t="s">
        <v>581</v>
      </c>
      <c r="O2125">
        <v>81</v>
      </c>
      <c r="P2125" t="str">
        <f>IF(Table1[[#This Row],[score]]&gt;=8.5,"High",IF(Table1[[#This Row],[score]]&gt;=7,"Medium","Low"))</f>
        <v>Medium</v>
      </c>
      <c r="Q2125" s="5">
        <f>Table1[[#This Row],[gross]]-Table1[[#This Row],[budget]]</f>
        <v>502976</v>
      </c>
      <c r="R2125" s="5" t="str">
        <f>IF(Table1[[#This Row],[Profit]]&gt;0,"Profit","Loss")</f>
        <v>Profit</v>
      </c>
      <c r="S2125" s="6" t="str">
        <f>FLOOR(Table1[[#This Row],[year]]-1900,10)+1900 &amp; "-" &amp; FLOOR(Table1[[#This Row],[year]]-1890,10)+1900</f>
        <v>1990-2000</v>
      </c>
      <c r="T2125" s="14" t="s">
        <v>21835</v>
      </c>
      <c r="AB2125" s="14"/>
    </row>
    <row r="2126" spans="1:28" hidden="1" x14ac:dyDescent="0.3">
      <c r="A2126" t="s">
        <v>6991</v>
      </c>
      <c r="B2126" t="s">
        <v>16</v>
      </c>
      <c r="C2126" t="s">
        <v>104</v>
      </c>
      <c r="D2126">
        <v>1992</v>
      </c>
      <c r="E2126" t="s">
        <v>4355</v>
      </c>
      <c r="F2126">
        <v>6.3</v>
      </c>
      <c r="G2126">
        <v>16000</v>
      </c>
      <c r="H2126" t="s">
        <v>2128</v>
      </c>
      <c r="I2126" t="s">
        <v>2128</v>
      </c>
      <c r="J2126" t="s">
        <v>6992</v>
      </c>
      <c r="K2126" t="s">
        <v>195</v>
      </c>
      <c r="L2126">
        <v>20000000</v>
      </c>
      <c r="M2126">
        <v>11390479</v>
      </c>
      <c r="N2126" t="s">
        <v>44</v>
      </c>
      <c r="O2126">
        <v>124</v>
      </c>
      <c r="P2126" t="str">
        <f>IF(Table1[[#This Row],[score]]&gt;=8.5,"High",IF(Table1[[#This Row],[score]]&gt;=7,"Medium","Low"))</f>
        <v>Low</v>
      </c>
      <c r="Q2126" s="5">
        <f>Table1[[#This Row],[gross]]-Table1[[#This Row],[budget]]</f>
        <v>-8609521</v>
      </c>
      <c r="R2126" s="5" t="str">
        <f>IF(Table1[[#This Row],[Profit]]&gt;0,"Profit","Loss")</f>
        <v>Loss</v>
      </c>
      <c r="S2126" s="6" t="str">
        <f>FLOOR(Table1[[#This Row],[year]]-1900,10)+1900 &amp; "-" &amp; FLOOR(Table1[[#This Row],[year]]-1890,10)+1900</f>
        <v>1990-2000</v>
      </c>
      <c r="T2126" s="14" t="s">
        <v>21835</v>
      </c>
      <c r="AB2126" s="14"/>
    </row>
    <row r="2127" spans="1:28" hidden="1" x14ac:dyDescent="0.3">
      <c r="A2127" t="s">
        <v>7192</v>
      </c>
      <c r="B2127" t="s">
        <v>16</v>
      </c>
      <c r="C2127" t="s">
        <v>17</v>
      </c>
      <c r="D2127">
        <v>1992</v>
      </c>
      <c r="E2127" t="s">
        <v>6726</v>
      </c>
      <c r="F2127">
        <v>5.6</v>
      </c>
      <c r="G2127">
        <v>2000</v>
      </c>
      <c r="H2127" t="s">
        <v>1821</v>
      </c>
      <c r="I2127" t="s">
        <v>1821</v>
      </c>
      <c r="J2127" t="s">
        <v>5577</v>
      </c>
      <c r="K2127" t="s">
        <v>30</v>
      </c>
      <c r="L2127">
        <v>18000000</v>
      </c>
      <c r="M2127">
        <v>11124511</v>
      </c>
      <c r="N2127" t="s">
        <v>44</v>
      </c>
      <c r="O2127">
        <v>103</v>
      </c>
      <c r="P2127" t="str">
        <f>IF(Table1[[#This Row],[score]]&gt;=8.5,"High",IF(Table1[[#This Row],[score]]&gt;=7,"Medium","Low"))</f>
        <v>Low</v>
      </c>
      <c r="Q2127" s="5">
        <f>Table1[[#This Row],[gross]]-Table1[[#This Row],[budget]]</f>
        <v>-6875489</v>
      </c>
      <c r="R2127" s="5" t="str">
        <f>IF(Table1[[#This Row],[Profit]]&gt;0,"Profit","Loss")</f>
        <v>Loss</v>
      </c>
      <c r="S2127" s="6" t="str">
        <f>FLOOR(Table1[[#This Row],[year]]-1900,10)+1900 &amp; "-" &amp; FLOOR(Table1[[#This Row],[year]]-1890,10)+1900</f>
        <v>1990-2000</v>
      </c>
      <c r="T2127" s="14" t="s">
        <v>21835</v>
      </c>
      <c r="AB2127" s="14"/>
    </row>
    <row r="2128" spans="1:28" hidden="1" x14ac:dyDescent="0.3">
      <c r="A2128" t="s">
        <v>6975</v>
      </c>
      <c r="B2128" t="s">
        <v>33</v>
      </c>
      <c r="C2128" t="s">
        <v>25</v>
      </c>
      <c r="D2128">
        <v>1992</v>
      </c>
      <c r="E2128" t="s">
        <v>6767</v>
      </c>
      <c r="F2128">
        <v>6.2</v>
      </c>
      <c r="G2128">
        <v>11000</v>
      </c>
      <c r="H2128" t="s">
        <v>695</v>
      </c>
      <c r="I2128" t="s">
        <v>6976</v>
      </c>
      <c r="J2128" t="s">
        <v>383</v>
      </c>
      <c r="K2128" t="s">
        <v>30</v>
      </c>
      <c r="L2128">
        <v>25000000</v>
      </c>
      <c r="M2128">
        <v>10736401</v>
      </c>
      <c r="N2128" t="s">
        <v>4484</v>
      </c>
      <c r="O2128">
        <v>88</v>
      </c>
      <c r="P2128" t="str">
        <f>IF(Table1[[#This Row],[score]]&gt;=8.5,"High",IF(Table1[[#This Row],[score]]&gt;=7,"Medium","Low"))</f>
        <v>Low</v>
      </c>
      <c r="Q2128" s="5">
        <f>Table1[[#This Row],[gross]]-Table1[[#This Row],[budget]]</f>
        <v>-14263599</v>
      </c>
      <c r="R2128" s="5" t="str">
        <f>IF(Table1[[#This Row],[Profit]]&gt;0,"Profit","Loss")</f>
        <v>Loss</v>
      </c>
      <c r="S2128" s="6" t="str">
        <f>FLOOR(Table1[[#This Row],[year]]-1900,10)+1900 &amp; "-" &amp; FLOOR(Table1[[#This Row],[year]]-1890,10)+1900</f>
        <v>1990-2000</v>
      </c>
      <c r="T2128" s="14" t="s">
        <v>21835</v>
      </c>
      <c r="AB2128" s="14"/>
    </row>
    <row r="2129" spans="1:28" hidden="1" x14ac:dyDescent="0.3">
      <c r="A2129" t="s">
        <v>6773</v>
      </c>
      <c r="B2129" t="s">
        <v>16</v>
      </c>
      <c r="C2129" t="s">
        <v>104</v>
      </c>
      <c r="D2129">
        <v>1992</v>
      </c>
      <c r="E2129" t="s">
        <v>6742</v>
      </c>
      <c r="F2129">
        <v>7.7</v>
      </c>
      <c r="G2129">
        <v>98000</v>
      </c>
      <c r="H2129" t="s">
        <v>2249</v>
      </c>
      <c r="I2129" t="s">
        <v>675</v>
      </c>
      <c r="J2129" t="s">
        <v>136</v>
      </c>
      <c r="K2129" t="s">
        <v>30</v>
      </c>
      <c r="L2129">
        <v>12500000</v>
      </c>
      <c r="M2129">
        <v>10725228</v>
      </c>
      <c r="N2129" t="s">
        <v>2001</v>
      </c>
      <c r="O2129">
        <v>100</v>
      </c>
      <c r="P2129" t="str">
        <f>IF(Table1[[#This Row],[score]]&gt;=8.5,"High",IF(Table1[[#This Row],[score]]&gt;=7,"Medium","Low"))</f>
        <v>Medium</v>
      </c>
      <c r="Q2129" s="5">
        <f>Table1[[#This Row],[gross]]-Table1[[#This Row],[budget]]</f>
        <v>-1774772</v>
      </c>
      <c r="R2129" s="5" t="str">
        <f>IF(Table1[[#This Row],[Profit]]&gt;0,"Profit","Loss")</f>
        <v>Loss</v>
      </c>
      <c r="S2129" s="6" t="str">
        <f>FLOOR(Table1[[#This Row],[year]]-1900,10)+1900 &amp; "-" &amp; FLOOR(Table1[[#This Row],[year]]-1890,10)+1900</f>
        <v>1990-2000</v>
      </c>
      <c r="T2129" s="14" t="s">
        <v>21835</v>
      </c>
      <c r="AB2129" s="14"/>
    </row>
    <row r="2130" spans="1:28" hidden="1" x14ac:dyDescent="0.3">
      <c r="A2130" t="s">
        <v>7031</v>
      </c>
      <c r="B2130" t="s">
        <v>16</v>
      </c>
      <c r="C2130" t="s">
        <v>41</v>
      </c>
      <c r="D2130">
        <v>1992</v>
      </c>
      <c r="E2130" t="s">
        <v>6854</v>
      </c>
      <c r="F2130">
        <v>7.5</v>
      </c>
      <c r="G2130">
        <v>28000</v>
      </c>
      <c r="H2130" t="s">
        <v>289</v>
      </c>
      <c r="I2130" t="s">
        <v>289</v>
      </c>
      <c r="J2130" t="s">
        <v>289</v>
      </c>
      <c r="K2130" t="s">
        <v>30</v>
      </c>
      <c r="L2130">
        <v>20000000</v>
      </c>
      <c r="M2130">
        <v>10555619</v>
      </c>
      <c r="N2130" t="s">
        <v>290</v>
      </c>
      <c r="O2130">
        <v>108</v>
      </c>
      <c r="P2130" t="str">
        <f>IF(Table1[[#This Row],[score]]&gt;=8.5,"High",IF(Table1[[#This Row],[score]]&gt;=7,"Medium","Low"))</f>
        <v>Medium</v>
      </c>
      <c r="Q2130" s="5">
        <f>Table1[[#This Row],[gross]]-Table1[[#This Row],[budget]]</f>
        <v>-9444381</v>
      </c>
      <c r="R2130" s="5" t="str">
        <f>IF(Table1[[#This Row],[Profit]]&gt;0,"Profit","Loss")</f>
        <v>Loss</v>
      </c>
      <c r="S2130" s="6" t="str">
        <f>FLOOR(Table1[[#This Row],[year]]-1900,10)+1900 &amp; "-" &amp; FLOOR(Table1[[#This Row],[year]]-1890,10)+1900</f>
        <v>1990-2000</v>
      </c>
      <c r="T2130" s="14" t="s">
        <v>21835</v>
      </c>
      <c r="AB2130" s="14"/>
    </row>
    <row r="2131" spans="1:28" hidden="1" x14ac:dyDescent="0.3">
      <c r="A2131" t="s">
        <v>6795</v>
      </c>
      <c r="B2131" t="s">
        <v>1974</v>
      </c>
      <c r="C2131" t="s">
        <v>63</v>
      </c>
      <c r="D2131">
        <v>1992</v>
      </c>
      <c r="E2131" t="s">
        <v>6737</v>
      </c>
      <c r="F2131">
        <v>7.5</v>
      </c>
      <c r="G2131">
        <v>55000</v>
      </c>
      <c r="H2131" t="s">
        <v>1032</v>
      </c>
      <c r="I2131" t="s">
        <v>6796</v>
      </c>
      <c r="J2131" t="s">
        <v>4862</v>
      </c>
      <c r="K2131" t="s">
        <v>22</v>
      </c>
      <c r="L2131">
        <v>31000000</v>
      </c>
      <c r="M2131">
        <v>9493259</v>
      </c>
      <c r="N2131" t="s">
        <v>4109</v>
      </c>
      <c r="O2131">
        <v>143</v>
      </c>
      <c r="P2131" t="str">
        <f>IF(Table1[[#This Row],[score]]&gt;=8.5,"High",IF(Table1[[#This Row],[score]]&gt;=7,"Medium","Low"))</f>
        <v>Medium</v>
      </c>
      <c r="Q2131" s="5">
        <f>Table1[[#This Row],[gross]]-Table1[[#This Row],[budget]]</f>
        <v>-21506741</v>
      </c>
      <c r="R2131" s="5" t="str">
        <f>IF(Table1[[#This Row],[Profit]]&gt;0,"Profit","Loss")</f>
        <v>Loss</v>
      </c>
      <c r="S2131" s="6" t="str">
        <f>FLOOR(Table1[[#This Row],[year]]-1900,10)+1900 &amp; "-" &amp; FLOOR(Table1[[#This Row],[year]]-1890,10)+1900</f>
        <v>1990-2000</v>
      </c>
      <c r="T2131" s="14" t="s">
        <v>21835</v>
      </c>
      <c r="AB2131" s="14"/>
    </row>
    <row r="2132" spans="1:28" hidden="1" x14ac:dyDescent="0.3">
      <c r="A2132" t="s">
        <v>7262</v>
      </c>
      <c r="B2132" t="s">
        <v>16</v>
      </c>
      <c r="C2132" t="s">
        <v>41</v>
      </c>
      <c r="D2132">
        <v>1992</v>
      </c>
      <c r="E2132" t="s">
        <v>7115</v>
      </c>
      <c r="F2132">
        <v>6.4</v>
      </c>
      <c r="G2132">
        <v>4500</v>
      </c>
      <c r="H2132" t="s">
        <v>7263</v>
      </c>
      <c r="I2132" t="s">
        <v>7263</v>
      </c>
      <c r="J2132" t="s">
        <v>7264</v>
      </c>
      <c r="K2132" t="s">
        <v>1081</v>
      </c>
      <c r="L2132">
        <f>20500000</f>
        <v>20500000</v>
      </c>
      <c r="M2132">
        <v>9481984</v>
      </c>
      <c r="N2132" t="s">
        <v>7265</v>
      </c>
      <c r="O2132">
        <v>127</v>
      </c>
      <c r="P2132" t="str">
        <f>IF(Table1[[#This Row],[score]]&gt;=8.5,"High",IF(Table1[[#This Row],[score]]&gt;=7,"Medium","Low"))</f>
        <v>Low</v>
      </c>
      <c r="Q2132" s="5">
        <f>Table1[[#This Row],[gross]]-Table1[[#This Row],[budget]]</f>
        <v>-11018016</v>
      </c>
      <c r="R2132" s="5" t="str">
        <f>IF(Table1[[#This Row],[Profit]]&gt;0,"Profit","Loss")</f>
        <v>Loss</v>
      </c>
      <c r="S2132" s="6" t="str">
        <f>FLOOR(Table1[[#This Row],[year]]-1900,10)+1900 &amp; "-" &amp; FLOOR(Table1[[#This Row],[year]]-1890,10)+1900</f>
        <v>1990-2000</v>
      </c>
      <c r="T2132" s="14" t="s">
        <v>21835</v>
      </c>
      <c r="AB2132" s="14"/>
    </row>
    <row r="2133" spans="1:28" hidden="1" x14ac:dyDescent="0.3">
      <c r="A2133" t="s">
        <v>6920</v>
      </c>
      <c r="B2133" t="s">
        <v>16</v>
      </c>
      <c r="C2133" t="s">
        <v>34</v>
      </c>
      <c r="D2133">
        <v>1992</v>
      </c>
      <c r="E2133" t="s">
        <v>6827</v>
      </c>
      <c r="F2133">
        <v>6.5</v>
      </c>
      <c r="G2133">
        <v>8500</v>
      </c>
      <c r="H2133" t="s">
        <v>4789</v>
      </c>
      <c r="I2133" t="s">
        <v>2674</v>
      </c>
      <c r="J2133" t="s">
        <v>6921</v>
      </c>
      <c r="K2133" t="s">
        <v>30</v>
      </c>
      <c r="L2133">
        <v>20000000</v>
      </c>
      <c r="M2133">
        <v>9223441</v>
      </c>
      <c r="N2133" t="s">
        <v>31</v>
      </c>
      <c r="O2133">
        <v>101</v>
      </c>
      <c r="P2133" t="str">
        <f>IF(Table1[[#This Row],[score]]&gt;=8.5,"High",IF(Table1[[#This Row],[score]]&gt;=7,"Medium","Low"))</f>
        <v>Low</v>
      </c>
      <c r="Q2133" s="5">
        <f>Table1[[#This Row],[gross]]-Table1[[#This Row],[budget]]</f>
        <v>-10776559</v>
      </c>
      <c r="R2133" s="5" t="str">
        <f>IF(Table1[[#This Row],[Profit]]&gt;0,"Profit","Loss")</f>
        <v>Loss</v>
      </c>
      <c r="S2133" s="6" t="str">
        <f>FLOOR(Table1[[#This Row],[year]]-1900,10)+1900 &amp; "-" &amp; FLOOR(Table1[[#This Row],[year]]-1890,10)+1900</f>
        <v>1990-2000</v>
      </c>
      <c r="T2133" s="14" t="s">
        <v>21835</v>
      </c>
      <c r="AB2133" s="14"/>
    </row>
    <row r="2134" spans="1:28" hidden="1" x14ac:dyDescent="0.3">
      <c r="A2134" t="s">
        <v>7075</v>
      </c>
      <c r="B2134" t="s">
        <v>16</v>
      </c>
      <c r="C2134" t="s">
        <v>34</v>
      </c>
      <c r="D2134">
        <v>1992</v>
      </c>
      <c r="E2134" t="s">
        <v>7076</v>
      </c>
      <c r="F2134">
        <v>6</v>
      </c>
      <c r="G2134">
        <v>7300</v>
      </c>
      <c r="H2134" t="s">
        <v>2099</v>
      </c>
      <c r="I2134" t="s">
        <v>5743</v>
      </c>
      <c r="J2134" t="s">
        <v>4497</v>
      </c>
      <c r="K2134" t="s">
        <v>30</v>
      </c>
      <c r="L2134">
        <v>22000000</v>
      </c>
      <c r="M2134">
        <v>9011574</v>
      </c>
      <c r="N2134" t="s">
        <v>4484</v>
      </c>
      <c r="O2134">
        <v>101</v>
      </c>
      <c r="P2134" t="str">
        <f>IF(Table1[[#This Row],[score]]&gt;=8.5,"High",IF(Table1[[#This Row],[score]]&gt;=7,"Medium","Low"))</f>
        <v>Low</v>
      </c>
      <c r="Q2134" s="5">
        <f>Table1[[#This Row],[gross]]-Table1[[#This Row],[budget]]</f>
        <v>-12988426</v>
      </c>
      <c r="R2134" s="5" t="str">
        <f>IF(Table1[[#This Row],[Profit]]&gt;0,"Profit","Loss")</f>
        <v>Loss</v>
      </c>
      <c r="S2134" s="6" t="str">
        <f>FLOOR(Table1[[#This Row],[year]]-1900,10)+1900 &amp; "-" &amp; FLOOR(Table1[[#This Row],[year]]-1890,10)+1900</f>
        <v>1990-2000</v>
      </c>
      <c r="T2134" s="14" t="s">
        <v>21835</v>
      </c>
      <c r="AB2134" s="14"/>
    </row>
    <row r="2135" spans="1:28" hidden="1" x14ac:dyDescent="0.3">
      <c r="A2135" t="s">
        <v>6981</v>
      </c>
      <c r="B2135" t="s">
        <v>33</v>
      </c>
      <c r="C2135" t="s">
        <v>41</v>
      </c>
      <c r="D2135">
        <v>1992</v>
      </c>
      <c r="E2135" t="s">
        <v>6827</v>
      </c>
      <c r="F2135">
        <v>5.9</v>
      </c>
      <c r="G2135">
        <v>4100</v>
      </c>
      <c r="H2135" t="s">
        <v>6982</v>
      </c>
      <c r="I2135" t="s">
        <v>6983</v>
      </c>
      <c r="J2135" t="s">
        <v>1841</v>
      </c>
      <c r="K2135" t="s">
        <v>30</v>
      </c>
      <c r="L2135">
        <v>18000000</v>
      </c>
      <c r="M2135">
        <v>8669847</v>
      </c>
      <c r="N2135" t="s">
        <v>6984</v>
      </c>
      <c r="O2135">
        <v>94</v>
      </c>
      <c r="P2135" t="str">
        <f>IF(Table1[[#This Row],[score]]&gt;=8.5,"High",IF(Table1[[#This Row],[score]]&gt;=7,"Medium","Low"))</f>
        <v>Low</v>
      </c>
      <c r="Q2135" s="5">
        <f>Table1[[#This Row],[gross]]-Table1[[#This Row],[budget]]</f>
        <v>-9330153</v>
      </c>
      <c r="R2135" s="5" t="str">
        <f>IF(Table1[[#This Row],[Profit]]&gt;0,"Profit","Loss")</f>
        <v>Loss</v>
      </c>
      <c r="S2135" s="6" t="str">
        <f>FLOOR(Table1[[#This Row],[year]]-1900,10)+1900 &amp; "-" &amp; FLOOR(Table1[[#This Row],[year]]-1890,10)+1900</f>
        <v>1990-2000</v>
      </c>
      <c r="T2135" s="14" t="s">
        <v>21835</v>
      </c>
      <c r="AB2135" s="14"/>
    </row>
    <row r="2136" spans="1:28" hidden="1" x14ac:dyDescent="0.3">
      <c r="A2136" t="s">
        <v>6993</v>
      </c>
      <c r="B2136" t="s">
        <v>1974</v>
      </c>
      <c r="C2136" t="s">
        <v>390</v>
      </c>
      <c r="D2136">
        <v>1992</v>
      </c>
      <c r="E2136" t="s">
        <v>6754</v>
      </c>
      <c r="F2136">
        <v>5.8</v>
      </c>
      <c r="G2136">
        <v>4900</v>
      </c>
      <c r="H2136" t="s">
        <v>6994</v>
      </c>
      <c r="I2136" t="s">
        <v>6995</v>
      </c>
      <c r="J2136" t="s">
        <v>6996</v>
      </c>
      <c r="K2136" t="s">
        <v>30</v>
      </c>
      <c r="L2136">
        <f>20500000</f>
        <v>20500000</v>
      </c>
      <c r="M2136">
        <v>8442162</v>
      </c>
      <c r="N2136" t="s">
        <v>3759</v>
      </c>
      <c r="O2136">
        <v>72</v>
      </c>
      <c r="P2136" t="str">
        <f>IF(Table1[[#This Row],[score]]&gt;=8.5,"High",IF(Table1[[#This Row],[score]]&gt;=7,"Medium","Low"))</f>
        <v>Low</v>
      </c>
      <c r="Q2136" s="5">
        <f>Table1[[#This Row],[gross]]-Table1[[#This Row],[budget]]</f>
        <v>-12057838</v>
      </c>
      <c r="R2136" s="5" t="str">
        <f>IF(Table1[[#This Row],[Profit]]&gt;0,"Profit","Loss")</f>
        <v>Loss</v>
      </c>
      <c r="S2136" s="6" t="str">
        <f>FLOOR(Table1[[#This Row],[year]]-1900,10)+1900 &amp; "-" &amp; FLOOR(Table1[[#This Row],[year]]-1890,10)+1900</f>
        <v>1990-2000</v>
      </c>
      <c r="T2136" s="14" t="s">
        <v>21835</v>
      </c>
      <c r="AB2136" s="14"/>
    </row>
    <row r="2137" spans="1:28" hidden="1" x14ac:dyDescent="0.3">
      <c r="A2137" t="s">
        <v>6949</v>
      </c>
      <c r="B2137" t="s">
        <v>16</v>
      </c>
      <c r="C2137" t="s">
        <v>41</v>
      </c>
      <c r="D2137">
        <v>1992</v>
      </c>
      <c r="E2137" t="s">
        <v>6941</v>
      </c>
      <c r="F2137">
        <v>5.2</v>
      </c>
      <c r="G2137">
        <v>5900</v>
      </c>
      <c r="H2137" t="s">
        <v>6950</v>
      </c>
      <c r="I2137" t="s">
        <v>6950</v>
      </c>
      <c r="J2137" t="s">
        <v>6951</v>
      </c>
      <c r="K2137" t="s">
        <v>30</v>
      </c>
      <c r="L2137">
        <f>20500000</f>
        <v>20500000</v>
      </c>
      <c r="M2137">
        <v>8403433</v>
      </c>
      <c r="N2137" t="s">
        <v>6952</v>
      </c>
      <c r="O2137">
        <v>95</v>
      </c>
      <c r="P2137" t="str">
        <f>IF(Table1[[#This Row],[score]]&gt;=8.5,"High",IF(Table1[[#This Row],[score]]&gt;=7,"Medium","Low"))</f>
        <v>Low</v>
      </c>
      <c r="Q2137" s="5">
        <f>Table1[[#This Row],[gross]]-Table1[[#This Row],[budget]]</f>
        <v>-12096567</v>
      </c>
      <c r="R2137" s="5" t="str">
        <f>IF(Table1[[#This Row],[Profit]]&gt;0,"Profit","Loss")</f>
        <v>Loss</v>
      </c>
      <c r="S2137" s="6" t="str">
        <f>FLOOR(Table1[[#This Row],[year]]-1900,10)+1900 &amp; "-" &amp; FLOOR(Table1[[#This Row],[year]]-1890,10)+1900</f>
        <v>1990-2000</v>
      </c>
      <c r="T2137" s="14" t="s">
        <v>21835</v>
      </c>
      <c r="AB2137" s="14"/>
    </row>
    <row r="2138" spans="1:28" hidden="1" x14ac:dyDescent="0.3">
      <c r="A2138" t="s">
        <v>7166</v>
      </c>
      <c r="B2138" t="s">
        <v>1974</v>
      </c>
      <c r="C2138" t="s">
        <v>34</v>
      </c>
      <c r="D2138">
        <v>1992</v>
      </c>
      <c r="E2138" t="s">
        <v>7167</v>
      </c>
      <c r="F2138">
        <v>6.5</v>
      </c>
      <c r="G2138">
        <v>11000</v>
      </c>
      <c r="H2138" t="s">
        <v>7168</v>
      </c>
      <c r="I2138" t="s">
        <v>7169</v>
      </c>
      <c r="J2138" t="s">
        <v>2721</v>
      </c>
      <c r="K2138" t="s">
        <v>483</v>
      </c>
      <c r="L2138">
        <v>10000000</v>
      </c>
      <c r="M2138">
        <v>8359717</v>
      </c>
      <c r="N2138" t="s">
        <v>2722</v>
      </c>
      <c r="O2138">
        <v>104</v>
      </c>
      <c r="P2138" t="str">
        <f>IF(Table1[[#This Row],[score]]&gt;=8.5,"High",IF(Table1[[#This Row],[score]]&gt;=7,"Medium","Low"))</f>
        <v>Low</v>
      </c>
      <c r="Q2138" s="5">
        <f>Table1[[#This Row],[gross]]-Table1[[#This Row],[budget]]</f>
        <v>-1640283</v>
      </c>
      <c r="R2138" s="5" t="str">
        <f>IF(Table1[[#This Row],[Profit]]&gt;0,"Profit","Loss")</f>
        <v>Loss</v>
      </c>
      <c r="S2138" s="6" t="str">
        <f>FLOOR(Table1[[#This Row],[year]]-1900,10)+1900 &amp; "-" &amp; FLOOR(Table1[[#This Row],[year]]-1890,10)+1900</f>
        <v>1990-2000</v>
      </c>
      <c r="T2138" s="14" t="s">
        <v>21835</v>
      </c>
      <c r="AB2138" s="14"/>
    </row>
    <row r="2139" spans="1:28" hidden="1" x14ac:dyDescent="0.3">
      <c r="A2139" t="s">
        <v>7127</v>
      </c>
      <c r="B2139" t="s">
        <v>1974</v>
      </c>
      <c r="C2139" t="s">
        <v>25</v>
      </c>
      <c r="D2139">
        <v>1992</v>
      </c>
      <c r="E2139" t="s">
        <v>5280</v>
      </c>
      <c r="F2139">
        <v>4.5</v>
      </c>
      <c r="G2139">
        <v>2800</v>
      </c>
      <c r="H2139" t="s">
        <v>573</v>
      </c>
      <c r="I2139" t="s">
        <v>4220</v>
      </c>
      <c r="J2139" t="s">
        <v>5823</v>
      </c>
      <c r="K2139" t="s">
        <v>22</v>
      </c>
      <c r="L2139">
        <v>40000000</v>
      </c>
      <c r="M2139">
        <v>8251071</v>
      </c>
      <c r="N2139" t="s">
        <v>7128</v>
      </c>
      <c r="O2139">
        <v>120</v>
      </c>
      <c r="P2139" t="str">
        <f>IF(Table1[[#This Row],[score]]&gt;=8.5,"High",IF(Table1[[#This Row],[score]]&gt;=7,"Medium","Low"))</f>
        <v>Low</v>
      </c>
      <c r="Q2139" s="5">
        <f>Table1[[#This Row],[gross]]-Table1[[#This Row],[budget]]</f>
        <v>-31748929</v>
      </c>
      <c r="R2139" s="5" t="str">
        <f>IF(Table1[[#This Row],[Profit]]&gt;0,"Profit","Loss")</f>
        <v>Loss</v>
      </c>
      <c r="S2139" s="6" t="str">
        <f>FLOOR(Table1[[#This Row],[year]]-1900,10)+1900 &amp; "-" &amp; FLOOR(Table1[[#This Row],[year]]-1890,10)+1900</f>
        <v>1990-2000</v>
      </c>
      <c r="T2139" s="14" t="s">
        <v>21835</v>
      </c>
      <c r="AB2139" s="14"/>
    </row>
    <row r="2140" spans="1:28" hidden="1" x14ac:dyDescent="0.3">
      <c r="A2140" t="s">
        <v>6869</v>
      </c>
      <c r="B2140" t="s">
        <v>16</v>
      </c>
      <c r="C2140" t="s">
        <v>17</v>
      </c>
      <c r="D2140">
        <v>1992</v>
      </c>
      <c r="E2140" t="s">
        <v>6870</v>
      </c>
      <c r="F2140">
        <v>6.8</v>
      </c>
      <c r="G2140">
        <v>17000</v>
      </c>
      <c r="H2140" t="s">
        <v>622</v>
      </c>
      <c r="I2140" t="s">
        <v>2932</v>
      </c>
      <c r="J2140" t="s">
        <v>4521</v>
      </c>
      <c r="K2140" t="s">
        <v>22</v>
      </c>
      <c r="L2140">
        <f>20500000</f>
        <v>20500000</v>
      </c>
      <c r="M2140">
        <v>7532911</v>
      </c>
      <c r="N2140" t="s">
        <v>4023</v>
      </c>
      <c r="O2140">
        <v>111</v>
      </c>
      <c r="P2140" t="str">
        <f>IF(Table1[[#This Row],[score]]&gt;=8.5,"High",IF(Table1[[#This Row],[score]]&gt;=7,"Medium","Low"))</f>
        <v>Low</v>
      </c>
      <c r="Q2140" s="5">
        <f>Table1[[#This Row],[gross]]-Table1[[#This Row],[budget]]</f>
        <v>-12967089</v>
      </c>
      <c r="R2140" s="5" t="str">
        <f>IF(Table1[[#This Row],[Profit]]&gt;0,"Profit","Loss")</f>
        <v>Loss</v>
      </c>
      <c r="S2140" s="6" t="str">
        <f>FLOOR(Table1[[#This Row],[year]]-1900,10)+1900 &amp; "-" &amp; FLOOR(Table1[[#This Row],[year]]-1890,10)+1900</f>
        <v>1990-2000</v>
      </c>
      <c r="T2140" s="14" t="s">
        <v>21835</v>
      </c>
      <c r="AB2140" s="14"/>
    </row>
    <row r="2141" spans="1:28" hidden="1" x14ac:dyDescent="0.3">
      <c r="A2141" t="s">
        <v>7093</v>
      </c>
      <c r="B2141" t="s">
        <v>1974</v>
      </c>
      <c r="C2141" t="s">
        <v>17</v>
      </c>
      <c r="D2141">
        <v>1992</v>
      </c>
      <c r="E2141" t="s">
        <v>6719</v>
      </c>
      <c r="F2141">
        <v>6.3</v>
      </c>
      <c r="G2141">
        <v>1900</v>
      </c>
      <c r="H2141" t="s">
        <v>7094</v>
      </c>
      <c r="I2141" t="s">
        <v>7095</v>
      </c>
      <c r="J2141" t="s">
        <v>3498</v>
      </c>
      <c r="K2141" t="s">
        <v>91</v>
      </c>
      <c r="L2141">
        <f>20500000</f>
        <v>20500000</v>
      </c>
      <c r="M2141">
        <v>7306242</v>
      </c>
      <c r="N2141" t="s">
        <v>5881</v>
      </c>
      <c r="O2141">
        <v>117</v>
      </c>
      <c r="P2141" t="str">
        <f>IF(Table1[[#This Row],[score]]&gt;=8.5,"High",IF(Table1[[#This Row],[score]]&gt;=7,"Medium","Low"))</f>
        <v>Low</v>
      </c>
      <c r="Q2141" s="5">
        <f>Table1[[#This Row],[gross]]-Table1[[#This Row],[budget]]</f>
        <v>-13193758</v>
      </c>
      <c r="R2141" s="5" t="str">
        <f>IF(Table1[[#This Row],[Profit]]&gt;0,"Profit","Loss")</f>
        <v>Loss</v>
      </c>
      <c r="S2141" s="6" t="str">
        <f>FLOOR(Table1[[#This Row],[year]]-1900,10)+1900 &amp; "-" &amp; FLOOR(Table1[[#This Row],[year]]-1890,10)+1900</f>
        <v>1990-2000</v>
      </c>
      <c r="T2141" s="14" t="s">
        <v>21835</v>
      </c>
      <c r="AB2141" s="14"/>
    </row>
    <row r="2142" spans="1:28" hidden="1" x14ac:dyDescent="0.3">
      <c r="A2142" t="s">
        <v>6969</v>
      </c>
      <c r="B2142" t="s">
        <v>1974</v>
      </c>
      <c r="C2142" t="s">
        <v>63</v>
      </c>
      <c r="D2142">
        <v>1992</v>
      </c>
      <c r="E2142" t="s">
        <v>6901</v>
      </c>
      <c r="F2142">
        <v>7.3</v>
      </c>
      <c r="G2142">
        <v>21000</v>
      </c>
      <c r="H2142" t="s">
        <v>524</v>
      </c>
      <c r="I2142" t="s">
        <v>524</v>
      </c>
      <c r="J2142" t="s">
        <v>1012</v>
      </c>
      <c r="K2142" t="s">
        <v>30</v>
      </c>
      <c r="L2142">
        <v>30000000</v>
      </c>
      <c r="M2142">
        <v>7286388</v>
      </c>
      <c r="N2142" t="s">
        <v>61</v>
      </c>
      <c r="O2142">
        <v>129</v>
      </c>
      <c r="P2142" t="str">
        <f>IF(Table1[[#This Row],[score]]&gt;=8.5,"High",IF(Table1[[#This Row],[score]]&gt;=7,"Medium","Low"))</f>
        <v>Medium</v>
      </c>
      <c r="Q2142" s="5">
        <f>Table1[[#This Row],[gross]]-Table1[[#This Row],[budget]]</f>
        <v>-22713612</v>
      </c>
      <c r="R2142" s="5" t="str">
        <f>IF(Table1[[#This Row],[Profit]]&gt;0,"Profit","Loss")</f>
        <v>Loss</v>
      </c>
      <c r="S2142" s="6" t="str">
        <f>FLOOR(Table1[[#This Row],[year]]-1900,10)+1900 &amp; "-" &amp; FLOOR(Table1[[#This Row],[year]]-1890,10)+1900</f>
        <v>1990-2000</v>
      </c>
      <c r="T2142" s="14" t="s">
        <v>21835</v>
      </c>
      <c r="AB2142" s="14"/>
    </row>
    <row r="2143" spans="1:28" hidden="1" x14ac:dyDescent="0.3">
      <c r="A2143" t="s">
        <v>6938</v>
      </c>
      <c r="B2143" t="s">
        <v>1974</v>
      </c>
      <c r="C2143" t="s">
        <v>25</v>
      </c>
      <c r="D2143">
        <v>1992</v>
      </c>
      <c r="E2143" t="s">
        <v>6763</v>
      </c>
      <c r="F2143">
        <v>6.5</v>
      </c>
      <c r="G2143">
        <v>29000</v>
      </c>
      <c r="H2143" t="s">
        <v>978</v>
      </c>
      <c r="I2143" t="s">
        <v>6939</v>
      </c>
      <c r="J2143" t="s">
        <v>1359</v>
      </c>
      <c r="K2143" t="s">
        <v>22</v>
      </c>
      <c r="L2143">
        <v>47000000</v>
      </c>
      <c r="M2143">
        <v>7191399</v>
      </c>
      <c r="N2143" t="s">
        <v>539</v>
      </c>
      <c r="O2143">
        <v>154</v>
      </c>
      <c r="P2143" t="str">
        <f>IF(Table1[[#This Row],[score]]&gt;=8.5,"High",IF(Table1[[#This Row],[score]]&gt;=7,"Medium","Low"))</f>
        <v>Low</v>
      </c>
      <c r="Q2143" s="5">
        <f>Table1[[#This Row],[gross]]-Table1[[#This Row],[budget]]</f>
        <v>-39808601</v>
      </c>
      <c r="R2143" s="5" t="str">
        <f>IF(Table1[[#This Row],[Profit]]&gt;0,"Profit","Loss")</f>
        <v>Loss</v>
      </c>
      <c r="S2143" s="6" t="str">
        <f>FLOOR(Table1[[#This Row],[year]]-1900,10)+1900 &amp; "-" &amp; FLOOR(Table1[[#This Row],[year]]-1890,10)+1900</f>
        <v>1990-2000</v>
      </c>
      <c r="T2143" s="14" t="s">
        <v>21835</v>
      </c>
      <c r="AB2143" s="14"/>
    </row>
    <row r="2144" spans="1:28" hidden="1" x14ac:dyDescent="0.3">
      <c r="A2144" t="s">
        <v>6900</v>
      </c>
      <c r="B2144" t="s">
        <v>16</v>
      </c>
      <c r="C2144" t="s">
        <v>52</v>
      </c>
      <c r="D2144">
        <v>1992</v>
      </c>
      <c r="E2144" t="s">
        <v>6901</v>
      </c>
      <c r="F2144">
        <v>4.3</v>
      </c>
      <c r="G2144">
        <v>7900</v>
      </c>
      <c r="H2144" t="s">
        <v>6902</v>
      </c>
      <c r="I2144" t="s">
        <v>6903</v>
      </c>
      <c r="J2144" t="s">
        <v>6904</v>
      </c>
      <c r="K2144" t="s">
        <v>30</v>
      </c>
      <c r="L2144">
        <v>900000</v>
      </c>
      <c r="M2144">
        <v>6980986</v>
      </c>
      <c r="N2144" t="s">
        <v>6884</v>
      </c>
      <c r="O2144">
        <v>92</v>
      </c>
      <c r="P2144" t="str">
        <f>IF(Table1[[#This Row],[score]]&gt;=8.5,"High",IF(Table1[[#This Row],[score]]&gt;=7,"Medium","Low"))</f>
        <v>Low</v>
      </c>
      <c r="Q2144" s="5">
        <f>Table1[[#This Row],[gross]]-Table1[[#This Row],[budget]]</f>
        <v>6080986</v>
      </c>
      <c r="R2144" s="5" t="str">
        <f>IF(Table1[[#This Row],[Profit]]&gt;0,"Profit","Loss")</f>
        <v>Profit</v>
      </c>
      <c r="S2144" s="6" t="str">
        <f>FLOOR(Table1[[#This Row],[year]]-1900,10)+1900 &amp; "-" &amp; FLOOR(Table1[[#This Row],[year]]-1890,10)+1900</f>
        <v>1990-2000</v>
      </c>
      <c r="T2144" s="14" t="s">
        <v>21835</v>
      </c>
      <c r="AB2144" s="14"/>
    </row>
    <row r="2145" spans="1:28" hidden="1" x14ac:dyDescent="0.3">
      <c r="A2145" t="s">
        <v>7144</v>
      </c>
      <c r="B2145" t="s">
        <v>16</v>
      </c>
      <c r="C2145" t="s">
        <v>17</v>
      </c>
      <c r="D2145">
        <v>1992</v>
      </c>
      <c r="E2145" t="s">
        <v>6071</v>
      </c>
      <c r="F2145">
        <v>6.4</v>
      </c>
      <c r="G2145">
        <v>5200</v>
      </c>
      <c r="H2145" t="s">
        <v>7145</v>
      </c>
      <c r="I2145" t="s">
        <v>7146</v>
      </c>
      <c r="J2145" t="s">
        <v>1215</v>
      </c>
      <c r="K2145" t="s">
        <v>448</v>
      </c>
      <c r="L2145">
        <v>15500000</v>
      </c>
      <c r="M2145">
        <v>6742168</v>
      </c>
      <c r="N2145" t="s">
        <v>6948</v>
      </c>
      <c r="O2145">
        <v>104</v>
      </c>
      <c r="P2145" t="str">
        <f>IF(Table1[[#This Row],[score]]&gt;=8.5,"High",IF(Table1[[#This Row],[score]]&gt;=7,"Medium","Low"))</f>
        <v>Low</v>
      </c>
      <c r="Q2145" s="5">
        <f>Table1[[#This Row],[gross]]-Table1[[#This Row],[budget]]</f>
        <v>-8757832</v>
      </c>
      <c r="R2145" s="5" t="str">
        <f>IF(Table1[[#This Row],[Profit]]&gt;0,"Profit","Loss")</f>
        <v>Loss</v>
      </c>
      <c r="S2145" s="6" t="str">
        <f>FLOOR(Table1[[#This Row],[year]]-1900,10)+1900 &amp; "-" &amp; FLOOR(Table1[[#This Row],[year]]-1890,10)+1900</f>
        <v>1990-2000</v>
      </c>
      <c r="T2145" s="14" t="s">
        <v>21835</v>
      </c>
      <c r="AB2145" s="14"/>
    </row>
    <row r="2146" spans="1:28" hidden="1" x14ac:dyDescent="0.3">
      <c r="A2146" t="s">
        <v>6978</v>
      </c>
      <c r="B2146" t="s">
        <v>16</v>
      </c>
      <c r="C2146" t="s">
        <v>34</v>
      </c>
      <c r="D2146">
        <v>1992</v>
      </c>
      <c r="E2146" t="s">
        <v>6979</v>
      </c>
      <c r="F2146">
        <v>5.9</v>
      </c>
      <c r="G2146">
        <v>28000</v>
      </c>
      <c r="H2146" t="s">
        <v>2678</v>
      </c>
      <c r="I2146" t="s">
        <v>6980</v>
      </c>
      <c r="J2146" t="s">
        <v>2191</v>
      </c>
      <c r="K2146" t="s">
        <v>248</v>
      </c>
      <c r="L2146">
        <v>8000000</v>
      </c>
      <c r="M2146">
        <v>6739141</v>
      </c>
      <c r="N2146" t="s">
        <v>5133</v>
      </c>
      <c r="O2146">
        <v>95</v>
      </c>
      <c r="P2146" t="str">
        <f>IF(Table1[[#This Row],[score]]&gt;=8.5,"High",IF(Table1[[#This Row],[score]]&gt;=7,"Medium","Low"))</f>
        <v>Low</v>
      </c>
      <c r="Q2146" s="5">
        <f>Table1[[#This Row],[gross]]-Table1[[#This Row],[budget]]</f>
        <v>-1260859</v>
      </c>
      <c r="R2146" s="5" t="str">
        <f>IF(Table1[[#This Row],[Profit]]&gt;0,"Profit","Loss")</f>
        <v>Loss</v>
      </c>
      <c r="S2146" s="6" t="str">
        <f>FLOOR(Table1[[#This Row],[year]]-1900,10)+1900 &amp; "-" &amp; FLOOR(Table1[[#This Row],[year]]-1890,10)+1900</f>
        <v>1990-2000</v>
      </c>
      <c r="T2146" s="14" t="s">
        <v>21835</v>
      </c>
      <c r="AB2146" s="14"/>
    </row>
    <row r="2147" spans="1:28" hidden="1" x14ac:dyDescent="0.3">
      <c r="A2147" t="s">
        <v>7141</v>
      </c>
      <c r="B2147" t="s">
        <v>16</v>
      </c>
      <c r="C2147" t="s">
        <v>41</v>
      </c>
      <c r="D2147">
        <v>1992</v>
      </c>
      <c r="E2147" t="s">
        <v>6453</v>
      </c>
      <c r="F2147">
        <v>6.1</v>
      </c>
      <c r="G2147">
        <v>3100</v>
      </c>
      <c r="H2147" t="s">
        <v>3219</v>
      </c>
      <c r="I2147" t="s">
        <v>7142</v>
      </c>
      <c r="J2147" t="s">
        <v>7143</v>
      </c>
      <c r="K2147" t="s">
        <v>30</v>
      </c>
      <c r="L2147">
        <v>18000000</v>
      </c>
      <c r="M2147">
        <v>6375979</v>
      </c>
      <c r="N2147" t="s">
        <v>50</v>
      </c>
      <c r="O2147">
        <v>100</v>
      </c>
      <c r="P2147" t="str">
        <f>IF(Table1[[#This Row],[score]]&gt;=8.5,"High",IF(Table1[[#This Row],[score]]&gt;=7,"Medium","Low"))</f>
        <v>Low</v>
      </c>
      <c r="Q2147" s="5">
        <f>Table1[[#This Row],[gross]]-Table1[[#This Row],[budget]]</f>
        <v>-11624021</v>
      </c>
      <c r="R2147" s="5" t="str">
        <f>IF(Table1[[#This Row],[Profit]]&gt;0,"Profit","Loss")</f>
        <v>Loss</v>
      </c>
      <c r="S2147" s="6" t="str">
        <f>FLOOR(Table1[[#This Row],[year]]-1900,10)+1900 &amp; "-" &amp; FLOOR(Table1[[#This Row],[year]]-1890,10)+1900</f>
        <v>1990-2000</v>
      </c>
      <c r="T2147" s="14" t="s">
        <v>21835</v>
      </c>
      <c r="AB2147" s="14"/>
    </row>
    <row r="2148" spans="1:28" hidden="1" x14ac:dyDescent="0.3">
      <c r="A2148" t="s">
        <v>7189</v>
      </c>
      <c r="B2148" t="s">
        <v>16</v>
      </c>
      <c r="C2148" t="s">
        <v>41</v>
      </c>
      <c r="D2148">
        <v>1992</v>
      </c>
      <c r="E2148" t="s">
        <v>6941</v>
      </c>
      <c r="F2148">
        <v>5.8</v>
      </c>
      <c r="G2148">
        <v>4600</v>
      </c>
      <c r="H2148" t="s">
        <v>6591</v>
      </c>
      <c r="I2148" t="s">
        <v>7190</v>
      </c>
      <c r="J2148" t="s">
        <v>67</v>
      </c>
      <c r="K2148" t="s">
        <v>30</v>
      </c>
      <c r="L2148">
        <v>20000000</v>
      </c>
      <c r="M2148">
        <v>6202756</v>
      </c>
      <c r="N2148" t="s">
        <v>7191</v>
      </c>
      <c r="O2148">
        <v>105</v>
      </c>
      <c r="P2148" t="str">
        <f>IF(Table1[[#This Row],[score]]&gt;=8.5,"High",IF(Table1[[#This Row],[score]]&gt;=7,"Medium","Low"))</f>
        <v>Low</v>
      </c>
      <c r="Q2148" s="5">
        <f>Table1[[#This Row],[gross]]-Table1[[#This Row],[budget]]</f>
        <v>-13797244</v>
      </c>
      <c r="R2148" s="5" t="str">
        <f>IF(Table1[[#This Row],[Profit]]&gt;0,"Profit","Loss")</f>
        <v>Loss</v>
      </c>
      <c r="S2148" s="6" t="str">
        <f>FLOOR(Table1[[#This Row],[year]]-1900,10)+1900 &amp; "-" &amp; FLOOR(Table1[[#This Row],[year]]-1890,10)+1900</f>
        <v>1990-2000</v>
      </c>
      <c r="T2148" s="14" t="s">
        <v>21835</v>
      </c>
      <c r="AB2148" s="14"/>
    </row>
    <row r="2149" spans="1:28" hidden="1" x14ac:dyDescent="0.3">
      <c r="A2149" t="s">
        <v>7183</v>
      </c>
      <c r="B2149" t="s">
        <v>1974</v>
      </c>
      <c r="C2149" t="s">
        <v>41</v>
      </c>
      <c r="D2149">
        <v>1992</v>
      </c>
      <c r="E2149" t="s">
        <v>6535</v>
      </c>
      <c r="F2149">
        <v>5.7</v>
      </c>
      <c r="G2149">
        <v>2500</v>
      </c>
      <c r="H2149" t="s">
        <v>993</v>
      </c>
      <c r="I2149" t="s">
        <v>4280</v>
      </c>
      <c r="J2149" t="s">
        <v>1703</v>
      </c>
      <c r="K2149" t="s">
        <v>30</v>
      </c>
      <c r="L2149">
        <v>15000000</v>
      </c>
      <c r="M2149">
        <v>6132924</v>
      </c>
      <c r="N2149" t="s">
        <v>7036</v>
      </c>
      <c r="O2149">
        <v>107</v>
      </c>
      <c r="P2149" t="str">
        <f>IF(Table1[[#This Row],[score]]&gt;=8.5,"High",IF(Table1[[#This Row],[score]]&gt;=7,"Medium","Low"))</f>
        <v>Low</v>
      </c>
      <c r="Q2149" s="5">
        <f>Table1[[#This Row],[gross]]-Table1[[#This Row],[budget]]</f>
        <v>-8867076</v>
      </c>
      <c r="R2149" s="5" t="str">
        <f>IF(Table1[[#This Row],[Profit]]&gt;0,"Profit","Loss")</f>
        <v>Loss</v>
      </c>
      <c r="S2149" s="6" t="str">
        <f>FLOOR(Table1[[#This Row],[year]]-1900,10)+1900 &amp; "-" &amp; FLOOR(Table1[[#This Row],[year]]-1890,10)+1900</f>
        <v>1990-2000</v>
      </c>
      <c r="T2149" s="14" t="s">
        <v>21835</v>
      </c>
      <c r="AB2149" s="14"/>
    </row>
    <row r="2150" spans="1:28" hidden="1" x14ac:dyDescent="0.3">
      <c r="A2150" t="s">
        <v>7016</v>
      </c>
      <c r="B2150" t="s">
        <v>1974</v>
      </c>
      <c r="C2150" t="s">
        <v>17</v>
      </c>
      <c r="D2150">
        <v>1992</v>
      </c>
      <c r="E2150" t="s">
        <v>7017</v>
      </c>
      <c r="F2150">
        <v>7.1</v>
      </c>
      <c r="G2150">
        <v>9500</v>
      </c>
      <c r="H2150" t="s">
        <v>7018</v>
      </c>
      <c r="I2150" t="s">
        <v>7019</v>
      </c>
      <c r="J2150" t="s">
        <v>1545</v>
      </c>
      <c r="K2150" t="s">
        <v>448</v>
      </c>
      <c r="L2150">
        <f>20500000</f>
        <v>20500000</v>
      </c>
      <c r="M2150">
        <v>5603158</v>
      </c>
      <c r="N2150" t="s">
        <v>7020</v>
      </c>
      <c r="O2150">
        <v>160</v>
      </c>
      <c r="P2150" t="str">
        <f>IF(Table1[[#This Row],[score]]&gt;=8.5,"High",IF(Table1[[#This Row],[score]]&gt;=7,"Medium","Low"))</f>
        <v>Medium</v>
      </c>
      <c r="Q2150" s="5">
        <f>Table1[[#This Row],[gross]]-Table1[[#This Row],[budget]]</f>
        <v>-14896842</v>
      </c>
      <c r="R2150" s="5" t="str">
        <f>IF(Table1[[#This Row],[Profit]]&gt;0,"Profit","Loss")</f>
        <v>Loss</v>
      </c>
      <c r="S2150" s="6" t="str">
        <f>FLOOR(Table1[[#This Row],[year]]-1900,10)+1900 &amp; "-" &amp; FLOOR(Table1[[#This Row],[year]]-1890,10)+1900</f>
        <v>1990-2000</v>
      </c>
      <c r="T2150" s="14" t="s">
        <v>21835</v>
      </c>
      <c r="AB2150" s="14"/>
    </row>
    <row r="2151" spans="1:28" hidden="1" x14ac:dyDescent="0.3">
      <c r="A2151" t="s">
        <v>7040</v>
      </c>
      <c r="B2151" t="s">
        <v>1974</v>
      </c>
      <c r="C2151" t="s">
        <v>34</v>
      </c>
      <c r="D2151">
        <v>1992</v>
      </c>
      <c r="E2151" t="s">
        <v>6824</v>
      </c>
      <c r="F2151">
        <v>6.4</v>
      </c>
      <c r="G2151">
        <v>2600</v>
      </c>
      <c r="H2151" t="s">
        <v>1706</v>
      </c>
      <c r="I2151" t="s">
        <v>7041</v>
      </c>
      <c r="J2151" t="s">
        <v>2211</v>
      </c>
      <c r="K2151" t="s">
        <v>30</v>
      </c>
      <c r="L2151">
        <v>29000000</v>
      </c>
      <c r="M2151">
        <v>5519569</v>
      </c>
      <c r="N2151" t="s">
        <v>6724</v>
      </c>
      <c r="O2151">
        <v>126</v>
      </c>
      <c r="P2151" t="str">
        <f>IF(Table1[[#This Row],[score]]&gt;=8.5,"High",IF(Table1[[#This Row],[score]]&gt;=7,"Medium","Low"))</f>
        <v>Low</v>
      </c>
      <c r="Q2151" s="5">
        <f>Table1[[#This Row],[gross]]-Table1[[#This Row],[budget]]</f>
        <v>-23480431</v>
      </c>
      <c r="R2151" s="5" t="str">
        <f>IF(Table1[[#This Row],[Profit]]&gt;0,"Profit","Loss")</f>
        <v>Loss</v>
      </c>
      <c r="S2151" s="6" t="str">
        <f>FLOOR(Table1[[#This Row],[year]]-1900,10)+1900 &amp; "-" &amp; FLOOR(Table1[[#This Row],[year]]-1890,10)+1900</f>
        <v>1990-2000</v>
      </c>
      <c r="T2151" s="14" t="s">
        <v>21835</v>
      </c>
      <c r="AB2151" s="14"/>
    </row>
    <row r="2152" spans="1:28" hidden="1" x14ac:dyDescent="0.3">
      <c r="A2152" t="s">
        <v>6784</v>
      </c>
      <c r="B2152" t="s">
        <v>1974</v>
      </c>
      <c r="C2152" t="s">
        <v>17</v>
      </c>
      <c r="D2152">
        <v>1992</v>
      </c>
      <c r="E2152" t="s">
        <v>6742</v>
      </c>
      <c r="F2152">
        <v>7.5</v>
      </c>
      <c r="G2152">
        <v>41000</v>
      </c>
      <c r="H2152" t="s">
        <v>4908</v>
      </c>
      <c r="I2152" t="s">
        <v>1198</v>
      </c>
      <c r="J2152" t="s">
        <v>4292</v>
      </c>
      <c r="K2152" t="s">
        <v>30</v>
      </c>
      <c r="L2152">
        <f>20500000</f>
        <v>20500000</v>
      </c>
      <c r="M2152">
        <v>5471088</v>
      </c>
      <c r="N2152" t="s">
        <v>118</v>
      </c>
      <c r="O2152">
        <v>115</v>
      </c>
      <c r="P2152" t="str">
        <f>IF(Table1[[#This Row],[score]]&gt;=8.5,"High",IF(Table1[[#This Row],[score]]&gt;=7,"Medium","Low"))</f>
        <v>Medium</v>
      </c>
      <c r="Q2152" s="5">
        <f>Table1[[#This Row],[gross]]-Table1[[#This Row],[budget]]</f>
        <v>-15028912</v>
      </c>
      <c r="R2152" s="5" t="str">
        <f>IF(Table1[[#This Row],[Profit]]&gt;0,"Profit","Loss")</f>
        <v>Loss</v>
      </c>
      <c r="S2152" s="6" t="str">
        <f>FLOOR(Table1[[#This Row],[year]]-1900,10)+1900 &amp; "-" &amp; FLOOR(Table1[[#This Row],[year]]-1890,10)+1900</f>
        <v>1990-2000</v>
      </c>
      <c r="T2152" s="14" t="s">
        <v>21835</v>
      </c>
      <c r="AB2152" s="14"/>
    </row>
    <row r="2153" spans="1:28" hidden="1" x14ac:dyDescent="0.3">
      <c r="A2153" t="s">
        <v>6922</v>
      </c>
      <c r="B2153" t="s">
        <v>16</v>
      </c>
      <c r="C2153" t="s">
        <v>34</v>
      </c>
      <c r="D2153">
        <v>1992</v>
      </c>
      <c r="E2153" t="s">
        <v>6535</v>
      </c>
      <c r="F2153">
        <v>6.2</v>
      </c>
      <c r="G2153">
        <v>13000</v>
      </c>
      <c r="H2153" t="s">
        <v>6923</v>
      </c>
      <c r="I2153" t="s">
        <v>6924</v>
      </c>
      <c r="J2153" t="s">
        <v>1745</v>
      </c>
      <c r="K2153" t="s">
        <v>22</v>
      </c>
      <c r="L2153">
        <v>7000000</v>
      </c>
      <c r="M2153">
        <v>5430822</v>
      </c>
      <c r="N2153" t="s">
        <v>6925</v>
      </c>
      <c r="O2153">
        <v>90</v>
      </c>
      <c r="P2153" t="str">
        <f>IF(Table1[[#This Row],[score]]&gt;=8.5,"High",IF(Table1[[#This Row],[score]]&gt;=7,"Medium","Low"))</f>
        <v>Low</v>
      </c>
      <c r="Q2153" s="5">
        <f>Table1[[#This Row],[gross]]-Table1[[#This Row],[budget]]</f>
        <v>-1569178</v>
      </c>
      <c r="R2153" s="5" t="str">
        <f>IF(Table1[[#This Row],[Profit]]&gt;0,"Profit","Loss")</f>
        <v>Loss</v>
      </c>
      <c r="S2153" s="6" t="str">
        <f>FLOOR(Table1[[#This Row],[year]]-1900,10)+1900 &amp; "-" &amp; FLOOR(Table1[[#This Row],[year]]-1890,10)+1900</f>
        <v>1990-2000</v>
      </c>
      <c r="T2153" s="14" t="s">
        <v>21835</v>
      </c>
      <c r="AB2153" s="14"/>
    </row>
    <row r="2154" spans="1:28" hidden="1" x14ac:dyDescent="0.3">
      <c r="A2154" t="s">
        <v>7077</v>
      </c>
      <c r="B2154" t="s">
        <v>16</v>
      </c>
      <c r="C2154" t="s">
        <v>41</v>
      </c>
      <c r="D2154">
        <v>1992</v>
      </c>
      <c r="E2154" t="s">
        <v>7078</v>
      </c>
      <c r="F2154">
        <v>7.1</v>
      </c>
      <c r="G2154">
        <v>9700</v>
      </c>
      <c r="H2154" t="s">
        <v>7079</v>
      </c>
      <c r="I2154" t="s">
        <v>7080</v>
      </c>
      <c r="J2154" t="s">
        <v>7081</v>
      </c>
      <c r="K2154" t="s">
        <v>1099</v>
      </c>
      <c r="L2154">
        <f>20500000</f>
        <v>20500000</v>
      </c>
      <c r="M2154">
        <v>5418216</v>
      </c>
      <c r="N2154" t="s">
        <v>7082</v>
      </c>
      <c r="O2154">
        <v>109</v>
      </c>
      <c r="P2154" t="str">
        <f>IF(Table1[[#This Row],[score]]&gt;=8.5,"High",IF(Table1[[#This Row],[score]]&gt;=7,"Medium","Low"))</f>
        <v>Medium</v>
      </c>
      <c r="Q2154" s="5">
        <f>Table1[[#This Row],[gross]]-Table1[[#This Row],[budget]]</f>
        <v>-15081784</v>
      </c>
      <c r="R2154" s="5" t="str">
        <f>IF(Table1[[#This Row],[Profit]]&gt;0,"Profit","Loss")</f>
        <v>Loss</v>
      </c>
      <c r="S2154" s="6" t="str">
        <f>FLOOR(Table1[[#This Row],[year]]-1900,10)+1900 &amp; "-" &amp; FLOOR(Table1[[#This Row],[year]]-1890,10)+1900</f>
        <v>1990-2000</v>
      </c>
      <c r="T2154" s="14" t="s">
        <v>21835</v>
      </c>
      <c r="AB2154" s="14"/>
    </row>
    <row r="2155" spans="1:28" hidden="1" x14ac:dyDescent="0.3">
      <c r="A2155" t="s">
        <v>6915</v>
      </c>
      <c r="B2155" t="s">
        <v>1974</v>
      </c>
      <c r="C2155" t="s">
        <v>63</v>
      </c>
      <c r="D2155">
        <v>1992</v>
      </c>
      <c r="E2155" t="s">
        <v>6916</v>
      </c>
      <c r="F2155">
        <v>7.2</v>
      </c>
      <c r="G2155">
        <v>15000</v>
      </c>
      <c r="H2155" t="s">
        <v>6917</v>
      </c>
      <c r="I2155" t="s">
        <v>6918</v>
      </c>
      <c r="J2155" t="s">
        <v>6076</v>
      </c>
      <c r="K2155" t="s">
        <v>22</v>
      </c>
      <c r="L2155">
        <v>4000000</v>
      </c>
      <c r="M2155">
        <v>5378172</v>
      </c>
      <c r="N2155" t="s">
        <v>6919</v>
      </c>
      <c r="O2155">
        <v>94</v>
      </c>
      <c r="P2155" t="str">
        <f>IF(Table1[[#This Row],[score]]&gt;=8.5,"High",IF(Table1[[#This Row],[score]]&gt;=7,"Medium","Low"))</f>
        <v>Medium</v>
      </c>
      <c r="Q2155" s="5">
        <f>Table1[[#This Row],[gross]]-Table1[[#This Row],[budget]]</f>
        <v>1378172</v>
      </c>
      <c r="R2155" s="5" t="str">
        <f>IF(Table1[[#This Row],[Profit]]&gt;0,"Profit","Loss")</f>
        <v>Profit</v>
      </c>
      <c r="S2155" s="6" t="str">
        <f>FLOOR(Table1[[#This Row],[year]]-1900,10)+1900 &amp; "-" &amp; FLOOR(Table1[[#This Row],[year]]-1890,10)+1900</f>
        <v>1990-2000</v>
      </c>
      <c r="T2155" s="14" t="s">
        <v>21835</v>
      </c>
      <c r="AB2155" s="14"/>
    </row>
    <row r="2156" spans="1:28" hidden="1" x14ac:dyDescent="0.3">
      <c r="A2156" t="s">
        <v>6797</v>
      </c>
      <c r="B2156" t="s">
        <v>16</v>
      </c>
      <c r="C2156" t="s">
        <v>63</v>
      </c>
      <c r="D2156">
        <v>1992</v>
      </c>
      <c r="E2156" t="s">
        <v>4216</v>
      </c>
      <c r="F2156">
        <v>6.9</v>
      </c>
      <c r="G2156">
        <v>20000</v>
      </c>
      <c r="H2156" t="s">
        <v>653</v>
      </c>
      <c r="I2156" t="s">
        <v>6798</v>
      </c>
      <c r="J2156" t="s">
        <v>6799</v>
      </c>
      <c r="K2156" t="s">
        <v>448</v>
      </c>
      <c r="L2156">
        <f>20500000</f>
        <v>20500000</v>
      </c>
      <c r="M2156">
        <v>5013090</v>
      </c>
      <c r="N2156" t="s">
        <v>2480</v>
      </c>
      <c r="O2156">
        <v>115</v>
      </c>
      <c r="P2156" t="str">
        <f>IF(Table1[[#This Row],[score]]&gt;=8.5,"High",IF(Table1[[#This Row],[score]]&gt;=7,"Medium","Low"))</f>
        <v>Low</v>
      </c>
      <c r="Q2156" s="5">
        <f>Table1[[#This Row],[gross]]-Table1[[#This Row],[budget]]</f>
        <v>-15486910</v>
      </c>
      <c r="R2156" s="5" t="str">
        <f>IF(Table1[[#This Row],[Profit]]&gt;0,"Profit","Loss")</f>
        <v>Loss</v>
      </c>
      <c r="S2156" s="6" t="str">
        <f>FLOOR(Table1[[#This Row],[year]]-1900,10)+1900 &amp; "-" &amp; FLOOR(Table1[[#This Row],[year]]-1890,10)+1900</f>
        <v>1990-2000</v>
      </c>
      <c r="T2156" s="14" t="s">
        <v>21835</v>
      </c>
      <c r="AB2156" s="14"/>
    </row>
    <row r="2157" spans="1:28" hidden="1" x14ac:dyDescent="0.3">
      <c r="A2157" t="s">
        <v>6964</v>
      </c>
      <c r="B2157" t="s">
        <v>16</v>
      </c>
      <c r="C2157" t="s">
        <v>34</v>
      </c>
      <c r="D2157">
        <v>1992</v>
      </c>
      <c r="E2157" t="s">
        <v>6719</v>
      </c>
      <c r="F2157">
        <v>6.2</v>
      </c>
      <c r="G2157">
        <v>9500</v>
      </c>
      <c r="H2157" t="s">
        <v>58</v>
      </c>
      <c r="I2157" t="s">
        <v>6965</v>
      </c>
      <c r="J2157" t="s">
        <v>5686</v>
      </c>
      <c r="K2157" t="s">
        <v>30</v>
      </c>
      <c r="L2157">
        <v>20000000</v>
      </c>
      <c r="M2157">
        <v>4943279</v>
      </c>
      <c r="N2157" t="s">
        <v>23</v>
      </c>
      <c r="O2157">
        <v>112</v>
      </c>
      <c r="P2157" t="str">
        <f>IF(Table1[[#This Row],[score]]&gt;=8.5,"High",IF(Table1[[#This Row],[score]]&gt;=7,"Medium","Low"))</f>
        <v>Low</v>
      </c>
      <c r="Q2157" s="5">
        <f>Table1[[#This Row],[gross]]-Table1[[#This Row],[budget]]</f>
        <v>-15056721</v>
      </c>
      <c r="R2157" s="5" t="str">
        <f>IF(Table1[[#This Row],[Profit]]&gt;0,"Profit","Loss")</f>
        <v>Loss</v>
      </c>
      <c r="S2157" s="6" t="str">
        <f>FLOOR(Table1[[#This Row],[year]]-1900,10)+1900 &amp; "-" &amp; FLOOR(Table1[[#This Row],[year]]-1890,10)+1900</f>
        <v>1990-2000</v>
      </c>
      <c r="T2157" s="14" t="s">
        <v>21835</v>
      </c>
      <c r="AB2157" s="14"/>
    </row>
    <row r="2158" spans="1:28" hidden="1" x14ac:dyDescent="0.3">
      <c r="A2158" t="s">
        <v>7149</v>
      </c>
      <c r="B2158" t="s">
        <v>1974</v>
      </c>
      <c r="C2158" t="s">
        <v>17</v>
      </c>
      <c r="D2158">
        <v>1992</v>
      </c>
      <c r="E2158" t="s">
        <v>7150</v>
      </c>
      <c r="F2158">
        <v>6.3</v>
      </c>
      <c r="G2158">
        <v>1100</v>
      </c>
      <c r="H2158" t="s">
        <v>7151</v>
      </c>
      <c r="I2158" t="s">
        <v>5121</v>
      </c>
      <c r="J2158" t="s">
        <v>746</v>
      </c>
      <c r="K2158" t="s">
        <v>30</v>
      </c>
      <c r="L2158">
        <f>20500000</f>
        <v>20500000</v>
      </c>
      <c r="M2158">
        <v>4906900</v>
      </c>
      <c r="N2158" t="s">
        <v>7152</v>
      </c>
      <c r="O2158">
        <v>117</v>
      </c>
      <c r="P2158" t="str">
        <f>IF(Table1[[#This Row],[score]]&gt;=8.5,"High",IF(Table1[[#This Row],[score]]&gt;=7,"Medium","Low"))</f>
        <v>Low</v>
      </c>
      <c r="Q2158" s="5">
        <f>Table1[[#This Row],[gross]]-Table1[[#This Row],[budget]]</f>
        <v>-15593100</v>
      </c>
      <c r="R2158" s="5" t="str">
        <f>IF(Table1[[#This Row],[Profit]]&gt;0,"Profit","Loss")</f>
        <v>Loss</v>
      </c>
      <c r="S2158" s="6" t="str">
        <f>FLOOR(Table1[[#This Row],[year]]-1900,10)+1900 &amp; "-" &amp; FLOOR(Table1[[#This Row],[year]]-1890,10)+1900</f>
        <v>1990-2000</v>
      </c>
      <c r="T2158" s="14" t="s">
        <v>21835</v>
      </c>
      <c r="AB2158" s="14"/>
    </row>
    <row r="2159" spans="1:28" hidden="1" x14ac:dyDescent="0.3">
      <c r="A2159" t="s">
        <v>7014</v>
      </c>
      <c r="B2159" t="s">
        <v>16</v>
      </c>
      <c r="C2159" t="s">
        <v>17</v>
      </c>
      <c r="D2159">
        <v>1992</v>
      </c>
      <c r="E2159" t="s">
        <v>6767</v>
      </c>
      <c r="F2159">
        <v>7</v>
      </c>
      <c r="G2159">
        <v>7000</v>
      </c>
      <c r="H2159" t="s">
        <v>270</v>
      </c>
      <c r="I2159" t="s">
        <v>7015</v>
      </c>
      <c r="J2159" t="s">
        <v>1523</v>
      </c>
      <c r="K2159" t="s">
        <v>30</v>
      </c>
      <c r="L2159">
        <v>17000000</v>
      </c>
      <c r="M2159">
        <v>4836637</v>
      </c>
      <c r="N2159" t="s">
        <v>118</v>
      </c>
      <c r="O2159">
        <v>98</v>
      </c>
      <c r="P2159" t="str">
        <f>IF(Table1[[#This Row],[score]]&gt;=8.5,"High",IF(Table1[[#This Row],[score]]&gt;=7,"Medium","Low"))</f>
        <v>Medium</v>
      </c>
      <c r="Q2159" s="5">
        <f>Table1[[#This Row],[gross]]-Table1[[#This Row],[budget]]</f>
        <v>-12163363</v>
      </c>
      <c r="R2159" s="5" t="str">
        <f>IF(Table1[[#This Row],[Profit]]&gt;0,"Profit","Loss")</f>
        <v>Loss</v>
      </c>
      <c r="S2159" s="6" t="str">
        <f>FLOOR(Table1[[#This Row],[year]]-1900,10)+1900 &amp; "-" &amp; FLOOR(Table1[[#This Row],[year]]-1890,10)+1900</f>
        <v>1990-2000</v>
      </c>
      <c r="T2159" s="14" t="s">
        <v>21835</v>
      </c>
      <c r="AB2159" s="14"/>
    </row>
    <row r="2160" spans="1:28" hidden="1" x14ac:dyDescent="0.3">
      <c r="A2160" t="s">
        <v>7111</v>
      </c>
      <c r="B2160" t="s">
        <v>16</v>
      </c>
      <c r="C2160" t="s">
        <v>17</v>
      </c>
      <c r="D2160">
        <v>1992</v>
      </c>
      <c r="E2160" t="s">
        <v>6728</v>
      </c>
      <c r="F2160">
        <v>7.4</v>
      </c>
      <c r="G2160">
        <v>5200</v>
      </c>
      <c r="H2160" t="s">
        <v>1831</v>
      </c>
      <c r="I2160" t="s">
        <v>1831</v>
      </c>
      <c r="J2160" t="s">
        <v>7112</v>
      </c>
      <c r="K2160" t="s">
        <v>30</v>
      </c>
      <c r="L2160">
        <v>3330000</v>
      </c>
      <c r="M2160">
        <v>4814619</v>
      </c>
      <c r="N2160" t="s">
        <v>7113</v>
      </c>
      <c r="O2160">
        <v>135</v>
      </c>
      <c r="P2160" t="str">
        <f>IF(Table1[[#This Row],[score]]&gt;=8.5,"High",IF(Table1[[#This Row],[score]]&gt;=7,"Medium","Low"))</f>
        <v>Medium</v>
      </c>
      <c r="Q2160" s="5">
        <f>Table1[[#This Row],[gross]]-Table1[[#This Row],[budget]]</f>
        <v>1484619</v>
      </c>
      <c r="R2160" s="5" t="str">
        <f>IF(Table1[[#This Row],[Profit]]&gt;0,"Profit","Loss")</f>
        <v>Profit</v>
      </c>
      <c r="S2160" s="6" t="str">
        <f>FLOOR(Table1[[#This Row],[year]]-1900,10)+1900 &amp; "-" &amp; FLOOR(Table1[[#This Row],[year]]-1890,10)+1900</f>
        <v>1990-2000</v>
      </c>
      <c r="T2160" s="14" t="s">
        <v>21835</v>
      </c>
      <c r="AB2160" s="14"/>
    </row>
    <row r="2161" spans="1:28" hidden="1" x14ac:dyDescent="0.3">
      <c r="A2161" t="s">
        <v>7147</v>
      </c>
      <c r="B2161" t="s">
        <v>33</v>
      </c>
      <c r="C2161" t="s">
        <v>25</v>
      </c>
      <c r="D2161">
        <v>1992</v>
      </c>
      <c r="E2161" t="s">
        <v>7148</v>
      </c>
      <c r="F2161">
        <v>7</v>
      </c>
      <c r="G2161">
        <v>2800</v>
      </c>
      <c r="H2161" t="s">
        <v>263</v>
      </c>
      <c r="I2161" t="s">
        <v>5120</v>
      </c>
      <c r="J2161" t="s">
        <v>3047</v>
      </c>
      <c r="K2161" t="s">
        <v>3125</v>
      </c>
      <c r="L2161">
        <f>20500000</f>
        <v>20500000</v>
      </c>
      <c r="M2161">
        <v>4790801</v>
      </c>
      <c r="N2161" t="s">
        <v>1965</v>
      </c>
      <c r="O2161">
        <v>97</v>
      </c>
      <c r="P2161" t="str">
        <f>IF(Table1[[#This Row],[score]]&gt;=8.5,"High",IF(Table1[[#This Row],[score]]&gt;=7,"Medium","Low"))</f>
        <v>Medium</v>
      </c>
      <c r="Q2161" s="5">
        <f>Table1[[#This Row],[gross]]-Table1[[#This Row],[budget]]</f>
        <v>-15709199</v>
      </c>
      <c r="R2161" s="5" t="str">
        <f>IF(Table1[[#This Row],[Profit]]&gt;0,"Profit","Loss")</f>
        <v>Loss</v>
      </c>
      <c r="S2161" s="6" t="str">
        <f>FLOOR(Table1[[#This Row],[year]]-1900,10)+1900 &amp; "-" &amp; FLOOR(Table1[[#This Row],[year]]-1890,10)+1900</f>
        <v>1990-2000</v>
      </c>
      <c r="T2161" s="14" t="s">
        <v>21835</v>
      </c>
      <c r="AB2161" s="14"/>
    </row>
    <row r="2162" spans="1:28" hidden="1" x14ac:dyDescent="0.3">
      <c r="A2162" t="s">
        <v>6907</v>
      </c>
      <c r="B2162" t="s">
        <v>1974</v>
      </c>
      <c r="C2162" t="s">
        <v>17</v>
      </c>
      <c r="D2162">
        <v>1992</v>
      </c>
      <c r="E2162" t="s">
        <v>6908</v>
      </c>
      <c r="F2162">
        <v>7</v>
      </c>
      <c r="G2162">
        <v>13000</v>
      </c>
      <c r="H2162" t="s">
        <v>1141</v>
      </c>
      <c r="I2162" t="s">
        <v>6909</v>
      </c>
      <c r="J2162" t="s">
        <v>5421</v>
      </c>
      <c r="K2162" t="s">
        <v>30</v>
      </c>
      <c r="L2162">
        <v>35000000</v>
      </c>
      <c r="M2162">
        <v>4651977</v>
      </c>
      <c r="N2162" t="s">
        <v>31</v>
      </c>
      <c r="O2162">
        <v>114</v>
      </c>
      <c r="P2162" t="str">
        <f>IF(Table1[[#This Row],[score]]&gt;=8.5,"High",IF(Table1[[#This Row],[score]]&gt;=7,"Medium","Low"))</f>
        <v>Medium</v>
      </c>
      <c r="Q2162" s="5">
        <f>Table1[[#This Row],[gross]]-Table1[[#This Row],[budget]]</f>
        <v>-30348023</v>
      </c>
      <c r="R2162" s="5" t="str">
        <f>IF(Table1[[#This Row],[Profit]]&gt;0,"Profit","Loss")</f>
        <v>Loss</v>
      </c>
      <c r="S2162" s="6" t="str">
        <f>FLOOR(Table1[[#This Row],[year]]-1900,10)+1900 &amp; "-" &amp; FLOOR(Table1[[#This Row],[year]]-1890,10)+1900</f>
        <v>1990-2000</v>
      </c>
      <c r="T2162" s="14" t="s">
        <v>21835</v>
      </c>
      <c r="AB2162" s="14"/>
    </row>
    <row r="2163" spans="1:28" hidden="1" x14ac:dyDescent="0.3">
      <c r="A2163" t="s">
        <v>7091</v>
      </c>
      <c r="B2163" t="s">
        <v>16</v>
      </c>
      <c r="C2163" t="s">
        <v>41</v>
      </c>
      <c r="D2163">
        <v>1992</v>
      </c>
      <c r="E2163" t="s">
        <v>7092</v>
      </c>
      <c r="F2163">
        <v>7</v>
      </c>
      <c r="G2163">
        <v>13000</v>
      </c>
      <c r="H2163" t="s">
        <v>5246</v>
      </c>
      <c r="I2163" t="s">
        <v>5246</v>
      </c>
      <c r="J2163" t="s">
        <v>5246</v>
      </c>
      <c r="K2163" t="s">
        <v>30</v>
      </c>
      <c r="L2163">
        <f>20500000</f>
        <v>20500000</v>
      </c>
      <c r="M2163">
        <v>4479470</v>
      </c>
      <c r="N2163" t="s">
        <v>3705</v>
      </c>
      <c r="O2163">
        <v>102</v>
      </c>
      <c r="P2163" t="str">
        <f>IF(Table1[[#This Row],[score]]&gt;=8.5,"High",IF(Table1[[#This Row],[score]]&gt;=7,"Medium","Low"))</f>
        <v>Medium</v>
      </c>
      <c r="Q2163" s="5">
        <f>Table1[[#This Row],[gross]]-Table1[[#This Row],[budget]]</f>
        <v>-16020530</v>
      </c>
      <c r="R2163" s="5" t="str">
        <f>IF(Table1[[#This Row],[Profit]]&gt;0,"Profit","Loss")</f>
        <v>Loss</v>
      </c>
      <c r="S2163" s="6" t="str">
        <f>FLOOR(Table1[[#This Row],[year]]-1900,10)+1900 &amp; "-" &amp; FLOOR(Table1[[#This Row],[year]]-1890,10)+1900</f>
        <v>1990-2000</v>
      </c>
      <c r="T2163" s="14" t="s">
        <v>21835</v>
      </c>
      <c r="AB2163" s="14"/>
    </row>
    <row r="2164" spans="1:28" hidden="1" x14ac:dyDescent="0.3">
      <c r="A2164" t="s">
        <v>6781</v>
      </c>
      <c r="B2164" t="s">
        <v>16</v>
      </c>
      <c r="C2164" t="s">
        <v>17</v>
      </c>
      <c r="D2164">
        <v>1992</v>
      </c>
      <c r="E2164" t="s">
        <v>6782</v>
      </c>
      <c r="F2164">
        <v>7.3</v>
      </c>
      <c r="G2164">
        <v>89000</v>
      </c>
      <c r="H2164" t="s">
        <v>1976</v>
      </c>
      <c r="I2164" t="s">
        <v>1976</v>
      </c>
      <c r="J2164" t="s">
        <v>6783</v>
      </c>
      <c r="K2164" t="s">
        <v>448</v>
      </c>
      <c r="L2164">
        <v>10000000</v>
      </c>
      <c r="M2164">
        <v>4184990</v>
      </c>
      <c r="N2164" t="s">
        <v>2001</v>
      </c>
      <c r="O2164">
        <v>134</v>
      </c>
      <c r="P2164" t="str">
        <f>IF(Table1[[#This Row],[score]]&gt;=8.5,"High",IF(Table1[[#This Row],[score]]&gt;=7,"Medium","Low"))</f>
        <v>Medium</v>
      </c>
      <c r="Q2164" s="5">
        <f>Table1[[#This Row],[gross]]-Table1[[#This Row],[budget]]</f>
        <v>-5815010</v>
      </c>
      <c r="R2164" s="5" t="str">
        <f>IF(Table1[[#This Row],[Profit]]&gt;0,"Profit","Loss")</f>
        <v>Loss</v>
      </c>
      <c r="S2164" s="6" t="str">
        <f>FLOOR(Table1[[#This Row],[year]]-1900,10)+1900 &amp; "-" &amp; FLOOR(Table1[[#This Row],[year]]-1890,10)+1900</f>
        <v>1990-2000</v>
      </c>
      <c r="T2164" s="14" t="s">
        <v>21835</v>
      </c>
      <c r="AB2164" s="14"/>
    </row>
    <row r="2165" spans="1:28" hidden="1" x14ac:dyDescent="0.3">
      <c r="A2165" t="s">
        <v>7205</v>
      </c>
      <c r="B2165" t="s">
        <v>1974</v>
      </c>
      <c r="C2165" t="s">
        <v>41</v>
      </c>
      <c r="D2165">
        <v>1992</v>
      </c>
      <c r="E2165" t="s">
        <v>6888</v>
      </c>
      <c r="F2165">
        <v>4.7</v>
      </c>
      <c r="G2165">
        <v>3000</v>
      </c>
      <c r="H2165" t="s">
        <v>674</v>
      </c>
      <c r="I2165" t="s">
        <v>7206</v>
      </c>
      <c r="J2165" t="s">
        <v>21</v>
      </c>
      <c r="K2165" t="s">
        <v>30</v>
      </c>
      <c r="L2165">
        <v>30000000</v>
      </c>
      <c r="M2165">
        <v>4096030</v>
      </c>
      <c r="N2165" t="s">
        <v>7207</v>
      </c>
      <c r="O2165">
        <v>100</v>
      </c>
      <c r="P2165" t="str">
        <f>IF(Table1[[#This Row],[score]]&gt;=8.5,"High",IF(Table1[[#This Row],[score]]&gt;=7,"Medium","Low"))</f>
        <v>Low</v>
      </c>
      <c r="Q2165" s="5">
        <f>Table1[[#This Row],[gross]]-Table1[[#This Row],[budget]]</f>
        <v>-25903970</v>
      </c>
      <c r="R2165" s="5" t="str">
        <f>IF(Table1[[#This Row],[Profit]]&gt;0,"Profit","Loss")</f>
        <v>Loss</v>
      </c>
      <c r="S2165" s="6" t="str">
        <f>FLOOR(Table1[[#This Row],[year]]-1900,10)+1900 &amp; "-" &amp; FLOOR(Table1[[#This Row],[year]]-1890,10)+1900</f>
        <v>1990-2000</v>
      </c>
      <c r="T2165" s="14" t="s">
        <v>21835</v>
      </c>
      <c r="AB2165" s="14"/>
    </row>
    <row r="2166" spans="1:28" hidden="1" x14ac:dyDescent="0.3">
      <c r="A2166" t="s">
        <v>6999</v>
      </c>
      <c r="B2166" t="s">
        <v>16</v>
      </c>
      <c r="C2166" t="s">
        <v>41</v>
      </c>
      <c r="D2166">
        <v>1992</v>
      </c>
      <c r="E2166" t="s">
        <v>6865</v>
      </c>
      <c r="F2166">
        <v>7</v>
      </c>
      <c r="G2166">
        <v>11000</v>
      </c>
      <c r="H2166" t="s">
        <v>5203</v>
      </c>
      <c r="I2166" t="s">
        <v>7000</v>
      </c>
      <c r="J2166" t="s">
        <v>7001</v>
      </c>
      <c r="K2166" t="s">
        <v>22</v>
      </c>
      <c r="L2166">
        <v>5000000</v>
      </c>
      <c r="M2166">
        <v>4058564</v>
      </c>
      <c r="N2166" t="s">
        <v>5881</v>
      </c>
      <c r="O2166">
        <v>101</v>
      </c>
      <c r="P2166" t="str">
        <f>IF(Table1[[#This Row],[score]]&gt;=8.5,"High",IF(Table1[[#This Row],[score]]&gt;=7,"Medium","Low"))</f>
        <v>Medium</v>
      </c>
      <c r="Q2166" s="5">
        <f>Table1[[#This Row],[gross]]-Table1[[#This Row],[budget]]</f>
        <v>-941436</v>
      </c>
      <c r="R2166" s="5" t="str">
        <f>IF(Table1[[#This Row],[Profit]]&gt;0,"Profit","Loss")</f>
        <v>Loss</v>
      </c>
      <c r="S2166" s="6" t="str">
        <f>FLOOR(Table1[[#This Row],[year]]-1900,10)+1900 &amp; "-" &amp; FLOOR(Table1[[#This Row],[year]]-1890,10)+1900</f>
        <v>1990-2000</v>
      </c>
      <c r="T2166" s="14" t="s">
        <v>21835</v>
      </c>
      <c r="AB2166" s="14"/>
    </row>
    <row r="2167" spans="1:28" hidden="1" x14ac:dyDescent="0.3">
      <c r="A2167" t="s">
        <v>7253</v>
      </c>
      <c r="B2167" t="s">
        <v>1974</v>
      </c>
      <c r="C2167" t="s">
        <v>41</v>
      </c>
      <c r="D2167">
        <v>1992</v>
      </c>
      <c r="E2167" t="s">
        <v>7076</v>
      </c>
      <c r="F2167">
        <v>5.8</v>
      </c>
      <c r="G2167">
        <v>1200</v>
      </c>
      <c r="H2167" t="s">
        <v>932</v>
      </c>
      <c r="I2167" t="s">
        <v>932</v>
      </c>
      <c r="J2167" t="s">
        <v>3335</v>
      </c>
      <c r="K2167" t="s">
        <v>30</v>
      </c>
      <c r="L2167">
        <f>20500000</f>
        <v>20500000</v>
      </c>
      <c r="M2167">
        <v>4030793</v>
      </c>
      <c r="N2167" t="s">
        <v>5666</v>
      </c>
      <c r="O2167">
        <v>96</v>
      </c>
      <c r="P2167" t="str">
        <f>IF(Table1[[#This Row],[score]]&gt;=8.5,"High",IF(Table1[[#This Row],[score]]&gt;=7,"Medium","Low"))</f>
        <v>Low</v>
      </c>
      <c r="Q2167" s="5">
        <f>Table1[[#This Row],[gross]]-Table1[[#This Row],[budget]]</f>
        <v>-16469207</v>
      </c>
      <c r="R2167" s="5" t="str">
        <f>IF(Table1[[#This Row],[Profit]]&gt;0,"Profit","Loss")</f>
        <v>Loss</v>
      </c>
      <c r="S2167" s="6" t="str">
        <f>FLOOR(Table1[[#This Row],[year]]-1900,10)+1900 &amp; "-" &amp; FLOOR(Table1[[#This Row],[year]]-1890,10)+1900</f>
        <v>1990-2000</v>
      </c>
      <c r="T2167" s="14" t="s">
        <v>21835</v>
      </c>
      <c r="AB2167" s="14"/>
    </row>
    <row r="2168" spans="1:28" hidden="1" x14ac:dyDescent="0.3">
      <c r="A2168" t="s">
        <v>7277</v>
      </c>
      <c r="B2168" t="s">
        <v>1974</v>
      </c>
      <c r="C2168" t="s">
        <v>41</v>
      </c>
      <c r="D2168">
        <v>1992</v>
      </c>
      <c r="E2168" t="s">
        <v>5280</v>
      </c>
      <c r="F2168">
        <v>5.0999999999999996</v>
      </c>
      <c r="G2168">
        <v>1600</v>
      </c>
      <c r="H2168" t="s">
        <v>5754</v>
      </c>
      <c r="I2168" t="s">
        <v>7278</v>
      </c>
      <c r="J2168" t="s">
        <v>7245</v>
      </c>
      <c r="K2168" t="s">
        <v>30</v>
      </c>
      <c r="L2168">
        <v>13000000</v>
      </c>
      <c r="M2168">
        <v>3721911</v>
      </c>
      <c r="N2168" t="s">
        <v>7279</v>
      </c>
      <c r="O2168">
        <v>89</v>
      </c>
      <c r="P2168" t="str">
        <f>IF(Table1[[#This Row],[score]]&gt;=8.5,"High",IF(Table1[[#This Row],[score]]&gt;=7,"Medium","Low"))</f>
        <v>Low</v>
      </c>
      <c r="Q2168" s="5">
        <f>Table1[[#This Row],[gross]]-Table1[[#This Row],[budget]]</f>
        <v>-9278089</v>
      </c>
      <c r="R2168" s="5" t="str">
        <f>IF(Table1[[#This Row],[Profit]]&gt;0,"Profit","Loss")</f>
        <v>Loss</v>
      </c>
      <c r="S2168" s="6" t="str">
        <f>FLOOR(Table1[[#This Row],[year]]-1900,10)+1900 &amp; "-" &amp; FLOOR(Table1[[#This Row],[year]]-1890,10)+1900</f>
        <v>1990-2000</v>
      </c>
      <c r="T2168" s="14" t="s">
        <v>21835</v>
      </c>
      <c r="AB2168" s="14"/>
    </row>
    <row r="2169" spans="1:28" hidden="1" x14ac:dyDescent="0.3">
      <c r="A2169" t="s">
        <v>6926</v>
      </c>
      <c r="B2169" t="s">
        <v>337</v>
      </c>
      <c r="C2169" t="s">
        <v>390</v>
      </c>
      <c r="D2169">
        <v>1992</v>
      </c>
      <c r="E2169" t="s">
        <v>6927</v>
      </c>
      <c r="F2169">
        <v>5.4</v>
      </c>
      <c r="G2169">
        <v>10000</v>
      </c>
      <c r="H2169" t="s">
        <v>6928</v>
      </c>
      <c r="I2169" t="s">
        <v>5896</v>
      </c>
      <c r="J2169" t="s">
        <v>6929</v>
      </c>
      <c r="K2169" t="s">
        <v>30</v>
      </c>
      <c r="L2169">
        <v>8000000</v>
      </c>
      <c r="M2169">
        <v>3560469</v>
      </c>
      <c r="N2169" t="s">
        <v>6930</v>
      </c>
      <c r="O2169">
        <v>84</v>
      </c>
      <c r="P2169" t="str">
        <f>IF(Table1[[#This Row],[score]]&gt;=8.5,"High",IF(Table1[[#This Row],[score]]&gt;=7,"Medium","Low"))</f>
        <v>Low</v>
      </c>
      <c r="Q2169" s="5">
        <f>Table1[[#This Row],[gross]]-Table1[[#This Row],[budget]]</f>
        <v>-4439531</v>
      </c>
      <c r="R2169" s="5" t="str">
        <f>IF(Table1[[#This Row],[Profit]]&gt;0,"Profit","Loss")</f>
        <v>Loss</v>
      </c>
      <c r="S2169" s="6" t="str">
        <f>FLOOR(Table1[[#This Row],[year]]-1900,10)+1900 &amp; "-" &amp; FLOOR(Table1[[#This Row],[year]]-1890,10)+1900</f>
        <v>1990-2000</v>
      </c>
      <c r="T2169" s="14" t="s">
        <v>21835</v>
      </c>
      <c r="AB2169" s="14"/>
    </row>
    <row r="2170" spans="1:28" hidden="1" x14ac:dyDescent="0.3">
      <c r="A2170" t="s">
        <v>7221</v>
      </c>
      <c r="B2170" t="s">
        <v>16</v>
      </c>
      <c r="C2170" t="s">
        <v>104</v>
      </c>
      <c r="D2170">
        <v>1992</v>
      </c>
      <c r="E2170" t="s">
        <v>7222</v>
      </c>
      <c r="F2170">
        <v>5.2</v>
      </c>
      <c r="G2170">
        <v>1500</v>
      </c>
      <c r="H2170" t="s">
        <v>7223</v>
      </c>
      <c r="I2170" t="s">
        <v>7224</v>
      </c>
      <c r="J2170" t="s">
        <v>4153</v>
      </c>
      <c r="K2170" t="s">
        <v>30</v>
      </c>
      <c r="L2170">
        <f>20500000</f>
        <v>20500000</v>
      </c>
      <c r="M2170">
        <v>3206714</v>
      </c>
      <c r="N2170" t="s">
        <v>1970</v>
      </c>
      <c r="O2170">
        <v>105</v>
      </c>
      <c r="P2170" t="str">
        <f>IF(Table1[[#This Row],[score]]&gt;=8.5,"High",IF(Table1[[#This Row],[score]]&gt;=7,"Medium","Low"))</f>
        <v>Low</v>
      </c>
      <c r="Q2170" s="5">
        <f>Table1[[#This Row],[gross]]-Table1[[#This Row],[budget]]</f>
        <v>-17293286</v>
      </c>
      <c r="R2170" s="5" t="str">
        <f>IF(Table1[[#This Row],[Profit]]&gt;0,"Profit","Loss")</f>
        <v>Loss</v>
      </c>
      <c r="S2170" s="6" t="str">
        <f>FLOOR(Table1[[#This Row],[year]]-1900,10)+1900 &amp; "-" &amp; FLOOR(Table1[[#This Row],[year]]-1890,10)+1900</f>
        <v>1990-2000</v>
      </c>
      <c r="T2170" s="14" t="s">
        <v>21835</v>
      </c>
      <c r="AB2170" s="14"/>
    </row>
    <row r="2171" spans="1:28" hidden="1" x14ac:dyDescent="0.3">
      <c r="A2171" t="s">
        <v>7254</v>
      </c>
      <c r="B2171" t="s">
        <v>1974</v>
      </c>
      <c r="C2171" t="s">
        <v>41</v>
      </c>
      <c r="D2171">
        <v>1992</v>
      </c>
      <c r="E2171" t="s">
        <v>6827</v>
      </c>
      <c r="F2171">
        <v>5.5</v>
      </c>
      <c r="G2171">
        <v>2500</v>
      </c>
      <c r="H2171" t="s">
        <v>7255</v>
      </c>
      <c r="I2171" t="s">
        <v>7255</v>
      </c>
      <c r="J2171" t="s">
        <v>7256</v>
      </c>
      <c r="K2171" t="s">
        <v>22</v>
      </c>
      <c r="L2171">
        <f>20500000</f>
        <v>20500000</v>
      </c>
      <c r="M2171">
        <v>3104545</v>
      </c>
      <c r="N2171" t="s">
        <v>7257</v>
      </c>
      <c r="O2171">
        <v>78</v>
      </c>
      <c r="P2171" t="str">
        <f>IF(Table1[[#This Row],[score]]&gt;=8.5,"High",IF(Table1[[#This Row],[score]]&gt;=7,"Medium","Low"))</f>
        <v>Low</v>
      </c>
      <c r="Q2171" s="5">
        <f>Table1[[#This Row],[gross]]-Table1[[#This Row],[budget]]</f>
        <v>-17395455</v>
      </c>
      <c r="R2171" s="5" t="str">
        <f>IF(Table1[[#This Row],[Profit]]&gt;0,"Profit","Loss")</f>
        <v>Loss</v>
      </c>
      <c r="S2171" s="6" t="str">
        <f>FLOOR(Table1[[#This Row],[year]]-1900,10)+1900 &amp; "-" &amp; FLOOR(Table1[[#This Row],[year]]-1890,10)+1900</f>
        <v>1990-2000</v>
      </c>
      <c r="T2171" s="14" t="s">
        <v>21835</v>
      </c>
      <c r="AB2171" s="14"/>
    </row>
    <row r="2172" spans="1:28" hidden="1" x14ac:dyDescent="0.3">
      <c r="A2172" t="s">
        <v>7140</v>
      </c>
      <c r="B2172" t="s">
        <v>16</v>
      </c>
      <c r="C2172" t="s">
        <v>104</v>
      </c>
      <c r="D2172">
        <v>1992</v>
      </c>
      <c r="E2172" t="s">
        <v>6714</v>
      </c>
      <c r="F2172">
        <v>6.5</v>
      </c>
      <c r="G2172">
        <v>3500</v>
      </c>
      <c r="H2172" t="s">
        <v>4098</v>
      </c>
      <c r="I2172" t="s">
        <v>4098</v>
      </c>
      <c r="J2172" t="s">
        <v>6576</v>
      </c>
      <c r="K2172" t="s">
        <v>30</v>
      </c>
      <c r="L2172">
        <v>15000000</v>
      </c>
      <c r="M2172">
        <v>3067917</v>
      </c>
      <c r="N2172" t="s">
        <v>61</v>
      </c>
      <c r="O2172">
        <v>99</v>
      </c>
      <c r="P2172" t="str">
        <f>IF(Table1[[#This Row],[score]]&gt;=8.5,"High",IF(Table1[[#This Row],[score]]&gt;=7,"Medium","Low"))</f>
        <v>Low</v>
      </c>
      <c r="Q2172" s="5">
        <f>Table1[[#This Row],[gross]]-Table1[[#This Row],[budget]]</f>
        <v>-11932083</v>
      </c>
      <c r="R2172" s="5" t="str">
        <f>IF(Table1[[#This Row],[Profit]]&gt;0,"Profit","Loss")</f>
        <v>Loss</v>
      </c>
      <c r="S2172" s="6" t="str">
        <f>FLOOR(Table1[[#This Row],[year]]-1900,10)+1900 &amp; "-" &amp; FLOOR(Table1[[#This Row],[year]]-1890,10)+1900</f>
        <v>1990-2000</v>
      </c>
      <c r="T2172" s="14" t="s">
        <v>21835</v>
      </c>
      <c r="AB2172" s="14"/>
    </row>
    <row r="2173" spans="1:28" hidden="1" x14ac:dyDescent="0.3">
      <c r="A2173" t="s">
        <v>7067</v>
      </c>
      <c r="B2173" t="s">
        <v>16</v>
      </c>
      <c r="C2173" t="s">
        <v>104</v>
      </c>
      <c r="D2173">
        <v>1992</v>
      </c>
      <c r="E2173" t="s">
        <v>6390</v>
      </c>
      <c r="F2173">
        <v>5.8</v>
      </c>
      <c r="G2173">
        <v>1800</v>
      </c>
      <c r="H2173" t="s">
        <v>7068</v>
      </c>
      <c r="I2173" t="s">
        <v>7069</v>
      </c>
      <c r="J2173" t="s">
        <v>209</v>
      </c>
      <c r="K2173" t="s">
        <v>30</v>
      </c>
      <c r="L2173">
        <v>14000000</v>
      </c>
      <c r="M2173">
        <v>3052738</v>
      </c>
      <c r="N2173" t="s">
        <v>2370</v>
      </c>
      <c r="O2173">
        <v>100</v>
      </c>
      <c r="P2173" t="str">
        <f>IF(Table1[[#This Row],[score]]&gt;=8.5,"High",IF(Table1[[#This Row],[score]]&gt;=7,"Medium","Low"))</f>
        <v>Low</v>
      </c>
      <c r="Q2173" s="5">
        <f>Table1[[#This Row],[gross]]-Table1[[#This Row],[budget]]</f>
        <v>-10947262</v>
      </c>
      <c r="R2173" s="5" t="str">
        <f>IF(Table1[[#This Row],[Profit]]&gt;0,"Profit","Loss")</f>
        <v>Loss</v>
      </c>
      <c r="S2173" s="6" t="str">
        <f>FLOOR(Table1[[#This Row],[year]]-1900,10)+1900 &amp; "-" &amp; FLOOR(Table1[[#This Row],[year]]-1890,10)+1900</f>
        <v>1990-2000</v>
      </c>
      <c r="T2173" s="14" t="s">
        <v>21835</v>
      </c>
      <c r="AB2173" s="14"/>
    </row>
    <row r="2174" spans="1:28" hidden="1" x14ac:dyDescent="0.3">
      <c r="A2174" t="s">
        <v>7246</v>
      </c>
      <c r="B2174" t="s">
        <v>1974</v>
      </c>
      <c r="C2174" t="s">
        <v>17</v>
      </c>
      <c r="D2174">
        <v>1992</v>
      </c>
      <c r="E2174" t="s">
        <v>6908</v>
      </c>
      <c r="F2174">
        <v>6.1</v>
      </c>
      <c r="G2174">
        <v>1100</v>
      </c>
      <c r="H2174" t="s">
        <v>1569</v>
      </c>
      <c r="I2174" t="s">
        <v>7247</v>
      </c>
      <c r="J2174" t="s">
        <v>7248</v>
      </c>
      <c r="K2174" t="s">
        <v>30</v>
      </c>
      <c r="L2174">
        <f>20500000</f>
        <v>20500000</v>
      </c>
      <c r="M2174">
        <v>2922094</v>
      </c>
      <c r="N2174" t="s">
        <v>180</v>
      </c>
      <c r="O2174">
        <v>105</v>
      </c>
      <c r="P2174" t="str">
        <f>IF(Table1[[#This Row],[score]]&gt;=8.5,"High",IF(Table1[[#This Row],[score]]&gt;=7,"Medium","Low"))</f>
        <v>Low</v>
      </c>
      <c r="Q2174" s="5">
        <f>Table1[[#This Row],[gross]]-Table1[[#This Row],[budget]]</f>
        <v>-17577906</v>
      </c>
      <c r="R2174" s="5" t="str">
        <f>IF(Table1[[#This Row],[Profit]]&gt;0,"Profit","Loss")</f>
        <v>Loss</v>
      </c>
      <c r="S2174" s="6" t="str">
        <f>FLOOR(Table1[[#This Row],[year]]-1900,10)+1900 &amp; "-" &amp; FLOOR(Table1[[#This Row],[year]]-1890,10)+1900</f>
        <v>1990-2000</v>
      </c>
      <c r="T2174" s="14" t="s">
        <v>21835</v>
      </c>
      <c r="AB2174" s="14"/>
    </row>
    <row r="2175" spans="1:28" hidden="1" x14ac:dyDescent="0.3">
      <c r="A2175" t="s">
        <v>6707</v>
      </c>
      <c r="B2175" t="s">
        <v>16</v>
      </c>
      <c r="C2175" t="s">
        <v>104</v>
      </c>
      <c r="D2175">
        <v>1992</v>
      </c>
      <c r="E2175" t="s">
        <v>6708</v>
      </c>
      <c r="F2175">
        <v>8.3000000000000007</v>
      </c>
      <c r="G2175">
        <v>943000</v>
      </c>
      <c r="H2175" t="s">
        <v>6709</v>
      </c>
      <c r="I2175" t="s">
        <v>6709</v>
      </c>
      <c r="J2175" t="s">
        <v>6710</v>
      </c>
      <c r="K2175" t="s">
        <v>30</v>
      </c>
      <c r="L2175" s="5">
        <v>1200000</v>
      </c>
      <c r="M2175" s="5">
        <v>2913644</v>
      </c>
      <c r="N2175" t="s">
        <v>6711</v>
      </c>
      <c r="O2175">
        <v>99</v>
      </c>
      <c r="P2175" t="str">
        <f>IF(Table1[[#This Row],[score]]&gt;=8.5,"High",IF(Table1[[#This Row],[score]]&gt;=7,"Medium","Low"))</f>
        <v>Medium</v>
      </c>
      <c r="Q2175" s="5">
        <f>Table1[[#This Row],[gross]]-Table1[[#This Row],[budget]]</f>
        <v>1713644</v>
      </c>
      <c r="R2175" s="5" t="str">
        <f>IF(Table1[[#This Row],[Profit]]&gt;0,"Profit","Loss")</f>
        <v>Profit</v>
      </c>
      <c r="S2175" s="6" t="str">
        <f>FLOOR(Table1[[#This Row],[year]]-1900,10)+1900 &amp; "-" &amp; FLOOR(Table1[[#This Row],[year]]-1890,10)+1900</f>
        <v>1990-2000</v>
      </c>
      <c r="T2175" s="14" t="s">
        <v>21842</v>
      </c>
      <c r="AB2175" s="14"/>
    </row>
    <row r="2176" spans="1:28" hidden="1" x14ac:dyDescent="0.3">
      <c r="A2176" t="s">
        <v>6946</v>
      </c>
      <c r="B2176" t="s">
        <v>1974</v>
      </c>
      <c r="C2176" t="s">
        <v>17</v>
      </c>
      <c r="D2176">
        <v>1992</v>
      </c>
      <c r="E2176" t="s">
        <v>6835</v>
      </c>
      <c r="F2176">
        <v>7.2</v>
      </c>
      <c r="G2176">
        <v>9500</v>
      </c>
      <c r="H2176" t="s">
        <v>757</v>
      </c>
      <c r="I2176" t="s">
        <v>6947</v>
      </c>
      <c r="J2176" t="s">
        <v>3992</v>
      </c>
      <c r="K2176" t="s">
        <v>248</v>
      </c>
      <c r="L2176">
        <v>18000000</v>
      </c>
      <c r="M2176">
        <v>2827107</v>
      </c>
      <c r="N2176" t="s">
        <v>6948</v>
      </c>
      <c r="O2176">
        <v>127</v>
      </c>
      <c r="P2176" t="str">
        <f>IF(Table1[[#This Row],[score]]&gt;=8.5,"High",IF(Table1[[#This Row],[score]]&gt;=7,"Medium","Low"))</f>
        <v>Medium</v>
      </c>
      <c r="Q2176" s="5">
        <f>Table1[[#This Row],[gross]]-Table1[[#This Row],[budget]]</f>
        <v>-15172893</v>
      </c>
      <c r="R2176" s="5" t="str">
        <f>IF(Table1[[#This Row],[Profit]]&gt;0,"Profit","Loss")</f>
        <v>Loss</v>
      </c>
      <c r="S2176" s="6" t="str">
        <f>FLOOR(Table1[[#This Row],[year]]-1900,10)+1900 &amp; "-" &amp; FLOOR(Table1[[#This Row],[year]]-1890,10)+1900</f>
        <v>1990-2000</v>
      </c>
      <c r="T2176" s="14" t="s">
        <v>21835</v>
      </c>
      <c r="AB2176" s="14"/>
    </row>
    <row r="2177" spans="1:28" hidden="1" x14ac:dyDescent="0.3">
      <c r="A2177" t="s">
        <v>6805</v>
      </c>
      <c r="B2177" t="s">
        <v>33</v>
      </c>
      <c r="C2177" t="s">
        <v>17</v>
      </c>
      <c r="D2177">
        <v>1992</v>
      </c>
      <c r="E2177" t="s">
        <v>6794</v>
      </c>
      <c r="F2177">
        <v>6.9</v>
      </c>
      <c r="G2177">
        <v>19000</v>
      </c>
      <c r="H2177" t="s">
        <v>6806</v>
      </c>
      <c r="I2177" t="s">
        <v>6807</v>
      </c>
      <c r="J2177" t="s">
        <v>3866</v>
      </c>
      <c r="K2177" t="s">
        <v>30</v>
      </c>
      <c r="L2177">
        <v>15000000</v>
      </c>
      <c r="M2177">
        <v>2819485</v>
      </c>
      <c r="N2177" t="s">
        <v>6808</v>
      </c>
      <c r="O2177">
        <v>121</v>
      </c>
      <c r="P2177" t="str">
        <f>IF(Table1[[#This Row],[score]]&gt;=8.5,"High",IF(Table1[[#This Row],[score]]&gt;=7,"Medium","Low"))</f>
        <v>Low</v>
      </c>
      <c r="Q2177" s="5">
        <f>Table1[[#This Row],[gross]]-Table1[[#This Row],[budget]]</f>
        <v>-12180515</v>
      </c>
      <c r="R2177" s="5" t="str">
        <f>IF(Table1[[#This Row],[Profit]]&gt;0,"Profit","Loss")</f>
        <v>Loss</v>
      </c>
      <c r="S2177" s="6" t="str">
        <f>FLOOR(Table1[[#This Row],[year]]-1900,10)+1900 &amp; "-" &amp; FLOOR(Table1[[#This Row],[year]]-1890,10)+1900</f>
        <v>1990-2000</v>
      </c>
      <c r="T2177" s="14" t="s">
        <v>21835</v>
      </c>
      <c r="AB2177" s="14"/>
    </row>
    <row r="2178" spans="1:28" hidden="1" x14ac:dyDescent="0.3">
      <c r="A2178" t="s">
        <v>7233</v>
      </c>
      <c r="B2178" t="s">
        <v>16</v>
      </c>
      <c r="C2178" t="s">
        <v>25</v>
      </c>
      <c r="D2178">
        <v>1992</v>
      </c>
      <c r="E2178" t="s">
        <v>7234</v>
      </c>
      <c r="F2178">
        <v>7.1</v>
      </c>
      <c r="G2178">
        <v>3100</v>
      </c>
      <c r="H2178" t="s">
        <v>7235</v>
      </c>
      <c r="I2178" t="s">
        <v>7236</v>
      </c>
      <c r="J2178" t="s">
        <v>7237</v>
      </c>
      <c r="K2178" t="s">
        <v>248</v>
      </c>
      <c r="L2178">
        <f>20500000</f>
        <v>20500000</v>
      </c>
      <c r="M2178">
        <v>2806881</v>
      </c>
      <c r="N2178" t="s">
        <v>6623</v>
      </c>
      <c r="O2178">
        <v>109</v>
      </c>
      <c r="P2178" t="str">
        <f>IF(Table1[[#This Row],[score]]&gt;=8.5,"High",IF(Table1[[#This Row],[score]]&gt;=7,"Medium","Low"))</f>
        <v>Medium</v>
      </c>
      <c r="Q2178" s="5">
        <f>Table1[[#This Row],[gross]]-Table1[[#This Row],[budget]]</f>
        <v>-17693119</v>
      </c>
      <c r="R2178" s="5" t="str">
        <f>IF(Table1[[#This Row],[Profit]]&gt;0,"Profit","Loss")</f>
        <v>Loss</v>
      </c>
      <c r="S2178" s="6" t="str">
        <f>FLOOR(Table1[[#This Row],[year]]-1900,10)+1900 &amp; "-" &amp; FLOOR(Table1[[#This Row],[year]]-1890,10)+1900</f>
        <v>1990-2000</v>
      </c>
      <c r="T2178" s="14" t="s">
        <v>21835</v>
      </c>
      <c r="AB2178" s="14"/>
    </row>
    <row r="2179" spans="1:28" hidden="1" x14ac:dyDescent="0.3">
      <c r="A2179" t="s">
        <v>7244</v>
      </c>
      <c r="B2179" t="s">
        <v>1974</v>
      </c>
      <c r="C2179" t="s">
        <v>34</v>
      </c>
      <c r="D2179">
        <v>1992</v>
      </c>
      <c r="E2179" t="s">
        <v>7076</v>
      </c>
      <c r="F2179">
        <v>5.8</v>
      </c>
      <c r="G2179">
        <v>1500</v>
      </c>
      <c r="H2179" t="s">
        <v>688</v>
      </c>
      <c r="I2179" t="s">
        <v>3628</v>
      </c>
      <c r="J2179" t="s">
        <v>7245</v>
      </c>
      <c r="K2179" t="s">
        <v>30</v>
      </c>
      <c r="L2179">
        <f>20500000</f>
        <v>20500000</v>
      </c>
      <c r="M2179">
        <v>2791515</v>
      </c>
      <c r="N2179" t="s">
        <v>5059</v>
      </c>
      <c r="O2179">
        <v>91</v>
      </c>
      <c r="P2179" t="str">
        <f>IF(Table1[[#This Row],[score]]&gt;=8.5,"High",IF(Table1[[#This Row],[score]]&gt;=7,"Medium","Low"))</f>
        <v>Low</v>
      </c>
      <c r="Q2179" s="5">
        <f>Table1[[#This Row],[gross]]-Table1[[#This Row],[budget]]</f>
        <v>-17708485</v>
      </c>
      <c r="R2179" s="5" t="str">
        <f>IF(Table1[[#This Row],[Profit]]&gt;0,"Profit","Loss")</f>
        <v>Loss</v>
      </c>
      <c r="S2179" s="6" t="str">
        <f>FLOOR(Table1[[#This Row],[year]]-1900,10)+1900 &amp; "-" &amp; FLOOR(Table1[[#This Row],[year]]-1890,10)+1900</f>
        <v>1990-2000</v>
      </c>
      <c r="T2179" s="14" t="s">
        <v>21835</v>
      </c>
      <c r="AB2179" s="14"/>
    </row>
    <row r="2180" spans="1:28" hidden="1" x14ac:dyDescent="0.3">
      <c r="A2180" t="s">
        <v>7170</v>
      </c>
      <c r="B2180" t="s">
        <v>16</v>
      </c>
      <c r="C2180" t="s">
        <v>34</v>
      </c>
      <c r="D2180">
        <v>1992</v>
      </c>
      <c r="E2180" t="s">
        <v>6860</v>
      </c>
      <c r="F2180">
        <v>3.7</v>
      </c>
      <c r="G2180">
        <v>2700</v>
      </c>
      <c r="H2180" t="s">
        <v>573</v>
      </c>
      <c r="I2180" t="s">
        <v>3319</v>
      </c>
      <c r="J2180" t="s">
        <v>3320</v>
      </c>
      <c r="K2180" t="s">
        <v>22</v>
      </c>
      <c r="L2180">
        <f>20500000</f>
        <v>20500000</v>
      </c>
      <c r="M2180">
        <v>2517600</v>
      </c>
      <c r="N2180" t="s">
        <v>4109</v>
      </c>
      <c r="O2180">
        <v>98</v>
      </c>
      <c r="P2180" t="str">
        <f>IF(Table1[[#This Row],[score]]&gt;=8.5,"High",IF(Table1[[#This Row],[score]]&gt;=7,"Medium","Low"))</f>
        <v>Low</v>
      </c>
      <c r="Q2180" s="5">
        <f>Table1[[#This Row],[gross]]-Table1[[#This Row],[budget]]</f>
        <v>-17982400</v>
      </c>
      <c r="R2180" s="5" t="str">
        <f>IF(Table1[[#This Row],[Profit]]&gt;0,"Profit","Loss")</f>
        <v>Loss</v>
      </c>
      <c r="S2180" s="6" t="str">
        <f>FLOOR(Table1[[#This Row],[year]]-1900,10)+1900 &amp; "-" &amp; FLOOR(Table1[[#This Row],[year]]-1890,10)+1900</f>
        <v>1990-2000</v>
      </c>
      <c r="T2180" s="14" t="s">
        <v>21835</v>
      </c>
      <c r="AB2180" s="14"/>
    </row>
    <row r="2181" spans="1:28" hidden="1" x14ac:dyDescent="0.3">
      <c r="A2181" t="s">
        <v>7059</v>
      </c>
      <c r="B2181" t="s">
        <v>16</v>
      </c>
      <c r="C2181" t="s">
        <v>765</v>
      </c>
      <c r="D2181">
        <v>1992</v>
      </c>
      <c r="E2181" t="s">
        <v>6186</v>
      </c>
      <c r="F2181">
        <v>4.2</v>
      </c>
      <c r="G2181">
        <v>874</v>
      </c>
      <c r="H2181" t="s">
        <v>3288</v>
      </c>
      <c r="I2181" t="s">
        <v>5754</v>
      </c>
      <c r="J2181" t="s">
        <v>7060</v>
      </c>
      <c r="K2181" t="s">
        <v>22</v>
      </c>
      <c r="L2181">
        <f>20500000</f>
        <v>20500000</v>
      </c>
      <c r="M2181">
        <v>2287928</v>
      </c>
      <c r="N2181" t="s">
        <v>5770</v>
      </c>
      <c r="O2181">
        <v>90</v>
      </c>
      <c r="P2181" t="str">
        <f>IF(Table1[[#This Row],[score]]&gt;=8.5,"High",IF(Table1[[#This Row],[score]]&gt;=7,"Medium","Low"))</f>
        <v>Low</v>
      </c>
      <c r="Q2181" s="5">
        <f>Table1[[#This Row],[gross]]-Table1[[#This Row],[budget]]</f>
        <v>-18212072</v>
      </c>
      <c r="R2181" s="5" t="str">
        <f>IF(Table1[[#This Row],[Profit]]&gt;0,"Profit","Loss")</f>
        <v>Loss</v>
      </c>
      <c r="S2181" s="6" t="str">
        <f>FLOOR(Table1[[#This Row],[year]]-1900,10)+1900 &amp; "-" &amp; FLOOR(Table1[[#This Row],[year]]-1890,10)+1900</f>
        <v>1990-2000</v>
      </c>
      <c r="T2181" s="14" t="s">
        <v>21835</v>
      </c>
      <c r="AB2181" s="14"/>
    </row>
    <row r="2182" spans="1:28" hidden="1" x14ac:dyDescent="0.3">
      <c r="A2182" t="s">
        <v>7011</v>
      </c>
      <c r="B2182" t="s">
        <v>1974</v>
      </c>
      <c r="C2182" t="s">
        <v>41</v>
      </c>
      <c r="D2182">
        <v>1992</v>
      </c>
      <c r="E2182" t="s">
        <v>6451</v>
      </c>
      <c r="F2182">
        <v>7.5</v>
      </c>
      <c r="G2182">
        <v>11000</v>
      </c>
      <c r="H2182" t="s">
        <v>2554</v>
      </c>
      <c r="I2182" t="s">
        <v>3575</v>
      </c>
      <c r="J2182" t="s">
        <v>106</v>
      </c>
      <c r="K2182" t="s">
        <v>30</v>
      </c>
      <c r="L2182">
        <v>12000000</v>
      </c>
      <c r="M2182">
        <v>2280148</v>
      </c>
      <c r="N2182" t="s">
        <v>2067</v>
      </c>
      <c r="O2182">
        <v>101</v>
      </c>
      <c r="P2182" t="str">
        <f>IF(Table1[[#This Row],[score]]&gt;=8.5,"High",IF(Table1[[#This Row],[score]]&gt;=7,"Medium","Low"))</f>
        <v>Medium</v>
      </c>
      <c r="Q2182" s="5">
        <f>Table1[[#This Row],[gross]]-Table1[[#This Row],[budget]]</f>
        <v>-9719852</v>
      </c>
      <c r="R2182" s="5" t="str">
        <f>IF(Table1[[#This Row],[Profit]]&gt;0,"Profit","Loss")</f>
        <v>Loss</v>
      </c>
      <c r="S2182" s="6" t="str">
        <f>FLOOR(Table1[[#This Row],[year]]-1900,10)+1900 &amp; "-" &amp; FLOOR(Table1[[#This Row],[year]]-1890,10)+1900</f>
        <v>1990-2000</v>
      </c>
      <c r="T2182" s="14" t="s">
        <v>21835</v>
      </c>
      <c r="AB2182" s="14"/>
    </row>
    <row r="2183" spans="1:28" hidden="1" x14ac:dyDescent="0.3">
      <c r="A2183" t="s">
        <v>6839</v>
      </c>
      <c r="B2183" t="s">
        <v>16</v>
      </c>
      <c r="C2183" t="s">
        <v>34</v>
      </c>
      <c r="D2183">
        <v>1992</v>
      </c>
      <c r="E2183" t="s">
        <v>6761</v>
      </c>
      <c r="F2183">
        <v>6.9</v>
      </c>
      <c r="G2183">
        <v>64000</v>
      </c>
      <c r="H2183" t="s">
        <v>6840</v>
      </c>
      <c r="I2183" t="s">
        <v>6840</v>
      </c>
      <c r="J2183" t="s">
        <v>6841</v>
      </c>
      <c r="K2183" t="s">
        <v>1182</v>
      </c>
      <c r="L2183">
        <v>7000</v>
      </c>
      <c r="M2183">
        <v>2040920</v>
      </c>
      <c r="N2183" t="s">
        <v>31</v>
      </c>
      <c r="O2183">
        <v>81</v>
      </c>
      <c r="P2183" t="str">
        <f>IF(Table1[[#This Row],[score]]&gt;=8.5,"High",IF(Table1[[#This Row],[score]]&gt;=7,"Medium","Low"))</f>
        <v>Low</v>
      </c>
      <c r="Q2183" s="5">
        <f>Table1[[#This Row],[gross]]-Table1[[#This Row],[budget]]</f>
        <v>2033920</v>
      </c>
      <c r="R2183" s="5" t="str">
        <f>IF(Table1[[#This Row],[Profit]]&gt;0,"Profit","Loss")</f>
        <v>Profit</v>
      </c>
      <c r="S2183" s="6" t="str">
        <f>FLOOR(Table1[[#This Row],[year]]-1900,10)+1900 &amp; "-" &amp; FLOOR(Table1[[#This Row],[year]]-1890,10)+1900</f>
        <v>1990-2000</v>
      </c>
      <c r="T2183" s="14" t="s">
        <v>21835</v>
      </c>
      <c r="AB2183" s="14"/>
    </row>
    <row r="2184" spans="1:28" hidden="1" x14ac:dyDescent="0.3">
      <c r="A2184" t="s">
        <v>6849</v>
      </c>
      <c r="B2184" t="s">
        <v>500</v>
      </c>
      <c r="C2184" t="s">
        <v>104</v>
      </c>
      <c r="D2184">
        <v>1992</v>
      </c>
      <c r="E2184" t="s">
        <v>6850</v>
      </c>
      <c r="F2184">
        <v>7.1</v>
      </c>
      <c r="G2184">
        <v>40000</v>
      </c>
      <c r="H2184" t="s">
        <v>4315</v>
      </c>
      <c r="I2184" t="s">
        <v>6851</v>
      </c>
      <c r="J2184" t="s">
        <v>6710</v>
      </c>
      <c r="K2184" t="s">
        <v>30</v>
      </c>
      <c r="L2184">
        <v>1000000</v>
      </c>
      <c r="M2184">
        <v>2038916</v>
      </c>
      <c r="N2184" t="s">
        <v>6852</v>
      </c>
      <c r="O2184">
        <v>96</v>
      </c>
      <c r="P2184" t="str">
        <f>IF(Table1[[#This Row],[score]]&gt;=8.5,"High",IF(Table1[[#This Row],[score]]&gt;=7,"Medium","Low"))</f>
        <v>Medium</v>
      </c>
      <c r="Q2184" s="5">
        <f>Table1[[#This Row],[gross]]-Table1[[#This Row],[budget]]</f>
        <v>1038916</v>
      </c>
      <c r="R2184" s="5" t="str">
        <f>IF(Table1[[#This Row],[Profit]]&gt;0,"Profit","Loss")</f>
        <v>Profit</v>
      </c>
      <c r="S2184" s="6" t="str">
        <f>FLOOR(Table1[[#This Row],[year]]-1900,10)+1900 &amp; "-" &amp; FLOOR(Table1[[#This Row],[year]]-1890,10)+1900</f>
        <v>1990-2000</v>
      </c>
      <c r="T2184" s="14" t="s">
        <v>21839</v>
      </c>
      <c r="AB2184" s="14"/>
    </row>
    <row r="2185" spans="1:28" hidden="1" x14ac:dyDescent="0.3">
      <c r="A2185" t="s">
        <v>6985</v>
      </c>
      <c r="B2185" t="s">
        <v>33</v>
      </c>
      <c r="C2185" t="s">
        <v>25</v>
      </c>
      <c r="D2185">
        <v>1992</v>
      </c>
      <c r="E2185" t="s">
        <v>6986</v>
      </c>
      <c r="F2185">
        <v>5.4</v>
      </c>
      <c r="G2185">
        <v>4400</v>
      </c>
      <c r="H2185" t="s">
        <v>4596</v>
      </c>
      <c r="I2185" t="s">
        <v>5025</v>
      </c>
      <c r="J2185" t="s">
        <v>2287</v>
      </c>
      <c r="K2185" t="s">
        <v>30</v>
      </c>
      <c r="L2185">
        <v>14000000</v>
      </c>
      <c r="M2185">
        <v>2034470</v>
      </c>
      <c r="N2185" t="s">
        <v>4102</v>
      </c>
      <c r="O2185">
        <v>88</v>
      </c>
      <c r="P2185" t="str">
        <f>IF(Table1[[#This Row],[score]]&gt;=8.5,"High",IF(Table1[[#This Row],[score]]&gt;=7,"Medium","Low"))</f>
        <v>Low</v>
      </c>
      <c r="Q2185" s="5">
        <f>Table1[[#This Row],[gross]]-Table1[[#This Row],[budget]]</f>
        <v>-11965530</v>
      </c>
      <c r="R2185" s="5" t="str">
        <f>IF(Table1[[#This Row],[Profit]]&gt;0,"Profit","Loss")</f>
        <v>Loss</v>
      </c>
      <c r="S2185" s="6" t="str">
        <f>FLOOR(Table1[[#This Row],[year]]-1900,10)+1900 &amp; "-" &amp; FLOOR(Table1[[#This Row],[year]]-1890,10)+1900</f>
        <v>1990-2000</v>
      </c>
      <c r="T2185" s="14" t="s">
        <v>21835</v>
      </c>
      <c r="AB2185" s="14"/>
    </row>
    <row r="2186" spans="1:28" hidden="1" x14ac:dyDescent="0.3">
      <c r="A2186" t="s">
        <v>7021</v>
      </c>
      <c r="B2186" t="s">
        <v>16</v>
      </c>
      <c r="C2186" t="s">
        <v>34</v>
      </c>
      <c r="D2186">
        <v>1992</v>
      </c>
      <c r="E2186" t="s">
        <v>7022</v>
      </c>
      <c r="F2186">
        <v>5.4</v>
      </c>
      <c r="G2186">
        <v>5300</v>
      </c>
      <c r="H2186" t="s">
        <v>1154</v>
      </c>
      <c r="I2186" t="s">
        <v>7023</v>
      </c>
      <c r="J2186" t="s">
        <v>7024</v>
      </c>
      <c r="K2186" t="s">
        <v>3770</v>
      </c>
      <c r="L2186">
        <f>20500000</f>
        <v>20500000</v>
      </c>
      <c r="M2186">
        <v>2001124</v>
      </c>
      <c r="N2186" t="s">
        <v>7025</v>
      </c>
      <c r="O2186">
        <v>95</v>
      </c>
      <c r="P2186" t="str">
        <f>IF(Table1[[#This Row],[score]]&gt;=8.5,"High",IF(Table1[[#This Row],[score]]&gt;=7,"Medium","Low"))</f>
        <v>Low</v>
      </c>
      <c r="Q2186" s="5">
        <f>Table1[[#This Row],[gross]]-Table1[[#This Row],[budget]]</f>
        <v>-18498876</v>
      </c>
      <c r="R2186" s="5" t="str">
        <f>IF(Table1[[#This Row],[Profit]]&gt;0,"Profit","Loss")</f>
        <v>Loss</v>
      </c>
      <c r="S2186" s="6" t="str">
        <f>FLOOR(Table1[[#This Row],[year]]-1900,10)+1900 &amp; "-" &amp; FLOOR(Table1[[#This Row],[year]]-1890,10)+1900</f>
        <v>1990-2000</v>
      </c>
      <c r="T2186" s="14" t="s">
        <v>21837</v>
      </c>
      <c r="AB2186" s="14"/>
    </row>
    <row r="2187" spans="1:28" hidden="1" x14ac:dyDescent="0.3">
      <c r="A2187" t="s">
        <v>6842</v>
      </c>
      <c r="B2187" t="s">
        <v>16</v>
      </c>
      <c r="C2187" t="s">
        <v>17</v>
      </c>
      <c r="D2187">
        <v>1992</v>
      </c>
      <c r="E2187" t="s">
        <v>6843</v>
      </c>
      <c r="F2187">
        <v>7.2</v>
      </c>
      <c r="G2187">
        <v>37000</v>
      </c>
      <c r="H2187" t="s">
        <v>3446</v>
      </c>
      <c r="I2187" t="s">
        <v>6844</v>
      </c>
      <c r="J2187" t="s">
        <v>6845</v>
      </c>
      <c r="K2187" t="s">
        <v>448</v>
      </c>
      <c r="L2187">
        <v>5000000</v>
      </c>
      <c r="M2187">
        <v>1862805</v>
      </c>
      <c r="N2187" t="s">
        <v>6448</v>
      </c>
      <c r="O2187">
        <v>139</v>
      </c>
      <c r="P2187" t="str">
        <f>IF(Table1[[#This Row],[score]]&gt;=8.5,"High",IF(Table1[[#This Row],[score]]&gt;=7,"Medium","Low"))</f>
        <v>Medium</v>
      </c>
      <c r="Q2187" s="5">
        <f>Table1[[#This Row],[gross]]-Table1[[#This Row],[budget]]</f>
        <v>-3137195</v>
      </c>
      <c r="R2187" s="5" t="str">
        <f>IF(Table1[[#This Row],[Profit]]&gt;0,"Profit","Loss")</f>
        <v>Loss</v>
      </c>
      <c r="S2187" s="6" t="str">
        <f>FLOOR(Table1[[#This Row],[year]]-1900,10)+1900 &amp; "-" &amp; FLOOR(Table1[[#This Row],[year]]-1890,10)+1900</f>
        <v>1990-2000</v>
      </c>
      <c r="T2187" s="14" t="s">
        <v>21835</v>
      </c>
      <c r="AB2187" s="14"/>
    </row>
    <row r="2188" spans="1:28" hidden="1" x14ac:dyDescent="0.3">
      <c r="A2188" t="s">
        <v>6821</v>
      </c>
      <c r="B2188" t="s">
        <v>16</v>
      </c>
      <c r="C2188" t="s">
        <v>17</v>
      </c>
      <c r="D2188">
        <v>1992</v>
      </c>
      <c r="E2188" t="s">
        <v>6390</v>
      </c>
      <c r="F2188">
        <v>5.4</v>
      </c>
      <c r="G2188">
        <v>18000</v>
      </c>
      <c r="H2188" t="s">
        <v>6039</v>
      </c>
      <c r="I2188" t="s">
        <v>6822</v>
      </c>
      <c r="J2188" t="s">
        <v>2103</v>
      </c>
      <c r="K2188" t="s">
        <v>30</v>
      </c>
      <c r="L2188">
        <v>3000000</v>
      </c>
      <c r="M2188">
        <v>1829804</v>
      </c>
      <c r="N2188" t="s">
        <v>2001</v>
      </c>
      <c r="O2188">
        <v>93</v>
      </c>
      <c r="P2188" t="str">
        <f>IF(Table1[[#This Row],[score]]&gt;=8.5,"High",IF(Table1[[#This Row],[score]]&gt;=7,"Medium","Low"))</f>
        <v>Low</v>
      </c>
      <c r="Q2188" s="5">
        <f>Table1[[#This Row],[gross]]-Table1[[#This Row],[budget]]</f>
        <v>-1170196</v>
      </c>
      <c r="R2188" s="5" t="str">
        <f>IF(Table1[[#This Row],[Profit]]&gt;0,"Profit","Loss")</f>
        <v>Loss</v>
      </c>
      <c r="S2188" s="6" t="str">
        <f>FLOOR(Table1[[#This Row],[year]]-1900,10)+1900 &amp; "-" &amp; FLOOR(Table1[[#This Row],[year]]-1890,10)+1900</f>
        <v>1990-2000</v>
      </c>
      <c r="T2188" s="14" t="s">
        <v>21835</v>
      </c>
      <c r="AB2188" s="14"/>
    </row>
    <row r="2189" spans="1:28" hidden="1" x14ac:dyDescent="0.3">
      <c r="A2189" t="s">
        <v>7242</v>
      </c>
      <c r="B2189" t="s">
        <v>16</v>
      </c>
      <c r="C2189" t="s">
        <v>17</v>
      </c>
      <c r="D2189">
        <v>1992</v>
      </c>
      <c r="E2189" t="s">
        <v>7243</v>
      </c>
      <c r="F2189">
        <v>6.8</v>
      </c>
      <c r="G2189">
        <v>2600</v>
      </c>
      <c r="H2189" t="s">
        <v>3248</v>
      </c>
      <c r="I2189" t="s">
        <v>3248</v>
      </c>
      <c r="J2189" t="s">
        <v>3873</v>
      </c>
      <c r="K2189" t="s">
        <v>30</v>
      </c>
      <c r="L2189">
        <v>2700000</v>
      </c>
      <c r="M2189">
        <v>1723319</v>
      </c>
      <c r="N2189" t="s">
        <v>4881</v>
      </c>
      <c r="O2189">
        <v>106</v>
      </c>
      <c r="P2189" t="str">
        <f>IF(Table1[[#This Row],[score]]&gt;=8.5,"High",IF(Table1[[#This Row],[score]]&gt;=7,"Medium","Low"))</f>
        <v>Low</v>
      </c>
      <c r="Q2189" s="5">
        <f>Table1[[#This Row],[gross]]-Table1[[#This Row],[budget]]</f>
        <v>-976681</v>
      </c>
      <c r="R2189" s="5" t="str">
        <f>IF(Table1[[#This Row],[Profit]]&gt;0,"Profit","Loss")</f>
        <v>Loss</v>
      </c>
      <c r="S2189" s="6" t="str">
        <f>FLOOR(Table1[[#This Row],[year]]-1900,10)+1900 &amp; "-" &amp; FLOOR(Table1[[#This Row],[year]]-1890,10)+1900</f>
        <v>1990-2000</v>
      </c>
      <c r="T2189" s="14" t="s">
        <v>21835</v>
      </c>
      <c r="AB2189" s="14"/>
    </row>
    <row r="2190" spans="1:28" hidden="1" x14ac:dyDescent="0.3">
      <c r="A2190" t="s">
        <v>7214</v>
      </c>
      <c r="B2190" t="s">
        <v>33</v>
      </c>
      <c r="C2190" t="s">
        <v>41</v>
      </c>
      <c r="D2190">
        <v>1992</v>
      </c>
      <c r="E2190" t="s">
        <v>7092</v>
      </c>
      <c r="F2190">
        <v>5.3</v>
      </c>
      <c r="G2190">
        <v>1600</v>
      </c>
      <c r="H2190" t="s">
        <v>875</v>
      </c>
      <c r="I2190" t="s">
        <v>7215</v>
      </c>
      <c r="J2190" t="s">
        <v>1495</v>
      </c>
      <c r="K2190" t="s">
        <v>30</v>
      </c>
      <c r="L2190">
        <f>20500000</f>
        <v>20500000</v>
      </c>
      <c r="M2190">
        <v>1659542</v>
      </c>
      <c r="N2190" t="s">
        <v>2951</v>
      </c>
      <c r="O2190">
        <v>93</v>
      </c>
      <c r="P2190" t="str">
        <f>IF(Table1[[#This Row],[score]]&gt;=8.5,"High",IF(Table1[[#This Row],[score]]&gt;=7,"Medium","Low"))</f>
        <v>Low</v>
      </c>
      <c r="Q2190" s="5">
        <f>Table1[[#This Row],[gross]]-Table1[[#This Row],[budget]]</f>
        <v>-18840458</v>
      </c>
      <c r="R2190" s="5" t="str">
        <f>IF(Table1[[#This Row],[Profit]]&gt;0,"Profit","Loss")</f>
        <v>Loss</v>
      </c>
      <c r="S2190" s="6" t="str">
        <f>FLOOR(Table1[[#This Row],[year]]-1900,10)+1900 &amp; "-" &amp; FLOOR(Table1[[#This Row],[year]]-1890,10)+1900</f>
        <v>1990-2000</v>
      </c>
      <c r="T2190" s="14" t="s">
        <v>21835</v>
      </c>
      <c r="AB2190" s="14"/>
    </row>
    <row r="2191" spans="1:28" hidden="1" x14ac:dyDescent="0.3">
      <c r="A2191" t="s">
        <v>7193</v>
      </c>
      <c r="B2191" t="s">
        <v>16</v>
      </c>
      <c r="C2191" t="s">
        <v>17</v>
      </c>
      <c r="D2191">
        <v>1992</v>
      </c>
      <c r="E2191" t="s">
        <v>6941</v>
      </c>
      <c r="F2191">
        <v>6.3</v>
      </c>
      <c r="G2191">
        <v>1200</v>
      </c>
      <c r="H2191" t="s">
        <v>7194</v>
      </c>
      <c r="I2191" t="s">
        <v>7194</v>
      </c>
      <c r="J2191" t="s">
        <v>7195</v>
      </c>
      <c r="K2191" t="s">
        <v>30</v>
      </c>
      <c r="L2191">
        <f>20500000</f>
        <v>20500000</v>
      </c>
      <c r="M2191">
        <v>1557771</v>
      </c>
      <c r="N2191" t="s">
        <v>5076</v>
      </c>
      <c r="O2191">
        <v>100</v>
      </c>
      <c r="P2191" t="str">
        <f>IF(Table1[[#This Row],[score]]&gt;=8.5,"High",IF(Table1[[#This Row],[score]]&gt;=7,"Medium","Low"))</f>
        <v>Low</v>
      </c>
      <c r="Q2191" s="5">
        <f>Table1[[#This Row],[gross]]-Table1[[#This Row],[budget]]</f>
        <v>-18942229</v>
      </c>
      <c r="R2191" s="5" t="str">
        <f>IF(Table1[[#This Row],[Profit]]&gt;0,"Profit","Loss")</f>
        <v>Loss</v>
      </c>
      <c r="S2191" s="6" t="str">
        <f>FLOOR(Table1[[#This Row],[year]]-1900,10)+1900 &amp; "-" &amp; FLOOR(Table1[[#This Row],[year]]-1890,10)+1900</f>
        <v>1990-2000</v>
      </c>
      <c r="T2191" s="14" t="s">
        <v>21835</v>
      </c>
      <c r="AB2191" s="14"/>
    </row>
    <row r="2192" spans="1:28" hidden="1" x14ac:dyDescent="0.3">
      <c r="A2192" t="s">
        <v>6972</v>
      </c>
      <c r="B2192" t="s">
        <v>16</v>
      </c>
      <c r="C2192" t="s">
        <v>104</v>
      </c>
      <c r="D2192">
        <v>1992</v>
      </c>
      <c r="E2192" t="s">
        <v>6390</v>
      </c>
      <c r="F2192">
        <v>7.1</v>
      </c>
      <c r="G2192">
        <v>11000</v>
      </c>
      <c r="H2192" t="s">
        <v>6973</v>
      </c>
      <c r="I2192" t="s">
        <v>6974</v>
      </c>
      <c r="J2192" t="s">
        <v>4349</v>
      </c>
      <c r="K2192" t="s">
        <v>30</v>
      </c>
      <c r="L2192">
        <f>20500000</f>
        <v>20500000</v>
      </c>
      <c r="M2192">
        <v>1543112</v>
      </c>
      <c r="N2192" t="s">
        <v>6454</v>
      </c>
      <c r="O2192">
        <v>105</v>
      </c>
      <c r="P2192" t="str">
        <f>IF(Table1[[#This Row],[score]]&gt;=8.5,"High",IF(Table1[[#This Row],[score]]&gt;=7,"Medium","Low"))</f>
        <v>Medium</v>
      </c>
      <c r="Q2192" s="5">
        <f>Table1[[#This Row],[gross]]-Table1[[#This Row],[budget]]</f>
        <v>-18956888</v>
      </c>
      <c r="R2192" s="5" t="str">
        <f>IF(Table1[[#This Row],[Profit]]&gt;0,"Profit","Loss")</f>
        <v>Loss</v>
      </c>
      <c r="S2192" s="6" t="str">
        <f>FLOOR(Table1[[#This Row],[year]]-1900,10)+1900 &amp; "-" &amp; FLOOR(Table1[[#This Row],[year]]-1890,10)+1900</f>
        <v>1990-2000</v>
      </c>
      <c r="T2192" s="14" t="s">
        <v>21835</v>
      </c>
      <c r="AB2192" s="14"/>
    </row>
    <row r="2193" spans="1:28" hidden="1" x14ac:dyDescent="0.3">
      <c r="A2193" t="s">
        <v>7090</v>
      </c>
      <c r="B2193" t="s">
        <v>16</v>
      </c>
      <c r="C2193" t="s">
        <v>17</v>
      </c>
      <c r="D2193">
        <v>1992</v>
      </c>
      <c r="E2193" t="s">
        <v>7076</v>
      </c>
      <c r="F2193">
        <v>7.2</v>
      </c>
      <c r="G2193">
        <v>8500</v>
      </c>
      <c r="H2193" t="s">
        <v>1483</v>
      </c>
      <c r="I2193" t="s">
        <v>2210</v>
      </c>
      <c r="J2193" t="s">
        <v>6682</v>
      </c>
      <c r="K2193" t="s">
        <v>30</v>
      </c>
      <c r="L2193">
        <v>5000000</v>
      </c>
      <c r="M2193">
        <v>1526697</v>
      </c>
      <c r="N2193" t="s">
        <v>2212</v>
      </c>
      <c r="O2193">
        <v>108</v>
      </c>
      <c r="P2193" t="str">
        <f>IF(Table1[[#This Row],[score]]&gt;=8.5,"High",IF(Table1[[#This Row],[score]]&gt;=7,"Medium","Low"))</f>
        <v>Medium</v>
      </c>
      <c r="Q2193" s="5">
        <f>Table1[[#This Row],[gross]]-Table1[[#This Row],[budget]]</f>
        <v>-3473303</v>
      </c>
      <c r="R2193" s="5" t="str">
        <f>IF(Table1[[#This Row],[Profit]]&gt;0,"Profit","Loss")</f>
        <v>Loss</v>
      </c>
      <c r="S2193" s="6" t="str">
        <f>FLOOR(Table1[[#This Row],[year]]-1900,10)+1900 &amp; "-" &amp; FLOOR(Table1[[#This Row],[year]]-1890,10)+1900</f>
        <v>1990-2000</v>
      </c>
      <c r="T2193" s="14" t="s">
        <v>21835</v>
      </c>
      <c r="AB2193" s="14"/>
    </row>
    <row r="2194" spans="1:28" hidden="1" x14ac:dyDescent="0.3">
      <c r="A2194" t="s">
        <v>7258</v>
      </c>
      <c r="B2194" t="s">
        <v>16</v>
      </c>
      <c r="C2194" t="s">
        <v>41</v>
      </c>
      <c r="D2194">
        <v>1992</v>
      </c>
      <c r="E2194" t="s">
        <v>7259</v>
      </c>
      <c r="F2194">
        <v>6.6</v>
      </c>
      <c r="G2194">
        <v>1300</v>
      </c>
      <c r="H2194" t="s">
        <v>3312</v>
      </c>
      <c r="I2194" t="s">
        <v>7260</v>
      </c>
      <c r="J2194" t="s">
        <v>4208</v>
      </c>
      <c r="K2194" t="s">
        <v>30</v>
      </c>
      <c r="L2194">
        <f>20500000</f>
        <v>20500000</v>
      </c>
      <c r="M2194">
        <v>1514114</v>
      </c>
      <c r="N2194" t="s">
        <v>7261</v>
      </c>
      <c r="O2194">
        <v>110</v>
      </c>
      <c r="P2194" t="str">
        <f>IF(Table1[[#This Row],[score]]&gt;=8.5,"High",IF(Table1[[#This Row],[score]]&gt;=7,"Medium","Low"))</f>
        <v>Low</v>
      </c>
      <c r="Q2194" s="5">
        <f>Table1[[#This Row],[gross]]-Table1[[#This Row],[budget]]</f>
        <v>-18985886</v>
      </c>
      <c r="R2194" s="5" t="str">
        <f>IF(Table1[[#This Row],[Profit]]&gt;0,"Profit","Loss")</f>
        <v>Loss</v>
      </c>
      <c r="S2194" s="6" t="str">
        <f>FLOOR(Table1[[#This Row],[year]]-1900,10)+1900 &amp; "-" &amp; FLOOR(Table1[[#This Row],[year]]-1890,10)+1900</f>
        <v>1990-2000</v>
      </c>
      <c r="T2194" s="14" t="s">
        <v>21835</v>
      </c>
      <c r="AB2194" s="14"/>
    </row>
    <row r="2195" spans="1:28" hidden="1" x14ac:dyDescent="0.3">
      <c r="A2195" t="s">
        <v>7273</v>
      </c>
      <c r="B2195" t="s">
        <v>1974</v>
      </c>
      <c r="C2195" t="s">
        <v>25</v>
      </c>
      <c r="D2195">
        <v>1992</v>
      </c>
      <c r="E2195" t="s">
        <v>7274</v>
      </c>
      <c r="F2195">
        <v>5.7</v>
      </c>
      <c r="G2195">
        <v>876</v>
      </c>
      <c r="H2195" t="s">
        <v>7275</v>
      </c>
      <c r="I2195" t="s">
        <v>7275</v>
      </c>
      <c r="J2195" t="s">
        <v>3929</v>
      </c>
      <c r="K2195" t="s">
        <v>448</v>
      </c>
      <c r="L2195">
        <f>20500000</f>
        <v>20500000</v>
      </c>
      <c r="M2195">
        <v>1434174</v>
      </c>
      <c r="N2195" t="s">
        <v>7276</v>
      </c>
      <c r="O2195">
        <v>112</v>
      </c>
      <c r="P2195" t="str">
        <f>IF(Table1[[#This Row],[score]]&gt;=8.5,"High",IF(Table1[[#This Row],[score]]&gt;=7,"Medium","Low"))</f>
        <v>Low</v>
      </c>
      <c r="Q2195" s="5">
        <f>Table1[[#This Row],[gross]]-Table1[[#This Row],[budget]]</f>
        <v>-19065826</v>
      </c>
      <c r="R2195" s="5" t="str">
        <f>IF(Table1[[#This Row],[Profit]]&gt;0,"Profit","Loss")</f>
        <v>Loss</v>
      </c>
      <c r="S2195" s="6" t="str">
        <f>FLOOR(Table1[[#This Row],[year]]-1900,10)+1900 &amp; "-" &amp; FLOOR(Table1[[#This Row],[year]]-1890,10)+1900</f>
        <v>1990-2000</v>
      </c>
      <c r="T2195" s="14" t="s">
        <v>21835</v>
      </c>
      <c r="AB2195" s="14"/>
    </row>
    <row r="2196" spans="1:28" hidden="1" x14ac:dyDescent="0.3">
      <c r="A2196" t="s">
        <v>7044</v>
      </c>
      <c r="B2196" t="s">
        <v>16</v>
      </c>
      <c r="C2196" t="s">
        <v>104</v>
      </c>
      <c r="D2196">
        <v>1992</v>
      </c>
      <c r="E2196" t="s">
        <v>6854</v>
      </c>
      <c r="F2196">
        <v>6.8</v>
      </c>
      <c r="G2196">
        <v>5400</v>
      </c>
      <c r="H2196" t="s">
        <v>7045</v>
      </c>
      <c r="I2196" t="s">
        <v>7045</v>
      </c>
      <c r="J2196" t="s">
        <v>7046</v>
      </c>
      <c r="K2196" t="s">
        <v>30</v>
      </c>
      <c r="L2196">
        <v>4000000</v>
      </c>
      <c r="M2196">
        <v>1373196</v>
      </c>
      <c r="N2196" t="s">
        <v>7047</v>
      </c>
      <c r="O2196">
        <v>98</v>
      </c>
      <c r="P2196" t="str">
        <f>IF(Table1[[#This Row],[score]]&gt;=8.5,"High",IF(Table1[[#This Row],[score]]&gt;=7,"Medium","Low"))</f>
        <v>Low</v>
      </c>
      <c r="Q2196" s="5">
        <f>Table1[[#This Row],[gross]]-Table1[[#This Row],[budget]]</f>
        <v>-2626804</v>
      </c>
      <c r="R2196" s="5" t="str">
        <f>IF(Table1[[#This Row],[Profit]]&gt;0,"Profit","Loss")</f>
        <v>Loss</v>
      </c>
      <c r="S2196" s="6" t="str">
        <f>FLOOR(Table1[[#This Row],[year]]-1900,10)+1900 &amp; "-" &amp; FLOOR(Table1[[#This Row],[year]]-1890,10)+1900</f>
        <v>1990-2000</v>
      </c>
      <c r="T2196" s="14" t="s">
        <v>21835</v>
      </c>
      <c r="AB2196" s="14"/>
    </row>
    <row r="2197" spans="1:28" hidden="1" x14ac:dyDescent="0.3">
      <c r="A2197" t="s">
        <v>7117</v>
      </c>
      <c r="B2197" t="s">
        <v>16</v>
      </c>
      <c r="C2197" t="s">
        <v>17</v>
      </c>
      <c r="D2197">
        <v>1992</v>
      </c>
      <c r="E2197" t="s">
        <v>6771</v>
      </c>
      <c r="F2197">
        <v>6.6</v>
      </c>
      <c r="G2197">
        <v>3700</v>
      </c>
      <c r="H2197" t="s">
        <v>7118</v>
      </c>
      <c r="I2197" t="s">
        <v>7118</v>
      </c>
      <c r="J2197" t="s">
        <v>2514</v>
      </c>
      <c r="K2197" t="s">
        <v>30</v>
      </c>
      <c r="L2197">
        <f>20500000</f>
        <v>20500000</v>
      </c>
      <c r="M2197">
        <v>1342613</v>
      </c>
      <c r="N2197" t="s">
        <v>7119</v>
      </c>
      <c r="O2197">
        <v>101</v>
      </c>
      <c r="P2197" t="str">
        <f>IF(Table1[[#This Row],[score]]&gt;=8.5,"High",IF(Table1[[#This Row],[score]]&gt;=7,"Medium","Low"))</f>
        <v>Low</v>
      </c>
      <c r="Q2197" s="5">
        <f>Table1[[#This Row],[gross]]-Table1[[#This Row],[budget]]</f>
        <v>-19157387</v>
      </c>
      <c r="R2197" s="5" t="str">
        <f>IF(Table1[[#This Row],[Profit]]&gt;0,"Profit","Loss")</f>
        <v>Loss</v>
      </c>
      <c r="S2197" s="6" t="str">
        <f>FLOOR(Table1[[#This Row],[year]]-1900,10)+1900 &amp; "-" &amp; FLOOR(Table1[[#This Row],[year]]-1890,10)+1900</f>
        <v>1990-2000</v>
      </c>
      <c r="T2197" s="14" t="s">
        <v>21835</v>
      </c>
      <c r="AB2197" s="14"/>
    </row>
    <row r="2198" spans="1:28" hidden="1" x14ac:dyDescent="0.3">
      <c r="A2198" t="s">
        <v>7137</v>
      </c>
      <c r="B2198" t="s">
        <v>443</v>
      </c>
      <c r="C2198" t="s">
        <v>63</v>
      </c>
      <c r="D2198">
        <v>1992</v>
      </c>
      <c r="E2198" t="s">
        <v>6771</v>
      </c>
      <c r="F2198">
        <v>7.8</v>
      </c>
      <c r="G2198">
        <v>3000</v>
      </c>
      <c r="H2198" t="s">
        <v>4115</v>
      </c>
      <c r="I2198" t="s">
        <v>1079</v>
      </c>
      <c r="J2198" t="s">
        <v>7138</v>
      </c>
      <c r="K2198" t="s">
        <v>1081</v>
      </c>
      <c r="L2198">
        <f>20500000</f>
        <v>20500000</v>
      </c>
      <c r="M2198">
        <v>1253106</v>
      </c>
      <c r="N2198" t="s">
        <v>7139</v>
      </c>
      <c r="O2198">
        <v>182</v>
      </c>
      <c r="P2198" t="str">
        <f>IF(Table1[[#This Row],[score]]&gt;=8.5,"High",IF(Table1[[#This Row],[score]]&gt;=7,"Medium","Low"))</f>
        <v>Medium</v>
      </c>
      <c r="Q2198" s="5">
        <f>Table1[[#This Row],[gross]]-Table1[[#This Row],[budget]]</f>
        <v>-19246894</v>
      </c>
      <c r="R2198" s="5" t="str">
        <f>IF(Table1[[#This Row],[Profit]]&gt;0,"Profit","Loss")</f>
        <v>Loss</v>
      </c>
      <c r="S2198" s="6" t="str">
        <f>FLOOR(Table1[[#This Row],[year]]-1900,10)+1900 &amp; "-" &amp; FLOOR(Table1[[#This Row],[year]]-1890,10)+1900</f>
        <v>1990-2000</v>
      </c>
      <c r="T2198" s="14" t="s">
        <v>21835</v>
      </c>
      <c r="AB2198" s="14"/>
    </row>
    <row r="2199" spans="1:28" hidden="1" x14ac:dyDescent="0.3">
      <c r="A2199" t="s">
        <v>7249</v>
      </c>
      <c r="B2199" t="s">
        <v>16</v>
      </c>
      <c r="C2199" t="s">
        <v>41</v>
      </c>
      <c r="D2199">
        <v>1992</v>
      </c>
      <c r="E2199" t="s">
        <v>6986</v>
      </c>
      <c r="F2199">
        <v>5.4</v>
      </c>
      <c r="G2199">
        <v>2100</v>
      </c>
      <c r="H2199" t="s">
        <v>7250</v>
      </c>
      <c r="I2199" t="s">
        <v>7250</v>
      </c>
      <c r="J2199" t="s">
        <v>7251</v>
      </c>
      <c r="K2199" t="s">
        <v>30</v>
      </c>
      <c r="L2199">
        <f>20500000</f>
        <v>20500000</v>
      </c>
      <c r="M2199">
        <v>1102469</v>
      </c>
      <c r="N2199" t="s">
        <v>7252</v>
      </c>
      <c r="O2199">
        <v>110</v>
      </c>
      <c r="P2199" t="str">
        <f>IF(Table1[[#This Row],[score]]&gt;=8.5,"High",IF(Table1[[#This Row],[score]]&gt;=7,"Medium","Low"))</f>
        <v>Low</v>
      </c>
      <c r="Q2199" s="5">
        <f>Table1[[#This Row],[gross]]-Table1[[#This Row],[budget]]</f>
        <v>-19397531</v>
      </c>
      <c r="R2199" s="5" t="str">
        <f>IF(Table1[[#This Row],[Profit]]&gt;0,"Profit","Loss")</f>
        <v>Loss</v>
      </c>
      <c r="S2199" s="6" t="str">
        <f>FLOOR(Table1[[#This Row],[year]]-1900,10)+1900 &amp; "-" &amp; FLOOR(Table1[[#This Row],[year]]-1890,10)+1900</f>
        <v>1990-2000</v>
      </c>
      <c r="T2199" s="14" t="s">
        <v>21835</v>
      </c>
      <c r="AB2199" s="14"/>
    </row>
    <row r="2200" spans="1:28" hidden="1" x14ac:dyDescent="0.3">
      <c r="A2200" t="s">
        <v>7070</v>
      </c>
      <c r="B2200" t="s">
        <v>16</v>
      </c>
      <c r="C2200" t="s">
        <v>17</v>
      </c>
      <c r="D2200">
        <v>1992</v>
      </c>
      <c r="E2200" t="s">
        <v>4216</v>
      </c>
      <c r="F2200">
        <v>6.6</v>
      </c>
      <c r="G2200">
        <v>2100</v>
      </c>
      <c r="H2200" t="s">
        <v>2864</v>
      </c>
      <c r="I2200" t="s">
        <v>7071</v>
      </c>
      <c r="J2200" t="s">
        <v>4521</v>
      </c>
      <c r="K2200" t="s">
        <v>22</v>
      </c>
      <c r="L2200">
        <v>10000000</v>
      </c>
      <c r="M2200">
        <v>1100218</v>
      </c>
      <c r="N2200" t="s">
        <v>4029</v>
      </c>
      <c r="O2200">
        <v>95</v>
      </c>
      <c r="P2200" t="str">
        <f>IF(Table1[[#This Row],[score]]&gt;=8.5,"High",IF(Table1[[#This Row],[score]]&gt;=7,"Medium","Low"))</f>
        <v>Low</v>
      </c>
      <c r="Q2200" s="5">
        <f>Table1[[#This Row],[gross]]-Table1[[#This Row],[budget]]</f>
        <v>-8899782</v>
      </c>
      <c r="R2200" s="5" t="str">
        <f>IF(Table1[[#This Row],[Profit]]&gt;0,"Profit","Loss")</f>
        <v>Loss</v>
      </c>
      <c r="S2200" s="6" t="str">
        <f>FLOOR(Table1[[#This Row],[year]]-1900,10)+1900 &amp; "-" &amp; FLOOR(Table1[[#This Row],[year]]-1890,10)+1900</f>
        <v>1990-2000</v>
      </c>
      <c r="T2200" s="14" t="s">
        <v>21835</v>
      </c>
      <c r="AB2200" s="14"/>
    </row>
    <row r="2201" spans="1:28" hidden="1" x14ac:dyDescent="0.3">
      <c r="A2201" t="s">
        <v>7088</v>
      </c>
      <c r="B2201" t="s">
        <v>16</v>
      </c>
      <c r="C2201" t="s">
        <v>104</v>
      </c>
      <c r="D2201">
        <v>1992</v>
      </c>
      <c r="E2201" t="s">
        <v>7089</v>
      </c>
      <c r="F2201">
        <v>6.8</v>
      </c>
      <c r="G2201">
        <v>6300</v>
      </c>
      <c r="H2201" t="s">
        <v>183</v>
      </c>
      <c r="I2201" t="s">
        <v>183</v>
      </c>
      <c r="J2201" t="s">
        <v>4497</v>
      </c>
      <c r="K2201" t="s">
        <v>30</v>
      </c>
      <c r="L2201">
        <v>5000000</v>
      </c>
      <c r="M2201">
        <v>1055987</v>
      </c>
      <c r="N2201" t="s">
        <v>4109</v>
      </c>
      <c r="O2201">
        <v>103</v>
      </c>
      <c r="P2201" t="str">
        <f>IF(Table1[[#This Row],[score]]&gt;=8.5,"High",IF(Table1[[#This Row],[score]]&gt;=7,"Medium","Low"))</f>
        <v>Low</v>
      </c>
      <c r="Q2201" s="5">
        <f>Table1[[#This Row],[gross]]-Table1[[#This Row],[budget]]</f>
        <v>-3944013</v>
      </c>
      <c r="R2201" s="5" t="str">
        <f>IF(Table1[[#This Row],[Profit]]&gt;0,"Profit","Loss")</f>
        <v>Loss</v>
      </c>
      <c r="S2201" s="6" t="str">
        <f>FLOOR(Table1[[#This Row],[year]]-1900,10)+1900 &amp; "-" &amp; FLOOR(Table1[[#This Row],[year]]-1890,10)+1900</f>
        <v>1990-2000</v>
      </c>
      <c r="T2201" s="14" t="s">
        <v>21844</v>
      </c>
      <c r="AB2201" s="14"/>
    </row>
    <row r="2202" spans="1:28" hidden="1" x14ac:dyDescent="0.3">
      <c r="A2202" t="s">
        <v>7163</v>
      </c>
      <c r="B2202" t="s">
        <v>1974</v>
      </c>
      <c r="C2202" t="s">
        <v>17</v>
      </c>
      <c r="D2202">
        <v>1992</v>
      </c>
      <c r="E2202" t="s">
        <v>6659</v>
      </c>
      <c r="F2202">
        <v>6.6</v>
      </c>
      <c r="G2202">
        <v>3800</v>
      </c>
      <c r="H2202" t="s">
        <v>1847</v>
      </c>
      <c r="I2202" t="s">
        <v>7164</v>
      </c>
      <c r="J2202" t="s">
        <v>1002</v>
      </c>
      <c r="K2202" t="s">
        <v>30</v>
      </c>
      <c r="L2202">
        <v>18000000</v>
      </c>
      <c r="M2202">
        <v>1014726</v>
      </c>
      <c r="N2202" t="s">
        <v>50</v>
      </c>
      <c r="O2202">
        <v>105</v>
      </c>
      <c r="P2202" t="str">
        <f>IF(Table1[[#This Row],[score]]&gt;=8.5,"High",IF(Table1[[#This Row],[score]]&gt;=7,"Medium","Low"))</f>
        <v>Low</v>
      </c>
      <c r="Q2202" s="5">
        <f>Table1[[#This Row],[gross]]-Table1[[#This Row],[budget]]</f>
        <v>-16985274</v>
      </c>
      <c r="R2202" s="5" t="str">
        <f>IF(Table1[[#This Row],[Profit]]&gt;0,"Profit","Loss")</f>
        <v>Loss</v>
      </c>
      <c r="S2202" s="6" t="str">
        <f>FLOOR(Table1[[#This Row],[year]]-1900,10)+1900 &amp; "-" &amp; FLOOR(Table1[[#This Row],[year]]-1890,10)+1900</f>
        <v>1990-2000</v>
      </c>
      <c r="T2202" s="14" t="s">
        <v>21835</v>
      </c>
      <c r="AB2202" s="14"/>
    </row>
    <row r="2203" spans="1:28" hidden="1" x14ac:dyDescent="0.3">
      <c r="A2203" t="s">
        <v>7087</v>
      </c>
      <c r="B2203" t="s">
        <v>16</v>
      </c>
      <c r="C2203" t="s">
        <v>104</v>
      </c>
      <c r="D2203">
        <v>1992</v>
      </c>
      <c r="E2203" t="s">
        <v>6870</v>
      </c>
      <c r="F2203">
        <v>6.1</v>
      </c>
      <c r="G2203">
        <v>8100</v>
      </c>
      <c r="H2203" t="s">
        <v>5305</v>
      </c>
      <c r="I2203" t="s">
        <v>6886</v>
      </c>
      <c r="J2203" t="s">
        <v>2191</v>
      </c>
      <c r="K2203" t="s">
        <v>30</v>
      </c>
      <c r="L2203">
        <v>9000000</v>
      </c>
      <c r="M2203">
        <v>923418</v>
      </c>
      <c r="N2203" t="s">
        <v>3908</v>
      </c>
      <c r="O2203">
        <v>116</v>
      </c>
      <c r="P2203" t="str">
        <f>IF(Table1[[#This Row],[score]]&gt;=8.5,"High",IF(Table1[[#This Row],[score]]&gt;=7,"Medium","Low"))</f>
        <v>Low</v>
      </c>
      <c r="Q2203" s="5">
        <f>Table1[[#This Row],[gross]]-Table1[[#This Row],[budget]]</f>
        <v>-8076582</v>
      </c>
      <c r="R2203" s="5" t="str">
        <f>IF(Table1[[#This Row],[Profit]]&gt;0,"Profit","Loss")</f>
        <v>Loss</v>
      </c>
      <c r="S2203" s="6" t="str">
        <f>FLOOR(Table1[[#This Row],[year]]-1900,10)+1900 &amp; "-" &amp; FLOOR(Table1[[#This Row],[year]]-1890,10)+1900</f>
        <v>1990-2000</v>
      </c>
      <c r="T2203" s="14" t="s">
        <v>21835</v>
      </c>
      <c r="AB2203" s="14"/>
    </row>
    <row r="2204" spans="1:28" hidden="1" x14ac:dyDescent="0.3">
      <c r="A2204" t="s">
        <v>7212</v>
      </c>
      <c r="B2204" t="s">
        <v>33</v>
      </c>
      <c r="C2204" t="s">
        <v>41</v>
      </c>
      <c r="D2204">
        <v>1992</v>
      </c>
      <c r="E2204" t="s">
        <v>7124</v>
      </c>
      <c r="F2204">
        <v>7.1</v>
      </c>
      <c r="G2204">
        <v>4100</v>
      </c>
      <c r="H2204" t="s">
        <v>5720</v>
      </c>
      <c r="I2204" t="s">
        <v>7213</v>
      </c>
      <c r="J2204" t="s">
        <v>6246</v>
      </c>
      <c r="K2204" t="s">
        <v>30</v>
      </c>
      <c r="L2204">
        <f>20500000</f>
        <v>20500000</v>
      </c>
      <c r="M2204">
        <v>918239</v>
      </c>
      <c r="N2204" t="s">
        <v>44</v>
      </c>
      <c r="O2204">
        <v>80</v>
      </c>
      <c r="P2204" t="str">
        <f>IF(Table1[[#This Row],[score]]&gt;=8.5,"High",IF(Table1[[#This Row],[score]]&gt;=7,"Medium","Low"))</f>
        <v>Medium</v>
      </c>
      <c r="Q2204" s="5">
        <f>Table1[[#This Row],[gross]]-Table1[[#This Row],[budget]]</f>
        <v>-19581761</v>
      </c>
      <c r="R2204" s="5" t="str">
        <f>IF(Table1[[#This Row],[Profit]]&gt;0,"Profit","Loss")</f>
        <v>Loss</v>
      </c>
      <c r="S2204" s="6" t="str">
        <f>FLOOR(Table1[[#This Row],[year]]-1900,10)+1900 &amp; "-" &amp; FLOOR(Table1[[#This Row],[year]]-1890,10)+1900</f>
        <v>1990-2000</v>
      </c>
      <c r="T2204" s="14" t="s">
        <v>21835</v>
      </c>
      <c r="AB2204" s="14"/>
    </row>
    <row r="2205" spans="1:28" hidden="1" x14ac:dyDescent="0.3">
      <c r="A2205" t="s">
        <v>7034</v>
      </c>
      <c r="B2205" t="s">
        <v>1974</v>
      </c>
      <c r="C2205" t="s">
        <v>41</v>
      </c>
      <c r="D2205">
        <v>1992</v>
      </c>
      <c r="E2205" t="s">
        <v>6722</v>
      </c>
      <c r="F2205">
        <v>5.7</v>
      </c>
      <c r="G2205">
        <v>13000</v>
      </c>
      <c r="H2205" t="s">
        <v>3364</v>
      </c>
      <c r="I2205" t="s">
        <v>3364</v>
      </c>
      <c r="J2205" t="s">
        <v>7035</v>
      </c>
      <c r="K2205" t="s">
        <v>30</v>
      </c>
      <c r="L2205">
        <f>20500000</f>
        <v>20500000</v>
      </c>
      <c r="M2205">
        <v>754935</v>
      </c>
      <c r="N2205" t="s">
        <v>7036</v>
      </c>
      <c r="O2205">
        <v>92</v>
      </c>
      <c r="P2205" t="str">
        <f>IF(Table1[[#This Row],[score]]&gt;=8.5,"High",IF(Table1[[#This Row],[score]]&gt;=7,"Medium","Low"))</f>
        <v>Low</v>
      </c>
      <c r="Q2205" s="5">
        <f>Table1[[#This Row],[gross]]-Table1[[#This Row],[budget]]</f>
        <v>-19745065</v>
      </c>
      <c r="R2205" s="5" t="str">
        <f>IF(Table1[[#This Row],[Profit]]&gt;0,"Profit","Loss")</f>
        <v>Loss</v>
      </c>
      <c r="S2205" s="6" t="str">
        <f>FLOOR(Table1[[#This Row],[year]]-1900,10)+1900 &amp; "-" &amp; FLOOR(Table1[[#This Row],[year]]-1890,10)+1900</f>
        <v>1990-2000</v>
      </c>
      <c r="T2205" s="14" t="s">
        <v>21835</v>
      </c>
      <c r="AB2205" s="14"/>
    </row>
    <row r="2206" spans="1:28" hidden="1" x14ac:dyDescent="0.3">
      <c r="A2206" t="s">
        <v>7171</v>
      </c>
      <c r="B2206" t="s">
        <v>2676</v>
      </c>
      <c r="C2206" t="s">
        <v>41</v>
      </c>
      <c r="D2206">
        <v>1992</v>
      </c>
      <c r="E2206" t="s">
        <v>5280</v>
      </c>
      <c r="F2206">
        <v>6.5</v>
      </c>
      <c r="G2206">
        <v>2900</v>
      </c>
      <c r="H2206" t="s">
        <v>7172</v>
      </c>
      <c r="I2206" t="s">
        <v>7172</v>
      </c>
      <c r="J2206" t="s">
        <v>7173</v>
      </c>
      <c r="K2206" t="s">
        <v>30</v>
      </c>
      <c r="L2206">
        <v>22769</v>
      </c>
      <c r="M2206">
        <v>692585</v>
      </c>
      <c r="N2206" t="s">
        <v>7174</v>
      </c>
      <c r="O2206">
        <v>81</v>
      </c>
      <c r="P2206" t="str">
        <f>IF(Table1[[#This Row],[score]]&gt;=8.5,"High",IF(Table1[[#This Row],[score]]&gt;=7,"Medium","Low"))</f>
        <v>Low</v>
      </c>
      <c r="Q2206" s="5">
        <f>Table1[[#This Row],[gross]]-Table1[[#This Row],[budget]]</f>
        <v>669816</v>
      </c>
      <c r="R2206" s="5" t="str">
        <f>IF(Table1[[#This Row],[Profit]]&gt;0,"Profit","Loss")</f>
        <v>Profit</v>
      </c>
      <c r="S2206" s="6" t="str">
        <f>FLOOR(Table1[[#This Row],[year]]-1900,10)+1900 &amp; "-" &amp; FLOOR(Table1[[#This Row],[year]]-1890,10)+1900</f>
        <v>1990-2000</v>
      </c>
      <c r="T2206" s="14" t="s">
        <v>21835</v>
      </c>
      <c r="AB2206" s="14"/>
    </row>
    <row r="2207" spans="1:28" hidden="1" x14ac:dyDescent="0.3">
      <c r="A2207" t="s">
        <v>7184</v>
      </c>
      <c r="B2207" t="s">
        <v>443</v>
      </c>
      <c r="C2207" t="s">
        <v>41</v>
      </c>
      <c r="D2207">
        <v>1992</v>
      </c>
      <c r="E2207" t="s">
        <v>7185</v>
      </c>
      <c r="F2207">
        <v>7.5</v>
      </c>
      <c r="G2207">
        <v>6700</v>
      </c>
      <c r="H2207" t="s">
        <v>7186</v>
      </c>
      <c r="I2207" t="s">
        <v>7186</v>
      </c>
      <c r="J2207" t="s">
        <v>7187</v>
      </c>
      <c r="K2207" t="s">
        <v>195</v>
      </c>
      <c r="L2207">
        <f>20500000</f>
        <v>20500000</v>
      </c>
      <c r="M2207">
        <v>611703</v>
      </c>
      <c r="N2207" t="s">
        <v>7188</v>
      </c>
      <c r="O2207">
        <v>107</v>
      </c>
      <c r="P2207" t="str">
        <f>IF(Table1[[#This Row],[score]]&gt;=8.5,"High",IF(Table1[[#This Row],[score]]&gt;=7,"Medium","Low"))</f>
        <v>Medium</v>
      </c>
      <c r="Q2207" s="5">
        <f>Table1[[#This Row],[gross]]-Table1[[#This Row],[budget]]</f>
        <v>-19888297</v>
      </c>
      <c r="R2207" s="5" t="str">
        <f>IF(Table1[[#This Row],[Profit]]&gt;0,"Profit","Loss")</f>
        <v>Loss</v>
      </c>
      <c r="S2207" s="6" t="str">
        <f>FLOOR(Table1[[#This Row],[year]]-1900,10)+1900 &amp; "-" &amp; FLOOR(Table1[[#This Row],[year]]-1890,10)+1900</f>
        <v>1990-2000</v>
      </c>
      <c r="T2207" s="14" t="s">
        <v>21835</v>
      </c>
      <c r="AB2207" s="14"/>
    </row>
    <row r="2208" spans="1:28" hidden="1" x14ac:dyDescent="0.3">
      <c r="A2208" t="s">
        <v>7238</v>
      </c>
      <c r="B2208" t="s">
        <v>1974</v>
      </c>
      <c r="C2208" t="s">
        <v>4834</v>
      </c>
      <c r="D2208">
        <v>1992</v>
      </c>
      <c r="E2208" t="s">
        <v>7239</v>
      </c>
      <c r="F2208">
        <v>5</v>
      </c>
      <c r="G2208">
        <v>2100</v>
      </c>
      <c r="H2208" t="s">
        <v>1188</v>
      </c>
      <c r="I2208" t="s">
        <v>2303</v>
      </c>
      <c r="J2208" t="s">
        <v>7240</v>
      </c>
      <c r="K2208" t="s">
        <v>30</v>
      </c>
      <c r="L2208">
        <v>24000000</v>
      </c>
      <c r="M2208">
        <v>608866</v>
      </c>
      <c r="N2208" t="s">
        <v>7241</v>
      </c>
      <c r="O2208">
        <v>90</v>
      </c>
      <c r="P2208" t="str">
        <f>IF(Table1[[#This Row],[score]]&gt;=8.5,"High",IF(Table1[[#This Row],[score]]&gt;=7,"Medium","Low"))</f>
        <v>Low</v>
      </c>
      <c r="Q2208" s="5">
        <f>Table1[[#This Row],[gross]]-Table1[[#This Row],[budget]]</f>
        <v>-23391134</v>
      </c>
      <c r="R2208" s="5" t="str">
        <f>IF(Table1[[#This Row],[Profit]]&gt;0,"Profit","Loss")</f>
        <v>Loss</v>
      </c>
      <c r="S2208" s="6" t="str">
        <f>FLOOR(Table1[[#This Row],[year]]-1900,10)+1900 &amp; "-" &amp; FLOOR(Table1[[#This Row],[year]]-1890,10)+1900</f>
        <v>1990-2000</v>
      </c>
      <c r="T2208" s="14" t="s">
        <v>21835</v>
      </c>
      <c r="AB2208" s="14"/>
    </row>
    <row r="2209" spans="1:28" hidden="1" x14ac:dyDescent="0.3">
      <c r="A2209" t="s">
        <v>7225</v>
      </c>
      <c r="B2209" t="s">
        <v>16</v>
      </c>
      <c r="C2209" t="s">
        <v>17</v>
      </c>
      <c r="D2209">
        <v>1992</v>
      </c>
      <c r="E2209" t="s">
        <v>7226</v>
      </c>
      <c r="F2209">
        <v>5.8</v>
      </c>
      <c r="G2209">
        <v>1100</v>
      </c>
      <c r="H2209" t="s">
        <v>7227</v>
      </c>
      <c r="I2209" t="s">
        <v>7228</v>
      </c>
      <c r="J2209" t="s">
        <v>2704</v>
      </c>
      <c r="K2209" t="s">
        <v>30</v>
      </c>
      <c r="L2209">
        <f>20500000</f>
        <v>20500000</v>
      </c>
      <c r="M2209">
        <v>422503</v>
      </c>
      <c r="N2209" t="s">
        <v>5133</v>
      </c>
      <c r="O2209">
        <v>113</v>
      </c>
      <c r="P2209" t="str">
        <f>IF(Table1[[#This Row],[score]]&gt;=8.5,"High",IF(Table1[[#This Row],[score]]&gt;=7,"Medium","Low"))</f>
        <v>Low</v>
      </c>
      <c r="Q2209" s="5">
        <f>Table1[[#This Row],[gross]]-Table1[[#This Row],[budget]]</f>
        <v>-20077497</v>
      </c>
      <c r="R2209" s="5" t="str">
        <f>IF(Table1[[#This Row],[Profit]]&gt;0,"Profit","Loss")</f>
        <v>Loss</v>
      </c>
      <c r="S2209" s="6" t="str">
        <f>FLOOR(Table1[[#This Row],[year]]-1900,10)+1900 &amp; "-" &amp; FLOOR(Table1[[#This Row],[year]]-1890,10)+1900</f>
        <v>1990-2000</v>
      </c>
      <c r="T2209" s="14" t="s">
        <v>21842</v>
      </c>
      <c r="AB2209" s="14"/>
    </row>
    <row r="2210" spans="1:28" hidden="1" x14ac:dyDescent="0.3">
      <c r="A2210" t="s">
        <v>7108</v>
      </c>
      <c r="B2210" t="s">
        <v>16</v>
      </c>
      <c r="C2210" t="s">
        <v>104</v>
      </c>
      <c r="D2210">
        <v>1992</v>
      </c>
      <c r="E2210" t="s">
        <v>6824</v>
      </c>
      <c r="F2210">
        <v>6.6</v>
      </c>
      <c r="G2210">
        <v>3200</v>
      </c>
      <c r="H2210" t="s">
        <v>5181</v>
      </c>
      <c r="I2210" t="s">
        <v>7109</v>
      </c>
      <c r="J2210" t="s">
        <v>7110</v>
      </c>
      <c r="K2210" t="s">
        <v>30</v>
      </c>
      <c r="L2210">
        <v>3000000</v>
      </c>
      <c r="M2210">
        <v>390152</v>
      </c>
      <c r="N2210" t="s">
        <v>3778</v>
      </c>
      <c r="O2210">
        <v>105</v>
      </c>
      <c r="P2210" t="str">
        <f>IF(Table1[[#This Row],[score]]&gt;=8.5,"High",IF(Table1[[#This Row],[score]]&gt;=7,"Medium","Low"))</f>
        <v>Low</v>
      </c>
      <c r="Q2210" s="5">
        <f>Table1[[#This Row],[gross]]-Table1[[#This Row],[budget]]</f>
        <v>-2609848</v>
      </c>
      <c r="R2210" s="5" t="str">
        <f>IF(Table1[[#This Row],[Profit]]&gt;0,"Profit","Loss")</f>
        <v>Loss</v>
      </c>
      <c r="S2210" s="6" t="str">
        <f>FLOOR(Table1[[#This Row],[year]]-1900,10)+1900 &amp; "-" &amp; FLOOR(Table1[[#This Row],[year]]-1890,10)+1900</f>
        <v>1990-2000</v>
      </c>
      <c r="T2210" s="14" t="s">
        <v>21835</v>
      </c>
      <c r="AB2210" s="14"/>
    </row>
    <row r="2211" spans="1:28" hidden="1" x14ac:dyDescent="0.3">
      <c r="A2211" t="s">
        <v>7120</v>
      </c>
      <c r="B2211" t="s">
        <v>16</v>
      </c>
      <c r="C2211" t="s">
        <v>104</v>
      </c>
      <c r="D2211">
        <v>1992</v>
      </c>
      <c r="E2211" t="s">
        <v>7097</v>
      </c>
      <c r="F2211">
        <v>6.7</v>
      </c>
      <c r="G2211">
        <v>3200</v>
      </c>
      <c r="H2211" t="s">
        <v>7121</v>
      </c>
      <c r="I2211" t="s">
        <v>7122</v>
      </c>
      <c r="J2211" t="s">
        <v>650</v>
      </c>
      <c r="K2211" t="s">
        <v>30</v>
      </c>
      <c r="L2211">
        <v>10000000</v>
      </c>
      <c r="M2211">
        <v>384048</v>
      </c>
      <c r="N2211" t="s">
        <v>4929</v>
      </c>
      <c r="O2211">
        <v>113</v>
      </c>
      <c r="P2211" t="str">
        <f>IF(Table1[[#This Row],[score]]&gt;=8.5,"High",IF(Table1[[#This Row],[score]]&gt;=7,"Medium","Low"))</f>
        <v>Low</v>
      </c>
      <c r="Q2211" s="5">
        <f>Table1[[#This Row],[gross]]-Table1[[#This Row],[budget]]</f>
        <v>-9615952</v>
      </c>
      <c r="R2211" s="5" t="str">
        <f>IF(Table1[[#This Row],[Profit]]&gt;0,"Profit","Loss")</f>
        <v>Loss</v>
      </c>
      <c r="S2211" s="6" t="str">
        <f>FLOOR(Table1[[#This Row],[year]]-1900,10)+1900 &amp; "-" &amp; FLOOR(Table1[[#This Row],[year]]-1890,10)+1900</f>
        <v>1990-2000</v>
      </c>
      <c r="T2211" s="14" t="s">
        <v>21835</v>
      </c>
      <c r="AB2211" s="14"/>
    </row>
    <row r="2212" spans="1:28" hidden="1" x14ac:dyDescent="0.3">
      <c r="A2212" t="s">
        <v>7052</v>
      </c>
      <c r="B2212" t="s">
        <v>500</v>
      </c>
      <c r="C2212" t="s">
        <v>17</v>
      </c>
      <c r="D2212">
        <v>1992</v>
      </c>
      <c r="E2212" t="s">
        <v>6954</v>
      </c>
      <c r="F2212">
        <v>6</v>
      </c>
      <c r="G2212">
        <v>3000</v>
      </c>
      <c r="H2212" t="s">
        <v>7053</v>
      </c>
      <c r="I2212" t="s">
        <v>7053</v>
      </c>
      <c r="J2212" t="s">
        <v>7054</v>
      </c>
      <c r="K2212" t="s">
        <v>2081</v>
      </c>
      <c r="L2212">
        <f>20500000</f>
        <v>20500000</v>
      </c>
      <c r="M2212">
        <v>277845</v>
      </c>
      <c r="N2212" t="s">
        <v>7055</v>
      </c>
      <c r="O2212">
        <v>112</v>
      </c>
      <c r="P2212" t="str">
        <f>IF(Table1[[#This Row],[score]]&gt;=8.5,"High",IF(Table1[[#This Row],[score]]&gt;=7,"Medium","Low"))</f>
        <v>Low</v>
      </c>
      <c r="Q2212" s="5">
        <f>Table1[[#This Row],[gross]]-Table1[[#This Row],[budget]]</f>
        <v>-20222155</v>
      </c>
      <c r="R2212" s="5" t="str">
        <f>IF(Table1[[#This Row],[Profit]]&gt;0,"Profit","Loss")</f>
        <v>Loss</v>
      </c>
      <c r="S2212" s="6" t="str">
        <f>FLOOR(Table1[[#This Row],[year]]-1900,10)+1900 &amp; "-" &amp; FLOOR(Table1[[#This Row],[year]]-1890,10)+1900</f>
        <v>1990-2000</v>
      </c>
      <c r="T2212" s="14" t="s">
        <v>21835</v>
      </c>
      <c r="AB2212" s="14"/>
    </row>
    <row r="2213" spans="1:28" hidden="1" x14ac:dyDescent="0.3">
      <c r="A2213" t="s">
        <v>7102</v>
      </c>
      <c r="B2213" t="s">
        <v>16</v>
      </c>
      <c r="C2213" t="s">
        <v>41</v>
      </c>
      <c r="D2213">
        <v>1992</v>
      </c>
      <c r="E2213" t="s">
        <v>7103</v>
      </c>
      <c r="F2213">
        <v>7.1</v>
      </c>
      <c r="G2213">
        <v>3400</v>
      </c>
      <c r="H2213" t="s">
        <v>7104</v>
      </c>
      <c r="I2213" t="s">
        <v>7105</v>
      </c>
      <c r="J2213" t="s">
        <v>7106</v>
      </c>
      <c r="K2213" t="s">
        <v>30</v>
      </c>
      <c r="L2213">
        <f>20500000</f>
        <v>20500000</v>
      </c>
      <c r="M2213">
        <v>256249</v>
      </c>
      <c r="N2213" t="s">
        <v>3156</v>
      </c>
      <c r="O2213">
        <v>93</v>
      </c>
      <c r="P2213" t="str">
        <f>IF(Table1[[#This Row],[score]]&gt;=8.5,"High",IF(Table1[[#This Row],[score]]&gt;=7,"Medium","Low"))</f>
        <v>Medium</v>
      </c>
      <c r="Q2213" s="5">
        <f>Table1[[#This Row],[gross]]-Table1[[#This Row],[budget]]</f>
        <v>-20243751</v>
      </c>
      <c r="R2213" s="5" t="str">
        <f>IF(Table1[[#This Row],[Profit]]&gt;0,"Profit","Loss")</f>
        <v>Loss</v>
      </c>
      <c r="S2213" s="6" t="str">
        <f>FLOOR(Table1[[#This Row],[year]]-1900,10)+1900 &amp; "-" &amp; FLOOR(Table1[[#This Row],[year]]-1890,10)+1900</f>
        <v>1990-2000</v>
      </c>
      <c r="T2213" s="14" t="s">
        <v>21860</v>
      </c>
      <c r="AB2213" s="14"/>
    </row>
    <row r="2214" spans="1:28" hidden="1" x14ac:dyDescent="0.3">
      <c r="A2214" t="s">
        <v>6816</v>
      </c>
      <c r="B2214" t="s">
        <v>16</v>
      </c>
      <c r="C2214" t="s">
        <v>41</v>
      </c>
      <c r="D2214">
        <v>1992</v>
      </c>
      <c r="E2214" t="s">
        <v>6659</v>
      </c>
      <c r="F2214">
        <v>7.5</v>
      </c>
      <c r="G2214">
        <v>93000</v>
      </c>
      <c r="H2214" t="s">
        <v>6817</v>
      </c>
      <c r="I2214" t="s">
        <v>6818</v>
      </c>
      <c r="J2214" t="s">
        <v>6819</v>
      </c>
      <c r="K2214" t="s">
        <v>1861</v>
      </c>
      <c r="L2214">
        <v>3000000</v>
      </c>
      <c r="M2214">
        <v>242623</v>
      </c>
      <c r="N2214" t="s">
        <v>6820</v>
      </c>
      <c r="O2214">
        <v>104</v>
      </c>
      <c r="P2214" t="str">
        <f>IF(Table1[[#This Row],[score]]&gt;=8.5,"High",IF(Table1[[#This Row],[score]]&gt;=7,"Medium","Low"))</f>
        <v>Medium</v>
      </c>
      <c r="Q2214" s="5">
        <f>Table1[[#This Row],[gross]]-Table1[[#This Row],[budget]]</f>
        <v>-2757377</v>
      </c>
      <c r="R2214" s="5" t="str">
        <f>IF(Table1[[#This Row],[Profit]]&gt;0,"Profit","Loss")</f>
        <v>Loss</v>
      </c>
      <c r="S2214" s="6" t="str">
        <f>FLOOR(Table1[[#This Row],[year]]-1900,10)+1900 &amp; "-" &amp; FLOOR(Table1[[#This Row],[year]]-1890,10)+1900</f>
        <v>1990-2000</v>
      </c>
      <c r="T2214" s="14" t="s">
        <v>21835</v>
      </c>
      <c r="AB2214" s="14"/>
    </row>
    <row r="2215" spans="1:28" hidden="1" x14ac:dyDescent="0.3">
      <c r="A2215" t="s">
        <v>6872</v>
      </c>
      <c r="B2215" t="s">
        <v>500</v>
      </c>
      <c r="C2215" t="s">
        <v>41</v>
      </c>
      <c r="D2215">
        <v>1992</v>
      </c>
      <c r="E2215" t="s">
        <v>6873</v>
      </c>
      <c r="F2215">
        <v>7.5</v>
      </c>
      <c r="G2215">
        <v>37000</v>
      </c>
      <c r="H2215" t="s">
        <v>6874</v>
      </c>
      <c r="I2215" t="s">
        <v>6874</v>
      </c>
      <c r="J2215" t="s">
        <v>6875</v>
      </c>
      <c r="K2215" t="s">
        <v>6876</v>
      </c>
      <c r="L2215">
        <f>20500000</f>
        <v>20500000</v>
      </c>
      <c r="M2215">
        <v>205569</v>
      </c>
      <c r="N2215" t="s">
        <v>6877</v>
      </c>
      <c r="O2215">
        <v>95</v>
      </c>
      <c r="P2215" t="str">
        <f>IF(Table1[[#This Row],[score]]&gt;=8.5,"High",IF(Table1[[#This Row],[score]]&gt;=7,"Medium","Low"))</f>
        <v>Medium</v>
      </c>
      <c r="Q2215" s="5">
        <f>Table1[[#This Row],[gross]]-Table1[[#This Row],[budget]]</f>
        <v>-20294431</v>
      </c>
      <c r="R2215" s="5" t="str">
        <f>IF(Table1[[#This Row],[Profit]]&gt;0,"Profit","Loss")</f>
        <v>Loss</v>
      </c>
      <c r="S2215" s="6" t="str">
        <f>FLOOR(Table1[[#This Row],[year]]-1900,10)+1900 &amp; "-" &amp; FLOOR(Table1[[#This Row],[year]]-1890,10)+1900</f>
        <v>1990-2000</v>
      </c>
      <c r="T2215" s="14" t="s">
        <v>21835</v>
      </c>
      <c r="AB2215" s="14"/>
    </row>
    <row r="2216" spans="1:28" hidden="1" x14ac:dyDescent="0.3">
      <c r="A2216" t="s">
        <v>6933</v>
      </c>
      <c r="B2216" t="s">
        <v>16</v>
      </c>
      <c r="C2216" t="s">
        <v>104</v>
      </c>
      <c r="D2216">
        <v>1992</v>
      </c>
      <c r="E2216" t="s">
        <v>6934</v>
      </c>
      <c r="F2216">
        <v>6.8</v>
      </c>
      <c r="G2216">
        <v>38000</v>
      </c>
      <c r="H2216" t="s">
        <v>6935</v>
      </c>
      <c r="I2216" t="s">
        <v>6935</v>
      </c>
      <c r="J2216" t="s">
        <v>6936</v>
      </c>
      <c r="K2216" t="s">
        <v>248</v>
      </c>
      <c r="L2216">
        <f>20500000</f>
        <v>20500000</v>
      </c>
      <c r="M2216">
        <v>175340</v>
      </c>
      <c r="N2216" t="s">
        <v>6937</v>
      </c>
      <c r="O2216">
        <v>94</v>
      </c>
      <c r="P2216" t="str">
        <f>IF(Table1[[#This Row],[score]]&gt;=8.5,"High",IF(Table1[[#This Row],[score]]&gt;=7,"Medium","Low"))</f>
        <v>Low</v>
      </c>
      <c r="Q2216" s="5">
        <f>Table1[[#This Row],[gross]]-Table1[[#This Row],[budget]]</f>
        <v>-20324660</v>
      </c>
      <c r="R2216" s="5" t="str">
        <f>IF(Table1[[#This Row],[Profit]]&gt;0,"Profit","Loss")</f>
        <v>Loss</v>
      </c>
      <c r="S2216" s="6" t="str">
        <f>FLOOR(Table1[[#This Row],[year]]-1900,10)+1900 &amp; "-" &amp; FLOOR(Table1[[#This Row],[year]]-1890,10)+1900</f>
        <v>1990-2000</v>
      </c>
      <c r="T2216" s="14" t="s">
        <v>21836</v>
      </c>
      <c r="AB2216" s="14"/>
    </row>
    <row r="2217" spans="1:28" hidden="1" x14ac:dyDescent="0.3">
      <c r="A2217" t="s">
        <v>7175</v>
      </c>
      <c r="B2217" t="s">
        <v>16</v>
      </c>
      <c r="C2217" t="s">
        <v>104</v>
      </c>
      <c r="D2217">
        <v>1992</v>
      </c>
      <c r="E2217" t="s">
        <v>7176</v>
      </c>
      <c r="F2217">
        <v>7.2</v>
      </c>
      <c r="G2217">
        <v>4100</v>
      </c>
      <c r="H2217" t="s">
        <v>5386</v>
      </c>
      <c r="I2217" t="s">
        <v>5386</v>
      </c>
      <c r="J2217" t="s">
        <v>7177</v>
      </c>
      <c r="K2217" t="s">
        <v>306</v>
      </c>
      <c r="L2217">
        <v>3000000</v>
      </c>
      <c r="M2217">
        <v>143010</v>
      </c>
      <c r="N2217" t="s">
        <v>2751</v>
      </c>
      <c r="O2217">
        <v>105</v>
      </c>
      <c r="P2217" t="str">
        <f>IF(Table1[[#This Row],[score]]&gt;=8.5,"High",IF(Table1[[#This Row],[score]]&gt;=7,"Medium","Low"))</f>
        <v>Medium</v>
      </c>
      <c r="Q2217" s="5">
        <f>Table1[[#This Row],[gross]]-Table1[[#This Row],[budget]]</f>
        <v>-2856990</v>
      </c>
      <c r="R2217" s="5" t="str">
        <f>IF(Table1[[#This Row],[Profit]]&gt;0,"Profit","Loss")</f>
        <v>Loss</v>
      </c>
      <c r="S2217" s="6" t="str">
        <f>FLOOR(Table1[[#This Row],[year]]-1900,10)+1900 &amp; "-" &amp; FLOOR(Table1[[#This Row],[year]]-1890,10)+1900</f>
        <v>1990-2000</v>
      </c>
      <c r="T2217" s="14" t="s">
        <v>21844</v>
      </c>
      <c r="AB2217" s="14"/>
    </row>
    <row r="2218" spans="1:28" hidden="1" x14ac:dyDescent="0.3">
      <c r="A2218" t="s">
        <v>7178</v>
      </c>
      <c r="B2218" t="s">
        <v>16</v>
      </c>
      <c r="C2218" t="s">
        <v>104</v>
      </c>
      <c r="D2218">
        <v>1992</v>
      </c>
      <c r="E2218" t="s">
        <v>7179</v>
      </c>
      <c r="F2218">
        <v>5.5</v>
      </c>
      <c r="G2218">
        <v>2200</v>
      </c>
      <c r="H2218" t="s">
        <v>7180</v>
      </c>
      <c r="I2218" t="s">
        <v>7181</v>
      </c>
      <c r="J2218" t="s">
        <v>2103</v>
      </c>
      <c r="K2218" t="s">
        <v>30</v>
      </c>
      <c r="L2218">
        <v>800000</v>
      </c>
      <c r="M2218">
        <v>114516</v>
      </c>
      <c r="N2218" t="s">
        <v>7182</v>
      </c>
      <c r="O2218">
        <v>97</v>
      </c>
      <c r="P2218" t="str">
        <f>IF(Table1[[#This Row],[score]]&gt;=8.5,"High",IF(Table1[[#This Row],[score]]&gt;=7,"Medium","Low"))</f>
        <v>Low</v>
      </c>
      <c r="Q2218" s="5">
        <f>Table1[[#This Row],[gross]]-Table1[[#This Row],[budget]]</f>
        <v>-685484</v>
      </c>
      <c r="R2218" s="5" t="str">
        <f>IF(Table1[[#This Row],[Profit]]&gt;0,"Profit","Loss")</f>
        <v>Loss</v>
      </c>
      <c r="S2218" s="6" t="str">
        <f>FLOOR(Table1[[#This Row],[year]]-1900,10)+1900 &amp; "-" &amp; FLOOR(Table1[[#This Row],[year]]-1890,10)+1900</f>
        <v>1990-2000</v>
      </c>
      <c r="T2218" s="14" t="s">
        <v>21836</v>
      </c>
      <c r="AB2218" s="14"/>
    </row>
    <row r="2219" spans="1:28" hidden="1" x14ac:dyDescent="0.3">
      <c r="A2219" t="s">
        <v>7202</v>
      </c>
      <c r="B2219" t="s">
        <v>443</v>
      </c>
      <c r="C2219" t="s">
        <v>17</v>
      </c>
      <c r="D2219">
        <v>1992</v>
      </c>
      <c r="E2219" t="s">
        <v>7203</v>
      </c>
      <c r="F2219">
        <v>7.3</v>
      </c>
      <c r="G2219">
        <v>4400</v>
      </c>
      <c r="H2219" t="s">
        <v>2389</v>
      </c>
      <c r="I2219" t="s">
        <v>2389</v>
      </c>
      <c r="J2219" t="s">
        <v>7204</v>
      </c>
      <c r="K2219" t="s">
        <v>448</v>
      </c>
      <c r="L2219">
        <f>20500000</f>
        <v>20500000</v>
      </c>
      <c r="M2219">
        <v>52431</v>
      </c>
      <c r="N2219" t="s">
        <v>4277</v>
      </c>
      <c r="O2219">
        <v>114</v>
      </c>
      <c r="P2219" t="str">
        <f>IF(Table1[[#This Row],[score]]&gt;=8.5,"High",IF(Table1[[#This Row],[score]]&gt;=7,"Medium","Low"))</f>
        <v>Medium</v>
      </c>
      <c r="Q2219" s="5">
        <f>Table1[[#This Row],[gross]]-Table1[[#This Row],[budget]]</f>
        <v>-20447569</v>
      </c>
      <c r="R2219" s="5" t="str">
        <f>IF(Table1[[#This Row],[Profit]]&gt;0,"Profit","Loss")</f>
        <v>Loss</v>
      </c>
      <c r="S2219" s="6" t="str">
        <f>FLOOR(Table1[[#This Row],[year]]-1900,10)+1900 &amp; "-" &amp; FLOOR(Table1[[#This Row],[year]]-1890,10)+1900</f>
        <v>1990-2000</v>
      </c>
      <c r="T2219" s="14" t="s">
        <v>21842</v>
      </c>
      <c r="AB2219" s="14"/>
    </row>
    <row r="2220" spans="1:28" hidden="1" x14ac:dyDescent="0.3">
      <c r="A2220" t="s">
        <v>7158</v>
      </c>
      <c r="B2220" t="s">
        <v>443</v>
      </c>
      <c r="C2220" t="s">
        <v>104</v>
      </c>
      <c r="D2220">
        <v>1992</v>
      </c>
      <c r="E2220" t="s">
        <v>7159</v>
      </c>
      <c r="F2220">
        <v>7.6</v>
      </c>
      <c r="G2220">
        <v>4000</v>
      </c>
      <c r="H2220" t="s">
        <v>7160</v>
      </c>
      <c r="I2220" t="s">
        <v>7160</v>
      </c>
      <c r="J2220" t="s">
        <v>7161</v>
      </c>
      <c r="K2220" t="s">
        <v>2975</v>
      </c>
      <c r="L2220">
        <f>20500000</f>
        <v>20500000</v>
      </c>
      <c r="M2220">
        <v>28791</v>
      </c>
      <c r="N2220" t="s">
        <v>7162</v>
      </c>
      <c r="O2220">
        <v>106</v>
      </c>
      <c r="P2220" t="str">
        <f>IF(Table1[[#This Row],[score]]&gt;=8.5,"High",IF(Table1[[#This Row],[score]]&gt;=7,"Medium","Low"))</f>
        <v>Medium</v>
      </c>
      <c r="Q2220" s="5">
        <f>Table1[[#This Row],[gross]]-Table1[[#This Row],[budget]]</f>
        <v>-20471209</v>
      </c>
      <c r="R2220" s="5" t="str">
        <f>IF(Table1[[#This Row],[Profit]]&gt;0,"Profit","Loss")</f>
        <v>Loss</v>
      </c>
      <c r="S2220" s="6" t="str">
        <f>FLOOR(Table1[[#This Row],[year]]-1900,10)+1900 &amp; "-" &amp; FLOOR(Table1[[#This Row],[year]]-1890,10)+1900</f>
        <v>1990-2000</v>
      </c>
      <c r="T2220" s="14" t="s">
        <v>21850</v>
      </c>
      <c r="AB2220" s="14"/>
    </row>
    <row r="2221" spans="1:28" hidden="1" x14ac:dyDescent="0.3">
      <c r="A2221" t="s">
        <v>7196</v>
      </c>
      <c r="B2221" t="s">
        <v>443</v>
      </c>
      <c r="C2221" t="s">
        <v>41</v>
      </c>
      <c r="D2221">
        <v>1992</v>
      </c>
      <c r="E2221" t="s">
        <v>7197</v>
      </c>
      <c r="F2221">
        <v>7.4</v>
      </c>
      <c r="G2221">
        <v>1000</v>
      </c>
      <c r="H2221" t="s">
        <v>7198</v>
      </c>
      <c r="I2221" t="s">
        <v>7199</v>
      </c>
      <c r="J2221" t="s">
        <v>7200</v>
      </c>
      <c r="K2221" t="s">
        <v>1256</v>
      </c>
      <c r="L2221">
        <f>20500000</f>
        <v>20500000</v>
      </c>
      <c r="M2221">
        <v>24672</v>
      </c>
      <c r="N2221" t="s">
        <v>7201</v>
      </c>
      <c r="O2221">
        <v>110</v>
      </c>
      <c r="P2221" t="str">
        <f>IF(Table1[[#This Row],[score]]&gt;=8.5,"High",IF(Table1[[#This Row],[score]]&gt;=7,"Medium","Low"))</f>
        <v>Medium</v>
      </c>
      <c r="Q2221" s="5">
        <f>Table1[[#This Row],[gross]]-Table1[[#This Row],[budget]]</f>
        <v>-20475328</v>
      </c>
      <c r="R2221" s="5" t="str">
        <f>IF(Table1[[#This Row],[Profit]]&gt;0,"Profit","Loss")</f>
        <v>Loss</v>
      </c>
      <c r="S2221" s="6" t="str">
        <f>FLOOR(Table1[[#This Row],[year]]-1900,10)+1900 &amp; "-" &amp; FLOOR(Table1[[#This Row],[year]]-1890,10)+1900</f>
        <v>1990-2000</v>
      </c>
      <c r="T2221" s="14" t="s">
        <v>21835</v>
      </c>
      <c r="AB2221" s="14"/>
    </row>
    <row r="2222" spans="1:28" hidden="1" x14ac:dyDescent="0.3">
      <c r="A2222" t="s">
        <v>7266</v>
      </c>
      <c r="B2222" t="s">
        <v>33</v>
      </c>
      <c r="C2222" t="s">
        <v>63</v>
      </c>
      <c r="D2222">
        <v>1992</v>
      </c>
      <c r="E2222" t="s">
        <v>5363</v>
      </c>
      <c r="F2222">
        <v>7.4</v>
      </c>
      <c r="G2222">
        <v>3000</v>
      </c>
      <c r="H2222" t="s">
        <v>4995</v>
      </c>
      <c r="I2222" t="s">
        <v>4995</v>
      </c>
      <c r="J2222" t="s">
        <v>7267</v>
      </c>
      <c r="K2222" t="s">
        <v>22</v>
      </c>
      <c r="L2222">
        <f>20500000</f>
        <v>20500000</v>
      </c>
      <c r="M2222">
        <v>22765</v>
      </c>
      <c r="N2222" t="s">
        <v>3425</v>
      </c>
      <c r="O2222">
        <v>85</v>
      </c>
      <c r="P2222" t="str">
        <f>IF(Table1[[#This Row],[score]]&gt;=8.5,"High",IF(Table1[[#This Row],[score]]&gt;=7,"Medium","Low"))</f>
        <v>Medium</v>
      </c>
      <c r="Q2222" s="5">
        <f>Table1[[#This Row],[gross]]-Table1[[#This Row],[budget]]</f>
        <v>-20477235</v>
      </c>
      <c r="R2222" s="5" t="str">
        <f>IF(Table1[[#This Row],[Profit]]&gt;0,"Profit","Loss")</f>
        <v>Loss</v>
      </c>
      <c r="S2222" s="6" t="str">
        <f>FLOOR(Table1[[#This Row],[year]]-1900,10)+1900 &amp; "-" &amp; FLOOR(Table1[[#This Row],[year]]-1890,10)+1900</f>
        <v>1990-2000</v>
      </c>
      <c r="T2222" s="14" t="s">
        <v>21835</v>
      </c>
      <c r="AB2222" s="14"/>
    </row>
    <row r="2223" spans="1:28" hidden="1" x14ac:dyDescent="0.3">
      <c r="A2223" t="s">
        <v>7114</v>
      </c>
      <c r="B2223" t="s">
        <v>1974</v>
      </c>
      <c r="C2223" t="s">
        <v>17</v>
      </c>
      <c r="D2223">
        <v>1992</v>
      </c>
      <c r="E2223" t="s">
        <v>7115</v>
      </c>
      <c r="F2223">
        <v>6.6</v>
      </c>
      <c r="G2223">
        <v>2600</v>
      </c>
      <c r="H2223" t="s">
        <v>2361</v>
      </c>
      <c r="I2223" t="s">
        <v>7116</v>
      </c>
      <c r="J2223" t="s">
        <v>1456</v>
      </c>
      <c r="K2223" t="s">
        <v>448</v>
      </c>
      <c r="L2223">
        <f>20500000</f>
        <v>20500000</v>
      </c>
      <c r="M2223">
        <v>20194</v>
      </c>
      <c r="N2223" t="s">
        <v>6948</v>
      </c>
      <c r="O2223">
        <v>89</v>
      </c>
      <c r="P2223" t="str">
        <f>IF(Table1[[#This Row],[score]]&gt;=8.5,"High",IF(Table1[[#This Row],[score]]&gt;=7,"Medium","Low"))</f>
        <v>Low</v>
      </c>
      <c r="Q2223" s="5">
        <f>Table1[[#This Row],[gross]]-Table1[[#This Row],[budget]]</f>
        <v>-20479806</v>
      </c>
      <c r="R2223" s="5" t="str">
        <f>IF(Table1[[#This Row],[Profit]]&gt;0,"Profit","Loss")</f>
        <v>Loss</v>
      </c>
      <c r="S2223" s="6" t="str">
        <f>FLOOR(Table1[[#This Row],[year]]-1900,10)+1900 &amp; "-" &amp; FLOOR(Table1[[#This Row],[year]]-1890,10)+1900</f>
        <v>1990-2000</v>
      </c>
      <c r="T2223" s="14" t="s">
        <v>21835</v>
      </c>
      <c r="AB2223" s="14"/>
    </row>
    <row r="2224" spans="1:28" hidden="1" x14ac:dyDescent="0.3">
      <c r="A2224" t="s">
        <v>7285</v>
      </c>
      <c r="B2224" t="s">
        <v>1974</v>
      </c>
      <c r="C2224" t="s">
        <v>34</v>
      </c>
      <c r="D2224">
        <v>1993</v>
      </c>
      <c r="E2224" t="s">
        <v>7286</v>
      </c>
      <c r="F2224">
        <v>8.1</v>
      </c>
      <c r="G2224">
        <v>894000</v>
      </c>
      <c r="H2224" t="s">
        <v>486</v>
      </c>
      <c r="I2224" t="s">
        <v>745</v>
      </c>
      <c r="J2224" t="s">
        <v>661</v>
      </c>
      <c r="K2224" t="s">
        <v>30</v>
      </c>
      <c r="L2224" s="5">
        <v>63000000</v>
      </c>
      <c r="M2224" s="5">
        <v>1033928303</v>
      </c>
      <c r="N2224" t="s">
        <v>61</v>
      </c>
      <c r="O2224">
        <v>127</v>
      </c>
      <c r="P2224" t="str">
        <f>IF(Table1[[#This Row],[score]]&gt;=8.5,"High",IF(Table1[[#This Row],[score]]&gt;=7,"Medium","Low"))</f>
        <v>Medium</v>
      </c>
      <c r="Q2224" s="5">
        <f>Table1[[#This Row],[gross]]-Table1[[#This Row],[budget]]</f>
        <v>970928303</v>
      </c>
      <c r="R2224" s="5" t="str">
        <f>IF(Table1[[#This Row],[Profit]]&gt;0,"Profit","Loss")</f>
        <v>Profit</v>
      </c>
      <c r="S2224" s="6" t="str">
        <f>FLOOR(Table1[[#This Row],[year]]-1900,10)+1900 &amp; "-" &amp; FLOOR(Table1[[#This Row],[year]]-1890,10)+1900</f>
        <v>1990-2000</v>
      </c>
      <c r="T2224" s="14" t="s">
        <v>21835</v>
      </c>
      <c r="AB2224" s="14"/>
    </row>
    <row r="2225" spans="1:28" hidden="1" x14ac:dyDescent="0.3">
      <c r="A2225" t="s">
        <v>7313</v>
      </c>
      <c r="B2225" t="s">
        <v>1974</v>
      </c>
      <c r="C2225" t="s">
        <v>41</v>
      </c>
      <c r="D2225">
        <v>1993</v>
      </c>
      <c r="E2225" t="s">
        <v>7314</v>
      </c>
      <c r="F2225">
        <v>7</v>
      </c>
      <c r="G2225">
        <v>252000</v>
      </c>
      <c r="H2225" t="s">
        <v>2026</v>
      </c>
      <c r="I2225" t="s">
        <v>7315</v>
      </c>
      <c r="J2225" t="s">
        <v>97</v>
      </c>
      <c r="K2225" t="s">
        <v>30</v>
      </c>
      <c r="L2225">
        <v>25000000</v>
      </c>
      <c r="M2225">
        <v>441286195</v>
      </c>
      <c r="N2225" t="s">
        <v>180</v>
      </c>
      <c r="O2225">
        <v>125</v>
      </c>
      <c r="P2225" t="str">
        <f>IF(Table1[[#This Row],[score]]&gt;=8.5,"High",IF(Table1[[#This Row],[score]]&gt;=7,"Medium","Low"))</f>
        <v>Medium</v>
      </c>
      <c r="Q2225" s="5">
        <f>Table1[[#This Row],[gross]]-Table1[[#This Row],[budget]]</f>
        <v>416286195</v>
      </c>
      <c r="R2225" s="5" t="str">
        <f>IF(Table1[[#This Row],[Profit]]&gt;0,"Profit","Loss")</f>
        <v>Profit</v>
      </c>
      <c r="S2225" s="6" t="str">
        <f>FLOOR(Table1[[#This Row],[year]]-1900,10)+1900 &amp; "-" &amp; FLOOR(Table1[[#This Row],[year]]-1890,10)+1900</f>
        <v>1990-2000</v>
      </c>
      <c r="T2225" s="14" t="s">
        <v>21835</v>
      </c>
      <c r="AB2225" s="14"/>
    </row>
    <row r="2226" spans="1:28" hidden="1" x14ac:dyDescent="0.3">
      <c r="A2226" t="s">
        <v>7316</v>
      </c>
      <c r="B2226" t="s">
        <v>1974</v>
      </c>
      <c r="C2226" t="s">
        <v>34</v>
      </c>
      <c r="D2226">
        <v>1993</v>
      </c>
      <c r="E2226" t="s">
        <v>7115</v>
      </c>
      <c r="F2226">
        <v>7.8</v>
      </c>
      <c r="G2226">
        <v>275000</v>
      </c>
      <c r="H2226" t="s">
        <v>2889</v>
      </c>
      <c r="I2226" t="s">
        <v>7317</v>
      </c>
      <c r="J2226" t="s">
        <v>488</v>
      </c>
      <c r="K2226" t="s">
        <v>30</v>
      </c>
      <c r="L2226">
        <v>44000000</v>
      </c>
      <c r="M2226">
        <v>368875760</v>
      </c>
      <c r="N2226" t="s">
        <v>23</v>
      </c>
      <c r="O2226">
        <v>130</v>
      </c>
      <c r="P2226" t="str">
        <f>IF(Table1[[#This Row],[score]]&gt;=8.5,"High",IF(Table1[[#This Row],[score]]&gt;=7,"Medium","Low"))</f>
        <v>Medium</v>
      </c>
      <c r="Q2226" s="5">
        <f>Table1[[#This Row],[gross]]-Table1[[#This Row],[budget]]</f>
        <v>324875760</v>
      </c>
      <c r="R2226" s="5" t="str">
        <f>IF(Table1[[#This Row],[Profit]]&gt;0,"Profit","Loss")</f>
        <v>Profit</v>
      </c>
      <c r="S2226" s="6" t="str">
        <f>FLOOR(Table1[[#This Row],[year]]-1900,10)+1900 &amp; "-" &amp; FLOOR(Table1[[#This Row],[year]]-1890,10)+1900</f>
        <v>1990-2000</v>
      </c>
      <c r="T2226" s="14" t="s">
        <v>21835</v>
      </c>
      <c r="AB2226" s="14"/>
    </row>
    <row r="2227" spans="1:28" hidden="1" x14ac:dyDescent="0.3">
      <c r="A2227" t="s">
        <v>7291</v>
      </c>
      <c r="B2227" t="s">
        <v>16</v>
      </c>
      <c r="C2227" t="s">
        <v>63</v>
      </c>
      <c r="D2227">
        <v>1993</v>
      </c>
      <c r="E2227" t="s">
        <v>6896</v>
      </c>
      <c r="F2227">
        <v>8.9</v>
      </c>
      <c r="G2227">
        <v>1200000</v>
      </c>
      <c r="H2227" t="s">
        <v>486</v>
      </c>
      <c r="I2227" t="s">
        <v>7292</v>
      </c>
      <c r="J2227" t="s">
        <v>5655</v>
      </c>
      <c r="K2227" t="s">
        <v>30</v>
      </c>
      <c r="L2227" s="5">
        <v>22000000</v>
      </c>
      <c r="M2227" s="5">
        <v>322161245</v>
      </c>
      <c r="N2227" t="s">
        <v>61</v>
      </c>
      <c r="O2227">
        <v>195</v>
      </c>
      <c r="P2227" t="str">
        <f>IF(Table1[[#This Row],[score]]&gt;=8.5,"High",IF(Table1[[#This Row],[score]]&gt;=7,"Medium","Low"))</f>
        <v>High</v>
      </c>
      <c r="Q2227" s="5">
        <f>Table1[[#This Row],[gross]]-Table1[[#This Row],[budget]]</f>
        <v>300161245</v>
      </c>
      <c r="R2227" s="5" t="str">
        <f>IF(Table1[[#This Row],[Profit]]&gt;0,"Profit","Loss")</f>
        <v>Profit</v>
      </c>
      <c r="S2227" s="6" t="str">
        <f>FLOOR(Table1[[#This Row],[year]]-1900,10)+1900 &amp; "-" &amp; FLOOR(Table1[[#This Row],[year]]-1890,10)+1900</f>
        <v>1990-2000</v>
      </c>
      <c r="T2227" s="14" t="s">
        <v>21835</v>
      </c>
      <c r="AB2227" s="14"/>
    </row>
    <row r="2228" spans="1:28" hidden="1" x14ac:dyDescent="0.3">
      <c r="A2228" t="s">
        <v>7330</v>
      </c>
      <c r="B2228" t="s">
        <v>16</v>
      </c>
      <c r="C2228" t="s">
        <v>17</v>
      </c>
      <c r="D2228">
        <v>1993</v>
      </c>
      <c r="E2228" t="s">
        <v>7331</v>
      </c>
      <c r="F2228">
        <v>6.8</v>
      </c>
      <c r="G2228">
        <v>124000</v>
      </c>
      <c r="H2228" t="s">
        <v>608</v>
      </c>
      <c r="I2228" t="s">
        <v>7329</v>
      </c>
      <c r="J2228" t="s">
        <v>1462</v>
      </c>
      <c r="K2228" t="s">
        <v>30</v>
      </c>
      <c r="L2228">
        <v>42000000</v>
      </c>
      <c r="M2228">
        <v>270248367</v>
      </c>
      <c r="N2228" t="s">
        <v>5133</v>
      </c>
      <c r="O2228">
        <v>154</v>
      </c>
      <c r="P2228" t="str">
        <f>IF(Table1[[#This Row],[score]]&gt;=8.5,"High",IF(Table1[[#This Row],[score]]&gt;=7,"Medium","Low"))</f>
        <v>Low</v>
      </c>
      <c r="Q2228" s="5">
        <f>Table1[[#This Row],[gross]]-Table1[[#This Row],[budget]]</f>
        <v>228248367</v>
      </c>
      <c r="R2228" s="5" t="str">
        <f>IF(Table1[[#This Row],[Profit]]&gt;0,"Profit","Loss")</f>
        <v>Profit</v>
      </c>
      <c r="S2228" s="6" t="str">
        <f>FLOOR(Table1[[#This Row],[year]]-1900,10)+1900 &amp; "-" &amp; FLOOR(Table1[[#This Row],[year]]-1890,10)+1900</f>
        <v>1990-2000</v>
      </c>
      <c r="T2228" s="14" t="s">
        <v>21835</v>
      </c>
      <c r="AB2228" s="14"/>
    </row>
    <row r="2229" spans="1:28" hidden="1" x14ac:dyDescent="0.3">
      <c r="A2229" t="s">
        <v>7368</v>
      </c>
      <c r="B2229" t="s">
        <v>16</v>
      </c>
      <c r="C2229" t="s">
        <v>17</v>
      </c>
      <c r="D2229">
        <v>1993</v>
      </c>
      <c r="E2229" t="s">
        <v>7283</v>
      </c>
      <c r="F2229">
        <v>6</v>
      </c>
      <c r="G2229">
        <v>66000</v>
      </c>
      <c r="H2229" t="s">
        <v>1490</v>
      </c>
      <c r="I2229" t="s">
        <v>7369</v>
      </c>
      <c r="J2229" t="s">
        <v>100</v>
      </c>
      <c r="K2229" t="s">
        <v>30</v>
      </c>
      <c r="L2229">
        <v>38000000</v>
      </c>
      <c r="M2229">
        <v>266614059</v>
      </c>
      <c r="N2229" t="s">
        <v>44</v>
      </c>
      <c r="O2229">
        <v>117</v>
      </c>
      <c r="P2229" t="str">
        <f>IF(Table1[[#This Row],[score]]&gt;=8.5,"High",IF(Table1[[#This Row],[score]]&gt;=7,"Medium","Low"))</f>
        <v>Low</v>
      </c>
      <c r="Q2229" s="5">
        <f>Table1[[#This Row],[gross]]-Table1[[#This Row],[budget]]</f>
        <v>228614059</v>
      </c>
      <c r="R2229" s="5" t="str">
        <f>IF(Table1[[#This Row],[Profit]]&gt;0,"Profit","Loss")</f>
        <v>Profit</v>
      </c>
      <c r="S2229" s="6" t="str">
        <f>FLOOR(Table1[[#This Row],[year]]-1900,10)+1900 &amp; "-" &amp; FLOOR(Table1[[#This Row],[year]]-1890,10)+1900</f>
        <v>1990-2000</v>
      </c>
      <c r="T2229" s="14" t="s">
        <v>21835</v>
      </c>
      <c r="AB2229" s="14"/>
    </row>
    <row r="2230" spans="1:28" hidden="1" x14ac:dyDescent="0.3">
      <c r="A2230" t="s">
        <v>7344</v>
      </c>
      <c r="B2230" t="s">
        <v>16</v>
      </c>
      <c r="C2230" t="s">
        <v>34</v>
      </c>
      <c r="D2230">
        <v>1993</v>
      </c>
      <c r="E2230" t="s">
        <v>5363</v>
      </c>
      <c r="F2230">
        <v>6.4</v>
      </c>
      <c r="G2230">
        <v>122000</v>
      </c>
      <c r="H2230" t="s">
        <v>3745</v>
      </c>
      <c r="I2230" t="s">
        <v>7345</v>
      </c>
      <c r="J2230" t="s">
        <v>749</v>
      </c>
      <c r="K2230" t="s">
        <v>30</v>
      </c>
      <c r="L2230">
        <v>70000000</v>
      </c>
      <c r="M2230">
        <v>255000211</v>
      </c>
      <c r="N2230" t="s">
        <v>4109</v>
      </c>
      <c r="O2230">
        <v>113</v>
      </c>
      <c r="P2230" t="str">
        <f>IF(Table1[[#This Row],[score]]&gt;=8.5,"High",IF(Table1[[#This Row],[score]]&gt;=7,"Medium","Low"))</f>
        <v>Low</v>
      </c>
      <c r="Q2230" s="5">
        <f>Table1[[#This Row],[gross]]-Table1[[#This Row],[budget]]</f>
        <v>185000211</v>
      </c>
      <c r="R2230" s="5" t="str">
        <f>IF(Table1[[#This Row],[Profit]]&gt;0,"Profit","Loss")</f>
        <v>Profit</v>
      </c>
      <c r="S2230" s="6" t="str">
        <f>FLOOR(Table1[[#This Row],[year]]-1900,10)+1900 &amp; "-" &amp; FLOOR(Table1[[#This Row],[year]]-1890,10)+1900</f>
        <v>1990-2000</v>
      </c>
      <c r="T2230" s="14" t="s">
        <v>21835</v>
      </c>
      <c r="AB2230" s="14"/>
    </row>
    <row r="2231" spans="1:28" hidden="1" x14ac:dyDescent="0.3">
      <c r="A2231" t="s">
        <v>7342</v>
      </c>
      <c r="B2231" t="s">
        <v>33</v>
      </c>
      <c r="C2231" t="s">
        <v>41</v>
      </c>
      <c r="D2231">
        <v>1993</v>
      </c>
      <c r="E2231" t="s">
        <v>7323</v>
      </c>
      <c r="F2231">
        <v>6.8</v>
      </c>
      <c r="G2231">
        <v>165000</v>
      </c>
      <c r="H2231" t="s">
        <v>1569</v>
      </c>
      <c r="I2231" t="s">
        <v>7343</v>
      </c>
      <c r="J2231" t="s">
        <v>2066</v>
      </c>
      <c r="K2231" t="s">
        <v>30</v>
      </c>
      <c r="L2231">
        <v>21000000</v>
      </c>
      <c r="M2231">
        <v>227927165</v>
      </c>
      <c r="N2231" t="s">
        <v>2075</v>
      </c>
      <c r="O2231">
        <v>105</v>
      </c>
      <c r="P2231" t="str">
        <f>IF(Table1[[#This Row],[score]]&gt;=8.5,"High",IF(Table1[[#This Row],[score]]&gt;=7,"Medium","Low"))</f>
        <v>Low</v>
      </c>
      <c r="Q2231" s="5">
        <f>Table1[[#This Row],[gross]]-Table1[[#This Row],[budget]]</f>
        <v>206927165</v>
      </c>
      <c r="R2231" s="5" t="str">
        <f>IF(Table1[[#This Row],[Profit]]&gt;0,"Profit","Loss")</f>
        <v>Profit</v>
      </c>
      <c r="S2231" s="6" t="str">
        <f>FLOOR(Table1[[#This Row],[year]]-1900,10)+1900 &amp; "-" &amp; FLOOR(Table1[[#This Row],[year]]-1890,10)+1900</f>
        <v>1990-2000</v>
      </c>
      <c r="T2231" s="14" t="s">
        <v>21835</v>
      </c>
      <c r="AB2231" s="14"/>
    </row>
    <row r="2232" spans="1:28" hidden="1" x14ac:dyDescent="0.3">
      <c r="A2232" t="s">
        <v>7339</v>
      </c>
      <c r="B2232" t="s">
        <v>1974</v>
      </c>
      <c r="C2232" t="s">
        <v>17</v>
      </c>
      <c r="D2232">
        <v>1993</v>
      </c>
      <c r="E2232" t="s">
        <v>7340</v>
      </c>
      <c r="F2232">
        <v>7.7</v>
      </c>
      <c r="G2232">
        <v>229000</v>
      </c>
      <c r="H2232" t="s">
        <v>292</v>
      </c>
      <c r="I2232" t="s">
        <v>2399</v>
      </c>
      <c r="J2232" t="s">
        <v>2066</v>
      </c>
      <c r="K2232" t="s">
        <v>30</v>
      </c>
      <c r="L2232">
        <v>26000000</v>
      </c>
      <c r="M2232">
        <v>206678440</v>
      </c>
      <c r="N2232" t="s">
        <v>2075</v>
      </c>
      <c r="O2232">
        <v>125</v>
      </c>
      <c r="P2232" t="str">
        <f>IF(Table1[[#This Row],[score]]&gt;=8.5,"High",IF(Table1[[#This Row],[score]]&gt;=7,"Medium","Low"))</f>
        <v>Medium</v>
      </c>
      <c r="Q2232" s="5">
        <f>Table1[[#This Row],[gross]]-Table1[[#This Row],[budget]]</f>
        <v>180678440</v>
      </c>
      <c r="R2232" s="5" t="str">
        <f>IF(Table1[[#This Row],[Profit]]&gt;0,"Profit","Loss")</f>
        <v>Profit</v>
      </c>
      <c r="S2232" s="6" t="str">
        <f>FLOOR(Table1[[#This Row],[year]]-1900,10)+1900 &amp; "-" &amp; FLOOR(Table1[[#This Row],[year]]-1890,10)+1900</f>
        <v>1990-2000</v>
      </c>
      <c r="T2232" s="14" t="s">
        <v>21835</v>
      </c>
      <c r="AB2232" s="14"/>
    </row>
    <row r="2233" spans="1:28" hidden="1" x14ac:dyDescent="0.3">
      <c r="A2233" t="s">
        <v>7327</v>
      </c>
      <c r="B2233" t="s">
        <v>1974</v>
      </c>
      <c r="C2233" t="s">
        <v>104</v>
      </c>
      <c r="D2233">
        <v>1993</v>
      </c>
      <c r="E2233" t="s">
        <v>7328</v>
      </c>
      <c r="F2233">
        <v>6.6</v>
      </c>
      <c r="G2233">
        <v>81000</v>
      </c>
      <c r="H2233" t="s">
        <v>920</v>
      </c>
      <c r="I2233" t="s">
        <v>7329</v>
      </c>
      <c r="J2233" t="s">
        <v>6221</v>
      </c>
      <c r="K2233" t="s">
        <v>30</v>
      </c>
      <c r="L2233">
        <v>45000000</v>
      </c>
      <c r="M2233">
        <v>195268056</v>
      </c>
      <c r="N2233" t="s">
        <v>23</v>
      </c>
      <c r="O2233">
        <v>141</v>
      </c>
      <c r="P2233" t="str">
        <f>IF(Table1[[#This Row],[score]]&gt;=8.5,"High",IF(Table1[[#This Row],[score]]&gt;=7,"Medium","Low"))</f>
        <v>Low</v>
      </c>
      <c r="Q2233" s="5">
        <f>Table1[[#This Row],[gross]]-Table1[[#This Row],[budget]]</f>
        <v>150268056</v>
      </c>
      <c r="R2233" s="5" t="str">
        <f>IF(Table1[[#This Row],[Profit]]&gt;0,"Profit","Loss")</f>
        <v>Profit</v>
      </c>
      <c r="S2233" s="6" t="str">
        <f>FLOOR(Table1[[#This Row],[year]]-1900,10)+1900 &amp; "-" &amp; FLOOR(Table1[[#This Row],[year]]-1890,10)+1900</f>
        <v>1990-2000</v>
      </c>
      <c r="T2233" s="14" t="s">
        <v>21835</v>
      </c>
      <c r="AB2233" s="14"/>
    </row>
    <row r="2234" spans="1:28" hidden="1" x14ac:dyDescent="0.3">
      <c r="A2234" t="s">
        <v>7370</v>
      </c>
      <c r="B2234" t="s">
        <v>16</v>
      </c>
      <c r="C2234" t="s">
        <v>34</v>
      </c>
      <c r="D2234">
        <v>1993</v>
      </c>
      <c r="E2234" t="s">
        <v>7371</v>
      </c>
      <c r="F2234">
        <v>7.2</v>
      </c>
      <c r="G2234">
        <v>96000</v>
      </c>
      <c r="H2234" t="s">
        <v>528</v>
      </c>
      <c r="I2234" t="s">
        <v>7372</v>
      </c>
      <c r="J2234" t="s">
        <v>85</v>
      </c>
      <c r="K2234" t="s">
        <v>30</v>
      </c>
      <c r="L2234">
        <v>40000000</v>
      </c>
      <c r="M2234">
        <v>176997168</v>
      </c>
      <c r="N2234" t="s">
        <v>31</v>
      </c>
      <c r="O2234">
        <v>128</v>
      </c>
      <c r="P2234" t="str">
        <f>IF(Table1[[#This Row],[score]]&gt;=8.5,"High",IF(Table1[[#This Row],[score]]&gt;=7,"Medium","Low"))</f>
        <v>Medium</v>
      </c>
      <c r="Q2234" s="5">
        <f>Table1[[#This Row],[gross]]-Table1[[#This Row],[budget]]</f>
        <v>136997168</v>
      </c>
      <c r="R2234" s="5" t="str">
        <f>IF(Table1[[#This Row],[Profit]]&gt;0,"Profit","Loss")</f>
        <v>Profit</v>
      </c>
      <c r="S2234" s="6" t="str">
        <f>FLOOR(Table1[[#This Row],[year]]-1900,10)+1900 &amp; "-" &amp; FLOOR(Table1[[#This Row],[year]]-1890,10)+1900</f>
        <v>1990-2000</v>
      </c>
      <c r="T2234" s="14" t="s">
        <v>21835</v>
      </c>
      <c r="AB2234" s="14"/>
    </row>
    <row r="2235" spans="1:28" hidden="1" x14ac:dyDescent="0.3">
      <c r="A2235" t="s">
        <v>7407</v>
      </c>
      <c r="B2235" t="s">
        <v>33</v>
      </c>
      <c r="C2235" t="s">
        <v>25</v>
      </c>
      <c r="D2235">
        <v>1993</v>
      </c>
      <c r="E2235" t="s">
        <v>7302</v>
      </c>
      <c r="F2235">
        <v>7</v>
      </c>
      <c r="G2235">
        <v>96000</v>
      </c>
      <c r="H2235" t="s">
        <v>6879</v>
      </c>
      <c r="I2235" t="s">
        <v>7408</v>
      </c>
      <c r="J2235" t="s">
        <v>1841</v>
      </c>
      <c r="K2235" t="s">
        <v>30</v>
      </c>
      <c r="L2235">
        <v>14000000</v>
      </c>
      <c r="M2235">
        <v>154856263</v>
      </c>
      <c r="N2235" t="s">
        <v>1708</v>
      </c>
      <c r="O2235">
        <v>98</v>
      </c>
      <c r="P2235" t="str">
        <f>IF(Table1[[#This Row],[score]]&gt;=8.5,"High",IF(Table1[[#This Row],[score]]&gt;=7,"Medium","Low"))</f>
        <v>Medium</v>
      </c>
      <c r="Q2235" s="5">
        <f>Table1[[#This Row],[gross]]-Table1[[#This Row],[budget]]</f>
        <v>140856263</v>
      </c>
      <c r="R2235" s="5" t="str">
        <f>IF(Table1[[#This Row],[Profit]]&gt;0,"Profit","Loss")</f>
        <v>Profit</v>
      </c>
      <c r="S2235" s="6" t="str">
        <f>FLOOR(Table1[[#This Row],[year]]-1900,10)+1900 &amp; "-" &amp; FLOOR(Table1[[#This Row],[year]]-1890,10)+1900</f>
        <v>1990-2000</v>
      </c>
      <c r="T2235" s="14" t="s">
        <v>21835</v>
      </c>
      <c r="AB2235" s="14"/>
    </row>
    <row r="2236" spans="1:28" hidden="1" x14ac:dyDescent="0.3">
      <c r="A2236" t="s">
        <v>7393</v>
      </c>
      <c r="B2236" t="s">
        <v>33</v>
      </c>
      <c r="C2236" t="s">
        <v>25</v>
      </c>
      <c r="D2236">
        <v>1993</v>
      </c>
      <c r="E2236" t="s">
        <v>7309</v>
      </c>
      <c r="F2236">
        <v>6</v>
      </c>
      <c r="G2236">
        <v>71000</v>
      </c>
      <c r="H2236" t="s">
        <v>2783</v>
      </c>
      <c r="I2236" t="s">
        <v>7394</v>
      </c>
      <c r="J2236" t="s">
        <v>7395</v>
      </c>
      <c r="K2236" t="s">
        <v>30</v>
      </c>
      <c r="L2236">
        <v>20000000</v>
      </c>
      <c r="M2236">
        <v>153698625</v>
      </c>
      <c r="N2236" t="s">
        <v>7396</v>
      </c>
      <c r="O2236">
        <v>112</v>
      </c>
      <c r="P2236" t="str">
        <f>IF(Table1[[#This Row],[score]]&gt;=8.5,"High",IF(Table1[[#This Row],[score]]&gt;=7,"Medium","Low"))</f>
        <v>Low</v>
      </c>
      <c r="Q2236" s="5">
        <f>Table1[[#This Row],[gross]]-Table1[[#This Row],[budget]]</f>
        <v>133698625</v>
      </c>
      <c r="R2236" s="5" t="str">
        <f>IF(Table1[[#This Row],[Profit]]&gt;0,"Profit","Loss")</f>
        <v>Profit</v>
      </c>
      <c r="S2236" s="6" t="str">
        <f>FLOOR(Table1[[#This Row],[year]]-1900,10)+1900 &amp; "-" &amp; FLOOR(Table1[[#This Row],[year]]-1890,10)+1900</f>
        <v>1990-2000</v>
      </c>
      <c r="T2236" s="14" t="s">
        <v>21835</v>
      </c>
      <c r="AB2236" s="14"/>
    </row>
    <row r="2237" spans="1:28" hidden="1" x14ac:dyDescent="0.3">
      <c r="A2237" t="s">
        <v>7645</v>
      </c>
      <c r="B2237" t="s">
        <v>1974</v>
      </c>
      <c r="C2237" t="s">
        <v>17</v>
      </c>
      <c r="D2237">
        <v>1993</v>
      </c>
      <c r="E2237" t="s">
        <v>7431</v>
      </c>
      <c r="F2237">
        <v>6.2</v>
      </c>
      <c r="G2237">
        <v>20000</v>
      </c>
      <c r="H2237" t="s">
        <v>6118</v>
      </c>
      <c r="I2237" t="s">
        <v>1357</v>
      </c>
      <c r="J2237" t="s">
        <v>184</v>
      </c>
      <c r="K2237" t="s">
        <v>448</v>
      </c>
      <c r="L2237">
        <f>20500000</f>
        <v>20500000</v>
      </c>
      <c r="M2237">
        <v>140081992</v>
      </c>
      <c r="N2237" t="s">
        <v>6448</v>
      </c>
      <c r="O2237">
        <v>114</v>
      </c>
      <c r="P2237" t="str">
        <f>IF(Table1[[#This Row],[score]]&gt;=8.5,"High",IF(Table1[[#This Row],[score]]&gt;=7,"Medium","Low"))</f>
        <v>Low</v>
      </c>
      <c r="Q2237" s="5">
        <f>Table1[[#This Row],[gross]]-Table1[[#This Row],[budget]]</f>
        <v>119581992</v>
      </c>
      <c r="R2237" s="5" t="str">
        <f>IF(Table1[[#This Row],[Profit]]&gt;0,"Profit","Loss")</f>
        <v>Profit</v>
      </c>
      <c r="S2237" s="6" t="str">
        <f>FLOOR(Table1[[#This Row],[year]]-1900,10)+1900 &amp; "-" &amp; FLOOR(Table1[[#This Row],[year]]-1890,10)+1900</f>
        <v>1990-2000</v>
      </c>
      <c r="T2237" s="14" t="s">
        <v>21835</v>
      </c>
      <c r="AB2237" s="14"/>
    </row>
    <row r="2238" spans="1:28" hidden="1" x14ac:dyDescent="0.3">
      <c r="A2238" t="s">
        <v>7332</v>
      </c>
      <c r="B2238" t="s">
        <v>1974</v>
      </c>
      <c r="C2238" t="s">
        <v>34</v>
      </c>
      <c r="D2238">
        <v>1993</v>
      </c>
      <c r="E2238" t="s">
        <v>7333</v>
      </c>
      <c r="F2238">
        <v>6.4</v>
      </c>
      <c r="G2238">
        <v>141000</v>
      </c>
      <c r="H2238" t="s">
        <v>2881</v>
      </c>
      <c r="I2238" t="s">
        <v>7334</v>
      </c>
      <c r="J2238" t="s">
        <v>986</v>
      </c>
      <c r="K2238" t="s">
        <v>30</v>
      </c>
      <c r="L2238">
        <v>85000000</v>
      </c>
      <c r="M2238">
        <v>137298489</v>
      </c>
      <c r="N2238" t="s">
        <v>31</v>
      </c>
      <c r="O2238">
        <v>130</v>
      </c>
      <c r="P2238" t="str">
        <f>IF(Table1[[#This Row],[score]]&gt;=8.5,"High",IF(Table1[[#This Row],[score]]&gt;=7,"Medium","Low"))</f>
        <v>Low</v>
      </c>
      <c r="Q2238" s="5">
        <f>Table1[[#This Row],[gross]]-Table1[[#This Row],[budget]]</f>
        <v>52298489</v>
      </c>
      <c r="R2238" s="5" t="str">
        <f>IF(Table1[[#This Row],[Profit]]&gt;0,"Profit","Loss")</f>
        <v>Profit</v>
      </c>
      <c r="S2238" s="6" t="str">
        <f>FLOOR(Table1[[#This Row],[year]]-1900,10)+1900 &amp; "-" &amp; FLOOR(Table1[[#This Row],[year]]-1890,10)+1900</f>
        <v>1990-2000</v>
      </c>
      <c r="T2238" s="14" t="s">
        <v>21835</v>
      </c>
      <c r="AB2238" s="14"/>
    </row>
    <row r="2239" spans="1:28" hidden="1" x14ac:dyDescent="0.3">
      <c r="A2239" t="s">
        <v>7442</v>
      </c>
      <c r="B2239" t="s">
        <v>1974</v>
      </c>
      <c r="C2239" t="s">
        <v>104</v>
      </c>
      <c r="D2239">
        <v>1993</v>
      </c>
      <c r="E2239" t="s">
        <v>7314</v>
      </c>
      <c r="F2239">
        <v>7.5</v>
      </c>
      <c r="G2239">
        <v>76000</v>
      </c>
      <c r="H2239" t="s">
        <v>85</v>
      </c>
      <c r="I2239" t="s">
        <v>7443</v>
      </c>
      <c r="J2239" t="s">
        <v>2798</v>
      </c>
      <c r="K2239" t="s">
        <v>30</v>
      </c>
      <c r="L2239">
        <v>30000000</v>
      </c>
      <c r="M2239">
        <v>135130999</v>
      </c>
      <c r="N2239" t="s">
        <v>23</v>
      </c>
      <c r="O2239">
        <v>138</v>
      </c>
      <c r="P2239" t="str">
        <f>IF(Table1[[#This Row],[score]]&gt;=8.5,"High",IF(Table1[[#This Row],[score]]&gt;=7,"Medium","Low"))</f>
        <v>Medium</v>
      </c>
      <c r="Q2239" s="5">
        <f>Table1[[#This Row],[gross]]-Table1[[#This Row],[budget]]</f>
        <v>105130999</v>
      </c>
      <c r="R2239" s="5" t="str">
        <f>IF(Table1[[#This Row],[Profit]]&gt;0,"Profit","Loss")</f>
        <v>Profit</v>
      </c>
      <c r="S2239" s="6" t="str">
        <f>FLOOR(Table1[[#This Row],[year]]-1900,10)+1900 &amp; "-" &amp; FLOOR(Table1[[#This Row],[year]]-1890,10)+1900</f>
        <v>1990-2000</v>
      </c>
      <c r="T2239" s="14" t="s">
        <v>21835</v>
      </c>
      <c r="AB2239" s="14"/>
    </row>
    <row r="2240" spans="1:28" hidden="1" x14ac:dyDescent="0.3">
      <c r="A2240" t="s">
        <v>7425</v>
      </c>
      <c r="B2240" t="s">
        <v>1974</v>
      </c>
      <c r="C2240" t="s">
        <v>34</v>
      </c>
      <c r="D2240">
        <v>1993</v>
      </c>
      <c r="E2240" t="s">
        <v>7417</v>
      </c>
      <c r="F2240">
        <v>6.6</v>
      </c>
      <c r="G2240">
        <v>86000</v>
      </c>
      <c r="H2240" t="s">
        <v>42</v>
      </c>
      <c r="I2240" t="s">
        <v>42</v>
      </c>
      <c r="J2240" t="s">
        <v>3222</v>
      </c>
      <c r="K2240" t="s">
        <v>30</v>
      </c>
      <c r="L2240">
        <v>25000000</v>
      </c>
      <c r="M2240">
        <v>133752825</v>
      </c>
      <c r="N2240" t="s">
        <v>180</v>
      </c>
      <c r="O2240">
        <v>86</v>
      </c>
      <c r="P2240" t="str">
        <f>IF(Table1[[#This Row],[score]]&gt;=8.5,"High",IF(Table1[[#This Row],[score]]&gt;=7,"Medium","Low"))</f>
        <v>Low</v>
      </c>
      <c r="Q2240" s="5">
        <f>Table1[[#This Row],[gross]]-Table1[[#This Row],[budget]]</f>
        <v>108752825</v>
      </c>
      <c r="R2240" s="5" t="str">
        <f>IF(Table1[[#This Row],[Profit]]&gt;0,"Profit","Loss")</f>
        <v>Profit</v>
      </c>
      <c r="S2240" s="6" t="str">
        <f>FLOOR(Table1[[#This Row],[year]]-1900,10)+1900 &amp; "-" &amp; FLOOR(Table1[[#This Row],[year]]-1890,10)+1900</f>
        <v>1990-2000</v>
      </c>
      <c r="T2240" s="14" t="s">
        <v>21835</v>
      </c>
      <c r="AB2240" s="14"/>
    </row>
    <row r="2241" spans="1:28" hidden="1" x14ac:dyDescent="0.3">
      <c r="A2241" t="s">
        <v>7471</v>
      </c>
      <c r="B2241" t="s">
        <v>33</v>
      </c>
      <c r="C2241" t="s">
        <v>41</v>
      </c>
      <c r="D2241">
        <v>1993</v>
      </c>
      <c r="E2241" t="s">
        <v>7328</v>
      </c>
      <c r="F2241">
        <v>4.9000000000000004</v>
      </c>
      <c r="G2241">
        <v>26000</v>
      </c>
      <c r="H2241" t="s">
        <v>2574</v>
      </c>
      <c r="I2241" t="s">
        <v>1297</v>
      </c>
      <c r="J2241" t="s">
        <v>3115</v>
      </c>
      <c r="K2241" t="s">
        <v>30</v>
      </c>
      <c r="L2241">
        <v>15000000</v>
      </c>
      <c r="M2241">
        <v>118243066</v>
      </c>
      <c r="N2241" t="s">
        <v>6963</v>
      </c>
      <c r="O2241">
        <v>89</v>
      </c>
      <c r="P2241" t="str">
        <f>IF(Table1[[#This Row],[score]]&gt;=8.5,"High",IF(Table1[[#This Row],[score]]&gt;=7,"Medium","Low"))</f>
        <v>Low</v>
      </c>
      <c r="Q2241" s="5">
        <f>Table1[[#This Row],[gross]]-Table1[[#This Row],[budget]]</f>
        <v>103243066</v>
      </c>
      <c r="R2241" s="5" t="str">
        <f>IF(Table1[[#This Row],[Profit]]&gt;0,"Profit","Loss")</f>
        <v>Profit</v>
      </c>
      <c r="S2241" s="6" t="str">
        <f>FLOOR(Table1[[#This Row],[year]]-1900,10)+1900 &amp; "-" &amp; FLOOR(Table1[[#This Row],[year]]-1890,10)+1900</f>
        <v>1990-2000</v>
      </c>
      <c r="T2241" s="14" t="s">
        <v>21835</v>
      </c>
      <c r="AB2241" s="14"/>
    </row>
    <row r="2242" spans="1:28" hidden="1" x14ac:dyDescent="0.3">
      <c r="A2242" t="s">
        <v>7322</v>
      </c>
      <c r="B2242" t="s">
        <v>33</v>
      </c>
      <c r="C2242" t="s">
        <v>41</v>
      </c>
      <c r="D2242">
        <v>1993</v>
      </c>
      <c r="E2242" t="s">
        <v>7323</v>
      </c>
      <c r="F2242">
        <v>5.6</v>
      </c>
      <c r="G2242">
        <v>58000</v>
      </c>
      <c r="H2242" t="s">
        <v>2061</v>
      </c>
      <c r="I2242" t="s">
        <v>7324</v>
      </c>
      <c r="J2242" t="s">
        <v>414</v>
      </c>
      <c r="K2242" t="s">
        <v>30</v>
      </c>
      <c r="L2242">
        <f>20500000</f>
        <v>20500000</v>
      </c>
      <c r="M2242">
        <v>117270765</v>
      </c>
      <c r="N2242" t="s">
        <v>23</v>
      </c>
      <c r="O2242">
        <v>94</v>
      </c>
      <c r="P2242" t="str">
        <f>IF(Table1[[#This Row],[score]]&gt;=8.5,"High",IF(Table1[[#This Row],[score]]&gt;=7,"Medium","Low"))</f>
        <v>Low</v>
      </c>
      <c r="Q2242" s="5">
        <f>Table1[[#This Row],[gross]]-Table1[[#This Row],[budget]]</f>
        <v>96770765</v>
      </c>
      <c r="R2242" s="5" t="str">
        <f>IF(Table1[[#This Row],[Profit]]&gt;0,"Profit","Loss")</f>
        <v>Profit</v>
      </c>
      <c r="S2242" s="6" t="str">
        <f>FLOOR(Table1[[#This Row],[year]]-1900,10)+1900 &amp; "-" &amp; FLOOR(Table1[[#This Row],[year]]-1890,10)+1900</f>
        <v>1990-2000</v>
      </c>
      <c r="T2242" s="14" t="s">
        <v>21835</v>
      </c>
      <c r="AB2242" s="14"/>
    </row>
    <row r="2243" spans="1:28" hidden="1" x14ac:dyDescent="0.3">
      <c r="A2243" t="s">
        <v>7416</v>
      </c>
      <c r="B2243" t="s">
        <v>16</v>
      </c>
      <c r="C2243" t="s">
        <v>17</v>
      </c>
      <c r="D2243">
        <v>1993</v>
      </c>
      <c r="E2243" t="s">
        <v>7417</v>
      </c>
      <c r="F2243">
        <v>5</v>
      </c>
      <c r="G2243">
        <v>30000</v>
      </c>
      <c r="H2243" t="s">
        <v>5160</v>
      </c>
      <c r="I2243" t="s">
        <v>1201</v>
      </c>
      <c r="J2243" t="s">
        <v>6594</v>
      </c>
      <c r="K2243" t="s">
        <v>30</v>
      </c>
      <c r="L2243">
        <v>40000000</v>
      </c>
      <c r="M2243">
        <v>116300000</v>
      </c>
      <c r="N2243" t="s">
        <v>44</v>
      </c>
      <c r="O2243">
        <v>107</v>
      </c>
      <c r="P2243" t="str">
        <f>IF(Table1[[#This Row],[score]]&gt;=8.5,"High",IF(Table1[[#This Row],[score]]&gt;=7,"Medium","Low"))</f>
        <v>Low</v>
      </c>
      <c r="Q2243" s="5">
        <f>Table1[[#This Row],[gross]]-Table1[[#This Row],[budget]]</f>
        <v>76300000</v>
      </c>
      <c r="R2243" s="5" t="str">
        <f>IF(Table1[[#This Row],[Profit]]&gt;0,"Profit","Loss")</f>
        <v>Profit</v>
      </c>
      <c r="S2243" s="6" t="str">
        <f>FLOOR(Table1[[#This Row],[year]]-1900,10)+1900 &amp; "-" &amp; FLOOR(Table1[[#This Row],[year]]-1890,10)+1900</f>
        <v>1990-2000</v>
      </c>
      <c r="T2243" s="14" t="s">
        <v>21835</v>
      </c>
      <c r="AB2243" s="14"/>
    </row>
    <row r="2244" spans="1:28" hidden="1" x14ac:dyDescent="0.3">
      <c r="A2244" t="s">
        <v>7493</v>
      </c>
      <c r="B2244" t="s">
        <v>16</v>
      </c>
      <c r="C2244" t="s">
        <v>34</v>
      </c>
      <c r="D2244">
        <v>1993</v>
      </c>
      <c r="E2244" t="s">
        <v>6927</v>
      </c>
      <c r="F2244">
        <v>6.3</v>
      </c>
      <c r="G2244">
        <v>43000</v>
      </c>
      <c r="H2244" t="s">
        <v>1498</v>
      </c>
      <c r="I2244" t="s">
        <v>745</v>
      </c>
      <c r="J2244" t="s">
        <v>557</v>
      </c>
      <c r="K2244" t="s">
        <v>30</v>
      </c>
      <c r="L2244">
        <v>35000000</v>
      </c>
      <c r="M2244">
        <v>107198790</v>
      </c>
      <c r="N2244" t="s">
        <v>180</v>
      </c>
      <c r="O2244">
        <v>129</v>
      </c>
      <c r="P2244" t="str">
        <f>IF(Table1[[#This Row],[score]]&gt;=8.5,"High",IF(Table1[[#This Row],[score]]&gt;=7,"Medium","Low"))</f>
        <v>Low</v>
      </c>
      <c r="Q2244" s="5">
        <f>Table1[[#This Row],[gross]]-Table1[[#This Row],[budget]]</f>
        <v>72198790</v>
      </c>
      <c r="R2244" s="5" t="str">
        <f>IF(Table1[[#This Row],[Profit]]&gt;0,"Profit","Loss")</f>
        <v>Profit</v>
      </c>
      <c r="S2244" s="6" t="str">
        <f>FLOOR(Table1[[#This Row],[year]]-1900,10)+1900 &amp; "-" &amp; FLOOR(Table1[[#This Row],[year]]-1890,10)+1900</f>
        <v>1990-2000</v>
      </c>
      <c r="T2244" s="14" t="s">
        <v>21835</v>
      </c>
      <c r="AB2244" s="14"/>
    </row>
    <row r="2245" spans="1:28" hidden="1" x14ac:dyDescent="0.3">
      <c r="A2245" t="s">
        <v>7608</v>
      </c>
      <c r="B2245" t="s">
        <v>1974</v>
      </c>
      <c r="C2245" t="s">
        <v>41</v>
      </c>
      <c r="D2245">
        <v>1993</v>
      </c>
      <c r="E2245" t="s">
        <v>5363</v>
      </c>
      <c r="F2245">
        <v>5.0999999999999996</v>
      </c>
      <c r="G2245">
        <v>16000</v>
      </c>
      <c r="H2245" t="s">
        <v>1225</v>
      </c>
      <c r="I2245" t="s">
        <v>7609</v>
      </c>
      <c r="J2245" t="s">
        <v>3498</v>
      </c>
      <c r="K2245" t="s">
        <v>30</v>
      </c>
      <c r="L2245">
        <v>22000000</v>
      </c>
      <c r="M2245">
        <v>104942695</v>
      </c>
      <c r="N2245" t="s">
        <v>6448</v>
      </c>
      <c r="O2245">
        <v>111</v>
      </c>
      <c r="P2245" t="str">
        <f>IF(Table1[[#This Row],[score]]&gt;=8.5,"High",IF(Table1[[#This Row],[score]]&gt;=7,"Medium","Low"))</f>
        <v>Low</v>
      </c>
      <c r="Q2245" s="5">
        <f>Table1[[#This Row],[gross]]-Table1[[#This Row],[budget]]</f>
        <v>82942695</v>
      </c>
      <c r="R2245" s="5" t="str">
        <f>IF(Table1[[#This Row],[Profit]]&gt;0,"Profit","Loss")</f>
        <v>Profit</v>
      </c>
      <c r="S2245" s="6" t="str">
        <f>FLOOR(Table1[[#This Row],[year]]-1900,10)+1900 &amp; "-" &amp; FLOOR(Table1[[#This Row],[year]]-1890,10)+1900</f>
        <v>1990-2000</v>
      </c>
      <c r="T2245" s="14" t="s">
        <v>21835</v>
      </c>
      <c r="AB2245" s="14"/>
    </row>
    <row r="2246" spans="1:28" hidden="1" x14ac:dyDescent="0.3">
      <c r="A2246" t="s">
        <v>7349</v>
      </c>
      <c r="B2246" t="s">
        <v>33</v>
      </c>
      <c r="C2246" t="s">
        <v>390</v>
      </c>
      <c r="D2246">
        <v>1993</v>
      </c>
      <c r="E2246" t="s">
        <v>7239</v>
      </c>
      <c r="F2246">
        <v>8</v>
      </c>
      <c r="G2246">
        <v>306000</v>
      </c>
      <c r="H2246" t="s">
        <v>7350</v>
      </c>
      <c r="I2246" t="s">
        <v>2638</v>
      </c>
      <c r="J2246" t="s">
        <v>7351</v>
      </c>
      <c r="K2246" t="s">
        <v>30</v>
      </c>
      <c r="L2246">
        <v>18000000</v>
      </c>
      <c r="M2246">
        <v>91491247</v>
      </c>
      <c r="N2246" t="s">
        <v>2067</v>
      </c>
      <c r="O2246">
        <v>76</v>
      </c>
      <c r="P2246" t="str">
        <f>IF(Table1[[#This Row],[score]]&gt;=8.5,"High",IF(Table1[[#This Row],[score]]&gt;=7,"Medium","Low"))</f>
        <v>Medium</v>
      </c>
      <c r="Q2246" s="5">
        <f>Table1[[#This Row],[gross]]-Table1[[#This Row],[budget]]</f>
        <v>73491247</v>
      </c>
      <c r="R2246" s="5" t="str">
        <f>IF(Table1[[#This Row],[Profit]]&gt;0,"Profit","Loss")</f>
        <v>Profit</v>
      </c>
      <c r="S2246" s="6" t="str">
        <f>FLOOR(Table1[[#This Row],[year]]-1900,10)+1900 &amp; "-" &amp; FLOOR(Table1[[#This Row],[year]]-1890,10)+1900</f>
        <v>1990-2000</v>
      </c>
      <c r="T2246" s="14" t="s">
        <v>21835</v>
      </c>
      <c r="AB2246" s="14"/>
    </row>
    <row r="2247" spans="1:28" hidden="1" x14ac:dyDescent="0.3">
      <c r="A2247" t="s">
        <v>7401</v>
      </c>
      <c r="B2247" t="s">
        <v>16</v>
      </c>
      <c r="C2247" t="s">
        <v>34</v>
      </c>
      <c r="D2247">
        <v>1993</v>
      </c>
      <c r="E2247" t="s">
        <v>7402</v>
      </c>
      <c r="F2247">
        <v>6.2</v>
      </c>
      <c r="G2247">
        <v>46000</v>
      </c>
      <c r="H2247" t="s">
        <v>7403</v>
      </c>
      <c r="I2247" t="s">
        <v>5831</v>
      </c>
      <c r="J2247" t="s">
        <v>4492</v>
      </c>
      <c r="K2247" t="s">
        <v>30</v>
      </c>
      <c r="L2247">
        <v>18000000</v>
      </c>
      <c r="M2247">
        <v>74189677</v>
      </c>
      <c r="N2247" t="s">
        <v>61</v>
      </c>
      <c r="O2247">
        <v>97</v>
      </c>
      <c r="P2247" t="str">
        <f>IF(Table1[[#This Row],[score]]&gt;=8.5,"High",IF(Table1[[#This Row],[score]]&gt;=7,"Medium","Low"))</f>
        <v>Low</v>
      </c>
      <c r="Q2247" s="5">
        <f>Table1[[#This Row],[gross]]-Table1[[#This Row],[budget]]</f>
        <v>56189677</v>
      </c>
      <c r="R2247" s="5" t="str">
        <f>IF(Table1[[#This Row],[Profit]]&gt;0,"Profit","Loss")</f>
        <v>Profit</v>
      </c>
      <c r="S2247" s="6" t="str">
        <f>FLOOR(Table1[[#This Row],[year]]-1900,10)+1900 &amp; "-" &amp; FLOOR(Table1[[#This Row],[year]]-1890,10)+1900</f>
        <v>1990-2000</v>
      </c>
      <c r="T2247" s="14" t="s">
        <v>21835</v>
      </c>
      <c r="AB2247" s="14"/>
    </row>
    <row r="2248" spans="1:28" hidden="1" x14ac:dyDescent="0.3">
      <c r="A2248" t="s">
        <v>7337</v>
      </c>
      <c r="B2248" t="s">
        <v>33</v>
      </c>
      <c r="C2248" t="s">
        <v>41</v>
      </c>
      <c r="D2248">
        <v>1993</v>
      </c>
      <c r="E2248" t="s">
        <v>6659</v>
      </c>
      <c r="F2248">
        <v>8</v>
      </c>
      <c r="G2248">
        <v>589000</v>
      </c>
      <c r="H2248" t="s">
        <v>47</v>
      </c>
      <c r="I2248" t="s">
        <v>7338</v>
      </c>
      <c r="J2248" t="s">
        <v>534</v>
      </c>
      <c r="K2248" t="s">
        <v>30</v>
      </c>
      <c r="L2248">
        <v>14600000</v>
      </c>
      <c r="M2248">
        <v>71074049</v>
      </c>
      <c r="N2248" t="s">
        <v>31</v>
      </c>
      <c r="O2248">
        <v>101</v>
      </c>
      <c r="P2248" t="str">
        <f>IF(Table1[[#This Row],[score]]&gt;=8.5,"High",IF(Table1[[#This Row],[score]]&gt;=7,"Medium","Low"))</f>
        <v>Medium</v>
      </c>
      <c r="Q2248" s="5">
        <f>Table1[[#This Row],[gross]]-Table1[[#This Row],[budget]]</f>
        <v>56474049</v>
      </c>
      <c r="R2248" s="5" t="str">
        <f>IF(Table1[[#This Row],[Profit]]&gt;0,"Profit","Loss")</f>
        <v>Profit</v>
      </c>
      <c r="S2248" s="6" t="str">
        <f>FLOOR(Table1[[#This Row],[year]]-1900,10)+1900 &amp; "-" &amp; FLOOR(Table1[[#This Row],[year]]-1890,10)+1900</f>
        <v>1990-2000</v>
      </c>
      <c r="T2248" s="14" t="s">
        <v>21835</v>
      </c>
      <c r="AB2248" s="14"/>
    </row>
    <row r="2249" spans="1:28" hidden="1" x14ac:dyDescent="0.3">
      <c r="A2249" t="s">
        <v>7439</v>
      </c>
      <c r="B2249" t="s">
        <v>1974</v>
      </c>
      <c r="C2249" t="s">
        <v>41</v>
      </c>
      <c r="D2249">
        <v>1993</v>
      </c>
      <c r="E2249" t="s">
        <v>7281</v>
      </c>
      <c r="F2249">
        <v>7</v>
      </c>
      <c r="G2249">
        <v>45000</v>
      </c>
      <c r="H2249" t="s">
        <v>4449</v>
      </c>
      <c r="I2249" t="s">
        <v>7440</v>
      </c>
      <c r="J2249" t="s">
        <v>876</v>
      </c>
      <c r="K2249" t="s">
        <v>30</v>
      </c>
      <c r="L2249">
        <f>20500000</f>
        <v>20500000</v>
      </c>
      <c r="M2249">
        <v>70172621</v>
      </c>
      <c r="N2249" t="s">
        <v>7441</v>
      </c>
      <c r="O2249">
        <v>103</v>
      </c>
      <c r="P2249" t="str">
        <f>IF(Table1[[#This Row],[score]]&gt;=8.5,"High",IF(Table1[[#This Row],[score]]&gt;=7,"Medium","Low"))</f>
        <v>Medium</v>
      </c>
      <c r="Q2249" s="5">
        <f>Table1[[#This Row],[gross]]-Table1[[#This Row],[budget]]</f>
        <v>49672621</v>
      </c>
      <c r="R2249" s="5" t="str">
        <f>IF(Table1[[#This Row],[Profit]]&gt;0,"Profit","Loss")</f>
        <v>Profit</v>
      </c>
      <c r="S2249" s="6" t="str">
        <f>FLOOR(Table1[[#This Row],[year]]-1900,10)+1900 &amp; "-" &amp; FLOOR(Table1[[#This Row],[year]]-1890,10)+1900</f>
        <v>1990-2000</v>
      </c>
      <c r="T2249" s="14" t="s">
        <v>21835</v>
      </c>
      <c r="AB2249" s="14"/>
    </row>
    <row r="2250" spans="1:28" hidden="1" x14ac:dyDescent="0.3">
      <c r="A2250" t="s">
        <v>7360</v>
      </c>
      <c r="B2250" t="s">
        <v>16</v>
      </c>
      <c r="C2250" t="s">
        <v>63</v>
      </c>
      <c r="D2250">
        <v>1993</v>
      </c>
      <c r="E2250" t="s">
        <v>7078</v>
      </c>
      <c r="F2250">
        <v>8.1</v>
      </c>
      <c r="G2250">
        <v>163000</v>
      </c>
      <c r="H2250" t="s">
        <v>5120</v>
      </c>
      <c r="I2250" t="s">
        <v>7361</v>
      </c>
      <c r="J2250" t="s">
        <v>4529</v>
      </c>
      <c r="K2250" t="s">
        <v>3125</v>
      </c>
      <c r="L2250" s="5">
        <v>13000000</v>
      </c>
      <c r="M2250" s="5">
        <v>65796862</v>
      </c>
      <c r="N2250" t="s">
        <v>7362</v>
      </c>
      <c r="O2250">
        <v>133</v>
      </c>
      <c r="P2250" t="str">
        <f>IF(Table1[[#This Row],[score]]&gt;=8.5,"High",IF(Table1[[#This Row],[score]]&gt;=7,"Medium","Low"))</f>
        <v>Medium</v>
      </c>
      <c r="Q2250" s="5">
        <f>Table1[[#This Row],[gross]]-Table1[[#This Row],[budget]]</f>
        <v>52796862</v>
      </c>
      <c r="R2250" s="5" t="str">
        <f>IF(Table1[[#This Row],[Profit]]&gt;0,"Profit","Loss")</f>
        <v>Profit</v>
      </c>
      <c r="S2250" s="6" t="str">
        <f>FLOOR(Table1[[#This Row],[year]]-1900,10)+1900 &amp; "-" &amp; FLOOR(Table1[[#This Row],[year]]-1890,10)+1900</f>
        <v>1990-2000</v>
      </c>
      <c r="T2250" s="14" t="s">
        <v>21835</v>
      </c>
      <c r="AB2250" s="14"/>
    </row>
    <row r="2251" spans="1:28" hidden="1" x14ac:dyDescent="0.3">
      <c r="A2251" t="s">
        <v>7311</v>
      </c>
      <c r="B2251" t="s">
        <v>16</v>
      </c>
      <c r="C2251" t="s">
        <v>104</v>
      </c>
      <c r="D2251">
        <v>1993</v>
      </c>
      <c r="E2251" t="s">
        <v>7312</v>
      </c>
      <c r="F2251">
        <v>7.9</v>
      </c>
      <c r="G2251">
        <v>206000</v>
      </c>
      <c r="H2251" t="s">
        <v>105</v>
      </c>
      <c r="I2251" t="s">
        <v>5985</v>
      </c>
      <c r="J2251" t="s">
        <v>136</v>
      </c>
      <c r="K2251" t="s">
        <v>30</v>
      </c>
      <c r="L2251">
        <v>30000000</v>
      </c>
      <c r="M2251">
        <v>63848322</v>
      </c>
      <c r="N2251" t="s">
        <v>61</v>
      </c>
      <c r="O2251">
        <v>144</v>
      </c>
      <c r="P2251" t="str">
        <f>IF(Table1[[#This Row],[score]]&gt;=8.5,"High",IF(Table1[[#This Row],[score]]&gt;=7,"Medium","Low"))</f>
        <v>Medium</v>
      </c>
      <c r="Q2251" s="5">
        <f>Table1[[#This Row],[gross]]-Table1[[#This Row],[budget]]</f>
        <v>33848322</v>
      </c>
      <c r="R2251" s="5" t="str">
        <f>IF(Table1[[#This Row],[Profit]]&gt;0,"Profit","Loss")</f>
        <v>Profit</v>
      </c>
      <c r="S2251" s="6" t="str">
        <f>FLOOR(Table1[[#This Row],[year]]-1900,10)+1900 &amp; "-" &amp; FLOOR(Table1[[#This Row],[year]]-1890,10)+1900</f>
        <v>1990-2000</v>
      </c>
      <c r="T2251" s="14" t="s">
        <v>21835</v>
      </c>
      <c r="AB2251" s="14"/>
    </row>
    <row r="2252" spans="1:28" hidden="1" x14ac:dyDescent="0.3">
      <c r="A2252" t="s">
        <v>7524</v>
      </c>
      <c r="B2252" t="s">
        <v>1974</v>
      </c>
      <c r="C2252" t="s">
        <v>34</v>
      </c>
      <c r="D2252">
        <v>1993</v>
      </c>
      <c r="E2252" t="s">
        <v>7097</v>
      </c>
      <c r="F2252">
        <v>7</v>
      </c>
      <c r="G2252">
        <v>29000</v>
      </c>
      <c r="H2252" t="s">
        <v>2455</v>
      </c>
      <c r="I2252" t="s">
        <v>2895</v>
      </c>
      <c r="J2252" t="s">
        <v>7237</v>
      </c>
      <c r="K2252" t="s">
        <v>30</v>
      </c>
      <c r="L2252">
        <v>14000000</v>
      </c>
      <c r="M2252">
        <v>63513743</v>
      </c>
      <c r="N2252" t="s">
        <v>7525</v>
      </c>
      <c r="O2252">
        <v>120</v>
      </c>
      <c r="P2252" t="str">
        <f>IF(Table1[[#This Row],[score]]&gt;=8.5,"High",IF(Table1[[#This Row],[score]]&gt;=7,"Medium","Low"))</f>
        <v>Medium</v>
      </c>
      <c r="Q2252" s="5">
        <f>Table1[[#This Row],[gross]]-Table1[[#This Row],[budget]]</f>
        <v>49513743</v>
      </c>
      <c r="R2252" s="5" t="str">
        <f>IF(Table1[[#This Row],[Profit]]&gt;0,"Profit","Loss")</f>
        <v>Profit</v>
      </c>
      <c r="S2252" s="6" t="str">
        <f>FLOOR(Table1[[#This Row],[year]]-1900,10)+1900 &amp; "-" &amp; FLOOR(Table1[[#This Row],[year]]-1890,10)+1900</f>
        <v>1990-2000</v>
      </c>
      <c r="T2252" s="14" t="s">
        <v>21835</v>
      </c>
      <c r="AB2252" s="14"/>
    </row>
    <row r="2253" spans="1:28" hidden="1" x14ac:dyDescent="0.3">
      <c r="A2253" t="s">
        <v>7409</v>
      </c>
      <c r="B2253" t="s">
        <v>1974</v>
      </c>
      <c r="C2253" t="s">
        <v>41</v>
      </c>
      <c r="D2253">
        <v>1993</v>
      </c>
      <c r="E2253" t="s">
        <v>7097</v>
      </c>
      <c r="F2253">
        <v>6.8</v>
      </c>
      <c r="G2253">
        <v>50000</v>
      </c>
      <c r="H2253" t="s">
        <v>532</v>
      </c>
      <c r="I2253" t="s">
        <v>4420</v>
      </c>
      <c r="J2253" t="s">
        <v>1712</v>
      </c>
      <c r="K2253" t="s">
        <v>30</v>
      </c>
      <c r="L2253">
        <v>28000000</v>
      </c>
      <c r="M2253">
        <v>63270710</v>
      </c>
      <c r="N2253" t="s">
        <v>23</v>
      </c>
      <c r="O2253">
        <v>110</v>
      </c>
      <c r="P2253" t="str">
        <f>IF(Table1[[#This Row],[score]]&gt;=8.5,"High",IF(Table1[[#This Row],[score]]&gt;=7,"Medium","Low"))</f>
        <v>Low</v>
      </c>
      <c r="Q2253" s="5">
        <f>Table1[[#This Row],[gross]]-Table1[[#This Row],[budget]]</f>
        <v>35270710</v>
      </c>
      <c r="R2253" s="5" t="str">
        <f>IF(Table1[[#This Row],[Profit]]&gt;0,"Profit","Loss")</f>
        <v>Profit</v>
      </c>
      <c r="S2253" s="6" t="str">
        <f>FLOOR(Table1[[#This Row],[year]]-1900,10)+1900 &amp; "-" &amp; FLOOR(Table1[[#This Row],[year]]-1890,10)+1900</f>
        <v>1990-2000</v>
      </c>
      <c r="T2253" s="14" t="s">
        <v>21835</v>
      </c>
      <c r="AB2253" s="14"/>
    </row>
    <row r="2254" spans="1:28" hidden="1" x14ac:dyDescent="0.3">
      <c r="A2254" t="s">
        <v>7466</v>
      </c>
      <c r="B2254" t="s">
        <v>16</v>
      </c>
      <c r="C2254" t="s">
        <v>17</v>
      </c>
      <c r="D2254">
        <v>1993</v>
      </c>
      <c r="E2254" t="s">
        <v>7288</v>
      </c>
      <c r="F2254">
        <v>6.4</v>
      </c>
      <c r="G2254">
        <v>37000</v>
      </c>
      <c r="H2254" t="s">
        <v>2141</v>
      </c>
      <c r="I2254" t="s">
        <v>5841</v>
      </c>
      <c r="J2254" t="s">
        <v>5606</v>
      </c>
      <c r="K2254" t="s">
        <v>30</v>
      </c>
      <c r="L2254">
        <v>17000000</v>
      </c>
      <c r="M2254">
        <v>60613008</v>
      </c>
      <c r="N2254" t="s">
        <v>180</v>
      </c>
      <c r="O2254">
        <v>87</v>
      </c>
      <c r="P2254" t="str">
        <f>IF(Table1[[#This Row],[score]]&gt;=8.5,"High",IF(Table1[[#This Row],[score]]&gt;=7,"Medium","Low"))</f>
        <v>Low</v>
      </c>
      <c r="Q2254" s="5">
        <f>Table1[[#This Row],[gross]]-Table1[[#This Row],[budget]]</f>
        <v>43613008</v>
      </c>
      <c r="R2254" s="5" t="str">
        <f>IF(Table1[[#This Row],[Profit]]&gt;0,"Profit","Loss")</f>
        <v>Profit</v>
      </c>
      <c r="S2254" s="6" t="str">
        <f>FLOOR(Table1[[#This Row],[year]]-1900,10)+1900 &amp; "-" &amp; FLOOR(Table1[[#This Row],[year]]-1890,10)+1900</f>
        <v>1990-2000</v>
      </c>
      <c r="T2254" s="14" t="s">
        <v>21835</v>
      </c>
      <c r="AB2254" s="14"/>
    </row>
    <row r="2255" spans="1:28" hidden="1" x14ac:dyDescent="0.3">
      <c r="A2255" t="s">
        <v>7318</v>
      </c>
      <c r="B2255" t="s">
        <v>16</v>
      </c>
      <c r="C2255" t="s">
        <v>34</v>
      </c>
      <c r="D2255">
        <v>1993</v>
      </c>
      <c r="E2255" t="s">
        <v>7319</v>
      </c>
      <c r="F2255">
        <v>6.7</v>
      </c>
      <c r="G2255">
        <v>163000</v>
      </c>
      <c r="H2255" t="s">
        <v>7320</v>
      </c>
      <c r="I2255" t="s">
        <v>7321</v>
      </c>
      <c r="J2255" t="s">
        <v>749</v>
      </c>
      <c r="K2255" t="s">
        <v>30</v>
      </c>
      <c r="L2255">
        <v>57000000</v>
      </c>
      <c r="M2255">
        <v>58055768</v>
      </c>
      <c r="N2255" t="s">
        <v>23</v>
      </c>
      <c r="O2255">
        <v>115</v>
      </c>
      <c r="P2255" t="str">
        <f>IF(Table1[[#This Row],[score]]&gt;=8.5,"High",IF(Table1[[#This Row],[score]]&gt;=7,"Medium","Low"))</f>
        <v>Low</v>
      </c>
      <c r="Q2255" s="5">
        <f>Table1[[#This Row],[gross]]-Table1[[#This Row],[budget]]</f>
        <v>1055768</v>
      </c>
      <c r="R2255" s="5" t="str">
        <f>IF(Table1[[#This Row],[Profit]]&gt;0,"Profit","Loss")</f>
        <v>Profit</v>
      </c>
      <c r="S2255" s="6" t="str">
        <f>FLOOR(Table1[[#This Row],[year]]-1900,10)+1900 &amp; "-" &amp; FLOOR(Table1[[#This Row],[year]]-1890,10)+1900</f>
        <v>1990-2000</v>
      </c>
      <c r="T2255" s="14" t="s">
        <v>21835</v>
      </c>
      <c r="AB2255" s="14"/>
    </row>
    <row r="2256" spans="1:28" hidden="1" x14ac:dyDescent="0.3">
      <c r="A2256" t="s">
        <v>7467</v>
      </c>
      <c r="B2256" t="s">
        <v>33</v>
      </c>
      <c r="C2256" t="s">
        <v>41</v>
      </c>
      <c r="D2256">
        <v>1993</v>
      </c>
      <c r="E2256" t="s">
        <v>7468</v>
      </c>
      <c r="F2256">
        <v>5</v>
      </c>
      <c r="G2256">
        <v>18000</v>
      </c>
      <c r="H2256" t="s">
        <v>6776</v>
      </c>
      <c r="I2256" t="s">
        <v>7469</v>
      </c>
      <c r="J2256" t="s">
        <v>7470</v>
      </c>
      <c r="K2256" t="s">
        <v>30</v>
      </c>
      <c r="L2256">
        <v>25000000</v>
      </c>
      <c r="M2256">
        <v>57405220</v>
      </c>
      <c r="N2256" t="s">
        <v>180</v>
      </c>
      <c r="O2256">
        <v>92</v>
      </c>
      <c r="P2256" t="str">
        <f>IF(Table1[[#This Row],[score]]&gt;=8.5,"High",IF(Table1[[#This Row],[score]]&gt;=7,"Medium","Low"))</f>
        <v>Low</v>
      </c>
      <c r="Q2256" s="5">
        <f>Table1[[#This Row],[gross]]-Table1[[#This Row],[budget]]</f>
        <v>32405220</v>
      </c>
      <c r="R2256" s="5" t="str">
        <f>IF(Table1[[#This Row],[Profit]]&gt;0,"Profit","Loss")</f>
        <v>Profit</v>
      </c>
      <c r="S2256" s="6" t="str">
        <f>FLOOR(Table1[[#This Row],[year]]-1900,10)+1900 &amp; "-" &amp; FLOOR(Table1[[#This Row],[year]]-1890,10)+1900</f>
        <v>1990-2000</v>
      </c>
      <c r="T2256" s="14" t="s">
        <v>21835</v>
      </c>
      <c r="AB2256" s="14"/>
    </row>
    <row r="2257" spans="1:28" hidden="1" x14ac:dyDescent="0.3">
      <c r="A2257" t="s">
        <v>7335</v>
      </c>
      <c r="B2257" t="s">
        <v>33</v>
      </c>
      <c r="C2257" t="s">
        <v>41</v>
      </c>
      <c r="D2257">
        <v>1993</v>
      </c>
      <c r="E2257" t="s">
        <v>7336</v>
      </c>
      <c r="F2257">
        <v>5.6</v>
      </c>
      <c r="G2257">
        <v>50000</v>
      </c>
      <c r="H2257" t="s">
        <v>6564</v>
      </c>
      <c r="I2257" t="s">
        <v>3556</v>
      </c>
      <c r="J2257" t="s">
        <v>3498</v>
      </c>
      <c r="K2257" t="s">
        <v>30</v>
      </c>
      <c r="L2257">
        <v>38000000</v>
      </c>
      <c r="M2257">
        <v>57319029</v>
      </c>
      <c r="N2257" t="s">
        <v>2067</v>
      </c>
      <c r="O2257">
        <v>107</v>
      </c>
      <c r="P2257" t="str">
        <f>IF(Table1[[#This Row],[score]]&gt;=8.5,"High",IF(Table1[[#This Row],[score]]&gt;=7,"Medium","Low"))</f>
        <v>Low</v>
      </c>
      <c r="Q2257" s="5">
        <f>Table1[[#This Row],[gross]]-Table1[[#This Row],[budget]]</f>
        <v>19319029</v>
      </c>
      <c r="R2257" s="5" t="str">
        <f>IF(Table1[[#This Row],[Profit]]&gt;0,"Profit","Loss")</f>
        <v>Profit</v>
      </c>
      <c r="S2257" s="6" t="str">
        <f>FLOOR(Table1[[#This Row],[year]]-1900,10)+1900 &amp; "-" &amp; FLOOR(Table1[[#This Row],[year]]-1890,10)+1900</f>
        <v>1990-2000</v>
      </c>
      <c r="T2257" s="14" t="s">
        <v>21835</v>
      </c>
      <c r="AB2257" s="14"/>
    </row>
    <row r="2258" spans="1:28" hidden="1" x14ac:dyDescent="0.3">
      <c r="A2258" t="s">
        <v>7280</v>
      </c>
      <c r="B2258" t="s">
        <v>16</v>
      </c>
      <c r="C2258" t="s">
        <v>34</v>
      </c>
      <c r="D2258">
        <v>1993</v>
      </c>
      <c r="E2258" t="s">
        <v>7281</v>
      </c>
      <c r="F2258">
        <v>7.8</v>
      </c>
      <c r="G2258">
        <v>132000</v>
      </c>
      <c r="H2258" t="s">
        <v>1781</v>
      </c>
      <c r="I2258" t="s">
        <v>5079</v>
      </c>
      <c r="J2258" t="s">
        <v>498</v>
      </c>
      <c r="K2258" t="s">
        <v>30</v>
      </c>
      <c r="L2258">
        <v>25000000</v>
      </c>
      <c r="M2258">
        <v>56505065</v>
      </c>
      <c r="N2258" t="s">
        <v>5666</v>
      </c>
      <c r="O2258">
        <v>130</v>
      </c>
      <c r="P2258" t="str">
        <f>IF(Table1[[#This Row],[score]]&gt;=8.5,"High",IF(Table1[[#This Row],[score]]&gt;=7,"Medium","Low"))</f>
        <v>Medium</v>
      </c>
      <c r="Q2258" s="5">
        <f>Table1[[#This Row],[gross]]-Table1[[#This Row],[budget]]</f>
        <v>31505065</v>
      </c>
      <c r="R2258" s="5" t="str">
        <f>IF(Table1[[#This Row],[Profit]]&gt;0,"Profit","Loss")</f>
        <v>Profit</v>
      </c>
      <c r="S2258" s="6" t="str">
        <f>FLOOR(Table1[[#This Row],[year]]-1900,10)+1900 &amp; "-" &amp; FLOOR(Table1[[#This Row],[year]]-1890,10)+1900</f>
        <v>1990-2000</v>
      </c>
      <c r="T2258" s="14" t="s">
        <v>21835</v>
      </c>
      <c r="AB2258" s="14"/>
    </row>
    <row r="2259" spans="1:28" hidden="1" x14ac:dyDescent="0.3">
      <c r="A2259" t="s">
        <v>7352</v>
      </c>
      <c r="B2259" t="s">
        <v>33</v>
      </c>
      <c r="C2259" t="s">
        <v>41</v>
      </c>
      <c r="D2259">
        <v>1993</v>
      </c>
      <c r="E2259" t="s">
        <v>7353</v>
      </c>
      <c r="F2259">
        <v>6.1</v>
      </c>
      <c r="G2259">
        <v>26000</v>
      </c>
      <c r="H2259" t="s">
        <v>7354</v>
      </c>
      <c r="I2259" t="s">
        <v>7355</v>
      </c>
      <c r="J2259" t="s">
        <v>7356</v>
      </c>
      <c r="K2259" t="s">
        <v>30</v>
      </c>
      <c r="L2259">
        <v>10000000</v>
      </c>
      <c r="M2259">
        <v>56500758</v>
      </c>
      <c r="N2259" t="s">
        <v>180</v>
      </c>
      <c r="O2259">
        <v>103</v>
      </c>
      <c r="P2259" t="str">
        <f>IF(Table1[[#This Row],[score]]&gt;=8.5,"High",IF(Table1[[#This Row],[score]]&gt;=7,"Medium","Low"))</f>
        <v>Low</v>
      </c>
      <c r="Q2259" s="5">
        <f>Table1[[#This Row],[gross]]-Table1[[#This Row],[budget]]</f>
        <v>46500758</v>
      </c>
      <c r="R2259" s="5" t="str">
        <f>IF(Table1[[#This Row],[Profit]]&gt;0,"Profit","Loss")</f>
        <v>Profit</v>
      </c>
      <c r="S2259" s="6" t="str">
        <f>FLOOR(Table1[[#This Row],[year]]-1900,10)+1900 &amp; "-" &amp; FLOOR(Table1[[#This Row],[year]]-1890,10)+1900</f>
        <v>1990-2000</v>
      </c>
      <c r="T2259" s="14" t="s">
        <v>21835</v>
      </c>
      <c r="AB2259" s="14"/>
    </row>
    <row r="2260" spans="1:28" hidden="1" x14ac:dyDescent="0.3">
      <c r="A2260" t="s">
        <v>7383</v>
      </c>
      <c r="B2260" t="s">
        <v>33</v>
      </c>
      <c r="C2260" t="s">
        <v>34</v>
      </c>
      <c r="D2260">
        <v>1993</v>
      </c>
      <c r="E2260" t="s">
        <v>7312</v>
      </c>
      <c r="F2260">
        <v>6.4</v>
      </c>
      <c r="G2260">
        <v>52000</v>
      </c>
      <c r="H2260" t="s">
        <v>3315</v>
      </c>
      <c r="I2260" t="s">
        <v>7384</v>
      </c>
      <c r="J2260" t="s">
        <v>3222</v>
      </c>
      <c r="K2260" t="s">
        <v>7385</v>
      </c>
      <c r="L2260">
        <v>30000000</v>
      </c>
      <c r="M2260">
        <v>53898845</v>
      </c>
      <c r="N2260" t="s">
        <v>1708</v>
      </c>
      <c r="O2260">
        <v>105</v>
      </c>
      <c r="P2260" t="str">
        <f>IF(Table1[[#This Row],[score]]&gt;=8.5,"High",IF(Table1[[#This Row],[score]]&gt;=7,"Medium","Low"))</f>
        <v>Low</v>
      </c>
      <c r="Q2260" s="5">
        <f>Table1[[#This Row],[gross]]-Table1[[#This Row],[budget]]</f>
        <v>23898845</v>
      </c>
      <c r="R2260" s="5" t="str">
        <f>IF(Table1[[#This Row],[Profit]]&gt;0,"Profit","Loss")</f>
        <v>Profit</v>
      </c>
      <c r="S2260" s="6" t="str">
        <f>FLOOR(Table1[[#This Row],[year]]-1900,10)+1900 &amp; "-" &amp; FLOOR(Table1[[#This Row],[year]]-1890,10)+1900</f>
        <v>1990-2000</v>
      </c>
      <c r="T2260" s="14" t="s">
        <v>21835</v>
      </c>
      <c r="AB2260" s="14"/>
    </row>
    <row r="2261" spans="1:28" hidden="1" x14ac:dyDescent="0.3">
      <c r="A2261" t="s">
        <v>7366</v>
      </c>
      <c r="B2261" t="s">
        <v>1974</v>
      </c>
      <c r="C2261" t="s">
        <v>41</v>
      </c>
      <c r="D2261">
        <v>1993</v>
      </c>
      <c r="E2261" t="s">
        <v>7367</v>
      </c>
      <c r="F2261">
        <v>6.8</v>
      </c>
      <c r="G2261">
        <v>84000</v>
      </c>
      <c r="H2261" t="s">
        <v>6170</v>
      </c>
      <c r="I2261" t="s">
        <v>6171</v>
      </c>
      <c r="J2261" t="s">
        <v>4268</v>
      </c>
      <c r="K2261" t="s">
        <v>30</v>
      </c>
      <c r="L2261">
        <v>47000000</v>
      </c>
      <c r="M2261">
        <v>48919043</v>
      </c>
      <c r="N2261" t="s">
        <v>44</v>
      </c>
      <c r="O2261">
        <v>94</v>
      </c>
      <c r="P2261" t="str">
        <f>IF(Table1[[#This Row],[score]]&gt;=8.5,"High",IF(Table1[[#This Row],[score]]&gt;=7,"Medium","Low"))</f>
        <v>Low</v>
      </c>
      <c r="Q2261" s="5">
        <f>Table1[[#This Row],[gross]]-Table1[[#This Row],[budget]]</f>
        <v>1919043</v>
      </c>
      <c r="R2261" s="5" t="str">
        <f>IF(Table1[[#This Row],[Profit]]&gt;0,"Profit","Loss")</f>
        <v>Profit</v>
      </c>
      <c r="S2261" s="6" t="str">
        <f>FLOOR(Table1[[#This Row],[year]]-1900,10)+1900 &amp; "-" &amp; FLOOR(Table1[[#This Row],[year]]-1890,10)+1900</f>
        <v>1990-2000</v>
      </c>
      <c r="T2261" s="14" t="s">
        <v>21835</v>
      </c>
      <c r="AB2261" s="14"/>
    </row>
    <row r="2262" spans="1:28" hidden="1" x14ac:dyDescent="0.3">
      <c r="A2262" t="s">
        <v>7482</v>
      </c>
      <c r="B2262" t="s">
        <v>1974</v>
      </c>
      <c r="C2262" t="s">
        <v>41</v>
      </c>
      <c r="D2262">
        <v>1993</v>
      </c>
      <c r="E2262" t="s">
        <v>7336</v>
      </c>
      <c r="F2262">
        <v>6.2</v>
      </c>
      <c r="G2262">
        <v>79000</v>
      </c>
      <c r="H2262" t="s">
        <v>7483</v>
      </c>
      <c r="I2262" t="s">
        <v>6777</v>
      </c>
      <c r="J2262" t="s">
        <v>6777</v>
      </c>
      <c r="K2262" t="s">
        <v>30</v>
      </c>
      <c r="L2262">
        <v>40000000</v>
      </c>
      <c r="M2262">
        <v>48198019</v>
      </c>
      <c r="N2262" t="s">
        <v>44</v>
      </c>
      <c r="O2262">
        <v>95</v>
      </c>
      <c r="P2262" t="str">
        <f>IF(Table1[[#This Row],[score]]&gt;=8.5,"High",IF(Table1[[#This Row],[score]]&gt;=7,"Medium","Low"))</f>
        <v>Low</v>
      </c>
      <c r="Q2262" s="5">
        <f>Table1[[#This Row],[gross]]-Table1[[#This Row],[budget]]</f>
        <v>8198019</v>
      </c>
      <c r="R2262" s="5" t="str">
        <f>IF(Table1[[#This Row],[Profit]]&gt;0,"Profit","Loss")</f>
        <v>Profit</v>
      </c>
      <c r="S2262" s="6" t="str">
        <f>FLOOR(Table1[[#This Row],[year]]-1900,10)+1900 &amp; "-" &amp; FLOOR(Table1[[#This Row],[year]]-1890,10)+1900</f>
        <v>1990-2000</v>
      </c>
      <c r="T2262" s="14" t="s">
        <v>21835</v>
      </c>
      <c r="AB2262" s="14"/>
    </row>
    <row r="2263" spans="1:28" hidden="1" x14ac:dyDescent="0.3">
      <c r="A2263" t="s">
        <v>7448</v>
      </c>
      <c r="B2263" t="s">
        <v>16</v>
      </c>
      <c r="C2263" t="s">
        <v>104</v>
      </c>
      <c r="D2263">
        <v>1993</v>
      </c>
      <c r="E2263" t="s">
        <v>7302</v>
      </c>
      <c r="F2263">
        <v>6.4</v>
      </c>
      <c r="G2263">
        <v>24000</v>
      </c>
      <c r="H2263" t="s">
        <v>584</v>
      </c>
      <c r="I2263" t="s">
        <v>6729</v>
      </c>
      <c r="J2263" t="s">
        <v>4417</v>
      </c>
      <c r="K2263" t="s">
        <v>195</v>
      </c>
      <c r="L2263">
        <v>20000000</v>
      </c>
      <c r="M2263">
        <v>46405336</v>
      </c>
      <c r="N2263" t="s">
        <v>5059</v>
      </c>
      <c r="O2263">
        <v>107</v>
      </c>
      <c r="P2263" t="str">
        <f>IF(Table1[[#This Row],[score]]&gt;=8.5,"High",IF(Table1[[#This Row],[score]]&gt;=7,"Medium","Low"))</f>
        <v>Low</v>
      </c>
      <c r="Q2263" s="5">
        <f>Table1[[#This Row],[gross]]-Table1[[#This Row],[budget]]</f>
        <v>26405336</v>
      </c>
      <c r="R2263" s="5" t="str">
        <f>IF(Table1[[#This Row],[Profit]]&gt;0,"Profit","Loss")</f>
        <v>Profit</v>
      </c>
      <c r="S2263" s="6" t="str">
        <f>FLOOR(Table1[[#This Row],[year]]-1900,10)+1900 &amp; "-" &amp; FLOOR(Table1[[#This Row],[year]]-1890,10)+1900</f>
        <v>1990-2000</v>
      </c>
      <c r="T2263" s="14" t="s">
        <v>21835</v>
      </c>
      <c r="AB2263" s="14"/>
    </row>
    <row r="2264" spans="1:28" hidden="1" x14ac:dyDescent="0.3">
      <c r="A2264" t="s">
        <v>7308</v>
      </c>
      <c r="B2264" t="s">
        <v>33</v>
      </c>
      <c r="C2264" t="s">
        <v>41</v>
      </c>
      <c r="D2264">
        <v>1993</v>
      </c>
      <c r="E2264" t="s">
        <v>7309</v>
      </c>
      <c r="F2264">
        <v>6.9</v>
      </c>
      <c r="G2264">
        <v>106000</v>
      </c>
      <c r="H2264" t="s">
        <v>6806</v>
      </c>
      <c r="I2264" t="s">
        <v>7310</v>
      </c>
      <c r="J2264" t="s">
        <v>1354</v>
      </c>
      <c r="K2264" t="s">
        <v>30</v>
      </c>
      <c r="L2264">
        <v>28000000</v>
      </c>
      <c r="M2264">
        <v>44947705</v>
      </c>
      <c r="N2264" t="s">
        <v>1708</v>
      </c>
      <c r="O2264">
        <v>96</v>
      </c>
      <c r="P2264" t="str">
        <f>IF(Table1[[#This Row],[score]]&gt;=8.5,"High",IF(Table1[[#This Row],[score]]&gt;=7,"Medium","Low"))</f>
        <v>Low</v>
      </c>
      <c r="Q2264" s="5">
        <f>Table1[[#This Row],[gross]]-Table1[[#This Row],[budget]]</f>
        <v>16947705</v>
      </c>
      <c r="R2264" s="5" t="str">
        <f>IF(Table1[[#This Row],[Profit]]&gt;0,"Profit","Loss")</f>
        <v>Profit</v>
      </c>
      <c r="S2264" s="6" t="str">
        <f>FLOOR(Table1[[#This Row],[year]]-1900,10)+1900 &amp; "-" &amp; FLOOR(Table1[[#This Row],[year]]-1890,10)+1900</f>
        <v>1990-2000</v>
      </c>
      <c r="T2264" s="14" t="s">
        <v>21835</v>
      </c>
      <c r="AB2264" s="14"/>
    </row>
    <row r="2265" spans="1:28" hidden="1" x14ac:dyDescent="0.3">
      <c r="A2265" t="s">
        <v>7495</v>
      </c>
      <c r="B2265" t="s">
        <v>33</v>
      </c>
      <c r="C2265" t="s">
        <v>34</v>
      </c>
      <c r="D2265">
        <v>1993</v>
      </c>
      <c r="E2265" t="s">
        <v>7485</v>
      </c>
      <c r="F2265">
        <v>4.8</v>
      </c>
      <c r="G2265">
        <v>32000</v>
      </c>
      <c r="H2265" t="s">
        <v>1019</v>
      </c>
      <c r="I2265" t="s">
        <v>5623</v>
      </c>
      <c r="J2265" t="s">
        <v>6546</v>
      </c>
      <c r="K2265" t="s">
        <v>30</v>
      </c>
      <c r="L2265">
        <v>21000000</v>
      </c>
      <c r="M2265">
        <v>42273609</v>
      </c>
      <c r="N2265" t="s">
        <v>542</v>
      </c>
      <c r="O2265">
        <v>96</v>
      </c>
      <c r="P2265" t="str">
        <f>IF(Table1[[#This Row],[score]]&gt;=8.5,"High",IF(Table1[[#This Row],[score]]&gt;=7,"Medium","Low"))</f>
        <v>Low</v>
      </c>
      <c r="Q2265" s="5">
        <f>Table1[[#This Row],[gross]]-Table1[[#This Row],[budget]]</f>
        <v>21273609</v>
      </c>
      <c r="R2265" s="5" t="str">
        <f>IF(Table1[[#This Row],[Profit]]&gt;0,"Profit","Loss")</f>
        <v>Profit</v>
      </c>
      <c r="S2265" s="6" t="str">
        <f>FLOOR(Table1[[#This Row],[year]]-1900,10)+1900 &amp; "-" &amp; FLOOR(Table1[[#This Row],[year]]-1890,10)+1900</f>
        <v>1990-2000</v>
      </c>
      <c r="T2265" s="14" t="s">
        <v>21835</v>
      </c>
      <c r="AB2265" s="14"/>
    </row>
    <row r="2266" spans="1:28" hidden="1" x14ac:dyDescent="0.3">
      <c r="A2266" t="s">
        <v>7386</v>
      </c>
      <c r="B2266" t="s">
        <v>337</v>
      </c>
      <c r="C2266" t="s">
        <v>25</v>
      </c>
      <c r="D2266">
        <v>1993</v>
      </c>
      <c r="E2266" t="s">
        <v>6659</v>
      </c>
      <c r="F2266">
        <v>6.9</v>
      </c>
      <c r="G2266">
        <v>43000</v>
      </c>
      <c r="H2266" t="s">
        <v>7387</v>
      </c>
      <c r="I2266" t="s">
        <v>7388</v>
      </c>
      <c r="J2266" t="s">
        <v>2535</v>
      </c>
      <c r="K2266" t="s">
        <v>30</v>
      </c>
      <c r="L2266">
        <f>20500000</f>
        <v>20500000</v>
      </c>
      <c r="M2266">
        <v>41833324</v>
      </c>
      <c r="N2266" t="s">
        <v>6808</v>
      </c>
      <c r="O2266">
        <v>84</v>
      </c>
      <c r="P2266" t="str">
        <f>IF(Table1[[#This Row],[score]]&gt;=8.5,"High",IF(Table1[[#This Row],[score]]&gt;=7,"Medium","Low"))</f>
        <v>Low</v>
      </c>
      <c r="Q2266" s="5">
        <f>Table1[[#This Row],[gross]]-Table1[[#This Row],[budget]]</f>
        <v>21333324</v>
      </c>
      <c r="R2266" s="5" t="str">
        <f>IF(Table1[[#This Row],[Profit]]&gt;0,"Profit","Loss")</f>
        <v>Profit</v>
      </c>
      <c r="S2266" s="6" t="str">
        <f>FLOOR(Table1[[#This Row],[year]]-1900,10)+1900 &amp; "-" &amp; FLOOR(Table1[[#This Row],[year]]-1890,10)+1900</f>
        <v>1990-2000</v>
      </c>
      <c r="T2266" s="14" t="s">
        <v>21835</v>
      </c>
      <c r="AB2266" s="14"/>
    </row>
    <row r="2267" spans="1:28" hidden="1" x14ac:dyDescent="0.3">
      <c r="A2267" t="s">
        <v>7325</v>
      </c>
      <c r="B2267" t="s">
        <v>16</v>
      </c>
      <c r="C2267" t="s">
        <v>34</v>
      </c>
      <c r="D2267">
        <v>1993</v>
      </c>
      <c r="E2267" t="s">
        <v>6761</v>
      </c>
      <c r="F2267">
        <v>7.6</v>
      </c>
      <c r="G2267">
        <v>177000</v>
      </c>
      <c r="H2267" t="s">
        <v>816</v>
      </c>
      <c r="I2267" t="s">
        <v>7326</v>
      </c>
      <c r="J2267" t="s">
        <v>1803</v>
      </c>
      <c r="K2267" t="s">
        <v>30</v>
      </c>
      <c r="L2267">
        <v>25000000</v>
      </c>
      <c r="M2267">
        <v>40903593</v>
      </c>
      <c r="N2267" t="s">
        <v>6948</v>
      </c>
      <c r="O2267">
        <v>113</v>
      </c>
      <c r="P2267" t="str">
        <f>IF(Table1[[#This Row],[score]]&gt;=8.5,"High",IF(Table1[[#This Row],[score]]&gt;=7,"Medium","Low"))</f>
        <v>Medium</v>
      </c>
      <c r="Q2267" s="5">
        <f>Table1[[#This Row],[gross]]-Table1[[#This Row],[budget]]</f>
        <v>15903593</v>
      </c>
      <c r="R2267" s="5" t="str">
        <f>IF(Table1[[#This Row],[Profit]]&gt;0,"Profit","Loss")</f>
        <v>Profit</v>
      </c>
      <c r="S2267" s="6" t="str">
        <f>FLOOR(Table1[[#This Row],[year]]-1900,10)+1900 &amp; "-" &amp; FLOOR(Table1[[#This Row],[year]]-1890,10)+1900</f>
        <v>1990-2000</v>
      </c>
      <c r="T2267" s="14" t="s">
        <v>21835</v>
      </c>
      <c r="AB2267" s="14"/>
    </row>
    <row r="2268" spans="1:28" hidden="1" x14ac:dyDescent="0.3">
      <c r="A2268" t="s">
        <v>7737</v>
      </c>
      <c r="B2268" t="s">
        <v>33</v>
      </c>
      <c r="C2268" t="s">
        <v>41</v>
      </c>
      <c r="D2268">
        <v>1993</v>
      </c>
      <c r="E2268" t="s">
        <v>7185</v>
      </c>
      <c r="F2268">
        <v>4.0999999999999996</v>
      </c>
      <c r="G2268">
        <v>8300</v>
      </c>
      <c r="H2268" t="s">
        <v>1124</v>
      </c>
      <c r="I2268" t="s">
        <v>7738</v>
      </c>
      <c r="J2268" t="s">
        <v>200</v>
      </c>
      <c r="K2268" t="s">
        <v>30</v>
      </c>
      <c r="L2268">
        <v>14000000</v>
      </c>
      <c r="M2268">
        <v>40689691</v>
      </c>
      <c r="N2268" t="s">
        <v>4166</v>
      </c>
      <c r="O2268">
        <v>97</v>
      </c>
      <c r="P2268" t="str">
        <f>IF(Table1[[#This Row],[score]]&gt;=8.5,"High",IF(Table1[[#This Row],[score]]&gt;=7,"Medium","Low"))</f>
        <v>Low</v>
      </c>
      <c r="Q2268" s="5">
        <f>Table1[[#This Row],[gross]]-Table1[[#This Row],[budget]]</f>
        <v>26689691</v>
      </c>
      <c r="R2268" s="5" t="str">
        <f>IF(Table1[[#This Row],[Profit]]&gt;0,"Profit","Loss")</f>
        <v>Profit</v>
      </c>
      <c r="S2268" s="6" t="str">
        <f>FLOOR(Table1[[#This Row],[year]]-1900,10)+1900 &amp; "-" &amp; FLOOR(Table1[[#This Row],[year]]-1890,10)+1900</f>
        <v>1990-2000</v>
      </c>
      <c r="T2268" s="14" t="s">
        <v>21835</v>
      </c>
      <c r="AB2268" s="14"/>
    </row>
    <row r="2269" spans="1:28" hidden="1" x14ac:dyDescent="0.3">
      <c r="A2269" t="s">
        <v>7346</v>
      </c>
      <c r="B2269" t="s">
        <v>16</v>
      </c>
      <c r="C2269" t="s">
        <v>17</v>
      </c>
      <c r="D2269">
        <v>1993</v>
      </c>
      <c r="E2269" t="s">
        <v>7347</v>
      </c>
      <c r="F2269">
        <v>7.6</v>
      </c>
      <c r="G2269">
        <v>81000</v>
      </c>
      <c r="H2269" t="s">
        <v>5424</v>
      </c>
      <c r="I2269" t="s">
        <v>5424</v>
      </c>
      <c r="J2269" t="s">
        <v>5433</v>
      </c>
      <c r="K2269" t="s">
        <v>1861</v>
      </c>
      <c r="L2269">
        <v>7000000</v>
      </c>
      <c r="M2269">
        <v>40185556</v>
      </c>
      <c r="N2269" t="s">
        <v>7348</v>
      </c>
      <c r="O2269">
        <v>121</v>
      </c>
      <c r="P2269" t="str">
        <f>IF(Table1[[#This Row],[score]]&gt;=8.5,"High",IF(Table1[[#This Row],[score]]&gt;=7,"Medium","Low"))</f>
        <v>Medium</v>
      </c>
      <c r="Q2269" s="5">
        <f>Table1[[#This Row],[gross]]-Table1[[#This Row],[budget]]</f>
        <v>33185556</v>
      </c>
      <c r="R2269" s="5" t="str">
        <f>IF(Table1[[#This Row],[Profit]]&gt;0,"Profit","Loss")</f>
        <v>Profit</v>
      </c>
      <c r="S2269" s="6" t="str">
        <f>FLOOR(Table1[[#This Row],[year]]-1900,10)+1900 &amp; "-" &amp; FLOOR(Table1[[#This Row],[year]]-1890,10)+1900</f>
        <v>1990-2000</v>
      </c>
      <c r="T2269" s="14" t="s">
        <v>21835</v>
      </c>
      <c r="AB2269" s="14"/>
    </row>
    <row r="2270" spans="1:28" hidden="1" x14ac:dyDescent="0.3">
      <c r="A2270" t="s">
        <v>7449</v>
      </c>
      <c r="B2270" t="s">
        <v>16</v>
      </c>
      <c r="C2270" t="s">
        <v>63</v>
      </c>
      <c r="D2270">
        <v>1993</v>
      </c>
      <c r="E2270" t="s">
        <v>7323</v>
      </c>
      <c r="F2270">
        <v>7.3</v>
      </c>
      <c r="G2270">
        <v>18000</v>
      </c>
      <c r="H2270" t="s">
        <v>3405</v>
      </c>
      <c r="I2270" t="s">
        <v>7450</v>
      </c>
      <c r="J2270" t="s">
        <v>7451</v>
      </c>
      <c r="K2270" t="s">
        <v>30</v>
      </c>
      <c r="L2270">
        <v>15000000</v>
      </c>
      <c r="M2270">
        <v>39100956</v>
      </c>
      <c r="N2270" t="s">
        <v>2067</v>
      </c>
      <c r="O2270">
        <v>118</v>
      </c>
      <c r="P2270" t="str">
        <f>IF(Table1[[#This Row],[score]]&gt;=8.5,"High",IF(Table1[[#This Row],[score]]&gt;=7,"Medium","Low"))</f>
        <v>Medium</v>
      </c>
      <c r="Q2270" s="5">
        <f>Table1[[#This Row],[gross]]-Table1[[#This Row],[budget]]</f>
        <v>24100956</v>
      </c>
      <c r="R2270" s="5" t="str">
        <f>IF(Table1[[#This Row],[Profit]]&gt;0,"Profit","Loss")</f>
        <v>Profit</v>
      </c>
      <c r="S2270" s="6" t="str">
        <f>FLOOR(Table1[[#This Row],[year]]-1900,10)+1900 &amp; "-" &amp; FLOOR(Table1[[#This Row],[year]]-1890,10)+1900</f>
        <v>1990-2000</v>
      </c>
      <c r="T2270" s="14" t="s">
        <v>21835</v>
      </c>
      <c r="AB2270" s="14"/>
    </row>
    <row r="2271" spans="1:28" hidden="1" x14ac:dyDescent="0.3">
      <c r="A2271" t="s">
        <v>7363</v>
      </c>
      <c r="B2271" t="s">
        <v>16</v>
      </c>
      <c r="C2271" t="s">
        <v>63</v>
      </c>
      <c r="D2271">
        <v>1993</v>
      </c>
      <c r="E2271" t="s">
        <v>6873</v>
      </c>
      <c r="F2271">
        <v>7.1</v>
      </c>
      <c r="G2271">
        <v>53000</v>
      </c>
      <c r="H2271" t="s">
        <v>5665</v>
      </c>
      <c r="I2271" t="s">
        <v>7364</v>
      </c>
      <c r="J2271" t="s">
        <v>2612</v>
      </c>
      <c r="K2271" t="s">
        <v>30</v>
      </c>
      <c r="L2271">
        <v>32000000</v>
      </c>
      <c r="M2271">
        <v>36733909</v>
      </c>
      <c r="N2271" t="s">
        <v>7365</v>
      </c>
      <c r="O2271">
        <v>120</v>
      </c>
      <c r="P2271" t="str">
        <f>IF(Table1[[#This Row],[score]]&gt;=8.5,"High",IF(Table1[[#This Row],[score]]&gt;=7,"Medium","Low"))</f>
        <v>Medium</v>
      </c>
      <c r="Q2271" s="5">
        <f>Table1[[#This Row],[gross]]-Table1[[#This Row],[budget]]</f>
        <v>4733909</v>
      </c>
      <c r="R2271" s="5" t="str">
        <f>IF(Table1[[#This Row],[Profit]]&gt;0,"Profit","Loss")</f>
        <v>Profit</v>
      </c>
      <c r="S2271" s="6" t="str">
        <f>FLOOR(Table1[[#This Row],[year]]-1900,10)+1900 &amp; "-" &amp; FLOOR(Table1[[#This Row],[year]]-1890,10)+1900</f>
        <v>1990-2000</v>
      </c>
      <c r="T2271" s="14" t="s">
        <v>21835</v>
      </c>
      <c r="AB2271" s="14"/>
    </row>
    <row r="2272" spans="1:28" hidden="1" x14ac:dyDescent="0.3">
      <c r="A2272" t="s">
        <v>7456</v>
      </c>
      <c r="B2272" t="s">
        <v>1974</v>
      </c>
      <c r="C2272" t="s">
        <v>41</v>
      </c>
      <c r="D2272">
        <v>1993</v>
      </c>
      <c r="E2272" t="s">
        <v>7427</v>
      </c>
      <c r="F2272">
        <v>5.8</v>
      </c>
      <c r="G2272">
        <v>18000</v>
      </c>
      <c r="H2272" t="s">
        <v>806</v>
      </c>
      <c r="I2272" t="s">
        <v>7457</v>
      </c>
      <c r="J2272" t="s">
        <v>7458</v>
      </c>
      <c r="K2272" t="s">
        <v>30</v>
      </c>
      <c r="L2272">
        <f>20500000</f>
        <v>20500000</v>
      </c>
      <c r="M2272">
        <v>36448400</v>
      </c>
      <c r="N2272" t="s">
        <v>5666</v>
      </c>
      <c r="O2272">
        <v>95</v>
      </c>
      <c r="P2272" t="str">
        <f>IF(Table1[[#This Row],[score]]&gt;=8.5,"High",IF(Table1[[#This Row],[score]]&gt;=7,"Medium","Low"))</f>
        <v>Low</v>
      </c>
      <c r="Q2272" s="5">
        <f>Table1[[#This Row],[gross]]-Table1[[#This Row],[budget]]</f>
        <v>15948400</v>
      </c>
      <c r="R2272" s="5" t="str">
        <f>IF(Table1[[#This Row],[Profit]]&gt;0,"Profit","Loss")</f>
        <v>Profit</v>
      </c>
      <c r="S2272" s="6" t="str">
        <f>FLOOR(Table1[[#This Row],[year]]-1900,10)+1900 &amp; "-" &amp; FLOOR(Table1[[#This Row],[year]]-1890,10)+1900</f>
        <v>1990-2000</v>
      </c>
      <c r="T2272" s="14" t="s">
        <v>21835</v>
      </c>
      <c r="AB2272" s="14"/>
    </row>
    <row r="2273" spans="1:28" hidden="1" x14ac:dyDescent="0.3">
      <c r="A2273" t="s">
        <v>7298</v>
      </c>
      <c r="B2273" t="s">
        <v>1974</v>
      </c>
      <c r="C2273" t="s">
        <v>25</v>
      </c>
      <c r="D2273">
        <v>1993</v>
      </c>
      <c r="E2273" t="s">
        <v>7299</v>
      </c>
      <c r="F2273">
        <v>6.7</v>
      </c>
      <c r="G2273">
        <v>119000</v>
      </c>
      <c r="H2273" t="s">
        <v>279</v>
      </c>
      <c r="I2273" t="s">
        <v>7300</v>
      </c>
      <c r="J2273" t="s">
        <v>3812</v>
      </c>
      <c r="K2273" t="s">
        <v>448</v>
      </c>
      <c r="L2273">
        <v>20000000</v>
      </c>
      <c r="M2273">
        <v>35739755</v>
      </c>
      <c r="N2273" t="s">
        <v>363</v>
      </c>
      <c r="O2273">
        <v>104</v>
      </c>
      <c r="P2273" t="str">
        <f>IF(Table1[[#This Row],[score]]&gt;=8.5,"High",IF(Table1[[#This Row],[score]]&gt;=7,"Medium","Low"))</f>
        <v>Low</v>
      </c>
      <c r="Q2273" s="5">
        <f>Table1[[#This Row],[gross]]-Table1[[#This Row],[budget]]</f>
        <v>15739755</v>
      </c>
      <c r="R2273" s="5" t="str">
        <f>IF(Table1[[#This Row],[Profit]]&gt;0,"Profit","Loss")</f>
        <v>Profit</v>
      </c>
      <c r="S2273" s="6" t="str">
        <f>FLOOR(Table1[[#This Row],[year]]-1900,10)+1900 &amp; "-" &amp; FLOOR(Table1[[#This Row],[year]]-1890,10)+1900</f>
        <v>1990-2000</v>
      </c>
      <c r="T2273" s="14" t="s">
        <v>21835</v>
      </c>
      <c r="AB2273" s="14"/>
    </row>
    <row r="2274" spans="1:28" hidden="1" x14ac:dyDescent="0.3">
      <c r="A2274" t="s">
        <v>7282</v>
      </c>
      <c r="B2274" t="s">
        <v>33</v>
      </c>
      <c r="C2274" t="s">
        <v>41</v>
      </c>
      <c r="D2274">
        <v>1993</v>
      </c>
      <c r="E2274" t="s">
        <v>7283</v>
      </c>
      <c r="F2274">
        <v>7.8</v>
      </c>
      <c r="G2274">
        <v>82000</v>
      </c>
      <c r="H2274" t="s">
        <v>6909</v>
      </c>
      <c r="I2274" t="s">
        <v>6909</v>
      </c>
      <c r="J2274" t="s">
        <v>7284</v>
      </c>
      <c r="K2274" t="s">
        <v>30</v>
      </c>
      <c r="L2274">
        <f>20500000</f>
        <v>20500000</v>
      </c>
      <c r="M2274">
        <v>34348443</v>
      </c>
      <c r="N2274" t="s">
        <v>180</v>
      </c>
      <c r="O2274">
        <v>101</v>
      </c>
      <c r="P2274" t="str">
        <f>IF(Table1[[#This Row],[score]]&gt;=8.5,"High",IF(Table1[[#This Row],[score]]&gt;=7,"Medium","Low"))</f>
        <v>Medium</v>
      </c>
      <c r="Q2274" s="5">
        <f>Table1[[#This Row],[gross]]-Table1[[#This Row],[budget]]</f>
        <v>13848443</v>
      </c>
      <c r="R2274" s="5" t="str">
        <f>IF(Table1[[#This Row],[Profit]]&gt;0,"Profit","Loss")</f>
        <v>Profit</v>
      </c>
      <c r="S2274" s="6" t="str">
        <f>FLOOR(Table1[[#This Row],[year]]-1900,10)+1900 &amp; "-" &amp; FLOOR(Table1[[#This Row],[year]]-1890,10)+1900</f>
        <v>1990-2000</v>
      </c>
      <c r="T2274" s="14" t="s">
        <v>21835</v>
      </c>
      <c r="AB2274" s="14"/>
    </row>
    <row r="2275" spans="1:28" hidden="1" x14ac:dyDescent="0.3">
      <c r="A2275" t="s">
        <v>7528</v>
      </c>
      <c r="B2275" t="s">
        <v>16</v>
      </c>
      <c r="C2275" t="s">
        <v>17</v>
      </c>
      <c r="D2275">
        <v>1993</v>
      </c>
      <c r="E2275" t="s">
        <v>7239</v>
      </c>
      <c r="F2275">
        <v>7.7</v>
      </c>
      <c r="G2275">
        <v>16000</v>
      </c>
      <c r="H2275" t="s">
        <v>4212</v>
      </c>
      <c r="I2275" t="s">
        <v>7529</v>
      </c>
      <c r="J2275" t="s">
        <v>7530</v>
      </c>
      <c r="K2275" t="s">
        <v>30</v>
      </c>
      <c r="L2275">
        <v>11000000</v>
      </c>
      <c r="M2275">
        <v>32901136</v>
      </c>
      <c r="N2275" t="s">
        <v>5666</v>
      </c>
      <c r="O2275">
        <v>139</v>
      </c>
      <c r="P2275" t="str">
        <f>IF(Table1[[#This Row],[score]]&gt;=8.5,"High",IF(Table1[[#This Row],[score]]&gt;=7,"Medium","Low"))</f>
        <v>Medium</v>
      </c>
      <c r="Q2275" s="5">
        <f>Table1[[#This Row],[gross]]-Table1[[#This Row],[budget]]</f>
        <v>21901136</v>
      </c>
      <c r="R2275" s="5" t="str">
        <f>IF(Table1[[#This Row],[Profit]]&gt;0,"Profit","Loss")</f>
        <v>Profit</v>
      </c>
      <c r="S2275" s="6" t="str">
        <f>FLOOR(Table1[[#This Row],[year]]-1900,10)+1900 &amp; "-" &amp; FLOOR(Table1[[#This Row],[year]]-1890,10)+1900</f>
        <v>1990-2000</v>
      </c>
      <c r="T2275" s="14" t="s">
        <v>21835</v>
      </c>
      <c r="AB2275" s="14"/>
    </row>
    <row r="2276" spans="1:28" hidden="1" x14ac:dyDescent="0.3">
      <c r="A2276" t="s">
        <v>7373</v>
      </c>
      <c r="B2276" t="s">
        <v>33</v>
      </c>
      <c r="C2276" t="s">
        <v>17</v>
      </c>
      <c r="D2276">
        <v>1993</v>
      </c>
      <c r="E2276" t="s">
        <v>7302</v>
      </c>
      <c r="F2276">
        <v>7.2</v>
      </c>
      <c r="G2276">
        <v>56000</v>
      </c>
      <c r="H2276" t="s">
        <v>65</v>
      </c>
      <c r="I2276" t="s">
        <v>7374</v>
      </c>
      <c r="J2276" t="s">
        <v>4529</v>
      </c>
      <c r="K2276" t="s">
        <v>30</v>
      </c>
      <c r="L2276">
        <v>34000000</v>
      </c>
      <c r="M2276">
        <v>32255440</v>
      </c>
      <c r="N2276" t="s">
        <v>31</v>
      </c>
      <c r="O2276">
        <v>139</v>
      </c>
      <c r="P2276" t="str">
        <f>IF(Table1[[#This Row],[score]]&gt;=8.5,"High",IF(Table1[[#This Row],[score]]&gt;=7,"Medium","Low"))</f>
        <v>Medium</v>
      </c>
      <c r="Q2276" s="5">
        <f>Table1[[#This Row],[gross]]-Table1[[#This Row],[budget]]</f>
        <v>-1744560</v>
      </c>
      <c r="R2276" s="5" t="str">
        <f>IF(Table1[[#This Row],[Profit]]&gt;0,"Profit","Loss")</f>
        <v>Loss</v>
      </c>
      <c r="S2276" s="6" t="str">
        <f>FLOOR(Table1[[#This Row],[year]]-1900,10)+1900 &amp; "-" &amp; FLOOR(Table1[[#This Row],[year]]-1890,10)+1900</f>
        <v>1990-2000</v>
      </c>
      <c r="T2276" s="14" t="s">
        <v>21835</v>
      </c>
      <c r="AB2276" s="14"/>
    </row>
    <row r="2277" spans="1:28" hidden="1" x14ac:dyDescent="0.3">
      <c r="A2277" t="s">
        <v>7389</v>
      </c>
      <c r="B2277" t="s">
        <v>337</v>
      </c>
      <c r="C2277" t="s">
        <v>17</v>
      </c>
      <c r="D2277">
        <v>1993</v>
      </c>
      <c r="E2277" t="s">
        <v>7390</v>
      </c>
      <c r="F2277">
        <v>7.3</v>
      </c>
      <c r="G2277">
        <v>38000</v>
      </c>
      <c r="H2277" t="s">
        <v>5866</v>
      </c>
      <c r="I2277" t="s">
        <v>7391</v>
      </c>
      <c r="J2277" t="s">
        <v>7392</v>
      </c>
      <c r="K2277" t="s">
        <v>22</v>
      </c>
      <c r="L2277">
        <v>18000000</v>
      </c>
      <c r="M2277">
        <v>31181347</v>
      </c>
      <c r="N2277" t="s">
        <v>23</v>
      </c>
      <c r="O2277">
        <v>101</v>
      </c>
      <c r="P2277" t="str">
        <f>IF(Table1[[#This Row],[score]]&gt;=8.5,"High",IF(Table1[[#This Row],[score]]&gt;=7,"Medium","Low"))</f>
        <v>Medium</v>
      </c>
      <c r="Q2277" s="5">
        <f>Table1[[#This Row],[gross]]-Table1[[#This Row],[budget]]</f>
        <v>13181347</v>
      </c>
      <c r="R2277" s="5" t="str">
        <f>IF(Table1[[#This Row],[Profit]]&gt;0,"Profit","Loss")</f>
        <v>Profit</v>
      </c>
      <c r="S2277" s="6" t="str">
        <f>FLOOR(Table1[[#This Row],[year]]-1900,10)+1900 &amp; "-" &amp; FLOOR(Table1[[#This Row],[year]]-1890,10)+1900</f>
        <v>1990-2000</v>
      </c>
      <c r="T2277" s="14" t="s">
        <v>21835</v>
      </c>
      <c r="AB2277" s="14"/>
    </row>
    <row r="2278" spans="1:28" hidden="1" x14ac:dyDescent="0.3">
      <c r="A2278" t="s">
        <v>7484</v>
      </c>
      <c r="B2278" t="s">
        <v>16</v>
      </c>
      <c r="C2278" t="s">
        <v>34</v>
      </c>
      <c r="D2278">
        <v>1993</v>
      </c>
      <c r="E2278" t="s">
        <v>7485</v>
      </c>
      <c r="F2278">
        <v>6.1</v>
      </c>
      <c r="G2278">
        <v>26000</v>
      </c>
      <c r="H2278" t="s">
        <v>902</v>
      </c>
      <c r="I2278" t="s">
        <v>2876</v>
      </c>
      <c r="J2278" t="s">
        <v>6769</v>
      </c>
      <c r="K2278" t="s">
        <v>30</v>
      </c>
      <c r="L2278">
        <f>20500000</f>
        <v>20500000</v>
      </c>
      <c r="M2278">
        <v>30038362</v>
      </c>
      <c r="N2278" t="s">
        <v>23</v>
      </c>
      <c r="O2278">
        <v>109</v>
      </c>
      <c r="P2278" t="str">
        <f>IF(Table1[[#This Row],[score]]&gt;=8.5,"High",IF(Table1[[#This Row],[score]]&gt;=7,"Medium","Low"))</f>
        <v>Low</v>
      </c>
      <c r="Q2278" s="5">
        <f>Table1[[#This Row],[gross]]-Table1[[#This Row],[budget]]</f>
        <v>9538362</v>
      </c>
      <c r="R2278" s="5" t="str">
        <f>IF(Table1[[#This Row],[Profit]]&gt;0,"Profit","Loss")</f>
        <v>Profit</v>
      </c>
      <c r="S2278" s="6" t="str">
        <f>FLOOR(Table1[[#This Row],[year]]-1900,10)+1900 &amp; "-" &amp; FLOOR(Table1[[#This Row],[year]]-1890,10)+1900</f>
        <v>1990-2000</v>
      </c>
      <c r="T2278" s="14" t="s">
        <v>21835</v>
      </c>
      <c r="AB2278" s="14"/>
    </row>
    <row r="2279" spans="1:28" hidden="1" x14ac:dyDescent="0.3">
      <c r="A2279" t="s">
        <v>7430</v>
      </c>
      <c r="B2279" t="s">
        <v>1974</v>
      </c>
      <c r="C2279" t="s">
        <v>34</v>
      </c>
      <c r="D2279">
        <v>1993</v>
      </c>
      <c r="E2279" t="s">
        <v>7431</v>
      </c>
      <c r="F2279">
        <v>6.2</v>
      </c>
      <c r="G2279">
        <v>45000</v>
      </c>
      <c r="H2279" t="s">
        <v>2385</v>
      </c>
      <c r="I2279" t="s">
        <v>7432</v>
      </c>
      <c r="J2279" t="s">
        <v>2546</v>
      </c>
      <c r="K2279" t="s">
        <v>30</v>
      </c>
      <c r="L2279">
        <v>13000000</v>
      </c>
      <c r="M2279">
        <v>27979399</v>
      </c>
      <c r="N2279" t="s">
        <v>2001</v>
      </c>
      <c r="O2279">
        <v>84</v>
      </c>
      <c r="P2279" t="str">
        <f>IF(Table1[[#This Row],[score]]&gt;=8.5,"High",IF(Table1[[#This Row],[score]]&gt;=7,"Medium","Low"))</f>
        <v>Low</v>
      </c>
      <c r="Q2279" s="5">
        <f>Table1[[#This Row],[gross]]-Table1[[#This Row],[budget]]</f>
        <v>14979399</v>
      </c>
      <c r="R2279" s="5" t="str">
        <f>IF(Table1[[#This Row],[Profit]]&gt;0,"Profit","Loss")</f>
        <v>Profit</v>
      </c>
      <c r="S2279" s="6" t="str">
        <f>FLOOR(Table1[[#This Row],[year]]-1900,10)+1900 &amp; "-" &amp; FLOOR(Table1[[#This Row],[year]]-1890,10)+1900</f>
        <v>1990-2000</v>
      </c>
      <c r="T2279" s="14" t="s">
        <v>21835</v>
      </c>
      <c r="AB2279" s="14"/>
    </row>
    <row r="2280" spans="1:28" hidden="1" x14ac:dyDescent="0.3">
      <c r="A2280" t="s">
        <v>7375</v>
      </c>
      <c r="B2280" t="s">
        <v>16</v>
      </c>
      <c r="C2280" t="s">
        <v>104</v>
      </c>
      <c r="D2280">
        <v>1993</v>
      </c>
      <c r="E2280" t="s">
        <v>7376</v>
      </c>
      <c r="F2280">
        <v>7.5</v>
      </c>
      <c r="G2280">
        <v>54000</v>
      </c>
      <c r="H2280" t="s">
        <v>7377</v>
      </c>
      <c r="I2280" t="s">
        <v>7378</v>
      </c>
      <c r="J2280" t="s">
        <v>7379</v>
      </c>
      <c r="K2280" t="s">
        <v>30</v>
      </c>
      <c r="L2280">
        <v>3500000</v>
      </c>
      <c r="M2280">
        <v>27912072</v>
      </c>
      <c r="N2280" t="s">
        <v>2001</v>
      </c>
      <c r="O2280">
        <v>97</v>
      </c>
      <c r="P2280" t="str">
        <f>IF(Table1[[#This Row],[score]]&gt;=8.5,"High",IF(Table1[[#This Row],[score]]&gt;=7,"Medium","Low"))</f>
        <v>Medium</v>
      </c>
      <c r="Q2280" s="5">
        <f>Table1[[#This Row],[gross]]-Table1[[#This Row],[budget]]</f>
        <v>24412072</v>
      </c>
      <c r="R2280" s="5" t="str">
        <f>IF(Table1[[#This Row],[Profit]]&gt;0,"Profit","Loss")</f>
        <v>Profit</v>
      </c>
      <c r="S2280" s="6" t="str">
        <f>FLOOR(Table1[[#This Row],[year]]-1900,10)+1900 &amp; "-" &amp; FLOOR(Table1[[#This Row],[year]]-1890,10)+1900</f>
        <v>1990-2000</v>
      </c>
      <c r="T2280" s="14" t="s">
        <v>21835</v>
      </c>
      <c r="AB2280" s="14"/>
    </row>
    <row r="2281" spans="1:28" hidden="1" x14ac:dyDescent="0.3">
      <c r="A2281" t="s">
        <v>7617</v>
      </c>
      <c r="B2281" t="s">
        <v>1974</v>
      </c>
      <c r="C2281" t="s">
        <v>17</v>
      </c>
      <c r="D2281">
        <v>1993</v>
      </c>
      <c r="E2281" t="s">
        <v>7312</v>
      </c>
      <c r="F2281">
        <v>6.8</v>
      </c>
      <c r="G2281">
        <v>11000</v>
      </c>
      <c r="H2281" t="s">
        <v>1658</v>
      </c>
      <c r="I2281" t="s">
        <v>1658</v>
      </c>
      <c r="J2281" t="s">
        <v>1549</v>
      </c>
      <c r="K2281" t="s">
        <v>30</v>
      </c>
      <c r="L2281">
        <v>15000000</v>
      </c>
      <c r="M2281">
        <v>27804899</v>
      </c>
      <c r="N2281" t="s">
        <v>7618</v>
      </c>
      <c r="O2281">
        <v>117</v>
      </c>
      <c r="P2281" t="str">
        <f>IF(Table1[[#This Row],[score]]&gt;=8.5,"High",IF(Table1[[#This Row],[score]]&gt;=7,"Medium","Low"))</f>
        <v>Low</v>
      </c>
      <c r="Q2281" s="5">
        <f>Table1[[#This Row],[gross]]-Table1[[#This Row],[budget]]</f>
        <v>12804899</v>
      </c>
      <c r="R2281" s="5" t="str">
        <f>IF(Table1[[#This Row],[Profit]]&gt;0,"Profit","Loss")</f>
        <v>Profit</v>
      </c>
      <c r="S2281" s="6" t="str">
        <f>FLOOR(Table1[[#This Row],[year]]-1900,10)+1900 &amp; "-" &amp; FLOOR(Table1[[#This Row],[year]]-1890,10)+1900</f>
        <v>1990-2000</v>
      </c>
      <c r="T2281" s="14" t="s">
        <v>21835</v>
      </c>
      <c r="AB2281" s="14"/>
    </row>
    <row r="2282" spans="1:28" hidden="1" x14ac:dyDescent="0.3">
      <c r="A2282" t="s">
        <v>7526</v>
      </c>
      <c r="B2282" t="s">
        <v>16</v>
      </c>
      <c r="C2282" t="s">
        <v>17</v>
      </c>
      <c r="D2282">
        <v>1993</v>
      </c>
      <c r="E2282" t="s">
        <v>7421</v>
      </c>
      <c r="F2282">
        <v>6.1</v>
      </c>
      <c r="G2282">
        <v>13000</v>
      </c>
      <c r="H2282" t="s">
        <v>6159</v>
      </c>
      <c r="I2282" t="s">
        <v>6159</v>
      </c>
      <c r="J2282" t="s">
        <v>7527</v>
      </c>
      <c r="K2282" t="s">
        <v>30</v>
      </c>
      <c r="L2282">
        <v>14000000</v>
      </c>
      <c r="M2282">
        <v>27515786</v>
      </c>
      <c r="N2282" t="s">
        <v>31</v>
      </c>
      <c r="O2282">
        <v>109</v>
      </c>
      <c r="P2282" t="str">
        <f>IF(Table1[[#This Row],[score]]&gt;=8.5,"High",IF(Table1[[#This Row],[score]]&gt;=7,"Medium","Low"))</f>
        <v>Low</v>
      </c>
      <c r="Q2282" s="5">
        <f>Table1[[#This Row],[gross]]-Table1[[#This Row],[budget]]</f>
        <v>13515786</v>
      </c>
      <c r="R2282" s="5" t="str">
        <f>IF(Table1[[#This Row],[Profit]]&gt;0,"Profit","Loss")</f>
        <v>Profit</v>
      </c>
      <c r="S2282" s="6" t="str">
        <f>FLOOR(Table1[[#This Row],[year]]-1900,10)+1900 &amp; "-" &amp; FLOOR(Table1[[#This Row],[year]]-1890,10)+1900</f>
        <v>1990-2000</v>
      </c>
      <c r="T2282" s="14" t="s">
        <v>21835</v>
      </c>
      <c r="AB2282" s="14"/>
    </row>
    <row r="2283" spans="1:28" hidden="1" x14ac:dyDescent="0.3">
      <c r="A2283" t="s">
        <v>7571</v>
      </c>
      <c r="B2283" t="s">
        <v>33</v>
      </c>
      <c r="C2283" t="s">
        <v>63</v>
      </c>
      <c r="D2283">
        <v>1993</v>
      </c>
      <c r="E2283" t="s">
        <v>7340</v>
      </c>
      <c r="F2283">
        <v>7.3</v>
      </c>
      <c r="G2283">
        <v>18000</v>
      </c>
      <c r="H2283" t="s">
        <v>1032</v>
      </c>
      <c r="I2283" t="s">
        <v>7572</v>
      </c>
      <c r="J2283" t="s">
        <v>3025</v>
      </c>
      <c r="K2283" t="s">
        <v>22</v>
      </c>
      <c r="L2283">
        <v>22000000</v>
      </c>
      <c r="M2283">
        <v>25842377</v>
      </c>
      <c r="N2283" t="s">
        <v>7304</v>
      </c>
      <c r="O2283">
        <v>131</v>
      </c>
      <c r="P2283" t="str">
        <f>IF(Table1[[#This Row],[score]]&gt;=8.5,"High",IF(Table1[[#This Row],[score]]&gt;=7,"Medium","Low"))</f>
        <v>Medium</v>
      </c>
      <c r="Q2283" s="5">
        <f>Table1[[#This Row],[gross]]-Table1[[#This Row],[budget]]</f>
        <v>3842377</v>
      </c>
      <c r="R2283" s="5" t="str">
        <f>IF(Table1[[#This Row],[Profit]]&gt;0,"Profit","Loss")</f>
        <v>Profit</v>
      </c>
      <c r="S2283" s="6" t="str">
        <f>FLOOR(Table1[[#This Row],[year]]-1900,10)+1900 &amp; "-" &amp; FLOOR(Table1[[#This Row],[year]]-1890,10)+1900</f>
        <v>1990-2000</v>
      </c>
      <c r="T2283" s="14" t="s">
        <v>21835</v>
      </c>
      <c r="AB2283" s="14"/>
    </row>
    <row r="2284" spans="1:28" hidden="1" x14ac:dyDescent="0.3">
      <c r="A2284" t="s">
        <v>7559</v>
      </c>
      <c r="B2284" t="s">
        <v>1974</v>
      </c>
      <c r="C2284" t="s">
        <v>17</v>
      </c>
      <c r="D2284">
        <v>1993</v>
      </c>
      <c r="E2284" t="s">
        <v>7560</v>
      </c>
      <c r="F2284">
        <v>6.7</v>
      </c>
      <c r="G2284">
        <v>28000</v>
      </c>
      <c r="H2284" t="s">
        <v>526</v>
      </c>
      <c r="I2284" t="s">
        <v>7561</v>
      </c>
      <c r="J2284" t="s">
        <v>526</v>
      </c>
      <c r="K2284" t="s">
        <v>30</v>
      </c>
      <c r="L2284">
        <f>20500000</f>
        <v>20500000</v>
      </c>
      <c r="M2284">
        <v>24760338</v>
      </c>
      <c r="N2284" t="s">
        <v>7509</v>
      </c>
      <c r="O2284">
        <v>115</v>
      </c>
      <c r="P2284" t="str">
        <f>IF(Table1[[#This Row],[score]]&gt;=8.5,"High",IF(Table1[[#This Row],[score]]&gt;=7,"Medium","Low"))</f>
        <v>Low</v>
      </c>
      <c r="Q2284" s="5">
        <f>Table1[[#This Row],[gross]]-Table1[[#This Row],[budget]]</f>
        <v>4260338</v>
      </c>
      <c r="R2284" s="5" t="str">
        <f>IF(Table1[[#This Row],[Profit]]&gt;0,"Profit","Loss")</f>
        <v>Profit</v>
      </c>
      <c r="S2284" s="6" t="str">
        <f>FLOOR(Table1[[#This Row],[year]]-1900,10)+1900 &amp; "-" &amp; FLOOR(Table1[[#This Row],[year]]-1890,10)+1900</f>
        <v>1990-2000</v>
      </c>
      <c r="T2284" s="14" t="s">
        <v>21835</v>
      </c>
      <c r="AB2284" s="14"/>
    </row>
    <row r="2285" spans="1:28" hidden="1" x14ac:dyDescent="0.3">
      <c r="A2285" t="s">
        <v>7459</v>
      </c>
      <c r="B2285" t="s">
        <v>16</v>
      </c>
      <c r="C2285" t="s">
        <v>34</v>
      </c>
      <c r="D2285">
        <v>1993</v>
      </c>
      <c r="E2285" t="s">
        <v>7148</v>
      </c>
      <c r="F2285">
        <v>5.9</v>
      </c>
      <c r="G2285">
        <v>41000</v>
      </c>
      <c r="H2285" t="s">
        <v>4789</v>
      </c>
      <c r="I2285" t="s">
        <v>4789</v>
      </c>
      <c r="J2285" t="s">
        <v>4412</v>
      </c>
      <c r="K2285" t="s">
        <v>30</v>
      </c>
      <c r="L2285">
        <v>30000000</v>
      </c>
      <c r="M2285">
        <v>24107867</v>
      </c>
      <c r="N2285" t="s">
        <v>31</v>
      </c>
      <c r="O2285">
        <v>102</v>
      </c>
      <c r="P2285" t="str">
        <f>IF(Table1[[#This Row],[score]]&gt;=8.5,"High",IF(Table1[[#This Row],[score]]&gt;=7,"Medium","Low"))</f>
        <v>Low</v>
      </c>
      <c r="Q2285" s="5">
        <f>Table1[[#This Row],[gross]]-Table1[[#This Row],[budget]]</f>
        <v>-5892133</v>
      </c>
      <c r="R2285" s="5" t="str">
        <f>IF(Table1[[#This Row],[Profit]]&gt;0,"Profit","Loss")</f>
        <v>Loss</v>
      </c>
      <c r="S2285" s="6" t="str">
        <f>FLOOR(Table1[[#This Row],[year]]-1900,10)+1900 &amp; "-" &amp; FLOOR(Table1[[#This Row],[year]]-1890,10)+1900</f>
        <v>1990-2000</v>
      </c>
      <c r="T2285" s="14" t="s">
        <v>21835</v>
      </c>
      <c r="AB2285" s="14"/>
    </row>
    <row r="2286" spans="1:28" hidden="1" x14ac:dyDescent="0.3">
      <c r="A2286" t="s">
        <v>7603</v>
      </c>
      <c r="B2286" t="s">
        <v>33</v>
      </c>
      <c r="C2286" t="s">
        <v>25</v>
      </c>
      <c r="D2286">
        <v>1993</v>
      </c>
      <c r="E2286" t="s">
        <v>7185</v>
      </c>
      <c r="F2286">
        <v>6.2</v>
      </c>
      <c r="G2286">
        <v>8000</v>
      </c>
      <c r="H2286" t="s">
        <v>7604</v>
      </c>
      <c r="I2286" t="s">
        <v>7605</v>
      </c>
      <c r="J2286" t="s">
        <v>7606</v>
      </c>
      <c r="K2286" t="s">
        <v>30</v>
      </c>
      <c r="L2286">
        <v>6500000</v>
      </c>
      <c r="M2286">
        <v>24103594</v>
      </c>
      <c r="N2286" t="s">
        <v>7607</v>
      </c>
      <c r="O2286">
        <v>108</v>
      </c>
      <c r="P2286" t="str">
        <f>IF(Table1[[#This Row],[score]]&gt;=8.5,"High",IF(Table1[[#This Row],[score]]&gt;=7,"Medium","Low"))</f>
        <v>Low</v>
      </c>
      <c r="Q2286" s="5">
        <f>Table1[[#This Row],[gross]]-Table1[[#This Row],[budget]]</f>
        <v>17603594</v>
      </c>
      <c r="R2286" s="5" t="str">
        <f>IF(Table1[[#This Row],[Profit]]&gt;0,"Profit","Loss")</f>
        <v>Profit</v>
      </c>
      <c r="S2286" s="6" t="str">
        <f>FLOOR(Table1[[#This Row],[year]]-1900,10)+1900 &amp; "-" &amp; FLOOR(Table1[[#This Row],[year]]-1890,10)+1900</f>
        <v>1990-2000</v>
      </c>
      <c r="T2286" s="14" t="s">
        <v>21835</v>
      </c>
      <c r="AB2286" s="14"/>
    </row>
    <row r="2287" spans="1:28" hidden="1" x14ac:dyDescent="0.3">
      <c r="A2287" t="s">
        <v>7413</v>
      </c>
      <c r="B2287" t="s">
        <v>33</v>
      </c>
      <c r="C2287" t="s">
        <v>41</v>
      </c>
      <c r="D2287">
        <v>1993</v>
      </c>
      <c r="E2287" t="s">
        <v>7414</v>
      </c>
      <c r="F2287">
        <v>7.2</v>
      </c>
      <c r="G2287">
        <v>56000</v>
      </c>
      <c r="H2287" t="s">
        <v>5086</v>
      </c>
      <c r="I2287" t="s">
        <v>7415</v>
      </c>
      <c r="J2287" t="s">
        <v>5628</v>
      </c>
      <c r="K2287" t="s">
        <v>30</v>
      </c>
      <c r="L2287">
        <f>20500000</f>
        <v>20500000</v>
      </c>
      <c r="M2287">
        <v>23261580</v>
      </c>
      <c r="N2287" t="s">
        <v>118</v>
      </c>
      <c r="O2287">
        <v>98</v>
      </c>
      <c r="P2287" t="str">
        <f>IF(Table1[[#This Row],[score]]&gt;=8.5,"High",IF(Table1[[#This Row],[score]]&gt;=7,"Medium","Low"))</f>
        <v>Medium</v>
      </c>
      <c r="Q2287" s="5">
        <f>Table1[[#This Row],[gross]]-Table1[[#This Row],[budget]]</f>
        <v>2761580</v>
      </c>
      <c r="R2287" s="5" t="str">
        <f>IF(Table1[[#This Row],[Profit]]&gt;0,"Profit","Loss")</f>
        <v>Profit</v>
      </c>
      <c r="S2287" s="6" t="str">
        <f>FLOOR(Table1[[#This Row],[year]]-1900,10)+1900 &amp; "-" &amp; FLOOR(Table1[[#This Row],[year]]-1890,10)+1900</f>
        <v>1990-2000</v>
      </c>
      <c r="T2287" s="14" t="s">
        <v>21835</v>
      </c>
      <c r="AB2287" s="14"/>
    </row>
    <row r="2288" spans="1:28" hidden="1" x14ac:dyDescent="0.3">
      <c r="A2288" t="s">
        <v>7399</v>
      </c>
      <c r="B2288" t="s">
        <v>33</v>
      </c>
      <c r="C2288" t="s">
        <v>17</v>
      </c>
      <c r="D2288">
        <v>1993</v>
      </c>
      <c r="E2288" t="s">
        <v>7367</v>
      </c>
      <c r="F2288">
        <v>7.8</v>
      </c>
      <c r="G2288">
        <v>69000</v>
      </c>
      <c r="H2288" t="s">
        <v>825</v>
      </c>
      <c r="I2288" t="s">
        <v>7400</v>
      </c>
      <c r="J2288" t="s">
        <v>3025</v>
      </c>
      <c r="K2288" t="s">
        <v>30</v>
      </c>
      <c r="L2288">
        <v>15000000</v>
      </c>
      <c r="M2288">
        <v>23237911</v>
      </c>
      <c r="N2288" t="s">
        <v>31</v>
      </c>
      <c r="O2288">
        <v>134</v>
      </c>
      <c r="P2288" t="str">
        <f>IF(Table1[[#This Row],[score]]&gt;=8.5,"High",IF(Table1[[#This Row],[score]]&gt;=7,"Medium","Low"))</f>
        <v>Medium</v>
      </c>
      <c r="Q2288" s="5">
        <f>Table1[[#This Row],[gross]]-Table1[[#This Row],[budget]]</f>
        <v>8237911</v>
      </c>
      <c r="R2288" s="5" t="str">
        <f>IF(Table1[[#This Row],[Profit]]&gt;0,"Profit","Loss")</f>
        <v>Profit</v>
      </c>
      <c r="S2288" s="6" t="str">
        <f>FLOOR(Table1[[#This Row],[year]]-1900,10)+1900 &amp; "-" &amp; FLOOR(Table1[[#This Row],[year]]-1890,10)+1900</f>
        <v>1990-2000</v>
      </c>
      <c r="T2288" s="14" t="s">
        <v>21835</v>
      </c>
      <c r="AB2288" s="14"/>
    </row>
    <row r="2289" spans="1:28" hidden="1" x14ac:dyDescent="0.3">
      <c r="A2289" t="s">
        <v>7586</v>
      </c>
      <c r="B2289" t="s">
        <v>16</v>
      </c>
      <c r="C2289" t="s">
        <v>34</v>
      </c>
      <c r="D2289">
        <v>1993</v>
      </c>
      <c r="E2289" t="s">
        <v>7288</v>
      </c>
      <c r="F2289">
        <v>6.5</v>
      </c>
      <c r="G2289">
        <v>9700</v>
      </c>
      <c r="H2289" t="s">
        <v>1197</v>
      </c>
      <c r="I2289" t="s">
        <v>1197</v>
      </c>
      <c r="J2289" t="s">
        <v>547</v>
      </c>
      <c r="K2289" t="s">
        <v>30</v>
      </c>
      <c r="L2289">
        <v>15000000</v>
      </c>
      <c r="M2289">
        <v>23032565</v>
      </c>
      <c r="N2289" t="s">
        <v>2067</v>
      </c>
      <c r="O2289">
        <v>112</v>
      </c>
      <c r="P2289" t="str">
        <f>IF(Table1[[#This Row],[score]]&gt;=8.5,"High",IF(Table1[[#This Row],[score]]&gt;=7,"Medium","Low"))</f>
        <v>Low</v>
      </c>
      <c r="Q2289" s="5">
        <f>Table1[[#This Row],[gross]]-Table1[[#This Row],[budget]]</f>
        <v>8032565</v>
      </c>
      <c r="R2289" s="5" t="str">
        <f>IF(Table1[[#This Row],[Profit]]&gt;0,"Profit","Loss")</f>
        <v>Profit</v>
      </c>
      <c r="S2289" s="6" t="str">
        <f>FLOOR(Table1[[#This Row],[year]]-1900,10)+1900 &amp; "-" &amp; FLOOR(Table1[[#This Row],[year]]-1890,10)+1900</f>
        <v>1990-2000</v>
      </c>
      <c r="T2289" s="14" t="s">
        <v>21835</v>
      </c>
      <c r="AB2289" s="14"/>
    </row>
    <row r="2290" spans="1:28" hidden="1" x14ac:dyDescent="0.3">
      <c r="A2290" t="s">
        <v>7418</v>
      </c>
      <c r="B2290" t="s">
        <v>33</v>
      </c>
      <c r="C2290" t="s">
        <v>63</v>
      </c>
      <c r="D2290">
        <v>1993</v>
      </c>
      <c r="E2290" t="s">
        <v>7419</v>
      </c>
      <c r="F2290">
        <v>7.5</v>
      </c>
      <c r="G2290">
        <v>59000</v>
      </c>
      <c r="H2290" t="s">
        <v>3269</v>
      </c>
      <c r="I2290" t="s">
        <v>3270</v>
      </c>
      <c r="J2290" t="s">
        <v>2532</v>
      </c>
      <c r="K2290" t="s">
        <v>30</v>
      </c>
      <c r="L2290">
        <f>20500000</f>
        <v>20500000</v>
      </c>
      <c r="M2290">
        <v>22881563</v>
      </c>
      <c r="N2290" t="s">
        <v>2075</v>
      </c>
      <c r="O2290">
        <v>114</v>
      </c>
      <c r="P2290" t="str">
        <f>IF(Table1[[#This Row],[score]]&gt;=8.5,"High",IF(Table1[[#This Row],[score]]&gt;=7,"Medium","Low"))</f>
        <v>Medium</v>
      </c>
      <c r="Q2290" s="5">
        <f>Table1[[#This Row],[gross]]-Table1[[#This Row],[budget]]</f>
        <v>2381563</v>
      </c>
      <c r="R2290" s="5" t="str">
        <f>IF(Table1[[#This Row],[Profit]]&gt;0,"Profit","Loss")</f>
        <v>Profit</v>
      </c>
      <c r="S2290" s="6" t="str">
        <f>FLOOR(Table1[[#This Row],[year]]-1900,10)+1900 &amp; "-" &amp; FLOOR(Table1[[#This Row],[year]]-1890,10)+1900</f>
        <v>1990-2000</v>
      </c>
      <c r="T2290" s="14" t="s">
        <v>21835</v>
      </c>
      <c r="AB2290" s="14"/>
    </row>
    <row r="2291" spans="1:28" hidden="1" x14ac:dyDescent="0.3">
      <c r="A2291" t="s">
        <v>7702</v>
      </c>
      <c r="B2291" t="s">
        <v>16</v>
      </c>
      <c r="C2291" t="s">
        <v>104</v>
      </c>
      <c r="D2291">
        <v>1993</v>
      </c>
      <c r="E2291" t="s">
        <v>7050</v>
      </c>
      <c r="F2291">
        <v>5.6</v>
      </c>
      <c r="G2291">
        <v>4900</v>
      </c>
      <c r="H2291" t="s">
        <v>404</v>
      </c>
      <c r="I2291" t="s">
        <v>2456</v>
      </c>
      <c r="J2291" t="s">
        <v>4813</v>
      </c>
      <c r="K2291" t="s">
        <v>30</v>
      </c>
      <c r="L2291">
        <v>12000000</v>
      </c>
      <c r="M2291">
        <v>22866222</v>
      </c>
      <c r="N2291" t="s">
        <v>5666</v>
      </c>
      <c r="O2291">
        <v>107</v>
      </c>
      <c r="P2291" t="str">
        <f>IF(Table1[[#This Row],[score]]&gt;=8.5,"High",IF(Table1[[#This Row],[score]]&gt;=7,"Medium","Low"))</f>
        <v>Low</v>
      </c>
      <c r="Q2291" s="5">
        <f>Table1[[#This Row],[gross]]-Table1[[#This Row],[budget]]</f>
        <v>10866222</v>
      </c>
      <c r="R2291" s="5" t="str">
        <f>IF(Table1[[#This Row],[Profit]]&gt;0,"Profit","Loss")</f>
        <v>Profit</v>
      </c>
      <c r="S2291" s="6" t="str">
        <f>FLOOR(Table1[[#This Row],[year]]-1900,10)+1900 &amp; "-" &amp; FLOOR(Table1[[#This Row],[year]]-1890,10)+1900</f>
        <v>1990-2000</v>
      </c>
      <c r="T2291" s="14" t="s">
        <v>21835</v>
      </c>
      <c r="AB2291" s="14"/>
    </row>
    <row r="2292" spans="1:28" hidden="1" x14ac:dyDescent="0.3">
      <c r="A2292" t="s">
        <v>7426</v>
      </c>
      <c r="B2292" t="s">
        <v>1974</v>
      </c>
      <c r="C2292" t="s">
        <v>41</v>
      </c>
      <c r="D2292">
        <v>1993</v>
      </c>
      <c r="E2292" t="s">
        <v>7427</v>
      </c>
      <c r="F2292">
        <v>7.3</v>
      </c>
      <c r="G2292">
        <v>46000</v>
      </c>
      <c r="H2292" t="s">
        <v>5203</v>
      </c>
      <c r="I2292" t="s">
        <v>5204</v>
      </c>
      <c r="J2292" t="s">
        <v>5203</v>
      </c>
      <c r="K2292" t="s">
        <v>22</v>
      </c>
      <c r="L2292">
        <v>11000000</v>
      </c>
      <c r="M2292">
        <v>22549338</v>
      </c>
      <c r="N2292" t="s">
        <v>5205</v>
      </c>
      <c r="O2292">
        <v>111</v>
      </c>
      <c r="P2292" t="str">
        <f>IF(Table1[[#This Row],[score]]&gt;=8.5,"High",IF(Table1[[#This Row],[score]]&gt;=7,"Medium","Low"))</f>
        <v>Medium</v>
      </c>
      <c r="Q2292" s="5">
        <f>Table1[[#This Row],[gross]]-Table1[[#This Row],[budget]]</f>
        <v>11549338</v>
      </c>
      <c r="R2292" s="5" t="str">
        <f>IF(Table1[[#This Row],[Profit]]&gt;0,"Profit","Loss")</f>
        <v>Profit</v>
      </c>
      <c r="S2292" s="6" t="str">
        <f>FLOOR(Table1[[#This Row],[year]]-1900,10)+1900 &amp; "-" &amp; FLOOR(Table1[[#This Row],[year]]-1890,10)+1900</f>
        <v>1990-2000</v>
      </c>
      <c r="T2292" s="14" t="s">
        <v>21835</v>
      </c>
      <c r="AB2292" s="14"/>
    </row>
    <row r="2293" spans="1:28" hidden="1" x14ac:dyDescent="0.3">
      <c r="A2293" t="s">
        <v>7576</v>
      </c>
      <c r="B2293" t="s">
        <v>16</v>
      </c>
      <c r="C2293" t="s">
        <v>34</v>
      </c>
      <c r="D2293">
        <v>1993</v>
      </c>
      <c r="E2293" t="s">
        <v>6873</v>
      </c>
      <c r="F2293">
        <v>5.7</v>
      </c>
      <c r="G2293">
        <v>22000</v>
      </c>
      <c r="H2293" t="s">
        <v>3346</v>
      </c>
      <c r="I2293" t="s">
        <v>2699</v>
      </c>
      <c r="J2293" t="s">
        <v>4492</v>
      </c>
      <c r="K2293" t="s">
        <v>30</v>
      </c>
      <c r="L2293">
        <v>15000000</v>
      </c>
      <c r="M2293">
        <v>22189039</v>
      </c>
      <c r="N2293" t="s">
        <v>31</v>
      </c>
      <c r="O2293">
        <v>94</v>
      </c>
      <c r="P2293" t="str">
        <f>IF(Table1[[#This Row],[score]]&gt;=8.5,"High",IF(Table1[[#This Row],[score]]&gt;=7,"Medium","Low"))</f>
        <v>Low</v>
      </c>
      <c r="Q2293" s="5">
        <f>Table1[[#This Row],[gross]]-Table1[[#This Row],[budget]]</f>
        <v>7189039</v>
      </c>
      <c r="R2293" s="5" t="str">
        <f>IF(Table1[[#This Row],[Profit]]&gt;0,"Profit","Loss")</f>
        <v>Profit</v>
      </c>
      <c r="S2293" s="6" t="str">
        <f>FLOOR(Table1[[#This Row],[year]]-1900,10)+1900 &amp; "-" &amp; FLOOR(Table1[[#This Row],[year]]-1890,10)+1900</f>
        <v>1990-2000</v>
      </c>
      <c r="T2293" s="14" t="s">
        <v>21835</v>
      </c>
      <c r="AB2293" s="14"/>
    </row>
    <row r="2294" spans="1:28" hidden="1" x14ac:dyDescent="0.3">
      <c r="A2294" t="s">
        <v>7420</v>
      </c>
      <c r="B2294" t="s">
        <v>33</v>
      </c>
      <c r="C2294" t="s">
        <v>41</v>
      </c>
      <c r="D2294">
        <v>1993</v>
      </c>
      <c r="E2294" t="s">
        <v>7421</v>
      </c>
      <c r="F2294">
        <v>5.3</v>
      </c>
      <c r="G2294">
        <v>52000</v>
      </c>
      <c r="H2294" t="s">
        <v>2223</v>
      </c>
      <c r="I2294" t="s">
        <v>7422</v>
      </c>
      <c r="J2294" t="s">
        <v>59</v>
      </c>
      <c r="K2294" t="s">
        <v>30</v>
      </c>
      <c r="L2294">
        <v>33000000</v>
      </c>
      <c r="M2294">
        <v>21274717</v>
      </c>
      <c r="N2294" t="s">
        <v>44</v>
      </c>
      <c r="O2294">
        <v>88</v>
      </c>
      <c r="P2294" t="str">
        <f>IF(Table1[[#This Row],[score]]&gt;=8.5,"High",IF(Table1[[#This Row],[score]]&gt;=7,"Medium","Low"))</f>
        <v>Low</v>
      </c>
      <c r="Q2294" s="5">
        <f>Table1[[#This Row],[gross]]-Table1[[#This Row],[budget]]</f>
        <v>-11725283</v>
      </c>
      <c r="R2294" s="5" t="str">
        <f>IF(Table1[[#This Row],[Profit]]&gt;0,"Profit","Loss")</f>
        <v>Loss</v>
      </c>
      <c r="S2294" s="6" t="str">
        <f>FLOOR(Table1[[#This Row],[year]]-1900,10)+1900 &amp; "-" &amp; FLOOR(Table1[[#This Row],[year]]-1890,10)+1900</f>
        <v>1990-2000</v>
      </c>
      <c r="T2294" s="14" t="s">
        <v>21835</v>
      </c>
      <c r="AB2294" s="14"/>
    </row>
    <row r="2295" spans="1:28" hidden="1" x14ac:dyDescent="0.3">
      <c r="A2295" t="s">
        <v>7341</v>
      </c>
      <c r="B2295" t="s">
        <v>33</v>
      </c>
      <c r="C2295" t="s">
        <v>25</v>
      </c>
      <c r="D2295">
        <v>1993</v>
      </c>
      <c r="E2295" t="s">
        <v>5363</v>
      </c>
      <c r="F2295">
        <v>4.0999999999999996</v>
      </c>
      <c r="G2295">
        <v>50000</v>
      </c>
      <c r="H2295" t="s">
        <v>4835</v>
      </c>
      <c r="I2295" t="s">
        <v>6475</v>
      </c>
      <c r="J2295" t="s">
        <v>3335</v>
      </c>
      <c r="K2295" t="s">
        <v>22</v>
      </c>
      <c r="L2295">
        <v>48000000</v>
      </c>
      <c r="M2295">
        <v>20915465</v>
      </c>
      <c r="N2295" t="s">
        <v>5278</v>
      </c>
      <c r="O2295">
        <v>104</v>
      </c>
      <c r="P2295" t="str">
        <f>IF(Table1[[#This Row],[score]]&gt;=8.5,"High",IF(Table1[[#This Row],[score]]&gt;=7,"Medium","Low"))</f>
        <v>Low</v>
      </c>
      <c r="Q2295" s="5">
        <f>Table1[[#This Row],[gross]]-Table1[[#This Row],[budget]]</f>
        <v>-27084535</v>
      </c>
      <c r="R2295" s="5" t="str">
        <f>IF(Table1[[#This Row],[Profit]]&gt;0,"Profit","Loss")</f>
        <v>Loss</v>
      </c>
      <c r="S2295" s="6" t="str">
        <f>FLOOR(Table1[[#This Row],[year]]-1900,10)+1900 &amp; "-" &amp; FLOOR(Table1[[#This Row],[year]]-1890,10)+1900</f>
        <v>1990-2000</v>
      </c>
      <c r="T2295" s="14" t="s">
        <v>21835</v>
      </c>
      <c r="AB2295" s="14"/>
    </row>
    <row r="2296" spans="1:28" hidden="1" x14ac:dyDescent="0.3">
      <c r="A2296" t="s">
        <v>7708</v>
      </c>
      <c r="B2296" t="s">
        <v>1974</v>
      </c>
      <c r="C2296" t="s">
        <v>41</v>
      </c>
      <c r="D2296">
        <v>1993</v>
      </c>
      <c r="E2296" t="s">
        <v>7421</v>
      </c>
      <c r="F2296">
        <v>5.6</v>
      </c>
      <c r="G2296">
        <v>13000</v>
      </c>
      <c r="H2296" t="s">
        <v>902</v>
      </c>
      <c r="I2296" t="s">
        <v>2260</v>
      </c>
      <c r="J2296" t="s">
        <v>345</v>
      </c>
      <c r="K2296" t="s">
        <v>30</v>
      </c>
      <c r="L2296">
        <f>20500000</f>
        <v>20500000</v>
      </c>
      <c r="M2296">
        <v>20208496</v>
      </c>
      <c r="N2296" t="s">
        <v>2067</v>
      </c>
      <c r="O2296">
        <v>108</v>
      </c>
      <c r="P2296" t="str">
        <f>IF(Table1[[#This Row],[score]]&gt;=8.5,"High",IF(Table1[[#This Row],[score]]&gt;=7,"Medium","Low"))</f>
        <v>Low</v>
      </c>
      <c r="Q2296" s="5">
        <f>Table1[[#This Row],[gross]]-Table1[[#This Row],[budget]]</f>
        <v>-291504</v>
      </c>
      <c r="R2296" s="5" t="str">
        <f>IF(Table1[[#This Row],[Profit]]&gt;0,"Profit","Loss")</f>
        <v>Loss</v>
      </c>
      <c r="S2296" s="6" t="str">
        <f>FLOOR(Table1[[#This Row],[year]]-1900,10)+1900 &amp; "-" &amp; FLOOR(Table1[[#This Row],[year]]-1890,10)+1900</f>
        <v>1990-2000</v>
      </c>
      <c r="T2296" s="14" t="s">
        <v>21835</v>
      </c>
      <c r="AB2296" s="14"/>
    </row>
    <row r="2297" spans="1:28" hidden="1" x14ac:dyDescent="0.3">
      <c r="A2297" t="s">
        <v>7793</v>
      </c>
      <c r="B2297" t="s">
        <v>443</v>
      </c>
      <c r="C2297" t="s">
        <v>63</v>
      </c>
      <c r="D2297">
        <v>1993</v>
      </c>
      <c r="E2297" t="s">
        <v>7230</v>
      </c>
      <c r="F2297">
        <v>7.3</v>
      </c>
      <c r="G2297">
        <v>2100</v>
      </c>
      <c r="H2297" t="s">
        <v>3424</v>
      </c>
      <c r="I2297" t="s">
        <v>3424</v>
      </c>
      <c r="J2297" t="s">
        <v>3424</v>
      </c>
      <c r="K2297" t="s">
        <v>22</v>
      </c>
      <c r="L2297">
        <f>20500000</f>
        <v>20500000</v>
      </c>
      <c r="M2297">
        <f>20205757</f>
        <v>20205757</v>
      </c>
      <c r="N2297" t="s">
        <v>7794</v>
      </c>
      <c r="O2297">
        <v>79</v>
      </c>
      <c r="P2297" t="str">
        <f>IF(Table1[[#This Row],[score]]&gt;=8.5,"High",IF(Table1[[#This Row],[score]]&gt;=7,"Medium","Low"))</f>
        <v>Medium</v>
      </c>
      <c r="Q2297" s="5">
        <f>Table1[[#This Row],[gross]]-Table1[[#This Row],[budget]]</f>
        <v>-294243</v>
      </c>
      <c r="R2297" s="5" t="str">
        <f>IF(Table1[[#This Row],[Profit]]&gt;0,"Profit","Loss")</f>
        <v>Loss</v>
      </c>
      <c r="S2297" s="6" t="str">
        <f>FLOOR(Table1[[#This Row],[year]]-1900,10)+1900 &amp; "-" &amp; FLOOR(Table1[[#This Row],[year]]-1890,10)+1900</f>
        <v>1990-2000</v>
      </c>
      <c r="T2297" s="14" t="s">
        <v>21835</v>
      </c>
      <c r="AB2297" s="14"/>
    </row>
    <row r="2298" spans="1:28" hidden="1" x14ac:dyDescent="0.3">
      <c r="A2298" t="s">
        <v>7798</v>
      </c>
      <c r="B2298" t="s">
        <v>1974</v>
      </c>
      <c r="C2298" t="s">
        <v>41</v>
      </c>
      <c r="D2298">
        <v>1993</v>
      </c>
      <c r="E2298" t="s">
        <v>7799</v>
      </c>
      <c r="F2298">
        <v>6</v>
      </c>
      <c r="G2298">
        <v>1900</v>
      </c>
      <c r="H2298" t="s">
        <v>6474</v>
      </c>
      <c r="I2298" t="s">
        <v>7800</v>
      </c>
      <c r="J2298" t="s">
        <v>7801</v>
      </c>
      <c r="K2298" t="s">
        <v>30</v>
      </c>
      <c r="L2298">
        <v>1800000</v>
      </c>
      <c r="M2298">
        <f>20205757</f>
        <v>20205757</v>
      </c>
      <c r="N2298" t="s">
        <v>1029</v>
      </c>
      <c r="O2298">
        <v>93</v>
      </c>
      <c r="P2298" t="str">
        <f>IF(Table1[[#This Row],[score]]&gt;=8.5,"High",IF(Table1[[#This Row],[score]]&gt;=7,"Medium","Low"))</f>
        <v>Low</v>
      </c>
      <c r="Q2298" s="5">
        <f>Table1[[#This Row],[gross]]-Table1[[#This Row],[budget]]</f>
        <v>18405757</v>
      </c>
      <c r="R2298" s="5" t="str">
        <f>IF(Table1[[#This Row],[Profit]]&gt;0,"Profit","Loss")</f>
        <v>Profit</v>
      </c>
      <c r="S2298" s="6" t="str">
        <f>FLOOR(Table1[[#This Row],[year]]-1900,10)+1900 &amp; "-" &amp; FLOOR(Table1[[#This Row],[year]]-1890,10)+1900</f>
        <v>1990-2000</v>
      </c>
      <c r="T2298" s="14" t="s">
        <v>21835</v>
      </c>
      <c r="AB2298" s="14"/>
    </row>
    <row r="2299" spans="1:28" hidden="1" x14ac:dyDescent="0.3">
      <c r="A2299" t="s">
        <v>7404</v>
      </c>
      <c r="B2299" t="s">
        <v>1974</v>
      </c>
      <c r="C2299" t="s">
        <v>63</v>
      </c>
      <c r="D2299">
        <v>1993</v>
      </c>
      <c r="E2299" t="s">
        <v>7405</v>
      </c>
      <c r="F2299">
        <v>6.5</v>
      </c>
      <c r="G2299">
        <v>23000</v>
      </c>
      <c r="H2299" t="s">
        <v>1906</v>
      </c>
      <c r="I2299" t="s">
        <v>7406</v>
      </c>
      <c r="J2299" t="s">
        <v>6893</v>
      </c>
      <c r="K2299" t="s">
        <v>30</v>
      </c>
      <c r="L2299">
        <v>15000000</v>
      </c>
      <c r="M2299">
        <v>19885552</v>
      </c>
      <c r="N2299" t="s">
        <v>44</v>
      </c>
      <c r="O2299">
        <v>109</v>
      </c>
      <c r="P2299" t="str">
        <f>IF(Table1[[#This Row],[score]]&gt;=8.5,"High",IF(Table1[[#This Row],[score]]&gt;=7,"Medium","Low"))</f>
        <v>Low</v>
      </c>
      <c r="Q2299" s="5">
        <f>Table1[[#This Row],[gross]]-Table1[[#This Row],[budget]]</f>
        <v>4885552</v>
      </c>
      <c r="R2299" s="5" t="str">
        <f>IF(Table1[[#This Row],[Profit]]&gt;0,"Profit","Loss")</f>
        <v>Profit</v>
      </c>
      <c r="S2299" s="6" t="str">
        <f>FLOOR(Table1[[#This Row],[year]]-1900,10)+1900 &amp; "-" &amp; FLOOR(Table1[[#This Row],[year]]-1890,10)+1900</f>
        <v>1990-2000</v>
      </c>
      <c r="T2299" s="14" t="s">
        <v>21835</v>
      </c>
      <c r="AB2299" s="14"/>
    </row>
    <row r="2300" spans="1:28" hidden="1" x14ac:dyDescent="0.3">
      <c r="A2300" t="s">
        <v>7566</v>
      </c>
      <c r="B2300" t="s">
        <v>16</v>
      </c>
      <c r="C2300" t="s">
        <v>34</v>
      </c>
      <c r="D2300">
        <v>1993</v>
      </c>
      <c r="E2300" t="s">
        <v>6901</v>
      </c>
      <c r="F2300">
        <v>6.1</v>
      </c>
      <c r="G2300">
        <v>23000</v>
      </c>
      <c r="H2300" t="s">
        <v>7567</v>
      </c>
      <c r="I2300" t="s">
        <v>7568</v>
      </c>
      <c r="J2300" t="s">
        <v>1474</v>
      </c>
      <c r="K2300" t="s">
        <v>30</v>
      </c>
      <c r="L2300">
        <f>20500000</f>
        <v>20500000</v>
      </c>
      <c r="M2300">
        <v>18994653</v>
      </c>
      <c r="N2300" t="s">
        <v>6467</v>
      </c>
      <c r="O2300">
        <v>98</v>
      </c>
      <c r="P2300" t="str">
        <f>IF(Table1[[#This Row],[score]]&gt;=8.5,"High",IF(Table1[[#This Row],[score]]&gt;=7,"Medium","Low"))</f>
        <v>Low</v>
      </c>
      <c r="Q2300" s="5">
        <f>Table1[[#This Row],[gross]]-Table1[[#This Row],[budget]]</f>
        <v>-1505347</v>
      </c>
      <c r="R2300" s="5" t="str">
        <f>IF(Table1[[#This Row],[Profit]]&gt;0,"Profit","Loss")</f>
        <v>Loss</v>
      </c>
      <c r="S2300" s="6" t="str">
        <f>FLOOR(Table1[[#This Row],[year]]-1900,10)+1900 &amp; "-" &amp; FLOOR(Table1[[#This Row],[year]]-1890,10)+1900</f>
        <v>1990-2000</v>
      </c>
      <c r="T2300" s="14" t="s">
        <v>21835</v>
      </c>
      <c r="AB2300" s="14"/>
    </row>
    <row r="2301" spans="1:28" hidden="1" x14ac:dyDescent="0.3">
      <c r="A2301" t="s">
        <v>7533</v>
      </c>
      <c r="B2301" t="s">
        <v>1974</v>
      </c>
      <c r="C2301" t="s">
        <v>17</v>
      </c>
      <c r="D2301">
        <v>1993</v>
      </c>
      <c r="E2301" t="s">
        <v>6659</v>
      </c>
      <c r="F2301">
        <v>6.8</v>
      </c>
      <c r="G2301">
        <v>13000</v>
      </c>
      <c r="H2301" t="s">
        <v>187</v>
      </c>
      <c r="I2301" t="s">
        <v>7534</v>
      </c>
      <c r="J2301" t="s">
        <v>5241</v>
      </c>
      <c r="K2301" t="s">
        <v>30</v>
      </c>
      <c r="L2301">
        <v>7500000</v>
      </c>
      <c r="M2301">
        <v>18898806</v>
      </c>
      <c r="N2301" t="s">
        <v>118</v>
      </c>
      <c r="O2301">
        <v>102</v>
      </c>
      <c r="P2301" t="str">
        <f>IF(Table1[[#This Row],[score]]&gt;=8.5,"High",IF(Table1[[#This Row],[score]]&gt;=7,"Medium","Low"))</f>
        <v>Low</v>
      </c>
      <c r="Q2301" s="5">
        <f>Table1[[#This Row],[gross]]-Table1[[#This Row],[budget]]</f>
        <v>11398806</v>
      </c>
      <c r="R2301" s="5" t="str">
        <f>IF(Table1[[#This Row],[Profit]]&gt;0,"Profit","Loss")</f>
        <v>Profit</v>
      </c>
      <c r="S2301" s="6" t="str">
        <f>FLOOR(Table1[[#This Row],[year]]-1900,10)+1900 &amp; "-" &amp; FLOOR(Table1[[#This Row],[year]]-1890,10)+1900</f>
        <v>1990-2000</v>
      </c>
      <c r="T2301" s="14" t="s">
        <v>21835</v>
      </c>
      <c r="AB2301" s="14"/>
    </row>
    <row r="2302" spans="1:28" hidden="1" x14ac:dyDescent="0.3">
      <c r="A2302" t="s">
        <v>7481</v>
      </c>
      <c r="B2302" t="s">
        <v>1974</v>
      </c>
      <c r="C2302" t="s">
        <v>17</v>
      </c>
      <c r="D2302">
        <v>1993</v>
      </c>
      <c r="E2302" t="s">
        <v>7336</v>
      </c>
      <c r="F2302">
        <v>6.5</v>
      </c>
      <c r="G2302">
        <v>9900</v>
      </c>
      <c r="H2302" t="s">
        <v>77</v>
      </c>
      <c r="I2302" t="s">
        <v>984</v>
      </c>
      <c r="J2302" t="s">
        <v>3817</v>
      </c>
      <c r="K2302" t="s">
        <v>30</v>
      </c>
      <c r="L2302">
        <v>35000000</v>
      </c>
      <c r="M2302">
        <v>18635620</v>
      </c>
      <c r="N2302" t="s">
        <v>31</v>
      </c>
      <c r="O2302">
        <v>115</v>
      </c>
      <c r="P2302" t="str">
        <f>IF(Table1[[#This Row],[score]]&gt;=8.5,"High",IF(Table1[[#This Row],[score]]&gt;=7,"Medium","Low"))</f>
        <v>Low</v>
      </c>
      <c r="Q2302" s="5">
        <f>Table1[[#This Row],[gross]]-Table1[[#This Row],[budget]]</f>
        <v>-16364380</v>
      </c>
      <c r="R2302" s="5" t="str">
        <f>IF(Table1[[#This Row],[Profit]]&gt;0,"Profit","Loss")</f>
        <v>Loss</v>
      </c>
      <c r="S2302" s="6" t="str">
        <f>FLOOR(Table1[[#This Row],[year]]-1900,10)+1900 &amp; "-" &amp; FLOOR(Table1[[#This Row],[year]]-1890,10)+1900</f>
        <v>1990-2000</v>
      </c>
      <c r="T2302" s="14" t="s">
        <v>21835</v>
      </c>
      <c r="AB2302" s="14"/>
    </row>
    <row r="2303" spans="1:28" hidden="1" x14ac:dyDescent="0.3">
      <c r="A2303" t="s">
        <v>7643</v>
      </c>
      <c r="B2303" t="s">
        <v>16</v>
      </c>
      <c r="C2303" t="s">
        <v>957</v>
      </c>
      <c r="D2303">
        <v>1993</v>
      </c>
      <c r="E2303" t="s">
        <v>7234</v>
      </c>
      <c r="F2303">
        <v>5.5</v>
      </c>
      <c r="G2303">
        <v>4200</v>
      </c>
      <c r="H2303" t="s">
        <v>3081</v>
      </c>
      <c r="I2303" t="s">
        <v>4297</v>
      </c>
      <c r="J2303" t="s">
        <v>3081</v>
      </c>
      <c r="K2303" t="s">
        <v>22</v>
      </c>
      <c r="L2303">
        <v>10000000</v>
      </c>
      <c r="M2303">
        <v>18289763</v>
      </c>
      <c r="N2303" t="s">
        <v>219</v>
      </c>
      <c r="O2303">
        <v>111</v>
      </c>
      <c r="P2303" t="str">
        <f>IF(Table1[[#This Row],[score]]&gt;=8.5,"High",IF(Table1[[#This Row],[score]]&gt;=7,"Medium","Low"))</f>
        <v>Low</v>
      </c>
      <c r="Q2303" s="5">
        <f>Table1[[#This Row],[gross]]-Table1[[#This Row],[budget]]</f>
        <v>8289763</v>
      </c>
      <c r="R2303" s="5" t="str">
        <f>IF(Table1[[#This Row],[Profit]]&gt;0,"Profit","Loss")</f>
        <v>Profit</v>
      </c>
      <c r="S2303" s="6" t="str">
        <f>FLOOR(Table1[[#This Row],[year]]-1900,10)+1900 &amp; "-" &amp; FLOOR(Table1[[#This Row],[year]]-1890,10)+1900</f>
        <v>1990-2000</v>
      </c>
      <c r="T2303" s="14" t="s">
        <v>21835</v>
      </c>
      <c r="AB2303" s="14"/>
    </row>
    <row r="2304" spans="1:28" hidden="1" x14ac:dyDescent="0.3">
      <c r="A2304" t="s">
        <v>7725</v>
      </c>
      <c r="B2304" t="s">
        <v>16</v>
      </c>
      <c r="C2304" t="s">
        <v>104</v>
      </c>
      <c r="D2304">
        <v>1993</v>
      </c>
      <c r="E2304" t="s">
        <v>7078</v>
      </c>
      <c r="F2304">
        <v>5.9</v>
      </c>
      <c r="G2304">
        <v>4300</v>
      </c>
      <c r="H2304" t="s">
        <v>7726</v>
      </c>
      <c r="I2304" t="s">
        <v>7727</v>
      </c>
      <c r="J2304" t="s">
        <v>6277</v>
      </c>
      <c r="K2304" t="s">
        <v>30</v>
      </c>
      <c r="L2304">
        <v>10000000</v>
      </c>
      <c r="M2304">
        <v>18225518</v>
      </c>
      <c r="N2304" t="s">
        <v>6267</v>
      </c>
      <c r="O2304">
        <v>123</v>
      </c>
      <c r="P2304" t="str">
        <f>IF(Table1[[#This Row],[score]]&gt;=8.5,"High",IF(Table1[[#This Row],[score]]&gt;=7,"Medium","Low"))</f>
        <v>Low</v>
      </c>
      <c r="Q2304" s="5">
        <f>Table1[[#This Row],[gross]]-Table1[[#This Row],[budget]]</f>
        <v>8225518</v>
      </c>
      <c r="R2304" s="5" t="str">
        <f>IF(Table1[[#This Row],[Profit]]&gt;0,"Profit","Loss")</f>
        <v>Profit</v>
      </c>
      <c r="S2304" s="6" t="str">
        <f>FLOOR(Table1[[#This Row],[year]]-1900,10)+1900 &amp; "-" &amp; FLOOR(Table1[[#This Row],[year]]-1890,10)+1900</f>
        <v>1990-2000</v>
      </c>
      <c r="T2304" s="14" t="s">
        <v>21835</v>
      </c>
      <c r="AB2304" s="14"/>
    </row>
    <row r="2305" spans="1:28" hidden="1" x14ac:dyDescent="0.3">
      <c r="A2305" t="s">
        <v>7626</v>
      </c>
      <c r="B2305" t="s">
        <v>16</v>
      </c>
      <c r="C2305" t="s">
        <v>41</v>
      </c>
      <c r="D2305">
        <v>1993</v>
      </c>
      <c r="E2305" t="s">
        <v>7405</v>
      </c>
      <c r="F2305">
        <v>6.3</v>
      </c>
      <c r="G2305">
        <v>9000</v>
      </c>
      <c r="H2305" t="s">
        <v>7180</v>
      </c>
      <c r="I2305" t="s">
        <v>7627</v>
      </c>
      <c r="J2305" t="s">
        <v>7627</v>
      </c>
      <c r="K2305" t="s">
        <v>30</v>
      </c>
      <c r="L2305">
        <v>6000000</v>
      </c>
      <c r="M2305">
        <v>17953778</v>
      </c>
      <c r="N2305" t="s">
        <v>4831</v>
      </c>
      <c r="O2305">
        <v>89</v>
      </c>
      <c r="P2305" t="str">
        <f>IF(Table1[[#This Row],[score]]&gt;=8.5,"High",IF(Table1[[#This Row],[score]]&gt;=7,"Medium","Low"))</f>
        <v>Low</v>
      </c>
      <c r="Q2305" s="5">
        <f>Table1[[#This Row],[gross]]-Table1[[#This Row],[budget]]</f>
        <v>11953778</v>
      </c>
      <c r="R2305" s="5" t="str">
        <f>IF(Table1[[#This Row],[Profit]]&gt;0,"Profit","Loss")</f>
        <v>Profit</v>
      </c>
      <c r="S2305" s="6" t="str">
        <f>FLOOR(Table1[[#This Row],[year]]-1900,10)+1900 &amp; "-" &amp; FLOOR(Table1[[#This Row],[year]]-1890,10)+1900</f>
        <v>1990-2000</v>
      </c>
      <c r="T2305" s="14" t="s">
        <v>21835</v>
      </c>
      <c r="AB2305" s="14"/>
    </row>
    <row r="2306" spans="1:28" hidden="1" x14ac:dyDescent="0.3">
      <c r="A2306" t="s">
        <v>7778</v>
      </c>
      <c r="B2306" t="s">
        <v>33</v>
      </c>
      <c r="C2306" t="s">
        <v>41</v>
      </c>
      <c r="D2306">
        <v>1993</v>
      </c>
      <c r="E2306" t="s">
        <v>7779</v>
      </c>
      <c r="F2306">
        <v>5.2</v>
      </c>
      <c r="G2306">
        <v>3700</v>
      </c>
      <c r="H2306" t="s">
        <v>5806</v>
      </c>
      <c r="I2306" t="s">
        <v>7780</v>
      </c>
      <c r="J2306" t="s">
        <v>4006</v>
      </c>
      <c r="K2306" t="s">
        <v>30</v>
      </c>
      <c r="L2306">
        <f>20500000</f>
        <v>20500000</v>
      </c>
      <c r="M2306">
        <v>17952857</v>
      </c>
      <c r="N2306" t="s">
        <v>5666</v>
      </c>
      <c r="O2306">
        <v>100</v>
      </c>
      <c r="P2306" t="str">
        <f>IF(Table1[[#This Row],[score]]&gt;=8.5,"High",IF(Table1[[#This Row],[score]]&gt;=7,"Medium","Low"))</f>
        <v>Low</v>
      </c>
      <c r="Q2306" s="5">
        <f>Table1[[#This Row],[gross]]-Table1[[#This Row],[budget]]</f>
        <v>-2547143</v>
      </c>
      <c r="R2306" s="5" t="str">
        <f>IF(Table1[[#This Row],[Profit]]&gt;0,"Profit","Loss")</f>
        <v>Loss</v>
      </c>
      <c r="S2306" s="6" t="str">
        <f>FLOOR(Table1[[#This Row],[year]]-1900,10)+1900 &amp; "-" &amp; FLOOR(Table1[[#This Row],[year]]-1890,10)+1900</f>
        <v>1990-2000</v>
      </c>
      <c r="T2306" s="14" t="s">
        <v>21835</v>
      </c>
      <c r="AB2306" s="14"/>
    </row>
    <row r="2307" spans="1:28" hidden="1" x14ac:dyDescent="0.3">
      <c r="A2307" t="s">
        <v>7301</v>
      </c>
      <c r="B2307" t="s">
        <v>16</v>
      </c>
      <c r="C2307" t="s">
        <v>104</v>
      </c>
      <c r="D2307">
        <v>1993</v>
      </c>
      <c r="E2307" t="s">
        <v>7302</v>
      </c>
      <c r="F2307">
        <v>7.8</v>
      </c>
      <c r="G2307">
        <v>132000</v>
      </c>
      <c r="H2307" t="s">
        <v>67</v>
      </c>
      <c r="I2307" t="s">
        <v>7303</v>
      </c>
      <c r="J2307" t="s">
        <v>67</v>
      </c>
      <c r="K2307" t="s">
        <v>30</v>
      </c>
      <c r="L2307">
        <v>22000000</v>
      </c>
      <c r="M2307">
        <v>17287898</v>
      </c>
      <c r="N2307" t="s">
        <v>7304</v>
      </c>
      <c r="O2307">
        <v>121</v>
      </c>
      <c r="P2307" t="str">
        <f>IF(Table1[[#This Row],[score]]&gt;=8.5,"High",IF(Table1[[#This Row],[score]]&gt;=7,"Medium","Low"))</f>
        <v>Medium</v>
      </c>
      <c r="Q2307" s="5">
        <f>Table1[[#This Row],[gross]]-Table1[[#This Row],[budget]]</f>
        <v>-4712102</v>
      </c>
      <c r="R2307" s="5" t="str">
        <f>IF(Table1[[#This Row],[Profit]]&gt;0,"Profit","Loss")</f>
        <v>Loss</v>
      </c>
      <c r="S2307" s="6" t="str">
        <f>FLOOR(Table1[[#This Row],[year]]-1900,10)+1900 &amp; "-" &amp; FLOOR(Table1[[#This Row],[year]]-1890,10)+1900</f>
        <v>1990-2000</v>
      </c>
      <c r="T2307" s="14" t="s">
        <v>21835</v>
      </c>
      <c r="AB2307" s="14"/>
    </row>
    <row r="2308" spans="1:28" hidden="1" x14ac:dyDescent="0.3">
      <c r="A2308" t="s">
        <v>7717</v>
      </c>
      <c r="B2308" t="s">
        <v>16</v>
      </c>
      <c r="C2308" t="s">
        <v>104</v>
      </c>
      <c r="D2308">
        <v>1993</v>
      </c>
      <c r="E2308" t="s">
        <v>7718</v>
      </c>
      <c r="F2308">
        <v>6.2</v>
      </c>
      <c r="G2308">
        <v>8000</v>
      </c>
      <c r="H2308" t="s">
        <v>233</v>
      </c>
      <c r="I2308" t="s">
        <v>7719</v>
      </c>
      <c r="J2308" t="s">
        <v>6675</v>
      </c>
      <c r="K2308" t="s">
        <v>30</v>
      </c>
      <c r="L2308">
        <v>11000000</v>
      </c>
      <c r="M2308">
        <v>16696219</v>
      </c>
      <c r="N2308" t="s">
        <v>2001</v>
      </c>
      <c r="O2308">
        <v>106</v>
      </c>
      <c r="P2308" t="str">
        <f>IF(Table1[[#This Row],[score]]&gt;=8.5,"High",IF(Table1[[#This Row],[score]]&gt;=7,"Medium","Low"))</f>
        <v>Low</v>
      </c>
      <c r="Q2308" s="5">
        <f>Table1[[#This Row],[gross]]-Table1[[#This Row],[budget]]</f>
        <v>5696219</v>
      </c>
      <c r="R2308" s="5" t="str">
        <f>IF(Table1[[#This Row],[Profit]]&gt;0,"Profit","Loss")</f>
        <v>Profit</v>
      </c>
      <c r="S2308" s="6" t="str">
        <f>FLOOR(Table1[[#This Row],[year]]-1900,10)+1900 &amp; "-" &amp; FLOOR(Table1[[#This Row],[year]]-1890,10)+1900</f>
        <v>1990-2000</v>
      </c>
      <c r="T2308" s="14" t="s">
        <v>21835</v>
      </c>
      <c r="AB2308" s="14"/>
    </row>
    <row r="2309" spans="1:28" hidden="1" x14ac:dyDescent="0.3">
      <c r="A2309" t="s">
        <v>7545</v>
      </c>
      <c r="B2309" t="s">
        <v>1974</v>
      </c>
      <c r="C2309" t="s">
        <v>41</v>
      </c>
      <c r="D2309">
        <v>1993</v>
      </c>
      <c r="E2309" t="s">
        <v>7390</v>
      </c>
      <c r="F2309">
        <v>7</v>
      </c>
      <c r="G2309">
        <v>17000</v>
      </c>
      <c r="H2309" t="s">
        <v>5612</v>
      </c>
      <c r="I2309" t="s">
        <v>7546</v>
      </c>
      <c r="J2309" t="s">
        <v>4862</v>
      </c>
      <c r="K2309" t="s">
        <v>30</v>
      </c>
      <c r="L2309">
        <v>25000000</v>
      </c>
      <c r="M2309">
        <v>16589540</v>
      </c>
      <c r="N2309" t="s">
        <v>61</v>
      </c>
      <c r="O2309">
        <v>104</v>
      </c>
      <c r="P2309" t="str">
        <f>IF(Table1[[#This Row],[score]]&gt;=8.5,"High",IF(Table1[[#This Row],[score]]&gt;=7,"Medium","Low"))</f>
        <v>Medium</v>
      </c>
      <c r="Q2309" s="5">
        <f>Table1[[#This Row],[gross]]-Table1[[#This Row],[budget]]</f>
        <v>-8410460</v>
      </c>
      <c r="R2309" s="5" t="str">
        <f>IF(Table1[[#This Row],[Profit]]&gt;0,"Profit","Loss")</f>
        <v>Loss</v>
      </c>
      <c r="S2309" s="6" t="str">
        <f>FLOOR(Table1[[#This Row],[year]]-1900,10)+1900 &amp; "-" &amp; FLOOR(Table1[[#This Row],[year]]-1890,10)+1900</f>
        <v>1990-2000</v>
      </c>
      <c r="T2309" s="14" t="s">
        <v>21835</v>
      </c>
      <c r="AB2309" s="14"/>
    </row>
    <row r="2310" spans="1:28" hidden="1" x14ac:dyDescent="0.3">
      <c r="A2310" t="s">
        <v>7547</v>
      </c>
      <c r="B2310" t="s">
        <v>16</v>
      </c>
      <c r="C2310" t="s">
        <v>104</v>
      </c>
      <c r="D2310">
        <v>1993</v>
      </c>
      <c r="E2310" t="s">
        <v>7511</v>
      </c>
      <c r="F2310">
        <v>6.3</v>
      </c>
      <c r="G2310">
        <v>24000</v>
      </c>
      <c r="H2310" t="s">
        <v>7548</v>
      </c>
      <c r="I2310" t="s">
        <v>20</v>
      </c>
      <c r="J2310" t="s">
        <v>7549</v>
      </c>
      <c r="K2310" t="s">
        <v>30</v>
      </c>
      <c r="L2310">
        <f>20500000</f>
        <v>20500000</v>
      </c>
      <c r="M2310">
        <v>15185672</v>
      </c>
      <c r="N2310" t="s">
        <v>5059</v>
      </c>
      <c r="O2310">
        <v>120</v>
      </c>
      <c r="P2310" t="str">
        <f>IF(Table1[[#This Row],[score]]&gt;=8.5,"High",IF(Table1[[#This Row],[score]]&gt;=7,"Medium","Low"))</f>
        <v>Low</v>
      </c>
      <c r="Q2310" s="5">
        <f>Table1[[#This Row],[gross]]-Table1[[#This Row],[budget]]</f>
        <v>-5314328</v>
      </c>
      <c r="R2310" s="5" t="str">
        <f>IF(Table1[[#This Row],[Profit]]&gt;0,"Profit","Loss")</f>
        <v>Loss</v>
      </c>
      <c r="S2310" s="6" t="str">
        <f>FLOOR(Table1[[#This Row],[year]]-1900,10)+1900 &amp; "-" &amp; FLOOR(Table1[[#This Row],[year]]-1890,10)+1900</f>
        <v>1990-2000</v>
      </c>
      <c r="T2310" s="14" t="s">
        <v>21835</v>
      </c>
      <c r="AB2310" s="14"/>
    </row>
    <row r="2311" spans="1:28" hidden="1" x14ac:dyDescent="0.3">
      <c r="A2311" t="s">
        <v>7637</v>
      </c>
      <c r="B2311" t="s">
        <v>1974</v>
      </c>
      <c r="C2311" t="s">
        <v>41</v>
      </c>
      <c r="D2311">
        <v>1993</v>
      </c>
      <c r="E2311" t="s">
        <v>7434</v>
      </c>
      <c r="F2311">
        <v>6.6</v>
      </c>
      <c r="G2311">
        <v>5300</v>
      </c>
      <c r="H2311" t="s">
        <v>6103</v>
      </c>
      <c r="I2311" t="s">
        <v>6103</v>
      </c>
      <c r="J2311" t="s">
        <v>7638</v>
      </c>
      <c r="K2311" t="s">
        <v>195</v>
      </c>
      <c r="L2311">
        <v>9000000</v>
      </c>
      <c r="M2311">
        <v>14904910</v>
      </c>
      <c r="N2311" t="s">
        <v>5057</v>
      </c>
      <c r="O2311">
        <v>97</v>
      </c>
      <c r="P2311" t="str">
        <f>IF(Table1[[#This Row],[score]]&gt;=8.5,"High",IF(Table1[[#This Row],[score]]&gt;=7,"Medium","Low"))</f>
        <v>Low</v>
      </c>
      <c r="Q2311" s="5">
        <f>Table1[[#This Row],[gross]]-Table1[[#This Row],[budget]]</f>
        <v>5904910</v>
      </c>
      <c r="R2311" s="5" t="str">
        <f>IF(Table1[[#This Row],[Profit]]&gt;0,"Profit","Loss")</f>
        <v>Profit</v>
      </c>
      <c r="S2311" s="6" t="str">
        <f>FLOOR(Table1[[#This Row],[year]]-1900,10)+1900 &amp; "-" &amp; FLOOR(Table1[[#This Row],[year]]-1890,10)+1900</f>
        <v>1990-2000</v>
      </c>
      <c r="T2311" s="14" t="s">
        <v>21835</v>
      </c>
      <c r="AB2311" s="14"/>
    </row>
    <row r="2312" spans="1:28" hidden="1" x14ac:dyDescent="0.3">
      <c r="A2312" t="s">
        <v>7675</v>
      </c>
      <c r="B2312" t="s">
        <v>1974</v>
      </c>
      <c r="C2312" t="s">
        <v>34</v>
      </c>
      <c r="D2312">
        <v>1993</v>
      </c>
      <c r="E2312" t="s">
        <v>7676</v>
      </c>
      <c r="F2312">
        <v>7.5</v>
      </c>
      <c r="G2312">
        <v>16000</v>
      </c>
      <c r="H2312" t="s">
        <v>7677</v>
      </c>
      <c r="I2312" t="s">
        <v>7678</v>
      </c>
      <c r="J2312" t="s">
        <v>7679</v>
      </c>
      <c r="K2312" t="s">
        <v>483</v>
      </c>
      <c r="L2312">
        <v>11000000</v>
      </c>
      <c r="M2312">
        <v>14694904</v>
      </c>
      <c r="N2312" t="s">
        <v>7680</v>
      </c>
      <c r="O2312">
        <v>85</v>
      </c>
      <c r="P2312" t="str">
        <f>IF(Table1[[#This Row],[score]]&gt;=8.5,"High",IF(Table1[[#This Row],[score]]&gt;=7,"Medium","Low"))</f>
        <v>Medium</v>
      </c>
      <c r="Q2312" s="5">
        <f>Table1[[#This Row],[gross]]-Table1[[#This Row],[budget]]</f>
        <v>3694904</v>
      </c>
      <c r="R2312" s="5" t="str">
        <f>IF(Table1[[#This Row],[Profit]]&gt;0,"Profit","Loss")</f>
        <v>Profit</v>
      </c>
      <c r="S2312" s="6" t="str">
        <f>FLOOR(Table1[[#This Row],[year]]-1900,10)+1900 &amp; "-" &amp; FLOOR(Table1[[#This Row],[year]]-1890,10)+1900</f>
        <v>1990-2000</v>
      </c>
      <c r="T2312" s="14" t="s">
        <v>21835</v>
      </c>
      <c r="AB2312" s="14"/>
    </row>
    <row r="2313" spans="1:28" hidden="1" x14ac:dyDescent="0.3">
      <c r="A2313" t="s">
        <v>7513</v>
      </c>
      <c r="B2313" t="s">
        <v>16</v>
      </c>
      <c r="C2313" t="s">
        <v>17</v>
      </c>
      <c r="D2313">
        <v>1993</v>
      </c>
      <c r="E2313" t="s">
        <v>7431</v>
      </c>
      <c r="F2313">
        <v>6.3</v>
      </c>
      <c r="G2313">
        <v>24000</v>
      </c>
      <c r="H2313" t="s">
        <v>7514</v>
      </c>
      <c r="I2313" t="s">
        <v>7515</v>
      </c>
      <c r="J2313" t="s">
        <v>650</v>
      </c>
      <c r="K2313" t="s">
        <v>30</v>
      </c>
      <c r="L2313">
        <f>20500000</f>
        <v>20500000</v>
      </c>
      <c r="M2313">
        <v>14543394</v>
      </c>
      <c r="N2313" t="s">
        <v>180</v>
      </c>
      <c r="O2313">
        <v>109</v>
      </c>
      <c r="P2313" t="str">
        <f>IF(Table1[[#This Row],[score]]&gt;=8.5,"High",IF(Table1[[#This Row],[score]]&gt;=7,"Medium","Low"))</f>
        <v>Low</v>
      </c>
      <c r="Q2313" s="5">
        <f>Table1[[#This Row],[gross]]-Table1[[#This Row],[budget]]</f>
        <v>-5956606</v>
      </c>
      <c r="R2313" s="5" t="str">
        <f>IF(Table1[[#This Row],[Profit]]&gt;0,"Profit","Loss")</f>
        <v>Loss</v>
      </c>
      <c r="S2313" s="6" t="str">
        <f>FLOOR(Table1[[#This Row],[year]]-1900,10)+1900 &amp; "-" &amp; FLOOR(Table1[[#This Row],[year]]-1890,10)+1900</f>
        <v>1990-2000</v>
      </c>
      <c r="T2313" s="14" t="s">
        <v>21835</v>
      </c>
      <c r="AB2313" s="14"/>
    </row>
    <row r="2314" spans="1:28" hidden="1" x14ac:dyDescent="0.3">
      <c r="A2314" t="s">
        <v>7428</v>
      </c>
      <c r="B2314" t="s">
        <v>16</v>
      </c>
      <c r="C2314" t="s">
        <v>17</v>
      </c>
      <c r="D2314">
        <v>1993</v>
      </c>
      <c r="E2314" t="s">
        <v>7185</v>
      </c>
      <c r="F2314">
        <v>5.8</v>
      </c>
      <c r="G2314">
        <v>17000</v>
      </c>
      <c r="H2314" t="s">
        <v>7429</v>
      </c>
      <c r="I2314" t="s">
        <v>7429</v>
      </c>
      <c r="J2314" t="s">
        <v>3812</v>
      </c>
      <c r="K2314" t="s">
        <v>30</v>
      </c>
      <c r="L2314">
        <v>6000000</v>
      </c>
      <c r="M2314">
        <v>13609396</v>
      </c>
      <c r="N2314" t="s">
        <v>4484</v>
      </c>
      <c r="O2314">
        <v>89</v>
      </c>
      <c r="P2314" t="str">
        <f>IF(Table1[[#This Row],[score]]&gt;=8.5,"High",IF(Table1[[#This Row],[score]]&gt;=7,"Medium","Low"))</f>
        <v>Low</v>
      </c>
      <c r="Q2314" s="5">
        <f>Table1[[#This Row],[gross]]-Table1[[#This Row],[budget]]</f>
        <v>7609396</v>
      </c>
      <c r="R2314" s="5" t="str">
        <f>IF(Table1[[#This Row],[Profit]]&gt;0,"Profit","Loss")</f>
        <v>Profit</v>
      </c>
      <c r="S2314" s="6" t="str">
        <f>FLOOR(Table1[[#This Row],[year]]-1900,10)+1900 &amp; "-" &amp; FLOOR(Table1[[#This Row],[year]]-1890,10)+1900</f>
        <v>1990-2000</v>
      </c>
      <c r="T2314" s="14" t="s">
        <v>21835</v>
      </c>
      <c r="AB2314" s="14"/>
    </row>
    <row r="2315" spans="1:28" hidden="1" x14ac:dyDescent="0.3">
      <c r="A2315" t="s">
        <v>7293</v>
      </c>
      <c r="B2315" t="s">
        <v>16</v>
      </c>
      <c r="C2315" t="s">
        <v>104</v>
      </c>
      <c r="D2315">
        <v>1993</v>
      </c>
      <c r="E2315" t="s">
        <v>7294</v>
      </c>
      <c r="F2315">
        <v>7.9</v>
      </c>
      <c r="G2315">
        <v>212000</v>
      </c>
      <c r="H2315" t="s">
        <v>1543</v>
      </c>
      <c r="I2315" t="s">
        <v>6709</v>
      </c>
      <c r="J2315" t="s">
        <v>5241</v>
      </c>
      <c r="K2315" t="s">
        <v>30</v>
      </c>
      <c r="L2315">
        <v>13000000</v>
      </c>
      <c r="M2315">
        <v>13088850</v>
      </c>
      <c r="N2315" t="s">
        <v>4484</v>
      </c>
      <c r="O2315">
        <v>119</v>
      </c>
      <c r="P2315" t="str">
        <f>IF(Table1[[#This Row],[score]]&gt;=8.5,"High",IF(Table1[[#This Row],[score]]&gt;=7,"Medium","Low"))</f>
        <v>Medium</v>
      </c>
      <c r="Q2315" s="5">
        <f>Table1[[#This Row],[gross]]-Table1[[#This Row],[budget]]</f>
        <v>88850</v>
      </c>
      <c r="R2315" s="5" t="str">
        <f>IF(Table1[[#This Row],[Profit]]&gt;0,"Profit","Loss")</f>
        <v>Profit</v>
      </c>
      <c r="S2315" s="6" t="str">
        <f>FLOOR(Table1[[#This Row],[year]]-1900,10)+1900 &amp; "-" &amp; FLOOR(Table1[[#This Row],[year]]-1890,10)+1900</f>
        <v>1990-2000</v>
      </c>
      <c r="T2315" s="14" t="s">
        <v>21835</v>
      </c>
      <c r="AB2315" s="14"/>
    </row>
    <row r="2316" spans="1:28" hidden="1" x14ac:dyDescent="0.3">
      <c r="A2316" t="s">
        <v>7728</v>
      </c>
      <c r="B2316" t="s">
        <v>16</v>
      </c>
      <c r="C2316" t="s">
        <v>41</v>
      </c>
      <c r="D2316">
        <v>1993</v>
      </c>
      <c r="E2316" t="s">
        <v>7367</v>
      </c>
      <c r="F2316">
        <v>5.2</v>
      </c>
      <c r="G2316">
        <v>4100</v>
      </c>
      <c r="H2316" t="s">
        <v>5691</v>
      </c>
      <c r="I2316" t="s">
        <v>5691</v>
      </c>
      <c r="J2316" t="s">
        <v>3257</v>
      </c>
      <c r="K2316" t="s">
        <v>30</v>
      </c>
      <c r="L2316">
        <v>6000000</v>
      </c>
      <c r="M2316">
        <v>12974636</v>
      </c>
      <c r="N2316" t="s">
        <v>2001</v>
      </c>
      <c r="O2316">
        <v>87</v>
      </c>
      <c r="P2316" t="str">
        <f>IF(Table1[[#This Row],[score]]&gt;=8.5,"High",IF(Table1[[#This Row],[score]]&gt;=7,"Medium","Low"))</f>
        <v>Low</v>
      </c>
      <c r="Q2316" s="5">
        <f>Table1[[#This Row],[gross]]-Table1[[#This Row],[budget]]</f>
        <v>6974636</v>
      </c>
      <c r="R2316" s="5" t="str">
        <f>IF(Table1[[#This Row],[Profit]]&gt;0,"Profit","Loss")</f>
        <v>Profit</v>
      </c>
      <c r="S2316" s="6" t="str">
        <f>FLOOR(Table1[[#This Row],[year]]-1900,10)+1900 &amp; "-" &amp; FLOOR(Table1[[#This Row],[year]]-1890,10)+1900</f>
        <v>1990-2000</v>
      </c>
      <c r="T2316" s="14" t="s">
        <v>21835</v>
      </c>
      <c r="AB2316" s="14"/>
    </row>
    <row r="2317" spans="1:28" hidden="1" x14ac:dyDescent="0.3">
      <c r="A2317" t="s">
        <v>7699</v>
      </c>
      <c r="B2317" t="s">
        <v>33</v>
      </c>
      <c r="C2317" t="s">
        <v>25</v>
      </c>
      <c r="D2317">
        <v>1993</v>
      </c>
      <c r="E2317" t="s">
        <v>7405</v>
      </c>
      <c r="F2317">
        <v>6.6</v>
      </c>
      <c r="G2317">
        <v>3400</v>
      </c>
      <c r="H2317" t="s">
        <v>7700</v>
      </c>
      <c r="I2317" t="s">
        <v>1643</v>
      </c>
      <c r="J2317" t="s">
        <v>7701</v>
      </c>
      <c r="K2317" t="s">
        <v>30</v>
      </c>
      <c r="L2317">
        <f>20500000</f>
        <v>20500000</v>
      </c>
      <c r="M2317">
        <v>12890752</v>
      </c>
      <c r="N2317" t="s">
        <v>1708</v>
      </c>
      <c r="O2317">
        <v>108</v>
      </c>
      <c r="P2317" t="str">
        <f>IF(Table1[[#This Row],[score]]&gt;=8.5,"High",IF(Table1[[#This Row],[score]]&gt;=7,"Medium","Low"))</f>
        <v>Low</v>
      </c>
      <c r="Q2317" s="5">
        <f>Table1[[#This Row],[gross]]-Table1[[#This Row],[budget]]</f>
        <v>-7609248</v>
      </c>
      <c r="R2317" s="5" t="str">
        <f>IF(Table1[[#This Row],[Profit]]&gt;0,"Profit","Loss")</f>
        <v>Loss</v>
      </c>
      <c r="S2317" s="6" t="str">
        <f>FLOOR(Table1[[#This Row],[year]]-1900,10)+1900 &amp; "-" &amp; FLOOR(Table1[[#This Row],[year]]-1890,10)+1900</f>
        <v>1990-2000</v>
      </c>
      <c r="T2317" s="14" t="s">
        <v>21835</v>
      </c>
      <c r="AB2317" s="14"/>
    </row>
    <row r="2318" spans="1:28" hidden="1" x14ac:dyDescent="0.3">
      <c r="A2318" t="s">
        <v>7596</v>
      </c>
      <c r="B2318" t="s">
        <v>33</v>
      </c>
      <c r="C2318" t="s">
        <v>25</v>
      </c>
      <c r="D2318">
        <v>1993</v>
      </c>
      <c r="E2318" t="s">
        <v>7371</v>
      </c>
      <c r="F2318">
        <v>4.8</v>
      </c>
      <c r="G2318">
        <v>13000</v>
      </c>
      <c r="H2318" t="s">
        <v>4280</v>
      </c>
      <c r="I2318" t="s">
        <v>4280</v>
      </c>
      <c r="J2318" t="s">
        <v>3852</v>
      </c>
      <c r="K2318" t="s">
        <v>30</v>
      </c>
      <c r="L2318">
        <v>7000000</v>
      </c>
      <c r="M2318">
        <v>12741891</v>
      </c>
      <c r="N2318" t="s">
        <v>7597</v>
      </c>
      <c r="O2318">
        <v>97</v>
      </c>
      <c r="P2318" t="str">
        <f>IF(Table1[[#This Row],[score]]&gt;=8.5,"High",IF(Table1[[#This Row],[score]]&gt;=7,"Medium","Low"))</f>
        <v>Low</v>
      </c>
      <c r="Q2318" s="5">
        <f>Table1[[#This Row],[gross]]-Table1[[#This Row],[budget]]</f>
        <v>5741891</v>
      </c>
      <c r="R2318" s="5" t="str">
        <f>IF(Table1[[#This Row],[Profit]]&gt;0,"Profit","Loss")</f>
        <v>Profit</v>
      </c>
      <c r="S2318" s="6" t="str">
        <f>FLOOR(Table1[[#This Row],[year]]-1900,10)+1900 &amp; "-" &amp; FLOOR(Table1[[#This Row],[year]]-1890,10)+1900</f>
        <v>1990-2000</v>
      </c>
      <c r="T2318" s="14" t="s">
        <v>21835</v>
      </c>
      <c r="AB2318" s="14"/>
    </row>
    <row r="2319" spans="1:28" hidden="1" x14ac:dyDescent="0.3">
      <c r="A2319" t="s">
        <v>7569</v>
      </c>
      <c r="B2319" t="s">
        <v>16</v>
      </c>
      <c r="C2319" t="s">
        <v>34</v>
      </c>
      <c r="D2319">
        <v>1993</v>
      </c>
      <c r="E2319" t="s">
        <v>7468</v>
      </c>
      <c r="F2319">
        <v>6.6</v>
      </c>
      <c r="G2319">
        <v>16000</v>
      </c>
      <c r="H2319" t="s">
        <v>5179</v>
      </c>
      <c r="I2319" t="s">
        <v>7570</v>
      </c>
      <c r="J2319" t="s">
        <v>2546</v>
      </c>
      <c r="K2319" t="s">
        <v>2081</v>
      </c>
      <c r="L2319">
        <v>21000000</v>
      </c>
      <c r="M2319">
        <v>12526677</v>
      </c>
      <c r="N2319" t="s">
        <v>6151</v>
      </c>
      <c r="O2319">
        <v>110</v>
      </c>
      <c r="P2319" t="str">
        <f>IF(Table1[[#This Row],[score]]&gt;=8.5,"High",IF(Table1[[#This Row],[score]]&gt;=7,"Medium","Low"))</f>
        <v>Low</v>
      </c>
      <c r="Q2319" s="5">
        <f>Table1[[#This Row],[gross]]-Table1[[#This Row],[budget]]</f>
        <v>-8473323</v>
      </c>
      <c r="R2319" s="5" t="str">
        <f>IF(Table1[[#This Row],[Profit]]&gt;0,"Profit","Loss")</f>
        <v>Loss</v>
      </c>
      <c r="S2319" s="6" t="str">
        <f>FLOOR(Table1[[#This Row],[year]]-1900,10)+1900 &amp; "-" &amp; FLOOR(Table1[[#This Row],[year]]-1890,10)+1900</f>
        <v>1990-2000</v>
      </c>
      <c r="T2319" s="14" t="s">
        <v>21835</v>
      </c>
      <c r="AB2319" s="14"/>
    </row>
    <row r="2320" spans="1:28" hidden="1" x14ac:dyDescent="0.3">
      <c r="A2320" t="s">
        <v>7650</v>
      </c>
      <c r="B2320" t="s">
        <v>33</v>
      </c>
      <c r="C2320" t="s">
        <v>41</v>
      </c>
      <c r="D2320">
        <v>1993</v>
      </c>
      <c r="E2320" t="s">
        <v>7050</v>
      </c>
      <c r="F2320">
        <v>5.6</v>
      </c>
      <c r="G2320">
        <v>5600</v>
      </c>
      <c r="H2320" t="s">
        <v>6586</v>
      </c>
      <c r="I2320" t="s">
        <v>7651</v>
      </c>
      <c r="J2320" t="s">
        <v>2535</v>
      </c>
      <c r="K2320" t="s">
        <v>30</v>
      </c>
      <c r="L2320">
        <f>20500000</f>
        <v>20500000</v>
      </c>
      <c r="M2320">
        <v>12440858</v>
      </c>
      <c r="N2320" t="s">
        <v>2067</v>
      </c>
      <c r="O2320">
        <v>91</v>
      </c>
      <c r="P2320" t="str">
        <f>IF(Table1[[#This Row],[score]]&gt;=8.5,"High",IF(Table1[[#This Row],[score]]&gt;=7,"Medium","Low"))</f>
        <v>Low</v>
      </c>
      <c r="Q2320" s="5">
        <f>Table1[[#This Row],[gross]]-Table1[[#This Row],[budget]]</f>
        <v>-8059142</v>
      </c>
      <c r="R2320" s="5" t="str">
        <f>IF(Table1[[#This Row],[Profit]]&gt;0,"Profit","Loss")</f>
        <v>Loss</v>
      </c>
      <c r="S2320" s="6" t="str">
        <f>FLOOR(Table1[[#This Row],[year]]-1900,10)+1900 &amp; "-" &amp; FLOOR(Table1[[#This Row],[year]]-1890,10)+1900</f>
        <v>1990-2000</v>
      </c>
      <c r="T2320" s="14" t="s">
        <v>21835</v>
      </c>
      <c r="AB2320" s="14"/>
    </row>
    <row r="2321" spans="1:28" hidden="1" x14ac:dyDescent="0.3">
      <c r="A2321" t="s">
        <v>7520</v>
      </c>
      <c r="B2321" t="s">
        <v>1974</v>
      </c>
      <c r="C2321" t="s">
        <v>41</v>
      </c>
      <c r="D2321">
        <v>1993</v>
      </c>
      <c r="E2321" t="s">
        <v>7294</v>
      </c>
      <c r="F2321">
        <v>6.1</v>
      </c>
      <c r="G2321">
        <v>7700</v>
      </c>
      <c r="H2321" t="s">
        <v>837</v>
      </c>
      <c r="I2321" t="s">
        <v>7521</v>
      </c>
      <c r="J2321" t="s">
        <v>2146</v>
      </c>
      <c r="K2321" t="s">
        <v>30</v>
      </c>
      <c r="L2321">
        <f>20500000</f>
        <v>20500000</v>
      </c>
      <c r="M2321">
        <v>12324660</v>
      </c>
      <c r="N2321" t="s">
        <v>118</v>
      </c>
      <c r="O2321">
        <v>90</v>
      </c>
      <c r="P2321" t="str">
        <f>IF(Table1[[#This Row],[score]]&gt;=8.5,"High",IF(Table1[[#This Row],[score]]&gt;=7,"Medium","Low"))</f>
        <v>Low</v>
      </c>
      <c r="Q2321" s="5">
        <f>Table1[[#This Row],[gross]]-Table1[[#This Row],[budget]]</f>
        <v>-8175340</v>
      </c>
      <c r="R2321" s="5" t="str">
        <f>IF(Table1[[#This Row],[Profit]]&gt;0,"Profit","Loss")</f>
        <v>Loss</v>
      </c>
      <c r="S2321" s="6" t="str">
        <f>FLOOR(Table1[[#This Row],[year]]-1900,10)+1900 &amp; "-" &amp; FLOOR(Table1[[#This Row],[year]]-1890,10)+1900</f>
        <v>1990-2000</v>
      </c>
      <c r="T2321" s="14" t="s">
        <v>21835</v>
      </c>
      <c r="AB2321" s="14"/>
    </row>
    <row r="2322" spans="1:28" hidden="1" x14ac:dyDescent="0.3">
      <c r="A2322" t="s">
        <v>7423</v>
      </c>
      <c r="B2322" t="s">
        <v>1974</v>
      </c>
      <c r="C2322" t="s">
        <v>41</v>
      </c>
      <c r="D2322">
        <v>1993</v>
      </c>
      <c r="E2322" t="s">
        <v>6927</v>
      </c>
      <c r="F2322">
        <v>6.5</v>
      </c>
      <c r="G2322">
        <v>36000</v>
      </c>
      <c r="H2322" t="s">
        <v>5432</v>
      </c>
      <c r="I2322" t="s">
        <v>7424</v>
      </c>
      <c r="J2322" t="s">
        <v>6777</v>
      </c>
      <c r="K2322" t="s">
        <v>30</v>
      </c>
      <c r="L2322">
        <v>20000000</v>
      </c>
      <c r="M2322">
        <v>11585483</v>
      </c>
      <c r="N2322" t="s">
        <v>2075</v>
      </c>
      <c r="O2322">
        <v>93</v>
      </c>
      <c r="P2322" t="str">
        <f>IF(Table1[[#This Row],[score]]&gt;=8.5,"High",IF(Table1[[#This Row],[score]]&gt;=7,"Medium","Low"))</f>
        <v>Low</v>
      </c>
      <c r="Q2322" s="5">
        <f>Table1[[#This Row],[gross]]-Table1[[#This Row],[budget]]</f>
        <v>-8414517</v>
      </c>
      <c r="R2322" s="5" t="str">
        <f>IF(Table1[[#This Row],[Profit]]&gt;0,"Profit","Loss")</f>
        <v>Loss</v>
      </c>
      <c r="S2322" s="6" t="str">
        <f>FLOOR(Table1[[#This Row],[year]]-1900,10)+1900 &amp; "-" &amp; FLOOR(Table1[[#This Row],[year]]-1890,10)+1900</f>
        <v>1990-2000</v>
      </c>
      <c r="T2322" s="14" t="s">
        <v>21835</v>
      </c>
      <c r="AB2322" s="14"/>
    </row>
    <row r="2323" spans="1:28" hidden="1" x14ac:dyDescent="0.3">
      <c r="A2323" t="s">
        <v>7592</v>
      </c>
      <c r="B2323" t="s">
        <v>33</v>
      </c>
      <c r="C2323" t="s">
        <v>41</v>
      </c>
      <c r="D2323">
        <v>1993</v>
      </c>
      <c r="E2323" t="s">
        <v>7593</v>
      </c>
      <c r="F2323">
        <v>7.3</v>
      </c>
      <c r="G2323">
        <v>41000</v>
      </c>
      <c r="H2323" t="s">
        <v>289</v>
      </c>
      <c r="I2323" t="s">
        <v>289</v>
      </c>
      <c r="J2323" t="s">
        <v>289</v>
      </c>
      <c r="K2323" t="s">
        <v>30</v>
      </c>
      <c r="L2323">
        <v>13500000</v>
      </c>
      <c r="M2323">
        <v>11330911</v>
      </c>
      <c r="N2323" t="s">
        <v>2075</v>
      </c>
      <c r="O2323">
        <v>104</v>
      </c>
      <c r="P2323" t="str">
        <f>IF(Table1[[#This Row],[score]]&gt;=8.5,"High",IF(Table1[[#This Row],[score]]&gt;=7,"Medium","Low"))</f>
        <v>Medium</v>
      </c>
      <c r="Q2323" s="5">
        <f>Table1[[#This Row],[gross]]-Table1[[#This Row],[budget]]</f>
        <v>-2169089</v>
      </c>
      <c r="R2323" s="5" t="str">
        <f>IF(Table1[[#This Row],[Profit]]&gt;0,"Profit","Loss")</f>
        <v>Loss</v>
      </c>
      <c r="S2323" s="6" t="str">
        <f>FLOOR(Table1[[#This Row],[year]]-1900,10)+1900 &amp; "-" &amp; FLOOR(Table1[[#This Row],[year]]-1890,10)+1900</f>
        <v>1990-2000</v>
      </c>
      <c r="T2323" s="14" t="s">
        <v>21835</v>
      </c>
      <c r="AB2323" s="14"/>
    </row>
    <row r="2324" spans="1:28" hidden="1" x14ac:dyDescent="0.3">
      <c r="A2324" t="s">
        <v>7494</v>
      </c>
      <c r="B2324" t="s">
        <v>33</v>
      </c>
      <c r="C2324" t="s">
        <v>41</v>
      </c>
      <c r="D2324">
        <v>1993</v>
      </c>
      <c r="E2324" t="s">
        <v>7302</v>
      </c>
      <c r="F2324">
        <v>6.2</v>
      </c>
      <c r="G2324">
        <v>13000</v>
      </c>
      <c r="H2324" t="s">
        <v>6170</v>
      </c>
      <c r="I2324" t="s">
        <v>2687</v>
      </c>
      <c r="J2324" t="s">
        <v>2535</v>
      </c>
      <c r="K2324" t="s">
        <v>30</v>
      </c>
      <c r="L2324">
        <v>30000000</v>
      </c>
      <c r="M2324">
        <v>11146270</v>
      </c>
      <c r="N2324" t="s">
        <v>61</v>
      </c>
      <c r="O2324">
        <v>96</v>
      </c>
      <c r="P2324" t="str">
        <f>IF(Table1[[#This Row],[score]]&gt;=8.5,"High",IF(Table1[[#This Row],[score]]&gt;=7,"Medium","Low"))</f>
        <v>Low</v>
      </c>
      <c r="Q2324" s="5">
        <f>Table1[[#This Row],[gross]]-Table1[[#This Row],[budget]]</f>
        <v>-18853730</v>
      </c>
      <c r="R2324" s="5" t="str">
        <f>IF(Table1[[#This Row],[Profit]]&gt;0,"Profit","Loss")</f>
        <v>Loss</v>
      </c>
      <c r="S2324" s="6" t="str">
        <f>FLOOR(Table1[[#This Row],[year]]-1900,10)+1900 &amp; "-" &amp; FLOOR(Table1[[#This Row],[year]]-1890,10)+1900</f>
        <v>1990-2000</v>
      </c>
      <c r="T2324" s="14" t="s">
        <v>21835</v>
      </c>
      <c r="AB2324" s="14"/>
    </row>
    <row r="2325" spans="1:28" hidden="1" x14ac:dyDescent="0.3">
      <c r="A2325" t="s">
        <v>7581</v>
      </c>
      <c r="B2325" t="s">
        <v>16</v>
      </c>
      <c r="C2325" t="s">
        <v>41</v>
      </c>
      <c r="D2325">
        <v>1993</v>
      </c>
      <c r="E2325" t="s">
        <v>7274</v>
      </c>
      <c r="F2325">
        <v>6.2</v>
      </c>
      <c r="G2325">
        <v>21000</v>
      </c>
      <c r="H2325" t="s">
        <v>3330</v>
      </c>
      <c r="I2325" t="s">
        <v>5194</v>
      </c>
      <c r="J2325" t="s">
        <v>67</v>
      </c>
      <c r="K2325" t="s">
        <v>30</v>
      </c>
      <c r="L2325">
        <v>19000000</v>
      </c>
      <c r="M2325">
        <v>11081586</v>
      </c>
      <c r="N2325" t="s">
        <v>61</v>
      </c>
      <c r="O2325">
        <v>97</v>
      </c>
      <c r="P2325" t="str">
        <f>IF(Table1[[#This Row],[score]]&gt;=8.5,"High",IF(Table1[[#This Row],[score]]&gt;=7,"Medium","Low"))</f>
        <v>Low</v>
      </c>
      <c r="Q2325" s="5">
        <f>Table1[[#This Row],[gross]]-Table1[[#This Row],[budget]]</f>
        <v>-7918414</v>
      </c>
      <c r="R2325" s="5" t="str">
        <f>IF(Table1[[#This Row],[Profit]]&gt;0,"Profit","Loss")</f>
        <v>Loss</v>
      </c>
      <c r="S2325" s="6" t="str">
        <f>FLOOR(Table1[[#This Row],[year]]-1900,10)+1900 &amp; "-" &amp; FLOOR(Table1[[#This Row],[year]]-1890,10)+1900</f>
        <v>1990-2000</v>
      </c>
      <c r="T2325" s="14" t="s">
        <v>21835</v>
      </c>
      <c r="AB2325" s="14"/>
    </row>
    <row r="2326" spans="1:28" hidden="1" x14ac:dyDescent="0.3">
      <c r="A2326" t="s">
        <v>7380</v>
      </c>
      <c r="B2326" t="s">
        <v>33</v>
      </c>
      <c r="C2326" t="s">
        <v>17</v>
      </c>
      <c r="D2326">
        <v>1993</v>
      </c>
      <c r="E2326" t="s">
        <v>7319</v>
      </c>
      <c r="F2326">
        <v>7.6</v>
      </c>
      <c r="G2326">
        <v>27000</v>
      </c>
      <c r="H2326" t="s">
        <v>168</v>
      </c>
      <c r="I2326" t="s">
        <v>7381</v>
      </c>
      <c r="J2326" t="s">
        <v>1474</v>
      </c>
      <c r="K2326" t="s">
        <v>30</v>
      </c>
      <c r="L2326">
        <v>25000000</v>
      </c>
      <c r="M2326">
        <v>10769960</v>
      </c>
      <c r="N2326" t="s">
        <v>7382</v>
      </c>
      <c r="O2326">
        <v>271</v>
      </c>
      <c r="P2326" t="str">
        <f>IF(Table1[[#This Row],[score]]&gt;=8.5,"High",IF(Table1[[#This Row],[score]]&gt;=7,"Medium","Low"))</f>
        <v>Medium</v>
      </c>
      <c r="Q2326" s="5">
        <f>Table1[[#This Row],[gross]]-Table1[[#This Row],[budget]]</f>
        <v>-14230040</v>
      </c>
      <c r="R2326" s="5" t="str">
        <f>IF(Table1[[#This Row],[Profit]]&gt;0,"Profit","Loss")</f>
        <v>Loss</v>
      </c>
      <c r="S2326" s="6" t="str">
        <f>FLOOR(Table1[[#This Row],[year]]-1900,10)+1900 &amp; "-" &amp; FLOOR(Table1[[#This Row],[year]]-1890,10)+1900</f>
        <v>1990-2000</v>
      </c>
      <c r="T2326" s="14" t="s">
        <v>21835</v>
      </c>
      <c r="AB2326" s="14"/>
    </row>
    <row r="2327" spans="1:28" hidden="1" x14ac:dyDescent="0.3">
      <c r="A2327" t="s">
        <v>7397</v>
      </c>
      <c r="B2327" t="s">
        <v>1974</v>
      </c>
      <c r="C2327" t="s">
        <v>34</v>
      </c>
      <c r="D2327">
        <v>1993</v>
      </c>
      <c r="E2327" t="s">
        <v>7398</v>
      </c>
      <c r="F2327">
        <v>4.0999999999999996</v>
      </c>
      <c r="G2327">
        <v>47000</v>
      </c>
      <c r="H2327" t="s">
        <v>2659</v>
      </c>
      <c r="I2327" t="s">
        <v>3825</v>
      </c>
      <c r="J2327" t="s">
        <v>7177</v>
      </c>
      <c r="K2327" t="s">
        <v>30</v>
      </c>
      <c r="L2327">
        <v>22000000</v>
      </c>
      <c r="M2327">
        <v>10696210</v>
      </c>
      <c r="N2327" t="s">
        <v>50</v>
      </c>
      <c r="O2327">
        <v>104</v>
      </c>
      <c r="P2327" t="str">
        <f>IF(Table1[[#This Row],[score]]&gt;=8.5,"High",IF(Table1[[#This Row],[score]]&gt;=7,"Medium","Low"))</f>
        <v>Low</v>
      </c>
      <c r="Q2327" s="5">
        <f>Table1[[#This Row],[gross]]-Table1[[#This Row],[budget]]</f>
        <v>-11303790</v>
      </c>
      <c r="R2327" s="5" t="str">
        <f>IF(Table1[[#This Row],[Profit]]&gt;0,"Profit","Loss")</f>
        <v>Loss</v>
      </c>
      <c r="S2327" s="6" t="str">
        <f>FLOOR(Table1[[#This Row],[year]]-1900,10)+1900 &amp; "-" &amp; FLOOR(Table1[[#This Row],[year]]-1890,10)+1900</f>
        <v>1990-2000</v>
      </c>
      <c r="T2327" s="14" t="s">
        <v>21835</v>
      </c>
      <c r="AB2327" s="14"/>
    </row>
    <row r="2328" spans="1:28" hidden="1" x14ac:dyDescent="0.3">
      <c r="A2328" t="s">
        <v>7613</v>
      </c>
      <c r="B2328" t="s">
        <v>16</v>
      </c>
      <c r="C2328" t="s">
        <v>52</v>
      </c>
      <c r="D2328">
        <v>1993</v>
      </c>
      <c r="E2328" t="s">
        <v>7434</v>
      </c>
      <c r="F2328">
        <v>6</v>
      </c>
      <c r="G2328">
        <v>16000</v>
      </c>
      <c r="H2328" t="s">
        <v>1061</v>
      </c>
      <c r="I2328" t="s">
        <v>20</v>
      </c>
      <c r="J2328" t="s">
        <v>1845</v>
      </c>
      <c r="K2328" t="s">
        <v>30</v>
      </c>
      <c r="L2328">
        <v>15000000</v>
      </c>
      <c r="M2328">
        <v>10611160</v>
      </c>
      <c r="N2328" t="s">
        <v>50</v>
      </c>
      <c r="O2328">
        <v>122</v>
      </c>
      <c r="P2328" t="str">
        <f>IF(Table1[[#This Row],[score]]&gt;=8.5,"High",IF(Table1[[#This Row],[score]]&gt;=7,"Medium","Low"))</f>
        <v>Low</v>
      </c>
      <c r="Q2328" s="5">
        <f>Table1[[#This Row],[gross]]-Table1[[#This Row],[budget]]</f>
        <v>-4388840</v>
      </c>
      <c r="R2328" s="5" t="str">
        <f>IF(Table1[[#This Row],[Profit]]&gt;0,"Profit","Loss")</f>
        <v>Loss</v>
      </c>
      <c r="S2328" s="6" t="str">
        <f>FLOOR(Table1[[#This Row],[year]]-1900,10)+1900 &amp; "-" &amp; FLOOR(Table1[[#This Row],[year]]-1890,10)+1900</f>
        <v>1990-2000</v>
      </c>
      <c r="T2328" s="14" t="s">
        <v>21835</v>
      </c>
      <c r="AB2328" s="14"/>
    </row>
    <row r="2329" spans="1:28" hidden="1" x14ac:dyDescent="0.3">
      <c r="A2329" t="s">
        <v>7622</v>
      </c>
      <c r="B2329" t="s">
        <v>1974</v>
      </c>
      <c r="C2329" t="s">
        <v>41</v>
      </c>
      <c r="D2329">
        <v>1993</v>
      </c>
      <c r="E2329" t="s">
        <v>7398</v>
      </c>
      <c r="F2329">
        <v>4.4000000000000004</v>
      </c>
      <c r="G2329">
        <v>28000</v>
      </c>
      <c r="H2329" t="s">
        <v>4950</v>
      </c>
      <c r="I2329" t="s">
        <v>4950</v>
      </c>
      <c r="J2329" t="s">
        <v>160</v>
      </c>
      <c r="K2329" t="s">
        <v>30</v>
      </c>
      <c r="L2329">
        <v>22000000</v>
      </c>
      <c r="M2329">
        <v>10340263</v>
      </c>
      <c r="N2329" t="s">
        <v>2075</v>
      </c>
      <c r="O2329">
        <v>96</v>
      </c>
      <c r="P2329" t="str">
        <f>IF(Table1[[#This Row],[score]]&gt;=8.5,"High",IF(Table1[[#This Row],[score]]&gt;=7,"Medium","Low"))</f>
        <v>Low</v>
      </c>
      <c r="Q2329" s="5">
        <f>Table1[[#This Row],[gross]]-Table1[[#This Row],[budget]]</f>
        <v>-11659737</v>
      </c>
      <c r="R2329" s="5" t="str">
        <f>IF(Table1[[#This Row],[Profit]]&gt;0,"Profit","Loss")</f>
        <v>Loss</v>
      </c>
      <c r="S2329" s="6" t="str">
        <f>FLOOR(Table1[[#This Row],[year]]-1900,10)+1900 &amp; "-" &amp; FLOOR(Table1[[#This Row],[year]]-1890,10)+1900</f>
        <v>1990-2000</v>
      </c>
      <c r="T2329" s="14" t="s">
        <v>21835</v>
      </c>
      <c r="AB2329" s="14"/>
    </row>
    <row r="2330" spans="1:28" hidden="1" x14ac:dyDescent="0.3">
      <c r="A2330" t="s">
        <v>6059</v>
      </c>
      <c r="B2330" t="s">
        <v>16</v>
      </c>
      <c r="C2330" t="s">
        <v>34</v>
      </c>
      <c r="D2330">
        <v>1993</v>
      </c>
      <c r="E2330" t="s">
        <v>7414</v>
      </c>
      <c r="F2330">
        <v>5</v>
      </c>
      <c r="G2330">
        <v>5700</v>
      </c>
      <c r="H2330" t="s">
        <v>4892</v>
      </c>
      <c r="I2330" t="s">
        <v>2538</v>
      </c>
      <c r="J2330" t="s">
        <v>6277</v>
      </c>
      <c r="K2330" t="s">
        <v>30</v>
      </c>
      <c r="L2330">
        <v>9000000</v>
      </c>
      <c r="M2330">
        <v>10058318</v>
      </c>
      <c r="N2330" t="s">
        <v>6789</v>
      </c>
      <c r="O2330">
        <v>92</v>
      </c>
      <c r="P2330" t="str">
        <f>IF(Table1[[#This Row],[score]]&gt;=8.5,"High",IF(Table1[[#This Row],[score]]&gt;=7,"Medium","Low"))</f>
        <v>Low</v>
      </c>
      <c r="Q2330" s="5">
        <f>Table1[[#This Row],[gross]]-Table1[[#This Row],[budget]]</f>
        <v>1058318</v>
      </c>
      <c r="R2330" s="5" t="str">
        <f>IF(Table1[[#This Row],[Profit]]&gt;0,"Profit","Loss")</f>
        <v>Profit</v>
      </c>
      <c r="S2330" s="6" t="str">
        <f>FLOOR(Table1[[#This Row],[year]]-1900,10)+1900 &amp; "-" &amp; FLOOR(Table1[[#This Row],[year]]-1890,10)+1900</f>
        <v>1990-2000</v>
      </c>
      <c r="T2330" s="14" t="s">
        <v>21835</v>
      </c>
      <c r="AB2330" s="14"/>
    </row>
    <row r="2331" spans="1:28" hidden="1" x14ac:dyDescent="0.3">
      <c r="A2331" t="s">
        <v>7305</v>
      </c>
      <c r="B2331" t="s">
        <v>1974</v>
      </c>
      <c r="C2331" t="s">
        <v>17</v>
      </c>
      <c r="D2331">
        <v>1993</v>
      </c>
      <c r="E2331" t="s">
        <v>7306</v>
      </c>
      <c r="F2331">
        <v>7.7</v>
      </c>
      <c r="G2331">
        <v>221000</v>
      </c>
      <c r="H2331" t="s">
        <v>2847</v>
      </c>
      <c r="I2331" t="s">
        <v>7307</v>
      </c>
      <c r="J2331" t="s">
        <v>5628</v>
      </c>
      <c r="K2331" t="s">
        <v>30</v>
      </c>
      <c r="L2331">
        <v>11000000</v>
      </c>
      <c r="M2331">
        <v>10032765</v>
      </c>
      <c r="N2331" t="s">
        <v>44</v>
      </c>
      <c r="O2331">
        <v>118</v>
      </c>
      <c r="P2331" t="str">
        <f>IF(Table1[[#This Row],[score]]&gt;=8.5,"High",IF(Table1[[#This Row],[score]]&gt;=7,"Medium","Low"))</f>
        <v>Medium</v>
      </c>
      <c r="Q2331" s="5">
        <f>Table1[[#This Row],[gross]]-Table1[[#This Row],[budget]]</f>
        <v>-967235</v>
      </c>
      <c r="R2331" s="5" t="str">
        <f>IF(Table1[[#This Row],[Profit]]&gt;0,"Profit","Loss")</f>
        <v>Loss</v>
      </c>
      <c r="S2331" s="6" t="str">
        <f>FLOOR(Table1[[#This Row],[year]]-1900,10)+1900 &amp; "-" &amp; FLOOR(Table1[[#This Row],[year]]-1890,10)+1900</f>
        <v>1990-2000</v>
      </c>
      <c r="T2331" s="14" t="s">
        <v>21835</v>
      </c>
      <c r="AB2331" s="14"/>
    </row>
    <row r="2332" spans="1:28" hidden="1" x14ac:dyDescent="0.3">
      <c r="A2332" t="s">
        <v>7775</v>
      </c>
      <c r="B2332" t="s">
        <v>1974</v>
      </c>
      <c r="C2332" t="s">
        <v>41</v>
      </c>
      <c r="D2332">
        <v>1993</v>
      </c>
      <c r="E2332" t="s">
        <v>7274</v>
      </c>
      <c r="F2332">
        <v>5.7</v>
      </c>
      <c r="G2332">
        <v>8600</v>
      </c>
      <c r="H2332" t="s">
        <v>3381</v>
      </c>
      <c r="I2332" t="s">
        <v>3381</v>
      </c>
      <c r="J2332" t="s">
        <v>1519</v>
      </c>
      <c r="K2332" t="s">
        <v>30</v>
      </c>
      <c r="L2332">
        <f>20500000</f>
        <v>20500000</v>
      </c>
      <c r="M2332">
        <v>9745803</v>
      </c>
      <c r="N2332" t="s">
        <v>5059</v>
      </c>
      <c r="O2332">
        <v>96</v>
      </c>
      <c r="P2332" t="str">
        <f>IF(Table1[[#This Row],[score]]&gt;=8.5,"High",IF(Table1[[#This Row],[score]]&gt;=7,"Medium","Low"))</f>
        <v>Low</v>
      </c>
      <c r="Q2332" s="5">
        <f>Table1[[#This Row],[gross]]-Table1[[#This Row],[budget]]</f>
        <v>-10754197</v>
      </c>
      <c r="R2332" s="5" t="str">
        <f>IF(Table1[[#This Row],[Profit]]&gt;0,"Profit","Loss")</f>
        <v>Loss</v>
      </c>
      <c r="S2332" s="6" t="str">
        <f>FLOOR(Table1[[#This Row],[year]]-1900,10)+1900 &amp; "-" &amp; FLOOR(Table1[[#This Row],[year]]-1890,10)+1900</f>
        <v>1990-2000</v>
      </c>
      <c r="T2332" s="14" t="s">
        <v>21835</v>
      </c>
      <c r="AB2332" s="14"/>
    </row>
    <row r="2333" spans="1:28" hidden="1" x14ac:dyDescent="0.3">
      <c r="A2333" t="s">
        <v>7644</v>
      </c>
      <c r="B2333" t="s">
        <v>16</v>
      </c>
      <c r="C2333" t="s">
        <v>17</v>
      </c>
      <c r="D2333">
        <v>1993</v>
      </c>
      <c r="E2333" t="s">
        <v>7398</v>
      </c>
      <c r="F2333">
        <v>6.2</v>
      </c>
      <c r="G2333">
        <v>5000</v>
      </c>
      <c r="H2333" t="s">
        <v>2228</v>
      </c>
      <c r="I2333" t="s">
        <v>2228</v>
      </c>
      <c r="J2333" t="s">
        <v>1481</v>
      </c>
      <c r="K2333" t="s">
        <v>30</v>
      </c>
      <c r="L2333">
        <f>20500000</f>
        <v>20500000</v>
      </c>
      <c r="M2333">
        <v>9709451</v>
      </c>
      <c r="N2333" t="s">
        <v>2644</v>
      </c>
      <c r="O2333">
        <v>126</v>
      </c>
      <c r="P2333" t="str">
        <f>IF(Table1[[#This Row],[score]]&gt;=8.5,"High",IF(Table1[[#This Row],[score]]&gt;=7,"Medium","Low"))</f>
        <v>Low</v>
      </c>
      <c r="Q2333" s="5">
        <f>Table1[[#This Row],[gross]]-Table1[[#This Row],[budget]]</f>
        <v>-10790549</v>
      </c>
      <c r="R2333" s="5" t="str">
        <f>IF(Table1[[#This Row],[Profit]]&gt;0,"Profit","Loss")</f>
        <v>Loss</v>
      </c>
      <c r="S2333" s="6" t="str">
        <f>FLOOR(Table1[[#This Row],[year]]-1900,10)+1900 &amp; "-" &amp; FLOOR(Table1[[#This Row],[year]]-1890,10)+1900</f>
        <v>1990-2000</v>
      </c>
      <c r="T2333" s="14" t="s">
        <v>21835</v>
      </c>
      <c r="AB2333" s="14"/>
    </row>
    <row r="2334" spans="1:28" hidden="1" x14ac:dyDescent="0.3">
      <c r="A2334" t="s">
        <v>7465</v>
      </c>
      <c r="B2334" t="s">
        <v>33</v>
      </c>
      <c r="C2334" t="s">
        <v>41</v>
      </c>
      <c r="D2334">
        <v>1993</v>
      </c>
      <c r="E2334" t="s">
        <v>6901</v>
      </c>
      <c r="F2334">
        <v>6.9</v>
      </c>
      <c r="G2334">
        <v>10000</v>
      </c>
      <c r="H2334" t="s">
        <v>638</v>
      </c>
      <c r="I2334" t="s">
        <v>4607</v>
      </c>
      <c r="J2334" t="s">
        <v>6495</v>
      </c>
      <c r="K2334" t="s">
        <v>30</v>
      </c>
      <c r="L2334">
        <v>13000000</v>
      </c>
      <c r="M2334">
        <v>9532895</v>
      </c>
      <c r="N2334" t="s">
        <v>61</v>
      </c>
      <c r="O2334">
        <v>99</v>
      </c>
      <c r="P2334" t="str">
        <f>IF(Table1[[#This Row],[score]]&gt;=8.5,"High",IF(Table1[[#This Row],[score]]&gt;=7,"Medium","Low"))</f>
        <v>Low</v>
      </c>
      <c r="Q2334" s="5">
        <f>Table1[[#This Row],[gross]]-Table1[[#This Row],[budget]]</f>
        <v>-3467105</v>
      </c>
      <c r="R2334" s="5" t="str">
        <f>IF(Table1[[#This Row],[Profit]]&gt;0,"Profit","Loss")</f>
        <v>Loss</v>
      </c>
      <c r="S2334" s="6" t="str">
        <f>FLOOR(Table1[[#This Row],[year]]-1900,10)+1900 &amp; "-" &amp; FLOOR(Table1[[#This Row],[year]]-1890,10)+1900</f>
        <v>1990-2000</v>
      </c>
      <c r="T2334" s="14" t="s">
        <v>21835</v>
      </c>
      <c r="AB2334" s="14"/>
    </row>
    <row r="2335" spans="1:28" hidden="1" x14ac:dyDescent="0.3">
      <c r="A2335" t="s">
        <v>7582</v>
      </c>
      <c r="B2335" t="s">
        <v>337</v>
      </c>
      <c r="C2335" t="s">
        <v>390</v>
      </c>
      <c r="D2335">
        <v>1993</v>
      </c>
      <c r="E2335" t="s">
        <v>7314</v>
      </c>
      <c r="F2335">
        <v>6.1</v>
      </c>
      <c r="G2335">
        <v>14000</v>
      </c>
      <c r="H2335" t="s">
        <v>596</v>
      </c>
      <c r="I2335" t="s">
        <v>3884</v>
      </c>
      <c r="J2335" t="s">
        <v>6495</v>
      </c>
      <c r="K2335" t="s">
        <v>30</v>
      </c>
      <c r="L2335">
        <f>20500000</f>
        <v>20500000</v>
      </c>
      <c r="M2335">
        <v>9317021</v>
      </c>
      <c r="N2335" t="s">
        <v>61</v>
      </c>
      <c r="O2335">
        <v>72</v>
      </c>
      <c r="P2335" t="str">
        <f>IF(Table1[[#This Row],[score]]&gt;=8.5,"High",IF(Table1[[#This Row],[score]]&gt;=7,"Medium","Low"))</f>
        <v>Low</v>
      </c>
      <c r="Q2335" s="5">
        <f>Table1[[#This Row],[gross]]-Table1[[#This Row],[budget]]</f>
        <v>-11182979</v>
      </c>
      <c r="R2335" s="5" t="str">
        <f>IF(Table1[[#This Row],[Profit]]&gt;0,"Profit","Loss")</f>
        <v>Loss</v>
      </c>
      <c r="S2335" s="6" t="str">
        <f>FLOOR(Table1[[#This Row],[year]]-1900,10)+1900 &amp; "-" &amp; FLOOR(Table1[[#This Row],[year]]-1890,10)+1900</f>
        <v>1990-2000</v>
      </c>
      <c r="T2335" s="14" t="s">
        <v>21835</v>
      </c>
      <c r="AB2335" s="14"/>
    </row>
    <row r="2336" spans="1:28" hidden="1" x14ac:dyDescent="0.3">
      <c r="A2336" t="s">
        <v>7444</v>
      </c>
      <c r="B2336" t="s">
        <v>16</v>
      </c>
      <c r="C2336" t="s">
        <v>41</v>
      </c>
      <c r="D2336">
        <v>1993</v>
      </c>
      <c r="E2336" t="s">
        <v>6737</v>
      </c>
      <c r="F2336">
        <v>4.8</v>
      </c>
      <c r="G2336">
        <v>25000</v>
      </c>
      <c r="H2336" t="s">
        <v>7445</v>
      </c>
      <c r="I2336" t="s">
        <v>7445</v>
      </c>
      <c r="J2336" t="s">
        <v>7446</v>
      </c>
      <c r="K2336" t="s">
        <v>30</v>
      </c>
      <c r="L2336">
        <v>900000</v>
      </c>
      <c r="M2336">
        <v>8556940</v>
      </c>
      <c r="N2336" t="s">
        <v>7447</v>
      </c>
      <c r="O2336">
        <v>92</v>
      </c>
      <c r="P2336" t="str">
        <f>IF(Table1[[#This Row],[score]]&gt;=8.5,"High",IF(Table1[[#This Row],[score]]&gt;=7,"Medium","Low"))</f>
        <v>Low</v>
      </c>
      <c r="Q2336" s="5">
        <f>Table1[[#This Row],[gross]]-Table1[[#This Row],[budget]]</f>
        <v>7656940</v>
      </c>
      <c r="R2336" s="5" t="str">
        <f>IF(Table1[[#This Row],[Profit]]&gt;0,"Profit","Loss")</f>
        <v>Profit</v>
      </c>
      <c r="S2336" s="6" t="str">
        <f>FLOOR(Table1[[#This Row],[year]]-1900,10)+1900 &amp; "-" &amp; FLOOR(Table1[[#This Row],[year]]-1890,10)+1900</f>
        <v>1990-2000</v>
      </c>
      <c r="T2336" s="14" t="s">
        <v>21835</v>
      </c>
      <c r="AB2336" s="14"/>
    </row>
    <row r="2337" spans="1:28" hidden="1" x14ac:dyDescent="0.3">
      <c r="A2337" t="s">
        <v>7729</v>
      </c>
      <c r="B2337" t="s">
        <v>16</v>
      </c>
      <c r="C2337" t="s">
        <v>17</v>
      </c>
      <c r="D2337">
        <v>1993</v>
      </c>
      <c r="E2337" t="s">
        <v>7319</v>
      </c>
      <c r="F2337">
        <v>5.8</v>
      </c>
      <c r="G2337">
        <v>6900</v>
      </c>
      <c r="H2337" t="s">
        <v>4899</v>
      </c>
      <c r="I2337" t="s">
        <v>4120</v>
      </c>
      <c r="J2337" t="s">
        <v>184</v>
      </c>
      <c r="K2337" t="s">
        <v>30</v>
      </c>
      <c r="L2337">
        <v>25000000</v>
      </c>
      <c r="M2337">
        <v>8345845</v>
      </c>
      <c r="N2337" t="s">
        <v>7730</v>
      </c>
      <c r="O2337">
        <v>114</v>
      </c>
      <c r="P2337" t="str">
        <f>IF(Table1[[#This Row],[score]]&gt;=8.5,"High",IF(Table1[[#This Row],[score]]&gt;=7,"Medium","Low"))</f>
        <v>Low</v>
      </c>
      <c r="Q2337" s="5">
        <f>Table1[[#This Row],[gross]]-Table1[[#This Row],[budget]]</f>
        <v>-16654155</v>
      </c>
      <c r="R2337" s="5" t="str">
        <f>IF(Table1[[#This Row],[Profit]]&gt;0,"Profit","Loss")</f>
        <v>Loss</v>
      </c>
      <c r="S2337" s="6" t="str">
        <f>FLOOR(Table1[[#This Row],[year]]-1900,10)+1900 &amp; "-" &amp; FLOOR(Table1[[#This Row],[year]]-1890,10)+1900</f>
        <v>1990-2000</v>
      </c>
      <c r="T2337" s="14" t="s">
        <v>21835</v>
      </c>
      <c r="AB2337" s="14"/>
    </row>
    <row r="2338" spans="1:28" hidden="1" x14ac:dyDescent="0.3">
      <c r="A2338" t="s">
        <v>7709</v>
      </c>
      <c r="B2338" t="s">
        <v>1974</v>
      </c>
      <c r="C2338" t="s">
        <v>17</v>
      </c>
      <c r="D2338">
        <v>1993</v>
      </c>
      <c r="E2338" t="s">
        <v>6870</v>
      </c>
      <c r="F2338">
        <v>6</v>
      </c>
      <c r="G2338">
        <v>2800</v>
      </c>
      <c r="H2338" t="s">
        <v>7710</v>
      </c>
      <c r="I2338" t="s">
        <v>7710</v>
      </c>
      <c r="J2338" t="s">
        <v>7711</v>
      </c>
      <c r="K2338" t="s">
        <v>30</v>
      </c>
      <c r="L2338">
        <v>14000000</v>
      </c>
      <c r="M2338">
        <v>8041049</v>
      </c>
      <c r="N2338" t="s">
        <v>5666</v>
      </c>
      <c r="O2338">
        <v>113</v>
      </c>
      <c r="P2338" t="str">
        <f>IF(Table1[[#This Row],[score]]&gt;=8.5,"High",IF(Table1[[#This Row],[score]]&gt;=7,"Medium","Low"))</f>
        <v>Low</v>
      </c>
      <c r="Q2338" s="5">
        <f>Table1[[#This Row],[gross]]-Table1[[#This Row],[budget]]</f>
        <v>-5958951</v>
      </c>
      <c r="R2338" s="5" t="str">
        <f>IF(Table1[[#This Row],[Profit]]&gt;0,"Profit","Loss")</f>
        <v>Loss</v>
      </c>
      <c r="S2338" s="6" t="str">
        <f>FLOOR(Table1[[#This Row],[year]]-1900,10)+1900 &amp; "-" &amp; FLOOR(Table1[[#This Row],[year]]-1890,10)+1900</f>
        <v>1990-2000</v>
      </c>
      <c r="T2338" s="14" t="s">
        <v>21835</v>
      </c>
      <c r="AB2338" s="14"/>
    </row>
    <row r="2339" spans="1:28" hidden="1" x14ac:dyDescent="0.3">
      <c r="A2339" t="s">
        <v>7623</v>
      </c>
      <c r="B2339" t="s">
        <v>33</v>
      </c>
      <c r="C2339" t="s">
        <v>34</v>
      </c>
      <c r="D2339">
        <v>1993</v>
      </c>
      <c r="E2339" t="s">
        <v>7115</v>
      </c>
      <c r="F2339">
        <v>5.2</v>
      </c>
      <c r="G2339">
        <v>7800</v>
      </c>
      <c r="H2339" t="s">
        <v>4263</v>
      </c>
      <c r="I2339" t="s">
        <v>4263</v>
      </c>
      <c r="J2339" t="s">
        <v>4263</v>
      </c>
      <c r="K2339" t="s">
        <v>30</v>
      </c>
      <c r="L2339">
        <v>20000000</v>
      </c>
      <c r="M2339">
        <v>8016708</v>
      </c>
      <c r="N2339" t="s">
        <v>118</v>
      </c>
      <c r="O2339">
        <v>100</v>
      </c>
      <c r="P2339" t="str">
        <f>IF(Table1[[#This Row],[score]]&gt;=8.5,"High",IF(Table1[[#This Row],[score]]&gt;=7,"Medium","Low"))</f>
        <v>Low</v>
      </c>
      <c r="Q2339" s="5">
        <f>Table1[[#This Row],[gross]]-Table1[[#This Row],[budget]]</f>
        <v>-11983292</v>
      </c>
      <c r="R2339" s="5" t="str">
        <f>IF(Table1[[#This Row],[Profit]]&gt;0,"Profit","Loss")</f>
        <v>Loss</v>
      </c>
      <c r="S2339" s="6" t="str">
        <f>FLOOR(Table1[[#This Row],[year]]-1900,10)+1900 &amp; "-" &amp; FLOOR(Table1[[#This Row],[year]]-1890,10)+1900</f>
        <v>1990-2000</v>
      </c>
      <c r="T2339" s="14" t="s">
        <v>21835</v>
      </c>
      <c r="AB2339" s="14"/>
    </row>
    <row r="2340" spans="1:28" hidden="1" x14ac:dyDescent="0.3">
      <c r="A2340" t="s">
        <v>7287</v>
      </c>
      <c r="B2340" t="s">
        <v>16</v>
      </c>
      <c r="C2340" t="s">
        <v>41</v>
      </c>
      <c r="D2340">
        <v>1993</v>
      </c>
      <c r="E2340" t="s">
        <v>7288</v>
      </c>
      <c r="F2340">
        <v>7.6</v>
      </c>
      <c r="G2340">
        <v>171000</v>
      </c>
      <c r="H2340" t="s">
        <v>5696</v>
      </c>
      <c r="I2340" t="s">
        <v>5696</v>
      </c>
      <c r="J2340" t="s">
        <v>7289</v>
      </c>
      <c r="K2340" t="s">
        <v>30</v>
      </c>
      <c r="L2340">
        <v>6900000</v>
      </c>
      <c r="M2340">
        <v>7993039</v>
      </c>
      <c r="N2340" t="s">
        <v>7290</v>
      </c>
      <c r="O2340">
        <v>102</v>
      </c>
      <c r="P2340" t="str">
        <f>IF(Table1[[#This Row],[score]]&gt;=8.5,"High",IF(Table1[[#This Row],[score]]&gt;=7,"Medium","Low"))</f>
        <v>Medium</v>
      </c>
      <c r="Q2340" s="5">
        <f>Table1[[#This Row],[gross]]-Table1[[#This Row],[budget]]</f>
        <v>1093039</v>
      </c>
      <c r="R2340" s="5" t="str">
        <f>IF(Table1[[#This Row],[Profit]]&gt;0,"Profit","Loss")</f>
        <v>Profit</v>
      </c>
      <c r="S2340" s="6" t="str">
        <f>FLOOR(Table1[[#This Row],[year]]-1900,10)+1900 &amp; "-" &amp; FLOOR(Table1[[#This Row],[year]]-1890,10)+1900</f>
        <v>1990-2000</v>
      </c>
      <c r="T2340" s="14" t="s">
        <v>21835</v>
      </c>
      <c r="AB2340" s="14"/>
    </row>
    <row r="2341" spans="1:28" hidden="1" x14ac:dyDescent="0.3">
      <c r="A2341" t="s">
        <v>7624</v>
      </c>
      <c r="B2341" t="s">
        <v>1974</v>
      </c>
      <c r="C2341" t="s">
        <v>41</v>
      </c>
      <c r="D2341">
        <v>1993</v>
      </c>
      <c r="E2341" t="s">
        <v>7239</v>
      </c>
      <c r="F2341">
        <v>5.8</v>
      </c>
      <c r="G2341">
        <v>7000</v>
      </c>
      <c r="H2341" t="s">
        <v>1176</v>
      </c>
      <c r="I2341" t="s">
        <v>7625</v>
      </c>
      <c r="J2341" t="s">
        <v>1215</v>
      </c>
      <c r="K2341" t="s">
        <v>30</v>
      </c>
      <c r="L2341">
        <f>20500000</f>
        <v>20500000</v>
      </c>
      <c r="M2341">
        <v>7839327</v>
      </c>
      <c r="N2341" t="s">
        <v>118</v>
      </c>
      <c r="O2341">
        <v>91</v>
      </c>
      <c r="P2341" t="str">
        <f>IF(Table1[[#This Row],[score]]&gt;=8.5,"High",IF(Table1[[#This Row],[score]]&gt;=7,"Medium","Low"))</f>
        <v>Low</v>
      </c>
      <c r="Q2341" s="5">
        <f>Table1[[#This Row],[gross]]-Table1[[#This Row],[budget]]</f>
        <v>-12660673</v>
      </c>
      <c r="R2341" s="5" t="str">
        <f>IF(Table1[[#This Row],[Profit]]&gt;0,"Profit","Loss")</f>
        <v>Loss</v>
      </c>
      <c r="S2341" s="6" t="str">
        <f>FLOOR(Table1[[#This Row],[year]]-1900,10)+1900 &amp; "-" &amp; FLOOR(Table1[[#This Row],[year]]-1890,10)+1900</f>
        <v>1990-2000</v>
      </c>
      <c r="T2341" s="14" t="s">
        <v>21835</v>
      </c>
      <c r="AB2341" s="14"/>
    </row>
    <row r="2342" spans="1:28" hidden="1" x14ac:dyDescent="0.3">
      <c r="A2342" t="s">
        <v>7460</v>
      </c>
      <c r="B2342" t="s">
        <v>33</v>
      </c>
      <c r="C2342" t="s">
        <v>63</v>
      </c>
      <c r="D2342">
        <v>1993</v>
      </c>
      <c r="E2342" t="s">
        <v>7461</v>
      </c>
      <c r="F2342">
        <v>7.4</v>
      </c>
      <c r="G2342">
        <v>37000</v>
      </c>
      <c r="H2342" t="s">
        <v>7462</v>
      </c>
      <c r="I2342" t="s">
        <v>7463</v>
      </c>
      <c r="J2342" t="s">
        <v>6372</v>
      </c>
      <c r="K2342" t="s">
        <v>30</v>
      </c>
      <c r="L2342">
        <v>12000000</v>
      </c>
      <c r="M2342">
        <v>7266383</v>
      </c>
      <c r="N2342" t="s">
        <v>2644</v>
      </c>
      <c r="O2342">
        <v>109</v>
      </c>
      <c r="P2342" t="str">
        <f>IF(Table1[[#This Row],[score]]&gt;=8.5,"High",IF(Table1[[#This Row],[score]]&gt;=7,"Medium","Low"))</f>
        <v>Medium</v>
      </c>
      <c r="Q2342" s="5">
        <f>Table1[[#This Row],[gross]]-Table1[[#This Row],[budget]]</f>
        <v>-4733617</v>
      </c>
      <c r="R2342" s="5" t="str">
        <f>IF(Table1[[#This Row],[Profit]]&gt;0,"Profit","Loss")</f>
        <v>Loss</v>
      </c>
      <c r="S2342" s="6" t="str">
        <f>FLOOR(Table1[[#This Row],[year]]-1900,10)+1900 &amp; "-" &amp; FLOOR(Table1[[#This Row],[year]]-1890,10)+1900</f>
        <v>1990-2000</v>
      </c>
      <c r="T2342" s="14" t="s">
        <v>21835</v>
      </c>
      <c r="AB2342" s="14"/>
    </row>
    <row r="2343" spans="1:28" hidden="1" x14ac:dyDescent="0.3">
      <c r="A2343" t="s">
        <v>7589</v>
      </c>
      <c r="B2343" t="s">
        <v>16</v>
      </c>
      <c r="C2343" t="s">
        <v>17</v>
      </c>
      <c r="D2343">
        <v>1993</v>
      </c>
      <c r="E2343" t="s">
        <v>7398</v>
      </c>
      <c r="F2343">
        <v>7.1</v>
      </c>
      <c r="G2343">
        <v>22000</v>
      </c>
      <c r="H2343" t="s">
        <v>691</v>
      </c>
      <c r="I2343" t="s">
        <v>7590</v>
      </c>
      <c r="J2343" t="s">
        <v>650</v>
      </c>
      <c r="K2343" t="s">
        <v>30</v>
      </c>
      <c r="L2343">
        <f>20500000</f>
        <v>20500000</v>
      </c>
      <c r="M2343">
        <v>6995302</v>
      </c>
      <c r="N2343" t="s">
        <v>7591</v>
      </c>
      <c r="O2343">
        <v>122</v>
      </c>
      <c r="P2343" t="str">
        <f>IF(Table1[[#This Row],[score]]&gt;=8.5,"High",IF(Table1[[#This Row],[score]]&gt;=7,"Medium","Low"))</f>
        <v>Medium</v>
      </c>
      <c r="Q2343" s="5">
        <f>Table1[[#This Row],[gross]]-Table1[[#This Row],[budget]]</f>
        <v>-13504698</v>
      </c>
      <c r="R2343" s="5" t="str">
        <f>IF(Table1[[#This Row],[Profit]]&gt;0,"Profit","Loss")</f>
        <v>Loss</v>
      </c>
      <c r="S2343" s="6" t="str">
        <f>FLOOR(Table1[[#This Row],[year]]-1900,10)+1900 &amp; "-" &amp; FLOOR(Table1[[#This Row],[year]]-1890,10)+1900</f>
        <v>1990-2000</v>
      </c>
      <c r="T2343" s="14" t="s">
        <v>21835</v>
      </c>
      <c r="AB2343" s="14"/>
    </row>
    <row r="2344" spans="1:28" hidden="1" x14ac:dyDescent="0.3">
      <c r="A2344" t="s">
        <v>7703</v>
      </c>
      <c r="B2344" t="s">
        <v>16</v>
      </c>
      <c r="C2344" t="s">
        <v>41</v>
      </c>
      <c r="D2344">
        <v>1993</v>
      </c>
      <c r="E2344" t="s">
        <v>7704</v>
      </c>
      <c r="F2344">
        <v>7.6</v>
      </c>
      <c r="G2344">
        <v>14000</v>
      </c>
      <c r="H2344" t="s">
        <v>7705</v>
      </c>
      <c r="I2344" t="s">
        <v>7705</v>
      </c>
      <c r="J2344" t="s">
        <v>7706</v>
      </c>
      <c r="K2344" t="s">
        <v>2975</v>
      </c>
      <c r="L2344">
        <v>1000000</v>
      </c>
      <c r="M2344">
        <v>6933459</v>
      </c>
      <c r="N2344" t="s">
        <v>7707</v>
      </c>
      <c r="O2344">
        <v>106</v>
      </c>
      <c r="P2344" t="str">
        <f>IF(Table1[[#This Row],[score]]&gt;=8.5,"High",IF(Table1[[#This Row],[score]]&gt;=7,"Medium","Low"))</f>
        <v>Medium</v>
      </c>
      <c r="Q2344" s="5">
        <f>Table1[[#This Row],[gross]]-Table1[[#This Row],[budget]]</f>
        <v>5933459</v>
      </c>
      <c r="R2344" s="5" t="str">
        <f>IF(Table1[[#This Row],[Profit]]&gt;0,"Profit","Loss")</f>
        <v>Profit</v>
      </c>
      <c r="S2344" s="6" t="str">
        <f>FLOOR(Table1[[#This Row],[year]]-1900,10)+1900 &amp; "-" &amp; FLOOR(Table1[[#This Row],[year]]-1890,10)+1900</f>
        <v>1990-2000</v>
      </c>
      <c r="T2344" s="14" t="s">
        <v>21835</v>
      </c>
      <c r="AB2344" s="14"/>
    </row>
    <row r="2345" spans="1:28" hidden="1" x14ac:dyDescent="0.3">
      <c r="A2345" t="s">
        <v>7652</v>
      </c>
      <c r="B2345" t="s">
        <v>16</v>
      </c>
      <c r="C2345" t="s">
        <v>34</v>
      </c>
      <c r="D2345">
        <v>1993</v>
      </c>
      <c r="E2345" t="s">
        <v>7274</v>
      </c>
      <c r="F2345">
        <v>5.6</v>
      </c>
      <c r="G2345">
        <v>5400</v>
      </c>
      <c r="H2345" t="s">
        <v>5157</v>
      </c>
      <c r="I2345" t="s">
        <v>7653</v>
      </c>
      <c r="J2345" t="s">
        <v>2237</v>
      </c>
      <c r="K2345" t="s">
        <v>30</v>
      </c>
      <c r="L2345">
        <v>7000000</v>
      </c>
      <c r="M2345">
        <v>6608687</v>
      </c>
      <c r="N2345" t="s">
        <v>7654</v>
      </c>
      <c r="O2345">
        <v>101</v>
      </c>
      <c r="P2345" t="str">
        <f>IF(Table1[[#This Row],[score]]&gt;=8.5,"High",IF(Table1[[#This Row],[score]]&gt;=7,"Medium","Low"))</f>
        <v>Low</v>
      </c>
      <c r="Q2345" s="5">
        <f>Table1[[#This Row],[gross]]-Table1[[#This Row],[budget]]</f>
        <v>-391313</v>
      </c>
      <c r="R2345" s="5" t="str">
        <f>IF(Table1[[#This Row],[Profit]]&gt;0,"Profit","Loss")</f>
        <v>Loss</v>
      </c>
      <c r="S2345" s="6" t="str">
        <f>FLOOR(Table1[[#This Row],[year]]-1900,10)+1900 &amp; "-" &amp; FLOOR(Table1[[#This Row],[year]]-1890,10)+1900</f>
        <v>1990-2000</v>
      </c>
      <c r="T2345" s="14" t="s">
        <v>21835</v>
      </c>
      <c r="AB2345" s="14"/>
    </row>
    <row r="2346" spans="1:28" hidden="1" x14ac:dyDescent="0.3">
      <c r="A2346" t="s">
        <v>7639</v>
      </c>
      <c r="B2346" t="s">
        <v>337</v>
      </c>
      <c r="C2346" t="s">
        <v>390</v>
      </c>
      <c r="D2346">
        <v>1993</v>
      </c>
      <c r="E2346" t="s">
        <v>7333</v>
      </c>
      <c r="F2346">
        <v>6.5</v>
      </c>
      <c r="G2346">
        <v>5200</v>
      </c>
      <c r="H2346" t="s">
        <v>7640</v>
      </c>
      <c r="I2346" t="s">
        <v>7641</v>
      </c>
      <c r="J2346" t="s">
        <v>7642</v>
      </c>
      <c r="K2346" t="s">
        <v>22</v>
      </c>
      <c r="L2346">
        <v>13000000</v>
      </c>
      <c r="M2346">
        <v>6582052</v>
      </c>
      <c r="N2346" t="s">
        <v>1426</v>
      </c>
      <c r="O2346">
        <v>71</v>
      </c>
      <c r="P2346" t="str">
        <f>IF(Table1[[#This Row],[score]]&gt;=8.5,"High",IF(Table1[[#This Row],[score]]&gt;=7,"Medium","Low"))</f>
        <v>Low</v>
      </c>
      <c r="Q2346" s="5">
        <f>Table1[[#This Row],[gross]]-Table1[[#This Row],[budget]]</f>
        <v>-6417948</v>
      </c>
      <c r="R2346" s="5" t="str">
        <f>IF(Table1[[#This Row],[Profit]]&gt;0,"Profit","Loss")</f>
        <v>Loss</v>
      </c>
      <c r="S2346" s="6" t="str">
        <f>FLOOR(Table1[[#This Row],[year]]-1900,10)+1900 &amp; "-" &amp; FLOOR(Table1[[#This Row],[year]]-1890,10)+1900</f>
        <v>1990-2000</v>
      </c>
      <c r="T2346" s="14" t="s">
        <v>21835</v>
      </c>
      <c r="AB2346" s="14"/>
    </row>
    <row r="2347" spans="1:28" hidden="1" x14ac:dyDescent="0.3">
      <c r="A2347" t="s">
        <v>7682</v>
      </c>
      <c r="B2347" t="s">
        <v>1974</v>
      </c>
      <c r="C2347" t="s">
        <v>104</v>
      </c>
      <c r="D2347">
        <v>1993</v>
      </c>
      <c r="E2347" t="s">
        <v>7294</v>
      </c>
      <c r="F2347">
        <v>5.5</v>
      </c>
      <c r="G2347">
        <v>8500</v>
      </c>
      <c r="H2347" t="s">
        <v>2305</v>
      </c>
      <c r="I2347" t="s">
        <v>7683</v>
      </c>
      <c r="J2347" t="s">
        <v>4019</v>
      </c>
      <c r="K2347" t="s">
        <v>30</v>
      </c>
      <c r="L2347">
        <f>20500000</f>
        <v>20500000</v>
      </c>
      <c r="M2347">
        <v>6484246</v>
      </c>
      <c r="N2347" t="s">
        <v>7684</v>
      </c>
      <c r="O2347">
        <v>105</v>
      </c>
      <c r="P2347" t="str">
        <f>IF(Table1[[#This Row],[score]]&gt;=8.5,"High",IF(Table1[[#This Row],[score]]&gt;=7,"Medium","Low"))</f>
        <v>Low</v>
      </c>
      <c r="Q2347" s="5">
        <f>Table1[[#This Row],[gross]]-Table1[[#This Row],[budget]]</f>
        <v>-14015754</v>
      </c>
      <c r="R2347" s="5" t="str">
        <f>IF(Table1[[#This Row],[Profit]]&gt;0,"Profit","Loss")</f>
        <v>Loss</v>
      </c>
      <c r="S2347" s="6" t="str">
        <f>FLOOR(Table1[[#This Row],[year]]-1900,10)+1900 &amp; "-" &amp; FLOOR(Table1[[#This Row],[year]]-1890,10)+1900</f>
        <v>1990-2000</v>
      </c>
      <c r="T2347" s="14" t="s">
        <v>21835</v>
      </c>
      <c r="AB2347" s="14"/>
    </row>
    <row r="2348" spans="1:28" hidden="1" x14ac:dyDescent="0.3">
      <c r="A2348" t="s">
        <v>7555</v>
      </c>
      <c r="B2348" t="s">
        <v>16</v>
      </c>
      <c r="C2348" t="s">
        <v>41</v>
      </c>
      <c r="D2348">
        <v>1993</v>
      </c>
      <c r="E2348" t="s">
        <v>7556</v>
      </c>
      <c r="F2348">
        <v>6.8</v>
      </c>
      <c r="G2348">
        <v>20000</v>
      </c>
      <c r="H2348" t="s">
        <v>1285</v>
      </c>
      <c r="I2348" t="s">
        <v>7557</v>
      </c>
      <c r="J2348" t="s">
        <v>7558</v>
      </c>
      <c r="K2348" t="s">
        <v>30</v>
      </c>
      <c r="L2348">
        <v>12000000</v>
      </c>
      <c r="M2348">
        <v>6405918</v>
      </c>
      <c r="N2348" t="s">
        <v>118</v>
      </c>
      <c r="O2348">
        <v>112</v>
      </c>
      <c r="P2348" t="str">
        <f>IF(Table1[[#This Row],[score]]&gt;=8.5,"High",IF(Table1[[#This Row],[score]]&gt;=7,"Medium","Low"))</f>
        <v>Low</v>
      </c>
      <c r="Q2348" s="5">
        <f>Table1[[#This Row],[gross]]-Table1[[#This Row],[budget]]</f>
        <v>-5594082</v>
      </c>
      <c r="R2348" s="5" t="str">
        <f>IF(Table1[[#This Row],[Profit]]&gt;0,"Profit","Loss")</f>
        <v>Loss</v>
      </c>
      <c r="S2348" s="6" t="str">
        <f>FLOOR(Table1[[#This Row],[year]]-1900,10)+1900 &amp; "-" &amp; FLOOR(Table1[[#This Row],[year]]-1890,10)+1900</f>
        <v>1990-2000</v>
      </c>
      <c r="T2348" s="14" t="s">
        <v>21835</v>
      </c>
      <c r="AB2348" s="14"/>
    </row>
    <row r="2349" spans="1:28" hidden="1" x14ac:dyDescent="0.3">
      <c r="A2349" t="s">
        <v>7516</v>
      </c>
      <c r="B2349" t="s">
        <v>16</v>
      </c>
      <c r="C2349" t="s">
        <v>17</v>
      </c>
      <c r="D2349">
        <v>1993</v>
      </c>
      <c r="E2349" t="s">
        <v>7517</v>
      </c>
      <c r="F2349">
        <v>6.9</v>
      </c>
      <c r="G2349">
        <v>22000</v>
      </c>
      <c r="H2349" t="s">
        <v>4115</v>
      </c>
      <c r="I2349" t="s">
        <v>7518</v>
      </c>
      <c r="J2349" t="s">
        <v>4521</v>
      </c>
      <c r="K2349" t="s">
        <v>7519</v>
      </c>
      <c r="L2349">
        <v>40000000</v>
      </c>
      <c r="M2349">
        <v>6265311</v>
      </c>
      <c r="N2349" t="s">
        <v>2018</v>
      </c>
      <c r="O2349">
        <v>140</v>
      </c>
      <c r="P2349" t="str">
        <f>IF(Table1[[#This Row],[score]]&gt;=8.5,"High",IF(Table1[[#This Row],[score]]&gt;=7,"Medium","Low"))</f>
        <v>Low</v>
      </c>
      <c r="Q2349" s="5">
        <f>Table1[[#This Row],[gross]]-Table1[[#This Row],[budget]]</f>
        <v>-33734689</v>
      </c>
      <c r="R2349" s="5" t="str">
        <f>IF(Table1[[#This Row],[Profit]]&gt;0,"Profit","Loss")</f>
        <v>Loss</v>
      </c>
      <c r="S2349" s="6" t="str">
        <f>FLOOR(Table1[[#This Row],[year]]-1900,10)+1900 &amp; "-" &amp; FLOOR(Table1[[#This Row],[year]]-1890,10)+1900</f>
        <v>1990-2000</v>
      </c>
      <c r="T2349" s="14" t="s">
        <v>21835</v>
      </c>
      <c r="AB2349" s="14"/>
    </row>
    <row r="2350" spans="1:28" hidden="1" x14ac:dyDescent="0.3">
      <c r="A2350" t="s">
        <v>7562</v>
      </c>
      <c r="B2350" t="s">
        <v>16</v>
      </c>
      <c r="C2350" t="s">
        <v>17</v>
      </c>
      <c r="D2350">
        <v>1993</v>
      </c>
      <c r="E2350" t="s">
        <v>7468</v>
      </c>
      <c r="F2350">
        <v>8.1</v>
      </c>
      <c r="G2350">
        <v>26000</v>
      </c>
      <c r="H2350" t="s">
        <v>7563</v>
      </c>
      <c r="I2350" t="s">
        <v>7564</v>
      </c>
      <c r="J2350" t="s">
        <v>5703</v>
      </c>
      <c r="K2350" t="s">
        <v>5936</v>
      </c>
      <c r="L2350" s="5">
        <v>4000000</v>
      </c>
      <c r="M2350" s="5">
        <v>6122607</v>
      </c>
      <c r="N2350" t="s">
        <v>7565</v>
      </c>
      <c r="O2350">
        <v>171</v>
      </c>
      <c r="P2350" t="str">
        <f>IF(Table1[[#This Row],[score]]&gt;=8.5,"High",IF(Table1[[#This Row],[score]]&gt;=7,"Medium","Low"))</f>
        <v>Medium</v>
      </c>
      <c r="Q2350" s="5">
        <f>Table1[[#This Row],[gross]]-Table1[[#This Row],[budget]]</f>
        <v>2122607</v>
      </c>
      <c r="R2350" s="5" t="str">
        <f>IF(Table1[[#This Row],[Profit]]&gt;0,"Profit","Loss")</f>
        <v>Profit</v>
      </c>
      <c r="S2350" s="6" t="str">
        <f>FLOOR(Table1[[#This Row],[year]]-1900,10)+1900 &amp; "-" &amp; FLOOR(Table1[[#This Row],[year]]-1890,10)+1900</f>
        <v>1990-2000</v>
      </c>
      <c r="T2350" s="14" t="s">
        <v>21835</v>
      </c>
      <c r="AB2350" s="14"/>
    </row>
    <row r="2351" spans="1:28" hidden="1" x14ac:dyDescent="0.3">
      <c r="A2351" t="s">
        <v>7452</v>
      </c>
      <c r="B2351" t="s">
        <v>16</v>
      </c>
      <c r="C2351" t="s">
        <v>41</v>
      </c>
      <c r="D2351">
        <v>1993</v>
      </c>
      <c r="E2351" t="s">
        <v>7453</v>
      </c>
      <c r="F2351">
        <v>7.7</v>
      </c>
      <c r="G2351">
        <v>43000</v>
      </c>
      <c r="H2351" t="s">
        <v>95</v>
      </c>
      <c r="I2351" t="s">
        <v>7454</v>
      </c>
      <c r="J2351" t="s">
        <v>7240</v>
      </c>
      <c r="K2351" t="s">
        <v>30</v>
      </c>
      <c r="L2351">
        <f>20500000</f>
        <v>20500000</v>
      </c>
      <c r="M2351">
        <v>6110979</v>
      </c>
      <c r="N2351" t="s">
        <v>7455</v>
      </c>
      <c r="O2351">
        <v>188</v>
      </c>
      <c r="P2351" t="str">
        <f>IF(Table1[[#This Row],[score]]&gt;=8.5,"High",IF(Table1[[#This Row],[score]]&gt;=7,"Medium","Low"))</f>
        <v>Medium</v>
      </c>
      <c r="Q2351" s="5">
        <f>Table1[[#This Row],[gross]]-Table1[[#This Row],[budget]]</f>
        <v>-14389021</v>
      </c>
      <c r="R2351" s="5" t="str">
        <f>IF(Table1[[#This Row],[Profit]]&gt;0,"Profit","Loss")</f>
        <v>Loss</v>
      </c>
      <c r="S2351" s="6" t="str">
        <f>FLOOR(Table1[[#This Row],[year]]-1900,10)+1900 &amp; "-" &amp; FLOOR(Table1[[#This Row],[year]]-1890,10)+1900</f>
        <v>1990-2000</v>
      </c>
      <c r="T2351" s="14" t="s">
        <v>21846</v>
      </c>
      <c r="AB2351" s="14"/>
    </row>
    <row r="2352" spans="1:28" hidden="1" x14ac:dyDescent="0.3">
      <c r="A2352" t="s">
        <v>7633</v>
      </c>
      <c r="B2352" t="s">
        <v>16</v>
      </c>
      <c r="C2352" t="s">
        <v>34</v>
      </c>
      <c r="D2352">
        <v>1993</v>
      </c>
      <c r="E2352" t="s">
        <v>7634</v>
      </c>
      <c r="F2352">
        <v>6.8</v>
      </c>
      <c r="G2352">
        <v>14000</v>
      </c>
      <c r="H2352" t="s">
        <v>779</v>
      </c>
      <c r="I2352" t="s">
        <v>7635</v>
      </c>
      <c r="J2352" t="s">
        <v>7636</v>
      </c>
      <c r="K2352" t="s">
        <v>30</v>
      </c>
      <c r="L2352">
        <v>33000000</v>
      </c>
      <c r="M2352">
        <v>5864949</v>
      </c>
      <c r="N2352" t="s">
        <v>6948</v>
      </c>
      <c r="O2352">
        <v>140</v>
      </c>
      <c r="P2352" t="str">
        <f>IF(Table1[[#This Row],[score]]&gt;=8.5,"High",IF(Table1[[#This Row],[score]]&gt;=7,"Medium","Low"))</f>
        <v>Low</v>
      </c>
      <c r="Q2352" s="5">
        <f>Table1[[#This Row],[gross]]-Table1[[#This Row],[budget]]</f>
        <v>-27135051</v>
      </c>
      <c r="R2352" s="5" t="str">
        <f>IF(Table1[[#This Row],[Profit]]&gt;0,"Profit","Loss")</f>
        <v>Loss</v>
      </c>
      <c r="S2352" s="6" t="str">
        <f>FLOOR(Table1[[#This Row],[year]]-1900,10)+1900 &amp; "-" &amp; FLOOR(Table1[[#This Row],[year]]-1890,10)+1900</f>
        <v>1990-2000</v>
      </c>
      <c r="T2352" s="14" t="s">
        <v>21835</v>
      </c>
      <c r="AB2352" s="14"/>
    </row>
    <row r="2353" spans="1:28" hidden="1" x14ac:dyDescent="0.3">
      <c r="A2353" t="s">
        <v>7535</v>
      </c>
      <c r="B2353" t="s">
        <v>33</v>
      </c>
      <c r="C2353" t="s">
        <v>390</v>
      </c>
      <c r="D2353">
        <v>1993</v>
      </c>
      <c r="E2353" t="s">
        <v>7281</v>
      </c>
      <c r="F2353">
        <v>7.8</v>
      </c>
      <c r="G2353">
        <v>45000</v>
      </c>
      <c r="H2353" t="s">
        <v>596</v>
      </c>
      <c r="I2353" t="s">
        <v>5886</v>
      </c>
      <c r="J2353" t="s">
        <v>7536</v>
      </c>
      <c r="K2353" t="s">
        <v>30</v>
      </c>
      <c r="L2353">
        <v>6000000</v>
      </c>
      <c r="M2353">
        <v>5635204</v>
      </c>
      <c r="N2353" t="s">
        <v>1391</v>
      </c>
      <c r="O2353">
        <v>76</v>
      </c>
      <c r="P2353" t="str">
        <f>IF(Table1[[#This Row],[score]]&gt;=8.5,"High",IF(Table1[[#This Row],[score]]&gt;=7,"Medium","Low"))</f>
        <v>Medium</v>
      </c>
      <c r="Q2353" s="5">
        <f>Table1[[#This Row],[gross]]-Table1[[#This Row],[budget]]</f>
        <v>-364796</v>
      </c>
      <c r="R2353" s="5" t="str">
        <f>IF(Table1[[#This Row],[Profit]]&gt;0,"Profit","Loss")</f>
        <v>Loss</v>
      </c>
      <c r="S2353" s="6" t="str">
        <f>FLOOR(Table1[[#This Row],[year]]-1900,10)+1900 &amp; "-" &amp; FLOOR(Table1[[#This Row],[year]]-1890,10)+1900</f>
        <v>1990-2000</v>
      </c>
      <c r="T2353" s="14" t="s">
        <v>21835</v>
      </c>
      <c r="AB2353" s="14"/>
    </row>
    <row r="2354" spans="1:28" hidden="1" x14ac:dyDescent="0.3">
      <c r="A2354" t="s">
        <v>7542</v>
      </c>
      <c r="B2354" t="s">
        <v>1974</v>
      </c>
      <c r="C2354" t="s">
        <v>17</v>
      </c>
      <c r="D2354">
        <v>1993</v>
      </c>
      <c r="E2354" t="s">
        <v>7274</v>
      </c>
      <c r="F2354">
        <v>6.8</v>
      </c>
      <c r="G2354">
        <v>16000</v>
      </c>
      <c r="H2354" t="s">
        <v>7543</v>
      </c>
      <c r="I2354" t="s">
        <v>7544</v>
      </c>
      <c r="J2354" t="s">
        <v>3959</v>
      </c>
      <c r="K2354" t="s">
        <v>30</v>
      </c>
      <c r="L2354">
        <f>20500000</f>
        <v>20500000</v>
      </c>
      <c r="M2354">
        <v>5632086</v>
      </c>
      <c r="N2354" t="s">
        <v>5666</v>
      </c>
      <c r="O2354">
        <v>112</v>
      </c>
      <c r="P2354" t="str">
        <f>IF(Table1[[#This Row],[score]]&gt;=8.5,"High",IF(Table1[[#This Row],[score]]&gt;=7,"Medium","Low"))</f>
        <v>Low</v>
      </c>
      <c r="Q2354" s="5">
        <f>Table1[[#This Row],[gross]]-Table1[[#This Row],[budget]]</f>
        <v>-14867914</v>
      </c>
      <c r="R2354" s="5" t="str">
        <f>IF(Table1[[#This Row],[Profit]]&gt;0,"Profit","Loss")</f>
        <v>Loss</v>
      </c>
      <c r="S2354" s="6" t="str">
        <f>FLOOR(Table1[[#This Row],[year]]-1900,10)+1900 &amp; "-" &amp; FLOOR(Table1[[#This Row],[year]]-1890,10)+1900</f>
        <v>1990-2000</v>
      </c>
      <c r="T2354" s="14" t="s">
        <v>21835</v>
      </c>
      <c r="AB2354" s="14"/>
    </row>
    <row r="2355" spans="1:28" hidden="1" x14ac:dyDescent="0.3">
      <c r="A2355" t="s">
        <v>7744</v>
      </c>
      <c r="B2355" t="s">
        <v>1974</v>
      </c>
      <c r="C2355" t="s">
        <v>41</v>
      </c>
      <c r="D2355">
        <v>1993</v>
      </c>
      <c r="E2355" t="s">
        <v>7185</v>
      </c>
      <c r="F2355">
        <v>6.5</v>
      </c>
      <c r="G2355">
        <v>3900</v>
      </c>
      <c r="H2355" t="s">
        <v>7745</v>
      </c>
      <c r="I2355" t="s">
        <v>7746</v>
      </c>
      <c r="J2355" t="s">
        <v>3481</v>
      </c>
      <c r="K2355" t="s">
        <v>30</v>
      </c>
      <c r="L2355">
        <f>20500000</f>
        <v>20500000</v>
      </c>
      <c r="M2355">
        <v>5145823</v>
      </c>
      <c r="N2355" t="s">
        <v>180</v>
      </c>
      <c r="O2355">
        <v>99</v>
      </c>
      <c r="P2355" t="str">
        <f>IF(Table1[[#This Row],[score]]&gt;=8.5,"High",IF(Table1[[#This Row],[score]]&gt;=7,"Medium","Low"))</f>
        <v>Low</v>
      </c>
      <c r="Q2355" s="5">
        <f>Table1[[#This Row],[gross]]-Table1[[#This Row],[budget]]</f>
        <v>-15354177</v>
      </c>
      <c r="R2355" s="5" t="str">
        <f>IF(Table1[[#This Row],[Profit]]&gt;0,"Profit","Loss")</f>
        <v>Loss</v>
      </c>
      <c r="S2355" s="6" t="str">
        <f>FLOOR(Table1[[#This Row],[year]]-1900,10)+1900 &amp; "-" &amp; FLOOR(Table1[[#This Row],[year]]-1890,10)+1900</f>
        <v>1990-2000</v>
      </c>
      <c r="T2355" s="14" t="s">
        <v>21835</v>
      </c>
      <c r="AB2355" s="14"/>
    </row>
    <row r="2356" spans="1:28" hidden="1" x14ac:dyDescent="0.3">
      <c r="A2356" t="s">
        <v>7587</v>
      </c>
      <c r="B2356" t="s">
        <v>16</v>
      </c>
      <c r="C2356" t="s">
        <v>52</v>
      </c>
      <c r="D2356">
        <v>1993</v>
      </c>
      <c r="E2356" t="s">
        <v>7588</v>
      </c>
      <c r="F2356">
        <v>4.5999999999999996</v>
      </c>
      <c r="G2356">
        <v>3400</v>
      </c>
      <c r="H2356" t="s">
        <v>6304</v>
      </c>
      <c r="I2356" t="s">
        <v>4469</v>
      </c>
      <c r="J2356" t="s">
        <v>2433</v>
      </c>
      <c r="K2356" t="s">
        <v>30</v>
      </c>
      <c r="L2356">
        <v>12000000</v>
      </c>
      <c r="M2356">
        <v>5086909</v>
      </c>
      <c r="N2356" t="s">
        <v>180</v>
      </c>
      <c r="O2356">
        <v>95</v>
      </c>
      <c r="P2356" t="str">
        <f>IF(Table1[[#This Row],[score]]&gt;=8.5,"High",IF(Table1[[#This Row],[score]]&gt;=7,"Medium","Low"))</f>
        <v>Low</v>
      </c>
      <c r="Q2356" s="5">
        <f>Table1[[#This Row],[gross]]-Table1[[#This Row],[budget]]</f>
        <v>-6913091</v>
      </c>
      <c r="R2356" s="5" t="str">
        <f>IF(Table1[[#This Row],[Profit]]&gt;0,"Profit","Loss")</f>
        <v>Loss</v>
      </c>
      <c r="S2356" s="6" t="str">
        <f>FLOOR(Table1[[#This Row],[year]]-1900,10)+1900 &amp; "-" &amp; FLOOR(Table1[[#This Row],[year]]-1890,10)+1900</f>
        <v>1990-2000</v>
      </c>
      <c r="T2356" s="14" t="s">
        <v>21835</v>
      </c>
      <c r="AB2356" s="14"/>
    </row>
    <row r="2357" spans="1:28" hidden="1" x14ac:dyDescent="0.3">
      <c r="A2357" t="s">
        <v>7594</v>
      </c>
      <c r="B2357" t="s">
        <v>33</v>
      </c>
      <c r="C2357" t="s">
        <v>34</v>
      </c>
      <c r="D2357">
        <v>1993</v>
      </c>
      <c r="E2357" t="s">
        <v>7402</v>
      </c>
      <c r="F2357">
        <v>5.0999999999999996</v>
      </c>
      <c r="G2357">
        <v>7700</v>
      </c>
      <c r="H2357" t="s">
        <v>1992</v>
      </c>
      <c r="I2357" t="s">
        <v>2274</v>
      </c>
      <c r="J2357" t="s">
        <v>7595</v>
      </c>
      <c r="K2357" t="s">
        <v>30</v>
      </c>
      <c r="L2357">
        <f>20500000</f>
        <v>20500000</v>
      </c>
      <c r="M2357">
        <v>4916135</v>
      </c>
      <c r="N2357" t="s">
        <v>2001</v>
      </c>
      <c r="O2357">
        <v>87</v>
      </c>
      <c r="P2357" t="str">
        <f>IF(Table1[[#This Row],[score]]&gt;=8.5,"High",IF(Table1[[#This Row],[score]]&gt;=7,"Medium","Low"))</f>
        <v>Low</v>
      </c>
      <c r="Q2357" s="5">
        <f>Table1[[#This Row],[gross]]-Table1[[#This Row],[budget]]</f>
        <v>-15583865</v>
      </c>
      <c r="R2357" s="5" t="str">
        <f>IF(Table1[[#This Row],[Profit]]&gt;0,"Profit","Loss")</f>
        <v>Loss</v>
      </c>
      <c r="S2357" s="6" t="str">
        <f>FLOOR(Table1[[#This Row],[year]]-1900,10)+1900 &amp; "-" &amp; FLOOR(Table1[[#This Row],[year]]-1890,10)+1900</f>
        <v>1990-2000</v>
      </c>
      <c r="T2357" s="14" t="s">
        <v>21835</v>
      </c>
      <c r="AB2357" s="14"/>
    </row>
    <row r="2358" spans="1:28" hidden="1" x14ac:dyDescent="0.3">
      <c r="A2358" t="s">
        <v>7522</v>
      </c>
      <c r="B2358" t="s">
        <v>33</v>
      </c>
      <c r="C2358" t="s">
        <v>17</v>
      </c>
      <c r="D2358">
        <v>1993</v>
      </c>
      <c r="E2358" t="s">
        <v>7523</v>
      </c>
      <c r="F2358">
        <v>6.1</v>
      </c>
      <c r="G2358">
        <v>16000</v>
      </c>
      <c r="H2358" t="s">
        <v>3920</v>
      </c>
      <c r="I2358" t="s">
        <v>3920</v>
      </c>
      <c r="J2358" t="s">
        <v>5026</v>
      </c>
      <c r="K2358" t="s">
        <v>448</v>
      </c>
      <c r="L2358">
        <v>35000000</v>
      </c>
      <c r="M2358">
        <v>4858139</v>
      </c>
      <c r="N2358" t="s">
        <v>7348</v>
      </c>
      <c r="O2358">
        <v>123</v>
      </c>
      <c r="P2358" t="str">
        <f>IF(Table1[[#This Row],[score]]&gt;=8.5,"High",IF(Table1[[#This Row],[score]]&gt;=7,"Medium","Low"))</f>
        <v>Low</v>
      </c>
      <c r="Q2358" s="5">
        <f>Table1[[#This Row],[gross]]-Table1[[#This Row],[budget]]</f>
        <v>-30141861</v>
      </c>
      <c r="R2358" s="5" t="str">
        <f>IF(Table1[[#This Row],[Profit]]&gt;0,"Profit","Loss")</f>
        <v>Loss</v>
      </c>
      <c r="S2358" s="6" t="str">
        <f>FLOOR(Table1[[#This Row],[year]]-1900,10)+1900 &amp; "-" &amp; FLOOR(Table1[[#This Row],[year]]-1890,10)+1900</f>
        <v>1990-2000</v>
      </c>
      <c r="T2358" s="14" t="s">
        <v>21835</v>
      </c>
      <c r="AB2358" s="14"/>
    </row>
    <row r="2359" spans="1:28" hidden="1" x14ac:dyDescent="0.3">
      <c r="A2359" t="s">
        <v>7357</v>
      </c>
      <c r="B2359" t="s">
        <v>16</v>
      </c>
      <c r="C2359" t="s">
        <v>104</v>
      </c>
      <c r="D2359">
        <v>1993</v>
      </c>
      <c r="E2359" t="s">
        <v>6954</v>
      </c>
      <c r="F2359">
        <v>8</v>
      </c>
      <c r="G2359">
        <v>29000</v>
      </c>
      <c r="H2359" t="s">
        <v>997</v>
      </c>
      <c r="I2359" t="s">
        <v>7358</v>
      </c>
      <c r="J2359" t="s">
        <v>7359</v>
      </c>
      <c r="K2359" t="s">
        <v>30</v>
      </c>
      <c r="L2359">
        <v>35000000</v>
      </c>
      <c r="M2359">
        <v>4496583</v>
      </c>
      <c r="N2359" t="s">
        <v>5666</v>
      </c>
      <c r="O2359">
        <v>180</v>
      </c>
      <c r="P2359" t="str">
        <f>IF(Table1[[#This Row],[score]]&gt;=8.5,"High",IF(Table1[[#This Row],[score]]&gt;=7,"Medium","Low"))</f>
        <v>Medium</v>
      </c>
      <c r="Q2359" s="5">
        <f>Table1[[#This Row],[gross]]-Table1[[#This Row],[budget]]</f>
        <v>-30503417</v>
      </c>
      <c r="R2359" s="5" t="str">
        <f>IF(Table1[[#This Row],[Profit]]&gt;0,"Profit","Loss")</f>
        <v>Loss</v>
      </c>
      <c r="S2359" s="6" t="str">
        <f>FLOOR(Table1[[#This Row],[year]]-1900,10)+1900 &amp; "-" &amp; FLOOR(Table1[[#This Row],[year]]-1890,10)+1900</f>
        <v>1990-2000</v>
      </c>
      <c r="T2359" s="14" t="s">
        <v>21835</v>
      </c>
      <c r="AB2359" s="14"/>
    </row>
    <row r="2360" spans="1:28" hidden="1" x14ac:dyDescent="0.3">
      <c r="A2360" t="s">
        <v>7681</v>
      </c>
      <c r="B2360" t="s">
        <v>33</v>
      </c>
      <c r="C2360" t="s">
        <v>34</v>
      </c>
      <c r="D2360">
        <v>1993</v>
      </c>
      <c r="E2360" t="s">
        <v>7319</v>
      </c>
      <c r="F2360">
        <v>3.8</v>
      </c>
      <c r="G2360">
        <v>8900</v>
      </c>
      <c r="H2360" t="s">
        <v>3850</v>
      </c>
      <c r="I2360" t="s">
        <v>3851</v>
      </c>
      <c r="J2360" t="s">
        <v>5322</v>
      </c>
      <c r="K2360" t="s">
        <v>30</v>
      </c>
      <c r="L2360">
        <v>10000000</v>
      </c>
      <c r="M2360">
        <v>4348572</v>
      </c>
      <c r="N2360" t="s">
        <v>2001</v>
      </c>
      <c r="O2360">
        <v>84</v>
      </c>
      <c r="P2360" t="str">
        <f>IF(Table1[[#This Row],[score]]&gt;=8.5,"High",IF(Table1[[#This Row],[score]]&gt;=7,"Medium","Low"))</f>
        <v>Low</v>
      </c>
      <c r="Q2360" s="5">
        <f>Table1[[#This Row],[gross]]-Table1[[#This Row],[budget]]</f>
        <v>-5651428</v>
      </c>
      <c r="R2360" s="5" t="str">
        <f>IF(Table1[[#This Row],[Profit]]&gt;0,"Profit","Loss")</f>
        <v>Loss</v>
      </c>
      <c r="S2360" s="6" t="str">
        <f>FLOOR(Table1[[#This Row],[year]]-1900,10)+1900 &amp; "-" &amp; FLOOR(Table1[[#This Row],[year]]-1890,10)+1900</f>
        <v>1990-2000</v>
      </c>
      <c r="T2360" s="14" t="s">
        <v>21835</v>
      </c>
      <c r="AB2360" s="14"/>
    </row>
    <row r="2361" spans="1:28" hidden="1" x14ac:dyDescent="0.3">
      <c r="A2361" t="s">
        <v>7433</v>
      </c>
      <c r="B2361" t="s">
        <v>16</v>
      </c>
      <c r="C2361" t="s">
        <v>63</v>
      </c>
      <c r="D2361">
        <v>1993</v>
      </c>
      <c r="E2361" t="s">
        <v>7434</v>
      </c>
      <c r="F2361">
        <v>7.3</v>
      </c>
      <c r="G2361">
        <v>49000</v>
      </c>
      <c r="H2361" t="s">
        <v>5218</v>
      </c>
      <c r="I2361" t="s">
        <v>7435</v>
      </c>
      <c r="J2361" t="s">
        <v>67</v>
      </c>
      <c r="K2361" t="s">
        <v>30</v>
      </c>
      <c r="L2361">
        <f>20500000</f>
        <v>20500000</v>
      </c>
      <c r="M2361">
        <v>4104962</v>
      </c>
      <c r="N2361" t="s">
        <v>7436</v>
      </c>
      <c r="O2361">
        <v>115</v>
      </c>
      <c r="P2361" t="str">
        <f>IF(Table1[[#This Row],[score]]&gt;=8.5,"High",IF(Table1[[#This Row],[score]]&gt;=7,"Medium","Low"))</f>
        <v>Medium</v>
      </c>
      <c r="Q2361" s="5">
        <f>Table1[[#This Row],[gross]]-Table1[[#This Row],[budget]]</f>
        <v>-16395038</v>
      </c>
      <c r="R2361" s="5" t="str">
        <f>IF(Table1[[#This Row],[Profit]]&gt;0,"Profit","Loss")</f>
        <v>Loss</v>
      </c>
      <c r="S2361" s="6" t="str">
        <f>FLOOR(Table1[[#This Row],[year]]-1900,10)+1900 &amp; "-" &amp; FLOOR(Table1[[#This Row],[year]]-1890,10)+1900</f>
        <v>1990-2000</v>
      </c>
      <c r="T2361" s="14" t="s">
        <v>21835</v>
      </c>
      <c r="AB2361" s="14"/>
    </row>
    <row r="2362" spans="1:28" hidden="1" x14ac:dyDescent="0.3">
      <c r="A2362" t="s">
        <v>7662</v>
      </c>
      <c r="B2362" t="s">
        <v>16</v>
      </c>
      <c r="C2362" t="s">
        <v>34</v>
      </c>
      <c r="D2362">
        <v>1993</v>
      </c>
      <c r="E2362" t="s">
        <v>7288</v>
      </c>
      <c r="F2362">
        <v>5.4</v>
      </c>
      <c r="G2362">
        <v>5700</v>
      </c>
      <c r="H2362" t="s">
        <v>4662</v>
      </c>
      <c r="I2362" t="s">
        <v>7663</v>
      </c>
      <c r="J2362" t="s">
        <v>5109</v>
      </c>
      <c r="K2362" t="s">
        <v>30</v>
      </c>
      <c r="L2362">
        <v>3000000</v>
      </c>
      <c r="M2362">
        <v>3902679</v>
      </c>
      <c r="N2362" t="s">
        <v>7447</v>
      </c>
      <c r="O2362">
        <v>98</v>
      </c>
      <c r="P2362" t="str">
        <f>IF(Table1[[#This Row],[score]]&gt;=8.5,"High",IF(Table1[[#This Row],[score]]&gt;=7,"Medium","Low"))</f>
        <v>Low</v>
      </c>
      <c r="Q2362" s="5">
        <f>Table1[[#This Row],[gross]]-Table1[[#This Row],[budget]]</f>
        <v>902679</v>
      </c>
      <c r="R2362" s="5" t="str">
        <f>IF(Table1[[#This Row],[Profit]]&gt;0,"Profit","Loss")</f>
        <v>Profit</v>
      </c>
      <c r="S2362" s="6" t="str">
        <f>FLOOR(Table1[[#This Row],[year]]-1900,10)+1900 &amp; "-" &amp; FLOOR(Table1[[#This Row],[year]]-1890,10)+1900</f>
        <v>1990-2000</v>
      </c>
      <c r="T2362" s="14" t="s">
        <v>21835</v>
      </c>
      <c r="AB2362" s="14"/>
    </row>
    <row r="2363" spans="1:28" hidden="1" x14ac:dyDescent="0.3">
      <c r="A2363" t="s">
        <v>7755</v>
      </c>
      <c r="B2363" t="s">
        <v>16</v>
      </c>
      <c r="C2363" t="s">
        <v>34</v>
      </c>
      <c r="D2363">
        <v>1993</v>
      </c>
      <c r="E2363" t="s">
        <v>7756</v>
      </c>
      <c r="F2363">
        <v>6.8</v>
      </c>
      <c r="G2363">
        <v>6100</v>
      </c>
      <c r="H2363" t="s">
        <v>7757</v>
      </c>
      <c r="I2363" t="s">
        <v>7758</v>
      </c>
      <c r="J2363" t="s">
        <v>2721</v>
      </c>
      <c r="K2363" t="s">
        <v>483</v>
      </c>
      <c r="L2363">
        <f>20500000</f>
        <v>20500000</v>
      </c>
      <c r="M2363">
        <v>3741869</v>
      </c>
      <c r="N2363" t="s">
        <v>542</v>
      </c>
      <c r="O2363">
        <v>103</v>
      </c>
      <c r="P2363" t="str">
        <f>IF(Table1[[#This Row],[score]]&gt;=8.5,"High",IF(Table1[[#This Row],[score]]&gt;=7,"Medium","Low"))</f>
        <v>Low</v>
      </c>
      <c r="Q2363" s="5">
        <f>Table1[[#This Row],[gross]]-Table1[[#This Row],[budget]]</f>
        <v>-16758131</v>
      </c>
      <c r="R2363" s="5" t="str">
        <f>IF(Table1[[#This Row],[Profit]]&gt;0,"Profit","Loss")</f>
        <v>Loss</v>
      </c>
      <c r="S2363" s="6" t="str">
        <f>FLOOR(Table1[[#This Row],[year]]-1900,10)+1900 &amp; "-" &amp; FLOOR(Table1[[#This Row],[year]]-1890,10)+1900</f>
        <v>1990-2000</v>
      </c>
      <c r="T2363" s="14" t="s">
        <v>21853</v>
      </c>
      <c r="AB2363" s="14"/>
    </row>
    <row r="2364" spans="1:28" hidden="1" x14ac:dyDescent="0.3">
      <c r="A2364" t="s">
        <v>7690</v>
      </c>
      <c r="B2364" t="s">
        <v>1974</v>
      </c>
      <c r="C2364" t="s">
        <v>25</v>
      </c>
      <c r="D2364">
        <v>1993</v>
      </c>
      <c r="E2364" t="s">
        <v>7511</v>
      </c>
      <c r="F2364">
        <v>4.9000000000000004</v>
      </c>
      <c r="G2364">
        <v>2900</v>
      </c>
      <c r="H2364" t="s">
        <v>7094</v>
      </c>
      <c r="I2364" t="s">
        <v>552</v>
      </c>
      <c r="J2364" t="s">
        <v>2014</v>
      </c>
      <c r="K2364" t="s">
        <v>30</v>
      </c>
      <c r="L2364">
        <f>20500000</f>
        <v>20500000</v>
      </c>
      <c r="M2364">
        <v>3418141</v>
      </c>
      <c r="N2364" t="s">
        <v>5666</v>
      </c>
      <c r="O2364">
        <v>95</v>
      </c>
      <c r="P2364" t="str">
        <f>IF(Table1[[#This Row],[score]]&gt;=8.5,"High",IF(Table1[[#This Row],[score]]&gt;=7,"Medium","Low"))</f>
        <v>Low</v>
      </c>
      <c r="Q2364" s="5">
        <f>Table1[[#This Row],[gross]]-Table1[[#This Row],[budget]]</f>
        <v>-17081859</v>
      </c>
      <c r="R2364" s="5" t="str">
        <f>IF(Table1[[#This Row],[Profit]]&gt;0,"Profit","Loss")</f>
        <v>Loss</v>
      </c>
      <c r="S2364" s="6" t="str">
        <f>FLOOR(Table1[[#This Row],[year]]-1900,10)+1900 &amp; "-" &amp; FLOOR(Table1[[#This Row],[year]]-1890,10)+1900</f>
        <v>1990-2000</v>
      </c>
      <c r="T2364" s="14" t="s">
        <v>21835</v>
      </c>
      <c r="AB2364" s="14"/>
    </row>
    <row r="2365" spans="1:28" hidden="1" x14ac:dyDescent="0.3">
      <c r="A2365" t="s">
        <v>7659</v>
      </c>
      <c r="B2365" t="s">
        <v>1974</v>
      </c>
      <c r="C2365" t="s">
        <v>41</v>
      </c>
      <c r="D2365">
        <v>1993</v>
      </c>
      <c r="E2365" t="s">
        <v>7115</v>
      </c>
      <c r="F2365">
        <v>5.4</v>
      </c>
      <c r="G2365">
        <v>4300</v>
      </c>
      <c r="H2365" t="s">
        <v>5338</v>
      </c>
      <c r="I2365" t="s">
        <v>7660</v>
      </c>
      <c r="J2365" t="s">
        <v>7661</v>
      </c>
      <c r="K2365" t="s">
        <v>30</v>
      </c>
      <c r="L2365">
        <v>12000000</v>
      </c>
      <c r="M2365">
        <v>3335984</v>
      </c>
      <c r="N2365" t="s">
        <v>2067</v>
      </c>
      <c r="O2365">
        <v>85</v>
      </c>
      <c r="P2365" t="str">
        <f>IF(Table1[[#This Row],[score]]&gt;=8.5,"High",IF(Table1[[#This Row],[score]]&gt;=7,"Medium","Low"))</f>
        <v>Low</v>
      </c>
      <c r="Q2365" s="5">
        <f>Table1[[#This Row],[gross]]-Table1[[#This Row],[budget]]</f>
        <v>-8664016</v>
      </c>
      <c r="R2365" s="5" t="str">
        <f>IF(Table1[[#This Row],[Profit]]&gt;0,"Profit","Loss")</f>
        <v>Loss</v>
      </c>
      <c r="S2365" s="6" t="str">
        <f>FLOOR(Table1[[#This Row],[year]]-1900,10)+1900 &amp; "-" &amp; FLOOR(Table1[[#This Row],[year]]-1890,10)+1900</f>
        <v>1990-2000</v>
      </c>
      <c r="T2365" s="14" t="s">
        <v>21835</v>
      </c>
      <c r="AB2365" s="14"/>
    </row>
    <row r="2366" spans="1:28" hidden="1" x14ac:dyDescent="0.3">
      <c r="A2366" t="s">
        <v>7614</v>
      </c>
      <c r="B2366" t="s">
        <v>1974</v>
      </c>
      <c r="C2366" t="s">
        <v>34</v>
      </c>
      <c r="D2366">
        <v>1993</v>
      </c>
      <c r="E2366" t="s">
        <v>7511</v>
      </c>
      <c r="F2366">
        <v>6.6</v>
      </c>
      <c r="G2366">
        <v>5900</v>
      </c>
      <c r="H2366" t="s">
        <v>4383</v>
      </c>
      <c r="I2366" t="s">
        <v>4383</v>
      </c>
      <c r="J2366" t="s">
        <v>7615</v>
      </c>
      <c r="K2366" t="s">
        <v>448</v>
      </c>
      <c r="L2366">
        <v>6000000</v>
      </c>
      <c r="M2366">
        <v>3283371</v>
      </c>
      <c r="N2366" t="s">
        <v>7616</v>
      </c>
      <c r="O2366">
        <v>99</v>
      </c>
      <c r="P2366" t="str">
        <f>IF(Table1[[#This Row],[score]]&gt;=8.5,"High",IF(Table1[[#This Row],[score]]&gt;=7,"Medium","Low"))</f>
        <v>Low</v>
      </c>
      <c r="Q2366" s="5">
        <f>Table1[[#This Row],[gross]]-Table1[[#This Row],[budget]]</f>
        <v>-2716629</v>
      </c>
      <c r="R2366" s="5" t="str">
        <f>IF(Table1[[#This Row],[Profit]]&gt;0,"Profit","Loss")</f>
        <v>Loss</v>
      </c>
      <c r="S2366" s="6" t="str">
        <f>FLOOR(Table1[[#This Row],[year]]-1900,10)+1900 &amp; "-" &amp; FLOOR(Table1[[#This Row],[year]]-1890,10)+1900</f>
        <v>1990-2000</v>
      </c>
      <c r="T2366" s="14" t="s">
        <v>21835</v>
      </c>
      <c r="AB2366" s="14"/>
    </row>
    <row r="2367" spans="1:28" hidden="1" x14ac:dyDescent="0.3">
      <c r="A2367" t="s">
        <v>7490</v>
      </c>
      <c r="B2367" t="s">
        <v>16</v>
      </c>
      <c r="C2367" t="s">
        <v>104</v>
      </c>
      <c r="D2367">
        <v>1993</v>
      </c>
      <c r="E2367" t="s">
        <v>6896</v>
      </c>
      <c r="F2367">
        <v>6.6</v>
      </c>
      <c r="G2367">
        <v>13000</v>
      </c>
      <c r="H2367" t="s">
        <v>802</v>
      </c>
      <c r="I2367" t="s">
        <v>7491</v>
      </c>
      <c r="J2367" t="s">
        <v>3326</v>
      </c>
      <c r="K2367" t="s">
        <v>22</v>
      </c>
      <c r="L2367">
        <v>11500000</v>
      </c>
      <c r="M2367">
        <v>3275585</v>
      </c>
      <c r="N2367" t="s">
        <v>7492</v>
      </c>
      <c r="O2367">
        <v>110</v>
      </c>
      <c r="P2367" t="str">
        <f>IF(Table1[[#This Row],[score]]&gt;=8.5,"High",IF(Table1[[#This Row],[score]]&gt;=7,"Medium","Low"))</f>
        <v>Low</v>
      </c>
      <c r="Q2367" s="5">
        <f>Table1[[#This Row],[gross]]-Table1[[#This Row],[budget]]</f>
        <v>-8224415</v>
      </c>
      <c r="R2367" s="5" t="str">
        <f>IF(Table1[[#This Row],[Profit]]&gt;0,"Profit","Loss")</f>
        <v>Loss</v>
      </c>
      <c r="S2367" s="6" t="str">
        <f>FLOOR(Table1[[#This Row],[year]]-1900,10)+1900 &amp; "-" &amp; FLOOR(Table1[[#This Row],[year]]-1890,10)+1900</f>
        <v>1990-2000</v>
      </c>
      <c r="T2367" s="14" t="s">
        <v>21835</v>
      </c>
      <c r="AB2367" s="14"/>
    </row>
    <row r="2368" spans="1:28" hidden="1" x14ac:dyDescent="0.3">
      <c r="A2368" t="s">
        <v>7619</v>
      </c>
      <c r="B2368" t="s">
        <v>16</v>
      </c>
      <c r="C2368" t="s">
        <v>104</v>
      </c>
      <c r="D2368">
        <v>1993</v>
      </c>
      <c r="E2368" t="s">
        <v>7620</v>
      </c>
      <c r="F2368">
        <v>6.5</v>
      </c>
      <c r="G2368">
        <v>2000</v>
      </c>
      <c r="H2368" t="s">
        <v>7118</v>
      </c>
      <c r="I2368" t="s">
        <v>7118</v>
      </c>
      <c r="J2368" t="s">
        <v>7621</v>
      </c>
      <c r="K2368" t="s">
        <v>30</v>
      </c>
      <c r="L2368">
        <f>20500000</f>
        <v>20500000</v>
      </c>
      <c r="M2368">
        <v>3267313</v>
      </c>
      <c r="N2368" t="s">
        <v>1965</v>
      </c>
      <c r="O2368">
        <v>92</v>
      </c>
      <c r="P2368" t="str">
        <f>IF(Table1[[#This Row],[score]]&gt;=8.5,"High",IF(Table1[[#This Row],[score]]&gt;=7,"Medium","Low"))</f>
        <v>Low</v>
      </c>
      <c r="Q2368" s="5">
        <f>Table1[[#This Row],[gross]]-Table1[[#This Row],[budget]]</f>
        <v>-17232687</v>
      </c>
      <c r="R2368" s="5" t="str">
        <f>IF(Table1[[#This Row],[Profit]]&gt;0,"Profit","Loss")</f>
        <v>Loss</v>
      </c>
      <c r="S2368" s="6" t="str">
        <f>FLOOR(Table1[[#This Row],[year]]-1900,10)+1900 &amp; "-" &amp; FLOOR(Table1[[#This Row],[year]]-1890,10)+1900</f>
        <v>1990-2000</v>
      </c>
      <c r="T2368" s="14" t="s">
        <v>21835</v>
      </c>
      <c r="AB2368" s="14"/>
    </row>
    <row r="2369" spans="1:28" hidden="1" x14ac:dyDescent="0.3">
      <c r="A2369" t="s">
        <v>7776</v>
      </c>
      <c r="B2369" t="s">
        <v>1974</v>
      </c>
      <c r="C2369" t="s">
        <v>41</v>
      </c>
      <c r="D2369">
        <v>1993</v>
      </c>
      <c r="E2369" t="s">
        <v>6954</v>
      </c>
      <c r="F2369">
        <v>5.5</v>
      </c>
      <c r="G2369">
        <v>4100</v>
      </c>
      <c r="H2369" t="s">
        <v>7777</v>
      </c>
      <c r="I2369" t="s">
        <v>5983</v>
      </c>
      <c r="J2369" t="s">
        <v>5983</v>
      </c>
      <c r="K2369" t="s">
        <v>22</v>
      </c>
      <c r="L2369">
        <f>20500000</f>
        <v>20500000</v>
      </c>
      <c r="M2369">
        <v>3246063</v>
      </c>
      <c r="N2369" t="s">
        <v>4555</v>
      </c>
      <c r="O2369">
        <v>87</v>
      </c>
      <c r="P2369" t="str">
        <f>IF(Table1[[#This Row],[score]]&gt;=8.5,"High",IF(Table1[[#This Row],[score]]&gt;=7,"Medium","Low"))</f>
        <v>Low</v>
      </c>
      <c r="Q2369" s="5">
        <f>Table1[[#This Row],[gross]]-Table1[[#This Row],[budget]]</f>
        <v>-17253937</v>
      </c>
      <c r="R2369" s="5" t="str">
        <f>IF(Table1[[#This Row],[Profit]]&gt;0,"Profit","Loss")</f>
        <v>Loss</v>
      </c>
      <c r="S2369" s="6" t="str">
        <f>FLOOR(Table1[[#This Row],[year]]-1900,10)+1900 &amp; "-" &amp; FLOOR(Table1[[#This Row],[year]]-1890,10)+1900</f>
        <v>1990-2000</v>
      </c>
      <c r="T2369" s="14" t="s">
        <v>21835</v>
      </c>
      <c r="AB2369" s="14"/>
    </row>
    <row r="2370" spans="1:28" hidden="1" x14ac:dyDescent="0.3">
      <c r="A2370" t="s">
        <v>7735</v>
      </c>
      <c r="B2370" t="s">
        <v>1974</v>
      </c>
      <c r="C2370" t="s">
        <v>41</v>
      </c>
      <c r="D2370">
        <v>1993</v>
      </c>
      <c r="E2370" t="s">
        <v>7468</v>
      </c>
      <c r="F2370">
        <v>5.9</v>
      </c>
      <c r="G2370">
        <v>3200</v>
      </c>
      <c r="H2370" t="s">
        <v>5879</v>
      </c>
      <c r="I2370" t="s">
        <v>7736</v>
      </c>
      <c r="J2370" t="s">
        <v>1205</v>
      </c>
      <c r="K2370" t="s">
        <v>30</v>
      </c>
      <c r="L2370">
        <v>13000000</v>
      </c>
      <c r="M2370">
        <v>3125424</v>
      </c>
      <c r="N2370" t="s">
        <v>2714</v>
      </c>
      <c r="O2370">
        <v>98</v>
      </c>
      <c r="P2370" t="str">
        <f>IF(Table1[[#This Row],[score]]&gt;=8.5,"High",IF(Table1[[#This Row],[score]]&gt;=7,"Medium","Low"))</f>
        <v>Low</v>
      </c>
      <c r="Q2370" s="5">
        <f>Table1[[#This Row],[gross]]-Table1[[#This Row],[budget]]</f>
        <v>-9874576</v>
      </c>
      <c r="R2370" s="5" t="str">
        <f>IF(Table1[[#This Row],[Profit]]&gt;0,"Profit","Loss")</f>
        <v>Loss</v>
      </c>
      <c r="S2370" s="6" t="str">
        <f>FLOOR(Table1[[#This Row],[year]]-1900,10)+1900 &amp; "-" &amp; FLOOR(Table1[[#This Row],[year]]-1890,10)+1900</f>
        <v>1990-2000</v>
      </c>
      <c r="T2370" s="14" t="s">
        <v>21835</v>
      </c>
      <c r="AB2370" s="14"/>
    </row>
    <row r="2371" spans="1:28" hidden="1" x14ac:dyDescent="0.3">
      <c r="A2371" t="s">
        <v>7505</v>
      </c>
      <c r="B2371" t="s">
        <v>33</v>
      </c>
      <c r="C2371" t="s">
        <v>25</v>
      </c>
      <c r="D2371">
        <v>1993</v>
      </c>
      <c r="E2371" t="s">
        <v>7148</v>
      </c>
      <c r="F2371">
        <v>6.3</v>
      </c>
      <c r="G2371">
        <v>6500</v>
      </c>
      <c r="H2371" t="s">
        <v>7506</v>
      </c>
      <c r="I2371" t="s">
        <v>7507</v>
      </c>
      <c r="J2371" t="s">
        <v>7508</v>
      </c>
      <c r="K2371" t="s">
        <v>30</v>
      </c>
      <c r="L2371">
        <v>2600000</v>
      </c>
      <c r="M2371">
        <v>2850263</v>
      </c>
      <c r="N2371" t="s">
        <v>7509</v>
      </c>
      <c r="O2371">
        <v>91</v>
      </c>
      <c r="P2371" t="str">
        <f>IF(Table1[[#This Row],[score]]&gt;=8.5,"High",IF(Table1[[#This Row],[score]]&gt;=7,"Medium","Low"))</f>
        <v>Low</v>
      </c>
      <c r="Q2371" s="5">
        <f>Table1[[#This Row],[gross]]-Table1[[#This Row],[budget]]</f>
        <v>250263</v>
      </c>
      <c r="R2371" s="5" t="str">
        <f>IF(Table1[[#This Row],[Profit]]&gt;0,"Profit","Loss")</f>
        <v>Profit</v>
      </c>
      <c r="S2371" s="6" t="str">
        <f>FLOOR(Table1[[#This Row],[year]]-1900,10)+1900 &amp; "-" &amp; FLOOR(Table1[[#This Row],[year]]-1890,10)+1900</f>
        <v>1990-2000</v>
      </c>
      <c r="T2371" s="14" t="s">
        <v>21835</v>
      </c>
      <c r="AB2371" s="14"/>
    </row>
    <row r="2372" spans="1:28" hidden="1" x14ac:dyDescent="0.3">
      <c r="A2372" t="s">
        <v>7628</v>
      </c>
      <c r="B2372" t="s">
        <v>1974</v>
      </c>
      <c r="C2372" t="s">
        <v>41</v>
      </c>
      <c r="D2372">
        <v>1993</v>
      </c>
      <c r="E2372" t="s">
        <v>6979</v>
      </c>
      <c r="F2372">
        <v>5.0999999999999996</v>
      </c>
      <c r="G2372">
        <v>2100</v>
      </c>
      <c r="H2372" t="s">
        <v>7629</v>
      </c>
      <c r="I2372" t="s">
        <v>7630</v>
      </c>
      <c r="J2372" t="s">
        <v>7631</v>
      </c>
      <c r="K2372" t="s">
        <v>30</v>
      </c>
      <c r="L2372">
        <v>13000000</v>
      </c>
      <c r="M2372">
        <v>2570550</v>
      </c>
      <c r="N2372" t="s">
        <v>7632</v>
      </c>
      <c r="O2372">
        <v>90</v>
      </c>
      <c r="P2372" t="str">
        <f>IF(Table1[[#This Row],[score]]&gt;=8.5,"High",IF(Table1[[#This Row],[score]]&gt;=7,"Medium","Low"))</f>
        <v>Low</v>
      </c>
      <c r="Q2372" s="5">
        <f>Table1[[#This Row],[gross]]-Table1[[#This Row],[budget]]</f>
        <v>-10429450</v>
      </c>
      <c r="R2372" s="5" t="str">
        <f>IF(Table1[[#This Row],[Profit]]&gt;0,"Profit","Loss")</f>
        <v>Loss</v>
      </c>
      <c r="S2372" s="6" t="str">
        <f>FLOOR(Table1[[#This Row],[year]]-1900,10)+1900 &amp; "-" &amp; FLOOR(Table1[[#This Row],[year]]-1890,10)+1900</f>
        <v>1990-2000</v>
      </c>
      <c r="T2372" s="14" t="s">
        <v>21835</v>
      </c>
      <c r="AB2372" s="14"/>
    </row>
    <row r="2373" spans="1:28" hidden="1" x14ac:dyDescent="0.3">
      <c r="A2373" t="s">
        <v>7583</v>
      </c>
      <c r="B2373" t="s">
        <v>16</v>
      </c>
      <c r="C2373" t="s">
        <v>104</v>
      </c>
      <c r="D2373">
        <v>1993</v>
      </c>
      <c r="E2373" t="s">
        <v>7584</v>
      </c>
      <c r="F2373">
        <v>7</v>
      </c>
      <c r="G2373">
        <v>21000</v>
      </c>
      <c r="H2373" t="s">
        <v>5261</v>
      </c>
      <c r="I2373" t="s">
        <v>5261</v>
      </c>
      <c r="J2373" t="s">
        <v>1519</v>
      </c>
      <c r="K2373" t="s">
        <v>30</v>
      </c>
      <c r="L2373">
        <v>8000000</v>
      </c>
      <c r="M2373">
        <v>2502551</v>
      </c>
      <c r="N2373" t="s">
        <v>7585</v>
      </c>
      <c r="O2373">
        <v>98</v>
      </c>
      <c r="P2373" t="str">
        <f>IF(Table1[[#This Row],[score]]&gt;=8.5,"High",IF(Table1[[#This Row],[score]]&gt;=7,"Medium","Low"))</f>
        <v>Medium</v>
      </c>
      <c r="Q2373" s="5">
        <f>Table1[[#This Row],[gross]]-Table1[[#This Row],[budget]]</f>
        <v>-5497449</v>
      </c>
      <c r="R2373" s="5" t="str">
        <f>IF(Table1[[#This Row],[Profit]]&gt;0,"Profit","Loss")</f>
        <v>Loss</v>
      </c>
      <c r="S2373" s="6" t="str">
        <f>FLOOR(Table1[[#This Row],[year]]-1900,10)+1900 &amp; "-" &amp; FLOOR(Table1[[#This Row],[year]]-1890,10)+1900</f>
        <v>1990-2000</v>
      </c>
      <c r="T2373" s="14" t="s">
        <v>21846</v>
      </c>
      <c r="AB2373" s="14"/>
    </row>
    <row r="2374" spans="1:28" hidden="1" x14ac:dyDescent="0.3">
      <c r="A2374" t="s">
        <v>7753</v>
      </c>
      <c r="B2374" t="s">
        <v>33</v>
      </c>
      <c r="C2374" t="s">
        <v>41</v>
      </c>
      <c r="D2374">
        <v>1993</v>
      </c>
      <c r="E2374" t="s">
        <v>7511</v>
      </c>
      <c r="F2374">
        <v>3.9</v>
      </c>
      <c r="G2374">
        <v>5000</v>
      </c>
      <c r="H2374" t="s">
        <v>702</v>
      </c>
      <c r="I2374" t="s">
        <v>7754</v>
      </c>
      <c r="J2374" t="s">
        <v>6700</v>
      </c>
      <c r="K2374" t="s">
        <v>306</v>
      </c>
      <c r="L2374">
        <v>25000000</v>
      </c>
      <c r="M2374">
        <v>2438031</v>
      </c>
      <c r="N2374" t="s">
        <v>3135</v>
      </c>
      <c r="O2374">
        <v>93</v>
      </c>
      <c r="P2374" t="str">
        <f>IF(Table1[[#This Row],[score]]&gt;=8.5,"High",IF(Table1[[#This Row],[score]]&gt;=7,"Medium","Low"))</f>
        <v>Low</v>
      </c>
      <c r="Q2374" s="5">
        <f>Table1[[#This Row],[gross]]-Table1[[#This Row],[budget]]</f>
        <v>-22561969</v>
      </c>
      <c r="R2374" s="5" t="str">
        <f>IF(Table1[[#This Row],[Profit]]&gt;0,"Profit","Loss")</f>
        <v>Loss</v>
      </c>
      <c r="S2374" s="6" t="str">
        <f>FLOOR(Table1[[#This Row],[year]]-1900,10)+1900 &amp; "-" &amp; FLOOR(Table1[[#This Row],[year]]-1890,10)+1900</f>
        <v>1990-2000</v>
      </c>
      <c r="T2374" s="14" t="s">
        <v>21835</v>
      </c>
      <c r="AB2374" s="14"/>
    </row>
    <row r="2375" spans="1:28" hidden="1" x14ac:dyDescent="0.3">
      <c r="A2375" t="s">
        <v>7410</v>
      </c>
      <c r="B2375" t="s">
        <v>16</v>
      </c>
      <c r="C2375" t="s">
        <v>104</v>
      </c>
      <c r="D2375">
        <v>1993</v>
      </c>
      <c r="E2375" t="s">
        <v>6979</v>
      </c>
      <c r="F2375">
        <v>6.7</v>
      </c>
      <c r="G2375">
        <v>52000</v>
      </c>
      <c r="H2375" t="s">
        <v>7411</v>
      </c>
      <c r="I2375" t="s">
        <v>7412</v>
      </c>
      <c r="J2375" t="s">
        <v>6471</v>
      </c>
      <c r="K2375" t="s">
        <v>30</v>
      </c>
      <c r="L2375">
        <v>9000000</v>
      </c>
      <c r="M2375">
        <v>2395231</v>
      </c>
      <c r="N2375" t="s">
        <v>219</v>
      </c>
      <c r="O2375">
        <v>117</v>
      </c>
      <c r="P2375" t="str">
        <f>IF(Table1[[#This Row],[score]]&gt;=8.5,"High",IF(Table1[[#This Row],[score]]&gt;=7,"Medium","Low"))</f>
        <v>Low</v>
      </c>
      <c r="Q2375" s="5">
        <f>Table1[[#This Row],[gross]]-Table1[[#This Row],[budget]]</f>
        <v>-6604769</v>
      </c>
      <c r="R2375" s="5" t="str">
        <f>IF(Table1[[#This Row],[Profit]]&gt;0,"Profit","Loss")</f>
        <v>Loss</v>
      </c>
      <c r="S2375" s="6" t="str">
        <f>FLOOR(Table1[[#This Row],[year]]-1900,10)+1900 &amp; "-" &amp; FLOOR(Table1[[#This Row],[year]]-1890,10)+1900</f>
        <v>1990-2000</v>
      </c>
      <c r="T2375" s="14" t="s">
        <v>21835</v>
      </c>
      <c r="AB2375" s="14"/>
    </row>
    <row r="2376" spans="1:28" hidden="1" x14ac:dyDescent="0.3">
      <c r="A2376" t="s">
        <v>7784</v>
      </c>
      <c r="B2376" t="s">
        <v>337</v>
      </c>
      <c r="C2376" t="s">
        <v>237</v>
      </c>
      <c r="D2376">
        <v>1993</v>
      </c>
      <c r="E2376" t="s">
        <v>7314</v>
      </c>
      <c r="F2376">
        <v>5.9</v>
      </c>
      <c r="G2376">
        <v>1900</v>
      </c>
      <c r="H2376" t="s">
        <v>3827</v>
      </c>
      <c r="I2376" t="s">
        <v>7785</v>
      </c>
      <c r="J2376" t="s">
        <v>7786</v>
      </c>
      <c r="K2376" t="s">
        <v>30</v>
      </c>
      <c r="L2376">
        <v>19000000</v>
      </c>
      <c r="M2376">
        <v>2119994</v>
      </c>
      <c r="N2376" t="s">
        <v>7787</v>
      </c>
      <c r="O2376">
        <v>92</v>
      </c>
      <c r="P2376" t="str">
        <f>IF(Table1[[#This Row],[score]]&gt;=8.5,"High",IF(Table1[[#This Row],[score]]&gt;=7,"Medium","Low"))</f>
        <v>Low</v>
      </c>
      <c r="Q2376" s="5">
        <f>Table1[[#This Row],[gross]]-Table1[[#This Row],[budget]]</f>
        <v>-16880006</v>
      </c>
      <c r="R2376" s="5" t="str">
        <f>IF(Table1[[#This Row],[Profit]]&gt;0,"Profit","Loss")</f>
        <v>Loss</v>
      </c>
      <c r="S2376" s="6" t="str">
        <f>FLOOR(Table1[[#This Row],[year]]-1900,10)+1900 &amp; "-" &amp; FLOOR(Table1[[#This Row],[year]]-1890,10)+1900</f>
        <v>1990-2000</v>
      </c>
      <c r="T2376" s="14" t="s">
        <v>21835</v>
      </c>
      <c r="AB2376" s="14"/>
    </row>
    <row r="2377" spans="1:28" hidden="1" x14ac:dyDescent="0.3">
      <c r="A2377" t="s">
        <v>7670</v>
      </c>
      <c r="B2377" t="s">
        <v>2676</v>
      </c>
      <c r="C2377" t="s">
        <v>41</v>
      </c>
      <c r="D2377">
        <v>1993</v>
      </c>
      <c r="E2377" t="s">
        <v>7610</v>
      </c>
      <c r="F2377">
        <v>6.5</v>
      </c>
      <c r="G2377">
        <v>13000</v>
      </c>
      <c r="H2377" t="s">
        <v>3434</v>
      </c>
      <c r="I2377" t="s">
        <v>3434</v>
      </c>
      <c r="J2377" t="s">
        <v>1930</v>
      </c>
      <c r="K2377" t="s">
        <v>1099</v>
      </c>
      <c r="L2377">
        <f>20500000</f>
        <v>20500000</v>
      </c>
      <c r="M2377">
        <v>2019581</v>
      </c>
      <c r="N2377" t="s">
        <v>5148</v>
      </c>
      <c r="O2377">
        <v>114</v>
      </c>
      <c r="P2377" t="str">
        <f>IF(Table1[[#This Row],[score]]&gt;=8.5,"High",IF(Table1[[#This Row],[score]]&gt;=7,"Medium","Low"))</f>
        <v>Low</v>
      </c>
      <c r="Q2377" s="5">
        <f>Table1[[#This Row],[gross]]-Table1[[#This Row],[budget]]</f>
        <v>-18480419</v>
      </c>
      <c r="R2377" s="5" t="str">
        <f>IF(Table1[[#This Row],[Profit]]&gt;0,"Profit","Loss")</f>
        <v>Loss</v>
      </c>
      <c r="S2377" s="6" t="str">
        <f>FLOOR(Table1[[#This Row],[year]]-1900,10)+1900 &amp; "-" &amp; FLOOR(Table1[[#This Row],[year]]-1890,10)+1900</f>
        <v>1990-2000</v>
      </c>
      <c r="T2377" s="14" t="s">
        <v>21835</v>
      </c>
      <c r="AB2377" s="14"/>
    </row>
    <row r="2378" spans="1:28" hidden="1" x14ac:dyDescent="0.3">
      <c r="A2378" t="s">
        <v>7810</v>
      </c>
      <c r="B2378" t="s">
        <v>16</v>
      </c>
      <c r="C2378" t="s">
        <v>41</v>
      </c>
      <c r="D2378">
        <v>1993</v>
      </c>
      <c r="E2378" t="s">
        <v>6954</v>
      </c>
      <c r="F2378">
        <v>6</v>
      </c>
      <c r="G2378">
        <v>2400</v>
      </c>
      <c r="H2378" t="s">
        <v>7811</v>
      </c>
      <c r="I2378" t="s">
        <v>7811</v>
      </c>
      <c r="J2378" t="s">
        <v>1495</v>
      </c>
      <c r="K2378" t="s">
        <v>30</v>
      </c>
      <c r="L2378">
        <v>8000000</v>
      </c>
      <c r="M2378">
        <v>1884814</v>
      </c>
      <c r="N2378" t="s">
        <v>3705</v>
      </c>
      <c r="O2378">
        <v>99</v>
      </c>
      <c r="P2378" t="str">
        <f>IF(Table1[[#This Row],[score]]&gt;=8.5,"High",IF(Table1[[#This Row],[score]]&gt;=7,"Medium","Low"))</f>
        <v>Low</v>
      </c>
      <c r="Q2378" s="5">
        <f>Table1[[#This Row],[gross]]-Table1[[#This Row],[budget]]</f>
        <v>-6115186</v>
      </c>
      <c r="R2378" s="5" t="str">
        <f>IF(Table1[[#This Row],[Profit]]&gt;0,"Profit","Loss")</f>
        <v>Loss</v>
      </c>
      <c r="S2378" s="6" t="str">
        <f>FLOOR(Table1[[#This Row],[year]]-1900,10)+1900 &amp; "-" &amp; FLOOR(Table1[[#This Row],[year]]-1890,10)+1900</f>
        <v>1990-2000</v>
      </c>
      <c r="T2378" s="14" t="s">
        <v>21835</v>
      </c>
      <c r="AB2378" s="14"/>
    </row>
    <row r="2379" spans="1:28" hidden="1" x14ac:dyDescent="0.3">
      <c r="A2379" t="s">
        <v>7486</v>
      </c>
      <c r="B2379" t="s">
        <v>16</v>
      </c>
      <c r="C2379" t="s">
        <v>17</v>
      </c>
      <c r="D2379">
        <v>1993</v>
      </c>
      <c r="E2379" t="s">
        <v>6979</v>
      </c>
      <c r="F2379">
        <v>4.7</v>
      </c>
      <c r="G2379">
        <v>12000</v>
      </c>
      <c r="H2379" t="s">
        <v>7487</v>
      </c>
      <c r="I2379" t="s">
        <v>7488</v>
      </c>
      <c r="J2379" t="s">
        <v>5109</v>
      </c>
      <c r="K2379" t="s">
        <v>30</v>
      </c>
      <c r="L2379">
        <f>20500000</f>
        <v>20500000</v>
      </c>
      <c r="M2379">
        <v>1796389</v>
      </c>
      <c r="N2379" t="s">
        <v>7489</v>
      </c>
      <c r="O2379">
        <v>107</v>
      </c>
      <c r="P2379" t="str">
        <f>IF(Table1[[#This Row],[score]]&gt;=8.5,"High",IF(Table1[[#This Row],[score]]&gt;=7,"Medium","Low"))</f>
        <v>Low</v>
      </c>
      <c r="Q2379" s="5">
        <f>Table1[[#This Row],[gross]]-Table1[[#This Row],[budget]]</f>
        <v>-18703611</v>
      </c>
      <c r="R2379" s="5" t="str">
        <f>IF(Table1[[#This Row],[Profit]]&gt;0,"Profit","Loss")</f>
        <v>Loss</v>
      </c>
      <c r="S2379" s="6" t="str">
        <f>FLOOR(Table1[[#This Row],[year]]-1900,10)+1900 &amp; "-" &amp; FLOOR(Table1[[#This Row],[year]]-1890,10)+1900</f>
        <v>1990-2000</v>
      </c>
      <c r="T2379" s="14" t="s">
        <v>21835</v>
      </c>
      <c r="AB2379" s="14"/>
    </row>
    <row r="2380" spans="1:28" hidden="1" x14ac:dyDescent="0.3">
      <c r="A2380" t="s">
        <v>7295</v>
      </c>
      <c r="B2380" t="s">
        <v>443</v>
      </c>
      <c r="C2380" t="s">
        <v>41</v>
      </c>
      <c r="D2380">
        <v>1993</v>
      </c>
      <c r="E2380" t="s">
        <v>6896</v>
      </c>
      <c r="F2380">
        <v>7.8</v>
      </c>
      <c r="G2380">
        <v>36000</v>
      </c>
      <c r="H2380" t="s">
        <v>4816</v>
      </c>
      <c r="I2380" t="s">
        <v>4816</v>
      </c>
      <c r="J2380" t="s">
        <v>7296</v>
      </c>
      <c r="K2380" t="s">
        <v>22</v>
      </c>
      <c r="L2380">
        <f>20500000</f>
        <v>20500000</v>
      </c>
      <c r="M2380">
        <v>1769305</v>
      </c>
      <c r="N2380" t="s">
        <v>7297</v>
      </c>
      <c r="O2380">
        <v>132</v>
      </c>
      <c r="P2380" t="str">
        <f>IF(Table1[[#This Row],[score]]&gt;=8.5,"High",IF(Table1[[#This Row],[score]]&gt;=7,"Medium","Low"))</f>
        <v>Medium</v>
      </c>
      <c r="Q2380" s="5">
        <f>Table1[[#This Row],[gross]]-Table1[[#This Row],[budget]]</f>
        <v>-18730695</v>
      </c>
      <c r="R2380" s="5" t="str">
        <f>IF(Table1[[#This Row],[Profit]]&gt;0,"Profit","Loss")</f>
        <v>Loss</v>
      </c>
      <c r="S2380" s="6" t="str">
        <f>FLOOR(Table1[[#This Row],[year]]-1900,10)+1900 &amp; "-" &amp; FLOOR(Table1[[#This Row],[year]]-1890,10)+1900</f>
        <v>1990-2000</v>
      </c>
      <c r="T2380" s="14" t="s">
        <v>21835</v>
      </c>
      <c r="AB2380" s="14"/>
    </row>
    <row r="2381" spans="1:28" hidden="1" x14ac:dyDescent="0.3">
      <c r="A2381" t="s">
        <v>7731</v>
      </c>
      <c r="B2381" t="s">
        <v>16</v>
      </c>
      <c r="C2381" t="s">
        <v>52</v>
      </c>
      <c r="D2381">
        <v>1993</v>
      </c>
      <c r="E2381" t="s">
        <v>7417</v>
      </c>
      <c r="F2381">
        <v>3.6</v>
      </c>
      <c r="G2381">
        <v>3700</v>
      </c>
      <c r="H2381" t="s">
        <v>5941</v>
      </c>
      <c r="I2381" t="s">
        <v>7732</v>
      </c>
      <c r="J2381" t="s">
        <v>7733</v>
      </c>
      <c r="K2381" t="s">
        <v>30</v>
      </c>
      <c r="L2381">
        <v>850000</v>
      </c>
      <c r="M2381">
        <v>1753979</v>
      </c>
      <c r="N2381" t="s">
        <v>7734</v>
      </c>
      <c r="O2381">
        <v>83</v>
      </c>
      <c r="P2381" t="str">
        <f>IF(Table1[[#This Row],[score]]&gt;=8.5,"High",IF(Table1[[#This Row],[score]]&gt;=7,"Medium","Low"))</f>
        <v>Low</v>
      </c>
      <c r="Q2381" s="5">
        <f>Table1[[#This Row],[gross]]-Table1[[#This Row],[budget]]</f>
        <v>903979</v>
      </c>
      <c r="R2381" s="5" t="str">
        <f>IF(Table1[[#This Row],[Profit]]&gt;0,"Profit","Loss")</f>
        <v>Profit</v>
      </c>
      <c r="S2381" s="6" t="str">
        <f>FLOOR(Table1[[#This Row],[year]]-1900,10)+1900 &amp; "-" &amp; FLOOR(Table1[[#This Row],[year]]-1890,10)+1900</f>
        <v>1990-2000</v>
      </c>
      <c r="T2381" s="14" t="s">
        <v>21835</v>
      </c>
      <c r="AB2381" s="14"/>
    </row>
    <row r="2382" spans="1:28" hidden="1" x14ac:dyDescent="0.3">
      <c r="A2382" t="s">
        <v>7646</v>
      </c>
      <c r="B2382" t="s">
        <v>16</v>
      </c>
      <c r="C2382" t="s">
        <v>41</v>
      </c>
      <c r="D2382">
        <v>1993</v>
      </c>
      <c r="E2382" t="s">
        <v>7647</v>
      </c>
      <c r="F2382">
        <v>4.4000000000000004</v>
      </c>
      <c r="G2382">
        <v>7100</v>
      </c>
      <c r="H2382" t="s">
        <v>5175</v>
      </c>
      <c r="I2382" t="s">
        <v>7648</v>
      </c>
      <c r="J2382" t="s">
        <v>7649</v>
      </c>
      <c r="K2382" t="s">
        <v>30</v>
      </c>
      <c r="L2382">
        <v>8000000</v>
      </c>
      <c r="M2382">
        <v>1708873</v>
      </c>
      <c r="N2382" t="s">
        <v>2001</v>
      </c>
      <c r="O2382">
        <v>106</v>
      </c>
      <c r="P2382" t="str">
        <f>IF(Table1[[#This Row],[score]]&gt;=8.5,"High",IF(Table1[[#This Row],[score]]&gt;=7,"Medium","Low"))</f>
        <v>Low</v>
      </c>
      <c r="Q2382" s="5">
        <f>Table1[[#This Row],[gross]]-Table1[[#This Row],[budget]]</f>
        <v>-6291127</v>
      </c>
      <c r="R2382" s="5" t="str">
        <f>IF(Table1[[#This Row],[Profit]]&gt;0,"Profit","Loss")</f>
        <v>Loss</v>
      </c>
      <c r="S2382" s="6" t="str">
        <f>FLOOR(Table1[[#This Row],[year]]-1900,10)+1900 &amp; "-" &amp; FLOOR(Table1[[#This Row],[year]]-1890,10)+1900</f>
        <v>1990-2000</v>
      </c>
      <c r="T2382" s="14" t="s">
        <v>21835</v>
      </c>
      <c r="AB2382" s="14"/>
    </row>
    <row r="2383" spans="1:28" hidden="1" x14ac:dyDescent="0.3">
      <c r="A2383" t="s">
        <v>7664</v>
      </c>
      <c r="B2383" t="s">
        <v>443</v>
      </c>
      <c r="C2383" t="s">
        <v>17</v>
      </c>
      <c r="D2383">
        <v>1993</v>
      </c>
      <c r="E2383" t="s">
        <v>7665</v>
      </c>
      <c r="F2383">
        <v>7.4</v>
      </c>
      <c r="G2383">
        <v>8300</v>
      </c>
      <c r="H2383" t="s">
        <v>7666</v>
      </c>
      <c r="I2383" t="s">
        <v>7666</v>
      </c>
      <c r="J2383" t="s">
        <v>7667</v>
      </c>
      <c r="K2383" t="s">
        <v>7668</v>
      </c>
      <c r="L2383">
        <f>20500000</f>
        <v>20500000</v>
      </c>
      <c r="M2383">
        <v>1700992</v>
      </c>
      <c r="N2383" t="s">
        <v>7669</v>
      </c>
      <c r="O2383">
        <v>104</v>
      </c>
      <c r="P2383" t="str">
        <f>IF(Table1[[#This Row],[score]]&gt;=8.5,"High",IF(Table1[[#This Row],[score]]&gt;=7,"Medium","Low"))</f>
        <v>Medium</v>
      </c>
      <c r="Q2383" s="5">
        <f>Table1[[#This Row],[gross]]-Table1[[#This Row],[budget]]</f>
        <v>-18799008</v>
      </c>
      <c r="R2383" s="5" t="str">
        <f>IF(Table1[[#This Row],[Profit]]&gt;0,"Profit","Loss")</f>
        <v>Loss</v>
      </c>
      <c r="S2383" s="6" t="str">
        <f>FLOOR(Table1[[#This Row],[year]]-1900,10)+1900 &amp; "-" &amp; FLOOR(Table1[[#This Row],[year]]-1890,10)+1900</f>
        <v>1990-2000</v>
      </c>
      <c r="T2383" s="14" t="s">
        <v>21835</v>
      </c>
      <c r="AB2383" s="14"/>
    </row>
    <row r="2384" spans="1:28" hidden="1" x14ac:dyDescent="0.3">
      <c r="A2384" t="s">
        <v>7698</v>
      </c>
      <c r="B2384" t="s">
        <v>33</v>
      </c>
      <c r="C2384" t="s">
        <v>63</v>
      </c>
      <c r="D2384">
        <v>1993</v>
      </c>
      <c r="E2384" t="s">
        <v>7398</v>
      </c>
      <c r="F2384">
        <v>7.1</v>
      </c>
      <c r="G2384">
        <v>3000</v>
      </c>
      <c r="H2384" t="s">
        <v>187</v>
      </c>
      <c r="I2384" t="s">
        <v>5568</v>
      </c>
      <c r="J2384" t="s">
        <v>6189</v>
      </c>
      <c r="K2384" t="s">
        <v>30</v>
      </c>
      <c r="L2384">
        <v>12000000</v>
      </c>
      <c r="M2384">
        <v>1677807</v>
      </c>
      <c r="N2384" t="s">
        <v>2212</v>
      </c>
      <c r="O2384">
        <v>104</v>
      </c>
      <c r="P2384" t="str">
        <f>IF(Table1[[#This Row],[score]]&gt;=8.5,"High",IF(Table1[[#This Row],[score]]&gt;=7,"Medium","Low"))</f>
        <v>Medium</v>
      </c>
      <c r="Q2384" s="5">
        <f>Table1[[#This Row],[gross]]-Table1[[#This Row],[budget]]</f>
        <v>-10322193</v>
      </c>
      <c r="R2384" s="5" t="str">
        <f>IF(Table1[[#This Row],[Profit]]&gt;0,"Profit","Loss")</f>
        <v>Loss</v>
      </c>
      <c r="S2384" s="6" t="str">
        <f>FLOOR(Table1[[#This Row],[year]]-1900,10)+1900 &amp; "-" &amp; FLOOR(Table1[[#This Row],[year]]-1890,10)+1900</f>
        <v>1990-2000</v>
      </c>
      <c r="T2384" s="14" t="s">
        <v>21835</v>
      </c>
      <c r="AB2384" s="14"/>
    </row>
    <row r="2385" spans="1:28" hidden="1" x14ac:dyDescent="0.3">
      <c r="A2385" t="s">
        <v>7804</v>
      </c>
      <c r="B2385" t="s">
        <v>1974</v>
      </c>
      <c r="C2385" t="s">
        <v>25</v>
      </c>
      <c r="D2385">
        <v>1993</v>
      </c>
      <c r="E2385" t="s">
        <v>7314</v>
      </c>
      <c r="F2385">
        <v>5.7</v>
      </c>
      <c r="G2385">
        <v>1400</v>
      </c>
      <c r="H2385" t="s">
        <v>7805</v>
      </c>
      <c r="I2385" t="s">
        <v>4202</v>
      </c>
      <c r="J2385" t="s">
        <v>7806</v>
      </c>
      <c r="K2385" t="s">
        <v>30</v>
      </c>
      <c r="L2385">
        <v>18000000</v>
      </c>
      <c r="M2385">
        <v>1640220</v>
      </c>
      <c r="N2385" t="s">
        <v>5059</v>
      </c>
      <c r="O2385">
        <v>96</v>
      </c>
      <c r="P2385" t="str">
        <f>IF(Table1[[#This Row],[score]]&gt;=8.5,"High",IF(Table1[[#This Row],[score]]&gt;=7,"Medium","Low"))</f>
        <v>Low</v>
      </c>
      <c r="Q2385" s="5">
        <f>Table1[[#This Row],[gross]]-Table1[[#This Row],[budget]]</f>
        <v>-16359780</v>
      </c>
      <c r="R2385" s="5" t="str">
        <f>IF(Table1[[#This Row],[Profit]]&gt;0,"Profit","Loss")</f>
        <v>Loss</v>
      </c>
      <c r="S2385" s="6" t="str">
        <f>FLOOR(Table1[[#This Row],[year]]-1900,10)+1900 &amp; "-" &amp; FLOOR(Table1[[#This Row],[year]]-1890,10)+1900</f>
        <v>1990-2000</v>
      </c>
      <c r="T2385" s="14" t="s">
        <v>21835</v>
      </c>
      <c r="AB2385" s="14"/>
    </row>
    <row r="2386" spans="1:28" hidden="1" x14ac:dyDescent="0.3">
      <c r="A2386" t="s">
        <v>7671</v>
      </c>
      <c r="B2386" t="s">
        <v>500</v>
      </c>
      <c r="C2386" t="s">
        <v>17</v>
      </c>
      <c r="D2386">
        <v>1993</v>
      </c>
      <c r="E2386" t="s">
        <v>7414</v>
      </c>
      <c r="F2386">
        <v>5.7</v>
      </c>
      <c r="G2386">
        <v>1900</v>
      </c>
      <c r="H2386" t="s">
        <v>4340</v>
      </c>
      <c r="I2386" t="s">
        <v>7672</v>
      </c>
      <c r="J2386" t="s">
        <v>7673</v>
      </c>
      <c r="K2386" t="s">
        <v>248</v>
      </c>
      <c r="L2386">
        <f>20500000</f>
        <v>20500000</v>
      </c>
      <c r="M2386">
        <v>1614784</v>
      </c>
      <c r="N2386" t="s">
        <v>7674</v>
      </c>
      <c r="O2386">
        <v>98</v>
      </c>
      <c r="P2386" t="str">
        <f>IF(Table1[[#This Row],[score]]&gt;=8.5,"High",IF(Table1[[#This Row],[score]]&gt;=7,"Medium","Low"))</f>
        <v>Low</v>
      </c>
      <c r="Q2386" s="5">
        <f>Table1[[#This Row],[gross]]-Table1[[#This Row],[budget]]</f>
        <v>-18885216</v>
      </c>
      <c r="R2386" s="5" t="str">
        <f>IF(Table1[[#This Row],[Profit]]&gt;0,"Profit","Loss")</f>
        <v>Loss</v>
      </c>
      <c r="S2386" s="6" t="str">
        <f>FLOOR(Table1[[#This Row],[year]]-1900,10)+1900 &amp; "-" &amp; FLOOR(Table1[[#This Row],[year]]-1890,10)+1900</f>
        <v>1990-2000</v>
      </c>
      <c r="T2386" s="14" t="s">
        <v>21835</v>
      </c>
      <c r="AB2386" s="14"/>
    </row>
    <row r="2387" spans="1:28" hidden="1" x14ac:dyDescent="0.3">
      <c r="A2387" t="s">
        <v>7611</v>
      </c>
      <c r="B2387" t="s">
        <v>16</v>
      </c>
      <c r="C2387" t="s">
        <v>17</v>
      </c>
      <c r="D2387">
        <v>1993</v>
      </c>
      <c r="E2387" t="s">
        <v>7302</v>
      </c>
      <c r="F2387">
        <v>6.8</v>
      </c>
      <c r="G2387">
        <v>9000</v>
      </c>
      <c r="H2387" t="s">
        <v>569</v>
      </c>
      <c r="I2387" t="s">
        <v>7612</v>
      </c>
      <c r="J2387" t="s">
        <v>4521</v>
      </c>
      <c r="K2387" t="s">
        <v>30</v>
      </c>
      <c r="L2387">
        <f>20500000</f>
        <v>20500000</v>
      </c>
      <c r="M2387">
        <v>1498795</v>
      </c>
      <c r="N2387" t="s">
        <v>6231</v>
      </c>
      <c r="O2387">
        <v>101</v>
      </c>
      <c r="P2387" t="str">
        <f>IF(Table1[[#This Row],[score]]&gt;=8.5,"High",IF(Table1[[#This Row],[score]]&gt;=7,"Medium","Low"))</f>
        <v>Low</v>
      </c>
      <c r="Q2387" s="5">
        <f>Table1[[#This Row],[gross]]-Table1[[#This Row],[budget]]</f>
        <v>-19001205</v>
      </c>
      <c r="R2387" s="5" t="str">
        <f>IF(Table1[[#This Row],[Profit]]&gt;0,"Profit","Loss")</f>
        <v>Loss</v>
      </c>
      <c r="S2387" s="6" t="str">
        <f>FLOOR(Table1[[#This Row],[year]]-1900,10)+1900 &amp; "-" &amp; FLOOR(Table1[[#This Row],[year]]-1890,10)+1900</f>
        <v>1990-2000</v>
      </c>
      <c r="T2387" s="14" t="s">
        <v>21835</v>
      </c>
      <c r="AB2387" s="14"/>
    </row>
    <row r="2388" spans="1:28" hidden="1" x14ac:dyDescent="0.3">
      <c r="A2388" t="s">
        <v>7802</v>
      </c>
      <c r="B2388" t="s">
        <v>16</v>
      </c>
      <c r="C2388" t="s">
        <v>17</v>
      </c>
      <c r="D2388">
        <v>1993</v>
      </c>
      <c r="E2388" t="s">
        <v>7230</v>
      </c>
      <c r="F2388">
        <v>5.8</v>
      </c>
      <c r="G2388">
        <v>1600</v>
      </c>
      <c r="H2388" t="s">
        <v>2864</v>
      </c>
      <c r="I2388" t="s">
        <v>7803</v>
      </c>
      <c r="J2388" t="s">
        <v>2446</v>
      </c>
      <c r="K2388" t="s">
        <v>30</v>
      </c>
      <c r="L2388">
        <f>20500000</f>
        <v>20500000</v>
      </c>
      <c r="M2388">
        <v>1497222</v>
      </c>
      <c r="N2388" t="s">
        <v>6619</v>
      </c>
      <c r="O2388">
        <v>102</v>
      </c>
      <c r="P2388" t="str">
        <f>IF(Table1[[#This Row],[score]]&gt;=8.5,"High",IF(Table1[[#This Row],[score]]&gt;=7,"Medium","Low"))</f>
        <v>Low</v>
      </c>
      <c r="Q2388" s="5">
        <f>Table1[[#This Row],[gross]]-Table1[[#This Row],[budget]]</f>
        <v>-19002778</v>
      </c>
      <c r="R2388" s="5" t="str">
        <f>IF(Table1[[#This Row],[Profit]]&gt;0,"Profit","Loss")</f>
        <v>Loss</v>
      </c>
      <c r="S2388" s="6" t="str">
        <f>FLOOR(Table1[[#This Row],[year]]-1900,10)+1900 &amp; "-" &amp; FLOOR(Table1[[#This Row],[year]]-1890,10)+1900</f>
        <v>1990-2000</v>
      </c>
      <c r="T2388" s="14" t="s">
        <v>21835</v>
      </c>
      <c r="AB2388" s="14"/>
    </row>
    <row r="2389" spans="1:28" hidden="1" x14ac:dyDescent="0.3">
      <c r="A2389" t="s">
        <v>7437</v>
      </c>
      <c r="B2389" t="s">
        <v>16</v>
      </c>
      <c r="C2389" t="s">
        <v>17</v>
      </c>
      <c r="D2389">
        <v>1993</v>
      </c>
      <c r="E2389" t="s">
        <v>7438</v>
      </c>
      <c r="F2389">
        <v>7.9</v>
      </c>
      <c r="G2389">
        <v>93000</v>
      </c>
      <c r="H2389" t="s">
        <v>6272</v>
      </c>
      <c r="I2389" t="s">
        <v>6272</v>
      </c>
      <c r="J2389" t="s">
        <v>6310</v>
      </c>
      <c r="K2389" t="s">
        <v>448</v>
      </c>
      <c r="L2389">
        <f>20500000</f>
        <v>20500000</v>
      </c>
      <c r="M2389">
        <v>1341154</v>
      </c>
      <c r="N2389" t="s">
        <v>6649</v>
      </c>
      <c r="O2389">
        <v>94</v>
      </c>
      <c r="P2389" t="str">
        <f>IF(Table1[[#This Row],[score]]&gt;=8.5,"High",IF(Table1[[#This Row],[score]]&gt;=7,"Medium","Low"))</f>
        <v>Medium</v>
      </c>
      <c r="Q2389" s="5">
        <f>Table1[[#This Row],[gross]]-Table1[[#This Row],[budget]]</f>
        <v>-19158846</v>
      </c>
      <c r="R2389" s="5" t="str">
        <f>IF(Table1[[#This Row],[Profit]]&gt;0,"Profit","Loss")</f>
        <v>Loss</v>
      </c>
      <c r="S2389" s="6" t="str">
        <f>FLOOR(Table1[[#This Row],[year]]-1900,10)+1900 &amp; "-" &amp; FLOOR(Table1[[#This Row],[year]]-1890,10)+1900</f>
        <v>1990-2000</v>
      </c>
      <c r="T2389" s="14" t="s">
        <v>21842</v>
      </c>
      <c r="AB2389" s="14"/>
    </row>
    <row r="2390" spans="1:28" hidden="1" x14ac:dyDescent="0.3">
      <c r="A2390" t="s">
        <v>7694</v>
      </c>
      <c r="B2390" t="s">
        <v>16</v>
      </c>
      <c r="C2390" t="s">
        <v>17</v>
      </c>
      <c r="D2390">
        <v>1993</v>
      </c>
      <c r="E2390" t="s">
        <v>7367</v>
      </c>
      <c r="F2390">
        <v>5.6</v>
      </c>
      <c r="G2390">
        <v>3600</v>
      </c>
      <c r="H2390" t="s">
        <v>4315</v>
      </c>
      <c r="I2390" t="s">
        <v>4316</v>
      </c>
      <c r="J2390" t="s">
        <v>6710</v>
      </c>
      <c r="K2390" t="s">
        <v>306</v>
      </c>
      <c r="L2390">
        <v>10000000</v>
      </c>
      <c r="M2390">
        <v>1261210</v>
      </c>
      <c r="N2390" t="s">
        <v>7695</v>
      </c>
      <c r="O2390">
        <v>108</v>
      </c>
      <c r="P2390" t="str">
        <f>IF(Table1[[#This Row],[score]]&gt;=8.5,"High",IF(Table1[[#This Row],[score]]&gt;=7,"Medium","Low"))</f>
        <v>Low</v>
      </c>
      <c r="Q2390" s="5">
        <f>Table1[[#This Row],[gross]]-Table1[[#This Row],[budget]]</f>
        <v>-8738790</v>
      </c>
      <c r="R2390" s="5" t="str">
        <f>IF(Table1[[#This Row],[Profit]]&gt;0,"Profit","Loss")</f>
        <v>Loss</v>
      </c>
      <c r="S2390" s="6" t="str">
        <f>FLOOR(Table1[[#This Row],[year]]-1900,10)+1900 &amp; "-" &amp; FLOOR(Table1[[#This Row],[year]]-1890,10)+1900</f>
        <v>1990-2000</v>
      </c>
      <c r="T2390" s="14" t="s">
        <v>21835</v>
      </c>
      <c r="AB2390" s="14"/>
    </row>
    <row r="2391" spans="1:28" hidden="1" x14ac:dyDescent="0.3">
      <c r="A2391" t="s">
        <v>7577</v>
      </c>
      <c r="B2391" t="s">
        <v>1974</v>
      </c>
      <c r="C2391" t="s">
        <v>17</v>
      </c>
      <c r="D2391">
        <v>1993</v>
      </c>
      <c r="E2391" t="s">
        <v>7402</v>
      </c>
      <c r="F2391">
        <v>7.4</v>
      </c>
      <c r="G2391">
        <v>7800</v>
      </c>
      <c r="H2391" t="s">
        <v>5056</v>
      </c>
      <c r="I2391" t="s">
        <v>7578</v>
      </c>
      <c r="J2391" t="s">
        <v>7579</v>
      </c>
      <c r="K2391" t="s">
        <v>30</v>
      </c>
      <c r="L2391">
        <v>8000000</v>
      </c>
      <c r="M2391">
        <v>1214231</v>
      </c>
      <c r="N2391" t="s">
        <v>7580</v>
      </c>
      <c r="O2391">
        <v>103</v>
      </c>
      <c r="P2391" t="str">
        <f>IF(Table1[[#This Row],[score]]&gt;=8.5,"High",IF(Table1[[#This Row],[score]]&gt;=7,"Medium","Low"))</f>
        <v>Medium</v>
      </c>
      <c r="Q2391" s="5">
        <f>Table1[[#This Row],[gross]]-Table1[[#This Row],[budget]]</f>
        <v>-6785769</v>
      </c>
      <c r="R2391" s="5" t="str">
        <f>IF(Table1[[#This Row],[Profit]]&gt;0,"Profit","Loss")</f>
        <v>Loss</v>
      </c>
      <c r="S2391" s="6" t="str">
        <f>FLOOR(Table1[[#This Row],[year]]-1900,10)+1900 &amp; "-" &amp; FLOOR(Table1[[#This Row],[year]]-1890,10)+1900</f>
        <v>1990-2000</v>
      </c>
      <c r="T2391" s="14" t="s">
        <v>21835</v>
      </c>
      <c r="AB2391" s="14"/>
    </row>
    <row r="2392" spans="1:28" hidden="1" x14ac:dyDescent="0.3">
      <c r="A2392" t="s">
        <v>7747</v>
      </c>
      <c r="B2392" t="s">
        <v>16</v>
      </c>
      <c r="C2392" t="s">
        <v>41</v>
      </c>
      <c r="D2392">
        <v>1993</v>
      </c>
      <c r="E2392" t="s">
        <v>7294</v>
      </c>
      <c r="F2392">
        <v>5.7</v>
      </c>
      <c r="G2392">
        <v>3700</v>
      </c>
      <c r="H2392" t="s">
        <v>4630</v>
      </c>
      <c r="I2392" t="s">
        <v>7748</v>
      </c>
      <c r="J2392" t="s">
        <v>2594</v>
      </c>
      <c r="K2392" t="s">
        <v>30</v>
      </c>
      <c r="L2392">
        <v>11000000</v>
      </c>
      <c r="M2392">
        <v>1039824</v>
      </c>
      <c r="N2392" t="s">
        <v>1410</v>
      </c>
      <c r="O2392">
        <v>100</v>
      </c>
      <c r="P2392" t="str">
        <f>IF(Table1[[#This Row],[score]]&gt;=8.5,"High",IF(Table1[[#This Row],[score]]&gt;=7,"Medium","Low"))</f>
        <v>Low</v>
      </c>
      <c r="Q2392" s="5">
        <f>Table1[[#This Row],[gross]]-Table1[[#This Row],[budget]]</f>
        <v>-9960176</v>
      </c>
      <c r="R2392" s="5" t="str">
        <f>IF(Table1[[#This Row],[Profit]]&gt;0,"Profit","Loss")</f>
        <v>Loss</v>
      </c>
      <c r="S2392" s="6" t="str">
        <f>FLOOR(Table1[[#This Row],[year]]-1900,10)+1900 &amp; "-" &amp; FLOOR(Table1[[#This Row],[year]]-1890,10)+1900</f>
        <v>1990-2000</v>
      </c>
      <c r="T2392" s="14" t="s">
        <v>21835</v>
      </c>
      <c r="AB2392" s="14"/>
    </row>
    <row r="2393" spans="1:28" hidden="1" x14ac:dyDescent="0.3">
      <c r="A2393" t="s">
        <v>7749</v>
      </c>
      <c r="B2393" t="s">
        <v>16</v>
      </c>
      <c r="C2393" t="s">
        <v>41</v>
      </c>
      <c r="D2393">
        <v>1993</v>
      </c>
      <c r="E2393" t="s">
        <v>7750</v>
      </c>
      <c r="F2393">
        <v>5.6</v>
      </c>
      <c r="G2393">
        <v>1600</v>
      </c>
      <c r="H2393" t="s">
        <v>7751</v>
      </c>
      <c r="I2393" t="s">
        <v>7751</v>
      </c>
      <c r="J2393" t="s">
        <v>3873</v>
      </c>
      <c r="K2393" t="s">
        <v>30</v>
      </c>
      <c r="L2393">
        <f>20500000</f>
        <v>20500000</v>
      </c>
      <c r="M2393">
        <v>1038959</v>
      </c>
      <c r="N2393" t="s">
        <v>7752</v>
      </c>
      <c r="O2393">
        <v>95</v>
      </c>
      <c r="P2393" t="str">
        <f>IF(Table1[[#This Row],[score]]&gt;=8.5,"High",IF(Table1[[#This Row],[score]]&gt;=7,"Medium","Low"))</f>
        <v>Low</v>
      </c>
      <c r="Q2393" s="5">
        <f>Table1[[#This Row],[gross]]-Table1[[#This Row],[budget]]</f>
        <v>-19461041</v>
      </c>
      <c r="R2393" s="5" t="str">
        <f>IF(Table1[[#This Row],[Profit]]&gt;0,"Profit","Loss")</f>
        <v>Loss</v>
      </c>
      <c r="S2393" s="6" t="str">
        <f>FLOOR(Table1[[#This Row],[year]]-1900,10)+1900 &amp; "-" &amp; FLOOR(Table1[[#This Row],[year]]-1890,10)+1900</f>
        <v>1990-2000</v>
      </c>
      <c r="T2393" s="14" t="s">
        <v>21835</v>
      </c>
      <c r="AB2393" s="14"/>
    </row>
    <row r="2394" spans="1:28" hidden="1" x14ac:dyDescent="0.3">
      <c r="A2394" t="s">
        <v>7510</v>
      </c>
      <c r="B2394" t="s">
        <v>1974</v>
      </c>
      <c r="C2394" t="s">
        <v>41</v>
      </c>
      <c r="D2394">
        <v>1993</v>
      </c>
      <c r="E2394" t="s">
        <v>7511</v>
      </c>
      <c r="F2394">
        <v>6.4</v>
      </c>
      <c r="G2394">
        <v>7400</v>
      </c>
      <c r="H2394" t="s">
        <v>2554</v>
      </c>
      <c r="I2394" t="s">
        <v>7512</v>
      </c>
      <c r="J2394" t="s">
        <v>4427</v>
      </c>
      <c r="K2394" t="s">
        <v>30</v>
      </c>
      <c r="L2394">
        <v>14000000</v>
      </c>
      <c r="M2394">
        <v>1029721</v>
      </c>
      <c r="N2394" t="s">
        <v>44</v>
      </c>
      <c r="O2394">
        <v>116</v>
      </c>
      <c r="P2394" t="str">
        <f>IF(Table1[[#This Row],[score]]&gt;=8.5,"High",IF(Table1[[#This Row],[score]]&gt;=7,"Medium","Low"))</f>
        <v>Low</v>
      </c>
      <c r="Q2394" s="5">
        <f>Table1[[#This Row],[gross]]-Table1[[#This Row],[budget]]</f>
        <v>-12970279</v>
      </c>
      <c r="R2394" s="5" t="str">
        <f>IF(Table1[[#This Row],[Profit]]&gt;0,"Profit","Loss")</f>
        <v>Loss</v>
      </c>
      <c r="S2394" s="6" t="str">
        <f>FLOOR(Table1[[#This Row],[year]]-1900,10)+1900 &amp; "-" &amp; FLOOR(Table1[[#This Row],[year]]-1890,10)+1900</f>
        <v>1990-2000</v>
      </c>
      <c r="T2394" s="14" t="s">
        <v>21835</v>
      </c>
      <c r="AB2394" s="14"/>
    </row>
    <row r="2395" spans="1:28" hidden="1" x14ac:dyDescent="0.3">
      <c r="A2395" t="s">
        <v>7550</v>
      </c>
      <c r="B2395" t="s">
        <v>16</v>
      </c>
      <c r="C2395" t="s">
        <v>17</v>
      </c>
      <c r="D2395">
        <v>1993</v>
      </c>
      <c r="E2395" t="s">
        <v>7398</v>
      </c>
      <c r="F2395">
        <v>7</v>
      </c>
      <c r="G2395">
        <v>2500</v>
      </c>
      <c r="H2395" t="s">
        <v>7551</v>
      </c>
      <c r="I2395" t="s">
        <v>7552</v>
      </c>
      <c r="J2395" t="s">
        <v>7553</v>
      </c>
      <c r="K2395" t="s">
        <v>30</v>
      </c>
      <c r="L2395">
        <v>800000</v>
      </c>
      <c r="M2395">
        <v>1001437</v>
      </c>
      <c r="N2395" t="s">
        <v>7554</v>
      </c>
      <c r="O2395">
        <v>114</v>
      </c>
      <c r="P2395" t="str">
        <f>IF(Table1[[#This Row],[score]]&gt;=8.5,"High",IF(Table1[[#This Row],[score]]&gt;=7,"Medium","Low"))</f>
        <v>Medium</v>
      </c>
      <c r="Q2395" s="5">
        <f>Table1[[#This Row],[gross]]-Table1[[#This Row],[budget]]</f>
        <v>201437</v>
      </c>
      <c r="R2395" s="5" t="str">
        <f>IF(Table1[[#This Row],[Profit]]&gt;0,"Profit","Loss")</f>
        <v>Profit</v>
      </c>
      <c r="S2395" s="6" t="str">
        <f>FLOOR(Table1[[#This Row],[year]]-1900,10)+1900 &amp; "-" &amp; FLOOR(Table1[[#This Row],[year]]-1890,10)+1900</f>
        <v>1990-2000</v>
      </c>
      <c r="T2395" s="14" t="s">
        <v>21835</v>
      </c>
      <c r="AB2395" s="14"/>
    </row>
    <row r="2396" spans="1:28" hidden="1" x14ac:dyDescent="0.3">
      <c r="A2396" t="s">
        <v>7691</v>
      </c>
      <c r="B2396" t="s">
        <v>1974</v>
      </c>
      <c r="C2396" t="s">
        <v>17</v>
      </c>
      <c r="D2396">
        <v>1993</v>
      </c>
      <c r="E2396" t="s">
        <v>7692</v>
      </c>
      <c r="F2396">
        <v>7.3</v>
      </c>
      <c r="G2396">
        <v>7800</v>
      </c>
      <c r="H2396" t="s">
        <v>1318</v>
      </c>
      <c r="I2396" t="s">
        <v>1318</v>
      </c>
      <c r="J2396" t="s">
        <v>7693</v>
      </c>
      <c r="K2396" t="s">
        <v>5762</v>
      </c>
      <c r="L2396">
        <v>10500000</v>
      </c>
      <c r="M2396">
        <v>810455</v>
      </c>
      <c r="N2396" t="s">
        <v>2041</v>
      </c>
      <c r="O2396">
        <v>140</v>
      </c>
      <c r="P2396" t="str">
        <f>IF(Table1[[#This Row],[score]]&gt;=8.5,"High",IF(Table1[[#This Row],[score]]&gt;=7,"Medium","Low"))</f>
        <v>Medium</v>
      </c>
      <c r="Q2396" s="5">
        <f>Table1[[#This Row],[gross]]-Table1[[#This Row],[budget]]</f>
        <v>-9689545</v>
      </c>
      <c r="R2396" s="5" t="str">
        <f>IF(Table1[[#This Row],[Profit]]&gt;0,"Profit","Loss")</f>
        <v>Loss</v>
      </c>
      <c r="S2396" s="6" t="str">
        <f>FLOOR(Table1[[#This Row],[year]]-1900,10)+1900 &amp; "-" &amp; FLOOR(Table1[[#This Row],[year]]-1890,10)+1900</f>
        <v>1990-2000</v>
      </c>
      <c r="T2396" s="14" t="s">
        <v>21835</v>
      </c>
      <c r="AB2396" s="14"/>
    </row>
    <row r="2397" spans="1:28" hidden="1" x14ac:dyDescent="0.3">
      <c r="A2397" t="s">
        <v>7763</v>
      </c>
      <c r="B2397" t="s">
        <v>16</v>
      </c>
      <c r="C2397" t="s">
        <v>17</v>
      </c>
      <c r="D2397">
        <v>1993</v>
      </c>
      <c r="E2397" t="s">
        <v>7764</v>
      </c>
      <c r="F2397">
        <v>5.7</v>
      </c>
      <c r="G2397">
        <v>2200</v>
      </c>
      <c r="H2397" t="s">
        <v>7765</v>
      </c>
      <c r="I2397" t="s">
        <v>7766</v>
      </c>
      <c r="J2397" t="s">
        <v>1513</v>
      </c>
      <c r="K2397" t="s">
        <v>30</v>
      </c>
      <c r="L2397">
        <v>2500000</v>
      </c>
      <c r="M2397">
        <v>764724</v>
      </c>
      <c r="N2397" t="s">
        <v>7455</v>
      </c>
      <c r="O2397">
        <v>95</v>
      </c>
      <c r="P2397" t="str">
        <f>IF(Table1[[#This Row],[score]]&gt;=8.5,"High",IF(Table1[[#This Row],[score]]&gt;=7,"Medium","Low"))</f>
        <v>Low</v>
      </c>
      <c r="Q2397" s="5">
        <f>Table1[[#This Row],[gross]]-Table1[[#This Row],[budget]]</f>
        <v>-1735276</v>
      </c>
      <c r="R2397" s="5" t="str">
        <f>IF(Table1[[#This Row],[Profit]]&gt;0,"Profit","Loss")</f>
        <v>Loss</v>
      </c>
      <c r="S2397" s="6" t="str">
        <f>FLOOR(Table1[[#This Row],[year]]-1900,10)+1900 &amp; "-" &amp; FLOOR(Table1[[#This Row],[year]]-1890,10)+1900</f>
        <v>1990-2000</v>
      </c>
      <c r="T2397" s="14" t="s">
        <v>21835</v>
      </c>
      <c r="AB2397" s="14"/>
    </row>
    <row r="2398" spans="1:28" hidden="1" x14ac:dyDescent="0.3">
      <c r="A2398" t="s">
        <v>7781</v>
      </c>
      <c r="B2398" t="s">
        <v>16</v>
      </c>
      <c r="C2398" t="s">
        <v>17</v>
      </c>
      <c r="D2398">
        <v>1993</v>
      </c>
      <c r="E2398" t="s">
        <v>6843</v>
      </c>
      <c r="F2398">
        <v>5.4</v>
      </c>
      <c r="G2398">
        <v>3000</v>
      </c>
      <c r="H2398" t="s">
        <v>7782</v>
      </c>
      <c r="I2398" t="s">
        <v>7783</v>
      </c>
      <c r="J2398" t="s">
        <v>580</v>
      </c>
      <c r="K2398" t="s">
        <v>30</v>
      </c>
      <c r="L2398">
        <v>8000000</v>
      </c>
      <c r="M2398">
        <v>737548</v>
      </c>
      <c r="N2398" t="s">
        <v>3705</v>
      </c>
      <c r="O2398">
        <v>96</v>
      </c>
      <c r="P2398" t="str">
        <f>IF(Table1[[#This Row],[score]]&gt;=8.5,"High",IF(Table1[[#This Row],[score]]&gt;=7,"Medium","Low"))</f>
        <v>Low</v>
      </c>
      <c r="Q2398" s="5">
        <f>Table1[[#This Row],[gross]]-Table1[[#This Row],[budget]]</f>
        <v>-7262452</v>
      </c>
      <c r="R2398" s="5" t="str">
        <f>IF(Table1[[#This Row],[Profit]]&gt;0,"Profit","Loss")</f>
        <v>Loss</v>
      </c>
      <c r="S2398" s="6" t="str">
        <f>FLOOR(Table1[[#This Row],[year]]-1900,10)+1900 &amp; "-" &amp; FLOOR(Table1[[#This Row],[year]]-1890,10)+1900</f>
        <v>1990-2000</v>
      </c>
      <c r="T2398" s="14" t="s">
        <v>21835</v>
      </c>
      <c r="AB2398" s="14"/>
    </row>
    <row r="2399" spans="1:28" hidden="1" x14ac:dyDescent="0.3">
      <c r="A2399" t="s">
        <v>7769</v>
      </c>
      <c r="B2399" t="s">
        <v>16</v>
      </c>
      <c r="C2399" t="s">
        <v>41</v>
      </c>
      <c r="D2399">
        <v>1993</v>
      </c>
      <c r="E2399" t="s">
        <v>7477</v>
      </c>
      <c r="F2399">
        <v>6.4</v>
      </c>
      <c r="G2399">
        <v>1100</v>
      </c>
      <c r="H2399" t="s">
        <v>7770</v>
      </c>
      <c r="I2399" t="s">
        <v>7770</v>
      </c>
      <c r="J2399" t="s">
        <v>7771</v>
      </c>
      <c r="K2399" t="s">
        <v>22</v>
      </c>
      <c r="L2399">
        <f>20500000</f>
        <v>20500000</v>
      </c>
      <c r="M2399">
        <v>735162</v>
      </c>
      <c r="N2399" t="s">
        <v>1965</v>
      </c>
      <c r="O2399">
        <v>101</v>
      </c>
      <c r="P2399" t="str">
        <f>IF(Table1[[#This Row],[score]]&gt;=8.5,"High",IF(Table1[[#This Row],[score]]&gt;=7,"Medium","Low"))</f>
        <v>Low</v>
      </c>
      <c r="Q2399" s="5">
        <f>Table1[[#This Row],[gross]]-Table1[[#This Row],[budget]]</f>
        <v>-19764838</v>
      </c>
      <c r="R2399" s="5" t="str">
        <f>IF(Table1[[#This Row],[Profit]]&gt;0,"Profit","Loss")</f>
        <v>Loss</v>
      </c>
      <c r="S2399" s="6" t="str">
        <f>FLOOR(Table1[[#This Row],[year]]-1900,10)+1900 &amp; "-" &amp; FLOOR(Table1[[#This Row],[year]]-1890,10)+1900</f>
        <v>1990-2000</v>
      </c>
      <c r="T2399" s="14" t="s">
        <v>21835</v>
      </c>
      <c r="AA2399" s="15"/>
      <c r="AB2399" s="14"/>
    </row>
    <row r="2400" spans="1:28" hidden="1" x14ac:dyDescent="0.3">
      <c r="A2400" t="s">
        <v>7655</v>
      </c>
      <c r="B2400" t="s">
        <v>337</v>
      </c>
      <c r="C2400" t="s">
        <v>390</v>
      </c>
      <c r="D2400">
        <v>1993</v>
      </c>
      <c r="E2400" t="s">
        <v>7656</v>
      </c>
      <c r="F2400">
        <v>7.1</v>
      </c>
      <c r="G2400">
        <v>3700</v>
      </c>
      <c r="H2400" t="s">
        <v>7657</v>
      </c>
      <c r="I2400" t="s">
        <v>7657</v>
      </c>
      <c r="J2400" t="s">
        <v>3362</v>
      </c>
      <c r="K2400" t="s">
        <v>22</v>
      </c>
      <c r="L2400">
        <v>25000000</v>
      </c>
      <c r="M2400">
        <v>669276</v>
      </c>
      <c r="N2400" t="s">
        <v>7658</v>
      </c>
      <c r="O2400">
        <v>90</v>
      </c>
      <c r="P2400" t="str">
        <f>IF(Table1[[#This Row],[score]]&gt;=8.5,"High",IF(Table1[[#This Row],[score]]&gt;=7,"Medium","Low"))</f>
        <v>Medium</v>
      </c>
      <c r="Q2400" s="5">
        <f>Table1[[#This Row],[gross]]-Table1[[#This Row],[budget]]</f>
        <v>-24330724</v>
      </c>
      <c r="R2400" s="5" t="str">
        <f>IF(Table1[[#This Row],[Profit]]&gt;0,"Profit","Loss")</f>
        <v>Loss</v>
      </c>
      <c r="S2400" s="6" t="str">
        <f>FLOOR(Table1[[#This Row],[year]]-1900,10)+1900 &amp; "-" &amp; FLOOR(Table1[[#This Row],[year]]-1890,10)+1900</f>
        <v>1990-2000</v>
      </c>
      <c r="T2400" s="14" t="s">
        <v>21835</v>
      </c>
      <c r="AB2400" s="14"/>
    </row>
    <row r="2401" spans="1:28" hidden="1" x14ac:dyDescent="0.3">
      <c r="A2401" t="s">
        <v>7598</v>
      </c>
      <c r="B2401" t="s">
        <v>16</v>
      </c>
      <c r="C2401" t="s">
        <v>41</v>
      </c>
      <c r="D2401">
        <v>1993</v>
      </c>
      <c r="E2401" t="s">
        <v>7599</v>
      </c>
      <c r="F2401">
        <v>7.1</v>
      </c>
      <c r="G2401">
        <v>33000</v>
      </c>
      <c r="H2401" t="s">
        <v>7600</v>
      </c>
      <c r="I2401" t="s">
        <v>7601</v>
      </c>
      <c r="J2401" t="s">
        <v>7601</v>
      </c>
      <c r="K2401" t="s">
        <v>448</v>
      </c>
      <c r="L2401">
        <f>20500000</f>
        <v>20500000</v>
      </c>
      <c r="M2401">
        <v>659810</v>
      </c>
      <c r="N2401" t="s">
        <v>7602</v>
      </c>
      <c r="O2401">
        <v>107</v>
      </c>
      <c r="P2401" t="str">
        <f>IF(Table1[[#This Row],[score]]&gt;=8.5,"High",IF(Table1[[#This Row],[score]]&gt;=7,"Medium","Low"))</f>
        <v>Medium</v>
      </c>
      <c r="Q2401" s="5">
        <f>Table1[[#This Row],[gross]]-Table1[[#This Row],[budget]]</f>
        <v>-19840190</v>
      </c>
      <c r="R2401" s="5" t="str">
        <f>IF(Table1[[#This Row],[Profit]]&gt;0,"Profit","Loss")</f>
        <v>Loss</v>
      </c>
      <c r="S2401" s="6" t="str">
        <f>FLOOR(Table1[[#This Row],[year]]-1900,10)+1900 &amp; "-" &amp; FLOOR(Table1[[#This Row],[year]]-1890,10)+1900</f>
        <v>1990-2000</v>
      </c>
      <c r="T2401" s="14" t="s">
        <v>21835</v>
      </c>
      <c r="AB2401" s="14"/>
    </row>
    <row r="2402" spans="1:28" hidden="1" x14ac:dyDescent="0.3">
      <c r="A2402" t="s">
        <v>7476</v>
      </c>
      <c r="B2402" t="s">
        <v>16</v>
      </c>
      <c r="C2402" t="s">
        <v>151</v>
      </c>
      <c r="D2402">
        <v>1993</v>
      </c>
      <c r="E2402" t="s">
        <v>7477</v>
      </c>
      <c r="F2402">
        <v>6.7</v>
      </c>
      <c r="G2402">
        <v>28000</v>
      </c>
      <c r="H2402" t="s">
        <v>7478</v>
      </c>
      <c r="I2402" t="s">
        <v>7478</v>
      </c>
      <c r="J2402" t="s">
        <v>7479</v>
      </c>
      <c r="K2402" t="s">
        <v>1182</v>
      </c>
      <c r="L2402">
        <v>2000000</v>
      </c>
      <c r="M2402">
        <v>621392</v>
      </c>
      <c r="N2402" t="s">
        <v>7480</v>
      </c>
      <c r="O2402">
        <v>94</v>
      </c>
      <c r="P2402" t="str">
        <f>IF(Table1[[#This Row],[score]]&gt;=8.5,"High",IF(Table1[[#This Row],[score]]&gt;=7,"Medium","Low"))</f>
        <v>Low</v>
      </c>
      <c r="Q2402" s="5">
        <f>Table1[[#This Row],[gross]]-Table1[[#This Row],[budget]]</f>
        <v>-1378608</v>
      </c>
      <c r="R2402" s="5" t="str">
        <f>IF(Table1[[#This Row],[Profit]]&gt;0,"Profit","Loss")</f>
        <v>Loss</v>
      </c>
      <c r="S2402" s="6" t="str">
        <f>FLOOR(Table1[[#This Row],[year]]-1900,10)+1900 &amp; "-" &amp; FLOOR(Table1[[#This Row],[year]]-1890,10)+1900</f>
        <v>1990-2000</v>
      </c>
      <c r="T2402" s="14" t="s">
        <v>21835</v>
      </c>
      <c r="AA2402" s="15"/>
      <c r="AB2402" s="14"/>
    </row>
    <row r="2403" spans="1:28" hidden="1" x14ac:dyDescent="0.3">
      <c r="A2403" t="s">
        <v>7720</v>
      </c>
      <c r="B2403" t="s">
        <v>1974</v>
      </c>
      <c r="C2403" t="s">
        <v>17</v>
      </c>
      <c r="D2403">
        <v>1993</v>
      </c>
      <c r="E2403" t="s">
        <v>7306</v>
      </c>
      <c r="F2403">
        <v>6.7</v>
      </c>
      <c r="G2403">
        <v>464</v>
      </c>
      <c r="H2403" t="s">
        <v>7721</v>
      </c>
      <c r="I2403" t="s">
        <v>7722</v>
      </c>
      <c r="J2403" t="s">
        <v>7723</v>
      </c>
      <c r="K2403" t="s">
        <v>30</v>
      </c>
      <c r="L2403">
        <f>20500000</f>
        <v>20500000</v>
      </c>
      <c r="M2403">
        <v>595505</v>
      </c>
      <c r="N2403" t="s">
        <v>7724</v>
      </c>
      <c r="O2403">
        <v>106</v>
      </c>
      <c r="P2403" t="str">
        <f>IF(Table1[[#This Row],[score]]&gt;=8.5,"High",IF(Table1[[#This Row],[score]]&gt;=7,"Medium","Low"))</f>
        <v>Low</v>
      </c>
      <c r="Q2403" s="5">
        <f>Table1[[#This Row],[gross]]-Table1[[#This Row],[budget]]</f>
        <v>-19904495</v>
      </c>
      <c r="R2403" s="5" t="str">
        <f>IF(Table1[[#This Row],[Profit]]&gt;0,"Profit","Loss")</f>
        <v>Loss</v>
      </c>
      <c r="S2403" s="6" t="str">
        <f>FLOOR(Table1[[#This Row],[year]]-1900,10)+1900 &amp; "-" &amp; FLOOR(Table1[[#This Row],[year]]-1890,10)+1900</f>
        <v>1990-2000</v>
      </c>
      <c r="T2403" s="14" t="s">
        <v>21835</v>
      </c>
      <c r="AB2403" s="14"/>
    </row>
    <row r="2404" spans="1:28" hidden="1" x14ac:dyDescent="0.3">
      <c r="A2404" t="s">
        <v>7496</v>
      </c>
      <c r="B2404" t="s">
        <v>16</v>
      </c>
      <c r="C2404" t="s">
        <v>52</v>
      </c>
      <c r="D2404">
        <v>1993</v>
      </c>
      <c r="E2404" t="s">
        <v>7497</v>
      </c>
      <c r="F2404">
        <v>6</v>
      </c>
      <c r="G2404">
        <v>17000</v>
      </c>
      <c r="H2404" t="s">
        <v>4315</v>
      </c>
      <c r="I2404" t="s">
        <v>2990</v>
      </c>
      <c r="J2404" t="s">
        <v>6318</v>
      </c>
      <c r="K2404" t="s">
        <v>30</v>
      </c>
      <c r="L2404">
        <v>13000000</v>
      </c>
      <c r="M2404">
        <v>428868</v>
      </c>
      <c r="N2404" t="s">
        <v>7498</v>
      </c>
      <c r="O2404">
        <v>87</v>
      </c>
      <c r="P2404" t="str">
        <f>IF(Table1[[#This Row],[score]]&gt;=8.5,"High",IF(Table1[[#This Row],[score]]&gt;=7,"Medium","Low"))</f>
        <v>Low</v>
      </c>
      <c r="Q2404" s="5">
        <f>Table1[[#This Row],[gross]]-Table1[[#This Row],[budget]]</f>
        <v>-12571132</v>
      </c>
      <c r="R2404" s="5" t="str">
        <f>IF(Table1[[#This Row],[Profit]]&gt;0,"Profit","Loss")</f>
        <v>Loss</v>
      </c>
      <c r="S2404" s="6" t="str">
        <f>FLOOR(Table1[[#This Row],[year]]-1900,10)+1900 &amp; "-" &amp; FLOOR(Table1[[#This Row],[year]]-1890,10)+1900</f>
        <v>1990-2000</v>
      </c>
      <c r="T2404" s="14" t="s">
        <v>21835</v>
      </c>
      <c r="AB2404" s="14"/>
    </row>
    <row r="2405" spans="1:28" hidden="1" x14ac:dyDescent="0.3">
      <c r="A2405" t="s">
        <v>7472</v>
      </c>
      <c r="B2405" t="s">
        <v>16</v>
      </c>
      <c r="C2405" t="s">
        <v>104</v>
      </c>
      <c r="D2405">
        <v>1993</v>
      </c>
      <c r="E2405" t="s">
        <v>7473</v>
      </c>
      <c r="F2405">
        <v>6.5</v>
      </c>
      <c r="G2405">
        <v>20000</v>
      </c>
      <c r="H2405" t="s">
        <v>7474</v>
      </c>
      <c r="I2405" t="s">
        <v>7474</v>
      </c>
      <c r="J2405" t="s">
        <v>3873</v>
      </c>
      <c r="K2405" t="s">
        <v>448</v>
      </c>
      <c r="L2405">
        <v>1500000</v>
      </c>
      <c r="M2405">
        <v>418961</v>
      </c>
      <c r="N2405" t="s">
        <v>7475</v>
      </c>
      <c r="O2405">
        <v>96</v>
      </c>
      <c r="P2405" t="str">
        <f>IF(Table1[[#This Row],[score]]&gt;=8.5,"High",IF(Table1[[#This Row],[score]]&gt;=7,"Medium","Low"))</f>
        <v>Low</v>
      </c>
      <c r="Q2405" s="5">
        <f>Table1[[#This Row],[gross]]-Table1[[#This Row],[budget]]</f>
        <v>-1081039</v>
      </c>
      <c r="R2405" s="5" t="str">
        <f>IF(Table1[[#This Row],[Profit]]&gt;0,"Profit","Loss")</f>
        <v>Loss</v>
      </c>
      <c r="S2405" s="6" t="str">
        <f>FLOOR(Table1[[#This Row],[year]]-1900,10)+1900 &amp; "-" &amp; FLOOR(Table1[[#This Row],[year]]-1890,10)+1900</f>
        <v>1990-2000</v>
      </c>
      <c r="T2405" s="14" t="s">
        <v>21835</v>
      </c>
      <c r="AA2405" s="15"/>
      <c r="AB2405" s="14"/>
    </row>
    <row r="2406" spans="1:28" hidden="1" x14ac:dyDescent="0.3">
      <c r="A2406" t="s">
        <v>7685</v>
      </c>
      <c r="B2406" t="s">
        <v>1974</v>
      </c>
      <c r="C2406" t="s">
        <v>34</v>
      </c>
      <c r="D2406">
        <v>1993</v>
      </c>
      <c r="E2406" t="s">
        <v>7686</v>
      </c>
      <c r="F2406">
        <v>4.3</v>
      </c>
      <c r="G2406">
        <v>5400</v>
      </c>
      <c r="H2406" t="s">
        <v>7687</v>
      </c>
      <c r="I2406" t="s">
        <v>7688</v>
      </c>
      <c r="J2406" t="s">
        <v>6881</v>
      </c>
      <c r="K2406" t="s">
        <v>30</v>
      </c>
      <c r="L2406">
        <f>20500000</f>
        <v>20500000</v>
      </c>
      <c r="M2406">
        <v>413479</v>
      </c>
      <c r="N2406" t="s">
        <v>7689</v>
      </c>
      <c r="O2406">
        <v>85</v>
      </c>
      <c r="P2406" t="str">
        <f>IF(Table1[[#This Row],[score]]&gt;=8.5,"High",IF(Table1[[#This Row],[score]]&gt;=7,"Medium","Low"))</f>
        <v>Low</v>
      </c>
      <c r="Q2406" s="5">
        <f>Table1[[#This Row],[gross]]-Table1[[#This Row],[budget]]</f>
        <v>-20086521</v>
      </c>
      <c r="R2406" s="5" t="str">
        <f>IF(Table1[[#This Row],[Profit]]&gt;0,"Profit","Loss")</f>
        <v>Loss</v>
      </c>
      <c r="S2406" s="6" t="str">
        <f>FLOOR(Table1[[#This Row],[year]]-1900,10)+1900 &amp; "-" &amp; FLOOR(Table1[[#This Row],[year]]-1890,10)+1900</f>
        <v>1990-2000</v>
      </c>
      <c r="T2406" s="14" t="s">
        <v>21835</v>
      </c>
      <c r="AB2406" s="14"/>
    </row>
    <row r="2407" spans="1:28" hidden="1" x14ac:dyDescent="0.3">
      <c r="A2407" t="s">
        <v>7531</v>
      </c>
      <c r="B2407" t="s">
        <v>443</v>
      </c>
      <c r="C2407" t="s">
        <v>17</v>
      </c>
      <c r="D2407">
        <v>1993</v>
      </c>
      <c r="E2407" t="s">
        <v>7347</v>
      </c>
      <c r="F2407">
        <v>7.1</v>
      </c>
      <c r="G2407">
        <v>4500</v>
      </c>
      <c r="H2407" t="s">
        <v>2935</v>
      </c>
      <c r="I2407" t="s">
        <v>2935</v>
      </c>
      <c r="J2407" t="s">
        <v>7532</v>
      </c>
      <c r="K2407" t="s">
        <v>448</v>
      </c>
      <c r="L2407">
        <f>20500000</f>
        <v>20500000</v>
      </c>
      <c r="M2407">
        <v>322975</v>
      </c>
      <c r="N2407" t="s">
        <v>5881</v>
      </c>
      <c r="O2407">
        <v>101</v>
      </c>
      <c r="P2407" t="str">
        <f>IF(Table1[[#This Row],[score]]&gt;=8.5,"High",IF(Table1[[#This Row],[score]]&gt;=7,"Medium","Low"))</f>
        <v>Medium</v>
      </c>
      <c r="Q2407" s="5">
        <f>Table1[[#This Row],[gross]]-Table1[[#This Row],[budget]]</f>
        <v>-20177025</v>
      </c>
      <c r="R2407" s="5" t="str">
        <f>IF(Table1[[#This Row],[Profit]]&gt;0,"Profit","Loss")</f>
        <v>Loss</v>
      </c>
      <c r="S2407" s="6" t="str">
        <f>FLOOR(Table1[[#This Row],[year]]-1900,10)+1900 &amp; "-" &amp; FLOOR(Table1[[#This Row],[year]]-1890,10)+1900</f>
        <v>1990-2000</v>
      </c>
      <c r="T2407" s="14" t="s">
        <v>21835</v>
      </c>
      <c r="AB2407" s="14"/>
    </row>
    <row r="2408" spans="1:28" hidden="1" x14ac:dyDescent="0.3">
      <c r="A2408" t="s">
        <v>7767</v>
      </c>
      <c r="B2408" t="s">
        <v>1974</v>
      </c>
      <c r="C2408" t="s">
        <v>17</v>
      </c>
      <c r="D2408">
        <v>1993</v>
      </c>
      <c r="E2408" t="s">
        <v>7323</v>
      </c>
      <c r="F2408">
        <v>6.2</v>
      </c>
      <c r="G2408">
        <v>2600</v>
      </c>
      <c r="H2408" t="s">
        <v>7768</v>
      </c>
      <c r="I2408" t="s">
        <v>7768</v>
      </c>
      <c r="J2408" t="s">
        <v>2146</v>
      </c>
      <c r="K2408" t="s">
        <v>306</v>
      </c>
      <c r="L2408">
        <f>20500000</f>
        <v>20500000</v>
      </c>
      <c r="M2408">
        <v>322871</v>
      </c>
      <c r="N2408" t="s">
        <v>2212</v>
      </c>
      <c r="O2408">
        <v>109</v>
      </c>
      <c r="P2408" t="str">
        <f>IF(Table1[[#This Row],[score]]&gt;=8.5,"High",IF(Table1[[#This Row],[score]]&gt;=7,"Medium","Low"))</f>
        <v>Low</v>
      </c>
      <c r="Q2408" s="5">
        <f>Table1[[#This Row],[gross]]-Table1[[#This Row],[budget]]</f>
        <v>-20177129</v>
      </c>
      <c r="R2408" s="5" t="str">
        <f>IF(Table1[[#This Row],[Profit]]&gt;0,"Profit","Loss")</f>
        <v>Loss</v>
      </c>
      <c r="S2408" s="6" t="str">
        <f>FLOOR(Table1[[#This Row],[year]]-1900,10)+1900 &amp; "-" &amp; FLOOR(Table1[[#This Row],[year]]-1890,10)+1900</f>
        <v>1990-2000</v>
      </c>
      <c r="T2408" s="14" t="s">
        <v>21835</v>
      </c>
      <c r="AB2408" s="14"/>
    </row>
    <row r="2409" spans="1:28" hidden="1" x14ac:dyDescent="0.3">
      <c r="A2409" t="s">
        <v>7807</v>
      </c>
      <c r="B2409" t="s">
        <v>33</v>
      </c>
      <c r="C2409" t="s">
        <v>17</v>
      </c>
      <c r="D2409">
        <v>1993</v>
      </c>
      <c r="E2409" t="s">
        <v>7405</v>
      </c>
      <c r="F2409">
        <v>6.2</v>
      </c>
      <c r="G2409">
        <v>2000</v>
      </c>
      <c r="H2409" t="s">
        <v>7808</v>
      </c>
      <c r="I2409" t="s">
        <v>7809</v>
      </c>
      <c r="J2409" t="s">
        <v>5655</v>
      </c>
      <c r="K2409" t="s">
        <v>22</v>
      </c>
      <c r="L2409">
        <f>20500000</f>
        <v>20500000</v>
      </c>
      <c r="M2409">
        <v>296081</v>
      </c>
      <c r="N2409" t="s">
        <v>2751</v>
      </c>
      <c r="O2409">
        <v>99</v>
      </c>
      <c r="P2409" t="str">
        <f>IF(Table1[[#This Row],[score]]&gt;=8.5,"High",IF(Table1[[#This Row],[score]]&gt;=7,"Medium","Low"))</f>
        <v>Low</v>
      </c>
      <c r="Q2409" s="5">
        <f>Table1[[#This Row],[gross]]-Table1[[#This Row],[budget]]</f>
        <v>-20203919</v>
      </c>
      <c r="R2409" s="5" t="str">
        <f>IF(Table1[[#This Row],[Profit]]&gt;0,"Profit","Loss")</f>
        <v>Loss</v>
      </c>
      <c r="S2409" s="6" t="str">
        <f>FLOOR(Table1[[#This Row],[year]]-1900,10)+1900 &amp; "-" &amp; FLOOR(Table1[[#This Row],[year]]-1890,10)+1900</f>
        <v>1990-2000</v>
      </c>
      <c r="T2409" s="14" t="s">
        <v>21835</v>
      </c>
      <c r="AB2409" s="14"/>
    </row>
    <row r="2410" spans="1:28" hidden="1" x14ac:dyDescent="0.3">
      <c r="A2410" t="s">
        <v>3727</v>
      </c>
      <c r="B2410" t="s">
        <v>16</v>
      </c>
      <c r="C2410" t="s">
        <v>17</v>
      </c>
      <c r="D2410">
        <v>1993</v>
      </c>
      <c r="E2410" t="s">
        <v>7610</v>
      </c>
      <c r="F2410">
        <v>6.2</v>
      </c>
      <c r="G2410">
        <v>4500</v>
      </c>
      <c r="H2410" t="s">
        <v>2395</v>
      </c>
      <c r="I2410" t="s">
        <v>2395</v>
      </c>
      <c r="J2410" t="s">
        <v>2704</v>
      </c>
      <c r="K2410" t="s">
        <v>30</v>
      </c>
      <c r="L2410">
        <f>20500000</f>
        <v>20500000</v>
      </c>
      <c r="M2410">
        <v>256264</v>
      </c>
      <c r="N2410" t="s">
        <v>219</v>
      </c>
      <c r="O2410">
        <v>103</v>
      </c>
      <c r="P2410" t="str">
        <f>IF(Table1[[#This Row],[score]]&gt;=8.5,"High",IF(Table1[[#This Row],[score]]&gt;=7,"Medium","Low"))</f>
        <v>Low</v>
      </c>
      <c r="Q2410" s="5">
        <f>Table1[[#This Row],[gross]]-Table1[[#This Row],[budget]]</f>
        <v>-20243736</v>
      </c>
      <c r="R2410" s="5" t="str">
        <f>IF(Table1[[#This Row],[Profit]]&gt;0,"Profit","Loss")</f>
        <v>Loss</v>
      </c>
      <c r="S2410" s="6" t="str">
        <f>FLOOR(Table1[[#This Row],[year]]-1900,10)+1900 &amp; "-" &amp; FLOOR(Table1[[#This Row],[year]]-1890,10)+1900</f>
        <v>1990-2000</v>
      </c>
      <c r="T2410" s="14" t="s">
        <v>21835</v>
      </c>
      <c r="AB2410" s="14"/>
    </row>
    <row r="2411" spans="1:28" hidden="1" x14ac:dyDescent="0.3">
      <c r="A2411" t="s">
        <v>7795</v>
      </c>
      <c r="B2411" t="s">
        <v>16</v>
      </c>
      <c r="C2411" t="s">
        <v>41</v>
      </c>
      <c r="D2411">
        <v>1993</v>
      </c>
      <c r="E2411" t="s">
        <v>6524</v>
      </c>
      <c r="F2411">
        <v>7.2</v>
      </c>
      <c r="G2411">
        <v>3900</v>
      </c>
      <c r="H2411" t="s">
        <v>7796</v>
      </c>
      <c r="I2411" t="s">
        <v>7796</v>
      </c>
      <c r="J2411" t="s">
        <v>7797</v>
      </c>
      <c r="K2411" t="s">
        <v>30</v>
      </c>
      <c r="L2411">
        <v>999999</v>
      </c>
      <c r="M2411">
        <v>233824</v>
      </c>
      <c r="N2411" t="s">
        <v>1029</v>
      </c>
      <c r="O2411">
        <v>88</v>
      </c>
      <c r="P2411" t="str">
        <f>IF(Table1[[#This Row],[score]]&gt;=8.5,"High",IF(Table1[[#This Row],[score]]&gt;=7,"Medium","Low"))</f>
        <v>Medium</v>
      </c>
      <c r="Q2411" s="5">
        <f>Table1[[#This Row],[gross]]-Table1[[#This Row],[budget]]</f>
        <v>-766175</v>
      </c>
      <c r="R2411" s="5" t="str">
        <f>IF(Table1[[#This Row],[Profit]]&gt;0,"Profit","Loss")</f>
        <v>Loss</v>
      </c>
      <c r="S2411" s="6" t="str">
        <f>FLOOR(Table1[[#This Row],[year]]-1900,10)+1900 &amp; "-" &amp; FLOOR(Table1[[#This Row],[year]]-1890,10)+1900</f>
        <v>1990-2000</v>
      </c>
      <c r="T2411" s="14" t="s">
        <v>21835</v>
      </c>
      <c r="AB2411" s="14"/>
    </row>
    <row r="2412" spans="1:28" hidden="1" x14ac:dyDescent="0.3">
      <c r="A2412" t="s">
        <v>7740</v>
      </c>
      <c r="B2412" t="s">
        <v>2676</v>
      </c>
      <c r="C2412" t="s">
        <v>63</v>
      </c>
      <c r="D2412">
        <v>1993</v>
      </c>
      <c r="E2412" t="s">
        <v>7741</v>
      </c>
      <c r="F2412">
        <v>7.3</v>
      </c>
      <c r="G2412">
        <v>7400</v>
      </c>
      <c r="H2412" t="s">
        <v>7742</v>
      </c>
      <c r="I2412" t="s">
        <v>7742</v>
      </c>
      <c r="J2412" t="s">
        <v>7742</v>
      </c>
      <c r="K2412" t="s">
        <v>306</v>
      </c>
      <c r="L2412">
        <f>20500000</f>
        <v>20500000</v>
      </c>
      <c r="M2412">
        <v>225278</v>
      </c>
      <c r="N2412" t="s">
        <v>7743</v>
      </c>
      <c r="O2412">
        <v>100</v>
      </c>
      <c r="P2412" t="str">
        <f>IF(Table1[[#This Row],[score]]&gt;=8.5,"High",IF(Table1[[#This Row],[score]]&gt;=7,"Medium","Low"))</f>
        <v>Medium</v>
      </c>
      <c r="Q2412" s="5">
        <f>Table1[[#This Row],[gross]]-Table1[[#This Row],[budget]]</f>
        <v>-20274722</v>
      </c>
      <c r="R2412" s="5" t="str">
        <f>IF(Table1[[#This Row],[Profit]]&gt;0,"Profit","Loss")</f>
        <v>Loss</v>
      </c>
      <c r="S2412" s="6" t="str">
        <f>FLOOR(Table1[[#This Row],[year]]-1900,10)+1900 &amp; "-" &amp; FLOOR(Table1[[#This Row],[year]]-1890,10)+1900</f>
        <v>1990-2000</v>
      </c>
      <c r="T2412" s="14" t="s">
        <v>21835</v>
      </c>
      <c r="AB2412" s="14"/>
    </row>
    <row r="2413" spans="1:28" hidden="1" x14ac:dyDescent="0.3">
      <c r="A2413" t="s">
        <v>7499</v>
      </c>
      <c r="B2413" t="s">
        <v>443</v>
      </c>
      <c r="C2413" t="s">
        <v>17</v>
      </c>
      <c r="D2413">
        <v>1993</v>
      </c>
      <c r="E2413" t="s">
        <v>7500</v>
      </c>
      <c r="F2413">
        <v>7.5</v>
      </c>
      <c r="G2413">
        <v>32000</v>
      </c>
      <c r="H2413" t="s">
        <v>7501</v>
      </c>
      <c r="I2413" t="s">
        <v>7502</v>
      </c>
      <c r="J2413" t="s">
        <v>7503</v>
      </c>
      <c r="K2413" t="s">
        <v>5762</v>
      </c>
      <c r="L2413">
        <f>20500000</f>
        <v>20500000</v>
      </c>
      <c r="M2413">
        <v>152972</v>
      </c>
      <c r="N2413" t="s">
        <v>7504</v>
      </c>
      <c r="O2413">
        <v>134</v>
      </c>
      <c r="P2413" t="str">
        <f>IF(Table1[[#This Row],[score]]&gt;=8.5,"High",IF(Table1[[#This Row],[score]]&gt;=7,"Medium","Low"))</f>
        <v>Medium</v>
      </c>
      <c r="Q2413" s="5">
        <f>Table1[[#This Row],[gross]]-Table1[[#This Row],[budget]]</f>
        <v>-20347028</v>
      </c>
      <c r="R2413" s="5" t="str">
        <f>IF(Table1[[#This Row],[Profit]]&gt;0,"Profit","Loss")</f>
        <v>Loss</v>
      </c>
      <c r="S2413" s="6" t="str">
        <f>FLOOR(Table1[[#This Row],[year]]-1900,10)+1900 &amp; "-" &amp; FLOOR(Table1[[#This Row],[year]]-1890,10)+1900</f>
        <v>1990-2000</v>
      </c>
      <c r="T2413" s="14" t="s">
        <v>21860</v>
      </c>
      <c r="AB2413" s="14"/>
    </row>
    <row r="2414" spans="1:28" hidden="1" x14ac:dyDescent="0.3">
      <c r="A2414" t="s">
        <v>7573</v>
      </c>
      <c r="B2414" t="s">
        <v>16</v>
      </c>
      <c r="C2414" t="s">
        <v>41</v>
      </c>
      <c r="D2414">
        <v>1993</v>
      </c>
      <c r="E2414" t="s">
        <v>7574</v>
      </c>
      <c r="F2414">
        <v>7.3</v>
      </c>
      <c r="G2414">
        <v>42000</v>
      </c>
      <c r="H2414" t="s">
        <v>2978</v>
      </c>
      <c r="I2414" t="s">
        <v>7575</v>
      </c>
      <c r="J2414" t="s">
        <v>5628</v>
      </c>
      <c r="K2414" t="s">
        <v>448</v>
      </c>
      <c r="L2414">
        <v>19000000</v>
      </c>
      <c r="M2414">
        <v>112547</v>
      </c>
      <c r="N2414" t="s">
        <v>6448</v>
      </c>
      <c r="O2414">
        <v>142</v>
      </c>
      <c r="P2414" t="str">
        <f>IF(Table1[[#This Row],[score]]&gt;=8.5,"High",IF(Table1[[#This Row],[score]]&gt;=7,"Medium","Low"))</f>
        <v>Medium</v>
      </c>
      <c r="Q2414" s="5">
        <f>Table1[[#This Row],[gross]]-Table1[[#This Row],[budget]]</f>
        <v>-18887453</v>
      </c>
      <c r="R2414" s="5" t="str">
        <f>IF(Table1[[#This Row],[Profit]]&gt;0,"Profit","Loss")</f>
        <v>Loss</v>
      </c>
      <c r="S2414" s="6" t="str">
        <f>FLOOR(Table1[[#This Row],[year]]-1900,10)+1900 &amp; "-" &amp; FLOOR(Table1[[#This Row],[year]]-1890,10)+1900</f>
        <v>1990-2000</v>
      </c>
      <c r="T2414" s="14" t="s">
        <v>21835</v>
      </c>
      <c r="AB2414" s="14"/>
    </row>
    <row r="2415" spans="1:28" hidden="1" x14ac:dyDescent="0.3">
      <c r="A2415" t="s">
        <v>7712</v>
      </c>
      <c r="B2415" t="s">
        <v>443</v>
      </c>
      <c r="C2415" t="s">
        <v>17</v>
      </c>
      <c r="D2415">
        <v>1993</v>
      </c>
      <c r="E2415" t="s">
        <v>7713</v>
      </c>
      <c r="F2415">
        <v>6.6</v>
      </c>
      <c r="G2415">
        <v>1800</v>
      </c>
      <c r="H2415" t="s">
        <v>7714</v>
      </c>
      <c r="I2415" t="s">
        <v>7714</v>
      </c>
      <c r="J2415" t="s">
        <v>7715</v>
      </c>
      <c r="K2415" t="s">
        <v>30</v>
      </c>
      <c r="L2415">
        <f>20500000</f>
        <v>20500000</v>
      </c>
      <c r="M2415">
        <v>102780</v>
      </c>
      <c r="N2415" t="s">
        <v>7716</v>
      </c>
      <c r="O2415">
        <v>96</v>
      </c>
      <c r="P2415" t="str">
        <f>IF(Table1[[#This Row],[score]]&gt;=8.5,"High",IF(Table1[[#This Row],[score]]&gt;=7,"Medium","Low"))</f>
        <v>Low</v>
      </c>
      <c r="Q2415" s="5">
        <f>Table1[[#This Row],[gross]]-Table1[[#This Row],[budget]]</f>
        <v>-20397220</v>
      </c>
      <c r="R2415" s="5" t="str">
        <f>IF(Table1[[#This Row],[Profit]]&gt;0,"Profit","Loss")</f>
        <v>Loss</v>
      </c>
      <c r="S2415" s="6" t="str">
        <f>FLOOR(Table1[[#This Row],[year]]-1900,10)+1900 &amp; "-" &amp; FLOOR(Table1[[#This Row],[year]]-1890,10)+1900</f>
        <v>1990-2000</v>
      </c>
      <c r="T2415" s="14" t="s">
        <v>21842</v>
      </c>
      <c r="AB2415" s="14"/>
    </row>
    <row r="2416" spans="1:28" hidden="1" x14ac:dyDescent="0.3">
      <c r="A2416" t="s">
        <v>7759</v>
      </c>
      <c r="B2416" t="s">
        <v>2676</v>
      </c>
      <c r="C2416" t="s">
        <v>41</v>
      </c>
      <c r="D2416">
        <v>1993</v>
      </c>
      <c r="E2416" t="s">
        <v>7760</v>
      </c>
      <c r="F2416">
        <v>6.4</v>
      </c>
      <c r="G2416">
        <v>3000</v>
      </c>
      <c r="H2416" t="s">
        <v>7172</v>
      </c>
      <c r="I2416" t="s">
        <v>7172</v>
      </c>
      <c r="J2416" t="s">
        <v>7761</v>
      </c>
      <c r="K2416" t="s">
        <v>30</v>
      </c>
      <c r="L2416">
        <f>20500000</f>
        <v>20500000</v>
      </c>
      <c r="M2416">
        <v>101071</v>
      </c>
      <c r="N2416" t="s">
        <v>7762</v>
      </c>
      <c r="O2416">
        <v>78</v>
      </c>
      <c r="P2416" t="str">
        <f>IF(Table1[[#This Row],[score]]&gt;=8.5,"High",IF(Table1[[#This Row],[score]]&gt;=7,"Medium","Low"))</f>
        <v>Low</v>
      </c>
      <c r="Q2416" s="5">
        <f>Table1[[#This Row],[gross]]-Table1[[#This Row],[budget]]</f>
        <v>-20398929</v>
      </c>
      <c r="R2416" s="5" t="str">
        <f>IF(Table1[[#This Row],[Profit]]&gt;0,"Profit","Loss")</f>
        <v>Loss</v>
      </c>
      <c r="S2416" s="6" t="str">
        <f>FLOOR(Table1[[#This Row],[year]]-1900,10)+1900 &amp; "-" &amp; FLOOR(Table1[[#This Row],[year]]-1890,10)+1900</f>
        <v>1990-2000</v>
      </c>
      <c r="T2416" s="14" t="s">
        <v>21844</v>
      </c>
      <c r="AB2416" s="14"/>
    </row>
    <row r="2417" spans="1:28" hidden="1" x14ac:dyDescent="0.3">
      <c r="A2417" t="s">
        <v>7772</v>
      </c>
      <c r="B2417" t="s">
        <v>1974</v>
      </c>
      <c r="C2417" t="s">
        <v>17</v>
      </c>
      <c r="D2417">
        <v>1993</v>
      </c>
      <c r="E2417" t="s">
        <v>7773</v>
      </c>
      <c r="F2417">
        <v>5.3</v>
      </c>
      <c r="G2417">
        <v>1100</v>
      </c>
      <c r="H2417" t="s">
        <v>1499</v>
      </c>
      <c r="I2417" t="s">
        <v>1499</v>
      </c>
      <c r="J2417" t="s">
        <v>7774</v>
      </c>
      <c r="K2417" t="s">
        <v>448</v>
      </c>
      <c r="L2417">
        <f>20500000</f>
        <v>20500000</v>
      </c>
      <c r="M2417">
        <v>61274</v>
      </c>
      <c r="N2417" t="s">
        <v>6037</v>
      </c>
      <c r="O2417">
        <v>102</v>
      </c>
      <c r="P2417" t="str">
        <f>IF(Table1[[#This Row],[score]]&gt;=8.5,"High",IF(Table1[[#This Row],[score]]&gt;=7,"Medium","Low"))</f>
        <v>Low</v>
      </c>
      <c r="Q2417" s="5">
        <f>Table1[[#This Row],[gross]]-Table1[[#This Row],[budget]]</f>
        <v>-20438726</v>
      </c>
      <c r="R2417" s="5" t="str">
        <f>IF(Table1[[#This Row],[Profit]]&gt;0,"Profit","Loss")</f>
        <v>Loss</v>
      </c>
      <c r="S2417" s="6" t="str">
        <f>FLOOR(Table1[[#This Row],[year]]-1900,10)+1900 &amp; "-" &amp; FLOOR(Table1[[#This Row],[year]]-1890,10)+1900</f>
        <v>1990-2000</v>
      </c>
      <c r="T2417" s="14" t="s">
        <v>21844</v>
      </c>
      <c r="AB2417" s="14"/>
    </row>
    <row r="2418" spans="1:28" hidden="1" x14ac:dyDescent="0.3">
      <c r="A2418" t="s">
        <v>7537</v>
      </c>
      <c r="B2418" t="s">
        <v>1974</v>
      </c>
      <c r="C2418" t="s">
        <v>41</v>
      </c>
      <c r="D2418">
        <v>1993</v>
      </c>
      <c r="E2418" t="s">
        <v>7538</v>
      </c>
      <c r="F2418">
        <v>6.4</v>
      </c>
      <c r="G2418">
        <v>6700</v>
      </c>
      <c r="H2418" t="s">
        <v>7539</v>
      </c>
      <c r="I2418" t="s">
        <v>7540</v>
      </c>
      <c r="J2418" t="s">
        <v>29</v>
      </c>
      <c r="K2418" t="s">
        <v>30</v>
      </c>
      <c r="L2418">
        <v>11000000</v>
      </c>
      <c r="M2418">
        <v>29296</v>
      </c>
      <c r="N2418" t="s">
        <v>7541</v>
      </c>
      <c r="O2418">
        <v>80</v>
      </c>
      <c r="P2418" t="str">
        <f>IF(Table1[[#This Row],[score]]&gt;=8.5,"High",IF(Table1[[#This Row],[score]]&gt;=7,"Medium","Low"))</f>
        <v>Low</v>
      </c>
      <c r="Q2418" s="5">
        <f>Table1[[#This Row],[gross]]-Table1[[#This Row],[budget]]</f>
        <v>-10970704</v>
      </c>
      <c r="R2418" s="5" t="str">
        <f>IF(Table1[[#This Row],[Profit]]&gt;0,"Profit","Loss")</f>
        <v>Loss</v>
      </c>
      <c r="S2418" s="6" t="str">
        <f>FLOOR(Table1[[#This Row],[year]]-1900,10)+1900 &amp; "-" &amp; FLOOR(Table1[[#This Row],[year]]-1890,10)+1900</f>
        <v>1990-2000</v>
      </c>
      <c r="T2418" s="14" t="s">
        <v>21836</v>
      </c>
      <c r="AB2418" s="14"/>
    </row>
    <row r="2419" spans="1:28" hidden="1" x14ac:dyDescent="0.3">
      <c r="A2419" t="s">
        <v>7696</v>
      </c>
      <c r="B2419" t="s">
        <v>16</v>
      </c>
      <c r="C2419" t="s">
        <v>104</v>
      </c>
      <c r="D2419">
        <v>1993</v>
      </c>
      <c r="E2419" t="s">
        <v>7319</v>
      </c>
      <c r="F2419">
        <v>4</v>
      </c>
      <c r="G2419">
        <v>3000</v>
      </c>
      <c r="H2419" t="s">
        <v>7697</v>
      </c>
      <c r="I2419" t="s">
        <v>7697</v>
      </c>
      <c r="J2419" t="s">
        <v>4218</v>
      </c>
      <c r="K2419" t="s">
        <v>30</v>
      </c>
      <c r="L2419">
        <v>10000000</v>
      </c>
      <c r="M2419">
        <v>18369</v>
      </c>
      <c r="N2419" t="s">
        <v>7447</v>
      </c>
      <c r="O2419">
        <v>98</v>
      </c>
      <c r="P2419" t="str">
        <f>IF(Table1[[#This Row],[score]]&gt;=8.5,"High",IF(Table1[[#This Row],[score]]&gt;=7,"Medium","Low"))</f>
        <v>Low</v>
      </c>
      <c r="Q2419" s="5">
        <f>Table1[[#This Row],[gross]]-Table1[[#This Row],[budget]]</f>
        <v>-9981631</v>
      </c>
      <c r="R2419" s="5" t="str">
        <f>IF(Table1[[#This Row],[Profit]]&gt;0,"Profit","Loss")</f>
        <v>Loss</v>
      </c>
      <c r="S2419" s="6" t="str">
        <f>FLOOR(Table1[[#This Row],[year]]-1900,10)+1900 &amp; "-" &amp; FLOOR(Table1[[#This Row],[year]]-1890,10)+1900</f>
        <v>1990-2000</v>
      </c>
      <c r="T2419" s="14" t="s">
        <v>21835</v>
      </c>
      <c r="AB2419" s="14"/>
    </row>
    <row r="2420" spans="1:28" hidden="1" x14ac:dyDescent="0.3">
      <c r="A2420" t="s">
        <v>7788</v>
      </c>
      <c r="B2420" t="s">
        <v>1974</v>
      </c>
      <c r="C2420" t="s">
        <v>34</v>
      </c>
      <c r="D2420">
        <v>1993</v>
      </c>
      <c r="E2420" t="s">
        <v>7789</v>
      </c>
      <c r="F2420">
        <v>4.5</v>
      </c>
      <c r="G2420">
        <v>1900</v>
      </c>
      <c r="H2420" t="s">
        <v>7790</v>
      </c>
      <c r="I2420" t="s">
        <v>7791</v>
      </c>
      <c r="J2420" t="s">
        <v>7792</v>
      </c>
      <c r="K2420" t="s">
        <v>30</v>
      </c>
      <c r="L2420">
        <v>5000000</v>
      </c>
      <c r="M2420">
        <v>2970</v>
      </c>
      <c r="N2420" t="s">
        <v>7447</v>
      </c>
      <c r="O2420">
        <v>97</v>
      </c>
      <c r="P2420" t="str">
        <f>IF(Table1[[#This Row],[score]]&gt;=8.5,"High",IF(Table1[[#This Row],[score]]&gt;=7,"Medium","Low"))</f>
        <v>Low</v>
      </c>
      <c r="Q2420" s="5">
        <f>Table1[[#This Row],[gross]]-Table1[[#This Row],[budget]]</f>
        <v>-4997030</v>
      </c>
      <c r="R2420" s="5" t="str">
        <f>IF(Table1[[#This Row],[Profit]]&gt;0,"Profit","Loss")</f>
        <v>Loss</v>
      </c>
      <c r="S2420" s="6" t="str">
        <f>FLOOR(Table1[[#This Row],[year]]-1900,10)+1900 &amp; "-" &amp; FLOOR(Table1[[#This Row],[year]]-1890,10)+1900</f>
        <v>1990-2000</v>
      </c>
      <c r="T2420" s="14" t="s">
        <v>21845</v>
      </c>
      <c r="AB2420" s="14"/>
    </row>
    <row r="2421" spans="1:28" hidden="1" x14ac:dyDescent="0.3">
      <c r="A2421" t="s">
        <v>7824</v>
      </c>
      <c r="B2421" t="s">
        <v>337</v>
      </c>
      <c r="C2421" t="s">
        <v>390</v>
      </c>
      <c r="D2421">
        <v>1994</v>
      </c>
      <c r="E2421" t="s">
        <v>7825</v>
      </c>
      <c r="F2421">
        <v>8.5</v>
      </c>
      <c r="G2421">
        <v>970000</v>
      </c>
      <c r="H2421" t="s">
        <v>7826</v>
      </c>
      <c r="I2421" t="s">
        <v>7827</v>
      </c>
      <c r="J2421" t="s">
        <v>1495</v>
      </c>
      <c r="K2421" t="s">
        <v>30</v>
      </c>
      <c r="L2421" s="5">
        <v>45000000</v>
      </c>
      <c r="M2421" s="5">
        <v>1083720877</v>
      </c>
      <c r="N2421" t="s">
        <v>1708</v>
      </c>
      <c r="O2421">
        <v>88</v>
      </c>
      <c r="P2421" t="str">
        <f>IF(Table1[[#This Row],[score]]&gt;=8.5,"High",IF(Table1[[#This Row],[score]]&gt;=7,"Medium","Low"))</f>
        <v>High</v>
      </c>
      <c r="Q2421" s="5">
        <f>Table1[[#This Row],[gross]]-Table1[[#This Row],[budget]]</f>
        <v>1038720877</v>
      </c>
      <c r="R2421" s="5" t="str">
        <f>IF(Table1[[#This Row],[Profit]]&gt;0,"Profit","Loss")</f>
        <v>Profit</v>
      </c>
      <c r="S2421" s="6" t="str">
        <f>FLOOR(Table1[[#This Row],[year]]-1900,10)+1900 &amp; "-" &amp; FLOOR(Table1[[#This Row],[year]]-1890,10)+1900</f>
        <v>1990-2000</v>
      </c>
      <c r="T2421" s="14" t="s">
        <v>21835</v>
      </c>
      <c r="AB2421" s="14"/>
    </row>
    <row r="2422" spans="1:28" hidden="1" x14ac:dyDescent="0.3">
      <c r="A2422" t="s">
        <v>7816</v>
      </c>
      <c r="B2422" t="s">
        <v>1974</v>
      </c>
      <c r="C2422" t="s">
        <v>17</v>
      </c>
      <c r="D2422">
        <v>1994</v>
      </c>
      <c r="E2422" t="s">
        <v>7817</v>
      </c>
      <c r="F2422">
        <v>8.8000000000000007</v>
      </c>
      <c r="G2422">
        <v>1900000</v>
      </c>
      <c r="H2422" t="s">
        <v>2030</v>
      </c>
      <c r="I2422" t="s">
        <v>7818</v>
      </c>
      <c r="J2422" t="s">
        <v>2066</v>
      </c>
      <c r="K2422" t="s">
        <v>30</v>
      </c>
      <c r="L2422" s="5">
        <v>55000000</v>
      </c>
      <c r="M2422" s="5">
        <v>678226133</v>
      </c>
      <c r="N2422" t="s">
        <v>44</v>
      </c>
      <c r="O2422">
        <v>142</v>
      </c>
      <c r="P2422" t="str">
        <f>IF(Table1[[#This Row],[score]]&gt;=8.5,"High",IF(Table1[[#This Row],[score]]&gt;=7,"Medium","Low"))</f>
        <v>High</v>
      </c>
      <c r="Q2422" s="5">
        <f>Table1[[#This Row],[gross]]-Table1[[#This Row],[budget]]</f>
        <v>623226133</v>
      </c>
      <c r="R2422" s="5" t="str">
        <f>IF(Table1[[#This Row],[Profit]]&gt;0,"Profit","Loss")</f>
        <v>Profit</v>
      </c>
      <c r="S2422" s="6" t="str">
        <f>FLOOR(Table1[[#This Row],[year]]-1900,10)+1900 &amp; "-" &amp; FLOOR(Table1[[#This Row],[year]]-1890,10)+1900</f>
        <v>1990-2000</v>
      </c>
      <c r="T2422" s="14" t="s">
        <v>21835</v>
      </c>
      <c r="AB2422" s="14"/>
    </row>
    <row r="2423" spans="1:28" hidden="1" x14ac:dyDescent="0.3">
      <c r="A2423" t="s">
        <v>7822</v>
      </c>
      <c r="B2423" t="s">
        <v>16</v>
      </c>
      <c r="C2423" t="s">
        <v>34</v>
      </c>
      <c r="D2423">
        <v>1994</v>
      </c>
      <c r="E2423" t="s">
        <v>7620</v>
      </c>
      <c r="F2423">
        <v>7.2</v>
      </c>
      <c r="G2423">
        <v>243000</v>
      </c>
      <c r="H2423" t="s">
        <v>1972</v>
      </c>
      <c r="I2423" t="s">
        <v>7823</v>
      </c>
      <c r="J2423" t="s">
        <v>986</v>
      </c>
      <c r="K2423" t="s">
        <v>30</v>
      </c>
      <c r="L2423">
        <v>115000000</v>
      </c>
      <c r="M2423">
        <v>378882411</v>
      </c>
      <c r="N2423" t="s">
        <v>180</v>
      </c>
      <c r="O2423">
        <v>141</v>
      </c>
      <c r="P2423" t="str">
        <f>IF(Table1[[#This Row],[score]]&gt;=8.5,"High",IF(Table1[[#This Row],[score]]&gt;=7,"Medium","Low"))</f>
        <v>Medium</v>
      </c>
      <c r="Q2423" s="5">
        <f>Table1[[#This Row],[gross]]-Table1[[#This Row],[budget]]</f>
        <v>263882411</v>
      </c>
      <c r="R2423" s="5" t="str">
        <f>IF(Table1[[#This Row],[Profit]]&gt;0,"Profit","Loss")</f>
        <v>Profit</v>
      </c>
      <c r="S2423" s="6" t="str">
        <f>FLOOR(Table1[[#This Row],[year]]-1900,10)+1900 &amp; "-" &amp; FLOOR(Table1[[#This Row],[year]]-1890,10)+1900</f>
        <v>1990-2000</v>
      </c>
      <c r="T2423" s="14" t="s">
        <v>21835</v>
      </c>
      <c r="AB2423" s="14"/>
    </row>
    <row r="2424" spans="1:28" hidden="1" x14ac:dyDescent="0.3">
      <c r="A2424" t="s">
        <v>7828</v>
      </c>
      <c r="B2424" t="s">
        <v>1974</v>
      </c>
      <c r="C2424" t="s">
        <v>34</v>
      </c>
      <c r="D2424">
        <v>1994</v>
      </c>
      <c r="E2424" t="s">
        <v>7829</v>
      </c>
      <c r="F2424">
        <v>6.9</v>
      </c>
      <c r="G2424">
        <v>357000</v>
      </c>
      <c r="H2424" t="s">
        <v>3893</v>
      </c>
      <c r="I2424" t="s">
        <v>7830</v>
      </c>
      <c r="J2424" t="s">
        <v>7831</v>
      </c>
      <c r="K2424" t="s">
        <v>30</v>
      </c>
      <c r="L2424">
        <v>23000000</v>
      </c>
      <c r="M2424">
        <v>351583407</v>
      </c>
      <c r="N2424" t="s">
        <v>2001</v>
      </c>
      <c r="O2424">
        <v>101</v>
      </c>
      <c r="P2424" t="str">
        <f>IF(Table1[[#This Row],[score]]&gt;=8.5,"High",IF(Table1[[#This Row],[score]]&gt;=7,"Medium","Low"))</f>
        <v>Low</v>
      </c>
      <c r="Q2424" s="5">
        <f>Table1[[#This Row],[gross]]-Table1[[#This Row],[budget]]</f>
        <v>328583407</v>
      </c>
      <c r="R2424" s="5" t="str">
        <f>IF(Table1[[#This Row],[Profit]]&gt;0,"Profit","Loss")</f>
        <v>Profit</v>
      </c>
      <c r="S2424" s="6" t="str">
        <f>FLOOR(Table1[[#This Row],[year]]-1900,10)+1900 &amp; "-" &amp; FLOOR(Table1[[#This Row],[year]]-1890,10)+1900</f>
        <v>1990-2000</v>
      </c>
      <c r="T2424" s="14" t="s">
        <v>21835</v>
      </c>
      <c r="AB2424" s="14"/>
    </row>
    <row r="2425" spans="1:28" hidden="1" x14ac:dyDescent="0.3">
      <c r="A2425" t="s">
        <v>7832</v>
      </c>
      <c r="B2425" t="s">
        <v>16</v>
      </c>
      <c r="C2425" t="s">
        <v>34</v>
      </c>
      <c r="D2425">
        <v>1994</v>
      </c>
      <c r="E2425" t="s">
        <v>7833</v>
      </c>
      <c r="F2425">
        <v>7.2</v>
      </c>
      <c r="G2425">
        <v>339000</v>
      </c>
      <c r="H2425" t="s">
        <v>7834</v>
      </c>
      <c r="I2425" t="s">
        <v>7835</v>
      </c>
      <c r="J2425" t="s">
        <v>5026</v>
      </c>
      <c r="K2425" t="s">
        <v>30</v>
      </c>
      <c r="L2425">
        <v>30000000</v>
      </c>
      <c r="M2425">
        <v>350448145</v>
      </c>
      <c r="N2425" t="s">
        <v>7836</v>
      </c>
      <c r="O2425">
        <v>116</v>
      </c>
      <c r="P2425" t="str">
        <f>IF(Table1[[#This Row],[score]]&gt;=8.5,"High",IF(Table1[[#This Row],[score]]&gt;=7,"Medium","Low"))</f>
        <v>Medium</v>
      </c>
      <c r="Q2425" s="5">
        <f>Table1[[#This Row],[gross]]-Table1[[#This Row],[budget]]</f>
        <v>320448145</v>
      </c>
      <c r="R2425" s="5" t="str">
        <f>IF(Table1[[#This Row],[Profit]]&gt;0,"Profit","Loss")</f>
        <v>Profit</v>
      </c>
      <c r="S2425" s="6" t="str">
        <f>FLOOR(Table1[[#This Row],[year]]-1900,10)+1900 &amp; "-" &amp; FLOOR(Table1[[#This Row],[year]]-1890,10)+1900</f>
        <v>1990-2000</v>
      </c>
      <c r="T2425" s="14" t="s">
        <v>21835</v>
      </c>
      <c r="AB2425" s="14"/>
    </row>
    <row r="2426" spans="1:28" hidden="1" x14ac:dyDescent="0.3">
      <c r="A2426" t="s">
        <v>7862</v>
      </c>
      <c r="B2426" t="s">
        <v>33</v>
      </c>
      <c r="C2426" t="s">
        <v>41</v>
      </c>
      <c r="D2426">
        <v>1994</v>
      </c>
      <c r="E2426" t="s">
        <v>7863</v>
      </c>
      <c r="F2426">
        <v>4.9000000000000004</v>
      </c>
      <c r="G2426">
        <v>77000</v>
      </c>
      <c r="H2426" t="s">
        <v>6334</v>
      </c>
      <c r="I2426" t="s">
        <v>6976</v>
      </c>
      <c r="J2426" t="s">
        <v>6495</v>
      </c>
      <c r="K2426" t="s">
        <v>30</v>
      </c>
      <c r="L2426">
        <v>46000000</v>
      </c>
      <c r="M2426">
        <v>341631208</v>
      </c>
      <c r="N2426" t="s">
        <v>61</v>
      </c>
      <c r="O2426">
        <v>91</v>
      </c>
      <c r="P2426" t="str">
        <f>IF(Table1[[#This Row],[score]]&gt;=8.5,"High",IF(Table1[[#This Row],[score]]&gt;=7,"Medium","Low"))</f>
        <v>Low</v>
      </c>
      <c r="Q2426" s="5">
        <f>Table1[[#This Row],[gross]]-Table1[[#This Row],[budget]]</f>
        <v>295631208</v>
      </c>
      <c r="R2426" s="5" t="str">
        <f>IF(Table1[[#This Row],[Profit]]&gt;0,"Profit","Loss")</f>
        <v>Profit</v>
      </c>
      <c r="S2426" s="6" t="str">
        <f>FLOOR(Table1[[#This Row],[year]]-1900,10)+1900 &amp; "-" &amp; FLOOR(Table1[[#This Row],[year]]-1890,10)+1900</f>
        <v>1990-2000</v>
      </c>
      <c r="T2426" s="14" t="s">
        <v>21835</v>
      </c>
      <c r="AB2426" s="14"/>
    </row>
    <row r="2427" spans="1:28" hidden="1" x14ac:dyDescent="0.3">
      <c r="A2427" t="s">
        <v>7843</v>
      </c>
      <c r="B2427" t="s">
        <v>1974</v>
      </c>
      <c r="C2427" t="s">
        <v>41</v>
      </c>
      <c r="D2427">
        <v>1994</v>
      </c>
      <c r="E2427" t="s">
        <v>7844</v>
      </c>
      <c r="F2427">
        <v>7.3</v>
      </c>
      <c r="G2427">
        <v>361000</v>
      </c>
      <c r="H2427" t="s">
        <v>7845</v>
      </c>
      <c r="I2427" t="s">
        <v>7845</v>
      </c>
      <c r="J2427" t="s">
        <v>7831</v>
      </c>
      <c r="K2427" t="s">
        <v>30</v>
      </c>
      <c r="L2427">
        <v>17000000</v>
      </c>
      <c r="M2427">
        <v>247275374</v>
      </c>
      <c r="N2427" t="s">
        <v>2001</v>
      </c>
      <c r="O2427">
        <v>107</v>
      </c>
      <c r="P2427" t="str">
        <f>IF(Table1[[#This Row],[score]]&gt;=8.5,"High",IF(Table1[[#This Row],[score]]&gt;=7,"Medium","Low"))</f>
        <v>Medium</v>
      </c>
      <c r="Q2427" s="5">
        <f>Table1[[#This Row],[gross]]-Table1[[#This Row],[budget]]</f>
        <v>230275374</v>
      </c>
      <c r="R2427" s="5" t="str">
        <f>IF(Table1[[#This Row],[Profit]]&gt;0,"Profit","Loss")</f>
        <v>Profit</v>
      </c>
      <c r="S2427" s="6" t="str">
        <f>FLOOR(Table1[[#This Row],[year]]-1900,10)+1900 &amp; "-" &amp; FLOOR(Table1[[#This Row],[year]]-1890,10)+1900</f>
        <v>1990-2000</v>
      </c>
      <c r="T2427" s="14" t="s">
        <v>21835</v>
      </c>
      <c r="AB2427" s="14"/>
    </row>
    <row r="2428" spans="1:28" hidden="1" x14ac:dyDescent="0.3">
      <c r="A2428" t="s">
        <v>7860</v>
      </c>
      <c r="B2428" t="s">
        <v>16</v>
      </c>
      <c r="C2428" t="s">
        <v>41</v>
      </c>
      <c r="D2428">
        <v>1994</v>
      </c>
      <c r="E2428" t="s">
        <v>7861</v>
      </c>
      <c r="F2428">
        <v>7.1</v>
      </c>
      <c r="G2428">
        <v>144000</v>
      </c>
      <c r="H2428" t="s">
        <v>263</v>
      </c>
      <c r="I2428" t="s">
        <v>5397</v>
      </c>
      <c r="J2428" t="s">
        <v>6845</v>
      </c>
      <c r="K2428" t="s">
        <v>22</v>
      </c>
      <c r="L2428">
        <v>4400000</v>
      </c>
      <c r="M2428">
        <v>245700832</v>
      </c>
      <c r="N2428" t="s">
        <v>219</v>
      </c>
      <c r="O2428">
        <v>117</v>
      </c>
      <c r="P2428" t="str">
        <f>IF(Table1[[#This Row],[score]]&gt;=8.5,"High",IF(Table1[[#This Row],[score]]&gt;=7,"Medium","Low"))</f>
        <v>Medium</v>
      </c>
      <c r="Q2428" s="5">
        <f>Table1[[#This Row],[gross]]-Table1[[#This Row],[budget]]</f>
        <v>241300832</v>
      </c>
      <c r="R2428" s="5" t="str">
        <f>IF(Table1[[#This Row],[Profit]]&gt;0,"Profit","Loss")</f>
        <v>Profit</v>
      </c>
      <c r="S2428" s="6" t="str">
        <f>FLOOR(Table1[[#This Row],[year]]-1900,10)+1900 &amp; "-" &amp; FLOOR(Table1[[#This Row],[year]]-1890,10)+1900</f>
        <v>1990-2000</v>
      </c>
      <c r="T2428" s="14" t="s">
        <v>21835</v>
      </c>
      <c r="AB2428" s="14"/>
    </row>
    <row r="2429" spans="1:28" hidden="1" x14ac:dyDescent="0.3">
      <c r="A2429" t="s">
        <v>7857</v>
      </c>
      <c r="B2429" t="s">
        <v>16</v>
      </c>
      <c r="C2429" t="s">
        <v>17</v>
      </c>
      <c r="D2429">
        <v>1994</v>
      </c>
      <c r="E2429" t="s">
        <v>7858</v>
      </c>
      <c r="F2429">
        <v>7.5</v>
      </c>
      <c r="G2429">
        <v>301000</v>
      </c>
      <c r="H2429" t="s">
        <v>2215</v>
      </c>
      <c r="I2429" t="s">
        <v>7859</v>
      </c>
      <c r="J2429" t="s">
        <v>6471</v>
      </c>
      <c r="K2429" t="s">
        <v>30</v>
      </c>
      <c r="L2429">
        <v>60000000</v>
      </c>
      <c r="M2429">
        <v>223664608</v>
      </c>
      <c r="N2429" t="s">
        <v>6231</v>
      </c>
      <c r="O2429">
        <v>123</v>
      </c>
      <c r="P2429" t="str">
        <f>IF(Table1[[#This Row],[score]]&gt;=8.5,"High",IF(Table1[[#This Row],[score]]&gt;=7,"Medium","Low"))</f>
        <v>Medium</v>
      </c>
      <c r="Q2429" s="5">
        <f>Table1[[#This Row],[gross]]-Table1[[#This Row],[budget]]</f>
        <v>163664608</v>
      </c>
      <c r="R2429" s="5" t="str">
        <f>IF(Table1[[#This Row],[Profit]]&gt;0,"Profit","Loss")</f>
        <v>Profit</v>
      </c>
      <c r="S2429" s="6" t="str">
        <f>FLOOR(Table1[[#This Row],[year]]-1900,10)+1900 &amp; "-" &amp; FLOOR(Table1[[#This Row],[year]]-1890,10)+1900</f>
        <v>1990-2000</v>
      </c>
      <c r="T2429" s="14" t="s">
        <v>21835</v>
      </c>
      <c r="AB2429" s="14"/>
    </row>
    <row r="2430" spans="1:28" hidden="1" x14ac:dyDescent="0.3">
      <c r="A2430" t="s">
        <v>7877</v>
      </c>
      <c r="B2430" t="s">
        <v>1974</v>
      </c>
      <c r="C2430" t="s">
        <v>34</v>
      </c>
      <c r="D2430">
        <v>1994</v>
      </c>
      <c r="E2430" t="s">
        <v>7878</v>
      </c>
      <c r="F2430">
        <v>6.9</v>
      </c>
      <c r="G2430">
        <v>93000</v>
      </c>
      <c r="H2430" t="s">
        <v>5160</v>
      </c>
      <c r="I2430" t="s">
        <v>5631</v>
      </c>
      <c r="J2430" t="s">
        <v>488</v>
      </c>
      <c r="K2430" t="s">
        <v>30</v>
      </c>
      <c r="L2430">
        <v>62000000</v>
      </c>
      <c r="M2430">
        <v>215887717</v>
      </c>
      <c r="N2430" t="s">
        <v>6815</v>
      </c>
      <c r="O2430">
        <v>141</v>
      </c>
      <c r="P2430" t="str">
        <f>IF(Table1[[#This Row],[score]]&gt;=8.5,"High",IF(Table1[[#This Row],[score]]&gt;=7,"Medium","Low"))</f>
        <v>Low</v>
      </c>
      <c r="Q2430" s="5">
        <f>Table1[[#This Row],[gross]]-Table1[[#This Row],[budget]]</f>
        <v>153887717</v>
      </c>
      <c r="R2430" s="5" t="str">
        <f>IF(Table1[[#This Row],[Profit]]&gt;0,"Profit","Loss")</f>
        <v>Profit</v>
      </c>
      <c r="S2430" s="6" t="str">
        <f>FLOOR(Table1[[#This Row],[year]]-1900,10)+1900 &amp; "-" &amp; FLOOR(Table1[[#This Row],[year]]-1890,10)+1900</f>
        <v>1990-2000</v>
      </c>
      <c r="T2430" s="14" t="s">
        <v>21835</v>
      </c>
      <c r="AB2430" s="14"/>
    </row>
    <row r="2431" spans="1:28" hidden="1" x14ac:dyDescent="0.3">
      <c r="A2431" t="s">
        <v>7914</v>
      </c>
      <c r="B2431" t="s">
        <v>16</v>
      </c>
      <c r="C2431" t="s">
        <v>17</v>
      </c>
      <c r="D2431">
        <v>1994</v>
      </c>
      <c r="E2431" t="s">
        <v>7915</v>
      </c>
      <c r="F2431">
        <v>6.1</v>
      </c>
      <c r="G2431">
        <v>48000</v>
      </c>
      <c r="H2431" t="s">
        <v>1115</v>
      </c>
      <c r="I2431" t="s">
        <v>745</v>
      </c>
      <c r="J2431" t="s">
        <v>1803</v>
      </c>
      <c r="K2431" t="s">
        <v>30</v>
      </c>
      <c r="L2431">
        <v>55000000</v>
      </c>
      <c r="M2431">
        <v>214015089</v>
      </c>
      <c r="N2431" t="s">
        <v>23</v>
      </c>
      <c r="O2431">
        <v>128</v>
      </c>
      <c r="P2431" t="str">
        <f>IF(Table1[[#This Row],[score]]&gt;=8.5,"High",IF(Table1[[#This Row],[score]]&gt;=7,"Medium","Low"))</f>
        <v>Low</v>
      </c>
      <c r="Q2431" s="5">
        <f>Table1[[#This Row],[gross]]-Table1[[#This Row],[budget]]</f>
        <v>159015089</v>
      </c>
      <c r="R2431" s="5" t="str">
        <f>IF(Table1[[#This Row],[Profit]]&gt;0,"Profit","Loss")</f>
        <v>Profit</v>
      </c>
      <c r="S2431" s="6" t="str">
        <f>FLOOR(Table1[[#This Row],[year]]-1900,10)+1900 &amp; "-" &amp; FLOOR(Table1[[#This Row],[year]]-1890,10)+1900</f>
        <v>1990-2000</v>
      </c>
      <c r="T2431" s="14" t="s">
        <v>21835</v>
      </c>
      <c r="AB2431" s="14"/>
    </row>
    <row r="2432" spans="1:28" hidden="1" x14ac:dyDescent="0.3">
      <c r="A2432" t="s">
        <v>7815</v>
      </c>
      <c r="B2432" t="s">
        <v>16</v>
      </c>
      <c r="C2432" t="s">
        <v>104</v>
      </c>
      <c r="D2432">
        <v>1994</v>
      </c>
      <c r="E2432" t="s">
        <v>7813</v>
      </c>
      <c r="F2432">
        <v>8.9</v>
      </c>
      <c r="G2432">
        <v>1900000</v>
      </c>
      <c r="H2432" t="s">
        <v>6709</v>
      </c>
      <c r="I2432" t="s">
        <v>6709</v>
      </c>
      <c r="J2432" t="s">
        <v>160</v>
      </c>
      <c r="K2432" t="s">
        <v>30</v>
      </c>
      <c r="L2432" s="5">
        <v>8000000</v>
      </c>
      <c r="M2432" s="5">
        <v>213928762</v>
      </c>
      <c r="N2432" t="s">
        <v>3705</v>
      </c>
      <c r="O2432">
        <v>154</v>
      </c>
      <c r="P2432" t="str">
        <f>IF(Table1[[#This Row],[score]]&gt;=8.5,"High",IF(Table1[[#This Row],[score]]&gt;=7,"Medium","Low"))</f>
        <v>High</v>
      </c>
      <c r="Q2432" s="5">
        <f>Table1[[#This Row],[gross]]-Table1[[#This Row],[budget]]</f>
        <v>205928762</v>
      </c>
      <c r="R2432" s="5" t="str">
        <f>IF(Table1[[#This Row],[Profit]]&gt;0,"Profit","Loss")</f>
        <v>Profit</v>
      </c>
      <c r="S2432" s="6" t="str">
        <f>FLOOR(Table1[[#This Row],[year]]-1900,10)+1900 &amp; "-" &amp; FLOOR(Table1[[#This Row],[year]]-1890,10)+1900</f>
        <v>1990-2000</v>
      </c>
      <c r="T2432" s="14" t="s">
        <v>21835</v>
      </c>
      <c r="AB2432" s="14"/>
    </row>
    <row r="2433" spans="1:28" hidden="1" x14ac:dyDescent="0.3">
      <c r="A2433" t="s">
        <v>7837</v>
      </c>
      <c r="B2433" t="s">
        <v>1974</v>
      </c>
      <c r="C2433" t="s">
        <v>34</v>
      </c>
      <c r="D2433">
        <v>1994</v>
      </c>
      <c r="E2433" t="s">
        <v>7838</v>
      </c>
      <c r="F2433">
        <v>7.1</v>
      </c>
      <c r="G2433">
        <v>180000</v>
      </c>
      <c r="H2433" t="s">
        <v>6787</v>
      </c>
      <c r="I2433" t="s">
        <v>7839</v>
      </c>
      <c r="J2433" t="s">
        <v>498</v>
      </c>
      <c r="K2433" t="s">
        <v>30</v>
      </c>
      <c r="L2433">
        <v>55000000</v>
      </c>
      <c r="M2433">
        <v>196567262</v>
      </c>
      <c r="N2433" t="s">
        <v>6448</v>
      </c>
      <c r="O2433">
        <v>116</v>
      </c>
      <c r="P2433" t="str">
        <f>IF(Table1[[#This Row],[score]]&gt;=8.5,"High",IF(Table1[[#This Row],[score]]&gt;=7,"Medium","Low"))</f>
        <v>Medium</v>
      </c>
      <c r="Q2433" s="5">
        <f>Table1[[#This Row],[gross]]-Table1[[#This Row],[budget]]</f>
        <v>141567262</v>
      </c>
      <c r="R2433" s="5" t="str">
        <f>IF(Table1[[#This Row],[Profit]]&gt;0,"Profit","Loss")</f>
        <v>Profit</v>
      </c>
      <c r="S2433" s="6" t="str">
        <f>FLOOR(Table1[[#This Row],[year]]-1900,10)+1900 &amp; "-" &amp; FLOOR(Table1[[#This Row],[year]]-1890,10)+1900</f>
        <v>1990-2000</v>
      </c>
      <c r="T2433" s="14" t="s">
        <v>21835</v>
      </c>
      <c r="AB2433" s="14"/>
    </row>
    <row r="2434" spans="1:28" hidden="1" x14ac:dyDescent="0.3">
      <c r="A2434" t="s">
        <v>7994</v>
      </c>
      <c r="B2434" t="s">
        <v>33</v>
      </c>
      <c r="C2434" t="s">
        <v>41</v>
      </c>
      <c r="D2434">
        <v>1994</v>
      </c>
      <c r="E2434" t="s">
        <v>7858</v>
      </c>
      <c r="F2434">
        <v>6.5</v>
      </c>
      <c r="G2434">
        <v>102000</v>
      </c>
      <c r="H2434" t="s">
        <v>7995</v>
      </c>
      <c r="I2434" t="s">
        <v>7996</v>
      </c>
      <c r="J2434" t="s">
        <v>7997</v>
      </c>
      <c r="K2434" t="s">
        <v>30</v>
      </c>
      <c r="L2434">
        <v>22000000</v>
      </c>
      <c r="M2434">
        <v>190539357</v>
      </c>
      <c r="N2434" t="s">
        <v>1708</v>
      </c>
      <c r="O2434">
        <v>97</v>
      </c>
      <c r="P2434" t="str">
        <f>IF(Table1[[#This Row],[score]]&gt;=8.5,"High",IF(Table1[[#This Row],[score]]&gt;=7,"Medium","Low"))</f>
        <v>Low</v>
      </c>
      <c r="Q2434" s="5">
        <f>Table1[[#This Row],[gross]]-Table1[[#This Row],[budget]]</f>
        <v>168539357</v>
      </c>
      <c r="R2434" s="5" t="str">
        <f>IF(Table1[[#This Row],[Profit]]&gt;0,"Profit","Loss")</f>
        <v>Profit</v>
      </c>
      <c r="S2434" s="6" t="str">
        <f>FLOOR(Table1[[#This Row],[year]]-1900,10)+1900 &amp; "-" &amp; FLOOR(Table1[[#This Row],[year]]-1890,10)+1900</f>
        <v>1990-2000</v>
      </c>
      <c r="T2434" s="14" t="s">
        <v>21835</v>
      </c>
      <c r="AB2434" s="14"/>
    </row>
    <row r="2435" spans="1:28" hidden="1" x14ac:dyDescent="0.3">
      <c r="A2435" t="s">
        <v>7895</v>
      </c>
      <c r="B2435" t="s">
        <v>33</v>
      </c>
      <c r="C2435" t="s">
        <v>34</v>
      </c>
      <c r="D2435">
        <v>1994</v>
      </c>
      <c r="E2435" t="s">
        <v>7647</v>
      </c>
      <c r="F2435">
        <v>7</v>
      </c>
      <c r="G2435">
        <v>104000</v>
      </c>
      <c r="H2435" t="s">
        <v>1141</v>
      </c>
      <c r="I2435" t="s">
        <v>7896</v>
      </c>
      <c r="J2435" t="s">
        <v>526</v>
      </c>
      <c r="K2435" t="s">
        <v>30</v>
      </c>
      <c r="L2435">
        <v>75000000</v>
      </c>
      <c r="M2435">
        <v>183031272</v>
      </c>
      <c r="N2435" t="s">
        <v>7897</v>
      </c>
      <c r="O2435">
        <v>127</v>
      </c>
      <c r="P2435" t="str">
        <f>IF(Table1[[#This Row],[score]]&gt;=8.5,"High",IF(Table1[[#This Row],[score]]&gt;=7,"Medium","Low"))</f>
        <v>Medium</v>
      </c>
      <c r="Q2435" s="5">
        <f>Table1[[#This Row],[gross]]-Table1[[#This Row],[budget]]</f>
        <v>108031272</v>
      </c>
      <c r="R2435" s="5" t="str">
        <f>IF(Table1[[#This Row],[Profit]]&gt;0,"Profit","Loss")</f>
        <v>Profit</v>
      </c>
      <c r="S2435" s="6" t="str">
        <f>FLOOR(Table1[[#This Row],[year]]-1900,10)+1900 &amp; "-" &amp; FLOOR(Table1[[#This Row],[year]]-1890,10)+1900</f>
        <v>1990-2000</v>
      </c>
      <c r="T2435" s="14" t="s">
        <v>21835</v>
      </c>
      <c r="AB2435" s="14"/>
    </row>
    <row r="2436" spans="1:28" hidden="1" x14ac:dyDescent="0.3">
      <c r="A2436" t="s">
        <v>7998</v>
      </c>
      <c r="B2436" t="s">
        <v>16</v>
      </c>
      <c r="C2436" t="s">
        <v>34</v>
      </c>
      <c r="D2436">
        <v>1994</v>
      </c>
      <c r="E2436" t="s">
        <v>7909</v>
      </c>
      <c r="F2436">
        <v>5.6</v>
      </c>
      <c r="G2436">
        <v>63000</v>
      </c>
      <c r="H2436" t="s">
        <v>7567</v>
      </c>
      <c r="I2436" t="s">
        <v>7999</v>
      </c>
      <c r="J2436" t="s">
        <v>749</v>
      </c>
      <c r="K2436" t="s">
        <v>30</v>
      </c>
      <c r="L2436">
        <v>45000000</v>
      </c>
      <c r="M2436">
        <v>170362582</v>
      </c>
      <c r="N2436" t="s">
        <v>23</v>
      </c>
      <c r="O2436">
        <v>110</v>
      </c>
      <c r="P2436" t="str">
        <f>IF(Table1[[#This Row],[score]]&gt;=8.5,"High",IF(Table1[[#This Row],[score]]&gt;=7,"Medium","Low"))</f>
        <v>Low</v>
      </c>
      <c r="Q2436" s="5">
        <f>Table1[[#This Row],[gross]]-Table1[[#This Row],[budget]]</f>
        <v>125362582</v>
      </c>
      <c r="R2436" s="5" t="str">
        <f>IF(Table1[[#This Row],[Profit]]&gt;0,"Profit","Loss")</f>
        <v>Profit</v>
      </c>
      <c r="S2436" s="6" t="str">
        <f>FLOOR(Table1[[#This Row],[year]]-1900,10)+1900 &amp; "-" &amp; FLOOR(Table1[[#This Row],[year]]-1890,10)+1900</f>
        <v>1990-2000</v>
      </c>
      <c r="T2436" s="14" t="s">
        <v>21835</v>
      </c>
      <c r="AB2436" s="14"/>
    </row>
    <row r="2437" spans="1:28" hidden="1" x14ac:dyDescent="0.3">
      <c r="A2437" t="s">
        <v>7846</v>
      </c>
      <c r="B2437" t="s">
        <v>16</v>
      </c>
      <c r="C2437" t="s">
        <v>17</v>
      </c>
      <c r="D2437">
        <v>1994</v>
      </c>
      <c r="E2437" t="s">
        <v>7847</v>
      </c>
      <c r="F2437">
        <v>7.5</v>
      </c>
      <c r="G2437">
        <v>154000</v>
      </c>
      <c r="H2437" t="s">
        <v>3312</v>
      </c>
      <c r="I2437" t="s">
        <v>7848</v>
      </c>
      <c r="J2437" t="s">
        <v>6471</v>
      </c>
      <c r="K2437" t="s">
        <v>30</v>
      </c>
      <c r="L2437">
        <v>30000000</v>
      </c>
      <c r="M2437">
        <v>160638883</v>
      </c>
      <c r="N2437" t="s">
        <v>2075</v>
      </c>
      <c r="O2437">
        <v>133</v>
      </c>
      <c r="P2437" t="str">
        <f>IF(Table1[[#This Row],[score]]&gt;=8.5,"High",IF(Table1[[#This Row],[score]]&gt;=7,"Medium","Low"))</f>
        <v>Medium</v>
      </c>
      <c r="Q2437" s="5">
        <f>Table1[[#This Row],[gross]]-Table1[[#This Row],[budget]]</f>
        <v>130638883</v>
      </c>
      <c r="R2437" s="5" t="str">
        <f>IF(Table1[[#This Row],[Profit]]&gt;0,"Profit","Loss")</f>
        <v>Profit</v>
      </c>
      <c r="S2437" s="6" t="str">
        <f>FLOOR(Table1[[#This Row],[year]]-1900,10)+1900 &amp; "-" &amp; FLOOR(Table1[[#This Row],[year]]-1890,10)+1900</f>
        <v>1990-2000</v>
      </c>
      <c r="T2437" s="14" t="s">
        <v>21835</v>
      </c>
      <c r="AB2437" s="14"/>
    </row>
    <row r="2438" spans="1:28" hidden="1" x14ac:dyDescent="0.3">
      <c r="A2438" t="s">
        <v>7978</v>
      </c>
      <c r="B2438" t="s">
        <v>16</v>
      </c>
      <c r="C2438" t="s">
        <v>17</v>
      </c>
      <c r="D2438">
        <v>1994</v>
      </c>
      <c r="E2438" t="s">
        <v>7979</v>
      </c>
      <c r="F2438">
        <v>6.2</v>
      </c>
      <c r="G2438">
        <v>54000</v>
      </c>
      <c r="H2438" t="s">
        <v>470</v>
      </c>
      <c r="I2438" t="s">
        <v>5679</v>
      </c>
      <c r="J2438" t="s">
        <v>21</v>
      </c>
      <c r="K2438" t="s">
        <v>30</v>
      </c>
      <c r="L2438">
        <v>70000000</v>
      </c>
      <c r="M2438">
        <v>131002597</v>
      </c>
      <c r="N2438" t="s">
        <v>31</v>
      </c>
      <c r="O2438">
        <v>125</v>
      </c>
      <c r="P2438" t="str">
        <f>IF(Table1[[#This Row],[score]]&gt;=8.5,"High",IF(Table1[[#This Row],[score]]&gt;=7,"Medium","Low"))</f>
        <v>Low</v>
      </c>
      <c r="Q2438" s="5">
        <f>Table1[[#This Row],[gross]]-Table1[[#This Row],[budget]]</f>
        <v>61002597</v>
      </c>
      <c r="R2438" s="5" t="str">
        <f>IF(Table1[[#This Row],[Profit]]&gt;0,"Profit","Loss")</f>
        <v>Profit</v>
      </c>
      <c r="S2438" s="6" t="str">
        <f>FLOOR(Table1[[#This Row],[year]]-1900,10)+1900 &amp; "-" &amp; FLOOR(Table1[[#This Row],[year]]-1890,10)+1900</f>
        <v>1990-2000</v>
      </c>
      <c r="T2438" s="14" t="s">
        <v>21835</v>
      </c>
      <c r="AB2438" s="14"/>
    </row>
    <row r="2439" spans="1:28" hidden="1" x14ac:dyDescent="0.3">
      <c r="A2439" t="s">
        <v>7924</v>
      </c>
      <c r="B2439" t="s">
        <v>16</v>
      </c>
      <c r="C2439" t="s">
        <v>34</v>
      </c>
      <c r="D2439">
        <v>1994</v>
      </c>
      <c r="E2439" t="s">
        <v>7523</v>
      </c>
      <c r="F2439">
        <v>5.6</v>
      </c>
      <c r="G2439">
        <v>78000</v>
      </c>
      <c r="H2439" t="s">
        <v>58</v>
      </c>
      <c r="I2439" t="s">
        <v>3441</v>
      </c>
      <c r="J2439" t="s">
        <v>1469</v>
      </c>
      <c r="K2439" t="s">
        <v>30</v>
      </c>
      <c r="L2439">
        <v>50000000</v>
      </c>
      <c r="M2439">
        <v>119208989</v>
      </c>
      <c r="N2439" t="s">
        <v>44</v>
      </c>
      <c r="O2439">
        <v>104</v>
      </c>
      <c r="P2439" t="str">
        <f>IF(Table1[[#This Row],[score]]&gt;=8.5,"High",IF(Table1[[#This Row],[score]]&gt;=7,"Medium","Low"))</f>
        <v>Low</v>
      </c>
      <c r="Q2439" s="5">
        <f>Table1[[#This Row],[gross]]-Table1[[#This Row],[budget]]</f>
        <v>69208989</v>
      </c>
      <c r="R2439" s="5" t="str">
        <f>IF(Table1[[#This Row],[Profit]]&gt;0,"Profit","Loss")</f>
        <v>Profit</v>
      </c>
      <c r="S2439" s="6" t="str">
        <f>FLOOR(Table1[[#This Row],[year]]-1900,10)+1900 &amp; "-" &amp; FLOOR(Table1[[#This Row],[year]]-1890,10)+1900</f>
        <v>1990-2000</v>
      </c>
      <c r="T2439" s="14" t="s">
        <v>21835</v>
      </c>
      <c r="AB2439" s="14"/>
    </row>
    <row r="2440" spans="1:28" hidden="1" x14ac:dyDescent="0.3">
      <c r="A2440" t="s">
        <v>7911</v>
      </c>
      <c r="B2440" t="s">
        <v>33</v>
      </c>
      <c r="C2440" t="s">
        <v>34</v>
      </c>
      <c r="D2440">
        <v>1994</v>
      </c>
      <c r="E2440" t="s">
        <v>7820</v>
      </c>
      <c r="F2440">
        <v>6.6</v>
      </c>
      <c r="G2440">
        <v>78000</v>
      </c>
      <c r="H2440" t="s">
        <v>7912</v>
      </c>
      <c r="I2440" t="s">
        <v>1015</v>
      </c>
      <c r="J2440" t="s">
        <v>7913</v>
      </c>
      <c r="K2440" t="s">
        <v>30</v>
      </c>
      <c r="L2440">
        <v>35000000</v>
      </c>
      <c r="M2440">
        <v>118071125</v>
      </c>
      <c r="N2440" t="s">
        <v>44</v>
      </c>
      <c r="O2440">
        <v>118</v>
      </c>
      <c r="P2440" t="str">
        <f>IF(Table1[[#This Row],[score]]&gt;=8.5,"High",IF(Table1[[#This Row],[score]]&gt;=7,"Medium","Low"))</f>
        <v>Low</v>
      </c>
      <c r="Q2440" s="5">
        <f>Table1[[#This Row],[gross]]-Table1[[#This Row],[budget]]</f>
        <v>83071125</v>
      </c>
      <c r="R2440" s="5" t="str">
        <f>IF(Table1[[#This Row],[Profit]]&gt;0,"Profit","Loss")</f>
        <v>Profit</v>
      </c>
      <c r="S2440" s="6" t="str">
        <f>FLOOR(Table1[[#This Row],[year]]-1900,10)+1900 &amp; "-" &amp; FLOOR(Table1[[#This Row],[year]]-1890,10)+1900</f>
        <v>1990-2000</v>
      </c>
      <c r="T2440" s="14" t="s">
        <v>21835</v>
      </c>
      <c r="AB2440" s="14"/>
    </row>
    <row r="2441" spans="1:28" hidden="1" x14ac:dyDescent="0.3">
      <c r="A2441" t="s">
        <v>7962</v>
      </c>
      <c r="B2441" t="s">
        <v>1974</v>
      </c>
      <c r="C2441" t="s">
        <v>104</v>
      </c>
      <c r="D2441">
        <v>1994</v>
      </c>
      <c r="E2441" t="s">
        <v>7963</v>
      </c>
      <c r="F2441">
        <v>6.7</v>
      </c>
      <c r="G2441">
        <v>62000</v>
      </c>
      <c r="H2441" t="s">
        <v>816</v>
      </c>
      <c r="I2441" t="s">
        <v>7329</v>
      </c>
      <c r="J2441" t="s">
        <v>3058</v>
      </c>
      <c r="K2441" t="s">
        <v>30</v>
      </c>
      <c r="L2441">
        <v>45000000</v>
      </c>
      <c r="M2441">
        <v>117615211</v>
      </c>
      <c r="N2441" t="s">
        <v>23</v>
      </c>
      <c r="O2441">
        <v>119</v>
      </c>
      <c r="P2441" t="str">
        <f>IF(Table1[[#This Row],[score]]&gt;=8.5,"High",IF(Table1[[#This Row],[score]]&gt;=7,"Medium","Low"))</f>
        <v>Low</v>
      </c>
      <c r="Q2441" s="5">
        <f>Table1[[#This Row],[gross]]-Table1[[#This Row],[budget]]</f>
        <v>72615211</v>
      </c>
      <c r="R2441" s="5" t="str">
        <f>IF(Table1[[#This Row],[Profit]]&gt;0,"Profit","Loss")</f>
        <v>Profit</v>
      </c>
      <c r="S2441" s="6" t="str">
        <f>FLOOR(Table1[[#This Row],[year]]-1900,10)+1900 &amp; "-" &amp; FLOOR(Table1[[#This Row],[year]]-1890,10)+1900</f>
        <v>1990-2000</v>
      </c>
      <c r="T2441" s="14" t="s">
        <v>21835</v>
      </c>
      <c r="AB2441" s="14"/>
    </row>
    <row r="2442" spans="1:28" hidden="1" x14ac:dyDescent="0.3">
      <c r="A2442" t="s">
        <v>7980</v>
      </c>
      <c r="B2442" t="s">
        <v>16</v>
      </c>
      <c r="C2442" t="s">
        <v>17</v>
      </c>
      <c r="D2442">
        <v>1994</v>
      </c>
      <c r="E2442" t="s">
        <v>7981</v>
      </c>
      <c r="F2442">
        <v>6.4</v>
      </c>
      <c r="G2442">
        <v>53000</v>
      </c>
      <c r="H2442" t="s">
        <v>5203</v>
      </c>
      <c r="I2442" t="s">
        <v>7982</v>
      </c>
      <c r="J2442" t="s">
        <v>67</v>
      </c>
      <c r="K2442" t="s">
        <v>30</v>
      </c>
      <c r="L2442">
        <v>45000000</v>
      </c>
      <c r="M2442">
        <v>112006296</v>
      </c>
      <c r="N2442" t="s">
        <v>2075</v>
      </c>
      <c r="O2442">
        <v>123</v>
      </c>
      <c r="P2442" t="str">
        <f>IF(Table1[[#This Row],[score]]&gt;=8.5,"High",IF(Table1[[#This Row],[score]]&gt;=7,"Medium","Low"))</f>
        <v>Low</v>
      </c>
      <c r="Q2442" s="5">
        <f>Table1[[#This Row],[gross]]-Table1[[#This Row],[budget]]</f>
        <v>67006296</v>
      </c>
      <c r="R2442" s="5" t="str">
        <f>IF(Table1[[#This Row],[Profit]]&gt;0,"Profit","Loss")</f>
        <v>Profit</v>
      </c>
      <c r="S2442" s="6" t="str">
        <f>FLOOR(Table1[[#This Row],[year]]-1900,10)+1900 &amp; "-" &amp; FLOOR(Table1[[#This Row],[year]]-1890,10)+1900</f>
        <v>1990-2000</v>
      </c>
      <c r="T2442" s="14" t="s">
        <v>21835</v>
      </c>
      <c r="AB2442" s="14"/>
    </row>
    <row r="2443" spans="1:28" hidden="1" x14ac:dyDescent="0.3">
      <c r="A2443" t="s">
        <v>7935</v>
      </c>
      <c r="B2443" t="s">
        <v>1974</v>
      </c>
      <c r="C2443" t="s">
        <v>41</v>
      </c>
      <c r="D2443">
        <v>1994</v>
      </c>
      <c r="E2443" t="s">
        <v>7934</v>
      </c>
      <c r="F2443">
        <v>4.5999999999999996</v>
      </c>
      <c r="G2443">
        <v>66000</v>
      </c>
      <c r="H2443" t="s">
        <v>532</v>
      </c>
      <c r="I2443" t="s">
        <v>4488</v>
      </c>
      <c r="J2443" t="s">
        <v>986</v>
      </c>
      <c r="K2443" t="s">
        <v>30</v>
      </c>
      <c r="L2443">
        <v>60000000</v>
      </c>
      <c r="M2443">
        <v>108431355</v>
      </c>
      <c r="N2443" t="s">
        <v>61</v>
      </c>
      <c r="O2443">
        <v>109</v>
      </c>
      <c r="P2443" t="str">
        <f>IF(Table1[[#This Row],[score]]&gt;=8.5,"High",IF(Table1[[#This Row],[score]]&gt;=7,"Medium","Low"))</f>
        <v>Low</v>
      </c>
      <c r="Q2443" s="5">
        <f>Table1[[#This Row],[gross]]-Table1[[#This Row],[budget]]</f>
        <v>48431355</v>
      </c>
      <c r="R2443" s="5" t="str">
        <f>IF(Table1[[#This Row],[Profit]]&gt;0,"Profit","Loss")</f>
        <v>Profit</v>
      </c>
      <c r="S2443" s="6" t="str">
        <f>FLOOR(Table1[[#This Row],[year]]-1900,10)+1900 &amp; "-" &amp; FLOOR(Table1[[#This Row],[year]]-1890,10)+1900</f>
        <v>1990-2000</v>
      </c>
      <c r="T2443" s="14" t="s">
        <v>21835</v>
      </c>
      <c r="AB2443" s="14"/>
    </row>
    <row r="2444" spans="1:28" hidden="1" x14ac:dyDescent="0.3">
      <c r="A2444" t="s">
        <v>7864</v>
      </c>
      <c r="B2444" t="s">
        <v>1974</v>
      </c>
      <c r="C2444" t="s">
        <v>41</v>
      </c>
      <c r="D2444">
        <v>1994</v>
      </c>
      <c r="E2444" t="s">
        <v>6896</v>
      </c>
      <c r="F2444">
        <v>6.9</v>
      </c>
      <c r="G2444">
        <v>284000</v>
      </c>
      <c r="H2444" t="s">
        <v>7865</v>
      </c>
      <c r="I2444" t="s">
        <v>7866</v>
      </c>
      <c r="J2444" t="s">
        <v>7831</v>
      </c>
      <c r="K2444" t="s">
        <v>30</v>
      </c>
      <c r="L2444">
        <v>15000000</v>
      </c>
      <c r="M2444">
        <v>107217396</v>
      </c>
      <c r="N2444" t="s">
        <v>4484</v>
      </c>
      <c r="O2444">
        <v>86</v>
      </c>
      <c r="P2444" t="str">
        <f>IF(Table1[[#This Row],[score]]&gt;=8.5,"High",IF(Table1[[#This Row],[score]]&gt;=7,"Medium","Low"))</f>
        <v>Low</v>
      </c>
      <c r="Q2444" s="5">
        <f>Table1[[#This Row],[gross]]-Table1[[#This Row],[budget]]</f>
        <v>92217396</v>
      </c>
      <c r="R2444" s="5" t="str">
        <f>IF(Table1[[#This Row],[Profit]]&gt;0,"Profit","Loss")</f>
        <v>Profit</v>
      </c>
      <c r="S2444" s="6" t="str">
        <f>FLOOR(Table1[[#This Row],[year]]-1900,10)+1900 &amp; "-" &amp; FLOOR(Table1[[#This Row],[year]]-1890,10)+1900</f>
        <v>1990-2000</v>
      </c>
      <c r="T2444" s="14" t="s">
        <v>21835</v>
      </c>
      <c r="AB2444" s="14"/>
    </row>
    <row r="2445" spans="1:28" hidden="1" x14ac:dyDescent="0.3">
      <c r="A2445" t="s">
        <v>8021</v>
      </c>
      <c r="B2445" t="s">
        <v>1974</v>
      </c>
      <c r="C2445" t="s">
        <v>17</v>
      </c>
      <c r="D2445">
        <v>1994</v>
      </c>
      <c r="E2445" t="s">
        <v>7871</v>
      </c>
      <c r="F2445">
        <v>6.5</v>
      </c>
      <c r="G2445">
        <v>28000</v>
      </c>
      <c r="H2445" t="s">
        <v>233</v>
      </c>
      <c r="I2445" t="s">
        <v>8022</v>
      </c>
      <c r="J2445" t="s">
        <v>4320</v>
      </c>
      <c r="K2445" t="s">
        <v>30</v>
      </c>
      <c r="L2445">
        <v>24500000</v>
      </c>
      <c r="M2445">
        <v>106683817</v>
      </c>
      <c r="N2445" t="s">
        <v>8023</v>
      </c>
      <c r="O2445">
        <v>112</v>
      </c>
      <c r="P2445" t="str">
        <f>IF(Table1[[#This Row],[score]]&gt;=8.5,"High",IF(Table1[[#This Row],[score]]&gt;=7,"Medium","Low"))</f>
        <v>Low</v>
      </c>
      <c r="Q2445" s="5">
        <f>Table1[[#This Row],[gross]]-Table1[[#This Row],[budget]]</f>
        <v>82183817</v>
      </c>
      <c r="R2445" s="5" t="str">
        <f>IF(Table1[[#This Row],[Profit]]&gt;0,"Profit","Loss")</f>
        <v>Profit</v>
      </c>
      <c r="S2445" s="6" t="str">
        <f>FLOOR(Table1[[#This Row],[year]]-1900,10)+1900 &amp; "-" &amp; FLOOR(Table1[[#This Row],[year]]-1890,10)+1900</f>
        <v>1990-2000</v>
      </c>
      <c r="T2445" s="14" t="s">
        <v>21835</v>
      </c>
      <c r="AB2445" s="14"/>
    </row>
    <row r="2446" spans="1:28" hidden="1" x14ac:dyDescent="0.3">
      <c r="A2446" t="s">
        <v>7991</v>
      </c>
      <c r="B2446" t="s">
        <v>16</v>
      </c>
      <c r="C2446" t="s">
        <v>34</v>
      </c>
      <c r="D2446">
        <v>1994</v>
      </c>
      <c r="E2446" t="s">
        <v>7992</v>
      </c>
      <c r="F2446">
        <v>5.9</v>
      </c>
      <c r="G2446">
        <v>57000</v>
      </c>
      <c r="H2446" t="s">
        <v>695</v>
      </c>
      <c r="I2446" t="s">
        <v>7993</v>
      </c>
      <c r="J2446" t="s">
        <v>4492</v>
      </c>
      <c r="K2446" t="s">
        <v>30</v>
      </c>
      <c r="L2446">
        <v>27000000</v>
      </c>
      <c r="M2446">
        <v>101646581</v>
      </c>
      <c r="N2446" t="s">
        <v>6151</v>
      </c>
      <c r="O2446">
        <v>99</v>
      </c>
      <c r="P2446" t="str">
        <f>IF(Table1[[#This Row],[score]]&gt;=8.5,"High",IF(Table1[[#This Row],[score]]&gt;=7,"Medium","Low"))</f>
        <v>Low</v>
      </c>
      <c r="Q2446" s="5">
        <f>Table1[[#This Row],[gross]]-Table1[[#This Row],[budget]]</f>
        <v>74646581</v>
      </c>
      <c r="R2446" s="5" t="str">
        <f>IF(Table1[[#This Row],[Profit]]&gt;0,"Profit","Loss")</f>
        <v>Profit</v>
      </c>
      <c r="S2446" s="6" t="str">
        <f>FLOOR(Table1[[#This Row],[year]]-1900,10)+1900 &amp; "-" &amp; FLOOR(Table1[[#This Row],[year]]-1890,10)+1900</f>
        <v>1990-2000</v>
      </c>
      <c r="T2446" s="14" t="s">
        <v>21835</v>
      </c>
      <c r="AB2446" s="14"/>
    </row>
    <row r="2447" spans="1:28" hidden="1" x14ac:dyDescent="0.3">
      <c r="A2447" t="s">
        <v>7870</v>
      </c>
      <c r="B2447" t="s">
        <v>1974</v>
      </c>
      <c r="C2447" t="s">
        <v>34</v>
      </c>
      <c r="D2447">
        <v>1994</v>
      </c>
      <c r="E2447" t="s">
        <v>7871</v>
      </c>
      <c r="F2447">
        <v>4</v>
      </c>
      <c r="G2447">
        <v>67000</v>
      </c>
      <c r="H2447" t="s">
        <v>5615</v>
      </c>
      <c r="I2447" t="s">
        <v>5615</v>
      </c>
      <c r="J2447" t="s">
        <v>4492</v>
      </c>
      <c r="K2447" t="s">
        <v>2081</v>
      </c>
      <c r="L2447">
        <v>35000000</v>
      </c>
      <c r="M2447">
        <v>99431786</v>
      </c>
      <c r="N2447" t="s">
        <v>7872</v>
      </c>
      <c r="O2447">
        <v>102</v>
      </c>
      <c r="P2447" t="str">
        <f>IF(Table1[[#This Row],[score]]&gt;=8.5,"High",IF(Table1[[#This Row],[score]]&gt;=7,"Medium","Low"))</f>
        <v>Low</v>
      </c>
      <c r="Q2447" s="5">
        <f>Table1[[#This Row],[gross]]-Table1[[#This Row],[budget]]</f>
        <v>64431786</v>
      </c>
      <c r="R2447" s="5" t="str">
        <f>IF(Table1[[#This Row],[Profit]]&gt;0,"Profit","Loss")</f>
        <v>Profit</v>
      </c>
      <c r="S2447" s="6" t="str">
        <f>FLOOR(Table1[[#This Row],[year]]-1900,10)+1900 &amp; "-" &amp; FLOOR(Table1[[#This Row],[year]]-1890,10)+1900</f>
        <v>1990-2000</v>
      </c>
      <c r="T2447" s="14" t="s">
        <v>21835</v>
      </c>
      <c r="AB2447" s="14"/>
    </row>
    <row r="2448" spans="1:28" hidden="1" x14ac:dyDescent="0.3">
      <c r="A2448" t="s">
        <v>7940</v>
      </c>
      <c r="B2448" t="s">
        <v>1974</v>
      </c>
      <c r="C2448" t="s">
        <v>25</v>
      </c>
      <c r="D2448">
        <v>1994</v>
      </c>
      <c r="E2448" t="s">
        <v>7741</v>
      </c>
      <c r="F2448">
        <v>6.4</v>
      </c>
      <c r="G2448">
        <v>43000</v>
      </c>
      <c r="H2448" t="s">
        <v>1647</v>
      </c>
      <c r="I2448" t="s">
        <v>7941</v>
      </c>
      <c r="J2448" t="s">
        <v>735</v>
      </c>
      <c r="K2448" t="s">
        <v>30</v>
      </c>
      <c r="L2448">
        <v>45000000</v>
      </c>
      <c r="M2448">
        <v>94216343</v>
      </c>
      <c r="N2448" t="s">
        <v>61</v>
      </c>
      <c r="O2448">
        <v>111</v>
      </c>
      <c r="P2448" t="str">
        <f>IF(Table1[[#This Row],[score]]&gt;=8.5,"High",IF(Table1[[#This Row],[score]]&gt;=7,"Medium","Low"))</f>
        <v>Low</v>
      </c>
      <c r="Q2448" s="5">
        <f>Table1[[#This Row],[gross]]-Table1[[#This Row],[budget]]</f>
        <v>49216343</v>
      </c>
      <c r="R2448" s="5" t="str">
        <f>IF(Table1[[#This Row],[Profit]]&gt;0,"Profit","Loss")</f>
        <v>Profit</v>
      </c>
      <c r="S2448" s="6" t="str">
        <f>FLOOR(Table1[[#This Row],[year]]-1900,10)+1900 &amp; "-" &amp; FLOOR(Table1[[#This Row],[year]]-1890,10)+1900</f>
        <v>1990-2000</v>
      </c>
      <c r="T2448" s="14" t="s">
        <v>21835</v>
      </c>
      <c r="AB2448" s="14"/>
    </row>
    <row r="2449" spans="1:28" hidden="1" x14ac:dyDescent="0.3">
      <c r="A2449" t="s">
        <v>8035</v>
      </c>
      <c r="B2449" t="s">
        <v>1974</v>
      </c>
      <c r="C2449" t="s">
        <v>41</v>
      </c>
      <c r="D2449">
        <v>1994</v>
      </c>
      <c r="E2449" t="s">
        <v>7686</v>
      </c>
      <c r="F2449">
        <v>6.7</v>
      </c>
      <c r="G2449">
        <v>49000</v>
      </c>
      <c r="H2449" t="s">
        <v>2969</v>
      </c>
      <c r="I2449" t="s">
        <v>8036</v>
      </c>
      <c r="J2449" t="s">
        <v>5628</v>
      </c>
      <c r="K2449" t="s">
        <v>30</v>
      </c>
      <c r="L2449">
        <v>25000000</v>
      </c>
      <c r="M2449">
        <v>68792531</v>
      </c>
      <c r="N2449" t="s">
        <v>2001</v>
      </c>
      <c r="O2449">
        <v>97</v>
      </c>
      <c r="P2449" t="str">
        <f>IF(Table1[[#This Row],[score]]&gt;=8.5,"High",IF(Table1[[#This Row],[score]]&gt;=7,"Medium","Low"))</f>
        <v>Low</v>
      </c>
      <c r="Q2449" s="5">
        <f>Table1[[#This Row],[gross]]-Table1[[#This Row],[budget]]</f>
        <v>43792531</v>
      </c>
      <c r="R2449" s="5" t="str">
        <f>IF(Table1[[#This Row],[Profit]]&gt;0,"Profit","Loss")</f>
        <v>Profit</v>
      </c>
      <c r="S2449" s="6" t="str">
        <f>FLOOR(Table1[[#This Row],[year]]-1900,10)+1900 &amp; "-" &amp; FLOOR(Table1[[#This Row],[year]]-1890,10)+1900</f>
        <v>1990-2000</v>
      </c>
      <c r="T2449" s="14" t="s">
        <v>21835</v>
      </c>
      <c r="AB2449" s="14"/>
    </row>
    <row r="2450" spans="1:28" hidden="1" x14ac:dyDescent="0.3">
      <c r="A2450" t="s">
        <v>7840</v>
      </c>
      <c r="B2450" t="s">
        <v>33</v>
      </c>
      <c r="C2450" t="s">
        <v>41</v>
      </c>
      <c r="D2450">
        <v>1994</v>
      </c>
      <c r="E2450" t="s">
        <v>7841</v>
      </c>
      <c r="F2450">
        <v>6.3</v>
      </c>
      <c r="G2450">
        <v>45000</v>
      </c>
      <c r="H2450" t="s">
        <v>6776</v>
      </c>
      <c r="I2450" t="s">
        <v>6776</v>
      </c>
      <c r="J2450" t="s">
        <v>7842</v>
      </c>
      <c r="K2450" t="s">
        <v>30</v>
      </c>
      <c r="L2450">
        <v>23000000</v>
      </c>
      <c r="M2450">
        <v>67308282</v>
      </c>
      <c r="N2450" t="s">
        <v>61</v>
      </c>
      <c r="O2450">
        <v>82</v>
      </c>
      <c r="P2450" t="str">
        <f>IF(Table1[[#This Row],[score]]&gt;=8.5,"High",IF(Table1[[#This Row],[score]]&gt;=7,"Medium","Low"))</f>
        <v>Low</v>
      </c>
      <c r="Q2450" s="5">
        <f>Table1[[#This Row],[gross]]-Table1[[#This Row],[budget]]</f>
        <v>44308282</v>
      </c>
      <c r="R2450" s="5" t="str">
        <f>IF(Table1[[#This Row],[Profit]]&gt;0,"Profit","Loss")</f>
        <v>Profit</v>
      </c>
      <c r="S2450" s="6" t="str">
        <f>FLOOR(Table1[[#This Row],[year]]-1900,10)+1900 &amp; "-" &amp; FLOOR(Table1[[#This Row],[year]]-1890,10)+1900</f>
        <v>1990-2000</v>
      </c>
      <c r="T2450" s="14" t="s">
        <v>21835</v>
      </c>
      <c r="AB2450" s="14"/>
    </row>
    <row r="2451" spans="1:28" hidden="1" x14ac:dyDescent="0.3">
      <c r="A2451" t="s">
        <v>7929</v>
      </c>
      <c r="B2451" t="s">
        <v>1974</v>
      </c>
      <c r="C2451" t="s">
        <v>41</v>
      </c>
      <c r="D2451">
        <v>1994</v>
      </c>
      <c r="E2451" t="s">
        <v>6843</v>
      </c>
      <c r="F2451">
        <v>6.5</v>
      </c>
      <c r="G2451">
        <v>100000</v>
      </c>
      <c r="H2451" t="s">
        <v>7930</v>
      </c>
      <c r="I2451" t="s">
        <v>7213</v>
      </c>
      <c r="J2451" t="s">
        <v>194</v>
      </c>
      <c r="K2451" t="s">
        <v>30</v>
      </c>
      <c r="L2451">
        <v>30000000</v>
      </c>
      <c r="M2451">
        <v>51132598</v>
      </c>
      <c r="N2451" t="s">
        <v>44</v>
      </c>
      <c r="O2451">
        <v>83</v>
      </c>
      <c r="P2451" t="str">
        <f>IF(Table1[[#This Row],[score]]&gt;=8.5,"High",IF(Table1[[#This Row],[score]]&gt;=7,"Medium","Low"))</f>
        <v>Low</v>
      </c>
      <c r="Q2451" s="5">
        <f>Table1[[#This Row],[gross]]-Table1[[#This Row],[budget]]</f>
        <v>21132598</v>
      </c>
      <c r="R2451" s="5" t="str">
        <f>IF(Table1[[#This Row],[Profit]]&gt;0,"Profit","Loss")</f>
        <v>Profit</v>
      </c>
      <c r="S2451" s="6" t="str">
        <f>FLOOR(Table1[[#This Row],[year]]-1900,10)+1900 &amp; "-" &amp; FLOOR(Table1[[#This Row],[year]]-1890,10)+1900</f>
        <v>1990-2000</v>
      </c>
      <c r="T2451" s="14" t="s">
        <v>21835</v>
      </c>
      <c r="AB2451" s="14"/>
    </row>
    <row r="2452" spans="1:28" hidden="1" x14ac:dyDescent="0.3">
      <c r="A2452" t="s">
        <v>7852</v>
      </c>
      <c r="B2452" t="s">
        <v>16</v>
      </c>
      <c r="C2452" t="s">
        <v>34</v>
      </c>
      <c r="D2452">
        <v>1994</v>
      </c>
      <c r="E2452" t="s">
        <v>7853</v>
      </c>
      <c r="F2452">
        <v>7.6</v>
      </c>
      <c r="G2452">
        <v>170000</v>
      </c>
      <c r="H2452" t="s">
        <v>7854</v>
      </c>
      <c r="I2452" t="s">
        <v>7855</v>
      </c>
      <c r="J2452" t="s">
        <v>7039</v>
      </c>
      <c r="K2452" t="s">
        <v>30</v>
      </c>
      <c r="L2452">
        <v>23000000</v>
      </c>
      <c r="M2452">
        <v>50693129</v>
      </c>
      <c r="N2452" t="s">
        <v>7856</v>
      </c>
      <c r="O2452">
        <v>102</v>
      </c>
      <c r="P2452" t="str">
        <f>IF(Table1[[#This Row],[score]]&gt;=8.5,"High",IF(Table1[[#This Row],[score]]&gt;=7,"Medium","Low"))</f>
        <v>Medium</v>
      </c>
      <c r="Q2452" s="5">
        <f>Table1[[#This Row],[gross]]-Table1[[#This Row],[budget]]</f>
        <v>27693129</v>
      </c>
      <c r="R2452" s="5" t="str">
        <f>IF(Table1[[#This Row],[Profit]]&gt;0,"Profit","Loss")</f>
        <v>Profit</v>
      </c>
      <c r="S2452" s="6" t="str">
        <f>FLOOR(Table1[[#This Row],[year]]-1900,10)+1900 &amp; "-" &amp; FLOOR(Table1[[#This Row],[year]]-1890,10)+1900</f>
        <v>1990-2000</v>
      </c>
      <c r="T2452" s="14" t="s">
        <v>21835</v>
      </c>
      <c r="AB2452" s="14"/>
    </row>
    <row r="2453" spans="1:28" hidden="1" x14ac:dyDescent="0.3">
      <c r="A2453" t="s">
        <v>7849</v>
      </c>
      <c r="B2453" t="s">
        <v>16</v>
      </c>
      <c r="C2453" t="s">
        <v>34</v>
      </c>
      <c r="D2453">
        <v>1994</v>
      </c>
      <c r="E2453" t="s">
        <v>7850</v>
      </c>
      <c r="F2453">
        <v>7.3</v>
      </c>
      <c r="G2453">
        <v>222000</v>
      </c>
      <c r="H2453" t="s">
        <v>779</v>
      </c>
      <c r="I2453" t="s">
        <v>6709</v>
      </c>
      <c r="J2453" t="s">
        <v>7851</v>
      </c>
      <c r="K2453" t="s">
        <v>30</v>
      </c>
      <c r="L2453">
        <v>34000000</v>
      </c>
      <c r="M2453">
        <v>50283563</v>
      </c>
      <c r="N2453" t="s">
        <v>23</v>
      </c>
      <c r="O2453">
        <v>118</v>
      </c>
      <c r="P2453" t="str">
        <f>IF(Table1[[#This Row],[score]]&gt;=8.5,"High",IF(Table1[[#This Row],[score]]&gt;=7,"Medium","Low"))</f>
        <v>Medium</v>
      </c>
      <c r="Q2453" s="5">
        <f>Table1[[#This Row],[gross]]-Table1[[#This Row],[budget]]</f>
        <v>16283563</v>
      </c>
      <c r="R2453" s="5" t="str">
        <f>IF(Table1[[#This Row],[Profit]]&gt;0,"Profit","Loss")</f>
        <v>Profit</v>
      </c>
      <c r="S2453" s="6" t="str">
        <f>FLOOR(Table1[[#This Row],[year]]-1900,10)+1900 &amp; "-" &amp; FLOOR(Table1[[#This Row],[year]]-1890,10)+1900</f>
        <v>1990-2000</v>
      </c>
      <c r="T2453" s="14" t="s">
        <v>21835</v>
      </c>
      <c r="AB2453" s="14"/>
    </row>
    <row r="2454" spans="1:28" hidden="1" x14ac:dyDescent="0.3">
      <c r="A2454" t="s">
        <v>7916</v>
      </c>
      <c r="B2454" t="s">
        <v>33</v>
      </c>
      <c r="C2454" t="s">
        <v>41</v>
      </c>
      <c r="D2454">
        <v>1994</v>
      </c>
      <c r="E2454" t="s">
        <v>7620</v>
      </c>
      <c r="F2454">
        <v>6.2</v>
      </c>
      <c r="G2454">
        <v>30000</v>
      </c>
      <c r="H2454" t="s">
        <v>3946</v>
      </c>
      <c r="I2454" t="s">
        <v>7917</v>
      </c>
      <c r="J2454" t="s">
        <v>2586</v>
      </c>
      <c r="K2454" t="s">
        <v>30</v>
      </c>
      <c r="L2454">
        <v>24000000</v>
      </c>
      <c r="M2454">
        <v>50236831</v>
      </c>
      <c r="N2454" t="s">
        <v>7918</v>
      </c>
      <c r="O2454">
        <v>102</v>
      </c>
      <c r="P2454" t="str">
        <f>IF(Table1[[#This Row],[score]]&gt;=8.5,"High",IF(Table1[[#This Row],[score]]&gt;=7,"Medium","Low"))</f>
        <v>Low</v>
      </c>
      <c r="Q2454" s="5">
        <f>Table1[[#This Row],[gross]]-Table1[[#This Row],[budget]]</f>
        <v>26236831</v>
      </c>
      <c r="R2454" s="5" t="str">
        <f>IF(Table1[[#This Row],[Profit]]&gt;0,"Profit","Loss")</f>
        <v>Profit</v>
      </c>
      <c r="S2454" s="6" t="str">
        <f>FLOOR(Table1[[#This Row],[year]]-1900,10)+1900 &amp; "-" &amp; FLOOR(Table1[[#This Row],[year]]-1890,10)+1900</f>
        <v>1990-2000</v>
      </c>
      <c r="T2454" s="14" t="s">
        <v>21835</v>
      </c>
      <c r="AB2454" s="14"/>
    </row>
    <row r="2455" spans="1:28" hidden="1" x14ac:dyDescent="0.3">
      <c r="A2455" t="s">
        <v>7867</v>
      </c>
      <c r="B2455" t="s">
        <v>33</v>
      </c>
      <c r="C2455" t="s">
        <v>17</v>
      </c>
      <c r="D2455">
        <v>1994</v>
      </c>
      <c r="E2455" t="s">
        <v>7868</v>
      </c>
      <c r="F2455">
        <v>7.3</v>
      </c>
      <c r="G2455">
        <v>54000</v>
      </c>
      <c r="H2455" t="s">
        <v>2398</v>
      </c>
      <c r="I2455" t="s">
        <v>7869</v>
      </c>
      <c r="J2455" t="s">
        <v>3058</v>
      </c>
      <c r="K2455" t="s">
        <v>30</v>
      </c>
      <c r="L2455">
        <v>18000000</v>
      </c>
      <c r="M2455">
        <v>50083616</v>
      </c>
      <c r="N2455" t="s">
        <v>31</v>
      </c>
      <c r="O2455">
        <v>115</v>
      </c>
      <c r="P2455" t="str">
        <f>IF(Table1[[#This Row],[score]]&gt;=8.5,"High",IF(Table1[[#This Row],[score]]&gt;=7,"Medium","Low"))</f>
        <v>Medium</v>
      </c>
      <c r="Q2455" s="5">
        <f>Table1[[#This Row],[gross]]-Table1[[#This Row],[budget]]</f>
        <v>32083616</v>
      </c>
      <c r="R2455" s="5" t="str">
        <f>IF(Table1[[#This Row],[Profit]]&gt;0,"Profit","Loss")</f>
        <v>Profit</v>
      </c>
      <c r="S2455" s="6" t="str">
        <f>FLOOR(Table1[[#This Row],[year]]-1900,10)+1900 &amp; "-" &amp; FLOOR(Table1[[#This Row],[year]]-1890,10)+1900</f>
        <v>1990-2000</v>
      </c>
      <c r="T2455" s="14" t="s">
        <v>21835</v>
      </c>
      <c r="AB2455" s="14"/>
    </row>
    <row r="2456" spans="1:28" hidden="1" x14ac:dyDescent="0.3">
      <c r="A2456" t="s">
        <v>8012</v>
      </c>
      <c r="B2456" t="s">
        <v>16</v>
      </c>
      <c r="C2456" t="s">
        <v>17</v>
      </c>
      <c r="D2456">
        <v>1994</v>
      </c>
      <c r="E2456" t="s">
        <v>7853</v>
      </c>
      <c r="F2456">
        <v>6.6</v>
      </c>
      <c r="G2456">
        <v>21000</v>
      </c>
      <c r="H2456" t="s">
        <v>5806</v>
      </c>
      <c r="I2456" t="s">
        <v>3098</v>
      </c>
      <c r="J2456" t="s">
        <v>7135</v>
      </c>
      <c r="K2456" t="s">
        <v>30</v>
      </c>
      <c r="L2456">
        <f>20500000</f>
        <v>20500000</v>
      </c>
      <c r="M2456">
        <v>50021959</v>
      </c>
      <c r="N2456" t="s">
        <v>2067</v>
      </c>
      <c r="O2456">
        <v>126</v>
      </c>
      <c r="P2456" t="str">
        <f>IF(Table1[[#This Row],[score]]&gt;=8.5,"High",IF(Table1[[#This Row],[score]]&gt;=7,"Medium","Low"))</f>
        <v>Low</v>
      </c>
      <c r="Q2456" s="5">
        <f>Table1[[#This Row],[gross]]-Table1[[#This Row],[budget]]</f>
        <v>29521959</v>
      </c>
      <c r="R2456" s="5" t="str">
        <f>IF(Table1[[#This Row],[Profit]]&gt;0,"Profit","Loss")</f>
        <v>Profit</v>
      </c>
      <c r="S2456" s="6" t="str">
        <f>FLOOR(Table1[[#This Row],[year]]-1900,10)+1900 &amp; "-" &amp; FLOOR(Table1[[#This Row],[year]]-1890,10)+1900</f>
        <v>1990-2000</v>
      </c>
      <c r="T2456" s="14" t="s">
        <v>21835</v>
      </c>
      <c r="AB2456" s="14"/>
    </row>
    <row r="2457" spans="1:28" hidden="1" x14ac:dyDescent="0.3">
      <c r="A2457" t="s">
        <v>8224</v>
      </c>
      <c r="B2457" t="s">
        <v>16</v>
      </c>
      <c r="C2457" t="s">
        <v>41</v>
      </c>
      <c r="D2457">
        <v>1994</v>
      </c>
      <c r="E2457" t="s">
        <v>7880</v>
      </c>
      <c r="F2457">
        <v>6.6</v>
      </c>
      <c r="G2457">
        <v>13000</v>
      </c>
      <c r="H2457" t="s">
        <v>1122</v>
      </c>
      <c r="I2457" t="s">
        <v>5848</v>
      </c>
      <c r="J2457" t="s">
        <v>1549</v>
      </c>
      <c r="K2457" t="s">
        <v>30</v>
      </c>
      <c r="L2457">
        <v>6000000</v>
      </c>
      <c r="M2457">
        <v>48424341</v>
      </c>
      <c r="N2457" t="s">
        <v>61</v>
      </c>
      <c r="O2457">
        <v>112</v>
      </c>
      <c r="P2457" t="str">
        <f>IF(Table1[[#This Row],[score]]&gt;=8.5,"High",IF(Table1[[#This Row],[score]]&gt;=7,"Medium","Low"))</f>
        <v>Low</v>
      </c>
      <c r="Q2457" s="5">
        <f>Table1[[#This Row],[gross]]-Table1[[#This Row],[budget]]</f>
        <v>42424341</v>
      </c>
      <c r="R2457" s="5" t="str">
        <f>IF(Table1[[#This Row],[Profit]]&gt;0,"Profit","Loss")</f>
        <v>Profit</v>
      </c>
      <c r="S2457" s="6" t="str">
        <f>FLOOR(Table1[[#This Row],[year]]-1900,10)+1900 &amp; "-" &amp; FLOOR(Table1[[#This Row],[year]]-1890,10)+1900</f>
        <v>1990-2000</v>
      </c>
      <c r="T2457" s="14" t="s">
        <v>21835</v>
      </c>
      <c r="AB2457" s="14"/>
    </row>
    <row r="2458" spans="1:28" hidden="1" x14ac:dyDescent="0.3">
      <c r="A2458" t="s">
        <v>8010</v>
      </c>
      <c r="B2458" t="s">
        <v>1974</v>
      </c>
      <c r="C2458" t="s">
        <v>34</v>
      </c>
      <c r="D2458">
        <v>1994</v>
      </c>
      <c r="E2458" t="s">
        <v>7938</v>
      </c>
      <c r="F2458">
        <v>6.1</v>
      </c>
      <c r="G2458">
        <v>24000</v>
      </c>
      <c r="H2458" t="s">
        <v>2305</v>
      </c>
      <c r="I2458" t="s">
        <v>8011</v>
      </c>
      <c r="J2458" t="s">
        <v>4417</v>
      </c>
      <c r="K2458" t="s">
        <v>30</v>
      </c>
      <c r="L2458">
        <v>25000000</v>
      </c>
      <c r="M2458">
        <v>48063435</v>
      </c>
      <c r="N2458" t="s">
        <v>61</v>
      </c>
      <c r="O2458">
        <v>108</v>
      </c>
      <c r="P2458" t="str">
        <f>IF(Table1[[#This Row],[score]]&gt;=8.5,"High",IF(Table1[[#This Row],[score]]&gt;=7,"Medium","Low"))</f>
        <v>Low</v>
      </c>
      <c r="Q2458" s="5">
        <f>Table1[[#This Row],[gross]]-Table1[[#This Row],[budget]]</f>
        <v>23063435</v>
      </c>
      <c r="R2458" s="5" t="str">
        <f>IF(Table1[[#This Row],[Profit]]&gt;0,"Profit","Loss")</f>
        <v>Profit</v>
      </c>
      <c r="S2458" s="6" t="str">
        <f>FLOOR(Table1[[#This Row],[year]]-1900,10)+1900 &amp; "-" &amp; FLOOR(Table1[[#This Row],[year]]-1890,10)+1900</f>
        <v>1990-2000</v>
      </c>
      <c r="T2458" s="14" t="s">
        <v>21835</v>
      </c>
      <c r="AB2458" s="14"/>
    </row>
    <row r="2459" spans="1:28" hidden="1" x14ac:dyDescent="0.3">
      <c r="A2459" t="s">
        <v>8117</v>
      </c>
      <c r="B2459" t="s">
        <v>33</v>
      </c>
      <c r="C2459" t="s">
        <v>237</v>
      </c>
      <c r="D2459">
        <v>1994</v>
      </c>
      <c r="E2459" t="s">
        <v>7820</v>
      </c>
      <c r="F2459">
        <v>6.5</v>
      </c>
      <c r="G2459">
        <v>33000</v>
      </c>
      <c r="H2459" t="s">
        <v>6831</v>
      </c>
      <c r="I2459" t="s">
        <v>8118</v>
      </c>
      <c r="J2459" t="s">
        <v>1032</v>
      </c>
      <c r="K2459" t="s">
        <v>30</v>
      </c>
      <c r="L2459">
        <f>20500000</f>
        <v>20500000</v>
      </c>
      <c r="M2459">
        <v>46264384</v>
      </c>
      <c r="N2459" t="s">
        <v>180</v>
      </c>
      <c r="O2459">
        <v>114</v>
      </c>
      <c r="P2459" t="str">
        <f>IF(Table1[[#This Row],[score]]&gt;=8.5,"High",IF(Table1[[#This Row],[score]]&gt;=7,"Medium","Low"))</f>
        <v>Low</v>
      </c>
      <c r="Q2459" s="5">
        <f>Table1[[#This Row],[gross]]-Table1[[#This Row],[budget]]</f>
        <v>25764384</v>
      </c>
      <c r="R2459" s="5" t="str">
        <f>IF(Table1[[#This Row],[Profit]]&gt;0,"Profit","Loss")</f>
        <v>Profit</v>
      </c>
      <c r="S2459" s="6" t="str">
        <f>FLOOR(Table1[[#This Row],[year]]-1900,10)+1900 &amp; "-" &amp; FLOOR(Table1[[#This Row],[year]]-1890,10)+1900</f>
        <v>1990-2000</v>
      </c>
      <c r="T2459" s="14" t="s">
        <v>21835</v>
      </c>
      <c r="AB2459" s="14"/>
    </row>
    <row r="2460" spans="1:28" hidden="1" x14ac:dyDescent="0.3">
      <c r="A2460" t="s">
        <v>7879</v>
      </c>
      <c r="B2460" t="s">
        <v>33</v>
      </c>
      <c r="C2460" t="s">
        <v>41</v>
      </c>
      <c r="D2460">
        <v>1994</v>
      </c>
      <c r="E2460" t="s">
        <v>7880</v>
      </c>
      <c r="F2460">
        <v>6.1</v>
      </c>
      <c r="G2460">
        <v>38000</v>
      </c>
      <c r="H2460" t="s">
        <v>7881</v>
      </c>
      <c r="I2460" t="s">
        <v>6743</v>
      </c>
      <c r="J2460" t="s">
        <v>2546</v>
      </c>
      <c r="K2460" t="s">
        <v>30</v>
      </c>
      <c r="L2460">
        <f>20500000</f>
        <v>20500000</v>
      </c>
      <c r="M2460">
        <v>45610410</v>
      </c>
      <c r="N2460" t="s">
        <v>6744</v>
      </c>
      <c r="O2460">
        <v>106</v>
      </c>
      <c r="P2460" t="str">
        <f>IF(Table1[[#This Row],[score]]&gt;=8.5,"High",IF(Table1[[#This Row],[score]]&gt;=7,"Medium","Low"))</f>
        <v>Low</v>
      </c>
      <c r="Q2460" s="5">
        <f>Table1[[#This Row],[gross]]-Table1[[#This Row],[budget]]</f>
        <v>25110410</v>
      </c>
      <c r="R2460" s="5" t="str">
        <f>IF(Table1[[#This Row],[Profit]]&gt;0,"Profit","Loss")</f>
        <v>Profit</v>
      </c>
      <c r="S2460" s="6" t="str">
        <f>FLOOR(Table1[[#This Row],[year]]-1900,10)+1900 &amp; "-" &amp; FLOOR(Table1[[#This Row],[year]]-1890,10)+1900</f>
        <v>1990-2000</v>
      </c>
      <c r="T2460" s="14" t="s">
        <v>21835</v>
      </c>
      <c r="AB2460" s="14"/>
    </row>
    <row r="2461" spans="1:28" hidden="1" x14ac:dyDescent="0.3">
      <c r="A2461" t="s">
        <v>8207</v>
      </c>
      <c r="B2461" t="s">
        <v>1974</v>
      </c>
      <c r="C2461" t="s">
        <v>41</v>
      </c>
      <c r="D2461">
        <v>1994</v>
      </c>
      <c r="E2461" t="s">
        <v>7833</v>
      </c>
      <c r="F2461">
        <v>5.5</v>
      </c>
      <c r="G2461">
        <v>19000</v>
      </c>
      <c r="H2461" t="s">
        <v>4249</v>
      </c>
      <c r="I2461" t="s">
        <v>1123</v>
      </c>
      <c r="J2461" t="s">
        <v>4868</v>
      </c>
      <c r="K2461" t="s">
        <v>30</v>
      </c>
      <c r="L2461">
        <v>40000000</v>
      </c>
      <c r="M2461">
        <v>43622150</v>
      </c>
      <c r="N2461" t="s">
        <v>5059</v>
      </c>
      <c r="O2461">
        <v>116</v>
      </c>
      <c r="P2461" t="str">
        <f>IF(Table1[[#This Row],[score]]&gt;=8.5,"High",IF(Table1[[#This Row],[score]]&gt;=7,"Medium","Low"))</f>
        <v>Low</v>
      </c>
      <c r="Q2461" s="5">
        <f>Table1[[#This Row],[gross]]-Table1[[#This Row],[budget]]</f>
        <v>3622150</v>
      </c>
      <c r="R2461" s="5" t="str">
        <f>IF(Table1[[#This Row],[Profit]]&gt;0,"Profit","Loss")</f>
        <v>Profit</v>
      </c>
      <c r="S2461" s="6" t="str">
        <f>FLOOR(Table1[[#This Row],[year]]-1900,10)+1900 &amp; "-" &amp; FLOOR(Table1[[#This Row],[year]]-1890,10)+1900</f>
        <v>1990-2000</v>
      </c>
      <c r="T2461" s="14" t="s">
        <v>21835</v>
      </c>
      <c r="AB2461" s="14"/>
    </row>
    <row r="2462" spans="1:28" hidden="1" x14ac:dyDescent="0.3">
      <c r="A2462" t="s">
        <v>7986</v>
      </c>
      <c r="B2462" t="s">
        <v>33</v>
      </c>
      <c r="C2462" t="s">
        <v>25</v>
      </c>
      <c r="D2462">
        <v>1994</v>
      </c>
      <c r="E2462" t="s">
        <v>7868</v>
      </c>
      <c r="F2462">
        <v>6</v>
      </c>
      <c r="G2462">
        <v>17000</v>
      </c>
      <c r="H2462" t="s">
        <v>7604</v>
      </c>
      <c r="I2462" t="s">
        <v>7987</v>
      </c>
      <c r="J2462" t="s">
        <v>7237</v>
      </c>
      <c r="K2462" t="s">
        <v>30</v>
      </c>
      <c r="L2462">
        <v>27000000</v>
      </c>
      <c r="M2462">
        <v>43229904</v>
      </c>
      <c r="N2462" t="s">
        <v>7988</v>
      </c>
      <c r="O2462">
        <v>111</v>
      </c>
      <c r="P2462" t="str">
        <f>IF(Table1[[#This Row],[score]]&gt;=8.5,"High",IF(Table1[[#This Row],[score]]&gt;=7,"Medium","Low"))</f>
        <v>Low</v>
      </c>
      <c r="Q2462" s="5">
        <f>Table1[[#This Row],[gross]]-Table1[[#This Row],[budget]]</f>
        <v>16229904</v>
      </c>
      <c r="R2462" s="5" t="str">
        <f>IF(Table1[[#This Row],[Profit]]&gt;0,"Profit","Loss")</f>
        <v>Profit</v>
      </c>
      <c r="S2462" s="6" t="str">
        <f>FLOOR(Table1[[#This Row],[year]]-1900,10)+1900 &amp; "-" &amp; FLOOR(Table1[[#This Row],[year]]-1890,10)+1900</f>
        <v>1990-2000</v>
      </c>
      <c r="T2462" s="14" t="s">
        <v>21835</v>
      </c>
      <c r="AB2462" s="14"/>
    </row>
    <row r="2463" spans="1:28" hidden="1" x14ac:dyDescent="0.3">
      <c r="A2463" t="s">
        <v>3795</v>
      </c>
      <c r="B2463" t="s">
        <v>16</v>
      </c>
      <c r="C2463" t="s">
        <v>41</v>
      </c>
      <c r="D2463">
        <v>1994</v>
      </c>
      <c r="E2463" t="s">
        <v>7847</v>
      </c>
      <c r="F2463">
        <v>7.4</v>
      </c>
      <c r="G2463">
        <v>19000</v>
      </c>
      <c r="H2463" t="s">
        <v>1228</v>
      </c>
      <c r="I2463" t="s">
        <v>8070</v>
      </c>
      <c r="J2463" t="s">
        <v>317</v>
      </c>
      <c r="K2463" t="s">
        <v>30</v>
      </c>
      <c r="L2463">
        <v>20000000</v>
      </c>
      <c r="M2463">
        <v>39491975</v>
      </c>
      <c r="N2463" t="s">
        <v>6404</v>
      </c>
      <c r="O2463">
        <v>110</v>
      </c>
      <c r="P2463" t="str">
        <f>IF(Table1[[#This Row],[score]]&gt;=8.5,"High",IF(Table1[[#This Row],[score]]&gt;=7,"Medium","Low"))</f>
        <v>Medium</v>
      </c>
      <c r="Q2463" s="5">
        <f>Table1[[#This Row],[gross]]-Table1[[#This Row],[budget]]</f>
        <v>19491975</v>
      </c>
      <c r="R2463" s="5" t="str">
        <f>IF(Table1[[#This Row],[Profit]]&gt;0,"Profit","Loss")</f>
        <v>Profit</v>
      </c>
      <c r="S2463" s="6" t="str">
        <f>FLOOR(Table1[[#This Row],[year]]-1900,10)+1900 &amp; "-" &amp; FLOOR(Table1[[#This Row],[year]]-1890,10)+1900</f>
        <v>1990-2000</v>
      </c>
      <c r="T2463" s="14" t="s">
        <v>21835</v>
      </c>
      <c r="AB2463" s="14"/>
    </row>
    <row r="2464" spans="1:28" hidden="1" x14ac:dyDescent="0.3">
      <c r="A2464" t="s">
        <v>8091</v>
      </c>
      <c r="B2464" t="s">
        <v>16</v>
      </c>
      <c r="C2464" t="s">
        <v>34</v>
      </c>
      <c r="D2464">
        <v>1994</v>
      </c>
      <c r="E2464" t="s">
        <v>7497</v>
      </c>
      <c r="F2464">
        <v>4.5999999999999996</v>
      </c>
      <c r="G2464">
        <v>23000</v>
      </c>
      <c r="H2464" t="s">
        <v>4574</v>
      </c>
      <c r="I2464" t="s">
        <v>8092</v>
      </c>
      <c r="J2464" t="s">
        <v>4574</v>
      </c>
      <c r="K2464" t="s">
        <v>30</v>
      </c>
      <c r="L2464">
        <v>50000000</v>
      </c>
      <c r="M2464">
        <v>38590458</v>
      </c>
      <c r="N2464" t="s">
        <v>8093</v>
      </c>
      <c r="O2464">
        <v>101</v>
      </c>
      <c r="P2464" t="str">
        <f>IF(Table1[[#This Row],[score]]&gt;=8.5,"High",IF(Table1[[#This Row],[score]]&gt;=7,"Medium","Low"))</f>
        <v>Low</v>
      </c>
      <c r="Q2464" s="5">
        <f>Table1[[#This Row],[gross]]-Table1[[#This Row],[budget]]</f>
        <v>-11409542</v>
      </c>
      <c r="R2464" s="5" t="str">
        <f>IF(Table1[[#This Row],[Profit]]&gt;0,"Profit","Loss")</f>
        <v>Loss</v>
      </c>
      <c r="S2464" s="6" t="str">
        <f>FLOOR(Table1[[#This Row],[year]]-1900,10)+1900 &amp; "-" &amp; FLOOR(Table1[[#This Row],[year]]-1890,10)+1900</f>
        <v>1990-2000</v>
      </c>
      <c r="T2464" s="14" t="s">
        <v>21835</v>
      </c>
      <c r="AB2464" s="14"/>
    </row>
    <row r="2465" spans="1:28" hidden="1" x14ac:dyDescent="0.3">
      <c r="A2465" t="s">
        <v>7922</v>
      </c>
      <c r="B2465" t="s">
        <v>33</v>
      </c>
      <c r="C2465" t="s">
        <v>41</v>
      </c>
      <c r="D2465">
        <v>1994</v>
      </c>
      <c r="E2465" t="s">
        <v>7923</v>
      </c>
      <c r="F2465">
        <v>5.4</v>
      </c>
      <c r="G2465">
        <v>66000</v>
      </c>
      <c r="H2465" t="s">
        <v>4449</v>
      </c>
      <c r="I2465" t="s">
        <v>4597</v>
      </c>
      <c r="J2465" t="s">
        <v>5606</v>
      </c>
      <c r="K2465" t="s">
        <v>30</v>
      </c>
      <c r="L2465">
        <v>40000000</v>
      </c>
      <c r="M2465">
        <v>38087756</v>
      </c>
      <c r="N2465" t="s">
        <v>23</v>
      </c>
      <c r="O2465">
        <v>95</v>
      </c>
      <c r="P2465" t="str">
        <f>IF(Table1[[#This Row],[score]]&gt;=8.5,"High",IF(Table1[[#This Row],[score]]&gt;=7,"Medium","Low"))</f>
        <v>Low</v>
      </c>
      <c r="Q2465" s="5">
        <f>Table1[[#This Row],[gross]]-Table1[[#This Row],[budget]]</f>
        <v>-1912244</v>
      </c>
      <c r="R2465" s="5" t="str">
        <f>IF(Table1[[#This Row],[Profit]]&gt;0,"Profit","Loss")</f>
        <v>Loss</v>
      </c>
      <c r="S2465" s="6" t="str">
        <f>FLOOR(Table1[[#This Row],[year]]-1900,10)+1900 &amp; "-" &amp; FLOOR(Table1[[#This Row],[year]]-1890,10)+1900</f>
        <v>1990-2000</v>
      </c>
      <c r="T2465" s="14" t="s">
        <v>21835</v>
      </c>
      <c r="AB2465" s="14"/>
    </row>
    <row r="2466" spans="1:28" hidden="1" x14ac:dyDescent="0.3">
      <c r="A2466" t="s">
        <v>7967</v>
      </c>
      <c r="B2466" t="s">
        <v>33</v>
      </c>
      <c r="C2466" t="s">
        <v>41</v>
      </c>
      <c r="D2466">
        <v>1994</v>
      </c>
      <c r="E2466" t="s">
        <v>7829</v>
      </c>
      <c r="F2466">
        <v>6.4</v>
      </c>
      <c r="G2466">
        <v>37000</v>
      </c>
      <c r="H2466" t="s">
        <v>2460</v>
      </c>
      <c r="I2466" t="s">
        <v>7968</v>
      </c>
      <c r="J2466" t="s">
        <v>1519</v>
      </c>
      <c r="K2466" t="s">
        <v>30</v>
      </c>
      <c r="L2466">
        <v>20000000</v>
      </c>
      <c r="M2466">
        <v>37939757</v>
      </c>
      <c r="N2466" t="s">
        <v>2075</v>
      </c>
      <c r="O2466">
        <v>101</v>
      </c>
      <c r="P2466" t="str">
        <f>IF(Table1[[#This Row],[score]]&gt;=8.5,"High",IF(Table1[[#This Row],[score]]&gt;=7,"Medium","Low"))</f>
        <v>Low</v>
      </c>
      <c r="Q2466" s="5">
        <f>Table1[[#This Row],[gross]]-Table1[[#This Row],[budget]]</f>
        <v>17939757</v>
      </c>
      <c r="R2466" s="5" t="str">
        <f>IF(Table1[[#This Row],[Profit]]&gt;0,"Profit","Loss")</f>
        <v>Profit</v>
      </c>
      <c r="S2466" s="6" t="str">
        <f>FLOOR(Table1[[#This Row],[year]]-1900,10)+1900 &amp; "-" &amp; FLOOR(Table1[[#This Row],[year]]-1890,10)+1900</f>
        <v>1990-2000</v>
      </c>
      <c r="T2466" s="14" t="s">
        <v>21835</v>
      </c>
      <c r="AB2466" s="14"/>
    </row>
    <row r="2467" spans="1:28" hidden="1" x14ac:dyDescent="0.3">
      <c r="A2467" t="s">
        <v>7925</v>
      </c>
      <c r="B2467" t="s">
        <v>1974</v>
      </c>
      <c r="C2467" t="s">
        <v>41</v>
      </c>
      <c r="D2467">
        <v>1994</v>
      </c>
      <c r="E2467" t="s">
        <v>7497</v>
      </c>
      <c r="F2467">
        <v>6.6</v>
      </c>
      <c r="G2467">
        <v>47000</v>
      </c>
      <c r="H2467" t="s">
        <v>7926</v>
      </c>
      <c r="I2467" t="s">
        <v>7927</v>
      </c>
      <c r="J2467" t="s">
        <v>4442</v>
      </c>
      <c r="K2467" t="s">
        <v>30</v>
      </c>
      <c r="L2467">
        <v>11500000</v>
      </c>
      <c r="M2467">
        <v>33351557</v>
      </c>
      <c r="N2467" t="s">
        <v>7928</v>
      </c>
      <c r="O2467">
        <v>99</v>
      </c>
      <c r="P2467" t="str">
        <f>IF(Table1[[#This Row],[score]]&gt;=8.5,"High",IF(Table1[[#This Row],[score]]&gt;=7,"Medium","Low"))</f>
        <v>Low</v>
      </c>
      <c r="Q2467" s="5">
        <f>Table1[[#This Row],[gross]]-Table1[[#This Row],[budget]]</f>
        <v>21851557</v>
      </c>
      <c r="R2467" s="5" t="str">
        <f>IF(Table1[[#This Row],[Profit]]&gt;0,"Profit","Loss")</f>
        <v>Profit</v>
      </c>
      <c r="S2467" s="6" t="str">
        <f>FLOOR(Table1[[#This Row],[year]]-1900,10)+1900 &amp; "-" &amp; FLOOR(Table1[[#This Row],[year]]-1890,10)+1900</f>
        <v>1990-2000</v>
      </c>
      <c r="T2467" s="14" t="s">
        <v>21835</v>
      </c>
      <c r="AB2467" s="14"/>
    </row>
    <row r="2468" spans="1:28" hidden="1" x14ac:dyDescent="0.3">
      <c r="A2468" t="s">
        <v>8281</v>
      </c>
      <c r="B2468" t="s">
        <v>33</v>
      </c>
      <c r="C2468" t="s">
        <v>34</v>
      </c>
      <c r="D2468">
        <v>1994</v>
      </c>
      <c r="E2468" t="s">
        <v>8087</v>
      </c>
      <c r="F2468">
        <v>5.3</v>
      </c>
      <c r="G2468">
        <v>12000</v>
      </c>
      <c r="H2468" t="s">
        <v>2323</v>
      </c>
      <c r="I2468" t="s">
        <v>214</v>
      </c>
      <c r="J2468" t="s">
        <v>1012</v>
      </c>
      <c r="K2468" t="s">
        <v>30</v>
      </c>
      <c r="L2468">
        <v>45000000</v>
      </c>
      <c r="M2468">
        <v>30806194</v>
      </c>
      <c r="N2468" t="s">
        <v>8282</v>
      </c>
      <c r="O2468">
        <v>123</v>
      </c>
      <c r="P2468" t="str">
        <f>IF(Table1[[#This Row],[score]]&gt;=8.5,"High",IF(Table1[[#This Row],[score]]&gt;=7,"Medium","Low"))</f>
        <v>Low</v>
      </c>
      <c r="Q2468" s="5">
        <f>Table1[[#This Row],[gross]]-Table1[[#This Row],[budget]]</f>
        <v>-14193806</v>
      </c>
      <c r="R2468" s="5" t="str">
        <f>IF(Table1[[#This Row],[Profit]]&gt;0,"Profit","Loss")</f>
        <v>Loss</v>
      </c>
      <c r="S2468" s="6" t="str">
        <f>FLOOR(Table1[[#This Row],[year]]-1900,10)+1900 &amp; "-" &amp; FLOOR(Table1[[#This Row],[year]]-1890,10)+1900</f>
        <v>1990-2000</v>
      </c>
      <c r="T2468" s="14" t="s">
        <v>21835</v>
      </c>
      <c r="AB2468" s="14"/>
    </row>
    <row r="2469" spans="1:28" hidden="1" x14ac:dyDescent="0.3">
      <c r="A2469" t="s">
        <v>8030</v>
      </c>
      <c r="B2469" t="s">
        <v>33</v>
      </c>
      <c r="C2469" t="s">
        <v>41</v>
      </c>
      <c r="D2469">
        <v>1994</v>
      </c>
      <c r="E2469" t="s">
        <v>8031</v>
      </c>
      <c r="F2469">
        <v>5.6</v>
      </c>
      <c r="G2469">
        <v>25000</v>
      </c>
      <c r="H2469" t="s">
        <v>1197</v>
      </c>
      <c r="I2469" t="s">
        <v>1197</v>
      </c>
      <c r="J2469" t="s">
        <v>3222</v>
      </c>
      <c r="K2469" t="s">
        <v>30</v>
      </c>
      <c r="L2469">
        <v>25000000</v>
      </c>
      <c r="M2469">
        <v>30626182</v>
      </c>
      <c r="N2469" t="s">
        <v>23</v>
      </c>
      <c r="O2469">
        <v>105</v>
      </c>
      <c r="P2469" t="str">
        <f>IF(Table1[[#This Row],[score]]&gt;=8.5,"High",IF(Table1[[#This Row],[score]]&gt;=7,"Medium","Low"))</f>
        <v>Low</v>
      </c>
      <c r="Q2469" s="5">
        <f>Table1[[#This Row],[gross]]-Table1[[#This Row],[budget]]</f>
        <v>5626182</v>
      </c>
      <c r="R2469" s="5" t="str">
        <f>IF(Table1[[#This Row],[Profit]]&gt;0,"Profit","Loss")</f>
        <v>Profit</v>
      </c>
      <c r="S2469" s="6" t="str">
        <f>FLOOR(Table1[[#This Row],[year]]-1900,10)+1900 &amp; "-" &amp; FLOOR(Table1[[#This Row],[year]]-1890,10)+1900</f>
        <v>1990-2000</v>
      </c>
      <c r="T2469" s="14" t="s">
        <v>21835</v>
      </c>
      <c r="AB2469" s="14"/>
    </row>
    <row r="2470" spans="1:28" hidden="1" x14ac:dyDescent="0.3">
      <c r="A2470" t="s">
        <v>7964</v>
      </c>
      <c r="B2470" t="s">
        <v>33</v>
      </c>
      <c r="C2470" t="s">
        <v>41</v>
      </c>
      <c r="D2470">
        <v>1994</v>
      </c>
      <c r="E2470" t="s">
        <v>7347</v>
      </c>
      <c r="F2470">
        <v>5.3</v>
      </c>
      <c r="G2470">
        <v>19000</v>
      </c>
      <c r="H2470" t="s">
        <v>7965</v>
      </c>
      <c r="I2470" t="s">
        <v>6962</v>
      </c>
      <c r="J2470" t="s">
        <v>7966</v>
      </c>
      <c r="K2470" t="s">
        <v>30</v>
      </c>
      <c r="L2470">
        <f>20500000</f>
        <v>20500000</v>
      </c>
      <c r="M2470">
        <v>30577969</v>
      </c>
      <c r="N2470" t="s">
        <v>1708</v>
      </c>
      <c r="O2470">
        <v>93</v>
      </c>
      <c r="P2470" t="str">
        <f>IF(Table1[[#This Row],[score]]&gt;=8.5,"High",IF(Table1[[#This Row],[score]]&gt;=7,"Medium","Low"))</f>
        <v>Low</v>
      </c>
      <c r="Q2470" s="5">
        <f>Table1[[#This Row],[gross]]-Table1[[#This Row],[budget]]</f>
        <v>10077969</v>
      </c>
      <c r="R2470" s="5" t="str">
        <f>IF(Table1[[#This Row],[Profit]]&gt;0,"Profit","Loss")</f>
        <v>Profit</v>
      </c>
      <c r="S2470" s="6" t="str">
        <f>FLOOR(Table1[[#This Row],[year]]-1900,10)+1900 &amp; "-" &amp; FLOOR(Table1[[#This Row],[year]]-1890,10)+1900</f>
        <v>1990-2000</v>
      </c>
      <c r="T2470" s="14" t="s">
        <v>21835</v>
      </c>
      <c r="AB2470" s="14"/>
    </row>
    <row r="2471" spans="1:28" hidden="1" x14ac:dyDescent="0.3">
      <c r="A2471" t="s">
        <v>7949</v>
      </c>
      <c r="B2471" t="s">
        <v>16</v>
      </c>
      <c r="C2471" t="s">
        <v>34</v>
      </c>
      <c r="D2471">
        <v>1994</v>
      </c>
      <c r="E2471" t="s">
        <v>7938</v>
      </c>
      <c r="F2471">
        <v>6.2</v>
      </c>
      <c r="G2471">
        <v>29000</v>
      </c>
      <c r="H2471" t="s">
        <v>5179</v>
      </c>
      <c r="I2471" t="s">
        <v>7950</v>
      </c>
      <c r="J2471" t="s">
        <v>650</v>
      </c>
      <c r="K2471" t="s">
        <v>30</v>
      </c>
      <c r="L2471">
        <v>28000000</v>
      </c>
      <c r="M2471">
        <v>30156002</v>
      </c>
      <c r="N2471" t="s">
        <v>118</v>
      </c>
      <c r="O2471">
        <v>121</v>
      </c>
      <c r="P2471" t="str">
        <f>IF(Table1[[#This Row],[score]]&gt;=8.5,"High",IF(Table1[[#This Row],[score]]&gt;=7,"Medium","Low"))</f>
        <v>Low</v>
      </c>
      <c r="Q2471" s="5">
        <f>Table1[[#This Row],[gross]]-Table1[[#This Row],[budget]]</f>
        <v>2156002</v>
      </c>
      <c r="R2471" s="5" t="str">
        <f>IF(Table1[[#This Row],[Profit]]&gt;0,"Profit","Loss")</f>
        <v>Profit</v>
      </c>
      <c r="S2471" s="6" t="str">
        <f>FLOOR(Table1[[#This Row],[year]]-1900,10)+1900 &amp; "-" &amp; FLOOR(Table1[[#This Row],[year]]-1890,10)+1900</f>
        <v>1990-2000</v>
      </c>
      <c r="T2471" s="14" t="s">
        <v>21835</v>
      </c>
      <c r="AB2471" s="14"/>
    </row>
    <row r="2472" spans="1:28" hidden="1" x14ac:dyDescent="0.3">
      <c r="A2472" t="s">
        <v>8029</v>
      </c>
      <c r="B2472" t="s">
        <v>16</v>
      </c>
      <c r="C2472" t="s">
        <v>34</v>
      </c>
      <c r="D2472">
        <v>1994</v>
      </c>
      <c r="E2472" t="s">
        <v>7347</v>
      </c>
      <c r="F2472">
        <v>5.8</v>
      </c>
      <c r="G2472">
        <v>17000</v>
      </c>
      <c r="H2472" t="s">
        <v>2099</v>
      </c>
      <c r="I2472" t="s">
        <v>5725</v>
      </c>
      <c r="J2472" t="s">
        <v>4417</v>
      </c>
      <c r="K2472" t="s">
        <v>30</v>
      </c>
      <c r="L2472">
        <f>20500000</f>
        <v>20500000</v>
      </c>
      <c r="M2472">
        <v>30057974</v>
      </c>
      <c r="N2472" t="s">
        <v>61</v>
      </c>
      <c r="O2472">
        <v>115</v>
      </c>
      <c r="P2472" t="str">
        <f>IF(Table1[[#This Row],[score]]&gt;=8.5,"High",IF(Table1[[#This Row],[score]]&gt;=7,"Medium","Low"))</f>
        <v>Low</v>
      </c>
      <c r="Q2472" s="5">
        <f>Table1[[#This Row],[gross]]-Table1[[#This Row],[budget]]</f>
        <v>9557974</v>
      </c>
      <c r="R2472" s="5" t="str">
        <f>IF(Table1[[#This Row],[Profit]]&gt;0,"Profit","Loss")</f>
        <v>Profit</v>
      </c>
      <c r="S2472" s="6" t="str">
        <f>FLOOR(Table1[[#This Row],[year]]-1900,10)+1900 &amp; "-" &amp; FLOOR(Table1[[#This Row],[year]]-1890,10)+1900</f>
        <v>1990-2000</v>
      </c>
      <c r="T2472" s="14" t="s">
        <v>21835</v>
      </c>
      <c r="AB2472" s="14"/>
    </row>
    <row r="2473" spans="1:28" hidden="1" x14ac:dyDescent="0.3">
      <c r="A2473" t="s">
        <v>8272</v>
      </c>
      <c r="B2473" t="s">
        <v>16</v>
      </c>
      <c r="C2473" t="s">
        <v>34</v>
      </c>
      <c r="D2473">
        <v>1994</v>
      </c>
      <c r="E2473" t="s">
        <v>7934</v>
      </c>
      <c r="F2473">
        <v>6</v>
      </c>
      <c r="G2473">
        <v>6700</v>
      </c>
      <c r="H2473" t="s">
        <v>4582</v>
      </c>
      <c r="I2473" t="s">
        <v>4582</v>
      </c>
      <c r="J2473" t="s">
        <v>4582</v>
      </c>
      <c r="K2473" t="s">
        <v>30</v>
      </c>
      <c r="L2473">
        <v>10000000</v>
      </c>
      <c r="M2473">
        <v>29392418</v>
      </c>
      <c r="N2473" t="s">
        <v>7918</v>
      </c>
      <c r="O2473">
        <v>108</v>
      </c>
      <c r="P2473" t="str">
        <f>IF(Table1[[#This Row],[score]]&gt;=8.5,"High",IF(Table1[[#This Row],[score]]&gt;=7,"Medium","Low"))</f>
        <v>Low</v>
      </c>
      <c r="Q2473" s="5">
        <f>Table1[[#This Row],[gross]]-Table1[[#This Row],[budget]]</f>
        <v>19392418</v>
      </c>
      <c r="R2473" s="5" t="str">
        <f>IF(Table1[[#This Row],[Profit]]&gt;0,"Profit","Loss")</f>
        <v>Profit</v>
      </c>
      <c r="S2473" s="6" t="str">
        <f>FLOOR(Table1[[#This Row],[year]]-1900,10)+1900 &amp; "-" &amp; FLOOR(Table1[[#This Row],[year]]-1890,10)+1900</f>
        <v>1990-2000</v>
      </c>
      <c r="T2473" s="14" t="s">
        <v>21835</v>
      </c>
      <c r="AB2473" s="14"/>
    </row>
    <row r="2474" spans="1:28" hidden="1" x14ac:dyDescent="0.3">
      <c r="A2474" t="s">
        <v>8201</v>
      </c>
      <c r="B2474" t="s">
        <v>33</v>
      </c>
      <c r="C2474" t="s">
        <v>41</v>
      </c>
      <c r="D2474">
        <v>1994</v>
      </c>
      <c r="E2474" t="s">
        <v>8202</v>
      </c>
      <c r="F2474">
        <v>5</v>
      </c>
      <c r="G2474">
        <v>13000</v>
      </c>
      <c r="H2474" t="s">
        <v>2010</v>
      </c>
      <c r="I2474" t="s">
        <v>3697</v>
      </c>
      <c r="J2474" t="s">
        <v>7458</v>
      </c>
      <c r="K2474" t="s">
        <v>30</v>
      </c>
      <c r="L2474">
        <f>20500000</f>
        <v>20500000</v>
      </c>
      <c r="M2474">
        <v>28881266</v>
      </c>
      <c r="N2474" t="s">
        <v>5666</v>
      </c>
      <c r="O2474">
        <v>91</v>
      </c>
      <c r="P2474" t="str">
        <f>IF(Table1[[#This Row],[score]]&gt;=8.5,"High",IF(Table1[[#This Row],[score]]&gt;=7,"Medium","Low"))</f>
        <v>Low</v>
      </c>
      <c r="Q2474" s="5">
        <f>Table1[[#This Row],[gross]]-Table1[[#This Row],[budget]]</f>
        <v>8381266</v>
      </c>
      <c r="R2474" s="5" t="str">
        <f>IF(Table1[[#This Row],[Profit]]&gt;0,"Profit","Loss")</f>
        <v>Profit</v>
      </c>
      <c r="S2474" s="6" t="str">
        <f>FLOOR(Table1[[#This Row],[year]]-1900,10)+1900 &amp; "-" &amp; FLOOR(Table1[[#This Row],[year]]-1890,10)+1900</f>
        <v>1990-2000</v>
      </c>
      <c r="T2474" s="14" t="s">
        <v>21835</v>
      </c>
      <c r="AB2474" s="14"/>
    </row>
    <row r="2475" spans="1:28" hidden="1" x14ac:dyDescent="0.3">
      <c r="A2475" t="s">
        <v>7812</v>
      </c>
      <c r="B2475" t="s">
        <v>16</v>
      </c>
      <c r="C2475" t="s">
        <v>17</v>
      </c>
      <c r="D2475">
        <v>1994</v>
      </c>
      <c r="E2475" t="s">
        <v>7813</v>
      </c>
      <c r="F2475">
        <v>9.3000000000000007</v>
      </c>
      <c r="G2475">
        <v>2400000</v>
      </c>
      <c r="H2475" t="s">
        <v>7814</v>
      </c>
      <c r="I2475" t="s">
        <v>20</v>
      </c>
      <c r="J2475" t="s">
        <v>5246</v>
      </c>
      <c r="K2475" t="s">
        <v>30</v>
      </c>
      <c r="L2475" s="5">
        <v>25000000</v>
      </c>
      <c r="M2475" s="5">
        <v>28817291</v>
      </c>
      <c r="N2475" t="s">
        <v>5059</v>
      </c>
      <c r="O2475">
        <v>142</v>
      </c>
      <c r="P2475" t="str">
        <f>IF(Table1[[#This Row],[score]]&gt;=8.5,"High",IF(Table1[[#This Row],[score]]&gt;=7,"Medium","Low"))</f>
        <v>High</v>
      </c>
      <c r="Q2475" s="5">
        <f>Table1[[#This Row],[gross]]-Table1[[#This Row],[budget]]</f>
        <v>3817291</v>
      </c>
      <c r="R2475" s="5" t="str">
        <f>IF(Table1[[#This Row],[Profit]]&gt;0,"Profit","Loss")</f>
        <v>Profit</v>
      </c>
      <c r="S2475" s="6" t="str">
        <f>FLOOR(Table1[[#This Row],[year]]-1900,10)+1900 &amp; "-" &amp; FLOOR(Table1[[#This Row],[year]]-1890,10)+1900</f>
        <v>1990-2000</v>
      </c>
      <c r="T2475" s="14" t="s">
        <v>21835</v>
      </c>
      <c r="AB2475" s="14"/>
    </row>
    <row r="2476" spans="1:28" hidden="1" x14ac:dyDescent="0.3">
      <c r="A2476" t="s">
        <v>8192</v>
      </c>
      <c r="B2476" t="s">
        <v>16</v>
      </c>
      <c r="C2476" t="s">
        <v>34</v>
      </c>
      <c r="D2476">
        <v>1994</v>
      </c>
      <c r="E2476" t="s">
        <v>7915</v>
      </c>
      <c r="F2476">
        <v>5.6</v>
      </c>
      <c r="G2476">
        <v>19000</v>
      </c>
      <c r="H2476" t="s">
        <v>902</v>
      </c>
      <c r="I2476" t="s">
        <v>8193</v>
      </c>
      <c r="J2476" t="s">
        <v>6277</v>
      </c>
      <c r="K2476" t="s">
        <v>30</v>
      </c>
      <c r="L2476">
        <v>45000000</v>
      </c>
      <c r="M2476">
        <v>28735315</v>
      </c>
      <c r="N2476" t="s">
        <v>44</v>
      </c>
      <c r="O2476">
        <v>101</v>
      </c>
      <c r="P2476" t="str">
        <f>IF(Table1[[#This Row],[score]]&gt;=8.5,"High",IF(Table1[[#This Row],[score]]&gt;=7,"Medium","Low"))</f>
        <v>Low</v>
      </c>
      <c r="Q2476" s="5">
        <f>Table1[[#This Row],[gross]]-Table1[[#This Row],[budget]]</f>
        <v>-16264685</v>
      </c>
      <c r="R2476" s="5" t="str">
        <f>IF(Table1[[#This Row],[Profit]]&gt;0,"Profit","Loss")</f>
        <v>Loss</v>
      </c>
      <c r="S2476" s="6" t="str">
        <f>FLOOR(Table1[[#This Row],[year]]-1900,10)+1900 &amp; "-" &amp; FLOOR(Table1[[#This Row],[year]]-1890,10)+1900</f>
        <v>1990-2000</v>
      </c>
      <c r="T2476" s="14" t="s">
        <v>21835</v>
      </c>
      <c r="AB2476" s="14"/>
    </row>
    <row r="2477" spans="1:28" hidden="1" x14ac:dyDescent="0.3">
      <c r="A2477" t="s">
        <v>8182</v>
      </c>
      <c r="B2477" t="s">
        <v>1974</v>
      </c>
      <c r="C2477" t="s">
        <v>41</v>
      </c>
      <c r="D2477">
        <v>1994</v>
      </c>
      <c r="E2477" t="s">
        <v>7990</v>
      </c>
      <c r="F2477">
        <v>6.2</v>
      </c>
      <c r="G2477">
        <v>16000</v>
      </c>
      <c r="H2477" t="s">
        <v>1991</v>
      </c>
      <c r="I2477" t="s">
        <v>1991</v>
      </c>
      <c r="J2477" t="s">
        <v>440</v>
      </c>
      <c r="K2477" t="s">
        <v>30</v>
      </c>
      <c r="L2477">
        <v>20000000</v>
      </c>
      <c r="M2477">
        <v>27058304</v>
      </c>
      <c r="N2477" t="s">
        <v>8183</v>
      </c>
      <c r="O2477">
        <v>96</v>
      </c>
      <c r="P2477" t="str">
        <f>IF(Table1[[#This Row],[score]]&gt;=8.5,"High",IF(Table1[[#This Row],[score]]&gt;=7,"Medium","Low"))</f>
        <v>Low</v>
      </c>
      <c r="Q2477" s="5">
        <f>Table1[[#This Row],[gross]]-Table1[[#This Row],[budget]]</f>
        <v>7058304</v>
      </c>
      <c r="R2477" s="5" t="str">
        <f>IF(Table1[[#This Row],[Profit]]&gt;0,"Profit","Loss")</f>
        <v>Profit</v>
      </c>
      <c r="S2477" s="6" t="str">
        <f>FLOOR(Table1[[#This Row],[year]]-1900,10)+1900 &amp; "-" &amp; FLOOR(Table1[[#This Row],[year]]-1890,10)+1900</f>
        <v>1990-2000</v>
      </c>
      <c r="T2477" s="14" t="s">
        <v>21835</v>
      </c>
      <c r="AB2477" s="14"/>
    </row>
    <row r="2478" spans="1:28" hidden="1" x14ac:dyDescent="0.3">
      <c r="A2478" t="s">
        <v>8214</v>
      </c>
      <c r="B2478" t="s">
        <v>33</v>
      </c>
      <c r="C2478" t="s">
        <v>41</v>
      </c>
      <c r="D2478">
        <v>1994</v>
      </c>
      <c r="E2478" t="s">
        <v>7868</v>
      </c>
      <c r="F2478">
        <v>6.2</v>
      </c>
      <c r="G2478">
        <v>24000</v>
      </c>
      <c r="H2478" t="s">
        <v>1285</v>
      </c>
      <c r="I2478" t="s">
        <v>4809</v>
      </c>
      <c r="J2478" t="s">
        <v>5246</v>
      </c>
      <c r="K2478" t="s">
        <v>30</v>
      </c>
      <c r="L2478">
        <v>25000000</v>
      </c>
      <c r="M2478">
        <v>26381221</v>
      </c>
      <c r="N2478" t="s">
        <v>44</v>
      </c>
      <c r="O2478">
        <v>100</v>
      </c>
      <c r="P2478" t="str">
        <f>IF(Table1[[#This Row],[score]]&gt;=8.5,"High",IF(Table1[[#This Row],[score]]&gt;=7,"Medium","Low"))</f>
        <v>Low</v>
      </c>
      <c r="Q2478" s="5">
        <f>Table1[[#This Row],[gross]]-Table1[[#This Row],[budget]]</f>
        <v>1381221</v>
      </c>
      <c r="R2478" s="5" t="str">
        <f>IF(Table1[[#This Row],[Profit]]&gt;0,"Profit","Loss")</f>
        <v>Profit</v>
      </c>
      <c r="S2478" s="6" t="str">
        <f>FLOOR(Table1[[#This Row],[year]]-1900,10)+1900 &amp; "-" &amp; FLOOR(Table1[[#This Row],[year]]-1890,10)+1900</f>
        <v>1990-2000</v>
      </c>
      <c r="T2478" s="14" t="s">
        <v>21835</v>
      </c>
      <c r="AB2478" s="14"/>
    </row>
    <row r="2479" spans="1:28" hidden="1" x14ac:dyDescent="0.3">
      <c r="A2479" t="s">
        <v>8020</v>
      </c>
      <c r="B2479" t="s">
        <v>33</v>
      </c>
      <c r="C2479" t="s">
        <v>41</v>
      </c>
      <c r="D2479">
        <v>1994</v>
      </c>
      <c r="E2479" t="s">
        <v>6896</v>
      </c>
      <c r="F2479">
        <v>5.5</v>
      </c>
      <c r="G2479">
        <v>11000</v>
      </c>
      <c r="H2479" t="s">
        <v>564</v>
      </c>
      <c r="I2479" t="s">
        <v>2524</v>
      </c>
      <c r="J2479" t="s">
        <v>1359</v>
      </c>
      <c r="K2479" t="s">
        <v>448</v>
      </c>
      <c r="L2479">
        <f>20500000</f>
        <v>20500000</v>
      </c>
      <c r="M2479">
        <v>25479558</v>
      </c>
      <c r="N2479" t="s">
        <v>2067</v>
      </c>
      <c r="O2479">
        <v>90</v>
      </c>
      <c r="P2479" t="str">
        <f>IF(Table1[[#This Row],[score]]&gt;=8.5,"High",IF(Table1[[#This Row],[score]]&gt;=7,"Medium","Low"))</f>
        <v>Low</v>
      </c>
      <c r="Q2479" s="5">
        <f>Table1[[#This Row],[gross]]-Table1[[#This Row],[budget]]</f>
        <v>4979558</v>
      </c>
      <c r="R2479" s="5" t="str">
        <f>IF(Table1[[#This Row],[Profit]]&gt;0,"Profit","Loss")</f>
        <v>Profit</v>
      </c>
      <c r="S2479" s="6" t="str">
        <f>FLOOR(Table1[[#This Row],[year]]-1900,10)+1900 &amp; "-" &amp; FLOOR(Table1[[#This Row],[year]]-1890,10)+1900</f>
        <v>1990-2000</v>
      </c>
      <c r="T2479" s="14" t="s">
        <v>21835</v>
      </c>
      <c r="AB2479" s="14"/>
    </row>
    <row r="2480" spans="1:28" hidden="1" x14ac:dyDescent="0.3">
      <c r="A2480" t="s">
        <v>7898</v>
      </c>
      <c r="B2480" t="s">
        <v>1974</v>
      </c>
      <c r="C2480" t="s">
        <v>25</v>
      </c>
      <c r="D2480">
        <v>1994</v>
      </c>
      <c r="E2480" t="s">
        <v>7825</v>
      </c>
      <c r="F2480">
        <v>6.7</v>
      </c>
      <c r="G2480">
        <v>47000</v>
      </c>
      <c r="H2480" t="s">
        <v>487</v>
      </c>
      <c r="I2480" t="s">
        <v>2274</v>
      </c>
      <c r="J2480" t="s">
        <v>2798</v>
      </c>
      <c r="K2480" t="s">
        <v>30</v>
      </c>
      <c r="L2480">
        <v>63000000</v>
      </c>
      <c r="M2480">
        <v>25052000</v>
      </c>
      <c r="N2480" t="s">
        <v>23</v>
      </c>
      <c r="O2480">
        <v>191</v>
      </c>
      <c r="P2480" t="str">
        <f>IF(Table1[[#This Row],[score]]&gt;=8.5,"High",IF(Table1[[#This Row],[score]]&gt;=7,"Medium","Low"))</f>
        <v>Low</v>
      </c>
      <c r="Q2480" s="5">
        <f>Table1[[#This Row],[gross]]-Table1[[#This Row],[budget]]</f>
        <v>-37948000</v>
      </c>
      <c r="R2480" s="5" t="str">
        <f>IF(Table1[[#This Row],[Profit]]&gt;0,"Profit","Loss")</f>
        <v>Loss</v>
      </c>
      <c r="S2480" s="6" t="str">
        <f>FLOOR(Table1[[#This Row],[year]]-1900,10)+1900 &amp; "-" &amp; FLOOR(Table1[[#This Row],[year]]-1890,10)+1900</f>
        <v>1990-2000</v>
      </c>
      <c r="T2480" s="14" t="s">
        <v>21835</v>
      </c>
      <c r="AB2480" s="14"/>
    </row>
    <row r="2481" spans="1:28" hidden="1" x14ac:dyDescent="0.3">
      <c r="A2481" t="s">
        <v>8015</v>
      </c>
      <c r="B2481" t="s">
        <v>1974</v>
      </c>
      <c r="C2481" t="s">
        <v>63</v>
      </c>
      <c r="D2481">
        <v>1994</v>
      </c>
      <c r="E2481" t="s">
        <v>7909</v>
      </c>
      <c r="F2481">
        <v>7.5</v>
      </c>
      <c r="G2481">
        <v>66000</v>
      </c>
      <c r="H2481" t="s">
        <v>100</v>
      </c>
      <c r="I2481" t="s">
        <v>8016</v>
      </c>
      <c r="J2481" t="s">
        <v>8017</v>
      </c>
      <c r="K2481" t="s">
        <v>30</v>
      </c>
      <c r="L2481">
        <v>31000000</v>
      </c>
      <c r="M2481">
        <v>24822619</v>
      </c>
      <c r="N2481" t="s">
        <v>6467</v>
      </c>
      <c r="O2481">
        <v>133</v>
      </c>
      <c r="P2481" t="str">
        <f>IF(Table1[[#This Row],[score]]&gt;=8.5,"High",IF(Table1[[#This Row],[score]]&gt;=7,"Medium","Low"))</f>
        <v>Medium</v>
      </c>
      <c r="Q2481" s="5">
        <f>Table1[[#This Row],[gross]]-Table1[[#This Row],[budget]]</f>
        <v>-6177381</v>
      </c>
      <c r="R2481" s="5" t="str">
        <f>IF(Table1[[#This Row],[Profit]]&gt;0,"Profit","Loss")</f>
        <v>Loss</v>
      </c>
      <c r="S2481" s="6" t="str">
        <f>FLOOR(Table1[[#This Row],[year]]-1900,10)+1900 &amp; "-" &amp; FLOOR(Table1[[#This Row],[year]]-1890,10)+1900</f>
        <v>1990-2000</v>
      </c>
      <c r="T2481" s="14" t="s">
        <v>21835</v>
      </c>
      <c r="AB2481" s="14"/>
    </row>
    <row r="2482" spans="1:28" hidden="1" x14ac:dyDescent="0.3">
      <c r="A2482" t="s">
        <v>8134</v>
      </c>
      <c r="B2482" t="s">
        <v>1974</v>
      </c>
      <c r="C2482" t="s">
        <v>41</v>
      </c>
      <c r="D2482">
        <v>1994</v>
      </c>
      <c r="E2482" t="s">
        <v>6524</v>
      </c>
      <c r="F2482">
        <v>6.2</v>
      </c>
      <c r="G2482">
        <v>17000</v>
      </c>
      <c r="H2482" t="s">
        <v>3496</v>
      </c>
      <c r="I2482" t="s">
        <v>8135</v>
      </c>
      <c r="J2482" t="s">
        <v>3481</v>
      </c>
      <c r="K2482" t="s">
        <v>30</v>
      </c>
      <c r="L2482">
        <v>40000000</v>
      </c>
      <c r="M2482">
        <v>24332324</v>
      </c>
      <c r="N2482" t="s">
        <v>7954</v>
      </c>
      <c r="O2482">
        <v>128</v>
      </c>
      <c r="P2482" t="str">
        <f>IF(Table1[[#This Row],[score]]&gt;=8.5,"High",IF(Table1[[#This Row],[score]]&gt;=7,"Medium","Low"))</f>
        <v>Low</v>
      </c>
      <c r="Q2482" s="5">
        <f>Table1[[#This Row],[gross]]-Table1[[#This Row],[budget]]</f>
        <v>-15667676</v>
      </c>
      <c r="R2482" s="5" t="str">
        <f>IF(Table1[[#This Row],[Profit]]&gt;0,"Profit","Loss")</f>
        <v>Loss</v>
      </c>
      <c r="S2482" s="6" t="str">
        <f>FLOOR(Table1[[#This Row],[year]]-1900,10)+1900 &amp; "-" &amp; FLOOR(Table1[[#This Row],[year]]-1890,10)+1900</f>
        <v>1990-2000</v>
      </c>
      <c r="T2482" s="14" t="s">
        <v>21835</v>
      </c>
      <c r="AB2482" s="14"/>
    </row>
    <row r="2483" spans="1:28" hidden="1" x14ac:dyDescent="0.3">
      <c r="A2483" t="s">
        <v>8148</v>
      </c>
      <c r="B2483" t="s">
        <v>1974</v>
      </c>
      <c r="C2483" t="s">
        <v>17</v>
      </c>
      <c r="D2483">
        <v>1994</v>
      </c>
      <c r="E2483" t="s">
        <v>7497</v>
      </c>
      <c r="F2483">
        <v>6.2</v>
      </c>
      <c r="G2483">
        <v>13000</v>
      </c>
      <c r="H2483" t="s">
        <v>135</v>
      </c>
      <c r="I2483" t="s">
        <v>1731</v>
      </c>
      <c r="J2483" t="s">
        <v>1012</v>
      </c>
      <c r="K2483" t="s">
        <v>30</v>
      </c>
      <c r="L2483">
        <f>20500000</f>
        <v>20500000</v>
      </c>
      <c r="M2483">
        <v>23070663</v>
      </c>
      <c r="N2483" t="s">
        <v>44</v>
      </c>
      <c r="O2483">
        <v>108</v>
      </c>
      <c r="P2483" t="str">
        <f>IF(Table1[[#This Row],[score]]&gt;=8.5,"High",IF(Table1[[#This Row],[score]]&gt;=7,"Medium","Low"))</f>
        <v>Low</v>
      </c>
      <c r="Q2483" s="5">
        <f>Table1[[#This Row],[gross]]-Table1[[#This Row],[budget]]</f>
        <v>2570663</v>
      </c>
      <c r="R2483" s="5" t="str">
        <f>IF(Table1[[#This Row],[Profit]]&gt;0,"Profit","Loss")</f>
        <v>Profit</v>
      </c>
      <c r="S2483" s="6" t="str">
        <f>FLOOR(Table1[[#This Row],[year]]-1900,10)+1900 &amp; "-" &amp; FLOOR(Table1[[#This Row],[year]]-1890,10)+1900</f>
        <v>1990-2000</v>
      </c>
      <c r="T2483" s="14" t="s">
        <v>21835</v>
      </c>
      <c r="AB2483" s="14"/>
    </row>
    <row r="2484" spans="1:28" hidden="1" x14ac:dyDescent="0.3">
      <c r="A2484" t="s">
        <v>8055</v>
      </c>
      <c r="B2484" t="s">
        <v>33</v>
      </c>
      <c r="C2484" t="s">
        <v>63</v>
      </c>
      <c r="D2484">
        <v>1994</v>
      </c>
      <c r="E2484" t="s">
        <v>8056</v>
      </c>
      <c r="F2484">
        <v>7.7</v>
      </c>
      <c r="G2484">
        <v>34000</v>
      </c>
      <c r="H2484" t="s">
        <v>2047</v>
      </c>
      <c r="I2484" t="s">
        <v>8057</v>
      </c>
      <c r="J2484" t="s">
        <v>8058</v>
      </c>
      <c r="K2484" t="s">
        <v>306</v>
      </c>
      <c r="L2484">
        <v>3000000</v>
      </c>
      <c r="M2484">
        <v>21898920</v>
      </c>
      <c r="N2484" t="s">
        <v>4890</v>
      </c>
      <c r="O2484">
        <v>108</v>
      </c>
      <c r="P2484" t="str">
        <f>IF(Table1[[#This Row],[score]]&gt;=8.5,"High",IF(Table1[[#This Row],[score]]&gt;=7,"Medium","Low"))</f>
        <v>Medium</v>
      </c>
      <c r="Q2484" s="5">
        <f>Table1[[#This Row],[gross]]-Table1[[#This Row],[budget]]</f>
        <v>18898920</v>
      </c>
      <c r="R2484" s="5" t="str">
        <f>IF(Table1[[#This Row],[Profit]]&gt;0,"Profit","Loss")</f>
        <v>Profit</v>
      </c>
      <c r="S2484" s="6" t="str">
        <f>FLOOR(Table1[[#This Row],[year]]-1900,10)+1900 &amp; "-" &amp; FLOOR(Table1[[#This Row],[year]]-1890,10)+1900</f>
        <v>1990-2000</v>
      </c>
      <c r="T2484" s="14" t="s">
        <v>21835</v>
      </c>
      <c r="AB2484" s="14"/>
    </row>
    <row r="2485" spans="1:28" hidden="1" x14ac:dyDescent="0.3">
      <c r="A2485" t="s">
        <v>8111</v>
      </c>
      <c r="B2485" t="s">
        <v>16</v>
      </c>
      <c r="C2485" t="s">
        <v>17</v>
      </c>
      <c r="D2485">
        <v>1994</v>
      </c>
      <c r="E2485" t="s">
        <v>8112</v>
      </c>
      <c r="F2485">
        <v>5.4</v>
      </c>
      <c r="G2485">
        <v>7900</v>
      </c>
      <c r="H2485" t="s">
        <v>592</v>
      </c>
      <c r="I2485" t="s">
        <v>3686</v>
      </c>
      <c r="J2485" t="s">
        <v>184</v>
      </c>
      <c r="K2485" t="s">
        <v>30</v>
      </c>
      <c r="L2485">
        <v>45000000</v>
      </c>
      <c r="M2485">
        <v>21355893</v>
      </c>
      <c r="N2485" t="s">
        <v>44</v>
      </c>
      <c r="O2485">
        <v>98</v>
      </c>
      <c r="P2485" t="str">
        <f>IF(Table1[[#This Row],[score]]&gt;=8.5,"High",IF(Table1[[#This Row],[score]]&gt;=7,"Medium","Low"))</f>
        <v>Low</v>
      </c>
      <c r="Q2485" s="5">
        <f>Table1[[#This Row],[gross]]-Table1[[#This Row],[budget]]</f>
        <v>-23644107</v>
      </c>
      <c r="R2485" s="5" t="str">
        <f>IF(Table1[[#This Row],[Profit]]&gt;0,"Profit","Loss")</f>
        <v>Loss</v>
      </c>
      <c r="S2485" s="6" t="str">
        <f>FLOOR(Table1[[#This Row],[year]]-1900,10)+1900 &amp; "-" &amp; FLOOR(Table1[[#This Row],[year]]-1890,10)+1900</f>
        <v>1990-2000</v>
      </c>
      <c r="T2485" s="14" t="s">
        <v>21835</v>
      </c>
      <c r="AB2485" s="14"/>
    </row>
    <row r="2486" spans="1:28" hidden="1" x14ac:dyDescent="0.3">
      <c r="A2486" t="s">
        <v>8264</v>
      </c>
      <c r="B2486" t="s">
        <v>33</v>
      </c>
      <c r="C2486" t="s">
        <v>41</v>
      </c>
      <c r="D2486">
        <v>1994</v>
      </c>
      <c r="E2486" t="s">
        <v>7634</v>
      </c>
      <c r="F2486">
        <v>5.5</v>
      </c>
      <c r="G2486">
        <v>8500</v>
      </c>
      <c r="H2486" t="s">
        <v>430</v>
      </c>
      <c r="I2486" t="s">
        <v>8265</v>
      </c>
      <c r="J2486" t="s">
        <v>2021</v>
      </c>
      <c r="K2486" t="s">
        <v>30</v>
      </c>
      <c r="L2486">
        <v>17080000</v>
      </c>
      <c r="M2486">
        <v>21011318</v>
      </c>
      <c r="N2486" t="s">
        <v>5666</v>
      </c>
      <c r="O2486">
        <v>107</v>
      </c>
      <c r="P2486" t="str">
        <f>IF(Table1[[#This Row],[score]]&gt;=8.5,"High",IF(Table1[[#This Row],[score]]&gt;=7,"Medium","Low"))</f>
        <v>Low</v>
      </c>
      <c r="Q2486" s="5">
        <f>Table1[[#This Row],[gross]]-Table1[[#This Row],[budget]]</f>
        <v>3931318</v>
      </c>
      <c r="R2486" s="5" t="str">
        <f>IF(Table1[[#This Row],[Profit]]&gt;0,"Profit","Loss")</f>
        <v>Profit</v>
      </c>
      <c r="S2486" s="6" t="str">
        <f>FLOOR(Table1[[#This Row],[year]]-1900,10)+1900 &amp; "-" &amp; FLOOR(Table1[[#This Row],[year]]-1890,10)+1900</f>
        <v>1990-2000</v>
      </c>
      <c r="T2486" s="14" t="s">
        <v>21835</v>
      </c>
      <c r="AB2486" s="14"/>
    </row>
    <row r="2487" spans="1:28" hidden="1" x14ac:dyDescent="0.3">
      <c r="A2487" t="s">
        <v>8188</v>
      </c>
      <c r="B2487" t="s">
        <v>33</v>
      </c>
      <c r="C2487" t="s">
        <v>25</v>
      </c>
      <c r="D2487">
        <v>1994</v>
      </c>
      <c r="E2487" t="s">
        <v>7340</v>
      </c>
      <c r="F2487">
        <v>6.6</v>
      </c>
      <c r="G2487">
        <v>7900</v>
      </c>
      <c r="H2487" t="s">
        <v>8189</v>
      </c>
      <c r="I2487" t="s">
        <v>8190</v>
      </c>
      <c r="J2487" t="s">
        <v>8191</v>
      </c>
      <c r="K2487" t="s">
        <v>30</v>
      </c>
      <c r="L2487">
        <f>20500000</f>
        <v>20500000</v>
      </c>
      <c r="M2487">
        <v>21006361</v>
      </c>
      <c r="N2487" t="s">
        <v>1708</v>
      </c>
      <c r="O2487">
        <v>108</v>
      </c>
      <c r="P2487" t="str">
        <f>IF(Table1[[#This Row],[score]]&gt;=8.5,"High",IF(Table1[[#This Row],[score]]&gt;=7,"Medium","Low"))</f>
        <v>Low</v>
      </c>
      <c r="Q2487" s="5">
        <f>Table1[[#This Row],[gross]]-Table1[[#This Row],[budget]]</f>
        <v>506361</v>
      </c>
      <c r="R2487" s="5" t="str">
        <f>IF(Table1[[#This Row],[Profit]]&gt;0,"Profit","Loss")</f>
        <v>Profit</v>
      </c>
      <c r="S2487" s="6" t="str">
        <f>FLOOR(Table1[[#This Row],[year]]-1900,10)+1900 &amp; "-" &amp; FLOOR(Table1[[#This Row],[year]]-1890,10)+1900</f>
        <v>1990-2000</v>
      </c>
      <c r="T2487" s="14" t="s">
        <v>21835</v>
      </c>
      <c r="AB2487" s="14"/>
    </row>
    <row r="2488" spans="1:28" hidden="1" x14ac:dyDescent="0.3">
      <c r="A2488" t="s">
        <v>8140</v>
      </c>
      <c r="B2488" t="s">
        <v>16</v>
      </c>
      <c r="C2488" t="s">
        <v>104</v>
      </c>
      <c r="D2488">
        <v>1994</v>
      </c>
      <c r="E2488" t="s">
        <v>8141</v>
      </c>
      <c r="F2488">
        <v>6.6</v>
      </c>
      <c r="G2488">
        <v>3800</v>
      </c>
      <c r="H2488" t="s">
        <v>8142</v>
      </c>
      <c r="I2488" t="s">
        <v>8143</v>
      </c>
      <c r="J2488" t="s">
        <v>8144</v>
      </c>
      <c r="K2488" t="s">
        <v>30</v>
      </c>
      <c r="L2488">
        <v>7000000</v>
      </c>
      <c r="M2488">
        <v>20851521</v>
      </c>
      <c r="N2488" t="s">
        <v>5733</v>
      </c>
      <c r="O2488">
        <v>119</v>
      </c>
      <c r="P2488" t="str">
        <f>IF(Table1[[#This Row],[score]]&gt;=8.5,"High",IF(Table1[[#This Row],[score]]&gt;=7,"Medium","Low"))</f>
        <v>Low</v>
      </c>
      <c r="Q2488" s="5">
        <f>Table1[[#This Row],[gross]]-Table1[[#This Row],[budget]]</f>
        <v>13851521</v>
      </c>
      <c r="R2488" s="5" t="str">
        <f>IF(Table1[[#This Row],[Profit]]&gt;0,"Profit","Loss")</f>
        <v>Profit</v>
      </c>
      <c r="S2488" s="6" t="str">
        <f>FLOOR(Table1[[#This Row],[year]]-1900,10)+1900 &amp; "-" &amp; FLOOR(Table1[[#This Row],[year]]-1890,10)+1900</f>
        <v>1990-2000</v>
      </c>
      <c r="T2488" s="14" t="s">
        <v>21835</v>
      </c>
      <c r="AB2488" s="14"/>
    </row>
    <row r="2489" spans="1:28" hidden="1" x14ac:dyDescent="0.3">
      <c r="A2489" t="s">
        <v>8149</v>
      </c>
      <c r="B2489" t="s">
        <v>1974</v>
      </c>
      <c r="C2489" t="s">
        <v>34</v>
      </c>
      <c r="D2489">
        <v>1994</v>
      </c>
      <c r="E2489" t="s">
        <v>6524</v>
      </c>
      <c r="F2489">
        <v>5.9</v>
      </c>
      <c r="G2489">
        <v>7900</v>
      </c>
      <c r="H2489" t="s">
        <v>6066</v>
      </c>
      <c r="I2489" t="s">
        <v>8150</v>
      </c>
      <c r="J2489" t="s">
        <v>7851</v>
      </c>
      <c r="K2489" t="s">
        <v>30</v>
      </c>
      <c r="L2489">
        <v>35000000</v>
      </c>
      <c r="M2489">
        <v>20280016</v>
      </c>
      <c r="N2489" t="s">
        <v>4831</v>
      </c>
      <c r="O2489">
        <v>102</v>
      </c>
      <c r="P2489" t="str">
        <f>IF(Table1[[#This Row],[score]]&gt;=8.5,"High",IF(Table1[[#This Row],[score]]&gt;=7,"Medium","Low"))</f>
        <v>Low</v>
      </c>
      <c r="Q2489" s="5">
        <f>Table1[[#This Row],[gross]]-Table1[[#This Row],[budget]]</f>
        <v>-14719984</v>
      </c>
      <c r="R2489" s="5" t="str">
        <f>IF(Table1[[#This Row],[Profit]]&gt;0,"Profit","Loss")</f>
        <v>Loss</v>
      </c>
      <c r="S2489" s="6" t="str">
        <f>FLOOR(Table1[[#This Row],[year]]-1900,10)+1900 &amp; "-" &amp; FLOOR(Table1[[#This Row],[year]]-1890,10)+1900</f>
        <v>1990-2000</v>
      </c>
      <c r="T2489" s="14" t="s">
        <v>21835</v>
      </c>
      <c r="AB2489" s="14"/>
    </row>
    <row r="2490" spans="1:28" hidden="1" x14ac:dyDescent="0.3">
      <c r="A2490" t="s">
        <v>8194</v>
      </c>
      <c r="B2490" t="s">
        <v>337</v>
      </c>
      <c r="C2490" t="s">
        <v>17</v>
      </c>
      <c r="D2490">
        <v>1994</v>
      </c>
      <c r="E2490" t="s">
        <v>8195</v>
      </c>
      <c r="F2490">
        <v>7.8</v>
      </c>
      <c r="G2490">
        <v>7100</v>
      </c>
      <c r="H2490" t="s">
        <v>5810</v>
      </c>
      <c r="I2490" t="s">
        <v>5810</v>
      </c>
      <c r="J2490" t="s">
        <v>8196</v>
      </c>
      <c r="K2490" t="s">
        <v>5812</v>
      </c>
      <c r="L2490">
        <f>20500000</f>
        <v>20500000</v>
      </c>
      <c r="M2490">
        <f>20205757</f>
        <v>20205757</v>
      </c>
      <c r="N2490" t="s">
        <v>8197</v>
      </c>
      <c r="O2490">
        <v>103</v>
      </c>
      <c r="P2490" t="str">
        <f>IF(Table1[[#This Row],[score]]&gt;=8.5,"High",IF(Table1[[#This Row],[score]]&gt;=7,"Medium","Low"))</f>
        <v>Medium</v>
      </c>
      <c r="Q2490" s="5">
        <f>Table1[[#This Row],[gross]]-Table1[[#This Row],[budget]]</f>
        <v>-294243</v>
      </c>
      <c r="R2490" s="5" t="str">
        <f>IF(Table1[[#This Row],[Profit]]&gt;0,"Profit","Loss")</f>
        <v>Loss</v>
      </c>
      <c r="S2490" s="6" t="str">
        <f>FLOOR(Table1[[#This Row],[year]]-1900,10)+1900 &amp; "-" &amp; FLOOR(Table1[[#This Row],[year]]-1890,10)+1900</f>
        <v>1990-2000</v>
      </c>
      <c r="T2490" s="14" t="s">
        <v>21842</v>
      </c>
      <c r="AB2490" s="14"/>
    </row>
    <row r="2491" spans="1:28" hidden="1" x14ac:dyDescent="0.3">
      <c r="A2491" t="s">
        <v>8284</v>
      </c>
      <c r="B2491" t="s">
        <v>16</v>
      </c>
      <c r="C2491" t="s">
        <v>52</v>
      </c>
      <c r="D2491">
        <v>1994</v>
      </c>
      <c r="E2491" t="s">
        <v>8285</v>
      </c>
      <c r="F2491">
        <v>4.7</v>
      </c>
      <c r="G2491">
        <v>2200</v>
      </c>
      <c r="H2491" t="s">
        <v>8286</v>
      </c>
      <c r="I2491" t="s">
        <v>8287</v>
      </c>
      <c r="J2491" t="s">
        <v>8288</v>
      </c>
      <c r="K2491" t="s">
        <v>30</v>
      </c>
      <c r="L2491">
        <v>200000</v>
      </c>
      <c r="M2491">
        <f>20205757</f>
        <v>20205757</v>
      </c>
      <c r="N2491" t="s">
        <v>8289</v>
      </c>
      <c r="O2491">
        <v>92</v>
      </c>
      <c r="P2491" t="str">
        <f>IF(Table1[[#This Row],[score]]&gt;=8.5,"High",IF(Table1[[#This Row],[score]]&gt;=7,"Medium","Low"))</f>
        <v>Low</v>
      </c>
      <c r="Q2491" s="5">
        <f>Table1[[#This Row],[gross]]-Table1[[#This Row],[budget]]</f>
        <v>20005757</v>
      </c>
      <c r="R2491" s="5" t="str">
        <f>IF(Table1[[#This Row],[Profit]]&gt;0,"Profit","Loss")</f>
        <v>Profit</v>
      </c>
      <c r="S2491" s="6" t="str">
        <f>FLOOR(Table1[[#This Row],[year]]-1900,10)+1900 &amp; "-" &amp; FLOOR(Table1[[#This Row],[year]]-1890,10)+1900</f>
        <v>1990-2000</v>
      </c>
      <c r="T2491" s="14" t="s">
        <v>21837</v>
      </c>
      <c r="AB2491" s="14"/>
    </row>
    <row r="2492" spans="1:28" hidden="1" x14ac:dyDescent="0.3">
      <c r="A2492" t="s">
        <v>8208</v>
      </c>
      <c r="B2492" t="s">
        <v>33</v>
      </c>
      <c r="C2492" t="s">
        <v>41</v>
      </c>
      <c r="D2492">
        <v>1994</v>
      </c>
      <c r="E2492" t="s">
        <v>7850</v>
      </c>
      <c r="F2492">
        <v>6.6</v>
      </c>
      <c r="G2492">
        <v>13000</v>
      </c>
      <c r="H2492" t="s">
        <v>8209</v>
      </c>
      <c r="I2492" t="s">
        <v>8209</v>
      </c>
      <c r="J2492" t="s">
        <v>7143</v>
      </c>
      <c r="K2492" t="s">
        <v>30</v>
      </c>
      <c r="L2492">
        <f>20500000</f>
        <v>20500000</v>
      </c>
      <c r="M2492">
        <v>20164171</v>
      </c>
      <c r="N2492" t="s">
        <v>2001</v>
      </c>
      <c r="O2492">
        <v>115</v>
      </c>
      <c r="P2492" t="str">
        <f>IF(Table1[[#This Row],[score]]&gt;=8.5,"High",IF(Table1[[#This Row],[score]]&gt;=7,"Medium","Low"))</f>
        <v>Low</v>
      </c>
      <c r="Q2492" s="5">
        <f>Table1[[#This Row],[gross]]-Table1[[#This Row],[budget]]</f>
        <v>-335829</v>
      </c>
      <c r="R2492" s="5" t="str">
        <f>IF(Table1[[#This Row],[Profit]]&gt;0,"Profit","Loss")</f>
        <v>Loss</v>
      </c>
      <c r="S2492" s="6" t="str">
        <f>FLOOR(Table1[[#This Row],[year]]-1900,10)+1900 &amp; "-" &amp; FLOOR(Table1[[#This Row],[year]]-1890,10)+1900</f>
        <v>1990-2000</v>
      </c>
      <c r="T2492" s="14" t="s">
        <v>21835</v>
      </c>
      <c r="AB2492" s="14"/>
    </row>
    <row r="2493" spans="1:28" hidden="1" x14ac:dyDescent="0.3">
      <c r="A2493" t="s">
        <v>7969</v>
      </c>
      <c r="B2493" t="s">
        <v>33</v>
      </c>
      <c r="C2493" t="s">
        <v>41</v>
      </c>
      <c r="D2493">
        <v>1994</v>
      </c>
      <c r="E2493" t="s">
        <v>7909</v>
      </c>
      <c r="F2493">
        <v>6.5</v>
      </c>
      <c r="G2493">
        <v>21000</v>
      </c>
      <c r="H2493" t="s">
        <v>1276</v>
      </c>
      <c r="I2493" t="s">
        <v>7970</v>
      </c>
      <c r="J2493" t="s">
        <v>7971</v>
      </c>
      <c r="K2493" t="s">
        <v>30</v>
      </c>
      <c r="L2493">
        <f>20500000</f>
        <v>20500000</v>
      </c>
      <c r="M2493">
        <v>20059210</v>
      </c>
      <c r="N2493" t="s">
        <v>2075</v>
      </c>
      <c r="O2493">
        <v>109</v>
      </c>
      <c r="P2493" t="str">
        <f>IF(Table1[[#This Row],[score]]&gt;=8.5,"High",IF(Table1[[#This Row],[score]]&gt;=7,"Medium","Low"))</f>
        <v>Low</v>
      </c>
      <c r="Q2493" s="5">
        <f>Table1[[#This Row],[gross]]-Table1[[#This Row],[budget]]</f>
        <v>-440790</v>
      </c>
      <c r="R2493" s="5" t="str">
        <f>IF(Table1[[#This Row],[Profit]]&gt;0,"Profit","Loss")</f>
        <v>Loss</v>
      </c>
      <c r="S2493" s="6" t="str">
        <f>FLOOR(Table1[[#This Row],[year]]-1900,10)+1900 &amp; "-" &amp; FLOOR(Table1[[#This Row],[year]]-1890,10)+1900</f>
        <v>1990-2000</v>
      </c>
      <c r="T2493" s="14" t="s">
        <v>21835</v>
      </c>
      <c r="AB2493" s="14"/>
    </row>
    <row r="2494" spans="1:28" hidden="1" x14ac:dyDescent="0.3">
      <c r="A2494" t="s">
        <v>8082</v>
      </c>
      <c r="B2494" t="s">
        <v>1974</v>
      </c>
      <c r="C2494" t="s">
        <v>41</v>
      </c>
      <c r="D2494">
        <v>1994</v>
      </c>
      <c r="E2494" t="s">
        <v>8052</v>
      </c>
      <c r="F2494">
        <v>6.7</v>
      </c>
      <c r="G2494">
        <v>14000</v>
      </c>
      <c r="H2494" t="s">
        <v>8083</v>
      </c>
      <c r="I2494" t="s">
        <v>3545</v>
      </c>
      <c r="J2494" t="s">
        <v>6576</v>
      </c>
      <c r="K2494" t="s">
        <v>30</v>
      </c>
      <c r="L2494">
        <f>20500000</f>
        <v>20500000</v>
      </c>
      <c r="M2494">
        <v>20016254</v>
      </c>
      <c r="N2494" t="s">
        <v>7591</v>
      </c>
      <c r="O2494">
        <v>101</v>
      </c>
      <c r="P2494" t="str">
        <f>IF(Table1[[#This Row],[score]]&gt;=8.5,"High",IF(Table1[[#This Row],[score]]&gt;=7,"Medium","Low"))</f>
        <v>Low</v>
      </c>
      <c r="Q2494" s="5">
        <f>Table1[[#This Row],[gross]]-Table1[[#This Row],[budget]]</f>
        <v>-483746</v>
      </c>
      <c r="R2494" s="5" t="str">
        <f>IF(Table1[[#This Row],[Profit]]&gt;0,"Profit","Loss")</f>
        <v>Loss</v>
      </c>
      <c r="S2494" s="6" t="str">
        <f>FLOOR(Table1[[#This Row],[year]]-1900,10)+1900 &amp; "-" &amp; FLOOR(Table1[[#This Row],[year]]-1890,10)+1900</f>
        <v>1990-2000</v>
      </c>
      <c r="T2494" s="14" t="s">
        <v>21835</v>
      </c>
      <c r="AB2494" s="14"/>
    </row>
    <row r="2495" spans="1:28" hidden="1" x14ac:dyDescent="0.3">
      <c r="A2495" t="s">
        <v>7951</v>
      </c>
      <c r="B2495" t="s">
        <v>16</v>
      </c>
      <c r="C2495" t="s">
        <v>4834</v>
      </c>
      <c r="D2495">
        <v>1994</v>
      </c>
      <c r="E2495" t="s">
        <v>7952</v>
      </c>
      <c r="F2495">
        <v>5.2</v>
      </c>
      <c r="G2495">
        <v>23000</v>
      </c>
      <c r="H2495" t="s">
        <v>252</v>
      </c>
      <c r="I2495" t="s">
        <v>7953</v>
      </c>
      <c r="J2495" t="s">
        <v>4412</v>
      </c>
      <c r="K2495" t="s">
        <v>30</v>
      </c>
      <c r="L2495">
        <v>40000000</v>
      </c>
      <c r="M2495">
        <v>19726050</v>
      </c>
      <c r="N2495" t="s">
        <v>7954</v>
      </c>
      <c r="O2495">
        <v>121</v>
      </c>
      <c r="P2495" t="str">
        <f>IF(Table1[[#This Row],[score]]&gt;=8.5,"High",IF(Table1[[#This Row],[score]]&gt;=7,"Medium","Low"))</f>
        <v>Low</v>
      </c>
      <c r="Q2495" s="5">
        <f>Table1[[#This Row],[gross]]-Table1[[#This Row],[budget]]</f>
        <v>-20273950</v>
      </c>
      <c r="R2495" s="5" t="str">
        <f>IF(Table1[[#This Row],[Profit]]&gt;0,"Profit","Loss")</f>
        <v>Loss</v>
      </c>
      <c r="S2495" s="6" t="str">
        <f>FLOOR(Table1[[#This Row],[year]]-1900,10)+1900 &amp; "-" &amp; FLOOR(Table1[[#This Row],[year]]-1890,10)+1900</f>
        <v>1990-2000</v>
      </c>
      <c r="T2495" s="14" t="s">
        <v>21835</v>
      </c>
      <c r="AB2495" s="14"/>
    </row>
    <row r="2496" spans="1:28" hidden="1" x14ac:dyDescent="0.3">
      <c r="A2496" t="s">
        <v>7936</v>
      </c>
      <c r="B2496" t="s">
        <v>16</v>
      </c>
      <c r="C2496" t="s">
        <v>151</v>
      </c>
      <c r="D2496">
        <v>1994</v>
      </c>
      <c r="E2496" t="s">
        <v>7813</v>
      </c>
      <c r="F2496">
        <v>6.5</v>
      </c>
      <c r="G2496">
        <v>53000</v>
      </c>
      <c r="H2496" t="s">
        <v>683</v>
      </c>
      <c r="I2496" t="s">
        <v>683</v>
      </c>
      <c r="J2496" t="s">
        <v>2000</v>
      </c>
      <c r="K2496" t="s">
        <v>30</v>
      </c>
      <c r="L2496">
        <v>8000000</v>
      </c>
      <c r="M2496">
        <v>19721741</v>
      </c>
      <c r="N2496" t="s">
        <v>2001</v>
      </c>
      <c r="O2496">
        <v>112</v>
      </c>
      <c r="P2496" t="str">
        <f>IF(Table1[[#This Row],[score]]&gt;=8.5,"High",IF(Table1[[#This Row],[score]]&gt;=7,"Medium","Low"))</f>
        <v>Low</v>
      </c>
      <c r="Q2496" s="5">
        <f>Table1[[#This Row],[gross]]-Table1[[#This Row],[budget]]</f>
        <v>11721741</v>
      </c>
      <c r="R2496" s="5" t="str">
        <f>IF(Table1[[#This Row],[Profit]]&gt;0,"Profit","Loss")</f>
        <v>Profit</v>
      </c>
      <c r="S2496" s="6" t="str">
        <f>FLOOR(Table1[[#This Row],[year]]-1900,10)+1900 &amp; "-" &amp; FLOOR(Table1[[#This Row],[year]]-1890,10)+1900</f>
        <v>1990-2000</v>
      </c>
      <c r="T2496" s="14" t="s">
        <v>21835</v>
      </c>
      <c r="AB2496" s="14"/>
    </row>
    <row r="2497" spans="1:28" hidden="1" x14ac:dyDescent="0.3">
      <c r="A2497" t="s">
        <v>8059</v>
      </c>
      <c r="B2497" t="s">
        <v>1974</v>
      </c>
      <c r="C2497" t="s">
        <v>63</v>
      </c>
      <c r="D2497">
        <v>1994</v>
      </c>
      <c r="E2497" t="s">
        <v>7078</v>
      </c>
      <c r="F2497">
        <v>6.6</v>
      </c>
      <c r="G2497">
        <v>4900</v>
      </c>
      <c r="H2497" t="s">
        <v>757</v>
      </c>
      <c r="I2497" t="s">
        <v>5553</v>
      </c>
      <c r="J2497" t="s">
        <v>8060</v>
      </c>
      <c r="K2497" t="s">
        <v>30</v>
      </c>
      <c r="L2497">
        <v>7000000</v>
      </c>
      <c r="M2497">
        <v>19623396</v>
      </c>
      <c r="N2497" t="s">
        <v>7928</v>
      </c>
      <c r="O2497">
        <v>105</v>
      </c>
      <c r="P2497" t="str">
        <f>IF(Table1[[#This Row],[score]]&gt;=8.5,"High",IF(Table1[[#This Row],[score]]&gt;=7,"Medium","Low"))</f>
        <v>Low</v>
      </c>
      <c r="Q2497" s="5">
        <f>Table1[[#This Row],[gross]]-Table1[[#This Row],[budget]]</f>
        <v>12623396</v>
      </c>
      <c r="R2497" s="5" t="str">
        <f>IF(Table1[[#This Row],[Profit]]&gt;0,"Profit","Loss")</f>
        <v>Profit</v>
      </c>
      <c r="S2497" s="6" t="str">
        <f>FLOOR(Table1[[#This Row],[year]]-1900,10)+1900 &amp; "-" &amp; FLOOR(Table1[[#This Row],[year]]-1890,10)+1900</f>
        <v>1990-2000</v>
      </c>
      <c r="T2497" s="14" t="s">
        <v>21835</v>
      </c>
      <c r="AB2497" s="14"/>
    </row>
    <row r="2498" spans="1:28" hidden="1" x14ac:dyDescent="0.3">
      <c r="A2498" t="s">
        <v>7819</v>
      </c>
      <c r="B2498" t="s">
        <v>16</v>
      </c>
      <c r="C2498" t="s">
        <v>34</v>
      </c>
      <c r="D2498">
        <v>1994</v>
      </c>
      <c r="E2498" t="s">
        <v>7820</v>
      </c>
      <c r="F2498">
        <v>8.5</v>
      </c>
      <c r="G2498">
        <v>1100000</v>
      </c>
      <c r="H2498" t="s">
        <v>2876</v>
      </c>
      <c r="I2498" t="s">
        <v>2876</v>
      </c>
      <c r="J2498" t="s">
        <v>7821</v>
      </c>
      <c r="K2498" t="s">
        <v>448</v>
      </c>
      <c r="L2498" s="5">
        <f>20500000</f>
        <v>20500000</v>
      </c>
      <c r="M2498" s="5">
        <v>19552639</v>
      </c>
      <c r="N2498" t="s">
        <v>539</v>
      </c>
      <c r="O2498">
        <v>110</v>
      </c>
      <c r="P2498" t="str">
        <f>IF(Table1[[#This Row],[score]]&gt;=8.5,"High",IF(Table1[[#This Row],[score]]&gt;=7,"Medium","Low"))</f>
        <v>High</v>
      </c>
      <c r="Q2498" s="5">
        <f>Table1[[#This Row],[gross]]-Table1[[#This Row],[budget]]</f>
        <v>-947361</v>
      </c>
      <c r="R2498" s="5" t="str">
        <f>IF(Table1[[#This Row],[Profit]]&gt;0,"Profit","Loss")</f>
        <v>Loss</v>
      </c>
      <c r="S2498" s="6" t="str">
        <f>FLOOR(Table1[[#This Row],[year]]-1900,10)+1900 &amp; "-" &amp; FLOOR(Table1[[#This Row],[year]]-1890,10)+1900</f>
        <v>1990-2000</v>
      </c>
      <c r="T2498" s="14" t="s">
        <v>21835</v>
      </c>
      <c r="AB2498" s="14"/>
    </row>
    <row r="2499" spans="1:28" hidden="1" x14ac:dyDescent="0.3">
      <c r="A2499" t="s">
        <v>7906</v>
      </c>
      <c r="B2499" t="s">
        <v>33</v>
      </c>
      <c r="C2499" t="s">
        <v>41</v>
      </c>
      <c r="D2499">
        <v>1994</v>
      </c>
      <c r="E2499" t="s">
        <v>7813</v>
      </c>
      <c r="F2499">
        <v>6.4</v>
      </c>
      <c r="G2499">
        <v>27000</v>
      </c>
      <c r="H2499" t="s">
        <v>7387</v>
      </c>
      <c r="I2499" t="s">
        <v>7907</v>
      </c>
      <c r="J2499" t="s">
        <v>3238</v>
      </c>
      <c r="K2499" t="s">
        <v>30</v>
      </c>
      <c r="L2499">
        <v>20000000</v>
      </c>
      <c r="M2499">
        <v>19306362</v>
      </c>
      <c r="N2499" t="s">
        <v>23</v>
      </c>
      <c r="O2499">
        <v>107</v>
      </c>
      <c r="P2499" t="str">
        <f>IF(Table1[[#This Row],[score]]&gt;=8.5,"High",IF(Table1[[#This Row],[score]]&gt;=7,"Medium","Low"))</f>
        <v>Low</v>
      </c>
      <c r="Q2499" s="5">
        <f>Table1[[#This Row],[gross]]-Table1[[#This Row],[budget]]</f>
        <v>-693638</v>
      </c>
      <c r="R2499" s="5" t="str">
        <f>IF(Table1[[#This Row],[Profit]]&gt;0,"Profit","Loss")</f>
        <v>Loss</v>
      </c>
      <c r="S2499" s="6" t="str">
        <f>FLOOR(Table1[[#This Row],[year]]-1900,10)+1900 &amp; "-" &amp; FLOOR(Table1[[#This Row],[year]]-1890,10)+1900</f>
        <v>1990-2000</v>
      </c>
      <c r="T2499" s="14" t="s">
        <v>21835</v>
      </c>
      <c r="AB2499" s="14"/>
    </row>
    <row r="2500" spans="1:28" hidden="1" x14ac:dyDescent="0.3">
      <c r="A2500" t="s">
        <v>8261</v>
      </c>
      <c r="B2500" t="s">
        <v>16</v>
      </c>
      <c r="C2500" t="s">
        <v>41</v>
      </c>
      <c r="D2500">
        <v>1994</v>
      </c>
      <c r="E2500" t="s">
        <v>8262</v>
      </c>
      <c r="F2500">
        <v>4.7</v>
      </c>
      <c r="G2500">
        <v>4800</v>
      </c>
      <c r="H2500" t="s">
        <v>8263</v>
      </c>
      <c r="I2500" t="s">
        <v>5731</v>
      </c>
      <c r="J2500" t="s">
        <v>5732</v>
      </c>
      <c r="K2500" t="s">
        <v>30</v>
      </c>
      <c r="L2500">
        <f>20500000</f>
        <v>20500000</v>
      </c>
      <c r="M2500">
        <v>19281235</v>
      </c>
      <c r="N2500" t="s">
        <v>5733</v>
      </c>
      <c r="O2500">
        <v>100</v>
      </c>
      <c r="P2500" t="str">
        <f>IF(Table1[[#This Row],[score]]&gt;=8.5,"High",IF(Table1[[#This Row],[score]]&gt;=7,"Medium","Low"))</f>
        <v>Low</v>
      </c>
      <c r="Q2500" s="5">
        <f>Table1[[#This Row],[gross]]-Table1[[#This Row],[budget]]</f>
        <v>-1218765</v>
      </c>
      <c r="R2500" s="5" t="str">
        <f>IF(Table1[[#This Row],[Profit]]&gt;0,"Profit","Loss")</f>
        <v>Loss</v>
      </c>
      <c r="S2500" s="6" t="str">
        <f>FLOOR(Table1[[#This Row],[year]]-1900,10)+1900 &amp; "-" &amp; FLOOR(Table1[[#This Row],[year]]-1890,10)+1900</f>
        <v>1990-2000</v>
      </c>
      <c r="T2500" s="14" t="s">
        <v>21835</v>
      </c>
      <c r="AB2500" s="14"/>
    </row>
    <row r="2501" spans="1:28" hidden="1" x14ac:dyDescent="0.3">
      <c r="A2501" t="s">
        <v>8347</v>
      </c>
      <c r="B2501" t="s">
        <v>33</v>
      </c>
      <c r="C2501" t="s">
        <v>41</v>
      </c>
      <c r="D2501">
        <v>1994</v>
      </c>
      <c r="E2501" t="s">
        <v>7979</v>
      </c>
      <c r="F2501">
        <v>4.8</v>
      </c>
      <c r="G2501">
        <v>7600</v>
      </c>
      <c r="H2501" t="s">
        <v>3219</v>
      </c>
      <c r="I2501" t="s">
        <v>6976</v>
      </c>
      <c r="J2501" t="s">
        <v>5606</v>
      </c>
      <c r="K2501" t="s">
        <v>30</v>
      </c>
      <c r="L2501">
        <v>30000000</v>
      </c>
      <c r="M2501">
        <v>18869594</v>
      </c>
      <c r="N2501" t="s">
        <v>118</v>
      </c>
      <c r="O2501">
        <v>109</v>
      </c>
      <c r="P2501" t="str">
        <f>IF(Table1[[#This Row],[score]]&gt;=8.5,"High",IF(Table1[[#This Row],[score]]&gt;=7,"Medium","Low"))</f>
        <v>Low</v>
      </c>
      <c r="Q2501" s="5">
        <f>Table1[[#This Row],[gross]]-Table1[[#This Row],[budget]]</f>
        <v>-11130406</v>
      </c>
      <c r="R2501" s="5" t="str">
        <f>IF(Table1[[#This Row],[Profit]]&gt;0,"Profit","Loss")</f>
        <v>Loss</v>
      </c>
      <c r="S2501" s="6" t="str">
        <f>FLOOR(Table1[[#This Row],[year]]-1900,10)+1900 &amp; "-" &amp; FLOOR(Table1[[#This Row],[year]]-1890,10)+1900</f>
        <v>1990-2000</v>
      </c>
      <c r="T2501" s="14" t="s">
        <v>21835</v>
      </c>
      <c r="AB2501" s="14"/>
    </row>
    <row r="2502" spans="1:28" hidden="1" x14ac:dyDescent="0.3">
      <c r="A2502" t="s">
        <v>8255</v>
      </c>
      <c r="B2502" t="s">
        <v>1974</v>
      </c>
      <c r="C2502" t="s">
        <v>41</v>
      </c>
      <c r="D2502">
        <v>1994</v>
      </c>
      <c r="E2502" t="s">
        <v>8245</v>
      </c>
      <c r="F2502">
        <v>6</v>
      </c>
      <c r="G2502">
        <v>4500</v>
      </c>
      <c r="H2502" t="s">
        <v>4912</v>
      </c>
      <c r="I2502" t="s">
        <v>8256</v>
      </c>
      <c r="J2502" t="s">
        <v>588</v>
      </c>
      <c r="K2502" t="s">
        <v>30</v>
      </c>
      <c r="L2502">
        <v>60000000</v>
      </c>
      <c r="M2502">
        <v>18272894</v>
      </c>
      <c r="N2502" t="s">
        <v>8257</v>
      </c>
      <c r="O2502">
        <v>108</v>
      </c>
      <c r="P2502" t="str">
        <f>IF(Table1[[#This Row],[score]]&gt;=8.5,"High",IF(Table1[[#This Row],[score]]&gt;=7,"Medium","Low"))</f>
        <v>Low</v>
      </c>
      <c r="Q2502" s="5">
        <f>Table1[[#This Row],[gross]]-Table1[[#This Row],[budget]]</f>
        <v>-41727106</v>
      </c>
      <c r="R2502" s="5" t="str">
        <f>IF(Table1[[#This Row],[Profit]]&gt;0,"Profit","Loss")</f>
        <v>Loss</v>
      </c>
      <c r="S2502" s="6" t="str">
        <f>FLOOR(Table1[[#This Row],[year]]-1900,10)+1900 &amp; "-" &amp; FLOOR(Table1[[#This Row],[year]]-1890,10)+1900</f>
        <v>1990-2000</v>
      </c>
      <c r="T2502" s="14" t="s">
        <v>21835</v>
      </c>
      <c r="AB2502" s="14"/>
    </row>
    <row r="2503" spans="1:28" hidden="1" x14ac:dyDescent="0.3">
      <c r="A2503" t="s">
        <v>8131</v>
      </c>
      <c r="B2503" t="s">
        <v>1974</v>
      </c>
      <c r="C2503" t="s">
        <v>41</v>
      </c>
      <c r="D2503">
        <v>1994</v>
      </c>
      <c r="E2503" t="s">
        <v>8132</v>
      </c>
      <c r="F2503">
        <v>5.6</v>
      </c>
      <c r="G2503">
        <v>12000</v>
      </c>
      <c r="H2503" t="s">
        <v>1225</v>
      </c>
      <c r="I2503" t="s">
        <v>8133</v>
      </c>
      <c r="J2503" t="s">
        <v>4006</v>
      </c>
      <c r="K2503" t="s">
        <v>30</v>
      </c>
      <c r="L2503">
        <f>20500000</f>
        <v>20500000</v>
      </c>
      <c r="M2503">
        <v>18137661</v>
      </c>
      <c r="N2503" t="s">
        <v>44</v>
      </c>
      <c r="O2503">
        <v>110</v>
      </c>
      <c r="P2503" t="str">
        <f>IF(Table1[[#This Row],[score]]&gt;=8.5,"High",IF(Table1[[#This Row],[score]]&gt;=7,"Medium","Low"))</f>
        <v>Low</v>
      </c>
      <c r="Q2503" s="5">
        <f>Table1[[#This Row],[gross]]-Table1[[#This Row],[budget]]</f>
        <v>-2362339</v>
      </c>
      <c r="R2503" s="5" t="str">
        <f>IF(Table1[[#This Row],[Profit]]&gt;0,"Profit","Loss")</f>
        <v>Loss</v>
      </c>
      <c r="S2503" s="6" t="str">
        <f>FLOOR(Table1[[#This Row],[year]]-1900,10)+1900 &amp; "-" &amp; FLOOR(Table1[[#This Row],[year]]-1890,10)+1900</f>
        <v>1990-2000</v>
      </c>
      <c r="T2503" s="14" t="s">
        <v>21835</v>
      </c>
      <c r="AB2503" s="14"/>
    </row>
    <row r="2504" spans="1:28" hidden="1" x14ac:dyDescent="0.3">
      <c r="A2504" t="s">
        <v>8026</v>
      </c>
      <c r="B2504" t="s">
        <v>33</v>
      </c>
      <c r="C2504" t="s">
        <v>41</v>
      </c>
      <c r="D2504">
        <v>1994</v>
      </c>
      <c r="E2504" t="s">
        <v>7347</v>
      </c>
      <c r="F2504">
        <v>5.3</v>
      </c>
      <c r="G2504">
        <v>19000</v>
      </c>
      <c r="H2504" t="s">
        <v>213</v>
      </c>
      <c r="I2504" t="s">
        <v>6198</v>
      </c>
      <c r="J2504" t="s">
        <v>59</v>
      </c>
      <c r="K2504" t="s">
        <v>30</v>
      </c>
      <c r="L2504">
        <f>20500000</f>
        <v>20500000</v>
      </c>
      <c r="M2504">
        <v>17359799</v>
      </c>
      <c r="N2504" t="s">
        <v>4166</v>
      </c>
      <c r="O2504">
        <v>99</v>
      </c>
      <c r="P2504" t="str">
        <f>IF(Table1[[#This Row],[score]]&gt;=8.5,"High",IF(Table1[[#This Row],[score]]&gt;=7,"Medium","Low"))</f>
        <v>Low</v>
      </c>
      <c r="Q2504" s="5">
        <f>Table1[[#This Row],[gross]]-Table1[[#This Row],[budget]]</f>
        <v>-3140201</v>
      </c>
      <c r="R2504" s="5" t="str">
        <f>IF(Table1[[#This Row],[Profit]]&gt;0,"Profit","Loss")</f>
        <v>Loss</v>
      </c>
      <c r="S2504" s="6" t="str">
        <f>FLOOR(Table1[[#This Row],[year]]-1900,10)+1900 &amp; "-" &amp; FLOOR(Table1[[#This Row],[year]]-1890,10)+1900</f>
        <v>1990-2000</v>
      </c>
      <c r="T2504" s="14" t="s">
        <v>21835</v>
      </c>
      <c r="AB2504" s="14"/>
    </row>
    <row r="2505" spans="1:28" hidden="1" x14ac:dyDescent="0.3">
      <c r="A2505" t="s">
        <v>8126</v>
      </c>
      <c r="B2505" t="s">
        <v>1974</v>
      </c>
      <c r="C2505" t="s">
        <v>17</v>
      </c>
      <c r="D2505">
        <v>1994</v>
      </c>
      <c r="E2505" t="s">
        <v>7981</v>
      </c>
      <c r="F2505">
        <v>6.8</v>
      </c>
      <c r="G2505">
        <v>12000</v>
      </c>
      <c r="H2505" t="s">
        <v>6187</v>
      </c>
      <c r="I2505" t="s">
        <v>8127</v>
      </c>
      <c r="J2505" t="s">
        <v>7606</v>
      </c>
      <c r="K2505" t="s">
        <v>30</v>
      </c>
      <c r="L2505">
        <f>20500000</f>
        <v>20500000</v>
      </c>
      <c r="M2505">
        <v>16928556</v>
      </c>
      <c r="N2505" t="s">
        <v>6619</v>
      </c>
      <c r="O2505">
        <v>126</v>
      </c>
      <c r="P2505" t="str">
        <f>IF(Table1[[#This Row],[score]]&gt;=8.5,"High",IF(Table1[[#This Row],[score]]&gt;=7,"Medium","Low"))</f>
        <v>Low</v>
      </c>
      <c r="Q2505" s="5">
        <f>Table1[[#This Row],[gross]]-Table1[[#This Row],[budget]]</f>
        <v>-3571444</v>
      </c>
      <c r="R2505" s="5" t="str">
        <f>IF(Table1[[#This Row],[Profit]]&gt;0,"Profit","Loss")</f>
        <v>Loss</v>
      </c>
      <c r="S2505" s="6" t="str">
        <f>FLOOR(Table1[[#This Row],[year]]-1900,10)+1900 &amp; "-" &amp; FLOOR(Table1[[#This Row],[year]]-1890,10)+1900</f>
        <v>1990-2000</v>
      </c>
      <c r="T2505" s="14" t="s">
        <v>21835</v>
      </c>
      <c r="AB2505" s="14"/>
    </row>
    <row r="2506" spans="1:28" hidden="1" x14ac:dyDescent="0.3">
      <c r="A2506" t="s">
        <v>7937</v>
      </c>
      <c r="B2506" t="s">
        <v>33</v>
      </c>
      <c r="C2506" t="s">
        <v>25</v>
      </c>
      <c r="D2506">
        <v>1994</v>
      </c>
      <c r="E2506" t="s">
        <v>7938</v>
      </c>
      <c r="F2506">
        <v>6.2</v>
      </c>
      <c r="G2506">
        <v>48000</v>
      </c>
      <c r="H2506" t="s">
        <v>6018</v>
      </c>
      <c r="I2506" t="s">
        <v>1297</v>
      </c>
      <c r="J2506" t="s">
        <v>7939</v>
      </c>
      <c r="K2506" t="s">
        <v>30</v>
      </c>
      <c r="L2506">
        <v>48000000</v>
      </c>
      <c r="M2506">
        <v>16827402</v>
      </c>
      <c r="N2506" t="s">
        <v>180</v>
      </c>
      <c r="O2506">
        <v>99</v>
      </c>
      <c r="P2506" t="str">
        <f>IF(Table1[[#This Row],[score]]&gt;=8.5,"High",IF(Table1[[#This Row],[score]]&gt;=7,"Medium","Low"))</f>
        <v>Low</v>
      </c>
      <c r="Q2506" s="5">
        <f>Table1[[#This Row],[gross]]-Table1[[#This Row],[budget]]</f>
        <v>-31172598</v>
      </c>
      <c r="R2506" s="5" t="str">
        <f>IF(Table1[[#This Row],[Profit]]&gt;0,"Profit","Loss")</f>
        <v>Loss</v>
      </c>
      <c r="S2506" s="6" t="str">
        <f>FLOOR(Table1[[#This Row],[year]]-1900,10)+1900 &amp; "-" &amp; FLOOR(Table1[[#This Row],[year]]-1890,10)+1900</f>
        <v>1990-2000</v>
      </c>
      <c r="T2506" s="14" t="s">
        <v>21835</v>
      </c>
      <c r="AB2506" s="14"/>
    </row>
    <row r="2507" spans="1:28" hidden="1" x14ac:dyDescent="0.3">
      <c r="A2507" t="s">
        <v>8273</v>
      </c>
      <c r="B2507" t="s">
        <v>1974</v>
      </c>
      <c r="C2507" t="s">
        <v>41</v>
      </c>
      <c r="D2507">
        <v>1994</v>
      </c>
      <c r="E2507" t="s">
        <v>7990</v>
      </c>
      <c r="F2507">
        <v>5.5</v>
      </c>
      <c r="G2507">
        <v>6500</v>
      </c>
      <c r="H2507" t="s">
        <v>2783</v>
      </c>
      <c r="I2507" t="s">
        <v>3208</v>
      </c>
      <c r="J2507" t="s">
        <v>3208</v>
      </c>
      <c r="K2507" t="s">
        <v>30</v>
      </c>
      <c r="L2507">
        <f>20500000</f>
        <v>20500000</v>
      </c>
      <c r="M2507">
        <v>16821273</v>
      </c>
      <c r="N2507" t="s">
        <v>8274</v>
      </c>
      <c r="O2507">
        <v>98</v>
      </c>
      <c r="P2507" t="str">
        <f>IF(Table1[[#This Row],[score]]&gt;=8.5,"High",IF(Table1[[#This Row],[score]]&gt;=7,"Medium","Low"))</f>
        <v>Low</v>
      </c>
      <c r="Q2507" s="5">
        <f>Table1[[#This Row],[gross]]-Table1[[#This Row],[budget]]</f>
        <v>-3678727</v>
      </c>
      <c r="R2507" s="5" t="str">
        <f>IF(Table1[[#This Row],[Profit]]&gt;0,"Profit","Loss")</f>
        <v>Loss</v>
      </c>
      <c r="S2507" s="6" t="str">
        <f>FLOOR(Table1[[#This Row],[year]]-1900,10)+1900 &amp; "-" &amp; FLOOR(Table1[[#This Row],[year]]-1890,10)+1900</f>
        <v>1990-2000</v>
      </c>
      <c r="T2507" s="14" t="s">
        <v>21835</v>
      </c>
      <c r="AB2507" s="14"/>
    </row>
    <row r="2508" spans="1:28" hidden="1" x14ac:dyDescent="0.3">
      <c r="A2508" t="s">
        <v>8155</v>
      </c>
      <c r="B2508" t="s">
        <v>33</v>
      </c>
      <c r="C2508" t="s">
        <v>25</v>
      </c>
      <c r="D2508">
        <v>1994</v>
      </c>
      <c r="E2508" t="s">
        <v>8156</v>
      </c>
      <c r="F2508">
        <v>5.7</v>
      </c>
      <c r="G2508">
        <v>6500</v>
      </c>
      <c r="H2508" t="s">
        <v>524</v>
      </c>
      <c r="I2508" t="s">
        <v>8157</v>
      </c>
      <c r="J2508" t="s">
        <v>8158</v>
      </c>
      <c r="K2508" t="s">
        <v>30</v>
      </c>
      <c r="L2508">
        <f>20500000</f>
        <v>20500000</v>
      </c>
      <c r="M2508">
        <v>16820893</v>
      </c>
      <c r="N2508" t="s">
        <v>44</v>
      </c>
      <c r="O2508">
        <v>94</v>
      </c>
      <c r="P2508" t="str">
        <f>IF(Table1[[#This Row],[score]]&gt;=8.5,"High",IF(Table1[[#This Row],[score]]&gt;=7,"Medium","Low"))</f>
        <v>Low</v>
      </c>
      <c r="Q2508" s="5">
        <f>Table1[[#This Row],[gross]]-Table1[[#This Row],[budget]]</f>
        <v>-3679107</v>
      </c>
      <c r="R2508" s="5" t="str">
        <f>IF(Table1[[#This Row],[Profit]]&gt;0,"Profit","Loss")</f>
        <v>Loss</v>
      </c>
      <c r="S2508" s="6" t="str">
        <f>FLOOR(Table1[[#This Row],[year]]-1900,10)+1900 &amp; "-" &amp; FLOOR(Table1[[#This Row],[year]]-1890,10)+1900</f>
        <v>1990-2000</v>
      </c>
      <c r="T2508" s="14" t="s">
        <v>21835</v>
      </c>
      <c r="AB2508" s="14"/>
    </row>
    <row r="2509" spans="1:28" hidden="1" x14ac:dyDescent="0.3">
      <c r="A2509" t="s">
        <v>8225</v>
      </c>
      <c r="B2509" t="s">
        <v>1974</v>
      </c>
      <c r="C2509" t="s">
        <v>34</v>
      </c>
      <c r="D2509">
        <v>1994</v>
      </c>
      <c r="E2509" t="s">
        <v>8226</v>
      </c>
      <c r="F2509">
        <v>5.5</v>
      </c>
      <c r="G2509">
        <v>13000</v>
      </c>
      <c r="H2509" t="s">
        <v>3798</v>
      </c>
      <c r="I2509" t="s">
        <v>4754</v>
      </c>
      <c r="J2509" t="s">
        <v>3222</v>
      </c>
      <c r="K2509" t="s">
        <v>30</v>
      </c>
      <c r="L2509">
        <v>50000000</v>
      </c>
      <c r="M2509">
        <v>16487349</v>
      </c>
      <c r="N2509" t="s">
        <v>5666</v>
      </c>
      <c r="O2509">
        <v>102</v>
      </c>
      <c r="P2509" t="str">
        <f>IF(Table1[[#This Row],[score]]&gt;=8.5,"High",IF(Table1[[#This Row],[score]]&gt;=7,"Medium","Low"))</f>
        <v>Low</v>
      </c>
      <c r="Q2509" s="5">
        <f>Table1[[#This Row],[gross]]-Table1[[#This Row],[budget]]</f>
        <v>-33512651</v>
      </c>
      <c r="R2509" s="5" t="str">
        <f>IF(Table1[[#This Row],[Profit]]&gt;0,"Profit","Loss")</f>
        <v>Loss</v>
      </c>
      <c r="S2509" s="6" t="str">
        <f>FLOOR(Table1[[#This Row],[year]]-1900,10)+1900 &amp; "-" &amp; FLOOR(Table1[[#This Row],[year]]-1890,10)+1900</f>
        <v>1990-2000</v>
      </c>
      <c r="T2509" s="14" t="s">
        <v>21835</v>
      </c>
      <c r="AB2509" s="14"/>
    </row>
    <row r="2510" spans="1:28" hidden="1" x14ac:dyDescent="0.3">
      <c r="A2510" t="s">
        <v>8238</v>
      </c>
      <c r="B2510" t="s">
        <v>33</v>
      </c>
      <c r="C2510" t="s">
        <v>25</v>
      </c>
      <c r="D2510">
        <v>1994</v>
      </c>
      <c r="E2510" t="s">
        <v>6843</v>
      </c>
      <c r="F2510">
        <v>5.3</v>
      </c>
      <c r="G2510">
        <v>6500</v>
      </c>
      <c r="H2510" t="s">
        <v>5996</v>
      </c>
      <c r="I2510" t="s">
        <v>5996</v>
      </c>
      <c r="J2510" t="s">
        <v>8239</v>
      </c>
      <c r="K2510" t="s">
        <v>2081</v>
      </c>
      <c r="L2510">
        <f>20500000</f>
        <v>20500000</v>
      </c>
      <c r="M2510">
        <v>16453258</v>
      </c>
      <c r="N2510" t="s">
        <v>2001</v>
      </c>
      <c r="O2510">
        <v>96</v>
      </c>
      <c r="P2510" t="str">
        <f>IF(Table1[[#This Row],[score]]&gt;=8.5,"High",IF(Table1[[#This Row],[score]]&gt;=7,"Medium","Low"))</f>
        <v>Low</v>
      </c>
      <c r="Q2510" s="5">
        <f>Table1[[#This Row],[gross]]-Table1[[#This Row],[budget]]</f>
        <v>-4046742</v>
      </c>
      <c r="R2510" s="5" t="str">
        <f>IF(Table1[[#This Row],[Profit]]&gt;0,"Profit","Loss")</f>
        <v>Loss</v>
      </c>
      <c r="S2510" s="6" t="str">
        <f>FLOOR(Table1[[#This Row],[year]]-1900,10)+1900 &amp; "-" &amp; FLOOR(Table1[[#This Row],[year]]-1890,10)+1900</f>
        <v>1990-2000</v>
      </c>
      <c r="T2510" s="14" t="s">
        <v>21835</v>
      </c>
      <c r="AB2510" s="14"/>
    </row>
    <row r="2511" spans="1:28" hidden="1" x14ac:dyDescent="0.3">
      <c r="A2511" t="s">
        <v>8077</v>
      </c>
      <c r="B2511" t="s">
        <v>16</v>
      </c>
      <c r="C2511" t="s">
        <v>104</v>
      </c>
      <c r="D2511">
        <v>1994</v>
      </c>
      <c r="E2511" t="s">
        <v>8078</v>
      </c>
      <c r="F2511">
        <v>6.6</v>
      </c>
      <c r="G2511">
        <v>15000</v>
      </c>
      <c r="H2511" t="s">
        <v>8079</v>
      </c>
      <c r="I2511" t="s">
        <v>8079</v>
      </c>
      <c r="J2511" t="s">
        <v>8080</v>
      </c>
      <c r="K2511" t="s">
        <v>30</v>
      </c>
      <c r="L2511">
        <v>3500000</v>
      </c>
      <c r="M2511">
        <v>16192320</v>
      </c>
      <c r="N2511" t="s">
        <v>2001</v>
      </c>
      <c r="O2511">
        <v>96</v>
      </c>
      <c r="P2511" t="str">
        <f>IF(Table1[[#This Row],[score]]&gt;=8.5,"High",IF(Table1[[#This Row],[score]]&gt;=7,"Medium","Low"))</f>
        <v>Low</v>
      </c>
      <c r="Q2511" s="5">
        <f>Table1[[#This Row],[gross]]-Table1[[#This Row],[budget]]</f>
        <v>12692320</v>
      </c>
      <c r="R2511" s="5" t="str">
        <f>IF(Table1[[#This Row],[Profit]]&gt;0,"Profit","Loss")</f>
        <v>Profit</v>
      </c>
      <c r="S2511" s="6" t="str">
        <f>FLOOR(Table1[[#This Row],[year]]-1900,10)+1900 &amp; "-" &amp; FLOOR(Table1[[#This Row],[year]]-1890,10)+1900</f>
        <v>1990-2000</v>
      </c>
      <c r="T2511" s="14" t="s">
        <v>21835</v>
      </c>
      <c r="AB2511" s="14"/>
    </row>
    <row r="2512" spans="1:28" hidden="1" x14ac:dyDescent="0.3">
      <c r="A2512" t="s">
        <v>7948</v>
      </c>
      <c r="B2512" t="s">
        <v>33</v>
      </c>
      <c r="C2512" t="s">
        <v>34</v>
      </c>
      <c r="D2512">
        <v>1994</v>
      </c>
      <c r="E2512" t="s">
        <v>7574</v>
      </c>
      <c r="F2512">
        <v>4.5</v>
      </c>
      <c r="G2512">
        <v>28000</v>
      </c>
      <c r="H2512" t="s">
        <v>2906</v>
      </c>
      <c r="I2512" t="s">
        <v>1983</v>
      </c>
      <c r="J2512" t="s">
        <v>3245</v>
      </c>
      <c r="K2512" t="s">
        <v>30</v>
      </c>
      <c r="L2512">
        <v>12000000</v>
      </c>
      <c r="M2512">
        <v>15876353</v>
      </c>
      <c r="N2512" t="s">
        <v>31</v>
      </c>
      <c r="O2512">
        <v>107</v>
      </c>
      <c r="P2512" t="str">
        <f>IF(Table1[[#This Row],[score]]&gt;=8.5,"High",IF(Table1[[#This Row],[score]]&gt;=7,"Medium","Low"))</f>
        <v>Low</v>
      </c>
      <c r="Q2512" s="5">
        <f>Table1[[#This Row],[gross]]-Table1[[#This Row],[budget]]</f>
        <v>3876353</v>
      </c>
      <c r="R2512" s="5" t="str">
        <f>IF(Table1[[#This Row],[Profit]]&gt;0,"Profit","Loss")</f>
        <v>Profit</v>
      </c>
      <c r="S2512" s="6" t="str">
        <f>FLOOR(Table1[[#This Row],[year]]-1900,10)+1900 &amp; "-" &amp; FLOOR(Table1[[#This Row],[year]]-1890,10)+1900</f>
        <v>1990-2000</v>
      </c>
      <c r="T2512" s="14" t="s">
        <v>21835</v>
      </c>
      <c r="AB2512" s="14"/>
    </row>
    <row r="2513" spans="1:28" hidden="1" x14ac:dyDescent="0.3">
      <c r="A2513" t="s">
        <v>7958</v>
      </c>
      <c r="B2513" t="s">
        <v>16</v>
      </c>
      <c r="C2513" t="s">
        <v>41</v>
      </c>
      <c r="D2513">
        <v>1994</v>
      </c>
      <c r="E2513" t="s">
        <v>7959</v>
      </c>
      <c r="F2513">
        <v>7.2</v>
      </c>
      <c r="G2513">
        <v>37000</v>
      </c>
      <c r="H2513" t="s">
        <v>7960</v>
      </c>
      <c r="I2513" t="s">
        <v>7960</v>
      </c>
      <c r="J2513" t="s">
        <v>7961</v>
      </c>
      <c r="K2513" t="s">
        <v>248</v>
      </c>
      <c r="L2513">
        <v>9000000</v>
      </c>
      <c r="M2513">
        <v>15482277</v>
      </c>
      <c r="N2513" t="s">
        <v>7348</v>
      </c>
      <c r="O2513">
        <v>106</v>
      </c>
      <c r="P2513" t="str">
        <f>IF(Table1[[#This Row],[score]]&gt;=8.5,"High",IF(Table1[[#This Row],[score]]&gt;=7,"Medium","Low"))</f>
        <v>Medium</v>
      </c>
      <c r="Q2513" s="5">
        <f>Table1[[#This Row],[gross]]-Table1[[#This Row],[budget]]</f>
        <v>6482277</v>
      </c>
      <c r="R2513" s="5" t="str">
        <f>IF(Table1[[#This Row],[Profit]]&gt;0,"Profit","Loss")</f>
        <v>Profit</v>
      </c>
      <c r="S2513" s="6" t="str">
        <f>FLOOR(Table1[[#This Row],[year]]-1900,10)+1900 &amp; "-" &amp; FLOOR(Table1[[#This Row],[year]]-1890,10)+1900</f>
        <v>1990-2000</v>
      </c>
      <c r="T2513" s="14" t="s">
        <v>21835</v>
      </c>
      <c r="AB2513" s="14"/>
    </row>
    <row r="2514" spans="1:28" hidden="1" x14ac:dyDescent="0.3">
      <c r="A2514" t="s">
        <v>8151</v>
      </c>
      <c r="B2514" t="s">
        <v>16</v>
      </c>
      <c r="C2514" t="s">
        <v>34</v>
      </c>
      <c r="D2514">
        <v>1994</v>
      </c>
      <c r="E2514" t="s">
        <v>8052</v>
      </c>
      <c r="F2514">
        <v>6.1</v>
      </c>
      <c r="G2514">
        <v>19000</v>
      </c>
      <c r="H2514" t="s">
        <v>4966</v>
      </c>
      <c r="I2514" t="s">
        <v>8152</v>
      </c>
      <c r="J2514" t="s">
        <v>7143</v>
      </c>
      <c r="K2514" t="s">
        <v>30</v>
      </c>
      <c r="L2514">
        <v>20000000</v>
      </c>
      <c r="M2514">
        <v>15339030</v>
      </c>
      <c r="N2514" t="s">
        <v>31</v>
      </c>
      <c r="O2514">
        <v>118</v>
      </c>
      <c r="P2514" t="str">
        <f>IF(Table1[[#This Row],[score]]&gt;=8.5,"High",IF(Table1[[#This Row],[score]]&gt;=7,"Medium","Low"))</f>
        <v>Low</v>
      </c>
      <c r="Q2514" s="5">
        <f>Table1[[#This Row],[gross]]-Table1[[#This Row],[budget]]</f>
        <v>-4660970</v>
      </c>
      <c r="R2514" s="5" t="str">
        <f>IF(Table1[[#This Row],[Profit]]&gt;0,"Profit","Loss")</f>
        <v>Loss</v>
      </c>
      <c r="S2514" s="6" t="str">
        <f>FLOOR(Table1[[#This Row],[year]]-1900,10)+1900 &amp; "-" &amp; FLOOR(Table1[[#This Row],[year]]-1890,10)+1900</f>
        <v>1990-2000</v>
      </c>
      <c r="T2514" s="14" t="s">
        <v>21835</v>
      </c>
      <c r="AB2514" s="14"/>
    </row>
    <row r="2515" spans="1:28" hidden="1" x14ac:dyDescent="0.3">
      <c r="A2515" t="s">
        <v>8007</v>
      </c>
      <c r="B2515" t="s">
        <v>16</v>
      </c>
      <c r="C2515" t="s">
        <v>34</v>
      </c>
      <c r="D2515">
        <v>1994</v>
      </c>
      <c r="E2515" t="s">
        <v>8008</v>
      </c>
      <c r="F2515">
        <v>5.2</v>
      </c>
      <c r="G2515">
        <v>12000</v>
      </c>
      <c r="H2515" t="s">
        <v>1847</v>
      </c>
      <c r="I2515" t="s">
        <v>8009</v>
      </c>
      <c r="J2515" t="s">
        <v>6675</v>
      </c>
      <c r="K2515" t="s">
        <v>30</v>
      </c>
      <c r="L2515">
        <v>25000000</v>
      </c>
      <c r="M2515">
        <v>15240435</v>
      </c>
      <c r="N2515" t="s">
        <v>180</v>
      </c>
      <c r="O2515">
        <v>99</v>
      </c>
      <c r="P2515" t="str">
        <f>IF(Table1[[#This Row],[score]]&gt;=8.5,"High",IF(Table1[[#This Row],[score]]&gt;=7,"Medium","Low"))</f>
        <v>Low</v>
      </c>
      <c r="Q2515" s="5">
        <f>Table1[[#This Row],[gross]]-Table1[[#This Row],[budget]]</f>
        <v>-9759565</v>
      </c>
      <c r="R2515" s="5" t="str">
        <f>IF(Table1[[#This Row],[Profit]]&gt;0,"Profit","Loss")</f>
        <v>Loss</v>
      </c>
      <c r="S2515" s="6" t="str">
        <f>FLOOR(Table1[[#This Row],[year]]-1900,10)+1900 &amp; "-" &amp; FLOOR(Table1[[#This Row],[year]]-1890,10)+1900</f>
        <v>1990-2000</v>
      </c>
      <c r="T2515" s="14" t="s">
        <v>21835</v>
      </c>
      <c r="AB2515" s="14"/>
    </row>
    <row r="2516" spans="1:28" hidden="1" x14ac:dyDescent="0.3">
      <c r="A2516" t="s">
        <v>8061</v>
      </c>
      <c r="B2516" t="s">
        <v>1974</v>
      </c>
      <c r="C2516" t="s">
        <v>63</v>
      </c>
      <c r="D2516">
        <v>1994</v>
      </c>
      <c r="E2516" t="s">
        <v>8062</v>
      </c>
      <c r="F2516">
        <v>7.2</v>
      </c>
      <c r="G2516">
        <v>16000</v>
      </c>
      <c r="H2516" t="s">
        <v>8063</v>
      </c>
      <c r="I2516" t="s">
        <v>2453</v>
      </c>
      <c r="J2516" t="s">
        <v>8064</v>
      </c>
      <c r="K2516" t="s">
        <v>22</v>
      </c>
      <c r="L2516">
        <v>65897768</v>
      </c>
      <c r="M2516">
        <v>15238689</v>
      </c>
      <c r="N2516" t="s">
        <v>1970</v>
      </c>
      <c r="O2516">
        <v>110</v>
      </c>
      <c r="P2516" t="str">
        <f>IF(Table1[[#This Row],[score]]&gt;=8.5,"High",IF(Table1[[#This Row],[score]]&gt;=7,"Medium","Low"))</f>
        <v>Medium</v>
      </c>
      <c r="Q2516" s="5">
        <f>Table1[[#This Row],[gross]]-Table1[[#This Row],[budget]]</f>
        <v>-50659079</v>
      </c>
      <c r="R2516" s="5" t="str">
        <f>IF(Table1[[#This Row],[Profit]]&gt;0,"Profit","Loss")</f>
        <v>Loss</v>
      </c>
      <c r="S2516" s="6" t="str">
        <f>FLOOR(Table1[[#This Row],[year]]-1900,10)+1900 &amp; "-" &amp; FLOOR(Table1[[#This Row],[year]]-1890,10)+1900</f>
        <v>1990-2000</v>
      </c>
      <c r="T2516" s="14" t="s">
        <v>21835</v>
      </c>
      <c r="AB2516" s="14"/>
    </row>
    <row r="2517" spans="1:28" hidden="1" x14ac:dyDescent="0.3">
      <c r="A2517" t="s">
        <v>8123</v>
      </c>
      <c r="B2517" t="s">
        <v>16</v>
      </c>
      <c r="C2517" t="s">
        <v>41</v>
      </c>
      <c r="D2517">
        <v>1994</v>
      </c>
      <c r="E2517" t="s">
        <v>8124</v>
      </c>
      <c r="F2517">
        <v>6.3</v>
      </c>
      <c r="G2517">
        <v>13000</v>
      </c>
      <c r="H2517" t="s">
        <v>4879</v>
      </c>
      <c r="I2517" t="s">
        <v>4879</v>
      </c>
      <c r="J2517" t="s">
        <v>7939</v>
      </c>
      <c r="K2517" t="s">
        <v>30</v>
      </c>
      <c r="L2517">
        <f>20500000</f>
        <v>20500000</v>
      </c>
      <c r="M2517">
        <v>14815317</v>
      </c>
      <c r="N2517" t="s">
        <v>8125</v>
      </c>
      <c r="O2517">
        <v>93</v>
      </c>
      <c r="P2517" t="str">
        <f>IF(Table1[[#This Row],[score]]&gt;=8.5,"High",IF(Table1[[#This Row],[score]]&gt;=7,"Medium","Low"))</f>
        <v>Low</v>
      </c>
      <c r="Q2517" s="5">
        <f>Table1[[#This Row],[gross]]-Table1[[#This Row],[budget]]</f>
        <v>-5684683</v>
      </c>
      <c r="R2517" s="5" t="str">
        <f>IF(Table1[[#This Row],[Profit]]&gt;0,"Profit","Loss")</f>
        <v>Loss</v>
      </c>
      <c r="S2517" s="6" t="str">
        <f>FLOOR(Table1[[#This Row],[year]]-1900,10)+1900 &amp; "-" &amp; FLOOR(Table1[[#This Row],[year]]-1890,10)+1900</f>
        <v>1990-2000</v>
      </c>
      <c r="T2517" s="14" t="s">
        <v>21835</v>
      </c>
      <c r="AB2517" s="14"/>
    </row>
    <row r="2518" spans="1:28" hidden="1" x14ac:dyDescent="0.3">
      <c r="A2518" t="s">
        <v>8000</v>
      </c>
      <c r="B2518" t="s">
        <v>337</v>
      </c>
      <c r="C2518" t="s">
        <v>390</v>
      </c>
      <c r="D2518">
        <v>1994</v>
      </c>
      <c r="E2518" t="s">
        <v>7934</v>
      </c>
      <c r="F2518">
        <v>6.1</v>
      </c>
      <c r="G2518">
        <v>22000</v>
      </c>
      <c r="H2518" t="s">
        <v>8001</v>
      </c>
      <c r="I2518" t="s">
        <v>7310</v>
      </c>
      <c r="J2518" t="s">
        <v>5606</v>
      </c>
      <c r="K2518" t="s">
        <v>30</v>
      </c>
      <c r="L2518">
        <v>27000000</v>
      </c>
      <c r="M2518">
        <v>13670688</v>
      </c>
      <c r="N2518" t="s">
        <v>180</v>
      </c>
      <c r="O2518">
        <v>80</v>
      </c>
      <c r="P2518" t="str">
        <f>IF(Table1[[#This Row],[score]]&gt;=8.5,"High",IF(Table1[[#This Row],[score]]&gt;=7,"Medium","Low"))</f>
        <v>Low</v>
      </c>
      <c r="Q2518" s="5">
        <f>Table1[[#This Row],[gross]]-Table1[[#This Row],[budget]]</f>
        <v>-13329312</v>
      </c>
      <c r="R2518" s="5" t="str">
        <f>IF(Table1[[#This Row],[Profit]]&gt;0,"Profit","Loss")</f>
        <v>Loss</v>
      </c>
      <c r="S2518" s="6" t="str">
        <f>FLOOR(Table1[[#This Row],[year]]-1900,10)+1900 &amp; "-" &amp; FLOOR(Table1[[#This Row],[year]]-1890,10)+1900</f>
        <v>1990-2000</v>
      </c>
      <c r="T2518" s="14" t="s">
        <v>21835</v>
      </c>
      <c r="AB2518" s="14"/>
    </row>
    <row r="2519" spans="1:28" hidden="1" x14ac:dyDescent="0.3">
      <c r="A2519" t="s">
        <v>8101</v>
      </c>
      <c r="B2519" t="s">
        <v>1974</v>
      </c>
      <c r="C2519" t="s">
        <v>41</v>
      </c>
      <c r="D2519">
        <v>1994</v>
      </c>
      <c r="E2519" t="s">
        <v>7853</v>
      </c>
      <c r="F2519">
        <v>7</v>
      </c>
      <c r="G2519">
        <v>9700</v>
      </c>
      <c r="H2519" t="s">
        <v>3391</v>
      </c>
      <c r="I2519" t="s">
        <v>8102</v>
      </c>
      <c r="J2519" t="s">
        <v>8103</v>
      </c>
      <c r="K2519" t="s">
        <v>30</v>
      </c>
      <c r="L2519">
        <v>14000000</v>
      </c>
      <c r="M2519">
        <v>13642861</v>
      </c>
      <c r="N2519" t="s">
        <v>61</v>
      </c>
      <c r="O2519">
        <v>115</v>
      </c>
      <c r="P2519" t="str">
        <f>IF(Table1[[#This Row],[score]]&gt;=8.5,"High",IF(Table1[[#This Row],[score]]&gt;=7,"Medium","Low"))</f>
        <v>Medium</v>
      </c>
      <c r="Q2519" s="5">
        <f>Table1[[#This Row],[gross]]-Table1[[#This Row],[budget]]</f>
        <v>-357139</v>
      </c>
      <c r="R2519" s="5" t="str">
        <f>IF(Table1[[#This Row],[Profit]]&gt;0,"Profit","Loss")</f>
        <v>Loss</v>
      </c>
      <c r="S2519" s="6" t="str">
        <f>FLOOR(Table1[[#This Row],[year]]-1900,10)+1900 &amp; "-" &amp; FLOOR(Table1[[#This Row],[year]]-1890,10)+1900</f>
        <v>1990-2000</v>
      </c>
      <c r="T2519" s="14" t="s">
        <v>21835</v>
      </c>
      <c r="AB2519" s="14"/>
    </row>
    <row r="2520" spans="1:28" hidden="1" x14ac:dyDescent="0.3">
      <c r="A2520" t="s">
        <v>8097</v>
      </c>
      <c r="B2520" t="s">
        <v>16</v>
      </c>
      <c r="C2520" t="s">
        <v>41</v>
      </c>
      <c r="D2520">
        <v>1994</v>
      </c>
      <c r="E2520" t="s">
        <v>8098</v>
      </c>
      <c r="F2520">
        <v>7.4</v>
      </c>
      <c r="G2520">
        <v>36000</v>
      </c>
      <c r="H2520" t="s">
        <v>289</v>
      </c>
      <c r="I2520" t="s">
        <v>289</v>
      </c>
      <c r="J2520" t="s">
        <v>2594</v>
      </c>
      <c r="K2520" t="s">
        <v>30</v>
      </c>
      <c r="L2520">
        <v>20000000</v>
      </c>
      <c r="M2520">
        <v>13383747</v>
      </c>
      <c r="N2520" t="s">
        <v>3705</v>
      </c>
      <c r="O2520">
        <v>98</v>
      </c>
      <c r="P2520" t="str">
        <f>IF(Table1[[#This Row],[score]]&gt;=8.5,"High",IF(Table1[[#This Row],[score]]&gt;=7,"Medium","Low"))</f>
        <v>Medium</v>
      </c>
      <c r="Q2520" s="5">
        <f>Table1[[#This Row],[gross]]-Table1[[#This Row],[budget]]</f>
        <v>-6616253</v>
      </c>
      <c r="R2520" s="5" t="str">
        <f>IF(Table1[[#This Row],[Profit]]&gt;0,"Profit","Loss")</f>
        <v>Loss</v>
      </c>
      <c r="S2520" s="6" t="str">
        <f>FLOOR(Table1[[#This Row],[year]]-1900,10)+1900 &amp; "-" &amp; FLOOR(Table1[[#This Row],[year]]-1890,10)+1900</f>
        <v>1990-2000</v>
      </c>
      <c r="T2520" s="14" t="s">
        <v>21835</v>
      </c>
      <c r="AB2520" s="14"/>
    </row>
    <row r="2521" spans="1:28" hidden="1" x14ac:dyDescent="0.3">
      <c r="A2521" t="s">
        <v>8081</v>
      </c>
      <c r="B2521" t="s">
        <v>1974</v>
      </c>
      <c r="C2521" t="s">
        <v>41</v>
      </c>
      <c r="D2521">
        <v>1994</v>
      </c>
      <c r="E2521" t="s">
        <v>7306</v>
      </c>
      <c r="F2521">
        <v>6.3</v>
      </c>
      <c r="G2521">
        <v>13000</v>
      </c>
      <c r="H2521" t="s">
        <v>2543</v>
      </c>
      <c r="I2521" t="s">
        <v>1123</v>
      </c>
      <c r="J2521" t="s">
        <v>2535</v>
      </c>
      <c r="K2521" t="s">
        <v>30</v>
      </c>
      <c r="L2521">
        <f>20500000</f>
        <v>20500000</v>
      </c>
      <c r="M2521">
        <v>13137484</v>
      </c>
      <c r="N2521" t="s">
        <v>4831</v>
      </c>
      <c r="O2521">
        <v>113</v>
      </c>
      <c r="P2521" t="str">
        <f>IF(Table1[[#This Row],[score]]&gt;=8.5,"High",IF(Table1[[#This Row],[score]]&gt;=7,"Medium","Low"))</f>
        <v>Low</v>
      </c>
      <c r="Q2521" s="5">
        <f>Table1[[#This Row],[gross]]-Table1[[#This Row],[budget]]</f>
        <v>-7362516</v>
      </c>
      <c r="R2521" s="5" t="str">
        <f>IF(Table1[[#This Row],[Profit]]&gt;0,"Profit","Loss")</f>
        <v>Loss</v>
      </c>
      <c r="S2521" s="6" t="str">
        <f>FLOOR(Table1[[#This Row],[year]]-1900,10)+1900 &amp; "-" &amp; FLOOR(Table1[[#This Row],[year]]-1890,10)+1900</f>
        <v>1990-2000</v>
      </c>
      <c r="T2521" s="14" t="s">
        <v>21835</v>
      </c>
      <c r="AB2521" s="14"/>
    </row>
    <row r="2522" spans="1:28" hidden="1" x14ac:dyDescent="0.3">
      <c r="A2522" t="s">
        <v>8159</v>
      </c>
      <c r="B2522" t="s">
        <v>1974</v>
      </c>
      <c r="C2522" t="s">
        <v>34</v>
      </c>
      <c r="D2522">
        <v>1994</v>
      </c>
      <c r="E2522" t="s">
        <v>8049</v>
      </c>
      <c r="F2522">
        <v>4.5</v>
      </c>
      <c r="G2522">
        <v>20000</v>
      </c>
      <c r="H2522" t="s">
        <v>8160</v>
      </c>
      <c r="I2522" t="s">
        <v>3214</v>
      </c>
      <c r="J2522" t="s">
        <v>2191</v>
      </c>
      <c r="K2522" t="s">
        <v>22</v>
      </c>
      <c r="L2522">
        <v>26000000</v>
      </c>
      <c r="M2522">
        <v>12303080</v>
      </c>
      <c r="N2522" t="s">
        <v>8161</v>
      </c>
      <c r="O2522">
        <v>99</v>
      </c>
      <c r="P2522" t="str">
        <f>IF(Table1[[#This Row],[score]]&gt;=8.5,"High",IF(Table1[[#This Row],[score]]&gt;=7,"Medium","Low"))</f>
        <v>Low</v>
      </c>
      <c r="Q2522" s="5">
        <f>Table1[[#This Row],[gross]]-Table1[[#This Row],[budget]]</f>
        <v>-13696920</v>
      </c>
      <c r="R2522" s="5" t="str">
        <f>IF(Table1[[#This Row],[Profit]]&gt;0,"Profit","Loss")</f>
        <v>Loss</v>
      </c>
      <c r="S2522" s="6" t="str">
        <f>FLOOR(Table1[[#This Row],[year]]-1900,10)+1900 &amp; "-" &amp; FLOOR(Table1[[#This Row],[year]]-1890,10)+1900</f>
        <v>1990-2000</v>
      </c>
      <c r="T2522" s="14" t="s">
        <v>21835</v>
      </c>
      <c r="AB2522" s="14"/>
    </row>
    <row r="2523" spans="1:28" hidden="1" x14ac:dyDescent="0.3">
      <c r="A2523" t="s">
        <v>8086</v>
      </c>
      <c r="B2523" t="s">
        <v>33</v>
      </c>
      <c r="C2523" t="s">
        <v>41</v>
      </c>
      <c r="D2523">
        <v>1994</v>
      </c>
      <c r="E2523" t="s">
        <v>8087</v>
      </c>
      <c r="F2523">
        <v>6.1</v>
      </c>
      <c r="G2523">
        <v>10000</v>
      </c>
      <c r="H2523" t="s">
        <v>8088</v>
      </c>
      <c r="I2523" t="s">
        <v>8089</v>
      </c>
      <c r="J2523" t="s">
        <v>8090</v>
      </c>
      <c r="K2523" t="s">
        <v>30</v>
      </c>
      <c r="L2523">
        <f>20500000</f>
        <v>20500000</v>
      </c>
      <c r="M2523">
        <v>12267790</v>
      </c>
      <c r="N2523" t="s">
        <v>5059</v>
      </c>
      <c r="O2523">
        <v>119</v>
      </c>
      <c r="P2523" t="str">
        <f>IF(Table1[[#This Row],[score]]&gt;=8.5,"High",IF(Table1[[#This Row],[score]]&gt;=7,"Medium","Low"))</f>
        <v>Low</v>
      </c>
      <c r="Q2523" s="5">
        <f>Table1[[#This Row],[gross]]-Table1[[#This Row],[budget]]</f>
        <v>-8232210</v>
      </c>
      <c r="R2523" s="5" t="str">
        <f>IF(Table1[[#This Row],[Profit]]&gt;0,"Profit","Loss")</f>
        <v>Loss</v>
      </c>
      <c r="S2523" s="6" t="str">
        <f>FLOOR(Table1[[#This Row],[year]]-1900,10)+1900 &amp; "-" &amp; FLOOR(Table1[[#This Row],[year]]-1890,10)+1900</f>
        <v>1990-2000</v>
      </c>
      <c r="T2523" s="14" t="s">
        <v>21835</v>
      </c>
      <c r="AB2523" s="14"/>
    </row>
    <row r="2524" spans="1:28" hidden="1" x14ac:dyDescent="0.3">
      <c r="A2524" t="s">
        <v>8215</v>
      </c>
      <c r="B2524" t="s">
        <v>33</v>
      </c>
      <c r="C2524" t="s">
        <v>34</v>
      </c>
      <c r="D2524">
        <v>1994</v>
      </c>
      <c r="E2524" t="s">
        <v>7610</v>
      </c>
      <c r="F2524">
        <v>4.5999999999999996</v>
      </c>
      <c r="G2524">
        <v>8600</v>
      </c>
      <c r="H2524" t="s">
        <v>8216</v>
      </c>
      <c r="I2524" t="s">
        <v>7687</v>
      </c>
      <c r="J2524" t="s">
        <v>6881</v>
      </c>
      <c r="K2524" t="s">
        <v>30</v>
      </c>
      <c r="L2524">
        <v>20000000</v>
      </c>
      <c r="M2524">
        <v>11798854</v>
      </c>
      <c r="N2524" t="s">
        <v>8217</v>
      </c>
      <c r="O2524">
        <v>93</v>
      </c>
      <c r="P2524" t="str">
        <f>IF(Table1[[#This Row],[score]]&gt;=8.5,"High",IF(Table1[[#This Row],[score]]&gt;=7,"Medium","Low"))</f>
        <v>Low</v>
      </c>
      <c r="Q2524" s="5">
        <f>Table1[[#This Row],[gross]]-Table1[[#This Row],[budget]]</f>
        <v>-8201146</v>
      </c>
      <c r="R2524" s="5" t="str">
        <f>IF(Table1[[#This Row],[Profit]]&gt;0,"Profit","Loss")</f>
        <v>Loss</v>
      </c>
      <c r="S2524" s="6" t="str">
        <f>FLOOR(Table1[[#This Row],[year]]-1900,10)+1900 &amp; "-" &amp; FLOOR(Table1[[#This Row],[year]]-1890,10)+1900</f>
        <v>1990-2000</v>
      </c>
      <c r="T2524" s="14" t="s">
        <v>21835</v>
      </c>
      <c r="AB2524" s="14"/>
    </row>
    <row r="2525" spans="1:28" hidden="1" x14ac:dyDescent="0.3">
      <c r="A2525" t="s">
        <v>8108</v>
      </c>
      <c r="B2525" t="s">
        <v>16</v>
      </c>
      <c r="C2525" t="s">
        <v>34</v>
      </c>
      <c r="D2525">
        <v>1994</v>
      </c>
      <c r="E2525" t="s">
        <v>8109</v>
      </c>
      <c r="F2525">
        <v>7.6</v>
      </c>
      <c r="G2525">
        <v>44000</v>
      </c>
      <c r="H2525" t="s">
        <v>8110</v>
      </c>
      <c r="I2525" t="s">
        <v>6990</v>
      </c>
      <c r="J2525" t="s">
        <v>2721</v>
      </c>
      <c r="K2525" t="s">
        <v>483</v>
      </c>
      <c r="L2525">
        <v>10000000</v>
      </c>
      <c r="M2525">
        <v>11555430</v>
      </c>
      <c r="N2525" t="s">
        <v>542</v>
      </c>
      <c r="O2525">
        <v>102</v>
      </c>
      <c r="P2525" t="str">
        <f>IF(Table1[[#This Row],[score]]&gt;=8.5,"High",IF(Table1[[#This Row],[score]]&gt;=7,"Medium","Low"))</f>
        <v>Medium</v>
      </c>
      <c r="Q2525" s="5">
        <f>Table1[[#This Row],[gross]]-Table1[[#This Row],[budget]]</f>
        <v>1555430</v>
      </c>
      <c r="R2525" s="5" t="str">
        <f>IF(Table1[[#This Row],[Profit]]&gt;0,"Profit","Loss")</f>
        <v>Profit</v>
      </c>
      <c r="S2525" s="6" t="str">
        <f>FLOOR(Table1[[#This Row],[year]]-1900,10)+1900 &amp; "-" &amp; FLOOR(Table1[[#This Row],[year]]-1890,10)+1900</f>
        <v>1990-2000</v>
      </c>
      <c r="T2525" s="14" t="s">
        <v>21835</v>
      </c>
      <c r="AB2525" s="14"/>
    </row>
    <row r="2526" spans="1:28" hidden="1" x14ac:dyDescent="0.3">
      <c r="A2526" t="s">
        <v>8210</v>
      </c>
      <c r="B2526" t="s">
        <v>16</v>
      </c>
      <c r="C2526" t="s">
        <v>41</v>
      </c>
      <c r="D2526">
        <v>1994</v>
      </c>
      <c r="E2526" t="s">
        <v>7990</v>
      </c>
      <c r="F2526">
        <v>6.9</v>
      </c>
      <c r="G2526">
        <v>24000</v>
      </c>
      <c r="H2526" t="s">
        <v>8211</v>
      </c>
      <c r="I2526" t="s">
        <v>8212</v>
      </c>
      <c r="J2526" t="s">
        <v>8213</v>
      </c>
      <c r="K2526" t="s">
        <v>30</v>
      </c>
      <c r="L2526">
        <v>11000000</v>
      </c>
      <c r="M2526">
        <v>11439193</v>
      </c>
      <c r="N2526" t="s">
        <v>2067</v>
      </c>
      <c r="O2526">
        <v>96</v>
      </c>
      <c r="P2526" t="str">
        <f>IF(Table1[[#This Row],[score]]&gt;=8.5,"High",IF(Table1[[#This Row],[score]]&gt;=7,"Medium","Low"))</f>
        <v>Low</v>
      </c>
      <c r="Q2526" s="5">
        <f>Table1[[#This Row],[gross]]-Table1[[#This Row],[budget]]</f>
        <v>439193</v>
      </c>
      <c r="R2526" s="5" t="str">
        <f>IF(Table1[[#This Row],[Profit]]&gt;0,"Profit","Loss")</f>
        <v>Profit</v>
      </c>
      <c r="S2526" s="6" t="str">
        <f>FLOOR(Table1[[#This Row],[year]]-1900,10)+1900 &amp; "-" &amp; FLOOR(Table1[[#This Row],[year]]-1890,10)+1900</f>
        <v>1990-2000</v>
      </c>
      <c r="T2526" s="14" t="s">
        <v>21835</v>
      </c>
      <c r="AB2526" s="14"/>
    </row>
    <row r="2527" spans="1:28" hidden="1" x14ac:dyDescent="0.3">
      <c r="A2527" t="s">
        <v>8230</v>
      </c>
      <c r="B2527" t="s">
        <v>33</v>
      </c>
      <c r="C2527" t="s">
        <v>41</v>
      </c>
      <c r="D2527">
        <v>1994</v>
      </c>
      <c r="E2527" t="s">
        <v>7861</v>
      </c>
      <c r="F2527">
        <v>5.2</v>
      </c>
      <c r="G2527">
        <v>6400</v>
      </c>
      <c r="H2527" t="s">
        <v>270</v>
      </c>
      <c r="I2527" t="s">
        <v>8231</v>
      </c>
      <c r="J2527" t="s">
        <v>49</v>
      </c>
      <c r="K2527" t="s">
        <v>30</v>
      </c>
      <c r="L2527">
        <f>20500000</f>
        <v>20500000</v>
      </c>
      <c r="M2527">
        <v>11391093</v>
      </c>
      <c r="N2527" t="s">
        <v>2075</v>
      </c>
      <c r="O2527">
        <v>93</v>
      </c>
      <c r="P2527" t="str">
        <f>IF(Table1[[#This Row],[score]]&gt;=8.5,"High",IF(Table1[[#This Row],[score]]&gt;=7,"Medium","Low"))</f>
        <v>Low</v>
      </c>
      <c r="Q2527" s="5">
        <f>Table1[[#This Row],[gross]]-Table1[[#This Row],[budget]]</f>
        <v>-9108907</v>
      </c>
      <c r="R2527" s="5" t="str">
        <f>IF(Table1[[#This Row],[Profit]]&gt;0,"Profit","Loss")</f>
        <v>Loss</v>
      </c>
      <c r="S2527" s="6" t="str">
        <f>FLOOR(Table1[[#This Row],[year]]-1900,10)+1900 &amp; "-" &amp; FLOOR(Table1[[#This Row],[year]]-1890,10)+1900</f>
        <v>1990-2000</v>
      </c>
      <c r="T2527" s="14" t="s">
        <v>21835</v>
      </c>
      <c r="AB2527" s="14"/>
    </row>
    <row r="2528" spans="1:28" hidden="1" x14ac:dyDescent="0.3">
      <c r="A2528" t="s">
        <v>8042</v>
      </c>
      <c r="B2528" t="s">
        <v>337</v>
      </c>
      <c r="C2528" t="s">
        <v>390</v>
      </c>
      <c r="D2528">
        <v>1994</v>
      </c>
      <c r="E2528" t="s">
        <v>8031</v>
      </c>
      <c r="F2528">
        <v>6.4</v>
      </c>
      <c r="G2528">
        <v>16000</v>
      </c>
      <c r="H2528" t="s">
        <v>1044</v>
      </c>
      <c r="I2528" t="s">
        <v>446</v>
      </c>
      <c r="J2528" t="s">
        <v>5038</v>
      </c>
      <c r="K2528" t="s">
        <v>3125</v>
      </c>
      <c r="L2528">
        <v>28000000</v>
      </c>
      <c r="M2528">
        <v>11373501</v>
      </c>
      <c r="N2528" t="s">
        <v>1044</v>
      </c>
      <c r="O2528">
        <v>86</v>
      </c>
      <c r="P2528" t="str">
        <f>IF(Table1[[#This Row],[score]]&gt;=8.5,"High",IF(Table1[[#This Row],[score]]&gt;=7,"Medium","Low"))</f>
        <v>Low</v>
      </c>
      <c r="Q2528" s="5">
        <f>Table1[[#This Row],[gross]]-Table1[[#This Row],[budget]]</f>
        <v>-16626499</v>
      </c>
      <c r="R2528" s="5" t="str">
        <f>IF(Table1[[#This Row],[Profit]]&gt;0,"Profit","Loss")</f>
        <v>Loss</v>
      </c>
      <c r="S2528" s="6" t="str">
        <f>FLOOR(Table1[[#This Row],[year]]-1900,10)+1900 &amp; "-" &amp; FLOOR(Table1[[#This Row],[year]]-1890,10)+1900</f>
        <v>1990-2000</v>
      </c>
      <c r="T2528" s="14" t="s">
        <v>21835</v>
      </c>
      <c r="AB2528" s="14"/>
    </row>
    <row r="2529" spans="1:28" hidden="1" x14ac:dyDescent="0.3">
      <c r="A2529" t="s">
        <v>8094</v>
      </c>
      <c r="B2529" t="s">
        <v>16</v>
      </c>
      <c r="C2529" t="s">
        <v>41</v>
      </c>
      <c r="D2529">
        <v>1994</v>
      </c>
      <c r="E2529" t="s">
        <v>7868</v>
      </c>
      <c r="F2529">
        <v>5.2</v>
      </c>
      <c r="G2529">
        <v>15000</v>
      </c>
      <c r="H2529" t="s">
        <v>95</v>
      </c>
      <c r="I2529" t="s">
        <v>95</v>
      </c>
      <c r="J2529" t="s">
        <v>8095</v>
      </c>
      <c r="K2529" t="s">
        <v>30</v>
      </c>
      <c r="L2529">
        <v>18000000</v>
      </c>
      <c r="M2529">
        <v>11300653</v>
      </c>
      <c r="N2529" t="s">
        <v>8096</v>
      </c>
      <c r="O2529">
        <v>133</v>
      </c>
      <c r="P2529" t="str">
        <f>IF(Table1[[#This Row],[score]]&gt;=8.5,"High",IF(Table1[[#This Row],[score]]&gt;=7,"Medium","Low"))</f>
        <v>Low</v>
      </c>
      <c r="Q2529" s="5">
        <f>Table1[[#This Row],[gross]]-Table1[[#This Row],[budget]]</f>
        <v>-6699347</v>
      </c>
      <c r="R2529" s="5" t="str">
        <f>IF(Table1[[#This Row],[Profit]]&gt;0,"Profit","Loss")</f>
        <v>Loss</v>
      </c>
      <c r="S2529" s="6" t="str">
        <f>FLOOR(Table1[[#This Row],[year]]-1900,10)+1900 &amp; "-" &amp; FLOOR(Table1[[#This Row],[year]]-1890,10)+1900</f>
        <v>1990-2000</v>
      </c>
      <c r="T2529" s="14" t="s">
        <v>21835</v>
      </c>
      <c r="AB2529" s="14"/>
    </row>
    <row r="2530" spans="1:28" hidden="1" x14ac:dyDescent="0.3">
      <c r="A2530" t="s">
        <v>7903</v>
      </c>
      <c r="B2530" t="s">
        <v>16</v>
      </c>
      <c r="C2530" t="s">
        <v>41</v>
      </c>
      <c r="D2530">
        <v>1994</v>
      </c>
      <c r="E2530" t="s">
        <v>7904</v>
      </c>
      <c r="F2530">
        <v>7.5</v>
      </c>
      <c r="G2530">
        <v>48000</v>
      </c>
      <c r="H2530" t="s">
        <v>7905</v>
      </c>
      <c r="I2530" t="s">
        <v>7905</v>
      </c>
      <c r="J2530" t="s">
        <v>6579</v>
      </c>
      <c r="K2530" t="s">
        <v>248</v>
      </c>
      <c r="L2530">
        <f>20500000</f>
        <v>20500000</v>
      </c>
      <c r="M2530">
        <v>11265402</v>
      </c>
      <c r="N2530" t="s">
        <v>219</v>
      </c>
      <c r="O2530">
        <v>104</v>
      </c>
      <c r="P2530" t="str">
        <f>IF(Table1[[#This Row],[score]]&gt;=8.5,"High",IF(Table1[[#This Row],[score]]&gt;=7,"Medium","Low"))</f>
        <v>Medium</v>
      </c>
      <c r="Q2530" s="5">
        <f>Table1[[#This Row],[gross]]-Table1[[#This Row],[budget]]</f>
        <v>-9234598</v>
      </c>
      <c r="R2530" s="5" t="str">
        <f>IF(Table1[[#This Row],[Profit]]&gt;0,"Profit","Loss")</f>
        <v>Loss</v>
      </c>
      <c r="S2530" s="6" t="str">
        <f>FLOOR(Table1[[#This Row],[year]]-1900,10)+1900 &amp; "-" &amp; FLOOR(Table1[[#This Row],[year]]-1890,10)+1900</f>
        <v>1990-2000</v>
      </c>
      <c r="T2530" s="14" t="s">
        <v>21835</v>
      </c>
      <c r="AB2530" s="14"/>
    </row>
    <row r="2531" spans="1:28" hidden="1" x14ac:dyDescent="0.3">
      <c r="A2531" t="s">
        <v>7891</v>
      </c>
      <c r="B2531" t="s">
        <v>33</v>
      </c>
      <c r="C2531" t="s">
        <v>25</v>
      </c>
      <c r="D2531">
        <v>1994</v>
      </c>
      <c r="E2531" t="s">
        <v>7850</v>
      </c>
      <c r="F2531">
        <v>6.1</v>
      </c>
      <c r="G2531">
        <v>9100</v>
      </c>
      <c r="H2531" t="s">
        <v>7892</v>
      </c>
      <c r="I2531" t="s">
        <v>7893</v>
      </c>
      <c r="J2531" t="s">
        <v>7894</v>
      </c>
      <c r="K2531" t="s">
        <v>30</v>
      </c>
      <c r="L2531">
        <f>20500000</f>
        <v>20500000</v>
      </c>
      <c r="M2531">
        <v>10475705</v>
      </c>
      <c r="N2531" t="s">
        <v>5666</v>
      </c>
      <c r="O2531">
        <v>96</v>
      </c>
      <c r="P2531" t="str">
        <f>IF(Table1[[#This Row],[score]]&gt;=8.5,"High",IF(Table1[[#This Row],[score]]&gt;=7,"Medium","Low"))</f>
        <v>Low</v>
      </c>
      <c r="Q2531" s="5">
        <f>Table1[[#This Row],[gross]]-Table1[[#This Row],[budget]]</f>
        <v>-10024295</v>
      </c>
      <c r="R2531" s="5" t="str">
        <f>IF(Table1[[#This Row],[Profit]]&gt;0,"Profit","Loss")</f>
        <v>Loss</v>
      </c>
      <c r="S2531" s="6" t="str">
        <f>FLOOR(Table1[[#This Row],[year]]-1900,10)+1900 &amp; "-" &amp; FLOOR(Table1[[#This Row],[year]]-1890,10)+1900</f>
        <v>1990-2000</v>
      </c>
      <c r="T2531" s="14" t="s">
        <v>21835</v>
      </c>
      <c r="AB2531" s="14"/>
    </row>
    <row r="2532" spans="1:28" hidden="1" x14ac:dyDescent="0.3">
      <c r="A2532" t="s">
        <v>8235</v>
      </c>
      <c r="B2532" t="s">
        <v>33</v>
      </c>
      <c r="C2532" t="s">
        <v>237</v>
      </c>
      <c r="D2532">
        <v>1994</v>
      </c>
      <c r="E2532" t="s">
        <v>7956</v>
      </c>
      <c r="F2532">
        <v>5.9</v>
      </c>
      <c r="G2532">
        <v>5400</v>
      </c>
      <c r="H2532" t="s">
        <v>357</v>
      </c>
      <c r="I2532" t="s">
        <v>8236</v>
      </c>
      <c r="J2532" t="s">
        <v>2096</v>
      </c>
      <c r="K2532" t="s">
        <v>30</v>
      </c>
      <c r="L2532">
        <f>20500000</f>
        <v>20500000</v>
      </c>
      <c r="M2532">
        <v>9979683</v>
      </c>
      <c r="N2532" t="s">
        <v>8237</v>
      </c>
      <c r="O2532">
        <v>94</v>
      </c>
      <c r="P2532" t="str">
        <f>IF(Table1[[#This Row],[score]]&gt;=8.5,"High",IF(Table1[[#This Row],[score]]&gt;=7,"Medium","Low"))</f>
        <v>Low</v>
      </c>
      <c r="Q2532" s="5">
        <f>Table1[[#This Row],[gross]]-Table1[[#This Row],[budget]]</f>
        <v>-10520317</v>
      </c>
      <c r="R2532" s="5" t="str">
        <f>IF(Table1[[#This Row],[Profit]]&gt;0,"Profit","Loss")</f>
        <v>Loss</v>
      </c>
      <c r="S2532" s="6" t="str">
        <f>FLOOR(Table1[[#This Row],[year]]-1900,10)+1900 &amp; "-" &amp; FLOOR(Table1[[#This Row],[year]]-1890,10)+1900</f>
        <v>1990-2000</v>
      </c>
      <c r="T2532" s="14" t="s">
        <v>21835</v>
      </c>
      <c r="AB2532" s="14"/>
    </row>
    <row r="2533" spans="1:28" hidden="1" x14ac:dyDescent="0.3">
      <c r="A2533" t="s">
        <v>8145</v>
      </c>
      <c r="B2533" t="s">
        <v>16</v>
      </c>
      <c r="C2533" t="s">
        <v>63</v>
      </c>
      <c r="D2533">
        <v>1994</v>
      </c>
      <c r="E2533" t="s">
        <v>8049</v>
      </c>
      <c r="F2533">
        <v>7.4</v>
      </c>
      <c r="G2533">
        <v>24000</v>
      </c>
      <c r="H2533" t="s">
        <v>4886</v>
      </c>
      <c r="I2533" t="s">
        <v>4886</v>
      </c>
      <c r="J2533" t="s">
        <v>3326</v>
      </c>
      <c r="K2533" t="s">
        <v>22</v>
      </c>
      <c r="L2533">
        <f>20500000</f>
        <v>20500000</v>
      </c>
      <c r="M2533">
        <v>9914409</v>
      </c>
      <c r="N2533" t="s">
        <v>7509</v>
      </c>
      <c r="O2533">
        <v>121</v>
      </c>
      <c r="P2533" t="str">
        <f>IF(Table1[[#This Row],[score]]&gt;=8.5,"High",IF(Table1[[#This Row],[score]]&gt;=7,"Medium","Low"))</f>
        <v>Medium</v>
      </c>
      <c r="Q2533" s="5">
        <f>Table1[[#This Row],[gross]]-Table1[[#This Row],[budget]]</f>
        <v>-10585591</v>
      </c>
      <c r="R2533" s="5" t="str">
        <f>IF(Table1[[#This Row],[Profit]]&gt;0,"Profit","Loss")</f>
        <v>Loss</v>
      </c>
      <c r="S2533" s="6" t="str">
        <f>FLOOR(Table1[[#This Row],[year]]-1900,10)+1900 &amp; "-" &amp; FLOOR(Table1[[#This Row],[year]]-1890,10)+1900</f>
        <v>1990-2000</v>
      </c>
      <c r="T2533" s="14" t="s">
        <v>21835</v>
      </c>
      <c r="AB2533" s="14"/>
    </row>
    <row r="2534" spans="1:28" hidden="1" x14ac:dyDescent="0.3">
      <c r="A2534" t="s">
        <v>8119</v>
      </c>
      <c r="B2534" t="s">
        <v>337</v>
      </c>
      <c r="C2534" t="s">
        <v>390</v>
      </c>
      <c r="D2534">
        <v>1994</v>
      </c>
      <c r="E2534" t="s">
        <v>7820</v>
      </c>
      <c r="F2534">
        <v>6.5</v>
      </c>
      <c r="G2534">
        <v>23000</v>
      </c>
      <c r="H2534" t="s">
        <v>8120</v>
      </c>
      <c r="I2534" t="s">
        <v>8120</v>
      </c>
      <c r="J2534" t="s">
        <v>8121</v>
      </c>
      <c r="K2534" t="s">
        <v>30</v>
      </c>
      <c r="L2534">
        <v>45000000</v>
      </c>
      <c r="M2534">
        <v>9771658</v>
      </c>
      <c r="N2534" t="s">
        <v>8122</v>
      </c>
      <c r="O2534">
        <v>90</v>
      </c>
      <c r="P2534" t="str">
        <f>IF(Table1[[#This Row],[score]]&gt;=8.5,"High",IF(Table1[[#This Row],[score]]&gt;=7,"Medium","Low"))</f>
        <v>Low</v>
      </c>
      <c r="Q2534" s="5">
        <f>Table1[[#This Row],[gross]]-Table1[[#This Row],[budget]]</f>
        <v>-35228342</v>
      </c>
      <c r="R2534" s="5" t="str">
        <f>IF(Table1[[#This Row],[Profit]]&gt;0,"Profit","Loss")</f>
        <v>Loss</v>
      </c>
      <c r="S2534" s="6" t="str">
        <f>FLOOR(Table1[[#This Row],[year]]-1900,10)+1900 &amp; "-" &amp; FLOOR(Table1[[#This Row],[year]]-1890,10)+1900</f>
        <v>1990-2000</v>
      </c>
      <c r="T2534" s="14" t="s">
        <v>21835</v>
      </c>
      <c r="AB2534" s="14"/>
    </row>
    <row r="2535" spans="1:28" hidden="1" x14ac:dyDescent="0.3">
      <c r="A2535" t="s">
        <v>7919</v>
      </c>
      <c r="B2535" t="s">
        <v>16</v>
      </c>
      <c r="C2535" t="s">
        <v>17</v>
      </c>
      <c r="D2535">
        <v>1994</v>
      </c>
      <c r="E2535" t="s">
        <v>7920</v>
      </c>
      <c r="F2535">
        <v>7.2</v>
      </c>
      <c r="G2535">
        <v>64000</v>
      </c>
      <c r="H2535" t="s">
        <v>126</v>
      </c>
      <c r="I2535" t="s">
        <v>7921</v>
      </c>
      <c r="J2535" t="s">
        <v>661</v>
      </c>
      <c r="K2535" t="s">
        <v>30</v>
      </c>
      <c r="L2535">
        <v>8000000</v>
      </c>
      <c r="M2535">
        <v>8924549</v>
      </c>
      <c r="N2535" t="s">
        <v>2001</v>
      </c>
      <c r="O2535">
        <v>95</v>
      </c>
      <c r="P2535" t="str">
        <f>IF(Table1[[#This Row],[score]]&gt;=8.5,"High",IF(Table1[[#This Row],[score]]&gt;=7,"Medium","Low"))</f>
        <v>Medium</v>
      </c>
      <c r="Q2535" s="5">
        <f>Table1[[#This Row],[gross]]-Table1[[#This Row],[budget]]</f>
        <v>924549</v>
      </c>
      <c r="R2535" s="5" t="str">
        <f>IF(Table1[[#This Row],[Profit]]&gt;0,"Profit","Loss")</f>
        <v>Profit</v>
      </c>
      <c r="S2535" s="6" t="str">
        <f>FLOOR(Table1[[#This Row],[year]]-1900,10)+1900 &amp; "-" &amp; FLOOR(Table1[[#This Row],[year]]-1890,10)+1900</f>
        <v>1990-2000</v>
      </c>
      <c r="T2535" s="14" t="s">
        <v>21835</v>
      </c>
      <c r="AB2535" s="14"/>
    </row>
    <row r="2536" spans="1:28" hidden="1" x14ac:dyDescent="0.3">
      <c r="A2536" t="s">
        <v>8331</v>
      </c>
      <c r="B2536" t="s">
        <v>16</v>
      </c>
      <c r="C2536" t="s">
        <v>41</v>
      </c>
      <c r="D2536">
        <v>1994</v>
      </c>
      <c r="E2536" t="s">
        <v>8008</v>
      </c>
      <c r="F2536">
        <v>6.4</v>
      </c>
      <c r="G2536">
        <v>1400</v>
      </c>
      <c r="H2536" t="s">
        <v>8332</v>
      </c>
      <c r="I2536" t="s">
        <v>8333</v>
      </c>
      <c r="J2536" t="s">
        <v>8334</v>
      </c>
      <c r="K2536" t="s">
        <v>30</v>
      </c>
      <c r="L2536">
        <f>20500000</f>
        <v>20500000</v>
      </c>
      <c r="M2536">
        <v>8880705</v>
      </c>
      <c r="N2536" t="s">
        <v>2067</v>
      </c>
      <c r="O2536">
        <v>110</v>
      </c>
      <c r="P2536" t="str">
        <f>IF(Table1[[#This Row],[score]]&gt;=8.5,"High",IF(Table1[[#This Row],[score]]&gt;=7,"Medium","Low"))</f>
        <v>Low</v>
      </c>
      <c r="Q2536" s="5">
        <f>Table1[[#This Row],[gross]]-Table1[[#This Row],[budget]]</f>
        <v>-11619295</v>
      </c>
      <c r="R2536" s="5" t="str">
        <f>IF(Table1[[#This Row],[Profit]]&gt;0,"Profit","Loss")</f>
        <v>Loss</v>
      </c>
      <c r="S2536" s="6" t="str">
        <f>FLOOR(Table1[[#This Row],[year]]-1900,10)+1900 &amp; "-" &amp; FLOOR(Table1[[#This Row],[year]]-1890,10)+1900</f>
        <v>1990-2000</v>
      </c>
      <c r="T2536" s="14" t="s">
        <v>21835</v>
      </c>
      <c r="AB2536" s="14"/>
    </row>
    <row r="2537" spans="1:28" hidden="1" x14ac:dyDescent="0.3">
      <c r="A2537" t="s">
        <v>8244</v>
      </c>
      <c r="B2537" t="s">
        <v>16</v>
      </c>
      <c r="C2537" t="s">
        <v>52</v>
      </c>
      <c r="D2537">
        <v>1994</v>
      </c>
      <c r="E2537" t="s">
        <v>8245</v>
      </c>
      <c r="F2537">
        <v>5.9</v>
      </c>
      <c r="G2537">
        <v>8500</v>
      </c>
      <c r="H2537" t="s">
        <v>8246</v>
      </c>
      <c r="I2537" t="s">
        <v>8247</v>
      </c>
      <c r="J2537" t="s">
        <v>102</v>
      </c>
      <c r="K2537" t="s">
        <v>30</v>
      </c>
      <c r="L2537">
        <f>20500000</f>
        <v>20500000</v>
      </c>
      <c r="M2537">
        <v>8647042</v>
      </c>
      <c r="N2537" t="s">
        <v>5666</v>
      </c>
      <c r="O2537">
        <v>109</v>
      </c>
      <c r="P2537" t="str">
        <f>IF(Table1[[#This Row],[score]]&gt;=8.5,"High",IF(Table1[[#This Row],[score]]&gt;=7,"Medium","Low"))</f>
        <v>Low</v>
      </c>
      <c r="Q2537" s="5">
        <f>Table1[[#This Row],[gross]]-Table1[[#This Row],[budget]]</f>
        <v>-11852958</v>
      </c>
      <c r="R2537" s="5" t="str">
        <f>IF(Table1[[#This Row],[Profit]]&gt;0,"Profit","Loss")</f>
        <v>Loss</v>
      </c>
      <c r="S2537" s="6" t="str">
        <f>FLOOR(Table1[[#This Row],[year]]-1900,10)+1900 &amp; "-" &amp; FLOOR(Table1[[#This Row],[year]]-1890,10)+1900</f>
        <v>1990-2000</v>
      </c>
      <c r="T2537" s="14" t="s">
        <v>21835</v>
      </c>
      <c r="AB2537" s="14"/>
    </row>
    <row r="2538" spans="1:28" hidden="1" x14ac:dyDescent="0.3">
      <c r="A2538" t="s">
        <v>8240</v>
      </c>
      <c r="B2538" t="s">
        <v>16</v>
      </c>
      <c r="C2538" t="s">
        <v>104</v>
      </c>
      <c r="D2538">
        <v>1994</v>
      </c>
      <c r="E2538" t="s">
        <v>8241</v>
      </c>
      <c r="F2538">
        <v>7.6</v>
      </c>
      <c r="G2538">
        <v>12000</v>
      </c>
      <c r="H2538" t="s">
        <v>5857</v>
      </c>
      <c r="I2538" t="s">
        <v>5857</v>
      </c>
      <c r="J2538" t="s">
        <v>8242</v>
      </c>
      <c r="K2538" t="s">
        <v>30</v>
      </c>
      <c r="L2538">
        <v>3500000</v>
      </c>
      <c r="M2538">
        <v>8094616</v>
      </c>
      <c r="N2538" t="s">
        <v>8243</v>
      </c>
      <c r="O2538">
        <v>114</v>
      </c>
      <c r="P2538" t="str">
        <f>IF(Table1[[#This Row],[score]]&gt;=8.5,"High",IF(Table1[[#This Row],[score]]&gt;=7,"Medium","Low"))</f>
        <v>Medium</v>
      </c>
      <c r="Q2538" s="5">
        <f>Table1[[#This Row],[gross]]-Table1[[#This Row],[budget]]</f>
        <v>4594616</v>
      </c>
      <c r="R2538" s="5" t="str">
        <f>IF(Table1[[#This Row],[Profit]]&gt;0,"Profit","Loss")</f>
        <v>Profit</v>
      </c>
      <c r="S2538" s="6" t="str">
        <f>FLOOR(Table1[[#This Row],[year]]-1900,10)+1900 &amp; "-" &amp; FLOOR(Table1[[#This Row],[year]]-1890,10)+1900</f>
        <v>1990-2000</v>
      </c>
      <c r="T2538" s="14" t="s">
        <v>21835</v>
      </c>
      <c r="AB2538" s="14"/>
    </row>
    <row r="2539" spans="1:28" hidden="1" x14ac:dyDescent="0.3">
      <c r="A2539" t="s">
        <v>8290</v>
      </c>
      <c r="B2539" t="s">
        <v>1974</v>
      </c>
      <c r="C2539" t="s">
        <v>34</v>
      </c>
      <c r="D2539">
        <v>1994</v>
      </c>
      <c r="E2539" t="s">
        <v>7952</v>
      </c>
      <c r="F2539">
        <v>5</v>
      </c>
      <c r="G2539">
        <v>9200</v>
      </c>
      <c r="H2539" t="s">
        <v>6103</v>
      </c>
      <c r="I2539" t="s">
        <v>7030</v>
      </c>
      <c r="J2539" t="s">
        <v>7030</v>
      </c>
      <c r="K2539" t="s">
        <v>30</v>
      </c>
      <c r="L2539">
        <v>30000000</v>
      </c>
      <c r="M2539">
        <v>7941977</v>
      </c>
      <c r="N2539" t="s">
        <v>31</v>
      </c>
      <c r="O2539">
        <v>92</v>
      </c>
      <c r="P2539" t="str">
        <f>IF(Table1[[#This Row],[score]]&gt;=8.5,"High",IF(Table1[[#This Row],[score]]&gt;=7,"Medium","Low"))</f>
        <v>Low</v>
      </c>
      <c r="Q2539" s="5">
        <f>Table1[[#This Row],[gross]]-Table1[[#This Row],[budget]]</f>
        <v>-22058023</v>
      </c>
      <c r="R2539" s="5" t="str">
        <f>IF(Table1[[#This Row],[Profit]]&gt;0,"Profit","Loss")</f>
        <v>Loss</v>
      </c>
      <c r="S2539" s="6" t="str">
        <f>FLOOR(Table1[[#This Row],[year]]-1900,10)+1900 &amp; "-" &amp; FLOOR(Table1[[#This Row],[year]]-1890,10)+1900</f>
        <v>1990-2000</v>
      </c>
      <c r="T2539" s="14" t="s">
        <v>21835</v>
      </c>
      <c r="AB2539" s="14"/>
    </row>
    <row r="2540" spans="1:28" hidden="1" x14ac:dyDescent="0.3">
      <c r="A2540" t="s">
        <v>8128</v>
      </c>
      <c r="B2540" t="s">
        <v>1974</v>
      </c>
      <c r="C2540" t="s">
        <v>34</v>
      </c>
      <c r="D2540">
        <v>1994</v>
      </c>
      <c r="E2540" t="s">
        <v>7306</v>
      </c>
      <c r="F2540">
        <v>5.8</v>
      </c>
      <c r="G2540">
        <v>18000</v>
      </c>
      <c r="H2540" t="s">
        <v>8129</v>
      </c>
      <c r="I2540" t="s">
        <v>8129</v>
      </c>
      <c r="J2540" t="s">
        <v>3222</v>
      </c>
      <c r="K2540" t="s">
        <v>30</v>
      </c>
      <c r="L2540">
        <f>20500000</f>
        <v>20500000</v>
      </c>
      <c r="M2540">
        <v>7924955</v>
      </c>
      <c r="N2540" t="s">
        <v>8130</v>
      </c>
      <c r="O2540">
        <v>94</v>
      </c>
      <c r="P2540" t="str">
        <f>IF(Table1[[#This Row],[score]]&gt;=8.5,"High",IF(Table1[[#This Row],[score]]&gt;=7,"Medium","Low"))</f>
        <v>Low</v>
      </c>
      <c r="Q2540" s="5">
        <f>Table1[[#This Row],[gross]]-Table1[[#This Row],[budget]]</f>
        <v>-12575045</v>
      </c>
      <c r="R2540" s="5" t="str">
        <f>IF(Table1[[#This Row],[Profit]]&gt;0,"Profit","Loss")</f>
        <v>Loss</v>
      </c>
      <c r="S2540" s="6" t="str">
        <f>FLOOR(Table1[[#This Row],[year]]-1900,10)+1900 &amp; "-" &amp; FLOOR(Table1[[#This Row],[year]]-1890,10)+1900</f>
        <v>1990-2000</v>
      </c>
      <c r="T2540" s="14" t="s">
        <v>21835</v>
      </c>
      <c r="AB2540" s="14"/>
    </row>
    <row r="2541" spans="1:28" hidden="1" x14ac:dyDescent="0.3">
      <c r="A2541" t="s">
        <v>8006</v>
      </c>
      <c r="B2541" t="s">
        <v>16</v>
      </c>
      <c r="C2541" t="s">
        <v>41</v>
      </c>
      <c r="D2541">
        <v>1994</v>
      </c>
      <c r="E2541" t="s">
        <v>7750</v>
      </c>
      <c r="F2541">
        <v>6.8</v>
      </c>
      <c r="G2541">
        <v>28000</v>
      </c>
      <c r="H2541" t="s">
        <v>4517</v>
      </c>
      <c r="I2541" t="s">
        <v>4517</v>
      </c>
      <c r="J2541" t="s">
        <v>2146</v>
      </c>
      <c r="K2541" t="s">
        <v>30</v>
      </c>
      <c r="L2541">
        <v>13000000</v>
      </c>
      <c r="M2541">
        <v>7820688</v>
      </c>
      <c r="N2541" t="s">
        <v>7985</v>
      </c>
      <c r="O2541">
        <v>95</v>
      </c>
      <c r="P2541" t="str">
        <f>IF(Table1[[#This Row],[score]]&gt;=8.5,"High",IF(Table1[[#This Row],[score]]&gt;=7,"Medium","Low"))</f>
        <v>Low</v>
      </c>
      <c r="Q2541" s="5">
        <f>Table1[[#This Row],[gross]]-Table1[[#This Row],[budget]]</f>
        <v>-5179312</v>
      </c>
      <c r="R2541" s="5" t="str">
        <f>IF(Table1[[#This Row],[Profit]]&gt;0,"Profit","Loss")</f>
        <v>Loss</v>
      </c>
      <c r="S2541" s="6" t="str">
        <f>FLOOR(Table1[[#This Row],[year]]-1900,10)+1900 &amp; "-" &amp; FLOOR(Table1[[#This Row],[year]]-1890,10)+1900</f>
        <v>1990-2000</v>
      </c>
      <c r="T2541" s="14" t="s">
        <v>21835</v>
      </c>
      <c r="AB2541" s="14"/>
    </row>
    <row r="2542" spans="1:28" hidden="1" x14ac:dyDescent="0.3">
      <c r="A2542" t="s">
        <v>7931</v>
      </c>
      <c r="B2542" t="s">
        <v>16</v>
      </c>
      <c r="C2542" t="s">
        <v>41</v>
      </c>
      <c r="D2542">
        <v>1994</v>
      </c>
      <c r="E2542" t="s">
        <v>7880</v>
      </c>
      <c r="F2542">
        <v>5.9</v>
      </c>
      <c r="G2542">
        <v>10000</v>
      </c>
      <c r="H2542" t="s">
        <v>4340</v>
      </c>
      <c r="I2542" t="s">
        <v>4340</v>
      </c>
      <c r="J2542" t="s">
        <v>6845</v>
      </c>
      <c r="K2542" t="s">
        <v>248</v>
      </c>
      <c r="L2542">
        <f>20500000</f>
        <v>20500000</v>
      </c>
      <c r="M2542">
        <v>7770731</v>
      </c>
      <c r="N2542" t="s">
        <v>7932</v>
      </c>
      <c r="O2542">
        <v>98</v>
      </c>
      <c r="P2542" t="str">
        <f>IF(Table1[[#This Row],[score]]&gt;=8.5,"High",IF(Table1[[#This Row],[score]]&gt;=7,"Medium","Low"))</f>
        <v>Low</v>
      </c>
      <c r="Q2542" s="5">
        <f>Table1[[#This Row],[gross]]-Table1[[#This Row],[budget]]</f>
        <v>-12729269</v>
      </c>
      <c r="R2542" s="5" t="str">
        <f>IF(Table1[[#This Row],[Profit]]&gt;0,"Profit","Loss")</f>
        <v>Loss</v>
      </c>
      <c r="S2542" s="6" t="str">
        <f>FLOOR(Table1[[#This Row],[year]]-1900,10)+1900 &amp; "-" &amp; FLOOR(Table1[[#This Row],[year]]-1890,10)+1900</f>
        <v>1990-2000</v>
      </c>
      <c r="T2542" s="14" t="s">
        <v>21835</v>
      </c>
      <c r="AB2542" s="14"/>
    </row>
    <row r="2543" spans="1:28" hidden="1" x14ac:dyDescent="0.3">
      <c r="A2543" t="s">
        <v>8018</v>
      </c>
      <c r="B2543" t="s">
        <v>16</v>
      </c>
      <c r="C2543" t="s">
        <v>34</v>
      </c>
      <c r="D2543">
        <v>1994</v>
      </c>
      <c r="E2543" t="s">
        <v>7861</v>
      </c>
      <c r="F2543">
        <v>6.2</v>
      </c>
      <c r="G2543">
        <v>11000</v>
      </c>
      <c r="H2543" t="s">
        <v>6867</v>
      </c>
      <c r="I2543" t="s">
        <v>8019</v>
      </c>
      <c r="J2543" t="s">
        <v>1745</v>
      </c>
      <c r="K2543" t="s">
        <v>30</v>
      </c>
      <c r="L2543">
        <v>7400000</v>
      </c>
      <c r="M2543">
        <v>7727256</v>
      </c>
      <c r="N2543" t="s">
        <v>2001</v>
      </c>
      <c r="O2543">
        <v>96</v>
      </c>
      <c r="P2543" t="str">
        <f>IF(Table1[[#This Row],[score]]&gt;=8.5,"High",IF(Table1[[#This Row],[score]]&gt;=7,"Medium","Low"))</f>
        <v>Low</v>
      </c>
      <c r="Q2543" s="5">
        <f>Table1[[#This Row],[gross]]-Table1[[#This Row],[budget]]</f>
        <v>327256</v>
      </c>
      <c r="R2543" s="5" t="str">
        <f>IF(Table1[[#This Row],[Profit]]&gt;0,"Profit","Loss")</f>
        <v>Profit</v>
      </c>
      <c r="S2543" s="6" t="str">
        <f>FLOOR(Table1[[#This Row],[year]]-1900,10)+1900 &amp; "-" &amp; FLOOR(Table1[[#This Row],[year]]-1890,10)+1900</f>
        <v>1990-2000</v>
      </c>
      <c r="T2543" s="14" t="s">
        <v>21835</v>
      </c>
      <c r="AB2543" s="14"/>
    </row>
    <row r="2544" spans="1:28" hidden="1" x14ac:dyDescent="0.3">
      <c r="A2544" t="s">
        <v>8040</v>
      </c>
      <c r="B2544" t="s">
        <v>33</v>
      </c>
      <c r="C2544" t="s">
        <v>41</v>
      </c>
      <c r="D2544">
        <v>1994</v>
      </c>
      <c r="E2544" t="s">
        <v>7517</v>
      </c>
      <c r="F2544">
        <v>5.5</v>
      </c>
      <c r="G2544">
        <v>7100</v>
      </c>
      <c r="H2544" t="s">
        <v>4776</v>
      </c>
      <c r="I2544" t="s">
        <v>8041</v>
      </c>
      <c r="J2544" t="s">
        <v>4283</v>
      </c>
      <c r="K2544" t="s">
        <v>30</v>
      </c>
      <c r="L2544">
        <v>19000000</v>
      </c>
      <c r="M2544">
        <v>7408745</v>
      </c>
      <c r="N2544" t="s">
        <v>50</v>
      </c>
      <c r="O2544">
        <v>90</v>
      </c>
      <c r="P2544" t="str">
        <f>IF(Table1[[#This Row],[score]]&gt;=8.5,"High",IF(Table1[[#This Row],[score]]&gt;=7,"Medium","Low"))</f>
        <v>Low</v>
      </c>
      <c r="Q2544" s="5">
        <f>Table1[[#This Row],[gross]]-Table1[[#This Row],[budget]]</f>
        <v>-11591255</v>
      </c>
      <c r="R2544" s="5" t="str">
        <f>IF(Table1[[#This Row],[Profit]]&gt;0,"Profit","Loss")</f>
        <v>Loss</v>
      </c>
      <c r="S2544" s="6" t="str">
        <f>FLOOR(Table1[[#This Row],[year]]-1900,10)+1900 &amp; "-" &amp; FLOOR(Table1[[#This Row],[year]]-1890,10)+1900</f>
        <v>1990-2000</v>
      </c>
      <c r="T2544" s="14" t="s">
        <v>21835</v>
      </c>
      <c r="AB2544" s="14"/>
    </row>
    <row r="2545" spans="1:28" hidden="1" x14ac:dyDescent="0.3">
      <c r="A2545" t="s">
        <v>8146</v>
      </c>
      <c r="B2545" t="s">
        <v>443</v>
      </c>
      <c r="C2545" t="s">
        <v>41</v>
      </c>
      <c r="D2545">
        <v>1994</v>
      </c>
      <c r="E2545" t="s">
        <v>7878</v>
      </c>
      <c r="F2545">
        <v>7.8</v>
      </c>
      <c r="G2545">
        <v>19000</v>
      </c>
      <c r="H2545" t="s">
        <v>7705</v>
      </c>
      <c r="I2545" t="s">
        <v>7705</v>
      </c>
      <c r="J2545" t="s">
        <v>8147</v>
      </c>
      <c r="K2545" t="s">
        <v>2975</v>
      </c>
      <c r="L2545">
        <f>20500000</f>
        <v>20500000</v>
      </c>
      <c r="M2545">
        <v>7294403</v>
      </c>
      <c r="N2545" t="s">
        <v>7707</v>
      </c>
      <c r="O2545">
        <v>124</v>
      </c>
      <c r="P2545" t="str">
        <f>IF(Table1[[#This Row],[score]]&gt;=8.5,"High",IF(Table1[[#This Row],[score]]&gt;=7,"Medium","Low"))</f>
        <v>Medium</v>
      </c>
      <c r="Q2545" s="5">
        <f>Table1[[#This Row],[gross]]-Table1[[#This Row],[budget]]</f>
        <v>-13205597</v>
      </c>
      <c r="R2545" s="5" t="str">
        <f>IF(Table1[[#This Row],[Profit]]&gt;0,"Profit","Loss")</f>
        <v>Loss</v>
      </c>
      <c r="S2545" s="6" t="str">
        <f>FLOOR(Table1[[#This Row],[year]]-1900,10)+1900 &amp; "-" &amp; FLOOR(Table1[[#This Row],[year]]-1890,10)+1900</f>
        <v>1990-2000</v>
      </c>
      <c r="T2545" s="14" t="s">
        <v>21835</v>
      </c>
      <c r="AB2545" s="14"/>
    </row>
    <row r="2546" spans="1:28" hidden="1" x14ac:dyDescent="0.3">
      <c r="A2546" t="s">
        <v>8308</v>
      </c>
      <c r="B2546" t="s">
        <v>1974</v>
      </c>
      <c r="C2546" t="s">
        <v>41</v>
      </c>
      <c r="D2546">
        <v>1994</v>
      </c>
      <c r="E2546" t="s">
        <v>7829</v>
      </c>
      <c r="F2546">
        <v>7</v>
      </c>
      <c r="G2546">
        <v>5800</v>
      </c>
      <c r="H2546" t="s">
        <v>5861</v>
      </c>
      <c r="I2546" t="s">
        <v>5861</v>
      </c>
      <c r="J2546" t="s">
        <v>8309</v>
      </c>
      <c r="K2546" t="s">
        <v>30</v>
      </c>
      <c r="L2546">
        <v>3200000</v>
      </c>
      <c r="M2546">
        <v>7266973</v>
      </c>
      <c r="N2546" t="s">
        <v>8310</v>
      </c>
      <c r="O2546">
        <v>101</v>
      </c>
      <c r="P2546" t="str">
        <f>IF(Table1[[#This Row],[score]]&gt;=8.5,"High",IF(Table1[[#This Row],[score]]&gt;=7,"Medium","Low"))</f>
        <v>Medium</v>
      </c>
      <c r="Q2546" s="5">
        <f>Table1[[#This Row],[gross]]-Table1[[#This Row],[budget]]</f>
        <v>4066973</v>
      </c>
      <c r="R2546" s="5" t="str">
        <f>IF(Table1[[#This Row],[Profit]]&gt;0,"Profit","Loss")</f>
        <v>Profit</v>
      </c>
      <c r="S2546" s="6" t="str">
        <f>FLOOR(Table1[[#This Row],[year]]-1900,10)+1900 &amp; "-" &amp; FLOOR(Table1[[#This Row],[year]]-1890,10)+1900</f>
        <v>1990-2000</v>
      </c>
      <c r="T2546" s="14" t="s">
        <v>21835</v>
      </c>
      <c r="AB2546" s="14"/>
    </row>
    <row r="2547" spans="1:28" hidden="1" x14ac:dyDescent="0.3">
      <c r="A2547" t="s">
        <v>7955</v>
      </c>
      <c r="B2547" t="s">
        <v>33</v>
      </c>
      <c r="C2547" t="s">
        <v>25</v>
      </c>
      <c r="D2547">
        <v>1994</v>
      </c>
      <c r="E2547" t="s">
        <v>7956</v>
      </c>
      <c r="F2547">
        <v>4.5</v>
      </c>
      <c r="G2547">
        <v>13000</v>
      </c>
      <c r="H2547" t="s">
        <v>2043</v>
      </c>
      <c r="I2547" t="s">
        <v>7957</v>
      </c>
      <c r="J2547" t="s">
        <v>7606</v>
      </c>
      <c r="K2547" t="s">
        <v>30</v>
      </c>
      <c r="L2547">
        <v>40000000</v>
      </c>
      <c r="M2547">
        <v>7182747</v>
      </c>
      <c r="N2547" t="s">
        <v>5059</v>
      </c>
      <c r="O2547">
        <v>87</v>
      </c>
      <c r="P2547" t="str">
        <f>IF(Table1[[#This Row],[score]]&gt;=8.5,"High",IF(Table1[[#This Row],[score]]&gt;=7,"Medium","Low"))</f>
        <v>Low</v>
      </c>
      <c r="Q2547" s="5">
        <f>Table1[[#This Row],[gross]]-Table1[[#This Row],[budget]]</f>
        <v>-32817253</v>
      </c>
      <c r="R2547" s="5" t="str">
        <f>IF(Table1[[#This Row],[Profit]]&gt;0,"Profit","Loss")</f>
        <v>Loss</v>
      </c>
      <c r="S2547" s="6" t="str">
        <f>FLOOR(Table1[[#This Row],[year]]-1900,10)+1900 &amp; "-" &amp; FLOOR(Table1[[#This Row],[year]]-1890,10)+1900</f>
        <v>1990-2000</v>
      </c>
      <c r="T2547" s="14" t="s">
        <v>21835</v>
      </c>
      <c r="AB2547" s="14"/>
    </row>
    <row r="2548" spans="1:28" hidden="1" x14ac:dyDescent="0.3">
      <c r="A2548" t="s">
        <v>7983</v>
      </c>
      <c r="B2548" t="s">
        <v>16</v>
      </c>
      <c r="C2548" t="s">
        <v>41</v>
      </c>
      <c r="D2548">
        <v>1994</v>
      </c>
      <c r="E2548" t="s">
        <v>7813</v>
      </c>
      <c r="F2548">
        <v>4.3</v>
      </c>
      <c r="G2548">
        <v>6600</v>
      </c>
      <c r="H2548" t="s">
        <v>1219</v>
      </c>
      <c r="I2548" t="s">
        <v>7859</v>
      </c>
      <c r="J2548" t="s">
        <v>7984</v>
      </c>
      <c r="K2548" t="s">
        <v>30</v>
      </c>
      <c r="L2548">
        <v>25000000</v>
      </c>
      <c r="M2548">
        <v>6841570</v>
      </c>
      <c r="N2548" t="s">
        <v>7985</v>
      </c>
      <c r="O2548">
        <v>113</v>
      </c>
      <c r="P2548" t="str">
        <f>IF(Table1[[#This Row],[score]]&gt;=8.5,"High",IF(Table1[[#This Row],[score]]&gt;=7,"Medium","Low"))</f>
        <v>Low</v>
      </c>
      <c r="Q2548" s="5">
        <f>Table1[[#This Row],[gross]]-Table1[[#This Row],[budget]]</f>
        <v>-18158430</v>
      </c>
      <c r="R2548" s="5" t="str">
        <f>IF(Table1[[#This Row],[Profit]]&gt;0,"Profit","Loss")</f>
        <v>Loss</v>
      </c>
      <c r="S2548" s="6" t="str">
        <f>FLOOR(Table1[[#This Row],[year]]-1900,10)+1900 &amp; "-" &amp; FLOOR(Table1[[#This Row],[year]]-1890,10)+1900</f>
        <v>1990-2000</v>
      </c>
      <c r="T2548" s="14" t="s">
        <v>21835</v>
      </c>
      <c r="AB2548" s="14"/>
    </row>
    <row r="2549" spans="1:28" hidden="1" x14ac:dyDescent="0.3">
      <c r="A2549" t="s">
        <v>8258</v>
      </c>
      <c r="B2549" t="s">
        <v>1974</v>
      </c>
      <c r="C2549" t="s">
        <v>41</v>
      </c>
      <c r="D2549">
        <v>1994</v>
      </c>
      <c r="E2549" t="s">
        <v>7923</v>
      </c>
      <c r="F2549">
        <v>5.4</v>
      </c>
      <c r="G2549">
        <v>11000</v>
      </c>
      <c r="H2549" t="s">
        <v>1569</v>
      </c>
      <c r="I2549" t="s">
        <v>1569</v>
      </c>
      <c r="J2549" t="s">
        <v>839</v>
      </c>
      <c r="K2549" t="s">
        <v>30</v>
      </c>
      <c r="L2549">
        <v>15000000</v>
      </c>
      <c r="M2549">
        <v>6821850</v>
      </c>
      <c r="N2549" t="s">
        <v>2075</v>
      </c>
      <c r="O2549">
        <v>97</v>
      </c>
      <c r="P2549" t="str">
        <f>IF(Table1[[#This Row],[score]]&gt;=8.5,"High",IF(Table1[[#This Row],[score]]&gt;=7,"Medium","Low"))</f>
        <v>Low</v>
      </c>
      <c r="Q2549" s="5">
        <f>Table1[[#This Row],[gross]]-Table1[[#This Row],[budget]]</f>
        <v>-8178150</v>
      </c>
      <c r="R2549" s="5" t="str">
        <f>IF(Table1[[#This Row],[Profit]]&gt;0,"Profit","Loss")</f>
        <v>Loss</v>
      </c>
      <c r="S2549" s="6" t="str">
        <f>FLOOR(Table1[[#This Row],[year]]-1900,10)+1900 &amp; "-" &amp; FLOOR(Table1[[#This Row],[year]]-1890,10)+1900</f>
        <v>1990-2000</v>
      </c>
      <c r="T2549" s="14" t="s">
        <v>21835</v>
      </c>
      <c r="AB2549" s="14"/>
    </row>
    <row r="2550" spans="1:28" hidden="1" x14ac:dyDescent="0.3">
      <c r="A2550" t="s">
        <v>8153</v>
      </c>
      <c r="B2550" t="s">
        <v>16</v>
      </c>
      <c r="C2550" t="s">
        <v>41</v>
      </c>
      <c r="D2550">
        <v>1994</v>
      </c>
      <c r="E2550" t="s">
        <v>7838</v>
      </c>
      <c r="F2550">
        <v>5.9</v>
      </c>
      <c r="G2550">
        <v>12000</v>
      </c>
      <c r="H2550" t="s">
        <v>115</v>
      </c>
      <c r="I2550" t="s">
        <v>8154</v>
      </c>
      <c r="J2550" t="s">
        <v>3025</v>
      </c>
      <c r="K2550" t="s">
        <v>30</v>
      </c>
      <c r="L2550">
        <v>25000000</v>
      </c>
      <c r="M2550">
        <v>6562513</v>
      </c>
      <c r="N2550" t="s">
        <v>6267</v>
      </c>
      <c r="O2550">
        <v>118</v>
      </c>
      <c r="P2550" t="str">
        <f>IF(Table1[[#This Row],[score]]&gt;=8.5,"High",IF(Table1[[#This Row],[score]]&gt;=7,"Medium","Low"))</f>
        <v>Low</v>
      </c>
      <c r="Q2550" s="5">
        <f>Table1[[#This Row],[gross]]-Table1[[#This Row],[budget]]</f>
        <v>-18437487</v>
      </c>
      <c r="R2550" s="5" t="str">
        <f>IF(Table1[[#This Row],[Profit]]&gt;0,"Profit","Loss")</f>
        <v>Loss</v>
      </c>
      <c r="S2550" s="6" t="str">
        <f>FLOOR(Table1[[#This Row],[year]]-1900,10)+1900 &amp; "-" &amp; FLOOR(Table1[[#This Row],[year]]-1890,10)+1900</f>
        <v>1990-2000</v>
      </c>
      <c r="T2550" s="14" t="s">
        <v>21835</v>
      </c>
      <c r="AB2550" s="14"/>
    </row>
    <row r="2551" spans="1:28" hidden="1" x14ac:dyDescent="0.3">
      <c r="A2551" t="s">
        <v>8073</v>
      </c>
      <c r="B2551" t="s">
        <v>33</v>
      </c>
      <c r="C2551" t="s">
        <v>17</v>
      </c>
      <c r="D2551">
        <v>1994</v>
      </c>
      <c r="E2551" t="s">
        <v>7920</v>
      </c>
      <c r="F2551">
        <v>7.5</v>
      </c>
      <c r="G2551">
        <v>7400</v>
      </c>
      <c r="H2551" t="s">
        <v>1831</v>
      </c>
      <c r="I2551" t="s">
        <v>8074</v>
      </c>
      <c r="J2551" t="s">
        <v>8075</v>
      </c>
      <c r="K2551" t="s">
        <v>30</v>
      </c>
      <c r="L2551">
        <v>3000000</v>
      </c>
      <c r="M2551">
        <v>6159269</v>
      </c>
      <c r="N2551" t="s">
        <v>8076</v>
      </c>
      <c r="O2551">
        <v>103</v>
      </c>
      <c r="P2551" t="str">
        <f>IF(Table1[[#This Row],[score]]&gt;=8.5,"High",IF(Table1[[#This Row],[score]]&gt;=7,"Medium","Low"))</f>
        <v>Medium</v>
      </c>
      <c r="Q2551" s="5">
        <f>Table1[[#This Row],[gross]]-Table1[[#This Row],[budget]]</f>
        <v>3159269</v>
      </c>
      <c r="R2551" s="5" t="str">
        <f>IF(Table1[[#This Row],[Profit]]&gt;0,"Profit","Loss")</f>
        <v>Profit</v>
      </c>
      <c r="S2551" s="6" t="str">
        <f>FLOOR(Table1[[#This Row],[year]]-1900,10)+1900 &amp; "-" &amp; FLOOR(Table1[[#This Row],[year]]-1890,10)+1900</f>
        <v>1990-2000</v>
      </c>
      <c r="T2551" s="14" t="s">
        <v>21835</v>
      </c>
      <c r="AB2551" s="14"/>
    </row>
    <row r="2552" spans="1:28" hidden="1" x14ac:dyDescent="0.3">
      <c r="A2552" t="s">
        <v>8203</v>
      </c>
      <c r="B2552" t="s">
        <v>1974</v>
      </c>
      <c r="C2552" t="s">
        <v>25</v>
      </c>
      <c r="D2552">
        <v>1994</v>
      </c>
      <c r="E2552" t="s">
        <v>8204</v>
      </c>
      <c r="F2552">
        <v>5.9</v>
      </c>
      <c r="G2552">
        <v>13000</v>
      </c>
      <c r="H2552" t="s">
        <v>3480</v>
      </c>
      <c r="I2552" t="s">
        <v>3480</v>
      </c>
      <c r="J2552" t="s">
        <v>1519</v>
      </c>
      <c r="K2552" t="s">
        <v>30</v>
      </c>
      <c r="L2552">
        <f>20500000</f>
        <v>20500000</v>
      </c>
      <c r="M2552">
        <v>6017509</v>
      </c>
      <c r="N2552" t="s">
        <v>1410</v>
      </c>
      <c r="O2552">
        <v>111</v>
      </c>
      <c r="P2552" t="str">
        <f>IF(Table1[[#This Row],[score]]&gt;=8.5,"High",IF(Table1[[#This Row],[score]]&gt;=7,"Medium","Low"))</f>
        <v>Low</v>
      </c>
      <c r="Q2552" s="5">
        <f>Table1[[#This Row],[gross]]-Table1[[#This Row],[budget]]</f>
        <v>-14482491</v>
      </c>
      <c r="R2552" s="5" t="str">
        <f>IF(Table1[[#This Row],[Profit]]&gt;0,"Profit","Loss")</f>
        <v>Loss</v>
      </c>
      <c r="S2552" s="6" t="str">
        <f>FLOOR(Table1[[#This Row],[year]]-1900,10)+1900 &amp; "-" &amp; FLOOR(Table1[[#This Row],[year]]-1890,10)+1900</f>
        <v>1990-2000</v>
      </c>
      <c r="T2552" s="14" t="s">
        <v>21835</v>
      </c>
      <c r="AB2552" s="14"/>
    </row>
    <row r="2553" spans="1:28" hidden="1" x14ac:dyDescent="0.3">
      <c r="A2553" t="s">
        <v>7908</v>
      </c>
      <c r="B2553" t="s">
        <v>16</v>
      </c>
      <c r="C2553" t="s">
        <v>63</v>
      </c>
      <c r="D2553">
        <v>1994</v>
      </c>
      <c r="E2553" t="s">
        <v>7909</v>
      </c>
      <c r="F2553">
        <v>7.8</v>
      </c>
      <c r="G2553">
        <v>168000</v>
      </c>
      <c r="H2553" t="s">
        <v>2638</v>
      </c>
      <c r="I2553" t="s">
        <v>7910</v>
      </c>
      <c r="J2553" t="s">
        <v>5628</v>
      </c>
      <c r="K2553" t="s">
        <v>30</v>
      </c>
      <c r="L2553">
        <v>18000000</v>
      </c>
      <c r="M2553">
        <v>5887457</v>
      </c>
      <c r="N2553" t="s">
        <v>2067</v>
      </c>
      <c r="O2553">
        <v>127</v>
      </c>
      <c r="P2553" t="str">
        <f>IF(Table1[[#This Row],[score]]&gt;=8.5,"High",IF(Table1[[#This Row],[score]]&gt;=7,"Medium","Low"))</f>
        <v>Medium</v>
      </c>
      <c r="Q2553" s="5">
        <f>Table1[[#This Row],[gross]]-Table1[[#This Row],[budget]]</f>
        <v>-12112543</v>
      </c>
      <c r="R2553" s="5" t="str">
        <f>IF(Table1[[#This Row],[Profit]]&gt;0,"Profit","Loss")</f>
        <v>Loss</v>
      </c>
      <c r="S2553" s="6" t="str">
        <f>FLOOR(Table1[[#This Row],[year]]-1900,10)+1900 &amp; "-" &amp; FLOOR(Table1[[#This Row],[year]]-1890,10)+1900</f>
        <v>1990-2000</v>
      </c>
      <c r="T2553" s="14" t="s">
        <v>21835</v>
      </c>
      <c r="AB2553" s="14"/>
    </row>
    <row r="2554" spans="1:28" hidden="1" x14ac:dyDescent="0.3">
      <c r="A2554" t="s">
        <v>7899</v>
      </c>
      <c r="B2554" t="s">
        <v>16</v>
      </c>
      <c r="C2554" t="s">
        <v>104</v>
      </c>
      <c r="D2554">
        <v>1994</v>
      </c>
      <c r="E2554" t="s">
        <v>7900</v>
      </c>
      <c r="F2554">
        <v>7.1</v>
      </c>
      <c r="G2554">
        <v>22000</v>
      </c>
      <c r="H2554" t="s">
        <v>5261</v>
      </c>
      <c r="I2554" t="s">
        <v>7901</v>
      </c>
      <c r="J2554" t="s">
        <v>7902</v>
      </c>
      <c r="K2554" t="s">
        <v>22</v>
      </c>
      <c r="L2554">
        <v>2500000</v>
      </c>
      <c r="M2554">
        <v>5842603</v>
      </c>
      <c r="N2554" t="s">
        <v>1029</v>
      </c>
      <c r="O2554">
        <v>110</v>
      </c>
      <c r="P2554" t="str">
        <f>IF(Table1[[#This Row],[score]]&gt;=8.5,"High",IF(Table1[[#This Row],[score]]&gt;=7,"Medium","Low"))</f>
        <v>Medium</v>
      </c>
      <c r="Q2554" s="5">
        <f>Table1[[#This Row],[gross]]-Table1[[#This Row],[budget]]</f>
        <v>3342603</v>
      </c>
      <c r="R2554" s="5" t="str">
        <f>IF(Table1[[#This Row],[Profit]]&gt;0,"Profit","Loss")</f>
        <v>Profit</v>
      </c>
      <c r="S2554" s="6" t="str">
        <f>FLOOR(Table1[[#This Row],[year]]-1900,10)+1900 &amp; "-" &amp; FLOOR(Table1[[#This Row],[year]]-1890,10)+1900</f>
        <v>1990-2000</v>
      </c>
      <c r="T2554" s="14" t="s">
        <v>21835</v>
      </c>
      <c r="AB2554" s="14"/>
    </row>
    <row r="2555" spans="1:28" hidden="1" x14ac:dyDescent="0.3">
      <c r="A2555" t="s">
        <v>7942</v>
      </c>
      <c r="B2555" t="s">
        <v>1974</v>
      </c>
      <c r="C2555" t="s">
        <v>41</v>
      </c>
      <c r="D2555">
        <v>1994</v>
      </c>
      <c r="E2555" t="s">
        <v>7841</v>
      </c>
      <c r="F2555">
        <v>6.1</v>
      </c>
      <c r="G2555">
        <v>47000</v>
      </c>
      <c r="H2555" t="s">
        <v>4440</v>
      </c>
      <c r="I2555" t="s">
        <v>7943</v>
      </c>
      <c r="J2555" t="s">
        <v>6863</v>
      </c>
      <c r="K2555" t="s">
        <v>30</v>
      </c>
      <c r="L2555">
        <f>20500000</f>
        <v>20500000</v>
      </c>
      <c r="M2555">
        <v>5751882</v>
      </c>
      <c r="N2555" t="s">
        <v>180</v>
      </c>
      <c r="O2555">
        <v>92</v>
      </c>
      <c r="P2555" t="str">
        <f>IF(Table1[[#This Row],[score]]&gt;=8.5,"High",IF(Table1[[#This Row],[score]]&gt;=7,"Medium","Low"))</f>
        <v>Low</v>
      </c>
      <c r="Q2555" s="5">
        <f>Table1[[#This Row],[gross]]-Table1[[#This Row],[budget]]</f>
        <v>-14748118</v>
      </c>
      <c r="R2555" s="5" t="str">
        <f>IF(Table1[[#This Row],[Profit]]&gt;0,"Profit","Loss")</f>
        <v>Loss</v>
      </c>
      <c r="S2555" s="6" t="str">
        <f>FLOOR(Table1[[#This Row],[year]]-1900,10)+1900 &amp; "-" &amp; FLOOR(Table1[[#This Row],[year]]-1890,10)+1900</f>
        <v>1990-2000</v>
      </c>
      <c r="T2555" s="14" t="s">
        <v>21835</v>
      </c>
      <c r="AB2555" s="14"/>
    </row>
    <row r="2556" spans="1:28" hidden="1" x14ac:dyDescent="0.3">
      <c r="A2556" t="s">
        <v>8184</v>
      </c>
      <c r="B2556" t="s">
        <v>337</v>
      </c>
      <c r="C2556" t="s">
        <v>25</v>
      </c>
      <c r="D2556">
        <v>1994</v>
      </c>
      <c r="E2556" t="s">
        <v>7829</v>
      </c>
      <c r="F2556">
        <v>6.6</v>
      </c>
      <c r="G2556">
        <v>9500</v>
      </c>
      <c r="H2556" t="s">
        <v>8185</v>
      </c>
      <c r="I2556" t="s">
        <v>8186</v>
      </c>
      <c r="J2556" t="s">
        <v>8187</v>
      </c>
      <c r="K2556" t="s">
        <v>22</v>
      </c>
      <c r="L2556">
        <f>20500000</f>
        <v>20500000</v>
      </c>
      <c r="M2556">
        <v>4630377</v>
      </c>
      <c r="N2556" t="s">
        <v>23</v>
      </c>
      <c r="O2556">
        <v>88</v>
      </c>
      <c r="P2556" t="str">
        <f>IF(Table1[[#This Row],[score]]&gt;=8.5,"High",IF(Table1[[#This Row],[score]]&gt;=7,"Medium","Low"))</f>
        <v>Low</v>
      </c>
      <c r="Q2556" s="5">
        <f>Table1[[#This Row],[gross]]-Table1[[#This Row],[budget]]</f>
        <v>-15869623</v>
      </c>
      <c r="R2556" s="5" t="str">
        <f>IF(Table1[[#This Row],[Profit]]&gt;0,"Profit","Loss")</f>
        <v>Loss</v>
      </c>
      <c r="S2556" s="6" t="str">
        <f>FLOOR(Table1[[#This Row],[year]]-1900,10)+1900 &amp; "-" &amp; FLOOR(Table1[[#This Row],[year]]-1890,10)+1900</f>
        <v>1990-2000</v>
      </c>
      <c r="T2556" s="14" t="s">
        <v>21835</v>
      </c>
      <c r="AB2556" s="14"/>
    </row>
    <row r="2557" spans="1:28" hidden="1" x14ac:dyDescent="0.3">
      <c r="A2557" t="s">
        <v>8071</v>
      </c>
      <c r="B2557" t="s">
        <v>1974</v>
      </c>
      <c r="C2557" t="s">
        <v>25</v>
      </c>
      <c r="D2557">
        <v>1994</v>
      </c>
      <c r="E2557" t="s">
        <v>7850</v>
      </c>
      <c r="F2557">
        <v>4.8</v>
      </c>
      <c r="G2557">
        <v>5200</v>
      </c>
      <c r="H2557" t="s">
        <v>1443</v>
      </c>
      <c r="I2557" t="s">
        <v>8072</v>
      </c>
      <c r="J2557" t="s">
        <v>1841</v>
      </c>
      <c r="K2557" t="s">
        <v>30</v>
      </c>
      <c r="L2557">
        <f>20500000</f>
        <v>20500000</v>
      </c>
      <c r="M2557">
        <v>4412297</v>
      </c>
      <c r="N2557" t="s">
        <v>4109</v>
      </c>
      <c r="O2557">
        <v>107</v>
      </c>
      <c r="P2557" t="str">
        <f>IF(Table1[[#This Row],[score]]&gt;=8.5,"High",IF(Table1[[#This Row],[score]]&gt;=7,"Medium","Low"))</f>
        <v>Low</v>
      </c>
      <c r="Q2557" s="5">
        <f>Table1[[#This Row],[gross]]-Table1[[#This Row],[budget]]</f>
        <v>-16087703</v>
      </c>
      <c r="R2557" s="5" t="str">
        <f>IF(Table1[[#This Row],[Profit]]&gt;0,"Profit","Loss")</f>
        <v>Loss</v>
      </c>
      <c r="S2557" s="6" t="str">
        <f>FLOOR(Table1[[#This Row],[year]]-1900,10)+1900 &amp; "-" &amp; FLOOR(Table1[[#This Row],[year]]-1890,10)+1900</f>
        <v>1990-2000</v>
      </c>
      <c r="T2557" s="14" t="s">
        <v>21835</v>
      </c>
      <c r="AB2557" s="14"/>
    </row>
    <row r="2558" spans="1:28" hidden="1" x14ac:dyDescent="0.3">
      <c r="A2558" t="s">
        <v>8176</v>
      </c>
      <c r="B2558" t="s">
        <v>16</v>
      </c>
      <c r="C2558" t="s">
        <v>41</v>
      </c>
      <c r="D2558">
        <v>1994</v>
      </c>
      <c r="E2558" t="s">
        <v>8008</v>
      </c>
      <c r="F2558">
        <v>6.1</v>
      </c>
      <c r="G2558">
        <v>11000</v>
      </c>
      <c r="H2558" t="s">
        <v>4147</v>
      </c>
      <c r="I2558" t="s">
        <v>8177</v>
      </c>
      <c r="J2558" t="s">
        <v>6848</v>
      </c>
      <c r="K2558" t="s">
        <v>22</v>
      </c>
      <c r="L2558">
        <f>20500000</f>
        <v>20500000</v>
      </c>
      <c r="M2558">
        <v>4352094</v>
      </c>
      <c r="N2558" t="s">
        <v>8178</v>
      </c>
      <c r="O2558">
        <v>96</v>
      </c>
      <c r="P2558" t="str">
        <f>IF(Table1[[#This Row],[score]]&gt;=8.5,"High",IF(Table1[[#This Row],[score]]&gt;=7,"Medium","Low"))</f>
        <v>Low</v>
      </c>
      <c r="Q2558" s="5">
        <f>Table1[[#This Row],[gross]]-Table1[[#This Row],[budget]]</f>
        <v>-16147906</v>
      </c>
      <c r="R2558" s="5" t="str">
        <f>IF(Table1[[#This Row],[Profit]]&gt;0,"Profit","Loss")</f>
        <v>Loss</v>
      </c>
      <c r="S2558" s="6" t="str">
        <f>FLOOR(Table1[[#This Row],[year]]-1900,10)+1900 &amp; "-" &amp; FLOOR(Table1[[#This Row],[year]]-1890,10)+1900</f>
        <v>1990-2000</v>
      </c>
      <c r="T2558" s="14" t="s">
        <v>21835</v>
      </c>
      <c r="AB2558" s="14"/>
    </row>
    <row r="2559" spans="1:28" hidden="1" x14ac:dyDescent="0.3">
      <c r="A2559" t="s">
        <v>8051</v>
      </c>
      <c r="B2559" t="s">
        <v>1974</v>
      </c>
      <c r="C2559" t="s">
        <v>41</v>
      </c>
      <c r="D2559">
        <v>1994</v>
      </c>
      <c r="E2559" t="s">
        <v>8052</v>
      </c>
      <c r="F2559">
        <v>6.6</v>
      </c>
      <c r="G2559">
        <v>12000</v>
      </c>
      <c r="H2559" t="s">
        <v>5013</v>
      </c>
      <c r="I2559" t="s">
        <v>8053</v>
      </c>
      <c r="J2559" t="s">
        <v>8054</v>
      </c>
      <c r="K2559" t="s">
        <v>30</v>
      </c>
      <c r="L2559">
        <v>8000000</v>
      </c>
      <c r="M2559">
        <v>4330020</v>
      </c>
      <c r="N2559" t="s">
        <v>180</v>
      </c>
      <c r="O2559">
        <v>79</v>
      </c>
      <c r="P2559" t="str">
        <f>IF(Table1[[#This Row],[score]]&gt;=8.5,"High",IF(Table1[[#This Row],[score]]&gt;=7,"Medium","Low"))</f>
        <v>Low</v>
      </c>
      <c r="Q2559" s="5">
        <f>Table1[[#This Row],[gross]]-Table1[[#This Row],[budget]]</f>
        <v>-3669980</v>
      </c>
      <c r="R2559" s="5" t="str">
        <f>IF(Table1[[#This Row],[Profit]]&gt;0,"Profit","Loss")</f>
        <v>Loss</v>
      </c>
      <c r="S2559" s="6" t="str">
        <f>FLOOR(Table1[[#This Row],[year]]-1900,10)+1900 &amp; "-" &amp; FLOOR(Table1[[#This Row],[year]]-1890,10)+1900</f>
        <v>1990-2000</v>
      </c>
      <c r="T2559" s="14" t="s">
        <v>21835</v>
      </c>
      <c r="AB2559" s="14"/>
    </row>
    <row r="2560" spans="1:28" hidden="1" x14ac:dyDescent="0.3">
      <c r="A2560" t="s">
        <v>8037</v>
      </c>
      <c r="B2560" t="s">
        <v>16</v>
      </c>
      <c r="C2560" t="s">
        <v>17</v>
      </c>
      <c r="D2560">
        <v>1994</v>
      </c>
      <c r="E2560" t="s">
        <v>8038</v>
      </c>
      <c r="F2560">
        <v>7.1</v>
      </c>
      <c r="G2560">
        <v>19000</v>
      </c>
      <c r="H2560" t="s">
        <v>6545</v>
      </c>
      <c r="I2560" t="s">
        <v>6545</v>
      </c>
      <c r="J2560" t="s">
        <v>8039</v>
      </c>
      <c r="K2560" t="s">
        <v>195</v>
      </c>
      <c r="L2560">
        <f>20500000</f>
        <v>20500000</v>
      </c>
      <c r="M2560">
        <v>4221036</v>
      </c>
      <c r="N2560" t="s">
        <v>6547</v>
      </c>
      <c r="O2560">
        <v>103</v>
      </c>
      <c r="P2560" t="str">
        <f>IF(Table1[[#This Row],[score]]&gt;=8.5,"High",IF(Table1[[#This Row],[score]]&gt;=7,"Medium","Low"))</f>
        <v>Medium</v>
      </c>
      <c r="Q2560" s="5">
        <f>Table1[[#This Row],[gross]]-Table1[[#This Row],[budget]]</f>
        <v>-16278964</v>
      </c>
      <c r="R2560" s="5" t="str">
        <f>IF(Table1[[#This Row],[Profit]]&gt;0,"Profit","Loss")</f>
        <v>Loss</v>
      </c>
      <c r="S2560" s="6" t="str">
        <f>FLOOR(Table1[[#This Row],[year]]-1900,10)+1900 &amp; "-" &amp; FLOOR(Table1[[#This Row],[year]]-1890,10)+1900</f>
        <v>1990-2000</v>
      </c>
      <c r="T2560" s="14" t="s">
        <v>21835</v>
      </c>
      <c r="AB2560" s="14"/>
    </row>
    <row r="2561" spans="1:28" hidden="1" x14ac:dyDescent="0.3">
      <c r="A2561" t="s">
        <v>8303</v>
      </c>
      <c r="B2561" t="s">
        <v>16</v>
      </c>
      <c r="C2561" t="s">
        <v>17</v>
      </c>
      <c r="D2561">
        <v>1994</v>
      </c>
      <c r="E2561" t="s">
        <v>8038</v>
      </c>
      <c r="F2561">
        <v>7.1</v>
      </c>
      <c r="G2561">
        <v>9800</v>
      </c>
      <c r="H2561" t="s">
        <v>8304</v>
      </c>
      <c r="I2561" t="s">
        <v>8305</v>
      </c>
      <c r="J2561" t="s">
        <v>8306</v>
      </c>
      <c r="K2561" t="s">
        <v>22</v>
      </c>
      <c r="L2561">
        <f>20500000</f>
        <v>20500000</v>
      </c>
      <c r="M2561">
        <v>4165845</v>
      </c>
      <c r="N2561" t="s">
        <v>6500</v>
      </c>
      <c r="O2561">
        <v>98</v>
      </c>
      <c r="P2561" t="str">
        <f>IF(Table1[[#This Row],[score]]&gt;=8.5,"High",IF(Table1[[#This Row],[score]]&gt;=7,"Medium","Low"))</f>
        <v>Medium</v>
      </c>
      <c r="Q2561" s="5">
        <f>Table1[[#This Row],[gross]]-Table1[[#This Row],[budget]]</f>
        <v>-16334155</v>
      </c>
      <c r="R2561" s="5" t="str">
        <f>IF(Table1[[#This Row],[Profit]]&gt;0,"Profit","Loss")</f>
        <v>Loss</v>
      </c>
      <c r="S2561" s="6" t="str">
        <f>FLOOR(Table1[[#This Row],[year]]-1900,10)+1900 &amp; "-" &amp; FLOOR(Table1[[#This Row],[year]]-1890,10)+1900</f>
        <v>1990-2000</v>
      </c>
      <c r="T2561" s="14" t="s">
        <v>21835</v>
      </c>
      <c r="AB2561" s="14"/>
    </row>
    <row r="2562" spans="1:28" hidden="1" x14ac:dyDescent="0.3">
      <c r="A2562" t="s">
        <v>8336</v>
      </c>
      <c r="B2562" t="s">
        <v>16</v>
      </c>
      <c r="C2562" t="s">
        <v>104</v>
      </c>
      <c r="D2562">
        <v>1994</v>
      </c>
      <c r="E2562" t="s">
        <v>8031</v>
      </c>
      <c r="F2562">
        <v>5.3</v>
      </c>
      <c r="G2562">
        <v>3100</v>
      </c>
      <c r="H2562" t="s">
        <v>1115</v>
      </c>
      <c r="I2562" t="s">
        <v>1115</v>
      </c>
      <c r="J2562" t="s">
        <v>6576</v>
      </c>
      <c r="K2562" t="s">
        <v>30</v>
      </c>
      <c r="L2562">
        <v>30000000</v>
      </c>
      <c r="M2562">
        <v>3783003</v>
      </c>
      <c r="N2562" t="s">
        <v>6467</v>
      </c>
      <c r="O2562">
        <v>112</v>
      </c>
      <c r="P2562" t="str">
        <f>IF(Table1[[#This Row],[score]]&gt;=8.5,"High",IF(Table1[[#This Row],[score]]&gt;=7,"Medium","Low"))</f>
        <v>Low</v>
      </c>
      <c r="Q2562" s="5">
        <f>Table1[[#This Row],[gross]]-Table1[[#This Row],[budget]]</f>
        <v>-26216997</v>
      </c>
      <c r="R2562" s="5" t="str">
        <f>IF(Table1[[#This Row],[Profit]]&gt;0,"Profit","Loss")</f>
        <v>Loss</v>
      </c>
      <c r="S2562" s="6" t="str">
        <f>FLOOR(Table1[[#This Row],[year]]-1900,10)+1900 &amp; "-" &amp; FLOOR(Table1[[#This Row],[year]]-1890,10)+1900</f>
        <v>1990-2000</v>
      </c>
      <c r="T2562" s="14" t="s">
        <v>21835</v>
      </c>
      <c r="AB2562" s="14"/>
    </row>
    <row r="2563" spans="1:28" hidden="1" x14ac:dyDescent="0.3">
      <c r="A2563" t="s">
        <v>8179</v>
      </c>
      <c r="B2563" t="s">
        <v>1974</v>
      </c>
      <c r="C2563" t="s">
        <v>25</v>
      </c>
      <c r="D2563">
        <v>1994</v>
      </c>
      <c r="E2563" t="s">
        <v>7634</v>
      </c>
      <c r="F2563">
        <v>5.3</v>
      </c>
      <c r="G2563">
        <v>8200</v>
      </c>
      <c r="H2563" t="s">
        <v>8180</v>
      </c>
      <c r="I2563" t="s">
        <v>8181</v>
      </c>
      <c r="J2563" t="s">
        <v>8181</v>
      </c>
      <c r="K2563" t="s">
        <v>30</v>
      </c>
      <c r="L2563">
        <v>9000000</v>
      </c>
      <c r="M2563">
        <v>3662459</v>
      </c>
      <c r="N2563" t="s">
        <v>2067</v>
      </c>
      <c r="O2563">
        <v>80</v>
      </c>
      <c r="P2563" t="str">
        <f>IF(Table1[[#This Row],[score]]&gt;=8.5,"High",IF(Table1[[#This Row],[score]]&gt;=7,"Medium","Low"))</f>
        <v>Low</v>
      </c>
      <c r="Q2563" s="5">
        <f>Table1[[#This Row],[gross]]-Table1[[#This Row],[budget]]</f>
        <v>-5337541</v>
      </c>
      <c r="R2563" s="5" t="str">
        <f>IF(Table1[[#This Row],[Profit]]&gt;0,"Profit","Loss")</f>
        <v>Loss</v>
      </c>
      <c r="S2563" s="6" t="str">
        <f>FLOOR(Table1[[#This Row],[year]]-1900,10)+1900 &amp; "-" &amp; FLOOR(Table1[[#This Row],[year]]-1890,10)+1900</f>
        <v>1990-2000</v>
      </c>
      <c r="T2563" s="14" t="s">
        <v>21835</v>
      </c>
      <c r="AB2563" s="14"/>
    </row>
    <row r="2564" spans="1:28" hidden="1" x14ac:dyDescent="0.3">
      <c r="A2564" t="s">
        <v>7933</v>
      </c>
      <c r="B2564" t="s">
        <v>16</v>
      </c>
      <c r="C2564" t="s">
        <v>17</v>
      </c>
      <c r="D2564">
        <v>1994</v>
      </c>
      <c r="E2564" t="s">
        <v>7934</v>
      </c>
      <c r="F2564">
        <v>8.1</v>
      </c>
      <c r="G2564">
        <v>94000</v>
      </c>
      <c r="H2564" t="s">
        <v>6272</v>
      </c>
      <c r="I2564" t="s">
        <v>6272</v>
      </c>
      <c r="J2564" t="s">
        <v>6273</v>
      </c>
      <c r="K2564" t="s">
        <v>1256</v>
      </c>
      <c r="L2564" s="5">
        <f>20500000</f>
        <v>20500000</v>
      </c>
      <c r="M2564" s="5">
        <v>3581969</v>
      </c>
      <c r="N2564" t="s">
        <v>6649</v>
      </c>
      <c r="O2564">
        <v>99</v>
      </c>
      <c r="P2564" t="str">
        <f>IF(Table1[[#This Row],[score]]&gt;=8.5,"High",IF(Table1[[#This Row],[score]]&gt;=7,"Medium","Low"))</f>
        <v>Medium</v>
      </c>
      <c r="Q2564" s="5">
        <f>Table1[[#This Row],[gross]]-Table1[[#This Row],[budget]]</f>
        <v>-16918031</v>
      </c>
      <c r="R2564" s="5" t="str">
        <f>IF(Table1[[#This Row],[Profit]]&gt;0,"Profit","Loss")</f>
        <v>Loss</v>
      </c>
      <c r="S2564" s="6" t="str">
        <f>FLOOR(Table1[[#This Row],[year]]-1900,10)+1900 &amp; "-" &amp; FLOOR(Table1[[#This Row],[year]]-1890,10)+1900</f>
        <v>1990-2000</v>
      </c>
      <c r="T2564" s="14" t="s">
        <v>21835</v>
      </c>
      <c r="AB2564" s="14"/>
    </row>
    <row r="2565" spans="1:28" hidden="1" x14ac:dyDescent="0.3">
      <c r="A2565" t="s">
        <v>8295</v>
      </c>
      <c r="B2565" t="s">
        <v>1974</v>
      </c>
      <c r="C2565" t="s">
        <v>41</v>
      </c>
      <c r="D2565">
        <v>1994</v>
      </c>
      <c r="E2565" t="s">
        <v>8241</v>
      </c>
      <c r="F2565">
        <v>6.3</v>
      </c>
      <c r="G2565">
        <v>5200</v>
      </c>
      <c r="H2565" t="s">
        <v>7151</v>
      </c>
      <c r="I2565" t="s">
        <v>8296</v>
      </c>
      <c r="J2565" t="s">
        <v>839</v>
      </c>
      <c r="K2565" t="s">
        <v>30</v>
      </c>
      <c r="L2565">
        <f>20500000</f>
        <v>20500000</v>
      </c>
      <c r="M2565">
        <v>3430583</v>
      </c>
      <c r="N2565" t="s">
        <v>2067</v>
      </c>
      <c r="O2565">
        <v>106</v>
      </c>
      <c r="P2565" t="str">
        <f>IF(Table1[[#This Row],[score]]&gt;=8.5,"High",IF(Table1[[#This Row],[score]]&gt;=7,"Medium","Low"))</f>
        <v>Low</v>
      </c>
      <c r="Q2565" s="5">
        <f>Table1[[#This Row],[gross]]-Table1[[#This Row],[budget]]</f>
        <v>-17069417</v>
      </c>
      <c r="R2565" s="5" t="str">
        <f>IF(Table1[[#This Row],[Profit]]&gt;0,"Profit","Loss")</f>
        <v>Loss</v>
      </c>
      <c r="S2565" s="6" t="str">
        <f>FLOOR(Table1[[#This Row],[year]]-1900,10)+1900 &amp; "-" &amp; FLOOR(Table1[[#This Row],[year]]-1890,10)+1900</f>
        <v>1990-2000</v>
      </c>
      <c r="T2565" s="14" t="s">
        <v>21835</v>
      </c>
      <c r="AB2565" s="14"/>
    </row>
    <row r="2566" spans="1:28" hidden="1" x14ac:dyDescent="0.3">
      <c r="A2566" t="s">
        <v>8013</v>
      </c>
      <c r="B2566" t="s">
        <v>1974</v>
      </c>
      <c r="C2566" t="s">
        <v>17</v>
      </c>
      <c r="D2566">
        <v>1994</v>
      </c>
      <c r="E2566" t="s">
        <v>7992</v>
      </c>
      <c r="F2566">
        <v>6.4</v>
      </c>
      <c r="G2566">
        <v>7000</v>
      </c>
      <c r="H2566" t="s">
        <v>1264</v>
      </c>
      <c r="I2566" t="s">
        <v>8014</v>
      </c>
      <c r="J2566" t="s">
        <v>1190</v>
      </c>
      <c r="K2566" t="s">
        <v>30</v>
      </c>
      <c r="L2566">
        <v>16000000</v>
      </c>
      <c r="M2566">
        <v>3359465</v>
      </c>
      <c r="N2566" t="s">
        <v>50</v>
      </c>
      <c r="O2566">
        <v>101</v>
      </c>
      <c r="P2566" t="str">
        <f>IF(Table1[[#This Row],[score]]&gt;=8.5,"High",IF(Table1[[#This Row],[score]]&gt;=7,"Medium","Low"))</f>
        <v>Low</v>
      </c>
      <c r="Q2566" s="5">
        <f>Table1[[#This Row],[gross]]-Table1[[#This Row],[budget]]</f>
        <v>-12640535</v>
      </c>
      <c r="R2566" s="5" t="str">
        <f>IF(Table1[[#This Row],[Profit]]&gt;0,"Profit","Loss")</f>
        <v>Loss</v>
      </c>
      <c r="S2566" s="6" t="str">
        <f>FLOOR(Table1[[#This Row],[year]]-1900,10)+1900 &amp; "-" &amp; FLOOR(Table1[[#This Row],[year]]-1890,10)+1900</f>
        <v>1990-2000</v>
      </c>
      <c r="T2566" s="14" t="s">
        <v>21835</v>
      </c>
      <c r="AB2566" s="14"/>
    </row>
    <row r="2567" spans="1:28" hidden="1" x14ac:dyDescent="0.3">
      <c r="A2567" t="s">
        <v>8342</v>
      </c>
      <c r="B2567" t="s">
        <v>33</v>
      </c>
      <c r="C2567" t="s">
        <v>25</v>
      </c>
      <c r="D2567">
        <v>1994</v>
      </c>
      <c r="E2567" t="s">
        <v>7838</v>
      </c>
      <c r="F2567">
        <v>6</v>
      </c>
      <c r="G2567">
        <v>1100</v>
      </c>
      <c r="H2567" t="s">
        <v>8343</v>
      </c>
      <c r="I2567" t="s">
        <v>8344</v>
      </c>
      <c r="J2567" t="s">
        <v>8345</v>
      </c>
      <c r="K2567" t="s">
        <v>30</v>
      </c>
      <c r="L2567">
        <v>19200000</v>
      </c>
      <c r="M2567">
        <v>3342223</v>
      </c>
      <c r="N2567" t="s">
        <v>1708</v>
      </c>
      <c r="O2567">
        <v>102</v>
      </c>
      <c r="P2567" t="str">
        <f>IF(Table1[[#This Row],[score]]&gt;=8.5,"High",IF(Table1[[#This Row],[score]]&gt;=7,"Medium","Low"))</f>
        <v>Low</v>
      </c>
      <c r="Q2567" s="5">
        <f>Table1[[#This Row],[gross]]-Table1[[#This Row],[budget]]</f>
        <v>-15857777</v>
      </c>
      <c r="R2567" s="5" t="str">
        <f>IF(Table1[[#This Row],[Profit]]&gt;0,"Profit","Loss")</f>
        <v>Loss</v>
      </c>
      <c r="S2567" s="6" t="str">
        <f>FLOOR(Table1[[#This Row],[year]]-1900,10)+1900 &amp; "-" &amp; FLOOR(Table1[[#This Row],[year]]-1890,10)+1900</f>
        <v>1990-2000</v>
      </c>
      <c r="T2567" s="14" t="s">
        <v>21835</v>
      </c>
      <c r="AB2567" s="14"/>
    </row>
    <row r="2568" spans="1:28" hidden="1" x14ac:dyDescent="0.3">
      <c r="A2568" t="s">
        <v>8259</v>
      </c>
      <c r="B2568" t="s">
        <v>16</v>
      </c>
      <c r="C2568" t="s">
        <v>17</v>
      </c>
      <c r="D2568">
        <v>1994</v>
      </c>
      <c r="E2568" t="s">
        <v>7838</v>
      </c>
      <c r="F2568">
        <v>5.9</v>
      </c>
      <c r="G2568">
        <v>3700</v>
      </c>
      <c r="H2568" t="s">
        <v>245</v>
      </c>
      <c r="I2568" t="s">
        <v>8260</v>
      </c>
      <c r="J2568" t="s">
        <v>345</v>
      </c>
      <c r="K2568" t="s">
        <v>30</v>
      </c>
      <c r="L2568">
        <v>30000000</v>
      </c>
      <c r="M2568">
        <v>3180674</v>
      </c>
      <c r="N2568" t="s">
        <v>5460</v>
      </c>
      <c r="O2568">
        <v>101</v>
      </c>
      <c r="P2568" t="str">
        <f>IF(Table1[[#This Row],[score]]&gt;=8.5,"High",IF(Table1[[#This Row],[score]]&gt;=7,"Medium","Low"))</f>
        <v>Low</v>
      </c>
      <c r="Q2568" s="5">
        <f>Table1[[#This Row],[gross]]-Table1[[#This Row],[budget]]</f>
        <v>-26819326</v>
      </c>
      <c r="R2568" s="5" t="str">
        <f>IF(Table1[[#This Row],[Profit]]&gt;0,"Profit","Loss")</f>
        <v>Loss</v>
      </c>
      <c r="S2568" s="6" t="str">
        <f>FLOOR(Table1[[#This Row],[year]]-1900,10)+1900 &amp; "-" &amp; FLOOR(Table1[[#This Row],[year]]-1890,10)+1900</f>
        <v>1990-2000</v>
      </c>
      <c r="T2568" s="14" t="s">
        <v>21835</v>
      </c>
      <c r="AB2568" s="14"/>
    </row>
    <row r="2569" spans="1:28" hidden="1" x14ac:dyDescent="0.3">
      <c r="A2569" t="s">
        <v>7886</v>
      </c>
      <c r="B2569" t="s">
        <v>16</v>
      </c>
      <c r="C2569" t="s">
        <v>41</v>
      </c>
      <c r="D2569">
        <v>1994</v>
      </c>
      <c r="E2569" t="s">
        <v>7887</v>
      </c>
      <c r="F2569">
        <v>7.7</v>
      </c>
      <c r="G2569">
        <v>214000</v>
      </c>
      <c r="H2569" t="s">
        <v>7888</v>
      </c>
      <c r="I2569" t="s">
        <v>7888</v>
      </c>
      <c r="J2569" t="s">
        <v>7889</v>
      </c>
      <c r="K2569" t="s">
        <v>30</v>
      </c>
      <c r="L2569">
        <v>27000</v>
      </c>
      <c r="M2569">
        <v>3151130</v>
      </c>
      <c r="N2569" t="s">
        <v>7890</v>
      </c>
      <c r="O2569">
        <v>92</v>
      </c>
      <c r="P2569" t="str">
        <f>IF(Table1[[#This Row],[score]]&gt;=8.5,"High",IF(Table1[[#This Row],[score]]&gt;=7,"Medium","Low"))</f>
        <v>Medium</v>
      </c>
      <c r="Q2569" s="5">
        <f>Table1[[#This Row],[gross]]-Table1[[#This Row],[budget]]</f>
        <v>3124130</v>
      </c>
      <c r="R2569" s="5" t="str">
        <f>IF(Table1[[#This Row],[Profit]]&gt;0,"Profit","Loss")</f>
        <v>Profit</v>
      </c>
      <c r="S2569" s="6" t="str">
        <f>FLOOR(Table1[[#This Row],[year]]-1900,10)+1900 &amp; "-" &amp; FLOOR(Table1[[#This Row],[year]]-1890,10)+1900</f>
        <v>1990-2000</v>
      </c>
      <c r="T2569" s="14" t="s">
        <v>21842</v>
      </c>
      <c r="AB2569" s="14"/>
    </row>
    <row r="2570" spans="1:28" hidden="1" x14ac:dyDescent="0.3">
      <c r="A2570" t="s">
        <v>8222</v>
      </c>
      <c r="B2570" t="s">
        <v>16</v>
      </c>
      <c r="C2570" t="s">
        <v>41</v>
      </c>
      <c r="D2570">
        <v>1994</v>
      </c>
      <c r="E2570" t="s">
        <v>8052</v>
      </c>
      <c r="F2570">
        <v>5.2</v>
      </c>
      <c r="G2570">
        <v>2700</v>
      </c>
      <c r="H2570" t="s">
        <v>4449</v>
      </c>
      <c r="I2570" t="s">
        <v>8223</v>
      </c>
      <c r="J2570" t="s">
        <v>6625</v>
      </c>
      <c r="K2570" t="s">
        <v>30</v>
      </c>
      <c r="L2570">
        <v>13000000</v>
      </c>
      <c r="M2570">
        <v>3134381</v>
      </c>
      <c r="N2570" t="s">
        <v>6204</v>
      </c>
      <c r="O2570">
        <v>97</v>
      </c>
      <c r="P2570" t="str">
        <f>IF(Table1[[#This Row],[score]]&gt;=8.5,"High",IF(Table1[[#This Row],[score]]&gt;=7,"Medium","Low"))</f>
        <v>Low</v>
      </c>
      <c r="Q2570" s="5">
        <f>Table1[[#This Row],[gross]]-Table1[[#This Row],[budget]]</f>
        <v>-9865619</v>
      </c>
      <c r="R2570" s="5" t="str">
        <f>IF(Table1[[#This Row],[Profit]]&gt;0,"Profit","Loss")</f>
        <v>Loss</v>
      </c>
      <c r="S2570" s="6" t="str">
        <f>FLOOR(Table1[[#This Row],[year]]-1900,10)+1900 &amp; "-" &amp; FLOOR(Table1[[#This Row],[year]]-1890,10)+1900</f>
        <v>1990-2000</v>
      </c>
      <c r="T2570" s="14" t="s">
        <v>21835</v>
      </c>
      <c r="AB2570" s="14"/>
    </row>
    <row r="2571" spans="1:28" hidden="1" x14ac:dyDescent="0.3">
      <c r="A2571" t="s">
        <v>8168</v>
      </c>
      <c r="B2571" t="s">
        <v>16</v>
      </c>
      <c r="C2571" t="s">
        <v>34</v>
      </c>
      <c r="D2571">
        <v>1994</v>
      </c>
      <c r="E2571" t="s">
        <v>8169</v>
      </c>
      <c r="F2571">
        <v>5.6</v>
      </c>
      <c r="G2571">
        <v>4000</v>
      </c>
      <c r="H2571" t="s">
        <v>8170</v>
      </c>
      <c r="I2571" t="s">
        <v>8170</v>
      </c>
      <c r="J2571" t="s">
        <v>8171</v>
      </c>
      <c r="K2571" t="s">
        <v>22</v>
      </c>
      <c r="L2571">
        <f>20500000</f>
        <v>20500000</v>
      </c>
      <c r="M2571">
        <v>3129045</v>
      </c>
      <c r="N2571" t="s">
        <v>8172</v>
      </c>
      <c r="O2571">
        <v>120</v>
      </c>
      <c r="P2571" t="str">
        <f>IF(Table1[[#This Row],[score]]&gt;=8.5,"High",IF(Table1[[#This Row],[score]]&gt;=7,"Medium","Low"))</f>
        <v>Low</v>
      </c>
      <c r="Q2571" s="5">
        <f>Table1[[#This Row],[gross]]-Table1[[#This Row],[budget]]</f>
        <v>-17370955</v>
      </c>
      <c r="R2571" s="5" t="str">
        <f>IF(Table1[[#This Row],[Profit]]&gt;0,"Profit","Loss")</f>
        <v>Loss</v>
      </c>
      <c r="S2571" s="6" t="str">
        <f>FLOOR(Table1[[#This Row],[year]]-1900,10)+1900 &amp; "-" &amp; FLOOR(Table1[[#This Row],[year]]-1890,10)+1900</f>
        <v>1990-2000</v>
      </c>
      <c r="T2571" s="14" t="s">
        <v>21844</v>
      </c>
      <c r="AB2571" s="14"/>
    </row>
    <row r="2572" spans="1:28" hidden="1" x14ac:dyDescent="0.3">
      <c r="A2572" t="s">
        <v>8048</v>
      </c>
      <c r="B2572" t="s">
        <v>16</v>
      </c>
      <c r="C2572" t="s">
        <v>17</v>
      </c>
      <c r="D2572">
        <v>1994</v>
      </c>
      <c r="E2572" t="s">
        <v>8049</v>
      </c>
      <c r="F2572">
        <v>7.3</v>
      </c>
      <c r="G2572">
        <v>23000</v>
      </c>
      <c r="H2572" t="s">
        <v>3446</v>
      </c>
      <c r="I2572" t="s">
        <v>8050</v>
      </c>
      <c r="J2572" t="s">
        <v>3199</v>
      </c>
      <c r="K2572" t="s">
        <v>22</v>
      </c>
      <c r="L2572">
        <v>12000000</v>
      </c>
      <c r="M2572">
        <v>3103716</v>
      </c>
      <c r="N2572" t="s">
        <v>7455</v>
      </c>
      <c r="O2572">
        <v>103</v>
      </c>
      <c r="P2572" t="str">
        <f>IF(Table1[[#This Row],[score]]&gt;=8.5,"High",IF(Table1[[#This Row],[score]]&gt;=7,"Medium","Low"))</f>
        <v>Medium</v>
      </c>
      <c r="Q2572" s="5">
        <f>Table1[[#This Row],[gross]]-Table1[[#This Row],[budget]]</f>
        <v>-8896284</v>
      </c>
      <c r="R2572" s="5" t="str">
        <f>IF(Table1[[#This Row],[Profit]]&gt;0,"Profit","Loss")</f>
        <v>Loss</v>
      </c>
      <c r="S2572" s="6" t="str">
        <f>FLOOR(Table1[[#This Row],[year]]-1900,10)+1900 &amp; "-" &amp; FLOOR(Table1[[#This Row],[year]]-1890,10)+1900</f>
        <v>1990-2000</v>
      </c>
      <c r="T2572" s="14" t="s">
        <v>21835</v>
      </c>
      <c r="AB2572" s="14"/>
    </row>
    <row r="2573" spans="1:28" hidden="1" x14ac:dyDescent="0.3">
      <c r="A2573" t="s">
        <v>8270</v>
      </c>
      <c r="B2573" t="s">
        <v>33</v>
      </c>
      <c r="C2573" t="s">
        <v>41</v>
      </c>
      <c r="D2573">
        <v>1994</v>
      </c>
      <c r="E2573" t="s">
        <v>7992</v>
      </c>
      <c r="F2573">
        <v>6</v>
      </c>
      <c r="G2573">
        <v>2500</v>
      </c>
      <c r="H2573" t="s">
        <v>1373</v>
      </c>
      <c r="I2573" t="s">
        <v>1373</v>
      </c>
      <c r="J2573" t="s">
        <v>1513</v>
      </c>
      <c r="K2573" t="s">
        <v>22</v>
      </c>
      <c r="L2573">
        <f>20500000</f>
        <v>20500000</v>
      </c>
      <c r="M2573">
        <v>3062530</v>
      </c>
      <c r="N2573" t="s">
        <v>8271</v>
      </c>
      <c r="O2573">
        <v>97</v>
      </c>
      <c r="P2573" t="str">
        <f>IF(Table1[[#This Row],[score]]&gt;=8.5,"High",IF(Table1[[#This Row],[score]]&gt;=7,"Medium","Low"))</f>
        <v>Low</v>
      </c>
      <c r="Q2573" s="5">
        <f>Table1[[#This Row],[gross]]-Table1[[#This Row],[budget]]</f>
        <v>-17437470</v>
      </c>
      <c r="R2573" s="5" t="str">
        <f>IF(Table1[[#This Row],[Profit]]&gt;0,"Profit","Loss")</f>
        <v>Loss</v>
      </c>
      <c r="S2573" s="6" t="str">
        <f>FLOOR(Table1[[#This Row],[year]]-1900,10)+1900 &amp; "-" &amp; FLOOR(Table1[[#This Row],[year]]-1890,10)+1900</f>
        <v>1990-2000</v>
      </c>
      <c r="T2573" s="14" t="s">
        <v>21835</v>
      </c>
      <c r="AB2573" s="14"/>
    </row>
    <row r="2574" spans="1:28" hidden="1" x14ac:dyDescent="0.3">
      <c r="A2574" t="s">
        <v>7882</v>
      </c>
      <c r="B2574" t="s">
        <v>16</v>
      </c>
      <c r="C2574" t="s">
        <v>63</v>
      </c>
      <c r="D2574">
        <v>1994</v>
      </c>
      <c r="E2574" t="s">
        <v>7883</v>
      </c>
      <c r="F2574">
        <v>7.3</v>
      </c>
      <c r="G2574">
        <v>60000</v>
      </c>
      <c r="H2574" t="s">
        <v>6817</v>
      </c>
      <c r="I2574" t="s">
        <v>7884</v>
      </c>
      <c r="J2574" t="s">
        <v>7885</v>
      </c>
      <c r="K2574" t="s">
        <v>1861</v>
      </c>
      <c r="L2574">
        <v>5000000</v>
      </c>
      <c r="M2574">
        <v>3049135</v>
      </c>
      <c r="N2574" t="s">
        <v>6820</v>
      </c>
      <c r="O2574">
        <v>99</v>
      </c>
      <c r="P2574" t="str">
        <f>IF(Table1[[#This Row],[score]]&gt;=8.5,"High",IF(Table1[[#This Row],[score]]&gt;=7,"Medium","Low"))</f>
        <v>Medium</v>
      </c>
      <c r="Q2574" s="5">
        <f>Table1[[#This Row],[gross]]-Table1[[#This Row],[budget]]</f>
        <v>-1950865</v>
      </c>
      <c r="R2574" s="5" t="str">
        <f>IF(Table1[[#This Row],[Profit]]&gt;0,"Profit","Loss")</f>
        <v>Loss</v>
      </c>
      <c r="S2574" s="6" t="str">
        <f>FLOOR(Table1[[#This Row],[year]]-1900,10)+1900 &amp; "-" &amp; FLOOR(Table1[[#This Row],[year]]-1890,10)+1900</f>
        <v>1990-2000</v>
      </c>
      <c r="T2574" s="14" t="s">
        <v>21862</v>
      </c>
      <c r="AB2574" s="14"/>
    </row>
    <row r="2575" spans="1:28" hidden="1" x14ac:dyDescent="0.3">
      <c r="A2575" t="s">
        <v>8227</v>
      </c>
      <c r="B2575" t="s">
        <v>16</v>
      </c>
      <c r="C2575" t="s">
        <v>104</v>
      </c>
      <c r="D2575">
        <v>1994</v>
      </c>
      <c r="E2575" t="s">
        <v>7306</v>
      </c>
      <c r="F2575">
        <v>6.3</v>
      </c>
      <c r="G2575">
        <v>6200</v>
      </c>
      <c r="H2575" t="s">
        <v>8228</v>
      </c>
      <c r="I2575" t="s">
        <v>8229</v>
      </c>
      <c r="J2575" t="s">
        <v>3099</v>
      </c>
      <c r="K2575" t="s">
        <v>30</v>
      </c>
      <c r="L2575">
        <v>15000000</v>
      </c>
      <c r="M2575">
        <v>3038499</v>
      </c>
      <c r="N2575" t="s">
        <v>5610</v>
      </c>
      <c r="O2575">
        <v>99</v>
      </c>
      <c r="P2575" t="str">
        <f>IF(Table1[[#This Row],[score]]&gt;=8.5,"High",IF(Table1[[#This Row],[score]]&gt;=7,"Medium","Low"))</f>
        <v>Low</v>
      </c>
      <c r="Q2575" s="5">
        <f>Table1[[#This Row],[gross]]-Table1[[#This Row],[budget]]</f>
        <v>-11961501</v>
      </c>
      <c r="R2575" s="5" t="str">
        <f>IF(Table1[[#This Row],[Profit]]&gt;0,"Profit","Loss")</f>
        <v>Loss</v>
      </c>
      <c r="S2575" s="6" t="str">
        <f>FLOOR(Table1[[#This Row],[year]]-1900,10)+1900 &amp; "-" &amp; FLOOR(Table1[[#This Row],[year]]-1890,10)+1900</f>
        <v>1990-2000</v>
      </c>
      <c r="T2575" s="14" t="s">
        <v>21835</v>
      </c>
      <c r="AB2575" s="14"/>
    </row>
    <row r="2576" spans="1:28" hidden="1" x14ac:dyDescent="0.3">
      <c r="A2576" t="s">
        <v>7989</v>
      </c>
      <c r="B2576" t="s">
        <v>33</v>
      </c>
      <c r="C2576" t="s">
        <v>41</v>
      </c>
      <c r="D2576">
        <v>1994</v>
      </c>
      <c r="E2576" t="s">
        <v>7990</v>
      </c>
      <c r="F2576">
        <v>7.2</v>
      </c>
      <c r="G2576">
        <v>78000</v>
      </c>
      <c r="H2576" t="s">
        <v>2069</v>
      </c>
      <c r="I2576" t="s">
        <v>2892</v>
      </c>
      <c r="J2576" t="s">
        <v>5246</v>
      </c>
      <c r="K2576" t="s">
        <v>22</v>
      </c>
      <c r="L2576">
        <v>40000000</v>
      </c>
      <c r="M2576">
        <v>2816518</v>
      </c>
      <c r="N2576" t="s">
        <v>219</v>
      </c>
      <c r="O2576">
        <v>111</v>
      </c>
      <c r="P2576" t="str">
        <f>IF(Table1[[#This Row],[score]]&gt;=8.5,"High",IF(Table1[[#This Row],[score]]&gt;=7,"Medium","Low"))</f>
        <v>Medium</v>
      </c>
      <c r="Q2576" s="5">
        <f>Table1[[#This Row],[gross]]-Table1[[#This Row],[budget]]</f>
        <v>-37183482</v>
      </c>
      <c r="R2576" s="5" t="str">
        <f>IF(Table1[[#This Row],[Profit]]&gt;0,"Profit","Loss")</f>
        <v>Loss</v>
      </c>
      <c r="S2576" s="6" t="str">
        <f>FLOOR(Table1[[#This Row],[year]]-1900,10)+1900 &amp; "-" &amp; FLOOR(Table1[[#This Row],[year]]-1890,10)+1900</f>
        <v>1990-2000</v>
      </c>
      <c r="T2576" s="14" t="s">
        <v>21835</v>
      </c>
      <c r="AB2576" s="14"/>
    </row>
    <row r="2577" spans="1:28" hidden="1" x14ac:dyDescent="0.3">
      <c r="A2577" t="s">
        <v>8248</v>
      </c>
      <c r="B2577" t="s">
        <v>1974</v>
      </c>
      <c r="C2577" t="s">
        <v>41</v>
      </c>
      <c r="D2577">
        <v>1994</v>
      </c>
      <c r="E2577" t="s">
        <v>7741</v>
      </c>
      <c r="F2577">
        <v>5.4</v>
      </c>
      <c r="G2577">
        <v>6000</v>
      </c>
      <c r="H2577" t="s">
        <v>270</v>
      </c>
      <c r="I2577" t="s">
        <v>8249</v>
      </c>
      <c r="J2577" t="s">
        <v>883</v>
      </c>
      <c r="K2577" t="s">
        <v>30</v>
      </c>
      <c r="L2577">
        <f>20500000</f>
        <v>20500000</v>
      </c>
      <c r="M2577">
        <v>2694234</v>
      </c>
      <c r="N2577" t="s">
        <v>8250</v>
      </c>
      <c r="O2577">
        <v>101</v>
      </c>
      <c r="P2577" t="str">
        <f>IF(Table1[[#This Row],[score]]&gt;=8.5,"High",IF(Table1[[#This Row],[score]]&gt;=7,"Medium","Low"))</f>
        <v>Low</v>
      </c>
      <c r="Q2577" s="5">
        <f>Table1[[#This Row],[gross]]-Table1[[#This Row],[budget]]</f>
        <v>-17805766</v>
      </c>
      <c r="R2577" s="5" t="str">
        <f>IF(Table1[[#This Row],[Profit]]&gt;0,"Profit","Loss")</f>
        <v>Loss</v>
      </c>
      <c r="S2577" s="6" t="str">
        <f>FLOOR(Table1[[#This Row],[year]]-1900,10)+1900 &amp; "-" &amp; FLOOR(Table1[[#This Row],[year]]-1890,10)+1900</f>
        <v>1990-2000</v>
      </c>
      <c r="T2577" s="14" t="s">
        <v>21835</v>
      </c>
      <c r="AB2577" s="14"/>
    </row>
    <row r="2578" spans="1:28" hidden="1" x14ac:dyDescent="0.3">
      <c r="A2578" t="s">
        <v>8251</v>
      </c>
      <c r="B2578" t="s">
        <v>16</v>
      </c>
      <c r="C2578" t="s">
        <v>63</v>
      </c>
      <c r="D2578">
        <v>1994</v>
      </c>
      <c r="E2578" t="s">
        <v>7861</v>
      </c>
      <c r="F2578">
        <v>6.7</v>
      </c>
      <c r="G2578">
        <v>5900</v>
      </c>
      <c r="H2578" t="s">
        <v>8252</v>
      </c>
      <c r="I2578" t="s">
        <v>8252</v>
      </c>
      <c r="J2578" t="s">
        <v>3992</v>
      </c>
      <c r="K2578" t="s">
        <v>22</v>
      </c>
      <c r="L2578">
        <f>20500000</f>
        <v>20500000</v>
      </c>
      <c r="M2578">
        <v>2392589</v>
      </c>
      <c r="N2578" t="s">
        <v>1965</v>
      </c>
      <c r="O2578">
        <v>100</v>
      </c>
      <c r="P2578" t="str">
        <f>IF(Table1[[#This Row],[score]]&gt;=8.5,"High",IF(Table1[[#This Row],[score]]&gt;=7,"Medium","Low"))</f>
        <v>Low</v>
      </c>
      <c r="Q2578" s="5">
        <f>Table1[[#This Row],[gross]]-Table1[[#This Row],[budget]]</f>
        <v>-18107411</v>
      </c>
      <c r="R2578" s="5" t="str">
        <f>IF(Table1[[#This Row],[Profit]]&gt;0,"Profit","Loss")</f>
        <v>Loss</v>
      </c>
      <c r="S2578" s="6" t="str">
        <f>FLOOR(Table1[[#This Row],[year]]-1900,10)+1900 &amp; "-" &amp; FLOOR(Table1[[#This Row],[year]]-1890,10)+1900</f>
        <v>1990-2000</v>
      </c>
      <c r="T2578" s="14" t="s">
        <v>21835</v>
      </c>
      <c r="AB2578" s="14"/>
    </row>
    <row r="2579" spans="1:28" hidden="1" x14ac:dyDescent="0.3">
      <c r="A2579" t="s">
        <v>8043</v>
      </c>
      <c r="B2579" t="s">
        <v>1974</v>
      </c>
      <c r="C2579" t="s">
        <v>34</v>
      </c>
      <c r="D2579">
        <v>1994</v>
      </c>
      <c r="E2579" t="s">
        <v>7981</v>
      </c>
      <c r="F2579">
        <v>3.8</v>
      </c>
      <c r="G2579">
        <v>12000</v>
      </c>
      <c r="H2579" t="s">
        <v>8044</v>
      </c>
      <c r="I2579" t="s">
        <v>8045</v>
      </c>
      <c r="J2579" t="s">
        <v>8046</v>
      </c>
      <c r="K2579" t="s">
        <v>30</v>
      </c>
      <c r="L2579">
        <v>7850000</v>
      </c>
      <c r="M2579">
        <v>2341309</v>
      </c>
      <c r="N2579" t="s">
        <v>8047</v>
      </c>
      <c r="O2579">
        <v>96</v>
      </c>
      <c r="P2579" t="str">
        <f>IF(Table1[[#This Row],[score]]&gt;=8.5,"High",IF(Table1[[#This Row],[score]]&gt;=7,"Medium","Low"))</f>
        <v>Low</v>
      </c>
      <c r="Q2579" s="5">
        <f>Table1[[#This Row],[gross]]-Table1[[#This Row],[budget]]</f>
        <v>-5508691</v>
      </c>
      <c r="R2579" s="5" t="str">
        <f>IF(Table1[[#This Row],[Profit]]&gt;0,"Profit","Loss")</f>
        <v>Loss</v>
      </c>
      <c r="S2579" s="6" t="str">
        <f>FLOOR(Table1[[#This Row],[year]]-1900,10)+1900 &amp; "-" &amp; FLOOR(Table1[[#This Row],[year]]-1890,10)+1900</f>
        <v>1990-2000</v>
      </c>
      <c r="T2579" s="14" t="s">
        <v>21835</v>
      </c>
      <c r="AB2579" s="14"/>
    </row>
    <row r="2580" spans="1:28" hidden="1" x14ac:dyDescent="0.3">
      <c r="A2580" t="s">
        <v>8198</v>
      </c>
      <c r="B2580" t="s">
        <v>443</v>
      </c>
      <c r="C2580" t="s">
        <v>17</v>
      </c>
      <c r="D2580">
        <v>1994</v>
      </c>
      <c r="E2580" t="s">
        <v>7844</v>
      </c>
      <c r="F2580">
        <v>8.3000000000000007</v>
      </c>
      <c r="G2580">
        <v>17000</v>
      </c>
      <c r="H2580" t="s">
        <v>5933</v>
      </c>
      <c r="I2580" t="s">
        <v>8199</v>
      </c>
      <c r="J2580" t="s">
        <v>8200</v>
      </c>
      <c r="K2580" t="s">
        <v>5936</v>
      </c>
      <c r="L2580" s="5">
        <f>20500000</f>
        <v>20500000</v>
      </c>
      <c r="M2580" s="5">
        <v>2332728</v>
      </c>
      <c r="N2580" t="s">
        <v>6408</v>
      </c>
      <c r="O2580">
        <v>133</v>
      </c>
      <c r="P2580" t="str">
        <f>IF(Table1[[#This Row],[score]]&gt;=8.5,"High",IF(Table1[[#This Row],[score]]&gt;=7,"Medium","Low"))</f>
        <v>Medium</v>
      </c>
      <c r="Q2580" s="5">
        <f>Table1[[#This Row],[gross]]-Table1[[#This Row],[budget]]</f>
        <v>-18167272</v>
      </c>
      <c r="R2580" s="5" t="str">
        <f>IF(Table1[[#This Row],[Profit]]&gt;0,"Profit","Loss")</f>
        <v>Loss</v>
      </c>
      <c r="S2580" s="6" t="str">
        <f>FLOOR(Table1[[#This Row],[year]]-1900,10)+1900 &amp; "-" &amp; FLOOR(Table1[[#This Row],[year]]-1890,10)+1900</f>
        <v>1990-2000</v>
      </c>
      <c r="T2580" s="14" t="s">
        <v>21835</v>
      </c>
      <c r="AB2580" s="14"/>
    </row>
    <row r="2581" spans="1:28" hidden="1" x14ac:dyDescent="0.3">
      <c r="A2581" t="s">
        <v>8316</v>
      </c>
      <c r="B2581" t="s">
        <v>16</v>
      </c>
      <c r="C2581" t="s">
        <v>17</v>
      </c>
      <c r="D2581">
        <v>1994</v>
      </c>
      <c r="E2581" t="s">
        <v>8278</v>
      </c>
      <c r="F2581">
        <v>7.9</v>
      </c>
      <c r="G2581">
        <v>15000</v>
      </c>
      <c r="H2581" t="s">
        <v>4372</v>
      </c>
      <c r="I2581" t="s">
        <v>4372</v>
      </c>
      <c r="J2581" t="s">
        <v>4372</v>
      </c>
      <c r="K2581" t="s">
        <v>8317</v>
      </c>
      <c r="L2581">
        <v>2800000</v>
      </c>
      <c r="M2581">
        <v>2313461</v>
      </c>
      <c r="N2581" t="s">
        <v>8318</v>
      </c>
      <c r="O2581">
        <v>135</v>
      </c>
      <c r="P2581" t="str">
        <f>IF(Table1[[#This Row],[score]]&gt;=8.5,"High",IF(Table1[[#This Row],[score]]&gt;=7,"Medium","Low"))</f>
        <v>Medium</v>
      </c>
      <c r="Q2581" s="5">
        <f>Table1[[#This Row],[gross]]-Table1[[#This Row],[budget]]</f>
        <v>-486539</v>
      </c>
      <c r="R2581" s="5" t="str">
        <f>IF(Table1[[#This Row],[Profit]]&gt;0,"Profit","Loss")</f>
        <v>Loss</v>
      </c>
      <c r="S2581" s="6" t="str">
        <f>FLOOR(Table1[[#This Row],[year]]-1900,10)+1900 &amp; "-" &amp; FLOOR(Table1[[#This Row],[year]]-1890,10)+1900</f>
        <v>1990-2000</v>
      </c>
      <c r="T2581" s="14" t="s">
        <v>21835</v>
      </c>
      <c r="AB2581" s="14"/>
    </row>
    <row r="2582" spans="1:28" hidden="1" x14ac:dyDescent="0.3">
      <c r="A2582" t="s">
        <v>8253</v>
      </c>
      <c r="B2582" t="s">
        <v>16</v>
      </c>
      <c r="C2582" t="s">
        <v>41</v>
      </c>
      <c r="D2582">
        <v>1994</v>
      </c>
      <c r="E2582" t="s">
        <v>8124</v>
      </c>
      <c r="F2582">
        <v>4.5999999999999996</v>
      </c>
      <c r="G2582">
        <v>9300</v>
      </c>
      <c r="H2582" t="s">
        <v>6684</v>
      </c>
      <c r="I2582" t="s">
        <v>7445</v>
      </c>
      <c r="J2582" t="s">
        <v>7446</v>
      </c>
      <c r="K2582" t="s">
        <v>30</v>
      </c>
      <c r="L2582">
        <v>2000000</v>
      </c>
      <c r="M2582">
        <v>2260622</v>
      </c>
      <c r="N2582" t="s">
        <v>8254</v>
      </c>
      <c r="O2582">
        <v>85</v>
      </c>
      <c r="P2582" t="str">
        <f>IF(Table1[[#This Row],[score]]&gt;=8.5,"High",IF(Table1[[#This Row],[score]]&gt;=7,"Medium","Low"))</f>
        <v>Low</v>
      </c>
      <c r="Q2582" s="5">
        <f>Table1[[#This Row],[gross]]-Table1[[#This Row],[budget]]</f>
        <v>260622</v>
      </c>
      <c r="R2582" s="5" t="str">
        <f>IF(Table1[[#This Row],[Profit]]&gt;0,"Profit","Loss")</f>
        <v>Profit</v>
      </c>
      <c r="S2582" s="6" t="str">
        <f>FLOOR(Table1[[#This Row],[year]]-1900,10)+1900 &amp; "-" &amp; FLOOR(Table1[[#This Row],[year]]-1890,10)+1900</f>
        <v>1990-2000</v>
      </c>
      <c r="T2582" s="14" t="s">
        <v>21835</v>
      </c>
      <c r="AB2582" s="14"/>
    </row>
    <row r="2583" spans="1:28" hidden="1" x14ac:dyDescent="0.3">
      <c r="A2583" t="s">
        <v>8307</v>
      </c>
      <c r="B2583" t="s">
        <v>16</v>
      </c>
      <c r="C2583" t="s">
        <v>63</v>
      </c>
      <c r="D2583">
        <v>1994</v>
      </c>
      <c r="E2583" t="s">
        <v>7934</v>
      </c>
      <c r="F2583">
        <v>6.4</v>
      </c>
      <c r="G2583">
        <v>4300</v>
      </c>
      <c r="H2583" t="s">
        <v>398</v>
      </c>
      <c r="I2583" t="s">
        <v>398</v>
      </c>
      <c r="J2583" t="s">
        <v>4903</v>
      </c>
      <c r="K2583" t="s">
        <v>30</v>
      </c>
      <c r="L2583">
        <v>7000000</v>
      </c>
      <c r="M2583">
        <v>2144667</v>
      </c>
      <c r="N2583" t="s">
        <v>7455</v>
      </c>
      <c r="O2583">
        <v>125</v>
      </c>
      <c r="P2583" t="str">
        <f>IF(Table1[[#This Row],[score]]&gt;=8.5,"High",IF(Table1[[#This Row],[score]]&gt;=7,"Medium","Low"))</f>
        <v>Low</v>
      </c>
      <c r="Q2583" s="5">
        <f>Table1[[#This Row],[gross]]-Table1[[#This Row],[budget]]</f>
        <v>-4855333</v>
      </c>
      <c r="R2583" s="5" t="str">
        <f>IF(Table1[[#This Row],[Profit]]&gt;0,"Profit","Loss")</f>
        <v>Loss</v>
      </c>
      <c r="S2583" s="6" t="str">
        <f>FLOOR(Table1[[#This Row],[year]]-1900,10)+1900 &amp; "-" &amp; FLOOR(Table1[[#This Row],[year]]-1890,10)+1900</f>
        <v>1990-2000</v>
      </c>
      <c r="T2583" s="14" t="s">
        <v>21835</v>
      </c>
      <c r="AB2583" s="14"/>
    </row>
    <row r="2584" spans="1:28" hidden="1" x14ac:dyDescent="0.3">
      <c r="A2584" t="s">
        <v>8002</v>
      </c>
      <c r="B2584" t="s">
        <v>16</v>
      </c>
      <c r="C2584" t="s">
        <v>104</v>
      </c>
      <c r="D2584">
        <v>1994</v>
      </c>
      <c r="E2584" t="s">
        <v>8003</v>
      </c>
      <c r="F2584">
        <v>7.3</v>
      </c>
      <c r="G2584">
        <v>58000</v>
      </c>
      <c r="H2584" t="s">
        <v>8004</v>
      </c>
      <c r="I2584" t="s">
        <v>8005</v>
      </c>
      <c r="J2584" t="s">
        <v>5990</v>
      </c>
      <c r="K2584" t="s">
        <v>22</v>
      </c>
      <c r="L2584">
        <v>2500000</v>
      </c>
      <c r="M2584">
        <v>2079569</v>
      </c>
      <c r="N2584" t="s">
        <v>1965</v>
      </c>
      <c r="O2584">
        <v>89</v>
      </c>
      <c r="P2584" t="str">
        <f>IF(Table1[[#This Row],[score]]&gt;=8.5,"High",IF(Table1[[#This Row],[score]]&gt;=7,"Medium","Low"))</f>
        <v>Medium</v>
      </c>
      <c r="Q2584" s="5">
        <f>Table1[[#This Row],[gross]]-Table1[[#This Row],[budget]]</f>
        <v>-420431</v>
      </c>
      <c r="R2584" s="5" t="str">
        <f>IF(Table1[[#This Row],[Profit]]&gt;0,"Profit","Loss")</f>
        <v>Loss</v>
      </c>
      <c r="S2584" s="6" t="str">
        <f>FLOOR(Table1[[#This Row],[year]]-1900,10)+1900 &amp; "-" &amp; FLOOR(Table1[[#This Row],[year]]-1890,10)+1900</f>
        <v>1990-2000</v>
      </c>
      <c r="T2584" s="14" t="s">
        <v>21835</v>
      </c>
      <c r="AB2584" s="14"/>
    </row>
    <row r="2585" spans="1:28" hidden="1" x14ac:dyDescent="0.3">
      <c r="A2585" t="s">
        <v>8173</v>
      </c>
      <c r="B2585" t="s">
        <v>16</v>
      </c>
      <c r="C2585" t="s">
        <v>34</v>
      </c>
      <c r="D2585">
        <v>1994</v>
      </c>
      <c r="E2585" t="s">
        <v>8174</v>
      </c>
      <c r="F2585">
        <v>7.1</v>
      </c>
      <c r="G2585">
        <v>14000</v>
      </c>
      <c r="H2585" t="s">
        <v>4669</v>
      </c>
      <c r="I2585" t="s">
        <v>8175</v>
      </c>
      <c r="J2585" t="s">
        <v>7875</v>
      </c>
      <c r="K2585" t="s">
        <v>483</v>
      </c>
      <c r="L2585">
        <f>20500000</f>
        <v>20500000</v>
      </c>
      <c r="M2585">
        <v>1977198</v>
      </c>
      <c r="N2585" t="s">
        <v>7876</v>
      </c>
      <c r="O2585">
        <v>100</v>
      </c>
      <c r="P2585" t="str">
        <f>IF(Table1[[#This Row],[score]]&gt;=8.5,"High",IF(Table1[[#This Row],[score]]&gt;=7,"Medium","Low"))</f>
        <v>Medium</v>
      </c>
      <c r="Q2585" s="5">
        <f>Table1[[#This Row],[gross]]-Table1[[#This Row],[budget]]</f>
        <v>-18522802</v>
      </c>
      <c r="R2585" s="5" t="str">
        <f>IF(Table1[[#This Row],[Profit]]&gt;0,"Profit","Loss")</f>
        <v>Loss</v>
      </c>
      <c r="S2585" s="6" t="str">
        <f>FLOOR(Table1[[#This Row],[year]]-1900,10)+1900 &amp; "-" &amp; FLOOR(Table1[[#This Row],[year]]-1890,10)+1900</f>
        <v>1990-2000</v>
      </c>
      <c r="T2585" s="14" t="s">
        <v>21853</v>
      </c>
      <c r="AB2585" s="14"/>
    </row>
    <row r="2586" spans="1:28" hidden="1" x14ac:dyDescent="0.3">
      <c r="A2586" t="s">
        <v>8205</v>
      </c>
      <c r="B2586" t="s">
        <v>16</v>
      </c>
      <c r="C2586" t="s">
        <v>34</v>
      </c>
      <c r="D2586">
        <v>1994</v>
      </c>
      <c r="E2586" t="s">
        <v>7340</v>
      </c>
      <c r="F2586">
        <v>4.9000000000000004</v>
      </c>
      <c r="G2586">
        <v>7200</v>
      </c>
      <c r="H2586" t="s">
        <v>5451</v>
      </c>
      <c r="I2586" t="s">
        <v>4078</v>
      </c>
      <c r="J2586" t="s">
        <v>1162</v>
      </c>
      <c r="K2586" t="s">
        <v>195</v>
      </c>
      <c r="L2586">
        <v>5000000</v>
      </c>
      <c r="M2586">
        <v>1702394</v>
      </c>
      <c r="N2586" t="s">
        <v>8206</v>
      </c>
      <c r="O2586">
        <v>95</v>
      </c>
      <c r="P2586" t="str">
        <f>IF(Table1[[#This Row],[score]]&gt;=8.5,"High",IF(Table1[[#This Row],[score]]&gt;=7,"Medium","Low"))</f>
        <v>Low</v>
      </c>
      <c r="Q2586" s="5">
        <f>Table1[[#This Row],[gross]]-Table1[[#This Row],[budget]]</f>
        <v>-3297606</v>
      </c>
      <c r="R2586" s="5" t="str">
        <f>IF(Table1[[#This Row],[Profit]]&gt;0,"Profit","Loss")</f>
        <v>Loss</v>
      </c>
      <c r="S2586" s="6" t="str">
        <f>FLOOR(Table1[[#This Row],[year]]-1900,10)+1900 &amp; "-" &amp; FLOOR(Table1[[#This Row],[year]]-1890,10)+1900</f>
        <v>1990-2000</v>
      </c>
      <c r="T2586" s="14" t="s">
        <v>21835</v>
      </c>
      <c r="AB2586" s="14"/>
    </row>
    <row r="2587" spans="1:28" hidden="1" x14ac:dyDescent="0.3">
      <c r="A2587" t="s">
        <v>7972</v>
      </c>
      <c r="B2587" t="s">
        <v>16</v>
      </c>
      <c r="C2587" t="s">
        <v>104</v>
      </c>
      <c r="D2587">
        <v>1994</v>
      </c>
      <c r="E2587" t="s">
        <v>7973</v>
      </c>
      <c r="F2587">
        <v>7.9</v>
      </c>
      <c r="G2587">
        <v>32000</v>
      </c>
      <c r="H2587" t="s">
        <v>7974</v>
      </c>
      <c r="I2587" t="s">
        <v>7975</v>
      </c>
      <c r="J2587" t="s">
        <v>7976</v>
      </c>
      <c r="K2587" t="s">
        <v>1861</v>
      </c>
      <c r="L2587">
        <f>20500000</f>
        <v>20500000</v>
      </c>
      <c r="M2587">
        <v>1608570</v>
      </c>
      <c r="N2587" t="s">
        <v>7977</v>
      </c>
      <c r="O2587">
        <v>102</v>
      </c>
      <c r="P2587" t="str">
        <f>IF(Table1[[#This Row],[score]]&gt;=8.5,"High",IF(Table1[[#This Row],[score]]&gt;=7,"Medium","Low"))</f>
        <v>Medium</v>
      </c>
      <c r="Q2587" s="5">
        <f>Table1[[#This Row],[gross]]-Table1[[#This Row],[budget]]</f>
        <v>-18891430</v>
      </c>
      <c r="R2587" s="5" t="str">
        <f>IF(Table1[[#This Row],[Profit]]&gt;0,"Profit","Loss")</f>
        <v>Loss</v>
      </c>
      <c r="S2587" s="6" t="str">
        <f>FLOOR(Table1[[#This Row],[year]]-1900,10)+1900 &amp; "-" &amp; FLOOR(Table1[[#This Row],[year]]-1890,10)+1900</f>
        <v>1990-2000</v>
      </c>
      <c r="T2587" s="14" t="s">
        <v>21835</v>
      </c>
      <c r="AB2587" s="14"/>
    </row>
    <row r="2588" spans="1:28" hidden="1" x14ac:dyDescent="0.3">
      <c r="A2588" t="s">
        <v>8297</v>
      </c>
      <c r="B2588" t="s">
        <v>16</v>
      </c>
      <c r="C2588" t="s">
        <v>63</v>
      </c>
      <c r="D2588">
        <v>1994</v>
      </c>
      <c r="E2588" t="s">
        <v>8298</v>
      </c>
      <c r="F2588">
        <v>6.8</v>
      </c>
      <c r="G2588">
        <v>6500</v>
      </c>
      <c r="H2588" t="s">
        <v>8299</v>
      </c>
      <c r="I2588" t="s">
        <v>8300</v>
      </c>
      <c r="J2588" t="s">
        <v>8301</v>
      </c>
      <c r="K2588" t="s">
        <v>448</v>
      </c>
      <c r="L2588">
        <f>20500000</f>
        <v>20500000</v>
      </c>
      <c r="M2588">
        <v>1600226</v>
      </c>
      <c r="N2588" t="s">
        <v>8302</v>
      </c>
      <c r="O2588">
        <v>111</v>
      </c>
      <c r="P2588" t="str">
        <f>IF(Table1[[#This Row],[score]]&gt;=8.5,"High",IF(Table1[[#This Row],[score]]&gt;=7,"Medium","Low"))</f>
        <v>Low</v>
      </c>
      <c r="Q2588" s="5">
        <f>Table1[[#This Row],[gross]]-Table1[[#This Row],[budget]]</f>
        <v>-18899774</v>
      </c>
      <c r="R2588" s="5" t="str">
        <f>IF(Table1[[#This Row],[Profit]]&gt;0,"Profit","Loss")</f>
        <v>Loss</v>
      </c>
      <c r="S2588" s="6" t="str">
        <f>FLOOR(Table1[[#This Row],[year]]-1900,10)+1900 &amp; "-" &amp; FLOOR(Table1[[#This Row],[year]]-1890,10)+1900</f>
        <v>1990-2000</v>
      </c>
      <c r="T2588" s="14" t="s">
        <v>21835</v>
      </c>
      <c r="AB2588" s="14"/>
    </row>
    <row r="2589" spans="1:28" hidden="1" x14ac:dyDescent="0.3">
      <c r="A2589" t="s">
        <v>8027</v>
      </c>
      <c r="B2589" t="s">
        <v>16</v>
      </c>
      <c r="C2589" t="s">
        <v>34</v>
      </c>
      <c r="D2589">
        <v>1994</v>
      </c>
      <c r="E2589" t="s">
        <v>8008</v>
      </c>
      <c r="F2589">
        <v>5.0999999999999996</v>
      </c>
      <c r="G2589">
        <v>5900</v>
      </c>
      <c r="H2589" t="s">
        <v>1932</v>
      </c>
      <c r="I2589" t="s">
        <v>8028</v>
      </c>
      <c r="J2589" t="s">
        <v>1474</v>
      </c>
      <c r="K2589" t="s">
        <v>30</v>
      </c>
      <c r="L2589">
        <f>20500000</f>
        <v>20500000</v>
      </c>
      <c r="M2589">
        <v>1596687</v>
      </c>
      <c r="N2589" t="s">
        <v>4484</v>
      </c>
      <c r="O2589">
        <v>102</v>
      </c>
      <c r="P2589" t="str">
        <f>IF(Table1[[#This Row],[score]]&gt;=8.5,"High",IF(Table1[[#This Row],[score]]&gt;=7,"Medium","Low"))</f>
        <v>Low</v>
      </c>
      <c r="Q2589" s="5">
        <f>Table1[[#This Row],[gross]]-Table1[[#This Row],[budget]]</f>
        <v>-18903313</v>
      </c>
      <c r="R2589" s="5" t="str">
        <f>IF(Table1[[#This Row],[Profit]]&gt;0,"Profit","Loss")</f>
        <v>Loss</v>
      </c>
      <c r="S2589" s="6" t="str">
        <f>FLOOR(Table1[[#This Row],[year]]-1900,10)+1900 &amp; "-" &amp; FLOOR(Table1[[#This Row],[year]]-1890,10)+1900</f>
        <v>1990-2000</v>
      </c>
      <c r="T2589" s="14" t="s">
        <v>21835</v>
      </c>
      <c r="AB2589" s="14"/>
    </row>
    <row r="2590" spans="1:28" hidden="1" x14ac:dyDescent="0.3">
      <c r="A2590" t="s">
        <v>8335</v>
      </c>
      <c r="B2590" t="s">
        <v>1974</v>
      </c>
      <c r="C2590" t="s">
        <v>41</v>
      </c>
      <c r="D2590">
        <v>1994</v>
      </c>
      <c r="E2590" t="s">
        <v>7610</v>
      </c>
      <c r="F2590">
        <v>5.4</v>
      </c>
      <c r="G2590">
        <v>3800</v>
      </c>
      <c r="H2590" t="s">
        <v>1563</v>
      </c>
      <c r="I2590" t="s">
        <v>1563</v>
      </c>
      <c r="J2590" t="s">
        <v>97</v>
      </c>
      <c r="K2590" t="s">
        <v>22</v>
      </c>
      <c r="L2590">
        <v>40000000</v>
      </c>
      <c r="M2590">
        <v>1519366</v>
      </c>
      <c r="N2590" t="s">
        <v>23</v>
      </c>
      <c r="O2590">
        <v>122</v>
      </c>
      <c r="P2590" t="str">
        <f>IF(Table1[[#This Row],[score]]&gt;=8.5,"High",IF(Table1[[#This Row],[score]]&gt;=7,"Medium","Low"))</f>
        <v>Low</v>
      </c>
      <c r="Q2590" s="5">
        <f>Table1[[#This Row],[gross]]-Table1[[#This Row],[budget]]</f>
        <v>-38480634</v>
      </c>
      <c r="R2590" s="5" t="str">
        <f>IF(Table1[[#This Row],[Profit]]&gt;0,"Profit","Loss")</f>
        <v>Loss</v>
      </c>
      <c r="S2590" s="6" t="str">
        <f>FLOOR(Table1[[#This Row],[year]]-1900,10)+1900 &amp; "-" &amp; FLOOR(Table1[[#This Row],[year]]-1890,10)+1900</f>
        <v>1990-2000</v>
      </c>
      <c r="T2590" s="14" t="s">
        <v>21835</v>
      </c>
      <c r="AB2590" s="14"/>
    </row>
    <row r="2591" spans="1:28" hidden="1" x14ac:dyDescent="0.3">
      <c r="A2591" t="s">
        <v>7873</v>
      </c>
      <c r="B2591" t="s">
        <v>1974</v>
      </c>
      <c r="C2591" t="s">
        <v>41</v>
      </c>
      <c r="D2591">
        <v>1994</v>
      </c>
      <c r="E2591" t="s">
        <v>7874</v>
      </c>
      <c r="F2591">
        <v>8.1</v>
      </c>
      <c r="G2591">
        <v>69000</v>
      </c>
      <c r="H2591" t="s">
        <v>4669</v>
      </c>
      <c r="I2591" t="s">
        <v>4669</v>
      </c>
      <c r="J2591" t="s">
        <v>7875</v>
      </c>
      <c r="K2591" t="s">
        <v>483</v>
      </c>
      <c r="L2591" s="5">
        <f>20500000</f>
        <v>20500000</v>
      </c>
      <c r="M2591" s="5">
        <v>1432358</v>
      </c>
      <c r="N2591" t="s">
        <v>7876</v>
      </c>
      <c r="O2591">
        <v>102</v>
      </c>
      <c r="P2591" t="str">
        <f>IF(Table1[[#This Row],[score]]&gt;=8.5,"High",IF(Table1[[#This Row],[score]]&gt;=7,"Medium","Low"))</f>
        <v>Medium</v>
      </c>
      <c r="Q2591" s="5">
        <f>Table1[[#This Row],[gross]]-Table1[[#This Row],[budget]]</f>
        <v>-19067642</v>
      </c>
      <c r="R2591" s="5" t="str">
        <f>IF(Table1[[#This Row],[Profit]]&gt;0,"Profit","Loss")</f>
        <v>Loss</v>
      </c>
      <c r="S2591" s="6" t="str">
        <f>FLOOR(Table1[[#This Row],[year]]-1900,10)+1900 &amp; "-" &amp; FLOOR(Table1[[#This Row],[year]]-1890,10)+1900</f>
        <v>1990-2000</v>
      </c>
      <c r="T2591" s="14" t="s">
        <v>21835</v>
      </c>
      <c r="AB2591" s="14"/>
    </row>
    <row r="2592" spans="1:28" hidden="1" x14ac:dyDescent="0.3">
      <c r="A2592" t="s">
        <v>8104</v>
      </c>
      <c r="B2592" t="s">
        <v>2676</v>
      </c>
      <c r="C2592" t="s">
        <v>41</v>
      </c>
      <c r="D2592">
        <v>1994</v>
      </c>
      <c r="E2592" t="s">
        <v>7620</v>
      </c>
      <c r="F2592">
        <v>6.3</v>
      </c>
      <c r="G2592">
        <v>6000</v>
      </c>
      <c r="H2592" t="s">
        <v>8105</v>
      </c>
      <c r="I2592" t="s">
        <v>8105</v>
      </c>
      <c r="J2592" t="s">
        <v>8106</v>
      </c>
      <c r="K2592" t="s">
        <v>30</v>
      </c>
      <c r="L2592">
        <v>200000</v>
      </c>
      <c r="M2592">
        <v>1359736</v>
      </c>
      <c r="N2592" t="s">
        <v>8107</v>
      </c>
      <c r="O2592">
        <v>100</v>
      </c>
      <c r="P2592" t="str">
        <f>IF(Table1[[#This Row],[score]]&gt;=8.5,"High",IF(Table1[[#This Row],[score]]&gt;=7,"Medium","Low"))</f>
        <v>Low</v>
      </c>
      <c r="Q2592" s="5">
        <f>Table1[[#This Row],[gross]]-Table1[[#This Row],[budget]]</f>
        <v>1159736</v>
      </c>
      <c r="R2592" s="5" t="str">
        <f>IF(Table1[[#This Row],[Profit]]&gt;0,"Profit","Loss")</f>
        <v>Profit</v>
      </c>
      <c r="S2592" s="6" t="str">
        <f>FLOOR(Table1[[#This Row],[year]]-1900,10)+1900 &amp; "-" &amp; FLOOR(Table1[[#This Row],[year]]-1890,10)+1900</f>
        <v>1990-2000</v>
      </c>
      <c r="T2592" s="14" t="s">
        <v>21835</v>
      </c>
      <c r="AB2592" s="14"/>
    </row>
    <row r="2593" spans="1:28" hidden="1" x14ac:dyDescent="0.3">
      <c r="A2593" t="s">
        <v>8099</v>
      </c>
      <c r="B2593" t="s">
        <v>16</v>
      </c>
      <c r="C2593" t="s">
        <v>63</v>
      </c>
      <c r="D2593">
        <v>1994</v>
      </c>
      <c r="E2593" t="s">
        <v>7915</v>
      </c>
      <c r="F2593">
        <v>7.4</v>
      </c>
      <c r="G2593">
        <v>17000</v>
      </c>
      <c r="H2593" t="s">
        <v>8100</v>
      </c>
      <c r="I2593" t="s">
        <v>7384</v>
      </c>
      <c r="J2593" t="s">
        <v>538</v>
      </c>
      <c r="K2593" t="s">
        <v>448</v>
      </c>
      <c r="L2593">
        <f>20500000</f>
        <v>20500000</v>
      </c>
      <c r="M2593">
        <v>1318578</v>
      </c>
      <c r="N2593" t="s">
        <v>5216</v>
      </c>
      <c r="O2593">
        <v>159</v>
      </c>
      <c r="P2593" t="str">
        <f>IF(Table1[[#This Row],[score]]&gt;=8.5,"High",IF(Table1[[#This Row],[score]]&gt;=7,"Medium","Low"))</f>
        <v>Medium</v>
      </c>
      <c r="Q2593" s="5">
        <f>Table1[[#This Row],[gross]]-Table1[[#This Row],[budget]]</f>
        <v>-19181422</v>
      </c>
      <c r="R2593" s="5" t="str">
        <f>IF(Table1[[#This Row],[Profit]]&gt;0,"Profit","Loss")</f>
        <v>Loss</v>
      </c>
      <c r="S2593" s="6" t="str">
        <f>FLOOR(Table1[[#This Row],[year]]-1900,10)+1900 &amp; "-" &amp; FLOOR(Table1[[#This Row],[year]]-1890,10)+1900</f>
        <v>1990-2000</v>
      </c>
      <c r="T2593" s="14" t="s">
        <v>21835</v>
      </c>
      <c r="AB2593" s="14"/>
    </row>
    <row r="2594" spans="1:28" hidden="1" x14ac:dyDescent="0.3">
      <c r="A2594" t="s">
        <v>8329</v>
      </c>
      <c r="B2594" t="s">
        <v>33</v>
      </c>
      <c r="C2594" t="s">
        <v>41</v>
      </c>
      <c r="D2594">
        <v>1994</v>
      </c>
      <c r="E2594" t="s">
        <v>8245</v>
      </c>
      <c r="F2594">
        <v>6.2</v>
      </c>
      <c r="G2594">
        <v>3400</v>
      </c>
      <c r="H2594" t="s">
        <v>2925</v>
      </c>
      <c r="I2594" t="s">
        <v>4434</v>
      </c>
      <c r="J2594" t="s">
        <v>8330</v>
      </c>
      <c r="K2594" t="s">
        <v>30</v>
      </c>
      <c r="L2594">
        <v>15000000</v>
      </c>
      <c r="M2594">
        <v>1316865</v>
      </c>
      <c r="N2594" t="s">
        <v>61</v>
      </c>
      <c r="O2594">
        <v>108</v>
      </c>
      <c r="P2594" t="str">
        <f>IF(Table1[[#This Row],[score]]&gt;=8.5,"High",IF(Table1[[#This Row],[score]]&gt;=7,"Medium","Low"))</f>
        <v>Low</v>
      </c>
      <c r="Q2594" s="5">
        <f>Table1[[#This Row],[gross]]-Table1[[#This Row],[budget]]</f>
        <v>-13683135</v>
      </c>
      <c r="R2594" s="5" t="str">
        <f>IF(Table1[[#This Row],[Profit]]&gt;0,"Profit","Loss")</f>
        <v>Loss</v>
      </c>
      <c r="S2594" s="6" t="str">
        <f>FLOOR(Table1[[#This Row],[year]]-1900,10)+1900 &amp; "-" &amp; FLOOR(Table1[[#This Row],[year]]-1890,10)+1900</f>
        <v>1990-2000</v>
      </c>
      <c r="T2594" s="14" t="s">
        <v>21835</v>
      </c>
      <c r="AB2594" s="14"/>
    </row>
    <row r="2595" spans="1:28" hidden="1" x14ac:dyDescent="0.3">
      <c r="A2595" t="s">
        <v>8024</v>
      </c>
      <c r="B2595" t="s">
        <v>16</v>
      </c>
      <c r="C2595" t="s">
        <v>41</v>
      </c>
      <c r="D2595">
        <v>1994</v>
      </c>
      <c r="E2595" t="s">
        <v>7833</v>
      </c>
      <c r="F2595">
        <v>7.6</v>
      </c>
      <c r="G2595">
        <v>67000</v>
      </c>
      <c r="H2595" t="s">
        <v>6272</v>
      </c>
      <c r="I2595" t="s">
        <v>6272</v>
      </c>
      <c r="J2595" t="s">
        <v>8025</v>
      </c>
      <c r="K2595" t="s">
        <v>1256</v>
      </c>
      <c r="L2595">
        <f>20500000</f>
        <v>20500000</v>
      </c>
      <c r="M2595">
        <v>1237219</v>
      </c>
      <c r="N2595" t="s">
        <v>6649</v>
      </c>
      <c r="O2595">
        <v>92</v>
      </c>
      <c r="P2595" t="str">
        <f>IF(Table1[[#This Row],[score]]&gt;=8.5,"High",IF(Table1[[#This Row],[score]]&gt;=7,"Medium","Low"))</f>
        <v>Medium</v>
      </c>
      <c r="Q2595" s="5">
        <f>Table1[[#This Row],[gross]]-Table1[[#This Row],[budget]]</f>
        <v>-19262781</v>
      </c>
      <c r="R2595" s="5" t="str">
        <f>IF(Table1[[#This Row],[Profit]]&gt;0,"Profit","Loss")</f>
        <v>Loss</v>
      </c>
      <c r="S2595" s="6" t="str">
        <f>FLOOR(Table1[[#This Row],[year]]-1900,10)+1900 &amp; "-" &amp; FLOOR(Table1[[#This Row],[year]]-1890,10)+1900</f>
        <v>1990-2000</v>
      </c>
      <c r="T2595" s="14" t="s">
        <v>21835</v>
      </c>
      <c r="AB2595" s="14"/>
    </row>
    <row r="2596" spans="1:28" hidden="1" x14ac:dyDescent="0.3">
      <c r="A2596" t="s">
        <v>8065</v>
      </c>
      <c r="B2596" t="s">
        <v>16</v>
      </c>
      <c r="C2596" t="s">
        <v>17</v>
      </c>
      <c r="D2596">
        <v>1994</v>
      </c>
      <c r="E2596" t="s">
        <v>8066</v>
      </c>
      <c r="F2596">
        <v>5.0999999999999996</v>
      </c>
      <c r="G2596">
        <v>2000</v>
      </c>
      <c r="H2596" t="s">
        <v>8067</v>
      </c>
      <c r="I2596" t="s">
        <v>7518</v>
      </c>
      <c r="J2596" t="s">
        <v>8068</v>
      </c>
      <c r="K2596" t="s">
        <v>30</v>
      </c>
      <c r="L2596">
        <f>20500000</f>
        <v>20500000</v>
      </c>
      <c r="M2596">
        <v>1181182</v>
      </c>
      <c r="N2596" t="s">
        <v>8069</v>
      </c>
      <c r="O2596">
        <v>103</v>
      </c>
      <c r="P2596" t="str">
        <f>IF(Table1[[#This Row],[score]]&gt;=8.5,"High",IF(Table1[[#This Row],[score]]&gt;=7,"Medium","Low"))</f>
        <v>Low</v>
      </c>
      <c r="Q2596" s="5">
        <f>Table1[[#This Row],[gross]]-Table1[[#This Row],[budget]]</f>
        <v>-19318818</v>
      </c>
      <c r="R2596" s="5" t="str">
        <f>IF(Table1[[#This Row],[Profit]]&gt;0,"Profit","Loss")</f>
        <v>Loss</v>
      </c>
      <c r="S2596" s="6" t="str">
        <f>FLOOR(Table1[[#This Row],[year]]-1900,10)+1900 &amp; "-" &amp; FLOOR(Table1[[#This Row],[year]]-1890,10)+1900</f>
        <v>1990-2000</v>
      </c>
      <c r="T2596" s="14" t="s">
        <v>21835</v>
      </c>
      <c r="AB2596" s="14"/>
    </row>
    <row r="2597" spans="1:28" hidden="1" x14ac:dyDescent="0.3">
      <c r="A2597" t="s">
        <v>8232</v>
      </c>
      <c r="B2597" t="s">
        <v>16</v>
      </c>
      <c r="C2597" t="s">
        <v>104</v>
      </c>
      <c r="D2597">
        <v>1994</v>
      </c>
      <c r="E2597" t="s">
        <v>8233</v>
      </c>
      <c r="F2597">
        <v>6.7</v>
      </c>
      <c r="G2597">
        <v>7600</v>
      </c>
      <c r="H2597" t="s">
        <v>8234</v>
      </c>
      <c r="I2597" t="s">
        <v>8234</v>
      </c>
      <c r="J2597" t="s">
        <v>6036</v>
      </c>
      <c r="K2597" t="s">
        <v>30</v>
      </c>
      <c r="L2597">
        <v>2300000</v>
      </c>
      <c r="M2597">
        <v>1095885</v>
      </c>
      <c r="N2597" t="s">
        <v>7455</v>
      </c>
      <c r="O2597">
        <v>98</v>
      </c>
      <c r="P2597" t="str">
        <f>IF(Table1[[#This Row],[score]]&gt;=8.5,"High",IF(Table1[[#This Row],[score]]&gt;=7,"Medium","Low"))</f>
        <v>Low</v>
      </c>
      <c r="Q2597" s="5">
        <f>Table1[[#This Row],[gross]]-Table1[[#This Row],[budget]]</f>
        <v>-1204115</v>
      </c>
      <c r="R2597" s="5" t="str">
        <f>IF(Table1[[#This Row],[Profit]]&gt;0,"Profit","Loss")</f>
        <v>Loss</v>
      </c>
      <c r="S2597" s="6" t="str">
        <f>FLOOR(Table1[[#This Row],[year]]-1900,10)+1900 &amp; "-" &amp; FLOOR(Table1[[#This Row],[year]]-1890,10)+1900</f>
        <v>1990-2000</v>
      </c>
      <c r="T2597" s="14" t="s">
        <v>21835</v>
      </c>
      <c r="AB2597" s="14"/>
    </row>
    <row r="2598" spans="1:28" hidden="1" x14ac:dyDescent="0.3">
      <c r="A2598" t="s">
        <v>8359</v>
      </c>
      <c r="B2598" t="s">
        <v>16</v>
      </c>
      <c r="C2598" t="s">
        <v>63</v>
      </c>
      <c r="D2598">
        <v>1994</v>
      </c>
      <c r="E2598" t="s">
        <v>8204</v>
      </c>
      <c r="F2598">
        <v>6.4</v>
      </c>
      <c r="G2598">
        <v>7200</v>
      </c>
      <c r="H2598" t="s">
        <v>1731</v>
      </c>
      <c r="I2598" t="s">
        <v>8360</v>
      </c>
      <c r="J2598" t="s">
        <v>1860</v>
      </c>
      <c r="K2598" t="s">
        <v>30</v>
      </c>
      <c r="L2598">
        <f>20500000</f>
        <v>20500000</v>
      </c>
      <c r="M2598">
        <v>1007583</v>
      </c>
      <c r="N2598" t="s">
        <v>6948</v>
      </c>
      <c r="O2598">
        <v>128</v>
      </c>
      <c r="P2598" t="str">
        <f>IF(Table1[[#This Row],[score]]&gt;=8.5,"High",IF(Table1[[#This Row],[score]]&gt;=7,"Medium","Low"))</f>
        <v>Low</v>
      </c>
      <c r="Q2598" s="5">
        <f>Table1[[#This Row],[gross]]-Table1[[#This Row],[budget]]</f>
        <v>-19492417</v>
      </c>
      <c r="R2598" s="5" t="str">
        <f>IF(Table1[[#This Row],[Profit]]&gt;0,"Profit","Loss")</f>
        <v>Loss</v>
      </c>
      <c r="S2598" s="6" t="str">
        <f>FLOOR(Table1[[#This Row],[year]]-1900,10)+1900 &amp; "-" &amp; FLOOR(Table1[[#This Row],[year]]-1890,10)+1900</f>
        <v>1990-2000</v>
      </c>
      <c r="T2598" s="14" t="s">
        <v>21835</v>
      </c>
      <c r="AB2598" s="14"/>
    </row>
    <row r="2599" spans="1:28" hidden="1" x14ac:dyDescent="0.3">
      <c r="A2599" t="s">
        <v>8325</v>
      </c>
      <c r="B2599" t="s">
        <v>16</v>
      </c>
      <c r="C2599" t="s">
        <v>41</v>
      </c>
      <c r="D2599">
        <v>1994</v>
      </c>
      <c r="E2599" t="s">
        <v>8326</v>
      </c>
      <c r="F2599">
        <v>7.3</v>
      </c>
      <c r="G2599">
        <v>5200</v>
      </c>
      <c r="H2599" t="s">
        <v>8327</v>
      </c>
      <c r="I2599" t="s">
        <v>4919</v>
      </c>
      <c r="J2599" t="s">
        <v>8328</v>
      </c>
      <c r="K2599" t="s">
        <v>248</v>
      </c>
      <c r="L2599">
        <f>20500000</f>
        <v>20500000</v>
      </c>
      <c r="M2599">
        <v>766464</v>
      </c>
      <c r="N2599" t="s">
        <v>6623</v>
      </c>
      <c r="O2599">
        <v>100</v>
      </c>
      <c r="P2599" t="str">
        <f>IF(Table1[[#This Row],[score]]&gt;=8.5,"High",IF(Table1[[#This Row],[score]]&gt;=7,"Medium","Low"))</f>
        <v>Medium</v>
      </c>
      <c r="Q2599" s="5">
        <f>Table1[[#This Row],[gross]]-Table1[[#This Row],[budget]]</f>
        <v>-19733536</v>
      </c>
      <c r="R2599" s="5" t="str">
        <f>IF(Table1[[#This Row],[Profit]]&gt;0,"Profit","Loss")</f>
        <v>Loss</v>
      </c>
      <c r="S2599" s="6" t="str">
        <f>FLOOR(Table1[[#This Row],[year]]-1900,10)+1900 &amp; "-" &amp; FLOOR(Table1[[#This Row],[year]]-1890,10)+1900</f>
        <v>1990-2000</v>
      </c>
      <c r="T2599" s="14" t="s">
        <v>21835</v>
      </c>
      <c r="AB2599" s="14"/>
    </row>
    <row r="2600" spans="1:28" hidden="1" x14ac:dyDescent="0.3">
      <c r="A2600" t="s">
        <v>8311</v>
      </c>
      <c r="B2600" t="s">
        <v>443</v>
      </c>
      <c r="C2600" t="s">
        <v>17</v>
      </c>
      <c r="D2600">
        <v>1994</v>
      </c>
      <c r="E2600" t="s">
        <v>8098</v>
      </c>
      <c r="F2600">
        <v>8</v>
      </c>
      <c r="G2600">
        <v>14000</v>
      </c>
      <c r="H2600" t="s">
        <v>8312</v>
      </c>
      <c r="I2600" t="s">
        <v>8312</v>
      </c>
      <c r="J2600" t="s">
        <v>8313</v>
      </c>
      <c r="K2600" t="s">
        <v>8314</v>
      </c>
      <c r="L2600">
        <v>1900000</v>
      </c>
      <c r="M2600">
        <v>763847</v>
      </c>
      <c r="N2600" t="s">
        <v>8315</v>
      </c>
      <c r="O2600">
        <v>113</v>
      </c>
      <c r="P2600" t="str">
        <f>IF(Table1[[#This Row],[score]]&gt;=8.5,"High",IF(Table1[[#This Row],[score]]&gt;=7,"Medium","Low"))</f>
        <v>Medium</v>
      </c>
      <c r="Q2600" s="5">
        <f>Table1[[#This Row],[gross]]-Table1[[#This Row],[budget]]</f>
        <v>-1136153</v>
      </c>
      <c r="R2600" s="5" t="str">
        <f>IF(Table1[[#This Row],[Profit]]&gt;0,"Profit","Loss")</f>
        <v>Loss</v>
      </c>
      <c r="S2600" s="6" t="str">
        <f>FLOOR(Table1[[#This Row],[year]]-1900,10)+1900 &amp; "-" &amp; FLOOR(Table1[[#This Row],[year]]-1890,10)+1900</f>
        <v>1990-2000</v>
      </c>
      <c r="T2600" s="14" t="s">
        <v>21835</v>
      </c>
      <c r="AB2600" s="14"/>
    </row>
    <row r="2601" spans="1:28" hidden="1" x14ac:dyDescent="0.3">
      <c r="A2601" t="s">
        <v>8337</v>
      </c>
      <c r="B2601" t="s">
        <v>1974</v>
      </c>
      <c r="C2601" t="s">
        <v>41</v>
      </c>
      <c r="D2601">
        <v>1994</v>
      </c>
      <c r="E2601" t="s">
        <v>8124</v>
      </c>
      <c r="F2601">
        <v>5.0999999999999996</v>
      </c>
      <c r="G2601">
        <v>1400</v>
      </c>
      <c r="H2601" t="s">
        <v>2118</v>
      </c>
      <c r="I2601" t="s">
        <v>8338</v>
      </c>
      <c r="J2601" t="s">
        <v>8339</v>
      </c>
      <c r="K2601" t="s">
        <v>30</v>
      </c>
      <c r="L2601">
        <f>20500000</f>
        <v>20500000</v>
      </c>
      <c r="M2601">
        <v>713234</v>
      </c>
      <c r="N2601" t="s">
        <v>4131</v>
      </c>
      <c r="O2601">
        <v>93</v>
      </c>
      <c r="P2601" t="str">
        <f>IF(Table1[[#This Row],[score]]&gt;=8.5,"High",IF(Table1[[#This Row],[score]]&gt;=7,"Medium","Low"))</f>
        <v>Low</v>
      </c>
      <c r="Q2601" s="5">
        <f>Table1[[#This Row],[gross]]-Table1[[#This Row],[budget]]</f>
        <v>-19786766</v>
      </c>
      <c r="R2601" s="5" t="str">
        <f>IF(Table1[[#This Row],[Profit]]&gt;0,"Profit","Loss")</f>
        <v>Loss</v>
      </c>
      <c r="S2601" s="6" t="str">
        <f>FLOOR(Table1[[#This Row],[year]]-1900,10)+1900 &amp; "-" &amp; FLOOR(Table1[[#This Row],[year]]-1890,10)+1900</f>
        <v>1990-2000</v>
      </c>
      <c r="T2601" s="14" t="s">
        <v>21835</v>
      </c>
      <c r="AB2601" s="14"/>
    </row>
    <row r="2602" spans="1:28" hidden="1" x14ac:dyDescent="0.3">
      <c r="A2602" t="s">
        <v>8340</v>
      </c>
      <c r="B2602" t="s">
        <v>1974</v>
      </c>
      <c r="C2602" t="s">
        <v>63</v>
      </c>
      <c r="D2602">
        <v>1994</v>
      </c>
      <c r="E2602" t="s">
        <v>8204</v>
      </c>
      <c r="F2602">
        <v>6.3</v>
      </c>
      <c r="G2602">
        <v>1600</v>
      </c>
      <c r="H2602" t="s">
        <v>3177</v>
      </c>
      <c r="I2602" t="s">
        <v>8341</v>
      </c>
      <c r="J2602" t="s">
        <v>4497</v>
      </c>
      <c r="K2602" t="s">
        <v>22</v>
      </c>
      <c r="L2602">
        <f>20500000</f>
        <v>20500000</v>
      </c>
      <c r="M2602">
        <v>538534</v>
      </c>
      <c r="N2602" t="s">
        <v>4029</v>
      </c>
      <c r="O2602">
        <v>115</v>
      </c>
      <c r="P2602" t="str">
        <f>IF(Table1[[#This Row],[score]]&gt;=8.5,"High",IF(Table1[[#This Row],[score]]&gt;=7,"Medium","Low"))</f>
        <v>Low</v>
      </c>
      <c r="Q2602" s="5">
        <f>Table1[[#This Row],[gross]]-Table1[[#This Row],[budget]]</f>
        <v>-19961466</v>
      </c>
      <c r="R2602" s="5" t="str">
        <f>IF(Table1[[#This Row],[Profit]]&gt;0,"Profit","Loss")</f>
        <v>Loss</v>
      </c>
      <c r="S2602" s="6" t="str">
        <f>FLOOR(Table1[[#This Row],[year]]-1900,10)+1900 &amp; "-" &amp; FLOOR(Table1[[#This Row],[year]]-1890,10)+1900</f>
        <v>1990-2000</v>
      </c>
      <c r="T2602" s="14" t="s">
        <v>21835</v>
      </c>
      <c r="AB2602" s="14"/>
    </row>
    <row r="2603" spans="1:28" hidden="1" x14ac:dyDescent="0.3">
      <c r="A2603" t="s">
        <v>8355</v>
      </c>
      <c r="B2603" t="s">
        <v>16</v>
      </c>
      <c r="C2603" t="s">
        <v>17</v>
      </c>
      <c r="D2603">
        <v>1994</v>
      </c>
      <c r="E2603" t="s">
        <v>8356</v>
      </c>
      <c r="F2603">
        <v>7.2</v>
      </c>
      <c r="G2603">
        <v>3100</v>
      </c>
      <c r="H2603" t="s">
        <v>4899</v>
      </c>
      <c r="I2603" t="s">
        <v>8357</v>
      </c>
      <c r="J2603" t="s">
        <v>746</v>
      </c>
      <c r="K2603" t="s">
        <v>22</v>
      </c>
      <c r="L2603">
        <f>20500000</f>
        <v>20500000</v>
      </c>
      <c r="M2603">
        <v>487391</v>
      </c>
      <c r="N2603" t="s">
        <v>8358</v>
      </c>
      <c r="O2603">
        <v>97</v>
      </c>
      <c r="P2603" t="str">
        <f>IF(Table1[[#This Row],[score]]&gt;=8.5,"High",IF(Table1[[#This Row],[score]]&gt;=7,"Medium","Low"))</f>
        <v>Medium</v>
      </c>
      <c r="Q2603" s="5">
        <f>Table1[[#This Row],[gross]]-Table1[[#This Row],[budget]]</f>
        <v>-20012609</v>
      </c>
      <c r="R2603" s="5" t="str">
        <f>IF(Table1[[#This Row],[Profit]]&gt;0,"Profit","Loss")</f>
        <v>Loss</v>
      </c>
      <c r="S2603" s="6" t="str">
        <f>FLOOR(Table1[[#This Row],[year]]-1900,10)+1900 &amp; "-" &amp; FLOOR(Table1[[#This Row],[year]]-1890,10)+1900</f>
        <v>1990-2000</v>
      </c>
      <c r="T2603" s="14" t="s">
        <v>21835</v>
      </c>
      <c r="AB2603" s="14"/>
    </row>
    <row r="2604" spans="1:28" hidden="1" x14ac:dyDescent="0.3">
      <c r="A2604" t="s">
        <v>8277</v>
      </c>
      <c r="B2604" t="s">
        <v>16</v>
      </c>
      <c r="C2604" t="s">
        <v>41</v>
      </c>
      <c r="D2604">
        <v>1994</v>
      </c>
      <c r="E2604" t="s">
        <v>8278</v>
      </c>
      <c r="F2604">
        <v>7.1</v>
      </c>
      <c r="G2604">
        <v>22000</v>
      </c>
      <c r="H2604" t="s">
        <v>8279</v>
      </c>
      <c r="I2604" t="s">
        <v>8279</v>
      </c>
      <c r="J2604" t="s">
        <v>8280</v>
      </c>
      <c r="K2604" t="s">
        <v>30</v>
      </c>
      <c r="L2604">
        <v>700000</v>
      </c>
      <c r="M2604">
        <v>382928</v>
      </c>
      <c r="N2604" t="s">
        <v>7119</v>
      </c>
      <c r="O2604">
        <v>93</v>
      </c>
      <c r="P2604" t="str">
        <f>IF(Table1[[#This Row],[score]]&gt;=8.5,"High",IF(Table1[[#This Row],[score]]&gt;=7,"Medium","Low"))</f>
        <v>Medium</v>
      </c>
      <c r="Q2604" s="5">
        <f>Table1[[#This Row],[gross]]-Table1[[#This Row],[budget]]</f>
        <v>-317072</v>
      </c>
      <c r="R2604" s="5" t="str">
        <f>IF(Table1[[#This Row],[Profit]]&gt;0,"Profit","Loss")</f>
        <v>Loss</v>
      </c>
      <c r="S2604" s="6" t="str">
        <f>FLOOR(Table1[[#This Row],[year]]-1900,10)+1900 &amp; "-" &amp; FLOOR(Table1[[#This Row],[year]]-1890,10)+1900</f>
        <v>1990-2000</v>
      </c>
      <c r="T2604" s="14" t="s">
        <v>21835</v>
      </c>
      <c r="AB2604" s="14"/>
    </row>
    <row r="2605" spans="1:28" hidden="1" x14ac:dyDescent="0.3">
      <c r="A2605" t="s">
        <v>8291</v>
      </c>
      <c r="B2605" t="s">
        <v>33</v>
      </c>
      <c r="C2605" t="s">
        <v>41</v>
      </c>
      <c r="D2605">
        <v>1994</v>
      </c>
      <c r="E2605" t="s">
        <v>7853</v>
      </c>
      <c r="F2605">
        <v>5.6</v>
      </c>
      <c r="G2605">
        <v>1800</v>
      </c>
      <c r="H2605" t="s">
        <v>8292</v>
      </c>
      <c r="I2605" t="s">
        <v>8293</v>
      </c>
      <c r="J2605" t="s">
        <v>235</v>
      </c>
      <c r="K2605" t="s">
        <v>30</v>
      </c>
      <c r="L2605">
        <f>20500000</f>
        <v>20500000</v>
      </c>
      <c r="M2605">
        <v>319123</v>
      </c>
      <c r="N2605" t="s">
        <v>8294</v>
      </c>
      <c r="O2605">
        <v>82</v>
      </c>
      <c r="P2605" t="str">
        <f>IF(Table1[[#This Row],[score]]&gt;=8.5,"High",IF(Table1[[#This Row],[score]]&gt;=7,"Medium","Low"))</f>
        <v>Low</v>
      </c>
      <c r="Q2605" s="5">
        <f>Table1[[#This Row],[gross]]-Table1[[#This Row],[budget]]</f>
        <v>-20180877</v>
      </c>
      <c r="R2605" s="5" t="str">
        <f>IF(Table1[[#This Row],[Profit]]&gt;0,"Profit","Loss")</f>
        <v>Loss</v>
      </c>
      <c r="S2605" s="6" t="str">
        <f>FLOOR(Table1[[#This Row],[year]]-1900,10)+1900 &amp; "-" &amp; FLOOR(Table1[[#This Row],[year]]-1890,10)+1900</f>
        <v>1990-2000</v>
      </c>
      <c r="T2605" s="14" t="s">
        <v>21835</v>
      </c>
      <c r="AB2605" s="14"/>
    </row>
    <row r="2606" spans="1:28" hidden="1" x14ac:dyDescent="0.3">
      <c r="A2606" t="s">
        <v>8354</v>
      </c>
      <c r="B2606" t="s">
        <v>16</v>
      </c>
      <c r="C2606" t="s">
        <v>34</v>
      </c>
      <c r="D2606">
        <v>1994</v>
      </c>
      <c r="E2606" t="s">
        <v>7574</v>
      </c>
      <c r="F2606">
        <v>6.4</v>
      </c>
      <c r="G2606">
        <v>4700</v>
      </c>
      <c r="H2606" t="s">
        <v>2013</v>
      </c>
      <c r="I2606" t="s">
        <v>2013</v>
      </c>
      <c r="J2606" t="s">
        <v>7237</v>
      </c>
      <c r="K2606" t="s">
        <v>30</v>
      </c>
      <c r="L2606">
        <v>20000000</v>
      </c>
      <c r="M2606">
        <v>305070</v>
      </c>
      <c r="N2606" t="s">
        <v>7241</v>
      </c>
      <c r="O2606">
        <v>107</v>
      </c>
      <c r="P2606" t="str">
        <f>IF(Table1[[#This Row],[score]]&gt;=8.5,"High",IF(Table1[[#This Row],[score]]&gt;=7,"Medium","Low"))</f>
        <v>Low</v>
      </c>
      <c r="Q2606" s="5">
        <f>Table1[[#This Row],[gross]]-Table1[[#This Row],[budget]]</f>
        <v>-19694930</v>
      </c>
      <c r="R2606" s="5" t="str">
        <f>IF(Table1[[#This Row],[Profit]]&gt;0,"Profit","Loss")</f>
        <v>Loss</v>
      </c>
      <c r="S2606" s="6" t="str">
        <f>FLOOR(Table1[[#This Row],[year]]-1900,10)+1900 &amp; "-" &amp; FLOOR(Table1[[#This Row],[year]]-1890,10)+1900</f>
        <v>1990-2000</v>
      </c>
      <c r="T2606" s="14" t="s">
        <v>21835</v>
      </c>
      <c r="AB2606" s="14"/>
    </row>
    <row r="2607" spans="1:28" hidden="1" x14ac:dyDescent="0.3">
      <c r="A2607" t="s">
        <v>8162</v>
      </c>
      <c r="B2607" t="s">
        <v>16</v>
      </c>
      <c r="C2607" t="s">
        <v>41</v>
      </c>
      <c r="D2607">
        <v>1994</v>
      </c>
      <c r="E2607" t="s">
        <v>8163</v>
      </c>
      <c r="F2607">
        <v>7.1</v>
      </c>
      <c r="G2607">
        <v>20000</v>
      </c>
      <c r="H2607" t="s">
        <v>8164</v>
      </c>
      <c r="I2607" t="s">
        <v>8165</v>
      </c>
      <c r="J2607" t="s">
        <v>8166</v>
      </c>
      <c r="K2607" t="s">
        <v>306</v>
      </c>
      <c r="L2607">
        <v>4000000</v>
      </c>
      <c r="M2607">
        <v>253986</v>
      </c>
      <c r="N2607" t="s">
        <v>8167</v>
      </c>
      <c r="O2607">
        <v>105</v>
      </c>
      <c r="P2607" t="str">
        <f>IF(Table1[[#This Row],[score]]&gt;=8.5,"High",IF(Table1[[#This Row],[score]]&gt;=7,"Medium","Low"))</f>
        <v>Medium</v>
      </c>
      <c r="Q2607" s="5">
        <f>Table1[[#This Row],[gross]]-Table1[[#This Row],[budget]]</f>
        <v>-3746014</v>
      </c>
      <c r="R2607" s="5" t="str">
        <f>IF(Table1[[#This Row],[Profit]]&gt;0,"Profit","Loss")</f>
        <v>Loss</v>
      </c>
      <c r="S2607" s="6" t="str">
        <f>FLOOR(Table1[[#This Row],[year]]-1900,10)+1900 &amp; "-" &amp; FLOOR(Table1[[#This Row],[year]]-1890,10)+1900</f>
        <v>1990-2000</v>
      </c>
      <c r="T2607" s="14" t="s">
        <v>21835</v>
      </c>
      <c r="AB2607" s="14"/>
    </row>
    <row r="2608" spans="1:28" hidden="1" x14ac:dyDescent="0.3">
      <c r="A2608" t="s">
        <v>8113</v>
      </c>
      <c r="B2608" t="s">
        <v>16</v>
      </c>
      <c r="C2608" t="s">
        <v>17</v>
      </c>
      <c r="D2608">
        <v>1994</v>
      </c>
      <c r="E2608" t="s">
        <v>8114</v>
      </c>
      <c r="F2608">
        <v>6.6</v>
      </c>
      <c r="G2608">
        <v>3200</v>
      </c>
      <c r="H2608" t="s">
        <v>8115</v>
      </c>
      <c r="I2608" t="s">
        <v>8116</v>
      </c>
      <c r="J2608" t="s">
        <v>4325</v>
      </c>
      <c r="K2608" t="s">
        <v>22</v>
      </c>
      <c r="L2608">
        <f>20500000</f>
        <v>20500000</v>
      </c>
      <c r="M2608">
        <v>217881</v>
      </c>
      <c r="N2608" t="s">
        <v>4029</v>
      </c>
      <c r="O2608">
        <v>86</v>
      </c>
      <c r="P2608" t="str">
        <f>IF(Table1[[#This Row],[score]]&gt;=8.5,"High",IF(Table1[[#This Row],[score]]&gt;=7,"Medium","Low"))</f>
        <v>Low</v>
      </c>
      <c r="Q2608" s="5">
        <f>Table1[[#This Row],[gross]]-Table1[[#This Row],[budget]]</f>
        <v>-20282119</v>
      </c>
      <c r="R2608" s="5" t="str">
        <f>IF(Table1[[#This Row],[Profit]]&gt;0,"Profit","Loss")</f>
        <v>Loss</v>
      </c>
      <c r="S2608" s="6" t="str">
        <f>FLOOR(Table1[[#This Row],[year]]-1900,10)+1900 &amp; "-" &amp; FLOOR(Table1[[#This Row],[year]]-1890,10)+1900</f>
        <v>1990-2000</v>
      </c>
      <c r="T2608" s="14" t="s">
        <v>21835</v>
      </c>
      <c r="AB2608" s="14"/>
    </row>
    <row r="2609" spans="1:28" hidden="1" x14ac:dyDescent="0.3">
      <c r="A2609" t="s">
        <v>8266</v>
      </c>
      <c r="B2609" t="s">
        <v>16</v>
      </c>
      <c r="C2609" t="s">
        <v>41</v>
      </c>
      <c r="D2609">
        <v>1994</v>
      </c>
      <c r="E2609" t="s">
        <v>8267</v>
      </c>
      <c r="F2609">
        <v>5.7</v>
      </c>
      <c r="G2609">
        <v>2500</v>
      </c>
      <c r="H2609" t="s">
        <v>8268</v>
      </c>
      <c r="I2609" t="s">
        <v>8269</v>
      </c>
      <c r="J2609" t="s">
        <v>3502</v>
      </c>
      <c r="K2609" t="s">
        <v>30</v>
      </c>
      <c r="L2609">
        <f>20500000</f>
        <v>20500000</v>
      </c>
      <c r="M2609">
        <v>200151</v>
      </c>
      <c r="N2609" t="s">
        <v>7616</v>
      </c>
      <c r="O2609">
        <v>86</v>
      </c>
      <c r="P2609" t="str">
        <f>IF(Table1[[#This Row],[score]]&gt;=8.5,"High",IF(Table1[[#This Row],[score]]&gt;=7,"Medium","Low"))</f>
        <v>Low</v>
      </c>
      <c r="Q2609" s="5">
        <f>Table1[[#This Row],[gross]]-Table1[[#This Row],[budget]]</f>
        <v>-20299849</v>
      </c>
      <c r="R2609" s="5" t="str">
        <f>IF(Table1[[#This Row],[Profit]]&gt;0,"Profit","Loss")</f>
        <v>Loss</v>
      </c>
      <c r="S2609" s="6" t="str">
        <f>FLOOR(Table1[[#This Row],[year]]-1900,10)+1900 &amp; "-" &amp; FLOOR(Table1[[#This Row],[year]]-1890,10)+1900</f>
        <v>1990-2000</v>
      </c>
      <c r="T2609" s="14" t="s">
        <v>21842</v>
      </c>
      <c r="AB2609" s="14"/>
    </row>
    <row r="2610" spans="1:28" hidden="1" x14ac:dyDescent="0.3">
      <c r="A2610" t="s">
        <v>8275</v>
      </c>
      <c r="B2610" t="s">
        <v>1974</v>
      </c>
      <c r="C2610" t="s">
        <v>104</v>
      </c>
      <c r="D2610">
        <v>1994</v>
      </c>
      <c r="E2610" t="s">
        <v>8276</v>
      </c>
      <c r="F2610">
        <v>7.7</v>
      </c>
      <c r="G2610">
        <v>11000</v>
      </c>
      <c r="H2610" t="s">
        <v>4458</v>
      </c>
      <c r="I2610" t="s">
        <v>4458</v>
      </c>
      <c r="J2610" t="s">
        <v>1359</v>
      </c>
      <c r="K2610" t="s">
        <v>306</v>
      </c>
      <c r="L2610">
        <f>20500000</f>
        <v>20500000</v>
      </c>
      <c r="M2610">
        <v>190749</v>
      </c>
      <c r="N2610" t="s">
        <v>4890</v>
      </c>
      <c r="O2610">
        <v>108</v>
      </c>
      <c r="P2610" t="str">
        <f>IF(Table1[[#This Row],[score]]&gt;=8.5,"High",IF(Table1[[#This Row],[score]]&gt;=7,"Medium","Low"))</f>
        <v>Medium</v>
      </c>
      <c r="Q2610" s="5">
        <f>Table1[[#This Row],[gross]]-Table1[[#This Row],[budget]]</f>
        <v>-20309251</v>
      </c>
      <c r="R2610" s="5" t="str">
        <f>IF(Table1[[#This Row],[Profit]]&gt;0,"Profit","Loss")</f>
        <v>Loss</v>
      </c>
      <c r="S2610" s="6" t="str">
        <f>FLOOR(Table1[[#This Row],[year]]-1900,10)+1900 &amp; "-" &amp; FLOOR(Table1[[#This Row],[year]]-1890,10)+1900</f>
        <v>1990-2000</v>
      </c>
      <c r="T2610" s="14" t="s">
        <v>21835</v>
      </c>
      <c r="AB2610" s="14"/>
    </row>
    <row r="2611" spans="1:28" hidden="1" x14ac:dyDescent="0.3">
      <c r="A2611" t="s">
        <v>7944</v>
      </c>
      <c r="B2611" t="s">
        <v>16</v>
      </c>
      <c r="C2611" t="s">
        <v>41</v>
      </c>
      <c r="D2611">
        <v>1994</v>
      </c>
      <c r="E2611" t="s">
        <v>7945</v>
      </c>
      <c r="F2611">
        <v>3.3</v>
      </c>
      <c r="G2611">
        <v>21000</v>
      </c>
      <c r="H2611" t="s">
        <v>5765</v>
      </c>
      <c r="I2611" t="s">
        <v>5765</v>
      </c>
      <c r="J2611" t="s">
        <v>7946</v>
      </c>
      <c r="K2611" t="s">
        <v>30</v>
      </c>
      <c r="L2611">
        <v>600000</v>
      </c>
      <c r="M2611">
        <v>185898</v>
      </c>
      <c r="N2611" t="s">
        <v>7947</v>
      </c>
      <c r="O2611">
        <v>87</v>
      </c>
      <c r="P2611" t="str">
        <f>IF(Table1[[#This Row],[score]]&gt;=8.5,"High",IF(Table1[[#This Row],[score]]&gt;=7,"Medium","Low"))</f>
        <v>Low</v>
      </c>
      <c r="Q2611" s="5">
        <f>Table1[[#This Row],[gross]]-Table1[[#This Row],[budget]]</f>
        <v>-414102</v>
      </c>
      <c r="R2611" s="5" t="str">
        <f>IF(Table1[[#This Row],[Profit]]&gt;0,"Profit","Loss")</f>
        <v>Loss</v>
      </c>
      <c r="S2611" s="6" t="str">
        <f>FLOOR(Table1[[#This Row],[year]]-1900,10)+1900 &amp; "-" &amp; FLOOR(Table1[[#This Row],[year]]-1890,10)+1900</f>
        <v>1990-2000</v>
      </c>
      <c r="T2611" s="14" t="s">
        <v>21860</v>
      </c>
      <c r="AB2611" s="14"/>
    </row>
    <row r="2612" spans="1:28" hidden="1" x14ac:dyDescent="0.3">
      <c r="A2612" t="s">
        <v>8084</v>
      </c>
      <c r="B2612" t="s">
        <v>33</v>
      </c>
      <c r="C2612" t="s">
        <v>41</v>
      </c>
      <c r="D2612">
        <v>1994</v>
      </c>
      <c r="E2612" t="s">
        <v>7850</v>
      </c>
      <c r="F2612">
        <v>3.5</v>
      </c>
      <c r="G2612">
        <v>32000</v>
      </c>
      <c r="H2612" t="s">
        <v>2693</v>
      </c>
      <c r="I2612" t="s">
        <v>1992</v>
      </c>
      <c r="J2612" t="s">
        <v>8085</v>
      </c>
      <c r="K2612" t="s">
        <v>30</v>
      </c>
      <c r="L2612">
        <v>6200000</v>
      </c>
      <c r="M2612">
        <v>126247</v>
      </c>
      <c r="N2612" t="s">
        <v>23</v>
      </c>
      <c r="O2612">
        <v>83</v>
      </c>
      <c r="P2612" t="str">
        <f>IF(Table1[[#This Row],[score]]&gt;=8.5,"High",IF(Table1[[#This Row],[score]]&gt;=7,"Medium","Low"))</f>
        <v>Low</v>
      </c>
      <c r="Q2612" s="5">
        <f>Table1[[#This Row],[gross]]-Table1[[#This Row],[budget]]</f>
        <v>-6073753</v>
      </c>
      <c r="R2612" s="5" t="str">
        <f>IF(Table1[[#This Row],[Profit]]&gt;0,"Profit","Loss")</f>
        <v>Loss</v>
      </c>
      <c r="S2612" s="6" t="str">
        <f>FLOOR(Table1[[#This Row],[year]]-1900,10)+1900 &amp; "-" &amp; FLOOR(Table1[[#This Row],[year]]-1890,10)+1900</f>
        <v>1990-2000</v>
      </c>
      <c r="T2612" s="14" t="s">
        <v>21835</v>
      </c>
      <c r="AB2612" s="14"/>
    </row>
    <row r="2613" spans="1:28" hidden="1" x14ac:dyDescent="0.3">
      <c r="A2613" t="s">
        <v>8324</v>
      </c>
      <c r="B2613" t="s">
        <v>16</v>
      </c>
      <c r="C2613" t="s">
        <v>41</v>
      </c>
      <c r="D2613">
        <v>1994</v>
      </c>
      <c r="E2613" t="s">
        <v>8241</v>
      </c>
      <c r="F2613">
        <v>6.4</v>
      </c>
      <c r="G2613">
        <v>1000</v>
      </c>
      <c r="H2613" t="s">
        <v>217</v>
      </c>
      <c r="I2613" t="s">
        <v>217</v>
      </c>
      <c r="J2613" t="s">
        <v>7110</v>
      </c>
      <c r="K2613" t="s">
        <v>30</v>
      </c>
      <c r="L2613">
        <v>10500000</v>
      </c>
      <c r="M2613">
        <v>123509</v>
      </c>
      <c r="N2613" t="s">
        <v>6204</v>
      </c>
      <c r="O2613">
        <v>99</v>
      </c>
      <c r="P2613" t="str">
        <f>IF(Table1[[#This Row],[score]]&gt;=8.5,"High",IF(Table1[[#This Row],[score]]&gt;=7,"Medium","Low"))</f>
        <v>Low</v>
      </c>
      <c r="Q2613" s="5">
        <f>Table1[[#This Row],[gross]]-Table1[[#This Row],[budget]]</f>
        <v>-10376491</v>
      </c>
      <c r="R2613" s="5" t="str">
        <f>IF(Table1[[#This Row],[Profit]]&gt;0,"Profit","Loss")</f>
        <v>Loss</v>
      </c>
      <c r="S2613" s="6" t="str">
        <f>FLOOR(Table1[[#This Row],[year]]-1900,10)+1900 &amp; "-" &amp; FLOOR(Table1[[#This Row],[year]]-1890,10)+1900</f>
        <v>1990-2000</v>
      </c>
      <c r="T2613" s="14" t="s">
        <v>21835</v>
      </c>
      <c r="AB2613" s="14"/>
    </row>
    <row r="2614" spans="1:28" hidden="1" x14ac:dyDescent="0.3">
      <c r="A2614" t="s">
        <v>8283</v>
      </c>
      <c r="B2614" t="s">
        <v>337</v>
      </c>
      <c r="C2614" t="s">
        <v>390</v>
      </c>
      <c r="D2614">
        <v>1994</v>
      </c>
      <c r="E2614" t="s">
        <v>7909</v>
      </c>
      <c r="F2614">
        <v>5.4</v>
      </c>
      <c r="G2614">
        <v>6300</v>
      </c>
      <c r="H2614" t="s">
        <v>1044</v>
      </c>
      <c r="I2614" t="s">
        <v>2246</v>
      </c>
      <c r="J2614" t="s">
        <v>362</v>
      </c>
      <c r="K2614" t="s">
        <v>3125</v>
      </c>
      <c r="L2614">
        <f>20500000</f>
        <v>20500000</v>
      </c>
      <c r="M2614">
        <v>71368</v>
      </c>
      <c r="N2614" t="s">
        <v>1044</v>
      </c>
      <c r="O2614">
        <v>76</v>
      </c>
      <c r="P2614" t="str">
        <f>IF(Table1[[#This Row],[score]]&gt;=8.5,"High",IF(Table1[[#This Row],[score]]&gt;=7,"Medium","Low"))</f>
        <v>Low</v>
      </c>
      <c r="Q2614" s="5">
        <f>Table1[[#This Row],[gross]]-Table1[[#This Row],[budget]]</f>
        <v>-20428632</v>
      </c>
      <c r="R2614" s="5" t="str">
        <f>IF(Table1[[#This Row],[Profit]]&gt;0,"Profit","Loss")</f>
        <v>Loss</v>
      </c>
      <c r="S2614" s="6" t="str">
        <f>FLOOR(Table1[[#This Row],[year]]-1900,10)+1900 &amp; "-" &amp; FLOOR(Table1[[#This Row],[year]]-1890,10)+1900</f>
        <v>1990-2000</v>
      </c>
      <c r="T2614" s="14" t="s">
        <v>21835</v>
      </c>
      <c r="AB2614" s="14"/>
    </row>
    <row r="2615" spans="1:28" hidden="1" x14ac:dyDescent="0.3">
      <c r="A2615" t="s">
        <v>8346</v>
      </c>
      <c r="B2615" t="s">
        <v>33</v>
      </c>
      <c r="C2615" t="s">
        <v>41</v>
      </c>
      <c r="D2615">
        <v>1994</v>
      </c>
      <c r="E2615" t="s">
        <v>8226</v>
      </c>
      <c r="F2615">
        <v>5.6</v>
      </c>
      <c r="G2615">
        <v>1500</v>
      </c>
      <c r="H2615" t="s">
        <v>507</v>
      </c>
      <c r="I2615" t="s">
        <v>1536</v>
      </c>
      <c r="J2615" t="s">
        <v>3115</v>
      </c>
      <c r="K2615" t="s">
        <v>30</v>
      </c>
      <c r="L2615">
        <v>15000000</v>
      </c>
      <c r="M2615">
        <v>70936</v>
      </c>
      <c r="N2615" t="s">
        <v>118</v>
      </c>
      <c r="O2615">
        <v>85</v>
      </c>
      <c r="P2615" t="str">
        <f>IF(Table1[[#This Row],[score]]&gt;=8.5,"High",IF(Table1[[#This Row],[score]]&gt;=7,"Medium","Low"))</f>
        <v>Low</v>
      </c>
      <c r="Q2615" s="5">
        <f>Table1[[#This Row],[gross]]-Table1[[#This Row],[budget]]</f>
        <v>-14929064</v>
      </c>
      <c r="R2615" s="5" t="str">
        <f>IF(Table1[[#This Row],[Profit]]&gt;0,"Profit","Loss")</f>
        <v>Loss</v>
      </c>
      <c r="S2615" s="6" t="str">
        <f>FLOOR(Table1[[#This Row],[year]]-1900,10)+1900 &amp; "-" &amp; FLOOR(Table1[[#This Row],[year]]-1890,10)+1900</f>
        <v>1990-2000</v>
      </c>
      <c r="T2615" s="14" t="s">
        <v>21835</v>
      </c>
      <c r="AB2615" s="14"/>
    </row>
    <row r="2616" spans="1:28" hidden="1" x14ac:dyDescent="0.3">
      <c r="A2616" t="s">
        <v>8136</v>
      </c>
      <c r="B2616" t="s">
        <v>16</v>
      </c>
      <c r="C2616" t="s">
        <v>41</v>
      </c>
      <c r="D2616">
        <v>1994</v>
      </c>
      <c r="E2616" t="s">
        <v>8137</v>
      </c>
      <c r="F2616">
        <v>5.8</v>
      </c>
      <c r="G2616">
        <v>4800</v>
      </c>
      <c r="H2616" t="s">
        <v>8138</v>
      </c>
      <c r="I2616" t="s">
        <v>8139</v>
      </c>
      <c r="J2616" t="s">
        <v>3992</v>
      </c>
      <c r="K2616" t="s">
        <v>30</v>
      </c>
      <c r="L2616">
        <f>20500000</f>
        <v>20500000</v>
      </c>
      <c r="M2616">
        <v>63513</v>
      </c>
      <c r="N2616" t="s">
        <v>7492</v>
      </c>
      <c r="O2616">
        <v>96</v>
      </c>
      <c r="P2616" t="str">
        <f>IF(Table1[[#This Row],[score]]&gt;=8.5,"High",IF(Table1[[#This Row],[score]]&gt;=7,"Medium","Low"))</f>
        <v>Low</v>
      </c>
      <c r="Q2616" s="5">
        <f>Table1[[#This Row],[gross]]-Table1[[#This Row],[budget]]</f>
        <v>-20436487</v>
      </c>
      <c r="R2616" s="5" t="str">
        <f>IF(Table1[[#This Row],[Profit]]&gt;0,"Profit","Loss")</f>
        <v>Loss</v>
      </c>
      <c r="S2616" s="6" t="str">
        <f>FLOOR(Table1[[#This Row],[year]]-1900,10)+1900 &amp; "-" &amp; FLOOR(Table1[[#This Row],[year]]-1890,10)+1900</f>
        <v>1990-2000</v>
      </c>
      <c r="T2616" s="14" t="s">
        <v>21835</v>
      </c>
      <c r="AB2616" s="14"/>
    </row>
    <row r="2617" spans="1:28" hidden="1" x14ac:dyDescent="0.3">
      <c r="A2617" t="s">
        <v>8218</v>
      </c>
      <c r="B2617" t="s">
        <v>1974</v>
      </c>
      <c r="C2617" t="s">
        <v>41</v>
      </c>
      <c r="D2617">
        <v>1994</v>
      </c>
      <c r="E2617" t="s">
        <v>8219</v>
      </c>
      <c r="F2617">
        <v>2.7</v>
      </c>
      <c r="G2617">
        <v>9500</v>
      </c>
      <c r="H2617" t="s">
        <v>8220</v>
      </c>
      <c r="I2617" t="s">
        <v>8221</v>
      </c>
      <c r="J2617" t="s">
        <v>8221</v>
      </c>
      <c r="K2617" t="s">
        <v>30</v>
      </c>
      <c r="L2617">
        <f>20500000</f>
        <v>20500000</v>
      </c>
      <c r="M2617">
        <v>60822</v>
      </c>
      <c r="N2617" t="s">
        <v>2067</v>
      </c>
      <c r="O2617">
        <v>77</v>
      </c>
      <c r="P2617" t="str">
        <f>IF(Table1[[#This Row],[score]]&gt;=8.5,"High",IF(Table1[[#This Row],[score]]&gt;=7,"Medium","Low"))</f>
        <v>Low</v>
      </c>
      <c r="Q2617" s="5">
        <f>Table1[[#This Row],[gross]]-Table1[[#This Row],[budget]]</f>
        <v>-20439178</v>
      </c>
      <c r="R2617" s="5" t="str">
        <f>IF(Table1[[#This Row],[Profit]]&gt;0,"Profit","Loss")</f>
        <v>Loss</v>
      </c>
      <c r="S2617" s="6" t="str">
        <f>FLOOR(Table1[[#This Row],[year]]-1900,10)+1900 &amp; "-" &amp; FLOOR(Table1[[#This Row],[year]]-1890,10)+1900</f>
        <v>1990-2000</v>
      </c>
      <c r="T2617" s="14" t="s">
        <v>21847</v>
      </c>
      <c r="AB2617" s="14"/>
    </row>
    <row r="2618" spans="1:28" hidden="1" x14ac:dyDescent="0.3">
      <c r="A2618" t="s">
        <v>8032</v>
      </c>
      <c r="B2618" t="s">
        <v>443</v>
      </c>
      <c r="C2618" t="s">
        <v>104</v>
      </c>
      <c r="D2618">
        <v>1994</v>
      </c>
      <c r="E2618" t="s">
        <v>8033</v>
      </c>
      <c r="F2618">
        <v>7.1</v>
      </c>
      <c r="G2618">
        <v>4500</v>
      </c>
      <c r="H2618" t="s">
        <v>6647</v>
      </c>
      <c r="I2618" t="s">
        <v>6647</v>
      </c>
      <c r="J2618" t="s">
        <v>8034</v>
      </c>
      <c r="K2618" t="s">
        <v>448</v>
      </c>
      <c r="L2618">
        <f>20500000</f>
        <v>20500000</v>
      </c>
      <c r="M2618">
        <v>39003</v>
      </c>
      <c r="N2618" t="s">
        <v>6649</v>
      </c>
      <c r="O2618">
        <v>102</v>
      </c>
      <c r="P2618" t="str">
        <f>IF(Table1[[#This Row],[score]]&gt;=8.5,"High",IF(Table1[[#This Row],[score]]&gt;=7,"Medium","Low"))</f>
        <v>Medium</v>
      </c>
      <c r="Q2618" s="5">
        <f>Table1[[#This Row],[gross]]-Table1[[#This Row],[budget]]</f>
        <v>-20460997</v>
      </c>
      <c r="R2618" s="5" t="str">
        <f>IF(Table1[[#This Row],[Profit]]&gt;0,"Profit","Loss")</f>
        <v>Loss</v>
      </c>
      <c r="S2618" s="6" t="str">
        <f>FLOOR(Table1[[#This Row],[year]]-1900,10)+1900 &amp; "-" &amp; FLOOR(Table1[[#This Row],[year]]-1890,10)+1900</f>
        <v>1990-2000</v>
      </c>
      <c r="T2618" s="14" t="s">
        <v>21835</v>
      </c>
      <c r="AA2618" s="15"/>
      <c r="AB2618" s="14"/>
    </row>
    <row r="2619" spans="1:28" hidden="1" x14ac:dyDescent="0.3">
      <c r="A2619" t="s">
        <v>8319</v>
      </c>
      <c r="B2619" t="s">
        <v>33</v>
      </c>
      <c r="C2619" t="s">
        <v>25</v>
      </c>
      <c r="D2619">
        <v>1994</v>
      </c>
      <c r="E2619" t="s">
        <v>8320</v>
      </c>
      <c r="F2619">
        <v>7.4</v>
      </c>
      <c r="G2619">
        <v>4100</v>
      </c>
      <c r="H2619" t="s">
        <v>8321</v>
      </c>
      <c r="I2619" t="s">
        <v>8322</v>
      </c>
      <c r="J2619" t="s">
        <v>8323</v>
      </c>
      <c r="K2619" t="s">
        <v>22</v>
      </c>
      <c r="L2619">
        <f>20500000</f>
        <v>20500000</v>
      </c>
      <c r="M2619">
        <v>12712</v>
      </c>
      <c r="N2619" t="s">
        <v>605</v>
      </c>
      <c r="O2619">
        <v>94</v>
      </c>
      <c r="P2619" t="str">
        <f>IF(Table1[[#This Row],[score]]&gt;=8.5,"High",IF(Table1[[#This Row],[score]]&gt;=7,"Medium","Low"))</f>
        <v>Medium</v>
      </c>
      <c r="Q2619" s="5">
        <f>Table1[[#This Row],[gross]]-Table1[[#This Row],[budget]]</f>
        <v>-20487288</v>
      </c>
      <c r="R2619" s="5" t="str">
        <f>IF(Table1[[#This Row],[Profit]]&gt;0,"Profit","Loss")</f>
        <v>Loss</v>
      </c>
      <c r="S2619" s="6" t="str">
        <f>FLOOR(Table1[[#This Row],[year]]-1900,10)+1900 &amp; "-" &amp; FLOOR(Table1[[#This Row],[year]]-1890,10)+1900</f>
        <v>1990-2000</v>
      </c>
      <c r="T2619" s="14" t="s">
        <v>21835</v>
      </c>
      <c r="AB2619" s="14"/>
    </row>
    <row r="2620" spans="1:28" hidden="1" x14ac:dyDescent="0.3">
      <c r="A2620" t="s">
        <v>8348</v>
      </c>
      <c r="B2620" t="s">
        <v>443</v>
      </c>
      <c r="C2620" t="s">
        <v>17</v>
      </c>
      <c r="D2620">
        <v>1994</v>
      </c>
      <c r="E2620" t="s">
        <v>8349</v>
      </c>
      <c r="F2620">
        <v>6.6</v>
      </c>
      <c r="G2620">
        <v>1800</v>
      </c>
      <c r="H2620" t="s">
        <v>8350</v>
      </c>
      <c r="I2620" t="s">
        <v>8351</v>
      </c>
      <c r="J2620" t="s">
        <v>8352</v>
      </c>
      <c r="K2620" t="s">
        <v>30</v>
      </c>
      <c r="L2620">
        <f>20500000</f>
        <v>20500000</v>
      </c>
      <c r="M2620">
        <v>11553</v>
      </c>
      <c r="N2620" t="s">
        <v>8353</v>
      </c>
      <c r="O2620">
        <v>76</v>
      </c>
      <c r="P2620" t="str">
        <f>IF(Table1[[#This Row],[score]]&gt;=8.5,"High",IF(Table1[[#This Row],[score]]&gt;=7,"Medium","Low"))</f>
        <v>Low</v>
      </c>
      <c r="Q2620" s="5">
        <f>Table1[[#This Row],[gross]]-Table1[[#This Row],[budget]]</f>
        <v>-20488447</v>
      </c>
      <c r="R2620" s="5" t="str">
        <f>IF(Table1[[#This Row],[Profit]]&gt;0,"Profit","Loss")</f>
        <v>Loss</v>
      </c>
      <c r="S2620" s="6" t="str">
        <f>FLOOR(Table1[[#This Row],[year]]-1900,10)+1900 &amp; "-" &amp; FLOOR(Table1[[#This Row],[year]]-1890,10)+1900</f>
        <v>1990-2000</v>
      </c>
      <c r="T2620" s="14" t="s">
        <v>21835</v>
      </c>
      <c r="AB2620" s="14"/>
    </row>
    <row r="2621" spans="1:28" hidden="1" x14ac:dyDescent="0.3">
      <c r="A2621" t="s">
        <v>8394</v>
      </c>
      <c r="B2621" t="s">
        <v>337</v>
      </c>
      <c r="C2621" t="s">
        <v>390</v>
      </c>
      <c r="D2621">
        <v>1995</v>
      </c>
      <c r="E2621" t="s">
        <v>8382</v>
      </c>
      <c r="F2621">
        <v>8.3000000000000007</v>
      </c>
      <c r="G2621">
        <v>913000</v>
      </c>
      <c r="H2621" t="s">
        <v>8395</v>
      </c>
      <c r="I2621" t="s">
        <v>8395</v>
      </c>
      <c r="J2621" t="s">
        <v>2066</v>
      </c>
      <c r="K2621" t="s">
        <v>30</v>
      </c>
      <c r="L2621" s="5">
        <v>30000000</v>
      </c>
      <c r="M2621" s="5">
        <v>394436586</v>
      </c>
      <c r="N2621" t="s">
        <v>1708</v>
      </c>
      <c r="O2621">
        <v>81</v>
      </c>
      <c r="P2621" t="str">
        <f>IF(Table1[[#This Row],[score]]&gt;=8.5,"High",IF(Table1[[#This Row],[score]]&gt;=7,"Medium","Low"))</f>
        <v>Medium</v>
      </c>
      <c r="Q2621" s="5">
        <f>Table1[[#This Row],[gross]]-Table1[[#This Row],[budget]]</f>
        <v>364436586</v>
      </c>
      <c r="R2621" s="5" t="str">
        <f>IF(Table1[[#This Row],[Profit]]&gt;0,"Profit","Loss")</f>
        <v>Profit</v>
      </c>
      <c r="S2621" s="6" t="str">
        <f>FLOOR(Table1[[#This Row],[year]]-1900,10)+1900 &amp; "-" &amp; FLOOR(Table1[[#This Row],[year]]-1890,10)+1900</f>
        <v>1990-2000</v>
      </c>
      <c r="T2621" s="14" t="s">
        <v>21835</v>
      </c>
      <c r="AB2621" s="14"/>
    </row>
    <row r="2622" spans="1:28" hidden="1" x14ac:dyDescent="0.3">
      <c r="A2622" t="s">
        <v>8397</v>
      </c>
      <c r="B2622" t="s">
        <v>16</v>
      </c>
      <c r="C2622" t="s">
        <v>34</v>
      </c>
      <c r="D2622">
        <v>1995</v>
      </c>
      <c r="E2622" t="s">
        <v>8233</v>
      </c>
      <c r="F2622">
        <v>7.6</v>
      </c>
      <c r="G2622">
        <v>370000</v>
      </c>
      <c r="H2622" t="s">
        <v>2881</v>
      </c>
      <c r="I2622" t="s">
        <v>8380</v>
      </c>
      <c r="J2622" t="s">
        <v>4412</v>
      </c>
      <c r="K2622" t="s">
        <v>30</v>
      </c>
      <c r="L2622">
        <v>90000000</v>
      </c>
      <c r="M2622">
        <v>366101666</v>
      </c>
      <c r="N2622" t="s">
        <v>7954</v>
      </c>
      <c r="O2622">
        <v>128</v>
      </c>
      <c r="P2622" t="str">
        <f>IF(Table1[[#This Row],[score]]&gt;=8.5,"High",IF(Table1[[#This Row],[score]]&gt;=7,"Medium","Low"))</f>
        <v>Medium</v>
      </c>
      <c r="Q2622" s="5">
        <f>Table1[[#This Row],[gross]]-Table1[[#This Row],[budget]]</f>
        <v>276101666</v>
      </c>
      <c r="R2622" s="5" t="str">
        <f>IF(Table1[[#This Row],[Profit]]&gt;0,"Profit","Loss")</f>
        <v>Profit</v>
      </c>
      <c r="S2622" s="6" t="str">
        <f>FLOOR(Table1[[#This Row],[year]]-1900,10)+1900 &amp; "-" &amp; FLOOR(Table1[[#This Row],[year]]-1890,10)+1900</f>
        <v>1990-2000</v>
      </c>
      <c r="T2622" s="14" t="s">
        <v>21835</v>
      </c>
      <c r="AB2622" s="14"/>
    </row>
    <row r="2623" spans="1:28" hidden="1" x14ac:dyDescent="0.3">
      <c r="A2623" t="s">
        <v>8372</v>
      </c>
      <c r="B2623" t="s">
        <v>33</v>
      </c>
      <c r="C2623" t="s">
        <v>25</v>
      </c>
      <c r="D2623">
        <v>1995</v>
      </c>
      <c r="E2623" t="s">
        <v>8373</v>
      </c>
      <c r="F2623">
        <v>7.6</v>
      </c>
      <c r="G2623">
        <v>277000</v>
      </c>
      <c r="H2623" t="s">
        <v>1122</v>
      </c>
      <c r="I2623" t="s">
        <v>8374</v>
      </c>
      <c r="J2623" t="s">
        <v>2066</v>
      </c>
      <c r="K2623" t="s">
        <v>30</v>
      </c>
      <c r="L2623">
        <v>52000000</v>
      </c>
      <c r="M2623">
        <v>355237933</v>
      </c>
      <c r="N2623" t="s">
        <v>61</v>
      </c>
      <c r="O2623">
        <v>140</v>
      </c>
      <c r="P2623" t="str">
        <f>IF(Table1[[#This Row],[score]]&gt;=8.5,"High",IF(Table1[[#This Row],[score]]&gt;=7,"Medium","Low"))</f>
        <v>Medium</v>
      </c>
      <c r="Q2623" s="5">
        <f>Table1[[#This Row],[gross]]-Table1[[#This Row],[budget]]</f>
        <v>303237933</v>
      </c>
      <c r="R2623" s="5" t="str">
        <f>IF(Table1[[#This Row],[Profit]]&gt;0,"Profit","Loss")</f>
        <v>Profit</v>
      </c>
      <c r="S2623" s="6" t="str">
        <f>FLOOR(Table1[[#This Row],[year]]-1900,10)+1900 &amp; "-" &amp; FLOOR(Table1[[#This Row],[year]]-1890,10)+1900</f>
        <v>1990-2000</v>
      </c>
      <c r="T2623" s="14" t="s">
        <v>21835</v>
      </c>
      <c r="AB2623" s="14"/>
    </row>
    <row r="2624" spans="1:28" hidden="1" x14ac:dyDescent="0.3">
      <c r="A2624" t="s">
        <v>8437</v>
      </c>
      <c r="B2624" t="s">
        <v>1974</v>
      </c>
      <c r="C2624" t="s">
        <v>34</v>
      </c>
      <c r="D2624">
        <v>1995</v>
      </c>
      <c r="E2624" t="s">
        <v>8438</v>
      </c>
      <c r="F2624">
        <v>7.2</v>
      </c>
      <c r="G2624">
        <v>243000</v>
      </c>
      <c r="H2624" t="s">
        <v>4966</v>
      </c>
      <c r="I2624" t="s">
        <v>8439</v>
      </c>
      <c r="J2624" t="s">
        <v>4686</v>
      </c>
      <c r="K2624" t="s">
        <v>22</v>
      </c>
      <c r="L2624">
        <v>60000000</v>
      </c>
      <c r="M2624">
        <v>352194034</v>
      </c>
      <c r="N2624" t="s">
        <v>576</v>
      </c>
      <c r="O2624">
        <v>130</v>
      </c>
      <c r="P2624" t="str">
        <f>IF(Table1[[#This Row],[score]]&gt;=8.5,"High",IF(Table1[[#This Row],[score]]&gt;=7,"Medium","Low"))</f>
        <v>Medium</v>
      </c>
      <c r="Q2624" s="5">
        <f>Table1[[#This Row],[gross]]-Table1[[#This Row],[budget]]</f>
        <v>292194034</v>
      </c>
      <c r="R2624" s="5" t="str">
        <f>IF(Table1[[#This Row],[Profit]]&gt;0,"Profit","Loss")</f>
        <v>Profit</v>
      </c>
      <c r="S2624" s="6" t="str">
        <f>FLOOR(Table1[[#This Row],[year]]-1900,10)+1900 &amp; "-" &amp; FLOOR(Table1[[#This Row],[year]]-1890,10)+1900</f>
        <v>1990-2000</v>
      </c>
      <c r="T2624" s="14" t="s">
        <v>21835</v>
      </c>
      <c r="AB2624" s="14"/>
    </row>
    <row r="2625" spans="1:28" hidden="1" x14ac:dyDescent="0.3">
      <c r="A2625" t="s">
        <v>8479</v>
      </c>
      <c r="B2625" t="s">
        <v>337</v>
      </c>
      <c r="C2625" t="s">
        <v>390</v>
      </c>
      <c r="D2625">
        <v>1995</v>
      </c>
      <c r="E2625" t="s">
        <v>8480</v>
      </c>
      <c r="F2625">
        <v>6.7</v>
      </c>
      <c r="G2625">
        <v>175000</v>
      </c>
      <c r="H2625" t="s">
        <v>8481</v>
      </c>
      <c r="I2625" t="s">
        <v>8482</v>
      </c>
      <c r="J2625" t="s">
        <v>526</v>
      </c>
      <c r="K2625" t="s">
        <v>30</v>
      </c>
      <c r="L2625">
        <v>55000000</v>
      </c>
      <c r="M2625">
        <v>346079773</v>
      </c>
      <c r="N2625" t="s">
        <v>1708</v>
      </c>
      <c r="O2625">
        <v>81</v>
      </c>
      <c r="P2625" t="str">
        <f>IF(Table1[[#This Row],[score]]&gt;=8.5,"High",IF(Table1[[#This Row],[score]]&gt;=7,"Medium","Low"))</f>
        <v>Low</v>
      </c>
      <c r="Q2625" s="5">
        <f>Table1[[#This Row],[gross]]-Table1[[#This Row],[budget]]</f>
        <v>291079773</v>
      </c>
      <c r="R2625" s="5" t="str">
        <f>IF(Table1[[#This Row],[Profit]]&gt;0,"Profit","Loss")</f>
        <v>Profit</v>
      </c>
      <c r="S2625" s="6" t="str">
        <f>FLOOR(Table1[[#This Row],[year]]-1900,10)+1900 &amp; "-" &amp; FLOOR(Table1[[#This Row],[year]]-1890,10)+1900</f>
        <v>1990-2000</v>
      </c>
      <c r="T2625" s="14" t="s">
        <v>21835</v>
      </c>
      <c r="AB2625" s="14"/>
    </row>
    <row r="2626" spans="1:28" hidden="1" x14ac:dyDescent="0.3">
      <c r="A2626" t="s">
        <v>8386</v>
      </c>
      <c r="B2626" t="s">
        <v>1974</v>
      </c>
      <c r="C2626" t="s">
        <v>34</v>
      </c>
      <c r="D2626">
        <v>1995</v>
      </c>
      <c r="E2626" t="s">
        <v>8387</v>
      </c>
      <c r="F2626">
        <v>5.4</v>
      </c>
      <c r="G2626">
        <v>239000</v>
      </c>
      <c r="H2626" t="s">
        <v>816</v>
      </c>
      <c r="I2626" t="s">
        <v>5023</v>
      </c>
      <c r="J2626" t="s">
        <v>2050</v>
      </c>
      <c r="K2626" t="s">
        <v>30</v>
      </c>
      <c r="L2626">
        <v>100000000</v>
      </c>
      <c r="M2626">
        <v>336567158</v>
      </c>
      <c r="N2626" t="s">
        <v>23</v>
      </c>
      <c r="O2626">
        <v>121</v>
      </c>
      <c r="P2626" t="str">
        <f>IF(Table1[[#This Row],[score]]&gt;=8.5,"High",IF(Table1[[#This Row],[score]]&gt;=7,"Medium","Low"))</f>
        <v>Low</v>
      </c>
      <c r="Q2626" s="5">
        <f>Table1[[#This Row],[gross]]-Table1[[#This Row],[budget]]</f>
        <v>236567158</v>
      </c>
      <c r="R2626" s="5" t="str">
        <f>IF(Table1[[#This Row],[Profit]]&gt;0,"Profit","Loss")</f>
        <v>Profit</v>
      </c>
      <c r="S2626" s="6" t="str">
        <f>FLOOR(Table1[[#This Row],[year]]-1900,10)+1900 &amp; "-" &amp; FLOOR(Table1[[#This Row],[year]]-1890,10)+1900</f>
        <v>1990-2000</v>
      </c>
      <c r="T2626" s="14" t="s">
        <v>21835</v>
      </c>
      <c r="AB2626" s="14"/>
    </row>
    <row r="2627" spans="1:28" hidden="1" x14ac:dyDescent="0.3">
      <c r="A2627" t="s">
        <v>8365</v>
      </c>
      <c r="B2627" t="s">
        <v>16</v>
      </c>
      <c r="C2627" t="s">
        <v>104</v>
      </c>
      <c r="D2627">
        <v>1995</v>
      </c>
      <c r="E2627" t="s">
        <v>8366</v>
      </c>
      <c r="F2627">
        <v>8.6</v>
      </c>
      <c r="G2627">
        <v>1500000</v>
      </c>
      <c r="H2627" t="s">
        <v>6752</v>
      </c>
      <c r="I2627" t="s">
        <v>8367</v>
      </c>
      <c r="J2627" t="s">
        <v>5171</v>
      </c>
      <c r="K2627" t="s">
        <v>30</v>
      </c>
      <c r="L2627" s="5">
        <v>33000000</v>
      </c>
      <c r="M2627" s="5">
        <v>327333559</v>
      </c>
      <c r="N2627" t="s">
        <v>8368</v>
      </c>
      <c r="O2627">
        <v>127</v>
      </c>
      <c r="P2627" t="str">
        <f>IF(Table1[[#This Row],[score]]&gt;=8.5,"High",IF(Table1[[#This Row],[score]]&gt;=7,"Medium","Low"))</f>
        <v>High</v>
      </c>
      <c r="Q2627" s="5">
        <f>Table1[[#This Row],[gross]]-Table1[[#This Row],[budget]]</f>
        <v>294333559</v>
      </c>
      <c r="R2627" s="5" t="str">
        <f>IF(Table1[[#This Row],[Profit]]&gt;0,"Profit","Loss")</f>
        <v>Profit</v>
      </c>
      <c r="S2627" s="6" t="str">
        <f>FLOOR(Table1[[#This Row],[year]]-1900,10)+1900 &amp; "-" &amp; FLOOR(Table1[[#This Row],[year]]-1890,10)+1900</f>
        <v>1990-2000</v>
      </c>
      <c r="T2627" s="14" t="s">
        <v>21835</v>
      </c>
      <c r="AB2627" s="14"/>
    </row>
    <row r="2628" spans="1:28" hidden="1" x14ac:dyDescent="0.3">
      <c r="A2628" t="s">
        <v>8460</v>
      </c>
      <c r="B2628" t="s">
        <v>33</v>
      </c>
      <c r="C2628" t="s">
        <v>41</v>
      </c>
      <c r="D2628">
        <v>1995</v>
      </c>
      <c r="E2628" t="s">
        <v>8276</v>
      </c>
      <c r="F2628">
        <v>6.1</v>
      </c>
      <c r="G2628">
        <v>125000</v>
      </c>
      <c r="H2628" t="s">
        <v>8461</v>
      </c>
      <c r="I2628" t="s">
        <v>8462</v>
      </c>
      <c r="J2628" t="s">
        <v>4693</v>
      </c>
      <c r="K2628" t="s">
        <v>30</v>
      </c>
      <c r="L2628">
        <v>50000000</v>
      </c>
      <c r="M2628">
        <v>287928194</v>
      </c>
      <c r="N2628" t="s">
        <v>61</v>
      </c>
      <c r="O2628">
        <v>100</v>
      </c>
      <c r="P2628" t="str">
        <f>IF(Table1[[#This Row],[score]]&gt;=8.5,"High",IF(Table1[[#This Row],[score]]&gt;=7,"Medium","Low"))</f>
        <v>Low</v>
      </c>
      <c r="Q2628" s="5">
        <f>Table1[[#This Row],[gross]]-Table1[[#This Row],[budget]]</f>
        <v>237928194</v>
      </c>
      <c r="R2628" s="5" t="str">
        <f>IF(Table1[[#This Row],[Profit]]&gt;0,"Profit","Loss")</f>
        <v>Profit</v>
      </c>
      <c r="S2628" s="6" t="str">
        <f>FLOOR(Table1[[#This Row],[year]]-1900,10)+1900 &amp; "-" &amp; FLOOR(Table1[[#This Row],[year]]-1890,10)+1900</f>
        <v>1990-2000</v>
      </c>
      <c r="T2628" s="14" t="s">
        <v>21835</v>
      </c>
      <c r="AB2628" s="14"/>
    </row>
    <row r="2629" spans="1:28" hidden="1" x14ac:dyDescent="0.3">
      <c r="A2629" t="s">
        <v>8422</v>
      </c>
      <c r="B2629" t="s">
        <v>1974</v>
      </c>
      <c r="C2629" t="s">
        <v>34</v>
      </c>
      <c r="D2629">
        <v>1995</v>
      </c>
      <c r="E2629" t="s">
        <v>8423</v>
      </c>
      <c r="F2629">
        <v>6.2</v>
      </c>
      <c r="G2629">
        <v>186000</v>
      </c>
      <c r="H2629" t="s">
        <v>2013</v>
      </c>
      <c r="I2629" t="s">
        <v>8424</v>
      </c>
      <c r="J2629" t="s">
        <v>2798</v>
      </c>
      <c r="K2629" t="s">
        <v>30</v>
      </c>
      <c r="L2629">
        <v>175000000</v>
      </c>
      <c r="M2629">
        <v>264218220</v>
      </c>
      <c r="N2629" t="s">
        <v>61</v>
      </c>
      <c r="O2629">
        <v>135</v>
      </c>
      <c r="P2629" t="str">
        <f>IF(Table1[[#This Row],[score]]&gt;=8.5,"High",IF(Table1[[#This Row],[score]]&gt;=7,"Medium","Low"))</f>
        <v>Low</v>
      </c>
      <c r="Q2629" s="5">
        <f>Table1[[#This Row],[gross]]-Table1[[#This Row],[budget]]</f>
        <v>89218220</v>
      </c>
      <c r="R2629" s="5" t="str">
        <f>IF(Table1[[#This Row],[Profit]]&gt;0,"Profit","Loss")</f>
        <v>Profit</v>
      </c>
      <c r="S2629" s="6" t="str">
        <f>FLOOR(Table1[[#This Row],[year]]-1900,10)+1900 &amp; "-" &amp; FLOOR(Table1[[#This Row],[year]]-1890,10)+1900</f>
        <v>1990-2000</v>
      </c>
      <c r="T2629" s="14" t="s">
        <v>21835</v>
      </c>
      <c r="AB2629" s="14"/>
    </row>
    <row r="2630" spans="1:28" hidden="1" x14ac:dyDescent="0.3">
      <c r="A2630" t="s">
        <v>8379</v>
      </c>
      <c r="B2630" t="s">
        <v>33</v>
      </c>
      <c r="C2630" t="s">
        <v>25</v>
      </c>
      <c r="D2630">
        <v>1995</v>
      </c>
      <c r="E2630" t="s">
        <v>8361</v>
      </c>
      <c r="F2630">
        <v>7</v>
      </c>
      <c r="G2630">
        <v>318000</v>
      </c>
      <c r="H2630" t="s">
        <v>5046</v>
      </c>
      <c r="I2630" t="s">
        <v>8380</v>
      </c>
      <c r="J2630" t="s">
        <v>97</v>
      </c>
      <c r="K2630" t="s">
        <v>30</v>
      </c>
      <c r="L2630">
        <v>65000000</v>
      </c>
      <c r="M2630">
        <v>262821940</v>
      </c>
      <c r="N2630" t="s">
        <v>2075</v>
      </c>
      <c r="O2630">
        <v>104</v>
      </c>
      <c r="P2630" t="str">
        <f>IF(Table1[[#This Row],[score]]&gt;=8.5,"High",IF(Table1[[#This Row],[score]]&gt;=7,"Medium","Low"))</f>
        <v>Medium</v>
      </c>
      <c r="Q2630" s="5">
        <f>Table1[[#This Row],[gross]]-Table1[[#This Row],[budget]]</f>
        <v>197821940</v>
      </c>
      <c r="R2630" s="5" t="str">
        <f>IF(Table1[[#This Row],[Profit]]&gt;0,"Profit","Loss")</f>
        <v>Profit</v>
      </c>
      <c r="S2630" s="6" t="str">
        <f>FLOOR(Table1[[#This Row],[year]]-1900,10)+1900 &amp; "-" &amp; FLOOR(Table1[[#This Row],[year]]-1890,10)+1900</f>
        <v>1990-2000</v>
      </c>
      <c r="T2630" s="14" t="s">
        <v>21835</v>
      </c>
      <c r="AB2630" s="14"/>
    </row>
    <row r="2631" spans="1:28" hidden="1" x14ac:dyDescent="0.3">
      <c r="A2631" t="s">
        <v>8513</v>
      </c>
      <c r="B2631" t="s">
        <v>337</v>
      </c>
      <c r="C2631" t="s">
        <v>41</v>
      </c>
      <c r="D2631">
        <v>1995</v>
      </c>
      <c r="E2631" t="s">
        <v>7062</v>
      </c>
      <c r="F2631">
        <v>6.8</v>
      </c>
      <c r="G2631">
        <v>119000</v>
      </c>
      <c r="H2631" t="s">
        <v>8514</v>
      </c>
      <c r="I2631" t="s">
        <v>8515</v>
      </c>
      <c r="J2631" t="s">
        <v>8516</v>
      </c>
      <c r="K2631" t="s">
        <v>248</v>
      </c>
      <c r="L2631">
        <v>30000000</v>
      </c>
      <c r="M2631">
        <v>254134910</v>
      </c>
      <c r="N2631" t="s">
        <v>61</v>
      </c>
      <c r="O2631">
        <v>91</v>
      </c>
      <c r="P2631" t="str">
        <f>IF(Table1[[#This Row],[score]]&gt;=8.5,"High",IF(Table1[[#This Row],[score]]&gt;=7,"Medium","Low"))</f>
        <v>Low</v>
      </c>
      <c r="Q2631" s="5">
        <f>Table1[[#This Row],[gross]]-Table1[[#This Row],[budget]]</f>
        <v>224134910</v>
      </c>
      <c r="R2631" s="5" t="str">
        <f>IF(Table1[[#This Row],[Profit]]&gt;0,"Profit","Loss")</f>
        <v>Profit</v>
      </c>
      <c r="S2631" s="6" t="str">
        <f>FLOOR(Table1[[#This Row],[year]]-1900,10)+1900 &amp; "-" &amp; FLOOR(Table1[[#This Row],[year]]-1890,10)+1900</f>
        <v>1990-2000</v>
      </c>
      <c r="T2631" s="14" t="s">
        <v>21835</v>
      </c>
      <c r="AB2631" s="14"/>
    </row>
    <row r="2632" spans="1:28" hidden="1" x14ac:dyDescent="0.3">
      <c r="A2632" t="s">
        <v>8369</v>
      </c>
      <c r="B2632" t="s">
        <v>16</v>
      </c>
      <c r="C2632" t="s">
        <v>63</v>
      </c>
      <c r="D2632">
        <v>1995</v>
      </c>
      <c r="E2632" t="s">
        <v>8370</v>
      </c>
      <c r="F2632">
        <v>8.3000000000000007</v>
      </c>
      <c r="G2632">
        <v>978000</v>
      </c>
      <c r="H2632" t="s">
        <v>526</v>
      </c>
      <c r="I2632" t="s">
        <v>8371</v>
      </c>
      <c r="J2632" t="s">
        <v>526</v>
      </c>
      <c r="K2632" t="s">
        <v>30</v>
      </c>
      <c r="L2632" s="5">
        <v>72000000</v>
      </c>
      <c r="M2632" s="5">
        <v>213216216</v>
      </c>
      <c r="N2632" t="s">
        <v>7509</v>
      </c>
      <c r="O2632">
        <v>178</v>
      </c>
      <c r="P2632" t="str">
        <f>IF(Table1[[#This Row],[score]]&gt;=8.5,"High",IF(Table1[[#This Row],[score]]&gt;=7,"Medium","Low"))</f>
        <v>Medium</v>
      </c>
      <c r="Q2632" s="5">
        <f>Table1[[#This Row],[gross]]-Table1[[#This Row],[budget]]</f>
        <v>141216216</v>
      </c>
      <c r="R2632" s="5" t="str">
        <f>IF(Table1[[#This Row],[Profit]]&gt;0,"Profit","Loss")</f>
        <v>Profit</v>
      </c>
      <c r="S2632" s="6" t="str">
        <f>FLOOR(Table1[[#This Row],[year]]-1900,10)+1900 &amp; "-" &amp; FLOOR(Table1[[#This Row],[year]]-1890,10)+1900</f>
        <v>1990-2000</v>
      </c>
      <c r="T2632" s="14" t="s">
        <v>21835</v>
      </c>
      <c r="AB2632" s="14"/>
    </row>
    <row r="2633" spans="1:28" hidden="1" x14ac:dyDescent="0.3">
      <c r="A2633" t="s">
        <v>8560</v>
      </c>
      <c r="B2633" t="s">
        <v>1974</v>
      </c>
      <c r="C2633" t="s">
        <v>25</v>
      </c>
      <c r="D2633">
        <v>1995</v>
      </c>
      <c r="E2633" t="s">
        <v>8561</v>
      </c>
      <c r="F2633">
        <v>6.4</v>
      </c>
      <c r="G2633">
        <v>206000</v>
      </c>
      <c r="H2633" t="s">
        <v>8562</v>
      </c>
      <c r="I2633" t="s">
        <v>7866</v>
      </c>
      <c r="J2633" t="s">
        <v>7831</v>
      </c>
      <c r="K2633" t="s">
        <v>30</v>
      </c>
      <c r="L2633">
        <v>30000000</v>
      </c>
      <c r="M2633">
        <v>212385533</v>
      </c>
      <c r="N2633" t="s">
        <v>4484</v>
      </c>
      <c r="O2633">
        <v>90</v>
      </c>
      <c r="P2633" t="str">
        <f>IF(Table1[[#This Row],[score]]&gt;=8.5,"High",IF(Table1[[#This Row],[score]]&gt;=7,"Medium","Low"))</f>
        <v>Low</v>
      </c>
      <c r="Q2633" s="5">
        <f>Table1[[#This Row],[gross]]-Table1[[#This Row],[budget]]</f>
        <v>182385533</v>
      </c>
      <c r="R2633" s="5" t="str">
        <f>IF(Table1[[#This Row],[Profit]]&gt;0,"Profit","Loss")</f>
        <v>Profit</v>
      </c>
      <c r="S2633" s="6" t="str">
        <f>FLOOR(Table1[[#This Row],[year]]-1900,10)+1900 &amp; "-" &amp; FLOOR(Table1[[#This Row],[year]]-1890,10)+1900</f>
        <v>1990-2000</v>
      </c>
      <c r="T2633" s="14" t="s">
        <v>21835</v>
      </c>
      <c r="AB2633" s="14"/>
    </row>
    <row r="2634" spans="1:28" hidden="1" x14ac:dyDescent="0.3">
      <c r="A2634" t="s">
        <v>8443</v>
      </c>
      <c r="B2634" t="s">
        <v>16</v>
      </c>
      <c r="C2634" t="s">
        <v>34</v>
      </c>
      <c r="D2634">
        <v>1995</v>
      </c>
      <c r="E2634" t="s">
        <v>8444</v>
      </c>
      <c r="F2634">
        <v>6.6</v>
      </c>
      <c r="G2634">
        <v>123000</v>
      </c>
      <c r="H2634" t="s">
        <v>528</v>
      </c>
      <c r="I2634" t="s">
        <v>8445</v>
      </c>
      <c r="J2634" t="s">
        <v>1039</v>
      </c>
      <c r="K2634" t="s">
        <v>30</v>
      </c>
      <c r="L2634">
        <v>50000000</v>
      </c>
      <c r="M2634">
        <v>189859560</v>
      </c>
      <c r="N2634" t="s">
        <v>23</v>
      </c>
      <c r="O2634">
        <v>127</v>
      </c>
      <c r="P2634" t="str">
        <f>IF(Table1[[#This Row],[score]]&gt;=8.5,"High",IF(Table1[[#This Row],[score]]&gt;=7,"Medium","Low"))</f>
        <v>Low</v>
      </c>
      <c r="Q2634" s="5">
        <f>Table1[[#This Row],[gross]]-Table1[[#This Row],[budget]]</f>
        <v>139859560</v>
      </c>
      <c r="R2634" s="5" t="str">
        <f>IF(Table1[[#This Row],[Profit]]&gt;0,"Profit","Loss")</f>
        <v>Profit</v>
      </c>
      <c r="S2634" s="6" t="str">
        <f>FLOOR(Table1[[#This Row],[year]]-1900,10)+1900 &amp; "-" &amp; FLOOR(Table1[[#This Row],[year]]-1890,10)+1900</f>
        <v>1990-2000</v>
      </c>
      <c r="T2634" s="14" t="s">
        <v>21835</v>
      </c>
      <c r="AB2634" s="14"/>
    </row>
    <row r="2635" spans="1:28" hidden="1" x14ac:dyDescent="0.3">
      <c r="A2635" t="s">
        <v>3627</v>
      </c>
      <c r="B2635" t="s">
        <v>16</v>
      </c>
      <c r="C2635" t="s">
        <v>104</v>
      </c>
      <c r="D2635">
        <v>1995</v>
      </c>
      <c r="E2635" t="s">
        <v>8361</v>
      </c>
      <c r="F2635">
        <v>8.1999999999999993</v>
      </c>
      <c r="G2635">
        <v>596000</v>
      </c>
      <c r="H2635" t="s">
        <v>545</v>
      </c>
      <c r="I2635" t="s">
        <v>545</v>
      </c>
      <c r="J2635" t="s">
        <v>136</v>
      </c>
      <c r="K2635" t="s">
        <v>30</v>
      </c>
      <c r="L2635" s="5">
        <v>60000000</v>
      </c>
      <c r="M2635" s="5">
        <v>187436818</v>
      </c>
      <c r="N2635" t="s">
        <v>23</v>
      </c>
      <c r="O2635">
        <v>170</v>
      </c>
      <c r="P2635" t="str">
        <f>IF(Table1[[#This Row],[score]]&gt;=8.5,"High",IF(Table1[[#This Row],[score]]&gt;=7,"Medium","Low"))</f>
        <v>Medium</v>
      </c>
      <c r="Q2635" s="5">
        <f>Table1[[#This Row],[gross]]-Table1[[#This Row],[budget]]</f>
        <v>127436818</v>
      </c>
      <c r="R2635" s="5" t="str">
        <f>IF(Table1[[#This Row],[Profit]]&gt;0,"Profit","Loss")</f>
        <v>Profit</v>
      </c>
      <c r="S2635" s="6" t="str">
        <f>FLOOR(Table1[[#This Row],[year]]-1900,10)+1900 &amp; "-" &amp; FLOOR(Table1[[#This Row],[year]]-1890,10)+1900</f>
        <v>1990-2000</v>
      </c>
      <c r="T2635" s="14" t="s">
        <v>21835</v>
      </c>
      <c r="AB2635" s="14"/>
    </row>
    <row r="2636" spans="1:28" hidden="1" x14ac:dyDescent="0.3">
      <c r="A2636" t="s">
        <v>8506</v>
      </c>
      <c r="B2636" t="s">
        <v>33</v>
      </c>
      <c r="C2636" t="s">
        <v>41</v>
      </c>
      <c r="D2636">
        <v>1995</v>
      </c>
      <c r="E2636" t="s">
        <v>8278</v>
      </c>
      <c r="F2636">
        <v>6.7</v>
      </c>
      <c r="G2636">
        <v>95000</v>
      </c>
      <c r="H2636" t="s">
        <v>6879</v>
      </c>
      <c r="I2636" t="s">
        <v>8507</v>
      </c>
      <c r="J2636" t="s">
        <v>8508</v>
      </c>
      <c r="K2636" t="s">
        <v>30</v>
      </c>
      <c r="L2636">
        <v>17000000</v>
      </c>
      <c r="M2636">
        <v>182057016</v>
      </c>
      <c r="N2636" t="s">
        <v>5666</v>
      </c>
      <c r="O2636">
        <v>103</v>
      </c>
      <c r="P2636" t="str">
        <f>IF(Table1[[#This Row],[score]]&gt;=8.5,"High",IF(Table1[[#This Row],[score]]&gt;=7,"Medium","Low"))</f>
        <v>Low</v>
      </c>
      <c r="Q2636" s="5">
        <f>Table1[[#This Row],[gross]]-Table1[[#This Row],[budget]]</f>
        <v>165057016</v>
      </c>
      <c r="R2636" s="5" t="str">
        <f>IF(Table1[[#This Row],[Profit]]&gt;0,"Profit","Loss")</f>
        <v>Profit</v>
      </c>
      <c r="S2636" s="6" t="str">
        <f>FLOOR(Table1[[#This Row],[year]]-1900,10)+1900 &amp; "-" &amp; FLOOR(Table1[[#This Row],[year]]-1890,10)+1900</f>
        <v>1990-2000</v>
      </c>
      <c r="T2636" s="14" t="s">
        <v>21835</v>
      </c>
      <c r="AB2636" s="14"/>
    </row>
    <row r="2637" spans="1:28" hidden="1" x14ac:dyDescent="0.3">
      <c r="A2637" t="s">
        <v>8528</v>
      </c>
      <c r="B2637" t="s">
        <v>1974</v>
      </c>
      <c r="C2637" t="s">
        <v>17</v>
      </c>
      <c r="D2637">
        <v>1995</v>
      </c>
      <c r="E2637" t="s">
        <v>8529</v>
      </c>
      <c r="F2637">
        <v>7.6</v>
      </c>
      <c r="G2637">
        <v>76000</v>
      </c>
      <c r="H2637" t="s">
        <v>85</v>
      </c>
      <c r="I2637" t="s">
        <v>6213</v>
      </c>
      <c r="J2637" t="s">
        <v>85</v>
      </c>
      <c r="K2637" t="s">
        <v>30</v>
      </c>
      <c r="L2637">
        <v>24000000</v>
      </c>
      <c r="M2637">
        <v>182016617</v>
      </c>
      <c r="N2637" t="s">
        <v>23</v>
      </c>
      <c r="O2637">
        <v>135</v>
      </c>
      <c r="P2637" t="str">
        <f>IF(Table1[[#This Row],[score]]&gt;=8.5,"High",IF(Table1[[#This Row],[score]]&gt;=7,"Medium","Low"))</f>
        <v>Medium</v>
      </c>
      <c r="Q2637" s="5">
        <f>Table1[[#This Row],[gross]]-Table1[[#This Row],[budget]]</f>
        <v>158016617</v>
      </c>
      <c r="R2637" s="5" t="str">
        <f>IF(Table1[[#This Row],[Profit]]&gt;0,"Profit","Loss")</f>
        <v>Profit</v>
      </c>
      <c r="S2637" s="6" t="str">
        <f>FLOOR(Table1[[#This Row],[year]]-1900,10)+1900 &amp; "-" &amp; FLOOR(Table1[[#This Row],[year]]-1890,10)+1900</f>
        <v>1990-2000</v>
      </c>
      <c r="T2637" s="14" t="s">
        <v>21835</v>
      </c>
      <c r="AB2637" s="14"/>
    </row>
    <row r="2638" spans="1:28" hidden="1" x14ac:dyDescent="0.3">
      <c r="A2638" t="s">
        <v>8487</v>
      </c>
      <c r="B2638" t="s">
        <v>16</v>
      </c>
      <c r="C2638" t="s">
        <v>63</v>
      </c>
      <c r="D2638">
        <v>1995</v>
      </c>
      <c r="E2638" t="s">
        <v>8488</v>
      </c>
      <c r="F2638">
        <v>6.5</v>
      </c>
      <c r="G2638">
        <v>50000</v>
      </c>
      <c r="H2638" t="s">
        <v>8489</v>
      </c>
      <c r="I2638" t="s">
        <v>8490</v>
      </c>
      <c r="J2638" t="s">
        <v>1002</v>
      </c>
      <c r="K2638" t="s">
        <v>30</v>
      </c>
      <c r="L2638">
        <v>23000000</v>
      </c>
      <c r="M2638">
        <v>179519401</v>
      </c>
      <c r="N2638" t="s">
        <v>5666</v>
      </c>
      <c r="O2638">
        <v>99</v>
      </c>
      <c r="P2638" t="str">
        <f>IF(Table1[[#This Row],[score]]&gt;=8.5,"High",IF(Table1[[#This Row],[score]]&gt;=7,"Medium","Low"))</f>
        <v>Low</v>
      </c>
      <c r="Q2638" s="5">
        <f>Table1[[#This Row],[gross]]-Table1[[#This Row],[budget]]</f>
        <v>156519401</v>
      </c>
      <c r="R2638" s="5" t="str">
        <f>IF(Table1[[#This Row],[Profit]]&gt;0,"Profit","Loss")</f>
        <v>Profit</v>
      </c>
      <c r="S2638" s="6" t="str">
        <f>FLOOR(Table1[[#This Row],[year]]-1900,10)+1900 &amp; "-" &amp; FLOOR(Table1[[#This Row],[year]]-1890,10)+1900</f>
        <v>1990-2000</v>
      </c>
      <c r="T2638" s="14" t="s">
        <v>21835</v>
      </c>
      <c r="AB2638" s="14"/>
    </row>
    <row r="2639" spans="1:28" hidden="1" x14ac:dyDescent="0.3">
      <c r="A2639" t="s">
        <v>8405</v>
      </c>
      <c r="B2639" t="s">
        <v>16</v>
      </c>
      <c r="C2639" t="s">
        <v>4834</v>
      </c>
      <c r="D2639">
        <v>1995</v>
      </c>
      <c r="E2639" t="s">
        <v>8406</v>
      </c>
      <c r="F2639">
        <v>8</v>
      </c>
      <c r="G2639">
        <v>589000</v>
      </c>
      <c r="H2639" t="s">
        <v>555</v>
      </c>
      <c r="I2639" t="s">
        <v>8407</v>
      </c>
      <c r="J2639" t="s">
        <v>4412</v>
      </c>
      <c r="K2639" t="s">
        <v>30</v>
      </c>
      <c r="L2639">
        <v>29000001</v>
      </c>
      <c r="M2639">
        <v>168839459</v>
      </c>
      <c r="N2639" t="s">
        <v>61</v>
      </c>
      <c r="O2639">
        <v>129</v>
      </c>
      <c r="P2639" t="str">
        <f>IF(Table1[[#This Row],[score]]&gt;=8.5,"High",IF(Table1[[#This Row],[score]]&gt;=7,"Medium","Low"))</f>
        <v>Medium</v>
      </c>
      <c r="Q2639" s="5">
        <f>Table1[[#This Row],[gross]]-Table1[[#This Row],[budget]]</f>
        <v>139839458</v>
      </c>
      <c r="R2639" s="5" t="str">
        <f>IF(Table1[[#This Row],[Profit]]&gt;0,"Profit","Loss")</f>
        <v>Profit</v>
      </c>
      <c r="S2639" s="6" t="str">
        <f>FLOOR(Table1[[#This Row],[year]]-1900,10)+1900 &amp; "-" &amp; FLOOR(Table1[[#This Row],[year]]-1890,10)+1900</f>
        <v>1990-2000</v>
      </c>
      <c r="T2639" s="14" t="s">
        <v>21835</v>
      </c>
      <c r="AB2639" s="14"/>
    </row>
    <row r="2640" spans="1:28" hidden="1" x14ac:dyDescent="0.3">
      <c r="A2640" t="s">
        <v>8491</v>
      </c>
      <c r="B2640" t="s">
        <v>16</v>
      </c>
      <c r="C2640" t="s">
        <v>34</v>
      </c>
      <c r="D2640">
        <v>1995</v>
      </c>
      <c r="E2640" t="s">
        <v>8492</v>
      </c>
      <c r="F2640">
        <v>7.3</v>
      </c>
      <c r="G2640">
        <v>105000</v>
      </c>
      <c r="H2640" t="s">
        <v>1543</v>
      </c>
      <c r="I2640" t="s">
        <v>4605</v>
      </c>
      <c r="J2640" t="s">
        <v>73</v>
      </c>
      <c r="K2640" t="s">
        <v>30</v>
      </c>
      <c r="L2640">
        <v>53000000</v>
      </c>
      <c r="M2640">
        <v>157387195</v>
      </c>
      <c r="N2640" t="s">
        <v>5666</v>
      </c>
      <c r="O2640">
        <v>116</v>
      </c>
      <c r="P2640" t="str">
        <f>IF(Table1[[#This Row],[score]]&gt;=8.5,"High",IF(Table1[[#This Row],[score]]&gt;=7,"Medium","Low"))</f>
        <v>Medium</v>
      </c>
      <c r="Q2640" s="5">
        <f>Table1[[#This Row],[gross]]-Table1[[#This Row],[budget]]</f>
        <v>104387195</v>
      </c>
      <c r="R2640" s="5" t="str">
        <f>IF(Table1[[#This Row],[Profit]]&gt;0,"Profit","Loss")</f>
        <v>Profit</v>
      </c>
      <c r="S2640" s="6" t="str">
        <f>FLOOR(Table1[[#This Row],[year]]-1900,10)+1900 &amp; "-" &amp; FLOOR(Table1[[#This Row],[year]]-1890,10)+1900</f>
        <v>1990-2000</v>
      </c>
      <c r="T2640" s="14" t="s">
        <v>21835</v>
      </c>
      <c r="AB2640" s="14"/>
    </row>
    <row r="2641" spans="1:28" hidden="1" x14ac:dyDescent="0.3">
      <c r="A2641" t="s">
        <v>8383</v>
      </c>
      <c r="B2641" t="s">
        <v>1974</v>
      </c>
      <c r="C2641" t="s">
        <v>34</v>
      </c>
      <c r="D2641">
        <v>1995</v>
      </c>
      <c r="E2641" t="s">
        <v>8384</v>
      </c>
      <c r="F2641">
        <v>5.2</v>
      </c>
      <c r="G2641">
        <v>43000</v>
      </c>
      <c r="H2641" t="s">
        <v>5665</v>
      </c>
      <c r="I2641" t="s">
        <v>745</v>
      </c>
      <c r="J2641" t="s">
        <v>8385</v>
      </c>
      <c r="K2641" t="s">
        <v>30</v>
      </c>
      <c r="L2641">
        <v>50000000</v>
      </c>
      <c r="M2641">
        <v>152022101</v>
      </c>
      <c r="N2641" t="s">
        <v>44</v>
      </c>
      <c r="O2641">
        <v>109</v>
      </c>
      <c r="P2641" t="str">
        <f>IF(Table1[[#This Row],[score]]&gt;=8.5,"High",IF(Table1[[#This Row],[score]]&gt;=7,"Medium","Low"))</f>
        <v>Low</v>
      </c>
      <c r="Q2641" s="5">
        <f>Table1[[#This Row],[gross]]-Table1[[#This Row],[budget]]</f>
        <v>102022101</v>
      </c>
      <c r="R2641" s="5" t="str">
        <f>IF(Table1[[#This Row],[Profit]]&gt;0,"Profit","Loss")</f>
        <v>Profit</v>
      </c>
      <c r="S2641" s="6" t="str">
        <f>FLOOR(Table1[[#This Row],[year]]-1900,10)+1900 &amp; "-" &amp; FLOOR(Table1[[#This Row],[year]]-1890,10)+1900</f>
        <v>1990-2000</v>
      </c>
      <c r="T2641" s="14" t="s">
        <v>21835</v>
      </c>
      <c r="AB2641" s="14"/>
    </row>
    <row r="2642" spans="1:28" hidden="1" x14ac:dyDescent="0.3">
      <c r="A2642" t="s">
        <v>1565</v>
      </c>
      <c r="B2642" t="s">
        <v>16</v>
      </c>
      <c r="C2642" t="s">
        <v>34</v>
      </c>
      <c r="D2642">
        <v>1995</v>
      </c>
      <c r="E2642" t="s">
        <v>7686</v>
      </c>
      <c r="F2642">
        <v>6.9</v>
      </c>
      <c r="G2642">
        <v>247000</v>
      </c>
      <c r="H2642" t="s">
        <v>8429</v>
      </c>
      <c r="I2642" t="s">
        <v>3480</v>
      </c>
      <c r="J2642" t="s">
        <v>7558</v>
      </c>
      <c r="K2642" t="s">
        <v>30</v>
      </c>
      <c r="L2642">
        <v>19000000</v>
      </c>
      <c r="M2642">
        <v>141407024</v>
      </c>
      <c r="N2642" t="s">
        <v>2356</v>
      </c>
      <c r="O2642">
        <v>119</v>
      </c>
      <c r="P2642" t="str">
        <f>IF(Table1[[#This Row],[score]]&gt;=8.5,"High",IF(Table1[[#This Row],[score]]&gt;=7,"Medium","Low"))</f>
        <v>Low</v>
      </c>
      <c r="Q2642" s="5">
        <f>Table1[[#This Row],[gross]]-Table1[[#This Row],[budget]]</f>
        <v>122407024</v>
      </c>
      <c r="R2642" s="5" t="str">
        <f>IF(Table1[[#This Row],[Profit]]&gt;0,"Profit","Loss")</f>
        <v>Profit</v>
      </c>
      <c r="S2642" s="6" t="str">
        <f>FLOOR(Table1[[#This Row],[year]]-1900,10)+1900 &amp; "-" &amp; FLOOR(Table1[[#This Row],[year]]-1890,10)+1900</f>
        <v>1990-2000</v>
      </c>
      <c r="T2642" s="14" t="s">
        <v>21835</v>
      </c>
      <c r="AB2642" s="14"/>
    </row>
    <row r="2643" spans="1:28" hidden="1" x14ac:dyDescent="0.3">
      <c r="A2643" t="s">
        <v>8681</v>
      </c>
      <c r="B2643" t="s">
        <v>1974</v>
      </c>
      <c r="C2643" t="s">
        <v>41</v>
      </c>
      <c r="D2643">
        <v>1995</v>
      </c>
      <c r="E2643" t="s">
        <v>8682</v>
      </c>
      <c r="F2643">
        <v>5.5</v>
      </c>
      <c r="G2643">
        <v>36000</v>
      </c>
      <c r="H2643" t="s">
        <v>2026</v>
      </c>
      <c r="I2643" t="s">
        <v>8683</v>
      </c>
      <c r="J2643" t="s">
        <v>6845</v>
      </c>
      <c r="K2643" t="s">
        <v>30</v>
      </c>
      <c r="L2643">
        <f>20500000</f>
        <v>20500000</v>
      </c>
      <c r="M2643">
        <v>138510230</v>
      </c>
      <c r="N2643" t="s">
        <v>180</v>
      </c>
      <c r="O2643">
        <v>103</v>
      </c>
      <c r="P2643" t="str">
        <f>IF(Table1[[#This Row],[score]]&gt;=8.5,"High",IF(Table1[[#This Row],[score]]&gt;=7,"Medium","Low"))</f>
        <v>Low</v>
      </c>
      <c r="Q2643" s="5">
        <f>Table1[[#This Row],[gross]]-Table1[[#This Row],[budget]]</f>
        <v>118010230</v>
      </c>
      <c r="R2643" s="5" t="str">
        <f>IF(Table1[[#This Row],[Profit]]&gt;0,"Profit","Loss")</f>
        <v>Profit</v>
      </c>
      <c r="S2643" s="6" t="str">
        <f>FLOOR(Table1[[#This Row],[year]]-1900,10)+1900 &amp; "-" &amp; FLOOR(Table1[[#This Row],[year]]-1890,10)+1900</f>
        <v>1990-2000</v>
      </c>
      <c r="T2643" s="14" t="s">
        <v>21835</v>
      </c>
      <c r="AB2643" s="14"/>
    </row>
    <row r="2644" spans="1:28" hidden="1" x14ac:dyDescent="0.3">
      <c r="A2644" t="s">
        <v>8419</v>
      </c>
      <c r="B2644" t="s">
        <v>33</v>
      </c>
      <c r="C2644" t="s">
        <v>17</v>
      </c>
      <c r="D2644">
        <v>1995</v>
      </c>
      <c r="E2644" t="s">
        <v>8420</v>
      </c>
      <c r="F2644">
        <v>7.7</v>
      </c>
      <c r="G2644">
        <v>106000</v>
      </c>
      <c r="H2644" t="s">
        <v>7705</v>
      </c>
      <c r="I2644" t="s">
        <v>7552</v>
      </c>
      <c r="J2644" t="s">
        <v>8421</v>
      </c>
      <c r="K2644" t="s">
        <v>30</v>
      </c>
      <c r="L2644">
        <v>16000000</v>
      </c>
      <c r="M2644">
        <v>134582776</v>
      </c>
      <c r="N2644" t="s">
        <v>31</v>
      </c>
      <c r="O2644">
        <v>136</v>
      </c>
      <c r="P2644" t="str">
        <f>IF(Table1[[#This Row],[score]]&gt;=8.5,"High",IF(Table1[[#This Row],[score]]&gt;=7,"Medium","Low"))</f>
        <v>Medium</v>
      </c>
      <c r="Q2644" s="5">
        <f>Table1[[#This Row],[gross]]-Table1[[#This Row],[budget]]</f>
        <v>118582776</v>
      </c>
      <c r="R2644" s="5" t="str">
        <f>IF(Table1[[#This Row],[Profit]]&gt;0,"Profit","Loss")</f>
        <v>Profit</v>
      </c>
      <c r="S2644" s="6" t="str">
        <f>FLOOR(Table1[[#This Row],[year]]-1900,10)+1900 &amp; "-" &amp; FLOOR(Table1[[#This Row],[year]]-1890,10)+1900</f>
        <v>1990-2000</v>
      </c>
      <c r="T2644" s="14" t="s">
        <v>21835</v>
      </c>
      <c r="AB2644" s="14"/>
    </row>
    <row r="2645" spans="1:28" hidden="1" x14ac:dyDescent="0.3">
      <c r="A2645" t="s">
        <v>8564</v>
      </c>
      <c r="B2645" t="s">
        <v>1974</v>
      </c>
      <c r="C2645" t="s">
        <v>34</v>
      </c>
      <c r="D2645">
        <v>1995</v>
      </c>
      <c r="E2645" t="s">
        <v>8441</v>
      </c>
      <c r="F2645">
        <v>6</v>
      </c>
      <c r="G2645">
        <v>70000</v>
      </c>
      <c r="H2645" t="s">
        <v>4473</v>
      </c>
      <c r="I2645" t="s">
        <v>4165</v>
      </c>
      <c r="J2645" t="s">
        <v>557</v>
      </c>
      <c r="K2645" t="s">
        <v>30</v>
      </c>
      <c r="L2645">
        <v>55000000</v>
      </c>
      <c r="M2645">
        <v>127600435</v>
      </c>
      <c r="N2645" t="s">
        <v>31</v>
      </c>
      <c r="O2645">
        <v>134</v>
      </c>
      <c r="P2645" t="str">
        <f>IF(Table1[[#This Row],[score]]&gt;=8.5,"High",IF(Table1[[#This Row],[score]]&gt;=7,"Medium","Low"))</f>
        <v>Low</v>
      </c>
      <c r="Q2645" s="5">
        <f>Table1[[#This Row],[gross]]-Table1[[#This Row],[budget]]</f>
        <v>72600435</v>
      </c>
      <c r="R2645" s="5" t="str">
        <f>IF(Table1[[#This Row],[Profit]]&gt;0,"Profit","Loss")</f>
        <v>Profit</v>
      </c>
      <c r="S2645" s="6" t="str">
        <f>FLOOR(Table1[[#This Row],[year]]-1900,10)+1900 &amp; "-" &amp; FLOOR(Table1[[#This Row],[year]]-1890,10)+1900</f>
        <v>1990-2000</v>
      </c>
      <c r="T2645" s="14" t="s">
        <v>21835</v>
      </c>
      <c r="AB2645" s="14"/>
    </row>
    <row r="2646" spans="1:28" hidden="1" x14ac:dyDescent="0.3">
      <c r="A2646" t="s">
        <v>8398</v>
      </c>
      <c r="B2646" t="s">
        <v>1974</v>
      </c>
      <c r="C2646" t="s">
        <v>34</v>
      </c>
      <c r="D2646">
        <v>1995</v>
      </c>
      <c r="E2646" t="s">
        <v>8399</v>
      </c>
      <c r="F2646">
        <v>5.8</v>
      </c>
      <c r="G2646">
        <v>112000</v>
      </c>
      <c r="H2646" t="s">
        <v>8400</v>
      </c>
      <c r="I2646" t="s">
        <v>8401</v>
      </c>
      <c r="J2646" t="s">
        <v>2191</v>
      </c>
      <c r="K2646" t="s">
        <v>30</v>
      </c>
      <c r="L2646">
        <v>18000000</v>
      </c>
      <c r="M2646">
        <v>122195920</v>
      </c>
      <c r="N2646" t="s">
        <v>2001</v>
      </c>
      <c r="O2646">
        <v>101</v>
      </c>
      <c r="P2646" t="str">
        <f>IF(Table1[[#This Row],[score]]&gt;=8.5,"High",IF(Table1[[#This Row],[score]]&gt;=7,"Medium","Low"))</f>
        <v>Low</v>
      </c>
      <c r="Q2646" s="5">
        <f>Table1[[#This Row],[gross]]-Table1[[#This Row],[budget]]</f>
        <v>104195920</v>
      </c>
      <c r="R2646" s="5" t="str">
        <f>IF(Table1[[#This Row],[Profit]]&gt;0,"Profit","Loss")</f>
        <v>Profit</v>
      </c>
      <c r="S2646" s="6" t="str">
        <f>FLOOR(Table1[[#This Row],[year]]-1900,10)+1900 &amp; "-" &amp; FLOOR(Table1[[#This Row],[year]]-1890,10)+1900</f>
        <v>1990-2000</v>
      </c>
      <c r="T2646" s="14" t="s">
        <v>21835</v>
      </c>
      <c r="AB2646" s="14"/>
    </row>
    <row r="2647" spans="1:28" hidden="1" x14ac:dyDescent="0.3">
      <c r="A2647" t="s">
        <v>8381</v>
      </c>
      <c r="B2647" t="s">
        <v>16</v>
      </c>
      <c r="C2647" t="s">
        <v>104</v>
      </c>
      <c r="D2647">
        <v>1995</v>
      </c>
      <c r="E2647" t="s">
        <v>8382</v>
      </c>
      <c r="F2647">
        <v>8.1999999999999993</v>
      </c>
      <c r="G2647">
        <v>480000</v>
      </c>
      <c r="H2647" t="s">
        <v>65</v>
      </c>
      <c r="I2647" t="s">
        <v>5595</v>
      </c>
      <c r="J2647" t="s">
        <v>67</v>
      </c>
      <c r="K2647" t="s">
        <v>30</v>
      </c>
      <c r="L2647" s="5">
        <v>52000000</v>
      </c>
      <c r="M2647" s="5">
        <v>116112375</v>
      </c>
      <c r="N2647" t="s">
        <v>61</v>
      </c>
      <c r="O2647">
        <v>178</v>
      </c>
      <c r="P2647" t="str">
        <f>IF(Table1[[#This Row],[score]]&gt;=8.5,"High",IF(Table1[[#This Row],[score]]&gt;=7,"Medium","Low"))</f>
        <v>Medium</v>
      </c>
      <c r="Q2647" s="5">
        <f>Table1[[#This Row],[gross]]-Table1[[#This Row],[budget]]</f>
        <v>64112375</v>
      </c>
      <c r="R2647" s="5" t="str">
        <f>IF(Table1[[#This Row],[Profit]]&gt;0,"Profit","Loss")</f>
        <v>Profit</v>
      </c>
      <c r="S2647" s="6" t="str">
        <f>FLOOR(Table1[[#This Row],[year]]-1900,10)+1900 &amp; "-" &amp; FLOOR(Table1[[#This Row],[year]]-1890,10)+1900</f>
        <v>1990-2000</v>
      </c>
      <c r="T2647" s="14" t="s">
        <v>21835</v>
      </c>
      <c r="AB2647" s="14"/>
    </row>
    <row r="2648" spans="1:28" hidden="1" x14ac:dyDescent="0.3">
      <c r="A2648" t="s">
        <v>8509</v>
      </c>
      <c r="B2648" t="s">
        <v>16</v>
      </c>
      <c r="C2648" t="s">
        <v>41</v>
      </c>
      <c r="D2648">
        <v>1995</v>
      </c>
      <c r="E2648" t="s">
        <v>8403</v>
      </c>
      <c r="F2648">
        <v>6.9</v>
      </c>
      <c r="G2648">
        <v>78000</v>
      </c>
      <c r="H2648" t="s">
        <v>6170</v>
      </c>
      <c r="I2648" t="s">
        <v>2918</v>
      </c>
      <c r="J2648" t="s">
        <v>73</v>
      </c>
      <c r="K2648" t="s">
        <v>30</v>
      </c>
      <c r="L2648">
        <v>30250000</v>
      </c>
      <c r="M2648">
        <v>115101622</v>
      </c>
      <c r="N2648" t="s">
        <v>118</v>
      </c>
      <c r="O2648">
        <v>105</v>
      </c>
      <c r="P2648" t="str">
        <f>IF(Table1[[#This Row],[score]]&gt;=8.5,"High",IF(Table1[[#This Row],[score]]&gt;=7,"Medium","Low"))</f>
        <v>Low</v>
      </c>
      <c r="Q2648" s="5">
        <f>Table1[[#This Row],[gross]]-Table1[[#This Row],[budget]]</f>
        <v>84851622</v>
      </c>
      <c r="R2648" s="5" t="str">
        <f>IF(Table1[[#This Row],[Profit]]&gt;0,"Profit","Loss")</f>
        <v>Profit</v>
      </c>
      <c r="S2648" s="6" t="str">
        <f>FLOOR(Table1[[#This Row],[year]]-1900,10)+1900 &amp; "-" &amp; FLOOR(Table1[[#This Row],[year]]-1890,10)+1900</f>
        <v>1990-2000</v>
      </c>
      <c r="T2648" s="14" t="s">
        <v>21835</v>
      </c>
      <c r="AB2648" s="14"/>
    </row>
    <row r="2649" spans="1:28" hidden="1" x14ac:dyDescent="0.3">
      <c r="A2649" t="s">
        <v>8535</v>
      </c>
      <c r="B2649" t="s">
        <v>16</v>
      </c>
      <c r="C2649" t="s">
        <v>34</v>
      </c>
      <c r="D2649">
        <v>1995</v>
      </c>
      <c r="E2649" t="s">
        <v>8373</v>
      </c>
      <c r="F2649">
        <v>5.6</v>
      </c>
      <c r="G2649">
        <v>112000</v>
      </c>
      <c r="H2649" t="s">
        <v>8536</v>
      </c>
      <c r="I2649" t="s">
        <v>8537</v>
      </c>
      <c r="J2649" t="s">
        <v>749</v>
      </c>
      <c r="K2649" t="s">
        <v>30</v>
      </c>
      <c r="L2649">
        <v>90000000</v>
      </c>
      <c r="M2649">
        <v>113493481</v>
      </c>
      <c r="N2649" t="s">
        <v>5666</v>
      </c>
      <c r="O2649">
        <v>96</v>
      </c>
      <c r="P2649" t="str">
        <f>IF(Table1[[#This Row],[score]]&gt;=8.5,"High",IF(Table1[[#This Row],[score]]&gt;=7,"Medium","Low"))</f>
        <v>Low</v>
      </c>
      <c r="Q2649" s="5">
        <f>Table1[[#This Row],[gross]]-Table1[[#This Row],[budget]]</f>
        <v>23493481</v>
      </c>
      <c r="R2649" s="5" t="str">
        <f>IF(Table1[[#This Row],[Profit]]&gt;0,"Profit","Loss")</f>
        <v>Profit</v>
      </c>
      <c r="S2649" s="6" t="str">
        <f>FLOOR(Table1[[#This Row],[year]]-1900,10)+1900 &amp; "-" &amp; FLOOR(Table1[[#This Row],[year]]-1890,10)+1900</f>
        <v>1990-2000</v>
      </c>
      <c r="T2649" s="14" t="s">
        <v>21835</v>
      </c>
      <c r="AB2649" s="14"/>
    </row>
    <row r="2650" spans="1:28" hidden="1" x14ac:dyDescent="0.3">
      <c r="A2650" t="s">
        <v>8440</v>
      </c>
      <c r="B2650" t="s">
        <v>16</v>
      </c>
      <c r="C2650" t="s">
        <v>34</v>
      </c>
      <c r="D2650">
        <v>1995</v>
      </c>
      <c r="E2650" t="s">
        <v>8441</v>
      </c>
      <c r="F2650">
        <v>5.8</v>
      </c>
      <c r="G2650">
        <v>76000</v>
      </c>
      <c r="H2650" t="s">
        <v>2099</v>
      </c>
      <c r="I2650" t="s">
        <v>2651</v>
      </c>
      <c r="J2650" t="s">
        <v>8442</v>
      </c>
      <c r="K2650" t="s">
        <v>30</v>
      </c>
      <c r="L2650">
        <v>35000000</v>
      </c>
      <c r="M2650">
        <v>113374103</v>
      </c>
      <c r="N2650" t="s">
        <v>118</v>
      </c>
      <c r="O2650">
        <v>108</v>
      </c>
      <c r="P2650" t="str">
        <f>IF(Table1[[#This Row],[score]]&gt;=8.5,"High",IF(Table1[[#This Row],[score]]&gt;=7,"Medium","Low"))</f>
        <v>Low</v>
      </c>
      <c r="Q2650" s="5">
        <f>Table1[[#This Row],[gross]]-Table1[[#This Row],[budget]]</f>
        <v>78374103</v>
      </c>
      <c r="R2650" s="5" t="str">
        <f>IF(Table1[[#This Row],[Profit]]&gt;0,"Profit","Loss")</f>
        <v>Profit</v>
      </c>
      <c r="S2650" s="6" t="str">
        <f>FLOOR(Table1[[#This Row],[year]]-1900,10)+1900 &amp; "-" &amp; FLOOR(Table1[[#This Row],[year]]-1890,10)+1900</f>
        <v>1990-2000</v>
      </c>
      <c r="T2650" s="14" t="s">
        <v>21835</v>
      </c>
      <c r="AB2650" s="14"/>
    </row>
    <row r="2651" spans="1:28" hidden="1" x14ac:dyDescent="0.3">
      <c r="A2651" t="s">
        <v>8616</v>
      </c>
      <c r="B2651" t="s">
        <v>1974</v>
      </c>
      <c r="C2651" t="s">
        <v>34</v>
      </c>
      <c r="D2651">
        <v>1995</v>
      </c>
      <c r="E2651" t="s">
        <v>8423</v>
      </c>
      <c r="F2651">
        <v>5.9</v>
      </c>
      <c r="G2651">
        <v>62000</v>
      </c>
      <c r="H2651" t="s">
        <v>6591</v>
      </c>
      <c r="I2651" t="s">
        <v>6685</v>
      </c>
      <c r="J2651" t="s">
        <v>8508</v>
      </c>
      <c r="K2651" t="s">
        <v>30</v>
      </c>
      <c r="L2651">
        <v>22000000</v>
      </c>
      <c r="M2651">
        <v>110627965</v>
      </c>
      <c r="N2651" t="s">
        <v>31</v>
      </c>
      <c r="O2651">
        <v>114</v>
      </c>
      <c r="P2651" t="str">
        <f>IF(Table1[[#This Row],[score]]&gt;=8.5,"High",IF(Table1[[#This Row],[score]]&gt;=7,"Medium","Low"))</f>
        <v>Low</v>
      </c>
      <c r="Q2651" s="5">
        <f>Table1[[#This Row],[gross]]-Table1[[#This Row],[budget]]</f>
        <v>88627965</v>
      </c>
      <c r="R2651" s="5" t="str">
        <f>IF(Table1[[#This Row],[Profit]]&gt;0,"Profit","Loss")</f>
        <v>Profit</v>
      </c>
      <c r="S2651" s="6" t="str">
        <f>FLOOR(Table1[[#This Row],[year]]-1900,10)+1900 &amp; "-" &amp; FLOOR(Table1[[#This Row],[year]]-1890,10)+1900</f>
        <v>1990-2000</v>
      </c>
      <c r="T2651" s="14" t="s">
        <v>21835</v>
      </c>
      <c r="AB2651" s="14"/>
    </row>
    <row r="2652" spans="1:28" hidden="1" x14ac:dyDescent="0.3">
      <c r="A2652" t="s">
        <v>8550</v>
      </c>
      <c r="B2652" t="s">
        <v>1974</v>
      </c>
      <c r="C2652" t="s">
        <v>41</v>
      </c>
      <c r="D2652">
        <v>1995</v>
      </c>
      <c r="E2652" t="s">
        <v>8438</v>
      </c>
      <c r="F2652">
        <v>6.8</v>
      </c>
      <c r="G2652">
        <v>54000</v>
      </c>
      <c r="H2652" t="s">
        <v>2043</v>
      </c>
      <c r="I2652" t="s">
        <v>6729</v>
      </c>
      <c r="J2652" t="s">
        <v>1803</v>
      </c>
      <c r="K2652" t="s">
        <v>30</v>
      </c>
      <c r="L2652">
        <v>62000000</v>
      </c>
      <c r="M2652">
        <v>107879496</v>
      </c>
      <c r="N2652" t="s">
        <v>61</v>
      </c>
      <c r="O2652">
        <v>114</v>
      </c>
      <c r="P2652" t="str">
        <f>IF(Table1[[#This Row],[score]]&gt;=8.5,"High",IF(Table1[[#This Row],[score]]&gt;=7,"Medium","Low"))</f>
        <v>Low</v>
      </c>
      <c r="Q2652" s="5">
        <f>Table1[[#This Row],[gross]]-Table1[[#This Row],[budget]]</f>
        <v>45879496</v>
      </c>
      <c r="R2652" s="5" t="str">
        <f>IF(Table1[[#This Row],[Profit]]&gt;0,"Profit","Loss")</f>
        <v>Profit</v>
      </c>
      <c r="S2652" s="6" t="str">
        <f>FLOOR(Table1[[#This Row],[year]]-1900,10)+1900 &amp; "-" &amp; FLOOR(Table1[[#This Row],[year]]-1890,10)+1900</f>
        <v>1990-2000</v>
      </c>
      <c r="T2652" s="14" t="s">
        <v>21835</v>
      </c>
      <c r="AB2652" s="14"/>
    </row>
    <row r="2653" spans="1:28" hidden="1" x14ac:dyDescent="0.3">
      <c r="A2653" t="s">
        <v>8555</v>
      </c>
      <c r="B2653" t="s">
        <v>33</v>
      </c>
      <c r="C2653" t="s">
        <v>17</v>
      </c>
      <c r="D2653">
        <v>1995</v>
      </c>
      <c r="E2653" t="s">
        <v>8556</v>
      </c>
      <c r="F2653">
        <v>7.3</v>
      </c>
      <c r="G2653">
        <v>36000</v>
      </c>
      <c r="H2653" t="s">
        <v>3315</v>
      </c>
      <c r="I2653" t="s">
        <v>5568</v>
      </c>
      <c r="J2653" t="s">
        <v>345</v>
      </c>
      <c r="K2653" t="s">
        <v>30</v>
      </c>
      <c r="L2653">
        <v>23000000</v>
      </c>
      <c r="M2653">
        <v>106269971</v>
      </c>
      <c r="N2653" t="s">
        <v>5666</v>
      </c>
      <c r="O2653">
        <v>143</v>
      </c>
      <c r="P2653" t="str">
        <f>IF(Table1[[#This Row],[score]]&gt;=8.5,"High",IF(Table1[[#This Row],[score]]&gt;=7,"Medium","Low"))</f>
        <v>Medium</v>
      </c>
      <c r="Q2653" s="5">
        <f>Table1[[#This Row],[gross]]-Table1[[#This Row],[budget]]</f>
        <v>83269971</v>
      </c>
      <c r="R2653" s="5" t="str">
        <f>IF(Table1[[#This Row],[Profit]]&gt;0,"Profit","Loss")</f>
        <v>Profit</v>
      </c>
      <c r="S2653" s="6" t="str">
        <f>FLOOR(Table1[[#This Row],[year]]-1900,10)+1900 &amp; "-" &amp; FLOOR(Table1[[#This Row],[year]]-1890,10)+1900</f>
        <v>1990-2000</v>
      </c>
      <c r="T2653" s="14" t="s">
        <v>21835</v>
      </c>
      <c r="AB2653" s="14"/>
    </row>
    <row r="2654" spans="1:28" hidden="1" x14ac:dyDescent="0.3">
      <c r="A2654" t="s">
        <v>8551</v>
      </c>
      <c r="B2654" t="s">
        <v>16</v>
      </c>
      <c r="C2654" t="s">
        <v>34</v>
      </c>
      <c r="D2654">
        <v>1995</v>
      </c>
      <c r="E2654" t="s">
        <v>8114</v>
      </c>
      <c r="F2654">
        <v>5.5</v>
      </c>
      <c r="G2654">
        <v>45000</v>
      </c>
      <c r="H2654" t="s">
        <v>2761</v>
      </c>
      <c r="I2654" t="s">
        <v>8552</v>
      </c>
      <c r="J2654" t="s">
        <v>4574</v>
      </c>
      <c r="K2654" t="s">
        <v>30</v>
      </c>
      <c r="L2654">
        <v>60000000</v>
      </c>
      <c r="M2654">
        <v>104324083</v>
      </c>
      <c r="N2654" t="s">
        <v>23</v>
      </c>
      <c r="O2654">
        <v>100</v>
      </c>
      <c r="P2654" t="str">
        <f>IF(Table1[[#This Row],[score]]&gt;=8.5,"High",IF(Table1[[#This Row],[score]]&gt;=7,"Medium","Low"))</f>
        <v>Low</v>
      </c>
      <c r="Q2654" s="5">
        <f>Table1[[#This Row],[gross]]-Table1[[#This Row],[budget]]</f>
        <v>44324083</v>
      </c>
      <c r="R2654" s="5" t="str">
        <f>IF(Table1[[#This Row],[Profit]]&gt;0,"Profit","Loss")</f>
        <v>Profit</v>
      </c>
      <c r="S2654" s="6" t="str">
        <f>FLOOR(Table1[[#This Row],[year]]-1900,10)+1900 &amp; "-" &amp; FLOOR(Table1[[#This Row],[year]]-1890,10)+1900</f>
        <v>1990-2000</v>
      </c>
      <c r="T2654" s="14" t="s">
        <v>21835</v>
      </c>
      <c r="AB2654" s="14"/>
    </row>
    <row r="2655" spans="1:28" hidden="1" x14ac:dyDescent="0.3">
      <c r="A2655" t="s">
        <v>8580</v>
      </c>
      <c r="B2655" t="s">
        <v>1974</v>
      </c>
      <c r="C2655" t="s">
        <v>41</v>
      </c>
      <c r="D2655">
        <v>1995</v>
      </c>
      <c r="E2655" t="s">
        <v>8581</v>
      </c>
      <c r="F2655">
        <v>6.6</v>
      </c>
      <c r="G2655">
        <v>48000</v>
      </c>
      <c r="H2655" t="s">
        <v>487</v>
      </c>
      <c r="I2655" t="s">
        <v>2513</v>
      </c>
      <c r="J2655" t="s">
        <v>7135</v>
      </c>
      <c r="K2655" t="s">
        <v>22</v>
      </c>
      <c r="L2655">
        <f>20500000</f>
        <v>20500000</v>
      </c>
      <c r="M2655">
        <v>101982854</v>
      </c>
      <c r="N2655" t="s">
        <v>7492</v>
      </c>
      <c r="O2655">
        <v>111</v>
      </c>
      <c r="P2655" t="str">
        <f>IF(Table1[[#This Row],[score]]&gt;=8.5,"High",IF(Table1[[#This Row],[score]]&gt;=7,"Medium","Low"))</f>
        <v>Low</v>
      </c>
      <c r="Q2655" s="5">
        <f>Table1[[#This Row],[gross]]-Table1[[#This Row],[budget]]</f>
        <v>81482854</v>
      </c>
      <c r="R2655" s="5" t="str">
        <f>IF(Table1[[#This Row],[Profit]]&gt;0,"Profit","Loss")</f>
        <v>Profit</v>
      </c>
      <c r="S2655" s="6" t="str">
        <f>FLOOR(Table1[[#This Row],[year]]-1900,10)+1900 &amp; "-" &amp; FLOOR(Table1[[#This Row],[year]]-1890,10)+1900</f>
        <v>1990-2000</v>
      </c>
      <c r="T2655" s="14" t="s">
        <v>21835</v>
      </c>
      <c r="AB2655" s="14"/>
    </row>
    <row r="2656" spans="1:28" hidden="1" x14ac:dyDescent="0.3">
      <c r="A2656" t="s">
        <v>8594</v>
      </c>
      <c r="B2656" t="s">
        <v>16</v>
      </c>
      <c r="C2656" t="s">
        <v>41</v>
      </c>
      <c r="D2656">
        <v>1995</v>
      </c>
      <c r="E2656" t="s">
        <v>8533</v>
      </c>
      <c r="F2656">
        <v>6</v>
      </c>
      <c r="G2656">
        <v>10000</v>
      </c>
      <c r="H2656" t="s">
        <v>4792</v>
      </c>
      <c r="I2656" t="s">
        <v>8595</v>
      </c>
      <c r="J2656" t="s">
        <v>8596</v>
      </c>
      <c r="K2656" t="s">
        <v>30</v>
      </c>
      <c r="L2656">
        <v>16000000</v>
      </c>
      <c r="M2656">
        <v>81452156</v>
      </c>
      <c r="N2656" t="s">
        <v>180</v>
      </c>
      <c r="O2656">
        <v>124</v>
      </c>
      <c r="P2656" t="str">
        <f>IF(Table1[[#This Row],[score]]&gt;=8.5,"High",IF(Table1[[#This Row],[score]]&gt;=7,"Medium","Low"))</f>
        <v>Low</v>
      </c>
      <c r="Q2656" s="5">
        <f>Table1[[#This Row],[gross]]-Table1[[#This Row],[budget]]</f>
        <v>65452156</v>
      </c>
      <c r="R2656" s="5" t="str">
        <f>IF(Table1[[#This Row],[Profit]]&gt;0,"Profit","Loss")</f>
        <v>Profit</v>
      </c>
      <c r="S2656" s="6" t="str">
        <f>FLOOR(Table1[[#This Row],[year]]-1900,10)+1900 &amp; "-" &amp; FLOOR(Table1[[#This Row],[year]]-1890,10)+1900</f>
        <v>1990-2000</v>
      </c>
      <c r="T2656" s="14" t="s">
        <v>21835</v>
      </c>
      <c r="AB2656" s="14"/>
    </row>
    <row r="2657" spans="1:28" hidden="1" x14ac:dyDescent="0.3">
      <c r="A2657" t="s">
        <v>8574</v>
      </c>
      <c r="B2657" t="s">
        <v>33</v>
      </c>
      <c r="C2657" t="s">
        <v>41</v>
      </c>
      <c r="D2657">
        <v>1995</v>
      </c>
      <c r="E2657" t="s">
        <v>8575</v>
      </c>
      <c r="F2657">
        <v>6.1</v>
      </c>
      <c r="G2657">
        <v>36000</v>
      </c>
      <c r="H2657" t="s">
        <v>2323</v>
      </c>
      <c r="I2657" t="s">
        <v>8576</v>
      </c>
      <c r="J2657" t="s">
        <v>839</v>
      </c>
      <c r="K2657" t="s">
        <v>30</v>
      </c>
      <c r="L2657">
        <v>30000000</v>
      </c>
      <c r="M2657">
        <v>76594107</v>
      </c>
      <c r="N2657" t="s">
        <v>8577</v>
      </c>
      <c r="O2657">
        <v>106</v>
      </c>
      <c r="P2657" t="str">
        <f>IF(Table1[[#This Row],[score]]&gt;=8.5,"High",IF(Table1[[#This Row],[score]]&gt;=7,"Medium","Low"))</f>
        <v>Low</v>
      </c>
      <c r="Q2657" s="5">
        <f>Table1[[#This Row],[gross]]-Table1[[#This Row],[budget]]</f>
        <v>46594107</v>
      </c>
      <c r="R2657" s="5" t="str">
        <f>IF(Table1[[#This Row],[Profit]]&gt;0,"Profit","Loss")</f>
        <v>Profit</v>
      </c>
      <c r="S2657" s="6" t="str">
        <f>FLOOR(Table1[[#This Row],[year]]-1900,10)+1900 &amp; "-" &amp; FLOOR(Table1[[#This Row],[year]]-1890,10)+1900</f>
        <v>1990-2000</v>
      </c>
      <c r="T2657" s="14" t="s">
        <v>21835</v>
      </c>
      <c r="AB2657" s="14"/>
    </row>
    <row r="2658" spans="1:28" hidden="1" x14ac:dyDescent="0.3">
      <c r="A2658" t="s">
        <v>8629</v>
      </c>
      <c r="B2658" t="s">
        <v>1974</v>
      </c>
      <c r="C2658" t="s">
        <v>41</v>
      </c>
      <c r="D2658">
        <v>1995</v>
      </c>
      <c r="E2658" t="s">
        <v>8533</v>
      </c>
      <c r="F2658">
        <v>6.7</v>
      </c>
      <c r="G2658">
        <v>25000</v>
      </c>
      <c r="H2658" t="s">
        <v>3219</v>
      </c>
      <c r="I2658" t="s">
        <v>7440</v>
      </c>
      <c r="J2658" t="s">
        <v>414</v>
      </c>
      <c r="K2658" t="s">
        <v>30</v>
      </c>
      <c r="L2658">
        <v>25000000</v>
      </c>
      <c r="M2658">
        <v>71518503</v>
      </c>
      <c r="N2658" t="s">
        <v>8630</v>
      </c>
      <c r="O2658">
        <v>101</v>
      </c>
      <c r="P2658" t="str">
        <f>IF(Table1[[#This Row],[score]]&gt;=8.5,"High",IF(Table1[[#This Row],[score]]&gt;=7,"Medium","Low"))</f>
        <v>Low</v>
      </c>
      <c r="Q2658" s="5">
        <f>Table1[[#This Row],[gross]]-Table1[[#This Row],[budget]]</f>
        <v>46518503</v>
      </c>
      <c r="R2658" s="5" t="str">
        <f>IF(Table1[[#This Row],[Profit]]&gt;0,"Profit","Loss")</f>
        <v>Profit</v>
      </c>
      <c r="S2658" s="6" t="str">
        <f>FLOOR(Table1[[#This Row],[year]]-1900,10)+1900 &amp; "-" &amp; FLOOR(Table1[[#This Row],[year]]-1890,10)+1900</f>
        <v>1990-2000</v>
      </c>
      <c r="T2658" s="14" t="s">
        <v>21835</v>
      </c>
      <c r="AB2658" s="14"/>
    </row>
    <row r="2659" spans="1:28" hidden="1" x14ac:dyDescent="0.3">
      <c r="A2659" t="s">
        <v>8433</v>
      </c>
      <c r="B2659" t="s">
        <v>33</v>
      </c>
      <c r="C2659" t="s">
        <v>34</v>
      </c>
      <c r="D2659">
        <v>1995</v>
      </c>
      <c r="E2659" t="s">
        <v>8373</v>
      </c>
      <c r="F2659">
        <v>5.2</v>
      </c>
      <c r="G2659">
        <v>26000</v>
      </c>
      <c r="H2659" t="s">
        <v>8434</v>
      </c>
      <c r="I2659" t="s">
        <v>8435</v>
      </c>
      <c r="J2659" t="s">
        <v>8436</v>
      </c>
      <c r="K2659" t="s">
        <v>30</v>
      </c>
      <c r="L2659">
        <v>20000000</v>
      </c>
      <c r="M2659">
        <v>66433194</v>
      </c>
      <c r="N2659" t="s">
        <v>180</v>
      </c>
      <c r="O2659">
        <v>95</v>
      </c>
      <c r="P2659" t="str">
        <f>IF(Table1[[#This Row],[score]]&gt;=8.5,"High",IF(Table1[[#This Row],[score]]&gt;=7,"Medium","Low"))</f>
        <v>Low</v>
      </c>
      <c r="Q2659" s="5">
        <f>Table1[[#This Row],[gross]]-Table1[[#This Row],[budget]]</f>
        <v>46433194</v>
      </c>
      <c r="R2659" s="5" t="str">
        <f>IF(Table1[[#This Row],[Profit]]&gt;0,"Profit","Loss")</f>
        <v>Profit</v>
      </c>
      <c r="S2659" s="6" t="str">
        <f>FLOOR(Table1[[#This Row],[year]]-1900,10)+1900 &amp; "-" &amp; FLOOR(Table1[[#This Row],[year]]-1890,10)+1900</f>
        <v>1990-2000</v>
      </c>
      <c r="T2659" s="14" t="s">
        <v>21835</v>
      </c>
      <c r="AB2659" s="14"/>
    </row>
    <row r="2660" spans="1:28" hidden="1" x14ac:dyDescent="0.3">
      <c r="A2660" t="s">
        <v>3141</v>
      </c>
      <c r="B2660" t="s">
        <v>16</v>
      </c>
      <c r="C2660" t="s">
        <v>34</v>
      </c>
      <c r="D2660">
        <v>1995</v>
      </c>
      <c r="E2660" t="s">
        <v>8533</v>
      </c>
      <c r="F2660">
        <v>5.8</v>
      </c>
      <c r="G2660">
        <v>33000</v>
      </c>
      <c r="H2660" t="s">
        <v>695</v>
      </c>
      <c r="I2660" t="s">
        <v>8686</v>
      </c>
      <c r="J2660" t="s">
        <v>4492</v>
      </c>
      <c r="K2660" t="s">
        <v>30</v>
      </c>
      <c r="L2660">
        <v>35000000</v>
      </c>
      <c r="M2660">
        <v>64350171</v>
      </c>
      <c r="N2660" t="s">
        <v>61</v>
      </c>
      <c r="O2660">
        <v>111</v>
      </c>
      <c r="P2660" t="str">
        <f>IF(Table1[[#This Row],[score]]&gt;=8.5,"High",IF(Table1[[#This Row],[score]]&gt;=7,"Medium","Low"))</f>
        <v>Low</v>
      </c>
      <c r="Q2660" s="5">
        <f>Table1[[#This Row],[gross]]-Table1[[#This Row],[budget]]</f>
        <v>29350171</v>
      </c>
      <c r="R2660" s="5" t="str">
        <f>IF(Table1[[#This Row],[Profit]]&gt;0,"Profit","Loss")</f>
        <v>Profit</v>
      </c>
      <c r="S2660" s="6" t="str">
        <f>FLOOR(Table1[[#This Row],[year]]-1900,10)+1900 &amp; "-" &amp; FLOOR(Table1[[#This Row],[year]]-1890,10)+1900</f>
        <v>1990-2000</v>
      </c>
      <c r="T2660" s="14" t="s">
        <v>21835</v>
      </c>
      <c r="AB2660" s="14"/>
    </row>
    <row r="2661" spans="1:28" hidden="1" x14ac:dyDescent="0.3">
      <c r="A2661" t="s">
        <v>8362</v>
      </c>
      <c r="B2661" t="s">
        <v>1974</v>
      </c>
      <c r="C2661" t="s">
        <v>41</v>
      </c>
      <c r="D2661">
        <v>1995</v>
      </c>
      <c r="E2661" t="s">
        <v>8363</v>
      </c>
      <c r="F2661">
        <v>6.8</v>
      </c>
      <c r="G2661">
        <v>193000</v>
      </c>
      <c r="H2661" t="s">
        <v>973</v>
      </c>
      <c r="I2661" t="s">
        <v>973</v>
      </c>
      <c r="J2661" t="s">
        <v>8364</v>
      </c>
      <c r="K2661" t="s">
        <v>30</v>
      </c>
      <c r="L2661">
        <v>12000000</v>
      </c>
      <c r="M2661">
        <v>56631572</v>
      </c>
      <c r="N2661" t="s">
        <v>44</v>
      </c>
      <c r="O2661">
        <v>97</v>
      </c>
      <c r="P2661" t="str">
        <f>IF(Table1[[#This Row],[score]]&gt;=8.5,"High",IF(Table1[[#This Row],[score]]&gt;=7,"Medium","Low"))</f>
        <v>Low</v>
      </c>
      <c r="Q2661" s="5">
        <f>Table1[[#This Row],[gross]]-Table1[[#This Row],[budget]]</f>
        <v>44631572</v>
      </c>
      <c r="R2661" s="5" t="str">
        <f>IF(Table1[[#This Row],[Profit]]&gt;0,"Profit","Loss")</f>
        <v>Profit</v>
      </c>
      <c r="S2661" s="6" t="str">
        <f>FLOOR(Table1[[#This Row],[year]]-1900,10)+1900 &amp; "-" &amp; FLOOR(Table1[[#This Row],[year]]-1890,10)+1900</f>
        <v>1990-2000</v>
      </c>
      <c r="T2661" s="14" t="s">
        <v>21835</v>
      </c>
      <c r="AB2661" s="14"/>
    </row>
    <row r="2662" spans="1:28" hidden="1" x14ac:dyDescent="0.3">
      <c r="A2662" t="s">
        <v>8496</v>
      </c>
      <c r="B2662" t="s">
        <v>33</v>
      </c>
      <c r="C2662" t="s">
        <v>41</v>
      </c>
      <c r="D2662">
        <v>1995</v>
      </c>
      <c r="E2662" t="s">
        <v>8361</v>
      </c>
      <c r="F2662">
        <v>6.3</v>
      </c>
      <c r="G2662">
        <v>38000</v>
      </c>
      <c r="H2662" t="s">
        <v>608</v>
      </c>
      <c r="I2662" t="s">
        <v>8497</v>
      </c>
      <c r="J2662" t="s">
        <v>488</v>
      </c>
      <c r="K2662" t="s">
        <v>5762</v>
      </c>
      <c r="L2662">
        <v>58000000</v>
      </c>
      <c r="M2662">
        <v>53672080</v>
      </c>
      <c r="N2662" t="s">
        <v>8498</v>
      </c>
      <c r="O2662">
        <v>127</v>
      </c>
      <c r="P2662" t="str">
        <f>IF(Table1[[#This Row],[score]]&gt;=8.5,"High",IF(Table1[[#This Row],[score]]&gt;=7,"Medium","Low"))</f>
        <v>Low</v>
      </c>
      <c r="Q2662" s="5">
        <f>Table1[[#This Row],[gross]]-Table1[[#This Row],[budget]]</f>
        <v>-4327920</v>
      </c>
      <c r="R2662" s="5" t="str">
        <f>IF(Table1[[#This Row],[Profit]]&gt;0,"Profit","Loss")</f>
        <v>Loss</v>
      </c>
      <c r="S2662" s="6" t="str">
        <f>FLOOR(Table1[[#This Row],[year]]-1900,10)+1900 &amp; "-" &amp; FLOOR(Table1[[#This Row],[year]]-1890,10)+1900</f>
        <v>1990-2000</v>
      </c>
      <c r="T2662" s="14" t="s">
        <v>21835</v>
      </c>
      <c r="AB2662" s="14"/>
    </row>
    <row r="2663" spans="1:28" hidden="1" x14ac:dyDescent="0.3">
      <c r="A2663" t="s">
        <v>8720</v>
      </c>
      <c r="B2663" t="s">
        <v>16</v>
      </c>
      <c r="C2663" t="s">
        <v>41</v>
      </c>
      <c r="D2663">
        <v>1995</v>
      </c>
      <c r="E2663" t="s">
        <v>7062</v>
      </c>
      <c r="F2663">
        <v>5.7</v>
      </c>
      <c r="G2663">
        <v>13000</v>
      </c>
      <c r="H2663" t="s">
        <v>2847</v>
      </c>
      <c r="I2663" t="s">
        <v>6173</v>
      </c>
      <c r="J2663" t="s">
        <v>6221</v>
      </c>
      <c r="K2663" t="s">
        <v>30</v>
      </c>
      <c r="L2663">
        <f>20500000</f>
        <v>20500000</v>
      </c>
      <c r="M2663">
        <v>50865589</v>
      </c>
      <c r="N2663" t="s">
        <v>2370</v>
      </c>
      <c r="O2663">
        <v>106</v>
      </c>
      <c r="P2663" t="str">
        <f>IF(Table1[[#This Row],[score]]&gt;=8.5,"High",IF(Table1[[#This Row],[score]]&gt;=7,"Medium","Low"))</f>
        <v>Low</v>
      </c>
      <c r="Q2663" s="5">
        <f>Table1[[#This Row],[gross]]-Table1[[#This Row],[budget]]</f>
        <v>30365589</v>
      </c>
      <c r="R2663" s="5" t="str">
        <f>IF(Table1[[#This Row],[Profit]]&gt;0,"Profit","Loss")</f>
        <v>Profit</v>
      </c>
      <c r="S2663" s="6" t="str">
        <f>FLOOR(Table1[[#This Row],[year]]-1900,10)+1900 &amp; "-" &amp; FLOOR(Table1[[#This Row],[year]]-1890,10)+1900</f>
        <v>1990-2000</v>
      </c>
      <c r="T2663" s="14" t="s">
        <v>21835</v>
      </c>
      <c r="AB2663" s="14"/>
    </row>
    <row r="2664" spans="1:28" hidden="1" x14ac:dyDescent="0.3">
      <c r="A2664" t="s">
        <v>8582</v>
      </c>
      <c r="B2664" t="s">
        <v>1974</v>
      </c>
      <c r="C2664" t="s">
        <v>17</v>
      </c>
      <c r="D2664">
        <v>1995</v>
      </c>
      <c r="E2664" t="s">
        <v>8488</v>
      </c>
      <c r="F2664">
        <v>6.7</v>
      </c>
      <c r="G2664">
        <v>32000</v>
      </c>
      <c r="H2664" t="s">
        <v>7005</v>
      </c>
      <c r="I2664" t="s">
        <v>1983</v>
      </c>
      <c r="J2664" t="s">
        <v>5026</v>
      </c>
      <c r="K2664" t="s">
        <v>30</v>
      </c>
      <c r="L2664">
        <v>20000000</v>
      </c>
      <c r="M2664">
        <v>50008143</v>
      </c>
      <c r="N2664" t="s">
        <v>180</v>
      </c>
      <c r="O2664">
        <v>102</v>
      </c>
      <c r="P2664" t="str">
        <f>IF(Table1[[#This Row],[score]]&gt;=8.5,"High",IF(Table1[[#This Row],[score]]&gt;=7,"Medium","Low"))</f>
        <v>Low</v>
      </c>
      <c r="Q2664" s="5">
        <f>Table1[[#This Row],[gross]]-Table1[[#This Row],[budget]]</f>
        <v>30008143</v>
      </c>
      <c r="R2664" s="5" t="str">
        <f>IF(Table1[[#This Row],[Profit]]&gt;0,"Profit","Loss")</f>
        <v>Profit</v>
      </c>
      <c r="S2664" s="6" t="str">
        <f>FLOOR(Table1[[#This Row],[year]]-1900,10)+1900 &amp; "-" &amp; FLOOR(Table1[[#This Row],[year]]-1890,10)+1900</f>
        <v>1990-2000</v>
      </c>
      <c r="T2664" s="14" t="s">
        <v>21835</v>
      </c>
      <c r="AB2664" s="14"/>
    </row>
    <row r="2665" spans="1:28" hidden="1" x14ac:dyDescent="0.3">
      <c r="A2665" t="s">
        <v>8463</v>
      </c>
      <c r="B2665" t="s">
        <v>1974</v>
      </c>
      <c r="C2665" t="s">
        <v>41</v>
      </c>
      <c r="D2665">
        <v>1995</v>
      </c>
      <c r="E2665" t="s">
        <v>8464</v>
      </c>
      <c r="F2665">
        <v>6.6</v>
      </c>
      <c r="G2665">
        <v>30000</v>
      </c>
      <c r="H2665" t="s">
        <v>8465</v>
      </c>
      <c r="I2665" t="s">
        <v>8466</v>
      </c>
      <c r="J2665" t="s">
        <v>6277</v>
      </c>
      <c r="K2665" t="s">
        <v>30</v>
      </c>
      <c r="L2665">
        <f>20500000</f>
        <v>20500000</v>
      </c>
      <c r="M2665">
        <v>47774193</v>
      </c>
      <c r="N2665" t="s">
        <v>61</v>
      </c>
      <c r="O2665">
        <v>109</v>
      </c>
      <c r="P2665" t="str">
        <f>IF(Table1[[#This Row],[score]]&gt;=8.5,"High",IF(Table1[[#This Row],[score]]&gt;=7,"Medium","Low"))</f>
        <v>Low</v>
      </c>
      <c r="Q2665" s="5">
        <f>Table1[[#This Row],[gross]]-Table1[[#This Row],[budget]]</f>
        <v>27274193</v>
      </c>
      <c r="R2665" s="5" t="str">
        <f>IF(Table1[[#This Row],[Profit]]&gt;0,"Profit","Loss")</f>
        <v>Profit</v>
      </c>
      <c r="S2665" s="6" t="str">
        <f>FLOOR(Table1[[#This Row],[year]]-1900,10)+1900 &amp; "-" &amp; FLOOR(Table1[[#This Row],[year]]-1890,10)+1900</f>
        <v>1990-2000</v>
      </c>
      <c r="T2665" s="14" t="s">
        <v>21835</v>
      </c>
      <c r="AB2665" s="14"/>
    </row>
    <row r="2666" spans="1:28" hidden="1" x14ac:dyDescent="0.3">
      <c r="A2666" t="s">
        <v>8521</v>
      </c>
      <c r="B2666" t="s">
        <v>1974</v>
      </c>
      <c r="C2666" t="s">
        <v>41</v>
      </c>
      <c r="D2666">
        <v>1995</v>
      </c>
      <c r="E2666" t="s">
        <v>8468</v>
      </c>
      <c r="F2666">
        <v>6.1</v>
      </c>
      <c r="G2666">
        <v>21000</v>
      </c>
      <c r="H2666" t="s">
        <v>8522</v>
      </c>
      <c r="I2666" t="s">
        <v>8523</v>
      </c>
      <c r="J2666" t="s">
        <v>4162</v>
      </c>
      <c r="K2666" t="s">
        <v>30</v>
      </c>
      <c r="L2666">
        <v>12000000</v>
      </c>
      <c r="M2666">
        <v>46576136</v>
      </c>
      <c r="N2666" t="s">
        <v>44</v>
      </c>
      <c r="O2666">
        <v>90</v>
      </c>
      <c r="P2666" t="str">
        <f>IF(Table1[[#This Row],[score]]&gt;=8.5,"High",IF(Table1[[#This Row],[score]]&gt;=7,"Medium","Low"))</f>
        <v>Low</v>
      </c>
      <c r="Q2666" s="5">
        <f>Table1[[#This Row],[gross]]-Table1[[#This Row],[budget]]</f>
        <v>34576136</v>
      </c>
      <c r="R2666" s="5" t="str">
        <f>IF(Table1[[#This Row],[Profit]]&gt;0,"Profit","Loss")</f>
        <v>Profit</v>
      </c>
      <c r="S2666" s="6" t="str">
        <f>FLOOR(Table1[[#This Row],[year]]-1900,10)+1900 &amp; "-" &amp; FLOOR(Table1[[#This Row],[year]]-1890,10)+1900</f>
        <v>1990-2000</v>
      </c>
      <c r="T2666" s="14" t="s">
        <v>21835</v>
      </c>
      <c r="AB2666" s="14"/>
    </row>
    <row r="2667" spans="1:28" hidden="1" x14ac:dyDescent="0.3">
      <c r="A2667" t="s">
        <v>8608</v>
      </c>
      <c r="B2667" t="s">
        <v>1974</v>
      </c>
      <c r="C2667" t="s">
        <v>41</v>
      </c>
      <c r="D2667">
        <v>1995</v>
      </c>
      <c r="E2667" t="s">
        <v>8494</v>
      </c>
      <c r="F2667">
        <v>6.3</v>
      </c>
      <c r="G2667">
        <v>11000</v>
      </c>
      <c r="H2667" t="s">
        <v>6578</v>
      </c>
      <c r="I2667" t="s">
        <v>8609</v>
      </c>
      <c r="J2667" t="s">
        <v>4442</v>
      </c>
      <c r="K2667" t="s">
        <v>30</v>
      </c>
      <c r="L2667">
        <v>10000000</v>
      </c>
      <c r="M2667">
        <v>41200020</v>
      </c>
      <c r="N2667" t="s">
        <v>61</v>
      </c>
      <c r="O2667">
        <v>117</v>
      </c>
      <c r="P2667" t="str">
        <f>IF(Table1[[#This Row],[score]]&gt;=8.5,"High",IF(Table1[[#This Row],[score]]&gt;=7,"Medium","Low"))</f>
        <v>Low</v>
      </c>
      <c r="Q2667" s="5">
        <f>Table1[[#This Row],[gross]]-Table1[[#This Row],[budget]]</f>
        <v>31200020</v>
      </c>
      <c r="R2667" s="5" t="str">
        <f>IF(Table1[[#This Row],[Profit]]&gt;0,"Profit","Loss")</f>
        <v>Profit</v>
      </c>
      <c r="S2667" s="6" t="str">
        <f>FLOOR(Table1[[#This Row],[year]]-1900,10)+1900 &amp; "-" &amp; FLOOR(Table1[[#This Row],[year]]-1890,10)+1900</f>
        <v>1990-2000</v>
      </c>
      <c r="T2667" s="14" t="s">
        <v>21835</v>
      </c>
      <c r="AB2667" s="14"/>
    </row>
    <row r="2668" spans="1:28" hidden="1" x14ac:dyDescent="0.3">
      <c r="A2668" t="s">
        <v>8639</v>
      </c>
      <c r="B2668" t="s">
        <v>33</v>
      </c>
      <c r="C2668" t="s">
        <v>41</v>
      </c>
      <c r="D2668">
        <v>1995</v>
      </c>
      <c r="E2668" t="s">
        <v>7973</v>
      </c>
      <c r="F2668">
        <v>5.2</v>
      </c>
      <c r="G2668">
        <v>8900</v>
      </c>
      <c r="H2668" t="s">
        <v>3556</v>
      </c>
      <c r="I2668" t="s">
        <v>8640</v>
      </c>
      <c r="J2668" t="s">
        <v>49</v>
      </c>
      <c r="K2668" t="s">
        <v>30</v>
      </c>
      <c r="L2668">
        <f>20500000</f>
        <v>20500000</v>
      </c>
      <c r="M2668">
        <v>40070995</v>
      </c>
      <c r="N2668" t="s">
        <v>4545</v>
      </c>
      <c r="O2668">
        <v>96</v>
      </c>
      <c r="P2668" t="str">
        <f>IF(Table1[[#This Row],[score]]&gt;=8.5,"High",IF(Table1[[#This Row],[score]]&gt;=7,"Medium","Low"))</f>
        <v>Low</v>
      </c>
      <c r="Q2668" s="5">
        <f>Table1[[#This Row],[gross]]-Table1[[#This Row],[budget]]</f>
        <v>19570995</v>
      </c>
      <c r="R2668" s="5" t="str">
        <f>IF(Table1[[#This Row],[Profit]]&gt;0,"Profit","Loss")</f>
        <v>Profit</v>
      </c>
      <c r="S2668" s="6" t="str">
        <f>FLOOR(Table1[[#This Row],[year]]-1900,10)+1900 &amp; "-" &amp; FLOOR(Table1[[#This Row],[year]]-1890,10)+1900</f>
        <v>1990-2000</v>
      </c>
      <c r="T2668" s="14" t="s">
        <v>21835</v>
      </c>
      <c r="AB2668" s="14"/>
    </row>
    <row r="2669" spans="1:28" hidden="1" x14ac:dyDescent="0.3">
      <c r="A2669" t="s">
        <v>8517</v>
      </c>
      <c r="B2669" t="s">
        <v>16</v>
      </c>
      <c r="C2669" t="s">
        <v>104</v>
      </c>
      <c r="D2669">
        <v>1995</v>
      </c>
      <c r="E2669" t="s">
        <v>8518</v>
      </c>
      <c r="F2669">
        <v>7.5</v>
      </c>
      <c r="G2669">
        <v>90000</v>
      </c>
      <c r="H2669" t="s">
        <v>5246</v>
      </c>
      <c r="I2669" t="s">
        <v>8519</v>
      </c>
      <c r="J2669" t="s">
        <v>3058</v>
      </c>
      <c r="K2669" t="s">
        <v>22</v>
      </c>
      <c r="L2669">
        <v>11000000</v>
      </c>
      <c r="M2669">
        <v>39363635</v>
      </c>
      <c r="N2669" t="s">
        <v>8520</v>
      </c>
      <c r="O2669">
        <v>122</v>
      </c>
      <c r="P2669" t="str">
        <f>IF(Table1[[#This Row],[score]]&gt;=8.5,"High",IF(Table1[[#This Row],[score]]&gt;=7,"Medium","Low"))</f>
        <v>Medium</v>
      </c>
      <c r="Q2669" s="5">
        <f>Table1[[#This Row],[gross]]-Table1[[#This Row],[budget]]</f>
        <v>28363635</v>
      </c>
      <c r="R2669" s="5" t="str">
        <f>IF(Table1[[#This Row],[Profit]]&gt;0,"Profit","Loss")</f>
        <v>Profit</v>
      </c>
      <c r="S2669" s="6" t="str">
        <f>FLOOR(Table1[[#This Row],[year]]-1900,10)+1900 &amp; "-" &amp; FLOOR(Table1[[#This Row],[year]]-1890,10)+1900</f>
        <v>1990-2000</v>
      </c>
      <c r="T2669" s="14" t="s">
        <v>21835</v>
      </c>
      <c r="AB2669" s="14"/>
    </row>
    <row r="2670" spans="1:28" hidden="1" x14ac:dyDescent="0.3">
      <c r="A2670" t="s">
        <v>8553</v>
      </c>
      <c r="B2670" t="s">
        <v>16</v>
      </c>
      <c r="C2670" t="s">
        <v>104</v>
      </c>
      <c r="D2670">
        <v>1995</v>
      </c>
      <c r="E2670" t="s">
        <v>8554</v>
      </c>
      <c r="F2670">
        <v>6.5</v>
      </c>
      <c r="G2670">
        <v>19000</v>
      </c>
      <c r="H2670" t="s">
        <v>6159</v>
      </c>
      <c r="I2670" t="s">
        <v>6159</v>
      </c>
      <c r="J2670" t="s">
        <v>6868</v>
      </c>
      <c r="K2670" t="s">
        <v>30</v>
      </c>
      <c r="L2670">
        <f>20500000</f>
        <v>20500000</v>
      </c>
      <c r="M2670">
        <v>38290723</v>
      </c>
      <c r="N2670" t="s">
        <v>31</v>
      </c>
      <c r="O2670">
        <v>127</v>
      </c>
      <c r="P2670" t="str">
        <f>IF(Table1[[#This Row],[score]]&gt;=8.5,"High",IF(Table1[[#This Row],[score]]&gt;=7,"Medium","Low"))</f>
        <v>Low</v>
      </c>
      <c r="Q2670" s="5">
        <f>Table1[[#This Row],[gross]]-Table1[[#This Row],[budget]]</f>
        <v>17790723</v>
      </c>
      <c r="R2670" s="5" t="str">
        <f>IF(Table1[[#This Row],[Profit]]&gt;0,"Profit","Loss")</f>
        <v>Profit</v>
      </c>
      <c r="S2670" s="6" t="str">
        <f>FLOOR(Table1[[#This Row],[year]]-1900,10)+1900 &amp; "-" &amp; FLOOR(Table1[[#This Row],[year]]-1890,10)+1900</f>
        <v>1990-2000</v>
      </c>
      <c r="T2670" s="14" t="s">
        <v>21835</v>
      </c>
      <c r="AB2670" s="14"/>
    </row>
    <row r="2671" spans="1:28" hidden="1" x14ac:dyDescent="0.3">
      <c r="A2671" t="s">
        <v>8475</v>
      </c>
      <c r="B2671" t="s">
        <v>1974</v>
      </c>
      <c r="C2671" t="s">
        <v>41</v>
      </c>
      <c r="D2671">
        <v>1995</v>
      </c>
      <c r="E2671" t="s">
        <v>8403</v>
      </c>
      <c r="F2671">
        <v>6.8</v>
      </c>
      <c r="G2671">
        <v>28000</v>
      </c>
      <c r="H2671" t="s">
        <v>8476</v>
      </c>
      <c r="I2671" t="s">
        <v>8477</v>
      </c>
      <c r="J2671" t="s">
        <v>8478</v>
      </c>
      <c r="K2671" t="s">
        <v>30</v>
      </c>
      <c r="L2671">
        <f>20500000</f>
        <v>20500000</v>
      </c>
      <c r="M2671">
        <v>37591674</v>
      </c>
      <c r="N2671" t="s">
        <v>2001</v>
      </c>
      <c r="O2671">
        <v>100</v>
      </c>
      <c r="P2671" t="str">
        <f>IF(Table1[[#This Row],[score]]&gt;=8.5,"High",IF(Table1[[#This Row],[score]]&gt;=7,"Medium","Low"))</f>
        <v>Low</v>
      </c>
      <c r="Q2671" s="5">
        <f>Table1[[#This Row],[gross]]-Table1[[#This Row],[budget]]</f>
        <v>17091674</v>
      </c>
      <c r="R2671" s="5" t="str">
        <f>IF(Table1[[#This Row],[Profit]]&gt;0,"Profit","Loss")</f>
        <v>Profit</v>
      </c>
      <c r="S2671" s="6" t="str">
        <f>FLOOR(Table1[[#This Row],[year]]-1900,10)+1900 &amp; "-" &amp; FLOOR(Table1[[#This Row],[year]]-1890,10)+1900</f>
        <v>1990-2000</v>
      </c>
      <c r="T2671" s="14" t="s">
        <v>21835</v>
      </c>
      <c r="AB2671" s="14"/>
    </row>
    <row r="2672" spans="1:28" hidden="1" x14ac:dyDescent="0.3">
      <c r="A2672" t="s">
        <v>8527</v>
      </c>
      <c r="B2672" t="s">
        <v>16</v>
      </c>
      <c r="C2672" t="s">
        <v>34</v>
      </c>
      <c r="D2672">
        <v>1995</v>
      </c>
      <c r="E2672" t="s">
        <v>8468</v>
      </c>
      <c r="F2672">
        <v>6.4</v>
      </c>
      <c r="G2672">
        <v>25000</v>
      </c>
      <c r="H2672" t="s">
        <v>7145</v>
      </c>
      <c r="I2672" t="s">
        <v>2948</v>
      </c>
      <c r="J2672" t="s">
        <v>557</v>
      </c>
      <c r="K2672" t="s">
        <v>30</v>
      </c>
      <c r="L2672">
        <f>20500000</f>
        <v>20500000</v>
      </c>
      <c r="M2672">
        <v>36853222</v>
      </c>
      <c r="N2672" t="s">
        <v>23</v>
      </c>
      <c r="O2672">
        <v>102</v>
      </c>
      <c r="P2672" t="str">
        <f>IF(Table1[[#This Row],[score]]&gt;=8.5,"High",IF(Table1[[#This Row],[score]]&gt;=7,"Medium","Low"))</f>
        <v>Low</v>
      </c>
      <c r="Q2672" s="5">
        <f>Table1[[#This Row],[gross]]-Table1[[#This Row],[budget]]</f>
        <v>16353222</v>
      </c>
      <c r="R2672" s="5" t="str">
        <f>IF(Table1[[#This Row],[Profit]]&gt;0,"Profit","Loss")</f>
        <v>Profit</v>
      </c>
      <c r="S2672" s="6" t="str">
        <f>FLOOR(Table1[[#This Row],[year]]-1900,10)+1900 &amp; "-" &amp; FLOOR(Table1[[#This Row],[year]]-1890,10)+1900</f>
        <v>1990-2000</v>
      </c>
      <c r="T2672" s="14" t="s">
        <v>21835</v>
      </c>
      <c r="AB2672" s="14"/>
    </row>
    <row r="2673" spans="1:28" hidden="1" x14ac:dyDescent="0.3">
      <c r="A2673" t="s">
        <v>8602</v>
      </c>
      <c r="B2673" t="s">
        <v>33</v>
      </c>
      <c r="C2673" t="s">
        <v>17</v>
      </c>
      <c r="D2673">
        <v>1995</v>
      </c>
      <c r="E2673" t="s">
        <v>8114</v>
      </c>
      <c r="F2673">
        <v>6</v>
      </c>
      <c r="G2673">
        <v>27000</v>
      </c>
      <c r="H2673" t="s">
        <v>2193</v>
      </c>
      <c r="I2673" t="s">
        <v>8603</v>
      </c>
      <c r="J2673" t="s">
        <v>8604</v>
      </c>
      <c r="K2673" t="s">
        <v>30</v>
      </c>
      <c r="L2673">
        <v>45000000</v>
      </c>
      <c r="M2673">
        <v>35656131</v>
      </c>
      <c r="N2673" t="s">
        <v>31</v>
      </c>
      <c r="O2673">
        <v>96</v>
      </c>
      <c r="P2673" t="str">
        <f>IF(Table1[[#This Row],[score]]&gt;=8.5,"High",IF(Table1[[#This Row],[score]]&gt;=7,"Medium","Low"))</f>
        <v>Low</v>
      </c>
      <c r="Q2673" s="5">
        <f>Table1[[#This Row],[gross]]-Table1[[#This Row],[budget]]</f>
        <v>-9343869</v>
      </c>
      <c r="R2673" s="5" t="str">
        <f>IF(Table1[[#This Row],[Profit]]&gt;0,"Profit","Loss")</f>
        <v>Loss</v>
      </c>
      <c r="S2673" s="6" t="str">
        <f>FLOOR(Table1[[#This Row],[year]]-1900,10)+1900 &amp; "-" &amp; FLOOR(Table1[[#This Row],[year]]-1890,10)+1900</f>
        <v>1990-2000</v>
      </c>
      <c r="T2673" s="14" t="s">
        <v>21835</v>
      </c>
      <c r="AB2673" s="14"/>
    </row>
    <row r="2674" spans="1:28" hidden="1" x14ac:dyDescent="0.3">
      <c r="A2674" t="s">
        <v>8634</v>
      </c>
      <c r="B2674" t="s">
        <v>16</v>
      </c>
      <c r="C2674" t="s">
        <v>34</v>
      </c>
      <c r="D2674">
        <v>1995</v>
      </c>
      <c r="E2674" t="s">
        <v>8382</v>
      </c>
      <c r="F2674">
        <v>5.7</v>
      </c>
      <c r="G2674">
        <v>39000</v>
      </c>
      <c r="H2674" t="s">
        <v>2141</v>
      </c>
      <c r="I2674" t="s">
        <v>8635</v>
      </c>
      <c r="J2674" t="s">
        <v>6277</v>
      </c>
      <c r="K2674" t="s">
        <v>30</v>
      </c>
      <c r="L2674">
        <v>68000000</v>
      </c>
      <c r="M2674">
        <v>35431113</v>
      </c>
      <c r="N2674" t="s">
        <v>31</v>
      </c>
      <c r="O2674">
        <v>110</v>
      </c>
      <c r="P2674" t="str">
        <f>IF(Table1[[#This Row],[score]]&gt;=8.5,"High",IF(Table1[[#This Row],[score]]&gt;=7,"Medium","Low"))</f>
        <v>Low</v>
      </c>
      <c r="Q2674" s="5">
        <f>Table1[[#This Row],[gross]]-Table1[[#This Row],[budget]]</f>
        <v>-32568887</v>
      </c>
      <c r="R2674" s="5" t="str">
        <f>IF(Table1[[#This Row],[Profit]]&gt;0,"Profit","Loss")</f>
        <v>Loss</v>
      </c>
      <c r="S2674" s="6" t="str">
        <f>FLOOR(Table1[[#This Row],[year]]-1900,10)+1900 &amp; "-" &amp; FLOOR(Table1[[#This Row],[year]]-1890,10)+1900</f>
        <v>1990-2000</v>
      </c>
      <c r="T2674" s="14" t="s">
        <v>21835</v>
      </c>
      <c r="AB2674" s="14"/>
    </row>
    <row r="2675" spans="1:28" hidden="1" x14ac:dyDescent="0.3">
      <c r="A2675" t="s">
        <v>8483</v>
      </c>
      <c r="B2675" t="s">
        <v>337</v>
      </c>
      <c r="C2675" t="s">
        <v>390</v>
      </c>
      <c r="D2675">
        <v>1995</v>
      </c>
      <c r="E2675" t="s">
        <v>7686</v>
      </c>
      <c r="F2675">
        <v>6.9</v>
      </c>
      <c r="G2675">
        <v>48000</v>
      </c>
      <c r="H2675" t="s">
        <v>8484</v>
      </c>
      <c r="I2675" t="s">
        <v>8485</v>
      </c>
      <c r="J2675" t="s">
        <v>8486</v>
      </c>
      <c r="K2675" t="s">
        <v>30</v>
      </c>
      <c r="L2675">
        <v>18000000</v>
      </c>
      <c r="M2675">
        <v>35348597</v>
      </c>
      <c r="N2675" t="s">
        <v>1708</v>
      </c>
      <c r="O2675">
        <v>78</v>
      </c>
      <c r="P2675" t="str">
        <f>IF(Table1[[#This Row],[score]]&gt;=8.5,"High",IF(Table1[[#This Row],[score]]&gt;=7,"Medium","Low"))</f>
        <v>Low</v>
      </c>
      <c r="Q2675" s="5">
        <f>Table1[[#This Row],[gross]]-Table1[[#This Row],[budget]]</f>
        <v>17348597</v>
      </c>
      <c r="R2675" s="5" t="str">
        <f>IF(Table1[[#This Row],[Profit]]&gt;0,"Profit","Loss")</f>
        <v>Profit</v>
      </c>
      <c r="S2675" s="6" t="str">
        <f>FLOOR(Table1[[#This Row],[year]]-1900,10)+1900 &amp; "-" &amp; FLOOR(Table1[[#This Row],[year]]-1890,10)+1900</f>
        <v>1990-2000</v>
      </c>
      <c r="T2675" s="14" t="s">
        <v>21835</v>
      </c>
      <c r="AB2675" s="14"/>
    </row>
    <row r="2676" spans="1:28" hidden="1" x14ac:dyDescent="0.3">
      <c r="A2676" t="s">
        <v>8744</v>
      </c>
      <c r="B2676" t="s">
        <v>1974</v>
      </c>
      <c r="C2676" t="s">
        <v>41</v>
      </c>
      <c r="D2676">
        <v>1995</v>
      </c>
      <c r="E2676" t="s">
        <v>8233</v>
      </c>
      <c r="F2676">
        <v>6.5</v>
      </c>
      <c r="G2676">
        <v>12000</v>
      </c>
      <c r="H2676" t="s">
        <v>4868</v>
      </c>
      <c r="I2676" t="s">
        <v>4868</v>
      </c>
      <c r="J2676" t="s">
        <v>4868</v>
      </c>
      <c r="K2676" t="s">
        <v>30</v>
      </c>
      <c r="L2676">
        <f>20500000</f>
        <v>20500000</v>
      </c>
      <c r="M2676">
        <v>33177694</v>
      </c>
      <c r="N2676" t="s">
        <v>5059</v>
      </c>
      <c r="O2676">
        <v>101</v>
      </c>
      <c r="P2676" t="str">
        <f>IF(Table1[[#This Row],[score]]&gt;=8.5,"High",IF(Table1[[#This Row],[score]]&gt;=7,"Medium","Low"))</f>
        <v>Low</v>
      </c>
      <c r="Q2676" s="5">
        <f>Table1[[#This Row],[gross]]-Table1[[#This Row],[budget]]</f>
        <v>12677694</v>
      </c>
      <c r="R2676" s="5" t="str">
        <f>IF(Table1[[#This Row],[Profit]]&gt;0,"Profit","Loss")</f>
        <v>Profit</v>
      </c>
      <c r="S2676" s="6" t="str">
        <f>FLOOR(Table1[[#This Row],[year]]-1900,10)+1900 &amp; "-" &amp; FLOOR(Table1[[#This Row],[year]]-1890,10)+1900</f>
        <v>1990-2000</v>
      </c>
      <c r="T2676" s="14" t="s">
        <v>21835</v>
      </c>
      <c r="AB2676" s="14"/>
    </row>
    <row r="2677" spans="1:28" hidden="1" x14ac:dyDescent="0.3">
      <c r="A2677" t="s">
        <v>8510</v>
      </c>
      <c r="B2677" t="s">
        <v>1974</v>
      </c>
      <c r="C2677" t="s">
        <v>25</v>
      </c>
      <c r="D2677">
        <v>1995</v>
      </c>
      <c r="E2677" t="s">
        <v>7959</v>
      </c>
      <c r="F2677">
        <v>7.1</v>
      </c>
      <c r="G2677">
        <v>79000</v>
      </c>
      <c r="H2677" t="s">
        <v>7930</v>
      </c>
      <c r="I2677" t="s">
        <v>8511</v>
      </c>
      <c r="J2677" t="s">
        <v>8512</v>
      </c>
      <c r="K2677" t="s">
        <v>30</v>
      </c>
      <c r="L2677">
        <f>20500000</f>
        <v>20500000</v>
      </c>
      <c r="M2677">
        <v>32679899</v>
      </c>
      <c r="N2677" t="s">
        <v>8237</v>
      </c>
      <c r="O2677">
        <v>97</v>
      </c>
      <c r="P2677" t="str">
        <f>IF(Table1[[#This Row],[score]]&gt;=8.5,"High",IF(Table1[[#This Row],[score]]&gt;=7,"Medium","Low"))</f>
        <v>Medium</v>
      </c>
      <c r="Q2677" s="5">
        <f>Table1[[#This Row],[gross]]-Table1[[#This Row],[budget]]</f>
        <v>12179899</v>
      </c>
      <c r="R2677" s="5" t="str">
        <f>IF(Table1[[#This Row],[Profit]]&gt;0,"Profit","Loss")</f>
        <v>Profit</v>
      </c>
      <c r="S2677" s="6" t="str">
        <f>FLOOR(Table1[[#This Row],[year]]-1900,10)+1900 &amp; "-" &amp; FLOOR(Table1[[#This Row],[year]]-1890,10)+1900</f>
        <v>1990-2000</v>
      </c>
      <c r="T2677" s="14" t="s">
        <v>21835</v>
      </c>
      <c r="AB2677" s="14"/>
    </row>
    <row r="2678" spans="1:28" hidden="1" x14ac:dyDescent="0.3">
      <c r="A2678" t="s">
        <v>8605</v>
      </c>
      <c r="B2678" t="s">
        <v>16</v>
      </c>
      <c r="C2678" t="s">
        <v>34</v>
      </c>
      <c r="D2678">
        <v>1995</v>
      </c>
      <c r="E2678" t="s">
        <v>8456</v>
      </c>
      <c r="F2678">
        <v>6.8</v>
      </c>
      <c r="G2678">
        <v>40000</v>
      </c>
      <c r="H2678" t="s">
        <v>6989</v>
      </c>
      <c r="I2678" t="s">
        <v>6990</v>
      </c>
      <c r="J2678" t="s">
        <v>2721</v>
      </c>
      <c r="K2678" t="s">
        <v>483</v>
      </c>
      <c r="L2678">
        <v>7500000</v>
      </c>
      <c r="M2678">
        <v>32392047</v>
      </c>
      <c r="N2678" t="s">
        <v>542</v>
      </c>
      <c r="O2678">
        <v>87</v>
      </c>
      <c r="P2678" t="str">
        <f>IF(Table1[[#This Row],[score]]&gt;=8.5,"High",IF(Table1[[#This Row],[score]]&gt;=7,"Medium","Low"))</f>
        <v>Low</v>
      </c>
      <c r="Q2678" s="5">
        <f>Table1[[#This Row],[gross]]-Table1[[#This Row],[budget]]</f>
        <v>24892047</v>
      </c>
      <c r="R2678" s="5" t="str">
        <f>IF(Table1[[#This Row],[Profit]]&gt;0,"Profit","Loss")</f>
        <v>Profit</v>
      </c>
      <c r="S2678" s="6" t="str">
        <f>FLOOR(Table1[[#This Row],[year]]-1900,10)+1900 &amp; "-" &amp; FLOOR(Table1[[#This Row],[year]]-1890,10)+1900</f>
        <v>1990-2000</v>
      </c>
      <c r="T2678" s="14" t="s">
        <v>21835</v>
      </c>
      <c r="AB2678" s="14"/>
    </row>
    <row r="2679" spans="1:28" hidden="1" x14ac:dyDescent="0.3">
      <c r="A2679" t="s">
        <v>8541</v>
      </c>
      <c r="B2679" t="s">
        <v>16</v>
      </c>
      <c r="C2679" t="s">
        <v>17</v>
      </c>
      <c r="D2679">
        <v>1995</v>
      </c>
      <c r="E2679" t="s">
        <v>8542</v>
      </c>
      <c r="F2679">
        <v>6.6</v>
      </c>
      <c r="G2679">
        <v>56000</v>
      </c>
      <c r="H2679" t="s">
        <v>6118</v>
      </c>
      <c r="I2679" t="s">
        <v>2375</v>
      </c>
      <c r="J2679" t="s">
        <v>3199</v>
      </c>
      <c r="K2679" t="s">
        <v>30</v>
      </c>
      <c r="L2679">
        <v>20000000</v>
      </c>
      <c r="M2679">
        <v>32051917</v>
      </c>
      <c r="N2679" t="s">
        <v>8543</v>
      </c>
      <c r="O2679">
        <v>123</v>
      </c>
      <c r="P2679" t="str">
        <f>IF(Table1[[#This Row],[score]]&gt;=8.5,"High",IF(Table1[[#This Row],[score]]&gt;=7,"Medium","Low"))</f>
        <v>Low</v>
      </c>
      <c r="Q2679" s="5">
        <f>Table1[[#This Row],[gross]]-Table1[[#This Row],[budget]]</f>
        <v>12051917</v>
      </c>
      <c r="R2679" s="5" t="str">
        <f>IF(Table1[[#This Row],[Profit]]&gt;0,"Profit","Loss")</f>
        <v>Profit</v>
      </c>
      <c r="S2679" s="6" t="str">
        <f>FLOOR(Table1[[#This Row],[year]]-1900,10)+1900 &amp; "-" &amp; FLOOR(Table1[[#This Row],[year]]-1890,10)+1900</f>
        <v>1990-2000</v>
      </c>
      <c r="T2679" s="14" t="s">
        <v>21835</v>
      </c>
      <c r="AB2679" s="14"/>
    </row>
    <row r="2680" spans="1:28" hidden="1" x14ac:dyDescent="0.3">
      <c r="A2680" t="s">
        <v>8408</v>
      </c>
      <c r="B2680" t="s">
        <v>16</v>
      </c>
      <c r="C2680" t="s">
        <v>17</v>
      </c>
      <c r="D2680">
        <v>1995</v>
      </c>
      <c r="E2680" t="s">
        <v>8409</v>
      </c>
      <c r="F2680">
        <v>7.5</v>
      </c>
      <c r="G2680">
        <v>117000</v>
      </c>
      <c r="H2680" t="s">
        <v>4899</v>
      </c>
      <c r="I2680" t="s">
        <v>8410</v>
      </c>
      <c r="J2680" t="s">
        <v>1519</v>
      </c>
      <c r="K2680" t="s">
        <v>30</v>
      </c>
      <c r="L2680">
        <v>3600000</v>
      </c>
      <c r="M2680">
        <v>32029928</v>
      </c>
      <c r="N2680" t="s">
        <v>8411</v>
      </c>
      <c r="O2680">
        <v>111</v>
      </c>
      <c r="P2680" t="str">
        <f>IF(Table1[[#This Row],[score]]&gt;=8.5,"High",IF(Table1[[#This Row],[score]]&gt;=7,"Medium","Low"))</f>
        <v>Medium</v>
      </c>
      <c r="Q2680" s="5">
        <f>Table1[[#This Row],[gross]]-Table1[[#This Row],[budget]]</f>
        <v>28429928</v>
      </c>
      <c r="R2680" s="5" t="str">
        <f>IF(Table1[[#This Row],[Profit]]&gt;0,"Profit","Loss")</f>
        <v>Profit</v>
      </c>
      <c r="S2680" s="6" t="str">
        <f>FLOOR(Table1[[#This Row],[year]]-1900,10)+1900 &amp; "-" &amp; FLOOR(Table1[[#This Row],[year]]-1890,10)+1900</f>
        <v>1990-2000</v>
      </c>
      <c r="T2680" s="14" t="s">
        <v>21835</v>
      </c>
      <c r="AB2680" s="14"/>
    </row>
    <row r="2681" spans="1:28" hidden="1" x14ac:dyDescent="0.3">
      <c r="A2681" t="s">
        <v>8586</v>
      </c>
      <c r="B2681" t="s">
        <v>16</v>
      </c>
      <c r="C2681" t="s">
        <v>25</v>
      </c>
      <c r="D2681">
        <v>1995</v>
      </c>
      <c r="E2681" t="s">
        <v>8587</v>
      </c>
      <c r="F2681">
        <v>6.9</v>
      </c>
      <c r="G2681">
        <v>41000</v>
      </c>
      <c r="H2681" t="s">
        <v>5218</v>
      </c>
      <c r="I2681" t="s">
        <v>8588</v>
      </c>
      <c r="J2681" t="s">
        <v>5655</v>
      </c>
      <c r="K2681" t="s">
        <v>22</v>
      </c>
      <c r="L2681">
        <v>28000000</v>
      </c>
      <c r="M2681">
        <v>31596911</v>
      </c>
      <c r="N2681" t="s">
        <v>80</v>
      </c>
      <c r="O2681">
        <v>139</v>
      </c>
      <c r="P2681" t="str">
        <f>IF(Table1[[#This Row],[score]]&gt;=8.5,"High",IF(Table1[[#This Row],[score]]&gt;=7,"Medium","Low"))</f>
        <v>Low</v>
      </c>
      <c r="Q2681" s="5">
        <f>Table1[[#This Row],[gross]]-Table1[[#This Row],[budget]]</f>
        <v>3596911</v>
      </c>
      <c r="R2681" s="5" t="str">
        <f>IF(Table1[[#This Row],[Profit]]&gt;0,"Profit","Loss")</f>
        <v>Profit</v>
      </c>
      <c r="S2681" s="6" t="str">
        <f>FLOOR(Table1[[#This Row],[year]]-1900,10)+1900 &amp; "-" &amp; FLOOR(Table1[[#This Row],[year]]-1890,10)+1900</f>
        <v>1990-2000</v>
      </c>
      <c r="T2681" s="14" t="s">
        <v>21835</v>
      </c>
      <c r="AB2681" s="14"/>
    </row>
    <row r="2682" spans="1:28" hidden="1" x14ac:dyDescent="0.3">
      <c r="A2682" t="s">
        <v>8546</v>
      </c>
      <c r="B2682" t="s">
        <v>1974</v>
      </c>
      <c r="C2682" t="s">
        <v>17</v>
      </c>
      <c r="D2682">
        <v>1995</v>
      </c>
      <c r="E2682" t="s">
        <v>8542</v>
      </c>
      <c r="F2682">
        <v>6.6</v>
      </c>
      <c r="G2682">
        <v>29000</v>
      </c>
      <c r="H2682" t="s">
        <v>8547</v>
      </c>
      <c r="I2682" t="s">
        <v>8547</v>
      </c>
      <c r="J2682" t="s">
        <v>1814</v>
      </c>
      <c r="K2682" t="s">
        <v>30</v>
      </c>
      <c r="L2682">
        <v>9500000</v>
      </c>
      <c r="M2682">
        <v>30862156</v>
      </c>
      <c r="N2682" t="s">
        <v>7918</v>
      </c>
      <c r="O2682">
        <v>111</v>
      </c>
      <c r="P2682" t="str">
        <f>IF(Table1[[#This Row],[score]]&gt;=8.5,"High",IF(Table1[[#This Row],[score]]&gt;=7,"Medium","Low"))</f>
        <v>Low</v>
      </c>
      <c r="Q2682" s="5">
        <f>Table1[[#This Row],[gross]]-Table1[[#This Row],[budget]]</f>
        <v>21362156</v>
      </c>
      <c r="R2682" s="5" t="str">
        <f>IF(Table1[[#This Row],[Profit]]&gt;0,"Profit","Loss")</f>
        <v>Profit</v>
      </c>
      <c r="S2682" s="6" t="str">
        <f>FLOOR(Table1[[#This Row],[year]]-1900,10)+1900 &amp; "-" &amp; FLOOR(Table1[[#This Row],[year]]-1890,10)+1900</f>
        <v>1990-2000</v>
      </c>
      <c r="T2682" s="14" t="s">
        <v>21835</v>
      </c>
      <c r="AB2682" s="14"/>
    </row>
    <row r="2683" spans="1:28" hidden="1" x14ac:dyDescent="0.3">
      <c r="A2683" t="s">
        <v>8578</v>
      </c>
      <c r="B2683" t="s">
        <v>16</v>
      </c>
      <c r="C2683" t="s">
        <v>34</v>
      </c>
      <c r="D2683">
        <v>1995</v>
      </c>
      <c r="E2683" t="s">
        <v>8494</v>
      </c>
      <c r="F2683">
        <v>6.3</v>
      </c>
      <c r="G2683">
        <v>79000</v>
      </c>
      <c r="H2683" t="s">
        <v>1141</v>
      </c>
      <c r="I2683" t="s">
        <v>8579</v>
      </c>
      <c r="J2683" t="s">
        <v>749</v>
      </c>
      <c r="K2683" t="s">
        <v>448</v>
      </c>
      <c r="L2683">
        <v>50000000</v>
      </c>
      <c r="M2683">
        <v>30303072</v>
      </c>
      <c r="N2683" t="s">
        <v>23</v>
      </c>
      <c r="O2683">
        <v>132</v>
      </c>
      <c r="P2683" t="str">
        <f>IF(Table1[[#This Row],[score]]&gt;=8.5,"High",IF(Table1[[#This Row],[score]]&gt;=7,"Medium","Low"))</f>
        <v>Low</v>
      </c>
      <c r="Q2683" s="5">
        <f>Table1[[#This Row],[gross]]-Table1[[#This Row],[budget]]</f>
        <v>-19696928</v>
      </c>
      <c r="R2683" s="5" t="str">
        <f>IF(Table1[[#This Row],[Profit]]&gt;0,"Profit","Loss")</f>
        <v>Loss</v>
      </c>
      <c r="S2683" s="6" t="str">
        <f>FLOOR(Table1[[#This Row],[year]]-1900,10)+1900 &amp; "-" &amp; FLOOR(Table1[[#This Row],[year]]-1890,10)+1900</f>
        <v>1990-2000</v>
      </c>
      <c r="T2683" s="14" t="s">
        <v>21835</v>
      </c>
      <c r="AB2683" s="14"/>
    </row>
    <row r="2684" spans="1:28" hidden="1" x14ac:dyDescent="0.3">
      <c r="A2684" t="s">
        <v>8544</v>
      </c>
      <c r="B2684" t="s">
        <v>1974</v>
      </c>
      <c r="C2684" t="s">
        <v>25</v>
      </c>
      <c r="D2684">
        <v>1995</v>
      </c>
      <c r="E2684" t="s">
        <v>8038</v>
      </c>
      <c r="F2684">
        <v>6.3</v>
      </c>
      <c r="G2684">
        <v>32000</v>
      </c>
      <c r="H2684" t="s">
        <v>2061</v>
      </c>
      <c r="I2684" t="s">
        <v>8545</v>
      </c>
      <c r="J2684" t="s">
        <v>7030</v>
      </c>
      <c r="K2684" t="s">
        <v>30</v>
      </c>
      <c r="L2684">
        <f>20500000</f>
        <v>20500000</v>
      </c>
      <c r="M2684">
        <v>30112050</v>
      </c>
      <c r="N2684" t="s">
        <v>61</v>
      </c>
      <c r="O2684">
        <v>95</v>
      </c>
      <c r="P2684" t="str">
        <f>IF(Table1[[#This Row],[score]]&gt;=8.5,"High",IF(Table1[[#This Row],[score]]&gt;=7,"Medium","Low"))</f>
        <v>Low</v>
      </c>
      <c r="Q2684" s="5">
        <f>Table1[[#This Row],[gross]]-Table1[[#This Row],[budget]]</f>
        <v>9612050</v>
      </c>
      <c r="R2684" s="5" t="str">
        <f>IF(Table1[[#This Row],[Profit]]&gt;0,"Profit","Loss")</f>
        <v>Profit</v>
      </c>
      <c r="S2684" s="6" t="str">
        <f>FLOOR(Table1[[#This Row],[year]]-1900,10)+1900 &amp; "-" &amp; FLOOR(Table1[[#This Row],[year]]-1890,10)+1900</f>
        <v>1990-2000</v>
      </c>
      <c r="T2684" s="14" t="s">
        <v>21835</v>
      </c>
      <c r="AB2684" s="14"/>
    </row>
    <row r="2685" spans="1:28" hidden="1" x14ac:dyDescent="0.3">
      <c r="A2685" t="s">
        <v>8675</v>
      </c>
      <c r="B2685" t="s">
        <v>33</v>
      </c>
      <c r="C2685" t="s">
        <v>25</v>
      </c>
      <c r="D2685">
        <v>1995</v>
      </c>
      <c r="E2685" t="s">
        <v>8363</v>
      </c>
      <c r="F2685">
        <v>5.0999999999999996</v>
      </c>
      <c r="G2685">
        <v>17000</v>
      </c>
      <c r="H2685" t="s">
        <v>4562</v>
      </c>
      <c r="I2685" t="s">
        <v>7394</v>
      </c>
      <c r="J2685" t="s">
        <v>7395</v>
      </c>
      <c r="K2685" t="s">
        <v>448</v>
      </c>
      <c r="L2685">
        <f>20500000</f>
        <v>20500000</v>
      </c>
      <c r="M2685">
        <v>30077111</v>
      </c>
      <c r="N2685" t="s">
        <v>7396</v>
      </c>
      <c r="O2685">
        <v>95</v>
      </c>
      <c r="P2685" t="str">
        <f>IF(Table1[[#This Row],[score]]&gt;=8.5,"High",IF(Table1[[#This Row],[score]]&gt;=7,"Medium","Low"))</f>
        <v>Low</v>
      </c>
      <c r="Q2685" s="5">
        <f>Table1[[#This Row],[gross]]-Table1[[#This Row],[budget]]</f>
        <v>9577111</v>
      </c>
      <c r="R2685" s="5" t="str">
        <f>IF(Table1[[#This Row],[Profit]]&gt;0,"Profit","Loss")</f>
        <v>Profit</v>
      </c>
      <c r="S2685" s="6" t="str">
        <f>FLOOR(Table1[[#This Row],[year]]-1900,10)+1900 &amp; "-" &amp; FLOOR(Table1[[#This Row],[year]]-1890,10)+1900</f>
        <v>1990-2000</v>
      </c>
      <c r="T2685" s="14" t="s">
        <v>21835</v>
      </c>
      <c r="AB2685" s="14"/>
    </row>
    <row r="2686" spans="1:28" hidden="1" x14ac:dyDescent="0.3">
      <c r="A2686" t="s">
        <v>8415</v>
      </c>
      <c r="B2686" t="s">
        <v>16</v>
      </c>
      <c r="C2686" t="s">
        <v>41</v>
      </c>
      <c r="D2686">
        <v>1995</v>
      </c>
      <c r="E2686" t="s">
        <v>8416</v>
      </c>
      <c r="F2686">
        <v>7.3</v>
      </c>
      <c r="G2686">
        <v>103000</v>
      </c>
      <c r="H2686" t="s">
        <v>8417</v>
      </c>
      <c r="I2686" t="s">
        <v>8418</v>
      </c>
      <c r="J2686" t="s">
        <v>8418</v>
      </c>
      <c r="K2686" t="s">
        <v>30</v>
      </c>
      <c r="L2686">
        <v>3500000</v>
      </c>
      <c r="M2686">
        <v>28215918</v>
      </c>
      <c r="N2686" t="s">
        <v>2001</v>
      </c>
      <c r="O2686">
        <v>91</v>
      </c>
      <c r="P2686" t="str">
        <f>IF(Table1[[#This Row],[score]]&gt;=8.5,"High",IF(Table1[[#This Row],[score]]&gt;=7,"Medium","Low"))</f>
        <v>Medium</v>
      </c>
      <c r="Q2686" s="5">
        <f>Table1[[#This Row],[gross]]-Table1[[#This Row],[budget]]</f>
        <v>24715918</v>
      </c>
      <c r="R2686" s="5" t="str">
        <f>IF(Table1[[#This Row],[Profit]]&gt;0,"Profit","Loss")</f>
        <v>Profit</v>
      </c>
      <c r="S2686" s="6" t="str">
        <f>FLOOR(Table1[[#This Row],[year]]-1900,10)+1900 &amp; "-" &amp; FLOOR(Table1[[#This Row],[year]]-1890,10)+1900</f>
        <v>1990-2000</v>
      </c>
      <c r="T2686" s="14" t="s">
        <v>21835</v>
      </c>
      <c r="AB2686" s="14"/>
    </row>
    <row r="2687" spans="1:28" hidden="1" x14ac:dyDescent="0.3">
      <c r="A2687" t="s">
        <v>8430</v>
      </c>
      <c r="B2687" t="s">
        <v>1974</v>
      </c>
      <c r="C2687" t="s">
        <v>41</v>
      </c>
      <c r="D2687">
        <v>1995</v>
      </c>
      <c r="E2687" t="s">
        <v>8003</v>
      </c>
      <c r="F2687">
        <v>6.4</v>
      </c>
      <c r="G2687">
        <v>135000</v>
      </c>
      <c r="H2687" t="s">
        <v>7180</v>
      </c>
      <c r="I2687" t="s">
        <v>8431</v>
      </c>
      <c r="J2687" t="s">
        <v>8432</v>
      </c>
      <c r="K2687" t="s">
        <v>30</v>
      </c>
      <c r="L2687">
        <v>10000000</v>
      </c>
      <c r="M2687">
        <v>26488734</v>
      </c>
      <c r="N2687" t="s">
        <v>61</v>
      </c>
      <c r="O2687">
        <v>89</v>
      </c>
      <c r="P2687" t="str">
        <f>IF(Table1[[#This Row],[score]]&gt;=8.5,"High",IF(Table1[[#This Row],[score]]&gt;=7,"Medium","Low"))</f>
        <v>Low</v>
      </c>
      <c r="Q2687" s="5">
        <f>Table1[[#This Row],[gross]]-Table1[[#This Row],[budget]]</f>
        <v>16488734</v>
      </c>
      <c r="R2687" s="5" t="str">
        <f>IF(Table1[[#This Row],[Profit]]&gt;0,"Profit","Loss")</f>
        <v>Profit</v>
      </c>
      <c r="S2687" s="6" t="str">
        <f>FLOOR(Table1[[#This Row],[year]]-1900,10)+1900 &amp; "-" &amp; FLOOR(Table1[[#This Row],[year]]-1890,10)+1900</f>
        <v>1990-2000</v>
      </c>
      <c r="T2687" s="14" t="s">
        <v>21835</v>
      </c>
      <c r="AB2687" s="14"/>
    </row>
    <row r="2688" spans="1:28" hidden="1" x14ac:dyDescent="0.3">
      <c r="A2688" t="s">
        <v>8815</v>
      </c>
      <c r="B2688" t="s">
        <v>33</v>
      </c>
      <c r="C2688" t="s">
        <v>41</v>
      </c>
      <c r="D2688">
        <v>1995</v>
      </c>
      <c r="E2688" t="s">
        <v>8816</v>
      </c>
      <c r="F2688">
        <v>6</v>
      </c>
      <c r="G2688">
        <v>6600</v>
      </c>
      <c r="H2688" t="s">
        <v>7013</v>
      </c>
      <c r="I2688" t="s">
        <v>8817</v>
      </c>
      <c r="J2688" t="s">
        <v>8818</v>
      </c>
      <c r="K2688" t="s">
        <v>30</v>
      </c>
      <c r="L2688">
        <v>10500000</v>
      </c>
      <c r="M2688">
        <v>26325256</v>
      </c>
      <c r="N2688" t="s">
        <v>5666</v>
      </c>
      <c r="O2688">
        <v>113</v>
      </c>
      <c r="P2688" t="str">
        <f>IF(Table1[[#This Row],[score]]&gt;=8.5,"High",IF(Table1[[#This Row],[score]]&gt;=7,"Medium","Low"))</f>
        <v>Low</v>
      </c>
      <c r="Q2688" s="5">
        <f>Table1[[#This Row],[gross]]-Table1[[#This Row],[budget]]</f>
        <v>15825256</v>
      </c>
      <c r="R2688" s="5" t="str">
        <f>IF(Table1[[#This Row],[Profit]]&gt;0,"Profit","Loss")</f>
        <v>Profit</v>
      </c>
      <c r="S2688" s="6" t="str">
        <f>FLOOR(Table1[[#This Row],[year]]-1900,10)+1900 &amp; "-" &amp; FLOOR(Table1[[#This Row],[year]]-1890,10)+1900</f>
        <v>1990-2000</v>
      </c>
      <c r="T2688" s="14" t="s">
        <v>21835</v>
      </c>
      <c r="AB2688" s="14"/>
    </row>
    <row r="2689" spans="1:28" hidden="1" x14ac:dyDescent="0.3">
      <c r="A2689" t="s">
        <v>8396</v>
      </c>
      <c r="B2689" t="s">
        <v>16</v>
      </c>
      <c r="C2689" t="s">
        <v>34</v>
      </c>
      <c r="D2689">
        <v>1995</v>
      </c>
      <c r="E2689" t="s">
        <v>7656</v>
      </c>
      <c r="F2689">
        <v>7.2</v>
      </c>
      <c r="G2689">
        <v>175000</v>
      </c>
      <c r="H2689" t="s">
        <v>6840</v>
      </c>
      <c r="I2689" t="s">
        <v>6840</v>
      </c>
      <c r="J2689" t="s">
        <v>8068</v>
      </c>
      <c r="K2689" t="s">
        <v>30</v>
      </c>
      <c r="L2689">
        <v>7000000</v>
      </c>
      <c r="M2689">
        <v>25405445</v>
      </c>
      <c r="N2689" t="s">
        <v>31</v>
      </c>
      <c r="O2689">
        <v>104</v>
      </c>
      <c r="P2689" t="str">
        <f>IF(Table1[[#This Row],[score]]&gt;=8.5,"High",IF(Table1[[#This Row],[score]]&gt;=7,"Medium","Low"))</f>
        <v>Medium</v>
      </c>
      <c r="Q2689" s="5">
        <f>Table1[[#This Row],[gross]]-Table1[[#This Row],[budget]]</f>
        <v>18405445</v>
      </c>
      <c r="R2689" s="5" t="str">
        <f>IF(Table1[[#This Row],[Profit]]&gt;0,"Profit","Loss")</f>
        <v>Profit</v>
      </c>
      <c r="S2689" s="6" t="str">
        <f>FLOOR(Table1[[#This Row],[year]]-1900,10)+1900 &amp; "-" &amp; FLOOR(Table1[[#This Row],[year]]-1890,10)+1900</f>
        <v>1990-2000</v>
      </c>
      <c r="T2689" s="14" t="s">
        <v>21835</v>
      </c>
      <c r="AB2689" s="14"/>
    </row>
    <row r="2690" spans="1:28" hidden="1" x14ac:dyDescent="0.3">
      <c r="A2690" t="s">
        <v>8802</v>
      </c>
      <c r="B2690" t="s">
        <v>33</v>
      </c>
      <c r="C2690" t="s">
        <v>34</v>
      </c>
      <c r="D2690">
        <v>1995</v>
      </c>
      <c r="E2690" t="s">
        <v>8423</v>
      </c>
      <c r="F2690">
        <v>5.0999999999999996</v>
      </c>
      <c r="G2690">
        <v>8600</v>
      </c>
      <c r="H2690" t="s">
        <v>2783</v>
      </c>
      <c r="I2690" t="s">
        <v>8803</v>
      </c>
      <c r="J2690" t="s">
        <v>2586</v>
      </c>
      <c r="K2690" t="s">
        <v>30</v>
      </c>
      <c r="L2690">
        <f>20500000</f>
        <v>20500000</v>
      </c>
      <c r="M2690">
        <v>24670346</v>
      </c>
      <c r="N2690" t="s">
        <v>1708</v>
      </c>
      <c r="O2690">
        <v>107</v>
      </c>
      <c r="P2690" t="str">
        <f>IF(Table1[[#This Row],[score]]&gt;=8.5,"High",IF(Table1[[#This Row],[score]]&gt;=7,"Medium","Low"))</f>
        <v>Low</v>
      </c>
      <c r="Q2690" s="5">
        <f>Table1[[#This Row],[gross]]-Table1[[#This Row],[budget]]</f>
        <v>4170346</v>
      </c>
      <c r="R2690" s="5" t="str">
        <f>IF(Table1[[#This Row],[Profit]]&gt;0,"Profit","Loss")</f>
        <v>Profit</v>
      </c>
      <c r="S2690" s="6" t="str">
        <f>FLOOR(Table1[[#This Row],[year]]-1900,10)+1900 &amp; "-" &amp; FLOOR(Table1[[#This Row],[year]]-1890,10)+1900</f>
        <v>1990-2000</v>
      </c>
      <c r="T2690" s="14" t="s">
        <v>21835</v>
      </c>
      <c r="AB2690" s="14"/>
    </row>
    <row r="2691" spans="1:28" hidden="1" x14ac:dyDescent="0.3">
      <c r="A2691" t="s">
        <v>8563</v>
      </c>
      <c r="B2691" t="s">
        <v>16</v>
      </c>
      <c r="C2691" t="s">
        <v>104</v>
      </c>
      <c r="D2691">
        <v>1995</v>
      </c>
      <c r="E2691" t="s">
        <v>8038</v>
      </c>
      <c r="F2691">
        <v>7.4</v>
      </c>
      <c r="G2691">
        <v>41000</v>
      </c>
      <c r="H2691" t="s">
        <v>997</v>
      </c>
      <c r="I2691" t="s">
        <v>20</v>
      </c>
      <c r="J2691" t="s">
        <v>6189</v>
      </c>
      <c r="K2691" t="s">
        <v>30</v>
      </c>
      <c r="L2691">
        <f>20500000</f>
        <v>20500000</v>
      </c>
      <c r="M2691">
        <v>24361867</v>
      </c>
      <c r="N2691" t="s">
        <v>5059</v>
      </c>
      <c r="O2691">
        <v>132</v>
      </c>
      <c r="P2691" t="str">
        <f>IF(Table1[[#This Row],[score]]&gt;=8.5,"High",IF(Table1[[#This Row],[score]]&gt;=7,"Medium","Low"))</f>
        <v>Medium</v>
      </c>
      <c r="Q2691" s="5">
        <f>Table1[[#This Row],[gross]]-Table1[[#This Row],[budget]]</f>
        <v>3861867</v>
      </c>
      <c r="R2691" s="5" t="str">
        <f>IF(Table1[[#This Row],[Profit]]&gt;0,"Profit","Loss")</f>
        <v>Profit</v>
      </c>
      <c r="S2691" s="6" t="str">
        <f>FLOOR(Table1[[#This Row],[year]]-1900,10)+1900 &amp; "-" &amp; FLOOR(Table1[[#This Row],[year]]-1890,10)+1900</f>
        <v>1990-2000</v>
      </c>
      <c r="T2691" s="14" t="s">
        <v>21835</v>
      </c>
      <c r="AB2691" s="14"/>
    </row>
    <row r="2692" spans="1:28" hidden="1" x14ac:dyDescent="0.3">
      <c r="A2692" t="s">
        <v>8589</v>
      </c>
      <c r="B2692" t="s">
        <v>16</v>
      </c>
      <c r="C2692" t="s">
        <v>34</v>
      </c>
      <c r="D2692">
        <v>1995</v>
      </c>
      <c r="E2692" t="s">
        <v>8494</v>
      </c>
      <c r="F2692">
        <v>6.9</v>
      </c>
      <c r="G2692">
        <v>21000</v>
      </c>
      <c r="H2692" t="s">
        <v>7377</v>
      </c>
      <c r="I2692" t="s">
        <v>7378</v>
      </c>
      <c r="J2692" t="s">
        <v>8334</v>
      </c>
      <c r="K2692" t="s">
        <v>30</v>
      </c>
      <c r="L2692">
        <v>10000000</v>
      </c>
      <c r="M2692">
        <v>24147179</v>
      </c>
      <c r="N2692" t="s">
        <v>7918</v>
      </c>
      <c r="O2692">
        <v>119</v>
      </c>
      <c r="P2692" t="str">
        <f>IF(Table1[[#This Row],[score]]&gt;=8.5,"High",IF(Table1[[#This Row],[score]]&gt;=7,"Medium","Low"))</f>
        <v>Low</v>
      </c>
      <c r="Q2692" s="5">
        <f>Table1[[#This Row],[gross]]-Table1[[#This Row],[budget]]</f>
        <v>14147179</v>
      </c>
      <c r="R2692" s="5" t="str">
        <f>IF(Table1[[#This Row],[Profit]]&gt;0,"Profit","Loss")</f>
        <v>Profit</v>
      </c>
      <c r="S2692" s="6" t="str">
        <f>FLOOR(Table1[[#This Row],[year]]-1900,10)+1900 &amp; "-" &amp; FLOOR(Table1[[#This Row],[year]]-1890,10)+1900</f>
        <v>1990-2000</v>
      </c>
      <c r="T2692" s="14" t="s">
        <v>21835</v>
      </c>
      <c r="AB2692" s="14"/>
    </row>
    <row r="2693" spans="1:28" hidden="1" x14ac:dyDescent="0.3">
      <c r="A2693" t="s">
        <v>8569</v>
      </c>
      <c r="B2693" t="s">
        <v>16</v>
      </c>
      <c r="C2693" t="s">
        <v>34</v>
      </c>
      <c r="D2693">
        <v>1995</v>
      </c>
      <c r="E2693" t="s">
        <v>7062</v>
      </c>
      <c r="F2693">
        <v>5.6</v>
      </c>
      <c r="G2693">
        <v>29000</v>
      </c>
      <c r="H2693" t="s">
        <v>6828</v>
      </c>
      <c r="I2693" t="s">
        <v>8019</v>
      </c>
      <c r="J2693" t="s">
        <v>4084</v>
      </c>
      <c r="K2693" t="s">
        <v>30</v>
      </c>
      <c r="L2693">
        <v>30000000</v>
      </c>
      <c r="M2693">
        <v>24047675</v>
      </c>
      <c r="N2693" t="s">
        <v>44</v>
      </c>
      <c r="O2693">
        <v>106</v>
      </c>
      <c r="P2693" t="str">
        <f>IF(Table1[[#This Row],[score]]&gt;=8.5,"High",IF(Table1[[#This Row],[score]]&gt;=7,"Medium","Low"))</f>
        <v>Low</v>
      </c>
      <c r="Q2693" s="5">
        <f>Table1[[#This Row],[gross]]-Table1[[#This Row],[budget]]</f>
        <v>-5952325</v>
      </c>
      <c r="R2693" s="5" t="str">
        <f>IF(Table1[[#This Row],[Profit]]&gt;0,"Profit","Loss")</f>
        <v>Loss</v>
      </c>
      <c r="S2693" s="6" t="str">
        <f>FLOOR(Table1[[#This Row],[year]]-1900,10)+1900 &amp; "-" &amp; FLOOR(Table1[[#This Row],[year]]-1890,10)+1900</f>
        <v>1990-2000</v>
      </c>
      <c r="T2693" s="14" t="s">
        <v>21835</v>
      </c>
      <c r="AB2693" s="14"/>
    </row>
    <row r="2694" spans="1:28" hidden="1" x14ac:dyDescent="0.3">
      <c r="A2694" t="s">
        <v>8621</v>
      </c>
      <c r="B2694" t="s">
        <v>33</v>
      </c>
      <c r="C2694" t="s">
        <v>25</v>
      </c>
      <c r="D2694">
        <v>1995</v>
      </c>
      <c r="E2694" t="s">
        <v>8533</v>
      </c>
      <c r="F2694">
        <v>5.5</v>
      </c>
      <c r="G2694">
        <v>10000</v>
      </c>
      <c r="H2694" t="s">
        <v>6203</v>
      </c>
      <c r="I2694" t="s">
        <v>7605</v>
      </c>
      <c r="J2694" t="s">
        <v>8622</v>
      </c>
      <c r="K2694" t="s">
        <v>30</v>
      </c>
      <c r="L2694">
        <f>20500000</f>
        <v>20500000</v>
      </c>
      <c r="M2694">
        <v>23920048</v>
      </c>
      <c r="N2694" t="s">
        <v>1708</v>
      </c>
      <c r="O2694">
        <v>97</v>
      </c>
      <c r="P2694" t="str">
        <f>IF(Table1[[#This Row],[score]]&gt;=8.5,"High",IF(Table1[[#This Row],[score]]&gt;=7,"Medium","Low"))</f>
        <v>Low</v>
      </c>
      <c r="Q2694" s="5">
        <f>Table1[[#This Row],[gross]]-Table1[[#This Row],[budget]]</f>
        <v>3420048</v>
      </c>
      <c r="R2694" s="5" t="str">
        <f>IF(Table1[[#This Row],[Profit]]&gt;0,"Profit","Loss")</f>
        <v>Profit</v>
      </c>
      <c r="S2694" s="6" t="str">
        <f>FLOOR(Table1[[#This Row],[year]]-1900,10)+1900 &amp; "-" &amp; FLOOR(Table1[[#This Row],[year]]-1890,10)+1900</f>
        <v>1990-2000</v>
      </c>
      <c r="T2694" s="14" t="s">
        <v>21835</v>
      </c>
      <c r="AB2694" s="14"/>
    </row>
    <row r="2695" spans="1:28" hidden="1" x14ac:dyDescent="0.3">
      <c r="A2695" t="s">
        <v>8631</v>
      </c>
      <c r="B2695" t="s">
        <v>16</v>
      </c>
      <c r="C2695" t="s">
        <v>41</v>
      </c>
      <c r="D2695">
        <v>1995</v>
      </c>
      <c r="E2695" t="s">
        <v>7920</v>
      </c>
      <c r="F2695">
        <v>6.5</v>
      </c>
      <c r="G2695">
        <v>12000</v>
      </c>
      <c r="H2695" t="s">
        <v>837</v>
      </c>
      <c r="I2695" t="s">
        <v>7164</v>
      </c>
      <c r="J2695" t="s">
        <v>3498</v>
      </c>
      <c r="K2695" t="s">
        <v>30</v>
      </c>
      <c r="L2695">
        <v>21000000</v>
      </c>
      <c r="M2695">
        <v>23440188</v>
      </c>
      <c r="N2695" t="s">
        <v>6948</v>
      </c>
      <c r="O2695">
        <v>115</v>
      </c>
      <c r="P2695" t="str">
        <f>IF(Table1[[#This Row],[score]]&gt;=8.5,"High",IF(Table1[[#This Row],[score]]&gt;=7,"Medium","Low"))</f>
        <v>Low</v>
      </c>
      <c r="Q2695" s="5">
        <f>Table1[[#This Row],[gross]]-Table1[[#This Row],[budget]]</f>
        <v>2440188</v>
      </c>
      <c r="R2695" s="5" t="str">
        <f>IF(Table1[[#This Row],[Profit]]&gt;0,"Profit","Loss")</f>
        <v>Profit</v>
      </c>
      <c r="S2695" s="6" t="str">
        <f>FLOOR(Table1[[#This Row],[year]]-1900,10)+1900 &amp; "-" &amp; FLOOR(Table1[[#This Row],[year]]-1890,10)+1900</f>
        <v>1990-2000</v>
      </c>
      <c r="T2695" s="14" t="s">
        <v>21835</v>
      </c>
      <c r="AB2695" s="14"/>
    </row>
    <row r="2696" spans="1:28" hidden="1" x14ac:dyDescent="0.3">
      <c r="A2696" t="s">
        <v>8687</v>
      </c>
      <c r="B2696" t="s">
        <v>1974</v>
      </c>
      <c r="C2696" t="s">
        <v>17</v>
      </c>
      <c r="D2696">
        <v>1995</v>
      </c>
      <c r="E2696" t="s">
        <v>7686</v>
      </c>
      <c r="F2696">
        <v>6.6</v>
      </c>
      <c r="G2696">
        <v>8100</v>
      </c>
      <c r="H2696" t="s">
        <v>4158</v>
      </c>
      <c r="I2696" t="s">
        <v>8688</v>
      </c>
      <c r="J2696" t="s">
        <v>8689</v>
      </c>
      <c r="K2696" t="s">
        <v>3125</v>
      </c>
      <c r="L2696">
        <f>20500000</f>
        <v>20500000</v>
      </c>
      <c r="M2696">
        <v>23389975</v>
      </c>
      <c r="N2696" t="s">
        <v>7304</v>
      </c>
      <c r="O2696">
        <v>103</v>
      </c>
      <c r="P2696" t="str">
        <f>IF(Table1[[#This Row],[score]]&gt;=8.5,"High",IF(Table1[[#This Row],[score]]&gt;=7,"Medium","Low"))</f>
        <v>Low</v>
      </c>
      <c r="Q2696" s="5">
        <f>Table1[[#This Row],[gross]]-Table1[[#This Row],[budget]]</f>
        <v>2889975</v>
      </c>
      <c r="R2696" s="5" t="str">
        <f>IF(Table1[[#This Row],[Profit]]&gt;0,"Profit","Loss")</f>
        <v>Profit</v>
      </c>
      <c r="S2696" s="6" t="str">
        <f>FLOOR(Table1[[#This Row],[year]]-1900,10)+1900 &amp; "-" &amp; FLOOR(Table1[[#This Row],[year]]-1890,10)+1900</f>
        <v>1990-2000</v>
      </c>
      <c r="T2696" s="14" t="s">
        <v>21835</v>
      </c>
      <c r="AB2696" s="14"/>
    </row>
    <row r="2697" spans="1:28" hidden="1" x14ac:dyDescent="0.3">
      <c r="A2697" t="s">
        <v>8375</v>
      </c>
      <c r="B2697" t="s">
        <v>16</v>
      </c>
      <c r="C2697" t="s">
        <v>104</v>
      </c>
      <c r="D2697">
        <v>1995</v>
      </c>
      <c r="E2697" t="s">
        <v>8376</v>
      </c>
      <c r="F2697">
        <v>8.5</v>
      </c>
      <c r="G2697">
        <v>1000000</v>
      </c>
      <c r="H2697" t="s">
        <v>8377</v>
      </c>
      <c r="I2697" t="s">
        <v>8378</v>
      </c>
      <c r="J2697" t="s">
        <v>8280</v>
      </c>
      <c r="K2697" t="s">
        <v>30</v>
      </c>
      <c r="L2697" s="5">
        <v>6000000</v>
      </c>
      <c r="M2697" s="5">
        <v>23341568</v>
      </c>
      <c r="N2697" t="s">
        <v>219</v>
      </c>
      <c r="O2697">
        <v>106</v>
      </c>
      <c r="P2697" t="str">
        <f>IF(Table1[[#This Row],[score]]&gt;=8.5,"High",IF(Table1[[#This Row],[score]]&gt;=7,"Medium","Low"))</f>
        <v>High</v>
      </c>
      <c r="Q2697" s="5">
        <f>Table1[[#This Row],[gross]]-Table1[[#This Row],[budget]]</f>
        <v>17341568</v>
      </c>
      <c r="R2697" s="5" t="str">
        <f>IF(Table1[[#This Row],[Profit]]&gt;0,"Profit","Loss")</f>
        <v>Profit</v>
      </c>
      <c r="S2697" s="6" t="str">
        <f>FLOOR(Table1[[#This Row],[year]]-1900,10)+1900 &amp; "-" &amp; FLOOR(Table1[[#This Row],[year]]-1890,10)+1900</f>
        <v>1990-2000</v>
      </c>
      <c r="T2697" s="14" t="s">
        <v>21835</v>
      </c>
      <c r="AB2697" s="14"/>
    </row>
    <row r="2698" spans="1:28" hidden="1" x14ac:dyDescent="0.3">
      <c r="A2698" t="s">
        <v>8493</v>
      </c>
      <c r="B2698" t="s">
        <v>16</v>
      </c>
      <c r="C2698" t="s">
        <v>41</v>
      </c>
      <c r="D2698">
        <v>1995</v>
      </c>
      <c r="E2698" t="s">
        <v>8494</v>
      </c>
      <c r="F2698">
        <v>6.8</v>
      </c>
      <c r="G2698">
        <v>45000</v>
      </c>
      <c r="H2698" t="s">
        <v>5175</v>
      </c>
      <c r="I2698" t="s">
        <v>8495</v>
      </c>
      <c r="J2698" t="s">
        <v>5161</v>
      </c>
      <c r="K2698" t="s">
        <v>30</v>
      </c>
      <c r="L2698">
        <v>20000000</v>
      </c>
      <c r="M2698">
        <v>21284514</v>
      </c>
      <c r="N2698" t="s">
        <v>31</v>
      </c>
      <c r="O2698">
        <v>106</v>
      </c>
      <c r="P2698" t="str">
        <f>IF(Table1[[#This Row],[score]]&gt;=8.5,"High",IF(Table1[[#This Row],[score]]&gt;=7,"Medium","Low"))</f>
        <v>Low</v>
      </c>
      <c r="Q2698" s="5">
        <f>Table1[[#This Row],[gross]]-Table1[[#This Row],[budget]]</f>
        <v>1284514</v>
      </c>
      <c r="R2698" s="5" t="str">
        <f>IF(Table1[[#This Row],[Profit]]&gt;0,"Profit","Loss")</f>
        <v>Profit</v>
      </c>
      <c r="S2698" s="6" t="str">
        <f>FLOOR(Table1[[#This Row],[year]]-1900,10)+1900 &amp; "-" &amp; FLOOR(Table1[[#This Row],[year]]-1890,10)+1900</f>
        <v>1990-2000</v>
      </c>
      <c r="T2698" s="14" t="s">
        <v>21835</v>
      </c>
      <c r="AB2698" s="14"/>
    </row>
    <row r="2699" spans="1:28" hidden="1" x14ac:dyDescent="0.3">
      <c r="A2699" t="s">
        <v>8613</v>
      </c>
      <c r="B2699" t="s">
        <v>16</v>
      </c>
      <c r="C2699" t="s">
        <v>34</v>
      </c>
      <c r="D2699">
        <v>1995</v>
      </c>
      <c r="E2699" t="s">
        <v>7847</v>
      </c>
      <c r="F2699">
        <v>6.7</v>
      </c>
      <c r="G2699">
        <v>22000</v>
      </c>
      <c r="H2699" t="s">
        <v>6867</v>
      </c>
      <c r="I2699" t="s">
        <v>8614</v>
      </c>
      <c r="J2699" t="s">
        <v>8615</v>
      </c>
      <c r="K2699" t="s">
        <v>30</v>
      </c>
      <c r="L2699">
        <v>13000000</v>
      </c>
      <c r="M2699">
        <v>21089146</v>
      </c>
      <c r="N2699" t="s">
        <v>61</v>
      </c>
      <c r="O2699">
        <v>92</v>
      </c>
      <c r="P2699" t="str">
        <f>IF(Table1[[#This Row],[score]]&gt;=8.5,"High",IF(Table1[[#This Row],[score]]&gt;=7,"Medium","Low"))</f>
        <v>Low</v>
      </c>
      <c r="Q2699" s="5">
        <f>Table1[[#This Row],[gross]]-Table1[[#This Row],[budget]]</f>
        <v>8089146</v>
      </c>
      <c r="R2699" s="5" t="str">
        <f>IF(Table1[[#This Row],[Profit]]&gt;0,"Profit","Loss")</f>
        <v>Profit</v>
      </c>
      <c r="S2699" s="6" t="str">
        <f>FLOOR(Table1[[#This Row],[year]]-1900,10)+1900 &amp; "-" &amp; FLOOR(Table1[[#This Row],[year]]-1890,10)+1900</f>
        <v>1990-2000</v>
      </c>
      <c r="T2699" s="14" t="s">
        <v>21835</v>
      </c>
      <c r="AB2699" s="14"/>
    </row>
    <row r="2700" spans="1:28" hidden="1" x14ac:dyDescent="0.3">
      <c r="A2700" t="s">
        <v>8412</v>
      </c>
      <c r="B2700" t="s">
        <v>500</v>
      </c>
      <c r="C2700" t="s">
        <v>17</v>
      </c>
      <c r="D2700">
        <v>1995</v>
      </c>
      <c r="E2700" t="s">
        <v>8366</v>
      </c>
      <c r="F2700">
        <v>4.9000000000000004</v>
      </c>
      <c r="G2700">
        <v>64000</v>
      </c>
      <c r="H2700" t="s">
        <v>2615</v>
      </c>
      <c r="I2700" t="s">
        <v>2699</v>
      </c>
      <c r="J2700" t="s">
        <v>8413</v>
      </c>
      <c r="K2700" t="s">
        <v>448</v>
      </c>
      <c r="L2700">
        <v>45000000</v>
      </c>
      <c r="M2700">
        <v>20358624</v>
      </c>
      <c r="N2700" t="s">
        <v>4109</v>
      </c>
      <c r="O2700">
        <v>128</v>
      </c>
      <c r="P2700" t="str">
        <f>IF(Table1[[#This Row],[score]]&gt;=8.5,"High",IF(Table1[[#This Row],[score]]&gt;=7,"Medium","Low"))</f>
        <v>Low</v>
      </c>
      <c r="Q2700" s="5">
        <f>Table1[[#This Row],[gross]]-Table1[[#This Row],[budget]]</f>
        <v>-24641376</v>
      </c>
      <c r="R2700" s="5" t="str">
        <f>IF(Table1[[#This Row],[Profit]]&gt;0,"Profit","Loss")</f>
        <v>Loss</v>
      </c>
      <c r="S2700" s="6" t="str">
        <f>FLOOR(Table1[[#This Row],[year]]-1900,10)+1900 &amp; "-" &amp; FLOOR(Table1[[#This Row],[year]]-1890,10)+1900</f>
        <v>1990-2000</v>
      </c>
      <c r="T2700" s="14" t="s">
        <v>21835</v>
      </c>
      <c r="AB2700" s="14"/>
    </row>
    <row r="2701" spans="1:28" hidden="1" x14ac:dyDescent="0.3">
      <c r="A2701" t="s">
        <v>8702</v>
      </c>
      <c r="B2701" t="s">
        <v>16</v>
      </c>
      <c r="C2701" t="s">
        <v>34</v>
      </c>
      <c r="D2701">
        <v>1995</v>
      </c>
      <c r="E2701" t="s">
        <v>8703</v>
      </c>
      <c r="F2701">
        <v>7.4</v>
      </c>
      <c r="G2701">
        <v>19000</v>
      </c>
      <c r="H2701" t="s">
        <v>8704</v>
      </c>
      <c r="I2701" t="s">
        <v>8705</v>
      </c>
      <c r="J2701" t="s">
        <v>8706</v>
      </c>
      <c r="K2701" t="s">
        <v>1099</v>
      </c>
      <c r="L2701">
        <f>20500000</f>
        <v>20500000</v>
      </c>
      <c r="M2701">
        <f>20205757</f>
        <v>20205757</v>
      </c>
      <c r="N2701" t="s">
        <v>8707</v>
      </c>
      <c r="O2701">
        <v>99</v>
      </c>
      <c r="P2701" t="str">
        <f>IF(Table1[[#This Row],[score]]&gt;=8.5,"High",IF(Table1[[#This Row],[score]]&gt;=7,"Medium","Low"))</f>
        <v>Medium</v>
      </c>
      <c r="Q2701" s="5">
        <f>Table1[[#This Row],[gross]]-Table1[[#This Row],[budget]]</f>
        <v>-294243</v>
      </c>
      <c r="R2701" s="5" t="str">
        <f>IF(Table1[[#This Row],[Profit]]&gt;0,"Profit","Loss")</f>
        <v>Loss</v>
      </c>
      <c r="S2701" s="6" t="str">
        <f>FLOOR(Table1[[#This Row],[year]]-1900,10)+1900 &amp; "-" &amp; FLOOR(Table1[[#This Row],[year]]-1890,10)+1900</f>
        <v>1990-2000</v>
      </c>
      <c r="T2701" s="14" t="s">
        <v>21835</v>
      </c>
      <c r="AB2701" s="14"/>
    </row>
    <row r="2702" spans="1:28" hidden="1" x14ac:dyDescent="0.3">
      <c r="A2702" t="s">
        <v>8842</v>
      </c>
      <c r="B2702" t="s">
        <v>16</v>
      </c>
      <c r="C2702" t="s">
        <v>41</v>
      </c>
      <c r="D2702">
        <v>1995</v>
      </c>
      <c r="E2702" t="s">
        <v>8843</v>
      </c>
      <c r="F2702">
        <v>4.5</v>
      </c>
      <c r="G2702">
        <v>2200</v>
      </c>
      <c r="H2702" t="s">
        <v>7445</v>
      </c>
      <c r="I2702" t="s">
        <v>7445</v>
      </c>
      <c r="J2702" t="s">
        <v>8844</v>
      </c>
      <c r="K2702" t="s">
        <v>30</v>
      </c>
      <c r="L2702">
        <v>3000000</v>
      </c>
      <c r="M2702">
        <f>20205757</f>
        <v>20205757</v>
      </c>
      <c r="N2702" t="s">
        <v>8845</v>
      </c>
      <c r="O2702">
        <v>87</v>
      </c>
      <c r="P2702" t="str">
        <f>IF(Table1[[#This Row],[score]]&gt;=8.5,"High",IF(Table1[[#This Row],[score]]&gt;=7,"Medium","Low"))</f>
        <v>Low</v>
      </c>
      <c r="Q2702" s="5">
        <f>Table1[[#This Row],[gross]]-Table1[[#This Row],[budget]]</f>
        <v>17205757</v>
      </c>
      <c r="R2702" s="5" t="str">
        <f>IF(Table1[[#This Row],[Profit]]&gt;0,"Profit","Loss")</f>
        <v>Profit</v>
      </c>
      <c r="S2702" s="6" t="str">
        <f>FLOOR(Table1[[#This Row],[year]]-1900,10)+1900 &amp; "-" &amp; FLOOR(Table1[[#This Row],[year]]-1890,10)+1900</f>
        <v>1990-2000</v>
      </c>
      <c r="T2702" s="14" t="s">
        <v>21835</v>
      </c>
      <c r="AB2702" s="14"/>
    </row>
    <row r="2703" spans="1:28" hidden="1" x14ac:dyDescent="0.3">
      <c r="A2703" t="s">
        <v>8848</v>
      </c>
      <c r="B2703" t="s">
        <v>2676</v>
      </c>
      <c r="C2703" t="s">
        <v>17</v>
      </c>
      <c r="D2703">
        <v>1995</v>
      </c>
      <c r="E2703" t="s">
        <v>8849</v>
      </c>
      <c r="F2703">
        <v>7.6</v>
      </c>
      <c r="G2703">
        <v>6400</v>
      </c>
      <c r="H2703" t="s">
        <v>8850</v>
      </c>
      <c r="I2703" t="s">
        <v>8850</v>
      </c>
      <c r="J2703" t="s">
        <v>6710</v>
      </c>
      <c r="K2703" t="s">
        <v>8851</v>
      </c>
      <c r="L2703">
        <f>20500000</f>
        <v>20500000</v>
      </c>
      <c r="M2703">
        <f>20205757</f>
        <v>20205757</v>
      </c>
      <c r="N2703" t="s">
        <v>8852</v>
      </c>
      <c r="O2703">
        <v>176</v>
      </c>
      <c r="P2703" t="str">
        <f>IF(Table1[[#This Row],[score]]&gt;=8.5,"High",IF(Table1[[#This Row],[score]]&gt;=7,"Medium","Low"))</f>
        <v>Medium</v>
      </c>
      <c r="Q2703" s="5">
        <f>Table1[[#This Row],[gross]]-Table1[[#This Row],[budget]]</f>
        <v>-294243</v>
      </c>
      <c r="R2703" s="5" t="str">
        <f>IF(Table1[[#This Row],[Profit]]&gt;0,"Profit","Loss")</f>
        <v>Loss</v>
      </c>
      <c r="S2703" s="6" t="str">
        <f>FLOOR(Table1[[#This Row],[year]]-1900,10)+1900 &amp; "-" &amp; FLOOR(Table1[[#This Row],[year]]-1890,10)+1900</f>
        <v>1990-2000</v>
      </c>
      <c r="T2703" s="14" t="s">
        <v>21835</v>
      </c>
      <c r="AB2703" s="14"/>
    </row>
    <row r="2704" spans="1:28" hidden="1" x14ac:dyDescent="0.3">
      <c r="A2704" t="s">
        <v>8696</v>
      </c>
      <c r="B2704" t="s">
        <v>16</v>
      </c>
      <c r="C2704" t="s">
        <v>41</v>
      </c>
      <c r="D2704">
        <v>1995</v>
      </c>
      <c r="E2704" t="s">
        <v>8542</v>
      </c>
      <c r="F2704">
        <v>4.5999999999999996</v>
      </c>
      <c r="G2704">
        <v>22000</v>
      </c>
      <c r="H2704" t="s">
        <v>683</v>
      </c>
      <c r="I2704" t="s">
        <v>1469</v>
      </c>
      <c r="J2704" t="s">
        <v>1469</v>
      </c>
      <c r="K2704" t="s">
        <v>30</v>
      </c>
      <c r="L2704">
        <v>20000000</v>
      </c>
      <c r="M2704">
        <v>19751736</v>
      </c>
      <c r="N2704" t="s">
        <v>5099</v>
      </c>
      <c r="O2704">
        <v>100</v>
      </c>
      <c r="P2704" t="str">
        <f>IF(Table1[[#This Row],[score]]&gt;=8.5,"High",IF(Table1[[#This Row],[score]]&gt;=7,"Medium","Low"))</f>
        <v>Low</v>
      </c>
      <c r="Q2704" s="5">
        <f>Table1[[#This Row],[gross]]-Table1[[#This Row],[budget]]</f>
        <v>-248264</v>
      </c>
      <c r="R2704" s="5" t="str">
        <f>IF(Table1[[#This Row],[Profit]]&gt;0,"Profit","Loss")</f>
        <v>Loss</v>
      </c>
      <c r="S2704" s="6" t="str">
        <f>FLOOR(Table1[[#This Row],[year]]-1900,10)+1900 &amp; "-" &amp; FLOOR(Table1[[#This Row],[year]]-1890,10)+1900</f>
        <v>1990-2000</v>
      </c>
      <c r="T2704" s="14" t="s">
        <v>21835</v>
      </c>
      <c r="AB2704" s="14"/>
    </row>
    <row r="2705" spans="1:28" hidden="1" x14ac:dyDescent="0.3">
      <c r="A2705" t="s">
        <v>4939</v>
      </c>
      <c r="B2705" t="s">
        <v>33</v>
      </c>
      <c r="C2705" t="s">
        <v>41</v>
      </c>
      <c r="D2705">
        <v>1995</v>
      </c>
      <c r="E2705" t="s">
        <v>8438</v>
      </c>
      <c r="F2705">
        <v>5.9</v>
      </c>
      <c r="G2705">
        <v>21000</v>
      </c>
      <c r="H2705" t="s">
        <v>8583</v>
      </c>
      <c r="I2705" t="s">
        <v>8584</v>
      </c>
      <c r="J2705" t="s">
        <v>6106</v>
      </c>
      <c r="K2705" t="s">
        <v>30</v>
      </c>
      <c r="L2705">
        <f>20500000</f>
        <v>20500000</v>
      </c>
      <c r="M2705">
        <v>19474589</v>
      </c>
      <c r="N2705" t="s">
        <v>8585</v>
      </c>
      <c r="O2705">
        <v>101</v>
      </c>
      <c r="P2705" t="str">
        <f>IF(Table1[[#This Row],[score]]&gt;=8.5,"High",IF(Table1[[#This Row],[score]]&gt;=7,"Medium","Low"))</f>
        <v>Low</v>
      </c>
      <c r="Q2705" s="5">
        <f>Table1[[#This Row],[gross]]-Table1[[#This Row],[budget]]</f>
        <v>-1025411</v>
      </c>
      <c r="R2705" s="5" t="str">
        <f>IF(Table1[[#This Row],[Profit]]&gt;0,"Profit","Loss")</f>
        <v>Loss</v>
      </c>
      <c r="S2705" s="6" t="str">
        <f>FLOOR(Table1[[#This Row],[year]]-1900,10)+1900 &amp; "-" &amp; FLOOR(Table1[[#This Row],[year]]-1890,10)+1900</f>
        <v>1990-2000</v>
      </c>
      <c r="T2705" s="14" t="s">
        <v>21835</v>
      </c>
      <c r="AB2705" s="14"/>
    </row>
    <row r="2706" spans="1:28" hidden="1" x14ac:dyDescent="0.3">
      <c r="A2706" t="s">
        <v>8524</v>
      </c>
      <c r="B2706" t="s">
        <v>16</v>
      </c>
      <c r="C2706" t="s">
        <v>34</v>
      </c>
      <c r="D2706">
        <v>1995</v>
      </c>
      <c r="E2706" t="s">
        <v>8276</v>
      </c>
      <c r="F2706">
        <v>5.7</v>
      </c>
      <c r="G2706">
        <v>68000</v>
      </c>
      <c r="H2706" t="s">
        <v>8525</v>
      </c>
      <c r="I2706" t="s">
        <v>8526</v>
      </c>
      <c r="J2706" t="s">
        <v>5026</v>
      </c>
      <c r="K2706" t="s">
        <v>195</v>
      </c>
      <c r="L2706">
        <v>26000000</v>
      </c>
      <c r="M2706">
        <v>19075720</v>
      </c>
      <c r="N2706" t="s">
        <v>2075</v>
      </c>
      <c r="O2706">
        <v>96</v>
      </c>
      <c r="P2706" t="str">
        <f>IF(Table1[[#This Row],[score]]&gt;=8.5,"High",IF(Table1[[#This Row],[score]]&gt;=7,"Medium","Low"))</f>
        <v>Low</v>
      </c>
      <c r="Q2706" s="5">
        <f>Table1[[#This Row],[gross]]-Table1[[#This Row],[budget]]</f>
        <v>-6924280</v>
      </c>
      <c r="R2706" s="5" t="str">
        <f>IF(Table1[[#This Row],[Profit]]&gt;0,"Profit","Loss")</f>
        <v>Loss</v>
      </c>
      <c r="S2706" s="6" t="str">
        <f>FLOOR(Table1[[#This Row],[year]]-1900,10)+1900 &amp; "-" &amp; FLOOR(Table1[[#This Row],[year]]-1890,10)+1900</f>
        <v>1990-2000</v>
      </c>
      <c r="T2706" s="14" t="s">
        <v>21835</v>
      </c>
      <c r="AB2706" s="14"/>
    </row>
    <row r="2707" spans="1:28" hidden="1" x14ac:dyDescent="0.3">
      <c r="A2707" t="s">
        <v>8450</v>
      </c>
      <c r="B2707" t="s">
        <v>16</v>
      </c>
      <c r="C2707" t="s">
        <v>34</v>
      </c>
      <c r="D2707">
        <v>1995</v>
      </c>
      <c r="E2707" t="s">
        <v>8003</v>
      </c>
      <c r="F2707">
        <v>6.4</v>
      </c>
      <c r="G2707">
        <v>88000</v>
      </c>
      <c r="H2707" t="s">
        <v>502</v>
      </c>
      <c r="I2707" t="s">
        <v>6517</v>
      </c>
      <c r="J2707" t="s">
        <v>6594</v>
      </c>
      <c r="K2707" t="s">
        <v>30</v>
      </c>
      <c r="L2707">
        <v>32000000</v>
      </c>
      <c r="M2707">
        <v>18636537</v>
      </c>
      <c r="N2707" t="s">
        <v>2075</v>
      </c>
      <c r="O2707">
        <v>107</v>
      </c>
      <c r="P2707" t="str">
        <f>IF(Table1[[#This Row],[score]]&gt;=8.5,"High",IF(Table1[[#This Row],[score]]&gt;=7,"Medium","Low"))</f>
        <v>Low</v>
      </c>
      <c r="Q2707" s="5">
        <f>Table1[[#This Row],[gross]]-Table1[[#This Row],[budget]]</f>
        <v>-13363463</v>
      </c>
      <c r="R2707" s="5" t="str">
        <f>IF(Table1[[#This Row],[Profit]]&gt;0,"Profit","Loss")</f>
        <v>Loss</v>
      </c>
      <c r="S2707" s="6" t="str">
        <f>FLOOR(Table1[[#This Row],[year]]-1900,10)+1900 &amp; "-" &amp; FLOOR(Table1[[#This Row],[year]]-1890,10)+1900</f>
        <v>1990-2000</v>
      </c>
      <c r="T2707" s="14" t="s">
        <v>21835</v>
      </c>
      <c r="AB2707" s="14"/>
    </row>
    <row r="2708" spans="1:28" hidden="1" x14ac:dyDescent="0.3">
      <c r="A2708" t="s">
        <v>8567</v>
      </c>
      <c r="B2708" t="s">
        <v>33</v>
      </c>
      <c r="C2708" t="s">
        <v>41</v>
      </c>
      <c r="D2708">
        <v>1995</v>
      </c>
      <c r="E2708" t="s">
        <v>8320</v>
      </c>
      <c r="F2708">
        <v>5.6</v>
      </c>
      <c r="G2708">
        <v>9500</v>
      </c>
      <c r="H2708" t="s">
        <v>8568</v>
      </c>
      <c r="I2708" t="s">
        <v>8568</v>
      </c>
      <c r="J2708" t="s">
        <v>1116</v>
      </c>
      <c r="K2708" t="s">
        <v>30</v>
      </c>
      <c r="L2708">
        <v>12000000</v>
      </c>
      <c r="M2708">
        <v>17736619</v>
      </c>
      <c r="N2708" t="s">
        <v>7918</v>
      </c>
      <c r="O2708">
        <v>100</v>
      </c>
      <c r="P2708" t="str">
        <f>IF(Table1[[#This Row],[score]]&gt;=8.5,"High",IF(Table1[[#This Row],[score]]&gt;=7,"Medium","Low"))</f>
        <v>Low</v>
      </c>
      <c r="Q2708" s="5">
        <f>Table1[[#This Row],[gross]]-Table1[[#This Row],[budget]]</f>
        <v>5736619</v>
      </c>
      <c r="R2708" s="5" t="str">
        <f>IF(Table1[[#This Row],[Profit]]&gt;0,"Profit","Loss")</f>
        <v>Profit</v>
      </c>
      <c r="S2708" s="6" t="str">
        <f>FLOOR(Table1[[#This Row],[year]]-1900,10)+1900 &amp; "-" &amp; FLOOR(Table1[[#This Row],[year]]-1890,10)+1900</f>
        <v>1990-2000</v>
      </c>
      <c r="T2708" s="14" t="s">
        <v>21835</v>
      </c>
      <c r="AB2708" s="14"/>
    </row>
    <row r="2709" spans="1:28" hidden="1" x14ac:dyDescent="0.3">
      <c r="A2709" t="s">
        <v>8467</v>
      </c>
      <c r="B2709" t="s">
        <v>33</v>
      </c>
      <c r="C2709" t="s">
        <v>41</v>
      </c>
      <c r="D2709">
        <v>1995</v>
      </c>
      <c r="E2709" t="s">
        <v>8468</v>
      </c>
      <c r="F2709">
        <v>6.6</v>
      </c>
      <c r="G2709">
        <v>26000</v>
      </c>
      <c r="H2709" t="s">
        <v>6743</v>
      </c>
      <c r="I2709" t="s">
        <v>8469</v>
      </c>
      <c r="J2709" t="s">
        <v>8470</v>
      </c>
      <c r="K2709" t="s">
        <v>30</v>
      </c>
      <c r="L2709">
        <f>20500000</f>
        <v>20500000</v>
      </c>
      <c r="M2709">
        <v>17689177</v>
      </c>
      <c r="N2709" t="s">
        <v>7918</v>
      </c>
      <c r="O2709">
        <v>100</v>
      </c>
      <c r="P2709" t="str">
        <f>IF(Table1[[#This Row],[score]]&gt;=8.5,"High",IF(Table1[[#This Row],[score]]&gt;=7,"Medium","Low"))</f>
        <v>Low</v>
      </c>
      <c r="Q2709" s="5">
        <f>Table1[[#This Row],[gross]]-Table1[[#This Row],[budget]]</f>
        <v>-2810823</v>
      </c>
      <c r="R2709" s="5" t="str">
        <f>IF(Table1[[#This Row],[Profit]]&gt;0,"Profit","Loss")</f>
        <v>Loss</v>
      </c>
      <c r="S2709" s="6" t="str">
        <f>FLOOR(Table1[[#This Row],[year]]-1900,10)+1900 &amp; "-" &amp; FLOOR(Table1[[#This Row],[year]]-1890,10)+1900</f>
        <v>1990-2000</v>
      </c>
      <c r="T2709" s="14" t="s">
        <v>21835</v>
      </c>
      <c r="AB2709" s="14"/>
    </row>
    <row r="2710" spans="1:28" hidden="1" x14ac:dyDescent="0.3">
      <c r="A2710" t="s">
        <v>8731</v>
      </c>
      <c r="B2710" t="s">
        <v>1974</v>
      </c>
      <c r="C2710" t="s">
        <v>41</v>
      </c>
      <c r="D2710">
        <v>1995</v>
      </c>
      <c r="E2710" t="s">
        <v>8659</v>
      </c>
      <c r="F2710">
        <v>6.6</v>
      </c>
      <c r="G2710">
        <v>12000</v>
      </c>
      <c r="H2710" t="s">
        <v>4320</v>
      </c>
      <c r="I2710" t="s">
        <v>8732</v>
      </c>
      <c r="J2710" t="s">
        <v>5433</v>
      </c>
      <c r="K2710" t="s">
        <v>30</v>
      </c>
      <c r="L2710">
        <v>20000000</v>
      </c>
      <c r="M2710">
        <v>17519169</v>
      </c>
      <c r="N2710" t="s">
        <v>44</v>
      </c>
      <c r="O2710">
        <v>103</v>
      </c>
      <c r="P2710" t="str">
        <f>IF(Table1[[#This Row],[score]]&gt;=8.5,"High",IF(Table1[[#This Row],[score]]&gt;=7,"Medium","Low"))</f>
        <v>Low</v>
      </c>
      <c r="Q2710" s="5">
        <f>Table1[[#This Row],[gross]]-Table1[[#This Row],[budget]]</f>
        <v>-2480831</v>
      </c>
      <c r="R2710" s="5" t="str">
        <f>IF(Table1[[#This Row],[Profit]]&gt;0,"Profit","Loss")</f>
        <v>Loss</v>
      </c>
      <c r="S2710" s="6" t="str">
        <f>FLOOR(Table1[[#This Row],[year]]-1900,10)+1900 &amp; "-" &amp; FLOOR(Table1[[#This Row],[year]]-1890,10)+1900</f>
        <v>1990-2000</v>
      </c>
      <c r="T2710" s="14" t="s">
        <v>21835</v>
      </c>
      <c r="AB2710" s="14"/>
    </row>
    <row r="2711" spans="1:28" hidden="1" x14ac:dyDescent="0.3">
      <c r="A2711" t="s">
        <v>8697</v>
      </c>
      <c r="B2711" t="s">
        <v>16</v>
      </c>
      <c r="C2711" t="s">
        <v>17</v>
      </c>
      <c r="D2711">
        <v>1995</v>
      </c>
      <c r="E2711" t="s">
        <v>8137</v>
      </c>
      <c r="F2711">
        <v>7.3</v>
      </c>
      <c r="G2711">
        <v>27000</v>
      </c>
      <c r="H2711" t="s">
        <v>5181</v>
      </c>
      <c r="I2711" t="s">
        <v>2274</v>
      </c>
      <c r="J2711" t="s">
        <v>5241</v>
      </c>
      <c r="K2711" t="s">
        <v>30</v>
      </c>
      <c r="L2711">
        <f>20500000</f>
        <v>20500000</v>
      </c>
      <c r="M2711">
        <v>17381942</v>
      </c>
      <c r="N2711" t="s">
        <v>23</v>
      </c>
      <c r="O2711">
        <v>122</v>
      </c>
      <c r="P2711" t="str">
        <f>IF(Table1[[#This Row],[score]]&gt;=8.5,"High",IF(Table1[[#This Row],[score]]&gt;=7,"Medium","Low"))</f>
        <v>Medium</v>
      </c>
      <c r="Q2711" s="5">
        <f>Table1[[#This Row],[gross]]-Table1[[#This Row],[budget]]</f>
        <v>-3118058</v>
      </c>
      <c r="R2711" s="5" t="str">
        <f>IF(Table1[[#This Row],[Profit]]&gt;0,"Profit","Loss")</f>
        <v>Loss</v>
      </c>
      <c r="S2711" s="6" t="str">
        <f>FLOOR(Table1[[#This Row],[year]]-1900,10)+1900 &amp; "-" &amp; FLOOR(Table1[[#This Row],[year]]-1890,10)+1900</f>
        <v>1990-2000</v>
      </c>
      <c r="T2711" s="14" t="s">
        <v>21835</v>
      </c>
      <c r="AB2711" s="14"/>
    </row>
    <row r="2712" spans="1:28" hidden="1" x14ac:dyDescent="0.3">
      <c r="A2712" t="s">
        <v>8839</v>
      </c>
      <c r="B2712" t="s">
        <v>1974</v>
      </c>
      <c r="C2712" t="s">
        <v>41</v>
      </c>
      <c r="D2712">
        <v>1995</v>
      </c>
      <c r="E2712" t="s">
        <v>8810</v>
      </c>
      <c r="F2712">
        <v>4.3</v>
      </c>
      <c r="G2712">
        <v>7600</v>
      </c>
      <c r="H2712" t="s">
        <v>8840</v>
      </c>
      <c r="I2712" t="s">
        <v>8841</v>
      </c>
      <c r="J2712" t="s">
        <v>7458</v>
      </c>
      <c r="K2712" t="s">
        <v>30</v>
      </c>
      <c r="L2712">
        <f>20500000</f>
        <v>20500000</v>
      </c>
      <c r="M2712">
        <v>17014653</v>
      </c>
      <c r="N2712" t="s">
        <v>2075</v>
      </c>
      <c r="O2712">
        <v>88</v>
      </c>
      <c r="P2712" t="str">
        <f>IF(Table1[[#This Row],[score]]&gt;=8.5,"High",IF(Table1[[#This Row],[score]]&gt;=7,"Medium","Low"))</f>
        <v>Low</v>
      </c>
      <c r="Q2712" s="5">
        <f>Table1[[#This Row],[gross]]-Table1[[#This Row],[budget]]</f>
        <v>-3485347</v>
      </c>
      <c r="R2712" s="5" t="str">
        <f>IF(Table1[[#This Row],[Profit]]&gt;0,"Profit","Loss")</f>
        <v>Loss</v>
      </c>
      <c r="S2712" s="6" t="str">
        <f>FLOOR(Table1[[#This Row],[year]]-1900,10)+1900 &amp; "-" &amp; FLOOR(Table1[[#This Row],[year]]-1890,10)+1900</f>
        <v>1990-2000</v>
      </c>
      <c r="T2712" s="14" t="s">
        <v>21835</v>
      </c>
      <c r="AB2712" s="14"/>
    </row>
    <row r="2713" spans="1:28" hidden="1" x14ac:dyDescent="0.3">
      <c r="A2713" t="s">
        <v>8606</v>
      </c>
      <c r="B2713" t="s">
        <v>16</v>
      </c>
      <c r="C2713" t="s">
        <v>104</v>
      </c>
      <c r="D2713">
        <v>1995</v>
      </c>
      <c r="E2713" t="s">
        <v>8320</v>
      </c>
      <c r="F2713">
        <v>6.7</v>
      </c>
      <c r="G2713">
        <v>18000</v>
      </c>
      <c r="H2713" t="s">
        <v>6973</v>
      </c>
      <c r="I2713" t="s">
        <v>8607</v>
      </c>
      <c r="J2713" t="s">
        <v>4084</v>
      </c>
      <c r="K2713" t="s">
        <v>30</v>
      </c>
      <c r="L2713">
        <v>27000000</v>
      </c>
      <c r="M2713">
        <v>16140822</v>
      </c>
      <c r="N2713" t="s">
        <v>2075</v>
      </c>
      <c r="O2713">
        <v>102</v>
      </c>
      <c r="P2713" t="str">
        <f>IF(Table1[[#This Row],[score]]&gt;=8.5,"High",IF(Table1[[#This Row],[score]]&gt;=7,"Medium","Low"))</f>
        <v>Low</v>
      </c>
      <c r="Q2713" s="5">
        <f>Table1[[#This Row],[gross]]-Table1[[#This Row],[budget]]</f>
        <v>-10859178</v>
      </c>
      <c r="R2713" s="5" t="str">
        <f>IF(Table1[[#This Row],[Profit]]&gt;0,"Profit","Loss")</f>
        <v>Loss</v>
      </c>
      <c r="S2713" s="6" t="str">
        <f>FLOOR(Table1[[#This Row],[year]]-1900,10)+1900 &amp; "-" &amp; FLOOR(Table1[[#This Row],[year]]-1890,10)+1900</f>
        <v>1990-2000</v>
      </c>
      <c r="T2713" s="14" t="s">
        <v>21835</v>
      </c>
      <c r="AB2713" s="14"/>
    </row>
    <row r="2714" spans="1:28" hidden="1" x14ac:dyDescent="0.3">
      <c r="A2714" t="s">
        <v>8557</v>
      </c>
      <c r="B2714" t="s">
        <v>16</v>
      </c>
      <c r="C2714" t="s">
        <v>34</v>
      </c>
      <c r="D2714">
        <v>1995</v>
      </c>
      <c r="E2714" t="s">
        <v>8389</v>
      </c>
      <c r="F2714">
        <v>6.5</v>
      </c>
      <c r="G2714">
        <v>30000</v>
      </c>
      <c r="H2714" t="s">
        <v>3214</v>
      </c>
      <c r="I2714" t="s">
        <v>3214</v>
      </c>
      <c r="J2714" t="s">
        <v>1507</v>
      </c>
      <c r="K2714" t="s">
        <v>30</v>
      </c>
      <c r="L2714">
        <v>8000000</v>
      </c>
      <c r="M2714">
        <v>16115878</v>
      </c>
      <c r="N2714" t="s">
        <v>8294</v>
      </c>
      <c r="O2714">
        <v>98</v>
      </c>
      <c r="P2714" t="str">
        <f>IF(Table1[[#This Row],[score]]&gt;=8.5,"High",IF(Table1[[#This Row],[score]]&gt;=7,"Medium","Low"))</f>
        <v>Low</v>
      </c>
      <c r="Q2714" s="5">
        <f>Table1[[#This Row],[gross]]-Table1[[#This Row],[budget]]</f>
        <v>8115878</v>
      </c>
      <c r="R2714" s="5" t="str">
        <f>IF(Table1[[#This Row],[Profit]]&gt;0,"Profit","Loss")</f>
        <v>Profit</v>
      </c>
      <c r="S2714" s="6" t="str">
        <f>FLOOR(Table1[[#This Row],[year]]-1900,10)+1900 &amp; "-" &amp; FLOOR(Table1[[#This Row],[year]]-1890,10)+1900</f>
        <v>1990-2000</v>
      </c>
      <c r="T2714" s="14" t="s">
        <v>21835</v>
      </c>
      <c r="AB2714" s="14"/>
    </row>
    <row r="2715" spans="1:28" hidden="1" x14ac:dyDescent="0.3">
      <c r="A2715" t="s">
        <v>8745</v>
      </c>
      <c r="B2715" t="s">
        <v>1974</v>
      </c>
      <c r="C2715" t="s">
        <v>41</v>
      </c>
      <c r="D2715">
        <v>1995</v>
      </c>
      <c r="E2715" t="s">
        <v>8276</v>
      </c>
      <c r="F2715">
        <v>5.4</v>
      </c>
      <c r="G2715">
        <v>6200</v>
      </c>
      <c r="H2715" t="s">
        <v>8304</v>
      </c>
      <c r="I2715" t="s">
        <v>8746</v>
      </c>
      <c r="J2715" t="s">
        <v>8689</v>
      </c>
      <c r="K2715" t="s">
        <v>30</v>
      </c>
      <c r="L2715">
        <f>20500000</f>
        <v>20500000</v>
      </c>
      <c r="M2715">
        <v>15453274</v>
      </c>
      <c r="N2715" t="s">
        <v>2067</v>
      </c>
      <c r="O2715">
        <v>93</v>
      </c>
      <c r="P2715" t="str">
        <f>IF(Table1[[#This Row],[score]]&gt;=8.5,"High",IF(Table1[[#This Row],[score]]&gt;=7,"Medium","Low"))</f>
        <v>Low</v>
      </c>
      <c r="Q2715" s="5">
        <f>Table1[[#This Row],[gross]]-Table1[[#This Row],[budget]]</f>
        <v>-5046726</v>
      </c>
      <c r="R2715" s="5" t="str">
        <f>IF(Table1[[#This Row],[Profit]]&gt;0,"Profit","Loss")</f>
        <v>Loss</v>
      </c>
      <c r="S2715" s="6" t="str">
        <f>FLOOR(Table1[[#This Row],[year]]-1900,10)+1900 &amp; "-" &amp; FLOOR(Table1[[#This Row],[year]]-1890,10)+1900</f>
        <v>1990-2000</v>
      </c>
      <c r="T2715" s="14" t="s">
        <v>21835</v>
      </c>
      <c r="AB2715" s="14"/>
    </row>
    <row r="2716" spans="1:28" hidden="1" x14ac:dyDescent="0.3">
      <c r="A2716" t="s">
        <v>8570</v>
      </c>
      <c r="B2716" t="s">
        <v>16</v>
      </c>
      <c r="C2716" t="s">
        <v>52</v>
      </c>
      <c r="D2716">
        <v>1995</v>
      </c>
      <c r="E2716" t="s">
        <v>8320</v>
      </c>
      <c r="F2716">
        <v>4.8</v>
      </c>
      <c r="G2716">
        <v>32000</v>
      </c>
      <c r="H2716" t="s">
        <v>8571</v>
      </c>
      <c r="I2716" t="s">
        <v>8572</v>
      </c>
      <c r="J2716" t="s">
        <v>3936</v>
      </c>
      <c r="K2716" t="s">
        <v>30</v>
      </c>
      <c r="L2716">
        <v>5000000</v>
      </c>
      <c r="M2716">
        <v>15116634</v>
      </c>
      <c r="N2716" t="s">
        <v>8573</v>
      </c>
      <c r="O2716">
        <v>87</v>
      </c>
      <c r="P2716" t="str">
        <f>IF(Table1[[#This Row],[score]]&gt;=8.5,"High",IF(Table1[[#This Row],[score]]&gt;=7,"Medium","Low"))</f>
        <v>Low</v>
      </c>
      <c r="Q2716" s="5">
        <f>Table1[[#This Row],[gross]]-Table1[[#This Row],[budget]]</f>
        <v>10116634</v>
      </c>
      <c r="R2716" s="5" t="str">
        <f>IF(Table1[[#This Row],[Profit]]&gt;0,"Profit","Loss")</f>
        <v>Profit</v>
      </c>
      <c r="S2716" s="6" t="str">
        <f>FLOOR(Table1[[#This Row],[year]]-1900,10)+1900 &amp; "-" &amp; FLOOR(Table1[[#This Row],[year]]-1890,10)+1900</f>
        <v>1990-2000</v>
      </c>
      <c r="T2716" s="14" t="s">
        <v>21835</v>
      </c>
      <c r="AB2716" s="14"/>
    </row>
    <row r="2717" spans="1:28" hidden="1" x14ac:dyDescent="0.3">
      <c r="A2717" t="s">
        <v>8722</v>
      </c>
      <c r="B2717" t="s">
        <v>16</v>
      </c>
      <c r="C2717" t="s">
        <v>104</v>
      </c>
      <c r="D2717">
        <v>1995</v>
      </c>
      <c r="E2717" t="s">
        <v>8278</v>
      </c>
      <c r="F2717">
        <v>5.9</v>
      </c>
      <c r="G2717">
        <v>17000</v>
      </c>
      <c r="H2717" t="s">
        <v>4013</v>
      </c>
      <c r="I2717" t="s">
        <v>8723</v>
      </c>
      <c r="J2717" t="s">
        <v>8566</v>
      </c>
      <c r="K2717" t="s">
        <v>30</v>
      </c>
      <c r="L2717">
        <v>40000000</v>
      </c>
      <c r="M2717">
        <v>14942422</v>
      </c>
      <c r="N2717" t="s">
        <v>180</v>
      </c>
      <c r="O2717">
        <v>101</v>
      </c>
      <c r="P2717" t="str">
        <f>IF(Table1[[#This Row],[score]]&gt;=8.5,"High",IF(Table1[[#This Row],[score]]&gt;=7,"Medium","Low"))</f>
        <v>Low</v>
      </c>
      <c r="Q2717" s="5">
        <f>Table1[[#This Row],[gross]]-Table1[[#This Row],[budget]]</f>
        <v>-25057578</v>
      </c>
      <c r="R2717" s="5" t="str">
        <f>IF(Table1[[#This Row],[Profit]]&gt;0,"Profit","Loss")</f>
        <v>Loss</v>
      </c>
      <c r="S2717" s="6" t="str">
        <f>FLOOR(Table1[[#This Row],[year]]-1900,10)+1900 &amp; "-" &amp; FLOOR(Table1[[#This Row],[year]]-1890,10)+1900</f>
        <v>1990-2000</v>
      </c>
      <c r="T2717" s="14" t="s">
        <v>21835</v>
      </c>
      <c r="AB2717" s="14"/>
    </row>
    <row r="2718" spans="1:28" hidden="1" x14ac:dyDescent="0.3">
      <c r="A2718" t="s">
        <v>8636</v>
      </c>
      <c r="B2718" t="s">
        <v>16</v>
      </c>
      <c r="C2718" t="s">
        <v>52</v>
      </c>
      <c r="D2718">
        <v>1995</v>
      </c>
      <c r="E2718" t="s">
        <v>8298</v>
      </c>
      <c r="F2718">
        <v>5.3</v>
      </c>
      <c r="G2718">
        <v>11000</v>
      </c>
      <c r="H2718" t="s">
        <v>1865</v>
      </c>
      <c r="I2718" t="s">
        <v>3861</v>
      </c>
      <c r="J2718" t="s">
        <v>5740</v>
      </c>
      <c r="K2718" t="s">
        <v>30</v>
      </c>
      <c r="L2718">
        <v>6000000</v>
      </c>
      <c r="M2718">
        <v>13940383</v>
      </c>
      <c r="N2718" t="s">
        <v>219</v>
      </c>
      <c r="O2718">
        <v>95</v>
      </c>
      <c r="P2718" t="str">
        <f>IF(Table1[[#This Row],[score]]&gt;=8.5,"High",IF(Table1[[#This Row],[score]]&gt;=7,"Medium","Low"))</f>
        <v>Low</v>
      </c>
      <c r="Q2718" s="5">
        <f>Table1[[#This Row],[gross]]-Table1[[#This Row],[budget]]</f>
        <v>7940383</v>
      </c>
      <c r="R2718" s="5" t="str">
        <f>IF(Table1[[#This Row],[Profit]]&gt;0,"Profit","Loss")</f>
        <v>Profit</v>
      </c>
      <c r="S2718" s="6" t="str">
        <f>FLOOR(Table1[[#This Row],[year]]-1900,10)+1900 &amp; "-" &amp; FLOOR(Table1[[#This Row],[year]]-1890,10)+1900</f>
        <v>1990-2000</v>
      </c>
      <c r="T2718" s="14" t="s">
        <v>21835</v>
      </c>
      <c r="AB2718" s="14"/>
    </row>
    <row r="2719" spans="1:28" hidden="1" x14ac:dyDescent="0.3">
      <c r="A2719" t="s">
        <v>8641</v>
      </c>
      <c r="B2719" t="s">
        <v>16</v>
      </c>
      <c r="C2719" t="s">
        <v>63</v>
      </c>
      <c r="D2719">
        <v>1995</v>
      </c>
      <c r="E2719" t="s">
        <v>8406</v>
      </c>
      <c r="F2719">
        <v>7.1</v>
      </c>
      <c r="G2719">
        <v>29000</v>
      </c>
      <c r="H2719" t="s">
        <v>779</v>
      </c>
      <c r="I2719" t="s">
        <v>8642</v>
      </c>
      <c r="J2719" t="s">
        <v>3025</v>
      </c>
      <c r="K2719" t="s">
        <v>30</v>
      </c>
      <c r="L2719">
        <v>44000000</v>
      </c>
      <c r="M2719">
        <v>13681765</v>
      </c>
      <c r="N2719" t="s">
        <v>7954</v>
      </c>
      <c r="O2719">
        <v>192</v>
      </c>
      <c r="P2719" t="str">
        <f>IF(Table1[[#This Row],[score]]&gt;=8.5,"High",IF(Table1[[#This Row],[score]]&gt;=7,"Medium","Low"))</f>
        <v>Medium</v>
      </c>
      <c r="Q2719" s="5">
        <f>Table1[[#This Row],[gross]]-Table1[[#This Row],[budget]]</f>
        <v>-30318235</v>
      </c>
      <c r="R2719" s="5" t="str">
        <f>IF(Table1[[#This Row],[Profit]]&gt;0,"Profit","Loss")</f>
        <v>Loss</v>
      </c>
      <c r="S2719" s="6" t="str">
        <f>FLOOR(Table1[[#This Row],[year]]-1900,10)+1900 &amp; "-" &amp; FLOOR(Table1[[#This Row],[year]]-1890,10)+1900</f>
        <v>1990-2000</v>
      </c>
      <c r="T2719" s="14" t="s">
        <v>21835</v>
      </c>
      <c r="AB2719" s="14"/>
    </row>
    <row r="2720" spans="1:28" hidden="1" x14ac:dyDescent="0.3">
      <c r="A2720" t="s">
        <v>8708</v>
      </c>
      <c r="B2720" t="s">
        <v>33</v>
      </c>
      <c r="C2720" t="s">
        <v>25</v>
      </c>
      <c r="D2720">
        <v>1995</v>
      </c>
      <c r="E2720" t="s">
        <v>8488</v>
      </c>
      <c r="F2720">
        <v>4.7</v>
      </c>
      <c r="G2720">
        <v>5800</v>
      </c>
      <c r="H2720" t="s">
        <v>3850</v>
      </c>
      <c r="I2720" t="s">
        <v>8709</v>
      </c>
      <c r="J2720" t="s">
        <v>7356</v>
      </c>
      <c r="K2720" t="s">
        <v>30</v>
      </c>
      <c r="L2720">
        <v>15000000</v>
      </c>
      <c r="M2720">
        <v>13406717</v>
      </c>
      <c r="N2720" t="s">
        <v>8710</v>
      </c>
      <c r="O2720">
        <v>89</v>
      </c>
      <c r="P2720" t="str">
        <f>IF(Table1[[#This Row],[score]]&gt;=8.5,"High",IF(Table1[[#This Row],[score]]&gt;=7,"Medium","Low"))</f>
        <v>Low</v>
      </c>
      <c r="Q2720" s="5">
        <f>Table1[[#This Row],[gross]]-Table1[[#This Row],[budget]]</f>
        <v>-1593283</v>
      </c>
      <c r="R2720" s="5" t="str">
        <f>IF(Table1[[#This Row],[Profit]]&gt;0,"Profit","Loss")</f>
        <v>Loss</v>
      </c>
      <c r="S2720" s="6" t="str">
        <f>FLOOR(Table1[[#This Row],[year]]-1900,10)+1900 &amp; "-" &amp; FLOOR(Table1[[#This Row],[year]]-1890,10)+1900</f>
        <v>1990-2000</v>
      </c>
      <c r="T2720" s="14" t="s">
        <v>21835</v>
      </c>
      <c r="AB2720" s="14"/>
    </row>
    <row r="2721" spans="1:28" hidden="1" x14ac:dyDescent="0.3">
      <c r="A2721" t="s">
        <v>8664</v>
      </c>
      <c r="B2721" t="s">
        <v>16</v>
      </c>
      <c r="C2721" t="s">
        <v>52</v>
      </c>
      <c r="D2721">
        <v>1995</v>
      </c>
      <c r="E2721" t="s">
        <v>7656</v>
      </c>
      <c r="F2721">
        <v>6.1</v>
      </c>
      <c r="G2721">
        <v>15000</v>
      </c>
      <c r="H2721" t="s">
        <v>3861</v>
      </c>
      <c r="I2721" t="s">
        <v>3861</v>
      </c>
      <c r="J2721" t="s">
        <v>6383</v>
      </c>
      <c r="K2721" t="s">
        <v>30</v>
      </c>
      <c r="L2721">
        <v>12000000</v>
      </c>
      <c r="M2721">
        <v>13294422</v>
      </c>
      <c r="N2721" t="s">
        <v>8665</v>
      </c>
      <c r="O2721">
        <v>109</v>
      </c>
      <c r="P2721" t="str">
        <f>IF(Table1[[#This Row],[score]]&gt;=8.5,"High",IF(Table1[[#This Row],[score]]&gt;=7,"Medium","Low"))</f>
        <v>Low</v>
      </c>
      <c r="Q2721" s="5">
        <f>Table1[[#This Row],[gross]]-Table1[[#This Row],[budget]]</f>
        <v>1294422</v>
      </c>
      <c r="R2721" s="5" t="str">
        <f>IF(Table1[[#This Row],[Profit]]&gt;0,"Profit","Loss")</f>
        <v>Profit</v>
      </c>
      <c r="S2721" s="6" t="str">
        <f>FLOOR(Table1[[#This Row],[year]]-1900,10)+1900 &amp; "-" &amp; FLOOR(Table1[[#This Row],[year]]-1890,10)+1900</f>
        <v>1990-2000</v>
      </c>
      <c r="T2721" s="14" t="s">
        <v>21835</v>
      </c>
      <c r="AB2721" s="14"/>
    </row>
    <row r="2722" spans="1:28" hidden="1" x14ac:dyDescent="0.3">
      <c r="A2722" t="s">
        <v>8716</v>
      </c>
      <c r="B2722" t="s">
        <v>16</v>
      </c>
      <c r="C2722" t="s">
        <v>104</v>
      </c>
      <c r="D2722">
        <v>1995</v>
      </c>
      <c r="E2722" t="s">
        <v>8717</v>
      </c>
      <c r="F2722">
        <v>6.9</v>
      </c>
      <c r="G2722">
        <v>21000</v>
      </c>
      <c r="H2722" t="s">
        <v>3391</v>
      </c>
      <c r="I2722" t="s">
        <v>5194</v>
      </c>
      <c r="J2722" t="s">
        <v>6710</v>
      </c>
      <c r="K2722" t="s">
        <v>30</v>
      </c>
      <c r="L2722">
        <v>25000000</v>
      </c>
      <c r="M2722">
        <v>13071518</v>
      </c>
      <c r="N2722" t="s">
        <v>61</v>
      </c>
      <c r="O2722">
        <v>128</v>
      </c>
      <c r="P2722" t="str">
        <f>IF(Table1[[#This Row],[score]]&gt;=8.5,"High",IF(Table1[[#This Row],[score]]&gt;=7,"Medium","Low"))</f>
        <v>Low</v>
      </c>
      <c r="Q2722" s="5">
        <f>Table1[[#This Row],[gross]]-Table1[[#This Row],[budget]]</f>
        <v>-11928482</v>
      </c>
      <c r="R2722" s="5" t="str">
        <f>IF(Table1[[#This Row],[Profit]]&gt;0,"Profit","Loss")</f>
        <v>Loss</v>
      </c>
      <c r="S2722" s="6" t="str">
        <f>FLOOR(Table1[[#This Row],[year]]-1900,10)+1900 &amp; "-" &amp; FLOOR(Table1[[#This Row],[year]]-1890,10)+1900</f>
        <v>1990-2000</v>
      </c>
      <c r="T2722" s="14" t="s">
        <v>21835</v>
      </c>
      <c r="AB2722" s="14"/>
    </row>
    <row r="2723" spans="1:28" hidden="1" x14ac:dyDescent="0.3">
      <c r="A2723" t="s">
        <v>8643</v>
      </c>
      <c r="B2723" t="s">
        <v>16</v>
      </c>
      <c r="C2723" t="s">
        <v>151</v>
      </c>
      <c r="D2723">
        <v>1995</v>
      </c>
      <c r="E2723" t="s">
        <v>7973</v>
      </c>
      <c r="F2723">
        <v>5.3</v>
      </c>
      <c r="G2723">
        <v>6400</v>
      </c>
      <c r="H2723" t="s">
        <v>6828</v>
      </c>
      <c r="I2723" t="s">
        <v>4848</v>
      </c>
      <c r="J2723" t="s">
        <v>2725</v>
      </c>
      <c r="K2723" t="s">
        <v>30</v>
      </c>
      <c r="L2723">
        <v>15000000</v>
      </c>
      <c r="M2723">
        <v>12201255</v>
      </c>
      <c r="N2723" t="s">
        <v>2075</v>
      </c>
      <c r="O2723">
        <v>106</v>
      </c>
      <c r="P2723" t="str">
        <f>IF(Table1[[#This Row],[score]]&gt;=8.5,"High",IF(Table1[[#This Row],[score]]&gt;=7,"Medium","Low"))</f>
        <v>Low</v>
      </c>
      <c r="Q2723" s="5">
        <f>Table1[[#This Row],[gross]]-Table1[[#This Row],[budget]]</f>
        <v>-2798745</v>
      </c>
      <c r="R2723" s="5" t="str">
        <f>IF(Table1[[#This Row],[Profit]]&gt;0,"Profit","Loss")</f>
        <v>Loss</v>
      </c>
      <c r="S2723" s="6" t="str">
        <f>FLOOR(Table1[[#This Row],[year]]-1900,10)+1900 &amp; "-" &amp; FLOOR(Table1[[#This Row],[year]]-1890,10)+1900</f>
        <v>1990-2000</v>
      </c>
      <c r="T2723" s="14" t="s">
        <v>21835</v>
      </c>
      <c r="AB2723" s="14"/>
    </row>
    <row r="2724" spans="1:28" hidden="1" x14ac:dyDescent="0.3">
      <c r="A2724" t="s">
        <v>8786</v>
      </c>
      <c r="B2724" t="s">
        <v>1974</v>
      </c>
      <c r="C2724" t="s">
        <v>41</v>
      </c>
      <c r="D2724">
        <v>1995</v>
      </c>
      <c r="E2724" t="s">
        <v>8298</v>
      </c>
      <c r="F2724">
        <v>6.2</v>
      </c>
      <c r="G2724">
        <v>4700</v>
      </c>
      <c r="H2724" t="s">
        <v>7881</v>
      </c>
      <c r="I2724" t="s">
        <v>5344</v>
      </c>
      <c r="J2724" t="s">
        <v>2211</v>
      </c>
      <c r="K2724" t="s">
        <v>30</v>
      </c>
      <c r="L2724">
        <f>20500000</f>
        <v>20500000</v>
      </c>
      <c r="M2724">
        <v>12096673</v>
      </c>
      <c r="N2724" t="s">
        <v>180</v>
      </c>
      <c r="O2724">
        <v>106</v>
      </c>
      <c r="P2724" t="str">
        <f>IF(Table1[[#This Row],[score]]&gt;=8.5,"High",IF(Table1[[#This Row],[score]]&gt;=7,"Medium","Low"))</f>
        <v>Low</v>
      </c>
      <c r="Q2724" s="5">
        <f>Table1[[#This Row],[gross]]-Table1[[#This Row],[budget]]</f>
        <v>-8403327</v>
      </c>
      <c r="R2724" s="5" t="str">
        <f>IF(Table1[[#This Row],[Profit]]&gt;0,"Profit","Loss")</f>
        <v>Loss</v>
      </c>
      <c r="S2724" s="6" t="str">
        <f>FLOOR(Table1[[#This Row],[year]]-1900,10)+1900 &amp; "-" &amp; FLOOR(Table1[[#This Row],[year]]-1890,10)+1900</f>
        <v>1990-2000</v>
      </c>
      <c r="T2724" s="14" t="s">
        <v>21835</v>
      </c>
      <c r="AB2724" s="14"/>
    </row>
    <row r="2725" spans="1:28" hidden="1" x14ac:dyDescent="0.3">
      <c r="A2725" t="s">
        <v>8632</v>
      </c>
      <c r="B2725" t="s">
        <v>16</v>
      </c>
      <c r="C2725" t="s">
        <v>104</v>
      </c>
      <c r="D2725">
        <v>1995</v>
      </c>
      <c r="E2725" t="s">
        <v>8370</v>
      </c>
      <c r="F2725">
        <v>6.4</v>
      </c>
      <c r="G2725">
        <v>7400</v>
      </c>
      <c r="H2725" t="s">
        <v>7796</v>
      </c>
      <c r="I2725" t="s">
        <v>7796</v>
      </c>
      <c r="J2725" t="s">
        <v>8633</v>
      </c>
      <c r="K2725" t="s">
        <v>30</v>
      </c>
      <c r="L2725">
        <v>6000000</v>
      </c>
      <c r="M2725">
        <v>11837928</v>
      </c>
      <c r="N2725" t="s">
        <v>3393</v>
      </c>
      <c r="O2725">
        <v>98</v>
      </c>
      <c r="P2725" t="str">
        <f>IF(Table1[[#This Row],[score]]&gt;=8.5,"High",IF(Table1[[#This Row],[score]]&gt;=7,"Medium","Low"))</f>
        <v>Low</v>
      </c>
      <c r="Q2725" s="5">
        <f>Table1[[#This Row],[gross]]-Table1[[#This Row],[budget]]</f>
        <v>5837928</v>
      </c>
      <c r="R2725" s="5" t="str">
        <f>IF(Table1[[#This Row],[Profit]]&gt;0,"Profit","Loss")</f>
        <v>Profit</v>
      </c>
      <c r="S2725" s="6" t="str">
        <f>FLOOR(Table1[[#This Row],[year]]-1900,10)+1900 &amp; "-" &amp; FLOOR(Table1[[#This Row],[year]]-1890,10)+1900</f>
        <v>1990-2000</v>
      </c>
      <c r="T2725" s="14" t="s">
        <v>21835</v>
      </c>
      <c r="AB2725" s="14"/>
    </row>
    <row r="2726" spans="1:28" hidden="1" x14ac:dyDescent="0.3">
      <c r="A2726" t="s">
        <v>8857</v>
      </c>
      <c r="B2726" t="s">
        <v>33</v>
      </c>
      <c r="C2726" t="s">
        <v>25</v>
      </c>
      <c r="D2726">
        <v>1995</v>
      </c>
      <c r="E2726" t="s">
        <v>7847</v>
      </c>
      <c r="F2726">
        <v>6.4</v>
      </c>
      <c r="G2726">
        <v>2700</v>
      </c>
      <c r="H2726" t="s">
        <v>2947</v>
      </c>
      <c r="I2726" t="s">
        <v>2947</v>
      </c>
      <c r="J2726" t="s">
        <v>7579</v>
      </c>
      <c r="K2726" t="s">
        <v>30</v>
      </c>
      <c r="L2726">
        <f>20500000</f>
        <v>20500000</v>
      </c>
      <c r="M2726">
        <v>11642946</v>
      </c>
      <c r="N2726" t="s">
        <v>180</v>
      </c>
      <c r="O2726">
        <v>81</v>
      </c>
      <c r="P2726" t="str">
        <f>IF(Table1[[#This Row],[score]]&gt;=8.5,"High",IF(Table1[[#This Row],[score]]&gt;=7,"Medium","Low"))</f>
        <v>Low</v>
      </c>
      <c r="Q2726" s="5">
        <f>Table1[[#This Row],[gross]]-Table1[[#This Row],[budget]]</f>
        <v>-8857054</v>
      </c>
      <c r="R2726" s="5" t="str">
        <f>IF(Table1[[#This Row],[Profit]]&gt;0,"Profit","Loss")</f>
        <v>Loss</v>
      </c>
      <c r="S2726" s="6" t="str">
        <f>FLOOR(Table1[[#This Row],[year]]-1900,10)+1900 &amp; "-" &amp; FLOOR(Table1[[#This Row],[year]]-1890,10)+1900</f>
        <v>1990-2000</v>
      </c>
      <c r="T2726" s="14" t="s">
        <v>21835</v>
      </c>
      <c r="AB2726" s="14"/>
    </row>
    <row r="2727" spans="1:28" hidden="1" x14ac:dyDescent="0.3">
      <c r="A2727" t="s">
        <v>8661</v>
      </c>
      <c r="B2727" t="s">
        <v>16</v>
      </c>
      <c r="C2727" t="s">
        <v>34</v>
      </c>
      <c r="D2727">
        <v>1995</v>
      </c>
      <c r="E2727" t="s">
        <v>8659</v>
      </c>
      <c r="F2727">
        <v>4.3</v>
      </c>
      <c r="G2727">
        <v>12000</v>
      </c>
      <c r="H2727" t="s">
        <v>8662</v>
      </c>
      <c r="I2727" t="s">
        <v>3280</v>
      </c>
      <c r="J2727" t="s">
        <v>8663</v>
      </c>
      <c r="K2727" t="s">
        <v>30</v>
      </c>
      <c r="L2727">
        <v>50000000</v>
      </c>
      <c r="M2727">
        <v>11534477</v>
      </c>
      <c r="N2727" t="s">
        <v>23</v>
      </c>
      <c r="O2727">
        <v>91</v>
      </c>
      <c r="P2727" t="str">
        <f>IF(Table1[[#This Row],[score]]&gt;=8.5,"High",IF(Table1[[#This Row],[score]]&gt;=7,"Medium","Low"))</f>
        <v>Low</v>
      </c>
      <c r="Q2727" s="5">
        <f>Table1[[#This Row],[gross]]-Table1[[#This Row],[budget]]</f>
        <v>-38465523</v>
      </c>
      <c r="R2727" s="5" t="str">
        <f>IF(Table1[[#This Row],[Profit]]&gt;0,"Profit","Loss")</f>
        <v>Loss</v>
      </c>
      <c r="S2727" s="6" t="str">
        <f>FLOOR(Table1[[#This Row],[year]]-1900,10)+1900 &amp; "-" &amp; FLOOR(Table1[[#This Row],[year]]-1890,10)+1900</f>
        <v>1990-2000</v>
      </c>
      <c r="T2727" s="14" t="s">
        <v>21835</v>
      </c>
      <c r="AB2727" s="14"/>
    </row>
    <row r="2728" spans="1:28" hidden="1" x14ac:dyDescent="0.3">
      <c r="A2728" t="s">
        <v>8654</v>
      </c>
      <c r="B2728" t="s">
        <v>337</v>
      </c>
      <c r="C2728" t="s">
        <v>390</v>
      </c>
      <c r="D2728">
        <v>1995</v>
      </c>
      <c r="E2728" t="s">
        <v>8533</v>
      </c>
      <c r="F2728">
        <v>7.1</v>
      </c>
      <c r="G2728">
        <v>41000</v>
      </c>
      <c r="H2728" t="s">
        <v>8655</v>
      </c>
      <c r="I2728" t="s">
        <v>8656</v>
      </c>
      <c r="J2728" t="s">
        <v>2021</v>
      </c>
      <c r="K2728" t="s">
        <v>30</v>
      </c>
      <c r="L2728">
        <f>20500000</f>
        <v>20500000</v>
      </c>
      <c r="M2728">
        <v>11349090</v>
      </c>
      <c r="N2728" t="s">
        <v>8657</v>
      </c>
      <c r="O2728">
        <v>78</v>
      </c>
      <c r="P2728" t="str">
        <f>IF(Table1[[#This Row],[score]]&gt;=8.5,"High",IF(Table1[[#This Row],[score]]&gt;=7,"Medium","Low"))</f>
        <v>Medium</v>
      </c>
      <c r="Q2728" s="5">
        <f>Table1[[#This Row],[gross]]-Table1[[#This Row],[budget]]</f>
        <v>-9150910</v>
      </c>
      <c r="R2728" s="5" t="str">
        <f>IF(Table1[[#This Row],[Profit]]&gt;0,"Profit","Loss")</f>
        <v>Loss</v>
      </c>
      <c r="S2728" s="6" t="str">
        <f>FLOOR(Table1[[#This Row],[year]]-1900,10)+1900 &amp; "-" &amp; FLOOR(Table1[[#This Row],[year]]-1890,10)+1900</f>
        <v>1990-2000</v>
      </c>
      <c r="T2728" s="14" t="s">
        <v>21835</v>
      </c>
      <c r="AB2728" s="14"/>
    </row>
    <row r="2729" spans="1:28" hidden="1" x14ac:dyDescent="0.3">
      <c r="A2729" t="s">
        <v>8756</v>
      </c>
      <c r="B2729" t="s">
        <v>16</v>
      </c>
      <c r="C2729" t="s">
        <v>17</v>
      </c>
      <c r="D2729">
        <v>1995</v>
      </c>
      <c r="E2729" t="s">
        <v>8757</v>
      </c>
      <c r="F2729">
        <v>7.3</v>
      </c>
      <c r="G2729">
        <v>3800</v>
      </c>
      <c r="H2729" t="s">
        <v>8758</v>
      </c>
      <c r="I2729" t="s">
        <v>8758</v>
      </c>
      <c r="J2729" t="s">
        <v>8759</v>
      </c>
      <c r="K2729" t="s">
        <v>30</v>
      </c>
      <c r="L2729">
        <v>5500000</v>
      </c>
      <c r="M2729">
        <v>11079373</v>
      </c>
      <c r="N2729" t="s">
        <v>2751</v>
      </c>
      <c r="O2729">
        <v>128</v>
      </c>
      <c r="P2729" t="str">
        <f>IF(Table1[[#This Row],[score]]&gt;=8.5,"High",IF(Table1[[#This Row],[score]]&gt;=7,"Medium","Low"))</f>
        <v>Medium</v>
      </c>
      <c r="Q2729" s="5">
        <f>Table1[[#This Row],[gross]]-Table1[[#This Row],[budget]]</f>
        <v>5579373</v>
      </c>
      <c r="R2729" s="5" t="str">
        <f>IF(Table1[[#This Row],[Profit]]&gt;0,"Profit","Loss")</f>
        <v>Profit</v>
      </c>
      <c r="S2729" s="6" t="str">
        <f>FLOOR(Table1[[#This Row],[year]]-1900,10)+1900 &amp; "-" &amp; FLOOR(Table1[[#This Row],[year]]-1890,10)+1900</f>
        <v>1990-2000</v>
      </c>
      <c r="T2729" s="14" t="s">
        <v>21835</v>
      </c>
      <c r="AB2729" s="14"/>
    </row>
    <row r="2730" spans="1:28" hidden="1" x14ac:dyDescent="0.3">
      <c r="A2730" t="s">
        <v>8721</v>
      </c>
      <c r="B2730" t="s">
        <v>33</v>
      </c>
      <c r="C2730" t="s">
        <v>25</v>
      </c>
      <c r="D2730">
        <v>1995</v>
      </c>
      <c r="E2730" t="s">
        <v>8038</v>
      </c>
      <c r="F2730">
        <v>5.9</v>
      </c>
      <c r="G2730">
        <v>3500</v>
      </c>
      <c r="H2730" t="s">
        <v>5086</v>
      </c>
      <c r="I2730" t="s">
        <v>2727</v>
      </c>
      <c r="J2730" t="s">
        <v>2014</v>
      </c>
      <c r="K2730" t="s">
        <v>30</v>
      </c>
      <c r="L2730">
        <v>32000000</v>
      </c>
      <c r="M2730">
        <v>11047627</v>
      </c>
      <c r="N2730" t="s">
        <v>7918</v>
      </c>
      <c r="O2730">
        <v>96</v>
      </c>
      <c r="P2730" t="str">
        <f>IF(Table1[[#This Row],[score]]&gt;=8.5,"High",IF(Table1[[#This Row],[score]]&gt;=7,"Medium","Low"))</f>
        <v>Low</v>
      </c>
      <c r="Q2730" s="5">
        <f>Table1[[#This Row],[gross]]-Table1[[#This Row],[budget]]</f>
        <v>-20952373</v>
      </c>
      <c r="R2730" s="5" t="str">
        <f>IF(Table1[[#This Row],[Profit]]&gt;0,"Profit","Loss")</f>
        <v>Loss</v>
      </c>
      <c r="S2730" s="6" t="str">
        <f>FLOOR(Table1[[#This Row],[year]]-1900,10)+1900 &amp; "-" &amp; FLOOR(Table1[[#This Row],[year]]-1890,10)+1900</f>
        <v>1990-2000</v>
      </c>
      <c r="T2730" s="14" t="s">
        <v>21835</v>
      </c>
      <c r="AB2730" s="14"/>
    </row>
    <row r="2731" spans="1:28" hidden="1" x14ac:dyDescent="0.3">
      <c r="A2731" t="s">
        <v>8778</v>
      </c>
      <c r="B2731" t="s">
        <v>33</v>
      </c>
      <c r="C2731" t="s">
        <v>41</v>
      </c>
      <c r="D2731">
        <v>1995</v>
      </c>
      <c r="E2731" t="s">
        <v>8492</v>
      </c>
      <c r="F2731">
        <v>6.6</v>
      </c>
      <c r="G2731">
        <v>17000</v>
      </c>
      <c r="H2731" t="s">
        <v>8779</v>
      </c>
      <c r="I2731" t="s">
        <v>8780</v>
      </c>
      <c r="J2731" t="s">
        <v>6845</v>
      </c>
      <c r="K2731" t="s">
        <v>22</v>
      </c>
      <c r="L2731">
        <v>40997769</v>
      </c>
      <c r="M2731">
        <v>10904930</v>
      </c>
      <c r="N2731" t="s">
        <v>3705</v>
      </c>
      <c r="O2731">
        <v>99</v>
      </c>
      <c r="P2731" t="str">
        <f>IF(Table1[[#This Row],[score]]&gt;=8.5,"High",IF(Table1[[#This Row],[score]]&gt;=7,"Medium","Low"))</f>
        <v>Low</v>
      </c>
      <c r="Q2731" s="5">
        <f>Table1[[#This Row],[gross]]-Table1[[#This Row],[budget]]</f>
        <v>-30092839</v>
      </c>
      <c r="R2731" s="5" t="str">
        <f>IF(Table1[[#This Row],[Profit]]&gt;0,"Profit","Loss")</f>
        <v>Loss</v>
      </c>
      <c r="S2731" s="6" t="str">
        <f>FLOOR(Table1[[#This Row],[year]]-1900,10)+1900 &amp; "-" &amp; FLOOR(Table1[[#This Row],[year]]-1890,10)+1900</f>
        <v>1990-2000</v>
      </c>
      <c r="T2731" s="14" t="s">
        <v>21835</v>
      </c>
      <c r="AB2731" s="14"/>
    </row>
    <row r="2732" spans="1:28" hidden="1" x14ac:dyDescent="0.3">
      <c r="A2732" t="s">
        <v>8620</v>
      </c>
      <c r="B2732" t="s">
        <v>1974</v>
      </c>
      <c r="C2732" t="s">
        <v>41</v>
      </c>
      <c r="D2732">
        <v>1995</v>
      </c>
      <c r="E2732" t="s">
        <v>8533</v>
      </c>
      <c r="F2732">
        <v>5.9</v>
      </c>
      <c r="G2732">
        <v>40000</v>
      </c>
      <c r="H2732" t="s">
        <v>279</v>
      </c>
      <c r="I2732" t="s">
        <v>279</v>
      </c>
      <c r="J2732" t="s">
        <v>194</v>
      </c>
      <c r="K2732" t="s">
        <v>448</v>
      </c>
      <c r="L2732">
        <v>30000000</v>
      </c>
      <c r="M2732">
        <v>10772144</v>
      </c>
      <c r="N2732" t="s">
        <v>539</v>
      </c>
      <c r="O2732">
        <v>88</v>
      </c>
      <c r="P2732" t="str">
        <f>IF(Table1[[#This Row],[score]]&gt;=8.5,"High",IF(Table1[[#This Row],[score]]&gt;=7,"Medium","Low"))</f>
        <v>Low</v>
      </c>
      <c r="Q2732" s="5">
        <f>Table1[[#This Row],[gross]]-Table1[[#This Row],[budget]]</f>
        <v>-19227856</v>
      </c>
      <c r="R2732" s="5" t="str">
        <f>IF(Table1[[#This Row],[Profit]]&gt;0,"Profit","Loss")</f>
        <v>Loss</v>
      </c>
      <c r="S2732" s="6" t="str">
        <f>FLOOR(Table1[[#This Row],[year]]-1900,10)+1900 &amp; "-" &amp; FLOOR(Table1[[#This Row],[year]]-1890,10)+1900</f>
        <v>1990-2000</v>
      </c>
      <c r="T2732" s="14" t="s">
        <v>21835</v>
      </c>
      <c r="AB2732" s="14"/>
    </row>
    <row r="2733" spans="1:28" hidden="1" x14ac:dyDescent="0.3">
      <c r="A2733" t="s">
        <v>8760</v>
      </c>
      <c r="B2733" t="s">
        <v>16</v>
      </c>
      <c r="C2733" t="s">
        <v>41</v>
      </c>
      <c r="D2733">
        <v>1995</v>
      </c>
      <c r="E2733" t="s">
        <v>8488</v>
      </c>
      <c r="F2733">
        <v>6.6</v>
      </c>
      <c r="G2733">
        <v>7500</v>
      </c>
      <c r="H2733" t="s">
        <v>8761</v>
      </c>
      <c r="I2733" t="s">
        <v>8761</v>
      </c>
      <c r="J2733" t="s">
        <v>8762</v>
      </c>
      <c r="K2733" t="s">
        <v>30</v>
      </c>
      <c r="L2733">
        <v>238000</v>
      </c>
      <c r="M2733">
        <v>10426506</v>
      </c>
      <c r="N2733" t="s">
        <v>8763</v>
      </c>
      <c r="O2733">
        <v>98</v>
      </c>
      <c r="P2733" t="str">
        <f>IF(Table1[[#This Row],[score]]&gt;=8.5,"High",IF(Table1[[#This Row],[score]]&gt;=7,"Medium","Low"))</f>
        <v>Low</v>
      </c>
      <c r="Q2733" s="5">
        <f>Table1[[#This Row],[gross]]-Table1[[#This Row],[budget]]</f>
        <v>10188506</v>
      </c>
      <c r="R2733" s="5" t="str">
        <f>IF(Table1[[#This Row],[Profit]]&gt;0,"Profit","Loss")</f>
        <v>Profit</v>
      </c>
      <c r="S2733" s="6" t="str">
        <f>FLOOR(Table1[[#This Row],[year]]-1900,10)+1900 &amp; "-" &amp; FLOOR(Table1[[#This Row],[year]]-1890,10)+1900</f>
        <v>1990-2000</v>
      </c>
      <c r="T2733" s="14" t="s">
        <v>21835</v>
      </c>
      <c r="AB2733" s="14"/>
    </row>
    <row r="2734" spans="1:28" hidden="1" x14ac:dyDescent="0.3">
      <c r="A2734" t="s">
        <v>8666</v>
      </c>
      <c r="B2734" t="s">
        <v>16</v>
      </c>
      <c r="C2734" t="s">
        <v>17</v>
      </c>
      <c r="D2734">
        <v>1995</v>
      </c>
      <c r="E2734" t="s">
        <v>8349</v>
      </c>
      <c r="F2734">
        <v>5.3</v>
      </c>
      <c r="G2734">
        <v>15000</v>
      </c>
      <c r="H2734" t="s">
        <v>2127</v>
      </c>
      <c r="I2734" t="s">
        <v>8667</v>
      </c>
      <c r="J2734" t="s">
        <v>2566</v>
      </c>
      <c r="K2734" t="s">
        <v>30</v>
      </c>
      <c r="L2734">
        <v>46000000</v>
      </c>
      <c r="M2734">
        <v>10382407</v>
      </c>
      <c r="N2734" t="s">
        <v>8668</v>
      </c>
      <c r="O2734">
        <v>135</v>
      </c>
      <c r="P2734" t="str">
        <f>IF(Table1[[#This Row],[score]]&gt;=8.5,"High",IF(Table1[[#This Row],[score]]&gt;=7,"Medium","Low"))</f>
        <v>Low</v>
      </c>
      <c r="Q2734" s="5">
        <f>Table1[[#This Row],[gross]]-Table1[[#This Row],[budget]]</f>
        <v>-35617593</v>
      </c>
      <c r="R2734" s="5" t="str">
        <f>IF(Table1[[#This Row],[Profit]]&gt;0,"Profit","Loss")</f>
        <v>Loss</v>
      </c>
      <c r="S2734" s="6" t="str">
        <f>FLOOR(Table1[[#This Row],[year]]-1900,10)+1900 &amp; "-" &amp; FLOOR(Table1[[#This Row],[year]]-1890,10)+1900</f>
        <v>1990-2000</v>
      </c>
      <c r="T2734" s="14" t="s">
        <v>21835</v>
      </c>
      <c r="AB2734" s="14"/>
    </row>
    <row r="2735" spans="1:28" hidden="1" x14ac:dyDescent="0.3">
      <c r="A2735" t="s">
        <v>8532</v>
      </c>
      <c r="B2735" t="s">
        <v>1974</v>
      </c>
      <c r="C2735" t="s">
        <v>34</v>
      </c>
      <c r="D2735">
        <v>1995</v>
      </c>
      <c r="E2735" t="s">
        <v>8533</v>
      </c>
      <c r="F2735">
        <v>5.7</v>
      </c>
      <c r="G2735">
        <v>27000</v>
      </c>
      <c r="H2735" t="s">
        <v>3745</v>
      </c>
      <c r="I2735" t="s">
        <v>7568</v>
      </c>
      <c r="J2735" t="s">
        <v>4514</v>
      </c>
      <c r="K2735" t="s">
        <v>448</v>
      </c>
      <c r="L2735">
        <v>98000000</v>
      </c>
      <c r="M2735">
        <v>10017322</v>
      </c>
      <c r="N2735" t="s">
        <v>8534</v>
      </c>
      <c r="O2735">
        <v>124</v>
      </c>
      <c r="P2735" t="str">
        <f>IF(Table1[[#This Row],[score]]&gt;=8.5,"High",IF(Table1[[#This Row],[score]]&gt;=7,"Medium","Low"))</f>
        <v>Low</v>
      </c>
      <c r="Q2735" s="5">
        <f>Table1[[#This Row],[gross]]-Table1[[#This Row],[budget]]</f>
        <v>-87982678</v>
      </c>
      <c r="R2735" s="5" t="str">
        <f>IF(Table1[[#This Row],[Profit]]&gt;0,"Profit","Loss")</f>
        <v>Loss</v>
      </c>
      <c r="S2735" s="6" t="str">
        <f>FLOOR(Table1[[#This Row],[year]]-1900,10)+1900 &amp; "-" &amp; FLOOR(Table1[[#This Row],[year]]-1890,10)+1900</f>
        <v>1990-2000</v>
      </c>
      <c r="T2735" s="14" t="s">
        <v>21835</v>
      </c>
      <c r="AB2735" s="14"/>
    </row>
    <row r="2736" spans="1:28" hidden="1" x14ac:dyDescent="0.3">
      <c r="A2736" t="s">
        <v>8548</v>
      </c>
      <c r="B2736" t="s">
        <v>337</v>
      </c>
      <c r="C2736" t="s">
        <v>17</v>
      </c>
      <c r="D2736">
        <v>1995</v>
      </c>
      <c r="E2736" t="s">
        <v>8233</v>
      </c>
      <c r="F2736">
        <v>7.7</v>
      </c>
      <c r="G2736">
        <v>33000</v>
      </c>
      <c r="H2736" t="s">
        <v>6174</v>
      </c>
      <c r="I2736" t="s">
        <v>7391</v>
      </c>
      <c r="J2736" t="s">
        <v>8549</v>
      </c>
      <c r="K2736" t="s">
        <v>30</v>
      </c>
      <c r="L2736">
        <v>17000000</v>
      </c>
      <c r="M2736">
        <v>10015449</v>
      </c>
      <c r="N2736" t="s">
        <v>23</v>
      </c>
      <c r="O2736">
        <v>97</v>
      </c>
      <c r="P2736" t="str">
        <f>IF(Table1[[#This Row],[score]]&gt;=8.5,"High",IF(Table1[[#This Row],[score]]&gt;=7,"Medium","Low"))</f>
        <v>Medium</v>
      </c>
      <c r="Q2736" s="5">
        <f>Table1[[#This Row],[gross]]-Table1[[#This Row],[budget]]</f>
        <v>-6984551</v>
      </c>
      <c r="R2736" s="5" t="str">
        <f>IF(Table1[[#This Row],[Profit]]&gt;0,"Profit","Loss")</f>
        <v>Loss</v>
      </c>
      <c r="S2736" s="6" t="str">
        <f>FLOOR(Table1[[#This Row],[year]]-1900,10)+1900 &amp; "-" &amp; FLOOR(Table1[[#This Row],[year]]-1890,10)+1900</f>
        <v>1990-2000</v>
      </c>
      <c r="T2736" s="14" t="s">
        <v>21835</v>
      </c>
      <c r="AB2736" s="14"/>
    </row>
    <row r="2737" spans="1:28" hidden="1" x14ac:dyDescent="0.3">
      <c r="A2737" t="s">
        <v>8565</v>
      </c>
      <c r="B2737" t="s">
        <v>16</v>
      </c>
      <c r="C2737" t="s">
        <v>104</v>
      </c>
      <c r="D2737">
        <v>1995</v>
      </c>
      <c r="E2737" t="s">
        <v>8349</v>
      </c>
      <c r="F2737">
        <v>5.3</v>
      </c>
      <c r="G2737">
        <v>12000</v>
      </c>
      <c r="H2737" t="s">
        <v>135</v>
      </c>
      <c r="I2737" t="s">
        <v>2699</v>
      </c>
      <c r="J2737" t="s">
        <v>8566</v>
      </c>
      <c r="K2737" t="s">
        <v>30</v>
      </c>
      <c r="L2737">
        <v>50000000</v>
      </c>
      <c r="M2737">
        <v>9851610</v>
      </c>
      <c r="N2737" t="s">
        <v>44</v>
      </c>
      <c r="O2737">
        <v>95</v>
      </c>
      <c r="P2737" t="str">
        <f>IF(Table1[[#This Row],[score]]&gt;=8.5,"High",IF(Table1[[#This Row],[score]]&gt;=7,"Medium","Low"))</f>
        <v>Low</v>
      </c>
      <c r="Q2737" s="5">
        <f>Table1[[#This Row],[gross]]-Table1[[#This Row],[budget]]</f>
        <v>-40148390</v>
      </c>
      <c r="R2737" s="5" t="str">
        <f>IF(Table1[[#This Row],[Profit]]&gt;0,"Profit","Loss")</f>
        <v>Loss</v>
      </c>
      <c r="S2737" s="6" t="str">
        <f>FLOOR(Table1[[#This Row],[year]]-1900,10)+1900 &amp; "-" &amp; FLOOR(Table1[[#This Row],[year]]-1890,10)+1900</f>
        <v>1990-2000</v>
      </c>
      <c r="T2737" s="14" t="s">
        <v>21835</v>
      </c>
      <c r="AB2737" s="14"/>
    </row>
    <row r="2738" spans="1:28" hidden="1" x14ac:dyDescent="0.3">
      <c r="A2738" t="s">
        <v>8590</v>
      </c>
      <c r="B2738" t="s">
        <v>33</v>
      </c>
      <c r="C2738" t="s">
        <v>41</v>
      </c>
      <c r="D2738">
        <v>1995</v>
      </c>
      <c r="E2738" t="s">
        <v>8399</v>
      </c>
      <c r="F2738">
        <v>5.8</v>
      </c>
      <c r="G2738">
        <v>5500</v>
      </c>
      <c r="H2738" t="s">
        <v>8591</v>
      </c>
      <c r="I2738" t="s">
        <v>8592</v>
      </c>
      <c r="J2738" t="s">
        <v>8593</v>
      </c>
      <c r="K2738" t="s">
        <v>30</v>
      </c>
      <c r="L2738">
        <v>6500000</v>
      </c>
      <c r="M2738">
        <v>9685976</v>
      </c>
      <c r="N2738" t="s">
        <v>6267</v>
      </c>
      <c r="O2738">
        <v>94</v>
      </c>
      <c r="P2738" t="str">
        <f>IF(Table1[[#This Row],[score]]&gt;=8.5,"High",IF(Table1[[#This Row],[score]]&gt;=7,"Medium","Low"))</f>
        <v>Low</v>
      </c>
      <c r="Q2738" s="5">
        <f>Table1[[#This Row],[gross]]-Table1[[#This Row],[budget]]</f>
        <v>3185976</v>
      </c>
      <c r="R2738" s="5" t="str">
        <f>IF(Table1[[#This Row],[Profit]]&gt;0,"Profit","Loss")</f>
        <v>Profit</v>
      </c>
      <c r="S2738" s="6" t="str">
        <f>FLOOR(Table1[[#This Row],[year]]-1900,10)+1900 &amp; "-" &amp; FLOOR(Table1[[#This Row],[year]]-1890,10)+1900</f>
        <v>1990-2000</v>
      </c>
      <c r="T2738" s="14" t="s">
        <v>21835</v>
      </c>
      <c r="AB2738" s="14"/>
    </row>
    <row r="2739" spans="1:28" hidden="1" x14ac:dyDescent="0.3">
      <c r="A2739" t="s">
        <v>8623</v>
      </c>
      <c r="B2739" t="s">
        <v>16</v>
      </c>
      <c r="C2739" t="s">
        <v>52</v>
      </c>
      <c r="D2739">
        <v>1995</v>
      </c>
      <c r="E2739" t="s">
        <v>8624</v>
      </c>
      <c r="F2739">
        <v>5.7</v>
      </c>
      <c r="G2739">
        <v>30000</v>
      </c>
      <c r="H2739" t="s">
        <v>126</v>
      </c>
      <c r="I2739" t="s">
        <v>8625</v>
      </c>
      <c r="J2739" t="s">
        <v>112</v>
      </c>
      <c r="K2739" t="s">
        <v>30</v>
      </c>
      <c r="L2739">
        <v>22000000</v>
      </c>
      <c r="M2739">
        <v>9418365</v>
      </c>
      <c r="N2739" t="s">
        <v>61</v>
      </c>
      <c r="O2739">
        <v>98</v>
      </c>
      <c r="P2739" t="str">
        <f>IF(Table1[[#This Row],[score]]&gt;=8.5,"High",IF(Table1[[#This Row],[score]]&gt;=7,"Medium","Low"))</f>
        <v>Low</v>
      </c>
      <c r="Q2739" s="5">
        <f>Table1[[#This Row],[gross]]-Table1[[#This Row],[budget]]</f>
        <v>-12581635</v>
      </c>
      <c r="R2739" s="5" t="str">
        <f>IF(Table1[[#This Row],[Profit]]&gt;0,"Profit","Loss")</f>
        <v>Loss</v>
      </c>
      <c r="S2739" s="6" t="str">
        <f>FLOOR(Table1[[#This Row],[year]]-1900,10)+1900 &amp; "-" &amp; FLOOR(Table1[[#This Row],[year]]-1890,10)+1900</f>
        <v>1990-2000</v>
      </c>
      <c r="T2739" s="14" t="s">
        <v>21835</v>
      </c>
      <c r="AB2739" s="14"/>
    </row>
    <row r="2740" spans="1:28" hidden="1" x14ac:dyDescent="0.3">
      <c r="A2740" t="s">
        <v>8718</v>
      </c>
      <c r="B2740" t="s">
        <v>16</v>
      </c>
      <c r="C2740" t="s">
        <v>41</v>
      </c>
      <c r="D2740">
        <v>1995</v>
      </c>
      <c r="E2740" t="s">
        <v>8384</v>
      </c>
      <c r="F2740">
        <v>7.4</v>
      </c>
      <c r="G2740">
        <v>34000</v>
      </c>
      <c r="H2740" t="s">
        <v>4212</v>
      </c>
      <c r="I2740" t="s">
        <v>8719</v>
      </c>
      <c r="J2740" t="s">
        <v>6710</v>
      </c>
      <c r="K2740" t="s">
        <v>5762</v>
      </c>
      <c r="L2740">
        <v>7000000</v>
      </c>
      <c r="M2740">
        <v>8367636</v>
      </c>
      <c r="N2740" t="s">
        <v>3705</v>
      </c>
      <c r="O2740">
        <v>112</v>
      </c>
      <c r="P2740" t="str">
        <f>IF(Table1[[#This Row],[score]]&gt;=8.5,"High",IF(Table1[[#This Row],[score]]&gt;=7,"Medium","Low"))</f>
        <v>Medium</v>
      </c>
      <c r="Q2740" s="5">
        <f>Table1[[#This Row],[gross]]-Table1[[#This Row],[budget]]</f>
        <v>1367636</v>
      </c>
      <c r="R2740" s="5" t="str">
        <f>IF(Table1[[#This Row],[Profit]]&gt;0,"Profit","Loss")</f>
        <v>Profit</v>
      </c>
      <c r="S2740" s="6" t="str">
        <f>FLOOR(Table1[[#This Row],[year]]-1900,10)+1900 &amp; "-" &amp; FLOOR(Table1[[#This Row],[year]]-1890,10)+1900</f>
        <v>1990-2000</v>
      </c>
      <c r="T2740" s="14" t="s">
        <v>21835</v>
      </c>
      <c r="AB2740" s="14"/>
    </row>
    <row r="2741" spans="1:28" hidden="1" x14ac:dyDescent="0.3">
      <c r="A2741" t="s">
        <v>8669</v>
      </c>
      <c r="B2741" t="s">
        <v>16</v>
      </c>
      <c r="C2741" t="s">
        <v>34</v>
      </c>
      <c r="D2741">
        <v>1995</v>
      </c>
      <c r="E2741" t="s">
        <v>8382</v>
      </c>
      <c r="F2741">
        <v>6.3</v>
      </c>
      <c r="G2741">
        <v>40000</v>
      </c>
      <c r="H2741" t="s">
        <v>902</v>
      </c>
      <c r="I2741" t="s">
        <v>5568</v>
      </c>
      <c r="J2741" t="s">
        <v>5628</v>
      </c>
      <c r="K2741" t="s">
        <v>30</v>
      </c>
      <c r="L2741">
        <v>33000000</v>
      </c>
      <c r="M2741">
        <v>8175346</v>
      </c>
      <c r="N2741" t="s">
        <v>44</v>
      </c>
      <c r="O2741">
        <v>90</v>
      </c>
      <c r="P2741" t="str">
        <f>IF(Table1[[#This Row],[score]]&gt;=8.5,"High",IF(Table1[[#This Row],[score]]&gt;=7,"Medium","Low"))</f>
        <v>Low</v>
      </c>
      <c r="Q2741" s="5">
        <f>Table1[[#This Row],[gross]]-Table1[[#This Row],[budget]]</f>
        <v>-24824654</v>
      </c>
      <c r="R2741" s="5" t="str">
        <f>IF(Table1[[#This Row],[Profit]]&gt;0,"Profit","Loss")</f>
        <v>Loss</v>
      </c>
      <c r="S2741" s="6" t="str">
        <f>FLOOR(Table1[[#This Row],[year]]-1900,10)+1900 &amp; "-" &amp; FLOOR(Table1[[#This Row],[year]]-1890,10)+1900</f>
        <v>1990-2000</v>
      </c>
      <c r="T2741" s="14" t="s">
        <v>21835</v>
      </c>
      <c r="AB2741" s="14"/>
    </row>
    <row r="2742" spans="1:28" hidden="1" x14ac:dyDescent="0.3">
      <c r="A2742" t="s">
        <v>8530</v>
      </c>
      <c r="B2742" t="s">
        <v>16</v>
      </c>
      <c r="C2742" t="s">
        <v>34</v>
      </c>
      <c r="D2742">
        <v>1995</v>
      </c>
      <c r="E2742" t="s">
        <v>8349</v>
      </c>
      <c r="F2742">
        <v>7.2</v>
      </c>
      <c r="G2742">
        <v>68000</v>
      </c>
      <c r="H2742" t="s">
        <v>3845</v>
      </c>
      <c r="I2742" t="s">
        <v>1972</v>
      </c>
      <c r="J2742" t="s">
        <v>8017</v>
      </c>
      <c r="K2742" t="s">
        <v>30</v>
      </c>
      <c r="L2742">
        <v>42000000</v>
      </c>
      <c r="M2742">
        <v>7959291</v>
      </c>
      <c r="N2742" t="s">
        <v>8531</v>
      </c>
      <c r="O2742">
        <v>145</v>
      </c>
      <c r="P2742" t="str">
        <f>IF(Table1[[#This Row],[score]]&gt;=8.5,"High",IF(Table1[[#This Row],[score]]&gt;=7,"Medium","Low"))</f>
        <v>Medium</v>
      </c>
      <c r="Q2742" s="5">
        <f>Table1[[#This Row],[gross]]-Table1[[#This Row],[budget]]</f>
        <v>-34040709</v>
      </c>
      <c r="R2742" s="5" t="str">
        <f>IF(Table1[[#This Row],[Profit]]&gt;0,"Profit","Loss")</f>
        <v>Loss</v>
      </c>
      <c r="S2742" s="6" t="str">
        <f>FLOOR(Table1[[#This Row],[year]]-1900,10)+1900 &amp; "-" &amp; FLOOR(Table1[[#This Row],[year]]-1890,10)+1900</f>
        <v>1990-2000</v>
      </c>
      <c r="T2742" s="14" t="s">
        <v>21835</v>
      </c>
      <c r="AB2742" s="14"/>
    </row>
    <row r="2743" spans="1:28" hidden="1" x14ac:dyDescent="0.3">
      <c r="A2743" t="s">
        <v>8769</v>
      </c>
      <c r="B2743" t="s">
        <v>1974</v>
      </c>
      <c r="C2743" t="s">
        <v>25</v>
      </c>
      <c r="D2743">
        <v>1995</v>
      </c>
      <c r="E2743" t="s">
        <v>7062</v>
      </c>
      <c r="F2743">
        <v>5.6</v>
      </c>
      <c r="G2743">
        <v>5700</v>
      </c>
      <c r="H2743" t="s">
        <v>4596</v>
      </c>
      <c r="I2743" t="s">
        <v>8770</v>
      </c>
      <c r="J2743" t="s">
        <v>7354</v>
      </c>
      <c r="K2743" t="s">
        <v>30</v>
      </c>
      <c r="L2743">
        <f>20500000</f>
        <v>20500000</v>
      </c>
      <c r="M2743">
        <v>7919823</v>
      </c>
      <c r="N2743" t="s">
        <v>180</v>
      </c>
      <c r="O2743">
        <v>90</v>
      </c>
      <c r="P2743" t="str">
        <f>IF(Table1[[#This Row],[score]]&gt;=8.5,"High",IF(Table1[[#This Row],[score]]&gt;=7,"Medium","Low"))</f>
        <v>Low</v>
      </c>
      <c r="Q2743" s="5">
        <f>Table1[[#This Row],[gross]]-Table1[[#This Row],[budget]]</f>
        <v>-12580177</v>
      </c>
      <c r="R2743" s="5" t="str">
        <f>IF(Table1[[#This Row],[Profit]]&gt;0,"Profit","Loss")</f>
        <v>Loss</v>
      </c>
      <c r="S2743" s="6" t="str">
        <f>FLOOR(Table1[[#This Row],[year]]-1900,10)+1900 &amp; "-" &amp; FLOOR(Table1[[#This Row],[year]]-1890,10)+1900</f>
        <v>1990-2000</v>
      </c>
      <c r="T2743" s="14" t="s">
        <v>21835</v>
      </c>
      <c r="AB2743" s="14"/>
    </row>
    <row r="2744" spans="1:28" hidden="1" x14ac:dyDescent="0.3">
      <c r="A2744" t="s">
        <v>8804</v>
      </c>
      <c r="B2744" t="s">
        <v>16</v>
      </c>
      <c r="C2744" t="s">
        <v>17</v>
      </c>
      <c r="D2744">
        <v>1995</v>
      </c>
      <c r="E2744" t="s">
        <v>8298</v>
      </c>
      <c r="F2744">
        <v>6.4</v>
      </c>
      <c r="G2744">
        <v>5600</v>
      </c>
      <c r="H2744" t="s">
        <v>2864</v>
      </c>
      <c r="I2744" t="s">
        <v>8805</v>
      </c>
      <c r="J2744" t="s">
        <v>1190</v>
      </c>
      <c r="K2744" t="s">
        <v>30</v>
      </c>
      <c r="L2744">
        <v>17000000</v>
      </c>
      <c r="M2744">
        <v>7603766</v>
      </c>
      <c r="N2744" t="s">
        <v>44</v>
      </c>
      <c r="O2744">
        <v>111</v>
      </c>
      <c r="P2744" t="str">
        <f>IF(Table1[[#This Row],[score]]&gt;=8.5,"High",IF(Table1[[#This Row],[score]]&gt;=7,"Medium","Low"))</f>
        <v>Low</v>
      </c>
      <c r="Q2744" s="5">
        <f>Table1[[#This Row],[gross]]-Table1[[#This Row],[budget]]</f>
        <v>-9396234</v>
      </c>
      <c r="R2744" s="5" t="str">
        <f>IF(Table1[[#This Row],[Profit]]&gt;0,"Profit","Loss")</f>
        <v>Loss</v>
      </c>
      <c r="S2744" s="6" t="str">
        <f>FLOOR(Table1[[#This Row],[year]]-1900,10)+1900 &amp; "-" &amp; FLOOR(Table1[[#This Row],[year]]-1890,10)+1900</f>
        <v>1990-2000</v>
      </c>
      <c r="T2744" s="14" t="s">
        <v>21835</v>
      </c>
      <c r="AB2744" s="14"/>
    </row>
    <row r="2745" spans="1:28" hidden="1" x14ac:dyDescent="0.3">
      <c r="A2745" t="s">
        <v>8451</v>
      </c>
      <c r="B2745" t="s">
        <v>1974</v>
      </c>
      <c r="C2745" t="s">
        <v>41</v>
      </c>
      <c r="D2745">
        <v>1995</v>
      </c>
      <c r="E2745" t="s">
        <v>8452</v>
      </c>
      <c r="F2745">
        <v>6.2</v>
      </c>
      <c r="G2745">
        <v>66000</v>
      </c>
      <c r="H2745" t="s">
        <v>8252</v>
      </c>
      <c r="I2745" t="s">
        <v>8453</v>
      </c>
      <c r="J2745" t="s">
        <v>8454</v>
      </c>
      <c r="K2745" t="s">
        <v>30</v>
      </c>
      <c r="L2745">
        <v>20000000</v>
      </c>
      <c r="M2745">
        <v>7563728</v>
      </c>
      <c r="N2745" t="s">
        <v>80</v>
      </c>
      <c r="O2745">
        <v>105</v>
      </c>
      <c r="P2745" t="str">
        <f>IF(Table1[[#This Row],[score]]&gt;=8.5,"High",IF(Table1[[#This Row],[score]]&gt;=7,"Medium","Low"))</f>
        <v>Low</v>
      </c>
      <c r="Q2745" s="5">
        <f>Table1[[#This Row],[gross]]-Table1[[#This Row],[budget]]</f>
        <v>-12436272</v>
      </c>
      <c r="R2745" s="5" t="str">
        <f>IF(Table1[[#This Row],[Profit]]&gt;0,"Profit","Loss")</f>
        <v>Loss</v>
      </c>
      <c r="S2745" s="6" t="str">
        <f>FLOOR(Table1[[#This Row],[year]]-1900,10)+1900 &amp; "-" &amp; FLOOR(Table1[[#This Row],[year]]-1890,10)+1900</f>
        <v>1990-2000</v>
      </c>
      <c r="T2745" s="14" t="s">
        <v>21835</v>
      </c>
      <c r="AB2745" s="14"/>
    </row>
    <row r="2746" spans="1:28" hidden="1" x14ac:dyDescent="0.3">
      <c r="A2746" t="s">
        <v>8885</v>
      </c>
      <c r="B2746" t="s">
        <v>33</v>
      </c>
      <c r="C2746" t="s">
        <v>25</v>
      </c>
      <c r="D2746">
        <v>1995</v>
      </c>
      <c r="E2746" t="s">
        <v>7656</v>
      </c>
      <c r="F2746">
        <v>5.8</v>
      </c>
      <c r="G2746">
        <v>3900</v>
      </c>
      <c r="H2746" t="s">
        <v>2906</v>
      </c>
      <c r="I2746" t="s">
        <v>8886</v>
      </c>
      <c r="J2746" t="s">
        <v>3527</v>
      </c>
      <c r="K2746" t="s">
        <v>30</v>
      </c>
      <c r="L2746">
        <f>20500000</f>
        <v>20500000</v>
      </c>
      <c r="M2746">
        <v>7506759</v>
      </c>
      <c r="N2746" t="s">
        <v>8887</v>
      </c>
      <c r="O2746">
        <v>84</v>
      </c>
      <c r="P2746" t="str">
        <f>IF(Table1[[#This Row],[score]]&gt;=8.5,"High",IF(Table1[[#This Row],[score]]&gt;=7,"Medium","Low"))</f>
        <v>Low</v>
      </c>
      <c r="Q2746" s="5">
        <f>Table1[[#This Row],[gross]]-Table1[[#This Row],[budget]]</f>
        <v>-12993241</v>
      </c>
      <c r="R2746" s="5" t="str">
        <f>IF(Table1[[#This Row],[Profit]]&gt;0,"Profit","Loss")</f>
        <v>Loss</v>
      </c>
      <c r="S2746" s="6" t="str">
        <f>FLOOR(Table1[[#This Row],[year]]-1900,10)+1900 &amp; "-" &amp; FLOOR(Table1[[#This Row],[year]]-1890,10)+1900</f>
        <v>1990-2000</v>
      </c>
      <c r="T2746" s="14" t="s">
        <v>21835</v>
      </c>
      <c r="AB2746" s="14"/>
    </row>
    <row r="2747" spans="1:28" hidden="1" x14ac:dyDescent="0.3">
      <c r="A2747" t="s">
        <v>8388</v>
      </c>
      <c r="B2747" t="s">
        <v>500</v>
      </c>
      <c r="C2747" t="s">
        <v>17</v>
      </c>
      <c r="D2747">
        <v>1995</v>
      </c>
      <c r="E2747" t="s">
        <v>8389</v>
      </c>
      <c r="F2747">
        <v>7.1</v>
      </c>
      <c r="G2747">
        <v>75000</v>
      </c>
      <c r="H2747" t="s">
        <v>8390</v>
      </c>
      <c r="I2747" t="s">
        <v>8391</v>
      </c>
      <c r="J2747" t="s">
        <v>8392</v>
      </c>
      <c r="K2747" t="s">
        <v>30</v>
      </c>
      <c r="L2747">
        <v>1500000</v>
      </c>
      <c r="M2747">
        <v>7412216</v>
      </c>
      <c r="N2747" t="s">
        <v>8393</v>
      </c>
      <c r="O2747">
        <v>91</v>
      </c>
      <c r="P2747" t="str">
        <f>IF(Table1[[#This Row],[score]]&gt;=8.5,"High",IF(Table1[[#This Row],[score]]&gt;=7,"Medium","Low"))</f>
        <v>Medium</v>
      </c>
      <c r="Q2747" s="5">
        <f>Table1[[#This Row],[gross]]-Table1[[#This Row],[budget]]</f>
        <v>5912216</v>
      </c>
      <c r="R2747" s="5" t="str">
        <f>IF(Table1[[#This Row],[Profit]]&gt;0,"Profit","Loss")</f>
        <v>Profit</v>
      </c>
      <c r="S2747" s="6" t="str">
        <f>FLOOR(Table1[[#This Row],[year]]-1900,10)+1900 &amp; "-" &amp; FLOOR(Table1[[#This Row],[year]]-1890,10)+1900</f>
        <v>1990-2000</v>
      </c>
      <c r="T2747" s="14" t="s">
        <v>21835</v>
      </c>
      <c r="AB2747" s="14"/>
    </row>
    <row r="2748" spans="1:28" hidden="1" x14ac:dyDescent="0.3">
      <c r="A2748" t="s">
        <v>8855</v>
      </c>
      <c r="B2748" t="s">
        <v>33</v>
      </c>
      <c r="C2748" t="s">
        <v>17</v>
      </c>
      <c r="D2748">
        <v>1995</v>
      </c>
      <c r="E2748" t="s">
        <v>8542</v>
      </c>
      <c r="F2748">
        <v>6.1</v>
      </c>
      <c r="G2748">
        <v>2900</v>
      </c>
      <c r="H2748" t="s">
        <v>1517</v>
      </c>
      <c r="I2748" t="s">
        <v>2886</v>
      </c>
      <c r="J2748" t="s">
        <v>2014</v>
      </c>
      <c r="K2748" t="s">
        <v>30</v>
      </c>
      <c r="L2748">
        <v>10000000</v>
      </c>
      <c r="M2748">
        <v>7027517</v>
      </c>
      <c r="N2748" t="s">
        <v>8856</v>
      </c>
      <c r="O2748">
        <v>115</v>
      </c>
      <c r="P2748" t="str">
        <f>IF(Table1[[#This Row],[score]]&gt;=8.5,"High",IF(Table1[[#This Row],[score]]&gt;=7,"Medium","Low"))</f>
        <v>Low</v>
      </c>
      <c r="Q2748" s="5">
        <f>Table1[[#This Row],[gross]]-Table1[[#This Row],[budget]]</f>
        <v>-2972483</v>
      </c>
      <c r="R2748" s="5" t="str">
        <f>IF(Table1[[#This Row],[Profit]]&gt;0,"Profit","Loss")</f>
        <v>Loss</v>
      </c>
      <c r="S2748" s="6" t="str">
        <f>FLOOR(Table1[[#This Row],[year]]-1900,10)+1900 &amp; "-" &amp; FLOOR(Table1[[#This Row],[year]]-1890,10)+1900</f>
        <v>1990-2000</v>
      </c>
      <c r="T2748" s="14" t="s">
        <v>21835</v>
      </c>
      <c r="AB2748" s="14"/>
    </row>
    <row r="2749" spans="1:28" hidden="1" x14ac:dyDescent="0.3">
      <c r="A2749" t="s">
        <v>8777</v>
      </c>
      <c r="B2749" t="s">
        <v>33</v>
      </c>
      <c r="C2749" t="s">
        <v>25</v>
      </c>
      <c r="D2749">
        <v>1995</v>
      </c>
      <c r="E2749" t="s">
        <v>8464</v>
      </c>
      <c r="F2749">
        <v>7</v>
      </c>
      <c r="G2749">
        <v>5000</v>
      </c>
      <c r="H2749" t="s">
        <v>3958</v>
      </c>
      <c r="I2749" t="s">
        <v>3958</v>
      </c>
      <c r="J2749" t="s">
        <v>1474</v>
      </c>
      <c r="K2749" t="s">
        <v>30</v>
      </c>
      <c r="L2749">
        <f>20500000</f>
        <v>20500000</v>
      </c>
      <c r="M2749">
        <v>7024389</v>
      </c>
      <c r="N2749" t="s">
        <v>4109</v>
      </c>
      <c r="O2749">
        <v>118</v>
      </c>
      <c r="P2749" t="str">
        <f>IF(Table1[[#This Row],[score]]&gt;=8.5,"High",IF(Table1[[#This Row],[score]]&gt;=7,"Medium","Low"))</f>
        <v>Medium</v>
      </c>
      <c r="Q2749" s="5">
        <f>Table1[[#This Row],[gross]]-Table1[[#This Row],[budget]]</f>
        <v>-13475611</v>
      </c>
      <c r="R2749" s="5" t="str">
        <f>IF(Table1[[#This Row],[Profit]]&gt;0,"Profit","Loss")</f>
        <v>Loss</v>
      </c>
      <c r="S2749" s="6" t="str">
        <f>FLOOR(Table1[[#This Row],[year]]-1900,10)+1900 &amp; "-" &amp; FLOOR(Table1[[#This Row],[year]]-1890,10)+1900</f>
        <v>1990-2000</v>
      </c>
      <c r="T2749" s="14" t="s">
        <v>21835</v>
      </c>
      <c r="AB2749" s="14"/>
    </row>
    <row r="2750" spans="1:28" hidden="1" x14ac:dyDescent="0.3">
      <c r="A2750" t="s">
        <v>8832</v>
      </c>
      <c r="B2750" t="s">
        <v>16</v>
      </c>
      <c r="C2750" t="s">
        <v>104</v>
      </c>
      <c r="D2750">
        <v>1995</v>
      </c>
      <c r="E2750" t="s">
        <v>8403</v>
      </c>
      <c r="F2750">
        <v>5.2</v>
      </c>
      <c r="G2750">
        <v>6400</v>
      </c>
      <c r="H2750" t="s">
        <v>8833</v>
      </c>
      <c r="I2750" t="s">
        <v>8834</v>
      </c>
      <c r="J2750" t="s">
        <v>4813</v>
      </c>
      <c r="K2750" t="s">
        <v>30</v>
      </c>
      <c r="L2750">
        <v>6400000</v>
      </c>
      <c r="M2750">
        <v>6858261</v>
      </c>
      <c r="N2750" t="s">
        <v>2075</v>
      </c>
      <c r="O2750">
        <v>86</v>
      </c>
      <c r="P2750" t="str">
        <f>IF(Table1[[#This Row],[score]]&gt;=8.5,"High",IF(Table1[[#This Row],[score]]&gt;=7,"Medium","Low"))</f>
        <v>Low</v>
      </c>
      <c r="Q2750" s="5">
        <f>Table1[[#This Row],[gross]]-Table1[[#This Row],[budget]]</f>
        <v>458261</v>
      </c>
      <c r="R2750" s="5" t="str">
        <f>IF(Table1[[#This Row],[Profit]]&gt;0,"Profit","Loss")</f>
        <v>Profit</v>
      </c>
      <c r="S2750" s="6" t="str">
        <f>FLOOR(Table1[[#This Row],[year]]-1900,10)+1900 &amp; "-" &amp; FLOOR(Table1[[#This Row],[year]]-1890,10)+1900</f>
        <v>1990-2000</v>
      </c>
      <c r="T2750" s="14" t="s">
        <v>21835</v>
      </c>
      <c r="AB2750" s="14"/>
    </row>
    <row r="2751" spans="1:28" hidden="1" x14ac:dyDescent="0.3">
      <c r="A2751" t="s">
        <v>8892</v>
      </c>
      <c r="B2751" t="s">
        <v>16</v>
      </c>
      <c r="C2751" t="s">
        <v>17</v>
      </c>
      <c r="D2751">
        <v>1995</v>
      </c>
      <c r="E2751" t="s">
        <v>8757</v>
      </c>
      <c r="F2751">
        <v>6.4</v>
      </c>
      <c r="G2751">
        <v>2300</v>
      </c>
      <c r="H2751" t="s">
        <v>3081</v>
      </c>
      <c r="I2751" t="s">
        <v>8893</v>
      </c>
      <c r="J2751" t="s">
        <v>8894</v>
      </c>
      <c r="K2751" t="s">
        <v>22</v>
      </c>
      <c r="L2751">
        <f>20500000</f>
        <v>20500000</v>
      </c>
      <c r="M2751">
        <v>6834525</v>
      </c>
      <c r="N2751" t="s">
        <v>7290</v>
      </c>
      <c r="O2751">
        <v>124</v>
      </c>
      <c r="P2751" t="str">
        <f>IF(Table1[[#This Row],[score]]&gt;=8.5,"High",IF(Table1[[#This Row],[score]]&gt;=7,"Medium","Low"))</f>
        <v>Low</v>
      </c>
      <c r="Q2751" s="5">
        <f>Table1[[#This Row],[gross]]-Table1[[#This Row],[budget]]</f>
        <v>-13665475</v>
      </c>
      <c r="R2751" s="5" t="str">
        <f>IF(Table1[[#This Row],[Profit]]&gt;0,"Profit","Loss")</f>
        <v>Loss</v>
      </c>
      <c r="S2751" s="6" t="str">
        <f>FLOOR(Table1[[#This Row],[year]]-1900,10)+1900 &amp; "-" &amp; FLOOR(Table1[[#This Row],[year]]-1890,10)+1900</f>
        <v>1990-2000</v>
      </c>
      <c r="T2751" s="14" t="s">
        <v>21835</v>
      </c>
      <c r="AB2751" s="14"/>
    </row>
    <row r="2752" spans="1:28" hidden="1" x14ac:dyDescent="0.3">
      <c r="A2752" t="s">
        <v>8747</v>
      </c>
      <c r="B2752" t="s">
        <v>16</v>
      </c>
      <c r="C2752" t="s">
        <v>34</v>
      </c>
      <c r="D2752">
        <v>1995</v>
      </c>
      <c r="E2752" t="s">
        <v>8098</v>
      </c>
      <c r="F2752">
        <v>6</v>
      </c>
      <c r="G2752">
        <v>4900</v>
      </c>
      <c r="H2752" t="s">
        <v>5603</v>
      </c>
      <c r="I2752" t="s">
        <v>5603</v>
      </c>
      <c r="J2752" t="s">
        <v>2191</v>
      </c>
      <c r="K2752" t="s">
        <v>30</v>
      </c>
      <c r="L2752">
        <v>20000000</v>
      </c>
      <c r="M2752">
        <v>6609661</v>
      </c>
      <c r="N2752" t="s">
        <v>61</v>
      </c>
      <c r="O2752">
        <v>110</v>
      </c>
      <c r="P2752" t="str">
        <f>IF(Table1[[#This Row],[score]]&gt;=8.5,"High",IF(Table1[[#This Row],[score]]&gt;=7,"Medium","Low"))</f>
        <v>Low</v>
      </c>
      <c r="Q2752" s="5">
        <f>Table1[[#This Row],[gross]]-Table1[[#This Row],[budget]]</f>
        <v>-13390339</v>
      </c>
      <c r="R2752" s="5" t="str">
        <f>IF(Table1[[#This Row],[Profit]]&gt;0,"Profit","Loss")</f>
        <v>Loss</v>
      </c>
      <c r="S2752" s="6" t="str">
        <f>FLOOR(Table1[[#This Row],[year]]-1900,10)+1900 &amp; "-" &amp; FLOOR(Table1[[#This Row],[year]]-1890,10)+1900</f>
        <v>1990-2000</v>
      </c>
      <c r="T2752" s="14" t="s">
        <v>21835</v>
      </c>
      <c r="AB2752" s="14"/>
    </row>
    <row r="2753" spans="1:28" hidden="1" x14ac:dyDescent="0.3">
      <c r="A2753" t="s">
        <v>8652</v>
      </c>
      <c r="B2753" t="s">
        <v>16</v>
      </c>
      <c r="C2753" t="s">
        <v>41</v>
      </c>
      <c r="D2753">
        <v>1995</v>
      </c>
      <c r="E2753" t="s">
        <v>8561</v>
      </c>
      <c r="F2753">
        <v>7</v>
      </c>
      <c r="G2753">
        <v>39000</v>
      </c>
      <c r="H2753" t="s">
        <v>289</v>
      </c>
      <c r="I2753" t="s">
        <v>289</v>
      </c>
      <c r="J2753" t="s">
        <v>289</v>
      </c>
      <c r="K2753" t="s">
        <v>30</v>
      </c>
      <c r="L2753">
        <v>15000000</v>
      </c>
      <c r="M2753">
        <v>6468498</v>
      </c>
      <c r="N2753" t="s">
        <v>8653</v>
      </c>
      <c r="O2753">
        <v>95</v>
      </c>
      <c r="P2753" t="str">
        <f>IF(Table1[[#This Row],[score]]&gt;=8.5,"High",IF(Table1[[#This Row],[score]]&gt;=7,"Medium","Low"))</f>
        <v>Medium</v>
      </c>
      <c r="Q2753" s="5">
        <f>Table1[[#This Row],[gross]]-Table1[[#This Row],[budget]]</f>
        <v>-8531502</v>
      </c>
      <c r="R2753" s="5" t="str">
        <f>IF(Table1[[#This Row],[Profit]]&gt;0,"Profit","Loss")</f>
        <v>Loss</v>
      </c>
      <c r="S2753" s="6" t="str">
        <f>FLOOR(Table1[[#This Row],[year]]-1900,10)+1900 &amp; "-" &amp; FLOOR(Table1[[#This Row],[year]]-1890,10)+1900</f>
        <v>1990-2000</v>
      </c>
      <c r="T2753" s="14" t="s">
        <v>21835</v>
      </c>
      <c r="AB2753" s="14"/>
    </row>
    <row r="2754" spans="1:28" hidden="1" x14ac:dyDescent="0.3">
      <c r="A2754" t="s">
        <v>8713</v>
      </c>
      <c r="B2754" t="s">
        <v>33</v>
      </c>
      <c r="C2754" t="s">
        <v>25</v>
      </c>
      <c r="D2754">
        <v>1995</v>
      </c>
      <c r="E2754" t="s">
        <v>8659</v>
      </c>
      <c r="F2754">
        <v>6</v>
      </c>
      <c r="G2754">
        <v>4200</v>
      </c>
      <c r="H2754" t="s">
        <v>8714</v>
      </c>
      <c r="I2754" t="s">
        <v>8715</v>
      </c>
      <c r="J2754" t="s">
        <v>8478</v>
      </c>
      <c r="K2754" t="s">
        <v>195</v>
      </c>
      <c r="L2754">
        <f>20500000</f>
        <v>20500000</v>
      </c>
      <c r="M2754">
        <v>6029091</v>
      </c>
      <c r="N2754" t="s">
        <v>61</v>
      </c>
      <c r="O2754">
        <v>93</v>
      </c>
      <c r="P2754" t="str">
        <f>IF(Table1[[#This Row],[score]]&gt;=8.5,"High",IF(Table1[[#This Row],[score]]&gt;=7,"Medium","Low"))</f>
        <v>Low</v>
      </c>
      <c r="Q2754" s="5">
        <f>Table1[[#This Row],[gross]]-Table1[[#This Row],[budget]]</f>
        <v>-14470909</v>
      </c>
      <c r="R2754" s="5" t="str">
        <f>IF(Table1[[#This Row],[Profit]]&gt;0,"Profit","Loss")</f>
        <v>Loss</v>
      </c>
      <c r="S2754" s="6" t="str">
        <f>FLOOR(Table1[[#This Row],[year]]-1900,10)+1900 &amp; "-" &amp; FLOOR(Table1[[#This Row],[year]]-1890,10)+1900</f>
        <v>1990-2000</v>
      </c>
      <c r="T2754" s="14" t="s">
        <v>21835</v>
      </c>
      <c r="AB2754" s="14"/>
    </row>
    <row r="2755" spans="1:28" hidden="1" x14ac:dyDescent="0.3">
      <c r="A2755" t="s">
        <v>8890</v>
      </c>
      <c r="B2755" t="s">
        <v>16</v>
      </c>
      <c r="C2755" t="s">
        <v>34</v>
      </c>
      <c r="D2755">
        <v>1995</v>
      </c>
      <c r="E2755" t="s">
        <v>8098</v>
      </c>
      <c r="F2755">
        <v>4.9000000000000004</v>
      </c>
      <c r="G2755">
        <v>759</v>
      </c>
      <c r="H2755" t="s">
        <v>8891</v>
      </c>
      <c r="I2755" t="s">
        <v>8891</v>
      </c>
      <c r="J2755" t="s">
        <v>8144</v>
      </c>
      <c r="K2755" t="s">
        <v>30</v>
      </c>
      <c r="L2755">
        <v>15000000</v>
      </c>
      <c r="M2755">
        <v>6014341</v>
      </c>
      <c r="N2755" t="s">
        <v>7985</v>
      </c>
      <c r="O2755">
        <v>88</v>
      </c>
      <c r="P2755" t="str">
        <f>IF(Table1[[#This Row],[score]]&gt;=8.5,"High",IF(Table1[[#This Row],[score]]&gt;=7,"Medium","Low"))</f>
        <v>Low</v>
      </c>
      <c r="Q2755" s="5">
        <f>Table1[[#This Row],[gross]]-Table1[[#This Row],[budget]]</f>
        <v>-8985659</v>
      </c>
      <c r="R2755" s="5" t="str">
        <f>IF(Table1[[#This Row],[Profit]]&gt;0,"Profit","Loss")</f>
        <v>Loss</v>
      </c>
      <c r="S2755" s="6" t="str">
        <f>FLOOR(Table1[[#This Row],[year]]-1900,10)+1900 &amp; "-" &amp; FLOOR(Table1[[#This Row],[year]]-1890,10)+1900</f>
        <v>1990-2000</v>
      </c>
      <c r="T2755" s="14" t="s">
        <v>21835</v>
      </c>
      <c r="AB2755" s="14"/>
    </row>
    <row r="2756" spans="1:28" hidden="1" x14ac:dyDescent="0.3">
      <c r="A2756" t="s">
        <v>8414</v>
      </c>
      <c r="B2756" t="s">
        <v>16</v>
      </c>
      <c r="C2756" t="s">
        <v>17</v>
      </c>
      <c r="D2756">
        <v>1995</v>
      </c>
      <c r="E2756" t="s">
        <v>8049</v>
      </c>
      <c r="F2756">
        <v>8.1</v>
      </c>
      <c r="G2756">
        <v>282000</v>
      </c>
      <c r="H2756" t="s">
        <v>5696</v>
      </c>
      <c r="I2756" t="s">
        <v>5696</v>
      </c>
      <c r="J2756" t="s">
        <v>2612</v>
      </c>
      <c r="K2756" t="s">
        <v>30</v>
      </c>
      <c r="L2756" s="5">
        <v>2500000</v>
      </c>
      <c r="M2756" s="5">
        <v>5987386</v>
      </c>
      <c r="N2756" t="s">
        <v>5059</v>
      </c>
      <c r="O2756">
        <v>101</v>
      </c>
      <c r="P2756" t="str">
        <f>IF(Table1[[#This Row],[score]]&gt;=8.5,"High",IF(Table1[[#This Row],[score]]&gt;=7,"Medium","Low"))</f>
        <v>Medium</v>
      </c>
      <c r="Q2756" s="5">
        <f>Table1[[#This Row],[gross]]-Table1[[#This Row],[budget]]</f>
        <v>3487386</v>
      </c>
      <c r="R2756" s="5" t="str">
        <f>IF(Table1[[#This Row],[Profit]]&gt;0,"Profit","Loss")</f>
        <v>Profit</v>
      </c>
      <c r="S2756" s="6" t="str">
        <f>FLOOR(Table1[[#This Row],[year]]-1900,10)+1900 &amp; "-" &amp; FLOOR(Table1[[#This Row],[year]]-1890,10)+1900</f>
        <v>1990-2000</v>
      </c>
      <c r="T2756" s="14" t="s">
        <v>21835</v>
      </c>
      <c r="AB2756" s="14"/>
    </row>
    <row r="2757" spans="1:28" hidden="1" x14ac:dyDescent="0.3">
      <c r="A2757" t="s">
        <v>8884</v>
      </c>
      <c r="B2757" t="s">
        <v>16</v>
      </c>
      <c r="C2757" t="s">
        <v>34</v>
      </c>
      <c r="D2757">
        <v>1995</v>
      </c>
      <c r="E2757" t="s">
        <v>7656</v>
      </c>
      <c r="F2757">
        <v>6.6</v>
      </c>
      <c r="G2757">
        <v>4900</v>
      </c>
      <c r="H2757" t="s">
        <v>518</v>
      </c>
      <c r="I2757" t="s">
        <v>1087</v>
      </c>
      <c r="J2757" t="s">
        <v>8339</v>
      </c>
      <c r="K2757" t="s">
        <v>22</v>
      </c>
      <c r="L2757">
        <v>23000000</v>
      </c>
      <c r="M2757">
        <v>5750110</v>
      </c>
      <c r="N2757" t="s">
        <v>5059</v>
      </c>
      <c r="O2757">
        <v>100</v>
      </c>
      <c r="P2757" t="str">
        <f>IF(Table1[[#This Row],[score]]&gt;=8.5,"High",IF(Table1[[#This Row],[score]]&gt;=7,"Medium","Low"))</f>
        <v>Low</v>
      </c>
      <c r="Q2757" s="5">
        <f>Table1[[#This Row],[gross]]-Table1[[#This Row],[budget]]</f>
        <v>-17249890</v>
      </c>
      <c r="R2757" s="5" t="str">
        <f>IF(Table1[[#This Row],[Profit]]&gt;0,"Profit","Loss")</f>
        <v>Loss</v>
      </c>
      <c r="S2757" s="6" t="str">
        <f>FLOOR(Table1[[#This Row],[year]]-1900,10)+1900 &amp; "-" &amp; FLOOR(Table1[[#This Row],[year]]-1890,10)+1900</f>
        <v>1990-2000</v>
      </c>
      <c r="T2757" s="14" t="s">
        <v>21835</v>
      </c>
      <c r="AB2757" s="14"/>
    </row>
    <row r="2758" spans="1:28" hidden="1" x14ac:dyDescent="0.3">
      <c r="A2758" t="s">
        <v>8693</v>
      </c>
      <c r="B2758" t="s">
        <v>16</v>
      </c>
      <c r="C2758" t="s">
        <v>52</v>
      </c>
      <c r="D2758">
        <v>1995</v>
      </c>
      <c r="E2758" t="s">
        <v>8420</v>
      </c>
      <c r="F2758">
        <v>6.4</v>
      </c>
      <c r="G2758">
        <v>26000</v>
      </c>
      <c r="H2758" t="s">
        <v>8694</v>
      </c>
      <c r="I2758" t="s">
        <v>5600</v>
      </c>
      <c r="J2758" t="s">
        <v>1783</v>
      </c>
      <c r="K2758" t="s">
        <v>195</v>
      </c>
      <c r="L2758">
        <v>20000000</v>
      </c>
      <c r="M2758">
        <v>5711695</v>
      </c>
      <c r="N2758" t="s">
        <v>8695</v>
      </c>
      <c r="O2758">
        <v>108</v>
      </c>
      <c r="P2758" t="str">
        <f>IF(Table1[[#This Row],[score]]&gt;=8.5,"High",IF(Table1[[#This Row],[score]]&gt;=7,"Medium","Low"))</f>
        <v>Low</v>
      </c>
      <c r="Q2758" s="5">
        <f>Table1[[#This Row],[gross]]-Table1[[#This Row],[budget]]</f>
        <v>-14288305</v>
      </c>
      <c r="R2758" s="5" t="str">
        <f>IF(Table1[[#This Row],[Profit]]&gt;0,"Profit","Loss")</f>
        <v>Loss</v>
      </c>
      <c r="S2758" s="6" t="str">
        <f>FLOOR(Table1[[#This Row],[year]]-1900,10)+1900 &amp; "-" &amp; FLOOR(Table1[[#This Row],[year]]-1890,10)+1900</f>
        <v>1990-2000</v>
      </c>
      <c r="T2758" s="14" t="s">
        <v>21835</v>
      </c>
      <c r="AB2758" s="14"/>
    </row>
    <row r="2759" spans="1:28" hidden="1" x14ac:dyDescent="0.3">
      <c r="A2759" t="s">
        <v>8872</v>
      </c>
      <c r="B2759" t="s">
        <v>1974</v>
      </c>
      <c r="C2759" t="s">
        <v>41</v>
      </c>
      <c r="D2759">
        <v>1995</v>
      </c>
      <c r="E2759" t="s">
        <v>8049</v>
      </c>
      <c r="F2759">
        <v>5.4</v>
      </c>
      <c r="G2759">
        <v>3100</v>
      </c>
      <c r="H2759" t="s">
        <v>8873</v>
      </c>
      <c r="I2759" t="s">
        <v>8873</v>
      </c>
      <c r="J2759" t="s">
        <v>8874</v>
      </c>
      <c r="K2759" t="s">
        <v>30</v>
      </c>
      <c r="L2759">
        <f>20500000</f>
        <v>20500000</v>
      </c>
      <c r="M2759">
        <v>5221281</v>
      </c>
      <c r="N2759" t="s">
        <v>8875</v>
      </c>
      <c r="O2759">
        <v>95</v>
      </c>
      <c r="P2759" t="str">
        <f>IF(Table1[[#This Row],[score]]&gt;=8.5,"High",IF(Table1[[#This Row],[score]]&gt;=7,"Medium","Low"))</f>
        <v>Low</v>
      </c>
      <c r="Q2759" s="5">
        <f>Table1[[#This Row],[gross]]-Table1[[#This Row],[budget]]</f>
        <v>-15278719</v>
      </c>
      <c r="R2759" s="5" t="str">
        <f>IF(Table1[[#This Row],[Profit]]&gt;0,"Profit","Loss")</f>
        <v>Loss</v>
      </c>
      <c r="S2759" s="6" t="str">
        <f>FLOOR(Table1[[#This Row],[year]]-1900,10)+1900 &amp; "-" &amp; FLOOR(Table1[[#This Row],[year]]-1890,10)+1900</f>
        <v>1990-2000</v>
      </c>
      <c r="T2759" s="14" t="s">
        <v>21835</v>
      </c>
      <c r="AB2759" s="14"/>
    </row>
    <row r="2760" spans="1:28" hidden="1" x14ac:dyDescent="0.3">
      <c r="A2760" t="s">
        <v>8835</v>
      </c>
      <c r="B2760" t="s">
        <v>1974</v>
      </c>
      <c r="C2760" t="s">
        <v>34</v>
      </c>
      <c r="D2760">
        <v>1995</v>
      </c>
      <c r="E2760" t="s">
        <v>8624</v>
      </c>
      <c r="F2760">
        <v>4.2</v>
      </c>
      <c r="G2760">
        <v>3200</v>
      </c>
      <c r="H2760" t="s">
        <v>4838</v>
      </c>
      <c r="I2760" t="s">
        <v>4838</v>
      </c>
      <c r="J2760" t="s">
        <v>327</v>
      </c>
      <c r="K2760" t="s">
        <v>30</v>
      </c>
      <c r="L2760">
        <v>6000000</v>
      </c>
      <c r="M2760">
        <v>5093707</v>
      </c>
      <c r="N2760" t="s">
        <v>6711</v>
      </c>
      <c r="O2760">
        <v>86</v>
      </c>
      <c r="P2760" t="str">
        <f>IF(Table1[[#This Row],[score]]&gt;=8.5,"High",IF(Table1[[#This Row],[score]]&gt;=7,"Medium","Low"))</f>
        <v>Low</v>
      </c>
      <c r="Q2760" s="5">
        <f>Table1[[#This Row],[gross]]-Table1[[#This Row],[budget]]</f>
        <v>-906293</v>
      </c>
      <c r="R2760" s="5" t="str">
        <f>IF(Table1[[#This Row],[Profit]]&gt;0,"Profit","Loss")</f>
        <v>Loss</v>
      </c>
      <c r="S2760" s="6" t="str">
        <f>FLOOR(Table1[[#This Row],[year]]-1900,10)+1900 &amp; "-" &amp; FLOOR(Table1[[#This Row],[year]]-1890,10)+1900</f>
        <v>1990-2000</v>
      </c>
      <c r="T2760" s="14" t="s">
        <v>21835</v>
      </c>
      <c r="AB2760" s="14"/>
    </row>
    <row r="2761" spans="1:28" hidden="1" x14ac:dyDescent="0.3">
      <c r="A2761" t="s">
        <v>8793</v>
      </c>
      <c r="B2761" t="s">
        <v>1974</v>
      </c>
      <c r="C2761" t="s">
        <v>41</v>
      </c>
      <c r="D2761">
        <v>1995</v>
      </c>
      <c r="E2761" t="s">
        <v>8452</v>
      </c>
      <c r="F2761">
        <v>6.7</v>
      </c>
      <c r="G2761">
        <v>6400</v>
      </c>
      <c r="H2761" t="s">
        <v>6018</v>
      </c>
      <c r="I2761" t="s">
        <v>8794</v>
      </c>
      <c r="J2761" t="s">
        <v>8795</v>
      </c>
      <c r="K2761" t="s">
        <v>22</v>
      </c>
      <c r="L2761">
        <f>20500000</f>
        <v>20500000</v>
      </c>
      <c r="M2761">
        <v>4821759</v>
      </c>
      <c r="N2761" t="s">
        <v>8796</v>
      </c>
      <c r="O2761">
        <v>90</v>
      </c>
      <c r="P2761" t="str">
        <f>IF(Table1[[#This Row],[score]]&gt;=8.5,"High",IF(Table1[[#This Row],[score]]&gt;=7,"Medium","Low"))</f>
        <v>Low</v>
      </c>
      <c r="Q2761" s="5">
        <f>Table1[[#This Row],[gross]]-Table1[[#This Row],[budget]]</f>
        <v>-15678241</v>
      </c>
      <c r="R2761" s="5" t="str">
        <f>IF(Table1[[#This Row],[Profit]]&gt;0,"Profit","Loss")</f>
        <v>Loss</v>
      </c>
      <c r="S2761" s="6" t="str">
        <f>FLOOR(Table1[[#This Row],[year]]-1900,10)+1900 &amp; "-" &amp; FLOOR(Table1[[#This Row],[year]]-1890,10)+1900</f>
        <v>1990-2000</v>
      </c>
      <c r="T2761" s="14" t="s">
        <v>21835</v>
      </c>
      <c r="AB2761" s="14"/>
    </row>
    <row r="2762" spans="1:28" hidden="1" x14ac:dyDescent="0.3">
      <c r="A2762" t="s">
        <v>8670</v>
      </c>
      <c r="B2762" t="s">
        <v>16</v>
      </c>
      <c r="C2762" t="s">
        <v>25</v>
      </c>
      <c r="D2762">
        <v>1995</v>
      </c>
      <c r="E2762" t="s">
        <v>8464</v>
      </c>
      <c r="F2762">
        <v>5.7</v>
      </c>
      <c r="G2762">
        <v>5500</v>
      </c>
      <c r="H2762" t="s">
        <v>8671</v>
      </c>
      <c r="I2762" t="s">
        <v>8672</v>
      </c>
      <c r="J2762" t="s">
        <v>8673</v>
      </c>
      <c r="K2762" t="s">
        <v>195</v>
      </c>
      <c r="L2762">
        <f>20500000</f>
        <v>20500000</v>
      </c>
      <c r="M2762">
        <v>4686937</v>
      </c>
      <c r="N2762" t="s">
        <v>8674</v>
      </c>
      <c r="O2762">
        <v>91</v>
      </c>
      <c r="P2762" t="str">
        <f>IF(Table1[[#This Row],[score]]&gt;=8.5,"High",IF(Table1[[#This Row],[score]]&gt;=7,"Medium","Low"))</f>
        <v>Low</v>
      </c>
      <c r="Q2762" s="5">
        <f>Table1[[#This Row],[gross]]-Table1[[#This Row],[budget]]</f>
        <v>-15813063</v>
      </c>
      <c r="R2762" s="5" t="str">
        <f>IF(Table1[[#This Row],[Profit]]&gt;0,"Profit","Loss")</f>
        <v>Loss</v>
      </c>
      <c r="S2762" s="6" t="str">
        <f>FLOOR(Table1[[#This Row],[year]]-1900,10)+1900 &amp; "-" &amp; FLOOR(Table1[[#This Row],[year]]-1890,10)+1900</f>
        <v>1990-2000</v>
      </c>
      <c r="T2762" s="14" t="s">
        <v>21835</v>
      </c>
      <c r="AB2762" s="14"/>
    </row>
    <row r="2763" spans="1:28" hidden="1" x14ac:dyDescent="0.3">
      <c r="A2763" t="s">
        <v>8597</v>
      </c>
      <c r="B2763" t="s">
        <v>16</v>
      </c>
      <c r="C2763" t="s">
        <v>41</v>
      </c>
      <c r="D2763">
        <v>1995</v>
      </c>
      <c r="E2763" t="s">
        <v>8598</v>
      </c>
      <c r="F2763">
        <v>7.4</v>
      </c>
      <c r="G2763">
        <v>33000</v>
      </c>
      <c r="H2763" t="s">
        <v>8599</v>
      </c>
      <c r="I2763" t="s">
        <v>8599</v>
      </c>
      <c r="J2763" t="s">
        <v>8600</v>
      </c>
      <c r="K2763" t="s">
        <v>30</v>
      </c>
      <c r="L2763">
        <v>800000</v>
      </c>
      <c r="M2763">
        <v>4569019</v>
      </c>
      <c r="N2763" t="s">
        <v>8601</v>
      </c>
      <c r="O2763">
        <v>88</v>
      </c>
      <c r="P2763" t="str">
        <f>IF(Table1[[#This Row],[score]]&gt;=8.5,"High",IF(Table1[[#This Row],[score]]&gt;=7,"Medium","Low"))</f>
        <v>Medium</v>
      </c>
      <c r="Q2763" s="5">
        <f>Table1[[#This Row],[gross]]-Table1[[#This Row],[budget]]</f>
        <v>3769019</v>
      </c>
      <c r="R2763" s="5" t="str">
        <f>IF(Table1[[#This Row],[Profit]]&gt;0,"Profit","Loss")</f>
        <v>Profit</v>
      </c>
      <c r="S2763" s="6" t="str">
        <f>FLOOR(Table1[[#This Row],[year]]-1900,10)+1900 &amp; "-" &amp; FLOOR(Table1[[#This Row],[year]]-1890,10)+1900</f>
        <v>1990-2000</v>
      </c>
      <c r="T2763" s="14" t="s">
        <v>21835</v>
      </c>
      <c r="AB2763" s="14"/>
    </row>
    <row r="2764" spans="1:28" hidden="1" x14ac:dyDescent="0.3">
      <c r="A2764" t="s">
        <v>8446</v>
      </c>
      <c r="B2764" t="s">
        <v>16</v>
      </c>
      <c r="C2764" t="s">
        <v>41</v>
      </c>
      <c r="D2764">
        <v>1995</v>
      </c>
      <c r="E2764" t="s">
        <v>8447</v>
      </c>
      <c r="F2764">
        <v>6.8</v>
      </c>
      <c r="G2764">
        <v>100000</v>
      </c>
      <c r="H2764" t="s">
        <v>596</v>
      </c>
      <c r="I2764" t="s">
        <v>7118</v>
      </c>
      <c r="J2764" t="s">
        <v>6036</v>
      </c>
      <c r="K2764" t="s">
        <v>30</v>
      </c>
      <c r="L2764">
        <v>4000000</v>
      </c>
      <c r="M2764">
        <v>4257354</v>
      </c>
      <c r="N2764" t="s">
        <v>3705</v>
      </c>
      <c r="O2764">
        <v>98</v>
      </c>
      <c r="P2764" t="str">
        <f>IF(Table1[[#This Row],[score]]&gt;=8.5,"High",IF(Table1[[#This Row],[score]]&gt;=7,"Medium","Low"))</f>
        <v>Low</v>
      </c>
      <c r="Q2764" s="5">
        <f>Table1[[#This Row],[gross]]-Table1[[#This Row],[budget]]</f>
        <v>257354</v>
      </c>
      <c r="R2764" s="5" t="str">
        <f>IF(Table1[[#This Row],[Profit]]&gt;0,"Profit","Loss")</f>
        <v>Profit</v>
      </c>
      <c r="S2764" s="6" t="str">
        <f>FLOOR(Table1[[#This Row],[year]]-1900,10)+1900 &amp; "-" &amp; FLOOR(Table1[[#This Row],[year]]-1890,10)+1900</f>
        <v>1990-2000</v>
      </c>
      <c r="T2764" s="14" t="s">
        <v>21835</v>
      </c>
      <c r="AB2764" s="14"/>
    </row>
    <row r="2765" spans="1:28" hidden="1" x14ac:dyDescent="0.3">
      <c r="A2765" t="s">
        <v>8876</v>
      </c>
      <c r="B2765" t="s">
        <v>16</v>
      </c>
      <c r="C2765" t="s">
        <v>41</v>
      </c>
      <c r="D2765">
        <v>1995</v>
      </c>
      <c r="E2765" t="s">
        <v>8518</v>
      </c>
      <c r="F2765">
        <v>7.5</v>
      </c>
      <c r="G2765">
        <v>8400</v>
      </c>
      <c r="H2765" t="s">
        <v>8877</v>
      </c>
      <c r="I2765" t="s">
        <v>8877</v>
      </c>
      <c r="J2765" t="s">
        <v>8878</v>
      </c>
      <c r="K2765" t="s">
        <v>1404</v>
      </c>
      <c r="L2765">
        <f>20500000</f>
        <v>20500000</v>
      </c>
      <c r="M2765">
        <v>4249321</v>
      </c>
      <c r="N2765" t="s">
        <v>8879</v>
      </c>
      <c r="O2765">
        <v>102</v>
      </c>
      <c r="P2765" t="str">
        <f>IF(Table1[[#This Row],[score]]&gt;=8.5,"High",IF(Table1[[#This Row],[score]]&gt;=7,"Medium","Low"))</f>
        <v>Medium</v>
      </c>
      <c r="Q2765" s="5">
        <f>Table1[[#This Row],[gross]]-Table1[[#This Row],[budget]]</f>
        <v>-16250679</v>
      </c>
      <c r="R2765" s="5" t="str">
        <f>IF(Table1[[#This Row],[Profit]]&gt;0,"Profit","Loss")</f>
        <v>Loss</v>
      </c>
      <c r="S2765" s="6" t="str">
        <f>FLOOR(Table1[[#This Row],[year]]-1900,10)+1900 &amp; "-" &amp; FLOOR(Table1[[#This Row],[year]]-1890,10)+1900</f>
        <v>1990-2000</v>
      </c>
      <c r="T2765" s="14" t="s">
        <v>21835</v>
      </c>
      <c r="AB2765" s="14"/>
    </row>
    <row r="2766" spans="1:28" hidden="1" x14ac:dyDescent="0.3">
      <c r="A2766" t="s">
        <v>8471</v>
      </c>
      <c r="B2766" t="s">
        <v>16</v>
      </c>
      <c r="C2766" t="s">
        <v>34</v>
      </c>
      <c r="D2766">
        <v>1995</v>
      </c>
      <c r="E2766" t="s">
        <v>7959</v>
      </c>
      <c r="F2766">
        <v>5.4</v>
      </c>
      <c r="G2766">
        <v>31000</v>
      </c>
      <c r="H2766" t="s">
        <v>6304</v>
      </c>
      <c r="I2766" t="s">
        <v>8472</v>
      </c>
      <c r="J2766" t="s">
        <v>8473</v>
      </c>
      <c r="K2766" t="s">
        <v>30</v>
      </c>
      <c r="L2766">
        <v>25000000</v>
      </c>
      <c r="M2766">
        <v>4064495</v>
      </c>
      <c r="N2766" t="s">
        <v>8474</v>
      </c>
      <c r="O2766">
        <v>104</v>
      </c>
      <c r="P2766" t="str">
        <f>IF(Table1[[#This Row],[score]]&gt;=8.5,"High",IF(Table1[[#This Row],[score]]&gt;=7,"Medium","Low"))</f>
        <v>Low</v>
      </c>
      <c r="Q2766" s="5">
        <f>Table1[[#This Row],[gross]]-Table1[[#This Row],[budget]]</f>
        <v>-20935505</v>
      </c>
      <c r="R2766" s="5" t="str">
        <f>IF(Table1[[#This Row],[Profit]]&gt;0,"Profit","Loss")</f>
        <v>Loss</v>
      </c>
      <c r="S2766" s="6" t="str">
        <f>FLOOR(Table1[[#This Row],[year]]-1900,10)+1900 &amp; "-" &amp; FLOOR(Table1[[#This Row],[year]]-1890,10)+1900</f>
        <v>1990-2000</v>
      </c>
      <c r="T2766" s="14" t="s">
        <v>21835</v>
      </c>
      <c r="AB2766" s="14"/>
    </row>
    <row r="2767" spans="1:28" hidden="1" x14ac:dyDescent="0.3">
      <c r="A2767" t="s">
        <v>8748</v>
      </c>
      <c r="B2767" t="s">
        <v>16</v>
      </c>
      <c r="C2767" t="s">
        <v>63</v>
      </c>
      <c r="D2767">
        <v>1995</v>
      </c>
      <c r="E2767" t="s">
        <v>8518</v>
      </c>
      <c r="F2767">
        <v>6.6</v>
      </c>
      <c r="G2767">
        <v>9000</v>
      </c>
      <c r="H2767" t="s">
        <v>4302</v>
      </c>
      <c r="I2767" t="s">
        <v>8749</v>
      </c>
      <c r="J2767" t="s">
        <v>4862</v>
      </c>
      <c r="K2767" t="s">
        <v>30</v>
      </c>
      <c r="L2767">
        <v>19000000</v>
      </c>
      <c r="M2767">
        <v>4005941</v>
      </c>
      <c r="N2767" t="s">
        <v>4929</v>
      </c>
      <c r="O2767">
        <v>117</v>
      </c>
      <c r="P2767" t="str">
        <f>IF(Table1[[#This Row],[score]]&gt;=8.5,"High",IF(Table1[[#This Row],[score]]&gt;=7,"Medium","Low"))</f>
        <v>Low</v>
      </c>
      <c r="Q2767" s="5">
        <f>Table1[[#This Row],[gross]]-Table1[[#This Row],[budget]]</f>
        <v>-14994059</v>
      </c>
      <c r="R2767" s="5" t="str">
        <f>IF(Table1[[#This Row],[Profit]]&gt;0,"Profit","Loss")</f>
        <v>Loss</v>
      </c>
      <c r="S2767" s="6" t="str">
        <f>FLOOR(Table1[[#This Row],[year]]-1900,10)+1900 &amp; "-" &amp; FLOOR(Table1[[#This Row],[year]]-1890,10)+1900</f>
        <v>1990-2000</v>
      </c>
      <c r="T2767" s="14" t="s">
        <v>21835</v>
      </c>
      <c r="AB2767" s="14"/>
    </row>
    <row r="2768" spans="1:28" hidden="1" x14ac:dyDescent="0.3">
      <c r="A2768" t="s">
        <v>8812</v>
      </c>
      <c r="B2768" t="s">
        <v>33</v>
      </c>
      <c r="C2768" t="s">
        <v>17</v>
      </c>
      <c r="D2768">
        <v>1995</v>
      </c>
      <c r="E2768" t="s">
        <v>8529</v>
      </c>
      <c r="F2768">
        <v>6.7</v>
      </c>
      <c r="G2768">
        <v>6600</v>
      </c>
      <c r="H2768" t="s">
        <v>8813</v>
      </c>
      <c r="I2768" t="s">
        <v>8814</v>
      </c>
      <c r="J2768" t="s">
        <v>2211</v>
      </c>
      <c r="K2768" t="s">
        <v>30</v>
      </c>
      <c r="L2768">
        <v>15000000</v>
      </c>
      <c r="M2768">
        <v>3987768</v>
      </c>
      <c r="N2768" t="s">
        <v>118</v>
      </c>
      <c r="O2768">
        <v>96</v>
      </c>
      <c r="P2768" t="str">
        <f>IF(Table1[[#This Row],[score]]&gt;=8.5,"High",IF(Table1[[#This Row],[score]]&gt;=7,"Medium","Low"))</f>
        <v>Low</v>
      </c>
      <c r="Q2768" s="5">
        <f>Table1[[#This Row],[gross]]-Table1[[#This Row],[budget]]</f>
        <v>-11012232</v>
      </c>
      <c r="R2768" s="5" t="str">
        <f>IF(Table1[[#This Row],[Profit]]&gt;0,"Profit","Loss")</f>
        <v>Loss</v>
      </c>
      <c r="S2768" s="6" t="str">
        <f>FLOOR(Table1[[#This Row],[year]]-1900,10)+1900 &amp; "-" &amp; FLOOR(Table1[[#This Row],[year]]-1890,10)+1900</f>
        <v>1990-2000</v>
      </c>
      <c r="T2768" s="14" t="s">
        <v>21835</v>
      </c>
      <c r="AB2768" s="14"/>
    </row>
    <row r="2769" spans="1:28" hidden="1" x14ac:dyDescent="0.3">
      <c r="A2769" t="s">
        <v>8809</v>
      </c>
      <c r="B2769" t="s">
        <v>337</v>
      </c>
      <c r="C2769" t="s">
        <v>390</v>
      </c>
      <c r="D2769">
        <v>1995</v>
      </c>
      <c r="E2769" t="s">
        <v>8810</v>
      </c>
      <c r="F2769">
        <v>5.6</v>
      </c>
      <c r="G2769">
        <v>4700</v>
      </c>
      <c r="H2769" t="s">
        <v>1044</v>
      </c>
      <c r="I2769" t="s">
        <v>8811</v>
      </c>
      <c r="J2769" t="s">
        <v>4283</v>
      </c>
      <c r="K2769" t="s">
        <v>3125</v>
      </c>
      <c r="L2769">
        <v>28000000</v>
      </c>
      <c r="M2769">
        <v>3983912</v>
      </c>
      <c r="N2769" t="s">
        <v>118</v>
      </c>
      <c r="O2769">
        <v>74</v>
      </c>
      <c r="P2769" t="str">
        <f>IF(Table1[[#This Row],[score]]&gt;=8.5,"High",IF(Table1[[#This Row],[score]]&gt;=7,"Medium","Low"))</f>
        <v>Low</v>
      </c>
      <c r="Q2769" s="5">
        <f>Table1[[#This Row],[gross]]-Table1[[#This Row],[budget]]</f>
        <v>-24016088</v>
      </c>
      <c r="R2769" s="5" t="str">
        <f>IF(Table1[[#This Row],[Profit]]&gt;0,"Profit","Loss")</f>
        <v>Loss</v>
      </c>
      <c r="S2769" s="6" t="str">
        <f>FLOOR(Table1[[#This Row],[year]]-1900,10)+1900 &amp; "-" &amp; FLOOR(Table1[[#This Row],[year]]-1890,10)+1900</f>
        <v>1990-2000</v>
      </c>
      <c r="T2769" s="14" t="s">
        <v>21835</v>
      </c>
      <c r="AB2769" s="14"/>
    </row>
    <row r="2770" spans="1:28" hidden="1" x14ac:dyDescent="0.3">
      <c r="A2770" t="s">
        <v>8830</v>
      </c>
      <c r="B2770" t="s">
        <v>16</v>
      </c>
      <c r="C2770" t="s">
        <v>17</v>
      </c>
      <c r="D2770">
        <v>1995</v>
      </c>
      <c r="E2770" t="s">
        <v>8627</v>
      </c>
      <c r="F2770">
        <v>5.3</v>
      </c>
      <c r="G2770">
        <v>4700</v>
      </c>
      <c r="H2770" t="s">
        <v>2426</v>
      </c>
      <c r="I2770" t="s">
        <v>2426</v>
      </c>
      <c r="J2770" t="s">
        <v>160</v>
      </c>
      <c r="K2770" t="s">
        <v>448</v>
      </c>
      <c r="L2770">
        <v>7000000</v>
      </c>
      <c r="M2770">
        <v>3734870</v>
      </c>
      <c r="N2770" t="s">
        <v>8831</v>
      </c>
      <c r="O2770">
        <v>89</v>
      </c>
      <c r="P2770" t="str">
        <f>IF(Table1[[#This Row],[score]]&gt;=8.5,"High",IF(Table1[[#This Row],[score]]&gt;=7,"Medium","Low"))</f>
        <v>Low</v>
      </c>
      <c r="Q2770" s="5">
        <f>Table1[[#This Row],[gross]]-Table1[[#This Row],[budget]]</f>
        <v>-3265130</v>
      </c>
      <c r="R2770" s="5" t="str">
        <f>IF(Table1[[#This Row],[Profit]]&gt;0,"Profit","Loss")</f>
        <v>Loss</v>
      </c>
      <c r="S2770" s="6" t="str">
        <f>FLOOR(Table1[[#This Row],[year]]-1900,10)+1900 &amp; "-" &amp; FLOOR(Table1[[#This Row],[year]]-1890,10)+1900</f>
        <v>1990-2000</v>
      </c>
      <c r="T2770" s="14" t="s">
        <v>21835</v>
      </c>
      <c r="AB2770" s="14"/>
    </row>
    <row r="2771" spans="1:28" hidden="1" x14ac:dyDescent="0.3">
      <c r="A2771" t="s">
        <v>8819</v>
      </c>
      <c r="B2771" t="s">
        <v>16</v>
      </c>
      <c r="C2771" t="s">
        <v>104</v>
      </c>
      <c r="D2771">
        <v>1995</v>
      </c>
      <c r="E2771" t="s">
        <v>8137</v>
      </c>
      <c r="F2771">
        <v>5.4</v>
      </c>
      <c r="G2771">
        <v>2800</v>
      </c>
      <c r="H2771" t="s">
        <v>5436</v>
      </c>
      <c r="I2771" t="s">
        <v>7358</v>
      </c>
      <c r="J2771" t="s">
        <v>4247</v>
      </c>
      <c r="K2771" t="s">
        <v>30</v>
      </c>
      <c r="L2771">
        <v>15000000</v>
      </c>
      <c r="M2771">
        <v>3674841</v>
      </c>
      <c r="N2771" t="s">
        <v>2067</v>
      </c>
      <c r="O2771">
        <v>108</v>
      </c>
      <c r="P2771" t="str">
        <f>IF(Table1[[#This Row],[score]]&gt;=8.5,"High",IF(Table1[[#This Row],[score]]&gt;=7,"Medium","Low"))</f>
        <v>Low</v>
      </c>
      <c r="Q2771" s="5">
        <f>Table1[[#This Row],[gross]]-Table1[[#This Row],[budget]]</f>
        <v>-11325159</v>
      </c>
      <c r="R2771" s="5" t="str">
        <f>IF(Table1[[#This Row],[Profit]]&gt;0,"Profit","Loss")</f>
        <v>Loss</v>
      </c>
      <c r="S2771" s="6" t="str">
        <f>FLOOR(Table1[[#This Row],[year]]-1900,10)+1900 &amp; "-" &amp; FLOOR(Table1[[#This Row],[year]]-1890,10)+1900</f>
        <v>1990-2000</v>
      </c>
      <c r="T2771" s="14" t="s">
        <v>21835</v>
      </c>
      <c r="AB2771" s="14"/>
    </row>
    <row r="2772" spans="1:28" hidden="1" x14ac:dyDescent="0.3">
      <c r="A2772" t="s">
        <v>8858</v>
      </c>
      <c r="B2772" t="s">
        <v>16</v>
      </c>
      <c r="C2772" t="s">
        <v>104</v>
      </c>
      <c r="D2772">
        <v>1995</v>
      </c>
      <c r="E2772" t="s">
        <v>8859</v>
      </c>
      <c r="F2772">
        <v>6.7</v>
      </c>
      <c r="G2772">
        <v>2900</v>
      </c>
      <c r="H2772" t="s">
        <v>7210</v>
      </c>
      <c r="I2772" t="s">
        <v>7210</v>
      </c>
      <c r="J2772" t="s">
        <v>8860</v>
      </c>
      <c r="K2772" t="s">
        <v>30</v>
      </c>
      <c r="L2772">
        <v>5000000</v>
      </c>
      <c r="M2772">
        <v>3565508</v>
      </c>
      <c r="N2772" t="s">
        <v>3393</v>
      </c>
      <c r="O2772">
        <v>98</v>
      </c>
      <c r="P2772" t="str">
        <f>IF(Table1[[#This Row],[score]]&gt;=8.5,"High",IF(Table1[[#This Row],[score]]&gt;=7,"Medium","Low"))</f>
        <v>Low</v>
      </c>
      <c r="Q2772" s="5">
        <f>Table1[[#This Row],[gross]]-Table1[[#This Row],[budget]]</f>
        <v>-1434492</v>
      </c>
      <c r="R2772" s="5" t="str">
        <f>IF(Table1[[#This Row],[Profit]]&gt;0,"Profit","Loss")</f>
        <v>Loss</v>
      </c>
      <c r="S2772" s="6" t="str">
        <f>FLOOR(Table1[[#This Row],[year]]-1900,10)+1900 &amp; "-" &amp; FLOOR(Table1[[#This Row],[year]]-1890,10)+1900</f>
        <v>1990-2000</v>
      </c>
      <c r="T2772" s="14" t="s">
        <v>21835</v>
      </c>
      <c r="AB2772" s="14"/>
    </row>
    <row r="2773" spans="1:28" hidden="1" x14ac:dyDescent="0.3">
      <c r="A2773" t="s">
        <v>8789</v>
      </c>
      <c r="B2773" t="s">
        <v>16</v>
      </c>
      <c r="C2773" t="s">
        <v>41</v>
      </c>
      <c r="D2773">
        <v>1995</v>
      </c>
      <c r="E2773" t="s">
        <v>8399</v>
      </c>
      <c r="F2773">
        <v>6.8</v>
      </c>
      <c r="G2773">
        <v>5900</v>
      </c>
      <c r="H2773" t="s">
        <v>8790</v>
      </c>
      <c r="I2773" t="s">
        <v>6749</v>
      </c>
      <c r="J2773" t="s">
        <v>8791</v>
      </c>
      <c r="K2773" t="s">
        <v>30</v>
      </c>
      <c r="L2773">
        <f>20500000</f>
        <v>20500000</v>
      </c>
      <c r="M2773">
        <v>3487767</v>
      </c>
      <c r="N2773" t="s">
        <v>8792</v>
      </c>
      <c r="O2773">
        <v>92</v>
      </c>
      <c r="P2773" t="str">
        <f>IF(Table1[[#This Row],[score]]&gt;=8.5,"High",IF(Table1[[#This Row],[score]]&gt;=7,"Medium","Low"))</f>
        <v>Low</v>
      </c>
      <c r="Q2773" s="5">
        <f>Table1[[#This Row],[gross]]-Table1[[#This Row],[budget]]</f>
        <v>-17012233</v>
      </c>
      <c r="R2773" s="5" t="str">
        <f>IF(Table1[[#This Row],[Profit]]&gt;0,"Profit","Loss")</f>
        <v>Loss</v>
      </c>
      <c r="S2773" s="6" t="str">
        <f>FLOOR(Table1[[#This Row],[year]]-1900,10)+1900 &amp; "-" &amp; FLOOR(Table1[[#This Row],[year]]-1890,10)+1900</f>
        <v>1990-2000</v>
      </c>
      <c r="T2773" s="14" t="s">
        <v>21835</v>
      </c>
      <c r="AB2773" s="14"/>
    </row>
    <row r="2774" spans="1:28" hidden="1" x14ac:dyDescent="0.3">
      <c r="A2774" t="s">
        <v>8733</v>
      </c>
      <c r="B2774" t="s">
        <v>16</v>
      </c>
      <c r="C2774" t="s">
        <v>17</v>
      </c>
      <c r="D2774">
        <v>1995</v>
      </c>
      <c r="E2774" t="s">
        <v>8420</v>
      </c>
      <c r="F2774">
        <v>6.8</v>
      </c>
      <c r="G2774">
        <v>4400</v>
      </c>
      <c r="H2774" t="s">
        <v>8734</v>
      </c>
      <c r="I2774" t="s">
        <v>8735</v>
      </c>
      <c r="J2774" t="s">
        <v>8736</v>
      </c>
      <c r="K2774" t="s">
        <v>22</v>
      </c>
      <c r="L2774">
        <v>4997987</v>
      </c>
      <c r="M2774">
        <v>3414301</v>
      </c>
      <c r="N2774" t="s">
        <v>8737</v>
      </c>
      <c r="O2774">
        <v>116</v>
      </c>
      <c r="P2774" t="str">
        <f>IF(Table1[[#This Row],[score]]&gt;=8.5,"High",IF(Table1[[#This Row],[score]]&gt;=7,"Medium","Low"))</f>
        <v>Low</v>
      </c>
      <c r="Q2774" s="5">
        <f>Table1[[#This Row],[gross]]-Table1[[#This Row],[budget]]</f>
        <v>-1583686</v>
      </c>
      <c r="R2774" s="5" t="str">
        <f>IF(Table1[[#This Row],[Profit]]&gt;0,"Profit","Loss")</f>
        <v>Loss</v>
      </c>
      <c r="S2774" s="6" t="str">
        <f>FLOOR(Table1[[#This Row],[year]]-1900,10)+1900 &amp; "-" &amp; FLOOR(Table1[[#This Row],[year]]-1890,10)+1900</f>
        <v>1990-2000</v>
      </c>
      <c r="T2774" s="14" t="s">
        <v>21835</v>
      </c>
      <c r="AB2774" s="14"/>
    </row>
    <row r="2775" spans="1:28" hidden="1" x14ac:dyDescent="0.3">
      <c r="A2775" t="s">
        <v>8711</v>
      </c>
      <c r="B2775" t="s">
        <v>16</v>
      </c>
      <c r="C2775" t="s">
        <v>17</v>
      </c>
      <c r="D2775">
        <v>1995</v>
      </c>
      <c r="E2775" t="s">
        <v>8556</v>
      </c>
      <c r="F2775">
        <v>6.9</v>
      </c>
      <c r="G2775">
        <v>9200</v>
      </c>
      <c r="H2775" t="s">
        <v>8712</v>
      </c>
      <c r="I2775" t="s">
        <v>8712</v>
      </c>
      <c r="J2775" t="s">
        <v>4680</v>
      </c>
      <c r="K2775" t="s">
        <v>30</v>
      </c>
      <c r="L2775">
        <v>11000000</v>
      </c>
      <c r="M2775">
        <v>2844379</v>
      </c>
      <c r="N2775" t="s">
        <v>5059</v>
      </c>
      <c r="O2775">
        <v>123</v>
      </c>
      <c r="P2775" t="str">
        <f>IF(Table1[[#This Row],[score]]&gt;=8.5,"High",IF(Table1[[#This Row],[score]]&gt;=7,"Medium","Low"))</f>
        <v>Low</v>
      </c>
      <c r="Q2775" s="5">
        <f>Table1[[#This Row],[gross]]-Table1[[#This Row],[budget]]</f>
        <v>-8155621</v>
      </c>
      <c r="R2775" s="5" t="str">
        <f>IF(Table1[[#This Row],[Profit]]&gt;0,"Profit","Loss")</f>
        <v>Loss</v>
      </c>
      <c r="S2775" s="6" t="str">
        <f>FLOOR(Table1[[#This Row],[year]]-1900,10)+1900 &amp; "-" &amp; FLOOR(Table1[[#This Row],[year]]-1890,10)+1900</f>
        <v>1990-2000</v>
      </c>
      <c r="T2775" s="14" t="s">
        <v>21835</v>
      </c>
      <c r="AB2775" s="14"/>
    </row>
    <row r="2776" spans="1:28" hidden="1" x14ac:dyDescent="0.3">
      <c r="A2776" t="s">
        <v>8853</v>
      </c>
      <c r="B2776" t="s">
        <v>1974</v>
      </c>
      <c r="C2776" t="s">
        <v>41</v>
      </c>
      <c r="D2776">
        <v>1995</v>
      </c>
      <c r="E2776" t="s">
        <v>7656</v>
      </c>
      <c r="F2776">
        <v>4.5</v>
      </c>
      <c r="G2776">
        <v>2700</v>
      </c>
      <c r="H2776" t="s">
        <v>6902</v>
      </c>
      <c r="I2776" t="s">
        <v>6902</v>
      </c>
      <c r="J2776" t="s">
        <v>7060</v>
      </c>
      <c r="K2776" t="s">
        <v>22</v>
      </c>
      <c r="L2776">
        <v>8000000</v>
      </c>
      <c r="M2776">
        <v>2763020</v>
      </c>
      <c r="N2776" t="s">
        <v>3048</v>
      </c>
      <c r="O2776">
        <v>90</v>
      </c>
      <c r="P2776" t="str">
        <f>IF(Table1[[#This Row],[score]]&gt;=8.5,"High",IF(Table1[[#This Row],[score]]&gt;=7,"Medium","Low"))</f>
        <v>Low</v>
      </c>
      <c r="Q2776" s="5">
        <f>Table1[[#This Row],[gross]]-Table1[[#This Row],[budget]]</f>
        <v>-5236980</v>
      </c>
      <c r="R2776" s="5" t="str">
        <f>IF(Table1[[#This Row],[Profit]]&gt;0,"Profit","Loss")</f>
        <v>Loss</v>
      </c>
      <c r="S2776" s="6" t="str">
        <f>FLOOR(Table1[[#This Row],[year]]-1900,10)+1900 &amp; "-" &amp; FLOOR(Table1[[#This Row],[year]]-1890,10)+1900</f>
        <v>1990-2000</v>
      </c>
      <c r="T2776" s="14" t="s">
        <v>21835</v>
      </c>
      <c r="AB2776" s="14"/>
    </row>
    <row r="2777" spans="1:28" hidden="1" x14ac:dyDescent="0.3">
      <c r="A2777" t="s">
        <v>8698</v>
      </c>
      <c r="B2777" t="s">
        <v>16</v>
      </c>
      <c r="C2777" t="s">
        <v>17</v>
      </c>
      <c r="D2777">
        <v>1995</v>
      </c>
      <c r="E2777" t="s">
        <v>8699</v>
      </c>
      <c r="F2777">
        <v>7.4</v>
      </c>
      <c r="G2777">
        <v>14000</v>
      </c>
      <c r="H2777" t="s">
        <v>1328</v>
      </c>
      <c r="I2777" t="s">
        <v>8700</v>
      </c>
      <c r="J2777" t="s">
        <v>8700</v>
      </c>
      <c r="K2777" t="s">
        <v>22</v>
      </c>
      <c r="L2777">
        <f>20500000</f>
        <v>20500000</v>
      </c>
      <c r="M2777">
        <v>2748518</v>
      </c>
      <c r="N2777" t="s">
        <v>8701</v>
      </c>
      <c r="O2777">
        <v>110</v>
      </c>
      <c r="P2777" t="str">
        <f>IF(Table1[[#This Row],[score]]&gt;=8.5,"High",IF(Table1[[#This Row],[score]]&gt;=7,"Medium","Low"))</f>
        <v>Medium</v>
      </c>
      <c r="Q2777" s="5">
        <f>Table1[[#This Row],[gross]]-Table1[[#This Row],[budget]]</f>
        <v>-17751482</v>
      </c>
      <c r="R2777" s="5" t="str">
        <f>IF(Table1[[#This Row],[Profit]]&gt;0,"Profit","Loss")</f>
        <v>Loss</v>
      </c>
      <c r="S2777" s="6" t="str">
        <f>FLOOR(Table1[[#This Row],[year]]-1900,10)+1900 &amp; "-" &amp; FLOOR(Table1[[#This Row],[year]]-1890,10)+1900</f>
        <v>1990-2000</v>
      </c>
      <c r="T2777" s="14" t="s">
        <v>21835</v>
      </c>
      <c r="AB2777" s="14"/>
    </row>
    <row r="2778" spans="1:28" hidden="1" x14ac:dyDescent="0.3">
      <c r="A2778" t="s">
        <v>8868</v>
      </c>
      <c r="B2778" t="s">
        <v>33</v>
      </c>
      <c r="C2778" t="s">
        <v>25</v>
      </c>
      <c r="D2778">
        <v>1995</v>
      </c>
      <c r="E2778" t="s">
        <v>8869</v>
      </c>
      <c r="F2778">
        <v>5.5</v>
      </c>
      <c r="G2778">
        <v>1900</v>
      </c>
      <c r="H2778" t="s">
        <v>8870</v>
      </c>
      <c r="I2778" t="s">
        <v>8870</v>
      </c>
      <c r="J2778" t="s">
        <v>3912</v>
      </c>
      <c r="K2778" t="s">
        <v>195</v>
      </c>
      <c r="L2778">
        <f>20500000</f>
        <v>20500000</v>
      </c>
      <c r="M2778">
        <v>2680717</v>
      </c>
      <c r="N2778" t="s">
        <v>8871</v>
      </c>
      <c r="O2778">
        <v>101</v>
      </c>
      <c r="P2778" t="str">
        <f>IF(Table1[[#This Row],[score]]&gt;=8.5,"High",IF(Table1[[#This Row],[score]]&gt;=7,"Medium","Low"))</f>
        <v>Low</v>
      </c>
      <c r="Q2778" s="5">
        <f>Table1[[#This Row],[gross]]-Table1[[#This Row],[budget]]</f>
        <v>-17819283</v>
      </c>
      <c r="R2778" s="5" t="str">
        <f>IF(Table1[[#This Row],[Profit]]&gt;0,"Profit","Loss")</f>
        <v>Loss</v>
      </c>
      <c r="S2778" s="6" t="str">
        <f>FLOOR(Table1[[#This Row],[year]]-1900,10)+1900 &amp; "-" &amp; FLOOR(Table1[[#This Row],[year]]-1890,10)+1900</f>
        <v>1990-2000</v>
      </c>
      <c r="T2778" s="14" t="s">
        <v>21835</v>
      </c>
      <c r="AB2778" s="14"/>
    </row>
    <row r="2779" spans="1:28" hidden="1" x14ac:dyDescent="0.3">
      <c r="A2779" t="s">
        <v>8738</v>
      </c>
      <c r="B2779" t="s">
        <v>1974</v>
      </c>
      <c r="C2779" t="s">
        <v>17</v>
      </c>
      <c r="D2779">
        <v>1995</v>
      </c>
      <c r="E2779" t="s">
        <v>8278</v>
      </c>
      <c r="F2779">
        <v>7.7</v>
      </c>
      <c r="G2779">
        <v>9400</v>
      </c>
      <c r="H2779" t="s">
        <v>2057</v>
      </c>
      <c r="I2779" t="s">
        <v>8739</v>
      </c>
      <c r="J2779" t="s">
        <v>8740</v>
      </c>
      <c r="K2779" t="s">
        <v>30</v>
      </c>
      <c r="L2779">
        <f>20500000</f>
        <v>20500000</v>
      </c>
      <c r="M2779">
        <v>2568425</v>
      </c>
      <c r="N2779" t="s">
        <v>61</v>
      </c>
      <c r="O2779">
        <v>97</v>
      </c>
      <c r="P2779" t="str">
        <f>IF(Table1[[#This Row],[score]]&gt;=8.5,"High",IF(Table1[[#This Row],[score]]&gt;=7,"Medium","Low"))</f>
        <v>Medium</v>
      </c>
      <c r="Q2779" s="5">
        <f>Table1[[#This Row],[gross]]-Table1[[#This Row],[budget]]</f>
        <v>-17931575</v>
      </c>
      <c r="R2779" s="5" t="str">
        <f>IF(Table1[[#This Row],[Profit]]&gt;0,"Profit","Loss")</f>
        <v>Loss</v>
      </c>
      <c r="S2779" s="6" t="str">
        <f>FLOOR(Table1[[#This Row],[year]]-1900,10)+1900 &amp; "-" &amp; FLOOR(Table1[[#This Row],[year]]-1890,10)+1900</f>
        <v>1990-2000</v>
      </c>
      <c r="T2779" s="14" t="s">
        <v>21835</v>
      </c>
      <c r="AB2779" s="14"/>
    </row>
    <row r="2780" spans="1:28" hidden="1" x14ac:dyDescent="0.3">
      <c r="A2780" t="s">
        <v>8854</v>
      </c>
      <c r="B2780" t="s">
        <v>1974</v>
      </c>
      <c r="C2780" t="s">
        <v>63</v>
      </c>
      <c r="D2780">
        <v>1995</v>
      </c>
      <c r="E2780" t="s">
        <v>7959</v>
      </c>
      <c r="F2780">
        <v>5.7</v>
      </c>
      <c r="G2780">
        <v>2800</v>
      </c>
      <c r="H2780" t="s">
        <v>825</v>
      </c>
      <c r="I2780" t="s">
        <v>1837</v>
      </c>
      <c r="J2780" t="s">
        <v>1012</v>
      </c>
      <c r="K2780" t="s">
        <v>30</v>
      </c>
      <c r="L2780">
        <v>14000000</v>
      </c>
      <c r="M2780">
        <v>2473668</v>
      </c>
      <c r="N2780" t="s">
        <v>2067</v>
      </c>
      <c r="O2780">
        <v>139</v>
      </c>
      <c r="P2780" t="str">
        <f>IF(Table1[[#This Row],[score]]&gt;=8.5,"High",IF(Table1[[#This Row],[score]]&gt;=7,"Medium","Low"))</f>
        <v>Low</v>
      </c>
      <c r="Q2780" s="5">
        <f>Table1[[#This Row],[gross]]-Table1[[#This Row],[budget]]</f>
        <v>-11526332</v>
      </c>
      <c r="R2780" s="5" t="str">
        <f>IF(Table1[[#This Row],[Profit]]&gt;0,"Profit","Loss")</f>
        <v>Loss</v>
      </c>
      <c r="S2780" s="6" t="str">
        <f>FLOOR(Table1[[#This Row],[year]]-1900,10)+1900 &amp; "-" &amp; FLOOR(Table1[[#This Row],[year]]-1890,10)+1900</f>
        <v>1990-2000</v>
      </c>
      <c r="T2780" s="14" t="s">
        <v>21835</v>
      </c>
      <c r="AB2780" s="14"/>
    </row>
    <row r="2781" spans="1:28" hidden="1" x14ac:dyDescent="0.3">
      <c r="A2781" t="s">
        <v>8425</v>
      </c>
      <c r="B2781" t="s">
        <v>16</v>
      </c>
      <c r="C2781" t="s">
        <v>63</v>
      </c>
      <c r="D2781">
        <v>1995</v>
      </c>
      <c r="E2781" t="s">
        <v>8278</v>
      </c>
      <c r="F2781">
        <v>7.3</v>
      </c>
      <c r="G2781">
        <v>105000</v>
      </c>
      <c r="H2781" t="s">
        <v>8426</v>
      </c>
      <c r="I2781" t="s">
        <v>8427</v>
      </c>
      <c r="J2781" t="s">
        <v>8428</v>
      </c>
      <c r="K2781" t="s">
        <v>30</v>
      </c>
      <c r="L2781">
        <v>2000000</v>
      </c>
      <c r="M2781">
        <v>2402438</v>
      </c>
      <c r="N2781" t="s">
        <v>2001</v>
      </c>
      <c r="O2781">
        <v>102</v>
      </c>
      <c r="P2781" t="str">
        <f>IF(Table1[[#This Row],[score]]&gt;=8.5,"High",IF(Table1[[#This Row],[score]]&gt;=7,"Medium","Low"))</f>
        <v>Medium</v>
      </c>
      <c r="Q2781" s="5">
        <f>Table1[[#This Row],[gross]]-Table1[[#This Row],[budget]]</f>
        <v>402438</v>
      </c>
      <c r="R2781" s="5" t="str">
        <f>IF(Table1[[#This Row],[Profit]]&gt;0,"Profit","Loss")</f>
        <v>Profit</v>
      </c>
      <c r="S2781" s="6" t="str">
        <f>FLOOR(Table1[[#This Row],[year]]-1900,10)+1900 &amp; "-" &amp; FLOOR(Table1[[#This Row],[year]]-1890,10)+1900</f>
        <v>1990-2000</v>
      </c>
      <c r="T2781" s="14" t="s">
        <v>21835</v>
      </c>
      <c r="AB2781" s="14"/>
    </row>
    <row r="2782" spans="1:28" hidden="1" x14ac:dyDescent="0.3">
      <c r="A2782" t="s">
        <v>8836</v>
      </c>
      <c r="B2782" t="s">
        <v>16</v>
      </c>
      <c r="C2782" t="s">
        <v>41</v>
      </c>
      <c r="D2782">
        <v>1995</v>
      </c>
      <c r="E2782" t="s">
        <v>8387</v>
      </c>
      <c r="F2782">
        <v>6.5</v>
      </c>
      <c r="G2782">
        <v>4400</v>
      </c>
      <c r="H2782" t="s">
        <v>8837</v>
      </c>
      <c r="I2782" t="s">
        <v>8837</v>
      </c>
      <c r="J2782" t="s">
        <v>8838</v>
      </c>
      <c r="K2782" t="s">
        <v>30</v>
      </c>
      <c r="L2782">
        <v>250000</v>
      </c>
      <c r="M2782">
        <v>2210408</v>
      </c>
      <c r="N2782" t="s">
        <v>7455</v>
      </c>
      <c r="O2782">
        <v>94</v>
      </c>
      <c r="P2782" t="str">
        <f>IF(Table1[[#This Row],[score]]&gt;=8.5,"High",IF(Table1[[#This Row],[score]]&gt;=7,"Medium","Low"))</f>
        <v>Low</v>
      </c>
      <c r="Q2782" s="5">
        <f>Table1[[#This Row],[gross]]-Table1[[#This Row],[budget]]</f>
        <v>1960408</v>
      </c>
      <c r="R2782" s="5" t="str">
        <f>IF(Table1[[#This Row],[Profit]]&gt;0,"Profit","Loss")</f>
        <v>Profit</v>
      </c>
      <c r="S2782" s="6" t="str">
        <f>FLOOR(Table1[[#This Row],[year]]-1900,10)+1900 &amp; "-" &amp; FLOOR(Table1[[#This Row],[year]]-1890,10)+1900</f>
        <v>1990-2000</v>
      </c>
      <c r="T2782" s="14" t="s">
        <v>21835</v>
      </c>
      <c r="AB2782" s="14"/>
    </row>
    <row r="2783" spans="1:28" hidden="1" x14ac:dyDescent="0.3">
      <c r="A2783" t="s">
        <v>8626</v>
      </c>
      <c r="B2783" t="s">
        <v>16</v>
      </c>
      <c r="C2783" t="s">
        <v>34</v>
      </c>
      <c r="D2783">
        <v>1995</v>
      </c>
      <c r="E2783" t="s">
        <v>8627</v>
      </c>
      <c r="F2783">
        <v>5.9</v>
      </c>
      <c r="G2783">
        <v>6600</v>
      </c>
      <c r="H2783" t="s">
        <v>77</v>
      </c>
      <c r="I2783" t="s">
        <v>8628</v>
      </c>
      <c r="J2783" t="s">
        <v>650</v>
      </c>
      <c r="K2783" t="s">
        <v>30</v>
      </c>
      <c r="L2783">
        <v>30000000</v>
      </c>
      <c r="M2783">
        <v>2193982</v>
      </c>
      <c r="N2783" t="s">
        <v>5172</v>
      </c>
      <c r="O2783">
        <v>98</v>
      </c>
      <c r="P2783" t="str">
        <f>IF(Table1[[#This Row],[score]]&gt;=8.5,"High",IF(Table1[[#This Row],[score]]&gt;=7,"Medium","Low"))</f>
        <v>Low</v>
      </c>
      <c r="Q2783" s="5">
        <f>Table1[[#This Row],[gross]]-Table1[[#This Row],[budget]]</f>
        <v>-27806018</v>
      </c>
      <c r="R2783" s="5" t="str">
        <f>IF(Table1[[#This Row],[Profit]]&gt;0,"Profit","Loss")</f>
        <v>Loss</v>
      </c>
      <c r="S2783" s="6" t="str">
        <f>FLOOR(Table1[[#This Row],[year]]-1900,10)+1900 &amp; "-" &amp; FLOOR(Table1[[#This Row],[year]]-1890,10)+1900</f>
        <v>1990-2000</v>
      </c>
      <c r="T2783" s="14" t="s">
        <v>21835</v>
      </c>
      <c r="AB2783" s="14"/>
    </row>
    <row r="2784" spans="1:28" hidden="1" x14ac:dyDescent="0.3">
      <c r="A2784" t="s">
        <v>8402</v>
      </c>
      <c r="B2784" t="s">
        <v>16</v>
      </c>
      <c r="C2784" t="s">
        <v>41</v>
      </c>
      <c r="D2784">
        <v>1995</v>
      </c>
      <c r="E2784" t="s">
        <v>8403</v>
      </c>
      <c r="F2784">
        <v>7.1</v>
      </c>
      <c r="G2784">
        <v>118000</v>
      </c>
      <c r="H2784" t="s">
        <v>7888</v>
      </c>
      <c r="I2784" t="s">
        <v>7888</v>
      </c>
      <c r="J2784" t="s">
        <v>8404</v>
      </c>
      <c r="K2784" t="s">
        <v>30</v>
      </c>
      <c r="L2784">
        <v>8000000</v>
      </c>
      <c r="M2784">
        <v>2122561</v>
      </c>
      <c r="N2784" t="s">
        <v>7290</v>
      </c>
      <c r="O2784">
        <v>94</v>
      </c>
      <c r="P2784" t="str">
        <f>IF(Table1[[#This Row],[score]]&gt;=8.5,"High",IF(Table1[[#This Row],[score]]&gt;=7,"Medium","Low"))</f>
        <v>Medium</v>
      </c>
      <c r="Q2784" s="5">
        <f>Table1[[#This Row],[gross]]-Table1[[#This Row],[budget]]</f>
        <v>-5877439</v>
      </c>
      <c r="R2784" s="5" t="str">
        <f>IF(Table1[[#This Row],[Profit]]&gt;0,"Profit","Loss")</f>
        <v>Loss</v>
      </c>
      <c r="S2784" s="6" t="str">
        <f>FLOOR(Table1[[#This Row],[year]]-1900,10)+1900 &amp; "-" &amp; FLOOR(Table1[[#This Row],[year]]-1890,10)+1900</f>
        <v>1990-2000</v>
      </c>
      <c r="T2784" s="14" t="s">
        <v>21835</v>
      </c>
      <c r="AB2784" s="14"/>
    </row>
    <row r="2785" spans="1:28" hidden="1" x14ac:dyDescent="0.3">
      <c r="A2785" t="s">
        <v>8538</v>
      </c>
      <c r="B2785" t="s">
        <v>16</v>
      </c>
      <c r="C2785" t="s">
        <v>151</v>
      </c>
      <c r="D2785">
        <v>1995</v>
      </c>
      <c r="E2785" t="s">
        <v>8361</v>
      </c>
      <c r="F2785">
        <v>7.5</v>
      </c>
      <c r="G2785">
        <v>66000</v>
      </c>
      <c r="H2785" t="s">
        <v>6292</v>
      </c>
      <c r="I2785" t="s">
        <v>8539</v>
      </c>
      <c r="J2785" t="s">
        <v>8540</v>
      </c>
      <c r="K2785" t="s">
        <v>448</v>
      </c>
      <c r="L2785">
        <v>18000000</v>
      </c>
      <c r="M2785">
        <v>1781465</v>
      </c>
      <c r="N2785" t="s">
        <v>6295</v>
      </c>
      <c r="O2785">
        <v>112</v>
      </c>
      <c r="P2785" t="str">
        <f>IF(Table1[[#This Row],[score]]&gt;=8.5,"High",IF(Table1[[#This Row],[score]]&gt;=7,"Medium","Low"))</f>
        <v>Medium</v>
      </c>
      <c r="Q2785" s="5">
        <f>Table1[[#This Row],[gross]]-Table1[[#This Row],[budget]]</f>
        <v>-16218535</v>
      </c>
      <c r="R2785" s="5" t="str">
        <f>IF(Table1[[#This Row],[Profit]]&gt;0,"Profit","Loss")</f>
        <v>Loss</v>
      </c>
      <c r="S2785" s="6" t="str">
        <f>FLOOR(Table1[[#This Row],[year]]-1900,10)+1900 &amp; "-" &amp; FLOOR(Table1[[#This Row],[year]]-1890,10)+1900</f>
        <v>1990-2000</v>
      </c>
      <c r="T2785" s="14" t="s">
        <v>21835</v>
      </c>
      <c r="AB2785" s="14"/>
    </row>
    <row r="2786" spans="1:28" hidden="1" x14ac:dyDescent="0.3">
      <c r="A2786" t="s">
        <v>8787</v>
      </c>
      <c r="B2786" t="s">
        <v>16</v>
      </c>
      <c r="C2786" t="s">
        <v>52</v>
      </c>
      <c r="D2786">
        <v>1995</v>
      </c>
      <c r="E2786" t="s">
        <v>7973</v>
      </c>
      <c r="F2786">
        <v>4.3</v>
      </c>
      <c r="G2786">
        <v>8500</v>
      </c>
      <c r="H2786" t="s">
        <v>722</v>
      </c>
      <c r="I2786" t="s">
        <v>722</v>
      </c>
      <c r="J2786" t="s">
        <v>2631</v>
      </c>
      <c r="K2786" t="s">
        <v>91</v>
      </c>
      <c r="L2786">
        <f>20500000</f>
        <v>20500000</v>
      </c>
      <c r="M2786">
        <v>1781383</v>
      </c>
      <c r="N2786" t="s">
        <v>8788</v>
      </c>
      <c r="O2786">
        <v>106</v>
      </c>
      <c r="P2786" t="str">
        <f>IF(Table1[[#This Row],[score]]&gt;=8.5,"High",IF(Table1[[#This Row],[score]]&gt;=7,"Medium","Low"))</f>
        <v>Low</v>
      </c>
      <c r="Q2786" s="5">
        <f>Table1[[#This Row],[gross]]-Table1[[#This Row],[budget]]</f>
        <v>-18718617</v>
      </c>
      <c r="R2786" s="5" t="str">
        <f>IF(Table1[[#This Row],[Profit]]&gt;0,"Profit","Loss")</f>
        <v>Loss</v>
      </c>
      <c r="S2786" s="6" t="str">
        <f>FLOOR(Table1[[#This Row],[year]]-1900,10)+1900 &amp; "-" &amp; FLOOR(Table1[[#This Row],[year]]-1890,10)+1900</f>
        <v>1990-2000</v>
      </c>
      <c r="T2786" s="14" t="s">
        <v>21835</v>
      </c>
      <c r="AB2786" s="14"/>
    </row>
    <row r="2787" spans="1:28" hidden="1" x14ac:dyDescent="0.3">
      <c r="A2787" t="s">
        <v>8741</v>
      </c>
      <c r="B2787" t="s">
        <v>16</v>
      </c>
      <c r="C2787" t="s">
        <v>25</v>
      </c>
      <c r="D2787">
        <v>1995</v>
      </c>
      <c r="E2787" t="s">
        <v>8494</v>
      </c>
      <c r="F2787">
        <v>7.1</v>
      </c>
      <c r="G2787">
        <v>5700</v>
      </c>
      <c r="H2787" t="s">
        <v>5870</v>
      </c>
      <c r="I2787" t="s">
        <v>8742</v>
      </c>
      <c r="J2787" t="s">
        <v>8743</v>
      </c>
      <c r="K2787" t="s">
        <v>448</v>
      </c>
      <c r="L2787">
        <f>20500000</f>
        <v>20500000</v>
      </c>
      <c r="M2787">
        <v>1320043</v>
      </c>
      <c r="N2787" t="s">
        <v>3148</v>
      </c>
      <c r="O2787">
        <v>118</v>
      </c>
      <c r="P2787" t="str">
        <f>IF(Table1[[#This Row],[score]]&gt;=8.5,"High",IF(Table1[[#This Row],[score]]&gt;=7,"Medium","Low"))</f>
        <v>Medium</v>
      </c>
      <c r="Q2787" s="5">
        <f>Table1[[#This Row],[gross]]-Table1[[#This Row],[budget]]</f>
        <v>-19179957</v>
      </c>
      <c r="R2787" s="5" t="str">
        <f>IF(Table1[[#This Row],[Profit]]&gt;0,"Profit","Loss")</f>
        <v>Loss</v>
      </c>
      <c r="S2787" s="6" t="str">
        <f>FLOOR(Table1[[#This Row],[year]]-1900,10)+1900 &amp; "-" &amp; FLOOR(Table1[[#This Row],[year]]-1890,10)+1900</f>
        <v>1990-2000</v>
      </c>
      <c r="T2787" s="14" t="s">
        <v>21835</v>
      </c>
      <c r="AB2787" s="14"/>
    </row>
    <row r="2788" spans="1:28" hidden="1" x14ac:dyDescent="0.3">
      <c r="A2788" t="s">
        <v>8785</v>
      </c>
      <c r="B2788" t="s">
        <v>16</v>
      </c>
      <c r="C2788" t="s">
        <v>41</v>
      </c>
      <c r="D2788">
        <v>1995</v>
      </c>
      <c r="E2788" t="s">
        <v>8349</v>
      </c>
      <c r="F2788">
        <v>6.7</v>
      </c>
      <c r="G2788">
        <v>9200</v>
      </c>
      <c r="H2788" t="s">
        <v>8719</v>
      </c>
      <c r="I2788" t="s">
        <v>8719</v>
      </c>
      <c r="J2788" t="s">
        <v>6710</v>
      </c>
      <c r="K2788" t="s">
        <v>30</v>
      </c>
      <c r="L2788">
        <v>2000000</v>
      </c>
      <c r="M2788">
        <v>1268636</v>
      </c>
      <c r="N2788" t="s">
        <v>3705</v>
      </c>
      <c r="O2788">
        <v>83</v>
      </c>
      <c r="P2788" t="str">
        <f>IF(Table1[[#This Row],[score]]&gt;=8.5,"High",IF(Table1[[#This Row],[score]]&gt;=7,"Medium","Low"))</f>
        <v>Low</v>
      </c>
      <c r="Q2788" s="5">
        <f>Table1[[#This Row],[gross]]-Table1[[#This Row],[budget]]</f>
        <v>-731364</v>
      </c>
      <c r="R2788" s="5" t="str">
        <f>IF(Table1[[#This Row],[Profit]]&gt;0,"Profit","Loss")</f>
        <v>Loss</v>
      </c>
      <c r="S2788" s="6" t="str">
        <f>FLOOR(Table1[[#This Row],[year]]-1900,10)+1900 &amp; "-" &amp; FLOOR(Table1[[#This Row],[year]]-1890,10)+1900</f>
        <v>1990-2000</v>
      </c>
      <c r="T2788" s="14" t="s">
        <v>21835</v>
      </c>
      <c r="AB2788" s="14"/>
    </row>
    <row r="2789" spans="1:28" hidden="1" x14ac:dyDescent="0.3">
      <c r="A2789" t="s">
        <v>8617</v>
      </c>
      <c r="B2789" t="s">
        <v>16</v>
      </c>
      <c r="C2789" t="s">
        <v>41</v>
      </c>
      <c r="D2789">
        <v>1995</v>
      </c>
      <c r="E2789" t="s">
        <v>8618</v>
      </c>
      <c r="F2789">
        <v>7.5</v>
      </c>
      <c r="G2789">
        <v>17000</v>
      </c>
      <c r="H2789" t="s">
        <v>6470</v>
      </c>
      <c r="I2789" t="s">
        <v>6470</v>
      </c>
      <c r="J2789" t="s">
        <v>7106</v>
      </c>
      <c r="K2789" t="s">
        <v>30</v>
      </c>
      <c r="L2789">
        <v>500000</v>
      </c>
      <c r="M2789">
        <v>1111790</v>
      </c>
      <c r="N2789" t="s">
        <v>8619</v>
      </c>
      <c r="O2789">
        <v>90</v>
      </c>
      <c r="P2789" t="str">
        <f>IF(Table1[[#This Row],[score]]&gt;=8.5,"High",IF(Table1[[#This Row],[score]]&gt;=7,"Medium","Low"))</f>
        <v>Medium</v>
      </c>
      <c r="Q2789" s="5">
        <f>Table1[[#This Row],[gross]]-Table1[[#This Row],[budget]]</f>
        <v>611790</v>
      </c>
      <c r="R2789" s="5" t="str">
        <f>IF(Table1[[#This Row],[Profit]]&gt;0,"Profit","Loss")</f>
        <v>Profit</v>
      </c>
      <c r="S2789" s="6" t="str">
        <f>FLOOR(Table1[[#This Row],[year]]-1900,10)+1900 &amp; "-" &amp; FLOOR(Table1[[#This Row],[year]]-1890,10)+1900</f>
        <v>1990-2000</v>
      </c>
      <c r="T2789" s="14" t="s">
        <v>21835</v>
      </c>
      <c r="AB2789" s="14"/>
    </row>
    <row r="2790" spans="1:28" hidden="1" x14ac:dyDescent="0.3">
      <c r="A2790" t="s">
        <v>8825</v>
      </c>
      <c r="B2790" t="s">
        <v>16</v>
      </c>
      <c r="C2790" t="s">
        <v>17</v>
      </c>
      <c r="D2790">
        <v>1995</v>
      </c>
      <c r="E2790" t="s">
        <v>8575</v>
      </c>
      <c r="F2790">
        <v>6.6</v>
      </c>
      <c r="G2790">
        <v>2800</v>
      </c>
      <c r="H2790" t="s">
        <v>742</v>
      </c>
      <c r="I2790" t="s">
        <v>8826</v>
      </c>
      <c r="J2790" t="s">
        <v>4903</v>
      </c>
      <c r="K2790" t="s">
        <v>448</v>
      </c>
      <c r="L2790">
        <f>20500000</f>
        <v>20500000</v>
      </c>
      <c r="M2790">
        <v>1110104</v>
      </c>
      <c r="N2790" t="s">
        <v>7348</v>
      </c>
      <c r="O2790">
        <v>115</v>
      </c>
      <c r="P2790" t="str">
        <f>IF(Table1[[#This Row],[score]]&gt;=8.5,"High",IF(Table1[[#This Row],[score]]&gt;=7,"Medium","Low"))</f>
        <v>Low</v>
      </c>
      <c r="Q2790" s="5">
        <f>Table1[[#This Row],[gross]]-Table1[[#This Row],[budget]]</f>
        <v>-19389896</v>
      </c>
      <c r="R2790" s="5" t="str">
        <f>IF(Table1[[#This Row],[Profit]]&gt;0,"Profit","Loss")</f>
        <v>Loss</v>
      </c>
      <c r="S2790" s="6" t="str">
        <f>FLOOR(Table1[[#This Row],[year]]-1900,10)+1900 &amp; "-" &amp; FLOOR(Table1[[#This Row],[year]]-1890,10)+1900</f>
        <v>1990-2000</v>
      </c>
      <c r="T2790" s="14" t="s">
        <v>21835</v>
      </c>
      <c r="AB2790" s="14"/>
    </row>
    <row r="2791" spans="1:28" hidden="1" x14ac:dyDescent="0.3">
      <c r="A2791" t="s">
        <v>8783</v>
      </c>
      <c r="B2791" t="s">
        <v>16</v>
      </c>
      <c r="C2791" t="s">
        <v>41</v>
      </c>
      <c r="D2791">
        <v>1995</v>
      </c>
      <c r="E2791" t="s">
        <v>7874</v>
      </c>
      <c r="F2791">
        <v>7</v>
      </c>
      <c r="G2791">
        <v>11000</v>
      </c>
      <c r="H2791" t="s">
        <v>3434</v>
      </c>
      <c r="I2791" t="s">
        <v>3434</v>
      </c>
      <c r="J2791" t="s">
        <v>8784</v>
      </c>
      <c r="K2791" t="s">
        <v>1099</v>
      </c>
      <c r="L2791">
        <f>20500000</f>
        <v>20500000</v>
      </c>
      <c r="M2791">
        <v>1104622</v>
      </c>
      <c r="N2791" t="s">
        <v>7348</v>
      </c>
      <c r="O2791">
        <v>103</v>
      </c>
      <c r="P2791" t="str">
        <f>IF(Table1[[#This Row],[score]]&gt;=8.5,"High",IF(Table1[[#This Row],[score]]&gt;=7,"Medium","Low"))</f>
        <v>Medium</v>
      </c>
      <c r="Q2791" s="5">
        <f>Table1[[#This Row],[gross]]-Table1[[#This Row],[budget]]</f>
        <v>-19395378</v>
      </c>
      <c r="R2791" s="5" t="str">
        <f>IF(Table1[[#This Row],[Profit]]&gt;0,"Profit","Loss")</f>
        <v>Loss</v>
      </c>
      <c r="S2791" s="6" t="str">
        <f>FLOOR(Table1[[#This Row],[year]]-1900,10)+1900 &amp; "-" &amp; FLOOR(Table1[[#This Row],[year]]-1890,10)+1900</f>
        <v>1990-2000</v>
      </c>
      <c r="T2791" s="14" t="s">
        <v>21835</v>
      </c>
      <c r="AB2791" s="14"/>
    </row>
    <row r="2792" spans="1:28" hidden="1" x14ac:dyDescent="0.3">
      <c r="A2792" t="s">
        <v>8558</v>
      </c>
      <c r="B2792" t="s">
        <v>16</v>
      </c>
      <c r="C2792" t="s">
        <v>25</v>
      </c>
      <c r="D2792">
        <v>1995</v>
      </c>
      <c r="E2792" t="s">
        <v>8066</v>
      </c>
      <c r="F2792">
        <v>7.6</v>
      </c>
      <c r="G2792">
        <v>92000</v>
      </c>
      <c r="H2792" t="s">
        <v>2160</v>
      </c>
      <c r="I2792" t="s">
        <v>2160</v>
      </c>
      <c r="J2792" t="s">
        <v>5628</v>
      </c>
      <c r="K2792" t="s">
        <v>30</v>
      </c>
      <c r="L2792">
        <v>9000000</v>
      </c>
      <c r="M2792">
        <v>1037847</v>
      </c>
      <c r="N2792" t="s">
        <v>8559</v>
      </c>
      <c r="O2792">
        <v>121</v>
      </c>
      <c r="P2792" t="str">
        <f>IF(Table1[[#This Row],[score]]&gt;=8.5,"High",IF(Table1[[#This Row],[score]]&gt;=7,"Medium","Low"))</f>
        <v>Medium</v>
      </c>
      <c r="Q2792" s="5">
        <f>Table1[[#This Row],[gross]]-Table1[[#This Row],[budget]]</f>
        <v>-7962153</v>
      </c>
      <c r="R2792" s="5" t="str">
        <f>IF(Table1[[#This Row],[Profit]]&gt;0,"Profit","Loss")</f>
        <v>Loss</v>
      </c>
      <c r="S2792" s="6" t="str">
        <f>FLOOR(Table1[[#This Row],[year]]-1900,10)+1900 &amp; "-" &amp; FLOOR(Table1[[#This Row],[year]]-1890,10)+1900</f>
        <v>1990-2000</v>
      </c>
      <c r="T2792" s="14" t="s">
        <v>21835</v>
      </c>
      <c r="AB2792" s="14"/>
    </row>
    <row r="2793" spans="1:28" hidden="1" x14ac:dyDescent="0.3">
      <c r="A2793" t="s">
        <v>8726</v>
      </c>
      <c r="B2793" t="s">
        <v>16</v>
      </c>
      <c r="C2793" t="s">
        <v>17</v>
      </c>
      <c r="D2793">
        <v>1995</v>
      </c>
      <c r="E2793" t="s">
        <v>8727</v>
      </c>
      <c r="F2793">
        <v>6.8</v>
      </c>
      <c r="G2793">
        <v>4500</v>
      </c>
      <c r="H2793" t="s">
        <v>8728</v>
      </c>
      <c r="I2793" t="s">
        <v>8728</v>
      </c>
      <c r="J2793" t="s">
        <v>8729</v>
      </c>
      <c r="K2793" t="s">
        <v>30</v>
      </c>
      <c r="L2793">
        <f>20500000</f>
        <v>20500000</v>
      </c>
      <c r="M2793">
        <v>941414</v>
      </c>
      <c r="N2793" t="s">
        <v>8730</v>
      </c>
      <c r="O2793">
        <v>105</v>
      </c>
      <c r="P2793" t="str">
        <f>IF(Table1[[#This Row],[score]]&gt;=8.5,"High",IF(Table1[[#This Row],[score]]&gt;=7,"Medium","Low"))</f>
        <v>Low</v>
      </c>
      <c r="Q2793" s="5">
        <f>Table1[[#This Row],[gross]]-Table1[[#This Row],[budget]]</f>
        <v>-19558586</v>
      </c>
      <c r="R2793" s="5" t="str">
        <f>IF(Table1[[#This Row],[Profit]]&gt;0,"Profit","Loss")</f>
        <v>Loss</v>
      </c>
      <c r="S2793" s="6" t="str">
        <f>FLOOR(Table1[[#This Row],[year]]-1900,10)+1900 &amp; "-" &amp; FLOOR(Table1[[#This Row],[year]]-1890,10)+1900</f>
        <v>1990-2000</v>
      </c>
      <c r="T2793" s="14" t="s">
        <v>21835</v>
      </c>
      <c r="AB2793" s="14"/>
    </row>
    <row r="2794" spans="1:28" hidden="1" x14ac:dyDescent="0.3">
      <c r="A2794" t="s">
        <v>8820</v>
      </c>
      <c r="B2794" t="s">
        <v>2676</v>
      </c>
      <c r="C2794" t="s">
        <v>17</v>
      </c>
      <c r="D2794">
        <v>1995</v>
      </c>
      <c r="E2794" t="s">
        <v>8821</v>
      </c>
      <c r="F2794">
        <v>7.7</v>
      </c>
      <c r="G2794">
        <v>6900</v>
      </c>
      <c r="H2794" t="s">
        <v>8822</v>
      </c>
      <c r="I2794" t="s">
        <v>5810</v>
      </c>
      <c r="J2794" t="s">
        <v>8823</v>
      </c>
      <c r="K2794" t="s">
        <v>5812</v>
      </c>
      <c r="L2794">
        <v>150000</v>
      </c>
      <c r="M2794">
        <v>924940</v>
      </c>
      <c r="N2794" t="s">
        <v>8824</v>
      </c>
      <c r="O2794">
        <v>85</v>
      </c>
      <c r="P2794" t="str">
        <f>IF(Table1[[#This Row],[score]]&gt;=8.5,"High",IF(Table1[[#This Row],[score]]&gt;=7,"Medium","Low"))</f>
        <v>Medium</v>
      </c>
      <c r="Q2794" s="5">
        <f>Table1[[#This Row],[gross]]-Table1[[#This Row],[budget]]</f>
        <v>774940</v>
      </c>
      <c r="R2794" s="5" t="str">
        <f>IF(Table1[[#This Row],[Profit]]&gt;0,"Profit","Loss")</f>
        <v>Profit</v>
      </c>
      <c r="S2794" s="6" t="str">
        <f>FLOOR(Table1[[#This Row],[year]]-1900,10)+1900 &amp; "-" &amp; FLOOR(Table1[[#This Row],[year]]-1890,10)+1900</f>
        <v>1990-2000</v>
      </c>
      <c r="T2794" s="14" t="s">
        <v>21863</v>
      </c>
      <c r="AB2794" s="14"/>
    </row>
    <row r="2795" spans="1:28" hidden="1" x14ac:dyDescent="0.3">
      <c r="A2795" t="s">
        <v>8644</v>
      </c>
      <c r="B2795" t="s">
        <v>2676</v>
      </c>
      <c r="C2795" t="s">
        <v>17</v>
      </c>
      <c r="D2795">
        <v>1995</v>
      </c>
      <c r="E2795" t="s">
        <v>8438</v>
      </c>
      <c r="F2795">
        <v>6.5</v>
      </c>
      <c r="G2795">
        <v>6700</v>
      </c>
      <c r="H2795" t="s">
        <v>8645</v>
      </c>
      <c r="I2795" t="s">
        <v>8645</v>
      </c>
      <c r="J2795" t="s">
        <v>8646</v>
      </c>
      <c r="K2795" t="s">
        <v>195</v>
      </c>
      <c r="L2795">
        <f>20500000</f>
        <v>20500000</v>
      </c>
      <c r="M2795">
        <v>919671</v>
      </c>
      <c r="N2795" t="s">
        <v>3156</v>
      </c>
      <c r="O2795">
        <v>94</v>
      </c>
      <c r="P2795" t="str">
        <f>IF(Table1[[#This Row],[score]]&gt;=8.5,"High",IF(Table1[[#This Row],[score]]&gt;=7,"Medium","Low"))</f>
        <v>Low</v>
      </c>
      <c r="Q2795" s="5">
        <f>Table1[[#This Row],[gross]]-Table1[[#This Row],[budget]]</f>
        <v>-19580329</v>
      </c>
      <c r="R2795" s="5" t="str">
        <f>IF(Table1[[#This Row],[Profit]]&gt;0,"Profit","Loss")</f>
        <v>Loss</v>
      </c>
      <c r="S2795" s="6" t="str">
        <f>FLOOR(Table1[[#This Row],[year]]-1900,10)+1900 &amp; "-" &amp; FLOOR(Table1[[#This Row],[year]]-1890,10)+1900</f>
        <v>1990-2000</v>
      </c>
      <c r="T2795" s="14" t="s">
        <v>21835</v>
      </c>
      <c r="AB2795" s="14"/>
    </row>
    <row r="2796" spans="1:28" hidden="1" x14ac:dyDescent="0.3">
      <c r="A2796" t="s">
        <v>8771</v>
      </c>
      <c r="B2796" t="s">
        <v>443</v>
      </c>
      <c r="C2796" t="s">
        <v>104</v>
      </c>
      <c r="D2796">
        <v>1995</v>
      </c>
      <c r="E2796" t="s">
        <v>8772</v>
      </c>
      <c r="F2796">
        <v>7.5</v>
      </c>
      <c r="G2796">
        <v>11000</v>
      </c>
      <c r="H2796" t="s">
        <v>6647</v>
      </c>
      <c r="I2796" t="s">
        <v>8773</v>
      </c>
      <c r="J2796" t="s">
        <v>3194</v>
      </c>
      <c r="K2796" t="s">
        <v>448</v>
      </c>
      <c r="L2796">
        <f>20500000</f>
        <v>20500000</v>
      </c>
      <c r="M2796">
        <v>873196</v>
      </c>
      <c r="N2796" t="s">
        <v>6448</v>
      </c>
      <c r="O2796">
        <v>112</v>
      </c>
      <c r="P2796" t="str">
        <f>IF(Table1[[#This Row],[score]]&gt;=8.5,"High",IF(Table1[[#This Row],[score]]&gt;=7,"Medium","Low"))</f>
        <v>Medium</v>
      </c>
      <c r="Q2796" s="5">
        <f>Table1[[#This Row],[gross]]-Table1[[#This Row],[budget]]</f>
        <v>-19626804</v>
      </c>
      <c r="R2796" s="5" t="str">
        <f>IF(Table1[[#This Row],[Profit]]&gt;0,"Profit","Loss")</f>
        <v>Loss</v>
      </c>
      <c r="S2796" s="6" t="str">
        <f>FLOOR(Table1[[#This Row],[year]]-1900,10)+1900 &amp; "-" &amp; FLOOR(Table1[[#This Row],[year]]-1890,10)+1900</f>
        <v>1990-2000</v>
      </c>
      <c r="T2796" s="14" t="s">
        <v>21835</v>
      </c>
      <c r="AB2796" s="14"/>
    </row>
    <row r="2797" spans="1:28" hidden="1" x14ac:dyDescent="0.3">
      <c r="A2797" t="s">
        <v>8637</v>
      </c>
      <c r="B2797" t="s">
        <v>16</v>
      </c>
      <c r="C2797" t="s">
        <v>17</v>
      </c>
      <c r="D2797">
        <v>1995</v>
      </c>
      <c r="E2797" t="s">
        <v>8638</v>
      </c>
      <c r="F2797">
        <v>6.3</v>
      </c>
      <c r="G2797">
        <v>13000</v>
      </c>
      <c r="H2797" t="s">
        <v>975</v>
      </c>
      <c r="I2797" t="s">
        <v>975</v>
      </c>
      <c r="J2797" t="s">
        <v>21</v>
      </c>
      <c r="K2797" t="s">
        <v>30</v>
      </c>
      <c r="L2797">
        <v>9000000</v>
      </c>
      <c r="M2797">
        <v>868979</v>
      </c>
      <c r="N2797" t="s">
        <v>3705</v>
      </c>
      <c r="O2797">
        <v>111</v>
      </c>
      <c r="P2797" t="str">
        <f>IF(Table1[[#This Row],[score]]&gt;=8.5,"High",IF(Table1[[#This Row],[score]]&gt;=7,"Medium","Low"))</f>
        <v>Low</v>
      </c>
      <c r="Q2797" s="5">
        <f>Table1[[#This Row],[gross]]-Table1[[#This Row],[budget]]</f>
        <v>-8131021</v>
      </c>
      <c r="R2797" s="5" t="str">
        <f>IF(Table1[[#This Row],[Profit]]&gt;0,"Profit","Loss")</f>
        <v>Loss</v>
      </c>
      <c r="S2797" s="6" t="str">
        <f>FLOOR(Table1[[#This Row],[year]]-1900,10)+1900 &amp; "-" &amp; FLOOR(Table1[[#This Row],[year]]-1890,10)+1900</f>
        <v>1990-2000</v>
      </c>
      <c r="T2797" s="14" t="s">
        <v>21835</v>
      </c>
      <c r="AB2797" s="14"/>
    </row>
    <row r="2798" spans="1:28" hidden="1" x14ac:dyDescent="0.3">
      <c r="A2798" t="s">
        <v>8610</v>
      </c>
      <c r="B2798" t="s">
        <v>16</v>
      </c>
      <c r="C2798" t="s">
        <v>41</v>
      </c>
      <c r="D2798">
        <v>1995</v>
      </c>
      <c r="E2798" t="s">
        <v>8494</v>
      </c>
      <c r="F2798">
        <v>6.8</v>
      </c>
      <c r="G2798">
        <v>13000</v>
      </c>
      <c r="H2798" t="s">
        <v>8611</v>
      </c>
      <c r="I2798" t="s">
        <v>8611</v>
      </c>
      <c r="J2798" t="s">
        <v>8612</v>
      </c>
      <c r="K2798" t="s">
        <v>30</v>
      </c>
      <c r="L2798">
        <f>20500000</f>
        <v>20500000</v>
      </c>
      <c r="M2798">
        <v>718490</v>
      </c>
      <c r="N2798" t="s">
        <v>7447</v>
      </c>
      <c r="O2798">
        <v>96</v>
      </c>
      <c r="P2798" t="str">
        <f>IF(Table1[[#This Row],[score]]&gt;=8.5,"High",IF(Table1[[#This Row],[score]]&gt;=7,"Medium","Low"))</f>
        <v>Low</v>
      </c>
      <c r="Q2798" s="5">
        <f>Table1[[#This Row],[gross]]-Table1[[#This Row],[budget]]</f>
        <v>-19781510</v>
      </c>
      <c r="R2798" s="5" t="str">
        <f>IF(Table1[[#This Row],[Profit]]&gt;0,"Profit","Loss")</f>
        <v>Loss</v>
      </c>
      <c r="S2798" s="6" t="str">
        <f>FLOOR(Table1[[#This Row],[year]]-1900,10)+1900 &amp; "-" &amp; FLOOR(Table1[[#This Row],[year]]-1890,10)+1900</f>
        <v>1990-2000</v>
      </c>
      <c r="T2798" s="14" t="s">
        <v>21835</v>
      </c>
      <c r="AB2798" s="14"/>
    </row>
    <row r="2799" spans="1:28" hidden="1" x14ac:dyDescent="0.3">
      <c r="A2799" t="s">
        <v>8806</v>
      </c>
      <c r="B2799" t="s">
        <v>16</v>
      </c>
      <c r="C2799" t="s">
        <v>104</v>
      </c>
      <c r="D2799">
        <v>1995</v>
      </c>
      <c r="E2799" t="s">
        <v>8624</v>
      </c>
      <c r="F2799">
        <v>6.1</v>
      </c>
      <c r="G2799">
        <v>3400</v>
      </c>
      <c r="H2799" t="s">
        <v>5056</v>
      </c>
      <c r="I2799" t="s">
        <v>8807</v>
      </c>
      <c r="J2799" t="s">
        <v>1126</v>
      </c>
      <c r="K2799" t="s">
        <v>30</v>
      </c>
      <c r="L2799">
        <v>6500000</v>
      </c>
      <c r="M2799">
        <v>536023</v>
      </c>
      <c r="N2799" t="s">
        <v>8808</v>
      </c>
      <c r="O2799">
        <v>99</v>
      </c>
      <c r="P2799" t="str">
        <f>IF(Table1[[#This Row],[score]]&gt;=8.5,"High",IF(Table1[[#This Row],[score]]&gt;=7,"Medium","Low"))</f>
        <v>Low</v>
      </c>
      <c r="Q2799" s="5">
        <f>Table1[[#This Row],[gross]]-Table1[[#This Row],[budget]]</f>
        <v>-5963977</v>
      </c>
      <c r="R2799" s="5" t="str">
        <f>IF(Table1[[#This Row],[Profit]]&gt;0,"Profit","Loss")</f>
        <v>Loss</v>
      </c>
      <c r="S2799" s="6" t="str">
        <f>FLOOR(Table1[[#This Row],[year]]-1900,10)+1900 &amp; "-" &amp; FLOOR(Table1[[#This Row],[year]]-1890,10)+1900</f>
        <v>1990-2000</v>
      </c>
      <c r="T2799" s="14" t="s">
        <v>21835</v>
      </c>
      <c r="AB2799" s="14"/>
    </row>
    <row r="2800" spans="1:28" hidden="1" x14ac:dyDescent="0.3">
      <c r="A2800" t="s">
        <v>8676</v>
      </c>
      <c r="B2800" t="s">
        <v>16</v>
      </c>
      <c r="C2800" t="s">
        <v>104</v>
      </c>
      <c r="D2800">
        <v>1995</v>
      </c>
      <c r="E2800" t="s">
        <v>8627</v>
      </c>
      <c r="F2800">
        <v>6.8</v>
      </c>
      <c r="G2800">
        <v>27000</v>
      </c>
      <c r="H2800" t="s">
        <v>8677</v>
      </c>
      <c r="I2800" t="s">
        <v>8678</v>
      </c>
      <c r="J2800" t="s">
        <v>6992</v>
      </c>
      <c r="K2800" t="s">
        <v>30</v>
      </c>
      <c r="L2800">
        <v>7000000</v>
      </c>
      <c r="M2800">
        <v>529766</v>
      </c>
      <c r="N2800" t="s">
        <v>3705</v>
      </c>
      <c r="O2800">
        <v>115</v>
      </c>
      <c r="P2800" t="str">
        <f>IF(Table1[[#This Row],[score]]&gt;=8.5,"High",IF(Table1[[#This Row],[score]]&gt;=7,"Medium","Low"))</f>
        <v>Low</v>
      </c>
      <c r="Q2800" s="5">
        <f>Table1[[#This Row],[gross]]-Table1[[#This Row],[budget]]</f>
        <v>-6470234</v>
      </c>
      <c r="R2800" s="5" t="str">
        <f>IF(Table1[[#This Row],[Profit]]&gt;0,"Profit","Loss")</f>
        <v>Loss</v>
      </c>
      <c r="S2800" s="6" t="str">
        <f>FLOOR(Table1[[#This Row],[year]]-1900,10)+1900 &amp; "-" &amp; FLOOR(Table1[[#This Row],[year]]-1890,10)+1900</f>
        <v>1990-2000</v>
      </c>
      <c r="T2800" s="14" t="s">
        <v>21835</v>
      </c>
      <c r="AB2800" s="14"/>
    </row>
    <row r="2801" spans="1:28" hidden="1" x14ac:dyDescent="0.3">
      <c r="A2801" t="s">
        <v>8499</v>
      </c>
      <c r="B2801" t="s">
        <v>8500</v>
      </c>
      <c r="C2801" t="s">
        <v>390</v>
      </c>
      <c r="D2801">
        <v>1995</v>
      </c>
      <c r="E2801" t="s">
        <v>8501</v>
      </c>
      <c r="F2801">
        <v>8</v>
      </c>
      <c r="G2801">
        <v>133000</v>
      </c>
      <c r="H2801" t="s">
        <v>8502</v>
      </c>
      <c r="I2801" t="s">
        <v>8503</v>
      </c>
      <c r="J2801" t="s">
        <v>8504</v>
      </c>
      <c r="K2801" t="s">
        <v>2081</v>
      </c>
      <c r="L2801">
        <f>20500000</f>
        <v>20500000</v>
      </c>
      <c r="M2801">
        <v>516540</v>
      </c>
      <c r="N2801" t="s">
        <v>8505</v>
      </c>
      <c r="O2801">
        <v>83</v>
      </c>
      <c r="P2801" t="str">
        <f>IF(Table1[[#This Row],[score]]&gt;=8.5,"High",IF(Table1[[#This Row],[score]]&gt;=7,"Medium","Low"))</f>
        <v>Medium</v>
      </c>
      <c r="Q2801" s="5">
        <f>Table1[[#This Row],[gross]]-Table1[[#This Row],[budget]]</f>
        <v>-19983460</v>
      </c>
      <c r="R2801" s="5" t="str">
        <f>IF(Table1[[#This Row],[Profit]]&gt;0,"Profit","Loss")</f>
        <v>Loss</v>
      </c>
      <c r="S2801" s="6" t="str">
        <f>FLOOR(Table1[[#This Row],[year]]-1900,10)+1900 &amp; "-" &amp; FLOOR(Table1[[#This Row],[year]]-1890,10)+1900</f>
        <v>1990-2000</v>
      </c>
      <c r="T2801" s="14" t="s">
        <v>21835</v>
      </c>
      <c r="AB2801" s="14"/>
    </row>
    <row r="2802" spans="1:28" hidden="1" x14ac:dyDescent="0.3">
      <c r="A2802" t="s">
        <v>8684</v>
      </c>
      <c r="B2802" t="s">
        <v>16</v>
      </c>
      <c r="C2802" t="s">
        <v>17</v>
      </c>
      <c r="D2802">
        <v>1995</v>
      </c>
      <c r="E2802" t="s">
        <v>8373</v>
      </c>
      <c r="F2802">
        <v>7.2</v>
      </c>
      <c r="G2802">
        <v>14000</v>
      </c>
      <c r="H2802" t="s">
        <v>6489</v>
      </c>
      <c r="I2802" t="s">
        <v>6489</v>
      </c>
      <c r="J2802" t="s">
        <v>8685</v>
      </c>
      <c r="K2802" t="s">
        <v>22</v>
      </c>
      <c r="L2802">
        <v>1000000</v>
      </c>
      <c r="M2802">
        <v>512245</v>
      </c>
      <c r="N2802" t="s">
        <v>5545</v>
      </c>
      <c r="O2802">
        <v>119</v>
      </c>
      <c r="P2802" t="str">
        <f>IF(Table1[[#This Row],[score]]&gt;=8.5,"High",IF(Table1[[#This Row],[score]]&gt;=7,"Medium","Low"))</f>
        <v>Medium</v>
      </c>
      <c r="Q2802" s="5">
        <f>Table1[[#This Row],[gross]]-Table1[[#This Row],[budget]]</f>
        <v>-487755</v>
      </c>
      <c r="R2802" s="5" t="str">
        <f>IF(Table1[[#This Row],[Profit]]&gt;0,"Profit","Loss")</f>
        <v>Loss</v>
      </c>
      <c r="S2802" s="6" t="str">
        <f>FLOOR(Table1[[#This Row],[year]]-1900,10)+1900 &amp; "-" &amp; FLOOR(Table1[[#This Row],[year]]-1890,10)+1900</f>
        <v>1990-2000</v>
      </c>
      <c r="T2802" s="14" t="s">
        <v>21835</v>
      </c>
      <c r="AB2802" s="14"/>
    </row>
    <row r="2803" spans="1:28" hidden="1" x14ac:dyDescent="0.3">
      <c r="A2803" t="s">
        <v>8797</v>
      </c>
      <c r="B2803" t="s">
        <v>16</v>
      </c>
      <c r="C2803" t="s">
        <v>41</v>
      </c>
      <c r="D2803">
        <v>1995</v>
      </c>
      <c r="E2803" t="s">
        <v>8384</v>
      </c>
      <c r="F2803">
        <v>6.5</v>
      </c>
      <c r="G2803">
        <v>4700</v>
      </c>
      <c r="H2803" t="s">
        <v>8798</v>
      </c>
      <c r="I2803" t="s">
        <v>8799</v>
      </c>
      <c r="J2803" t="s">
        <v>8800</v>
      </c>
      <c r="K2803" t="s">
        <v>30</v>
      </c>
      <c r="L2803">
        <v>150000</v>
      </c>
      <c r="M2803">
        <v>472370</v>
      </c>
      <c r="N2803" t="s">
        <v>8801</v>
      </c>
      <c r="O2803">
        <v>94</v>
      </c>
      <c r="P2803" t="str">
        <f>IF(Table1[[#This Row],[score]]&gt;=8.5,"High",IF(Table1[[#This Row],[score]]&gt;=7,"Medium","Low"))</f>
        <v>Low</v>
      </c>
      <c r="Q2803" s="5">
        <f>Table1[[#This Row],[gross]]-Table1[[#This Row],[budget]]</f>
        <v>322370</v>
      </c>
      <c r="R2803" s="5" t="str">
        <f>IF(Table1[[#This Row],[Profit]]&gt;0,"Profit","Loss")</f>
        <v>Profit</v>
      </c>
      <c r="S2803" s="6" t="str">
        <f>FLOOR(Table1[[#This Row],[year]]-1900,10)+1900 &amp; "-" &amp; FLOOR(Table1[[#This Row],[year]]-1890,10)+1900</f>
        <v>1990-2000</v>
      </c>
      <c r="T2803" s="14" t="s">
        <v>21835</v>
      </c>
      <c r="AB2803" s="14"/>
    </row>
    <row r="2804" spans="1:28" hidden="1" x14ac:dyDescent="0.3">
      <c r="A2804" t="s">
        <v>8764</v>
      </c>
      <c r="B2804" t="s">
        <v>16</v>
      </c>
      <c r="C2804" t="s">
        <v>41</v>
      </c>
      <c r="D2804">
        <v>1995</v>
      </c>
      <c r="E2804" t="s">
        <v>8765</v>
      </c>
      <c r="F2804">
        <v>6.8</v>
      </c>
      <c r="G2804">
        <v>14000</v>
      </c>
      <c r="H2804" t="s">
        <v>8766</v>
      </c>
      <c r="I2804" t="s">
        <v>8767</v>
      </c>
      <c r="J2804" t="s">
        <v>8768</v>
      </c>
      <c r="K2804" t="s">
        <v>30</v>
      </c>
      <c r="L2804">
        <f>20500000</f>
        <v>20500000</v>
      </c>
      <c r="M2804">
        <v>459749</v>
      </c>
      <c r="N2804" t="s">
        <v>31</v>
      </c>
      <c r="O2804">
        <v>92</v>
      </c>
      <c r="P2804" t="str">
        <f>IF(Table1[[#This Row],[score]]&gt;=8.5,"High",IF(Table1[[#This Row],[score]]&gt;=7,"Medium","Low"))</f>
        <v>Low</v>
      </c>
      <c r="Q2804" s="5">
        <f>Table1[[#This Row],[gross]]-Table1[[#This Row],[budget]]</f>
        <v>-20040251</v>
      </c>
      <c r="R2804" s="5" t="str">
        <f>IF(Table1[[#This Row],[Profit]]&gt;0,"Profit","Loss")</f>
        <v>Loss</v>
      </c>
      <c r="S2804" s="6" t="str">
        <f>FLOOR(Table1[[#This Row],[year]]-1900,10)+1900 &amp; "-" &amp; FLOOR(Table1[[#This Row],[year]]-1890,10)+1900</f>
        <v>1990-2000</v>
      </c>
      <c r="T2804" s="14" t="s">
        <v>21835</v>
      </c>
      <c r="AB2804" s="14"/>
    </row>
    <row r="2805" spans="1:28" hidden="1" x14ac:dyDescent="0.3">
      <c r="A2805" t="s">
        <v>8861</v>
      </c>
      <c r="B2805" t="s">
        <v>16</v>
      </c>
      <c r="C2805" t="s">
        <v>17</v>
      </c>
      <c r="D2805">
        <v>1995</v>
      </c>
      <c r="E2805" t="s">
        <v>7874</v>
      </c>
      <c r="F2805">
        <v>7.4</v>
      </c>
      <c r="G2805">
        <v>4900</v>
      </c>
      <c r="H2805" t="s">
        <v>4458</v>
      </c>
      <c r="I2805" t="s">
        <v>4458</v>
      </c>
      <c r="J2805" t="s">
        <v>8862</v>
      </c>
      <c r="K2805" t="s">
        <v>306</v>
      </c>
      <c r="L2805">
        <f>20500000</f>
        <v>20500000</v>
      </c>
      <c r="M2805">
        <v>371674</v>
      </c>
      <c r="N2805" t="s">
        <v>4890</v>
      </c>
      <c r="O2805">
        <v>113</v>
      </c>
      <c r="P2805" t="str">
        <f>IF(Table1[[#This Row],[score]]&gt;=8.5,"High",IF(Table1[[#This Row],[score]]&gt;=7,"Medium","Low"))</f>
        <v>Medium</v>
      </c>
      <c r="Q2805" s="5">
        <f>Table1[[#This Row],[gross]]-Table1[[#This Row],[budget]]</f>
        <v>-20128326</v>
      </c>
      <c r="R2805" s="5" t="str">
        <f>IF(Table1[[#This Row],[Profit]]&gt;0,"Profit","Loss")</f>
        <v>Loss</v>
      </c>
      <c r="S2805" s="6" t="str">
        <f>FLOOR(Table1[[#This Row],[year]]-1900,10)+1900 &amp; "-" &amp; FLOOR(Table1[[#This Row],[year]]-1890,10)+1900</f>
        <v>1990-2000</v>
      </c>
      <c r="T2805" s="14" t="s">
        <v>21835</v>
      </c>
      <c r="AB2805" s="14"/>
    </row>
    <row r="2806" spans="1:28" hidden="1" x14ac:dyDescent="0.3">
      <c r="A2806" t="s">
        <v>8658</v>
      </c>
      <c r="B2806" t="s">
        <v>16</v>
      </c>
      <c r="C2806" t="s">
        <v>63</v>
      </c>
      <c r="D2806">
        <v>1995</v>
      </c>
      <c r="E2806" t="s">
        <v>8659</v>
      </c>
      <c r="F2806">
        <v>6.5</v>
      </c>
      <c r="G2806">
        <v>14000</v>
      </c>
      <c r="H2806" t="s">
        <v>5866</v>
      </c>
      <c r="I2806" t="s">
        <v>4510</v>
      </c>
      <c r="J2806" t="s">
        <v>8428</v>
      </c>
      <c r="K2806" t="s">
        <v>22</v>
      </c>
      <c r="L2806">
        <v>8000000</v>
      </c>
      <c r="M2806">
        <v>340139</v>
      </c>
      <c r="N2806" t="s">
        <v>8660</v>
      </c>
      <c r="O2806">
        <v>111</v>
      </c>
      <c r="P2806" t="str">
        <f>IF(Table1[[#This Row],[score]]&gt;=8.5,"High",IF(Table1[[#This Row],[score]]&gt;=7,"Medium","Low"))</f>
        <v>Low</v>
      </c>
      <c r="Q2806" s="5">
        <f>Table1[[#This Row],[gross]]-Table1[[#This Row],[budget]]</f>
        <v>-7659861</v>
      </c>
      <c r="R2806" s="5" t="str">
        <f>IF(Table1[[#This Row],[Profit]]&gt;0,"Profit","Loss")</f>
        <v>Loss</v>
      </c>
      <c r="S2806" s="6" t="str">
        <f>FLOOR(Table1[[#This Row],[year]]-1900,10)+1900 &amp; "-" &amp; FLOOR(Table1[[#This Row],[year]]-1890,10)+1900</f>
        <v>1990-2000</v>
      </c>
      <c r="T2806" s="14" t="s">
        <v>21835</v>
      </c>
      <c r="AB2806" s="14"/>
    </row>
    <row r="2807" spans="1:28" hidden="1" x14ac:dyDescent="0.3">
      <c r="A2807" t="s">
        <v>8774</v>
      </c>
      <c r="B2807" t="s">
        <v>443</v>
      </c>
      <c r="C2807" t="s">
        <v>17</v>
      </c>
      <c r="D2807">
        <v>1995</v>
      </c>
      <c r="E2807" t="s">
        <v>8494</v>
      </c>
      <c r="F2807">
        <v>6.5</v>
      </c>
      <c r="G2807">
        <v>9200</v>
      </c>
      <c r="H2807" t="s">
        <v>4315</v>
      </c>
      <c r="I2807" t="s">
        <v>4316</v>
      </c>
      <c r="J2807" t="s">
        <v>8775</v>
      </c>
      <c r="K2807" t="s">
        <v>30</v>
      </c>
      <c r="L2807">
        <f>20500000</f>
        <v>20500000</v>
      </c>
      <c r="M2807">
        <v>307308</v>
      </c>
      <c r="N2807" t="s">
        <v>8776</v>
      </c>
      <c r="O2807">
        <v>82</v>
      </c>
      <c r="P2807" t="str">
        <f>IF(Table1[[#This Row],[score]]&gt;=8.5,"High",IF(Table1[[#This Row],[score]]&gt;=7,"Medium","Low"))</f>
        <v>Low</v>
      </c>
      <c r="Q2807" s="5">
        <f>Table1[[#This Row],[gross]]-Table1[[#This Row],[budget]]</f>
        <v>-20192692</v>
      </c>
      <c r="R2807" s="5" t="str">
        <f>IF(Table1[[#This Row],[Profit]]&gt;0,"Profit","Loss")</f>
        <v>Loss</v>
      </c>
      <c r="S2807" s="6" t="str">
        <f>FLOOR(Table1[[#This Row],[year]]-1900,10)+1900 &amp; "-" &amp; FLOOR(Table1[[#This Row],[year]]-1890,10)+1900</f>
        <v>1990-2000</v>
      </c>
      <c r="T2807" s="14" t="s">
        <v>21835</v>
      </c>
      <c r="AB2807" s="14"/>
    </row>
    <row r="2808" spans="1:28" hidden="1" x14ac:dyDescent="0.3">
      <c r="A2808" t="s">
        <v>8455</v>
      </c>
      <c r="B2808" t="s">
        <v>443</v>
      </c>
      <c r="C2808" t="s">
        <v>104</v>
      </c>
      <c r="D2808">
        <v>1995</v>
      </c>
      <c r="E2808" t="s">
        <v>8456</v>
      </c>
      <c r="F2808">
        <v>8.1</v>
      </c>
      <c r="G2808">
        <v>157000</v>
      </c>
      <c r="H2808" t="s">
        <v>8457</v>
      </c>
      <c r="I2808" t="s">
        <v>8457</v>
      </c>
      <c r="J2808" t="s">
        <v>8458</v>
      </c>
      <c r="K2808" t="s">
        <v>448</v>
      </c>
      <c r="L2808" s="5">
        <f>20500000</f>
        <v>20500000</v>
      </c>
      <c r="M2808" s="5">
        <v>302606</v>
      </c>
      <c r="N2808" t="s">
        <v>8459</v>
      </c>
      <c r="O2808">
        <v>98</v>
      </c>
      <c r="P2808" t="str">
        <f>IF(Table1[[#This Row],[score]]&gt;=8.5,"High",IF(Table1[[#This Row],[score]]&gt;=7,"Medium","Low"))</f>
        <v>Medium</v>
      </c>
      <c r="Q2808" s="5">
        <f>Table1[[#This Row],[gross]]-Table1[[#This Row],[budget]]</f>
        <v>-20197394</v>
      </c>
      <c r="R2808" s="5" t="str">
        <f>IF(Table1[[#This Row],[Profit]]&gt;0,"Profit","Loss")</f>
        <v>Loss</v>
      </c>
      <c r="S2808" s="6" t="str">
        <f>FLOOR(Table1[[#This Row],[year]]-1900,10)+1900 &amp; "-" &amp; FLOOR(Table1[[#This Row],[year]]-1890,10)+1900</f>
        <v>1990-2000</v>
      </c>
      <c r="T2808" s="14" t="s">
        <v>21835</v>
      </c>
      <c r="AB2808" s="14"/>
    </row>
    <row r="2809" spans="1:28" hidden="1" x14ac:dyDescent="0.3">
      <c r="A2809" t="s">
        <v>8679</v>
      </c>
      <c r="B2809" t="s">
        <v>16</v>
      </c>
      <c r="C2809" t="s">
        <v>41</v>
      </c>
      <c r="D2809">
        <v>1995</v>
      </c>
      <c r="E2809" t="s">
        <v>8542</v>
      </c>
      <c r="F2809">
        <v>6.1</v>
      </c>
      <c r="G2809">
        <v>14000</v>
      </c>
      <c r="H2809" t="s">
        <v>7172</v>
      </c>
      <c r="I2809" t="s">
        <v>7172</v>
      </c>
      <c r="J2809" t="s">
        <v>7761</v>
      </c>
      <c r="K2809" t="s">
        <v>30</v>
      </c>
      <c r="L2809">
        <f>20500000</f>
        <v>20500000</v>
      </c>
      <c r="M2809">
        <v>284785</v>
      </c>
      <c r="N2809" t="s">
        <v>8680</v>
      </c>
      <c r="O2809">
        <v>83</v>
      </c>
      <c r="P2809" t="str">
        <f>IF(Table1[[#This Row],[score]]&gt;=8.5,"High",IF(Table1[[#This Row],[score]]&gt;=7,"Medium","Low"))</f>
        <v>Low</v>
      </c>
      <c r="Q2809" s="5">
        <f>Table1[[#This Row],[gross]]-Table1[[#This Row],[budget]]</f>
        <v>-20215215</v>
      </c>
      <c r="R2809" s="5" t="str">
        <f>IF(Table1[[#This Row],[Profit]]&gt;0,"Profit","Loss")</f>
        <v>Loss</v>
      </c>
      <c r="S2809" s="6" t="str">
        <f>FLOOR(Table1[[#This Row],[year]]-1900,10)+1900 &amp; "-" &amp; FLOOR(Table1[[#This Row],[year]]-1890,10)+1900</f>
        <v>1990-2000</v>
      </c>
      <c r="T2809" s="14" t="s">
        <v>21835</v>
      </c>
      <c r="AB2809" s="14"/>
    </row>
    <row r="2810" spans="1:28" hidden="1" x14ac:dyDescent="0.3">
      <c r="A2810" t="s">
        <v>8448</v>
      </c>
      <c r="B2810" t="s">
        <v>1974</v>
      </c>
      <c r="C2810" t="s">
        <v>41</v>
      </c>
      <c r="D2810">
        <v>1995</v>
      </c>
      <c r="E2810" t="s">
        <v>8403</v>
      </c>
      <c r="F2810">
        <v>6.7</v>
      </c>
      <c r="G2810">
        <v>52000</v>
      </c>
      <c r="H2810" t="s">
        <v>5754</v>
      </c>
      <c r="I2810" t="s">
        <v>7512</v>
      </c>
      <c r="J2810" t="s">
        <v>6628</v>
      </c>
      <c r="K2810" t="s">
        <v>30</v>
      </c>
      <c r="L2810">
        <f>20500000</f>
        <v>20500000</v>
      </c>
      <c r="M2810">
        <v>273188</v>
      </c>
      <c r="N2810" t="s">
        <v>8449</v>
      </c>
      <c r="O2810">
        <v>90</v>
      </c>
      <c r="P2810" t="str">
        <f>IF(Table1[[#This Row],[score]]&gt;=8.5,"High",IF(Table1[[#This Row],[score]]&gt;=7,"Medium","Low"))</f>
        <v>Low</v>
      </c>
      <c r="Q2810" s="5">
        <f>Table1[[#This Row],[gross]]-Table1[[#This Row],[budget]]</f>
        <v>-20226812</v>
      </c>
      <c r="R2810" s="5" t="str">
        <f>IF(Table1[[#This Row],[Profit]]&gt;0,"Profit","Loss")</f>
        <v>Loss</v>
      </c>
      <c r="S2810" s="6" t="str">
        <f>FLOOR(Table1[[#This Row],[year]]-1900,10)+1900 &amp; "-" &amp; FLOOR(Table1[[#This Row],[year]]-1890,10)+1900</f>
        <v>1990-2000</v>
      </c>
      <c r="T2810" s="14" t="s">
        <v>21835</v>
      </c>
      <c r="AB2810" s="14"/>
    </row>
    <row r="2811" spans="1:28" hidden="1" x14ac:dyDescent="0.3">
      <c r="A2811" t="s">
        <v>8846</v>
      </c>
      <c r="B2811" t="s">
        <v>16</v>
      </c>
      <c r="C2811" t="s">
        <v>41</v>
      </c>
      <c r="D2811">
        <v>1995</v>
      </c>
      <c r="E2811" t="s">
        <v>8618</v>
      </c>
      <c r="F2811">
        <v>5.9</v>
      </c>
      <c r="G2811">
        <v>2700</v>
      </c>
      <c r="H2811" t="s">
        <v>263</v>
      </c>
      <c r="I2811" t="s">
        <v>8847</v>
      </c>
      <c r="J2811" t="s">
        <v>6845</v>
      </c>
      <c r="K2811" t="s">
        <v>22</v>
      </c>
      <c r="L2811">
        <v>4000000</v>
      </c>
      <c r="M2811">
        <v>259724</v>
      </c>
      <c r="N2811" t="s">
        <v>6500</v>
      </c>
      <c r="O2811">
        <v>112</v>
      </c>
      <c r="P2811" t="str">
        <f>IF(Table1[[#This Row],[score]]&gt;=8.5,"High",IF(Table1[[#This Row],[score]]&gt;=7,"Medium","Low"))</f>
        <v>Low</v>
      </c>
      <c r="Q2811" s="5">
        <f>Table1[[#This Row],[gross]]-Table1[[#This Row],[budget]]</f>
        <v>-3740276</v>
      </c>
      <c r="R2811" s="5" t="str">
        <f>IF(Table1[[#This Row],[Profit]]&gt;0,"Profit","Loss")</f>
        <v>Loss</v>
      </c>
      <c r="S2811" s="6" t="str">
        <f>FLOOR(Table1[[#This Row],[year]]-1900,10)+1900 &amp; "-" &amp; FLOOR(Table1[[#This Row],[year]]-1890,10)+1900</f>
        <v>1990-2000</v>
      </c>
      <c r="T2811" s="14" t="s">
        <v>21835</v>
      </c>
      <c r="AB2811" s="14"/>
    </row>
    <row r="2812" spans="1:28" hidden="1" x14ac:dyDescent="0.3">
      <c r="A2812" t="s">
        <v>8880</v>
      </c>
      <c r="B2812" t="s">
        <v>1974</v>
      </c>
      <c r="C2812" t="s">
        <v>41</v>
      </c>
      <c r="D2812">
        <v>1995</v>
      </c>
      <c r="E2812" t="s">
        <v>8881</v>
      </c>
      <c r="F2812">
        <v>5.5</v>
      </c>
      <c r="G2812">
        <v>1800</v>
      </c>
      <c r="H2812" t="s">
        <v>8882</v>
      </c>
      <c r="I2812" t="s">
        <v>8883</v>
      </c>
      <c r="J2812" t="s">
        <v>6769</v>
      </c>
      <c r="K2812" t="s">
        <v>22</v>
      </c>
      <c r="L2812">
        <f>20500000</f>
        <v>20500000</v>
      </c>
      <c r="M2812">
        <v>247202</v>
      </c>
      <c r="N2812" t="s">
        <v>8680</v>
      </c>
      <c r="O2812">
        <v>104</v>
      </c>
      <c r="P2812" t="str">
        <f>IF(Table1[[#This Row],[score]]&gt;=8.5,"High",IF(Table1[[#This Row],[score]]&gt;=7,"Medium","Low"))</f>
        <v>Low</v>
      </c>
      <c r="Q2812" s="5">
        <f>Table1[[#This Row],[gross]]-Table1[[#This Row],[budget]]</f>
        <v>-20252798</v>
      </c>
      <c r="R2812" s="5" t="str">
        <f>IF(Table1[[#This Row],[Profit]]&gt;0,"Profit","Loss")</f>
        <v>Loss</v>
      </c>
      <c r="S2812" s="6" t="str">
        <f>FLOOR(Table1[[#This Row],[year]]-1900,10)+1900 &amp; "-" &amp; FLOOR(Table1[[#This Row],[year]]-1890,10)+1900</f>
        <v>1990-2000</v>
      </c>
      <c r="T2812" s="14" t="s">
        <v>21835</v>
      </c>
      <c r="AB2812" s="14"/>
    </row>
    <row r="2813" spans="1:28" hidden="1" x14ac:dyDescent="0.3">
      <c r="A2813" t="s">
        <v>8863</v>
      </c>
      <c r="B2813" t="s">
        <v>8500</v>
      </c>
      <c r="C2813" t="s">
        <v>17</v>
      </c>
      <c r="D2813">
        <v>1995</v>
      </c>
      <c r="E2813" t="s">
        <v>8864</v>
      </c>
      <c r="F2813">
        <v>6.9</v>
      </c>
      <c r="G2813">
        <v>1500</v>
      </c>
      <c r="H2813" t="s">
        <v>8865</v>
      </c>
      <c r="I2813" t="s">
        <v>8866</v>
      </c>
      <c r="J2813" t="s">
        <v>8867</v>
      </c>
      <c r="K2813" t="s">
        <v>448</v>
      </c>
      <c r="L2813">
        <f>20500000</f>
        <v>20500000</v>
      </c>
      <c r="M2813">
        <v>230049</v>
      </c>
      <c r="N2813" t="s">
        <v>5526</v>
      </c>
      <c r="O2813">
        <v>90</v>
      </c>
      <c r="P2813" t="str">
        <f>IF(Table1[[#This Row],[score]]&gt;=8.5,"High",IF(Table1[[#This Row],[score]]&gt;=7,"Medium","Low"))</f>
        <v>Low</v>
      </c>
      <c r="Q2813" s="5">
        <f>Table1[[#This Row],[gross]]-Table1[[#This Row],[budget]]</f>
        <v>-20269951</v>
      </c>
      <c r="R2813" s="5" t="str">
        <f>IF(Table1[[#This Row],[Profit]]&gt;0,"Profit","Loss")</f>
        <v>Loss</v>
      </c>
      <c r="S2813" s="6" t="str">
        <f>FLOOR(Table1[[#This Row],[year]]-1900,10)+1900 &amp; "-" &amp; FLOOR(Table1[[#This Row],[year]]-1890,10)+1900</f>
        <v>1990-2000</v>
      </c>
      <c r="T2813" s="14" t="s">
        <v>21835</v>
      </c>
      <c r="AB2813" s="14"/>
    </row>
    <row r="2814" spans="1:28" hidden="1" x14ac:dyDescent="0.3">
      <c r="A2814" t="s">
        <v>8827</v>
      </c>
      <c r="B2814" t="s">
        <v>443</v>
      </c>
      <c r="C2814" t="s">
        <v>17</v>
      </c>
      <c r="D2814">
        <v>1995</v>
      </c>
      <c r="E2814" t="s">
        <v>8056</v>
      </c>
      <c r="F2814">
        <v>7.6</v>
      </c>
      <c r="G2814">
        <v>11000</v>
      </c>
      <c r="H2814" t="s">
        <v>6011</v>
      </c>
      <c r="I2814" t="s">
        <v>6012</v>
      </c>
      <c r="J2814" t="s">
        <v>8828</v>
      </c>
      <c r="K2814" t="s">
        <v>22</v>
      </c>
      <c r="L2814">
        <f>20500000</f>
        <v>20500000</v>
      </c>
      <c r="M2814">
        <v>228800</v>
      </c>
      <c r="N2814" t="s">
        <v>8829</v>
      </c>
      <c r="O2814">
        <v>109</v>
      </c>
      <c r="P2814" t="str">
        <f>IF(Table1[[#This Row],[score]]&gt;=8.5,"High",IF(Table1[[#This Row],[score]]&gt;=7,"Medium","Low"))</f>
        <v>Medium</v>
      </c>
      <c r="Q2814" s="5">
        <f>Table1[[#This Row],[gross]]-Table1[[#This Row],[budget]]</f>
        <v>-20271200</v>
      </c>
      <c r="R2814" s="5" t="str">
        <f>IF(Table1[[#This Row],[Profit]]&gt;0,"Profit","Loss")</f>
        <v>Loss</v>
      </c>
      <c r="S2814" s="6" t="str">
        <f>FLOOR(Table1[[#This Row],[year]]-1900,10)+1900 &amp; "-" &amp; FLOOR(Table1[[#This Row],[year]]-1890,10)+1900</f>
        <v>1990-2000</v>
      </c>
      <c r="T2814" s="14" t="s">
        <v>21835</v>
      </c>
      <c r="AB2814" s="14"/>
    </row>
    <row r="2815" spans="1:28" hidden="1" x14ac:dyDescent="0.3">
      <c r="A2815" t="s">
        <v>8781</v>
      </c>
      <c r="B2815" t="s">
        <v>16</v>
      </c>
      <c r="C2815" t="s">
        <v>41</v>
      </c>
      <c r="D2815">
        <v>1995</v>
      </c>
      <c r="E2815" t="s">
        <v>8056</v>
      </c>
      <c r="F2815">
        <v>6.7</v>
      </c>
      <c r="G2815">
        <v>5100</v>
      </c>
      <c r="H2815" t="s">
        <v>8782</v>
      </c>
      <c r="I2815" t="s">
        <v>8782</v>
      </c>
      <c r="J2815" t="s">
        <v>3907</v>
      </c>
      <c r="K2815" t="s">
        <v>22</v>
      </c>
      <c r="L2815">
        <f>20500000</f>
        <v>20500000</v>
      </c>
      <c r="M2815">
        <v>218626</v>
      </c>
      <c r="N2815" t="s">
        <v>4029</v>
      </c>
      <c r="O2815">
        <v>110</v>
      </c>
      <c r="P2815" t="str">
        <f>IF(Table1[[#This Row],[score]]&gt;=8.5,"High",IF(Table1[[#This Row],[score]]&gt;=7,"Medium","Low"))</f>
        <v>Low</v>
      </c>
      <c r="Q2815" s="5">
        <f>Table1[[#This Row],[gross]]-Table1[[#This Row],[budget]]</f>
        <v>-20281374</v>
      </c>
      <c r="R2815" s="5" t="str">
        <f>IF(Table1[[#This Row],[Profit]]&gt;0,"Profit","Loss")</f>
        <v>Loss</v>
      </c>
      <c r="S2815" s="6" t="str">
        <f>FLOOR(Table1[[#This Row],[year]]-1900,10)+1900 &amp; "-" &amp; FLOOR(Table1[[#This Row],[year]]-1890,10)+1900</f>
        <v>1990-2000</v>
      </c>
      <c r="T2815" s="14" t="s">
        <v>21835</v>
      </c>
      <c r="AB2815" s="14"/>
    </row>
    <row r="2816" spans="1:28" hidden="1" x14ac:dyDescent="0.3">
      <c r="A2816" t="s">
        <v>8647</v>
      </c>
      <c r="B2816" t="s">
        <v>443</v>
      </c>
      <c r="C2816" t="s">
        <v>41</v>
      </c>
      <c r="D2816">
        <v>1995</v>
      </c>
      <c r="E2816" t="s">
        <v>8648</v>
      </c>
      <c r="F2816">
        <v>8.1</v>
      </c>
      <c r="G2816">
        <v>56000</v>
      </c>
      <c r="H2816" t="s">
        <v>2978</v>
      </c>
      <c r="I2816" t="s">
        <v>8649</v>
      </c>
      <c r="J2816" t="s">
        <v>8650</v>
      </c>
      <c r="K2816" t="s">
        <v>8651</v>
      </c>
      <c r="L2816" s="5">
        <v>14000000</v>
      </c>
      <c r="M2816" s="5">
        <v>171082</v>
      </c>
      <c r="N2816" t="s">
        <v>7348</v>
      </c>
      <c r="O2816">
        <v>167</v>
      </c>
      <c r="P2816" t="str">
        <f>IF(Table1[[#This Row],[score]]&gt;=8.5,"High",IF(Table1[[#This Row],[score]]&gt;=7,"Medium","Low"))</f>
        <v>Medium</v>
      </c>
      <c r="Q2816" s="5">
        <f>Table1[[#This Row],[gross]]-Table1[[#This Row],[budget]]</f>
        <v>-13828918</v>
      </c>
      <c r="R2816" s="5" t="str">
        <f>IF(Table1[[#This Row],[Profit]]&gt;0,"Profit","Loss")</f>
        <v>Loss</v>
      </c>
      <c r="S2816" s="6" t="str">
        <f>FLOOR(Table1[[#This Row],[year]]-1900,10)+1900 &amp; "-" &amp; FLOOR(Table1[[#This Row],[year]]-1890,10)+1900</f>
        <v>1990-2000</v>
      </c>
      <c r="T2816" s="14" t="s">
        <v>21835</v>
      </c>
      <c r="AB2816" s="14"/>
    </row>
    <row r="2817" spans="1:28" hidden="1" x14ac:dyDescent="0.3">
      <c r="A2817" t="s">
        <v>8690</v>
      </c>
      <c r="B2817" t="s">
        <v>33</v>
      </c>
      <c r="C2817" t="s">
        <v>41</v>
      </c>
      <c r="D2817">
        <v>1995</v>
      </c>
      <c r="E2817" t="s">
        <v>8366</v>
      </c>
      <c r="F2817">
        <v>5.9</v>
      </c>
      <c r="G2817">
        <v>16000</v>
      </c>
      <c r="H2817" t="s">
        <v>8691</v>
      </c>
      <c r="I2817" t="s">
        <v>8691</v>
      </c>
      <c r="J2817" t="s">
        <v>1841</v>
      </c>
      <c r="K2817" t="s">
        <v>30</v>
      </c>
      <c r="L2817">
        <v>11000000</v>
      </c>
      <c r="M2817">
        <v>163971</v>
      </c>
      <c r="N2817" t="s">
        <v>8692</v>
      </c>
      <c r="O2817">
        <v>91</v>
      </c>
      <c r="P2817" t="str">
        <f>IF(Table1[[#This Row],[score]]&gt;=8.5,"High",IF(Table1[[#This Row],[score]]&gt;=7,"Medium","Low"))</f>
        <v>Low</v>
      </c>
      <c r="Q2817" s="5">
        <f>Table1[[#This Row],[gross]]-Table1[[#This Row],[budget]]</f>
        <v>-10836029</v>
      </c>
      <c r="R2817" s="5" t="str">
        <f>IF(Table1[[#This Row],[Profit]]&gt;0,"Profit","Loss")</f>
        <v>Loss</v>
      </c>
      <c r="S2817" s="6" t="str">
        <f>FLOOR(Table1[[#This Row],[year]]-1900,10)+1900 &amp; "-" &amp; FLOOR(Table1[[#This Row],[year]]-1890,10)+1900</f>
        <v>1990-2000</v>
      </c>
      <c r="T2817" s="14" t="s">
        <v>21835</v>
      </c>
      <c r="AB2817" s="14"/>
    </row>
    <row r="2818" spans="1:28" hidden="1" x14ac:dyDescent="0.3">
      <c r="A2818" t="s">
        <v>8724</v>
      </c>
      <c r="B2818" t="s">
        <v>16</v>
      </c>
      <c r="C2818" t="s">
        <v>17</v>
      </c>
      <c r="D2818">
        <v>1995</v>
      </c>
      <c r="E2818" t="s">
        <v>8349</v>
      </c>
      <c r="F2818">
        <v>4.8</v>
      </c>
      <c r="G2818">
        <v>1900</v>
      </c>
      <c r="H2818" t="s">
        <v>4539</v>
      </c>
      <c r="I2818" t="s">
        <v>5748</v>
      </c>
      <c r="J2818" t="s">
        <v>8725</v>
      </c>
      <c r="K2818" t="s">
        <v>30</v>
      </c>
      <c r="L2818">
        <f>20500000</f>
        <v>20500000</v>
      </c>
      <c r="M2818">
        <v>63174</v>
      </c>
      <c r="N2818" t="s">
        <v>3156</v>
      </c>
      <c r="O2818">
        <v>102</v>
      </c>
      <c r="P2818" t="str">
        <f>IF(Table1[[#This Row],[score]]&gt;=8.5,"High",IF(Table1[[#This Row],[score]]&gt;=7,"Medium","Low"))</f>
        <v>Low</v>
      </c>
      <c r="Q2818" s="5">
        <f>Table1[[#This Row],[gross]]-Table1[[#This Row],[budget]]</f>
        <v>-20436826</v>
      </c>
      <c r="R2818" s="5" t="str">
        <f>IF(Table1[[#This Row],[Profit]]&gt;0,"Profit","Loss")</f>
        <v>Loss</v>
      </c>
      <c r="S2818" s="6" t="str">
        <f>FLOOR(Table1[[#This Row],[year]]-1900,10)+1900 &amp; "-" &amp; FLOOR(Table1[[#This Row],[year]]-1890,10)+1900</f>
        <v>1990-2000</v>
      </c>
      <c r="T2818" s="14" t="s">
        <v>21835</v>
      </c>
      <c r="AB2818" s="14"/>
    </row>
    <row r="2819" spans="1:28" hidden="1" x14ac:dyDescent="0.3">
      <c r="A2819" t="s">
        <v>8750</v>
      </c>
      <c r="B2819" t="s">
        <v>443</v>
      </c>
      <c r="C2819" t="s">
        <v>17</v>
      </c>
      <c r="D2819">
        <v>1995</v>
      </c>
      <c r="E2819" t="s">
        <v>8751</v>
      </c>
      <c r="F2819">
        <v>6.5</v>
      </c>
      <c r="G2819">
        <v>5600</v>
      </c>
      <c r="H2819" t="s">
        <v>8752</v>
      </c>
      <c r="I2819" t="s">
        <v>8753</v>
      </c>
      <c r="J2819" t="s">
        <v>8754</v>
      </c>
      <c r="K2819" t="s">
        <v>448</v>
      </c>
      <c r="L2819">
        <f>20500000</f>
        <v>20500000</v>
      </c>
      <c r="M2819">
        <v>31738</v>
      </c>
      <c r="N2819" t="s">
        <v>8755</v>
      </c>
      <c r="O2819">
        <v>110</v>
      </c>
      <c r="P2819" t="str">
        <f>IF(Table1[[#This Row],[score]]&gt;=8.5,"High",IF(Table1[[#This Row],[score]]&gt;=7,"Medium","Low"))</f>
        <v>Low</v>
      </c>
      <c r="Q2819" s="5">
        <f>Table1[[#This Row],[gross]]-Table1[[#This Row],[budget]]</f>
        <v>-20468262</v>
      </c>
      <c r="R2819" s="5" t="str">
        <f>IF(Table1[[#This Row],[Profit]]&gt;0,"Profit","Loss")</f>
        <v>Loss</v>
      </c>
      <c r="S2819" s="6" t="str">
        <f>FLOOR(Table1[[#This Row],[year]]-1900,10)+1900 &amp; "-" &amp; FLOOR(Table1[[#This Row],[year]]-1890,10)+1900</f>
        <v>1990-2000</v>
      </c>
      <c r="T2819" s="14" t="s">
        <v>21846</v>
      </c>
      <c r="AB2819" s="14"/>
    </row>
    <row r="2820" spans="1:28" hidden="1" x14ac:dyDescent="0.3">
      <c r="A2820" t="s">
        <v>1753</v>
      </c>
      <c r="B2820" t="s">
        <v>1974</v>
      </c>
      <c r="C2820" t="s">
        <v>34</v>
      </c>
      <c r="D2820">
        <v>1996</v>
      </c>
      <c r="E2820" t="s">
        <v>8898</v>
      </c>
      <c r="F2820">
        <v>7</v>
      </c>
      <c r="G2820">
        <v>543000</v>
      </c>
      <c r="H2820" t="s">
        <v>6787</v>
      </c>
      <c r="I2820" t="s">
        <v>7839</v>
      </c>
      <c r="J2820" t="s">
        <v>7558</v>
      </c>
      <c r="K2820" t="s">
        <v>30</v>
      </c>
      <c r="L2820">
        <v>75000000</v>
      </c>
      <c r="M2820">
        <v>817400891</v>
      </c>
      <c r="N2820" t="s">
        <v>180</v>
      </c>
      <c r="O2820">
        <v>145</v>
      </c>
      <c r="P2820" t="str">
        <f>IF(Table1[[#This Row],[score]]&gt;=8.5,"High",IF(Table1[[#This Row],[score]]&gt;=7,"Medium","Low"))</f>
        <v>Medium</v>
      </c>
      <c r="Q2820" s="5">
        <f>Table1[[#This Row],[gross]]-Table1[[#This Row],[budget]]</f>
        <v>742400891</v>
      </c>
      <c r="R2820" s="5" t="str">
        <f>IF(Table1[[#This Row],[Profit]]&gt;0,"Profit","Loss")</f>
        <v>Profit</v>
      </c>
      <c r="S2820" s="6" t="str">
        <f>FLOOR(Table1[[#This Row],[year]]-1900,10)+1900 &amp; "-" &amp; FLOOR(Table1[[#This Row],[year]]-1890,10)+1900</f>
        <v>1990-2000</v>
      </c>
      <c r="T2820" s="14" t="s">
        <v>21835</v>
      </c>
      <c r="AB2820" s="14"/>
    </row>
    <row r="2821" spans="1:28" hidden="1" x14ac:dyDescent="0.3">
      <c r="A2821" t="s">
        <v>8922</v>
      </c>
      <c r="B2821" t="s">
        <v>1974</v>
      </c>
      <c r="C2821" t="s">
        <v>34</v>
      </c>
      <c r="D2821">
        <v>1996</v>
      </c>
      <c r="E2821" t="s">
        <v>8066</v>
      </c>
      <c r="F2821">
        <v>6.4</v>
      </c>
      <c r="G2821">
        <v>183000</v>
      </c>
      <c r="H2821" t="s">
        <v>7834</v>
      </c>
      <c r="I2821" t="s">
        <v>745</v>
      </c>
      <c r="J2821" t="s">
        <v>8923</v>
      </c>
      <c r="K2821" t="s">
        <v>30</v>
      </c>
      <c r="L2821">
        <v>92000000</v>
      </c>
      <c r="M2821">
        <v>494471524</v>
      </c>
      <c r="N2821" t="s">
        <v>23</v>
      </c>
      <c r="O2821">
        <v>113</v>
      </c>
      <c r="P2821" t="str">
        <f>IF(Table1[[#This Row],[score]]&gt;=8.5,"High",IF(Table1[[#This Row],[score]]&gt;=7,"Medium","Low"))</f>
        <v>Low</v>
      </c>
      <c r="Q2821" s="5">
        <f>Table1[[#This Row],[gross]]-Table1[[#This Row],[budget]]</f>
        <v>402471524</v>
      </c>
      <c r="R2821" s="5" t="str">
        <f>IF(Table1[[#This Row],[Profit]]&gt;0,"Profit","Loss")</f>
        <v>Profit</v>
      </c>
      <c r="S2821" s="6" t="str">
        <f>FLOOR(Table1[[#This Row],[year]]-1900,10)+1900 &amp; "-" &amp; FLOOR(Table1[[#This Row],[year]]-1890,10)+1900</f>
        <v>1990-2000</v>
      </c>
      <c r="T2821" s="14" t="s">
        <v>21835</v>
      </c>
      <c r="AB2821" s="14"/>
    </row>
    <row r="2822" spans="1:28" hidden="1" x14ac:dyDescent="0.3">
      <c r="A2822" t="s">
        <v>8913</v>
      </c>
      <c r="B2822" t="s">
        <v>1974</v>
      </c>
      <c r="C2822" t="s">
        <v>34</v>
      </c>
      <c r="D2822">
        <v>1996</v>
      </c>
      <c r="E2822" t="s">
        <v>8914</v>
      </c>
      <c r="F2822">
        <v>7.1</v>
      </c>
      <c r="G2822">
        <v>398000</v>
      </c>
      <c r="H2822" t="s">
        <v>105</v>
      </c>
      <c r="I2822" t="s">
        <v>8915</v>
      </c>
      <c r="J2822" t="s">
        <v>1462</v>
      </c>
      <c r="K2822" t="s">
        <v>30</v>
      </c>
      <c r="L2822">
        <v>80000000</v>
      </c>
      <c r="M2822">
        <v>457696391</v>
      </c>
      <c r="N2822" t="s">
        <v>44</v>
      </c>
      <c r="O2822">
        <v>110</v>
      </c>
      <c r="P2822" t="str">
        <f>IF(Table1[[#This Row],[score]]&gt;=8.5,"High",IF(Table1[[#This Row],[score]]&gt;=7,"Medium","Low"))</f>
        <v>Medium</v>
      </c>
      <c r="Q2822" s="5">
        <f>Table1[[#This Row],[gross]]-Table1[[#This Row],[budget]]</f>
        <v>377696391</v>
      </c>
      <c r="R2822" s="5" t="str">
        <f>IF(Table1[[#This Row],[Profit]]&gt;0,"Profit","Loss")</f>
        <v>Profit</v>
      </c>
      <c r="S2822" s="6" t="str">
        <f>FLOOR(Table1[[#This Row],[year]]-1900,10)+1900 &amp; "-" &amp; FLOOR(Table1[[#This Row],[year]]-1890,10)+1900</f>
        <v>1990-2000</v>
      </c>
      <c r="T2822" s="14" t="s">
        <v>21835</v>
      </c>
      <c r="AB2822" s="14"/>
    </row>
    <row r="2823" spans="1:28" hidden="1" x14ac:dyDescent="0.3">
      <c r="A2823" t="s">
        <v>8934</v>
      </c>
      <c r="B2823" t="s">
        <v>16</v>
      </c>
      <c r="C2823" t="s">
        <v>34</v>
      </c>
      <c r="D2823">
        <v>1996</v>
      </c>
      <c r="E2823" t="s">
        <v>8935</v>
      </c>
      <c r="F2823">
        <v>7.4</v>
      </c>
      <c r="G2823">
        <v>319000</v>
      </c>
      <c r="H2823" t="s">
        <v>8429</v>
      </c>
      <c r="I2823" t="s">
        <v>8338</v>
      </c>
      <c r="J2823" t="s">
        <v>557</v>
      </c>
      <c r="K2823" t="s">
        <v>30</v>
      </c>
      <c r="L2823">
        <v>75000000</v>
      </c>
      <c r="M2823">
        <v>335062621</v>
      </c>
      <c r="N2823" t="s">
        <v>5666</v>
      </c>
      <c r="O2823">
        <v>136</v>
      </c>
      <c r="P2823" t="str">
        <f>IF(Table1[[#This Row],[score]]&gt;=8.5,"High",IF(Table1[[#This Row],[score]]&gt;=7,"Medium","Low"))</f>
        <v>Medium</v>
      </c>
      <c r="Q2823" s="5">
        <f>Table1[[#This Row],[gross]]-Table1[[#This Row],[budget]]</f>
        <v>260062621</v>
      </c>
      <c r="R2823" s="5" t="str">
        <f>IF(Table1[[#This Row],[Profit]]&gt;0,"Profit","Loss")</f>
        <v>Profit</v>
      </c>
      <c r="S2823" s="6" t="str">
        <f>FLOOR(Table1[[#This Row],[year]]-1900,10)+1900 &amp; "-" &amp; FLOOR(Table1[[#This Row],[year]]-1890,10)+1900</f>
        <v>1990-2000</v>
      </c>
      <c r="T2823" s="14" t="s">
        <v>21835</v>
      </c>
      <c r="AB2823" s="14"/>
    </row>
    <row r="2824" spans="1:28" hidden="1" x14ac:dyDescent="0.3">
      <c r="A2824" t="s">
        <v>8982</v>
      </c>
      <c r="B2824" t="s">
        <v>337</v>
      </c>
      <c r="C2824" t="s">
        <v>390</v>
      </c>
      <c r="D2824">
        <v>1996</v>
      </c>
      <c r="E2824" t="s">
        <v>8888</v>
      </c>
      <c r="F2824">
        <v>7</v>
      </c>
      <c r="G2824">
        <v>146000</v>
      </c>
      <c r="H2824" t="s">
        <v>6182</v>
      </c>
      <c r="I2824" t="s">
        <v>3958</v>
      </c>
      <c r="J2824" t="s">
        <v>2566</v>
      </c>
      <c r="K2824" t="s">
        <v>30</v>
      </c>
      <c r="L2824">
        <v>100000000</v>
      </c>
      <c r="M2824">
        <v>325338851</v>
      </c>
      <c r="N2824" t="s">
        <v>599</v>
      </c>
      <c r="O2824">
        <v>91</v>
      </c>
      <c r="P2824" t="str">
        <f>IF(Table1[[#This Row],[score]]&gt;=8.5,"High",IF(Table1[[#This Row],[score]]&gt;=7,"Medium","Low"))</f>
        <v>Medium</v>
      </c>
      <c r="Q2824" s="5">
        <f>Table1[[#This Row],[gross]]-Table1[[#This Row],[budget]]</f>
        <v>225338851</v>
      </c>
      <c r="R2824" s="5" t="str">
        <f>IF(Table1[[#This Row],[Profit]]&gt;0,"Profit","Loss")</f>
        <v>Profit</v>
      </c>
      <c r="S2824" s="6" t="str">
        <f>FLOOR(Table1[[#This Row],[year]]-1900,10)+1900 &amp; "-" &amp; FLOOR(Table1[[#This Row],[year]]-1890,10)+1900</f>
        <v>1990-2000</v>
      </c>
      <c r="T2824" s="14" t="s">
        <v>21835</v>
      </c>
      <c r="AB2824" s="14"/>
    </row>
    <row r="2825" spans="1:28" hidden="1" x14ac:dyDescent="0.3">
      <c r="A2825" t="s">
        <v>8926</v>
      </c>
      <c r="B2825" t="s">
        <v>337</v>
      </c>
      <c r="C2825" t="s">
        <v>25</v>
      </c>
      <c r="D2825">
        <v>1996</v>
      </c>
      <c r="E2825" t="s">
        <v>8927</v>
      </c>
      <c r="F2825">
        <v>5.7</v>
      </c>
      <c r="G2825">
        <v>105000</v>
      </c>
      <c r="H2825" t="s">
        <v>3315</v>
      </c>
      <c r="I2825" t="s">
        <v>8928</v>
      </c>
      <c r="J2825" t="s">
        <v>2991</v>
      </c>
      <c r="K2825" t="s">
        <v>30</v>
      </c>
      <c r="L2825">
        <v>75000000</v>
      </c>
      <c r="M2825">
        <v>320689294</v>
      </c>
      <c r="N2825" t="s">
        <v>1708</v>
      </c>
      <c r="O2825">
        <v>103</v>
      </c>
      <c r="P2825" t="str">
        <f>IF(Table1[[#This Row],[score]]&gt;=8.5,"High",IF(Table1[[#This Row],[score]]&gt;=7,"Medium","Low"))</f>
        <v>Low</v>
      </c>
      <c r="Q2825" s="5">
        <f>Table1[[#This Row],[gross]]-Table1[[#This Row],[budget]]</f>
        <v>245689294</v>
      </c>
      <c r="R2825" s="5" t="str">
        <f>IF(Table1[[#This Row],[Profit]]&gt;0,"Profit","Loss")</f>
        <v>Profit</v>
      </c>
      <c r="S2825" s="6" t="str">
        <f>FLOOR(Table1[[#This Row],[year]]-1900,10)+1900 &amp; "-" &amp; FLOOR(Table1[[#This Row],[year]]-1890,10)+1900</f>
        <v>1990-2000</v>
      </c>
      <c r="T2825" s="14" t="s">
        <v>21835</v>
      </c>
      <c r="AB2825" s="14"/>
    </row>
    <row r="2826" spans="1:28" hidden="1" x14ac:dyDescent="0.3">
      <c r="A2826" t="s">
        <v>9075</v>
      </c>
      <c r="B2826" t="s">
        <v>16</v>
      </c>
      <c r="C2826" t="s">
        <v>34</v>
      </c>
      <c r="D2826">
        <v>1996</v>
      </c>
      <c r="E2826" t="s">
        <v>9076</v>
      </c>
      <c r="F2826">
        <v>6.7</v>
      </c>
      <c r="G2826">
        <v>121000</v>
      </c>
      <c r="H2826" t="s">
        <v>1122</v>
      </c>
      <c r="I2826" t="s">
        <v>9077</v>
      </c>
      <c r="J2826" t="s">
        <v>526</v>
      </c>
      <c r="K2826" t="s">
        <v>30</v>
      </c>
      <c r="L2826">
        <v>80000000</v>
      </c>
      <c r="M2826">
        <v>309492681</v>
      </c>
      <c r="N2826" t="s">
        <v>2067</v>
      </c>
      <c r="O2826">
        <v>121</v>
      </c>
      <c r="P2826" t="str">
        <f>IF(Table1[[#This Row],[score]]&gt;=8.5,"High",IF(Table1[[#This Row],[score]]&gt;=7,"Medium","Low"))</f>
        <v>Low</v>
      </c>
      <c r="Q2826" s="5">
        <f>Table1[[#This Row],[gross]]-Table1[[#This Row],[budget]]</f>
        <v>229492681</v>
      </c>
      <c r="R2826" s="5" t="str">
        <f>IF(Table1[[#This Row],[Profit]]&gt;0,"Profit","Loss")</f>
        <v>Profit</v>
      </c>
      <c r="S2826" s="6" t="str">
        <f>FLOOR(Table1[[#This Row],[year]]-1900,10)+1900 &amp; "-" &amp; FLOOR(Table1[[#This Row],[year]]-1890,10)+1900</f>
        <v>1990-2000</v>
      </c>
      <c r="T2826" s="14" t="s">
        <v>21835</v>
      </c>
      <c r="AB2826" s="14"/>
    </row>
    <row r="2827" spans="1:28" hidden="1" x14ac:dyDescent="0.3">
      <c r="A2827" t="s">
        <v>9016</v>
      </c>
      <c r="B2827" t="s">
        <v>1974</v>
      </c>
      <c r="C2827" t="s">
        <v>41</v>
      </c>
      <c r="D2827">
        <v>1996</v>
      </c>
      <c r="E2827" t="s">
        <v>8989</v>
      </c>
      <c r="F2827">
        <v>5.6</v>
      </c>
      <c r="G2827">
        <v>112000</v>
      </c>
      <c r="H2827" t="s">
        <v>7865</v>
      </c>
      <c r="I2827" t="s">
        <v>9017</v>
      </c>
      <c r="J2827" t="s">
        <v>1469</v>
      </c>
      <c r="K2827" t="s">
        <v>30</v>
      </c>
      <c r="L2827">
        <v>54000000</v>
      </c>
      <c r="M2827">
        <v>273961019</v>
      </c>
      <c r="N2827" t="s">
        <v>4831</v>
      </c>
      <c r="O2827">
        <v>95</v>
      </c>
      <c r="P2827" t="str">
        <f>IF(Table1[[#This Row],[score]]&gt;=8.5,"High",IF(Table1[[#This Row],[score]]&gt;=7,"Medium","Low"))</f>
        <v>Low</v>
      </c>
      <c r="Q2827" s="5">
        <f>Table1[[#This Row],[gross]]-Table1[[#This Row],[budget]]</f>
        <v>219961019</v>
      </c>
      <c r="R2827" s="5" t="str">
        <f>IF(Table1[[#This Row],[Profit]]&gt;0,"Profit","Loss")</f>
        <v>Profit</v>
      </c>
      <c r="S2827" s="6" t="str">
        <f>FLOOR(Table1[[#This Row],[year]]-1900,10)+1900 &amp; "-" &amp; FLOOR(Table1[[#This Row],[year]]-1890,10)+1900</f>
        <v>1990-2000</v>
      </c>
      <c r="T2827" s="14" t="s">
        <v>21835</v>
      </c>
      <c r="AB2827" s="14"/>
    </row>
    <row r="2828" spans="1:28" hidden="1" x14ac:dyDescent="0.3">
      <c r="A2828" t="s">
        <v>8932</v>
      </c>
      <c r="B2828" t="s">
        <v>16</v>
      </c>
      <c r="C2828" t="s">
        <v>41</v>
      </c>
      <c r="D2828">
        <v>1996</v>
      </c>
      <c r="E2828" t="s">
        <v>8933</v>
      </c>
      <c r="F2828">
        <v>7.3</v>
      </c>
      <c r="G2828">
        <v>249000</v>
      </c>
      <c r="H2828" t="s">
        <v>974</v>
      </c>
      <c r="I2828" t="s">
        <v>974</v>
      </c>
      <c r="J2828" t="s">
        <v>1462</v>
      </c>
      <c r="K2828" t="s">
        <v>30</v>
      </c>
      <c r="L2828">
        <v>50000000</v>
      </c>
      <c r="M2828">
        <v>273552592</v>
      </c>
      <c r="N2828" t="s">
        <v>2075</v>
      </c>
      <c r="O2828">
        <v>139</v>
      </c>
      <c r="P2828" t="str">
        <f>IF(Table1[[#This Row],[score]]&gt;=8.5,"High",IF(Table1[[#This Row],[score]]&gt;=7,"Medium","Low"))</f>
        <v>Medium</v>
      </c>
      <c r="Q2828" s="5">
        <f>Table1[[#This Row],[gross]]-Table1[[#This Row],[budget]]</f>
        <v>223552592</v>
      </c>
      <c r="R2828" s="5" t="str">
        <f>IF(Table1[[#This Row],[Profit]]&gt;0,"Profit","Loss")</f>
        <v>Profit</v>
      </c>
      <c r="S2828" s="6" t="str">
        <f>FLOOR(Table1[[#This Row],[year]]-1900,10)+1900 &amp; "-" &amp; FLOOR(Table1[[#This Row],[year]]-1890,10)+1900</f>
        <v>1990-2000</v>
      </c>
      <c r="T2828" s="14" t="s">
        <v>21835</v>
      </c>
      <c r="AB2828" s="14"/>
    </row>
    <row r="2829" spans="1:28" hidden="1" x14ac:dyDescent="0.3">
      <c r="A2829" t="s">
        <v>8985</v>
      </c>
      <c r="B2829" t="s">
        <v>16</v>
      </c>
      <c r="C2829" t="s">
        <v>34</v>
      </c>
      <c r="D2829">
        <v>1996</v>
      </c>
      <c r="E2829" t="s">
        <v>8888</v>
      </c>
      <c r="F2829">
        <v>6.1</v>
      </c>
      <c r="G2829">
        <v>106000</v>
      </c>
      <c r="H2829" t="s">
        <v>3893</v>
      </c>
      <c r="I2829" t="s">
        <v>8986</v>
      </c>
      <c r="J2829" t="s">
        <v>986</v>
      </c>
      <c r="K2829" t="s">
        <v>30</v>
      </c>
      <c r="L2829">
        <v>100000000</v>
      </c>
      <c r="M2829">
        <v>242295562</v>
      </c>
      <c r="N2829" t="s">
        <v>8987</v>
      </c>
      <c r="O2829">
        <v>115</v>
      </c>
      <c r="P2829" t="str">
        <f>IF(Table1[[#This Row],[score]]&gt;=8.5,"High",IF(Table1[[#This Row],[score]]&gt;=7,"Medium","Low"))</f>
        <v>Low</v>
      </c>
      <c r="Q2829" s="5">
        <f>Table1[[#This Row],[gross]]-Table1[[#This Row],[budget]]</f>
        <v>142295562</v>
      </c>
      <c r="R2829" s="5" t="str">
        <f>IF(Table1[[#This Row],[Profit]]&gt;0,"Profit","Loss")</f>
        <v>Profit</v>
      </c>
      <c r="S2829" s="6" t="str">
        <f>FLOOR(Table1[[#This Row],[year]]-1900,10)+1900 &amp; "-" &amp; FLOOR(Table1[[#This Row],[year]]-1890,10)+1900</f>
        <v>1990-2000</v>
      </c>
      <c r="T2829" s="14" t="s">
        <v>21835</v>
      </c>
      <c r="AB2829" s="14"/>
    </row>
    <row r="2830" spans="1:28" hidden="1" x14ac:dyDescent="0.3">
      <c r="A2830" t="s">
        <v>8948</v>
      </c>
      <c r="B2830" t="s">
        <v>16</v>
      </c>
      <c r="C2830" t="s">
        <v>17</v>
      </c>
      <c r="D2830">
        <v>1996</v>
      </c>
      <c r="E2830" t="s">
        <v>8949</v>
      </c>
      <c r="F2830">
        <v>7.4</v>
      </c>
      <c r="G2830">
        <v>182000</v>
      </c>
      <c r="H2830" t="s">
        <v>5879</v>
      </c>
      <c r="I2830" t="s">
        <v>8950</v>
      </c>
      <c r="J2830" t="s">
        <v>8017</v>
      </c>
      <c r="K2830" t="s">
        <v>30</v>
      </c>
      <c r="L2830">
        <v>27000000</v>
      </c>
      <c r="M2830">
        <v>231976425</v>
      </c>
      <c r="N2830" t="s">
        <v>3705</v>
      </c>
      <c r="O2830">
        <v>162</v>
      </c>
      <c r="P2830" t="str">
        <f>IF(Table1[[#This Row],[score]]&gt;=8.5,"High",IF(Table1[[#This Row],[score]]&gt;=7,"Medium","Low"))</f>
        <v>Medium</v>
      </c>
      <c r="Q2830" s="5">
        <f>Table1[[#This Row],[gross]]-Table1[[#This Row],[budget]]</f>
        <v>204976425</v>
      </c>
      <c r="R2830" s="5" t="str">
        <f>IF(Table1[[#This Row],[Profit]]&gt;0,"Profit","Loss")</f>
        <v>Profit</v>
      </c>
      <c r="S2830" s="6" t="str">
        <f>FLOOR(Table1[[#This Row],[year]]-1900,10)+1900 &amp; "-" &amp; FLOOR(Table1[[#This Row],[year]]-1890,10)+1900</f>
        <v>1990-2000</v>
      </c>
      <c r="T2830" s="14" t="s">
        <v>21835</v>
      </c>
      <c r="AB2830" s="14"/>
    </row>
    <row r="2831" spans="1:28" hidden="1" x14ac:dyDescent="0.3">
      <c r="A2831" t="s">
        <v>8895</v>
      </c>
      <c r="B2831" t="s">
        <v>33</v>
      </c>
      <c r="C2831" t="s">
        <v>390</v>
      </c>
      <c r="D2831">
        <v>1996</v>
      </c>
      <c r="E2831" t="s">
        <v>8896</v>
      </c>
      <c r="F2831">
        <v>6.5</v>
      </c>
      <c r="G2831">
        <v>175000</v>
      </c>
      <c r="H2831" t="s">
        <v>5255</v>
      </c>
      <c r="I2831" t="s">
        <v>7996</v>
      </c>
      <c r="J2831" t="s">
        <v>8897</v>
      </c>
      <c r="K2831" t="s">
        <v>30</v>
      </c>
      <c r="L2831">
        <v>80000000</v>
      </c>
      <c r="M2831">
        <v>230418342</v>
      </c>
      <c r="N2831" t="s">
        <v>7396</v>
      </c>
      <c r="O2831">
        <v>88</v>
      </c>
      <c r="P2831" t="str">
        <f>IF(Table1[[#This Row],[score]]&gt;=8.5,"High",IF(Table1[[#This Row],[score]]&gt;=7,"Medium","Low"))</f>
        <v>Low</v>
      </c>
      <c r="Q2831" s="5">
        <f>Table1[[#This Row],[gross]]-Table1[[#This Row],[budget]]</f>
        <v>150418342</v>
      </c>
      <c r="R2831" s="5" t="str">
        <f>IF(Table1[[#This Row],[Profit]]&gt;0,"Profit","Loss")</f>
        <v>Profit</v>
      </c>
      <c r="S2831" s="6" t="str">
        <f>FLOOR(Table1[[#This Row],[year]]-1900,10)+1900 &amp; "-" &amp; FLOOR(Table1[[#This Row],[year]]-1890,10)+1900</f>
        <v>1990-2000</v>
      </c>
      <c r="T2831" s="14" t="s">
        <v>21835</v>
      </c>
      <c r="AB2831" s="14"/>
    </row>
    <row r="2832" spans="1:28" hidden="1" x14ac:dyDescent="0.3">
      <c r="A2832" t="s">
        <v>8972</v>
      </c>
      <c r="B2832" t="s">
        <v>16</v>
      </c>
      <c r="C2832" t="s">
        <v>41</v>
      </c>
      <c r="D2832">
        <v>1996</v>
      </c>
      <c r="E2832" t="s">
        <v>7874</v>
      </c>
      <c r="F2832">
        <v>7.1</v>
      </c>
      <c r="G2832">
        <v>83000</v>
      </c>
      <c r="H2832" t="s">
        <v>470</v>
      </c>
      <c r="I2832" t="s">
        <v>462</v>
      </c>
      <c r="J2832" t="s">
        <v>97</v>
      </c>
      <c r="K2832" t="s">
        <v>30</v>
      </c>
      <c r="L2832">
        <v>31000000</v>
      </c>
      <c r="M2832">
        <v>185260553</v>
      </c>
      <c r="N2832" t="s">
        <v>80</v>
      </c>
      <c r="O2832">
        <v>117</v>
      </c>
      <c r="P2832" t="str">
        <f>IF(Table1[[#This Row],[score]]&gt;=8.5,"High",IF(Table1[[#This Row],[score]]&gt;=7,"Medium","Low"))</f>
        <v>Medium</v>
      </c>
      <c r="Q2832" s="5">
        <f>Table1[[#This Row],[gross]]-Table1[[#This Row],[budget]]</f>
        <v>154260553</v>
      </c>
      <c r="R2832" s="5" t="str">
        <f>IF(Table1[[#This Row],[Profit]]&gt;0,"Profit","Loss")</f>
        <v>Profit</v>
      </c>
      <c r="S2832" s="6" t="str">
        <f>FLOOR(Table1[[#This Row],[year]]-1900,10)+1900 &amp; "-" &amp; FLOOR(Table1[[#This Row],[year]]-1890,10)+1900</f>
        <v>1990-2000</v>
      </c>
      <c r="T2832" s="14" t="s">
        <v>21835</v>
      </c>
      <c r="AB2832" s="14"/>
    </row>
    <row r="2833" spans="1:28" hidden="1" x14ac:dyDescent="0.3">
      <c r="A2833" t="s">
        <v>9027</v>
      </c>
      <c r="B2833" t="s">
        <v>33</v>
      </c>
      <c r="C2833" t="s">
        <v>41</v>
      </c>
      <c r="D2833">
        <v>1996</v>
      </c>
      <c r="E2833" t="s">
        <v>9020</v>
      </c>
      <c r="F2833">
        <v>6.4</v>
      </c>
      <c r="G2833">
        <v>45000</v>
      </c>
      <c r="H2833" t="s">
        <v>1991</v>
      </c>
      <c r="I2833" t="s">
        <v>9028</v>
      </c>
      <c r="J2833" t="s">
        <v>209</v>
      </c>
      <c r="K2833" t="s">
        <v>30</v>
      </c>
      <c r="L2833">
        <v>26000000</v>
      </c>
      <c r="M2833">
        <v>181489203</v>
      </c>
      <c r="N2833" t="s">
        <v>44</v>
      </c>
      <c r="O2833">
        <v>103</v>
      </c>
      <c r="P2833" t="str">
        <f>IF(Table1[[#This Row],[score]]&gt;=8.5,"High",IF(Table1[[#This Row],[score]]&gt;=7,"Medium","Low"))</f>
        <v>Low</v>
      </c>
      <c r="Q2833" s="5">
        <f>Table1[[#This Row],[gross]]-Table1[[#This Row],[budget]]</f>
        <v>155489203</v>
      </c>
      <c r="R2833" s="5" t="str">
        <f>IF(Table1[[#This Row],[Profit]]&gt;0,"Profit","Loss")</f>
        <v>Profit</v>
      </c>
      <c r="S2833" s="6" t="str">
        <f>FLOOR(Table1[[#This Row],[year]]-1900,10)+1900 &amp; "-" &amp; FLOOR(Table1[[#This Row],[year]]-1890,10)+1900</f>
        <v>1990-2000</v>
      </c>
      <c r="T2833" s="14" t="s">
        <v>21835</v>
      </c>
      <c r="AB2833" s="14"/>
    </row>
    <row r="2834" spans="1:28" hidden="1" x14ac:dyDescent="0.3">
      <c r="A2834" t="s">
        <v>937</v>
      </c>
      <c r="B2834" t="s">
        <v>16</v>
      </c>
      <c r="C2834" t="s">
        <v>52</v>
      </c>
      <c r="D2834">
        <v>1996</v>
      </c>
      <c r="E2834" t="s">
        <v>8772</v>
      </c>
      <c r="F2834">
        <v>7.3</v>
      </c>
      <c r="G2834">
        <v>295000</v>
      </c>
      <c r="H2834" t="s">
        <v>683</v>
      </c>
      <c r="I2834" t="s">
        <v>8902</v>
      </c>
      <c r="J2834" t="s">
        <v>8903</v>
      </c>
      <c r="K2834" t="s">
        <v>30</v>
      </c>
      <c r="L2834">
        <v>14000000</v>
      </c>
      <c r="M2834">
        <v>173046663</v>
      </c>
      <c r="N2834" t="s">
        <v>8904</v>
      </c>
      <c r="O2834">
        <v>111</v>
      </c>
      <c r="P2834" t="str">
        <f>IF(Table1[[#This Row],[score]]&gt;=8.5,"High",IF(Table1[[#This Row],[score]]&gt;=7,"Medium","Low"))</f>
        <v>Medium</v>
      </c>
      <c r="Q2834" s="5">
        <f>Table1[[#This Row],[gross]]-Table1[[#This Row],[budget]]</f>
        <v>159046663</v>
      </c>
      <c r="R2834" s="5" t="str">
        <f>IF(Table1[[#This Row],[Profit]]&gt;0,"Profit","Loss")</f>
        <v>Profit</v>
      </c>
      <c r="S2834" s="6" t="str">
        <f>FLOOR(Table1[[#This Row],[year]]-1900,10)+1900 &amp; "-" &amp; FLOOR(Table1[[#This Row],[year]]-1890,10)+1900</f>
        <v>1990-2000</v>
      </c>
      <c r="T2834" s="14" t="s">
        <v>21835</v>
      </c>
      <c r="AB2834" s="14"/>
    </row>
    <row r="2835" spans="1:28" hidden="1" x14ac:dyDescent="0.3">
      <c r="A2835" t="s">
        <v>8905</v>
      </c>
      <c r="B2835" t="s">
        <v>16</v>
      </c>
      <c r="C2835" t="s">
        <v>104</v>
      </c>
      <c r="D2835">
        <v>1996</v>
      </c>
      <c r="E2835" t="s">
        <v>8906</v>
      </c>
      <c r="F2835">
        <v>7.6</v>
      </c>
      <c r="G2835">
        <v>202000</v>
      </c>
      <c r="H2835" t="s">
        <v>1115</v>
      </c>
      <c r="I2835" t="s">
        <v>8907</v>
      </c>
      <c r="J2835" t="s">
        <v>67</v>
      </c>
      <c r="K2835" t="s">
        <v>30</v>
      </c>
      <c r="L2835">
        <v>44000000</v>
      </c>
      <c r="M2835">
        <v>165615285</v>
      </c>
      <c r="N2835" t="s">
        <v>8908</v>
      </c>
      <c r="O2835">
        <v>147</v>
      </c>
      <c r="P2835" t="str">
        <f>IF(Table1[[#This Row],[score]]&gt;=8.5,"High",IF(Table1[[#This Row],[score]]&gt;=7,"Medium","Low"))</f>
        <v>Medium</v>
      </c>
      <c r="Q2835" s="5">
        <f>Table1[[#This Row],[gross]]-Table1[[#This Row],[budget]]</f>
        <v>121615285</v>
      </c>
      <c r="R2835" s="5" t="str">
        <f>IF(Table1[[#This Row],[Profit]]&gt;0,"Profit","Loss")</f>
        <v>Profit</v>
      </c>
      <c r="S2835" s="6" t="str">
        <f>FLOOR(Table1[[#This Row],[year]]-1900,10)+1900 &amp; "-" &amp; FLOOR(Table1[[#This Row],[year]]-1890,10)+1900</f>
        <v>1990-2000</v>
      </c>
      <c r="T2835" s="14" t="s">
        <v>21835</v>
      </c>
      <c r="AB2835" s="14"/>
    </row>
    <row r="2836" spans="1:28" hidden="1" x14ac:dyDescent="0.3">
      <c r="A2836" t="s">
        <v>9070</v>
      </c>
      <c r="B2836" t="s">
        <v>1974</v>
      </c>
      <c r="C2836" t="s">
        <v>34</v>
      </c>
      <c r="D2836">
        <v>1996</v>
      </c>
      <c r="E2836" t="s">
        <v>8949</v>
      </c>
      <c r="F2836">
        <v>5.9</v>
      </c>
      <c r="G2836">
        <v>68000</v>
      </c>
      <c r="H2836" t="s">
        <v>2455</v>
      </c>
      <c r="I2836" t="s">
        <v>9071</v>
      </c>
      <c r="J2836" t="s">
        <v>749</v>
      </c>
      <c r="K2836" t="s">
        <v>30</v>
      </c>
      <c r="L2836">
        <v>80000000</v>
      </c>
      <c r="M2836">
        <v>159212469</v>
      </c>
      <c r="N2836" t="s">
        <v>61</v>
      </c>
      <c r="O2836">
        <v>114</v>
      </c>
      <c r="P2836" t="str">
        <f>IF(Table1[[#This Row],[score]]&gt;=8.5,"High",IF(Table1[[#This Row],[score]]&gt;=7,"Medium","Low"))</f>
        <v>Low</v>
      </c>
      <c r="Q2836" s="5">
        <f>Table1[[#This Row],[gross]]-Table1[[#This Row],[budget]]</f>
        <v>79212469</v>
      </c>
      <c r="R2836" s="5" t="str">
        <f>IF(Table1[[#This Row],[Profit]]&gt;0,"Profit","Loss")</f>
        <v>Profit</v>
      </c>
      <c r="S2836" s="6" t="str">
        <f>FLOOR(Table1[[#This Row],[year]]-1900,10)+1900 &amp; "-" &amp; FLOOR(Table1[[#This Row],[year]]-1890,10)+1900</f>
        <v>1990-2000</v>
      </c>
      <c r="T2836" s="14" t="s">
        <v>21835</v>
      </c>
      <c r="AB2836" s="14"/>
    </row>
    <row r="2837" spans="1:28" hidden="1" x14ac:dyDescent="0.3">
      <c r="A2837" t="s">
        <v>8936</v>
      </c>
      <c r="B2837" t="s">
        <v>16</v>
      </c>
      <c r="C2837" t="s">
        <v>104</v>
      </c>
      <c r="D2837">
        <v>1996</v>
      </c>
      <c r="E2837" t="s">
        <v>8937</v>
      </c>
      <c r="F2837">
        <v>7.5</v>
      </c>
      <c r="G2837">
        <v>138000</v>
      </c>
      <c r="H2837" t="s">
        <v>816</v>
      </c>
      <c r="I2837" t="s">
        <v>7329</v>
      </c>
      <c r="J2837" t="s">
        <v>8938</v>
      </c>
      <c r="K2837" t="s">
        <v>30</v>
      </c>
      <c r="L2837">
        <v>40000000</v>
      </c>
      <c r="M2837">
        <v>152266007</v>
      </c>
      <c r="N2837" t="s">
        <v>8543</v>
      </c>
      <c r="O2837">
        <v>149</v>
      </c>
      <c r="P2837" t="str">
        <f>IF(Table1[[#This Row],[score]]&gt;=8.5,"High",IF(Table1[[#This Row],[score]]&gt;=7,"Medium","Low"))</f>
        <v>Medium</v>
      </c>
      <c r="Q2837" s="5">
        <f>Table1[[#This Row],[gross]]-Table1[[#This Row],[budget]]</f>
        <v>112266007</v>
      </c>
      <c r="R2837" s="5" t="str">
        <f>IF(Table1[[#This Row],[Profit]]&gt;0,"Profit","Loss")</f>
        <v>Profit</v>
      </c>
      <c r="S2837" s="6" t="str">
        <f>FLOOR(Table1[[#This Row],[year]]-1900,10)+1900 &amp; "-" &amp; FLOOR(Table1[[#This Row],[year]]-1890,10)+1900</f>
        <v>1990-2000</v>
      </c>
      <c r="T2837" s="14" t="s">
        <v>21835</v>
      </c>
      <c r="AB2837" s="14"/>
    </row>
    <row r="2838" spans="1:28" hidden="1" x14ac:dyDescent="0.3">
      <c r="A2838" t="s">
        <v>9135</v>
      </c>
      <c r="B2838" t="s">
        <v>33</v>
      </c>
      <c r="C2838" t="s">
        <v>17</v>
      </c>
      <c r="D2838">
        <v>1996</v>
      </c>
      <c r="E2838" t="s">
        <v>8898</v>
      </c>
      <c r="F2838">
        <v>6.4</v>
      </c>
      <c r="G2838">
        <v>76000</v>
      </c>
      <c r="H2838" t="s">
        <v>6879</v>
      </c>
      <c r="I2838" t="s">
        <v>9136</v>
      </c>
      <c r="J2838" t="s">
        <v>160</v>
      </c>
      <c r="K2838" t="s">
        <v>30</v>
      </c>
      <c r="L2838">
        <v>32000000</v>
      </c>
      <c r="M2838">
        <v>152036382</v>
      </c>
      <c r="N2838" t="s">
        <v>2067</v>
      </c>
      <c r="O2838">
        <v>123</v>
      </c>
      <c r="P2838" t="str">
        <f>IF(Table1[[#This Row],[score]]&gt;=8.5,"High",IF(Table1[[#This Row],[score]]&gt;=7,"Medium","Low"))</f>
        <v>Low</v>
      </c>
      <c r="Q2838" s="5">
        <f>Table1[[#This Row],[gross]]-Table1[[#This Row],[budget]]</f>
        <v>120036382</v>
      </c>
      <c r="R2838" s="5" t="str">
        <f>IF(Table1[[#This Row],[Profit]]&gt;0,"Profit","Loss")</f>
        <v>Profit</v>
      </c>
      <c r="S2838" s="6" t="str">
        <f>FLOOR(Table1[[#This Row],[year]]-1900,10)+1900 &amp; "-" &amp; FLOOR(Table1[[#This Row],[year]]-1890,10)+1900</f>
        <v>1990-2000</v>
      </c>
      <c r="T2838" s="14" t="s">
        <v>21835</v>
      </c>
      <c r="AB2838" s="14"/>
    </row>
    <row r="2839" spans="1:28" hidden="1" x14ac:dyDescent="0.3">
      <c r="A2839" t="s">
        <v>9047</v>
      </c>
      <c r="B2839" t="s">
        <v>16</v>
      </c>
      <c r="C2839" t="s">
        <v>34</v>
      </c>
      <c r="D2839">
        <v>1996</v>
      </c>
      <c r="E2839" t="s">
        <v>8409</v>
      </c>
      <c r="F2839">
        <v>6</v>
      </c>
      <c r="G2839">
        <v>93000</v>
      </c>
      <c r="H2839" t="s">
        <v>7403</v>
      </c>
      <c r="I2839" t="s">
        <v>7835</v>
      </c>
      <c r="J2839" t="s">
        <v>160</v>
      </c>
      <c r="K2839" t="s">
        <v>30</v>
      </c>
      <c r="L2839">
        <v>50000000</v>
      </c>
      <c r="M2839">
        <v>150270147</v>
      </c>
      <c r="N2839" t="s">
        <v>180</v>
      </c>
      <c r="O2839">
        <v>108</v>
      </c>
      <c r="P2839" t="str">
        <f>IF(Table1[[#This Row],[score]]&gt;=8.5,"High",IF(Table1[[#This Row],[score]]&gt;=7,"Medium","Low"))</f>
        <v>Low</v>
      </c>
      <c r="Q2839" s="5">
        <f>Table1[[#This Row],[gross]]-Table1[[#This Row],[budget]]</f>
        <v>100270147</v>
      </c>
      <c r="R2839" s="5" t="str">
        <f>IF(Table1[[#This Row],[Profit]]&gt;0,"Profit","Loss")</f>
        <v>Profit</v>
      </c>
      <c r="S2839" s="6" t="str">
        <f>FLOOR(Table1[[#This Row],[year]]-1900,10)+1900 &amp; "-" &amp; FLOOR(Table1[[#This Row],[year]]-1890,10)+1900</f>
        <v>1990-2000</v>
      </c>
      <c r="T2839" s="14" t="s">
        <v>21835</v>
      </c>
      <c r="AB2839" s="14"/>
    </row>
    <row r="2840" spans="1:28" hidden="1" x14ac:dyDescent="0.3">
      <c r="A2840" t="s">
        <v>8899</v>
      </c>
      <c r="B2840" t="s">
        <v>1974</v>
      </c>
      <c r="C2840" t="s">
        <v>17</v>
      </c>
      <c r="D2840">
        <v>1996</v>
      </c>
      <c r="E2840" t="s">
        <v>8900</v>
      </c>
      <c r="F2840">
        <v>6.7</v>
      </c>
      <c r="G2840">
        <v>216000</v>
      </c>
      <c r="H2840" t="s">
        <v>6911</v>
      </c>
      <c r="I2840" t="s">
        <v>5204</v>
      </c>
      <c r="J2840" t="s">
        <v>8428</v>
      </c>
      <c r="K2840" t="s">
        <v>30</v>
      </c>
      <c r="L2840">
        <v>14500000</v>
      </c>
      <c r="M2840">
        <v>147554998</v>
      </c>
      <c r="N2840" t="s">
        <v>8901</v>
      </c>
      <c r="O2840">
        <v>120</v>
      </c>
      <c r="P2840" t="str">
        <f>IF(Table1[[#This Row],[score]]&gt;=8.5,"High",IF(Table1[[#This Row],[score]]&gt;=7,"Medium","Low"))</f>
        <v>Low</v>
      </c>
      <c r="Q2840" s="5">
        <f>Table1[[#This Row],[gross]]-Table1[[#This Row],[budget]]</f>
        <v>133054998</v>
      </c>
      <c r="R2840" s="5" t="str">
        <f>IF(Table1[[#This Row],[Profit]]&gt;0,"Profit","Loss")</f>
        <v>Profit</v>
      </c>
      <c r="S2840" s="6" t="str">
        <f>FLOOR(Table1[[#This Row],[year]]-1900,10)+1900 &amp; "-" &amp; FLOOR(Table1[[#This Row],[year]]-1890,10)+1900</f>
        <v>1990-2000</v>
      </c>
      <c r="T2840" s="14" t="s">
        <v>21835</v>
      </c>
      <c r="AB2840" s="14"/>
    </row>
    <row r="2841" spans="1:28" hidden="1" x14ac:dyDescent="0.3">
      <c r="A2841" t="s">
        <v>8991</v>
      </c>
      <c r="B2841" t="s">
        <v>1974</v>
      </c>
      <c r="C2841" t="s">
        <v>34</v>
      </c>
      <c r="D2841">
        <v>1996</v>
      </c>
      <c r="E2841" t="s">
        <v>8992</v>
      </c>
      <c r="F2841">
        <v>7.6</v>
      </c>
      <c r="G2841">
        <v>120000</v>
      </c>
      <c r="H2841" t="s">
        <v>8993</v>
      </c>
      <c r="I2841" t="s">
        <v>1015</v>
      </c>
      <c r="J2841" t="s">
        <v>7913</v>
      </c>
      <c r="K2841" t="s">
        <v>30</v>
      </c>
      <c r="L2841">
        <v>45000000</v>
      </c>
      <c r="M2841">
        <v>146027888</v>
      </c>
      <c r="N2841" t="s">
        <v>8994</v>
      </c>
      <c r="O2841">
        <v>111</v>
      </c>
      <c r="P2841" t="str">
        <f>IF(Table1[[#This Row],[score]]&gt;=8.5,"High",IF(Table1[[#This Row],[score]]&gt;=7,"Medium","Low"))</f>
        <v>Medium</v>
      </c>
      <c r="Q2841" s="5">
        <f>Table1[[#This Row],[gross]]-Table1[[#This Row],[budget]]</f>
        <v>101027888</v>
      </c>
      <c r="R2841" s="5" t="str">
        <f>IF(Table1[[#This Row],[Profit]]&gt;0,"Profit","Loss")</f>
        <v>Profit</v>
      </c>
      <c r="S2841" s="6" t="str">
        <f>FLOOR(Table1[[#This Row],[year]]-1900,10)+1900 &amp; "-" &amp; FLOOR(Table1[[#This Row],[year]]-1890,10)+1900</f>
        <v>1990-2000</v>
      </c>
      <c r="T2841" s="14" t="s">
        <v>21835</v>
      </c>
      <c r="AB2841" s="14"/>
    </row>
    <row r="2842" spans="1:28" hidden="1" x14ac:dyDescent="0.3">
      <c r="A2842" t="s">
        <v>9145</v>
      </c>
      <c r="B2842" t="s">
        <v>33</v>
      </c>
      <c r="C2842" t="s">
        <v>63</v>
      </c>
      <c r="D2842">
        <v>1996</v>
      </c>
      <c r="E2842" t="s">
        <v>9106</v>
      </c>
      <c r="F2842">
        <v>6.3</v>
      </c>
      <c r="G2842">
        <v>34000</v>
      </c>
      <c r="H2842" t="s">
        <v>115</v>
      </c>
      <c r="I2842" t="s">
        <v>9146</v>
      </c>
      <c r="J2842" t="s">
        <v>4105</v>
      </c>
      <c r="K2842" t="s">
        <v>30</v>
      </c>
      <c r="L2842">
        <v>55000000</v>
      </c>
      <c r="M2842">
        <v>141047179</v>
      </c>
      <c r="N2842" t="s">
        <v>5666</v>
      </c>
      <c r="O2842">
        <v>135</v>
      </c>
      <c r="P2842" t="str">
        <f>IF(Table1[[#This Row],[score]]&gt;=8.5,"High",IF(Table1[[#This Row],[score]]&gt;=7,"Medium","Low"))</f>
        <v>Low</v>
      </c>
      <c r="Q2842" s="5">
        <f>Table1[[#This Row],[gross]]-Table1[[#This Row],[budget]]</f>
        <v>86047179</v>
      </c>
      <c r="R2842" s="5" t="str">
        <f>IF(Table1[[#This Row],[Profit]]&gt;0,"Profit","Loss")</f>
        <v>Profit</v>
      </c>
      <c r="S2842" s="6" t="str">
        <f>FLOOR(Table1[[#This Row],[year]]-1900,10)+1900 &amp; "-" &amp; FLOOR(Table1[[#This Row],[year]]-1890,10)+1900</f>
        <v>1990-2000</v>
      </c>
      <c r="T2842" s="14" t="s">
        <v>21835</v>
      </c>
      <c r="AB2842" s="14"/>
    </row>
    <row r="2843" spans="1:28" hidden="1" x14ac:dyDescent="0.3">
      <c r="A2843" t="s">
        <v>9118</v>
      </c>
      <c r="B2843" t="s">
        <v>33</v>
      </c>
      <c r="C2843" t="s">
        <v>25</v>
      </c>
      <c r="D2843">
        <v>1996</v>
      </c>
      <c r="E2843" t="s">
        <v>8992</v>
      </c>
      <c r="F2843">
        <v>5.6</v>
      </c>
      <c r="G2843">
        <v>95000</v>
      </c>
      <c r="H2843" t="s">
        <v>6334</v>
      </c>
      <c r="I2843" t="s">
        <v>9119</v>
      </c>
      <c r="J2843" t="s">
        <v>986</v>
      </c>
      <c r="K2843" t="s">
        <v>30</v>
      </c>
      <c r="L2843">
        <v>60000000</v>
      </c>
      <c r="M2843">
        <v>129832389</v>
      </c>
      <c r="N2843" t="s">
        <v>9120</v>
      </c>
      <c r="O2843">
        <v>89</v>
      </c>
      <c r="P2843" t="str">
        <f>IF(Table1[[#This Row],[score]]&gt;=8.5,"High",IF(Table1[[#This Row],[score]]&gt;=7,"Medium","Low"))</f>
        <v>Low</v>
      </c>
      <c r="Q2843" s="5">
        <f>Table1[[#This Row],[gross]]-Table1[[#This Row],[budget]]</f>
        <v>69832389</v>
      </c>
      <c r="R2843" s="5" t="str">
        <f>IF(Table1[[#This Row],[Profit]]&gt;0,"Profit","Loss")</f>
        <v>Profit</v>
      </c>
      <c r="S2843" s="6" t="str">
        <f>FLOOR(Table1[[#This Row],[year]]-1900,10)+1900 &amp; "-" &amp; FLOOR(Table1[[#This Row],[year]]-1890,10)+1900</f>
        <v>1990-2000</v>
      </c>
      <c r="T2843" s="14" t="s">
        <v>21835</v>
      </c>
      <c r="AB2843" s="14"/>
    </row>
    <row r="2844" spans="1:28" hidden="1" x14ac:dyDescent="0.3">
      <c r="A2844" t="s">
        <v>9037</v>
      </c>
      <c r="B2844" t="s">
        <v>16</v>
      </c>
      <c r="C2844" t="s">
        <v>34</v>
      </c>
      <c r="D2844">
        <v>1996</v>
      </c>
      <c r="E2844" t="s">
        <v>9038</v>
      </c>
      <c r="F2844">
        <v>6.4</v>
      </c>
      <c r="G2844">
        <v>52000</v>
      </c>
      <c r="H2844" t="s">
        <v>9039</v>
      </c>
      <c r="I2844" t="s">
        <v>3822</v>
      </c>
      <c r="J2844" t="s">
        <v>498</v>
      </c>
      <c r="K2844" t="s">
        <v>30</v>
      </c>
      <c r="L2844">
        <v>55000000</v>
      </c>
      <c r="M2844">
        <v>121969216</v>
      </c>
      <c r="N2844" t="s">
        <v>23</v>
      </c>
      <c r="O2844">
        <v>133</v>
      </c>
      <c r="P2844" t="str">
        <f>IF(Table1[[#This Row],[score]]&gt;=8.5,"High",IF(Table1[[#This Row],[score]]&gt;=7,"Medium","Low"))</f>
        <v>Low</v>
      </c>
      <c r="Q2844" s="5">
        <f>Table1[[#This Row],[gross]]-Table1[[#This Row],[budget]]</f>
        <v>66969216</v>
      </c>
      <c r="R2844" s="5" t="str">
        <f>IF(Table1[[#This Row],[Profit]]&gt;0,"Profit","Loss")</f>
        <v>Profit</v>
      </c>
      <c r="S2844" s="6" t="str">
        <f>FLOOR(Table1[[#This Row],[year]]-1900,10)+1900 &amp; "-" &amp; FLOOR(Table1[[#This Row],[year]]-1890,10)+1900</f>
        <v>1990-2000</v>
      </c>
      <c r="T2844" s="14" t="s">
        <v>21835</v>
      </c>
      <c r="AB2844" s="14"/>
    </row>
    <row r="2845" spans="1:28" hidden="1" x14ac:dyDescent="0.3">
      <c r="A2845" t="s">
        <v>9116</v>
      </c>
      <c r="B2845" t="s">
        <v>33</v>
      </c>
      <c r="C2845" t="s">
        <v>41</v>
      </c>
      <c r="D2845">
        <v>1996</v>
      </c>
      <c r="E2845" t="s">
        <v>9018</v>
      </c>
      <c r="F2845">
        <v>5.7</v>
      </c>
      <c r="G2845">
        <v>42000</v>
      </c>
      <c r="H2845" t="s">
        <v>1569</v>
      </c>
      <c r="I2845" t="s">
        <v>8628</v>
      </c>
      <c r="J2845" t="s">
        <v>160</v>
      </c>
      <c r="K2845" t="s">
        <v>30</v>
      </c>
      <c r="L2845">
        <f>20500000</f>
        <v>20500000</v>
      </c>
      <c r="M2845">
        <v>119718203</v>
      </c>
      <c r="N2845" t="s">
        <v>6930</v>
      </c>
      <c r="O2845">
        <v>105</v>
      </c>
      <c r="P2845" t="str">
        <f>IF(Table1[[#This Row],[score]]&gt;=8.5,"High",IF(Table1[[#This Row],[score]]&gt;=7,"Medium","Low"))</f>
        <v>Low</v>
      </c>
      <c r="Q2845" s="5">
        <f>Table1[[#This Row],[gross]]-Table1[[#This Row],[budget]]</f>
        <v>99218203</v>
      </c>
      <c r="R2845" s="5" t="str">
        <f>IF(Table1[[#This Row],[Profit]]&gt;0,"Profit","Loss")</f>
        <v>Profit</v>
      </c>
      <c r="S2845" s="6" t="str">
        <f>FLOOR(Table1[[#This Row],[year]]-1900,10)+1900 &amp; "-" &amp; FLOOR(Table1[[#This Row],[year]]-1890,10)+1900</f>
        <v>1990-2000</v>
      </c>
      <c r="T2845" s="14" t="s">
        <v>21835</v>
      </c>
      <c r="AB2845" s="14"/>
    </row>
    <row r="2846" spans="1:28" hidden="1" x14ac:dyDescent="0.3">
      <c r="A2846" t="s">
        <v>9035</v>
      </c>
      <c r="B2846" t="s">
        <v>1974</v>
      </c>
      <c r="C2846" t="s">
        <v>34</v>
      </c>
      <c r="D2846">
        <v>1996</v>
      </c>
      <c r="E2846" t="s">
        <v>9036</v>
      </c>
      <c r="F2846">
        <v>6.5</v>
      </c>
      <c r="G2846">
        <v>93000</v>
      </c>
      <c r="H2846" t="s">
        <v>2455</v>
      </c>
      <c r="I2846" t="s">
        <v>6018</v>
      </c>
      <c r="J2846" t="s">
        <v>1481</v>
      </c>
      <c r="K2846" t="s">
        <v>30</v>
      </c>
      <c r="L2846">
        <v>57000000</v>
      </c>
      <c r="M2846">
        <v>115267375</v>
      </c>
      <c r="N2846" t="s">
        <v>61</v>
      </c>
      <c r="O2846">
        <v>103</v>
      </c>
      <c r="P2846" t="str">
        <f>IF(Table1[[#This Row],[score]]&gt;=8.5,"High",IF(Table1[[#This Row],[score]]&gt;=7,"Medium","Low"))</f>
        <v>Low</v>
      </c>
      <c r="Q2846" s="5">
        <f>Table1[[#This Row],[gross]]-Table1[[#This Row],[budget]]</f>
        <v>58267375</v>
      </c>
      <c r="R2846" s="5" t="str">
        <f>IF(Table1[[#This Row],[Profit]]&gt;0,"Profit","Loss")</f>
        <v>Profit</v>
      </c>
      <c r="S2846" s="6" t="str">
        <f>FLOOR(Table1[[#This Row],[year]]-1900,10)+1900 &amp; "-" &amp; FLOOR(Table1[[#This Row],[year]]-1890,10)+1900</f>
        <v>1990-2000</v>
      </c>
      <c r="T2846" s="14" t="s">
        <v>21835</v>
      </c>
      <c r="AB2846" s="14"/>
    </row>
    <row r="2847" spans="1:28" hidden="1" x14ac:dyDescent="0.3">
      <c r="A2847" t="s">
        <v>8988</v>
      </c>
      <c r="B2847" t="s">
        <v>16</v>
      </c>
      <c r="C2847" t="s">
        <v>41</v>
      </c>
      <c r="D2847">
        <v>1996</v>
      </c>
      <c r="E2847" t="s">
        <v>8989</v>
      </c>
      <c r="F2847">
        <v>4.5</v>
      </c>
      <c r="G2847">
        <v>44000</v>
      </c>
      <c r="H2847" t="s">
        <v>2460</v>
      </c>
      <c r="I2847" t="s">
        <v>8990</v>
      </c>
      <c r="J2847" t="s">
        <v>2566</v>
      </c>
      <c r="K2847" t="s">
        <v>30</v>
      </c>
      <c r="L2847">
        <v>40000000</v>
      </c>
      <c r="M2847">
        <v>113309743</v>
      </c>
      <c r="N2847" t="s">
        <v>5059</v>
      </c>
      <c r="O2847">
        <v>115</v>
      </c>
      <c r="P2847" t="str">
        <f>IF(Table1[[#This Row],[score]]&gt;=8.5,"High",IF(Table1[[#This Row],[score]]&gt;=7,"Medium","Low"))</f>
        <v>Low</v>
      </c>
      <c r="Q2847" s="5">
        <f>Table1[[#This Row],[gross]]-Table1[[#This Row],[budget]]</f>
        <v>73309743</v>
      </c>
      <c r="R2847" s="5" t="str">
        <f>IF(Table1[[#This Row],[Profit]]&gt;0,"Profit","Loss")</f>
        <v>Profit</v>
      </c>
      <c r="S2847" s="6" t="str">
        <f>FLOOR(Table1[[#This Row],[year]]-1900,10)+1900 &amp; "-" &amp; FLOOR(Table1[[#This Row],[year]]-1890,10)+1900</f>
        <v>1990-2000</v>
      </c>
      <c r="T2847" s="14" t="s">
        <v>21835</v>
      </c>
      <c r="AB2847" s="14"/>
    </row>
    <row r="2848" spans="1:28" hidden="1" x14ac:dyDescent="0.3">
      <c r="A2848" t="s">
        <v>9003</v>
      </c>
      <c r="B2848" t="s">
        <v>1974</v>
      </c>
      <c r="C2848" t="s">
        <v>41</v>
      </c>
      <c r="D2848">
        <v>1996</v>
      </c>
      <c r="E2848" t="s">
        <v>8962</v>
      </c>
      <c r="F2848">
        <v>6.1</v>
      </c>
      <c r="G2848">
        <v>157000</v>
      </c>
      <c r="H2848" t="s">
        <v>7926</v>
      </c>
      <c r="I2848" t="s">
        <v>9004</v>
      </c>
      <c r="J2848" t="s">
        <v>7831</v>
      </c>
      <c r="K2848" t="s">
        <v>30</v>
      </c>
      <c r="L2848">
        <v>47000000</v>
      </c>
      <c r="M2848">
        <v>102825796</v>
      </c>
      <c r="N2848" t="s">
        <v>31</v>
      </c>
      <c r="O2848">
        <v>96</v>
      </c>
      <c r="P2848" t="str">
        <f>IF(Table1[[#This Row],[score]]&gt;=8.5,"High",IF(Table1[[#This Row],[score]]&gt;=7,"Medium","Low"))</f>
        <v>Low</v>
      </c>
      <c r="Q2848" s="5">
        <f>Table1[[#This Row],[gross]]-Table1[[#This Row],[budget]]</f>
        <v>55825796</v>
      </c>
      <c r="R2848" s="5" t="str">
        <f>IF(Table1[[#This Row],[Profit]]&gt;0,"Profit","Loss")</f>
        <v>Profit</v>
      </c>
      <c r="S2848" s="6" t="str">
        <f>FLOOR(Table1[[#This Row],[year]]-1900,10)+1900 &amp; "-" &amp; FLOOR(Table1[[#This Row],[year]]-1890,10)+1900</f>
        <v>1990-2000</v>
      </c>
      <c r="T2848" s="14" t="s">
        <v>21835</v>
      </c>
      <c r="AB2848" s="14"/>
    </row>
    <row r="2849" spans="1:28" hidden="1" x14ac:dyDescent="0.3">
      <c r="A2849" t="s">
        <v>8942</v>
      </c>
      <c r="B2849" t="s">
        <v>16</v>
      </c>
      <c r="C2849" t="s">
        <v>104</v>
      </c>
      <c r="D2849">
        <v>1996</v>
      </c>
      <c r="E2849" t="s">
        <v>8943</v>
      </c>
      <c r="F2849">
        <v>7.7</v>
      </c>
      <c r="G2849">
        <v>196000</v>
      </c>
      <c r="H2849" t="s">
        <v>8944</v>
      </c>
      <c r="I2849" t="s">
        <v>754</v>
      </c>
      <c r="J2849" t="s">
        <v>184</v>
      </c>
      <c r="K2849" t="s">
        <v>30</v>
      </c>
      <c r="L2849">
        <v>30000000</v>
      </c>
      <c r="M2849">
        <v>102616183</v>
      </c>
      <c r="N2849" t="s">
        <v>44</v>
      </c>
      <c r="O2849">
        <v>129</v>
      </c>
      <c r="P2849" t="str">
        <f>IF(Table1[[#This Row],[score]]&gt;=8.5,"High",IF(Table1[[#This Row],[score]]&gt;=7,"Medium","Low"))</f>
        <v>Medium</v>
      </c>
      <c r="Q2849" s="5">
        <f>Table1[[#This Row],[gross]]-Table1[[#This Row],[budget]]</f>
        <v>72616183</v>
      </c>
      <c r="R2849" s="5" t="str">
        <f>IF(Table1[[#This Row],[Profit]]&gt;0,"Profit","Loss")</f>
        <v>Profit</v>
      </c>
      <c r="S2849" s="6" t="str">
        <f>FLOOR(Table1[[#This Row],[year]]-1900,10)+1900 &amp; "-" &amp; FLOOR(Table1[[#This Row],[year]]-1890,10)+1900</f>
        <v>1990-2000</v>
      </c>
      <c r="T2849" s="14" t="s">
        <v>21835</v>
      </c>
      <c r="AB2849" s="14"/>
    </row>
    <row r="2850" spans="1:28" hidden="1" x14ac:dyDescent="0.3">
      <c r="A2850" t="s">
        <v>8945</v>
      </c>
      <c r="B2850" t="s">
        <v>1974</v>
      </c>
      <c r="C2850" t="s">
        <v>41</v>
      </c>
      <c r="D2850">
        <v>1996</v>
      </c>
      <c r="E2850" t="s">
        <v>8933</v>
      </c>
      <c r="F2850">
        <v>6.3</v>
      </c>
      <c r="G2850">
        <v>214000</v>
      </c>
      <c r="H2850" t="s">
        <v>2638</v>
      </c>
      <c r="I2850" t="s">
        <v>8946</v>
      </c>
      <c r="J2850" t="s">
        <v>21</v>
      </c>
      <c r="K2850" t="s">
        <v>30</v>
      </c>
      <c r="L2850">
        <v>70000000</v>
      </c>
      <c r="M2850">
        <v>101371017</v>
      </c>
      <c r="N2850" t="s">
        <v>8947</v>
      </c>
      <c r="O2850">
        <v>106</v>
      </c>
      <c r="P2850" t="str">
        <f>IF(Table1[[#This Row],[score]]&gt;=8.5,"High",IF(Table1[[#This Row],[score]]&gt;=7,"Medium","Low"))</f>
        <v>Low</v>
      </c>
      <c r="Q2850" s="5">
        <f>Table1[[#This Row],[gross]]-Table1[[#This Row],[budget]]</f>
        <v>31371017</v>
      </c>
      <c r="R2850" s="5" t="str">
        <f>IF(Table1[[#This Row],[Profit]]&gt;0,"Profit","Loss")</f>
        <v>Profit</v>
      </c>
      <c r="S2850" s="6" t="str">
        <f>FLOOR(Table1[[#This Row],[year]]-1900,10)+1900 &amp; "-" &amp; FLOOR(Table1[[#This Row],[year]]-1890,10)+1900</f>
        <v>1990-2000</v>
      </c>
      <c r="T2850" s="14" t="s">
        <v>21835</v>
      </c>
      <c r="AB2850" s="14"/>
    </row>
    <row r="2851" spans="1:28" hidden="1" x14ac:dyDescent="0.3">
      <c r="A2851" t="s">
        <v>9025</v>
      </c>
      <c r="B2851" t="s">
        <v>16</v>
      </c>
      <c r="C2851" t="s">
        <v>34</v>
      </c>
      <c r="D2851">
        <v>1996</v>
      </c>
      <c r="E2851" t="s">
        <v>7599</v>
      </c>
      <c r="F2851">
        <v>6.6</v>
      </c>
      <c r="G2851">
        <v>52000</v>
      </c>
      <c r="H2851" t="s">
        <v>3312</v>
      </c>
      <c r="I2851" t="s">
        <v>5568</v>
      </c>
      <c r="J2851" t="s">
        <v>4084</v>
      </c>
      <c r="K2851" t="s">
        <v>30</v>
      </c>
      <c r="L2851">
        <v>46000000</v>
      </c>
      <c r="M2851">
        <v>100860818</v>
      </c>
      <c r="N2851" t="s">
        <v>9026</v>
      </c>
      <c r="O2851">
        <v>116</v>
      </c>
      <c r="P2851" t="str">
        <f>IF(Table1[[#This Row],[score]]&gt;=8.5,"High",IF(Table1[[#This Row],[score]]&gt;=7,"Medium","Low"))</f>
        <v>Low</v>
      </c>
      <c r="Q2851" s="5">
        <f>Table1[[#This Row],[gross]]-Table1[[#This Row],[budget]]</f>
        <v>54860818</v>
      </c>
      <c r="R2851" s="5" t="str">
        <f>IF(Table1[[#This Row],[Profit]]&gt;0,"Profit","Loss")</f>
        <v>Profit</v>
      </c>
      <c r="S2851" s="6" t="str">
        <f>FLOOR(Table1[[#This Row],[year]]-1900,10)+1900 &amp; "-" &amp; FLOOR(Table1[[#This Row],[year]]-1890,10)+1900</f>
        <v>1990-2000</v>
      </c>
      <c r="T2851" s="14" t="s">
        <v>21835</v>
      </c>
      <c r="AB2851" s="14"/>
    </row>
    <row r="2852" spans="1:28" hidden="1" x14ac:dyDescent="0.3">
      <c r="A2852" t="s">
        <v>9227</v>
      </c>
      <c r="B2852" t="s">
        <v>1974</v>
      </c>
      <c r="C2852" t="s">
        <v>17</v>
      </c>
      <c r="D2852">
        <v>1996</v>
      </c>
      <c r="E2852" t="s">
        <v>9114</v>
      </c>
      <c r="F2852">
        <v>6.2</v>
      </c>
      <c r="G2852">
        <v>14000</v>
      </c>
      <c r="H2852" t="s">
        <v>6187</v>
      </c>
      <c r="I2852" t="s">
        <v>9228</v>
      </c>
      <c r="J2852" t="s">
        <v>100</v>
      </c>
      <c r="K2852" t="s">
        <v>30</v>
      </c>
      <c r="L2852">
        <v>60000000</v>
      </c>
      <c r="M2852">
        <v>100688705</v>
      </c>
      <c r="N2852" t="s">
        <v>2067</v>
      </c>
      <c r="O2852">
        <v>124</v>
      </c>
      <c r="P2852" t="str">
        <f>IF(Table1[[#This Row],[score]]&gt;=8.5,"High",IF(Table1[[#This Row],[score]]&gt;=7,"Medium","Low"))</f>
        <v>Low</v>
      </c>
      <c r="Q2852" s="5">
        <f>Table1[[#This Row],[gross]]-Table1[[#This Row],[budget]]</f>
        <v>40688705</v>
      </c>
      <c r="R2852" s="5" t="str">
        <f>IF(Table1[[#This Row],[Profit]]&gt;0,"Profit","Loss")</f>
        <v>Profit</v>
      </c>
      <c r="S2852" s="6" t="str">
        <f>FLOOR(Table1[[#This Row],[year]]-1900,10)+1900 &amp; "-" &amp; FLOOR(Table1[[#This Row],[year]]-1890,10)+1900</f>
        <v>1990-2000</v>
      </c>
      <c r="T2852" s="14" t="s">
        <v>21835</v>
      </c>
      <c r="AB2852" s="14"/>
    </row>
    <row r="2853" spans="1:28" hidden="1" x14ac:dyDescent="0.3">
      <c r="A2853" t="s">
        <v>9132</v>
      </c>
      <c r="B2853" t="s">
        <v>33</v>
      </c>
      <c r="C2853" t="s">
        <v>41</v>
      </c>
      <c r="D2853">
        <v>1996</v>
      </c>
      <c r="E2853" t="s">
        <v>8772</v>
      </c>
      <c r="F2853">
        <v>6.5</v>
      </c>
      <c r="G2853">
        <v>44000</v>
      </c>
      <c r="H2853" t="s">
        <v>4302</v>
      </c>
      <c r="I2853" t="s">
        <v>5510</v>
      </c>
      <c r="J2853" t="s">
        <v>1002</v>
      </c>
      <c r="K2853" t="s">
        <v>30</v>
      </c>
      <c r="L2853">
        <f>20500000</f>
        <v>20500000</v>
      </c>
      <c r="M2853">
        <v>97529550</v>
      </c>
      <c r="N2853" t="s">
        <v>9026</v>
      </c>
      <c r="O2853">
        <v>108</v>
      </c>
      <c r="P2853" t="str">
        <f>IF(Table1[[#This Row],[score]]&gt;=8.5,"High",IF(Table1[[#This Row],[score]]&gt;=7,"Medium","Low"))</f>
        <v>Low</v>
      </c>
      <c r="Q2853" s="5">
        <f>Table1[[#This Row],[gross]]-Table1[[#This Row],[budget]]</f>
        <v>77029550</v>
      </c>
      <c r="R2853" s="5" t="str">
        <f>IF(Table1[[#This Row],[Profit]]&gt;0,"Profit","Loss")</f>
        <v>Profit</v>
      </c>
      <c r="S2853" s="6" t="str">
        <f>FLOOR(Table1[[#This Row],[year]]-1900,10)+1900 &amp; "-" &amp; FLOOR(Table1[[#This Row],[year]]-1890,10)+1900</f>
        <v>1990-2000</v>
      </c>
      <c r="T2853" s="14" t="s">
        <v>21835</v>
      </c>
      <c r="AB2853" s="14"/>
    </row>
    <row r="2854" spans="1:28" hidden="1" x14ac:dyDescent="0.3">
      <c r="A2854" t="s">
        <v>8951</v>
      </c>
      <c r="B2854" t="s">
        <v>16</v>
      </c>
      <c r="C2854" t="s">
        <v>34</v>
      </c>
      <c r="D2854">
        <v>1996</v>
      </c>
      <c r="E2854" t="s">
        <v>8952</v>
      </c>
      <c r="F2854">
        <v>6.8</v>
      </c>
      <c r="G2854">
        <v>76000</v>
      </c>
      <c r="H2854" t="s">
        <v>3745</v>
      </c>
      <c r="I2854" t="s">
        <v>3842</v>
      </c>
      <c r="J2854" t="s">
        <v>4514</v>
      </c>
      <c r="K2854" t="s">
        <v>30</v>
      </c>
      <c r="L2854">
        <v>65000000</v>
      </c>
      <c r="M2854">
        <v>89456761</v>
      </c>
      <c r="N2854" t="s">
        <v>2001</v>
      </c>
      <c r="O2854">
        <v>121</v>
      </c>
      <c r="P2854" t="str">
        <f>IF(Table1[[#This Row],[score]]&gt;=8.5,"High",IF(Table1[[#This Row],[score]]&gt;=7,"Medium","Low"))</f>
        <v>Low</v>
      </c>
      <c r="Q2854" s="5">
        <f>Table1[[#This Row],[gross]]-Table1[[#This Row],[budget]]</f>
        <v>24456761</v>
      </c>
      <c r="R2854" s="5" t="str">
        <f>IF(Table1[[#This Row],[Profit]]&gt;0,"Profit","Loss")</f>
        <v>Profit</v>
      </c>
      <c r="S2854" s="6" t="str">
        <f>FLOOR(Table1[[#This Row],[year]]-1900,10)+1900 &amp; "-" &amp; FLOOR(Table1[[#This Row],[year]]-1890,10)+1900</f>
        <v>1990-2000</v>
      </c>
      <c r="T2854" s="14" t="s">
        <v>21835</v>
      </c>
      <c r="AB2854" s="14"/>
    </row>
    <row r="2855" spans="1:28" hidden="1" x14ac:dyDescent="0.3">
      <c r="A2855" t="s">
        <v>9078</v>
      </c>
      <c r="B2855" t="s">
        <v>1974</v>
      </c>
      <c r="C2855" t="s">
        <v>390</v>
      </c>
      <c r="D2855">
        <v>1996</v>
      </c>
      <c r="E2855" t="s">
        <v>8772</v>
      </c>
      <c r="F2855">
        <v>6.8</v>
      </c>
      <c r="G2855">
        <v>53000</v>
      </c>
      <c r="H2855" t="s">
        <v>596</v>
      </c>
      <c r="I2855" t="s">
        <v>9079</v>
      </c>
      <c r="J2855" t="s">
        <v>9079</v>
      </c>
      <c r="K2855" t="s">
        <v>30</v>
      </c>
      <c r="L2855">
        <v>12000000</v>
      </c>
      <c r="M2855">
        <v>63118386</v>
      </c>
      <c r="N2855" t="s">
        <v>44</v>
      </c>
      <c r="O2855">
        <v>81</v>
      </c>
      <c r="P2855" t="str">
        <f>IF(Table1[[#This Row],[score]]&gt;=8.5,"High",IF(Table1[[#This Row],[score]]&gt;=7,"Medium","Low"))</f>
        <v>Low</v>
      </c>
      <c r="Q2855" s="5">
        <f>Table1[[#This Row],[gross]]-Table1[[#This Row],[budget]]</f>
        <v>51118386</v>
      </c>
      <c r="R2855" s="5" t="str">
        <f>IF(Table1[[#This Row],[Profit]]&gt;0,"Profit","Loss")</f>
        <v>Profit</v>
      </c>
      <c r="S2855" s="6" t="str">
        <f>FLOOR(Table1[[#This Row],[year]]-1900,10)+1900 &amp; "-" &amp; FLOOR(Table1[[#This Row],[year]]-1890,10)+1900</f>
        <v>1990-2000</v>
      </c>
      <c r="T2855" s="14" t="s">
        <v>21835</v>
      </c>
      <c r="AB2855" s="14"/>
    </row>
    <row r="2856" spans="1:28" hidden="1" x14ac:dyDescent="0.3">
      <c r="A2856" t="s">
        <v>8911</v>
      </c>
      <c r="B2856" t="s">
        <v>16</v>
      </c>
      <c r="C2856" t="s">
        <v>104</v>
      </c>
      <c r="D2856">
        <v>1996</v>
      </c>
      <c r="E2856" t="s">
        <v>8765</v>
      </c>
      <c r="F2856">
        <v>8.1</v>
      </c>
      <c r="G2856">
        <v>634000</v>
      </c>
      <c r="H2856" t="s">
        <v>2069</v>
      </c>
      <c r="I2856" t="s">
        <v>2892</v>
      </c>
      <c r="J2856" t="s">
        <v>8912</v>
      </c>
      <c r="K2856" t="s">
        <v>30</v>
      </c>
      <c r="L2856" s="5">
        <v>7000000</v>
      </c>
      <c r="M2856" s="5">
        <v>60611975</v>
      </c>
      <c r="N2856" t="s">
        <v>219</v>
      </c>
      <c r="O2856">
        <v>98</v>
      </c>
      <c r="P2856" t="str">
        <f>IF(Table1[[#This Row],[score]]&gt;=8.5,"High",IF(Table1[[#This Row],[score]]&gt;=7,"Medium","Low"))</f>
        <v>Medium</v>
      </c>
      <c r="Q2856" s="5">
        <f>Table1[[#This Row],[gross]]-Table1[[#This Row],[budget]]</f>
        <v>53611975</v>
      </c>
      <c r="R2856" s="5" t="str">
        <f>IF(Table1[[#This Row],[Profit]]&gt;0,"Profit","Loss")</f>
        <v>Profit</v>
      </c>
      <c r="S2856" s="6" t="str">
        <f>FLOOR(Table1[[#This Row],[year]]-1900,10)+1900 &amp; "-" &amp; FLOOR(Table1[[#This Row],[year]]-1890,10)+1900</f>
        <v>1990-2000</v>
      </c>
      <c r="T2856" s="14" t="s">
        <v>21835</v>
      </c>
      <c r="AB2856" s="14"/>
    </row>
    <row r="2857" spans="1:28" hidden="1" x14ac:dyDescent="0.3">
      <c r="A2857" t="s">
        <v>9052</v>
      </c>
      <c r="B2857" t="s">
        <v>1974</v>
      </c>
      <c r="C2857" t="s">
        <v>34</v>
      </c>
      <c r="D2857">
        <v>1996</v>
      </c>
      <c r="E2857" t="s">
        <v>8917</v>
      </c>
      <c r="F2857">
        <v>5.7</v>
      </c>
      <c r="G2857">
        <v>49000</v>
      </c>
      <c r="H2857" t="s">
        <v>2889</v>
      </c>
      <c r="I2857" t="s">
        <v>9053</v>
      </c>
      <c r="J2857" t="s">
        <v>5026</v>
      </c>
      <c r="K2857" t="s">
        <v>30</v>
      </c>
      <c r="L2857">
        <v>50000000</v>
      </c>
      <c r="M2857">
        <v>60209334</v>
      </c>
      <c r="N2857" t="s">
        <v>9054</v>
      </c>
      <c r="O2857">
        <v>107</v>
      </c>
      <c r="P2857" t="str">
        <f>IF(Table1[[#This Row],[score]]&gt;=8.5,"High",IF(Table1[[#This Row],[score]]&gt;=7,"Medium","Low"))</f>
        <v>Low</v>
      </c>
      <c r="Q2857" s="5">
        <f>Table1[[#This Row],[gross]]-Table1[[#This Row],[budget]]</f>
        <v>10209334</v>
      </c>
      <c r="R2857" s="5" t="str">
        <f>IF(Table1[[#This Row],[Profit]]&gt;0,"Profit","Loss")</f>
        <v>Profit</v>
      </c>
      <c r="S2857" s="6" t="str">
        <f>FLOOR(Table1[[#This Row],[year]]-1900,10)+1900 &amp; "-" &amp; FLOOR(Table1[[#This Row],[year]]-1890,10)+1900</f>
        <v>1990-2000</v>
      </c>
      <c r="T2857" s="14" t="s">
        <v>21835</v>
      </c>
      <c r="AB2857" s="14"/>
    </row>
    <row r="2858" spans="1:28" hidden="1" x14ac:dyDescent="0.3">
      <c r="A2858" t="s">
        <v>9042</v>
      </c>
      <c r="B2858" t="s">
        <v>1974</v>
      </c>
      <c r="C2858" t="s">
        <v>41</v>
      </c>
      <c r="D2858">
        <v>1996</v>
      </c>
      <c r="E2858" t="s">
        <v>8919</v>
      </c>
      <c r="F2858">
        <v>5.8</v>
      </c>
      <c r="G2858">
        <v>57000</v>
      </c>
      <c r="H2858" t="s">
        <v>727</v>
      </c>
      <c r="I2858" t="s">
        <v>9043</v>
      </c>
      <c r="J2858" t="s">
        <v>97</v>
      </c>
      <c r="K2858" t="s">
        <v>30</v>
      </c>
      <c r="L2858">
        <v>45000000</v>
      </c>
      <c r="M2858">
        <v>58620973</v>
      </c>
      <c r="N2858" t="s">
        <v>5666</v>
      </c>
      <c r="O2858">
        <v>113</v>
      </c>
      <c r="P2858" t="str">
        <f>IF(Table1[[#This Row],[score]]&gt;=8.5,"High",IF(Table1[[#This Row],[score]]&gt;=7,"Medium","Low"))</f>
        <v>Low</v>
      </c>
      <c r="Q2858" s="5">
        <f>Table1[[#This Row],[gross]]-Table1[[#This Row],[budget]]</f>
        <v>13620973</v>
      </c>
      <c r="R2858" s="5" t="str">
        <f>IF(Table1[[#This Row],[Profit]]&gt;0,"Profit","Loss")</f>
        <v>Profit</v>
      </c>
      <c r="S2858" s="6" t="str">
        <f>FLOOR(Table1[[#This Row],[year]]-1900,10)+1900 &amp; "-" &amp; FLOOR(Table1[[#This Row],[year]]-1890,10)+1900</f>
        <v>1990-2000</v>
      </c>
      <c r="T2858" s="14" t="s">
        <v>21835</v>
      </c>
      <c r="AB2858" s="14"/>
    </row>
    <row r="2859" spans="1:28" hidden="1" x14ac:dyDescent="0.3">
      <c r="A2859" t="s">
        <v>9182</v>
      </c>
      <c r="B2859" t="s">
        <v>1974</v>
      </c>
      <c r="C2859" t="s">
        <v>34</v>
      </c>
      <c r="D2859">
        <v>1996</v>
      </c>
      <c r="E2859" t="s">
        <v>8163</v>
      </c>
      <c r="F2859">
        <v>5.6</v>
      </c>
      <c r="G2859">
        <v>25000</v>
      </c>
      <c r="H2859" t="s">
        <v>4492</v>
      </c>
      <c r="I2859" t="s">
        <v>9183</v>
      </c>
      <c r="J2859" t="s">
        <v>4492</v>
      </c>
      <c r="K2859" t="s">
        <v>195</v>
      </c>
      <c r="L2859">
        <v>30000000</v>
      </c>
      <c r="M2859">
        <v>57400547</v>
      </c>
      <c r="N2859" t="s">
        <v>9184</v>
      </c>
      <c r="O2859">
        <v>95</v>
      </c>
      <c r="P2859" t="str">
        <f>IF(Table1[[#This Row],[score]]&gt;=8.5,"High",IF(Table1[[#This Row],[score]]&gt;=7,"Medium","Low"))</f>
        <v>Low</v>
      </c>
      <c r="Q2859" s="5">
        <f>Table1[[#This Row],[gross]]-Table1[[#This Row],[budget]]</f>
        <v>27400547</v>
      </c>
      <c r="R2859" s="5" t="str">
        <f>IF(Table1[[#This Row],[Profit]]&gt;0,"Profit","Loss")</f>
        <v>Profit</v>
      </c>
      <c r="S2859" s="6" t="str">
        <f>FLOOR(Table1[[#This Row],[year]]-1900,10)+1900 &amp; "-" &amp; FLOOR(Table1[[#This Row],[year]]-1890,10)+1900</f>
        <v>1990-2000</v>
      </c>
      <c r="T2859" s="14" t="s">
        <v>21835</v>
      </c>
      <c r="AB2859" s="14"/>
    </row>
    <row r="2860" spans="1:28" hidden="1" x14ac:dyDescent="0.3">
      <c r="A2860" t="s">
        <v>9083</v>
      </c>
      <c r="B2860" t="s">
        <v>16</v>
      </c>
      <c r="C2860" t="s">
        <v>41</v>
      </c>
      <c r="D2860">
        <v>1996</v>
      </c>
      <c r="E2860" t="s">
        <v>9084</v>
      </c>
      <c r="F2860">
        <v>6.4</v>
      </c>
      <c r="G2860">
        <v>47000</v>
      </c>
      <c r="H2860" t="s">
        <v>1731</v>
      </c>
      <c r="I2860" t="s">
        <v>9085</v>
      </c>
      <c r="J2860" t="s">
        <v>2798</v>
      </c>
      <c r="K2860" t="s">
        <v>30</v>
      </c>
      <c r="L2860">
        <v>45000000</v>
      </c>
      <c r="M2860">
        <v>53854588</v>
      </c>
      <c r="N2860" t="s">
        <v>8543</v>
      </c>
      <c r="O2860">
        <v>135</v>
      </c>
      <c r="P2860" t="str">
        <f>IF(Table1[[#This Row],[score]]&gt;=8.5,"High",IF(Table1[[#This Row],[score]]&gt;=7,"Medium","Low"))</f>
        <v>Low</v>
      </c>
      <c r="Q2860" s="5">
        <f>Table1[[#This Row],[gross]]-Table1[[#This Row],[budget]]</f>
        <v>8854588</v>
      </c>
      <c r="R2860" s="5" t="str">
        <f>IF(Table1[[#This Row],[Profit]]&gt;0,"Profit","Loss")</f>
        <v>Profit</v>
      </c>
      <c r="S2860" s="6" t="str">
        <f>FLOOR(Table1[[#This Row],[year]]-1900,10)+1900 &amp; "-" &amp; FLOOR(Table1[[#This Row],[year]]-1890,10)+1900</f>
        <v>1990-2000</v>
      </c>
      <c r="T2860" s="14" t="s">
        <v>21835</v>
      </c>
      <c r="AB2860" s="14"/>
    </row>
    <row r="2861" spans="1:28" hidden="1" x14ac:dyDescent="0.3">
      <c r="A2861" t="s">
        <v>8975</v>
      </c>
      <c r="B2861" t="s">
        <v>1974</v>
      </c>
      <c r="C2861" t="s">
        <v>52</v>
      </c>
      <c r="D2861">
        <v>1996</v>
      </c>
      <c r="E2861" t="s">
        <v>8976</v>
      </c>
      <c r="F2861">
        <v>4.5</v>
      </c>
      <c r="G2861">
        <v>32000</v>
      </c>
      <c r="H2861" t="s">
        <v>1307</v>
      </c>
      <c r="I2861" t="s">
        <v>8977</v>
      </c>
      <c r="J2861" t="s">
        <v>7296</v>
      </c>
      <c r="K2861" t="s">
        <v>30</v>
      </c>
      <c r="L2861">
        <v>40000000</v>
      </c>
      <c r="M2861">
        <v>49627779</v>
      </c>
      <c r="N2861" t="s">
        <v>2001</v>
      </c>
      <c r="O2861">
        <v>96</v>
      </c>
      <c r="P2861" t="str">
        <f>IF(Table1[[#This Row],[score]]&gt;=8.5,"High",IF(Table1[[#This Row],[score]]&gt;=7,"Medium","Low"))</f>
        <v>Low</v>
      </c>
      <c r="Q2861" s="5">
        <f>Table1[[#This Row],[gross]]-Table1[[#This Row],[budget]]</f>
        <v>9627779</v>
      </c>
      <c r="R2861" s="5" t="str">
        <f>IF(Table1[[#This Row],[Profit]]&gt;0,"Profit","Loss")</f>
        <v>Profit</v>
      </c>
      <c r="S2861" s="6" t="str">
        <f>FLOOR(Table1[[#This Row],[year]]-1900,10)+1900 &amp; "-" &amp; FLOOR(Table1[[#This Row],[year]]-1890,10)+1900</f>
        <v>1990-2000</v>
      </c>
      <c r="T2861" s="14" t="s">
        <v>21835</v>
      </c>
      <c r="AB2861" s="14"/>
    </row>
    <row r="2862" spans="1:28" hidden="1" x14ac:dyDescent="0.3">
      <c r="A2862" t="s">
        <v>9243</v>
      </c>
      <c r="B2862" t="s">
        <v>33</v>
      </c>
      <c r="C2862" t="s">
        <v>41</v>
      </c>
      <c r="D2862">
        <v>1996</v>
      </c>
      <c r="E2862" t="s">
        <v>8933</v>
      </c>
      <c r="F2862">
        <v>5.6</v>
      </c>
      <c r="G2862">
        <v>11000</v>
      </c>
      <c r="H2862" t="s">
        <v>3496</v>
      </c>
      <c r="I2862" t="s">
        <v>9244</v>
      </c>
      <c r="J2862" t="s">
        <v>4084</v>
      </c>
      <c r="K2862" t="s">
        <v>30</v>
      </c>
      <c r="L2862">
        <v>40000000</v>
      </c>
      <c r="M2862">
        <v>48102795</v>
      </c>
      <c r="N2862" t="s">
        <v>9245</v>
      </c>
      <c r="O2862">
        <v>123</v>
      </c>
      <c r="P2862" t="str">
        <f>IF(Table1[[#This Row],[score]]&gt;=8.5,"High",IF(Table1[[#This Row],[score]]&gt;=7,"Medium","Low"))</f>
        <v>Low</v>
      </c>
      <c r="Q2862" s="5">
        <f>Table1[[#This Row],[gross]]-Table1[[#This Row],[budget]]</f>
        <v>8102795</v>
      </c>
      <c r="R2862" s="5" t="str">
        <f>IF(Table1[[#This Row],[Profit]]&gt;0,"Profit","Loss")</f>
        <v>Profit</v>
      </c>
      <c r="S2862" s="6" t="str">
        <f>FLOOR(Table1[[#This Row],[year]]-1900,10)+1900 &amp; "-" &amp; FLOOR(Table1[[#This Row],[year]]-1890,10)+1900</f>
        <v>1990-2000</v>
      </c>
      <c r="T2862" s="14" t="s">
        <v>21835</v>
      </c>
      <c r="AB2862" s="14"/>
    </row>
    <row r="2863" spans="1:28" hidden="1" x14ac:dyDescent="0.3">
      <c r="A2863" t="s">
        <v>9072</v>
      </c>
      <c r="B2863" t="s">
        <v>16</v>
      </c>
      <c r="C2863" t="s">
        <v>34</v>
      </c>
      <c r="D2863">
        <v>1996</v>
      </c>
      <c r="E2863" t="s">
        <v>9020</v>
      </c>
      <c r="F2863">
        <v>6.4</v>
      </c>
      <c r="G2863">
        <v>54000</v>
      </c>
      <c r="H2863" t="s">
        <v>77</v>
      </c>
      <c r="I2863" t="s">
        <v>9073</v>
      </c>
      <c r="J2863" t="s">
        <v>4412</v>
      </c>
      <c r="K2863" t="s">
        <v>30</v>
      </c>
      <c r="L2863">
        <v>67000000</v>
      </c>
      <c r="M2863">
        <v>47267001</v>
      </c>
      <c r="N2863" t="s">
        <v>2001</v>
      </c>
      <c r="O2863">
        <v>101</v>
      </c>
      <c r="P2863" t="str">
        <f>IF(Table1[[#This Row],[score]]&gt;=8.5,"High",IF(Table1[[#This Row],[score]]&gt;=7,"Medium","Low"))</f>
        <v>Low</v>
      </c>
      <c r="Q2863" s="5">
        <f>Table1[[#This Row],[gross]]-Table1[[#This Row],[budget]]</f>
        <v>-19732999</v>
      </c>
      <c r="R2863" s="5" t="str">
        <f>IF(Table1[[#This Row],[Profit]]&gt;0,"Profit","Loss")</f>
        <v>Loss</v>
      </c>
      <c r="S2863" s="6" t="str">
        <f>FLOOR(Table1[[#This Row],[year]]-1900,10)+1900 &amp; "-" &amp; FLOOR(Table1[[#This Row],[year]]-1890,10)+1900</f>
        <v>1990-2000</v>
      </c>
      <c r="T2863" s="14" t="s">
        <v>21835</v>
      </c>
      <c r="AB2863" s="14"/>
    </row>
    <row r="2864" spans="1:28" hidden="1" x14ac:dyDescent="0.3">
      <c r="A2864" t="s">
        <v>9029</v>
      </c>
      <c r="B2864" t="s">
        <v>16</v>
      </c>
      <c r="C2864" t="s">
        <v>34</v>
      </c>
      <c r="D2864">
        <v>1996</v>
      </c>
      <c r="E2864" t="s">
        <v>9030</v>
      </c>
      <c r="F2864">
        <v>6.9</v>
      </c>
      <c r="G2864">
        <v>15000</v>
      </c>
      <c r="H2864" t="s">
        <v>8417</v>
      </c>
      <c r="I2864" t="s">
        <v>9031</v>
      </c>
      <c r="J2864" t="s">
        <v>9032</v>
      </c>
      <c r="K2864" t="s">
        <v>30</v>
      </c>
      <c r="L2864">
        <v>9000000</v>
      </c>
      <c r="M2864">
        <v>41590886</v>
      </c>
      <c r="N2864" t="s">
        <v>2001</v>
      </c>
      <c r="O2864">
        <v>123</v>
      </c>
      <c r="P2864" t="str">
        <f>IF(Table1[[#This Row],[score]]&gt;=8.5,"High",IF(Table1[[#This Row],[score]]&gt;=7,"Medium","Low"))</f>
        <v>Low</v>
      </c>
      <c r="Q2864" s="5">
        <f>Table1[[#This Row],[gross]]-Table1[[#This Row],[budget]]</f>
        <v>32590886</v>
      </c>
      <c r="R2864" s="5" t="str">
        <f>IF(Table1[[#This Row],[Profit]]&gt;0,"Profit","Loss")</f>
        <v>Profit</v>
      </c>
      <c r="S2864" s="6" t="str">
        <f>FLOOR(Table1[[#This Row],[year]]-1900,10)+1900 &amp; "-" &amp; FLOOR(Table1[[#This Row],[year]]-1890,10)+1900</f>
        <v>1990-2000</v>
      </c>
      <c r="T2864" s="14" t="s">
        <v>21835</v>
      </c>
      <c r="AB2864" s="14"/>
    </row>
    <row r="2865" spans="1:28" hidden="1" x14ac:dyDescent="0.3">
      <c r="A2865" t="s">
        <v>8924</v>
      </c>
      <c r="B2865" t="s">
        <v>1974</v>
      </c>
      <c r="C2865" t="s">
        <v>41</v>
      </c>
      <c r="D2865">
        <v>1996</v>
      </c>
      <c r="E2865" t="s">
        <v>8925</v>
      </c>
      <c r="F2865">
        <v>7</v>
      </c>
      <c r="G2865">
        <v>205000</v>
      </c>
      <c r="H2865" t="s">
        <v>5720</v>
      </c>
      <c r="I2865" t="s">
        <v>8431</v>
      </c>
      <c r="J2865" t="s">
        <v>8432</v>
      </c>
      <c r="K2865" t="s">
        <v>30</v>
      </c>
      <c r="L2865">
        <v>12000000</v>
      </c>
      <c r="M2865">
        <v>41205099</v>
      </c>
      <c r="N2865" t="s">
        <v>61</v>
      </c>
      <c r="O2865">
        <v>92</v>
      </c>
      <c r="P2865" t="str">
        <f>IF(Table1[[#This Row],[score]]&gt;=8.5,"High",IF(Table1[[#This Row],[score]]&gt;=7,"Medium","Low"))</f>
        <v>Medium</v>
      </c>
      <c r="Q2865" s="5">
        <f>Table1[[#This Row],[gross]]-Table1[[#This Row],[budget]]</f>
        <v>29205099</v>
      </c>
      <c r="R2865" s="5" t="str">
        <f>IF(Table1[[#This Row],[Profit]]&gt;0,"Profit","Loss")</f>
        <v>Profit</v>
      </c>
      <c r="S2865" s="6" t="str">
        <f>FLOOR(Table1[[#This Row],[year]]-1900,10)+1900 &amp; "-" &amp; FLOOR(Table1[[#This Row],[year]]-1890,10)+1900</f>
        <v>1990-2000</v>
      </c>
      <c r="T2865" s="14" t="s">
        <v>21835</v>
      </c>
      <c r="AB2865" s="14"/>
    </row>
    <row r="2866" spans="1:28" hidden="1" x14ac:dyDescent="0.3">
      <c r="A2866" t="s">
        <v>8970</v>
      </c>
      <c r="B2866" t="s">
        <v>1974</v>
      </c>
      <c r="C2866" t="s">
        <v>41</v>
      </c>
      <c r="D2866">
        <v>1996</v>
      </c>
      <c r="E2866" t="s">
        <v>8896</v>
      </c>
      <c r="F2866">
        <v>6.6</v>
      </c>
      <c r="G2866">
        <v>18000</v>
      </c>
      <c r="H2866" t="s">
        <v>1584</v>
      </c>
      <c r="I2866" t="s">
        <v>8971</v>
      </c>
      <c r="J2866" t="s">
        <v>1584</v>
      </c>
      <c r="K2866" t="s">
        <v>30</v>
      </c>
      <c r="L2866">
        <v>42000000</v>
      </c>
      <c r="M2866">
        <v>41083864</v>
      </c>
      <c r="N2866" t="s">
        <v>2075</v>
      </c>
      <c r="O2866">
        <v>126</v>
      </c>
      <c r="P2866" t="str">
        <f>IF(Table1[[#This Row],[score]]&gt;=8.5,"High",IF(Table1[[#This Row],[score]]&gt;=7,"Medium","Low"))</f>
        <v>Low</v>
      </c>
      <c r="Q2866" s="5">
        <f>Table1[[#This Row],[gross]]-Table1[[#This Row],[budget]]</f>
        <v>-916136</v>
      </c>
      <c r="R2866" s="5" t="str">
        <f>IF(Table1[[#This Row],[Profit]]&gt;0,"Profit","Loss")</f>
        <v>Loss</v>
      </c>
      <c r="S2866" s="6" t="str">
        <f>FLOOR(Table1[[#This Row],[year]]-1900,10)+1900 &amp; "-" &amp; FLOOR(Table1[[#This Row],[year]]-1890,10)+1900</f>
        <v>1990-2000</v>
      </c>
      <c r="T2866" s="14" t="s">
        <v>21835</v>
      </c>
      <c r="AB2866" s="14"/>
    </row>
    <row r="2867" spans="1:28" hidden="1" x14ac:dyDescent="0.3">
      <c r="A2867" t="s">
        <v>9024</v>
      </c>
      <c r="B2867" t="s">
        <v>16</v>
      </c>
      <c r="C2867" t="s">
        <v>25</v>
      </c>
      <c r="D2867">
        <v>1996</v>
      </c>
      <c r="E2867" t="s">
        <v>8952</v>
      </c>
      <c r="F2867">
        <v>6.8</v>
      </c>
      <c r="G2867">
        <v>58000</v>
      </c>
      <c r="H2867" t="s">
        <v>5179</v>
      </c>
      <c r="I2867" t="s">
        <v>3628</v>
      </c>
      <c r="J2867" t="s">
        <v>1803</v>
      </c>
      <c r="K2867" t="s">
        <v>5762</v>
      </c>
      <c r="L2867">
        <v>55000000</v>
      </c>
      <c r="M2867">
        <v>38619405</v>
      </c>
      <c r="N2867" t="s">
        <v>8498</v>
      </c>
      <c r="O2867">
        <v>110</v>
      </c>
      <c r="P2867" t="str">
        <f>IF(Table1[[#This Row],[score]]&gt;=8.5,"High",IF(Table1[[#This Row],[score]]&gt;=7,"Medium","Low"))</f>
        <v>Low</v>
      </c>
      <c r="Q2867" s="5">
        <f>Table1[[#This Row],[gross]]-Table1[[#This Row],[budget]]</f>
        <v>-16380595</v>
      </c>
      <c r="R2867" s="5" t="str">
        <f>IF(Table1[[#This Row],[Profit]]&gt;0,"Profit","Loss")</f>
        <v>Loss</v>
      </c>
      <c r="S2867" s="6" t="str">
        <f>FLOOR(Table1[[#This Row],[year]]-1900,10)+1900 &amp; "-" &amp; FLOOR(Table1[[#This Row],[year]]-1890,10)+1900</f>
        <v>1990-2000</v>
      </c>
      <c r="T2867" s="14" t="s">
        <v>21835</v>
      </c>
      <c r="AB2867" s="14"/>
    </row>
    <row r="2868" spans="1:28" hidden="1" x14ac:dyDescent="0.3">
      <c r="A2868" t="s">
        <v>9330</v>
      </c>
      <c r="B2868" t="s">
        <v>33</v>
      </c>
      <c r="C2868" t="s">
        <v>41</v>
      </c>
      <c r="D2868">
        <v>1996</v>
      </c>
      <c r="E2868" t="s">
        <v>8501</v>
      </c>
      <c r="F2868">
        <v>5.8</v>
      </c>
      <c r="G2868">
        <v>22000</v>
      </c>
      <c r="H2868" t="s">
        <v>2543</v>
      </c>
      <c r="I2868" t="s">
        <v>9331</v>
      </c>
      <c r="J2868" t="s">
        <v>839</v>
      </c>
      <c r="K2868" t="s">
        <v>30</v>
      </c>
      <c r="L2868">
        <v>39000000</v>
      </c>
      <c r="M2868">
        <v>37956793</v>
      </c>
      <c r="N2868" t="s">
        <v>4831</v>
      </c>
      <c r="O2868">
        <v>93</v>
      </c>
      <c r="P2868" t="str">
        <f>IF(Table1[[#This Row],[score]]&gt;=8.5,"High",IF(Table1[[#This Row],[score]]&gt;=7,"Medium","Low"))</f>
        <v>Low</v>
      </c>
      <c r="Q2868" s="5">
        <f>Table1[[#This Row],[gross]]-Table1[[#This Row],[budget]]</f>
        <v>-1043207</v>
      </c>
      <c r="R2868" s="5" t="str">
        <f>IF(Table1[[#This Row],[Profit]]&gt;0,"Profit","Loss")</f>
        <v>Loss</v>
      </c>
      <c r="S2868" s="6" t="str">
        <f>FLOOR(Table1[[#This Row],[year]]-1900,10)+1900 &amp; "-" &amp; FLOOR(Table1[[#This Row],[year]]-1890,10)+1900</f>
        <v>1990-2000</v>
      </c>
      <c r="T2868" s="14" t="s">
        <v>21835</v>
      </c>
      <c r="AB2868" s="14"/>
    </row>
    <row r="2869" spans="1:28" hidden="1" x14ac:dyDescent="0.3">
      <c r="A2869" t="s">
        <v>9113</v>
      </c>
      <c r="B2869" t="s">
        <v>1974</v>
      </c>
      <c r="C2869" t="s">
        <v>41</v>
      </c>
      <c r="D2869">
        <v>1996</v>
      </c>
      <c r="E2869" t="s">
        <v>9114</v>
      </c>
      <c r="F2869">
        <v>6.2</v>
      </c>
      <c r="G2869">
        <v>22000</v>
      </c>
      <c r="H2869" t="s">
        <v>1197</v>
      </c>
      <c r="I2869" t="s">
        <v>1991</v>
      </c>
      <c r="J2869" t="s">
        <v>9115</v>
      </c>
      <c r="K2869" t="s">
        <v>30</v>
      </c>
      <c r="L2869">
        <v>31000000</v>
      </c>
      <c r="M2869">
        <v>37553752</v>
      </c>
      <c r="N2869" t="s">
        <v>180</v>
      </c>
      <c r="O2869">
        <v>92</v>
      </c>
      <c r="P2869" t="str">
        <f>IF(Table1[[#This Row],[score]]&gt;=8.5,"High",IF(Table1[[#This Row],[score]]&gt;=7,"Medium","Low"))</f>
        <v>Low</v>
      </c>
      <c r="Q2869" s="5">
        <f>Table1[[#This Row],[gross]]-Table1[[#This Row],[budget]]</f>
        <v>6553752</v>
      </c>
      <c r="R2869" s="5" t="str">
        <f>IF(Table1[[#This Row],[Profit]]&gt;0,"Profit","Loss")</f>
        <v>Profit</v>
      </c>
      <c r="S2869" s="6" t="str">
        <f>FLOOR(Table1[[#This Row],[year]]-1900,10)+1900 &amp; "-" &amp; FLOOR(Table1[[#This Row],[year]]-1890,10)+1900</f>
        <v>1990-2000</v>
      </c>
      <c r="T2869" s="14" t="s">
        <v>21835</v>
      </c>
      <c r="AB2869" s="14"/>
    </row>
    <row r="2870" spans="1:28" hidden="1" x14ac:dyDescent="0.3">
      <c r="A2870" t="s">
        <v>9124</v>
      </c>
      <c r="B2870" t="s">
        <v>1974</v>
      </c>
      <c r="C2870" t="s">
        <v>63</v>
      </c>
      <c r="D2870">
        <v>1996</v>
      </c>
      <c r="E2870" t="s">
        <v>9125</v>
      </c>
      <c r="F2870">
        <v>7.7</v>
      </c>
      <c r="G2870">
        <v>52000</v>
      </c>
      <c r="H2870" t="s">
        <v>9126</v>
      </c>
      <c r="I2870" t="s">
        <v>9127</v>
      </c>
      <c r="J2870" t="s">
        <v>9128</v>
      </c>
      <c r="K2870" t="s">
        <v>248</v>
      </c>
      <c r="L2870">
        <v>5500000</v>
      </c>
      <c r="M2870">
        <v>35999081</v>
      </c>
      <c r="N2870" t="s">
        <v>6623</v>
      </c>
      <c r="O2870">
        <v>105</v>
      </c>
      <c r="P2870" t="str">
        <f>IF(Table1[[#This Row],[score]]&gt;=8.5,"High",IF(Table1[[#This Row],[score]]&gt;=7,"Medium","Low"))</f>
        <v>Medium</v>
      </c>
      <c r="Q2870" s="5">
        <f>Table1[[#This Row],[gross]]-Table1[[#This Row],[budget]]</f>
        <v>30499081</v>
      </c>
      <c r="R2870" s="5" t="str">
        <f>IF(Table1[[#This Row],[Profit]]&gt;0,"Profit","Loss")</f>
        <v>Profit</v>
      </c>
      <c r="S2870" s="6" t="str">
        <f>FLOOR(Table1[[#This Row],[year]]-1900,10)+1900 &amp; "-" &amp; FLOOR(Table1[[#This Row],[year]]-1890,10)+1900</f>
        <v>1990-2000</v>
      </c>
      <c r="T2870" s="14" t="s">
        <v>21835</v>
      </c>
      <c r="AB2870" s="14"/>
    </row>
    <row r="2871" spans="1:28" hidden="1" x14ac:dyDescent="0.3">
      <c r="A2871" t="s">
        <v>9281</v>
      </c>
      <c r="B2871" t="s">
        <v>16</v>
      </c>
      <c r="C2871" t="s">
        <v>41</v>
      </c>
      <c r="D2871">
        <v>1996</v>
      </c>
      <c r="E2871" t="s">
        <v>8943</v>
      </c>
      <c r="F2871">
        <v>5.7</v>
      </c>
      <c r="G2871">
        <v>4600</v>
      </c>
      <c r="H2871" t="s">
        <v>9282</v>
      </c>
      <c r="I2871" t="s">
        <v>9282</v>
      </c>
      <c r="J2871" t="s">
        <v>9282</v>
      </c>
      <c r="K2871" t="s">
        <v>30</v>
      </c>
      <c r="L2871">
        <v>8000000</v>
      </c>
      <c r="M2871">
        <v>35599803</v>
      </c>
      <c r="N2871" t="s">
        <v>5733</v>
      </c>
      <c r="O2871">
        <v>108</v>
      </c>
      <c r="P2871" t="str">
        <f>IF(Table1[[#This Row],[score]]&gt;=8.5,"High",IF(Table1[[#This Row],[score]]&gt;=7,"Medium","Low"))</f>
        <v>Low</v>
      </c>
      <c r="Q2871" s="5">
        <f>Table1[[#This Row],[gross]]-Table1[[#This Row],[budget]]</f>
        <v>27599803</v>
      </c>
      <c r="R2871" s="5" t="str">
        <f>IF(Table1[[#This Row],[Profit]]&gt;0,"Profit","Loss")</f>
        <v>Profit</v>
      </c>
      <c r="S2871" s="6" t="str">
        <f>FLOOR(Table1[[#This Row],[year]]-1900,10)+1900 &amp; "-" &amp; FLOOR(Table1[[#This Row],[year]]-1890,10)+1900</f>
        <v>1990-2000</v>
      </c>
      <c r="T2871" s="14" t="s">
        <v>21835</v>
      </c>
      <c r="AB2871" s="14"/>
    </row>
    <row r="2872" spans="1:28" hidden="1" x14ac:dyDescent="0.3">
      <c r="A2872" t="s">
        <v>9284</v>
      </c>
      <c r="B2872" t="s">
        <v>1974</v>
      </c>
      <c r="C2872" t="s">
        <v>41</v>
      </c>
      <c r="D2872">
        <v>1996</v>
      </c>
      <c r="E2872" t="s">
        <v>8163</v>
      </c>
      <c r="F2872">
        <v>6.3</v>
      </c>
      <c r="G2872">
        <v>25000</v>
      </c>
      <c r="H2872" t="s">
        <v>4440</v>
      </c>
      <c r="I2872" t="s">
        <v>9285</v>
      </c>
      <c r="J2872" t="s">
        <v>7649</v>
      </c>
      <c r="K2872" t="s">
        <v>30</v>
      </c>
      <c r="L2872">
        <f>20500000</f>
        <v>20500000</v>
      </c>
      <c r="M2872">
        <v>34861807</v>
      </c>
      <c r="N2872" t="s">
        <v>180</v>
      </c>
      <c r="O2872">
        <v>97</v>
      </c>
      <c r="P2872" t="str">
        <f>IF(Table1[[#This Row],[score]]&gt;=8.5,"High",IF(Table1[[#This Row],[score]]&gt;=7,"Medium","Low"))</f>
        <v>Low</v>
      </c>
      <c r="Q2872" s="5">
        <f>Table1[[#This Row],[gross]]-Table1[[#This Row],[budget]]</f>
        <v>14361807</v>
      </c>
      <c r="R2872" s="5" t="str">
        <f>IF(Table1[[#This Row],[Profit]]&gt;0,"Profit","Loss")</f>
        <v>Profit</v>
      </c>
      <c r="S2872" s="6" t="str">
        <f>FLOOR(Table1[[#This Row],[year]]-1900,10)+1900 &amp; "-" &amp; FLOOR(Table1[[#This Row],[year]]-1890,10)+1900</f>
        <v>1990-2000</v>
      </c>
      <c r="T2872" s="14" t="s">
        <v>21835</v>
      </c>
      <c r="AB2872" s="14"/>
    </row>
    <row r="2873" spans="1:28" hidden="1" x14ac:dyDescent="0.3">
      <c r="A2873" t="s">
        <v>8973</v>
      </c>
      <c r="B2873" t="s">
        <v>33</v>
      </c>
      <c r="C2873" t="s">
        <v>41</v>
      </c>
      <c r="D2873">
        <v>1996</v>
      </c>
      <c r="E2873" t="s">
        <v>8965</v>
      </c>
      <c r="F2873">
        <v>6.9</v>
      </c>
      <c r="G2873">
        <v>64000</v>
      </c>
      <c r="H2873" t="s">
        <v>2066</v>
      </c>
      <c r="I2873" t="s">
        <v>2066</v>
      </c>
      <c r="J2873" t="s">
        <v>2066</v>
      </c>
      <c r="K2873" t="s">
        <v>30</v>
      </c>
      <c r="L2873">
        <v>26000000</v>
      </c>
      <c r="M2873">
        <v>34585416</v>
      </c>
      <c r="N2873" t="s">
        <v>8974</v>
      </c>
      <c r="O2873">
        <v>108</v>
      </c>
      <c r="P2873" t="str">
        <f>IF(Table1[[#This Row],[score]]&gt;=8.5,"High",IF(Table1[[#This Row],[score]]&gt;=7,"Medium","Low"))</f>
        <v>Low</v>
      </c>
      <c r="Q2873" s="5">
        <f>Table1[[#This Row],[gross]]-Table1[[#This Row],[budget]]</f>
        <v>8585416</v>
      </c>
      <c r="R2873" s="5" t="str">
        <f>IF(Table1[[#This Row],[Profit]]&gt;0,"Profit","Loss")</f>
        <v>Profit</v>
      </c>
      <c r="S2873" s="6" t="str">
        <f>FLOOR(Table1[[#This Row],[year]]-1900,10)+1900 &amp; "-" &amp; FLOOR(Table1[[#This Row],[year]]-1890,10)+1900</f>
        <v>1990-2000</v>
      </c>
      <c r="T2873" s="14" t="s">
        <v>21835</v>
      </c>
      <c r="AB2873" s="14"/>
    </row>
    <row r="2874" spans="1:28" hidden="1" x14ac:dyDescent="0.3">
      <c r="A2874" t="s">
        <v>9185</v>
      </c>
      <c r="B2874" t="s">
        <v>337</v>
      </c>
      <c r="C2874" t="s">
        <v>34</v>
      </c>
      <c r="D2874">
        <v>1996</v>
      </c>
      <c r="E2874" t="s">
        <v>8925</v>
      </c>
      <c r="F2874">
        <v>7</v>
      </c>
      <c r="G2874">
        <v>22000</v>
      </c>
      <c r="H2874" t="s">
        <v>7049</v>
      </c>
      <c r="I2874" t="s">
        <v>9186</v>
      </c>
      <c r="J2874" t="s">
        <v>9187</v>
      </c>
      <c r="K2874" t="s">
        <v>30</v>
      </c>
      <c r="L2874">
        <f>20500000</f>
        <v>20500000</v>
      </c>
      <c r="M2874">
        <v>34327391</v>
      </c>
      <c r="N2874" t="s">
        <v>1708</v>
      </c>
      <c r="O2874">
        <v>99</v>
      </c>
      <c r="P2874" t="str">
        <f>IF(Table1[[#This Row],[score]]&gt;=8.5,"High",IF(Table1[[#This Row],[score]]&gt;=7,"Medium","Low"))</f>
        <v>Medium</v>
      </c>
      <c r="Q2874" s="5">
        <f>Table1[[#This Row],[gross]]-Table1[[#This Row],[budget]]</f>
        <v>13827391</v>
      </c>
      <c r="R2874" s="5" t="str">
        <f>IF(Table1[[#This Row],[Profit]]&gt;0,"Profit","Loss")</f>
        <v>Profit</v>
      </c>
      <c r="S2874" s="6" t="str">
        <f>FLOOR(Table1[[#This Row],[year]]-1900,10)+1900 &amp; "-" &amp; FLOOR(Table1[[#This Row],[year]]-1890,10)+1900</f>
        <v>1990-2000</v>
      </c>
      <c r="T2874" s="14" t="s">
        <v>21835</v>
      </c>
      <c r="AB2874" s="14"/>
    </row>
    <row r="2875" spans="1:28" hidden="1" x14ac:dyDescent="0.3">
      <c r="A2875" t="s">
        <v>8916</v>
      </c>
      <c r="B2875" t="s">
        <v>33</v>
      </c>
      <c r="C2875" t="s">
        <v>41</v>
      </c>
      <c r="D2875">
        <v>1996</v>
      </c>
      <c r="E2875" t="s">
        <v>8917</v>
      </c>
      <c r="F2875">
        <v>6.9</v>
      </c>
      <c r="G2875">
        <v>135000</v>
      </c>
      <c r="H2875" t="s">
        <v>3481</v>
      </c>
      <c r="I2875" t="s">
        <v>5650</v>
      </c>
      <c r="J2875" t="s">
        <v>3481</v>
      </c>
      <c r="K2875" t="s">
        <v>30</v>
      </c>
      <c r="L2875">
        <v>36000000</v>
      </c>
      <c r="M2875">
        <v>33459416</v>
      </c>
      <c r="N2875" t="s">
        <v>2075</v>
      </c>
      <c r="O2875">
        <v>102</v>
      </c>
      <c r="P2875" t="str">
        <f>IF(Table1[[#This Row],[score]]&gt;=8.5,"High",IF(Table1[[#This Row],[score]]&gt;=7,"Medium","Low"))</f>
        <v>Low</v>
      </c>
      <c r="Q2875" s="5">
        <f>Table1[[#This Row],[gross]]-Table1[[#This Row],[budget]]</f>
        <v>-2540584</v>
      </c>
      <c r="R2875" s="5" t="str">
        <f>IF(Table1[[#This Row],[Profit]]&gt;0,"Profit","Loss")</f>
        <v>Loss</v>
      </c>
      <c r="S2875" s="6" t="str">
        <f>FLOOR(Table1[[#This Row],[year]]-1900,10)+1900 &amp; "-" &amp; FLOOR(Table1[[#This Row],[year]]-1890,10)+1900</f>
        <v>1990-2000</v>
      </c>
      <c r="T2875" s="14" t="s">
        <v>21835</v>
      </c>
      <c r="AB2875" s="14"/>
    </row>
    <row r="2876" spans="1:28" hidden="1" x14ac:dyDescent="0.3">
      <c r="A2876" t="s">
        <v>9232</v>
      </c>
      <c r="B2876" t="s">
        <v>337</v>
      </c>
      <c r="C2876" t="s">
        <v>25</v>
      </c>
      <c r="D2876">
        <v>1996</v>
      </c>
      <c r="E2876" t="s">
        <v>7874</v>
      </c>
      <c r="F2876">
        <v>6</v>
      </c>
      <c r="G2876">
        <v>14000</v>
      </c>
      <c r="H2876" t="s">
        <v>9233</v>
      </c>
      <c r="I2876" t="s">
        <v>9234</v>
      </c>
      <c r="J2876" t="s">
        <v>2535</v>
      </c>
      <c r="K2876" t="s">
        <v>30</v>
      </c>
      <c r="L2876">
        <f>20500000</f>
        <v>20500000</v>
      </c>
      <c r="M2876">
        <v>32772492</v>
      </c>
      <c r="N2876" t="s">
        <v>1708</v>
      </c>
      <c r="O2876">
        <v>88</v>
      </c>
      <c r="P2876" t="str">
        <f>IF(Table1[[#This Row],[score]]&gt;=8.5,"High",IF(Table1[[#This Row],[score]]&gt;=7,"Medium","Low"))</f>
        <v>Low</v>
      </c>
      <c r="Q2876" s="5">
        <f>Table1[[#This Row],[gross]]-Table1[[#This Row],[budget]]</f>
        <v>12272492</v>
      </c>
      <c r="R2876" s="5" t="str">
        <f>IF(Table1[[#This Row],[Profit]]&gt;0,"Profit","Loss")</f>
        <v>Profit</v>
      </c>
      <c r="S2876" s="6" t="str">
        <f>FLOOR(Table1[[#This Row],[year]]-1900,10)+1900 &amp; "-" &amp; FLOOR(Table1[[#This Row],[year]]-1890,10)+1900</f>
        <v>1990-2000</v>
      </c>
      <c r="T2876" s="14" t="s">
        <v>21835</v>
      </c>
      <c r="AB2876" s="14"/>
    </row>
    <row r="2877" spans="1:28" hidden="1" x14ac:dyDescent="0.3">
      <c r="A2877" t="s">
        <v>9129</v>
      </c>
      <c r="B2877" t="s">
        <v>1974</v>
      </c>
      <c r="C2877" t="s">
        <v>41</v>
      </c>
      <c r="D2877">
        <v>1996</v>
      </c>
      <c r="E2877" t="s">
        <v>8518</v>
      </c>
      <c r="F2877">
        <v>6.3</v>
      </c>
      <c r="G2877">
        <v>38000</v>
      </c>
      <c r="H2877" t="s">
        <v>6776</v>
      </c>
      <c r="I2877" t="s">
        <v>9130</v>
      </c>
      <c r="J2877" t="s">
        <v>8512</v>
      </c>
      <c r="K2877" t="s">
        <v>30</v>
      </c>
      <c r="L2877">
        <f>20500000</f>
        <v>20500000</v>
      </c>
      <c r="M2877">
        <v>32417995</v>
      </c>
      <c r="N2877" t="s">
        <v>8237</v>
      </c>
      <c r="O2877">
        <v>87</v>
      </c>
      <c r="P2877" t="str">
        <f>IF(Table1[[#This Row],[score]]&gt;=8.5,"High",IF(Table1[[#This Row],[score]]&gt;=7,"Medium","Low"))</f>
        <v>Low</v>
      </c>
      <c r="Q2877" s="5">
        <f>Table1[[#This Row],[gross]]-Table1[[#This Row],[budget]]</f>
        <v>11917995</v>
      </c>
      <c r="R2877" s="5" t="str">
        <f>IF(Table1[[#This Row],[Profit]]&gt;0,"Profit","Loss")</f>
        <v>Profit</v>
      </c>
      <c r="S2877" s="6" t="str">
        <f>FLOOR(Table1[[#This Row],[year]]-1900,10)+1900 &amp; "-" &amp; FLOOR(Table1[[#This Row],[year]]-1890,10)+1900</f>
        <v>1990-2000</v>
      </c>
      <c r="T2877" s="14" t="s">
        <v>21835</v>
      </c>
      <c r="AB2877" s="14"/>
    </row>
    <row r="2878" spans="1:28" hidden="1" x14ac:dyDescent="0.3">
      <c r="A2878" t="s">
        <v>9306</v>
      </c>
      <c r="B2878" t="s">
        <v>1974</v>
      </c>
      <c r="C2878" t="s">
        <v>41</v>
      </c>
      <c r="D2878">
        <v>1996</v>
      </c>
      <c r="E2878" t="s">
        <v>9036</v>
      </c>
      <c r="F2878">
        <v>5.2</v>
      </c>
      <c r="G2878">
        <v>9300</v>
      </c>
      <c r="H2878" t="s">
        <v>806</v>
      </c>
      <c r="I2878" t="s">
        <v>3697</v>
      </c>
      <c r="J2878" t="s">
        <v>3498</v>
      </c>
      <c r="K2878" t="s">
        <v>30</v>
      </c>
      <c r="L2878">
        <v>30000000</v>
      </c>
      <c r="M2878">
        <v>31387164</v>
      </c>
      <c r="N2878" t="s">
        <v>1410</v>
      </c>
      <c r="O2878">
        <v>100</v>
      </c>
      <c r="P2878" t="str">
        <f>IF(Table1[[#This Row],[score]]&gt;=8.5,"High",IF(Table1[[#This Row],[score]]&gt;=7,"Medium","Low"))</f>
        <v>Low</v>
      </c>
      <c r="Q2878" s="5">
        <f>Table1[[#This Row],[gross]]-Table1[[#This Row],[budget]]</f>
        <v>1387164</v>
      </c>
      <c r="R2878" s="5" t="str">
        <f>IF(Table1[[#This Row],[Profit]]&gt;0,"Profit","Loss")</f>
        <v>Profit</v>
      </c>
      <c r="S2878" s="6" t="str">
        <f>FLOOR(Table1[[#This Row],[year]]-1900,10)+1900 &amp; "-" &amp; FLOOR(Table1[[#This Row],[year]]-1890,10)+1900</f>
        <v>1990-2000</v>
      </c>
      <c r="T2878" s="14" t="s">
        <v>21835</v>
      </c>
      <c r="AB2878" s="14"/>
    </row>
    <row r="2879" spans="1:28" hidden="1" x14ac:dyDescent="0.3">
      <c r="A2879" t="s">
        <v>8983</v>
      </c>
      <c r="B2879" t="s">
        <v>16</v>
      </c>
      <c r="C2879" t="s">
        <v>41</v>
      </c>
      <c r="D2879">
        <v>1996</v>
      </c>
      <c r="E2879" t="s">
        <v>8984</v>
      </c>
      <c r="F2879">
        <v>7.1</v>
      </c>
      <c r="G2879">
        <v>84000</v>
      </c>
      <c r="H2879" t="s">
        <v>6817</v>
      </c>
      <c r="I2879" t="s">
        <v>7884</v>
      </c>
      <c r="J2879" t="s">
        <v>2535</v>
      </c>
      <c r="K2879" t="s">
        <v>1861</v>
      </c>
      <c r="L2879">
        <v>30000000</v>
      </c>
      <c r="M2879">
        <v>29359216</v>
      </c>
      <c r="N2879" t="s">
        <v>61</v>
      </c>
      <c r="O2879">
        <v>110</v>
      </c>
      <c r="P2879" t="str">
        <f>IF(Table1[[#This Row],[score]]&gt;=8.5,"High",IF(Table1[[#This Row],[score]]&gt;=7,"Medium","Low"))</f>
        <v>Medium</v>
      </c>
      <c r="Q2879" s="5">
        <f>Table1[[#This Row],[gross]]-Table1[[#This Row],[budget]]</f>
        <v>-640784</v>
      </c>
      <c r="R2879" s="5" t="str">
        <f>IF(Table1[[#This Row],[Profit]]&gt;0,"Profit","Loss")</f>
        <v>Loss</v>
      </c>
      <c r="S2879" s="6" t="str">
        <f>FLOOR(Table1[[#This Row],[year]]-1900,10)+1900 &amp; "-" &amp; FLOOR(Table1[[#This Row],[year]]-1890,10)+1900</f>
        <v>1990-2000</v>
      </c>
      <c r="T2879" s="14" t="s">
        <v>21835</v>
      </c>
      <c r="AB2879" s="14"/>
    </row>
    <row r="2880" spans="1:28" hidden="1" x14ac:dyDescent="0.3">
      <c r="A2880" t="s">
        <v>9033</v>
      </c>
      <c r="B2880" t="s">
        <v>33</v>
      </c>
      <c r="C2880" t="s">
        <v>390</v>
      </c>
      <c r="D2880">
        <v>1996</v>
      </c>
      <c r="E2880" t="s">
        <v>8954</v>
      </c>
      <c r="F2880">
        <v>6.7</v>
      </c>
      <c r="G2880">
        <v>62000</v>
      </c>
      <c r="H2880" t="s">
        <v>7350</v>
      </c>
      <c r="I2880" t="s">
        <v>5650</v>
      </c>
      <c r="J2880" t="s">
        <v>9034</v>
      </c>
      <c r="K2880" t="s">
        <v>22</v>
      </c>
      <c r="L2880">
        <v>38000000</v>
      </c>
      <c r="M2880">
        <v>28946127</v>
      </c>
      <c r="N2880" t="s">
        <v>1708</v>
      </c>
      <c r="O2880">
        <v>79</v>
      </c>
      <c r="P2880" t="str">
        <f>IF(Table1[[#This Row],[score]]&gt;=8.5,"High",IF(Table1[[#This Row],[score]]&gt;=7,"Medium","Low"))</f>
        <v>Low</v>
      </c>
      <c r="Q2880" s="5">
        <f>Table1[[#This Row],[gross]]-Table1[[#This Row],[budget]]</f>
        <v>-9053873</v>
      </c>
      <c r="R2880" s="5" t="str">
        <f>IF(Table1[[#This Row],[Profit]]&gt;0,"Profit","Loss")</f>
        <v>Loss</v>
      </c>
      <c r="S2880" s="6" t="str">
        <f>FLOOR(Table1[[#This Row],[year]]-1900,10)+1900 &amp; "-" &amp; FLOOR(Table1[[#This Row],[year]]-1890,10)+1900</f>
        <v>1990-2000</v>
      </c>
      <c r="T2880" s="14" t="s">
        <v>21835</v>
      </c>
      <c r="AB2880" s="14"/>
    </row>
    <row r="2881" spans="1:28" hidden="1" x14ac:dyDescent="0.3">
      <c r="A2881" t="s">
        <v>9292</v>
      </c>
      <c r="B2881" t="s">
        <v>33</v>
      </c>
      <c r="C2881" t="s">
        <v>17</v>
      </c>
      <c r="D2881">
        <v>1996</v>
      </c>
      <c r="E2881" t="s">
        <v>8420</v>
      </c>
      <c r="F2881">
        <v>6.1</v>
      </c>
      <c r="G2881">
        <v>8000</v>
      </c>
      <c r="H2881" t="s">
        <v>9293</v>
      </c>
      <c r="I2881" t="s">
        <v>9293</v>
      </c>
      <c r="J2881" t="s">
        <v>5241</v>
      </c>
      <c r="K2881" t="s">
        <v>30</v>
      </c>
      <c r="L2881">
        <f>20500000</f>
        <v>20500000</v>
      </c>
      <c r="M2881">
        <v>27315527</v>
      </c>
      <c r="N2881" t="s">
        <v>9294</v>
      </c>
      <c r="O2881">
        <v>87</v>
      </c>
      <c r="P2881" t="str">
        <f>IF(Table1[[#This Row],[score]]&gt;=8.5,"High",IF(Table1[[#This Row],[score]]&gt;=7,"Medium","Low"))</f>
        <v>Low</v>
      </c>
      <c r="Q2881" s="5">
        <f>Table1[[#This Row],[gross]]-Table1[[#This Row],[budget]]</f>
        <v>6815527</v>
      </c>
      <c r="R2881" s="5" t="str">
        <f>IF(Table1[[#This Row],[Profit]]&gt;0,"Profit","Loss")</f>
        <v>Profit</v>
      </c>
      <c r="S2881" s="6" t="str">
        <f>FLOOR(Table1[[#This Row],[year]]-1900,10)+1900 &amp; "-" &amp; FLOOR(Table1[[#This Row],[year]]-1890,10)+1900</f>
        <v>1990-2000</v>
      </c>
      <c r="T2881" s="14" t="s">
        <v>21835</v>
      </c>
      <c r="AB2881" s="14"/>
    </row>
    <row r="2882" spans="1:28" hidden="1" x14ac:dyDescent="0.3">
      <c r="A2882" t="s">
        <v>9154</v>
      </c>
      <c r="B2882" t="s">
        <v>1974</v>
      </c>
      <c r="C2882" t="s">
        <v>34</v>
      </c>
      <c r="D2882">
        <v>1996</v>
      </c>
      <c r="E2882" t="s">
        <v>8598</v>
      </c>
      <c r="F2882">
        <v>5.4</v>
      </c>
      <c r="G2882">
        <v>37000</v>
      </c>
      <c r="H2882" t="s">
        <v>9155</v>
      </c>
      <c r="I2882" t="s">
        <v>9156</v>
      </c>
      <c r="J2882" t="s">
        <v>194</v>
      </c>
      <c r="K2882" t="s">
        <v>30</v>
      </c>
      <c r="L2882">
        <v>18000000</v>
      </c>
      <c r="M2882">
        <v>26960191</v>
      </c>
      <c r="N2882" t="s">
        <v>5666</v>
      </c>
      <c r="O2882">
        <v>81</v>
      </c>
      <c r="P2882" t="str">
        <f>IF(Table1[[#This Row],[score]]&gt;=8.5,"High",IF(Table1[[#This Row],[score]]&gt;=7,"Medium","Low"))</f>
        <v>Low</v>
      </c>
      <c r="Q2882" s="5">
        <f>Table1[[#This Row],[gross]]-Table1[[#This Row],[budget]]</f>
        <v>8960191</v>
      </c>
      <c r="R2882" s="5" t="str">
        <f>IF(Table1[[#This Row],[Profit]]&gt;0,"Profit","Loss")</f>
        <v>Profit</v>
      </c>
      <c r="S2882" s="6" t="str">
        <f>FLOOR(Table1[[#This Row],[year]]-1900,10)+1900 &amp; "-" &amp; FLOOR(Table1[[#This Row],[year]]-1890,10)+1900</f>
        <v>1990-2000</v>
      </c>
      <c r="T2882" s="14" t="s">
        <v>21835</v>
      </c>
      <c r="AB2882" s="14"/>
    </row>
    <row r="2883" spans="1:28" hidden="1" x14ac:dyDescent="0.3">
      <c r="A2883" t="s">
        <v>9098</v>
      </c>
      <c r="B2883" t="s">
        <v>16</v>
      </c>
      <c r="C2883" t="s">
        <v>104</v>
      </c>
      <c r="D2883">
        <v>1996</v>
      </c>
      <c r="E2883" t="s">
        <v>9006</v>
      </c>
      <c r="F2883">
        <v>6.2</v>
      </c>
      <c r="G2883">
        <v>14000</v>
      </c>
      <c r="H2883" t="s">
        <v>926</v>
      </c>
      <c r="I2883" t="s">
        <v>9099</v>
      </c>
      <c r="J2883" t="s">
        <v>891</v>
      </c>
      <c r="K2883" t="s">
        <v>30</v>
      </c>
      <c r="L2883">
        <v>20000000</v>
      </c>
      <c r="M2883">
        <v>26877589</v>
      </c>
      <c r="N2883" t="s">
        <v>44</v>
      </c>
      <c r="O2883">
        <v>101</v>
      </c>
      <c r="P2883" t="str">
        <f>IF(Table1[[#This Row],[score]]&gt;=8.5,"High",IF(Table1[[#This Row],[score]]&gt;=7,"Medium","Low"))</f>
        <v>Low</v>
      </c>
      <c r="Q2883" s="5">
        <f>Table1[[#This Row],[gross]]-Table1[[#This Row],[budget]]</f>
        <v>6877589</v>
      </c>
      <c r="R2883" s="5" t="str">
        <f>IF(Table1[[#This Row],[Profit]]&gt;0,"Profit","Loss")</f>
        <v>Profit</v>
      </c>
      <c r="S2883" s="6" t="str">
        <f>FLOOR(Table1[[#This Row],[year]]-1900,10)+1900 &amp; "-" &amp; FLOOR(Table1[[#This Row],[year]]-1890,10)+1900</f>
        <v>1990-2000</v>
      </c>
      <c r="T2883" s="14" t="s">
        <v>21835</v>
      </c>
      <c r="AB2883" s="14"/>
    </row>
    <row r="2884" spans="1:28" hidden="1" x14ac:dyDescent="0.3">
      <c r="A2884" t="s">
        <v>9137</v>
      </c>
      <c r="B2884" t="s">
        <v>33</v>
      </c>
      <c r="C2884" t="s">
        <v>41</v>
      </c>
      <c r="D2884">
        <v>1996</v>
      </c>
      <c r="E2884" t="s">
        <v>9138</v>
      </c>
      <c r="F2884">
        <v>5.9</v>
      </c>
      <c r="G2884">
        <v>9800</v>
      </c>
      <c r="H2884" t="s">
        <v>9139</v>
      </c>
      <c r="I2884" t="s">
        <v>9140</v>
      </c>
      <c r="J2884" t="s">
        <v>9141</v>
      </c>
      <c r="K2884" t="s">
        <v>30</v>
      </c>
      <c r="L2884">
        <v>12000000</v>
      </c>
      <c r="M2884">
        <v>26570048</v>
      </c>
      <c r="N2884" t="s">
        <v>44</v>
      </c>
      <c r="O2884">
        <v>100</v>
      </c>
      <c r="P2884" t="str">
        <f>IF(Table1[[#This Row],[score]]&gt;=8.5,"High",IF(Table1[[#This Row],[score]]&gt;=7,"Medium","Low"))</f>
        <v>Low</v>
      </c>
      <c r="Q2884" s="5">
        <f>Table1[[#This Row],[gross]]-Table1[[#This Row],[budget]]</f>
        <v>14570048</v>
      </c>
      <c r="R2884" s="5" t="str">
        <f>IF(Table1[[#This Row],[Profit]]&gt;0,"Profit","Loss")</f>
        <v>Profit</v>
      </c>
      <c r="S2884" s="6" t="str">
        <f>FLOOR(Table1[[#This Row],[year]]-1900,10)+1900 &amp; "-" &amp; FLOOR(Table1[[#This Row],[year]]-1890,10)+1900</f>
        <v>1990-2000</v>
      </c>
      <c r="T2884" s="14" t="s">
        <v>21835</v>
      </c>
      <c r="AB2884" s="14"/>
    </row>
    <row r="2885" spans="1:28" hidden="1" x14ac:dyDescent="0.3">
      <c r="A2885" t="s">
        <v>9304</v>
      </c>
      <c r="B2885" t="s">
        <v>33</v>
      </c>
      <c r="C2885" t="s">
        <v>41</v>
      </c>
      <c r="D2885">
        <v>1996</v>
      </c>
      <c r="E2885" t="s">
        <v>9049</v>
      </c>
      <c r="F2885">
        <v>5.3</v>
      </c>
      <c r="G2885">
        <v>10000</v>
      </c>
      <c r="H2885" t="s">
        <v>6909</v>
      </c>
      <c r="I2885" t="s">
        <v>9305</v>
      </c>
      <c r="J2885" t="s">
        <v>8818</v>
      </c>
      <c r="K2885" t="s">
        <v>30</v>
      </c>
      <c r="L2885">
        <f>20500000</f>
        <v>20500000</v>
      </c>
      <c r="M2885">
        <v>26491793</v>
      </c>
      <c r="N2885" t="s">
        <v>7918</v>
      </c>
      <c r="O2885">
        <v>101</v>
      </c>
      <c r="P2885" t="str">
        <f>IF(Table1[[#This Row],[score]]&gt;=8.5,"High",IF(Table1[[#This Row],[score]]&gt;=7,"Medium","Low"))</f>
        <v>Low</v>
      </c>
      <c r="Q2885" s="5">
        <f>Table1[[#This Row],[gross]]-Table1[[#This Row],[budget]]</f>
        <v>5991793</v>
      </c>
      <c r="R2885" s="5" t="str">
        <f>IF(Table1[[#This Row],[Profit]]&gt;0,"Profit","Loss")</f>
        <v>Profit</v>
      </c>
      <c r="S2885" s="6" t="str">
        <f>FLOOR(Table1[[#This Row],[year]]-1900,10)+1900 &amp; "-" &amp; FLOOR(Table1[[#This Row],[year]]-1890,10)+1900</f>
        <v>1990-2000</v>
      </c>
      <c r="T2885" s="14" t="s">
        <v>21835</v>
      </c>
      <c r="AB2885" s="14"/>
    </row>
    <row r="2886" spans="1:28" hidden="1" x14ac:dyDescent="0.3">
      <c r="A2886" t="s">
        <v>8909</v>
      </c>
      <c r="B2886" t="s">
        <v>16</v>
      </c>
      <c r="C2886" t="s">
        <v>34</v>
      </c>
      <c r="D2886">
        <v>1996</v>
      </c>
      <c r="E2886" t="s">
        <v>8556</v>
      </c>
      <c r="F2886">
        <v>7.2</v>
      </c>
      <c r="G2886">
        <v>294000</v>
      </c>
      <c r="H2886" t="s">
        <v>6840</v>
      </c>
      <c r="I2886" t="s">
        <v>8910</v>
      </c>
      <c r="J2886" t="s">
        <v>6710</v>
      </c>
      <c r="K2886" t="s">
        <v>30</v>
      </c>
      <c r="L2886">
        <v>19000000</v>
      </c>
      <c r="M2886">
        <v>25837111</v>
      </c>
      <c r="N2886" t="s">
        <v>8904</v>
      </c>
      <c r="O2886">
        <v>108</v>
      </c>
      <c r="P2886" t="str">
        <f>IF(Table1[[#This Row],[score]]&gt;=8.5,"High",IF(Table1[[#This Row],[score]]&gt;=7,"Medium","Low"))</f>
        <v>Medium</v>
      </c>
      <c r="Q2886" s="5">
        <f>Table1[[#This Row],[gross]]-Table1[[#This Row],[budget]]</f>
        <v>6837111</v>
      </c>
      <c r="R2886" s="5" t="str">
        <f>IF(Table1[[#This Row],[Profit]]&gt;0,"Profit","Loss")</f>
        <v>Profit</v>
      </c>
      <c r="S2886" s="6" t="str">
        <f>FLOOR(Table1[[#This Row],[year]]-1900,10)+1900 &amp; "-" &amp; FLOOR(Table1[[#This Row],[year]]-1890,10)+1900</f>
        <v>1990-2000</v>
      </c>
      <c r="T2886" s="14" t="s">
        <v>21835</v>
      </c>
      <c r="AB2886" s="14"/>
    </row>
    <row r="2887" spans="1:28" hidden="1" x14ac:dyDescent="0.3">
      <c r="A2887" t="s">
        <v>9001</v>
      </c>
      <c r="B2887" t="s">
        <v>16</v>
      </c>
      <c r="C2887" t="s">
        <v>34</v>
      </c>
      <c r="D2887">
        <v>1996</v>
      </c>
      <c r="E2887" t="s">
        <v>8919</v>
      </c>
      <c r="F2887">
        <v>5.7</v>
      </c>
      <c r="G2887">
        <v>71000</v>
      </c>
      <c r="H2887" t="s">
        <v>126</v>
      </c>
      <c r="I2887" t="s">
        <v>126</v>
      </c>
      <c r="J2887" t="s">
        <v>498</v>
      </c>
      <c r="K2887" t="s">
        <v>30</v>
      </c>
      <c r="L2887">
        <v>50000000</v>
      </c>
      <c r="M2887">
        <v>25477365</v>
      </c>
      <c r="N2887" t="s">
        <v>44</v>
      </c>
      <c r="O2887">
        <v>101</v>
      </c>
      <c r="P2887" t="str">
        <f>IF(Table1[[#This Row],[score]]&gt;=8.5,"High",IF(Table1[[#This Row],[score]]&gt;=7,"Medium","Low"))</f>
        <v>Low</v>
      </c>
      <c r="Q2887" s="5">
        <f>Table1[[#This Row],[gross]]-Table1[[#This Row],[budget]]</f>
        <v>-24522635</v>
      </c>
      <c r="R2887" s="5" t="str">
        <f>IF(Table1[[#This Row],[Profit]]&gt;0,"Profit","Loss")</f>
        <v>Loss</v>
      </c>
      <c r="S2887" s="6" t="str">
        <f>FLOOR(Table1[[#This Row],[year]]-1900,10)+1900 &amp; "-" &amp; FLOOR(Table1[[#This Row],[year]]-1890,10)+1900</f>
        <v>1990-2000</v>
      </c>
      <c r="T2887" s="14" t="s">
        <v>21835</v>
      </c>
      <c r="AB2887" s="14"/>
    </row>
    <row r="2888" spans="1:28" hidden="1" x14ac:dyDescent="0.3">
      <c r="A2888" t="s">
        <v>9387</v>
      </c>
      <c r="B2888" t="s">
        <v>1974</v>
      </c>
      <c r="C2888" t="s">
        <v>63</v>
      </c>
      <c r="D2888">
        <v>1996</v>
      </c>
      <c r="E2888" t="s">
        <v>9388</v>
      </c>
      <c r="F2888">
        <v>6</v>
      </c>
      <c r="G2888">
        <v>8300</v>
      </c>
      <c r="H2888" t="s">
        <v>1032</v>
      </c>
      <c r="I2888" t="s">
        <v>9389</v>
      </c>
      <c r="J2888" t="s">
        <v>8508</v>
      </c>
      <c r="K2888" t="s">
        <v>30</v>
      </c>
      <c r="L2888">
        <f>20500000</f>
        <v>20500000</v>
      </c>
      <c r="M2888">
        <v>25372294</v>
      </c>
      <c r="N2888" t="s">
        <v>9390</v>
      </c>
      <c r="O2888">
        <v>113</v>
      </c>
      <c r="P2888" t="str">
        <f>IF(Table1[[#This Row],[score]]&gt;=8.5,"High",IF(Table1[[#This Row],[score]]&gt;=7,"Medium","Low"))</f>
        <v>Low</v>
      </c>
      <c r="Q2888" s="5">
        <f>Table1[[#This Row],[gross]]-Table1[[#This Row],[budget]]</f>
        <v>4872294</v>
      </c>
      <c r="R2888" s="5" t="str">
        <f>IF(Table1[[#This Row],[Profit]]&gt;0,"Profit","Loss")</f>
        <v>Profit</v>
      </c>
      <c r="S2888" s="6" t="str">
        <f>FLOOR(Table1[[#This Row],[year]]-1900,10)+1900 &amp; "-" &amp; FLOOR(Table1[[#This Row],[year]]-1890,10)+1900</f>
        <v>1990-2000</v>
      </c>
      <c r="T2888" s="14" t="s">
        <v>21835</v>
      </c>
      <c r="AB2888" s="14"/>
    </row>
    <row r="2889" spans="1:28" hidden="1" x14ac:dyDescent="0.3">
      <c r="A2889" t="s">
        <v>9080</v>
      </c>
      <c r="B2889" t="s">
        <v>33</v>
      </c>
      <c r="C2889" t="s">
        <v>25</v>
      </c>
      <c r="D2889">
        <v>1996</v>
      </c>
      <c r="E2889" t="s">
        <v>9081</v>
      </c>
      <c r="F2889">
        <v>6.8</v>
      </c>
      <c r="G2889">
        <v>24000</v>
      </c>
      <c r="H2889" t="s">
        <v>1706</v>
      </c>
      <c r="I2889" t="s">
        <v>9082</v>
      </c>
      <c r="J2889" t="s">
        <v>3382</v>
      </c>
      <c r="K2889" t="s">
        <v>30</v>
      </c>
      <c r="L2889">
        <v>22000000</v>
      </c>
      <c r="M2889">
        <v>25143818</v>
      </c>
      <c r="N2889" t="s">
        <v>31</v>
      </c>
      <c r="O2889">
        <v>107</v>
      </c>
      <c r="P2889" t="str">
        <f>IF(Table1[[#This Row],[score]]&gt;=8.5,"High",IF(Table1[[#This Row],[score]]&gt;=7,"Medium","Low"))</f>
        <v>Low</v>
      </c>
      <c r="Q2889" s="5">
        <f>Table1[[#This Row],[gross]]-Table1[[#This Row],[budget]]</f>
        <v>3143818</v>
      </c>
      <c r="R2889" s="5" t="str">
        <f>IF(Table1[[#This Row],[Profit]]&gt;0,"Profit","Loss")</f>
        <v>Profit</v>
      </c>
      <c r="S2889" s="6" t="str">
        <f>FLOOR(Table1[[#This Row],[year]]-1900,10)+1900 &amp; "-" &amp; FLOOR(Table1[[#This Row],[year]]-1890,10)+1900</f>
        <v>1990-2000</v>
      </c>
      <c r="T2889" s="14" t="s">
        <v>21835</v>
      </c>
      <c r="AB2889" s="14"/>
    </row>
    <row r="2890" spans="1:28" hidden="1" x14ac:dyDescent="0.3">
      <c r="A2890" t="s">
        <v>8978</v>
      </c>
      <c r="B2890" t="s">
        <v>1974</v>
      </c>
      <c r="C2890" t="s">
        <v>41</v>
      </c>
      <c r="D2890">
        <v>1996</v>
      </c>
      <c r="E2890" t="s">
        <v>8979</v>
      </c>
      <c r="F2890">
        <v>6.9</v>
      </c>
      <c r="G2890">
        <v>79000</v>
      </c>
      <c r="H2890" t="s">
        <v>8980</v>
      </c>
      <c r="I2890" t="s">
        <v>8981</v>
      </c>
      <c r="J2890" t="s">
        <v>7851</v>
      </c>
      <c r="K2890" t="s">
        <v>30</v>
      </c>
      <c r="L2890">
        <v>27000000</v>
      </c>
      <c r="M2890">
        <v>25023434</v>
      </c>
      <c r="N2890" t="s">
        <v>8856</v>
      </c>
      <c r="O2890">
        <v>114</v>
      </c>
      <c r="P2890" t="str">
        <f>IF(Table1[[#This Row],[score]]&gt;=8.5,"High",IF(Table1[[#This Row],[score]]&gt;=7,"Medium","Low"))</f>
        <v>Low</v>
      </c>
      <c r="Q2890" s="5">
        <f>Table1[[#This Row],[gross]]-Table1[[#This Row],[budget]]</f>
        <v>-1976566</v>
      </c>
      <c r="R2890" s="5" t="str">
        <f>IF(Table1[[#This Row],[Profit]]&gt;0,"Profit","Loss")</f>
        <v>Loss</v>
      </c>
      <c r="S2890" s="6" t="str">
        <f>FLOOR(Table1[[#This Row],[year]]-1900,10)+1900 &amp; "-" &amp; FLOOR(Table1[[#This Row],[year]]-1890,10)+1900</f>
        <v>1990-2000</v>
      </c>
      <c r="T2890" s="14" t="s">
        <v>21835</v>
      </c>
      <c r="AB2890" s="14"/>
    </row>
    <row r="2891" spans="1:28" hidden="1" x14ac:dyDescent="0.3">
      <c r="A2891" t="s">
        <v>8939</v>
      </c>
      <c r="B2891" t="s">
        <v>16</v>
      </c>
      <c r="C2891" t="s">
        <v>17</v>
      </c>
      <c r="D2891">
        <v>1996</v>
      </c>
      <c r="E2891" t="s">
        <v>8940</v>
      </c>
      <c r="F2891">
        <v>6.4</v>
      </c>
      <c r="G2891">
        <v>82000</v>
      </c>
      <c r="H2891" t="s">
        <v>4879</v>
      </c>
      <c r="I2891" t="s">
        <v>5700</v>
      </c>
      <c r="J2891" t="s">
        <v>8941</v>
      </c>
      <c r="K2891" t="s">
        <v>30</v>
      </c>
      <c r="L2891">
        <v>15000000</v>
      </c>
      <c r="M2891">
        <v>24819936</v>
      </c>
      <c r="N2891" t="s">
        <v>31</v>
      </c>
      <c r="O2891">
        <v>101</v>
      </c>
      <c r="P2891" t="str">
        <f>IF(Table1[[#This Row],[score]]&gt;=8.5,"High",IF(Table1[[#This Row],[score]]&gt;=7,"Medium","Low"))</f>
        <v>Low</v>
      </c>
      <c r="Q2891" s="5">
        <f>Table1[[#This Row],[gross]]-Table1[[#This Row],[budget]]</f>
        <v>9819936</v>
      </c>
      <c r="R2891" s="5" t="str">
        <f>IF(Table1[[#This Row],[Profit]]&gt;0,"Profit","Loss")</f>
        <v>Profit</v>
      </c>
      <c r="S2891" s="6" t="str">
        <f>FLOOR(Table1[[#This Row],[year]]-1900,10)+1900 &amp; "-" &amp; FLOOR(Table1[[#This Row],[year]]-1890,10)+1900</f>
        <v>1990-2000</v>
      </c>
      <c r="T2891" s="14" t="s">
        <v>21835</v>
      </c>
      <c r="AB2891" s="14"/>
    </row>
    <row r="2892" spans="1:28" hidden="1" x14ac:dyDescent="0.3">
      <c r="A2892" t="s">
        <v>8968</v>
      </c>
      <c r="B2892" t="s">
        <v>16</v>
      </c>
      <c r="C2892" t="s">
        <v>17</v>
      </c>
      <c r="D2892">
        <v>1996</v>
      </c>
      <c r="E2892" t="s">
        <v>8969</v>
      </c>
      <c r="F2892">
        <v>8</v>
      </c>
      <c r="G2892">
        <v>89000</v>
      </c>
      <c r="H2892" t="s">
        <v>6974</v>
      </c>
      <c r="I2892" t="s">
        <v>6974</v>
      </c>
      <c r="J2892" t="s">
        <v>6974</v>
      </c>
      <c r="K2892" t="s">
        <v>30</v>
      </c>
      <c r="L2892">
        <v>1000000</v>
      </c>
      <c r="M2892">
        <v>24444121</v>
      </c>
      <c r="N2892" t="s">
        <v>3705</v>
      </c>
      <c r="O2892">
        <v>135</v>
      </c>
      <c r="P2892" t="str">
        <f>IF(Table1[[#This Row],[score]]&gt;=8.5,"High",IF(Table1[[#This Row],[score]]&gt;=7,"Medium","Low"))</f>
        <v>Medium</v>
      </c>
      <c r="Q2892" s="5">
        <f>Table1[[#This Row],[gross]]-Table1[[#This Row],[budget]]</f>
        <v>23444121</v>
      </c>
      <c r="R2892" s="5" t="str">
        <f>IF(Table1[[#This Row],[Profit]]&gt;0,"Profit","Loss")</f>
        <v>Profit</v>
      </c>
      <c r="S2892" s="6" t="str">
        <f>FLOOR(Table1[[#This Row],[year]]-1900,10)+1900 &amp; "-" &amp; FLOOR(Table1[[#This Row],[year]]-1890,10)+1900</f>
        <v>1990-2000</v>
      </c>
      <c r="T2892" s="14" t="s">
        <v>21835</v>
      </c>
      <c r="AB2892" s="14"/>
    </row>
    <row r="2893" spans="1:28" hidden="1" x14ac:dyDescent="0.3">
      <c r="A2893" t="s">
        <v>9046</v>
      </c>
      <c r="B2893" t="s">
        <v>33</v>
      </c>
      <c r="C2893" t="s">
        <v>34</v>
      </c>
      <c r="D2893">
        <v>1996</v>
      </c>
      <c r="E2893" t="s">
        <v>8965</v>
      </c>
      <c r="F2893">
        <v>5.5</v>
      </c>
      <c r="G2893">
        <v>26000</v>
      </c>
      <c r="H2893" t="s">
        <v>1906</v>
      </c>
      <c r="I2893" t="s">
        <v>6743</v>
      </c>
      <c r="J2893" t="s">
        <v>2546</v>
      </c>
      <c r="K2893" t="s">
        <v>30</v>
      </c>
      <c r="L2893">
        <f>20500000</f>
        <v>20500000</v>
      </c>
      <c r="M2893">
        <v>22955097</v>
      </c>
      <c r="N2893" t="s">
        <v>1708</v>
      </c>
      <c r="O2893">
        <v>104</v>
      </c>
      <c r="P2893" t="str">
        <f>IF(Table1[[#This Row],[score]]&gt;=8.5,"High",IF(Table1[[#This Row],[score]]&gt;=7,"Medium","Low"))</f>
        <v>Low</v>
      </c>
      <c r="Q2893" s="5">
        <f>Table1[[#This Row],[gross]]-Table1[[#This Row],[budget]]</f>
        <v>2455097</v>
      </c>
      <c r="R2893" s="5" t="str">
        <f>IF(Table1[[#This Row],[Profit]]&gt;0,"Profit","Loss")</f>
        <v>Profit</v>
      </c>
      <c r="S2893" s="6" t="str">
        <f>FLOOR(Table1[[#This Row],[year]]-1900,10)+1900 &amp; "-" &amp; FLOOR(Table1[[#This Row],[year]]-1890,10)+1900</f>
        <v>1990-2000</v>
      </c>
      <c r="T2893" s="14" t="s">
        <v>21835</v>
      </c>
      <c r="AB2893" s="14"/>
    </row>
    <row r="2894" spans="1:28" hidden="1" x14ac:dyDescent="0.3">
      <c r="A2894" t="s">
        <v>9229</v>
      </c>
      <c r="B2894" t="s">
        <v>16</v>
      </c>
      <c r="C2894" t="s">
        <v>104</v>
      </c>
      <c r="D2894">
        <v>1996</v>
      </c>
      <c r="E2894" t="s">
        <v>8518</v>
      </c>
      <c r="F2894">
        <v>5.7</v>
      </c>
      <c r="G2894">
        <v>18000</v>
      </c>
      <c r="H2894" t="s">
        <v>3405</v>
      </c>
      <c r="I2894" t="s">
        <v>9230</v>
      </c>
      <c r="J2894" t="s">
        <v>2566</v>
      </c>
      <c r="K2894" t="s">
        <v>30</v>
      </c>
      <c r="L2894">
        <v>44000000</v>
      </c>
      <c r="M2894">
        <v>22754725</v>
      </c>
      <c r="N2894" t="s">
        <v>31</v>
      </c>
      <c r="O2894">
        <v>118</v>
      </c>
      <c r="P2894" t="str">
        <f>IF(Table1[[#This Row],[score]]&gt;=8.5,"High",IF(Table1[[#This Row],[score]]&gt;=7,"Medium","Low"))</f>
        <v>Low</v>
      </c>
      <c r="Q2894" s="5">
        <f>Table1[[#This Row],[gross]]-Table1[[#This Row],[budget]]</f>
        <v>-21245275</v>
      </c>
      <c r="R2894" s="5" t="str">
        <f>IF(Table1[[#This Row],[Profit]]&gt;0,"Profit","Loss")</f>
        <v>Loss</v>
      </c>
      <c r="S2894" s="6" t="str">
        <f>FLOOR(Table1[[#This Row],[year]]-1900,10)+1900 &amp; "-" &amp; FLOOR(Table1[[#This Row],[year]]-1890,10)+1900</f>
        <v>1990-2000</v>
      </c>
      <c r="T2894" s="14" t="s">
        <v>21835</v>
      </c>
      <c r="AB2894" s="14"/>
    </row>
    <row r="2895" spans="1:28" hidden="1" x14ac:dyDescent="0.3">
      <c r="A2895" t="s">
        <v>9207</v>
      </c>
      <c r="B2895" t="s">
        <v>16</v>
      </c>
      <c r="C2895" t="s">
        <v>34</v>
      </c>
      <c r="D2895">
        <v>1996</v>
      </c>
      <c r="E2895" t="s">
        <v>9208</v>
      </c>
      <c r="F2895">
        <v>5.8</v>
      </c>
      <c r="G2895">
        <v>36000</v>
      </c>
      <c r="H2895" t="s">
        <v>6867</v>
      </c>
      <c r="I2895" t="s">
        <v>1671</v>
      </c>
      <c r="J2895" t="s">
        <v>7030</v>
      </c>
      <c r="K2895" t="s">
        <v>30</v>
      </c>
      <c r="L2895">
        <v>25000000</v>
      </c>
      <c r="M2895">
        <v>22611954</v>
      </c>
      <c r="N2895" t="s">
        <v>61</v>
      </c>
      <c r="O2895">
        <v>84</v>
      </c>
      <c r="P2895" t="str">
        <f>IF(Table1[[#This Row],[score]]&gt;=8.5,"High",IF(Table1[[#This Row],[score]]&gt;=7,"Medium","Low"))</f>
        <v>Low</v>
      </c>
      <c r="Q2895" s="5">
        <f>Table1[[#This Row],[gross]]-Table1[[#This Row],[budget]]</f>
        <v>-2388046</v>
      </c>
      <c r="R2895" s="5" t="str">
        <f>IF(Table1[[#This Row],[Profit]]&gt;0,"Profit","Loss")</f>
        <v>Loss</v>
      </c>
      <c r="S2895" s="6" t="str">
        <f>FLOOR(Table1[[#This Row],[year]]-1900,10)+1900 &amp; "-" &amp; FLOOR(Table1[[#This Row],[year]]-1890,10)+1900</f>
        <v>1990-2000</v>
      </c>
      <c r="T2895" s="14" t="s">
        <v>21835</v>
      </c>
      <c r="AB2895" s="14"/>
    </row>
    <row r="2896" spans="1:28" hidden="1" x14ac:dyDescent="0.3">
      <c r="A2896" t="s">
        <v>9199</v>
      </c>
      <c r="B2896" t="s">
        <v>16</v>
      </c>
      <c r="C2896" t="s">
        <v>104</v>
      </c>
      <c r="D2896">
        <v>1996</v>
      </c>
      <c r="E2896" t="s">
        <v>8952</v>
      </c>
      <c r="F2896">
        <v>6</v>
      </c>
      <c r="G2896">
        <v>13000</v>
      </c>
      <c r="H2896" t="s">
        <v>2249</v>
      </c>
      <c r="I2896" t="s">
        <v>7329</v>
      </c>
      <c r="J2896" t="s">
        <v>8689</v>
      </c>
      <c r="K2896" t="s">
        <v>30</v>
      </c>
      <c r="L2896">
        <v>50000000</v>
      </c>
      <c r="M2896">
        <v>22540359</v>
      </c>
      <c r="N2896" t="s">
        <v>61</v>
      </c>
      <c r="O2896">
        <v>113</v>
      </c>
      <c r="P2896" t="str">
        <f>IF(Table1[[#This Row],[score]]&gt;=8.5,"High",IF(Table1[[#This Row],[score]]&gt;=7,"Medium","Low"))</f>
        <v>Low</v>
      </c>
      <c r="Q2896" s="5">
        <f>Table1[[#This Row],[gross]]-Table1[[#This Row],[budget]]</f>
        <v>-27459641</v>
      </c>
      <c r="R2896" s="5" t="str">
        <f>IF(Table1[[#This Row],[Profit]]&gt;0,"Profit","Loss")</f>
        <v>Loss</v>
      </c>
      <c r="S2896" s="6" t="str">
        <f>FLOOR(Table1[[#This Row],[year]]-1900,10)+1900 &amp; "-" &amp; FLOOR(Table1[[#This Row],[year]]-1890,10)+1900</f>
        <v>1990-2000</v>
      </c>
      <c r="T2896" s="14" t="s">
        <v>21835</v>
      </c>
      <c r="AB2896" s="14"/>
    </row>
    <row r="2897" spans="1:28" hidden="1" x14ac:dyDescent="0.3">
      <c r="A2897" t="s">
        <v>9327</v>
      </c>
      <c r="B2897" t="s">
        <v>1974</v>
      </c>
      <c r="C2897" t="s">
        <v>25</v>
      </c>
      <c r="D2897">
        <v>1996</v>
      </c>
      <c r="E2897" t="s">
        <v>8772</v>
      </c>
      <c r="F2897">
        <v>6.5</v>
      </c>
      <c r="G2897">
        <v>14000</v>
      </c>
      <c r="H2897" t="s">
        <v>7930</v>
      </c>
      <c r="I2897" t="s">
        <v>9328</v>
      </c>
      <c r="J2897" t="s">
        <v>876</v>
      </c>
      <c r="K2897" t="s">
        <v>30</v>
      </c>
      <c r="L2897">
        <v>21500000</v>
      </c>
      <c r="M2897">
        <v>22313201</v>
      </c>
      <c r="N2897" t="s">
        <v>9329</v>
      </c>
      <c r="O2897">
        <v>101</v>
      </c>
      <c r="P2897" t="str">
        <f>IF(Table1[[#This Row],[score]]&gt;=8.5,"High",IF(Table1[[#This Row],[score]]&gt;=7,"Medium","Low"))</f>
        <v>Low</v>
      </c>
      <c r="Q2897" s="5">
        <f>Table1[[#This Row],[gross]]-Table1[[#This Row],[budget]]</f>
        <v>813201</v>
      </c>
      <c r="R2897" s="5" t="str">
        <f>IF(Table1[[#This Row],[Profit]]&gt;0,"Profit","Loss")</f>
        <v>Profit</v>
      </c>
      <c r="S2897" s="6" t="str">
        <f>FLOOR(Table1[[#This Row],[year]]-1900,10)+1900 &amp; "-" &amp; FLOOR(Table1[[#This Row],[year]]-1890,10)+1900</f>
        <v>1990-2000</v>
      </c>
      <c r="T2897" s="14" t="s">
        <v>21835</v>
      </c>
      <c r="AB2897" s="14"/>
    </row>
    <row r="2898" spans="1:28" hidden="1" x14ac:dyDescent="0.3">
      <c r="A2898" t="s">
        <v>9048</v>
      </c>
      <c r="B2898" t="s">
        <v>33</v>
      </c>
      <c r="C2898" t="s">
        <v>41</v>
      </c>
      <c r="D2898">
        <v>1996</v>
      </c>
      <c r="E2898" t="s">
        <v>9049</v>
      </c>
      <c r="F2898">
        <v>6.7</v>
      </c>
      <c r="G2898">
        <v>37000</v>
      </c>
      <c r="H2898" t="s">
        <v>9050</v>
      </c>
      <c r="I2898" t="s">
        <v>7552</v>
      </c>
      <c r="J2898" t="s">
        <v>9051</v>
      </c>
      <c r="K2898" t="s">
        <v>22</v>
      </c>
      <c r="L2898">
        <v>6000000</v>
      </c>
      <c r="M2898">
        <v>22231658</v>
      </c>
      <c r="N2898" t="s">
        <v>3705</v>
      </c>
      <c r="O2898">
        <v>120</v>
      </c>
      <c r="P2898" t="str">
        <f>IF(Table1[[#This Row],[score]]&gt;=8.5,"High",IF(Table1[[#This Row],[score]]&gt;=7,"Medium","Low"))</f>
        <v>Low</v>
      </c>
      <c r="Q2898" s="5">
        <f>Table1[[#This Row],[gross]]-Table1[[#This Row],[budget]]</f>
        <v>16231658</v>
      </c>
      <c r="R2898" s="5" t="str">
        <f>IF(Table1[[#This Row],[Profit]]&gt;0,"Profit","Loss")</f>
        <v>Profit</v>
      </c>
      <c r="S2898" s="6" t="str">
        <f>FLOOR(Table1[[#This Row],[year]]-1900,10)+1900 &amp; "-" &amp; FLOOR(Table1[[#This Row],[year]]-1890,10)+1900</f>
        <v>1990-2000</v>
      </c>
      <c r="T2898" s="14" t="s">
        <v>21835</v>
      </c>
      <c r="AB2898" s="14"/>
    </row>
    <row r="2899" spans="1:28" hidden="1" x14ac:dyDescent="0.3">
      <c r="A2899" t="s">
        <v>9254</v>
      </c>
      <c r="B2899" t="s">
        <v>1974</v>
      </c>
      <c r="C2899" t="s">
        <v>34</v>
      </c>
      <c r="D2899">
        <v>1996</v>
      </c>
      <c r="E2899" t="s">
        <v>9106</v>
      </c>
      <c r="F2899">
        <v>6.6</v>
      </c>
      <c r="G2899">
        <v>20000</v>
      </c>
      <c r="H2899" t="s">
        <v>6989</v>
      </c>
      <c r="I2899" t="s">
        <v>9255</v>
      </c>
      <c r="J2899" t="s">
        <v>2721</v>
      </c>
      <c r="K2899" t="s">
        <v>483</v>
      </c>
      <c r="L2899">
        <f>20500000</f>
        <v>20500000</v>
      </c>
      <c r="M2899">
        <v>21890845</v>
      </c>
      <c r="N2899" t="s">
        <v>542</v>
      </c>
      <c r="O2899">
        <v>107</v>
      </c>
      <c r="P2899" t="str">
        <f>IF(Table1[[#This Row],[score]]&gt;=8.5,"High",IF(Table1[[#This Row],[score]]&gt;=7,"Medium","Low"))</f>
        <v>Low</v>
      </c>
      <c r="Q2899" s="5">
        <f>Table1[[#This Row],[gross]]-Table1[[#This Row],[budget]]</f>
        <v>1390845</v>
      </c>
      <c r="R2899" s="5" t="str">
        <f>IF(Table1[[#This Row],[Profit]]&gt;0,"Profit","Loss")</f>
        <v>Profit</v>
      </c>
      <c r="S2899" s="6" t="str">
        <f>FLOOR(Table1[[#This Row],[year]]-1900,10)+1900 &amp; "-" &amp; FLOOR(Table1[[#This Row],[year]]-1890,10)+1900</f>
        <v>1990-2000</v>
      </c>
      <c r="T2899" s="14" t="s">
        <v>21835</v>
      </c>
      <c r="AB2899" s="14"/>
    </row>
    <row r="2900" spans="1:28" hidden="1" x14ac:dyDescent="0.3">
      <c r="A2900" t="s">
        <v>9171</v>
      </c>
      <c r="B2900" t="s">
        <v>1974</v>
      </c>
      <c r="C2900" t="s">
        <v>41</v>
      </c>
      <c r="D2900">
        <v>1996</v>
      </c>
      <c r="E2900" t="s">
        <v>8976</v>
      </c>
      <c r="F2900">
        <v>5.8</v>
      </c>
      <c r="G2900">
        <v>10000</v>
      </c>
      <c r="H2900" t="s">
        <v>9172</v>
      </c>
      <c r="I2900" t="s">
        <v>8523</v>
      </c>
      <c r="J2900" t="s">
        <v>4162</v>
      </c>
      <c r="K2900" t="s">
        <v>30</v>
      </c>
      <c r="L2900">
        <v>12000000</v>
      </c>
      <c r="M2900">
        <v>21440752</v>
      </c>
      <c r="N2900" t="s">
        <v>44</v>
      </c>
      <c r="O2900">
        <v>90</v>
      </c>
      <c r="P2900" t="str">
        <f>IF(Table1[[#This Row],[score]]&gt;=8.5,"High",IF(Table1[[#This Row],[score]]&gt;=7,"Medium","Low"))</f>
        <v>Low</v>
      </c>
      <c r="Q2900" s="5">
        <f>Table1[[#This Row],[gross]]-Table1[[#This Row],[budget]]</f>
        <v>9440752</v>
      </c>
      <c r="R2900" s="5" t="str">
        <f>IF(Table1[[#This Row],[Profit]]&gt;0,"Profit","Loss")</f>
        <v>Profit</v>
      </c>
      <c r="S2900" s="6" t="str">
        <f>FLOOR(Table1[[#This Row],[year]]-1900,10)+1900 &amp; "-" &amp; FLOOR(Table1[[#This Row],[year]]-1890,10)+1900</f>
        <v>1990-2000</v>
      </c>
      <c r="T2900" s="14" t="s">
        <v>21835</v>
      </c>
      <c r="AB2900" s="14"/>
    </row>
    <row r="2901" spans="1:28" hidden="1" x14ac:dyDescent="0.3">
      <c r="A2901" t="s">
        <v>9368</v>
      </c>
      <c r="B2901" t="s">
        <v>1974</v>
      </c>
      <c r="C2901" t="s">
        <v>41</v>
      </c>
      <c r="D2901">
        <v>1996</v>
      </c>
      <c r="E2901" t="s">
        <v>9010</v>
      </c>
      <c r="F2901">
        <v>5.5</v>
      </c>
      <c r="G2901">
        <v>13000</v>
      </c>
      <c r="H2901" t="s">
        <v>5013</v>
      </c>
      <c r="I2901" t="s">
        <v>4472</v>
      </c>
      <c r="J2901" t="s">
        <v>9369</v>
      </c>
      <c r="K2901" t="s">
        <v>30</v>
      </c>
      <c r="L2901">
        <f>20500000</f>
        <v>20500000</v>
      </c>
      <c r="M2901">
        <v>21302121</v>
      </c>
      <c r="N2901" t="s">
        <v>2075</v>
      </c>
      <c r="O2901">
        <v>86</v>
      </c>
      <c r="P2901" t="str">
        <f>IF(Table1[[#This Row],[score]]&gt;=8.5,"High",IF(Table1[[#This Row],[score]]&gt;=7,"Medium","Low"))</f>
        <v>Low</v>
      </c>
      <c r="Q2901" s="5">
        <f>Table1[[#This Row],[gross]]-Table1[[#This Row],[budget]]</f>
        <v>802121</v>
      </c>
      <c r="R2901" s="5" t="str">
        <f>IF(Table1[[#This Row],[Profit]]&gt;0,"Profit","Loss")</f>
        <v>Profit</v>
      </c>
      <c r="S2901" s="6" t="str">
        <f>FLOOR(Table1[[#This Row],[year]]-1900,10)+1900 &amp; "-" &amp; FLOOR(Table1[[#This Row],[year]]-1890,10)+1900</f>
        <v>1990-2000</v>
      </c>
      <c r="T2901" s="14" t="s">
        <v>21835</v>
      </c>
      <c r="AB2901" s="14"/>
    </row>
    <row r="2902" spans="1:28" hidden="1" x14ac:dyDescent="0.3">
      <c r="A2902" t="s">
        <v>9165</v>
      </c>
      <c r="B2902" t="s">
        <v>1974</v>
      </c>
      <c r="C2902" t="s">
        <v>41</v>
      </c>
      <c r="D2902">
        <v>1996</v>
      </c>
      <c r="E2902" t="s">
        <v>9111</v>
      </c>
      <c r="F2902">
        <v>6.1</v>
      </c>
      <c r="G2902">
        <v>31000</v>
      </c>
      <c r="H2902" t="s">
        <v>47</v>
      </c>
      <c r="I2902" t="s">
        <v>9166</v>
      </c>
      <c r="J2902" t="s">
        <v>1549</v>
      </c>
      <c r="K2902" t="s">
        <v>30</v>
      </c>
      <c r="L2902">
        <v>45000000</v>
      </c>
      <c r="M2902">
        <v>21075014</v>
      </c>
      <c r="N2902" t="s">
        <v>31</v>
      </c>
      <c r="O2902">
        <v>117</v>
      </c>
      <c r="P2902" t="str">
        <f>IF(Table1[[#This Row],[score]]&gt;=8.5,"High",IF(Table1[[#This Row],[score]]&gt;=7,"Medium","Low"))</f>
        <v>Low</v>
      </c>
      <c r="Q2902" s="5">
        <f>Table1[[#This Row],[gross]]-Table1[[#This Row],[budget]]</f>
        <v>-23924986</v>
      </c>
      <c r="R2902" s="5" t="str">
        <f>IF(Table1[[#This Row],[Profit]]&gt;0,"Profit","Loss")</f>
        <v>Loss</v>
      </c>
      <c r="S2902" s="6" t="str">
        <f>FLOOR(Table1[[#This Row],[year]]-1900,10)+1900 &amp; "-" &amp; FLOOR(Table1[[#This Row],[year]]-1890,10)+1900</f>
        <v>1990-2000</v>
      </c>
      <c r="T2902" s="14" t="s">
        <v>21835</v>
      </c>
      <c r="AB2902" s="14"/>
    </row>
    <row r="2903" spans="1:28" hidden="1" x14ac:dyDescent="0.3">
      <c r="A2903" t="s">
        <v>9005</v>
      </c>
      <c r="B2903" t="s">
        <v>16</v>
      </c>
      <c r="C2903" t="s">
        <v>41</v>
      </c>
      <c r="D2903">
        <v>1996</v>
      </c>
      <c r="E2903" t="s">
        <v>9006</v>
      </c>
      <c r="F2903">
        <v>6.6</v>
      </c>
      <c r="G2903">
        <v>50000</v>
      </c>
      <c r="H2903" t="s">
        <v>9007</v>
      </c>
      <c r="I2903" t="s">
        <v>9008</v>
      </c>
      <c r="J2903" t="s">
        <v>9008</v>
      </c>
      <c r="K2903" t="s">
        <v>30</v>
      </c>
      <c r="L2903">
        <v>3800000</v>
      </c>
      <c r="M2903">
        <v>20949601</v>
      </c>
      <c r="N2903" t="s">
        <v>3403</v>
      </c>
      <c r="O2903">
        <v>89</v>
      </c>
      <c r="P2903" t="str">
        <f>IF(Table1[[#This Row],[score]]&gt;=8.5,"High",IF(Table1[[#This Row],[score]]&gt;=7,"Medium","Low"))</f>
        <v>Low</v>
      </c>
      <c r="Q2903" s="5">
        <f>Table1[[#This Row],[gross]]-Table1[[#This Row],[budget]]</f>
        <v>17149601</v>
      </c>
      <c r="R2903" s="5" t="str">
        <f>IF(Table1[[#This Row],[Profit]]&gt;0,"Profit","Loss")</f>
        <v>Profit</v>
      </c>
      <c r="S2903" s="6" t="str">
        <f>FLOOR(Table1[[#This Row],[year]]-1900,10)+1900 &amp; "-" &amp; FLOOR(Table1[[#This Row],[year]]-1890,10)+1900</f>
        <v>1990-2000</v>
      </c>
      <c r="T2903" s="14" t="s">
        <v>21835</v>
      </c>
      <c r="AB2903" s="14"/>
    </row>
    <row r="2904" spans="1:28" hidden="1" x14ac:dyDescent="0.3">
      <c r="A2904" t="s">
        <v>8953</v>
      </c>
      <c r="B2904" t="s">
        <v>16</v>
      </c>
      <c r="C2904" t="s">
        <v>17</v>
      </c>
      <c r="D2904">
        <v>1996</v>
      </c>
      <c r="E2904" t="s">
        <v>8954</v>
      </c>
      <c r="F2904">
        <v>6.2</v>
      </c>
      <c r="G2904">
        <v>44000</v>
      </c>
      <c r="H2904" t="s">
        <v>2249</v>
      </c>
      <c r="I2904" t="s">
        <v>1821</v>
      </c>
      <c r="J2904" t="s">
        <v>8955</v>
      </c>
      <c r="K2904" t="s">
        <v>30</v>
      </c>
      <c r="L2904">
        <f>20500000</f>
        <v>20500000</v>
      </c>
      <c r="M2904">
        <v>20831000</v>
      </c>
      <c r="N2904" t="s">
        <v>4831</v>
      </c>
      <c r="O2904">
        <v>97</v>
      </c>
      <c r="P2904" t="str">
        <f>IF(Table1[[#This Row],[score]]&gt;=8.5,"High",IF(Table1[[#This Row],[score]]&gt;=7,"Medium","Low"))</f>
        <v>Low</v>
      </c>
      <c r="Q2904" s="5">
        <f>Table1[[#This Row],[gross]]-Table1[[#This Row],[budget]]</f>
        <v>331000</v>
      </c>
      <c r="R2904" s="5" t="str">
        <f>IF(Table1[[#This Row],[Profit]]&gt;0,"Profit","Loss")</f>
        <v>Profit</v>
      </c>
      <c r="S2904" s="6" t="str">
        <f>FLOOR(Table1[[#This Row],[year]]-1900,10)+1900 &amp; "-" &amp; FLOOR(Table1[[#This Row],[year]]-1890,10)+1900</f>
        <v>1990-2000</v>
      </c>
      <c r="T2904" s="14" t="s">
        <v>21835</v>
      </c>
      <c r="AB2904" s="14"/>
    </row>
    <row r="2905" spans="1:28" hidden="1" x14ac:dyDescent="0.3">
      <c r="A2905" t="s">
        <v>9224</v>
      </c>
      <c r="B2905" t="s">
        <v>16</v>
      </c>
      <c r="C2905" t="s">
        <v>34</v>
      </c>
      <c r="D2905">
        <v>1996</v>
      </c>
      <c r="E2905" t="s">
        <v>8965</v>
      </c>
      <c r="F2905">
        <v>5.4</v>
      </c>
      <c r="G2905">
        <v>19000</v>
      </c>
      <c r="H2905" t="s">
        <v>9225</v>
      </c>
      <c r="I2905" t="s">
        <v>9226</v>
      </c>
      <c r="J2905" t="s">
        <v>4574</v>
      </c>
      <c r="K2905" t="s">
        <v>30</v>
      </c>
      <c r="L2905">
        <v>45000000</v>
      </c>
      <c r="M2905">
        <v>20351264</v>
      </c>
      <c r="N2905" t="s">
        <v>23</v>
      </c>
      <c r="O2905">
        <v>91</v>
      </c>
      <c r="P2905" t="str">
        <f>IF(Table1[[#This Row],[score]]&gt;=8.5,"High",IF(Table1[[#This Row],[score]]&gt;=7,"Medium","Low"))</f>
        <v>Low</v>
      </c>
      <c r="Q2905" s="5">
        <f>Table1[[#This Row],[gross]]-Table1[[#This Row],[budget]]</f>
        <v>-24648736</v>
      </c>
      <c r="R2905" s="5" t="str">
        <f>IF(Table1[[#This Row],[Profit]]&gt;0,"Profit","Loss")</f>
        <v>Loss</v>
      </c>
      <c r="S2905" s="6" t="str">
        <f>FLOOR(Table1[[#This Row],[year]]-1900,10)+1900 &amp; "-" &amp; FLOOR(Table1[[#This Row],[year]]-1890,10)+1900</f>
        <v>1990-2000</v>
      </c>
      <c r="T2905" s="14" t="s">
        <v>21835</v>
      </c>
      <c r="AB2905" s="14"/>
    </row>
    <row r="2906" spans="1:28" hidden="1" x14ac:dyDescent="0.3">
      <c r="A2906" t="s">
        <v>9315</v>
      </c>
      <c r="B2906" t="s">
        <v>16</v>
      </c>
      <c r="C2906" t="s">
        <v>17</v>
      </c>
      <c r="D2906">
        <v>1996</v>
      </c>
      <c r="E2906" t="s">
        <v>8925</v>
      </c>
      <c r="F2906">
        <v>6.2</v>
      </c>
      <c r="G2906">
        <v>20000</v>
      </c>
      <c r="H2906" t="s">
        <v>584</v>
      </c>
      <c r="I2906" t="s">
        <v>9316</v>
      </c>
      <c r="J2906" t="s">
        <v>136</v>
      </c>
      <c r="K2906" t="s">
        <v>30</v>
      </c>
      <c r="L2906">
        <v>40000000</v>
      </c>
      <c r="M2906">
        <v>20340204</v>
      </c>
      <c r="N2906" t="s">
        <v>5059</v>
      </c>
      <c r="O2906">
        <v>111</v>
      </c>
      <c r="P2906" t="str">
        <f>IF(Table1[[#This Row],[score]]&gt;=8.5,"High",IF(Table1[[#This Row],[score]]&gt;=7,"Medium","Low"))</f>
        <v>Low</v>
      </c>
      <c r="Q2906" s="5">
        <f>Table1[[#This Row],[gross]]-Table1[[#This Row],[budget]]</f>
        <v>-19659796</v>
      </c>
      <c r="R2906" s="5" t="str">
        <f>IF(Table1[[#This Row],[Profit]]&gt;0,"Profit","Loss")</f>
        <v>Loss</v>
      </c>
      <c r="S2906" s="6" t="str">
        <f>FLOOR(Table1[[#This Row],[year]]-1900,10)+1900 &amp; "-" &amp; FLOOR(Table1[[#This Row],[year]]-1890,10)+1900</f>
        <v>1990-2000</v>
      </c>
      <c r="T2906" s="14" t="s">
        <v>21835</v>
      </c>
      <c r="AB2906" s="14"/>
    </row>
    <row r="2907" spans="1:28" hidden="1" x14ac:dyDescent="0.3">
      <c r="A2907" t="s">
        <v>9105</v>
      </c>
      <c r="B2907" t="s">
        <v>16</v>
      </c>
      <c r="C2907" t="s">
        <v>63</v>
      </c>
      <c r="D2907">
        <v>1996</v>
      </c>
      <c r="E2907" t="s">
        <v>9106</v>
      </c>
      <c r="F2907">
        <v>7.3</v>
      </c>
      <c r="G2907">
        <v>90000</v>
      </c>
      <c r="H2907" t="s">
        <v>678</v>
      </c>
      <c r="I2907" t="s">
        <v>5721</v>
      </c>
      <c r="J2907" t="s">
        <v>7851</v>
      </c>
      <c r="K2907" t="s">
        <v>30</v>
      </c>
      <c r="L2907">
        <v>36000000</v>
      </c>
      <c r="M2907">
        <v>20300385</v>
      </c>
      <c r="N2907" t="s">
        <v>31</v>
      </c>
      <c r="O2907">
        <v>130</v>
      </c>
      <c r="P2907" t="str">
        <f>IF(Table1[[#This Row],[score]]&gt;=8.5,"High",IF(Table1[[#This Row],[score]]&gt;=7,"Medium","Low"))</f>
        <v>Medium</v>
      </c>
      <c r="Q2907" s="5">
        <f>Table1[[#This Row],[gross]]-Table1[[#This Row],[budget]]</f>
        <v>-15699615</v>
      </c>
      <c r="R2907" s="5" t="str">
        <f>IF(Table1[[#This Row],[Profit]]&gt;0,"Profit","Loss")</f>
        <v>Loss</v>
      </c>
      <c r="S2907" s="6" t="str">
        <f>FLOOR(Table1[[#This Row],[year]]-1900,10)+1900 &amp; "-" &amp; FLOOR(Table1[[#This Row],[year]]-1890,10)+1900</f>
        <v>1990-2000</v>
      </c>
      <c r="T2907" s="14" t="s">
        <v>21835</v>
      </c>
      <c r="AB2907" s="14"/>
    </row>
    <row r="2908" spans="1:28" hidden="1" x14ac:dyDescent="0.3">
      <c r="A2908" t="s">
        <v>9335</v>
      </c>
      <c r="B2908" t="s">
        <v>16</v>
      </c>
      <c r="C2908" t="s">
        <v>17</v>
      </c>
      <c r="D2908">
        <v>1996</v>
      </c>
      <c r="E2908" t="s">
        <v>9336</v>
      </c>
      <c r="F2908">
        <v>6.6</v>
      </c>
      <c r="G2908">
        <v>1200</v>
      </c>
      <c r="H2908" t="s">
        <v>3544</v>
      </c>
      <c r="I2908" t="s">
        <v>9337</v>
      </c>
      <c r="J2908" t="s">
        <v>4631</v>
      </c>
      <c r="K2908" t="s">
        <v>30</v>
      </c>
      <c r="L2908">
        <f>20500000</f>
        <v>20500000</v>
      </c>
      <c r="M2908">
        <f>20205757</f>
        <v>20205757</v>
      </c>
      <c r="N2908" t="s">
        <v>5778</v>
      </c>
      <c r="O2908">
        <v>110</v>
      </c>
      <c r="P2908" t="str">
        <f>IF(Table1[[#This Row],[score]]&gt;=8.5,"High",IF(Table1[[#This Row],[score]]&gt;=7,"Medium","Low"))</f>
        <v>Low</v>
      </c>
      <c r="Q2908" s="5">
        <f>Table1[[#This Row],[gross]]-Table1[[#This Row],[budget]]</f>
        <v>-294243</v>
      </c>
      <c r="R2908" s="5" t="str">
        <f>IF(Table1[[#This Row],[Profit]]&gt;0,"Profit","Loss")</f>
        <v>Loss</v>
      </c>
      <c r="S2908" s="6" t="str">
        <f>FLOOR(Table1[[#This Row],[year]]-1900,10)+1900 &amp; "-" &amp; FLOOR(Table1[[#This Row],[year]]-1890,10)+1900</f>
        <v>1990-2000</v>
      </c>
      <c r="T2908" s="14" t="s">
        <v>21835</v>
      </c>
      <c r="AB2908" s="14"/>
    </row>
    <row r="2909" spans="1:28" hidden="1" x14ac:dyDescent="0.3">
      <c r="A2909" t="s">
        <v>9142</v>
      </c>
      <c r="B2909" t="s">
        <v>33</v>
      </c>
      <c r="C2909" t="s">
        <v>25</v>
      </c>
      <c r="D2909">
        <v>1996</v>
      </c>
      <c r="E2909" t="s">
        <v>9143</v>
      </c>
      <c r="F2909">
        <v>5.3</v>
      </c>
      <c r="G2909">
        <v>10000</v>
      </c>
      <c r="H2909" t="s">
        <v>7429</v>
      </c>
      <c r="I2909" t="s">
        <v>9144</v>
      </c>
      <c r="J2909" t="s">
        <v>3208</v>
      </c>
      <c r="K2909" t="s">
        <v>30</v>
      </c>
      <c r="L2909">
        <v>25530000</v>
      </c>
      <c r="M2909">
        <v>20080020</v>
      </c>
      <c r="N2909" t="s">
        <v>61</v>
      </c>
      <c r="O2909">
        <v>95</v>
      </c>
      <c r="P2909" t="str">
        <f>IF(Table1[[#This Row],[score]]&gt;=8.5,"High",IF(Table1[[#This Row],[score]]&gt;=7,"Medium","Low"))</f>
        <v>Low</v>
      </c>
      <c r="Q2909" s="5">
        <f>Table1[[#This Row],[gross]]-Table1[[#This Row],[budget]]</f>
        <v>-5449980</v>
      </c>
      <c r="R2909" s="5" t="str">
        <f>IF(Table1[[#This Row],[Profit]]&gt;0,"Profit","Loss")</f>
        <v>Loss</v>
      </c>
      <c r="S2909" s="6" t="str">
        <f>FLOOR(Table1[[#This Row],[year]]-1900,10)+1900 &amp; "-" &amp; FLOOR(Table1[[#This Row],[year]]-1890,10)+1900</f>
        <v>1990-2000</v>
      </c>
      <c r="T2909" s="14" t="s">
        <v>21835</v>
      </c>
      <c r="AB2909" s="14"/>
    </row>
    <row r="2910" spans="1:28" hidden="1" x14ac:dyDescent="0.3">
      <c r="A2910" t="s">
        <v>9110</v>
      </c>
      <c r="B2910" t="s">
        <v>33</v>
      </c>
      <c r="C2910" t="s">
        <v>41</v>
      </c>
      <c r="D2910">
        <v>1996</v>
      </c>
      <c r="E2910" t="s">
        <v>9111</v>
      </c>
      <c r="F2910">
        <v>3</v>
      </c>
      <c r="G2910">
        <v>23000</v>
      </c>
      <c r="H2910" t="s">
        <v>430</v>
      </c>
      <c r="I2910" t="s">
        <v>430</v>
      </c>
      <c r="J2910" t="s">
        <v>9112</v>
      </c>
      <c r="K2910" t="s">
        <v>30</v>
      </c>
      <c r="L2910">
        <v>20000000</v>
      </c>
      <c r="M2910">
        <v>18937262</v>
      </c>
      <c r="N2910" t="s">
        <v>2951</v>
      </c>
      <c r="O2910">
        <v>93</v>
      </c>
      <c r="P2910" t="str">
        <f>IF(Table1[[#This Row],[score]]&gt;=8.5,"High",IF(Table1[[#This Row],[score]]&gt;=7,"Medium","Low"))</f>
        <v>Low</v>
      </c>
      <c r="Q2910" s="5">
        <f>Table1[[#This Row],[gross]]-Table1[[#This Row],[budget]]</f>
        <v>-1062738</v>
      </c>
      <c r="R2910" s="5" t="str">
        <f>IF(Table1[[#This Row],[Profit]]&gt;0,"Profit","Loss")</f>
        <v>Loss</v>
      </c>
      <c r="S2910" s="6" t="str">
        <f>FLOOR(Table1[[#This Row],[year]]-1900,10)+1900 &amp; "-" &amp; FLOOR(Table1[[#This Row],[year]]-1890,10)+1900</f>
        <v>1990-2000</v>
      </c>
      <c r="T2910" s="14" t="s">
        <v>21835</v>
      </c>
      <c r="AB2910" s="14"/>
    </row>
    <row r="2911" spans="1:28" hidden="1" x14ac:dyDescent="0.3">
      <c r="A2911" t="s">
        <v>9096</v>
      </c>
      <c r="B2911" t="s">
        <v>16</v>
      </c>
      <c r="C2911" t="s">
        <v>34</v>
      </c>
      <c r="D2911">
        <v>1996</v>
      </c>
      <c r="E2911" t="s">
        <v>9084</v>
      </c>
      <c r="F2911">
        <v>5.9</v>
      </c>
      <c r="G2911">
        <v>47000</v>
      </c>
      <c r="H2911" t="s">
        <v>1543</v>
      </c>
      <c r="I2911" t="s">
        <v>9097</v>
      </c>
      <c r="J2911" t="s">
        <v>67</v>
      </c>
      <c r="K2911" t="s">
        <v>30</v>
      </c>
      <c r="L2911">
        <v>55000000</v>
      </c>
      <c r="M2911">
        <v>18626419</v>
      </c>
      <c r="N2911" t="s">
        <v>2075</v>
      </c>
      <c r="O2911">
        <v>116</v>
      </c>
      <c r="P2911" t="str">
        <f>IF(Table1[[#This Row],[score]]&gt;=8.5,"High",IF(Table1[[#This Row],[score]]&gt;=7,"Medium","Low"))</f>
        <v>Low</v>
      </c>
      <c r="Q2911" s="5">
        <f>Table1[[#This Row],[gross]]-Table1[[#This Row],[budget]]</f>
        <v>-36373581</v>
      </c>
      <c r="R2911" s="5" t="str">
        <f>IF(Table1[[#This Row],[Profit]]&gt;0,"Profit","Loss")</f>
        <v>Loss</v>
      </c>
      <c r="S2911" s="6" t="str">
        <f>FLOOR(Table1[[#This Row],[year]]-1900,10)+1900 &amp; "-" &amp; FLOOR(Table1[[#This Row],[year]]-1890,10)+1900</f>
        <v>1990-2000</v>
      </c>
      <c r="T2911" s="14" t="s">
        <v>21835</v>
      </c>
      <c r="AB2911" s="14"/>
    </row>
    <row r="2912" spans="1:28" hidden="1" x14ac:dyDescent="0.3">
      <c r="A2912" t="s">
        <v>9173</v>
      </c>
      <c r="B2912" t="s">
        <v>16</v>
      </c>
      <c r="C2912" t="s">
        <v>34</v>
      </c>
      <c r="D2912">
        <v>1996</v>
      </c>
      <c r="E2912" t="s">
        <v>9049</v>
      </c>
      <c r="F2912">
        <v>4.7</v>
      </c>
      <c r="G2912">
        <v>19000</v>
      </c>
      <c r="H2912" t="s">
        <v>9174</v>
      </c>
      <c r="I2912" t="s">
        <v>7855</v>
      </c>
      <c r="J2912" t="s">
        <v>9175</v>
      </c>
      <c r="K2912" t="s">
        <v>30</v>
      </c>
      <c r="L2912">
        <v>13000000</v>
      </c>
      <c r="M2912">
        <v>17917287</v>
      </c>
      <c r="N2912" t="s">
        <v>9176</v>
      </c>
      <c r="O2912">
        <v>84</v>
      </c>
      <c r="P2912" t="str">
        <f>IF(Table1[[#This Row],[score]]&gt;=8.5,"High",IF(Table1[[#This Row],[score]]&gt;=7,"Medium","Low"))</f>
        <v>Low</v>
      </c>
      <c r="Q2912" s="5">
        <f>Table1[[#This Row],[gross]]-Table1[[#This Row],[budget]]</f>
        <v>4917287</v>
      </c>
      <c r="R2912" s="5" t="str">
        <f>IF(Table1[[#This Row],[Profit]]&gt;0,"Profit","Loss")</f>
        <v>Profit</v>
      </c>
      <c r="S2912" s="6" t="str">
        <f>FLOOR(Table1[[#This Row],[year]]-1900,10)+1900 &amp; "-" &amp; FLOOR(Table1[[#This Row],[year]]-1890,10)+1900</f>
        <v>1990-2000</v>
      </c>
      <c r="T2912" s="14" t="s">
        <v>21835</v>
      </c>
      <c r="AB2912" s="14"/>
    </row>
    <row r="2913" spans="1:28" hidden="1" x14ac:dyDescent="0.3">
      <c r="A2913" t="s">
        <v>9274</v>
      </c>
      <c r="B2913" t="s">
        <v>16</v>
      </c>
      <c r="C2913" t="s">
        <v>104</v>
      </c>
      <c r="D2913">
        <v>1996</v>
      </c>
      <c r="E2913" t="s">
        <v>9101</v>
      </c>
      <c r="F2913">
        <v>6.2</v>
      </c>
      <c r="G2913">
        <v>17000</v>
      </c>
      <c r="H2913" t="s">
        <v>233</v>
      </c>
      <c r="I2913" t="s">
        <v>9275</v>
      </c>
      <c r="J2913" t="s">
        <v>6845</v>
      </c>
      <c r="K2913" t="s">
        <v>22</v>
      </c>
      <c r="L2913">
        <v>38000000</v>
      </c>
      <c r="M2913">
        <v>17380126</v>
      </c>
      <c r="N2913" t="s">
        <v>5059</v>
      </c>
      <c r="O2913">
        <v>118</v>
      </c>
      <c r="P2913" t="str">
        <f>IF(Table1[[#This Row],[score]]&gt;=8.5,"High",IF(Table1[[#This Row],[score]]&gt;=7,"Medium","Low"))</f>
        <v>Low</v>
      </c>
      <c r="Q2913" s="5">
        <f>Table1[[#This Row],[gross]]-Table1[[#This Row],[budget]]</f>
        <v>-20619874</v>
      </c>
      <c r="R2913" s="5" t="str">
        <f>IF(Table1[[#This Row],[Profit]]&gt;0,"Profit","Loss")</f>
        <v>Loss</v>
      </c>
      <c r="S2913" s="6" t="str">
        <f>FLOOR(Table1[[#This Row],[year]]-1900,10)+1900 &amp; "-" &amp; FLOOR(Table1[[#This Row],[year]]-1890,10)+1900</f>
        <v>1990-2000</v>
      </c>
      <c r="T2913" s="14" t="s">
        <v>21835</v>
      </c>
      <c r="AB2913" s="14"/>
    </row>
    <row r="2914" spans="1:28" hidden="1" x14ac:dyDescent="0.3">
      <c r="A2914" t="s">
        <v>9094</v>
      </c>
      <c r="B2914" t="s">
        <v>33</v>
      </c>
      <c r="C2914" t="s">
        <v>34</v>
      </c>
      <c r="D2914">
        <v>1996</v>
      </c>
      <c r="E2914" t="s">
        <v>8935</v>
      </c>
      <c r="F2914">
        <v>5</v>
      </c>
      <c r="G2914">
        <v>33000</v>
      </c>
      <c r="H2914" t="s">
        <v>2783</v>
      </c>
      <c r="I2914" t="s">
        <v>9095</v>
      </c>
      <c r="J2914" t="s">
        <v>8615</v>
      </c>
      <c r="K2914" t="s">
        <v>248</v>
      </c>
      <c r="L2914">
        <v>45000000</v>
      </c>
      <c r="M2914">
        <v>17323326</v>
      </c>
      <c r="N2914" t="s">
        <v>44</v>
      </c>
      <c r="O2914">
        <v>100</v>
      </c>
      <c r="P2914" t="str">
        <f>IF(Table1[[#This Row],[score]]&gt;=8.5,"High",IF(Table1[[#This Row],[score]]&gt;=7,"Medium","Low"))</f>
        <v>Low</v>
      </c>
      <c r="Q2914" s="5">
        <f>Table1[[#This Row],[gross]]-Table1[[#This Row],[budget]]</f>
        <v>-27676674</v>
      </c>
      <c r="R2914" s="5" t="str">
        <f>IF(Table1[[#This Row],[Profit]]&gt;0,"Profit","Loss")</f>
        <v>Loss</v>
      </c>
      <c r="S2914" s="6" t="str">
        <f>FLOOR(Table1[[#This Row],[year]]-1900,10)+1900 &amp; "-" &amp; FLOOR(Table1[[#This Row],[year]]-1890,10)+1900</f>
        <v>1990-2000</v>
      </c>
      <c r="T2914" s="14" t="s">
        <v>21835</v>
      </c>
      <c r="AB2914" s="14"/>
    </row>
    <row r="2915" spans="1:28" hidden="1" x14ac:dyDescent="0.3">
      <c r="A2915" t="s">
        <v>9397</v>
      </c>
      <c r="B2915" t="s">
        <v>16</v>
      </c>
      <c r="C2915" t="s">
        <v>34</v>
      </c>
      <c r="D2915">
        <v>1996</v>
      </c>
      <c r="E2915" t="s">
        <v>8984</v>
      </c>
      <c r="F2915">
        <v>5.4</v>
      </c>
      <c r="G2915">
        <v>8700</v>
      </c>
      <c r="H2915" t="s">
        <v>6616</v>
      </c>
      <c r="I2915" t="s">
        <v>8891</v>
      </c>
      <c r="J2915" t="s">
        <v>4680</v>
      </c>
      <c r="K2915" t="s">
        <v>30</v>
      </c>
      <c r="L2915">
        <v>25000000</v>
      </c>
      <c r="M2915">
        <v>17193231</v>
      </c>
      <c r="N2915" t="s">
        <v>118</v>
      </c>
      <c r="O2915">
        <v>98</v>
      </c>
      <c r="P2915" t="str">
        <f>IF(Table1[[#This Row],[score]]&gt;=8.5,"High",IF(Table1[[#This Row],[score]]&gt;=7,"Medium","Low"))</f>
        <v>Low</v>
      </c>
      <c r="Q2915" s="5">
        <f>Table1[[#This Row],[gross]]-Table1[[#This Row],[budget]]</f>
        <v>-7806769</v>
      </c>
      <c r="R2915" s="5" t="str">
        <f>IF(Table1[[#This Row],[Profit]]&gt;0,"Profit","Loss")</f>
        <v>Loss</v>
      </c>
      <c r="S2915" s="6" t="str">
        <f>FLOOR(Table1[[#This Row],[year]]-1900,10)+1900 &amp; "-" &amp; FLOOR(Table1[[#This Row],[year]]-1890,10)+1900</f>
        <v>1990-2000</v>
      </c>
      <c r="T2915" s="14" t="s">
        <v>21835</v>
      </c>
      <c r="AB2915" s="14"/>
    </row>
    <row r="2916" spans="1:28" hidden="1" x14ac:dyDescent="0.3">
      <c r="A2916" t="s">
        <v>9147</v>
      </c>
      <c r="B2916" t="s">
        <v>16</v>
      </c>
      <c r="C2916" t="s">
        <v>17</v>
      </c>
      <c r="D2916">
        <v>1996</v>
      </c>
      <c r="E2916" t="s">
        <v>8056</v>
      </c>
      <c r="F2916">
        <v>5.4</v>
      </c>
      <c r="G2916">
        <v>14000</v>
      </c>
      <c r="H2916" t="s">
        <v>5086</v>
      </c>
      <c r="I2916" t="s">
        <v>6608</v>
      </c>
      <c r="J2916" t="s">
        <v>6594</v>
      </c>
      <c r="K2916" t="s">
        <v>30</v>
      </c>
      <c r="L2916">
        <f>20500000</f>
        <v>20500000</v>
      </c>
      <c r="M2916">
        <v>17100266</v>
      </c>
      <c r="N2916" t="s">
        <v>9148</v>
      </c>
      <c r="O2916">
        <v>107</v>
      </c>
      <c r="P2916" t="str">
        <f>IF(Table1[[#This Row],[score]]&gt;=8.5,"High",IF(Table1[[#This Row],[score]]&gt;=7,"Medium","Low"))</f>
        <v>Low</v>
      </c>
      <c r="Q2916" s="5">
        <f>Table1[[#This Row],[gross]]-Table1[[#This Row],[budget]]</f>
        <v>-3399734</v>
      </c>
      <c r="R2916" s="5" t="str">
        <f>IF(Table1[[#This Row],[Profit]]&gt;0,"Profit","Loss")</f>
        <v>Loss</v>
      </c>
      <c r="S2916" s="6" t="str">
        <f>FLOOR(Table1[[#This Row],[year]]-1900,10)+1900 &amp; "-" &amp; FLOOR(Table1[[#This Row],[year]]-1890,10)+1900</f>
        <v>1990-2000</v>
      </c>
      <c r="T2916" s="14" t="s">
        <v>21835</v>
      </c>
      <c r="AB2916" s="14"/>
    </row>
    <row r="2917" spans="1:28" hidden="1" x14ac:dyDescent="0.3">
      <c r="A2917" t="s">
        <v>8918</v>
      </c>
      <c r="B2917" t="s">
        <v>16</v>
      </c>
      <c r="C2917" t="s">
        <v>17</v>
      </c>
      <c r="D2917">
        <v>1996</v>
      </c>
      <c r="E2917" t="s">
        <v>8919</v>
      </c>
      <c r="F2917">
        <v>8.1</v>
      </c>
      <c r="G2917">
        <v>647000</v>
      </c>
      <c r="H2917" t="s">
        <v>8004</v>
      </c>
      <c r="I2917" t="s">
        <v>8920</v>
      </c>
      <c r="J2917" t="s">
        <v>8921</v>
      </c>
      <c r="K2917" t="s">
        <v>22</v>
      </c>
      <c r="L2917" s="5">
        <f>20500000</f>
        <v>20500000</v>
      </c>
      <c r="M2917" s="5">
        <v>16607872</v>
      </c>
      <c r="N2917" t="s">
        <v>1965</v>
      </c>
      <c r="O2917">
        <v>93</v>
      </c>
      <c r="P2917" t="str">
        <f>IF(Table1[[#This Row],[score]]&gt;=8.5,"High",IF(Table1[[#This Row],[score]]&gt;=7,"Medium","Low"))</f>
        <v>Medium</v>
      </c>
      <c r="Q2917" s="5">
        <f>Table1[[#This Row],[gross]]-Table1[[#This Row],[budget]]</f>
        <v>-3892128</v>
      </c>
      <c r="R2917" s="5" t="str">
        <f>IF(Table1[[#This Row],[Profit]]&gt;0,"Profit","Loss")</f>
        <v>Loss</v>
      </c>
      <c r="S2917" s="6" t="str">
        <f>FLOOR(Table1[[#This Row],[year]]-1900,10)+1900 &amp; "-" &amp; FLOOR(Table1[[#This Row],[year]]-1890,10)+1900</f>
        <v>1990-2000</v>
      </c>
      <c r="T2917" s="14" t="s">
        <v>21835</v>
      </c>
      <c r="AB2917" s="14"/>
    </row>
    <row r="2918" spans="1:28" hidden="1" x14ac:dyDescent="0.3">
      <c r="A2918" t="s">
        <v>9009</v>
      </c>
      <c r="B2918" t="s">
        <v>16</v>
      </c>
      <c r="C2918" t="s">
        <v>151</v>
      </c>
      <c r="D2918">
        <v>1996</v>
      </c>
      <c r="E2918" t="s">
        <v>9010</v>
      </c>
      <c r="F2918">
        <v>5.8</v>
      </c>
      <c r="G2918">
        <v>29000</v>
      </c>
      <c r="H2918" t="s">
        <v>1243</v>
      </c>
      <c r="I2918" t="s">
        <v>20</v>
      </c>
      <c r="J2918" t="s">
        <v>7177</v>
      </c>
      <c r="K2918" t="s">
        <v>30</v>
      </c>
      <c r="L2918">
        <v>8500000</v>
      </c>
      <c r="M2918">
        <v>15315484</v>
      </c>
      <c r="N2918" t="s">
        <v>44</v>
      </c>
      <c r="O2918">
        <v>93</v>
      </c>
      <c r="P2918" t="str">
        <f>IF(Table1[[#This Row],[score]]&gt;=8.5,"High",IF(Table1[[#This Row],[score]]&gt;=7,"Medium","Low"))</f>
        <v>Low</v>
      </c>
      <c r="Q2918" s="5">
        <f>Table1[[#This Row],[gross]]-Table1[[#This Row],[budget]]</f>
        <v>6815484</v>
      </c>
      <c r="R2918" s="5" t="str">
        <f>IF(Table1[[#This Row],[Profit]]&gt;0,"Profit","Loss")</f>
        <v>Profit</v>
      </c>
      <c r="S2918" s="6" t="str">
        <f>FLOOR(Table1[[#This Row],[year]]-1900,10)+1900 &amp; "-" &amp; FLOOR(Table1[[#This Row],[year]]-1890,10)+1900</f>
        <v>1990-2000</v>
      </c>
      <c r="T2918" s="14" t="s">
        <v>21835</v>
      </c>
      <c r="AB2918" s="14"/>
    </row>
    <row r="2919" spans="1:28" hidden="1" x14ac:dyDescent="0.3">
      <c r="A2919" t="s">
        <v>2515</v>
      </c>
      <c r="B2919" t="s">
        <v>337</v>
      </c>
      <c r="C2919" t="s">
        <v>25</v>
      </c>
      <c r="D2919">
        <v>1996</v>
      </c>
      <c r="E2919" t="s">
        <v>8979</v>
      </c>
      <c r="F2919">
        <v>5.2</v>
      </c>
      <c r="G2919">
        <v>5500</v>
      </c>
      <c r="H2919" t="s">
        <v>2223</v>
      </c>
      <c r="I2919" t="s">
        <v>9313</v>
      </c>
      <c r="J2919" t="s">
        <v>5250</v>
      </c>
      <c r="K2919" t="s">
        <v>9314</v>
      </c>
      <c r="L2919">
        <v>25000000</v>
      </c>
      <c r="M2919">
        <v>15094530</v>
      </c>
      <c r="N2919" t="s">
        <v>2001</v>
      </c>
      <c r="O2919">
        <v>96</v>
      </c>
      <c r="P2919" t="str">
        <f>IF(Table1[[#This Row],[score]]&gt;=8.5,"High",IF(Table1[[#This Row],[score]]&gt;=7,"Medium","Low"))</f>
        <v>Low</v>
      </c>
      <c r="Q2919" s="5">
        <f>Table1[[#This Row],[gross]]-Table1[[#This Row],[budget]]</f>
        <v>-9905470</v>
      </c>
      <c r="R2919" s="5" t="str">
        <f>IF(Table1[[#This Row],[Profit]]&gt;0,"Profit","Loss")</f>
        <v>Loss</v>
      </c>
      <c r="S2919" s="6" t="str">
        <f>FLOOR(Table1[[#This Row],[year]]-1900,10)+1900 &amp; "-" &amp; FLOOR(Table1[[#This Row],[year]]-1890,10)+1900</f>
        <v>1990-2000</v>
      </c>
      <c r="T2919" s="14" t="s">
        <v>21835</v>
      </c>
      <c r="AB2919" s="14"/>
    </row>
    <row r="2920" spans="1:28" hidden="1" x14ac:dyDescent="0.3">
      <c r="A2920" t="s">
        <v>9157</v>
      </c>
      <c r="B2920" t="s">
        <v>16</v>
      </c>
      <c r="C2920" t="s">
        <v>34</v>
      </c>
      <c r="D2920">
        <v>1996</v>
      </c>
      <c r="E2920" t="s">
        <v>9158</v>
      </c>
      <c r="F2920">
        <v>6</v>
      </c>
      <c r="G2920">
        <v>13000</v>
      </c>
      <c r="H2920" t="s">
        <v>1755</v>
      </c>
      <c r="I2920" t="s">
        <v>9159</v>
      </c>
      <c r="J2920" t="s">
        <v>1474</v>
      </c>
      <c r="K2920" t="s">
        <v>30</v>
      </c>
      <c r="L2920">
        <f>20500000</f>
        <v>20500000</v>
      </c>
      <c r="M2920">
        <v>14818176</v>
      </c>
      <c r="N2920" t="s">
        <v>9160</v>
      </c>
      <c r="O2920">
        <v>114</v>
      </c>
      <c r="P2920" t="str">
        <f>IF(Table1[[#This Row],[score]]&gt;=8.5,"High",IF(Table1[[#This Row],[score]]&gt;=7,"Medium","Low"))</f>
        <v>Low</v>
      </c>
      <c r="Q2920" s="5">
        <f>Table1[[#This Row],[gross]]-Table1[[#This Row],[budget]]</f>
        <v>-5681824</v>
      </c>
      <c r="R2920" s="5" t="str">
        <f>IF(Table1[[#This Row],[Profit]]&gt;0,"Profit","Loss")</f>
        <v>Loss</v>
      </c>
      <c r="S2920" s="6" t="str">
        <f>FLOOR(Table1[[#This Row],[year]]-1900,10)+1900 &amp; "-" &amp; FLOOR(Table1[[#This Row],[year]]-1890,10)+1900</f>
        <v>1990-2000</v>
      </c>
      <c r="T2920" s="14" t="s">
        <v>21835</v>
      </c>
      <c r="AB2920" s="14"/>
    </row>
    <row r="2921" spans="1:28" hidden="1" x14ac:dyDescent="0.3">
      <c r="A2921" t="s">
        <v>9231</v>
      </c>
      <c r="B2921" t="s">
        <v>16</v>
      </c>
      <c r="C2921" t="s">
        <v>41</v>
      </c>
      <c r="D2921">
        <v>1996</v>
      </c>
      <c r="E2921" t="s">
        <v>8954</v>
      </c>
      <c r="F2921">
        <v>6.7</v>
      </c>
      <c r="G2921">
        <v>18000</v>
      </c>
      <c r="H2921" t="s">
        <v>8105</v>
      </c>
      <c r="I2921" t="s">
        <v>8105</v>
      </c>
      <c r="J2921" t="s">
        <v>7926</v>
      </c>
      <c r="K2921" t="s">
        <v>30</v>
      </c>
      <c r="L2921">
        <v>7000000</v>
      </c>
      <c r="M2921">
        <v>14702438</v>
      </c>
      <c r="N2921" t="s">
        <v>3705</v>
      </c>
      <c r="O2921">
        <v>92</v>
      </c>
      <c r="P2921" t="str">
        <f>IF(Table1[[#This Row],[score]]&gt;=8.5,"High",IF(Table1[[#This Row],[score]]&gt;=7,"Medium","Low"))</f>
        <v>Low</v>
      </c>
      <c r="Q2921" s="5">
        <f>Table1[[#This Row],[gross]]-Table1[[#This Row],[budget]]</f>
        <v>7702438</v>
      </c>
      <c r="R2921" s="5" t="str">
        <f>IF(Table1[[#This Row],[Profit]]&gt;0,"Profit","Loss")</f>
        <v>Profit</v>
      </c>
      <c r="S2921" s="6" t="str">
        <f>FLOOR(Table1[[#This Row],[year]]-1900,10)+1900 &amp; "-" &amp; FLOOR(Table1[[#This Row],[year]]-1890,10)+1900</f>
        <v>1990-2000</v>
      </c>
      <c r="T2921" s="14" t="s">
        <v>21835</v>
      </c>
      <c r="AB2921" s="14"/>
    </row>
    <row r="2922" spans="1:28" hidden="1" x14ac:dyDescent="0.3">
      <c r="A2922" t="s">
        <v>9131</v>
      </c>
      <c r="B2922" t="s">
        <v>16</v>
      </c>
      <c r="C2922" t="s">
        <v>34</v>
      </c>
      <c r="D2922">
        <v>1996</v>
      </c>
      <c r="E2922" t="s">
        <v>9081</v>
      </c>
      <c r="F2922">
        <v>5.5</v>
      </c>
      <c r="G2922">
        <v>21000</v>
      </c>
      <c r="H2922" t="s">
        <v>7168</v>
      </c>
      <c r="I2922" t="s">
        <v>4697</v>
      </c>
      <c r="J2922" t="s">
        <v>4492</v>
      </c>
      <c r="K2922" t="s">
        <v>30</v>
      </c>
      <c r="L2922">
        <v>25000000</v>
      </c>
      <c r="M2922">
        <v>14502483</v>
      </c>
      <c r="N2922" t="s">
        <v>31</v>
      </c>
      <c r="O2922">
        <v>101</v>
      </c>
      <c r="P2922" t="str">
        <f>IF(Table1[[#This Row],[score]]&gt;=8.5,"High",IF(Table1[[#This Row],[score]]&gt;=7,"Medium","Low"))</f>
        <v>Low</v>
      </c>
      <c r="Q2922" s="5">
        <f>Table1[[#This Row],[gross]]-Table1[[#This Row],[budget]]</f>
        <v>-10497517</v>
      </c>
      <c r="R2922" s="5" t="str">
        <f>IF(Table1[[#This Row],[Profit]]&gt;0,"Profit","Loss")</f>
        <v>Loss</v>
      </c>
      <c r="S2922" s="6" t="str">
        <f>FLOOR(Table1[[#This Row],[year]]-1900,10)+1900 &amp; "-" &amp; FLOOR(Table1[[#This Row],[year]]-1890,10)+1900</f>
        <v>1990-2000</v>
      </c>
      <c r="T2922" s="14" t="s">
        <v>21835</v>
      </c>
      <c r="AB2922" s="14"/>
    </row>
    <row r="2923" spans="1:28" hidden="1" x14ac:dyDescent="0.3">
      <c r="A2923" t="s">
        <v>9074</v>
      </c>
      <c r="B2923" t="s">
        <v>1974</v>
      </c>
      <c r="C2923" t="s">
        <v>4834</v>
      </c>
      <c r="D2923">
        <v>1996</v>
      </c>
      <c r="E2923" t="s">
        <v>9036</v>
      </c>
      <c r="F2923">
        <v>6.2</v>
      </c>
      <c r="G2923">
        <v>34000</v>
      </c>
      <c r="H2923" t="s">
        <v>4754</v>
      </c>
      <c r="I2923" t="s">
        <v>4754</v>
      </c>
      <c r="J2923" t="s">
        <v>3222</v>
      </c>
      <c r="K2923" t="s">
        <v>30</v>
      </c>
      <c r="L2923">
        <v>25000000</v>
      </c>
      <c r="M2923">
        <v>14063331</v>
      </c>
      <c r="N2923" t="s">
        <v>6711</v>
      </c>
      <c r="O2923">
        <v>115</v>
      </c>
      <c r="P2923" t="str">
        <f>IF(Table1[[#This Row],[score]]&gt;=8.5,"High",IF(Table1[[#This Row],[score]]&gt;=7,"Medium","Low"))</f>
        <v>Low</v>
      </c>
      <c r="Q2923" s="5">
        <f>Table1[[#This Row],[gross]]-Table1[[#This Row],[budget]]</f>
        <v>-10936669</v>
      </c>
      <c r="R2923" s="5" t="str">
        <f>IF(Table1[[#This Row],[Profit]]&gt;0,"Profit","Loss")</f>
        <v>Loss</v>
      </c>
      <c r="S2923" s="6" t="str">
        <f>FLOOR(Table1[[#This Row],[year]]-1900,10)+1900 &amp; "-" &amp; FLOOR(Table1[[#This Row],[year]]-1890,10)+1900</f>
        <v>1990-2000</v>
      </c>
      <c r="T2923" s="14" t="s">
        <v>21835</v>
      </c>
      <c r="AB2923" s="14"/>
    </row>
    <row r="2924" spans="1:28" hidden="1" x14ac:dyDescent="0.3">
      <c r="A2924" t="s">
        <v>9040</v>
      </c>
      <c r="B2924" t="s">
        <v>1974</v>
      </c>
      <c r="C2924" t="s">
        <v>41</v>
      </c>
      <c r="D2924">
        <v>1996</v>
      </c>
      <c r="E2924" t="s">
        <v>9006</v>
      </c>
      <c r="F2924">
        <v>4.4000000000000004</v>
      </c>
      <c r="G2924">
        <v>26000</v>
      </c>
      <c r="H2924" t="s">
        <v>9041</v>
      </c>
      <c r="I2924" t="s">
        <v>8053</v>
      </c>
      <c r="J2924" t="s">
        <v>7458</v>
      </c>
      <c r="K2924" t="s">
        <v>30</v>
      </c>
      <c r="L2924">
        <v>15000000</v>
      </c>
      <c r="M2924">
        <v>13427615</v>
      </c>
      <c r="N2924" t="s">
        <v>118</v>
      </c>
      <c r="O2924">
        <v>88</v>
      </c>
      <c r="P2924" t="str">
        <f>IF(Table1[[#This Row],[score]]&gt;=8.5,"High",IF(Table1[[#This Row],[score]]&gt;=7,"Medium","Low"))</f>
        <v>Low</v>
      </c>
      <c r="Q2924" s="5">
        <f>Table1[[#This Row],[gross]]-Table1[[#This Row],[budget]]</f>
        <v>-1572385</v>
      </c>
      <c r="R2924" s="5" t="str">
        <f>IF(Table1[[#This Row],[Profit]]&gt;0,"Profit","Loss")</f>
        <v>Loss</v>
      </c>
      <c r="S2924" s="6" t="str">
        <f>FLOOR(Table1[[#This Row],[year]]-1900,10)+1900 &amp; "-" &amp; FLOOR(Table1[[#This Row],[year]]-1890,10)+1900</f>
        <v>1990-2000</v>
      </c>
      <c r="T2924" s="14" t="s">
        <v>21835</v>
      </c>
      <c r="AB2924" s="14"/>
    </row>
    <row r="2925" spans="1:28" hidden="1" x14ac:dyDescent="0.3">
      <c r="A2925" t="s">
        <v>9068</v>
      </c>
      <c r="B2925" t="s">
        <v>16</v>
      </c>
      <c r="C2925" t="s">
        <v>41</v>
      </c>
      <c r="D2925">
        <v>1996</v>
      </c>
      <c r="E2925" t="s">
        <v>9012</v>
      </c>
      <c r="F2925">
        <v>8</v>
      </c>
      <c r="G2925">
        <v>39000</v>
      </c>
      <c r="H2925" t="s">
        <v>4816</v>
      </c>
      <c r="I2925" t="s">
        <v>4816</v>
      </c>
      <c r="J2925" t="s">
        <v>9069</v>
      </c>
      <c r="K2925" t="s">
        <v>22</v>
      </c>
      <c r="L2925">
        <v>4500000</v>
      </c>
      <c r="M2925">
        <v>13417292</v>
      </c>
      <c r="N2925" t="s">
        <v>1965</v>
      </c>
      <c r="O2925">
        <v>136</v>
      </c>
      <c r="P2925" t="str">
        <f>IF(Table1[[#This Row],[score]]&gt;=8.5,"High",IF(Table1[[#This Row],[score]]&gt;=7,"Medium","Low"))</f>
        <v>Medium</v>
      </c>
      <c r="Q2925" s="5">
        <f>Table1[[#This Row],[gross]]-Table1[[#This Row],[budget]]</f>
        <v>8917292</v>
      </c>
      <c r="R2925" s="5" t="str">
        <f>IF(Table1[[#This Row],[Profit]]&gt;0,"Profit","Loss")</f>
        <v>Profit</v>
      </c>
      <c r="S2925" s="6" t="str">
        <f>FLOOR(Table1[[#This Row],[year]]-1900,10)+1900 &amp; "-" &amp; FLOOR(Table1[[#This Row],[year]]-1890,10)+1900</f>
        <v>1990-2000</v>
      </c>
      <c r="T2925" s="14" t="s">
        <v>21835</v>
      </c>
      <c r="AB2925" s="14"/>
    </row>
    <row r="2926" spans="1:28" hidden="1" x14ac:dyDescent="0.3">
      <c r="A2926" t="s">
        <v>9238</v>
      </c>
      <c r="B2926" t="s">
        <v>1974</v>
      </c>
      <c r="C2926" t="s">
        <v>17</v>
      </c>
      <c r="D2926">
        <v>1996</v>
      </c>
      <c r="E2926" t="s">
        <v>9239</v>
      </c>
      <c r="F2926">
        <v>6.7</v>
      </c>
      <c r="G2926">
        <v>10000</v>
      </c>
      <c r="H2926" t="s">
        <v>2043</v>
      </c>
      <c r="I2926" t="s">
        <v>7570</v>
      </c>
      <c r="J2926" t="s">
        <v>4417</v>
      </c>
      <c r="K2926" t="s">
        <v>30</v>
      </c>
      <c r="L2926">
        <v>36000000</v>
      </c>
      <c r="M2926">
        <v>13323144</v>
      </c>
      <c r="N2926" t="s">
        <v>5059</v>
      </c>
      <c r="O2926">
        <v>130</v>
      </c>
      <c r="P2926" t="str">
        <f>IF(Table1[[#This Row],[score]]&gt;=8.5,"High",IF(Table1[[#This Row],[score]]&gt;=7,"Medium","Low"))</f>
        <v>Low</v>
      </c>
      <c r="Q2926" s="5">
        <f>Table1[[#This Row],[gross]]-Table1[[#This Row],[budget]]</f>
        <v>-22676856</v>
      </c>
      <c r="R2926" s="5" t="str">
        <f>IF(Table1[[#This Row],[Profit]]&gt;0,"Profit","Loss")</f>
        <v>Loss</v>
      </c>
      <c r="S2926" s="6" t="str">
        <f>FLOOR(Table1[[#This Row],[year]]-1900,10)+1900 &amp; "-" &amp; FLOOR(Table1[[#This Row],[year]]-1890,10)+1900</f>
        <v>1990-2000</v>
      </c>
      <c r="T2926" s="14" t="s">
        <v>21835</v>
      </c>
      <c r="AB2926" s="14"/>
    </row>
    <row r="2927" spans="1:28" hidden="1" x14ac:dyDescent="0.3">
      <c r="A2927" t="s">
        <v>9380</v>
      </c>
      <c r="B2927" t="s">
        <v>1974</v>
      </c>
      <c r="C2927" t="s">
        <v>41</v>
      </c>
      <c r="D2927">
        <v>1996</v>
      </c>
      <c r="E2927" t="s">
        <v>9010</v>
      </c>
      <c r="F2927">
        <v>6.1</v>
      </c>
      <c r="G2927">
        <v>7800</v>
      </c>
      <c r="H2927" t="s">
        <v>4449</v>
      </c>
      <c r="I2927" t="s">
        <v>9381</v>
      </c>
      <c r="J2927" t="s">
        <v>3498</v>
      </c>
      <c r="K2927" t="s">
        <v>30</v>
      </c>
      <c r="L2927">
        <f>20500000</f>
        <v>20500000</v>
      </c>
      <c r="M2927">
        <v>12844057</v>
      </c>
      <c r="N2927" t="s">
        <v>5666</v>
      </c>
      <c r="O2927">
        <v>114</v>
      </c>
      <c r="P2927" t="str">
        <f>IF(Table1[[#This Row],[score]]&gt;=8.5,"High",IF(Table1[[#This Row],[score]]&gt;=7,"Medium","Low"))</f>
        <v>Low</v>
      </c>
      <c r="Q2927" s="5">
        <f>Table1[[#This Row],[gross]]-Table1[[#This Row],[budget]]</f>
        <v>-7655943</v>
      </c>
      <c r="R2927" s="5" t="str">
        <f>IF(Table1[[#This Row],[Profit]]&gt;0,"Profit","Loss")</f>
        <v>Loss</v>
      </c>
      <c r="S2927" s="6" t="str">
        <f>FLOOR(Table1[[#This Row],[year]]-1900,10)+1900 &amp; "-" &amp; FLOOR(Table1[[#This Row],[year]]-1890,10)+1900</f>
        <v>1990-2000</v>
      </c>
      <c r="T2927" s="14" t="s">
        <v>21835</v>
      </c>
      <c r="AB2927" s="14"/>
    </row>
    <row r="2928" spans="1:28" hidden="1" x14ac:dyDescent="0.3">
      <c r="A2928" t="s">
        <v>9394</v>
      </c>
      <c r="B2928" t="s">
        <v>1974</v>
      </c>
      <c r="C2928" t="s">
        <v>41</v>
      </c>
      <c r="D2928">
        <v>1996</v>
      </c>
      <c r="E2928" t="s">
        <v>8925</v>
      </c>
      <c r="F2928">
        <v>3.8</v>
      </c>
      <c r="G2928">
        <v>4800</v>
      </c>
      <c r="H2928" t="s">
        <v>2061</v>
      </c>
      <c r="I2928" t="s">
        <v>5025</v>
      </c>
      <c r="J2928" t="s">
        <v>9395</v>
      </c>
      <c r="K2928" t="s">
        <v>30</v>
      </c>
      <c r="L2928">
        <f>20500000</f>
        <v>20500000</v>
      </c>
      <c r="M2928">
        <v>12825141</v>
      </c>
      <c r="N2928" t="s">
        <v>9396</v>
      </c>
      <c r="O2928">
        <v>96</v>
      </c>
      <c r="P2928" t="str">
        <f>IF(Table1[[#This Row],[score]]&gt;=8.5,"High",IF(Table1[[#This Row],[score]]&gt;=7,"Medium","Low"))</f>
        <v>Low</v>
      </c>
      <c r="Q2928" s="5">
        <f>Table1[[#This Row],[gross]]-Table1[[#This Row],[budget]]</f>
        <v>-7674859</v>
      </c>
      <c r="R2928" s="5" t="str">
        <f>IF(Table1[[#This Row],[Profit]]&gt;0,"Profit","Loss")</f>
        <v>Loss</v>
      </c>
      <c r="S2928" s="6" t="str">
        <f>FLOOR(Table1[[#This Row],[year]]-1900,10)+1900 &amp; "-" &amp; FLOOR(Table1[[#This Row],[year]]-1890,10)+1900</f>
        <v>1990-2000</v>
      </c>
      <c r="T2928" s="14" t="s">
        <v>21835</v>
      </c>
      <c r="AB2928" s="14"/>
    </row>
    <row r="2929" spans="1:28" hidden="1" x14ac:dyDescent="0.3">
      <c r="A2929" t="s">
        <v>9161</v>
      </c>
      <c r="B2929" t="s">
        <v>1974</v>
      </c>
      <c r="C2929" t="s">
        <v>17</v>
      </c>
      <c r="D2929">
        <v>1996</v>
      </c>
      <c r="E2929" t="s">
        <v>9012</v>
      </c>
      <c r="F2929">
        <v>6.7</v>
      </c>
      <c r="G2929">
        <v>26000</v>
      </c>
      <c r="H2929" t="s">
        <v>9162</v>
      </c>
      <c r="I2929" t="s">
        <v>9163</v>
      </c>
      <c r="J2929" t="s">
        <v>735</v>
      </c>
      <c r="K2929" t="s">
        <v>30</v>
      </c>
      <c r="L2929">
        <v>23000000</v>
      </c>
      <c r="M2929">
        <v>12803305</v>
      </c>
      <c r="N2929" t="s">
        <v>9164</v>
      </c>
      <c r="O2929">
        <v>98</v>
      </c>
      <c r="P2929" t="str">
        <f>IF(Table1[[#This Row],[score]]&gt;=8.5,"High",IF(Table1[[#This Row],[score]]&gt;=7,"Medium","Low"))</f>
        <v>Low</v>
      </c>
      <c r="Q2929" s="5">
        <f>Table1[[#This Row],[gross]]-Table1[[#This Row],[budget]]</f>
        <v>-10196695</v>
      </c>
      <c r="R2929" s="5" t="str">
        <f>IF(Table1[[#This Row],[Profit]]&gt;0,"Profit","Loss")</f>
        <v>Loss</v>
      </c>
      <c r="S2929" s="6" t="str">
        <f>FLOOR(Table1[[#This Row],[year]]-1900,10)+1900 &amp; "-" &amp; FLOOR(Table1[[#This Row],[year]]-1890,10)+1900</f>
        <v>1990-2000</v>
      </c>
      <c r="T2929" s="14" t="s">
        <v>21835</v>
      </c>
      <c r="AB2929" s="14"/>
    </row>
    <row r="2930" spans="1:28" hidden="1" x14ac:dyDescent="0.3">
      <c r="A2930" t="s">
        <v>9352</v>
      </c>
      <c r="B2930" t="s">
        <v>1974</v>
      </c>
      <c r="C2930" t="s">
        <v>41</v>
      </c>
      <c r="D2930">
        <v>1996</v>
      </c>
      <c r="E2930" t="s">
        <v>9018</v>
      </c>
      <c r="F2930">
        <v>5.9</v>
      </c>
      <c r="G2930">
        <v>4300</v>
      </c>
      <c r="H2930" t="s">
        <v>5063</v>
      </c>
      <c r="I2930" t="s">
        <v>1527</v>
      </c>
      <c r="J2930" t="s">
        <v>440</v>
      </c>
      <c r="K2930" t="s">
        <v>30</v>
      </c>
      <c r="L2930">
        <f>20500000</f>
        <v>20500000</v>
      </c>
      <c r="M2930">
        <v>12767815</v>
      </c>
      <c r="N2930" t="s">
        <v>8856</v>
      </c>
      <c r="O2930">
        <v>129</v>
      </c>
      <c r="P2930" t="str">
        <f>IF(Table1[[#This Row],[score]]&gt;=8.5,"High",IF(Table1[[#This Row],[score]]&gt;=7,"Medium","Low"))</f>
        <v>Low</v>
      </c>
      <c r="Q2930" s="5">
        <f>Table1[[#This Row],[gross]]-Table1[[#This Row],[budget]]</f>
        <v>-7732185</v>
      </c>
      <c r="R2930" s="5" t="str">
        <f>IF(Table1[[#This Row],[Profit]]&gt;0,"Profit","Loss")</f>
        <v>Loss</v>
      </c>
      <c r="S2930" s="6" t="str">
        <f>FLOOR(Table1[[#This Row],[year]]-1900,10)+1900 &amp; "-" &amp; FLOOR(Table1[[#This Row],[year]]-1890,10)+1900</f>
        <v>1990-2000</v>
      </c>
      <c r="T2930" s="14" t="s">
        <v>21835</v>
      </c>
      <c r="AB2930" s="14"/>
    </row>
    <row r="2931" spans="1:28" hidden="1" x14ac:dyDescent="0.3">
      <c r="A2931" t="s">
        <v>9133</v>
      </c>
      <c r="B2931" t="s">
        <v>16</v>
      </c>
      <c r="C2931" t="s">
        <v>17</v>
      </c>
      <c r="D2931">
        <v>1996</v>
      </c>
      <c r="E2931" t="s">
        <v>8888</v>
      </c>
      <c r="F2931">
        <v>7.4</v>
      </c>
      <c r="G2931">
        <v>28000</v>
      </c>
      <c r="H2931" t="s">
        <v>1831</v>
      </c>
      <c r="I2931" t="s">
        <v>1831</v>
      </c>
      <c r="J2931" t="s">
        <v>4111</v>
      </c>
      <c r="K2931" t="s">
        <v>30</v>
      </c>
      <c r="L2931">
        <v>5000000</v>
      </c>
      <c r="M2931">
        <v>12408986</v>
      </c>
      <c r="N2931" t="s">
        <v>31</v>
      </c>
      <c r="O2931">
        <v>135</v>
      </c>
      <c r="P2931" t="str">
        <f>IF(Table1[[#This Row],[score]]&gt;=8.5,"High",IF(Table1[[#This Row],[score]]&gt;=7,"Medium","Low"))</f>
        <v>Medium</v>
      </c>
      <c r="Q2931" s="5">
        <f>Table1[[#This Row],[gross]]-Table1[[#This Row],[budget]]</f>
        <v>7408986</v>
      </c>
      <c r="R2931" s="5" t="str">
        <f>IF(Table1[[#This Row],[Profit]]&gt;0,"Profit","Loss")</f>
        <v>Profit</v>
      </c>
      <c r="S2931" s="6" t="str">
        <f>FLOOR(Table1[[#This Row],[year]]-1900,10)+1900 &amp; "-" &amp; FLOOR(Table1[[#This Row],[year]]-1890,10)+1900</f>
        <v>1990-2000</v>
      </c>
      <c r="T2931" s="14" t="s">
        <v>21835</v>
      </c>
      <c r="AB2931" s="14"/>
    </row>
    <row r="2932" spans="1:28" hidden="1" x14ac:dyDescent="0.3">
      <c r="A2932" t="s">
        <v>9324</v>
      </c>
      <c r="B2932" t="s">
        <v>16</v>
      </c>
      <c r="C2932" t="s">
        <v>17</v>
      </c>
      <c r="D2932">
        <v>1996</v>
      </c>
      <c r="E2932" t="s">
        <v>8456</v>
      </c>
      <c r="F2932">
        <v>5.8</v>
      </c>
      <c r="G2932">
        <v>14000</v>
      </c>
      <c r="H2932" t="s">
        <v>2177</v>
      </c>
      <c r="I2932" t="s">
        <v>9325</v>
      </c>
      <c r="J2932" t="s">
        <v>6221</v>
      </c>
      <c r="K2932" t="s">
        <v>30</v>
      </c>
      <c r="L2932">
        <v>47000000</v>
      </c>
      <c r="M2932">
        <v>12379402</v>
      </c>
      <c r="N2932" t="s">
        <v>9326</v>
      </c>
      <c r="O2932">
        <v>108</v>
      </c>
      <c r="P2932" t="str">
        <f>IF(Table1[[#This Row],[score]]&gt;=8.5,"High",IF(Table1[[#This Row],[score]]&gt;=7,"Medium","Low"))</f>
        <v>Low</v>
      </c>
      <c r="Q2932" s="5">
        <f>Table1[[#This Row],[gross]]-Table1[[#This Row],[budget]]</f>
        <v>-34620598</v>
      </c>
      <c r="R2932" s="5" t="str">
        <f>IF(Table1[[#This Row],[Profit]]&gt;0,"Profit","Loss")</f>
        <v>Loss</v>
      </c>
      <c r="S2932" s="6" t="str">
        <f>FLOOR(Table1[[#This Row],[year]]-1900,10)+1900 &amp; "-" &amp; FLOOR(Table1[[#This Row],[year]]-1890,10)+1900</f>
        <v>1990-2000</v>
      </c>
      <c r="T2932" s="14" t="s">
        <v>21835</v>
      </c>
      <c r="AB2932" s="14"/>
    </row>
    <row r="2933" spans="1:28" hidden="1" x14ac:dyDescent="0.3">
      <c r="A2933" t="s">
        <v>9019</v>
      </c>
      <c r="B2933" t="s">
        <v>16</v>
      </c>
      <c r="C2933" t="s">
        <v>17</v>
      </c>
      <c r="D2933">
        <v>1996</v>
      </c>
      <c r="E2933" t="s">
        <v>9020</v>
      </c>
      <c r="F2933">
        <v>7.3</v>
      </c>
      <c r="G2933">
        <v>18000</v>
      </c>
      <c r="H2933" t="s">
        <v>9021</v>
      </c>
      <c r="I2933" t="s">
        <v>9022</v>
      </c>
      <c r="J2933" t="s">
        <v>9023</v>
      </c>
      <c r="K2933" t="s">
        <v>30</v>
      </c>
      <c r="L2933">
        <v>4100000</v>
      </c>
      <c r="M2933">
        <v>12008376</v>
      </c>
      <c r="N2933" t="s">
        <v>8856</v>
      </c>
      <c r="O2933">
        <v>109</v>
      </c>
      <c r="P2933" t="str">
        <f>IF(Table1[[#This Row],[score]]&gt;=8.5,"High",IF(Table1[[#This Row],[score]]&gt;=7,"Medium","Low"))</f>
        <v>Medium</v>
      </c>
      <c r="Q2933" s="5">
        <f>Table1[[#This Row],[gross]]-Table1[[#This Row],[budget]]</f>
        <v>7908376</v>
      </c>
      <c r="R2933" s="5" t="str">
        <f>IF(Table1[[#This Row],[Profit]]&gt;0,"Profit","Loss")</f>
        <v>Profit</v>
      </c>
      <c r="S2933" s="6" t="str">
        <f>FLOOR(Table1[[#This Row],[year]]-1900,10)+1900 &amp; "-" &amp; FLOOR(Table1[[#This Row],[year]]-1890,10)+1900</f>
        <v>1990-2000</v>
      </c>
      <c r="T2933" s="14" t="s">
        <v>21835</v>
      </c>
      <c r="AB2933" s="14"/>
    </row>
    <row r="2934" spans="1:28" hidden="1" x14ac:dyDescent="0.3">
      <c r="A2934" t="s">
        <v>9375</v>
      </c>
      <c r="B2934" t="s">
        <v>33</v>
      </c>
      <c r="C2934" t="s">
        <v>25</v>
      </c>
      <c r="D2934">
        <v>1996</v>
      </c>
      <c r="E2934" t="s">
        <v>9168</v>
      </c>
      <c r="F2934">
        <v>5.8</v>
      </c>
      <c r="G2934">
        <v>5200</v>
      </c>
      <c r="H2934" t="s">
        <v>7548</v>
      </c>
      <c r="I2934" t="s">
        <v>9376</v>
      </c>
      <c r="J2934" t="s">
        <v>8239</v>
      </c>
      <c r="K2934" t="s">
        <v>30</v>
      </c>
      <c r="L2934">
        <v>23000000</v>
      </c>
      <c r="M2934">
        <v>11829959</v>
      </c>
      <c r="N2934" t="s">
        <v>5059</v>
      </c>
      <c r="O2934">
        <v>109</v>
      </c>
      <c r="P2934" t="str">
        <f>IF(Table1[[#This Row],[score]]&gt;=8.5,"High",IF(Table1[[#This Row],[score]]&gt;=7,"Medium","Low"))</f>
        <v>Low</v>
      </c>
      <c r="Q2934" s="5">
        <f>Table1[[#This Row],[gross]]-Table1[[#This Row],[budget]]</f>
        <v>-11170041</v>
      </c>
      <c r="R2934" s="5" t="str">
        <f>IF(Table1[[#This Row],[Profit]]&gt;0,"Profit","Loss")</f>
        <v>Loss</v>
      </c>
      <c r="S2934" s="6" t="str">
        <f>FLOOR(Table1[[#This Row],[year]]-1900,10)+1900 &amp; "-" &amp; FLOOR(Table1[[#This Row],[year]]-1890,10)+1900</f>
        <v>1990-2000</v>
      </c>
      <c r="T2934" s="14" t="s">
        <v>21835</v>
      </c>
      <c r="AB2934" s="14"/>
    </row>
    <row r="2935" spans="1:28" hidden="1" x14ac:dyDescent="0.3">
      <c r="A2935" t="s">
        <v>9117</v>
      </c>
      <c r="B2935" t="s">
        <v>16</v>
      </c>
      <c r="C2935" t="s">
        <v>104</v>
      </c>
      <c r="D2935">
        <v>1996</v>
      </c>
      <c r="E2935" t="s">
        <v>8163</v>
      </c>
      <c r="F2935">
        <v>6.3</v>
      </c>
      <c r="G2935">
        <v>16000</v>
      </c>
      <c r="H2935" t="s">
        <v>7974</v>
      </c>
      <c r="I2935" t="s">
        <v>8628</v>
      </c>
      <c r="J2935" t="s">
        <v>1012</v>
      </c>
      <c r="K2935" t="s">
        <v>30</v>
      </c>
      <c r="L2935">
        <v>29000000</v>
      </c>
      <c r="M2935">
        <v>11526099</v>
      </c>
      <c r="N2935" t="s">
        <v>6151</v>
      </c>
      <c r="O2935">
        <v>107</v>
      </c>
      <c r="P2935" t="str">
        <f>IF(Table1[[#This Row],[score]]&gt;=8.5,"High",IF(Table1[[#This Row],[score]]&gt;=7,"Medium","Low"))</f>
        <v>Low</v>
      </c>
      <c r="Q2935" s="5">
        <f>Table1[[#This Row],[gross]]-Table1[[#This Row],[budget]]</f>
        <v>-17473901</v>
      </c>
      <c r="R2935" s="5" t="str">
        <f>IF(Table1[[#This Row],[Profit]]&gt;0,"Profit","Loss")</f>
        <v>Loss</v>
      </c>
      <c r="S2935" s="6" t="str">
        <f>FLOOR(Table1[[#This Row],[year]]-1900,10)+1900 &amp; "-" &amp; FLOOR(Table1[[#This Row],[year]]-1890,10)+1900</f>
        <v>1990-2000</v>
      </c>
      <c r="T2935" s="14" t="s">
        <v>21835</v>
      </c>
      <c r="AB2935" s="14"/>
    </row>
    <row r="2936" spans="1:28" hidden="1" x14ac:dyDescent="0.3">
      <c r="A2936" t="s">
        <v>9134</v>
      </c>
      <c r="B2936" t="s">
        <v>16</v>
      </c>
      <c r="C2936" t="s">
        <v>63</v>
      </c>
      <c r="D2936">
        <v>1996</v>
      </c>
      <c r="E2936" t="s">
        <v>9010</v>
      </c>
      <c r="F2936">
        <v>7.2</v>
      </c>
      <c r="G2936">
        <v>30000</v>
      </c>
      <c r="H2936" t="s">
        <v>2215</v>
      </c>
      <c r="I2936" t="s">
        <v>2215</v>
      </c>
      <c r="J2936" t="s">
        <v>5655</v>
      </c>
      <c r="K2936" t="s">
        <v>22</v>
      </c>
      <c r="L2936">
        <v>25000000</v>
      </c>
      <c r="M2936">
        <v>11135803</v>
      </c>
      <c r="N2936" t="s">
        <v>23</v>
      </c>
      <c r="O2936">
        <v>133</v>
      </c>
      <c r="P2936" t="str">
        <f>IF(Table1[[#This Row],[score]]&gt;=8.5,"High",IF(Table1[[#This Row],[score]]&gt;=7,"Medium","Low"))</f>
        <v>Medium</v>
      </c>
      <c r="Q2936" s="5">
        <f>Table1[[#This Row],[gross]]-Table1[[#This Row],[budget]]</f>
        <v>-13864197</v>
      </c>
      <c r="R2936" s="5" t="str">
        <f>IF(Table1[[#This Row],[Profit]]&gt;0,"Profit","Loss")</f>
        <v>Loss</v>
      </c>
      <c r="S2936" s="6" t="str">
        <f>FLOOR(Table1[[#This Row],[year]]-1900,10)+1900 &amp; "-" &amp; FLOOR(Table1[[#This Row],[year]]-1890,10)+1900</f>
        <v>1990-2000</v>
      </c>
      <c r="T2936" s="14" t="s">
        <v>21835</v>
      </c>
      <c r="AB2936" s="14"/>
    </row>
    <row r="2937" spans="1:28" hidden="1" x14ac:dyDescent="0.3">
      <c r="A2937" t="s">
        <v>9100</v>
      </c>
      <c r="B2937" t="s">
        <v>16</v>
      </c>
      <c r="C2937" t="s">
        <v>41</v>
      </c>
      <c r="D2937">
        <v>1996</v>
      </c>
      <c r="E2937" t="s">
        <v>9101</v>
      </c>
      <c r="F2937">
        <v>6.5</v>
      </c>
      <c r="G2937">
        <v>19000</v>
      </c>
      <c r="H2937" t="s">
        <v>1688</v>
      </c>
      <c r="I2937" t="s">
        <v>1688</v>
      </c>
      <c r="J2937" t="s">
        <v>9102</v>
      </c>
      <c r="K2937" t="s">
        <v>30</v>
      </c>
      <c r="L2937">
        <f>20500000</f>
        <v>20500000</v>
      </c>
      <c r="M2937">
        <v>11132210</v>
      </c>
      <c r="N2937" t="s">
        <v>8856</v>
      </c>
      <c r="O2937">
        <v>104</v>
      </c>
      <c r="P2937" t="str">
        <f>IF(Table1[[#This Row],[score]]&gt;=8.5,"High",IF(Table1[[#This Row],[score]]&gt;=7,"Medium","Low"))</f>
        <v>Low</v>
      </c>
      <c r="Q2937" s="5">
        <f>Table1[[#This Row],[gross]]-Table1[[#This Row],[budget]]</f>
        <v>-9367790</v>
      </c>
      <c r="R2937" s="5" t="str">
        <f>IF(Table1[[#This Row],[Profit]]&gt;0,"Profit","Loss")</f>
        <v>Loss</v>
      </c>
      <c r="S2937" s="6" t="str">
        <f>FLOOR(Table1[[#This Row],[year]]-1900,10)+1900 &amp; "-" &amp; FLOOR(Table1[[#This Row],[year]]-1890,10)+1900</f>
        <v>1990-2000</v>
      </c>
      <c r="T2937" s="14" t="s">
        <v>21835</v>
      </c>
      <c r="AB2937" s="14"/>
    </row>
    <row r="2938" spans="1:28" hidden="1" x14ac:dyDescent="0.3">
      <c r="A2938" t="s">
        <v>9360</v>
      </c>
      <c r="B2938" t="s">
        <v>16</v>
      </c>
      <c r="C2938" t="s">
        <v>41</v>
      </c>
      <c r="D2938">
        <v>1996</v>
      </c>
      <c r="E2938" t="s">
        <v>9006</v>
      </c>
      <c r="F2938">
        <v>5.2</v>
      </c>
      <c r="G2938">
        <v>5500</v>
      </c>
      <c r="H2938" t="s">
        <v>9361</v>
      </c>
      <c r="I2938" t="s">
        <v>8213</v>
      </c>
      <c r="J2938" t="s">
        <v>8508</v>
      </c>
      <c r="K2938" t="s">
        <v>30</v>
      </c>
      <c r="L2938">
        <f>20500000</f>
        <v>20500000</v>
      </c>
      <c r="M2938">
        <v>10658278</v>
      </c>
      <c r="N2938" t="s">
        <v>4484</v>
      </c>
      <c r="O2938">
        <v>96</v>
      </c>
      <c r="P2938" t="str">
        <f>IF(Table1[[#This Row],[score]]&gt;=8.5,"High",IF(Table1[[#This Row],[score]]&gt;=7,"Medium","Low"))</f>
        <v>Low</v>
      </c>
      <c r="Q2938" s="5">
        <f>Table1[[#This Row],[gross]]-Table1[[#This Row],[budget]]</f>
        <v>-9841722</v>
      </c>
      <c r="R2938" s="5" t="str">
        <f>IF(Table1[[#This Row],[Profit]]&gt;0,"Profit","Loss")</f>
        <v>Loss</v>
      </c>
      <c r="S2938" s="6" t="str">
        <f>FLOOR(Table1[[#This Row],[year]]-1900,10)+1900 &amp; "-" &amp; FLOOR(Table1[[#This Row],[year]]-1890,10)+1900</f>
        <v>1990-2000</v>
      </c>
      <c r="T2938" s="14" t="s">
        <v>21835</v>
      </c>
      <c r="AB2938" s="14"/>
    </row>
    <row r="2939" spans="1:28" hidden="1" x14ac:dyDescent="0.3">
      <c r="A2939" t="s">
        <v>9002</v>
      </c>
      <c r="B2939" t="s">
        <v>16</v>
      </c>
      <c r="C2939" t="s">
        <v>41</v>
      </c>
      <c r="D2939">
        <v>1996</v>
      </c>
      <c r="E2939" t="s">
        <v>8409</v>
      </c>
      <c r="F2939">
        <v>7.1</v>
      </c>
      <c r="G2939">
        <v>32000</v>
      </c>
      <c r="H2939" t="s">
        <v>8211</v>
      </c>
      <c r="I2939" t="s">
        <v>8678</v>
      </c>
      <c r="J2939" t="s">
        <v>1205</v>
      </c>
      <c r="K2939" t="s">
        <v>30</v>
      </c>
      <c r="L2939">
        <f>20500000</f>
        <v>20500000</v>
      </c>
      <c r="M2939">
        <v>10597759</v>
      </c>
      <c r="N2939" t="s">
        <v>3705</v>
      </c>
      <c r="O2939">
        <v>112</v>
      </c>
      <c r="P2939" t="str">
        <f>IF(Table1[[#This Row],[score]]&gt;=8.5,"High",IF(Table1[[#This Row],[score]]&gt;=7,"Medium","Low"))</f>
        <v>Medium</v>
      </c>
      <c r="Q2939" s="5">
        <f>Table1[[#This Row],[gross]]-Table1[[#This Row],[budget]]</f>
        <v>-9902241</v>
      </c>
      <c r="R2939" s="5" t="str">
        <f>IF(Table1[[#This Row],[Profit]]&gt;0,"Profit","Loss")</f>
        <v>Loss</v>
      </c>
      <c r="S2939" s="6" t="str">
        <f>FLOOR(Table1[[#This Row],[year]]-1900,10)+1900 &amp; "-" &amp; FLOOR(Table1[[#This Row],[year]]-1890,10)+1900</f>
        <v>1990-2000</v>
      </c>
      <c r="T2939" s="14" t="s">
        <v>21835</v>
      </c>
      <c r="AB2939" s="14"/>
    </row>
    <row r="2940" spans="1:28" hidden="1" x14ac:dyDescent="0.3">
      <c r="A2940" t="s">
        <v>9044</v>
      </c>
      <c r="B2940" t="s">
        <v>1974</v>
      </c>
      <c r="C2940" t="s">
        <v>25</v>
      </c>
      <c r="D2940">
        <v>1996</v>
      </c>
      <c r="E2940" t="s">
        <v>8518</v>
      </c>
      <c r="F2940">
        <v>6.6</v>
      </c>
      <c r="G2940">
        <v>22000</v>
      </c>
      <c r="H2940" t="s">
        <v>978</v>
      </c>
      <c r="I2940" t="s">
        <v>9045</v>
      </c>
      <c r="J2940" t="s">
        <v>650</v>
      </c>
      <c r="K2940" t="s">
        <v>30</v>
      </c>
      <c r="L2940">
        <v>38000000</v>
      </c>
      <c r="M2940">
        <v>10292300</v>
      </c>
      <c r="N2940" t="s">
        <v>5666</v>
      </c>
      <c r="O2940">
        <v>129</v>
      </c>
      <c r="P2940" t="str">
        <f>IF(Table1[[#This Row],[score]]&gt;=8.5,"High",IF(Table1[[#This Row],[score]]&gt;=7,"Medium","Low"))</f>
        <v>Low</v>
      </c>
      <c r="Q2940" s="5">
        <f>Table1[[#This Row],[gross]]-Table1[[#This Row],[budget]]</f>
        <v>-27707700</v>
      </c>
      <c r="R2940" s="5" t="str">
        <f>IF(Table1[[#This Row],[Profit]]&gt;0,"Profit","Loss")</f>
        <v>Loss</v>
      </c>
      <c r="S2940" s="6" t="str">
        <f>FLOOR(Table1[[#This Row],[year]]-1900,10)+1900 &amp; "-" &amp; FLOOR(Table1[[#This Row],[year]]-1890,10)+1900</f>
        <v>1990-2000</v>
      </c>
      <c r="T2940" s="14" t="s">
        <v>21835</v>
      </c>
      <c r="AB2940" s="14"/>
    </row>
    <row r="2941" spans="1:28" hidden="1" x14ac:dyDescent="0.3">
      <c r="A2941" t="s">
        <v>9301</v>
      </c>
      <c r="B2941" t="s">
        <v>1974</v>
      </c>
      <c r="C2941" t="s">
        <v>41</v>
      </c>
      <c r="D2941">
        <v>1996</v>
      </c>
      <c r="E2941" t="s">
        <v>8501</v>
      </c>
      <c r="F2941">
        <v>7</v>
      </c>
      <c r="G2941">
        <v>3400</v>
      </c>
      <c r="H2941" t="s">
        <v>2405</v>
      </c>
      <c r="I2941" t="s">
        <v>6974</v>
      </c>
      <c r="J2941" t="s">
        <v>917</v>
      </c>
      <c r="K2941" t="s">
        <v>30</v>
      </c>
      <c r="L2941">
        <f>20500000</f>
        <v>20500000</v>
      </c>
      <c r="M2941">
        <v>10125417</v>
      </c>
      <c r="N2941" t="s">
        <v>80</v>
      </c>
      <c r="O2941">
        <v>109</v>
      </c>
      <c r="P2941" t="str">
        <f>IF(Table1[[#This Row],[score]]&gt;=8.5,"High",IF(Table1[[#This Row],[score]]&gt;=7,"Medium","Low"))</f>
        <v>Medium</v>
      </c>
      <c r="Q2941" s="5">
        <f>Table1[[#This Row],[gross]]-Table1[[#This Row],[budget]]</f>
        <v>-10374583</v>
      </c>
      <c r="R2941" s="5" t="str">
        <f>IF(Table1[[#This Row],[Profit]]&gt;0,"Profit","Loss")</f>
        <v>Loss</v>
      </c>
      <c r="S2941" s="6" t="str">
        <f>FLOOR(Table1[[#This Row],[year]]-1900,10)+1900 &amp; "-" &amp; FLOOR(Table1[[#This Row],[year]]-1890,10)+1900</f>
        <v>1990-2000</v>
      </c>
      <c r="T2941" s="14" t="s">
        <v>21835</v>
      </c>
      <c r="AB2941" s="14"/>
    </row>
    <row r="2942" spans="1:28" hidden="1" x14ac:dyDescent="0.3">
      <c r="A2942" t="s">
        <v>9218</v>
      </c>
      <c r="B2942" t="s">
        <v>1974</v>
      </c>
      <c r="C2942" t="s">
        <v>41</v>
      </c>
      <c r="D2942">
        <v>1996</v>
      </c>
      <c r="E2942" t="s">
        <v>9158</v>
      </c>
      <c r="F2942">
        <v>6.2</v>
      </c>
      <c r="G2942">
        <v>7100</v>
      </c>
      <c r="H2942" t="s">
        <v>1225</v>
      </c>
      <c r="I2942" t="s">
        <v>9219</v>
      </c>
      <c r="J2942" t="s">
        <v>440</v>
      </c>
      <c r="K2942" t="s">
        <v>30</v>
      </c>
      <c r="L2942">
        <v>25000000</v>
      </c>
      <c r="M2942">
        <v>10082005</v>
      </c>
      <c r="N2942" t="s">
        <v>2075</v>
      </c>
      <c r="O2942">
        <v>105</v>
      </c>
      <c r="P2942" t="str">
        <f>IF(Table1[[#This Row],[score]]&gt;=8.5,"High",IF(Table1[[#This Row],[score]]&gt;=7,"Medium","Low"))</f>
        <v>Low</v>
      </c>
      <c r="Q2942" s="5">
        <f>Table1[[#This Row],[gross]]-Table1[[#This Row],[budget]]</f>
        <v>-14917995</v>
      </c>
      <c r="R2942" s="5" t="str">
        <f>IF(Table1[[#This Row],[Profit]]&gt;0,"Profit","Loss")</f>
        <v>Loss</v>
      </c>
      <c r="S2942" s="6" t="str">
        <f>FLOOR(Table1[[#This Row],[year]]-1900,10)+1900 &amp; "-" &amp; FLOOR(Table1[[#This Row],[year]]-1890,10)+1900</f>
        <v>1990-2000</v>
      </c>
      <c r="T2942" s="14" t="s">
        <v>21835</v>
      </c>
      <c r="AB2942" s="14"/>
    </row>
    <row r="2943" spans="1:28" hidden="1" x14ac:dyDescent="0.3">
      <c r="A2943" t="s">
        <v>9317</v>
      </c>
      <c r="B2943" t="s">
        <v>16</v>
      </c>
      <c r="C2943" t="s">
        <v>104</v>
      </c>
      <c r="D2943">
        <v>1996</v>
      </c>
      <c r="E2943" t="s">
        <v>9318</v>
      </c>
      <c r="F2943">
        <v>6.6</v>
      </c>
      <c r="G2943">
        <v>6900</v>
      </c>
      <c r="H2943" t="s">
        <v>404</v>
      </c>
      <c r="I2943" t="s">
        <v>2755</v>
      </c>
      <c r="J2943" t="s">
        <v>6992</v>
      </c>
      <c r="K2943" t="s">
        <v>30</v>
      </c>
      <c r="L2943">
        <f>20500000</f>
        <v>20500000</v>
      </c>
      <c r="M2943">
        <v>9889670</v>
      </c>
      <c r="N2943" t="s">
        <v>44</v>
      </c>
      <c r="O2943">
        <v>113</v>
      </c>
      <c r="P2943" t="str">
        <f>IF(Table1[[#This Row],[score]]&gt;=8.5,"High",IF(Table1[[#This Row],[score]]&gt;=7,"Medium","Low"))</f>
        <v>Low</v>
      </c>
      <c r="Q2943" s="5">
        <f>Table1[[#This Row],[gross]]-Table1[[#This Row],[budget]]</f>
        <v>-10610330</v>
      </c>
      <c r="R2943" s="5" t="str">
        <f>IF(Table1[[#This Row],[Profit]]&gt;0,"Profit","Loss")</f>
        <v>Loss</v>
      </c>
      <c r="S2943" s="6" t="str">
        <f>FLOOR(Table1[[#This Row],[year]]-1900,10)+1900 &amp; "-" &amp; FLOOR(Table1[[#This Row],[year]]-1890,10)+1900</f>
        <v>1990-2000</v>
      </c>
      <c r="T2943" s="14" t="s">
        <v>21835</v>
      </c>
      <c r="AB2943" s="14"/>
    </row>
    <row r="2944" spans="1:28" hidden="1" x14ac:dyDescent="0.3">
      <c r="A2944" t="s">
        <v>9258</v>
      </c>
      <c r="B2944" t="s">
        <v>33</v>
      </c>
      <c r="C2944" t="s">
        <v>25</v>
      </c>
      <c r="D2944">
        <v>1996</v>
      </c>
      <c r="E2944" t="s">
        <v>9006</v>
      </c>
      <c r="F2944">
        <v>5.4</v>
      </c>
      <c r="G2944">
        <v>12000</v>
      </c>
      <c r="H2944" t="s">
        <v>4828</v>
      </c>
      <c r="I2944" t="s">
        <v>9259</v>
      </c>
      <c r="J2944" t="s">
        <v>9260</v>
      </c>
      <c r="K2944" t="s">
        <v>30</v>
      </c>
      <c r="L2944">
        <f>20500000</f>
        <v>20500000</v>
      </c>
      <c r="M2944">
        <v>9871065</v>
      </c>
      <c r="N2944" t="s">
        <v>9261</v>
      </c>
      <c r="O2944">
        <v>88</v>
      </c>
      <c r="P2944" t="str">
        <f>IF(Table1[[#This Row],[score]]&gt;=8.5,"High",IF(Table1[[#This Row],[score]]&gt;=7,"Medium","Low"))</f>
        <v>Low</v>
      </c>
      <c r="Q2944" s="5">
        <f>Table1[[#This Row],[gross]]-Table1[[#This Row],[budget]]</f>
        <v>-10628935</v>
      </c>
      <c r="R2944" s="5" t="str">
        <f>IF(Table1[[#This Row],[Profit]]&gt;0,"Profit","Loss")</f>
        <v>Loss</v>
      </c>
      <c r="S2944" s="6" t="str">
        <f>FLOOR(Table1[[#This Row],[year]]-1900,10)+1900 &amp; "-" &amp; FLOOR(Table1[[#This Row],[year]]-1890,10)+1900</f>
        <v>1990-2000</v>
      </c>
      <c r="T2944" s="14" t="s">
        <v>21835</v>
      </c>
      <c r="AB2944" s="14"/>
    </row>
    <row r="2945" spans="1:28" hidden="1" x14ac:dyDescent="0.3">
      <c r="A2945" t="s">
        <v>9169</v>
      </c>
      <c r="B2945" t="s">
        <v>16</v>
      </c>
      <c r="C2945" t="s">
        <v>41</v>
      </c>
      <c r="D2945">
        <v>1996</v>
      </c>
      <c r="E2945" t="s">
        <v>9170</v>
      </c>
      <c r="F2945">
        <v>6.7</v>
      </c>
      <c r="G2945">
        <v>36000</v>
      </c>
      <c r="H2945" t="s">
        <v>289</v>
      </c>
      <c r="I2945" t="s">
        <v>289</v>
      </c>
      <c r="J2945" t="s">
        <v>289</v>
      </c>
      <c r="K2945" t="s">
        <v>30</v>
      </c>
      <c r="L2945">
        <v>20000000</v>
      </c>
      <c r="M2945">
        <v>9759200</v>
      </c>
      <c r="N2945" t="s">
        <v>3705</v>
      </c>
      <c r="O2945">
        <v>101</v>
      </c>
      <c r="P2945" t="str">
        <f>IF(Table1[[#This Row],[score]]&gt;=8.5,"High",IF(Table1[[#This Row],[score]]&gt;=7,"Medium","Low"))</f>
        <v>Low</v>
      </c>
      <c r="Q2945" s="5">
        <f>Table1[[#This Row],[gross]]-Table1[[#This Row],[budget]]</f>
        <v>-10240800</v>
      </c>
      <c r="R2945" s="5" t="str">
        <f>IF(Table1[[#This Row],[Profit]]&gt;0,"Profit","Loss")</f>
        <v>Loss</v>
      </c>
      <c r="S2945" s="6" t="str">
        <f>FLOOR(Table1[[#This Row],[year]]-1900,10)+1900 &amp; "-" &amp; FLOOR(Table1[[#This Row],[year]]-1890,10)+1900</f>
        <v>1990-2000</v>
      </c>
      <c r="T2945" s="14" t="s">
        <v>21835</v>
      </c>
      <c r="AB2945" s="14"/>
    </row>
    <row r="2946" spans="1:28" hidden="1" x14ac:dyDescent="0.3">
      <c r="A2946" t="s">
        <v>9121</v>
      </c>
      <c r="B2946" t="s">
        <v>16</v>
      </c>
      <c r="C2946" t="s">
        <v>41</v>
      </c>
      <c r="D2946">
        <v>1996</v>
      </c>
      <c r="E2946" t="s">
        <v>8976</v>
      </c>
      <c r="F2946">
        <v>6</v>
      </c>
      <c r="G2946">
        <v>17000</v>
      </c>
      <c r="H2946" t="s">
        <v>8761</v>
      </c>
      <c r="I2946" t="s">
        <v>8761</v>
      </c>
      <c r="J2946" t="s">
        <v>8761</v>
      </c>
      <c r="K2946" t="s">
        <v>30</v>
      </c>
      <c r="L2946">
        <v>3500000</v>
      </c>
      <c r="M2946">
        <v>9538948</v>
      </c>
      <c r="N2946" t="s">
        <v>8353</v>
      </c>
      <c r="O2946">
        <v>96</v>
      </c>
      <c r="P2946" t="str">
        <f>IF(Table1[[#This Row],[score]]&gt;=8.5,"High",IF(Table1[[#This Row],[score]]&gt;=7,"Medium","Low"))</f>
        <v>Low</v>
      </c>
      <c r="Q2946" s="5">
        <f>Table1[[#This Row],[gross]]-Table1[[#This Row],[budget]]</f>
        <v>6038948</v>
      </c>
      <c r="R2946" s="5" t="str">
        <f>IF(Table1[[#This Row],[Profit]]&gt;0,"Profit","Loss")</f>
        <v>Profit</v>
      </c>
      <c r="S2946" s="6" t="str">
        <f>FLOOR(Table1[[#This Row],[year]]-1900,10)+1900 &amp; "-" &amp; FLOOR(Table1[[#This Row],[year]]-1890,10)+1900</f>
        <v>1990-2000</v>
      </c>
      <c r="T2946" s="14" t="s">
        <v>21835</v>
      </c>
      <c r="AB2946" s="14"/>
    </row>
    <row r="2947" spans="1:28" hidden="1" x14ac:dyDescent="0.3">
      <c r="A2947" t="s">
        <v>9188</v>
      </c>
      <c r="B2947" t="s">
        <v>16</v>
      </c>
      <c r="C2947" t="s">
        <v>52</v>
      </c>
      <c r="D2947">
        <v>1996</v>
      </c>
      <c r="E2947" t="s">
        <v>7874</v>
      </c>
      <c r="F2947">
        <v>5.0999999999999996</v>
      </c>
      <c r="G2947">
        <v>20000</v>
      </c>
      <c r="H2947" t="s">
        <v>3648</v>
      </c>
      <c r="I2947" t="s">
        <v>4601</v>
      </c>
      <c r="J2947" t="s">
        <v>9189</v>
      </c>
      <c r="K2947" t="s">
        <v>30</v>
      </c>
      <c r="L2947">
        <v>4000000</v>
      </c>
      <c r="M2947">
        <v>9336886</v>
      </c>
      <c r="N2947" t="s">
        <v>8904</v>
      </c>
      <c r="O2947">
        <v>85</v>
      </c>
      <c r="P2947" t="str">
        <f>IF(Table1[[#This Row],[score]]&gt;=8.5,"High",IF(Table1[[#This Row],[score]]&gt;=7,"Medium","Low"))</f>
        <v>Low</v>
      </c>
      <c r="Q2947" s="5">
        <f>Table1[[#This Row],[gross]]-Table1[[#This Row],[budget]]</f>
        <v>5336886</v>
      </c>
      <c r="R2947" s="5" t="str">
        <f>IF(Table1[[#This Row],[Profit]]&gt;0,"Profit","Loss")</f>
        <v>Profit</v>
      </c>
      <c r="S2947" s="6" t="str">
        <f>FLOOR(Table1[[#This Row],[year]]-1900,10)+1900 &amp; "-" &amp; FLOOR(Table1[[#This Row],[year]]-1890,10)+1900</f>
        <v>1990-2000</v>
      </c>
      <c r="T2947" s="14" t="s">
        <v>21835</v>
      </c>
      <c r="AB2947" s="14"/>
    </row>
    <row r="2948" spans="1:28" hidden="1" x14ac:dyDescent="0.3">
      <c r="A2948" t="s">
        <v>9417</v>
      </c>
      <c r="B2948" t="s">
        <v>1974</v>
      </c>
      <c r="C2948" t="s">
        <v>41</v>
      </c>
      <c r="D2948">
        <v>1996</v>
      </c>
      <c r="E2948" t="s">
        <v>9158</v>
      </c>
      <c r="F2948">
        <v>5.3</v>
      </c>
      <c r="G2948">
        <v>9600</v>
      </c>
      <c r="H2948" t="s">
        <v>9418</v>
      </c>
      <c r="I2948" t="s">
        <v>8469</v>
      </c>
      <c r="J2948" t="s">
        <v>7030</v>
      </c>
      <c r="K2948" t="s">
        <v>30</v>
      </c>
      <c r="L2948">
        <f>20500000</f>
        <v>20500000</v>
      </c>
      <c r="M2948">
        <v>9255027</v>
      </c>
      <c r="N2948" t="s">
        <v>7918</v>
      </c>
      <c r="O2948">
        <v>91</v>
      </c>
      <c r="P2948" t="str">
        <f>IF(Table1[[#This Row],[score]]&gt;=8.5,"High",IF(Table1[[#This Row],[score]]&gt;=7,"Medium","Low"))</f>
        <v>Low</v>
      </c>
      <c r="Q2948" s="5">
        <f>Table1[[#This Row],[gross]]-Table1[[#This Row],[budget]]</f>
        <v>-11244973</v>
      </c>
      <c r="R2948" s="5" t="str">
        <f>IF(Table1[[#This Row],[Profit]]&gt;0,"Profit","Loss")</f>
        <v>Loss</v>
      </c>
      <c r="S2948" s="6" t="str">
        <f>FLOOR(Table1[[#This Row],[year]]-1900,10)+1900 &amp; "-" &amp; FLOOR(Table1[[#This Row],[year]]-1890,10)+1900</f>
        <v>1990-2000</v>
      </c>
      <c r="T2948" s="14" t="s">
        <v>21835</v>
      </c>
      <c r="AB2948" s="14"/>
    </row>
    <row r="2949" spans="1:28" hidden="1" x14ac:dyDescent="0.3">
      <c r="A2949" t="s">
        <v>9269</v>
      </c>
      <c r="B2949" t="s">
        <v>1974</v>
      </c>
      <c r="C2949" t="s">
        <v>104</v>
      </c>
      <c r="D2949">
        <v>1996</v>
      </c>
      <c r="E2949" t="s">
        <v>8456</v>
      </c>
      <c r="F2949">
        <v>6.1</v>
      </c>
      <c r="G2949">
        <v>8500</v>
      </c>
      <c r="H2949" t="s">
        <v>4013</v>
      </c>
      <c r="I2949" t="s">
        <v>9270</v>
      </c>
      <c r="J2949" t="s">
        <v>735</v>
      </c>
      <c r="K2949" t="s">
        <v>30</v>
      </c>
      <c r="L2949">
        <v>35000000</v>
      </c>
      <c r="M2949">
        <v>8797839</v>
      </c>
      <c r="N2949" t="s">
        <v>7918</v>
      </c>
      <c r="O2949">
        <v>108</v>
      </c>
      <c r="P2949" t="str">
        <f>IF(Table1[[#This Row],[score]]&gt;=8.5,"High",IF(Table1[[#This Row],[score]]&gt;=7,"Medium","Low"))</f>
        <v>Low</v>
      </c>
      <c r="Q2949" s="5">
        <f>Table1[[#This Row],[gross]]-Table1[[#This Row],[budget]]</f>
        <v>-26202161</v>
      </c>
      <c r="R2949" s="5" t="str">
        <f>IF(Table1[[#This Row],[Profit]]&gt;0,"Profit","Loss")</f>
        <v>Loss</v>
      </c>
      <c r="S2949" s="6" t="str">
        <f>FLOOR(Table1[[#This Row],[year]]-1900,10)+1900 &amp; "-" &amp; FLOOR(Table1[[#This Row],[year]]-1890,10)+1900</f>
        <v>1990-2000</v>
      </c>
      <c r="T2949" s="14" t="s">
        <v>21835</v>
      </c>
      <c r="AB2949" s="14"/>
    </row>
    <row r="2950" spans="1:28" hidden="1" x14ac:dyDescent="0.3">
      <c r="A2950" t="s">
        <v>9345</v>
      </c>
      <c r="B2950" t="s">
        <v>337</v>
      </c>
      <c r="C2950" t="s">
        <v>390</v>
      </c>
      <c r="D2950">
        <v>1996</v>
      </c>
      <c r="E2950" t="s">
        <v>8501</v>
      </c>
      <c r="F2950">
        <v>5.5</v>
      </c>
      <c r="G2950">
        <v>5700</v>
      </c>
      <c r="H2950" t="s">
        <v>9346</v>
      </c>
      <c r="I2950" t="s">
        <v>7738</v>
      </c>
      <c r="J2950" t="s">
        <v>3222</v>
      </c>
      <c r="K2950" t="s">
        <v>30</v>
      </c>
      <c r="L2950">
        <f>20500000</f>
        <v>20500000</v>
      </c>
      <c r="M2950">
        <v>8620678</v>
      </c>
      <c r="N2950" t="s">
        <v>9347</v>
      </c>
      <c r="O2950">
        <v>82</v>
      </c>
      <c r="P2950" t="str">
        <f>IF(Table1[[#This Row],[score]]&gt;=8.5,"High",IF(Table1[[#This Row],[score]]&gt;=7,"Medium","Low"))</f>
        <v>Low</v>
      </c>
      <c r="Q2950" s="5">
        <f>Table1[[#This Row],[gross]]-Table1[[#This Row],[budget]]</f>
        <v>-11879322</v>
      </c>
      <c r="R2950" s="5" t="str">
        <f>IF(Table1[[#This Row],[Profit]]&gt;0,"Profit","Loss")</f>
        <v>Loss</v>
      </c>
      <c r="S2950" s="6" t="str">
        <f>FLOOR(Table1[[#This Row],[year]]-1900,10)+1900 &amp; "-" &amp; FLOOR(Table1[[#This Row],[year]]-1890,10)+1900</f>
        <v>1990-2000</v>
      </c>
      <c r="T2950" s="14" t="s">
        <v>21835</v>
      </c>
      <c r="AB2950" s="14"/>
    </row>
    <row r="2951" spans="1:28" hidden="1" x14ac:dyDescent="0.3">
      <c r="A2951" t="s">
        <v>9353</v>
      </c>
      <c r="B2951" t="s">
        <v>33</v>
      </c>
      <c r="C2951" t="s">
        <v>41</v>
      </c>
      <c r="D2951">
        <v>1996</v>
      </c>
      <c r="E2951" t="s">
        <v>8900</v>
      </c>
      <c r="F2951">
        <v>5.6</v>
      </c>
      <c r="G2951">
        <v>6900</v>
      </c>
      <c r="H2951" t="s">
        <v>4098</v>
      </c>
      <c r="I2951" t="s">
        <v>9354</v>
      </c>
      <c r="J2951" t="s">
        <v>534</v>
      </c>
      <c r="K2951" t="s">
        <v>30</v>
      </c>
      <c r="L2951">
        <v>30000000</v>
      </c>
      <c r="M2951">
        <v>8315693</v>
      </c>
      <c r="N2951" t="s">
        <v>9355</v>
      </c>
      <c r="O2951">
        <v>93</v>
      </c>
      <c r="P2951" t="str">
        <f>IF(Table1[[#This Row],[score]]&gt;=8.5,"High",IF(Table1[[#This Row],[score]]&gt;=7,"Medium","Low"))</f>
        <v>Low</v>
      </c>
      <c r="Q2951" s="5">
        <f>Table1[[#This Row],[gross]]-Table1[[#This Row],[budget]]</f>
        <v>-21684307</v>
      </c>
      <c r="R2951" s="5" t="str">
        <f>IF(Table1[[#This Row],[Profit]]&gt;0,"Profit","Loss")</f>
        <v>Loss</v>
      </c>
      <c r="S2951" s="6" t="str">
        <f>FLOOR(Table1[[#This Row],[year]]-1900,10)+1900 &amp; "-" &amp; FLOOR(Table1[[#This Row],[year]]-1890,10)+1900</f>
        <v>1990-2000</v>
      </c>
      <c r="T2951" s="14" t="s">
        <v>21835</v>
      </c>
      <c r="AB2951" s="14"/>
    </row>
    <row r="2952" spans="1:28" hidden="1" x14ac:dyDescent="0.3">
      <c r="A2952" t="s">
        <v>9319</v>
      </c>
      <c r="B2952" t="s">
        <v>16</v>
      </c>
      <c r="C2952" t="s">
        <v>41</v>
      </c>
      <c r="D2952">
        <v>1996</v>
      </c>
      <c r="E2952" t="s">
        <v>8940</v>
      </c>
      <c r="F2952">
        <v>5.5</v>
      </c>
      <c r="G2952">
        <v>8500</v>
      </c>
      <c r="H2952" t="s">
        <v>5731</v>
      </c>
      <c r="I2952" t="s">
        <v>9320</v>
      </c>
      <c r="J2952" t="s">
        <v>9321</v>
      </c>
      <c r="K2952" t="s">
        <v>30</v>
      </c>
      <c r="L2952">
        <f>20500000</f>
        <v>20500000</v>
      </c>
      <c r="M2952">
        <v>8008255</v>
      </c>
      <c r="N2952" t="s">
        <v>9322</v>
      </c>
      <c r="O2952">
        <v>91</v>
      </c>
      <c r="P2952" t="str">
        <f>IF(Table1[[#This Row],[score]]&gt;=8.5,"High",IF(Table1[[#This Row],[score]]&gt;=7,"Medium","Low"))</f>
        <v>Low</v>
      </c>
      <c r="Q2952" s="5">
        <f>Table1[[#This Row],[gross]]-Table1[[#This Row],[budget]]</f>
        <v>-12491745</v>
      </c>
      <c r="R2952" s="5" t="str">
        <f>IF(Table1[[#This Row],[Profit]]&gt;0,"Profit","Loss")</f>
        <v>Loss</v>
      </c>
      <c r="S2952" s="6" t="str">
        <f>FLOOR(Table1[[#This Row],[year]]-1900,10)+1900 &amp; "-" &amp; FLOOR(Table1[[#This Row],[year]]-1890,10)+1900</f>
        <v>1990-2000</v>
      </c>
      <c r="T2952" s="14" t="s">
        <v>21835</v>
      </c>
      <c r="AB2952" s="14"/>
    </row>
    <row r="2953" spans="1:28" hidden="1" x14ac:dyDescent="0.3">
      <c r="A2953" t="s">
        <v>9059</v>
      </c>
      <c r="B2953" t="s">
        <v>1974</v>
      </c>
      <c r="C2953" t="s">
        <v>17</v>
      </c>
      <c r="D2953">
        <v>1996</v>
      </c>
      <c r="E2953" t="s">
        <v>8927</v>
      </c>
      <c r="F2953">
        <v>6.8</v>
      </c>
      <c r="G2953">
        <v>36000</v>
      </c>
      <c r="H2953" t="s">
        <v>8063</v>
      </c>
      <c r="I2953" t="s">
        <v>5876</v>
      </c>
      <c r="J2953" t="s">
        <v>4529</v>
      </c>
      <c r="K2953" t="s">
        <v>30</v>
      </c>
      <c r="L2953">
        <v>25000000</v>
      </c>
      <c r="M2953">
        <v>7343114</v>
      </c>
      <c r="N2953" t="s">
        <v>180</v>
      </c>
      <c r="O2953">
        <v>124</v>
      </c>
      <c r="P2953" t="str">
        <f>IF(Table1[[#This Row],[score]]&gt;=8.5,"High",IF(Table1[[#This Row],[score]]&gt;=7,"Medium","Low"))</f>
        <v>Low</v>
      </c>
      <c r="Q2953" s="5">
        <f>Table1[[#This Row],[gross]]-Table1[[#This Row],[budget]]</f>
        <v>-17656886</v>
      </c>
      <c r="R2953" s="5" t="str">
        <f>IF(Table1[[#This Row],[Profit]]&gt;0,"Profit","Loss")</f>
        <v>Loss</v>
      </c>
      <c r="S2953" s="6" t="str">
        <f>FLOOR(Table1[[#This Row],[year]]-1900,10)+1900 &amp; "-" &amp; FLOOR(Table1[[#This Row],[year]]-1890,10)+1900</f>
        <v>1990-2000</v>
      </c>
      <c r="T2953" s="14" t="s">
        <v>21835</v>
      </c>
      <c r="AB2953" s="14"/>
    </row>
    <row r="2954" spans="1:28" hidden="1" x14ac:dyDescent="0.3">
      <c r="A2954" t="s">
        <v>9290</v>
      </c>
      <c r="B2954" t="s">
        <v>33</v>
      </c>
      <c r="C2954" t="s">
        <v>41</v>
      </c>
      <c r="D2954">
        <v>1996</v>
      </c>
      <c r="E2954" t="s">
        <v>8900</v>
      </c>
      <c r="F2954">
        <v>5.4</v>
      </c>
      <c r="G2954">
        <v>3700</v>
      </c>
      <c r="H2954" t="s">
        <v>1219</v>
      </c>
      <c r="I2954" t="s">
        <v>7811</v>
      </c>
      <c r="J2954" t="s">
        <v>9291</v>
      </c>
      <c r="K2954" t="s">
        <v>30</v>
      </c>
      <c r="L2954">
        <v>22000000</v>
      </c>
      <c r="M2954">
        <v>7138523</v>
      </c>
      <c r="N2954" t="s">
        <v>8856</v>
      </c>
      <c r="O2954">
        <v>112</v>
      </c>
      <c r="P2954" t="str">
        <f>IF(Table1[[#This Row],[score]]&gt;=8.5,"High",IF(Table1[[#This Row],[score]]&gt;=7,"Medium","Low"))</f>
        <v>Low</v>
      </c>
      <c r="Q2954" s="5">
        <f>Table1[[#This Row],[gross]]-Table1[[#This Row],[budget]]</f>
        <v>-14861477</v>
      </c>
      <c r="R2954" s="5" t="str">
        <f>IF(Table1[[#This Row],[Profit]]&gt;0,"Profit","Loss")</f>
        <v>Loss</v>
      </c>
      <c r="S2954" s="6" t="str">
        <f>FLOOR(Table1[[#This Row],[year]]-1900,10)+1900 &amp; "-" &amp; FLOOR(Table1[[#This Row],[year]]-1890,10)+1900</f>
        <v>1990-2000</v>
      </c>
      <c r="T2954" s="14" t="s">
        <v>21835</v>
      </c>
      <c r="AB2954" s="14"/>
    </row>
    <row r="2955" spans="1:28" hidden="1" x14ac:dyDescent="0.3">
      <c r="A2955" t="s">
        <v>9167</v>
      </c>
      <c r="B2955" t="s">
        <v>33</v>
      </c>
      <c r="C2955" t="s">
        <v>41</v>
      </c>
      <c r="D2955">
        <v>1996</v>
      </c>
      <c r="E2955" t="s">
        <v>9168</v>
      </c>
      <c r="F2955">
        <v>5.8</v>
      </c>
      <c r="G2955">
        <v>8200</v>
      </c>
      <c r="H2955" t="s">
        <v>3354</v>
      </c>
      <c r="I2955" t="s">
        <v>7109</v>
      </c>
      <c r="J2955" t="s">
        <v>580</v>
      </c>
      <c r="K2955" t="s">
        <v>30</v>
      </c>
      <c r="L2955">
        <f>20500000</f>
        <v>20500000</v>
      </c>
      <c r="M2955">
        <v>7032782</v>
      </c>
      <c r="N2955" t="s">
        <v>118</v>
      </c>
      <c r="O2955">
        <v>108</v>
      </c>
      <c r="P2955" t="str">
        <f>IF(Table1[[#This Row],[score]]&gt;=8.5,"High",IF(Table1[[#This Row],[score]]&gt;=7,"Medium","Low"))</f>
        <v>Low</v>
      </c>
      <c r="Q2955" s="5">
        <f>Table1[[#This Row],[gross]]-Table1[[#This Row],[budget]]</f>
        <v>-13467218</v>
      </c>
      <c r="R2955" s="5" t="str">
        <f>IF(Table1[[#This Row],[Profit]]&gt;0,"Profit","Loss")</f>
        <v>Loss</v>
      </c>
      <c r="S2955" s="6" t="str">
        <f>FLOOR(Table1[[#This Row],[year]]-1900,10)+1900 &amp; "-" &amp; FLOOR(Table1[[#This Row],[year]]-1890,10)+1900</f>
        <v>1990-2000</v>
      </c>
      <c r="T2955" s="14" t="s">
        <v>21835</v>
      </c>
      <c r="AB2955" s="14"/>
    </row>
    <row r="2956" spans="1:28" hidden="1" x14ac:dyDescent="0.3">
      <c r="A2956" t="s">
        <v>9412</v>
      </c>
      <c r="B2956" t="s">
        <v>16</v>
      </c>
      <c r="C2956" t="s">
        <v>17</v>
      </c>
      <c r="D2956">
        <v>1996</v>
      </c>
      <c r="E2956" t="s">
        <v>8940</v>
      </c>
      <c r="F2956">
        <v>5.7</v>
      </c>
      <c r="G2956">
        <v>4000</v>
      </c>
      <c r="H2956" t="s">
        <v>245</v>
      </c>
      <c r="I2956" t="s">
        <v>9413</v>
      </c>
      <c r="J2956" t="s">
        <v>6594</v>
      </c>
      <c r="K2956" t="s">
        <v>30</v>
      </c>
      <c r="L2956">
        <f>20500000</f>
        <v>20500000</v>
      </c>
      <c r="M2956">
        <v>5939449</v>
      </c>
      <c r="N2956" t="s">
        <v>2067</v>
      </c>
      <c r="O2956">
        <v>103</v>
      </c>
      <c r="P2956" t="str">
        <f>IF(Table1[[#This Row],[score]]&gt;=8.5,"High",IF(Table1[[#This Row],[score]]&gt;=7,"Medium","Low"))</f>
        <v>Low</v>
      </c>
      <c r="Q2956" s="5">
        <f>Table1[[#This Row],[gross]]-Table1[[#This Row],[budget]]</f>
        <v>-14560551</v>
      </c>
      <c r="R2956" s="5" t="str">
        <f>IF(Table1[[#This Row],[Profit]]&gt;0,"Profit","Loss")</f>
        <v>Loss</v>
      </c>
      <c r="S2956" s="6" t="str">
        <f>FLOOR(Table1[[#This Row],[year]]-1900,10)+1900 &amp; "-" &amp; FLOOR(Table1[[#This Row],[year]]-1890,10)+1900</f>
        <v>1990-2000</v>
      </c>
      <c r="T2956" s="14" t="s">
        <v>21835</v>
      </c>
      <c r="AB2956" s="14"/>
    </row>
    <row r="2957" spans="1:28" hidden="1" x14ac:dyDescent="0.3">
      <c r="A2957" t="s">
        <v>9149</v>
      </c>
      <c r="B2957" t="s">
        <v>16</v>
      </c>
      <c r="C2957" t="s">
        <v>41</v>
      </c>
      <c r="D2957">
        <v>1996</v>
      </c>
      <c r="E2957" t="s">
        <v>9084</v>
      </c>
      <c r="F2957">
        <v>5.4</v>
      </c>
      <c r="G2957">
        <v>14000</v>
      </c>
      <c r="H2957" t="s">
        <v>9150</v>
      </c>
      <c r="I2957" t="s">
        <v>9151</v>
      </c>
      <c r="J2957" t="s">
        <v>9152</v>
      </c>
      <c r="K2957" t="s">
        <v>30</v>
      </c>
      <c r="L2957">
        <v>13000000</v>
      </c>
      <c r="M2957">
        <v>5781045</v>
      </c>
      <c r="N2957" t="s">
        <v>9153</v>
      </c>
      <c r="O2957">
        <v>87</v>
      </c>
      <c r="P2957" t="str">
        <f>IF(Table1[[#This Row],[score]]&gt;=8.5,"High",IF(Table1[[#This Row],[score]]&gt;=7,"Medium","Low"))</f>
        <v>Low</v>
      </c>
      <c r="Q2957" s="5">
        <f>Table1[[#This Row],[gross]]-Table1[[#This Row],[budget]]</f>
        <v>-7218955</v>
      </c>
      <c r="R2957" s="5" t="str">
        <f>IF(Table1[[#This Row],[Profit]]&gt;0,"Profit","Loss")</f>
        <v>Loss</v>
      </c>
      <c r="S2957" s="6" t="str">
        <f>FLOOR(Table1[[#This Row],[year]]-1900,10)+1900 &amp; "-" &amp; FLOOR(Table1[[#This Row],[year]]-1890,10)+1900</f>
        <v>1990-2000</v>
      </c>
      <c r="T2957" s="14" t="s">
        <v>21835</v>
      </c>
      <c r="AB2957" s="14"/>
    </row>
    <row r="2958" spans="1:28" hidden="1" x14ac:dyDescent="0.3">
      <c r="A2958" t="s">
        <v>9295</v>
      </c>
      <c r="B2958" t="s">
        <v>1974</v>
      </c>
      <c r="C2958" t="s">
        <v>41</v>
      </c>
      <c r="D2958">
        <v>1996</v>
      </c>
      <c r="E2958" t="s">
        <v>8940</v>
      </c>
      <c r="F2958">
        <v>5</v>
      </c>
      <c r="G2958">
        <v>7700</v>
      </c>
      <c r="H2958" t="s">
        <v>9296</v>
      </c>
      <c r="I2958" t="s">
        <v>9297</v>
      </c>
      <c r="J2958" t="s">
        <v>9298</v>
      </c>
      <c r="K2958" t="s">
        <v>30</v>
      </c>
      <c r="L2958">
        <v>8000000</v>
      </c>
      <c r="M2958">
        <v>5656388</v>
      </c>
      <c r="N2958" t="s">
        <v>3705</v>
      </c>
      <c r="O2958">
        <v>98</v>
      </c>
      <c r="P2958" t="str">
        <f>IF(Table1[[#This Row],[score]]&gt;=8.5,"High",IF(Table1[[#This Row],[score]]&gt;=7,"Medium","Low"))</f>
        <v>Low</v>
      </c>
      <c r="Q2958" s="5">
        <f>Table1[[#This Row],[gross]]-Table1[[#This Row],[budget]]</f>
        <v>-2343612</v>
      </c>
      <c r="R2958" s="5" t="str">
        <f>IF(Table1[[#This Row],[Profit]]&gt;0,"Profit","Loss")</f>
        <v>Loss</v>
      </c>
      <c r="S2958" s="6" t="str">
        <f>FLOOR(Table1[[#This Row],[year]]-1900,10)+1900 &amp; "-" &amp; FLOOR(Table1[[#This Row],[year]]-1890,10)+1900</f>
        <v>1990-2000</v>
      </c>
      <c r="T2958" s="14" t="s">
        <v>21835</v>
      </c>
      <c r="AB2958" s="14"/>
    </row>
    <row r="2959" spans="1:28" hidden="1" x14ac:dyDescent="0.3">
      <c r="A2959" t="s">
        <v>9246</v>
      </c>
      <c r="B2959" t="s">
        <v>33</v>
      </c>
      <c r="C2959" t="s">
        <v>17</v>
      </c>
      <c r="D2959">
        <v>1996</v>
      </c>
      <c r="E2959" t="s">
        <v>8954</v>
      </c>
      <c r="F2959">
        <v>6.8</v>
      </c>
      <c r="G2959">
        <v>9200</v>
      </c>
      <c r="H2959" t="s">
        <v>551</v>
      </c>
      <c r="I2959" t="s">
        <v>9247</v>
      </c>
      <c r="J2959" t="s">
        <v>165</v>
      </c>
      <c r="K2959" t="s">
        <v>448</v>
      </c>
      <c r="L2959">
        <f>20500000</f>
        <v>20500000</v>
      </c>
      <c r="M2959">
        <v>5200601</v>
      </c>
      <c r="N2959" t="s">
        <v>9248</v>
      </c>
      <c r="O2959">
        <v>112</v>
      </c>
      <c r="P2959" t="str">
        <f>IF(Table1[[#This Row],[score]]&gt;=8.5,"High",IF(Table1[[#This Row],[score]]&gt;=7,"Medium","Low"))</f>
        <v>Low</v>
      </c>
      <c r="Q2959" s="5">
        <f>Table1[[#This Row],[gross]]-Table1[[#This Row],[budget]]</f>
        <v>-15299399</v>
      </c>
      <c r="R2959" s="5" t="str">
        <f>IF(Table1[[#This Row],[Profit]]&gt;0,"Profit","Loss")</f>
        <v>Loss</v>
      </c>
      <c r="S2959" s="6" t="str">
        <f>FLOOR(Table1[[#This Row],[year]]-1900,10)+1900 &amp; "-" &amp; FLOOR(Table1[[#This Row],[year]]-1890,10)+1900</f>
        <v>1990-2000</v>
      </c>
      <c r="T2959" s="14" t="s">
        <v>21835</v>
      </c>
      <c r="AB2959" s="14"/>
    </row>
    <row r="2960" spans="1:28" hidden="1" x14ac:dyDescent="0.3">
      <c r="A2960" t="s">
        <v>9332</v>
      </c>
      <c r="B2960" t="s">
        <v>16</v>
      </c>
      <c r="C2960" t="s">
        <v>17</v>
      </c>
      <c r="D2960">
        <v>1996</v>
      </c>
      <c r="E2960" t="s">
        <v>9143</v>
      </c>
      <c r="F2960">
        <v>5.8</v>
      </c>
      <c r="G2960">
        <v>5100</v>
      </c>
      <c r="H2960" t="s">
        <v>4060</v>
      </c>
      <c r="I2960" t="s">
        <v>9333</v>
      </c>
      <c r="J2960" t="s">
        <v>4417</v>
      </c>
      <c r="K2960" t="s">
        <v>30</v>
      </c>
      <c r="L2960">
        <v>25000000</v>
      </c>
      <c r="M2960">
        <v>5009305</v>
      </c>
      <c r="N2960" t="s">
        <v>9334</v>
      </c>
      <c r="O2960">
        <v>132</v>
      </c>
      <c r="P2960" t="str">
        <f>IF(Table1[[#This Row],[score]]&gt;=8.5,"High",IF(Table1[[#This Row],[score]]&gt;=7,"Medium","Low"))</f>
        <v>Low</v>
      </c>
      <c r="Q2960" s="5">
        <f>Table1[[#This Row],[gross]]-Table1[[#This Row],[budget]]</f>
        <v>-19990695</v>
      </c>
      <c r="R2960" s="5" t="str">
        <f>IF(Table1[[#This Row],[Profit]]&gt;0,"Profit","Loss")</f>
        <v>Loss</v>
      </c>
      <c r="S2960" s="6" t="str">
        <f>FLOOR(Table1[[#This Row],[year]]-1900,10)+1900 &amp; "-" &amp; FLOOR(Table1[[#This Row],[year]]-1890,10)+1900</f>
        <v>1990-2000</v>
      </c>
      <c r="T2960" s="14" t="s">
        <v>21835</v>
      </c>
      <c r="AB2960" s="14"/>
    </row>
    <row r="2961" spans="1:28" hidden="1" x14ac:dyDescent="0.3">
      <c r="A2961" t="s">
        <v>9348</v>
      </c>
      <c r="B2961" t="s">
        <v>16</v>
      </c>
      <c r="C2961" t="s">
        <v>41</v>
      </c>
      <c r="D2961">
        <v>1996</v>
      </c>
      <c r="E2961" t="s">
        <v>8056</v>
      </c>
      <c r="F2961">
        <v>5.2</v>
      </c>
      <c r="G2961">
        <v>5900</v>
      </c>
      <c r="H2961" t="s">
        <v>3391</v>
      </c>
      <c r="I2961" t="s">
        <v>9349</v>
      </c>
      <c r="J2961" t="s">
        <v>9350</v>
      </c>
      <c r="K2961" t="s">
        <v>30</v>
      </c>
      <c r="L2961">
        <v>12000000</v>
      </c>
      <c r="M2961">
        <v>4939939</v>
      </c>
      <c r="N2961" t="s">
        <v>9351</v>
      </c>
      <c r="O2961">
        <v>108</v>
      </c>
      <c r="P2961" t="str">
        <f>IF(Table1[[#This Row],[score]]&gt;=8.5,"High",IF(Table1[[#This Row],[score]]&gt;=7,"Medium","Low"))</f>
        <v>Low</v>
      </c>
      <c r="Q2961" s="5">
        <f>Table1[[#This Row],[gross]]-Table1[[#This Row],[budget]]</f>
        <v>-7060061</v>
      </c>
      <c r="R2961" s="5" t="str">
        <f>IF(Table1[[#This Row],[Profit]]&gt;0,"Profit","Loss")</f>
        <v>Loss</v>
      </c>
      <c r="S2961" s="6" t="str">
        <f>FLOOR(Table1[[#This Row],[year]]-1900,10)+1900 &amp; "-" &amp; FLOOR(Table1[[#This Row],[year]]-1890,10)+1900</f>
        <v>1990-2000</v>
      </c>
      <c r="T2961" s="14" t="s">
        <v>21835</v>
      </c>
      <c r="AB2961" s="14"/>
    </row>
    <row r="2962" spans="1:28" hidden="1" x14ac:dyDescent="0.3">
      <c r="A2962" t="s">
        <v>5755</v>
      </c>
      <c r="B2962" t="s">
        <v>1974</v>
      </c>
      <c r="C2962" t="s">
        <v>17</v>
      </c>
      <c r="D2962">
        <v>1996</v>
      </c>
      <c r="E2962" t="s">
        <v>9018</v>
      </c>
      <c r="F2962">
        <v>7.7</v>
      </c>
      <c r="G2962">
        <v>37000</v>
      </c>
      <c r="H2962" t="s">
        <v>5203</v>
      </c>
      <c r="I2962" t="s">
        <v>5204</v>
      </c>
      <c r="J2962" t="s">
        <v>5203</v>
      </c>
      <c r="K2962" t="s">
        <v>22</v>
      </c>
      <c r="L2962">
        <v>18000000</v>
      </c>
      <c r="M2962">
        <v>4770222</v>
      </c>
      <c r="N2962" t="s">
        <v>5059</v>
      </c>
      <c r="O2962">
        <v>242</v>
      </c>
      <c r="P2962" t="str">
        <f>IF(Table1[[#This Row],[score]]&gt;=8.5,"High",IF(Table1[[#This Row],[score]]&gt;=7,"Medium","Low"))</f>
        <v>Medium</v>
      </c>
      <c r="Q2962" s="5">
        <f>Table1[[#This Row],[gross]]-Table1[[#This Row],[budget]]</f>
        <v>-13229778</v>
      </c>
      <c r="R2962" s="5" t="str">
        <f>IF(Table1[[#This Row],[Profit]]&gt;0,"Profit","Loss")</f>
        <v>Loss</v>
      </c>
      <c r="S2962" s="6" t="str">
        <f>FLOOR(Table1[[#This Row],[year]]-1900,10)+1900 &amp; "-" &amp; FLOOR(Table1[[#This Row],[year]]-1890,10)+1900</f>
        <v>1990-2000</v>
      </c>
      <c r="T2962" s="14" t="s">
        <v>21835</v>
      </c>
      <c r="AB2962" s="14"/>
    </row>
    <row r="2963" spans="1:28" hidden="1" x14ac:dyDescent="0.3">
      <c r="A2963" t="s">
        <v>8961</v>
      </c>
      <c r="B2963" t="s">
        <v>16</v>
      </c>
      <c r="C2963" t="s">
        <v>17</v>
      </c>
      <c r="D2963">
        <v>1996</v>
      </c>
      <c r="E2963" t="s">
        <v>8962</v>
      </c>
      <c r="F2963">
        <v>6.6</v>
      </c>
      <c r="G2963">
        <v>27000</v>
      </c>
      <c r="H2963" t="s">
        <v>3920</v>
      </c>
      <c r="I2963" t="s">
        <v>3920</v>
      </c>
      <c r="J2963" t="s">
        <v>4521</v>
      </c>
      <c r="K2963" t="s">
        <v>306</v>
      </c>
      <c r="L2963">
        <v>10000000</v>
      </c>
      <c r="M2963">
        <v>4762310</v>
      </c>
      <c r="N2963" t="s">
        <v>8963</v>
      </c>
      <c r="O2963">
        <v>118</v>
      </c>
      <c r="P2963" t="str">
        <f>IF(Table1[[#This Row],[score]]&gt;=8.5,"High",IF(Table1[[#This Row],[score]]&gt;=7,"Medium","Low"))</f>
        <v>Low</v>
      </c>
      <c r="Q2963" s="5">
        <f>Table1[[#This Row],[gross]]-Table1[[#This Row],[budget]]</f>
        <v>-5237690</v>
      </c>
      <c r="R2963" s="5" t="str">
        <f>IF(Table1[[#This Row],[Profit]]&gt;0,"Profit","Loss")</f>
        <v>Loss</v>
      </c>
      <c r="S2963" s="6" t="str">
        <f>FLOOR(Table1[[#This Row],[year]]-1900,10)+1900 &amp; "-" &amp; FLOOR(Table1[[#This Row],[year]]-1890,10)+1900</f>
        <v>1990-2000</v>
      </c>
      <c r="T2963" s="14" t="s">
        <v>21835</v>
      </c>
      <c r="AB2963" s="14"/>
    </row>
    <row r="2964" spans="1:28" hidden="1" x14ac:dyDescent="0.3">
      <c r="A2964" t="s">
        <v>9235</v>
      </c>
      <c r="B2964" t="s">
        <v>1974</v>
      </c>
      <c r="C2964" t="s">
        <v>41</v>
      </c>
      <c r="D2964">
        <v>1996</v>
      </c>
      <c r="E2964" t="s">
        <v>8979</v>
      </c>
      <c r="F2964">
        <v>5.5</v>
      </c>
      <c r="G2964">
        <v>13000</v>
      </c>
      <c r="H2964" t="s">
        <v>9236</v>
      </c>
      <c r="I2964" t="s">
        <v>9236</v>
      </c>
      <c r="J2964" t="s">
        <v>9237</v>
      </c>
      <c r="K2964" t="s">
        <v>30</v>
      </c>
      <c r="L2964">
        <v>13000000</v>
      </c>
      <c r="M2964">
        <v>4619014</v>
      </c>
      <c r="N2964" t="s">
        <v>6231</v>
      </c>
      <c r="O2964">
        <v>80</v>
      </c>
      <c r="P2964" t="str">
        <f>IF(Table1[[#This Row],[score]]&gt;=8.5,"High",IF(Table1[[#This Row],[score]]&gt;=7,"Medium","Low"))</f>
        <v>Low</v>
      </c>
      <c r="Q2964" s="5">
        <f>Table1[[#This Row],[gross]]-Table1[[#This Row],[budget]]</f>
        <v>-8380986</v>
      </c>
      <c r="R2964" s="5" t="str">
        <f>IF(Table1[[#This Row],[Profit]]&gt;0,"Profit","Loss")</f>
        <v>Loss</v>
      </c>
      <c r="S2964" s="6" t="str">
        <f>FLOOR(Table1[[#This Row],[year]]-1900,10)+1900 &amp; "-" &amp; FLOOR(Table1[[#This Row],[year]]-1890,10)+1900</f>
        <v>1990-2000</v>
      </c>
      <c r="T2964" s="14" t="s">
        <v>21835</v>
      </c>
      <c r="AB2964" s="14"/>
    </row>
    <row r="2965" spans="1:28" hidden="1" x14ac:dyDescent="0.3">
      <c r="A2965" t="s">
        <v>8995</v>
      </c>
      <c r="B2965" t="s">
        <v>16</v>
      </c>
      <c r="C2965" t="s">
        <v>41</v>
      </c>
      <c r="D2965">
        <v>1996</v>
      </c>
      <c r="E2965" t="s">
        <v>8996</v>
      </c>
      <c r="F2965">
        <v>7.2</v>
      </c>
      <c r="G2965">
        <v>77000</v>
      </c>
      <c r="H2965" t="s">
        <v>8997</v>
      </c>
      <c r="I2965" t="s">
        <v>8998</v>
      </c>
      <c r="J2965" t="s">
        <v>8999</v>
      </c>
      <c r="K2965" t="s">
        <v>30</v>
      </c>
      <c r="L2965">
        <v>200000</v>
      </c>
      <c r="M2965">
        <v>4555020</v>
      </c>
      <c r="N2965" t="s">
        <v>9000</v>
      </c>
      <c r="O2965">
        <v>96</v>
      </c>
      <c r="P2965" t="str">
        <f>IF(Table1[[#This Row],[score]]&gt;=8.5,"High",IF(Table1[[#This Row],[score]]&gt;=7,"Medium","Low"))</f>
        <v>Medium</v>
      </c>
      <c r="Q2965" s="5">
        <f>Table1[[#This Row],[gross]]-Table1[[#This Row],[budget]]</f>
        <v>4355020</v>
      </c>
      <c r="R2965" s="5" t="str">
        <f>IF(Table1[[#This Row],[Profit]]&gt;0,"Profit","Loss")</f>
        <v>Profit</v>
      </c>
      <c r="S2965" s="6" t="str">
        <f>FLOOR(Table1[[#This Row],[year]]-1900,10)+1900 &amp; "-" &amp; FLOOR(Table1[[#This Row],[year]]-1890,10)+1900</f>
        <v>1990-2000</v>
      </c>
      <c r="T2965" s="14" t="s">
        <v>21847</v>
      </c>
      <c r="AB2965" s="14"/>
    </row>
    <row r="2966" spans="1:28" hidden="1" x14ac:dyDescent="0.3">
      <c r="A2966" t="s">
        <v>9419</v>
      </c>
      <c r="B2966" t="s">
        <v>33</v>
      </c>
      <c r="C2966" t="s">
        <v>41</v>
      </c>
      <c r="D2966">
        <v>1996</v>
      </c>
      <c r="E2966" t="s">
        <v>9038</v>
      </c>
      <c r="F2966">
        <v>2.7</v>
      </c>
      <c r="G2966">
        <v>8200</v>
      </c>
      <c r="H2966" t="s">
        <v>9420</v>
      </c>
      <c r="I2966" t="s">
        <v>9421</v>
      </c>
      <c r="J2966" t="s">
        <v>9422</v>
      </c>
      <c r="K2966" t="s">
        <v>30</v>
      </c>
      <c r="L2966">
        <v>24000000</v>
      </c>
      <c r="M2966">
        <v>4422380</v>
      </c>
      <c r="N2966" t="s">
        <v>9423</v>
      </c>
      <c r="O2966">
        <v>94</v>
      </c>
      <c r="P2966" t="str">
        <f>IF(Table1[[#This Row],[score]]&gt;=8.5,"High",IF(Table1[[#This Row],[score]]&gt;=7,"Medium","Low"))</f>
        <v>Low</v>
      </c>
      <c r="Q2966" s="5">
        <f>Table1[[#This Row],[gross]]-Table1[[#This Row],[budget]]</f>
        <v>-19577620</v>
      </c>
      <c r="R2966" s="5" t="str">
        <f>IF(Table1[[#This Row],[Profit]]&gt;0,"Profit","Loss")</f>
        <v>Loss</v>
      </c>
      <c r="S2966" s="6" t="str">
        <f>FLOOR(Table1[[#This Row],[year]]-1900,10)+1900 &amp; "-" &amp; FLOOR(Table1[[#This Row],[year]]-1890,10)+1900</f>
        <v>1990-2000</v>
      </c>
      <c r="T2966" s="14" t="s">
        <v>21835</v>
      </c>
      <c r="AB2966" s="14"/>
    </row>
    <row r="2967" spans="1:28" hidden="1" x14ac:dyDescent="0.3">
      <c r="A2967" t="s">
        <v>9055</v>
      </c>
      <c r="B2967" t="s">
        <v>2676</v>
      </c>
      <c r="C2967" t="s">
        <v>104</v>
      </c>
      <c r="D2967">
        <v>1996</v>
      </c>
      <c r="E2967" t="s">
        <v>9012</v>
      </c>
      <c r="F2967">
        <v>6</v>
      </c>
      <c r="G2967">
        <v>10000</v>
      </c>
      <c r="H2967" t="s">
        <v>4796</v>
      </c>
      <c r="I2967" t="s">
        <v>9056</v>
      </c>
      <c r="J2967" t="s">
        <v>9057</v>
      </c>
      <c r="K2967" t="s">
        <v>22</v>
      </c>
      <c r="L2967">
        <v>3000000</v>
      </c>
      <c r="M2967">
        <v>4109095</v>
      </c>
      <c r="N2967" t="s">
        <v>9058</v>
      </c>
      <c r="O2967">
        <v>114</v>
      </c>
      <c r="P2967" t="str">
        <f>IF(Table1[[#This Row],[score]]&gt;=8.5,"High",IF(Table1[[#This Row],[score]]&gt;=7,"Medium","Low"))</f>
        <v>Low</v>
      </c>
      <c r="Q2967" s="5">
        <f>Table1[[#This Row],[gross]]-Table1[[#This Row],[budget]]</f>
        <v>1109095</v>
      </c>
      <c r="R2967" s="5" t="str">
        <f>IF(Table1[[#This Row],[Profit]]&gt;0,"Profit","Loss")</f>
        <v>Profit</v>
      </c>
      <c r="S2967" s="6" t="str">
        <f>FLOOR(Table1[[#This Row],[year]]-1900,10)+1900 &amp; "-" &amp; FLOOR(Table1[[#This Row],[year]]-1890,10)+1900</f>
        <v>1990-2000</v>
      </c>
      <c r="T2967" s="14" t="s">
        <v>21835</v>
      </c>
      <c r="AB2967" s="14"/>
    </row>
    <row r="2968" spans="1:28" hidden="1" x14ac:dyDescent="0.3">
      <c r="A2968" t="s">
        <v>9090</v>
      </c>
      <c r="B2968" t="s">
        <v>16</v>
      </c>
      <c r="C2968" t="s">
        <v>17</v>
      </c>
      <c r="D2968">
        <v>1996</v>
      </c>
      <c r="E2968" t="s">
        <v>9091</v>
      </c>
      <c r="F2968">
        <v>7.8</v>
      </c>
      <c r="G2968">
        <v>64000</v>
      </c>
      <c r="H2968" t="s">
        <v>6460</v>
      </c>
      <c r="I2968" t="s">
        <v>6460</v>
      </c>
      <c r="J2968" t="s">
        <v>9092</v>
      </c>
      <c r="K2968" t="s">
        <v>3770</v>
      </c>
      <c r="L2968">
        <f>20500000</f>
        <v>20500000</v>
      </c>
      <c r="M2968">
        <v>3828405</v>
      </c>
      <c r="N2968" t="s">
        <v>9093</v>
      </c>
      <c r="O2968">
        <v>159</v>
      </c>
      <c r="P2968" t="str">
        <f>IF(Table1[[#This Row],[score]]&gt;=8.5,"High",IF(Table1[[#This Row],[score]]&gt;=7,"Medium","Low"))</f>
        <v>Medium</v>
      </c>
      <c r="Q2968" s="5">
        <f>Table1[[#This Row],[gross]]-Table1[[#This Row],[budget]]</f>
        <v>-16671595</v>
      </c>
      <c r="R2968" s="5" t="str">
        <f>IF(Table1[[#This Row],[Profit]]&gt;0,"Profit","Loss")</f>
        <v>Loss</v>
      </c>
      <c r="S2968" s="6" t="str">
        <f>FLOOR(Table1[[#This Row],[year]]-1900,10)+1900 &amp; "-" &amp; FLOOR(Table1[[#This Row],[year]]-1890,10)+1900</f>
        <v>1990-2000</v>
      </c>
      <c r="T2968" s="14" t="s">
        <v>21835</v>
      </c>
      <c r="AB2968" s="14"/>
    </row>
    <row r="2969" spans="1:28" hidden="1" x14ac:dyDescent="0.3">
      <c r="A2969" t="s">
        <v>8964</v>
      </c>
      <c r="B2969" t="s">
        <v>16</v>
      </c>
      <c r="C2969" t="s">
        <v>104</v>
      </c>
      <c r="D2969">
        <v>1996</v>
      </c>
      <c r="E2969" t="s">
        <v>8965</v>
      </c>
      <c r="F2969">
        <v>7.3</v>
      </c>
      <c r="G2969">
        <v>52000</v>
      </c>
      <c r="H2969" t="s">
        <v>8966</v>
      </c>
      <c r="I2969" t="s">
        <v>8579</v>
      </c>
      <c r="J2969" t="s">
        <v>8967</v>
      </c>
      <c r="K2969" t="s">
        <v>30</v>
      </c>
      <c r="L2969">
        <v>4500000</v>
      </c>
      <c r="M2969">
        <v>3802260</v>
      </c>
      <c r="N2969" t="s">
        <v>581</v>
      </c>
      <c r="O2969">
        <v>109</v>
      </c>
      <c r="P2969" t="str">
        <f>IF(Table1[[#This Row],[score]]&gt;=8.5,"High",IF(Table1[[#This Row],[score]]&gt;=7,"Medium","Low"))</f>
        <v>Medium</v>
      </c>
      <c r="Q2969" s="5">
        <f>Table1[[#This Row],[gross]]-Table1[[#This Row],[budget]]</f>
        <v>-697740</v>
      </c>
      <c r="R2969" s="5" t="str">
        <f>IF(Table1[[#This Row],[Profit]]&gt;0,"Profit","Loss")</f>
        <v>Loss</v>
      </c>
      <c r="S2969" s="6" t="str">
        <f>FLOOR(Table1[[#This Row],[year]]-1900,10)+1900 &amp; "-" &amp; FLOOR(Table1[[#This Row],[year]]-1890,10)+1900</f>
        <v>1990-2000</v>
      </c>
      <c r="T2969" s="14" t="s">
        <v>21835</v>
      </c>
      <c r="AB2969" s="14"/>
    </row>
    <row r="2970" spans="1:28" hidden="1" x14ac:dyDescent="0.3">
      <c r="A2970" t="s">
        <v>9086</v>
      </c>
      <c r="B2970" t="s">
        <v>16</v>
      </c>
      <c r="C2970" t="s">
        <v>34</v>
      </c>
      <c r="D2970">
        <v>1996</v>
      </c>
      <c r="E2970" t="s">
        <v>8940</v>
      </c>
      <c r="F2970">
        <v>3.4</v>
      </c>
      <c r="G2970">
        <v>26000</v>
      </c>
      <c r="H2970" t="s">
        <v>9087</v>
      </c>
      <c r="I2970" t="s">
        <v>9088</v>
      </c>
      <c r="J2970" t="s">
        <v>9089</v>
      </c>
      <c r="K2970" t="s">
        <v>30</v>
      </c>
      <c r="L2970">
        <v>9000000</v>
      </c>
      <c r="M2970">
        <v>3793614</v>
      </c>
      <c r="N2970" t="s">
        <v>7492</v>
      </c>
      <c r="O2970">
        <v>98</v>
      </c>
      <c r="P2970" t="str">
        <f>IF(Table1[[#This Row],[score]]&gt;=8.5,"High",IF(Table1[[#This Row],[score]]&gt;=7,"Medium","Low"))</f>
        <v>Low</v>
      </c>
      <c r="Q2970" s="5">
        <f>Table1[[#This Row],[gross]]-Table1[[#This Row],[budget]]</f>
        <v>-5206386</v>
      </c>
      <c r="R2970" s="5" t="str">
        <f>IF(Table1[[#This Row],[Profit]]&gt;0,"Profit","Loss")</f>
        <v>Loss</v>
      </c>
      <c r="S2970" s="6" t="str">
        <f>FLOOR(Table1[[#This Row],[year]]-1900,10)+1900 &amp; "-" &amp; FLOOR(Table1[[#This Row],[year]]-1890,10)+1900</f>
        <v>1990-2000</v>
      </c>
      <c r="T2970" s="14" t="s">
        <v>21835</v>
      </c>
      <c r="AB2970" s="14"/>
    </row>
    <row r="2971" spans="1:28" hidden="1" x14ac:dyDescent="0.3">
      <c r="A2971" t="s">
        <v>9220</v>
      </c>
      <c r="B2971" t="s">
        <v>1974</v>
      </c>
      <c r="C2971" t="s">
        <v>17</v>
      </c>
      <c r="D2971">
        <v>1996</v>
      </c>
      <c r="E2971" t="s">
        <v>9170</v>
      </c>
      <c r="F2971">
        <v>6.2</v>
      </c>
      <c r="G2971">
        <v>11000</v>
      </c>
      <c r="H2971" t="s">
        <v>5424</v>
      </c>
      <c r="I2971" t="s">
        <v>2423</v>
      </c>
      <c r="J2971" t="s">
        <v>5161</v>
      </c>
      <c r="K2971" t="s">
        <v>22</v>
      </c>
      <c r="L2971">
        <f>20500000</f>
        <v>20500000</v>
      </c>
      <c r="M2971">
        <v>3692836</v>
      </c>
      <c r="N2971" t="s">
        <v>7492</v>
      </c>
      <c r="O2971">
        <v>144</v>
      </c>
      <c r="P2971" t="str">
        <f>IF(Table1[[#This Row],[score]]&gt;=8.5,"High",IF(Table1[[#This Row],[score]]&gt;=7,"Medium","Low"))</f>
        <v>Low</v>
      </c>
      <c r="Q2971" s="5">
        <f>Table1[[#This Row],[gross]]-Table1[[#This Row],[budget]]</f>
        <v>-16807164</v>
      </c>
      <c r="R2971" s="5" t="str">
        <f>IF(Table1[[#This Row],[Profit]]&gt;0,"Profit","Loss")</f>
        <v>Loss</v>
      </c>
      <c r="S2971" s="6" t="str">
        <f>FLOOR(Table1[[#This Row],[year]]-1900,10)+1900 &amp; "-" &amp; FLOOR(Table1[[#This Row],[year]]-1890,10)+1900</f>
        <v>1990-2000</v>
      </c>
      <c r="T2971" s="14" t="s">
        <v>21835</v>
      </c>
      <c r="AB2971" s="14"/>
    </row>
    <row r="2972" spans="1:28" hidden="1" x14ac:dyDescent="0.3">
      <c r="A2972" t="s">
        <v>9377</v>
      </c>
      <c r="B2972" t="s">
        <v>1974</v>
      </c>
      <c r="C2972" t="s">
        <v>17</v>
      </c>
      <c r="D2972">
        <v>1996</v>
      </c>
      <c r="E2972" t="s">
        <v>8962</v>
      </c>
      <c r="F2972">
        <v>6.5</v>
      </c>
      <c r="G2972">
        <v>4100</v>
      </c>
      <c r="H2972" t="s">
        <v>4949</v>
      </c>
      <c r="I2972" t="s">
        <v>9378</v>
      </c>
      <c r="J2972" t="s">
        <v>9379</v>
      </c>
      <c r="K2972" t="s">
        <v>30</v>
      </c>
      <c r="L2972">
        <f>20500000</f>
        <v>20500000</v>
      </c>
      <c r="M2972">
        <v>3486957</v>
      </c>
      <c r="N2972" t="s">
        <v>118</v>
      </c>
      <c r="O2972">
        <v>123</v>
      </c>
      <c r="P2972" t="str">
        <f>IF(Table1[[#This Row],[score]]&gt;=8.5,"High",IF(Table1[[#This Row],[score]]&gt;=7,"Medium","Low"))</f>
        <v>Low</v>
      </c>
      <c r="Q2972" s="5">
        <f>Table1[[#This Row],[gross]]-Table1[[#This Row],[budget]]</f>
        <v>-17013043</v>
      </c>
      <c r="R2972" s="5" t="str">
        <f>IF(Table1[[#This Row],[Profit]]&gt;0,"Profit","Loss")</f>
        <v>Loss</v>
      </c>
      <c r="S2972" s="6" t="str">
        <f>FLOOR(Table1[[#This Row],[year]]-1900,10)+1900 &amp; "-" &amp; FLOOR(Table1[[#This Row],[year]]-1890,10)+1900</f>
        <v>1990-2000</v>
      </c>
      <c r="T2972" s="14" t="s">
        <v>21835</v>
      </c>
      <c r="AB2972" s="14"/>
    </row>
    <row r="2973" spans="1:28" hidden="1" x14ac:dyDescent="0.3">
      <c r="A2973" t="s">
        <v>9262</v>
      </c>
      <c r="B2973" t="s">
        <v>33</v>
      </c>
      <c r="C2973" t="s">
        <v>41</v>
      </c>
      <c r="D2973">
        <v>1996</v>
      </c>
      <c r="E2973" t="s">
        <v>8976</v>
      </c>
      <c r="F2973">
        <v>5</v>
      </c>
      <c r="G2973">
        <v>4600</v>
      </c>
      <c r="H2973" t="s">
        <v>1235</v>
      </c>
      <c r="I2973" t="s">
        <v>9263</v>
      </c>
      <c r="J2973" t="s">
        <v>9264</v>
      </c>
      <c r="K2973" t="s">
        <v>30</v>
      </c>
      <c r="L2973">
        <v>17000000</v>
      </c>
      <c r="M2973">
        <v>3325651</v>
      </c>
      <c r="N2973" t="s">
        <v>8543</v>
      </c>
      <c r="O2973">
        <v>89</v>
      </c>
      <c r="P2973" t="str">
        <f>IF(Table1[[#This Row],[score]]&gt;=8.5,"High",IF(Table1[[#This Row],[score]]&gt;=7,"Medium","Low"))</f>
        <v>Low</v>
      </c>
      <c r="Q2973" s="5">
        <f>Table1[[#This Row],[gross]]-Table1[[#This Row],[budget]]</f>
        <v>-13674349</v>
      </c>
      <c r="R2973" s="5" t="str">
        <f>IF(Table1[[#This Row],[Profit]]&gt;0,"Profit","Loss")</f>
        <v>Loss</v>
      </c>
      <c r="S2973" s="6" t="str">
        <f>FLOOR(Table1[[#This Row],[year]]-1900,10)+1900 &amp; "-" &amp; FLOOR(Table1[[#This Row],[year]]-1890,10)+1900</f>
        <v>1990-2000</v>
      </c>
      <c r="T2973" s="14" t="s">
        <v>21835</v>
      </c>
      <c r="AB2973" s="14"/>
    </row>
    <row r="2974" spans="1:28" hidden="1" x14ac:dyDescent="0.3">
      <c r="A2974" t="s">
        <v>9307</v>
      </c>
      <c r="B2974" t="s">
        <v>16</v>
      </c>
      <c r="C2974" t="s">
        <v>41</v>
      </c>
      <c r="D2974">
        <v>1996</v>
      </c>
      <c r="E2974" t="s">
        <v>9081</v>
      </c>
      <c r="F2974">
        <v>5.4</v>
      </c>
      <c r="G2974">
        <v>11000</v>
      </c>
      <c r="H2974" t="s">
        <v>9308</v>
      </c>
      <c r="I2974" t="s">
        <v>9308</v>
      </c>
      <c r="J2974" t="s">
        <v>5026</v>
      </c>
      <c r="K2974" t="s">
        <v>30</v>
      </c>
      <c r="L2974">
        <f>20500000</f>
        <v>20500000</v>
      </c>
      <c r="M2974">
        <v>3124440</v>
      </c>
      <c r="N2974" t="s">
        <v>7455</v>
      </c>
      <c r="O2974">
        <v>99</v>
      </c>
      <c r="P2974" t="str">
        <f>IF(Table1[[#This Row],[score]]&gt;=8.5,"High",IF(Table1[[#This Row],[score]]&gt;=7,"Medium","Low"))</f>
        <v>Low</v>
      </c>
      <c r="Q2974" s="5">
        <f>Table1[[#This Row],[gross]]-Table1[[#This Row],[budget]]</f>
        <v>-17375560</v>
      </c>
      <c r="R2974" s="5" t="str">
        <f>IF(Table1[[#This Row],[Profit]]&gt;0,"Profit","Loss")</f>
        <v>Loss</v>
      </c>
      <c r="S2974" s="6" t="str">
        <f>FLOOR(Table1[[#This Row],[year]]-1900,10)+1900 &amp; "-" &amp; FLOOR(Table1[[#This Row],[year]]-1890,10)+1900</f>
        <v>1990-2000</v>
      </c>
      <c r="T2974" s="14" t="s">
        <v>21835</v>
      </c>
      <c r="AB2974" s="14"/>
    </row>
    <row r="2975" spans="1:28" hidden="1" x14ac:dyDescent="0.3">
      <c r="A2975" t="s">
        <v>9177</v>
      </c>
      <c r="B2975" t="s">
        <v>16</v>
      </c>
      <c r="C2975" t="s">
        <v>63</v>
      </c>
      <c r="D2975">
        <v>1996</v>
      </c>
      <c r="E2975" t="s">
        <v>8919</v>
      </c>
      <c r="F2975">
        <v>6.9</v>
      </c>
      <c r="G2975">
        <v>20000</v>
      </c>
      <c r="H2975" t="s">
        <v>9178</v>
      </c>
      <c r="I2975" t="s">
        <v>9179</v>
      </c>
      <c r="J2975" t="s">
        <v>9180</v>
      </c>
      <c r="K2975" t="s">
        <v>30</v>
      </c>
      <c r="L2975">
        <v>3300000</v>
      </c>
      <c r="M2975">
        <v>3011195</v>
      </c>
      <c r="N2975" t="s">
        <v>9181</v>
      </c>
      <c r="O2975">
        <v>107</v>
      </c>
      <c r="P2975" t="str">
        <f>IF(Table1[[#This Row],[score]]&gt;=8.5,"High",IF(Table1[[#This Row],[score]]&gt;=7,"Medium","Low"))</f>
        <v>Low</v>
      </c>
      <c r="Q2975" s="5">
        <f>Table1[[#This Row],[gross]]-Table1[[#This Row],[budget]]</f>
        <v>-288805</v>
      </c>
      <c r="R2975" s="5" t="str">
        <f>IF(Table1[[#This Row],[Profit]]&gt;0,"Profit","Loss")</f>
        <v>Loss</v>
      </c>
      <c r="S2975" s="6" t="str">
        <f>FLOOR(Table1[[#This Row],[year]]-1900,10)+1900 &amp; "-" &amp; FLOOR(Table1[[#This Row],[year]]-1890,10)+1900</f>
        <v>1990-2000</v>
      </c>
      <c r="T2975" s="14" t="s">
        <v>21835</v>
      </c>
      <c r="AB2975" s="14"/>
    </row>
    <row r="2976" spans="1:28" hidden="1" x14ac:dyDescent="0.3">
      <c r="A2976" t="s">
        <v>9066</v>
      </c>
      <c r="B2976" t="s">
        <v>16</v>
      </c>
      <c r="C2976" t="s">
        <v>41</v>
      </c>
      <c r="D2976">
        <v>1996</v>
      </c>
      <c r="E2976" t="s">
        <v>9067</v>
      </c>
      <c r="F2976">
        <v>7.5</v>
      </c>
      <c r="G2976">
        <v>28000</v>
      </c>
      <c r="H2976" t="s">
        <v>2044</v>
      </c>
      <c r="I2976" t="s">
        <v>2044</v>
      </c>
      <c r="J2976" t="s">
        <v>2044</v>
      </c>
      <c r="K2976" t="s">
        <v>30</v>
      </c>
      <c r="L2976">
        <v>4000000</v>
      </c>
      <c r="M2976">
        <v>2923982</v>
      </c>
      <c r="N2976" t="s">
        <v>5059</v>
      </c>
      <c r="O2976">
        <v>84</v>
      </c>
      <c r="P2976" t="str">
        <f>IF(Table1[[#This Row],[score]]&gt;=8.5,"High",IF(Table1[[#This Row],[score]]&gt;=7,"Medium","Low"))</f>
        <v>Medium</v>
      </c>
      <c r="Q2976" s="5">
        <f>Table1[[#This Row],[gross]]-Table1[[#This Row],[budget]]</f>
        <v>-1076018</v>
      </c>
      <c r="R2976" s="5" t="str">
        <f>IF(Table1[[#This Row],[Profit]]&gt;0,"Profit","Loss")</f>
        <v>Loss</v>
      </c>
      <c r="S2976" s="6" t="str">
        <f>FLOOR(Table1[[#This Row],[year]]-1900,10)+1900 &amp; "-" &amp; FLOOR(Table1[[#This Row],[year]]-1890,10)+1900</f>
        <v>1990-2000</v>
      </c>
      <c r="T2976" s="14" t="s">
        <v>21835</v>
      </c>
      <c r="AB2976" s="14"/>
    </row>
    <row r="2977" spans="1:28" hidden="1" x14ac:dyDescent="0.3">
      <c r="A2977" t="s">
        <v>9400</v>
      </c>
      <c r="B2977" t="s">
        <v>16</v>
      </c>
      <c r="C2977" t="s">
        <v>17</v>
      </c>
      <c r="D2977">
        <v>1996</v>
      </c>
      <c r="E2977" t="s">
        <v>8456</v>
      </c>
      <c r="F2977">
        <v>6</v>
      </c>
      <c r="G2977">
        <v>5000</v>
      </c>
      <c r="H2977" t="s">
        <v>5261</v>
      </c>
      <c r="I2977" t="s">
        <v>9401</v>
      </c>
      <c r="J2977" t="s">
        <v>7143</v>
      </c>
      <c r="K2977" t="s">
        <v>30</v>
      </c>
      <c r="L2977">
        <v>18000000</v>
      </c>
      <c r="M2977">
        <v>2821671</v>
      </c>
      <c r="N2977" t="s">
        <v>581</v>
      </c>
      <c r="O2977">
        <v>117</v>
      </c>
      <c r="P2977" t="str">
        <f>IF(Table1[[#This Row],[score]]&gt;=8.5,"High",IF(Table1[[#This Row],[score]]&gt;=7,"Medium","Low"))</f>
        <v>Low</v>
      </c>
      <c r="Q2977" s="5">
        <f>Table1[[#This Row],[gross]]-Table1[[#This Row],[budget]]</f>
        <v>-15178329</v>
      </c>
      <c r="R2977" s="5" t="str">
        <f>IF(Table1[[#This Row],[Profit]]&gt;0,"Profit","Loss")</f>
        <v>Loss</v>
      </c>
      <c r="S2977" s="6" t="str">
        <f>FLOOR(Table1[[#This Row],[year]]-1900,10)+1900 &amp; "-" &amp; FLOOR(Table1[[#This Row],[year]]-1890,10)+1900</f>
        <v>1990-2000</v>
      </c>
      <c r="T2977" s="14" t="s">
        <v>21835</v>
      </c>
      <c r="AB2977" s="14"/>
    </row>
    <row r="2978" spans="1:28" hidden="1" x14ac:dyDescent="0.3">
      <c r="A2978" t="s">
        <v>8929</v>
      </c>
      <c r="B2978" t="s">
        <v>500</v>
      </c>
      <c r="C2978" t="s">
        <v>17</v>
      </c>
      <c r="D2978">
        <v>1996</v>
      </c>
      <c r="E2978" t="s">
        <v>8930</v>
      </c>
      <c r="F2978">
        <v>6.4</v>
      </c>
      <c r="G2978">
        <v>54000</v>
      </c>
      <c r="H2978" t="s">
        <v>569</v>
      </c>
      <c r="I2978" t="s">
        <v>8931</v>
      </c>
      <c r="J2978" t="s">
        <v>2704</v>
      </c>
      <c r="K2978" t="s">
        <v>195</v>
      </c>
      <c r="L2978">
        <v>9000000</v>
      </c>
      <c r="M2978">
        <v>2671291</v>
      </c>
      <c r="N2978" t="s">
        <v>3156</v>
      </c>
      <c r="O2978">
        <v>100</v>
      </c>
      <c r="P2978" t="str">
        <f>IF(Table1[[#This Row],[score]]&gt;=8.5,"High",IF(Table1[[#This Row],[score]]&gt;=7,"Medium","Low"))</f>
        <v>Low</v>
      </c>
      <c r="Q2978" s="5">
        <f>Table1[[#This Row],[gross]]-Table1[[#This Row],[budget]]</f>
        <v>-6328709</v>
      </c>
      <c r="R2978" s="5" t="str">
        <f>IF(Table1[[#This Row],[Profit]]&gt;0,"Profit","Loss")</f>
        <v>Loss</v>
      </c>
      <c r="S2978" s="6" t="str">
        <f>FLOOR(Table1[[#This Row],[year]]-1900,10)+1900 &amp; "-" &amp; FLOOR(Table1[[#This Row],[year]]-1890,10)+1900</f>
        <v>1990-2000</v>
      </c>
      <c r="T2978" s="14" t="s">
        <v>21835</v>
      </c>
      <c r="AB2978" s="14"/>
    </row>
    <row r="2979" spans="1:28" hidden="1" x14ac:dyDescent="0.3">
      <c r="A2979" t="s">
        <v>9365</v>
      </c>
      <c r="B2979" t="s">
        <v>16</v>
      </c>
      <c r="C2979" t="s">
        <v>41</v>
      </c>
      <c r="D2979">
        <v>1996</v>
      </c>
      <c r="E2979" t="s">
        <v>9158</v>
      </c>
      <c r="F2979">
        <v>6.9</v>
      </c>
      <c r="G2979">
        <v>8300</v>
      </c>
      <c r="H2979" t="s">
        <v>8671</v>
      </c>
      <c r="I2979" t="s">
        <v>9366</v>
      </c>
      <c r="J2979" t="s">
        <v>9367</v>
      </c>
      <c r="K2979" t="s">
        <v>195</v>
      </c>
      <c r="L2979">
        <f>20500000</f>
        <v>20500000</v>
      </c>
      <c r="M2979">
        <v>2654308</v>
      </c>
      <c r="N2979" t="s">
        <v>44</v>
      </c>
      <c r="O2979">
        <v>89</v>
      </c>
      <c r="P2979" t="str">
        <f>IF(Table1[[#This Row],[score]]&gt;=8.5,"High",IF(Table1[[#This Row],[score]]&gt;=7,"Medium","Low"))</f>
        <v>Low</v>
      </c>
      <c r="Q2979" s="5">
        <f>Table1[[#This Row],[gross]]-Table1[[#This Row],[budget]]</f>
        <v>-17845692</v>
      </c>
      <c r="R2979" s="5" t="str">
        <f>IF(Table1[[#This Row],[Profit]]&gt;0,"Profit","Loss")</f>
        <v>Loss</v>
      </c>
      <c r="S2979" s="6" t="str">
        <f>FLOOR(Table1[[#This Row],[year]]-1900,10)+1900 &amp; "-" &amp; FLOOR(Table1[[#This Row],[year]]-1890,10)+1900</f>
        <v>1990-2000</v>
      </c>
      <c r="T2979" s="14" t="s">
        <v>21835</v>
      </c>
      <c r="AB2979" s="14"/>
    </row>
    <row r="2980" spans="1:28" hidden="1" x14ac:dyDescent="0.3">
      <c r="A2980" t="s">
        <v>9122</v>
      </c>
      <c r="B2980" t="s">
        <v>16</v>
      </c>
      <c r="C2980" t="s">
        <v>41</v>
      </c>
      <c r="D2980">
        <v>1996</v>
      </c>
      <c r="E2980" t="s">
        <v>9123</v>
      </c>
      <c r="F2980">
        <v>7.2</v>
      </c>
      <c r="G2980">
        <v>19000</v>
      </c>
      <c r="H2980" t="s">
        <v>7255</v>
      </c>
      <c r="I2980" t="s">
        <v>7255</v>
      </c>
      <c r="J2980" t="s">
        <v>4996</v>
      </c>
      <c r="K2980" t="s">
        <v>22</v>
      </c>
      <c r="L2980">
        <f>20500000</f>
        <v>20500000</v>
      </c>
      <c r="M2980">
        <v>2576738</v>
      </c>
      <c r="N2980" t="s">
        <v>1965</v>
      </c>
      <c r="O2980">
        <v>108</v>
      </c>
      <c r="P2980" t="str">
        <f>IF(Table1[[#This Row],[score]]&gt;=8.5,"High",IF(Table1[[#This Row],[score]]&gt;=7,"Medium","Low"))</f>
        <v>Medium</v>
      </c>
      <c r="Q2980" s="5">
        <f>Table1[[#This Row],[gross]]-Table1[[#This Row],[budget]]</f>
        <v>-17923262</v>
      </c>
      <c r="R2980" s="5" t="str">
        <f>IF(Table1[[#This Row],[Profit]]&gt;0,"Profit","Loss")</f>
        <v>Loss</v>
      </c>
      <c r="S2980" s="6" t="str">
        <f>FLOOR(Table1[[#This Row],[year]]-1900,10)+1900 &amp; "-" &amp; FLOOR(Table1[[#This Row],[year]]-1890,10)+1900</f>
        <v>1990-2000</v>
      </c>
      <c r="T2980" s="14" t="s">
        <v>21835</v>
      </c>
      <c r="AB2980" s="14"/>
    </row>
    <row r="2981" spans="1:28" hidden="1" x14ac:dyDescent="0.3">
      <c r="A2981" t="s">
        <v>9362</v>
      </c>
      <c r="B2981" t="s">
        <v>33</v>
      </c>
      <c r="C2981" t="s">
        <v>25</v>
      </c>
      <c r="D2981">
        <v>1996</v>
      </c>
      <c r="E2981" t="s">
        <v>9049</v>
      </c>
      <c r="F2981">
        <v>4.2</v>
      </c>
      <c r="G2981">
        <v>6500</v>
      </c>
      <c r="H2981" t="s">
        <v>58</v>
      </c>
      <c r="I2981" t="s">
        <v>6921</v>
      </c>
      <c r="J2981" t="s">
        <v>9264</v>
      </c>
      <c r="K2981" t="s">
        <v>22</v>
      </c>
      <c r="L2981">
        <v>25000000</v>
      </c>
      <c r="M2981">
        <v>2491989</v>
      </c>
      <c r="N2981" t="s">
        <v>4831</v>
      </c>
      <c r="O2981">
        <v>94</v>
      </c>
      <c r="P2981" t="str">
        <f>IF(Table1[[#This Row],[score]]&gt;=8.5,"High",IF(Table1[[#This Row],[score]]&gt;=7,"Medium","Low"))</f>
        <v>Low</v>
      </c>
      <c r="Q2981" s="5">
        <f>Table1[[#This Row],[gross]]-Table1[[#This Row],[budget]]</f>
        <v>-22508011</v>
      </c>
      <c r="R2981" s="5" t="str">
        <f>IF(Table1[[#This Row],[Profit]]&gt;0,"Profit","Loss")</f>
        <v>Loss</v>
      </c>
      <c r="S2981" s="6" t="str">
        <f>FLOOR(Table1[[#This Row],[year]]-1900,10)+1900 &amp; "-" &amp; FLOOR(Table1[[#This Row],[year]]-1890,10)+1900</f>
        <v>1990-2000</v>
      </c>
      <c r="T2981" s="14" t="s">
        <v>21835</v>
      </c>
      <c r="AB2981" s="14"/>
    </row>
    <row r="2982" spans="1:28" hidden="1" x14ac:dyDescent="0.3">
      <c r="A2982" t="s">
        <v>9249</v>
      </c>
      <c r="B2982" t="s">
        <v>16</v>
      </c>
      <c r="C2982" t="s">
        <v>41</v>
      </c>
      <c r="D2982">
        <v>1996</v>
      </c>
      <c r="E2982" t="s">
        <v>7874</v>
      </c>
      <c r="F2982">
        <v>4.9000000000000004</v>
      </c>
      <c r="G2982">
        <v>3800</v>
      </c>
      <c r="H2982" t="s">
        <v>9250</v>
      </c>
      <c r="I2982" t="s">
        <v>9250</v>
      </c>
      <c r="J2982" t="s">
        <v>8874</v>
      </c>
      <c r="K2982" t="s">
        <v>30</v>
      </c>
      <c r="L2982">
        <v>5000000</v>
      </c>
      <c r="M2982">
        <v>2420162</v>
      </c>
      <c r="N2982" t="s">
        <v>8125</v>
      </c>
      <c r="O2982">
        <v>92</v>
      </c>
      <c r="P2982" t="str">
        <f>IF(Table1[[#This Row],[score]]&gt;=8.5,"High",IF(Table1[[#This Row],[score]]&gt;=7,"Medium","Low"))</f>
        <v>Low</v>
      </c>
      <c r="Q2982" s="5">
        <f>Table1[[#This Row],[gross]]-Table1[[#This Row],[budget]]</f>
        <v>-2579838</v>
      </c>
      <c r="R2982" s="5" t="str">
        <f>IF(Table1[[#This Row],[Profit]]&gt;0,"Profit","Loss")</f>
        <v>Loss</v>
      </c>
      <c r="S2982" s="6" t="str">
        <f>FLOOR(Table1[[#This Row],[year]]-1900,10)+1900 &amp; "-" &amp; FLOOR(Table1[[#This Row],[year]]-1890,10)+1900</f>
        <v>1990-2000</v>
      </c>
      <c r="T2982" s="14" t="s">
        <v>21835</v>
      </c>
      <c r="AB2982" s="14"/>
    </row>
    <row r="2983" spans="1:28" hidden="1" x14ac:dyDescent="0.3">
      <c r="A2983" t="s">
        <v>9299</v>
      </c>
      <c r="B2983" t="s">
        <v>1974</v>
      </c>
      <c r="C2983" t="s">
        <v>34</v>
      </c>
      <c r="D2983">
        <v>1996</v>
      </c>
      <c r="E2983" t="s">
        <v>9006</v>
      </c>
      <c r="F2983">
        <v>2.5</v>
      </c>
      <c r="G2983">
        <v>9000</v>
      </c>
      <c r="H2983" t="s">
        <v>9300</v>
      </c>
      <c r="I2983" t="s">
        <v>9300</v>
      </c>
      <c r="J2983" t="s">
        <v>5961</v>
      </c>
      <c r="K2983" t="s">
        <v>30</v>
      </c>
      <c r="L2983">
        <v>15000000</v>
      </c>
      <c r="M2983">
        <v>2409225</v>
      </c>
      <c r="N2983" t="s">
        <v>2001</v>
      </c>
      <c r="O2983">
        <v>93</v>
      </c>
      <c r="P2983" t="str">
        <f>IF(Table1[[#This Row],[score]]&gt;=8.5,"High",IF(Table1[[#This Row],[score]]&gt;=7,"Medium","Low"))</f>
        <v>Low</v>
      </c>
      <c r="Q2983" s="5">
        <f>Table1[[#This Row],[gross]]-Table1[[#This Row],[budget]]</f>
        <v>-12590775</v>
      </c>
      <c r="R2983" s="5" t="str">
        <f>IF(Table1[[#This Row],[Profit]]&gt;0,"Profit","Loss")</f>
        <v>Loss</v>
      </c>
      <c r="S2983" s="6" t="str">
        <f>FLOOR(Table1[[#This Row],[year]]-1900,10)+1900 &amp; "-" &amp; FLOOR(Table1[[#This Row],[year]]-1890,10)+1900</f>
        <v>1990-2000</v>
      </c>
      <c r="T2983" s="14" t="s">
        <v>21835</v>
      </c>
      <c r="AB2983" s="14"/>
    </row>
    <row r="2984" spans="1:28" hidden="1" x14ac:dyDescent="0.3">
      <c r="A2984" t="s">
        <v>9309</v>
      </c>
      <c r="B2984" t="s">
        <v>443</v>
      </c>
      <c r="C2984" t="s">
        <v>17</v>
      </c>
      <c r="D2984">
        <v>1996</v>
      </c>
      <c r="E2984" t="s">
        <v>9310</v>
      </c>
      <c r="F2984">
        <v>6.7</v>
      </c>
      <c r="G2984">
        <v>13000</v>
      </c>
      <c r="H2984" t="s">
        <v>4344</v>
      </c>
      <c r="I2984" t="s">
        <v>9311</v>
      </c>
      <c r="J2984" t="s">
        <v>9312</v>
      </c>
      <c r="K2984" t="s">
        <v>1404</v>
      </c>
      <c r="L2984">
        <f>20500000</f>
        <v>20500000</v>
      </c>
      <c r="M2984">
        <v>2372744</v>
      </c>
      <c r="N2984" t="s">
        <v>3661</v>
      </c>
      <c r="O2984">
        <v>126</v>
      </c>
      <c r="P2984" t="str">
        <f>IF(Table1[[#This Row],[score]]&gt;=8.5,"High",IF(Table1[[#This Row],[score]]&gt;=7,"Medium","Low"))</f>
        <v>Low</v>
      </c>
      <c r="Q2984" s="5">
        <f>Table1[[#This Row],[gross]]-Table1[[#This Row],[budget]]</f>
        <v>-18127256</v>
      </c>
      <c r="R2984" s="5" t="str">
        <f>IF(Table1[[#This Row],[Profit]]&gt;0,"Profit","Loss")</f>
        <v>Loss</v>
      </c>
      <c r="S2984" s="6" t="str">
        <f>FLOOR(Table1[[#This Row],[year]]-1900,10)+1900 &amp; "-" &amp; FLOOR(Table1[[#This Row],[year]]-1890,10)+1900</f>
        <v>1990-2000</v>
      </c>
      <c r="T2984" s="14" t="s">
        <v>21835</v>
      </c>
      <c r="AB2984" s="14"/>
    </row>
    <row r="2985" spans="1:28" hidden="1" x14ac:dyDescent="0.3">
      <c r="A2985" t="s">
        <v>9265</v>
      </c>
      <c r="B2985" t="s">
        <v>16</v>
      </c>
      <c r="C2985" t="s">
        <v>41</v>
      </c>
      <c r="D2985">
        <v>1996</v>
      </c>
      <c r="E2985" t="s">
        <v>9266</v>
      </c>
      <c r="F2985">
        <v>7</v>
      </c>
      <c r="G2985">
        <v>4900</v>
      </c>
      <c r="H2985" t="s">
        <v>9267</v>
      </c>
      <c r="I2985" t="s">
        <v>9267</v>
      </c>
      <c r="J2985" t="s">
        <v>9268</v>
      </c>
      <c r="K2985" t="s">
        <v>195</v>
      </c>
      <c r="L2985">
        <f>20500000</f>
        <v>20500000</v>
      </c>
      <c r="M2985">
        <v>2099677</v>
      </c>
      <c r="N2985" t="s">
        <v>3156</v>
      </c>
      <c r="O2985">
        <v>87</v>
      </c>
      <c r="P2985" t="str">
        <f>IF(Table1[[#This Row],[score]]&gt;=8.5,"High",IF(Table1[[#This Row],[score]]&gt;=7,"Medium","Low"))</f>
        <v>Medium</v>
      </c>
      <c r="Q2985" s="5">
        <f>Table1[[#This Row],[gross]]-Table1[[#This Row],[budget]]</f>
        <v>-18400323</v>
      </c>
      <c r="R2985" s="5" t="str">
        <f>IF(Table1[[#This Row],[Profit]]&gt;0,"Profit","Loss")</f>
        <v>Loss</v>
      </c>
      <c r="S2985" s="6" t="str">
        <f>FLOOR(Table1[[#This Row],[year]]-1900,10)+1900 &amp; "-" &amp; FLOOR(Table1[[#This Row],[year]]-1890,10)+1900</f>
        <v>1990-2000</v>
      </c>
      <c r="T2985" s="14" t="s">
        <v>21835</v>
      </c>
      <c r="AB2985" s="14"/>
    </row>
    <row r="2986" spans="1:28" hidden="1" x14ac:dyDescent="0.3">
      <c r="A2986" t="s">
        <v>9391</v>
      </c>
      <c r="B2986" t="s">
        <v>16</v>
      </c>
      <c r="C2986" t="s">
        <v>63</v>
      </c>
      <c r="D2986">
        <v>1996</v>
      </c>
      <c r="E2986" t="s">
        <v>9020</v>
      </c>
      <c r="F2986">
        <v>6.4</v>
      </c>
      <c r="G2986">
        <v>7000</v>
      </c>
      <c r="H2986" t="s">
        <v>825</v>
      </c>
      <c r="I2986" t="s">
        <v>9392</v>
      </c>
      <c r="J2986" t="s">
        <v>3025</v>
      </c>
      <c r="K2986" t="s">
        <v>30</v>
      </c>
      <c r="L2986">
        <v>16000000</v>
      </c>
      <c r="M2986">
        <v>2021348</v>
      </c>
      <c r="N2986" t="s">
        <v>827</v>
      </c>
      <c r="O2986">
        <v>125</v>
      </c>
      <c r="P2986" t="str">
        <f>IF(Table1[[#This Row],[score]]&gt;=8.5,"High",IF(Table1[[#This Row],[score]]&gt;=7,"Medium","Low"))</f>
        <v>Low</v>
      </c>
      <c r="Q2986" s="5">
        <f>Table1[[#This Row],[gross]]-Table1[[#This Row],[budget]]</f>
        <v>-13978652</v>
      </c>
      <c r="R2986" s="5" t="str">
        <f>IF(Table1[[#This Row],[Profit]]&gt;0,"Profit","Loss")</f>
        <v>Loss</v>
      </c>
      <c r="S2986" s="6" t="str">
        <f>FLOOR(Table1[[#This Row],[year]]-1900,10)+1900 &amp; "-" &amp; FLOOR(Table1[[#This Row],[year]]-1890,10)+1900</f>
        <v>1990-2000</v>
      </c>
      <c r="T2986" s="14" t="s">
        <v>21835</v>
      </c>
      <c r="AB2986" s="14"/>
    </row>
    <row r="2987" spans="1:28" hidden="1" x14ac:dyDescent="0.3">
      <c r="A2987" t="s">
        <v>9338</v>
      </c>
      <c r="B2987" t="s">
        <v>16</v>
      </c>
      <c r="C2987" t="s">
        <v>63</v>
      </c>
      <c r="D2987">
        <v>1996</v>
      </c>
      <c r="E2987" t="s">
        <v>9339</v>
      </c>
      <c r="F2987">
        <v>6.6</v>
      </c>
      <c r="G2987">
        <v>6400</v>
      </c>
      <c r="H2987" t="s">
        <v>9340</v>
      </c>
      <c r="I2987" t="s">
        <v>9341</v>
      </c>
      <c r="J2987" t="s">
        <v>8775</v>
      </c>
      <c r="K2987" t="s">
        <v>22</v>
      </c>
      <c r="L2987">
        <f>20500000</f>
        <v>20500000</v>
      </c>
      <c r="M2987">
        <v>1875527</v>
      </c>
      <c r="N2987" t="s">
        <v>8737</v>
      </c>
      <c r="O2987">
        <v>103</v>
      </c>
      <c r="P2987" t="str">
        <f>IF(Table1[[#This Row],[score]]&gt;=8.5,"High",IF(Table1[[#This Row],[score]]&gt;=7,"Medium","Low"))</f>
        <v>Low</v>
      </c>
      <c r="Q2987" s="5">
        <f>Table1[[#This Row],[gross]]-Table1[[#This Row],[budget]]</f>
        <v>-18624473</v>
      </c>
      <c r="R2987" s="5" t="str">
        <f>IF(Table1[[#This Row],[Profit]]&gt;0,"Profit","Loss")</f>
        <v>Loss</v>
      </c>
      <c r="S2987" s="6" t="str">
        <f>FLOOR(Table1[[#This Row],[year]]-1900,10)+1900 &amp; "-" &amp; FLOOR(Table1[[#This Row],[year]]-1890,10)+1900</f>
        <v>1990-2000</v>
      </c>
      <c r="T2987" s="14" t="s">
        <v>21835</v>
      </c>
      <c r="AB2987" s="14"/>
    </row>
    <row r="2988" spans="1:28" hidden="1" x14ac:dyDescent="0.3">
      <c r="A2988" t="s">
        <v>9194</v>
      </c>
      <c r="B2988" t="s">
        <v>16</v>
      </c>
      <c r="C2988" t="s">
        <v>41</v>
      </c>
      <c r="D2988">
        <v>1996</v>
      </c>
      <c r="E2988" t="s">
        <v>9195</v>
      </c>
      <c r="F2988">
        <v>7.6</v>
      </c>
      <c r="G2988">
        <v>23000</v>
      </c>
      <c r="H2988" t="s">
        <v>9196</v>
      </c>
      <c r="I2988" t="s">
        <v>9197</v>
      </c>
      <c r="J2988" t="s">
        <v>9198</v>
      </c>
      <c r="K2988" t="s">
        <v>22</v>
      </c>
      <c r="L2988">
        <f>20500000</f>
        <v>20500000</v>
      </c>
      <c r="M2988">
        <v>1548120</v>
      </c>
      <c r="N2988" t="s">
        <v>1965</v>
      </c>
      <c r="O2988">
        <v>90</v>
      </c>
      <c r="P2988" t="str">
        <f>IF(Table1[[#This Row],[score]]&gt;=8.5,"High",IF(Table1[[#This Row],[score]]&gt;=7,"Medium","Low"))</f>
        <v>Medium</v>
      </c>
      <c r="Q2988" s="5">
        <f>Table1[[#This Row],[gross]]-Table1[[#This Row],[budget]]</f>
        <v>-18951880</v>
      </c>
      <c r="R2988" s="5" t="str">
        <f>IF(Table1[[#This Row],[Profit]]&gt;0,"Profit","Loss")</f>
        <v>Loss</v>
      </c>
      <c r="S2988" s="6" t="str">
        <f>FLOOR(Table1[[#This Row],[year]]-1900,10)+1900 &amp; "-" &amp; FLOOR(Table1[[#This Row],[year]]-1890,10)+1900</f>
        <v>1990-2000</v>
      </c>
      <c r="T2988" s="14" t="s">
        <v>21835</v>
      </c>
      <c r="AB2988" s="14"/>
    </row>
    <row r="2989" spans="1:28" hidden="1" x14ac:dyDescent="0.3">
      <c r="A2989" t="s">
        <v>9407</v>
      </c>
      <c r="B2989" t="s">
        <v>16</v>
      </c>
      <c r="C2989" t="s">
        <v>41</v>
      </c>
      <c r="D2989">
        <v>1996</v>
      </c>
      <c r="E2989" t="s">
        <v>8917</v>
      </c>
      <c r="F2989">
        <v>3.9</v>
      </c>
      <c r="G2989">
        <v>833</v>
      </c>
      <c r="H2989" t="s">
        <v>9408</v>
      </c>
      <c r="I2989" t="s">
        <v>9409</v>
      </c>
      <c r="J2989" t="s">
        <v>9410</v>
      </c>
      <c r="K2989" t="s">
        <v>30</v>
      </c>
      <c r="L2989">
        <f>20500000</f>
        <v>20500000</v>
      </c>
      <c r="M2989">
        <v>1383553</v>
      </c>
      <c r="N2989" t="s">
        <v>9411</v>
      </c>
      <c r="O2989">
        <v>89</v>
      </c>
      <c r="P2989" t="str">
        <f>IF(Table1[[#This Row],[score]]&gt;=8.5,"High",IF(Table1[[#This Row],[score]]&gt;=7,"Medium","Low"))</f>
        <v>Low</v>
      </c>
      <c r="Q2989" s="5">
        <f>Table1[[#This Row],[gross]]-Table1[[#This Row],[budget]]</f>
        <v>-19116447</v>
      </c>
      <c r="R2989" s="5" t="str">
        <f>IF(Table1[[#This Row],[Profit]]&gt;0,"Profit","Loss")</f>
        <v>Loss</v>
      </c>
      <c r="S2989" s="6" t="str">
        <f>FLOOR(Table1[[#This Row],[year]]-1900,10)+1900 &amp; "-" &amp; FLOOR(Table1[[#This Row],[year]]-1890,10)+1900</f>
        <v>1990-2000</v>
      </c>
      <c r="T2989" s="14" t="s">
        <v>21835</v>
      </c>
      <c r="AB2989" s="14"/>
    </row>
    <row r="2990" spans="1:28" hidden="1" x14ac:dyDescent="0.3">
      <c r="A2990" t="s">
        <v>9393</v>
      </c>
      <c r="B2990" t="s">
        <v>16</v>
      </c>
      <c r="C2990" t="s">
        <v>104</v>
      </c>
      <c r="D2990">
        <v>1996</v>
      </c>
      <c r="E2990" t="s">
        <v>9084</v>
      </c>
      <c r="F2990">
        <v>6.3</v>
      </c>
      <c r="G2990">
        <v>4500</v>
      </c>
      <c r="H2990" t="s">
        <v>95</v>
      </c>
      <c r="I2990" t="s">
        <v>95</v>
      </c>
      <c r="J2990" t="s">
        <v>4903</v>
      </c>
      <c r="K2990" t="s">
        <v>448</v>
      </c>
      <c r="L2990">
        <v>19000000</v>
      </c>
      <c r="M2990">
        <v>1356828</v>
      </c>
      <c r="N2990" t="s">
        <v>7348</v>
      </c>
      <c r="O2990">
        <v>116</v>
      </c>
      <c r="P2990" t="str">
        <f>IF(Table1[[#This Row],[score]]&gt;=8.5,"High",IF(Table1[[#This Row],[score]]&gt;=7,"Medium","Low"))</f>
        <v>Low</v>
      </c>
      <c r="Q2990" s="5">
        <f>Table1[[#This Row],[gross]]-Table1[[#This Row],[budget]]</f>
        <v>-17643172</v>
      </c>
      <c r="R2990" s="5" t="str">
        <f>IF(Table1[[#This Row],[Profit]]&gt;0,"Profit","Loss")</f>
        <v>Loss</v>
      </c>
      <c r="S2990" s="6" t="str">
        <f>FLOOR(Table1[[#This Row],[year]]-1900,10)+1900 &amp; "-" &amp; FLOOR(Table1[[#This Row],[year]]-1890,10)+1900</f>
        <v>1990-2000</v>
      </c>
      <c r="T2990" s="14" t="s">
        <v>21835</v>
      </c>
      <c r="AB2990" s="14"/>
    </row>
    <row r="2991" spans="1:28" hidden="1" x14ac:dyDescent="0.3">
      <c r="A2991" t="s">
        <v>9363</v>
      </c>
      <c r="B2991" t="s">
        <v>16</v>
      </c>
      <c r="C2991" t="s">
        <v>104</v>
      </c>
      <c r="D2991">
        <v>1996</v>
      </c>
      <c r="E2991" t="s">
        <v>8900</v>
      </c>
      <c r="F2991">
        <v>6.6</v>
      </c>
      <c r="G2991">
        <v>8400</v>
      </c>
      <c r="H2991" t="s">
        <v>4315</v>
      </c>
      <c r="I2991" t="s">
        <v>4316</v>
      </c>
      <c r="J2991" t="s">
        <v>1507</v>
      </c>
      <c r="K2991" t="s">
        <v>30</v>
      </c>
      <c r="L2991">
        <v>12500000</v>
      </c>
      <c r="M2991">
        <v>1227324</v>
      </c>
      <c r="N2991" t="s">
        <v>9364</v>
      </c>
      <c r="O2991">
        <v>99</v>
      </c>
      <c r="P2991" t="str">
        <f>IF(Table1[[#This Row],[score]]&gt;=8.5,"High",IF(Table1[[#This Row],[score]]&gt;=7,"Medium","Low"))</f>
        <v>Low</v>
      </c>
      <c r="Q2991" s="5">
        <f>Table1[[#This Row],[gross]]-Table1[[#This Row],[budget]]</f>
        <v>-11272676</v>
      </c>
      <c r="R2991" s="5" t="str">
        <f>IF(Table1[[#This Row],[Profit]]&gt;0,"Profit","Loss")</f>
        <v>Loss</v>
      </c>
      <c r="S2991" s="6" t="str">
        <f>FLOOR(Table1[[#This Row],[year]]-1900,10)+1900 &amp; "-" &amp; FLOOR(Table1[[#This Row],[year]]-1890,10)+1900</f>
        <v>1990-2000</v>
      </c>
      <c r="T2991" s="14" t="s">
        <v>21835</v>
      </c>
      <c r="AB2991" s="14"/>
    </row>
    <row r="2992" spans="1:28" hidden="1" x14ac:dyDescent="0.3">
      <c r="A2992" t="s">
        <v>9200</v>
      </c>
      <c r="B2992" t="s">
        <v>16</v>
      </c>
      <c r="C2992" t="s">
        <v>104</v>
      </c>
      <c r="D2992">
        <v>1996</v>
      </c>
      <c r="E2992" t="s">
        <v>9201</v>
      </c>
      <c r="F2992">
        <v>6</v>
      </c>
      <c r="G2992">
        <v>9400</v>
      </c>
      <c r="H2992" t="s">
        <v>674</v>
      </c>
      <c r="I2992" t="s">
        <v>9202</v>
      </c>
      <c r="J2992" t="s">
        <v>21</v>
      </c>
      <c r="K2992" t="s">
        <v>30</v>
      </c>
      <c r="L2992">
        <v>22000000</v>
      </c>
      <c r="M2992">
        <v>1094668</v>
      </c>
      <c r="N2992" t="s">
        <v>1770</v>
      </c>
      <c r="O2992">
        <v>101</v>
      </c>
      <c r="P2992" t="str">
        <f>IF(Table1[[#This Row],[score]]&gt;=8.5,"High",IF(Table1[[#This Row],[score]]&gt;=7,"Medium","Low"))</f>
        <v>Low</v>
      </c>
      <c r="Q2992" s="5">
        <f>Table1[[#This Row],[gross]]-Table1[[#This Row],[budget]]</f>
        <v>-20905332</v>
      </c>
      <c r="R2992" s="5" t="str">
        <f>IF(Table1[[#This Row],[Profit]]&gt;0,"Profit","Loss")</f>
        <v>Loss</v>
      </c>
      <c r="S2992" s="6" t="str">
        <f>FLOOR(Table1[[#This Row],[year]]-1900,10)+1900 &amp; "-" &amp; FLOOR(Table1[[#This Row],[year]]-1890,10)+1900</f>
        <v>1990-2000</v>
      </c>
      <c r="T2992" s="14" t="s">
        <v>21835</v>
      </c>
      <c r="AB2992" s="14"/>
    </row>
    <row r="2993" spans="1:28" hidden="1" x14ac:dyDescent="0.3">
      <c r="A2993" t="s">
        <v>9256</v>
      </c>
      <c r="B2993" t="s">
        <v>16</v>
      </c>
      <c r="C2993" t="s">
        <v>52</v>
      </c>
      <c r="D2993">
        <v>1996</v>
      </c>
      <c r="E2993" t="s">
        <v>8900</v>
      </c>
      <c r="F2993">
        <v>5.8</v>
      </c>
      <c r="G2993">
        <v>6200</v>
      </c>
      <c r="H2993" t="s">
        <v>3347</v>
      </c>
      <c r="I2993" t="s">
        <v>9257</v>
      </c>
      <c r="J2993" t="s">
        <v>1173</v>
      </c>
      <c r="K2993" t="s">
        <v>30</v>
      </c>
      <c r="L2993">
        <v>7000000</v>
      </c>
      <c r="M2993">
        <v>1060264</v>
      </c>
      <c r="N2993" t="s">
        <v>4484</v>
      </c>
      <c r="O2993">
        <v>80</v>
      </c>
      <c r="P2993" t="str">
        <f>IF(Table1[[#This Row],[score]]&gt;=8.5,"High",IF(Table1[[#This Row],[score]]&gt;=7,"Medium","Low"))</f>
        <v>Low</v>
      </c>
      <c r="Q2993" s="5">
        <f>Table1[[#This Row],[gross]]-Table1[[#This Row],[budget]]</f>
        <v>-5939736</v>
      </c>
      <c r="R2993" s="5" t="str">
        <f>IF(Table1[[#This Row],[Profit]]&gt;0,"Profit","Loss")</f>
        <v>Loss</v>
      </c>
      <c r="S2993" s="6" t="str">
        <f>FLOOR(Table1[[#This Row],[year]]-1900,10)+1900 &amp; "-" &amp; FLOOR(Table1[[#This Row],[year]]-1890,10)+1900</f>
        <v>1990-2000</v>
      </c>
      <c r="T2993" s="14" t="s">
        <v>21835</v>
      </c>
      <c r="AB2993" s="14"/>
    </row>
    <row r="2994" spans="1:28" hidden="1" x14ac:dyDescent="0.3">
      <c r="A2994" t="s">
        <v>9382</v>
      </c>
      <c r="B2994" t="s">
        <v>33</v>
      </c>
      <c r="C2994" t="s">
        <v>17</v>
      </c>
      <c r="D2994">
        <v>1996</v>
      </c>
      <c r="E2994" t="s">
        <v>9277</v>
      </c>
      <c r="F2994">
        <v>6.4</v>
      </c>
      <c r="G2994">
        <v>3100</v>
      </c>
      <c r="H2994" t="s">
        <v>9383</v>
      </c>
      <c r="I2994" t="s">
        <v>9384</v>
      </c>
      <c r="J2994" t="s">
        <v>9385</v>
      </c>
      <c r="K2994" t="s">
        <v>30</v>
      </c>
      <c r="L2994">
        <f>20500000</f>
        <v>20500000</v>
      </c>
      <c r="M2994">
        <v>1007822</v>
      </c>
      <c r="N2994" t="s">
        <v>9386</v>
      </c>
      <c r="O2994">
        <v>93</v>
      </c>
      <c r="P2994" t="str">
        <f>IF(Table1[[#This Row],[score]]&gt;=8.5,"High",IF(Table1[[#This Row],[score]]&gt;=7,"Medium","Low"))</f>
        <v>Low</v>
      </c>
      <c r="Q2994" s="5">
        <f>Table1[[#This Row],[gross]]-Table1[[#This Row],[budget]]</f>
        <v>-19492178</v>
      </c>
      <c r="R2994" s="5" t="str">
        <f>IF(Table1[[#This Row],[Profit]]&gt;0,"Profit","Loss")</f>
        <v>Loss</v>
      </c>
      <c r="S2994" s="6" t="str">
        <f>FLOOR(Table1[[#This Row],[year]]-1900,10)+1900 &amp; "-" &amp; FLOOR(Table1[[#This Row],[year]]-1890,10)+1900</f>
        <v>1990-2000</v>
      </c>
      <c r="T2994" s="14" t="s">
        <v>21835</v>
      </c>
      <c r="AB2994" s="14"/>
    </row>
    <row r="2995" spans="1:28" hidden="1" x14ac:dyDescent="0.3">
      <c r="A2995" t="s">
        <v>9276</v>
      </c>
      <c r="B2995" t="s">
        <v>16</v>
      </c>
      <c r="C2995" t="s">
        <v>17</v>
      </c>
      <c r="D2995">
        <v>1996</v>
      </c>
      <c r="E2995" t="s">
        <v>9277</v>
      </c>
      <c r="F2995">
        <v>5.4</v>
      </c>
      <c r="G2995">
        <v>2300</v>
      </c>
      <c r="H2995" t="s">
        <v>9278</v>
      </c>
      <c r="I2995" t="s">
        <v>9279</v>
      </c>
      <c r="J2995" t="s">
        <v>6076</v>
      </c>
      <c r="K2995" t="s">
        <v>5762</v>
      </c>
      <c r="L2995">
        <f>20500000</f>
        <v>20500000</v>
      </c>
      <c r="M2995">
        <v>926954</v>
      </c>
      <c r="N2995" t="s">
        <v>9280</v>
      </c>
      <c r="O2995">
        <v>120</v>
      </c>
      <c r="P2995" t="str">
        <f>IF(Table1[[#This Row],[score]]&gt;=8.5,"High",IF(Table1[[#This Row],[score]]&gt;=7,"Medium","Low"))</f>
        <v>Low</v>
      </c>
      <c r="Q2995" s="5">
        <f>Table1[[#This Row],[gross]]-Table1[[#This Row],[budget]]</f>
        <v>-19573046</v>
      </c>
      <c r="R2995" s="5" t="str">
        <f>IF(Table1[[#This Row],[Profit]]&gt;0,"Profit","Loss")</f>
        <v>Loss</v>
      </c>
      <c r="S2995" s="6" t="str">
        <f>FLOOR(Table1[[#This Row],[year]]-1900,10)+1900 &amp; "-" &amp; FLOOR(Table1[[#This Row],[year]]-1890,10)+1900</f>
        <v>1990-2000</v>
      </c>
      <c r="T2995" s="14" t="s">
        <v>21835</v>
      </c>
      <c r="AB2995" s="14"/>
    </row>
    <row r="2996" spans="1:28" hidden="1" x14ac:dyDescent="0.3">
      <c r="A2996" t="s">
        <v>9103</v>
      </c>
      <c r="B2996" t="s">
        <v>16</v>
      </c>
      <c r="C2996" t="s">
        <v>41</v>
      </c>
      <c r="D2996">
        <v>1996</v>
      </c>
      <c r="E2996" t="s">
        <v>8952</v>
      </c>
      <c r="F2996">
        <v>7.1</v>
      </c>
      <c r="G2996">
        <v>14000</v>
      </c>
      <c r="H2996" t="s">
        <v>7106</v>
      </c>
      <c r="I2996" t="s">
        <v>7106</v>
      </c>
      <c r="J2996" t="s">
        <v>7106</v>
      </c>
      <c r="K2996" t="s">
        <v>30</v>
      </c>
      <c r="L2996">
        <v>1300000</v>
      </c>
      <c r="M2996">
        <v>749741</v>
      </c>
      <c r="N2996" t="s">
        <v>9104</v>
      </c>
      <c r="O2996">
        <v>95</v>
      </c>
      <c r="P2996" t="str">
        <f>IF(Table1[[#This Row],[score]]&gt;=8.5,"High",IF(Table1[[#This Row],[score]]&gt;=7,"Medium","Low"))</f>
        <v>Medium</v>
      </c>
      <c r="Q2996" s="5">
        <f>Table1[[#This Row],[gross]]-Table1[[#This Row],[budget]]</f>
        <v>-550259</v>
      </c>
      <c r="R2996" s="5" t="str">
        <f>IF(Table1[[#This Row],[Profit]]&gt;0,"Profit","Loss")</f>
        <v>Loss</v>
      </c>
      <c r="S2996" s="6" t="str">
        <f>FLOOR(Table1[[#This Row],[year]]-1900,10)+1900 &amp; "-" &amp; FLOOR(Table1[[#This Row],[year]]-1890,10)+1900</f>
        <v>1990-2000</v>
      </c>
      <c r="T2996" s="14" t="s">
        <v>21835</v>
      </c>
      <c r="AB2996" s="14"/>
    </row>
    <row r="2997" spans="1:28" hidden="1" x14ac:dyDescent="0.3">
      <c r="A2997" t="s">
        <v>9373</v>
      </c>
      <c r="B2997" t="s">
        <v>16</v>
      </c>
      <c r="C2997" t="s">
        <v>41</v>
      </c>
      <c r="D2997">
        <v>1996</v>
      </c>
      <c r="E2997" t="s">
        <v>9318</v>
      </c>
      <c r="F2997">
        <v>6.7</v>
      </c>
      <c r="G2997">
        <v>4300</v>
      </c>
      <c r="H2997" t="s">
        <v>2177</v>
      </c>
      <c r="I2997" t="s">
        <v>6265</v>
      </c>
      <c r="J2997" t="s">
        <v>9374</v>
      </c>
      <c r="K2997" t="s">
        <v>22</v>
      </c>
      <c r="L2997">
        <f>20500000</f>
        <v>20500000</v>
      </c>
      <c r="M2997">
        <v>712095</v>
      </c>
      <c r="N2997" t="s">
        <v>6267</v>
      </c>
      <c r="O2997">
        <v>100</v>
      </c>
      <c r="P2997" t="str">
        <f>IF(Table1[[#This Row],[score]]&gt;=8.5,"High",IF(Table1[[#This Row],[score]]&gt;=7,"Medium","Low"))</f>
        <v>Low</v>
      </c>
      <c r="Q2997" s="5">
        <f>Table1[[#This Row],[gross]]-Table1[[#This Row],[budget]]</f>
        <v>-19787905</v>
      </c>
      <c r="R2997" s="5" t="str">
        <f>IF(Table1[[#This Row],[Profit]]&gt;0,"Profit","Loss")</f>
        <v>Loss</v>
      </c>
      <c r="S2997" s="6" t="str">
        <f>FLOOR(Table1[[#This Row],[year]]-1900,10)+1900 &amp; "-" &amp; FLOOR(Table1[[#This Row],[year]]-1890,10)+1900</f>
        <v>1990-2000</v>
      </c>
      <c r="T2997" s="14" t="s">
        <v>21835</v>
      </c>
      <c r="AB2997" s="14"/>
    </row>
    <row r="2998" spans="1:28" hidden="1" x14ac:dyDescent="0.3">
      <c r="A2998" t="s">
        <v>9402</v>
      </c>
      <c r="B2998" t="s">
        <v>16</v>
      </c>
      <c r="C2998" t="s">
        <v>34</v>
      </c>
      <c r="D2998">
        <v>1996</v>
      </c>
      <c r="E2998" t="s">
        <v>9114</v>
      </c>
      <c r="F2998">
        <v>4.8</v>
      </c>
      <c r="G2998">
        <v>2900</v>
      </c>
      <c r="H2998" t="s">
        <v>9403</v>
      </c>
      <c r="I2998" t="s">
        <v>9404</v>
      </c>
      <c r="J2998" t="s">
        <v>9405</v>
      </c>
      <c r="K2998" t="s">
        <v>30</v>
      </c>
      <c r="L2998">
        <f>20500000</f>
        <v>20500000</v>
      </c>
      <c r="M2998">
        <v>684351</v>
      </c>
      <c r="N2998" t="s">
        <v>9406</v>
      </c>
      <c r="O2998">
        <v>90</v>
      </c>
      <c r="P2998" t="str">
        <f>IF(Table1[[#This Row],[score]]&gt;=8.5,"High",IF(Table1[[#This Row],[score]]&gt;=7,"Medium","Low"))</f>
        <v>Low</v>
      </c>
      <c r="Q2998" s="5">
        <f>Table1[[#This Row],[gross]]-Table1[[#This Row],[budget]]</f>
        <v>-19815649</v>
      </c>
      <c r="R2998" s="5" t="str">
        <f>IF(Table1[[#This Row],[Profit]]&gt;0,"Profit","Loss")</f>
        <v>Loss</v>
      </c>
      <c r="S2998" s="6" t="str">
        <f>FLOOR(Table1[[#This Row],[year]]-1900,10)+1900 &amp; "-" &amp; FLOOR(Table1[[#This Row],[year]]-1890,10)+1900</f>
        <v>1990-2000</v>
      </c>
      <c r="T2998" s="14" t="s">
        <v>21835</v>
      </c>
      <c r="AB2998" s="14"/>
    </row>
    <row r="2999" spans="1:28" hidden="1" x14ac:dyDescent="0.3">
      <c r="A2999" t="s">
        <v>9414</v>
      </c>
      <c r="B2999" t="s">
        <v>16</v>
      </c>
      <c r="C2999" t="s">
        <v>41</v>
      </c>
      <c r="D2999">
        <v>1996</v>
      </c>
      <c r="E2999" t="s">
        <v>9081</v>
      </c>
      <c r="F2999">
        <v>6.7</v>
      </c>
      <c r="G2999">
        <v>3600</v>
      </c>
      <c r="H2999" t="s">
        <v>7118</v>
      </c>
      <c r="I2999" t="s">
        <v>7118</v>
      </c>
      <c r="J2999" t="s">
        <v>9415</v>
      </c>
      <c r="K2999" t="s">
        <v>30</v>
      </c>
      <c r="L2999">
        <v>5000000</v>
      </c>
      <c r="M2999">
        <v>660313</v>
      </c>
      <c r="N2999" t="s">
        <v>9416</v>
      </c>
      <c r="O2999">
        <v>116</v>
      </c>
      <c r="P2999" t="str">
        <f>IF(Table1[[#This Row],[score]]&gt;=8.5,"High",IF(Table1[[#This Row],[score]]&gt;=7,"Medium","Low"))</f>
        <v>Low</v>
      </c>
      <c r="Q2999" s="5">
        <f>Table1[[#This Row],[gross]]-Table1[[#This Row],[budget]]</f>
        <v>-4339687</v>
      </c>
      <c r="R2999" s="5" t="str">
        <f>IF(Table1[[#This Row],[Profit]]&gt;0,"Profit","Loss")</f>
        <v>Loss</v>
      </c>
      <c r="S2999" s="6" t="str">
        <f>FLOOR(Table1[[#This Row],[year]]-1900,10)+1900 &amp; "-" &amp; FLOOR(Table1[[#This Row],[year]]-1890,10)+1900</f>
        <v>1990-2000</v>
      </c>
      <c r="T2999" s="14" t="s">
        <v>21835</v>
      </c>
      <c r="AB2999" s="14"/>
    </row>
    <row r="3000" spans="1:28" hidden="1" x14ac:dyDescent="0.3">
      <c r="A3000" t="s">
        <v>9251</v>
      </c>
      <c r="B3000" t="s">
        <v>16</v>
      </c>
      <c r="C3000" t="s">
        <v>41</v>
      </c>
      <c r="D3000">
        <v>1996</v>
      </c>
      <c r="E3000" t="s">
        <v>9252</v>
      </c>
      <c r="F3000">
        <v>6.8</v>
      </c>
      <c r="G3000">
        <v>9000</v>
      </c>
      <c r="H3000" t="s">
        <v>5696</v>
      </c>
      <c r="I3000" t="s">
        <v>4761</v>
      </c>
      <c r="J3000" t="s">
        <v>9253</v>
      </c>
      <c r="K3000" t="s">
        <v>30</v>
      </c>
      <c r="L3000">
        <f>20500000</f>
        <v>20500000</v>
      </c>
      <c r="M3000">
        <v>656747</v>
      </c>
      <c r="N3000" t="s">
        <v>5059</v>
      </c>
      <c r="O3000">
        <v>121</v>
      </c>
      <c r="P3000" t="str">
        <f>IF(Table1[[#This Row],[score]]&gt;=8.5,"High",IF(Table1[[#This Row],[score]]&gt;=7,"Medium","Low"))</f>
        <v>Low</v>
      </c>
      <c r="Q3000" s="5">
        <f>Table1[[#This Row],[gross]]-Table1[[#This Row],[budget]]</f>
        <v>-19843253</v>
      </c>
      <c r="R3000" s="5" t="str">
        <f>IF(Table1[[#This Row],[Profit]]&gt;0,"Profit","Loss")</f>
        <v>Loss</v>
      </c>
      <c r="S3000" s="6" t="str">
        <f>FLOOR(Table1[[#This Row],[year]]-1900,10)+1900 &amp; "-" &amp; FLOOR(Table1[[#This Row],[year]]-1890,10)+1900</f>
        <v>1990-2000</v>
      </c>
      <c r="T3000" s="14" t="s">
        <v>21860</v>
      </c>
      <c r="AB3000" s="14"/>
    </row>
    <row r="3001" spans="1:28" hidden="1" x14ac:dyDescent="0.3">
      <c r="A3001" t="s">
        <v>9323</v>
      </c>
      <c r="B3001" t="s">
        <v>33</v>
      </c>
      <c r="C3001" t="s">
        <v>41</v>
      </c>
      <c r="D3001">
        <v>1996</v>
      </c>
      <c r="E3001" t="s">
        <v>9010</v>
      </c>
      <c r="F3001">
        <v>7.2</v>
      </c>
      <c r="G3001">
        <v>5700</v>
      </c>
      <c r="H3001" t="s">
        <v>3451</v>
      </c>
      <c r="I3001" t="s">
        <v>5204</v>
      </c>
      <c r="J3001" t="s">
        <v>3453</v>
      </c>
      <c r="K3001" t="s">
        <v>3125</v>
      </c>
      <c r="L3001">
        <v>5000000</v>
      </c>
      <c r="M3001">
        <v>588621</v>
      </c>
      <c r="N3001" t="s">
        <v>5205</v>
      </c>
      <c r="O3001">
        <v>134</v>
      </c>
      <c r="P3001" t="str">
        <f>IF(Table1[[#This Row],[score]]&gt;=8.5,"High",IF(Table1[[#This Row],[score]]&gt;=7,"Medium","Low"))</f>
        <v>Medium</v>
      </c>
      <c r="Q3001" s="5">
        <f>Table1[[#This Row],[gross]]-Table1[[#This Row],[budget]]</f>
        <v>-4411379</v>
      </c>
      <c r="R3001" s="5" t="str">
        <f>IF(Table1[[#This Row],[Profit]]&gt;0,"Profit","Loss")</f>
        <v>Loss</v>
      </c>
      <c r="S3001" s="6" t="str">
        <f>FLOOR(Table1[[#This Row],[year]]-1900,10)+1900 &amp; "-" &amp; FLOOR(Table1[[#This Row],[year]]-1890,10)+1900</f>
        <v>1990-2000</v>
      </c>
      <c r="T3001" s="14" t="s">
        <v>21835</v>
      </c>
      <c r="AB3001" s="14"/>
    </row>
    <row r="3002" spans="1:28" hidden="1" x14ac:dyDescent="0.3">
      <c r="A3002" t="s">
        <v>8956</v>
      </c>
      <c r="B3002" t="s">
        <v>16</v>
      </c>
      <c r="C3002" t="s">
        <v>41</v>
      </c>
      <c r="D3002">
        <v>1996</v>
      </c>
      <c r="E3002" t="s">
        <v>8957</v>
      </c>
      <c r="F3002">
        <v>7</v>
      </c>
      <c r="G3002">
        <v>72000</v>
      </c>
      <c r="H3002" t="s">
        <v>8958</v>
      </c>
      <c r="I3002" t="s">
        <v>8959</v>
      </c>
      <c r="J3002" t="s">
        <v>8960</v>
      </c>
      <c r="K3002" t="s">
        <v>30</v>
      </c>
      <c r="L3002">
        <v>7000000</v>
      </c>
      <c r="M3002">
        <v>560069</v>
      </c>
      <c r="N3002" t="s">
        <v>31</v>
      </c>
      <c r="O3002">
        <v>91</v>
      </c>
      <c r="P3002" t="str">
        <f>IF(Table1[[#This Row],[score]]&gt;=8.5,"High",IF(Table1[[#This Row],[score]]&gt;=7,"Medium","Low"))</f>
        <v>Medium</v>
      </c>
      <c r="Q3002" s="5">
        <f>Table1[[#This Row],[gross]]-Table1[[#This Row],[budget]]</f>
        <v>-6439931</v>
      </c>
      <c r="R3002" s="5" t="str">
        <f>IF(Table1[[#This Row],[Profit]]&gt;0,"Profit","Loss")</f>
        <v>Loss</v>
      </c>
      <c r="S3002" s="6" t="str">
        <f>FLOOR(Table1[[#This Row],[year]]-1900,10)+1900 &amp; "-" &amp; FLOOR(Table1[[#This Row],[year]]-1890,10)+1900</f>
        <v>1990-2000</v>
      </c>
      <c r="T3002" s="14" t="s">
        <v>21835</v>
      </c>
      <c r="AB3002" s="14"/>
    </row>
    <row r="3003" spans="1:28" hidden="1" x14ac:dyDescent="0.3">
      <c r="A3003" t="s">
        <v>9190</v>
      </c>
      <c r="B3003" t="s">
        <v>16</v>
      </c>
      <c r="C3003" t="s">
        <v>41</v>
      </c>
      <c r="D3003">
        <v>1996</v>
      </c>
      <c r="E3003" t="s">
        <v>8979</v>
      </c>
      <c r="F3003">
        <v>6.6</v>
      </c>
      <c r="G3003">
        <v>1900</v>
      </c>
      <c r="H3003" t="s">
        <v>9191</v>
      </c>
      <c r="I3003" t="s">
        <v>9191</v>
      </c>
      <c r="J3003" t="s">
        <v>9192</v>
      </c>
      <c r="K3003" t="s">
        <v>30</v>
      </c>
      <c r="L3003">
        <v>500000</v>
      </c>
      <c r="M3003">
        <v>502313</v>
      </c>
      <c r="N3003" t="s">
        <v>9193</v>
      </c>
      <c r="O3003">
        <v>88</v>
      </c>
      <c r="P3003" t="str">
        <f>IF(Table1[[#This Row],[score]]&gt;=8.5,"High",IF(Table1[[#This Row],[score]]&gt;=7,"Medium","Low"))</f>
        <v>Low</v>
      </c>
      <c r="Q3003" s="5">
        <f>Table1[[#This Row],[gross]]-Table1[[#This Row],[budget]]</f>
        <v>2313</v>
      </c>
      <c r="R3003" s="5" t="str">
        <f>IF(Table1[[#This Row],[Profit]]&gt;0,"Profit","Loss")</f>
        <v>Profit</v>
      </c>
      <c r="S3003" s="6" t="str">
        <f>FLOOR(Table1[[#This Row],[year]]-1900,10)+1900 &amp; "-" &amp; FLOOR(Table1[[#This Row],[year]]-1890,10)+1900</f>
        <v>1990-2000</v>
      </c>
      <c r="T3003" s="14" t="s">
        <v>21835</v>
      </c>
      <c r="AB3003" s="14"/>
    </row>
    <row r="3004" spans="1:28" hidden="1" x14ac:dyDescent="0.3">
      <c r="A3004" t="s">
        <v>9203</v>
      </c>
      <c r="B3004" t="s">
        <v>16</v>
      </c>
      <c r="C3004" t="s">
        <v>17</v>
      </c>
      <c r="D3004">
        <v>1996</v>
      </c>
      <c r="E3004" t="s">
        <v>8906</v>
      </c>
      <c r="F3004">
        <v>6.9</v>
      </c>
      <c r="G3004">
        <v>10000</v>
      </c>
      <c r="H3004" t="s">
        <v>9204</v>
      </c>
      <c r="I3004" t="s">
        <v>9205</v>
      </c>
      <c r="J3004" t="s">
        <v>9206</v>
      </c>
      <c r="K3004" t="s">
        <v>22</v>
      </c>
      <c r="L3004">
        <v>7000000</v>
      </c>
      <c r="M3004">
        <v>409144</v>
      </c>
      <c r="N3004" t="s">
        <v>6500</v>
      </c>
      <c r="O3004">
        <v>123</v>
      </c>
      <c r="P3004" t="str">
        <f>IF(Table1[[#This Row],[score]]&gt;=8.5,"High",IF(Table1[[#This Row],[score]]&gt;=7,"Medium","Low"))</f>
        <v>Low</v>
      </c>
      <c r="Q3004" s="5">
        <f>Table1[[#This Row],[gross]]-Table1[[#This Row],[budget]]</f>
        <v>-6590856</v>
      </c>
      <c r="R3004" s="5" t="str">
        <f>IF(Table1[[#This Row],[Profit]]&gt;0,"Profit","Loss")</f>
        <v>Loss</v>
      </c>
      <c r="S3004" s="6" t="str">
        <f>FLOOR(Table1[[#This Row],[year]]-1900,10)+1900 &amp; "-" &amp; FLOOR(Table1[[#This Row],[year]]-1890,10)+1900</f>
        <v>1990-2000</v>
      </c>
      <c r="T3004" s="14" t="s">
        <v>21835</v>
      </c>
      <c r="AB3004" s="14"/>
    </row>
    <row r="3005" spans="1:28" hidden="1" x14ac:dyDescent="0.3">
      <c r="A3005" t="s">
        <v>9286</v>
      </c>
      <c r="B3005" t="s">
        <v>33</v>
      </c>
      <c r="C3005" t="s">
        <v>63</v>
      </c>
      <c r="D3005">
        <v>1996</v>
      </c>
      <c r="E3005" t="s">
        <v>8772</v>
      </c>
      <c r="F3005">
        <v>7.1</v>
      </c>
      <c r="G3005">
        <v>3500</v>
      </c>
      <c r="H3005" t="s">
        <v>9287</v>
      </c>
      <c r="I3005" t="s">
        <v>9288</v>
      </c>
      <c r="J3005" t="s">
        <v>9289</v>
      </c>
      <c r="K3005" t="s">
        <v>30</v>
      </c>
      <c r="L3005">
        <v>1300000</v>
      </c>
      <c r="M3005">
        <v>375757</v>
      </c>
      <c r="N3005" t="s">
        <v>7119</v>
      </c>
      <c r="O3005">
        <v>111</v>
      </c>
      <c r="P3005" t="str">
        <f>IF(Table1[[#This Row],[score]]&gt;=8.5,"High",IF(Table1[[#This Row],[score]]&gt;=7,"Medium","Low"))</f>
        <v>Medium</v>
      </c>
      <c r="Q3005" s="5">
        <f>Table1[[#This Row],[gross]]-Table1[[#This Row],[budget]]</f>
        <v>-924243</v>
      </c>
      <c r="R3005" s="5" t="str">
        <f>IF(Table1[[#This Row],[Profit]]&gt;0,"Profit","Loss")</f>
        <v>Loss</v>
      </c>
      <c r="S3005" s="6" t="str">
        <f>FLOOR(Table1[[#This Row],[year]]-1900,10)+1900 &amp; "-" &amp; FLOOR(Table1[[#This Row],[year]]-1890,10)+1900</f>
        <v>1990-2000</v>
      </c>
      <c r="T3005" s="14" t="s">
        <v>21835</v>
      </c>
      <c r="AB3005" s="14"/>
    </row>
    <row r="3006" spans="1:28" hidden="1" x14ac:dyDescent="0.3">
      <c r="A3006" t="s">
        <v>9107</v>
      </c>
      <c r="B3006" t="s">
        <v>16</v>
      </c>
      <c r="C3006" t="s">
        <v>41</v>
      </c>
      <c r="D3006">
        <v>1996</v>
      </c>
      <c r="E3006" t="s">
        <v>9108</v>
      </c>
      <c r="F3006">
        <v>6.8</v>
      </c>
      <c r="G3006">
        <v>27000</v>
      </c>
      <c r="H3006" t="s">
        <v>7181</v>
      </c>
      <c r="I3006" t="s">
        <v>7181</v>
      </c>
      <c r="J3006" t="s">
        <v>7701</v>
      </c>
      <c r="K3006" t="s">
        <v>30</v>
      </c>
      <c r="L3006">
        <v>3000000</v>
      </c>
      <c r="M3006">
        <v>295493</v>
      </c>
      <c r="N3006" t="s">
        <v>9109</v>
      </c>
      <c r="O3006">
        <v>102</v>
      </c>
      <c r="P3006" t="str">
        <f>IF(Table1[[#This Row],[score]]&gt;=8.5,"High",IF(Table1[[#This Row],[score]]&gt;=7,"Medium","Low"))</f>
        <v>Low</v>
      </c>
      <c r="Q3006" s="5">
        <f>Table1[[#This Row],[gross]]-Table1[[#This Row],[budget]]</f>
        <v>-2704507</v>
      </c>
      <c r="R3006" s="5" t="str">
        <f>IF(Table1[[#This Row],[Profit]]&gt;0,"Profit","Loss")</f>
        <v>Loss</v>
      </c>
      <c r="S3006" s="6" t="str">
        <f>FLOOR(Table1[[#This Row],[year]]-1900,10)+1900 &amp; "-" &amp; FLOOR(Table1[[#This Row],[year]]-1890,10)+1900</f>
        <v>1990-2000</v>
      </c>
      <c r="T3006" s="14" t="s">
        <v>21842</v>
      </c>
      <c r="AB3006" s="14"/>
    </row>
    <row r="3007" spans="1:28" hidden="1" x14ac:dyDescent="0.3">
      <c r="A3007" t="s">
        <v>9213</v>
      </c>
      <c r="B3007" t="s">
        <v>443</v>
      </c>
      <c r="C3007" t="s">
        <v>41</v>
      </c>
      <c r="D3007">
        <v>1996</v>
      </c>
      <c r="E3007" t="s">
        <v>9214</v>
      </c>
      <c r="F3007">
        <v>7.1</v>
      </c>
      <c r="G3007">
        <v>5900</v>
      </c>
      <c r="H3007" t="s">
        <v>9215</v>
      </c>
      <c r="I3007" t="s">
        <v>9215</v>
      </c>
      <c r="J3007" t="s">
        <v>9216</v>
      </c>
      <c r="K3007" t="s">
        <v>448</v>
      </c>
      <c r="L3007">
        <f>20500000</f>
        <v>20500000</v>
      </c>
      <c r="M3007">
        <v>292040</v>
      </c>
      <c r="N3007" t="s">
        <v>9217</v>
      </c>
      <c r="O3007">
        <v>99</v>
      </c>
      <c r="P3007" t="str">
        <f>IF(Table1[[#This Row],[score]]&gt;=8.5,"High",IF(Table1[[#This Row],[score]]&gt;=7,"Medium","Low"))</f>
        <v>Medium</v>
      </c>
      <c r="Q3007" s="5">
        <f>Table1[[#This Row],[gross]]-Table1[[#This Row],[budget]]</f>
        <v>-20207960</v>
      </c>
      <c r="R3007" s="5" t="str">
        <f>IF(Table1[[#This Row],[Profit]]&gt;0,"Profit","Loss")</f>
        <v>Loss</v>
      </c>
      <c r="S3007" s="6" t="str">
        <f>FLOOR(Table1[[#This Row],[year]]-1900,10)+1900 &amp; "-" &amp; FLOOR(Table1[[#This Row],[year]]-1890,10)+1900</f>
        <v>1990-2000</v>
      </c>
      <c r="T3007" s="14" t="s">
        <v>21835</v>
      </c>
      <c r="AB3007" s="14"/>
    </row>
    <row r="3008" spans="1:28" hidden="1" x14ac:dyDescent="0.3">
      <c r="A3008" t="s">
        <v>9271</v>
      </c>
      <c r="B3008" t="s">
        <v>16</v>
      </c>
      <c r="C3008" t="s">
        <v>41</v>
      </c>
      <c r="D3008">
        <v>1996</v>
      </c>
      <c r="E3008" t="s">
        <v>8933</v>
      </c>
      <c r="F3008">
        <v>7</v>
      </c>
      <c r="G3008">
        <v>7500</v>
      </c>
      <c r="H3008" t="s">
        <v>9272</v>
      </c>
      <c r="I3008" t="s">
        <v>9272</v>
      </c>
      <c r="J3008" t="s">
        <v>6531</v>
      </c>
      <c r="K3008" t="s">
        <v>30</v>
      </c>
      <c r="L3008">
        <v>3000000</v>
      </c>
      <c r="M3008">
        <v>285112</v>
      </c>
      <c r="N3008" t="s">
        <v>9273</v>
      </c>
      <c r="O3008">
        <v>106</v>
      </c>
      <c r="P3008" t="str">
        <f>IF(Table1[[#This Row],[score]]&gt;=8.5,"High",IF(Table1[[#This Row],[score]]&gt;=7,"Medium","Low"))</f>
        <v>Medium</v>
      </c>
      <c r="Q3008" s="5">
        <f>Table1[[#This Row],[gross]]-Table1[[#This Row],[budget]]</f>
        <v>-2714888</v>
      </c>
      <c r="R3008" s="5" t="str">
        <f>IF(Table1[[#This Row],[Profit]]&gt;0,"Profit","Loss")</f>
        <v>Loss</v>
      </c>
      <c r="S3008" s="6" t="str">
        <f>FLOOR(Table1[[#This Row],[year]]-1900,10)+1900 &amp; "-" &amp; FLOOR(Table1[[#This Row],[year]]-1890,10)+1900</f>
        <v>1990-2000</v>
      </c>
      <c r="T3008" s="14" t="s">
        <v>21835</v>
      </c>
      <c r="AB3008" s="14"/>
    </row>
    <row r="3009" spans="1:28" hidden="1" x14ac:dyDescent="0.3">
      <c r="A3009" t="s">
        <v>9221</v>
      </c>
      <c r="B3009" t="s">
        <v>16</v>
      </c>
      <c r="C3009" t="s">
        <v>17</v>
      </c>
      <c r="D3009">
        <v>1996</v>
      </c>
      <c r="E3009" t="s">
        <v>8976</v>
      </c>
      <c r="F3009">
        <v>6.2</v>
      </c>
      <c r="G3009">
        <v>8800</v>
      </c>
      <c r="H3009" t="s">
        <v>9222</v>
      </c>
      <c r="I3009" t="s">
        <v>2750</v>
      </c>
      <c r="J3009" t="s">
        <v>9223</v>
      </c>
      <c r="K3009" t="s">
        <v>30</v>
      </c>
      <c r="L3009">
        <f>20500000</f>
        <v>20500000</v>
      </c>
      <c r="M3009">
        <v>269300</v>
      </c>
      <c r="N3009" t="s">
        <v>5799</v>
      </c>
      <c r="O3009">
        <v>102</v>
      </c>
      <c r="P3009" t="str">
        <f>IF(Table1[[#This Row],[score]]&gt;=8.5,"High",IF(Table1[[#This Row],[score]]&gt;=7,"Medium","Low"))</f>
        <v>Low</v>
      </c>
      <c r="Q3009" s="5">
        <f>Table1[[#This Row],[gross]]-Table1[[#This Row],[budget]]</f>
        <v>-20230700</v>
      </c>
      <c r="R3009" s="5" t="str">
        <f>IF(Table1[[#This Row],[Profit]]&gt;0,"Profit","Loss")</f>
        <v>Loss</v>
      </c>
      <c r="S3009" s="6" t="str">
        <f>FLOOR(Table1[[#This Row],[year]]-1900,10)+1900 &amp; "-" &amp; FLOOR(Table1[[#This Row],[year]]-1890,10)+1900</f>
        <v>1990-2000</v>
      </c>
      <c r="T3009" s="14" t="s">
        <v>21835</v>
      </c>
      <c r="AB3009" s="14"/>
    </row>
    <row r="3010" spans="1:28" hidden="1" x14ac:dyDescent="0.3">
      <c r="A3010" t="s">
        <v>9011</v>
      </c>
      <c r="B3010" t="s">
        <v>16</v>
      </c>
      <c r="C3010" t="s">
        <v>104</v>
      </c>
      <c r="D3010">
        <v>1996</v>
      </c>
      <c r="E3010" t="s">
        <v>9012</v>
      </c>
      <c r="F3010">
        <v>7.2</v>
      </c>
      <c r="G3010">
        <v>45000</v>
      </c>
      <c r="H3010" t="s">
        <v>9013</v>
      </c>
      <c r="I3010" t="s">
        <v>9013</v>
      </c>
      <c r="J3010" t="s">
        <v>9014</v>
      </c>
      <c r="K3010" t="s">
        <v>30</v>
      </c>
      <c r="L3010">
        <v>3000000</v>
      </c>
      <c r="M3010">
        <v>222559</v>
      </c>
      <c r="N3010" t="s">
        <v>9015</v>
      </c>
      <c r="O3010">
        <v>101</v>
      </c>
      <c r="P3010" t="str">
        <f>IF(Table1[[#This Row],[score]]&gt;=8.5,"High",IF(Table1[[#This Row],[score]]&gt;=7,"Medium","Low"))</f>
        <v>Medium</v>
      </c>
      <c r="Q3010" s="5">
        <f>Table1[[#This Row],[gross]]-Table1[[#This Row],[budget]]</f>
        <v>-2777441</v>
      </c>
      <c r="R3010" s="5" t="str">
        <f>IF(Table1[[#This Row],[Profit]]&gt;0,"Profit","Loss")</f>
        <v>Loss</v>
      </c>
      <c r="S3010" s="6" t="str">
        <f>FLOOR(Table1[[#This Row],[year]]-1900,10)+1900 &amp; "-" &amp; FLOOR(Table1[[#This Row],[year]]-1890,10)+1900</f>
        <v>1990-2000</v>
      </c>
      <c r="T3010" s="14" t="s">
        <v>21835</v>
      </c>
      <c r="AB3010" s="14"/>
    </row>
    <row r="3011" spans="1:28" hidden="1" x14ac:dyDescent="0.3">
      <c r="A3011" t="s">
        <v>9240</v>
      </c>
      <c r="B3011" t="s">
        <v>337</v>
      </c>
      <c r="C3011" t="s">
        <v>41</v>
      </c>
      <c r="D3011">
        <v>1996</v>
      </c>
      <c r="E3011" t="s">
        <v>9241</v>
      </c>
      <c r="F3011">
        <v>7.6</v>
      </c>
      <c r="G3011">
        <v>7000</v>
      </c>
      <c r="H3011" t="s">
        <v>2389</v>
      </c>
      <c r="I3011" t="s">
        <v>2389</v>
      </c>
      <c r="J3011" t="s">
        <v>9242</v>
      </c>
      <c r="K3011" t="s">
        <v>448</v>
      </c>
      <c r="L3011">
        <f>20500000</f>
        <v>20500000</v>
      </c>
      <c r="M3011">
        <v>198126</v>
      </c>
      <c r="N3011" t="s">
        <v>6448</v>
      </c>
      <c r="O3011">
        <v>113</v>
      </c>
      <c r="P3011" t="str">
        <f>IF(Table1[[#This Row],[score]]&gt;=8.5,"High",IF(Table1[[#This Row],[score]]&gt;=7,"Medium","Low"))</f>
        <v>Medium</v>
      </c>
      <c r="Q3011" s="5">
        <f>Table1[[#This Row],[gross]]-Table1[[#This Row],[budget]]</f>
        <v>-20301874</v>
      </c>
      <c r="R3011" s="5" t="str">
        <f>IF(Table1[[#This Row],[Profit]]&gt;0,"Profit","Loss")</f>
        <v>Loss</v>
      </c>
      <c r="S3011" s="6" t="str">
        <f>FLOOR(Table1[[#This Row],[year]]-1900,10)+1900 &amp; "-" &amp; FLOOR(Table1[[#This Row],[year]]-1890,10)+1900</f>
        <v>1990-2000</v>
      </c>
      <c r="T3011" s="14" t="s">
        <v>21835</v>
      </c>
      <c r="AB3011" s="14"/>
    </row>
    <row r="3012" spans="1:28" hidden="1" x14ac:dyDescent="0.3">
      <c r="A3012" t="s">
        <v>9398</v>
      </c>
      <c r="B3012" t="s">
        <v>33</v>
      </c>
      <c r="C3012" t="s">
        <v>63</v>
      </c>
      <c r="D3012">
        <v>1996</v>
      </c>
      <c r="E3012" t="s">
        <v>8965</v>
      </c>
      <c r="F3012">
        <v>6.2</v>
      </c>
      <c r="G3012">
        <v>1700</v>
      </c>
      <c r="H3012" t="s">
        <v>1495</v>
      </c>
      <c r="I3012" t="s">
        <v>9399</v>
      </c>
      <c r="J3012" t="s">
        <v>1495</v>
      </c>
      <c r="K3012" t="s">
        <v>30</v>
      </c>
      <c r="L3012">
        <f>20500000</f>
        <v>20500000</v>
      </c>
      <c r="M3012">
        <v>195170</v>
      </c>
      <c r="N3012" t="s">
        <v>8294</v>
      </c>
      <c r="O3012">
        <v>119</v>
      </c>
      <c r="P3012" t="str">
        <f>IF(Table1[[#This Row],[score]]&gt;=8.5,"High",IF(Table1[[#This Row],[score]]&gt;=7,"Medium","Low"))</f>
        <v>Low</v>
      </c>
      <c r="Q3012" s="5">
        <f>Table1[[#This Row],[gross]]-Table1[[#This Row],[budget]]</f>
        <v>-20304830</v>
      </c>
      <c r="R3012" s="5" t="str">
        <f>IF(Table1[[#This Row],[Profit]]&gt;0,"Profit","Loss")</f>
        <v>Loss</v>
      </c>
      <c r="S3012" s="6" t="str">
        <f>FLOOR(Table1[[#This Row],[year]]-1900,10)+1900 &amp; "-" &amp; FLOOR(Table1[[#This Row],[year]]-1890,10)+1900</f>
        <v>1990-2000</v>
      </c>
      <c r="T3012" s="14" t="s">
        <v>21835</v>
      </c>
      <c r="AB3012" s="14"/>
    </row>
    <row r="3013" spans="1:28" hidden="1" x14ac:dyDescent="0.3">
      <c r="A3013" t="s">
        <v>9209</v>
      </c>
      <c r="B3013" t="s">
        <v>16</v>
      </c>
      <c r="C3013" t="s">
        <v>41</v>
      </c>
      <c r="D3013">
        <v>1996</v>
      </c>
      <c r="E3013" t="s">
        <v>9076</v>
      </c>
      <c r="F3013">
        <v>5.4</v>
      </c>
      <c r="G3013">
        <v>2700</v>
      </c>
      <c r="H3013" t="s">
        <v>9210</v>
      </c>
      <c r="I3013" t="s">
        <v>9210</v>
      </c>
      <c r="J3013" t="s">
        <v>9211</v>
      </c>
      <c r="K3013" t="s">
        <v>30</v>
      </c>
      <c r="L3013">
        <v>8000000</v>
      </c>
      <c r="M3013">
        <v>107874</v>
      </c>
      <c r="N3013" t="s">
        <v>9212</v>
      </c>
      <c r="O3013">
        <v>93</v>
      </c>
      <c r="P3013" t="str">
        <f>IF(Table1[[#This Row],[score]]&gt;=8.5,"High",IF(Table1[[#This Row],[score]]&gt;=7,"Medium","Low"))</f>
        <v>Low</v>
      </c>
      <c r="Q3013" s="5">
        <f>Table1[[#This Row],[gross]]-Table1[[#This Row],[budget]]</f>
        <v>-7892126</v>
      </c>
      <c r="R3013" s="5" t="str">
        <f>IF(Table1[[#This Row],[Profit]]&gt;0,"Profit","Loss")</f>
        <v>Loss</v>
      </c>
      <c r="S3013" s="6" t="str">
        <f>FLOOR(Table1[[#This Row],[year]]-1900,10)+1900 &amp; "-" &amp; FLOOR(Table1[[#This Row],[year]]-1890,10)+1900</f>
        <v>1990-2000</v>
      </c>
      <c r="T3013" s="14" t="s">
        <v>21835</v>
      </c>
      <c r="AB3013" s="14"/>
    </row>
    <row r="3014" spans="1:28" hidden="1" x14ac:dyDescent="0.3">
      <c r="A3014" t="s">
        <v>9302</v>
      </c>
      <c r="B3014" t="s">
        <v>16</v>
      </c>
      <c r="C3014" t="s">
        <v>41</v>
      </c>
      <c r="D3014">
        <v>1996</v>
      </c>
      <c r="E3014" t="s">
        <v>9101</v>
      </c>
      <c r="F3014">
        <v>5.9</v>
      </c>
      <c r="G3014">
        <v>4900</v>
      </c>
      <c r="H3014" t="s">
        <v>9303</v>
      </c>
      <c r="I3014" t="s">
        <v>9303</v>
      </c>
      <c r="J3014" t="s">
        <v>8663</v>
      </c>
      <c r="K3014" t="s">
        <v>30</v>
      </c>
      <c r="L3014">
        <v>2300000</v>
      </c>
      <c r="M3014">
        <v>49620</v>
      </c>
      <c r="N3014" t="s">
        <v>8831</v>
      </c>
      <c r="O3014">
        <v>88</v>
      </c>
      <c r="P3014" t="str">
        <f>IF(Table1[[#This Row],[score]]&gt;=8.5,"High",IF(Table1[[#This Row],[score]]&gt;=7,"Medium","Low"))</f>
        <v>Low</v>
      </c>
      <c r="Q3014" s="5">
        <f>Table1[[#This Row],[gross]]-Table1[[#This Row],[budget]]</f>
        <v>-2250380</v>
      </c>
      <c r="R3014" s="5" t="str">
        <f>IF(Table1[[#This Row],[Profit]]&gt;0,"Profit","Loss")</f>
        <v>Loss</v>
      </c>
      <c r="S3014" s="6" t="str">
        <f>FLOOR(Table1[[#This Row],[year]]-1900,10)+1900 &amp; "-" &amp; FLOOR(Table1[[#This Row],[year]]-1890,10)+1900</f>
        <v>1990-2000</v>
      </c>
      <c r="T3014" s="14" t="s">
        <v>21835</v>
      </c>
      <c r="AB3014" s="14"/>
    </row>
    <row r="3015" spans="1:28" hidden="1" x14ac:dyDescent="0.3">
      <c r="A3015" t="s">
        <v>9356</v>
      </c>
      <c r="B3015" t="s">
        <v>1974</v>
      </c>
      <c r="C3015" t="s">
        <v>41</v>
      </c>
      <c r="D3015">
        <v>1996</v>
      </c>
      <c r="E3015" t="s">
        <v>9357</v>
      </c>
      <c r="F3015">
        <v>6</v>
      </c>
      <c r="G3015">
        <v>7400</v>
      </c>
      <c r="H3015" t="s">
        <v>9358</v>
      </c>
      <c r="I3015" t="s">
        <v>9359</v>
      </c>
      <c r="J3015" t="s">
        <v>6710</v>
      </c>
      <c r="K3015" t="s">
        <v>30</v>
      </c>
      <c r="L3015">
        <f>20500000</f>
        <v>20500000</v>
      </c>
      <c r="M3015">
        <v>32212</v>
      </c>
      <c r="N3015" t="s">
        <v>7241</v>
      </c>
      <c r="O3015">
        <v>92</v>
      </c>
      <c r="P3015" t="str">
        <f>IF(Table1[[#This Row],[score]]&gt;=8.5,"High",IF(Table1[[#This Row],[score]]&gt;=7,"Medium","Low"))</f>
        <v>Low</v>
      </c>
      <c r="Q3015" s="5">
        <f>Table1[[#This Row],[gross]]-Table1[[#This Row],[budget]]</f>
        <v>-20467788</v>
      </c>
      <c r="R3015" s="5" t="str">
        <f>IF(Table1[[#This Row],[Profit]]&gt;0,"Profit","Loss")</f>
        <v>Loss</v>
      </c>
      <c r="S3015" s="6" t="str">
        <f>FLOOR(Table1[[#This Row],[year]]-1900,10)+1900 &amp; "-" &amp; FLOOR(Table1[[#This Row],[year]]-1890,10)+1900</f>
        <v>1990-2000</v>
      </c>
      <c r="T3015" s="14" t="s">
        <v>21835</v>
      </c>
      <c r="AB3015" s="14"/>
    </row>
    <row r="3016" spans="1:28" hidden="1" x14ac:dyDescent="0.3">
      <c r="A3016" t="s">
        <v>9342</v>
      </c>
      <c r="B3016" t="s">
        <v>16</v>
      </c>
      <c r="C3016" t="s">
        <v>104</v>
      </c>
      <c r="D3016">
        <v>1996</v>
      </c>
      <c r="E3016" t="s">
        <v>9010</v>
      </c>
      <c r="F3016">
        <v>6.2</v>
      </c>
      <c r="G3016">
        <v>4200</v>
      </c>
      <c r="H3016" t="s">
        <v>141</v>
      </c>
      <c r="I3016" t="s">
        <v>9343</v>
      </c>
      <c r="J3016" t="s">
        <v>7851</v>
      </c>
      <c r="K3016" t="s">
        <v>30</v>
      </c>
      <c r="L3016">
        <f>20500000</f>
        <v>20500000</v>
      </c>
      <c r="M3016">
        <v>21508</v>
      </c>
      <c r="N3016" t="s">
        <v>9344</v>
      </c>
      <c r="O3016">
        <v>122</v>
      </c>
      <c r="P3016" t="str">
        <f>IF(Table1[[#This Row],[score]]&gt;=8.5,"High",IF(Table1[[#This Row],[score]]&gt;=7,"Medium","Low"))</f>
        <v>Low</v>
      </c>
      <c r="Q3016" s="5">
        <f>Table1[[#This Row],[gross]]-Table1[[#This Row],[budget]]</f>
        <v>-20478492</v>
      </c>
      <c r="R3016" s="5" t="str">
        <f>IF(Table1[[#This Row],[Profit]]&gt;0,"Profit","Loss")</f>
        <v>Loss</v>
      </c>
      <c r="S3016" s="6" t="str">
        <f>FLOOR(Table1[[#This Row],[year]]-1900,10)+1900 &amp; "-" &amp; FLOOR(Table1[[#This Row],[year]]-1890,10)+1900</f>
        <v>1990-2000</v>
      </c>
      <c r="T3016" s="14" t="s">
        <v>21835</v>
      </c>
      <c r="AB3016" s="14"/>
    </row>
    <row r="3017" spans="1:28" hidden="1" x14ac:dyDescent="0.3">
      <c r="A3017" t="s">
        <v>9370</v>
      </c>
      <c r="B3017" t="s">
        <v>443</v>
      </c>
      <c r="C3017" t="s">
        <v>41</v>
      </c>
      <c r="D3017">
        <v>1996</v>
      </c>
      <c r="E3017" t="s">
        <v>9371</v>
      </c>
      <c r="F3017">
        <v>6.8</v>
      </c>
      <c r="G3017">
        <v>5300</v>
      </c>
      <c r="H3017" t="s">
        <v>5056</v>
      </c>
      <c r="I3017" t="s">
        <v>5056</v>
      </c>
      <c r="J3017" t="s">
        <v>5056</v>
      </c>
      <c r="K3017" t="s">
        <v>30</v>
      </c>
      <c r="L3017">
        <v>250000</v>
      </c>
      <c r="M3017">
        <v>10580</v>
      </c>
      <c r="N3017" t="s">
        <v>9372</v>
      </c>
      <c r="O3017">
        <v>96</v>
      </c>
      <c r="P3017" t="str">
        <f>IF(Table1[[#This Row],[score]]&gt;=8.5,"High",IF(Table1[[#This Row],[score]]&gt;=7,"Medium","Low"))</f>
        <v>Low</v>
      </c>
      <c r="Q3017" s="5">
        <f>Table1[[#This Row],[gross]]-Table1[[#This Row],[budget]]</f>
        <v>-239420</v>
      </c>
      <c r="R3017" s="5" t="str">
        <f>IF(Table1[[#This Row],[Profit]]&gt;0,"Profit","Loss")</f>
        <v>Loss</v>
      </c>
      <c r="S3017" s="6" t="str">
        <f>FLOOR(Table1[[#This Row],[year]]-1900,10)+1900 &amp; "-" &amp; FLOOR(Table1[[#This Row],[year]]-1890,10)+1900</f>
        <v>1990-2000</v>
      </c>
      <c r="T3017" s="14" t="s">
        <v>21835</v>
      </c>
      <c r="AB3017" s="14"/>
    </row>
    <row r="3018" spans="1:28" hidden="1" x14ac:dyDescent="0.3">
      <c r="A3018" t="s">
        <v>9060</v>
      </c>
      <c r="B3018" t="s">
        <v>443</v>
      </c>
      <c r="C3018" t="s">
        <v>104</v>
      </c>
      <c r="D3018">
        <v>1996</v>
      </c>
      <c r="E3018" t="s">
        <v>9061</v>
      </c>
      <c r="F3018">
        <v>7.4</v>
      </c>
      <c r="G3018">
        <v>37000</v>
      </c>
      <c r="H3018" t="s">
        <v>9062</v>
      </c>
      <c r="I3018" t="s">
        <v>9063</v>
      </c>
      <c r="J3018" t="s">
        <v>9064</v>
      </c>
      <c r="K3018" t="s">
        <v>3770</v>
      </c>
      <c r="L3018">
        <f>20500000</f>
        <v>20500000</v>
      </c>
      <c r="M3018">
        <v>1605</v>
      </c>
      <c r="N3018" t="s">
        <v>9065</v>
      </c>
      <c r="O3018">
        <v>110</v>
      </c>
      <c r="P3018" t="str">
        <f>IF(Table1[[#This Row],[score]]&gt;=8.5,"High",IF(Table1[[#This Row],[score]]&gt;=7,"Medium","Low"))</f>
        <v>Medium</v>
      </c>
      <c r="Q3018" s="5">
        <f>Table1[[#This Row],[gross]]-Table1[[#This Row],[budget]]</f>
        <v>-20498395</v>
      </c>
      <c r="R3018" s="5" t="str">
        <f>IF(Table1[[#This Row],[Profit]]&gt;0,"Profit","Loss")</f>
        <v>Loss</v>
      </c>
      <c r="S3018" s="6" t="str">
        <f>FLOOR(Table1[[#This Row],[year]]-1900,10)+1900 &amp; "-" &amp; FLOOR(Table1[[#This Row],[year]]-1890,10)+1900</f>
        <v>1990-2000</v>
      </c>
      <c r="T3018" s="14" t="s">
        <v>21849</v>
      </c>
      <c r="AB3018" s="14"/>
    </row>
    <row r="3019" spans="1:28" hidden="1" x14ac:dyDescent="0.3">
      <c r="A3019" t="s">
        <v>9428</v>
      </c>
      <c r="B3019" t="s">
        <v>1974</v>
      </c>
      <c r="C3019" t="s">
        <v>17</v>
      </c>
      <c r="D3019">
        <v>1997</v>
      </c>
      <c r="E3019" t="s">
        <v>9429</v>
      </c>
      <c r="F3019">
        <v>7.8</v>
      </c>
      <c r="G3019">
        <v>1100000</v>
      </c>
      <c r="H3019" t="s">
        <v>1972</v>
      </c>
      <c r="I3019" t="s">
        <v>1972</v>
      </c>
      <c r="J3019" t="s">
        <v>8428</v>
      </c>
      <c r="K3019" t="s">
        <v>30</v>
      </c>
      <c r="L3019">
        <v>200000000</v>
      </c>
      <c r="M3019">
        <v>2201647264</v>
      </c>
      <c r="N3019" t="s">
        <v>180</v>
      </c>
      <c r="O3019">
        <v>194</v>
      </c>
      <c r="P3019" t="str">
        <f>IF(Table1[[#This Row],[score]]&gt;=8.5,"High",IF(Table1[[#This Row],[score]]&gt;=7,"Medium","Low"))</f>
        <v>Medium</v>
      </c>
      <c r="Q3019" s="5">
        <f>Table1[[#This Row],[gross]]-Table1[[#This Row],[budget]]</f>
        <v>2001647264</v>
      </c>
      <c r="R3019" s="5" t="str">
        <f>IF(Table1[[#This Row],[Profit]]&gt;0,"Profit","Loss")</f>
        <v>Profit</v>
      </c>
      <c r="S3019" s="6" t="str">
        <f>FLOOR(Table1[[#This Row],[year]]-1900,10)+1900 &amp; "-" &amp; FLOOR(Table1[[#This Row],[year]]-1890,10)+1900</f>
        <v>1990-2000</v>
      </c>
      <c r="T3019" s="14" t="s">
        <v>21835</v>
      </c>
      <c r="AB3019" s="14"/>
    </row>
    <row r="3020" spans="1:28" hidden="1" x14ac:dyDescent="0.3">
      <c r="A3020" t="s">
        <v>9479</v>
      </c>
      <c r="B3020" t="s">
        <v>1974</v>
      </c>
      <c r="C3020" t="s">
        <v>34</v>
      </c>
      <c r="D3020">
        <v>1997</v>
      </c>
      <c r="E3020" t="s">
        <v>9123</v>
      </c>
      <c r="F3020">
        <v>6.6</v>
      </c>
      <c r="G3020">
        <v>388000</v>
      </c>
      <c r="H3020" t="s">
        <v>486</v>
      </c>
      <c r="I3020" t="s">
        <v>745</v>
      </c>
      <c r="J3020" t="s">
        <v>2725</v>
      </c>
      <c r="K3020" t="s">
        <v>30</v>
      </c>
      <c r="L3020">
        <v>73000000</v>
      </c>
      <c r="M3020">
        <v>618638999</v>
      </c>
      <c r="N3020" t="s">
        <v>61</v>
      </c>
      <c r="O3020">
        <v>129</v>
      </c>
      <c r="P3020" t="str">
        <f>IF(Table1[[#This Row],[score]]&gt;=8.5,"High",IF(Table1[[#This Row],[score]]&gt;=7,"Medium","Low"))</f>
        <v>Low</v>
      </c>
      <c r="Q3020" s="5">
        <f>Table1[[#This Row],[gross]]-Table1[[#This Row],[budget]]</f>
        <v>545638999</v>
      </c>
      <c r="R3020" s="5" t="str">
        <f>IF(Table1[[#This Row],[Profit]]&gt;0,"Profit","Loss")</f>
        <v>Profit</v>
      </c>
      <c r="S3020" s="6" t="str">
        <f>FLOOR(Table1[[#This Row],[year]]-1900,10)+1900 &amp; "-" &amp; FLOOR(Table1[[#This Row],[year]]-1890,10)+1900</f>
        <v>1990-2000</v>
      </c>
      <c r="T3020" s="14" t="s">
        <v>21835</v>
      </c>
      <c r="AB3020" s="14"/>
    </row>
    <row r="3021" spans="1:28" hidden="1" x14ac:dyDescent="0.3">
      <c r="A3021" t="s">
        <v>9462</v>
      </c>
      <c r="B3021" t="s">
        <v>1974</v>
      </c>
      <c r="C3021" t="s">
        <v>34</v>
      </c>
      <c r="D3021">
        <v>1997</v>
      </c>
      <c r="E3021" t="s">
        <v>9463</v>
      </c>
      <c r="F3021">
        <v>7.3</v>
      </c>
      <c r="G3021">
        <v>529000</v>
      </c>
      <c r="H3021" t="s">
        <v>6170</v>
      </c>
      <c r="I3021" t="s">
        <v>9464</v>
      </c>
      <c r="J3021" t="s">
        <v>1860</v>
      </c>
      <c r="K3021" t="s">
        <v>30</v>
      </c>
      <c r="L3021">
        <v>90000000</v>
      </c>
      <c r="M3021">
        <v>589390539</v>
      </c>
      <c r="N3021" t="s">
        <v>31</v>
      </c>
      <c r="O3021">
        <v>98</v>
      </c>
      <c r="P3021" t="str">
        <f>IF(Table1[[#This Row],[score]]&gt;=8.5,"High",IF(Table1[[#This Row],[score]]&gt;=7,"Medium","Low"))</f>
        <v>Medium</v>
      </c>
      <c r="Q3021" s="5">
        <f>Table1[[#This Row],[gross]]-Table1[[#This Row],[budget]]</f>
        <v>499390539</v>
      </c>
      <c r="R3021" s="5" t="str">
        <f>IF(Table1[[#This Row],[Profit]]&gt;0,"Profit","Loss")</f>
        <v>Profit</v>
      </c>
      <c r="S3021" s="6" t="str">
        <f>FLOOR(Table1[[#This Row],[year]]-1900,10)+1900 &amp; "-" &amp; FLOOR(Table1[[#This Row],[year]]-1890,10)+1900</f>
        <v>1990-2000</v>
      </c>
      <c r="T3021" s="14" t="s">
        <v>21835</v>
      </c>
      <c r="AB3021" s="14"/>
    </row>
    <row r="3022" spans="1:28" hidden="1" x14ac:dyDescent="0.3">
      <c r="A3022" t="s">
        <v>9530</v>
      </c>
      <c r="B3022" t="s">
        <v>1974</v>
      </c>
      <c r="C3022" t="s">
        <v>34</v>
      </c>
      <c r="D3022">
        <v>1997</v>
      </c>
      <c r="E3022" t="s">
        <v>9429</v>
      </c>
      <c r="F3022">
        <v>6.5</v>
      </c>
      <c r="G3022">
        <v>185000</v>
      </c>
      <c r="H3022" t="s">
        <v>915</v>
      </c>
      <c r="I3022" t="s">
        <v>9531</v>
      </c>
      <c r="J3022" t="s">
        <v>4686</v>
      </c>
      <c r="K3022" t="s">
        <v>22</v>
      </c>
      <c r="L3022">
        <v>110000000</v>
      </c>
      <c r="M3022">
        <v>333011068</v>
      </c>
      <c r="N3022" t="s">
        <v>576</v>
      </c>
      <c r="O3022">
        <v>119</v>
      </c>
      <c r="P3022" t="str">
        <f>IF(Table1[[#This Row],[score]]&gt;=8.5,"High",IF(Table1[[#This Row],[score]]&gt;=7,"Medium","Low"))</f>
        <v>Low</v>
      </c>
      <c r="Q3022" s="5">
        <f>Table1[[#This Row],[gross]]-Table1[[#This Row],[budget]]</f>
        <v>223011068</v>
      </c>
      <c r="R3022" s="5" t="str">
        <f>IF(Table1[[#This Row],[Profit]]&gt;0,"Profit","Loss")</f>
        <v>Profit</v>
      </c>
      <c r="S3022" s="6" t="str">
        <f>FLOOR(Table1[[#This Row],[year]]-1900,10)+1900 &amp; "-" &amp; FLOOR(Table1[[#This Row],[year]]-1890,10)+1900</f>
        <v>1990-2000</v>
      </c>
      <c r="T3022" s="14" t="s">
        <v>21835</v>
      </c>
      <c r="AB3022" s="14"/>
    </row>
    <row r="3023" spans="1:28" hidden="1" x14ac:dyDescent="0.3">
      <c r="A3023" t="s">
        <v>9469</v>
      </c>
      <c r="B3023" t="s">
        <v>16</v>
      </c>
      <c r="C3023" t="s">
        <v>34</v>
      </c>
      <c r="D3023">
        <v>1997</v>
      </c>
      <c r="E3023" t="s">
        <v>9470</v>
      </c>
      <c r="F3023">
        <v>6.5</v>
      </c>
      <c r="G3023">
        <v>185000</v>
      </c>
      <c r="H3023" t="s">
        <v>528</v>
      </c>
      <c r="I3023" t="s">
        <v>9471</v>
      </c>
      <c r="J3023" t="s">
        <v>488</v>
      </c>
      <c r="K3023" t="s">
        <v>30</v>
      </c>
      <c r="L3023">
        <v>85000000</v>
      </c>
      <c r="M3023">
        <v>315156409</v>
      </c>
      <c r="N3023" t="s">
        <v>31</v>
      </c>
      <c r="O3023">
        <v>124</v>
      </c>
      <c r="P3023" t="str">
        <f>IF(Table1[[#This Row],[score]]&gt;=8.5,"High",IF(Table1[[#This Row],[score]]&gt;=7,"Medium","Low"))</f>
        <v>Low</v>
      </c>
      <c r="Q3023" s="5">
        <f>Table1[[#This Row],[gross]]-Table1[[#This Row],[budget]]</f>
        <v>230156409</v>
      </c>
      <c r="R3023" s="5" t="str">
        <f>IF(Table1[[#This Row],[Profit]]&gt;0,"Profit","Loss")</f>
        <v>Profit</v>
      </c>
      <c r="S3023" s="6" t="str">
        <f>FLOOR(Table1[[#This Row],[year]]-1900,10)+1900 &amp; "-" &amp; FLOOR(Table1[[#This Row],[year]]-1890,10)+1900</f>
        <v>1990-2000</v>
      </c>
      <c r="T3023" s="14" t="s">
        <v>21835</v>
      </c>
      <c r="AB3023" s="14"/>
    </row>
    <row r="3024" spans="1:28" hidden="1" x14ac:dyDescent="0.3">
      <c r="A3024" t="s">
        <v>9485</v>
      </c>
      <c r="B3024" t="s">
        <v>1974</v>
      </c>
      <c r="C3024" t="s">
        <v>41</v>
      </c>
      <c r="D3024">
        <v>1997</v>
      </c>
      <c r="E3024" t="s">
        <v>9451</v>
      </c>
      <c r="F3024">
        <v>7.7</v>
      </c>
      <c r="G3024">
        <v>282000</v>
      </c>
      <c r="H3024" t="s">
        <v>1526</v>
      </c>
      <c r="I3024" t="s">
        <v>6692</v>
      </c>
      <c r="J3024" t="s">
        <v>21</v>
      </c>
      <c r="K3024" t="s">
        <v>30</v>
      </c>
      <c r="L3024">
        <v>50000000</v>
      </c>
      <c r="M3024">
        <v>314178011</v>
      </c>
      <c r="N3024" t="s">
        <v>2075</v>
      </c>
      <c r="O3024">
        <v>139</v>
      </c>
      <c r="P3024" t="str">
        <f>IF(Table1[[#This Row],[score]]&gt;=8.5,"High",IF(Table1[[#This Row],[score]]&gt;=7,"Medium","Low"))</f>
        <v>Medium</v>
      </c>
      <c r="Q3024" s="5">
        <f>Table1[[#This Row],[gross]]-Table1[[#This Row],[budget]]</f>
        <v>264178011</v>
      </c>
      <c r="R3024" s="5" t="str">
        <f>IF(Table1[[#This Row],[Profit]]&gt;0,"Profit","Loss")</f>
        <v>Profit</v>
      </c>
      <c r="S3024" s="6" t="str">
        <f>FLOOR(Table1[[#This Row],[year]]-1900,10)+1900 &amp; "-" &amp; FLOOR(Table1[[#This Row],[year]]-1890,10)+1900</f>
        <v>1990-2000</v>
      </c>
      <c r="T3024" s="14" t="s">
        <v>21835</v>
      </c>
      <c r="AB3024" s="14"/>
    </row>
    <row r="3025" spans="1:28" hidden="1" x14ac:dyDescent="0.3">
      <c r="A3025" t="s">
        <v>9505</v>
      </c>
      <c r="B3025" t="s">
        <v>1974</v>
      </c>
      <c r="C3025" t="s">
        <v>41</v>
      </c>
      <c r="D3025">
        <v>1997</v>
      </c>
      <c r="E3025" t="s">
        <v>8930</v>
      </c>
      <c r="F3025">
        <v>6.9</v>
      </c>
      <c r="G3025">
        <v>289000</v>
      </c>
      <c r="H3025" t="s">
        <v>7865</v>
      </c>
      <c r="I3025" t="s">
        <v>9506</v>
      </c>
      <c r="J3025" t="s">
        <v>7831</v>
      </c>
      <c r="K3025" t="s">
        <v>30</v>
      </c>
      <c r="L3025">
        <v>45000000</v>
      </c>
      <c r="M3025">
        <v>302710615</v>
      </c>
      <c r="N3025" t="s">
        <v>61</v>
      </c>
      <c r="O3025">
        <v>86</v>
      </c>
      <c r="P3025" t="str">
        <f>IF(Table1[[#This Row],[score]]&gt;=8.5,"High",IF(Table1[[#This Row],[score]]&gt;=7,"Medium","Low"))</f>
        <v>Low</v>
      </c>
      <c r="Q3025" s="5">
        <f>Table1[[#This Row],[gross]]-Table1[[#This Row],[budget]]</f>
        <v>257710615</v>
      </c>
      <c r="R3025" s="5" t="str">
        <f>IF(Table1[[#This Row],[Profit]]&gt;0,"Profit","Loss")</f>
        <v>Profit</v>
      </c>
      <c r="S3025" s="6" t="str">
        <f>FLOOR(Table1[[#This Row],[year]]-1900,10)+1900 &amp; "-" &amp; FLOOR(Table1[[#This Row],[year]]-1890,10)+1900</f>
        <v>1990-2000</v>
      </c>
      <c r="T3025" s="14" t="s">
        <v>21835</v>
      </c>
      <c r="AB3025" s="14"/>
    </row>
    <row r="3026" spans="1:28" hidden="1" x14ac:dyDescent="0.3">
      <c r="A3026" t="s">
        <v>9526</v>
      </c>
      <c r="B3026" t="s">
        <v>1974</v>
      </c>
      <c r="C3026" t="s">
        <v>41</v>
      </c>
      <c r="D3026">
        <v>1997</v>
      </c>
      <c r="E3026" t="s">
        <v>8648</v>
      </c>
      <c r="F3026">
        <v>6.3</v>
      </c>
      <c r="G3026">
        <v>134000</v>
      </c>
      <c r="H3026" t="s">
        <v>7960</v>
      </c>
      <c r="I3026" t="s">
        <v>3098</v>
      </c>
      <c r="J3026" t="s">
        <v>6221</v>
      </c>
      <c r="K3026" t="s">
        <v>30</v>
      </c>
      <c r="L3026">
        <v>38000000</v>
      </c>
      <c r="M3026">
        <v>299288605</v>
      </c>
      <c r="N3026" t="s">
        <v>2075</v>
      </c>
      <c r="O3026">
        <v>105</v>
      </c>
      <c r="P3026" t="str">
        <f>IF(Table1[[#This Row],[score]]&gt;=8.5,"High",IF(Table1[[#This Row],[score]]&gt;=7,"Medium","Low"))</f>
        <v>Low</v>
      </c>
      <c r="Q3026" s="5">
        <f>Table1[[#This Row],[gross]]-Table1[[#This Row],[budget]]</f>
        <v>261288605</v>
      </c>
      <c r="R3026" s="5" t="str">
        <f>IF(Table1[[#This Row],[Profit]]&gt;0,"Profit","Loss")</f>
        <v>Profit</v>
      </c>
      <c r="S3026" s="6" t="str">
        <f>FLOOR(Table1[[#This Row],[year]]-1900,10)+1900 &amp; "-" &amp; FLOOR(Table1[[#This Row],[year]]-1890,10)+1900</f>
        <v>1990-2000</v>
      </c>
      <c r="T3026" s="14" t="s">
        <v>21835</v>
      </c>
      <c r="AB3026" s="14"/>
    </row>
    <row r="3027" spans="1:28" hidden="1" x14ac:dyDescent="0.3">
      <c r="A3027" t="s">
        <v>9430</v>
      </c>
      <c r="B3027" t="s">
        <v>1974</v>
      </c>
      <c r="C3027" t="s">
        <v>34</v>
      </c>
      <c r="D3027">
        <v>1997</v>
      </c>
      <c r="E3027" t="s">
        <v>9431</v>
      </c>
      <c r="F3027">
        <v>7.7</v>
      </c>
      <c r="G3027">
        <v>444000</v>
      </c>
      <c r="H3027" t="s">
        <v>2876</v>
      </c>
      <c r="I3027" t="s">
        <v>2876</v>
      </c>
      <c r="J3027" t="s">
        <v>4412</v>
      </c>
      <c r="K3027" t="s">
        <v>448</v>
      </c>
      <c r="L3027">
        <v>93000000</v>
      </c>
      <c r="M3027">
        <v>263920180</v>
      </c>
      <c r="N3027" t="s">
        <v>31</v>
      </c>
      <c r="O3027">
        <v>126</v>
      </c>
      <c r="P3027" t="str">
        <f>IF(Table1[[#This Row],[score]]&gt;=8.5,"High",IF(Table1[[#This Row],[score]]&gt;=7,"Medium","Low"))</f>
        <v>Medium</v>
      </c>
      <c r="Q3027" s="5">
        <f>Table1[[#This Row],[gross]]-Table1[[#This Row],[budget]]</f>
        <v>170920180</v>
      </c>
      <c r="R3027" s="5" t="str">
        <f>IF(Table1[[#This Row],[Profit]]&gt;0,"Profit","Loss")</f>
        <v>Profit</v>
      </c>
      <c r="S3027" s="6" t="str">
        <f>FLOOR(Table1[[#This Row],[year]]-1900,10)+1900 &amp; "-" &amp; FLOOR(Table1[[#This Row],[year]]-1890,10)+1900</f>
        <v>1990-2000</v>
      </c>
      <c r="T3027" s="14" t="s">
        <v>21835</v>
      </c>
      <c r="AB3027" s="14"/>
    </row>
    <row r="3028" spans="1:28" hidden="1" x14ac:dyDescent="0.3">
      <c r="A3028" t="s">
        <v>9540</v>
      </c>
      <c r="B3028" t="s">
        <v>16</v>
      </c>
      <c r="C3028" t="s">
        <v>41</v>
      </c>
      <c r="D3028">
        <v>1997</v>
      </c>
      <c r="E3028" t="s">
        <v>9454</v>
      </c>
      <c r="F3028">
        <v>7.2</v>
      </c>
      <c r="G3028">
        <v>101000</v>
      </c>
      <c r="H3028" t="s">
        <v>9541</v>
      </c>
      <c r="I3028" t="s">
        <v>9542</v>
      </c>
      <c r="J3028" t="s">
        <v>6661</v>
      </c>
      <c r="K3028" t="s">
        <v>22</v>
      </c>
      <c r="L3028">
        <v>3500000</v>
      </c>
      <c r="M3028">
        <v>257938649</v>
      </c>
      <c r="N3028" t="s">
        <v>9543</v>
      </c>
      <c r="O3028">
        <v>91</v>
      </c>
      <c r="P3028" t="str">
        <f>IF(Table1[[#This Row],[score]]&gt;=8.5,"High",IF(Table1[[#This Row],[score]]&gt;=7,"Medium","Low"))</f>
        <v>Medium</v>
      </c>
      <c r="Q3028" s="5">
        <f>Table1[[#This Row],[gross]]-Table1[[#This Row],[budget]]</f>
        <v>254438649</v>
      </c>
      <c r="R3028" s="5" t="str">
        <f>IF(Table1[[#This Row],[Profit]]&gt;0,"Profit","Loss")</f>
        <v>Profit</v>
      </c>
      <c r="S3028" s="6" t="str">
        <f>FLOOR(Table1[[#This Row],[year]]-1900,10)+1900 &amp; "-" &amp; FLOOR(Table1[[#This Row],[year]]-1890,10)+1900</f>
        <v>1990-2000</v>
      </c>
      <c r="T3028" s="14" t="s">
        <v>21835</v>
      </c>
      <c r="AB3028" s="14"/>
    </row>
    <row r="3029" spans="1:28" hidden="1" x14ac:dyDescent="0.3">
      <c r="A3029" t="s">
        <v>1719</v>
      </c>
      <c r="B3029" t="s">
        <v>337</v>
      </c>
      <c r="C3029" t="s">
        <v>390</v>
      </c>
      <c r="D3029">
        <v>1997</v>
      </c>
      <c r="E3029" t="s">
        <v>9476</v>
      </c>
      <c r="F3029">
        <v>7.3</v>
      </c>
      <c r="G3029">
        <v>212000</v>
      </c>
      <c r="H3029" t="s">
        <v>5036</v>
      </c>
      <c r="I3029" t="s">
        <v>5036</v>
      </c>
      <c r="J3029" t="s">
        <v>7035</v>
      </c>
      <c r="K3029" t="s">
        <v>30</v>
      </c>
      <c r="L3029">
        <v>85000000</v>
      </c>
      <c r="M3029">
        <v>252712101</v>
      </c>
      <c r="N3029" t="s">
        <v>1708</v>
      </c>
      <c r="O3029">
        <v>93</v>
      </c>
      <c r="P3029" t="str">
        <f>IF(Table1[[#This Row],[score]]&gt;=8.5,"High",IF(Table1[[#This Row],[score]]&gt;=7,"Medium","Low"))</f>
        <v>Medium</v>
      </c>
      <c r="Q3029" s="5">
        <f>Table1[[#This Row],[gross]]-Table1[[#This Row],[budget]]</f>
        <v>167712101</v>
      </c>
      <c r="R3029" s="5" t="str">
        <f>IF(Table1[[#This Row],[Profit]]&gt;0,"Profit","Loss")</f>
        <v>Profit</v>
      </c>
      <c r="S3029" s="6" t="str">
        <f>FLOOR(Table1[[#This Row],[year]]-1900,10)+1900 &amp; "-" &amp; FLOOR(Table1[[#This Row],[year]]-1890,10)+1900</f>
        <v>1990-2000</v>
      </c>
      <c r="T3029" s="14" t="s">
        <v>21835</v>
      </c>
      <c r="AB3029" s="14"/>
    </row>
    <row r="3030" spans="1:28" hidden="1" x14ac:dyDescent="0.3">
      <c r="A3030" t="s">
        <v>9660</v>
      </c>
      <c r="B3030" t="s">
        <v>1974</v>
      </c>
      <c r="C3030" t="s">
        <v>25</v>
      </c>
      <c r="D3030">
        <v>1997</v>
      </c>
      <c r="E3030" t="s">
        <v>9443</v>
      </c>
      <c r="F3030">
        <v>6.5</v>
      </c>
      <c r="G3030">
        <v>100000</v>
      </c>
      <c r="H3030" t="s">
        <v>2925</v>
      </c>
      <c r="I3030" t="s">
        <v>9661</v>
      </c>
      <c r="J3030" t="s">
        <v>9661</v>
      </c>
      <c r="K3030" t="s">
        <v>22</v>
      </c>
      <c r="L3030">
        <v>18000000</v>
      </c>
      <c r="M3030">
        <v>251212670</v>
      </c>
      <c r="N3030" t="s">
        <v>7492</v>
      </c>
      <c r="O3030">
        <v>89</v>
      </c>
      <c r="P3030" t="str">
        <f>IF(Table1[[#This Row],[score]]&gt;=8.5,"High",IF(Table1[[#This Row],[score]]&gt;=7,"Medium","Low"))</f>
        <v>Low</v>
      </c>
      <c r="Q3030" s="5">
        <f>Table1[[#This Row],[gross]]-Table1[[#This Row],[budget]]</f>
        <v>233212670</v>
      </c>
      <c r="R3030" s="5" t="str">
        <f>IF(Table1[[#This Row],[Profit]]&gt;0,"Profit","Loss")</f>
        <v>Profit</v>
      </c>
      <c r="S3030" s="6" t="str">
        <f>FLOOR(Table1[[#This Row],[year]]-1900,10)+1900 &amp; "-" &amp; FLOOR(Table1[[#This Row],[year]]-1890,10)+1900</f>
        <v>1990-2000</v>
      </c>
      <c r="T3030" s="14" t="s">
        <v>21835</v>
      </c>
      <c r="AB3030" s="14"/>
    </row>
    <row r="3031" spans="1:28" hidden="1" x14ac:dyDescent="0.3">
      <c r="A3031" t="s">
        <v>9483</v>
      </c>
      <c r="B3031" t="s">
        <v>16</v>
      </c>
      <c r="C3031" t="s">
        <v>34</v>
      </c>
      <c r="D3031">
        <v>1997</v>
      </c>
      <c r="E3031" t="s">
        <v>9476</v>
      </c>
      <c r="F3031">
        <v>7.2</v>
      </c>
      <c r="G3031">
        <v>357000</v>
      </c>
      <c r="H3031" t="s">
        <v>7403</v>
      </c>
      <c r="I3031" t="s">
        <v>9484</v>
      </c>
      <c r="J3031" t="s">
        <v>160</v>
      </c>
      <c r="K3031" t="s">
        <v>30</v>
      </c>
      <c r="L3031">
        <v>80000000</v>
      </c>
      <c r="M3031">
        <v>245676146</v>
      </c>
      <c r="N3031" t="s">
        <v>1410</v>
      </c>
      <c r="O3031">
        <v>138</v>
      </c>
      <c r="P3031" t="str">
        <f>IF(Table1[[#This Row],[score]]&gt;=8.5,"High",IF(Table1[[#This Row],[score]]&gt;=7,"Medium","Low"))</f>
        <v>Medium</v>
      </c>
      <c r="Q3031" s="5">
        <f>Table1[[#This Row],[gross]]-Table1[[#This Row],[budget]]</f>
        <v>165676146</v>
      </c>
      <c r="R3031" s="5" t="str">
        <f>IF(Table1[[#This Row],[Profit]]&gt;0,"Profit","Loss")</f>
        <v>Profit</v>
      </c>
      <c r="S3031" s="6" t="str">
        <f>FLOOR(Table1[[#This Row],[year]]-1900,10)+1900 &amp; "-" &amp; FLOOR(Table1[[#This Row],[year]]-1890,10)+1900</f>
        <v>1990-2000</v>
      </c>
      <c r="T3031" s="14" t="s">
        <v>21835</v>
      </c>
      <c r="AB3031" s="14"/>
    </row>
    <row r="3032" spans="1:28" hidden="1" x14ac:dyDescent="0.3">
      <c r="A3032" t="s">
        <v>9472</v>
      </c>
      <c r="B3032" t="s">
        <v>1974</v>
      </c>
      <c r="C3032" t="s">
        <v>34</v>
      </c>
      <c r="D3032">
        <v>1997</v>
      </c>
      <c r="E3032" t="s">
        <v>8648</v>
      </c>
      <c r="F3032">
        <v>3.8</v>
      </c>
      <c r="G3032">
        <v>238000</v>
      </c>
      <c r="H3032" t="s">
        <v>816</v>
      </c>
      <c r="I3032" t="s">
        <v>5023</v>
      </c>
      <c r="J3032" t="s">
        <v>986</v>
      </c>
      <c r="K3032" t="s">
        <v>30</v>
      </c>
      <c r="L3032">
        <v>125000000</v>
      </c>
      <c r="M3032">
        <v>238235719</v>
      </c>
      <c r="N3032" t="s">
        <v>23</v>
      </c>
      <c r="O3032">
        <v>125</v>
      </c>
      <c r="P3032" t="str">
        <f>IF(Table1[[#This Row],[score]]&gt;=8.5,"High",IF(Table1[[#This Row],[score]]&gt;=7,"Medium","Low"))</f>
        <v>Low</v>
      </c>
      <c r="Q3032" s="5">
        <f>Table1[[#This Row],[gross]]-Table1[[#This Row],[budget]]</f>
        <v>113235719</v>
      </c>
      <c r="R3032" s="5" t="str">
        <f>IF(Table1[[#This Row],[Profit]]&gt;0,"Profit","Loss")</f>
        <v>Profit</v>
      </c>
      <c r="S3032" s="6" t="str">
        <f>FLOOR(Table1[[#This Row],[year]]-1900,10)+1900 &amp; "-" &amp; FLOOR(Table1[[#This Row],[year]]-1890,10)+1900</f>
        <v>1990-2000</v>
      </c>
      <c r="T3032" s="14" t="s">
        <v>21835</v>
      </c>
      <c r="AB3032" s="14"/>
    </row>
    <row r="3033" spans="1:28" hidden="1" x14ac:dyDescent="0.3">
      <c r="A3033" t="s">
        <v>9455</v>
      </c>
      <c r="B3033" t="s">
        <v>1974</v>
      </c>
      <c r="C3033" t="s">
        <v>41</v>
      </c>
      <c r="D3033">
        <v>1997</v>
      </c>
      <c r="E3033" t="s">
        <v>9456</v>
      </c>
      <c r="F3033">
        <v>8.6</v>
      </c>
      <c r="G3033">
        <v>642000</v>
      </c>
      <c r="H3033" t="s">
        <v>6700</v>
      </c>
      <c r="I3033" t="s">
        <v>9457</v>
      </c>
      <c r="J3033" t="s">
        <v>6700</v>
      </c>
      <c r="K3033" t="s">
        <v>306</v>
      </c>
      <c r="L3033" s="5">
        <v>20000000</v>
      </c>
      <c r="M3033" s="5">
        <v>230098753</v>
      </c>
      <c r="N3033" t="s">
        <v>9458</v>
      </c>
      <c r="O3033">
        <v>116</v>
      </c>
      <c r="P3033" t="str">
        <f>IF(Table1[[#This Row],[score]]&gt;=8.5,"High",IF(Table1[[#This Row],[score]]&gt;=7,"Medium","Low"))</f>
        <v>High</v>
      </c>
      <c r="Q3033" s="5">
        <f>Table1[[#This Row],[gross]]-Table1[[#This Row],[budget]]</f>
        <v>210098753</v>
      </c>
      <c r="R3033" s="5" t="str">
        <f>IF(Table1[[#This Row],[Profit]]&gt;0,"Profit","Loss")</f>
        <v>Profit</v>
      </c>
      <c r="S3033" s="6" t="str">
        <f>FLOOR(Table1[[#This Row],[year]]-1900,10)+1900 &amp; "-" &amp; FLOOR(Table1[[#This Row],[year]]-1890,10)+1900</f>
        <v>1990-2000</v>
      </c>
      <c r="T3033" s="14" t="s">
        <v>21846</v>
      </c>
      <c r="AB3033" s="14"/>
    </row>
    <row r="3034" spans="1:28" hidden="1" x14ac:dyDescent="0.3">
      <c r="A3034" t="s">
        <v>9439</v>
      </c>
      <c r="B3034" t="s">
        <v>16</v>
      </c>
      <c r="C3034" t="s">
        <v>17</v>
      </c>
      <c r="D3034">
        <v>1997</v>
      </c>
      <c r="E3034" t="s">
        <v>9440</v>
      </c>
      <c r="F3034">
        <v>8.3000000000000007</v>
      </c>
      <c r="G3034">
        <v>887000</v>
      </c>
      <c r="H3034" t="s">
        <v>5175</v>
      </c>
      <c r="I3034" t="s">
        <v>9441</v>
      </c>
      <c r="J3034" t="s">
        <v>97</v>
      </c>
      <c r="K3034" t="s">
        <v>30</v>
      </c>
      <c r="L3034" s="5">
        <v>10000000</v>
      </c>
      <c r="M3034" s="5">
        <v>225933435</v>
      </c>
      <c r="N3034" t="s">
        <v>3705</v>
      </c>
      <c r="O3034">
        <v>126</v>
      </c>
      <c r="P3034" t="str">
        <f>IF(Table1[[#This Row],[score]]&gt;=8.5,"High",IF(Table1[[#This Row],[score]]&gt;=7,"Medium","Low"))</f>
        <v>Medium</v>
      </c>
      <c r="Q3034" s="5">
        <f>Table1[[#This Row],[gross]]-Table1[[#This Row],[budget]]</f>
        <v>215933435</v>
      </c>
      <c r="R3034" s="5" t="str">
        <f>IF(Table1[[#This Row],[Profit]]&gt;0,"Profit","Loss")</f>
        <v>Profit</v>
      </c>
      <c r="S3034" s="6" t="str">
        <f>FLOOR(Table1[[#This Row],[year]]-1900,10)+1900 &amp; "-" &amp; FLOOR(Table1[[#This Row],[year]]-1890,10)+1900</f>
        <v>1990-2000</v>
      </c>
      <c r="T3034" s="14" t="s">
        <v>21835</v>
      </c>
      <c r="AB3034" s="14"/>
    </row>
    <row r="3035" spans="1:28" hidden="1" x14ac:dyDescent="0.3">
      <c r="A3035" t="s">
        <v>9448</v>
      </c>
      <c r="B3035" t="s">
        <v>16</v>
      </c>
      <c r="C3035" t="s">
        <v>34</v>
      </c>
      <c r="D3035">
        <v>1997</v>
      </c>
      <c r="E3035" t="s">
        <v>9310</v>
      </c>
      <c r="F3035">
        <v>6.9</v>
      </c>
      <c r="G3035">
        <v>282000</v>
      </c>
      <c r="H3035" t="s">
        <v>9449</v>
      </c>
      <c r="I3035" t="s">
        <v>8678</v>
      </c>
      <c r="J3035" t="s">
        <v>1519</v>
      </c>
      <c r="K3035" t="s">
        <v>30</v>
      </c>
      <c r="L3035">
        <v>75000000</v>
      </c>
      <c r="M3035">
        <v>224012234</v>
      </c>
      <c r="N3035" t="s">
        <v>2067</v>
      </c>
      <c r="O3035">
        <v>115</v>
      </c>
      <c r="P3035" t="str">
        <f>IF(Table1[[#This Row],[score]]&gt;=8.5,"High",IF(Table1[[#This Row],[score]]&gt;=7,"Medium","Low"))</f>
        <v>Low</v>
      </c>
      <c r="Q3035" s="5">
        <f>Table1[[#This Row],[gross]]-Table1[[#This Row],[budget]]</f>
        <v>149012234</v>
      </c>
      <c r="R3035" s="5" t="str">
        <f>IF(Table1[[#This Row],[Profit]]&gt;0,"Profit","Loss")</f>
        <v>Profit</v>
      </c>
      <c r="S3035" s="6" t="str">
        <f>FLOOR(Table1[[#This Row],[year]]-1900,10)+1900 &amp; "-" &amp; FLOOR(Table1[[#This Row],[year]]-1890,10)+1900</f>
        <v>1990-2000</v>
      </c>
      <c r="T3035" s="14" t="s">
        <v>21835</v>
      </c>
      <c r="AB3035" s="14"/>
    </row>
    <row r="3036" spans="1:28" hidden="1" x14ac:dyDescent="0.3">
      <c r="A3036" t="s">
        <v>9477</v>
      </c>
      <c r="B3036" t="s">
        <v>1974</v>
      </c>
      <c r="C3036" t="s">
        <v>34</v>
      </c>
      <c r="D3036">
        <v>1997</v>
      </c>
      <c r="E3036" t="s">
        <v>9478</v>
      </c>
      <c r="F3036">
        <v>6</v>
      </c>
      <c r="G3036">
        <v>85000</v>
      </c>
      <c r="H3036" t="s">
        <v>2099</v>
      </c>
      <c r="I3036" t="s">
        <v>9071</v>
      </c>
      <c r="J3036" t="s">
        <v>4686</v>
      </c>
      <c r="K3036" t="s">
        <v>30</v>
      </c>
      <c r="L3036">
        <v>116000000</v>
      </c>
      <c r="M3036">
        <v>178127760</v>
      </c>
      <c r="N3036" t="s">
        <v>61</v>
      </c>
      <c r="O3036">
        <v>108</v>
      </c>
      <c r="P3036" t="str">
        <f>IF(Table1[[#This Row],[score]]&gt;=8.5,"High",IF(Table1[[#This Row],[score]]&gt;=7,"Medium","Low"))</f>
        <v>Low</v>
      </c>
      <c r="Q3036" s="5">
        <f>Table1[[#This Row],[gross]]-Table1[[#This Row],[budget]]</f>
        <v>62127760</v>
      </c>
      <c r="R3036" s="5" t="str">
        <f>IF(Table1[[#This Row],[Profit]]&gt;0,"Profit","Loss")</f>
        <v>Profit</v>
      </c>
      <c r="S3036" s="6" t="str">
        <f>FLOOR(Table1[[#This Row],[year]]-1900,10)+1900 &amp; "-" &amp; FLOOR(Table1[[#This Row],[year]]-1890,10)+1900</f>
        <v>1990-2000</v>
      </c>
      <c r="T3036" s="14" t="s">
        <v>21835</v>
      </c>
      <c r="AB3036" s="14"/>
    </row>
    <row r="3037" spans="1:28" hidden="1" x14ac:dyDescent="0.3">
      <c r="A3037" t="s">
        <v>9639</v>
      </c>
      <c r="B3037" t="s">
        <v>33</v>
      </c>
      <c r="C3037" t="s">
        <v>41</v>
      </c>
      <c r="D3037">
        <v>1997</v>
      </c>
      <c r="E3037" t="s">
        <v>9497</v>
      </c>
      <c r="F3037">
        <v>5.3</v>
      </c>
      <c r="G3037">
        <v>86000</v>
      </c>
      <c r="H3037" t="s">
        <v>6831</v>
      </c>
      <c r="I3037" t="s">
        <v>9640</v>
      </c>
      <c r="J3037" t="s">
        <v>97</v>
      </c>
      <c r="K3037" t="s">
        <v>30</v>
      </c>
      <c r="L3037">
        <v>80000000</v>
      </c>
      <c r="M3037">
        <v>177977226</v>
      </c>
      <c r="N3037" t="s">
        <v>1708</v>
      </c>
      <c r="O3037">
        <v>93</v>
      </c>
      <c r="P3037" t="str">
        <f>IF(Table1[[#This Row],[score]]&gt;=8.5,"High",IF(Table1[[#This Row],[score]]&gt;=7,"Medium","Low"))</f>
        <v>Low</v>
      </c>
      <c r="Q3037" s="5">
        <f>Table1[[#This Row],[gross]]-Table1[[#This Row],[budget]]</f>
        <v>97977226</v>
      </c>
      <c r="R3037" s="5" t="str">
        <f>IF(Table1[[#This Row],[Profit]]&gt;0,"Profit","Loss")</f>
        <v>Profit</v>
      </c>
      <c r="S3037" s="6" t="str">
        <f>FLOOR(Table1[[#This Row],[year]]-1900,10)+1900 &amp; "-" &amp; FLOOR(Table1[[#This Row],[year]]-1890,10)+1900</f>
        <v>1990-2000</v>
      </c>
      <c r="T3037" s="14" t="s">
        <v>21835</v>
      </c>
      <c r="AB3037" s="14"/>
    </row>
    <row r="3038" spans="1:28" hidden="1" x14ac:dyDescent="0.3">
      <c r="A3038" t="s">
        <v>9509</v>
      </c>
      <c r="B3038" t="s">
        <v>33</v>
      </c>
      <c r="C3038" t="s">
        <v>34</v>
      </c>
      <c r="D3038">
        <v>1997</v>
      </c>
      <c r="E3038" t="s">
        <v>9510</v>
      </c>
      <c r="F3038">
        <v>5.5</v>
      </c>
      <c r="G3038">
        <v>73000</v>
      </c>
      <c r="H3038" t="s">
        <v>7881</v>
      </c>
      <c r="I3038" t="s">
        <v>9511</v>
      </c>
      <c r="J3038" t="s">
        <v>6863</v>
      </c>
      <c r="K3038" t="s">
        <v>30</v>
      </c>
      <c r="L3038">
        <v>55000000</v>
      </c>
      <c r="M3038">
        <v>174463257</v>
      </c>
      <c r="N3038" t="s">
        <v>1708</v>
      </c>
      <c r="O3038">
        <v>92</v>
      </c>
      <c r="P3038" t="str">
        <f>IF(Table1[[#This Row],[score]]&gt;=8.5,"High",IF(Table1[[#This Row],[score]]&gt;=7,"Medium","Low"))</f>
        <v>Low</v>
      </c>
      <c r="Q3038" s="5">
        <f>Table1[[#This Row],[gross]]-Table1[[#This Row],[budget]]</f>
        <v>119463257</v>
      </c>
      <c r="R3038" s="5" t="str">
        <f>IF(Table1[[#This Row],[Profit]]&gt;0,"Profit","Loss")</f>
        <v>Profit</v>
      </c>
      <c r="S3038" s="6" t="str">
        <f>FLOOR(Table1[[#This Row],[year]]-1900,10)+1900 &amp; "-" &amp; FLOOR(Table1[[#This Row],[year]]-1890,10)+1900</f>
        <v>1990-2000</v>
      </c>
      <c r="T3038" s="14" t="s">
        <v>21835</v>
      </c>
      <c r="AB3038" s="14"/>
    </row>
    <row r="3039" spans="1:28" hidden="1" x14ac:dyDescent="0.3">
      <c r="A3039" t="s">
        <v>9482</v>
      </c>
      <c r="B3039" t="s">
        <v>16</v>
      </c>
      <c r="C3039" t="s">
        <v>52</v>
      </c>
      <c r="D3039">
        <v>1997</v>
      </c>
      <c r="E3039" t="s">
        <v>9466</v>
      </c>
      <c r="F3039">
        <v>6.2</v>
      </c>
      <c r="G3039">
        <v>161000</v>
      </c>
      <c r="H3039" t="s">
        <v>683</v>
      </c>
      <c r="I3039" t="s">
        <v>8902</v>
      </c>
      <c r="J3039" t="s">
        <v>8903</v>
      </c>
      <c r="K3039" t="s">
        <v>30</v>
      </c>
      <c r="L3039">
        <v>24000000</v>
      </c>
      <c r="M3039">
        <v>172363301</v>
      </c>
      <c r="N3039" t="s">
        <v>8904</v>
      </c>
      <c r="O3039">
        <v>120</v>
      </c>
      <c r="P3039" t="str">
        <f>IF(Table1[[#This Row],[score]]&gt;=8.5,"High",IF(Table1[[#This Row],[score]]&gt;=7,"Medium","Low"))</f>
        <v>Low</v>
      </c>
      <c r="Q3039" s="5">
        <f>Table1[[#This Row],[gross]]-Table1[[#This Row],[budget]]</f>
        <v>148363301</v>
      </c>
      <c r="R3039" s="5" t="str">
        <f>IF(Table1[[#This Row],[Profit]]&gt;0,"Profit","Loss")</f>
        <v>Profit</v>
      </c>
      <c r="S3039" s="6" t="str">
        <f>FLOOR(Table1[[#This Row],[year]]-1900,10)+1900 &amp; "-" &amp; FLOOR(Table1[[#This Row],[year]]-1890,10)+1900</f>
        <v>1990-2000</v>
      </c>
      <c r="T3039" s="14" t="s">
        <v>21835</v>
      </c>
      <c r="AB3039" s="14"/>
    </row>
    <row r="3040" spans="1:28" hidden="1" x14ac:dyDescent="0.3">
      <c r="A3040" t="s">
        <v>9459</v>
      </c>
      <c r="B3040" t="s">
        <v>33</v>
      </c>
      <c r="C3040" t="s">
        <v>17</v>
      </c>
      <c r="D3040">
        <v>1997</v>
      </c>
      <c r="E3040" t="s">
        <v>9460</v>
      </c>
      <c r="F3040">
        <v>7.5</v>
      </c>
      <c r="G3040">
        <v>260000</v>
      </c>
      <c r="H3040" t="s">
        <v>2030</v>
      </c>
      <c r="I3040" t="s">
        <v>9461</v>
      </c>
      <c r="J3040" t="s">
        <v>4320</v>
      </c>
      <c r="K3040" t="s">
        <v>30</v>
      </c>
      <c r="L3040">
        <v>90000000</v>
      </c>
      <c r="M3040">
        <v>171120329</v>
      </c>
      <c r="N3040" t="s">
        <v>23</v>
      </c>
      <c r="O3040">
        <v>150</v>
      </c>
      <c r="P3040" t="str">
        <f>IF(Table1[[#This Row],[score]]&gt;=8.5,"High",IF(Table1[[#This Row],[score]]&gt;=7,"Medium","Low"))</f>
        <v>Medium</v>
      </c>
      <c r="Q3040" s="5">
        <f>Table1[[#This Row],[gross]]-Table1[[#This Row],[budget]]</f>
        <v>81120329</v>
      </c>
      <c r="R3040" s="5" t="str">
        <f>IF(Table1[[#This Row],[Profit]]&gt;0,"Profit","Loss")</f>
        <v>Profit</v>
      </c>
      <c r="S3040" s="6" t="str">
        <f>FLOOR(Table1[[#This Row],[year]]-1900,10)+1900 &amp; "-" &amp; FLOOR(Table1[[#This Row],[year]]-1890,10)+1900</f>
        <v>1990-2000</v>
      </c>
      <c r="T3040" s="14" t="s">
        <v>21835</v>
      </c>
      <c r="AB3040" s="14"/>
    </row>
    <row r="3041" spans="1:28" hidden="1" x14ac:dyDescent="0.3">
      <c r="A3041" t="s">
        <v>9480</v>
      </c>
      <c r="B3041" t="s">
        <v>1974</v>
      </c>
      <c r="C3041" t="s">
        <v>390</v>
      </c>
      <c r="D3041">
        <v>1997</v>
      </c>
      <c r="E3041" t="s">
        <v>9429</v>
      </c>
      <c r="F3041">
        <v>8.4</v>
      </c>
      <c r="G3041">
        <v>357000</v>
      </c>
      <c r="H3041" t="s">
        <v>2080</v>
      </c>
      <c r="I3041" t="s">
        <v>2080</v>
      </c>
      <c r="J3041" t="s">
        <v>9481</v>
      </c>
      <c r="K3041" t="s">
        <v>2081</v>
      </c>
      <c r="L3041" s="5">
        <f>20500000</f>
        <v>20500000</v>
      </c>
      <c r="M3041" s="5">
        <v>169785704</v>
      </c>
      <c r="N3041" t="s">
        <v>7058</v>
      </c>
      <c r="O3041">
        <v>134</v>
      </c>
      <c r="P3041" t="str">
        <f>IF(Table1[[#This Row],[score]]&gt;=8.5,"High",IF(Table1[[#This Row],[score]]&gt;=7,"Medium","Low"))</f>
        <v>Medium</v>
      </c>
      <c r="Q3041" s="5">
        <f>Table1[[#This Row],[gross]]-Table1[[#This Row],[budget]]</f>
        <v>149285704</v>
      </c>
      <c r="R3041" s="5" t="str">
        <f>IF(Table1[[#This Row],[Profit]]&gt;0,"Profit","Loss")</f>
        <v>Profit</v>
      </c>
      <c r="S3041" s="6" t="str">
        <f>FLOOR(Table1[[#This Row],[year]]-1900,10)+1900 &amp; "-" &amp; FLOOR(Table1[[#This Row],[year]]-1890,10)+1900</f>
        <v>1990-2000</v>
      </c>
      <c r="T3041" s="14" t="s">
        <v>21835</v>
      </c>
      <c r="AB3041" s="14"/>
    </row>
    <row r="3042" spans="1:28" hidden="1" x14ac:dyDescent="0.3">
      <c r="A3042" t="s">
        <v>9532</v>
      </c>
      <c r="B3042" t="s">
        <v>1974</v>
      </c>
      <c r="C3042" t="s">
        <v>34</v>
      </c>
      <c r="D3042">
        <v>1997</v>
      </c>
      <c r="E3042" t="s">
        <v>9533</v>
      </c>
      <c r="F3042">
        <v>3.9</v>
      </c>
      <c r="G3042">
        <v>76000</v>
      </c>
      <c r="H3042" t="s">
        <v>7834</v>
      </c>
      <c r="I3042" t="s">
        <v>7835</v>
      </c>
      <c r="J3042" t="s">
        <v>8508</v>
      </c>
      <c r="K3042" t="s">
        <v>30</v>
      </c>
      <c r="L3042">
        <v>160000000</v>
      </c>
      <c r="M3042">
        <v>164508066</v>
      </c>
      <c r="N3042" t="s">
        <v>9534</v>
      </c>
      <c r="O3042">
        <v>121</v>
      </c>
      <c r="P3042" t="str">
        <f>IF(Table1[[#This Row],[score]]&gt;=8.5,"High",IF(Table1[[#This Row],[score]]&gt;=7,"Medium","Low"))</f>
        <v>Low</v>
      </c>
      <c r="Q3042" s="5">
        <f>Table1[[#This Row],[gross]]-Table1[[#This Row],[budget]]</f>
        <v>4508066</v>
      </c>
      <c r="R3042" s="5" t="str">
        <f>IF(Table1[[#This Row],[Profit]]&gt;0,"Profit","Loss")</f>
        <v>Profit</v>
      </c>
      <c r="S3042" s="6" t="str">
        <f>FLOOR(Table1[[#This Row],[year]]-1900,10)+1900 &amp; "-" &amp; FLOOR(Table1[[#This Row],[year]]-1890,10)+1900</f>
        <v>1990-2000</v>
      </c>
      <c r="T3042" s="14" t="s">
        <v>21835</v>
      </c>
      <c r="AB3042" s="14"/>
    </row>
    <row r="3043" spans="1:28" hidden="1" x14ac:dyDescent="0.3">
      <c r="A3043" t="s">
        <v>9496</v>
      </c>
      <c r="B3043" t="s">
        <v>16</v>
      </c>
      <c r="C3043" t="s">
        <v>34</v>
      </c>
      <c r="D3043">
        <v>1997</v>
      </c>
      <c r="E3043" t="s">
        <v>9497</v>
      </c>
      <c r="F3043">
        <v>6.2</v>
      </c>
      <c r="G3043">
        <v>234000</v>
      </c>
      <c r="H3043" t="s">
        <v>6293</v>
      </c>
      <c r="I3043" t="s">
        <v>1553</v>
      </c>
      <c r="J3043" t="s">
        <v>3199</v>
      </c>
      <c r="K3043" t="s">
        <v>30</v>
      </c>
      <c r="L3043">
        <v>75000000</v>
      </c>
      <c r="M3043">
        <v>161376069</v>
      </c>
      <c r="N3043" t="s">
        <v>9498</v>
      </c>
      <c r="O3043">
        <v>109</v>
      </c>
      <c r="P3043" t="str">
        <f>IF(Table1[[#This Row],[score]]&gt;=8.5,"High",IF(Table1[[#This Row],[score]]&gt;=7,"Medium","Low"))</f>
        <v>Low</v>
      </c>
      <c r="Q3043" s="5">
        <f>Table1[[#This Row],[gross]]-Table1[[#This Row],[budget]]</f>
        <v>86376069</v>
      </c>
      <c r="R3043" s="5" t="str">
        <f>IF(Table1[[#This Row],[Profit]]&gt;0,"Profit","Loss")</f>
        <v>Profit</v>
      </c>
      <c r="S3043" s="6" t="str">
        <f>FLOOR(Table1[[#This Row],[year]]-1900,10)+1900 &amp; "-" &amp; FLOOR(Table1[[#This Row],[year]]-1890,10)+1900</f>
        <v>1990-2000</v>
      </c>
      <c r="T3043" s="14" t="s">
        <v>21835</v>
      </c>
      <c r="AB3043" s="14"/>
    </row>
    <row r="3044" spans="1:28" hidden="1" x14ac:dyDescent="0.3">
      <c r="A3044" t="s">
        <v>9581</v>
      </c>
      <c r="B3044" t="s">
        <v>16</v>
      </c>
      <c r="C3044" t="s">
        <v>34</v>
      </c>
      <c r="D3044">
        <v>1997</v>
      </c>
      <c r="E3044" t="s">
        <v>9582</v>
      </c>
      <c r="F3044">
        <v>6.4</v>
      </c>
      <c r="G3044">
        <v>109000</v>
      </c>
      <c r="H3044" t="s">
        <v>5218</v>
      </c>
      <c r="I3044" t="s">
        <v>9583</v>
      </c>
      <c r="J3044" t="s">
        <v>4412</v>
      </c>
      <c r="K3044" t="s">
        <v>30</v>
      </c>
      <c r="L3044">
        <v>60000000</v>
      </c>
      <c r="M3044">
        <v>159330280</v>
      </c>
      <c r="N3044" t="s">
        <v>61</v>
      </c>
      <c r="O3044">
        <v>124</v>
      </c>
      <c r="P3044" t="str">
        <f>IF(Table1[[#This Row],[score]]&gt;=8.5,"High",IF(Table1[[#This Row],[score]]&gt;=7,"Medium","Low"))</f>
        <v>Low</v>
      </c>
      <c r="Q3044" s="5">
        <f>Table1[[#This Row],[gross]]-Table1[[#This Row],[budget]]</f>
        <v>99330280</v>
      </c>
      <c r="R3044" s="5" t="str">
        <f>IF(Table1[[#This Row],[Profit]]&gt;0,"Profit","Loss")</f>
        <v>Profit</v>
      </c>
      <c r="S3044" s="6" t="str">
        <f>FLOOR(Table1[[#This Row],[year]]-1900,10)+1900 &amp; "-" &amp; FLOOR(Table1[[#This Row],[year]]-1890,10)+1900</f>
        <v>1990-2000</v>
      </c>
      <c r="T3044" s="14" t="s">
        <v>21835</v>
      </c>
      <c r="AB3044" s="14"/>
    </row>
    <row r="3045" spans="1:28" hidden="1" x14ac:dyDescent="0.3">
      <c r="A3045" t="s">
        <v>9445</v>
      </c>
      <c r="B3045" t="s">
        <v>16</v>
      </c>
      <c r="C3045" t="s">
        <v>17</v>
      </c>
      <c r="D3045">
        <v>1997</v>
      </c>
      <c r="E3045" t="s">
        <v>9446</v>
      </c>
      <c r="F3045">
        <v>7.5</v>
      </c>
      <c r="G3045">
        <v>342000</v>
      </c>
      <c r="H3045" t="s">
        <v>997</v>
      </c>
      <c r="I3045" t="s">
        <v>9447</v>
      </c>
      <c r="J3045" t="s">
        <v>5026</v>
      </c>
      <c r="K3045" t="s">
        <v>5762</v>
      </c>
      <c r="L3045">
        <v>57000000</v>
      </c>
      <c r="M3045">
        <v>152944660</v>
      </c>
      <c r="N3045" t="s">
        <v>23</v>
      </c>
      <c r="O3045">
        <v>144</v>
      </c>
      <c r="P3045" t="str">
        <f>IF(Table1[[#This Row],[score]]&gt;=8.5,"High",IF(Table1[[#This Row],[score]]&gt;=7,"Medium","Low"))</f>
        <v>Medium</v>
      </c>
      <c r="Q3045" s="5">
        <f>Table1[[#This Row],[gross]]-Table1[[#This Row],[budget]]</f>
        <v>95944660</v>
      </c>
      <c r="R3045" s="5" t="str">
        <f>IF(Table1[[#This Row],[Profit]]&gt;0,"Profit","Loss")</f>
        <v>Profit</v>
      </c>
      <c r="S3045" s="6" t="str">
        <f>FLOOR(Table1[[#This Row],[year]]-1900,10)+1900 &amp; "-" &amp; FLOOR(Table1[[#This Row],[year]]-1890,10)+1900</f>
        <v>1990-2000</v>
      </c>
      <c r="T3045" s="14" t="s">
        <v>21835</v>
      </c>
      <c r="AB3045" s="14"/>
    </row>
    <row r="3046" spans="1:28" hidden="1" x14ac:dyDescent="0.3">
      <c r="A3046" t="s">
        <v>9589</v>
      </c>
      <c r="B3046" t="s">
        <v>16</v>
      </c>
      <c r="C3046" t="s">
        <v>34</v>
      </c>
      <c r="D3046">
        <v>1997</v>
      </c>
      <c r="E3046" t="s">
        <v>9590</v>
      </c>
      <c r="F3046">
        <v>6.2</v>
      </c>
      <c r="G3046">
        <v>62000</v>
      </c>
      <c r="H3046" t="s">
        <v>920</v>
      </c>
      <c r="I3046" t="s">
        <v>5079</v>
      </c>
      <c r="J3046" t="s">
        <v>488</v>
      </c>
      <c r="K3046" t="s">
        <v>30</v>
      </c>
      <c r="L3046">
        <v>90000000</v>
      </c>
      <c r="M3046">
        <v>140807547</v>
      </c>
      <c r="N3046" t="s">
        <v>31</v>
      </c>
      <c r="O3046">
        <v>111</v>
      </c>
      <c r="P3046" t="str">
        <f>IF(Table1[[#This Row],[score]]&gt;=8.5,"High",IF(Table1[[#This Row],[score]]&gt;=7,"Medium","Low"))</f>
        <v>Low</v>
      </c>
      <c r="Q3046" s="5">
        <f>Table1[[#This Row],[gross]]-Table1[[#This Row],[budget]]</f>
        <v>50807547</v>
      </c>
      <c r="R3046" s="5" t="str">
        <f>IF(Table1[[#This Row],[Profit]]&gt;0,"Profit","Loss")</f>
        <v>Profit</v>
      </c>
      <c r="S3046" s="6" t="str">
        <f>FLOOR(Table1[[#This Row],[year]]-1900,10)+1900 &amp; "-" &amp; FLOOR(Table1[[#This Row],[year]]-1890,10)+1900</f>
        <v>1990-2000</v>
      </c>
      <c r="T3046" s="14" t="s">
        <v>21835</v>
      </c>
      <c r="AB3046" s="14"/>
    </row>
    <row r="3047" spans="1:28" hidden="1" x14ac:dyDescent="0.3">
      <c r="A3047" t="s">
        <v>9512</v>
      </c>
      <c r="B3047" t="s">
        <v>337</v>
      </c>
      <c r="C3047" t="s">
        <v>390</v>
      </c>
      <c r="D3047">
        <v>1997</v>
      </c>
      <c r="E3047" t="s">
        <v>9490</v>
      </c>
      <c r="F3047">
        <v>7.2</v>
      </c>
      <c r="G3047">
        <v>115000</v>
      </c>
      <c r="H3047" t="s">
        <v>1044</v>
      </c>
      <c r="I3047" t="s">
        <v>9513</v>
      </c>
      <c r="J3047" t="s">
        <v>7135</v>
      </c>
      <c r="K3047" t="s">
        <v>30</v>
      </c>
      <c r="L3047">
        <v>50000000</v>
      </c>
      <c r="M3047">
        <v>139804348</v>
      </c>
      <c r="N3047" t="s">
        <v>180</v>
      </c>
      <c r="O3047">
        <v>94</v>
      </c>
      <c r="P3047" t="str">
        <f>IF(Table1[[#This Row],[score]]&gt;=8.5,"High",IF(Table1[[#This Row],[score]]&gt;=7,"Medium","Low"))</f>
        <v>Medium</v>
      </c>
      <c r="Q3047" s="5">
        <f>Table1[[#This Row],[gross]]-Table1[[#This Row],[budget]]</f>
        <v>89804348</v>
      </c>
      <c r="R3047" s="5" t="str">
        <f>IF(Table1[[#This Row],[Profit]]&gt;0,"Profit","Loss")</f>
        <v>Profit</v>
      </c>
      <c r="S3047" s="6" t="str">
        <f>FLOOR(Table1[[#This Row],[year]]-1900,10)+1900 &amp; "-" &amp; FLOOR(Table1[[#This Row],[year]]-1890,10)+1900</f>
        <v>1990-2000</v>
      </c>
      <c r="T3047" s="14" t="s">
        <v>21835</v>
      </c>
      <c r="AB3047" s="14"/>
    </row>
    <row r="3048" spans="1:28" hidden="1" x14ac:dyDescent="0.3">
      <c r="A3048" t="s">
        <v>9573</v>
      </c>
      <c r="B3048" t="s">
        <v>16</v>
      </c>
      <c r="C3048" t="s">
        <v>34</v>
      </c>
      <c r="D3048">
        <v>1997</v>
      </c>
      <c r="E3048" t="s">
        <v>9574</v>
      </c>
      <c r="F3048">
        <v>6.7</v>
      </c>
      <c r="G3048">
        <v>96000</v>
      </c>
      <c r="H3048" t="s">
        <v>1141</v>
      </c>
      <c r="I3048" t="s">
        <v>9575</v>
      </c>
      <c r="J3048" t="s">
        <v>526</v>
      </c>
      <c r="K3048" t="s">
        <v>30</v>
      </c>
      <c r="L3048">
        <v>75000000</v>
      </c>
      <c r="M3048">
        <v>136982834</v>
      </c>
      <c r="N3048" t="s">
        <v>23</v>
      </c>
      <c r="O3048">
        <v>135</v>
      </c>
      <c r="P3048" t="str">
        <f>IF(Table1[[#This Row],[score]]&gt;=8.5,"High",IF(Table1[[#This Row],[score]]&gt;=7,"Medium","Low"))</f>
        <v>Low</v>
      </c>
      <c r="Q3048" s="5">
        <f>Table1[[#This Row],[gross]]-Table1[[#This Row],[budget]]</f>
        <v>61982834</v>
      </c>
      <c r="R3048" s="5" t="str">
        <f>IF(Table1[[#This Row],[Profit]]&gt;0,"Profit","Loss")</f>
        <v>Profit</v>
      </c>
      <c r="S3048" s="6" t="str">
        <f>FLOOR(Table1[[#This Row],[year]]-1900,10)+1900 &amp; "-" &amp; FLOOR(Table1[[#This Row],[year]]-1890,10)+1900</f>
        <v>1990-2000</v>
      </c>
      <c r="T3048" s="14" t="s">
        <v>21835</v>
      </c>
      <c r="AB3048" s="14"/>
    </row>
    <row r="3049" spans="1:28" hidden="1" x14ac:dyDescent="0.3">
      <c r="A3049" t="s">
        <v>9527</v>
      </c>
      <c r="B3049" t="s">
        <v>1974</v>
      </c>
      <c r="C3049" t="s">
        <v>34</v>
      </c>
      <c r="D3049">
        <v>1997</v>
      </c>
      <c r="E3049" t="s">
        <v>9283</v>
      </c>
      <c r="F3049">
        <v>4.8</v>
      </c>
      <c r="G3049">
        <v>99000</v>
      </c>
      <c r="H3049" t="s">
        <v>7567</v>
      </c>
      <c r="I3049" t="s">
        <v>9528</v>
      </c>
      <c r="J3049" t="s">
        <v>1283</v>
      </c>
      <c r="K3049" t="s">
        <v>30</v>
      </c>
      <c r="L3049">
        <v>45000000</v>
      </c>
      <c r="M3049">
        <v>136885767</v>
      </c>
      <c r="N3049" t="s">
        <v>9529</v>
      </c>
      <c r="O3049">
        <v>89</v>
      </c>
      <c r="P3049" t="str">
        <f>IF(Table1[[#This Row],[score]]&gt;=8.5,"High",IF(Table1[[#This Row],[score]]&gt;=7,"Medium","Low"))</f>
        <v>Low</v>
      </c>
      <c r="Q3049" s="5">
        <f>Table1[[#This Row],[gross]]-Table1[[#This Row],[budget]]</f>
        <v>91885767</v>
      </c>
      <c r="R3049" s="5" t="str">
        <f>IF(Table1[[#This Row],[Profit]]&gt;0,"Profit","Loss")</f>
        <v>Profit</v>
      </c>
      <c r="S3049" s="6" t="str">
        <f>FLOOR(Table1[[#This Row],[year]]-1900,10)+1900 &amp; "-" &amp; FLOOR(Table1[[#This Row],[year]]-1890,10)+1900</f>
        <v>1990-2000</v>
      </c>
      <c r="T3049" s="14" t="s">
        <v>21835</v>
      </c>
      <c r="AB3049" s="14"/>
    </row>
    <row r="3050" spans="1:28" hidden="1" x14ac:dyDescent="0.3">
      <c r="A3050" t="s">
        <v>9553</v>
      </c>
      <c r="B3050" t="s">
        <v>1974</v>
      </c>
      <c r="C3050" t="s">
        <v>25</v>
      </c>
      <c r="D3050">
        <v>1997</v>
      </c>
      <c r="E3050" t="s">
        <v>9554</v>
      </c>
      <c r="F3050">
        <v>7.1</v>
      </c>
      <c r="G3050">
        <v>134000</v>
      </c>
      <c r="H3050" t="s">
        <v>653</v>
      </c>
      <c r="I3050" t="s">
        <v>9555</v>
      </c>
      <c r="J3050" t="s">
        <v>6471</v>
      </c>
      <c r="K3050" t="s">
        <v>30</v>
      </c>
      <c r="L3050">
        <v>70000000</v>
      </c>
      <c r="M3050">
        <v>131457682</v>
      </c>
      <c r="N3050" t="s">
        <v>9495</v>
      </c>
      <c r="O3050">
        <v>136</v>
      </c>
      <c r="P3050" t="str">
        <f>IF(Table1[[#This Row],[score]]&gt;=8.5,"High",IF(Table1[[#This Row],[score]]&gt;=7,"Medium","Low"))</f>
        <v>Medium</v>
      </c>
      <c r="Q3050" s="5">
        <f>Table1[[#This Row],[gross]]-Table1[[#This Row],[budget]]</f>
        <v>61457682</v>
      </c>
      <c r="R3050" s="5" t="str">
        <f>IF(Table1[[#This Row],[Profit]]&gt;0,"Profit","Loss")</f>
        <v>Profit</v>
      </c>
      <c r="S3050" s="6" t="str">
        <f>FLOOR(Table1[[#This Row],[year]]-1900,10)+1900 &amp; "-" &amp; FLOOR(Table1[[#This Row],[year]]-1890,10)+1900</f>
        <v>1990-2000</v>
      </c>
      <c r="T3050" s="14" t="s">
        <v>21835</v>
      </c>
      <c r="AB3050" s="14"/>
    </row>
    <row r="3051" spans="1:28" hidden="1" x14ac:dyDescent="0.3">
      <c r="A3051" t="s">
        <v>9453</v>
      </c>
      <c r="B3051" t="s">
        <v>16</v>
      </c>
      <c r="C3051" t="s">
        <v>104</v>
      </c>
      <c r="D3051">
        <v>1997</v>
      </c>
      <c r="E3051" t="s">
        <v>9454</v>
      </c>
      <c r="F3051">
        <v>8.1999999999999993</v>
      </c>
      <c r="G3051">
        <v>544000</v>
      </c>
      <c r="H3051" t="s">
        <v>1647</v>
      </c>
      <c r="I3051" t="s">
        <v>4893</v>
      </c>
      <c r="J3051" t="s">
        <v>8280</v>
      </c>
      <c r="K3051" t="s">
        <v>30</v>
      </c>
      <c r="L3051" s="5">
        <v>35000000</v>
      </c>
      <c r="M3051" s="5">
        <v>126216940</v>
      </c>
      <c r="N3051" t="s">
        <v>8543</v>
      </c>
      <c r="O3051">
        <v>138</v>
      </c>
      <c r="P3051" t="str">
        <f>IF(Table1[[#This Row],[score]]&gt;=8.5,"High",IF(Table1[[#This Row],[score]]&gt;=7,"Medium","Low"))</f>
        <v>Medium</v>
      </c>
      <c r="Q3051" s="5">
        <f>Table1[[#This Row],[gross]]-Table1[[#This Row],[budget]]</f>
        <v>91216940</v>
      </c>
      <c r="R3051" s="5" t="str">
        <f>IF(Table1[[#This Row],[Profit]]&gt;0,"Profit","Loss")</f>
        <v>Profit</v>
      </c>
      <c r="S3051" s="6" t="str">
        <f>FLOOR(Table1[[#This Row],[year]]-1900,10)+1900 &amp; "-" &amp; FLOOR(Table1[[#This Row],[year]]-1890,10)+1900</f>
        <v>1990-2000</v>
      </c>
      <c r="T3051" s="14" t="s">
        <v>21835</v>
      </c>
      <c r="AB3051" s="14"/>
    </row>
    <row r="3052" spans="1:28" hidden="1" x14ac:dyDescent="0.3">
      <c r="A3052" t="s">
        <v>9491</v>
      </c>
      <c r="B3052" t="s">
        <v>16</v>
      </c>
      <c r="C3052" t="s">
        <v>52</v>
      </c>
      <c r="D3052">
        <v>1997</v>
      </c>
      <c r="E3052" t="s">
        <v>9446</v>
      </c>
      <c r="F3052">
        <v>5.7</v>
      </c>
      <c r="G3052">
        <v>136000</v>
      </c>
      <c r="H3052" t="s">
        <v>9492</v>
      </c>
      <c r="I3052" t="s">
        <v>9493</v>
      </c>
      <c r="J3052" t="s">
        <v>9494</v>
      </c>
      <c r="K3052" t="s">
        <v>30</v>
      </c>
      <c r="L3052">
        <v>17000000</v>
      </c>
      <c r="M3052">
        <v>125586134</v>
      </c>
      <c r="N3052" t="s">
        <v>9495</v>
      </c>
      <c r="O3052">
        <v>101</v>
      </c>
      <c r="P3052" t="str">
        <f>IF(Table1[[#This Row],[score]]&gt;=8.5,"High",IF(Table1[[#This Row],[score]]&gt;=7,"Medium","Low"))</f>
        <v>Low</v>
      </c>
      <c r="Q3052" s="5">
        <f>Table1[[#This Row],[gross]]-Table1[[#This Row],[budget]]</f>
        <v>108586134</v>
      </c>
      <c r="R3052" s="5" t="str">
        <f>IF(Table1[[#This Row],[Profit]]&gt;0,"Profit","Loss")</f>
        <v>Profit</v>
      </c>
      <c r="S3052" s="6" t="str">
        <f>FLOOR(Table1[[#This Row],[year]]-1900,10)+1900 &amp; "-" &amp; FLOOR(Table1[[#This Row],[year]]-1890,10)+1900</f>
        <v>1990-2000</v>
      </c>
      <c r="T3052" s="14" t="s">
        <v>21835</v>
      </c>
      <c r="AB3052" s="14"/>
    </row>
    <row r="3053" spans="1:28" hidden="1" x14ac:dyDescent="0.3">
      <c r="A3053" t="s">
        <v>9507</v>
      </c>
      <c r="B3053" t="s">
        <v>16</v>
      </c>
      <c r="C3053" t="s">
        <v>63</v>
      </c>
      <c r="D3053">
        <v>1997</v>
      </c>
      <c r="E3053" t="s">
        <v>9012</v>
      </c>
      <c r="F3053">
        <v>7.7</v>
      </c>
      <c r="G3053">
        <v>287000</v>
      </c>
      <c r="H3053" t="s">
        <v>263</v>
      </c>
      <c r="I3053" t="s">
        <v>9508</v>
      </c>
      <c r="J3053" t="s">
        <v>136</v>
      </c>
      <c r="K3053" t="s">
        <v>30</v>
      </c>
      <c r="L3053">
        <v>35000000</v>
      </c>
      <c r="M3053">
        <v>124909762</v>
      </c>
      <c r="N3053" t="s">
        <v>9495</v>
      </c>
      <c r="O3053">
        <v>127</v>
      </c>
      <c r="P3053" t="str">
        <f>IF(Table1[[#This Row],[score]]&gt;=8.5,"High",IF(Table1[[#This Row],[score]]&gt;=7,"Medium","Low"))</f>
        <v>Medium</v>
      </c>
      <c r="Q3053" s="5">
        <f>Table1[[#This Row],[gross]]-Table1[[#This Row],[budget]]</f>
        <v>89909762</v>
      </c>
      <c r="R3053" s="5" t="str">
        <f>IF(Table1[[#This Row],[Profit]]&gt;0,"Profit","Loss")</f>
        <v>Profit</v>
      </c>
      <c r="S3053" s="6" t="str">
        <f>FLOOR(Table1[[#This Row],[year]]-1900,10)+1900 &amp; "-" &amp; FLOOR(Table1[[#This Row],[year]]-1890,10)+1900</f>
        <v>1990-2000</v>
      </c>
      <c r="T3053" s="14" t="s">
        <v>21835</v>
      </c>
      <c r="AB3053" s="14"/>
    </row>
    <row r="3054" spans="1:28" hidden="1" x14ac:dyDescent="0.3">
      <c r="A3054" t="s">
        <v>9619</v>
      </c>
      <c r="B3054" t="s">
        <v>1974</v>
      </c>
      <c r="C3054" t="s">
        <v>34</v>
      </c>
      <c r="D3054">
        <v>1997</v>
      </c>
      <c r="E3054" t="s">
        <v>9277</v>
      </c>
      <c r="F3054">
        <v>5.5</v>
      </c>
      <c r="G3054">
        <v>73000</v>
      </c>
      <c r="H3054" t="s">
        <v>5328</v>
      </c>
      <c r="I3054" t="s">
        <v>9620</v>
      </c>
      <c r="J3054" t="s">
        <v>1860</v>
      </c>
      <c r="K3054" t="s">
        <v>30</v>
      </c>
      <c r="L3054">
        <v>90000000</v>
      </c>
      <c r="M3054">
        <v>122823468</v>
      </c>
      <c r="N3054" t="s">
        <v>180</v>
      </c>
      <c r="O3054">
        <v>104</v>
      </c>
      <c r="P3054" t="str">
        <f>IF(Table1[[#This Row],[score]]&gt;=8.5,"High",IF(Table1[[#This Row],[score]]&gt;=7,"Medium","Low"))</f>
        <v>Low</v>
      </c>
      <c r="Q3054" s="5">
        <f>Table1[[#This Row],[gross]]-Table1[[#This Row],[budget]]</f>
        <v>32823468</v>
      </c>
      <c r="R3054" s="5" t="str">
        <f>IF(Table1[[#This Row],[Profit]]&gt;0,"Profit","Loss")</f>
        <v>Profit</v>
      </c>
      <c r="S3054" s="6" t="str">
        <f>FLOOR(Table1[[#This Row],[year]]-1900,10)+1900 &amp; "-" &amp; FLOOR(Table1[[#This Row],[year]]-1890,10)+1900</f>
        <v>1990-2000</v>
      </c>
      <c r="T3054" s="14" t="s">
        <v>21835</v>
      </c>
      <c r="AB3054" s="14"/>
    </row>
    <row r="3055" spans="1:28" hidden="1" x14ac:dyDescent="0.3">
      <c r="A3055" t="s">
        <v>9626</v>
      </c>
      <c r="B3055" t="s">
        <v>33</v>
      </c>
      <c r="C3055" t="s">
        <v>41</v>
      </c>
      <c r="D3055">
        <v>1997</v>
      </c>
      <c r="E3055" t="s">
        <v>9429</v>
      </c>
      <c r="F3055">
        <v>6.5</v>
      </c>
      <c r="G3055">
        <v>53000</v>
      </c>
      <c r="H3055" t="s">
        <v>9627</v>
      </c>
      <c r="I3055" t="s">
        <v>8129</v>
      </c>
      <c r="J3055" t="s">
        <v>9628</v>
      </c>
      <c r="K3055" t="s">
        <v>30</v>
      </c>
      <c r="L3055">
        <v>38000000</v>
      </c>
      <c r="M3055">
        <v>122417389</v>
      </c>
      <c r="N3055" t="s">
        <v>9593</v>
      </c>
      <c r="O3055">
        <v>98</v>
      </c>
      <c r="P3055" t="str">
        <f>IF(Table1[[#This Row],[score]]&gt;=8.5,"High",IF(Table1[[#This Row],[score]]&gt;=7,"Medium","Low"))</f>
        <v>Low</v>
      </c>
      <c r="Q3055" s="5">
        <f>Table1[[#This Row],[gross]]-Table1[[#This Row],[budget]]</f>
        <v>84417389</v>
      </c>
      <c r="R3055" s="5" t="str">
        <f>IF(Table1[[#This Row],[Profit]]&gt;0,"Profit","Loss")</f>
        <v>Profit</v>
      </c>
      <c r="S3055" s="6" t="str">
        <f>FLOOR(Table1[[#This Row],[year]]-1900,10)+1900 &amp; "-" &amp; FLOOR(Table1[[#This Row],[year]]-1890,10)+1900</f>
        <v>1990-2000</v>
      </c>
      <c r="T3055" s="14" t="s">
        <v>21835</v>
      </c>
      <c r="AB3055" s="14"/>
    </row>
    <row r="3056" spans="1:28" hidden="1" x14ac:dyDescent="0.3">
      <c r="A3056" t="s">
        <v>9442</v>
      </c>
      <c r="B3056" t="s">
        <v>16</v>
      </c>
      <c r="C3056" t="s">
        <v>34</v>
      </c>
      <c r="D3056">
        <v>1997</v>
      </c>
      <c r="E3056" t="s">
        <v>9443</v>
      </c>
      <c r="F3056">
        <v>7.2</v>
      </c>
      <c r="G3056">
        <v>276000</v>
      </c>
      <c r="H3056" t="s">
        <v>2615</v>
      </c>
      <c r="I3056" t="s">
        <v>3825</v>
      </c>
      <c r="J3056" t="s">
        <v>9444</v>
      </c>
      <c r="K3056" t="s">
        <v>30</v>
      </c>
      <c r="L3056">
        <v>105000000</v>
      </c>
      <c r="M3056">
        <v>121214377</v>
      </c>
      <c r="N3056" t="s">
        <v>2075</v>
      </c>
      <c r="O3056">
        <v>129</v>
      </c>
      <c r="P3056" t="str">
        <f>IF(Table1[[#This Row],[score]]&gt;=8.5,"High",IF(Table1[[#This Row],[score]]&gt;=7,"Medium","Low"))</f>
        <v>Medium</v>
      </c>
      <c r="Q3056" s="5">
        <f>Table1[[#This Row],[gross]]-Table1[[#This Row],[budget]]</f>
        <v>16214377</v>
      </c>
      <c r="R3056" s="5" t="str">
        <f>IF(Table1[[#This Row],[Profit]]&gt;0,"Profit","Loss")</f>
        <v>Profit</v>
      </c>
      <c r="S3056" s="6" t="str">
        <f>FLOOR(Table1[[#This Row],[year]]-1900,10)+1900 &amp; "-" &amp; FLOOR(Table1[[#This Row],[year]]-1890,10)+1900</f>
        <v>1990-2000</v>
      </c>
      <c r="T3056" s="14" t="s">
        <v>21835</v>
      </c>
      <c r="AB3056" s="14"/>
    </row>
    <row r="3057" spans="1:28" hidden="1" x14ac:dyDescent="0.3">
      <c r="A3057" t="s">
        <v>9535</v>
      </c>
      <c r="B3057" t="s">
        <v>1974</v>
      </c>
      <c r="C3057" t="s">
        <v>34</v>
      </c>
      <c r="D3057">
        <v>1997</v>
      </c>
      <c r="E3057" t="s">
        <v>9536</v>
      </c>
      <c r="F3057">
        <v>6.2</v>
      </c>
      <c r="G3057">
        <v>64000</v>
      </c>
      <c r="H3057" t="s">
        <v>5160</v>
      </c>
      <c r="I3057" t="s">
        <v>9537</v>
      </c>
      <c r="J3057" t="s">
        <v>2050</v>
      </c>
      <c r="K3057" t="s">
        <v>30</v>
      </c>
      <c r="L3057">
        <v>68000000</v>
      </c>
      <c r="M3057">
        <v>118063304</v>
      </c>
      <c r="N3057" t="s">
        <v>44</v>
      </c>
      <c r="O3057">
        <v>116</v>
      </c>
      <c r="P3057" t="str">
        <f>IF(Table1[[#This Row],[score]]&gt;=8.5,"High",IF(Table1[[#This Row],[score]]&gt;=7,"Medium","Low"))</f>
        <v>Low</v>
      </c>
      <c r="Q3057" s="5">
        <f>Table1[[#This Row],[gross]]-Table1[[#This Row],[budget]]</f>
        <v>50063304</v>
      </c>
      <c r="R3057" s="5" t="str">
        <f>IF(Table1[[#This Row],[Profit]]&gt;0,"Profit","Loss")</f>
        <v>Profit</v>
      </c>
      <c r="S3057" s="6" t="str">
        <f>FLOOR(Table1[[#This Row],[year]]-1900,10)+1900 &amp; "-" &amp; FLOOR(Table1[[#This Row],[year]]-1890,10)+1900</f>
        <v>1990-2000</v>
      </c>
      <c r="T3057" s="14" t="s">
        <v>21835</v>
      </c>
      <c r="AB3057" s="14"/>
    </row>
    <row r="3058" spans="1:28" hidden="1" x14ac:dyDescent="0.3">
      <c r="A3058" t="s">
        <v>9615</v>
      </c>
      <c r="B3058" t="s">
        <v>16</v>
      </c>
      <c r="C3058" t="s">
        <v>34</v>
      </c>
      <c r="D3058">
        <v>1997</v>
      </c>
      <c r="E3058" t="s">
        <v>9525</v>
      </c>
      <c r="F3058">
        <v>6</v>
      </c>
      <c r="G3058">
        <v>55000</v>
      </c>
      <c r="H3058" t="s">
        <v>9616</v>
      </c>
      <c r="I3058" t="s">
        <v>9617</v>
      </c>
      <c r="J3058" t="s">
        <v>9618</v>
      </c>
      <c r="K3058" t="s">
        <v>30</v>
      </c>
      <c r="L3058">
        <v>50000000</v>
      </c>
      <c r="M3058">
        <v>110463140</v>
      </c>
      <c r="N3058" t="s">
        <v>9593</v>
      </c>
      <c r="O3058">
        <v>124</v>
      </c>
      <c r="P3058" t="str">
        <f>IF(Table1[[#This Row],[score]]&gt;=8.5,"High",IF(Table1[[#This Row],[score]]&gt;=7,"Medium","Low"))</f>
        <v>Low</v>
      </c>
      <c r="Q3058" s="5">
        <f>Table1[[#This Row],[gross]]-Table1[[#This Row],[budget]]</f>
        <v>60463140</v>
      </c>
      <c r="R3058" s="5" t="str">
        <f>IF(Table1[[#This Row],[Profit]]&gt;0,"Profit","Loss")</f>
        <v>Profit</v>
      </c>
      <c r="S3058" s="6" t="str">
        <f>FLOOR(Table1[[#This Row],[year]]-1900,10)+1900 &amp; "-" &amp; FLOOR(Table1[[#This Row],[year]]-1890,10)+1900</f>
        <v>1990-2000</v>
      </c>
      <c r="T3058" s="14" t="s">
        <v>21835</v>
      </c>
      <c r="AB3058" s="14"/>
    </row>
    <row r="3059" spans="1:28" hidden="1" x14ac:dyDescent="0.3">
      <c r="A3059" t="s">
        <v>9424</v>
      </c>
      <c r="B3059" t="s">
        <v>16</v>
      </c>
      <c r="C3059" t="s">
        <v>17</v>
      </c>
      <c r="D3059">
        <v>1997</v>
      </c>
      <c r="E3059" t="s">
        <v>9425</v>
      </c>
      <c r="F3059">
        <v>7.8</v>
      </c>
      <c r="G3059">
        <v>361000</v>
      </c>
      <c r="H3059" t="s">
        <v>6752</v>
      </c>
      <c r="I3059" t="s">
        <v>6685</v>
      </c>
      <c r="J3059" t="s">
        <v>1803</v>
      </c>
      <c r="K3059" t="s">
        <v>30</v>
      </c>
      <c r="L3059">
        <v>50000000</v>
      </c>
      <c r="M3059">
        <v>109423648</v>
      </c>
      <c r="N3059" t="s">
        <v>7492</v>
      </c>
      <c r="O3059">
        <v>129</v>
      </c>
      <c r="P3059" t="str">
        <f>IF(Table1[[#This Row],[score]]&gt;=8.5,"High",IF(Table1[[#This Row],[score]]&gt;=7,"Medium","Low"))</f>
        <v>Medium</v>
      </c>
      <c r="Q3059" s="5">
        <f>Table1[[#This Row],[gross]]-Table1[[#This Row],[budget]]</f>
        <v>59423648</v>
      </c>
      <c r="R3059" s="5" t="str">
        <f>IF(Table1[[#This Row],[Profit]]&gt;0,"Profit","Loss")</f>
        <v>Profit</v>
      </c>
      <c r="S3059" s="6" t="str">
        <f>FLOOR(Table1[[#This Row],[year]]-1900,10)+1900 &amp; "-" &amp; FLOOR(Table1[[#This Row],[year]]-1890,10)+1900</f>
        <v>1990-2000</v>
      </c>
      <c r="T3059" s="14" t="s">
        <v>21835</v>
      </c>
      <c r="AB3059" s="14"/>
    </row>
    <row r="3060" spans="1:28" hidden="1" x14ac:dyDescent="0.3">
      <c r="A3060" t="s">
        <v>9544</v>
      </c>
      <c r="B3060" t="s">
        <v>1974</v>
      </c>
      <c r="C3060" t="s">
        <v>34</v>
      </c>
      <c r="D3060">
        <v>1997</v>
      </c>
      <c r="E3060" t="s">
        <v>9545</v>
      </c>
      <c r="F3060">
        <v>5.2</v>
      </c>
      <c r="G3060">
        <v>65000</v>
      </c>
      <c r="H3060" t="s">
        <v>9546</v>
      </c>
      <c r="I3060" t="s">
        <v>9547</v>
      </c>
      <c r="J3060" t="s">
        <v>9548</v>
      </c>
      <c r="K3060" t="s">
        <v>30</v>
      </c>
      <c r="L3060">
        <v>40000000</v>
      </c>
      <c r="M3060">
        <v>87840042</v>
      </c>
      <c r="N3060" t="s">
        <v>9549</v>
      </c>
      <c r="O3060">
        <v>96</v>
      </c>
      <c r="P3060" t="str">
        <f>IF(Table1[[#This Row],[score]]&gt;=8.5,"High",IF(Table1[[#This Row],[score]]&gt;=7,"Medium","Low"))</f>
        <v>Low</v>
      </c>
      <c r="Q3060" s="5">
        <f>Table1[[#This Row],[gross]]-Table1[[#This Row],[budget]]</f>
        <v>47840042</v>
      </c>
      <c r="R3060" s="5" t="str">
        <f>IF(Table1[[#This Row],[Profit]]&gt;0,"Profit","Loss")</f>
        <v>Profit</v>
      </c>
      <c r="S3060" s="6" t="str">
        <f>FLOOR(Table1[[#This Row],[year]]-1900,10)+1900 &amp; "-" &amp; FLOOR(Table1[[#This Row],[year]]-1890,10)+1900</f>
        <v>1990-2000</v>
      </c>
      <c r="T3060" s="14" t="s">
        <v>21835</v>
      </c>
      <c r="AB3060" s="14"/>
    </row>
    <row r="3061" spans="1:28" hidden="1" x14ac:dyDescent="0.3">
      <c r="A3061" t="s">
        <v>9465</v>
      </c>
      <c r="B3061" t="s">
        <v>33</v>
      </c>
      <c r="C3061" t="s">
        <v>34</v>
      </c>
      <c r="D3061">
        <v>1997</v>
      </c>
      <c r="E3061" t="s">
        <v>9466</v>
      </c>
      <c r="F3061">
        <v>4.5</v>
      </c>
      <c r="G3061">
        <v>109000</v>
      </c>
      <c r="H3061" t="s">
        <v>9467</v>
      </c>
      <c r="I3061" t="s">
        <v>1297</v>
      </c>
      <c r="J3061" t="s">
        <v>9468</v>
      </c>
      <c r="K3061" t="s">
        <v>30</v>
      </c>
      <c r="L3061">
        <v>32000000</v>
      </c>
      <c r="M3061">
        <v>79082515</v>
      </c>
      <c r="N3061" t="s">
        <v>180</v>
      </c>
      <c r="O3061">
        <v>102</v>
      </c>
      <c r="P3061" t="str">
        <f>IF(Table1[[#This Row],[score]]&gt;=8.5,"High",IF(Table1[[#This Row],[score]]&gt;=7,"Medium","Low"))</f>
        <v>Low</v>
      </c>
      <c r="Q3061" s="5">
        <f>Table1[[#This Row],[gross]]-Table1[[#This Row],[budget]]</f>
        <v>47082515</v>
      </c>
      <c r="R3061" s="5" t="str">
        <f>IF(Table1[[#This Row],[Profit]]&gt;0,"Profit","Loss")</f>
        <v>Profit</v>
      </c>
      <c r="S3061" s="6" t="str">
        <f>FLOOR(Table1[[#This Row],[year]]-1900,10)+1900 &amp; "-" &amp; FLOOR(Table1[[#This Row],[year]]-1890,10)+1900</f>
        <v>1990-2000</v>
      </c>
      <c r="T3061" s="14" t="s">
        <v>21835</v>
      </c>
      <c r="AB3061" s="14"/>
    </row>
    <row r="3062" spans="1:28" hidden="1" x14ac:dyDescent="0.3">
      <c r="A3062" t="s">
        <v>9432</v>
      </c>
      <c r="B3062" t="s">
        <v>1974</v>
      </c>
      <c r="C3062" t="s">
        <v>25</v>
      </c>
      <c r="D3062">
        <v>1997</v>
      </c>
      <c r="E3062" t="s">
        <v>9433</v>
      </c>
      <c r="F3062">
        <v>7</v>
      </c>
      <c r="G3062">
        <v>227000</v>
      </c>
      <c r="H3062" t="s">
        <v>9434</v>
      </c>
      <c r="I3062" t="s">
        <v>6777</v>
      </c>
      <c r="J3062" t="s">
        <v>6777</v>
      </c>
      <c r="K3062" t="s">
        <v>30</v>
      </c>
      <c r="L3062">
        <v>16500000</v>
      </c>
      <c r="M3062">
        <v>67683989</v>
      </c>
      <c r="N3062" t="s">
        <v>6404</v>
      </c>
      <c r="O3062">
        <v>89</v>
      </c>
      <c r="P3062" t="str">
        <f>IF(Table1[[#This Row],[score]]&gt;=8.5,"High",IF(Table1[[#This Row],[score]]&gt;=7,"Medium","Low"))</f>
        <v>Medium</v>
      </c>
      <c r="Q3062" s="5">
        <f>Table1[[#This Row],[gross]]-Table1[[#This Row],[budget]]</f>
        <v>51183989</v>
      </c>
      <c r="R3062" s="5" t="str">
        <f>IF(Table1[[#This Row],[Profit]]&gt;0,"Profit","Loss")</f>
        <v>Profit</v>
      </c>
      <c r="S3062" s="6" t="str">
        <f>FLOOR(Table1[[#This Row],[year]]-1900,10)+1900 &amp; "-" &amp; FLOOR(Table1[[#This Row],[year]]-1890,10)+1900</f>
        <v>1990-2000</v>
      </c>
      <c r="T3062" s="14" t="s">
        <v>21835</v>
      </c>
      <c r="AB3062" s="14"/>
    </row>
    <row r="3063" spans="1:28" hidden="1" x14ac:dyDescent="0.3">
      <c r="A3063" t="s">
        <v>9662</v>
      </c>
      <c r="B3063" t="s">
        <v>16</v>
      </c>
      <c r="C3063" t="s">
        <v>41</v>
      </c>
      <c r="D3063">
        <v>1997</v>
      </c>
      <c r="E3063" t="s">
        <v>9440</v>
      </c>
      <c r="F3063">
        <v>7.1</v>
      </c>
      <c r="G3063">
        <v>80000</v>
      </c>
      <c r="H3063" t="s">
        <v>1115</v>
      </c>
      <c r="I3063" t="s">
        <v>9663</v>
      </c>
      <c r="J3063" t="s">
        <v>1039</v>
      </c>
      <c r="K3063" t="s">
        <v>30</v>
      </c>
      <c r="L3063">
        <v>15000000</v>
      </c>
      <c r="M3063">
        <v>64256513</v>
      </c>
      <c r="N3063" t="s">
        <v>6467</v>
      </c>
      <c r="O3063">
        <v>97</v>
      </c>
      <c r="P3063" t="str">
        <f>IF(Table1[[#This Row],[score]]&gt;=8.5,"High",IF(Table1[[#This Row],[score]]&gt;=7,"Medium","Low"))</f>
        <v>Medium</v>
      </c>
      <c r="Q3063" s="5">
        <f>Table1[[#This Row],[gross]]-Table1[[#This Row],[budget]]</f>
        <v>49256513</v>
      </c>
      <c r="R3063" s="5" t="str">
        <f>IF(Table1[[#This Row],[Profit]]&gt;0,"Profit","Loss")</f>
        <v>Profit</v>
      </c>
      <c r="S3063" s="6" t="str">
        <f>FLOOR(Table1[[#This Row],[year]]-1900,10)+1900 &amp; "-" &amp; FLOOR(Table1[[#This Row],[year]]-1890,10)+1900</f>
        <v>1990-2000</v>
      </c>
      <c r="T3063" s="14" t="s">
        <v>21835</v>
      </c>
      <c r="AB3063" s="14"/>
    </row>
    <row r="3064" spans="1:28" hidden="1" x14ac:dyDescent="0.3">
      <c r="A3064" t="s">
        <v>9560</v>
      </c>
      <c r="B3064" t="s">
        <v>1974</v>
      </c>
      <c r="C3064" t="s">
        <v>41</v>
      </c>
      <c r="D3064">
        <v>1997</v>
      </c>
      <c r="E3064" t="s">
        <v>9454</v>
      </c>
      <c r="F3064">
        <v>6.4</v>
      </c>
      <c r="G3064">
        <v>40000</v>
      </c>
      <c r="H3064" t="s">
        <v>2193</v>
      </c>
      <c r="I3064" t="s">
        <v>6749</v>
      </c>
      <c r="J3064" t="s">
        <v>1712</v>
      </c>
      <c r="K3064" t="s">
        <v>30</v>
      </c>
      <c r="L3064">
        <v>35000000</v>
      </c>
      <c r="M3064">
        <v>63856929</v>
      </c>
      <c r="N3064" t="s">
        <v>44</v>
      </c>
      <c r="O3064">
        <v>90</v>
      </c>
      <c r="P3064" t="str">
        <f>IF(Table1[[#This Row],[score]]&gt;=8.5,"High",IF(Table1[[#This Row],[score]]&gt;=7,"Medium","Low"))</f>
        <v>Low</v>
      </c>
      <c r="Q3064" s="5">
        <f>Table1[[#This Row],[gross]]-Table1[[#This Row],[budget]]</f>
        <v>28856929</v>
      </c>
      <c r="R3064" s="5" t="str">
        <f>IF(Table1[[#This Row],[Profit]]&gt;0,"Profit","Loss")</f>
        <v>Profit</v>
      </c>
      <c r="S3064" s="6" t="str">
        <f>FLOOR(Table1[[#This Row],[year]]-1900,10)+1900 &amp; "-" &amp; FLOOR(Table1[[#This Row],[year]]-1890,10)+1900</f>
        <v>1990-2000</v>
      </c>
      <c r="T3064" s="14" t="s">
        <v>21835</v>
      </c>
      <c r="AB3064" s="14"/>
    </row>
    <row r="3065" spans="1:28" hidden="1" x14ac:dyDescent="0.3">
      <c r="A3065" t="s">
        <v>9584</v>
      </c>
      <c r="B3065" t="s">
        <v>16</v>
      </c>
      <c r="C3065" t="s">
        <v>104</v>
      </c>
      <c r="D3065">
        <v>1997</v>
      </c>
      <c r="E3065" t="s">
        <v>9570</v>
      </c>
      <c r="F3065">
        <v>6.6</v>
      </c>
      <c r="G3065">
        <v>68000</v>
      </c>
      <c r="H3065" t="s">
        <v>8677</v>
      </c>
      <c r="I3065" t="s">
        <v>9585</v>
      </c>
      <c r="J3065" t="s">
        <v>5171</v>
      </c>
      <c r="K3065" t="s">
        <v>30</v>
      </c>
      <c r="L3065">
        <v>27000000</v>
      </c>
      <c r="M3065">
        <v>60527873</v>
      </c>
      <c r="N3065" t="s">
        <v>44</v>
      </c>
      <c r="O3065">
        <v>115</v>
      </c>
      <c r="P3065" t="str">
        <f>IF(Table1[[#This Row],[score]]&gt;=8.5,"High",IF(Table1[[#This Row],[score]]&gt;=7,"Medium","Low"))</f>
        <v>Low</v>
      </c>
      <c r="Q3065" s="5">
        <f>Table1[[#This Row],[gross]]-Table1[[#This Row],[budget]]</f>
        <v>33527873</v>
      </c>
      <c r="R3065" s="5" t="str">
        <f>IF(Table1[[#This Row],[Profit]]&gt;0,"Profit","Loss")</f>
        <v>Profit</v>
      </c>
      <c r="S3065" s="6" t="str">
        <f>FLOOR(Table1[[#This Row],[year]]-1900,10)+1900 &amp; "-" &amp; FLOOR(Table1[[#This Row],[year]]-1890,10)+1900</f>
        <v>1990-2000</v>
      </c>
      <c r="T3065" s="14" t="s">
        <v>21835</v>
      </c>
      <c r="AB3065" s="14"/>
    </row>
    <row r="3066" spans="1:28" hidden="1" x14ac:dyDescent="0.3">
      <c r="A3066" t="s">
        <v>9671</v>
      </c>
      <c r="B3066" t="s">
        <v>33</v>
      </c>
      <c r="C3066" t="s">
        <v>41</v>
      </c>
      <c r="D3066">
        <v>1997</v>
      </c>
      <c r="E3066" t="s">
        <v>9672</v>
      </c>
      <c r="F3066">
        <v>5.2</v>
      </c>
      <c r="G3066">
        <v>23000</v>
      </c>
      <c r="H3066" t="s">
        <v>7995</v>
      </c>
      <c r="I3066" t="s">
        <v>9673</v>
      </c>
      <c r="J3066" t="s">
        <v>7997</v>
      </c>
      <c r="K3066" t="s">
        <v>30</v>
      </c>
      <c r="L3066">
        <v>32000000</v>
      </c>
      <c r="M3066">
        <v>59927618</v>
      </c>
      <c r="N3066" t="s">
        <v>1708</v>
      </c>
      <c r="O3066">
        <v>105</v>
      </c>
      <c r="P3066" t="str">
        <f>IF(Table1[[#This Row],[score]]&gt;=8.5,"High",IF(Table1[[#This Row],[score]]&gt;=7,"Medium","Low"))</f>
        <v>Low</v>
      </c>
      <c r="Q3066" s="5">
        <f>Table1[[#This Row],[gross]]-Table1[[#This Row],[budget]]</f>
        <v>27927618</v>
      </c>
      <c r="R3066" s="5" t="str">
        <f>IF(Table1[[#This Row],[Profit]]&gt;0,"Profit","Loss")</f>
        <v>Profit</v>
      </c>
      <c r="S3066" s="6" t="str">
        <f>FLOOR(Table1[[#This Row],[year]]-1900,10)+1900 &amp; "-" &amp; FLOOR(Table1[[#This Row],[year]]-1890,10)+1900</f>
        <v>1990-2000</v>
      </c>
      <c r="T3066" s="14" t="s">
        <v>21835</v>
      </c>
      <c r="AB3066" s="14"/>
    </row>
    <row r="3067" spans="1:28" hidden="1" x14ac:dyDescent="0.3">
      <c r="A3067" t="s">
        <v>9600</v>
      </c>
      <c r="B3067" t="s">
        <v>1974</v>
      </c>
      <c r="C3067" t="s">
        <v>34</v>
      </c>
      <c r="D3067">
        <v>1997</v>
      </c>
      <c r="E3067" t="s">
        <v>9490</v>
      </c>
      <c r="F3067">
        <v>3.7</v>
      </c>
      <c r="G3067">
        <v>51000</v>
      </c>
      <c r="H3067" t="s">
        <v>9601</v>
      </c>
      <c r="I3067" t="s">
        <v>8401</v>
      </c>
      <c r="J3067" t="s">
        <v>9602</v>
      </c>
      <c r="K3067" t="s">
        <v>30</v>
      </c>
      <c r="L3067">
        <v>30000000</v>
      </c>
      <c r="M3067">
        <v>51376861</v>
      </c>
      <c r="N3067" t="s">
        <v>2001</v>
      </c>
      <c r="O3067">
        <v>95</v>
      </c>
      <c r="P3067" t="str">
        <f>IF(Table1[[#This Row],[score]]&gt;=8.5,"High",IF(Table1[[#This Row],[score]]&gt;=7,"Medium","Low"))</f>
        <v>Low</v>
      </c>
      <c r="Q3067" s="5">
        <f>Table1[[#This Row],[gross]]-Table1[[#This Row],[budget]]</f>
        <v>21376861</v>
      </c>
      <c r="R3067" s="5" t="str">
        <f>IF(Table1[[#This Row],[Profit]]&gt;0,"Profit","Loss")</f>
        <v>Profit</v>
      </c>
      <c r="S3067" s="6" t="str">
        <f>FLOOR(Table1[[#This Row],[year]]-1900,10)+1900 &amp; "-" &amp; FLOOR(Table1[[#This Row],[year]]-1890,10)+1900</f>
        <v>1990-2000</v>
      </c>
      <c r="T3067" s="14" t="s">
        <v>21835</v>
      </c>
      <c r="AB3067" s="14"/>
    </row>
    <row r="3068" spans="1:28" hidden="1" x14ac:dyDescent="0.3">
      <c r="A3068" t="s">
        <v>9576</v>
      </c>
      <c r="B3068" t="s">
        <v>16</v>
      </c>
      <c r="C3068" t="s">
        <v>104</v>
      </c>
      <c r="D3068">
        <v>1997</v>
      </c>
      <c r="E3068" t="s">
        <v>9433</v>
      </c>
      <c r="F3068">
        <v>6.9</v>
      </c>
      <c r="G3068">
        <v>51000</v>
      </c>
      <c r="H3068" t="s">
        <v>9577</v>
      </c>
      <c r="I3068" t="s">
        <v>9577</v>
      </c>
      <c r="J3068" t="s">
        <v>498</v>
      </c>
      <c r="K3068" t="s">
        <v>30</v>
      </c>
      <c r="L3068">
        <v>36000000</v>
      </c>
      <c r="M3068">
        <v>50159144</v>
      </c>
      <c r="N3068" t="s">
        <v>581</v>
      </c>
      <c r="O3068">
        <v>93</v>
      </c>
      <c r="P3068" t="str">
        <f>IF(Table1[[#This Row],[score]]&gt;=8.5,"High",IF(Table1[[#This Row],[score]]&gt;=7,"Medium","Low"))</f>
        <v>Low</v>
      </c>
      <c r="Q3068" s="5">
        <f>Table1[[#This Row],[gross]]-Table1[[#This Row],[budget]]</f>
        <v>14159144</v>
      </c>
      <c r="R3068" s="5" t="str">
        <f>IF(Table1[[#This Row],[Profit]]&gt;0,"Profit","Loss")</f>
        <v>Profit</v>
      </c>
      <c r="S3068" s="6" t="str">
        <f>FLOOR(Table1[[#This Row],[year]]-1900,10)+1900 &amp; "-" &amp; FLOOR(Table1[[#This Row],[year]]-1890,10)+1900</f>
        <v>1990-2000</v>
      </c>
      <c r="T3068" s="14" t="s">
        <v>21835</v>
      </c>
      <c r="AB3068" s="14"/>
    </row>
    <row r="3069" spans="1:28" hidden="1" x14ac:dyDescent="0.3">
      <c r="A3069" t="s">
        <v>9667</v>
      </c>
      <c r="B3069" t="s">
        <v>16</v>
      </c>
      <c r="C3069" t="s">
        <v>34</v>
      </c>
      <c r="D3069">
        <v>1997</v>
      </c>
      <c r="E3069" t="s">
        <v>9125</v>
      </c>
      <c r="F3069">
        <v>6.7</v>
      </c>
      <c r="G3069">
        <v>52000</v>
      </c>
      <c r="H3069" t="s">
        <v>85</v>
      </c>
      <c r="I3069" t="s">
        <v>9668</v>
      </c>
      <c r="J3069" t="s">
        <v>85</v>
      </c>
      <c r="K3069" t="s">
        <v>30</v>
      </c>
      <c r="L3069">
        <v>50000000</v>
      </c>
      <c r="M3069">
        <v>50068310</v>
      </c>
      <c r="N3069" t="s">
        <v>5059</v>
      </c>
      <c r="O3069">
        <v>121</v>
      </c>
      <c r="P3069" t="str">
        <f>IF(Table1[[#This Row],[score]]&gt;=8.5,"High",IF(Table1[[#This Row],[score]]&gt;=7,"Medium","Low"))</f>
        <v>Low</v>
      </c>
      <c r="Q3069" s="5">
        <f>Table1[[#This Row],[gross]]-Table1[[#This Row],[budget]]</f>
        <v>68310</v>
      </c>
      <c r="R3069" s="5" t="str">
        <f>IF(Table1[[#This Row],[Profit]]&gt;0,"Profit","Loss")</f>
        <v>Profit</v>
      </c>
      <c r="S3069" s="6" t="str">
        <f>FLOOR(Table1[[#This Row],[year]]-1900,10)+1900 &amp; "-" &amp; FLOOR(Table1[[#This Row],[year]]-1890,10)+1900</f>
        <v>1990-2000</v>
      </c>
      <c r="T3069" s="14" t="s">
        <v>21835</v>
      </c>
      <c r="AB3069" s="14"/>
    </row>
    <row r="3070" spans="1:28" hidden="1" x14ac:dyDescent="0.3">
      <c r="A3070" t="s">
        <v>9684</v>
      </c>
      <c r="B3070" t="s">
        <v>16</v>
      </c>
      <c r="C3070" t="s">
        <v>34</v>
      </c>
      <c r="D3070">
        <v>1997</v>
      </c>
      <c r="E3070" t="s">
        <v>9579</v>
      </c>
      <c r="F3070">
        <v>6.2</v>
      </c>
      <c r="G3070">
        <v>28000</v>
      </c>
      <c r="H3070" t="s">
        <v>9685</v>
      </c>
      <c r="I3070" t="s">
        <v>4348</v>
      </c>
      <c r="J3070" t="s">
        <v>3222</v>
      </c>
      <c r="K3070" t="s">
        <v>30</v>
      </c>
      <c r="L3070">
        <v>25000000</v>
      </c>
      <c r="M3070">
        <v>48407611</v>
      </c>
      <c r="N3070" t="s">
        <v>2001</v>
      </c>
      <c r="O3070">
        <v>97</v>
      </c>
      <c r="P3070" t="str">
        <f>IF(Table1[[#This Row],[score]]&gt;=8.5,"High",IF(Table1[[#This Row],[score]]&gt;=7,"Medium","Low"))</f>
        <v>Low</v>
      </c>
      <c r="Q3070" s="5">
        <f>Table1[[#This Row],[gross]]-Table1[[#This Row],[budget]]</f>
        <v>23407611</v>
      </c>
      <c r="R3070" s="5" t="str">
        <f>IF(Table1[[#This Row],[Profit]]&gt;0,"Profit","Loss")</f>
        <v>Profit</v>
      </c>
      <c r="S3070" s="6" t="str">
        <f>FLOOR(Table1[[#This Row],[year]]-1900,10)+1900 &amp; "-" &amp; FLOOR(Table1[[#This Row],[year]]-1890,10)+1900</f>
        <v>1990-2000</v>
      </c>
      <c r="T3070" s="14" t="s">
        <v>21835</v>
      </c>
      <c r="AB3070" s="14"/>
    </row>
    <row r="3071" spans="1:28" hidden="1" x14ac:dyDescent="0.3">
      <c r="A3071" t="s">
        <v>9578</v>
      </c>
      <c r="B3071" t="s">
        <v>16</v>
      </c>
      <c r="C3071" t="s">
        <v>34</v>
      </c>
      <c r="D3071">
        <v>1997</v>
      </c>
      <c r="E3071" t="s">
        <v>9579</v>
      </c>
      <c r="F3071">
        <v>6</v>
      </c>
      <c r="G3071">
        <v>75000</v>
      </c>
      <c r="H3071" t="s">
        <v>978</v>
      </c>
      <c r="I3071" t="s">
        <v>9580</v>
      </c>
      <c r="J3071" t="s">
        <v>2566</v>
      </c>
      <c r="K3071" t="s">
        <v>30</v>
      </c>
      <c r="L3071">
        <v>50000000</v>
      </c>
      <c r="M3071">
        <v>48169156</v>
      </c>
      <c r="N3071" t="s">
        <v>7918</v>
      </c>
      <c r="O3071">
        <v>125</v>
      </c>
      <c r="P3071" t="str">
        <f>IF(Table1[[#This Row],[score]]&gt;=8.5,"High",IF(Table1[[#This Row],[score]]&gt;=7,"Medium","Low"))</f>
        <v>Low</v>
      </c>
      <c r="Q3071" s="5">
        <f>Table1[[#This Row],[gross]]-Table1[[#This Row],[budget]]</f>
        <v>-1830844</v>
      </c>
      <c r="R3071" s="5" t="str">
        <f>IF(Table1[[#This Row],[Profit]]&gt;0,"Profit","Loss")</f>
        <v>Loss</v>
      </c>
      <c r="S3071" s="6" t="str">
        <f>FLOOR(Table1[[#This Row],[year]]-1900,10)+1900 &amp; "-" &amp; FLOOR(Table1[[#This Row],[year]]-1890,10)+1900</f>
        <v>1990-2000</v>
      </c>
      <c r="T3071" s="14" t="s">
        <v>21835</v>
      </c>
      <c r="AB3071" s="14"/>
    </row>
    <row r="3072" spans="1:28" hidden="1" x14ac:dyDescent="0.3">
      <c r="A3072" t="s">
        <v>9489</v>
      </c>
      <c r="B3072" t="s">
        <v>1974</v>
      </c>
      <c r="C3072" t="s">
        <v>104</v>
      </c>
      <c r="D3072">
        <v>1997</v>
      </c>
      <c r="E3072" t="s">
        <v>9490</v>
      </c>
      <c r="F3072">
        <v>7.2</v>
      </c>
      <c r="G3072">
        <v>68000</v>
      </c>
      <c r="H3072" t="s">
        <v>727</v>
      </c>
      <c r="I3072" t="s">
        <v>7329</v>
      </c>
      <c r="J3072" t="s">
        <v>9441</v>
      </c>
      <c r="K3072" t="s">
        <v>30</v>
      </c>
      <c r="L3072">
        <v>40000000</v>
      </c>
      <c r="M3072">
        <v>45916769</v>
      </c>
      <c r="N3072" t="s">
        <v>8498</v>
      </c>
      <c r="O3072">
        <v>135</v>
      </c>
      <c r="P3072" t="str">
        <f>IF(Table1[[#This Row],[score]]&gt;=8.5,"High",IF(Table1[[#This Row],[score]]&gt;=7,"Medium","Low"))</f>
        <v>Medium</v>
      </c>
      <c r="Q3072" s="5">
        <f>Table1[[#This Row],[gross]]-Table1[[#This Row],[budget]]</f>
        <v>5916769</v>
      </c>
      <c r="R3072" s="5" t="str">
        <f>IF(Table1[[#This Row],[Profit]]&gt;0,"Profit","Loss")</f>
        <v>Profit</v>
      </c>
      <c r="S3072" s="6" t="str">
        <f>FLOOR(Table1[[#This Row],[year]]-1900,10)+1900 &amp; "-" &amp; FLOOR(Table1[[#This Row],[year]]-1890,10)+1900</f>
        <v>1990-2000</v>
      </c>
      <c r="T3072" s="14" t="s">
        <v>21835</v>
      </c>
      <c r="AB3072" s="14"/>
    </row>
    <row r="3073" spans="1:28" hidden="1" x14ac:dyDescent="0.3">
      <c r="A3073" t="s">
        <v>9556</v>
      </c>
      <c r="B3073" t="s">
        <v>16</v>
      </c>
      <c r="C3073" t="s">
        <v>104</v>
      </c>
      <c r="D3073">
        <v>1997</v>
      </c>
      <c r="E3073" t="s">
        <v>7217</v>
      </c>
      <c r="F3073">
        <v>6.9</v>
      </c>
      <c r="G3073">
        <v>89000</v>
      </c>
      <c r="H3073" t="s">
        <v>8728</v>
      </c>
      <c r="I3073" t="s">
        <v>8728</v>
      </c>
      <c r="J3073" t="s">
        <v>749</v>
      </c>
      <c r="K3073" t="s">
        <v>30</v>
      </c>
      <c r="L3073">
        <v>15000000</v>
      </c>
      <c r="M3073">
        <v>44862187</v>
      </c>
      <c r="N3073" t="s">
        <v>3705</v>
      </c>
      <c r="O3073">
        <v>105</v>
      </c>
      <c r="P3073" t="str">
        <f>IF(Table1[[#This Row],[score]]&gt;=8.5,"High",IF(Table1[[#This Row],[score]]&gt;=7,"Medium","Low"))</f>
        <v>Low</v>
      </c>
      <c r="Q3073" s="5">
        <f>Table1[[#This Row],[gross]]-Table1[[#This Row],[budget]]</f>
        <v>29862187</v>
      </c>
      <c r="R3073" s="5" t="str">
        <f>IF(Table1[[#This Row],[Profit]]&gt;0,"Profit","Loss")</f>
        <v>Profit</v>
      </c>
      <c r="S3073" s="6" t="str">
        <f>FLOOR(Table1[[#This Row],[year]]-1900,10)+1900 &amp; "-" &amp; FLOOR(Table1[[#This Row],[year]]-1890,10)+1900</f>
        <v>1990-2000</v>
      </c>
      <c r="T3073" s="14" t="s">
        <v>21835</v>
      </c>
      <c r="AB3073" s="14"/>
    </row>
    <row r="3074" spans="1:28" hidden="1" x14ac:dyDescent="0.3">
      <c r="A3074" t="s">
        <v>9695</v>
      </c>
      <c r="B3074" t="s">
        <v>16</v>
      </c>
      <c r="C3074" t="s">
        <v>34</v>
      </c>
      <c r="D3074">
        <v>1997</v>
      </c>
      <c r="E3074" t="s">
        <v>6421</v>
      </c>
      <c r="F3074">
        <v>6.7</v>
      </c>
      <c r="G3074">
        <v>45000</v>
      </c>
      <c r="H3074" t="s">
        <v>8562</v>
      </c>
      <c r="I3074" t="s">
        <v>8562</v>
      </c>
      <c r="J3074" t="s">
        <v>9282</v>
      </c>
      <c r="K3074" t="s">
        <v>30</v>
      </c>
      <c r="L3074">
        <v>25000000</v>
      </c>
      <c r="M3074">
        <v>44480039</v>
      </c>
      <c r="N3074" t="s">
        <v>9696</v>
      </c>
      <c r="O3074">
        <v>98</v>
      </c>
      <c r="P3074" t="str">
        <f>IF(Table1[[#This Row],[score]]&gt;=8.5,"High",IF(Table1[[#This Row],[score]]&gt;=7,"Medium","Low"))</f>
        <v>Low</v>
      </c>
      <c r="Q3074" s="5">
        <f>Table1[[#This Row],[gross]]-Table1[[#This Row],[budget]]</f>
        <v>19480039</v>
      </c>
      <c r="R3074" s="5" t="str">
        <f>IF(Table1[[#This Row],[Profit]]&gt;0,"Profit","Loss")</f>
        <v>Profit</v>
      </c>
      <c r="S3074" s="6" t="str">
        <f>FLOOR(Table1[[#This Row],[year]]-1900,10)+1900 &amp; "-" &amp; FLOOR(Table1[[#This Row],[year]]-1890,10)+1900</f>
        <v>1990-2000</v>
      </c>
      <c r="T3074" s="14" t="s">
        <v>21835</v>
      </c>
      <c r="AB3074" s="14"/>
    </row>
    <row r="3075" spans="1:28" hidden="1" x14ac:dyDescent="0.3">
      <c r="A3075" t="s">
        <v>9681</v>
      </c>
      <c r="B3075" t="s">
        <v>1974</v>
      </c>
      <c r="C3075" t="s">
        <v>41</v>
      </c>
      <c r="D3075">
        <v>1997</v>
      </c>
      <c r="E3075" t="s">
        <v>9545</v>
      </c>
      <c r="F3075">
        <v>5.5</v>
      </c>
      <c r="G3075">
        <v>19000</v>
      </c>
      <c r="H3075" t="s">
        <v>4912</v>
      </c>
      <c r="I3075" t="s">
        <v>9682</v>
      </c>
      <c r="J3075" t="s">
        <v>9683</v>
      </c>
      <c r="K3075" t="s">
        <v>30</v>
      </c>
      <c r="L3075">
        <v>10000000</v>
      </c>
      <c r="M3075">
        <v>44332015</v>
      </c>
      <c r="N3075" t="s">
        <v>9054</v>
      </c>
      <c r="O3075">
        <v>101</v>
      </c>
      <c r="P3075" t="str">
        <f>IF(Table1[[#This Row],[score]]&gt;=8.5,"High",IF(Table1[[#This Row],[score]]&gt;=7,"Medium","Low"))</f>
        <v>Low</v>
      </c>
      <c r="Q3075" s="5">
        <f>Table1[[#This Row],[gross]]-Table1[[#This Row],[budget]]</f>
        <v>34332015</v>
      </c>
      <c r="R3075" s="5" t="str">
        <f>IF(Table1[[#This Row],[Profit]]&gt;0,"Profit","Loss")</f>
        <v>Profit</v>
      </c>
      <c r="S3075" s="6" t="str">
        <f>FLOOR(Table1[[#This Row],[year]]-1900,10)+1900 &amp; "-" &amp; FLOOR(Table1[[#This Row],[year]]-1890,10)+1900</f>
        <v>1990-2000</v>
      </c>
      <c r="T3075" s="14" t="s">
        <v>21835</v>
      </c>
      <c r="AB3075" s="14"/>
    </row>
    <row r="3076" spans="1:28" hidden="1" x14ac:dyDescent="0.3">
      <c r="A3076" t="s">
        <v>9591</v>
      </c>
      <c r="B3076" t="s">
        <v>16</v>
      </c>
      <c r="C3076" t="s">
        <v>63</v>
      </c>
      <c r="D3076">
        <v>1997</v>
      </c>
      <c r="E3076" t="s">
        <v>9451</v>
      </c>
      <c r="F3076">
        <v>7.3</v>
      </c>
      <c r="G3076">
        <v>73000</v>
      </c>
      <c r="H3076" t="s">
        <v>486</v>
      </c>
      <c r="I3076" t="s">
        <v>3497</v>
      </c>
      <c r="J3076" t="s">
        <v>9592</v>
      </c>
      <c r="K3076" t="s">
        <v>30</v>
      </c>
      <c r="L3076">
        <v>36000000</v>
      </c>
      <c r="M3076">
        <v>44229441</v>
      </c>
      <c r="N3076" t="s">
        <v>9593</v>
      </c>
      <c r="O3076">
        <v>155</v>
      </c>
      <c r="P3076" t="str">
        <f>IF(Table1[[#This Row],[score]]&gt;=8.5,"High",IF(Table1[[#This Row],[score]]&gt;=7,"Medium","Low"))</f>
        <v>Medium</v>
      </c>
      <c r="Q3076" s="5">
        <f>Table1[[#This Row],[gross]]-Table1[[#This Row],[budget]]</f>
        <v>8229441</v>
      </c>
      <c r="R3076" s="5" t="str">
        <f>IF(Table1[[#This Row],[Profit]]&gt;0,"Profit","Loss")</f>
        <v>Profit</v>
      </c>
      <c r="S3076" s="6" t="str">
        <f>FLOOR(Table1[[#This Row],[year]]-1900,10)+1900 &amp; "-" &amp; FLOOR(Table1[[#This Row],[year]]-1890,10)+1900</f>
        <v>1990-2000</v>
      </c>
      <c r="T3076" s="14" t="s">
        <v>21835</v>
      </c>
      <c r="AB3076" s="14"/>
    </row>
    <row r="3077" spans="1:28" hidden="1" x14ac:dyDescent="0.3">
      <c r="A3077" t="s">
        <v>9647</v>
      </c>
      <c r="B3077" t="s">
        <v>16</v>
      </c>
      <c r="C3077" t="s">
        <v>41</v>
      </c>
      <c r="D3077">
        <v>1997</v>
      </c>
      <c r="E3077" t="s">
        <v>9525</v>
      </c>
      <c r="F3077">
        <v>7</v>
      </c>
      <c r="G3077">
        <v>7400</v>
      </c>
      <c r="H3077" t="s">
        <v>9648</v>
      </c>
      <c r="I3077" t="s">
        <v>9648</v>
      </c>
      <c r="J3077" t="s">
        <v>9649</v>
      </c>
      <c r="K3077" t="s">
        <v>30</v>
      </c>
      <c r="L3077">
        <v>7500000</v>
      </c>
      <c r="M3077">
        <v>43700855</v>
      </c>
      <c r="N3077" t="s">
        <v>9026</v>
      </c>
      <c r="O3077">
        <v>115</v>
      </c>
      <c r="P3077" t="str">
        <f>IF(Table1[[#This Row],[score]]&gt;=8.5,"High",IF(Table1[[#This Row],[score]]&gt;=7,"Medium","Low"))</f>
        <v>Medium</v>
      </c>
      <c r="Q3077" s="5">
        <f>Table1[[#This Row],[gross]]-Table1[[#This Row],[budget]]</f>
        <v>36200855</v>
      </c>
      <c r="R3077" s="5" t="str">
        <f>IF(Table1[[#This Row],[Profit]]&gt;0,"Profit","Loss")</f>
        <v>Profit</v>
      </c>
      <c r="S3077" s="6" t="str">
        <f>FLOOR(Table1[[#This Row],[year]]-1900,10)+1900 &amp; "-" &amp; FLOOR(Table1[[#This Row],[year]]-1890,10)+1900</f>
        <v>1990-2000</v>
      </c>
      <c r="T3077" s="14" t="s">
        <v>21835</v>
      </c>
      <c r="AB3077" s="14"/>
    </row>
    <row r="3078" spans="1:28" hidden="1" x14ac:dyDescent="0.3">
      <c r="A3078" t="s">
        <v>9524</v>
      </c>
      <c r="B3078" t="s">
        <v>16</v>
      </c>
      <c r="C3078" t="s">
        <v>34</v>
      </c>
      <c r="D3078">
        <v>1997</v>
      </c>
      <c r="E3078" t="s">
        <v>9525</v>
      </c>
      <c r="F3078">
        <v>6.9</v>
      </c>
      <c r="G3078">
        <v>70000</v>
      </c>
      <c r="H3078" t="s">
        <v>7974</v>
      </c>
      <c r="I3078" t="s">
        <v>675</v>
      </c>
      <c r="J3078" t="s">
        <v>3025</v>
      </c>
      <c r="K3078" t="s">
        <v>30</v>
      </c>
      <c r="L3078">
        <v>30000000</v>
      </c>
      <c r="M3078">
        <v>43312294</v>
      </c>
      <c r="N3078" t="s">
        <v>5115</v>
      </c>
      <c r="O3078">
        <v>117</v>
      </c>
      <c r="P3078" t="str">
        <f>IF(Table1[[#This Row],[score]]&gt;=8.5,"High",IF(Table1[[#This Row],[score]]&gt;=7,"Medium","Low"))</f>
        <v>Low</v>
      </c>
      <c r="Q3078" s="5">
        <f>Table1[[#This Row],[gross]]-Table1[[#This Row],[budget]]</f>
        <v>13312294</v>
      </c>
      <c r="R3078" s="5" t="str">
        <f>IF(Table1[[#This Row],[Profit]]&gt;0,"Profit","Loss")</f>
        <v>Profit</v>
      </c>
      <c r="S3078" s="6" t="str">
        <f>FLOOR(Table1[[#This Row],[year]]-1900,10)+1900 &amp; "-" &amp; FLOOR(Table1[[#This Row],[year]]-1890,10)+1900</f>
        <v>1990-2000</v>
      </c>
      <c r="T3078" s="14" t="s">
        <v>21835</v>
      </c>
      <c r="AB3078" s="14"/>
    </row>
    <row r="3079" spans="1:28" hidden="1" x14ac:dyDescent="0.3">
      <c r="A3079" t="s">
        <v>9426</v>
      </c>
      <c r="B3079" t="s">
        <v>16</v>
      </c>
      <c r="C3079" t="s">
        <v>17</v>
      </c>
      <c r="D3079">
        <v>1997</v>
      </c>
      <c r="E3079" t="s">
        <v>9427</v>
      </c>
      <c r="F3079">
        <v>7.9</v>
      </c>
      <c r="G3079">
        <v>246000</v>
      </c>
      <c r="H3079" t="s">
        <v>9013</v>
      </c>
      <c r="I3079" t="s">
        <v>9013</v>
      </c>
      <c r="J3079" t="s">
        <v>8955</v>
      </c>
      <c r="K3079" t="s">
        <v>30</v>
      </c>
      <c r="L3079">
        <v>15000000</v>
      </c>
      <c r="M3079">
        <v>43101594</v>
      </c>
      <c r="N3079" t="s">
        <v>2001</v>
      </c>
      <c r="O3079">
        <v>155</v>
      </c>
      <c r="P3079" t="str">
        <f>IF(Table1[[#This Row],[score]]&gt;=8.5,"High",IF(Table1[[#This Row],[score]]&gt;=7,"Medium","Low"))</f>
        <v>Medium</v>
      </c>
      <c r="Q3079" s="5">
        <f>Table1[[#This Row],[gross]]-Table1[[#This Row],[budget]]</f>
        <v>28101594</v>
      </c>
      <c r="R3079" s="5" t="str">
        <f>IF(Table1[[#This Row],[Profit]]&gt;0,"Profit","Loss")</f>
        <v>Profit</v>
      </c>
      <c r="S3079" s="6" t="str">
        <f>FLOOR(Table1[[#This Row],[year]]-1900,10)+1900 &amp; "-" &amp; FLOOR(Table1[[#This Row],[year]]-1890,10)+1900</f>
        <v>1990-2000</v>
      </c>
      <c r="T3079" s="14" t="s">
        <v>21835</v>
      </c>
      <c r="AB3079" s="14"/>
    </row>
    <row r="3080" spans="1:28" hidden="1" x14ac:dyDescent="0.3">
      <c r="A3080" t="s">
        <v>9678</v>
      </c>
      <c r="B3080" t="s">
        <v>16</v>
      </c>
      <c r="C3080" t="s">
        <v>63</v>
      </c>
      <c r="D3080">
        <v>1997</v>
      </c>
      <c r="E3080" t="s">
        <v>9672</v>
      </c>
      <c r="F3080">
        <v>6.9</v>
      </c>
      <c r="G3080">
        <v>35000</v>
      </c>
      <c r="H3080" t="s">
        <v>8522</v>
      </c>
      <c r="I3080" t="s">
        <v>9679</v>
      </c>
      <c r="J3080" t="s">
        <v>9679</v>
      </c>
      <c r="K3080" t="s">
        <v>30</v>
      </c>
      <c r="L3080">
        <v>28000000</v>
      </c>
      <c r="M3080">
        <v>41230799</v>
      </c>
      <c r="N3080" t="s">
        <v>44</v>
      </c>
      <c r="O3080">
        <v>109</v>
      </c>
      <c r="P3080" t="str">
        <f>IF(Table1[[#This Row],[score]]&gt;=8.5,"High",IF(Table1[[#This Row],[score]]&gt;=7,"Medium","Low"))</f>
        <v>Low</v>
      </c>
      <c r="Q3080" s="5">
        <f>Table1[[#This Row],[gross]]-Table1[[#This Row],[budget]]</f>
        <v>13230799</v>
      </c>
      <c r="R3080" s="5" t="str">
        <f>IF(Table1[[#This Row],[Profit]]&gt;0,"Profit","Loss")</f>
        <v>Profit</v>
      </c>
      <c r="S3080" s="6" t="str">
        <f>FLOOR(Table1[[#This Row],[year]]-1900,10)+1900 &amp; "-" &amp; FLOOR(Table1[[#This Row],[year]]-1890,10)+1900</f>
        <v>1990-2000</v>
      </c>
      <c r="T3080" s="14" t="s">
        <v>21835</v>
      </c>
      <c r="AB3080" s="14"/>
    </row>
    <row r="3081" spans="1:28" hidden="1" x14ac:dyDescent="0.3">
      <c r="A3081" t="s">
        <v>9450</v>
      </c>
      <c r="B3081" t="s">
        <v>16</v>
      </c>
      <c r="C3081" t="s">
        <v>104</v>
      </c>
      <c r="D3081">
        <v>1997</v>
      </c>
      <c r="E3081" t="s">
        <v>9451</v>
      </c>
      <c r="F3081">
        <v>7.5</v>
      </c>
      <c r="G3081">
        <v>325000</v>
      </c>
      <c r="H3081" t="s">
        <v>6709</v>
      </c>
      <c r="I3081" t="s">
        <v>6709</v>
      </c>
      <c r="J3081" t="s">
        <v>9452</v>
      </c>
      <c r="K3081" t="s">
        <v>30</v>
      </c>
      <c r="L3081">
        <v>12000000</v>
      </c>
      <c r="M3081">
        <v>39673807</v>
      </c>
      <c r="N3081" t="s">
        <v>3705</v>
      </c>
      <c r="O3081">
        <v>154</v>
      </c>
      <c r="P3081" t="str">
        <f>IF(Table1[[#This Row],[score]]&gt;=8.5,"High",IF(Table1[[#This Row],[score]]&gt;=7,"Medium","Low"))</f>
        <v>Medium</v>
      </c>
      <c r="Q3081" s="5">
        <f>Table1[[#This Row],[gross]]-Table1[[#This Row],[budget]]</f>
        <v>27673807</v>
      </c>
      <c r="R3081" s="5" t="str">
        <f>IF(Table1[[#This Row],[Profit]]&gt;0,"Profit","Loss")</f>
        <v>Profit</v>
      </c>
      <c r="S3081" s="6" t="str">
        <f>FLOOR(Table1[[#This Row],[year]]-1900,10)+1900 &amp; "-" &amp; FLOOR(Table1[[#This Row],[year]]-1890,10)+1900</f>
        <v>1990-2000</v>
      </c>
      <c r="T3081" s="14" t="s">
        <v>21835</v>
      </c>
      <c r="AB3081" s="14"/>
    </row>
    <row r="3082" spans="1:28" hidden="1" x14ac:dyDescent="0.3">
      <c r="A3082" t="s">
        <v>9586</v>
      </c>
      <c r="B3082" t="s">
        <v>33</v>
      </c>
      <c r="C3082" t="s">
        <v>41</v>
      </c>
      <c r="D3082">
        <v>1997</v>
      </c>
      <c r="E3082" t="s">
        <v>9125</v>
      </c>
      <c r="F3082">
        <v>6</v>
      </c>
      <c r="G3082">
        <v>46000</v>
      </c>
      <c r="H3082" t="s">
        <v>9587</v>
      </c>
      <c r="I3082" t="s">
        <v>9588</v>
      </c>
      <c r="J3082" t="s">
        <v>49</v>
      </c>
      <c r="K3082" t="s">
        <v>30</v>
      </c>
      <c r="L3082">
        <v>25000000</v>
      </c>
      <c r="M3082">
        <v>36400360</v>
      </c>
      <c r="N3082" t="s">
        <v>23</v>
      </c>
      <c r="O3082">
        <v>93</v>
      </c>
      <c r="P3082" t="str">
        <f>IF(Table1[[#This Row],[score]]&gt;=8.5,"High",IF(Table1[[#This Row],[score]]&gt;=7,"Medium","Low"))</f>
        <v>Low</v>
      </c>
      <c r="Q3082" s="5">
        <f>Table1[[#This Row],[gross]]-Table1[[#This Row],[budget]]</f>
        <v>11400360</v>
      </c>
      <c r="R3082" s="5" t="str">
        <f>IF(Table1[[#This Row],[Profit]]&gt;0,"Profit","Loss")</f>
        <v>Profit</v>
      </c>
      <c r="S3082" s="6" t="str">
        <f>FLOOR(Table1[[#This Row],[year]]-1900,10)+1900 &amp; "-" &amp; FLOOR(Table1[[#This Row],[year]]-1890,10)+1900</f>
        <v>1990-2000</v>
      </c>
      <c r="T3082" s="14" t="s">
        <v>21835</v>
      </c>
      <c r="AB3082" s="14"/>
    </row>
    <row r="3083" spans="1:28" hidden="1" x14ac:dyDescent="0.3">
      <c r="A3083" t="s">
        <v>9608</v>
      </c>
      <c r="B3083" t="s">
        <v>33</v>
      </c>
      <c r="C3083" t="s">
        <v>63</v>
      </c>
      <c r="D3083">
        <v>1997</v>
      </c>
      <c r="E3083" t="s">
        <v>8930</v>
      </c>
      <c r="F3083">
        <v>6.8</v>
      </c>
      <c r="G3083">
        <v>26000</v>
      </c>
      <c r="H3083" t="s">
        <v>8758</v>
      </c>
      <c r="I3083" t="s">
        <v>8758</v>
      </c>
      <c r="J3083" t="s">
        <v>9609</v>
      </c>
      <c r="K3083" t="s">
        <v>30</v>
      </c>
      <c r="L3083">
        <v>20000000</v>
      </c>
      <c r="M3083">
        <v>35281794</v>
      </c>
      <c r="N3083" t="s">
        <v>9610</v>
      </c>
      <c r="O3083">
        <v>127</v>
      </c>
      <c r="P3083" t="str">
        <f>IF(Table1[[#This Row],[score]]&gt;=8.5,"High",IF(Table1[[#This Row],[score]]&gt;=7,"Medium","Low"))</f>
        <v>Low</v>
      </c>
      <c r="Q3083" s="5">
        <f>Table1[[#This Row],[gross]]-Table1[[#This Row],[budget]]</f>
        <v>15281794</v>
      </c>
      <c r="R3083" s="5" t="str">
        <f>IF(Table1[[#This Row],[Profit]]&gt;0,"Profit","Loss")</f>
        <v>Profit</v>
      </c>
      <c r="S3083" s="6" t="str">
        <f>FLOOR(Table1[[#This Row],[year]]-1900,10)+1900 &amp; "-" &amp; FLOOR(Table1[[#This Row],[year]]-1890,10)+1900</f>
        <v>1990-2000</v>
      </c>
      <c r="T3083" s="14" t="s">
        <v>21835</v>
      </c>
      <c r="AB3083" s="14"/>
    </row>
    <row r="3084" spans="1:28" hidden="1" x14ac:dyDescent="0.3">
      <c r="A3084" t="s">
        <v>9734</v>
      </c>
      <c r="B3084" t="s">
        <v>16</v>
      </c>
      <c r="C3084" t="s">
        <v>41</v>
      </c>
      <c r="D3084">
        <v>1997</v>
      </c>
      <c r="E3084" t="s">
        <v>9123</v>
      </c>
      <c r="F3084">
        <v>6.1</v>
      </c>
      <c r="G3084">
        <v>24000</v>
      </c>
      <c r="H3084" t="s">
        <v>2621</v>
      </c>
      <c r="I3084" t="s">
        <v>9735</v>
      </c>
      <c r="J3084" t="s">
        <v>7135</v>
      </c>
      <c r="K3084" t="s">
        <v>30</v>
      </c>
      <c r="L3084">
        <f>20500000</f>
        <v>20500000</v>
      </c>
      <c r="M3084">
        <v>34673095</v>
      </c>
      <c r="N3084" t="s">
        <v>23</v>
      </c>
      <c r="O3084">
        <v>100</v>
      </c>
      <c r="P3084" t="str">
        <f>IF(Table1[[#This Row],[score]]&gt;=8.5,"High",IF(Table1[[#This Row],[score]]&gt;=7,"Medium","Low"))</f>
        <v>Low</v>
      </c>
      <c r="Q3084" s="5">
        <f>Table1[[#This Row],[gross]]-Table1[[#This Row],[budget]]</f>
        <v>14173095</v>
      </c>
      <c r="R3084" s="5" t="str">
        <f>IF(Table1[[#This Row],[Profit]]&gt;0,"Profit","Loss")</f>
        <v>Profit</v>
      </c>
      <c r="S3084" s="6" t="str">
        <f>FLOOR(Table1[[#This Row],[year]]-1900,10)+1900 &amp; "-" &amp; FLOOR(Table1[[#This Row],[year]]-1890,10)+1900</f>
        <v>1990-2000</v>
      </c>
      <c r="T3084" s="14" t="s">
        <v>21835</v>
      </c>
      <c r="AB3084" s="14"/>
    </row>
    <row r="3085" spans="1:28" hidden="1" x14ac:dyDescent="0.3">
      <c r="A3085" t="s">
        <v>9655</v>
      </c>
      <c r="B3085" t="s">
        <v>16</v>
      </c>
      <c r="C3085" t="s">
        <v>52</v>
      </c>
      <c r="D3085">
        <v>1997</v>
      </c>
      <c r="E3085" t="s">
        <v>9106</v>
      </c>
      <c r="F3085">
        <v>5.8</v>
      </c>
      <c r="G3085">
        <v>26000</v>
      </c>
      <c r="H3085" t="s">
        <v>695</v>
      </c>
      <c r="I3085" t="s">
        <v>9656</v>
      </c>
      <c r="J3085" t="s">
        <v>7245</v>
      </c>
      <c r="K3085" t="s">
        <v>22</v>
      </c>
      <c r="L3085">
        <v>40000000</v>
      </c>
      <c r="M3085">
        <v>33956608</v>
      </c>
      <c r="N3085" t="s">
        <v>5881</v>
      </c>
      <c r="O3085">
        <v>110</v>
      </c>
      <c r="P3085" t="str">
        <f>IF(Table1[[#This Row],[score]]&gt;=8.5,"High",IF(Table1[[#This Row],[score]]&gt;=7,"Medium","Low"))</f>
        <v>Low</v>
      </c>
      <c r="Q3085" s="5">
        <f>Table1[[#This Row],[gross]]-Table1[[#This Row],[budget]]</f>
        <v>-6043392</v>
      </c>
      <c r="R3085" s="5" t="str">
        <f>IF(Table1[[#This Row],[Profit]]&gt;0,"Profit","Loss")</f>
        <v>Loss</v>
      </c>
      <c r="S3085" s="6" t="str">
        <f>FLOOR(Table1[[#This Row],[year]]-1900,10)+1900 &amp; "-" &amp; FLOOR(Table1[[#This Row],[year]]-1890,10)+1900</f>
        <v>1990-2000</v>
      </c>
      <c r="T3085" s="14" t="s">
        <v>21835</v>
      </c>
      <c r="AB3085" s="14"/>
    </row>
    <row r="3086" spans="1:28" hidden="1" x14ac:dyDescent="0.3">
      <c r="A3086" t="s">
        <v>9721</v>
      </c>
      <c r="B3086" t="s">
        <v>1974</v>
      </c>
      <c r="C3086" t="s">
        <v>41</v>
      </c>
      <c r="D3086">
        <v>1997</v>
      </c>
      <c r="E3086" t="s">
        <v>9466</v>
      </c>
      <c r="F3086">
        <v>5.8</v>
      </c>
      <c r="G3086">
        <v>10000</v>
      </c>
      <c r="H3086" t="s">
        <v>8434</v>
      </c>
      <c r="I3086" t="s">
        <v>9722</v>
      </c>
      <c r="J3086" t="s">
        <v>7997</v>
      </c>
      <c r="K3086" t="s">
        <v>30</v>
      </c>
      <c r="L3086">
        <v>35000000</v>
      </c>
      <c r="M3086">
        <v>32748995</v>
      </c>
      <c r="N3086" t="s">
        <v>61</v>
      </c>
      <c r="O3086">
        <v>115</v>
      </c>
      <c r="P3086" t="str">
        <f>IF(Table1[[#This Row],[score]]&gt;=8.5,"High",IF(Table1[[#This Row],[score]]&gt;=7,"Medium","Low"))</f>
        <v>Low</v>
      </c>
      <c r="Q3086" s="5">
        <f>Table1[[#This Row],[gross]]-Table1[[#This Row],[budget]]</f>
        <v>-2251005</v>
      </c>
      <c r="R3086" s="5" t="str">
        <f>IF(Table1[[#This Row],[Profit]]&gt;0,"Profit","Loss")</f>
        <v>Loss</v>
      </c>
      <c r="S3086" s="6" t="str">
        <f>FLOOR(Table1[[#This Row],[year]]-1900,10)+1900 &amp; "-" &amp; FLOOR(Table1[[#This Row],[year]]-1890,10)+1900</f>
        <v>1990-2000</v>
      </c>
      <c r="T3086" s="14" t="s">
        <v>21835</v>
      </c>
      <c r="AB3086" s="14"/>
    </row>
    <row r="3087" spans="1:28" hidden="1" x14ac:dyDescent="0.3">
      <c r="A3087" t="s">
        <v>9736</v>
      </c>
      <c r="B3087" t="s">
        <v>16</v>
      </c>
      <c r="C3087" t="s">
        <v>34</v>
      </c>
      <c r="D3087">
        <v>1997</v>
      </c>
      <c r="E3087" t="s">
        <v>9170</v>
      </c>
      <c r="F3087">
        <v>5.5</v>
      </c>
      <c r="G3087">
        <v>26000</v>
      </c>
      <c r="H3087" t="s">
        <v>7543</v>
      </c>
      <c r="I3087" t="s">
        <v>5072</v>
      </c>
      <c r="J3087" t="s">
        <v>1469</v>
      </c>
      <c r="K3087" t="s">
        <v>30</v>
      </c>
      <c r="L3087">
        <v>55000000</v>
      </c>
      <c r="M3087">
        <v>32000301</v>
      </c>
      <c r="N3087" t="s">
        <v>2067</v>
      </c>
      <c r="O3087">
        <v>117</v>
      </c>
      <c r="P3087" t="str">
        <f>IF(Table1[[#This Row],[score]]&gt;=8.5,"High",IF(Table1[[#This Row],[score]]&gt;=7,"Medium","Low"))</f>
        <v>Low</v>
      </c>
      <c r="Q3087" s="5">
        <f>Table1[[#This Row],[gross]]-Table1[[#This Row],[budget]]</f>
        <v>-22999699</v>
      </c>
      <c r="R3087" s="5" t="str">
        <f>IF(Table1[[#This Row],[Profit]]&gt;0,"Profit","Loss")</f>
        <v>Loss</v>
      </c>
      <c r="S3087" s="6" t="str">
        <f>FLOOR(Table1[[#This Row],[year]]-1900,10)+1900 &amp; "-" &amp; FLOOR(Table1[[#This Row],[year]]-1890,10)+1900</f>
        <v>1990-2000</v>
      </c>
      <c r="T3087" s="14" t="s">
        <v>21835</v>
      </c>
      <c r="AB3087" s="14"/>
    </row>
    <row r="3088" spans="1:28" hidden="1" x14ac:dyDescent="0.3">
      <c r="A3088" t="s">
        <v>9636</v>
      </c>
      <c r="B3088" t="s">
        <v>1974</v>
      </c>
      <c r="C3088" t="s">
        <v>34</v>
      </c>
      <c r="D3088">
        <v>1997</v>
      </c>
      <c r="E3088" t="s">
        <v>9170</v>
      </c>
      <c r="F3088">
        <v>5.6</v>
      </c>
      <c r="G3088">
        <v>40000</v>
      </c>
      <c r="H3088" t="s">
        <v>5720</v>
      </c>
      <c r="I3088" t="s">
        <v>3649</v>
      </c>
      <c r="J3088" t="s">
        <v>8512</v>
      </c>
      <c r="K3088" t="s">
        <v>30</v>
      </c>
      <c r="L3088">
        <v>18000000</v>
      </c>
      <c r="M3088">
        <v>31480418</v>
      </c>
      <c r="N3088" t="s">
        <v>9054</v>
      </c>
      <c r="O3088">
        <v>88</v>
      </c>
      <c r="P3088" t="str">
        <f>IF(Table1[[#This Row],[score]]&gt;=8.5,"High",IF(Table1[[#This Row],[score]]&gt;=7,"Medium","Low"))</f>
        <v>Low</v>
      </c>
      <c r="Q3088" s="5">
        <f>Table1[[#This Row],[gross]]-Table1[[#This Row],[budget]]</f>
        <v>13480418</v>
      </c>
      <c r="R3088" s="5" t="str">
        <f>IF(Table1[[#This Row],[Profit]]&gt;0,"Profit","Loss")</f>
        <v>Profit</v>
      </c>
      <c r="S3088" s="6" t="str">
        <f>FLOOR(Table1[[#This Row],[year]]-1900,10)+1900 &amp; "-" &amp; FLOOR(Table1[[#This Row],[year]]-1890,10)+1900</f>
        <v>1990-2000</v>
      </c>
      <c r="T3088" s="14" t="s">
        <v>21835</v>
      </c>
      <c r="AB3088" s="14"/>
    </row>
    <row r="3089" spans="1:28" hidden="1" x14ac:dyDescent="0.3">
      <c r="A3089" t="s">
        <v>9904</v>
      </c>
      <c r="B3089" t="s">
        <v>1974</v>
      </c>
      <c r="C3089" t="s">
        <v>41</v>
      </c>
      <c r="D3089">
        <v>1997</v>
      </c>
      <c r="E3089" t="s">
        <v>9463</v>
      </c>
      <c r="F3089">
        <v>6.1</v>
      </c>
      <c r="G3089">
        <v>8200</v>
      </c>
      <c r="H3089" t="s">
        <v>1517</v>
      </c>
      <c r="I3089" t="s">
        <v>9905</v>
      </c>
      <c r="J3089" t="s">
        <v>876</v>
      </c>
      <c r="K3089" t="s">
        <v>30</v>
      </c>
      <c r="L3089">
        <v>33000000</v>
      </c>
      <c r="M3089">
        <v>30716901</v>
      </c>
      <c r="N3089" t="s">
        <v>180</v>
      </c>
      <c r="O3089">
        <v>106</v>
      </c>
      <c r="P3089" t="str">
        <f>IF(Table1[[#This Row],[score]]&gt;=8.5,"High",IF(Table1[[#This Row],[score]]&gt;=7,"Medium","Low"))</f>
        <v>Low</v>
      </c>
      <c r="Q3089" s="5">
        <f>Table1[[#This Row],[gross]]-Table1[[#This Row],[budget]]</f>
        <v>-2283099</v>
      </c>
      <c r="R3089" s="5" t="str">
        <f>IF(Table1[[#This Row],[Profit]]&gt;0,"Profit","Loss")</f>
        <v>Loss</v>
      </c>
      <c r="S3089" s="6" t="str">
        <f>FLOOR(Table1[[#This Row],[year]]-1900,10)+1900 &amp; "-" &amp; FLOOR(Table1[[#This Row],[year]]-1890,10)+1900</f>
        <v>1990-2000</v>
      </c>
      <c r="T3089" s="14" t="s">
        <v>21835</v>
      </c>
      <c r="AB3089" s="14"/>
    </row>
    <row r="3090" spans="1:28" hidden="1" x14ac:dyDescent="0.3">
      <c r="A3090" t="s">
        <v>9514</v>
      </c>
      <c r="B3090" t="s">
        <v>1974</v>
      </c>
      <c r="C3090" t="s">
        <v>41</v>
      </c>
      <c r="D3090">
        <v>1997</v>
      </c>
      <c r="E3090" t="s">
        <v>9125</v>
      </c>
      <c r="F3090">
        <v>6.1</v>
      </c>
      <c r="G3090">
        <v>34000</v>
      </c>
      <c r="H3090" t="s">
        <v>8583</v>
      </c>
      <c r="I3090" t="s">
        <v>9515</v>
      </c>
      <c r="J3090" t="s">
        <v>9516</v>
      </c>
      <c r="K3090" t="s">
        <v>30</v>
      </c>
      <c r="L3090">
        <v>20000000</v>
      </c>
      <c r="M3090">
        <v>29481428</v>
      </c>
      <c r="N3090" t="s">
        <v>31</v>
      </c>
      <c r="O3090">
        <v>109</v>
      </c>
      <c r="P3090" t="str">
        <f>IF(Table1[[#This Row],[score]]&gt;=8.5,"High",IF(Table1[[#This Row],[score]]&gt;=7,"Medium","Low"))</f>
        <v>Low</v>
      </c>
      <c r="Q3090" s="5">
        <f>Table1[[#This Row],[gross]]-Table1[[#This Row],[budget]]</f>
        <v>9481428</v>
      </c>
      <c r="R3090" s="5" t="str">
        <f>IF(Table1[[#This Row],[Profit]]&gt;0,"Profit","Loss")</f>
        <v>Profit</v>
      </c>
      <c r="S3090" s="6" t="str">
        <f>FLOOR(Table1[[#This Row],[year]]-1900,10)+1900 &amp; "-" &amp; FLOOR(Table1[[#This Row],[year]]-1890,10)+1900</f>
        <v>1990-2000</v>
      </c>
      <c r="T3090" s="14" t="s">
        <v>21835</v>
      </c>
      <c r="AB3090" s="14"/>
    </row>
    <row r="3091" spans="1:28" hidden="1" x14ac:dyDescent="0.3">
      <c r="A3091" t="s">
        <v>9603</v>
      </c>
      <c r="B3091" t="s">
        <v>33</v>
      </c>
      <c r="C3091" t="s">
        <v>41</v>
      </c>
      <c r="D3091">
        <v>1997</v>
      </c>
      <c r="E3091" t="s">
        <v>9604</v>
      </c>
      <c r="F3091">
        <v>3.5</v>
      </c>
      <c r="G3091">
        <v>34000</v>
      </c>
      <c r="H3091" t="s">
        <v>9605</v>
      </c>
      <c r="I3091" t="s">
        <v>9606</v>
      </c>
      <c r="J3091" t="s">
        <v>9607</v>
      </c>
      <c r="K3091" t="s">
        <v>22</v>
      </c>
      <c r="L3091">
        <v>25000000</v>
      </c>
      <c r="M3091">
        <v>29342592</v>
      </c>
      <c r="N3091" t="s">
        <v>31</v>
      </c>
      <c r="O3091">
        <v>93</v>
      </c>
      <c r="P3091" t="str">
        <f>IF(Table1[[#This Row],[score]]&gt;=8.5,"High",IF(Table1[[#This Row],[score]]&gt;=7,"Medium","Low"))</f>
        <v>Low</v>
      </c>
      <c r="Q3091" s="5">
        <f>Table1[[#This Row],[gross]]-Table1[[#This Row],[budget]]</f>
        <v>4342592</v>
      </c>
      <c r="R3091" s="5" t="str">
        <f>IF(Table1[[#This Row],[Profit]]&gt;0,"Profit","Loss")</f>
        <v>Profit</v>
      </c>
      <c r="S3091" s="6" t="str">
        <f>FLOOR(Table1[[#This Row],[year]]-1900,10)+1900 &amp; "-" &amp; FLOOR(Table1[[#This Row],[year]]-1890,10)+1900</f>
        <v>1990-2000</v>
      </c>
      <c r="T3091" s="14" t="s">
        <v>21835</v>
      </c>
      <c r="AB3091" s="14"/>
    </row>
    <row r="3092" spans="1:28" hidden="1" x14ac:dyDescent="0.3">
      <c r="A3092" t="s">
        <v>9550</v>
      </c>
      <c r="B3092" t="s">
        <v>16</v>
      </c>
      <c r="C3092" t="s">
        <v>41</v>
      </c>
      <c r="D3092">
        <v>1997</v>
      </c>
      <c r="E3092" t="s">
        <v>9277</v>
      </c>
      <c r="F3092">
        <v>6.2</v>
      </c>
      <c r="G3092">
        <v>43000</v>
      </c>
      <c r="H3092" t="s">
        <v>9551</v>
      </c>
      <c r="I3092" t="s">
        <v>5258</v>
      </c>
      <c r="J3092" t="s">
        <v>9552</v>
      </c>
      <c r="K3092" t="s">
        <v>30</v>
      </c>
      <c r="L3092">
        <f>20500000</f>
        <v>20500000</v>
      </c>
      <c r="M3092">
        <v>29235353</v>
      </c>
      <c r="N3092" t="s">
        <v>2067</v>
      </c>
      <c r="O3092">
        <v>92</v>
      </c>
      <c r="P3092" t="str">
        <f>IF(Table1[[#This Row],[score]]&gt;=8.5,"High",IF(Table1[[#This Row],[score]]&gt;=7,"Medium","Low"))</f>
        <v>Low</v>
      </c>
      <c r="Q3092" s="5">
        <f>Table1[[#This Row],[gross]]-Table1[[#This Row],[budget]]</f>
        <v>8735353</v>
      </c>
      <c r="R3092" s="5" t="str">
        <f>IF(Table1[[#This Row],[Profit]]&gt;0,"Profit","Loss")</f>
        <v>Profit</v>
      </c>
      <c r="S3092" s="6" t="str">
        <f>FLOOR(Table1[[#This Row],[year]]-1900,10)+1900 &amp; "-" &amp; FLOOR(Table1[[#This Row],[year]]-1890,10)+1900</f>
        <v>1990-2000</v>
      </c>
      <c r="T3092" s="14" t="s">
        <v>21835</v>
      </c>
      <c r="AB3092" s="14"/>
    </row>
    <row r="3093" spans="1:28" hidden="1" x14ac:dyDescent="0.3">
      <c r="A3093" t="s">
        <v>9860</v>
      </c>
      <c r="B3093" t="s">
        <v>1974</v>
      </c>
      <c r="C3093" t="s">
        <v>41</v>
      </c>
      <c r="D3093">
        <v>1997</v>
      </c>
      <c r="E3093" t="s">
        <v>9431</v>
      </c>
      <c r="F3093">
        <v>5.3</v>
      </c>
      <c r="G3093">
        <v>15000</v>
      </c>
      <c r="H3093" t="s">
        <v>532</v>
      </c>
      <c r="I3093" t="s">
        <v>875</v>
      </c>
      <c r="J3093" t="s">
        <v>97</v>
      </c>
      <c r="K3093" t="s">
        <v>30</v>
      </c>
      <c r="L3093">
        <v>85000000</v>
      </c>
      <c r="M3093">
        <v>28598376</v>
      </c>
      <c r="N3093" t="s">
        <v>6963</v>
      </c>
      <c r="O3093">
        <v>98</v>
      </c>
      <c r="P3093" t="str">
        <f>IF(Table1[[#This Row],[score]]&gt;=8.5,"High",IF(Table1[[#This Row],[score]]&gt;=7,"Medium","Low"))</f>
        <v>Low</v>
      </c>
      <c r="Q3093" s="5">
        <f>Table1[[#This Row],[gross]]-Table1[[#This Row],[budget]]</f>
        <v>-56401624</v>
      </c>
      <c r="R3093" s="5" t="str">
        <f>IF(Table1[[#This Row],[Profit]]&gt;0,"Profit","Loss")</f>
        <v>Loss</v>
      </c>
      <c r="S3093" s="6" t="str">
        <f>FLOOR(Table1[[#This Row],[year]]-1900,10)+1900 &amp; "-" &amp; FLOOR(Table1[[#This Row],[year]]-1890,10)+1900</f>
        <v>1990-2000</v>
      </c>
      <c r="T3093" s="14" t="s">
        <v>21835</v>
      </c>
      <c r="AB3093" s="14"/>
    </row>
    <row r="3094" spans="1:28" hidden="1" x14ac:dyDescent="0.3">
      <c r="A3094" t="s">
        <v>9598</v>
      </c>
      <c r="B3094" t="s">
        <v>16</v>
      </c>
      <c r="C3094" t="s">
        <v>34</v>
      </c>
      <c r="D3094">
        <v>1997</v>
      </c>
      <c r="E3094" t="s">
        <v>9283</v>
      </c>
      <c r="F3094">
        <v>7.3</v>
      </c>
      <c r="G3094">
        <v>90000</v>
      </c>
      <c r="H3094" t="s">
        <v>5914</v>
      </c>
      <c r="I3094" t="s">
        <v>9599</v>
      </c>
      <c r="J3094" t="s">
        <v>2594</v>
      </c>
      <c r="K3094" t="s">
        <v>30</v>
      </c>
      <c r="L3094">
        <v>15000000</v>
      </c>
      <c r="M3094">
        <v>28084357</v>
      </c>
      <c r="N3094" t="s">
        <v>5666</v>
      </c>
      <c r="O3094">
        <v>107</v>
      </c>
      <c r="P3094" t="str">
        <f>IF(Table1[[#This Row],[score]]&gt;=8.5,"High",IF(Table1[[#This Row],[score]]&gt;=7,"Medium","Low"))</f>
        <v>Medium</v>
      </c>
      <c r="Q3094" s="5">
        <f>Table1[[#This Row],[gross]]-Table1[[#This Row],[budget]]</f>
        <v>13084357</v>
      </c>
      <c r="R3094" s="5" t="str">
        <f>IF(Table1[[#This Row],[Profit]]&gt;0,"Profit","Loss")</f>
        <v>Profit</v>
      </c>
      <c r="S3094" s="6" t="str">
        <f>FLOOR(Table1[[#This Row],[year]]-1900,10)+1900 &amp; "-" &amp; FLOOR(Table1[[#This Row],[year]]-1890,10)+1900</f>
        <v>1990-2000</v>
      </c>
      <c r="T3094" s="14" t="s">
        <v>21835</v>
      </c>
      <c r="AB3094" s="14"/>
    </row>
    <row r="3095" spans="1:28" hidden="1" x14ac:dyDescent="0.3">
      <c r="A3095" t="s">
        <v>9473</v>
      </c>
      <c r="B3095" t="s">
        <v>16</v>
      </c>
      <c r="C3095" t="s">
        <v>52</v>
      </c>
      <c r="D3095">
        <v>1997</v>
      </c>
      <c r="E3095" t="s">
        <v>7217</v>
      </c>
      <c r="F3095">
        <v>6.7</v>
      </c>
      <c r="G3095">
        <v>164000</v>
      </c>
      <c r="H3095" t="s">
        <v>8400</v>
      </c>
      <c r="I3095" t="s">
        <v>9474</v>
      </c>
      <c r="J3095" t="s">
        <v>4680</v>
      </c>
      <c r="K3095" t="s">
        <v>22</v>
      </c>
      <c r="L3095">
        <v>60000000</v>
      </c>
      <c r="M3095">
        <v>26673829</v>
      </c>
      <c r="N3095" t="s">
        <v>9475</v>
      </c>
      <c r="O3095">
        <v>96</v>
      </c>
      <c r="P3095" t="str">
        <f>IF(Table1[[#This Row],[score]]&gt;=8.5,"High",IF(Table1[[#This Row],[score]]&gt;=7,"Medium","Low"))</f>
        <v>Low</v>
      </c>
      <c r="Q3095" s="5">
        <f>Table1[[#This Row],[gross]]-Table1[[#This Row],[budget]]</f>
        <v>-33326171</v>
      </c>
      <c r="R3095" s="5" t="str">
        <f>IF(Table1[[#This Row],[Profit]]&gt;0,"Profit","Loss")</f>
        <v>Loss</v>
      </c>
      <c r="S3095" s="6" t="str">
        <f>FLOOR(Table1[[#This Row],[year]]-1900,10)+1900 &amp; "-" &amp; FLOOR(Table1[[#This Row],[year]]-1890,10)+1900</f>
        <v>1990-2000</v>
      </c>
      <c r="T3095" s="14" t="s">
        <v>21835</v>
      </c>
      <c r="AB3095" s="14"/>
    </row>
    <row r="3096" spans="1:28" hidden="1" x14ac:dyDescent="0.3">
      <c r="A3096" t="s">
        <v>9657</v>
      </c>
      <c r="B3096" t="s">
        <v>16</v>
      </c>
      <c r="C3096" t="s">
        <v>41</v>
      </c>
      <c r="D3096">
        <v>1997</v>
      </c>
      <c r="E3096" t="s">
        <v>9451</v>
      </c>
      <c r="F3096">
        <v>5.0999999999999996</v>
      </c>
      <c r="G3096">
        <v>24000</v>
      </c>
      <c r="H3096" t="s">
        <v>9658</v>
      </c>
      <c r="I3096" t="s">
        <v>58</v>
      </c>
      <c r="J3096" t="s">
        <v>9659</v>
      </c>
      <c r="K3096" t="s">
        <v>22</v>
      </c>
      <c r="L3096">
        <v>25000000</v>
      </c>
      <c r="M3096">
        <v>26570463</v>
      </c>
      <c r="N3096" t="s">
        <v>5666</v>
      </c>
      <c r="O3096">
        <v>105</v>
      </c>
      <c r="P3096" t="str">
        <f>IF(Table1[[#This Row],[score]]&gt;=8.5,"High",IF(Table1[[#This Row],[score]]&gt;=7,"Medium","Low"))</f>
        <v>Low</v>
      </c>
      <c r="Q3096" s="5">
        <f>Table1[[#This Row],[gross]]-Table1[[#This Row],[budget]]</f>
        <v>1570463</v>
      </c>
      <c r="R3096" s="5" t="str">
        <f>IF(Table1[[#This Row],[Profit]]&gt;0,"Profit","Loss")</f>
        <v>Profit</v>
      </c>
      <c r="S3096" s="6" t="str">
        <f>FLOOR(Table1[[#This Row],[year]]-1900,10)+1900 &amp; "-" &amp; FLOOR(Table1[[#This Row],[year]]-1890,10)+1900</f>
        <v>1990-2000</v>
      </c>
      <c r="T3096" s="14" t="s">
        <v>21835</v>
      </c>
      <c r="AB3096" s="14"/>
    </row>
    <row r="3097" spans="1:28" hidden="1" x14ac:dyDescent="0.3">
      <c r="A3097" t="s">
        <v>9637</v>
      </c>
      <c r="B3097" t="s">
        <v>16</v>
      </c>
      <c r="C3097" t="s">
        <v>34</v>
      </c>
      <c r="D3097">
        <v>1997</v>
      </c>
      <c r="E3097" t="s">
        <v>9566</v>
      </c>
      <c r="F3097">
        <v>6.1</v>
      </c>
      <c r="G3097">
        <v>29000</v>
      </c>
      <c r="H3097" t="s">
        <v>4562</v>
      </c>
      <c r="I3097" t="s">
        <v>9638</v>
      </c>
      <c r="J3097" t="s">
        <v>6277</v>
      </c>
      <c r="K3097" t="s">
        <v>30</v>
      </c>
      <c r="L3097">
        <v>40000000</v>
      </c>
      <c r="M3097">
        <v>25804707</v>
      </c>
      <c r="N3097" t="s">
        <v>23</v>
      </c>
      <c r="O3097">
        <v>107</v>
      </c>
      <c r="P3097" t="str">
        <f>IF(Table1[[#This Row],[score]]&gt;=8.5,"High",IF(Table1[[#This Row],[score]]&gt;=7,"Medium","Low"))</f>
        <v>Low</v>
      </c>
      <c r="Q3097" s="5">
        <f>Table1[[#This Row],[gross]]-Table1[[#This Row],[budget]]</f>
        <v>-14195293</v>
      </c>
      <c r="R3097" s="5" t="str">
        <f>IF(Table1[[#This Row],[Profit]]&gt;0,"Profit","Loss")</f>
        <v>Loss</v>
      </c>
      <c r="S3097" s="6" t="str">
        <f>FLOOR(Table1[[#This Row],[year]]-1900,10)+1900 &amp; "-" &amp; FLOOR(Table1[[#This Row],[year]]-1890,10)+1900</f>
        <v>1990-2000</v>
      </c>
      <c r="T3097" s="14" t="s">
        <v>21835</v>
      </c>
      <c r="AB3097" s="14"/>
    </row>
    <row r="3098" spans="1:28" hidden="1" x14ac:dyDescent="0.3">
      <c r="A3098" t="s">
        <v>9595</v>
      </c>
      <c r="B3098" t="s">
        <v>16</v>
      </c>
      <c r="C3098" t="s">
        <v>52</v>
      </c>
      <c r="D3098">
        <v>1997</v>
      </c>
      <c r="E3098" t="s">
        <v>9579</v>
      </c>
      <c r="F3098">
        <v>6</v>
      </c>
      <c r="G3098">
        <v>47000</v>
      </c>
      <c r="H3098" t="s">
        <v>7478</v>
      </c>
      <c r="I3098" t="s">
        <v>9596</v>
      </c>
      <c r="J3098" t="s">
        <v>9552</v>
      </c>
      <c r="K3098" t="s">
        <v>30</v>
      </c>
      <c r="L3098">
        <v>30000000</v>
      </c>
      <c r="M3098">
        <v>25480803</v>
      </c>
      <c r="N3098" t="s">
        <v>8904</v>
      </c>
      <c r="O3098">
        <v>105</v>
      </c>
      <c r="P3098" t="str">
        <f>IF(Table1[[#This Row],[score]]&gt;=8.5,"High",IF(Table1[[#This Row],[score]]&gt;=7,"Medium","Low"))</f>
        <v>Low</v>
      </c>
      <c r="Q3098" s="5">
        <f>Table1[[#This Row],[gross]]-Table1[[#This Row],[budget]]</f>
        <v>-4519197</v>
      </c>
      <c r="R3098" s="5" t="str">
        <f>IF(Table1[[#This Row],[Profit]]&gt;0,"Profit","Loss")</f>
        <v>Loss</v>
      </c>
      <c r="S3098" s="6" t="str">
        <f>FLOOR(Table1[[#This Row],[year]]-1900,10)+1900 &amp; "-" &amp; FLOOR(Table1[[#This Row],[year]]-1890,10)+1900</f>
        <v>1990-2000</v>
      </c>
      <c r="T3098" s="14" t="s">
        <v>21835</v>
      </c>
      <c r="AB3098" s="14"/>
    </row>
    <row r="3099" spans="1:28" hidden="1" x14ac:dyDescent="0.3">
      <c r="A3099" t="s">
        <v>9517</v>
      </c>
      <c r="B3099" t="s">
        <v>16</v>
      </c>
      <c r="C3099" t="s">
        <v>104</v>
      </c>
      <c r="D3099">
        <v>1997</v>
      </c>
      <c r="E3099" t="s">
        <v>9490</v>
      </c>
      <c r="F3099">
        <v>6.6</v>
      </c>
      <c r="G3099">
        <v>37000</v>
      </c>
      <c r="H3099" t="s">
        <v>85</v>
      </c>
      <c r="I3099" t="s">
        <v>9518</v>
      </c>
      <c r="J3099" t="s">
        <v>2594</v>
      </c>
      <c r="K3099" t="s">
        <v>30</v>
      </c>
      <c r="L3099">
        <v>35000000</v>
      </c>
      <c r="M3099">
        <v>25105255</v>
      </c>
      <c r="N3099" t="s">
        <v>23</v>
      </c>
      <c r="O3099">
        <v>155</v>
      </c>
      <c r="P3099" t="str">
        <f>IF(Table1[[#This Row],[score]]&gt;=8.5,"High",IF(Table1[[#This Row],[score]]&gt;=7,"Medium","Low"))</f>
        <v>Low</v>
      </c>
      <c r="Q3099" s="5">
        <f>Table1[[#This Row],[gross]]-Table1[[#This Row],[budget]]</f>
        <v>-9894745</v>
      </c>
      <c r="R3099" s="5" t="str">
        <f>IF(Table1[[#This Row],[Profit]]&gt;0,"Profit","Loss")</f>
        <v>Loss</v>
      </c>
      <c r="S3099" s="6" t="str">
        <f>FLOOR(Table1[[#This Row],[year]]-1900,10)+1900 &amp; "-" &amp; FLOOR(Table1[[#This Row],[year]]-1890,10)+1900</f>
        <v>1990-2000</v>
      </c>
      <c r="T3099" s="14" t="s">
        <v>21835</v>
      </c>
      <c r="AB3099" s="14"/>
    </row>
    <row r="3100" spans="1:28" hidden="1" x14ac:dyDescent="0.3">
      <c r="A3100" t="s">
        <v>9519</v>
      </c>
      <c r="B3100" t="s">
        <v>33</v>
      </c>
      <c r="C3100" t="s">
        <v>41</v>
      </c>
      <c r="D3100">
        <v>1997</v>
      </c>
      <c r="E3100" t="s">
        <v>9470</v>
      </c>
      <c r="F3100">
        <v>5.7</v>
      </c>
      <c r="G3100">
        <v>27000</v>
      </c>
      <c r="H3100" t="s">
        <v>9520</v>
      </c>
      <c r="I3100" t="s">
        <v>9521</v>
      </c>
      <c r="J3100" t="s">
        <v>9522</v>
      </c>
      <c r="K3100" t="s">
        <v>30</v>
      </c>
      <c r="L3100">
        <v>9000000</v>
      </c>
      <c r="M3100">
        <v>23712993</v>
      </c>
      <c r="N3100" t="s">
        <v>44</v>
      </c>
      <c r="O3100">
        <v>95</v>
      </c>
      <c r="P3100" t="str">
        <f>IF(Table1[[#This Row],[score]]&gt;=8.5,"High",IF(Table1[[#This Row],[score]]&gt;=7,"Medium","Low"))</f>
        <v>Low</v>
      </c>
      <c r="Q3100" s="5">
        <f>Table1[[#This Row],[gross]]-Table1[[#This Row],[budget]]</f>
        <v>14712993</v>
      </c>
      <c r="R3100" s="5" t="str">
        <f>IF(Table1[[#This Row],[Profit]]&gt;0,"Profit","Loss")</f>
        <v>Profit</v>
      </c>
      <c r="S3100" s="6" t="str">
        <f>FLOOR(Table1[[#This Row],[year]]-1900,10)+1900 &amp; "-" &amp; FLOOR(Table1[[#This Row],[year]]-1890,10)+1900</f>
        <v>1990-2000</v>
      </c>
      <c r="T3100" s="14" t="s">
        <v>21835</v>
      </c>
      <c r="AB3100" s="14"/>
    </row>
    <row r="3101" spans="1:28" hidden="1" x14ac:dyDescent="0.3">
      <c r="A3101" t="s">
        <v>9746</v>
      </c>
      <c r="B3101" t="s">
        <v>16</v>
      </c>
      <c r="C3101" t="s">
        <v>104</v>
      </c>
      <c r="D3101">
        <v>1997</v>
      </c>
      <c r="E3101" t="s">
        <v>9747</v>
      </c>
      <c r="F3101">
        <v>6.3</v>
      </c>
      <c r="G3101">
        <v>11000</v>
      </c>
      <c r="H3101" t="s">
        <v>6564</v>
      </c>
      <c r="I3101" t="s">
        <v>9748</v>
      </c>
      <c r="J3101" t="s">
        <v>4680</v>
      </c>
      <c r="K3101" t="s">
        <v>30</v>
      </c>
      <c r="L3101">
        <v>30000000</v>
      </c>
      <c r="M3101">
        <v>23499102</v>
      </c>
      <c r="N3101" t="s">
        <v>80</v>
      </c>
      <c r="O3101">
        <v>130</v>
      </c>
      <c r="P3101" t="str">
        <f>IF(Table1[[#This Row],[score]]&gt;=8.5,"High",IF(Table1[[#This Row],[score]]&gt;=7,"Medium","Low"))</f>
        <v>Low</v>
      </c>
      <c r="Q3101" s="5">
        <f>Table1[[#This Row],[gross]]-Table1[[#This Row],[budget]]</f>
        <v>-6500898</v>
      </c>
      <c r="R3101" s="5" t="str">
        <f>IF(Table1[[#This Row],[Profit]]&gt;0,"Profit","Loss")</f>
        <v>Loss</v>
      </c>
      <c r="S3101" s="6" t="str">
        <f>FLOOR(Table1[[#This Row],[year]]-1900,10)+1900 &amp; "-" &amp; FLOOR(Table1[[#This Row],[year]]-1890,10)+1900</f>
        <v>1990-2000</v>
      </c>
      <c r="T3101" s="14" t="s">
        <v>21835</v>
      </c>
      <c r="AB3101" s="14"/>
    </row>
    <row r="3102" spans="1:28" hidden="1" x14ac:dyDescent="0.3">
      <c r="A3102" t="s">
        <v>9716</v>
      </c>
      <c r="B3102" t="s">
        <v>33</v>
      </c>
      <c r="C3102" t="s">
        <v>41</v>
      </c>
      <c r="D3102">
        <v>1997</v>
      </c>
      <c r="E3102" t="s">
        <v>9545</v>
      </c>
      <c r="F3102">
        <v>5.3</v>
      </c>
      <c r="G3102">
        <v>17000</v>
      </c>
      <c r="H3102" t="s">
        <v>341</v>
      </c>
      <c r="I3102" t="s">
        <v>9717</v>
      </c>
      <c r="J3102" t="s">
        <v>9718</v>
      </c>
      <c r="K3102" t="s">
        <v>30</v>
      </c>
      <c r="L3102">
        <v>3000000</v>
      </c>
      <c r="M3102">
        <v>23144499</v>
      </c>
      <c r="N3102" t="s">
        <v>1708</v>
      </c>
      <c r="O3102">
        <v>98</v>
      </c>
      <c r="P3102" t="str">
        <f>IF(Table1[[#This Row],[score]]&gt;=8.5,"High",IF(Table1[[#This Row],[score]]&gt;=7,"Medium","Low"))</f>
        <v>Low</v>
      </c>
      <c r="Q3102" s="5">
        <f>Table1[[#This Row],[gross]]-Table1[[#This Row],[budget]]</f>
        <v>20144499</v>
      </c>
      <c r="R3102" s="5" t="str">
        <f>IF(Table1[[#This Row],[Profit]]&gt;0,"Profit","Loss")</f>
        <v>Profit</v>
      </c>
      <c r="S3102" s="6" t="str">
        <f>FLOOR(Table1[[#This Row],[year]]-1900,10)+1900 &amp; "-" &amp; FLOOR(Table1[[#This Row],[year]]-1890,10)+1900</f>
        <v>1990-2000</v>
      </c>
      <c r="T3102" s="14" t="s">
        <v>21835</v>
      </c>
      <c r="AB3102" s="14"/>
    </row>
    <row r="3103" spans="1:28" hidden="1" x14ac:dyDescent="0.3">
      <c r="A3103" t="s">
        <v>9612</v>
      </c>
      <c r="B3103" t="s">
        <v>33</v>
      </c>
      <c r="C3103" t="s">
        <v>25</v>
      </c>
      <c r="D3103">
        <v>1997</v>
      </c>
      <c r="E3103" t="s">
        <v>9613</v>
      </c>
      <c r="F3103">
        <v>5.9</v>
      </c>
      <c r="G3103">
        <v>20000</v>
      </c>
      <c r="H3103" t="s">
        <v>6203</v>
      </c>
      <c r="I3103" t="s">
        <v>9614</v>
      </c>
      <c r="J3103" t="s">
        <v>6495</v>
      </c>
      <c r="K3103" t="s">
        <v>22</v>
      </c>
      <c r="L3103">
        <v>29000000</v>
      </c>
      <c r="M3103">
        <v>22619589</v>
      </c>
      <c r="N3103" t="s">
        <v>7492</v>
      </c>
      <c r="O3103">
        <v>89</v>
      </c>
      <c r="P3103" t="str">
        <f>IF(Table1[[#This Row],[score]]&gt;=8.5,"High",IF(Table1[[#This Row],[score]]&gt;=7,"Medium","Low"))</f>
        <v>Low</v>
      </c>
      <c r="Q3103" s="5">
        <f>Table1[[#This Row],[gross]]-Table1[[#This Row],[budget]]</f>
        <v>-6380411</v>
      </c>
      <c r="R3103" s="5" t="str">
        <f>IF(Table1[[#This Row],[Profit]]&gt;0,"Profit","Loss")</f>
        <v>Loss</v>
      </c>
      <c r="S3103" s="6" t="str">
        <f>FLOOR(Table1[[#This Row],[year]]-1900,10)+1900 &amp; "-" &amp; FLOOR(Table1[[#This Row],[year]]-1890,10)+1900</f>
        <v>1990-2000</v>
      </c>
      <c r="T3103" s="14" t="s">
        <v>21835</v>
      </c>
      <c r="AB3103" s="14"/>
    </row>
    <row r="3104" spans="1:28" hidden="1" x14ac:dyDescent="0.3">
      <c r="A3104" t="s">
        <v>9737</v>
      </c>
      <c r="B3104" t="s">
        <v>16</v>
      </c>
      <c r="C3104" t="s">
        <v>104</v>
      </c>
      <c r="D3104">
        <v>1997</v>
      </c>
      <c r="E3104" t="s">
        <v>9427</v>
      </c>
      <c r="F3104">
        <v>6.3</v>
      </c>
      <c r="G3104">
        <v>17000</v>
      </c>
      <c r="H3104" t="s">
        <v>6187</v>
      </c>
      <c r="I3104" t="s">
        <v>9738</v>
      </c>
      <c r="J3104" t="s">
        <v>184</v>
      </c>
      <c r="K3104" t="s">
        <v>30</v>
      </c>
      <c r="L3104">
        <v>48000000</v>
      </c>
      <c r="M3104">
        <v>22459274</v>
      </c>
      <c r="N3104" t="s">
        <v>118</v>
      </c>
      <c r="O3104">
        <v>122</v>
      </c>
      <c r="P3104" t="str">
        <f>IF(Table1[[#This Row],[score]]&gt;=8.5,"High",IF(Table1[[#This Row],[score]]&gt;=7,"Medium","Low"))</f>
        <v>Low</v>
      </c>
      <c r="Q3104" s="5">
        <f>Table1[[#This Row],[gross]]-Table1[[#This Row],[budget]]</f>
        <v>-25540726</v>
      </c>
      <c r="R3104" s="5" t="str">
        <f>IF(Table1[[#This Row],[Profit]]&gt;0,"Profit","Loss")</f>
        <v>Loss</v>
      </c>
      <c r="S3104" s="6" t="str">
        <f>FLOOR(Table1[[#This Row],[year]]-1900,10)+1900 &amp; "-" &amp; FLOOR(Table1[[#This Row],[year]]-1890,10)+1900</f>
        <v>1990-2000</v>
      </c>
      <c r="T3104" s="14" t="s">
        <v>21835</v>
      </c>
      <c r="AB3104" s="14"/>
    </row>
    <row r="3105" spans="1:28" hidden="1" x14ac:dyDescent="0.3">
      <c r="A3105" t="s">
        <v>9859</v>
      </c>
      <c r="B3105" t="s">
        <v>33</v>
      </c>
      <c r="C3105" t="s">
        <v>25</v>
      </c>
      <c r="D3105">
        <v>1997</v>
      </c>
      <c r="E3105" t="s">
        <v>9451</v>
      </c>
      <c r="F3105">
        <v>4</v>
      </c>
      <c r="G3105">
        <v>15000</v>
      </c>
      <c r="H3105" t="s">
        <v>6989</v>
      </c>
      <c r="I3105" t="s">
        <v>7213</v>
      </c>
      <c r="J3105" t="s">
        <v>194</v>
      </c>
      <c r="K3105" t="s">
        <v>30</v>
      </c>
      <c r="L3105">
        <v>30000000</v>
      </c>
      <c r="M3105">
        <v>21437192</v>
      </c>
      <c r="N3105" t="s">
        <v>1708</v>
      </c>
      <c r="O3105">
        <v>87</v>
      </c>
      <c r="P3105" t="str">
        <f>IF(Table1[[#This Row],[score]]&gt;=8.5,"High",IF(Table1[[#This Row],[score]]&gt;=7,"Medium","Low"))</f>
        <v>Low</v>
      </c>
      <c r="Q3105" s="5">
        <f>Table1[[#This Row],[gross]]-Table1[[#This Row],[budget]]</f>
        <v>-8562808</v>
      </c>
      <c r="R3105" s="5" t="str">
        <f>IF(Table1[[#This Row],[Profit]]&gt;0,"Profit","Loss")</f>
        <v>Loss</v>
      </c>
      <c r="S3105" s="6" t="str">
        <f>FLOOR(Table1[[#This Row],[year]]-1900,10)+1900 &amp; "-" &amp; FLOOR(Table1[[#This Row],[year]]-1890,10)+1900</f>
        <v>1990-2000</v>
      </c>
      <c r="T3105" s="14" t="s">
        <v>21835</v>
      </c>
      <c r="AB3105" s="14"/>
    </row>
    <row r="3106" spans="1:28" hidden="1" x14ac:dyDescent="0.3">
      <c r="A3106" t="s">
        <v>9706</v>
      </c>
      <c r="B3106" t="s">
        <v>443</v>
      </c>
      <c r="C3106" t="s">
        <v>104</v>
      </c>
      <c r="D3106">
        <v>1997</v>
      </c>
      <c r="E3106" t="s">
        <v>9707</v>
      </c>
      <c r="F3106">
        <v>7.4</v>
      </c>
      <c r="G3106">
        <v>12000</v>
      </c>
      <c r="H3106" t="s">
        <v>9708</v>
      </c>
      <c r="I3106" t="s">
        <v>9708</v>
      </c>
      <c r="J3106" t="s">
        <v>9709</v>
      </c>
      <c r="K3106" t="s">
        <v>2081</v>
      </c>
      <c r="L3106">
        <f>20500000</f>
        <v>20500000</v>
      </c>
      <c r="M3106">
        <f>20205757</f>
        <v>20205757</v>
      </c>
      <c r="N3106" t="s">
        <v>9710</v>
      </c>
      <c r="O3106">
        <v>111</v>
      </c>
      <c r="P3106" t="str">
        <f>IF(Table1[[#This Row],[score]]&gt;=8.5,"High",IF(Table1[[#This Row],[score]]&gt;=7,"Medium","Low"))</f>
        <v>Medium</v>
      </c>
      <c r="Q3106" s="5">
        <f>Table1[[#This Row],[gross]]-Table1[[#This Row],[budget]]</f>
        <v>-294243</v>
      </c>
      <c r="R3106" s="5" t="str">
        <f>IF(Table1[[#This Row],[Profit]]&gt;0,"Profit","Loss")</f>
        <v>Loss</v>
      </c>
      <c r="S3106" s="6" t="str">
        <f>FLOOR(Table1[[#This Row],[year]]-1900,10)+1900 &amp; "-" &amp; FLOOR(Table1[[#This Row],[year]]-1890,10)+1900</f>
        <v>1990-2000</v>
      </c>
      <c r="T3106" s="14" t="s">
        <v>21835</v>
      </c>
      <c r="AB3106" s="14"/>
    </row>
    <row r="3107" spans="1:28" hidden="1" x14ac:dyDescent="0.3">
      <c r="A3107" t="s">
        <v>9788</v>
      </c>
      <c r="B3107" t="s">
        <v>16</v>
      </c>
      <c r="C3107" t="s">
        <v>41</v>
      </c>
      <c r="D3107">
        <v>1997</v>
      </c>
      <c r="E3107" t="s">
        <v>9789</v>
      </c>
      <c r="F3107">
        <v>5.4</v>
      </c>
      <c r="G3107">
        <v>8400</v>
      </c>
      <c r="H3107" t="s">
        <v>8079</v>
      </c>
      <c r="I3107" t="s">
        <v>9031</v>
      </c>
      <c r="J3107" t="s">
        <v>9790</v>
      </c>
      <c r="K3107" t="s">
        <v>30</v>
      </c>
      <c r="L3107">
        <f>20500000</f>
        <v>20500000</v>
      </c>
      <c r="M3107">
        <v>20050376</v>
      </c>
      <c r="N3107" t="s">
        <v>31</v>
      </c>
      <c r="O3107">
        <v>79</v>
      </c>
      <c r="P3107" t="str">
        <f>IF(Table1[[#This Row],[score]]&gt;=8.5,"High",IF(Table1[[#This Row],[score]]&gt;=7,"Medium","Low"))</f>
        <v>Low</v>
      </c>
      <c r="Q3107" s="5">
        <f>Table1[[#This Row],[gross]]-Table1[[#This Row],[budget]]</f>
        <v>-449624</v>
      </c>
      <c r="R3107" s="5" t="str">
        <f>IF(Table1[[#This Row],[Profit]]&gt;0,"Profit","Loss")</f>
        <v>Loss</v>
      </c>
      <c r="S3107" s="6" t="str">
        <f>FLOOR(Table1[[#This Row],[year]]-1900,10)+1900 &amp; "-" &amp; FLOOR(Table1[[#This Row],[year]]-1890,10)+1900</f>
        <v>1990-2000</v>
      </c>
      <c r="T3107" s="14" t="s">
        <v>21835</v>
      </c>
      <c r="AB3107" s="14"/>
    </row>
    <row r="3108" spans="1:28" hidden="1" x14ac:dyDescent="0.3">
      <c r="A3108" t="s">
        <v>9823</v>
      </c>
      <c r="B3108" t="s">
        <v>1974</v>
      </c>
      <c r="C3108" t="s">
        <v>17</v>
      </c>
      <c r="D3108">
        <v>1997</v>
      </c>
      <c r="E3108" t="s">
        <v>9824</v>
      </c>
      <c r="F3108">
        <v>7.2</v>
      </c>
      <c r="G3108">
        <v>14000</v>
      </c>
      <c r="H3108" t="s">
        <v>917</v>
      </c>
      <c r="I3108" t="s">
        <v>917</v>
      </c>
      <c r="J3108" t="s">
        <v>917</v>
      </c>
      <c r="K3108" t="s">
        <v>30</v>
      </c>
      <c r="L3108">
        <v>5000000</v>
      </c>
      <c r="M3108">
        <v>19868354</v>
      </c>
      <c r="N3108" t="s">
        <v>9825</v>
      </c>
      <c r="O3108">
        <v>134</v>
      </c>
      <c r="P3108" t="str">
        <f>IF(Table1[[#This Row],[score]]&gt;=8.5,"High",IF(Table1[[#This Row],[score]]&gt;=7,"Medium","Low"))</f>
        <v>Medium</v>
      </c>
      <c r="Q3108" s="5">
        <f>Table1[[#This Row],[gross]]-Table1[[#This Row],[budget]]</f>
        <v>14868354</v>
      </c>
      <c r="R3108" s="5" t="str">
        <f>IF(Table1[[#This Row],[Profit]]&gt;0,"Profit","Loss")</f>
        <v>Profit</v>
      </c>
      <c r="S3108" s="6" t="str">
        <f>FLOOR(Table1[[#This Row],[year]]-1900,10)+1900 &amp; "-" &amp; FLOOR(Table1[[#This Row],[year]]-1890,10)+1900</f>
        <v>1990-2000</v>
      </c>
      <c r="T3108" s="14" t="s">
        <v>21835</v>
      </c>
      <c r="AB3108" s="14"/>
    </row>
    <row r="3109" spans="1:28" hidden="1" x14ac:dyDescent="0.3">
      <c r="A3109" t="s">
        <v>9906</v>
      </c>
      <c r="B3109" t="s">
        <v>33</v>
      </c>
      <c r="C3109" t="s">
        <v>41</v>
      </c>
      <c r="D3109">
        <v>1997</v>
      </c>
      <c r="E3109" t="s">
        <v>8881</v>
      </c>
      <c r="F3109">
        <v>4.8</v>
      </c>
      <c r="G3109">
        <v>9600</v>
      </c>
      <c r="H3109" t="s">
        <v>2906</v>
      </c>
      <c r="I3109" t="s">
        <v>5904</v>
      </c>
      <c r="J3109" t="s">
        <v>6576</v>
      </c>
      <c r="K3109" t="s">
        <v>30</v>
      </c>
      <c r="L3109">
        <v>53000000</v>
      </c>
      <c r="M3109">
        <v>19745922</v>
      </c>
      <c r="N3109" t="s">
        <v>7918</v>
      </c>
      <c r="O3109">
        <v>94</v>
      </c>
      <c r="P3109" t="str">
        <f>IF(Table1[[#This Row],[score]]&gt;=8.5,"High",IF(Table1[[#This Row],[score]]&gt;=7,"Medium","Low"))</f>
        <v>Low</v>
      </c>
      <c r="Q3109" s="5">
        <f>Table1[[#This Row],[gross]]-Table1[[#This Row],[budget]]</f>
        <v>-33254078</v>
      </c>
      <c r="R3109" s="5" t="str">
        <f>IF(Table1[[#This Row],[Profit]]&gt;0,"Profit","Loss")</f>
        <v>Loss</v>
      </c>
      <c r="S3109" s="6" t="str">
        <f>FLOOR(Table1[[#This Row],[year]]-1900,10)+1900 &amp; "-" &amp; FLOOR(Table1[[#This Row],[year]]-1890,10)+1900</f>
        <v>1990-2000</v>
      </c>
      <c r="T3109" s="14" t="s">
        <v>21835</v>
      </c>
      <c r="AB3109" s="14"/>
    </row>
    <row r="3110" spans="1:28" hidden="1" x14ac:dyDescent="0.3">
      <c r="A3110" t="s">
        <v>9830</v>
      </c>
      <c r="B3110" t="s">
        <v>1974</v>
      </c>
      <c r="C3110" t="s">
        <v>34</v>
      </c>
      <c r="D3110">
        <v>1997</v>
      </c>
      <c r="E3110" t="s">
        <v>9780</v>
      </c>
      <c r="F3110">
        <v>6.2</v>
      </c>
      <c r="G3110">
        <v>26000</v>
      </c>
      <c r="H3110" t="s">
        <v>9831</v>
      </c>
      <c r="I3110" t="s">
        <v>9832</v>
      </c>
      <c r="J3110" t="s">
        <v>2721</v>
      </c>
      <c r="K3110" t="s">
        <v>483</v>
      </c>
      <c r="L3110">
        <f>20500000</f>
        <v>20500000</v>
      </c>
      <c r="M3110">
        <v>18814720</v>
      </c>
      <c r="N3110" t="s">
        <v>9833</v>
      </c>
      <c r="O3110">
        <v>88</v>
      </c>
      <c r="P3110" t="str">
        <f>IF(Table1[[#This Row],[score]]&gt;=8.5,"High",IF(Table1[[#This Row],[score]]&gt;=7,"Medium","Low"))</f>
        <v>Low</v>
      </c>
      <c r="Q3110" s="5">
        <f>Table1[[#This Row],[gross]]-Table1[[#This Row],[budget]]</f>
        <v>-1685280</v>
      </c>
      <c r="R3110" s="5" t="str">
        <f>IF(Table1[[#This Row],[Profit]]&gt;0,"Profit","Loss")</f>
        <v>Loss</v>
      </c>
      <c r="S3110" s="6" t="str">
        <f>FLOOR(Table1[[#This Row],[year]]-1900,10)+1900 &amp; "-" &amp; FLOOR(Table1[[#This Row],[year]]-1890,10)+1900</f>
        <v>1990-2000</v>
      </c>
      <c r="T3110" s="14" t="s">
        <v>21835</v>
      </c>
      <c r="AB3110" s="14"/>
    </row>
    <row r="3111" spans="1:28" hidden="1" x14ac:dyDescent="0.3">
      <c r="A3111" t="s">
        <v>9834</v>
      </c>
      <c r="B3111" t="s">
        <v>33</v>
      </c>
      <c r="C3111" t="s">
        <v>34</v>
      </c>
      <c r="D3111">
        <v>1997</v>
      </c>
      <c r="E3111" t="s">
        <v>9125</v>
      </c>
      <c r="F3111">
        <v>4.7</v>
      </c>
      <c r="G3111">
        <v>4200</v>
      </c>
      <c r="H3111" t="s">
        <v>9605</v>
      </c>
      <c r="I3111" t="s">
        <v>9835</v>
      </c>
      <c r="J3111" t="s">
        <v>8478</v>
      </c>
      <c r="K3111" t="s">
        <v>30</v>
      </c>
      <c r="L3111">
        <f>20500000</f>
        <v>20500000</v>
      </c>
      <c r="M3111">
        <v>18301610</v>
      </c>
      <c r="N3111" t="s">
        <v>1708</v>
      </c>
      <c r="O3111">
        <v>89</v>
      </c>
      <c r="P3111" t="str">
        <f>IF(Table1[[#This Row],[score]]&gt;=8.5,"High",IF(Table1[[#This Row],[score]]&gt;=7,"Medium","Low"))</f>
        <v>Low</v>
      </c>
      <c r="Q3111" s="5">
        <f>Table1[[#This Row],[gross]]-Table1[[#This Row],[budget]]</f>
        <v>-2198390</v>
      </c>
      <c r="R3111" s="5" t="str">
        <f>IF(Table1[[#This Row],[Profit]]&gt;0,"Profit","Loss")</f>
        <v>Loss</v>
      </c>
      <c r="S3111" s="6" t="str">
        <f>FLOOR(Table1[[#This Row],[year]]-1900,10)+1900 &amp; "-" &amp; FLOOR(Table1[[#This Row],[year]]-1890,10)+1900</f>
        <v>1990-2000</v>
      </c>
      <c r="T3111" s="14" t="s">
        <v>21835</v>
      </c>
      <c r="AB3111" s="14"/>
    </row>
    <row r="3112" spans="1:28" hidden="1" x14ac:dyDescent="0.3">
      <c r="A3112" t="s">
        <v>8055</v>
      </c>
      <c r="B3112" t="s">
        <v>16</v>
      </c>
      <c r="C3112" t="s">
        <v>34</v>
      </c>
      <c r="D3112">
        <v>1997</v>
      </c>
      <c r="E3112" t="s">
        <v>9451</v>
      </c>
      <c r="F3112">
        <v>6.1</v>
      </c>
      <c r="G3112">
        <v>70000</v>
      </c>
      <c r="H3112" t="s">
        <v>2798</v>
      </c>
      <c r="I3112" t="s">
        <v>9594</v>
      </c>
      <c r="J3112" t="s">
        <v>2798</v>
      </c>
      <c r="K3112" t="s">
        <v>30</v>
      </c>
      <c r="L3112">
        <v>80000000</v>
      </c>
      <c r="M3112">
        <v>17626234</v>
      </c>
      <c r="N3112" t="s">
        <v>5610</v>
      </c>
      <c r="O3112">
        <v>177</v>
      </c>
      <c r="P3112" t="str">
        <f>IF(Table1[[#This Row],[score]]&gt;=8.5,"High",IF(Table1[[#This Row],[score]]&gt;=7,"Medium","Low"))</f>
        <v>Low</v>
      </c>
      <c r="Q3112" s="5">
        <f>Table1[[#This Row],[gross]]-Table1[[#This Row],[budget]]</f>
        <v>-62373766</v>
      </c>
      <c r="R3112" s="5" t="str">
        <f>IF(Table1[[#This Row],[Profit]]&gt;0,"Profit","Loss")</f>
        <v>Loss</v>
      </c>
      <c r="S3112" s="6" t="str">
        <f>FLOOR(Table1[[#This Row],[year]]-1900,10)+1900 &amp; "-" &amp; FLOOR(Table1[[#This Row],[year]]-1890,10)+1900</f>
        <v>1990-2000</v>
      </c>
      <c r="T3112" s="14" t="s">
        <v>21835</v>
      </c>
      <c r="AB3112" s="14"/>
    </row>
    <row r="3113" spans="1:28" hidden="1" x14ac:dyDescent="0.3">
      <c r="A3113" t="s">
        <v>9680</v>
      </c>
      <c r="B3113" t="s">
        <v>16</v>
      </c>
      <c r="C3113" t="s">
        <v>17</v>
      </c>
      <c r="D3113">
        <v>1997</v>
      </c>
      <c r="E3113" t="s">
        <v>9440</v>
      </c>
      <c r="F3113">
        <v>7</v>
      </c>
      <c r="G3113">
        <v>20000</v>
      </c>
      <c r="H3113" t="s">
        <v>5120</v>
      </c>
      <c r="I3113" t="s">
        <v>5120</v>
      </c>
      <c r="J3113" t="s">
        <v>4529</v>
      </c>
      <c r="K3113" t="s">
        <v>30</v>
      </c>
      <c r="L3113">
        <f>20500000</f>
        <v>20500000</v>
      </c>
      <c r="M3113">
        <v>16534578</v>
      </c>
      <c r="N3113" t="s">
        <v>61</v>
      </c>
      <c r="O3113">
        <v>113</v>
      </c>
      <c r="P3113" t="str">
        <f>IF(Table1[[#This Row],[score]]&gt;=8.5,"High",IF(Table1[[#This Row],[score]]&gt;=7,"Medium","Low"))</f>
        <v>Medium</v>
      </c>
      <c r="Q3113" s="5">
        <f>Table1[[#This Row],[gross]]-Table1[[#This Row],[budget]]</f>
        <v>-3965422</v>
      </c>
      <c r="R3113" s="5" t="str">
        <f>IF(Table1[[#This Row],[Profit]]&gt;0,"Profit","Loss")</f>
        <v>Loss</v>
      </c>
      <c r="S3113" s="6" t="str">
        <f>FLOOR(Table1[[#This Row],[year]]-1900,10)+1900 &amp; "-" &amp; FLOOR(Table1[[#This Row],[year]]-1890,10)+1900</f>
        <v>1990-2000</v>
      </c>
      <c r="T3113" s="14" t="s">
        <v>21835</v>
      </c>
      <c r="AB3113" s="14"/>
    </row>
    <row r="3114" spans="1:28" hidden="1" x14ac:dyDescent="0.3">
      <c r="A3114" t="s">
        <v>9713</v>
      </c>
      <c r="B3114" t="s">
        <v>16</v>
      </c>
      <c r="C3114" t="s">
        <v>34</v>
      </c>
      <c r="D3114">
        <v>1997</v>
      </c>
      <c r="E3114" t="s">
        <v>9714</v>
      </c>
      <c r="F3114">
        <v>5.0999999999999996</v>
      </c>
      <c r="G3114">
        <v>17000</v>
      </c>
      <c r="H3114" t="s">
        <v>9715</v>
      </c>
      <c r="I3114" t="s">
        <v>7317</v>
      </c>
      <c r="J3114" t="s">
        <v>4574</v>
      </c>
      <c r="K3114" t="s">
        <v>30</v>
      </c>
      <c r="L3114">
        <v>60000000</v>
      </c>
      <c r="M3114">
        <v>16228448</v>
      </c>
      <c r="N3114" t="s">
        <v>23</v>
      </c>
      <c r="O3114">
        <v>105</v>
      </c>
      <c r="P3114" t="str">
        <f>IF(Table1[[#This Row],[score]]&gt;=8.5,"High",IF(Table1[[#This Row],[score]]&gt;=7,"Medium","Low"))</f>
        <v>Low</v>
      </c>
      <c r="Q3114" s="5">
        <f>Table1[[#This Row],[gross]]-Table1[[#This Row],[budget]]</f>
        <v>-43771552</v>
      </c>
      <c r="R3114" s="5" t="str">
        <f>IF(Table1[[#This Row],[Profit]]&gt;0,"Profit","Loss")</f>
        <v>Loss</v>
      </c>
      <c r="S3114" s="6" t="str">
        <f>FLOOR(Table1[[#This Row],[year]]-1900,10)+1900 &amp; "-" &amp; FLOOR(Table1[[#This Row],[year]]-1890,10)+1900</f>
        <v>1990-2000</v>
      </c>
      <c r="T3114" s="14" t="s">
        <v>21835</v>
      </c>
      <c r="AB3114" s="14"/>
    </row>
    <row r="3115" spans="1:28" hidden="1" x14ac:dyDescent="0.3">
      <c r="A3115" t="s">
        <v>9669</v>
      </c>
      <c r="B3115" t="s">
        <v>16</v>
      </c>
      <c r="C3115" t="s">
        <v>151</v>
      </c>
      <c r="D3115">
        <v>1997</v>
      </c>
      <c r="E3115" t="s">
        <v>9454</v>
      </c>
      <c r="F3115">
        <v>5.8</v>
      </c>
      <c r="G3115">
        <v>21000</v>
      </c>
      <c r="H3115" t="s">
        <v>8910</v>
      </c>
      <c r="I3115" t="s">
        <v>4601</v>
      </c>
      <c r="J3115" t="s">
        <v>9670</v>
      </c>
      <c r="K3115" t="s">
        <v>30</v>
      </c>
      <c r="L3115">
        <v>5000000</v>
      </c>
      <c r="M3115">
        <v>15738769</v>
      </c>
      <c r="N3115" t="s">
        <v>6765</v>
      </c>
      <c r="O3115">
        <v>90</v>
      </c>
      <c r="P3115" t="str">
        <f>IF(Table1[[#This Row],[score]]&gt;=8.5,"High",IF(Table1[[#This Row],[score]]&gt;=7,"Medium","Low"))</f>
        <v>Low</v>
      </c>
      <c r="Q3115" s="5">
        <f>Table1[[#This Row],[gross]]-Table1[[#This Row],[budget]]</f>
        <v>10738769</v>
      </c>
      <c r="R3115" s="5" t="str">
        <f>IF(Table1[[#This Row],[Profit]]&gt;0,"Profit","Loss")</f>
        <v>Profit</v>
      </c>
      <c r="S3115" s="6" t="str">
        <f>FLOOR(Table1[[#This Row],[year]]-1900,10)+1900 &amp; "-" &amp; FLOOR(Table1[[#This Row],[year]]-1890,10)+1900</f>
        <v>1990-2000</v>
      </c>
      <c r="T3115" s="14" t="s">
        <v>21835</v>
      </c>
      <c r="AB3115" s="14"/>
    </row>
    <row r="3116" spans="1:28" hidden="1" x14ac:dyDescent="0.3">
      <c r="A3116" t="s">
        <v>9689</v>
      </c>
      <c r="B3116" t="s">
        <v>33</v>
      </c>
      <c r="C3116" t="s">
        <v>41</v>
      </c>
      <c r="D3116">
        <v>1997</v>
      </c>
      <c r="E3116" t="s">
        <v>9554</v>
      </c>
      <c r="F3116">
        <v>5.9</v>
      </c>
      <c r="G3116">
        <v>9200</v>
      </c>
      <c r="H3116" t="s">
        <v>1019</v>
      </c>
      <c r="I3116" t="s">
        <v>9690</v>
      </c>
      <c r="J3116" t="s">
        <v>9691</v>
      </c>
      <c r="K3116" t="s">
        <v>30</v>
      </c>
      <c r="L3116">
        <f>20500000</f>
        <v>20500000</v>
      </c>
      <c r="M3116">
        <v>15448043</v>
      </c>
      <c r="N3116" t="s">
        <v>7918</v>
      </c>
      <c r="O3116">
        <v>95</v>
      </c>
      <c r="P3116" t="str">
        <f>IF(Table1[[#This Row],[score]]&gt;=8.5,"High",IF(Table1[[#This Row],[score]]&gt;=7,"Medium","Low"))</f>
        <v>Low</v>
      </c>
      <c r="Q3116" s="5">
        <f>Table1[[#This Row],[gross]]-Table1[[#This Row],[budget]]</f>
        <v>-5051957</v>
      </c>
      <c r="R3116" s="5" t="str">
        <f>IF(Table1[[#This Row],[Profit]]&gt;0,"Profit","Loss")</f>
        <v>Loss</v>
      </c>
      <c r="S3116" s="6" t="str">
        <f>FLOOR(Table1[[#This Row],[year]]-1900,10)+1900 &amp; "-" &amp; FLOOR(Table1[[#This Row],[year]]-1890,10)+1900</f>
        <v>1990-2000</v>
      </c>
      <c r="T3116" s="14" t="s">
        <v>21835</v>
      </c>
      <c r="AB3116" s="14"/>
    </row>
    <row r="3117" spans="1:28" hidden="1" x14ac:dyDescent="0.3">
      <c r="A3117" t="s">
        <v>9700</v>
      </c>
      <c r="B3117" t="s">
        <v>16</v>
      </c>
      <c r="C3117" t="s">
        <v>17</v>
      </c>
      <c r="D3117">
        <v>1997</v>
      </c>
      <c r="E3117" t="s">
        <v>9443</v>
      </c>
      <c r="F3117">
        <v>7.3</v>
      </c>
      <c r="G3117">
        <v>9100</v>
      </c>
      <c r="H3117" t="s">
        <v>9701</v>
      </c>
      <c r="I3117" t="s">
        <v>9701</v>
      </c>
      <c r="J3117" t="s">
        <v>9321</v>
      </c>
      <c r="K3117" t="s">
        <v>30</v>
      </c>
      <c r="L3117">
        <v>6000000</v>
      </c>
      <c r="M3117">
        <v>14842388</v>
      </c>
      <c r="N3117" t="s">
        <v>7447</v>
      </c>
      <c r="O3117">
        <v>109</v>
      </c>
      <c r="P3117" t="str">
        <f>IF(Table1[[#This Row],[score]]&gt;=8.5,"High",IF(Table1[[#This Row],[score]]&gt;=7,"Medium","Low"))</f>
        <v>Medium</v>
      </c>
      <c r="Q3117" s="5">
        <f>Table1[[#This Row],[gross]]-Table1[[#This Row],[budget]]</f>
        <v>8842388</v>
      </c>
      <c r="R3117" s="5" t="str">
        <f>IF(Table1[[#This Row],[Profit]]&gt;0,"Profit","Loss")</f>
        <v>Profit</v>
      </c>
      <c r="S3117" s="6" t="str">
        <f>FLOOR(Table1[[#This Row],[year]]-1900,10)+1900 &amp; "-" &amp; FLOOR(Table1[[#This Row],[year]]-1890,10)+1900</f>
        <v>1990-2000</v>
      </c>
      <c r="T3117" s="14" t="s">
        <v>21835</v>
      </c>
      <c r="AB3117" s="14"/>
    </row>
    <row r="3118" spans="1:28" hidden="1" x14ac:dyDescent="0.3">
      <c r="A3118" t="s">
        <v>9912</v>
      </c>
      <c r="B3118" t="s">
        <v>1974</v>
      </c>
      <c r="C3118" t="s">
        <v>41</v>
      </c>
      <c r="D3118">
        <v>1997</v>
      </c>
      <c r="E3118" t="s">
        <v>9675</v>
      </c>
      <c r="F3118">
        <v>5.7</v>
      </c>
      <c r="G3118">
        <v>5600</v>
      </c>
      <c r="H3118" t="s">
        <v>7013</v>
      </c>
      <c r="I3118" t="s">
        <v>9913</v>
      </c>
      <c r="J3118" t="s">
        <v>9914</v>
      </c>
      <c r="K3118" t="s">
        <v>30</v>
      </c>
      <c r="L3118">
        <v>11000000</v>
      </c>
      <c r="M3118">
        <v>14772788</v>
      </c>
      <c r="N3118" t="s">
        <v>9915</v>
      </c>
      <c r="O3118">
        <v>107</v>
      </c>
      <c r="P3118" t="str">
        <f>IF(Table1[[#This Row],[score]]&gt;=8.5,"High",IF(Table1[[#This Row],[score]]&gt;=7,"Medium","Low"))</f>
        <v>Low</v>
      </c>
      <c r="Q3118" s="5">
        <f>Table1[[#This Row],[gross]]-Table1[[#This Row],[budget]]</f>
        <v>3772788</v>
      </c>
      <c r="R3118" s="5" t="str">
        <f>IF(Table1[[#This Row],[Profit]]&gt;0,"Profit","Loss")</f>
        <v>Profit</v>
      </c>
      <c r="S3118" s="6" t="str">
        <f>FLOOR(Table1[[#This Row],[year]]-1900,10)+1900 &amp; "-" &amp; FLOOR(Table1[[#This Row],[year]]-1890,10)+1900</f>
        <v>1990-2000</v>
      </c>
      <c r="T3118" s="14" t="s">
        <v>21835</v>
      </c>
      <c r="AB3118" s="14"/>
    </row>
    <row r="3119" spans="1:28" hidden="1" x14ac:dyDescent="0.3">
      <c r="A3119" t="s">
        <v>9964</v>
      </c>
      <c r="B3119" t="s">
        <v>1974</v>
      </c>
      <c r="C3119" t="s">
        <v>41</v>
      </c>
      <c r="D3119">
        <v>1997</v>
      </c>
      <c r="E3119" t="s">
        <v>8881</v>
      </c>
      <c r="F3119">
        <v>5.8</v>
      </c>
      <c r="G3119">
        <v>6000</v>
      </c>
      <c r="H3119" t="s">
        <v>2543</v>
      </c>
      <c r="I3119" t="s">
        <v>9965</v>
      </c>
      <c r="J3119" t="s">
        <v>9966</v>
      </c>
      <c r="K3119" t="s">
        <v>30</v>
      </c>
      <c r="L3119">
        <f>20500000</f>
        <v>20500000</v>
      </c>
      <c r="M3119">
        <v>14598571</v>
      </c>
      <c r="N3119" t="s">
        <v>9967</v>
      </c>
      <c r="O3119">
        <v>98</v>
      </c>
      <c r="P3119" t="str">
        <f>IF(Table1[[#This Row],[score]]&gt;=8.5,"High",IF(Table1[[#This Row],[score]]&gt;=7,"Medium","Low"))</f>
        <v>Low</v>
      </c>
      <c r="Q3119" s="5">
        <f>Table1[[#This Row],[gross]]-Table1[[#This Row],[budget]]</f>
        <v>-5901429</v>
      </c>
      <c r="R3119" s="5" t="str">
        <f>IF(Table1[[#This Row],[Profit]]&gt;0,"Profit","Loss")</f>
        <v>Loss</v>
      </c>
      <c r="S3119" s="6" t="str">
        <f>FLOOR(Table1[[#This Row],[year]]-1900,10)+1900 &amp; "-" &amp; FLOOR(Table1[[#This Row],[year]]-1890,10)+1900</f>
        <v>1990-2000</v>
      </c>
      <c r="T3119" s="14" t="s">
        <v>21835</v>
      </c>
      <c r="AB3119" s="14"/>
    </row>
    <row r="3120" spans="1:28" hidden="1" x14ac:dyDescent="0.3">
      <c r="A3120" t="s">
        <v>9749</v>
      </c>
      <c r="B3120" t="s">
        <v>1974</v>
      </c>
      <c r="C3120" t="s">
        <v>34</v>
      </c>
      <c r="D3120">
        <v>1997</v>
      </c>
      <c r="E3120" t="s">
        <v>9750</v>
      </c>
      <c r="F3120">
        <v>5.4</v>
      </c>
      <c r="G3120">
        <v>13000</v>
      </c>
      <c r="H3120" t="s">
        <v>7320</v>
      </c>
      <c r="I3120" t="s">
        <v>9751</v>
      </c>
      <c r="J3120" t="s">
        <v>8364</v>
      </c>
      <c r="K3120" t="s">
        <v>30</v>
      </c>
      <c r="L3120">
        <v>20000000</v>
      </c>
      <c r="M3120">
        <v>14515490</v>
      </c>
      <c r="N3120" t="s">
        <v>31</v>
      </c>
      <c r="O3120">
        <v>101</v>
      </c>
      <c r="P3120" t="str">
        <f>IF(Table1[[#This Row],[score]]&gt;=8.5,"High",IF(Table1[[#This Row],[score]]&gt;=7,"Medium","Low"))</f>
        <v>Low</v>
      </c>
      <c r="Q3120" s="5">
        <f>Table1[[#This Row],[gross]]-Table1[[#This Row],[budget]]</f>
        <v>-5484510</v>
      </c>
      <c r="R3120" s="5" t="str">
        <f>IF(Table1[[#This Row],[Profit]]&gt;0,"Profit","Loss")</f>
        <v>Loss</v>
      </c>
      <c r="S3120" s="6" t="str">
        <f>FLOOR(Table1[[#This Row],[year]]-1900,10)+1900 &amp; "-" &amp; FLOOR(Table1[[#This Row],[year]]-1890,10)+1900</f>
        <v>1990-2000</v>
      </c>
      <c r="T3120" s="14" t="s">
        <v>21835</v>
      </c>
      <c r="AB3120" s="14"/>
    </row>
    <row r="3121" spans="1:28" hidden="1" x14ac:dyDescent="0.3">
      <c r="A3121" t="s">
        <v>9820</v>
      </c>
      <c r="B3121" t="s">
        <v>33</v>
      </c>
      <c r="C3121" t="s">
        <v>17</v>
      </c>
      <c r="D3121">
        <v>1997</v>
      </c>
      <c r="E3121" t="s">
        <v>9487</v>
      </c>
      <c r="F3121">
        <v>6.5</v>
      </c>
      <c r="G3121">
        <v>5600</v>
      </c>
      <c r="H3121" t="s">
        <v>4961</v>
      </c>
      <c r="I3121" t="s">
        <v>9821</v>
      </c>
      <c r="J3121" t="s">
        <v>9822</v>
      </c>
      <c r="K3121" t="s">
        <v>22</v>
      </c>
      <c r="L3121">
        <f>20500000</f>
        <v>20500000</v>
      </c>
      <c r="M3121">
        <v>14059077</v>
      </c>
      <c r="N3121" t="s">
        <v>7509</v>
      </c>
      <c r="O3121">
        <v>99</v>
      </c>
      <c r="P3121" t="str">
        <f>IF(Table1[[#This Row],[score]]&gt;=8.5,"High",IF(Table1[[#This Row],[score]]&gt;=7,"Medium","Low"))</f>
        <v>Low</v>
      </c>
      <c r="Q3121" s="5">
        <f>Table1[[#This Row],[gross]]-Table1[[#This Row],[budget]]</f>
        <v>-6440923</v>
      </c>
      <c r="R3121" s="5" t="str">
        <f>IF(Table1[[#This Row],[Profit]]&gt;0,"Profit","Loss")</f>
        <v>Loss</v>
      </c>
      <c r="S3121" s="6" t="str">
        <f>FLOOR(Table1[[#This Row],[year]]-1900,10)+1900 &amp; "-" &amp; FLOOR(Table1[[#This Row],[year]]-1890,10)+1900</f>
        <v>1990-2000</v>
      </c>
      <c r="T3121" s="14" t="s">
        <v>21835</v>
      </c>
      <c r="AB3121" s="14"/>
    </row>
    <row r="3122" spans="1:28" hidden="1" x14ac:dyDescent="0.3">
      <c r="A3122" t="s">
        <v>9945</v>
      </c>
      <c r="B3122" t="s">
        <v>16</v>
      </c>
      <c r="C3122" t="s">
        <v>41</v>
      </c>
      <c r="D3122">
        <v>1997</v>
      </c>
      <c r="E3122" t="s">
        <v>9946</v>
      </c>
      <c r="F3122">
        <v>5.4</v>
      </c>
      <c r="G3122">
        <v>8700</v>
      </c>
      <c r="H3122" t="s">
        <v>9947</v>
      </c>
      <c r="I3122" t="s">
        <v>9948</v>
      </c>
      <c r="J3122" t="s">
        <v>9949</v>
      </c>
      <c r="K3122" t="s">
        <v>30</v>
      </c>
      <c r="L3122">
        <f>20500000</f>
        <v>20500000</v>
      </c>
      <c r="M3122">
        <v>14009368</v>
      </c>
      <c r="N3122" t="s">
        <v>9819</v>
      </c>
      <c r="O3122">
        <v>93</v>
      </c>
      <c r="P3122" t="str">
        <f>IF(Table1[[#This Row],[score]]&gt;=8.5,"High",IF(Table1[[#This Row],[score]]&gt;=7,"Medium","Low"))</f>
        <v>Low</v>
      </c>
      <c r="Q3122" s="5">
        <f>Table1[[#This Row],[gross]]-Table1[[#This Row],[budget]]</f>
        <v>-6490632</v>
      </c>
      <c r="R3122" s="5" t="str">
        <f>IF(Table1[[#This Row],[Profit]]&gt;0,"Profit","Loss")</f>
        <v>Loss</v>
      </c>
      <c r="S3122" s="6" t="str">
        <f>FLOOR(Table1[[#This Row],[year]]-1900,10)+1900 &amp; "-" &amp; FLOOR(Table1[[#This Row],[year]]-1890,10)+1900</f>
        <v>1990-2000</v>
      </c>
      <c r="T3122" s="14" t="s">
        <v>21835</v>
      </c>
      <c r="AB3122" s="14"/>
    </row>
    <row r="3123" spans="1:28" hidden="1" x14ac:dyDescent="0.3">
      <c r="A3123" t="s">
        <v>9755</v>
      </c>
      <c r="B3123" t="s">
        <v>33</v>
      </c>
      <c r="C3123" t="s">
        <v>41</v>
      </c>
      <c r="D3123">
        <v>1997</v>
      </c>
      <c r="E3123" t="s">
        <v>9582</v>
      </c>
      <c r="F3123">
        <v>6.6</v>
      </c>
      <c r="G3123">
        <v>31000</v>
      </c>
      <c r="H3123" t="s">
        <v>6118</v>
      </c>
      <c r="I3123" t="s">
        <v>9756</v>
      </c>
      <c r="J3123" t="s">
        <v>534</v>
      </c>
      <c r="K3123" t="s">
        <v>30</v>
      </c>
      <c r="L3123">
        <v>20000000</v>
      </c>
      <c r="M3123">
        <v>13717039</v>
      </c>
      <c r="N3123" t="s">
        <v>23</v>
      </c>
      <c r="O3123">
        <v>94</v>
      </c>
      <c r="P3123" t="str">
        <f>IF(Table1[[#This Row],[score]]&gt;=8.5,"High",IF(Table1[[#This Row],[score]]&gt;=7,"Medium","Low"))</f>
        <v>Low</v>
      </c>
      <c r="Q3123" s="5">
        <f>Table1[[#This Row],[gross]]-Table1[[#This Row],[budget]]</f>
        <v>-6282961</v>
      </c>
      <c r="R3123" s="5" t="str">
        <f>IF(Table1[[#This Row],[Profit]]&gt;0,"Profit","Loss")</f>
        <v>Loss</v>
      </c>
      <c r="S3123" s="6" t="str">
        <f>FLOOR(Table1[[#This Row],[year]]-1900,10)+1900 &amp; "-" &amp; FLOOR(Table1[[#This Row],[year]]-1890,10)+1900</f>
        <v>1990-2000</v>
      </c>
      <c r="T3123" s="14" t="s">
        <v>21835</v>
      </c>
      <c r="AB3123" s="14"/>
    </row>
    <row r="3124" spans="1:28" hidden="1" x14ac:dyDescent="0.3">
      <c r="A3124" t="s">
        <v>9809</v>
      </c>
      <c r="B3124" t="s">
        <v>16</v>
      </c>
      <c r="C3124" t="s">
        <v>17</v>
      </c>
      <c r="D3124">
        <v>1997</v>
      </c>
      <c r="E3124" t="s">
        <v>9810</v>
      </c>
      <c r="F3124">
        <v>7.1</v>
      </c>
      <c r="G3124">
        <v>11000</v>
      </c>
      <c r="H3124" t="s">
        <v>8252</v>
      </c>
      <c r="I3124" t="s">
        <v>2423</v>
      </c>
      <c r="J3124" t="s">
        <v>3453</v>
      </c>
      <c r="K3124" t="s">
        <v>30</v>
      </c>
      <c r="L3124">
        <f>20500000</f>
        <v>20500000</v>
      </c>
      <c r="M3124">
        <v>13692848</v>
      </c>
      <c r="N3124" t="s">
        <v>3705</v>
      </c>
      <c r="O3124">
        <v>102</v>
      </c>
      <c r="P3124" t="str">
        <f>IF(Table1[[#This Row],[score]]&gt;=8.5,"High",IF(Table1[[#This Row],[score]]&gt;=7,"Medium","Low"))</f>
        <v>Medium</v>
      </c>
      <c r="Q3124" s="5">
        <f>Table1[[#This Row],[gross]]-Table1[[#This Row],[budget]]</f>
        <v>-6807152</v>
      </c>
      <c r="R3124" s="5" t="str">
        <f>IF(Table1[[#This Row],[Profit]]&gt;0,"Profit","Loss")</f>
        <v>Loss</v>
      </c>
      <c r="S3124" s="6" t="str">
        <f>FLOOR(Table1[[#This Row],[year]]-1900,10)+1900 &amp; "-" &amp; FLOOR(Table1[[#This Row],[year]]-1890,10)+1900</f>
        <v>1990-2000</v>
      </c>
      <c r="T3124" s="14" t="s">
        <v>21835</v>
      </c>
      <c r="AB3124" s="14"/>
    </row>
    <row r="3125" spans="1:28" hidden="1" x14ac:dyDescent="0.3">
      <c r="A3125" t="s">
        <v>9732</v>
      </c>
      <c r="B3125" t="s">
        <v>16</v>
      </c>
      <c r="C3125" t="s">
        <v>34</v>
      </c>
      <c r="D3125">
        <v>1997</v>
      </c>
      <c r="E3125" t="s">
        <v>9201</v>
      </c>
      <c r="F3125">
        <v>7.2</v>
      </c>
      <c r="G3125">
        <v>7700</v>
      </c>
      <c r="H3125" t="s">
        <v>6159</v>
      </c>
      <c r="I3125" t="s">
        <v>9733</v>
      </c>
      <c r="J3125" t="s">
        <v>1283</v>
      </c>
      <c r="K3125" t="s">
        <v>30</v>
      </c>
      <c r="L3125">
        <v>25000000</v>
      </c>
      <c r="M3125">
        <v>13130349</v>
      </c>
      <c r="N3125" t="s">
        <v>23</v>
      </c>
      <c r="O3125">
        <v>140</v>
      </c>
      <c r="P3125" t="str">
        <f>IF(Table1[[#This Row],[score]]&gt;=8.5,"High",IF(Table1[[#This Row],[score]]&gt;=7,"Medium","Low"))</f>
        <v>Medium</v>
      </c>
      <c r="Q3125" s="5">
        <f>Table1[[#This Row],[gross]]-Table1[[#This Row],[budget]]</f>
        <v>-11869651</v>
      </c>
      <c r="R3125" s="5" t="str">
        <f>IF(Table1[[#This Row],[Profit]]&gt;0,"Profit","Loss")</f>
        <v>Loss</v>
      </c>
      <c r="S3125" s="6" t="str">
        <f>FLOOR(Table1[[#This Row],[year]]-1900,10)+1900 &amp; "-" &amp; FLOOR(Table1[[#This Row],[year]]-1890,10)+1900</f>
        <v>1990-2000</v>
      </c>
      <c r="T3125" s="14" t="s">
        <v>21835</v>
      </c>
      <c r="AB3125" s="14"/>
    </row>
    <row r="3126" spans="1:28" hidden="1" x14ac:dyDescent="0.3">
      <c r="A3126" t="s">
        <v>9741</v>
      </c>
      <c r="B3126" t="s">
        <v>16</v>
      </c>
      <c r="C3126" t="s">
        <v>17</v>
      </c>
      <c r="D3126">
        <v>1997</v>
      </c>
      <c r="E3126" t="s">
        <v>8969</v>
      </c>
      <c r="F3126">
        <v>7.4</v>
      </c>
      <c r="G3126">
        <v>4300</v>
      </c>
      <c r="H3126" t="s">
        <v>9742</v>
      </c>
      <c r="I3126" t="s">
        <v>9742</v>
      </c>
      <c r="J3126" t="s">
        <v>8334</v>
      </c>
      <c r="K3126" t="s">
        <v>30</v>
      </c>
      <c r="L3126">
        <v>10000000</v>
      </c>
      <c r="M3126">
        <v>12782749</v>
      </c>
      <c r="N3126" t="s">
        <v>9104</v>
      </c>
      <c r="O3126">
        <v>104</v>
      </c>
      <c r="P3126" t="str">
        <f>IF(Table1[[#This Row],[score]]&gt;=8.5,"High",IF(Table1[[#This Row],[score]]&gt;=7,"Medium","Low"))</f>
        <v>Medium</v>
      </c>
      <c r="Q3126" s="5">
        <f>Table1[[#This Row],[gross]]-Table1[[#This Row],[budget]]</f>
        <v>2782749</v>
      </c>
      <c r="R3126" s="5" t="str">
        <f>IF(Table1[[#This Row],[Profit]]&gt;0,"Profit","Loss")</f>
        <v>Profit</v>
      </c>
      <c r="S3126" s="6" t="str">
        <f>FLOOR(Table1[[#This Row],[year]]-1900,10)+1900 &amp; "-" &amp; FLOOR(Table1[[#This Row],[year]]-1890,10)+1900</f>
        <v>1990-2000</v>
      </c>
      <c r="T3126" s="14" t="s">
        <v>21835</v>
      </c>
      <c r="AB3126" s="14"/>
    </row>
    <row r="3127" spans="1:28" hidden="1" x14ac:dyDescent="0.3">
      <c r="A3127" t="s">
        <v>9486</v>
      </c>
      <c r="B3127" t="s">
        <v>1974</v>
      </c>
      <c r="C3127" t="s">
        <v>17</v>
      </c>
      <c r="D3127">
        <v>1997</v>
      </c>
      <c r="E3127" t="s">
        <v>9487</v>
      </c>
      <c r="F3127">
        <v>7.8</v>
      </c>
      <c r="G3127">
        <v>287000</v>
      </c>
      <c r="H3127" t="s">
        <v>9488</v>
      </c>
      <c r="I3127" t="s">
        <v>9488</v>
      </c>
      <c r="J3127" t="s">
        <v>2612</v>
      </c>
      <c r="K3127" t="s">
        <v>30</v>
      </c>
      <c r="L3127">
        <v>36000000</v>
      </c>
      <c r="M3127">
        <v>12532777</v>
      </c>
      <c r="N3127" t="s">
        <v>31</v>
      </c>
      <c r="O3127">
        <v>106</v>
      </c>
      <c r="P3127" t="str">
        <f>IF(Table1[[#This Row],[score]]&gt;=8.5,"High",IF(Table1[[#This Row],[score]]&gt;=7,"Medium","Low"))</f>
        <v>Medium</v>
      </c>
      <c r="Q3127" s="5">
        <f>Table1[[#This Row],[gross]]-Table1[[#This Row],[budget]]</f>
        <v>-23467223</v>
      </c>
      <c r="R3127" s="5" t="str">
        <f>IF(Table1[[#This Row],[Profit]]&gt;0,"Profit","Loss")</f>
        <v>Loss</v>
      </c>
      <c r="S3127" s="6" t="str">
        <f>FLOOR(Table1[[#This Row],[year]]-1900,10)+1900 &amp; "-" &amp; FLOOR(Table1[[#This Row],[year]]-1890,10)+1900</f>
        <v>1990-2000</v>
      </c>
      <c r="T3127" s="14" t="s">
        <v>21835</v>
      </c>
      <c r="AB3127" s="14"/>
    </row>
    <row r="3128" spans="1:28" hidden="1" x14ac:dyDescent="0.3">
      <c r="A3128" t="s">
        <v>9565</v>
      </c>
      <c r="B3128" t="s">
        <v>16</v>
      </c>
      <c r="C3128" t="s">
        <v>41</v>
      </c>
      <c r="D3128">
        <v>1997</v>
      </c>
      <c r="E3128" t="s">
        <v>9566</v>
      </c>
      <c r="F3128">
        <v>7.2</v>
      </c>
      <c r="G3128">
        <v>134000</v>
      </c>
      <c r="H3128" t="s">
        <v>7888</v>
      </c>
      <c r="I3128" t="s">
        <v>7888</v>
      </c>
      <c r="J3128" t="s">
        <v>9567</v>
      </c>
      <c r="K3128" t="s">
        <v>30</v>
      </c>
      <c r="L3128">
        <v>250000</v>
      </c>
      <c r="M3128">
        <v>12021272</v>
      </c>
      <c r="N3128" t="s">
        <v>9568</v>
      </c>
      <c r="O3128">
        <v>113</v>
      </c>
      <c r="P3128" t="str">
        <f>IF(Table1[[#This Row],[score]]&gt;=8.5,"High",IF(Table1[[#This Row],[score]]&gt;=7,"Medium","Low"))</f>
        <v>Medium</v>
      </c>
      <c r="Q3128" s="5">
        <f>Table1[[#This Row],[gross]]-Table1[[#This Row],[budget]]</f>
        <v>11771272</v>
      </c>
      <c r="R3128" s="5" t="str">
        <f>IF(Table1[[#This Row],[Profit]]&gt;0,"Profit","Loss")</f>
        <v>Profit</v>
      </c>
      <c r="S3128" s="6" t="str">
        <f>FLOOR(Table1[[#This Row],[year]]-1900,10)+1900 &amp; "-" &amp; FLOOR(Table1[[#This Row],[year]]-1890,10)+1900</f>
        <v>1990-2000</v>
      </c>
      <c r="T3128" s="14" t="s">
        <v>21835</v>
      </c>
      <c r="AB3128" s="14"/>
    </row>
    <row r="3129" spans="1:28" hidden="1" x14ac:dyDescent="0.3">
      <c r="A3129" t="s">
        <v>9909</v>
      </c>
      <c r="B3129" t="s">
        <v>16</v>
      </c>
      <c r="C3129" t="s">
        <v>34</v>
      </c>
      <c r="D3129">
        <v>1997</v>
      </c>
      <c r="E3129" t="s">
        <v>9554</v>
      </c>
      <c r="F3129">
        <v>5.6</v>
      </c>
      <c r="G3129">
        <v>5700</v>
      </c>
      <c r="H3129" t="s">
        <v>9087</v>
      </c>
      <c r="I3129" t="s">
        <v>4582</v>
      </c>
      <c r="J3129" t="s">
        <v>4582</v>
      </c>
      <c r="K3129" t="s">
        <v>30</v>
      </c>
      <c r="L3129">
        <v>25000000</v>
      </c>
      <c r="M3129">
        <v>11838218</v>
      </c>
      <c r="N3129" t="s">
        <v>9910</v>
      </c>
      <c r="O3129">
        <v>99</v>
      </c>
      <c r="P3129" t="str">
        <f>IF(Table1[[#This Row],[score]]&gt;=8.5,"High",IF(Table1[[#This Row],[score]]&gt;=7,"Medium","Low"))</f>
        <v>Low</v>
      </c>
      <c r="Q3129" s="5">
        <f>Table1[[#This Row],[gross]]-Table1[[#This Row],[budget]]</f>
        <v>-13161782</v>
      </c>
      <c r="R3129" s="5" t="str">
        <f>IF(Table1[[#This Row],[Profit]]&gt;0,"Profit","Loss")</f>
        <v>Loss</v>
      </c>
      <c r="S3129" s="6" t="str">
        <f>FLOOR(Table1[[#This Row],[year]]-1900,10)+1900 &amp; "-" &amp; FLOOR(Table1[[#This Row],[year]]-1890,10)+1900</f>
        <v>1990-2000</v>
      </c>
      <c r="T3129" s="14" t="s">
        <v>21835</v>
      </c>
      <c r="AB3129" s="14"/>
    </row>
    <row r="3130" spans="1:28" hidden="1" x14ac:dyDescent="0.3">
      <c r="A3130" t="s">
        <v>9848</v>
      </c>
      <c r="B3130" t="s">
        <v>16</v>
      </c>
      <c r="C3130" t="s">
        <v>34</v>
      </c>
      <c r="D3130">
        <v>1997</v>
      </c>
      <c r="E3130" t="s">
        <v>9106</v>
      </c>
      <c r="F3130">
        <v>4.9000000000000004</v>
      </c>
      <c r="G3130">
        <v>11000</v>
      </c>
      <c r="H3130" t="s">
        <v>2259</v>
      </c>
      <c r="I3130" t="s">
        <v>9849</v>
      </c>
      <c r="J3130" t="s">
        <v>7143</v>
      </c>
      <c r="K3130" t="s">
        <v>30</v>
      </c>
      <c r="L3130">
        <v>55000000</v>
      </c>
      <c r="M3130">
        <v>11538235</v>
      </c>
      <c r="N3130" t="s">
        <v>8856</v>
      </c>
      <c r="O3130">
        <v>100</v>
      </c>
      <c r="P3130" t="str">
        <f>IF(Table1[[#This Row],[score]]&gt;=8.5,"High",IF(Table1[[#This Row],[score]]&gt;=7,"Medium","Low"))</f>
        <v>Low</v>
      </c>
      <c r="Q3130" s="5">
        <f>Table1[[#This Row],[gross]]-Table1[[#This Row],[budget]]</f>
        <v>-43461765</v>
      </c>
      <c r="R3130" s="5" t="str">
        <f>IF(Table1[[#This Row],[Profit]]&gt;0,"Profit","Loss")</f>
        <v>Loss</v>
      </c>
      <c r="S3130" s="6" t="str">
        <f>FLOOR(Table1[[#This Row],[year]]-1900,10)+1900 &amp; "-" &amp; FLOOR(Table1[[#This Row],[year]]-1890,10)+1900</f>
        <v>1990-2000</v>
      </c>
      <c r="T3130" s="14" t="s">
        <v>21835</v>
      </c>
      <c r="AB3130" s="14"/>
    </row>
    <row r="3131" spans="1:28" hidden="1" x14ac:dyDescent="0.3">
      <c r="A3131" t="s">
        <v>9757</v>
      </c>
      <c r="B3131" t="s">
        <v>33</v>
      </c>
      <c r="C3131" t="s">
        <v>41</v>
      </c>
      <c r="D3131">
        <v>1997</v>
      </c>
      <c r="E3131" t="s">
        <v>9478</v>
      </c>
      <c r="F3131">
        <v>5.5</v>
      </c>
      <c r="G3131">
        <v>8800</v>
      </c>
      <c r="H3131" t="s">
        <v>4828</v>
      </c>
      <c r="I3131" t="s">
        <v>9758</v>
      </c>
      <c r="J3131" t="s">
        <v>9759</v>
      </c>
      <c r="K3131" t="s">
        <v>30</v>
      </c>
      <c r="L3131">
        <v>16000000</v>
      </c>
      <c r="M3131">
        <v>11486880</v>
      </c>
      <c r="N3131" t="s">
        <v>9760</v>
      </c>
      <c r="O3131">
        <v>105</v>
      </c>
      <c r="P3131" t="str">
        <f>IF(Table1[[#This Row],[score]]&gt;=8.5,"High",IF(Table1[[#This Row],[score]]&gt;=7,"Medium","Low"))</f>
        <v>Low</v>
      </c>
      <c r="Q3131" s="5">
        <f>Table1[[#This Row],[gross]]-Table1[[#This Row],[budget]]</f>
        <v>-4513120</v>
      </c>
      <c r="R3131" s="5" t="str">
        <f>IF(Table1[[#This Row],[Profit]]&gt;0,"Profit","Loss")</f>
        <v>Loss</v>
      </c>
      <c r="S3131" s="6" t="str">
        <f>FLOOR(Table1[[#This Row],[year]]-1900,10)+1900 &amp; "-" &amp; FLOOR(Table1[[#This Row],[year]]-1890,10)+1900</f>
        <v>1990-2000</v>
      </c>
      <c r="T3131" s="14" t="s">
        <v>21835</v>
      </c>
      <c r="AB3131" s="14"/>
    </row>
    <row r="3132" spans="1:28" hidden="1" x14ac:dyDescent="0.3">
      <c r="A3132" t="s">
        <v>9654</v>
      </c>
      <c r="B3132" t="s">
        <v>16</v>
      </c>
      <c r="C3132" t="s">
        <v>34</v>
      </c>
      <c r="D3132">
        <v>1997</v>
      </c>
      <c r="E3132" t="s">
        <v>9536</v>
      </c>
      <c r="F3132">
        <v>4.8</v>
      </c>
      <c r="G3132">
        <v>32000</v>
      </c>
      <c r="H3132" t="s">
        <v>7270</v>
      </c>
      <c r="I3132" t="s">
        <v>2812</v>
      </c>
      <c r="J3132" t="s">
        <v>4492</v>
      </c>
      <c r="K3132" t="s">
        <v>30</v>
      </c>
      <c r="L3132">
        <v>30000000</v>
      </c>
      <c r="M3132">
        <v>11438337</v>
      </c>
      <c r="N3132" t="s">
        <v>9495</v>
      </c>
      <c r="O3132">
        <v>93</v>
      </c>
      <c r="P3132" t="str">
        <f>IF(Table1[[#This Row],[score]]&gt;=8.5,"High",IF(Table1[[#This Row],[score]]&gt;=7,"Medium","Low"))</f>
        <v>Low</v>
      </c>
      <c r="Q3132" s="5">
        <f>Table1[[#This Row],[gross]]-Table1[[#This Row],[budget]]</f>
        <v>-18561663</v>
      </c>
      <c r="R3132" s="5" t="str">
        <f>IF(Table1[[#This Row],[Profit]]&gt;0,"Profit","Loss")</f>
        <v>Loss</v>
      </c>
      <c r="S3132" s="6" t="str">
        <f>FLOOR(Table1[[#This Row],[year]]-1900,10)+1900 &amp; "-" &amp; FLOOR(Table1[[#This Row],[year]]-1890,10)+1900</f>
        <v>1990-2000</v>
      </c>
      <c r="T3132" s="14" t="s">
        <v>21835</v>
      </c>
      <c r="AB3132" s="14"/>
    </row>
    <row r="3133" spans="1:28" hidden="1" x14ac:dyDescent="0.3">
      <c r="A3133" t="s">
        <v>9883</v>
      </c>
      <c r="B3133" t="s">
        <v>33</v>
      </c>
      <c r="C3133" t="s">
        <v>41</v>
      </c>
      <c r="D3133">
        <v>1997</v>
      </c>
      <c r="E3133" t="s">
        <v>9579</v>
      </c>
      <c r="F3133">
        <v>5.2</v>
      </c>
      <c r="G3133">
        <v>4000</v>
      </c>
      <c r="H3133" t="s">
        <v>9884</v>
      </c>
      <c r="I3133" t="s">
        <v>9885</v>
      </c>
      <c r="J3133" t="s">
        <v>9886</v>
      </c>
      <c r="K3133" t="s">
        <v>30</v>
      </c>
      <c r="L3133">
        <v>15000000</v>
      </c>
      <c r="M3133">
        <v>10925060</v>
      </c>
      <c r="N3133" t="s">
        <v>6631</v>
      </c>
      <c r="O3133">
        <v>84</v>
      </c>
      <c r="P3133" t="str">
        <f>IF(Table1[[#This Row],[score]]&gt;=8.5,"High",IF(Table1[[#This Row],[score]]&gt;=7,"Medium","Low"))</f>
        <v>Low</v>
      </c>
      <c r="Q3133" s="5">
        <f>Table1[[#This Row],[gross]]-Table1[[#This Row],[budget]]</f>
        <v>-4074940</v>
      </c>
      <c r="R3133" s="5" t="str">
        <f>IF(Table1[[#This Row],[Profit]]&gt;0,"Profit","Loss")</f>
        <v>Loss</v>
      </c>
      <c r="S3133" s="6" t="str">
        <f>FLOOR(Table1[[#This Row],[year]]-1900,10)+1900 &amp; "-" &amp; FLOOR(Table1[[#This Row],[year]]-1890,10)+1900</f>
        <v>1990-2000</v>
      </c>
      <c r="T3133" s="14" t="s">
        <v>21835</v>
      </c>
      <c r="AB3133" s="14"/>
    </row>
    <row r="3134" spans="1:28" hidden="1" x14ac:dyDescent="0.3">
      <c r="A3134" t="s">
        <v>9777</v>
      </c>
      <c r="B3134" t="s">
        <v>16</v>
      </c>
      <c r="C3134" t="s">
        <v>41</v>
      </c>
      <c r="D3134">
        <v>1997</v>
      </c>
      <c r="E3134" t="s">
        <v>9778</v>
      </c>
      <c r="F3134">
        <v>7.4</v>
      </c>
      <c r="G3134">
        <v>43000</v>
      </c>
      <c r="H3134" t="s">
        <v>289</v>
      </c>
      <c r="I3134" t="s">
        <v>289</v>
      </c>
      <c r="J3134" t="s">
        <v>289</v>
      </c>
      <c r="K3134" t="s">
        <v>30</v>
      </c>
      <c r="L3134">
        <v>20000000</v>
      </c>
      <c r="M3134">
        <v>10686841</v>
      </c>
      <c r="N3134" t="s">
        <v>8653</v>
      </c>
      <c r="O3134">
        <v>96</v>
      </c>
      <c r="P3134" t="str">
        <f>IF(Table1[[#This Row],[score]]&gt;=8.5,"High",IF(Table1[[#This Row],[score]]&gt;=7,"Medium","Low"))</f>
        <v>Medium</v>
      </c>
      <c r="Q3134" s="5">
        <f>Table1[[#This Row],[gross]]-Table1[[#This Row],[budget]]</f>
        <v>-9313159</v>
      </c>
      <c r="R3134" s="5" t="str">
        <f>IF(Table1[[#This Row],[Profit]]&gt;0,"Profit","Loss")</f>
        <v>Loss</v>
      </c>
      <c r="S3134" s="6" t="str">
        <f>FLOOR(Table1[[#This Row],[year]]-1900,10)+1900 &amp; "-" &amp; FLOOR(Table1[[#This Row],[year]]-1890,10)+1900</f>
        <v>1990-2000</v>
      </c>
      <c r="T3134" s="14" t="s">
        <v>21835</v>
      </c>
      <c r="AB3134" s="14"/>
    </row>
    <row r="3135" spans="1:28" hidden="1" x14ac:dyDescent="0.3">
      <c r="A3135" t="s">
        <v>9729</v>
      </c>
      <c r="B3135" t="s">
        <v>33</v>
      </c>
      <c r="C3135" t="s">
        <v>34</v>
      </c>
      <c r="D3135">
        <v>1997</v>
      </c>
      <c r="E3135" t="s">
        <v>9675</v>
      </c>
      <c r="F3135">
        <v>3.7</v>
      </c>
      <c r="G3135">
        <v>8300</v>
      </c>
      <c r="H3135" t="s">
        <v>9730</v>
      </c>
      <c r="I3135" t="s">
        <v>9730</v>
      </c>
      <c r="J3135" t="s">
        <v>9731</v>
      </c>
      <c r="K3135" t="s">
        <v>30</v>
      </c>
      <c r="L3135">
        <v>8000000</v>
      </c>
      <c r="M3135">
        <v>9615840</v>
      </c>
      <c r="N3135" t="s">
        <v>180</v>
      </c>
      <c r="O3135">
        <v>99</v>
      </c>
      <c r="P3135" t="str">
        <f>IF(Table1[[#This Row],[score]]&gt;=8.5,"High",IF(Table1[[#This Row],[score]]&gt;=7,"Medium","Low"))</f>
        <v>Low</v>
      </c>
      <c r="Q3135" s="5">
        <f>Table1[[#This Row],[gross]]-Table1[[#This Row],[budget]]</f>
        <v>1615840</v>
      </c>
      <c r="R3135" s="5" t="str">
        <f>IF(Table1[[#This Row],[Profit]]&gt;0,"Profit","Loss")</f>
        <v>Profit</v>
      </c>
      <c r="S3135" s="6" t="str">
        <f>FLOOR(Table1[[#This Row],[year]]-1900,10)+1900 &amp; "-" &amp; FLOOR(Table1[[#This Row],[year]]-1890,10)+1900</f>
        <v>1990-2000</v>
      </c>
      <c r="T3135" s="14" t="s">
        <v>21835</v>
      </c>
      <c r="AB3135" s="14"/>
    </row>
    <row r="3136" spans="1:28" hidden="1" x14ac:dyDescent="0.3">
      <c r="A3136" t="s">
        <v>9802</v>
      </c>
      <c r="B3136" t="s">
        <v>33</v>
      </c>
      <c r="C3136" t="s">
        <v>17</v>
      </c>
      <c r="D3136">
        <v>1997</v>
      </c>
      <c r="E3136" t="s">
        <v>9622</v>
      </c>
      <c r="F3136">
        <v>7.2</v>
      </c>
      <c r="G3136">
        <v>22000</v>
      </c>
      <c r="H3136" t="s">
        <v>675</v>
      </c>
      <c r="I3136" t="s">
        <v>675</v>
      </c>
      <c r="J3136" t="s">
        <v>839</v>
      </c>
      <c r="K3136" t="s">
        <v>30</v>
      </c>
      <c r="L3136">
        <v>10000000</v>
      </c>
      <c r="M3136">
        <v>9593903</v>
      </c>
      <c r="N3136" t="s">
        <v>9803</v>
      </c>
      <c r="O3136">
        <v>110</v>
      </c>
      <c r="P3136" t="str">
        <f>IF(Table1[[#This Row],[score]]&gt;=8.5,"High",IF(Table1[[#This Row],[score]]&gt;=7,"Medium","Low"))</f>
        <v>Medium</v>
      </c>
      <c r="Q3136" s="5">
        <f>Table1[[#This Row],[gross]]-Table1[[#This Row],[budget]]</f>
        <v>-406097</v>
      </c>
      <c r="R3136" s="5" t="str">
        <f>IF(Table1[[#This Row],[Profit]]&gt;0,"Profit","Loss")</f>
        <v>Loss</v>
      </c>
      <c r="S3136" s="6" t="str">
        <f>FLOOR(Table1[[#This Row],[year]]-1900,10)+1900 &amp; "-" &amp; FLOOR(Table1[[#This Row],[year]]-1890,10)+1900</f>
        <v>1990-2000</v>
      </c>
      <c r="T3136" s="14" t="s">
        <v>21835</v>
      </c>
      <c r="AB3136" s="14"/>
    </row>
    <row r="3137" spans="1:28" hidden="1" x14ac:dyDescent="0.3">
      <c r="A3137" t="s">
        <v>9597</v>
      </c>
      <c r="B3137" t="s">
        <v>1974</v>
      </c>
      <c r="C3137" t="s">
        <v>41</v>
      </c>
      <c r="D3137">
        <v>1997</v>
      </c>
      <c r="E3137" t="s">
        <v>9388</v>
      </c>
      <c r="F3137">
        <v>6.4</v>
      </c>
      <c r="G3137">
        <v>24000</v>
      </c>
      <c r="H3137" t="s">
        <v>1285</v>
      </c>
      <c r="I3137" t="s">
        <v>1598</v>
      </c>
      <c r="J3137" t="s">
        <v>1598</v>
      </c>
      <c r="K3137" t="s">
        <v>22</v>
      </c>
      <c r="L3137">
        <v>25000000</v>
      </c>
      <c r="M3137">
        <v>9381260</v>
      </c>
      <c r="N3137" t="s">
        <v>61</v>
      </c>
      <c r="O3137">
        <v>93</v>
      </c>
      <c r="P3137" t="str">
        <f>IF(Table1[[#This Row],[score]]&gt;=8.5,"High",IF(Table1[[#This Row],[score]]&gt;=7,"Medium","Low"))</f>
        <v>Low</v>
      </c>
      <c r="Q3137" s="5">
        <f>Table1[[#This Row],[gross]]-Table1[[#This Row],[budget]]</f>
        <v>-15618740</v>
      </c>
      <c r="R3137" s="5" t="str">
        <f>IF(Table1[[#This Row],[Profit]]&gt;0,"Profit","Loss")</f>
        <v>Loss</v>
      </c>
      <c r="S3137" s="6" t="str">
        <f>FLOOR(Table1[[#This Row],[year]]-1900,10)+1900 &amp; "-" &amp; FLOOR(Table1[[#This Row],[year]]-1890,10)+1900</f>
        <v>1990-2000</v>
      </c>
      <c r="T3137" s="14" t="s">
        <v>21835</v>
      </c>
      <c r="AB3137" s="14"/>
    </row>
    <row r="3138" spans="1:28" hidden="1" x14ac:dyDescent="0.3">
      <c r="A3138" t="s">
        <v>9773</v>
      </c>
      <c r="B3138" t="s">
        <v>33</v>
      </c>
      <c r="C3138" t="s">
        <v>63</v>
      </c>
      <c r="D3138">
        <v>1997</v>
      </c>
      <c r="E3138" t="s">
        <v>9570</v>
      </c>
      <c r="F3138">
        <v>7.2</v>
      </c>
      <c r="G3138">
        <v>14000</v>
      </c>
      <c r="H3138" t="s">
        <v>7808</v>
      </c>
      <c r="I3138" t="s">
        <v>9774</v>
      </c>
      <c r="J3138" t="s">
        <v>9775</v>
      </c>
      <c r="K3138" t="s">
        <v>22</v>
      </c>
      <c r="L3138">
        <f>20500000</f>
        <v>20500000</v>
      </c>
      <c r="M3138">
        <v>9229808</v>
      </c>
      <c r="N3138" t="s">
        <v>9776</v>
      </c>
      <c r="O3138">
        <v>101</v>
      </c>
      <c r="P3138" t="str">
        <f>IF(Table1[[#This Row],[score]]&gt;=8.5,"High",IF(Table1[[#This Row],[score]]&gt;=7,"Medium","Low"))</f>
        <v>Medium</v>
      </c>
      <c r="Q3138" s="5">
        <f>Table1[[#This Row],[gross]]-Table1[[#This Row],[budget]]</f>
        <v>-11270192</v>
      </c>
      <c r="R3138" s="5" t="str">
        <f>IF(Table1[[#This Row],[Profit]]&gt;0,"Profit","Loss")</f>
        <v>Loss</v>
      </c>
      <c r="S3138" s="6" t="str">
        <f>FLOOR(Table1[[#This Row],[year]]-1900,10)+1900 &amp; "-" &amp; FLOOR(Table1[[#This Row],[year]]-1890,10)+1900</f>
        <v>1990-2000</v>
      </c>
      <c r="T3138" s="14" t="s">
        <v>21835</v>
      </c>
      <c r="AB3138" s="14"/>
    </row>
    <row r="3139" spans="1:28" hidden="1" x14ac:dyDescent="0.3">
      <c r="A3139" t="s">
        <v>9839</v>
      </c>
      <c r="B3139" t="s">
        <v>16</v>
      </c>
      <c r="C3139" t="s">
        <v>17</v>
      </c>
      <c r="D3139">
        <v>1997</v>
      </c>
      <c r="E3139" t="s">
        <v>6421</v>
      </c>
      <c r="F3139">
        <v>7</v>
      </c>
      <c r="G3139">
        <v>6800</v>
      </c>
      <c r="H3139" t="s">
        <v>7551</v>
      </c>
      <c r="I3139" t="s">
        <v>7551</v>
      </c>
      <c r="J3139" t="s">
        <v>9840</v>
      </c>
      <c r="K3139" t="s">
        <v>30</v>
      </c>
      <c r="L3139">
        <v>2700000</v>
      </c>
      <c r="M3139">
        <v>9161691</v>
      </c>
      <c r="N3139" t="s">
        <v>9841</v>
      </c>
      <c r="O3139">
        <v>113</v>
      </c>
      <c r="P3139" t="str">
        <f>IF(Table1[[#This Row],[score]]&gt;=8.5,"High",IF(Table1[[#This Row],[score]]&gt;=7,"Medium","Low"))</f>
        <v>Medium</v>
      </c>
      <c r="Q3139" s="5">
        <f>Table1[[#This Row],[gross]]-Table1[[#This Row],[budget]]</f>
        <v>6461691</v>
      </c>
      <c r="R3139" s="5" t="str">
        <f>IF(Table1[[#This Row],[Profit]]&gt;0,"Profit","Loss")</f>
        <v>Profit</v>
      </c>
      <c r="S3139" s="6" t="str">
        <f>FLOOR(Table1[[#This Row],[year]]-1900,10)+1900 &amp; "-" &amp; FLOOR(Table1[[#This Row],[year]]-1890,10)+1900</f>
        <v>1990-2000</v>
      </c>
      <c r="T3139" s="14" t="s">
        <v>21835</v>
      </c>
      <c r="AB3139" s="14"/>
    </row>
    <row r="3140" spans="1:28" hidden="1" x14ac:dyDescent="0.3">
      <c r="A3140" t="s">
        <v>9887</v>
      </c>
      <c r="B3140" t="s">
        <v>33</v>
      </c>
      <c r="C3140" t="s">
        <v>41</v>
      </c>
      <c r="D3140">
        <v>1997</v>
      </c>
      <c r="E3140" t="s">
        <v>9460</v>
      </c>
      <c r="F3140">
        <v>5.4</v>
      </c>
      <c r="G3140">
        <v>5200</v>
      </c>
      <c r="H3140" t="s">
        <v>270</v>
      </c>
      <c r="I3140" t="s">
        <v>9888</v>
      </c>
      <c r="J3140" t="s">
        <v>4283</v>
      </c>
      <c r="K3140" t="s">
        <v>30</v>
      </c>
      <c r="L3140">
        <v>28000000</v>
      </c>
      <c r="M3140">
        <v>8345056</v>
      </c>
      <c r="N3140" t="s">
        <v>61</v>
      </c>
      <c r="O3140">
        <v>89</v>
      </c>
      <c r="P3140" t="str">
        <f>IF(Table1[[#This Row],[score]]&gt;=8.5,"High",IF(Table1[[#This Row],[score]]&gt;=7,"Medium","Low"))</f>
        <v>Low</v>
      </c>
      <c r="Q3140" s="5">
        <f>Table1[[#This Row],[gross]]-Table1[[#This Row],[budget]]</f>
        <v>-19654944</v>
      </c>
      <c r="R3140" s="5" t="str">
        <f>IF(Table1[[#This Row],[Profit]]&gt;0,"Profit","Loss")</f>
        <v>Loss</v>
      </c>
      <c r="S3140" s="6" t="str">
        <f>FLOOR(Table1[[#This Row],[year]]-1900,10)+1900 &amp; "-" &amp; FLOOR(Table1[[#This Row],[year]]-1890,10)+1900</f>
        <v>1990-2000</v>
      </c>
      <c r="T3140" s="14" t="s">
        <v>21835</v>
      </c>
      <c r="AB3140" s="14"/>
    </row>
    <row r="3141" spans="1:28" hidden="1" x14ac:dyDescent="0.3">
      <c r="A3141" t="s">
        <v>9645</v>
      </c>
      <c r="B3141" t="s">
        <v>16</v>
      </c>
      <c r="C3141" t="s">
        <v>17</v>
      </c>
      <c r="D3141">
        <v>1997</v>
      </c>
      <c r="E3141" t="s">
        <v>9497</v>
      </c>
      <c r="F3141">
        <v>7.4</v>
      </c>
      <c r="G3141">
        <v>54000</v>
      </c>
      <c r="H3141" t="s">
        <v>7705</v>
      </c>
      <c r="I3141" t="s">
        <v>9646</v>
      </c>
      <c r="J3141" t="s">
        <v>1712</v>
      </c>
      <c r="K3141" t="s">
        <v>30</v>
      </c>
      <c r="L3141">
        <v>18000000</v>
      </c>
      <c r="M3141">
        <v>8038061</v>
      </c>
      <c r="N3141" t="s">
        <v>9351</v>
      </c>
      <c r="O3141">
        <v>112</v>
      </c>
      <c r="P3141" t="str">
        <f>IF(Table1[[#This Row],[score]]&gt;=8.5,"High",IF(Table1[[#This Row],[score]]&gt;=7,"Medium","Low"))</f>
        <v>Medium</v>
      </c>
      <c r="Q3141" s="5">
        <f>Table1[[#This Row],[gross]]-Table1[[#This Row],[budget]]</f>
        <v>-9961939</v>
      </c>
      <c r="R3141" s="5" t="str">
        <f>IF(Table1[[#This Row],[Profit]]&gt;0,"Profit","Loss")</f>
        <v>Loss</v>
      </c>
      <c r="S3141" s="6" t="str">
        <f>FLOOR(Table1[[#This Row],[year]]-1900,10)+1900 &amp; "-" &amp; FLOOR(Table1[[#This Row],[year]]-1890,10)+1900</f>
        <v>1990-2000</v>
      </c>
      <c r="T3141" s="14" t="s">
        <v>21835</v>
      </c>
      <c r="AB3141" s="14"/>
    </row>
    <row r="3142" spans="1:28" hidden="1" x14ac:dyDescent="0.3">
      <c r="A3142" t="s">
        <v>9743</v>
      </c>
      <c r="B3142" t="s">
        <v>16</v>
      </c>
      <c r="C3142" t="s">
        <v>17</v>
      </c>
      <c r="D3142">
        <v>1997</v>
      </c>
      <c r="E3142" t="s">
        <v>9454</v>
      </c>
      <c r="F3142">
        <v>6.1</v>
      </c>
      <c r="G3142">
        <v>5200</v>
      </c>
      <c r="H3142" t="s">
        <v>6578</v>
      </c>
      <c r="I3142" t="s">
        <v>9744</v>
      </c>
      <c r="J3142" t="s">
        <v>1002</v>
      </c>
      <c r="K3142" t="s">
        <v>30</v>
      </c>
      <c r="L3142">
        <v>28000000</v>
      </c>
      <c r="M3142">
        <v>7936780</v>
      </c>
      <c r="N3142" t="s">
        <v>2067</v>
      </c>
      <c r="O3142">
        <v>105</v>
      </c>
      <c r="P3142" t="str">
        <f>IF(Table1[[#This Row],[score]]&gt;=8.5,"High",IF(Table1[[#This Row],[score]]&gt;=7,"Medium","Low"))</f>
        <v>Low</v>
      </c>
      <c r="Q3142" s="5">
        <f>Table1[[#This Row],[gross]]-Table1[[#This Row],[budget]]</f>
        <v>-20063220</v>
      </c>
      <c r="R3142" s="5" t="str">
        <f>IF(Table1[[#This Row],[Profit]]&gt;0,"Profit","Loss")</f>
        <v>Loss</v>
      </c>
      <c r="S3142" s="6" t="str">
        <f>FLOOR(Table1[[#This Row],[year]]-1900,10)+1900 &amp; "-" &amp; FLOOR(Table1[[#This Row],[year]]-1890,10)+1900</f>
        <v>1990-2000</v>
      </c>
      <c r="T3142" s="14" t="s">
        <v>21835</v>
      </c>
      <c r="AB3142" s="14"/>
    </row>
    <row r="3143" spans="1:28" hidden="1" x14ac:dyDescent="0.3">
      <c r="A3143" t="s">
        <v>9693</v>
      </c>
      <c r="B3143" t="s">
        <v>33</v>
      </c>
      <c r="C3143" t="s">
        <v>34</v>
      </c>
      <c r="D3143">
        <v>1997</v>
      </c>
      <c r="E3143" t="s">
        <v>9463</v>
      </c>
      <c r="F3143">
        <v>6.4</v>
      </c>
      <c r="G3143">
        <v>7000</v>
      </c>
      <c r="H3143" t="s">
        <v>3946</v>
      </c>
      <c r="I3143" t="s">
        <v>9694</v>
      </c>
      <c r="J3143" t="s">
        <v>8622</v>
      </c>
      <c r="K3143" t="s">
        <v>30</v>
      </c>
      <c r="L3143">
        <f>20500000</f>
        <v>20500000</v>
      </c>
      <c r="M3143">
        <v>7342923</v>
      </c>
      <c r="N3143" t="s">
        <v>4484</v>
      </c>
      <c r="O3143">
        <v>106</v>
      </c>
      <c r="P3143" t="str">
        <f>IF(Table1[[#This Row],[score]]&gt;=8.5,"High",IF(Table1[[#This Row],[score]]&gt;=7,"Medium","Low"))</f>
        <v>Low</v>
      </c>
      <c r="Q3143" s="5">
        <f>Table1[[#This Row],[gross]]-Table1[[#This Row],[budget]]</f>
        <v>-13157077</v>
      </c>
      <c r="R3143" s="5" t="str">
        <f>IF(Table1[[#This Row],[Profit]]&gt;0,"Profit","Loss")</f>
        <v>Loss</v>
      </c>
      <c r="S3143" s="6" t="str">
        <f>FLOOR(Table1[[#This Row],[year]]-1900,10)+1900 &amp; "-" &amp; FLOOR(Table1[[#This Row],[year]]-1890,10)+1900</f>
        <v>1990-2000</v>
      </c>
      <c r="T3143" s="14" t="s">
        <v>21835</v>
      </c>
      <c r="AB3143" s="14"/>
    </row>
    <row r="3144" spans="1:28" hidden="1" x14ac:dyDescent="0.3">
      <c r="A3144" t="s">
        <v>9674</v>
      </c>
      <c r="B3144" t="s">
        <v>1974</v>
      </c>
      <c r="C3144" t="s">
        <v>41</v>
      </c>
      <c r="D3144">
        <v>1997</v>
      </c>
      <c r="E3144" t="s">
        <v>9675</v>
      </c>
      <c r="F3144">
        <v>4.7</v>
      </c>
      <c r="G3144">
        <v>5000</v>
      </c>
      <c r="H3144" t="s">
        <v>4263</v>
      </c>
      <c r="I3144" t="s">
        <v>9676</v>
      </c>
      <c r="J3144" t="s">
        <v>9677</v>
      </c>
      <c r="K3144" t="s">
        <v>30</v>
      </c>
      <c r="L3144">
        <f>20500000</f>
        <v>20500000</v>
      </c>
      <c r="M3144">
        <v>7338279</v>
      </c>
      <c r="N3144" t="s">
        <v>2001</v>
      </c>
      <c r="O3144">
        <v>91</v>
      </c>
      <c r="P3144" t="str">
        <f>IF(Table1[[#This Row],[score]]&gt;=8.5,"High",IF(Table1[[#This Row],[score]]&gt;=7,"Medium","Low"))</f>
        <v>Low</v>
      </c>
      <c r="Q3144" s="5">
        <f>Table1[[#This Row],[gross]]-Table1[[#This Row],[budget]]</f>
        <v>-13161721</v>
      </c>
      <c r="R3144" s="5" t="str">
        <f>IF(Table1[[#This Row],[Profit]]&gt;0,"Profit","Loss")</f>
        <v>Loss</v>
      </c>
      <c r="S3144" s="6" t="str">
        <f>FLOOR(Table1[[#This Row],[year]]-1900,10)+1900 &amp; "-" &amp; FLOOR(Table1[[#This Row],[year]]-1890,10)+1900</f>
        <v>1990-2000</v>
      </c>
      <c r="T3144" s="14" t="s">
        <v>21835</v>
      </c>
      <c r="AB3144" s="14"/>
    </row>
    <row r="3145" spans="1:28" hidden="1" x14ac:dyDescent="0.3">
      <c r="A3145" t="s">
        <v>9877</v>
      </c>
      <c r="B3145" t="s">
        <v>16</v>
      </c>
      <c r="C3145" t="s">
        <v>17</v>
      </c>
      <c r="D3145">
        <v>1997</v>
      </c>
      <c r="E3145" t="s">
        <v>9750</v>
      </c>
      <c r="F3145">
        <v>5.9</v>
      </c>
      <c r="G3145">
        <v>8000</v>
      </c>
      <c r="H3145" t="s">
        <v>9878</v>
      </c>
      <c r="I3145" t="s">
        <v>1217</v>
      </c>
      <c r="J3145" t="s">
        <v>975</v>
      </c>
      <c r="K3145" t="s">
        <v>448</v>
      </c>
      <c r="L3145">
        <v>18000000</v>
      </c>
      <c r="M3145">
        <v>7281450</v>
      </c>
      <c r="N3145" t="s">
        <v>3705</v>
      </c>
      <c r="O3145">
        <v>100</v>
      </c>
      <c r="P3145" t="str">
        <f>IF(Table1[[#This Row],[score]]&gt;=8.5,"High",IF(Table1[[#This Row],[score]]&gt;=7,"Medium","Low"))</f>
        <v>Low</v>
      </c>
      <c r="Q3145" s="5">
        <f>Table1[[#This Row],[gross]]-Table1[[#This Row],[budget]]</f>
        <v>-10718550</v>
      </c>
      <c r="R3145" s="5" t="str">
        <f>IF(Table1[[#This Row],[Profit]]&gt;0,"Profit","Loss")</f>
        <v>Loss</v>
      </c>
      <c r="S3145" s="6" t="str">
        <f>FLOOR(Table1[[#This Row],[year]]-1900,10)+1900 &amp; "-" &amp; FLOOR(Table1[[#This Row],[year]]-1890,10)+1900</f>
        <v>1990-2000</v>
      </c>
      <c r="T3145" s="14" t="s">
        <v>21835</v>
      </c>
      <c r="AB3145" s="14"/>
    </row>
    <row r="3146" spans="1:28" hidden="1" x14ac:dyDescent="0.3">
      <c r="A3146" t="s">
        <v>9893</v>
      </c>
      <c r="B3146" t="s">
        <v>33</v>
      </c>
      <c r="C3146" t="s">
        <v>25</v>
      </c>
      <c r="D3146">
        <v>1997</v>
      </c>
      <c r="E3146" t="s">
        <v>9703</v>
      </c>
      <c r="F3146">
        <v>5.3</v>
      </c>
      <c r="G3146">
        <v>2600</v>
      </c>
      <c r="H3146" t="s">
        <v>6950</v>
      </c>
      <c r="I3146" t="s">
        <v>6950</v>
      </c>
      <c r="J3146" t="s">
        <v>8740</v>
      </c>
      <c r="K3146" t="s">
        <v>30</v>
      </c>
      <c r="L3146">
        <v>12000000</v>
      </c>
      <c r="M3146">
        <v>7029025</v>
      </c>
      <c r="N3146" t="s">
        <v>9894</v>
      </c>
      <c r="O3146">
        <v>101</v>
      </c>
      <c r="P3146" t="str">
        <f>IF(Table1[[#This Row],[score]]&gt;=8.5,"High",IF(Table1[[#This Row],[score]]&gt;=7,"Medium","Low"))</f>
        <v>Low</v>
      </c>
      <c r="Q3146" s="5">
        <f>Table1[[#This Row],[gross]]-Table1[[#This Row],[budget]]</f>
        <v>-4970975</v>
      </c>
      <c r="R3146" s="5" t="str">
        <f>IF(Table1[[#This Row],[Profit]]&gt;0,"Profit","Loss")</f>
        <v>Loss</v>
      </c>
      <c r="S3146" s="6" t="str">
        <f>FLOOR(Table1[[#This Row],[year]]-1900,10)+1900 &amp; "-" &amp; FLOOR(Table1[[#This Row],[year]]-1890,10)+1900</f>
        <v>1990-2000</v>
      </c>
      <c r="T3146" s="14" t="s">
        <v>21835</v>
      </c>
      <c r="AB3146" s="14"/>
    </row>
    <row r="3147" spans="1:28" hidden="1" x14ac:dyDescent="0.3">
      <c r="A3147" t="s">
        <v>9569</v>
      </c>
      <c r="B3147" t="s">
        <v>16</v>
      </c>
      <c r="C3147" t="s">
        <v>104</v>
      </c>
      <c r="D3147">
        <v>1997</v>
      </c>
      <c r="E3147" t="s">
        <v>9570</v>
      </c>
      <c r="F3147">
        <v>6.7</v>
      </c>
      <c r="G3147">
        <v>50000</v>
      </c>
      <c r="H3147" t="s">
        <v>779</v>
      </c>
      <c r="I3147" t="s">
        <v>9571</v>
      </c>
      <c r="J3147" t="s">
        <v>975</v>
      </c>
      <c r="K3147" t="s">
        <v>30</v>
      </c>
      <c r="L3147">
        <v>19000000</v>
      </c>
      <c r="M3147">
        <v>6682098</v>
      </c>
      <c r="N3147" t="s">
        <v>9572</v>
      </c>
      <c r="O3147">
        <v>125</v>
      </c>
      <c r="P3147" t="str">
        <f>IF(Table1[[#This Row],[score]]&gt;=8.5,"High",IF(Table1[[#This Row],[score]]&gt;=7,"Medium","Low"))</f>
        <v>Low</v>
      </c>
      <c r="Q3147" s="5">
        <f>Table1[[#This Row],[gross]]-Table1[[#This Row],[budget]]</f>
        <v>-12317902</v>
      </c>
      <c r="R3147" s="5" t="str">
        <f>IF(Table1[[#This Row],[Profit]]&gt;0,"Profit","Loss")</f>
        <v>Loss</v>
      </c>
      <c r="S3147" s="6" t="str">
        <f>FLOOR(Table1[[#This Row],[year]]-1900,10)+1900 &amp; "-" &amp; FLOOR(Table1[[#This Row],[year]]-1890,10)+1900</f>
        <v>1990-2000</v>
      </c>
      <c r="T3147" s="14" t="s">
        <v>21835</v>
      </c>
      <c r="AB3147" s="14"/>
    </row>
    <row r="3148" spans="1:28" hidden="1" x14ac:dyDescent="0.3">
      <c r="A3148" t="s">
        <v>9811</v>
      </c>
      <c r="B3148" t="s">
        <v>33</v>
      </c>
      <c r="C3148" t="s">
        <v>34</v>
      </c>
      <c r="D3148">
        <v>1997</v>
      </c>
      <c r="E3148" t="s">
        <v>9433</v>
      </c>
      <c r="F3148">
        <v>4.7</v>
      </c>
      <c r="G3148">
        <v>3000</v>
      </c>
      <c r="H3148" t="s">
        <v>9812</v>
      </c>
      <c r="I3148" t="s">
        <v>9813</v>
      </c>
      <c r="J3148" t="s">
        <v>9814</v>
      </c>
      <c r="K3148" t="s">
        <v>30</v>
      </c>
      <c r="L3148">
        <v>35000000</v>
      </c>
      <c r="M3148">
        <v>6537036</v>
      </c>
      <c r="N3148" t="s">
        <v>5937</v>
      </c>
      <c r="O3148">
        <v>101</v>
      </c>
      <c r="P3148" t="str">
        <f>IF(Table1[[#This Row],[score]]&gt;=8.5,"High",IF(Table1[[#This Row],[score]]&gt;=7,"Medium","Low"))</f>
        <v>Low</v>
      </c>
      <c r="Q3148" s="5">
        <f>Table1[[#This Row],[gross]]-Table1[[#This Row],[budget]]</f>
        <v>-28462964</v>
      </c>
      <c r="R3148" s="5" t="str">
        <f>IF(Table1[[#This Row],[Profit]]&gt;0,"Profit","Loss")</f>
        <v>Loss</v>
      </c>
      <c r="S3148" s="6" t="str">
        <f>FLOOR(Table1[[#This Row],[year]]-1900,10)+1900 &amp; "-" &amp; FLOOR(Table1[[#This Row],[year]]-1890,10)+1900</f>
        <v>1990-2000</v>
      </c>
      <c r="T3148" s="14" t="s">
        <v>21835</v>
      </c>
      <c r="AB3148" s="14"/>
    </row>
    <row r="3149" spans="1:28" hidden="1" x14ac:dyDescent="0.3">
      <c r="A3149" t="s">
        <v>9692</v>
      </c>
      <c r="B3149" t="s">
        <v>16</v>
      </c>
      <c r="C3149" t="s">
        <v>104</v>
      </c>
      <c r="D3149">
        <v>1997</v>
      </c>
      <c r="E3149" t="s">
        <v>9427</v>
      </c>
      <c r="F3149">
        <v>6.4</v>
      </c>
      <c r="G3149">
        <v>13000</v>
      </c>
      <c r="H3149" t="s">
        <v>7317</v>
      </c>
      <c r="I3149" t="s">
        <v>7317</v>
      </c>
      <c r="J3149" t="s">
        <v>2586</v>
      </c>
      <c r="K3149" t="s">
        <v>30</v>
      </c>
      <c r="L3149">
        <v>37000000</v>
      </c>
      <c r="M3149">
        <v>6492660</v>
      </c>
      <c r="N3149" t="s">
        <v>6064</v>
      </c>
      <c r="O3149">
        <v>118</v>
      </c>
      <c r="P3149" t="str">
        <f>IF(Table1[[#This Row],[score]]&gt;=8.5,"High",IF(Table1[[#This Row],[score]]&gt;=7,"Medium","Low"))</f>
        <v>Low</v>
      </c>
      <c r="Q3149" s="5">
        <f>Table1[[#This Row],[gross]]-Table1[[#This Row],[budget]]</f>
        <v>-30507340</v>
      </c>
      <c r="R3149" s="5" t="str">
        <f>IF(Table1[[#This Row],[Profit]]&gt;0,"Profit","Loss")</f>
        <v>Loss</v>
      </c>
      <c r="S3149" s="6" t="str">
        <f>FLOOR(Table1[[#This Row],[year]]-1900,10)+1900 &amp; "-" &amp; FLOOR(Table1[[#This Row],[year]]-1890,10)+1900</f>
        <v>1990-2000</v>
      </c>
      <c r="T3149" s="14" t="s">
        <v>21835</v>
      </c>
      <c r="AB3149" s="14"/>
    </row>
    <row r="3150" spans="1:28" hidden="1" x14ac:dyDescent="0.3">
      <c r="A3150" t="s">
        <v>9739</v>
      </c>
      <c r="B3150" t="s">
        <v>16</v>
      </c>
      <c r="C3150" t="s">
        <v>17</v>
      </c>
      <c r="D3150">
        <v>1997</v>
      </c>
      <c r="E3150" t="s">
        <v>9740</v>
      </c>
      <c r="F3150">
        <v>7</v>
      </c>
      <c r="G3150">
        <v>16000</v>
      </c>
      <c r="H3150" t="s">
        <v>183</v>
      </c>
      <c r="I3150" t="s">
        <v>9687</v>
      </c>
      <c r="J3150" t="s">
        <v>1012</v>
      </c>
      <c r="K3150" t="s">
        <v>30</v>
      </c>
      <c r="L3150">
        <v>6000000</v>
      </c>
      <c r="M3150">
        <v>6330054</v>
      </c>
      <c r="N3150" t="s">
        <v>5232</v>
      </c>
      <c r="O3150">
        <v>114</v>
      </c>
      <c r="P3150" t="str">
        <f>IF(Table1[[#This Row],[score]]&gt;=8.5,"High",IF(Table1[[#This Row],[score]]&gt;=7,"Medium","Low"))</f>
        <v>Medium</v>
      </c>
      <c r="Q3150" s="5">
        <f>Table1[[#This Row],[gross]]-Table1[[#This Row],[budget]]</f>
        <v>330054</v>
      </c>
      <c r="R3150" s="5" t="str">
        <f>IF(Table1[[#This Row],[Profit]]&gt;0,"Profit","Loss")</f>
        <v>Profit</v>
      </c>
      <c r="S3150" s="6" t="str">
        <f>FLOOR(Table1[[#This Row],[year]]-1900,10)+1900 &amp; "-" &amp; FLOOR(Table1[[#This Row],[year]]-1890,10)+1900</f>
        <v>1990-2000</v>
      </c>
      <c r="T3150" s="14" t="s">
        <v>21835</v>
      </c>
      <c r="AB3150" s="14"/>
    </row>
    <row r="3151" spans="1:28" hidden="1" x14ac:dyDescent="0.3">
      <c r="A3151" t="s">
        <v>9799</v>
      </c>
      <c r="B3151" t="s">
        <v>1974</v>
      </c>
      <c r="C3151" t="s">
        <v>34</v>
      </c>
      <c r="D3151">
        <v>1997</v>
      </c>
      <c r="E3151" t="s">
        <v>9750</v>
      </c>
      <c r="F3151">
        <v>4.9000000000000004</v>
      </c>
      <c r="G3151">
        <v>7900</v>
      </c>
      <c r="H3151" t="s">
        <v>9800</v>
      </c>
      <c r="I3151" t="s">
        <v>985</v>
      </c>
      <c r="J3151" t="s">
        <v>9801</v>
      </c>
      <c r="K3151" t="s">
        <v>30</v>
      </c>
      <c r="L3151">
        <v>30000000</v>
      </c>
      <c r="M3151">
        <v>6112613</v>
      </c>
      <c r="N3151" t="s">
        <v>61</v>
      </c>
      <c r="O3151">
        <v>95</v>
      </c>
      <c r="P3151" t="str">
        <f>IF(Table1[[#This Row],[score]]&gt;=8.5,"High",IF(Table1[[#This Row],[score]]&gt;=7,"Medium","Low"))</f>
        <v>Low</v>
      </c>
      <c r="Q3151" s="5">
        <f>Table1[[#This Row],[gross]]-Table1[[#This Row],[budget]]</f>
        <v>-23887387</v>
      </c>
      <c r="R3151" s="5" t="str">
        <f>IF(Table1[[#This Row],[Profit]]&gt;0,"Profit","Loss")</f>
        <v>Loss</v>
      </c>
      <c r="S3151" s="6" t="str">
        <f>FLOOR(Table1[[#This Row],[year]]-1900,10)+1900 &amp; "-" &amp; FLOOR(Table1[[#This Row],[year]]-1890,10)+1900</f>
        <v>1990-2000</v>
      </c>
      <c r="T3151" s="14" t="s">
        <v>21835</v>
      </c>
      <c r="AB3151" s="14"/>
    </row>
    <row r="3152" spans="1:28" hidden="1" x14ac:dyDescent="0.3">
      <c r="A3152" t="s">
        <v>9629</v>
      </c>
      <c r="B3152" t="s">
        <v>16</v>
      </c>
      <c r="C3152" t="s">
        <v>17</v>
      </c>
      <c r="D3152">
        <v>1997</v>
      </c>
      <c r="E3152" t="s">
        <v>9536</v>
      </c>
      <c r="F3152">
        <v>6.4</v>
      </c>
      <c r="G3152">
        <v>12000</v>
      </c>
      <c r="H3152" t="s">
        <v>4158</v>
      </c>
      <c r="I3152" t="s">
        <v>9630</v>
      </c>
      <c r="J3152" t="s">
        <v>9631</v>
      </c>
      <c r="K3152" t="s">
        <v>30</v>
      </c>
      <c r="L3152">
        <f>20500000</f>
        <v>20500000</v>
      </c>
      <c r="M3152">
        <v>5936344</v>
      </c>
      <c r="N3152" t="s">
        <v>9026</v>
      </c>
      <c r="O3152">
        <v>110</v>
      </c>
      <c r="P3152" t="str">
        <f>IF(Table1[[#This Row],[score]]&gt;=8.5,"High",IF(Table1[[#This Row],[score]]&gt;=7,"Medium","Low"))</f>
        <v>Low</v>
      </c>
      <c r="Q3152" s="5">
        <f>Table1[[#This Row],[gross]]-Table1[[#This Row],[budget]]</f>
        <v>-14563656</v>
      </c>
      <c r="R3152" s="5" t="str">
        <f>IF(Table1[[#This Row],[Profit]]&gt;0,"Profit","Loss")</f>
        <v>Loss</v>
      </c>
      <c r="S3152" s="6" t="str">
        <f>FLOOR(Table1[[#This Row],[year]]-1900,10)+1900 &amp; "-" &amp; FLOOR(Table1[[#This Row],[year]]-1890,10)+1900</f>
        <v>1990-2000</v>
      </c>
      <c r="T3152" s="14" t="s">
        <v>21835</v>
      </c>
      <c r="AB3152" s="14"/>
    </row>
    <row r="3153" spans="1:28" hidden="1" x14ac:dyDescent="0.3">
      <c r="A3153" t="s">
        <v>9907</v>
      </c>
      <c r="B3153" t="s">
        <v>16</v>
      </c>
      <c r="C3153" t="s">
        <v>34</v>
      </c>
      <c r="D3153">
        <v>1997</v>
      </c>
      <c r="E3153" t="s">
        <v>9908</v>
      </c>
      <c r="F3153">
        <v>6.5</v>
      </c>
      <c r="G3153">
        <v>8200</v>
      </c>
      <c r="H3153" t="s">
        <v>2260</v>
      </c>
      <c r="I3153" t="s">
        <v>2260</v>
      </c>
      <c r="J3153" t="s">
        <v>4153</v>
      </c>
      <c r="K3153" t="s">
        <v>30</v>
      </c>
      <c r="L3153">
        <f>20500000</f>
        <v>20500000</v>
      </c>
      <c r="M3153">
        <v>5906773</v>
      </c>
      <c r="N3153" t="s">
        <v>50</v>
      </c>
      <c r="O3153">
        <v>111</v>
      </c>
      <c r="P3153" t="str">
        <f>IF(Table1[[#This Row],[score]]&gt;=8.5,"High",IF(Table1[[#This Row],[score]]&gt;=7,"Medium","Low"))</f>
        <v>Low</v>
      </c>
      <c r="Q3153" s="5">
        <f>Table1[[#This Row],[gross]]-Table1[[#This Row],[budget]]</f>
        <v>-14593227</v>
      </c>
      <c r="R3153" s="5" t="str">
        <f>IF(Table1[[#This Row],[Profit]]&gt;0,"Profit","Loss")</f>
        <v>Loss</v>
      </c>
      <c r="S3153" s="6" t="str">
        <f>FLOOR(Table1[[#This Row],[year]]-1900,10)+1900 &amp; "-" &amp; FLOOR(Table1[[#This Row],[year]]-1890,10)+1900</f>
        <v>1990-2000</v>
      </c>
      <c r="T3153" s="14" t="s">
        <v>21835</v>
      </c>
      <c r="AB3153" s="14"/>
    </row>
    <row r="3154" spans="1:28" hidden="1" x14ac:dyDescent="0.3">
      <c r="A3154" t="s">
        <v>9719</v>
      </c>
      <c r="B3154" t="s">
        <v>16</v>
      </c>
      <c r="C3154" t="s">
        <v>41</v>
      </c>
      <c r="D3154">
        <v>1997</v>
      </c>
      <c r="E3154" t="s">
        <v>9720</v>
      </c>
      <c r="F3154">
        <v>6.4</v>
      </c>
      <c r="G3154">
        <v>20000</v>
      </c>
      <c r="H3154" t="s">
        <v>7164</v>
      </c>
      <c r="I3154" t="s">
        <v>7164</v>
      </c>
      <c r="J3154" t="s">
        <v>8478</v>
      </c>
      <c r="K3154" t="s">
        <v>30</v>
      </c>
      <c r="L3154">
        <v>5000000</v>
      </c>
      <c r="M3154">
        <v>5881367</v>
      </c>
      <c r="N3154" t="s">
        <v>8856</v>
      </c>
      <c r="O3154">
        <v>105</v>
      </c>
      <c r="P3154" t="str">
        <f>IF(Table1[[#This Row],[score]]&gt;=8.5,"High",IF(Table1[[#This Row],[score]]&gt;=7,"Medium","Low"))</f>
        <v>Low</v>
      </c>
      <c r="Q3154" s="5">
        <f>Table1[[#This Row],[gross]]-Table1[[#This Row],[budget]]</f>
        <v>881367</v>
      </c>
      <c r="R3154" s="5" t="str">
        <f>IF(Table1[[#This Row],[Profit]]&gt;0,"Profit","Loss")</f>
        <v>Profit</v>
      </c>
      <c r="S3154" s="6" t="str">
        <f>FLOOR(Table1[[#This Row],[year]]-1900,10)+1900 &amp; "-" &amp; FLOOR(Table1[[#This Row],[year]]-1890,10)+1900</f>
        <v>1990-2000</v>
      </c>
      <c r="T3154" s="14" t="s">
        <v>21835</v>
      </c>
      <c r="AB3154" s="14"/>
    </row>
    <row r="3155" spans="1:28" hidden="1" x14ac:dyDescent="0.3">
      <c r="A3155" t="s">
        <v>9770</v>
      </c>
      <c r="B3155" t="s">
        <v>16</v>
      </c>
      <c r="C3155" t="s">
        <v>17</v>
      </c>
      <c r="D3155">
        <v>1997</v>
      </c>
      <c r="E3155" t="s">
        <v>9771</v>
      </c>
      <c r="F3155">
        <v>6.7</v>
      </c>
      <c r="G3155">
        <v>23000</v>
      </c>
      <c r="H3155" t="s">
        <v>2013</v>
      </c>
      <c r="I3155" t="s">
        <v>9772</v>
      </c>
      <c r="J3155" t="s">
        <v>9321</v>
      </c>
      <c r="K3155" t="s">
        <v>30</v>
      </c>
      <c r="L3155">
        <v>20000000</v>
      </c>
      <c r="M3155">
        <v>5727130</v>
      </c>
      <c r="N3155" t="s">
        <v>7509</v>
      </c>
      <c r="O3155">
        <v>119</v>
      </c>
      <c r="P3155" t="str">
        <f>IF(Table1[[#This Row],[score]]&gt;=8.5,"High",IF(Table1[[#This Row],[score]]&gt;=7,"Medium","Low"))</f>
        <v>Low</v>
      </c>
      <c r="Q3155" s="5">
        <f>Table1[[#This Row],[gross]]-Table1[[#This Row],[budget]]</f>
        <v>-14272870</v>
      </c>
      <c r="R3155" s="5" t="str">
        <f>IF(Table1[[#This Row],[Profit]]&gt;0,"Profit","Loss")</f>
        <v>Loss</v>
      </c>
      <c r="S3155" s="6" t="str">
        <f>FLOOR(Table1[[#This Row],[year]]-1900,10)+1900 &amp; "-" &amp; FLOOR(Table1[[#This Row],[year]]-1890,10)+1900</f>
        <v>1990-2000</v>
      </c>
      <c r="T3155" s="14" t="s">
        <v>21835</v>
      </c>
      <c r="AB3155" s="14"/>
    </row>
    <row r="3156" spans="1:28" hidden="1" x14ac:dyDescent="0.3">
      <c r="A3156" t="s">
        <v>9702</v>
      </c>
      <c r="B3156" t="s">
        <v>1974</v>
      </c>
      <c r="C3156" t="s">
        <v>63</v>
      </c>
      <c r="D3156">
        <v>1997</v>
      </c>
      <c r="E3156" t="s">
        <v>9703</v>
      </c>
      <c r="F3156">
        <v>7</v>
      </c>
      <c r="G3156">
        <v>27000</v>
      </c>
      <c r="H3156" t="s">
        <v>65</v>
      </c>
      <c r="I3156" t="s">
        <v>989</v>
      </c>
      <c r="J3156" t="s">
        <v>9704</v>
      </c>
      <c r="K3156" t="s">
        <v>30</v>
      </c>
      <c r="L3156">
        <v>28000000</v>
      </c>
      <c r="M3156">
        <v>5684789</v>
      </c>
      <c r="N3156" t="s">
        <v>9705</v>
      </c>
      <c r="O3156">
        <v>134</v>
      </c>
      <c r="P3156" t="str">
        <f>IF(Table1[[#This Row],[score]]&gt;=8.5,"High",IF(Table1[[#This Row],[score]]&gt;=7,"Medium","Low"))</f>
        <v>Medium</v>
      </c>
      <c r="Q3156" s="5">
        <f>Table1[[#This Row],[gross]]-Table1[[#This Row],[budget]]</f>
        <v>-22315211</v>
      </c>
      <c r="R3156" s="5" t="str">
        <f>IF(Table1[[#This Row],[Profit]]&gt;0,"Profit","Loss")</f>
        <v>Loss</v>
      </c>
      <c r="S3156" s="6" t="str">
        <f>FLOOR(Table1[[#This Row],[year]]-1900,10)+1900 &amp; "-" &amp; FLOOR(Table1[[#This Row],[year]]-1890,10)+1900</f>
        <v>1990-2000</v>
      </c>
      <c r="T3156" s="14" t="s">
        <v>21835</v>
      </c>
      <c r="AB3156" s="14"/>
    </row>
    <row r="3157" spans="1:28" hidden="1" x14ac:dyDescent="0.3">
      <c r="A3157" t="s">
        <v>9815</v>
      </c>
      <c r="B3157" t="s">
        <v>16</v>
      </c>
      <c r="C3157" t="s">
        <v>41</v>
      </c>
      <c r="D3157">
        <v>1997</v>
      </c>
      <c r="E3157" t="s">
        <v>9816</v>
      </c>
      <c r="F3157">
        <v>6.9</v>
      </c>
      <c r="G3157">
        <v>15000</v>
      </c>
      <c r="H3157" t="s">
        <v>9817</v>
      </c>
      <c r="I3157" t="s">
        <v>9817</v>
      </c>
      <c r="J3157" t="s">
        <v>9818</v>
      </c>
      <c r="K3157" t="s">
        <v>30</v>
      </c>
      <c r="L3157">
        <f>20500000</f>
        <v>20500000</v>
      </c>
      <c r="M3157">
        <v>5571205</v>
      </c>
      <c r="N3157" t="s">
        <v>9819</v>
      </c>
      <c r="O3157">
        <v>91</v>
      </c>
      <c r="P3157" t="str">
        <f>IF(Table1[[#This Row],[score]]&gt;=8.5,"High",IF(Table1[[#This Row],[score]]&gt;=7,"Medium","Low"))</f>
        <v>Low</v>
      </c>
      <c r="Q3157" s="5">
        <f>Table1[[#This Row],[gross]]-Table1[[#This Row],[budget]]</f>
        <v>-14928795</v>
      </c>
      <c r="R3157" s="5" t="str">
        <f>IF(Table1[[#This Row],[Profit]]&gt;0,"Profit","Loss")</f>
        <v>Loss</v>
      </c>
      <c r="S3157" s="6" t="str">
        <f>FLOOR(Table1[[#This Row],[year]]-1900,10)+1900 &amp; "-" &amp; FLOOR(Table1[[#This Row],[year]]-1890,10)+1900</f>
        <v>1990-2000</v>
      </c>
      <c r="T3157" s="14" t="s">
        <v>21835</v>
      </c>
      <c r="AB3157" s="14"/>
    </row>
    <row r="3158" spans="1:28" hidden="1" x14ac:dyDescent="0.3">
      <c r="A3158" t="s">
        <v>9955</v>
      </c>
      <c r="B3158" t="s">
        <v>33</v>
      </c>
      <c r="C3158" t="s">
        <v>34</v>
      </c>
      <c r="D3158">
        <v>1997</v>
      </c>
      <c r="E3158" t="s">
        <v>9566</v>
      </c>
      <c r="F3158">
        <v>4.5999999999999996</v>
      </c>
      <c r="G3158">
        <v>6500</v>
      </c>
      <c r="H3158" t="s">
        <v>8434</v>
      </c>
      <c r="I3158" t="s">
        <v>9956</v>
      </c>
      <c r="J3158" t="s">
        <v>9264</v>
      </c>
      <c r="K3158" t="s">
        <v>30</v>
      </c>
      <c r="L3158">
        <v>31190000</v>
      </c>
      <c r="M3158">
        <v>4529843</v>
      </c>
      <c r="N3158" t="s">
        <v>9957</v>
      </c>
      <c r="O3158">
        <v>108</v>
      </c>
      <c r="P3158" t="str">
        <f>IF(Table1[[#This Row],[score]]&gt;=8.5,"High",IF(Table1[[#This Row],[score]]&gt;=7,"Medium","Low"))</f>
        <v>Low</v>
      </c>
      <c r="Q3158" s="5">
        <f>Table1[[#This Row],[gross]]-Table1[[#This Row],[budget]]</f>
        <v>-26660157</v>
      </c>
      <c r="R3158" s="5" t="str">
        <f>IF(Table1[[#This Row],[Profit]]&gt;0,"Profit","Loss")</f>
        <v>Loss</v>
      </c>
      <c r="S3158" s="6" t="str">
        <f>FLOOR(Table1[[#This Row],[year]]-1900,10)+1900 &amp; "-" &amp; FLOOR(Table1[[#This Row],[year]]-1890,10)+1900</f>
        <v>1990-2000</v>
      </c>
      <c r="T3158" s="14" t="s">
        <v>21835</v>
      </c>
      <c r="AB3158" s="14"/>
    </row>
    <row r="3159" spans="1:28" hidden="1" x14ac:dyDescent="0.3">
      <c r="A3159" t="s">
        <v>9779</v>
      </c>
      <c r="B3159" t="s">
        <v>16</v>
      </c>
      <c r="C3159" t="s">
        <v>41</v>
      </c>
      <c r="D3159">
        <v>1997</v>
      </c>
      <c r="E3159" t="s">
        <v>9487</v>
      </c>
      <c r="F3159">
        <v>6.4</v>
      </c>
      <c r="G3159">
        <v>35000</v>
      </c>
      <c r="H3159" t="s">
        <v>8004</v>
      </c>
      <c r="I3159" t="s">
        <v>8005</v>
      </c>
      <c r="J3159" t="s">
        <v>8768</v>
      </c>
      <c r="K3159" t="s">
        <v>22</v>
      </c>
      <c r="L3159">
        <v>12000000</v>
      </c>
      <c r="M3159">
        <v>4366722</v>
      </c>
      <c r="N3159" t="s">
        <v>1965</v>
      </c>
      <c r="O3159">
        <v>103</v>
      </c>
      <c r="P3159" t="str">
        <f>IF(Table1[[#This Row],[score]]&gt;=8.5,"High",IF(Table1[[#This Row],[score]]&gt;=7,"Medium","Low"))</f>
        <v>Low</v>
      </c>
      <c r="Q3159" s="5">
        <f>Table1[[#This Row],[gross]]-Table1[[#This Row],[budget]]</f>
        <v>-7633278</v>
      </c>
      <c r="R3159" s="5" t="str">
        <f>IF(Table1[[#This Row],[Profit]]&gt;0,"Profit","Loss")</f>
        <v>Loss</v>
      </c>
      <c r="S3159" s="6" t="str">
        <f>FLOOR(Table1[[#This Row],[year]]-1900,10)+1900 &amp; "-" &amp; FLOOR(Table1[[#This Row],[year]]-1890,10)+1900</f>
        <v>1990-2000</v>
      </c>
      <c r="T3159" s="14" t="s">
        <v>21835</v>
      </c>
      <c r="AB3159" s="14"/>
    </row>
    <row r="3160" spans="1:28" hidden="1" x14ac:dyDescent="0.3">
      <c r="A3160" t="s">
        <v>9933</v>
      </c>
      <c r="B3160" t="s">
        <v>16</v>
      </c>
      <c r="C3160" t="s">
        <v>104</v>
      </c>
      <c r="D3160">
        <v>1997</v>
      </c>
      <c r="E3160" t="s">
        <v>9446</v>
      </c>
      <c r="F3160">
        <v>5.6</v>
      </c>
      <c r="G3160">
        <v>7300</v>
      </c>
      <c r="H3160" t="s">
        <v>9934</v>
      </c>
      <c r="I3160" t="s">
        <v>9935</v>
      </c>
      <c r="J3160" t="s">
        <v>9936</v>
      </c>
      <c r="K3160" t="s">
        <v>30</v>
      </c>
      <c r="L3160">
        <v>12000000</v>
      </c>
      <c r="M3160">
        <v>4166918</v>
      </c>
      <c r="N3160" t="s">
        <v>6267</v>
      </c>
      <c r="O3160">
        <v>94</v>
      </c>
      <c r="P3160" t="str">
        <f>IF(Table1[[#This Row],[score]]&gt;=8.5,"High",IF(Table1[[#This Row],[score]]&gt;=7,"Medium","Low"))</f>
        <v>Low</v>
      </c>
      <c r="Q3160" s="5">
        <f>Table1[[#This Row],[gross]]-Table1[[#This Row],[budget]]</f>
        <v>-7833082</v>
      </c>
      <c r="R3160" s="5" t="str">
        <f>IF(Table1[[#This Row],[Profit]]&gt;0,"Profit","Loss")</f>
        <v>Loss</v>
      </c>
      <c r="S3160" s="6" t="str">
        <f>FLOOR(Table1[[#This Row],[year]]-1900,10)+1900 &amp; "-" &amp; FLOOR(Table1[[#This Row],[year]]-1890,10)+1900</f>
        <v>1990-2000</v>
      </c>
      <c r="T3160" s="14" t="s">
        <v>21835</v>
      </c>
      <c r="AB3160" s="14"/>
    </row>
    <row r="3161" spans="1:28" hidden="1" x14ac:dyDescent="0.3">
      <c r="A3161" t="s">
        <v>9538</v>
      </c>
      <c r="B3161" t="s">
        <v>16</v>
      </c>
      <c r="C3161" t="s">
        <v>4834</v>
      </c>
      <c r="D3161">
        <v>1997</v>
      </c>
      <c r="E3161" t="s">
        <v>9539</v>
      </c>
      <c r="F3161">
        <v>7.6</v>
      </c>
      <c r="G3161">
        <v>134000</v>
      </c>
      <c r="H3161" t="s">
        <v>1976</v>
      </c>
      <c r="I3161" t="s">
        <v>1976</v>
      </c>
      <c r="J3161" t="s">
        <v>4693</v>
      </c>
      <c r="K3161" t="s">
        <v>448</v>
      </c>
      <c r="L3161">
        <v>15000000</v>
      </c>
      <c r="M3161">
        <v>3703548</v>
      </c>
      <c r="N3161" t="s">
        <v>7348</v>
      </c>
      <c r="O3161">
        <v>134</v>
      </c>
      <c r="P3161" t="str">
        <f>IF(Table1[[#This Row],[score]]&gt;=8.5,"High",IF(Table1[[#This Row],[score]]&gt;=7,"Medium","Low"))</f>
        <v>Medium</v>
      </c>
      <c r="Q3161" s="5">
        <f>Table1[[#This Row],[gross]]-Table1[[#This Row],[budget]]</f>
        <v>-11296452</v>
      </c>
      <c r="R3161" s="5" t="str">
        <f>IF(Table1[[#This Row],[Profit]]&gt;0,"Profit","Loss")</f>
        <v>Loss</v>
      </c>
      <c r="S3161" s="6" t="str">
        <f>FLOOR(Table1[[#This Row],[year]]-1900,10)+1900 &amp; "-" &amp; FLOOR(Table1[[#This Row],[year]]-1890,10)+1900</f>
        <v>1990-2000</v>
      </c>
      <c r="T3161" s="14" t="s">
        <v>21842</v>
      </c>
      <c r="AB3161" s="14"/>
    </row>
    <row r="3162" spans="1:28" hidden="1" x14ac:dyDescent="0.3">
      <c r="A3162" t="s">
        <v>9911</v>
      </c>
      <c r="B3162" t="s">
        <v>16</v>
      </c>
      <c r="C3162" t="s">
        <v>25</v>
      </c>
      <c r="D3162">
        <v>1997</v>
      </c>
      <c r="E3162" t="s">
        <v>9566</v>
      </c>
      <c r="F3162">
        <v>5.4</v>
      </c>
      <c r="G3162">
        <v>9900</v>
      </c>
      <c r="H3162" t="s">
        <v>5033</v>
      </c>
      <c r="I3162" t="s">
        <v>5033</v>
      </c>
      <c r="J3162" t="s">
        <v>6576</v>
      </c>
      <c r="K3162" t="s">
        <v>30</v>
      </c>
      <c r="L3162">
        <v>3000000</v>
      </c>
      <c r="M3162">
        <v>3602884</v>
      </c>
      <c r="N3162" t="s">
        <v>50</v>
      </c>
      <c r="O3162">
        <v>95</v>
      </c>
      <c r="P3162" t="str">
        <f>IF(Table1[[#This Row],[score]]&gt;=8.5,"High",IF(Table1[[#This Row],[score]]&gt;=7,"Medium","Low"))</f>
        <v>Low</v>
      </c>
      <c r="Q3162" s="5">
        <f>Table1[[#This Row],[gross]]-Table1[[#This Row],[budget]]</f>
        <v>602884</v>
      </c>
      <c r="R3162" s="5" t="str">
        <f>IF(Table1[[#This Row],[Profit]]&gt;0,"Profit","Loss")</f>
        <v>Profit</v>
      </c>
      <c r="S3162" s="6" t="str">
        <f>FLOOR(Table1[[#This Row],[year]]-1900,10)+1900 &amp; "-" &amp; FLOOR(Table1[[#This Row],[year]]-1890,10)+1900</f>
        <v>1990-2000</v>
      </c>
      <c r="T3162" s="14" t="s">
        <v>21835</v>
      </c>
      <c r="AB3162" s="14"/>
    </row>
    <row r="3163" spans="1:28" hidden="1" x14ac:dyDescent="0.3">
      <c r="A3163" t="s">
        <v>9804</v>
      </c>
      <c r="B3163" t="s">
        <v>1974</v>
      </c>
      <c r="C3163" t="s">
        <v>41</v>
      </c>
      <c r="D3163">
        <v>1997</v>
      </c>
      <c r="E3163" t="s">
        <v>9478</v>
      </c>
      <c r="F3163">
        <v>5</v>
      </c>
      <c r="G3163">
        <v>8100</v>
      </c>
      <c r="H3163" t="s">
        <v>9805</v>
      </c>
      <c r="I3163" t="s">
        <v>9806</v>
      </c>
      <c r="J3163" t="s">
        <v>9807</v>
      </c>
      <c r="K3163" t="s">
        <v>30</v>
      </c>
      <c r="L3163">
        <v>8000000</v>
      </c>
      <c r="M3163">
        <v>3600616</v>
      </c>
      <c r="N3163" t="s">
        <v>9808</v>
      </c>
      <c r="O3163">
        <v>84</v>
      </c>
      <c r="P3163" t="str">
        <f>IF(Table1[[#This Row],[score]]&gt;=8.5,"High",IF(Table1[[#This Row],[score]]&gt;=7,"Medium","Low"))</f>
        <v>Low</v>
      </c>
      <c r="Q3163" s="5">
        <f>Table1[[#This Row],[gross]]-Table1[[#This Row],[budget]]</f>
        <v>-4399384</v>
      </c>
      <c r="R3163" s="5" t="str">
        <f>IF(Table1[[#This Row],[Profit]]&gt;0,"Profit","Loss")</f>
        <v>Loss</v>
      </c>
      <c r="S3163" s="6" t="str">
        <f>FLOOR(Table1[[#This Row],[year]]-1900,10)+1900 &amp; "-" &amp; FLOOR(Table1[[#This Row],[year]]-1890,10)+1900</f>
        <v>1990-2000</v>
      </c>
      <c r="T3163" s="14" t="s">
        <v>21835</v>
      </c>
      <c r="AB3163" s="14"/>
    </row>
    <row r="3164" spans="1:28" hidden="1" x14ac:dyDescent="0.3">
      <c r="A3164" t="s">
        <v>9845</v>
      </c>
      <c r="B3164" t="s">
        <v>337</v>
      </c>
      <c r="C3164" t="s">
        <v>390</v>
      </c>
      <c r="D3164">
        <v>1997</v>
      </c>
      <c r="E3164" t="s">
        <v>9590</v>
      </c>
      <c r="F3164">
        <v>6.9</v>
      </c>
      <c r="G3164">
        <v>7200</v>
      </c>
      <c r="H3164" t="s">
        <v>9846</v>
      </c>
      <c r="I3164" t="s">
        <v>9846</v>
      </c>
      <c r="J3164" t="s">
        <v>6383</v>
      </c>
      <c r="K3164" t="s">
        <v>30</v>
      </c>
      <c r="L3164">
        <v>32000000</v>
      </c>
      <c r="M3164">
        <v>3566637</v>
      </c>
      <c r="N3164" t="s">
        <v>9847</v>
      </c>
      <c r="O3164">
        <v>75</v>
      </c>
      <c r="P3164" t="str">
        <f>IF(Table1[[#This Row],[score]]&gt;=8.5,"High",IF(Table1[[#This Row],[score]]&gt;=7,"Medium","Low"))</f>
        <v>Low</v>
      </c>
      <c r="Q3164" s="5">
        <f>Table1[[#This Row],[gross]]-Table1[[#This Row],[budget]]</f>
        <v>-28433363</v>
      </c>
      <c r="R3164" s="5" t="str">
        <f>IF(Table1[[#This Row],[Profit]]&gt;0,"Profit","Loss")</f>
        <v>Loss</v>
      </c>
      <c r="S3164" s="6" t="str">
        <f>FLOOR(Table1[[#This Row],[year]]-1900,10)+1900 &amp; "-" &amp; FLOOR(Table1[[#This Row],[year]]-1890,10)+1900</f>
        <v>1990-2000</v>
      </c>
      <c r="T3164" s="14" t="s">
        <v>21835</v>
      </c>
      <c r="AB3164" s="14"/>
    </row>
    <row r="3165" spans="1:28" hidden="1" x14ac:dyDescent="0.3">
      <c r="A3165" t="s">
        <v>9866</v>
      </c>
      <c r="B3165" t="s">
        <v>33</v>
      </c>
      <c r="C3165" t="s">
        <v>25</v>
      </c>
      <c r="D3165">
        <v>1997</v>
      </c>
      <c r="E3165" t="s">
        <v>9574</v>
      </c>
      <c r="F3165">
        <v>4.8</v>
      </c>
      <c r="G3165">
        <v>9500</v>
      </c>
      <c r="H3165" t="s">
        <v>9867</v>
      </c>
      <c r="I3165" t="s">
        <v>7394</v>
      </c>
      <c r="J3165" t="s">
        <v>7395</v>
      </c>
      <c r="K3165" t="s">
        <v>30</v>
      </c>
      <c r="L3165">
        <f>20500000</f>
        <v>20500000</v>
      </c>
      <c r="M3165">
        <v>3446539</v>
      </c>
      <c r="N3165" t="s">
        <v>7396</v>
      </c>
      <c r="O3165">
        <v>86</v>
      </c>
      <c r="P3165" t="str">
        <f>IF(Table1[[#This Row],[score]]&gt;=8.5,"High",IF(Table1[[#This Row],[score]]&gt;=7,"Medium","Low"))</f>
        <v>Low</v>
      </c>
      <c r="Q3165" s="5">
        <f>Table1[[#This Row],[gross]]-Table1[[#This Row],[budget]]</f>
        <v>-17053461</v>
      </c>
      <c r="R3165" s="5" t="str">
        <f>IF(Table1[[#This Row],[Profit]]&gt;0,"Profit","Loss")</f>
        <v>Loss</v>
      </c>
      <c r="S3165" s="6" t="str">
        <f>FLOOR(Table1[[#This Row],[year]]-1900,10)+1900 &amp; "-" &amp; FLOOR(Table1[[#This Row],[year]]-1890,10)+1900</f>
        <v>1990-2000</v>
      </c>
      <c r="T3165" s="14" t="s">
        <v>21835</v>
      </c>
      <c r="AB3165" s="14"/>
    </row>
    <row r="3166" spans="1:28" hidden="1" x14ac:dyDescent="0.3">
      <c r="A3166" t="s">
        <v>9968</v>
      </c>
      <c r="B3166" t="s">
        <v>16</v>
      </c>
      <c r="C3166" t="s">
        <v>41</v>
      </c>
      <c r="D3166">
        <v>1997</v>
      </c>
      <c r="E3166" t="s">
        <v>9570</v>
      </c>
      <c r="F3166">
        <v>6.5</v>
      </c>
      <c r="G3166">
        <v>5400</v>
      </c>
      <c r="H3166" t="s">
        <v>6621</v>
      </c>
      <c r="I3166" t="s">
        <v>9969</v>
      </c>
      <c r="J3166" t="s">
        <v>9970</v>
      </c>
      <c r="K3166" t="s">
        <v>3125</v>
      </c>
      <c r="L3166">
        <f>20500000</f>
        <v>20500000</v>
      </c>
      <c r="M3166">
        <v>3392080</v>
      </c>
      <c r="N3166" t="s">
        <v>9971</v>
      </c>
      <c r="O3166">
        <v>97</v>
      </c>
      <c r="P3166" t="str">
        <f>IF(Table1[[#This Row],[score]]&gt;=8.5,"High",IF(Table1[[#This Row],[score]]&gt;=7,"Medium","Low"))</f>
        <v>Low</v>
      </c>
      <c r="Q3166" s="5">
        <f>Table1[[#This Row],[gross]]-Table1[[#This Row],[budget]]</f>
        <v>-17107920</v>
      </c>
      <c r="R3166" s="5" t="str">
        <f>IF(Table1[[#This Row],[Profit]]&gt;0,"Profit","Loss")</f>
        <v>Loss</v>
      </c>
      <c r="S3166" s="6" t="str">
        <f>FLOOR(Table1[[#This Row],[year]]-1900,10)+1900 &amp; "-" &amp; FLOOR(Table1[[#This Row],[year]]-1890,10)+1900</f>
        <v>1990-2000</v>
      </c>
      <c r="T3166" s="14" t="s">
        <v>21835</v>
      </c>
      <c r="AB3166" s="14"/>
    </row>
    <row r="3167" spans="1:28" hidden="1" x14ac:dyDescent="0.3">
      <c r="A3167" t="s">
        <v>9686</v>
      </c>
      <c r="B3167" t="s">
        <v>16</v>
      </c>
      <c r="C3167" t="s">
        <v>17</v>
      </c>
      <c r="D3167">
        <v>1997</v>
      </c>
      <c r="E3167" t="s">
        <v>9490</v>
      </c>
      <c r="F3167">
        <v>7.5</v>
      </c>
      <c r="G3167">
        <v>33000</v>
      </c>
      <c r="H3167" t="s">
        <v>6545</v>
      </c>
      <c r="I3167" t="s">
        <v>9687</v>
      </c>
      <c r="J3167" t="s">
        <v>9688</v>
      </c>
      <c r="K3167" t="s">
        <v>195</v>
      </c>
      <c r="L3167">
        <f>20500000</f>
        <v>20500000</v>
      </c>
      <c r="M3167">
        <v>3263585</v>
      </c>
      <c r="N3167" t="s">
        <v>3156</v>
      </c>
      <c r="O3167">
        <v>112</v>
      </c>
      <c r="P3167" t="str">
        <f>IF(Table1[[#This Row],[score]]&gt;=8.5,"High",IF(Table1[[#This Row],[score]]&gt;=7,"Medium","Low"))</f>
        <v>Medium</v>
      </c>
      <c r="Q3167" s="5">
        <f>Table1[[#This Row],[gross]]-Table1[[#This Row],[budget]]</f>
        <v>-17236415</v>
      </c>
      <c r="R3167" s="5" t="str">
        <f>IF(Table1[[#This Row],[Profit]]&gt;0,"Profit","Loss")</f>
        <v>Loss</v>
      </c>
      <c r="S3167" s="6" t="str">
        <f>FLOOR(Table1[[#This Row],[year]]-1900,10)+1900 &amp; "-" &amp; FLOOR(Table1[[#This Row],[year]]-1890,10)+1900</f>
        <v>1990-2000</v>
      </c>
      <c r="T3167" s="14" t="s">
        <v>21835</v>
      </c>
      <c r="AB3167" s="14"/>
    </row>
    <row r="3168" spans="1:28" hidden="1" x14ac:dyDescent="0.3">
      <c r="A3168" t="s">
        <v>9937</v>
      </c>
      <c r="B3168" t="s">
        <v>16</v>
      </c>
      <c r="C3168" t="s">
        <v>41</v>
      </c>
      <c r="D3168">
        <v>1997</v>
      </c>
      <c r="E3168" t="s">
        <v>9545</v>
      </c>
      <c r="F3168">
        <v>7.2</v>
      </c>
      <c r="G3168">
        <v>13000</v>
      </c>
      <c r="H3168" t="s">
        <v>9938</v>
      </c>
      <c r="I3168" t="s">
        <v>9938</v>
      </c>
      <c r="J3168" t="s">
        <v>9939</v>
      </c>
      <c r="K3168" t="s">
        <v>195</v>
      </c>
      <c r="L3168">
        <v>25000</v>
      </c>
      <c r="M3168">
        <v>2804473</v>
      </c>
      <c r="N3168" t="s">
        <v>9940</v>
      </c>
      <c r="O3168">
        <v>97</v>
      </c>
      <c r="P3168" t="str">
        <f>IF(Table1[[#This Row],[score]]&gt;=8.5,"High",IF(Table1[[#This Row],[score]]&gt;=7,"Medium","Low"))</f>
        <v>Medium</v>
      </c>
      <c r="Q3168" s="5">
        <f>Table1[[#This Row],[gross]]-Table1[[#This Row],[budget]]</f>
        <v>2779473</v>
      </c>
      <c r="R3168" s="5" t="str">
        <f>IF(Table1[[#This Row],[Profit]]&gt;0,"Profit","Loss")</f>
        <v>Profit</v>
      </c>
      <c r="S3168" s="6" t="str">
        <f>FLOOR(Table1[[#This Row],[year]]-1900,10)+1900 &amp; "-" &amp; FLOOR(Table1[[#This Row],[year]]-1890,10)+1900</f>
        <v>1990-2000</v>
      </c>
      <c r="T3168" s="14" t="s">
        <v>21835</v>
      </c>
      <c r="AB3168" s="14"/>
    </row>
    <row r="3169" spans="1:28" hidden="1" x14ac:dyDescent="0.3">
      <c r="A3169" t="s">
        <v>9850</v>
      </c>
      <c r="B3169" t="s">
        <v>16</v>
      </c>
      <c r="C3169" t="s">
        <v>17</v>
      </c>
      <c r="D3169">
        <v>1997</v>
      </c>
      <c r="E3169" t="s">
        <v>9851</v>
      </c>
      <c r="F3169">
        <v>5.8</v>
      </c>
      <c r="G3169">
        <v>6600</v>
      </c>
      <c r="H3169" t="s">
        <v>4899</v>
      </c>
      <c r="I3169" t="s">
        <v>4899</v>
      </c>
      <c r="J3169" t="s">
        <v>6277</v>
      </c>
      <c r="K3169" t="s">
        <v>30</v>
      </c>
      <c r="L3169">
        <v>24000000</v>
      </c>
      <c r="M3169">
        <v>2642983</v>
      </c>
      <c r="N3169" t="s">
        <v>2001</v>
      </c>
      <c r="O3169">
        <v>102</v>
      </c>
      <c r="P3169" t="str">
        <f>IF(Table1[[#This Row],[score]]&gt;=8.5,"High",IF(Table1[[#This Row],[score]]&gt;=7,"Medium","Low"))</f>
        <v>Low</v>
      </c>
      <c r="Q3169" s="5">
        <f>Table1[[#This Row],[gross]]-Table1[[#This Row],[budget]]</f>
        <v>-21357017</v>
      </c>
      <c r="R3169" s="5" t="str">
        <f>IF(Table1[[#This Row],[Profit]]&gt;0,"Profit","Loss")</f>
        <v>Loss</v>
      </c>
      <c r="S3169" s="6" t="str">
        <f>FLOOR(Table1[[#This Row],[year]]-1900,10)+1900 &amp; "-" &amp; FLOOR(Table1[[#This Row],[year]]-1890,10)+1900</f>
        <v>1990-2000</v>
      </c>
      <c r="T3169" s="14" t="s">
        <v>21842</v>
      </c>
      <c r="AB3169" s="14"/>
    </row>
    <row r="3170" spans="1:28" hidden="1" x14ac:dyDescent="0.3">
      <c r="A3170" t="s">
        <v>9961</v>
      </c>
      <c r="B3170" t="s">
        <v>16</v>
      </c>
      <c r="C3170" t="s">
        <v>104</v>
      </c>
      <c r="D3170">
        <v>1997</v>
      </c>
      <c r="E3170" t="s">
        <v>9012</v>
      </c>
      <c r="F3170">
        <v>6.4</v>
      </c>
      <c r="G3170">
        <v>14000</v>
      </c>
      <c r="H3170" t="s">
        <v>4115</v>
      </c>
      <c r="I3170" t="s">
        <v>9962</v>
      </c>
      <c r="J3170" t="s">
        <v>9963</v>
      </c>
      <c r="K3170" t="s">
        <v>3770</v>
      </c>
      <c r="L3170">
        <v>35000000</v>
      </c>
      <c r="M3170">
        <v>2372903</v>
      </c>
      <c r="N3170" t="s">
        <v>2018</v>
      </c>
      <c r="O3170">
        <v>121</v>
      </c>
      <c r="P3170" t="str">
        <f>IF(Table1[[#This Row],[score]]&gt;=8.5,"High",IF(Table1[[#This Row],[score]]&gt;=7,"Medium","Low"))</f>
        <v>Low</v>
      </c>
      <c r="Q3170" s="5">
        <f>Table1[[#This Row],[gross]]-Table1[[#This Row],[budget]]</f>
        <v>-32627097</v>
      </c>
      <c r="R3170" s="5" t="str">
        <f>IF(Table1[[#This Row],[Profit]]&gt;0,"Profit","Loss")</f>
        <v>Loss</v>
      </c>
      <c r="S3170" s="6" t="str">
        <f>FLOOR(Table1[[#This Row],[year]]-1900,10)+1900 &amp; "-" &amp; FLOOR(Table1[[#This Row],[year]]-1890,10)+1900</f>
        <v>1990-2000</v>
      </c>
      <c r="T3170" s="14" t="s">
        <v>21835</v>
      </c>
      <c r="AB3170" s="14"/>
    </row>
    <row r="3171" spans="1:28" hidden="1" x14ac:dyDescent="0.3">
      <c r="A3171" t="s">
        <v>9561</v>
      </c>
      <c r="B3171" t="s">
        <v>16</v>
      </c>
      <c r="C3171" t="s">
        <v>63</v>
      </c>
      <c r="D3171">
        <v>1997</v>
      </c>
      <c r="E3171" t="s">
        <v>9562</v>
      </c>
      <c r="F3171">
        <v>6.9</v>
      </c>
      <c r="G3171">
        <v>15000</v>
      </c>
      <c r="H3171" t="s">
        <v>3177</v>
      </c>
      <c r="I3171" t="s">
        <v>6035</v>
      </c>
      <c r="J3171" t="s">
        <v>9563</v>
      </c>
      <c r="K3171" t="s">
        <v>22</v>
      </c>
      <c r="L3171">
        <v>10000000</v>
      </c>
      <c r="M3171">
        <v>2158775</v>
      </c>
      <c r="N3171" t="s">
        <v>9564</v>
      </c>
      <c r="O3171">
        <v>118</v>
      </c>
      <c r="P3171" t="str">
        <f>IF(Table1[[#This Row],[score]]&gt;=8.5,"High",IF(Table1[[#This Row],[score]]&gt;=7,"Medium","Low"))</f>
        <v>Low</v>
      </c>
      <c r="Q3171" s="5">
        <f>Table1[[#This Row],[gross]]-Table1[[#This Row],[budget]]</f>
        <v>-7841225</v>
      </c>
      <c r="R3171" s="5" t="str">
        <f>IF(Table1[[#This Row],[Profit]]&gt;0,"Profit","Loss")</f>
        <v>Loss</v>
      </c>
      <c r="S3171" s="6" t="str">
        <f>FLOOR(Table1[[#This Row],[year]]-1900,10)+1900 &amp; "-" &amp; FLOOR(Table1[[#This Row],[year]]-1890,10)+1900</f>
        <v>1990-2000</v>
      </c>
      <c r="T3171" s="14" t="s">
        <v>21835</v>
      </c>
      <c r="AB3171" s="14"/>
    </row>
    <row r="3172" spans="1:28" hidden="1" x14ac:dyDescent="0.3">
      <c r="A3172" t="s">
        <v>9864</v>
      </c>
      <c r="B3172" t="s">
        <v>16</v>
      </c>
      <c r="C3172" t="s">
        <v>41</v>
      </c>
      <c r="D3172">
        <v>1997</v>
      </c>
      <c r="E3172" t="s">
        <v>9865</v>
      </c>
      <c r="F3172">
        <v>5.5</v>
      </c>
      <c r="G3172">
        <v>6900</v>
      </c>
      <c r="H3172" t="s">
        <v>1893</v>
      </c>
      <c r="I3172" t="s">
        <v>1893</v>
      </c>
      <c r="J3172" t="s">
        <v>4862</v>
      </c>
      <c r="K3172" t="s">
        <v>30</v>
      </c>
      <c r="L3172">
        <v>1000000</v>
      </c>
      <c r="M3172">
        <v>2057193</v>
      </c>
      <c r="N3172" t="s">
        <v>9351</v>
      </c>
      <c r="O3172">
        <v>84</v>
      </c>
      <c r="P3172" t="str">
        <f>IF(Table1[[#This Row],[score]]&gt;=8.5,"High",IF(Table1[[#This Row],[score]]&gt;=7,"Medium","Low"))</f>
        <v>Low</v>
      </c>
      <c r="Q3172" s="5">
        <f>Table1[[#This Row],[gross]]-Table1[[#This Row],[budget]]</f>
        <v>1057193</v>
      </c>
      <c r="R3172" s="5" t="str">
        <f>IF(Table1[[#This Row],[Profit]]&gt;0,"Profit","Loss")</f>
        <v>Profit</v>
      </c>
      <c r="S3172" s="6" t="str">
        <f>FLOOR(Table1[[#This Row],[year]]-1900,10)+1900 &amp; "-" &amp; FLOOR(Table1[[#This Row],[year]]-1890,10)+1900</f>
        <v>1990-2000</v>
      </c>
      <c r="T3172" s="14" t="s">
        <v>21844</v>
      </c>
      <c r="AB3172" s="14"/>
    </row>
    <row r="3173" spans="1:28" hidden="1" x14ac:dyDescent="0.3">
      <c r="A3173" t="s">
        <v>9852</v>
      </c>
      <c r="B3173" t="s">
        <v>16</v>
      </c>
      <c r="C3173" t="s">
        <v>17</v>
      </c>
      <c r="D3173">
        <v>1997</v>
      </c>
      <c r="E3173" t="s">
        <v>9283</v>
      </c>
      <c r="F3173">
        <v>6.8</v>
      </c>
      <c r="G3173">
        <v>5200</v>
      </c>
      <c r="H3173" t="s">
        <v>245</v>
      </c>
      <c r="I3173" t="s">
        <v>9853</v>
      </c>
      <c r="J3173" t="s">
        <v>2991</v>
      </c>
      <c r="K3173" t="s">
        <v>248</v>
      </c>
      <c r="L3173">
        <v>16000000</v>
      </c>
      <c r="M3173">
        <v>2007100</v>
      </c>
      <c r="N3173" t="s">
        <v>9854</v>
      </c>
      <c r="O3173">
        <v>122</v>
      </c>
      <c r="P3173" t="str">
        <f>IF(Table1[[#This Row],[score]]&gt;=8.5,"High",IF(Table1[[#This Row],[score]]&gt;=7,"Medium","Low"))</f>
        <v>Low</v>
      </c>
      <c r="Q3173" s="5">
        <f>Table1[[#This Row],[gross]]-Table1[[#This Row],[budget]]</f>
        <v>-13992900</v>
      </c>
      <c r="R3173" s="5" t="str">
        <f>IF(Table1[[#This Row],[Profit]]&gt;0,"Profit","Loss")</f>
        <v>Loss</v>
      </c>
      <c r="S3173" s="6" t="str">
        <f>FLOOR(Table1[[#This Row],[year]]-1900,10)+1900 &amp; "-" &amp; FLOOR(Table1[[#This Row],[year]]-1890,10)+1900</f>
        <v>1990-2000</v>
      </c>
      <c r="T3173" s="14" t="s">
        <v>21835</v>
      </c>
      <c r="AB3173" s="14"/>
    </row>
    <row r="3174" spans="1:28" hidden="1" x14ac:dyDescent="0.3">
      <c r="A3174" t="s">
        <v>9918</v>
      </c>
      <c r="B3174" t="s">
        <v>1974</v>
      </c>
      <c r="C3174" t="s">
        <v>34</v>
      </c>
      <c r="D3174">
        <v>1997</v>
      </c>
      <c r="E3174" t="s">
        <v>9579</v>
      </c>
      <c r="F3174">
        <v>5.2</v>
      </c>
      <c r="G3174">
        <v>3400</v>
      </c>
      <c r="H3174" t="s">
        <v>1260</v>
      </c>
      <c r="I3174" t="s">
        <v>4291</v>
      </c>
      <c r="J3174" t="s">
        <v>7913</v>
      </c>
      <c r="K3174" t="s">
        <v>30</v>
      </c>
      <c r="L3174">
        <f>20500000</f>
        <v>20500000</v>
      </c>
      <c r="M3174">
        <v>1935539</v>
      </c>
      <c r="N3174" t="s">
        <v>31</v>
      </c>
      <c r="O3174">
        <v>106</v>
      </c>
      <c r="P3174" t="str">
        <f>IF(Table1[[#This Row],[score]]&gt;=8.5,"High",IF(Table1[[#This Row],[score]]&gt;=7,"Medium","Low"))</f>
        <v>Low</v>
      </c>
      <c r="Q3174" s="5">
        <f>Table1[[#This Row],[gross]]-Table1[[#This Row],[budget]]</f>
        <v>-18564461</v>
      </c>
      <c r="R3174" s="5" t="str">
        <f>IF(Table1[[#This Row],[Profit]]&gt;0,"Profit","Loss")</f>
        <v>Loss</v>
      </c>
      <c r="S3174" s="6" t="str">
        <f>FLOOR(Table1[[#This Row],[year]]-1900,10)+1900 &amp; "-" &amp; FLOOR(Table1[[#This Row],[year]]-1890,10)+1900</f>
        <v>1990-2000</v>
      </c>
      <c r="T3174" s="14" t="s">
        <v>21835</v>
      </c>
      <c r="AB3174" s="14"/>
    </row>
    <row r="3175" spans="1:28" hidden="1" x14ac:dyDescent="0.3">
      <c r="A3175" t="s">
        <v>9958</v>
      </c>
      <c r="B3175" t="s">
        <v>16</v>
      </c>
      <c r="C3175" t="s">
        <v>17</v>
      </c>
      <c r="D3175">
        <v>1997</v>
      </c>
      <c r="E3175" t="s">
        <v>9959</v>
      </c>
      <c r="F3175">
        <v>6.6</v>
      </c>
      <c r="G3175">
        <v>6500</v>
      </c>
      <c r="H3175" t="s">
        <v>2398</v>
      </c>
      <c r="I3175" t="s">
        <v>9960</v>
      </c>
      <c r="J3175" t="s">
        <v>8017</v>
      </c>
      <c r="K3175" t="s">
        <v>30</v>
      </c>
      <c r="L3175">
        <f>20500000</f>
        <v>20500000</v>
      </c>
      <c r="M3175">
        <v>1897404</v>
      </c>
      <c r="N3175" t="s">
        <v>6623</v>
      </c>
      <c r="O3175">
        <v>132</v>
      </c>
      <c r="P3175" t="str">
        <f>IF(Table1[[#This Row],[score]]&gt;=8.5,"High",IF(Table1[[#This Row],[score]]&gt;=7,"Medium","Low"))</f>
        <v>Low</v>
      </c>
      <c r="Q3175" s="5">
        <f>Table1[[#This Row],[gross]]-Table1[[#This Row],[budget]]</f>
        <v>-18602596</v>
      </c>
      <c r="R3175" s="5" t="str">
        <f>IF(Table1[[#This Row],[Profit]]&gt;0,"Profit","Loss")</f>
        <v>Loss</v>
      </c>
      <c r="S3175" s="6" t="str">
        <f>FLOOR(Table1[[#This Row],[year]]-1900,10)+1900 &amp; "-" &amp; FLOOR(Table1[[#This Row],[year]]-1890,10)+1900</f>
        <v>1990-2000</v>
      </c>
      <c r="T3175" s="14" t="s">
        <v>21835</v>
      </c>
      <c r="AB3175" s="14"/>
    </row>
    <row r="3176" spans="1:28" hidden="1" x14ac:dyDescent="0.3">
      <c r="A3176" t="s">
        <v>9711</v>
      </c>
      <c r="B3176" t="s">
        <v>16</v>
      </c>
      <c r="C3176" t="s">
        <v>17</v>
      </c>
      <c r="D3176">
        <v>1997</v>
      </c>
      <c r="E3176" t="s">
        <v>9703</v>
      </c>
      <c r="F3176">
        <v>7.4</v>
      </c>
      <c r="G3176">
        <v>29000</v>
      </c>
      <c r="H3176" t="s">
        <v>3434</v>
      </c>
      <c r="I3176" t="s">
        <v>3434</v>
      </c>
      <c r="J3176" t="s">
        <v>9712</v>
      </c>
      <c r="K3176" t="s">
        <v>1099</v>
      </c>
      <c r="L3176">
        <f>20500000</f>
        <v>20500000</v>
      </c>
      <c r="M3176">
        <v>1785901</v>
      </c>
      <c r="N3176" t="s">
        <v>5148</v>
      </c>
      <c r="O3176">
        <v>103</v>
      </c>
      <c r="P3176" t="str">
        <f>IF(Table1[[#This Row],[score]]&gt;=8.5,"High",IF(Table1[[#This Row],[score]]&gt;=7,"Medium","Low"))</f>
        <v>Medium</v>
      </c>
      <c r="Q3176" s="5">
        <f>Table1[[#This Row],[gross]]-Table1[[#This Row],[budget]]</f>
        <v>-18714099</v>
      </c>
      <c r="R3176" s="5" t="str">
        <f>IF(Table1[[#This Row],[Profit]]&gt;0,"Profit","Loss")</f>
        <v>Loss</v>
      </c>
      <c r="S3176" s="6" t="str">
        <f>FLOOR(Table1[[#This Row],[year]]-1900,10)+1900 &amp; "-" &amp; FLOOR(Table1[[#This Row],[year]]-1890,10)+1900</f>
        <v>1990-2000</v>
      </c>
      <c r="T3176" s="14" t="s">
        <v>21835</v>
      </c>
      <c r="AB3176" s="14"/>
    </row>
    <row r="3177" spans="1:28" hidden="1" x14ac:dyDescent="0.3">
      <c r="A3177" t="s">
        <v>9761</v>
      </c>
      <c r="B3177" t="s">
        <v>16</v>
      </c>
      <c r="C3177" t="s">
        <v>41</v>
      </c>
      <c r="D3177">
        <v>1997</v>
      </c>
      <c r="E3177" t="s">
        <v>9762</v>
      </c>
      <c r="F3177">
        <v>6.9</v>
      </c>
      <c r="G3177">
        <v>27000</v>
      </c>
      <c r="H3177" t="s">
        <v>9763</v>
      </c>
      <c r="I3177" t="s">
        <v>9764</v>
      </c>
      <c r="J3177" t="s">
        <v>1507</v>
      </c>
      <c r="K3177" t="s">
        <v>30</v>
      </c>
      <c r="L3177">
        <v>5000000</v>
      </c>
      <c r="M3177">
        <v>1740156</v>
      </c>
      <c r="N3177" t="s">
        <v>6711</v>
      </c>
      <c r="O3177">
        <v>106</v>
      </c>
      <c r="P3177" t="str">
        <f>IF(Table1[[#This Row],[score]]&gt;=8.5,"High",IF(Table1[[#This Row],[score]]&gt;=7,"Medium","Low"))</f>
        <v>Low</v>
      </c>
      <c r="Q3177" s="5">
        <f>Table1[[#This Row],[gross]]-Table1[[#This Row],[budget]]</f>
        <v>-3259844</v>
      </c>
      <c r="R3177" s="5" t="str">
        <f>IF(Table1[[#This Row],[Profit]]&gt;0,"Profit","Loss")</f>
        <v>Loss</v>
      </c>
      <c r="S3177" s="6" t="str">
        <f>FLOOR(Table1[[#This Row],[year]]-1900,10)+1900 &amp; "-" &amp; FLOOR(Table1[[#This Row],[year]]-1890,10)+1900</f>
        <v>1990-2000</v>
      </c>
      <c r="T3177" s="14" t="s">
        <v>21864</v>
      </c>
      <c r="AB3177" s="14"/>
    </row>
    <row r="3178" spans="1:28" hidden="1" x14ac:dyDescent="0.3">
      <c r="A3178" t="s">
        <v>9697</v>
      </c>
      <c r="B3178" t="s">
        <v>1974</v>
      </c>
      <c r="C3178" t="s">
        <v>34</v>
      </c>
      <c r="D3178">
        <v>1997</v>
      </c>
      <c r="E3178" t="s">
        <v>7217</v>
      </c>
      <c r="F3178">
        <v>2.9</v>
      </c>
      <c r="G3178">
        <v>12000</v>
      </c>
      <c r="H3178" t="s">
        <v>4689</v>
      </c>
      <c r="I3178" t="s">
        <v>9698</v>
      </c>
      <c r="J3178" t="s">
        <v>9112</v>
      </c>
      <c r="K3178" t="s">
        <v>30</v>
      </c>
      <c r="L3178">
        <v>16000000</v>
      </c>
      <c r="M3178">
        <v>1710972</v>
      </c>
      <c r="N3178" t="s">
        <v>9699</v>
      </c>
      <c r="O3178">
        <v>97</v>
      </c>
      <c r="P3178" t="str">
        <f>IF(Table1[[#This Row],[score]]&gt;=8.5,"High",IF(Table1[[#This Row],[score]]&gt;=7,"Medium","Low"))</f>
        <v>Low</v>
      </c>
      <c r="Q3178" s="5">
        <f>Table1[[#This Row],[gross]]-Table1[[#This Row],[budget]]</f>
        <v>-14289028</v>
      </c>
      <c r="R3178" s="5" t="str">
        <f>IF(Table1[[#This Row],[Profit]]&gt;0,"Profit","Loss")</f>
        <v>Loss</v>
      </c>
      <c r="S3178" s="6" t="str">
        <f>FLOOR(Table1[[#This Row],[year]]-1900,10)+1900 &amp; "-" &amp; FLOOR(Table1[[#This Row],[year]]-1890,10)+1900</f>
        <v>1990-2000</v>
      </c>
      <c r="T3178" s="14" t="s">
        <v>21835</v>
      </c>
      <c r="AB3178" s="14"/>
    </row>
    <row r="3179" spans="1:28" hidden="1" x14ac:dyDescent="0.3">
      <c r="A3179" t="s">
        <v>9765</v>
      </c>
      <c r="B3179" t="s">
        <v>16</v>
      </c>
      <c r="C3179" t="s">
        <v>104</v>
      </c>
      <c r="D3179">
        <v>1997</v>
      </c>
      <c r="E3179" t="s">
        <v>8969</v>
      </c>
      <c r="F3179">
        <v>6.1</v>
      </c>
      <c r="G3179">
        <v>5700</v>
      </c>
      <c r="H3179" t="s">
        <v>712</v>
      </c>
      <c r="I3179" t="s">
        <v>9766</v>
      </c>
      <c r="J3179" t="s">
        <v>6710</v>
      </c>
      <c r="K3179" t="s">
        <v>30</v>
      </c>
      <c r="L3179">
        <v>8000000</v>
      </c>
      <c r="M3179">
        <v>1568258</v>
      </c>
      <c r="N3179" t="s">
        <v>6151</v>
      </c>
      <c r="O3179">
        <v>97</v>
      </c>
      <c r="P3179" t="str">
        <f>IF(Table1[[#This Row],[score]]&gt;=8.5,"High",IF(Table1[[#This Row],[score]]&gt;=7,"Medium","Low"))</f>
        <v>Low</v>
      </c>
      <c r="Q3179" s="5">
        <f>Table1[[#This Row],[gross]]-Table1[[#This Row],[budget]]</f>
        <v>-6431742</v>
      </c>
      <c r="R3179" s="5" t="str">
        <f>IF(Table1[[#This Row],[Profit]]&gt;0,"Profit","Loss")</f>
        <v>Loss</v>
      </c>
      <c r="S3179" s="6" t="str">
        <f>FLOOR(Table1[[#This Row],[year]]-1900,10)+1900 &amp; "-" &amp; FLOOR(Table1[[#This Row],[year]]-1890,10)+1900</f>
        <v>1990-2000</v>
      </c>
      <c r="T3179" s="14" t="s">
        <v>21835</v>
      </c>
      <c r="AB3179" s="14"/>
    </row>
    <row r="3180" spans="1:28" hidden="1" x14ac:dyDescent="0.3">
      <c r="A3180" t="s">
        <v>9791</v>
      </c>
      <c r="B3180" t="s">
        <v>16</v>
      </c>
      <c r="C3180" t="s">
        <v>17</v>
      </c>
      <c r="D3180">
        <v>1997</v>
      </c>
      <c r="E3180" t="s">
        <v>9792</v>
      </c>
      <c r="F3180">
        <v>6.2</v>
      </c>
      <c r="G3180">
        <v>19000</v>
      </c>
      <c r="H3180" t="s">
        <v>9793</v>
      </c>
      <c r="I3180" t="s">
        <v>9793</v>
      </c>
      <c r="J3180" t="s">
        <v>8921</v>
      </c>
      <c r="K3180" t="s">
        <v>30</v>
      </c>
      <c r="L3180">
        <f>20500000</f>
        <v>20500000</v>
      </c>
      <c r="M3180">
        <v>1179002</v>
      </c>
      <c r="N3180" t="s">
        <v>8904</v>
      </c>
      <c r="O3180">
        <v>101</v>
      </c>
      <c r="P3180" t="str">
        <f>IF(Table1[[#This Row],[score]]&gt;=8.5,"High",IF(Table1[[#This Row],[score]]&gt;=7,"Medium","Low"))</f>
        <v>Low</v>
      </c>
      <c r="Q3180" s="5">
        <f>Table1[[#This Row],[gross]]-Table1[[#This Row],[budget]]</f>
        <v>-19320998</v>
      </c>
      <c r="R3180" s="5" t="str">
        <f>IF(Table1[[#This Row],[Profit]]&gt;0,"Profit","Loss")</f>
        <v>Loss</v>
      </c>
      <c r="S3180" s="6" t="str">
        <f>FLOOR(Table1[[#This Row],[year]]-1900,10)+1900 &amp; "-" &amp; FLOOR(Table1[[#This Row],[year]]-1890,10)+1900</f>
        <v>1990-2000</v>
      </c>
      <c r="T3180" s="14" t="s">
        <v>21835</v>
      </c>
      <c r="AB3180" s="14"/>
    </row>
    <row r="3181" spans="1:28" hidden="1" x14ac:dyDescent="0.3">
      <c r="A3181" t="s">
        <v>9435</v>
      </c>
      <c r="B3181" t="s">
        <v>16</v>
      </c>
      <c r="C3181" t="s">
        <v>17</v>
      </c>
      <c r="D3181">
        <v>1997</v>
      </c>
      <c r="E3181" t="s">
        <v>9436</v>
      </c>
      <c r="F3181">
        <v>6.9</v>
      </c>
      <c r="G3181">
        <v>54000</v>
      </c>
      <c r="H3181" t="s">
        <v>1490</v>
      </c>
      <c r="I3181" t="s">
        <v>9437</v>
      </c>
      <c r="J3181" t="s">
        <v>4521</v>
      </c>
      <c r="K3181" t="s">
        <v>448</v>
      </c>
      <c r="L3181">
        <v>62000000</v>
      </c>
      <c r="M3181">
        <v>1071255</v>
      </c>
      <c r="N3181" t="s">
        <v>9438</v>
      </c>
      <c r="O3181">
        <v>137</v>
      </c>
      <c r="P3181" t="str">
        <f>IF(Table1[[#This Row],[score]]&gt;=8.5,"High",IF(Table1[[#This Row],[score]]&gt;=7,"Medium","Low"))</f>
        <v>Low</v>
      </c>
      <c r="Q3181" s="5">
        <f>Table1[[#This Row],[gross]]-Table1[[#This Row],[budget]]</f>
        <v>-60928745</v>
      </c>
      <c r="R3181" s="5" t="str">
        <f>IF(Table1[[#This Row],[Profit]]&gt;0,"Profit","Loss")</f>
        <v>Loss</v>
      </c>
      <c r="S3181" s="6" t="str">
        <f>FLOOR(Table1[[#This Row],[year]]-1900,10)+1900 &amp; "-" &amp; FLOOR(Table1[[#This Row],[year]]-1890,10)+1900</f>
        <v>1990-2000</v>
      </c>
      <c r="T3181" s="14" t="s">
        <v>21835</v>
      </c>
      <c r="AB3181" s="14"/>
    </row>
    <row r="3182" spans="1:28" hidden="1" x14ac:dyDescent="0.3">
      <c r="A3182" t="s">
        <v>9650</v>
      </c>
      <c r="B3182" t="s">
        <v>33</v>
      </c>
      <c r="C3182" t="s">
        <v>17</v>
      </c>
      <c r="D3182">
        <v>1997</v>
      </c>
      <c r="E3182" t="s">
        <v>9651</v>
      </c>
      <c r="F3182">
        <v>8.3000000000000007</v>
      </c>
      <c r="G3182">
        <v>68000</v>
      </c>
      <c r="H3182" t="s">
        <v>9652</v>
      </c>
      <c r="I3182" t="s">
        <v>9652</v>
      </c>
      <c r="J3182" t="s">
        <v>9653</v>
      </c>
      <c r="K3182" t="s">
        <v>5812</v>
      </c>
      <c r="L3182" s="5">
        <v>180000</v>
      </c>
      <c r="M3182" s="5">
        <v>933933</v>
      </c>
      <c r="N3182" t="s">
        <v>5813</v>
      </c>
      <c r="O3182">
        <v>89</v>
      </c>
      <c r="P3182" t="str">
        <f>IF(Table1[[#This Row],[score]]&gt;=8.5,"High",IF(Table1[[#This Row],[score]]&gt;=7,"Medium","Low"))</f>
        <v>Medium</v>
      </c>
      <c r="Q3182" s="5">
        <f>Table1[[#This Row],[gross]]-Table1[[#This Row],[budget]]</f>
        <v>753933</v>
      </c>
      <c r="R3182" s="5" t="str">
        <f>IF(Table1[[#This Row],[Profit]]&gt;0,"Profit","Loss")</f>
        <v>Profit</v>
      </c>
      <c r="S3182" s="6" t="str">
        <f>FLOOR(Table1[[#This Row],[year]]-1900,10)+1900 &amp; "-" &amp; FLOOR(Table1[[#This Row],[year]]-1890,10)+1900</f>
        <v>1990-2000</v>
      </c>
      <c r="T3182" s="14" t="s">
        <v>21835</v>
      </c>
      <c r="AB3182" s="14"/>
    </row>
    <row r="3183" spans="1:28" hidden="1" x14ac:dyDescent="0.3">
      <c r="A3183" t="s">
        <v>9723</v>
      </c>
      <c r="B3183" t="s">
        <v>16</v>
      </c>
      <c r="C3183" t="s">
        <v>41</v>
      </c>
      <c r="D3183">
        <v>1997</v>
      </c>
      <c r="E3183" t="s">
        <v>9724</v>
      </c>
      <c r="F3183">
        <v>7.7</v>
      </c>
      <c r="G3183">
        <v>15000</v>
      </c>
      <c r="H3183" t="s">
        <v>9725</v>
      </c>
      <c r="I3183" t="s">
        <v>9726</v>
      </c>
      <c r="J3183" t="s">
        <v>9727</v>
      </c>
      <c r="K3183" t="s">
        <v>248</v>
      </c>
      <c r="L3183">
        <f>20500000</f>
        <v>20500000</v>
      </c>
      <c r="M3183">
        <v>877862</v>
      </c>
      <c r="N3183" t="s">
        <v>9728</v>
      </c>
      <c r="O3183">
        <v>85</v>
      </c>
      <c r="P3183" t="str">
        <f>IF(Table1[[#This Row],[score]]&gt;=8.5,"High",IF(Table1[[#This Row],[score]]&gt;=7,"Medium","Low"))</f>
        <v>Medium</v>
      </c>
      <c r="Q3183" s="5">
        <f>Table1[[#This Row],[gross]]-Table1[[#This Row],[budget]]</f>
        <v>-19622138</v>
      </c>
      <c r="R3183" s="5" t="str">
        <f>IF(Table1[[#This Row],[Profit]]&gt;0,"Profit","Loss")</f>
        <v>Loss</v>
      </c>
      <c r="S3183" s="6" t="str">
        <f>FLOOR(Table1[[#This Row],[year]]-1900,10)+1900 &amp; "-" &amp; FLOOR(Table1[[#This Row],[year]]-1890,10)+1900</f>
        <v>1990-2000</v>
      </c>
      <c r="T3183" s="14" t="s">
        <v>21835</v>
      </c>
      <c r="AB3183" s="14"/>
    </row>
    <row r="3184" spans="1:28" hidden="1" x14ac:dyDescent="0.3">
      <c r="A3184" t="s">
        <v>9836</v>
      </c>
      <c r="B3184" t="s">
        <v>1974</v>
      </c>
      <c r="C3184" t="s">
        <v>17</v>
      </c>
      <c r="D3184">
        <v>1997</v>
      </c>
      <c r="E3184" t="s">
        <v>9536</v>
      </c>
      <c r="F3184">
        <v>6.3</v>
      </c>
      <c r="G3184">
        <v>5600</v>
      </c>
      <c r="H3184" t="s">
        <v>4886</v>
      </c>
      <c r="I3184" t="s">
        <v>9837</v>
      </c>
      <c r="J3184" t="s">
        <v>9838</v>
      </c>
      <c r="K3184" t="s">
        <v>30</v>
      </c>
      <c r="L3184">
        <v>35000000</v>
      </c>
      <c r="M3184">
        <v>858553</v>
      </c>
      <c r="N3184" t="s">
        <v>7509</v>
      </c>
      <c r="O3184">
        <v>108</v>
      </c>
      <c r="P3184" t="str">
        <f>IF(Table1[[#This Row],[score]]&gt;=8.5,"High",IF(Table1[[#This Row],[score]]&gt;=7,"Medium","Low"))</f>
        <v>Low</v>
      </c>
      <c r="Q3184" s="5">
        <f>Table1[[#This Row],[gross]]-Table1[[#This Row],[budget]]</f>
        <v>-34141447</v>
      </c>
      <c r="R3184" s="5" t="str">
        <f>IF(Table1[[#This Row],[Profit]]&gt;0,"Profit","Loss")</f>
        <v>Loss</v>
      </c>
      <c r="S3184" s="6" t="str">
        <f>FLOOR(Table1[[#This Row],[year]]-1900,10)+1900 &amp; "-" &amp; FLOOR(Table1[[#This Row],[year]]-1890,10)+1900</f>
        <v>1990-2000</v>
      </c>
      <c r="T3184" s="14" t="s">
        <v>21835</v>
      </c>
      <c r="AB3184" s="14"/>
    </row>
    <row r="3185" spans="1:28" hidden="1" x14ac:dyDescent="0.3">
      <c r="A3185" t="s">
        <v>9916</v>
      </c>
      <c r="B3185" t="s">
        <v>16</v>
      </c>
      <c r="C3185" t="s">
        <v>17</v>
      </c>
      <c r="D3185">
        <v>1997</v>
      </c>
      <c r="E3185" t="s">
        <v>9917</v>
      </c>
      <c r="F3185">
        <v>7.2</v>
      </c>
      <c r="G3185">
        <v>4200</v>
      </c>
      <c r="H3185" t="s">
        <v>7572</v>
      </c>
      <c r="I3185" t="s">
        <v>7572</v>
      </c>
      <c r="J3185" t="s">
        <v>9838</v>
      </c>
      <c r="K3185" t="s">
        <v>22</v>
      </c>
      <c r="L3185">
        <f>20500000</f>
        <v>20500000</v>
      </c>
      <c r="M3185">
        <v>785482</v>
      </c>
      <c r="N3185" t="s">
        <v>6518</v>
      </c>
      <c r="O3185">
        <v>103</v>
      </c>
      <c r="P3185" t="str">
        <f>IF(Table1[[#This Row],[score]]&gt;=8.5,"High",IF(Table1[[#This Row],[score]]&gt;=7,"Medium","Low"))</f>
        <v>Medium</v>
      </c>
      <c r="Q3185" s="5">
        <f>Table1[[#This Row],[gross]]-Table1[[#This Row],[budget]]</f>
        <v>-19714518</v>
      </c>
      <c r="R3185" s="5" t="str">
        <f>IF(Table1[[#This Row],[Profit]]&gt;0,"Profit","Loss")</f>
        <v>Loss</v>
      </c>
      <c r="S3185" s="6" t="str">
        <f>FLOOR(Table1[[#This Row],[year]]-1900,10)+1900 &amp; "-" &amp; FLOOR(Table1[[#This Row],[year]]-1890,10)+1900</f>
        <v>1990-2000</v>
      </c>
      <c r="T3185" s="14" t="s">
        <v>21835</v>
      </c>
      <c r="AB3185" s="14"/>
    </row>
    <row r="3186" spans="1:28" hidden="1" x14ac:dyDescent="0.3">
      <c r="A3186" t="s">
        <v>9873</v>
      </c>
      <c r="B3186" t="s">
        <v>16</v>
      </c>
      <c r="C3186" t="s">
        <v>41</v>
      </c>
      <c r="D3186">
        <v>1997</v>
      </c>
      <c r="E3186" t="s">
        <v>9554</v>
      </c>
      <c r="F3186">
        <v>6.6</v>
      </c>
      <c r="G3186">
        <v>7700</v>
      </c>
      <c r="H3186" t="s">
        <v>9874</v>
      </c>
      <c r="I3186" t="s">
        <v>9875</v>
      </c>
      <c r="J3186" t="s">
        <v>8800</v>
      </c>
      <c r="K3186" t="s">
        <v>30</v>
      </c>
      <c r="L3186">
        <v>1500000</v>
      </c>
      <c r="M3186">
        <v>626057</v>
      </c>
      <c r="N3186" t="s">
        <v>9876</v>
      </c>
      <c r="O3186">
        <v>85</v>
      </c>
      <c r="P3186" t="str">
        <f>IF(Table1[[#This Row],[score]]&gt;=8.5,"High",IF(Table1[[#This Row],[score]]&gt;=7,"Medium","Low"))</f>
        <v>Low</v>
      </c>
      <c r="Q3186" s="5">
        <f>Table1[[#This Row],[gross]]-Table1[[#This Row],[budget]]</f>
        <v>-873943</v>
      </c>
      <c r="R3186" s="5" t="str">
        <f>IF(Table1[[#This Row],[Profit]]&gt;0,"Profit","Loss")</f>
        <v>Loss</v>
      </c>
      <c r="S3186" s="6" t="str">
        <f>FLOOR(Table1[[#This Row],[year]]-1900,10)+1900 &amp; "-" &amp; FLOOR(Table1[[#This Row],[year]]-1890,10)+1900</f>
        <v>1990-2000</v>
      </c>
      <c r="T3186" s="14" t="s">
        <v>21835</v>
      </c>
      <c r="AB3186" s="14"/>
    </row>
    <row r="3187" spans="1:28" hidden="1" x14ac:dyDescent="0.3">
      <c r="A3187" t="s">
        <v>9641</v>
      </c>
      <c r="B3187" t="s">
        <v>500</v>
      </c>
      <c r="C3187" t="s">
        <v>41</v>
      </c>
      <c r="D3187">
        <v>1997</v>
      </c>
      <c r="E3187" t="s">
        <v>9642</v>
      </c>
      <c r="F3187">
        <v>6.1</v>
      </c>
      <c r="G3187">
        <v>35000</v>
      </c>
      <c r="H3187" t="s">
        <v>9643</v>
      </c>
      <c r="I3187" t="s">
        <v>9643</v>
      </c>
      <c r="J3187" t="s">
        <v>9643</v>
      </c>
      <c r="K3187" t="s">
        <v>30</v>
      </c>
      <c r="L3187">
        <v>1000000</v>
      </c>
      <c r="M3187">
        <v>602302</v>
      </c>
      <c r="N3187" t="s">
        <v>9644</v>
      </c>
      <c r="O3187">
        <v>94</v>
      </c>
      <c r="P3187" t="str">
        <f>IF(Table1[[#This Row],[score]]&gt;=8.5,"High",IF(Table1[[#This Row],[score]]&gt;=7,"Medium","Low"))</f>
        <v>Low</v>
      </c>
      <c r="Q3187" s="5">
        <f>Table1[[#This Row],[gross]]-Table1[[#This Row],[budget]]</f>
        <v>-397698</v>
      </c>
      <c r="R3187" s="5" t="str">
        <f>IF(Table1[[#This Row],[Profit]]&gt;0,"Profit","Loss")</f>
        <v>Loss</v>
      </c>
      <c r="S3187" s="6" t="str">
        <f>FLOOR(Table1[[#This Row],[year]]-1900,10)+1900 &amp; "-" &amp; FLOOR(Table1[[#This Row],[year]]-1890,10)+1900</f>
        <v>1990-2000</v>
      </c>
      <c r="T3187" s="14" t="s">
        <v>21835</v>
      </c>
      <c r="AB3187" s="14"/>
    </row>
    <row r="3188" spans="1:28" hidden="1" x14ac:dyDescent="0.3">
      <c r="A3188" t="s">
        <v>9842</v>
      </c>
      <c r="B3188" t="s">
        <v>1974</v>
      </c>
      <c r="C3188" t="s">
        <v>63</v>
      </c>
      <c r="D3188">
        <v>1997</v>
      </c>
      <c r="E3188" t="s">
        <v>9388</v>
      </c>
      <c r="F3188">
        <v>6.8</v>
      </c>
      <c r="G3188">
        <v>7000</v>
      </c>
      <c r="H3188" t="s">
        <v>9843</v>
      </c>
      <c r="I3188" t="s">
        <v>9843</v>
      </c>
      <c r="J3188" t="s">
        <v>9844</v>
      </c>
      <c r="K3188" t="s">
        <v>30</v>
      </c>
      <c r="L3188">
        <v>8000000</v>
      </c>
      <c r="M3188">
        <v>589304</v>
      </c>
      <c r="N3188" t="s">
        <v>5666</v>
      </c>
      <c r="O3188">
        <v>106</v>
      </c>
      <c r="P3188" t="str">
        <f>IF(Table1[[#This Row],[score]]&gt;=8.5,"High",IF(Table1[[#This Row],[score]]&gt;=7,"Medium","Low"))</f>
        <v>Low</v>
      </c>
      <c r="Q3188" s="5">
        <f>Table1[[#This Row],[gross]]-Table1[[#This Row],[budget]]</f>
        <v>-7410696</v>
      </c>
      <c r="R3188" s="5" t="str">
        <f>IF(Table1[[#This Row],[Profit]]&gt;0,"Profit","Loss")</f>
        <v>Loss</v>
      </c>
      <c r="S3188" s="6" t="str">
        <f>FLOOR(Table1[[#This Row],[year]]-1900,10)+1900 &amp; "-" &amp; FLOOR(Table1[[#This Row],[year]]-1890,10)+1900</f>
        <v>1990-2000</v>
      </c>
      <c r="T3188" s="14" t="s">
        <v>21835</v>
      </c>
      <c r="AB3188" s="14"/>
    </row>
    <row r="3189" spans="1:28" hidden="1" x14ac:dyDescent="0.3">
      <c r="A3189" t="s">
        <v>9499</v>
      </c>
      <c r="B3189" t="s">
        <v>16</v>
      </c>
      <c r="C3189" t="s">
        <v>17</v>
      </c>
      <c r="D3189">
        <v>1997</v>
      </c>
      <c r="E3189" t="s">
        <v>9500</v>
      </c>
      <c r="F3189">
        <v>7.2</v>
      </c>
      <c r="G3189">
        <v>218000</v>
      </c>
      <c r="H3189" t="s">
        <v>9501</v>
      </c>
      <c r="I3189" t="s">
        <v>9502</v>
      </c>
      <c r="J3189" t="s">
        <v>9503</v>
      </c>
      <c r="K3189" t="s">
        <v>195</v>
      </c>
      <c r="L3189">
        <f>20500000</f>
        <v>20500000</v>
      </c>
      <c r="M3189">
        <v>565727</v>
      </c>
      <c r="N3189" t="s">
        <v>9504</v>
      </c>
      <c r="O3189">
        <v>90</v>
      </c>
      <c r="P3189" t="str">
        <f>IF(Table1[[#This Row],[score]]&gt;=8.5,"High",IF(Table1[[#This Row],[score]]&gt;=7,"Medium","Low"))</f>
        <v>Medium</v>
      </c>
      <c r="Q3189" s="5">
        <f>Table1[[#This Row],[gross]]-Table1[[#This Row],[budget]]</f>
        <v>-19934273</v>
      </c>
      <c r="R3189" s="5" t="str">
        <f>IF(Table1[[#This Row],[Profit]]&gt;0,"Profit","Loss")</f>
        <v>Loss</v>
      </c>
      <c r="S3189" s="6" t="str">
        <f>FLOOR(Table1[[#This Row],[year]]-1900,10)+1900 &amp; "-" &amp; FLOOR(Table1[[#This Row],[year]]-1890,10)+1900</f>
        <v>1990-2000</v>
      </c>
      <c r="T3189" s="14" t="s">
        <v>21850</v>
      </c>
      <c r="AB3189" s="14"/>
    </row>
    <row r="3190" spans="1:28" hidden="1" x14ac:dyDescent="0.3">
      <c r="A3190" t="s">
        <v>9621</v>
      </c>
      <c r="B3190" t="s">
        <v>1974</v>
      </c>
      <c r="C3190" t="s">
        <v>41</v>
      </c>
      <c r="D3190">
        <v>1997</v>
      </c>
      <c r="E3190" t="s">
        <v>9622</v>
      </c>
      <c r="F3190">
        <v>6.6</v>
      </c>
      <c r="G3190">
        <v>4800</v>
      </c>
      <c r="H3190" t="s">
        <v>9623</v>
      </c>
      <c r="I3190" t="s">
        <v>9623</v>
      </c>
      <c r="J3190" t="s">
        <v>7961</v>
      </c>
      <c r="K3190" t="s">
        <v>22</v>
      </c>
      <c r="L3190">
        <f>20500000</f>
        <v>20500000</v>
      </c>
      <c r="M3190">
        <v>537948</v>
      </c>
      <c r="N3190" t="s">
        <v>1071</v>
      </c>
      <c r="O3190">
        <v>96</v>
      </c>
      <c r="P3190" t="str">
        <f>IF(Table1[[#This Row],[score]]&gt;=8.5,"High",IF(Table1[[#This Row],[score]]&gt;=7,"Medium","Low"))</f>
        <v>Low</v>
      </c>
      <c r="Q3190" s="5">
        <f>Table1[[#This Row],[gross]]-Table1[[#This Row],[budget]]</f>
        <v>-19962052</v>
      </c>
      <c r="R3190" s="5" t="str">
        <f>IF(Table1[[#This Row],[Profit]]&gt;0,"Profit","Loss")</f>
        <v>Loss</v>
      </c>
      <c r="S3190" s="6" t="str">
        <f>FLOOR(Table1[[#This Row],[year]]-1900,10)+1900 &amp; "-" &amp; FLOOR(Table1[[#This Row],[year]]-1890,10)+1900</f>
        <v>1990-2000</v>
      </c>
      <c r="T3190" s="14" t="s">
        <v>21835</v>
      </c>
      <c r="AB3190" s="14"/>
    </row>
    <row r="3191" spans="1:28" hidden="1" x14ac:dyDescent="0.3">
      <c r="A3191" t="s">
        <v>9767</v>
      </c>
      <c r="B3191" t="s">
        <v>500</v>
      </c>
      <c r="C3191" t="s">
        <v>17</v>
      </c>
      <c r="D3191">
        <v>1997</v>
      </c>
      <c r="E3191" t="s">
        <v>9497</v>
      </c>
      <c r="F3191">
        <v>7.2</v>
      </c>
      <c r="G3191">
        <v>7900</v>
      </c>
      <c r="H3191" t="s">
        <v>9768</v>
      </c>
      <c r="I3191" t="s">
        <v>9769</v>
      </c>
      <c r="J3191" t="s">
        <v>5447</v>
      </c>
      <c r="K3191" t="s">
        <v>22</v>
      </c>
      <c r="L3191">
        <f>20500000</f>
        <v>20500000</v>
      </c>
      <c r="M3191">
        <v>496059</v>
      </c>
      <c r="N3191" t="s">
        <v>1965</v>
      </c>
      <c r="O3191">
        <v>105</v>
      </c>
      <c r="P3191" t="str">
        <f>IF(Table1[[#This Row],[score]]&gt;=8.5,"High",IF(Table1[[#This Row],[score]]&gt;=7,"Medium","Low"))</f>
        <v>Medium</v>
      </c>
      <c r="Q3191" s="5">
        <f>Table1[[#This Row],[gross]]-Table1[[#This Row],[budget]]</f>
        <v>-20003941</v>
      </c>
      <c r="R3191" s="5" t="str">
        <f>IF(Table1[[#This Row],[Profit]]&gt;0,"Profit","Loss")</f>
        <v>Loss</v>
      </c>
      <c r="S3191" s="6" t="str">
        <f>FLOOR(Table1[[#This Row],[year]]-1900,10)+1900 &amp; "-" &amp; FLOOR(Table1[[#This Row],[year]]-1890,10)+1900</f>
        <v>1990-2000</v>
      </c>
      <c r="T3191" s="14" t="s">
        <v>21835</v>
      </c>
      <c r="AB3191" s="14"/>
    </row>
    <row r="3192" spans="1:28" hidden="1" x14ac:dyDescent="0.3">
      <c r="A3192" t="s">
        <v>9930</v>
      </c>
      <c r="B3192" t="s">
        <v>1974</v>
      </c>
      <c r="C3192" t="s">
        <v>17</v>
      </c>
      <c r="D3192">
        <v>1997</v>
      </c>
      <c r="E3192" t="s">
        <v>9604</v>
      </c>
      <c r="F3192">
        <v>6.8</v>
      </c>
      <c r="G3192">
        <v>3300</v>
      </c>
      <c r="H3192" t="s">
        <v>8465</v>
      </c>
      <c r="I3192" t="s">
        <v>9931</v>
      </c>
      <c r="J3192" t="s">
        <v>9932</v>
      </c>
      <c r="K3192" t="s">
        <v>22</v>
      </c>
      <c r="L3192">
        <f>20500000</f>
        <v>20500000</v>
      </c>
      <c r="M3192">
        <v>397020</v>
      </c>
      <c r="N3192" t="s">
        <v>2075</v>
      </c>
      <c r="O3192">
        <v>115</v>
      </c>
      <c r="P3192" t="str">
        <f>IF(Table1[[#This Row],[score]]&gt;=8.5,"High",IF(Table1[[#This Row],[score]]&gt;=7,"Medium","Low"))</f>
        <v>Low</v>
      </c>
      <c r="Q3192" s="5">
        <f>Table1[[#This Row],[gross]]-Table1[[#This Row],[budget]]</f>
        <v>-20102980</v>
      </c>
      <c r="R3192" s="5" t="str">
        <f>IF(Table1[[#This Row],[Profit]]&gt;0,"Profit","Loss")</f>
        <v>Loss</v>
      </c>
      <c r="S3192" s="6" t="str">
        <f>FLOOR(Table1[[#This Row],[year]]-1900,10)+1900 &amp; "-" &amp; FLOOR(Table1[[#This Row],[year]]-1890,10)+1900</f>
        <v>1990-2000</v>
      </c>
      <c r="T3192" s="14" t="s">
        <v>21835</v>
      </c>
      <c r="AB3192" s="14"/>
    </row>
    <row r="3193" spans="1:28" hidden="1" x14ac:dyDescent="0.3">
      <c r="A3193" t="s">
        <v>9632</v>
      </c>
      <c r="B3193" t="s">
        <v>16</v>
      </c>
      <c r="C3193" t="s">
        <v>17</v>
      </c>
      <c r="D3193">
        <v>1997</v>
      </c>
      <c r="E3193" t="s">
        <v>9633</v>
      </c>
      <c r="F3193">
        <v>7.7</v>
      </c>
      <c r="G3193">
        <v>65000</v>
      </c>
      <c r="H3193" t="s">
        <v>9634</v>
      </c>
      <c r="I3193" t="s">
        <v>9634</v>
      </c>
      <c r="J3193" t="s">
        <v>9635</v>
      </c>
      <c r="K3193" t="s">
        <v>1099</v>
      </c>
      <c r="L3193">
        <f>20500000</f>
        <v>20500000</v>
      </c>
      <c r="M3193">
        <v>377967</v>
      </c>
      <c r="N3193" t="s">
        <v>8707</v>
      </c>
      <c r="O3193">
        <v>119</v>
      </c>
      <c r="P3193" t="str">
        <f>IF(Table1[[#This Row],[score]]&gt;=8.5,"High",IF(Table1[[#This Row],[score]]&gt;=7,"Medium","Low"))</f>
        <v>Medium</v>
      </c>
      <c r="Q3193" s="5">
        <f>Table1[[#This Row],[gross]]-Table1[[#This Row],[budget]]</f>
        <v>-20122033</v>
      </c>
      <c r="R3193" s="5" t="str">
        <f>IF(Table1[[#This Row],[Profit]]&gt;0,"Profit","Loss")</f>
        <v>Loss</v>
      </c>
      <c r="S3193" s="6" t="str">
        <f>FLOOR(Table1[[#This Row],[year]]-1900,10)+1900 &amp; "-" &amp; FLOOR(Table1[[#This Row],[year]]-1890,10)+1900</f>
        <v>1990-2000</v>
      </c>
      <c r="T3193" s="14" t="s">
        <v>21856</v>
      </c>
      <c r="AB3193" s="14"/>
    </row>
    <row r="3194" spans="1:28" hidden="1" x14ac:dyDescent="0.3">
      <c r="A3194" t="s">
        <v>9927</v>
      </c>
      <c r="B3194" t="s">
        <v>16</v>
      </c>
      <c r="C3194" t="s">
        <v>17</v>
      </c>
      <c r="D3194">
        <v>1997</v>
      </c>
      <c r="E3194" t="s">
        <v>9497</v>
      </c>
      <c r="F3194">
        <v>6.8</v>
      </c>
      <c r="G3194">
        <v>7100</v>
      </c>
      <c r="H3194" t="s">
        <v>9204</v>
      </c>
      <c r="I3194" t="s">
        <v>9928</v>
      </c>
      <c r="J3194" t="s">
        <v>9929</v>
      </c>
      <c r="K3194" t="s">
        <v>22</v>
      </c>
      <c r="L3194">
        <v>9000000</v>
      </c>
      <c r="M3194">
        <v>334319</v>
      </c>
      <c r="N3194" t="s">
        <v>3705</v>
      </c>
      <c r="O3194">
        <v>103</v>
      </c>
      <c r="P3194" t="str">
        <f>IF(Table1[[#This Row],[score]]&gt;=8.5,"High",IF(Table1[[#This Row],[score]]&gt;=7,"Medium","Low"))</f>
        <v>Low</v>
      </c>
      <c r="Q3194" s="5">
        <f>Table1[[#This Row],[gross]]-Table1[[#This Row],[budget]]</f>
        <v>-8665681</v>
      </c>
      <c r="R3194" s="5" t="str">
        <f>IF(Table1[[#This Row],[Profit]]&gt;0,"Profit","Loss")</f>
        <v>Loss</v>
      </c>
      <c r="S3194" s="6" t="str">
        <f>FLOOR(Table1[[#This Row],[year]]-1900,10)+1900 &amp; "-" &amp; FLOOR(Table1[[#This Row],[year]]-1890,10)+1900</f>
        <v>1990-2000</v>
      </c>
      <c r="T3194" s="14" t="s">
        <v>21835</v>
      </c>
      <c r="AB3194" s="14"/>
    </row>
    <row r="3195" spans="1:28" hidden="1" x14ac:dyDescent="0.3">
      <c r="A3195" t="s">
        <v>9921</v>
      </c>
      <c r="B3195" t="s">
        <v>16</v>
      </c>
      <c r="C3195" t="s">
        <v>34</v>
      </c>
      <c r="D3195">
        <v>1997</v>
      </c>
      <c r="E3195" t="s">
        <v>9525</v>
      </c>
      <c r="F3195">
        <v>6.9</v>
      </c>
      <c r="G3195">
        <v>9000</v>
      </c>
      <c r="H3195" t="s">
        <v>8694</v>
      </c>
      <c r="I3195" t="s">
        <v>2274</v>
      </c>
      <c r="J3195" t="s">
        <v>2250</v>
      </c>
      <c r="K3195" t="s">
        <v>195</v>
      </c>
      <c r="L3195">
        <f t="shared" ref="L3195:L3200" si="34">20500000</f>
        <v>20500000</v>
      </c>
      <c r="M3195">
        <v>332597</v>
      </c>
      <c r="N3195" t="s">
        <v>8695</v>
      </c>
      <c r="O3195">
        <v>115</v>
      </c>
      <c r="P3195" t="str">
        <f>IF(Table1[[#This Row],[score]]&gt;=8.5,"High",IF(Table1[[#This Row],[score]]&gt;=7,"Medium","Low"))</f>
        <v>Low</v>
      </c>
      <c r="Q3195" s="5">
        <f>Table1[[#This Row],[gross]]-Table1[[#This Row],[budget]]</f>
        <v>-20167403</v>
      </c>
      <c r="R3195" s="5" t="str">
        <f>IF(Table1[[#This Row],[Profit]]&gt;0,"Profit","Loss")</f>
        <v>Loss</v>
      </c>
      <c r="S3195" s="6" t="str">
        <f>FLOOR(Table1[[#This Row],[year]]-1900,10)+1900 &amp; "-" &amp; FLOOR(Table1[[#This Row],[year]]-1890,10)+1900</f>
        <v>1990-2000</v>
      </c>
      <c r="T3195" s="14" t="s">
        <v>21835</v>
      </c>
      <c r="AB3195" s="14"/>
    </row>
    <row r="3196" spans="1:28" hidden="1" x14ac:dyDescent="0.3">
      <c r="A3196" t="s">
        <v>9952</v>
      </c>
      <c r="B3196" t="s">
        <v>16</v>
      </c>
      <c r="C3196" t="s">
        <v>41</v>
      </c>
      <c r="D3196">
        <v>1997</v>
      </c>
      <c r="E3196" t="s">
        <v>9953</v>
      </c>
      <c r="F3196">
        <v>6.4</v>
      </c>
      <c r="G3196">
        <v>2000</v>
      </c>
      <c r="H3196" t="s">
        <v>8611</v>
      </c>
      <c r="I3196" t="s">
        <v>8611</v>
      </c>
      <c r="J3196" t="s">
        <v>3873</v>
      </c>
      <c r="K3196" t="s">
        <v>30</v>
      </c>
      <c r="L3196">
        <f t="shared" si="34"/>
        <v>20500000</v>
      </c>
      <c r="M3196">
        <v>301796</v>
      </c>
      <c r="N3196" t="s">
        <v>9954</v>
      </c>
      <c r="O3196">
        <v>103</v>
      </c>
      <c r="P3196" t="str">
        <f>IF(Table1[[#This Row],[score]]&gt;=8.5,"High",IF(Table1[[#This Row],[score]]&gt;=7,"Medium","Low"))</f>
        <v>Low</v>
      </c>
      <c r="Q3196" s="5">
        <f>Table1[[#This Row],[gross]]-Table1[[#This Row],[budget]]</f>
        <v>-20198204</v>
      </c>
      <c r="R3196" s="5" t="str">
        <f>IF(Table1[[#This Row],[Profit]]&gt;0,"Profit","Loss")</f>
        <v>Loss</v>
      </c>
      <c r="S3196" s="6" t="str">
        <f>FLOOR(Table1[[#This Row],[year]]-1900,10)+1900 &amp; "-" &amp; FLOOR(Table1[[#This Row],[year]]-1890,10)+1900</f>
        <v>1990-2000</v>
      </c>
      <c r="T3196" s="14" t="s">
        <v>21835</v>
      </c>
      <c r="AB3196" s="14"/>
    </row>
    <row r="3197" spans="1:28" hidden="1" x14ac:dyDescent="0.3">
      <c r="A3197" t="s">
        <v>3091</v>
      </c>
      <c r="B3197" t="s">
        <v>16</v>
      </c>
      <c r="C3197" t="s">
        <v>17</v>
      </c>
      <c r="D3197">
        <v>1997</v>
      </c>
      <c r="E3197" t="s">
        <v>9624</v>
      </c>
      <c r="F3197">
        <v>6</v>
      </c>
      <c r="G3197">
        <v>2300</v>
      </c>
      <c r="H3197" t="s">
        <v>9625</v>
      </c>
      <c r="I3197" t="s">
        <v>9625</v>
      </c>
      <c r="J3197" t="s">
        <v>3502</v>
      </c>
      <c r="K3197" t="s">
        <v>195</v>
      </c>
      <c r="L3197">
        <f t="shared" si="34"/>
        <v>20500000</v>
      </c>
      <c r="M3197">
        <v>294064</v>
      </c>
      <c r="N3197" t="s">
        <v>8695</v>
      </c>
      <c r="O3197">
        <v>103</v>
      </c>
      <c r="P3197" t="str">
        <f>IF(Table1[[#This Row],[score]]&gt;=8.5,"High",IF(Table1[[#This Row],[score]]&gt;=7,"Medium","Low"))</f>
        <v>Low</v>
      </c>
      <c r="Q3197" s="5">
        <f>Table1[[#This Row],[gross]]-Table1[[#This Row],[budget]]</f>
        <v>-20205936</v>
      </c>
      <c r="R3197" s="5" t="str">
        <f>IF(Table1[[#This Row],[Profit]]&gt;0,"Profit","Loss")</f>
        <v>Loss</v>
      </c>
      <c r="S3197" s="6" t="str">
        <f>FLOOR(Table1[[#This Row],[year]]-1900,10)+1900 &amp; "-" &amp; FLOOR(Table1[[#This Row],[year]]-1890,10)+1900</f>
        <v>1990-2000</v>
      </c>
      <c r="T3197" s="14" t="s">
        <v>21835</v>
      </c>
      <c r="AB3197" s="14"/>
    </row>
    <row r="3198" spans="1:28" hidden="1" x14ac:dyDescent="0.3">
      <c r="A3198" t="s">
        <v>9826</v>
      </c>
      <c r="B3198" t="s">
        <v>1974</v>
      </c>
      <c r="C3198" t="s">
        <v>41</v>
      </c>
      <c r="D3198">
        <v>1997</v>
      </c>
      <c r="E3198" t="s">
        <v>9827</v>
      </c>
      <c r="F3198">
        <v>6.7</v>
      </c>
      <c r="G3198">
        <v>2500</v>
      </c>
      <c r="H3198" t="s">
        <v>9828</v>
      </c>
      <c r="I3198" t="s">
        <v>9828</v>
      </c>
      <c r="J3198" t="s">
        <v>6863</v>
      </c>
      <c r="K3198" t="s">
        <v>30</v>
      </c>
      <c r="L3198">
        <f t="shared" si="34"/>
        <v>20500000</v>
      </c>
      <c r="M3198">
        <v>228455</v>
      </c>
      <c r="N3198" t="s">
        <v>9829</v>
      </c>
      <c r="O3198">
        <v>109</v>
      </c>
      <c r="P3198" t="str">
        <f>IF(Table1[[#This Row],[score]]&gt;=8.5,"High",IF(Table1[[#This Row],[score]]&gt;=7,"Medium","Low"))</f>
        <v>Low</v>
      </c>
      <c r="Q3198" s="5">
        <f>Table1[[#This Row],[gross]]-Table1[[#This Row],[budget]]</f>
        <v>-20271545</v>
      </c>
      <c r="R3198" s="5" t="str">
        <f>IF(Table1[[#This Row],[Profit]]&gt;0,"Profit","Loss")</f>
        <v>Loss</v>
      </c>
      <c r="S3198" s="6" t="str">
        <f>FLOOR(Table1[[#This Row],[year]]-1900,10)+1900 &amp; "-" &amp; FLOOR(Table1[[#This Row],[year]]-1890,10)+1900</f>
        <v>1990-2000</v>
      </c>
      <c r="T3198" s="14" t="s">
        <v>21865</v>
      </c>
      <c r="AB3198" s="14"/>
    </row>
    <row r="3199" spans="1:28" hidden="1" x14ac:dyDescent="0.3">
      <c r="A3199" t="s">
        <v>9781</v>
      </c>
      <c r="B3199" t="s">
        <v>443</v>
      </c>
      <c r="C3199" t="s">
        <v>104</v>
      </c>
      <c r="D3199">
        <v>1997</v>
      </c>
      <c r="E3199" t="s">
        <v>9782</v>
      </c>
      <c r="F3199">
        <v>7.3</v>
      </c>
      <c r="G3199">
        <v>14000</v>
      </c>
      <c r="H3199" t="s">
        <v>9783</v>
      </c>
      <c r="I3199" t="s">
        <v>9784</v>
      </c>
      <c r="J3199" t="s">
        <v>9785</v>
      </c>
      <c r="K3199" t="s">
        <v>9786</v>
      </c>
      <c r="L3199">
        <f t="shared" si="34"/>
        <v>20500000</v>
      </c>
      <c r="M3199">
        <v>227569</v>
      </c>
      <c r="N3199" t="s">
        <v>9787</v>
      </c>
      <c r="O3199">
        <v>96</v>
      </c>
      <c r="P3199" t="str">
        <f>IF(Table1[[#This Row],[score]]&gt;=8.5,"High",IF(Table1[[#This Row],[score]]&gt;=7,"Medium","Low"))</f>
        <v>Medium</v>
      </c>
      <c r="Q3199" s="5">
        <f>Table1[[#This Row],[gross]]-Table1[[#This Row],[budget]]</f>
        <v>-20272431</v>
      </c>
      <c r="R3199" s="5" t="str">
        <f>IF(Table1[[#This Row],[Profit]]&gt;0,"Profit","Loss")</f>
        <v>Loss</v>
      </c>
      <c r="S3199" s="6" t="str">
        <f>FLOOR(Table1[[#This Row],[year]]-1900,10)+1900 &amp; "-" &amp; FLOOR(Table1[[#This Row],[year]]-1890,10)+1900</f>
        <v>1990-2000</v>
      </c>
      <c r="T3199" s="14" t="s">
        <v>21835</v>
      </c>
      <c r="AB3199" s="14"/>
    </row>
    <row r="3200" spans="1:28" hidden="1" x14ac:dyDescent="0.3">
      <c r="A3200" t="s">
        <v>9745</v>
      </c>
      <c r="B3200" t="s">
        <v>16</v>
      </c>
      <c r="C3200" t="s">
        <v>41</v>
      </c>
      <c r="D3200">
        <v>1997</v>
      </c>
      <c r="E3200" t="s">
        <v>9431</v>
      </c>
      <c r="F3200">
        <v>6.5</v>
      </c>
      <c r="G3200">
        <v>8400</v>
      </c>
      <c r="H3200" t="s">
        <v>7172</v>
      </c>
      <c r="I3200" t="s">
        <v>7172</v>
      </c>
      <c r="J3200" t="s">
        <v>7761</v>
      </c>
      <c r="K3200" t="s">
        <v>30</v>
      </c>
      <c r="L3200">
        <f t="shared" si="34"/>
        <v>20500000</v>
      </c>
      <c r="M3200">
        <v>194201</v>
      </c>
      <c r="N3200" t="s">
        <v>7762</v>
      </c>
      <c r="O3200">
        <v>82</v>
      </c>
      <c r="P3200" t="str">
        <f>IF(Table1[[#This Row],[score]]&gt;=8.5,"High",IF(Table1[[#This Row],[score]]&gt;=7,"Medium","Low"))</f>
        <v>Low</v>
      </c>
      <c r="Q3200" s="5">
        <f>Table1[[#This Row],[gross]]-Table1[[#This Row],[budget]]</f>
        <v>-20305799</v>
      </c>
      <c r="R3200" s="5" t="str">
        <f>IF(Table1[[#This Row],[Profit]]&gt;0,"Profit","Loss")</f>
        <v>Loss</v>
      </c>
      <c r="S3200" s="6" t="str">
        <f>FLOOR(Table1[[#This Row],[year]]-1900,10)+1900 &amp; "-" &amp; FLOOR(Table1[[#This Row],[year]]-1890,10)+1900</f>
        <v>1990-2000</v>
      </c>
      <c r="T3200" s="14" t="s">
        <v>21835</v>
      </c>
      <c r="AB3200" s="14"/>
    </row>
    <row r="3201" spans="1:28" hidden="1" x14ac:dyDescent="0.3">
      <c r="A3201" t="s">
        <v>9879</v>
      </c>
      <c r="B3201" t="s">
        <v>2676</v>
      </c>
      <c r="C3201" t="s">
        <v>41</v>
      </c>
      <c r="D3201">
        <v>1997</v>
      </c>
      <c r="E3201" t="s">
        <v>9431</v>
      </c>
      <c r="F3201">
        <v>6.8</v>
      </c>
      <c r="G3201">
        <v>5700</v>
      </c>
      <c r="H3201" t="s">
        <v>9880</v>
      </c>
      <c r="I3201" t="s">
        <v>9880</v>
      </c>
      <c r="J3201" t="s">
        <v>9881</v>
      </c>
      <c r="K3201" t="s">
        <v>22</v>
      </c>
      <c r="L3201">
        <v>3300000</v>
      </c>
      <c r="M3201">
        <v>127923</v>
      </c>
      <c r="N3201" t="s">
        <v>9882</v>
      </c>
      <c r="O3201">
        <v>99</v>
      </c>
      <c r="P3201" t="str">
        <f>IF(Table1[[#This Row],[score]]&gt;=8.5,"High",IF(Table1[[#This Row],[score]]&gt;=7,"Medium","Low"))</f>
        <v>Low</v>
      </c>
      <c r="Q3201" s="5">
        <f>Table1[[#This Row],[gross]]-Table1[[#This Row],[budget]]</f>
        <v>-3172077</v>
      </c>
      <c r="R3201" s="5" t="str">
        <f>IF(Table1[[#This Row],[Profit]]&gt;0,"Profit","Loss")</f>
        <v>Loss</v>
      </c>
      <c r="S3201" s="6" t="str">
        <f>FLOOR(Table1[[#This Row],[year]]-1900,10)+1900 &amp; "-" &amp; FLOOR(Table1[[#This Row],[year]]-1890,10)+1900</f>
        <v>1990-2000</v>
      </c>
      <c r="T3201" s="14" t="s">
        <v>21835</v>
      </c>
      <c r="AB3201" s="14"/>
    </row>
    <row r="3202" spans="1:28" hidden="1" x14ac:dyDescent="0.3">
      <c r="A3202" t="s">
        <v>9794</v>
      </c>
      <c r="B3202" t="s">
        <v>16</v>
      </c>
      <c r="C3202" t="s">
        <v>151</v>
      </c>
      <c r="D3202">
        <v>1997</v>
      </c>
      <c r="E3202" t="s">
        <v>9795</v>
      </c>
      <c r="F3202">
        <v>6</v>
      </c>
      <c r="G3202">
        <v>9900</v>
      </c>
      <c r="H3202" t="s">
        <v>9796</v>
      </c>
      <c r="I3202" t="s">
        <v>20</v>
      </c>
      <c r="J3202" t="s">
        <v>9797</v>
      </c>
      <c r="K3202" t="s">
        <v>30</v>
      </c>
      <c r="L3202">
        <v>1000000</v>
      </c>
      <c r="M3202">
        <v>125397</v>
      </c>
      <c r="N3202" t="s">
        <v>9798</v>
      </c>
      <c r="O3202">
        <v>94</v>
      </c>
      <c r="P3202" t="str">
        <f>IF(Table1[[#This Row],[score]]&gt;=8.5,"High",IF(Table1[[#This Row],[score]]&gt;=7,"Medium","Low"))</f>
        <v>Low</v>
      </c>
      <c r="Q3202" s="5">
        <f>Table1[[#This Row],[gross]]-Table1[[#This Row],[budget]]</f>
        <v>-874603</v>
      </c>
      <c r="R3202" s="5" t="str">
        <f>IF(Table1[[#This Row],[Profit]]&gt;0,"Profit","Loss")</f>
        <v>Loss</v>
      </c>
      <c r="S3202" s="6" t="str">
        <f>FLOOR(Table1[[#This Row],[year]]-1900,10)+1900 &amp; "-" &amp; FLOOR(Table1[[#This Row],[year]]-1890,10)+1900</f>
        <v>1990-2000</v>
      </c>
      <c r="T3202" s="14" t="s">
        <v>21835</v>
      </c>
      <c r="AB3202" s="14"/>
    </row>
    <row r="3203" spans="1:28" hidden="1" x14ac:dyDescent="0.3">
      <c r="A3203" t="s">
        <v>9557</v>
      </c>
      <c r="B3203" t="s">
        <v>16</v>
      </c>
      <c r="C3203" t="s">
        <v>41</v>
      </c>
      <c r="D3203">
        <v>1997</v>
      </c>
      <c r="E3203" t="s">
        <v>9558</v>
      </c>
      <c r="F3203">
        <v>6.7</v>
      </c>
      <c r="G3203">
        <v>33000</v>
      </c>
      <c r="H3203" t="s">
        <v>8391</v>
      </c>
      <c r="I3203" t="s">
        <v>8391</v>
      </c>
      <c r="J3203" t="s">
        <v>9559</v>
      </c>
      <c r="K3203" t="s">
        <v>30</v>
      </c>
      <c r="L3203">
        <v>1300000</v>
      </c>
      <c r="M3203">
        <v>116799</v>
      </c>
      <c r="N3203" t="s">
        <v>7455</v>
      </c>
      <c r="O3203">
        <v>89</v>
      </c>
      <c r="P3203" t="str">
        <f>IF(Table1[[#This Row],[score]]&gt;=8.5,"High",IF(Table1[[#This Row],[score]]&gt;=7,"Medium","Low"))</f>
        <v>Low</v>
      </c>
      <c r="Q3203" s="5">
        <f>Table1[[#This Row],[gross]]-Table1[[#This Row],[budget]]</f>
        <v>-1183201</v>
      </c>
      <c r="R3203" s="5" t="str">
        <f>IF(Table1[[#This Row],[Profit]]&gt;0,"Profit","Loss")</f>
        <v>Loss</v>
      </c>
      <c r="S3203" s="6" t="str">
        <f>FLOOR(Table1[[#This Row],[year]]-1900,10)+1900 &amp; "-" &amp; FLOOR(Table1[[#This Row],[year]]-1890,10)+1900</f>
        <v>1990-2000</v>
      </c>
      <c r="T3203" s="14" t="s">
        <v>21836</v>
      </c>
      <c r="AB3203" s="14"/>
    </row>
    <row r="3204" spans="1:28" hidden="1" x14ac:dyDescent="0.3">
      <c r="A3204" t="s">
        <v>9889</v>
      </c>
      <c r="B3204" t="s">
        <v>16</v>
      </c>
      <c r="C3204" t="s">
        <v>41</v>
      </c>
      <c r="D3204">
        <v>1997</v>
      </c>
      <c r="E3204" t="s">
        <v>9454</v>
      </c>
      <c r="F3204">
        <v>5.7</v>
      </c>
      <c r="G3204">
        <v>1800</v>
      </c>
      <c r="H3204" t="s">
        <v>9890</v>
      </c>
      <c r="I3204" t="s">
        <v>9891</v>
      </c>
      <c r="J3204" t="s">
        <v>8106</v>
      </c>
      <c r="K3204" t="s">
        <v>30</v>
      </c>
      <c r="L3204">
        <f>20500000</f>
        <v>20500000</v>
      </c>
      <c r="M3204">
        <v>113069</v>
      </c>
      <c r="N3204" t="s">
        <v>9892</v>
      </c>
      <c r="O3204">
        <v>103</v>
      </c>
      <c r="P3204" t="str">
        <f>IF(Table1[[#This Row],[score]]&gt;=8.5,"High",IF(Table1[[#This Row],[score]]&gt;=7,"Medium","Low"))</f>
        <v>Low</v>
      </c>
      <c r="Q3204" s="5">
        <f>Table1[[#This Row],[gross]]-Table1[[#This Row],[budget]]</f>
        <v>-20386931</v>
      </c>
      <c r="R3204" s="5" t="str">
        <f>IF(Table1[[#This Row],[Profit]]&gt;0,"Profit","Loss")</f>
        <v>Loss</v>
      </c>
      <c r="S3204" s="6" t="str">
        <f>FLOOR(Table1[[#This Row],[year]]-1900,10)+1900 &amp; "-" &amp; FLOOR(Table1[[#This Row],[year]]-1890,10)+1900</f>
        <v>1990-2000</v>
      </c>
      <c r="T3204" s="14" t="s">
        <v>21835</v>
      </c>
      <c r="AB3204" s="14"/>
    </row>
    <row r="3205" spans="1:28" hidden="1" x14ac:dyDescent="0.3">
      <c r="A3205" t="s">
        <v>9861</v>
      </c>
      <c r="B3205" t="s">
        <v>16</v>
      </c>
      <c r="C3205" t="s">
        <v>17</v>
      </c>
      <c r="D3205">
        <v>1997</v>
      </c>
      <c r="E3205" t="s">
        <v>9622</v>
      </c>
      <c r="F3205">
        <v>7.5</v>
      </c>
      <c r="G3205">
        <v>7700</v>
      </c>
      <c r="H3205" t="s">
        <v>4340</v>
      </c>
      <c r="I3205" t="s">
        <v>9862</v>
      </c>
      <c r="J3205" t="s">
        <v>9863</v>
      </c>
      <c r="K3205" t="s">
        <v>22</v>
      </c>
      <c r="L3205">
        <v>8000000</v>
      </c>
      <c r="M3205">
        <v>106404</v>
      </c>
      <c r="N3205" t="s">
        <v>3048</v>
      </c>
      <c r="O3205">
        <v>101</v>
      </c>
      <c r="P3205" t="str">
        <f>IF(Table1[[#This Row],[score]]&gt;=8.5,"High",IF(Table1[[#This Row],[score]]&gt;=7,"Medium","Low"))</f>
        <v>Medium</v>
      </c>
      <c r="Q3205" s="5">
        <f>Table1[[#This Row],[gross]]-Table1[[#This Row],[budget]]</f>
        <v>-7893596</v>
      </c>
      <c r="R3205" s="5" t="str">
        <f>IF(Table1[[#This Row],[Profit]]&gt;0,"Profit","Loss")</f>
        <v>Loss</v>
      </c>
      <c r="S3205" s="6" t="str">
        <f>FLOOR(Table1[[#This Row],[year]]-1900,10)+1900 &amp; "-" &amp; FLOOR(Table1[[#This Row],[year]]-1890,10)+1900</f>
        <v>1990-2000</v>
      </c>
      <c r="T3205" s="14" t="s">
        <v>21835</v>
      </c>
      <c r="AB3205" s="14"/>
    </row>
    <row r="3206" spans="1:28" hidden="1" x14ac:dyDescent="0.3">
      <c r="A3206" t="s">
        <v>9919</v>
      </c>
      <c r="B3206" t="s">
        <v>16</v>
      </c>
      <c r="C3206" t="s">
        <v>41</v>
      </c>
      <c r="D3206">
        <v>1997</v>
      </c>
      <c r="E3206" t="s">
        <v>9920</v>
      </c>
      <c r="F3206">
        <v>6</v>
      </c>
      <c r="G3206">
        <v>3900</v>
      </c>
      <c r="H3206" t="s">
        <v>6470</v>
      </c>
      <c r="I3206" t="s">
        <v>6470</v>
      </c>
      <c r="J3206" t="s">
        <v>2211</v>
      </c>
      <c r="K3206" t="s">
        <v>30</v>
      </c>
      <c r="L3206">
        <f>20500000</f>
        <v>20500000</v>
      </c>
      <c r="M3206">
        <v>83488</v>
      </c>
      <c r="N3206" t="s">
        <v>9892</v>
      </c>
      <c r="O3206">
        <v>105</v>
      </c>
      <c r="P3206" t="str">
        <f>IF(Table1[[#This Row],[score]]&gt;=8.5,"High",IF(Table1[[#This Row],[score]]&gt;=7,"Medium","Low"))</f>
        <v>Low</v>
      </c>
      <c r="Q3206" s="5">
        <f>Table1[[#This Row],[gross]]-Table1[[#This Row],[budget]]</f>
        <v>-20416512</v>
      </c>
      <c r="R3206" s="5" t="str">
        <f>IF(Table1[[#This Row],[Profit]]&gt;0,"Profit","Loss")</f>
        <v>Loss</v>
      </c>
      <c r="S3206" s="6" t="str">
        <f>FLOOR(Table1[[#This Row],[year]]-1900,10)+1900 &amp; "-" &amp; FLOOR(Table1[[#This Row],[year]]-1890,10)+1900</f>
        <v>1990-2000</v>
      </c>
      <c r="T3206" s="14" t="s">
        <v>21835</v>
      </c>
      <c r="AB3206" s="14"/>
    </row>
    <row r="3207" spans="1:28" hidden="1" x14ac:dyDescent="0.3">
      <c r="A3207" t="s">
        <v>9895</v>
      </c>
      <c r="B3207" t="s">
        <v>16</v>
      </c>
      <c r="C3207" t="s">
        <v>41</v>
      </c>
      <c r="D3207">
        <v>1997</v>
      </c>
      <c r="E3207" t="s">
        <v>9896</v>
      </c>
      <c r="F3207">
        <v>2.7</v>
      </c>
      <c r="G3207">
        <v>3600</v>
      </c>
      <c r="H3207" t="s">
        <v>9897</v>
      </c>
      <c r="I3207" t="s">
        <v>9897</v>
      </c>
      <c r="J3207" t="s">
        <v>6618</v>
      </c>
      <c r="K3207" t="s">
        <v>30</v>
      </c>
      <c r="L3207">
        <f>20500000</f>
        <v>20500000</v>
      </c>
      <c r="M3207">
        <v>71145</v>
      </c>
      <c r="N3207" t="s">
        <v>9898</v>
      </c>
      <c r="O3207">
        <v>82</v>
      </c>
      <c r="P3207" t="str">
        <f>IF(Table1[[#This Row],[score]]&gt;=8.5,"High",IF(Table1[[#This Row],[score]]&gt;=7,"Medium","Low"))</f>
        <v>Low</v>
      </c>
      <c r="Q3207" s="5">
        <f>Table1[[#This Row],[gross]]-Table1[[#This Row],[budget]]</f>
        <v>-20428855</v>
      </c>
      <c r="R3207" s="5" t="str">
        <f>IF(Table1[[#This Row],[Profit]]&gt;0,"Profit","Loss")</f>
        <v>Loss</v>
      </c>
      <c r="S3207" s="6" t="str">
        <f>FLOOR(Table1[[#This Row],[year]]-1900,10)+1900 &amp; "-" &amp; FLOOR(Table1[[#This Row],[year]]-1890,10)+1900</f>
        <v>1990-2000</v>
      </c>
      <c r="T3207" s="14" t="s">
        <v>21866</v>
      </c>
      <c r="AB3207" s="14"/>
    </row>
    <row r="3208" spans="1:28" hidden="1" x14ac:dyDescent="0.3">
      <c r="A3208" t="s">
        <v>9899</v>
      </c>
      <c r="B3208" t="s">
        <v>16</v>
      </c>
      <c r="C3208" t="s">
        <v>63</v>
      </c>
      <c r="D3208">
        <v>1997</v>
      </c>
      <c r="E3208" t="s">
        <v>8648</v>
      </c>
      <c r="F3208">
        <v>5.6</v>
      </c>
      <c r="G3208">
        <v>2100</v>
      </c>
      <c r="H3208" t="s">
        <v>9900</v>
      </c>
      <c r="I3208" t="s">
        <v>9901</v>
      </c>
      <c r="J3208" t="s">
        <v>9902</v>
      </c>
      <c r="K3208" t="s">
        <v>30</v>
      </c>
      <c r="L3208">
        <v>4000000</v>
      </c>
      <c r="M3208">
        <v>46362</v>
      </c>
      <c r="N3208" t="s">
        <v>9903</v>
      </c>
      <c r="O3208">
        <v>92</v>
      </c>
      <c r="P3208" t="str">
        <f>IF(Table1[[#This Row],[score]]&gt;=8.5,"High",IF(Table1[[#This Row],[score]]&gt;=7,"Medium","Low"))</f>
        <v>Low</v>
      </c>
      <c r="Q3208" s="5">
        <f>Table1[[#This Row],[gross]]-Table1[[#This Row],[budget]]</f>
        <v>-3953638</v>
      </c>
      <c r="R3208" s="5" t="str">
        <f>IF(Table1[[#This Row],[Profit]]&gt;0,"Profit","Loss")</f>
        <v>Loss</v>
      </c>
      <c r="S3208" s="6" t="str">
        <f>FLOOR(Table1[[#This Row],[year]]-1900,10)+1900 &amp; "-" &amp; FLOOR(Table1[[#This Row],[year]]-1890,10)+1900</f>
        <v>1990-2000</v>
      </c>
      <c r="T3208" s="14" t="s">
        <v>21835</v>
      </c>
      <c r="AB3208" s="14"/>
    </row>
    <row r="3209" spans="1:28" hidden="1" x14ac:dyDescent="0.3">
      <c r="A3209" t="s">
        <v>9950</v>
      </c>
      <c r="B3209" t="s">
        <v>16</v>
      </c>
      <c r="C3209" t="s">
        <v>17</v>
      </c>
      <c r="D3209">
        <v>1997</v>
      </c>
      <c r="E3209" t="s">
        <v>9570</v>
      </c>
      <c r="F3209">
        <v>6.1</v>
      </c>
      <c r="G3209">
        <v>1700</v>
      </c>
      <c r="H3209" t="s">
        <v>9951</v>
      </c>
      <c r="I3209" t="s">
        <v>9951</v>
      </c>
      <c r="J3209" t="s">
        <v>3355</v>
      </c>
      <c r="K3209" t="s">
        <v>30</v>
      </c>
      <c r="L3209">
        <f t="shared" ref="L3209:L3214" si="35">20500000</f>
        <v>20500000</v>
      </c>
      <c r="M3209">
        <v>40158</v>
      </c>
      <c r="N3209" t="s">
        <v>8125</v>
      </c>
      <c r="O3209">
        <v>124</v>
      </c>
      <c r="P3209" t="str">
        <f>IF(Table1[[#This Row],[score]]&gt;=8.5,"High",IF(Table1[[#This Row],[score]]&gt;=7,"Medium","Low"))</f>
        <v>Low</v>
      </c>
      <c r="Q3209" s="5">
        <f>Table1[[#This Row],[gross]]-Table1[[#This Row],[budget]]</f>
        <v>-20459842</v>
      </c>
      <c r="R3209" s="5" t="str">
        <f>IF(Table1[[#This Row],[Profit]]&gt;0,"Profit","Loss")</f>
        <v>Loss</v>
      </c>
      <c r="S3209" s="6" t="str">
        <f>FLOOR(Table1[[#This Row],[year]]-1900,10)+1900 &amp; "-" &amp; FLOOR(Table1[[#This Row],[year]]-1890,10)+1900</f>
        <v>1990-2000</v>
      </c>
      <c r="T3209" s="14" t="s">
        <v>21835</v>
      </c>
      <c r="AB3209" s="14"/>
    </row>
    <row r="3210" spans="1:28" hidden="1" x14ac:dyDescent="0.3">
      <c r="A3210" t="s">
        <v>9941</v>
      </c>
      <c r="B3210" t="s">
        <v>16</v>
      </c>
      <c r="C3210" t="s">
        <v>41</v>
      </c>
      <c r="D3210">
        <v>1997</v>
      </c>
      <c r="E3210" t="s">
        <v>9466</v>
      </c>
      <c r="F3210">
        <v>5.0999999999999996</v>
      </c>
      <c r="G3210">
        <v>1900</v>
      </c>
      <c r="H3210" t="s">
        <v>9942</v>
      </c>
      <c r="I3210" t="s">
        <v>9942</v>
      </c>
      <c r="J3210" t="s">
        <v>9943</v>
      </c>
      <c r="K3210" t="s">
        <v>30</v>
      </c>
      <c r="L3210">
        <f t="shared" si="35"/>
        <v>20500000</v>
      </c>
      <c r="M3210">
        <v>13330</v>
      </c>
      <c r="N3210" t="s">
        <v>9944</v>
      </c>
      <c r="O3210">
        <v>92</v>
      </c>
      <c r="P3210" t="str">
        <f>IF(Table1[[#This Row],[score]]&gt;=8.5,"High",IF(Table1[[#This Row],[score]]&gt;=7,"Medium","Low"))</f>
        <v>Low</v>
      </c>
      <c r="Q3210" s="5">
        <f>Table1[[#This Row],[gross]]-Table1[[#This Row],[budget]]</f>
        <v>-20486670</v>
      </c>
      <c r="R3210" s="5" t="str">
        <f>IF(Table1[[#This Row],[Profit]]&gt;0,"Profit","Loss")</f>
        <v>Loss</v>
      </c>
      <c r="S3210" s="6" t="str">
        <f>FLOOR(Table1[[#This Row],[year]]-1900,10)+1900 &amp; "-" &amp; FLOOR(Table1[[#This Row],[year]]-1890,10)+1900</f>
        <v>1990-2000</v>
      </c>
      <c r="T3210" s="14" t="s">
        <v>21835</v>
      </c>
      <c r="AB3210" s="14"/>
    </row>
    <row r="3211" spans="1:28" hidden="1" x14ac:dyDescent="0.3">
      <c r="A3211" t="s">
        <v>9664</v>
      </c>
      <c r="B3211" t="s">
        <v>443</v>
      </c>
      <c r="C3211" t="s">
        <v>17</v>
      </c>
      <c r="D3211">
        <v>1997</v>
      </c>
      <c r="E3211" t="s">
        <v>9665</v>
      </c>
      <c r="F3211">
        <v>7.8</v>
      </c>
      <c r="G3211">
        <v>26000</v>
      </c>
      <c r="H3211" t="s">
        <v>5810</v>
      </c>
      <c r="I3211" t="s">
        <v>5810</v>
      </c>
      <c r="J3211" t="s">
        <v>9666</v>
      </c>
      <c r="K3211" t="s">
        <v>5812</v>
      </c>
      <c r="L3211">
        <f t="shared" si="35"/>
        <v>20500000</v>
      </c>
      <c r="M3211">
        <v>10923</v>
      </c>
      <c r="N3211" t="s">
        <v>8197</v>
      </c>
      <c r="O3211">
        <v>95</v>
      </c>
      <c r="P3211" t="str">
        <f>IF(Table1[[#This Row],[score]]&gt;=8.5,"High",IF(Table1[[#This Row],[score]]&gt;=7,"Medium","Low"))</f>
        <v>Medium</v>
      </c>
      <c r="Q3211" s="5">
        <f>Table1[[#This Row],[gross]]-Table1[[#This Row],[budget]]</f>
        <v>-20489077</v>
      </c>
      <c r="R3211" s="5" t="str">
        <f>IF(Table1[[#This Row],[Profit]]&gt;0,"Profit","Loss")</f>
        <v>Loss</v>
      </c>
      <c r="S3211" s="6" t="str">
        <f>FLOOR(Table1[[#This Row],[year]]-1900,10)+1900 &amp; "-" &amp; FLOOR(Table1[[#This Row],[year]]-1890,10)+1900</f>
        <v>1990-2000</v>
      </c>
      <c r="T3211" s="14" t="s">
        <v>21842</v>
      </c>
      <c r="AB3211" s="14"/>
    </row>
    <row r="3212" spans="1:28" hidden="1" x14ac:dyDescent="0.3">
      <c r="A3212" t="s">
        <v>9922</v>
      </c>
      <c r="B3212" t="s">
        <v>16</v>
      </c>
      <c r="C3212" t="s">
        <v>41</v>
      </c>
      <c r="D3212">
        <v>1997</v>
      </c>
      <c r="E3212" t="s">
        <v>9923</v>
      </c>
      <c r="F3212">
        <v>6.2</v>
      </c>
      <c r="G3212">
        <v>2900</v>
      </c>
      <c r="H3212" t="s">
        <v>9924</v>
      </c>
      <c r="I3212" t="s">
        <v>9924</v>
      </c>
      <c r="J3212" t="s">
        <v>9925</v>
      </c>
      <c r="K3212" t="s">
        <v>30</v>
      </c>
      <c r="L3212">
        <f t="shared" si="35"/>
        <v>20500000</v>
      </c>
      <c r="M3212">
        <v>9090</v>
      </c>
      <c r="N3212" t="s">
        <v>9926</v>
      </c>
      <c r="O3212">
        <v>92</v>
      </c>
      <c r="P3212" t="str">
        <f>IF(Table1[[#This Row],[score]]&gt;=8.5,"High",IF(Table1[[#This Row],[score]]&gt;=7,"Medium","Low"))</f>
        <v>Low</v>
      </c>
      <c r="Q3212" s="5">
        <f>Table1[[#This Row],[gross]]-Table1[[#This Row],[budget]]</f>
        <v>-20490910</v>
      </c>
      <c r="R3212" s="5" t="str">
        <f>IF(Table1[[#This Row],[Profit]]&gt;0,"Profit","Loss")</f>
        <v>Loss</v>
      </c>
      <c r="S3212" s="6" t="str">
        <f>FLOOR(Table1[[#This Row],[year]]-1900,10)+1900 &amp; "-" &amp; FLOOR(Table1[[#This Row],[year]]-1890,10)+1900</f>
        <v>1990-2000</v>
      </c>
      <c r="T3212" s="14" t="s">
        <v>21835</v>
      </c>
      <c r="AB3212" s="14"/>
    </row>
    <row r="3213" spans="1:28" hidden="1" x14ac:dyDescent="0.3">
      <c r="A3213" t="s">
        <v>9868</v>
      </c>
      <c r="B3213" t="s">
        <v>443</v>
      </c>
      <c r="C3213" t="s">
        <v>34</v>
      </c>
      <c r="D3213">
        <v>1997</v>
      </c>
      <c r="E3213" t="s">
        <v>9869</v>
      </c>
      <c r="F3213">
        <v>7.9</v>
      </c>
      <c r="G3213">
        <v>28000</v>
      </c>
      <c r="H3213" t="s">
        <v>9870</v>
      </c>
      <c r="I3213" t="s">
        <v>9870</v>
      </c>
      <c r="J3213" t="s">
        <v>9871</v>
      </c>
      <c r="K3213" t="s">
        <v>5762</v>
      </c>
      <c r="L3213">
        <f t="shared" si="35"/>
        <v>20500000</v>
      </c>
      <c r="M3213">
        <v>5710</v>
      </c>
      <c r="N3213" t="s">
        <v>9872</v>
      </c>
      <c r="O3213">
        <v>87</v>
      </c>
      <c r="P3213" t="str">
        <f>IF(Table1[[#This Row],[score]]&gt;=8.5,"High",IF(Table1[[#This Row],[score]]&gt;=7,"Medium","Low"))</f>
        <v>Medium</v>
      </c>
      <c r="Q3213" s="5">
        <f>Table1[[#This Row],[gross]]-Table1[[#This Row],[budget]]</f>
        <v>-20494290</v>
      </c>
      <c r="R3213" s="5" t="str">
        <f>IF(Table1[[#This Row],[Profit]]&gt;0,"Profit","Loss")</f>
        <v>Loss</v>
      </c>
      <c r="S3213" s="6" t="str">
        <f>FLOOR(Table1[[#This Row],[year]]-1900,10)+1900 &amp; "-" &amp; FLOOR(Table1[[#This Row],[year]]-1890,10)+1900</f>
        <v>1990-2000</v>
      </c>
      <c r="T3213" s="14" t="s">
        <v>21860</v>
      </c>
      <c r="AB3213" s="14"/>
    </row>
    <row r="3214" spans="1:28" hidden="1" x14ac:dyDescent="0.3">
      <c r="A3214" t="s">
        <v>3026</v>
      </c>
      <c r="B3214" t="s">
        <v>16</v>
      </c>
      <c r="C3214" t="s">
        <v>41</v>
      </c>
      <c r="D3214">
        <v>1997</v>
      </c>
      <c r="E3214" t="s">
        <v>9752</v>
      </c>
      <c r="F3214">
        <v>6.7</v>
      </c>
      <c r="G3214">
        <v>10000</v>
      </c>
      <c r="H3214" t="s">
        <v>9753</v>
      </c>
      <c r="I3214" t="s">
        <v>9754</v>
      </c>
      <c r="J3214" t="s">
        <v>4160</v>
      </c>
      <c r="K3214" t="s">
        <v>22</v>
      </c>
      <c r="L3214">
        <f t="shared" si="35"/>
        <v>20500000</v>
      </c>
      <c r="M3214">
        <v>3736</v>
      </c>
      <c r="N3214" t="s">
        <v>1965</v>
      </c>
      <c r="O3214">
        <v>102</v>
      </c>
      <c r="P3214" t="str">
        <f>IF(Table1[[#This Row],[score]]&gt;=8.5,"High",IF(Table1[[#This Row],[score]]&gt;=7,"Medium","Low"))</f>
        <v>Low</v>
      </c>
      <c r="Q3214" s="5">
        <f>Table1[[#This Row],[gross]]-Table1[[#This Row],[budget]]</f>
        <v>-20496264</v>
      </c>
      <c r="R3214" s="5" t="str">
        <f>IF(Table1[[#This Row],[Profit]]&gt;0,"Profit","Loss")</f>
        <v>Loss</v>
      </c>
      <c r="S3214" s="6" t="str">
        <f>FLOOR(Table1[[#This Row],[year]]-1900,10)+1900 &amp; "-" &amp; FLOOR(Table1[[#This Row],[year]]-1890,10)+1900</f>
        <v>1990-2000</v>
      </c>
      <c r="T3214" s="14" t="s">
        <v>21844</v>
      </c>
      <c r="AB3214" s="14"/>
    </row>
    <row r="3215" spans="1:28" hidden="1" x14ac:dyDescent="0.3">
      <c r="A3215" t="s">
        <v>9855</v>
      </c>
      <c r="B3215" t="s">
        <v>1974</v>
      </c>
      <c r="C3215" t="s">
        <v>41</v>
      </c>
      <c r="D3215">
        <v>1997</v>
      </c>
      <c r="E3215" t="s">
        <v>9856</v>
      </c>
      <c r="F3215">
        <v>5.7</v>
      </c>
      <c r="G3215">
        <v>5800</v>
      </c>
      <c r="H3215" t="s">
        <v>8279</v>
      </c>
      <c r="I3215" t="s">
        <v>9376</v>
      </c>
      <c r="J3215" t="s">
        <v>9857</v>
      </c>
      <c r="K3215" t="s">
        <v>30</v>
      </c>
      <c r="L3215">
        <v>15000000</v>
      </c>
      <c r="M3215">
        <v>309</v>
      </c>
      <c r="N3215" t="s">
        <v>9858</v>
      </c>
      <c r="O3215">
        <v>85</v>
      </c>
      <c r="P3215" t="str">
        <f>IF(Table1[[#This Row],[score]]&gt;=8.5,"High",IF(Table1[[#This Row],[score]]&gt;=7,"Medium","Low"))</f>
        <v>Low</v>
      </c>
      <c r="Q3215" s="5">
        <f>Table1[[#This Row],[gross]]-Table1[[#This Row],[budget]]</f>
        <v>-14999691</v>
      </c>
      <c r="R3215" s="5" t="str">
        <f>IF(Table1[[#This Row],[Profit]]&gt;0,"Profit","Loss")</f>
        <v>Loss</v>
      </c>
      <c r="S3215" s="6" t="str">
        <f>FLOOR(Table1[[#This Row],[year]]-1900,10)+1900 &amp; "-" &amp; FLOOR(Table1[[#This Row],[year]]-1890,10)+1900</f>
        <v>1990-2000</v>
      </c>
      <c r="T3215" s="14" t="s">
        <v>21847</v>
      </c>
      <c r="AB3215" s="14"/>
    </row>
    <row r="3216" spans="1:28" hidden="1" x14ac:dyDescent="0.3">
      <c r="A3216" t="s">
        <v>9988</v>
      </c>
      <c r="B3216" t="s">
        <v>1974</v>
      </c>
      <c r="C3216" t="s">
        <v>34</v>
      </c>
      <c r="D3216">
        <v>1998</v>
      </c>
      <c r="E3216" t="s">
        <v>9989</v>
      </c>
      <c r="F3216">
        <v>6.7</v>
      </c>
      <c r="G3216">
        <v>403000</v>
      </c>
      <c r="H3216" t="s">
        <v>8429</v>
      </c>
      <c r="I3216" t="s">
        <v>8380</v>
      </c>
      <c r="J3216" t="s">
        <v>4412</v>
      </c>
      <c r="K3216" t="s">
        <v>30</v>
      </c>
      <c r="L3216">
        <v>140000000</v>
      </c>
      <c r="M3216">
        <v>553709788</v>
      </c>
      <c r="N3216" t="s">
        <v>2067</v>
      </c>
      <c r="O3216">
        <v>151</v>
      </c>
      <c r="P3216" t="str">
        <f>IF(Table1[[#This Row],[score]]&gt;=8.5,"High",IF(Table1[[#This Row],[score]]&gt;=7,"Medium","Low"))</f>
        <v>Low</v>
      </c>
      <c r="Q3216" s="5">
        <f>Table1[[#This Row],[gross]]-Table1[[#This Row],[budget]]</f>
        <v>413709788</v>
      </c>
      <c r="R3216" s="5" t="str">
        <f>IF(Table1[[#This Row],[Profit]]&gt;0,"Profit","Loss")</f>
        <v>Profit</v>
      </c>
      <c r="S3216" s="6" t="str">
        <f>FLOOR(Table1[[#This Row],[year]]-1900,10)+1900 &amp; "-" &amp; FLOOR(Table1[[#This Row],[year]]-1890,10)+1900</f>
        <v>1990-2000</v>
      </c>
      <c r="T3216" s="14" t="s">
        <v>21835</v>
      </c>
      <c r="AB3216" s="14"/>
    </row>
    <row r="3217" spans="1:28" hidden="1" x14ac:dyDescent="0.3">
      <c r="A3217" t="s">
        <v>9974</v>
      </c>
      <c r="B3217" t="s">
        <v>16</v>
      </c>
      <c r="C3217" t="s">
        <v>17</v>
      </c>
      <c r="D3217">
        <v>1998</v>
      </c>
      <c r="E3217" t="s">
        <v>9975</v>
      </c>
      <c r="F3217">
        <v>8.6</v>
      </c>
      <c r="G3217">
        <v>1300000</v>
      </c>
      <c r="H3217" t="s">
        <v>486</v>
      </c>
      <c r="I3217" t="s">
        <v>9976</v>
      </c>
      <c r="J3217" t="s">
        <v>2066</v>
      </c>
      <c r="K3217" t="s">
        <v>30</v>
      </c>
      <c r="L3217" s="5">
        <v>70000000</v>
      </c>
      <c r="M3217" s="5">
        <v>482349603</v>
      </c>
      <c r="N3217" t="s">
        <v>9593</v>
      </c>
      <c r="O3217">
        <v>169</v>
      </c>
      <c r="P3217" t="str">
        <f>IF(Table1[[#This Row],[score]]&gt;=8.5,"High",IF(Table1[[#This Row],[score]]&gt;=7,"Medium","Low"))</f>
        <v>High</v>
      </c>
      <c r="Q3217" s="5">
        <f>Table1[[#This Row],[gross]]-Table1[[#This Row],[budget]]</f>
        <v>412349603</v>
      </c>
      <c r="R3217" s="5" t="str">
        <f>IF(Table1[[#This Row],[Profit]]&gt;0,"Profit","Loss")</f>
        <v>Profit</v>
      </c>
      <c r="S3217" s="6" t="str">
        <f>FLOOR(Table1[[#This Row],[year]]-1900,10)+1900 &amp; "-" &amp; FLOOR(Table1[[#This Row],[year]]-1890,10)+1900</f>
        <v>1990-2000</v>
      </c>
      <c r="T3217" s="14" t="s">
        <v>21835</v>
      </c>
      <c r="AB3217" s="14"/>
    </row>
    <row r="3218" spans="1:28" hidden="1" x14ac:dyDescent="0.3">
      <c r="A3218" t="s">
        <v>10058</v>
      </c>
      <c r="B3218" t="s">
        <v>1974</v>
      </c>
      <c r="C3218" t="s">
        <v>34</v>
      </c>
      <c r="D3218">
        <v>1998</v>
      </c>
      <c r="E3218" t="s">
        <v>10059</v>
      </c>
      <c r="F3218">
        <v>5.4</v>
      </c>
      <c r="G3218">
        <v>186000</v>
      </c>
      <c r="H3218" t="s">
        <v>6787</v>
      </c>
      <c r="I3218" t="s">
        <v>7839</v>
      </c>
      <c r="J3218" t="s">
        <v>1495</v>
      </c>
      <c r="K3218" t="s">
        <v>2081</v>
      </c>
      <c r="L3218">
        <v>130000000</v>
      </c>
      <c r="M3218">
        <v>379014294</v>
      </c>
      <c r="N3218" t="s">
        <v>10060</v>
      </c>
      <c r="O3218">
        <v>139</v>
      </c>
      <c r="P3218" t="str">
        <f>IF(Table1[[#This Row],[score]]&gt;=8.5,"High",IF(Table1[[#This Row],[score]]&gt;=7,"Medium","Low"))</f>
        <v>Low</v>
      </c>
      <c r="Q3218" s="5">
        <f>Table1[[#This Row],[gross]]-Table1[[#This Row],[budget]]</f>
        <v>249014294</v>
      </c>
      <c r="R3218" s="5" t="str">
        <f>IF(Table1[[#This Row],[Profit]]&gt;0,"Profit","Loss")</f>
        <v>Profit</v>
      </c>
      <c r="S3218" s="6" t="str">
        <f>FLOOR(Table1[[#This Row],[year]]-1900,10)+1900 &amp; "-" &amp; FLOOR(Table1[[#This Row],[year]]-1890,10)+1900</f>
        <v>1990-2000</v>
      </c>
      <c r="T3218" s="14" t="s">
        <v>21835</v>
      </c>
      <c r="AB3218" s="14"/>
    </row>
    <row r="3219" spans="1:28" hidden="1" x14ac:dyDescent="0.3">
      <c r="A3219" t="s">
        <v>10013</v>
      </c>
      <c r="B3219" t="s">
        <v>16</v>
      </c>
      <c r="C3219" t="s">
        <v>41</v>
      </c>
      <c r="D3219">
        <v>1998</v>
      </c>
      <c r="E3219" t="s">
        <v>10014</v>
      </c>
      <c r="F3219">
        <v>7.1</v>
      </c>
      <c r="G3219">
        <v>297000</v>
      </c>
      <c r="H3219" t="s">
        <v>8980</v>
      </c>
      <c r="I3219" t="s">
        <v>10015</v>
      </c>
      <c r="J3219" t="s">
        <v>8768</v>
      </c>
      <c r="K3219" t="s">
        <v>30</v>
      </c>
      <c r="L3219">
        <v>23000000</v>
      </c>
      <c r="M3219">
        <v>369884651</v>
      </c>
      <c r="N3219" t="s">
        <v>180</v>
      </c>
      <c r="O3219">
        <v>119</v>
      </c>
      <c r="P3219" t="str">
        <f>IF(Table1[[#This Row],[score]]&gt;=8.5,"High",IF(Table1[[#This Row],[score]]&gt;=7,"Medium","Low"))</f>
        <v>Medium</v>
      </c>
      <c r="Q3219" s="5">
        <f>Table1[[#This Row],[gross]]-Table1[[#This Row],[budget]]</f>
        <v>346884651</v>
      </c>
      <c r="R3219" s="5" t="str">
        <f>IF(Table1[[#This Row],[Profit]]&gt;0,"Profit","Loss")</f>
        <v>Profit</v>
      </c>
      <c r="S3219" s="6" t="str">
        <f>FLOOR(Table1[[#This Row],[year]]-1900,10)+1900 &amp; "-" &amp; FLOOR(Table1[[#This Row],[year]]-1890,10)+1900</f>
        <v>1990-2000</v>
      </c>
      <c r="T3219" s="14" t="s">
        <v>21835</v>
      </c>
      <c r="AB3219" s="14"/>
    </row>
    <row r="3220" spans="1:28" hidden="1" x14ac:dyDescent="0.3">
      <c r="A3220" t="s">
        <v>10020</v>
      </c>
      <c r="B3220" t="s">
        <v>337</v>
      </c>
      <c r="C3220" t="s">
        <v>390</v>
      </c>
      <c r="D3220">
        <v>1998</v>
      </c>
      <c r="E3220" t="s">
        <v>10021</v>
      </c>
      <c r="F3220">
        <v>7.2</v>
      </c>
      <c r="G3220">
        <v>273000</v>
      </c>
      <c r="H3220" t="s">
        <v>8395</v>
      </c>
      <c r="I3220" t="s">
        <v>8395</v>
      </c>
      <c r="J3220" t="s">
        <v>8280</v>
      </c>
      <c r="K3220" t="s">
        <v>30</v>
      </c>
      <c r="L3220">
        <v>120000000</v>
      </c>
      <c r="M3220">
        <v>363258859</v>
      </c>
      <c r="N3220" t="s">
        <v>10022</v>
      </c>
      <c r="O3220">
        <v>95</v>
      </c>
      <c r="P3220" t="str">
        <f>IF(Table1[[#This Row],[score]]&gt;=8.5,"High",IF(Table1[[#This Row],[score]]&gt;=7,"Medium","Low"))</f>
        <v>Medium</v>
      </c>
      <c r="Q3220" s="5">
        <f>Table1[[#This Row],[gross]]-Table1[[#This Row],[budget]]</f>
        <v>243258859</v>
      </c>
      <c r="R3220" s="5" t="str">
        <f>IF(Table1[[#This Row],[Profit]]&gt;0,"Profit","Loss")</f>
        <v>Profit</v>
      </c>
      <c r="S3220" s="6" t="str">
        <f>FLOOR(Table1[[#This Row],[year]]-1900,10)+1900 &amp; "-" &amp; FLOOR(Table1[[#This Row],[year]]-1890,10)+1900</f>
        <v>1990-2000</v>
      </c>
      <c r="T3220" s="14" t="s">
        <v>21835</v>
      </c>
      <c r="AB3220" s="14"/>
    </row>
    <row r="3221" spans="1:28" hidden="1" x14ac:dyDescent="0.3">
      <c r="A3221" t="s">
        <v>10011</v>
      </c>
      <c r="B3221" t="s">
        <v>1974</v>
      </c>
      <c r="C3221" t="s">
        <v>34</v>
      </c>
      <c r="D3221">
        <v>1998</v>
      </c>
      <c r="E3221" t="s">
        <v>10012</v>
      </c>
      <c r="F3221">
        <v>6.2</v>
      </c>
      <c r="G3221">
        <v>168000</v>
      </c>
      <c r="H3221" t="s">
        <v>9616</v>
      </c>
      <c r="I3221" t="s">
        <v>1658</v>
      </c>
      <c r="J3221" t="s">
        <v>917</v>
      </c>
      <c r="K3221" t="s">
        <v>30</v>
      </c>
      <c r="L3221">
        <v>75000000</v>
      </c>
      <c r="M3221">
        <v>349464664</v>
      </c>
      <c r="N3221" t="s">
        <v>44</v>
      </c>
      <c r="O3221">
        <v>120</v>
      </c>
      <c r="P3221" t="str">
        <f>IF(Table1[[#This Row],[score]]&gt;=8.5,"High",IF(Table1[[#This Row],[score]]&gt;=7,"Medium","Low"))</f>
        <v>Low</v>
      </c>
      <c r="Q3221" s="5">
        <f>Table1[[#This Row],[gross]]-Table1[[#This Row],[budget]]</f>
        <v>274464664</v>
      </c>
      <c r="R3221" s="5" t="str">
        <f>IF(Table1[[#This Row],[Profit]]&gt;0,"Profit","Loss")</f>
        <v>Profit</v>
      </c>
      <c r="S3221" s="6" t="str">
        <f>FLOOR(Table1[[#This Row],[year]]-1900,10)+1900 &amp; "-" &amp; FLOOR(Table1[[#This Row],[year]]-1890,10)+1900</f>
        <v>1990-2000</v>
      </c>
      <c r="T3221" s="14" t="s">
        <v>21835</v>
      </c>
      <c r="AB3221" s="14"/>
    </row>
    <row r="3222" spans="1:28" hidden="1" x14ac:dyDescent="0.3">
      <c r="A3222" t="s">
        <v>10025</v>
      </c>
      <c r="B3222" t="s">
        <v>337</v>
      </c>
      <c r="C3222" t="s">
        <v>390</v>
      </c>
      <c r="D3222">
        <v>1998</v>
      </c>
      <c r="E3222" t="s">
        <v>10026</v>
      </c>
      <c r="F3222">
        <v>7.6</v>
      </c>
      <c r="G3222">
        <v>265000</v>
      </c>
      <c r="H3222" t="s">
        <v>10027</v>
      </c>
      <c r="I3222" t="s">
        <v>10028</v>
      </c>
      <c r="J3222" t="s">
        <v>10029</v>
      </c>
      <c r="K3222" t="s">
        <v>30</v>
      </c>
      <c r="L3222">
        <v>90000000</v>
      </c>
      <c r="M3222">
        <v>304320254</v>
      </c>
      <c r="N3222" t="s">
        <v>599</v>
      </c>
      <c r="O3222">
        <v>88</v>
      </c>
      <c r="P3222" t="str">
        <f>IF(Table1[[#This Row],[score]]&gt;=8.5,"High",IF(Table1[[#This Row],[score]]&gt;=7,"Medium","Low"))</f>
        <v>Medium</v>
      </c>
      <c r="Q3222" s="5">
        <f>Table1[[#This Row],[gross]]-Table1[[#This Row],[budget]]</f>
        <v>214320254</v>
      </c>
      <c r="R3222" s="5" t="str">
        <f>IF(Table1[[#This Row],[Profit]]&gt;0,"Profit","Loss")</f>
        <v>Profit</v>
      </c>
      <c r="S3222" s="6" t="str">
        <f>FLOOR(Table1[[#This Row],[year]]-1900,10)+1900 &amp; "-" &amp; FLOOR(Table1[[#This Row],[year]]-1890,10)+1900</f>
        <v>1990-2000</v>
      </c>
      <c r="T3222" s="14" t="s">
        <v>21835</v>
      </c>
      <c r="AB3222" s="14"/>
    </row>
    <row r="3223" spans="1:28" hidden="1" x14ac:dyDescent="0.3">
      <c r="A3223" t="s">
        <v>10237</v>
      </c>
      <c r="B3223" t="s">
        <v>1974</v>
      </c>
      <c r="C3223" t="s">
        <v>41</v>
      </c>
      <c r="D3223">
        <v>1998</v>
      </c>
      <c r="E3223" t="s">
        <v>10024</v>
      </c>
      <c r="F3223">
        <v>5.4</v>
      </c>
      <c r="G3223">
        <v>93000</v>
      </c>
      <c r="H3223" t="s">
        <v>8522</v>
      </c>
      <c r="I3223" t="s">
        <v>10238</v>
      </c>
      <c r="J3223" t="s">
        <v>1469</v>
      </c>
      <c r="K3223" t="s">
        <v>30</v>
      </c>
      <c r="L3223">
        <v>71500000</v>
      </c>
      <c r="M3223">
        <v>294456605</v>
      </c>
      <c r="N3223" t="s">
        <v>180</v>
      </c>
      <c r="O3223">
        <v>85</v>
      </c>
      <c r="P3223" t="str">
        <f>IF(Table1[[#This Row],[score]]&gt;=8.5,"High",IF(Table1[[#This Row],[score]]&gt;=7,"Medium","Low"))</f>
        <v>Low</v>
      </c>
      <c r="Q3223" s="5">
        <f>Table1[[#This Row],[gross]]-Table1[[#This Row],[budget]]</f>
        <v>222956605</v>
      </c>
      <c r="R3223" s="5" t="str">
        <f>IF(Table1[[#This Row],[Profit]]&gt;0,"Profit","Loss")</f>
        <v>Profit</v>
      </c>
      <c r="S3223" s="6" t="str">
        <f>FLOOR(Table1[[#This Row],[year]]-1900,10)+1900 &amp; "-" &amp; FLOOR(Table1[[#This Row],[year]]-1890,10)+1900</f>
        <v>1990-2000</v>
      </c>
      <c r="T3223" s="14" t="s">
        <v>21835</v>
      </c>
      <c r="AB3223" s="14"/>
    </row>
    <row r="3224" spans="1:28" hidden="1" x14ac:dyDescent="0.3">
      <c r="A3224" t="s">
        <v>10061</v>
      </c>
      <c r="B3224" t="s">
        <v>16</v>
      </c>
      <c r="C3224" t="s">
        <v>41</v>
      </c>
      <c r="D3224">
        <v>1998</v>
      </c>
      <c r="E3224" t="s">
        <v>10062</v>
      </c>
      <c r="F3224">
        <v>7.1</v>
      </c>
      <c r="G3224">
        <v>217000</v>
      </c>
      <c r="H3224" t="s">
        <v>7808</v>
      </c>
      <c r="I3224" t="s">
        <v>10063</v>
      </c>
      <c r="J3224" t="s">
        <v>9051</v>
      </c>
      <c r="K3224" t="s">
        <v>30</v>
      </c>
      <c r="L3224">
        <v>25000000</v>
      </c>
      <c r="M3224">
        <v>289317794</v>
      </c>
      <c r="N3224" t="s">
        <v>61</v>
      </c>
      <c r="O3224">
        <v>123</v>
      </c>
      <c r="P3224" t="str">
        <f>IF(Table1[[#This Row],[score]]&gt;=8.5,"High",IF(Table1[[#This Row],[score]]&gt;=7,"Medium","Low"))</f>
        <v>Medium</v>
      </c>
      <c r="Q3224" s="5">
        <f>Table1[[#This Row],[gross]]-Table1[[#This Row],[budget]]</f>
        <v>264317794</v>
      </c>
      <c r="R3224" s="5" t="str">
        <f>IF(Table1[[#This Row],[Profit]]&gt;0,"Profit","Loss")</f>
        <v>Profit</v>
      </c>
      <c r="S3224" s="6" t="str">
        <f>FLOOR(Table1[[#This Row],[year]]-1900,10)+1900 &amp; "-" &amp; FLOOR(Table1[[#This Row],[year]]-1890,10)+1900</f>
        <v>1990-2000</v>
      </c>
      <c r="T3224" s="14" t="s">
        <v>21835</v>
      </c>
      <c r="AB3224" s="14"/>
    </row>
    <row r="3225" spans="1:28" hidden="1" x14ac:dyDescent="0.3">
      <c r="A3225" t="s">
        <v>10124</v>
      </c>
      <c r="B3225" t="s">
        <v>16</v>
      </c>
      <c r="C3225" t="s">
        <v>34</v>
      </c>
      <c r="D3225">
        <v>1998</v>
      </c>
      <c r="E3225" t="s">
        <v>10069</v>
      </c>
      <c r="F3225">
        <v>6.6</v>
      </c>
      <c r="G3225">
        <v>156000</v>
      </c>
      <c r="H3225" t="s">
        <v>1141</v>
      </c>
      <c r="I3225" t="s">
        <v>3842</v>
      </c>
      <c r="J3225" t="s">
        <v>526</v>
      </c>
      <c r="K3225" t="s">
        <v>30</v>
      </c>
      <c r="L3225">
        <v>140000000</v>
      </c>
      <c r="M3225">
        <v>285444603</v>
      </c>
      <c r="N3225" t="s">
        <v>23</v>
      </c>
      <c r="O3225">
        <v>127</v>
      </c>
      <c r="P3225" t="str">
        <f>IF(Table1[[#This Row],[score]]&gt;=8.5,"High",IF(Table1[[#This Row],[score]]&gt;=7,"Medium","Low"))</f>
        <v>Low</v>
      </c>
      <c r="Q3225" s="5">
        <f>Table1[[#This Row],[gross]]-Table1[[#This Row],[budget]]</f>
        <v>145444603</v>
      </c>
      <c r="R3225" s="5" t="str">
        <f>IF(Table1[[#This Row],[Profit]]&gt;0,"Profit","Loss")</f>
        <v>Profit</v>
      </c>
      <c r="S3225" s="6" t="str">
        <f>FLOOR(Table1[[#This Row],[year]]-1900,10)+1900 &amp; "-" &amp; FLOOR(Table1[[#This Row],[year]]-1890,10)+1900</f>
        <v>1990-2000</v>
      </c>
      <c r="T3225" s="14" t="s">
        <v>21835</v>
      </c>
      <c r="AB3225" s="14"/>
    </row>
    <row r="3226" spans="1:28" hidden="1" x14ac:dyDescent="0.3">
      <c r="A3226" t="s">
        <v>9987</v>
      </c>
      <c r="B3226" t="s">
        <v>33</v>
      </c>
      <c r="C3226" t="s">
        <v>41</v>
      </c>
      <c r="D3226">
        <v>1998</v>
      </c>
      <c r="E3226" t="s">
        <v>9953</v>
      </c>
      <c r="F3226">
        <v>8.1</v>
      </c>
      <c r="G3226">
        <v>972000</v>
      </c>
      <c r="H3226" t="s">
        <v>691</v>
      </c>
      <c r="I3226" t="s">
        <v>9488</v>
      </c>
      <c r="J3226" t="s">
        <v>7831</v>
      </c>
      <c r="K3226" t="s">
        <v>30</v>
      </c>
      <c r="L3226" s="5">
        <v>60000000</v>
      </c>
      <c r="M3226" s="5">
        <v>264118201</v>
      </c>
      <c r="N3226" t="s">
        <v>44</v>
      </c>
      <c r="O3226">
        <v>103</v>
      </c>
      <c r="P3226" t="str">
        <f>IF(Table1[[#This Row],[score]]&gt;=8.5,"High",IF(Table1[[#This Row],[score]]&gt;=7,"Medium","Low"))</f>
        <v>Medium</v>
      </c>
      <c r="Q3226" s="5">
        <f>Table1[[#This Row],[gross]]-Table1[[#This Row],[budget]]</f>
        <v>204118201</v>
      </c>
      <c r="R3226" s="5" t="str">
        <f>IF(Table1[[#This Row],[Profit]]&gt;0,"Profit","Loss")</f>
        <v>Profit</v>
      </c>
      <c r="S3226" s="6" t="str">
        <f>FLOOR(Table1[[#This Row],[year]]-1900,10)+1900 &amp; "-" &amp; FLOOR(Table1[[#This Row],[year]]-1890,10)+1900</f>
        <v>1990-2000</v>
      </c>
      <c r="T3226" s="14" t="s">
        <v>21835</v>
      </c>
      <c r="AB3226" s="14"/>
    </row>
    <row r="3227" spans="1:28" hidden="1" x14ac:dyDescent="0.3">
      <c r="A3227" t="s">
        <v>10089</v>
      </c>
      <c r="B3227" t="s">
        <v>16</v>
      </c>
      <c r="C3227" t="s">
        <v>34</v>
      </c>
      <c r="D3227">
        <v>1998</v>
      </c>
      <c r="E3227" t="s">
        <v>9978</v>
      </c>
      <c r="F3227">
        <v>7.3</v>
      </c>
      <c r="G3227">
        <v>232000</v>
      </c>
      <c r="H3227" t="s">
        <v>1543</v>
      </c>
      <c r="I3227" t="s">
        <v>10090</v>
      </c>
      <c r="J3227" t="s">
        <v>7558</v>
      </c>
      <c r="K3227" t="s">
        <v>30</v>
      </c>
      <c r="L3227">
        <v>90000000</v>
      </c>
      <c r="M3227">
        <v>250849789</v>
      </c>
      <c r="N3227" t="s">
        <v>2067</v>
      </c>
      <c r="O3227">
        <v>132</v>
      </c>
      <c r="P3227" t="str">
        <f>IF(Table1[[#This Row],[score]]&gt;=8.5,"High",IF(Table1[[#This Row],[score]]&gt;=7,"Medium","Low"))</f>
        <v>Medium</v>
      </c>
      <c r="Q3227" s="5">
        <f>Table1[[#This Row],[gross]]-Table1[[#This Row],[budget]]</f>
        <v>160849789</v>
      </c>
      <c r="R3227" s="5" t="str">
        <f>IF(Table1[[#This Row],[Profit]]&gt;0,"Profit","Loss")</f>
        <v>Profit</v>
      </c>
      <c r="S3227" s="6" t="str">
        <f>FLOOR(Table1[[#This Row],[year]]-1900,10)+1900 &amp; "-" &amp; FLOOR(Table1[[#This Row],[year]]-1890,10)+1900</f>
        <v>1990-2000</v>
      </c>
      <c r="T3227" s="14" t="s">
        <v>21835</v>
      </c>
      <c r="AB3227" s="14"/>
    </row>
    <row r="3228" spans="1:28" hidden="1" x14ac:dyDescent="0.3">
      <c r="A3228" t="s">
        <v>10039</v>
      </c>
      <c r="B3228" t="s">
        <v>33</v>
      </c>
      <c r="C3228" t="s">
        <v>41</v>
      </c>
      <c r="D3228">
        <v>1998</v>
      </c>
      <c r="E3228" t="s">
        <v>10040</v>
      </c>
      <c r="F3228">
        <v>6.7</v>
      </c>
      <c r="G3228">
        <v>200000</v>
      </c>
      <c r="H3228" t="s">
        <v>1569</v>
      </c>
      <c r="I3228" t="s">
        <v>10041</v>
      </c>
      <c r="J3228" t="s">
        <v>2066</v>
      </c>
      <c r="K3228" t="s">
        <v>30</v>
      </c>
      <c r="L3228">
        <v>65000000</v>
      </c>
      <c r="M3228">
        <v>250821495</v>
      </c>
      <c r="N3228" t="s">
        <v>23</v>
      </c>
      <c r="O3228">
        <v>119</v>
      </c>
      <c r="P3228" t="str">
        <f>IF(Table1[[#This Row],[score]]&gt;=8.5,"High",IF(Table1[[#This Row],[score]]&gt;=7,"Medium","Low"))</f>
        <v>Low</v>
      </c>
      <c r="Q3228" s="5">
        <f>Table1[[#This Row],[gross]]-Table1[[#This Row],[budget]]</f>
        <v>185821495</v>
      </c>
      <c r="R3228" s="5" t="str">
        <f>IF(Table1[[#This Row],[Profit]]&gt;0,"Profit","Loss")</f>
        <v>Profit</v>
      </c>
      <c r="S3228" s="6" t="str">
        <f>FLOOR(Table1[[#This Row],[year]]-1900,10)+1900 &amp; "-" &amp; FLOOR(Table1[[#This Row],[year]]-1890,10)+1900</f>
        <v>1990-2000</v>
      </c>
      <c r="T3228" s="14" t="s">
        <v>21835</v>
      </c>
      <c r="AB3228" s="14"/>
    </row>
    <row r="3229" spans="1:28" hidden="1" x14ac:dyDescent="0.3">
      <c r="A3229" t="s">
        <v>10047</v>
      </c>
      <c r="B3229" t="s">
        <v>1974</v>
      </c>
      <c r="C3229" t="s">
        <v>34</v>
      </c>
      <c r="D3229">
        <v>1998</v>
      </c>
      <c r="E3229" t="s">
        <v>10048</v>
      </c>
      <c r="F3229">
        <v>6.8</v>
      </c>
      <c r="G3229">
        <v>173000</v>
      </c>
      <c r="H3229" t="s">
        <v>4966</v>
      </c>
      <c r="I3229" t="s">
        <v>10049</v>
      </c>
      <c r="J3229" t="s">
        <v>8068</v>
      </c>
      <c r="K3229" t="s">
        <v>30</v>
      </c>
      <c r="L3229">
        <v>95000000</v>
      </c>
      <c r="M3229">
        <v>250288523</v>
      </c>
      <c r="N3229" t="s">
        <v>2075</v>
      </c>
      <c r="O3229">
        <v>136</v>
      </c>
      <c r="P3229" t="str">
        <f>IF(Table1[[#This Row],[score]]&gt;=8.5,"High",IF(Table1[[#This Row],[score]]&gt;=7,"Medium","Low"))</f>
        <v>Low</v>
      </c>
      <c r="Q3229" s="5">
        <f>Table1[[#This Row],[gross]]-Table1[[#This Row],[budget]]</f>
        <v>155288523</v>
      </c>
      <c r="R3229" s="5" t="str">
        <f>IF(Table1[[#This Row],[Profit]]&gt;0,"Profit","Loss")</f>
        <v>Profit</v>
      </c>
      <c r="S3229" s="6" t="str">
        <f>FLOOR(Table1[[#This Row],[year]]-1900,10)+1900 &amp; "-" &amp; FLOOR(Table1[[#This Row],[year]]-1890,10)+1900</f>
        <v>1990-2000</v>
      </c>
      <c r="T3229" s="14" t="s">
        <v>21835</v>
      </c>
      <c r="AB3229" s="14"/>
    </row>
    <row r="3230" spans="1:28" hidden="1" x14ac:dyDescent="0.3">
      <c r="A3230" t="s">
        <v>10006</v>
      </c>
      <c r="B3230" t="s">
        <v>1974</v>
      </c>
      <c r="C3230" t="s">
        <v>34</v>
      </c>
      <c r="D3230">
        <v>1998</v>
      </c>
      <c r="E3230" t="s">
        <v>10007</v>
      </c>
      <c r="F3230">
        <v>7</v>
      </c>
      <c r="G3230">
        <v>247000</v>
      </c>
      <c r="H3230" t="s">
        <v>9685</v>
      </c>
      <c r="I3230" t="s">
        <v>10008</v>
      </c>
      <c r="J3230" t="s">
        <v>2721</v>
      </c>
      <c r="K3230" t="s">
        <v>30</v>
      </c>
      <c r="L3230">
        <v>33000000</v>
      </c>
      <c r="M3230">
        <v>244721064</v>
      </c>
      <c r="N3230" t="s">
        <v>2001</v>
      </c>
      <c r="O3230">
        <v>98</v>
      </c>
      <c r="P3230" t="str">
        <f>IF(Table1[[#This Row],[score]]&gt;=8.5,"High",IF(Table1[[#This Row],[score]]&gt;=7,"Medium","Low"))</f>
        <v>Medium</v>
      </c>
      <c r="Q3230" s="5">
        <f>Table1[[#This Row],[gross]]-Table1[[#This Row],[budget]]</f>
        <v>211721064</v>
      </c>
      <c r="R3230" s="5" t="str">
        <f>IF(Table1[[#This Row],[Profit]]&gt;0,"Profit","Loss")</f>
        <v>Profit</v>
      </c>
      <c r="S3230" s="6" t="str">
        <f>FLOOR(Table1[[#This Row],[year]]-1900,10)+1900 &amp; "-" &amp; FLOOR(Table1[[#This Row],[year]]-1890,10)+1900</f>
        <v>1990-2000</v>
      </c>
      <c r="T3230" s="14" t="s">
        <v>21835</v>
      </c>
      <c r="AB3230" s="14"/>
    </row>
    <row r="3231" spans="1:28" hidden="1" x14ac:dyDescent="0.3">
      <c r="A3231" t="s">
        <v>10074</v>
      </c>
      <c r="B3231" t="s">
        <v>33</v>
      </c>
      <c r="C3231" t="s">
        <v>390</v>
      </c>
      <c r="D3231">
        <v>1998</v>
      </c>
      <c r="E3231" t="s">
        <v>10040</v>
      </c>
      <c r="F3231">
        <v>7.1</v>
      </c>
      <c r="G3231">
        <v>122000</v>
      </c>
      <c r="H3231" t="s">
        <v>10075</v>
      </c>
      <c r="I3231" t="s">
        <v>10076</v>
      </c>
      <c r="J3231" t="s">
        <v>2050</v>
      </c>
      <c r="K3231" t="s">
        <v>30</v>
      </c>
      <c r="L3231">
        <v>70000000</v>
      </c>
      <c r="M3231">
        <v>218613188</v>
      </c>
      <c r="N3231" t="s">
        <v>10077</v>
      </c>
      <c r="O3231">
        <v>99</v>
      </c>
      <c r="P3231" t="str">
        <f>IF(Table1[[#This Row],[score]]&gt;=8.5,"High",IF(Table1[[#This Row],[score]]&gt;=7,"Medium","Low"))</f>
        <v>Medium</v>
      </c>
      <c r="Q3231" s="5">
        <f>Table1[[#This Row],[gross]]-Table1[[#This Row],[budget]]</f>
        <v>148613188</v>
      </c>
      <c r="R3231" s="5" t="str">
        <f>IF(Table1[[#This Row],[Profit]]&gt;0,"Profit","Loss")</f>
        <v>Profit</v>
      </c>
      <c r="S3231" s="6" t="str">
        <f>FLOOR(Table1[[#This Row],[year]]-1900,10)+1900 &amp; "-" &amp; FLOOR(Table1[[#This Row],[year]]-1890,10)+1900</f>
        <v>1990-2000</v>
      </c>
      <c r="T3231" s="14" t="s">
        <v>21835</v>
      </c>
      <c r="AB3231" s="14"/>
    </row>
    <row r="3232" spans="1:28" hidden="1" x14ac:dyDescent="0.3">
      <c r="A3232" t="s">
        <v>10116</v>
      </c>
      <c r="B3232" t="s">
        <v>1974</v>
      </c>
      <c r="C3232" t="s">
        <v>63</v>
      </c>
      <c r="D3232">
        <v>1998</v>
      </c>
      <c r="E3232" t="s">
        <v>10017</v>
      </c>
      <c r="F3232">
        <v>6.8</v>
      </c>
      <c r="G3232">
        <v>108000</v>
      </c>
      <c r="H3232" t="s">
        <v>7865</v>
      </c>
      <c r="I3232" t="s">
        <v>10116</v>
      </c>
      <c r="J3232" t="s">
        <v>97</v>
      </c>
      <c r="K3232" t="s">
        <v>30</v>
      </c>
      <c r="L3232">
        <v>90000000</v>
      </c>
      <c r="M3232">
        <v>202292902</v>
      </c>
      <c r="N3232" t="s">
        <v>61</v>
      </c>
      <c r="O3232">
        <v>115</v>
      </c>
      <c r="P3232" t="str">
        <f>IF(Table1[[#This Row],[score]]&gt;=8.5,"High",IF(Table1[[#This Row],[score]]&gt;=7,"Medium","Low"))</f>
        <v>Low</v>
      </c>
      <c r="Q3232" s="5">
        <f>Table1[[#This Row],[gross]]-Table1[[#This Row],[budget]]</f>
        <v>112292902</v>
      </c>
      <c r="R3232" s="5" t="str">
        <f>IF(Table1[[#This Row],[Profit]]&gt;0,"Profit","Loss")</f>
        <v>Profit</v>
      </c>
      <c r="S3232" s="6" t="str">
        <f>FLOOR(Table1[[#This Row],[year]]-1900,10)+1900 &amp; "-" &amp; FLOOR(Table1[[#This Row],[year]]-1890,10)+1900</f>
        <v>1990-2000</v>
      </c>
      <c r="T3232" s="14" t="s">
        <v>21835</v>
      </c>
      <c r="AB3232" s="14"/>
    </row>
    <row r="3233" spans="1:28" hidden="1" x14ac:dyDescent="0.3">
      <c r="A3233" t="s">
        <v>10157</v>
      </c>
      <c r="B3233" t="s">
        <v>1974</v>
      </c>
      <c r="C3233" t="s">
        <v>17</v>
      </c>
      <c r="D3233">
        <v>1998</v>
      </c>
      <c r="E3233" t="s">
        <v>10158</v>
      </c>
      <c r="F3233">
        <v>6.7</v>
      </c>
      <c r="G3233">
        <v>116000</v>
      </c>
      <c r="H3233" t="s">
        <v>8461</v>
      </c>
      <c r="I3233" t="s">
        <v>1318</v>
      </c>
      <c r="J3233" t="s">
        <v>1519</v>
      </c>
      <c r="K3233" t="s">
        <v>30</v>
      </c>
      <c r="L3233">
        <v>55000000</v>
      </c>
      <c r="M3233">
        <v>198685114</v>
      </c>
      <c r="N3233" t="s">
        <v>8796</v>
      </c>
      <c r="O3233">
        <v>114</v>
      </c>
      <c r="P3233" t="str">
        <f>IF(Table1[[#This Row],[score]]&gt;=8.5,"High",IF(Table1[[#This Row],[score]]&gt;=7,"Medium","Low"))</f>
        <v>Low</v>
      </c>
      <c r="Q3233" s="5">
        <f>Table1[[#This Row],[gross]]-Table1[[#This Row],[budget]]</f>
        <v>143685114</v>
      </c>
      <c r="R3233" s="5" t="str">
        <f>IF(Table1[[#This Row],[Profit]]&gt;0,"Profit","Loss")</f>
        <v>Profit</v>
      </c>
      <c r="S3233" s="6" t="str">
        <f>FLOOR(Table1[[#This Row],[year]]-1900,10)+1900 &amp; "-" &amp; FLOOR(Table1[[#This Row],[year]]-1890,10)+1900</f>
        <v>1990-2000</v>
      </c>
      <c r="T3233" s="14" t="s">
        <v>21835</v>
      </c>
      <c r="AB3233" s="14"/>
    </row>
    <row r="3234" spans="1:28" hidden="1" x14ac:dyDescent="0.3">
      <c r="A3234" t="s">
        <v>10206</v>
      </c>
      <c r="B3234" t="s">
        <v>1974</v>
      </c>
      <c r="C3234" t="s">
        <v>17</v>
      </c>
      <c r="D3234">
        <v>1998</v>
      </c>
      <c r="E3234" t="s">
        <v>10026</v>
      </c>
      <c r="F3234">
        <v>7</v>
      </c>
      <c r="G3234">
        <v>103000</v>
      </c>
      <c r="H3234" t="s">
        <v>7506</v>
      </c>
      <c r="I3234" t="s">
        <v>10207</v>
      </c>
      <c r="J3234" t="s">
        <v>9936</v>
      </c>
      <c r="K3234" t="s">
        <v>30</v>
      </c>
      <c r="L3234">
        <v>66000000</v>
      </c>
      <c r="M3234">
        <v>189176423</v>
      </c>
      <c r="N3234" t="s">
        <v>180</v>
      </c>
      <c r="O3234">
        <v>121</v>
      </c>
      <c r="P3234" t="str">
        <f>IF(Table1[[#This Row],[score]]&gt;=8.5,"High",IF(Table1[[#This Row],[score]]&gt;=7,"Medium","Low"))</f>
        <v>Medium</v>
      </c>
      <c r="Q3234" s="5">
        <f>Table1[[#This Row],[gross]]-Table1[[#This Row],[budget]]</f>
        <v>123176423</v>
      </c>
      <c r="R3234" s="5" t="str">
        <f>IF(Table1[[#This Row],[Profit]]&gt;0,"Profit","Loss")</f>
        <v>Profit</v>
      </c>
      <c r="S3234" s="6" t="str">
        <f>FLOOR(Table1[[#This Row],[year]]-1900,10)+1900 &amp; "-" &amp; FLOOR(Table1[[#This Row],[year]]-1890,10)+1900</f>
        <v>1990-2000</v>
      </c>
      <c r="T3234" s="14" t="s">
        <v>21835</v>
      </c>
      <c r="AB3234" s="14"/>
    </row>
    <row r="3235" spans="1:28" hidden="1" x14ac:dyDescent="0.3">
      <c r="A3235" t="s">
        <v>10112</v>
      </c>
      <c r="B3235" t="s">
        <v>1974</v>
      </c>
      <c r="C3235" t="s">
        <v>17</v>
      </c>
      <c r="D3235">
        <v>1998</v>
      </c>
      <c r="E3235" t="s">
        <v>9622</v>
      </c>
      <c r="F3235">
        <v>6.6</v>
      </c>
      <c r="G3235">
        <v>40000</v>
      </c>
      <c r="H3235" t="s">
        <v>100</v>
      </c>
      <c r="I3235" t="s">
        <v>10113</v>
      </c>
      <c r="J3235" t="s">
        <v>100</v>
      </c>
      <c r="K3235" t="s">
        <v>30</v>
      </c>
      <c r="L3235">
        <v>60000000</v>
      </c>
      <c r="M3235">
        <v>186883563</v>
      </c>
      <c r="N3235" t="s">
        <v>2067</v>
      </c>
      <c r="O3235">
        <v>169</v>
      </c>
      <c r="P3235" t="str">
        <f>IF(Table1[[#This Row],[score]]&gt;=8.5,"High",IF(Table1[[#This Row],[score]]&gt;=7,"Medium","Low"))</f>
        <v>Low</v>
      </c>
      <c r="Q3235" s="5">
        <f>Table1[[#This Row],[gross]]-Table1[[#This Row],[budget]]</f>
        <v>126883563</v>
      </c>
      <c r="R3235" s="5" t="str">
        <f>IF(Table1[[#This Row],[Profit]]&gt;0,"Profit","Loss")</f>
        <v>Profit</v>
      </c>
      <c r="S3235" s="6" t="str">
        <f>FLOOR(Table1[[#This Row],[year]]-1900,10)+1900 &amp; "-" &amp; FLOOR(Table1[[#This Row],[year]]-1890,10)+1900</f>
        <v>1990-2000</v>
      </c>
      <c r="T3235" s="14" t="s">
        <v>21835</v>
      </c>
      <c r="AB3235" s="14"/>
    </row>
    <row r="3236" spans="1:28" hidden="1" x14ac:dyDescent="0.3">
      <c r="A3236" t="s">
        <v>10080</v>
      </c>
      <c r="B3236" t="s">
        <v>1974</v>
      </c>
      <c r="C3236" t="s">
        <v>41</v>
      </c>
      <c r="D3236">
        <v>1998</v>
      </c>
      <c r="E3236" t="s">
        <v>10081</v>
      </c>
      <c r="F3236">
        <v>6.1</v>
      </c>
      <c r="G3236">
        <v>153000</v>
      </c>
      <c r="H3236" t="s">
        <v>10002</v>
      </c>
      <c r="I3236" t="s">
        <v>8431</v>
      </c>
      <c r="J3236" t="s">
        <v>8432</v>
      </c>
      <c r="K3236" t="s">
        <v>30</v>
      </c>
      <c r="L3236">
        <v>23000000</v>
      </c>
      <c r="M3236">
        <v>185991646</v>
      </c>
      <c r="N3236" t="s">
        <v>6631</v>
      </c>
      <c r="O3236">
        <v>90</v>
      </c>
      <c r="P3236" t="str">
        <f>IF(Table1[[#This Row],[score]]&gt;=8.5,"High",IF(Table1[[#This Row],[score]]&gt;=7,"Medium","Low"))</f>
        <v>Low</v>
      </c>
      <c r="Q3236" s="5">
        <f>Table1[[#This Row],[gross]]-Table1[[#This Row],[budget]]</f>
        <v>162991646</v>
      </c>
      <c r="R3236" s="5" t="str">
        <f>IF(Table1[[#This Row],[Profit]]&gt;0,"Profit","Loss")</f>
        <v>Profit</v>
      </c>
      <c r="S3236" s="6" t="str">
        <f>FLOOR(Table1[[#This Row],[year]]-1900,10)+1900 &amp; "-" &amp; FLOOR(Table1[[#This Row],[year]]-1890,10)+1900</f>
        <v>1990-2000</v>
      </c>
      <c r="T3236" s="14" t="s">
        <v>21835</v>
      </c>
      <c r="AB3236" s="14"/>
    </row>
    <row r="3237" spans="1:28" hidden="1" x14ac:dyDescent="0.3">
      <c r="A3237" t="s">
        <v>10088</v>
      </c>
      <c r="B3237" t="s">
        <v>1974</v>
      </c>
      <c r="C3237" t="s">
        <v>34</v>
      </c>
      <c r="D3237">
        <v>1998</v>
      </c>
      <c r="E3237" t="s">
        <v>9810</v>
      </c>
      <c r="F3237">
        <v>6.5</v>
      </c>
      <c r="G3237">
        <v>160000</v>
      </c>
      <c r="H3237" t="s">
        <v>8371</v>
      </c>
      <c r="I3237" t="s">
        <v>7384</v>
      </c>
      <c r="J3237" t="s">
        <v>8428</v>
      </c>
      <c r="K3237" t="s">
        <v>448</v>
      </c>
      <c r="L3237">
        <v>35000000</v>
      </c>
      <c r="M3237">
        <v>182968902</v>
      </c>
      <c r="N3237" t="s">
        <v>80</v>
      </c>
      <c r="O3237">
        <v>132</v>
      </c>
      <c r="P3237" t="str">
        <f>IF(Table1[[#This Row],[score]]&gt;=8.5,"High",IF(Table1[[#This Row],[score]]&gt;=7,"Medium","Low"))</f>
        <v>Low</v>
      </c>
      <c r="Q3237" s="5">
        <f>Table1[[#This Row],[gross]]-Table1[[#This Row],[budget]]</f>
        <v>147968902</v>
      </c>
      <c r="R3237" s="5" t="str">
        <f>IF(Table1[[#This Row],[Profit]]&gt;0,"Profit","Loss")</f>
        <v>Profit</v>
      </c>
      <c r="S3237" s="6" t="str">
        <f>FLOOR(Table1[[#This Row],[year]]-1900,10)+1900 &amp; "-" &amp; FLOOR(Table1[[#This Row],[year]]-1890,10)+1900</f>
        <v>1990-2000</v>
      </c>
      <c r="T3237" s="14" t="s">
        <v>21835</v>
      </c>
      <c r="AB3237" s="14"/>
    </row>
    <row r="3238" spans="1:28" hidden="1" x14ac:dyDescent="0.3">
      <c r="A3238" t="s">
        <v>10162</v>
      </c>
      <c r="B3238" t="s">
        <v>33</v>
      </c>
      <c r="C3238" t="s">
        <v>390</v>
      </c>
      <c r="D3238">
        <v>1998</v>
      </c>
      <c r="E3238" t="s">
        <v>10043</v>
      </c>
      <c r="F3238">
        <v>6.5</v>
      </c>
      <c r="G3238">
        <v>149000</v>
      </c>
      <c r="H3238" t="s">
        <v>10163</v>
      </c>
      <c r="I3238" t="s">
        <v>10164</v>
      </c>
      <c r="J3238" t="s">
        <v>289</v>
      </c>
      <c r="K3238" t="s">
        <v>30</v>
      </c>
      <c r="L3238">
        <v>105000000</v>
      </c>
      <c r="M3238">
        <v>171757863</v>
      </c>
      <c r="N3238" t="s">
        <v>9593</v>
      </c>
      <c r="O3238">
        <v>83</v>
      </c>
      <c r="P3238" t="str">
        <f>IF(Table1[[#This Row],[score]]&gt;=8.5,"High",IF(Table1[[#This Row],[score]]&gt;=7,"Medium","Low"))</f>
        <v>Low</v>
      </c>
      <c r="Q3238" s="5">
        <f>Table1[[#This Row],[gross]]-Table1[[#This Row],[budget]]</f>
        <v>66757863</v>
      </c>
      <c r="R3238" s="5" t="str">
        <f>IF(Table1[[#This Row],[Profit]]&gt;0,"Profit","Loss")</f>
        <v>Profit</v>
      </c>
      <c r="S3238" s="6" t="str">
        <f>FLOOR(Table1[[#This Row],[year]]-1900,10)+1900 &amp; "-" &amp; FLOOR(Table1[[#This Row],[year]]-1890,10)+1900</f>
        <v>1990-2000</v>
      </c>
      <c r="T3238" s="14" t="s">
        <v>21835</v>
      </c>
      <c r="AB3238" s="14"/>
    </row>
    <row r="3239" spans="1:28" hidden="1" x14ac:dyDescent="0.3">
      <c r="A3239" t="s">
        <v>10119</v>
      </c>
      <c r="B3239" t="s">
        <v>1974</v>
      </c>
      <c r="C3239" t="s">
        <v>34</v>
      </c>
      <c r="D3239">
        <v>1998</v>
      </c>
      <c r="E3239" t="s">
        <v>10065</v>
      </c>
      <c r="F3239">
        <v>5.8</v>
      </c>
      <c r="G3239">
        <v>74000</v>
      </c>
      <c r="H3239" t="s">
        <v>532</v>
      </c>
      <c r="I3239" t="s">
        <v>10120</v>
      </c>
      <c r="J3239" t="s">
        <v>488</v>
      </c>
      <c r="K3239" t="s">
        <v>30</v>
      </c>
      <c r="L3239">
        <v>70000000</v>
      </c>
      <c r="M3239">
        <v>164839294</v>
      </c>
      <c r="N3239" t="s">
        <v>7918</v>
      </c>
      <c r="O3239">
        <v>102</v>
      </c>
      <c r="P3239" t="str">
        <f>IF(Table1[[#This Row],[score]]&gt;=8.5,"High",IF(Table1[[#This Row],[score]]&gt;=7,"Medium","Low"))</f>
        <v>Low</v>
      </c>
      <c r="Q3239" s="5">
        <f>Table1[[#This Row],[gross]]-Table1[[#This Row],[budget]]</f>
        <v>94839294</v>
      </c>
      <c r="R3239" s="5" t="str">
        <f>IF(Table1[[#This Row],[Profit]]&gt;0,"Profit","Loss")</f>
        <v>Profit</v>
      </c>
      <c r="S3239" s="6" t="str">
        <f>FLOOR(Table1[[#This Row],[year]]-1900,10)+1900 &amp; "-" &amp; FLOOR(Table1[[#This Row],[year]]-1890,10)+1900</f>
        <v>1990-2000</v>
      </c>
      <c r="T3239" s="14" t="s">
        <v>21835</v>
      </c>
      <c r="AB3239" s="14"/>
    </row>
    <row r="3240" spans="1:28" hidden="1" x14ac:dyDescent="0.3">
      <c r="A3240" t="s">
        <v>10266</v>
      </c>
      <c r="B3240" t="s">
        <v>337</v>
      </c>
      <c r="C3240" t="s">
        <v>390</v>
      </c>
      <c r="D3240">
        <v>1998</v>
      </c>
      <c r="E3240" t="s">
        <v>10267</v>
      </c>
      <c r="F3240">
        <v>6.3</v>
      </c>
      <c r="G3240">
        <v>41000</v>
      </c>
      <c r="H3240" t="s">
        <v>10268</v>
      </c>
      <c r="I3240" t="s">
        <v>10269</v>
      </c>
      <c r="J3240" t="s">
        <v>10270</v>
      </c>
      <c r="K3240" t="s">
        <v>2081</v>
      </c>
      <c r="L3240">
        <v>30000000</v>
      </c>
      <c r="M3240">
        <v>163644662</v>
      </c>
      <c r="N3240" t="s">
        <v>10271</v>
      </c>
      <c r="O3240">
        <v>96</v>
      </c>
      <c r="P3240" t="str">
        <f>IF(Table1[[#This Row],[score]]&gt;=8.5,"High",IF(Table1[[#This Row],[score]]&gt;=7,"Medium","Low"))</f>
        <v>Low</v>
      </c>
      <c r="Q3240" s="5">
        <f>Table1[[#This Row],[gross]]-Table1[[#This Row],[budget]]</f>
        <v>133644662</v>
      </c>
      <c r="R3240" s="5" t="str">
        <f>IF(Table1[[#This Row],[Profit]]&gt;0,"Profit","Loss")</f>
        <v>Profit</v>
      </c>
      <c r="S3240" s="6" t="str">
        <f>FLOOR(Table1[[#This Row],[year]]-1900,10)+1900 &amp; "-" &amp; FLOOR(Table1[[#This Row],[year]]-1890,10)+1900</f>
        <v>1990-2000</v>
      </c>
      <c r="T3240" s="14" t="s">
        <v>21835</v>
      </c>
      <c r="AB3240" s="14"/>
    </row>
    <row r="3241" spans="1:28" hidden="1" x14ac:dyDescent="0.3">
      <c r="A3241" t="s">
        <v>10078</v>
      </c>
      <c r="B3241" t="s">
        <v>1974</v>
      </c>
      <c r="C3241" t="s">
        <v>41</v>
      </c>
      <c r="D3241">
        <v>1998</v>
      </c>
      <c r="E3241" t="s">
        <v>10017</v>
      </c>
      <c r="F3241">
        <v>6.8</v>
      </c>
      <c r="G3241">
        <v>63000</v>
      </c>
      <c r="H3241" t="s">
        <v>2026</v>
      </c>
      <c r="I3241" t="s">
        <v>10079</v>
      </c>
      <c r="J3241" t="s">
        <v>6221</v>
      </c>
      <c r="K3241" t="s">
        <v>30</v>
      </c>
      <c r="L3241">
        <v>50000000</v>
      </c>
      <c r="M3241">
        <v>159710793</v>
      </c>
      <c r="N3241" t="s">
        <v>2075</v>
      </c>
      <c r="O3241">
        <v>125</v>
      </c>
      <c r="P3241" t="str">
        <f>IF(Table1[[#This Row],[score]]&gt;=8.5,"High",IF(Table1[[#This Row],[score]]&gt;=7,"Medium","Low"))</f>
        <v>Low</v>
      </c>
      <c r="Q3241" s="5">
        <f>Table1[[#This Row],[gross]]-Table1[[#This Row],[budget]]</f>
        <v>109710793</v>
      </c>
      <c r="R3241" s="5" t="str">
        <f>IF(Table1[[#This Row],[Profit]]&gt;0,"Profit","Loss")</f>
        <v>Profit</v>
      </c>
      <c r="S3241" s="6" t="str">
        <f>FLOOR(Table1[[#This Row],[year]]-1900,10)+1900 &amp; "-" &amp; FLOOR(Table1[[#This Row],[year]]-1890,10)+1900</f>
        <v>1990-2000</v>
      </c>
      <c r="T3241" s="14" t="s">
        <v>21835</v>
      </c>
      <c r="AB3241" s="14"/>
    </row>
    <row r="3242" spans="1:28" hidden="1" x14ac:dyDescent="0.3">
      <c r="A3242" t="s">
        <v>10003</v>
      </c>
      <c r="B3242" t="s">
        <v>1974</v>
      </c>
      <c r="C3242" t="s">
        <v>17</v>
      </c>
      <c r="D3242">
        <v>1998</v>
      </c>
      <c r="E3242" t="s">
        <v>10004</v>
      </c>
      <c r="F3242">
        <v>7.2</v>
      </c>
      <c r="G3242">
        <v>223000</v>
      </c>
      <c r="H3242" t="s">
        <v>2009</v>
      </c>
      <c r="I3242" t="s">
        <v>10005</v>
      </c>
      <c r="J3242" t="s">
        <v>6471</v>
      </c>
      <c r="K3242" t="s">
        <v>30</v>
      </c>
      <c r="L3242">
        <v>90000000</v>
      </c>
      <c r="M3242">
        <v>142940100</v>
      </c>
      <c r="N3242" t="s">
        <v>61</v>
      </c>
      <c r="O3242">
        <v>178</v>
      </c>
      <c r="P3242" t="str">
        <f>IF(Table1[[#This Row],[score]]&gt;=8.5,"High",IF(Table1[[#This Row],[score]]&gt;=7,"Medium","Low"))</f>
        <v>Medium</v>
      </c>
      <c r="Q3242" s="5">
        <f>Table1[[#This Row],[gross]]-Table1[[#This Row],[budget]]</f>
        <v>52940100</v>
      </c>
      <c r="R3242" s="5" t="str">
        <f>IF(Table1[[#This Row],[Profit]]&gt;0,"Profit","Loss")</f>
        <v>Profit</v>
      </c>
      <c r="S3242" s="6" t="str">
        <f>FLOOR(Table1[[#This Row],[year]]-1900,10)+1900 &amp; "-" &amp; FLOOR(Table1[[#This Row],[year]]-1890,10)+1900</f>
        <v>1990-2000</v>
      </c>
      <c r="T3242" s="14" t="s">
        <v>21835</v>
      </c>
      <c r="AB3242" s="14"/>
    </row>
    <row r="3243" spans="1:28" hidden="1" x14ac:dyDescent="0.3">
      <c r="A3243" t="s">
        <v>10340</v>
      </c>
      <c r="B3243" t="s">
        <v>337</v>
      </c>
      <c r="C3243" t="s">
        <v>390</v>
      </c>
      <c r="D3243">
        <v>1998</v>
      </c>
      <c r="E3243" t="s">
        <v>9978</v>
      </c>
      <c r="F3243">
        <v>5.9</v>
      </c>
      <c r="G3243">
        <v>18000</v>
      </c>
      <c r="H3243" t="s">
        <v>10341</v>
      </c>
      <c r="I3243" t="s">
        <v>10342</v>
      </c>
      <c r="J3243" t="s">
        <v>10343</v>
      </c>
      <c r="K3243" t="s">
        <v>30</v>
      </c>
      <c r="L3243">
        <v>24000000</v>
      </c>
      <c r="M3243">
        <v>140894675</v>
      </c>
      <c r="N3243" t="s">
        <v>44</v>
      </c>
      <c r="O3243">
        <v>79</v>
      </c>
      <c r="P3243" t="str">
        <f>IF(Table1[[#This Row],[score]]&gt;=8.5,"High",IF(Table1[[#This Row],[score]]&gt;=7,"Medium","Low"))</f>
        <v>Low</v>
      </c>
      <c r="Q3243" s="5">
        <f>Table1[[#This Row],[gross]]-Table1[[#This Row],[budget]]</f>
        <v>116894675</v>
      </c>
      <c r="R3243" s="5" t="str">
        <f>IF(Table1[[#This Row],[Profit]]&gt;0,"Profit","Loss")</f>
        <v>Profit</v>
      </c>
      <c r="S3243" s="6" t="str">
        <f>FLOOR(Table1[[#This Row],[year]]-1900,10)+1900 &amp; "-" &amp; FLOOR(Table1[[#This Row],[year]]-1890,10)+1900</f>
        <v>1990-2000</v>
      </c>
      <c r="T3243" s="14" t="s">
        <v>21835</v>
      </c>
      <c r="AB3243" s="14"/>
    </row>
    <row r="3244" spans="1:28" hidden="1" x14ac:dyDescent="0.3">
      <c r="A3244" t="s">
        <v>10103</v>
      </c>
      <c r="B3244" t="s">
        <v>1974</v>
      </c>
      <c r="C3244" t="s">
        <v>34</v>
      </c>
      <c r="D3244">
        <v>1998</v>
      </c>
      <c r="E3244" t="s">
        <v>10104</v>
      </c>
      <c r="F3244">
        <v>5.2</v>
      </c>
      <c r="G3244">
        <v>70000</v>
      </c>
      <c r="H3244" t="s">
        <v>5179</v>
      </c>
      <c r="I3244" t="s">
        <v>10105</v>
      </c>
      <c r="J3244" t="s">
        <v>3326</v>
      </c>
      <c r="K3244" t="s">
        <v>30</v>
      </c>
      <c r="L3244">
        <v>80000000</v>
      </c>
      <c r="M3244">
        <v>136159423</v>
      </c>
      <c r="N3244" t="s">
        <v>2001</v>
      </c>
      <c r="O3244">
        <v>130</v>
      </c>
      <c r="P3244" t="str">
        <f>IF(Table1[[#This Row],[score]]&gt;=8.5,"High",IF(Table1[[#This Row],[score]]&gt;=7,"Medium","Low"))</f>
        <v>Low</v>
      </c>
      <c r="Q3244" s="5">
        <f>Table1[[#This Row],[gross]]-Table1[[#This Row],[budget]]</f>
        <v>56159423</v>
      </c>
      <c r="R3244" s="5" t="str">
        <f>IF(Table1[[#This Row],[Profit]]&gt;0,"Profit","Loss")</f>
        <v>Profit</v>
      </c>
      <c r="S3244" s="6" t="str">
        <f>FLOOR(Table1[[#This Row],[year]]-1900,10)+1900 &amp; "-" &amp; FLOOR(Table1[[#This Row],[year]]-1890,10)+1900</f>
        <v>1990-2000</v>
      </c>
      <c r="T3244" s="14" t="s">
        <v>21835</v>
      </c>
      <c r="AB3244" s="14"/>
    </row>
    <row r="3245" spans="1:28" hidden="1" x14ac:dyDescent="0.3">
      <c r="A3245" t="s">
        <v>9998</v>
      </c>
      <c r="B3245" t="s">
        <v>16</v>
      </c>
      <c r="C3245" t="s">
        <v>34</v>
      </c>
      <c r="D3245">
        <v>1998</v>
      </c>
      <c r="E3245" t="s">
        <v>9999</v>
      </c>
      <c r="F3245">
        <v>7.1</v>
      </c>
      <c r="G3245">
        <v>252000</v>
      </c>
      <c r="H3245" t="s">
        <v>8170</v>
      </c>
      <c r="I3245" t="s">
        <v>5804</v>
      </c>
      <c r="J3245" t="s">
        <v>6277</v>
      </c>
      <c r="K3245" t="s">
        <v>30</v>
      </c>
      <c r="L3245">
        <v>45000000</v>
      </c>
      <c r="M3245">
        <v>131183530</v>
      </c>
      <c r="N3245" t="s">
        <v>10000</v>
      </c>
      <c r="O3245">
        <v>120</v>
      </c>
      <c r="P3245" t="str">
        <f>IF(Table1[[#This Row],[score]]&gt;=8.5,"High",IF(Table1[[#This Row],[score]]&gt;=7,"Medium","Low"))</f>
        <v>Medium</v>
      </c>
      <c r="Q3245" s="5">
        <f>Table1[[#This Row],[gross]]-Table1[[#This Row],[budget]]</f>
        <v>86183530</v>
      </c>
      <c r="R3245" s="5" t="str">
        <f>IF(Table1[[#This Row],[Profit]]&gt;0,"Profit","Loss")</f>
        <v>Profit</v>
      </c>
      <c r="S3245" s="6" t="str">
        <f>FLOOR(Table1[[#This Row],[year]]-1900,10)+1900 &amp; "-" &amp; FLOOR(Table1[[#This Row],[year]]-1890,10)+1900</f>
        <v>1990-2000</v>
      </c>
      <c r="T3245" s="14" t="s">
        <v>21835</v>
      </c>
      <c r="AB3245" s="14"/>
    </row>
    <row r="3246" spans="1:28" hidden="1" x14ac:dyDescent="0.3">
      <c r="A3246" t="s">
        <v>10050</v>
      </c>
      <c r="B3246" t="s">
        <v>16</v>
      </c>
      <c r="C3246" t="s">
        <v>104</v>
      </c>
      <c r="D3246">
        <v>1998</v>
      </c>
      <c r="E3246" t="s">
        <v>9953</v>
      </c>
      <c r="F3246">
        <v>6.5</v>
      </c>
      <c r="G3246">
        <v>81000</v>
      </c>
      <c r="H3246" t="s">
        <v>2889</v>
      </c>
      <c r="I3246" t="s">
        <v>10051</v>
      </c>
      <c r="J3246" t="s">
        <v>1803</v>
      </c>
      <c r="K3246" t="s">
        <v>30</v>
      </c>
      <c r="L3246">
        <v>60000000</v>
      </c>
      <c r="M3246">
        <v>128038368</v>
      </c>
      <c r="N3246" t="s">
        <v>23</v>
      </c>
      <c r="O3246">
        <v>107</v>
      </c>
      <c r="P3246" t="str">
        <f>IF(Table1[[#This Row],[score]]&gt;=8.5,"High",IF(Table1[[#This Row],[score]]&gt;=7,"Medium","Low"))</f>
        <v>Low</v>
      </c>
      <c r="Q3246" s="5">
        <f>Table1[[#This Row],[gross]]-Table1[[#This Row],[budget]]</f>
        <v>68038368</v>
      </c>
      <c r="R3246" s="5" t="str">
        <f>IF(Table1[[#This Row],[Profit]]&gt;0,"Profit","Loss")</f>
        <v>Profit</v>
      </c>
      <c r="S3246" s="6" t="str">
        <f>FLOOR(Table1[[#This Row],[year]]-1900,10)+1900 &amp; "-" &amp; FLOOR(Table1[[#This Row],[year]]-1890,10)+1900</f>
        <v>1990-2000</v>
      </c>
      <c r="T3246" s="14" t="s">
        <v>21835</v>
      </c>
      <c r="AB3246" s="14"/>
    </row>
    <row r="3247" spans="1:28" hidden="1" x14ac:dyDescent="0.3">
      <c r="A3247" t="s">
        <v>10001</v>
      </c>
      <c r="B3247" t="s">
        <v>1974</v>
      </c>
      <c r="C3247" t="s">
        <v>41</v>
      </c>
      <c r="D3247">
        <v>1998</v>
      </c>
      <c r="E3247" t="s">
        <v>9613</v>
      </c>
      <c r="F3247">
        <v>6.9</v>
      </c>
      <c r="G3247">
        <v>139000</v>
      </c>
      <c r="H3247" t="s">
        <v>10002</v>
      </c>
      <c r="I3247" t="s">
        <v>8431</v>
      </c>
      <c r="J3247" t="s">
        <v>8432</v>
      </c>
      <c r="K3247" t="s">
        <v>30</v>
      </c>
      <c r="L3247">
        <v>18000000</v>
      </c>
      <c r="M3247">
        <v>123306987</v>
      </c>
      <c r="N3247" t="s">
        <v>9294</v>
      </c>
      <c r="O3247">
        <v>97</v>
      </c>
      <c r="P3247" t="str">
        <f>IF(Table1[[#This Row],[score]]&gt;=8.5,"High",IF(Table1[[#This Row],[score]]&gt;=7,"Medium","Low"))</f>
        <v>Low</v>
      </c>
      <c r="Q3247" s="5">
        <f>Table1[[#This Row],[gross]]-Table1[[#This Row],[budget]]</f>
        <v>105306987</v>
      </c>
      <c r="R3247" s="5" t="str">
        <f>IF(Table1[[#This Row],[Profit]]&gt;0,"Profit","Loss")</f>
        <v>Profit</v>
      </c>
      <c r="S3247" s="6" t="str">
        <f>FLOOR(Table1[[#This Row],[year]]-1900,10)+1900 &amp; "-" &amp; FLOOR(Table1[[#This Row],[year]]-1890,10)+1900</f>
        <v>1990-2000</v>
      </c>
      <c r="T3247" s="14" t="s">
        <v>21835</v>
      </c>
      <c r="AB3247" s="14"/>
    </row>
    <row r="3248" spans="1:28" hidden="1" x14ac:dyDescent="0.3">
      <c r="A3248" t="s">
        <v>10191</v>
      </c>
      <c r="B3248" t="s">
        <v>16</v>
      </c>
      <c r="C3248" t="s">
        <v>34</v>
      </c>
      <c r="D3248">
        <v>1998</v>
      </c>
      <c r="E3248" t="s">
        <v>10081</v>
      </c>
      <c r="F3248">
        <v>6.4</v>
      </c>
      <c r="G3248">
        <v>70000</v>
      </c>
      <c r="H3248" t="s">
        <v>3312</v>
      </c>
      <c r="I3248" t="s">
        <v>10192</v>
      </c>
      <c r="J3248" t="s">
        <v>4084</v>
      </c>
      <c r="K3248" t="s">
        <v>30</v>
      </c>
      <c r="L3248">
        <v>70000000</v>
      </c>
      <c r="M3248">
        <v>116672912</v>
      </c>
      <c r="N3248" t="s">
        <v>180</v>
      </c>
      <c r="O3248">
        <v>116</v>
      </c>
      <c r="P3248" t="str">
        <f>IF(Table1[[#This Row],[score]]&gt;=8.5,"High",IF(Table1[[#This Row],[score]]&gt;=7,"Medium","Low"))</f>
        <v>Low</v>
      </c>
      <c r="Q3248" s="5">
        <f>Table1[[#This Row],[gross]]-Table1[[#This Row],[budget]]</f>
        <v>46672912</v>
      </c>
      <c r="R3248" s="5" t="str">
        <f>IF(Table1[[#This Row],[Profit]]&gt;0,"Profit","Loss")</f>
        <v>Profit</v>
      </c>
      <c r="S3248" s="6" t="str">
        <f>FLOOR(Table1[[#This Row],[year]]-1900,10)+1900 &amp; "-" &amp; FLOOR(Table1[[#This Row],[year]]-1890,10)+1900</f>
        <v>1990-2000</v>
      </c>
      <c r="T3248" s="14" t="s">
        <v>21835</v>
      </c>
      <c r="AB3248" s="14"/>
    </row>
    <row r="3249" spans="1:28" hidden="1" x14ac:dyDescent="0.3">
      <c r="A3249" t="s">
        <v>10086</v>
      </c>
      <c r="B3249" t="s">
        <v>33</v>
      </c>
      <c r="C3249" t="s">
        <v>34</v>
      </c>
      <c r="D3249">
        <v>1998</v>
      </c>
      <c r="E3249" t="s">
        <v>10087</v>
      </c>
      <c r="F3249">
        <v>6.4</v>
      </c>
      <c r="G3249">
        <v>72000</v>
      </c>
      <c r="H3249" t="s">
        <v>8993</v>
      </c>
      <c r="I3249" t="s">
        <v>1015</v>
      </c>
      <c r="J3249" t="s">
        <v>7913</v>
      </c>
      <c r="K3249" t="s">
        <v>30</v>
      </c>
      <c r="L3249">
        <v>58000000</v>
      </c>
      <c r="M3249">
        <v>112587658</v>
      </c>
      <c r="N3249" t="s">
        <v>44</v>
      </c>
      <c r="O3249">
        <v>103</v>
      </c>
      <c r="P3249" t="str">
        <f>IF(Table1[[#This Row],[score]]&gt;=8.5,"High",IF(Table1[[#This Row],[score]]&gt;=7,"Medium","Low"))</f>
        <v>Low</v>
      </c>
      <c r="Q3249" s="5">
        <f>Table1[[#This Row],[gross]]-Table1[[#This Row],[budget]]</f>
        <v>54587658</v>
      </c>
      <c r="R3249" s="5" t="str">
        <f>IF(Table1[[#This Row],[Profit]]&gt;0,"Profit","Loss")</f>
        <v>Profit</v>
      </c>
      <c r="S3249" s="6" t="str">
        <f>FLOOR(Table1[[#This Row],[year]]-1900,10)+1900 &amp; "-" &amp; FLOOR(Table1[[#This Row],[year]]-1890,10)+1900</f>
        <v>1990-2000</v>
      </c>
      <c r="T3249" s="14" t="s">
        <v>21835</v>
      </c>
      <c r="AB3249" s="14"/>
    </row>
    <row r="3250" spans="1:28" hidden="1" x14ac:dyDescent="0.3">
      <c r="A3250" t="s">
        <v>10072</v>
      </c>
      <c r="B3250" t="s">
        <v>16</v>
      </c>
      <c r="C3250" t="s">
        <v>104</v>
      </c>
      <c r="D3250">
        <v>1998</v>
      </c>
      <c r="E3250" t="s">
        <v>10073</v>
      </c>
      <c r="F3250">
        <v>6</v>
      </c>
      <c r="G3250">
        <v>77000</v>
      </c>
      <c r="H3250" t="s">
        <v>105</v>
      </c>
      <c r="I3250" t="s">
        <v>105</v>
      </c>
      <c r="J3250" t="s">
        <v>1519</v>
      </c>
      <c r="K3250" t="s">
        <v>30</v>
      </c>
      <c r="L3250">
        <v>73000000</v>
      </c>
      <c r="M3250">
        <v>103891409</v>
      </c>
      <c r="N3250" t="s">
        <v>44</v>
      </c>
      <c r="O3250">
        <v>98</v>
      </c>
      <c r="P3250" t="str">
        <f>IF(Table1[[#This Row],[score]]&gt;=8.5,"High",IF(Table1[[#This Row],[score]]&gt;=7,"Medium","Low"))</f>
        <v>Low</v>
      </c>
      <c r="Q3250" s="5">
        <f>Table1[[#This Row],[gross]]-Table1[[#This Row],[budget]]</f>
        <v>30891409</v>
      </c>
      <c r="R3250" s="5" t="str">
        <f>IF(Table1[[#This Row],[Profit]]&gt;0,"Profit","Loss")</f>
        <v>Profit</v>
      </c>
      <c r="S3250" s="6" t="str">
        <f>FLOOR(Table1[[#This Row],[year]]-1900,10)+1900 &amp; "-" &amp; FLOOR(Table1[[#This Row],[year]]-1890,10)+1900</f>
        <v>1990-2000</v>
      </c>
      <c r="T3250" s="14" t="s">
        <v>21835</v>
      </c>
      <c r="AB3250" s="14"/>
    </row>
    <row r="3251" spans="1:28" hidden="1" x14ac:dyDescent="0.3">
      <c r="A3251" t="s">
        <v>10118</v>
      </c>
      <c r="B3251" t="s">
        <v>1974</v>
      </c>
      <c r="C3251" t="s">
        <v>34</v>
      </c>
      <c r="D3251">
        <v>1998</v>
      </c>
      <c r="E3251" t="s">
        <v>9973</v>
      </c>
      <c r="F3251">
        <v>6.6</v>
      </c>
      <c r="G3251">
        <v>98000</v>
      </c>
      <c r="H3251" t="s">
        <v>9039</v>
      </c>
      <c r="I3251" t="s">
        <v>7896</v>
      </c>
      <c r="J3251" t="s">
        <v>1860</v>
      </c>
      <c r="K3251" t="s">
        <v>30</v>
      </c>
      <c r="L3251">
        <v>60000000</v>
      </c>
      <c r="M3251">
        <v>102367405</v>
      </c>
      <c r="N3251" t="s">
        <v>23</v>
      </c>
      <c r="O3251">
        <v>131</v>
      </c>
      <c r="P3251" t="str">
        <f>IF(Table1[[#This Row],[score]]&gt;=8.5,"High",IF(Table1[[#This Row],[score]]&gt;=7,"Medium","Low"))</f>
        <v>Low</v>
      </c>
      <c r="Q3251" s="5">
        <f>Table1[[#This Row],[gross]]-Table1[[#This Row],[budget]]</f>
        <v>42367405</v>
      </c>
      <c r="R3251" s="5" t="str">
        <f>IF(Table1[[#This Row],[Profit]]&gt;0,"Profit","Loss")</f>
        <v>Profit</v>
      </c>
      <c r="S3251" s="6" t="str">
        <f>FLOOR(Table1[[#This Row],[year]]-1900,10)+1900 &amp; "-" &amp; FLOOR(Table1[[#This Row],[year]]-1890,10)+1900</f>
        <v>1990-2000</v>
      </c>
      <c r="T3251" s="14" t="s">
        <v>21835</v>
      </c>
      <c r="AB3251" s="14"/>
    </row>
    <row r="3252" spans="1:28" hidden="1" x14ac:dyDescent="0.3">
      <c r="A3252" t="s">
        <v>10032</v>
      </c>
      <c r="B3252" t="s">
        <v>16</v>
      </c>
      <c r="C3252" t="s">
        <v>17</v>
      </c>
      <c r="D3252">
        <v>1998</v>
      </c>
      <c r="E3252" t="s">
        <v>10033</v>
      </c>
      <c r="F3252">
        <v>7.6</v>
      </c>
      <c r="G3252">
        <v>177000</v>
      </c>
      <c r="H3252" t="s">
        <v>10034</v>
      </c>
      <c r="I3252" t="s">
        <v>10035</v>
      </c>
      <c r="J3252" t="s">
        <v>10036</v>
      </c>
      <c r="K3252" t="s">
        <v>30</v>
      </c>
      <c r="L3252">
        <v>52000000</v>
      </c>
      <c r="M3252">
        <v>98126565</v>
      </c>
      <c r="N3252" t="s">
        <v>9026</v>
      </c>
      <c r="O3252">
        <v>170</v>
      </c>
      <c r="P3252" t="str">
        <f>IF(Table1[[#This Row],[score]]&gt;=8.5,"High",IF(Table1[[#This Row],[score]]&gt;=7,"Medium","Low"))</f>
        <v>Medium</v>
      </c>
      <c r="Q3252" s="5">
        <f>Table1[[#This Row],[gross]]-Table1[[#This Row],[budget]]</f>
        <v>46126565</v>
      </c>
      <c r="R3252" s="5" t="str">
        <f>IF(Table1[[#This Row],[Profit]]&gt;0,"Profit","Loss")</f>
        <v>Profit</v>
      </c>
      <c r="S3252" s="6" t="str">
        <f>FLOOR(Table1[[#This Row],[year]]-1900,10)+1900 &amp; "-" &amp; FLOOR(Table1[[#This Row],[year]]-1890,10)+1900</f>
        <v>1990-2000</v>
      </c>
      <c r="T3252" s="14" t="s">
        <v>21835</v>
      </c>
      <c r="AB3252" s="14"/>
    </row>
    <row r="3253" spans="1:28" hidden="1" x14ac:dyDescent="0.3">
      <c r="A3253" t="s">
        <v>10055</v>
      </c>
      <c r="B3253" t="s">
        <v>1974</v>
      </c>
      <c r="C3253" t="s">
        <v>41</v>
      </c>
      <c r="D3253">
        <v>1998</v>
      </c>
      <c r="E3253" t="s">
        <v>10056</v>
      </c>
      <c r="F3253">
        <v>7</v>
      </c>
      <c r="G3253">
        <v>71000</v>
      </c>
      <c r="H3253" t="s">
        <v>8583</v>
      </c>
      <c r="I3253" t="s">
        <v>10057</v>
      </c>
      <c r="J3253" t="s">
        <v>2103</v>
      </c>
      <c r="K3253" t="s">
        <v>30</v>
      </c>
      <c r="L3253">
        <v>26000000</v>
      </c>
      <c r="M3253">
        <v>98005666</v>
      </c>
      <c r="N3253" t="s">
        <v>180</v>
      </c>
      <c r="O3253">
        <v>121</v>
      </c>
      <c r="P3253" t="str">
        <f>IF(Table1[[#This Row],[score]]&gt;=8.5,"High",IF(Table1[[#This Row],[score]]&gt;=7,"Medium","Low"))</f>
        <v>Medium</v>
      </c>
      <c r="Q3253" s="5">
        <f>Table1[[#This Row],[gross]]-Table1[[#This Row],[budget]]</f>
        <v>72005666</v>
      </c>
      <c r="R3253" s="5" t="str">
        <f>IF(Table1[[#This Row],[Profit]]&gt;0,"Profit","Loss")</f>
        <v>Profit</v>
      </c>
      <c r="S3253" s="6" t="str">
        <f>FLOOR(Table1[[#This Row],[year]]-1900,10)+1900 &amp; "-" &amp; FLOOR(Table1[[#This Row],[year]]-1890,10)+1900</f>
        <v>1990-2000</v>
      </c>
      <c r="T3253" s="14" t="s">
        <v>21835</v>
      </c>
      <c r="AB3253" s="14"/>
    </row>
    <row r="3254" spans="1:28" hidden="1" x14ac:dyDescent="0.3">
      <c r="A3254" t="s">
        <v>10150</v>
      </c>
      <c r="B3254" t="s">
        <v>16</v>
      </c>
      <c r="C3254" t="s">
        <v>34</v>
      </c>
      <c r="D3254">
        <v>1998</v>
      </c>
      <c r="E3254" t="s">
        <v>10104</v>
      </c>
      <c r="F3254">
        <v>6.1</v>
      </c>
      <c r="G3254">
        <v>70000</v>
      </c>
      <c r="H3254" t="s">
        <v>584</v>
      </c>
      <c r="I3254" t="s">
        <v>10151</v>
      </c>
      <c r="J3254" t="s">
        <v>4412</v>
      </c>
      <c r="K3254" t="s">
        <v>30</v>
      </c>
      <c r="L3254">
        <v>60000000</v>
      </c>
      <c r="M3254">
        <v>93107289</v>
      </c>
      <c r="N3254" t="s">
        <v>61</v>
      </c>
      <c r="O3254">
        <v>111</v>
      </c>
      <c r="P3254" t="str">
        <f>IF(Table1[[#This Row],[score]]&gt;=8.5,"High",IF(Table1[[#This Row],[score]]&gt;=7,"Medium","Low"))</f>
        <v>Low</v>
      </c>
      <c r="Q3254" s="5">
        <f>Table1[[#This Row],[gross]]-Table1[[#This Row],[budget]]</f>
        <v>33107289</v>
      </c>
      <c r="R3254" s="5" t="str">
        <f>IF(Table1[[#This Row],[Profit]]&gt;0,"Profit","Loss")</f>
        <v>Profit</v>
      </c>
      <c r="S3254" s="6" t="str">
        <f>FLOOR(Table1[[#This Row],[year]]-1900,10)+1900 &amp; "-" &amp; FLOOR(Table1[[#This Row],[year]]-1890,10)+1900</f>
        <v>1990-2000</v>
      </c>
      <c r="T3254" s="14" t="s">
        <v>21835</v>
      </c>
      <c r="AB3254" s="14"/>
    </row>
    <row r="3255" spans="1:28" hidden="1" x14ac:dyDescent="0.3">
      <c r="A3255" t="s">
        <v>9993</v>
      </c>
      <c r="B3255" t="s">
        <v>33</v>
      </c>
      <c r="C3255" t="s">
        <v>25</v>
      </c>
      <c r="D3255">
        <v>1998</v>
      </c>
      <c r="E3255" t="s">
        <v>9994</v>
      </c>
      <c r="F3255">
        <v>6.6</v>
      </c>
      <c r="G3255">
        <v>125000</v>
      </c>
      <c r="H3255" t="s">
        <v>214</v>
      </c>
      <c r="I3255" t="s">
        <v>9995</v>
      </c>
      <c r="J3255" t="s">
        <v>9996</v>
      </c>
      <c r="K3255" t="s">
        <v>30</v>
      </c>
      <c r="L3255">
        <f>20500000</f>
        <v>20500000</v>
      </c>
      <c r="M3255">
        <v>92108659</v>
      </c>
      <c r="N3255" t="s">
        <v>1902</v>
      </c>
      <c r="O3255">
        <v>128</v>
      </c>
      <c r="P3255" t="str">
        <f>IF(Table1[[#This Row],[score]]&gt;=8.5,"High",IF(Table1[[#This Row],[score]]&gt;=7,"Medium","Low"))</f>
        <v>Low</v>
      </c>
      <c r="Q3255" s="5">
        <f>Table1[[#This Row],[gross]]-Table1[[#This Row],[budget]]</f>
        <v>71608659</v>
      </c>
      <c r="R3255" s="5" t="str">
        <f>IF(Table1[[#This Row],[Profit]]&gt;0,"Profit","Loss")</f>
        <v>Profit</v>
      </c>
      <c r="S3255" s="6" t="str">
        <f>FLOOR(Table1[[#This Row],[year]]-1900,10)+1900 &amp; "-" &amp; FLOOR(Table1[[#This Row],[year]]-1890,10)+1900</f>
        <v>1990-2000</v>
      </c>
      <c r="T3255" s="14" t="s">
        <v>21835</v>
      </c>
      <c r="AB3255" s="14"/>
    </row>
    <row r="3256" spans="1:28" hidden="1" x14ac:dyDescent="0.3">
      <c r="A3256" t="s">
        <v>10125</v>
      </c>
      <c r="B3256" t="s">
        <v>16</v>
      </c>
      <c r="C3256" t="s">
        <v>63</v>
      </c>
      <c r="D3256">
        <v>1998</v>
      </c>
      <c r="E3256" t="s">
        <v>9740</v>
      </c>
      <c r="F3256">
        <v>7.4</v>
      </c>
      <c r="G3256">
        <v>95000</v>
      </c>
      <c r="H3256" t="s">
        <v>10126</v>
      </c>
      <c r="I3256" t="s">
        <v>10127</v>
      </c>
      <c r="J3256" t="s">
        <v>10128</v>
      </c>
      <c r="K3256" t="s">
        <v>22</v>
      </c>
      <c r="L3256">
        <v>30000000</v>
      </c>
      <c r="M3256">
        <v>82150642</v>
      </c>
      <c r="N3256" t="s">
        <v>219</v>
      </c>
      <c r="O3256">
        <v>124</v>
      </c>
      <c r="P3256" t="str">
        <f>IF(Table1[[#This Row],[score]]&gt;=8.5,"High",IF(Table1[[#This Row],[score]]&gt;=7,"Medium","Low"))</f>
        <v>Medium</v>
      </c>
      <c r="Q3256" s="5">
        <f>Table1[[#This Row],[gross]]-Table1[[#This Row],[budget]]</f>
        <v>52150642</v>
      </c>
      <c r="R3256" s="5" t="str">
        <f>IF(Table1[[#This Row],[Profit]]&gt;0,"Profit","Loss")</f>
        <v>Profit</v>
      </c>
      <c r="S3256" s="6" t="str">
        <f>FLOOR(Table1[[#This Row],[year]]-1900,10)+1900 &amp; "-" &amp; FLOOR(Table1[[#This Row],[year]]-1890,10)+1900</f>
        <v>1990-2000</v>
      </c>
      <c r="T3256" s="14" t="s">
        <v>21835</v>
      </c>
      <c r="AB3256" s="14"/>
    </row>
    <row r="3257" spans="1:28" hidden="1" x14ac:dyDescent="0.3">
      <c r="A3257" t="s">
        <v>10134</v>
      </c>
      <c r="B3257" t="s">
        <v>1974</v>
      </c>
      <c r="C3257" t="s">
        <v>17</v>
      </c>
      <c r="D3257">
        <v>1998</v>
      </c>
      <c r="E3257" t="s">
        <v>9782</v>
      </c>
      <c r="F3257">
        <v>6</v>
      </c>
      <c r="G3257">
        <v>25000</v>
      </c>
      <c r="H3257" t="s">
        <v>4792</v>
      </c>
      <c r="I3257" t="s">
        <v>10135</v>
      </c>
      <c r="J3257" t="s">
        <v>8508</v>
      </c>
      <c r="K3257" t="s">
        <v>30</v>
      </c>
      <c r="L3257">
        <v>30000000</v>
      </c>
      <c r="M3257">
        <v>81471882</v>
      </c>
      <c r="N3257" t="s">
        <v>180</v>
      </c>
      <c r="O3257">
        <v>114</v>
      </c>
      <c r="P3257" t="str">
        <f>IF(Table1[[#This Row],[score]]&gt;=8.5,"High",IF(Table1[[#This Row],[score]]&gt;=7,"Medium","Low"))</f>
        <v>Low</v>
      </c>
      <c r="Q3257" s="5">
        <f>Table1[[#This Row],[gross]]-Table1[[#This Row],[budget]]</f>
        <v>51471882</v>
      </c>
      <c r="R3257" s="5" t="str">
        <f>IF(Table1[[#This Row],[Profit]]&gt;0,"Profit","Loss")</f>
        <v>Profit</v>
      </c>
      <c r="S3257" s="6" t="str">
        <f>FLOOR(Table1[[#This Row],[year]]-1900,10)+1900 &amp; "-" &amp; FLOOR(Table1[[#This Row],[year]]-1890,10)+1900</f>
        <v>1990-2000</v>
      </c>
      <c r="T3257" s="14" t="s">
        <v>21835</v>
      </c>
      <c r="AB3257" s="14"/>
    </row>
    <row r="3258" spans="1:28" hidden="1" x14ac:dyDescent="0.3">
      <c r="A3258" t="s">
        <v>10023</v>
      </c>
      <c r="B3258" t="s">
        <v>16</v>
      </c>
      <c r="C3258" t="s">
        <v>41</v>
      </c>
      <c r="D3258">
        <v>1998</v>
      </c>
      <c r="E3258" t="s">
        <v>10024</v>
      </c>
      <c r="F3258">
        <v>7</v>
      </c>
      <c r="G3258">
        <v>88000</v>
      </c>
      <c r="H3258" t="s">
        <v>5056</v>
      </c>
      <c r="I3258" t="s">
        <v>2918</v>
      </c>
      <c r="J3258" t="s">
        <v>9618</v>
      </c>
      <c r="K3258" t="s">
        <v>30</v>
      </c>
      <c r="L3258">
        <v>48000000</v>
      </c>
      <c r="M3258">
        <v>77745966</v>
      </c>
      <c r="N3258" t="s">
        <v>61</v>
      </c>
      <c r="O3258">
        <v>123</v>
      </c>
      <c r="P3258" t="str">
        <f>IF(Table1[[#This Row],[score]]&gt;=8.5,"High",IF(Table1[[#This Row],[score]]&gt;=7,"Medium","Low"))</f>
        <v>Medium</v>
      </c>
      <c r="Q3258" s="5">
        <f>Table1[[#This Row],[gross]]-Table1[[#This Row],[budget]]</f>
        <v>29745966</v>
      </c>
      <c r="R3258" s="5" t="str">
        <f>IF(Table1[[#This Row],[Profit]]&gt;0,"Profit","Loss")</f>
        <v>Profit</v>
      </c>
      <c r="S3258" s="6" t="str">
        <f>FLOOR(Table1[[#This Row],[year]]-1900,10)+1900 &amp; "-" &amp; FLOOR(Table1[[#This Row],[year]]-1890,10)+1900</f>
        <v>1990-2000</v>
      </c>
      <c r="T3258" s="14" t="s">
        <v>21835</v>
      </c>
      <c r="AB3258" s="14"/>
    </row>
    <row r="3259" spans="1:28" hidden="1" x14ac:dyDescent="0.3">
      <c r="A3259" t="s">
        <v>10096</v>
      </c>
      <c r="B3259" t="s">
        <v>16</v>
      </c>
      <c r="C3259" t="s">
        <v>52</v>
      </c>
      <c r="D3259">
        <v>1998</v>
      </c>
      <c r="E3259" t="s">
        <v>9436</v>
      </c>
      <c r="F3259">
        <v>5.6</v>
      </c>
      <c r="G3259">
        <v>62000</v>
      </c>
      <c r="H3259" t="s">
        <v>10097</v>
      </c>
      <c r="I3259" t="s">
        <v>10098</v>
      </c>
      <c r="J3259" t="s">
        <v>9844</v>
      </c>
      <c r="K3259" t="s">
        <v>195</v>
      </c>
      <c r="L3259">
        <v>14000000</v>
      </c>
      <c r="M3259">
        <v>72527595</v>
      </c>
      <c r="N3259" t="s">
        <v>9572</v>
      </c>
      <c r="O3259">
        <v>99</v>
      </c>
      <c r="P3259" t="str">
        <f>IF(Table1[[#This Row],[score]]&gt;=8.5,"High",IF(Table1[[#This Row],[score]]&gt;=7,"Medium","Low"))</f>
        <v>Low</v>
      </c>
      <c r="Q3259" s="5">
        <f>Table1[[#This Row],[gross]]-Table1[[#This Row],[budget]]</f>
        <v>58527595</v>
      </c>
      <c r="R3259" s="5" t="str">
        <f>IF(Table1[[#This Row],[Profit]]&gt;0,"Profit","Loss")</f>
        <v>Profit</v>
      </c>
      <c r="S3259" s="6" t="str">
        <f>FLOOR(Table1[[#This Row],[year]]-1900,10)+1900 &amp; "-" &amp; FLOOR(Table1[[#This Row],[year]]-1890,10)+1900</f>
        <v>1990-2000</v>
      </c>
      <c r="T3259" s="14" t="s">
        <v>21835</v>
      </c>
      <c r="AB3259" s="14"/>
    </row>
    <row r="3260" spans="1:28" hidden="1" x14ac:dyDescent="0.3">
      <c r="A3260" t="s">
        <v>10284</v>
      </c>
      <c r="B3260" t="s">
        <v>33</v>
      </c>
      <c r="C3260" t="s">
        <v>25</v>
      </c>
      <c r="D3260">
        <v>1998</v>
      </c>
      <c r="E3260" t="s">
        <v>10021</v>
      </c>
      <c r="F3260">
        <v>5.8</v>
      </c>
      <c r="G3260">
        <v>32000</v>
      </c>
      <c r="H3260" t="s">
        <v>524</v>
      </c>
      <c r="I3260" t="s">
        <v>524</v>
      </c>
      <c r="J3260" t="s">
        <v>10285</v>
      </c>
      <c r="K3260" t="s">
        <v>248</v>
      </c>
      <c r="L3260">
        <v>90000000</v>
      </c>
      <c r="M3260">
        <v>69131860</v>
      </c>
      <c r="N3260" t="s">
        <v>527</v>
      </c>
      <c r="O3260">
        <v>97</v>
      </c>
      <c r="P3260" t="str">
        <f>IF(Table1[[#This Row],[score]]&gt;=8.5,"High",IF(Table1[[#This Row],[score]]&gt;=7,"Medium","Low"))</f>
        <v>Low</v>
      </c>
      <c r="Q3260" s="5">
        <f>Table1[[#This Row],[gross]]-Table1[[#This Row],[budget]]</f>
        <v>-20868140</v>
      </c>
      <c r="R3260" s="5" t="str">
        <f>IF(Table1[[#This Row],[Profit]]&gt;0,"Profit","Loss")</f>
        <v>Loss</v>
      </c>
      <c r="S3260" s="6" t="str">
        <f>FLOOR(Table1[[#This Row],[year]]-1900,10)+1900 &amp; "-" &amp; FLOOR(Table1[[#This Row],[year]]-1890,10)+1900</f>
        <v>1990-2000</v>
      </c>
      <c r="T3260" s="14" t="s">
        <v>21835</v>
      </c>
      <c r="AB3260" s="14"/>
    </row>
    <row r="3261" spans="1:28" hidden="1" x14ac:dyDescent="0.3">
      <c r="A3261" t="s">
        <v>10335</v>
      </c>
      <c r="B3261" t="s">
        <v>1974</v>
      </c>
      <c r="C3261" t="s">
        <v>17</v>
      </c>
      <c r="D3261">
        <v>1998</v>
      </c>
      <c r="E3261" t="s">
        <v>10062</v>
      </c>
      <c r="F3261">
        <v>6.6</v>
      </c>
      <c r="G3261">
        <v>28000</v>
      </c>
      <c r="H3261" t="s">
        <v>7462</v>
      </c>
      <c r="I3261" t="s">
        <v>10336</v>
      </c>
      <c r="J3261" t="s">
        <v>160</v>
      </c>
      <c r="K3261" t="s">
        <v>30</v>
      </c>
      <c r="L3261">
        <v>75000000</v>
      </c>
      <c r="M3261">
        <v>56709981</v>
      </c>
      <c r="N3261" t="s">
        <v>2067</v>
      </c>
      <c r="O3261">
        <v>115</v>
      </c>
      <c r="P3261" t="str">
        <f>IF(Table1[[#This Row],[score]]&gt;=8.5,"High",IF(Table1[[#This Row],[score]]&gt;=7,"Medium","Low"))</f>
        <v>Low</v>
      </c>
      <c r="Q3261" s="5">
        <f>Table1[[#This Row],[gross]]-Table1[[#This Row],[budget]]</f>
        <v>-18290019</v>
      </c>
      <c r="R3261" s="5" t="str">
        <f>IF(Table1[[#This Row],[Profit]]&gt;0,"Profit","Loss")</f>
        <v>Loss</v>
      </c>
      <c r="S3261" s="6" t="str">
        <f>FLOOR(Table1[[#This Row],[year]]-1900,10)+1900 &amp; "-" &amp; FLOOR(Table1[[#This Row],[year]]-1890,10)+1900</f>
        <v>1990-2000</v>
      </c>
      <c r="T3261" s="14" t="s">
        <v>21835</v>
      </c>
      <c r="AB3261" s="14"/>
    </row>
    <row r="3262" spans="1:28" hidden="1" x14ac:dyDescent="0.3">
      <c r="A3262" t="s">
        <v>10182</v>
      </c>
      <c r="B3262" t="s">
        <v>16</v>
      </c>
      <c r="C3262" t="s">
        <v>17</v>
      </c>
      <c r="D3262">
        <v>1998</v>
      </c>
      <c r="E3262" t="s">
        <v>10122</v>
      </c>
      <c r="F3262">
        <v>6.8</v>
      </c>
      <c r="G3262">
        <v>52000</v>
      </c>
      <c r="H3262" t="s">
        <v>6174</v>
      </c>
      <c r="I3262" t="s">
        <v>4335</v>
      </c>
      <c r="J3262" t="s">
        <v>2612</v>
      </c>
      <c r="K3262" t="s">
        <v>30</v>
      </c>
      <c r="L3262">
        <v>25000000</v>
      </c>
      <c r="M3262">
        <v>55494066</v>
      </c>
      <c r="N3262" t="s">
        <v>5115</v>
      </c>
      <c r="O3262">
        <v>111</v>
      </c>
      <c r="P3262" t="str">
        <f>IF(Table1[[#This Row],[score]]&gt;=8.5,"High",IF(Table1[[#This Row],[score]]&gt;=7,"Medium","Low"))</f>
        <v>Low</v>
      </c>
      <c r="Q3262" s="5">
        <f>Table1[[#This Row],[gross]]-Table1[[#This Row],[budget]]</f>
        <v>30494066</v>
      </c>
      <c r="R3262" s="5" t="str">
        <f>IF(Table1[[#This Row],[Profit]]&gt;0,"Profit","Loss")</f>
        <v>Profit</v>
      </c>
      <c r="S3262" s="6" t="str">
        <f>FLOOR(Table1[[#This Row],[year]]-1900,10)+1900 &amp; "-" &amp; FLOOR(Table1[[#This Row],[year]]-1890,10)+1900</f>
        <v>1990-2000</v>
      </c>
      <c r="T3262" s="14" t="s">
        <v>21835</v>
      </c>
      <c r="AB3262" s="14"/>
    </row>
    <row r="3263" spans="1:28" hidden="1" x14ac:dyDescent="0.3">
      <c r="A3263" t="s">
        <v>10042</v>
      </c>
      <c r="B3263" t="s">
        <v>1974</v>
      </c>
      <c r="C3263" t="s">
        <v>17</v>
      </c>
      <c r="D3263">
        <v>1998</v>
      </c>
      <c r="E3263" t="s">
        <v>10043</v>
      </c>
      <c r="F3263">
        <v>7</v>
      </c>
      <c r="G3263">
        <v>104000</v>
      </c>
      <c r="H3263" t="s">
        <v>7235</v>
      </c>
      <c r="I3263" t="s">
        <v>111</v>
      </c>
      <c r="J3263" t="s">
        <v>97</v>
      </c>
      <c r="K3263" t="s">
        <v>30</v>
      </c>
      <c r="L3263">
        <v>85000000</v>
      </c>
      <c r="M3263">
        <v>55382927</v>
      </c>
      <c r="N3263" t="s">
        <v>7492</v>
      </c>
      <c r="O3263">
        <v>113</v>
      </c>
      <c r="P3263" t="str">
        <f>IF(Table1[[#This Row],[score]]&gt;=8.5,"High",IF(Table1[[#This Row],[score]]&gt;=7,"Medium","Low"))</f>
        <v>Medium</v>
      </c>
      <c r="Q3263" s="5">
        <f>Table1[[#This Row],[gross]]-Table1[[#This Row],[budget]]</f>
        <v>-29617073</v>
      </c>
      <c r="R3263" s="5" t="str">
        <f>IF(Table1[[#This Row],[Profit]]&gt;0,"Profit","Loss")</f>
        <v>Loss</v>
      </c>
      <c r="S3263" s="6" t="str">
        <f>FLOOR(Table1[[#This Row],[year]]-1900,10)+1900 &amp; "-" &amp; FLOOR(Table1[[#This Row],[year]]-1890,10)+1900</f>
        <v>1990-2000</v>
      </c>
      <c r="T3263" s="14" t="s">
        <v>21835</v>
      </c>
      <c r="AB3263" s="14"/>
    </row>
    <row r="3264" spans="1:28" hidden="1" x14ac:dyDescent="0.3">
      <c r="A3264" t="s">
        <v>10280</v>
      </c>
      <c r="B3264" t="s">
        <v>33</v>
      </c>
      <c r="C3264" t="s">
        <v>41</v>
      </c>
      <c r="D3264">
        <v>1998</v>
      </c>
      <c r="E3264" t="s">
        <v>10062</v>
      </c>
      <c r="F3264">
        <v>7.4</v>
      </c>
      <c r="G3264">
        <v>26000</v>
      </c>
      <c r="H3264" t="s">
        <v>10281</v>
      </c>
      <c r="I3264" t="s">
        <v>10281</v>
      </c>
      <c r="J3264" t="s">
        <v>10282</v>
      </c>
      <c r="K3264" t="s">
        <v>22</v>
      </c>
      <c r="L3264">
        <v>3000000</v>
      </c>
      <c r="M3264">
        <v>55257450</v>
      </c>
      <c r="N3264" t="s">
        <v>10283</v>
      </c>
      <c r="O3264">
        <v>91</v>
      </c>
      <c r="P3264" t="str">
        <f>IF(Table1[[#This Row],[score]]&gt;=8.5,"High",IF(Table1[[#This Row],[score]]&gt;=7,"Medium","Low"))</f>
        <v>Medium</v>
      </c>
      <c r="Q3264" s="5">
        <f>Table1[[#This Row],[gross]]-Table1[[#This Row],[budget]]</f>
        <v>52257450</v>
      </c>
      <c r="R3264" s="5" t="str">
        <f>IF(Table1[[#This Row],[Profit]]&gt;0,"Profit","Loss")</f>
        <v>Profit</v>
      </c>
      <c r="S3264" s="6" t="str">
        <f>FLOOR(Table1[[#This Row],[year]]-1900,10)+1900 &amp; "-" &amp; FLOOR(Table1[[#This Row],[year]]-1890,10)+1900</f>
        <v>1990-2000</v>
      </c>
      <c r="T3264" s="14" t="s">
        <v>21835</v>
      </c>
      <c r="AB3264" s="14"/>
    </row>
    <row r="3265" spans="1:28" hidden="1" x14ac:dyDescent="0.3">
      <c r="A3265" t="s">
        <v>10145</v>
      </c>
      <c r="B3265" t="s">
        <v>16</v>
      </c>
      <c r="C3265" t="s">
        <v>52</v>
      </c>
      <c r="D3265">
        <v>1998</v>
      </c>
      <c r="E3265" t="s">
        <v>10146</v>
      </c>
      <c r="F3265">
        <v>5.8</v>
      </c>
      <c r="G3265">
        <v>68000</v>
      </c>
      <c r="H3265" t="s">
        <v>564</v>
      </c>
      <c r="I3265" t="s">
        <v>8572</v>
      </c>
      <c r="J3265" t="s">
        <v>580</v>
      </c>
      <c r="K3265" t="s">
        <v>30</v>
      </c>
      <c r="L3265">
        <v>17000000</v>
      </c>
      <c r="M3265">
        <v>55041738</v>
      </c>
      <c r="N3265" t="s">
        <v>8904</v>
      </c>
      <c r="O3265">
        <v>86</v>
      </c>
      <c r="P3265" t="str">
        <f>IF(Table1[[#This Row],[score]]&gt;=8.5,"High",IF(Table1[[#This Row],[score]]&gt;=7,"Medium","Low"))</f>
        <v>Low</v>
      </c>
      <c r="Q3265" s="5">
        <f>Table1[[#This Row],[gross]]-Table1[[#This Row],[budget]]</f>
        <v>38041738</v>
      </c>
      <c r="R3265" s="5" t="str">
        <f>IF(Table1[[#This Row],[Profit]]&gt;0,"Profit","Loss")</f>
        <v>Profit</v>
      </c>
      <c r="S3265" s="6" t="str">
        <f>FLOOR(Table1[[#This Row],[year]]-1900,10)+1900 &amp; "-" &amp; FLOOR(Table1[[#This Row],[year]]-1890,10)+1900</f>
        <v>1990-2000</v>
      </c>
      <c r="T3265" s="14" t="s">
        <v>21835</v>
      </c>
      <c r="AB3265" s="14"/>
    </row>
    <row r="3266" spans="1:28" hidden="1" x14ac:dyDescent="0.3">
      <c r="A3266" t="s">
        <v>10068</v>
      </c>
      <c r="B3266" t="s">
        <v>1974</v>
      </c>
      <c r="C3266" t="s">
        <v>34</v>
      </c>
      <c r="D3266">
        <v>1998</v>
      </c>
      <c r="E3266" t="s">
        <v>10069</v>
      </c>
      <c r="F3266">
        <v>6.2</v>
      </c>
      <c r="G3266">
        <v>93000</v>
      </c>
      <c r="H3266" t="s">
        <v>638</v>
      </c>
      <c r="I3266" t="s">
        <v>10070</v>
      </c>
      <c r="J3266" t="s">
        <v>10071</v>
      </c>
      <c r="K3266" t="s">
        <v>30</v>
      </c>
      <c r="L3266">
        <v>40000000</v>
      </c>
      <c r="M3266">
        <v>54682547</v>
      </c>
      <c r="N3266" t="s">
        <v>61</v>
      </c>
      <c r="O3266">
        <v>110</v>
      </c>
      <c r="P3266" t="str">
        <f>IF(Table1[[#This Row],[score]]&gt;=8.5,"High",IF(Table1[[#This Row],[score]]&gt;=7,"Medium","Low"))</f>
        <v>Low</v>
      </c>
      <c r="Q3266" s="5">
        <f>Table1[[#This Row],[gross]]-Table1[[#This Row],[budget]]</f>
        <v>14682547</v>
      </c>
      <c r="R3266" s="5" t="str">
        <f>IF(Table1[[#This Row],[Profit]]&gt;0,"Profit","Loss")</f>
        <v>Profit</v>
      </c>
      <c r="S3266" s="6" t="str">
        <f>FLOOR(Table1[[#This Row],[year]]-1900,10)+1900 &amp; "-" &amp; FLOOR(Table1[[#This Row],[year]]-1890,10)+1900</f>
        <v>1990-2000</v>
      </c>
      <c r="T3266" s="14" t="s">
        <v>21835</v>
      </c>
      <c r="AB3266" s="14"/>
    </row>
    <row r="3267" spans="1:28" hidden="1" x14ac:dyDescent="0.3">
      <c r="A3267" t="s">
        <v>10288</v>
      </c>
      <c r="B3267" t="s">
        <v>16</v>
      </c>
      <c r="C3267" t="s">
        <v>41</v>
      </c>
      <c r="D3267">
        <v>1998</v>
      </c>
      <c r="E3267" t="s">
        <v>9780</v>
      </c>
      <c r="F3267">
        <v>6.7</v>
      </c>
      <c r="G3267">
        <v>28000</v>
      </c>
      <c r="H3267" t="s">
        <v>470</v>
      </c>
      <c r="I3267" t="s">
        <v>10289</v>
      </c>
      <c r="J3267" t="s">
        <v>160</v>
      </c>
      <c r="K3267" t="s">
        <v>22</v>
      </c>
      <c r="L3267">
        <v>65000000</v>
      </c>
      <c r="M3267">
        <v>52090187</v>
      </c>
      <c r="N3267" t="s">
        <v>10290</v>
      </c>
      <c r="O3267">
        <v>143</v>
      </c>
      <c r="P3267" t="str">
        <f>IF(Table1[[#This Row],[score]]&gt;=8.5,"High",IF(Table1[[#This Row],[score]]&gt;=7,"Medium","Low"))</f>
        <v>Low</v>
      </c>
      <c r="Q3267" s="5">
        <f>Table1[[#This Row],[gross]]-Table1[[#This Row],[budget]]</f>
        <v>-12909813</v>
      </c>
      <c r="R3267" s="5" t="str">
        <f>IF(Table1[[#This Row],[Profit]]&gt;0,"Profit","Loss")</f>
        <v>Loss</v>
      </c>
      <c r="S3267" s="6" t="str">
        <f>FLOOR(Table1[[#This Row],[year]]-1900,10)+1900 &amp; "-" &amp; FLOOR(Table1[[#This Row],[year]]-1890,10)+1900</f>
        <v>1990-2000</v>
      </c>
      <c r="T3267" s="14" t="s">
        <v>21835</v>
      </c>
      <c r="AB3267" s="14"/>
    </row>
    <row r="3268" spans="1:28" hidden="1" x14ac:dyDescent="0.3">
      <c r="A3268" t="s">
        <v>10106</v>
      </c>
      <c r="B3268" t="s">
        <v>16</v>
      </c>
      <c r="C3268" t="s">
        <v>41</v>
      </c>
      <c r="D3268">
        <v>1998</v>
      </c>
      <c r="E3268" t="s">
        <v>7125</v>
      </c>
      <c r="F3268">
        <v>5.4</v>
      </c>
      <c r="G3268">
        <v>54000</v>
      </c>
      <c r="H3268" t="s">
        <v>9812</v>
      </c>
      <c r="I3268" t="s">
        <v>4465</v>
      </c>
      <c r="J3268" t="s">
        <v>8967</v>
      </c>
      <c r="K3268" t="s">
        <v>30</v>
      </c>
      <c r="L3268">
        <v>25000000</v>
      </c>
      <c r="M3268">
        <v>50688658</v>
      </c>
      <c r="N3268" t="s">
        <v>10107</v>
      </c>
      <c r="O3268">
        <v>89</v>
      </c>
      <c r="P3268" t="str">
        <f>IF(Table1[[#This Row],[score]]&gt;=8.5,"High",IF(Table1[[#This Row],[score]]&gt;=7,"Medium","Low"))</f>
        <v>Low</v>
      </c>
      <c r="Q3268" s="5">
        <f>Table1[[#This Row],[gross]]-Table1[[#This Row],[budget]]</f>
        <v>25688658</v>
      </c>
      <c r="R3268" s="5" t="str">
        <f>IF(Table1[[#This Row],[Profit]]&gt;0,"Profit","Loss")</f>
        <v>Profit</v>
      </c>
      <c r="S3268" s="6" t="str">
        <f>FLOOR(Table1[[#This Row],[year]]-1900,10)+1900 &amp; "-" &amp; FLOOR(Table1[[#This Row],[year]]-1890,10)+1900</f>
        <v>1990-2000</v>
      </c>
      <c r="T3268" s="14" t="s">
        <v>21835</v>
      </c>
      <c r="AB3268" s="14"/>
    </row>
    <row r="3269" spans="1:28" hidden="1" x14ac:dyDescent="0.3">
      <c r="A3269" t="s">
        <v>10261</v>
      </c>
      <c r="B3269" t="s">
        <v>33</v>
      </c>
      <c r="C3269" t="s">
        <v>34</v>
      </c>
      <c r="D3269">
        <v>1998</v>
      </c>
      <c r="E3269" t="s">
        <v>10017</v>
      </c>
      <c r="F3269">
        <v>5.7</v>
      </c>
      <c r="G3269">
        <v>28000</v>
      </c>
      <c r="H3269" t="s">
        <v>5612</v>
      </c>
      <c r="I3269" t="s">
        <v>10262</v>
      </c>
      <c r="J3269" t="s">
        <v>4349</v>
      </c>
      <c r="K3269" t="s">
        <v>30</v>
      </c>
      <c r="L3269">
        <v>90000000</v>
      </c>
      <c r="M3269">
        <v>50632037</v>
      </c>
      <c r="N3269" t="s">
        <v>1076</v>
      </c>
      <c r="O3269">
        <v>114</v>
      </c>
      <c r="P3269" t="str">
        <f>IF(Table1[[#This Row],[score]]&gt;=8.5,"High",IF(Table1[[#This Row],[score]]&gt;=7,"Medium","Low"))</f>
        <v>Low</v>
      </c>
      <c r="Q3269" s="5">
        <f>Table1[[#This Row],[gross]]-Table1[[#This Row],[budget]]</f>
        <v>-39367963</v>
      </c>
      <c r="R3269" s="5" t="str">
        <f>IF(Table1[[#This Row],[Profit]]&gt;0,"Profit","Loss")</f>
        <v>Loss</v>
      </c>
      <c r="S3269" s="6" t="str">
        <f>FLOOR(Table1[[#This Row],[year]]-1900,10)+1900 &amp; "-" &amp; FLOOR(Table1[[#This Row],[year]]-1890,10)+1900</f>
        <v>1990-2000</v>
      </c>
      <c r="T3269" s="14" t="s">
        <v>21835</v>
      </c>
      <c r="AB3269" s="14"/>
    </row>
    <row r="3270" spans="1:28" hidden="1" x14ac:dyDescent="0.3">
      <c r="A3270" t="s">
        <v>10037</v>
      </c>
      <c r="B3270" t="s">
        <v>1974</v>
      </c>
      <c r="C3270" t="s">
        <v>41</v>
      </c>
      <c r="D3270">
        <v>1998</v>
      </c>
      <c r="E3270" t="s">
        <v>9642</v>
      </c>
      <c r="F3270">
        <v>7.5</v>
      </c>
      <c r="G3270">
        <v>123000</v>
      </c>
      <c r="H3270" t="s">
        <v>4420</v>
      </c>
      <c r="I3270" t="s">
        <v>4420</v>
      </c>
      <c r="J3270" t="s">
        <v>10038</v>
      </c>
      <c r="K3270" t="s">
        <v>30</v>
      </c>
      <c r="L3270">
        <v>60000000</v>
      </c>
      <c r="M3270">
        <v>49805462</v>
      </c>
      <c r="N3270" t="s">
        <v>2001</v>
      </c>
      <c r="O3270">
        <v>124</v>
      </c>
      <c r="P3270" t="str">
        <f>IF(Table1[[#This Row],[score]]&gt;=8.5,"High",IF(Table1[[#This Row],[score]]&gt;=7,"Medium","Low"))</f>
        <v>Medium</v>
      </c>
      <c r="Q3270" s="5">
        <f>Table1[[#This Row],[gross]]-Table1[[#This Row],[budget]]</f>
        <v>-10194538</v>
      </c>
      <c r="R3270" s="5" t="str">
        <f>IF(Table1[[#This Row],[Profit]]&gt;0,"Profit","Loss")</f>
        <v>Loss</v>
      </c>
      <c r="S3270" s="6" t="str">
        <f>FLOOR(Table1[[#This Row],[year]]-1900,10)+1900 &amp; "-" &amp; FLOOR(Table1[[#This Row],[year]]-1890,10)+1900</f>
        <v>1990-2000</v>
      </c>
      <c r="T3270" s="14" t="s">
        <v>21835</v>
      </c>
      <c r="AB3270" s="14"/>
    </row>
    <row r="3271" spans="1:28" hidden="1" x14ac:dyDescent="0.3">
      <c r="A3271" t="s">
        <v>10263</v>
      </c>
      <c r="B3271" t="s">
        <v>16</v>
      </c>
      <c r="C3271" t="s">
        <v>41</v>
      </c>
      <c r="D3271">
        <v>1998</v>
      </c>
      <c r="E3271" t="s">
        <v>9792</v>
      </c>
      <c r="F3271">
        <v>6</v>
      </c>
      <c r="G3271">
        <v>19000</v>
      </c>
      <c r="H3271" t="s">
        <v>8063</v>
      </c>
      <c r="I3271" t="s">
        <v>10264</v>
      </c>
      <c r="J3271" t="s">
        <v>9683</v>
      </c>
      <c r="K3271" t="s">
        <v>30</v>
      </c>
      <c r="L3271">
        <v>15000000</v>
      </c>
      <c r="M3271">
        <v>46905889</v>
      </c>
      <c r="N3271" t="s">
        <v>180</v>
      </c>
      <c r="O3271">
        <v>111</v>
      </c>
      <c r="P3271" t="str">
        <f>IF(Table1[[#This Row],[score]]&gt;=8.5,"High",IF(Table1[[#This Row],[score]]&gt;=7,"Medium","Low"))</f>
        <v>Low</v>
      </c>
      <c r="Q3271" s="5">
        <f>Table1[[#This Row],[gross]]-Table1[[#This Row],[budget]]</f>
        <v>31905889</v>
      </c>
      <c r="R3271" s="5" t="str">
        <f>IF(Table1[[#This Row],[Profit]]&gt;0,"Profit","Loss")</f>
        <v>Profit</v>
      </c>
      <c r="S3271" s="6" t="str">
        <f>FLOOR(Table1[[#This Row],[year]]-1900,10)+1900 &amp; "-" &amp; FLOOR(Table1[[#This Row],[year]]-1890,10)+1900</f>
        <v>1990-2000</v>
      </c>
      <c r="T3271" s="14" t="s">
        <v>21835</v>
      </c>
      <c r="AB3271" s="14"/>
    </row>
    <row r="3272" spans="1:28" hidden="1" x14ac:dyDescent="0.3">
      <c r="A3272" t="s">
        <v>9972</v>
      </c>
      <c r="B3272" t="s">
        <v>16</v>
      </c>
      <c r="C3272" t="s">
        <v>41</v>
      </c>
      <c r="D3272">
        <v>1998</v>
      </c>
      <c r="E3272" t="s">
        <v>9973</v>
      </c>
      <c r="F3272">
        <v>8.1</v>
      </c>
      <c r="G3272">
        <v>754000</v>
      </c>
      <c r="H3272" t="s">
        <v>2069</v>
      </c>
      <c r="I3272" t="s">
        <v>2892</v>
      </c>
      <c r="J3272" t="s">
        <v>650</v>
      </c>
      <c r="K3272" t="s">
        <v>30</v>
      </c>
      <c r="L3272" s="5">
        <v>15000000</v>
      </c>
      <c r="M3272" s="5">
        <v>46748721</v>
      </c>
      <c r="N3272" t="s">
        <v>7492</v>
      </c>
      <c r="O3272">
        <v>117</v>
      </c>
      <c r="P3272" t="str">
        <f>IF(Table1[[#This Row],[score]]&gt;=8.5,"High",IF(Table1[[#This Row],[score]]&gt;=7,"Medium","Low"))</f>
        <v>Medium</v>
      </c>
      <c r="Q3272" s="5">
        <f>Table1[[#This Row],[gross]]-Table1[[#This Row],[budget]]</f>
        <v>31748721</v>
      </c>
      <c r="R3272" s="5" t="str">
        <f>IF(Table1[[#This Row],[Profit]]&gt;0,"Profit","Loss")</f>
        <v>Profit</v>
      </c>
      <c r="S3272" s="6" t="str">
        <f>FLOOR(Table1[[#This Row],[year]]-1900,10)+1900 &amp; "-" &amp; FLOOR(Table1[[#This Row],[year]]-1890,10)+1900</f>
        <v>1990-2000</v>
      </c>
      <c r="T3272" s="14" t="s">
        <v>21835</v>
      </c>
      <c r="AB3272" s="14"/>
    </row>
    <row r="3273" spans="1:28" hidden="1" x14ac:dyDescent="0.3">
      <c r="A3273" t="s">
        <v>10030</v>
      </c>
      <c r="B3273" t="s">
        <v>1974</v>
      </c>
      <c r="C3273" t="s">
        <v>41</v>
      </c>
      <c r="D3273">
        <v>1998</v>
      </c>
      <c r="E3273" t="s">
        <v>7125</v>
      </c>
      <c r="F3273">
        <v>6.3</v>
      </c>
      <c r="G3273">
        <v>75000</v>
      </c>
      <c r="H3273" t="s">
        <v>2621</v>
      </c>
      <c r="I3273" t="s">
        <v>1756</v>
      </c>
      <c r="J3273" t="s">
        <v>8508</v>
      </c>
      <c r="K3273" t="s">
        <v>30</v>
      </c>
      <c r="L3273">
        <v>75000000</v>
      </c>
      <c r="M3273">
        <v>46733235</v>
      </c>
      <c r="N3273" t="s">
        <v>10031</v>
      </c>
      <c r="O3273">
        <v>104</v>
      </c>
      <c r="P3273" t="str">
        <f>IF(Table1[[#This Row],[score]]&gt;=8.5,"High",IF(Table1[[#This Row],[score]]&gt;=7,"Medium","Low"))</f>
        <v>Low</v>
      </c>
      <c r="Q3273" s="5">
        <f>Table1[[#This Row],[gross]]-Table1[[#This Row],[budget]]</f>
        <v>-28266765</v>
      </c>
      <c r="R3273" s="5" t="str">
        <f>IF(Table1[[#This Row],[Profit]]&gt;0,"Profit","Loss")</f>
        <v>Loss</v>
      </c>
      <c r="S3273" s="6" t="str">
        <f>FLOOR(Table1[[#This Row],[year]]-1900,10)+1900 &amp; "-" &amp; FLOOR(Table1[[#This Row],[year]]-1890,10)+1900</f>
        <v>1990-2000</v>
      </c>
      <c r="T3273" s="14" t="s">
        <v>21835</v>
      </c>
      <c r="AB3273" s="14"/>
    </row>
    <row r="3274" spans="1:28" hidden="1" x14ac:dyDescent="0.3">
      <c r="A3274" t="s">
        <v>10129</v>
      </c>
      <c r="B3274" t="s">
        <v>16</v>
      </c>
      <c r="C3274" t="s">
        <v>34</v>
      </c>
      <c r="D3274">
        <v>1998</v>
      </c>
      <c r="E3274" t="s">
        <v>9994</v>
      </c>
      <c r="F3274">
        <v>7.3</v>
      </c>
      <c r="G3274">
        <v>134000</v>
      </c>
      <c r="H3274" t="s">
        <v>8417</v>
      </c>
      <c r="I3274" t="s">
        <v>9043</v>
      </c>
      <c r="J3274" t="s">
        <v>9321</v>
      </c>
      <c r="K3274" t="s">
        <v>5762</v>
      </c>
      <c r="L3274">
        <v>50000000</v>
      </c>
      <c r="M3274">
        <v>44547681</v>
      </c>
      <c r="N3274" t="s">
        <v>8543</v>
      </c>
      <c r="O3274">
        <v>140</v>
      </c>
      <c r="P3274" t="str">
        <f>IF(Table1[[#This Row],[score]]&gt;=8.5,"High",IF(Table1[[#This Row],[score]]&gt;=7,"Medium","Low"))</f>
        <v>Medium</v>
      </c>
      <c r="Q3274" s="5">
        <f>Table1[[#This Row],[gross]]-Table1[[#This Row],[budget]]</f>
        <v>-5452319</v>
      </c>
      <c r="R3274" s="5" t="str">
        <f>IF(Table1[[#This Row],[Profit]]&gt;0,"Profit","Loss")</f>
        <v>Loss</v>
      </c>
      <c r="S3274" s="6" t="str">
        <f>FLOOR(Table1[[#This Row],[year]]-1900,10)+1900 &amp; "-" &amp; FLOOR(Table1[[#This Row],[year]]-1890,10)+1900</f>
        <v>1990-2000</v>
      </c>
      <c r="T3274" s="14" t="s">
        <v>21835</v>
      </c>
      <c r="AB3274" s="14"/>
    </row>
    <row r="3275" spans="1:28" hidden="1" x14ac:dyDescent="0.3">
      <c r="A3275" t="s">
        <v>10100</v>
      </c>
      <c r="B3275" t="s">
        <v>16</v>
      </c>
      <c r="C3275" t="s">
        <v>34</v>
      </c>
      <c r="D3275">
        <v>1998</v>
      </c>
      <c r="E3275" t="s">
        <v>9436</v>
      </c>
      <c r="F3275">
        <v>7.3</v>
      </c>
      <c r="G3275">
        <v>176000</v>
      </c>
      <c r="H3275" t="s">
        <v>1307</v>
      </c>
      <c r="I3275" t="s">
        <v>10101</v>
      </c>
      <c r="J3275" t="s">
        <v>67</v>
      </c>
      <c r="K3275" t="s">
        <v>22</v>
      </c>
      <c r="L3275">
        <v>55000000</v>
      </c>
      <c r="M3275">
        <v>41616262</v>
      </c>
      <c r="N3275" t="s">
        <v>10102</v>
      </c>
      <c r="O3275">
        <v>122</v>
      </c>
      <c r="P3275" t="str">
        <f>IF(Table1[[#This Row],[score]]&gt;=8.5,"High",IF(Table1[[#This Row],[score]]&gt;=7,"Medium","Low"))</f>
        <v>Medium</v>
      </c>
      <c r="Q3275" s="5">
        <f>Table1[[#This Row],[gross]]-Table1[[#This Row],[budget]]</f>
        <v>-13383738</v>
      </c>
      <c r="R3275" s="5" t="str">
        <f>IF(Table1[[#This Row],[Profit]]&gt;0,"Profit","Loss")</f>
        <v>Loss</v>
      </c>
      <c r="S3275" s="6" t="str">
        <f>FLOOR(Table1[[#This Row],[year]]-1900,10)+1900 &amp; "-" &amp; FLOOR(Table1[[#This Row],[year]]-1890,10)+1900</f>
        <v>1990-2000</v>
      </c>
      <c r="T3275" s="14" t="s">
        <v>21835</v>
      </c>
      <c r="AB3275" s="14"/>
    </row>
    <row r="3276" spans="1:28" hidden="1" x14ac:dyDescent="0.3">
      <c r="A3276" t="s">
        <v>10016</v>
      </c>
      <c r="B3276" t="s">
        <v>16</v>
      </c>
      <c r="C3276" t="s">
        <v>52</v>
      </c>
      <c r="D3276">
        <v>1998</v>
      </c>
      <c r="E3276" t="s">
        <v>10017</v>
      </c>
      <c r="F3276">
        <v>6.5</v>
      </c>
      <c r="G3276">
        <v>114000</v>
      </c>
      <c r="H3276" t="s">
        <v>6840</v>
      </c>
      <c r="I3276" t="s">
        <v>10018</v>
      </c>
      <c r="J3276" t="s">
        <v>10019</v>
      </c>
      <c r="K3276" t="s">
        <v>30</v>
      </c>
      <c r="L3276">
        <v>15000000</v>
      </c>
      <c r="M3276">
        <v>40283321</v>
      </c>
      <c r="N3276" t="s">
        <v>8904</v>
      </c>
      <c r="O3276">
        <v>104</v>
      </c>
      <c r="P3276" t="str">
        <f>IF(Table1[[#This Row],[score]]&gt;=8.5,"High",IF(Table1[[#This Row],[score]]&gt;=7,"Medium","Low"))</f>
        <v>Low</v>
      </c>
      <c r="Q3276" s="5">
        <f>Table1[[#This Row],[gross]]-Table1[[#This Row],[budget]]</f>
        <v>25283321</v>
      </c>
      <c r="R3276" s="5" t="str">
        <f>IF(Table1[[#This Row],[Profit]]&gt;0,"Profit","Loss")</f>
        <v>Profit</v>
      </c>
      <c r="S3276" s="6" t="str">
        <f>FLOOR(Table1[[#This Row],[year]]-1900,10)+1900 &amp; "-" &amp; FLOOR(Table1[[#This Row],[year]]-1890,10)+1900</f>
        <v>1990-2000</v>
      </c>
      <c r="T3276" s="14" t="s">
        <v>21835</v>
      </c>
      <c r="AB3276" s="14"/>
    </row>
    <row r="3277" spans="1:28" hidden="1" x14ac:dyDescent="0.3">
      <c r="A3277" t="s">
        <v>10082</v>
      </c>
      <c r="B3277" t="s">
        <v>1974</v>
      </c>
      <c r="C3277" t="s">
        <v>41</v>
      </c>
      <c r="D3277">
        <v>1998</v>
      </c>
      <c r="E3277" t="s">
        <v>10083</v>
      </c>
      <c r="F3277">
        <v>6.6</v>
      </c>
      <c r="G3277">
        <v>61000</v>
      </c>
      <c r="H3277" t="s">
        <v>1991</v>
      </c>
      <c r="I3277" t="s">
        <v>10084</v>
      </c>
      <c r="J3277" t="s">
        <v>6863</v>
      </c>
      <c r="K3277" t="s">
        <v>30</v>
      </c>
      <c r="L3277">
        <v>35000000</v>
      </c>
      <c r="M3277">
        <v>40263020</v>
      </c>
      <c r="N3277" t="s">
        <v>10085</v>
      </c>
      <c r="O3277">
        <v>112</v>
      </c>
      <c r="P3277" t="str">
        <f>IF(Table1[[#This Row],[score]]&gt;=8.5,"High",IF(Table1[[#This Row],[score]]&gt;=7,"Medium","Low"))</f>
        <v>Low</v>
      </c>
      <c r="Q3277" s="5">
        <f>Table1[[#This Row],[gross]]-Table1[[#This Row],[budget]]</f>
        <v>5263020</v>
      </c>
      <c r="R3277" s="5" t="str">
        <f>IF(Table1[[#This Row],[Profit]]&gt;0,"Profit","Loss")</f>
        <v>Profit</v>
      </c>
      <c r="S3277" s="6" t="str">
        <f>FLOOR(Table1[[#This Row],[year]]-1900,10)+1900 &amp; "-" &amp; FLOOR(Table1[[#This Row],[year]]-1890,10)+1900</f>
        <v>1990-2000</v>
      </c>
      <c r="T3277" s="14" t="s">
        <v>21835</v>
      </c>
      <c r="AB3277" s="14"/>
    </row>
    <row r="3278" spans="1:28" hidden="1" x14ac:dyDescent="0.3">
      <c r="A3278" t="s">
        <v>10190</v>
      </c>
      <c r="B3278" t="s">
        <v>16</v>
      </c>
      <c r="C3278" t="s">
        <v>52</v>
      </c>
      <c r="D3278">
        <v>1998</v>
      </c>
      <c r="E3278" t="s">
        <v>10004</v>
      </c>
      <c r="F3278">
        <v>4.7</v>
      </c>
      <c r="G3278">
        <v>70000</v>
      </c>
      <c r="H3278" t="s">
        <v>8536</v>
      </c>
      <c r="I3278" t="s">
        <v>9493</v>
      </c>
      <c r="J3278" t="s">
        <v>9494</v>
      </c>
      <c r="K3278" t="s">
        <v>30</v>
      </c>
      <c r="L3278">
        <v>65000000</v>
      </c>
      <c r="M3278">
        <v>40002112</v>
      </c>
      <c r="N3278" t="s">
        <v>31</v>
      </c>
      <c r="O3278">
        <v>100</v>
      </c>
      <c r="P3278" t="str">
        <f>IF(Table1[[#This Row],[score]]&gt;=8.5,"High",IF(Table1[[#This Row],[score]]&gt;=7,"Medium","Low"))</f>
        <v>Low</v>
      </c>
      <c r="Q3278" s="5">
        <f>Table1[[#This Row],[gross]]-Table1[[#This Row],[budget]]</f>
        <v>-24997888</v>
      </c>
      <c r="R3278" s="5" t="str">
        <f>IF(Table1[[#This Row],[Profit]]&gt;0,"Profit","Loss")</f>
        <v>Loss</v>
      </c>
      <c r="S3278" s="6" t="str">
        <f>FLOOR(Table1[[#This Row],[year]]-1900,10)+1900 &amp; "-" &amp; FLOOR(Table1[[#This Row],[year]]-1890,10)+1900</f>
        <v>1990-2000</v>
      </c>
      <c r="T3278" s="14" t="s">
        <v>21835</v>
      </c>
      <c r="AB3278" s="14"/>
    </row>
    <row r="3279" spans="1:28" hidden="1" x14ac:dyDescent="0.3">
      <c r="A3279" t="s">
        <v>10325</v>
      </c>
      <c r="B3279" t="s">
        <v>16</v>
      </c>
      <c r="C3279" t="s">
        <v>41</v>
      </c>
      <c r="D3279">
        <v>1998</v>
      </c>
      <c r="E3279" t="s">
        <v>10184</v>
      </c>
      <c r="F3279">
        <v>5.7</v>
      </c>
      <c r="G3279">
        <v>7100</v>
      </c>
      <c r="H3279" t="s">
        <v>10326</v>
      </c>
      <c r="I3279" t="s">
        <v>8595</v>
      </c>
      <c r="J3279" t="s">
        <v>7451</v>
      </c>
      <c r="K3279" t="s">
        <v>30</v>
      </c>
      <c r="L3279">
        <v>20000000</v>
      </c>
      <c r="M3279">
        <v>39278722</v>
      </c>
      <c r="N3279" t="s">
        <v>180</v>
      </c>
      <c r="O3279">
        <v>124</v>
      </c>
      <c r="P3279" t="str">
        <f>IF(Table1[[#This Row],[score]]&gt;=8.5,"High",IF(Table1[[#This Row],[score]]&gt;=7,"Medium","Low"))</f>
        <v>Low</v>
      </c>
      <c r="Q3279" s="5">
        <f>Table1[[#This Row],[gross]]-Table1[[#This Row],[budget]]</f>
        <v>19278722</v>
      </c>
      <c r="R3279" s="5" t="str">
        <f>IF(Table1[[#This Row],[Profit]]&gt;0,"Profit","Loss")</f>
        <v>Profit</v>
      </c>
      <c r="S3279" s="6" t="str">
        <f>FLOOR(Table1[[#This Row],[year]]-1900,10)+1900 &amp; "-" &amp; FLOOR(Table1[[#This Row],[year]]-1890,10)+1900</f>
        <v>1990-2000</v>
      </c>
      <c r="T3279" s="14" t="s">
        <v>21835</v>
      </c>
      <c r="AB3279" s="14"/>
    </row>
    <row r="3280" spans="1:28" hidden="1" x14ac:dyDescent="0.3">
      <c r="A3280" t="s">
        <v>10142</v>
      </c>
      <c r="B3280" t="s">
        <v>16</v>
      </c>
      <c r="C3280" t="s">
        <v>52</v>
      </c>
      <c r="D3280">
        <v>1998</v>
      </c>
      <c r="E3280" t="s">
        <v>10143</v>
      </c>
      <c r="F3280">
        <v>4.5999999999999996</v>
      </c>
      <c r="G3280">
        <v>46000</v>
      </c>
      <c r="H3280" t="s">
        <v>5175</v>
      </c>
      <c r="I3280" t="s">
        <v>10144</v>
      </c>
      <c r="J3280" t="s">
        <v>8999</v>
      </c>
      <c r="K3280" t="s">
        <v>30</v>
      </c>
      <c r="L3280">
        <v>60000000</v>
      </c>
      <c r="M3280">
        <v>37170655</v>
      </c>
      <c r="N3280" t="s">
        <v>61</v>
      </c>
      <c r="O3280">
        <v>105</v>
      </c>
      <c r="P3280" t="str">
        <f>IF(Table1[[#This Row],[score]]&gt;=8.5,"High",IF(Table1[[#This Row],[score]]&gt;=7,"Medium","Low"))</f>
        <v>Low</v>
      </c>
      <c r="Q3280" s="5">
        <f>Table1[[#This Row],[gross]]-Table1[[#This Row],[budget]]</f>
        <v>-22829345</v>
      </c>
      <c r="R3280" s="5" t="str">
        <f>IF(Table1[[#This Row],[Profit]]&gt;0,"Profit","Loss")</f>
        <v>Loss</v>
      </c>
      <c r="S3280" s="6" t="str">
        <f>FLOOR(Table1[[#This Row],[year]]-1900,10)+1900 &amp; "-" &amp; FLOOR(Table1[[#This Row],[year]]-1890,10)+1900</f>
        <v>1990-2000</v>
      </c>
      <c r="T3280" s="14" t="s">
        <v>21835</v>
      </c>
      <c r="AB3280" s="14"/>
    </row>
    <row r="3281" spans="1:28" hidden="1" x14ac:dyDescent="0.3">
      <c r="A3281" t="s">
        <v>10117</v>
      </c>
      <c r="B3281" t="s">
        <v>1974</v>
      </c>
      <c r="C3281" t="s">
        <v>34</v>
      </c>
      <c r="D3281">
        <v>1998</v>
      </c>
      <c r="E3281" t="s">
        <v>9613</v>
      </c>
      <c r="F3281">
        <v>6.1</v>
      </c>
      <c r="G3281">
        <v>101000</v>
      </c>
      <c r="H3281" t="s">
        <v>1115</v>
      </c>
      <c r="I3281" t="s">
        <v>745</v>
      </c>
      <c r="J3281" t="s">
        <v>1039</v>
      </c>
      <c r="K3281" t="s">
        <v>30</v>
      </c>
      <c r="L3281">
        <v>80000000</v>
      </c>
      <c r="M3281">
        <v>37020277</v>
      </c>
      <c r="N3281" t="s">
        <v>23</v>
      </c>
      <c r="O3281">
        <v>134</v>
      </c>
      <c r="P3281" t="str">
        <f>IF(Table1[[#This Row],[score]]&gt;=8.5,"High",IF(Table1[[#This Row],[score]]&gt;=7,"Medium","Low"))</f>
        <v>Low</v>
      </c>
      <c r="Q3281" s="5">
        <f>Table1[[#This Row],[gross]]-Table1[[#This Row],[budget]]</f>
        <v>-42979723</v>
      </c>
      <c r="R3281" s="5" t="str">
        <f>IF(Table1[[#This Row],[Profit]]&gt;0,"Profit","Loss")</f>
        <v>Loss</v>
      </c>
      <c r="S3281" s="6" t="str">
        <f>FLOOR(Table1[[#This Row],[year]]-1900,10)+1900 &amp; "-" &amp; FLOOR(Table1[[#This Row],[year]]-1890,10)+1900</f>
        <v>1990-2000</v>
      </c>
      <c r="T3281" s="14" t="s">
        <v>21835</v>
      </c>
      <c r="AB3281" s="14"/>
    </row>
    <row r="3282" spans="1:28" hidden="1" x14ac:dyDescent="0.3">
      <c r="A3282" t="s">
        <v>10321</v>
      </c>
      <c r="B3282" t="s">
        <v>33</v>
      </c>
      <c r="C3282" t="s">
        <v>41</v>
      </c>
      <c r="D3282">
        <v>1998</v>
      </c>
      <c r="E3282" t="s">
        <v>10087</v>
      </c>
      <c r="F3282">
        <v>5.4</v>
      </c>
      <c r="G3282">
        <v>34000</v>
      </c>
      <c r="H3282" t="s">
        <v>10322</v>
      </c>
      <c r="I3282" t="s">
        <v>7440</v>
      </c>
      <c r="J3282" t="s">
        <v>1549</v>
      </c>
      <c r="K3282" t="s">
        <v>30</v>
      </c>
      <c r="L3282">
        <v>85000000</v>
      </c>
      <c r="M3282">
        <v>34562556</v>
      </c>
      <c r="N3282" t="s">
        <v>23</v>
      </c>
      <c r="O3282">
        <v>101</v>
      </c>
      <c r="P3282" t="str">
        <f>IF(Table1[[#This Row],[score]]&gt;=8.5,"High",IF(Table1[[#This Row],[score]]&gt;=7,"Medium","Low"))</f>
        <v>Low</v>
      </c>
      <c r="Q3282" s="5">
        <f>Table1[[#This Row],[gross]]-Table1[[#This Row],[budget]]</f>
        <v>-50437444</v>
      </c>
      <c r="R3282" s="5" t="str">
        <f>IF(Table1[[#This Row],[Profit]]&gt;0,"Profit","Loss")</f>
        <v>Loss</v>
      </c>
      <c r="S3282" s="6" t="str">
        <f>FLOOR(Table1[[#This Row],[year]]-1900,10)+1900 &amp; "-" &amp; FLOOR(Table1[[#This Row],[year]]-1890,10)+1900</f>
        <v>1990-2000</v>
      </c>
      <c r="T3282" s="14" t="s">
        <v>21835</v>
      </c>
      <c r="AB3282" s="14"/>
    </row>
    <row r="3283" spans="1:28" hidden="1" x14ac:dyDescent="0.3">
      <c r="A3283" t="s">
        <v>10200</v>
      </c>
      <c r="B3283" t="s">
        <v>1974</v>
      </c>
      <c r="C3283" t="s">
        <v>41</v>
      </c>
      <c r="D3283">
        <v>1998</v>
      </c>
      <c r="E3283" t="s">
        <v>10043</v>
      </c>
      <c r="F3283">
        <v>6.2</v>
      </c>
      <c r="G3283">
        <v>58000</v>
      </c>
      <c r="H3283" t="s">
        <v>8840</v>
      </c>
      <c r="I3283" t="s">
        <v>10201</v>
      </c>
      <c r="J3283" t="s">
        <v>10202</v>
      </c>
      <c r="K3283" t="s">
        <v>30</v>
      </c>
      <c r="L3283">
        <v>17000000</v>
      </c>
      <c r="M3283">
        <v>30331165</v>
      </c>
      <c r="N3283" t="s">
        <v>8237</v>
      </c>
      <c r="O3283">
        <v>82</v>
      </c>
      <c r="P3283" t="str">
        <f>IF(Table1[[#This Row],[score]]&gt;=8.5,"High",IF(Table1[[#This Row],[score]]&gt;=7,"Medium","Low"))</f>
        <v>Low</v>
      </c>
      <c r="Q3283" s="5">
        <f>Table1[[#This Row],[gross]]-Table1[[#This Row],[budget]]</f>
        <v>13331165</v>
      </c>
      <c r="R3283" s="5" t="str">
        <f>IF(Table1[[#This Row],[Profit]]&gt;0,"Profit","Loss")</f>
        <v>Profit</v>
      </c>
      <c r="S3283" s="6" t="str">
        <f>FLOOR(Table1[[#This Row],[year]]-1900,10)+1900 &amp; "-" &amp; FLOOR(Table1[[#This Row],[year]]-1890,10)+1900</f>
        <v>1990-2000</v>
      </c>
      <c r="T3283" s="14" t="s">
        <v>21835</v>
      </c>
      <c r="AB3283" s="14"/>
    </row>
    <row r="3284" spans="1:28" hidden="1" x14ac:dyDescent="0.3">
      <c r="A3284" t="s">
        <v>9997</v>
      </c>
      <c r="B3284" t="s">
        <v>16</v>
      </c>
      <c r="C3284" t="s">
        <v>104</v>
      </c>
      <c r="D3284">
        <v>1998</v>
      </c>
      <c r="E3284" t="s">
        <v>9780</v>
      </c>
      <c r="F3284">
        <v>6.5</v>
      </c>
      <c r="G3284">
        <v>112000</v>
      </c>
      <c r="H3284" t="s">
        <v>3330</v>
      </c>
      <c r="I3284" t="s">
        <v>6115</v>
      </c>
      <c r="J3284" t="s">
        <v>2021</v>
      </c>
      <c r="K3284" t="s">
        <v>30</v>
      </c>
      <c r="L3284">
        <v>20000000</v>
      </c>
      <c r="M3284">
        <v>30166293</v>
      </c>
      <c r="N3284" t="s">
        <v>9495</v>
      </c>
      <c r="O3284">
        <v>108</v>
      </c>
      <c r="P3284" t="str">
        <f>IF(Table1[[#This Row],[score]]&gt;=8.5,"High",IF(Table1[[#This Row],[score]]&gt;=7,"Medium","Low"))</f>
        <v>Low</v>
      </c>
      <c r="Q3284" s="5">
        <f>Table1[[#This Row],[gross]]-Table1[[#This Row],[budget]]</f>
        <v>10166293</v>
      </c>
      <c r="R3284" s="5" t="str">
        <f>IF(Table1[[#This Row],[Profit]]&gt;0,"Profit","Loss")</f>
        <v>Profit</v>
      </c>
      <c r="S3284" s="6" t="str">
        <f>FLOOR(Table1[[#This Row],[year]]-1900,10)+1900 &amp; "-" &amp; FLOOR(Table1[[#This Row],[year]]-1890,10)+1900</f>
        <v>1990-2000</v>
      </c>
      <c r="T3284" s="14" t="s">
        <v>21835</v>
      </c>
      <c r="AB3284" s="14"/>
    </row>
    <row r="3285" spans="1:28" hidden="1" x14ac:dyDescent="0.3">
      <c r="A3285" t="s">
        <v>10242</v>
      </c>
      <c r="B3285" t="s">
        <v>33</v>
      </c>
      <c r="C3285" t="s">
        <v>41</v>
      </c>
      <c r="D3285">
        <v>1998</v>
      </c>
      <c r="E3285" t="s">
        <v>10069</v>
      </c>
      <c r="F3285">
        <v>6</v>
      </c>
      <c r="G3285">
        <v>7000</v>
      </c>
      <c r="H3285" t="s">
        <v>8798</v>
      </c>
      <c r="I3285" t="s">
        <v>10243</v>
      </c>
      <c r="J3285" t="s">
        <v>6013</v>
      </c>
      <c r="K3285" t="s">
        <v>448</v>
      </c>
      <c r="L3285">
        <f>20500000</f>
        <v>20500000</v>
      </c>
      <c r="M3285">
        <v>29967750</v>
      </c>
      <c r="N3285" t="s">
        <v>10244</v>
      </c>
      <c r="O3285">
        <v>88</v>
      </c>
      <c r="P3285" t="str">
        <f>IF(Table1[[#This Row],[score]]&gt;=8.5,"High",IF(Table1[[#This Row],[score]]&gt;=7,"Medium","Low"))</f>
        <v>Low</v>
      </c>
      <c r="Q3285" s="5">
        <f>Table1[[#This Row],[gross]]-Table1[[#This Row],[budget]]</f>
        <v>9467750</v>
      </c>
      <c r="R3285" s="5" t="str">
        <f>IF(Table1[[#This Row],[Profit]]&gt;0,"Profit","Loss")</f>
        <v>Profit</v>
      </c>
      <c r="S3285" s="6" t="str">
        <f>FLOOR(Table1[[#This Row],[year]]-1900,10)+1900 &amp; "-" &amp; FLOOR(Table1[[#This Row],[year]]-1890,10)+1900</f>
        <v>1990-2000</v>
      </c>
      <c r="T3285" s="14" t="s">
        <v>21835</v>
      </c>
      <c r="AB3285" s="14"/>
    </row>
    <row r="3286" spans="1:28" hidden="1" x14ac:dyDescent="0.3">
      <c r="A3286" t="s">
        <v>10231</v>
      </c>
      <c r="B3286" t="s">
        <v>16</v>
      </c>
      <c r="C3286" t="s">
        <v>41</v>
      </c>
      <c r="D3286">
        <v>1998</v>
      </c>
      <c r="E3286" t="s">
        <v>9720</v>
      </c>
      <c r="F3286">
        <v>6.8</v>
      </c>
      <c r="G3286">
        <v>25000</v>
      </c>
      <c r="H3286" t="s">
        <v>588</v>
      </c>
      <c r="I3286" t="s">
        <v>588</v>
      </c>
      <c r="J3286" t="s">
        <v>588</v>
      </c>
      <c r="K3286" t="s">
        <v>30</v>
      </c>
      <c r="L3286">
        <v>30000000</v>
      </c>
      <c r="M3286">
        <v>29202884</v>
      </c>
      <c r="N3286" t="s">
        <v>180</v>
      </c>
      <c r="O3286">
        <v>108</v>
      </c>
      <c r="P3286" t="str">
        <f>IF(Table1[[#This Row],[score]]&gt;=8.5,"High",IF(Table1[[#This Row],[score]]&gt;=7,"Medium","Low"))</f>
        <v>Low</v>
      </c>
      <c r="Q3286" s="5">
        <f>Table1[[#This Row],[gross]]-Table1[[#This Row],[budget]]</f>
        <v>-797116</v>
      </c>
      <c r="R3286" s="5" t="str">
        <f>IF(Table1[[#This Row],[Profit]]&gt;0,"Profit","Loss")</f>
        <v>Loss</v>
      </c>
      <c r="S3286" s="6" t="str">
        <f>FLOOR(Table1[[#This Row],[year]]-1900,10)+1900 &amp; "-" &amp; FLOOR(Table1[[#This Row],[year]]-1890,10)+1900</f>
        <v>1990-2000</v>
      </c>
      <c r="T3286" s="14" t="s">
        <v>21835</v>
      </c>
      <c r="AB3286" s="14"/>
    </row>
    <row r="3287" spans="1:28" hidden="1" x14ac:dyDescent="0.3">
      <c r="A3287" t="s">
        <v>10052</v>
      </c>
      <c r="B3287" t="s">
        <v>16</v>
      </c>
      <c r="C3287" t="s">
        <v>151</v>
      </c>
      <c r="D3287">
        <v>1998</v>
      </c>
      <c r="E3287" t="s">
        <v>9920</v>
      </c>
      <c r="F3287">
        <v>7.6</v>
      </c>
      <c r="G3287">
        <v>191000</v>
      </c>
      <c r="H3287" t="s">
        <v>7854</v>
      </c>
      <c r="I3287" t="s">
        <v>7854</v>
      </c>
      <c r="J3287" t="s">
        <v>10053</v>
      </c>
      <c r="K3287" t="s">
        <v>248</v>
      </c>
      <c r="L3287">
        <v>27000000</v>
      </c>
      <c r="M3287">
        <v>27200316</v>
      </c>
      <c r="N3287" t="s">
        <v>10054</v>
      </c>
      <c r="O3287">
        <v>100</v>
      </c>
      <c r="P3287" t="str">
        <f>IF(Table1[[#This Row],[score]]&gt;=8.5,"High",IF(Table1[[#This Row],[score]]&gt;=7,"Medium","Low"))</f>
        <v>Medium</v>
      </c>
      <c r="Q3287" s="5">
        <f>Table1[[#This Row],[gross]]-Table1[[#This Row],[budget]]</f>
        <v>200316</v>
      </c>
      <c r="R3287" s="5" t="str">
        <f>IF(Table1[[#This Row],[Profit]]&gt;0,"Profit","Loss")</f>
        <v>Profit</v>
      </c>
      <c r="S3287" s="6" t="str">
        <f>FLOOR(Table1[[#This Row],[year]]-1900,10)+1900 &amp; "-" &amp; FLOOR(Table1[[#This Row],[year]]-1890,10)+1900</f>
        <v>1990-2000</v>
      </c>
      <c r="T3287" s="14" t="s">
        <v>21835</v>
      </c>
      <c r="AB3287" s="14"/>
    </row>
    <row r="3288" spans="1:28" hidden="1" x14ac:dyDescent="0.3">
      <c r="A3288" t="s">
        <v>10247</v>
      </c>
      <c r="B3288" t="s">
        <v>16</v>
      </c>
      <c r="C3288" t="s">
        <v>34</v>
      </c>
      <c r="D3288">
        <v>1998</v>
      </c>
      <c r="E3288" t="s">
        <v>10248</v>
      </c>
      <c r="F3288">
        <v>6.1</v>
      </c>
      <c r="G3288">
        <v>29000</v>
      </c>
      <c r="H3288" t="s">
        <v>7757</v>
      </c>
      <c r="I3288" t="s">
        <v>10249</v>
      </c>
      <c r="J3288" t="s">
        <v>8955</v>
      </c>
      <c r="K3288" t="s">
        <v>30</v>
      </c>
      <c r="L3288">
        <v>13000000</v>
      </c>
      <c r="M3288">
        <v>27007143</v>
      </c>
      <c r="N3288" t="s">
        <v>2075</v>
      </c>
      <c r="O3288">
        <v>91</v>
      </c>
      <c r="P3288" t="str">
        <f>IF(Table1[[#This Row],[score]]&gt;=8.5,"High",IF(Table1[[#This Row],[score]]&gt;=7,"Medium","Low"))</f>
        <v>Low</v>
      </c>
      <c r="Q3288" s="5">
        <f>Table1[[#This Row],[gross]]-Table1[[#This Row],[budget]]</f>
        <v>14007143</v>
      </c>
      <c r="R3288" s="5" t="str">
        <f>IF(Table1[[#This Row],[Profit]]&gt;0,"Profit","Loss")</f>
        <v>Profit</v>
      </c>
      <c r="S3288" s="6" t="str">
        <f>FLOOR(Table1[[#This Row],[year]]-1900,10)+1900 &amp; "-" &amp; FLOOR(Table1[[#This Row],[year]]-1890,10)+1900</f>
        <v>1990-2000</v>
      </c>
      <c r="T3288" s="14" t="s">
        <v>21835</v>
      </c>
      <c r="AB3288" s="14"/>
    </row>
    <row r="3289" spans="1:28" hidden="1" x14ac:dyDescent="0.3">
      <c r="A3289" t="s">
        <v>10425</v>
      </c>
      <c r="B3289" t="s">
        <v>33</v>
      </c>
      <c r="C3289" t="s">
        <v>25</v>
      </c>
      <c r="D3289">
        <v>1998</v>
      </c>
      <c r="E3289" t="s">
        <v>9792</v>
      </c>
      <c r="F3289">
        <v>6.5</v>
      </c>
      <c r="G3289">
        <v>15000</v>
      </c>
      <c r="H3289" t="s">
        <v>8321</v>
      </c>
      <c r="I3289" t="s">
        <v>3566</v>
      </c>
      <c r="J3289" t="s">
        <v>4883</v>
      </c>
      <c r="K3289" t="s">
        <v>30</v>
      </c>
      <c r="L3289">
        <v>23000000</v>
      </c>
      <c r="M3289">
        <v>26875268</v>
      </c>
      <c r="N3289" t="s">
        <v>9593</v>
      </c>
      <c r="O3289">
        <v>91</v>
      </c>
      <c r="P3289" t="str">
        <f>IF(Table1[[#This Row],[score]]&gt;=8.5,"High",IF(Table1[[#This Row],[score]]&gt;=7,"Medium","Low"))</f>
        <v>Low</v>
      </c>
      <c r="Q3289" s="5">
        <f>Table1[[#This Row],[gross]]-Table1[[#This Row],[budget]]</f>
        <v>3875268</v>
      </c>
      <c r="R3289" s="5" t="str">
        <f>IF(Table1[[#This Row],[Profit]]&gt;0,"Profit","Loss")</f>
        <v>Profit</v>
      </c>
      <c r="S3289" s="6" t="str">
        <f>FLOOR(Table1[[#This Row],[year]]-1900,10)+1900 &amp; "-" &amp; FLOOR(Table1[[#This Row],[year]]-1890,10)+1900</f>
        <v>1990-2000</v>
      </c>
      <c r="T3289" s="14" t="s">
        <v>21835</v>
      </c>
      <c r="AB3289" s="14"/>
    </row>
    <row r="3290" spans="1:28" hidden="1" x14ac:dyDescent="0.3">
      <c r="A3290" t="s">
        <v>10406</v>
      </c>
      <c r="B3290" t="s">
        <v>16</v>
      </c>
      <c r="C3290" t="s">
        <v>17</v>
      </c>
      <c r="D3290">
        <v>1998</v>
      </c>
      <c r="E3290" t="s">
        <v>10007</v>
      </c>
      <c r="F3290">
        <v>7</v>
      </c>
      <c r="G3290">
        <v>12000</v>
      </c>
      <c r="H3290" t="s">
        <v>6973</v>
      </c>
      <c r="I3290" t="s">
        <v>10407</v>
      </c>
      <c r="J3290" t="s">
        <v>735</v>
      </c>
      <c r="K3290" t="s">
        <v>30</v>
      </c>
      <c r="L3290">
        <v>30000000</v>
      </c>
      <c r="M3290">
        <v>26616840</v>
      </c>
      <c r="N3290" t="s">
        <v>10408</v>
      </c>
      <c r="O3290">
        <v>127</v>
      </c>
      <c r="P3290" t="str">
        <f>IF(Table1[[#This Row],[score]]&gt;=8.5,"High",IF(Table1[[#This Row],[score]]&gt;=7,"Medium","Low"))</f>
        <v>Medium</v>
      </c>
      <c r="Q3290" s="5">
        <f>Table1[[#This Row],[gross]]-Table1[[#This Row],[budget]]</f>
        <v>-3383160</v>
      </c>
      <c r="R3290" s="5" t="str">
        <f>IF(Table1[[#This Row],[Profit]]&gt;0,"Profit","Loss")</f>
        <v>Loss</v>
      </c>
      <c r="S3290" s="6" t="str">
        <f>FLOOR(Table1[[#This Row],[year]]-1900,10)+1900 &amp; "-" &amp; FLOOR(Table1[[#This Row],[year]]-1890,10)+1900</f>
        <v>1990-2000</v>
      </c>
      <c r="T3290" s="14" t="s">
        <v>21835</v>
      </c>
      <c r="AB3290" s="14"/>
    </row>
    <row r="3291" spans="1:28" hidden="1" x14ac:dyDescent="0.3">
      <c r="A3291" t="s">
        <v>10064</v>
      </c>
      <c r="B3291" t="s">
        <v>1974</v>
      </c>
      <c r="C3291" t="s">
        <v>41</v>
      </c>
      <c r="D3291">
        <v>1998</v>
      </c>
      <c r="E3291" t="s">
        <v>10065</v>
      </c>
      <c r="F3291">
        <v>6.5</v>
      </c>
      <c r="G3291">
        <v>47000</v>
      </c>
      <c r="H3291" t="s">
        <v>10066</v>
      </c>
      <c r="I3291" t="s">
        <v>10067</v>
      </c>
      <c r="J3291" t="s">
        <v>9494</v>
      </c>
      <c r="K3291" t="s">
        <v>30</v>
      </c>
      <c r="L3291">
        <v>10000000</v>
      </c>
      <c r="M3291">
        <v>25605015</v>
      </c>
      <c r="N3291" t="s">
        <v>31</v>
      </c>
      <c r="O3291">
        <v>100</v>
      </c>
      <c r="P3291" t="str">
        <f>IF(Table1[[#This Row],[score]]&gt;=8.5,"High",IF(Table1[[#This Row],[score]]&gt;=7,"Medium","Low"))</f>
        <v>Low</v>
      </c>
      <c r="Q3291" s="5">
        <f>Table1[[#This Row],[gross]]-Table1[[#This Row],[budget]]</f>
        <v>15605015</v>
      </c>
      <c r="R3291" s="5" t="str">
        <f>IF(Table1[[#This Row],[Profit]]&gt;0,"Profit","Loss")</f>
        <v>Profit</v>
      </c>
      <c r="S3291" s="6" t="str">
        <f>FLOOR(Table1[[#This Row],[year]]-1900,10)+1900 &amp; "-" &amp; FLOOR(Table1[[#This Row],[year]]-1890,10)+1900</f>
        <v>1990-2000</v>
      </c>
      <c r="T3291" s="14" t="s">
        <v>21835</v>
      </c>
      <c r="AB3291" s="14"/>
    </row>
    <row r="3292" spans="1:28" hidden="1" x14ac:dyDescent="0.3">
      <c r="A3292" t="s">
        <v>10099</v>
      </c>
      <c r="B3292" t="s">
        <v>16</v>
      </c>
      <c r="C3292" t="s">
        <v>34</v>
      </c>
      <c r="D3292">
        <v>1998</v>
      </c>
      <c r="E3292" t="s">
        <v>9703</v>
      </c>
      <c r="F3292">
        <v>7</v>
      </c>
      <c r="G3292">
        <v>78000</v>
      </c>
      <c r="H3292" t="s">
        <v>8944</v>
      </c>
      <c r="I3292" t="s">
        <v>2395</v>
      </c>
      <c r="J3292" t="s">
        <v>4084</v>
      </c>
      <c r="K3292" t="s">
        <v>30</v>
      </c>
      <c r="L3292">
        <f>20500000</f>
        <v>20500000</v>
      </c>
      <c r="M3292">
        <v>25232289</v>
      </c>
      <c r="N3292" t="s">
        <v>6930</v>
      </c>
      <c r="O3292">
        <v>124</v>
      </c>
      <c r="P3292" t="str">
        <f>IF(Table1[[#This Row],[score]]&gt;=8.5,"High",IF(Table1[[#This Row],[score]]&gt;=7,"Medium","Low"))</f>
        <v>Medium</v>
      </c>
      <c r="Q3292" s="5">
        <f>Table1[[#This Row],[gross]]-Table1[[#This Row],[budget]]</f>
        <v>4732289</v>
      </c>
      <c r="R3292" s="5" t="str">
        <f>IF(Table1[[#This Row],[Profit]]&gt;0,"Profit","Loss")</f>
        <v>Profit</v>
      </c>
      <c r="S3292" s="6" t="str">
        <f>FLOOR(Table1[[#This Row],[year]]-1900,10)+1900 &amp; "-" &amp; FLOOR(Table1[[#This Row],[year]]-1890,10)+1900</f>
        <v>1990-2000</v>
      </c>
      <c r="T3292" s="14" t="s">
        <v>21835</v>
      </c>
      <c r="AB3292" s="14"/>
    </row>
    <row r="3293" spans="1:28" hidden="1" x14ac:dyDescent="0.3">
      <c r="A3293" t="s">
        <v>9977</v>
      </c>
      <c r="B3293" t="s">
        <v>16</v>
      </c>
      <c r="C3293" t="s">
        <v>17</v>
      </c>
      <c r="D3293">
        <v>1998</v>
      </c>
      <c r="E3293" t="s">
        <v>9978</v>
      </c>
      <c r="F3293">
        <v>8.5</v>
      </c>
      <c r="G3293">
        <v>1100000</v>
      </c>
      <c r="H3293" t="s">
        <v>9979</v>
      </c>
      <c r="I3293" t="s">
        <v>9980</v>
      </c>
      <c r="J3293" t="s">
        <v>9981</v>
      </c>
      <c r="K3293" t="s">
        <v>30</v>
      </c>
      <c r="L3293" s="5">
        <v>20000000</v>
      </c>
      <c r="M3293" s="5">
        <v>23875127</v>
      </c>
      <c r="N3293" t="s">
        <v>2001</v>
      </c>
      <c r="O3293">
        <v>119</v>
      </c>
      <c r="P3293" t="str">
        <f>IF(Table1[[#This Row],[score]]&gt;=8.5,"High",IF(Table1[[#This Row],[score]]&gt;=7,"Medium","Low"))</f>
        <v>High</v>
      </c>
      <c r="Q3293" s="5">
        <f>Table1[[#This Row],[gross]]-Table1[[#This Row],[budget]]</f>
        <v>3875127</v>
      </c>
      <c r="R3293" s="5" t="str">
        <f>IF(Table1[[#This Row],[Profit]]&gt;0,"Profit","Loss")</f>
        <v>Profit</v>
      </c>
      <c r="S3293" s="6" t="str">
        <f>FLOOR(Table1[[#This Row],[year]]-1900,10)+1900 &amp; "-" &amp; FLOOR(Table1[[#This Row],[year]]-1890,10)+1900</f>
        <v>1990-2000</v>
      </c>
      <c r="T3293" s="14" t="s">
        <v>21835</v>
      </c>
      <c r="AB3293" s="14"/>
    </row>
    <row r="3294" spans="1:28" hidden="1" x14ac:dyDescent="0.3">
      <c r="A3294" t="s">
        <v>10183</v>
      </c>
      <c r="B3294" t="s">
        <v>1974</v>
      </c>
      <c r="C3294" t="s">
        <v>34</v>
      </c>
      <c r="D3294">
        <v>1998</v>
      </c>
      <c r="E3294" t="s">
        <v>10184</v>
      </c>
      <c r="F3294">
        <v>3.8</v>
      </c>
      <c r="G3294">
        <v>41000</v>
      </c>
      <c r="H3294" t="s">
        <v>5086</v>
      </c>
      <c r="I3294" t="s">
        <v>10185</v>
      </c>
      <c r="J3294" t="s">
        <v>8017</v>
      </c>
      <c r="K3294" t="s">
        <v>30</v>
      </c>
      <c r="L3294">
        <v>60000000</v>
      </c>
      <c r="M3294">
        <v>23384939</v>
      </c>
      <c r="N3294" t="s">
        <v>23</v>
      </c>
      <c r="O3294">
        <v>89</v>
      </c>
      <c r="P3294" t="str">
        <f>IF(Table1[[#This Row],[score]]&gt;=8.5,"High",IF(Table1[[#This Row],[score]]&gt;=7,"Medium","Low"))</f>
        <v>Low</v>
      </c>
      <c r="Q3294" s="5">
        <f>Table1[[#This Row],[gross]]-Table1[[#This Row],[budget]]</f>
        <v>-36615061</v>
      </c>
      <c r="R3294" s="5" t="str">
        <f>IF(Table1[[#This Row],[Profit]]&gt;0,"Profit","Loss")</f>
        <v>Loss</v>
      </c>
      <c r="S3294" s="6" t="str">
        <f>FLOOR(Table1[[#This Row],[year]]-1900,10)+1900 &amp; "-" &amp; FLOOR(Table1[[#This Row],[year]]-1890,10)+1900</f>
        <v>1990-2000</v>
      </c>
      <c r="T3294" s="14" t="s">
        <v>21835</v>
      </c>
      <c r="AB3294" s="14"/>
    </row>
    <row r="3295" spans="1:28" hidden="1" x14ac:dyDescent="0.3">
      <c r="A3295" t="s">
        <v>10344</v>
      </c>
      <c r="B3295" t="s">
        <v>16</v>
      </c>
      <c r="C3295" t="s">
        <v>41</v>
      </c>
      <c r="D3295">
        <v>1998</v>
      </c>
      <c r="E3295" t="s">
        <v>10345</v>
      </c>
      <c r="F3295">
        <v>5.9</v>
      </c>
      <c r="G3295">
        <v>6400</v>
      </c>
      <c r="H3295" t="s">
        <v>8418</v>
      </c>
      <c r="I3295" t="s">
        <v>8418</v>
      </c>
      <c r="J3295" t="s">
        <v>10346</v>
      </c>
      <c r="K3295" t="s">
        <v>30</v>
      </c>
      <c r="L3295">
        <v>4500000</v>
      </c>
      <c r="M3295">
        <v>23261485</v>
      </c>
      <c r="N3295" t="s">
        <v>2001</v>
      </c>
      <c r="O3295">
        <v>104</v>
      </c>
      <c r="P3295" t="str">
        <f>IF(Table1[[#This Row],[score]]&gt;=8.5,"High",IF(Table1[[#This Row],[score]]&gt;=7,"Medium","Low"))</f>
        <v>Low</v>
      </c>
      <c r="Q3295" s="5">
        <f>Table1[[#This Row],[gross]]-Table1[[#This Row],[budget]]</f>
        <v>18761485</v>
      </c>
      <c r="R3295" s="5" t="str">
        <f>IF(Table1[[#This Row],[Profit]]&gt;0,"Profit","Loss")</f>
        <v>Profit</v>
      </c>
      <c r="S3295" s="6" t="str">
        <f>FLOOR(Table1[[#This Row],[year]]-1900,10)+1900 &amp; "-" &amp; FLOOR(Table1[[#This Row],[year]]-1890,10)+1900</f>
        <v>1990-2000</v>
      </c>
      <c r="T3295" s="14" t="s">
        <v>21835</v>
      </c>
      <c r="AB3295" s="14"/>
    </row>
    <row r="3296" spans="1:28" hidden="1" x14ac:dyDescent="0.3">
      <c r="A3296" t="s">
        <v>9990</v>
      </c>
      <c r="B3296" t="s">
        <v>16</v>
      </c>
      <c r="C3296" t="s">
        <v>104</v>
      </c>
      <c r="D3296">
        <v>1998</v>
      </c>
      <c r="E3296" t="s">
        <v>9991</v>
      </c>
      <c r="F3296">
        <v>7.3</v>
      </c>
      <c r="G3296">
        <v>144000</v>
      </c>
      <c r="H3296" t="s">
        <v>5261</v>
      </c>
      <c r="I3296" t="s">
        <v>9992</v>
      </c>
      <c r="J3296" t="s">
        <v>9441</v>
      </c>
      <c r="K3296" t="s">
        <v>30</v>
      </c>
      <c r="L3296">
        <v>12000000</v>
      </c>
      <c r="M3296">
        <v>22912409</v>
      </c>
      <c r="N3296" t="s">
        <v>3705</v>
      </c>
      <c r="O3296">
        <v>121</v>
      </c>
      <c r="P3296" t="str">
        <f>IF(Table1[[#This Row],[score]]&gt;=8.5,"High",IF(Table1[[#This Row],[score]]&gt;=7,"Medium","Low"))</f>
        <v>Medium</v>
      </c>
      <c r="Q3296" s="5">
        <f>Table1[[#This Row],[gross]]-Table1[[#This Row],[budget]]</f>
        <v>10912409</v>
      </c>
      <c r="R3296" s="5" t="str">
        <f>IF(Table1[[#This Row],[Profit]]&gt;0,"Profit","Loss")</f>
        <v>Profit</v>
      </c>
      <c r="S3296" s="6" t="str">
        <f>FLOOR(Table1[[#This Row],[year]]-1900,10)+1900 &amp; "-" &amp; FLOOR(Table1[[#This Row],[year]]-1890,10)+1900</f>
        <v>1990-2000</v>
      </c>
      <c r="T3296" s="14" t="s">
        <v>21835</v>
      </c>
      <c r="AB3296" s="14"/>
    </row>
    <row r="3297" spans="1:28" hidden="1" x14ac:dyDescent="0.3">
      <c r="A3297" t="s">
        <v>10393</v>
      </c>
      <c r="B3297" t="s">
        <v>16</v>
      </c>
      <c r="C3297" t="s">
        <v>17</v>
      </c>
      <c r="D3297">
        <v>1998</v>
      </c>
      <c r="E3297" t="s">
        <v>7125</v>
      </c>
      <c r="F3297">
        <v>6</v>
      </c>
      <c r="G3297">
        <v>7200</v>
      </c>
      <c r="H3297" t="s">
        <v>292</v>
      </c>
      <c r="I3297" t="s">
        <v>10394</v>
      </c>
      <c r="J3297" t="s">
        <v>10395</v>
      </c>
      <c r="K3297" t="s">
        <v>30</v>
      </c>
      <c r="L3297">
        <v>80000000</v>
      </c>
      <c r="M3297">
        <v>22852487</v>
      </c>
      <c r="N3297" t="s">
        <v>10396</v>
      </c>
      <c r="O3297">
        <v>172</v>
      </c>
      <c r="P3297" t="str">
        <f>IF(Table1[[#This Row],[score]]&gt;=8.5,"High",IF(Table1[[#This Row],[score]]&gt;=7,"Medium","Low"))</f>
        <v>Low</v>
      </c>
      <c r="Q3297" s="5">
        <f>Table1[[#This Row],[gross]]-Table1[[#This Row],[budget]]</f>
        <v>-57147513</v>
      </c>
      <c r="R3297" s="5" t="str">
        <f>IF(Table1[[#This Row],[Profit]]&gt;0,"Profit","Loss")</f>
        <v>Loss</v>
      </c>
      <c r="S3297" s="6" t="str">
        <f>FLOOR(Table1[[#This Row],[year]]-1900,10)+1900 &amp; "-" &amp; FLOOR(Table1[[#This Row],[year]]-1890,10)+1900</f>
        <v>1990-2000</v>
      </c>
      <c r="T3297" s="14" t="s">
        <v>21835</v>
      </c>
      <c r="AB3297" s="14"/>
    </row>
    <row r="3298" spans="1:28" hidden="1" x14ac:dyDescent="0.3">
      <c r="A3298" t="s">
        <v>10291</v>
      </c>
      <c r="B3298" t="s">
        <v>337</v>
      </c>
      <c r="C3298" t="s">
        <v>390</v>
      </c>
      <c r="D3298">
        <v>1998</v>
      </c>
      <c r="E3298" t="s">
        <v>9622</v>
      </c>
      <c r="F3298">
        <v>6.3</v>
      </c>
      <c r="G3298">
        <v>16000</v>
      </c>
      <c r="H3298" t="s">
        <v>10292</v>
      </c>
      <c r="I3298" t="s">
        <v>10293</v>
      </c>
      <c r="J3298" t="s">
        <v>10294</v>
      </c>
      <c r="K3298" t="s">
        <v>30</v>
      </c>
      <c r="L3298">
        <v>40000000</v>
      </c>
      <c r="M3298">
        <v>22510798</v>
      </c>
      <c r="N3298" t="s">
        <v>23</v>
      </c>
      <c r="O3298">
        <v>86</v>
      </c>
      <c r="P3298" t="str">
        <f>IF(Table1[[#This Row],[score]]&gt;=8.5,"High",IF(Table1[[#This Row],[score]]&gt;=7,"Medium","Low"))</f>
        <v>Low</v>
      </c>
      <c r="Q3298" s="5">
        <f>Table1[[#This Row],[gross]]-Table1[[#This Row],[budget]]</f>
        <v>-17489202</v>
      </c>
      <c r="R3298" s="5" t="str">
        <f>IF(Table1[[#This Row],[Profit]]&gt;0,"Profit","Loss")</f>
        <v>Loss</v>
      </c>
      <c r="S3298" s="6" t="str">
        <f>FLOOR(Table1[[#This Row],[year]]-1900,10)+1900 &amp; "-" &amp; FLOOR(Table1[[#This Row],[year]]-1890,10)+1900</f>
        <v>1990-2000</v>
      </c>
      <c r="T3298" s="14" t="s">
        <v>21835</v>
      </c>
      <c r="AB3298" s="14"/>
    </row>
    <row r="3299" spans="1:28" hidden="1" x14ac:dyDescent="0.3">
      <c r="A3299" t="s">
        <v>10161</v>
      </c>
      <c r="B3299" t="s">
        <v>16</v>
      </c>
      <c r="C3299" t="s">
        <v>17</v>
      </c>
      <c r="D3299">
        <v>1998</v>
      </c>
      <c r="E3299" t="s">
        <v>9562</v>
      </c>
      <c r="F3299">
        <v>6.9</v>
      </c>
      <c r="G3299">
        <v>45000</v>
      </c>
      <c r="H3299" t="s">
        <v>3391</v>
      </c>
      <c r="I3299" t="s">
        <v>3391</v>
      </c>
      <c r="J3299" t="s">
        <v>4084</v>
      </c>
      <c r="K3299" t="s">
        <v>30</v>
      </c>
      <c r="L3299">
        <v>25000000</v>
      </c>
      <c r="M3299">
        <v>21567853</v>
      </c>
      <c r="N3299" t="s">
        <v>2067</v>
      </c>
      <c r="O3299">
        <v>136</v>
      </c>
      <c r="P3299" t="str">
        <f>IF(Table1[[#This Row],[score]]&gt;=8.5,"High",IF(Table1[[#This Row],[score]]&gt;=7,"Medium","Low"))</f>
        <v>Low</v>
      </c>
      <c r="Q3299" s="5">
        <f>Table1[[#This Row],[gross]]-Table1[[#This Row],[budget]]</f>
        <v>-3432147</v>
      </c>
      <c r="R3299" s="5" t="str">
        <f>IF(Table1[[#This Row],[Profit]]&gt;0,"Profit","Loss")</f>
        <v>Loss</v>
      </c>
      <c r="S3299" s="6" t="str">
        <f>FLOOR(Table1[[#This Row],[year]]-1900,10)+1900 &amp; "-" &amp; FLOOR(Table1[[#This Row],[year]]-1890,10)+1900</f>
        <v>1990-2000</v>
      </c>
      <c r="T3299" s="14" t="s">
        <v>21835</v>
      </c>
      <c r="AB3299" s="14"/>
    </row>
    <row r="3300" spans="1:28" hidden="1" x14ac:dyDescent="0.3">
      <c r="A3300" t="s">
        <v>10186</v>
      </c>
      <c r="B3300" t="s">
        <v>16</v>
      </c>
      <c r="C3300" t="s">
        <v>17</v>
      </c>
      <c r="D3300">
        <v>1998</v>
      </c>
      <c r="E3300" t="s">
        <v>10187</v>
      </c>
      <c r="F3300">
        <v>8.1</v>
      </c>
      <c r="G3300">
        <v>60000</v>
      </c>
      <c r="H3300" t="s">
        <v>4458</v>
      </c>
      <c r="I3300" t="s">
        <v>10188</v>
      </c>
      <c r="J3300" t="s">
        <v>6036</v>
      </c>
      <c r="K3300" t="s">
        <v>306</v>
      </c>
      <c r="L3300" s="5">
        <v>9000000</v>
      </c>
      <c r="M3300" s="5">
        <v>21057208</v>
      </c>
      <c r="N3300" t="s">
        <v>10189</v>
      </c>
      <c r="O3300">
        <v>169</v>
      </c>
      <c r="P3300" t="str">
        <f>IF(Table1[[#This Row],[score]]&gt;=8.5,"High",IF(Table1[[#This Row],[score]]&gt;=7,"Medium","Low"))</f>
        <v>Medium</v>
      </c>
      <c r="Q3300" s="5">
        <f>Table1[[#This Row],[gross]]-Table1[[#This Row],[budget]]</f>
        <v>12057208</v>
      </c>
      <c r="R3300" s="5" t="str">
        <f>IF(Table1[[#This Row],[Profit]]&gt;0,"Profit","Loss")</f>
        <v>Profit</v>
      </c>
      <c r="S3300" s="6" t="str">
        <f>FLOOR(Table1[[#This Row],[year]]-1900,10)+1900 &amp; "-" &amp; FLOOR(Table1[[#This Row],[year]]-1890,10)+1900</f>
        <v>1990-2000</v>
      </c>
      <c r="T3300" s="14" t="s">
        <v>21846</v>
      </c>
      <c r="AB3300" s="14"/>
    </row>
    <row r="3301" spans="1:28" hidden="1" x14ac:dyDescent="0.3">
      <c r="A3301" t="s">
        <v>10167</v>
      </c>
      <c r="B3301" t="s">
        <v>16</v>
      </c>
      <c r="C3301" t="s">
        <v>34</v>
      </c>
      <c r="D3301">
        <v>1998</v>
      </c>
      <c r="E3301" t="s">
        <v>10168</v>
      </c>
      <c r="F3301">
        <v>6.1</v>
      </c>
      <c r="G3301">
        <v>55000</v>
      </c>
      <c r="H3301" t="s">
        <v>126</v>
      </c>
      <c r="I3301" t="s">
        <v>10169</v>
      </c>
      <c r="J3301" t="s">
        <v>1523</v>
      </c>
      <c r="K3301" t="s">
        <v>2081</v>
      </c>
      <c r="L3301">
        <v>20000000</v>
      </c>
      <c r="M3301">
        <v>20308772</v>
      </c>
      <c r="N3301" t="s">
        <v>6151</v>
      </c>
      <c r="O3301">
        <v>108</v>
      </c>
      <c r="P3301" t="str">
        <f>IF(Table1[[#This Row],[score]]&gt;=8.5,"High",IF(Table1[[#This Row],[score]]&gt;=7,"Medium","Low"))</f>
        <v>Low</v>
      </c>
      <c r="Q3301" s="5">
        <f>Table1[[#This Row],[gross]]-Table1[[#This Row],[budget]]</f>
        <v>308772</v>
      </c>
      <c r="R3301" s="5" t="str">
        <f>IF(Table1[[#This Row],[Profit]]&gt;0,"Profit","Loss")</f>
        <v>Profit</v>
      </c>
      <c r="S3301" s="6" t="str">
        <f>FLOOR(Table1[[#This Row],[year]]-1900,10)+1900 &amp; "-" &amp; FLOOR(Table1[[#This Row],[year]]-1890,10)+1900</f>
        <v>1990-2000</v>
      </c>
      <c r="T3301" s="14" t="s">
        <v>21835</v>
      </c>
      <c r="AB3301" s="14"/>
    </row>
    <row r="3302" spans="1:28" hidden="1" x14ac:dyDescent="0.3">
      <c r="A3302" t="s">
        <v>10193</v>
      </c>
      <c r="B3302" t="s">
        <v>443</v>
      </c>
      <c r="C3302" t="s">
        <v>41</v>
      </c>
      <c r="D3302">
        <v>1998</v>
      </c>
      <c r="E3302" t="s">
        <v>10194</v>
      </c>
      <c r="F3302">
        <v>7.6</v>
      </c>
      <c r="G3302">
        <v>50000</v>
      </c>
      <c r="H3302" t="s">
        <v>10195</v>
      </c>
      <c r="I3302" t="s">
        <v>10195</v>
      </c>
      <c r="J3302" t="s">
        <v>10196</v>
      </c>
      <c r="K3302" t="s">
        <v>10197</v>
      </c>
      <c r="L3302">
        <f>20500000</f>
        <v>20500000</v>
      </c>
      <c r="M3302">
        <f>20205757</f>
        <v>20205757</v>
      </c>
      <c r="N3302" t="s">
        <v>10198</v>
      </c>
      <c r="O3302">
        <v>177</v>
      </c>
      <c r="P3302" t="str">
        <f>IF(Table1[[#This Row],[score]]&gt;=8.5,"High",IF(Table1[[#This Row],[score]]&gt;=7,"Medium","Low"))</f>
        <v>Medium</v>
      </c>
      <c r="Q3302" s="5">
        <f>Table1[[#This Row],[gross]]-Table1[[#This Row],[budget]]</f>
        <v>-294243</v>
      </c>
      <c r="R3302" s="5" t="str">
        <f>IF(Table1[[#This Row],[Profit]]&gt;0,"Profit","Loss")</f>
        <v>Loss</v>
      </c>
      <c r="S3302" s="6" t="str">
        <f>FLOOR(Table1[[#This Row],[year]]-1900,10)+1900 &amp; "-" &amp; FLOOR(Table1[[#This Row],[year]]-1890,10)+1900</f>
        <v>1990-2000</v>
      </c>
      <c r="T3302" s="14" t="s">
        <v>21867</v>
      </c>
      <c r="AB3302" s="14"/>
    </row>
    <row r="3303" spans="1:28" hidden="1" x14ac:dyDescent="0.3">
      <c r="A3303" t="s">
        <v>10223</v>
      </c>
      <c r="B3303" t="s">
        <v>443</v>
      </c>
      <c r="C3303" t="s">
        <v>34</v>
      </c>
      <c r="D3303">
        <v>1998</v>
      </c>
      <c r="E3303" t="s">
        <v>9978</v>
      </c>
      <c r="F3303">
        <v>7</v>
      </c>
      <c r="G3303">
        <v>78000</v>
      </c>
      <c r="H3303" t="s">
        <v>10224</v>
      </c>
      <c r="I3303" t="s">
        <v>2876</v>
      </c>
      <c r="J3303" t="s">
        <v>10225</v>
      </c>
      <c r="K3303" t="s">
        <v>448</v>
      </c>
      <c r="L3303">
        <f>20500000</f>
        <v>20500000</v>
      </c>
      <c r="M3303">
        <f>20205757</f>
        <v>20205757</v>
      </c>
      <c r="N3303" t="s">
        <v>10226</v>
      </c>
      <c r="O3303">
        <v>86</v>
      </c>
      <c r="P3303" t="str">
        <f>IF(Table1[[#This Row],[score]]&gt;=8.5,"High",IF(Table1[[#This Row],[score]]&gt;=7,"Medium","Low"))</f>
        <v>Medium</v>
      </c>
      <c r="Q3303" s="5">
        <f>Table1[[#This Row],[gross]]-Table1[[#This Row],[budget]]</f>
        <v>-294243</v>
      </c>
      <c r="R3303" s="5" t="str">
        <f>IF(Table1[[#This Row],[Profit]]&gt;0,"Profit","Loss")</f>
        <v>Loss</v>
      </c>
      <c r="S3303" s="6" t="str">
        <f>FLOOR(Table1[[#This Row],[year]]-1900,10)+1900 &amp; "-" &amp; FLOOR(Table1[[#This Row],[year]]-1890,10)+1900</f>
        <v>1990-2000</v>
      </c>
      <c r="T3303" s="14" t="s">
        <v>21835</v>
      </c>
      <c r="AB3303" s="14"/>
    </row>
    <row r="3304" spans="1:28" hidden="1" x14ac:dyDescent="0.3">
      <c r="A3304" t="s">
        <v>10486</v>
      </c>
      <c r="B3304" t="s">
        <v>2676</v>
      </c>
      <c r="C3304" t="s">
        <v>41</v>
      </c>
      <c r="D3304">
        <v>1998</v>
      </c>
      <c r="E3304" t="s">
        <v>10487</v>
      </c>
      <c r="F3304">
        <v>6.3</v>
      </c>
      <c r="G3304">
        <v>7400</v>
      </c>
      <c r="H3304" t="s">
        <v>10488</v>
      </c>
      <c r="I3304" t="s">
        <v>8920</v>
      </c>
      <c r="J3304" t="s">
        <v>10489</v>
      </c>
      <c r="K3304" t="s">
        <v>22</v>
      </c>
      <c r="L3304">
        <f>20500000</f>
        <v>20500000</v>
      </c>
      <c r="M3304">
        <f>20205757</f>
        <v>20205757</v>
      </c>
      <c r="N3304" t="s">
        <v>10490</v>
      </c>
      <c r="O3304">
        <v>111</v>
      </c>
      <c r="P3304" t="str">
        <f>IF(Table1[[#This Row],[score]]&gt;=8.5,"High",IF(Table1[[#This Row],[score]]&gt;=7,"Medium","Low"))</f>
        <v>Low</v>
      </c>
      <c r="Q3304" s="5">
        <f>Table1[[#This Row],[gross]]-Table1[[#This Row],[budget]]</f>
        <v>-294243</v>
      </c>
      <c r="R3304" s="5" t="str">
        <f>IF(Table1[[#This Row],[Profit]]&gt;0,"Profit","Loss")</f>
        <v>Loss</v>
      </c>
      <c r="S3304" s="6" t="str">
        <f>FLOOR(Table1[[#This Row],[year]]-1900,10)+1900 &amp; "-" &amp; FLOOR(Table1[[#This Row],[year]]-1890,10)+1900</f>
        <v>1990-2000</v>
      </c>
      <c r="T3304" s="14" t="s">
        <v>21844</v>
      </c>
      <c r="AB3304" s="14"/>
    </row>
    <row r="3305" spans="1:28" hidden="1" x14ac:dyDescent="0.3">
      <c r="A3305" t="s">
        <v>10535</v>
      </c>
      <c r="B3305" t="s">
        <v>443</v>
      </c>
      <c r="C3305" t="s">
        <v>17</v>
      </c>
      <c r="D3305">
        <v>1998</v>
      </c>
      <c r="E3305" t="s">
        <v>10536</v>
      </c>
      <c r="F3305">
        <v>7</v>
      </c>
      <c r="G3305">
        <v>534</v>
      </c>
      <c r="H3305" t="s">
        <v>1671</v>
      </c>
      <c r="I3305" t="s">
        <v>1671</v>
      </c>
      <c r="J3305" t="s">
        <v>6857</v>
      </c>
      <c r="K3305" t="s">
        <v>30</v>
      </c>
      <c r="L3305">
        <f>20500000</f>
        <v>20500000</v>
      </c>
      <c r="M3305">
        <f>20205757</f>
        <v>20205757</v>
      </c>
      <c r="N3305" t="s">
        <v>10537</v>
      </c>
      <c r="O3305">
        <v>83</v>
      </c>
      <c r="P3305" t="str">
        <f>IF(Table1[[#This Row],[score]]&gt;=8.5,"High",IF(Table1[[#This Row],[score]]&gt;=7,"Medium","Low"))</f>
        <v>Medium</v>
      </c>
      <c r="Q3305" s="5">
        <f>Table1[[#This Row],[gross]]-Table1[[#This Row],[budget]]</f>
        <v>-294243</v>
      </c>
      <c r="R3305" s="5" t="str">
        <f>IF(Table1[[#This Row],[Profit]]&gt;0,"Profit","Loss")</f>
        <v>Loss</v>
      </c>
      <c r="S3305" s="6" t="str">
        <f>FLOOR(Table1[[#This Row],[year]]-1900,10)+1900 &amp; "-" &amp; FLOOR(Table1[[#This Row],[year]]-1890,10)+1900</f>
        <v>1990-2000</v>
      </c>
      <c r="T3305" s="14" t="s">
        <v>21835</v>
      </c>
      <c r="AB3305" s="14"/>
    </row>
    <row r="3306" spans="1:28" hidden="1" x14ac:dyDescent="0.3">
      <c r="A3306" t="s">
        <v>10376</v>
      </c>
      <c r="B3306" t="s">
        <v>1974</v>
      </c>
      <c r="C3306" t="s">
        <v>41</v>
      </c>
      <c r="D3306">
        <v>1998</v>
      </c>
      <c r="E3306" t="s">
        <v>9975</v>
      </c>
      <c r="F3306">
        <v>5.6</v>
      </c>
      <c r="G3306">
        <v>15000</v>
      </c>
      <c r="H3306" t="s">
        <v>42</v>
      </c>
      <c r="I3306" t="s">
        <v>42</v>
      </c>
      <c r="J3306" t="s">
        <v>10377</v>
      </c>
      <c r="K3306" t="s">
        <v>30</v>
      </c>
      <c r="L3306">
        <v>10000000</v>
      </c>
      <c r="M3306">
        <v>19889299</v>
      </c>
      <c r="N3306" t="s">
        <v>8710</v>
      </c>
      <c r="O3306">
        <v>87</v>
      </c>
      <c r="P3306" t="str">
        <f>IF(Table1[[#This Row],[score]]&gt;=8.5,"High",IF(Table1[[#This Row],[score]]&gt;=7,"Medium","Low"))</f>
        <v>Low</v>
      </c>
      <c r="Q3306" s="5">
        <f>Table1[[#This Row],[gross]]-Table1[[#This Row],[budget]]</f>
        <v>9889299</v>
      </c>
      <c r="R3306" s="5" t="str">
        <f>IF(Table1[[#This Row],[Profit]]&gt;0,"Profit","Loss")</f>
        <v>Profit</v>
      </c>
      <c r="S3306" s="6" t="str">
        <f>FLOOR(Table1[[#This Row],[year]]-1900,10)+1900 &amp; "-" &amp; FLOOR(Table1[[#This Row],[year]]-1890,10)+1900</f>
        <v>1990-2000</v>
      </c>
      <c r="T3306" s="14" t="s">
        <v>21835</v>
      </c>
      <c r="AB3306" s="14"/>
    </row>
    <row r="3307" spans="1:28" hidden="1" x14ac:dyDescent="0.3">
      <c r="A3307" t="s">
        <v>10299</v>
      </c>
      <c r="B3307" t="s">
        <v>16</v>
      </c>
      <c r="C3307" t="s">
        <v>34</v>
      </c>
      <c r="D3307">
        <v>1998</v>
      </c>
      <c r="E3307" t="s">
        <v>9703</v>
      </c>
      <c r="F3307">
        <v>5.9</v>
      </c>
      <c r="G3307">
        <v>33000</v>
      </c>
      <c r="H3307" t="s">
        <v>7700</v>
      </c>
      <c r="I3307" t="s">
        <v>7835</v>
      </c>
      <c r="J3307" t="s">
        <v>5171</v>
      </c>
      <c r="K3307" t="s">
        <v>30</v>
      </c>
      <c r="L3307">
        <v>70000000</v>
      </c>
      <c r="M3307">
        <v>19870567</v>
      </c>
      <c r="N3307" t="s">
        <v>10300</v>
      </c>
      <c r="O3307">
        <v>97</v>
      </c>
      <c r="P3307" t="str">
        <f>IF(Table1[[#This Row],[score]]&gt;=8.5,"High",IF(Table1[[#This Row],[score]]&gt;=7,"Medium","Low"))</f>
        <v>Low</v>
      </c>
      <c r="Q3307" s="5">
        <f>Table1[[#This Row],[gross]]-Table1[[#This Row],[budget]]</f>
        <v>-50129433</v>
      </c>
      <c r="R3307" s="5" t="str">
        <f>IF(Table1[[#This Row],[Profit]]&gt;0,"Profit","Loss")</f>
        <v>Loss</v>
      </c>
      <c r="S3307" s="6" t="str">
        <f>FLOOR(Table1[[#This Row],[year]]-1900,10)+1900 &amp; "-" &amp; FLOOR(Table1[[#This Row],[year]]-1890,10)+1900</f>
        <v>1990-2000</v>
      </c>
      <c r="T3307" s="14" t="s">
        <v>21835</v>
      </c>
      <c r="AB3307" s="14"/>
    </row>
    <row r="3308" spans="1:28" hidden="1" x14ac:dyDescent="0.3">
      <c r="A3308" t="s">
        <v>10239</v>
      </c>
      <c r="B3308" t="s">
        <v>16</v>
      </c>
      <c r="C3308" t="s">
        <v>34</v>
      </c>
      <c r="D3308">
        <v>1998</v>
      </c>
      <c r="E3308" t="s">
        <v>10158</v>
      </c>
      <c r="F3308">
        <v>4.4000000000000004</v>
      </c>
      <c r="G3308">
        <v>28000</v>
      </c>
      <c r="H3308" t="s">
        <v>802</v>
      </c>
      <c r="I3308" t="s">
        <v>2651</v>
      </c>
      <c r="J3308" t="s">
        <v>8442</v>
      </c>
      <c r="K3308" t="s">
        <v>30</v>
      </c>
      <c r="L3308">
        <f>20500000</f>
        <v>20500000</v>
      </c>
      <c r="M3308">
        <v>19221939</v>
      </c>
      <c r="N3308" t="s">
        <v>118</v>
      </c>
      <c r="O3308">
        <v>93</v>
      </c>
      <c r="P3308" t="str">
        <f>IF(Table1[[#This Row],[score]]&gt;=8.5,"High",IF(Table1[[#This Row],[score]]&gt;=7,"Medium","Low"))</f>
        <v>Low</v>
      </c>
      <c r="Q3308" s="5">
        <f>Table1[[#This Row],[gross]]-Table1[[#This Row],[budget]]</f>
        <v>-1278061</v>
      </c>
      <c r="R3308" s="5" t="str">
        <f>IF(Table1[[#This Row],[Profit]]&gt;0,"Profit","Loss")</f>
        <v>Loss</v>
      </c>
      <c r="S3308" s="6" t="str">
        <f>FLOOR(Table1[[#This Row],[year]]-1900,10)+1900 &amp; "-" &amp; FLOOR(Table1[[#This Row],[year]]-1890,10)+1900</f>
        <v>1990-2000</v>
      </c>
      <c r="T3308" s="14" t="s">
        <v>21835</v>
      </c>
      <c r="AB3308" s="14"/>
    </row>
    <row r="3309" spans="1:28" hidden="1" x14ac:dyDescent="0.3">
      <c r="A3309" t="s">
        <v>10219</v>
      </c>
      <c r="B3309" t="s">
        <v>16</v>
      </c>
      <c r="C3309" t="s">
        <v>34</v>
      </c>
      <c r="D3309">
        <v>1998</v>
      </c>
      <c r="E3309" t="s">
        <v>9795</v>
      </c>
      <c r="F3309">
        <v>6.2</v>
      </c>
      <c r="G3309">
        <v>28000</v>
      </c>
      <c r="H3309" t="s">
        <v>10220</v>
      </c>
      <c r="I3309" t="s">
        <v>10221</v>
      </c>
      <c r="J3309" t="s">
        <v>10222</v>
      </c>
      <c r="K3309" t="s">
        <v>30</v>
      </c>
      <c r="L3309">
        <v>30000000</v>
      </c>
      <c r="M3309">
        <v>19204929</v>
      </c>
      <c r="N3309" t="s">
        <v>31</v>
      </c>
      <c r="O3309">
        <v>87</v>
      </c>
      <c r="P3309" t="str">
        <f>IF(Table1[[#This Row],[score]]&gt;=8.5,"High",IF(Table1[[#This Row],[score]]&gt;=7,"Medium","Low"))</f>
        <v>Low</v>
      </c>
      <c r="Q3309" s="5">
        <f>Table1[[#This Row],[gross]]-Table1[[#This Row],[budget]]</f>
        <v>-10795071</v>
      </c>
      <c r="R3309" s="5" t="str">
        <f>IF(Table1[[#This Row],[Profit]]&gt;0,"Profit","Loss")</f>
        <v>Loss</v>
      </c>
      <c r="S3309" s="6" t="str">
        <f>FLOOR(Table1[[#This Row],[year]]-1900,10)+1900 &amp; "-" &amp; FLOOR(Table1[[#This Row],[year]]-1890,10)+1900</f>
        <v>1990-2000</v>
      </c>
      <c r="T3309" s="14" t="s">
        <v>21835</v>
      </c>
      <c r="AB3309" s="14"/>
    </row>
    <row r="3310" spans="1:28" hidden="1" x14ac:dyDescent="0.3">
      <c r="A3310" t="s">
        <v>10452</v>
      </c>
      <c r="B3310" t="s">
        <v>1974</v>
      </c>
      <c r="C3310" t="s">
        <v>25</v>
      </c>
      <c r="D3310">
        <v>1998</v>
      </c>
      <c r="E3310" t="s">
        <v>10158</v>
      </c>
      <c r="F3310">
        <v>6.5</v>
      </c>
      <c r="G3310">
        <v>9400</v>
      </c>
      <c r="H3310" t="s">
        <v>3219</v>
      </c>
      <c r="I3310" t="s">
        <v>208</v>
      </c>
      <c r="J3310" t="s">
        <v>876</v>
      </c>
      <c r="K3310" t="s">
        <v>30</v>
      </c>
      <c r="L3310">
        <f>20500000</f>
        <v>20500000</v>
      </c>
      <c r="M3310">
        <v>18912328</v>
      </c>
      <c r="N3310" t="s">
        <v>44</v>
      </c>
      <c r="O3310">
        <v>97</v>
      </c>
      <c r="P3310" t="str">
        <f>IF(Table1[[#This Row],[score]]&gt;=8.5,"High",IF(Table1[[#This Row],[score]]&gt;=7,"Medium","Low"))</f>
        <v>Low</v>
      </c>
      <c r="Q3310" s="5">
        <f>Table1[[#This Row],[gross]]-Table1[[#This Row],[budget]]</f>
        <v>-1587672</v>
      </c>
      <c r="R3310" s="5" t="str">
        <f>IF(Table1[[#This Row],[Profit]]&gt;0,"Profit","Loss")</f>
        <v>Loss</v>
      </c>
      <c r="S3310" s="6" t="str">
        <f>FLOOR(Table1[[#This Row],[year]]-1900,10)+1900 &amp; "-" &amp; FLOOR(Table1[[#This Row],[year]]-1890,10)+1900</f>
        <v>1990-2000</v>
      </c>
      <c r="T3310" s="14" t="s">
        <v>21835</v>
      </c>
      <c r="AB3310" s="14"/>
    </row>
    <row r="3311" spans="1:28" hidden="1" x14ac:dyDescent="0.3">
      <c r="A3311" t="s">
        <v>10309</v>
      </c>
      <c r="B3311" t="s">
        <v>33</v>
      </c>
      <c r="C3311" t="s">
        <v>41</v>
      </c>
      <c r="D3311">
        <v>1998</v>
      </c>
      <c r="E3311" t="s">
        <v>9991</v>
      </c>
      <c r="F3311">
        <v>6.9</v>
      </c>
      <c r="G3311">
        <v>21000</v>
      </c>
      <c r="H3311" t="s">
        <v>7440</v>
      </c>
      <c r="I3311" t="s">
        <v>7440</v>
      </c>
      <c r="J3311" t="s">
        <v>10310</v>
      </c>
      <c r="K3311" t="s">
        <v>30</v>
      </c>
      <c r="L3311">
        <v>30000000</v>
      </c>
      <c r="M3311">
        <v>18253415</v>
      </c>
      <c r="N3311" t="s">
        <v>5666</v>
      </c>
      <c r="O3311">
        <v>114</v>
      </c>
      <c r="P3311" t="str">
        <f>IF(Table1[[#This Row],[score]]&gt;=8.5,"High",IF(Table1[[#This Row],[score]]&gt;=7,"Medium","Low"))</f>
        <v>Low</v>
      </c>
      <c r="Q3311" s="5">
        <f>Table1[[#This Row],[gross]]-Table1[[#This Row],[budget]]</f>
        <v>-11746585</v>
      </c>
      <c r="R3311" s="5" t="str">
        <f>IF(Table1[[#This Row],[Profit]]&gt;0,"Profit","Loss")</f>
        <v>Loss</v>
      </c>
      <c r="S3311" s="6" t="str">
        <f>FLOOR(Table1[[#This Row],[year]]-1900,10)+1900 &amp; "-" &amp; FLOOR(Table1[[#This Row],[year]]-1890,10)+1900</f>
        <v>1990-2000</v>
      </c>
      <c r="T3311" s="14" t="s">
        <v>21835</v>
      </c>
      <c r="AB3311" s="14"/>
    </row>
    <row r="3312" spans="1:28" hidden="1" x14ac:dyDescent="0.3">
      <c r="A3312" t="s">
        <v>10147</v>
      </c>
      <c r="B3312" t="s">
        <v>16</v>
      </c>
      <c r="C3312" t="s">
        <v>52</v>
      </c>
      <c r="D3312">
        <v>1998</v>
      </c>
      <c r="E3312" t="s">
        <v>9975</v>
      </c>
      <c r="F3312">
        <v>5.6</v>
      </c>
      <c r="G3312">
        <v>21000</v>
      </c>
      <c r="H3312" t="s">
        <v>10148</v>
      </c>
      <c r="I3312" t="s">
        <v>8678</v>
      </c>
      <c r="J3312" t="s">
        <v>10149</v>
      </c>
      <c r="K3312" t="s">
        <v>248</v>
      </c>
      <c r="L3312">
        <v>15000000</v>
      </c>
      <c r="M3312">
        <v>17514980</v>
      </c>
      <c r="N3312" t="s">
        <v>118</v>
      </c>
      <c r="O3312">
        <v>84</v>
      </c>
      <c r="P3312" t="str">
        <f>IF(Table1[[#This Row],[score]]&gt;=8.5,"High",IF(Table1[[#This Row],[score]]&gt;=7,"Medium","Low"))</f>
        <v>Low</v>
      </c>
      <c r="Q3312" s="5">
        <f>Table1[[#This Row],[gross]]-Table1[[#This Row],[budget]]</f>
        <v>2514980</v>
      </c>
      <c r="R3312" s="5" t="str">
        <f>IF(Table1[[#This Row],[Profit]]&gt;0,"Profit","Loss")</f>
        <v>Profit</v>
      </c>
      <c r="S3312" s="6" t="str">
        <f>FLOOR(Table1[[#This Row],[year]]-1900,10)+1900 &amp; "-" &amp; FLOOR(Table1[[#This Row],[year]]-1890,10)+1900</f>
        <v>1990-2000</v>
      </c>
      <c r="T3312" s="14" t="s">
        <v>21835</v>
      </c>
      <c r="AB3312" s="14"/>
    </row>
    <row r="3313" spans="1:28" hidden="1" x14ac:dyDescent="0.3">
      <c r="A3313" t="s">
        <v>10159</v>
      </c>
      <c r="B3313" t="s">
        <v>16</v>
      </c>
      <c r="C3313" t="s">
        <v>41</v>
      </c>
      <c r="D3313">
        <v>1998</v>
      </c>
      <c r="E3313" t="s">
        <v>9703</v>
      </c>
      <c r="F3313">
        <v>6.7</v>
      </c>
      <c r="G3313">
        <v>59000</v>
      </c>
      <c r="H3313" t="s">
        <v>7180</v>
      </c>
      <c r="I3313" t="s">
        <v>10160</v>
      </c>
      <c r="J3313" t="s">
        <v>10160</v>
      </c>
      <c r="K3313" t="s">
        <v>30</v>
      </c>
      <c r="L3313">
        <v>8000000</v>
      </c>
      <c r="M3313">
        <v>17460020</v>
      </c>
      <c r="N3313" t="s">
        <v>6631</v>
      </c>
      <c r="O3313">
        <v>82</v>
      </c>
      <c r="P3313" t="str">
        <f>IF(Table1[[#This Row],[score]]&gt;=8.5,"High",IF(Table1[[#This Row],[score]]&gt;=7,"Medium","Low"))</f>
        <v>Low</v>
      </c>
      <c r="Q3313" s="5">
        <f>Table1[[#This Row],[gross]]-Table1[[#This Row],[budget]]</f>
        <v>9460020</v>
      </c>
      <c r="R3313" s="5" t="str">
        <f>IF(Table1[[#This Row],[Profit]]&gt;0,"Profit","Loss")</f>
        <v>Profit</v>
      </c>
      <c r="S3313" s="6" t="str">
        <f>FLOOR(Table1[[#This Row],[year]]-1900,10)+1900 &amp; "-" &amp; FLOOR(Table1[[#This Row],[year]]-1890,10)+1900</f>
        <v>1990-2000</v>
      </c>
      <c r="T3313" s="14" t="s">
        <v>21835</v>
      </c>
      <c r="AB3313" s="14"/>
    </row>
    <row r="3314" spans="1:28" hidden="1" x14ac:dyDescent="0.3">
      <c r="A3314" t="s">
        <v>10044</v>
      </c>
      <c r="B3314" t="s">
        <v>16</v>
      </c>
      <c r="C3314" t="s">
        <v>41</v>
      </c>
      <c r="D3314">
        <v>1998</v>
      </c>
      <c r="E3314" t="s">
        <v>9740</v>
      </c>
      <c r="F3314">
        <v>7.7</v>
      </c>
      <c r="G3314">
        <v>174000</v>
      </c>
      <c r="H3314" t="s">
        <v>8958</v>
      </c>
      <c r="I3314" t="s">
        <v>8958</v>
      </c>
      <c r="J3314" t="s">
        <v>10045</v>
      </c>
      <c r="K3314" t="s">
        <v>30</v>
      </c>
      <c r="L3314">
        <v>9000000</v>
      </c>
      <c r="M3314">
        <v>17196103</v>
      </c>
      <c r="N3314" t="s">
        <v>10046</v>
      </c>
      <c r="O3314">
        <v>93</v>
      </c>
      <c r="P3314" t="str">
        <f>IF(Table1[[#This Row],[score]]&gt;=8.5,"High",IF(Table1[[#This Row],[score]]&gt;=7,"Medium","Low"))</f>
        <v>Medium</v>
      </c>
      <c r="Q3314" s="5">
        <f>Table1[[#This Row],[gross]]-Table1[[#This Row],[budget]]</f>
        <v>8196103</v>
      </c>
      <c r="R3314" s="5" t="str">
        <f>IF(Table1[[#This Row],[Profit]]&gt;0,"Profit","Loss")</f>
        <v>Profit</v>
      </c>
      <c r="S3314" s="6" t="str">
        <f>FLOOR(Table1[[#This Row],[year]]-1900,10)+1900 &amp; "-" &amp; FLOOR(Table1[[#This Row],[year]]-1890,10)+1900</f>
        <v>1990-2000</v>
      </c>
      <c r="T3314" s="14" t="s">
        <v>21835</v>
      </c>
      <c r="AB3314" s="14"/>
    </row>
    <row r="3315" spans="1:28" hidden="1" x14ac:dyDescent="0.3">
      <c r="A3315">
        <v>54</v>
      </c>
      <c r="B3315" t="s">
        <v>16</v>
      </c>
      <c r="C3315" t="s">
        <v>17</v>
      </c>
      <c r="D3315">
        <v>1998</v>
      </c>
      <c r="E3315" t="s">
        <v>10130</v>
      </c>
      <c r="F3315">
        <v>5.8</v>
      </c>
      <c r="G3315">
        <v>32000</v>
      </c>
      <c r="H3315" t="s">
        <v>10131</v>
      </c>
      <c r="I3315" t="s">
        <v>10131</v>
      </c>
      <c r="J3315" t="s">
        <v>10132</v>
      </c>
      <c r="K3315" t="s">
        <v>30</v>
      </c>
      <c r="L3315">
        <v>13000000</v>
      </c>
      <c r="M3315">
        <v>16757163</v>
      </c>
      <c r="N3315" t="s">
        <v>10133</v>
      </c>
      <c r="O3315">
        <v>93</v>
      </c>
      <c r="P3315" t="str">
        <f>IF(Table1[[#This Row],[score]]&gt;=8.5,"High",IF(Table1[[#This Row],[score]]&gt;=7,"Medium","Low"))</f>
        <v>Low</v>
      </c>
      <c r="Q3315" s="5">
        <f>Table1[[#This Row],[gross]]-Table1[[#This Row],[budget]]</f>
        <v>3757163</v>
      </c>
      <c r="R3315" s="5" t="str">
        <f>IF(Table1[[#This Row],[Profit]]&gt;0,"Profit","Loss")</f>
        <v>Profit</v>
      </c>
      <c r="S3315" s="6" t="str">
        <f>FLOOR(Table1[[#This Row],[year]]-1900,10)+1900 &amp; "-" &amp; FLOOR(Table1[[#This Row],[year]]-1890,10)+1900</f>
        <v>1990-2000</v>
      </c>
      <c r="T3315" s="14" t="s">
        <v>21835</v>
      </c>
      <c r="AB3315" s="14"/>
    </row>
    <row r="3316" spans="1:28" hidden="1" x14ac:dyDescent="0.3">
      <c r="A3316" t="s">
        <v>10165</v>
      </c>
      <c r="B3316" t="s">
        <v>16</v>
      </c>
      <c r="C3316" t="s">
        <v>104</v>
      </c>
      <c r="D3316">
        <v>1998</v>
      </c>
      <c r="E3316" t="s">
        <v>9651</v>
      </c>
      <c r="F3316">
        <v>7.5</v>
      </c>
      <c r="G3316">
        <v>66000</v>
      </c>
      <c r="H3316" t="s">
        <v>502</v>
      </c>
      <c r="I3316" t="s">
        <v>10166</v>
      </c>
      <c r="J3316" t="s">
        <v>4349</v>
      </c>
      <c r="K3316" t="s">
        <v>22</v>
      </c>
      <c r="L3316">
        <v>30000000</v>
      </c>
      <c r="M3316">
        <v>16316273</v>
      </c>
      <c r="N3316" t="s">
        <v>5881</v>
      </c>
      <c r="O3316">
        <v>121</v>
      </c>
      <c r="P3316" t="str">
        <f>IF(Table1[[#This Row],[score]]&gt;=8.5,"High",IF(Table1[[#This Row],[score]]&gt;=7,"Medium","Low"))</f>
        <v>Medium</v>
      </c>
      <c r="Q3316" s="5">
        <f>Table1[[#This Row],[gross]]-Table1[[#This Row],[budget]]</f>
        <v>-13683727</v>
      </c>
      <c r="R3316" s="5" t="str">
        <f>IF(Table1[[#This Row],[Profit]]&gt;0,"Profit","Loss")</f>
        <v>Loss</v>
      </c>
      <c r="S3316" s="6" t="str">
        <f>FLOOR(Table1[[#This Row],[year]]-1900,10)+1900 &amp; "-" &amp; FLOOR(Table1[[#This Row],[year]]-1890,10)+1900</f>
        <v>1990-2000</v>
      </c>
      <c r="T3316" s="14" t="s">
        <v>21835</v>
      </c>
      <c r="AB3316" s="14"/>
    </row>
    <row r="3317" spans="1:28" hidden="1" x14ac:dyDescent="0.3">
      <c r="A3317" t="s">
        <v>10319</v>
      </c>
      <c r="B3317" t="s">
        <v>33</v>
      </c>
      <c r="C3317" t="s">
        <v>17</v>
      </c>
      <c r="D3317">
        <v>1998</v>
      </c>
      <c r="E3317" t="s">
        <v>9999</v>
      </c>
      <c r="F3317">
        <v>5.9</v>
      </c>
      <c r="G3317">
        <v>6000</v>
      </c>
      <c r="H3317" t="s">
        <v>3427</v>
      </c>
      <c r="I3317" t="s">
        <v>10320</v>
      </c>
      <c r="J3317" t="s">
        <v>9649</v>
      </c>
      <c r="K3317" t="s">
        <v>30</v>
      </c>
      <c r="L3317">
        <f>20500000</f>
        <v>20500000</v>
      </c>
      <c r="M3317">
        <v>15923122</v>
      </c>
      <c r="N3317" t="s">
        <v>9495</v>
      </c>
      <c r="O3317">
        <v>126</v>
      </c>
      <c r="P3317" t="str">
        <f>IF(Table1[[#This Row],[score]]&gt;=8.5,"High",IF(Table1[[#This Row],[score]]&gt;=7,"Medium","Low"))</f>
        <v>Low</v>
      </c>
      <c r="Q3317" s="5">
        <f>Table1[[#This Row],[gross]]-Table1[[#This Row],[budget]]</f>
        <v>-4576878</v>
      </c>
      <c r="R3317" s="5" t="str">
        <f>IF(Table1[[#This Row],[Profit]]&gt;0,"Profit","Loss")</f>
        <v>Loss</v>
      </c>
      <c r="S3317" s="6" t="str">
        <f>FLOOR(Table1[[#This Row],[year]]-1900,10)+1900 &amp; "-" &amp; FLOOR(Table1[[#This Row],[year]]-1890,10)+1900</f>
        <v>1990-2000</v>
      </c>
      <c r="T3317" s="14" t="s">
        <v>21835</v>
      </c>
      <c r="AB3317" s="14"/>
    </row>
    <row r="3318" spans="1:28" hidden="1" x14ac:dyDescent="0.3">
      <c r="A3318" t="s">
        <v>10347</v>
      </c>
      <c r="B3318" t="s">
        <v>16</v>
      </c>
      <c r="C3318" t="s">
        <v>41</v>
      </c>
      <c r="D3318">
        <v>1998</v>
      </c>
      <c r="E3318" t="s">
        <v>9999</v>
      </c>
      <c r="F3318">
        <v>6</v>
      </c>
      <c r="G3318">
        <v>14000</v>
      </c>
      <c r="H3318" t="s">
        <v>10348</v>
      </c>
      <c r="I3318" t="s">
        <v>10349</v>
      </c>
      <c r="J3318" t="s">
        <v>9659</v>
      </c>
      <c r="K3318" t="s">
        <v>30</v>
      </c>
      <c r="L3318">
        <v>14000000</v>
      </c>
      <c r="M3318">
        <v>15064946</v>
      </c>
      <c r="N3318" t="s">
        <v>44</v>
      </c>
      <c r="O3318">
        <v>96</v>
      </c>
      <c r="P3318" t="str">
        <f>IF(Table1[[#This Row],[score]]&gt;=8.5,"High",IF(Table1[[#This Row],[score]]&gt;=7,"Medium","Low"))</f>
        <v>Low</v>
      </c>
      <c r="Q3318" s="5">
        <f>Table1[[#This Row],[gross]]-Table1[[#This Row],[budget]]</f>
        <v>1064946</v>
      </c>
      <c r="R3318" s="5" t="str">
        <f>IF(Table1[[#This Row],[Profit]]&gt;0,"Profit","Loss")</f>
        <v>Profit</v>
      </c>
      <c r="S3318" s="6" t="str">
        <f>FLOOR(Table1[[#This Row],[year]]-1900,10)+1900 &amp; "-" &amp; FLOOR(Table1[[#This Row],[year]]-1890,10)+1900</f>
        <v>1990-2000</v>
      </c>
      <c r="T3318" s="14" t="s">
        <v>21835</v>
      </c>
      <c r="AB3318" s="14"/>
    </row>
    <row r="3319" spans="1:28" hidden="1" x14ac:dyDescent="0.3">
      <c r="A3319" t="s">
        <v>10265</v>
      </c>
      <c r="B3319" t="s">
        <v>16</v>
      </c>
      <c r="C3319" t="s">
        <v>104</v>
      </c>
      <c r="D3319">
        <v>1998</v>
      </c>
      <c r="E3319" t="s">
        <v>9973</v>
      </c>
      <c r="F3319">
        <v>6.2</v>
      </c>
      <c r="G3319">
        <v>11000</v>
      </c>
      <c r="H3319" t="s">
        <v>1228</v>
      </c>
      <c r="I3319" t="s">
        <v>1228</v>
      </c>
      <c r="J3319" t="s">
        <v>317</v>
      </c>
      <c r="K3319" t="s">
        <v>30</v>
      </c>
      <c r="L3319">
        <v>37000000</v>
      </c>
      <c r="M3319">
        <v>15055091</v>
      </c>
      <c r="N3319" t="s">
        <v>5778</v>
      </c>
      <c r="O3319">
        <v>94</v>
      </c>
      <c r="P3319" t="str">
        <f>IF(Table1[[#This Row],[score]]&gt;=8.5,"High",IF(Table1[[#This Row],[score]]&gt;=7,"Medium","Low"))</f>
        <v>Low</v>
      </c>
      <c r="Q3319" s="5">
        <f>Table1[[#This Row],[gross]]-Table1[[#This Row],[budget]]</f>
        <v>-21944909</v>
      </c>
      <c r="R3319" s="5" t="str">
        <f>IF(Table1[[#This Row],[Profit]]&gt;0,"Profit","Loss")</f>
        <v>Loss</v>
      </c>
      <c r="S3319" s="6" t="str">
        <f>FLOOR(Table1[[#This Row],[year]]-1900,10)+1900 &amp; "-" &amp; FLOOR(Table1[[#This Row],[year]]-1890,10)+1900</f>
        <v>1990-2000</v>
      </c>
      <c r="T3319" s="14" t="s">
        <v>21835</v>
      </c>
      <c r="AB3319" s="14"/>
    </row>
    <row r="3320" spans="1:28" hidden="1" x14ac:dyDescent="0.3">
      <c r="A3320" t="s">
        <v>10199</v>
      </c>
      <c r="B3320" t="s">
        <v>16</v>
      </c>
      <c r="C3320" t="s">
        <v>34</v>
      </c>
      <c r="D3320">
        <v>1998</v>
      </c>
      <c r="E3320" t="s">
        <v>9642</v>
      </c>
      <c r="F3320">
        <v>6</v>
      </c>
      <c r="G3320">
        <v>53000</v>
      </c>
      <c r="H3320" t="s">
        <v>8400</v>
      </c>
      <c r="I3320" t="s">
        <v>5154</v>
      </c>
      <c r="J3320" t="s">
        <v>498</v>
      </c>
      <c r="K3320" t="s">
        <v>30</v>
      </c>
      <c r="L3320">
        <v>60000000</v>
      </c>
      <c r="M3320">
        <v>14594226</v>
      </c>
      <c r="N3320" t="s">
        <v>23</v>
      </c>
      <c r="O3320">
        <v>99</v>
      </c>
      <c r="P3320" t="str">
        <f>IF(Table1[[#This Row],[score]]&gt;=8.5,"High",IF(Table1[[#This Row],[score]]&gt;=7,"Medium","Low"))</f>
        <v>Low</v>
      </c>
      <c r="Q3320" s="5">
        <f>Table1[[#This Row],[gross]]-Table1[[#This Row],[budget]]</f>
        <v>-45405774</v>
      </c>
      <c r="R3320" s="5" t="str">
        <f>IF(Table1[[#This Row],[Profit]]&gt;0,"Profit","Loss")</f>
        <v>Loss</v>
      </c>
      <c r="S3320" s="6" t="str">
        <f>FLOOR(Table1[[#This Row],[year]]-1900,10)+1900 &amp; "-" &amp; FLOOR(Table1[[#This Row],[year]]-1890,10)+1900</f>
        <v>1990-2000</v>
      </c>
      <c r="T3320" s="14" t="s">
        <v>21835</v>
      </c>
      <c r="AB3320" s="14"/>
    </row>
    <row r="3321" spans="1:28" hidden="1" x14ac:dyDescent="0.3">
      <c r="A3321" t="s">
        <v>10278</v>
      </c>
      <c r="B3321" t="s">
        <v>1974</v>
      </c>
      <c r="C3321" t="s">
        <v>104</v>
      </c>
      <c r="D3321">
        <v>1998</v>
      </c>
      <c r="E3321" t="s">
        <v>9562</v>
      </c>
      <c r="F3321">
        <v>7.4</v>
      </c>
      <c r="G3321">
        <v>39000</v>
      </c>
      <c r="H3321" t="s">
        <v>4115</v>
      </c>
      <c r="I3321" t="s">
        <v>10279</v>
      </c>
      <c r="J3321" t="s">
        <v>5655</v>
      </c>
      <c r="K3321" t="s">
        <v>22</v>
      </c>
      <c r="L3321">
        <f>20500000</f>
        <v>20500000</v>
      </c>
      <c r="M3321">
        <v>14096321</v>
      </c>
      <c r="N3321" t="s">
        <v>9495</v>
      </c>
      <c r="O3321">
        <v>134</v>
      </c>
      <c r="P3321" t="str">
        <f>IF(Table1[[#This Row],[score]]&gt;=8.5,"High",IF(Table1[[#This Row],[score]]&gt;=7,"Medium","Low"))</f>
        <v>Medium</v>
      </c>
      <c r="Q3321" s="5">
        <f>Table1[[#This Row],[gross]]-Table1[[#This Row],[budget]]</f>
        <v>-6403679</v>
      </c>
      <c r="R3321" s="5" t="str">
        <f>IF(Table1[[#This Row],[Profit]]&gt;0,"Profit","Loss")</f>
        <v>Loss</v>
      </c>
      <c r="S3321" s="6" t="str">
        <f>FLOOR(Table1[[#This Row],[year]]-1900,10)+1900 &amp; "-" &amp; FLOOR(Table1[[#This Row],[year]]-1890,10)+1900</f>
        <v>1990-2000</v>
      </c>
      <c r="T3321" s="14" t="s">
        <v>21835</v>
      </c>
      <c r="AB3321" s="14"/>
    </row>
    <row r="3322" spans="1:28" hidden="1" x14ac:dyDescent="0.3">
      <c r="A3322" t="s">
        <v>10250</v>
      </c>
      <c r="B3322" t="s">
        <v>1974</v>
      </c>
      <c r="C3322" t="s">
        <v>34</v>
      </c>
      <c r="D3322">
        <v>1998</v>
      </c>
      <c r="E3322" t="s">
        <v>9795</v>
      </c>
      <c r="F3322">
        <v>4.9000000000000004</v>
      </c>
      <c r="G3322">
        <v>32000</v>
      </c>
      <c r="H3322" t="s">
        <v>58</v>
      </c>
      <c r="I3322" t="s">
        <v>59</v>
      </c>
      <c r="J3322" t="s">
        <v>59</v>
      </c>
      <c r="K3322" t="s">
        <v>30</v>
      </c>
      <c r="L3322">
        <v>28000000</v>
      </c>
      <c r="M3322">
        <v>14051384</v>
      </c>
      <c r="N3322" t="s">
        <v>61</v>
      </c>
      <c r="O3322">
        <v>123</v>
      </c>
      <c r="P3322" t="str">
        <f>IF(Table1[[#This Row],[score]]&gt;=8.5,"High",IF(Table1[[#This Row],[score]]&gt;=7,"Medium","Low"))</f>
        <v>Low</v>
      </c>
      <c r="Q3322" s="5">
        <f>Table1[[#This Row],[gross]]-Table1[[#This Row],[budget]]</f>
        <v>-13948616</v>
      </c>
      <c r="R3322" s="5" t="str">
        <f>IF(Table1[[#This Row],[Profit]]&gt;0,"Profit","Loss")</f>
        <v>Loss</v>
      </c>
      <c r="S3322" s="6" t="str">
        <f>FLOOR(Table1[[#This Row],[year]]-1900,10)+1900 &amp; "-" &amp; FLOOR(Table1[[#This Row],[year]]-1890,10)+1900</f>
        <v>1990-2000</v>
      </c>
      <c r="T3322" s="14" t="s">
        <v>21835</v>
      </c>
      <c r="AB3322" s="14"/>
    </row>
    <row r="3323" spans="1:28" hidden="1" x14ac:dyDescent="0.3">
      <c r="A3323" t="s">
        <v>10378</v>
      </c>
      <c r="B3323" t="s">
        <v>16</v>
      </c>
      <c r="C3323" t="s">
        <v>34</v>
      </c>
      <c r="D3323">
        <v>1998</v>
      </c>
      <c r="E3323" t="s">
        <v>10122</v>
      </c>
      <c r="F3323">
        <v>6.1</v>
      </c>
      <c r="G3323">
        <v>16000</v>
      </c>
      <c r="H3323" t="s">
        <v>4013</v>
      </c>
      <c r="I3323" t="s">
        <v>10379</v>
      </c>
      <c r="J3323" t="s">
        <v>1549</v>
      </c>
      <c r="K3323" t="s">
        <v>30</v>
      </c>
      <c r="L3323">
        <v>50000000</v>
      </c>
      <c r="M3323">
        <v>13806137</v>
      </c>
      <c r="N3323" t="s">
        <v>9495</v>
      </c>
      <c r="O3323">
        <v>100</v>
      </c>
      <c r="P3323" t="str">
        <f>IF(Table1[[#This Row],[score]]&gt;=8.5,"High",IF(Table1[[#This Row],[score]]&gt;=7,"Medium","Low"))</f>
        <v>Low</v>
      </c>
      <c r="Q3323" s="5">
        <f>Table1[[#This Row],[gross]]-Table1[[#This Row],[budget]]</f>
        <v>-36193863</v>
      </c>
      <c r="R3323" s="5" t="str">
        <f>IF(Table1[[#This Row],[Profit]]&gt;0,"Profit","Loss")</f>
        <v>Loss</v>
      </c>
      <c r="S3323" s="6" t="str">
        <f>FLOOR(Table1[[#This Row],[year]]-1900,10)+1900 &amp; "-" &amp; FLOOR(Table1[[#This Row],[year]]-1890,10)+1900</f>
        <v>1990-2000</v>
      </c>
      <c r="T3323" s="14" t="s">
        <v>21835</v>
      </c>
      <c r="AB3323" s="14"/>
    </row>
    <row r="3324" spans="1:28" hidden="1" x14ac:dyDescent="0.3">
      <c r="A3324" t="s">
        <v>10323</v>
      </c>
      <c r="B3324" t="s">
        <v>1974</v>
      </c>
      <c r="C3324" t="s">
        <v>17</v>
      </c>
      <c r="D3324">
        <v>1998</v>
      </c>
      <c r="E3324" t="s">
        <v>9973</v>
      </c>
      <c r="F3324">
        <v>5.5</v>
      </c>
      <c r="G3324">
        <v>11000</v>
      </c>
      <c r="H3324" t="s">
        <v>10324</v>
      </c>
      <c r="I3324" t="s">
        <v>10324</v>
      </c>
      <c r="J3324" t="s">
        <v>1190</v>
      </c>
      <c r="K3324" t="s">
        <v>30</v>
      </c>
      <c r="L3324">
        <v>21000000</v>
      </c>
      <c r="M3324">
        <v>13583690</v>
      </c>
      <c r="N3324" t="s">
        <v>2075</v>
      </c>
      <c r="O3324">
        <v>96</v>
      </c>
      <c r="P3324" t="str">
        <f>IF(Table1[[#This Row],[score]]&gt;=8.5,"High",IF(Table1[[#This Row],[score]]&gt;=7,"Medium","Low"))</f>
        <v>Low</v>
      </c>
      <c r="Q3324" s="5">
        <f>Table1[[#This Row],[gross]]-Table1[[#This Row],[budget]]</f>
        <v>-7416310</v>
      </c>
      <c r="R3324" s="5" t="str">
        <f>IF(Table1[[#This Row],[Profit]]&gt;0,"Profit","Loss")</f>
        <v>Loss</v>
      </c>
      <c r="S3324" s="6" t="str">
        <f>FLOOR(Table1[[#This Row],[year]]-1900,10)+1900 &amp; "-" &amp; FLOOR(Table1[[#This Row],[year]]-1890,10)+1900</f>
        <v>1990-2000</v>
      </c>
      <c r="T3324" s="14" t="s">
        <v>21835</v>
      </c>
      <c r="AB3324" s="14"/>
    </row>
    <row r="3325" spans="1:28" hidden="1" x14ac:dyDescent="0.3">
      <c r="A3325" t="s">
        <v>10352</v>
      </c>
      <c r="B3325" t="s">
        <v>1974</v>
      </c>
      <c r="C3325" t="s">
        <v>34</v>
      </c>
      <c r="D3325">
        <v>1998</v>
      </c>
      <c r="E3325" t="s">
        <v>9562</v>
      </c>
      <c r="F3325">
        <v>5.4</v>
      </c>
      <c r="G3325">
        <v>8600</v>
      </c>
      <c r="H3325" t="s">
        <v>6616</v>
      </c>
      <c r="I3325" t="s">
        <v>10353</v>
      </c>
      <c r="J3325" t="s">
        <v>2014</v>
      </c>
      <c r="K3325" t="s">
        <v>30</v>
      </c>
      <c r="L3325">
        <v>30000000</v>
      </c>
      <c r="M3325">
        <v>12951088</v>
      </c>
      <c r="N3325" t="s">
        <v>61</v>
      </c>
      <c r="O3325">
        <v>89</v>
      </c>
      <c r="P3325" t="str">
        <f>IF(Table1[[#This Row],[score]]&gt;=8.5,"High",IF(Table1[[#This Row],[score]]&gt;=7,"Medium","Low"))</f>
        <v>Low</v>
      </c>
      <c r="Q3325" s="5">
        <f>Table1[[#This Row],[gross]]-Table1[[#This Row],[budget]]</f>
        <v>-17048912</v>
      </c>
      <c r="R3325" s="5" t="str">
        <f>IF(Table1[[#This Row],[Profit]]&gt;0,"Profit","Loss")</f>
        <v>Loss</v>
      </c>
      <c r="S3325" s="6" t="str">
        <f>FLOOR(Table1[[#This Row],[year]]-1900,10)+1900 &amp; "-" &amp; FLOOR(Table1[[#This Row],[year]]-1890,10)+1900</f>
        <v>1990-2000</v>
      </c>
      <c r="T3325" s="14" t="s">
        <v>21835</v>
      </c>
      <c r="AB3325" s="14"/>
    </row>
    <row r="3326" spans="1:28" hidden="1" x14ac:dyDescent="0.3">
      <c r="A3326" t="s">
        <v>10350</v>
      </c>
      <c r="B3326" t="s">
        <v>16</v>
      </c>
      <c r="C3326" t="s">
        <v>41</v>
      </c>
      <c r="D3326">
        <v>1998</v>
      </c>
      <c r="E3326" t="s">
        <v>9824</v>
      </c>
      <c r="F3326">
        <v>6.1</v>
      </c>
      <c r="G3326">
        <v>14000</v>
      </c>
      <c r="H3326" t="s">
        <v>6776</v>
      </c>
      <c r="I3326" t="s">
        <v>10351</v>
      </c>
      <c r="J3326" t="s">
        <v>9914</v>
      </c>
      <c r="K3326" t="s">
        <v>30</v>
      </c>
      <c r="L3326">
        <v>15000000</v>
      </c>
      <c r="M3326">
        <v>12874899</v>
      </c>
      <c r="N3326" t="s">
        <v>8904</v>
      </c>
      <c r="O3326">
        <v>93</v>
      </c>
      <c r="P3326" t="str">
        <f>IF(Table1[[#This Row],[score]]&gt;=8.5,"High",IF(Table1[[#This Row],[score]]&gt;=7,"Medium","Low"))</f>
        <v>Low</v>
      </c>
      <c r="Q3326" s="5">
        <f>Table1[[#This Row],[gross]]-Table1[[#This Row],[budget]]</f>
        <v>-2125101</v>
      </c>
      <c r="R3326" s="5" t="str">
        <f>IF(Table1[[#This Row],[Profit]]&gt;0,"Profit","Loss")</f>
        <v>Loss</v>
      </c>
      <c r="S3326" s="6" t="str">
        <f>FLOOR(Table1[[#This Row],[year]]-1900,10)+1900 &amp; "-" &amp; FLOOR(Table1[[#This Row],[year]]-1890,10)+1900</f>
        <v>1990-2000</v>
      </c>
      <c r="T3326" s="14" t="s">
        <v>21835</v>
      </c>
      <c r="AB3326" s="14"/>
    </row>
    <row r="3327" spans="1:28" hidden="1" x14ac:dyDescent="0.3">
      <c r="A3327" t="s">
        <v>10203</v>
      </c>
      <c r="B3327" t="s">
        <v>16</v>
      </c>
      <c r="C3327" t="s">
        <v>63</v>
      </c>
      <c r="D3327">
        <v>1998</v>
      </c>
      <c r="E3327" t="s">
        <v>10130</v>
      </c>
      <c r="F3327">
        <v>6.4</v>
      </c>
      <c r="G3327">
        <v>3900</v>
      </c>
      <c r="H3327" t="s">
        <v>8758</v>
      </c>
      <c r="I3327" t="s">
        <v>10204</v>
      </c>
      <c r="J3327" t="s">
        <v>9677</v>
      </c>
      <c r="K3327" t="s">
        <v>30</v>
      </c>
      <c r="L3327">
        <f>20500000</f>
        <v>20500000</v>
      </c>
      <c r="M3327">
        <v>12461773</v>
      </c>
      <c r="N3327" t="s">
        <v>10205</v>
      </c>
      <c r="O3327">
        <v>116</v>
      </c>
      <c r="P3327" t="str">
        <f>IF(Table1[[#This Row],[score]]&gt;=8.5,"High",IF(Table1[[#This Row],[score]]&gt;=7,"Medium","Low"))</f>
        <v>Low</v>
      </c>
      <c r="Q3327" s="5">
        <f>Table1[[#This Row],[gross]]-Table1[[#This Row],[budget]]</f>
        <v>-8038227</v>
      </c>
      <c r="R3327" s="5" t="str">
        <f>IF(Table1[[#This Row],[Profit]]&gt;0,"Profit","Loss")</f>
        <v>Loss</v>
      </c>
      <c r="S3327" s="6" t="str">
        <f>FLOOR(Table1[[#This Row],[year]]-1900,10)+1900 &amp; "-" &amp; FLOOR(Table1[[#This Row],[year]]-1890,10)+1900</f>
        <v>1990-2000</v>
      </c>
      <c r="T3327" s="14" t="s">
        <v>21835</v>
      </c>
      <c r="AB3327" s="14"/>
    </row>
    <row r="3328" spans="1:28" hidden="1" x14ac:dyDescent="0.3">
      <c r="A3328" t="s">
        <v>10431</v>
      </c>
      <c r="B3328" t="s">
        <v>337</v>
      </c>
      <c r="C3328" t="s">
        <v>25</v>
      </c>
      <c r="D3328">
        <v>1998</v>
      </c>
      <c r="E3328" t="s">
        <v>10104</v>
      </c>
      <c r="F3328">
        <v>3.2</v>
      </c>
      <c r="G3328">
        <v>3200</v>
      </c>
      <c r="H3328" t="s">
        <v>10432</v>
      </c>
      <c r="I3328" t="s">
        <v>10433</v>
      </c>
      <c r="J3328" t="s">
        <v>10434</v>
      </c>
      <c r="K3328" t="s">
        <v>195</v>
      </c>
      <c r="L3328">
        <v>15000000</v>
      </c>
      <c r="M3328">
        <v>12218638</v>
      </c>
      <c r="N3328" t="s">
        <v>7492</v>
      </c>
      <c r="O3328">
        <v>76</v>
      </c>
      <c r="P3328" t="str">
        <f>IF(Table1[[#This Row],[score]]&gt;=8.5,"High",IF(Table1[[#This Row],[score]]&gt;=7,"Medium","Low"))</f>
        <v>Low</v>
      </c>
      <c r="Q3328" s="5">
        <f>Table1[[#This Row],[gross]]-Table1[[#This Row],[budget]]</f>
        <v>-2781362</v>
      </c>
      <c r="R3328" s="5" t="str">
        <f>IF(Table1[[#This Row],[Profit]]&gt;0,"Profit","Loss")</f>
        <v>Loss</v>
      </c>
      <c r="S3328" s="6" t="str">
        <f>FLOOR(Table1[[#This Row],[year]]-1900,10)+1900 &amp; "-" &amp; FLOOR(Table1[[#This Row],[year]]-1890,10)+1900</f>
        <v>1990-2000</v>
      </c>
      <c r="T3328" s="14" t="s">
        <v>21835</v>
      </c>
      <c r="AB3328" s="14"/>
    </row>
    <row r="3329" spans="1:28" hidden="1" x14ac:dyDescent="0.3">
      <c r="A3329" t="s">
        <v>10469</v>
      </c>
      <c r="B3329" t="s">
        <v>33</v>
      </c>
      <c r="C3329" t="s">
        <v>41</v>
      </c>
      <c r="D3329">
        <v>1998</v>
      </c>
      <c r="E3329" t="s">
        <v>10004</v>
      </c>
      <c r="F3329">
        <v>5.5</v>
      </c>
      <c r="G3329">
        <v>9600</v>
      </c>
      <c r="H3329" t="s">
        <v>9172</v>
      </c>
      <c r="I3329" t="s">
        <v>10470</v>
      </c>
      <c r="J3329" t="s">
        <v>8622</v>
      </c>
      <c r="K3329" t="s">
        <v>30</v>
      </c>
      <c r="L3329">
        <v>30000000</v>
      </c>
      <c r="M3329">
        <v>12214338</v>
      </c>
      <c r="N3329" t="s">
        <v>1708</v>
      </c>
      <c r="O3329">
        <v>86</v>
      </c>
      <c r="P3329" t="str">
        <f>IF(Table1[[#This Row],[score]]&gt;=8.5,"High",IF(Table1[[#This Row],[score]]&gt;=7,"Medium","Low"))</f>
        <v>Low</v>
      </c>
      <c r="Q3329" s="5">
        <f>Table1[[#This Row],[gross]]-Table1[[#This Row],[budget]]</f>
        <v>-17785662</v>
      </c>
      <c r="R3329" s="5" t="str">
        <f>IF(Table1[[#This Row],[Profit]]&gt;0,"Profit","Loss")</f>
        <v>Loss</v>
      </c>
      <c r="S3329" s="6" t="str">
        <f>FLOOR(Table1[[#This Row],[year]]-1900,10)+1900 &amp; "-" &amp; FLOOR(Table1[[#This Row],[year]]-1890,10)+1900</f>
        <v>1990-2000</v>
      </c>
      <c r="T3329" s="14" t="s">
        <v>21835</v>
      </c>
      <c r="AB3329" s="14"/>
    </row>
    <row r="3330" spans="1:28" hidden="1" x14ac:dyDescent="0.3">
      <c r="A3330" t="s">
        <v>10513</v>
      </c>
      <c r="B3330" t="s">
        <v>33</v>
      </c>
      <c r="C3330" t="s">
        <v>41</v>
      </c>
      <c r="D3330">
        <v>1998</v>
      </c>
      <c r="E3330" t="s">
        <v>10514</v>
      </c>
      <c r="F3330">
        <v>4.9000000000000004</v>
      </c>
      <c r="G3330">
        <v>19000</v>
      </c>
      <c r="H3330" t="s">
        <v>3315</v>
      </c>
      <c r="I3330" t="s">
        <v>5033</v>
      </c>
      <c r="J3330" t="s">
        <v>1469</v>
      </c>
      <c r="K3330" t="s">
        <v>30</v>
      </c>
      <c r="L3330">
        <v>60000000</v>
      </c>
      <c r="M3330">
        <v>12069719</v>
      </c>
      <c r="N3330" t="s">
        <v>7918</v>
      </c>
      <c r="O3330">
        <v>114</v>
      </c>
      <c r="P3330" t="str">
        <f>IF(Table1[[#This Row],[score]]&gt;=8.5,"High",IF(Table1[[#This Row],[score]]&gt;=7,"Medium","Low"))</f>
        <v>Low</v>
      </c>
      <c r="Q3330" s="5">
        <f>Table1[[#This Row],[gross]]-Table1[[#This Row],[budget]]</f>
        <v>-47930281</v>
      </c>
      <c r="R3330" s="5" t="str">
        <f>IF(Table1[[#This Row],[Profit]]&gt;0,"Profit","Loss")</f>
        <v>Loss</v>
      </c>
      <c r="S3330" s="6" t="str">
        <f>FLOOR(Table1[[#This Row],[year]]-1900,10)+1900 &amp; "-" &amp; FLOOR(Table1[[#This Row],[year]]-1890,10)+1900</f>
        <v>1990-2000</v>
      </c>
      <c r="T3330" s="14" t="s">
        <v>21835</v>
      </c>
      <c r="AB3330" s="14"/>
    </row>
    <row r="3331" spans="1:28" hidden="1" x14ac:dyDescent="0.3">
      <c r="A3331" t="s">
        <v>10136</v>
      </c>
      <c r="B3331" t="s">
        <v>1974</v>
      </c>
      <c r="C3331" t="s">
        <v>41</v>
      </c>
      <c r="D3331">
        <v>1998</v>
      </c>
      <c r="E3331" t="s">
        <v>9562</v>
      </c>
      <c r="F3331">
        <v>6.7</v>
      </c>
      <c r="G3331">
        <v>65000</v>
      </c>
      <c r="H3331" t="s">
        <v>10137</v>
      </c>
      <c r="I3331" t="s">
        <v>10137</v>
      </c>
      <c r="J3331" t="s">
        <v>9051</v>
      </c>
      <c r="K3331" t="s">
        <v>22</v>
      </c>
      <c r="L3331">
        <v>6000000</v>
      </c>
      <c r="M3331">
        <v>11841544</v>
      </c>
      <c r="N3331" t="s">
        <v>10138</v>
      </c>
      <c r="O3331">
        <v>99</v>
      </c>
      <c r="P3331" t="str">
        <f>IF(Table1[[#This Row],[score]]&gt;=8.5,"High",IF(Table1[[#This Row],[score]]&gt;=7,"Medium","Low"))</f>
        <v>Low</v>
      </c>
      <c r="Q3331" s="5">
        <f>Table1[[#This Row],[gross]]-Table1[[#This Row],[budget]]</f>
        <v>5841544</v>
      </c>
      <c r="R3331" s="5" t="str">
        <f>IF(Table1[[#This Row],[Profit]]&gt;0,"Profit","Loss")</f>
        <v>Profit</v>
      </c>
      <c r="S3331" s="6" t="str">
        <f>FLOOR(Table1[[#This Row],[year]]-1900,10)+1900 &amp; "-" &amp; FLOOR(Table1[[#This Row],[year]]-1890,10)+1900</f>
        <v>1990-2000</v>
      </c>
      <c r="T3331" s="14" t="s">
        <v>21835</v>
      </c>
      <c r="AB3331" s="14"/>
    </row>
    <row r="3332" spans="1:28" hidden="1" x14ac:dyDescent="0.3">
      <c r="A3332" t="s">
        <v>10121</v>
      </c>
      <c r="B3332" t="s">
        <v>16</v>
      </c>
      <c r="C3332" t="s">
        <v>34</v>
      </c>
      <c r="D3332">
        <v>1998</v>
      </c>
      <c r="E3332" t="s">
        <v>10122</v>
      </c>
      <c r="F3332">
        <v>6.1</v>
      </c>
      <c r="G3332">
        <v>35000</v>
      </c>
      <c r="H3332" t="s">
        <v>7604</v>
      </c>
      <c r="I3332" t="s">
        <v>7604</v>
      </c>
      <c r="J3332" t="s">
        <v>477</v>
      </c>
      <c r="K3332" t="s">
        <v>30</v>
      </c>
      <c r="L3332">
        <v>45000000</v>
      </c>
      <c r="M3332">
        <v>11203026</v>
      </c>
      <c r="N3332" t="s">
        <v>10123</v>
      </c>
      <c r="O3332">
        <v>106</v>
      </c>
      <c r="P3332" t="str">
        <f>IF(Table1[[#This Row],[score]]&gt;=8.5,"High",IF(Table1[[#This Row],[score]]&gt;=7,"Medium","Low"))</f>
        <v>Low</v>
      </c>
      <c r="Q3332" s="5">
        <f>Table1[[#This Row],[gross]]-Table1[[#This Row],[budget]]</f>
        <v>-33796974</v>
      </c>
      <c r="R3332" s="5" t="str">
        <f>IF(Table1[[#This Row],[Profit]]&gt;0,"Profit","Loss")</f>
        <v>Loss</v>
      </c>
      <c r="S3332" s="6" t="str">
        <f>FLOOR(Table1[[#This Row],[year]]-1900,10)+1900 &amp; "-" &amp; FLOOR(Table1[[#This Row],[year]]-1890,10)+1900</f>
        <v>1990-2000</v>
      </c>
      <c r="T3332" s="14" t="s">
        <v>21835</v>
      </c>
      <c r="AB3332" s="14"/>
    </row>
    <row r="3333" spans="1:28" hidden="1" x14ac:dyDescent="0.3">
      <c r="A3333" t="s">
        <v>10009</v>
      </c>
      <c r="B3333" t="s">
        <v>16</v>
      </c>
      <c r="C3333" t="s">
        <v>25</v>
      </c>
      <c r="D3333">
        <v>1998</v>
      </c>
      <c r="E3333" t="s">
        <v>9720</v>
      </c>
      <c r="F3333">
        <v>7.6</v>
      </c>
      <c r="G3333">
        <v>266000</v>
      </c>
      <c r="H3333" t="s">
        <v>555</v>
      </c>
      <c r="I3333" t="s">
        <v>259</v>
      </c>
      <c r="J3333" t="s">
        <v>5628</v>
      </c>
      <c r="K3333" t="s">
        <v>30</v>
      </c>
      <c r="L3333">
        <v>18500000</v>
      </c>
      <c r="M3333">
        <v>10680275</v>
      </c>
      <c r="N3333" t="s">
        <v>10010</v>
      </c>
      <c r="O3333">
        <v>118</v>
      </c>
      <c r="P3333" t="str">
        <f>IF(Table1[[#This Row],[score]]&gt;=8.5,"High",IF(Table1[[#This Row],[score]]&gt;=7,"Medium","Low"))</f>
        <v>Medium</v>
      </c>
      <c r="Q3333" s="5">
        <f>Table1[[#This Row],[gross]]-Table1[[#This Row],[budget]]</f>
        <v>-7819725</v>
      </c>
      <c r="R3333" s="5" t="str">
        <f>IF(Table1[[#This Row],[Profit]]&gt;0,"Profit","Loss")</f>
        <v>Loss</v>
      </c>
      <c r="S3333" s="6" t="str">
        <f>FLOOR(Table1[[#This Row],[year]]-1900,10)+1900 &amp; "-" &amp; FLOOR(Table1[[#This Row],[year]]-1890,10)+1900</f>
        <v>1990-2000</v>
      </c>
      <c r="T3333" s="14" t="s">
        <v>21835</v>
      </c>
      <c r="AB3333" s="14"/>
    </row>
    <row r="3334" spans="1:28" hidden="1" x14ac:dyDescent="0.3">
      <c r="A3334" t="s">
        <v>10532</v>
      </c>
      <c r="B3334" t="s">
        <v>1974</v>
      </c>
      <c r="C3334" t="s">
        <v>41</v>
      </c>
      <c r="D3334">
        <v>1998</v>
      </c>
      <c r="E3334" t="s">
        <v>10021</v>
      </c>
      <c r="F3334">
        <v>5.0999999999999996</v>
      </c>
      <c r="G3334">
        <v>8200</v>
      </c>
      <c r="H3334" t="s">
        <v>10533</v>
      </c>
      <c r="I3334" t="s">
        <v>10534</v>
      </c>
      <c r="J3334" t="s">
        <v>2103</v>
      </c>
      <c r="K3334" t="s">
        <v>30</v>
      </c>
      <c r="L3334">
        <v>35000000</v>
      </c>
      <c r="M3334">
        <v>10493366</v>
      </c>
      <c r="N3334" t="s">
        <v>6467</v>
      </c>
      <c r="O3334">
        <v>91</v>
      </c>
      <c r="P3334" t="str">
        <f>IF(Table1[[#This Row],[score]]&gt;=8.5,"High",IF(Table1[[#This Row],[score]]&gt;=7,"Medium","Low"))</f>
        <v>Low</v>
      </c>
      <c r="Q3334" s="5">
        <f>Table1[[#This Row],[gross]]-Table1[[#This Row],[budget]]</f>
        <v>-24506634</v>
      </c>
      <c r="R3334" s="5" t="str">
        <f>IF(Table1[[#This Row],[Profit]]&gt;0,"Profit","Loss")</f>
        <v>Loss</v>
      </c>
      <c r="S3334" s="6" t="str">
        <f>FLOOR(Table1[[#This Row],[year]]-1900,10)+1900 &amp; "-" &amp; FLOOR(Table1[[#This Row],[year]]-1890,10)+1900</f>
        <v>1990-2000</v>
      </c>
      <c r="T3334" s="14" t="s">
        <v>21835</v>
      </c>
      <c r="AB3334" s="14"/>
    </row>
    <row r="3335" spans="1:28" hidden="1" x14ac:dyDescent="0.3">
      <c r="A3335" t="s">
        <v>10357</v>
      </c>
      <c r="B3335" t="s">
        <v>1974</v>
      </c>
      <c r="C3335" t="s">
        <v>34</v>
      </c>
      <c r="D3335">
        <v>1998</v>
      </c>
      <c r="E3335" t="s">
        <v>10358</v>
      </c>
      <c r="F3335">
        <v>6.1</v>
      </c>
      <c r="G3335">
        <v>11000</v>
      </c>
      <c r="H3335" t="s">
        <v>5696</v>
      </c>
      <c r="I3335" t="s">
        <v>10359</v>
      </c>
      <c r="J3335" t="s">
        <v>8938</v>
      </c>
      <c r="K3335" t="s">
        <v>30</v>
      </c>
      <c r="L3335">
        <v>27000000</v>
      </c>
      <c r="M3335">
        <v>10452012</v>
      </c>
      <c r="N3335" t="s">
        <v>180</v>
      </c>
      <c r="O3335">
        <v>122</v>
      </c>
      <c r="P3335" t="str">
        <f>IF(Table1[[#This Row],[score]]&gt;=8.5,"High",IF(Table1[[#This Row],[score]]&gt;=7,"Medium","Low"))</f>
        <v>Low</v>
      </c>
      <c r="Q3335" s="5">
        <f>Table1[[#This Row],[gross]]-Table1[[#This Row],[budget]]</f>
        <v>-16547988</v>
      </c>
      <c r="R3335" s="5" t="str">
        <f>IF(Table1[[#This Row],[Profit]]&gt;0,"Profit","Loss")</f>
        <v>Loss</v>
      </c>
      <c r="S3335" s="6" t="str">
        <f>FLOOR(Table1[[#This Row],[year]]-1900,10)+1900 &amp; "-" &amp; FLOOR(Table1[[#This Row],[year]]-1890,10)+1900</f>
        <v>1990-2000</v>
      </c>
      <c r="T3335" s="14" t="s">
        <v>21835</v>
      </c>
      <c r="AB3335" s="14"/>
    </row>
    <row r="3336" spans="1:28" hidden="1" x14ac:dyDescent="0.3">
      <c r="A3336" t="s">
        <v>10466</v>
      </c>
      <c r="B3336" t="s">
        <v>16</v>
      </c>
      <c r="C3336" t="s">
        <v>34</v>
      </c>
      <c r="D3336">
        <v>1998</v>
      </c>
      <c r="E3336" t="s">
        <v>9917</v>
      </c>
      <c r="F3336">
        <v>4.9000000000000004</v>
      </c>
      <c r="G3336">
        <v>14000</v>
      </c>
      <c r="H3336" t="s">
        <v>7270</v>
      </c>
      <c r="I3336" t="s">
        <v>5615</v>
      </c>
      <c r="J3336" t="s">
        <v>4492</v>
      </c>
      <c r="K3336" t="s">
        <v>10467</v>
      </c>
      <c r="L3336">
        <v>30000000</v>
      </c>
      <c r="M3336">
        <v>10319915</v>
      </c>
      <c r="N3336" t="s">
        <v>10468</v>
      </c>
      <c r="O3336">
        <v>91</v>
      </c>
      <c r="P3336" t="str">
        <f>IF(Table1[[#This Row],[score]]&gt;=8.5,"High",IF(Table1[[#This Row],[score]]&gt;=7,"Medium","Low"))</f>
        <v>Low</v>
      </c>
      <c r="Q3336" s="5">
        <f>Table1[[#This Row],[gross]]-Table1[[#This Row],[budget]]</f>
        <v>-19680085</v>
      </c>
      <c r="R3336" s="5" t="str">
        <f>IF(Table1[[#This Row],[Profit]]&gt;0,"Profit","Loss")</f>
        <v>Loss</v>
      </c>
      <c r="S3336" s="6" t="str">
        <f>FLOOR(Table1[[#This Row],[year]]-1900,10)+1900 &amp; "-" &amp; FLOOR(Table1[[#This Row],[year]]-1890,10)+1900</f>
        <v>1990-2000</v>
      </c>
      <c r="T3336" s="14" t="s">
        <v>21835</v>
      </c>
      <c r="AB3336" s="14"/>
    </row>
    <row r="3337" spans="1:28" hidden="1" x14ac:dyDescent="0.3">
      <c r="A3337" t="s">
        <v>10232</v>
      </c>
      <c r="B3337" t="s">
        <v>1974</v>
      </c>
      <c r="C3337" t="s">
        <v>41</v>
      </c>
      <c r="D3337">
        <v>1998</v>
      </c>
      <c r="E3337" t="s">
        <v>10065</v>
      </c>
      <c r="F3337">
        <v>6.4</v>
      </c>
      <c r="G3337">
        <v>24000</v>
      </c>
      <c r="H3337" t="s">
        <v>10233</v>
      </c>
      <c r="I3337" t="s">
        <v>10234</v>
      </c>
      <c r="J3337" t="s">
        <v>10235</v>
      </c>
      <c r="K3337" t="s">
        <v>195</v>
      </c>
      <c r="L3337">
        <v>13000000</v>
      </c>
      <c r="M3337">
        <v>10023282</v>
      </c>
      <c r="N3337" t="s">
        <v>118</v>
      </c>
      <c r="O3337">
        <v>82</v>
      </c>
      <c r="P3337" t="str">
        <f>IF(Table1[[#This Row],[score]]&gt;=8.5,"High",IF(Table1[[#This Row],[score]]&gt;=7,"Medium","Low"))</f>
        <v>Low</v>
      </c>
      <c r="Q3337" s="5">
        <f>Table1[[#This Row],[gross]]-Table1[[#This Row],[budget]]</f>
        <v>-2976718</v>
      </c>
      <c r="R3337" s="5" t="str">
        <f>IF(Table1[[#This Row],[Profit]]&gt;0,"Profit","Loss")</f>
        <v>Loss</v>
      </c>
      <c r="S3337" s="6" t="str">
        <f>FLOOR(Table1[[#This Row],[year]]-1900,10)+1900 &amp; "-" &amp; FLOOR(Table1[[#This Row],[year]]-1890,10)+1900</f>
        <v>1990-2000</v>
      </c>
      <c r="T3337" s="14" t="s">
        <v>21835</v>
      </c>
      <c r="AB3337" s="14"/>
    </row>
    <row r="3338" spans="1:28" hidden="1" x14ac:dyDescent="0.3">
      <c r="A3338" t="s">
        <v>10255</v>
      </c>
      <c r="B3338" t="s">
        <v>16</v>
      </c>
      <c r="C3338" t="s">
        <v>17</v>
      </c>
      <c r="D3338">
        <v>1998</v>
      </c>
      <c r="E3338" t="s">
        <v>10256</v>
      </c>
      <c r="F3338">
        <v>7.6</v>
      </c>
      <c r="G3338">
        <v>32000</v>
      </c>
      <c r="H3338" t="s">
        <v>10257</v>
      </c>
      <c r="I3338" t="s">
        <v>10258</v>
      </c>
      <c r="J3338" t="s">
        <v>10259</v>
      </c>
      <c r="K3338" t="s">
        <v>195</v>
      </c>
      <c r="L3338">
        <v>18000000</v>
      </c>
      <c r="M3338">
        <v>10019109</v>
      </c>
      <c r="N3338" t="s">
        <v>10260</v>
      </c>
      <c r="O3338">
        <v>130</v>
      </c>
      <c r="P3338" t="str">
        <f>IF(Table1[[#This Row],[score]]&gt;=8.5,"High",IF(Table1[[#This Row],[score]]&gt;=7,"Medium","Low"))</f>
        <v>Medium</v>
      </c>
      <c r="Q3338" s="5">
        <f>Table1[[#This Row],[gross]]-Table1[[#This Row],[budget]]</f>
        <v>-7980891</v>
      </c>
      <c r="R3338" s="5" t="str">
        <f>IF(Table1[[#This Row],[Profit]]&gt;0,"Profit","Loss")</f>
        <v>Loss</v>
      </c>
      <c r="S3338" s="6" t="str">
        <f>FLOOR(Table1[[#This Row],[year]]-1900,10)+1900 &amp; "-" &amp; FLOOR(Table1[[#This Row],[year]]-1890,10)+1900</f>
        <v>1990-2000</v>
      </c>
      <c r="T3338" s="14" t="s">
        <v>21835</v>
      </c>
      <c r="AB3338" s="14"/>
    </row>
    <row r="3339" spans="1:28" hidden="1" x14ac:dyDescent="0.3">
      <c r="A3339" t="s">
        <v>10241</v>
      </c>
      <c r="B3339" t="s">
        <v>16</v>
      </c>
      <c r="C3339" t="s">
        <v>41</v>
      </c>
      <c r="D3339">
        <v>1998</v>
      </c>
      <c r="E3339" t="s">
        <v>10021</v>
      </c>
      <c r="F3339">
        <v>6.3</v>
      </c>
      <c r="G3339">
        <v>46000</v>
      </c>
      <c r="H3339" t="s">
        <v>6682</v>
      </c>
      <c r="I3339" t="s">
        <v>6682</v>
      </c>
      <c r="J3339" t="s">
        <v>5241</v>
      </c>
      <c r="K3339" t="s">
        <v>30</v>
      </c>
      <c r="L3339">
        <v>30000000</v>
      </c>
      <c r="M3339">
        <v>9898412</v>
      </c>
      <c r="N3339" t="s">
        <v>6668</v>
      </c>
      <c r="O3339">
        <v>100</v>
      </c>
      <c r="P3339" t="str">
        <f>IF(Table1[[#This Row],[score]]&gt;=8.5,"High",IF(Table1[[#This Row],[score]]&gt;=7,"Medium","Low"))</f>
        <v>Low</v>
      </c>
      <c r="Q3339" s="5">
        <f>Table1[[#This Row],[gross]]-Table1[[#This Row],[budget]]</f>
        <v>-20101588</v>
      </c>
      <c r="R3339" s="5" t="str">
        <f>IF(Table1[[#This Row],[Profit]]&gt;0,"Profit","Loss")</f>
        <v>Loss</v>
      </c>
      <c r="S3339" s="6" t="str">
        <f>FLOOR(Table1[[#This Row],[year]]-1900,10)+1900 &amp; "-" &amp; FLOOR(Table1[[#This Row],[year]]-1890,10)+1900</f>
        <v>1990-2000</v>
      </c>
      <c r="T3339" s="14" t="s">
        <v>21835</v>
      </c>
      <c r="AB3339" s="14"/>
    </row>
    <row r="3340" spans="1:28" hidden="1" x14ac:dyDescent="0.3">
      <c r="A3340" t="s">
        <v>10272</v>
      </c>
      <c r="B3340" t="s">
        <v>16</v>
      </c>
      <c r="C3340" t="s">
        <v>104</v>
      </c>
      <c r="D3340">
        <v>1998</v>
      </c>
      <c r="E3340" t="s">
        <v>10252</v>
      </c>
      <c r="F3340">
        <v>6.2</v>
      </c>
      <c r="G3340">
        <v>10000</v>
      </c>
      <c r="H3340" t="s">
        <v>10273</v>
      </c>
      <c r="I3340" t="s">
        <v>10274</v>
      </c>
      <c r="J3340" t="s">
        <v>10275</v>
      </c>
      <c r="K3340" t="s">
        <v>10276</v>
      </c>
      <c r="L3340">
        <v>3000000</v>
      </c>
      <c r="M3340">
        <v>9639390</v>
      </c>
      <c r="N3340" t="s">
        <v>10277</v>
      </c>
      <c r="O3340">
        <v>96</v>
      </c>
      <c r="P3340" t="str">
        <f>IF(Table1[[#This Row],[score]]&gt;=8.5,"High",IF(Table1[[#This Row],[score]]&gt;=7,"Medium","Low"))</f>
        <v>Low</v>
      </c>
      <c r="Q3340" s="5">
        <f>Table1[[#This Row],[gross]]-Table1[[#This Row],[budget]]</f>
        <v>6639390</v>
      </c>
      <c r="R3340" s="5" t="str">
        <f>IF(Table1[[#This Row],[Profit]]&gt;0,"Profit","Loss")</f>
        <v>Profit</v>
      </c>
      <c r="S3340" s="6" t="str">
        <f>FLOOR(Table1[[#This Row],[year]]-1900,10)+1900 &amp; "-" &amp; FLOOR(Table1[[#This Row],[year]]-1890,10)+1900</f>
        <v>1990-2000</v>
      </c>
      <c r="T3340" s="14" t="s">
        <v>21835</v>
      </c>
      <c r="AB3340" s="14"/>
    </row>
    <row r="3341" spans="1:28" hidden="1" x14ac:dyDescent="0.3">
      <c r="A3341" t="s">
        <v>10306</v>
      </c>
      <c r="B3341" t="s">
        <v>1974</v>
      </c>
      <c r="C3341" t="s">
        <v>34</v>
      </c>
      <c r="D3341">
        <v>1998</v>
      </c>
      <c r="E3341" t="s">
        <v>9999</v>
      </c>
      <c r="F3341">
        <v>6.1</v>
      </c>
      <c r="G3341">
        <v>24000</v>
      </c>
      <c r="H3341" t="s">
        <v>7213</v>
      </c>
      <c r="I3341" t="s">
        <v>7213</v>
      </c>
      <c r="J3341" t="s">
        <v>194</v>
      </c>
      <c r="K3341" t="s">
        <v>5762</v>
      </c>
      <c r="L3341">
        <f>20500000</f>
        <v>20500000</v>
      </c>
      <c r="M3341">
        <v>9623329</v>
      </c>
      <c r="N3341" t="s">
        <v>4484</v>
      </c>
      <c r="O3341">
        <v>87</v>
      </c>
      <c r="P3341" t="str">
        <f>IF(Table1[[#This Row],[score]]&gt;=8.5,"High",IF(Table1[[#This Row],[score]]&gt;=7,"Medium","Low"))</f>
        <v>Low</v>
      </c>
      <c r="Q3341" s="5">
        <f>Table1[[#This Row],[gross]]-Table1[[#This Row],[budget]]</f>
        <v>-10876671</v>
      </c>
      <c r="R3341" s="5" t="str">
        <f>IF(Table1[[#This Row],[Profit]]&gt;0,"Profit","Loss")</f>
        <v>Loss</v>
      </c>
      <c r="S3341" s="6" t="str">
        <f>FLOOR(Table1[[#This Row],[year]]-1900,10)+1900 &amp; "-" &amp; FLOOR(Table1[[#This Row],[year]]-1890,10)+1900</f>
        <v>1990-2000</v>
      </c>
      <c r="T3341" s="14" t="s">
        <v>21835</v>
      </c>
      <c r="AB3341" s="14"/>
    </row>
    <row r="3342" spans="1:28" hidden="1" x14ac:dyDescent="0.3">
      <c r="A3342" t="s">
        <v>10478</v>
      </c>
      <c r="B3342" t="s">
        <v>16</v>
      </c>
      <c r="C3342" t="s">
        <v>41</v>
      </c>
      <c r="D3342">
        <v>1998</v>
      </c>
      <c r="E3342" t="s">
        <v>10021</v>
      </c>
      <c r="F3342">
        <v>3.2</v>
      </c>
      <c r="G3342">
        <v>4900</v>
      </c>
      <c r="H3342" t="s">
        <v>10479</v>
      </c>
      <c r="I3342" t="s">
        <v>10480</v>
      </c>
      <c r="J3342" t="s">
        <v>10481</v>
      </c>
      <c r="K3342" t="s">
        <v>30</v>
      </c>
      <c r="L3342">
        <v>20000000</v>
      </c>
      <c r="M3342">
        <v>9257103</v>
      </c>
      <c r="N3342" t="s">
        <v>10482</v>
      </c>
      <c r="O3342">
        <v>90</v>
      </c>
      <c r="P3342" t="str">
        <f>IF(Table1[[#This Row],[score]]&gt;=8.5,"High",IF(Table1[[#This Row],[score]]&gt;=7,"Medium","Low"))</f>
        <v>Low</v>
      </c>
      <c r="Q3342" s="5">
        <f>Table1[[#This Row],[gross]]-Table1[[#This Row],[budget]]</f>
        <v>-10742897</v>
      </c>
      <c r="R3342" s="5" t="str">
        <f>IF(Table1[[#This Row],[Profit]]&gt;0,"Profit","Loss")</f>
        <v>Loss</v>
      </c>
      <c r="S3342" s="6" t="str">
        <f>FLOOR(Table1[[#This Row],[year]]-1900,10)+1900 &amp; "-" &amp; FLOOR(Table1[[#This Row],[year]]-1890,10)+1900</f>
        <v>1990-2000</v>
      </c>
      <c r="T3342" s="14" t="s">
        <v>21835</v>
      </c>
      <c r="AB3342" s="14"/>
    </row>
    <row r="3343" spans="1:28" hidden="1" x14ac:dyDescent="0.3">
      <c r="A3343" t="s">
        <v>10236</v>
      </c>
      <c r="B3343" t="s">
        <v>16</v>
      </c>
      <c r="C3343" t="s">
        <v>104</v>
      </c>
      <c r="D3343">
        <v>1998</v>
      </c>
      <c r="E3343" t="s">
        <v>9642</v>
      </c>
      <c r="F3343">
        <v>6.7</v>
      </c>
      <c r="G3343">
        <v>37000</v>
      </c>
      <c r="H3343" t="s">
        <v>8377</v>
      </c>
      <c r="I3343" t="s">
        <v>20</v>
      </c>
      <c r="J3343" t="s">
        <v>8700</v>
      </c>
      <c r="K3343" t="s">
        <v>30</v>
      </c>
      <c r="L3343">
        <v>14000000</v>
      </c>
      <c r="M3343">
        <v>8863193</v>
      </c>
      <c r="N3343" t="s">
        <v>9572</v>
      </c>
      <c r="O3343">
        <v>111</v>
      </c>
      <c r="P3343" t="str">
        <f>IF(Table1[[#This Row],[score]]&gt;=8.5,"High",IF(Table1[[#This Row],[score]]&gt;=7,"Medium","Low"))</f>
        <v>Low</v>
      </c>
      <c r="Q3343" s="5">
        <f>Table1[[#This Row],[gross]]-Table1[[#This Row],[budget]]</f>
        <v>-5136807</v>
      </c>
      <c r="R3343" s="5" t="str">
        <f>IF(Table1[[#This Row],[Profit]]&gt;0,"Profit","Loss")</f>
        <v>Loss</v>
      </c>
      <c r="S3343" s="6" t="str">
        <f>FLOOR(Table1[[#This Row],[year]]-1900,10)+1900 &amp; "-" &amp; FLOOR(Table1[[#This Row],[year]]-1890,10)+1900</f>
        <v>1990-2000</v>
      </c>
      <c r="T3343" s="14" t="s">
        <v>21835</v>
      </c>
      <c r="AB3343" s="14"/>
    </row>
    <row r="3344" spans="1:28" hidden="1" x14ac:dyDescent="0.3">
      <c r="A3344" t="s">
        <v>10374</v>
      </c>
      <c r="B3344" t="s">
        <v>16</v>
      </c>
      <c r="C3344" t="s">
        <v>17</v>
      </c>
      <c r="D3344">
        <v>1998</v>
      </c>
      <c r="E3344" t="s">
        <v>10184</v>
      </c>
      <c r="F3344">
        <v>6.9</v>
      </c>
      <c r="G3344">
        <v>14000</v>
      </c>
      <c r="H3344" t="s">
        <v>2141</v>
      </c>
      <c r="I3344" t="s">
        <v>10375</v>
      </c>
      <c r="J3344" t="s">
        <v>8999</v>
      </c>
      <c r="K3344" t="s">
        <v>30</v>
      </c>
      <c r="L3344">
        <f>20500000</f>
        <v>20500000</v>
      </c>
      <c r="M3344">
        <v>8341087</v>
      </c>
      <c r="N3344" t="s">
        <v>7492</v>
      </c>
      <c r="O3344">
        <v>111</v>
      </c>
      <c r="P3344" t="str">
        <f>IF(Table1[[#This Row],[score]]&gt;=8.5,"High",IF(Table1[[#This Row],[score]]&gt;=7,"Medium","Low"))</f>
        <v>Low</v>
      </c>
      <c r="Q3344" s="5">
        <f>Table1[[#This Row],[gross]]-Table1[[#This Row],[budget]]</f>
        <v>-12158913</v>
      </c>
      <c r="R3344" s="5" t="str">
        <f>IF(Table1[[#This Row],[Profit]]&gt;0,"Profit","Loss")</f>
        <v>Loss</v>
      </c>
      <c r="S3344" s="6" t="str">
        <f>FLOOR(Table1[[#This Row],[year]]-1900,10)+1900 &amp; "-" &amp; FLOOR(Table1[[#This Row],[year]]-1890,10)+1900</f>
        <v>1990-2000</v>
      </c>
      <c r="T3344" s="14" t="s">
        <v>21835</v>
      </c>
      <c r="AB3344" s="14"/>
    </row>
    <row r="3345" spans="1:28" hidden="1" x14ac:dyDescent="0.3">
      <c r="A3345" t="s">
        <v>10409</v>
      </c>
      <c r="B3345" t="s">
        <v>16</v>
      </c>
      <c r="C3345" t="s">
        <v>34</v>
      </c>
      <c r="D3345">
        <v>1998</v>
      </c>
      <c r="E3345" t="s">
        <v>9440</v>
      </c>
      <c r="F3345">
        <v>4.8</v>
      </c>
      <c r="G3345">
        <v>3800</v>
      </c>
      <c r="H3345" t="s">
        <v>10410</v>
      </c>
      <c r="I3345" t="s">
        <v>10411</v>
      </c>
      <c r="J3345" t="s">
        <v>10412</v>
      </c>
      <c r="K3345" t="s">
        <v>30</v>
      </c>
      <c r="L3345">
        <v>19000000</v>
      </c>
      <c r="M3345">
        <v>8165212</v>
      </c>
      <c r="N3345" t="s">
        <v>180</v>
      </c>
      <c r="O3345">
        <v>89</v>
      </c>
      <c r="P3345" t="str">
        <f>IF(Table1[[#This Row],[score]]&gt;=8.5,"High",IF(Table1[[#This Row],[score]]&gt;=7,"Medium","Low"))</f>
        <v>Low</v>
      </c>
      <c r="Q3345" s="5">
        <f>Table1[[#This Row],[gross]]-Table1[[#This Row],[budget]]</f>
        <v>-10834788</v>
      </c>
      <c r="R3345" s="5" t="str">
        <f>IF(Table1[[#This Row],[Profit]]&gt;0,"Profit","Loss")</f>
        <v>Loss</v>
      </c>
      <c r="S3345" s="6" t="str">
        <f>FLOOR(Table1[[#This Row],[year]]-1900,10)+1900 &amp; "-" &amp; FLOOR(Table1[[#This Row],[year]]-1890,10)+1900</f>
        <v>1990-2000</v>
      </c>
      <c r="T3345" s="14" t="s">
        <v>21835</v>
      </c>
      <c r="AB3345" s="14"/>
    </row>
    <row r="3346" spans="1:28" hidden="1" x14ac:dyDescent="0.3">
      <c r="A3346" t="s">
        <v>10477</v>
      </c>
      <c r="B3346" t="s">
        <v>33</v>
      </c>
      <c r="C3346" t="s">
        <v>41</v>
      </c>
      <c r="D3346">
        <v>1998</v>
      </c>
      <c r="E3346" t="s">
        <v>10158</v>
      </c>
      <c r="F3346">
        <v>5</v>
      </c>
      <c r="G3346">
        <v>6600</v>
      </c>
      <c r="H3346" t="s">
        <v>4440</v>
      </c>
      <c r="I3346" t="s">
        <v>4868</v>
      </c>
      <c r="J3346" t="s">
        <v>4868</v>
      </c>
      <c r="K3346" t="s">
        <v>30</v>
      </c>
      <c r="L3346">
        <f>20500000</f>
        <v>20500000</v>
      </c>
      <c r="M3346">
        <v>8072007</v>
      </c>
      <c r="N3346" t="s">
        <v>5059</v>
      </c>
      <c r="O3346">
        <v>103</v>
      </c>
      <c r="P3346" t="str">
        <f>IF(Table1[[#This Row],[score]]&gt;=8.5,"High",IF(Table1[[#This Row],[score]]&gt;=7,"Medium","Low"))</f>
        <v>Low</v>
      </c>
      <c r="Q3346" s="5">
        <f>Table1[[#This Row],[gross]]-Table1[[#This Row],[budget]]</f>
        <v>-12427993</v>
      </c>
      <c r="R3346" s="5" t="str">
        <f>IF(Table1[[#This Row],[Profit]]&gt;0,"Profit","Loss")</f>
        <v>Loss</v>
      </c>
      <c r="S3346" s="6" t="str">
        <f>FLOOR(Table1[[#This Row],[year]]-1900,10)+1900 &amp; "-" &amp; FLOOR(Table1[[#This Row],[year]]-1890,10)+1900</f>
        <v>1990-2000</v>
      </c>
      <c r="T3346" s="14" t="s">
        <v>21835</v>
      </c>
      <c r="AB3346" s="14"/>
    </row>
    <row r="3347" spans="1:28" hidden="1" x14ac:dyDescent="0.3">
      <c r="A3347" t="s">
        <v>10519</v>
      </c>
      <c r="B3347" t="s">
        <v>1974</v>
      </c>
      <c r="C3347" t="s">
        <v>41</v>
      </c>
      <c r="D3347">
        <v>1998</v>
      </c>
      <c r="E3347" t="s">
        <v>9920</v>
      </c>
      <c r="F3347">
        <v>5</v>
      </c>
      <c r="G3347">
        <v>5300</v>
      </c>
      <c r="H3347" t="s">
        <v>5136</v>
      </c>
      <c r="I3347" t="s">
        <v>10520</v>
      </c>
      <c r="J3347" t="s">
        <v>345</v>
      </c>
      <c r="K3347" t="s">
        <v>30</v>
      </c>
      <c r="L3347">
        <f>20500000</f>
        <v>20500000</v>
      </c>
      <c r="M3347">
        <v>7571115</v>
      </c>
      <c r="N3347" t="s">
        <v>10521</v>
      </c>
      <c r="O3347">
        <v>94</v>
      </c>
      <c r="P3347" t="str">
        <f>IF(Table1[[#This Row],[score]]&gt;=8.5,"High",IF(Table1[[#This Row],[score]]&gt;=7,"Medium","Low"))</f>
        <v>Low</v>
      </c>
      <c r="Q3347" s="5">
        <f>Table1[[#This Row],[gross]]-Table1[[#This Row],[budget]]</f>
        <v>-12928885</v>
      </c>
      <c r="R3347" s="5" t="str">
        <f>IF(Table1[[#This Row],[Profit]]&gt;0,"Profit","Loss")</f>
        <v>Loss</v>
      </c>
      <c r="S3347" s="6" t="str">
        <f>FLOOR(Table1[[#This Row],[year]]-1900,10)+1900 &amp; "-" &amp; FLOOR(Table1[[#This Row],[year]]-1890,10)+1900</f>
        <v>1990-2000</v>
      </c>
      <c r="T3347" s="14" t="s">
        <v>21835</v>
      </c>
      <c r="AB3347" s="14"/>
    </row>
    <row r="3348" spans="1:28" hidden="1" x14ac:dyDescent="0.3">
      <c r="A3348" t="s">
        <v>10152</v>
      </c>
      <c r="B3348" t="s">
        <v>16</v>
      </c>
      <c r="C3348" t="s">
        <v>104</v>
      </c>
      <c r="D3348">
        <v>1998</v>
      </c>
      <c r="E3348" t="s">
        <v>10153</v>
      </c>
      <c r="F3348">
        <v>7.7</v>
      </c>
      <c r="G3348">
        <v>191000</v>
      </c>
      <c r="H3348" t="s">
        <v>10154</v>
      </c>
      <c r="I3348" t="s">
        <v>10154</v>
      </c>
      <c r="J3348" t="s">
        <v>10155</v>
      </c>
      <c r="K3348" t="s">
        <v>5762</v>
      </c>
      <c r="L3348">
        <f>20500000</f>
        <v>20500000</v>
      </c>
      <c r="M3348">
        <v>7267585</v>
      </c>
      <c r="N3348" t="s">
        <v>10156</v>
      </c>
      <c r="O3348">
        <v>80</v>
      </c>
      <c r="P3348" t="str">
        <f>IF(Table1[[#This Row],[score]]&gt;=8.5,"High",IF(Table1[[#This Row],[score]]&gt;=7,"Medium","Low"))</f>
        <v>Medium</v>
      </c>
      <c r="Q3348" s="5">
        <f>Table1[[#This Row],[gross]]-Table1[[#This Row],[budget]]</f>
        <v>-13232415</v>
      </c>
      <c r="R3348" s="5" t="str">
        <f>IF(Table1[[#This Row],[Profit]]&gt;0,"Profit","Loss")</f>
        <v>Loss</v>
      </c>
      <c r="S3348" s="6" t="str">
        <f>FLOOR(Table1[[#This Row],[year]]-1900,10)+1900 &amp; "-" &amp; FLOOR(Table1[[#This Row],[year]]-1890,10)+1900</f>
        <v>1990-2000</v>
      </c>
      <c r="T3348" s="14" t="s">
        <v>21835</v>
      </c>
      <c r="AB3348" s="14"/>
    </row>
    <row r="3349" spans="1:28" hidden="1" x14ac:dyDescent="0.3">
      <c r="A3349" t="s">
        <v>10227</v>
      </c>
      <c r="B3349" t="s">
        <v>443</v>
      </c>
      <c r="C3349" t="s">
        <v>104</v>
      </c>
      <c r="D3349">
        <v>1998</v>
      </c>
      <c r="E3349" t="s">
        <v>10228</v>
      </c>
      <c r="F3349">
        <v>7.1</v>
      </c>
      <c r="G3349">
        <v>20000</v>
      </c>
      <c r="H3349" t="s">
        <v>2923</v>
      </c>
      <c r="I3349" t="s">
        <v>10229</v>
      </c>
      <c r="J3349" t="s">
        <v>10230</v>
      </c>
      <c r="K3349" t="s">
        <v>3125</v>
      </c>
      <c r="L3349">
        <f>20500000</f>
        <v>20500000</v>
      </c>
      <c r="M3349">
        <v>7120568</v>
      </c>
      <c r="N3349" t="s">
        <v>9093</v>
      </c>
      <c r="O3349">
        <v>94</v>
      </c>
      <c r="P3349" t="str">
        <f>IF(Table1[[#This Row],[score]]&gt;=8.5,"High",IF(Table1[[#This Row],[score]]&gt;=7,"Medium","Low"))</f>
        <v>Medium</v>
      </c>
      <c r="Q3349" s="5">
        <f>Table1[[#This Row],[gross]]-Table1[[#This Row],[budget]]</f>
        <v>-13379432</v>
      </c>
      <c r="R3349" s="5" t="str">
        <f>IF(Table1[[#This Row],[Profit]]&gt;0,"Profit","Loss")</f>
        <v>Loss</v>
      </c>
      <c r="S3349" s="6" t="str">
        <f>FLOOR(Table1[[#This Row],[year]]-1900,10)+1900 &amp; "-" &amp; FLOOR(Table1[[#This Row],[year]]-1890,10)+1900</f>
        <v>1990-2000</v>
      </c>
      <c r="T3349" s="14" t="s">
        <v>21835</v>
      </c>
      <c r="AB3349" s="14"/>
    </row>
    <row r="3350" spans="1:28" hidden="1" x14ac:dyDescent="0.3">
      <c r="A3350" t="s">
        <v>10208</v>
      </c>
      <c r="B3350" t="s">
        <v>16</v>
      </c>
      <c r="C3350" t="s">
        <v>41</v>
      </c>
      <c r="D3350">
        <v>1998</v>
      </c>
      <c r="E3350" t="s">
        <v>10056</v>
      </c>
      <c r="F3350">
        <v>6.5</v>
      </c>
      <c r="G3350">
        <v>58000</v>
      </c>
      <c r="H3350" t="s">
        <v>4472</v>
      </c>
      <c r="I3350" t="s">
        <v>4472</v>
      </c>
      <c r="J3350" t="s">
        <v>9643</v>
      </c>
      <c r="K3350" t="s">
        <v>30</v>
      </c>
      <c r="L3350">
        <v>25000000</v>
      </c>
      <c r="M3350">
        <v>7027290</v>
      </c>
      <c r="N3350" t="s">
        <v>10209</v>
      </c>
      <c r="O3350">
        <v>103</v>
      </c>
      <c r="P3350" t="str">
        <f>IF(Table1[[#This Row],[score]]&gt;=8.5,"High",IF(Table1[[#This Row],[score]]&gt;=7,"Medium","Low"))</f>
        <v>Low</v>
      </c>
      <c r="Q3350" s="5">
        <f>Table1[[#This Row],[gross]]-Table1[[#This Row],[budget]]</f>
        <v>-17972710</v>
      </c>
      <c r="R3350" s="5" t="str">
        <f>IF(Table1[[#This Row],[Profit]]&gt;0,"Profit","Loss")</f>
        <v>Loss</v>
      </c>
      <c r="S3350" s="6" t="str">
        <f>FLOOR(Table1[[#This Row],[year]]-1900,10)+1900 &amp; "-" &amp; FLOOR(Table1[[#This Row],[year]]-1890,10)+1900</f>
        <v>1990-2000</v>
      </c>
      <c r="T3350" s="14" t="s">
        <v>21835</v>
      </c>
      <c r="AB3350" s="14"/>
    </row>
    <row r="3351" spans="1:28" hidden="1" x14ac:dyDescent="0.3">
      <c r="A3351" t="s">
        <v>10388</v>
      </c>
      <c r="B3351" t="s">
        <v>1974</v>
      </c>
      <c r="C3351" t="s">
        <v>41</v>
      </c>
      <c r="D3351">
        <v>1998</v>
      </c>
      <c r="E3351" t="s">
        <v>10389</v>
      </c>
      <c r="F3351">
        <v>7.2</v>
      </c>
      <c r="G3351">
        <v>9900</v>
      </c>
      <c r="H3351" t="s">
        <v>10390</v>
      </c>
      <c r="I3351" t="s">
        <v>10391</v>
      </c>
      <c r="J3351" t="s">
        <v>8345</v>
      </c>
      <c r="K3351" t="s">
        <v>30</v>
      </c>
      <c r="L3351">
        <v>2000000</v>
      </c>
      <c r="M3351">
        <v>6745362</v>
      </c>
      <c r="N3351" t="s">
        <v>10392</v>
      </c>
      <c r="O3351">
        <v>89</v>
      </c>
      <c r="P3351" t="str">
        <f>IF(Table1[[#This Row],[score]]&gt;=8.5,"High",IF(Table1[[#This Row],[score]]&gt;=7,"Medium","Low"))</f>
        <v>Medium</v>
      </c>
      <c r="Q3351" s="5">
        <f>Table1[[#This Row],[gross]]-Table1[[#This Row],[budget]]</f>
        <v>4745362</v>
      </c>
      <c r="R3351" s="5" t="str">
        <f>IF(Table1[[#This Row],[Profit]]&gt;0,"Profit","Loss")</f>
        <v>Profit</v>
      </c>
      <c r="S3351" s="6" t="str">
        <f>FLOOR(Table1[[#This Row],[year]]-1900,10)+1900 &amp; "-" &amp; FLOOR(Table1[[#This Row],[year]]-1890,10)+1900</f>
        <v>1990-2000</v>
      </c>
      <c r="T3351" s="14" t="s">
        <v>21868</v>
      </c>
      <c r="AB3351" s="14"/>
    </row>
    <row r="3352" spans="1:28" hidden="1" x14ac:dyDescent="0.3">
      <c r="A3352" t="s">
        <v>10251</v>
      </c>
      <c r="B3352" t="s">
        <v>16</v>
      </c>
      <c r="C3352" t="s">
        <v>63</v>
      </c>
      <c r="D3352">
        <v>1998</v>
      </c>
      <c r="E3352" t="s">
        <v>10252</v>
      </c>
      <c r="F3352">
        <v>7.4</v>
      </c>
      <c r="G3352">
        <v>30000</v>
      </c>
      <c r="H3352" t="s">
        <v>1865</v>
      </c>
      <c r="I3352" t="s">
        <v>10253</v>
      </c>
      <c r="J3352" t="s">
        <v>8700</v>
      </c>
      <c r="K3352" t="s">
        <v>30</v>
      </c>
      <c r="L3352">
        <v>10000000</v>
      </c>
      <c r="M3352">
        <v>6451628</v>
      </c>
      <c r="N3352" t="s">
        <v>10254</v>
      </c>
      <c r="O3352">
        <v>105</v>
      </c>
      <c r="P3352" t="str">
        <f>IF(Table1[[#This Row],[score]]&gt;=8.5,"High",IF(Table1[[#This Row],[score]]&gt;=7,"Medium","Low"))</f>
        <v>Medium</v>
      </c>
      <c r="Q3352" s="5">
        <f>Table1[[#This Row],[gross]]-Table1[[#This Row],[budget]]</f>
        <v>-3548372</v>
      </c>
      <c r="R3352" s="5" t="str">
        <f>IF(Table1[[#This Row],[Profit]]&gt;0,"Profit","Loss")</f>
        <v>Loss</v>
      </c>
      <c r="S3352" s="6" t="str">
        <f>FLOOR(Table1[[#This Row],[year]]-1900,10)+1900 &amp; "-" &amp; FLOOR(Table1[[#This Row],[year]]-1890,10)+1900</f>
        <v>1990-2000</v>
      </c>
      <c r="T3352" s="14" t="s">
        <v>21835</v>
      </c>
      <c r="AB3352" s="14"/>
    </row>
    <row r="3353" spans="1:28" hidden="1" x14ac:dyDescent="0.3">
      <c r="A3353" t="s">
        <v>10327</v>
      </c>
      <c r="B3353" t="s">
        <v>1974</v>
      </c>
      <c r="C3353" t="s">
        <v>25</v>
      </c>
      <c r="D3353">
        <v>1998</v>
      </c>
      <c r="E3353" t="s">
        <v>9782</v>
      </c>
      <c r="F3353">
        <v>5.8</v>
      </c>
      <c r="G3353">
        <v>16000</v>
      </c>
      <c r="H3353" t="s">
        <v>2044</v>
      </c>
      <c r="I3353" t="s">
        <v>10328</v>
      </c>
      <c r="J3353" t="s">
        <v>8512</v>
      </c>
      <c r="K3353" t="s">
        <v>30</v>
      </c>
      <c r="L3353">
        <v>30000000</v>
      </c>
      <c r="M3353">
        <v>6136856</v>
      </c>
      <c r="N3353" t="s">
        <v>6930</v>
      </c>
      <c r="O3353">
        <v>90</v>
      </c>
      <c r="P3353" t="str">
        <f>IF(Table1[[#This Row],[score]]&gt;=8.5,"High",IF(Table1[[#This Row],[score]]&gt;=7,"Medium","Low"))</f>
        <v>Low</v>
      </c>
      <c r="Q3353" s="5">
        <f>Table1[[#This Row],[gross]]-Table1[[#This Row],[budget]]</f>
        <v>-23863144</v>
      </c>
      <c r="R3353" s="5" t="str">
        <f>IF(Table1[[#This Row],[Profit]]&gt;0,"Profit","Loss")</f>
        <v>Loss</v>
      </c>
      <c r="S3353" s="6" t="str">
        <f>FLOOR(Table1[[#This Row],[year]]-1900,10)+1900 &amp; "-" &amp; FLOOR(Table1[[#This Row],[year]]-1890,10)+1900</f>
        <v>1990-2000</v>
      </c>
      <c r="T3353" s="14" t="s">
        <v>21835</v>
      </c>
      <c r="AB3353" s="14"/>
    </row>
    <row r="3354" spans="1:28" hidden="1" x14ac:dyDescent="0.3">
      <c r="A3354" t="s">
        <v>10360</v>
      </c>
      <c r="B3354" t="s">
        <v>16</v>
      </c>
      <c r="C3354" t="s">
        <v>17</v>
      </c>
      <c r="D3354">
        <v>1998</v>
      </c>
      <c r="E3354" t="s">
        <v>9978</v>
      </c>
      <c r="F3354">
        <v>8</v>
      </c>
      <c r="G3354">
        <v>37000</v>
      </c>
      <c r="H3354" t="s">
        <v>10361</v>
      </c>
      <c r="I3354" t="s">
        <v>10362</v>
      </c>
      <c r="J3354" t="s">
        <v>10363</v>
      </c>
      <c r="K3354" t="s">
        <v>2567</v>
      </c>
      <c r="L3354">
        <v>2900000</v>
      </c>
      <c r="M3354">
        <v>5971073</v>
      </c>
      <c r="N3354" t="s">
        <v>10364</v>
      </c>
      <c r="O3354">
        <v>110</v>
      </c>
      <c r="P3354" t="str">
        <f>IF(Table1[[#This Row],[score]]&gt;=8.5,"High",IF(Table1[[#This Row],[score]]&gt;=7,"Medium","Low"))</f>
        <v>Medium</v>
      </c>
      <c r="Q3354" s="5">
        <f>Table1[[#This Row],[gross]]-Table1[[#This Row],[budget]]</f>
        <v>3071073</v>
      </c>
      <c r="R3354" s="5" t="str">
        <f>IF(Table1[[#This Row],[Profit]]&gt;0,"Profit","Loss")</f>
        <v>Profit</v>
      </c>
      <c r="S3354" s="6" t="str">
        <f>FLOOR(Table1[[#This Row],[year]]-1900,10)+1900 &amp; "-" &amp; FLOOR(Table1[[#This Row],[year]]-1890,10)+1900</f>
        <v>1990-2000</v>
      </c>
      <c r="T3354" s="14" t="s">
        <v>21835</v>
      </c>
      <c r="AB3354" s="14"/>
    </row>
    <row r="3355" spans="1:28" hidden="1" x14ac:dyDescent="0.3">
      <c r="A3355" t="s">
        <v>10416</v>
      </c>
      <c r="B3355" t="s">
        <v>16</v>
      </c>
      <c r="C3355" t="s">
        <v>104</v>
      </c>
      <c r="D3355">
        <v>1998</v>
      </c>
      <c r="E3355" t="s">
        <v>9824</v>
      </c>
      <c r="F3355">
        <v>6.1</v>
      </c>
      <c r="G3355">
        <v>7600</v>
      </c>
      <c r="H3355" t="s">
        <v>5639</v>
      </c>
      <c r="I3355" t="s">
        <v>8883</v>
      </c>
      <c r="J3355" t="s">
        <v>7851</v>
      </c>
      <c r="K3355" t="s">
        <v>5762</v>
      </c>
      <c r="L3355">
        <f>20500000</f>
        <v>20500000</v>
      </c>
      <c r="M3355">
        <v>5878911</v>
      </c>
      <c r="N3355" t="s">
        <v>5059</v>
      </c>
      <c r="O3355">
        <v>114</v>
      </c>
      <c r="P3355" t="str">
        <f>IF(Table1[[#This Row],[score]]&gt;=8.5,"High",IF(Table1[[#This Row],[score]]&gt;=7,"Medium","Low"))</f>
        <v>Low</v>
      </c>
      <c r="Q3355" s="5">
        <f>Table1[[#This Row],[gross]]-Table1[[#This Row],[budget]]</f>
        <v>-14621089</v>
      </c>
      <c r="R3355" s="5" t="str">
        <f>IF(Table1[[#This Row],[Profit]]&gt;0,"Profit","Loss")</f>
        <v>Loss</v>
      </c>
      <c r="S3355" s="6" t="str">
        <f>FLOOR(Table1[[#This Row],[year]]-1900,10)+1900 &amp; "-" &amp; FLOOR(Table1[[#This Row],[year]]-1890,10)+1900</f>
        <v>1990-2000</v>
      </c>
      <c r="T3355" s="14" t="s">
        <v>21835</v>
      </c>
      <c r="AB3355" s="14"/>
    </row>
    <row r="3356" spans="1:28" hidden="1" x14ac:dyDescent="0.3">
      <c r="A3356" t="s">
        <v>10387</v>
      </c>
      <c r="B3356" t="s">
        <v>16</v>
      </c>
      <c r="C3356" t="s">
        <v>52</v>
      </c>
      <c r="D3356">
        <v>1998</v>
      </c>
      <c r="E3356" t="s">
        <v>9604</v>
      </c>
      <c r="F3356">
        <v>5.4</v>
      </c>
      <c r="G3356">
        <v>20000</v>
      </c>
      <c r="H3356" t="s">
        <v>8571</v>
      </c>
      <c r="I3356" t="s">
        <v>4848</v>
      </c>
      <c r="J3356" t="s">
        <v>254</v>
      </c>
      <c r="K3356" t="s">
        <v>30</v>
      </c>
      <c r="L3356">
        <f>20500000</f>
        <v>20500000</v>
      </c>
      <c r="M3356">
        <v>5624282</v>
      </c>
      <c r="N3356" t="s">
        <v>3705</v>
      </c>
      <c r="O3356">
        <v>96</v>
      </c>
      <c r="P3356" t="str">
        <f>IF(Table1[[#This Row],[score]]&gt;=8.5,"High",IF(Table1[[#This Row],[score]]&gt;=7,"Medium","Low"))</f>
        <v>Low</v>
      </c>
      <c r="Q3356" s="5">
        <f>Table1[[#This Row],[gross]]-Table1[[#This Row],[budget]]</f>
        <v>-14875718</v>
      </c>
      <c r="R3356" s="5" t="str">
        <f>IF(Table1[[#This Row],[Profit]]&gt;0,"Profit","Loss")</f>
        <v>Loss</v>
      </c>
      <c r="S3356" s="6" t="str">
        <f>FLOOR(Table1[[#This Row],[year]]-1900,10)+1900 &amp; "-" &amp; FLOOR(Table1[[#This Row],[year]]-1890,10)+1900</f>
        <v>1990-2000</v>
      </c>
      <c r="T3356" s="14" t="s">
        <v>21835</v>
      </c>
      <c r="AB3356" s="14"/>
    </row>
    <row r="3357" spans="1:28" hidden="1" x14ac:dyDescent="0.3">
      <c r="A3357" t="s">
        <v>10413</v>
      </c>
      <c r="B3357" t="s">
        <v>16</v>
      </c>
      <c r="C3357" t="s">
        <v>41</v>
      </c>
      <c r="D3357">
        <v>1998</v>
      </c>
      <c r="E3357" t="s">
        <v>9991</v>
      </c>
      <c r="F3357">
        <v>6.6</v>
      </c>
      <c r="G3357">
        <v>12000</v>
      </c>
      <c r="H3357" t="s">
        <v>10414</v>
      </c>
      <c r="I3357" t="s">
        <v>10414</v>
      </c>
      <c r="J3357" t="s">
        <v>10415</v>
      </c>
      <c r="K3357" t="s">
        <v>30</v>
      </c>
      <c r="L3357">
        <v>5000000</v>
      </c>
      <c r="M3357">
        <v>5502773</v>
      </c>
      <c r="N3357" t="s">
        <v>9351</v>
      </c>
      <c r="O3357">
        <v>91</v>
      </c>
      <c r="P3357" t="str">
        <f>IF(Table1[[#This Row],[score]]&gt;=8.5,"High",IF(Table1[[#This Row],[score]]&gt;=7,"Medium","Low"))</f>
        <v>Low</v>
      </c>
      <c r="Q3357" s="5">
        <f>Table1[[#This Row],[gross]]-Table1[[#This Row],[budget]]</f>
        <v>502773</v>
      </c>
      <c r="R3357" s="5" t="str">
        <f>IF(Table1[[#This Row],[Profit]]&gt;0,"Profit","Loss")</f>
        <v>Profit</v>
      </c>
      <c r="S3357" s="6" t="str">
        <f>FLOOR(Table1[[#This Row],[year]]-1900,10)+1900 &amp; "-" &amp; FLOOR(Table1[[#This Row],[year]]-1890,10)+1900</f>
        <v>1990-2000</v>
      </c>
      <c r="T3357" s="14" t="s">
        <v>21835</v>
      </c>
      <c r="AB3357" s="14"/>
    </row>
    <row r="3358" spans="1:28" hidden="1" x14ac:dyDescent="0.3">
      <c r="A3358" t="s">
        <v>10240</v>
      </c>
      <c r="B3358" t="s">
        <v>16</v>
      </c>
      <c r="C3358" t="s">
        <v>41</v>
      </c>
      <c r="D3358">
        <v>1998</v>
      </c>
      <c r="E3358" t="s">
        <v>9978</v>
      </c>
      <c r="F3358">
        <v>6.3</v>
      </c>
      <c r="G3358">
        <v>25000</v>
      </c>
      <c r="H3358" t="s">
        <v>289</v>
      </c>
      <c r="I3358" t="s">
        <v>289</v>
      </c>
      <c r="J3358" t="s">
        <v>5203</v>
      </c>
      <c r="K3358" t="s">
        <v>30</v>
      </c>
      <c r="L3358">
        <v>12000000</v>
      </c>
      <c r="M3358">
        <v>5078660</v>
      </c>
      <c r="N3358" t="s">
        <v>8653</v>
      </c>
      <c r="O3358">
        <v>113</v>
      </c>
      <c r="P3358" t="str">
        <f>IF(Table1[[#This Row],[score]]&gt;=8.5,"High",IF(Table1[[#This Row],[score]]&gt;=7,"Medium","Low"))</f>
        <v>Low</v>
      </c>
      <c r="Q3358" s="5">
        <f>Table1[[#This Row],[gross]]-Table1[[#This Row],[budget]]</f>
        <v>-6921340</v>
      </c>
      <c r="R3358" s="5" t="str">
        <f>IF(Table1[[#This Row],[Profit]]&gt;0,"Profit","Loss")</f>
        <v>Loss</v>
      </c>
      <c r="S3358" s="6" t="str">
        <f>FLOOR(Table1[[#This Row],[year]]-1900,10)+1900 &amp; "-" &amp; FLOOR(Table1[[#This Row],[year]]-1890,10)+1900</f>
        <v>1990-2000</v>
      </c>
      <c r="T3358" s="14" t="s">
        <v>21835</v>
      </c>
      <c r="AB3358" s="14"/>
    </row>
    <row r="3359" spans="1:28" hidden="1" x14ac:dyDescent="0.3">
      <c r="A3359" t="s">
        <v>10515</v>
      </c>
      <c r="B3359" t="s">
        <v>16</v>
      </c>
      <c r="C3359" t="s">
        <v>41</v>
      </c>
      <c r="D3359">
        <v>1998</v>
      </c>
      <c r="E3359" t="s">
        <v>9999</v>
      </c>
      <c r="F3359">
        <v>6.3</v>
      </c>
      <c r="G3359">
        <v>7800</v>
      </c>
      <c r="H3359" t="s">
        <v>9938</v>
      </c>
      <c r="I3359" t="s">
        <v>9938</v>
      </c>
      <c r="J3359" t="s">
        <v>10516</v>
      </c>
      <c r="K3359" t="s">
        <v>30</v>
      </c>
      <c r="L3359">
        <v>5000000</v>
      </c>
      <c r="M3359">
        <v>4714658</v>
      </c>
      <c r="N3359" t="s">
        <v>7492</v>
      </c>
      <c r="O3359">
        <v>100</v>
      </c>
      <c r="P3359" t="str">
        <f>IF(Table1[[#This Row],[score]]&gt;=8.5,"High",IF(Table1[[#This Row],[score]]&gt;=7,"Medium","Low"))</f>
        <v>Low</v>
      </c>
      <c r="Q3359" s="5">
        <f>Table1[[#This Row],[gross]]-Table1[[#This Row],[budget]]</f>
        <v>-285342</v>
      </c>
      <c r="R3359" s="5" t="str">
        <f>IF(Table1[[#This Row],[Profit]]&gt;0,"Profit","Loss")</f>
        <v>Loss</v>
      </c>
      <c r="S3359" s="6" t="str">
        <f>FLOOR(Table1[[#This Row],[year]]-1900,10)+1900 &amp; "-" &amp; FLOOR(Table1[[#This Row],[year]]-1890,10)+1900</f>
        <v>1990-2000</v>
      </c>
      <c r="T3359" s="14" t="s">
        <v>21835</v>
      </c>
      <c r="AB3359" s="14"/>
    </row>
    <row r="3360" spans="1:28" hidden="1" x14ac:dyDescent="0.3">
      <c r="A3360" t="s">
        <v>10449</v>
      </c>
      <c r="B3360" t="s">
        <v>16</v>
      </c>
      <c r="C3360" t="s">
        <v>41</v>
      </c>
      <c r="D3360">
        <v>1998</v>
      </c>
      <c r="E3360" t="s">
        <v>10143</v>
      </c>
      <c r="F3360">
        <v>7</v>
      </c>
      <c r="G3360">
        <v>16000</v>
      </c>
      <c r="H3360" t="s">
        <v>7255</v>
      </c>
      <c r="I3360" t="s">
        <v>10450</v>
      </c>
      <c r="J3360" t="s">
        <v>10451</v>
      </c>
      <c r="K3360" t="s">
        <v>22</v>
      </c>
      <c r="L3360">
        <f>20500000</f>
        <v>20500000</v>
      </c>
      <c r="M3360">
        <v>4611784</v>
      </c>
      <c r="N3360" t="s">
        <v>3705</v>
      </c>
      <c r="O3360">
        <v>97</v>
      </c>
      <c r="P3360" t="str">
        <f>IF(Table1[[#This Row],[score]]&gt;=8.5,"High",IF(Table1[[#This Row],[score]]&gt;=7,"Medium","Low"))</f>
        <v>Medium</v>
      </c>
      <c r="Q3360" s="5">
        <f>Table1[[#This Row],[gross]]-Table1[[#This Row],[budget]]</f>
        <v>-15888216</v>
      </c>
      <c r="R3360" s="5" t="str">
        <f>IF(Table1[[#This Row],[Profit]]&gt;0,"Profit","Loss")</f>
        <v>Loss</v>
      </c>
      <c r="S3360" s="6" t="str">
        <f>FLOOR(Table1[[#This Row],[year]]-1900,10)+1900 &amp; "-" &amp; FLOOR(Table1[[#This Row],[year]]-1890,10)+1900</f>
        <v>1990-2000</v>
      </c>
      <c r="T3360" s="14" t="s">
        <v>21835</v>
      </c>
      <c r="AB3360" s="14"/>
    </row>
    <row r="3361" spans="1:28" hidden="1" x14ac:dyDescent="0.3">
      <c r="A3361" t="s">
        <v>10354</v>
      </c>
      <c r="B3361" t="s">
        <v>16</v>
      </c>
      <c r="C3361" t="s">
        <v>63</v>
      </c>
      <c r="D3361">
        <v>1998</v>
      </c>
      <c r="E3361" t="s">
        <v>9824</v>
      </c>
      <c r="F3361">
        <v>7.2</v>
      </c>
      <c r="G3361">
        <v>16000</v>
      </c>
      <c r="H3361" t="s">
        <v>7745</v>
      </c>
      <c r="I3361" t="s">
        <v>10355</v>
      </c>
      <c r="J3361" t="s">
        <v>10356</v>
      </c>
      <c r="K3361" t="s">
        <v>30</v>
      </c>
      <c r="L3361">
        <v>8000000</v>
      </c>
      <c r="M3361">
        <v>4553271</v>
      </c>
      <c r="N3361" t="s">
        <v>8543</v>
      </c>
      <c r="O3361">
        <v>111</v>
      </c>
      <c r="P3361" t="str">
        <f>IF(Table1[[#This Row],[score]]&gt;=8.5,"High",IF(Table1[[#This Row],[score]]&gt;=7,"Medium","Low"))</f>
        <v>Medium</v>
      </c>
      <c r="Q3361" s="5">
        <f>Table1[[#This Row],[gross]]-Table1[[#This Row],[budget]]</f>
        <v>-3446729</v>
      </c>
      <c r="R3361" s="5" t="str">
        <f>IF(Table1[[#This Row],[Profit]]&gt;0,"Profit","Loss")</f>
        <v>Loss</v>
      </c>
      <c r="S3361" s="6" t="str">
        <f>FLOOR(Table1[[#This Row],[year]]-1900,10)+1900 &amp; "-" &amp; FLOOR(Table1[[#This Row],[year]]-1890,10)+1900</f>
        <v>1990-2000</v>
      </c>
      <c r="T3361" s="14" t="s">
        <v>21835</v>
      </c>
      <c r="AB3361" s="14"/>
    </row>
    <row r="3362" spans="1:28" hidden="1" x14ac:dyDescent="0.3">
      <c r="A3362" t="s">
        <v>10440</v>
      </c>
      <c r="B3362" t="s">
        <v>33</v>
      </c>
      <c r="C3362" t="s">
        <v>41</v>
      </c>
      <c r="D3362">
        <v>1998</v>
      </c>
      <c r="E3362" t="s">
        <v>10358</v>
      </c>
      <c r="F3362">
        <v>4.0999999999999996</v>
      </c>
      <c r="G3362">
        <v>2700</v>
      </c>
      <c r="H3362" t="s">
        <v>10441</v>
      </c>
      <c r="I3362" t="s">
        <v>10442</v>
      </c>
      <c r="J3362" t="s">
        <v>10443</v>
      </c>
      <c r="K3362" t="s">
        <v>30</v>
      </c>
      <c r="L3362">
        <v>24000000</v>
      </c>
      <c r="M3362">
        <v>4356216</v>
      </c>
      <c r="N3362" t="s">
        <v>3064</v>
      </c>
      <c r="O3362">
        <v>93</v>
      </c>
      <c r="P3362" t="str">
        <f>IF(Table1[[#This Row],[score]]&gt;=8.5,"High",IF(Table1[[#This Row],[score]]&gt;=7,"Medium","Low"))</f>
        <v>Low</v>
      </c>
      <c r="Q3362" s="5">
        <f>Table1[[#This Row],[gross]]-Table1[[#This Row],[budget]]</f>
        <v>-19643784</v>
      </c>
      <c r="R3362" s="5" t="str">
        <f>IF(Table1[[#This Row],[Profit]]&gt;0,"Profit","Loss")</f>
        <v>Loss</v>
      </c>
      <c r="S3362" s="6" t="str">
        <f>FLOOR(Table1[[#This Row],[year]]-1900,10)+1900 &amp; "-" &amp; FLOOR(Table1[[#This Row],[year]]-1890,10)+1900</f>
        <v>1990-2000</v>
      </c>
      <c r="T3362" s="14" t="s">
        <v>21835</v>
      </c>
      <c r="AB3362" s="14"/>
    </row>
    <row r="3363" spans="1:28" hidden="1" x14ac:dyDescent="0.3">
      <c r="A3363" t="s">
        <v>10494</v>
      </c>
      <c r="B3363" t="s">
        <v>16</v>
      </c>
      <c r="C3363" t="s">
        <v>41</v>
      </c>
      <c r="D3363">
        <v>1998</v>
      </c>
      <c r="E3363" t="s">
        <v>9920</v>
      </c>
      <c r="F3363">
        <v>5.6</v>
      </c>
      <c r="G3363">
        <v>4800</v>
      </c>
      <c r="H3363" t="s">
        <v>9408</v>
      </c>
      <c r="I3363" t="s">
        <v>10495</v>
      </c>
      <c r="J3363" t="s">
        <v>9298</v>
      </c>
      <c r="K3363" t="s">
        <v>30</v>
      </c>
      <c r="L3363">
        <f>20500000</f>
        <v>20500000</v>
      </c>
      <c r="M3363">
        <v>4106588</v>
      </c>
      <c r="N3363" t="s">
        <v>6151</v>
      </c>
      <c r="O3363">
        <v>93</v>
      </c>
      <c r="P3363" t="str">
        <f>IF(Table1[[#This Row],[score]]&gt;=8.5,"High",IF(Table1[[#This Row],[score]]&gt;=7,"Medium","Low"))</f>
        <v>Low</v>
      </c>
      <c r="Q3363" s="5">
        <f>Table1[[#This Row],[gross]]-Table1[[#This Row],[budget]]</f>
        <v>-16393412</v>
      </c>
      <c r="R3363" s="5" t="str">
        <f>IF(Table1[[#This Row],[Profit]]&gt;0,"Profit","Loss")</f>
        <v>Loss</v>
      </c>
      <c r="S3363" s="6" t="str">
        <f>FLOOR(Table1[[#This Row],[year]]-1900,10)+1900 &amp; "-" &amp; FLOOR(Table1[[#This Row],[year]]-1890,10)+1900</f>
        <v>1990-2000</v>
      </c>
      <c r="T3363" s="14" t="s">
        <v>21835</v>
      </c>
      <c r="AB3363" s="14"/>
    </row>
    <row r="3364" spans="1:28" hidden="1" x14ac:dyDescent="0.3">
      <c r="A3364" t="s">
        <v>10422</v>
      </c>
      <c r="B3364" t="s">
        <v>1974</v>
      </c>
      <c r="C3364" t="s">
        <v>41</v>
      </c>
      <c r="D3364">
        <v>1998</v>
      </c>
      <c r="E3364" t="s">
        <v>10423</v>
      </c>
      <c r="F3364">
        <v>7.7</v>
      </c>
      <c r="G3364">
        <v>38000</v>
      </c>
      <c r="H3364" t="s">
        <v>875</v>
      </c>
      <c r="I3364" t="s">
        <v>875</v>
      </c>
      <c r="J3364" t="s">
        <v>10424</v>
      </c>
      <c r="K3364" t="s">
        <v>448</v>
      </c>
      <c r="L3364">
        <f>20500000</f>
        <v>20500000</v>
      </c>
      <c r="M3364">
        <v>4071548</v>
      </c>
      <c r="N3364" t="s">
        <v>539</v>
      </c>
      <c r="O3364">
        <v>80</v>
      </c>
      <c r="P3364" t="str">
        <f>IF(Table1[[#This Row],[score]]&gt;=8.5,"High",IF(Table1[[#This Row],[score]]&gt;=7,"Medium","Low"))</f>
        <v>Medium</v>
      </c>
      <c r="Q3364" s="5">
        <f>Table1[[#This Row],[gross]]-Table1[[#This Row],[budget]]</f>
        <v>-16428452</v>
      </c>
      <c r="R3364" s="5" t="str">
        <f>IF(Table1[[#This Row],[Profit]]&gt;0,"Profit","Loss")</f>
        <v>Loss</v>
      </c>
      <c r="S3364" s="6" t="str">
        <f>FLOOR(Table1[[#This Row],[year]]-1900,10)+1900 &amp; "-" &amp; FLOOR(Table1[[#This Row],[year]]-1890,10)+1900</f>
        <v>1990-2000</v>
      </c>
      <c r="T3364" s="14" t="s">
        <v>21842</v>
      </c>
      <c r="AB3364" s="14"/>
    </row>
    <row r="3365" spans="1:28" hidden="1" x14ac:dyDescent="0.3">
      <c r="A3365" t="s">
        <v>10337</v>
      </c>
      <c r="B3365" t="s">
        <v>16</v>
      </c>
      <c r="C3365" t="s">
        <v>41</v>
      </c>
      <c r="D3365">
        <v>1998</v>
      </c>
      <c r="E3365" t="s">
        <v>9651</v>
      </c>
      <c r="F3365">
        <v>7</v>
      </c>
      <c r="G3365">
        <v>19000</v>
      </c>
      <c r="H3365" t="s">
        <v>10338</v>
      </c>
      <c r="I3365" t="s">
        <v>10338</v>
      </c>
      <c r="J3365" t="s">
        <v>10339</v>
      </c>
      <c r="K3365" t="s">
        <v>30</v>
      </c>
      <c r="L3365">
        <v>20000000</v>
      </c>
      <c r="M3365">
        <v>3970078</v>
      </c>
      <c r="N3365" t="s">
        <v>3759</v>
      </c>
      <c r="O3365">
        <v>121</v>
      </c>
      <c r="P3365" t="str">
        <f>IF(Table1[[#This Row],[score]]&gt;=8.5,"High",IF(Table1[[#This Row],[score]]&gt;=7,"Medium","Low"))</f>
        <v>Medium</v>
      </c>
      <c r="Q3365" s="5">
        <f>Table1[[#This Row],[gross]]-Table1[[#This Row],[budget]]</f>
        <v>-16029922</v>
      </c>
      <c r="R3365" s="5" t="str">
        <f>IF(Table1[[#This Row],[Profit]]&gt;0,"Profit","Loss")</f>
        <v>Loss</v>
      </c>
      <c r="S3365" s="6" t="str">
        <f>FLOOR(Table1[[#This Row],[year]]-1900,10)+1900 &amp; "-" &amp; FLOOR(Table1[[#This Row],[year]]-1890,10)+1900</f>
        <v>1990-2000</v>
      </c>
      <c r="T3365" s="14" t="s">
        <v>21835</v>
      </c>
      <c r="AB3365" s="14"/>
    </row>
    <row r="3366" spans="1:28" hidden="1" x14ac:dyDescent="0.3">
      <c r="A3366" t="s">
        <v>9982</v>
      </c>
      <c r="B3366" t="s">
        <v>16</v>
      </c>
      <c r="C3366" t="s">
        <v>34</v>
      </c>
      <c r="D3366">
        <v>1998</v>
      </c>
      <c r="E3366" t="s">
        <v>9983</v>
      </c>
      <c r="F3366">
        <v>8.1999999999999993</v>
      </c>
      <c r="G3366">
        <v>547000</v>
      </c>
      <c r="H3366" t="s">
        <v>9984</v>
      </c>
      <c r="I3366" t="s">
        <v>9984</v>
      </c>
      <c r="J3366" t="s">
        <v>9985</v>
      </c>
      <c r="K3366" t="s">
        <v>22</v>
      </c>
      <c r="L3366" s="5">
        <f>20500000</f>
        <v>20500000</v>
      </c>
      <c r="M3366" s="5">
        <v>3753929</v>
      </c>
      <c r="N3366" t="s">
        <v>9986</v>
      </c>
      <c r="O3366">
        <v>107</v>
      </c>
      <c r="P3366" t="str">
        <f>IF(Table1[[#This Row],[score]]&gt;=8.5,"High",IF(Table1[[#This Row],[score]]&gt;=7,"Medium","Low"))</f>
        <v>Medium</v>
      </c>
      <c r="Q3366" s="5">
        <f>Table1[[#This Row],[gross]]-Table1[[#This Row],[budget]]</f>
        <v>-16746071</v>
      </c>
      <c r="R3366" s="5" t="str">
        <f>IF(Table1[[#This Row],[Profit]]&gt;0,"Profit","Loss")</f>
        <v>Loss</v>
      </c>
      <c r="S3366" s="6" t="str">
        <f>FLOOR(Table1[[#This Row],[year]]-1900,10)+1900 &amp; "-" &amp; FLOOR(Table1[[#This Row],[year]]-1890,10)+1900</f>
        <v>1990-2000</v>
      </c>
      <c r="T3366" s="14" t="s">
        <v>21844</v>
      </c>
      <c r="AB3366" s="14"/>
    </row>
    <row r="3367" spans="1:28" hidden="1" x14ac:dyDescent="0.3">
      <c r="A3367" t="s">
        <v>10329</v>
      </c>
      <c r="B3367" t="s">
        <v>1974</v>
      </c>
      <c r="C3367" t="s">
        <v>41</v>
      </c>
      <c r="D3367">
        <v>1998</v>
      </c>
      <c r="E3367" t="s">
        <v>9792</v>
      </c>
      <c r="F3367">
        <v>4.7</v>
      </c>
      <c r="G3367">
        <v>7200</v>
      </c>
      <c r="H3367" t="s">
        <v>10330</v>
      </c>
      <c r="I3367" t="s">
        <v>1197</v>
      </c>
      <c r="J3367" t="s">
        <v>6383</v>
      </c>
      <c r="K3367" t="s">
        <v>30</v>
      </c>
      <c r="L3367">
        <v>18000000</v>
      </c>
      <c r="M3367">
        <v>3572443</v>
      </c>
      <c r="N3367" t="s">
        <v>4484</v>
      </c>
      <c r="O3367">
        <v>100</v>
      </c>
      <c r="P3367" t="str">
        <f>IF(Table1[[#This Row],[score]]&gt;=8.5,"High",IF(Table1[[#This Row],[score]]&gt;=7,"Medium","Low"))</f>
        <v>Low</v>
      </c>
      <c r="Q3367" s="5">
        <f>Table1[[#This Row],[gross]]-Table1[[#This Row],[budget]]</f>
        <v>-14427557</v>
      </c>
      <c r="R3367" s="5" t="str">
        <f>IF(Table1[[#This Row],[Profit]]&gt;0,"Profit","Loss")</f>
        <v>Loss</v>
      </c>
      <c r="S3367" s="6" t="str">
        <f>FLOOR(Table1[[#This Row],[year]]-1900,10)+1900 &amp; "-" &amp; FLOOR(Table1[[#This Row],[year]]-1890,10)+1900</f>
        <v>1990-2000</v>
      </c>
      <c r="T3367" s="14" t="s">
        <v>21835</v>
      </c>
      <c r="AB3367" s="14"/>
    </row>
    <row r="3368" spans="1:28" hidden="1" x14ac:dyDescent="0.3">
      <c r="A3368" t="s">
        <v>10108</v>
      </c>
      <c r="B3368" t="s">
        <v>16</v>
      </c>
      <c r="C3368" t="s">
        <v>17</v>
      </c>
      <c r="D3368">
        <v>1998</v>
      </c>
      <c r="E3368" t="s">
        <v>10069</v>
      </c>
      <c r="F3368">
        <v>7.4</v>
      </c>
      <c r="G3368">
        <v>173000</v>
      </c>
      <c r="H3368" t="s">
        <v>10109</v>
      </c>
      <c r="I3368" t="s">
        <v>10109</v>
      </c>
      <c r="J3368" t="s">
        <v>10110</v>
      </c>
      <c r="K3368" t="s">
        <v>30</v>
      </c>
      <c r="L3368">
        <v>60000</v>
      </c>
      <c r="M3368">
        <v>3221152</v>
      </c>
      <c r="N3368" t="s">
        <v>10111</v>
      </c>
      <c r="O3368">
        <v>84</v>
      </c>
      <c r="P3368" t="str">
        <f>IF(Table1[[#This Row],[score]]&gt;=8.5,"High",IF(Table1[[#This Row],[score]]&gt;=7,"Medium","Low"))</f>
        <v>Medium</v>
      </c>
      <c r="Q3368" s="5">
        <f>Table1[[#This Row],[gross]]-Table1[[#This Row],[budget]]</f>
        <v>3161152</v>
      </c>
      <c r="R3368" s="5" t="str">
        <f>IF(Table1[[#This Row],[Profit]]&gt;0,"Profit","Loss")</f>
        <v>Profit</v>
      </c>
      <c r="S3368" s="6" t="str">
        <f>FLOOR(Table1[[#This Row],[year]]-1900,10)+1900 &amp; "-" &amp; FLOOR(Table1[[#This Row],[year]]-1890,10)+1900</f>
        <v>1990-2000</v>
      </c>
      <c r="T3368" s="14" t="s">
        <v>21835</v>
      </c>
      <c r="AB3368" s="14"/>
    </row>
    <row r="3369" spans="1:28" hidden="1" x14ac:dyDescent="0.3">
      <c r="A3369" t="s">
        <v>10245</v>
      </c>
      <c r="B3369" t="s">
        <v>16</v>
      </c>
      <c r="C3369" t="s">
        <v>41</v>
      </c>
      <c r="D3369">
        <v>1998</v>
      </c>
      <c r="E3369" t="s">
        <v>10065</v>
      </c>
      <c r="F3369">
        <v>6.7</v>
      </c>
      <c r="G3369">
        <v>12000</v>
      </c>
      <c r="H3369" t="s">
        <v>5861</v>
      </c>
      <c r="I3369" t="s">
        <v>5861</v>
      </c>
      <c r="J3369" t="s">
        <v>10246</v>
      </c>
      <c r="K3369" t="s">
        <v>30</v>
      </c>
      <c r="L3369">
        <v>8000000</v>
      </c>
      <c r="M3369">
        <v>3020601</v>
      </c>
      <c r="N3369" t="s">
        <v>5059</v>
      </c>
      <c r="O3369">
        <v>113</v>
      </c>
      <c r="P3369" t="str">
        <f>IF(Table1[[#This Row],[score]]&gt;=8.5,"High",IF(Table1[[#This Row],[score]]&gt;=7,"Medium","Low"))</f>
        <v>Low</v>
      </c>
      <c r="Q3369" s="5">
        <f>Table1[[#This Row],[gross]]-Table1[[#This Row],[budget]]</f>
        <v>-4979399</v>
      </c>
      <c r="R3369" s="5" t="str">
        <f>IF(Table1[[#This Row],[Profit]]&gt;0,"Profit","Loss")</f>
        <v>Loss</v>
      </c>
      <c r="S3369" s="6" t="str">
        <f>FLOOR(Table1[[#This Row],[year]]-1900,10)+1900 &amp; "-" &amp; FLOOR(Table1[[#This Row],[year]]-1890,10)+1900</f>
        <v>1990-2000</v>
      </c>
      <c r="T3369" s="14" t="s">
        <v>21835</v>
      </c>
      <c r="AB3369" s="14"/>
    </row>
    <row r="3370" spans="1:28" hidden="1" x14ac:dyDescent="0.3">
      <c r="A3370" t="s">
        <v>10114</v>
      </c>
      <c r="B3370" t="s">
        <v>2676</v>
      </c>
      <c r="C3370" t="s">
        <v>41</v>
      </c>
      <c r="D3370">
        <v>1998</v>
      </c>
      <c r="E3370" t="s">
        <v>7125</v>
      </c>
      <c r="F3370">
        <v>7.7</v>
      </c>
      <c r="G3370">
        <v>67000</v>
      </c>
      <c r="H3370" t="s">
        <v>8599</v>
      </c>
      <c r="I3370" t="s">
        <v>8599</v>
      </c>
      <c r="J3370" t="s">
        <v>10115</v>
      </c>
      <c r="K3370" t="s">
        <v>30</v>
      </c>
      <c r="L3370">
        <v>2200000</v>
      </c>
      <c r="M3370">
        <v>2982011</v>
      </c>
      <c r="N3370" t="s">
        <v>8353</v>
      </c>
      <c r="O3370">
        <v>134</v>
      </c>
      <c r="P3370" t="str">
        <f>IF(Table1[[#This Row],[score]]&gt;=8.5,"High",IF(Table1[[#This Row],[score]]&gt;=7,"Medium","Low"))</f>
        <v>Medium</v>
      </c>
      <c r="Q3370" s="5">
        <f>Table1[[#This Row],[gross]]-Table1[[#This Row],[budget]]</f>
        <v>782011</v>
      </c>
      <c r="R3370" s="5" t="str">
        <f>IF(Table1[[#This Row],[Profit]]&gt;0,"Profit","Loss")</f>
        <v>Profit</v>
      </c>
      <c r="S3370" s="6" t="str">
        <f>FLOOR(Table1[[#This Row],[year]]-1900,10)+1900 &amp; "-" &amp; FLOOR(Table1[[#This Row],[year]]-1890,10)+1900</f>
        <v>1990-2000</v>
      </c>
      <c r="T3370" s="14" t="s">
        <v>21835</v>
      </c>
      <c r="AB3370" s="14"/>
    </row>
    <row r="3371" spans="1:28" hidden="1" x14ac:dyDescent="0.3">
      <c r="A3371" t="s">
        <v>10302</v>
      </c>
      <c r="B3371" t="s">
        <v>1974</v>
      </c>
      <c r="C3371" t="s">
        <v>41</v>
      </c>
      <c r="D3371">
        <v>1998</v>
      </c>
      <c r="E3371" t="s">
        <v>10168</v>
      </c>
      <c r="F3371">
        <v>7.3</v>
      </c>
      <c r="G3371">
        <v>13000</v>
      </c>
      <c r="H3371" t="s">
        <v>6438</v>
      </c>
      <c r="I3371" t="s">
        <v>10303</v>
      </c>
      <c r="J3371" t="s">
        <v>10304</v>
      </c>
      <c r="K3371" t="s">
        <v>30</v>
      </c>
      <c r="L3371">
        <f>20500000</f>
        <v>20500000</v>
      </c>
      <c r="M3371">
        <v>2652246</v>
      </c>
      <c r="N3371" t="s">
        <v>10305</v>
      </c>
      <c r="O3371">
        <v>100</v>
      </c>
      <c r="P3371" t="str">
        <f>IF(Table1[[#This Row],[score]]&gt;=8.5,"High",IF(Table1[[#This Row],[score]]&gt;=7,"Medium","Low"))</f>
        <v>Medium</v>
      </c>
      <c r="Q3371" s="5">
        <f>Table1[[#This Row],[gross]]-Table1[[#This Row],[budget]]</f>
        <v>-17847754</v>
      </c>
      <c r="R3371" s="5" t="str">
        <f>IF(Table1[[#This Row],[Profit]]&gt;0,"Profit","Loss")</f>
        <v>Loss</v>
      </c>
      <c r="S3371" s="6" t="str">
        <f>FLOOR(Table1[[#This Row],[year]]-1900,10)+1900 &amp; "-" &amp; FLOOR(Table1[[#This Row],[year]]-1890,10)+1900</f>
        <v>1990-2000</v>
      </c>
      <c r="T3371" s="14" t="s">
        <v>21835</v>
      </c>
      <c r="AB3371" s="14"/>
    </row>
    <row r="3372" spans="1:28" hidden="1" x14ac:dyDescent="0.3">
      <c r="A3372" t="s">
        <v>10139</v>
      </c>
      <c r="B3372" t="s">
        <v>16</v>
      </c>
      <c r="C3372" t="s">
        <v>41</v>
      </c>
      <c r="D3372">
        <v>1998</v>
      </c>
      <c r="E3372" t="s">
        <v>10024</v>
      </c>
      <c r="F3372">
        <v>7.5</v>
      </c>
      <c r="G3372">
        <v>49000</v>
      </c>
      <c r="H3372" t="s">
        <v>10140</v>
      </c>
      <c r="I3372" t="s">
        <v>10140</v>
      </c>
      <c r="J3372" t="s">
        <v>10140</v>
      </c>
      <c r="K3372" t="s">
        <v>30</v>
      </c>
      <c r="L3372">
        <v>1500000</v>
      </c>
      <c r="M3372">
        <v>2375097</v>
      </c>
      <c r="N3372" t="s">
        <v>10141</v>
      </c>
      <c r="O3372">
        <v>110</v>
      </c>
      <c r="P3372" t="str">
        <f>IF(Table1[[#This Row],[score]]&gt;=8.5,"High",IF(Table1[[#This Row],[score]]&gt;=7,"Medium","Low"))</f>
        <v>Medium</v>
      </c>
      <c r="Q3372" s="5">
        <f>Table1[[#This Row],[gross]]-Table1[[#This Row],[budget]]</f>
        <v>875097</v>
      </c>
      <c r="R3372" s="5" t="str">
        <f>IF(Table1[[#This Row],[Profit]]&gt;0,"Profit","Loss")</f>
        <v>Profit</v>
      </c>
      <c r="S3372" s="6" t="str">
        <f>FLOOR(Table1[[#This Row],[year]]-1900,10)+1900 &amp; "-" &amp; FLOOR(Table1[[#This Row],[year]]-1890,10)+1900</f>
        <v>1990-2000</v>
      </c>
      <c r="T3372" s="14" t="s">
        <v>21835</v>
      </c>
      <c r="AB3372" s="14"/>
    </row>
    <row r="3373" spans="1:28" hidden="1" x14ac:dyDescent="0.3">
      <c r="A3373" t="s">
        <v>10365</v>
      </c>
      <c r="B3373" t="s">
        <v>16</v>
      </c>
      <c r="C3373" t="s">
        <v>41</v>
      </c>
      <c r="D3373">
        <v>1998</v>
      </c>
      <c r="E3373" t="s">
        <v>10366</v>
      </c>
      <c r="F3373">
        <v>6.4</v>
      </c>
      <c r="G3373">
        <v>14000</v>
      </c>
      <c r="H3373" t="s">
        <v>4517</v>
      </c>
      <c r="I3373" t="s">
        <v>4517</v>
      </c>
      <c r="J3373" t="s">
        <v>6848</v>
      </c>
      <c r="K3373" t="s">
        <v>30</v>
      </c>
      <c r="L3373">
        <v>6000000</v>
      </c>
      <c r="M3373">
        <v>2281761</v>
      </c>
      <c r="N3373" t="s">
        <v>10367</v>
      </c>
      <c r="O3373">
        <v>87</v>
      </c>
      <c r="P3373" t="str">
        <f>IF(Table1[[#This Row],[score]]&gt;=8.5,"High",IF(Table1[[#This Row],[score]]&gt;=7,"Medium","Low"))</f>
        <v>Low</v>
      </c>
      <c r="Q3373" s="5">
        <f>Table1[[#This Row],[gross]]-Table1[[#This Row],[budget]]</f>
        <v>-3718239</v>
      </c>
      <c r="R3373" s="5" t="str">
        <f>IF(Table1[[#This Row],[Profit]]&gt;0,"Profit","Loss")</f>
        <v>Loss</v>
      </c>
      <c r="S3373" s="6" t="str">
        <f>FLOOR(Table1[[#This Row],[year]]-1900,10)+1900 &amp; "-" &amp; FLOOR(Table1[[#This Row],[year]]-1890,10)+1900</f>
        <v>1990-2000</v>
      </c>
      <c r="T3373" s="14" t="s">
        <v>21843</v>
      </c>
      <c r="AB3373" s="14"/>
    </row>
    <row r="3374" spans="1:28" hidden="1" x14ac:dyDescent="0.3">
      <c r="A3374" t="s">
        <v>10517</v>
      </c>
      <c r="B3374" t="s">
        <v>16</v>
      </c>
      <c r="C3374" t="s">
        <v>41</v>
      </c>
      <c r="D3374">
        <v>1998</v>
      </c>
      <c r="E3374" t="s">
        <v>10122</v>
      </c>
      <c r="F3374">
        <v>6.9</v>
      </c>
      <c r="G3374">
        <v>14000</v>
      </c>
      <c r="H3374" t="s">
        <v>10518</v>
      </c>
      <c r="I3374" t="s">
        <v>10518</v>
      </c>
      <c r="J3374" t="s">
        <v>4693</v>
      </c>
      <c r="K3374" t="s">
        <v>30</v>
      </c>
      <c r="L3374">
        <v>5000000</v>
      </c>
      <c r="M3374">
        <v>2087471</v>
      </c>
      <c r="N3374" t="s">
        <v>5059</v>
      </c>
      <c r="O3374">
        <v>116</v>
      </c>
      <c r="P3374" t="str">
        <f>IF(Table1[[#This Row],[score]]&gt;=8.5,"High",IF(Table1[[#This Row],[score]]&gt;=7,"Medium","Low"))</f>
        <v>Low</v>
      </c>
      <c r="Q3374" s="5">
        <f>Table1[[#This Row],[gross]]-Table1[[#This Row],[budget]]</f>
        <v>-2912529</v>
      </c>
      <c r="R3374" s="5" t="str">
        <f>IF(Table1[[#This Row],[Profit]]&gt;0,"Profit","Loss")</f>
        <v>Loss</v>
      </c>
      <c r="S3374" s="6" t="str">
        <f>FLOOR(Table1[[#This Row],[year]]-1900,10)+1900 &amp; "-" &amp; FLOOR(Table1[[#This Row],[year]]-1890,10)+1900</f>
        <v>1990-2000</v>
      </c>
      <c r="T3374" s="14" t="s">
        <v>21835</v>
      </c>
      <c r="AB3374" s="14"/>
    </row>
    <row r="3375" spans="1:28" hidden="1" x14ac:dyDescent="0.3">
      <c r="A3375" t="s">
        <v>10458</v>
      </c>
      <c r="B3375" t="s">
        <v>16</v>
      </c>
      <c r="C3375" t="s">
        <v>17</v>
      </c>
      <c r="D3375">
        <v>1998</v>
      </c>
      <c r="E3375" t="s">
        <v>10459</v>
      </c>
      <c r="F3375">
        <v>6.9</v>
      </c>
      <c r="G3375">
        <v>4700</v>
      </c>
      <c r="H3375" t="s">
        <v>3920</v>
      </c>
      <c r="I3375" t="s">
        <v>8882</v>
      </c>
      <c r="J3375" t="s">
        <v>10460</v>
      </c>
      <c r="K3375" t="s">
        <v>306</v>
      </c>
      <c r="L3375">
        <f>20500000</f>
        <v>20500000</v>
      </c>
      <c r="M3375">
        <v>2048740</v>
      </c>
      <c r="N3375" t="s">
        <v>8963</v>
      </c>
      <c r="O3375">
        <v>93</v>
      </c>
      <c r="P3375" t="str">
        <f>IF(Table1[[#This Row],[score]]&gt;=8.5,"High",IF(Table1[[#This Row],[score]]&gt;=7,"Medium","Low"))</f>
        <v>Low</v>
      </c>
      <c r="Q3375" s="5">
        <f>Table1[[#This Row],[gross]]-Table1[[#This Row],[budget]]</f>
        <v>-18451260</v>
      </c>
      <c r="R3375" s="5" t="str">
        <f>IF(Table1[[#This Row],[Profit]]&gt;0,"Profit","Loss")</f>
        <v>Loss</v>
      </c>
      <c r="S3375" s="6" t="str">
        <f>FLOOR(Table1[[#This Row],[year]]-1900,10)+1900 &amp; "-" &amp; FLOOR(Table1[[#This Row],[year]]-1890,10)+1900</f>
        <v>1990-2000</v>
      </c>
      <c r="T3375" s="14" t="s">
        <v>21846</v>
      </c>
      <c r="AB3375" s="14"/>
    </row>
    <row r="3376" spans="1:28" hidden="1" x14ac:dyDescent="0.3">
      <c r="A3376" t="s">
        <v>10331</v>
      </c>
      <c r="B3376" t="s">
        <v>16</v>
      </c>
      <c r="C3376" t="s">
        <v>17</v>
      </c>
      <c r="D3376">
        <v>1998</v>
      </c>
      <c r="E3376" t="s">
        <v>10065</v>
      </c>
      <c r="F3376">
        <v>6.6</v>
      </c>
      <c r="G3376">
        <v>9900</v>
      </c>
      <c r="H3376" t="s">
        <v>10332</v>
      </c>
      <c r="I3376" t="s">
        <v>10332</v>
      </c>
      <c r="J3376" t="s">
        <v>10333</v>
      </c>
      <c r="K3376" t="s">
        <v>30</v>
      </c>
      <c r="L3376">
        <f>20500000</f>
        <v>20500000</v>
      </c>
      <c r="M3376">
        <v>1960216</v>
      </c>
      <c r="N3376" t="s">
        <v>10334</v>
      </c>
      <c r="O3376">
        <v>101</v>
      </c>
      <c r="P3376" t="str">
        <f>IF(Table1[[#This Row],[score]]&gt;=8.5,"High",IF(Table1[[#This Row],[score]]&gt;=7,"Medium","Low"))</f>
        <v>Low</v>
      </c>
      <c r="Q3376" s="5">
        <f>Table1[[#This Row],[gross]]-Table1[[#This Row],[budget]]</f>
        <v>-18539784</v>
      </c>
      <c r="R3376" s="5" t="str">
        <f>IF(Table1[[#This Row],[Profit]]&gt;0,"Profit","Loss")</f>
        <v>Loss</v>
      </c>
      <c r="S3376" s="6" t="str">
        <f>FLOOR(Table1[[#This Row],[year]]-1900,10)+1900 &amp; "-" &amp; FLOOR(Table1[[#This Row],[year]]-1890,10)+1900</f>
        <v>1990-2000</v>
      </c>
      <c r="T3376" s="14" t="s">
        <v>21835</v>
      </c>
      <c r="AB3376" s="14"/>
    </row>
    <row r="3377" spans="1:28" hidden="1" x14ac:dyDescent="0.3">
      <c r="A3377" t="s">
        <v>10529</v>
      </c>
      <c r="B3377" t="s">
        <v>16</v>
      </c>
      <c r="C3377" t="s">
        <v>41</v>
      </c>
      <c r="D3377">
        <v>1998</v>
      </c>
      <c r="E3377" t="s">
        <v>10017</v>
      </c>
      <c r="F3377">
        <v>5.9</v>
      </c>
      <c r="G3377">
        <v>9800</v>
      </c>
      <c r="H3377" t="s">
        <v>7194</v>
      </c>
      <c r="I3377" t="s">
        <v>10530</v>
      </c>
      <c r="J3377" t="s">
        <v>975</v>
      </c>
      <c r="K3377" t="s">
        <v>30</v>
      </c>
      <c r="L3377">
        <v>15000000</v>
      </c>
      <c r="M3377">
        <v>1808004</v>
      </c>
      <c r="N3377" t="s">
        <v>10531</v>
      </c>
      <c r="O3377">
        <v>122</v>
      </c>
      <c r="P3377" t="str">
        <f>IF(Table1[[#This Row],[score]]&gt;=8.5,"High",IF(Table1[[#This Row],[score]]&gt;=7,"Medium","Low"))</f>
        <v>Low</v>
      </c>
      <c r="Q3377" s="5">
        <f>Table1[[#This Row],[gross]]-Table1[[#This Row],[budget]]</f>
        <v>-13191996</v>
      </c>
      <c r="R3377" s="5" t="str">
        <f>IF(Table1[[#This Row],[Profit]]&gt;0,"Profit","Loss")</f>
        <v>Loss</v>
      </c>
      <c r="S3377" s="6" t="str">
        <f>FLOOR(Table1[[#This Row],[year]]-1900,10)+1900 &amp; "-" &amp; FLOOR(Table1[[#This Row],[year]]-1890,10)+1900</f>
        <v>1990-2000</v>
      </c>
      <c r="T3377" s="14" t="s">
        <v>21835</v>
      </c>
      <c r="AB3377" s="14"/>
    </row>
    <row r="3378" spans="1:28" hidden="1" x14ac:dyDescent="0.3">
      <c r="A3378" t="s">
        <v>10461</v>
      </c>
      <c r="B3378" t="s">
        <v>16</v>
      </c>
      <c r="C3378" t="s">
        <v>41</v>
      </c>
      <c r="D3378">
        <v>1998</v>
      </c>
      <c r="E3378" t="s">
        <v>9436</v>
      </c>
      <c r="F3378">
        <v>6.6</v>
      </c>
      <c r="G3378">
        <v>11000</v>
      </c>
      <c r="H3378" t="s">
        <v>10462</v>
      </c>
      <c r="I3378" t="s">
        <v>10463</v>
      </c>
      <c r="J3378" t="s">
        <v>10464</v>
      </c>
      <c r="K3378" t="s">
        <v>30</v>
      </c>
      <c r="L3378">
        <v>8000000</v>
      </c>
      <c r="M3378">
        <v>1794086</v>
      </c>
      <c r="N3378" t="s">
        <v>10465</v>
      </c>
      <c r="O3378">
        <v>104</v>
      </c>
      <c r="P3378" t="str">
        <f>IF(Table1[[#This Row],[score]]&gt;=8.5,"High",IF(Table1[[#This Row],[score]]&gt;=7,"Medium","Low"))</f>
        <v>Low</v>
      </c>
      <c r="Q3378" s="5">
        <f>Table1[[#This Row],[gross]]-Table1[[#This Row],[budget]]</f>
        <v>-6205914</v>
      </c>
      <c r="R3378" s="5" t="str">
        <f>IF(Table1[[#This Row],[Profit]]&gt;0,"Profit","Loss")</f>
        <v>Loss</v>
      </c>
      <c r="S3378" s="6" t="str">
        <f>FLOOR(Table1[[#This Row],[year]]-1900,10)+1900 &amp; "-" &amp; FLOOR(Table1[[#This Row],[year]]-1890,10)+1900</f>
        <v>1990-2000</v>
      </c>
      <c r="T3378" s="14" t="s">
        <v>21835</v>
      </c>
      <c r="AB3378" s="14"/>
    </row>
    <row r="3379" spans="1:28" hidden="1" x14ac:dyDescent="0.3">
      <c r="A3379" t="s">
        <v>10444</v>
      </c>
      <c r="B3379" t="s">
        <v>16</v>
      </c>
      <c r="C3379" t="s">
        <v>104</v>
      </c>
      <c r="D3379">
        <v>1998</v>
      </c>
      <c r="E3379" t="s">
        <v>9604</v>
      </c>
      <c r="F3379">
        <v>5.7</v>
      </c>
      <c r="G3379">
        <v>11000</v>
      </c>
      <c r="H3379" t="s">
        <v>95</v>
      </c>
      <c r="I3379" t="s">
        <v>7329</v>
      </c>
      <c r="J3379" t="s">
        <v>5203</v>
      </c>
      <c r="K3379" t="s">
        <v>30</v>
      </c>
      <c r="L3379">
        <v>25000000</v>
      </c>
      <c r="M3379">
        <v>1677131</v>
      </c>
      <c r="N3379" t="s">
        <v>10445</v>
      </c>
      <c r="O3379">
        <v>114</v>
      </c>
      <c r="P3379" t="str">
        <f>IF(Table1[[#This Row],[score]]&gt;=8.5,"High",IF(Table1[[#This Row],[score]]&gt;=7,"Medium","Low"))</f>
        <v>Low</v>
      </c>
      <c r="Q3379" s="5">
        <f>Table1[[#This Row],[gross]]-Table1[[#This Row],[budget]]</f>
        <v>-23322869</v>
      </c>
      <c r="R3379" s="5" t="str">
        <f>IF(Table1[[#This Row],[Profit]]&gt;0,"Profit","Loss")</f>
        <v>Loss</v>
      </c>
      <c r="S3379" s="6" t="str">
        <f>FLOOR(Table1[[#This Row],[year]]-1900,10)+1900 &amp; "-" &amp; FLOOR(Table1[[#This Row],[year]]-1890,10)+1900</f>
        <v>1990-2000</v>
      </c>
      <c r="T3379" s="14" t="s">
        <v>21835</v>
      </c>
      <c r="AB3379" s="14"/>
    </row>
    <row r="3380" spans="1:28" hidden="1" x14ac:dyDescent="0.3">
      <c r="A3380" t="s">
        <v>10091</v>
      </c>
      <c r="B3380" t="s">
        <v>16</v>
      </c>
      <c r="C3380" t="s">
        <v>17</v>
      </c>
      <c r="D3380">
        <v>1998</v>
      </c>
      <c r="E3380" t="s">
        <v>10092</v>
      </c>
      <c r="F3380">
        <v>8.1</v>
      </c>
      <c r="G3380">
        <v>81000</v>
      </c>
      <c r="H3380" t="s">
        <v>10093</v>
      </c>
      <c r="I3380" t="s">
        <v>10093</v>
      </c>
      <c r="J3380" t="s">
        <v>10094</v>
      </c>
      <c r="K3380" t="s">
        <v>3770</v>
      </c>
      <c r="L3380" s="5">
        <v>1300000</v>
      </c>
      <c r="M3380" s="5">
        <v>1657778</v>
      </c>
      <c r="N3380" t="s">
        <v>10095</v>
      </c>
      <c r="O3380">
        <v>105</v>
      </c>
      <c r="P3380" t="str">
        <f>IF(Table1[[#This Row],[score]]&gt;=8.5,"High",IF(Table1[[#This Row],[score]]&gt;=7,"Medium","Low"))</f>
        <v>Medium</v>
      </c>
      <c r="Q3380" s="5">
        <f>Table1[[#This Row],[gross]]-Table1[[#This Row],[budget]]</f>
        <v>357778</v>
      </c>
      <c r="R3380" s="5" t="str">
        <f>IF(Table1[[#This Row],[Profit]]&gt;0,"Profit","Loss")</f>
        <v>Profit</v>
      </c>
      <c r="S3380" s="6" t="str">
        <f>FLOOR(Table1[[#This Row],[year]]-1900,10)+1900 &amp; "-" &amp; FLOOR(Table1[[#This Row],[year]]-1890,10)+1900</f>
        <v>1990-2000</v>
      </c>
      <c r="T3380" s="14" t="s">
        <v>21849</v>
      </c>
      <c r="AB3380" s="14"/>
    </row>
    <row r="3381" spans="1:28" hidden="1" x14ac:dyDescent="0.3">
      <c r="A3381" t="s">
        <v>10383</v>
      </c>
      <c r="B3381" t="s">
        <v>16</v>
      </c>
      <c r="C3381" t="s">
        <v>25</v>
      </c>
      <c r="D3381">
        <v>1998</v>
      </c>
      <c r="E3381" t="s">
        <v>10384</v>
      </c>
      <c r="F3381">
        <v>6.1</v>
      </c>
      <c r="G3381">
        <v>6400</v>
      </c>
      <c r="H3381" t="s">
        <v>7151</v>
      </c>
      <c r="I3381" t="s">
        <v>10385</v>
      </c>
      <c r="J3381" t="s">
        <v>10386</v>
      </c>
      <c r="K3381" t="s">
        <v>22</v>
      </c>
      <c r="L3381">
        <v>12000000</v>
      </c>
      <c r="M3381">
        <v>1263279</v>
      </c>
      <c r="N3381" t="s">
        <v>2006</v>
      </c>
      <c r="O3381">
        <v>98</v>
      </c>
      <c r="P3381" t="str">
        <f>IF(Table1[[#This Row],[score]]&gt;=8.5,"High",IF(Table1[[#This Row],[score]]&gt;=7,"Medium","Low"))</f>
        <v>Low</v>
      </c>
      <c r="Q3381" s="5">
        <f>Table1[[#This Row],[gross]]-Table1[[#This Row],[budget]]</f>
        <v>-10736721</v>
      </c>
      <c r="R3381" s="5" t="str">
        <f>IF(Table1[[#This Row],[Profit]]&gt;0,"Profit","Loss")</f>
        <v>Loss</v>
      </c>
      <c r="S3381" s="6" t="str">
        <f>FLOOR(Table1[[#This Row],[year]]-1900,10)+1900 &amp; "-" &amp; FLOOR(Table1[[#This Row],[year]]-1890,10)+1900</f>
        <v>1990-2000</v>
      </c>
      <c r="T3381" s="14" t="s">
        <v>21842</v>
      </c>
      <c r="AB3381" s="14"/>
    </row>
    <row r="3382" spans="1:28" hidden="1" x14ac:dyDescent="0.3">
      <c r="A3382" t="s">
        <v>10483</v>
      </c>
      <c r="B3382" t="s">
        <v>16</v>
      </c>
      <c r="C3382" t="s">
        <v>63</v>
      </c>
      <c r="D3382">
        <v>1998</v>
      </c>
      <c r="E3382" t="s">
        <v>10040</v>
      </c>
      <c r="F3382">
        <v>7.3</v>
      </c>
      <c r="G3382">
        <v>8300</v>
      </c>
      <c r="H3382" t="s">
        <v>518</v>
      </c>
      <c r="I3382" t="s">
        <v>518</v>
      </c>
      <c r="J3382" t="s">
        <v>10484</v>
      </c>
      <c r="K3382" t="s">
        <v>22</v>
      </c>
      <c r="L3382">
        <f>20500000</f>
        <v>20500000</v>
      </c>
      <c r="M3382">
        <v>1214198</v>
      </c>
      <c r="N3382" t="s">
        <v>10485</v>
      </c>
      <c r="O3382">
        <v>124</v>
      </c>
      <c r="P3382" t="str">
        <f>IF(Table1[[#This Row],[score]]&gt;=8.5,"High",IF(Table1[[#This Row],[score]]&gt;=7,"Medium","Low"))</f>
        <v>Medium</v>
      </c>
      <c r="Q3382" s="5">
        <f>Table1[[#This Row],[gross]]-Table1[[#This Row],[budget]]</f>
        <v>-19285802</v>
      </c>
      <c r="R3382" s="5" t="str">
        <f>IF(Table1[[#This Row],[Profit]]&gt;0,"Profit","Loss")</f>
        <v>Loss</v>
      </c>
      <c r="S3382" s="6" t="str">
        <f>FLOOR(Table1[[#This Row],[year]]-1900,10)+1900 &amp; "-" &amp; FLOOR(Table1[[#This Row],[year]]-1890,10)+1900</f>
        <v>1990-2000</v>
      </c>
      <c r="T3382" s="14" t="s">
        <v>21835</v>
      </c>
      <c r="AB3382" s="14"/>
    </row>
    <row r="3383" spans="1:28" hidden="1" x14ac:dyDescent="0.3">
      <c r="A3383" t="s">
        <v>10435</v>
      </c>
      <c r="B3383" t="s">
        <v>16</v>
      </c>
      <c r="C3383" t="s">
        <v>63</v>
      </c>
      <c r="D3383">
        <v>1998</v>
      </c>
      <c r="E3383" t="s">
        <v>10436</v>
      </c>
      <c r="F3383">
        <v>6.2</v>
      </c>
      <c r="G3383">
        <v>7100</v>
      </c>
      <c r="H3383" t="s">
        <v>10437</v>
      </c>
      <c r="I3383" t="s">
        <v>10438</v>
      </c>
      <c r="J3383" t="s">
        <v>7926</v>
      </c>
      <c r="K3383" t="s">
        <v>30</v>
      </c>
      <c r="L3383">
        <f>20500000</f>
        <v>20500000</v>
      </c>
      <c r="M3383">
        <v>1171001</v>
      </c>
      <c r="N3383" t="s">
        <v>10439</v>
      </c>
      <c r="O3383">
        <v>88</v>
      </c>
      <c r="P3383" t="str">
        <f>IF(Table1[[#This Row],[score]]&gt;=8.5,"High",IF(Table1[[#This Row],[score]]&gt;=7,"Medium","Low"))</f>
        <v>Low</v>
      </c>
      <c r="Q3383" s="5">
        <f>Table1[[#This Row],[gross]]-Table1[[#This Row],[budget]]</f>
        <v>-19328999</v>
      </c>
      <c r="R3383" s="5" t="str">
        <f>IF(Table1[[#This Row],[Profit]]&gt;0,"Profit","Loss")</f>
        <v>Loss</v>
      </c>
      <c r="S3383" s="6" t="str">
        <f>FLOOR(Table1[[#This Row],[year]]-1900,10)+1900 &amp; "-" &amp; FLOOR(Table1[[#This Row],[year]]-1890,10)+1900</f>
        <v>1990-2000</v>
      </c>
      <c r="T3383" s="14" t="s">
        <v>21868</v>
      </c>
      <c r="AB3383" s="14"/>
    </row>
    <row r="3384" spans="1:28" hidden="1" x14ac:dyDescent="0.3">
      <c r="A3384" t="s">
        <v>10170</v>
      </c>
      <c r="B3384" t="s">
        <v>16</v>
      </c>
      <c r="C3384" t="s">
        <v>17</v>
      </c>
      <c r="D3384">
        <v>1998</v>
      </c>
      <c r="E3384" t="s">
        <v>10171</v>
      </c>
      <c r="F3384">
        <v>7</v>
      </c>
      <c r="G3384">
        <v>34000</v>
      </c>
      <c r="H3384" t="s">
        <v>6489</v>
      </c>
      <c r="I3384" t="s">
        <v>10172</v>
      </c>
      <c r="J3384" t="s">
        <v>8921</v>
      </c>
      <c r="K3384" t="s">
        <v>22</v>
      </c>
      <c r="L3384">
        <f>20500000</f>
        <v>20500000</v>
      </c>
      <c r="M3384">
        <v>1053788</v>
      </c>
      <c r="N3384" t="s">
        <v>1965</v>
      </c>
      <c r="O3384">
        <v>118</v>
      </c>
      <c r="P3384" t="str">
        <f>IF(Table1[[#This Row],[score]]&gt;=8.5,"High",IF(Table1[[#This Row],[score]]&gt;=7,"Medium","Low"))</f>
        <v>Medium</v>
      </c>
      <c r="Q3384" s="5">
        <f>Table1[[#This Row],[gross]]-Table1[[#This Row],[budget]]</f>
        <v>-19446212</v>
      </c>
      <c r="R3384" s="5" t="str">
        <f>IF(Table1[[#This Row],[Profit]]&gt;0,"Profit","Loss")</f>
        <v>Loss</v>
      </c>
      <c r="S3384" s="6" t="str">
        <f>FLOOR(Table1[[#This Row],[year]]-1900,10)+1900 &amp; "-" &amp; FLOOR(Table1[[#This Row],[year]]-1890,10)+1900</f>
        <v>1990-2000</v>
      </c>
      <c r="T3384" s="14" t="s">
        <v>21844</v>
      </c>
      <c r="AB3384" s="14"/>
    </row>
    <row r="3385" spans="1:28" hidden="1" x14ac:dyDescent="0.3">
      <c r="A3385" t="s">
        <v>10491</v>
      </c>
      <c r="B3385" t="s">
        <v>16</v>
      </c>
      <c r="C3385" t="s">
        <v>104</v>
      </c>
      <c r="D3385">
        <v>1998</v>
      </c>
      <c r="E3385" t="s">
        <v>9651</v>
      </c>
      <c r="F3385">
        <v>6.5</v>
      </c>
      <c r="G3385">
        <v>8400</v>
      </c>
      <c r="H3385" t="s">
        <v>8390</v>
      </c>
      <c r="I3385" t="s">
        <v>10492</v>
      </c>
      <c r="J3385" t="s">
        <v>1523</v>
      </c>
      <c r="K3385" t="s">
        <v>30</v>
      </c>
      <c r="L3385">
        <v>4500000</v>
      </c>
      <c r="M3385">
        <v>1036818</v>
      </c>
      <c r="N3385" t="s">
        <v>10493</v>
      </c>
      <c r="O3385">
        <v>101</v>
      </c>
      <c r="P3385" t="str">
        <f>IF(Table1[[#This Row],[score]]&gt;=8.5,"High",IF(Table1[[#This Row],[score]]&gt;=7,"Medium","Low"))</f>
        <v>Low</v>
      </c>
      <c r="Q3385" s="5">
        <f>Table1[[#This Row],[gross]]-Table1[[#This Row],[budget]]</f>
        <v>-3463182</v>
      </c>
      <c r="R3385" s="5" t="str">
        <f>IF(Table1[[#This Row],[Profit]]&gt;0,"Profit","Loss")</f>
        <v>Loss</v>
      </c>
      <c r="S3385" s="6" t="str">
        <f>FLOOR(Table1[[#This Row],[year]]-1900,10)+1900 &amp; "-" &amp; FLOOR(Table1[[#This Row],[year]]-1890,10)+1900</f>
        <v>1990-2000</v>
      </c>
      <c r="T3385" s="14" t="s">
        <v>21835</v>
      </c>
      <c r="AB3385" s="14"/>
    </row>
    <row r="3386" spans="1:28" hidden="1" x14ac:dyDescent="0.3">
      <c r="A3386" t="s">
        <v>10301</v>
      </c>
      <c r="B3386" t="s">
        <v>1974</v>
      </c>
      <c r="C3386" t="s">
        <v>41</v>
      </c>
      <c r="D3386">
        <v>1998</v>
      </c>
      <c r="E3386" t="s">
        <v>9917</v>
      </c>
      <c r="F3386">
        <v>6.7</v>
      </c>
      <c r="G3386">
        <v>6700</v>
      </c>
      <c r="H3386" t="s">
        <v>6587</v>
      </c>
      <c r="I3386" t="s">
        <v>6587</v>
      </c>
      <c r="J3386" t="s">
        <v>10071</v>
      </c>
      <c r="K3386" t="s">
        <v>195</v>
      </c>
      <c r="L3386">
        <f>20500000</f>
        <v>20500000</v>
      </c>
      <c r="M3386">
        <v>913834</v>
      </c>
      <c r="N3386" t="s">
        <v>3156</v>
      </c>
      <c r="O3386">
        <v>97</v>
      </c>
      <c r="P3386" t="str">
        <f>IF(Table1[[#This Row],[score]]&gt;=8.5,"High",IF(Table1[[#This Row],[score]]&gt;=7,"Medium","Low"))</f>
        <v>Low</v>
      </c>
      <c r="Q3386" s="5">
        <f>Table1[[#This Row],[gross]]-Table1[[#This Row],[budget]]</f>
        <v>-19586166</v>
      </c>
      <c r="R3386" s="5" t="str">
        <f>IF(Table1[[#This Row],[Profit]]&gt;0,"Profit","Loss")</f>
        <v>Loss</v>
      </c>
      <c r="S3386" s="6" t="str">
        <f>FLOOR(Table1[[#This Row],[year]]-1900,10)+1900 &amp; "-" &amp; FLOOR(Table1[[#This Row],[year]]-1890,10)+1900</f>
        <v>1990-2000</v>
      </c>
      <c r="T3386" s="14" t="s">
        <v>21835</v>
      </c>
      <c r="AB3386" s="14"/>
    </row>
    <row r="3387" spans="1:28" hidden="1" x14ac:dyDescent="0.3">
      <c r="A3387" t="s">
        <v>10504</v>
      </c>
      <c r="B3387" t="s">
        <v>16</v>
      </c>
      <c r="C3387" t="s">
        <v>104</v>
      </c>
      <c r="D3387">
        <v>1998</v>
      </c>
      <c r="E3387" t="s">
        <v>10505</v>
      </c>
      <c r="F3387">
        <v>6.3</v>
      </c>
      <c r="G3387">
        <v>2100</v>
      </c>
      <c r="H3387" t="s">
        <v>10506</v>
      </c>
      <c r="I3387" t="s">
        <v>8889</v>
      </c>
      <c r="J3387" t="s">
        <v>1545</v>
      </c>
      <c r="K3387" t="s">
        <v>448</v>
      </c>
      <c r="L3387">
        <f>20500000</f>
        <v>20500000</v>
      </c>
      <c r="M3387">
        <v>895788</v>
      </c>
      <c r="N3387" t="s">
        <v>10507</v>
      </c>
      <c r="O3387">
        <v>117</v>
      </c>
      <c r="P3387" t="str">
        <f>IF(Table1[[#This Row],[score]]&gt;=8.5,"High",IF(Table1[[#This Row],[score]]&gt;=7,"Medium","Low"))</f>
        <v>Low</v>
      </c>
      <c r="Q3387" s="5">
        <f>Table1[[#This Row],[gross]]-Table1[[#This Row],[budget]]</f>
        <v>-19604212</v>
      </c>
      <c r="R3387" s="5" t="str">
        <f>IF(Table1[[#This Row],[Profit]]&gt;0,"Profit","Loss")</f>
        <v>Loss</v>
      </c>
      <c r="S3387" s="6" t="str">
        <f>FLOOR(Table1[[#This Row],[year]]-1900,10)+1900 &amp; "-" &amp; FLOOR(Table1[[#This Row],[year]]-1890,10)+1900</f>
        <v>1990-2000</v>
      </c>
      <c r="T3387" s="14" t="s">
        <v>21842</v>
      </c>
      <c r="AB3387" s="14"/>
    </row>
    <row r="3388" spans="1:28" hidden="1" x14ac:dyDescent="0.3">
      <c r="A3388" t="s">
        <v>10471</v>
      </c>
      <c r="B3388" t="s">
        <v>443</v>
      </c>
      <c r="C3388" t="s">
        <v>41</v>
      </c>
      <c r="D3388">
        <v>1998</v>
      </c>
      <c r="E3388" t="s">
        <v>10472</v>
      </c>
      <c r="F3388">
        <v>6.8</v>
      </c>
      <c r="G3388">
        <v>6000</v>
      </c>
      <c r="H3388" t="s">
        <v>10473</v>
      </c>
      <c r="I3388" t="s">
        <v>10474</v>
      </c>
      <c r="J3388" t="s">
        <v>10475</v>
      </c>
      <c r="K3388" t="s">
        <v>30</v>
      </c>
      <c r="L3388">
        <v>700000</v>
      </c>
      <c r="M3388">
        <v>871759</v>
      </c>
      <c r="N3388" t="s">
        <v>10476</v>
      </c>
      <c r="O3388">
        <v>99</v>
      </c>
      <c r="P3388" t="str">
        <f>IF(Table1[[#This Row],[score]]&gt;=8.5,"High",IF(Table1[[#This Row],[score]]&gt;=7,"Medium","Low"))</f>
        <v>Low</v>
      </c>
      <c r="Q3388" s="5">
        <f>Table1[[#This Row],[gross]]-Table1[[#This Row],[budget]]</f>
        <v>171759</v>
      </c>
      <c r="R3388" s="5" t="str">
        <f>IF(Table1[[#This Row],[Profit]]&gt;0,"Profit","Loss")</f>
        <v>Profit</v>
      </c>
      <c r="S3388" s="6" t="str">
        <f>FLOOR(Table1[[#This Row],[year]]-1900,10)+1900 &amp; "-" &amp; FLOOR(Table1[[#This Row],[year]]-1890,10)+1900</f>
        <v>1990-2000</v>
      </c>
      <c r="T3388" s="14" t="s">
        <v>21836</v>
      </c>
      <c r="AB3388" s="14"/>
    </row>
    <row r="3389" spans="1:28" hidden="1" x14ac:dyDescent="0.3">
      <c r="A3389" t="s">
        <v>10426</v>
      </c>
      <c r="B3389" t="s">
        <v>443</v>
      </c>
      <c r="C3389" t="s">
        <v>17</v>
      </c>
      <c r="D3389">
        <v>1998</v>
      </c>
      <c r="E3389" t="s">
        <v>10427</v>
      </c>
      <c r="F3389">
        <v>7.6</v>
      </c>
      <c r="G3389">
        <v>11000</v>
      </c>
      <c r="H3389" t="s">
        <v>10428</v>
      </c>
      <c r="I3389" t="s">
        <v>10428</v>
      </c>
      <c r="J3389" t="s">
        <v>10429</v>
      </c>
      <c r="K3389" t="s">
        <v>2081</v>
      </c>
      <c r="L3389">
        <f>20500000</f>
        <v>20500000</v>
      </c>
      <c r="M3389">
        <v>801985</v>
      </c>
      <c r="N3389" t="s">
        <v>10430</v>
      </c>
      <c r="O3389">
        <v>119</v>
      </c>
      <c r="P3389" t="str">
        <f>IF(Table1[[#This Row],[score]]&gt;=8.5,"High",IF(Table1[[#This Row],[score]]&gt;=7,"Medium","Low"))</f>
        <v>Medium</v>
      </c>
      <c r="Q3389" s="5">
        <f>Table1[[#This Row],[gross]]-Table1[[#This Row],[budget]]</f>
        <v>-19698015</v>
      </c>
      <c r="R3389" s="5" t="str">
        <f>IF(Table1[[#This Row],[Profit]]&gt;0,"Profit","Loss")</f>
        <v>Loss</v>
      </c>
      <c r="S3389" s="6" t="str">
        <f>FLOOR(Table1[[#This Row],[year]]-1900,10)+1900 &amp; "-" &amp; FLOOR(Table1[[#This Row],[year]]-1890,10)+1900</f>
        <v>1990-2000</v>
      </c>
      <c r="T3389" s="14" t="s">
        <v>21837</v>
      </c>
      <c r="AB3389" s="14"/>
    </row>
    <row r="3390" spans="1:28" hidden="1" x14ac:dyDescent="0.3">
      <c r="A3390" t="s">
        <v>10368</v>
      </c>
      <c r="B3390" t="s">
        <v>1974</v>
      </c>
      <c r="C3390" t="s">
        <v>63</v>
      </c>
      <c r="D3390">
        <v>1998</v>
      </c>
      <c r="E3390" t="s">
        <v>9991</v>
      </c>
      <c r="F3390">
        <v>7.2</v>
      </c>
      <c r="G3390">
        <v>6700</v>
      </c>
      <c r="H3390" t="s">
        <v>1172</v>
      </c>
      <c r="I3390" t="s">
        <v>1172</v>
      </c>
      <c r="J3390" t="s">
        <v>10369</v>
      </c>
      <c r="K3390" t="s">
        <v>30</v>
      </c>
      <c r="L3390">
        <v>25000000</v>
      </c>
      <c r="M3390">
        <v>777423</v>
      </c>
      <c r="N3390" t="s">
        <v>10370</v>
      </c>
      <c r="O3390">
        <v>117</v>
      </c>
      <c r="P3390" t="str">
        <f>IF(Table1[[#This Row],[score]]&gt;=8.5,"High",IF(Table1[[#This Row],[score]]&gt;=7,"Medium","Low"))</f>
        <v>Medium</v>
      </c>
      <c r="Q3390" s="5">
        <f>Table1[[#This Row],[gross]]-Table1[[#This Row],[budget]]</f>
        <v>-24222577</v>
      </c>
      <c r="R3390" s="5" t="str">
        <f>IF(Table1[[#This Row],[Profit]]&gt;0,"Profit","Loss")</f>
        <v>Loss</v>
      </c>
      <c r="S3390" s="6" t="str">
        <f>FLOOR(Table1[[#This Row],[year]]-1900,10)+1900 &amp; "-" &amp; FLOOR(Table1[[#This Row],[year]]-1890,10)+1900</f>
        <v>1990-2000</v>
      </c>
      <c r="T3390" s="14" t="s">
        <v>21835</v>
      </c>
      <c r="AB3390" s="14"/>
    </row>
    <row r="3391" spans="1:28" hidden="1" x14ac:dyDescent="0.3">
      <c r="A3391" t="s">
        <v>10417</v>
      </c>
      <c r="B3391" t="s">
        <v>16</v>
      </c>
      <c r="C3391" t="s">
        <v>52</v>
      </c>
      <c r="D3391">
        <v>1998</v>
      </c>
      <c r="E3391" t="s">
        <v>10043</v>
      </c>
      <c r="F3391">
        <v>5.0999999999999996</v>
      </c>
      <c r="G3391">
        <v>6700</v>
      </c>
      <c r="H3391" t="s">
        <v>10418</v>
      </c>
      <c r="I3391" t="s">
        <v>10419</v>
      </c>
      <c r="J3391" t="s">
        <v>10420</v>
      </c>
      <c r="K3391" t="s">
        <v>30</v>
      </c>
      <c r="L3391">
        <v>1100000</v>
      </c>
      <c r="M3391">
        <v>713239</v>
      </c>
      <c r="N3391" t="s">
        <v>10421</v>
      </c>
      <c r="O3391">
        <v>85</v>
      </c>
      <c r="P3391" t="str">
        <f>IF(Table1[[#This Row],[score]]&gt;=8.5,"High",IF(Table1[[#This Row],[score]]&gt;=7,"Medium","Low"))</f>
        <v>Low</v>
      </c>
      <c r="Q3391" s="5">
        <f>Table1[[#This Row],[gross]]-Table1[[#This Row],[budget]]</f>
        <v>-386761</v>
      </c>
      <c r="R3391" s="5" t="str">
        <f>IF(Table1[[#This Row],[Profit]]&gt;0,"Profit","Loss")</f>
        <v>Loss</v>
      </c>
      <c r="S3391" s="6" t="str">
        <f>FLOOR(Table1[[#This Row],[year]]-1900,10)+1900 &amp; "-" &amp; FLOOR(Table1[[#This Row],[year]]-1890,10)+1900</f>
        <v>1990-2000</v>
      </c>
      <c r="T3391" s="14" t="s">
        <v>21835</v>
      </c>
      <c r="AB3391" s="14"/>
    </row>
    <row r="3392" spans="1:28" hidden="1" x14ac:dyDescent="0.3">
      <c r="A3392" t="s">
        <v>10501</v>
      </c>
      <c r="B3392" t="s">
        <v>16</v>
      </c>
      <c r="C3392" t="s">
        <v>41</v>
      </c>
      <c r="D3392">
        <v>1998</v>
      </c>
      <c r="E3392" t="s">
        <v>9651</v>
      </c>
      <c r="F3392">
        <v>7</v>
      </c>
      <c r="G3392">
        <v>7800</v>
      </c>
      <c r="H3392" t="s">
        <v>3405</v>
      </c>
      <c r="I3392" t="s">
        <v>3011</v>
      </c>
      <c r="J3392" t="s">
        <v>6759</v>
      </c>
      <c r="K3392" t="s">
        <v>22</v>
      </c>
      <c r="L3392">
        <f>20500000</f>
        <v>20500000</v>
      </c>
      <c r="M3392">
        <v>524864</v>
      </c>
      <c r="N3392" t="s">
        <v>31</v>
      </c>
      <c r="O3392">
        <v>95</v>
      </c>
      <c r="P3392" t="str">
        <f>IF(Table1[[#This Row],[score]]&gt;=8.5,"High",IF(Table1[[#This Row],[score]]&gt;=7,"Medium","Low"))</f>
        <v>Medium</v>
      </c>
      <c r="Q3392" s="5">
        <f>Table1[[#This Row],[gross]]-Table1[[#This Row],[budget]]</f>
        <v>-19975136</v>
      </c>
      <c r="R3392" s="5" t="str">
        <f>IF(Table1[[#This Row],[Profit]]&gt;0,"Profit","Loss")</f>
        <v>Loss</v>
      </c>
      <c r="S3392" s="6" t="str">
        <f>FLOOR(Table1[[#This Row],[year]]-1900,10)+1900 &amp; "-" &amp; FLOOR(Table1[[#This Row],[year]]-1890,10)+1900</f>
        <v>1990-2000</v>
      </c>
      <c r="T3392" s="14" t="s">
        <v>21835</v>
      </c>
      <c r="AB3392" s="14"/>
    </row>
    <row r="3393" spans="1:28" hidden="1" x14ac:dyDescent="0.3">
      <c r="A3393" t="s">
        <v>10397</v>
      </c>
      <c r="B3393" t="s">
        <v>33</v>
      </c>
      <c r="C3393" t="s">
        <v>34</v>
      </c>
      <c r="D3393">
        <v>1998</v>
      </c>
      <c r="E3393" t="s">
        <v>10398</v>
      </c>
      <c r="F3393">
        <v>3</v>
      </c>
      <c r="G3393">
        <v>11000</v>
      </c>
      <c r="H3393" t="s">
        <v>10399</v>
      </c>
      <c r="I3393" t="s">
        <v>10399</v>
      </c>
      <c r="J3393" t="s">
        <v>10400</v>
      </c>
      <c r="K3393" t="s">
        <v>30</v>
      </c>
      <c r="L3393">
        <f>20500000</f>
        <v>20500000</v>
      </c>
      <c r="M3393">
        <v>375805</v>
      </c>
      <c r="N3393" t="s">
        <v>10401</v>
      </c>
      <c r="O3393">
        <v>93</v>
      </c>
      <c r="P3393" t="str">
        <f>IF(Table1[[#This Row],[score]]&gt;=8.5,"High",IF(Table1[[#This Row],[score]]&gt;=7,"Medium","Low"))</f>
        <v>Low</v>
      </c>
      <c r="Q3393" s="5">
        <f>Table1[[#This Row],[gross]]-Table1[[#This Row],[budget]]</f>
        <v>-20124195</v>
      </c>
      <c r="R3393" s="5" t="str">
        <f>IF(Table1[[#This Row],[Profit]]&gt;0,"Profit","Loss")</f>
        <v>Loss</v>
      </c>
      <c r="S3393" s="6" t="str">
        <f>FLOOR(Table1[[#This Row],[year]]-1900,10)+1900 &amp; "-" &amp; FLOOR(Table1[[#This Row],[year]]-1890,10)+1900</f>
        <v>1990-2000</v>
      </c>
      <c r="T3393" s="14" t="s">
        <v>21836</v>
      </c>
      <c r="AB3393" s="14"/>
    </row>
    <row r="3394" spans="1:28" hidden="1" x14ac:dyDescent="0.3">
      <c r="A3394" t="s">
        <v>10402</v>
      </c>
      <c r="B3394" t="s">
        <v>16</v>
      </c>
      <c r="C3394" t="s">
        <v>17</v>
      </c>
      <c r="D3394">
        <v>1998</v>
      </c>
      <c r="E3394" t="s">
        <v>10403</v>
      </c>
      <c r="F3394">
        <v>7.7</v>
      </c>
      <c r="G3394">
        <v>18000</v>
      </c>
      <c r="H3394" t="s">
        <v>10404</v>
      </c>
      <c r="I3394" t="s">
        <v>10404</v>
      </c>
      <c r="J3394" t="s">
        <v>10405</v>
      </c>
      <c r="K3394" t="s">
        <v>1099</v>
      </c>
      <c r="L3394">
        <f>20500000</f>
        <v>20500000</v>
      </c>
      <c r="M3394">
        <v>357549</v>
      </c>
      <c r="N3394" t="s">
        <v>6448</v>
      </c>
      <c r="O3394">
        <v>112</v>
      </c>
      <c r="P3394" t="str">
        <f>IF(Table1[[#This Row],[score]]&gt;=8.5,"High",IF(Table1[[#This Row],[score]]&gt;=7,"Medium","Low"))</f>
        <v>Medium</v>
      </c>
      <c r="Q3394" s="5">
        <f>Table1[[#This Row],[gross]]-Table1[[#This Row],[budget]]</f>
        <v>-20142451</v>
      </c>
      <c r="R3394" s="5" t="str">
        <f>IF(Table1[[#This Row],[Profit]]&gt;0,"Profit","Loss")</f>
        <v>Loss</v>
      </c>
      <c r="S3394" s="6" t="str">
        <f>FLOOR(Table1[[#This Row],[year]]-1900,10)+1900 &amp; "-" &amp; FLOOR(Table1[[#This Row],[year]]-1890,10)+1900</f>
        <v>1990-2000</v>
      </c>
      <c r="T3394" s="14" t="s">
        <v>21856</v>
      </c>
      <c r="AB3394" s="14"/>
    </row>
    <row r="3395" spans="1:28" hidden="1" x14ac:dyDescent="0.3">
      <c r="A3395" t="s">
        <v>10315</v>
      </c>
      <c r="B3395" t="s">
        <v>16</v>
      </c>
      <c r="C3395" t="s">
        <v>41</v>
      </c>
      <c r="D3395">
        <v>1998</v>
      </c>
      <c r="E3395" t="s">
        <v>10316</v>
      </c>
      <c r="F3395">
        <v>8.1</v>
      </c>
      <c r="G3395">
        <v>52000</v>
      </c>
      <c r="H3395" t="s">
        <v>2978</v>
      </c>
      <c r="I3395" t="s">
        <v>10317</v>
      </c>
      <c r="J3395" t="s">
        <v>10318</v>
      </c>
      <c r="K3395" t="s">
        <v>8651</v>
      </c>
      <c r="L3395" s="5">
        <f>20500000</f>
        <v>20500000</v>
      </c>
      <c r="M3395" s="5">
        <v>351447</v>
      </c>
      <c r="N3395" t="s">
        <v>7348</v>
      </c>
      <c r="O3395">
        <v>127</v>
      </c>
      <c r="P3395" t="str">
        <f>IF(Table1[[#This Row],[score]]&gt;=8.5,"High",IF(Table1[[#This Row],[score]]&gt;=7,"Medium","Low"))</f>
        <v>Medium</v>
      </c>
      <c r="Q3395" s="5">
        <f>Table1[[#This Row],[gross]]-Table1[[#This Row],[budget]]</f>
        <v>-20148553</v>
      </c>
      <c r="R3395" s="5" t="str">
        <f>IF(Table1[[#This Row],[Profit]]&gt;0,"Profit","Loss")</f>
        <v>Loss</v>
      </c>
      <c r="S3395" s="6" t="str">
        <f>FLOOR(Table1[[#This Row],[year]]-1900,10)+1900 &amp; "-" &amp; FLOOR(Table1[[#This Row],[year]]-1890,10)+1900</f>
        <v>1990-2000</v>
      </c>
      <c r="T3395" s="14" t="s">
        <v>21869</v>
      </c>
      <c r="AB3395" s="14"/>
    </row>
    <row r="3396" spans="1:28" hidden="1" x14ac:dyDescent="0.3">
      <c r="A3396" t="s">
        <v>10215</v>
      </c>
      <c r="B3396" t="s">
        <v>16</v>
      </c>
      <c r="C3396" t="s">
        <v>41</v>
      </c>
      <c r="D3396">
        <v>1998</v>
      </c>
      <c r="E3396" t="s">
        <v>10216</v>
      </c>
      <c r="F3396">
        <v>7.4</v>
      </c>
      <c r="G3396">
        <v>26000</v>
      </c>
      <c r="H3396" t="s">
        <v>10217</v>
      </c>
      <c r="I3396" t="s">
        <v>10217</v>
      </c>
      <c r="J3396" t="s">
        <v>10218</v>
      </c>
      <c r="K3396" t="s">
        <v>30</v>
      </c>
      <c r="L3396">
        <f>20500000</f>
        <v>20500000</v>
      </c>
      <c r="M3396">
        <v>299569</v>
      </c>
      <c r="N3396" t="s">
        <v>6913</v>
      </c>
      <c r="O3396">
        <v>97</v>
      </c>
      <c r="P3396" t="str">
        <f>IF(Table1[[#This Row],[score]]&gt;=8.5,"High",IF(Table1[[#This Row],[score]]&gt;=7,"Medium","Low"))</f>
        <v>Medium</v>
      </c>
      <c r="Q3396" s="5">
        <f>Table1[[#This Row],[gross]]-Table1[[#This Row],[budget]]</f>
        <v>-20200431</v>
      </c>
      <c r="R3396" s="5" t="str">
        <f>IF(Table1[[#This Row],[Profit]]&gt;0,"Profit","Loss")</f>
        <v>Loss</v>
      </c>
      <c r="S3396" s="6" t="str">
        <f>FLOOR(Table1[[#This Row],[year]]-1900,10)+1900 &amp; "-" &amp; FLOOR(Table1[[#This Row],[year]]-1890,10)+1900</f>
        <v>1990-2000</v>
      </c>
      <c r="T3396" s="14" t="s">
        <v>21835</v>
      </c>
      <c r="AB3396" s="14"/>
    </row>
    <row r="3397" spans="1:28" hidden="1" x14ac:dyDescent="0.3">
      <c r="A3397" t="s">
        <v>10371</v>
      </c>
      <c r="B3397" t="s">
        <v>33</v>
      </c>
      <c r="C3397" t="s">
        <v>41</v>
      </c>
      <c r="D3397">
        <v>1998</v>
      </c>
      <c r="E3397" t="s">
        <v>9780</v>
      </c>
      <c r="F3397">
        <v>5.9</v>
      </c>
      <c r="G3397">
        <v>3900</v>
      </c>
      <c r="H3397" t="s">
        <v>10372</v>
      </c>
      <c r="I3397" t="s">
        <v>10372</v>
      </c>
      <c r="J3397" t="s">
        <v>10373</v>
      </c>
      <c r="K3397" t="s">
        <v>30</v>
      </c>
      <c r="L3397">
        <v>6000000</v>
      </c>
      <c r="M3397">
        <v>282175</v>
      </c>
      <c r="N3397" t="s">
        <v>3705</v>
      </c>
      <c r="O3397">
        <v>88</v>
      </c>
      <c r="P3397" t="str">
        <f>IF(Table1[[#This Row],[score]]&gt;=8.5,"High",IF(Table1[[#This Row],[score]]&gt;=7,"Medium","Low"))</f>
        <v>Low</v>
      </c>
      <c r="Q3397" s="5">
        <f>Table1[[#This Row],[gross]]-Table1[[#This Row],[budget]]</f>
        <v>-5717825</v>
      </c>
      <c r="R3397" s="5" t="str">
        <f>IF(Table1[[#This Row],[Profit]]&gt;0,"Profit","Loss")</f>
        <v>Loss</v>
      </c>
      <c r="S3397" s="6" t="str">
        <f>FLOOR(Table1[[#This Row],[year]]-1900,10)+1900 &amp; "-" &amp; FLOOR(Table1[[#This Row],[year]]-1890,10)+1900</f>
        <v>1990-2000</v>
      </c>
      <c r="T3397" s="14" t="s">
        <v>21835</v>
      </c>
      <c r="AB3397" s="14"/>
    </row>
    <row r="3398" spans="1:28" hidden="1" x14ac:dyDescent="0.3">
      <c r="A3398" t="s">
        <v>10502</v>
      </c>
      <c r="B3398" t="s">
        <v>16</v>
      </c>
      <c r="C3398" t="s">
        <v>17</v>
      </c>
      <c r="D3398">
        <v>1998</v>
      </c>
      <c r="E3398" t="s">
        <v>10065</v>
      </c>
      <c r="F3398">
        <v>6.3</v>
      </c>
      <c r="G3398">
        <v>1900</v>
      </c>
      <c r="H3398" t="s">
        <v>4182</v>
      </c>
      <c r="I3398" t="s">
        <v>10503</v>
      </c>
      <c r="J3398" t="s">
        <v>10356</v>
      </c>
      <c r="K3398" t="s">
        <v>22</v>
      </c>
      <c r="L3398">
        <f>20500000</f>
        <v>20500000</v>
      </c>
      <c r="M3398">
        <v>238497</v>
      </c>
      <c r="N3398" t="s">
        <v>10138</v>
      </c>
      <c r="O3398">
        <v>111</v>
      </c>
      <c r="P3398" t="str">
        <f>IF(Table1[[#This Row],[score]]&gt;=8.5,"High",IF(Table1[[#This Row],[score]]&gt;=7,"Medium","Low"))</f>
        <v>Low</v>
      </c>
      <c r="Q3398" s="5">
        <f>Table1[[#This Row],[gross]]-Table1[[#This Row],[budget]]</f>
        <v>-20261503</v>
      </c>
      <c r="R3398" s="5" t="str">
        <f>IF(Table1[[#This Row],[Profit]]&gt;0,"Profit","Loss")</f>
        <v>Loss</v>
      </c>
      <c r="S3398" s="6" t="str">
        <f>FLOOR(Table1[[#This Row],[year]]-1900,10)+1900 &amp; "-" &amp; FLOOR(Table1[[#This Row],[year]]-1890,10)+1900</f>
        <v>1990-2000</v>
      </c>
      <c r="T3398" s="14" t="s">
        <v>21835</v>
      </c>
      <c r="AB3398" s="14"/>
    </row>
    <row r="3399" spans="1:28" hidden="1" x14ac:dyDescent="0.3">
      <c r="A3399" t="s">
        <v>10295</v>
      </c>
      <c r="B3399" t="s">
        <v>443</v>
      </c>
      <c r="C3399" t="s">
        <v>41</v>
      </c>
      <c r="D3399">
        <v>1998</v>
      </c>
      <c r="E3399" t="s">
        <v>10296</v>
      </c>
      <c r="F3399">
        <v>7.5</v>
      </c>
      <c r="G3399">
        <v>50000</v>
      </c>
      <c r="H3399" t="s">
        <v>10297</v>
      </c>
      <c r="I3399" t="s">
        <v>10297</v>
      </c>
      <c r="J3399" t="s">
        <v>10298</v>
      </c>
      <c r="K3399" t="s">
        <v>1081</v>
      </c>
      <c r="L3399">
        <f>20500000</f>
        <v>20500000</v>
      </c>
      <c r="M3399">
        <v>219331</v>
      </c>
      <c r="N3399" t="s">
        <v>7265</v>
      </c>
      <c r="O3399">
        <v>89</v>
      </c>
      <c r="P3399" t="str">
        <f>IF(Table1[[#This Row],[score]]&gt;=8.5,"High",IF(Table1[[#This Row],[score]]&gt;=7,"Medium","Low"))</f>
        <v>Medium</v>
      </c>
      <c r="Q3399" s="5">
        <f>Table1[[#This Row],[gross]]-Table1[[#This Row],[budget]]</f>
        <v>-20280669</v>
      </c>
      <c r="R3399" s="5" t="str">
        <f>IF(Table1[[#This Row],[Profit]]&gt;0,"Profit","Loss")</f>
        <v>Loss</v>
      </c>
      <c r="S3399" s="6" t="str">
        <f>FLOOR(Table1[[#This Row],[year]]-1900,10)+1900 &amp; "-" &amp; FLOOR(Table1[[#This Row],[year]]-1890,10)+1900</f>
        <v>1990-2000</v>
      </c>
      <c r="T3399" s="14" t="s">
        <v>21841</v>
      </c>
      <c r="AB3399" s="14"/>
    </row>
    <row r="3400" spans="1:28" hidden="1" x14ac:dyDescent="0.3">
      <c r="A3400" t="s">
        <v>10210</v>
      </c>
      <c r="B3400" t="s">
        <v>1974</v>
      </c>
      <c r="C3400" t="s">
        <v>34</v>
      </c>
      <c r="D3400">
        <v>1998</v>
      </c>
      <c r="E3400" t="s">
        <v>10007</v>
      </c>
      <c r="F3400">
        <v>6.6</v>
      </c>
      <c r="G3400">
        <v>7000</v>
      </c>
      <c r="H3400" t="s">
        <v>10211</v>
      </c>
      <c r="I3400" t="s">
        <v>10212</v>
      </c>
      <c r="J3400" t="s">
        <v>10212</v>
      </c>
      <c r="K3400" t="s">
        <v>30</v>
      </c>
      <c r="L3400">
        <v>2000000</v>
      </c>
      <c r="M3400">
        <v>146125</v>
      </c>
      <c r="N3400" t="s">
        <v>10213</v>
      </c>
      <c r="O3400">
        <v>91</v>
      </c>
      <c r="P3400" t="str">
        <f>IF(Table1[[#This Row],[score]]&gt;=8.5,"High",IF(Table1[[#This Row],[score]]&gt;=7,"Medium","Low"))</f>
        <v>Low</v>
      </c>
      <c r="Q3400" s="5">
        <f>Table1[[#This Row],[gross]]-Table1[[#This Row],[budget]]</f>
        <v>-1853875</v>
      </c>
      <c r="R3400" s="5" t="str">
        <f>IF(Table1[[#This Row],[Profit]]&gt;0,"Profit","Loss")</f>
        <v>Loss</v>
      </c>
      <c r="S3400" s="6" t="str">
        <f>FLOOR(Table1[[#This Row],[year]]-1900,10)+1900 &amp; "-" &amp; FLOOR(Table1[[#This Row],[year]]-1890,10)+1900</f>
        <v>1990-2000</v>
      </c>
      <c r="T3400" s="14" t="s">
        <v>21835</v>
      </c>
      <c r="AB3400" s="14"/>
    </row>
    <row r="3401" spans="1:28" hidden="1" x14ac:dyDescent="0.3">
      <c r="A3401" t="s">
        <v>10499</v>
      </c>
      <c r="B3401" t="s">
        <v>16</v>
      </c>
      <c r="C3401" t="s">
        <v>41</v>
      </c>
      <c r="D3401">
        <v>1998</v>
      </c>
      <c r="E3401" t="s">
        <v>9792</v>
      </c>
      <c r="F3401">
        <v>5.8</v>
      </c>
      <c r="G3401">
        <v>2700</v>
      </c>
      <c r="H3401" t="s">
        <v>10500</v>
      </c>
      <c r="I3401" t="s">
        <v>10500</v>
      </c>
      <c r="J3401" t="s">
        <v>8791</v>
      </c>
      <c r="K3401" t="s">
        <v>30</v>
      </c>
      <c r="L3401">
        <f>20500000</f>
        <v>20500000</v>
      </c>
      <c r="M3401">
        <v>123104</v>
      </c>
      <c r="N3401" t="s">
        <v>5059</v>
      </c>
      <c r="O3401">
        <v>91</v>
      </c>
      <c r="P3401" t="str">
        <f>IF(Table1[[#This Row],[score]]&gt;=8.5,"High",IF(Table1[[#This Row],[score]]&gt;=7,"Medium","Low"))</f>
        <v>Low</v>
      </c>
      <c r="Q3401" s="5">
        <f>Table1[[#This Row],[gross]]-Table1[[#This Row],[budget]]</f>
        <v>-20376896</v>
      </c>
      <c r="R3401" s="5" t="str">
        <f>IF(Table1[[#This Row],[Profit]]&gt;0,"Profit","Loss")</f>
        <v>Loss</v>
      </c>
      <c r="S3401" s="6" t="str">
        <f>FLOOR(Table1[[#This Row],[year]]-1900,10)+1900 &amp; "-" &amp; FLOOR(Table1[[#This Row],[year]]-1890,10)+1900</f>
        <v>1990-2000</v>
      </c>
      <c r="T3401" s="14" t="s">
        <v>21835</v>
      </c>
      <c r="AB3401" s="14"/>
    </row>
    <row r="3402" spans="1:28" hidden="1" x14ac:dyDescent="0.3">
      <c r="A3402" t="s">
        <v>10286</v>
      </c>
      <c r="B3402" t="s">
        <v>2676</v>
      </c>
      <c r="C3402" t="s">
        <v>17</v>
      </c>
      <c r="D3402">
        <v>1998</v>
      </c>
      <c r="E3402" t="s">
        <v>10287</v>
      </c>
      <c r="F3402">
        <v>7.9</v>
      </c>
      <c r="G3402">
        <v>11000</v>
      </c>
      <c r="H3402" t="s">
        <v>8850</v>
      </c>
      <c r="I3402" t="s">
        <v>8850</v>
      </c>
      <c r="J3402" t="s">
        <v>3940</v>
      </c>
      <c r="K3402" t="s">
        <v>448</v>
      </c>
      <c r="L3402">
        <f>20500000</f>
        <v>20500000</v>
      </c>
      <c r="M3402">
        <v>107178</v>
      </c>
      <c r="N3402" t="s">
        <v>7020</v>
      </c>
      <c r="O3402">
        <v>137</v>
      </c>
      <c r="P3402" t="str">
        <f>IF(Table1[[#This Row],[score]]&gt;=8.5,"High",IF(Table1[[#This Row],[score]]&gt;=7,"Medium","Low"))</f>
        <v>Medium</v>
      </c>
      <c r="Q3402" s="5">
        <f>Table1[[#This Row],[gross]]-Table1[[#This Row],[budget]]</f>
        <v>-20392822</v>
      </c>
      <c r="R3402" s="5" t="str">
        <f>IF(Table1[[#This Row],[Profit]]&gt;0,"Profit","Loss")</f>
        <v>Loss</v>
      </c>
      <c r="S3402" s="6" t="str">
        <f>FLOOR(Table1[[#This Row],[year]]-1900,10)+1900 &amp; "-" &amp; FLOOR(Table1[[#This Row],[year]]-1890,10)+1900</f>
        <v>1990-2000</v>
      </c>
      <c r="T3402" s="14" t="s">
        <v>21835</v>
      </c>
      <c r="AB3402" s="14"/>
    </row>
    <row r="3403" spans="1:28" hidden="1" x14ac:dyDescent="0.3">
      <c r="A3403" t="s">
        <v>10508</v>
      </c>
      <c r="B3403" t="s">
        <v>33</v>
      </c>
      <c r="C3403" t="s">
        <v>17</v>
      </c>
      <c r="D3403">
        <v>1998</v>
      </c>
      <c r="E3403" t="s">
        <v>10012</v>
      </c>
      <c r="F3403">
        <v>6.3</v>
      </c>
      <c r="G3403">
        <v>506</v>
      </c>
      <c r="H3403" t="s">
        <v>10509</v>
      </c>
      <c r="I3403" t="s">
        <v>10510</v>
      </c>
      <c r="J3403" t="s">
        <v>10511</v>
      </c>
      <c r="K3403" t="s">
        <v>195</v>
      </c>
      <c r="L3403">
        <f>20500000</f>
        <v>20500000</v>
      </c>
      <c r="M3403">
        <v>104255</v>
      </c>
      <c r="N3403" t="s">
        <v>10512</v>
      </c>
      <c r="O3403">
        <v>98</v>
      </c>
      <c r="P3403" t="str">
        <f>IF(Table1[[#This Row],[score]]&gt;=8.5,"High",IF(Table1[[#This Row],[score]]&gt;=7,"Medium","Low"))</f>
        <v>Low</v>
      </c>
      <c r="Q3403" s="5">
        <f>Table1[[#This Row],[gross]]-Table1[[#This Row],[budget]]</f>
        <v>-20395745</v>
      </c>
      <c r="R3403" s="5" t="str">
        <f>IF(Table1[[#This Row],[Profit]]&gt;0,"Profit","Loss")</f>
        <v>Loss</v>
      </c>
      <c r="S3403" s="6" t="str">
        <f>FLOOR(Table1[[#This Row],[year]]-1900,10)+1900 &amp; "-" &amp; FLOOR(Table1[[#This Row],[year]]-1890,10)+1900</f>
        <v>1990-2000</v>
      </c>
      <c r="T3403" s="14" t="s">
        <v>21835</v>
      </c>
      <c r="AB3403" s="14"/>
    </row>
    <row r="3404" spans="1:28" hidden="1" x14ac:dyDescent="0.3">
      <c r="A3404" t="s">
        <v>10526</v>
      </c>
      <c r="B3404" t="s">
        <v>16</v>
      </c>
      <c r="C3404" t="s">
        <v>41</v>
      </c>
      <c r="D3404">
        <v>1998</v>
      </c>
      <c r="E3404" t="s">
        <v>9792</v>
      </c>
      <c r="F3404">
        <v>5.8</v>
      </c>
      <c r="G3404">
        <v>4500</v>
      </c>
      <c r="H3404" t="s">
        <v>2864</v>
      </c>
      <c r="I3404" t="s">
        <v>10527</v>
      </c>
      <c r="J3404" t="s">
        <v>6974</v>
      </c>
      <c r="K3404" t="s">
        <v>30</v>
      </c>
      <c r="L3404">
        <f>20500000</f>
        <v>20500000</v>
      </c>
      <c r="M3404">
        <v>77910</v>
      </c>
      <c r="N3404" t="s">
        <v>10528</v>
      </c>
      <c r="O3404">
        <v>102</v>
      </c>
      <c r="P3404" t="str">
        <f>IF(Table1[[#This Row],[score]]&gt;=8.5,"High",IF(Table1[[#This Row],[score]]&gt;=7,"Medium","Low"))</f>
        <v>Low</v>
      </c>
      <c r="Q3404" s="5">
        <f>Table1[[#This Row],[gross]]-Table1[[#This Row],[budget]]</f>
        <v>-20422090</v>
      </c>
      <c r="R3404" s="5" t="str">
        <f>IF(Table1[[#This Row],[Profit]]&gt;0,"Profit","Loss")</f>
        <v>Loss</v>
      </c>
      <c r="S3404" s="6" t="str">
        <f>FLOOR(Table1[[#This Row],[year]]-1900,10)+1900 &amp; "-" &amp; FLOOR(Table1[[#This Row],[year]]-1890,10)+1900</f>
        <v>1990-2000</v>
      </c>
      <c r="T3404" s="14" t="s">
        <v>21835</v>
      </c>
      <c r="AB3404" s="14"/>
    </row>
    <row r="3405" spans="1:28" hidden="1" x14ac:dyDescent="0.3">
      <c r="A3405" t="s">
        <v>10173</v>
      </c>
      <c r="B3405" t="s">
        <v>16</v>
      </c>
      <c r="C3405" t="s">
        <v>104</v>
      </c>
      <c r="D3405">
        <v>1998</v>
      </c>
      <c r="E3405" t="s">
        <v>10174</v>
      </c>
      <c r="F3405">
        <v>7.5</v>
      </c>
      <c r="G3405">
        <v>89000</v>
      </c>
      <c r="H3405" t="s">
        <v>10175</v>
      </c>
      <c r="I3405" t="s">
        <v>10175</v>
      </c>
      <c r="J3405" t="s">
        <v>10176</v>
      </c>
      <c r="K3405" t="s">
        <v>22</v>
      </c>
      <c r="L3405">
        <v>6000</v>
      </c>
      <c r="M3405">
        <v>48482</v>
      </c>
      <c r="N3405" t="s">
        <v>10177</v>
      </c>
      <c r="O3405">
        <v>69</v>
      </c>
      <c r="P3405" t="str">
        <f>IF(Table1[[#This Row],[score]]&gt;=8.5,"High",IF(Table1[[#This Row],[score]]&gt;=7,"Medium","Low"))</f>
        <v>Medium</v>
      </c>
      <c r="Q3405" s="5">
        <f>Table1[[#This Row],[gross]]-Table1[[#This Row],[budget]]</f>
        <v>42482</v>
      </c>
      <c r="R3405" s="5" t="str">
        <f>IF(Table1[[#This Row],[Profit]]&gt;0,"Profit","Loss")</f>
        <v>Profit</v>
      </c>
      <c r="S3405" s="6" t="str">
        <f>FLOOR(Table1[[#This Row],[year]]-1900,10)+1900 &amp; "-" &amp; FLOOR(Table1[[#This Row],[year]]-1890,10)+1900</f>
        <v>1990-2000</v>
      </c>
      <c r="T3405" s="14" t="s">
        <v>21844</v>
      </c>
      <c r="AB3405" s="14"/>
    </row>
    <row r="3406" spans="1:28" hidden="1" x14ac:dyDescent="0.3">
      <c r="A3406" t="s">
        <v>10453</v>
      </c>
      <c r="B3406" t="s">
        <v>16</v>
      </c>
      <c r="C3406" t="s">
        <v>390</v>
      </c>
      <c r="D3406">
        <v>1998</v>
      </c>
      <c r="E3406" t="s">
        <v>10454</v>
      </c>
      <c r="F3406">
        <v>6.6</v>
      </c>
      <c r="G3406">
        <v>3600</v>
      </c>
      <c r="H3406" t="s">
        <v>10455</v>
      </c>
      <c r="I3406" t="s">
        <v>10456</v>
      </c>
      <c r="J3406" t="s">
        <v>10457</v>
      </c>
      <c r="K3406" t="s">
        <v>2081</v>
      </c>
      <c r="L3406">
        <f>20500000</f>
        <v>20500000</v>
      </c>
      <c r="M3406">
        <v>25824</v>
      </c>
      <c r="N3406" t="s">
        <v>6061</v>
      </c>
      <c r="O3406">
        <v>90</v>
      </c>
      <c r="P3406" t="str">
        <f>IF(Table1[[#This Row],[score]]&gt;=8.5,"High",IF(Table1[[#This Row],[score]]&gt;=7,"Medium","Low"))</f>
        <v>Low</v>
      </c>
      <c r="Q3406" s="5">
        <f>Table1[[#This Row],[gross]]-Table1[[#This Row],[budget]]</f>
        <v>-20474176</v>
      </c>
      <c r="R3406" s="5" t="str">
        <f>IF(Table1[[#This Row],[Profit]]&gt;0,"Profit","Loss")</f>
        <v>Loss</v>
      </c>
      <c r="S3406" s="6" t="str">
        <f>FLOOR(Table1[[#This Row],[year]]-1900,10)+1900 &amp; "-" &amp; FLOOR(Table1[[#This Row],[year]]-1890,10)+1900</f>
        <v>1990-2000</v>
      </c>
      <c r="T3406" s="14" t="s">
        <v>21837</v>
      </c>
      <c r="AB3406" s="14"/>
    </row>
    <row r="3407" spans="1:28" hidden="1" x14ac:dyDescent="0.3">
      <c r="A3407" t="s">
        <v>10307</v>
      </c>
      <c r="B3407" t="s">
        <v>16</v>
      </c>
      <c r="C3407" t="s">
        <v>17</v>
      </c>
      <c r="D3407">
        <v>1998</v>
      </c>
      <c r="E3407" t="s">
        <v>10308</v>
      </c>
      <c r="F3407">
        <v>5.0999999999999996</v>
      </c>
      <c r="G3407">
        <v>4700</v>
      </c>
      <c r="H3407" t="s">
        <v>4315</v>
      </c>
      <c r="I3407" t="s">
        <v>8526</v>
      </c>
      <c r="J3407" t="s">
        <v>1507</v>
      </c>
      <c r="K3407" t="s">
        <v>30</v>
      </c>
      <c r="L3407">
        <f>20500000</f>
        <v>20500000</v>
      </c>
      <c r="M3407">
        <v>21521</v>
      </c>
      <c r="N3407" t="s">
        <v>6373</v>
      </c>
      <c r="O3407">
        <v>93</v>
      </c>
      <c r="P3407" t="str">
        <f>IF(Table1[[#This Row],[score]]&gt;=8.5,"High",IF(Table1[[#This Row],[score]]&gt;=7,"Medium","Low"))</f>
        <v>Low</v>
      </c>
      <c r="Q3407" s="5">
        <f>Table1[[#This Row],[gross]]-Table1[[#This Row],[budget]]</f>
        <v>-20478479</v>
      </c>
      <c r="R3407" s="5" t="str">
        <f>IF(Table1[[#This Row],[Profit]]&gt;0,"Profit","Loss")</f>
        <v>Loss</v>
      </c>
      <c r="S3407" s="6" t="str">
        <f>FLOOR(Table1[[#This Row],[year]]-1900,10)+1900 &amp; "-" &amp; FLOOR(Table1[[#This Row],[year]]-1890,10)+1900</f>
        <v>1990-2000</v>
      </c>
      <c r="T3407" s="14" t="s">
        <v>21846</v>
      </c>
      <c r="AB3407" s="14"/>
    </row>
    <row r="3408" spans="1:28" hidden="1" x14ac:dyDescent="0.3">
      <c r="A3408" t="s">
        <v>10446</v>
      </c>
      <c r="B3408" t="s">
        <v>16</v>
      </c>
      <c r="C3408" t="s">
        <v>17</v>
      </c>
      <c r="D3408">
        <v>1998</v>
      </c>
      <c r="E3408" t="s">
        <v>9978</v>
      </c>
      <c r="F3408">
        <v>7.3</v>
      </c>
      <c r="G3408">
        <v>11000</v>
      </c>
      <c r="H3408" t="s">
        <v>10447</v>
      </c>
      <c r="I3408" t="s">
        <v>10448</v>
      </c>
      <c r="J3408" t="s">
        <v>1481</v>
      </c>
      <c r="K3408" t="s">
        <v>30</v>
      </c>
      <c r="L3408">
        <v>10000000</v>
      </c>
      <c r="M3408">
        <v>14328</v>
      </c>
      <c r="N3408" t="s">
        <v>6668</v>
      </c>
      <c r="O3408">
        <v>103</v>
      </c>
      <c r="P3408" t="str">
        <f>IF(Table1[[#This Row],[score]]&gt;=8.5,"High",IF(Table1[[#This Row],[score]]&gt;=7,"Medium","Low"))</f>
        <v>Medium</v>
      </c>
      <c r="Q3408" s="5">
        <f>Table1[[#This Row],[gross]]-Table1[[#This Row],[budget]]</f>
        <v>-9985672</v>
      </c>
      <c r="R3408" s="5" t="str">
        <f>IF(Table1[[#This Row],[Profit]]&gt;0,"Profit","Loss")</f>
        <v>Loss</v>
      </c>
      <c r="S3408" s="6" t="str">
        <f>FLOOR(Table1[[#This Row],[year]]-1900,10)+1900 &amp; "-" &amp; FLOOR(Table1[[#This Row],[year]]-1890,10)+1900</f>
        <v>1990-2000</v>
      </c>
      <c r="T3408" s="14" t="s">
        <v>21835</v>
      </c>
      <c r="AB3408" s="14"/>
    </row>
    <row r="3409" spans="1:28" hidden="1" x14ac:dyDescent="0.3">
      <c r="A3409" t="s">
        <v>10522</v>
      </c>
      <c r="B3409" t="s">
        <v>16</v>
      </c>
      <c r="C3409" t="s">
        <v>104</v>
      </c>
      <c r="D3409">
        <v>1998</v>
      </c>
      <c r="E3409" t="s">
        <v>10523</v>
      </c>
      <c r="F3409">
        <v>4.7</v>
      </c>
      <c r="G3409">
        <v>2500</v>
      </c>
      <c r="H3409" t="s">
        <v>10524</v>
      </c>
      <c r="I3409" t="s">
        <v>10524</v>
      </c>
      <c r="J3409" t="s">
        <v>1833</v>
      </c>
      <c r="K3409" t="s">
        <v>30</v>
      </c>
      <c r="L3409">
        <v>6000000</v>
      </c>
      <c r="M3409">
        <v>11710</v>
      </c>
      <c r="N3409" t="s">
        <v>10525</v>
      </c>
      <c r="O3409">
        <v>95</v>
      </c>
      <c r="P3409" t="str">
        <f>IF(Table1[[#This Row],[score]]&gt;=8.5,"High",IF(Table1[[#This Row],[score]]&gt;=7,"Medium","Low"))</f>
        <v>Low</v>
      </c>
      <c r="Q3409" s="5">
        <f>Table1[[#This Row],[gross]]-Table1[[#This Row],[budget]]</f>
        <v>-5988290</v>
      </c>
      <c r="R3409" s="5" t="str">
        <f>IF(Table1[[#This Row],[Profit]]&gt;0,"Profit","Loss")</f>
        <v>Loss</v>
      </c>
      <c r="S3409" s="6" t="str">
        <f>FLOOR(Table1[[#This Row],[year]]-1900,10)+1900 &amp; "-" &amp; FLOOR(Table1[[#This Row],[year]]-1890,10)+1900</f>
        <v>1990-2000</v>
      </c>
      <c r="T3409" s="14" t="s">
        <v>21846</v>
      </c>
      <c r="AB3409" s="14"/>
    </row>
    <row r="3410" spans="1:28" hidden="1" x14ac:dyDescent="0.3">
      <c r="A3410" t="s">
        <v>10178</v>
      </c>
      <c r="B3410" t="s">
        <v>443</v>
      </c>
      <c r="C3410" t="s">
        <v>104</v>
      </c>
      <c r="D3410">
        <v>1998</v>
      </c>
      <c r="E3410" t="s">
        <v>10179</v>
      </c>
      <c r="F3410">
        <v>7.4</v>
      </c>
      <c r="G3410">
        <v>22000</v>
      </c>
      <c r="H3410" t="s">
        <v>10180</v>
      </c>
      <c r="I3410" t="s">
        <v>10180</v>
      </c>
      <c r="J3410" t="s">
        <v>10181</v>
      </c>
      <c r="K3410" t="s">
        <v>448</v>
      </c>
      <c r="L3410">
        <f>20500000</f>
        <v>20500000</v>
      </c>
      <c r="M3410">
        <v>6955</v>
      </c>
      <c r="N3410" t="s">
        <v>6448</v>
      </c>
      <c r="O3410">
        <v>93</v>
      </c>
      <c r="P3410" t="str">
        <f>IF(Table1[[#This Row],[score]]&gt;=8.5,"High",IF(Table1[[#This Row],[score]]&gt;=7,"Medium","Low"))</f>
        <v>Medium</v>
      </c>
      <c r="Q3410" s="5">
        <f>Table1[[#This Row],[gross]]-Table1[[#This Row],[budget]]</f>
        <v>-20493045</v>
      </c>
      <c r="R3410" s="5" t="str">
        <f>IF(Table1[[#This Row],[Profit]]&gt;0,"Profit","Loss")</f>
        <v>Loss</v>
      </c>
      <c r="S3410" s="6" t="str">
        <f>FLOOR(Table1[[#This Row],[year]]-1900,10)+1900 &amp; "-" &amp; FLOOR(Table1[[#This Row],[year]]-1890,10)+1900</f>
        <v>1990-2000</v>
      </c>
      <c r="T3410" s="14" t="s">
        <v>21842</v>
      </c>
      <c r="AB3410" s="14"/>
    </row>
    <row r="3411" spans="1:28" hidden="1" x14ac:dyDescent="0.3">
      <c r="A3411" t="s">
        <v>10496</v>
      </c>
      <c r="B3411" t="s">
        <v>1974</v>
      </c>
      <c r="C3411" t="s">
        <v>17</v>
      </c>
      <c r="D3411">
        <v>1998</v>
      </c>
      <c r="E3411" t="s">
        <v>10497</v>
      </c>
      <c r="F3411">
        <v>6.2</v>
      </c>
      <c r="G3411">
        <v>2900</v>
      </c>
      <c r="H3411" t="s">
        <v>8489</v>
      </c>
      <c r="I3411" t="s">
        <v>10498</v>
      </c>
      <c r="J3411" t="s">
        <v>8999</v>
      </c>
      <c r="K3411" t="s">
        <v>30</v>
      </c>
      <c r="L3411">
        <f>20500000</f>
        <v>20500000</v>
      </c>
      <c r="M3411">
        <v>4390</v>
      </c>
      <c r="N3411" t="s">
        <v>9026</v>
      </c>
      <c r="O3411">
        <v>97</v>
      </c>
      <c r="P3411" t="str">
        <f>IF(Table1[[#This Row],[score]]&gt;=8.5,"High",IF(Table1[[#This Row],[score]]&gt;=7,"Medium","Low"))</f>
        <v>Low</v>
      </c>
      <c r="Q3411" s="5">
        <f>Table1[[#This Row],[gross]]-Table1[[#This Row],[budget]]</f>
        <v>-20495610</v>
      </c>
      <c r="R3411" s="5" t="str">
        <f>IF(Table1[[#This Row],[Profit]]&gt;0,"Profit","Loss")</f>
        <v>Loss</v>
      </c>
      <c r="S3411" s="6" t="str">
        <f>FLOOR(Table1[[#This Row],[year]]-1900,10)+1900 &amp; "-" &amp; FLOOR(Table1[[#This Row],[year]]-1890,10)+1900</f>
        <v>1990-2000</v>
      </c>
      <c r="T3411" s="14" t="s">
        <v>21835</v>
      </c>
      <c r="AB3411" s="14"/>
    </row>
    <row r="3412" spans="1:28" hidden="1" x14ac:dyDescent="0.3">
      <c r="A3412" t="s">
        <v>10312</v>
      </c>
      <c r="B3412" t="s">
        <v>16</v>
      </c>
      <c r="C3412" t="s">
        <v>34</v>
      </c>
      <c r="D3412">
        <v>1998</v>
      </c>
      <c r="E3412" t="s">
        <v>10313</v>
      </c>
      <c r="F3412">
        <v>7.2</v>
      </c>
      <c r="G3412">
        <v>18000</v>
      </c>
      <c r="H3412" t="s">
        <v>10314</v>
      </c>
      <c r="I3412" t="s">
        <v>10314</v>
      </c>
      <c r="J3412" t="s">
        <v>9902</v>
      </c>
      <c r="K3412" t="s">
        <v>30</v>
      </c>
      <c r="L3412">
        <f>20500000</f>
        <v>20500000</v>
      </c>
      <c r="M3412">
        <v>3121</v>
      </c>
      <c r="N3412" t="s">
        <v>7492</v>
      </c>
      <c r="O3412">
        <v>87</v>
      </c>
      <c r="P3412" t="str">
        <f>IF(Table1[[#This Row],[score]]&gt;=8.5,"High",IF(Table1[[#This Row],[score]]&gt;=7,"Medium","Low"))</f>
        <v>Medium</v>
      </c>
      <c r="Q3412" s="5">
        <f>Table1[[#This Row],[gross]]-Table1[[#This Row],[budget]]</f>
        <v>-20496879</v>
      </c>
      <c r="R3412" s="5" t="str">
        <f>IF(Table1[[#This Row],[Profit]]&gt;0,"Profit","Loss")</f>
        <v>Loss</v>
      </c>
      <c r="S3412" s="6" t="str">
        <f>FLOOR(Table1[[#This Row],[year]]-1900,10)+1900 &amp; "-" &amp; FLOOR(Table1[[#This Row],[year]]-1890,10)+1900</f>
        <v>1990-2000</v>
      </c>
      <c r="T3412" s="14" t="s">
        <v>21844</v>
      </c>
      <c r="AB3412" s="14"/>
    </row>
    <row r="3413" spans="1:28" hidden="1" x14ac:dyDescent="0.3">
      <c r="A3413" t="s">
        <v>10380</v>
      </c>
      <c r="B3413" t="s">
        <v>16</v>
      </c>
      <c r="C3413" t="s">
        <v>104</v>
      </c>
      <c r="D3413">
        <v>1998</v>
      </c>
      <c r="E3413" t="s">
        <v>10381</v>
      </c>
      <c r="F3413">
        <v>6.1</v>
      </c>
      <c r="G3413">
        <v>2900</v>
      </c>
      <c r="H3413" t="s">
        <v>9204</v>
      </c>
      <c r="I3413" t="s">
        <v>10382</v>
      </c>
      <c r="J3413" t="s">
        <v>9932</v>
      </c>
      <c r="K3413" t="s">
        <v>22</v>
      </c>
      <c r="L3413">
        <f>20500000</f>
        <v>20500000</v>
      </c>
      <c r="M3413">
        <v>1672</v>
      </c>
      <c r="N3413" t="s">
        <v>7492</v>
      </c>
      <c r="O3413">
        <v>87</v>
      </c>
      <c r="P3413" t="str">
        <f>IF(Table1[[#This Row],[score]]&gt;=8.5,"High",IF(Table1[[#This Row],[score]]&gt;=7,"Medium","Low"))</f>
        <v>Low</v>
      </c>
      <c r="Q3413" s="5">
        <f>Table1[[#This Row],[gross]]-Table1[[#This Row],[budget]]</f>
        <v>-20498328</v>
      </c>
      <c r="R3413" s="5" t="str">
        <f>IF(Table1[[#This Row],[Profit]]&gt;0,"Profit","Loss")</f>
        <v>Loss</v>
      </c>
      <c r="S3413" s="6" t="str">
        <f>FLOOR(Table1[[#This Row],[year]]-1900,10)+1900 &amp; "-" &amp; FLOOR(Table1[[#This Row],[year]]-1890,10)+1900</f>
        <v>1990-2000</v>
      </c>
      <c r="T3413" s="14" t="s">
        <v>21844</v>
      </c>
      <c r="AB3413" s="14"/>
    </row>
    <row r="3414" spans="1:28" hidden="1" x14ac:dyDescent="0.3">
      <c r="A3414" t="s">
        <v>10558</v>
      </c>
      <c r="B3414" t="s">
        <v>33</v>
      </c>
      <c r="C3414" t="s">
        <v>34</v>
      </c>
      <c r="D3414">
        <v>1999</v>
      </c>
      <c r="E3414" t="s">
        <v>10559</v>
      </c>
      <c r="F3414">
        <v>6.5</v>
      </c>
      <c r="G3414">
        <v>748000</v>
      </c>
      <c r="H3414" t="s">
        <v>4434</v>
      </c>
      <c r="I3414" t="s">
        <v>4434</v>
      </c>
      <c r="J3414" t="s">
        <v>8921</v>
      </c>
      <c r="K3414" t="s">
        <v>30</v>
      </c>
      <c r="L3414">
        <v>115000000</v>
      </c>
      <c r="M3414">
        <v>1027082707</v>
      </c>
      <c r="N3414" t="s">
        <v>39</v>
      </c>
      <c r="O3414">
        <v>136</v>
      </c>
      <c r="P3414" t="str">
        <f>IF(Table1[[#This Row],[score]]&gt;=8.5,"High",IF(Table1[[#This Row],[score]]&gt;=7,"Medium","Low"))</f>
        <v>Low</v>
      </c>
      <c r="Q3414" s="5">
        <f>Table1[[#This Row],[gross]]-Table1[[#This Row],[budget]]</f>
        <v>912082707</v>
      </c>
      <c r="R3414" s="5" t="str">
        <f>IF(Table1[[#This Row],[Profit]]&gt;0,"Profit","Loss")</f>
        <v>Profit</v>
      </c>
      <c r="S3414" s="6" t="str">
        <f>FLOOR(Table1[[#This Row],[year]]-1900,10)+1900 &amp; "-" &amp; FLOOR(Table1[[#This Row],[year]]-1890,10)+1900</f>
        <v>1990-2000</v>
      </c>
      <c r="T3414" s="14" t="s">
        <v>21835</v>
      </c>
      <c r="AB3414" s="14"/>
    </row>
    <row r="3415" spans="1:28" hidden="1" x14ac:dyDescent="0.3">
      <c r="A3415" t="s">
        <v>10564</v>
      </c>
      <c r="B3415" t="s">
        <v>1974</v>
      </c>
      <c r="C3415" t="s">
        <v>17</v>
      </c>
      <c r="D3415">
        <v>1999</v>
      </c>
      <c r="E3415" t="s">
        <v>10565</v>
      </c>
      <c r="F3415">
        <v>8.1</v>
      </c>
      <c r="G3415">
        <v>930000</v>
      </c>
      <c r="H3415" t="s">
        <v>10372</v>
      </c>
      <c r="I3415" t="s">
        <v>10372</v>
      </c>
      <c r="J3415" t="s">
        <v>4412</v>
      </c>
      <c r="K3415" t="s">
        <v>30</v>
      </c>
      <c r="L3415" s="5">
        <v>40000000</v>
      </c>
      <c r="M3415" s="5">
        <v>672806292</v>
      </c>
      <c r="N3415" t="s">
        <v>5666</v>
      </c>
      <c r="O3415">
        <v>107</v>
      </c>
      <c r="P3415" t="str">
        <f>IF(Table1[[#This Row],[score]]&gt;=8.5,"High",IF(Table1[[#This Row],[score]]&gt;=7,"Medium","Low"))</f>
        <v>Medium</v>
      </c>
      <c r="Q3415" s="5">
        <f>Table1[[#This Row],[gross]]-Table1[[#This Row],[budget]]</f>
        <v>632806292</v>
      </c>
      <c r="R3415" s="5" t="str">
        <f>IF(Table1[[#This Row],[Profit]]&gt;0,"Profit","Loss")</f>
        <v>Profit</v>
      </c>
      <c r="S3415" s="6" t="str">
        <f>FLOOR(Table1[[#This Row],[year]]-1900,10)+1900 &amp; "-" &amp; FLOOR(Table1[[#This Row],[year]]-1890,10)+1900</f>
        <v>1990-2000</v>
      </c>
      <c r="T3415" s="14" t="s">
        <v>21835</v>
      </c>
      <c r="AB3415" s="14"/>
    </row>
    <row r="3416" spans="1:28" hidden="1" x14ac:dyDescent="0.3">
      <c r="A3416" t="s">
        <v>10614</v>
      </c>
      <c r="B3416" t="s">
        <v>337</v>
      </c>
      <c r="C3416" t="s">
        <v>390</v>
      </c>
      <c r="D3416">
        <v>1999</v>
      </c>
      <c r="E3416" t="s">
        <v>10615</v>
      </c>
      <c r="F3416">
        <v>7.9</v>
      </c>
      <c r="G3416">
        <v>540000</v>
      </c>
      <c r="H3416" t="s">
        <v>8395</v>
      </c>
      <c r="I3416" t="s">
        <v>8395</v>
      </c>
      <c r="J3416" t="s">
        <v>2066</v>
      </c>
      <c r="K3416" t="s">
        <v>30</v>
      </c>
      <c r="L3416">
        <v>90000000</v>
      </c>
      <c r="M3416">
        <v>497375381</v>
      </c>
      <c r="N3416" t="s">
        <v>10022</v>
      </c>
      <c r="O3416">
        <v>92</v>
      </c>
      <c r="P3416" t="str">
        <f>IF(Table1[[#This Row],[score]]&gt;=8.5,"High",IF(Table1[[#This Row],[score]]&gt;=7,"Medium","Low"))</f>
        <v>Medium</v>
      </c>
      <c r="Q3416" s="5">
        <f>Table1[[#This Row],[gross]]-Table1[[#This Row],[budget]]</f>
        <v>407375381</v>
      </c>
      <c r="R3416" s="5" t="str">
        <f>IF(Table1[[#This Row],[Profit]]&gt;0,"Profit","Loss")</f>
        <v>Profit</v>
      </c>
      <c r="S3416" s="6" t="str">
        <f>FLOOR(Table1[[#This Row],[year]]-1900,10)+1900 &amp; "-" &amp; FLOOR(Table1[[#This Row],[year]]-1890,10)+1900</f>
        <v>1990-2000</v>
      </c>
      <c r="T3416" s="14" t="s">
        <v>21835</v>
      </c>
      <c r="AB3416" s="14"/>
    </row>
    <row r="3417" spans="1:28" hidden="1" x14ac:dyDescent="0.3">
      <c r="A3417" t="s">
        <v>10538</v>
      </c>
      <c r="B3417" t="s">
        <v>16</v>
      </c>
      <c r="C3417" t="s">
        <v>34</v>
      </c>
      <c r="D3417">
        <v>1999</v>
      </c>
      <c r="E3417" t="s">
        <v>10539</v>
      </c>
      <c r="F3417">
        <v>8.6999999999999993</v>
      </c>
      <c r="G3417">
        <v>1700000</v>
      </c>
      <c r="H3417" t="s">
        <v>8966</v>
      </c>
      <c r="I3417" t="s">
        <v>8579</v>
      </c>
      <c r="J3417" t="s">
        <v>5026</v>
      </c>
      <c r="K3417" t="s">
        <v>30</v>
      </c>
      <c r="L3417" s="5">
        <v>63000000</v>
      </c>
      <c r="M3417" s="5">
        <v>466364845</v>
      </c>
      <c r="N3417" t="s">
        <v>23</v>
      </c>
      <c r="O3417">
        <v>136</v>
      </c>
      <c r="P3417" t="str">
        <f>IF(Table1[[#This Row],[score]]&gt;=8.5,"High",IF(Table1[[#This Row],[score]]&gt;=7,"Medium","Low"))</f>
        <v>High</v>
      </c>
      <c r="Q3417" s="5">
        <f>Table1[[#This Row],[gross]]-Table1[[#This Row],[budget]]</f>
        <v>403364845</v>
      </c>
      <c r="R3417" s="5" t="str">
        <f>IF(Table1[[#This Row],[Profit]]&gt;0,"Profit","Loss")</f>
        <v>Profit</v>
      </c>
      <c r="S3417" s="6" t="str">
        <f>FLOOR(Table1[[#This Row],[year]]-1900,10)+1900 &amp; "-" &amp; FLOOR(Table1[[#This Row],[year]]-1890,10)+1900</f>
        <v>1990-2000</v>
      </c>
      <c r="T3417" s="14" t="s">
        <v>21835</v>
      </c>
      <c r="AB3417" s="14"/>
    </row>
    <row r="3418" spans="1:28" hidden="1" x14ac:dyDescent="0.3">
      <c r="A3418" t="s">
        <v>10618</v>
      </c>
      <c r="B3418" t="s">
        <v>337</v>
      </c>
      <c r="C3418" t="s">
        <v>390</v>
      </c>
      <c r="D3418">
        <v>1999</v>
      </c>
      <c r="E3418" t="s">
        <v>10153</v>
      </c>
      <c r="F3418">
        <v>7.3</v>
      </c>
      <c r="G3418">
        <v>210000</v>
      </c>
      <c r="H3418" t="s">
        <v>10619</v>
      </c>
      <c r="I3418" t="s">
        <v>3958</v>
      </c>
      <c r="J3418" t="s">
        <v>10620</v>
      </c>
      <c r="K3418" t="s">
        <v>30</v>
      </c>
      <c r="L3418">
        <v>130000000</v>
      </c>
      <c r="M3418">
        <v>448191819</v>
      </c>
      <c r="N3418" t="s">
        <v>1708</v>
      </c>
      <c r="O3418">
        <v>88</v>
      </c>
      <c r="P3418" t="str">
        <f>IF(Table1[[#This Row],[score]]&gt;=8.5,"High",IF(Table1[[#This Row],[score]]&gt;=7,"Medium","Low"))</f>
        <v>Medium</v>
      </c>
      <c r="Q3418" s="5">
        <f>Table1[[#This Row],[gross]]-Table1[[#This Row],[budget]]</f>
        <v>318191819</v>
      </c>
      <c r="R3418" s="5" t="str">
        <f>IF(Table1[[#This Row],[Profit]]&gt;0,"Profit","Loss")</f>
        <v>Profit</v>
      </c>
      <c r="S3418" s="6" t="str">
        <f>FLOOR(Table1[[#This Row],[year]]-1900,10)+1900 &amp; "-" &amp; FLOOR(Table1[[#This Row],[year]]-1890,10)+1900</f>
        <v>1990-2000</v>
      </c>
      <c r="T3418" s="14" t="s">
        <v>21835</v>
      </c>
      <c r="AB3418" s="14"/>
    </row>
    <row r="3419" spans="1:28" hidden="1" x14ac:dyDescent="0.3">
      <c r="A3419" t="s">
        <v>10546</v>
      </c>
      <c r="B3419" t="s">
        <v>1974</v>
      </c>
      <c r="C3419" t="s">
        <v>34</v>
      </c>
      <c r="D3419">
        <v>1999</v>
      </c>
      <c r="E3419" t="s">
        <v>9724</v>
      </c>
      <c r="F3419">
        <v>7</v>
      </c>
      <c r="G3419">
        <v>401000</v>
      </c>
      <c r="H3419" t="s">
        <v>7604</v>
      </c>
      <c r="I3419" t="s">
        <v>7604</v>
      </c>
      <c r="J3419" t="s">
        <v>6863</v>
      </c>
      <c r="K3419" t="s">
        <v>30</v>
      </c>
      <c r="L3419">
        <v>80000000</v>
      </c>
      <c r="M3419">
        <v>415933406</v>
      </c>
      <c r="N3419" t="s">
        <v>61</v>
      </c>
      <c r="O3419">
        <v>124</v>
      </c>
      <c r="P3419" t="str">
        <f>IF(Table1[[#This Row],[score]]&gt;=8.5,"High",IF(Table1[[#This Row],[score]]&gt;=7,"Medium","Low"))</f>
        <v>Medium</v>
      </c>
      <c r="Q3419" s="5">
        <f>Table1[[#This Row],[gross]]-Table1[[#This Row],[budget]]</f>
        <v>335933406</v>
      </c>
      <c r="R3419" s="5" t="str">
        <f>IF(Table1[[#This Row],[Profit]]&gt;0,"Profit","Loss")</f>
        <v>Profit</v>
      </c>
      <c r="S3419" s="6" t="str">
        <f>FLOOR(Table1[[#This Row],[year]]-1900,10)+1900 &amp; "-" &amp; FLOOR(Table1[[#This Row],[year]]-1890,10)+1900</f>
        <v>1990-2000</v>
      </c>
      <c r="T3419" s="14" t="s">
        <v>21835</v>
      </c>
      <c r="AB3419" s="14"/>
    </row>
    <row r="3420" spans="1:28" hidden="1" x14ac:dyDescent="0.3">
      <c r="A3420" t="s">
        <v>10571</v>
      </c>
      <c r="B3420" t="s">
        <v>1974</v>
      </c>
      <c r="C3420" t="s">
        <v>41</v>
      </c>
      <c r="D3420">
        <v>1999</v>
      </c>
      <c r="E3420" t="s">
        <v>10287</v>
      </c>
      <c r="F3420">
        <v>7.1</v>
      </c>
      <c r="G3420">
        <v>286000</v>
      </c>
      <c r="H3420" t="s">
        <v>10572</v>
      </c>
      <c r="I3420" t="s">
        <v>5397</v>
      </c>
      <c r="J3420" t="s">
        <v>6845</v>
      </c>
      <c r="K3420" t="s">
        <v>22</v>
      </c>
      <c r="L3420">
        <v>42000000</v>
      </c>
      <c r="M3420">
        <v>363889678</v>
      </c>
      <c r="N3420" t="s">
        <v>7492</v>
      </c>
      <c r="O3420">
        <v>124</v>
      </c>
      <c r="P3420" t="str">
        <f>IF(Table1[[#This Row],[score]]&gt;=8.5,"High",IF(Table1[[#This Row],[score]]&gt;=7,"Medium","Low"))</f>
        <v>Medium</v>
      </c>
      <c r="Q3420" s="5">
        <f>Table1[[#This Row],[gross]]-Table1[[#This Row],[budget]]</f>
        <v>321889678</v>
      </c>
      <c r="R3420" s="5" t="str">
        <f>IF(Table1[[#This Row],[Profit]]&gt;0,"Profit","Loss")</f>
        <v>Profit</v>
      </c>
      <c r="S3420" s="6" t="str">
        <f>FLOOR(Table1[[#This Row],[year]]-1900,10)+1900 &amp; "-" &amp; FLOOR(Table1[[#This Row],[year]]-1890,10)+1900</f>
        <v>1990-2000</v>
      </c>
      <c r="T3420" s="14" t="s">
        <v>21835</v>
      </c>
      <c r="AB3420" s="14"/>
    </row>
    <row r="3421" spans="1:28" hidden="1" x14ac:dyDescent="0.3">
      <c r="A3421" t="s">
        <v>10633</v>
      </c>
      <c r="B3421" t="s">
        <v>1974</v>
      </c>
      <c r="C3421" t="s">
        <v>34</v>
      </c>
      <c r="D3421">
        <v>1999</v>
      </c>
      <c r="E3421" t="s">
        <v>6060</v>
      </c>
      <c r="F3421">
        <v>6.4</v>
      </c>
      <c r="G3421">
        <v>191000</v>
      </c>
      <c r="H3421" t="s">
        <v>233</v>
      </c>
      <c r="I3421" t="s">
        <v>10634</v>
      </c>
      <c r="J3421" t="s">
        <v>4686</v>
      </c>
      <c r="K3421" t="s">
        <v>22</v>
      </c>
      <c r="L3421">
        <v>135000000</v>
      </c>
      <c r="M3421">
        <v>361832400</v>
      </c>
      <c r="N3421" t="s">
        <v>5094</v>
      </c>
      <c r="O3421">
        <v>128</v>
      </c>
      <c r="P3421" t="str">
        <f>IF(Table1[[#This Row],[score]]&gt;=8.5,"High",IF(Table1[[#This Row],[score]]&gt;=7,"Medium","Low"))</f>
        <v>Low</v>
      </c>
      <c r="Q3421" s="5">
        <f>Table1[[#This Row],[gross]]-Table1[[#This Row],[budget]]</f>
        <v>226832400</v>
      </c>
      <c r="R3421" s="5" t="str">
        <f>IF(Table1[[#This Row],[Profit]]&gt;0,"Profit","Loss")</f>
        <v>Profit</v>
      </c>
      <c r="S3421" s="6" t="str">
        <f>FLOOR(Table1[[#This Row],[year]]-1900,10)+1900 &amp; "-" &amp; FLOOR(Table1[[#This Row],[year]]-1890,10)+1900</f>
        <v>1990-2000</v>
      </c>
      <c r="T3421" s="14" t="s">
        <v>21835</v>
      </c>
      <c r="AB3421" s="14"/>
    </row>
    <row r="3422" spans="1:28" hidden="1" x14ac:dyDescent="0.3">
      <c r="A3422" t="s">
        <v>10554</v>
      </c>
      <c r="B3422" t="s">
        <v>16</v>
      </c>
      <c r="C3422" t="s">
        <v>17</v>
      </c>
      <c r="D3422">
        <v>1999</v>
      </c>
      <c r="E3422" t="s">
        <v>10555</v>
      </c>
      <c r="F3422">
        <v>8.3000000000000007</v>
      </c>
      <c r="G3422">
        <v>1100000</v>
      </c>
      <c r="H3422" t="s">
        <v>10556</v>
      </c>
      <c r="I3422" t="s">
        <v>10557</v>
      </c>
      <c r="J3422" t="s">
        <v>8280</v>
      </c>
      <c r="K3422" t="s">
        <v>30</v>
      </c>
      <c r="L3422" s="5">
        <v>15000000</v>
      </c>
      <c r="M3422" s="5">
        <v>356296601</v>
      </c>
      <c r="N3422" t="s">
        <v>9593</v>
      </c>
      <c r="O3422">
        <v>122</v>
      </c>
      <c r="P3422" t="str">
        <f>IF(Table1[[#This Row],[score]]&gt;=8.5,"High",IF(Table1[[#This Row],[score]]&gt;=7,"Medium","Low"))</f>
        <v>Medium</v>
      </c>
      <c r="Q3422" s="5">
        <f>Table1[[#This Row],[gross]]-Table1[[#This Row],[budget]]</f>
        <v>341296601</v>
      </c>
      <c r="R3422" s="5" t="str">
        <f>IF(Table1[[#This Row],[Profit]]&gt;0,"Profit","Loss")</f>
        <v>Profit</v>
      </c>
      <c r="S3422" s="6" t="str">
        <f>FLOOR(Table1[[#This Row],[year]]-1900,10)+1900 &amp; "-" &amp; FLOOR(Table1[[#This Row],[year]]-1890,10)+1900</f>
        <v>1990-2000</v>
      </c>
      <c r="T3422" s="14" t="s">
        <v>21835</v>
      </c>
      <c r="AB3422" s="14"/>
    </row>
    <row r="3423" spans="1:28" hidden="1" x14ac:dyDescent="0.3">
      <c r="A3423" t="s">
        <v>10566</v>
      </c>
      <c r="B3423" t="s">
        <v>1974</v>
      </c>
      <c r="C3423" t="s">
        <v>34</v>
      </c>
      <c r="D3423">
        <v>1999</v>
      </c>
      <c r="E3423" t="s">
        <v>10256</v>
      </c>
      <c r="F3423">
        <v>6.6</v>
      </c>
      <c r="G3423">
        <v>221000</v>
      </c>
      <c r="H3423" t="s">
        <v>9434</v>
      </c>
      <c r="I3423" t="s">
        <v>6777</v>
      </c>
      <c r="J3423" t="s">
        <v>6777</v>
      </c>
      <c r="K3423" t="s">
        <v>30</v>
      </c>
      <c r="L3423">
        <v>33000000</v>
      </c>
      <c r="M3423">
        <v>312016928</v>
      </c>
      <c r="N3423" t="s">
        <v>2001</v>
      </c>
      <c r="O3423">
        <v>95</v>
      </c>
      <c r="P3423" t="str">
        <f>IF(Table1[[#This Row],[score]]&gt;=8.5,"High",IF(Table1[[#This Row],[score]]&gt;=7,"Medium","Low"))</f>
        <v>Low</v>
      </c>
      <c r="Q3423" s="5">
        <f>Table1[[#This Row],[gross]]-Table1[[#This Row],[budget]]</f>
        <v>279016928</v>
      </c>
      <c r="R3423" s="5" t="str">
        <f>IF(Table1[[#This Row],[Profit]]&gt;0,"Profit","Loss")</f>
        <v>Profit</v>
      </c>
      <c r="S3423" s="6" t="str">
        <f>FLOOR(Table1[[#This Row],[year]]-1900,10)+1900 &amp; "-" &amp; FLOOR(Table1[[#This Row],[year]]-1890,10)+1900</f>
        <v>1990-2000</v>
      </c>
      <c r="T3423" s="14" t="s">
        <v>21835</v>
      </c>
      <c r="AB3423" s="14"/>
    </row>
    <row r="3424" spans="1:28" hidden="1" x14ac:dyDescent="0.3">
      <c r="A3424" t="s">
        <v>10761</v>
      </c>
      <c r="B3424" t="s">
        <v>33</v>
      </c>
      <c r="C3424" t="s">
        <v>41</v>
      </c>
      <c r="D3424">
        <v>1999</v>
      </c>
      <c r="E3424" t="s">
        <v>10577</v>
      </c>
      <c r="F3424">
        <v>5.6</v>
      </c>
      <c r="G3424">
        <v>95000</v>
      </c>
      <c r="H3424" t="s">
        <v>1219</v>
      </c>
      <c r="I3424" t="s">
        <v>10762</v>
      </c>
      <c r="J3424" t="s">
        <v>6221</v>
      </c>
      <c r="K3424" t="s">
        <v>30</v>
      </c>
      <c r="L3424">
        <v>70000000</v>
      </c>
      <c r="M3424">
        <v>309460292</v>
      </c>
      <c r="N3424" t="s">
        <v>44</v>
      </c>
      <c r="O3424">
        <v>116</v>
      </c>
      <c r="P3424" t="str">
        <f>IF(Table1[[#This Row],[score]]&gt;=8.5,"High",IF(Table1[[#This Row],[score]]&gt;=7,"Medium","Low"))</f>
        <v>Low</v>
      </c>
      <c r="Q3424" s="5">
        <f>Table1[[#This Row],[gross]]-Table1[[#This Row],[budget]]</f>
        <v>239460292</v>
      </c>
      <c r="R3424" s="5" t="str">
        <f>IF(Table1[[#This Row],[Profit]]&gt;0,"Profit","Loss")</f>
        <v>Profit</v>
      </c>
      <c r="S3424" s="6" t="str">
        <f>FLOOR(Table1[[#This Row],[year]]-1900,10)+1900 &amp; "-" &amp; FLOOR(Table1[[#This Row],[year]]-1890,10)+1900</f>
        <v>1990-2000</v>
      </c>
      <c r="T3424" s="14" t="s">
        <v>21835</v>
      </c>
      <c r="AB3424" s="14"/>
    </row>
    <row r="3425" spans="1:28" hidden="1" x14ac:dyDescent="0.3">
      <c r="A3425" t="s">
        <v>10591</v>
      </c>
      <c r="B3425" t="s">
        <v>33</v>
      </c>
      <c r="C3425" t="s">
        <v>25</v>
      </c>
      <c r="D3425">
        <v>1999</v>
      </c>
      <c r="E3425" t="s">
        <v>10592</v>
      </c>
      <c r="F3425">
        <v>5.9</v>
      </c>
      <c r="G3425">
        <v>128000</v>
      </c>
      <c r="H3425" t="s">
        <v>10593</v>
      </c>
      <c r="I3425" t="s">
        <v>10594</v>
      </c>
      <c r="J3425" t="s">
        <v>2535</v>
      </c>
      <c r="K3425" t="s">
        <v>5762</v>
      </c>
      <c r="L3425">
        <v>133000000</v>
      </c>
      <c r="M3425">
        <v>300135367</v>
      </c>
      <c r="N3425" t="s">
        <v>31</v>
      </c>
      <c r="O3425">
        <v>84</v>
      </c>
      <c r="P3425" t="str">
        <f>IF(Table1[[#This Row],[score]]&gt;=8.5,"High",IF(Table1[[#This Row],[score]]&gt;=7,"Medium","Low"))</f>
        <v>Low</v>
      </c>
      <c r="Q3425" s="5">
        <f>Table1[[#This Row],[gross]]-Table1[[#This Row],[budget]]</f>
        <v>167135367</v>
      </c>
      <c r="R3425" s="5" t="str">
        <f>IF(Table1[[#This Row],[Profit]]&gt;0,"Profit","Loss")</f>
        <v>Profit</v>
      </c>
      <c r="S3425" s="6" t="str">
        <f>FLOOR(Table1[[#This Row],[year]]-1900,10)+1900 &amp; "-" &amp; FLOOR(Table1[[#This Row],[year]]-1890,10)+1900</f>
        <v>1990-2000</v>
      </c>
      <c r="T3425" s="14" t="s">
        <v>21835</v>
      </c>
      <c r="AB3425" s="14"/>
    </row>
    <row r="3426" spans="1:28" hidden="1" x14ac:dyDescent="0.3">
      <c r="A3426" t="s">
        <v>10552</v>
      </c>
      <c r="B3426" t="s">
        <v>16</v>
      </c>
      <c r="C3426" t="s">
        <v>104</v>
      </c>
      <c r="D3426">
        <v>1999</v>
      </c>
      <c r="E3426" t="s">
        <v>10553</v>
      </c>
      <c r="F3426">
        <v>8.6</v>
      </c>
      <c r="G3426">
        <v>1200000</v>
      </c>
      <c r="H3426" t="s">
        <v>7814</v>
      </c>
      <c r="I3426" t="s">
        <v>20</v>
      </c>
      <c r="J3426" t="s">
        <v>2066</v>
      </c>
      <c r="K3426" t="s">
        <v>30</v>
      </c>
      <c r="L3426" s="5">
        <v>60000000</v>
      </c>
      <c r="M3426" s="5">
        <v>286801374</v>
      </c>
      <c r="N3426" t="s">
        <v>5059</v>
      </c>
      <c r="O3426">
        <v>189</v>
      </c>
      <c r="P3426" t="str">
        <f>IF(Table1[[#This Row],[score]]&gt;=8.5,"High",IF(Table1[[#This Row],[score]]&gt;=7,"Medium","Low"))</f>
        <v>High</v>
      </c>
      <c r="Q3426" s="5">
        <f>Table1[[#This Row],[gross]]-Table1[[#This Row],[budget]]</f>
        <v>226801374</v>
      </c>
      <c r="R3426" s="5" t="str">
        <f>IF(Table1[[#This Row],[Profit]]&gt;0,"Profit","Loss")</f>
        <v>Profit</v>
      </c>
      <c r="S3426" s="6" t="str">
        <f>FLOOR(Table1[[#This Row],[year]]-1900,10)+1900 &amp; "-" &amp; FLOOR(Table1[[#This Row],[year]]-1890,10)+1900</f>
        <v>1990-2000</v>
      </c>
      <c r="T3426" s="14" t="s">
        <v>21835</v>
      </c>
      <c r="AB3426" s="14"/>
    </row>
    <row r="3427" spans="1:28" hidden="1" x14ac:dyDescent="0.3">
      <c r="A3427" t="s">
        <v>10576</v>
      </c>
      <c r="B3427" t="s">
        <v>16</v>
      </c>
      <c r="C3427" t="s">
        <v>52</v>
      </c>
      <c r="D3427">
        <v>1999</v>
      </c>
      <c r="E3427" t="s">
        <v>10577</v>
      </c>
      <c r="F3427">
        <v>6.5</v>
      </c>
      <c r="G3427">
        <v>239000</v>
      </c>
      <c r="H3427" t="s">
        <v>10578</v>
      </c>
      <c r="I3427" t="s">
        <v>10578</v>
      </c>
      <c r="J3427" t="s">
        <v>10579</v>
      </c>
      <c r="K3427" t="s">
        <v>30</v>
      </c>
      <c r="L3427">
        <v>60000</v>
      </c>
      <c r="M3427">
        <v>248639099</v>
      </c>
      <c r="N3427" t="s">
        <v>10580</v>
      </c>
      <c r="O3427">
        <v>81</v>
      </c>
      <c r="P3427" t="str">
        <f>IF(Table1[[#This Row],[score]]&gt;=8.5,"High",IF(Table1[[#This Row],[score]]&gt;=7,"Medium","Low"))</f>
        <v>Low</v>
      </c>
      <c r="Q3427" s="5">
        <f>Table1[[#This Row],[gross]]-Table1[[#This Row],[budget]]</f>
        <v>248579099</v>
      </c>
      <c r="R3427" s="5" t="str">
        <f>IF(Table1[[#This Row],[Profit]]&gt;0,"Profit","Loss")</f>
        <v>Profit</v>
      </c>
      <c r="S3427" s="6" t="str">
        <f>FLOOR(Table1[[#This Row],[year]]-1900,10)+1900 &amp; "-" &amp; FLOOR(Table1[[#This Row],[year]]-1890,10)+1900</f>
        <v>1990-2000</v>
      </c>
      <c r="T3427" s="14" t="s">
        <v>21835</v>
      </c>
      <c r="AB3427" s="14"/>
    </row>
    <row r="3428" spans="1:28" hidden="1" x14ac:dyDescent="0.3">
      <c r="A3428" t="s">
        <v>10547</v>
      </c>
      <c r="B3428" t="s">
        <v>16</v>
      </c>
      <c r="C3428" t="s">
        <v>41</v>
      </c>
      <c r="D3428">
        <v>1999</v>
      </c>
      <c r="E3428" t="s">
        <v>10548</v>
      </c>
      <c r="F3428">
        <v>7</v>
      </c>
      <c r="G3428">
        <v>385000</v>
      </c>
      <c r="H3428" t="s">
        <v>10549</v>
      </c>
      <c r="I3428" t="s">
        <v>10550</v>
      </c>
      <c r="J3428" t="s">
        <v>10551</v>
      </c>
      <c r="K3428" t="s">
        <v>30</v>
      </c>
      <c r="L3428">
        <v>11000000</v>
      </c>
      <c r="M3428">
        <v>235483004</v>
      </c>
      <c r="N3428" t="s">
        <v>61</v>
      </c>
      <c r="O3428">
        <v>95</v>
      </c>
      <c r="P3428" t="str">
        <f>IF(Table1[[#This Row],[score]]&gt;=8.5,"High",IF(Table1[[#This Row],[score]]&gt;=7,"Medium","Low"))</f>
        <v>Medium</v>
      </c>
      <c r="Q3428" s="5">
        <f>Table1[[#This Row],[gross]]-Table1[[#This Row],[budget]]</f>
        <v>224483004</v>
      </c>
      <c r="R3428" s="5" t="str">
        <f>IF(Table1[[#This Row],[Profit]]&gt;0,"Profit","Loss")</f>
        <v>Profit</v>
      </c>
      <c r="S3428" s="6" t="str">
        <f>FLOOR(Table1[[#This Row],[year]]-1900,10)+1900 &amp; "-" &amp; FLOOR(Table1[[#This Row],[year]]-1890,10)+1900</f>
        <v>1990-2000</v>
      </c>
      <c r="T3428" s="14" t="s">
        <v>21835</v>
      </c>
      <c r="AB3428" s="14"/>
    </row>
    <row r="3429" spans="1:28" hidden="1" x14ac:dyDescent="0.3">
      <c r="A3429" t="s">
        <v>10641</v>
      </c>
      <c r="B3429" t="s">
        <v>1974</v>
      </c>
      <c r="C3429" t="s">
        <v>41</v>
      </c>
      <c r="D3429">
        <v>1999</v>
      </c>
      <c r="E3429" t="s">
        <v>10642</v>
      </c>
      <c r="F3429">
        <v>6.4</v>
      </c>
      <c r="G3429">
        <v>205000</v>
      </c>
      <c r="H3429" t="s">
        <v>5720</v>
      </c>
      <c r="I3429" t="s">
        <v>10643</v>
      </c>
      <c r="J3429" t="s">
        <v>8432</v>
      </c>
      <c r="K3429" t="s">
        <v>30</v>
      </c>
      <c r="L3429">
        <v>34200000</v>
      </c>
      <c r="M3429">
        <v>234801895</v>
      </c>
      <c r="N3429" t="s">
        <v>10644</v>
      </c>
      <c r="O3429">
        <v>93</v>
      </c>
      <c r="P3429" t="str">
        <f>IF(Table1[[#This Row],[score]]&gt;=8.5,"High",IF(Table1[[#This Row],[score]]&gt;=7,"Medium","Low"))</f>
        <v>Low</v>
      </c>
      <c r="Q3429" s="5">
        <f>Table1[[#This Row],[gross]]-Table1[[#This Row],[budget]]</f>
        <v>200601895</v>
      </c>
      <c r="R3429" s="5" t="str">
        <f>IF(Table1[[#This Row],[Profit]]&gt;0,"Profit","Loss")</f>
        <v>Profit</v>
      </c>
      <c r="S3429" s="6" t="str">
        <f>FLOOR(Table1[[#This Row],[year]]-1900,10)+1900 &amp; "-" &amp; FLOOR(Table1[[#This Row],[year]]-1890,10)+1900</f>
        <v>1990-2000</v>
      </c>
      <c r="T3429" s="14" t="s">
        <v>21835</v>
      </c>
      <c r="AB3429" s="14"/>
    </row>
    <row r="3430" spans="1:28" hidden="1" x14ac:dyDescent="0.3">
      <c r="A3430" t="s">
        <v>10639</v>
      </c>
      <c r="B3430" t="s">
        <v>1974</v>
      </c>
      <c r="C3430" t="s">
        <v>34</v>
      </c>
      <c r="D3430">
        <v>1999</v>
      </c>
      <c r="E3430" t="s">
        <v>10640</v>
      </c>
      <c r="F3430">
        <v>4.9000000000000004</v>
      </c>
      <c r="G3430">
        <v>155000</v>
      </c>
      <c r="H3430" t="s">
        <v>6170</v>
      </c>
      <c r="I3430" t="s">
        <v>3822</v>
      </c>
      <c r="J3430" t="s">
        <v>7558</v>
      </c>
      <c r="K3430" t="s">
        <v>30</v>
      </c>
      <c r="L3430">
        <v>170000000</v>
      </c>
      <c r="M3430">
        <v>222104681</v>
      </c>
      <c r="N3430" t="s">
        <v>9329</v>
      </c>
      <c r="O3430">
        <v>106</v>
      </c>
      <c r="P3430" t="str">
        <f>IF(Table1[[#This Row],[score]]&gt;=8.5,"High",IF(Table1[[#This Row],[score]]&gt;=7,"Medium","Low"))</f>
        <v>Low</v>
      </c>
      <c r="Q3430" s="5">
        <f>Table1[[#This Row],[gross]]-Table1[[#This Row],[budget]]</f>
        <v>52104681</v>
      </c>
      <c r="R3430" s="5" t="str">
        <f>IF(Table1[[#This Row],[Profit]]&gt;0,"Profit","Loss")</f>
        <v>Profit</v>
      </c>
      <c r="S3430" s="6" t="str">
        <f>FLOOR(Table1[[#This Row],[year]]-1900,10)+1900 &amp; "-" &amp; FLOOR(Table1[[#This Row],[year]]-1890,10)+1900</f>
        <v>1990-2000</v>
      </c>
      <c r="T3430" s="14" t="s">
        <v>21835</v>
      </c>
      <c r="AB3430" s="14"/>
    </row>
    <row r="3431" spans="1:28" hidden="1" x14ac:dyDescent="0.3">
      <c r="A3431" t="s">
        <v>10745</v>
      </c>
      <c r="B3431" t="s">
        <v>1974</v>
      </c>
      <c r="C3431" t="s">
        <v>34</v>
      </c>
      <c r="D3431">
        <v>1999</v>
      </c>
      <c r="E3431" t="s">
        <v>10723</v>
      </c>
      <c r="F3431">
        <v>6.3</v>
      </c>
      <c r="G3431">
        <v>110000</v>
      </c>
      <c r="H3431" t="s">
        <v>6118</v>
      </c>
      <c r="I3431" t="s">
        <v>3098</v>
      </c>
      <c r="J3431" t="s">
        <v>557</v>
      </c>
      <c r="K3431" t="s">
        <v>30</v>
      </c>
      <c r="L3431">
        <v>66000000</v>
      </c>
      <c r="M3431">
        <v>212404396</v>
      </c>
      <c r="N3431" t="s">
        <v>180</v>
      </c>
      <c r="O3431">
        <v>113</v>
      </c>
      <c r="P3431" t="str">
        <f>IF(Table1[[#This Row],[score]]&gt;=8.5,"High",IF(Table1[[#This Row],[score]]&gt;=7,"Medium","Low"))</f>
        <v>Low</v>
      </c>
      <c r="Q3431" s="5">
        <f>Table1[[#This Row],[gross]]-Table1[[#This Row],[budget]]</f>
        <v>146404396</v>
      </c>
      <c r="R3431" s="5" t="str">
        <f>IF(Table1[[#This Row],[Profit]]&gt;0,"Profit","Loss")</f>
        <v>Profit</v>
      </c>
      <c r="S3431" s="6" t="str">
        <f>FLOOR(Table1[[#This Row],[year]]-1900,10)+1900 &amp; "-" &amp; FLOOR(Table1[[#This Row],[year]]-1890,10)+1900</f>
        <v>1990-2000</v>
      </c>
      <c r="T3431" s="14" t="s">
        <v>21835</v>
      </c>
      <c r="AB3431" s="14"/>
    </row>
    <row r="3432" spans="1:28" hidden="1" x14ac:dyDescent="0.3">
      <c r="A3432" t="s">
        <v>10662</v>
      </c>
      <c r="B3432" t="s">
        <v>16</v>
      </c>
      <c r="C3432" t="s">
        <v>34</v>
      </c>
      <c r="D3432">
        <v>1999</v>
      </c>
      <c r="E3432" t="s">
        <v>10615</v>
      </c>
      <c r="F3432">
        <v>5.8</v>
      </c>
      <c r="G3432">
        <v>107000</v>
      </c>
      <c r="H3432" t="s">
        <v>695</v>
      </c>
      <c r="I3432" t="s">
        <v>9471</v>
      </c>
      <c r="J3432" t="s">
        <v>986</v>
      </c>
      <c r="K3432" t="s">
        <v>30</v>
      </c>
      <c r="L3432">
        <v>100000000</v>
      </c>
      <c r="M3432">
        <v>211989043</v>
      </c>
      <c r="N3432" t="s">
        <v>6267</v>
      </c>
      <c r="O3432">
        <v>122</v>
      </c>
      <c r="P3432" t="str">
        <f>IF(Table1[[#This Row],[score]]&gt;=8.5,"High",IF(Table1[[#This Row],[score]]&gt;=7,"Medium","Low"))</f>
        <v>Low</v>
      </c>
      <c r="Q3432" s="5">
        <f>Table1[[#This Row],[gross]]-Table1[[#This Row],[budget]]</f>
        <v>111989043</v>
      </c>
      <c r="R3432" s="5" t="str">
        <f>IF(Table1[[#This Row],[Profit]]&gt;0,"Profit","Loss")</f>
        <v>Profit</v>
      </c>
      <c r="S3432" s="6" t="str">
        <f>FLOOR(Table1[[#This Row],[year]]-1900,10)+1900 &amp; "-" &amp; FLOOR(Table1[[#This Row],[year]]-1890,10)+1900</f>
        <v>1990-2000</v>
      </c>
      <c r="T3432" s="14" t="s">
        <v>21835</v>
      </c>
      <c r="AB3432" s="14"/>
    </row>
    <row r="3433" spans="1:28" hidden="1" x14ac:dyDescent="0.3">
      <c r="A3433" t="s">
        <v>10610</v>
      </c>
      <c r="B3433" t="s">
        <v>16</v>
      </c>
      <c r="C3433" t="s">
        <v>151</v>
      </c>
      <c r="D3433">
        <v>1999</v>
      </c>
      <c r="E3433" t="s">
        <v>6060</v>
      </c>
      <c r="F3433">
        <v>7.3</v>
      </c>
      <c r="G3433">
        <v>338000</v>
      </c>
      <c r="H3433" t="s">
        <v>2638</v>
      </c>
      <c r="I3433" t="s">
        <v>10611</v>
      </c>
      <c r="J3433" t="s">
        <v>5628</v>
      </c>
      <c r="K3433" t="s">
        <v>30</v>
      </c>
      <c r="L3433">
        <v>100000000</v>
      </c>
      <c r="M3433">
        <v>206071502</v>
      </c>
      <c r="N3433" t="s">
        <v>44</v>
      </c>
      <c r="O3433">
        <v>105</v>
      </c>
      <c r="P3433" t="str">
        <f>IF(Table1[[#This Row],[score]]&gt;=8.5,"High",IF(Table1[[#This Row],[score]]&gt;=7,"Medium","Low"))</f>
        <v>Medium</v>
      </c>
      <c r="Q3433" s="5">
        <f>Table1[[#This Row],[gross]]-Table1[[#This Row],[budget]]</f>
        <v>106071502</v>
      </c>
      <c r="R3433" s="5" t="str">
        <f>IF(Table1[[#This Row],[Profit]]&gt;0,"Profit","Loss")</f>
        <v>Profit</v>
      </c>
      <c r="S3433" s="6" t="str">
        <f>FLOOR(Table1[[#This Row],[year]]-1900,10)+1900 &amp; "-" &amp; FLOOR(Table1[[#This Row],[year]]-1890,10)+1900</f>
        <v>1990-2000</v>
      </c>
      <c r="T3433" s="14" t="s">
        <v>21835</v>
      </c>
      <c r="AB3433" s="14"/>
    </row>
    <row r="3434" spans="1:28" hidden="1" x14ac:dyDescent="0.3">
      <c r="A3434" t="s">
        <v>10648</v>
      </c>
      <c r="B3434" t="s">
        <v>16</v>
      </c>
      <c r="C3434" t="s">
        <v>104</v>
      </c>
      <c r="D3434">
        <v>1999</v>
      </c>
      <c r="E3434" t="s">
        <v>10649</v>
      </c>
      <c r="F3434">
        <v>6.5</v>
      </c>
      <c r="G3434">
        <v>78000</v>
      </c>
      <c r="H3434" t="s">
        <v>245</v>
      </c>
      <c r="I3434" t="s">
        <v>8338</v>
      </c>
      <c r="J3434" t="s">
        <v>7553</v>
      </c>
      <c r="K3434" t="s">
        <v>30</v>
      </c>
      <c r="L3434">
        <v>70000000</v>
      </c>
      <c r="M3434">
        <v>177841558</v>
      </c>
      <c r="N3434" t="s">
        <v>44</v>
      </c>
      <c r="O3434">
        <v>105</v>
      </c>
      <c r="P3434" t="str">
        <f>IF(Table1[[#This Row],[score]]&gt;=8.5,"High",IF(Table1[[#This Row],[score]]&gt;=7,"Medium","Low"))</f>
        <v>Low</v>
      </c>
      <c r="Q3434" s="5">
        <f>Table1[[#This Row],[gross]]-Table1[[#This Row],[budget]]</f>
        <v>107841558</v>
      </c>
      <c r="R3434" s="5" t="str">
        <f>IF(Table1[[#This Row],[Profit]]&gt;0,"Profit","Loss")</f>
        <v>Profit</v>
      </c>
      <c r="S3434" s="6" t="str">
        <f>FLOOR(Table1[[#This Row],[year]]-1900,10)+1900 &amp; "-" &amp; FLOOR(Table1[[#This Row],[year]]-1890,10)+1900</f>
        <v>1990-2000</v>
      </c>
      <c r="T3434" s="14" t="s">
        <v>21835</v>
      </c>
      <c r="AB3434" s="14"/>
    </row>
    <row r="3435" spans="1:28" hidden="1" x14ac:dyDescent="0.3">
      <c r="A3435" t="s">
        <v>10702</v>
      </c>
      <c r="B3435" t="s">
        <v>1974</v>
      </c>
      <c r="C3435" t="s">
        <v>151</v>
      </c>
      <c r="D3435">
        <v>1999</v>
      </c>
      <c r="E3435" t="s">
        <v>10666</v>
      </c>
      <c r="F3435">
        <v>5</v>
      </c>
      <c r="G3435">
        <v>73000</v>
      </c>
      <c r="H3435" t="s">
        <v>7834</v>
      </c>
      <c r="I3435" t="s">
        <v>10703</v>
      </c>
      <c r="J3435" t="s">
        <v>5655</v>
      </c>
      <c r="K3435" t="s">
        <v>30</v>
      </c>
      <c r="L3435">
        <v>80000000</v>
      </c>
      <c r="M3435">
        <v>177311151</v>
      </c>
      <c r="N3435" t="s">
        <v>9593</v>
      </c>
      <c r="O3435">
        <v>113</v>
      </c>
      <c r="P3435" t="str">
        <f>IF(Table1[[#This Row],[score]]&gt;=8.5,"High",IF(Table1[[#This Row],[score]]&gt;=7,"Medium","Low"))</f>
        <v>Low</v>
      </c>
      <c r="Q3435" s="5">
        <f>Table1[[#This Row],[gross]]-Table1[[#This Row],[budget]]</f>
        <v>97311151</v>
      </c>
      <c r="R3435" s="5" t="str">
        <f>IF(Table1[[#This Row],[Profit]]&gt;0,"Profit","Loss")</f>
        <v>Profit</v>
      </c>
      <c r="S3435" s="6" t="str">
        <f>FLOOR(Table1[[#This Row],[year]]-1900,10)+1900 &amp; "-" &amp; FLOOR(Table1[[#This Row],[year]]-1890,10)+1900</f>
        <v>1990-2000</v>
      </c>
      <c r="T3435" s="14" t="s">
        <v>21835</v>
      </c>
      <c r="AB3435" s="14"/>
    </row>
    <row r="3436" spans="1:28" hidden="1" x14ac:dyDescent="0.3">
      <c r="A3436" t="s">
        <v>10794</v>
      </c>
      <c r="B3436" t="s">
        <v>16</v>
      </c>
      <c r="C3436" t="s">
        <v>41</v>
      </c>
      <c r="D3436">
        <v>1999</v>
      </c>
      <c r="E3436" t="s">
        <v>10574</v>
      </c>
      <c r="F3436">
        <v>6.7</v>
      </c>
      <c r="G3436">
        <v>148000</v>
      </c>
      <c r="H3436" t="s">
        <v>47</v>
      </c>
      <c r="I3436" t="s">
        <v>10795</v>
      </c>
      <c r="J3436" t="s">
        <v>67</v>
      </c>
      <c r="K3436" t="s">
        <v>30</v>
      </c>
      <c r="L3436">
        <v>80000000</v>
      </c>
      <c r="M3436">
        <v>176885658</v>
      </c>
      <c r="N3436" t="s">
        <v>10796</v>
      </c>
      <c r="O3436">
        <v>103</v>
      </c>
      <c r="P3436" t="str">
        <f>IF(Table1[[#This Row],[score]]&gt;=8.5,"High",IF(Table1[[#This Row],[score]]&gt;=7,"Medium","Low"))</f>
        <v>Low</v>
      </c>
      <c r="Q3436" s="5">
        <f>Table1[[#This Row],[gross]]-Table1[[#This Row],[budget]]</f>
        <v>96885658</v>
      </c>
      <c r="R3436" s="5" t="str">
        <f>IF(Table1[[#This Row],[Profit]]&gt;0,"Profit","Loss")</f>
        <v>Profit</v>
      </c>
      <c r="S3436" s="6" t="str">
        <f>FLOOR(Table1[[#This Row],[year]]-1900,10)+1900 &amp; "-" &amp; FLOOR(Table1[[#This Row],[year]]-1890,10)+1900</f>
        <v>1990-2000</v>
      </c>
      <c r="T3436" s="14" t="s">
        <v>21835</v>
      </c>
      <c r="AB3436" s="14"/>
    </row>
    <row r="3437" spans="1:28" hidden="1" x14ac:dyDescent="0.3">
      <c r="A3437" t="s">
        <v>10595</v>
      </c>
      <c r="B3437" t="s">
        <v>16</v>
      </c>
      <c r="C3437" t="s">
        <v>34</v>
      </c>
      <c r="D3437">
        <v>1999</v>
      </c>
      <c r="E3437" t="s">
        <v>10596</v>
      </c>
      <c r="F3437">
        <v>5.9</v>
      </c>
      <c r="G3437">
        <v>127000</v>
      </c>
      <c r="H3437" t="s">
        <v>3745</v>
      </c>
      <c r="I3437" t="s">
        <v>10597</v>
      </c>
      <c r="J3437" t="s">
        <v>9902</v>
      </c>
      <c r="K3437" t="s">
        <v>30</v>
      </c>
      <c r="L3437">
        <v>60000000</v>
      </c>
      <c r="M3437">
        <v>164648142</v>
      </c>
      <c r="N3437" t="s">
        <v>23</v>
      </c>
      <c r="O3437">
        <v>105</v>
      </c>
      <c r="P3437" t="str">
        <f>IF(Table1[[#This Row],[score]]&gt;=8.5,"High",IF(Table1[[#This Row],[score]]&gt;=7,"Medium","Low"))</f>
        <v>Low</v>
      </c>
      <c r="Q3437" s="5">
        <f>Table1[[#This Row],[gross]]-Table1[[#This Row],[budget]]</f>
        <v>104648142</v>
      </c>
      <c r="R3437" s="5" t="str">
        <f>IF(Table1[[#This Row],[Profit]]&gt;0,"Profit","Loss")</f>
        <v>Profit</v>
      </c>
      <c r="S3437" s="6" t="str">
        <f>FLOOR(Table1[[#This Row],[year]]-1900,10)+1900 &amp; "-" &amp; FLOOR(Table1[[#This Row],[year]]-1890,10)+1900</f>
        <v>1990-2000</v>
      </c>
      <c r="T3437" s="14" t="s">
        <v>21835</v>
      </c>
      <c r="AB3437" s="14"/>
    </row>
    <row r="3438" spans="1:28" hidden="1" x14ac:dyDescent="0.3">
      <c r="A3438" t="s">
        <v>10714</v>
      </c>
      <c r="B3438" t="s">
        <v>16</v>
      </c>
      <c r="C3438" t="s">
        <v>34</v>
      </c>
      <c r="D3438">
        <v>1999</v>
      </c>
      <c r="E3438" t="s">
        <v>10715</v>
      </c>
      <c r="F3438">
        <v>7.1</v>
      </c>
      <c r="G3438">
        <v>133000</v>
      </c>
      <c r="H3438" t="s">
        <v>9575</v>
      </c>
      <c r="I3438" t="s">
        <v>10716</v>
      </c>
      <c r="J3438" t="s">
        <v>526</v>
      </c>
      <c r="K3438" t="s">
        <v>30</v>
      </c>
      <c r="L3438">
        <v>90000000</v>
      </c>
      <c r="M3438">
        <v>161626121</v>
      </c>
      <c r="N3438" t="s">
        <v>7509</v>
      </c>
      <c r="O3438">
        <v>100</v>
      </c>
      <c r="P3438" t="str">
        <f>IF(Table1[[#This Row],[score]]&gt;=8.5,"High",IF(Table1[[#This Row],[score]]&gt;=7,"Medium","Low"))</f>
        <v>Medium</v>
      </c>
      <c r="Q3438" s="5">
        <f>Table1[[#This Row],[gross]]-Table1[[#This Row],[budget]]</f>
        <v>71626121</v>
      </c>
      <c r="R3438" s="5" t="str">
        <f>IF(Table1[[#This Row],[Profit]]&gt;0,"Profit","Loss")</f>
        <v>Profit</v>
      </c>
      <c r="S3438" s="6" t="str">
        <f>FLOOR(Table1[[#This Row],[year]]-1900,10)+1900 &amp; "-" &amp; FLOOR(Table1[[#This Row],[year]]-1890,10)+1900</f>
        <v>1990-2000</v>
      </c>
      <c r="T3438" s="14" t="s">
        <v>21835</v>
      </c>
      <c r="AB3438" s="14"/>
    </row>
    <row r="3439" spans="1:28" hidden="1" x14ac:dyDescent="0.3">
      <c r="A3439" t="s">
        <v>10689</v>
      </c>
      <c r="B3439" t="s">
        <v>16</v>
      </c>
      <c r="C3439" t="s">
        <v>104</v>
      </c>
      <c r="D3439">
        <v>1999</v>
      </c>
      <c r="E3439" t="s">
        <v>10651</v>
      </c>
      <c r="F3439">
        <v>6.7</v>
      </c>
      <c r="G3439">
        <v>159000</v>
      </c>
      <c r="H3439" t="s">
        <v>5160</v>
      </c>
      <c r="I3439" t="s">
        <v>10690</v>
      </c>
      <c r="J3439" t="s">
        <v>4084</v>
      </c>
      <c r="K3439" t="s">
        <v>30</v>
      </c>
      <c r="L3439">
        <v>73000000</v>
      </c>
      <c r="M3439">
        <v>151493655</v>
      </c>
      <c r="N3439" t="s">
        <v>31</v>
      </c>
      <c r="O3439">
        <v>118</v>
      </c>
      <c r="P3439" t="str">
        <f>IF(Table1[[#This Row],[score]]&gt;=8.5,"High",IF(Table1[[#This Row],[score]]&gt;=7,"Medium","Low"))</f>
        <v>Low</v>
      </c>
      <c r="Q3439" s="5">
        <f>Table1[[#This Row],[gross]]-Table1[[#This Row],[budget]]</f>
        <v>78493655</v>
      </c>
      <c r="R3439" s="5" t="str">
        <f>IF(Table1[[#This Row],[Profit]]&gt;0,"Profit","Loss")</f>
        <v>Profit</v>
      </c>
      <c r="S3439" s="6" t="str">
        <f>FLOOR(Table1[[#This Row],[year]]-1900,10)+1900 &amp; "-" &amp; FLOOR(Table1[[#This Row],[year]]-1890,10)+1900</f>
        <v>1990-2000</v>
      </c>
      <c r="T3439" s="14" t="s">
        <v>21835</v>
      </c>
      <c r="AB3439" s="14"/>
    </row>
    <row r="3440" spans="1:28" hidden="1" x14ac:dyDescent="0.3">
      <c r="A3440" t="s">
        <v>10730</v>
      </c>
      <c r="B3440" t="s">
        <v>16</v>
      </c>
      <c r="C3440" t="s">
        <v>104</v>
      </c>
      <c r="D3440">
        <v>1999</v>
      </c>
      <c r="E3440" t="s">
        <v>10153</v>
      </c>
      <c r="F3440">
        <v>6.4</v>
      </c>
      <c r="G3440">
        <v>55000</v>
      </c>
      <c r="H3440" t="s">
        <v>9449</v>
      </c>
      <c r="I3440" t="s">
        <v>10731</v>
      </c>
      <c r="J3440" t="s">
        <v>160</v>
      </c>
      <c r="K3440" t="s">
        <v>30</v>
      </c>
      <c r="L3440">
        <v>95000000</v>
      </c>
      <c r="M3440">
        <v>149705852</v>
      </c>
      <c r="N3440" t="s">
        <v>44</v>
      </c>
      <c r="O3440">
        <v>116</v>
      </c>
      <c r="P3440" t="str">
        <f>IF(Table1[[#This Row],[score]]&gt;=8.5,"High",IF(Table1[[#This Row],[score]]&gt;=7,"Medium","Low"))</f>
        <v>Low</v>
      </c>
      <c r="Q3440" s="5">
        <f>Table1[[#This Row],[gross]]-Table1[[#This Row],[budget]]</f>
        <v>54705852</v>
      </c>
      <c r="R3440" s="5" t="str">
        <f>IF(Table1[[#This Row],[Profit]]&gt;0,"Profit","Loss")</f>
        <v>Profit</v>
      </c>
      <c r="S3440" s="6" t="str">
        <f>FLOOR(Table1[[#This Row],[year]]-1900,10)+1900 &amp; "-" &amp; FLOOR(Table1[[#This Row],[year]]-1890,10)+1900</f>
        <v>1990-2000</v>
      </c>
      <c r="T3440" s="14" t="s">
        <v>21835</v>
      </c>
      <c r="AB3440" s="14"/>
    </row>
    <row r="3441" spans="1:28" hidden="1" x14ac:dyDescent="0.3">
      <c r="A3441" t="s">
        <v>10767</v>
      </c>
      <c r="B3441" t="s">
        <v>33</v>
      </c>
      <c r="C3441" t="s">
        <v>34</v>
      </c>
      <c r="D3441">
        <v>1999</v>
      </c>
      <c r="E3441" t="s">
        <v>10666</v>
      </c>
      <c r="F3441">
        <v>4.2</v>
      </c>
      <c r="G3441">
        <v>46000</v>
      </c>
      <c r="H3441" t="s">
        <v>6386</v>
      </c>
      <c r="I3441" t="s">
        <v>10768</v>
      </c>
      <c r="J3441" t="s">
        <v>1495</v>
      </c>
      <c r="K3441" t="s">
        <v>30</v>
      </c>
      <c r="L3441">
        <v>90000000</v>
      </c>
      <c r="M3441">
        <v>134403112</v>
      </c>
      <c r="N3441" t="s">
        <v>1708</v>
      </c>
      <c r="O3441">
        <v>78</v>
      </c>
      <c r="P3441" t="str">
        <f>IF(Table1[[#This Row],[score]]&gt;=8.5,"High",IF(Table1[[#This Row],[score]]&gt;=7,"Medium","Low"))</f>
        <v>Low</v>
      </c>
      <c r="Q3441" s="5">
        <f>Table1[[#This Row],[gross]]-Table1[[#This Row],[budget]]</f>
        <v>44403112</v>
      </c>
      <c r="R3441" s="5" t="str">
        <f>IF(Table1[[#This Row],[Profit]]&gt;0,"Profit","Loss")</f>
        <v>Profit</v>
      </c>
      <c r="S3441" s="6" t="str">
        <f>FLOOR(Table1[[#This Row],[year]]-1900,10)+1900 &amp; "-" &amp; FLOOR(Table1[[#This Row],[year]]-1890,10)+1900</f>
        <v>1990-2000</v>
      </c>
      <c r="T3441" s="14" t="s">
        <v>21835</v>
      </c>
      <c r="AB3441" s="14"/>
    </row>
    <row r="3442" spans="1:28" hidden="1" x14ac:dyDescent="0.3">
      <c r="A3442" t="s">
        <v>10956</v>
      </c>
      <c r="B3442" t="s">
        <v>337</v>
      </c>
      <c r="C3442" t="s">
        <v>390</v>
      </c>
      <c r="D3442">
        <v>1999</v>
      </c>
      <c r="E3442" t="s">
        <v>10957</v>
      </c>
      <c r="F3442">
        <v>6.1</v>
      </c>
      <c r="G3442">
        <v>21000</v>
      </c>
      <c r="H3442" t="s">
        <v>10958</v>
      </c>
      <c r="I3442" t="s">
        <v>10269</v>
      </c>
      <c r="J3442" t="s">
        <v>10270</v>
      </c>
      <c r="K3442" t="s">
        <v>2081</v>
      </c>
      <c r="L3442">
        <v>30000000</v>
      </c>
      <c r="M3442">
        <v>133949270</v>
      </c>
      <c r="N3442" t="s">
        <v>10959</v>
      </c>
      <c r="O3442">
        <v>99</v>
      </c>
      <c r="P3442" t="str">
        <f>IF(Table1[[#This Row],[score]]&gt;=8.5,"High",IF(Table1[[#This Row],[score]]&gt;=7,"Medium","Low"))</f>
        <v>Low</v>
      </c>
      <c r="Q3442" s="5">
        <f>Table1[[#This Row],[gross]]-Table1[[#This Row],[budget]]</f>
        <v>103949270</v>
      </c>
      <c r="R3442" s="5" t="str">
        <f>IF(Table1[[#This Row],[Profit]]&gt;0,"Profit","Loss")</f>
        <v>Profit</v>
      </c>
      <c r="S3442" s="6" t="str">
        <f>FLOOR(Table1[[#This Row],[year]]-1900,10)+1900 &amp; "-" &amp; FLOOR(Table1[[#This Row],[year]]-1890,10)+1900</f>
        <v>1990-2000</v>
      </c>
      <c r="T3442" s="14" t="s">
        <v>21835</v>
      </c>
      <c r="AB3442" s="14"/>
    </row>
    <row r="3443" spans="1:28" hidden="1" x14ac:dyDescent="0.3">
      <c r="A3443" t="s">
        <v>10543</v>
      </c>
      <c r="B3443" t="s">
        <v>16</v>
      </c>
      <c r="C3443" t="s">
        <v>104</v>
      </c>
      <c r="D3443">
        <v>1999</v>
      </c>
      <c r="E3443" t="s">
        <v>10544</v>
      </c>
      <c r="F3443">
        <v>7.4</v>
      </c>
      <c r="G3443">
        <v>189000</v>
      </c>
      <c r="H3443" t="s">
        <v>5879</v>
      </c>
      <c r="I3443" t="s">
        <v>10545</v>
      </c>
      <c r="J3443" t="s">
        <v>9441</v>
      </c>
      <c r="K3443" t="s">
        <v>30</v>
      </c>
      <c r="L3443">
        <v>40000000</v>
      </c>
      <c r="M3443">
        <v>128799509</v>
      </c>
      <c r="N3443" t="s">
        <v>3705</v>
      </c>
      <c r="O3443">
        <v>139</v>
      </c>
      <c r="P3443" t="str">
        <f>IF(Table1[[#This Row],[score]]&gt;=8.5,"High",IF(Table1[[#This Row],[score]]&gt;=7,"Medium","Low"))</f>
        <v>Medium</v>
      </c>
      <c r="Q3443" s="5">
        <f>Table1[[#This Row],[gross]]-Table1[[#This Row],[budget]]</f>
        <v>88799509</v>
      </c>
      <c r="R3443" s="5" t="str">
        <f>IF(Table1[[#This Row],[Profit]]&gt;0,"Profit","Loss")</f>
        <v>Profit</v>
      </c>
      <c r="S3443" s="6" t="str">
        <f>FLOOR(Table1[[#This Row],[year]]-1900,10)+1900 &amp; "-" &amp; FLOOR(Table1[[#This Row],[year]]-1890,10)+1900</f>
        <v>1990-2000</v>
      </c>
      <c r="T3443" s="14" t="s">
        <v>21835</v>
      </c>
      <c r="AB3443" s="14"/>
    </row>
    <row r="3444" spans="1:28" hidden="1" x14ac:dyDescent="0.3">
      <c r="A3444" t="s">
        <v>10663</v>
      </c>
      <c r="B3444" t="s">
        <v>16</v>
      </c>
      <c r="C3444" t="s">
        <v>104</v>
      </c>
      <c r="D3444">
        <v>1999</v>
      </c>
      <c r="E3444" t="s">
        <v>10565</v>
      </c>
      <c r="F3444">
        <v>6.9</v>
      </c>
      <c r="G3444">
        <v>89000</v>
      </c>
      <c r="H3444" t="s">
        <v>2881</v>
      </c>
      <c r="I3444" t="s">
        <v>10664</v>
      </c>
      <c r="J3444" t="s">
        <v>4686</v>
      </c>
      <c r="K3444" t="s">
        <v>30</v>
      </c>
      <c r="L3444">
        <v>48000000</v>
      </c>
      <c r="M3444">
        <v>124305181</v>
      </c>
      <c r="N3444" t="s">
        <v>80</v>
      </c>
      <c r="O3444">
        <v>113</v>
      </c>
      <c r="P3444" t="str">
        <f>IF(Table1[[#This Row],[score]]&gt;=8.5,"High",IF(Table1[[#This Row],[score]]&gt;=7,"Medium","Low"))</f>
        <v>Low</v>
      </c>
      <c r="Q3444" s="5">
        <f>Table1[[#This Row],[gross]]-Table1[[#This Row],[budget]]</f>
        <v>76305181</v>
      </c>
      <c r="R3444" s="5" t="str">
        <f>IF(Table1[[#This Row],[Profit]]&gt;0,"Profit","Loss")</f>
        <v>Profit</v>
      </c>
      <c r="S3444" s="6" t="str">
        <f>FLOOR(Table1[[#This Row],[year]]-1900,10)+1900 &amp; "-" &amp; FLOOR(Table1[[#This Row],[year]]-1890,10)+1900</f>
        <v>1990-2000</v>
      </c>
      <c r="T3444" s="14" t="s">
        <v>21835</v>
      </c>
      <c r="AB3444" s="14"/>
    </row>
    <row r="3445" spans="1:28" hidden="1" x14ac:dyDescent="0.3">
      <c r="A3445" t="s">
        <v>10785</v>
      </c>
      <c r="B3445" t="s">
        <v>1974</v>
      </c>
      <c r="C3445" t="s">
        <v>17</v>
      </c>
      <c r="D3445">
        <v>1999</v>
      </c>
      <c r="E3445" t="s">
        <v>10083</v>
      </c>
      <c r="F3445">
        <v>6.2</v>
      </c>
      <c r="G3445">
        <v>37000</v>
      </c>
      <c r="H3445" t="s">
        <v>5806</v>
      </c>
      <c r="I3445" t="s">
        <v>10786</v>
      </c>
      <c r="J3445" t="s">
        <v>2798</v>
      </c>
      <c r="K3445" t="s">
        <v>30</v>
      </c>
      <c r="L3445">
        <v>80000000</v>
      </c>
      <c r="M3445">
        <v>118880016</v>
      </c>
      <c r="N3445" t="s">
        <v>23</v>
      </c>
      <c r="O3445">
        <v>126</v>
      </c>
      <c r="P3445" t="str">
        <f>IF(Table1[[#This Row],[score]]&gt;=8.5,"High",IF(Table1[[#This Row],[score]]&gt;=7,"Medium","Low"))</f>
        <v>Low</v>
      </c>
      <c r="Q3445" s="5">
        <f>Table1[[#This Row],[gross]]-Table1[[#This Row],[budget]]</f>
        <v>38880016</v>
      </c>
      <c r="R3445" s="5" t="str">
        <f>IF(Table1[[#This Row],[Profit]]&gt;0,"Profit","Loss")</f>
        <v>Profit</v>
      </c>
      <c r="S3445" s="6" t="str">
        <f>FLOOR(Table1[[#This Row],[year]]-1900,10)+1900 &amp; "-" &amp; FLOOR(Table1[[#This Row],[year]]-1890,10)+1900</f>
        <v>1990-2000</v>
      </c>
      <c r="T3445" s="14" t="s">
        <v>21835</v>
      </c>
      <c r="AB3445" s="14"/>
    </row>
    <row r="3446" spans="1:28" hidden="1" x14ac:dyDescent="0.3">
      <c r="A3446" t="s">
        <v>10781</v>
      </c>
      <c r="B3446" t="s">
        <v>1974</v>
      </c>
      <c r="C3446" t="s">
        <v>34</v>
      </c>
      <c r="D3446">
        <v>1999</v>
      </c>
      <c r="E3446" t="s">
        <v>10707</v>
      </c>
      <c r="F3446">
        <v>6.3</v>
      </c>
      <c r="G3446">
        <v>77000</v>
      </c>
      <c r="H3446" t="s">
        <v>6831</v>
      </c>
      <c r="I3446" t="s">
        <v>10782</v>
      </c>
      <c r="J3446" t="s">
        <v>9282</v>
      </c>
      <c r="K3446" t="s">
        <v>5762</v>
      </c>
      <c r="L3446">
        <v>65000000</v>
      </c>
      <c r="M3446">
        <v>117758500</v>
      </c>
      <c r="N3446" t="s">
        <v>31</v>
      </c>
      <c r="O3446">
        <v>93</v>
      </c>
      <c r="P3446" t="str">
        <f>IF(Table1[[#This Row],[score]]&gt;=8.5,"High",IF(Table1[[#This Row],[score]]&gt;=7,"Medium","Low"))</f>
        <v>Low</v>
      </c>
      <c r="Q3446" s="5">
        <f>Table1[[#This Row],[gross]]-Table1[[#This Row],[budget]]</f>
        <v>52758500</v>
      </c>
      <c r="R3446" s="5" t="str">
        <f>IF(Table1[[#This Row],[Profit]]&gt;0,"Profit","Loss")</f>
        <v>Profit</v>
      </c>
      <c r="S3446" s="6" t="str">
        <f>FLOOR(Table1[[#This Row],[year]]-1900,10)+1900 &amp; "-" &amp; FLOOR(Table1[[#This Row],[year]]-1890,10)+1900</f>
        <v>1990-2000</v>
      </c>
      <c r="T3446" s="14" t="s">
        <v>21835</v>
      </c>
      <c r="AB3446" s="14"/>
    </row>
    <row r="3447" spans="1:28" hidden="1" x14ac:dyDescent="0.3">
      <c r="A3447" t="s">
        <v>10846</v>
      </c>
      <c r="B3447" t="s">
        <v>1974</v>
      </c>
      <c r="C3447" t="s">
        <v>17</v>
      </c>
      <c r="D3447">
        <v>1999</v>
      </c>
      <c r="E3447" t="s">
        <v>10592</v>
      </c>
      <c r="F3447">
        <v>6.7</v>
      </c>
      <c r="G3447">
        <v>36000</v>
      </c>
      <c r="H3447" t="s">
        <v>8583</v>
      </c>
      <c r="I3447" t="s">
        <v>10847</v>
      </c>
      <c r="J3447" t="s">
        <v>4320</v>
      </c>
      <c r="K3447" t="s">
        <v>30</v>
      </c>
      <c r="L3447">
        <v>92000000</v>
      </c>
      <c r="M3447">
        <v>113996937</v>
      </c>
      <c r="N3447" t="s">
        <v>9026</v>
      </c>
      <c r="O3447">
        <v>148</v>
      </c>
      <c r="P3447" t="str">
        <f>IF(Table1[[#This Row],[score]]&gt;=8.5,"High",IF(Table1[[#This Row],[score]]&gt;=7,"Medium","Low"))</f>
        <v>Low</v>
      </c>
      <c r="Q3447" s="5">
        <f>Table1[[#This Row],[gross]]-Table1[[#This Row],[budget]]</f>
        <v>21996937</v>
      </c>
      <c r="R3447" s="5" t="str">
        <f>IF(Table1[[#This Row],[Profit]]&gt;0,"Profit","Loss")</f>
        <v>Profit</v>
      </c>
      <c r="S3447" s="6" t="str">
        <f>FLOOR(Table1[[#This Row],[year]]-1900,10)+1900 &amp; "-" &amp; FLOOR(Table1[[#This Row],[year]]-1890,10)+1900</f>
        <v>1990-2000</v>
      </c>
      <c r="T3447" s="14" t="s">
        <v>21835</v>
      </c>
      <c r="AB3447" s="14"/>
    </row>
    <row r="3448" spans="1:28" hidden="1" x14ac:dyDescent="0.3">
      <c r="A3448" t="s">
        <v>10710</v>
      </c>
      <c r="B3448" t="s">
        <v>16</v>
      </c>
      <c r="C3448" t="s">
        <v>34</v>
      </c>
      <c r="D3448">
        <v>1999</v>
      </c>
      <c r="E3448" t="s">
        <v>10555</v>
      </c>
      <c r="F3448">
        <v>7.1</v>
      </c>
      <c r="G3448">
        <v>163000</v>
      </c>
      <c r="H3448" t="s">
        <v>8105</v>
      </c>
      <c r="I3448" t="s">
        <v>9571</v>
      </c>
      <c r="J3448" t="s">
        <v>9618</v>
      </c>
      <c r="K3448" t="s">
        <v>30</v>
      </c>
      <c r="L3448">
        <v>75000000</v>
      </c>
      <c r="M3448">
        <v>107752036</v>
      </c>
      <c r="N3448" t="s">
        <v>23</v>
      </c>
      <c r="O3448">
        <v>114</v>
      </c>
      <c r="P3448" t="str">
        <f>IF(Table1[[#This Row],[score]]&gt;=8.5,"High",IF(Table1[[#This Row],[score]]&gt;=7,"Medium","Low"))</f>
        <v>Medium</v>
      </c>
      <c r="Q3448" s="5">
        <f>Table1[[#This Row],[gross]]-Table1[[#This Row],[budget]]</f>
        <v>32752036</v>
      </c>
      <c r="R3448" s="5" t="str">
        <f>IF(Table1[[#This Row],[Profit]]&gt;0,"Profit","Loss")</f>
        <v>Profit</v>
      </c>
      <c r="S3448" s="6" t="str">
        <f>FLOOR(Table1[[#This Row],[year]]-1900,10)+1900 &amp; "-" &amp; FLOOR(Table1[[#This Row],[year]]-1890,10)+1900</f>
        <v>1990-2000</v>
      </c>
      <c r="T3448" s="14" t="s">
        <v>21835</v>
      </c>
      <c r="AB3448" s="14"/>
    </row>
    <row r="3449" spans="1:28" hidden="1" x14ac:dyDescent="0.3">
      <c r="A3449" t="s">
        <v>10606</v>
      </c>
      <c r="B3449" t="s">
        <v>1974</v>
      </c>
      <c r="C3449" t="s">
        <v>41</v>
      </c>
      <c r="D3449">
        <v>1999</v>
      </c>
      <c r="E3449" t="s">
        <v>10497</v>
      </c>
      <c r="F3449">
        <v>5.9</v>
      </c>
      <c r="G3449">
        <v>86000</v>
      </c>
      <c r="H3449" t="s">
        <v>10607</v>
      </c>
      <c r="I3449" t="s">
        <v>10608</v>
      </c>
      <c r="J3449" t="s">
        <v>10609</v>
      </c>
      <c r="K3449" t="s">
        <v>30</v>
      </c>
      <c r="L3449">
        <v>10000000</v>
      </c>
      <c r="M3449">
        <v>103166989</v>
      </c>
      <c r="N3449" t="s">
        <v>3705</v>
      </c>
      <c r="O3449">
        <v>95</v>
      </c>
      <c r="P3449" t="str">
        <f>IF(Table1[[#This Row],[score]]&gt;=8.5,"High",IF(Table1[[#This Row],[score]]&gt;=7,"Medium","Low"))</f>
        <v>Low</v>
      </c>
      <c r="Q3449" s="5">
        <f>Table1[[#This Row],[gross]]-Table1[[#This Row],[budget]]</f>
        <v>93166989</v>
      </c>
      <c r="R3449" s="5" t="str">
        <f>IF(Table1[[#This Row],[Profit]]&gt;0,"Profit","Loss")</f>
        <v>Profit</v>
      </c>
      <c r="S3449" s="6" t="str">
        <f>FLOOR(Table1[[#This Row],[year]]-1900,10)+1900 &amp; "-" &amp; FLOOR(Table1[[#This Row],[year]]-1890,10)+1900</f>
        <v>1990-2000</v>
      </c>
      <c r="T3449" s="14" t="s">
        <v>21835</v>
      </c>
      <c r="AB3449" s="14"/>
    </row>
    <row r="3450" spans="1:28" hidden="1" x14ac:dyDescent="0.3">
      <c r="A3450" t="s">
        <v>10540</v>
      </c>
      <c r="B3450" t="s">
        <v>16</v>
      </c>
      <c r="C3450" t="s">
        <v>17</v>
      </c>
      <c r="D3450">
        <v>1999</v>
      </c>
      <c r="E3450" t="s">
        <v>10541</v>
      </c>
      <c r="F3450">
        <v>8.8000000000000007</v>
      </c>
      <c r="G3450">
        <v>1900000</v>
      </c>
      <c r="H3450" t="s">
        <v>6752</v>
      </c>
      <c r="I3450" t="s">
        <v>10542</v>
      </c>
      <c r="J3450" t="s">
        <v>6471</v>
      </c>
      <c r="K3450" t="s">
        <v>5762</v>
      </c>
      <c r="L3450" s="5">
        <v>63000000</v>
      </c>
      <c r="M3450" s="5">
        <v>101209702</v>
      </c>
      <c r="N3450" t="s">
        <v>9026</v>
      </c>
      <c r="O3450">
        <v>139</v>
      </c>
      <c r="P3450" t="str">
        <f>IF(Table1[[#This Row],[score]]&gt;=8.5,"High",IF(Table1[[#This Row],[score]]&gt;=7,"Medium","Low"))</f>
        <v>High</v>
      </c>
      <c r="Q3450" s="5">
        <f>Table1[[#This Row],[gross]]-Table1[[#This Row],[budget]]</f>
        <v>38209702</v>
      </c>
      <c r="R3450" s="5" t="str">
        <f>IF(Table1[[#This Row],[Profit]]&gt;0,"Profit","Loss")</f>
        <v>Profit</v>
      </c>
      <c r="S3450" s="6" t="str">
        <f>FLOOR(Table1[[#This Row],[year]]-1900,10)+1900 &amp; "-" &amp; FLOOR(Table1[[#This Row],[year]]-1890,10)+1900</f>
        <v>1990-2000</v>
      </c>
      <c r="T3450" s="14" t="s">
        <v>21835</v>
      </c>
      <c r="AB3450" s="14"/>
    </row>
    <row r="3451" spans="1:28" hidden="1" x14ac:dyDescent="0.3">
      <c r="A3451" t="s">
        <v>10691</v>
      </c>
      <c r="B3451" t="s">
        <v>16</v>
      </c>
      <c r="C3451" t="s">
        <v>17</v>
      </c>
      <c r="D3451">
        <v>1999</v>
      </c>
      <c r="E3451" t="s">
        <v>10692</v>
      </c>
      <c r="F3451">
        <v>6.9</v>
      </c>
      <c r="G3451">
        <v>114000</v>
      </c>
      <c r="H3451" t="s">
        <v>779</v>
      </c>
      <c r="I3451" t="s">
        <v>5743</v>
      </c>
      <c r="J3451" t="s">
        <v>136</v>
      </c>
      <c r="K3451" t="s">
        <v>30</v>
      </c>
      <c r="L3451">
        <v>55000000</v>
      </c>
      <c r="M3451">
        <v>100230832</v>
      </c>
      <c r="N3451" t="s">
        <v>23</v>
      </c>
      <c r="O3451">
        <v>162</v>
      </c>
      <c r="P3451" t="str">
        <f>IF(Table1[[#This Row],[score]]&gt;=8.5,"High",IF(Table1[[#This Row],[score]]&gt;=7,"Medium","Low"))</f>
        <v>Low</v>
      </c>
      <c r="Q3451" s="5">
        <f>Table1[[#This Row],[gross]]-Table1[[#This Row],[budget]]</f>
        <v>45230832</v>
      </c>
      <c r="R3451" s="5" t="str">
        <f>IF(Table1[[#This Row],[Profit]]&gt;0,"Profit","Loss")</f>
        <v>Profit</v>
      </c>
      <c r="S3451" s="6" t="str">
        <f>FLOOR(Table1[[#This Row],[year]]-1900,10)+1900 &amp; "-" &amp; FLOOR(Table1[[#This Row],[year]]-1890,10)+1900</f>
        <v>1990-2000</v>
      </c>
      <c r="T3451" s="14" t="s">
        <v>21835</v>
      </c>
      <c r="AB3451" s="14"/>
    </row>
    <row r="3452" spans="1:28" hidden="1" x14ac:dyDescent="0.3">
      <c r="A3452" t="s">
        <v>10726</v>
      </c>
      <c r="B3452" t="s">
        <v>1974</v>
      </c>
      <c r="C3452" t="s">
        <v>41</v>
      </c>
      <c r="D3452">
        <v>1999</v>
      </c>
      <c r="E3452" t="s">
        <v>10727</v>
      </c>
      <c r="F3452">
        <v>6.4</v>
      </c>
      <c r="G3452">
        <v>68000</v>
      </c>
      <c r="H3452" t="s">
        <v>2193</v>
      </c>
      <c r="I3452" t="s">
        <v>839</v>
      </c>
      <c r="J3452" t="s">
        <v>839</v>
      </c>
      <c r="K3452" t="s">
        <v>30</v>
      </c>
      <c r="L3452">
        <v>55000000</v>
      </c>
      <c r="M3452">
        <v>98625775</v>
      </c>
      <c r="N3452" t="s">
        <v>61</v>
      </c>
      <c r="O3452">
        <v>97</v>
      </c>
      <c r="P3452" t="str">
        <f>IF(Table1[[#This Row],[score]]&gt;=8.5,"High",IF(Table1[[#This Row],[score]]&gt;=7,"Medium","Low"))</f>
        <v>Low</v>
      </c>
      <c r="Q3452" s="5">
        <f>Table1[[#This Row],[gross]]-Table1[[#This Row],[budget]]</f>
        <v>43625775</v>
      </c>
      <c r="R3452" s="5" t="str">
        <f>IF(Table1[[#This Row],[Profit]]&gt;0,"Profit","Loss")</f>
        <v>Profit</v>
      </c>
      <c r="S3452" s="6" t="str">
        <f>FLOOR(Table1[[#This Row],[year]]-1900,10)+1900 &amp; "-" &amp; FLOOR(Table1[[#This Row],[year]]-1890,10)+1900</f>
        <v>1990-2000</v>
      </c>
      <c r="T3452" s="14" t="s">
        <v>21835</v>
      </c>
      <c r="AB3452" s="14"/>
    </row>
    <row r="3453" spans="1:28" hidden="1" x14ac:dyDescent="0.3">
      <c r="A3453" t="s">
        <v>10673</v>
      </c>
      <c r="B3453" t="s">
        <v>16</v>
      </c>
      <c r="C3453" t="s">
        <v>104</v>
      </c>
      <c r="D3453">
        <v>1999</v>
      </c>
      <c r="E3453" t="s">
        <v>9923</v>
      </c>
      <c r="F3453">
        <v>6.5</v>
      </c>
      <c r="G3453">
        <v>127000</v>
      </c>
      <c r="H3453" t="s">
        <v>816</v>
      </c>
      <c r="I3453" t="s">
        <v>8367</v>
      </c>
      <c r="J3453" t="s">
        <v>1519</v>
      </c>
      <c r="K3453" t="s">
        <v>5762</v>
      </c>
      <c r="L3453">
        <v>40000000</v>
      </c>
      <c r="M3453">
        <v>96618699</v>
      </c>
      <c r="N3453" t="s">
        <v>31</v>
      </c>
      <c r="O3453">
        <v>123</v>
      </c>
      <c r="P3453" t="str">
        <f>IF(Table1[[#This Row],[score]]&gt;=8.5,"High",IF(Table1[[#This Row],[score]]&gt;=7,"Medium","Low"))</f>
        <v>Low</v>
      </c>
      <c r="Q3453" s="5">
        <f>Table1[[#This Row],[gross]]-Table1[[#This Row],[budget]]</f>
        <v>56618699</v>
      </c>
      <c r="R3453" s="5" t="str">
        <f>IF(Table1[[#This Row],[Profit]]&gt;0,"Profit","Loss")</f>
        <v>Profit</v>
      </c>
      <c r="S3453" s="6" t="str">
        <f>FLOOR(Table1[[#This Row],[year]]-1900,10)+1900 &amp; "-" &amp; FLOOR(Table1[[#This Row],[year]]-1890,10)+1900</f>
        <v>1990-2000</v>
      </c>
      <c r="T3453" s="14" t="s">
        <v>21835</v>
      </c>
      <c r="AB3453" s="14"/>
    </row>
    <row r="3454" spans="1:28" hidden="1" x14ac:dyDescent="0.3">
      <c r="A3454" t="s">
        <v>10830</v>
      </c>
      <c r="B3454" t="s">
        <v>1974</v>
      </c>
      <c r="C3454" t="s">
        <v>41</v>
      </c>
      <c r="D3454">
        <v>1999</v>
      </c>
      <c r="E3454" t="s">
        <v>10741</v>
      </c>
      <c r="F3454">
        <v>5.4</v>
      </c>
      <c r="G3454">
        <v>33000</v>
      </c>
      <c r="H3454" t="s">
        <v>9139</v>
      </c>
      <c r="I3454" t="s">
        <v>7651</v>
      </c>
      <c r="J3454" t="s">
        <v>8508</v>
      </c>
      <c r="K3454" t="s">
        <v>30</v>
      </c>
      <c r="L3454">
        <v>75000000</v>
      </c>
      <c r="M3454">
        <v>93900680</v>
      </c>
      <c r="N3454" t="s">
        <v>9593</v>
      </c>
      <c r="O3454">
        <v>105</v>
      </c>
      <c r="P3454" t="str">
        <f>IF(Table1[[#This Row],[score]]&gt;=8.5,"High",IF(Table1[[#This Row],[score]]&gt;=7,"Medium","Low"))</f>
        <v>Low</v>
      </c>
      <c r="Q3454" s="5">
        <f>Table1[[#This Row],[gross]]-Table1[[#This Row],[budget]]</f>
        <v>18900680</v>
      </c>
      <c r="R3454" s="5" t="str">
        <f>IF(Table1[[#This Row],[Profit]]&gt;0,"Profit","Loss")</f>
        <v>Profit</v>
      </c>
      <c r="S3454" s="6" t="str">
        <f>FLOOR(Table1[[#This Row],[year]]-1900,10)+1900 &amp; "-" &amp; FLOOR(Table1[[#This Row],[year]]-1890,10)+1900</f>
        <v>1990-2000</v>
      </c>
      <c r="T3454" s="14" t="s">
        <v>21835</v>
      </c>
      <c r="AB3454" s="14"/>
    </row>
    <row r="3455" spans="1:28" hidden="1" x14ac:dyDescent="0.3">
      <c r="A3455" t="s">
        <v>10653</v>
      </c>
      <c r="B3455" t="s">
        <v>16</v>
      </c>
      <c r="C3455" t="s">
        <v>41</v>
      </c>
      <c r="D3455">
        <v>1999</v>
      </c>
      <c r="E3455" t="s">
        <v>10553</v>
      </c>
      <c r="F3455">
        <v>5.7</v>
      </c>
      <c r="G3455">
        <v>72000</v>
      </c>
      <c r="H3455" t="s">
        <v>10654</v>
      </c>
      <c r="I3455" t="s">
        <v>10655</v>
      </c>
      <c r="J3455" t="s">
        <v>10656</v>
      </c>
      <c r="K3455" t="s">
        <v>30</v>
      </c>
      <c r="L3455">
        <v>17000000</v>
      </c>
      <c r="M3455">
        <v>92938755</v>
      </c>
      <c r="N3455" t="s">
        <v>10657</v>
      </c>
      <c r="O3455">
        <v>88</v>
      </c>
      <c r="P3455" t="str">
        <f>IF(Table1[[#This Row],[score]]&gt;=8.5,"High",IF(Table1[[#This Row],[score]]&gt;=7,"Medium","Low"))</f>
        <v>Low</v>
      </c>
      <c r="Q3455" s="5">
        <f>Table1[[#This Row],[gross]]-Table1[[#This Row],[budget]]</f>
        <v>75938755</v>
      </c>
      <c r="R3455" s="5" t="str">
        <f>IF(Table1[[#This Row],[Profit]]&gt;0,"Profit","Loss")</f>
        <v>Profit</v>
      </c>
      <c r="S3455" s="6" t="str">
        <f>FLOOR(Table1[[#This Row],[year]]-1900,10)+1900 &amp; "-" &amp; FLOOR(Table1[[#This Row],[year]]-1890,10)+1900</f>
        <v>1990-2000</v>
      </c>
      <c r="T3455" s="14" t="s">
        <v>21835</v>
      </c>
      <c r="AB3455" s="14"/>
    </row>
    <row r="3456" spans="1:28" hidden="1" x14ac:dyDescent="0.3">
      <c r="A3456" t="s">
        <v>10883</v>
      </c>
      <c r="B3456" t="s">
        <v>337</v>
      </c>
      <c r="C3456" t="s">
        <v>390</v>
      </c>
      <c r="D3456">
        <v>1999</v>
      </c>
      <c r="E3456" t="s">
        <v>10884</v>
      </c>
      <c r="F3456">
        <v>7.2</v>
      </c>
      <c r="G3456">
        <v>36000</v>
      </c>
      <c r="H3456" t="s">
        <v>596</v>
      </c>
      <c r="I3456" t="s">
        <v>10885</v>
      </c>
      <c r="J3456" t="s">
        <v>10886</v>
      </c>
      <c r="K3456" t="s">
        <v>30</v>
      </c>
      <c r="L3456">
        <v>80000000</v>
      </c>
      <c r="M3456">
        <v>90874570</v>
      </c>
      <c r="N3456" t="s">
        <v>1708</v>
      </c>
      <c r="O3456">
        <v>75</v>
      </c>
      <c r="P3456" t="str">
        <f>IF(Table1[[#This Row],[score]]&gt;=8.5,"High",IF(Table1[[#This Row],[score]]&gt;=7,"Medium","Low"))</f>
        <v>Medium</v>
      </c>
      <c r="Q3456" s="5">
        <f>Table1[[#This Row],[gross]]-Table1[[#This Row],[budget]]</f>
        <v>10874570</v>
      </c>
      <c r="R3456" s="5" t="str">
        <f>IF(Table1[[#This Row],[Profit]]&gt;0,"Profit","Loss")</f>
        <v>Profit</v>
      </c>
      <c r="S3456" s="6" t="str">
        <f>FLOOR(Table1[[#This Row],[year]]-1900,10)+1900 &amp; "-" &amp; FLOOR(Table1[[#This Row],[year]]-1890,10)+1900</f>
        <v>1990-2000</v>
      </c>
      <c r="T3456" s="14" t="s">
        <v>21835</v>
      </c>
      <c r="AB3456" s="14"/>
    </row>
    <row r="3457" spans="1:28" hidden="1" x14ac:dyDescent="0.3">
      <c r="A3457" t="s">
        <v>10569</v>
      </c>
      <c r="B3457" t="s">
        <v>33</v>
      </c>
      <c r="C3457" t="s">
        <v>25</v>
      </c>
      <c r="D3457">
        <v>1999</v>
      </c>
      <c r="E3457" t="s">
        <v>10544</v>
      </c>
      <c r="F3457">
        <v>7.3</v>
      </c>
      <c r="G3457">
        <v>155000</v>
      </c>
      <c r="H3457" t="s">
        <v>10533</v>
      </c>
      <c r="I3457" t="s">
        <v>10570</v>
      </c>
      <c r="J3457" t="s">
        <v>7997</v>
      </c>
      <c r="K3457" t="s">
        <v>30</v>
      </c>
      <c r="L3457">
        <v>45000000</v>
      </c>
      <c r="M3457">
        <v>90683916</v>
      </c>
      <c r="N3457" t="s">
        <v>9593</v>
      </c>
      <c r="O3457">
        <v>102</v>
      </c>
      <c r="P3457" t="str">
        <f>IF(Table1[[#This Row],[score]]&gt;=8.5,"High",IF(Table1[[#This Row],[score]]&gt;=7,"Medium","Low"))</f>
        <v>Medium</v>
      </c>
      <c r="Q3457" s="5">
        <f>Table1[[#This Row],[gross]]-Table1[[#This Row],[budget]]</f>
        <v>45683916</v>
      </c>
      <c r="R3457" s="5" t="str">
        <f>IF(Table1[[#This Row],[Profit]]&gt;0,"Profit","Loss")</f>
        <v>Profit</v>
      </c>
      <c r="S3457" s="6" t="str">
        <f>FLOOR(Table1[[#This Row],[year]]-1900,10)+1900 &amp; "-" &amp; FLOOR(Table1[[#This Row],[year]]-1890,10)+1900</f>
        <v>1990-2000</v>
      </c>
      <c r="T3457" s="14" t="s">
        <v>21835</v>
      </c>
      <c r="AB3457" s="14"/>
    </row>
    <row r="3458" spans="1:28" hidden="1" x14ac:dyDescent="0.3">
      <c r="A3458" t="s">
        <v>10787</v>
      </c>
      <c r="B3458" t="s">
        <v>16</v>
      </c>
      <c r="C3458" t="s">
        <v>52</v>
      </c>
      <c r="D3458">
        <v>1999</v>
      </c>
      <c r="E3458" t="s">
        <v>10750</v>
      </c>
      <c r="F3458">
        <v>6.2</v>
      </c>
      <c r="G3458">
        <v>66000</v>
      </c>
      <c r="H3458" t="s">
        <v>7965</v>
      </c>
      <c r="I3458" t="s">
        <v>10788</v>
      </c>
      <c r="J3458" t="s">
        <v>8339</v>
      </c>
      <c r="K3458" t="s">
        <v>30</v>
      </c>
      <c r="L3458">
        <v>29000000</v>
      </c>
      <c r="M3458">
        <v>89446268</v>
      </c>
      <c r="N3458" t="s">
        <v>118</v>
      </c>
      <c r="O3458">
        <v>103</v>
      </c>
      <c r="P3458" t="str">
        <f>IF(Table1[[#This Row],[score]]&gt;=8.5,"High",IF(Table1[[#This Row],[score]]&gt;=7,"Medium","Low"))</f>
        <v>Low</v>
      </c>
      <c r="Q3458" s="5">
        <f>Table1[[#This Row],[gross]]-Table1[[#This Row],[budget]]</f>
        <v>60446268</v>
      </c>
      <c r="R3458" s="5" t="str">
        <f>IF(Table1[[#This Row],[Profit]]&gt;0,"Profit","Loss")</f>
        <v>Profit</v>
      </c>
      <c r="S3458" s="6" t="str">
        <f>FLOOR(Table1[[#This Row],[year]]-1900,10)+1900 &amp; "-" &amp; FLOOR(Table1[[#This Row],[year]]-1890,10)+1900</f>
        <v>1990-2000</v>
      </c>
      <c r="T3458" s="14" t="s">
        <v>21835</v>
      </c>
      <c r="AB3458" s="14"/>
    </row>
    <row r="3459" spans="1:28" hidden="1" x14ac:dyDescent="0.3">
      <c r="A3459" t="s">
        <v>10698</v>
      </c>
      <c r="B3459" t="s">
        <v>1974</v>
      </c>
      <c r="C3459" t="s">
        <v>17</v>
      </c>
      <c r="D3459">
        <v>1999</v>
      </c>
      <c r="E3459" t="s">
        <v>10586</v>
      </c>
      <c r="F3459">
        <v>7.4</v>
      </c>
      <c r="G3459">
        <v>95000</v>
      </c>
      <c r="H3459" t="s">
        <v>2847</v>
      </c>
      <c r="I3459" t="s">
        <v>1112</v>
      </c>
      <c r="J3459" t="s">
        <v>10038</v>
      </c>
      <c r="K3459" t="s">
        <v>30</v>
      </c>
      <c r="L3459">
        <v>24000000</v>
      </c>
      <c r="M3459">
        <v>88545092</v>
      </c>
      <c r="N3459" t="s">
        <v>10531</v>
      </c>
      <c r="O3459">
        <v>126</v>
      </c>
      <c r="P3459" t="str">
        <f>IF(Table1[[#This Row],[score]]&gt;=8.5,"High",IF(Table1[[#This Row],[score]]&gt;=7,"Medium","Low"))</f>
        <v>Medium</v>
      </c>
      <c r="Q3459" s="5">
        <f>Table1[[#This Row],[gross]]-Table1[[#This Row],[budget]]</f>
        <v>64545092</v>
      </c>
      <c r="R3459" s="5" t="str">
        <f>IF(Table1[[#This Row],[Profit]]&gt;0,"Profit","Loss")</f>
        <v>Profit</v>
      </c>
      <c r="S3459" s="6" t="str">
        <f>FLOOR(Table1[[#This Row],[year]]-1900,10)+1900 &amp; "-" &amp; FLOOR(Table1[[#This Row],[year]]-1890,10)+1900</f>
        <v>1990-2000</v>
      </c>
      <c r="T3459" s="14" t="s">
        <v>21835</v>
      </c>
      <c r="AB3459" s="14"/>
    </row>
    <row r="3460" spans="1:28" hidden="1" x14ac:dyDescent="0.3">
      <c r="A3460" t="s">
        <v>10759</v>
      </c>
      <c r="B3460" t="s">
        <v>33</v>
      </c>
      <c r="C3460" t="s">
        <v>41</v>
      </c>
      <c r="D3460">
        <v>1999</v>
      </c>
      <c r="E3460" t="s">
        <v>10592</v>
      </c>
      <c r="F3460">
        <v>6.9</v>
      </c>
      <c r="G3460">
        <v>112000</v>
      </c>
      <c r="H3460" t="s">
        <v>2026</v>
      </c>
      <c r="I3460" t="s">
        <v>10760</v>
      </c>
      <c r="J3460" t="s">
        <v>97</v>
      </c>
      <c r="K3460" t="s">
        <v>30</v>
      </c>
      <c r="L3460">
        <v>100000000</v>
      </c>
      <c r="M3460">
        <v>87423861</v>
      </c>
      <c r="N3460" t="s">
        <v>9120</v>
      </c>
      <c r="O3460">
        <v>132</v>
      </c>
      <c r="P3460" t="str">
        <f>IF(Table1[[#This Row],[score]]&gt;=8.5,"High",IF(Table1[[#This Row],[score]]&gt;=7,"Medium","Low"))</f>
        <v>Low</v>
      </c>
      <c r="Q3460" s="5">
        <f>Table1[[#This Row],[gross]]-Table1[[#This Row],[budget]]</f>
        <v>-12576139</v>
      </c>
      <c r="R3460" s="5" t="str">
        <f>IF(Table1[[#This Row],[Profit]]&gt;0,"Profit","Loss")</f>
        <v>Loss</v>
      </c>
      <c r="S3460" s="6" t="str">
        <f>FLOOR(Table1[[#This Row],[year]]-1900,10)+1900 &amp; "-" &amp; FLOOR(Table1[[#This Row],[year]]-1890,10)+1900</f>
        <v>1990-2000</v>
      </c>
      <c r="T3460" s="14" t="s">
        <v>21835</v>
      </c>
      <c r="AB3460" s="14"/>
    </row>
    <row r="3461" spans="1:28" hidden="1" x14ac:dyDescent="0.3">
      <c r="A3461" t="s">
        <v>10683</v>
      </c>
      <c r="B3461" t="s">
        <v>1974</v>
      </c>
      <c r="C3461" t="s">
        <v>41</v>
      </c>
      <c r="D3461">
        <v>1999</v>
      </c>
      <c r="E3461" t="s">
        <v>7167</v>
      </c>
      <c r="F3461">
        <v>6.1</v>
      </c>
      <c r="G3461">
        <v>85000</v>
      </c>
      <c r="H3461" t="s">
        <v>9467</v>
      </c>
      <c r="I3461" t="s">
        <v>10684</v>
      </c>
      <c r="J3461" t="s">
        <v>2103</v>
      </c>
      <c r="K3461" t="s">
        <v>30</v>
      </c>
      <c r="L3461">
        <v>25000000</v>
      </c>
      <c r="M3461">
        <v>84565230</v>
      </c>
      <c r="N3461" t="s">
        <v>9026</v>
      </c>
      <c r="O3461">
        <v>107</v>
      </c>
      <c r="P3461" t="str">
        <f>IF(Table1[[#This Row],[score]]&gt;=8.5,"High",IF(Table1[[#This Row],[score]]&gt;=7,"Medium","Low"))</f>
        <v>Low</v>
      </c>
      <c r="Q3461" s="5">
        <f>Table1[[#This Row],[gross]]-Table1[[#This Row],[budget]]</f>
        <v>59565230</v>
      </c>
      <c r="R3461" s="5" t="str">
        <f>IF(Table1[[#This Row],[Profit]]&gt;0,"Profit","Loss")</f>
        <v>Profit</v>
      </c>
      <c r="S3461" s="6" t="str">
        <f>FLOOR(Table1[[#This Row],[year]]-1900,10)+1900 &amp; "-" &amp; FLOOR(Table1[[#This Row],[year]]-1890,10)+1900</f>
        <v>1990-2000</v>
      </c>
      <c r="T3461" s="14" t="s">
        <v>21835</v>
      </c>
      <c r="AB3461" s="14"/>
    </row>
    <row r="3462" spans="1:28" hidden="1" x14ac:dyDescent="0.3">
      <c r="A3462" t="s">
        <v>10717</v>
      </c>
      <c r="B3462" t="s">
        <v>16</v>
      </c>
      <c r="C3462" t="s">
        <v>390</v>
      </c>
      <c r="D3462">
        <v>1999</v>
      </c>
      <c r="E3462" t="s">
        <v>10640</v>
      </c>
      <c r="F3462">
        <v>7.7</v>
      </c>
      <c r="G3462">
        <v>195000</v>
      </c>
      <c r="H3462" t="s">
        <v>9643</v>
      </c>
      <c r="I3462" t="s">
        <v>9643</v>
      </c>
      <c r="J3462" t="s">
        <v>9643</v>
      </c>
      <c r="K3462" t="s">
        <v>30</v>
      </c>
      <c r="L3462">
        <v>21000000</v>
      </c>
      <c r="M3462">
        <v>83137603</v>
      </c>
      <c r="N3462" t="s">
        <v>9164</v>
      </c>
      <c r="O3462">
        <v>81</v>
      </c>
      <c r="P3462" t="str">
        <f>IF(Table1[[#This Row],[score]]&gt;=8.5,"High",IF(Table1[[#This Row],[score]]&gt;=7,"Medium","Low"))</f>
        <v>Medium</v>
      </c>
      <c r="Q3462" s="5">
        <f>Table1[[#This Row],[gross]]-Table1[[#This Row],[budget]]</f>
        <v>62137603</v>
      </c>
      <c r="R3462" s="5" t="str">
        <f>IF(Table1[[#This Row],[Profit]]&gt;0,"Profit","Loss")</f>
        <v>Profit</v>
      </c>
      <c r="S3462" s="6" t="str">
        <f>FLOOR(Table1[[#This Row],[year]]-1900,10)+1900 &amp; "-" &amp; FLOOR(Table1[[#This Row],[year]]-1890,10)+1900</f>
        <v>1990-2000</v>
      </c>
      <c r="T3462" s="14" t="s">
        <v>21835</v>
      </c>
      <c r="AB3462" s="14"/>
    </row>
    <row r="3463" spans="1:28" hidden="1" x14ac:dyDescent="0.3">
      <c r="A3463" t="s">
        <v>10573</v>
      </c>
      <c r="B3463" t="s">
        <v>16</v>
      </c>
      <c r="C3463" t="s">
        <v>17</v>
      </c>
      <c r="D3463">
        <v>1999</v>
      </c>
      <c r="E3463" t="s">
        <v>10574</v>
      </c>
      <c r="F3463">
        <v>6.8</v>
      </c>
      <c r="G3463">
        <v>183000</v>
      </c>
      <c r="H3463" t="s">
        <v>8672</v>
      </c>
      <c r="I3463" t="s">
        <v>5215</v>
      </c>
      <c r="J3463" t="s">
        <v>10575</v>
      </c>
      <c r="K3463" t="s">
        <v>30</v>
      </c>
      <c r="L3463">
        <v>10500000</v>
      </c>
      <c r="M3463">
        <v>76347426</v>
      </c>
      <c r="N3463" t="s">
        <v>31</v>
      </c>
      <c r="O3463">
        <v>97</v>
      </c>
      <c r="P3463" t="str">
        <f>IF(Table1[[#This Row],[score]]&gt;=8.5,"High",IF(Table1[[#This Row],[score]]&gt;=7,"Medium","Low"))</f>
        <v>Low</v>
      </c>
      <c r="Q3463" s="5">
        <f>Table1[[#This Row],[gross]]-Table1[[#This Row],[budget]]</f>
        <v>65847426</v>
      </c>
      <c r="R3463" s="5" t="str">
        <f>IF(Table1[[#This Row],[Profit]]&gt;0,"Profit","Loss")</f>
        <v>Profit</v>
      </c>
      <c r="S3463" s="6" t="str">
        <f>FLOOR(Table1[[#This Row],[year]]-1900,10)+1900 &amp; "-" &amp; FLOOR(Table1[[#This Row],[year]]-1890,10)+1900</f>
        <v>1990-2000</v>
      </c>
      <c r="T3463" s="14" t="s">
        <v>21835</v>
      </c>
      <c r="AB3463" s="14"/>
    </row>
    <row r="3464" spans="1:28" hidden="1" x14ac:dyDescent="0.3">
      <c r="A3464" t="s">
        <v>10878</v>
      </c>
      <c r="B3464" t="s">
        <v>16</v>
      </c>
      <c r="C3464" t="s">
        <v>17</v>
      </c>
      <c r="D3464">
        <v>1999</v>
      </c>
      <c r="E3464" t="s">
        <v>10811</v>
      </c>
      <c r="F3464">
        <v>5.2</v>
      </c>
      <c r="G3464">
        <v>20000</v>
      </c>
      <c r="H3464" t="s">
        <v>608</v>
      </c>
      <c r="I3464" t="s">
        <v>5125</v>
      </c>
      <c r="J3464" t="s">
        <v>488</v>
      </c>
      <c r="K3464" t="s">
        <v>30</v>
      </c>
      <c r="L3464">
        <v>64000000</v>
      </c>
      <c r="M3464">
        <v>74608570</v>
      </c>
      <c r="N3464" t="s">
        <v>31</v>
      </c>
      <c r="O3464">
        <v>133</v>
      </c>
      <c r="P3464" t="str">
        <f>IF(Table1[[#This Row],[score]]&gt;=8.5,"High",IF(Table1[[#This Row],[score]]&gt;=7,"Medium","Low"))</f>
        <v>Low</v>
      </c>
      <c r="Q3464" s="5">
        <f>Table1[[#This Row],[gross]]-Table1[[#This Row],[budget]]</f>
        <v>10608570</v>
      </c>
      <c r="R3464" s="5" t="str">
        <f>IF(Table1[[#This Row],[Profit]]&gt;0,"Profit","Loss")</f>
        <v>Profit</v>
      </c>
      <c r="S3464" s="6" t="str">
        <f>FLOOR(Table1[[#This Row],[year]]-1900,10)+1900 &amp; "-" &amp; FLOOR(Table1[[#This Row],[year]]-1890,10)+1900</f>
        <v>1990-2000</v>
      </c>
      <c r="T3464" s="14" t="s">
        <v>21835</v>
      </c>
      <c r="AB3464" s="14"/>
    </row>
    <row r="3465" spans="1:28" hidden="1" x14ac:dyDescent="0.3">
      <c r="A3465" t="s">
        <v>10772</v>
      </c>
      <c r="B3465" t="s">
        <v>16</v>
      </c>
      <c r="C3465" t="s">
        <v>63</v>
      </c>
      <c r="D3465">
        <v>1999</v>
      </c>
      <c r="E3465" t="s">
        <v>10589</v>
      </c>
      <c r="F3465">
        <v>7.6</v>
      </c>
      <c r="G3465">
        <v>93000</v>
      </c>
      <c r="H3465" t="s">
        <v>1276</v>
      </c>
      <c r="I3465" t="s">
        <v>10773</v>
      </c>
      <c r="J3465" t="s">
        <v>4084</v>
      </c>
      <c r="K3465" t="s">
        <v>30</v>
      </c>
      <c r="L3465">
        <v>50000000</v>
      </c>
      <c r="M3465">
        <v>73956241</v>
      </c>
      <c r="N3465" t="s">
        <v>10774</v>
      </c>
      <c r="O3465">
        <v>146</v>
      </c>
      <c r="P3465" t="str">
        <f>IF(Table1[[#This Row],[score]]&gt;=8.5,"High",IF(Table1[[#This Row],[score]]&gt;=7,"Medium","Low"))</f>
        <v>Medium</v>
      </c>
      <c r="Q3465" s="5">
        <f>Table1[[#This Row],[gross]]-Table1[[#This Row],[budget]]</f>
        <v>23956241</v>
      </c>
      <c r="R3465" s="5" t="str">
        <f>IF(Table1[[#This Row],[Profit]]&gt;0,"Profit","Loss")</f>
        <v>Profit</v>
      </c>
      <c r="S3465" s="6" t="str">
        <f>FLOOR(Table1[[#This Row],[year]]-1900,10)+1900 &amp; "-" &amp; FLOOR(Table1[[#This Row],[year]]-1890,10)+1900</f>
        <v>1990-2000</v>
      </c>
      <c r="T3465" s="14" t="s">
        <v>21835</v>
      </c>
      <c r="AB3465" s="14"/>
    </row>
    <row r="3466" spans="1:28" hidden="1" x14ac:dyDescent="0.3">
      <c r="A3466" t="s">
        <v>10660</v>
      </c>
      <c r="B3466" t="s">
        <v>16</v>
      </c>
      <c r="C3466" t="s">
        <v>41</v>
      </c>
      <c r="D3466">
        <v>1999</v>
      </c>
      <c r="E3466" t="s">
        <v>10216</v>
      </c>
      <c r="F3466">
        <v>6.8</v>
      </c>
      <c r="G3466">
        <v>47000</v>
      </c>
      <c r="H3466" t="s">
        <v>8211</v>
      </c>
      <c r="I3466" t="s">
        <v>10661</v>
      </c>
      <c r="J3466" t="s">
        <v>1469</v>
      </c>
      <c r="K3466" t="s">
        <v>30</v>
      </c>
      <c r="L3466">
        <v>80000000</v>
      </c>
      <c r="M3466">
        <v>73475268</v>
      </c>
      <c r="N3466" t="s">
        <v>4831</v>
      </c>
      <c r="O3466">
        <v>108</v>
      </c>
      <c r="P3466" t="str">
        <f>IF(Table1[[#This Row],[score]]&gt;=8.5,"High",IF(Table1[[#This Row],[score]]&gt;=7,"Medium","Low"))</f>
        <v>Low</v>
      </c>
      <c r="Q3466" s="5">
        <f>Table1[[#This Row],[gross]]-Table1[[#This Row],[budget]]</f>
        <v>-6524732</v>
      </c>
      <c r="R3466" s="5" t="str">
        <f>IF(Table1[[#This Row],[Profit]]&gt;0,"Profit","Loss")</f>
        <v>Loss</v>
      </c>
      <c r="S3466" s="6" t="str">
        <f>FLOOR(Table1[[#This Row],[year]]-1900,10)+1900 &amp; "-" &amp; FLOOR(Table1[[#This Row],[year]]-1890,10)+1900</f>
        <v>1990-2000</v>
      </c>
      <c r="T3466" s="14" t="s">
        <v>21835</v>
      </c>
      <c r="AB3466" s="14"/>
    </row>
    <row r="3467" spans="1:28" hidden="1" x14ac:dyDescent="0.3">
      <c r="A3467" t="s">
        <v>10775</v>
      </c>
      <c r="B3467" t="s">
        <v>16</v>
      </c>
      <c r="C3467" t="s">
        <v>17</v>
      </c>
      <c r="D3467">
        <v>1999</v>
      </c>
      <c r="E3467" t="s">
        <v>10670</v>
      </c>
      <c r="F3467">
        <v>7.9</v>
      </c>
      <c r="G3467">
        <v>91000</v>
      </c>
      <c r="H3467" t="s">
        <v>3434</v>
      </c>
      <c r="I3467" t="s">
        <v>3434</v>
      </c>
      <c r="J3467" t="s">
        <v>10776</v>
      </c>
      <c r="K3467" t="s">
        <v>1099</v>
      </c>
      <c r="L3467">
        <f>20500000</f>
        <v>20500000</v>
      </c>
      <c r="M3467">
        <v>67952969</v>
      </c>
      <c r="N3467" t="s">
        <v>5148</v>
      </c>
      <c r="O3467">
        <v>101</v>
      </c>
      <c r="P3467" t="str">
        <f>IF(Table1[[#This Row],[score]]&gt;=8.5,"High",IF(Table1[[#This Row],[score]]&gt;=7,"Medium","Low"))</f>
        <v>Medium</v>
      </c>
      <c r="Q3467" s="5">
        <f>Table1[[#This Row],[gross]]-Table1[[#This Row],[budget]]</f>
        <v>47452969</v>
      </c>
      <c r="R3467" s="5" t="str">
        <f>IF(Table1[[#This Row],[Profit]]&gt;0,"Profit","Loss")</f>
        <v>Profit</v>
      </c>
      <c r="S3467" s="6" t="str">
        <f>FLOOR(Table1[[#This Row],[year]]-1900,10)+1900 &amp; "-" &amp; FLOOR(Table1[[#This Row],[year]]-1890,10)+1900</f>
        <v>1990-2000</v>
      </c>
      <c r="T3467" s="14" t="s">
        <v>21835</v>
      </c>
      <c r="AB3467" s="14"/>
    </row>
    <row r="3468" spans="1:28" hidden="1" x14ac:dyDescent="0.3">
      <c r="A3468" t="s">
        <v>10732</v>
      </c>
      <c r="B3468" t="s">
        <v>16</v>
      </c>
      <c r="C3468" t="s">
        <v>25</v>
      </c>
      <c r="D3468">
        <v>1999</v>
      </c>
      <c r="E3468" t="s">
        <v>10617</v>
      </c>
      <c r="F3468">
        <v>6.4</v>
      </c>
      <c r="G3468">
        <v>65000</v>
      </c>
      <c r="H3468" t="s">
        <v>2876</v>
      </c>
      <c r="I3468" t="s">
        <v>2935</v>
      </c>
      <c r="J3468" t="s">
        <v>10733</v>
      </c>
      <c r="K3468" t="s">
        <v>448</v>
      </c>
      <c r="L3468">
        <v>85000000</v>
      </c>
      <c r="M3468">
        <v>66976317</v>
      </c>
      <c r="N3468" t="s">
        <v>31</v>
      </c>
      <c r="O3468">
        <v>148</v>
      </c>
      <c r="P3468" t="str">
        <f>IF(Table1[[#This Row],[score]]&gt;=8.5,"High",IF(Table1[[#This Row],[score]]&gt;=7,"Medium","Low"))</f>
        <v>Low</v>
      </c>
      <c r="Q3468" s="5">
        <f>Table1[[#This Row],[gross]]-Table1[[#This Row],[budget]]</f>
        <v>-18023683</v>
      </c>
      <c r="R3468" s="5" t="str">
        <f>IF(Table1[[#This Row],[Profit]]&gt;0,"Profit","Loss")</f>
        <v>Loss</v>
      </c>
      <c r="S3468" s="6" t="str">
        <f>FLOOR(Table1[[#This Row],[year]]-1900,10)+1900 &amp; "-" &amp; FLOOR(Table1[[#This Row],[year]]-1890,10)+1900</f>
        <v>1990-2000</v>
      </c>
      <c r="T3468" s="14" t="s">
        <v>21835</v>
      </c>
      <c r="AB3468" s="14"/>
    </row>
    <row r="3469" spans="1:28" hidden="1" x14ac:dyDescent="0.3">
      <c r="A3469" t="s">
        <v>10658</v>
      </c>
      <c r="B3469" t="s">
        <v>16</v>
      </c>
      <c r="C3469" t="s">
        <v>34</v>
      </c>
      <c r="D3469">
        <v>1999</v>
      </c>
      <c r="E3469" t="s">
        <v>10659</v>
      </c>
      <c r="F3469">
        <v>6.6</v>
      </c>
      <c r="G3469">
        <v>119000</v>
      </c>
      <c r="H3469" t="s">
        <v>2881</v>
      </c>
      <c r="I3469" t="s">
        <v>745</v>
      </c>
      <c r="J3469" t="s">
        <v>8068</v>
      </c>
      <c r="K3469" t="s">
        <v>30</v>
      </c>
      <c r="L3469">
        <v>160000000</v>
      </c>
      <c r="M3469">
        <v>61698899</v>
      </c>
      <c r="N3469" t="s">
        <v>2067</v>
      </c>
      <c r="O3469">
        <v>102</v>
      </c>
      <c r="P3469" t="str">
        <f>IF(Table1[[#This Row],[score]]&gt;=8.5,"High",IF(Table1[[#This Row],[score]]&gt;=7,"Medium","Low"))</f>
        <v>Low</v>
      </c>
      <c r="Q3469" s="5">
        <f>Table1[[#This Row],[gross]]-Table1[[#This Row],[budget]]</f>
        <v>-98301101</v>
      </c>
      <c r="R3469" s="5" t="str">
        <f>IF(Table1[[#This Row],[Profit]]&gt;0,"Profit","Loss")</f>
        <v>Loss</v>
      </c>
      <c r="S3469" s="6" t="str">
        <f>FLOOR(Table1[[#This Row],[year]]-1900,10)+1900 &amp; "-" &amp; FLOOR(Table1[[#This Row],[year]]-1890,10)+1900</f>
        <v>1990-2000</v>
      </c>
      <c r="T3469" s="14" t="s">
        <v>21835</v>
      </c>
      <c r="AB3469" s="14"/>
    </row>
    <row r="3470" spans="1:28" hidden="1" x14ac:dyDescent="0.3">
      <c r="A3470" t="s">
        <v>10650</v>
      </c>
      <c r="B3470" t="s">
        <v>16</v>
      </c>
      <c r="C3470" t="s">
        <v>63</v>
      </c>
      <c r="D3470">
        <v>1999</v>
      </c>
      <c r="E3470" t="s">
        <v>10651</v>
      </c>
      <c r="F3470">
        <v>7.8</v>
      </c>
      <c r="G3470">
        <v>163000</v>
      </c>
      <c r="H3470" t="s">
        <v>545</v>
      </c>
      <c r="I3470" t="s">
        <v>10652</v>
      </c>
      <c r="J3470" t="s">
        <v>6936</v>
      </c>
      <c r="K3470" t="s">
        <v>30</v>
      </c>
      <c r="L3470">
        <v>90000000</v>
      </c>
      <c r="M3470">
        <v>60289912</v>
      </c>
      <c r="N3470" t="s">
        <v>2067</v>
      </c>
      <c r="O3470">
        <v>157</v>
      </c>
      <c r="P3470" t="str">
        <f>IF(Table1[[#This Row],[score]]&gt;=8.5,"High",IF(Table1[[#This Row],[score]]&gt;=7,"Medium","Low"))</f>
        <v>Medium</v>
      </c>
      <c r="Q3470" s="5">
        <f>Table1[[#This Row],[gross]]-Table1[[#This Row],[budget]]</f>
        <v>-29710088</v>
      </c>
      <c r="R3470" s="5" t="str">
        <f>IF(Table1[[#This Row],[Profit]]&gt;0,"Profit","Loss")</f>
        <v>Loss</v>
      </c>
      <c r="S3470" s="6" t="str">
        <f>FLOOR(Table1[[#This Row],[year]]-1900,10)+1900 &amp; "-" &amp; FLOOR(Table1[[#This Row],[year]]-1890,10)+1900</f>
        <v>1990-2000</v>
      </c>
      <c r="T3470" s="14" t="s">
        <v>21835</v>
      </c>
      <c r="AB3470" s="14"/>
    </row>
    <row r="3471" spans="1:28" hidden="1" x14ac:dyDescent="0.3">
      <c r="A3471" t="s">
        <v>10949</v>
      </c>
      <c r="B3471" t="s">
        <v>16</v>
      </c>
      <c r="C3471" t="s">
        <v>41</v>
      </c>
      <c r="D3471">
        <v>1999</v>
      </c>
      <c r="E3471" t="s">
        <v>10541</v>
      </c>
      <c r="F3471">
        <v>6</v>
      </c>
      <c r="G3471">
        <v>22000</v>
      </c>
      <c r="H3471" t="s">
        <v>2043</v>
      </c>
      <c r="I3471" t="s">
        <v>7957</v>
      </c>
      <c r="J3471" t="s">
        <v>4412</v>
      </c>
      <c r="K3471" t="s">
        <v>30</v>
      </c>
      <c r="L3471">
        <v>50000000</v>
      </c>
      <c r="M3471">
        <v>58900031</v>
      </c>
      <c r="N3471" t="s">
        <v>5059</v>
      </c>
      <c r="O3471">
        <v>95</v>
      </c>
      <c r="P3471" t="str">
        <f>IF(Table1[[#This Row],[score]]&gt;=8.5,"High",IF(Table1[[#This Row],[score]]&gt;=7,"Medium","Low"))</f>
        <v>Low</v>
      </c>
      <c r="Q3471" s="5">
        <f>Table1[[#This Row],[gross]]-Table1[[#This Row],[budget]]</f>
        <v>8900031</v>
      </c>
      <c r="R3471" s="5" t="str">
        <f>IF(Table1[[#This Row],[Profit]]&gt;0,"Profit","Loss")</f>
        <v>Profit</v>
      </c>
      <c r="S3471" s="6" t="str">
        <f>FLOOR(Table1[[#This Row],[year]]-1900,10)+1900 &amp; "-" &amp; FLOOR(Table1[[#This Row],[year]]-1890,10)+1900</f>
        <v>1990-2000</v>
      </c>
      <c r="T3471" s="14" t="s">
        <v>21835</v>
      </c>
      <c r="AB3471" s="14"/>
    </row>
    <row r="3472" spans="1:28" hidden="1" x14ac:dyDescent="0.3">
      <c r="A3472" t="s">
        <v>10645</v>
      </c>
      <c r="B3472" t="s">
        <v>16</v>
      </c>
      <c r="C3472" t="s">
        <v>4834</v>
      </c>
      <c r="D3472">
        <v>1999</v>
      </c>
      <c r="E3472" t="s">
        <v>10646</v>
      </c>
      <c r="F3472">
        <v>6.7</v>
      </c>
      <c r="G3472">
        <v>172000</v>
      </c>
      <c r="H3472" t="s">
        <v>3446</v>
      </c>
      <c r="I3472" t="s">
        <v>10647</v>
      </c>
      <c r="J3472" t="s">
        <v>5628</v>
      </c>
      <c r="K3472" t="s">
        <v>448</v>
      </c>
      <c r="L3472">
        <v>38000000</v>
      </c>
      <c r="M3472">
        <v>58401898</v>
      </c>
      <c r="N3472" t="s">
        <v>10482</v>
      </c>
      <c r="O3472">
        <v>133</v>
      </c>
      <c r="P3472" t="str">
        <f>IF(Table1[[#This Row],[score]]&gt;=8.5,"High",IF(Table1[[#This Row],[score]]&gt;=7,"Medium","Low"))</f>
        <v>Low</v>
      </c>
      <c r="Q3472" s="5">
        <f>Table1[[#This Row],[gross]]-Table1[[#This Row],[budget]]</f>
        <v>20401898</v>
      </c>
      <c r="R3472" s="5" t="str">
        <f>IF(Table1[[#This Row],[Profit]]&gt;0,"Profit","Loss")</f>
        <v>Profit</v>
      </c>
      <c r="S3472" s="6" t="str">
        <f>FLOOR(Table1[[#This Row],[year]]-1900,10)+1900 &amp; "-" &amp; FLOOR(Table1[[#This Row],[year]]-1890,10)+1900</f>
        <v>1990-2000</v>
      </c>
      <c r="T3472" s="14" t="s">
        <v>21835</v>
      </c>
      <c r="AB3472" s="14"/>
    </row>
    <row r="3473" spans="1:28" hidden="1" x14ac:dyDescent="0.3">
      <c r="A3473" t="s">
        <v>10612</v>
      </c>
      <c r="B3473" t="s">
        <v>16</v>
      </c>
      <c r="C3473" t="s">
        <v>34</v>
      </c>
      <c r="D3473">
        <v>1999</v>
      </c>
      <c r="E3473" t="s">
        <v>5412</v>
      </c>
      <c r="F3473">
        <v>5.7</v>
      </c>
      <c r="G3473">
        <v>56000</v>
      </c>
      <c r="H3473" t="s">
        <v>564</v>
      </c>
      <c r="I3473" t="s">
        <v>10613</v>
      </c>
      <c r="J3473" t="s">
        <v>6769</v>
      </c>
      <c r="K3473" t="s">
        <v>30</v>
      </c>
      <c r="L3473">
        <v>35000000</v>
      </c>
      <c r="M3473">
        <v>56870414</v>
      </c>
      <c r="N3473" t="s">
        <v>9026</v>
      </c>
      <c r="O3473">
        <v>82</v>
      </c>
      <c r="P3473" t="str">
        <f>IF(Table1[[#This Row],[score]]&gt;=8.5,"High",IF(Table1[[#This Row],[score]]&gt;=7,"Medium","Low"))</f>
        <v>Low</v>
      </c>
      <c r="Q3473" s="5">
        <f>Table1[[#This Row],[gross]]-Table1[[#This Row],[budget]]</f>
        <v>21870414</v>
      </c>
      <c r="R3473" s="5" t="str">
        <f>IF(Table1[[#This Row],[Profit]]&gt;0,"Profit","Loss")</f>
        <v>Profit</v>
      </c>
      <c r="S3473" s="6" t="str">
        <f>FLOOR(Table1[[#This Row],[year]]-1900,10)+1900 &amp; "-" &amp; FLOOR(Table1[[#This Row],[year]]-1890,10)+1900</f>
        <v>1990-2000</v>
      </c>
      <c r="T3473" s="14" t="s">
        <v>21835</v>
      </c>
      <c r="AB3473" s="14"/>
    </row>
    <row r="3474" spans="1:28" hidden="1" x14ac:dyDescent="0.3">
      <c r="A3474" t="s">
        <v>10602</v>
      </c>
      <c r="B3474" t="s">
        <v>16</v>
      </c>
      <c r="C3474" t="s">
        <v>41</v>
      </c>
      <c r="D3474">
        <v>1999</v>
      </c>
      <c r="E3474" t="s">
        <v>10033</v>
      </c>
      <c r="F3474">
        <v>6.5</v>
      </c>
      <c r="G3474">
        <v>43000</v>
      </c>
      <c r="H3474" t="s">
        <v>9520</v>
      </c>
      <c r="I3474" t="s">
        <v>10603</v>
      </c>
      <c r="J3474" t="s">
        <v>10604</v>
      </c>
      <c r="K3474" t="s">
        <v>30</v>
      </c>
      <c r="L3474">
        <v>16000000</v>
      </c>
      <c r="M3474">
        <v>54294169</v>
      </c>
      <c r="N3474" t="s">
        <v>10605</v>
      </c>
      <c r="O3474">
        <v>106</v>
      </c>
      <c r="P3474" t="str">
        <f>IF(Table1[[#This Row],[score]]&gt;=8.5,"High",IF(Table1[[#This Row],[score]]&gt;=7,"Medium","Low"))</f>
        <v>Low</v>
      </c>
      <c r="Q3474" s="5">
        <f>Table1[[#This Row],[gross]]-Table1[[#This Row],[budget]]</f>
        <v>38294169</v>
      </c>
      <c r="R3474" s="5" t="str">
        <f>IF(Table1[[#This Row],[Profit]]&gt;0,"Profit","Loss")</f>
        <v>Profit</v>
      </c>
      <c r="S3474" s="6" t="str">
        <f>FLOOR(Table1[[#This Row],[year]]-1900,10)+1900 &amp; "-" &amp; FLOOR(Table1[[#This Row],[year]]-1890,10)+1900</f>
        <v>1990-2000</v>
      </c>
      <c r="T3474" s="14" t="s">
        <v>21835</v>
      </c>
      <c r="AB3474" s="14"/>
    </row>
    <row r="3475" spans="1:28" hidden="1" x14ac:dyDescent="0.3">
      <c r="A3475" t="s">
        <v>10879</v>
      </c>
      <c r="B3475" t="s">
        <v>1974</v>
      </c>
      <c r="C3475" t="s">
        <v>41</v>
      </c>
      <c r="D3475">
        <v>1999</v>
      </c>
      <c r="E3475" t="s">
        <v>10757</v>
      </c>
      <c r="F3475">
        <v>5.9</v>
      </c>
      <c r="G3475">
        <v>36000</v>
      </c>
      <c r="H3475" t="s">
        <v>8671</v>
      </c>
      <c r="I3475" t="s">
        <v>10880</v>
      </c>
      <c r="J3475" t="s">
        <v>6845</v>
      </c>
      <c r="K3475" t="s">
        <v>22</v>
      </c>
      <c r="L3475">
        <v>75000000</v>
      </c>
      <c r="M3475">
        <v>54264342</v>
      </c>
      <c r="N3475" t="s">
        <v>5059</v>
      </c>
      <c r="O3475">
        <v>102</v>
      </c>
      <c r="P3475" t="str">
        <f>IF(Table1[[#This Row],[score]]&gt;=8.5,"High",IF(Table1[[#This Row],[score]]&gt;=7,"Medium","Low"))</f>
        <v>Low</v>
      </c>
      <c r="Q3475" s="5">
        <f>Table1[[#This Row],[gross]]-Table1[[#This Row],[budget]]</f>
        <v>-20735658</v>
      </c>
      <c r="R3475" s="5" t="str">
        <f>IF(Table1[[#This Row],[Profit]]&gt;0,"Profit","Loss")</f>
        <v>Loss</v>
      </c>
      <c r="S3475" s="6" t="str">
        <f>FLOOR(Table1[[#This Row],[year]]-1900,10)+1900 &amp; "-" &amp; FLOOR(Table1[[#This Row],[year]]-1890,10)+1900</f>
        <v>1990-2000</v>
      </c>
      <c r="T3475" s="14" t="s">
        <v>21835</v>
      </c>
      <c r="AB3475" s="14"/>
    </row>
    <row r="3476" spans="1:28" hidden="1" x14ac:dyDescent="0.3">
      <c r="A3476" t="s">
        <v>10560</v>
      </c>
      <c r="B3476" t="s">
        <v>1974</v>
      </c>
      <c r="C3476" t="s">
        <v>41</v>
      </c>
      <c r="D3476">
        <v>1999</v>
      </c>
      <c r="E3476" t="s">
        <v>10539</v>
      </c>
      <c r="F3476">
        <v>7.3</v>
      </c>
      <c r="G3476">
        <v>309000</v>
      </c>
      <c r="H3476" t="s">
        <v>10561</v>
      </c>
      <c r="I3476" t="s">
        <v>10562</v>
      </c>
      <c r="J3476" t="s">
        <v>10563</v>
      </c>
      <c r="K3476" t="s">
        <v>30</v>
      </c>
      <c r="L3476">
        <v>30000000</v>
      </c>
      <c r="M3476">
        <v>53478579</v>
      </c>
      <c r="N3476" t="s">
        <v>2067</v>
      </c>
      <c r="O3476">
        <v>97</v>
      </c>
      <c r="P3476" t="str">
        <f>IF(Table1[[#This Row],[score]]&gt;=8.5,"High",IF(Table1[[#This Row],[score]]&gt;=7,"Medium","Low"))</f>
        <v>Medium</v>
      </c>
      <c r="Q3476" s="5">
        <f>Table1[[#This Row],[gross]]-Table1[[#This Row],[budget]]</f>
        <v>23478579</v>
      </c>
      <c r="R3476" s="5" t="str">
        <f>IF(Table1[[#This Row],[Profit]]&gt;0,"Profit","Loss")</f>
        <v>Profit</v>
      </c>
      <c r="S3476" s="6" t="str">
        <f>FLOOR(Table1[[#This Row],[year]]-1900,10)+1900 &amp; "-" &amp; FLOOR(Table1[[#This Row],[year]]-1890,10)+1900</f>
        <v>1990-2000</v>
      </c>
      <c r="T3476" s="14" t="s">
        <v>21835</v>
      </c>
      <c r="AB3476" s="14"/>
    </row>
    <row r="3477" spans="1:28" hidden="1" x14ac:dyDescent="0.3">
      <c r="A3477" t="s">
        <v>10585</v>
      </c>
      <c r="B3477" t="s">
        <v>16</v>
      </c>
      <c r="C3477" t="s">
        <v>17</v>
      </c>
      <c r="D3477">
        <v>1999</v>
      </c>
      <c r="E3477" t="s">
        <v>10586</v>
      </c>
      <c r="F3477">
        <v>8</v>
      </c>
      <c r="G3477">
        <v>295000</v>
      </c>
      <c r="H3477" t="s">
        <v>9013</v>
      </c>
      <c r="I3477" t="s">
        <v>9013</v>
      </c>
      <c r="J3477" t="s">
        <v>1462</v>
      </c>
      <c r="K3477" t="s">
        <v>30</v>
      </c>
      <c r="L3477">
        <v>37000000</v>
      </c>
      <c r="M3477">
        <v>48451803</v>
      </c>
      <c r="N3477" t="s">
        <v>10587</v>
      </c>
      <c r="O3477">
        <v>188</v>
      </c>
      <c r="P3477" t="str">
        <f>IF(Table1[[#This Row],[score]]&gt;=8.5,"High",IF(Table1[[#This Row],[score]]&gt;=7,"Medium","Low"))</f>
        <v>Medium</v>
      </c>
      <c r="Q3477" s="5">
        <f>Table1[[#This Row],[gross]]-Table1[[#This Row],[budget]]</f>
        <v>11451803</v>
      </c>
      <c r="R3477" s="5" t="str">
        <f>IF(Table1[[#This Row],[Profit]]&gt;0,"Profit","Loss")</f>
        <v>Profit</v>
      </c>
      <c r="S3477" s="6" t="str">
        <f>FLOOR(Table1[[#This Row],[year]]-1900,10)+1900 &amp; "-" &amp; FLOOR(Table1[[#This Row],[year]]-1890,10)+1900</f>
        <v>1990-2000</v>
      </c>
      <c r="T3477" s="14" t="s">
        <v>21835</v>
      </c>
      <c r="AB3477" s="14"/>
    </row>
    <row r="3478" spans="1:28" hidden="1" x14ac:dyDescent="0.3">
      <c r="A3478" t="s">
        <v>10588</v>
      </c>
      <c r="B3478" t="s">
        <v>16</v>
      </c>
      <c r="C3478" t="s">
        <v>63</v>
      </c>
      <c r="D3478">
        <v>1999</v>
      </c>
      <c r="E3478" t="s">
        <v>10589</v>
      </c>
      <c r="F3478">
        <v>7.3</v>
      </c>
      <c r="G3478">
        <v>169000</v>
      </c>
      <c r="H3478" t="s">
        <v>8728</v>
      </c>
      <c r="I3478" t="s">
        <v>10590</v>
      </c>
      <c r="J3478" t="s">
        <v>4442</v>
      </c>
      <c r="K3478" t="s">
        <v>5762</v>
      </c>
      <c r="L3478">
        <v>40000000</v>
      </c>
      <c r="M3478">
        <v>48350205</v>
      </c>
      <c r="N3478" t="s">
        <v>31</v>
      </c>
      <c r="O3478">
        <v>127</v>
      </c>
      <c r="P3478" t="str">
        <f>IF(Table1[[#This Row],[score]]&gt;=8.5,"High",IF(Table1[[#This Row],[score]]&gt;=7,"Medium","Low"))</f>
        <v>Medium</v>
      </c>
      <c r="Q3478" s="5">
        <f>Table1[[#This Row],[gross]]-Table1[[#This Row],[budget]]</f>
        <v>8350205</v>
      </c>
      <c r="R3478" s="5" t="str">
        <f>IF(Table1[[#This Row],[Profit]]&gt;0,"Profit","Loss")</f>
        <v>Profit</v>
      </c>
      <c r="S3478" s="6" t="str">
        <f>FLOOR(Table1[[#This Row],[year]]-1900,10)+1900 &amp; "-" &amp; FLOOR(Table1[[#This Row],[year]]-1890,10)+1900</f>
        <v>1990-2000</v>
      </c>
      <c r="T3478" s="14" t="s">
        <v>21835</v>
      </c>
      <c r="AB3478" s="14"/>
    </row>
    <row r="3479" spans="1:28" hidden="1" x14ac:dyDescent="0.3">
      <c r="A3479" t="s">
        <v>10734</v>
      </c>
      <c r="B3479" t="s">
        <v>16</v>
      </c>
      <c r="C3479" t="s">
        <v>63</v>
      </c>
      <c r="D3479">
        <v>1999</v>
      </c>
      <c r="E3479" t="s">
        <v>10692</v>
      </c>
      <c r="F3479">
        <v>7.4</v>
      </c>
      <c r="G3479">
        <v>126000</v>
      </c>
      <c r="H3479" t="s">
        <v>678</v>
      </c>
      <c r="I3479" t="s">
        <v>5721</v>
      </c>
      <c r="J3479" t="s">
        <v>7831</v>
      </c>
      <c r="K3479" t="s">
        <v>22</v>
      </c>
      <c r="L3479">
        <v>82000000</v>
      </c>
      <c r="M3479">
        <v>47434430</v>
      </c>
      <c r="N3479" t="s">
        <v>61</v>
      </c>
      <c r="O3479">
        <v>118</v>
      </c>
      <c r="P3479" t="str">
        <f>IF(Table1[[#This Row],[score]]&gt;=8.5,"High",IF(Table1[[#This Row],[score]]&gt;=7,"Medium","Low"))</f>
        <v>Medium</v>
      </c>
      <c r="Q3479" s="5">
        <f>Table1[[#This Row],[gross]]-Table1[[#This Row],[budget]]</f>
        <v>-34565570</v>
      </c>
      <c r="R3479" s="5" t="str">
        <f>IF(Table1[[#This Row],[Profit]]&gt;0,"Profit","Loss")</f>
        <v>Loss</v>
      </c>
      <c r="S3479" s="6" t="str">
        <f>FLOOR(Table1[[#This Row],[year]]-1900,10)+1900 &amp; "-" &amp; FLOOR(Table1[[#This Row],[year]]-1890,10)+1900</f>
        <v>1990-2000</v>
      </c>
      <c r="T3479" s="14" t="s">
        <v>21835</v>
      </c>
      <c r="AB3479" s="14"/>
    </row>
    <row r="3480" spans="1:28" hidden="1" x14ac:dyDescent="0.3">
      <c r="A3480" t="s">
        <v>10706</v>
      </c>
      <c r="B3480" t="s">
        <v>1974</v>
      </c>
      <c r="C3480" t="s">
        <v>17</v>
      </c>
      <c r="D3480">
        <v>1999</v>
      </c>
      <c r="E3480" t="s">
        <v>10707</v>
      </c>
      <c r="F3480">
        <v>6.6</v>
      </c>
      <c r="G3480">
        <v>33000</v>
      </c>
      <c r="H3480" t="s">
        <v>502</v>
      </c>
      <c r="I3480" t="s">
        <v>7381</v>
      </c>
      <c r="J3480" t="s">
        <v>2798</v>
      </c>
      <c r="K3480" t="s">
        <v>30</v>
      </c>
      <c r="L3480">
        <v>80000000</v>
      </c>
      <c r="M3480">
        <v>46112640</v>
      </c>
      <c r="N3480" t="s">
        <v>61</v>
      </c>
      <c r="O3480">
        <v>137</v>
      </c>
      <c r="P3480" t="str">
        <f>IF(Table1[[#This Row],[score]]&gt;=8.5,"High",IF(Table1[[#This Row],[score]]&gt;=7,"Medium","Low"))</f>
        <v>Low</v>
      </c>
      <c r="Q3480" s="5">
        <f>Table1[[#This Row],[gross]]-Table1[[#This Row],[budget]]</f>
        <v>-33887360</v>
      </c>
      <c r="R3480" s="5" t="str">
        <f>IF(Table1[[#This Row],[Profit]]&gt;0,"Profit","Loss")</f>
        <v>Loss</v>
      </c>
      <c r="S3480" s="6" t="str">
        <f>FLOOR(Table1[[#This Row],[year]]-1900,10)+1900 &amp; "-" &amp; FLOOR(Table1[[#This Row],[year]]-1890,10)+1900</f>
        <v>1990-2000</v>
      </c>
      <c r="T3480" s="14" t="s">
        <v>21835</v>
      </c>
      <c r="AB3480" s="14"/>
    </row>
    <row r="3481" spans="1:28" hidden="1" x14ac:dyDescent="0.3">
      <c r="A3481" t="s">
        <v>10674</v>
      </c>
      <c r="B3481" t="s">
        <v>16</v>
      </c>
      <c r="C3481" t="s">
        <v>104</v>
      </c>
      <c r="D3481">
        <v>1999</v>
      </c>
      <c r="E3481" t="s">
        <v>10675</v>
      </c>
      <c r="F3481">
        <v>5.6</v>
      </c>
      <c r="G3481">
        <v>54000</v>
      </c>
      <c r="H3481" t="s">
        <v>2772</v>
      </c>
      <c r="I3481" t="s">
        <v>10676</v>
      </c>
      <c r="J3481" t="s">
        <v>9128</v>
      </c>
      <c r="K3481" t="s">
        <v>30</v>
      </c>
      <c r="L3481">
        <v>37000000</v>
      </c>
      <c r="M3481">
        <v>42593455</v>
      </c>
      <c r="N3481" t="s">
        <v>10677</v>
      </c>
      <c r="O3481">
        <v>93</v>
      </c>
      <c r="P3481" t="str">
        <f>IF(Table1[[#This Row],[score]]&gt;=8.5,"High",IF(Table1[[#This Row],[score]]&gt;=7,"Medium","Low"))</f>
        <v>Low</v>
      </c>
      <c r="Q3481" s="5">
        <f>Table1[[#This Row],[gross]]-Table1[[#This Row],[budget]]</f>
        <v>5593455</v>
      </c>
      <c r="R3481" s="5" t="str">
        <f>IF(Table1[[#This Row],[Profit]]&gt;0,"Profit","Loss")</f>
        <v>Profit</v>
      </c>
      <c r="S3481" s="6" t="str">
        <f>FLOOR(Table1[[#This Row],[year]]-1900,10)+1900 &amp; "-" &amp; FLOOR(Table1[[#This Row],[year]]-1890,10)+1900</f>
        <v>1990-2000</v>
      </c>
      <c r="T3481" s="14" t="s">
        <v>21835</v>
      </c>
      <c r="AB3481" s="14"/>
    </row>
    <row r="3482" spans="1:28" hidden="1" x14ac:dyDescent="0.3">
      <c r="A3482" t="s">
        <v>10769</v>
      </c>
      <c r="B3482" t="s">
        <v>16</v>
      </c>
      <c r="C3482" t="s">
        <v>34</v>
      </c>
      <c r="D3482">
        <v>1999</v>
      </c>
      <c r="E3482" t="s">
        <v>10548</v>
      </c>
      <c r="F3482">
        <v>7.2</v>
      </c>
      <c r="G3482">
        <v>83000</v>
      </c>
      <c r="H3482" t="s">
        <v>9890</v>
      </c>
      <c r="I3482" t="s">
        <v>10770</v>
      </c>
      <c r="J3482" t="s">
        <v>650</v>
      </c>
      <c r="K3482" t="s">
        <v>30</v>
      </c>
      <c r="L3482">
        <v>31000000</v>
      </c>
      <c r="M3482">
        <v>41067311</v>
      </c>
      <c r="N3482" t="s">
        <v>10771</v>
      </c>
      <c r="O3482">
        <v>117</v>
      </c>
      <c r="P3482" t="str">
        <f>IF(Table1[[#This Row],[score]]&gt;=8.5,"High",IF(Table1[[#This Row],[score]]&gt;=7,"Medium","Low"))</f>
        <v>Medium</v>
      </c>
      <c r="Q3482" s="5">
        <f>Table1[[#This Row],[gross]]-Table1[[#This Row],[budget]]</f>
        <v>10067311</v>
      </c>
      <c r="R3482" s="5" t="str">
        <f>IF(Table1[[#This Row],[Profit]]&gt;0,"Profit","Loss")</f>
        <v>Profit</v>
      </c>
      <c r="S3482" s="6" t="str">
        <f>FLOOR(Table1[[#This Row],[year]]-1900,10)+1900 &amp; "-" &amp; FLOOR(Table1[[#This Row],[year]]-1890,10)+1900</f>
        <v>1990-2000</v>
      </c>
      <c r="T3482" s="14" t="s">
        <v>21835</v>
      </c>
      <c r="AB3482" s="14"/>
    </row>
    <row r="3483" spans="1:28" hidden="1" x14ac:dyDescent="0.3">
      <c r="A3483" t="s">
        <v>11007</v>
      </c>
      <c r="B3483" t="s">
        <v>1974</v>
      </c>
      <c r="C3483" t="s">
        <v>41</v>
      </c>
      <c r="D3483">
        <v>1999</v>
      </c>
      <c r="E3483" t="s">
        <v>10651</v>
      </c>
      <c r="F3483">
        <v>5.0999999999999996</v>
      </c>
      <c r="G3483">
        <v>17000</v>
      </c>
      <c r="H3483" t="s">
        <v>11008</v>
      </c>
      <c r="I3483" t="s">
        <v>11009</v>
      </c>
      <c r="J3483" t="s">
        <v>8689</v>
      </c>
      <c r="K3483" t="s">
        <v>30</v>
      </c>
      <c r="L3483">
        <v>51000000</v>
      </c>
      <c r="M3483">
        <v>36911617</v>
      </c>
      <c r="N3483" t="s">
        <v>2001</v>
      </c>
      <c r="O3483">
        <v>101</v>
      </c>
      <c r="P3483" t="str">
        <f>IF(Table1[[#This Row],[score]]&gt;=8.5,"High",IF(Table1[[#This Row],[score]]&gt;=7,"Medium","Low"))</f>
        <v>Low</v>
      </c>
      <c r="Q3483" s="5">
        <f>Table1[[#This Row],[gross]]-Table1[[#This Row],[budget]]</f>
        <v>-14088383</v>
      </c>
      <c r="R3483" s="5" t="str">
        <f>IF(Table1[[#This Row],[Profit]]&gt;0,"Profit","Loss")</f>
        <v>Loss</v>
      </c>
      <c r="S3483" s="6" t="str">
        <f>FLOOR(Table1[[#This Row],[year]]-1900,10)+1900 &amp; "-" &amp; FLOOR(Table1[[#This Row],[year]]-1890,10)+1900</f>
        <v>1990-2000</v>
      </c>
      <c r="T3483" s="14" t="s">
        <v>21835</v>
      </c>
      <c r="AB3483" s="14"/>
    </row>
    <row r="3484" spans="1:28" hidden="1" x14ac:dyDescent="0.3">
      <c r="A3484" t="s">
        <v>10860</v>
      </c>
      <c r="B3484" t="s">
        <v>33</v>
      </c>
      <c r="C3484" t="s">
        <v>41</v>
      </c>
      <c r="D3484">
        <v>1999</v>
      </c>
      <c r="E3484" t="s">
        <v>10083</v>
      </c>
      <c r="F3484">
        <v>5.0999999999999996</v>
      </c>
      <c r="G3484">
        <v>13000</v>
      </c>
      <c r="H3484" t="s">
        <v>4449</v>
      </c>
      <c r="I3484" t="s">
        <v>10861</v>
      </c>
      <c r="J3484" t="s">
        <v>4281</v>
      </c>
      <c r="K3484" t="s">
        <v>30</v>
      </c>
      <c r="L3484">
        <v>65000000</v>
      </c>
      <c r="M3484">
        <v>36850101</v>
      </c>
      <c r="N3484" t="s">
        <v>1708</v>
      </c>
      <c r="O3484">
        <v>94</v>
      </c>
      <c r="P3484" t="str">
        <f>IF(Table1[[#This Row],[score]]&gt;=8.5,"High",IF(Table1[[#This Row],[score]]&gt;=7,"Medium","Low"))</f>
        <v>Low</v>
      </c>
      <c r="Q3484" s="5">
        <f>Table1[[#This Row],[gross]]-Table1[[#This Row],[budget]]</f>
        <v>-28149899</v>
      </c>
      <c r="R3484" s="5" t="str">
        <f>IF(Table1[[#This Row],[Profit]]&gt;0,"Profit","Loss")</f>
        <v>Loss</v>
      </c>
      <c r="S3484" s="6" t="str">
        <f>FLOOR(Table1[[#This Row],[year]]-1900,10)+1900 &amp; "-" &amp; FLOOR(Table1[[#This Row],[year]]-1890,10)+1900</f>
        <v>1990-2000</v>
      </c>
      <c r="T3484" s="14" t="s">
        <v>21835</v>
      </c>
      <c r="AB3484" s="14"/>
    </row>
    <row r="3485" spans="1:28" hidden="1" x14ac:dyDescent="0.3">
      <c r="A3485" t="s">
        <v>10856</v>
      </c>
      <c r="B3485" t="s">
        <v>33</v>
      </c>
      <c r="C3485" t="s">
        <v>41</v>
      </c>
      <c r="D3485">
        <v>1999</v>
      </c>
      <c r="E3485" t="s">
        <v>10857</v>
      </c>
      <c r="F3485">
        <v>2.7</v>
      </c>
      <c r="G3485">
        <v>26000</v>
      </c>
      <c r="H3485" t="s">
        <v>507</v>
      </c>
      <c r="I3485" t="s">
        <v>10858</v>
      </c>
      <c r="J3485" t="s">
        <v>2146</v>
      </c>
      <c r="K3485" t="s">
        <v>30</v>
      </c>
      <c r="L3485">
        <v>12000000</v>
      </c>
      <c r="M3485">
        <v>36450736</v>
      </c>
      <c r="N3485" t="s">
        <v>10859</v>
      </c>
      <c r="O3485">
        <v>97</v>
      </c>
      <c r="P3485" t="str">
        <f>IF(Table1[[#This Row],[score]]&gt;=8.5,"High",IF(Table1[[#This Row],[score]]&gt;=7,"Medium","Low"))</f>
        <v>Low</v>
      </c>
      <c r="Q3485" s="5">
        <f>Table1[[#This Row],[gross]]-Table1[[#This Row],[budget]]</f>
        <v>24450736</v>
      </c>
      <c r="R3485" s="5" t="str">
        <f>IF(Table1[[#This Row],[Profit]]&gt;0,"Profit","Loss")</f>
        <v>Profit</v>
      </c>
      <c r="S3485" s="6" t="str">
        <f>FLOOR(Table1[[#This Row],[year]]-1900,10)+1900 &amp; "-" &amp; FLOOR(Table1[[#This Row],[year]]-1890,10)+1900</f>
        <v>1990-2000</v>
      </c>
      <c r="T3485" s="14" t="s">
        <v>21835</v>
      </c>
      <c r="AB3485" s="14"/>
    </row>
    <row r="3486" spans="1:28" hidden="1" x14ac:dyDescent="0.3">
      <c r="A3486" t="s">
        <v>10874</v>
      </c>
      <c r="B3486" t="s">
        <v>1974</v>
      </c>
      <c r="C3486" t="s">
        <v>41</v>
      </c>
      <c r="D3486">
        <v>1999</v>
      </c>
      <c r="E3486" t="s">
        <v>10875</v>
      </c>
      <c r="F3486">
        <v>6.1</v>
      </c>
      <c r="G3486">
        <v>42000</v>
      </c>
      <c r="H3486" t="s">
        <v>1122</v>
      </c>
      <c r="I3486" t="s">
        <v>10876</v>
      </c>
      <c r="J3486" t="s">
        <v>8938</v>
      </c>
      <c r="K3486" t="s">
        <v>30</v>
      </c>
      <c r="L3486">
        <v>80000000</v>
      </c>
      <c r="M3486">
        <v>35242897</v>
      </c>
      <c r="N3486" t="s">
        <v>4831</v>
      </c>
      <c r="O3486">
        <v>122</v>
      </c>
      <c r="P3486" t="str">
        <f>IF(Table1[[#This Row],[score]]&gt;=8.5,"High",IF(Table1[[#This Row],[score]]&gt;=7,"Medium","Low"))</f>
        <v>Low</v>
      </c>
      <c r="Q3486" s="5">
        <f>Table1[[#This Row],[gross]]-Table1[[#This Row],[budget]]</f>
        <v>-44757103</v>
      </c>
      <c r="R3486" s="5" t="str">
        <f>IF(Table1[[#This Row],[Profit]]&gt;0,"Profit","Loss")</f>
        <v>Loss</v>
      </c>
      <c r="S3486" s="6" t="str">
        <f>FLOOR(Table1[[#This Row],[year]]-1900,10)+1900 &amp; "-" &amp; FLOOR(Table1[[#This Row],[year]]-1890,10)+1900</f>
        <v>1990-2000</v>
      </c>
      <c r="T3486" s="14" t="s">
        <v>21835</v>
      </c>
      <c r="AB3486" s="14"/>
    </row>
    <row r="3487" spans="1:28" hidden="1" x14ac:dyDescent="0.3">
      <c r="A3487" t="s">
        <v>10699</v>
      </c>
      <c r="B3487" t="s">
        <v>33</v>
      </c>
      <c r="C3487" t="s">
        <v>63</v>
      </c>
      <c r="D3487">
        <v>1999</v>
      </c>
      <c r="E3487" t="s">
        <v>9740</v>
      </c>
      <c r="F3487">
        <v>7.8</v>
      </c>
      <c r="G3487">
        <v>85000</v>
      </c>
      <c r="H3487" t="s">
        <v>5046</v>
      </c>
      <c r="I3487" t="s">
        <v>10700</v>
      </c>
      <c r="J3487" t="s">
        <v>10701</v>
      </c>
      <c r="K3487" t="s">
        <v>30</v>
      </c>
      <c r="L3487">
        <v>25000000</v>
      </c>
      <c r="M3487">
        <v>34698753</v>
      </c>
      <c r="N3487" t="s">
        <v>61</v>
      </c>
      <c r="O3487">
        <v>108</v>
      </c>
      <c r="P3487" t="str">
        <f>IF(Table1[[#This Row],[score]]&gt;=8.5,"High",IF(Table1[[#This Row],[score]]&gt;=7,"Medium","Low"))</f>
        <v>Medium</v>
      </c>
      <c r="Q3487" s="5">
        <f>Table1[[#This Row],[gross]]-Table1[[#This Row],[budget]]</f>
        <v>9698753</v>
      </c>
      <c r="R3487" s="5" t="str">
        <f>IF(Table1[[#This Row],[Profit]]&gt;0,"Profit","Loss")</f>
        <v>Profit</v>
      </c>
      <c r="S3487" s="6" t="str">
        <f>FLOOR(Table1[[#This Row],[year]]-1900,10)+1900 &amp; "-" &amp; FLOOR(Table1[[#This Row],[year]]-1890,10)+1900</f>
        <v>1990-2000</v>
      </c>
      <c r="T3487" s="14" t="s">
        <v>21835</v>
      </c>
      <c r="AB3487" s="14"/>
    </row>
    <row r="3488" spans="1:28" hidden="1" x14ac:dyDescent="0.3">
      <c r="A3488" t="s">
        <v>10814</v>
      </c>
      <c r="B3488" t="s">
        <v>16</v>
      </c>
      <c r="C3488" t="s">
        <v>41</v>
      </c>
      <c r="D3488">
        <v>1999</v>
      </c>
      <c r="E3488" t="s">
        <v>10709</v>
      </c>
      <c r="F3488">
        <v>6.8</v>
      </c>
      <c r="G3488">
        <v>9700</v>
      </c>
      <c r="H3488" t="s">
        <v>10815</v>
      </c>
      <c r="I3488" t="s">
        <v>10815</v>
      </c>
      <c r="J3488" t="s">
        <v>10816</v>
      </c>
      <c r="K3488" t="s">
        <v>30</v>
      </c>
      <c r="L3488">
        <v>9000000</v>
      </c>
      <c r="M3488">
        <v>34573780</v>
      </c>
      <c r="N3488" t="s">
        <v>3393</v>
      </c>
      <c r="O3488">
        <v>120</v>
      </c>
      <c r="P3488" t="str">
        <f>IF(Table1[[#This Row],[score]]&gt;=8.5,"High",IF(Table1[[#This Row],[score]]&gt;=7,"Medium","Low"))</f>
        <v>Low</v>
      </c>
      <c r="Q3488" s="5">
        <f>Table1[[#This Row],[gross]]-Table1[[#This Row],[budget]]</f>
        <v>25573780</v>
      </c>
      <c r="R3488" s="5" t="str">
        <f>IF(Table1[[#This Row],[Profit]]&gt;0,"Profit","Loss")</f>
        <v>Profit</v>
      </c>
      <c r="S3488" s="6" t="str">
        <f>FLOOR(Table1[[#This Row],[year]]-1900,10)+1900 &amp; "-" &amp; FLOOR(Table1[[#This Row],[year]]-1890,10)+1900</f>
        <v>1990-2000</v>
      </c>
      <c r="T3488" s="14" t="s">
        <v>21835</v>
      </c>
      <c r="AB3488" s="14"/>
    </row>
    <row r="3489" spans="1:28" hidden="1" x14ac:dyDescent="0.3">
      <c r="A3489" t="s">
        <v>10928</v>
      </c>
      <c r="B3489" t="s">
        <v>16</v>
      </c>
      <c r="C3489" t="s">
        <v>17</v>
      </c>
      <c r="D3489">
        <v>1999</v>
      </c>
      <c r="E3489" t="s">
        <v>10929</v>
      </c>
      <c r="F3489">
        <v>6.6</v>
      </c>
      <c r="G3489">
        <v>32000</v>
      </c>
      <c r="H3489" t="s">
        <v>6879</v>
      </c>
      <c r="I3489" t="s">
        <v>9136</v>
      </c>
      <c r="J3489" t="s">
        <v>3025</v>
      </c>
      <c r="K3489" t="s">
        <v>30</v>
      </c>
      <c r="L3489">
        <v>80000000</v>
      </c>
      <c r="M3489">
        <v>34105207</v>
      </c>
      <c r="N3489" t="s">
        <v>10930</v>
      </c>
      <c r="O3489">
        <v>126</v>
      </c>
      <c r="P3489" t="str">
        <f>IF(Table1[[#This Row],[score]]&gt;=8.5,"High",IF(Table1[[#This Row],[score]]&gt;=7,"Medium","Low"))</f>
        <v>Low</v>
      </c>
      <c r="Q3489" s="5">
        <f>Table1[[#This Row],[gross]]-Table1[[#This Row],[budget]]</f>
        <v>-45894793</v>
      </c>
      <c r="R3489" s="5" t="str">
        <f>IF(Table1[[#This Row],[Profit]]&gt;0,"Profit","Loss")</f>
        <v>Loss</v>
      </c>
      <c r="S3489" s="6" t="str">
        <f>FLOOR(Table1[[#This Row],[year]]-1900,10)+1900 &amp; "-" &amp; FLOOR(Table1[[#This Row],[year]]-1890,10)+1900</f>
        <v>1990-2000</v>
      </c>
      <c r="T3489" s="14" t="s">
        <v>21835</v>
      </c>
      <c r="AB3489" s="14"/>
    </row>
    <row r="3490" spans="1:28" hidden="1" x14ac:dyDescent="0.3">
      <c r="A3490" t="s">
        <v>10637</v>
      </c>
      <c r="B3490" t="s">
        <v>1974</v>
      </c>
      <c r="C3490" t="s">
        <v>34</v>
      </c>
      <c r="D3490">
        <v>1999</v>
      </c>
      <c r="E3490" t="s">
        <v>10565</v>
      </c>
      <c r="F3490">
        <v>6.1</v>
      </c>
      <c r="G3490">
        <v>64000</v>
      </c>
      <c r="H3490" t="s">
        <v>10638</v>
      </c>
      <c r="I3490" t="s">
        <v>5296</v>
      </c>
      <c r="J3490" t="s">
        <v>7926</v>
      </c>
      <c r="K3490" t="s">
        <v>30</v>
      </c>
      <c r="L3490">
        <v>68000000</v>
      </c>
      <c r="M3490">
        <v>33461011</v>
      </c>
      <c r="N3490" t="s">
        <v>61</v>
      </c>
      <c r="O3490">
        <v>121</v>
      </c>
      <c r="P3490" t="str">
        <f>IF(Table1[[#This Row],[score]]&gt;=8.5,"High",IF(Table1[[#This Row],[score]]&gt;=7,"Medium","Low"))</f>
        <v>Low</v>
      </c>
      <c r="Q3490" s="5">
        <f>Table1[[#This Row],[gross]]-Table1[[#This Row],[budget]]</f>
        <v>-34538989</v>
      </c>
      <c r="R3490" s="5" t="str">
        <f>IF(Table1[[#This Row],[Profit]]&gt;0,"Profit","Loss")</f>
        <v>Loss</v>
      </c>
      <c r="S3490" s="6" t="str">
        <f>FLOOR(Table1[[#This Row],[year]]-1900,10)+1900 &amp; "-" &amp; FLOOR(Table1[[#This Row],[year]]-1890,10)+1900</f>
        <v>1990-2000</v>
      </c>
      <c r="T3490" s="14" t="s">
        <v>21835</v>
      </c>
      <c r="AB3490" s="14"/>
    </row>
    <row r="3491" spans="1:28" hidden="1" x14ac:dyDescent="0.3">
      <c r="A3491" t="s">
        <v>10616</v>
      </c>
      <c r="B3491" t="s">
        <v>16</v>
      </c>
      <c r="C3491" t="s">
        <v>25</v>
      </c>
      <c r="D3491">
        <v>1999</v>
      </c>
      <c r="E3491" t="s">
        <v>10617</v>
      </c>
      <c r="F3491">
        <v>7.3</v>
      </c>
      <c r="G3491">
        <v>210000</v>
      </c>
      <c r="H3491" t="s">
        <v>7888</v>
      </c>
      <c r="I3491" t="s">
        <v>7888</v>
      </c>
      <c r="J3491" t="s">
        <v>9567</v>
      </c>
      <c r="K3491" t="s">
        <v>30</v>
      </c>
      <c r="L3491">
        <v>10000000</v>
      </c>
      <c r="M3491">
        <v>31429330</v>
      </c>
      <c r="N3491" t="s">
        <v>7890</v>
      </c>
      <c r="O3491">
        <v>130</v>
      </c>
      <c r="P3491" t="str">
        <f>IF(Table1[[#This Row],[score]]&gt;=8.5,"High",IF(Table1[[#This Row],[score]]&gt;=7,"Medium","Low"))</f>
        <v>Medium</v>
      </c>
      <c r="Q3491" s="5">
        <f>Table1[[#This Row],[gross]]-Table1[[#This Row],[budget]]</f>
        <v>21429330</v>
      </c>
      <c r="R3491" s="5" t="str">
        <f>IF(Table1[[#This Row],[Profit]]&gt;0,"Profit","Loss")</f>
        <v>Profit</v>
      </c>
      <c r="S3491" s="6" t="str">
        <f>FLOOR(Table1[[#This Row],[year]]-1900,10)+1900 &amp; "-" &amp; FLOOR(Table1[[#This Row],[year]]-1890,10)+1900</f>
        <v>1990-2000</v>
      </c>
      <c r="T3491" s="14" t="s">
        <v>21835</v>
      </c>
      <c r="AB3491" s="14"/>
    </row>
    <row r="3492" spans="1:28" hidden="1" x14ac:dyDescent="0.3">
      <c r="A3492" t="s">
        <v>10807</v>
      </c>
      <c r="B3492" t="s">
        <v>16</v>
      </c>
      <c r="C3492" t="s">
        <v>34</v>
      </c>
      <c r="D3492">
        <v>1999</v>
      </c>
      <c r="E3492" t="s">
        <v>10033</v>
      </c>
      <c r="F3492">
        <v>5</v>
      </c>
      <c r="G3492">
        <v>27000</v>
      </c>
      <c r="H3492" t="s">
        <v>10808</v>
      </c>
      <c r="I3492" t="s">
        <v>5831</v>
      </c>
      <c r="J3492" t="s">
        <v>580</v>
      </c>
      <c r="K3492" t="s">
        <v>30</v>
      </c>
      <c r="L3492">
        <v>75000000</v>
      </c>
      <c r="M3492">
        <v>30657854</v>
      </c>
      <c r="N3492" t="s">
        <v>10809</v>
      </c>
      <c r="O3492">
        <v>99</v>
      </c>
      <c r="P3492" t="str">
        <f>IF(Table1[[#This Row],[score]]&gt;=8.5,"High",IF(Table1[[#This Row],[score]]&gt;=7,"Medium","Low"))</f>
        <v>Low</v>
      </c>
      <c r="Q3492" s="5">
        <f>Table1[[#This Row],[gross]]-Table1[[#This Row],[budget]]</f>
        <v>-44342146</v>
      </c>
      <c r="R3492" s="5" t="str">
        <f>IF(Table1[[#This Row],[Profit]]&gt;0,"Profit","Loss")</f>
        <v>Loss</v>
      </c>
      <c r="S3492" s="6" t="str">
        <f>FLOOR(Table1[[#This Row],[year]]-1900,10)+1900 &amp; "-" &amp; FLOOR(Table1[[#This Row],[year]]-1890,10)+1900</f>
        <v>1990-2000</v>
      </c>
      <c r="T3492" s="14" t="s">
        <v>21835</v>
      </c>
      <c r="AB3492" s="14"/>
    </row>
    <row r="3493" spans="1:28" hidden="1" x14ac:dyDescent="0.3">
      <c r="A3493" t="s">
        <v>10810</v>
      </c>
      <c r="B3493" t="s">
        <v>1974</v>
      </c>
      <c r="C3493" t="s">
        <v>41</v>
      </c>
      <c r="D3493">
        <v>1999</v>
      </c>
      <c r="E3493" t="s">
        <v>10811</v>
      </c>
      <c r="F3493">
        <v>5.0999999999999996</v>
      </c>
      <c r="G3493">
        <v>18000</v>
      </c>
      <c r="H3493" t="s">
        <v>10812</v>
      </c>
      <c r="I3493" t="s">
        <v>10813</v>
      </c>
      <c r="J3493" t="s">
        <v>10813</v>
      </c>
      <c r="K3493" t="s">
        <v>30</v>
      </c>
      <c r="L3493">
        <v>34000000</v>
      </c>
      <c r="M3493">
        <v>30636478</v>
      </c>
      <c r="N3493" t="s">
        <v>8237</v>
      </c>
      <c r="O3493">
        <v>81</v>
      </c>
      <c r="P3493" t="str">
        <f>IF(Table1[[#This Row],[score]]&gt;=8.5,"High",IF(Table1[[#This Row],[score]]&gt;=7,"Medium","Low"))</f>
        <v>Low</v>
      </c>
      <c r="Q3493" s="5">
        <f>Table1[[#This Row],[gross]]-Table1[[#This Row],[budget]]</f>
        <v>-3363522</v>
      </c>
      <c r="R3493" s="5" t="str">
        <f>IF(Table1[[#This Row],[Profit]]&gt;0,"Profit","Loss")</f>
        <v>Loss</v>
      </c>
      <c r="S3493" s="6" t="str">
        <f>FLOOR(Table1[[#This Row],[year]]-1900,10)+1900 &amp; "-" &amp; FLOOR(Table1[[#This Row],[year]]-1890,10)+1900</f>
        <v>1990-2000</v>
      </c>
      <c r="T3493" s="14" t="s">
        <v>21835</v>
      </c>
      <c r="AB3493" s="14"/>
    </row>
    <row r="3494" spans="1:28" hidden="1" x14ac:dyDescent="0.3">
      <c r="A3494" t="s">
        <v>11089</v>
      </c>
      <c r="B3494" t="s">
        <v>1974</v>
      </c>
      <c r="C3494" t="s">
        <v>41</v>
      </c>
      <c r="D3494">
        <v>1999</v>
      </c>
      <c r="E3494" t="s">
        <v>11090</v>
      </c>
      <c r="F3494">
        <v>5.5</v>
      </c>
      <c r="G3494">
        <v>13000</v>
      </c>
      <c r="H3494" t="s">
        <v>7881</v>
      </c>
      <c r="I3494" t="s">
        <v>208</v>
      </c>
      <c r="J3494" t="s">
        <v>839</v>
      </c>
      <c r="K3494" t="s">
        <v>30</v>
      </c>
      <c r="L3494">
        <v>75000000</v>
      </c>
      <c r="M3494">
        <v>28544120</v>
      </c>
      <c r="N3494" t="s">
        <v>11091</v>
      </c>
      <c r="O3494">
        <v>90</v>
      </c>
      <c r="P3494" t="str">
        <f>IF(Table1[[#This Row],[score]]&gt;=8.5,"High",IF(Table1[[#This Row],[score]]&gt;=7,"Medium","Low"))</f>
        <v>Low</v>
      </c>
      <c r="Q3494" s="5">
        <f>Table1[[#This Row],[gross]]-Table1[[#This Row],[budget]]</f>
        <v>-46455880</v>
      </c>
      <c r="R3494" s="5" t="str">
        <f>IF(Table1[[#This Row],[Profit]]&gt;0,"Profit","Loss")</f>
        <v>Loss</v>
      </c>
      <c r="S3494" s="6" t="str">
        <f>FLOOR(Table1[[#This Row],[year]]-1900,10)+1900 &amp; "-" &amp; FLOOR(Table1[[#This Row],[year]]-1890,10)+1900</f>
        <v>1990-2000</v>
      </c>
      <c r="T3494" s="14" t="s">
        <v>21835</v>
      </c>
      <c r="AB3494" s="14"/>
    </row>
    <row r="3495" spans="1:28" hidden="1" x14ac:dyDescent="0.3">
      <c r="A3495" t="s">
        <v>10711</v>
      </c>
      <c r="B3495" t="s">
        <v>16</v>
      </c>
      <c r="C3495" t="s">
        <v>41</v>
      </c>
      <c r="D3495">
        <v>1999</v>
      </c>
      <c r="E3495" t="s">
        <v>7167</v>
      </c>
      <c r="F3495">
        <v>7.2</v>
      </c>
      <c r="G3495">
        <v>68000</v>
      </c>
      <c r="H3495" t="s">
        <v>8997</v>
      </c>
      <c r="I3495" t="s">
        <v>10712</v>
      </c>
      <c r="J3495" t="s">
        <v>10713</v>
      </c>
      <c r="K3495" t="s">
        <v>30</v>
      </c>
      <c r="L3495">
        <v>20000000</v>
      </c>
      <c r="M3495">
        <v>28451622</v>
      </c>
      <c r="N3495" t="s">
        <v>31</v>
      </c>
      <c r="O3495">
        <v>102</v>
      </c>
      <c r="P3495" t="str">
        <f>IF(Table1[[#This Row],[score]]&gt;=8.5,"High",IF(Table1[[#This Row],[score]]&gt;=7,"Medium","Low"))</f>
        <v>Medium</v>
      </c>
      <c r="Q3495" s="5">
        <f>Table1[[#This Row],[gross]]-Table1[[#This Row],[budget]]</f>
        <v>8451622</v>
      </c>
      <c r="R3495" s="5" t="str">
        <f>IF(Table1[[#This Row],[Profit]]&gt;0,"Profit","Loss")</f>
        <v>Profit</v>
      </c>
      <c r="S3495" s="6" t="str">
        <f>FLOOR(Table1[[#This Row],[year]]-1900,10)+1900 &amp; "-" &amp; FLOOR(Table1[[#This Row],[year]]-1890,10)+1900</f>
        <v>1990-2000</v>
      </c>
      <c r="T3495" s="14" t="s">
        <v>21835</v>
      </c>
      <c r="AB3495" s="14"/>
    </row>
    <row r="3496" spans="1:28" hidden="1" x14ac:dyDescent="0.3">
      <c r="A3496" t="s">
        <v>10932</v>
      </c>
      <c r="B3496" t="s">
        <v>1974</v>
      </c>
      <c r="C3496" t="s">
        <v>17</v>
      </c>
      <c r="D3496">
        <v>1999</v>
      </c>
      <c r="E3496" t="s">
        <v>10857</v>
      </c>
      <c r="F3496">
        <v>6.4</v>
      </c>
      <c r="G3496">
        <v>13000</v>
      </c>
      <c r="H3496" t="s">
        <v>742</v>
      </c>
      <c r="I3496" t="s">
        <v>10933</v>
      </c>
      <c r="J3496" t="s">
        <v>1002</v>
      </c>
      <c r="K3496" t="s">
        <v>30</v>
      </c>
      <c r="L3496">
        <v>38000000</v>
      </c>
      <c r="M3496">
        <v>28121100</v>
      </c>
      <c r="N3496" t="s">
        <v>31</v>
      </c>
      <c r="O3496">
        <v>106</v>
      </c>
      <c r="P3496" t="str">
        <f>IF(Table1[[#This Row],[score]]&gt;=8.5,"High",IF(Table1[[#This Row],[score]]&gt;=7,"Medium","Low"))</f>
        <v>Low</v>
      </c>
      <c r="Q3496" s="5">
        <f>Table1[[#This Row],[gross]]-Table1[[#This Row],[budget]]</f>
        <v>-9878900</v>
      </c>
      <c r="R3496" s="5" t="str">
        <f>IF(Table1[[#This Row],[Profit]]&gt;0,"Profit","Loss")</f>
        <v>Loss</v>
      </c>
      <c r="S3496" s="6" t="str">
        <f>FLOOR(Table1[[#This Row],[year]]-1900,10)+1900 &amp; "-" &amp; FLOOR(Table1[[#This Row],[year]]-1890,10)+1900</f>
        <v>1990-2000</v>
      </c>
      <c r="T3496" s="14" t="s">
        <v>21835</v>
      </c>
      <c r="AB3496" s="14"/>
    </row>
    <row r="3497" spans="1:28" hidden="1" x14ac:dyDescent="0.3">
      <c r="A3497" t="s">
        <v>10791</v>
      </c>
      <c r="B3497" t="s">
        <v>1974</v>
      </c>
      <c r="C3497" t="s">
        <v>41</v>
      </c>
      <c r="D3497">
        <v>1999</v>
      </c>
      <c r="E3497" t="s">
        <v>9923</v>
      </c>
      <c r="F3497">
        <v>6.5</v>
      </c>
      <c r="G3497">
        <v>12000</v>
      </c>
      <c r="H3497" t="s">
        <v>1219</v>
      </c>
      <c r="I3497" t="s">
        <v>10792</v>
      </c>
      <c r="J3497" t="s">
        <v>10793</v>
      </c>
      <c r="K3497" t="s">
        <v>30</v>
      </c>
      <c r="L3497">
        <v>35000000</v>
      </c>
      <c r="M3497">
        <v>27807627</v>
      </c>
      <c r="N3497" t="s">
        <v>9396</v>
      </c>
      <c r="O3497">
        <v>129</v>
      </c>
      <c r="P3497" t="str">
        <f>IF(Table1[[#This Row],[score]]&gt;=8.5,"High",IF(Table1[[#This Row],[score]]&gt;=7,"Medium","Low"))</f>
        <v>Low</v>
      </c>
      <c r="Q3497" s="5">
        <f>Table1[[#This Row],[gross]]-Table1[[#This Row],[budget]]</f>
        <v>-7192373</v>
      </c>
      <c r="R3497" s="5" t="str">
        <f>IF(Table1[[#This Row],[Profit]]&gt;0,"Profit","Loss")</f>
        <v>Loss</v>
      </c>
      <c r="S3497" s="6" t="str">
        <f>FLOOR(Table1[[#This Row],[year]]-1900,10)+1900 &amp; "-" &amp; FLOOR(Table1[[#This Row],[year]]-1890,10)+1900</f>
        <v>1990-2000</v>
      </c>
      <c r="T3497" s="14" t="s">
        <v>21835</v>
      </c>
      <c r="AB3497" s="14"/>
    </row>
    <row r="3498" spans="1:28" hidden="1" x14ac:dyDescent="0.3">
      <c r="A3498" t="s">
        <v>10906</v>
      </c>
      <c r="B3498" t="s">
        <v>16</v>
      </c>
      <c r="C3498" t="s">
        <v>41</v>
      </c>
      <c r="D3498">
        <v>1999</v>
      </c>
      <c r="E3498" t="s">
        <v>5412</v>
      </c>
      <c r="F3498">
        <v>7</v>
      </c>
      <c r="G3498">
        <v>8700</v>
      </c>
      <c r="H3498" t="s">
        <v>10907</v>
      </c>
      <c r="I3498" t="s">
        <v>10907</v>
      </c>
      <c r="J3498" t="s">
        <v>10908</v>
      </c>
      <c r="K3498" t="s">
        <v>30</v>
      </c>
      <c r="L3498">
        <v>6000000</v>
      </c>
      <c r="M3498">
        <v>25059640</v>
      </c>
      <c r="N3498" t="s">
        <v>10623</v>
      </c>
      <c r="O3498">
        <v>106</v>
      </c>
      <c r="P3498" t="str">
        <f>IF(Table1[[#This Row],[score]]&gt;=8.5,"High",IF(Table1[[#This Row],[score]]&gt;=7,"Medium","Low"))</f>
        <v>Medium</v>
      </c>
      <c r="Q3498" s="5">
        <f>Table1[[#This Row],[gross]]-Table1[[#This Row],[budget]]</f>
        <v>19059640</v>
      </c>
      <c r="R3498" s="5" t="str">
        <f>IF(Table1[[#This Row],[Profit]]&gt;0,"Profit","Loss")</f>
        <v>Profit</v>
      </c>
      <c r="S3498" s="6" t="str">
        <f>FLOOR(Table1[[#This Row],[year]]-1900,10)+1900 &amp; "-" &amp; FLOOR(Table1[[#This Row],[year]]-1890,10)+1900</f>
        <v>1990-2000</v>
      </c>
      <c r="T3498" s="14" t="s">
        <v>21835</v>
      </c>
      <c r="AB3498" s="14"/>
    </row>
    <row r="3499" spans="1:28" hidden="1" x14ac:dyDescent="0.3">
      <c r="A3499" t="s">
        <v>10997</v>
      </c>
      <c r="B3499" t="s">
        <v>16</v>
      </c>
      <c r="C3499" t="s">
        <v>34</v>
      </c>
      <c r="D3499">
        <v>1999</v>
      </c>
      <c r="E3499" t="s">
        <v>10857</v>
      </c>
      <c r="F3499">
        <v>6.1</v>
      </c>
      <c r="G3499">
        <v>18000</v>
      </c>
      <c r="H3499" t="s">
        <v>2249</v>
      </c>
      <c r="I3499" t="s">
        <v>10998</v>
      </c>
      <c r="J3499" t="s">
        <v>10222</v>
      </c>
      <c r="K3499" t="s">
        <v>30</v>
      </c>
      <c r="L3499">
        <v>25000000</v>
      </c>
      <c r="M3499">
        <v>24493601</v>
      </c>
      <c r="N3499" t="s">
        <v>2001</v>
      </c>
      <c r="O3499">
        <v>110</v>
      </c>
      <c r="P3499" t="str">
        <f>IF(Table1[[#This Row],[score]]&gt;=8.5,"High",IF(Table1[[#This Row],[score]]&gt;=7,"Medium","Low"))</f>
        <v>Low</v>
      </c>
      <c r="Q3499" s="5">
        <f>Table1[[#This Row],[gross]]-Table1[[#This Row],[budget]]</f>
        <v>-506399</v>
      </c>
      <c r="R3499" s="5" t="str">
        <f>IF(Table1[[#This Row],[Profit]]&gt;0,"Profit","Loss")</f>
        <v>Loss</v>
      </c>
      <c r="S3499" s="6" t="str">
        <f>FLOOR(Table1[[#This Row],[year]]-1900,10)+1900 &amp; "-" &amp; FLOOR(Table1[[#This Row],[year]]-1890,10)+1900</f>
        <v>1990-2000</v>
      </c>
      <c r="T3499" s="14" t="s">
        <v>21835</v>
      </c>
      <c r="AB3499" s="14"/>
    </row>
    <row r="3500" spans="1:28" hidden="1" x14ac:dyDescent="0.3">
      <c r="A3500" t="s">
        <v>10866</v>
      </c>
      <c r="B3500" t="s">
        <v>1974</v>
      </c>
      <c r="C3500" t="s">
        <v>41</v>
      </c>
      <c r="D3500">
        <v>1999</v>
      </c>
      <c r="E3500" t="s">
        <v>10617</v>
      </c>
      <c r="F3500">
        <v>6.2</v>
      </c>
      <c r="G3500">
        <v>17000</v>
      </c>
      <c r="H3500" t="s">
        <v>4212</v>
      </c>
      <c r="I3500" t="s">
        <v>10867</v>
      </c>
      <c r="J3500" t="s">
        <v>3058</v>
      </c>
      <c r="K3500" t="s">
        <v>30</v>
      </c>
      <c r="L3500">
        <v>23000000</v>
      </c>
      <c r="M3500">
        <v>23631929</v>
      </c>
      <c r="N3500" t="s">
        <v>9026</v>
      </c>
      <c r="O3500">
        <v>114</v>
      </c>
      <c r="P3500" t="str">
        <f>IF(Table1[[#This Row],[score]]&gt;=8.5,"High",IF(Table1[[#This Row],[score]]&gt;=7,"Medium","Low"))</f>
        <v>Low</v>
      </c>
      <c r="Q3500" s="5">
        <f>Table1[[#This Row],[gross]]-Table1[[#This Row],[budget]]</f>
        <v>631929</v>
      </c>
      <c r="R3500" s="5" t="str">
        <f>IF(Table1[[#This Row],[Profit]]&gt;0,"Profit","Loss")</f>
        <v>Profit</v>
      </c>
      <c r="S3500" s="6" t="str">
        <f>FLOOR(Table1[[#This Row],[year]]-1900,10)+1900 &amp; "-" &amp; FLOOR(Table1[[#This Row],[year]]-1890,10)+1900</f>
        <v>1990-2000</v>
      </c>
      <c r="T3500" s="14" t="s">
        <v>21835</v>
      </c>
      <c r="AB3500" s="14"/>
    </row>
    <row r="3501" spans="1:28" hidden="1" x14ac:dyDescent="0.3">
      <c r="A3501" t="s">
        <v>10629</v>
      </c>
      <c r="B3501" t="s">
        <v>33</v>
      </c>
      <c r="C3501" t="s">
        <v>390</v>
      </c>
      <c r="D3501">
        <v>1999</v>
      </c>
      <c r="E3501" t="s">
        <v>10565</v>
      </c>
      <c r="F3501">
        <v>8</v>
      </c>
      <c r="G3501">
        <v>177000</v>
      </c>
      <c r="H3501" t="s">
        <v>10630</v>
      </c>
      <c r="I3501" t="s">
        <v>10631</v>
      </c>
      <c r="J3501" t="s">
        <v>10632</v>
      </c>
      <c r="K3501" t="s">
        <v>30</v>
      </c>
      <c r="L3501">
        <v>70000000</v>
      </c>
      <c r="M3501">
        <v>23180087</v>
      </c>
      <c r="N3501" t="s">
        <v>23</v>
      </c>
      <c r="O3501">
        <v>86</v>
      </c>
      <c r="P3501" t="str">
        <f>IF(Table1[[#This Row],[score]]&gt;=8.5,"High",IF(Table1[[#This Row],[score]]&gt;=7,"Medium","Low"))</f>
        <v>Medium</v>
      </c>
      <c r="Q3501" s="5">
        <f>Table1[[#This Row],[gross]]-Table1[[#This Row],[budget]]</f>
        <v>-46819913</v>
      </c>
      <c r="R3501" s="5" t="str">
        <f>IF(Table1[[#This Row],[Profit]]&gt;0,"Profit","Loss")</f>
        <v>Loss</v>
      </c>
      <c r="S3501" s="6" t="str">
        <f>FLOOR(Table1[[#This Row],[year]]-1900,10)+1900 &amp; "-" &amp; FLOOR(Table1[[#This Row],[year]]-1890,10)+1900</f>
        <v>1990-2000</v>
      </c>
      <c r="T3501" s="14" t="s">
        <v>21835</v>
      </c>
      <c r="AB3501" s="14"/>
    </row>
    <row r="3502" spans="1:28" hidden="1" x14ac:dyDescent="0.3">
      <c r="A3502" t="s">
        <v>10624</v>
      </c>
      <c r="B3502" t="s">
        <v>16</v>
      </c>
      <c r="C3502" t="s">
        <v>41</v>
      </c>
      <c r="D3502">
        <v>1999</v>
      </c>
      <c r="E3502" t="s">
        <v>10625</v>
      </c>
      <c r="F3502">
        <v>7.7</v>
      </c>
      <c r="G3502">
        <v>319000</v>
      </c>
      <c r="H3502" t="s">
        <v>10626</v>
      </c>
      <c r="I3502" t="s">
        <v>10627</v>
      </c>
      <c r="J3502" t="s">
        <v>2594</v>
      </c>
      <c r="K3502" t="s">
        <v>30</v>
      </c>
      <c r="L3502">
        <v>13000000</v>
      </c>
      <c r="M3502">
        <v>23106667</v>
      </c>
      <c r="N3502" t="s">
        <v>10628</v>
      </c>
      <c r="O3502">
        <v>113</v>
      </c>
      <c r="P3502" t="str">
        <f>IF(Table1[[#This Row],[score]]&gt;=8.5,"High",IF(Table1[[#This Row],[score]]&gt;=7,"Medium","Low"))</f>
        <v>Medium</v>
      </c>
      <c r="Q3502" s="5">
        <f>Table1[[#This Row],[gross]]-Table1[[#This Row],[budget]]</f>
        <v>10106667</v>
      </c>
      <c r="R3502" s="5" t="str">
        <f>IF(Table1[[#This Row],[Profit]]&gt;0,"Profit","Loss")</f>
        <v>Profit</v>
      </c>
      <c r="S3502" s="6" t="str">
        <f>FLOOR(Table1[[#This Row],[year]]-1900,10)+1900 &amp; "-" &amp; FLOOR(Table1[[#This Row],[year]]-1890,10)+1900</f>
        <v>1990-2000</v>
      </c>
      <c r="T3502" s="14" t="s">
        <v>21835</v>
      </c>
      <c r="AB3502" s="14"/>
    </row>
    <row r="3503" spans="1:28" hidden="1" x14ac:dyDescent="0.3">
      <c r="A3503" t="s">
        <v>10999</v>
      </c>
      <c r="B3503" t="s">
        <v>1974</v>
      </c>
      <c r="C3503" t="s">
        <v>17</v>
      </c>
      <c r="D3503">
        <v>1999</v>
      </c>
      <c r="E3503" t="s">
        <v>10586</v>
      </c>
      <c r="F3503">
        <v>6.8</v>
      </c>
      <c r="G3503">
        <v>14000</v>
      </c>
      <c r="H3503" t="s">
        <v>9126</v>
      </c>
      <c r="I3503" t="s">
        <v>11000</v>
      </c>
      <c r="J3503" t="s">
        <v>2612</v>
      </c>
      <c r="K3503" t="s">
        <v>30</v>
      </c>
      <c r="L3503">
        <v>35000000</v>
      </c>
      <c r="M3503">
        <v>23049593</v>
      </c>
      <c r="N3503" t="s">
        <v>61</v>
      </c>
      <c r="O3503">
        <v>127</v>
      </c>
      <c r="P3503" t="str">
        <f>IF(Table1[[#This Row],[score]]&gt;=8.5,"High",IF(Table1[[#This Row],[score]]&gt;=7,"Medium","Low"))</f>
        <v>Low</v>
      </c>
      <c r="Q3503" s="5">
        <f>Table1[[#This Row],[gross]]-Table1[[#This Row],[budget]]</f>
        <v>-11950407</v>
      </c>
      <c r="R3503" s="5" t="str">
        <f>IF(Table1[[#This Row],[Profit]]&gt;0,"Profit","Loss")</f>
        <v>Loss</v>
      </c>
      <c r="S3503" s="6" t="str">
        <f>FLOOR(Table1[[#This Row],[year]]-1900,10)+1900 &amp; "-" &amp; FLOOR(Table1[[#This Row],[year]]-1890,10)+1900</f>
        <v>1990-2000</v>
      </c>
      <c r="T3503" s="14" t="s">
        <v>21835</v>
      </c>
      <c r="AB3503" s="14"/>
    </row>
    <row r="3504" spans="1:28" hidden="1" x14ac:dyDescent="0.3">
      <c r="A3504" t="s">
        <v>10777</v>
      </c>
      <c r="B3504" t="s">
        <v>1974</v>
      </c>
      <c r="C3504" t="s">
        <v>41</v>
      </c>
      <c r="D3504">
        <v>1999</v>
      </c>
      <c r="E3504" t="s">
        <v>10555</v>
      </c>
      <c r="F3504">
        <v>5.8</v>
      </c>
      <c r="G3504">
        <v>19000</v>
      </c>
      <c r="H3504" t="s">
        <v>10778</v>
      </c>
      <c r="I3504" t="s">
        <v>10779</v>
      </c>
      <c r="J3504" t="s">
        <v>10780</v>
      </c>
      <c r="K3504" t="s">
        <v>30</v>
      </c>
      <c r="L3504">
        <v>8500000</v>
      </c>
      <c r="M3504">
        <v>22593409</v>
      </c>
      <c r="N3504" t="s">
        <v>180</v>
      </c>
      <c r="O3504">
        <v>91</v>
      </c>
      <c r="P3504" t="str">
        <f>IF(Table1[[#This Row],[score]]&gt;=8.5,"High",IF(Table1[[#This Row],[score]]&gt;=7,"Medium","Low"))</f>
        <v>Low</v>
      </c>
      <c r="Q3504" s="5">
        <f>Table1[[#This Row],[gross]]-Table1[[#This Row],[budget]]</f>
        <v>14093409</v>
      </c>
      <c r="R3504" s="5" t="str">
        <f>IF(Table1[[#This Row],[Profit]]&gt;0,"Profit","Loss")</f>
        <v>Profit</v>
      </c>
      <c r="S3504" s="6" t="str">
        <f>FLOOR(Table1[[#This Row],[year]]-1900,10)+1900 &amp; "-" &amp; FLOOR(Table1[[#This Row],[year]]-1890,10)+1900</f>
        <v>1990-2000</v>
      </c>
      <c r="T3504" s="14" t="s">
        <v>21835</v>
      </c>
      <c r="AB3504" s="14"/>
    </row>
    <row r="3505" spans="1:28" hidden="1" x14ac:dyDescent="0.3">
      <c r="A3505" t="s">
        <v>10965</v>
      </c>
      <c r="B3505" t="s">
        <v>1974</v>
      </c>
      <c r="C3505" t="s">
        <v>17</v>
      </c>
      <c r="D3505">
        <v>1999</v>
      </c>
      <c r="E3505" t="s">
        <v>10033</v>
      </c>
      <c r="F3505">
        <v>6</v>
      </c>
      <c r="G3505">
        <v>13000</v>
      </c>
      <c r="H3505" t="s">
        <v>6591</v>
      </c>
      <c r="I3505" t="s">
        <v>5636</v>
      </c>
      <c r="J3505" t="s">
        <v>2050</v>
      </c>
      <c r="K3505" t="s">
        <v>30</v>
      </c>
      <c r="L3505">
        <v>60000000</v>
      </c>
      <c r="M3505">
        <v>22365133</v>
      </c>
      <c r="N3505" t="s">
        <v>118</v>
      </c>
      <c r="O3505">
        <v>128</v>
      </c>
      <c r="P3505" t="str">
        <f>IF(Table1[[#This Row],[score]]&gt;=8.5,"High",IF(Table1[[#This Row],[score]]&gt;=7,"Medium","Low"))</f>
        <v>Low</v>
      </c>
      <c r="Q3505" s="5">
        <f>Table1[[#This Row],[gross]]-Table1[[#This Row],[budget]]</f>
        <v>-37634867</v>
      </c>
      <c r="R3505" s="5" t="str">
        <f>IF(Table1[[#This Row],[Profit]]&gt;0,"Profit","Loss")</f>
        <v>Loss</v>
      </c>
      <c r="S3505" s="6" t="str">
        <f>FLOOR(Table1[[#This Row],[year]]-1900,10)+1900 &amp; "-" &amp; FLOOR(Table1[[#This Row],[year]]-1890,10)+1900</f>
        <v>1990-2000</v>
      </c>
      <c r="T3505" s="14" t="s">
        <v>21835</v>
      </c>
      <c r="AB3505" s="14"/>
    </row>
    <row r="3506" spans="1:28" hidden="1" x14ac:dyDescent="0.3">
      <c r="A3506" t="s">
        <v>10892</v>
      </c>
      <c r="B3506" t="s">
        <v>337</v>
      </c>
      <c r="C3506" t="s">
        <v>25</v>
      </c>
      <c r="D3506">
        <v>1999</v>
      </c>
      <c r="E3506" t="s">
        <v>10893</v>
      </c>
      <c r="F3506">
        <v>6.3</v>
      </c>
      <c r="G3506">
        <v>18000</v>
      </c>
      <c r="H3506" t="s">
        <v>10894</v>
      </c>
      <c r="I3506" t="s">
        <v>10895</v>
      </c>
      <c r="J3506" t="s">
        <v>10896</v>
      </c>
      <c r="K3506" t="s">
        <v>30</v>
      </c>
      <c r="L3506">
        <v>24000000</v>
      </c>
      <c r="M3506">
        <v>22323612</v>
      </c>
      <c r="N3506" t="s">
        <v>10897</v>
      </c>
      <c r="O3506">
        <v>87</v>
      </c>
      <c r="P3506" t="str">
        <f>IF(Table1[[#This Row],[score]]&gt;=8.5,"High",IF(Table1[[#This Row],[score]]&gt;=7,"Medium","Low"))</f>
        <v>Low</v>
      </c>
      <c r="Q3506" s="5">
        <f>Table1[[#This Row],[gross]]-Table1[[#This Row],[budget]]</f>
        <v>-1676388</v>
      </c>
      <c r="R3506" s="5" t="str">
        <f>IF(Table1[[#This Row],[Profit]]&gt;0,"Profit","Loss")</f>
        <v>Loss</v>
      </c>
      <c r="S3506" s="6" t="str">
        <f>FLOOR(Table1[[#This Row],[year]]-1900,10)+1900 &amp; "-" &amp; FLOOR(Table1[[#This Row],[year]]-1890,10)+1900</f>
        <v>1990-2000</v>
      </c>
      <c r="T3506" s="14" t="s">
        <v>21835</v>
      </c>
      <c r="AB3506" s="14"/>
    </row>
    <row r="3507" spans="1:28" hidden="1" x14ac:dyDescent="0.3">
      <c r="A3507" t="s">
        <v>10749</v>
      </c>
      <c r="B3507" t="s">
        <v>16</v>
      </c>
      <c r="C3507" t="s">
        <v>52</v>
      </c>
      <c r="D3507">
        <v>1999</v>
      </c>
      <c r="E3507" t="s">
        <v>10750</v>
      </c>
      <c r="F3507">
        <v>7</v>
      </c>
      <c r="G3507">
        <v>77000</v>
      </c>
      <c r="H3507" t="s">
        <v>5848</v>
      </c>
      <c r="I3507" t="s">
        <v>111</v>
      </c>
      <c r="J3507" t="s">
        <v>2021</v>
      </c>
      <c r="K3507" t="s">
        <v>30</v>
      </c>
      <c r="L3507">
        <v>12000000</v>
      </c>
      <c r="M3507">
        <v>21142914</v>
      </c>
      <c r="N3507" t="s">
        <v>10482</v>
      </c>
      <c r="O3507">
        <v>99</v>
      </c>
      <c r="P3507" t="str">
        <f>IF(Table1[[#This Row],[score]]&gt;=8.5,"High",IF(Table1[[#This Row],[score]]&gt;=7,"Medium","Low"))</f>
        <v>Medium</v>
      </c>
      <c r="Q3507" s="5">
        <f>Table1[[#This Row],[gross]]-Table1[[#This Row],[budget]]</f>
        <v>9142914</v>
      </c>
      <c r="R3507" s="5" t="str">
        <f>IF(Table1[[#This Row],[Profit]]&gt;0,"Profit","Loss")</f>
        <v>Profit</v>
      </c>
      <c r="S3507" s="6" t="str">
        <f>FLOOR(Table1[[#This Row],[year]]-1900,10)+1900 &amp; "-" &amp; FLOOR(Table1[[#This Row],[year]]-1890,10)+1900</f>
        <v>1990-2000</v>
      </c>
      <c r="T3507" s="14" t="s">
        <v>21835</v>
      </c>
      <c r="AB3507" s="14"/>
    </row>
    <row r="3508" spans="1:28" hidden="1" x14ac:dyDescent="0.3">
      <c r="A3508" t="s">
        <v>10751</v>
      </c>
      <c r="B3508" t="s">
        <v>443</v>
      </c>
      <c r="C3508" t="s">
        <v>17</v>
      </c>
      <c r="D3508">
        <v>1999</v>
      </c>
      <c r="E3508" t="s">
        <v>10752</v>
      </c>
      <c r="F3508">
        <v>5.8</v>
      </c>
      <c r="G3508">
        <v>4600</v>
      </c>
      <c r="H3508" t="s">
        <v>3410</v>
      </c>
      <c r="I3508" t="s">
        <v>3410</v>
      </c>
      <c r="J3508" t="s">
        <v>10753</v>
      </c>
      <c r="K3508" t="s">
        <v>448</v>
      </c>
      <c r="L3508">
        <f>20500000</f>
        <v>20500000</v>
      </c>
      <c r="M3508">
        <f>20205757</f>
        <v>20205757</v>
      </c>
      <c r="N3508" t="s">
        <v>8829</v>
      </c>
      <c r="O3508">
        <v>134</v>
      </c>
      <c r="P3508" t="str">
        <f>IF(Table1[[#This Row],[score]]&gt;=8.5,"High",IF(Table1[[#This Row],[score]]&gt;=7,"Medium","Low"))</f>
        <v>Low</v>
      </c>
      <c r="Q3508" s="5">
        <f>Table1[[#This Row],[gross]]-Table1[[#This Row],[budget]]</f>
        <v>-294243</v>
      </c>
      <c r="R3508" s="5" t="str">
        <f>IF(Table1[[#This Row],[Profit]]&gt;0,"Profit","Loss")</f>
        <v>Loss</v>
      </c>
      <c r="S3508" s="6" t="str">
        <f>FLOOR(Table1[[#This Row],[year]]-1900,10)+1900 &amp; "-" &amp; FLOOR(Table1[[#This Row],[year]]-1890,10)+1900</f>
        <v>1990-2000</v>
      </c>
      <c r="T3508" s="14" t="s">
        <v>21837</v>
      </c>
      <c r="AB3508" s="14"/>
    </row>
    <row r="3509" spans="1:28" hidden="1" x14ac:dyDescent="0.3">
      <c r="A3509" t="s">
        <v>10848</v>
      </c>
      <c r="B3509" t="s">
        <v>443</v>
      </c>
      <c r="C3509" t="s">
        <v>17</v>
      </c>
      <c r="D3509">
        <v>1999</v>
      </c>
      <c r="E3509" t="s">
        <v>10849</v>
      </c>
      <c r="F3509">
        <v>6.9</v>
      </c>
      <c r="G3509">
        <v>4300</v>
      </c>
      <c r="H3509" t="s">
        <v>10850</v>
      </c>
      <c r="I3509" t="s">
        <v>10850</v>
      </c>
      <c r="J3509" t="s">
        <v>10851</v>
      </c>
      <c r="K3509" t="s">
        <v>448</v>
      </c>
      <c r="L3509">
        <f>20500000</f>
        <v>20500000</v>
      </c>
      <c r="M3509">
        <f>20205757</f>
        <v>20205757</v>
      </c>
      <c r="N3509" t="s">
        <v>10852</v>
      </c>
      <c r="O3509">
        <v>141</v>
      </c>
      <c r="P3509" t="str">
        <f>IF(Table1[[#This Row],[score]]&gt;=8.5,"High",IF(Table1[[#This Row],[score]]&gt;=7,"Medium","Low"))</f>
        <v>Low</v>
      </c>
      <c r="Q3509" s="5">
        <f>Table1[[#This Row],[gross]]-Table1[[#This Row],[budget]]</f>
        <v>-294243</v>
      </c>
      <c r="R3509" s="5" t="str">
        <f>IF(Table1[[#This Row],[Profit]]&gt;0,"Profit","Loss")</f>
        <v>Loss</v>
      </c>
      <c r="S3509" s="6" t="str">
        <f>FLOOR(Table1[[#This Row],[year]]-1900,10)+1900 &amp; "-" &amp; FLOOR(Table1[[#This Row],[year]]-1890,10)+1900</f>
        <v>1990-2000</v>
      </c>
      <c r="T3509" s="14" t="s">
        <v>21842</v>
      </c>
      <c r="AB3509" s="14"/>
    </row>
    <row r="3510" spans="1:28" hidden="1" x14ac:dyDescent="0.3">
      <c r="A3510" t="s">
        <v>10862</v>
      </c>
      <c r="B3510" t="s">
        <v>2676</v>
      </c>
      <c r="C3510" t="s">
        <v>17</v>
      </c>
      <c r="D3510">
        <v>1999</v>
      </c>
      <c r="E3510" t="s">
        <v>10863</v>
      </c>
      <c r="F3510">
        <v>7.4</v>
      </c>
      <c r="G3510">
        <v>9500</v>
      </c>
      <c r="H3510" t="s">
        <v>4871</v>
      </c>
      <c r="I3510" t="s">
        <v>4871</v>
      </c>
      <c r="J3510" t="s">
        <v>10864</v>
      </c>
      <c r="K3510" t="s">
        <v>448</v>
      </c>
      <c r="L3510">
        <f>20500000</f>
        <v>20500000</v>
      </c>
      <c r="M3510">
        <f>20205757</f>
        <v>20205757</v>
      </c>
      <c r="N3510" t="s">
        <v>10865</v>
      </c>
      <c r="O3510">
        <v>92</v>
      </c>
      <c r="P3510" t="str">
        <f>IF(Table1[[#This Row],[score]]&gt;=8.5,"High",IF(Table1[[#This Row],[score]]&gt;=7,"Medium","Low"))</f>
        <v>Medium</v>
      </c>
      <c r="Q3510" s="5">
        <f>Table1[[#This Row],[gross]]-Table1[[#This Row],[budget]]</f>
        <v>-294243</v>
      </c>
      <c r="R3510" s="5" t="str">
        <f>IF(Table1[[#This Row],[Profit]]&gt;0,"Profit","Loss")</f>
        <v>Loss</v>
      </c>
      <c r="S3510" s="6" t="str">
        <f>FLOOR(Table1[[#This Row],[year]]-1900,10)+1900 &amp; "-" &amp; FLOOR(Table1[[#This Row],[year]]-1890,10)+1900</f>
        <v>1990-2000</v>
      </c>
      <c r="T3510" s="14" t="s">
        <v>21842</v>
      </c>
      <c r="AB3510" s="14"/>
    </row>
    <row r="3511" spans="1:28" hidden="1" x14ac:dyDescent="0.3">
      <c r="A3511" t="s">
        <v>11098</v>
      </c>
      <c r="B3511" t="s">
        <v>16</v>
      </c>
      <c r="C3511" t="s">
        <v>41</v>
      </c>
      <c r="D3511">
        <v>1999</v>
      </c>
      <c r="E3511" t="s">
        <v>11099</v>
      </c>
      <c r="F3511">
        <v>6.2</v>
      </c>
      <c r="G3511">
        <v>4900</v>
      </c>
      <c r="H3511" t="s">
        <v>5401</v>
      </c>
      <c r="I3511" t="s">
        <v>11100</v>
      </c>
      <c r="J3511" t="s">
        <v>11101</v>
      </c>
      <c r="K3511" t="s">
        <v>30</v>
      </c>
      <c r="L3511">
        <v>500000</v>
      </c>
      <c r="M3511">
        <f>20205757</f>
        <v>20205757</v>
      </c>
      <c r="N3511" t="s">
        <v>11102</v>
      </c>
      <c r="O3511">
        <v>124</v>
      </c>
      <c r="P3511" t="str">
        <f>IF(Table1[[#This Row],[score]]&gt;=8.5,"High",IF(Table1[[#This Row],[score]]&gt;=7,"Medium","Low"))</f>
        <v>Low</v>
      </c>
      <c r="Q3511" s="5">
        <f>Table1[[#This Row],[gross]]-Table1[[#This Row],[budget]]</f>
        <v>19705757</v>
      </c>
      <c r="R3511" s="5" t="str">
        <f>IF(Table1[[#This Row],[Profit]]&gt;0,"Profit","Loss")</f>
        <v>Profit</v>
      </c>
      <c r="S3511" s="6" t="str">
        <f>FLOOR(Table1[[#This Row],[year]]-1900,10)+1900 &amp; "-" &amp; FLOOR(Table1[[#This Row],[year]]-1890,10)+1900</f>
        <v>1990-2000</v>
      </c>
      <c r="T3511" s="14" t="s">
        <v>21835</v>
      </c>
      <c r="AB3511" s="14"/>
    </row>
    <row r="3512" spans="1:28" hidden="1" x14ac:dyDescent="0.3">
      <c r="A3512" t="s">
        <v>11120</v>
      </c>
      <c r="B3512" t="s">
        <v>16</v>
      </c>
      <c r="C3512" t="s">
        <v>41</v>
      </c>
      <c r="D3512">
        <v>1999</v>
      </c>
      <c r="E3512" t="s">
        <v>11121</v>
      </c>
      <c r="F3512">
        <v>7.5</v>
      </c>
      <c r="G3512">
        <v>13000</v>
      </c>
      <c r="H3512" t="s">
        <v>5523</v>
      </c>
      <c r="I3512" t="s">
        <v>11122</v>
      </c>
      <c r="J3512" t="s">
        <v>11123</v>
      </c>
      <c r="K3512" t="s">
        <v>448</v>
      </c>
      <c r="L3512">
        <f>20500000</f>
        <v>20500000</v>
      </c>
      <c r="M3512">
        <f>20205757</f>
        <v>20205757</v>
      </c>
      <c r="N3512" t="s">
        <v>6448</v>
      </c>
      <c r="O3512">
        <v>90</v>
      </c>
      <c r="P3512" t="str">
        <f>IF(Table1[[#This Row],[score]]&gt;=8.5,"High",IF(Table1[[#This Row],[score]]&gt;=7,"Medium","Low"))</f>
        <v>Medium</v>
      </c>
      <c r="Q3512" s="5">
        <f>Table1[[#This Row],[gross]]-Table1[[#This Row],[budget]]</f>
        <v>-294243</v>
      </c>
      <c r="R3512" s="5" t="str">
        <f>IF(Table1[[#This Row],[Profit]]&gt;0,"Profit","Loss")</f>
        <v>Loss</v>
      </c>
      <c r="S3512" s="6" t="str">
        <f>FLOOR(Table1[[#This Row],[year]]-1900,10)+1900 &amp; "-" &amp; FLOOR(Table1[[#This Row],[year]]-1890,10)+1900</f>
        <v>1990-2000</v>
      </c>
      <c r="T3512" s="14" t="s">
        <v>21842</v>
      </c>
      <c r="AB3512" s="14"/>
    </row>
    <row r="3513" spans="1:28" hidden="1" x14ac:dyDescent="0.3">
      <c r="A3513" t="s">
        <v>10889</v>
      </c>
      <c r="B3513" t="s">
        <v>16</v>
      </c>
      <c r="C3513" t="s">
        <v>17</v>
      </c>
      <c r="D3513">
        <v>1999</v>
      </c>
      <c r="E3513" t="s">
        <v>10659</v>
      </c>
      <c r="F3513">
        <v>5.4</v>
      </c>
      <c r="G3513">
        <v>54000</v>
      </c>
      <c r="H3513" t="s">
        <v>10890</v>
      </c>
      <c r="I3513" t="s">
        <v>10890</v>
      </c>
      <c r="J3513" t="s">
        <v>10891</v>
      </c>
      <c r="K3513" t="s">
        <v>30</v>
      </c>
      <c r="L3513">
        <v>75000000</v>
      </c>
      <c r="M3513">
        <v>19598588</v>
      </c>
      <c r="N3513" t="s">
        <v>2001</v>
      </c>
      <c r="O3513">
        <v>109</v>
      </c>
      <c r="P3513" t="str">
        <f>IF(Table1[[#This Row],[score]]&gt;=8.5,"High",IF(Table1[[#This Row],[score]]&gt;=7,"Medium","Low"))</f>
        <v>Low</v>
      </c>
      <c r="Q3513" s="5">
        <f>Table1[[#This Row],[gross]]-Table1[[#This Row],[budget]]</f>
        <v>-55401412</v>
      </c>
      <c r="R3513" s="5" t="str">
        <f>IF(Table1[[#This Row],[Profit]]&gt;0,"Profit","Loss")</f>
        <v>Loss</v>
      </c>
      <c r="S3513" s="6" t="str">
        <f>FLOOR(Table1[[#This Row],[year]]-1900,10)+1900 &amp; "-" &amp; FLOOR(Table1[[#This Row],[year]]-1890,10)+1900</f>
        <v>1990-2000</v>
      </c>
      <c r="T3513" s="14" t="s">
        <v>21835</v>
      </c>
      <c r="AB3513" s="14"/>
    </row>
    <row r="3514" spans="1:28" hidden="1" x14ac:dyDescent="0.3">
      <c r="A3514" t="s">
        <v>10697</v>
      </c>
      <c r="B3514" t="s">
        <v>16</v>
      </c>
      <c r="C3514" t="s">
        <v>104</v>
      </c>
      <c r="D3514">
        <v>1999</v>
      </c>
      <c r="E3514" t="s">
        <v>6309</v>
      </c>
      <c r="F3514">
        <v>6.7</v>
      </c>
      <c r="G3514">
        <v>37000</v>
      </c>
      <c r="H3514" t="s">
        <v>3391</v>
      </c>
      <c r="I3514" t="s">
        <v>3391</v>
      </c>
      <c r="J3514" t="s">
        <v>9807</v>
      </c>
      <c r="K3514" t="s">
        <v>30</v>
      </c>
      <c r="L3514">
        <v>22000000</v>
      </c>
      <c r="M3514">
        <v>19288130</v>
      </c>
      <c r="N3514" t="s">
        <v>2067</v>
      </c>
      <c r="O3514">
        <v>142</v>
      </c>
      <c r="P3514" t="str">
        <f>IF(Table1[[#This Row],[score]]&gt;=8.5,"High",IF(Table1[[#This Row],[score]]&gt;=7,"Medium","Low"))</f>
        <v>Low</v>
      </c>
      <c r="Q3514" s="5">
        <f>Table1[[#This Row],[gross]]-Table1[[#This Row],[budget]]</f>
        <v>-2711870</v>
      </c>
      <c r="R3514" s="5" t="str">
        <f>IF(Table1[[#This Row],[Profit]]&gt;0,"Profit","Loss")</f>
        <v>Loss</v>
      </c>
      <c r="S3514" s="6" t="str">
        <f>FLOOR(Table1[[#This Row],[year]]-1900,10)+1900 &amp; "-" &amp; FLOOR(Table1[[#This Row],[year]]-1890,10)+1900</f>
        <v>1990-2000</v>
      </c>
      <c r="T3514" s="14" t="s">
        <v>21835</v>
      </c>
      <c r="AB3514" s="14"/>
    </row>
    <row r="3515" spans="1:28" hidden="1" x14ac:dyDescent="0.3">
      <c r="A3515" t="s">
        <v>10763</v>
      </c>
      <c r="B3515" t="s">
        <v>16</v>
      </c>
      <c r="C3515" t="s">
        <v>4834</v>
      </c>
      <c r="D3515">
        <v>1999</v>
      </c>
      <c r="E3515" t="s">
        <v>10287</v>
      </c>
      <c r="F3515">
        <v>7.1</v>
      </c>
      <c r="G3515">
        <v>69000</v>
      </c>
      <c r="H3515" t="s">
        <v>10764</v>
      </c>
      <c r="I3515" t="s">
        <v>10765</v>
      </c>
      <c r="J3515" t="s">
        <v>10766</v>
      </c>
      <c r="K3515" t="s">
        <v>30</v>
      </c>
      <c r="L3515">
        <v>16000000</v>
      </c>
      <c r="M3515">
        <v>18564088</v>
      </c>
      <c r="N3515" t="s">
        <v>31</v>
      </c>
      <c r="O3515">
        <v>100</v>
      </c>
      <c r="P3515" t="str">
        <f>IF(Table1[[#This Row],[score]]&gt;=8.5,"High",IF(Table1[[#This Row],[score]]&gt;=7,"Medium","Low"))</f>
        <v>Medium</v>
      </c>
      <c r="Q3515" s="5">
        <f>Table1[[#This Row],[gross]]-Table1[[#This Row],[budget]]</f>
        <v>2564088</v>
      </c>
      <c r="R3515" s="5" t="str">
        <f>IF(Table1[[#This Row],[Profit]]&gt;0,"Profit","Loss")</f>
        <v>Profit</v>
      </c>
      <c r="S3515" s="6" t="str">
        <f>FLOOR(Table1[[#This Row],[year]]-1900,10)+1900 &amp; "-" &amp; FLOOR(Table1[[#This Row],[year]]-1890,10)+1900</f>
        <v>1990-2000</v>
      </c>
      <c r="T3515" s="14" t="s">
        <v>21835</v>
      </c>
      <c r="AB3515" s="14"/>
    </row>
    <row r="3516" spans="1:28" hidden="1" x14ac:dyDescent="0.3">
      <c r="A3516" t="s">
        <v>10966</v>
      </c>
      <c r="B3516" t="s">
        <v>1974</v>
      </c>
      <c r="C3516" t="s">
        <v>41</v>
      </c>
      <c r="D3516">
        <v>1999</v>
      </c>
      <c r="E3516" t="s">
        <v>10640</v>
      </c>
      <c r="F3516">
        <v>6.8</v>
      </c>
      <c r="G3516">
        <v>15000</v>
      </c>
      <c r="H3516" t="s">
        <v>8712</v>
      </c>
      <c r="I3516" t="s">
        <v>5006</v>
      </c>
      <c r="J3516" t="s">
        <v>8166</v>
      </c>
      <c r="K3516" t="s">
        <v>22</v>
      </c>
      <c r="L3516">
        <v>14000000</v>
      </c>
      <c r="M3516">
        <v>18542974</v>
      </c>
      <c r="N3516" t="s">
        <v>10748</v>
      </c>
      <c r="O3516">
        <v>97</v>
      </c>
      <c r="P3516" t="str">
        <f>IF(Table1[[#This Row],[score]]&gt;=8.5,"High",IF(Table1[[#This Row],[score]]&gt;=7,"Medium","Low"))</f>
        <v>Low</v>
      </c>
      <c r="Q3516" s="5">
        <f>Table1[[#This Row],[gross]]-Table1[[#This Row],[budget]]</f>
        <v>4542974</v>
      </c>
      <c r="R3516" s="5" t="str">
        <f>IF(Table1[[#This Row],[Profit]]&gt;0,"Profit","Loss")</f>
        <v>Profit</v>
      </c>
      <c r="S3516" s="6" t="str">
        <f>FLOOR(Table1[[#This Row],[year]]-1900,10)+1900 &amp; "-" &amp; FLOOR(Table1[[#This Row],[year]]-1890,10)+1900</f>
        <v>1990-2000</v>
      </c>
      <c r="T3516" s="14" t="s">
        <v>21835</v>
      </c>
      <c r="AB3516" s="14"/>
    </row>
    <row r="3517" spans="1:28" hidden="1" x14ac:dyDescent="0.3">
      <c r="A3517" t="s">
        <v>10887</v>
      </c>
      <c r="B3517" t="s">
        <v>16</v>
      </c>
      <c r="C3517" t="s">
        <v>52</v>
      </c>
      <c r="D3517">
        <v>1999</v>
      </c>
      <c r="E3517" t="s">
        <v>10857</v>
      </c>
      <c r="F3517">
        <v>4.7</v>
      </c>
      <c r="G3517">
        <v>16000</v>
      </c>
      <c r="H3517" t="s">
        <v>6039</v>
      </c>
      <c r="I3517" t="s">
        <v>20</v>
      </c>
      <c r="J3517" t="s">
        <v>10888</v>
      </c>
      <c r="K3517" t="s">
        <v>30</v>
      </c>
      <c r="L3517">
        <v>21000000</v>
      </c>
      <c r="M3517">
        <v>17762705</v>
      </c>
      <c r="N3517" t="s">
        <v>80</v>
      </c>
      <c r="O3517">
        <v>104</v>
      </c>
      <c r="P3517" t="str">
        <f>IF(Table1[[#This Row],[score]]&gt;=8.5,"High",IF(Table1[[#This Row],[score]]&gt;=7,"Medium","Low"))</f>
        <v>Low</v>
      </c>
      <c r="Q3517" s="5">
        <f>Table1[[#This Row],[gross]]-Table1[[#This Row],[budget]]</f>
        <v>-3237295</v>
      </c>
      <c r="R3517" s="5" t="str">
        <f>IF(Table1[[#This Row],[Profit]]&gt;0,"Profit","Loss")</f>
        <v>Loss</v>
      </c>
      <c r="S3517" s="6" t="str">
        <f>FLOOR(Table1[[#This Row],[year]]-1900,10)+1900 &amp; "-" &amp; FLOOR(Table1[[#This Row],[year]]-1890,10)+1900</f>
        <v>1990-2000</v>
      </c>
      <c r="T3517" s="14" t="s">
        <v>21835</v>
      </c>
      <c r="AB3517" s="14"/>
    </row>
    <row r="3518" spans="1:28" hidden="1" x14ac:dyDescent="0.3">
      <c r="A3518" t="s">
        <v>10902</v>
      </c>
      <c r="B3518" t="s">
        <v>16</v>
      </c>
      <c r="C3518" t="s">
        <v>17</v>
      </c>
      <c r="D3518">
        <v>1999</v>
      </c>
      <c r="E3518" t="s">
        <v>10903</v>
      </c>
      <c r="F3518">
        <v>5</v>
      </c>
      <c r="G3518">
        <v>15000</v>
      </c>
      <c r="H3518" t="s">
        <v>7905</v>
      </c>
      <c r="I3518" t="s">
        <v>10904</v>
      </c>
      <c r="J3518" t="s">
        <v>8921</v>
      </c>
      <c r="K3518" t="s">
        <v>195</v>
      </c>
      <c r="L3518">
        <v>35000000</v>
      </c>
      <c r="M3518">
        <v>17589705</v>
      </c>
      <c r="N3518" t="s">
        <v>10905</v>
      </c>
      <c r="O3518">
        <v>109</v>
      </c>
      <c r="P3518" t="str">
        <f>IF(Table1[[#This Row],[score]]&gt;=8.5,"High",IF(Table1[[#This Row],[score]]&gt;=7,"Medium","Low"))</f>
        <v>Low</v>
      </c>
      <c r="Q3518" s="5">
        <f>Table1[[#This Row],[gross]]-Table1[[#This Row],[budget]]</f>
        <v>-17410295</v>
      </c>
      <c r="R3518" s="5" t="str">
        <f>IF(Table1[[#This Row],[Profit]]&gt;0,"Profit","Loss")</f>
        <v>Loss</v>
      </c>
      <c r="S3518" s="6" t="str">
        <f>FLOOR(Table1[[#This Row],[year]]-1900,10)+1900 &amp; "-" &amp; FLOOR(Table1[[#This Row],[year]]-1890,10)+1900</f>
        <v>1990-2000</v>
      </c>
      <c r="T3518" s="14" t="s">
        <v>21835</v>
      </c>
      <c r="AB3518" s="14"/>
    </row>
    <row r="3519" spans="1:28" hidden="1" x14ac:dyDescent="0.3">
      <c r="A3519" t="s">
        <v>10708</v>
      </c>
      <c r="B3519" t="s">
        <v>16</v>
      </c>
      <c r="C3519" t="s">
        <v>17</v>
      </c>
      <c r="D3519">
        <v>1999</v>
      </c>
      <c r="E3519" t="s">
        <v>10709</v>
      </c>
      <c r="F3519">
        <v>6.8</v>
      </c>
      <c r="G3519">
        <v>65000</v>
      </c>
      <c r="H3519" t="s">
        <v>65</v>
      </c>
      <c r="I3519" t="s">
        <v>8545</v>
      </c>
      <c r="J3519" t="s">
        <v>1519</v>
      </c>
      <c r="K3519" t="s">
        <v>30</v>
      </c>
      <c r="L3519">
        <v>55000000</v>
      </c>
      <c r="M3519">
        <v>16797191</v>
      </c>
      <c r="N3519" t="s">
        <v>9705</v>
      </c>
      <c r="O3519">
        <v>121</v>
      </c>
      <c r="P3519" t="str">
        <f>IF(Table1[[#This Row],[score]]&gt;=8.5,"High",IF(Table1[[#This Row],[score]]&gt;=7,"Medium","Low"))</f>
        <v>Low</v>
      </c>
      <c r="Q3519" s="5">
        <f>Table1[[#This Row],[gross]]-Table1[[#This Row],[budget]]</f>
        <v>-38202809</v>
      </c>
      <c r="R3519" s="5" t="str">
        <f>IF(Table1[[#This Row],[Profit]]&gt;0,"Profit","Loss")</f>
        <v>Loss</v>
      </c>
      <c r="S3519" s="6" t="str">
        <f>FLOOR(Table1[[#This Row],[year]]-1900,10)+1900 &amp; "-" &amp; FLOOR(Table1[[#This Row],[year]]-1890,10)+1900</f>
        <v>1990-2000</v>
      </c>
      <c r="T3519" s="14" t="s">
        <v>21835</v>
      </c>
      <c r="AB3519" s="14"/>
    </row>
    <row r="3520" spans="1:28" hidden="1" x14ac:dyDescent="0.3">
      <c r="A3520" t="s">
        <v>10824</v>
      </c>
      <c r="B3520" t="s">
        <v>16</v>
      </c>
      <c r="C3520" t="s">
        <v>104</v>
      </c>
      <c r="D3520">
        <v>1999</v>
      </c>
      <c r="E3520" t="s">
        <v>10741</v>
      </c>
      <c r="F3520">
        <v>6.6</v>
      </c>
      <c r="G3520">
        <v>33000</v>
      </c>
      <c r="H3520" t="s">
        <v>85</v>
      </c>
      <c r="I3520" t="s">
        <v>10825</v>
      </c>
      <c r="J3520" t="s">
        <v>85</v>
      </c>
      <c r="K3520" t="s">
        <v>30</v>
      </c>
      <c r="L3520">
        <v>55000000</v>
      </c>
      <c r="M3520">
        <v>16649768</v>
      </c>
      <c r="N3520" t="s">
        <v>23</v>
      </c>
      <c r="O3520">
        <v>127</v>
      </c>
      <c r="P3520" t="str">
        <f>IF(Table1[[#This Row],[score]]&gt;=8.5,"High",IF(Table1[[#This Row],[score]]&gt;=7,"Medium","Low"))</f>
        <v>Low</v>
      </c>
      <c r="Q3520" s="5">
        <f>Table1[[#This Row],[gross]]-Table1[[#This Row],[budget]]</f>
        <v>-38350232</v>
      </c>
      <c r="R3520" s="5" t="str">
        <f>IF(Table1[[#This Row],[Profit]]&gt;0,"Profit","Loss")</f>
        <v>Loss</v>
      </c>
      <c r="S3520" s="6" t="str">
        <f>FLOOR(Table1[[#This Row],[year]]-1900,10)+1900 &amp; "-" &amp; FLOOR(Table1[[#This Row],[year]]-1890,10)+1900</f>
        <v>1990-2000</v>
      </c>
      <c r="T3520" s="14" t="s">
        <v>21835</v>
      </c>
      <c r="AB3520" s="14"/>
    </row>
    <row r="3521" spans="1:28" hidden="1" x14ac:dyDescent="0.3">
      <c r="A3521" t="s">
        <v>10789</v>
      </c>
      <c r="B3521" t="s">
        <v>1974</v>
      </c>
      <c r="C3521" t="s">
        <v>41</v>
      </c>
      <c r="D3521">
        <v>1999</v>
      </c>
      <c r="E3521" t="s">
        <v>10790</v>
      </c>
      <c r="F3521">
        <v>6.4</v>
      </c>
      <c r="G3521">
        <v>25000</v>
      </c>
      <c r="H3521" t="s">
        <v>4302</v>
      </c>
      <c r="I3521" t="s">
        <v>5204</v>
      </c>
      <c r="J3521" t="s">
        <v>1712</v>
      </c>
      <c r="K3521" t="s">
        <v>22</v>
      </c>
      <c r="L3521">
        <v>11000000</v>
      </c>
      <c r="M3521">
        <v>16071990</v>
      </c>
      <c r="N3521" t="s">
        <v>9351</v>
      </c>
      <c r="O3521">
        <v>116</v>
      </c>
      <c r="P3521" t="str">
        <f>IF(Table1[[#This Row],[score]]&gt;=8.5,"High",IF(Table1[[#This Row],[score]]&gt;=7,"Medium","Low"))</f>
        <v>Low</v>
      </c>
      <c r="Q3521" s="5">
        <f>Table1[[#This Row],[gross]]-Table1[[#This Row],[budget]]</f>
        <v>5071990</v>
      </c>
      <c r="R3521" s="5" t="str">
        <f>IF(Table1[[#This Row],[Profit]]&gt;0,"Profit","Loss")</f>
        <v>Profit</v>
      </c>
      <c r="S3521" s="6" t="str">
        <f>FLOOR(Table1[[#This Row],[year]]-1900,10)+1900 &amp; "-" &amp; FLOOR(Table1[[#This Row],[year]]-1890,10)+1900</f>
        <v>1990-2000</v>
      </c>
      <c r="T3521" s="14" t="s">
        <v>21835</v>
      </c>
      <c r="AB3521" s="14"/>
    </row>
    <row r="3522" spans="1:28" hidden="1" x14ac:dyDescent="0.3">
      <c r="A3522" t="s">
        <v>11001</v>
      </c>
      <c r="B3522" t="s">
        <v>33</v>
      </c>
      <c r="C3522" t="s">
        <v>17</v>
      </c>
      <c r="D3522">
        <v>1999</v>
      </c>
      <c r="E3522" t="s">
        <v>10675</v>
      </c>
      <c r="F3522">
        <v>6.8</v>
      </c>
      <c r="G3522">
        <v>12000</v>
      </c>
      <c r="H3522" t="s">
        <v>683</v>
      </c>
      <c r="I3522" t="s">
        <v>10695</v>
      </c>
      <c r="J3522" t="s">
        <v>735</v>
      </c>
      <c r="K3522" t="s">
        <v>30</v>
      </c>
      <c r="L3522">
        <v>27000000</v>
      </c>
      <c r="M3522">
        <v>14936407</v>
      </c>
      <c r="N3522" t="s">
        <v>11002</v>
      </c>
      <c r="O3522">
        <v>124</v>
      </c>
      <c r="P3522" t="str">
        <f>IF(Table1[[#This Row],[score]]&gt;=8.5,"High",IF(Table1[[#This Row],[score]]&gt;=7,"Medium","Low"))</f>
        <v>Low</v>
      </c>
      <c r="Q3522" s="5">
        <f>Table1[[#This Row],[gross]]-Table1[[#This Row],[budget]]</f>
        <v>-12063593</v>
      </c>
      <c r="R3522" s="5" t="str">
        <f>IF(Table1[[#This Row],[Profit]]&gt;0,"Profit","Loss")</f>
        <v>Loss</v>
      </c>
      <c r="S3522" s="6" t="str">
        <f>FLOOR(Table1[[#This Row],[year]]-1900,10)+1900 &amp; "-" &amp; FLOOR(Table1[[#This Row],[year]]-1890,10)+1900</f>
        <v>1990-2000</v>
      </c>
      <c r="T3522" s="14" t="s">
        <v>21835</v>
      </c>
      <c r="AB3522" s="14"/>
    </row>
    <row r="3523" spans="1:28" hidden="1" x14ac:dyDescent="0.3">
      <c r="A3523" t="s">
        <v>10621</v>
      </c>
      <c r="B3523" t="s">
        <v>16</v>
      </c>
      <c r="C3523" t="s">
        <v>41</v>
      </c>
      <c r="D3523">
        <v>1999</v>
      </c>
      <c r="E3523" t="s">
        <v>9724</v>
      </c>
      <c r="F3523">
        <v>7.2</v>
      </c>
      <c r="G3523">
        <v>92000</v>
      </c>
      <c r="H3523" t="s">
        <v>9272</v>
      </c>
      <c r="I3523" t="s">
        <v>10622</v>
      </c>
      <c r="J3523" t="s">
        <v>1495</v>
      </c>
      <c r="K3523" t="s">
        <v>30</v>
      </c>
      <c r="L3523">
        <v>25000000</v>
      </c>
      <c r="M3523">
        <v>14902041</v>
      </c>
      <c r="N3523" t="s">
        <v>10623</v>
      </c>
      <c r="O3523">
        <v>103</v>
      </c>
      <c r="P3523" t="str">
        <f>IF(Table1[[#This Row],[score]]&gt;=8.5,"High",IF(Table1[[#This Row],[score]]&gt;=7,"Medium","Low"))</f>
        <v>Medium</v>
      </c>
      <c r="Q3523" s="5">
        <f>Table1[[#This Row],[gross]]-Table1[[#This Row],[budget]]</f>
        <v>-10097959</v>
      </c>
      <c r="R3523" s="5" t="str">
        <f>IF(Table1[[#This Row],[Profit]]&gt;0,"Profit","Loss")</f>
        <v>Loss</v>
      </c>
      <c r="S3523" s="6" t="str">
        <f>FLOOR(Table1[[#This Row],[year]]-1900,10)+1900 &amp; "-" &amp; FLOOR(Table1[[#This Row],[year]]-1890,10)+1900</f>
        <v>1990-2000</v>
      </c>
      <c r="T3523" s="14" t="s">
        <v>21835</v>
      </c>
      <c r="AB3523" s="14"/>
    </row>
    <row r="3524" spans="1:28" hidden="1" x14ac:dyDescent="0.3">
      <c r="A3524" t="s">
        <v>10971</v>
      </c>
      <c r="B3524" t="s">
        <v>33</v>
      </c>
      <c r="C3524" t="s">
        <v>41</v>
      </c>
      <c r="D3524">
        <v>1999</v>
      </c>
      <c r="E3524" t="s">
        <v>10790</v>
      </c>
      <c r="F3524">
        <v>6.9</v>
      </c>
      <c r="G3524">
        <v>12000</v>
      </c>
      <c r="H3524" t="s">
        <v>551</v>
      </c>
      <c r="I3524" t="s">
        <v>10972</v>
      </c>
      <c r="J3524" t="s">
        <v>2605</v>
      </c>
      <c r="K3524" t="s">
        <v>306</v>
      </c>
      <c r="L3524">
        <v>12000000</v>
      </c>
      <c r="M3524">
        <v>14401563</v>
      </c>
      <c r="N3524" t="s">
        <v>10973</v>
      </c>
      <c r="O3524">
        <v>117</v>
      </c>
      <c r="P3524" t="str">
        <f>IF(Table1[[#This Row],[score]]&gt;=8.5,"High",IF(Table1[[#This Row],[score]]&gt;=7,"Medium","Low"))</f>
        <v>Low</v>
      </c>
      <c r="Q3524" s="5">
        <f>Table1[[#This Row],[gross]]-Table1[[#This Row],[budget]]</f>
        <v>2401563</v>
      </c>
      <c r="R3524" s="5" t="str">
        <f>IF(Table1[[#This Row],[Profit]]&gt;0,"Profit","Loss")</f>
        <v>Profit</v>
      </c>
      <c r="S3524" s="6" t="str">
        <f>FLOOR(Table1[[#This Row],[year]]-1900,10)+1900 &amp; "-" &amp; FLOOR(Table1[[#This Row],[year]]-1890,10)+1900</f>
        <v>1990-2000</v>
      </c>
      <c r="T3524" s="14" t="s">
        <v>21835</v>
      </c>
      <c r="AB3524" s="14"/>
    </row>
    <row r="3525" spans="1:28" hidden="1" x14ac:dyDescent="0.3">
      <c r="A3525" t="s">
        <v>11010</v>
      </c>
      <c r="B3525" t="s">
        <v>16</v>
      </c>
      <c r="C3525" t="s">
        <v>104</v>
      </c>
      <c r="D3525">
        <v>1999</v>
      </c>
      <c r="E3525" t="s">
        <v>11011</v>
      </c>
      <c r="F3525">
        <v>6.3</v>
      </c>
      <c r="G3525">
        <v>6000</v>
      </c>
      <c r="H3525" t="s">
        <v>11012</v>
      </c>
      <c r="I3525" t="s">
        <v>11013</v>
      </c>
      <c r="J3525" t="s">
        <v>6868</v>
      </c>
      <c r="K3525" t="s">
        <v>30</v>
      </c>
      <c r="L3525">
        <v>7000000</v>
      </c>
      <c r="M3525">
        <v>14011454</v>
      </c>
      <c r="N3525" t="s">
        <v>8904</v>
      </c>
      <c r="O3525">
        <v>95</v>
      </c>
      <c r="P3525" t="str">
        <f>IF(Table1[[#This Row],[score]]&gt;=8.5,"High",IF(Table1[[#This Row],[score]]&gt;=7,"Medium","Low"))</f>
        <v>Low</v>
      </c>
      <c r="Q3525" s="5">
        <f>Table1[[#This Row],[gross]]-Table1[[#This Row],[budget]]</f>
        <v>7011454</v>
      </c>
      <c r="R3525" s="5" t="str">
        <f>IF(Table1[[#This Row],[Profit]]&gt;0,"Profit","Loss")</f>
        <v>Profit</v>
      </c>
      <c r="S3525" s="6" t="str">
        <f>FLOOR(Table1[[#This Row],[year]]-1900,10)+1900 &amp; "-" &amp; FLOOR(Table1[[#This Row],[year]]-1890,10)+1900</f>
        <v>1990-2000</v>
      </c>
      <c r="T3525" s="14" t="s">
        <v>21835</v>
      </c>
      <c r="AB3525" s="14"/>
    </row>
    <row r="3526" spans="1:28" hidden="1" x14ac:dyDescent="0.3">
      <c r="A3526" t="s">
        <v>11029</v>
      </c>
      <c r="B3526" t="s">
        <v>16</v>
      </c>
      <c r="C3526" t="s">
        <v>34</v>
      </c>
      <c r="D3526">
        <v>1999</v>
      </c>
      <c r="E3526" t="s">
        <v>10875</v>
      </c>
      <c r="F3526">
        <v>4.3</v>
      </c>
      <c r="G3526">
        <v>8800</v>
      </c>
      <c r="H3526" t="s">
        <v>11030</v>
      </c>
      <c r="I3526" t="s">
        <v>11031</v>
      </c>
      <c r="J3526" t="s">
        <v>10804</v>
      </c>
      <c r="K3526" t="s">
        <v>30</v>
      </c>
      <c r="L3526">
        <v>50000000</v>
      </c>
      <c r="M3526">
        <v>13263993</v>
      </c>
      <c r="N3526" t="s">
        <v>118</v>
      </c>
      <c r="O3526">
        <v>92</v>
      </c>
      <c r="P3526" t="str">
        <f>IF(Table1[[#This Row],[score]]&gt;=8.5,"High",IF(Table1[[#This Row],[score]]&gt;=7,"Medium","Low"))</f>
        <v>Low</v>
      </c>
      <c r="Q3526" s="5">
        <f>Table1[[#This Row],[gross]]-Table1[[#This Row],[budget]]</f>
        <v>-36736007</v>
      </c>
      <c r="R3526" s="5" t="str">
        <f>IF(Table1[[#This Row],[Profit]]&gt;0,"Profit","Loss")</f>
        <v>Loss</v>
      </c>
      <c r="S3526" s="6" t="str">
        <f>FLOOR(Table1[[#This Row],[year]]-1900,10)+1900 &amp; "-" &amp; FLOOR(Table1[[#This Row],[year]]-1890,10)+1900</f>
        <v>1990-2000</v>
      </c>
      <c r="T3526" s="14" t="s">
        <v>21835</v>
      </c>
      <c r="AB3526" s="14"/>
    </row>
    <row r="3527" spans="1:28" hidden="1" x14ac:dyDescent="0.3">
      <c r="A3527" t="s">
        <v>10840</v>
      </c>
      <c r="B3527" t="s">
        <v>16</v>
      </c>
      <c r="C3527" t="s">
        <v>63</v>
      </c>
      <c r="D3527">
        <v>1999</v>
      </c>
      <c r="E3527" t="s">
        <v>10841</v>
      </c>
      <c r="F3527">
        <v>7.3</v>
      </c>
      <c r="G3527">
        <v>21000</v>
      </c>
      <c r="H3527" t="s">
        <v>115</v>
      </c>
      <c r="I3527" t="s">
        <v>10842</v>
      </c>
      <c r="J3527" t="s">
        <v>9092</v>
      </c>
      <c r="K3527" t="s">
        <v>30</v>
      </c>
      <c r="L3527">
        <v>50000000</v>
      </c>
      <c r="M3527">
        <v>13042112</v>
      </c>
      <c r="N3527" t="s">
        <v>10843</v>
      </c>
      <c r="O3527">
        <v>145</v>
      </c>
      <c r="P3527" t="str">
        <f>IF(Table1[[#This Row],[score]]&gt;=8.5,"High",IF(Table1[[#This Row],[score]]&gt;=7,"Medium","Low"))</f>
        <v>Medium</v>
      </c>
      <c r="Q3527" s="5">
        <f>Table1[[#This Row],[gross]]-Table1[[#This Row],[budget]]</f>
        <v>-36957888</v>
      </c>
      <c r="R3527" s="5" t="str">
        <f>IF(Table1[[#This Row],[Profit]]&gt;0,"Profit","Loss")</f>
        <v>Loss</v>
      </c>
      <c r="S3527" s="6" t="str">
        <f>FLOOR(Table1[[#This Row],[year]]-1900,10)+1900 &amp; "-" &amp; FLOOR(Table1[[#This Row],[year]]-1890,10)+1900</f>
        <v>1990-2000</v>
      </c>
      <c r="T3527" s="14" t="s">
        <v>21835</v>
      </c>
      <c r="AB3527" s="14"/>
    </row>
    <row r="3528" spans="1:28" hidden="1" x14ac:dyDescent="0.3">
      <c r="A3528" t="s">
        <v>10943</v>
      </c>
      <c r="B3528" t="s">
        <v>33</v>
      </c>
      <c r="C3528" t="s">
        <v>34</v>
      </c>
      <c r="D3528">
        <v>1999</v>
      </c>
      <c r="E3528" t="s">
        <v>10944</v>
      </c>
      <c r="F3528">
        <v>6.1</v>
      </c>
      <c r="G3528">
        <v>7900</v>
      </c>
      <c r="H3528" t="s">
        <v>10945</v>
      </c>
      <c r="I3528" t="s">
        <v>10946</v>
      </c>
      <c r="J3528" t="s">
        <v>10947</v>
      </c>
      <c r="K3528" t="s">
        <v>2081</v>
      </c>
      <c r="L3528">
        <v>13000000</v>
      </c>
      <c r="M3528">
        <v>12924063</v>
      </c>
      <c r="N3528" t="s">
        <v>10948</v>
      </c>
      <c r="O3528">
        <v>99</v>
      </c>
      <c r="P3528" t="str">
        <f>IF(Table1[[#This Row],[score]]&gt;=8.5,"High",IF(Table1[[#This Row],[score]]&gt;=7,"Medium","Low"))</f>
        <v>Low</v>
      </c>
      <c r="Q3528" s="5">
        <f>Table1[[#This Row],[gross]]-Table1[[#This Row],[budget]]</f>
        <v>-75937</v>
      </c>
      <c r="R3528" s="5" t="str">
        <f>IF(Table1[[#This Row],[Profit]]&gt;0,"Profit","Loss")</f>
        <v>Loss</v>
      </c>
      <c r="S3528" s="6" t="str">
        <f>FLOOR(Table1[[#This Row],[year]]-1900,10)+1900 &amp; "-" &amp; FLOOR(Table1[[#This Row],[year]]-1890,10)+1900</f>
        <v>1990-2000</v>
      </c>
      <c r="T3528" s="14" t="s">
        <v>21835</v>
      </c>
      <c r="AB3528" s="14"/>
    </row>
    <row r="3529" spans="1:28" hidden="1" x14ac:dyDescent="0.3">
      <c r="A3529" t="s">
        <v>10922</v>
      </c>
      <c r="B3529" t="s">
        <v>16</v>
      </c>
      <c r="C3529" t="s">
        <v>17</v>
      </c>
      <c r="D3529">
        <v>1999</v>
      </c>
      <c r="E3529" t="s">
        <v>10033</v>
      </c>
      <c r="F3529">
        <v>5.5</v>
      </c>
      <c r="G3529">
        <v>13000</v>
      </c>
      <c r="H3529" t="s">
        <v>2215</v>
      </c>
      <c r="I3529" t="s">
        <v>10923</v>
      </c>
      <c r="J3529" t="s">
        <v>10924</v>
      </c>
      <c r="K3529" t="s">
        <v>30</v>
      </c>
      <c r="L3529">
        <v>30000000</v>
      </c>
      <c r="M3529">
        <v>12017369</v>
      </c>
      <c r="N3529" t="s">
        <v>1530</v>
      </c>
      <c r="O3529">
        <v>100</v>
      </c>
      <c r="P3529" t="str">
        <f>IF(Table1[[#This Row],[score]]&gt;=8.5,"High",IF(Table1[[#This Row],[score]]&gt;=7,"Medium","Low"))</f>
        <v>Low</v>
      </c>
      <c r="Q3529" s="5">
        <f>Table1[[#This Row],[gross]]-Table1[[#This Row],[budget]]</f>
        <v>-17982631</v>
      </c>
      <c r="R3529" s="5" t="str">
        <f>IF(Table1[[#This Row],[Profit]]&gt;0,"Profit","Loss")</f>
        <v>Loss</v>
      </c>
      <c r="S3529" s="6" t="str">
        <f>FLOOR(Table1[[#This Row],[year]]-1900,10)+1900 &amp; "-" &amp; FLOOR(Table1[[#This Row],[year]]-1890,10)+1900</f>
        <v>1990-2000</v>
      </c>
      <c r="T3529" s="14" t="s">
        <v>21835</v>
      </c>
      <c r="AB3529" s="14"/>
    </row>
    <row r="3530" spans="1:28" hidden="1" x14ac:dyDescent="0.3">
      <c r="A3530" t="s">
        <v>11107</v>
      </c>
      <c r="B3530" t="s">
        <v>337</v>
      </c>
      <c r="C3530" t="s">
        <v>390</v>
      </c>
      <c r="D3530">
        <v>1999</v>
      </c>
      <c r="E3530" t="s">
        <v>10741</v>
      </c>
      <c r="F3530">
        <v>4.5</v>
      </c>
      <c r="G3530">
        <v>3700</v>
      </c>
      <c r="H3530" t="s">
        <v>8120</v>
      </c>
      <c r="I3530" t="s">
        <v>11108</v>
      </c>
      <c r="J3530" t="s">
        <v>3009</v>
      </c>
      <c r="K3530" t="s">
        <v>30</v>
      </c>
      <c r="L3530">
        <v>25000000</v>
      </c>
      <c r="M3530">
        <v>11993021</v>
      </c>
      <c r="N3530" t="s">
        <v>4484</v>
      </c>
      <c r="O3530">
        <v>87</v>
      </c>
      <c r="P3530" t="str">
        <f>IF(Table1[[#This Row],[score]]&gt;=8.5,"High",IF(Table1[[#This Row],[score]]&gt;=7,"Medium","Low"))</f>
        <v>Low</v>
      </c>
      <c r="Q3530" s="5">
        <f>Table1[[#This Row],[gross]]-Table1[[#This Row],[budget]]</f>
        <v>-13006979</v>
      </c>
      <c r="R3530" s="5" t="str">
        <f>IF(Table1[[#This Row],[Profit]]&gt;0,"Profit","Loss")</f>
        <v>Loss</v>
      </c>
      <c r="S3530" s="6" t="str">
        <f>FLOOR(Table1[[#This Row],[year]]-1900,10)+1900 &amp; "-" &amp; FLOOR(Table1[[#This Row],[year]]-1890,10)+1900</f>
        <v>1990-2000</v>
      </c>
      <c r="T3530" s="14" t="s">
        <v>21835</v>
      </c>
      <c r="AB3530" s="14"/>
    </row>
    <row r="3531" spans="1:28" hidden="1" x14ac:dyDescent="0.3">
      <c r="A3531" t="s">
        <v>10918</v>
      </c>
      <c r="B3531" t="s">
        <v>337</v>
      </c>
      <c r="C3531" t="s">
        <v>25</v>
      </c>
      <c r="D3531">
        <v>1999</v>
      </c>
      <c r="E3531" t="s">
        <v>10555</v>
      </c>
      <c r="F3531">
        <v>5.8</v>
      </c>
      <c r="G3531">
        <v>3100</v>
      </c>
      <c r="H3531" t="s">
        <v>10919</v>
      </c>
      <c r="I3531" t="s">
        <v>10920</v>
      </c>
      <c r="J3531" t="s">
        <v>10921</v>
      </c>
      <c r="K3531" t="s">
        <v>30</v>
      </c>
      <c r="L3531">
        <v>26000000</v>
      </c>
      <c r="M3531">
        <v>11683047</v>
      </c>
      <c r="N3531" t="s">
        <v>10897</v>
      </c>
      <c r="O3531">
        <v>73</v>
      </c>
      <c r="P3531" t="str">
        <f>IF(Table1[[#This Row],[score]]&gt;=8.5,"High",IF(Table1[[#This Row],[score]]&gt;=7,"Medium","Low"))</f>
        <v>Low</v>
      </c>
      <c r="Q3531" s="5">
        <f>Table1[[#This Row],[gross]]-Table1[[#This Row],[budget]]</f>
        <v>-14316953</v>
      </c>
      <c r="R3531" s="5" t="str">
        <f>IF(Table1[[#This Row],[Profit]]&gt;0,"Profit","Loss")</f>
        <v>Loss</v>
      </c>
      <c r="S3531" s="6" t="str">
        <f>FLOOR(Table1[[#This Row],[year]]-1900,10)+1900 &amp; "-" &amp; FLOOR(Table1[[#This Row],[year]]-1890,10)+1900</f>
        <v>1990-2000</v>
      </c>
      <c r="T3531" s="14" t="s">
        <v>21835</v>
      </c>
      <c r="AB3531" s="14"/>
    </row>
    <row r="3532" spans="1:28" hidden="1" x14ac:dyDescent="0.3">
      <c r="A3532" t="s">
        <v>10995</v>
      </c>
      <c r="B3532" t="s">
        <v>1974</v>
      </c>
      <c r="C3532" t="s">
        <v>34</v>
      </c>
      <c r="D3532">
        <v>1999</v>
      </c>
      <c r="E3532" t="s">
        <v>10857</v>
      </c>
      <c r="F3532">
        <v>4.3</v>
      </c>
      <c r="G3532">
        <v>16000</v>
      </c>
      <c r="H3532" t="s">
        <v>10996</v>
      </c>
      <c r="I3532" t="s">
        <v>10996</v>
      </c>
      <c r="J3532" t="s">
        <v>10609</v>
      </c>
      <c r="K3532" t="s">
        <v>30</v>
      </c>
      <c r="L3532">
        <v>30000000</v>
      </c>
      <c r="M3532">
        <v>11578059</v>
      </c>
      <c r="N3532" t="s">
        <v>3661</v>
      </c>
      <c r="O3532">
        <v>100</v>
      </c>
      <c r="P3532" t="str">
        <f>IF(Table1[[#This Row],[score]]&gt;=8.5,"High",IF(Table1[[#This Row],[score]]&gt;=7,"Medium","Low"))</f>
        <v>Low</v>
      </c>
      <c r="Q3532" s="5">
        <f>Table1[[#This Row],[gross]]-Table1[[#This Row],[budget]]</f>
        <v>-18421941</v>
      </c>
      <c r="R3532" s="5" t="str">
        <f>IF(Table1[[#This Row],[Profit]]&gt;0,"Profit","Loss")</f>
        <v>Loss</v>
      </c>
      <c r="S3532" s="6" t="str">
        <f>FLOOR(Table1[[#This Row],[year]]-1900,10)+1900 &amp; "-" &amp; FLOOR(Table1[[#This Row],[year]]-1890,10)+1900</f>
        <v>1990-2000</v>
      </c>
      <c r="T3532" s="14" t="s">
        <v>21835</v>
      </c>
      <c r="AB3532" s="14"/>
    </row>
    <row r="3533" spans="1:28" hidden="1" x14ac:dyDescent="0.3">
      <c r="A3533" t="s">
        <v>10669</v>
      </c>
      <c r="B3533" t="s">
        <v>16</v>
      </c>
      <c r="C3533" t="s">
        <v>63</v>
      </c>
      <c r="D3533">
        <v>1999</v>
      </c>
      <c r="E3533" t="s">
        <v>10670</v>
      </c>
      <c r="F3533">
        <v>7.5</v>
      </c>
      <c r="G3533">
        <v>94000</v>
      </c>
      <c r="H3533" t="s">
        <v>10671</v>
      </c>
      <c r="I3533" t="s">
        <v>10671</v>
      </c>
      <c r="J3533" t="s">
        <v>10672</v>
      </c>
      <c r="K3533" t="s">
        <v>30</v>
      </c>
      <c r="L3533">
        <v>2000000</v>
      </c>
      <c r="M3533">
        <v>11540607</v>
      </c>
      <c r="N3533" t="s">
        <v>9351</v>
      </c>
      <c r="O3533">
        <v>118</v>
      </c>
      <c r="P3533" t="str">
        <f>IF(Table1[[#This Row],[score]]&gt;=8.5,"High",IF(Table1[[#This Row],[score]]&gt;=7,"Medium","Low"))</f>
        <v>Medium</v>
      </c>
      <c r="Q3533" s="5">
        <f>Table1[[#This Row],[gross]]-Table1[[#This Row],[budget]]</f>
        <v>9540607</v>
      </c>
      <c r="R3533" s="5" t="str">
        <f>IF(Table1[[#This Row],[Profit]]&gt;0,"Profit","Loss")</f>
        <v>Profit</v>
      </c>
      <c r="S3533" s="6" t="str">
        <f>FLOOR(Table1[[#This Row],[year]]-1900,10)+1900 &amp; "-" &amp; FLOOR(Table1[[#This Row],[year]]-1890,10)+1900</f>
        <v>1990-2000</v>
      </c>
      <c r="T3533" s="14" t="s">
        <v>21835</v>
      </c>
      <c r="AB3533" s="14"/>
    </row>
    <row r="3534" spans="1:28" hidden="1" x14ac:dyDescent="0.3">
      <c r="A3534" t="s">
        <v>10975</v>
      </c>
      <c r="B3534" t="s">
        <v>1974</v>
      </c>
      <c r="C3534" t="s">
        <v>41</v>
      </c>
      <c r="D3534">
        <v>1999</v>
      </c>
      <c r="E3534" t="s">
        <v>10216</v>
      </c>
      <c r="F3534">
        <v>6.9</v>
      </c>
      <c r="G3534">
        <v>13000</v>
      </c>
      <c r="H3534" t="s">
        <v>95</v>
      </c>
      <c r="I3534" t="s">
        <v>10976</v>
      </c>
      <c r="J3534" t="s">
        <v>2991</v>
      </c>
      <c r="K3534" t="s">
        <v>30</v>
      </c>
      <c r="L3534">
        <v>10000000</v>
      </c>
      <c r="M3534">
        <v>10920544</v>
      </c>
      <c r="N3534" t="s">
        <v>10977</v>
      </c>
      <c r="O3534">
        <v>118</v>
      </c>
      <c r="P3534" t="str">
        <f>IF(Table1[[#This Row],[score]]&gt;=8.5,"High",IF(Table1[[#This Row],[score]]&gt;=7,"Medium","Low"))</f>
        <v>Low</v>
      </c>
      <c r="Q3534" s="5">
        <f>Table1[[#This Row],[gross]]-Table1[[#This Row],[budget]]</f>
        <v>920544</v>
      </c>
      <c r="R3534" s="5" t="str">
        <f>IF(Table1[[#This Row],[Profit]]&gt;0,"Profit","Loss")</f>
        <v>Profit</v>
      </c>
      <c r="S3534" s="6" t="str">
        <f>FLOOR(Table1[[#This Row],[year]]-1900,10)+1900 &amp; "-" &amp; FLOOR(Table1[[#This Row],[year]]-1890,10)+1900</f>
        <v>1990-2000</v>
      </c>
      <c r="T3534" s="14" t="s">
        <v>21835</v>
      </c>
      <c r="AB3534" s="14"/>
    </row>
    <row r="3535" spans="1:28" hidden="1" x14ac:dyDescent="0.3">
      <c r="A3535" t="s">
        <v>10567</v>
      </c>
      <c r="B3535" t="s">
        <v>16</v>
      </c>
      <c r="C3535" t="s">
        <v>41</v>
      </c>
      <c r="D3535">
        <v>1999</v>
      </c>
      <c r="E3535" t="s">
        <v>9740</v>
      </c>
      <c r="F3535">
        <v>7.7</v>
      </c>
      <c r="G3535">
        <v>248000</v>
      </c>
      <c r="H3535" t="s">
        <v>9079</v>
      </c>
      <c r="I3535" t="s">
        <v>9079</v>
      </c>
      <c r="J3535" t="s">
        <v>10568</v>
      </c>
      <c r="K3535" t="s">
        <v>30</v>
      </c>
      <c r="L3535">
        <v>10000000</v>
      </c>
      <c r="M3535">
        <v>10828256</v>
      </c>
      <c r="N3535" t="s">
        <v>180</v>
      </c>
      <c r="O3535">
        <v>89</v>
      </c>
      <c r="P3535" t="str">
        <f>IF(Table1[[#This Row],[score]]&gt;=8.5,"High",IF(Table1[[#This Row],[score]]&gt;=7,"Medium","Low"))</f>
        <v>Medium</v>
      </c>
      <c r="Q3535" s="5">
        <f>Table1[[#This Row],[gross]]-Table1[[#This Row],[budget]]</f>
        <v>828256</v>
      </c>
      <c r="R3535" s="5" t="str">
        <f>IF(Table1[[#This Row],[Profit]]&gt;0,"Profit","Loss")</f>
        <v>Profit</v>
      </c>
      <c r="S3535" s="6" t="str">
        <f>FLOOR(Table1[[#This Row],[year]]-1900,10)+1900 &amp; "-" &amp; FLOOR(Table1[[#This Row],[year]]-1890,10)+1900</f>
        <v>1990-2000</v>
      </c>
      <c r="T3535" s="14" t="s">
        <v>21835</v>
      </c>
      <c r="AB3535" s="14"/>
    </row>
    <row r="3536" spans="1:28" hidden="1" x14ac:dyDescent="0.3">
      <c r="A3536" t="s">
        <v>10853</v>
      </c>
      <c r="B3536" t="s">
        <v>16</v>
      </c>
      <c r="C3536" t="s">
        <v>17</v>
      </c>
      <c r="D3536">
        <v>1999</v>
      </c>
      <c r="E3536" t="s">
        <v>10841</v>
      </c>
      <c r="F3536">
        <v>7.1</v>
      </c>
      <c r="G3536">
        <v>22000</v>
      </c>
      <c r="H3536" t="s">
        <v>2215</v>
      </c>
      <c r="I3536" t="s">
        <v>1791</v>
      </c>
      <c r="J3536" t="s">
        <v>8017</v>
      </c>
      <c r="K3536" t="s">
        <v>22</v>
      </c>
      <c r="L3536">
        <v>23000000</v>
      </c>
      <c r="M3536">
        <v>10827816</v>
      </c>
      <c r="N3536" t="s">
        <v>31</v>
      </c>
      <c r="O3536">
        <v>102</v>
      </c>
      <c r="P3536" t="str">
        <f>IF(Table1[[#This Row],[score]]&gt;=8.5,"High",IF(Table1[[#This Row],[score]]&gt;=7,"Medium","Low"))</f>
        <v>Medium</v>
      </c>
      <c r="Q3536" s="5">
        <f>Table1[[#This Row],[gross]]-Table1[[#This Row],[budget]]</f>
        <v>-12172184</v>
      </c>
      <c r="R3536" s="5" t="str">
        <f>IF(Table1[[#This Row],[Profit]]&gt;0,"Profit","Loss")</f>
        <v>Loss</v>
      </c>
      <c r="S3536" s="6" t="str">
        <f>FLOOR(Table1[[#This Row],[year]]-1900,10)+1900 &amp; "-" &amp; FLOOR(Table1[[#This Row],[year]]-1890,10)+1900</f>
        <v>1990-2000</v>
      </c>
      <c r="T3536" s="14" t="s">
        <v>21835</v>
      </c>
      <c r="AB3536" s="14"/>
    </row>
    <row r="3537" spans="1:28" hidden="1" x14ac:dyDescent="0.3">
      <c r="A3537" t="s">
        <v>10844</v>
      </c>
      <c r="B3537" t="s">
        <v>16</v>
      </c>
      <c r="C3537" t="s">
        <v>34</v>
      </c>
      <c r="D3537">
        <v>1999</v>
      </c>
      <c r="E3537" t="s">
        <v>10757</v>
      </c>
      <c r="F3537">
        <v>4.2</v>
      </c>
      <c r="G3537">
        <v>28000</v>
      </c>
      <c r="H3537" t="s">
        <v>10845</v>
      </c>
      <c r="I3537" t="s">
        <v>6788</v>
      </c>
      <c r="J3537" t="s">
        <v>4492</v>
      </c>
      <c r="K3537" t="s">
        <v>30</v>
      </c>
      <c r="L3537">
        <v>45000000</v>
      </c>
      <c r="M3537">
        <v>10667893</v>
      </c>
      <c r="N3537" t="s">
        <v>2075</v>
      </c>
      <c r="O3537">
        <v>83</v>
      </c>
      <c r="P3537" t="str">
        <f>IF(Table1[[#This Row],[score]]&gt;=8.5,"High",IF(Table1[[#This Row],[score]]&gt;=7,"Medium","Low"))</f>
        <v>Low</v>
      </c>
      <c r="Q3537" s="5">
        <f>Table1[[#This Row],[gross]]-Table1[[#This Row],[budget]]</f>
        <v>-34332107</v>
      </c>
      <c r="R3537" s="5" t="str">
        <f>IF(Table1[[#This Row],[Profit]]&gt;0,"Profit","Loss")</f>
        <v>Loss</v>
      </c>
      <c r="S3537" s="6" t="str">
        <f>FLOOR(Table1[[#This Row],[year]]-1900,10)+1900 &amp; "-" &amp; FLOOR(Table1[[#This Row],[year]]-1890,10)+1900</f>
        <v>1990-2000</v>
      </c>
      <c r="T3537" s="14" t="s">
        <v>21835</v>
      </c>
      <c r="AB3537" s="14"/>
    </row>
    <row r="3538" spans="1:28" hidden="1" x14ac:dyDescent="0.3">
      <c r="A3538" t="s">
        <v>10665</v>
      </c>
      <c r="B3538" t="s">
        <v>1974</v>
      </c>
      <c r="C3538" t="s">
        <v>41</v>
      </c>
      <c r="D3538">
        <v>1999</v>
      </c>
      <c r="E3538" t="s">
        <v>10666</v>
      </c>
      <c r="F3538">
        <v>6.6</v>
      </c>
      <c r="G3538">
        <v>34000</v>
      </c>
      <c r="H3538" t="s">
        <v>10667</v>
      </c>
      <c r="I3538" t="s">
        <v>10668</v>
      </c>
      <c r="J3538" t="s">
        <v>10071</v>
      </c>
      <c r="K3538" t="s">
        <v>5762</v>
      </c>
      <c r="L3538">
        <v>15000000</v>
      </c>
      <c r="M3538">
        <v>10571408</v>
      </c>
      <c r="N3538" t="s">
        <v>2001</v>
      </c>
      <c r="O3538">
        <v>97</v>
      </c>
      <c r="P3538" t="str">
        <f>IF(Table1[[#This Row],[score]]&gt;=8.5,"High",IF(Table1[[#This Row],[score]]&gt;=7,"Medium","Low"))</f>
        <v>Low</v>
      </c>
      <c r="Q3538" s="5">
        <f>Table1[[#This Row],[gross]]-Table1[[#This Row],[budget]]</f>
        <v>-4428592</v>
      </c>
      <c r="R3538" s="5" t="str">
        <f>IF(Table1[[#This Row],[Profit]]&gt;0,"Profit","Loss")</f>
        <v>Loss</v>
      </c>
      <c r="S3538" s="6" t="str">
        <f>FLOOR(Table1[[#This Row],[year]]-1900,10)+1900 &amp; "-" &amp; FLOOR(Table1[[#This Row],[year]]-1890,10)+1900</f>
        <v>1990-2000</v>
      </c>
      <c r="T3538" s="14" t="s">
        <v>21835</v>
      </c>
      <c r="AB3538" s="14"/>
    </row>
    <row r="3539" spans="1:28" hidden="1" x14ac:dyDescent="0.3">
      <c r="A3539" t="s">
        <v>10981</v>
      </c>
      <c r="B3539" t="s">
        <v>1974</v>
      </c>
      <c r="C3539" t="s">
        <v>41</v>
      </c>
      <c r="D3539">
        <v>1999</v>
      </c>
      <c r="E3539" t="s">
        <v>10709</v>
      </c>
      <c r="F3539">
        <v>6.1</v>
      </c>
      <c r="G3539">
        <v>19000</v>
      </c>
      <c r="H3539" t="s">
        <v>10982</v>
      </c>
      <c r="I3539" t="s">
        <v>10983</v>
      </c>
      <c r="J3539" t="s">
        <v>8903</v>
      </c>
      <c r="K3539" t="s">
        <v>248</v>
      </c>
      <c r="L3539">
        <v>20000000</v>
      </c>
      <c r="M3539">
        <v>10570375</v>
      </c>
      <c r="N3539" t="s">
        <v>23</v>
      </c>
      <c r="O3539">
        <v>98</v>
      </c>
      <c r="P3539" t="str">
        <f>IF(Table1[[#This Row],[score]]&gt;=8.5,"High",IF(Table1[[#This Row],[score]]&gt;=7,"Medium","Low"))</f>
        <v>Low</v>
      </c>
      <c r="Q3539" s="5">
        <f>Table1[[#This Row],[gross]]-Table1[[#This Row],[budget]]</f>
        <v>-9429625</v>
      </c>
      <c r="R3539" s="5" t="str">
        <f>IF(Table1[[#This Row],[Profit]]&gt;0,"Profit","Loss")</f>
        <v>Loss</v>
      </c>
      <c r="S3539" s="6" t="str">
        <f>FLOOR(Table1[[#This Row],[year]]-1900,10)+1900 &amp; "-" &amp; FLOOR(Table1[[#This Row],[year]]-1890,10)+1900</f>
        <v>1990-2000</v>
      </c>
      <c r="T3539" s="14" t="s">
        <v>21835</v>
      </c>
      <c r="AB3539" s="14"/>
    </row>
    <row r="3540" spans="1:28" hidden="1" x14ac:dyDescent="0.3">
      <c r="A3540" t="s">
        <v>10581</v>
      </c>
      <c r="B3540" t="s">
        <v>16</v>
      </c>
      <c r="C3540" t="s">
        <v>17</v>
      </c>
      <c r="D3540">
        <v>1999</v>
      </c>
      <c r="E3540" t="s">
        <v>10582</v>
      </c>
      <c r="F3540">
        <v>7.2</v>
      </c>
      <c r="G3540">
        <v>147000</v>
      </c>
      <c r="H3540" t="s">
        <v>10583</v>
      </c>
      <c r="I3540" t="s">
        <v>10584</v>
      </c>
      <c r="J3540" t="s">
        <v>10071</v>
      </c>
      <c r="K3540" t="s">
        <v>30</v>
      </c>
      <c r="L3540">
        <v>9000000</v>
      </c>
      <c r="M3540">
        <v>10410044</v>
      </c>
      <c r="N3540" t="s">
        <v>6724</v>
      </c>
      <c r="O3540">
        <v>97</v>
      </c>
      <c r="P3540" t="str">
        <f>IF(Table1[[#This Row],[score]]&gt;=8.5,"High",IF(Table1[[#This Row],[score]]&gt;=7,"Medium","Low"))</f>
        <v>Medium</v>
      </c>
      <c r="Q3540" s="5">
        <f>Table1[[#This Row],[gross]]-Table1[[#This Row],[budget]]</f>
        <v>1410044</v>
      </c>
      <c r="R3540" s="5" t="str">
        <f>IF(Table1[[#This Row],[Profit]]&gt;0,"Profit","Loss")</f>
        <v>Profit</v>
      </c>
      <c r="S3540" s="6" t="str">
        <f>FLOOR(Table1[[#This Row],[year]]-1900,10)+1900 &amp; "-" &amp; FLOOR(Table1[[#This Row],[year]]-1890,10)+1900</f>
        <v>1990-2000</v>
      </c>
      <c r="T3540" s="14" t="s">
        <v>21835</v>
      </c>
      <c r="AB3540" s="14"/>
    </row>
    <row r="3541" spans="1:28" hidden="1" x14ac:dyDescent="0.3">
      <c r="A3541" t="s">
        <v>10961</v>
      </c>
      <c r="B3541" t="s">
        <v>1974</v>
      </c>
      <c r="C3541" t="s">
        <v>52</v>
      </c>
      <c r="D3541">
        <v>1999</v>
      </c>
      <c r="E3541" t="s">
        <v>10709</v>
      </c>
      <c r="F3541">
        <v>3.9</v>
      </c>
      <c r="G3541">
        <v>9900</v>
      </c>
      <c r="H3541" t="s">
        <v>10962</v>
      </c>
      <c r="I3541" t="s">
        <v>10963</v>
      </c>
      <c r="J3541" t="s">
        <v>3929</v>
      </c>
      <c r="K3541" t="s">
        <v>30</v>
      </c>
      <c r="L3541">
        <v>5250000</v>
      </c>
      <c r="M3541">
        <v>10155690</v>
      </c>
      <c r="N3541" t="s">
        <v>10964</v>
      </c>
      <c r="O3541">
        <v>91</v>
      </c>
      <c r="P3541" t="str">
        <f>IF(Table1[[#This Row],[score]]&gt;=8.5,"High",IF(Table1[[#This Row],[score]]&gt;=7,"Medium","Low"))</f>
        <v>Low</v>
      </c>
      <c r="Q3541" s="5">
        <f>Table1[[#This Row],[gross]]-Table1[[#This Row],[budget]]</f>
        <v>4905690</v>
      </c>
      <c r="R3541" s="5" t="str">
        <f>IF(Table1[[#This Row],[Profit]]&gt;0,"Profit","Loss")</f>
        <v>Profit</v>
      </c>
      <c r="S3541" s="6" t="str">
        <f>FLOOR(Table1[[#This Row],[year]]-1900,10)+1900 &amp; "-" &amp; FLOOR(Table1[[#This Row],[year]]-1890,10)+1900</f>
        <v>1990-2000</v>
      </c>
      <c r="T3541" s="14" t="s">
        <v>21835</v>
      </c>
      <c r="AB3541" s="14"/>
    </row>
    <row r="3542" spans="1:28" hidden="1" x14ac:dyDescent="0.3">
      <c r="A3542" t="s">
        <v>10802</v>
      </c>
      <c r="B3542" t="s">
        <v>1974</v>
      </c>
      <c r="C3542" t="s">
        <v>17</v>
      </c>
      <c r="D3542">
        <v>1999</v>
      </c>
      <c r="E3542" t="s">
        <v>10727</v>
      </c>
      <c r="F3542">
        <v>6.5</v>
      </c>
      <c r="G3542">
        <v>22000</v>
      </c>
      <c r="H3542" t="s">
        <v>1847</v>
      </c>
      <c r="I3542" t="s">
        <v>10803</v>
      </c>
      <c r="J3542" t="s">
        <v>10804</v>
      </c>
      <c r="K3542" t="s">
        <v>30</v>
      </c>
      <c r="L3542">
        <v>25000000</v>
      </c>
      <c r="M3542">
        <v>10115013</v>
      </c>
      <c r="N3542" t="s">
        <v>9026</v>
      </c>
      <c r="O3542">
        <v>100</v>
      </c>
      <c r="P3542" t="str">
        <f>IF(Table1[[#This Row],[score]]&gt;=8.5,"High",IF(Table1[[#This Row],[score]]&gt;=7,"Medium","Low"))</f>
        <v>Low</v>
      </c>
      <c r="Q3542" s="5">
        <f>Table1[[#This Row],[gross]]-Table1[[#This Row],[budget]]</f>
        <v>-14884987</v>
      </c>
      <c r="R3542" s="5" t="str">
        <f>IF(Table1[[#This Row],[Profit]]&gt;0,"Profit","Loss")</f>
        <v>Loss</v>
      </c>
      <c r="S3542" s="6" t="str">
        <f>FLOOR(Table1[[#This Row],[year]]-1900,10)+1900 &amp; "-" &amp; FLOOR(Table1[[#This Row],[year]]-1890,10)+1900</f>
        <v>1990-2000</v>
      </c>
      <c r="T3542" s="14" t="s">
        <v>21835</v>
      </c>
      <c r="AB3542" s="14"/>
    </row>
    <row r="3543" spans="1:28" hidden="1" x14ac:dyDescent="0.3">
      <c r="A3543" t="s">
        <v>10931</v>
      </c>
      <c r="B3543" t="s">
        <v>33</v>
      </c>
      <c r="C3543" t="s">
        <v>41</v>
      </c>
      <c r="D3543">
        <v>1999</v>
      </c>
      <c r="E3543" t="s">
        <v>10659</v>
      </c>
      <c r="F3543">
        <v>3.9</v>
      </c>
      <c r="G3543">
        <v>10000</v>
      </c>
      <c r="H3543" t="s">
        <v>1991</v>
      </c>
      <c r="I3543" t="s">
        <v>9511</v>
      </c>
      <c r="J3543" t="s">
        <v>6863</v>
      </c>
      <c r="K3543" t="s">
        <v>30</v>
      </c>
      <c r="L3543">
        <v>70000000</v>
      </c>
      <c r="M3543">
        <v>9974410</v>
      </c>
      <c r="N3543" t="s">
        <v>61</v>
      </c>
      <c r="O3543">
        <v>77</v>
      </c>
      <c r="P3543" t="str">
        <f>IF(Table1[[#This Row],[score]]&gt;=8.5,"High",IF(Table1[[#This Row],[score]]&gt;=7,"Medium","Low"))</f>
        <v>Low</v>
      </c>
      <c r="Q3543" s="5">
        <f>Table1[[#This Row],[gross]]-Table1[[#This Row],[budget]]</f>
        <v>-60025590</v>
      </c>
      <c r="R3543" s="5" t="str">
        <f>IF(Table1[[#This Row],[Profit]]&gt;0,"Profit","Loss")</f>
        <v>Loss</v>
      </c>
      <c r="S3543" s="6" t="str">
        <f>FLOOR(Table1[[#This Row],[year]]-1900,10)+1900 &amp; "-" &amp; FLOOR(Table1[[#This Row],[year]]-1890,10)+1900</f>
        <v>1990-2000</v>
      </c>
      <c r="T3543" s="14" t="s">
        <v>21835</v>
      </c>
      <c r="AB3543" s="14"/>
    </row>
    <row r="3544" spans="1:28" hidden="1" x14ac:dyDescent="0.3">
      <c r="A3544" t="s">
        <v>10754</v>
      </c>
      <c r="B3544" t="s">
        <v>16</v>
      </c>
      <c r="C3544" t="s">
        <v>34</v>
      </c>
      <c r="D3544">
        <v>1999</v>
      </c>
      <c r="E3544" t="s">
        <v>10755</v>
      </c>
      <c r="F3544">
        <v>7.5</v>
      </c>
      <c r="G3544">
        <v>86000</v>
      </c>
      <c r="H3544" t="s">
        <v>2160</v>
      </c>
      <c r="I3544" t="s">
        <v>2160</v>
      </c>
      <c r="J3544" t="s">
        <v>4792</v>
      </c>
      <c r="K3544" t="s">
        <v>448</v>
      </c>
      <c r="L3544">
        <f>20500000</f>
        <v>20500000</v>
      </c>
      <c r="M3544">
        <v>9380473</v>
      </c>
      <c r="N3544" t="s">
        <v>8559</v>
      </c>
      <c r="O3544">
        <v>116</v>
      </c>
      <c r="P3544" t="str">
        <f>IF(Table1[[#This Row],[score]]&gt;=8.5,"High",IF(Table1[[#This Row],[score]]&gt;=7,"Medium","Low"))</f>
        <v>Medium</v>
      </c>
      <c r="Q3544" s="5">
        <f>Table1[[#This Row],[gross]]-Table1[[#This Row],[budget]]</f>
        <v>-11119527</v>
      </c>
      <c r="R3544" s="5" t="str">
        <f>IF(Table1[[#This Row],[Profit]]&gt;0,"Profit","Loss")</f>
        <v>Loss</v>
      </c>
      <c r="S3544" s="6" t="str">
        <f>FLOOR(Table1[[#This Row],[year]]-1900,10)+1900 &amp; "-" &amp; FLOOR(Table1[[#This Row],[year]]-1890,10)+1900</f>
        <v>1990-2000</v>
      </c>
      <c r="T3544" s="14" t="s">
        <v>21835</v>
      </c>
      <c r="AB3544" s="14"/>
    </row>
    <row r="3545" spans="1:28" hidden="1" x14ac:dyDescent="0.3">
      <c r="A3545" t="s">
        <v>11003</v>
      </c>
      <c r="B3545" t="s">
        <v>1974</v>
      </c>
      <c r="C3545" t="s">
        <v>41</v>
      </c>
      <c r="D3545">
        <v>1999</v>
      </c>
      <c r="E3545" t="s">
        <v>11004</v>
      </c>
      <c r="F3545">
        <v>5.5</v>
      </c>
      <c r="G3545">
        <v>4200</v>
      </c>
      <c r="H3545" t="s">
        <v>11005</v>
      </c>
      <c r="I3545" t="s">
        <v>11006</v>
      </c>
      <c r="J3545" t="s">
        <v>3355</v>
      </c>
      <c r="K3545" t="s">
        <v>30</v>
      </c>
      <c r="L3545">
        <v>20000000</v>
      </c>
      <c r="M3545">
        <v>9177355</v>
      </c>
      <c r="N3545" t="s">
        <v>9593</v>
      </c>
      <c r="O3545">
        <v>88</v>
      </c>
      <c r="P3545" t="str">
        <f>IF(Table1[[#This Row],[score]]&gt;=8.5,"High",IF(Table1[[#This Row],[score]]&gt;=7,"Medium","Low"))</f>
        <v>Low</v>
      </c>
      <c r="Q3545" s="5">
        <f>Table1[[#This Row],[gross]]-Table1[[#This Row],[budget]]</f>
        <v>-10822645</v>
      </c>
      <c r="R3545" s="5" t="str">
        <f>IF(Table1[[#This Row],[Profit]]&gt;0,"Profit","Loss")</f>
        <v>Loss</v>
      </c>
      <c r="S3545" s="6" t="str">
        <f>FLOOR(Table1[[#This Row],[year]]-1900,10)+1900 &amp; "-" &amp; FLOOR(Table1[[#This Row],[year]]-1890,10)+1900</f>
        <v>1990-2000</v>
      </c>
      <c r="T3545" s="14" t="s">
        <v>21835</v>
      </c>
      <c r="AB3545" s="14"/>
    </row>
    <row r="3546" spans="1:28" hidden="1" x14ac:dyDescent="0.3">
      <c r="A3546" t="s">
        <v>10756</v>
      </c>
      <c r="B3546" t="s">
        <v>1974</v>
      </c>
      <c r="C3546" t="s">
        <v>41</v>
      </c>
      <c r="D3546">
        <v>1999</v>
      </c>
      <c r="E3546" t="s">
        <v>10757</v>
      </c>
      <c r="F3546">
        <v>5.3</v>
      </c>
      <c r="G3546">
        <v>20000</v>
      </c>
      <c r="H3546" t="s">
        <v>8902</v>
      </c>
      <c r="I3546" t="s">
        <v>8902</v>
      </c>
      <c r="J3546" t="s">
        <v>10758</v>
      </c>
      <c r="K3546" t="s">
        <v>30</v>
      </c>
      <c r="L3546">
        <v>13000000</v>
      </c>
      <c r="M3546">
        <v>8951935</v>
      </c>
      <c r="N3546" t="s">
        <v>3705</v>
      </c>
      <c r="O3546">
        <v>96</v>
      </c>
      <c r="P3546" t="str">
        <f>IF(Table1[[#This Row],[score]]&gt;=8.5,"High",IF(Table1[[#This Row],[score]]&gt;=7,"Medium","Low"))</f>
        <v>Low</v>
      </c>
      <c r="Q3546" s="5">
        <f>Table1[[#This Row],[gross]]-Table1[[#This Row],[budget]]</f>
        <v>-4048065</v>
      </c>
      <c r="R3546" s="5" t="str">
        <f>IF(Table1[[#This Row],[Profit]]&gt;0,"Profit","Loss")</f>
        <v>Loss</v>
      </c>
      <c r="S3546" s="6" t="str">
        <f>FLOOR(Table1[[#This Row],[year]]-1900,10)+1900 &amp; "-" &amp; FLOOR(Table1[[#This Row],[year]]-1890,10)+1900</f>
        <v>1990-2000</v>
      </c>
      <c r="T3546" s="14" t="s">
        <v>21835</v>
      </c>
      <c r="AB3546" s="14"/>
    </row>
    <row r="3547" spans="1:28" hidden="1" x14ac:dyDescent="0.3">
      <c r="A3547" t="s">
        <v>10854</v>
      </c>
      <c r="B3547" t="s">
        <v>16</v>
      </c>
      <c r="C3547" t="s">
        <v>41</v>
      </c>
      <c r="D3547">
        <v>1999</v>
      </c>
      <c r="E3547" t="s">
        <v>10555</v>
      </c>
      <c r="F3547">
        <v>6.7</v>
      </c>
      <c r="G3547">
        <v>26000</v>
      </c>
      <c r="H3547" t="s">
        <v>9434</v>
      </c>
      <c r="I3547" t="s">
        <v>10613</v>
      </c>
      <c r="J3547" t="s">
        <v>6936</v>
      </c>
      <c r="K3547" t="s">
        <v>195</v>
      </c>
      <c r="L3547">
        <v>28000000</v>
      </c>
      <c r="M3547">
        <v>8891623</v>
      </c>
      <c r="N3547" t="s">
        <v>10855</v>
      </c>
      <c r="O3547">
        <v>119</v>
      </c>
      <c r="P3547" t="str">
        <f>IF(Table1[[#This Row],[score]]&gt;=8.5,"High",IF(Table1[[#This Row],[score]]&gt;=7,"Medium","Low"))</f>
        <v>Low</v>
      </c>
      <c r="Q3547" s="5">
        <f>Table1[[#This Row],[gross]]-Table1[[#This Row],[budget]]</f>
        <v>-19108377</v>
      </c>
      <c r="R3547" s="5" t="str">
        <f>IF(Table1[[#This Row],[Profit]]&gt;0,"Profit","Loss")</f>
        <v>Loss</v>
      </c>
      <c r="S3547" s="6" t="str">
        <f>FLOOR(Table1[[#This Row],[year]]-1900,10)+1900 &amp; "-" &amp; FLOOR(Table1[[#This Row],[year]]-1890,10)+1900</f>
        <v>1990-2000</v>
      </c>
      <c r="T3547" s="14" t="s">
        <v>21835</v>
      </c>
      <c r="AB3547" s="14"/>
    </row>
    <row r="3548" spans="1:28" hidden="1" x14ac:dyDescent="0.3">
      <c r="A3548" t="s">
        <v>11036</v>
      </c>
      <c r="B3548" t="s">
        <v>16</v>
      </c>
      <c r="C3548" t="s">
        <v>41</v>
      </c>
      <c r="D3548">
        <v>1999</v>
      </c>
      <c r="E3548" t="s">
        <v>10841</v>
      </c>
      <c r="F3548">
        <v>5.5</v>
      </c>
      <c r="G3548">
        <v>12000</v>
      </c>
      <c r="H3548" t="s">
        <v>1731</v>
      </c>
      <c r="I3548" t="s">
        <v>1731</v>
      </c>
      <c r="J3548" t="s">
        <v>7851</v>
      </c>
      <c r="K3548" t="s">
        <v>30</v>
      </c>
      <c r="L3548">
        <v>24000000</v>
      </c>
      <c r="M3548">
        <v>8678812</v>
      </c>
      <c r="N3548" t="s">
        <v>11037</v>
      </c>
      <c r="O3548">
        <v>124</v>
      </c>
      <c r="P3548" t="str">
        <f>IF(Table1[[#This Row],[score]]&gt;=8.5,"High",IF(Table1[[#This Row],[score]]&gt;=7,"Medium","Low"))</f>
        <v>Low</v>
      </c>
      <c r="Q3548" s="5">
        <f>Table1[[#This Row],[gross]]-Table1[[#This Row],[budget]]</f>
        <v>-15321188</v>
      </c>
      <c r="R3548" s="5" t="str">
        <f>IF(Table1[[#This Row],[Profit]]&gt;0,"Profit","Loss")</f>
        <v>Loss</v>
      </c>
      <c r="S3548" s="6" t="str">
        <f>FLOOR(Table1[[#This Row],[year]]-1900,10)+1900 &amp; "-" &amp; FLOOR(Table1[[#This Row],[year]]-1890,10)+1900</f>
        <v>1990-2000</v>
      </c>
      <c r="T3548" s="14" t="s">
        <v>21835</v>
      </c>
      <c r="AB3548" s="14"/>
    </row>
    <row r="3549" spans="1:28" hidden="1" x14ac:dyDescent="0.3">
      <c r="A3549" t="s">
        <v>10915</v>
      </c>
      <c r="B3549" t="s">
        <v>16</v>
      </c>
      <c r="C3549" t="s">
        <v>41</v>
      </c>
      <c r="D3549">
        <v>1999</v>
      </c>
      <c r="E3549" t="s">
        <v>10694</v>
      </c>
      <c r="F3549">
        <v>6</v>
      </c>
      <c r="G3549">
        <v>29000</v>
      </c>
      <c r="H3549" t="s">
        <v>263</v>
      </c>
      <c r="I3549" t="s">
        <v>10916</v>
      </c>
      <c r="J3549" t="s">
        <v>2594</v>
      </c>
      <c r="K3549" t="s">
        <v>30</v>
      </c>
      <c r="L3549">
        <v>33000000</v>
      </c>
      <c r="M3549">
        <v>8408835</v>
      </c>
      <c r="N3549" t="s">
        <v>10917</v>
      </c>
      <c r="O3549">
        <v>124</v>
      </c>
      <c r="P3549" t="str">
        <f>IF(Table1[[#This Row],[score]]&gt;=8.5,"High",IF(Table1[[#This Row],[score]]&gt;=7,"Medium","Low"))</f>
        <v>Low</v>
      </c>
      <c r="Q3549" s="5">
        <f>Table1[[#This Row],[gross]]-Table1[[#This Row],[budget]]</f>
        <v>-24591165</v>
      </c>
      <c r="R3549" s="5" t="str">
        <f>IF(Table1[[#This Row],[Profit]]&gt;0,"Profit","Loss")</f>
        <v>Loss</v>
      </c>
      <c r="S3549" s="6" t="str">
        <f>FLOOR(Table1[[#This Row],[year]]-1900,10)+1900 &amp; "-" &amp; FLOOR(Table1[[#This Row],[year]]-1890,10)+1900</f>
        <v>1990-2000</v>
      </c>
      <c r="T3549" s="14" t="s">
        <v>21835</v>
      </c>
      <c r="AB3549" s="14"/>
    </row>
    <row r="3550" spans="1:28" hidden="1" x14ac:dyDescent="0.3">
      <c r="A3550" t="s">
        <v>8755</v>
      </c>
      <c r="B3550" t="s">
        <v>16</v>
      </c>
      <c r="C3550" t="s">
        <v>17</v>
      </c>
      <c r="D3550">
        <v>1999</v>
      </c>
      <c r="E3550" t="s">
        <v>10877</v>
      </c>
      <c r="F3550">
        <v>7.5</v>
      </c>
      <c r="G3550">
        <v>13000</v>
      </c>
      <c r="H3550" t="s">
        <v>3101</v>
      </c>
      <c r="I3550" t="s">
        <v>3101</v>
      </c>
      <c r="J3550" t="s">
        <v>8017</v>
      </c>
      <c r="K3550" t="s">
        <v>5762</v>
      </c>
      <c r="L3550">
        <f>20500000</f>
        <v>20500000</v>
      </c>
      <c r="M3550">
        <v>7918035</v>
      </c>
      <c r="N3550" t="s">
        <v>9940</v>
      </c>
      <c r="O3550">
        <v>181</v>
      </c>
      <c r="P3550" t="str">
        <f>IF(Table1[[#This Row],[score]]&gt;=8.5,"High",IF(Table1[[#This Row],[score]]&gt;=7,"Medium","Low"))</f>
        <v>Medium</v>
      </c>
      <c r="Q3550" s="5">
        <f>Table1[[#This Row],[gross]]-Table1[[#This Row],[budget]]</f>
        <v>-12581965</v>
      </c>
      <c r="R3550" s="5" t="str">
        <f>IF(Table1[[#This Row],[Profit]]&gt;0,"Profit","Loss")</f>
        <v>Loss</v>
      </c>
      <c r="S3550" s="6" t="str">
        <f>FLOOR(Table1[[#This Row],[year]]-1900,10)+1900 &amp; "-" &amp; FLOOR(Table1[[#This Row],[year]]-1890,10)+1900</f>
        <v>1990-2000</v>
      </c>
      <c r="T3550" s="14" t="s">
        <v>21835</v>
      </c>
      <c r="AB3550" s="14"/>
    </row>
    <row r="3551" spans="1:28" hidden="1" x14ac:dyDescent="0.3">
      <c r="A3551" t="s">
        <v>10934</v>
      </c>
      <c r="B3551" t="s">
        <v>16</v>
      </c>
      <c r="C3551" t="s">
        <v>41</v>
      </c>
      <c r="D3551">
        <v>1999</v>
      </c>
      <c r="E3551" t="s">
        <v>10935</v>
      </c>
      <c r="F3551">
        <v>6.4</v>
      </c>
      <c r="G3551">
        <v>8600</v>
      </c>
      <c r="H3551" t="s">
        <v>10936</v>
      </c>
      <c r="I3551" t="s">
        <v>7845</v>
      </c>
      <c r="J3551" t="s">
        <v>10937</v>
      </c>
      <c r="K3551" t="s">
        <v>30</v>
      </c>
      <c r="L3551">
        <v>7000000</v>
      </c>
      <c r="M3551">
        <v>7302522</v>
      </c>
      <c r="N3551" t="s">
        <v>3705</v>
      </c>
      <c r="O3551">
        <v>96</v>
      </c>
      <c r="P3551" t="str">
        <f>IF(Table1[[#This Row],[score]]&gt;=8.5,"High",IF(Table1[[#This Row],[score]]&gt;=7,"Medium","Low"))</f>
        <v>Low</v>
      </c>
      <c r="Q3551" s="5">
        <f>Table1[[#This Row],[gross]]-Table1[[#This Row],[budget]]</f>
        <v>302522</v>
      </c>
      <c r="R3551" s="5" t="str">
        <f>IF(Table1[[#This Row],[Profit]]&gt;0,"Profit","Loss")</f>
        <v>Profit</v>
      </c>
      <c r="S3551" s="6" t="str">
        <f>FLOOR(Table1[[#This Row],[year]]-1900,10)+1900 &amp; "-" &amp; FLOOR(Table1[[#This Row],[year]]-1890,10)+1900</f>
        <v>1990-2000</v>
      </c>
      <c r="T3551" s="14" t="s">
        <v>21835</v>
      </c>
      <c r="AB3551" s="14"/>
    </row>
    <row r="3552" spans="1:28" hidden="1" x14ac:dyDescent="0.3">
      <c r="A3552" t="s">
        <v>10870</v>
      </c>
      <c r="B3552" t="s">
        <v>16</v>
      </c>
      <c r="C3552" t="s">
        <v>41</v>
      </c>
      <c r="D3552">
        <v>1999</v>
      </c>
      <c r="E3552" t="s">
        <v>9923</v>
      </c>
      <c r="F3552">
        <v>6</v>
      </c>
      <c r="G3552">
        <v>15000</v>
      </c>
      <c r="H3552" t="s">
        <v>10871</v>
      </c>
      <c r="I3552" t="s">
        <v>10872</v>
      </c>
      <c r="J3552" t="s">
        <v>9567</v>
      </c>
      <c r="K3552" t="s">
        <v>30</v>
      </c>
      <c r="L3552">
        <v>6000000</v>
      </c>
      <c r="M3552">
        <v>6852450</v>
      </c>
      <c r="N3552" t="s">
        <v>10873</v>
      </c>
      <c r="O3552">
        <v>101</v>
      </c>
      <c r="P3552" t="str">
        <f>IF(Table1[[#This Row],[score]]&gt;=8.5,"High",IF(Table1[[#This Row],[score]]&gt;=7,"Medium","Low"))</f>
        <v>Low</v>
      </c>
      <c r="Q3552" s="5">
        <f>Table1[[#This Row],[gross]]-Table1[[#This Row],[budget]]</f>
        <v>852450</v>
      </c>
      <c r="R3552" s="5" t="str">
        <f>IF(Table1[[#This Row],[Profit]]&gt;0,"Profit","Loss")</f>
        <v>Profit</v>
      </c>
      <c r="S3552" s="6" t="str">
        <f>FLOOR(Table1[[#This Row],[year]]-1900,10)+1900 &amp; "-" &amp; FLOOR(Table1[[#This Row],[year]]-1890,10)+1900</f>
        <v>1990-2000</v>
      </c>
      <c r="T3552" s="14" t="s">
        <v>21835</v>
      </c>
      <c r="AB3552" s="14"/>
    </row>
    <row r="3553" spans="1:28" hidden="1" x14ac:dyDescent="0.3">
      <c r="A3553" t="s">
        <v>11019</v>
      </c>
      <c r="B3553" t="s">
        <v>1974</v>
      </c>
      <c r="C3553" t="s">
        <v>41</v>
      </c>
      <c r="D3553">
        <v>1999</v>
      </c>
      <c r="E3553" t="s">
        <v>10694</v>
      </c>
      <c r="F3553">
        <v>5.0999999999999996</v>
      </c>
      <c r="G3553">
        <v>6200</v>
      </c>
      <c r="H3553" t="s">
        <v>8079</v>
      </c>
      <c r="I3553" t="s">
        <v>11020</v>
      </c>
      <c r="J3553" t="s">
        <v>11021</v>
      </c>
      <c r="K3553" t="s">
        <v>30</v>
      </c>
      <c r="L3553">
        <v>30000000</v>
      </c>
      <c r="M3553">
        <v>6552255</v>
      </c>
      <c r="N3553" t="s">
        <v>11022</v>
      </c>
      <c r="O3553">
        <v>100</v>
      </c>
      <c r="P3553" t="str">
        <f>IF(Table1[[#This Row],[score]]&gt;=8.5,"High",IF(Table1[[#This Row],[score]]&gt;=7,"Medium","Low"))</f>
        <v>Low</v>
      </c>
      <c r="Q3553" s="5">
        <f>Table1[[#This Row],[gross]]-Table1[[#This Row],[budget]]</f>
        <v>-23447745</v>
      </c>
      <c r="R3553" s="5" t="str">
        <f>IF(Table1[[#This Row],[Profit]]&gt;0,"Profit","Loss")</f>
        <v>Loss</v>
      </c>
      <c r="S3553" s="6" t="str">
        <f>FLOOR(Table1[[#This Row],[year]]-1900,10)+1900 &amp; "-" &amp; FLOOR(Table1[[#This Row],[year]]-1890,10)+1900</f>
        <v>1990-2000</v>
      </c>
      <c r="T3553" s="14" t="s">
        <v>21835</v>
      </c>
      <c r="AB3553" s="14"/>
    </row>
    <row r="3554" spans="1:28" hidden="1" x14ac:dyDescent="0.3">
      <c r="A3554" t="s">
        <v>10718</v>
      </c>
      <c r="B3554" t="s">
        <v>337</v>
      </c>
      <c r="C3554" t="s">
        <v>63</v>
      </c>
      <c r="D3554">
        <v>1999</v>
      </c>
      <c r="E3554" t="s">
        <v>10719</v>
      </c>
      <c r="F3554">
        <v>8</v>
      </c>
      <c r="G3554">
        <v>84000</v>
      </c>
      <c r="H3554" t="s">
        <v>1976</v>
      </c>
      <c r="I3554" t="s">
        <v>10720</v>
      </c>
      <c r="J3554" t="s">
        <v>3000</v>
      </c>
      <c r="K3554" t="s">
        <v>448</v>
      </c>
      <c r="L3554">
        <v>10000000</v>
      </c>
      <c r="M3554">
        <v>6416569</v>
      </c>
      <c r="N3554" t="s">
        <v>10721</v>
      </c>
      <c r="O3554">
        <v>112</v>
      </c>
      <c r="P3554" t="str">
        <f>IF(Table1[[#This Row],[score]]&gt;=8.5,"High",IF(Table1[[#This Row],[score]]&gt;=7,"Medium","Low"))</f>
        <v>Medium</v>
      </c>
      <c r="Q3554" s="5">
        <f>Table1[[#This Row],[gross]]-Table1[[#This Row],[budget]]</f>
        <v>-3583431</v>
      </c>
      <c r="R3554" s="5" t="str">
        <f>IF(Table1[[#This Row],[Profit]]&gt;0,"Profit","Loss")</f>
        <v>Loss</v>
      </c>
      <c r="S3554" s="6" t="str">
        <f>FLOOR(Table1[[#This Row],[year]]-1900,10)+1900 &amp; "-" &amp; FLOOR(Table1[[#This Row],[year]]-1890,10)+1900</f>
        <v>1990-2000</v>
      </c>
      <c r="T3554" s="14" t="s">
        <v>21842</v>
      </c>
      <c r="AB3554" s="14"/>
    </row>
    <row r="3555" spans="1:28" hidden="1" x14ac:dyDescent="0.3">
      <c r="A3555" t="s">
        <v>10817</v>
      </c>
      <c r="B3555" t="s">
        <v>1974</v>
      </c>
      <c r="C3555" t="s">
        <v>41</v>
      </c>
      <c r="D3555">
        <v>1999</v>
      </c>
      <c r="E3555" t="s">
        <v>10818</v>
      </c>
      <c r="F3555">
        <v>6.2</v>
      </c>
      <c r="G3555">
        <v>19000</v>
      </c>
      <c r="H3555" t="s">
        <v>4879</v>
      </c>
      <c r="I3555" t="s">
        <v>4879</v>
      </c>
      <c r="J3555" t="s">
        <v>10071</v>
      </c>
      <c r="K3555" t="s">
        <v>30</v>
      </c>
      <c r="L3555">
        <v>13000000</v>
      </c>
      <c r="M3555">
        <v>6262878</v>
      </c>
      <c r="N3555" t="s">
        <v>10819</v>
      </c>
      <c r="O3555">
        <v>94</v>
      </c>
      <c r="P3555" t="str">
        <f>IF(Table1[[#This Row],[score]]&gt;=8.5,"High",IF(Table1[[#This Row],[score]]&gt;=7,"Medium","Low"))</f>
        <v>Low</v>
      </c>
      <c r="Q3555" s="5">
        <f>Table1[[#This Row],[gross]]-Table1[[#This Row],[budget]]</f>
        <v>-6737122</v>
      </c>
      <c r="R3555" s="5" t="str">
        <f>IF(Table1[[#This Row],[Profit]]&gt;0,"Profit","Loss")</f>
        <v>Loss</v>
      </c>
      <c r="S3555" s="6" t="str">
        <f>FLOOR(Table1[[#This Row],[year]]-1900,10)+1900 &amp; "-" &amp; FLOOR(Table1[[#This Row],[year]]-1890,10)+1900</f>
        <v>1990-2000</v>
      </c>
      <c r="T3555" s="14" t="s">
        <v>21835</v>
      </c>
      <c r="AB3555" s="14"/>
    </row>
    <row r="3556" spans="1:28" hidden="1" x14ac:dyDescent="0.3">
      <c r="A3556" t="s">
        <v>10925</v>
      </c>
      <c r="B3556" t="s">
        <v>16</v>
      </c>
      <c r="C3556" t="s">
        <v>63</v>
      </c>
      <c r="D3556">
        <v>1999</v>
      </c>
      <c r="E3556" t="s">
        <v>10827</v>
      </c>
      <c r="F3556">
        <v>7.4</v>
      </c>
      <c r="G3556">
        <v>12000</v>
      </c>
      <c r="H3556" t="s">
        <v>4816</v>
      </c>
      <c r="I3556" t="s">
        <v>4816</v>
      </c>
      <c r="J3556" t="s">
        <v>10926</v>
      </c>
      <c r="K3556" t="s">
        <v>22</v>
      </c>
      <c r="L3556">
        <f>20500000</f>
        <v>20500000</v>
      </c>
      <c r="M3556">
        <v>6208548</v>
      </c>
      <c r="N3556" t="s">
        <v>10927</v>
      </c>
      <c r="O3556">
        <v>160</v>
      </c>
      <c r="P3556" t="str">
        <f>IF(Table1[[#This Row],[score]]&gt;=8.5,"High",IF(Table1[[#This Row],[score]]&gt;=7,"Medium","Low"))</f>
        <v>Medium</v>
      </c>
      <c r="Q3556" s="5">
        <f>Table1[[#This Row],[gross]]-Table1[[#This Row],[budget]]</f>
        <v>-14291452</v>
      </c>
      <c r="R3556" s="5" t="str">
        <f>IF(Table1[[#This Row],[Profit]]&gt;0,"Profit","Loss")</f>
        <v>Loss</v>
      </c>
      <c r="S3556" s="6" t="str">
        <f>FLOOR(Table1[[#This Row],[year]]-1900,10)+1900 &amp; "-" &amp; FLOOR(Table1[[#This Row],[year]]-1890,10)+1900</f>
        <v>1990-2000</v>
      </c>
      <c r="T3556" s="14" t="s">
        <v>21835</v>
      </c>
      <c r="AB3556" s="14"/>
    </row>
    <row r="3557" spans="1:28" hidden="1" x14ac:dyDescent="0.3">
      <c r="A3557" t="s">
        <v>11014</v>
      </c>
      <c r="B3557" t="s">
        <v>16</v>
      </c>
      <c r="C3557" t="s">
        <v>104</v>
      </c>
      <c r="D3557">
        <v>1999</v>
      </c>
      <c r="E3557" t="s">
        <v>11015</v>
      </c>
      <c r="F3557">
        <v>4.9000000000000004</v>
      </c>
      <c r="G3557">
        <v>5600</v>
      </c>
      <c r="H3557" t="s">
        <v>1893</v>
      </c>
      <c r="I3557" t="s">
        <v>1893</v>
      </c>
      <c r="J3557" t="s">
        <v>7926</v>
      </c>
      <c r="K3557" t="s">
        <v>30</v>
      </c>
      <c r="L3557">
        <v>12000000</v>
      </c>
      <c r="M3557">
        <v>5541431</v>
      </c>
      <c r="N3557" t="s">
        <v>11016</v>
      </c>
      <c r="O3557">
        <v>98</v>
      </c>
      <c r="P3557" t="str">
        <f>IF(Table1[[#This Row],[score]]&gt;=8.5,"High",IF(Table1[[#This Row],[score]]&gt;=7,"Medium","Low"))</f>
        <v>Low</v>
      </c>
      <c r="Q3557" s="5">
        <f>Table1[[#This Row],[gross]]-Table1[[#This Row],[budget]]</f>
        <v>-6458569</v>
      </c>
      <c r="R3557" s="5" t="str">
        <f>IF(Table1[[#This Row],[Profit]]&gt;0,"Profit","Loss")</f>
        <v>Loss</v>
      </c>
      <c r="S3557" s="6" t="str">
        <f>FLOOR(Table1[[#This Row],[year]]-1900,10)+1900 &amp; "-" &amp; FLOOR(Table1[[#This Row],[year]]-1890,10)+1900</f>
        <v>1990-2000</v>
      </c>
      <c r="T3557" s="14" t="s">
        <v>21835</v>
      </c>
      <c r="AB3557" s="14"/>
    </row>
    <row r="3558" spans="1:28" hidden="1" x14ac:dyDescent="0.3">
      <c r="A3558" t="s">
        <v>11038</v>
      </c>
      <c r="B3558" t="s">
        <v>1974</v>
      </c>
      <c r="C3558" t="s">
        <v>17</v>
      </c>
      <c r="D3558">
        <v>1999</v>
      </c>
      <c r="E3558" t="s">
        <v>10649</v>
      </c>
      <c r="F3558">
        <v>6.5</v>
      </c>
      <c r="G3558">
        <v>15000</v>
      </c>
      <c r="H3558" t="s">
        <v>11039</v>
      </c>
      <c r="I3558" t="s">
        <v>11040</v>
      </c>
      <c r="J3558" t="s">
        <v>97</v>
      </c>
      <c r="K3558" t="s">
        <v>30</v>
      </c>
      <c r="L3558">
        <v>45000000</v>
      </c>
      <c r="M3558">
        <v>4956401</v>
      </c>
      <c r="N3558" t="s">
        <v>31</v>
      </c>
      <c r="O3558">
        <v>120</v>
      </c>
      <c r="P3558" t="str">
        <f>IF(Table1[[#This Row],[score]]&gt;=8.5,"High",IF(Table1[[#This Row],[score]]&gt;=7,"Medium","Low"))</f>
        <v>Low</v>
      </c>
      <c r="Q3558" s="5">
        <f>Table1[[#This Row],[gross]]-Table1[[#This Row],[budget]]</f>
        <v>-40043599</v>
      </c>
      <c r="R3558" s="5" t="str">
        <f>IF(Table1[[#This Row],[Profit]]&gt;0,"Profit","Loss")</f>
        <v>Loss</v>
      </c>
      <c r="S3558" s="6" t="str">
        <f>FLOOR(Table1[[#This Row],[year]]-1900,10)+1900 &amp; "-" &amp; FLOOR(Table1[[#This Row],[year]]-1890,10)+1900</f>
        <v>1990-2000</v>
      </c>
      <c r="T3558" s="14" t="s">
        <v>21835</v>
      </c>
      <c r="AB3558" s="14"/>
    </row>
    <row r="3559" spans="1:28" hidden="1" x14ac:dyDescent="0.3">
      <c r="A3559" t="s">
        <v>10746</v>
      </c>
      <c r="B3559" t="s">
        <v>1974</v>
      </c>
      <c r="C3559" t="s">
        <v>41</v>
      </c>
      <c r="D3559">
        <v>1999</v>
      </c>
      <c r="E3559" t="s">
        <v>10544</v>
      </c>
      <c r="F3559">
        <v>7.1</v>
      </c>
      <c r="G3559">
        <v>23000</v>
      </c>
      <c r="H3559" t="s">
        <v>8645</v>
      </c>
      <c r="I3559" t="s">
        <v>7552</v>
      </c>
      <c r="J3559" t="s">
        <v>10747</v>
      </c>
      <c r="K3559" t="s">
        <v>22</v>
      </c>
      <c r="L3559">
        <f>20500000</f>
        <v>20500000</v>
      </c>
      <c r="M3559">
        <v>4775847</v>
      </c>
      <c r="N3559" t="s">
        <v>10748</v>
      </c>
      <c r="O3559">
        <v>112</v>
      </c>
      <c r="P3559" t="str">
        <f>IF(Table1[[#This Row],[score]]&gt;=8.5,"High",IF(Table1[[#This Row],[score]]&gt;=7,"Medium","Low"))</f>
        <v>Medium</v>
      </c>
      <c r="Q3559" s="5">
        <f>Table1[[#This Row],[gross]]-Table1[[#This Row],[budget]]</f>
        <v>-15724153</v>
      </c>
      <c r="R3559" s="5" t="str">
        <f>IF(Table1[[#This Row],[Profit]]&gt;0,"Profit","Loss")</f>
        <v>Loss</v>
      </c>
      <c r="S3559" s="6" t="str">
        <f>FLOOR(Table1[[#This Row],[year]]-1900,10)+1900 &amp; "-" &amp; FLOOR(Table1[[#This Row],[year]]-1890,10)+1900</f>
        <v>1990-2000</v>
      </c>
      <c r="T3559" s="14" t="s">
        <v>21835</v>
      </c>
      <c r="AB3559" s="14"/>
    </row>
    <row r="3560" spans="1:28" hidden="1" x14ac:dyDescent="0.3">
      <c r="A3560" t="s">
        <v>10693</v>
      </c>
      <c r="B3560" t="s">
        <v>16</v>
      </c>
      <c r="C3560" t="s">
        <v>17</v>
      </c>
      <c r="D3560">
        <v>1999</v>
      </c>
      <c r="E3560" t="s">
        <v>10694</v>
      </c>
      <c r="F3560">
        <v>6.6</v>
      </c>
      <c r="G3560">
        <v>8100</v>
      </c>
      <c r="H3560" t="s">
        <v>10620</v>
      </c>
      <c r="I3560" t="s">
        <v>10695</v>
      </c>
      <c r="J3560" t="s">
        <v>10696</v>
      </c>
      <c r="K3560" t="s">
        <v>30</v>
      </c>
      <c r="L3560">
        <v>14000000</v>
      </c>
      <c r="M3560">
        <v>4750660</v>
      </c>
      <c r="N3560" t="s">
        <v>3705</v>
      </c>
      <c r="O3560">
        <v>107</v>
      </c>
      <c r="P3560" t="str">
        <f>IF(Table1[[#This Row],[score]]&gt;=8.5,"High",IF(Table1[[#This Row],[score]]&gt;=7,"Medium","Low"))</f>
        <v>Low</v>
      </c>
      <c r="Q3560" s="5">
        <f>Table1[[#This Row],[gross]]-Table1[[#This Row],[budget]]</f>
        <v>-9249340</v>
      </c>
      <c r="R3560" s="5" t="str">
        <f>IF(Table1[[#This Row],[Profit]]&gt;0,"Profit","Loss")</f>
        <v>Loss</v>
      </c>
      <c r="S3560" s="6" t="str">
        <f>FLOOR(Table1[[#This Row],[year]]-1900,10)+1900 &amp; "-" &amp; FLOOR(Table1[[#This Row],[year]]-1890,10)+1900</f>
        <v>1990-2000</v>
      </c>
      <c r="T3560" s="14" t="s">
        <v>21835</v>
      </c>
      <c r="AB3560" s="14"/>
    </row>
    <row r="3561" spans="1:28" hidden="1" x14ac:dyDescent="0.3">
      <c r="A3561" t="s">
        <v>10993</v>
      </c>
      <c r="B3561" t="s">
        <v>16</v>
      </c>
      <c r="C3561" t="s">
        <v>41</v>
      </c>
      <c r="D3561">
        <v>1999</v>
      </c>
      <c r="E3561" t="s">
        <v>10649</v>
      </c>
      <c r="F3561">
        <v>6.8</v>
      </c>
      <c r="G3561">
        <v>8900</v>
      </c>
      <c r="H3561" t="s">
        <v>487</v>
      </c>
      <c r="I3561" t="s">
        <v>487</v>
      </c>
      <c r="J3561" t="s">
        <v>10994</v>
      </c>
      <c r="K3561" t="s">
        <v>30</v>
      </c>
      <c r="L3561">
        <v>28000000</v>
      </c>
      <c r="M3561">
        <v>4555459</v>
      </c>
      <c r="N3561" t="s">
        <v>2067</v>
      </c>
      <c r="O3561">
        <v>112</v>
      </c>
      <c r="P3561" t="str">
        <f>IF(Table1[[#This Row],[score]]&gt;=8.5,"High",IF(Table1[[#This Row],[score]]&gt;=7,"Medium","Low"))</f>
        <v>Low</v>
      </c>
      <c r="Q3561" s="5">
        <f>Table1[[#This Row],[gross]]-Table1[[#This Row],[budget]]</f>
        <v>-23444541</v>
      </c>
      <c r="R3561" s="5" t="str">
        <f>IF(Table1[[#This Row],[Profit]]&gt;0,"Profit","Loss")</f>
        <v>Loss</v>
      </c>
      <c r="S3561" s="6" t="str">
        <f>FLOOR(Table1[[#This Row],[year]]-1900,10)+1900 &amp; "-" &amp; FLOOR(Table1[[#This Row],[year]]-1890,10)+1900</f>
        <v>1990-2000</v>
      </c>
      <c r="T3561" s="14" t="s">
        <v>21835</v>
      </c>
      <c r="AB3561" s="14"/>
    </row>
    <row r="3562" spans="1:28" hidden="1" x14ac:dyDescent="0.3">
      <c r="A3562" t="s">
        <v>10960</v>
      </c>
      <c r="B3562" t="s">
        <v>1974</v>
      </c>
      <c r="C3562" t="s">
        <v>41</v>
      </c>
      <c r="D3562">
        <v>1999</v>
      </c>
      <c r="E3562" t="s">
        <v>10646</v>
      </c>
      <c r="F3562">
        <v>7.2</v>
      </c>
      <c r="G3562">
        <v>33000</v>
      </c>
      <c r="H3562" t="s">
        <v>289</v>
      </c>
      <c r="I3562" t="s">
        <v>289</v>
      </c>
      <c r="J3562" t="s">
        <v>975</v>
      </c>
      <c r="K3562" t="s">
        <v>30</v>
      </c>
      <c r="L3562">
        <v>29750000</v>
      </c>
      <c r="M3562">
        <v>4525794</v>
      </c>
      <c r="N3562" t="s">
        <v>8653</v>
      </c>
      <c r="O3562">
        <v>95</v>
      </c>
      <c r="P3562" t="str">
        <f>IF(Table1[[#This Row],[score]]&gt;=8.5,"High",IF(Table1[[#This Row],[score]]&gt;=7,"Medium","Low"))</f>
        <v>Medium</v>
      </c>
      <c r="Q3562" s="5">
        <f>Table1[[#This Row],[gross]]-Table1[[#This Row],[budget]]</f>
        <v>-25224206</v>
      </c>
      <c r="R3562" s="5" t="str">
        <f>IF(Table1[[#This Row],[Profit]]&gt;0,"Profit","Loss")</f>
        <v>Loss</v>
      </c>
      <c r="S3562" s="6" t="str">
        <f>FLOOR(Table1[[#This Row],[year]]-1900,10)+1900 &amp; "-" &amp; FLOOR(Table1[[#This Row],[year]]-1890,10)+1900</f>
        <v>1990-2000</v>
      </c>
      <c r="T3562" s="14" t="s">
        <v>21835</v>
      </c>
      <c r="AB3562" s="14"/>
    </row>
    <row r="3563" spans="1:28" hidden="1" x14ac:dyDescent="0.3">
      <c r="A3563" t="s">
        <v>10909</v>
      </c>
      <c r="B3563" t="s">
        <v>16</v>
      </c>
      <c r="C3563" t="s">
        <v>41</v>
      </c>
      <c r="D3563">
        <v>1999</v>
      </c>
      <c r="E3563" t="s">
        <v>10615</v>
      </c>
      <c r="F3563">
        <v>6.5</v>
      </c>
      <c r="G3563">
        <v>18000</v>
      </c>
      <c r="H3563" t="s">
        <v>816</v>
      </c>
      <c r="I3563" t="s">
        <v>816</v>
      </c>
      <c r="J3563" t="s">
        <v>67</v>
      </c>
      <c r="K3563" t="s">
        <v>30</v>
      </c>
      <c r="L3563">
        <v>15000000</v>
      </c>
      <c r="M3563">
        <v>4488529</v>
      </c>
      <c r="N3563" t="s">
        <v>10910</v>
      </c>
      <c r="O3563">
        <v>112</v>
      </c>
      <c r="P3563" t="str">
        <f>IF(Table1[[#This Row],[score]]&gt;=8.5,"High",IF(Table1[[#This Row],[score]]&gt;=7,"Medium","Low"))</f>
        <v>Low</v>
      </c>
      <c r="Q3563" s="5">
        <f>Table1[[#This Row],[gross]]-Table1[[#This Row],[budget]]</f>
        <v>-10511471</v>
      </c>
      <c r="R3563" s="5" t="str">
        <f>IF(Table1[[#This Row],[Profit]]&gt;0,"Profit","Loss")</f>
        <v>Loss</v>
      </c>
      <c r="S3563" s="6" t="str">
        <f>FLOOR(Table1[[#This Row],[year]]-1900,10)+1900 &amp; "-" &amp; FLOOR(Table1[[#This Row],[year]]-1890,10)+1900</f>
        <v>1990-2000</v>
      </c>
      <c r="T3563" s="14" t="s">
        <v>21835</v>
      </c>
      <c r="AB3563" s="14"/>
    </row>
    <row r="3564" spans="1:28" hidden="1" x14ac:dyDescent="0.3">
      <c r="A3564" t="s">
        <v>10940</v>
      </c>
      <c r="B3564" t="s">
        <v>1974</v>
      </c>
      <c r="C3564" t="s">
        <v>41</v>
      </c>
      <c r="D3564">
        <v>1999</v>
      </c>
      <c r="E3564" t="s">
        <v>10715</v>
      </c>
      <c r="F3564">
        <v>5.3</v>
      </c>
      <c r="G3564">
        <v>13000</v>
      </c>
      <c r="H3564" t="s">
        <v>10941</v>
      </c>
      <c r="I3564" t="s">
        <v>10942</v>
      </c>
      <c r="J3564" t="s">
        <v>10575</v>
      </c>
      <c r="K3564" t="s">
        <v>5762</v>
      </c>
      <c r="L3564">
        <v>6000000</v>
      </c>
      <c r="M3564">
        <v>4398989</v>
      </c>
      <c r="N3564" t="s">
        <v>8543</v>
      </c>
      <c r="O3564">
        <v>96</v>
      </c>
      <c r="P3564" t="str">
        <f>IF(Table1[[#This Row],[score]]&gt;=8.5,"High",IF(Table1[[#This Row],[score]]&gt;=7,"Medium","Low"))</f>
        <v>Low</v>
      </c>
      <c r="Q3564" s="5">
        <f>Table1[[#This Row],[gross]]-Table1[[#This Row],[budget]]</f>
        <v>-1601011</v>
      </c>
      <c r="R3564" s="5" t="str">
        <f>IF(Table1[[#This Row],[Profit]]&gt;0,"Profit","Loss")</f>
        <v>Loss</v>
      </c>
      <c r="S3564" s="6" t="str">
        <f>FLOOR(Table1[[#This Row],[year]]-1900,10)+1900 &amp; "-" &amp; FLOOR(Table1[[#This Row],[year]]-1890,10)+1900</f>
        <v>1990-2000</v>
      </c>
      <c r="T3564" s="14" t="s">
        <v>21835</v>
      </c>
      <c r="AB3564" s="14"/>
    </row>
    <row r="3565" spans="1:28" hidden="1" x14ac:dyDescent="0.3">
      <c r="A3565" t="s">
        <v>10728</v>
      </c>
      <c r="B3565" t="s">
        <v>16</v>
      </c>
      <c r="C3565" t="s">
        <v>41</v>
      </c>
      <c r="D3565">
        <v>1999</v>
      </c>
      <c r="E3565" t="s">
        <v>10727</v>
      </c>
      <c r="F3565">
        <v>6.9</v>
      </c>
      <c r="G3565">
        <v>36000</v>
      </c>
      <c r="H3565" t="s">
        <v>8129</v>
      </c>
      <c r="I3565" t="s">
        <v>10729</v>
      </c>
      <c r="J3565" t="s">
        <v>6848</v>
      </c>
      <c r="K3565" t="s">
        <v>30</v>
      </c>
      <c r="L3565">
        <v>34000000</v>
      </c>
      <c r="M3565">
        <v>4217115</v>
      </c>
      <c r="N3565" t="s">
        <v>2001</v>
      </c>
      <c r="O3565">
        <v>95</v>
      </c>
      <c r="P3565" t="str">
        <f>IF(Table1[[#This Row],[score]]&gt;=8.5,"High",IF(Table1[[#This Row],[score]]&gt;=7,"Medium","Low"))</f>
        <v>Low</v>
      </c>
      <c r="Q3565" s="5">
        <f>Table1[[#This Row],[gross]]-Table1[[#This Row],[budget]]</f>
        <v>-29782885</v>
      </c>
      <c r="R3565" s="5" t="str">
        <f>IF(Table1[[#This Row],[Profit]]&gt;0,"Profit","Loss")</f>
        <v>Loss</v>
      </c>
      <c r="S3565" s="6" t="str">
        <f>FLOOR(Table1[[#This Row],[year]]-1900,10)+1900 &amp; "-" &amp; FLOOR(Table1[[#This Row],[year]]-1890,10)+1900</f>
        <v>1990-2000</v>
      </c>
      <c r="T3565" s="14" t="s">
        <v>21835</v>
      </c>
      <c r="AB3565" s="14"/>
    </row>
    <row r="3566" spans="1:28" hidden="1" x14ac:dyDescent="0.3">
      <c r="A3566" t="s">
        <v>10974</v>
      </c>
      <c r="B3566" t="s">
        <v>16</v>
      </c>
      <c r="C3566" t="s">
        <v>104</v>
      </c>
      <c r="D3566">
        <v>1999</v>
      </c>
      <c r="E3566" t="s">
        <v>9651</v>
      </c>
      <c r="F3566">
        <v>5.2</v>
      </c>
      <c r="G3566">
        <v>5500</v>
      </c>
      <c r="H3566" t="s">
        <v>404</v>
      </c>
      <c r="I3566" t="s">
        <v>1217</v>
      </c>
      <c r="J3566" t="s">
        <v>6594</v>
      </c>
      <c r="K3566" t="s">
        <v>30</v>
      </c>
      <c r="L3566">
        <v>30000000</v>
      </c>
      <c r="M3566">
        <v>4197729</v>
      </c>
      <c r="N3566" t="s">
        <v>31</v>
      </c>
      <c r="O3566">
        <v>108</v>
      </c>
      <c r="P3566" t="str">
        <f>IF(Table1[[#This Row],[score]]&gt;=8.5,"High",IF(Table1[[#This Row],[score]]&gt;=7,"Medium","Low"))</f>
        <v>Low</v>
      </c>
      <c r="Q3566" s="5">
        <f>Table1[[#This Row],[gross]]-Table1[[#This Row],[budget]]</f>
        <v>-25802271</v>
      </c>
      <c r="R3566" s="5" t="str">
        <f>IF(Table1[[#This Row],[Profit]]&gt;0,"Profit","Loss")</f>
        <v>Loss</v>
      </c>
      <c r="S3566" s="6" t="str">
        <f>FLOOR(Table1[[#This Row],[year]]-1900,10)+1900 &amp; "-" &amp; FLOOR(Table1[[#This Row],[year]]-1890,10)+1900</f>
        <v>1990-2000</v>
      </c>
      <c r="T3566" s="14" t="s">
        <v>21835</v>
      </c>
      <c r="AB3566" s="14"/>
    </row>
    <row r="3567" spans="1:28" hidden="1" x14ac:dyDescent="0.3">
      <c r="A3567" t="s">
        <v>10950</v>
      </c>
      <c r="B3567" t="s">
        <v>16</v>
      </c>
      <c r="C3567" t="s">
        <v>41</v>
      </c>
      <c r="D3567">
        <v>1999</v>
      </c>
      <c r="E3567" t="s">
        <v>10951</v>
      </c>
      <c r="F3567">
        <v>6.9</v>
      </c>
      <c r="G3567">
        <v>17000</v>
      </c>
      <c r="H3567" t="s">
        <v>10952</v>
      </c>
      <c r="I3567" t="s">
        <v>10953</v>
      </c>
      <c r="J3567" t="s">
        <v>10954</v>
      </c>
      <c r="K3567" t="s">
        <v>22</v>
      </c>
      <c r="L3567">
        <f>20500000</f>
        <v>20500000</v>
      </c>
      <c r="M3567">
        <v>4177818</v>
      </c>
      <c r="N3567" t="s">
        <v>10955</v>
      </c>
      <c r="O3567">
        <v>96</v>
      </c>
      <c r="P3567" t="str">
        <f>IF(Table1[[#This Row],[score]]&gt;=8.5,"High",IF(Table1[[#This Row],[score]]&gt;=7,"Medium","Low"))</f>
        <v>Low</v>
      </c>
      <c r="Q3567" s="5">
        <f>Table1[[#This Row],[gross]]-Table1[[#This Row],[budget]]</f>
        <v>-16322182</v>
      </c>
      <c r="R3567" s="5" t="str">
        <f>IF(Table1[[#This Row],[Profit]]&gt;0,"Profit","Loss")</f>
        <v>Loss</v>
      </c>
      <c r="S3567" s="6" t="str">
        <f>FLOOR(Table1[[#This Row],[year]]-1900,10)+1900 &amp; "-" &amp; FLOOR(Table1[[#This Row],[year]]-1890,10)+1900</f>
        <v>1990-2000</v>
      </c>
      <c r="T3567" s="14" t="s">
        <v>21835</v>
      </c>
      <c r="AB3567" s="14"/>
    </row>
    <row r="3568" spans="1:28" hidden="1" x14ac:dyDescent="0.3">
      <c r="A3568" t="s">
        <v>10722</v>
      </c>
      <c r="B3568" t="s">
        <v>16</v>
      </c>
      <c r="C3568" t="s">
        <v>41</v>
      </c>
      <c r="D3568">
        <v>1999</v>
      </c>
      <c r="E3568" t="s">
        <v>10723</v>
      </c>
      <c r="F3568">
        <v>6.2</v>
      </c>
      <c r="G3568">
        <v>41000</v>
      </c>
      <c r="H3568" t="s">
        <v>6684</v>
      </c>
      <c r="I3568" t="s">
        <v>10724</v>
      </c>
      <c r="J3568" t="s">
        <v>10725</v>
      </c>
      <c r="K3568" t="s">
        <v>30</v>
      </c>
      <c r="L3568">
        <v>25000000</v>
      </c>
      <c r="M3568">
        <v>4152230</v>
      </c>
      <c r="N3568" t="s">
        <v>31</v>
      </c>
      <c r="O3568">
        <v>92</v>
      </c>
      <c r="P3568" t="str">
        <f>IF(Table1[[#This Row],[score]]&gt;=8.5,"High",IF(Table1[[#This Row],[score]]&gt;=7,"Medium","Low"))</f>
        <v>Low</v>
      </c>
      <c r="Q3568" s="5">
        <f>Table1[[#This Row],[gross]]-Table1[[#This Row],[budget]]</f>
        <v>-20847770</v>
      </c>
      <c r="R3568" s="5" t="str">
        <f>IF(Table1[[#This Row],[Profit]]&gt;0,"Profit","Loss")</f>
        <v>Loss</v>
      </c>
      <c r="S3568" s="6" t="str">
        <f>FLOOR(Table1[[#This Row],[year]]-1900,10)+1900 &amp; "-" &amp; FLOOR(Table1[[#This Row],[year]]-1890,10)+1900</f>
        <v>1990-2000</v>
      </c>
      <c r="T3568" s="14" t="s">
        <v>21835</v>
      </c>
      <c r="AB3568" s="14"/>
    </row>
    <row r="3569" spans="1:28" hidden="1" x14ac:dyDescent="0.3">
      <c r="A3569" t="s">
        <v>11052</v>
      </c>
      <c r="B3569" t="s">
        <v>337</v>
      </c>
      <c r="C3569" t="s">
        <v>17</v>
      </c>
      <c r="D3569">
        <v>1999</v>
      </c>
      <c r="E3569" t="s">
        <v>11053</v>
      </c>
      <c r="F3569">
        <v>7.3</v>
      </c>
      <c r="G3569">
        <v>7500</v>
      </c>
      <c r="H3569" t="s">
        <v>675</v>
      </c>
      <c r="I3569" t="s">
        <v>8357</v>
      </c>
      <c r="J3569" t="s">
        <v>11054</v>
      </c>
      <c r="K3569" t="s">
        <v>22</v>
      </c>
      <c r="L3569">
        <f>20500000</f>
        <v>20500000</v>
      </c>
      <c r="M3569">
        <v>3957934</v>
      </c>
      <c r="N3569" t="s">
        <v>11055</v>
      </c>
      <c r="O3569">
        <v>104</v>
      </c>
      <c r="P3569" t="str">
        <f>IF(Table1[[#This Row],[score]]&gt;=8.5,"High",IF(Table1[[#This Row],[score]]&gt;=7,"Medium","Low"))</f>
        <v>Medium</v>
      </c>
      <c r="Q3569" s="5">
        <f>Table1[[#This Row],[gross]]-Table1[[#This Row],[budget]]</f>
        <v>-16542066</v>
      </c>
      <c r="R3569" s="5" t="str">
        <f>IF(Table1[[#This Row],[Profit]]&gt;0,"Profit","Loss")</f>
        <v>Loss</v>
      </c>
      <c r="S3569" s="6" t="str">
        <f>FLOOR(Table1[[#This Row],[year]]-1900,10)+1900 &amp; "-" &amp; FLOOR(Table1[[#This Row],[year]]-1890,10)+1900</f>
        <v>1990-2000</v>
      </c>
      <c r="T3569" s="14" t="s">
        <v>21844</v>
      </c>
      <c r="AB3569" s="14"/>
    </row>
    <row r="3570" spans="1:28" hidden="1" x14ac:dyDescent="0.3">
      <c r="A3570" t="s">
        <v>11056</v>
      </c>
      <c r="B3570" t="s">
        <v>16</v>
      </c>
      <c r="C3570" t="s">
        <v>41</v>
      </c>
      <c r="D3570">
        <v>1999</v>
      </c>
      <c r="E3570" t="s">
        <v>11057</v>
      </c>
      <c r="F3570">
        <v>7</v>
      </c>
      <c r="G3570">
        <v>6500</v>
      </c>
      <c r="H3570" t="s">
        <v>1115</v>
      </c>
      <c r="I3570" t="s">
        <v>1115</v>
      </c>
      <c r="J3570" t="s">
        <v>11058</v>
      </c>
      <c r="K3570" t="s">
        <v>30</v>
      </c>
      <c r="L3570">
        <f>20500000</f>
        <v>20500000</v>
      </c>
      <c r="M3570">
        <v>3736868</v>
      </c>
      <c r="N3570" t="s">
        <v>6467</v>
      </c>
      <c r="O3570">
        <v>127</v>
      </c>
      <c r="P3570" t="str">
        <f>IF(Table1[[#This Row],[score]]&gt;=8.5,"High",IF(Table1[[#This Row],[score]]&gt;=7,"Medium","Low"))</f>
        <v>Medium</v>
      </c>
      <c r="Q3570" s="5">
        <f>Table1[[#This Row],[gross]]-Table1[[#This Row],[budget]]</f>
        <v>-16763132</v>
      </c>
      <c r="R3570" s="5" t="str">
        <f>IF(Table1[[#This Row],[Profit]]&gt;0,"Profit","Loss")</f>
        <v>Loss</v>
      </c>
      <c r="S3570" s="6" t="str">
        <f>FLOOR(Table1[[#This Row],[year]]-1900,10)+1900 &amp; "-" &amp; FLOOR(Table1[[#This Row],[year]]-1890,10)+1900</f>
        <v>1990-2000</v>
      </c>
      <c r="T3570" s="14" t="s">
        <v>21835</v>
      </c>
      <c r="AB3570" s="14"/>
    </row>
    <row r="3571" spans="1:28" hidden="1" x14ac:dyDescent="0.3">
      <c r="A3571" t="s">
        <v>10783</v>
      </c>
      <c r="B3571" t="s">
        <v>16</v>
      </c>
      <c r="C3571" t="s">
        <v>104</v>
      </c>
      <c r="D3571">
        <v>1999</v>
      </c>
      <c r="E3571" t="s">
        <v>10784</v>
      </c>
      <c r="F3571">
        <v>7</v>
      </c>
      <c r="G3571">
        <v>31000</v>
      </c>
      <c r="H3571" t="s">
        <v>5056</v>
      </c>
      <c r="I3571" t="s">
        <v>6336</v>
      </c>
      <c r="J3571" t="s">
        <v>3579</v>
      </c>
      <c r="K3571" t="s">
        <v>30</v>
      </c>
      <c r="L3571">
        <v>10000000</v>
      </c>
      <c r="M3571">
        <v>3325736</v>
      </c>
      <c r="N3571" t="s">
        <v>10482</v>
      </c>
      <c r="O3571">
        <v>89</v>
      </c>
      <c r="P3571" t="str">
        <f>IF(Table1[[#This Row],[score]]&gt;=8.5,"High",IF(Table1[[#This Row],[score]]&gt;=7,"Medium","Low"))</f>
        <v>Medium</v>
      </c>
      <c r="Q3571" s="5">
        <f>Table1[[#This Row],[gross]]-Table1[[#This Row],[budget]]</f>
        <v>-6674264</v>
      </c>
      <c r="R3571" s="5" t="str">
        <f>IF(Table1[[#This Row],[Profit]]&gt;0,"Profit","Loss")</f>
        <v>Loss</v>
      </c>
      <c r="S3571" s="6" t="str">
        <f>FLOOR(Table1[[#This Row],[year]]-1900,10)+1900 &amp; "-" &amp; FLOOR(Table1[[#This Row],[year]]-1890,10)+1900</f>
        <v>1990-2000</v>
      </c>
      <c r="T3571" s="14" t="s">
        <v>21842</v>
      </c>
      <c r="AB3571" s="14"/>
    </row>
    <row r="3572" spans="1:28" hidden="1" x14ac:dyDescent="0.3">
      <c r="A3572" t="s">
        <v>10685</v>
      </c>
      <c r="B3572" t="s">
        <v>16</v>
      </c>
      <c r="C3572" t="s">
        <v>41</v>
      </c>
      <c r="D3572">
        <v>1999</v>
      </c>
      <c r="E3572" t="s">
        <v>9740</v>
      </c>
      <c r="F3572">
        <v>5.6</v>
      </c>
      <c r="G3572">
        <v>25000</v>
      </c>
      <c r="H3572" t="s">
        <v>10686</v>
      </c>
      <c r="I3572" t="s">
        <v>10686</v>
      </c>
      <c r="J3572" t="s">
        <v>10687</v>
      </c>
      <c r="K3572" t="s">
        <v>30</v>
      </c>
      <c r="L3572">
        <v>3500000</v>
      </c>
      <c r="M3572">
        <v>3117085</v>
      </c>
      <c r="N3572" t="s">
        <v>10688</v>
      </c>
      <c r="O3572">
        <v>87</v>
      </c>
      <c r="P3572" t="str">
        <f>IF(Table1[[#This Row],[score]]&gt;=8.5,"High",IF(Table1[[#This Row],[score]]&gt;=7,"Medium","Low"))</f>
        <v>Low</v>
      </c>
      <c r="Q3572" s="5">
        <f>Table1[[#This Row],[gross]]-Table1[[#This Row],[budget]]</f>
        <v>-382915</v>
      </c>
      <c r="R3572" s="5" t="str">
        <f>IF(Table1[[#This Row],[Profit]]&gt;0,"Profit","Loss")</f>
        <v>Loss</v>
      </c>
      <c r="S3572" s="6" t="str">
        <f>FLOOR(Table1[[#This Row],[year]]-1900,10)+1900 &amp; "-" &amp; FLOOR(Table1[[#This Row],[year]]-1890,10)+1900</f>
        <v>1990-2000</v>
      </c>
      <c r="T3572" s="14" t="s">
        <v>21835</v>
      </c>
      <c r="AB3572" s="14"/>
    </row>
    <row r="3573" spans="1:28" hidden="1" x14ac:dyDescent="0.3">
      <c r="A3573" t="s">
        <v>11041</v>
      </c>
      <c r="B3573" t="s">
        <v>16</v>
      </c>
      <c r="C3573" t="s">
        <v>17</v>
      </c>
      <c r="D3573">
        <v>1999</v>
      </c>
      <c r="E3573" t="s">
        <v>10841</v>
      </c>
      <c r="F3573">
        <v>6.8</v>
      </c>
      <c r="G3573">
        <v>8900</v>
      </c>
      <c r="H3573" t="s">
        <v>5246</v>
      </c>
      <c r="I3573" t="s">
        <v>5246</v>
      </c>
      <c r="J3573" t="s">
        <v>11042</v>
      </c>
      <c r="K3573" t="s">
        <v>30</v>
      </c>
      <c r="L3573">
        <v>36000000</v>
      </c>
      <c r="M3573">
        <v>2986932</v>
      </c>
      <c r="N3573" t="s">
        <v>11043</v>
      </c>
      <c r="O3573">
        <v>132</v>
      </c>
      <c r="P3573" t="str">
        <f>IF(Table1[[#This Row],[score]]&gt;=8.5,"High",IF(Table1[[#This Row],[score]]&gt;=7,"Medium","Low"))</f>
        <v>Low</v>
      </c>
      <c r="Q3573" s="5">
        <f>Table1[[#This Row],[gross]]-Table1[[#This Row],[budget]]</f>
        <v>-33013068</v>
      </c>
      <c r="R3573" s="5" t="str">
        <f>IF(Table1[[#This Row],[Profit]]&gt;0,"Profit","Loss")</f>
        <v>Loss</v>
      </c>
      <c r="S3573" s="6" t="str">
        <f>FLOOR(Table1[[#This Row],[year]]-1900,10)+1900 &amp; "-" &amp; FLOOR(Table1[[#This Row],[year]]-1890,10)+1900</f>
        <v>1990-2000</v>
      </c>
      <c r="T3573" s="14" t="s">
        <v>21835</v>
      </c>
      <c r="AB3573" s="14"/>
    </row>
    <row r="3574" spans="1:28" hidden="1" x14ac:dyDescent="0.3">
      <c r="A3574" t="s">
        <v>10911</v>
      </c>
      <c r="B3574" t="s">
        <v>16</v>
      </c>
      <c r="C3574" t="s">
        <v>41</v>
      </c>
      <c r="D3574">
        <v>1999</v>
      </c>
      <c r="E3574" t="s">
        <v>10750</v>
      </c>
      <c r="F3574">
        <v>5.8</v>
      </c>
      <c r="G3574">
        <v>5000</v>
      </c>
      <c r="H3574" t="s">
        <v>10912</v>
      </c>
      <c r="I3574" t="s">
        <v>10912</v>
      </c>
      <c r="J3574" t="s">
        <v>10913</v>
      </c>
      <c r="K3574" t="s">
        <v>30</v>
      </c>
      <c r="L3574">
        <v>4000000</v>
      </c>
      <c r="M3574">
        <v>2924635</v>
      </c>
      <c r="N3574" t="s">
        <v>10914</v>
      </c>
      <c r="O3574">
        <v>94</v>
      </c>
      <c r="P3574" t="str">
        <f>IF(Table1[[#This Row],[score]]&gt;=8.5,"High",IF(Table1[[#This Row],[score]]&gt;=7,"Medium","Low"))</f>
        <v>Low</v>
      </c>
      <c r="Q3574" s="5">
        <f>Table1[[#This Row],[gross]]-Table1[[#This Row],[budget]]</f>
        <v>-1075365</v>
      </c>
      <c r="R3574" s="5" t="str">
        <f>IF(Table1[[#This Row],[Profit]]&gt;0,"Profit","Loss")</f>
        <v>Loss</v>
      </c>
      <c r="S3574" s="6" t="str">
        <f>FLOOR(Table1[[#This Row],[year]]-1900,10)+1900 &amp; "-" &amp; FLOOR(Table1[[#This Row],[year]]-1890,10)+1900</f>
        <v>1990-2000</v>
      </c>
      <c r="T3574" s="14" t="s">
        <v>21835</v>
      </c>
      <c r="AB3574" s="14"/>
    </row>
    <row r="3575" spans="1:28" hidden="1" x14ac:dyDescent="0.3">
      <c r="A3575" t="s">
        <v>10704</v>
      </c>
      <c r="B3575" t="s">
        <v>16</v>
      </c>
      <c r="C3575" t="s">
        <v>52</v>
      </c>
      <c r="D3575">
        <v>1999</v>
      </c>
      <c r="E3575" t="s">
        <v>10694</v>
      </c>
      <c r="F3575">
        <v>6.8</v>
      </c>
      <c r="G3575">
        <v>96000</v>
      </c>
      <c r="H3575" t="s">
        <v>569</v>
      </c>
      <c r="I3575" t="s">
        <v>569</v>
      </c>
      <c r="J3575" t="s">
        <v>10705</v>
      </c>
      <c r="K3575" t="s">
        <v>22</v>
      </c>
      <c r="L3575">
        <v>15000000</v>
      </c>
      <c r="M3575">
        <v>2856712</v>
      </c>
      <c r="N3575" t="s">
        <v>8904</v>
      </c>
      <c r="O3575">
        <v>97</v>
      </c>
      <c r="P3575" t="str">
        <f>IF(Table1[[#This Row],[score]]&gt;=8.5,"High",IF(Table1[[#This Row],[score]]&gt;=7,"Medium","Low"))</f>
        <v>Low</v>
      </c>
      <c r="Q3575" s="5">
        <f>Table1[[#This Row],[gross]]-Table1[[#This Row],[budget]]</f>
        <v>-12143288</v>
      </c>
      <c r="R3575" s="5" t="str">
        <f>IF(Table1[[#This Row],[Profit]]&gt;0,"Profit","Loss")</f>
        <v>Loss</v>
      </c>
      <c r="S3575" s="6" t="str">
        <f>FLOOR(Table1[[#This Row],[year]]-1900,10)+1900 &amp; "-" &amp; FLOOR(Table1[[#This Row],[year]]-1890,10)+1900</f>
        <v>1990-2000</v>
      </c>
      <c r="T3575" s="14" t="s">
        <v>21835</v>
      </c>
      <c r="AB3575" s="14"/>
    </row>
    <row r="3576" spans="1:28" hidden="1" x14ac:dyDescent="0.3">
      <c r="A3576" t="s">
        <v>11059</v>
      </c>
      <c r="B3576" t="s">
        <v>33</v>
      </c>
      <c r="C3576" t="s">
        <v>17</v>
      </c>
      <c r="D3576">
        <v>1999</v>
      </c>
      <c r="E3576" t="s">
        <v>11060</v>
      </c>
      <c r="F3576">
        <v>8.1999999999999993</v>
      </c>
      <c r="G3576">
        <v>16000</v>
      </c>
      <c r="H3576" t="s">
        <v>9652</v>
      </c>
      <c r="I3576" t="s">
        <v>9652</v>
      </c>
      <c r="J3576" t="s">
        <v>11061</v>
      </c>
      <c r="K3576" t="s">
        <v>5812</v>
      </c>
      <c r="L3576" s="5">
        <f>20500000</f>
        <v>20500000</v>
      </c>
      <c r="M3576" s="5">
        <v>2777552</v>
      </c>
      <c r="N3576" t="s">
        <v>11062</v>
      </c>
      <c r="O3576">
        <v>90</v>
      </c>
      <c r="P3576" t="str">
        <f>IF(Table1[[#This Row],[score]]&gt;=8.5,"High",IF(Table1[[#This Row],[score]]&gt;=7,"Medium","Low"))</f>
        <v>Medium</v>
      </c>
      <c r="Q3576" s="5">
        <f>Table1[[#This Row],[gross]]-Table1[[#This Row],[budget]]</f>
        <v>-17722448</v>
      </c>
      <c r="R3576" s="5" t="str">
        <f>IF(Table1[[#This Row],[Profit]]&gt;0,"Profit","Loss")</f>
        <v>Loss</v>
      </c>
      <c r="S3576" s="6" t="str">
        <f>FLOOR(Table1[[#This Row],[year]]-1900,10)+1900 &amp; "-" &amp; FLOOR(Table1[[#This Row],[year]]-1890,10)+1900</f>
        <v>1990-2000</v>
      </c>
      <c r="T3576" s="14" t="s">
        <v>21836</v>
      </c>
      <c r="AB3576" s="14"/>
    </row>
    <row r="3577" spans="1:28" hidden="1" x14ac:dyDescent="0.3">
      <c r="A3577" t="s">
        <v>10678</v>
      </c>
      <c r="B3577" t="s">
        <v>16</v>
      </c>
      <c r="C3577" t="s">
        <v>41</v>
      </c>
      <c r="D3577">
        <v>1999</v>
      </c>
      <c r="E3577" t="s">
        <v>10679</v>
      </c>
      <c r="F3577">
        <v>6.7</v>
      </c>
      <c r="G3577">
        <v>29000</v>
      </c>
      <c r="H3577" t="s">
        <v>10680</v>
      </c>
      <c r="I3577" t="s">
        <v>10681</v>
      </c>
      <c r="J3577" t="s">
        <v>10415</v>
      </c>
      <c r="K3577" t="s">
        <v>30</v>
      </c>
      <c r="L3577">
        <v>1200000</v>
      </c>
      <c r="M3577">
        <v>2595216</v>
      </c>
      <c r="N3577" t="s">
        <v>10682</v>
      </c>
      <c r="O3577">
        <v>85</v>
      </c>
      <c r="P3577" t="str">
        <f>IF(Table1[[#This Row],[score]]&gt;=8.5,"High",IF(Table1[[#This Row],[score]]&gt;=7,"Medium","Low"))</f>
        <v>Low</v>
      </c>
      <c r="Q3577" s="5">
        <f>Table1[[#This Row],[gross]]-Table1[[#This Row],[budget]]</f>
        <v>1395216</v>
      </c>
      <c r="R3577" s="5" t="str">
        <f>IF(Table1[[#This Row],[Profit]]&gt;0,"Profit","Loss")</f>
        <v>Profit</v>
      </c>
      <c r="S3577" s="6" t="str">
        <f>FLOOR(Table1[[#This Row],[year]]-1900,10)+1900 &amp; "-" &amp; FLOOR(Table1[[#This Row],[year]]-1890,10)+1900</f>
        <v>1990-2000</v>
      </c>
      <c r="T3577" s="14" t="s">
        <v>21835</v>
      </c>
      <c r="AB3577" s="14"/>
    </row>
    <row r="3578" spans="1:28" hidden="1" x14ac:dyDescent="0.3">
      <c r="A3578" t="s">
        <v>10826</v>
      </c>
      <c r="B3578" t="s">
        <v>16</v>
      </c>
      <c r="C3578" t="s">
        <v>17</v>
      </c>
      <c r="D3578">
        <v>1999</v>
      </c>
      <c r="E3578" t="s">
        <v>10827</v>
      </c>
      <c r="F3578">
        <v>7.1</v>
      </c>
      <c r="G3578">
        <v>20000</v>
      </c>
      <c r="H3578" t="s">
        <v>10828</v>
      </c>
      <c r="I3578" t="s">
        <v>5204</v>
      </c>
      <c r="J3578" t="s">
        <v>3025</v>
      </c>
      <c r="K3578" t="s">
        <v>22</v>
      </c>
      <c r="L3578">
        <f>20500000</f>
        <v>20500000</v>
      </c>
      <c r="M3578">
        <v>2259680</v>
      </c>
      <c r="N3578" t="s">
        <v>10829</v>
      </c>
      <c r="O3578">
        <v>162</v>
      </c>
      <c r="P3578" t="str">
        <f>IF(Table1[[#This Row],[score]]&gt;=8.5,"High",IF(Table1[[#This Row],[score]]&gt;=7,"Medium","Low"))</f>
        <v>Medium</v>
      </c>
      <c r="Q3578" s="5">
        <f>Table1[[#This Row],[gross]]-Table1[[#This Row],[budget]]</f>
        <v>-18240320</v>
      </c>
      <c r="R3578" s="5" t="str">
        <f>IF(Table1[[#This Row],[Profit]]&gt;0,"Profit","Loss")</f>
        <v>Loss</v>
      </c>
      <c r="S3578" s="6" t="str">
        <f>FLOOR(Table1[[#This Row],[year]]-1900,10)+1900 &amp; "-" &amp; FLOOR(Table1[[#This Row],[year]]-1890,10)+1900</f>
        <v>1990-2000</v>
      </c>
      <c r="T3578" s="14" t="s">
        <v>21835</v>
      </c>
      <c r="AB3578" s="14"/>
    </row>
    <row r="3579" spans="1:28" hidden="1" x14ac:dyDescent="0.3">
      <c r="A3579" t="s">
        <v>11067</v>
      </c>
      <c r="B3579" t="s">
        <v>16</v>
      </c>
      <c r="C3579" t="s">
        <v>41</v>
      </c>
      <c r="D3579">
        <v>1999</v>
      </c>
      <c r="E3579" t="s">
        <v>10666</v>
      </c>
      <c r="F3579">
        <v>7.2</v>
      </c>
      <c r="G3579">
        <v>8400</v>
      </c>
      <c r="H3579" t="s">
        <v>11068</v>
      </c>
      <c r="I3579" t="s">
        <v>11069</v>
      </c>
      <c r="J3579" t="s">
        <v>11070</v>
      </c>
      <c r="K3579" t="s">
        <v>30</v>
      </c>
      <c r="L3579">
        <v>450000</v>
      </c>
      <c r="M3579">
        <v>2087228</v>
      </c>
      <c r="N3579" t="s">
        <v>8353</v>
      </c>
      <c r="O3579">
        <v>89</v>
      </c>
      <c r="P3579" t="str">
        <f>IF(Table1[[#This Row],[score]]&gt;=8.5,"High",IF(Table1[[#This Row],[score]]&gt;=7,"Medium","Low"))</f>
        <v>Medium</v>
      </c>
      <c r="Q3579" s="5">
        <f>Table1[[#This Row],[gross]]-Table1[[#This Row],[budget]]</f>
        <v>1637228</v>
      </c>
      <c r="R3579" s="5" t="str">
        <f>IF(Table1[[#This Row],[Profit]]&gt;0,"Profit","Loss")</f>
        <v>Profit</v>
      </c>
      <c r="S3579" s="6" t="str">
        <f>FLOOR(Table1[[#This Row],[year]]-1900,10)+1900 &amp; "-" &amp; FLOOR(Table1[[#This Row],[year]]-1890,10)+1900</f>
        <v>1990-2000</v>
      </c>
      <c r="T3579" s="14" t="s">
        <v>21835</v>
      </c>
      <c r="AB3579" s="14"/>
    </row>
    <row r="3580" spans="1:28" hidden="1" x14ac:dyDescent="0.3">
      <c r="A3580" t="s">
        <v>10740</v>
      </c>
      <c r="B3580" t="s">
        <v>16</v>
      </c>
      <c r="C3580" t="s">
        <v>25</v>
      </c>
      <c r="D3580">
        <v>1999</v>
      </c>
      <c r="E3580" t="s">
        <v>10741</v>
      </c>
      <c r="F3580">
        <v>7</v>
      </c>
      <c r="G3580">
        <v>38000</v>
      </c>
      <c r="H3580" t="s">
        <v>8304</v>
      </c>
      <c r="I3580" t="s">
        <v>10742</v>
      </c>
      <c r="J3580" t="s">
        <v>10743</v>
      </c>
      <c r="K3580" t="s">
        <v>22</v>
      </c>
      <c r="L3580">
        <v>12000000</v>
      </c>
      <c r="M3580">
        <v>2062405</v>
      </c>
      <c r="N3580" t="s">
        <v>10744</v>
      </c>
      <c r="O3580">
        <v>101</v>
      </c>
      <c r="P3580" t="str">
        <f>IF(Table1[[#This Row],[score]]&gt;=8.5,"High",IF(Table1[[#This Row],[score]]&gt;=7,"Medium","Low"))</f>
        <v>Medium</v>
      </c>
      <c r="Q3580" s="5">
        <f>Table1[[#This Row],[gross]]-Table1[[#This Row],[budget]]</f>
        <v>-9937595</v>
      </c>
      <c r="R3580" s="5" t="str">
        <f>IF(Table1[[#This Row],[Profit]]&gt;0,"Profit","Loss")</f>
        <v>Loss</v>
      </c>
      <c r="S3580" s="6" t="str">
        <f>FLOOR(Table1[[#This Row],[year]]-1900,10)+1900 &amp; "-" &amp; FLOOR(Table1[[#This Row],[year]]-1890,10)+1900</f>
        <v>1990-2000</v>
      </c>
      <c r="T3580" s="14" t="s">
        <v>21835</v>
      </c>
      <c r="AB3580" s="14"/>
    </row>
    <row r="3581" spans="1:28" hidden="1" x14ac:dyDescent="0.3">
      <c r="A3581" t="s">
        <v>10831</v>
      </c>
      <c r="B3581" t="s">
        <v>16</v>
      </c>
      <c r="C3581" t="s">
        <v>41</v>
      </c>
      <c r="D3581">
        <v>1999</v>
      </c>
      <c r="E3581" t="s">
        <v>10832</v>
      </c>
      <c r="F3581">
        <v>6.1</v>
      </c>
      <c r="G3581">
        <v>8000</v>
      </c>
      <c r="H3581" t="s">
        <v>10833</v>
      </c>
      <c r="I3581" t="s">
        <v>10834</v>
      </c>
      <c r="J3581" t="s">
        <v>10835</v>
      </c>
      <c r="K3581" t="s">
        <v>195</v>
      </c>
      <c r="L3581">
        <f>20500000</f>
        <v>20500000</v>
      </c>
      <c r="M3581">
        <v>2015406</v>
      </c>
      <c r="N3581" t="s">
        <v>10836</v>
      </c>
      <c r="O3581">
        <v>101</v>
      </c>
      <c r="P3581" t="str">
        <f>IF(Table1[[#This Row],[score]]&gt;=8.5,"High",IF(Table1[[#This Row],[score]]&gt;=7,"Medium","Low"))</f>
        <v>Low</v>
      </c>
      <c r="Q3581" s="5">
        <f>Table1[[#This Row],[gross]]-Table1[[#This Row],[budget]]</f>
        <v>-18484594</v>
      </c>
      <c r="R3581" s="5" t="str">
        <f>IF(Table1[[#This Row],[Profit]]&gt;0,"Profit","Loss")</f>
        <v>Loss</v>
      </c>
      <c r="S3581" s="6" t="str">
        <f>FLOOR(Table1[[#This Row],[year]]-1900,10)+1900 &amp; "-" &amp; FLOOR(Table1[[#This Row],[year]]-1890,10)+1900</f>
        <v>1990-2000</v>
      </c>
      <c r="T3581" s="14" t="s">
        <v>21843</v>
      </c>
      <c r="AB3581" s="14"/>
    </row>
    <row r="3582" spans="1:28" hidden="1" x14ac:dyDescent="0.3">
      <c r="A3582" t="s">
        <v>11017</v>
      </c>
      <c r="B3582" t="s">
        <v>1974</v>
      </c>
      <c r="C3582" t="s">
        <v>41</v>
      </c>
      <c r="D3582">
        <v>1999</v>
      </c>
      <c r="E3582" t="s">
        <v>10709</v>
      </c>
      <c r="F3582">
        <v>6.2</v>
      </c>
      <c r="G3582">
        <v>6700</v>
      </c>
      <c r="H3582" t="s">
        <v>8068</v>
      </c>
      <c r="I3582" t="s">
        <v>11018</v>
      </c>
      <c r="J3582" t="s">
        <v>4006</v>
      </c>
      <c r="K3582" t="s">
        <v>5762</v>
      </c>
      <c r="L3582">
        <v>15000000</v>
      </c>
      <c r="M3582">
        <v>2005840</v>
      </c>
      <c r="N3582" t="s">
        <v>31</v>
      </c>
      <c r="O3582">
        <v>111</v>
      </c>
      <c r="P3582" t="str">
        <f>IF(Table1[[#This Row],[score]]&gt;=8.5,"High",IF(Table1[[#This Row],[score]]&gt;=7,"Medium","Low"))</f>
        <v>Low</v>
      </c>
      <c r="Q3582" s="5">
        <f>Table1[[#This Row],[gross]]-Table1[[#This Row],[budget]]</f>
        <v>-12994160</v>
      </c>
      <c r="R3582" s="5" t="str">
        <f>IF(Table1[[#This Row],[Profit]]&gt;0,"Profit","Loss")</f>
        <v>Loss</v>
      </c>
      <c r="S3582" s="6" t="str">
        <f>FLOOR(Table1[[#This Row],[year]]-1900,10)+1900 &amp; "-" &amp; FLOOR(Table1[[#This Row],[year]]-1890,10)+1900</f>
        <v>1990-2000</v>
      </c>
      <c r="T3582" s="14" t="s">
        <v>21835</v>
      </c>
      <c r="AB3582" s="14"/>
    </row>
    <row r="3583" spans="1:28" hidden="1" x14ac:dyDescent="0.3">
      <c r="A3583" t="s">
        <v>11114</v>
      </c>
      <c r="B3583" t="s">
        <v>1974</v>
      </c>
      <c r="C3583" t="s">
        <v>41</v>
      </c>
      <c r="D3583">
        <v>1999</v>
      </c>
      <c r="E3583" t="s">
        <v>11115</v>
      </c>
      <c r="F3583">
        <v>6.3</v>
      </c>
      <c r="G3583">
        <v>9600</v>
      </c>
      <c r="H3583" t="s">
        <v>11116</v>
      </c>
      <c r="I3583" t="s">
        <v>11117</v>
      </c>
      <c r="J3583" t="s">
        <v>11118</v>
      </c>
      <c r="K3583" t="s">
        <v>30</v>
      </c>
      <c r="L3583">
        <v>2500000</v>
      </c>
      <c r="M3583">
        <v>1955933</v>
      </c>
      <c r="N3583" t="s">
        <v>11119</v>
      </c>
      <c r="O3583">
        <v>98</v>
      </c>
      <c r="P3583" t="str">
        <f>IF(Table1[[#This Row],[score]]&gt;=8.5,"High",IF(Table1[[#This Row],[score]]&gt;=7,"Medium","Low"))</f>
        <v>Low</v>
      </c>
      <c r="Q3583" s="5">
        <f>Table1[[#This Row],[gross]]-Table1[[#This Row],[budget]]</f>
        <v>-544067</v>
      </c>
      <c r="R3583" s="5" t="str">
        <f>IF(Table1[[#This Row],[Profit]]&gt;0,"Profit","Loss")</f>
        <v>Loss</v>
      </c>
      <c r="S3583" s="6" t="str">
        <f>FLOOR(Table1[[#This Row],[year]]-1900,10)+1900 &amp; "-" &amp; FLOOR(Table1[[#This Row],[year]]-1890,10)+1900</f>
        <v>1990-2000</v>
      </c>
      <c r="T3583" s="14" t="s">
        <v>21844</v>
      </c>
      <c r="AB3583" s="14"/>
    </row>
    <row r="3584" spans="1:28" hidden="1" x14ac:dyDescent="0.3">
      <c r="A3584" t="s">
        <v>10881</v>
      </c>
      <c r="B3584" t="s">
        <v>443</v>
      </c>
      <c r="C3584" t="s">
        <v>25</v>
      </c>
      <c r="D3584">
        <v>1999</v>
      </c>
      <c r="E3584" t="s">
        <v>10877</v>
      </c>
      <c r="F3584">
        <v>6</v>
      </c>
      <c r="G3584">
        <v>40000</v>
      </c>
      <c r="H3584" t="s">
        <v>7823</v>
      </c>
      <c r="I3584" t="s">
        <v>10882</v>
      </c>
      <c r="J3584" t="s">
        <v>7601</v>
      </c>
      <c r="K3584" t="s">
        <v>448</v>
      </c>
      <c r="L3584">
        <f>20500000</f>
        <v>20500000</v>
      </c>
      <c r="M3584">
        <v>1632567</v>
      </c>
      <c r="N3584" t="s">
        <v>2006</v>
      </c>
      <c r="O3584">
        <v>109</v>
      </c>
      <c r="P3584" t="str">
        <f>IF(Table1[[#This Row],[score]]&gt;=8.5,"High",IF(Table1[[#This Row],[score]]&gt;=7,"Medium","Low"))</f>
        <v>Low</v>
      </c>
      <c r="Q3584" s="5">
        <f>Table1[[#This Row],[gross]]-Table1[[#This Row],[budget]]</f>
        <v>-18867433</v>
      </c>
      <c r="R3584" s="5" t="str">
        <f>IF(Table1[[#This Row],[Profit]]&gt;0,"Profit","Loss")</f>
        <v>Loss</v>
      </c>
      <c r="S3584" s="6" t="str">
        <f>FLOOR(Table1[[#This Row],[year]]-1900,10)+1900 &amp; "-" &amp; FLOOR(Table1[[#This Row],[year]]-1890,10)+1900</f>
        <v>1990-2000</v>
      </c>
      <c r="T3584" s="14" t="s">
        <v>21835</v>
      </c>
      <c r="AB3584" s="14"/>
    </row>
    <row r="3585" spans="1:28" hidden="1" x14ac:dyDescent="0.3">
      <c r="A3585" t="s">
        <v>765</v>
      </c>
      <c r="B3585" t="s">
        <v>2676</v>
      </c>
      <c r="C3585" t="s">
        <v>17</v>
      </c>
      <c r="D3585">
        <v>1999</v>
      </c>
      <c r="E3585" t="s">
        <v>10635</v>
      </c>
      <c r="F3585">
        <v>5.3</v>
      </c>
      <c r="G3585">
        <v>10000</v>
      </c>
      <c r="H3585" t="s">
        <v>4832</v>
      </c>
      <c r="I3585" t="s">
        <v>4832</v>
      </c>
      <c r="J3585" t="s">
        <v>10636</v>
      </c>
      <c r="K3585" t="s">
        <v>448</v>
      </c>
      <c r="L3585">
        <f>20500000</f>
        <v>20500000</v>
      </c>
      <c r="M3585">
        <v>1585642</v>
      </c>
      <c r="N3585" t="s">
        <v>3072</v>
      </c>
      <c r="O3585">
        <v>84</v>
      </c>
      <c r="P3585" t="str">
        <f>IF(Table1[[#This Row],[score]]&gt;=8.5,"High",IF(Table1[[#This Row],[score]]&gt;=7,"Medium","Low"))</f>
        <v>Low</v>
      </c>
      <c r="Q3585" s="5">
        <f>Table1[[#This Row],[gross]]-Table1[[#This Row],[budget]]</f>
        <v>-18914358</v>
      </c>
      <c r="R3585" s="5" t="str">
        <f>IF(Table1[[#This Row],[Profit]]&gt;0,"Profit","Loss")</f>
        <v>Loss</v>
      </c>
      <c r="S3585" s="6" t="str">
        <f>FLOOR(Table1[[#This Row],[year]]-1900,10)+1900 &amp; "-" &amp; FLOOR(Table1[[#This Row],[year]]-1890,10)+1900</f>
        <v>1990-2000</v>
      </c>
      <c r="T3585" s="14" t="s">
        <v>21842</v>
      </c>
      <c r="AB3585" s="14"/>
    </row>
    <row r="3586" spans="1:28" hidden="1" x14ac:dyDescent="0.3">
      <c r="A3586" t="s">
        <v>11109</v>
      </c>
      <c r="B3586" t="s">
        <v>16</v>
      </c>
      <c r="C3586" t="s">
        <v>17</v>
      </c>
      <c r="D3586">
        <v>1999</v>
      </c>
      <c r="E3586" t="s">
        <v>11110</v>
      </c>
      <c r="F3586">
        <v>6.9</v>
      </c>
      <c r="G3586">
        <v>6900</v>
      </c>
      <c r="H3586" t="s">
        <v>11111</v>
      </c>
      <c r="I3586" t="s">
        <v>11112</v>
      </c>
      <c r="J3586" t="s">
        <v>10369</v>
      </c>
      <c r="K3586" t="s">
        <v>195</v>
      </c>
      <c r="L3586">
        <v>2500000</v>
      </c>
      <c r="M3586">
        <v>1302067</v>
      </c>
      <c r="N3586" t="s">
        <v>11113</v>
      </c>
      <c r="O3586">
        <v>107</v>
      </c>
      <c r="P3586" t="str">
        <f>IF(Table1[[#This Row],[score]]&gt;=8.5,"High",IF(Table1[[#This Row],[score]]&gt;=7,"Medium","Low"))</f>
        <v>Low</v>
      </c>
      <c r="Q3586" s="5">
        <f>Table1[[#This Row],[gross]]-Table1[[#This Row],[budget]]</f>
        <v>-1197933</v>
      </c>
      <c r="R3586" s="5" t="str">
        <f>IF(Table1[[#This Row],[Profit]]&gt;0,"Profit","Loss")</f>
        <v>Loss</v>
      </c>
      <c r="S3586" s="6" t="str">
        <f>FLOOR(Table1[[#This Row],[year]]-1900,10)+1900 &amp; "-" &amp; FLOOR(Table1[[#This Row],[year]]-1890,10)+1900</f>
        <v>1990-2000</v>
      </c>
      <c r="T3586" s="14" t="s">
        <v>21835</v>
      </c>
      <c r="AB3586" s="14"/>
    </row>
    <row r="3587" spans="1:28" hidden="1" x14ac:dyDescent="0.3">
      <c r="A3587" t="s">
        <v>11084</v>
      </c>
      <c r="B3587" t="s">
        <v>443</v>
      </c>
      <c r="C3587" t="s">
        <v>63</v>
      </c>
      <c r="D3587">
        <v>1999</v>
      </c>
      <c r="E3587" t="s">
        <v>11085</v>
      </c>
      <c r="F3587">
        <v>7.2</v>
      </c>
      <c r="G3587">
        <v>6200</v>
      </c>
      <c r="H3587" t="s">
        <v>11086</v>
      </c>
      <c r="I3587" t="s">
        <v>11086</v>
      </c>
      <c r="J3587" t="s">
        <v>11087</v>
      </c>
      <c r="K3587" t="s">
        <v>5762</v>
      </c>
      <c r="L3587">
        <f>20500000</f>
        <v>20500000</v>
      </c>
      <c r="M3587">
        <v>927107</v>
      </c>
      <c r="N3587" t="s">
        <v>11088</v>
      </c>
      <c r="O3587">
        <v>125</v>
      </c>
      <c r="P3587" t="str">
        <f>IF(Table1[[#This Row],[score]]&gt;=8.5,"High",IF(Table1[[#This Row],[score]]&gt;=7,"Medium","Low"))</f>
        <v>Medium</v>
      </c>
      <c r="Q3587" s="5">
        <f>Table1[[#This Row],[gross]]-Table1[[#This Row],[budget]]</f>
        <v>-19572893</v>
      </c>
      <c r="R3587" s="5" t="str">
        <f>IF(Table1[[#This Row],[Profit]]&gt;0,"Profit","Loss")</f>
        <v>Loss</v>
      </c>
      <c r="S3587" s="6" t="str">
        <f>FLOOR(Table1[[#This Row],[year]]-1900,10)+1900 &amp; "-" &amp; FLOOR(Table1[[#This Row],[year]]-1890,10)+1900</f>
        <v>1990-2000</v>
      </c>
      <c r="T3587" s="14" t="s">
        <v>21860</v>
      </c>
      <c r="AB3587" s="14"/>
    </row>
    <row r="3588" spans="1:28" hidden="1" x14ac:dyDescent="0.3">
      <c r="A3588" t="s">
        <v>10837</v>
      </c>
      <c r="B3588" t="s">
        <v>16</v>
      </c>
      <c r="C3588" t="s">
        <v>17</v>
      </c>
      <c r="D3588">
        <v>1999</v>
      </c>
      <c r="E3588" t="s">
        <v>10838</v>
      </c>
      <c r="F3588">
        <v>4.9000000000000004</v>
      </c>
      <c r="G3588">
        <v>5300</v>
      </c>
      <c r="H3588" t="s">
        <v>2198</v>
      </c>
      <c r="I3588" t="s">
        <v>9980</v>
      </c>
      <c r="J3588" t="s">
        <v>10839</v>
      </c>
      <c r="K3588" t="s">
        <v>30</v>
      </c>
      <c r="L3588">
        <f>20500000</f>
        <v>20500000</v>
      </c>
      <c r="M3588">
        <v>752122</v>
      </c>
      <c r="N3588" t="s">
        <v>2001</v>
      </c>
      <c r="O3588">
        <v>106</v>
      </c>
      <c r="P3588" t="str">
        <f>IF(Table1[[#This Row],[score]]&gt;=8.5,"High",IF(Table1[[#This Row],[score]]&gt;=7,"Medium","Low"))</f>
        <v>Low</v>
      </c>
      <c r="Q3588" s="5">
        <f>Table1[[#This Row],[gross]]-Table1[[#This Row],[budget]]</f>
        <v>-19747878</v>
      </c>
      <c r="R3588" s="5" t="str">
        <f>IF(Table1[[#This Row],[Profit]]&gt;0,"Profit","Loss")</f>
        <v>Loss</v>
      </c>
      <c r="S3588" s="6" t="str">
        <f>FLOOR(Table1[[#This Row],[year]]-1900,10)+1900 &amp; "-" &amp; FLOOR(Table1[[#This Row],[year]]-1890,10)+1900</f>
        <v>1990-2000</v>
      </c>
      <c r="T3588" s="14" t="s">
        <v>21856</v>
      </c>
      <c r="AB3588" s="14"/>
    </row>
    <row r="3589" spans="1:28" hidden="1" x14ac:dyDescent="0.3">
      <c r="A3589" t="s">
        <v>11023</v>
      </c>
      <c r="B3589" t="s">
        <v>443</v>
      </c>
      <c r="C3589" t="s">
        <v>765</v>
      </c>
      <c r="D3589">
        <v>1999</v>
      </c>
      <c r="E3589" t="s">
        <v>11024</v>
      </c>
      <c r="F3589">
        <v>7.8</v>
      </c>
      <c r="G3589">
        <v>7400</v>
      </c>
      <c r="H3589" t="s">
        <v>11025</v>
      </c>
      <c r="I3589" t="s">
        <v>11026</v>
      </c>
      <c r="J3589" t="s">
        <v>11027</v>
      </c>
      <c r="K3589" t="s">
        <v>5762</v>
      </c>
      <c r="L3589">
        <f>20500000</f>
        <v>20500000</v>
      </c>
      <c r="M3589">
        <v>646532</v>
      </c>
      <c r="N3589" t="s">
        <v>11028</v>
      </c>
      <c r="O3589">
        <v>112</v>
      </c>
      <c r="P3589" t="str">
        <f>IF(Table1[[#This Row],[score]]&gt;=8.5,"High",IF(Table1[[#This Row],[score]]&gt;=7,"Medium","Low"))</f>
        <v>Medium</v>
      </c>
      <c r="Q3589" s="5">
        <f>Table1[[#This Row],[gross]]-Table1[[#This Row],[budget]]</f>
        <v>-19853468</v>
      </c>
      <c r="R3589" s="5" t="str">
        <f>IF(Table1[[#This Row],[Profit]]&gt;0,"Profit","Loss")</f>
        <v>Loss</v>
      </c>
      <c r="S3589" s="6" t="str">
        <f>FLOOR(Table1[[#This Row],[year]]-1900,10)+1900 &amp; "-" &amp; FLOOR(Table1[[#This Row],[year]]-1890,10)+1900</f>
        <v>1990-2000</v>
      </c>
      <c r="T3589" s="14" t="s">
        <v>21860</v>
      </c>
      <c r="AB3589" s="14"/>
    </row>
    <row r="3590" spans="1:28" hidden="1" x14ac:dyDescent="0.3">
      <c r="A3590" t="s">
        <v>10868</v>
      </c>
      <c r="B3590" t="s">
        <v>16</v>
      </c>
      <c r="C3590" t="s">
        <v>17</v>
      </c>
      <c r="D3590">
        <v>1999</v>
      </c>
      <c r="E3590" t="s">
        <v>10174</v>
      </c>
      <c r="F3590">
        <v>6.7</v>
      </c>
      <c r="G3590">
        <v>13000</v>
      </c>
      <c r="H3590" t="s">
        <v>7705</v>
      </c>
      <c r="I3590" t="s">
        <v>10869</v>
      </c>
      <c r="J3590" t="s">
        <v>10038</v>
      </c>
      <c r="K3590" t="s">
        <v>30</v>
      </c>
      <c r="L3590">
        <v>38000000</v>
      </c>
      <c r="M3590">
        <v>635096</v>
      </c>
      <c r="N3590" t="s">
        <v>61</v>
      </c>
      <c r="O3590">
        <v>138</v>
      </c>
      <c r="P3590" t="str">
        <f>IF(Table1[[#This Row],[score]]&gt;=8.5,"High",IF(Table1[[#This Row],[score]]&gt;=7,"Medium","Low"))</f>
        <v>Low</v>
      </c>
      <c r="Q3590" s="5">
        <f>Table1[[#This Row],[gross]]-Table1[[#This Row],[budget]]</f>
        <v>-37364904</v>
      </c>
      <c r="R3590" s="5" t="str">
        <f>IF(Table1[[#This Row],[Profit]]&gt;0,"Profit","Loss")</f>
        <v>Loss</v>
      </c>
      <c r="S3590" s="6" t="str">
        <f>FLOOR(Table1[[#This Row],[year]]-1900,10)+1900 &amp; "-" &amp; FLOOR(Table1[[#This Row],[year]]-1890,10)+1900</f>
        <v>1990-2000</v>
      </c>
      <c r="T3590" s="14" t="s">
        <v>21844</v>
      </c>
      <c r="AB3590" s="14"/>
    </row>
    <row r="3591" spans="1:28" hidden="1" x14ac:dyDescent="0.3">
      <c r="A3591" t="s">
        <v>11092</v>
      </c>
      <c r="B3591" t="s">
        <v>16</v>
      </c>
      <c r="C3591" t="s">
        <v>17</v>
      </c>
      <c r="D3591">
        <v>1999</v>
      </c>
      <c r="E3591" t="s">
        <v>10841</v>
      </c>
      <c r="F3591">
        <v>6.6</v>
      </c>
      <c r="G3591">
        <v>4100</v>
      </c>
      <c r="H3591" t="s">
        <v>11093</v>
      </c>
      <c r="I3591" t="s">
        <v>11094</v>
      </c>
      <c r="J3591" t="s">
        <v>3199</v>
      </c>
      <c r="K3591" t="s">
        <v>30</v>
      </c>
      <c r="L3591">
        <f t="shared" ref="L3591:L3599" si="36">20500000</f>
        <v>20500000</v>
      </c>
      <c r="M3591">
        <v>570708</v>
      </c>
      <c r="N3591" t="s">
        <v>11095</v>
      </c>
      <c r="O3591">
        <v>125</v>
      </c>
      <c r="P3591" t="str">
        <f>IF(Table1[[#This Row],[score]]&gt;=8.5,"High",IF(Table1[[#This Row],[score]]&gt;=7,"Medium","Low"))</f>
        <v>Low</v>
      </c>
      <c r="Q3591" s="5">
        <f>Table1[[#This Row],[gross]]-Table1[[#This Row],[budget]]</f>
        <v>-19929292</v>
      </c>
      <c r="R3591" s="5" t="str">
        <f>IF(Table1[[#This Row],[Profit]]&gt;0,"Profit","Loss")</f>
        <v>Loss</v>
      </c>
      <c r="S3591" s="6" t="str">
        <f>FLOOR(Table1[[#This Row],[year]]-1900,10)+1900 &amp; "-" &amp; FLOOR(Table1[[#This Row],[year]]-1890,10)+1900</f>
        <v>1990-2000</v>
      </c>
      <c r="T3591" s="14" t="s">
        <v>21835</v>
      </c>
      <c r="AB3591" s="14"/>
    </row>
    <row r="3592" spans="1:28" hidden="1" x14ac:dyDescent="0.3">
      <c r="A3592" t="s">
        <v>11044</v>
      </c>
      <c r="B3592" t="s">
        <v>16</v>
      </c>
      <c r="C3592" t="s">
        <v>34</v>
      </c>
      <c r="D3592">
        <v>1999</v>
      </c>
      <c r="E3592" t="s">
        <v>11045</v>
      </c>
      <c r="F3592">
        <v>6.4</v>
      </c>
      <c r="G3592">
        <v>9700</v>
      </c>
      <c r="H3592" t="s">
        <v>11046</v>
      </c>
      <c r="I3592" t="s">
        <v>11047</v>
      </c>
      <c r="J3592" t="s">
        <v>6661</v>
      </c>
      <c r="K3592" t="s">
        <v>22</v>
      </c>
      <c r="L3592">
        <f t="shared" si="36"/>
        <v>20500000</v>
      </c>
      <c r="M3592">
        <v>474900</v>
      </c>
      <c r="N3592" t="s">
        <v>10748</v>
      </c>
      <c r="O3592">
        <v>99</v>
      </c>
      <c r="P3592" t="str">
        <f>IF(Table1[[#This Row],[score]]&gt;=8.5,"High",IF(Table1[[#This Row],[score]]&gt;=7,"Medium","Low"))</f>
        <v>Low</v>
      </c>
      <c r="Q3592" s="5">
        <f>Table1[[#This Row],[gross]]-Table1[[#This Row],[budget]]</f>
        <v>-20025100</v>
      </c>
      <c r="R3592" s="5" t="str">
        <f>IF(Table1[[#This Row],[Profit]]&gt;0,"Profit","Loss")</f>
        <v>Loss</v>
      </c>
      <c r="S3592" s="6" t="str">
        <f>FLOOR(Table1[[#This Row],[year]]-1900,10)+1900 &amp; "-" &amp; FLOOR(Table1[[#This Row],[year]]-1890,10)+1900</f>
        <v>1990-2000</v>
      </c>
      <c r="T3592" s="14" t="s">
        <v>21844</v>
      </c>
      <c r="AB3592" s="14"/>
    </row>
    <row r="3593" spans="1:28" hidden="1" x14ac:dyDescent="0.3">
      <c r="A3593" t="s">
        <v>10938</v>
      </c>
      <c r="B3593" t="s">
        <v>1974</v>
      </c>
      <c r="C3593" t="s">
        <v>17</v>
      </c>
      <c r="D3593">
        <v>1999</v>
      </c>
      <c r="E3593" t="s">
        <v>10939</v>
      </c>
      <c r="F3593">
        <v>7.8</v>
      </c>
      <c r="G3593">
        <v>19000</v>
      </c>
      <c r="H3593" t="s">
        <v>5413</v>
      </c>
      <c r="I3593" t="s">
        <v>5413</v>
      </c>
      <c r="J3593" t="s">
        <v>5413</v>
      </c>
      <c r="K3593" t="s">
        <v>2081</v>
      </c>
      <c r="L3593">
        <f t="shared" si="36"/>
        <v>20500000</v>
      </c>
      <c r="M3593">
        <v>461259</v>
      </c>
      <c r="N3593" t="s">
        <v>6061</v>
      </c>
      <c r="O3593">
        <v>122</v>
      </c>
      <c r="P3593" t="str">
        <f>IF(Table1[[#This Row],[score]]&gt;=8.5,"High",IF(Table1[[#This Row],[score]]&gt;=7,"Medium","Low"))</f>
        <v>Medium</v>
      </c>
      <c r="Q3593" s="5">
        <f>Table1[[#This Row],[gross]]-Table1[[#This Row],[budget]]</f>
        <v>-20038741</v>
      </c>
      <c r="R3593" s="5" t="str">
        <f>IF(Table1[[#This Row],[Profit]]&gt;0,"Profit","Loss")</f>
        <v>Loss</v>
      </c>
      <c r="S3593" s="6" t="str">
        <f>FLOOR(Table1[[#This Row],[year]]-1900,10)+1900 &amp; "-" &amp; FLOOR(Table1[[#This Row],[year]]-1890,10)+1900</f>
        <v>1990-2000</v>
      </c>
      <c r="T3593" s="14" t="s">
        <v>21835</v>
      </c>
      <c r="AB3593" s="14"/>
    </row>
    <row r="3594" spans="1:28" hidden="1" x14ac:dyDescent="0.3">
      <c r="A3594" t="s">
        <v>11103</v>
      </c>
      <c r="B3594" t="s">
        <v>16</v>
      </c>
      <c r="C3594" t="s">
        <v>41</v>
      </c>
      <c r="D3594">
        <v>1999</v>
      </c>
      <c r="E3594" t="s">
        <v>11104</v>
      </c>
      <c r="F3594">
        <v>5.8</v>
      </c>
      <c r="G3594">
        <v>3900</v>
      </c>
      <c r="H3594" t="s">
        <v>4344</v>
      </c>
      <c r="I3594" t="s">
        <v>4344</v>
      </c>
      <c r="J3594" t="s">
        <v>11105</v>
      </c>
      <c r="K3594" t="s">
        <v>22</v>
      </c>
      <c r="L3594">
        <f t="shared" si="36"/>
        <v>20500000</v>
      </c>
      <c r="M3594">
        <v>437568</v>
      </c>
      <c r="N3594" t="s">
        <v>11106</v>
      </c>
      <c r="O3594">
        <v>118</v>
      </c>
      <c r="P3594" t="str">
        <f>IF(Table1[[#This Row],[score]]&gt;=8.5,"High",IF(Table1[[#This Row],[score]]&gt;=7,"Medium","Low"))</f>
        <v>Low</v>
      </c>
      <c r="Q3594" s="5">
        <f>Table1[[#This Row],[gross]]-Table1[[#This Row],[budget]]</f>
        <v>-20062432</v>
      </c>
      <c r="R3594" s="5" t="str">
        <f>IF(Table1[[#This Row],[Profit]]&gt;0,"Profit","Loss")</f>
        <v>Loss</v>
      </c>
      <c r="S3594" s="6" t="str">
        <f>FLOOR(Table1[[#This Row],[year]]-1900,10)+1900 &amp; "-" &amp; FLOOR(Table1[[#This Row],[year]]-1890,10)+1900</f>
        <v>1990-2000</v>
      </c>
      <c r="T3594" s="14" t="s">
        <v>21844</v>
      </c>
      <c r="AB3594" s="14"/>
    </row>
    <row r="3595" spans="1:28" hidden="1" x14ac:dyDescent="0.3">
      <c r="A3595" t="s">
        <v>11076</v>
      </c>
      <c r="B3595" t="s">
        <v>16</v>
      </c>
      <c r="C3595" t="s">
        <v>17</v>
      </c>
      <c r="D3595">
        <v>1999</v>
      </c>
      <c r="E3595" t="s">
        <v>11077</v>
      </c>
      <c r="F3595">
        <v>7.1</v>
      </c>
      <c r="G3595">
        <v>5300</v>
      </c>
      <c r="H3595" t="s">
        <v>11078</v>
      </c>
      <c r="I3595" t="s">
        <v>11079</v>
      </c>
      <c r="J3595" t="s">
        <v>3183</v>
      </c>
      <c r="K3595" t="s">
        <v>448</v>
      </c>
      <c r="L3595">
        <f t="shared" si="36"/>
        <v>20500000</v>
      </c>
      <c r="M3595">
        <v>401299</v>
      </c>
      <c r="N3595" t="s">
        <v>11080</v>
      </c>
      <c r="O3595">
        <v>80</v>
      </c>
      <c r="P3595" t="str">
        <f>IF(Table1[[#This Row],[score]]&gt;=8.5,"High",IF(Table1[[#This Row],[score]]&gt;=7,"Medium","Low"))</f>
        <v>Medium</v>
      </c>
      <c r="Q3595" s="5">
        <f>Table1[[#This Row],[gross]]-Table1[[#This Row],[budget]]</f>
        <v>-20098701</v>
      </c>
      <c r="R3595" s="5" t="str">
        <f>IF(Table1[[#This Row],[Profit]]&gt;0,"Profit","Loss")</f>
        <v>Loss</v>
      </c>
      <c r="S3595" s="6" t="str">
        <f>FLOOR(Table1[[#This Row],[year]]-1900,10)+1900 &amp; "-" &amp; FLOOR(Table1[[#This Row],[year]]-1890,10)+1900</f>
        <v>1990-2000</v>
      </c>
      <c r="T3595" s="14" t="s">
        <v>21842</v>
      </c>
      <c r="AB3595" s="14"/>
    </row>
    <row r="3596" spans="1:28" hidden="1" x14ac:dyDescent="0.3">
      <c r="A3596" t="s">
        <v>11096</v>
      </c>
      <c r="B3596" t="s">
        <v>16</v>
      </c>
      <c r="C3596" t="s">
        <v>104</v>
      </c>
      <c r="D3596">
        <v>1999</v>
      </c>
      <c r="E3596" t="s">
        <v>10811</v>
      </c>
      <c r="F3596">
        <v>6.1</v>
      </c>
      <c r="G3596">
        <v>6400</v>
      </c>
      <c r="H3596" t="s">
        <v>979</v>
      </c>
      <c r="I3596" t="s">
        <v>11097</v>
      </c>
      <c r="J3596" t="s">
        <v>8959</v>
      </c>
      <c r="K3596" t="s">
        <v>30</v>
      </c>
      <c r="L3596">
        <f t="shared" si="36"/>
        <v>20500000</v>
      </c>
      <c r="M3596">
        <v>370668</v>
      </c>
      <c r="N3596" t="s">
        <v>10421</v>
      </c>
      <c r="O3596">
        <v>111</v>
      </c>
      <c r="P3596" t="str">
        <f>IF(Table1[[#This Row],[score]]&gt;=8.5,"High",IF(Table1[[#This Row],[score]]&gt;=7,"Medium","Low"))</f>
        <v>Low</v>
      </c>
      <c r="Q3596" s="5">
        <f>Table1[[#This Row],[gross]]-Table1[[#This Row],[budget]]</f>
        <v>-20129332</v>
      </c>
      <c r="R3596" s="5" t="str">
        <f>IF(Table1[[#This Row],[Profit]]&gt;0,"Profit","Loss")</f>
        <v>Loss</v>
      </c>
      <c r="S3596" s="6" t="str">
        <f>FLOOR(Table1[[#This Row],[year]]-1900,10)+1900 &amp; "-" &amp; FLOOR(Table1[[#This Row],[year]]-1890,10)+1900</f>
        <v>1990-2000</v>
      </c>
      <c r="T3596" s="14" t="s">
        <v>21835</v>
      </c>
      <c r="AB3596" s="14"/>
    </row>
    <row r="3597" spans="1:28" hidden="1" x14ac:dyDescent="0.3">
      <c r="A3597" t="s">
        <v>11063</v>
      </c>
      <c r="B3597" t="s">
        <v>16</v>
      </c>
      <c r="C3597" t="s">
        <v>17</v>
      </c>
      <c r="D3597">
        <v>1999</v>
      </c>
      <c r="E3597" t="s">
        <v>11064</v>
      </c>
      <c r="F3597">
        <v>7.5</v>
      </c>
      <c r="G3597">
        <v>13000</v>
      </c>
      <c r="H3597" t="s">
        <v>11065</v>
      </c>
      <c r="I3597" t="s">
        <v>11065</v>
      </c>
      <c r="J3597" t="s">
        <v>11066</v>
      </c>
      <c r="K3597" t="s">
        <v>448</v>
      </c>
      <c r="L3597">
        <f t="shared" si="36"/>
        <v>20500000</v>
      </c>
      <c r="M3597">
        <v>293092</v>
      </c>
      <c r="N3597" t="s">
        <v>10226</v>
      </c>
      <c r="O3597">
        <v>95</v>
      </c>
      <c r="P3597" t="str">
        <f>IF(Table1[[#This Row],[score]]&gt;=8.5,"High",IF(Table1[[#This Row],[score]]&gt;=7,"Medium","Low"))</f>
        <v>Medium</v>
      </c>
      <c r="Q3597" s="5">
        <f>Table1[[#This Row],[gross]]-Table1[[#This Row],[budget]]</f>
        <v>-20206908</v>
      </c>
      <c r="R3597" s="5" t="str">
        <f>IF(Table1[[#This Row],[Profit]]&gt;0,"Profit","Loss")</f>
        <v>Loss</v>
      </c>
      <c r="S3597" s="6" t="str">
        <f>FLOOR(Table1[[#This Row],[year]]-1900,10)+1900 &amp; "-" &amp; FLOOR(Table1[[#This Row],[year]]-1890,10)+1900</f>
        <v>1990-2000</v>
      </c>
      <c r="T3597" s="14" t="s">
        <v>21870</v>
      </c>
      <c r="AB3597" s="14"/>
    </row>
    <row r="3598" spans="1:28" hidden="1" x14ac:dyDescent="0.3">
      <c r="A3598" t="s">
        <v>10898</v>
      </c>
      <c r="B3598" t="s">
        <v>443</v>
      </c>
      <c r="C3598" t="s">
        <v>17</v>
      </c>
      <c r="D3598">
        <v>1999</v>
      </c>
      <c r="E3598" t="s">
        <v>10899</v>
      </c>
      <c r="F3598">
        <v>7.5</v>
      </c>
      <c r="G3598">
        <v>9600</v>
      </c>
      <c r="H3598" t="s">
        <v>5810</v>
      </c>
      <c r="I3598" t="s">
        <v>10900</v>
      </c>
      <c r="J3598" t="s">
        <v>10901</v>
      </c>
      <c r="K3598" t="s">
        <v>5812</v>
      </c>
      <c r="L3598">
        <f t="shared" si="36"/>
        <v>20500000</v>
      </c>
      <c r="M3598">
        <v>259510</v>
      </c>
      <c r="N3598" t="s">
        <v>6649</v>
      </c>
      <c r="O3598">
        <v>118</v>
      </c>
      <c r="P3598" t="str">
        <f>IF(Table1[[#This Row],[score]]&gt;=8.5,"High",IF(Table1[[#This Row],[score]]&gt;=7,"Medium","Low"))</f>
        <v>Medium</v>
      </c>
      <c r="Q3598" s="5">
        <f>Table1[[#This Row],[gross]]-Table1[[#This Row],[budget]]</f>
        <v>-20240490</v>
      </c>
      <c r="R3598" s="5" t="str">
        <f>IF(Table1[[#This Row],[Profit]]&gt;0,"Profit","Loss")</f>
        <v>Loss</v>
      </c>
      <c r="S3598" s="6" t="str">
        <f>FLOOR(Table1[[#This Row],[year]]-1900,10)+1900 &amp; "-" &amp; FLOOR(Table1[[#This Row],[year]]-1890,10)+1900</f>
        <v>1990-2000</v>
      </c>
      <c r="T3598" s="14" t="s">
        <v>21842</v>
      </c>
      <c r="AB3598" s="14"/>
    </row>
    <row r="3599" spans="1:28" hidden="1" x14ac:dyDescent="0.3">
      <c r="A3599" t="s">
        <v>10820</v>
      </c>
      <c r="B3599" t="s">
        <v>16</v>
      </c>
      <c r="C3599" t="s">
        <v>17</v>
      </c>
      <c r="D3599">
        <v>1999</v>
      </c>
      <c r="E3599" t="s">
        <v>10821</v>
      </c>
      <c r="F3599">
        <v>7.3</v>
      </c>
      <c r="G3599">
        <v>9800</v>
      </c>
      <c r="H3599" t="s">
        <v>6036</v>
      </c>
      <c r="I3599" t="s">
        <v>10822</v>
      </c>
      <c r="J3599" t="s">
        <v>10823</v>
      </c>
      <c r="K3599" t="s">
        <v>306</v>
      </c>
      <c r="L3599">
        <f t="shared" si="36"/>
        <v>20500000</v>
      </c>
      <c r="M3599">
        <v>254441</v>
      </c>
      <c r="N3599" t="s">
        <v>1965</v>
      </c>
      <c r="O3599">
        <v>98</v>
      </c>
      <c r="P3599" t="str">
        <f>IF(Table1[[#This Row],[score]]&gt;=8.5,"High",IF(Table1[[#This Row],[score]]&gt;=7,"Medium","Low"))</f>
        <v>Medium</v>
      </c>
      <c r="Q3599" s="5">
        <f>Table1[[#This Row],[gross]]-Table1[[#This Row],[budget]]</f>
        <v>-20245559</v>
      </c>
      <c r="R3599" s="5" t="str">
        <f>IF(Table1[[#This Row],[Profit]]&gt;0,"Profit","Loss")</f>
        <v>Loss</v>
      </c>
      <c r="S3599" s="6" t="str">
        <f>FLOOR(Table1[[#This Row],[year]]-1900,10)+1900 &amp; "-" &amp; FLOOR(Table1[[#This Row],[year]]-1890,10)+1900</f>
        <v>1990-2000</v>
      </c>
      <c r="T3599" s="14" t="s">
        <v>21846</v>
      </c>
      <c r="AB3599" s="14"/>
    </row>
    <row r="3600" spans="1:28" hidden="1" x14ac:dyDescent="0.3">
      <c r="A3600" t="s">
        <v>10735</v>
      </c>
      <c r="B3600" t="s">
        <v>443</v>
      </c>
      <c r="C3600" t="s">
        <v>17</v>
      </c>
      <c r="D3600">
        <v>1999</v>
      </c>
      <c r="E3600" t="s">
        <v>10736</v>
      </c>
      <c r="F3600">
        <v>7.5</v>
      </c>
      <c r="G3600">
        <v>9200</v>
      </c>
      <c r="H3600" t="s">
        <v>10737</v>
      </c>
      <c r="I3600" t="s">
        <v>10737</v>
      </c>
      <c r="J3600" t="s">
        <v>10738</v>
      </c>
      <c r="K3600" t="s">
        <v>22</v>
      </c>
      <c r="L3600">
        <v>30000</v>
      </c>
      <c r="M3600">
        <v>217244</v>
      </c>
      <c r="N3600" t="s">
        <v>10739</v>
      </c>
      <c r="O3600">
        <v>94</v>
      </c>
      <c r="P3600" t="str">
        <f>IF(Table1[[#This Row],[score]]&gt;=8.5,"High",IF(Table1[[#This Row],[score]]&gt;=7,"Medium","Low"))</f>
        <v>Medium</v>
      </c>
      <c r="Q3600" s="5">
        <f>Table1[[#This Row],[gross]]-Table1[[#This Row],[budget]]</f>
        <v>187244</v>
      </c>
      <c r="R3600" s="5" t="str">
        <f>IF(Table1[[#This Row],[Profit]]&gt;0,"Profit","Loss")</f>
        <v>Profit</v>
      </c>
      <c r="S3600" s="6" t="str">
        <f>FLOOR(Table1[[#This Row],[year]]-1900,10)+1900 &amp; "-" &amp; FLOOR(Table1[[#This Row],[year]]-1890,10)+1900</f>
        <v>1990-2000</v>
      </c>
      <c r="T3600" s="14" t="s">
        <v>21844</v>
      </c>
      <c r="AB3600" s="14"/>
    </row>
    <row r="3601" spans="1:28" hidden="1" x14ac:dyDescent="0.3">
      <c r="A3601" t="s">
        <v>10984</v>
      </c>
      <c r="B3601" t="s">
        <v>16</v>
      </c>
      <c r="C3601" t="s">
        <v>17</v>
      </c>
      <c r="D3601">
        <v>1999</v>
      </c>
      <c r="E3601" t="s">
        <v>10985</v>
      </c>
      <c r="F3601">
        <v>6.8</v>
      </c>
      <c r="G3601">
        <v>7600</v>
      </c>
      <c r="H3601" t="s">
        <v>10986</v>
      </c>
      <c r="I3601" t="s">
        <v>10987</v>
      </c>
      <c r="J3601" t="s">
        <v>8017</v>
      </c>
      <c r="K3601" t="s">
        <v>22</v>
      </c>
      <c r="L3601">
        <v>14000000</v>
      </c>
      <c r="M3601">
        <v>206128</v>
      </c>
      <c r="N3601" t="s">
        <v>10988</v>
      </c>
      <c r="O3601">
        <v>106</v>
      </c>
      <c r="P3601" t="str">
        <f>IF(Table1[[#This Row],[score]]&gt;=8.5,"High",IF(Table1[[#This Row],[score]]&gt;=7,"Medium","Low"))</f>
        <v>Low</v>
      </c>
      <c r="Q3601" s="5">
        <f>Table1[[#This Row],[gross]]-Table1[[#This Row],[budget]]</f>
        <v>-13793872</v>
      </c>
      <c r="R3601" s="5" t="str">
        <f>IF(Table1[[#This Row],[Profit]]&gt;0,"Profit","Loss")</f>
        <v>Loss</v>
      </c>
      <c r="S3601" s="6" t="str">
        <f>FLOOR(Table1[[#This Row],[year]]-1900,10)+1900 &amp; "-" &amp; FLOOR(Table1[[#This Row],[year]]-1890,10)+1900</f>
        <v>1990-2000</v>
      </c>
      <c r="T3601" s="14" t="s">
        <v>21844</v>
      </c>
      <c r="AB3601" s="14"/>
    </row>
    <row r="3602" spans="1:28" hidden="1" x14ac:dyDescent="0.3">
      <c r="A3602" t="s">
        <v>11048</v>
      </c>
      <c r="B3602" t="s">
        <v>16</v>
      </c>
      <c r="C3602" t="s">
        <v>41</v>
      </c>
      <c r="D3602">
        <v>1999</v>
      </c>
      <c r="E3602" t="s">
        <v>11049</v>
      </c>
      <c r="F3602">
        <v>4.5999999999999996</v>
      </c>
      <c r="G3602">
        <v>7600</v>
      </c>
      <c r="H3602" t="s">
        <v>398</v>
      </c>
      <c r="I3602" t="s">
        <v>11050</v>
      </c>
      <c r="J3602" t="s">
        <v>4412</v>
      </c>
      <c r="K3602" t="s">
        <v>30</v>
      </c>
      <c r="L3602">
        <v>12000000</v>
      </c>
      <c r="M3602">
        <v>178278</v>
      </c>
      <c r="N3602" t="s">
        <v>11051</v>
      </c>
      <c r="O3602">
        <v>110</v>
      </c>
      <c r="P3602" t="str">
        <f>IF(Table1[[#This Row],[score]]&gt;=8.5,"High",IF(Table1[[#This Row],[score]]&gt;=7,"Medium","Low"))</f>
        <v>Low</v>
      </c>
      <c r="Q3602" s="5">
        <f>Table1[[#This Row],[gross]]-Table1[[#This Row],[budget]]</f>
        <v>-11821722</v>
      </c>
      <c r="R3602" s="5" t="str">
        <f>IF(Table1[[#This Row],[Profit]]&gt;0,"Profit","Loss")</f>
        <v>Loss</v>
      </c>
      <c r="S3602" s="6" t="str">
        <f>FLOOR(Table1[[#This Row],[year]]-1900,10)+1900 &amp; "-" &amp; FLOOR(Table1[[#This Row],[year]]-1890,10)+1900</f>
        <v>1990-2000</v>
      </c>
      <c r="T3602" s="14" t="s">
        <v>21860</v>
      </c>
      <c r="AB3602" s="14"/>
    </row>
    <row r="3603" spans="1:28" hidden="1" x14ac:dyDescent="0.3">
      <c r="A3603" t="s">
        <v>11081</v>
      </c>
      <c r="B3603" t="s">
        <v>16</v>
      </c>
      <c r="C3603" t="s">
        <v>17</v>
      </c>
      <c r="D3603">
        <v>1999</v>
      </c>
      <c r="E3603" t="s">
        <v>11082</v>
      </c>
      <c r="F3603">
        <v>5.4</v>
      </c>
      <c r="G3603">
        <v>3100</v>
      </c>
      <c r="H3603" t="s">
        <v>4899</v>
      </c>
      <c r="I3603" t="s">
        <v>4899</v>
      </c>
      <c r="J3603" t="s">
        <v>5109</v>
      </c>
      <c r="K3603" t="s">
        <v>22</v>
      </c>
      <c r="L3603">
        <v>4000000</v>
      </c>
      <c r="M3603">
        <v>164022</v>
      </c>
      <c r="N3603" t="s">
        <v>11083</v>
      </c>
      <c r="O3603">
        <v>106</v>
      </c>
      <c r="P3603" t="str">
        <f>IF(Table1[[#This Row],[score]]&gt;=8.5,"High",IF(Table1[[#This Row],[score]]&gt;=7,"Medium","Low"))</f>
        <v>Low</v>
      </c>
      <c r="Q3603" s="5">
        <f>Table1[[#This Row],[gross]]-Table1[[#This Row],[budget]]</f>
        <v>-3835978</v>
      </c>
      <c r="R3603" s="5" t="str">
        <f>IF(Table1[[#This Row],[Profit]]&gt;0,"Profit","Loss")</f>
        <v>Loss</v>
      </c>
      <c r="S3603" s="6" t="str">
        <f>FLOOR(Table1[[#This Row],[year]]-1900,10)+1900 &amp; "-" &amp; FLOOR(Table1[[#This Row],[year]]-1890,10)+1900</f>
        <v>1990-2000</v>
      </c>
      <c r="T3603" s="14" t="s">
        <v>21844</v>
      </c>
      <c r="AB3603" s="14"/>
    </row>
    <row r="3604" spans="1:28" hidden="1" x14ac:dyDescent="0.3">
      <c r="A3604" t="s">
        <v>10797</v>
      </c>
      <c r="B3604" t="s">
        <v>16</v>
      </c>
      <c r="C3604" t="s">
        <v>41</v>
      </c>
      <c r="D3604">
        <v>1999</v>
      </c>
      <c r="E3604" t="s">
        <v>10798</v>
      </c>
      <c r="F3604">
        <v>7.1</v>
      </c>
      <c r="G3604">
        <v>24000</v>
      </c>
      <c r="H3604" t="s">
        <v>10799</v>
      </c>
      <c r="I3604" t="s">
        <v>10799</v>
      </c>
      <c r="J3604" t="s">
        <v>10800</v>
      </c>
      <c r="K3604" t="s">
        <v>22</v>
      </c>
      <c r="L3604">
        <f>20500000</f>
        <v>20500000</v>
      </c>
      <c r="M3604">
        <v>104257</v>
      </c>
      <c r="N3604" t="s">
        <v>10801</v>
      </c>
      <c r="O3604">
        <v>99</v>
      </c>
      <c r="P3604" t="str">
        <f>IF(Table1[[#This Row],[score]]&gt;=8.5,"High",IF(Table1[[#This Row],[score]]&gt;=7,"Medium","Low"))</f>
        <v>Medium</v>
      </c>
      <c r="Q3604" s="5">
        <f>Table1[[#This Row],[gross]]-Table1[[#This Row],[budget]]</f>
        <v>-20395743</v>
      </c>
      <c r="R3604" s="5" t="str">
        <f>IF(Table1[[#This Row],[Profit]]&gt;0,"Profit","Loss")</f>
        <v>Loss</v>
      </c>
      <c r="S3604" s="6" t="str">
        <f>FLOOR(Table1[[#This Row],[year]]-1900,10)+1900 &amp; "-" &amp; FLOOR(Table1[[#This Row],[year]]-1890,10)+1900</f>
        <v>1990-2000</v>
      </c>
      <c r="T3604" s="14" t="s">
        <v>21835</v>
      </c>
      <c r="AB3604" s="14"/>
    </row>
    <row r="3605" spans="1:28" hidden="1" x14ac:dyDescent="0.3">
      <c r="A3605" t="s">
        <v>10989</v>
      </c>
      <c r="B3605" t="s">
        <v>16</v>
      </c>
      <c r="C3605" t="s">
        <v>390</v>
      </c>
      <c r="D3605">
        <v>1999</v>
      </c>
      <c r="E3605" t="s">
        <v>10990</v>
      </c>
      <c r="F3605">
        <v>7.4</v>
      </c>
      <c r="G3605">
        <v>16000</v>
      </c>
      <c r="H3605" t="s">
        <v>10991</v>
      </c>
      <c r="I3605" t="s">
        <v>8502</v>
      </c>
      <c r="J3605" t="s">
        <v>10992</v>
      </c>
      <c r="K3605" t="s">
        <v>2081</v>
      </c>
      <c r="L3605">
        <f>20500000</f>
        <v>20500000</v>
      </c>
      <c r="M3605">
        <v>94591</v>
      </c>
      <c r="N3605" t="s">
        <v>6061</v>
      </c>
      <c r="O3605">
        <v>102</v>
      </c>
      <c r="P3605" t="str">
        <f>IF(Table1[[#This Row],[score]]&gt;=8.5,"High",IF(Table1[[#This Row],[score]]&gt;=7,"Medium","Low"))</f>
        <v>Medium</v>
      </c>
      <c r="Q3605" s="5">
        <f>Table1[[#This Row],[gross]]-Table1[[#This Row],[budget]]</f>
        <v>-20405409</v>
      </c>
      <c r="R3605" s="5" t="str">
        <f>IF(Table1[[#This Row],[Profit]]&gt;0,"Profit","Loss")</f>
        <v>Loss</v>
      </c>
      <c r="S3605" s="6" t="str">
        <f>FLOOR(Table1[[#This Row],[year]]-1900,10)+1900 &amp; "-" &amp; FLOOR(Table1[[#This Row],[year]]-1890,10)+1900</f>
        <v>1990-2000</v>
      </c>
      <c r="T3605" s="14" t="s">
        <v>21842</v>
      </c>
      <c r="AB3605" s="14"/>
    </row>
    <row r="3606" spans="1:28" hidden="1" x14ac:dyDescent="0.3">
      <c r="A3606" t="s">
        <v>10978</v>
      </c>
      <c r="B3606" t="s">
        <v>16</v>
      </c>
      <c r="C3606" t="s">
        <v>41</v>
      </c>
      <c r="D3606">
        <v>1999</v>
      </c>
      <c r="E3606" t="s">
        <v>10979</v>
      </c>
      <c r="F3606">
        <v>6.8</v>
      </c>
      <c r="G3606">
        <v>6900</v>
      </c>
      <c r="H3606" t="s">
        <v>8391</v>
      </c>
      <c r="I3606" t="s">
        <v>8391</v>
      </c>
      <c r="J3606" t="s">
        <v>10980</v>
      </c>
      <c r="K3606" t="s">
        <v>30</v>
      </c>
      <c r="L3606">
        <f>20500000</f>
        <v>20500000</v>
      </c>
      <c r="M3606">
        <v>92442</v>
      </c>
      <c r="N3606" t="s">
        <v>10334</v>
      </c>
      <c r="O3606">
        <v>94</v>
      </c>
      <c r="P3606" t="str">
        <f>IF(Table1[[#This Row],[score]]&gt;=8.5,"High",IF(Table1[[#This Row],[score]]&gt;=7,"Medium","Low"))</f>
        <v>Low</v>
      </c>
      <c r="Q3606" s="5">
        <f>Table1[[#This Row],[gross]]-Table1[[#This Row],[budget]]</f>
        <v>-20407558</v>
      </c>
      <c r="R3606" s="5" t="str">
        <f>IF(Table1[[#This Row],[Profit]]&gt;0,"Profit","Loss")</f>
        <v>Loss</v>
      </c>
      <c r="S3606" s="6" t="str">
        <f>FLOOR(Table1[[#This Row],[year]]-1900,10)+1900 &amp; "-" &amp; FLOOR(Table1[[#This Row],[year]]-1890,10)+1900</f>
        <v>1990-2000</v>
      </c>
      <c r="T3606" s="14" t="s">
        <v>21842</v>
      </c>
      <c r="AB3606" s="14"/>
    </row>
    <row r="3607" spans="1:28" hidden="1" x14ac:dyDescent="0.3">
      <c r="A3607" t="s">
        <v>11124</v>
      </c>
      <c r="B3607" t="s">
        <v>16</v>
      </c>
      <c r="C3607" t="s">
        <v>104</v>
      </c>
      <c r="D3607">
        <v>1999</v>
      </c>
      <c r="E3607" t="s">
        <v>9651</v>
      </c>
      <c r="F3607">
        <v>6.7</v>
      </c>
      <c r="G3607">
        <v>2600</v>
      </c>
      <c r="H3607" t="s">
        <v>6167</v>
      </c>
      <c r="I3607" t="s">
        <v>6167</v>
      </c>
      <c r="J3607" t="s">
        <v>11125</v>
      </c>
      <c r="K3607" t="s">
        <v>30</v>
      </c>
      <c r="L3607">
        <f>20500000</f>
        <v>20500000</v>
      </c>
      <c r="M3607">
        <v>60279</v>
      </c>
      <c r="N3607" t="s">
        <v>11126</v>
      </c>
      <c r="O3607">
        <v>93</v>
      </c>
      <c r="P3607" t="str">
        <f>IF(Table1[[#This Row],[score]]&gt;=8.5,"High",IF(Table1[[#This Row],[score]]&gt;=7,"Medium","Low"))</f>
        <v>Low</v>
      </c>
      <c r="Q3607" s="5">
        <f>Table1[[#This Row],[gross]]-Table1[[#This Row],[budget]]</f>
        <v>-20439721</v>
      </c>
      <c r="R3607" s="5" t="str">
        <f>IF(Table1[[#This Row],[Profit]]&gt;0,"Profit","Loss")</f>
        <v>Loss</v>
      </c>
      <c r="S3607" s="6" t="str">
        <f>FLOOR(Table1[[#This Row],[year]]-1900,10)+1900 &amp; "-" &amp; FLOOR(Table1[[#This Row],[year]]-1890,10)+1900</f>
        <v>1990-2000</v>
      </c>
      <c r="T3607" s="14" t="s">
        <v>21835</v>
      </c>
      <c r="AB3607" s="14"/>
    </row>
    <row r="3608" spans="1:28" hidden="1" x14ac:dyDescent="0.3">
      <c r="A3608" t="s">
        <v>10598</v>
      </c>
      <c r="B3608" t="s">
        <v>16</v>
      </c>
      <c r="C3608" t="s">
        <v>34</v>
      </c>
      <c r="D3608">
        <v>1999</v>
      </c>
      <c r="E3608" t="s">
        <v>10599</v>
      </c>
      <c r="F3608">
        <v>7.8</v>
      </c>
      <c r="G3608">
        <v>230000</v>
      </c>
      <c r="H3608" t="s">
        <v>10600</v>
      </c>
      <c r="I3608" t="s">
        <v>10600</v>
      </c>
      <c r="J3608" t="s">
        <v>4497</v>
      </c>
      <c r="K3608" t="s">
        <v>30</v>
      </c>
      <c r="L3608">
        <v>6000000</v>
      </c>
      <c r="M3608">
        <v>30471</v>
      </c>
      <c r="N3608" t="s">
        <v>10601</v>
      </c>
      <c r="O3608">
        <v>108</v>
      </c>
      <c r="P3608" t="str">
        <f>IF(Table1[[#This Row],[score]]&gt;=8.5,"High",IF(Table1[[#This Row],[score]]&gt;=7,"Medium","Low"))</f>
        <v>Medium</v>
      </c>
      <c r="Q3608" s="5">
        <f>Table1[[#This Row],[gross]]-Table1[[#This Row],[budget]]</f>
        <v>-5969529</v>
      </c>
      <c r="R3608" s="5" t="str">
        <f>IF(Table1[[#This Row],[Profit]]&gt;0,"Profit","Loss")</f>
        <v>Loss</v>
      </c>
      <c r="S3608" s="6" t="str">
        <f>FLOOR(Table1[[#This Row],[year]]-1900,10)+1900 &amp; "-" &amp; FLOOR(Table1[[#This Row],[year]]-1890,10)+1900</f>
        <v>1990-2000</v>
      </c>
      <c r="T3608" s="14" t="s">
        <v>21843</v>
      </c>
      <c r="AB3608" s="14"/>
    </row>
    <row r="3609" spans="1:28" hidden="1" x14ac:dyDescent="0.3">
      <c r="A3609" t="s">
        <v>11032</v>
      </c>
      <c r="B3609" t="s">
        <v>16</v>
      </c>
      <c r="C3609" t="s">
        <v>104</v>
      </c>
      <c r="D3609">
        <v>1999</v>
      </c>
      <c r="E3609" t="s">
        <v>11033</v>
      </c>
      <c r="F3609">
        <v>6.1</v>
      </c>
      <c r="G3609">
        <v>7400</v>
      </c>
      <c r="H3609" t="s">
        <v>11034</v>
      </c>
      <c r="I3609" t="s">
        <v>10742</v>
      </c>
      <c r="J3609" t="s">
        <v>11035</v>
      </c>
      <c r="K3609" t="s">
        <v>30</v>
      </c>
      <c r="L3609">
        <v>7000000</v>
      </c>
      <c r="M3609">
        <v>27816</v>
      </c>
      <c r="N3609" t="s">
        <v>10873</v>
      </c>
      <c r="O3609">
        <v>92</v>
      </c>
      <c r="P3609" t="str">
        <f>IF(Table1[[#This Row],[score]]&gt;=8.5,"High",IF(Table1[[#This Row],[score]]&gt;=7,"Medium","Low"))</f>
        <v>Low</v>
      </c>
      <c r="Q3609" s="5">
        <f>Table1[[#This Row],[gross]]-Table1[[#This Row],[budget]]</f>
        <v>-6972184</v>
      </c>
      <c r="R3609" s="5" t="str">
        <f>IF(Table1[[#This Row],[Profit]]&gt;0,"Profit","Loss")</f>
        <v>Loss</v>
      </c>
      <c r="S3609" s="6" t="str">
        <f>FLOOR(Table1[[#This Row],[year]]-1900,10)+1900 &amp; "-" &amp; FLOOR(Table1[[#This Row],[year]]-1890,10)+1900</f>
        <v>1990-2000</v>
      </c>
      <c r="T3609" s="14" t="s">
        <v>21844</v>
      </c>
      <c r="AB3609" s="14"/>
    </row>
    <row r="3610" spans="1:28" hidden="1" x14ac:dyDescent="0.3">
      <c r="A3610" t="s">
        <v>11071</v>
      </c>
      <c r="B3610" t="s">
        <v>16</v>
      </c>
      <c r="C3610" t="s">
        <v>41</v>
      </c>
      <c r="D3610">
        <v>1999</v>
      </c>
      <c r="E3610" t="s">
        <v>11072</v>
      </c>
      <c r="F3610">
        <v>7.6</v>
      </c>
      <c r="G3610">
        <v>5500</v>
      </c>
      <c r="H3610" t="s">
        <v>11073</v>
      </c>
      <c r="I3610" t="s">
        <v>11074</v>
      </c>
      <c r="J3610" t="s">
        <v>11075</v>
      </c>
      <c r="K3610" t="s">
        <v>22</v>
      </c>
      <c r="L3610">
        <f>20500000</f>
        <v>20500000</v>
      </c>
      <c r="M3610">
        <v>19478</v>
      </c>
      <c r="N3610" t="s">
        <v>9940</v>
      </c>
      <c r="O3610">
        <v>90</v>
      </c>
      <c r="P3610" t="str">
        <f>IF(Table1[[#This Row],[score]]&gt;=8.5,"High",IF(Table1[[#This Row],[score]]&gt;=7,"Medium","Low"))</f>
        <v>Medium</v>
      </c>
      <c r="Q3610" s="5">
        <f>Table1[[#This Row],[gross]]-Table1[[#This Row],[budget]]</f>
        <v>-20480522</v>
      </c>
      <c r="R3610" s="5" t="str">
        <f>IF(Table1[[#This Row],[Profit]]&gt;0,"Profit","Loss")</f>
        <v>Loss</v>
      </c>
      <c r="S3610" s="6" t="str">
        <f>FLOOR(Table1[[#This Row],[year]]-1900,10)+1900 &amp; "-" &amp; FLOOR(Table1[[#This Row],[year]]-1890,10)+1900</f>
        <v>1990-2000</v>
      </c>
      <c r="T3610" s="14" t="s">
        <v>21844</v>
      </c>
      <c r="AB3610" s="14"/>
    </row>
    <row r="3611" spans="1:28" hidden="1" x14ac:dyDescent="0.3">
      <c r="A3611" t="s">
        <v>10967</v>
      </c>
      <c r="B3611" t="s">
        <v>16</v>
      </c>
      <c r="C3611" t="s">
        <v>41</v>
      </c>
      <c r="D3611">
        <v>1999</v>
      </c>
      <c r="E3611" t="s">
        <v>10968</v>
      </c>
      <c r="F3611">
        <v>4.4000000000000004</v>
      </c>
      <c r="G3611">
        <v>1600</v>
      </c>
      <c r="H3611" t="s">
        <v>10969</v>
      </c>
      <c r="I3611" t="s">
        <v>10969</v>
      </c>
      <c r="J3611" t="s">
        <v>10970</v>
      </c>
      <c r="K3611" t="s">
        <v>30</v>
      </c>
      <c r="L3611">
        <f>20500000</f>
        <v>20500000</v>
      </c>
      <c r="M3611">
        <v>5453</v>
      </c>
      <c r="N3611" t="s">
        <v>9876</v>
      </c>
      <c r="O3611">
        <v>96</v>
      </c>
      <c r="P3611" t="str">
        <f>IF(Table1[[#This Row],[score]]&gt;=8.5,"High",IF(Table1[[#This Row],[score]]&gt;=7,"Medium","Low"))</f>
        <v>Low</v>
      </c>
      <c r="Q3611" s="5">
        <f>Table1[[#This Row],[gross]]-Table1[[#This Row],[budget]]</f>
        <v>-20494547</v>
      </c>
      <c r="R3611" s="5" t="str">
        <f>IF(Table1[[#This Row],[Profit]]&gt;0,"Profit","Loss")</f>
        <v>Loss</v>
      </c>
      <c r="S3611" s="6" t="str">
        <f>FLOOR(Table1[[#This Row],[year]]-1900,10)+1900 &amp; "-" &amp; FLOOR(Table1[[#This Row],[year]]-1890,10)+1900</f>
        <v>1990-2000</v>
      </c>
      <c r="T3611" s="14" t="s">
        <v>21835</v>
      </c>
      <c r="AB3611" s="14"/>
    </row>
    <row r="3612" spans="1:28" hidden="1" x14ac:dyDescent="0.3">
      <c r="A3612" t="s">
        <v>11183</v>
      </c>
      <c r="B3612" t="s">
        <v>1974</v>
      </c>
      <c r="C3612" t="s">
        <v>34</v>
      </c>
      <c r="D3612">
        <v>2000</v>
      </c>
      <c r="E3612" t="s">
        <v>11184</v>
      </c>
      <c r="F3612">
        <v>6.1</v>
      </c>
      <c r="G3612">
        <v>322000</v>
      </c>
      <c r="H3612" t="s">
        <v>7403</v>
      </c>
      <c r="I3612" t="s">
        <v>8915</v>
      </c>
      <c r="J3612" t="s">
        <v>1462</v>
      </c>
      <c r="K3612" t="s">
        <v>30</v>
      </c>
      <c r="L3612">
        <v>125000000</v>
      </c>
      <c r="M3612">
        <v>546388108</v>
      </c>
      <c r="N3612" t="s">
        <v>44</v>
      </c>
      <c r="O3612">
        <v>123</v>
      </c>
      <c r="P3612" t="str">
        <f>IF(Table1[[#This Row],[score]]&gt;=8.5,"High",IF(Table1[[#This Row],[score]]&gt;=7,"Medium","Low"))</f>
        <v>Low</v>
      </c>
      <c r="Q3612" s="5">
        <f>Table1[[#This Row],[gross]]-Table1[[#This Row],[budget]]</f>
        <v>421388108</v>
      </c>
      <c r="R3612" s="5" t="str">
        <f>IF(Table1[[#This Row],[Profit]]&gt;0,"Profit","Loss")</f>
        <v>Profit</v>
      </c>
      <c r="S3612" s="6" t="str">
        <f>FLOOR(Table1[[#This Row],[year]]-1900,10)+1900 &amp; "-" &amp; FLOOR(Table1[[#This Row],[year]]-1890,10)+1900</f>
        <v>2000-2010</v>
      </c>
      <c r="T3612" s="14" t="s">
        <v>21835</v>
      </c>
      <c r="AB3612" s="14"/>
    </row>
    <row r="3613" spans="1:28" hidden="1" x14ac:dyDescent="0.3">
      <c r="A3613" t="s">
        <v>6920</v>
      </c>
      <c r="B3613" t="s">
        <v>16</v>
      </c>
      <c r="C3613" t="s">
        <v>34</v>
      </c>
      <c r="D3613">
        <v>2000</v>
      </c>
      <c r="E3613" t="s">
        <v>10798</v>
      </c>
      <c r="F3613">
        <v>8.5</v>
      </c>
      <c r="G3613">
        <v>1400000</v>
      </c>
      <c r="H3613" t="s">
        <v>978</v>
      </c>
      <c r="I3613" t="s">
        <v>3497</v>
      </c>
      <c r="J3613" t="s">
        <v>6936</v>
      </c>
      <c r="K3613" t="s">
        <v>30</v>
      </c>
      <c r="L3613" s="5">
        <v>103000000</v>
      </c>
      <c r="M3613" s="5">
        <v>465380802</v>
      </c>
      <c r="N3613" t="s">
        <v>9593</v>
      </c>
      <c r="O3613">
        <v>155</v>
      </c>
      <c r="P3613" t="str">
        <f>IF(Table1[[#This Row],[score]]&gt;=8.5,"High",IF(Table1[[#This Row],[score]]&gt;=7,"Medium","Low"))</f>
        <v>High</v>
      </c>
      <c r="Q3613" s="5">
        <f>Table1[[#This Row],[gross]]-Table1[[#This Row],[budget]]</f>
        <v>362380802</v>
      </c>
      <c r="R3613" s="5" t="str">
        <f>IF(Table1[[#This Row],[Profit]]&gt;0,"Profit","Loss")</f>
        <v>Profit</v>
      </c>
      <c r="S3613" s="6" t="str">
        <f>FLOOR(Table1[[#This Row],[year]]-1900,10)+1900 &amp; "-" &amp; FLOOR(Table1[[#This Row],[year]]-1890,10)+1900</f>
        <v>2000-2010</v>
      </c>
      <c r="T3613" s="14" t="s">
        <v>21835</v>
      </c>
      <c r="AB3613" s="14"/>
    </row>
    <row r="3614" spans="1:28" hidden="1" x14ac:dyDescent="0.3">
      <c r="A3614" t="s">
        <v>11142</v>
      </c>
      <c r="B3614" t="s">
        <v>1974</v>
      </c>
      <c r="C3614" t="s">
        <v>25</v>
      </c>
      <c r="D3614">
        <v>2000</v>
      </c>
      <c r="E3614" t="s">
        <v>11143</v>
      </c>
      <c r="F3614">
        <v>7.8</v>
      </c>
      <c r="G3614">
        <v>542000</v>
      </c>
      <c r="H3614" t="s">
        <v>2030</v>
      </c>
      <c r="I3614" t="s">
        <v>11144</v>
      </c>
      <c r="J3614" t="s">
        <v>2066</v>
      </c>
      <c r="K3614" t="s">
        <v>30</v>
      </c>
      <c r="L3614">
        <v>90000000</v>
      </c>
      <c r="M3614">
        <v>429632142</v>
      </c>
      <c r="N3614" t="s">
        <v>180</v>
      </c>
      <c r="O3614">
        <v>143</v>
      </c>
      <c r="P3614" t="str">
        <f>IF(Table1[[#This Row],[score]]&gt;=8.5,"High",IF(Table1[[#This Row],[score]]&gt;=7,"Medium","Low"))</f>
        <v>Medium</v>
      </c>
      <c r="Q3614" s="5">
        <f>Table1[[#This Row],[gross]]-Table1[[#This Row],[budget]]</f>
        <v>339632142</v>
      </c>
      <c r="R3614" s="5" t="str">
        <f>IF(Table1[[#This Row],[Profit]]&gt;0,"Profit","Loss")</f>
        <v>Profit</v>
      </c>
      <c r="S3614" s="6" t="str">
        <f>FLOOR(Table1[[#This Row],[year]]-1900,10)+1900 &amp; "-" &amp; FLOOR(Table1[[#This Row],[year]]-1890,10)+1900</f>
        <v>2000-2010</v>
      </c>
      <c r="T3614" s="14" t="s">
        <v>21835</v>
      </c>
      <c r="AB3614" s="14"/>
    </row>
    <row r="3615" spans="1:28" hidden="1" x14ac:dyDescent="0.3">
      <c r="A3615" t="s">
        <v>11278</v>
      </c>
      <c r="B3615" t="s">
        <v>1974</v>
      </c>
      <c r="C3615" t="s">
        <v>41</v>
      </c>
      <c r="D3615">
        <v>2000</v>
      </c>
      <c r="E3615" t="s">
        <v>11136</v>
      </c>
      <c r="F3615">
        <v>6.4</v>
      </c>
      <c r="G3615">
        <v>197000</v>
      </c>
      <c r="H3615" t="s">
        <v>214</v>
      </c>
      <c r="I3615" t="s">
        <v>11279</v>
      </c>
      <c r="J3615" t="s">
        <v>526</v>
      </c>
      <c r="K3615" t="s">
        <v>30</v>
      </c>
      <c r="L3615">
        <v>70000000</v>
      </c>
      <c r="M3615">
        <v>374111707</v>
      </c>
      <c r="N3615" t="s">
        <v>44</v>
      </c>
      <c r="O3615">
        <v>127</v>
      </c>
      <c r="P3615" t="str">
        <f>IF(Table1[[#This Row],[score]]&gt;=8.5,"High",IF(Table1[[#This Row],[score]]&gt;=7,"Medium","Low"))</f>
        <v>Low</v>
      </c>
      <c r="Q3615" s="5">
        <f>Table1[[#This Row],[gross]]-Table1[[#This Row],[budget]]</f>
        <v>304111707</v>
      </c>
      <c r="R3615" s="5" t="str">
        <f>IF(Table1[[#This Row],[Profit]]&gt;0,"Profit","Loss")</f>
        <v>Profit</v>
      </c>
      <c r="S3615" s="6" t="str">
        <f>FLOOR(Table1[[#This Row],[year]]-1900,10)+1900 &amp; "-" &amp; FLOOR(Table1[[#This Row],[year]]-1890,10)+1900</f>
        <v>2000-2010</v>
      </c>
      <c r="T3615" s="14" t="s">
        <v>21835</v>
      </c>
      <c r="AB3615" s="14"/>
    </row>
    <row r="3616" spans="1:28" hidden="1" x14ac:dyDescent="0.3">
      <c r="A3616" t="s">
        <v>11274</v>
      </c>
      <c r="B3616" t="s">
        <v>33</v>
      </c>
      <c r="C3616" t="s">
        <v>41</v>
      </c>
      <c r="D3616">
        <v>2000</v>
      </c>
      <c r="E3616" t="s">
        <v>11188</v>
      </c>
      <c r="F3616">
        <v>6.2</v>
      </c>
      <c r="G3616">
        <v>219000</v>
      </c>
      <c r="H3616" t="s">
        <v>1122</v>
      </c>
      <c r="I3616" t="s">
        <v>11275</v>
      </c>
      <c r="J3616" t="s">
        <v>7831</v>
      </c>
      <c r="K3616" t="s">
        <v>30</v>
      </c>
      <c r="L3616">
        <v>123000000</v>
      </c>
      <c r="M3616">
        <v>363597184</v>
      </c>
      <c r="N3616" t="s">
        <v>61</v>
      </c>
      <c r="O3616">
        <v>104</v>
      </c>
      <c r="P3616" t="str">
        <f>IF(Table1[[#This Row],[score]]&gt;=8.5,"High",IF(Table1[[#This Row],[score]]&gt;=7,"Medium","Low"))</f>
        <v>Low</v>
      </c>
      <c r="Q3616" s="5">
        <f>Table1[[#This Row],[gross]]-Table1[[#This Row],[budget]]</f>
        <v>240597184</v>
      </c>
      <c r="R3616" s="5" t="str">
        <f>IF(Table1[[#This Row],[Profit]]&gt;0,"Profit","Loss")</f>
        <v>Profit</v>
      </c>
      <c r="S3616" s="6" t="str">
        <f>FLOOR(Table1[[#This Row],[year]]-1900,10)+1900 &amp; "-" &amp; FLOOR(Table1[[#This Row],[year]]-1890,10)+1900</f>
        <v>2000-2010</v>
      </c>
      <c r="T3616" s="14" t="s">
        <v>21835</v>
      </c>
      <c r="AB3616" s="14"/>
    </row>
    <row r="3617" spans="1:28" hidden="1" x14ac:dyDescent="0.3">
      <c r="A3617" t="s">
        <v>11271</v>
      </c>
      <c r="B3617" t="s">
        <v>33</v>
      </c>
      <c r="C3617" t="s">
        <v>390</v>
      </c>
      <c r="D3617">
        <v>2000</v>
      </c>
      <c r="E3617" t="s">
        <v>10582</v>
      </c>
      <c r="F3617">
        <v>6.5</v>
      </c>
      <c r="G3617">
        <v>56000</v>
      </c>
      <c r="H3617" t="s">
        <v>11272</v>
      </c>
      <c r="I3617" t="s">
        <v>11273</v>
      </c>
      <c r="J3617" t="s">
        <v>6893</v>
      </c>
      <c r="K3617" t="s">
        <v>30</v>
      </c>
      <c r="L3617">
        <v>127500000</v>
      </c>
      <c r="M3617">
        <v>349822765</v>
      </c>
      <c r="N3617" t="s">
        <v>1708</v>
      </c>
      <c r="O3617">
        <v>82</v>
      </c>
      <c r="P3617" t="str">
        <f>IF(Table1[[#This Row],[score]]&gt;=8.5,"High",IF(Table1[[#This Row],[score]]&gt;=7,"Medium","Low"))</f>
        <v>Low</v>
      </c>
      <c r="Q3617" s="5">
        <f>Table1[[#This Row],[gross]]-Table1[[#This Row],[budget]]</f>
        <v>222322765</v>
      </c>
      <c r="R3617" s="5" t="str">
        <f>IF(Table1[[#This Row],[Profit]]&gt;0,"Profit","Loss")</f>
        <v>Profit</v>
      </c>
      <c r="S3617" s="6" t="str">
        <f>FLOOR(Table1[[#This Row],[year]]-1900,10)+1900 &amp; "-" &amp; FLOOR(Table1[[#This Row],[year]]-1890,10)+1900</f>
        <v>2000-2010</v>
      </c>
      <c r="T3617" s="14" t="s">
        <v>21835</v>
      </c>
      <c r="AB3617" s="14"/>
    </row>
    <row r="3618" spans="1:28" hidden="1" x14ac:dyDescent="0.3">
      <c r="A3618" t="s">
        <v>11225</v>
      </c>
      <c r="B3618" t="s">
        <v>1974</v>
      </c>
      <c r="C3618" t="s">
        <v>41</v>
      </c>
      <c r="D3618">
        <v>2000</v>
      </c>
      <c r="E3618" t="s">
        <v>11226</v>
      </c>
      <c r="F3618">
        <v>7</v>
      </c>
      <c r="G3618">
        <v>317000</v>
      </c>
      <c r="H3618" t="s">
        <v>9434</v>
      </c>
      <c r="I3618" t="s">
        <v>11227</v>
      </c>
      <c r="J3618" t="s">
        <v>7926</v>
      </c>
      <c r="K3618" t="s">
        <v>30</v>
      </c>
      <c r="L3618">
        <v>55000000</v>
      </c>
      <c r="M3618">
        <v>330444045</v>
      </c>
      <c r="N3618" t="s">
        <v>61</v>
      </c>
      <c r="O3618">
        <v>108</v>
      </c>
      <c r="P3618" t="str">
        <f>IF(Table1[[#This Row],[score]]&gt;=8.5,"High",IF(Table1[[#This Row],[score]]&gt;=7,"Medium","Low"))</f>
        <v>Medium</v>
      </c>
      <c r="Q3618" s="5">
        <f>Table1[[#This Row],[gross]]-Table1[[#This Row],[budget]]</f>
        <v>275444045</v>
      </c>
      <c r="R3618" s="5" t="str">
        <f>IF(Table1[[#This Row],[Profit]]&gt;0,"Profit","Loss")</f>
        <v>Profit</v>
      </c>
      <c r="S3618" s="6" t="str">
        <f>FLOOR(Table1[[#This Row],[year]]-1900,10)+1900 &amp; "-" &amp; FLOOR(Table1[[#This Row],[year]]-1890,10)+1900</f>
        <v>2000-2010</v>
      </c>
      <c r="T3618" s="14" t="s">
        <v>21835</v>
      </c>
      <c r="AB3618" s="14"/>
    </row>
    <row r="3619" spans="1:28" hidden="1" x14ac:dyDescent="0.3">
      <c r="A3619" t="s">
        <v>11147</v>
      </c>
      <c r="B3619" t="s">
        <v>1974</v>
      </c>
      <c r="C3619" t="s">
        <v>34</v>
      </c>
      <c r="D3619">
        <v>2000</v>
      </c>
      <c r="E3619" t="s">
        <v>11148</v>
      </c>
      <c r="F3619">
        <v>6.4</v>
      </c>
      <c r="G3619">
        <v>160000</v>
      </c>
      <c r="H3619" t="s">
        <v>528</v>
      </c>
      <c r="I3619" t="s">
        <v>11149</v>
      </c>
      <c r="J3619" t="s">
        <v>9618</v>
      </c>
      <c r="K3619" t="s">
        <v>30</v>
      </c>
      <c r="L3619">
        <v>140000000</v>
      </c>
      <c r="M3619">
        <v>328718434</v>
      </c>
      <c r="N3619" t="s">
        <v>23</v>
      </c>
      <c r="O3619">
        <v>130</v>
      </c>
      <c r="P3619" t="str">
        <f>IF(Table1[[#This Row],[score]]&gt;=8.5,"High",IF(Table1[[#This Row],[score]]&gt;=7,"Medium","Low"))</f>
        <v>Low</v>
      </c>
      <c r="Q3619" s="5">
        <f>Table1[[#This Row],[gross]]-Table1[[#This Row],[budget]]</f>
        <v>188718434</v>
      </c>
      <c r="R3619" s="5" t="str">
        <f>IF(Table1[[#This Row],[Profit]]&gt;0,"Profit","Loss")</f>
        <v>Profit</v>
      </c>
      <c r="S3619" s="6" t="str">
        <f>FLOOR(Table1[[#This Row],[year]]-1900,10)+1900 &amp; "-" &amp; FLOOR(Table1[[#This Row],[year]]-1890,10)+1900</f>
        <v>2000-2010</v>
      </c>
      <c r="T3619" s="14" t="s">
        <v>21835</v>
      </c>
      <c r="AB3619" s="14"/>
    </row>
    <row r="3620" spans="1:28" hidden="1" x14ac:dyDescent="0.3">
      <c r="A3620" t="s">
        <v>11155</v>
      </c>
      <c r="B3620" t="s">
        <v>1974</v>
      </c>
      <c r="C3620" t="s">
        <v>34</v>
      </c>
      <c r="D3620">
        <v>2000</v>
      </c>
      <c r="E3620" t="s">
        <v>10877</v>
      </c>
      <c r="F3620">
        <v>7.4</v>
      </c>
      <c r="G3620">
        <v>582000</v>
      </c>
      <c r="H3620" t="s">
        <v>8377</v>
      </c>
      <c r="I3620" t="s">
        <v>11156</v>
      </c>
      <c r="J3620" t="s">
        <v>7913</v>
      </c>
      <c r="K3620" t="s">
        <v>30</v>
      </c>
      <c r="L3620">
        <v>75000000</v>
      </c>
      <c r="M3620">
        <v>296339528</v>
      </c>
      <c r="N3620" t="s">
        <v>180</v>
      </c>
      <c r="O3620">
        <v>104</v>
      </c>
      <c r="P3620" t="str">
        <f>IF(Table1[[#This Row],[score]]&gt;=8.5,"High",IF(Table1[[#This Row],[score]]&gt;=7,"Medium","Low"))</f>
        <v>Medium</v>
      </c>
      <c r="Q3620" s="5">
        <f>Table1[[#This Row],[gross]]-Table1[[#This Row],[budget]]</f>
        <v>221339528</v>
      </c>
      <c r="R3620" s="5" t="str">
        <f>IF(Table1[[#This Row],[Profit]]&gt;0,"Profit","Loss")</f>
        <v>Profit</v>
      </c>
      <c r="S3620" s="6" t="str">
        <f>FLOOR(Table1[[#This Row],[year]]-1900,10)+1900 &amp; "-" &amp; FLOOR(Table1[[#This Row],[year]]-1890,10)+1900</f>
        <v>2000-2010</v>
      </c>
      <c r="T3620" s="14" t="s">
        <v>21835</v>
      </c>
      <c r="AB3620" s="14"/>
    </row>
    <row r="3621" spans="1:28" hidden="1" x14ac:dyDescent="0.3">
      <c r="A3621" t="s">
        <v>11210</v>
      </c>
      <c r="B3621" t="s">
        <v>1974</v>
      </c>
      <c r="C3621" t="s">
        <v>17</v>
      </c>
      <c r="D3621">
        <v>2000</v>
      </c>
      <c r="E3621" t="s">
        <v>10957</v>
      </c>
      <c r="F3621">
        <v>6.6</v>
      </c>
      <c r="G3621">
        <v>120000</v>
      </c>
      <c r="H3621" t="s">
        <v>2030</v>
      </c>
      <c r="I3621" t="s">
        <v>11211</v>
      </c>
      <c r="J3621" t="s">
        <v>488</v>
      </c>
      <c r="K3621" t="s">
        <v>30</v>
      </c>
      <c r="L3621">
        <v>100000000</v>
      </c>
      <c r="M3621">
        <v>291420351</v>
      </c>
      <c r="N3621" t="s">
        <v>9593</v>
      </c>
      <c r="O3621">
        <v>130</v>
      </c>
      <c r="P3621" t="str">
        <f>IF(Table1[[#This Row],[score]]&gt;=8.5,"High",IF(Table1[[#This Row],[score]]&gt;=7,"Medium","Low"))</f>
        <v>Low</v>
      </c>
      <c r="Q3621" s="5">
        <f>Table1[[#This Row],[gross]]-Table1[[#This Row],[budget]]</f>
        <v>191420351</v>
      </c>
      <c r="R3621" s="5" t="str">
        <f>IF(Table1[[#This Row],[Profit]]&gt;0,"Profit","Loss")</f>
        <v>Profit</v>
      </c>
      <c r="S3621" s="6" t="str">
        <f>FLOOR(Table1[[#This Row],[year]]-1900,10)+1900 &amp; "-" &amp; FLOOR(Table1[[#This Row],[year]]-1890,10)+1900</f>
        <v>2000-2010</v>
      </c>
      <c r="T3621" s="14" t="s">
        <v>21835</v>
      </c>
      <c r="AB3621" s="14"/>
    </row>
    <row r="3622" spans="1:28" hidden="1" x14ac:dyDescent="0.3">
      <c r="A3622" t="s">
        <v>11145</v>
      </c>
      <c r="B3622" t="s">
        <v>16</v>
      </c>
      <c r="C3622" t="s">
        <v>41</v>
      </c>
      <c r="D3622">
        <v>2000</v>
      </c>
      <c r="E3622" t="s">
        <v>11110</v>
      </c>
      <c r="F3622">
        <v>6.2</v>
      </c>
      <c r="G3622">
        <v>238000</v>
      </c>
      <c r="H3622" t="s">
        <v>4582</v>
      </c>
      <c r="I3622" t="s">
        <v>9008</v>
      </c>
      <c r="J3622" t="s">
        <v>11146</v>
      </c>
      <c r="K3622" t="s">
        <v>30</v>
      </c>
      <c r="L3622">
        <v>19000000</v>
      </c>
      <c r="M3622">
        <v>278019771</v>
      </c>
      <c r="N3622" t="s">
        <v>8904</v>
      </c>
      <c r="O3622">
        <v>88</v>
      </c>
      <c r="P3622" t="str">
        <f>IF(Table1[[#This Row],[score]]&gt;=8.5,"High",IF(Table1[[#This Row],[score]]&gt;=7,"Medium","Low"))</f>
        <v>Low</v>
      </c>
      <c r="Q3622" s="5">
        <f>Table1[[#This Row],[gross]]-Table1[[#This Row],[budget]]</f>
        <v>259019771</v>
      </c>
      <c r="R3622" s="5" t="str">
        <f>IF(Table1[[#This Row],[Profit]]&gt;0,"Profit","Loss")</f>
        <v>Profit</v>
      </c>
      <c r="S3622" s="6" t="str">
        <f>FLOOR(Table1[[#This Row],[year]]-1900,10)+1900 &amp; "-" &amp; FLOOR(Table1[[#This Row],[year]]-1890,10)+1900</f>
        <v>2000-2010</v>
      </c>
      <c r="T3622" s="14" t="s">
        <v>21835</v>
      </c>
      <c r="AB3622" s="14"/>
    </row>
    <row r="3623" spans="1:28" hidden="1" x14ac:dyDescent="0.3">
      <c r="A3623" t="s">
        <v>11166</v>
      </c>
      <c r="B3623" t="s">
        <v>1974</v>
      </c>
      <c r="C3623" t="s">
        <v>34</v>
      </c>
      <c r="D3623">
        <v>2000</v>
      </c>
      <c r="E3623" t="s">
        <v>11167</v>
      </c>
      <c r="F3623">
        <v>5.6</v>
      </c>
      <c r="G3623">
        <v>179000</v>
      </c>
      <c r="H3623" t="s">
        <v>11168</v>
      </c>
      <c r="I3623" t="s">
        <v>11169</v>
      </c>
      <c r="J3623" t="s">
        <v>8768</v>
      </c>
      <c r="K3623" t="s">
        <v>30</v>
      </c>
      <c r="L3623">
        <v>93000000</v>
      </c>
      <c r="M3623">
        <v>264105545</v>
      </c>
      <c r="N3623" t="s">
        <v>31</v>
      </c>
      <c r="O3623">
        <v>98</v>
      </c>
      <c r="P3623" t="str">
        <f>IF(Table1[[#This Row],[score]]&gt;=8.5,"High",IF(Table1[[#This Row],[score]]&gt;=7,"Medium","Low"))</f>
        <v>Low</v>
      </c>
      <c r="Q3623" s="5">
        <f>Table1[[#This Row],[gross]]-Table1[[#This Row],[budget]]</f>
        <v>171105545</v>
      </c>
      <c r="R3623" s="5" t="str">
        <f>IF(Table1[[#This Row],[Profit]]&gt;0,"Profit","Loss")</f>
        <v>Profit</v>
      </c>
      <c r="S3623" s="6" t="str">
        <f>FLOOR(Table1[[#This Row],[year]]-1900,10)+1900 &amp; "-" &amp; FLOOR(Table1[[#This Row],[year]]-1890,10)+1900</f>
        <v>2000-2010</v>
      </c>
      <c r="T3623" s="14" t="s">
        <v>21835</v>
      </c>
      <c r="AB3623" s="14"/>
    </row>
    <row r="3624" spans="1:28" hidden="1" x14ac:dyDescent="0.3">
      <c r="A3624" t="s">
        <v>11162</v>
      </c>
      <c r="B3624" t="s">
        <v>16</v>
      </c>
      <c r="C3624" t="s">
        <v>63</v>
      </c>
      <c r="D3624">
        <v>2000</v>
      </c>
      <c r="E3624" t="s">
        <v>11163</v>
      </c>
      <c r="F3624">
        <v>7.4</v>
      </c>
      <c r="G3624">
        <v>182000</v>
      </c>
      <c r="H3624" t="s">
        <v>5056</v>
      </c>
      <c r="I3624" t="s">
        <v>10057</v>
      </c>
      <c r="J3624" t="s">
        <v>6221</v>
      </c>
      <c r="K3624" t="s">
        <v>30</v>
      </c>
      <c r="L3624">
        <v>52000000</v>
      </c>
      <c r="M3624">
        <v>256271286</v>
      </c>
      <c r="N3624" t="s">
        <v>61</v>
      </c>
      <c r="O3624">
        <v>131</v>
      </c>
      <c r="P3624" t="str">
        <f>IF(Table1[[#This Row],[score]]&gt;=8.5,"High",IF(Table1[[#This Row],[score]]&gt;=7,"Medium","Low"))</f>
        <v>Medium</v>
      </c>
      <c r="Q3624" s="5">
        <f>Table1[[#This Row],[gross]]-Table1[[#This Row],[budget]]</f>
        <v>204271286</v>
      </c>
      <c r="R3624" s="5" t="str">
        <f>IF(Table1[[#This Row],[Profit]]&gt;0,"Profit","Loss")</f>
        <v>Profit</v>
      </c>
      <c r="S3624" s="6" t="str">
        <f>FLOOR(Table1[[#This Row],[year]]-1900,10)+1900 &amp; "-" &amp; FLOOR(Table1[[#This Row],[year]]-1890,10)+1900</f>
        <v>2000-2010</v>
      </c>
      <c r="T3624" s="14" t="s">
        <v>21835</v>
      </c>
      <c r="AB3624" s="14"/>
    </row>
    <row r="3625" spans="1:28" hidden="1" x14ac:dyDescent="0.3">
      <c r="A3625" t="s">
        <v>11164</v>
      </c>
      <c r="B3625" t="s">
        <v>1974</v>
      </c>
      <c r="C3625" t="s">
        <v>17</v>
      </c>
      <c r="D3625">
        <v>2000</v>
      </c>
      <c r="E3625" t="s">
        <v>11165</v>
      </c>
      <c r="F3625">
        <v>7.3</v>
      </c>
      <c r="G3625">
        <v>396000</v>
      </c>
      <c r="H3625" t="s">
        <v>10372</v>
      </c>
      <c r="I3625" t="s">
        <v>10372</v>
      </c>
      <c r="J3625" t="s">
        <v>4412</v>
      </c>
      <c r="K3625" t="s">
        <v>30</v>
      </c>
      <c r="L3625">
        <v>75000000</v>
      </c>
      <c r="M3625">
        <v>248118121</v>
      </c>
      <c r="N3625" t="s">
        <v>2067</v>
      </c>
      <c r="O3625">
        <v>106</v>
      </c>
      <c r="P3625" t="str">
        <f>IF(Table1[[#This Row],[score]]&gt;=8.5,"High",IF(Table1[[#This Row],[score]]&gt;=7,"Medium","Low"))</f>
        <v>Medium</v>
      </c>
      <c r="Q3625" s="5">
        <f>Table1[[#This Row],[gross]]-Table1[[#This Row],[budget]]</f>
        <v>173118121</v>
      </c>
      <c r="R3625" s="5" t="str">
        <f>IF(Table1[[#This Row],[Profit]]&gt;0,"Profit","Loss")</f>
        <v>Profit</v>
      </c>
      <c r="S3625" s="6" t="str">
        <f>FLOOR(Table1[[#This Row],[year]]-1900,10)+1900 &amp; "-" &amp; FLOOR(Table1[[#This Row],[year]]-1890,10)+1900</f>
        <v>2000-2010</v>
      </c>
      <c r="T3625" s="14" t="s">
        <v>21835</v>
      </c>
      <c r="AB3625" s="14"/>
    </row>
    <row r="3626" spans="1:28" hidden="1" x14ac:dyDescent="0.3">
      <c r="A3626" t="s">
        <v>11218</v>
      </c>
      <c r="B3626" t="s">
        <v>1974</v>
      </c>
      <c r="C3626" t="s">
        <v>34</v>
      </c>
      <c r="D3626">
        <v>2000</v>
      </c>
      <c r="E3626" t="s">
        <v>11219</v>
      </c>
      <c r="F3626">
        <v>6.5</v>
      </c>
      <c r="G3626">
        <v>265000</v>
      </c>
      <c r="H3626" t="s">
        <v>7411</v>
      </c>
      <c r="I3626" t="s">
        <v>11220</v>
      </c>
      <c r="J3626" t="s">
        <v>1519</v>
      </c>
      <c r="K3626" t="s">
        <v>30</v>
      </c>
      <c r="L3626">
        <v>90000000</v>
      </c>
      <c r="M3626">
        <v>237202299</v>
      </c>
      <c r="N3626" t="s">
        <v>2067</v>
      </c>
      <c r="O3626">
        <v>118</v>
      </c>
      <c r="P3626" t="str">
        <f>IF(Table1[[#This Row],[score]]&gt;=8.5,"High",IF(Table1[[#This Row],[score]]&gt;=7,"Medium","Low"))</f>
        <v>Low</v>
      </c>
      <c r="Q3626" s="5">
        <f>Table1[[#This Row],[gross]]-Table1[[#This Row],[budget]]</f>
        <v>147202299</v>
      </c>
      <c r="R3626" s="5" t="str">
        <f>IF(Table1[[#This Row],[Profit]]&gt;0,"Profit","Loss")</f>
        <v>Profit</v>
      </c>
      <c r="S3626" s="6" t="str">
        <f>FLOOR(Table1[[#This Row],[year]]-1900,10)+1900 &amp; "-" &amp; FLOOR(Table1[[#This Row],[year]]-1890,10)+1900</f>
        <v>2000-2010</v>
      </c>
      <c r="T3626" s="14" t="s">
        <v>21835</v>
      </c>
      <c r="AB3626" s="14"/>
    </row>
    <row r="3627" spans="1:28" hidden="1" x14ac:dyDescent="0.3">
      <c r="A3627" t="s">
        <v>11190</v>
      </c>
      <c r="B3627" t="s">
        <v>337</v>
      </c>
      <c r="C3627" t="s">
        <v>390</v>
      </c>
      <c r="D3627">
        <v>2000</v>
      </c>
      <c r="E3627" t="s">
        <v>11191</v>
      </c>
      <c r="F3627">
        <v>7</v>
      </c>
      <c r="G3627">
        <v>181000</v>
      </c>
      <c r="H3627" t="s">
        <v>11192</v>
      </c>
      <c r="I3627" t="s">
        <v>11192</v>
      </c>
      <c r="J3627" t="s">
        <v>526</v>
      </c>
      <c r="K3627" t="s">
        <v>30</v>
      </c>
      <c r="L3627">
        <v>45000000</v>
      </c>
      <c r="M3627">
        <v>224834564</v>
      </c>
      <c r="N3627" t="s">
        <v>11193</v>
      </c>
      <c r="O3627">
        <v>84</v>
      </c>
      <c r="P3627" t="str">
        <f>IF(Table1[[#This Row],[score]]&gt;=8.5,"High",IF(Table1[[#This Row],[score]]&gt;=7,"Medium","Low"))</f>
        <v>Medium</v>
      </c>
      <c r="Q3627" s="5">
        <f>Table1[[#This Row],[gross]]-Table1[[#This Row],[budget]]</f>
        <v>179834564</v>
      </c>
      <c r="R3627" s="5" t="str">
        <f>IF(Table1[[#This Row],[Profit]]&gt;0,"Profit","Loss")</f>
        <v>Profit</v>
      </c>
      <c r="S3627" s="6" t="str">
        <f>FLOOR(Table1[[#This Row],[year]]-1900,10)+1900 &amp; "-" &amp; FLOOR(Table1[[#This Row],[year]]-1890,10)+1900</f>
        <v>2000-2010</v>
      </c>
      <c r="T3627" s="14" t="s">
        <v>21835</v>
      </c>
      <c r="AB3627" s="14"/>
    </row>
    <row r="3628" spans="1:28" hidden="1" x14ac:dyDescent="0.3">
      <c r="A3628" t="s">
        <v>11321</v>
      </c>
      <c r="B3628" t="s">
        <v>1974</v>
      </c>
      <c r="C3628" t="s">
        <v>34</v>
      </c>
      <c r="D3628">
        <v>2000</v>
      </c>
      <c r="E3628" t="s">
        <v>11322</v>
      </c>
      <c r="F3628">
        <v>5.9</v>
      </c>
      <c r="G3628">
        <v>60000</v>
      </c>
      <c r="H3628" t="s">
        <v>4966</v>
      </c>
      <c r="I3628" t="s">
        <v>9738</v>
      </c>
      <c r="J3628" t="s">
        <v>204</v>
      </c>
      <c r="K3628" t="s">
        <v>30</v>
      </c>
      <c r="L3628">
        <v>75000000</v>
      </c>
      <c r="M3628">
        <v>215663859</v>
      </c>
      <c r="N3628" t="s">
        <v>31</v>
      </c>
      <c r="O3628">
        <v>124</v>
      </c>
      <c r="P3628" t="str">
        <f>IF(Table1[[#This Row],[score]]&gt;=8.5,"High",IF(Table1[[#This Row],[score]]&gt;=7,"Medium","Low"))</f>
        <v>Low</v>
      </c>
      <c r="Q3628" s="5">
        <f>Table1[[#This Row],[gross]]-Table1[[#This Row],[budget]]</f>
        <v>140663859</v>
      </c>
      <c r="R3628" s="5" t="str">
        <f>IF(Table1[[#This Row],[Profit]]&gt;0,"Profit","Loss")</f>
        <v>Profit</v>
      </c>
      <c r="S3628" s="6" t="str">
        <f>FLOOR(Table1[[#This Row],[year]]-1900,10)+1900 &amp; "-" &amp; FLOOR(Table1[[#This Row],[year]]-1890,10)+1900</f>
        <v>2000-2010</v>
      </c>
      <c r="T3628" s="14" t="s">
        <v>21835</v>
      </c>
      <c r="AB3628" s="14"/>
    </row>
    <row r="3629" spans="1:28" hidden="1" x14ac:dyDescent="0.3">
      <c r="A3629" t="s">
        <v>11160</v>
      </c>
      <c r="B3629" t="s">
        <v>16</v>
      </c>
      <c r="C3629" t="s">
        <v>34</v>
      </c>
      <c r="D3629">
        <v>2000</v>
      </c>
      <c r="E3629" t="s">
        <v>11161</v>
      </c>
      <c r="F3629">
        <v>7.2</v>
      </c>
      <c r="G3629">
        <v>260000</v>
      </c>
      <c r="H3629" t="s">
        <v>6787</v>
      </c>
      <c r="I3629" t="s">
        <v>9976</v>
      </c>
      <c r="J3629" t="s">
        <v>526</v>
      </c>
      <c r="K3629" t="s">
        <v>30</v>
      </c>
      <c r="L3629">
        <v>110000000</v>
      </c>
      <c r="M3629">
        <v>215294342</v>
      </c>
      <c r="N3629" t="s">
        <v>31</v>
      </c>
      <c r="O3629">
        <v>165</v>
      </c>
      <c r="P3629" t="str">
        <f>IF(Table1[[#This Row],[score]]&gt;=8.5,"High",IF(Table1[[#This Row],[score]]&gt;=7,"Medium","Low"))</f>
        <v>Medium</v>
      </c>
      <c r="Q3629" s="5">
        <f>Table1[[#This Row],[gross]]-Table1[[#This Row],[budget]]</f>
        <v>105294342</v>
      </c>
      <c r="R3629" s="5" t="str">
        <f>IF(Table1[[#This Row],[Profit]]&gt;0,"Profit","Loss")</f>
        <v>Profit</v>
      </c>
      <c r="S3629" s="6" t="str">
        <f>FLOOR(Table1[[#This Row],[year]]-1900,10)+1900 &amp; "-" &amp; FLOOR(Table1[[#This Row],[year]]-1890,10)+1900</f>
        <v>2000-2010</v>
      </c>
      <c r="T3629" s="14" t="s">
        <v>21835</v>
      </c>
      <c r="AB3629" s="14"/>
    </row>
    <row r="3630" spans="1:28" hidden="1" x14ac:dyDescent="0.3">
      <c r="A3630" t="s">
        <v>11214</v>
      </c>
      <c r="B3630" t="s">
        <v>1974</v>
      </c>
      <c r="C3630" t="s">
        <v>34</v>
      </c>
      <c r="D3630">
        <v>2000</v>
      </c>
      <c r="E3630" t="s">
        <v>11215</v>
      </c>
      <c r="F3630">
        <v>7.8</v>
      </c>
      <c r="G3630">
        <v>258000</v>
      </c>
      <c r="H3630" t="s">
        <v>7705</v>
      </c>
      <c r="I3630" t="s">
        <v>11216</v>
      </c>
      <c r="J3630" t="s">
        <v>10222</v>
      </c>
      <c r="K3630" t="s">
        <v>2975</v>
      </c>
      <c r="L3630">
        <v>17000000</v>
      </c>
      <c r="M3630">
        <v>213525736</v>
      </c>
      <c r="N3630" t="s">
        <v>11217</v>
      </c>
      <c r="O3630">
        <v>120</v>
      </c>
      <c r="P3630" t="str">
        <f>IF(Table1[[#This Row],[score]]&gt;=8.5,"High",IF(Table1[[#This Row],[score]]&gt;=7,"Medium","Low"))</f>
        <v>Medium</v>
      </c>
      <c r="Q3630" s="5">
        <f>Table1[[#This Row],[gross]]-Table1[[#This Row],[budget]]</f>
        <v>196525736</v>
      </c>
      <c r="R3630" s="5" t="str">
        <f>IF(Table1[[#This Row],[Profit]]&gt;0,"Profit","Loss")</f>
        <v>Profit</v>
      </c>
      <c r="S3630" s="6" t="str">
        <f>FLOOR(Table1[[#This Row],[year]]-1900,10)+1900 &amp; "-" &amp; FLOOR(Table1[[#This Row],[year]]-1890,10)+1900</f>
        <v>2000-2010</v>
      </c>
      <c r="T3630" s="14" t="s">
        <v>21835</v>
      </c>
      <c r="AB3630" s="14"/>
    </row>
    <row r="3631" spans="1:28" hidden="1" x14ac:dyDescent="0.3">
      <c r="A3631" t="s">
        <v>11236</v>
      </c>
      <c r="B3631" t="s">
        <v>1974</v>
      </c>
      <c r="C3631" t="s">
        <v>34</v>
      </c>
      <c r="D3631">
        <v>2000</v>
      </c>
      <c r="E3631" t="s">
        <v>11143</v>
      </c>
      <c r="F3631">
        <v>6.3</v>
      </c>
      <c r="G3631">
        <v>194000</v>
      </c>
      <c r="H3631" t="s">
        <v>4449</v>
      </c>
      <c r="I3631" t="s">
        <v>7651</v>
      </c>
      <c r="J3631" t="s">
        <v>8508</v>
      </c>
      <c r="K3631" t="s">
        <v>30</v>
      </c>
      <c r="L3631">
        <v>45000000</v>
      </c>
      <c r="M3631">
        <v>212742720</v>
      </c>
      <c r="N3631" t="s">
        <v>5059</v>
      </c>
      <c r="O3631">
        <v>109</v>
      </c>
      <c r="P3631" t="str">
        <f>IF(Table1[[#This Row],[score]]&gt;=8.5,"High",IF(Table1[[#This Row],[score]]&gt;=7,"Medium","Low"))</f>
        <v>Low</v>
      </c>
      <c r="Q3631" s="5">
        <f>Table1[[#This Row],[gross]]-Table1[[#This Row],[budget]]</f>
        <v>167742720</v>
      </c>
      <c r="R3631" s="5" t="str">
        <f>IF(Table1[[#This Row],[Profit]]&gt;0,"Profit","Loss")</f>
        <v>Profit</v>
      </c>
      <c r="S3631" s="6" t="str">
        <f>FLOOR(Table1[[#This Row],[year]]-1900,10)+1900 &amp; "-" &amp; FLOOR(Table1[[#This Row],[year]]-1890,10)+1900</f>
        <v>2000-2010</v>
      </c>
      <c r="T3631" s="14" t="s">
        <v>21835</v>
      </c>
      <c r="AB3631" s="14"/>
    </row>
    <row r="3632" spans="1:28" hidden="1" x14ac:dyDescent="0.3">
      <c r="A3632" t="s">
        <v>11200</v>
      </c>
      <c r="B3632" t="s">
        <v>16</v>
      </c>
      <c r="C3632" t="s">
        <v>104</v>
      </c>
      <c r="D3632">
        <v>2000</v>
      </c>
      <c r="E3632" t="s">
        <v>11201</v>
      </c>
      <c r="F3632">
        <v>7.6</v>
      </c>
      <c r="G3632">
        <v>199000</v>
      </c>
      <c r="H3632" t="s">
        <v>5056</v>
      </c>
      <c r="I3632" t="s">
        <v>6517</v>
      </c>
      <c r="J3632" t="s">
        <v>1803</v>
      </c>
      <c r="K3632" t="s">
        <v>30</v>
      </c>
      <c r="L3632">
        <v>48000000</v>
      </c>
      <c r="M3632">
        <v>207515725</v>
      </c>
      <c r="N3632" t="s">
        <v>11202</v>
      </c>
      <c r="O3632">
        <v>147</v>
      </c>
      <c r="P3632" t="str">
        <f>IF(Table1[[#This Row],[score]]&gt;=8.5,"High",IF(Table1[[#This Row],[score]]&gt;=7,"Medium","Low"))</f>
        <v>Medium</v>
      </c>
      <c r="Q3632" s="5">
        <f>Table1[[#This Row],[gross]]-Table1[[#This Row],[budget]]</f>
        <v>159515725</v>
      </c>
      <c r="R3632" s="5" t="str">
        <f>IF(Table1[[#This Row],[Profit]]&gt;0,"Profit","Loss")</f>
        <v>Profit</v>
      </c>
      <c r="S3632" s="6" t="str">
        <f>FLOOR(Table1[[#This Row],[year]]-1900,10)+1900 &amp; "-" &amp; FLOOR(Table1[[#This Row],[year]]-1890,10)+1900</f>
        <v>2000-2010</v>
      </c>
      <c r="T3632" s="14" t="s">
        <v>21835</v>
      </c>
      <c r="AB3632" s="14"/>
    </row>
    <row r="3633" spans="1:28" hidden="1" x14ac:dyDescent="0.3">
      <c r="A3633" t="s">
        <v>11229</v>
      </c>
      <c r="B3633" t="s">
        <v>16</v>
      </c>
      <c r="C3633" t="s">
        <v>34</v>
      </c>
      <c r="D3633">
        <v>2000</v>
      </c>
      <c r="E3633" t="s">
        <v>11151</v>
      </c>
      <c r="F3633">
        <v>5.8</v>
      </c>
      <c r="G3633">
        <v>126000</v>
      </c>
      <c r="H3633" t="s">
        <v>2615</v>
      </c>
      <c r="I3633" t="s">
        <v>6924</v>
      </c>
      <c r="J3633" t="s">
        <v>2021</v>
      </c>
      <c r="K3633" t="s">
        <v>30</v>
      </c>
      <c r="L3633">
        <v>95000000</v>
      </c>
      <c r="M3633">
        <v>190213455</v>
      </c>
      <c r="N3633" t="s">
        <v>31</v>
      </c>
      <c r="O3633">
        <v>112</v>
      </c>
      <c r="P3633" t="str">
        <f>IF(Table1[[#This Row],[score]]&gt;=8.5,"High",IF(Table1[[#This Row],[score]]&gt;=7,"Medium","Low"))</f>
        <v>Low</v>
      </c>
      <c r="Q3633" s="5">
        <f>Table1[[#This Row],[gross]]-Table1[[#This Row],[budget]]</f>
        <v>95213455</v>
      </c>
      <c r="R3633" s="5" t="str">
        <f>IF(Table1[[#This Row],[Profit]]&gt;0,"Profit","Loss")</f>
        <v>Profit</v>
      </c>
      <c r="S3633" s="6" t="str">
        <f>FLOOR(Table1[[#This Row],[year]]-1900,10)+1900 &amp; "-" &amp; FLOOR(Table1[[#This Row],[year]]-1890,10)+1900</f>
        <v>2000-2010</v>
      </c>
      <c r="T3633" s="14" t="s">
        <v>21835</v>
      </c>
      <c r="AB3633" s="14"/>
    </row>
    <row r="3634" spans="1:28" hidden="1" x14ac:dyDescent="0.3">
      <c r="A3634" t="s">
        <v>11336</v>
      </c>
      <c r="B3634" t="s">
        <v>337</v>
      </c>
      <c r="C3634" t="s">
        <v>25</v>
      </c>
      <c r="D3634">
        <v>2000</v>
      </c>
      <c r="E3634" t="s">
        <v>11165</v>
      </c>
      <c r="F3634">
        <v>4.9000000000000004</v>
      </c>
      <c r="G3634">
        <v>36000</v>
      </c>
      <c r="H3634" t="s">
        <v>8484</v>
      </c>
      <c r="I3634" t="s">
        <v>8928</v>
      </c>
      <c r="J3634" t="s">
        <v>2991</v>
      </c>
      <c r="K3634" t="s">
        <v>30</v>
      </c>
      <c r="L3634">
        <v>85000000</v>
      </c>
      <c r="M3634">
        <v>183611771</v>
      </c>
      <c r="N3634" t="s">
        <v>11337</v>
      </c>
      <c r="O3634">
        <v>100</v>
      </c>
      <c r="P3634" t="str">
        <f>IF(Table1[[#This Row],[score]]&gt;=8.5,"High",IF(Table1[[#This Row],[score]]&gt;=7,"Medium","Low"))</f>
        <v>Low</v>
      </c>
      <c r="Q3634" s="5">
        <f>Table1[[#This Row],[gross]]-Table1[[#This Row],[budget]]</f>
        <v>98611771</v>
      </c>
      <c r="R3634" s="5" t="str">
        <f>IF(Table1[[#This Row],[Profit]]&gt;0,"Profit","Loss")</f>
        <v>Profit</v>
      </c>
      <c r="S3634" s="6" t="str">
        <f>FLOOR(Table1[[#This Row],[year]]-1900,10)+1900 &amp; "-" &amp; FLOOR(Table1[[#This Row],[year]]-1890,10)+1900</f>
        <v>2000-2010</v>
      </c>
      <c r="T3634" s="14" t="s">
        <v>21835</v>
      </c>
      <c r="AB3634" s="14"/>
    </row>
    <row r="3635" spans="1:28" hidden="1" x14ac:dyDescent="0.3">
      <c r="A3635" t="s">
        <v>11368</v>
      </c>
      <c r="B3635" t="s">
        <v>1974</v>
      </c>
      <c r="C3635" t="s">
        <v>34</v>
      </c>
      <c r="D3635">
        <v>2000</v>
      </c>
      <c r="E3635" t="s">
        <v>10951</v>
      </c>
      <c r="F3635">
        <v>5.2</v>
      </c>
      <c r="G3635">
        <v>82000</v>
      </c>
      <c r="H3635" t="s">
        <v>9467</v>
      </c>
      <c r="I3635" t="s">
        <v>11369</v>
      </c>
      <c r="J3635" t="s">
        <v>9282</v>
      </c>
      <c r="K3635" t="s">
        <v>5762</v>
      </c>
      <c r="L3635">
        <v>30000000</v>
      </c>
      <c r="M3635">
        <v>173959438</v>
      </c>
      <c r="N3635" t="s">
        <v>180</v>
      </c>
      <c r="O3635">
        <v>99</v>
      </c>
      <c r="P3635" t="str">
        <f>IF(Table1[[#This Row],[score]]&gt;=8.5,"High",IF(Table1[[#This Row],[score]]&gt;=7,"Medium","Low"))</f>
        <v>Low</v>
      </c>
      <c r="Q3635" s="5">
        <f>Table1[[#This Row],[gross]]-Table1[[#This Row],[budget]]</f>
        <v>143959438</v>
      </c>
      <c r="R3635" s="5" t="str">
        <f>IF(Table1[[#This Row],[Profit]]&gt;0,"Profit","Loss")</f>
        <v>Profit</v>
      </c>
      <c r="S3635" s="6" t="str">
        <f>FLOOR(Table1[[#This Row],[year]]-1900,10)+1900 &amp; "-" &amp; FLOOR(Table1[[#This Row],[year]]-1890,10)+1900</f>
        <v>2000-2010</v>
      </c>
      <c r="T3635" s="14" t="s">
        <v>21835</v>
      </c>
      <c r="AB3635" s="14"/>
    </row>
    <row r="3636" spans="1:28" hidden="1" x14ac:dyDescent="0.3">
      <c r="A3636" t="s">
        <v>11212</v>
      </c>
      <c r="B3636" t="s">
        <v>337</v>
      </c>
      <c r="C3636" t="s">
        <v>390</v>
      </c>
      <c r="D3636">
        <v>2000</v>
      </c>
      <c r="E3636" t="s">
        <v>11136</v>
      </c>
      <c r="F3636">
        <v>7.4</v>
      </c>
      <c r="G3636">
        <v>187000</v>
      </c>
      <c r="H3636" t="s">
        <v>9846</v>
      </c>
      <c r="I3636" t="s">
        <v>11213</v>
      </c>
      <c r="J3636" t="s">
        <v>11021</v>
      </c>
      <c r="K3636" t="s">
        <v>30</v>
      </c>
      <c r="L3636">
        <v>100000000</v>
      </c>
      <c r="M3636">
        <v>169661687</v>
      </c>
      <c r="N3636" t="s">
        <v>599</v>
      </c>
      <c r="O3636">
        <v>78</v>
      </c>
      <c r="P3636" t="str">
        <f>IF(Table1[[#This Row],[score]]&gt;=8.5,"High",IF(Table1[[#This Row],[score]]&gt;=7,"Medium","Low"))</f>
        <v>Medium</v>
      </c>
      <c r="Q3636" s="5">
        <f>Table1[[#This Row],[gross]]-Table1[[#This Row],[budget]]</f>
        <v>69661687</v>
      </c>
      <c r="R3636" s="5" t="str">
        <f>IF(Table1[[#This Row],[Profit]]&gt;0,"Profit","Loss")</f>
        <v>Profit</v>
      </c>
      <c r="S3636" s="6" t="str">
        <f>FLOOR(Table1[[#This Row],[year]]-1900,10)+1900 &amp; "-" &amp; FLOOR(Table1[[#This Row],[year]]-1890,10)+1900</f>
        <v>2000-2010</v>
      </c>
      <c r="T3636" s="14" t="s">
        <v>21835</v>
      </c>
      <c r="AB3636" s="14"/>
    </row>
    <row r="3637" spans="1:28" hidden="1" x14ac:dyDescent="0.3">
      <c r="A3637" t="s">
        <v>11423</v>
      </c>
      <c r="B3637" t="s">
        <v>1974</v>
      </c>
      <c r="C3637" t="s">
        <v>41</v>
      </c>
      <c r="D3637">
        <v>2000</v>
      </c>
      <c r="E3637" t="s">
        <v>10228</v>
      </c>
      <c r="F3637">
        <v>4.4000000000000004</v>
      </c>
      <c r="G3637">
        <v>49000</v>
      </c>
      <c r="H3637" t="s">
        <v>7930</v>
      </c>
      <c r="I3637" t="s">
        <v>9017</v>
      </c>
      <c r="J3637" t="s">
        <v>1469</v>
      </c>
      <c r="K3637" t="s">
        <v>30</v>
      </c>
      <c r="L3637">
        <v>84000000</v>
      </c>
      <c r="M3637">
        <v>166339890</v>
      </c>
      <c r="N3637" t="s">
        <v>61</v>
      </c>
      <c r="O3637">
        <v>106</v>
      </c>
      <c r="P3637" t="str">
        <f>IF(Table1[[#This Row],[score]]&gt;=8.5,"High",IF(Table1[[#This Row],[score]]&gt;=7,"Medium","Low"))</f>
        <v>Low</v>
      </c>
      <c r="Q3637" s="5">
        <f>Table1[[#This Row],[gross]]-Table1[[#This Row],[budget]]</f>
        <v>82339890</v>
      </c>
      <c r="R3637" s="5" t="str">
        <f>IF(Table1[[#This Row],[Profit]]&gt;0,"Profit","Loss")</f>
        <v>Profit</v>
      </c>
      <c r="S3637" s="6" t="str">
        <f>FLOOR(Table1[[#This Row],[year]]-1900,10)+1900 &amp; "-" &amp; FLOOR(Table1[[#This Row],[year]]-1890,10)+1900</f>
        <v>2000-2010</v>
      </c>
      <c r="T3637" s="14" t="s">
        <v>21835</v>
      </c>
      <c r="AB3637" s="14"/>
    </row>
    <row r="3638" spans="1:28" hidden="1" x14ac:dyDescent="0.3">
      <c r="A3638" t="s">
        <v>11241</v>
      </c>
      <c r="B3638" t="s">
        <v>16</v>
      </c>
      <c r="C3638" t="s">
        <v>52</v>
      </c>
      <c r="D3638">
        <v>2000</v>
      </c>
      <c r="E3638" t="s">
        <v>11242</v>
      </c>
      <c r="F3638">
        <v>5.6</v>
      </c>
      <c r="G3638">
        <v>126000</v>
      </c>
      <c r="H3638" t="s">
        <v>683</v>
      </c>
      <c r="I3638" t="s">
        <v>8902</v>
      </c>
      <c r="J3638" t="s">
        <v>11243</v>
      </c>
      <c r="K3638" t="s">
        <v>30</v>
      </c>
      <c r="L3638">
        <v>40000000</v>
      </c>
      <c r="M3638">
        <v>161834276</v>
      </c>
      <c r="N3638" t="s">
        <v>8904</v>
      </c>
      <c r="O3638">
        <v>116</v>
      </c>
      <c r="P3638" t="str">
        <f>IF(Table1[[#This Row],[score]]&gt;=8.5,"High",IF(Table1[[#This Row],[score]]&gt;=7,"Medium","Low"))</f>
        <v>Low</v>
      </c>
      <c r="Q3638" s="5">
        <f>Table1[[#This Row],[gross]]-Table1[[#This Row],[budget]]</f>
        <v>121834276</v>
      </c>
      <c r="R3638" s="5" t="str">
        <f>IF(Table1[[#This Row],[Profit]]&gt;0,"Profit","Loss")</f>
        <v>Profit</v>
      </c>
      <c r="S3638" s="6" t="str">
        <f>FLOOR(Table1[[#This Row],[year]]-1900,10)+1900 &amp; "-" &amp; FLOOR(Table1[[#This Row],[year]]-1890,10)+1900</f>
        <v>2000-2010</v>
      </c>
      <c r="T3638" s="14" t="s">
        <v>21835</v>
      </c>
      <c r="AB3638" s="14"/>
    </row>
    <row r="3639" spans="1:28" hidden="1" x14ac:dyDescent="0.3">
      <c r="A3639" t="s">
        <v>4869</v>
      </c>
      <c r="B3639" t="s">
        <v>1974</v>
      </c>
      <c r="C3639" t="s">
        <v>17</v>
      </c>
      <c r="D3639">
        <v>2000</v>
      </c>
      <c r="E3639" t="s">
        <v>11133</v>
      </c>
      <c r="F3639">
        <v>7.2</v>
      </c>
      <c r="G3639">
        <v>181000</v>
      </c>
      <c r="H3639" t="s">
        <v>2847</v>
      </c>
      <c r="I3639" t="s">
        <v>11248</v>
      </c>
      <c r="J3639" t="s">
        <v>6310</v>
      </c>
      <c r="K3639" t="s">
        <v>22</v>
      </c>
      <c r="L3639">
        <v>25000000</v>
      </c>
      <c r="M3639">
        <v>152699976</v>
      </c>
      <c r="N3639" t="s">
        <v>3705</v>
      </c>
      <c r="O3639">
        <v>121</v>
      </c>
      <c r="P3639" t="str">
        <f>IF(Table1[[#This Row],[score]]&gt;=8.5,"High",IF(Table1[[#This Row],[score]]&gt;=7,"Medium","Low"))</f>
        <v>Medium</v>
      </c>
      <c r="Q3639" s="5">
        <f>Table1[[#This Row],[gross]]-Table1[[#This Row],[budget]]</f>
        <v>127699976</v>
      </c>
      <c r="R3639" s="5" t="str">
        <f>IF(Table1[[#This Row],[Profit]]&gt;0,"Profit","Loss")</f>
        <v>Profit</v>
      </c>
      <c r="S3639" s="6" t="str">
        <f>FLOOR(Table1[[#This Row],[year]]-1900,10)+1900 &amp; "-" &amp; FLOOR(Table1[[#This Row],[year]]-1890,10)+1900</f>
        <v>2000-2010</v>
      </c>
      <c r="T3639" s="14" t="s">
        <v>21835</v>
      </c>
      <c r="AB3639" s="14"/>
    </row>
    <row r="3640" spans="1:28" hidden="1" x14ac:dyDescent="0.3">
      <c r="A3640" t="s">
        <v>11260</v>
      </c>
      <c r="B3640" t="s">
        <v>16</v>
      </c>
      <c r="C3640" t="s">
        <v>41</v>
      </c>
      <c r="D3640">
        <v>2000</v>
      </c>
      <c r="E3640" t="s">
        <v>11191</v>
      </c>
      <c r="F3640">
        <v>6.6</v>
      </c>
      <c r="G3640">
        <v>226000</v>
      </c>
      <c r="H3640" t="s">
        <v>8980</v>
      </c>
      <c r="I3640" t="s">
        <v>7845</v>
      </c>
      <c r="J3640" t="s">
        <v>7831</v>
      </c>
      <c r="K3640" t="s">
        <v>30</v>
      </c>
      <c r="L3640">
        <v>51000000</v>
      </c>
      <c r="M3640">
        <v>149270999</v>
      </c>
      <c r="N3640" t="s">
        <v>180</v>
      </c>
      <c r="O3640">
        <v>116</v>
      </c>
      <c r="P3640" t="str">
        <f>IF(Table1[[#This Row],[score]]&gt;=8.5,"High",IF(Table1[[#This Row],[score]]&gt;=7,"Medium","Low"))</f>
        <v>Low</v>
      </c>
      <c r="Q3640" s="5">
        <f>Table1[[#This Row],[gross]]-Table1[[#This Row],[budget]]</f>
        <v>98270999</v>
      </c>
      <c r="R3640" s="5" t="str">
        <f>IF(Table1[[#This Row],[Profit]]&gt;0,"Profit","Loss")</f>
        <v>Profit</v>
      </c>
      <c r="S3640" s="6" t="str">
        <f>FLOOR(Table1[[#This Row],[year]]-1900,10)+1900 &amp; "-" &amp; FLOOR(Table1[[#This Row],[year]]-1890,10)+1900</f>
        <v>2000-2010</v>
      </c>
      <c r="T3640" s="14" t="s">
        <v>21835</v>
      </c>
      <c r="AB3640" s="14"/>
    </row>
    <row r="3641" spans="1:28" hidden="1" x14ac:dyDescent="0.3">
      <c r="A3641" t="s">
        <v>11173</v>
      </c>
      <c r="B3641" t="s">
        <v>16</v>
      </c>
      <c r="C3641" t="s">
        <v>25</v>
      </c>
      <c r="D3641">
        <v>2000</v>
      </c>
      <c r="E3641" t="s">
        <v>10827</v>
      </c>
      <c r="F3641">
        <v>6.7</v>
      </c>
      <c r="G3641">
        <v>228000</v>
      </c>
      <c r="H3641" t="s">
        <v>8004</v>
      </c>
      <c r="I3641" t="s">
        <v>8005</v>
      </c>
      <c r="J3641" t="s">
        <v>8428</v>
      </c>
      <c r="K3641" t="s">
        <v>30</v>
      </c>
      <c r="L3641">
        <v>50000000</v>
      </c>
      <c r="M3641">
        <v>144056873</v>
      </c>
      <c r="N3641" t="s">
        <v>11174</v>
      </c>
      <c r="O3641">
        <v>119</v>
      </c>
      <c r="P3641" t="str">
        <f>IF(Table1[[#This Row],[score]]&gt;=8.5,"High",IF(Table1[[#This Row],[score]]&gt;=7,"Medium","Low"))</f>
        <v>Low</v>
      </c>
      <c r="Q3641" s="5">
        <f>Table1[[#This Row],[gross]]-Table1[[#This Row],[budget]]</f>
        <v>94056873</v>
      </c>
      <c r="R3641" s="5" t="str">
        <f>IF(Table1[[#This Row],[Profit]]&gt;0,"Profit","Loss")</f>
        <v>Profit</v>
      </c>
      <c r="S3641" s="6" t="str">
        <f>FLOOR(Table1[[#This Row],[year]]-1900,10)+1900 &amp; "-" &amp; FLOOR(Table1[[#This Row],[year]]-1890,10)+1900</f>
        <v>2000-2010</v>
      </c>
      <c r="T3641" s="14" t="s">
        <v>21835</v>
      </c>
      <c r="AB3641" s="14"/>
    </row>
    <row r="3642" spans="1:28" hidden="1" x14ac:dyDescent="0.3">
      <c r="A3642" t="s">
        <v>11179</v>
      </c>
      <c r="B3642" t="s">
        <v>33</v>
      </c>
      <c r="C3642" t="s">
        <v>63</v>
      </c>
      <c r="D3642">
        <v>2000</v>
      </c>
      <c r="E3642" t="s">
        <v>11180</v>
      </c>
      <c r="F3642">
        <v>7.8</v>
      </c>
      <c r="G3642">
        <v>202000</v>
      </c>
      <c r="H3642" t="s">
        <v>5857</v>
      </c>
      <c r="I3642" t="s">
        <v>11181</v>
      </c>
      <c r="J3642" t="s">
        <v>4084</v>
      </c>
      <c r="K3642" t="s">
        <v>30</v>
      </c>
      <c r="L3642">
        <v>30000000</v>
      </c>
      <c r="M3642">
        <v>136771683</v>
      </c>
      <c r="N3642" t="s">
        <v>11182</v>
      </c>
      <c r="O3642">
        <v>113</v>
      </c>
      <c r="P3642" t="str">
        <f>IF(Table1[[#This Row],[score]]&gt;=8.5,"High",IF(Table1[[#This Row],[score]]&gt;=7,"Medium","Low"))</f>
        <v>Medium</v>
      </c>
      <c r="Q3642" s="5">
        <f>Table1[[#This Row],[gross]]-Table1[[#This Row],[budget]]</f>
        <v>106771683</v>
      </c>
      <c r="R3642" s="5" t="str">
        <f>IF(Table1[[#This Row],[Profit]]&gt;0,"Profit","Loss")</f>
        <v>Profit</v>
      </c>
      <c r="S3642" s="6" t="str">
        <f>FLOOR(Table1[[#This Row],[year]]-1900,10)+1900 &amp; "-" &amp; FLOOR(Table1[[#This Row],[year]]-1890,10)+1900</f>
        <v>2000-2010</v>
      </c>
      <c r="T3642" s="14" t="s">
        <v>21835</v>
      </c>
      <c r="AB3642" s="14"/>
    </row>
    <row r="3643" spans="1:28" hidden="1" x14ac:dyDescent="0.3">
      <c r="A3643" t="s">
        <v>11157</v>
      </c>
      <c r="B3643" t="s">
        <v>1974</v>
      </c>
      <c r="C3643" t="s">
        <v>34</v>
      </c>
      <c r="D3643">
        <v>2000</v>
      </c>
      <c r="E3643" t="s">
        <v>11151</v>
      </c>
      <c r="F3643">
        <v>6.4</v>
      </c>
      <c r="G3643">
        <v>75000</v>
      </c>
      <c r="H3643" t="s">
        <v>85</v>
      </c>
      <c r="I3643" t="s">
        <v>11158</v>
      </c>
      <c r="J3643" t="s">
        <v>85</v>
      </c>
      <c r="K3643" t="s">
        <v>30</v>
      </c>
      <c r="L3643">
        <v>65000000</v>
      </c>
      <c r="M3643">
        <v>128884132</v>
      </c>
      <c r="N3643" t="s">
        <v>11159</v>
      </c>
      <c r="O3643">
        <v>130</v>
      </c>
      <c r="P3643" t="str">
        <f>IF(Table1[[#This Row],[score]]&gt;=8.5,"High",IF(Table1[[#This Row],[score]]&gt;=7,"Medium","Low"))</f>
        <v>Low</v>
      </c>
      <c r="Q3643" s="5">
        <f>Table1[[#This Row],[gross]]-Table1[[#This Row],[budget]]</f>
        <v>63884132</v>
      </c>
      <c r="R3643" s="5" t="str">
        <f>IF(Table1[[#This Row],[Profit]]&gt;0,"Profit","Loss")</f>
        <v>Profit</v>
      </c>
      <c r="S3643" s="6" t="str">
        <f>FLOOR(Table1[[#This Row],[year]]-1900,10)+1900 &amp; "-" &amp; FLOOR(Table1[[#This Row],[year]]-1890,10)+1900</f>
        <v>2000-2010</v>
      </c>
      <c r="T3643" s="14" t="s">
        <v>21835</v>
      </c>
      <c r="AB3643" s="14"/>
    </row>
    <row r="3644" spans="1:28" hidden="1" x14ac:dyDescent="0.3">
      <c r="A3644" t="s">
        <v>11261</v>
      </c>
      <c r="B3644" t="s">
        <v>1974</v>
      </c>
      <c r="C3644" t="s">
        <v>34</v>
      </c>
      <c r="D3644">
        <v>2000</v>
      </c>
      <c r="E3644" t="s">
        <v>11262</v>
      </c>
      <c r="F3644">
        <v>6.6</v>
      </c>
      <c r="G3644">
        <v>79000</v>
      </c>
      <c r="H3644" t="s">
        <v>9577</v>
      </c>
      <c r="I3644" t="s">
        <v>9577</v>
      </c>
      <c r="J3644" t="s">
        <v>8938</v>
      </c>
      <c r="K3644" t="s">
        <v>448</v>
      </c>
      <c r="L3644">
        <v>62000000</v>
      </c>
      <c r="M3644">
        <v>127666415</v>
      </c>
      <c r="N3644" t="s">
        <v>61</v>
      </c>
      <c r="O3644">
        <v>116</v>
      </c>
      <c r="P3644" t="str">
        <f>IF(Table1[[#This Row],[score]]&gt;=8.5,"High",IF(Table1[[#This Row],[score]]&gt;=7,"Medium","Low"))</f>
        <v>Low</v>
      </c>
      <c r="Q3644" s="5">
        <f>Table1[[#This Row],[gross]]-Table1[[#This Row],[budget]]</f>
        <v>65666415</v>
      </c>
      <c r="R3644" s="5" t="str">
        <f>IF(Table1[[#This Row],[Profit]]&gt;0,"Profit","Loss")</f>
        <v>Profit</v>
      </c>
      <c r="S3644" s="6" t="str">
        <f>FLOOR(Table1[[#This Row],[year]]-1900,10)+1900 &amp; "-" &amp; FLOOR(Table1[[#This Row],[year]]-1890,10)+1900</f>
        <v>2000-2010</v>
      </c>
      <c r="T3644" s="14" t="s">
        <v>21835</v>
      </c>
      <c r="AB3644" s="14"/>
    </row>
    <row r="3645" spans="1:28" hidden="1" x14ac:dyDescent="0.3">
      <c r="A3645" t="s">
        <v>11281</v>
      </c>
      <c r="B3645" t="s">
        <v>1974</v>
      </c>
      <c r="C3645" t="s">
        <v>41</v>
      </c>
      <c r="D3645">
        <v>2000</v>
      </c>
      <c r="E3645" t="s">
        <v>11143</v>
      </c>
      <c r="F3645">
        <v>6.8</v>
      </c>
      <c r="G3645">
        <v>105000</v>
      </c>
      <c r="H3645" t="s">
        <v>9685</v>
      </c>
      <c r="I3645" t="s">
        <v>11282</v>
      </c>
      <c r="J3645" t="s">
        <v>1519</v>
      </c>
      <c r="K3645" t="s">
        <v>30</v>
      </c>
      <c r="L3645">
        <v>60000000</v>
      </c>
      <c r="M3645">
        <v>124745083</v>
      </c>
      <c r="N3645" t="s">
        <v>61</v>
      </c>
      <c r="O3645">
        <v>125</v>
      </c>
      <c r="P3645" t="str">
        <f>IF(Table1[[#This Row],[score]]&gt;=8.5,"High",IF(Table1[[#This Row],[score]]&gt;=7,"Medium","Low"))</f>
        <v>Low</v>
      </c>
      <c r="Q3645" s="5">
        <f>Table1[[#This Row],[gross]]-Table1[[#This Row],[budget]]</f>
        <v>64745083</v>
      </c>
      <c r="R3645" s="5" t="str">
        <f>IF(Table1[[#This Row],[Profit]]&gt;0,"Profit","Loss")</f>
        <v>Profit</v>
      </c>
      <c r="S3645" s="6" t="str">
        <f>FLOOR(Table1[[#This Row],[year]]-1900,10)+1900 &amp; "-" &amp; FLOOR(Table1[[#This Row],[year]]-1890,10)+1900</f>
        <v>2000-2010</v>
      </c>
      <c r="T3645" s="14" t="s">
        <v>21835</v>
      </c>
      <c r="AB3645" s="14"/>
    </row>
    <row r="3646" spans="1:28" hidden="1" x14ac:dyDescent="0.3">
      <c r="A3646" t="s">
        <v>11170</v>
      </c>
      <c r="B3646" t="s">
        <v>16</v>
      </c>
      <c r="C3646" t="s">
        <v>41</v>
      </c>
      <c r="D3646">
        <v>2000</v>
      </c>
      <c r="E3646" t="s">
        <v>10582</v>
      </c>
      <c r="F3646">
        <v>6.4</v>
      </c>
      <c r="G3646">
        <v>161000</v>
      </c>
      <c r="H3646" t="s">
        <v>11171</v>
      </c>
      <c r="I3646" t="s">
        <v>11171</v>
      </c>
      <c r="J3646" t="s">
        <v>11172</v>
      </c>
      <c r="K3646" t="s">
        <v>30</v>
      </c>
      <c r="L3646">
        <v>16000000</v>
      </c>
      <c r="M3646">
        <v>119754278</v>
      </c>
      <c r="N3646" t="s">
        <v>9593</v>
      </c>
      <c r="O3646">
        <v>93</v>
      </c>
      <c r="P3646" t="str">
        <f>IF(Table1[[#This Row],[score]]&gt;=8.5,"High",IF(Table1[[#This Row],[score]]&gt;=7,"Medium","Low"))</f>
        <v>Low</v>
      </c>
      <c r="Q3646" s="5">
        <f>Table1[[#This Row],[gross]]-Table1[[#This Row],[budget]]</f>
        <v>103754278</v>
      </c>
      <c r="R3646" s="5" t="str">
        <f>IF(Table1[[#This Row],[Profit]]&gt;0,"Profit","Loss")</f>
        <v>Profit</v>
      </c>
      <c r="S3646" s="6" t="str">
        <f>FLOOR(Table1[[#This Row],[year]]-1900,10)+1900 &amp; "-" &amp; FLOOR(Table1[[#This Row],[year]]-1890,10)+1900</f>
        <v>2000-2010</v>
      </c>
      <c r="T3646" s="14" t="s">
        <v>21835</v>
      </c>
      <c r="AB3646" s="14"/>
    </row>
    <row r="3647" spans="1:28" hidden="1" x14ac:dyDescent="0.3">
      <c r="A3647" t="s">
        <v>11150</v>
      </c>
      <c r="B3647" t="s">
        <v>1974</v>
      </c>
      <c r="C3647" t="s">
        <v>41</v>
      </c>
      <c r="D3647">
        <v>2000</v>
      </c>
      <c r="E3647" t="s">
        <v>11151</v>
      </c>
      <c r="F3647">
        <v>5.7</v>
      </c>
      <c r="G3647">
        <v>108000</v>
      </c>
      <c r="H3647" t="s">
        <v>11152</v>
      </c>
      <c r="I3647" t="s">
        <v>11153</v>
      </c>
      <c r="J3647" t="s">
        <v>11154</v>
      </c>
      <c r="K3647" t="s">
        <v>30</v>
      </c>
      <c r="L3647">
        <v>45000000</v>
      </c>
      <c r="M3647">
        <v>113916474</v>
      </c>
      <c r="N3647" t="s">
        <v>2067</v>
      </c>
      <c r="O3647">
        <v>100</v>
      </c>
      <c r="P3647" t="str">
        <f>IF(Table1[[#This Row],[score]]&gt;=8.5,"High",IF(Table1[[#This Row],[score]]&gt;=7,"Medium","Low"))</f>
        <v>Low</v>
      </c>
      <c r="Q3647" s="5">
        <f>Table1[[#This Row],[gross]]-Table1[[#This Row],[budget]]</f>
        <v>68916474</v>
      </c>
      <c r="R3647" s="5" t="str">
        <f>IF(Table1[[#This Row],[Profit]]&gt;0,"Profit","Loss")</f>
        <v>Profit</v>
      </c>
      <c r="S3647" s="6" t="str">
        <f>FLOOR(Table1[[#This Row],[year]]-1900,10)+1900 &amp; "-" &amp; FLOOR(Table1[[#This Row],[year]]-1890,10)+1900</f>
        <v>2000-2010</v>
      </c>
      <c r="T3647" s="14" t="s">
        <v>21835</v>
      </c>
      <c r="AB3647" s="14"/>
    </row>
    <row r="3648" spans="1:28" hidden="1" x14ac:dyDescent="0.3">
      <c r="A3648" t="s">
        <v>11197</v>
      </c>
      <c r="B3648" t="s">
        <v>16</v>
      </c>
      <c r="C3648" t="s">
        <v>52</v>
      </c>
      <c r="D3648">
        <v>2000</v>
      </c>
      <c r="E3648" t="s">
        <v>11163</v>
      </c>
      <c r="F3648">
        <v>6.7</v>
      </c>
      <c r="G3648">
        <v>236000</v>
      </c>
      <c r="H3648" t="s">
        <v>11198</v>
      </c>
      <c r="I3648" t="s">
        <v>11199</v>
      </c>
      <c r="J3648" t="s">
        <v>10725</v>
      </c>
      <c r="K3648" t="s">
        <v>30</v>
      </c>
      <c r="L3648">
        <v>23000000</v>
      </c>
      <c r="M3648">
        <v>112880294</v>
      </c>
      <c r="N3648" t="s">
        <v>2001</v>
      </c>
      <c r="O3648">
        <v>98</v>
      </c>
      <c r="P3648" t="str">
        <f>IF(Table1[[#This Row],[score]]&gt;=8.5,"High",IF(Table1[[#This Row],[score]]&gt;=7,"Medium","Low"))</f>
        <v>Low</v>
      </c>
      <c r="Q3648" s="5">
        <f>Table1[[#This Row],[gross]]-Table1[[#This Row],[budget]]</f>
        <v>89880294</v>
      </c>
      <c r="R3648" s="5" t="str">
        <f>IF(Table1[[#This Row],[Profit]]&gt;0,"Profit","Loss")</f>
        <v>Profit</v>
      </c>
      <c r="S3648" s="6" t="str">
        <f>FLOOR(Table1[[#This Row],[year]]-1900,10)+1900 &amp; "-" &amp; FLOOR(Table1[[#This Row],[year]]-1890,10)+1900</f>
        <v>2000-2010</v>
      </c>
      <c r="T3648" s="14" t="s">
        <v>21835</v>
      </c>
      <c r="AB3648" s="14"/>
    </row>
    <row r="3649" spans="1:28" hidden="1" x14ac:dyDescent="0.3">
      <c r="A3649" t="s">
        <v>11283</v>
      </c>
      <c r="B3649" t="s">
        <v>33</v>
      </c>
      <c r="C3649" t="s">
        <v>25</v>
      </c>
      <c r="D3649">
        <v>2000</v>
      </c>
      <c r="E3649" t="s">
        <v>10646</v>
      </c>
      <c r="F3649">
        <v>5.7</v>
      </c>
      <c r="G3649">
        <v>71000</v>
      </c>
      <c r="H3649" t="s">
        <v>105</v>
      </c>
      <c r="I3649" t="s">
        <v>11284</v>
      </c>
      <c r="J3649" t="s">
        <v>5246</v>
      </c>
      <c r="K3649" t="s">
        <v>30</v>
      </c>
      <c r="L3649">
        <v>100000000</v>
      </c>
      <c r="M3649">
        <v>110983407</v>
      </c>
      <c r="N3649" t="s">
        <v>2067</v>
      </c>
      <c r="O3649">
        <v>114</v>
      </c>
      <c r="P3649" t="str">
        <f>IF(Table1[[#This Row],[score]]&gt;=8.5,"High",IF(Table1[[#This Row],[score]]&gt;=7,"Medium","Low"))</f>
        <v>Low</v>
      </c>
      <c r="Q3649" s="5">
        <f>Table1[[#This Row],[gross]]-Table1[[#This Row],[budget]]</f>
        <v>10983407</v>
      </c>
      <c r="R3649" s="5" t="str">
        <f>IF(Table1[[#This Row],[Profit]]&gt;0,"Profit","Loss")</f>
        <v>Profit</v>
      </c>
      <c r="S3649" s="6" t="str">
        <f>FLOOR(Table1[[#This Row],[year]]-1900,10)+1900 &amp; "-" &amp; FLOOR(Table1[[#This Row],[year]]-1890,10)+1900</f>
        <v>2000-2010</v>
      </c>
      <c r="T3649" s="14" t="s">
        <v>21835</v>
      </c>
      <c r="AB3649" s="14"/>
    </row>
    <row r="3650" spans="1:28" hidden="1" x14ac:dyDescent="0.3">
      <c r="A3650" t="s">
        <v>11397</v>
      </c>
      <c r="B3650" t="s">
        <v>33</v>
      </c>
      <c r="C3650" t="s">
        <v>41</v>
      </c>
      <c r="D3650">
        <v>2000</v>
      </c>
      <c r="E3650" t="s">
        <v>11110</v>
      </c>
      <c r="F3650">
        <v>6.1</v>
      </c>
      <c r="G3650">
        <v>41000</v>
      </c>
      <c r="H3650" t="s">
        <v>6879</v>
      </c>
      <c r="I3650" t="s">
        <v>9285</v>
      </c>
      <c r="J3650" t="s">
        <v>4412</v>
      </c>
      <c r="K3650" t="s">
        <v>30</v>
      </c>
      <c r="L3650">
        <v>65000000</v>
      </c>
      <c r="M3650">
        <v>110317580</v>
      </c>
      <c r="N3650" t="s">
        <v>11398</v>
      </c>
      <c r="O3650">
        <v>104</v>
      </c>
      <c r="P3650" t="str">
        <f>IF(Table1[[#This Row],[score]]&gt;=8.5,"High",IF(Table1[[#This Row],[score]]&gt;=7,"Medium","Low"))</f>
        <v>Low</v>
      </c>
      <c r="Q3650" s="5">
        <f>Table1[[#This Row],[gross]]-Table1[[#This Row],[budget]]</f>
        <v>45317580</v>
      </c>
      <c r="R3650" s="5" t="str">
        <f>IF(Table1[[#This Row],[Profit]]&gt;0,"Profit","Loss")</f>
        <v>Profit</v>
      </c>
      <c r="S3650" s="6" t="str">
        <f>FLOOR(Table1[[#This Row],[year]]-1900,10)+1900 &amp; "-" &amp; FLOOR(Table1[[#This Row],[year]]-1890,10)+1900</f>
        <v>2000-2010</v>
      </c>
      <c r="T3650" s="14" t="s">
        <v>21835</v>
      </c>
      <c r="AB3650" s="14"/>
    </row>
    <row r="3651" spans="1:28" hidden="1" x14ac:dyDescent="0.3">
      <c r="A3651" t="s">
        <v>11249</v>
      </c>
      <c r="B3651" t="s">
        <v>16</v>
      </c>
      <c r="C3651" t="s">
        <v>17</v>
      </c>
      <c r="D3651">
        <v>2000</v>
      </c>
      <c r="E3651" t="s">
        <v>11250</v>
      </c>
      <c r="F3651">
        <v>7.7</v>
      </c>
      <c r="G3651">
        <v>129000</v>
      </c>
      <c r="H3651" t="s">
        <v>11251</v>
      </c>
      <c r="I3651" t="s">
        <v>11252</v>
      </c>
      <c r="J3651" t="s">
        <v>11253</v>
      </c>
      <c r="K3651" t="s">
        <v>22</v>
      </c>
      <c r="L3651">
        <v>5000000</v>
      </c>
      <c r="M3651">
        <v>109283018</v>
      </c>
      <c r="N3651" t="s">
        <v>6789</v>
      </c>
      <c r="O3651">
        <v>110</v>
      </c>
      <c r="P3651" t="str">
        <f>IF(Table1[[#This Row],[score]]&gt;=8.5,"High",IF(Table1[[#This Row],[score]]&gt;=7,"Medium","Low"))</f>
        <v>Medium</v>
      </c>
      <c r="Q3651" s="5">
        <f>Table1[[#This Row],[gross]]-Table1[[#This Row],[budget]]</f>
        <v>104283018</v>
      </c>
      <c r="R3651" s="5" t="str">
        <f>IF(Table1[[#This Row],[Profit]]&gt;0,"Profit","Loss")</f>
        <v>Profit</v>
      </c>
      <c r="S3651" s="6" t="str">
        <f>FLOOR(Table1[[#This Row],[year]]-1900,10)+1900 &amp; "-" &amp; FLOOR(Table1[[#This Row],[year]]-1890,10)+1900</f>
        <v>2000-2010</v>
      </c>
      <c r="T3651" s="14" t="s">
        <v>21835</v>
      </c>
      <c r="AB3651" s="14"/>
    </row>
    <row r="3652" spans="1:28" hidden="1" x14ac:dyDescent="0.3">
      <c r="A3652" t="s">
        <v>11347</v>
      </c>
      <c r="B3652" t="s">
        <v>16</v>
      </c>
      <c r="C3652" t="s">
        <v>34</v>
      </c>
      <c r="D3652">
        <v>2000</v>
      </c>
      <c r="E3652" t="s">
        <v>10884</v>
      </c>
      <c r="F3652">
        <v>6</v>
      </c>
      <c r="G3652">
        <v>75000</v>
      </c>
      <c r="H3652" t="s">
        <v>6159</v>
      </c>
      <c r="I3652" t="s">
        <v>1950</v>
      </c>
      <c r="J3652" t="s">
        <v>9321</v>
      </c>
      <c r="K3652" t="s">
        <v>5762</v>
      </c>
      <c r="L3652">
        <v>46000000</v>
      </c>
      <c r="M3652">
        <v>107626125</v>
      </c>
      <c r="N3652" t="s">
        <v>44</v>
      </c>
      <c r="O3652">
        <v>99</v>
      </c>
      <c r="P3652" t="str">
        <f>IF(Table1[[#This Row],[score]]&gt;=8.5,"High",IF(Table1[[#This Row],[score]]&gt;=7,"Medium","Low"))</f>
        <v>Low</v>
      </c>
      <c r="Q3652" s="5">
        <f>Table1[[#This Row],[gross]]-Table1[[#This Row],[budget]]</f>
        <v>61626125</v>
      </c>
      <c r="R3652" s="5" t="str">
        <f>IF(Table1[[#This Row],[Profit]]&gt;0,"Profit","Loss")</f>
        <v>Profit</v>
      </c>
      <c r="S3652" s="6" t="str">
        <f>FLOOR(Table1[[#This Row],[year]]-1900,10)+1900 &amp; "-" &amp; FLOOR(Table1[[#This Row],[year]]-1890,10)+1900</f>
        <v>2000-2010</v>
      </c>
      <c r="T3652" s="14" t="s">
        <v>21835</v>
      </c>
      <c r="AB3652" s="14"/>
    </row>
    <row r="3653" spans="1:28" hidden="1" x14ac:dyDescent="0.3">
      <c r="A3653" t="s">
        <v>11246</v>
      </c>
      <c r="B3653" t="s">
        <v>16</v>
      </c>
      <c r="C3653" t="s">
        <v>41</v>
      </c>
      <c r="D3653">
        <v>2000</v>
      </c>
      <c r="E3653" t="s">
        <v>10805</v>
      </c>
      <c r="F3653">
        <v>6.7</v>
      </c>
      <c r="G3653">
        <v>114000</v>
      </c>
      <c r="H3653" t="s">
        <v>2543</v>
      </c>
      <c r="I3653" t="s">
        <v>11247</v>
      </c>
      <c r="J3653" t="s">
        <v>4412</v>
      </c>
      <c r="K3653" t="s">
        <v>30</v>
      </c>
      <c r="L3653">
        <v>41300000</v>
      </c>
      <c r="M3653">
        <v>106371651</v>
      </c>
      <c r="N3653" t="s">
        <v>10601</v>
      </c>
      <c r="O3653">
        <v>98</v>
      </c>
      <c r="P3653" t="str">
        <f>IF(Table1[[#This Row],[score]]&gt;=8.5,"High",IF(Table1[[#This Row],[score]]&gt;=7,"Medium","Low"))</f>
        <v>Low</v>
      </c>
      <c r="Q3653" s="5">
        <f>Table1[[#This Row],[gross]]-Table1[[#This Row],[budget]]</f>
        <v>65071651</v>
      </c>
      <c r="R3653" s="5" t="str">
        <f>IF(Table1[[#This Row],[Profit]]&gt;0,"Profit","Loss")</f>
        <v>Profit</v>
      </c>
      <c r="S3653" s="6" t="str">
        <f>FLOOR(Table1[[#This Row],[year]]-1900,10)+1900 &amp; "-" &amp; FLOOR(Table1[[#This Row],[year]]-1890,10)+1900</f>
        <v>2000-2010</v>
      </c>
      <c r="T3653" s="14" t="s">
        <v>21835</v>
      </c>
      <c r="AB3653" s="14"/>
    </row>
    <row r="3654" spans="1:28" hidden="1" x14ac:dyDescent="0.3">
      <c r="A3654" t="s">
        <v>11194</v>
      </c>
      <c r="B3654" t="s">
        <v>16</v>
      </c>
      <c r="C3654" t="s">
        <v>104</v>
      </c>
      <c r="D3654">
        <v>2000</v>
      </c>
      <c r="E3654" t="s">
        <v>10944</v>
      </c>
      <c r="F3654">
        <v>6.4</v>
      </c>
      <c r="G3654">
        <v>97000</v>
      </c>
      <c r="H3654" t="s">
        <v>11195</v>
      </c>
      <c r="I3654" t="s">
        <v>11196</v>
      </c>
      <c r="J3654" t="s">
        <v>9609</v>
      </c>
      <c r="K3654" t="s">
        <v>30</v>
      </c>
      <c r="L3654">
        <v>33000000</v>
      </c>
      <c r="M3654">
        <v>104155843</v>
      </c>
      <c r="N3654" t="s">
        <v>2001</v>
      </c>
      <c r="O3654">
        <v>107</v>
      </c>
      <c r="P3654" t="str">
        <f>IF(Table1[[#This Row],[score]]&gt;=8.5,"High",IF(Table1[[#This Row],[score]]&gt;=7,"Medium","Low"))</f>
        <v>Low</v>
      </c>
      <c r="Q3654" s="5">
        <f>Table1[[#This Row],[gross]]-Table1[[#This Row],[budget]]</f>
        <v>71155843</v>
      </c>
      <c r="R3654" s="5" t="str">
        <f>IF(Table1[[#This Row],[Profit]]&gt;0,"Profit","Loss")</f>
        <v>Profit</v>
      </c>
      <c r="S3654" s="6" t="str">
        <f>FLOOR(Table1[[#This Row],[year]]-1900,10)+1900 &amp; "-" &amp; FLOOR(Table1[[#This Row],[year]]-1890,10)+1900</f>
        <v>2000-2010</v>
      </c>
      <c r="T3654" s="14" t="s">
        <v>21835</v>
      </c>
      <c r="AB3654" s="14"/>
    </row>
    <row r="3655" spans="1:28" hidden="1" x14ac:dyDescent="0.3">
      <c r="A3655" t="s">
        <v>11584</v>
      </c>
      <c r="B3655" t="s">
        <v>337</v>
      </c>
      <c r="C3655" t="s">
        <v>390</v>
      </c>
      <c r="D3655">
        <v>2000</v>
      </c>
      <c r="E3655" t="s">
        <v>11188</v>
      </c>
      <c r="F3655">
        <v>6.2</v>
      </c>
      <c r="G3655">
        <v>12000</v>
      </c>
      <c r="H3655" t="s">
        <v>11585</v>
      </c>
      <c r="I3655" t="s">
        <v>11586</v>
      </c>
      <c r="J3655" t="s">
        <v>11587</v>
      </c>
      <c r="K3655" t="s">
        <v>5762</v>
      </c>
      <c r="L3655">
        <v>30000000</v>
      </c>
      <c r="M3655">
        <v>103291131</v>
      </c>
      <c r="N3655" t="s">
        <v>44</v>
      </c>
      <c r="O3655">
        <v>78</v>
      </c>
      <c r="P3655" t="str">
        <f>IF(Table1[[#This Row],[score]]&gt;=8.5,"High",IF(Table1[[#This Row],[score]]&gt;=7,"Medium","Low"))</f>
        <v>Low</v>
      </c>
      <c r="Q3655" s="5">
        <f>Table1[[#This Row],[gross]]-Table1[[#This Row],[budget]]</f>
        <v>73291131</v>
      </c>
      <c r="R3655" s="5" t="str">
        <f>IF(Table1[[#This Row],[Profit]]&gt;0,"Profit","Loss")</f>
        <v>Profit</v>
      </c>
      <c r="S3655" s="6" t="str">
        <f>FLOOR(Table1[[#This Row],[year]]-1900,10)+1900 &amp; "-" &amp; FLOOR(Table1[[#This Row],[year]]-1890,10)+1900</f>
        <v>2000-2010</v>
      </c>
      <c r="T3655" s="14" t="s">
        <v>21835</v>
      </c>
      <c r="AB3655" s="14"/>
    </row>
    <row r="3656" spans="1:28" hidden="1" x14ac:dyDescent="0.3">
      <c r="A3656" t="s">
        <v>11308</v>
      </c>
      <c r="B3656" t="s">
        <v>1974</v>
      </c>
      <c r="C3656" t="s">
        <v>34</v>
      </c>
      <c r="D3656">
        <v>2000</v>
      </c>
      <c r="E3656" t="s">
        <v>10939</v>
      </c>
      <c r="F3656">
        <v>6.6</v>
      </c>
      <c r="G3656">
        <v>122000</v>
      </c>
      <c r="H3656" t="s">
        <v>11309</v>
      </c>
      <c r="I3656" t="s">
        <v>11310</v>
      </c>
      <c r="J3656" t="s">
        <v>2721</v>
      </c>
      <c r="K3656" t="s">
        <v>30</v>
      </c>
      <c r="L3656">
        <v>55000000</v>
      </c>
      <c r="M3656">
        <v>99274467</v>
      </c>
      <c r="N3656" t="s">
        <v>2067</v>
      </c>
      <c r="O3656">
        <v>110</v>
      </c>
      <c r="P3656" t="str">
        <f>IF(Table1[[#This Row],[score]]&gt;=8.5,"High",IF(Table1[[#This Row],[score]]&gt;=7,"Medium","Low"))</f>
        <v>Low</v>
      </c>
      <c r="Q3656" s="5">
        <f>Table1[[#This Row],[gross]]-Table1[[#This Row],[budget]]</f>
        <v>44274467</v>
      </c>
      <c r="R3656" s="5" t="str">
        <f>IF(Table1[[#This Row],[Profit]]&gt;0,"Profit","Loss")</f>
        <v>Profit</v>
      </c>
      <c r="S3656" s="6" t="str">
        <f>FLOOR(Table1[[#This Row],[year]]-1900,10)+1900 &amp; "-" &amp; FLOOR(Table1[[#This Row],[year]]-1890,10)+1900</f>
        <v>2000-2010</v>
      </c>
      <c r="T3656" s="14" t="s">
        <v>21835</v>
      </c>
      <c r="AB3656" s="14"/>
    </row>
    <row r="3657" spans="1:28" hidden="1" x14ac:dyDescent="0.3">
      <c r="A3657" t="s">
        <v>11630</v>
      </c>
      <c r="B3657" t="s">
        <v>337</v>
      </c>
      <c r="C3657" t="s">
        <v>390</v>
      </c>
      <c r="D3657">
        <v>2000</v>
      </c>
      <c r="E3657" t="s">
        <v>10827</v>
      </c>
      <c r="F3657">
        <v>6.4</v>
      </c>
      <c r="G3657">
        <v>18000</v>
      </c>
      <c r="H3657" t="s">
        <v>11631</v>
      </c>
      <c r="I3657" t="s">
        <v>11632</v>
      </c>
      <c r="J3657" t="s">
        <v>11633</v>
      </c>
      <c r="K3657" t="s">
        <v>30</v>
      </c>
      <c r="L3657">
        <v>30000000</v>
      </c>
      <c r="M3657">
        <v>96159800</v>
      </c>
      <c r="N3657" t="s">
        <v>5888</v>
      </c>
      <c r="O3657">
        <v>77</v>
      </c>
      <c r="P3657" t="str">
        <f>IF(Table1[[#This Row],[score]]&gt;=8.5,"High",IF(Table1[[#This Row],[score]]&gt;=7,"Medium","Low"))</f>
        <v>Low</v>
      </c>
      <c r="Q3657" s="5">
        <f>Table1[[#This Row],[gross]]-Table1[[#This Row],[budget]]</f>
        <v>66159800</v>
      </c>
      <c r="R3657" s="5" t="str">
        <f>IF(Table1[[#This Row],[Profit]]&gt;0,"Profit","Loss")</f>
        <v>Profit</v>
      </c>
      <c r="S3657" s="6" t="str">
        <f>FLOOR(Table1[[#This Row],[year]]-1900,10)+1900 &amp; "-" &amp; FLOOR(Table1[[#This Row],[year]]-1890,10)+1900</f>
        <v>2000-2010</v>
      </c>
      <c r="T3657" s="14" t="s">
        <v>21835</v>
      </c>
      <c r="AB3657" s="14"/>
    </row>
    <row r="3658" spans="1:28" hidden="1" x14ac:dyDescent="0.3">
      <c r="A3658" t="s">
        <v>11187</v>
      </c>
      <c r="B3658" t="s">
        <v>1974</v>
      </c>
      <c r="C3658" t="s">
        <v>34</v>
      </c>
      <c r="D3658">
        <v>2000</v>
      </c>
      <c r="E3658" t="s">
        <v>11188</v>
      </c>
      <c r="F3658">
        <v>5.9</v>
      </c>
      <c r="G3658">
        <v>118000</v>
      </c>
      <c r="H3658" t="s">
        <v>915</v>
      </c>
      <c r="I3658" t="s">
        <v>11189</v>
      </c>
      <c r="J3658" t="s">
        <v>986</v>
      </c>
      <c r="K3658" t="s">
        <v>30</v>
      </c>
      <c r="L3658">
        <v>82000000</v>
      </c>
      <c r="M3658">
        <v>96085477</v>
      </c>
      <c r="N3658" t="s">
        <v>9572</v>
      </c>
      <c r="O3658">
        <v>123</v>
      </c>
      <c r="P3658" t="str">
        <f>IF(Table1[[#This Row],[score]]&gt;=8.5,"High",IF(Table1[[#This Row],[score]]&gt;=7,"Medium","Low"))</f>
        <v>Low</v>
      </c>
      <c r="Q3658" s="5">
        <f>Table1[[#This Row],[gross]]-Table1[[#This Row],[budget]]</f>
        <v>14085477</v>
      </c>
      <c r="R3658" s="5" t="str">
        <f>IF(Table1[[#This Row],[Profit]]&gt;0,"Profit","Loss")</f>
        <v>Profit</v>
      </c>
      <c r="S3658" s="6" t="str">
        <f>FLOOR(Table1[[#This Row],[year]]-1900,10)+1900 &amp; "-" &amp; FLOOR(Table1[[#This Row],[year]]-1890,10)+1900</f>
        <v>2000-2010</v>
      </c>
      <c r="T3658" s="14" t="s">
        <v>21835</v>
      </c>
      <c r="AB3658" s="14"/>
    </row>
    <row r="3659" spans="1:28" hidden="1" x14ac:dyDescent="0.3">
      <c r="A3659" t="s">
        <v>11365</v>
      </c>
      <c r="B3659" t="s">
        <v>16</v>
      </c>
      <c r="C3659" t="s">
        <v>34</v>
      </c>
      <c r="D3659">
        <v>2000</v>
      </c>
      <c r="E3659" t="s">
        <v>11366</v>
      </c>
      <c r="F3659">
        <v>6.1</v>
      </c>
      <c r="G3659">
        <v>68000</v>
      </c>
      <c r="H3659" t="s">
        <v>11367</v>
      </c>
      <c r="I3659" t="s">
        <v>11247</v>
      </c>
      <c r="J3659" t="s">
        <v>7272</v>
      </c>
      <c r="K3659" t="s">
        <v>30</v>
      </c>
      <c r="L3659">
        <v>25000000</v>
      </c>
      <c r="M3659">
        <v>91036760</v>
      </c>
      <c r="N3659" t="s">
        <v>23</v>
      </c>
      <c r="O3659">
        <v>115</v>
      </c>
      <c r="P3659" t="str">
        <f>IF(Table1[[#This Row],[score]]&gt;=8.5,"High",IF(Table1[[#This Row],[score]]&gt;=7,"Medium","Low"))</f>
        <v>Low</v>
      </c>
      <c r="Q3659" s="5">
        <f>Table1[[#This Row],[gross]]-Table1[[#This Row],[budget]]</f>
        <v>66036760</v>
      </c>
      <c r="R3659" s="5" t="str">
        <f>IF(Table1[[#This Row],[Profit]]&gt;0,"Profit","Loss")</f>
        <v>Profit</v>
      </c>
      <c r="S3659" s="6" t="str">
        <f>FLOOR(Table1[[#This Row],[year]]-1900,10)+1900 &amp; "-" &amp; FLOOR(Table1[[#This Row],[year]]-1890,10)+1900</f>
        <v>2000-2010</v>
      </c>
      <c r="T3659" s="14" t="s">
        <v>21835</v>
      </c>
      <c r="AB3659" s="14"/>
    </row>
    <row r="3660" spans="1:28" hidden="1" x14ac:dyDescent="0.3">
      <c r="A3660" t="s">
        <v>11454</v>
      </c>
      <c r="B3660" t="s">
        <v>1974</v>
      </c>
      <c r="C3660" t="s">
        <v>17</v>
      </c>
      <c r="D3660">
        <v>2000</v>
      </c>
      <c r="E3660" t="s">
        <v>10679</v>
      </c>
      <c r="F3660">
        <v>5.6</v>
      </c>
      <c r="G3660">
        <v>25000</v>
      </c>
      <c r="H3660" t="s">
        <v>11455</v>
      </c>
      <c r="I3660" t="s">
        <v>11456</v>
      </c>
      <c r="J3660" t="s">
        <v>184</v>
      </c>
      <c r="K3660" t="s">
        <v>30</v>
      </c>
      <c r="L3660">
        <v>65000000</v>
      </c>
      <c r="M3660">
        <v>90726668</v>
      </c>
      <c r="N3660" t="s">
        <v>118</v>
      </c>
      <c r="O3660">
        <v>103</v>
      </c>
      <c r="P3660" t="str">
        <f>IF(Table1[[#This Row],[score]]&gt;=8.5,"High",IF(Table1[[#This Row],[score]]&gt;=7,"Medium","Low"))</f>
        <v>Low</v>
      </c>
      <c r="Q3660" s="5">
        <f>Table1[[#This Row],[gross]]-Table1[[#This Row],[budget]]</f>
        <v>25726668</v>
      </c>
      <c r="R3660" s="5" t="str">
        <f>IF(Table1[[#This Row],[Profit]]&gt;0,"Profit","Loss")</f>
        <v>Profit</v>
      </c>
      <c r="S3660" s="6" t="str">
        <f>FLOOR(Table1[[#This Row],[year]]-1900,10)+1900 &amp; "-" &amp; FLOOR(Table1[[#This Row],[year]]-1890,10)+1900</f>
        <v>2000-2010</v>
      </c>
      <c r="T3660" s="14" t="s">
        <v>21835</v>
      </c>
      <c r="AB3660" s="14"/>
    </row>
    <row r="3661" spans="1:28" hidden="1" x14ac:dyDescent="0.3">
      <c r="A3661" t="s">
        <v>11175</v>
      </c>
      <c r="B3661" t="s">
        <v>1974</v>
      </c>
      <c r="C3661" t="s">
        <v>41</v>
      </c>
      <c r="D3661">
        <v>2000</v>
      </c>
      <c r="E3661" t="s">
        <v>11176</v>
      </c>
      <c r="F3661">
        <v>6</v>
      </c>
      <c r="G3661">
        <v>90000</v>
      </c>
      <c r="H3661" t="s">
        <v>11177</v>
      </c>
      <c r="I3661" t="s">
        <v>11178</v>
      </c>
      <c r="J3661" t="s">
        <v>10071</v>
      </c>
      <c r="K3661" t="s">
        <v>30</v>
      </c>
      <c r="L3661">
        <v>11000000</v>
      </c>
      <c r="M3661">
        <v>90449929</v>
      </c>
      <c r="N3661" t="s">
        <v>6267</v>
      </c>
      <c r="O3661">
        <v>98</v>
      </c>
      <c r="P3661" t="str">
        <f>IF(Table1[[#This Row],[score]]&gt;=8.5,"High",IF(Table1[[#This Row],[score]]&gt;=7,"Medium","Low"))</f>
        <v>Low</v>
      </c>
      <c r="Q3661" s="5">
        <f>Table1[[#This Row],[gross]]-Table1[[#This Row],[budget]]</f>
        <v>79449929</v>
      </c>
      <c r="R3661" s="5" t="str">
        <f>IF(Table1[[#This Row],[Profit]]&gt;0,"Profit","Loss")</f>
        <v>Profit</v>
      </c>
      <c r="S3661" s="6" t="str">
        <f>FLOOR(Table1[[#This Row],[year]]-1900,10)+1900 &amp; "-" &amp; FLOOR(Table1[[#This Row],[year]]-1890,10)+1900</f>
        <v>2000-2010</v>
      </c>
      <c r="T3661" s="14" t="s">
        <v>21835</v>
      </c>
      <c r="AB3661" s="14"/>
    </row>
    <row r="3662" spans="1:28" hidden="1" x14ac:dyDescent="0.3">
      <c r="A3662" t="s">
        <v>11263</v>
      </c>
      <c r="B3662" t="s">
        <v>1974</v>
      </c>
      <c r="C3662" t="s">
        <v>41</v>
      </c>
      <c r="D3662">
        <v>2000</v>
      </c>
      <c r="E3662" t="s">
        <v>8109</v>
      </c>
      <c r="F3662">
        <v>6</v>
      </c>
      <c r="G3662">
        <v>99000</v>
      </c>
      <c r="H3662" t="s">
        <v>47</v>
      </c>
      <c r="I3662" t="s">
        <v>11264</v>
      </c>
      <c r="J3662" t="s">
        <v>6863</v>
      </c>
      <c r="K3662" t="s">
        <v>30</v>
      </c>
      <c r="L3662">
        <v>48000000</v>
      </c>
      <c r="M3662">
        <v>90383208</v>
      </c>
      <c r="N3662" t="s">
        <v>180</v>
      </c>
      <c r="O3662">
        <v>93</v>
      </c>
      <c r="P3662" t="str">
        <f>IF(Table1[[#This Row],[score]]&gt;=8.5,"High",IF(Table1[[#This Row],[score]]&gt;=7,"Medium","Low"))</f>
        <v>Low</v>
      </c>
      <c r="Q3662" s="5">
        <f>Table1[[#This Row],[gross]]-Table1[[#This Row],[budget]]</f>
        <v>42383208</v>
      </c>
      <c r="R3662" s="5" t="str">
        <f>IF(Table1[[#This Row],[Profit]]&gt;0,"Profit","Loss")</f>
        <v>Profit</v>
      </c>
      <c r="S3662" s="6" t="str">
        <f>FLOOR(Table1[[#This Row],[year]]-1900,10)+1900 &amp; "-" &amp; FLOOR(Table1[[#This Row],[year]]-1890,10)+1900</f>
        <v>2000-2010</v>
      </c>
      <c r="T3662" s="14" t="s">
        <v>21835</v>
      </c>
      <c r="AB3662" s="14"/>
    </row>
    <row r="3663" spans="1:28" hidden="1" x14ac:dyDescent="0.3">
      <c r="A3663" t="s">
        <v>11132</v>
      </c>
      <c r="B3663" t="s">
        <v>16</v>
      </c>
      <c r="C3663" t="s">
        <v>41</v>
      </c>
      <c r="D3663">
        <v>2000</v>
      </c>
      <c r="E3663" t="s">
        <v>11133</v>
      </c>
      <c r="F3663">
        <v>8.3000000000000007</v>
      </c>
      <c r="G3663">
        <v>800000</v>
      </c>
      <c r="H3663" t="s">
        <v>9984</v>
      </c>
      <c r="I3663" t="s">
        <v>9984</v>
      </c>
      <c r="J3663" t="s">
        <v>11134</v>
      </c>
      <c r="K3663" t="s">
        <v>22</v>
      </c>
      <c r="L3663" s="5">
        <f>20500000</f>
        <v>20500000</v>
      </c>
      <c r="M3663" s="5">
        <v>83557872</v>
      </c>
      <c r="N3663" t="s">
        <v>31</v>
      </c>
      <c r="O3663">
        <v>102</v>
      </c>
      <c r="P3663" t="str">
        <f>IF(Table1[[#This Row],[score]]&gt;=8.5,"High",IF(Table1[[#This Row],[score]]&gt;=7,"Medium","Low"))</f>
        <v>Medium</v>
      </c>
      <c r="Q3663" s="5">
        <f>Table1[[#This Row],[gross]]-Table1[[#This Row],[budget]]</f>
        <v>63057872</v>
      </c>
      <c r="R3663" s="5" t="str">
        <f>IF(Table1[[#This Row],[Profit]]&gt;0,"Profit","Loss")</f>
        <v>Profit</v>
      </c>
      <c r="S3663" s="6" t="str">
        <f>FLOOR(Table1[[#This Row],[year]]-1900,10)+1900 &amp; "-" &amp; FLOOR(Table1[[#This Row],[year]]-1890,10)+1900</f>
        <v>2000-2010</v>
      </c>
      <c r="T3663" s="14" t="s">
        <v>21835</v>
      </c>
      <c r="AB3663" s="14"/>
    </row>
    <row r="3664" spans="1:28" hidden="1" x14ac:dyDescent="0.3">
      <c r="A3664" t="s">
        <v>11302</v>
      </c>
      <c r="B3664" t="s">
        <v>16</v>
      </c>
      <c r="C3664" t="s">
        <v>63</v>
      </c>
      <c r="D3664">
        <v>2000</v>
      </c>
      <c r="E3664" t="s">
        <v>11250</v>
      </c>
      <c r="F3664">
        <v>7.2</v>
      </c>
      <c r="G3664">
        <v>110000</v>
      </c>
      <c r="H3664" t="s">
        <v>9648</v>
      </c>
      <c r="I3664" t="s">
        <v>11303</v>
      </c>
      <c r="J3664" t="s">
        <v>6160</v>
      </c>
      <c r="K3664" t="s">
        <v>30</v>
      </c>
      <c r="L3664">
        <v>32000000</v>
      </c>
      <c r="M3664">
        <v>82343495</v>
      </c>
      <c r="N3664" t="s">
        <v>9026</v>
      </c>
      <c r="O3664">
        <v>129</v>
      </c>
      <c r="P3664" t="str">
        <f>IF(Table1[[#This Row],[score]]&gt;=8.5,"High",IF(Table1[[#This Row],[score]]&gt;=7,"Medium","Low"))</f>
        <v>Medium</v>
      </c>
      <c r="Q3664" s="5">
        <f>Table1[[#This Row],[gross]]-Table1[[#This Row],[budget]]</f>
        <v>50343495</v>
      </c>
      <c r="R3664" s="5" t="str">
        <f>IF(Table1[[#This Row],[Profit]]&gt;0,"Profit","Loss")</f>
        <v>Profit</v>
      </c>
      <c r="S3664" s="6" t="str">
        <f>FLOOR(Table1[[#This Row],[year]]-1900,10)+1900 &amp; "-" &amp; FLOOR(Table1[[#This Row],[year]]-1890,10)+1900</f>
        <v>2000-2010</v>
      </c>
      <c r="T3664" s="14" t="s">
        <v>21835</v>
      </c>
      <c r="AB3664" s="14"/>
    </row>
    <row r="3665" spans="1:28" hidden="1" x14ac:dyDescent="0.3">
      <c r="A3665" t="s">
        <v>11348</v>
      </c>
      <c r="B3665" t="s">
        <v>1974</v>
      </c>
      <c r="C3665" t="s">
        <v>17</v>
      </c>
      <c r="D3665">
        <v>2000</v>
      </c>
      <c r="E3665" t="s">
        <v>11215</v>
      </c>
      <c r="F3665">
        <v>7.3</v>
      </c>
      <c r="G3665">
        <v>84000</v>
      </c>
      <c r="H3665" t="s">
        <v>5175</v>
      </c>
      <c r="I3665" t="s">
        <v>11349</v>
      </c>
      <c r="J3665" t="s">
        <v>557</v>
      </c>
      <c r="K3665" t="s">
        <v>30</v>
      </c>
      <c r="L3665">
        <v>43000000</v>
      </c>
      <c r="M3665">
        <v>80049764</v>
      </c>
      <c r="N3665" t="s">
        <v>31</v>
      </c>
      <c r="O3665">
        <v>136</v>
      </c>
      <c r="P3665" t="str">
        <f>IF(Table1[[#This Row],[score]]&gt;=8.5,"High",IF(Table1[[#This Row],[score]]&gt;=7,"Medium","Low"))</f>
        <v>Medium</v>
      </c>
      <c r="Q3665" s="5">
        <f>Table1[[#This Row],[gross]]-Table1[[#This Row],[budget]]</f>
        <v>37049764</v>
      </c>
      <c r="R3665" s="5" t="str">
        <f>IF(Table1[[#This Row],[Profit]]&gt;0,"Profit","Loss")</f>
        <v>Profit</v>
      </c>
      <c r="S3665" s="6" t="str">
        <f>FLOOR(Table1[[#This Row],[year]]-1900,10)+1900 &amp; "-" &amp; FLOOR(Table1[[#This Row],[year]]-1890,10)+1900</f>
        <v>2000-2010</v>
      </c>
      <c r="T3665" s="14" t="s">
        <v>21835</v>
      </c>
      <c r="AB3665" s="14"/>
    </row>
    <row r="3666" spans="1:28" hidden="1" x14ac:dyDescent="0.3">
      <c r="A3666" t="s">
        <v>11265</v>
      </c>
      <c r="B3666" t="s">
        <v>33</v>
      </c>
      <c r="C3666" t="s">
        <v>390</v>
      </c>
      <c r="D3666">
        <v>2000</v>
      </c>
      <c r="E3666" t="s">
        <v>10670</v>
      </c>
      <c r="F3666">
        <v>6.9</v>
      </c>
      <c r="G3666">
        <v>88000</v>
      </c>
      <c r="H3666" t="s">
        <v>11266</v>
      </c>
      <c r="I3666" t="s">
        <v>5131</v>
      </c>
      <c r="J3666" t="s">
        <v>1712</v>
      </c>
      <c r="K3666" t="s">
        <v>30</v>
      </c>
      <c r="L3666">
        <v>95000000</v>
      </c>
      <c r="M3666">
        <v>76432727</v>
      </c>
      <c r="N3666" t="s">
        <v>10077</v>
      </c>
      <c r="O3666">
        <v>89</v>
      </c>
      <c r="P3666" t="str">
        <f>IF(Table1[[#This Row],[score]]&gt;=8.5,"High",IF(Table1[[#This Row],[score]]&gt;=7,"Medium","Low"))</f>
        <v>Low</v>
      </c>
      <c r="Q3666" s="5">
        <f>Table1[[#This Row],[gross]]-Table1[[#This Row],[budget]]</f>
        <v>-18567273</v>
      </c>
      <c r="R3666" s="5" t="str">
        <f>IF(Table1[[#This Row],[Profit]]&gt;0,"Profit","Loss")</f>
        <v>Loss</v>
      </c>
      <c r="S3666" s="6" t="str">
        <f>FLOOR(Table1[[#This Row],[year]]-1900,10)+1900 &amp; "-" &amp; FLOOR(Table1[[#This Row],[year]]-1890,10)+1900</f>
        <v>2000-2010</v>
      </c>
      <c r="T3666" s="14" t="s">
        <v>21835</v>
      </c>
      <c r="AB3666" s="14"/>
    </row>
    <row r="3667" spans="1:28" hidden="1" x14ac:dyDescent="0.3">
      <c r="A3667" t="s">
        <v>11221</v>
      </c>
      <c r="B3667" t="s">
        <v>1974</v>
      </c>
      <c r="C3667" t="s">
        <v>41</v>
      </c>
      <c r="D3667">
        <v>2000</v>
      </c>
      <c r="E3667" t="s">
        <v>11136</v>
      </c>
      <c r="F3667">
        <v>5.5</v>
      </c>
      <c r="G3667">
        <v>136000</v>
      </c>
      <c r="H3667" t="s">
        <v>11222</v>
      </c>
      <c r="I3667" t="s">
        <v>11223</v>
      </c>
      <c r="J3667" t="s">
        <v>11224</v>
      </c>
      <c r="K3667" t="s">
        <v>30</v>
      </c>
      <c r="L3667">
        <v>13000000</v>
      </c>
      <c r="M3667">
        <v>73180723</v>
      </c>
      <c r="N3667" t="s">
        <v>180</v>
      </c>
      <c r="O3667">
        <v>83</v>
      </c>
      <c r="P3667" t="str">
        <f>IF(Table1[[#This Row],[score]]&gt;=8.5,"High",IF(Table1[[#This Row],[score]]&gt;=7,"Medium","Low"))</f>
        <v>Low</v>
      </c>
      <c r="Q3667" s="5">
        <f>Table1[[#This Row],[gross]]-Table1[[#This Row],[budget]]</f>
        <v>60180723</v>
      </c>
      <c r="R3667" s="5" t="str">
        <f>IF(Table1[[#This Row],[Profit]]&gt;0,"Profit","Loss")</f>
        <v>Profit</v>
      </c>
      <c r="S3667" s="6" t="str">
        <f>FLOOR(Table1[[#This Row],[year]]-1900,10)+1900 &amp; "-" &amp; FLOOR(Table1[[#This Row],[year]]-1890,10)+1900</f>
        <v>2000-2010</v>
      </c>
      <c r="T3667" s="14" t="s">
        <v>21835</v>
      </c>
      <c r="AB3667" s="14"/>
    </row>
    <row r="3668" spans="1:28" hidden="1" x14ac:dyDescent="0.3">
      <c r="A3668" t="s">
        <v>11185</v>
      </c>
      <c r="B3668" t="s">
        <v>1974</v>
      </c>
      <c r="C3668" t="s">
        <v>25</v>
      </c>
      <c r="D3668">
        <v>2000</v>
      </c>
      <c r="E3668" t="s">
        <v>11140</v>
      </c>
      <c r="F3668">
        <v>7.7</v>
      </c>
      <c r="G3668">
        <v>295000</v>
      </c>
      <c r="H3668" t="s">
        <v>2069</v>
      </c>
      <c r="I3668" t="s">
        <v>11186</v>
      </c>
      <c r="J3668" t="s">
        <v>9618</v>
      </c>
      <c r="K3668" t="s">
        <v>22</v>
      </c>
      <c r="L3668">
        <v>26000000</v>
      </c>
      <c r="M3668">
        <v>71870729</v>
      </c>
      <c r="N3668" t="s">
        <v>2067</v>
      </c>
      <c r="O3668">
        <v>107</v>
      </c>
      <c r="P3668" t="str">
        <f>IF(Table1[[#This Row],[score]]&gt;=8.5,"High",IF(Table1[[#This Row],[score]]&gt;=7,"Medium","Low"))</f>
        <v>Medium</v>
      </c>
      <c r="Q3668" s="5">
        <f>Table1[[#This Row],[gross]]-Table1[[#This Row],[budget]]</f>
        <v>45870729</v>
      </c>
      <c r="R3668" s="5" t="str">
        <f>IF(Table1[[#This Row],[Profit]]&gt;0,"Profit","Loss")</f>
        <v>Profit</v>
      </c>
      <c r="S3668" s="6" t="str">
        <f>FLOOR(Table1[[#This Row],[year]]-1900,10)+1900 &amp; "-" &amp; FLOOR(Table1[[#This Row],[year]]-1890,10)+1900</f>
        <v>2000-2010</v>
      </c>
      <c r="T3668" s="14" t="s">
        <v>21835</v>
      </c>
      <c r="AB3668" s="14"/>
    </row>
    <row r="3669" spans="1:28" hidden="1" x14ac:dyDescent="0.3">
      <c r="A3669" t="s">
        <v>11390</v>
      </c>
      <c r="B3669" t="s">
        <v>16</v>
      </c>
      <c r="C3669" t="s">
        <v>17</v>
      </c>
      <c r="D3669">
        <v>2000</v>
      </c>
      <c r="E3669" t="s">
        <v>11391</v>
      </c>
      <c r="F3669">
        <v>6.4</v>
      </c>
      <c r="G3669">
        <v>45000</v>
      </c>
      <c r="H3669" t="s">
        <v>135</v>
      </c>
      <c r="I3669" t="s">
        <v>11392</v>
      </c>
      <c r="J3669" t="s">
        <v>1860</v>
      </c>
      <c r="K3669" t="s">
        <v>22</v>
      </c>
      <c r="L3669">
        <v>60000000</v>
      </c>
      <c r="M3669">
        <v>71732303</v>
      </c>
      <c r="N3669" t="s">
        <v>11393</v>
      </c>
      <c r="O3669">
        <v>128</v>
      </c>
      <c r="P3669" t="str">
        <f>IF(Table1[[#This Row],[score]]&gt;=8.5,"High",IF(Table1[[#This Row],[score]]&gt;=7,"Medium","Low"))</f>
        <v>Low</v>
      </c>
      <c r="Q3669" s="5">
        <f>Table1[[#This Row],[gross]]-Table1[[#This Row],[budget]]</f>
        <v>11732303</v>
      </c>
      <c r="R3669" s="5" t="str">
        <f>IF(Table1[[#This Row],[Profit]]&gt;0,"Profit","Loss")</f>
        <v>Profit</v>
      </c>
      <c r="S3669" s="6" t="str">
        <f>FLOOR(Table1[[#This Row],[year]]-1900,10)+1900 &amp; "-" &amp; FLOOR(Table1[[#This Row],[year]]-1890,10)+1900</f>
        <v>2000-2010</v>
      </c>
      <c r="T3669" s="14" t="s">
        <v>21835</v>
      </c>
      <c r="AB3669" s="14"/>
    </row>
    <row r="3670" spans="1:28" hidden="1" x14ac:dyDescent="0.3">
      <c r="A3670" t="s">
        <v>11300</v>
      </c>
      <c r="B3670" t="s">
        <v>1974</v>
      </c>
      <c r="C3670" t="s">
        <v>104</v>
      </c>
      <c r="D3670">
        <v>2000</v>
      </c>
      <c r="E3670" t="s">
        <v>11298</v>
      </c>
      <c r="F3670">
        <v>7.3</v>
      </c>
      <c r="G3670">
        <v>103000</v>
      </c>
      <c r="H3670" t="s">
        <v>8944</v>
      </c>
      <c r="I3670" t="s">
        <v>11301</v>
      </c>
      <c r="J3670" t="s">
        <v>1481</v>
      </c>
      <c r="K3670" t="s">
        <v>30</v>
      </c>
      <c r="L3670">
        <v>31000000</v>
      </c>
      <c r="M3670">
        <v>68106245</v>
      </c>
      <c r="N3670" t="s">
        <v>2001</v>
      </c>
      <c r="O3670">
        <v>118</v>
      </c>
      <c r="P3670" t="str">
        <f>IF(Table1[[#This Row],[score]]&gt;=8.5,"High",IF(Table1[[#This Row],[score]]&gt;=7,"Medium","Low"))</f>
        <v>Medium</v>
      </c>
      <c r="Q3670" s="5">
        <f>Table1[[#This Row],[gross]]-Table1[[#This Row],[budget]]</f>
        <v>37106245</v>
      </c>
      <c r="R3670" s="5" t="str">
        <f>IF(Table1[[#This Row],[Profit]]&gt;0,"Profit","Loss")</f>
        <v>Profit</v>
      </c>
      <c r="S3670" s="6" t="str">
        <f>FLOOR(Table1[[#This Row],[year]]-1900,10)+1900 &amp; "-" &amp; FLOOR(Table1[[#This Row],[year]]-1890,10)+1900</f>
        <v>2000-2010</v>
      </c>
      <c r="T3670" s="14" t="s">
        <v>21835</v>
      </c>
      <c r="AB3670" s="14"/>
    </row>
    <row r="3671" spans="1:28" hidden="1" x14ac:dyDescent="0.3">
      <c r="A3671" t="s">
        <v>11394</v>
      </c>
      <c r="B3671" t="s">
        <v>1974</v>
      </c>
      <c r="C3671" t="s">
        <v>17</v>
      </c>
      <c r="D3671">
        <v>2000</v>
      </c>
      <c r="E3671" t="s">
        <v>11215</v>
      </c>
      <c r="F3671">
        <v>7.3</v>
      </c>
      <c r="G3671">
        <v>55000</v>
      </c>
      <c r="H3671" t="s">
        <v>2099</v>
      </c>
      <c r="I3671" t="s">
        <v>10703</v>
      </c>
      <c r="J3671" t="s">
        <v>2798</v>
      </c>
      <c r="K3671" t="s">
        <v>30</v>
      </c>
      <c r="L3671">
        <v>80000000</v>
      </c>
      <c r="M3671">
        <v>66579890</v>
      </c>
      <c r="N3671" t="s">
        <v>2001</v>
      </c>
      <c r="O3671">
        <v>145</v>
      </c>
      <c r="P3671" t="str">
        <f>IF(Table1[[#This Row],[score]]&gt;=8.5,"High",IF(Table1[[#This Row],[score]]&gt;=7,"Medium","Low"))</f>
        <v>Medium</v>
      </c>
      <c r="Q3671" s="5">
        <f>Table1[[#This Row],[gross]]-Table1[[#This Row],[budget]]</f>
        <v>-13420110</v>
      </c>
      <c r="R3671" s="5" t="str">
        <f>IF(Table1[[#This Row],[Profit]]&gt;0,"Profit","Loss")</f>
        <v>Loss</v>
      </c>
      <c r="S3671" s="6" t="str">
        <f>FLOOR(Table1[[#This Row],[year]]-1900,10)+1900 &amp; "-" &amp; FLOOR(Table1[[#This Row],[year]]-1890,10)+1900</f>
        <v>2000-2010</v>
      </c>
      <c r="T3671" s="14" t="s">
        <v>21835</v>
      </c>
      <c r="AB3671" s="14"/>
    </row>
    <row r="3672" spans="1:28" hidden="1" x14ac:dyDescent="0.3">
      <c r="A3672" t="s">
        <v>11427</v>
      </c>
      <c r="B3672" t="s">
        <v>16</v>
      </c>
      <c r="C3672" t="s">
        <v>34</v>
      </c>
      <c r="D3672">
        <v>2000</v>
      </c>
      <c r="E3672" t="s">
        <v>11322</v>
      </c>
      <c r="F3672">
        <v>6.3</v>
      </c>
      <c r="G3672">
        <v>56000</v>
      </c>
      <c r="H3672" t="s">
        <v>997</v>
      </c>
      <c r="I3672" t="s">
        <v>6892</v>
      </c>
      <c r="J3672" t="s">
        <v>7135</v>
      </c>
      <c r="K3672" t="s">
        <v>30</v>
      </c>
      <c r="L3672">
        <v>65000000</v>
      </c>
      <c r="M3672">
        <v>62761005</v>
      </c>
      <c r="N3672" t="s">
        <v>5059</v>
      </c>
      <c r="O3672">
        <v>135</v>
      </c>
      <c r="P3672" t="str">
        <f>IF(Table1[[#This Row],[score]]&gt;=8.5,"High",IF(Table1[[#This Row],[score]]&gt;=7,"Medium","Low"))</f>
        <v>Low</v>
      </c>
      <c r="Q3672" s="5">
        <f>Table1[[#This Row],[gross]]-Table1[[#This Row],[budget]]</f>
        <v>-2238995</v>
      </c>
      <c r="R3672" s="5" t="str">
        <f>IF(Table1[[#This Row],[Profit]]&gt;0,"Profit","Loss")</f>
        <v>Loss</v>
      </c>
      <c r="S3672" s="6" t="str">
        <f>FLOOR(Table1[[#This Row],[year]]-1900,10)+1900 &amp; "-" &amp; FLOOR(Table1[[#This Row],[year]]-1890,10)+1900</f>
        <v>2000-2010</v>
      </c>
      <c r="T3672" s="14" t="s">
        <v>21835</v>
      </c>
      <c r="AB3672" s="14"/>
    </row>
    <row r="3673" spans="1:28" hidden="1" x14ac:dyDescent="0.3">
      <c r="A3673" t="s">
        <v>11353</v>
      </c>
      <c r="B3673" t="s">
        <v>33</v>
      </c>
      <c r="C3673" t="s">
        <v>25</v>
      </c>
      <c r="D3673">
        <v>2000</v>
      </c>
      <c r="E3673" t="s">
        <v>10827</v>
      </c>
      <c r="F3673">
        <v>5.0999999999999996</v>
      </c>
      <c r="G3673">
        <v>12000</v>
      </c>
      <c r="H3673" t="s">
        <v>11354</v>
      </c>
      <c r="I3673" t="s">
        <v>11355</v>
      </c>
      <c r="J3673" t="s">
        <v>49</v>
      </c>
      <c r="K3673" t="s">
        <v>30</v>
      </c>
      <c r="L3673">
        <v>13000000</v>
      </c>
      <c r="M3673">
        <v>62464731</v>
      </c>
      <c r="N3673" t="s">
        <v>11356</v>
      </c>
      <c r="O3673">
        <v>89</v>
      </c>
      <c r="P3673" t="str">
        <f>IF(Table1[[#This Row],[score]]&gt;=8.5,"High",IF(Table1[[#This Row],[score]]&gt;=7,"Medium","Low"))</f>
        <v>Low</v>
      </c>
      <c r="Q3673" s="5">
        <f>Table1[[#This Row],[gross]]-Table1[[#This Row],[budget]]</f>
        <v>49464731</v>
      </c>
      <c r="R3673" s="5" t="str">
        <f>IF(Table1[[#This Row],[Profit]]&gt;0,"Profit","Loss")</f>
        <v>Profit</v>
      </c>
      <c r="S3673" s="6" t="str">
        <f>FLOOR(Table1[[#This Row],[year]]-1900,10)+1900 &amp; "-" &amp; FLOOR(Table1[[#This Row],[year]]-1890,10)+1900</f>
        <v>2000-2010</v>
      </c>
      <c r="T3673" s="14" t="s">
        <v>21835</v>
      </c>
      <c r="AB3673" s="14"/>
    </row>
    <row r="3674" spans="1:28" hidden="1" x14ac:dyDescent="0.3">
      <c r="A3674" t="s">
        <v>11304</v>
      </c>
      <c r="B3674" t="s">
        <v>1974</v>
      </c>
      <c r="C3674" t="s">
        <v>41</v>
      </c>
      <c r="D3674">
        <v>2000</v>
      </c>
      <c r="E3674" t="s">
        <v>11130</v>
      </c>
      <c r="F3674">
        <v>6.1</v>
      </c>
      <c r="G3674">
        <v>46000</v>
      </c>
      <c r="H3674" t="s">
        <v>8522</v>
      </c>
      <c r="I3674" t="s">
        <v>10057</v>
      </c>
      <c r="J3674" t="s">
        <v>8508</v>
      </c>
      <c r="K3674" t="s">
        <v>30</v>
      </c>
      <c r="L3674">
        <v>43000000</v>
      </c>
      <c r="M3674">
        <v>62198945</v>
      </c>
      <c r="N3674" t="s">
        <v>31</v>
      </c>
      <c r="O3674">
        <v>103</v>
      </c>
      <c r="P3674" t="str">
        <f>IF(Table1[[#This Row],[score]]&gt;=8.5,"High",IF(Table1[[#This Row],[score]]&gt;=7,"Medium","Low"))</f>
        <v>Low</v>
      </c>
      <c r="Q3674" s="5">
        <f>Table1[[#This Row],[gross]]-Table1[[#This Row],[budget]]</f>
        <v>19198945</v>
      </c>
      <c r="R3674" s="5" t="str">
        <f>IF(Table1[[#This Row],[Profit]]&gt;0,"Profit","Loss")</f>
        <v>Profit</v>
      </c>
      <c r="S3674" s="6" t="str">
        <f>FLOOR(Table1[[#This Row],[year]]-1900,10)+1900 &amp; "-" &amp; FLOOR(Table1[[#This Row],[year]]-1890,10)+1900</f>
        <v>2000-2010</v>
      </c>
      <c r="T3674" s="14" t="s">
        <v>21835</v>
      </c>
      <c r="AB3674" s="14"/>
    </row>
    <row r="3675" spans="1:28" hidden="1" x14ac:dyDescent="0.3">
      <c r="A3675" t="s">
        <v>11599</v>
      </c>
      <c r="B3675" t="s">
        <v>443</v>
      </c>
      <c r="C3675" t="s">
        <v>34</v>
      </c>
      <c r="D3675">
        <v>2000</v>
      </c>
      <c r="E3675" t="s">
        <v>11226</v>
      </c>
      <c r="F3675">
        <v>6.5</v>
      </c>
      <c r="G3675">
        <v>52000</v>
      </c>
      <c r="H3675" t="s">
        <v>11600</v>
      </c>
      <c r="I3675" t="s">
        <v>2876</v>
      </c>
      <c r="J3675" t="s">
        <v>10225</v>
      </c>
      <c r="K3675" t="s">
        <v>448</v>
      </c>
      <c r="L3675">
        <f>20500000</f>
        <v>20500000</v>
      </c>
      <c r="M3675">
        <v>60726164</v>
      </c>
      <c r="N3675" t="s">
        <v>10226</v>
      </c>
      <c r="O3675">
        <v>88</v>
      </c>
      <c r="P3675" t="str">
        <f>IF(Table1[[#This Row],[score]]&gt;=8.5,"High",IF(Table1[[#This Row],[score]]&gt;=7,"Medium","Low"))</f>
        <v>Low</v>
      </c>
      <c r="Q3675" s="5">
        <f>Table1[[#This Row],[gross]]-Table1[[#This Row],[budget]]</f>
        <v>40226164</v>
      </c>
      <c r="R3675" s="5" t="str">
        <f>IF(Table1[[#This Row],[Profit]]&gt;0,"Profit","Loss")</f>
        <v>Profit</v>
      </c>
      <c r="S3675" s="6" t="str">
        <f>FLOOR(Table1[[#This Row],[year]]-1900,10)+1900 &amp; "-" &amp; FLOOR(Table1[[#This Row],[year]]-1890,10)+1900</f>
        <v>2000-2010</v>
      </c>
      <c r="T3675" s="14" t="s">
        <v>21835</v>
      </c>
      <c r="AB3675" s="14"/>
    </row>
    <row r="3676" spans="1:28" hidden="1" x14ac:dyDescent="0.3">
      <c r="A3676" t="s">
        <v>11424</v>
      </c>
      <c r="B3676" t="s">
        <v>16</v>
      </c>
      <c r="C3676" t="s">
        <v>104</v>
      </c>
      <c r="D3676">
        <v>2000</v>
      </c>
      <c r="E3676" t="s">
        <v>11204</v>
      </c>
      <c r="F3676">
        <v>6.9</v>
      </c>
      <c r="G3676">
        <v>59000</v>
      </c>
      <c r="H3676" t="s">
        <v>8457</v>
      </c>
      <c r="I3676" t="s">
        <v>11425</v>
      </c>
      <c r="J3676" t="s">
        <v>7821</v>
      </c>
      <c r="K3676" t="s">
        <v>448</v>
      </c>
      <c r="L3676">
        <v>14000000</v>
      </c>
      <c r="M3676">
        <v>60103680</v>
      </c>
      <c r="N3676" t="s">
        <v>11426</v>
      </c>
      <c r="O3676">
        <v>106</v>
      </c>
      <c r="P3676" t="str">
        <f>IF(Table1[[#This Row],[score]]&gt;=8.5,"High",IF(Table1[[#This Row],[score]]&gt;=7,"Medium","Low"))</f>
        <v>Low</v>
      </c>
      <c r="Q3676" s="5">
        <f>Table1[[#This Row],[gross]]-Table1[[#This Row],[budget]]</f>
        <v>46103680</v>
      </c>
      <c r="R3676" s="5" t="str">
        <f>IF(Table1[[#This Row],[Profit]]&gt;0,"Profit","Loss")</f>
        <v>Profit</v>
      </c>
      <c r="S3676" s="6" t="str">
        <f>FLOOR(Table1[[#This Row],[year]]-1900,10)+1900 &amp; "-" &amp; FLOOR(Table1[[#This Row],[year]]-1890,10)+1900</f>
        <v>2000-2010</v>
      </c>
      <c r="T3676" s="14" t="s">
        <v>21835</v>
      </c>
      <c r="AB3676" s="14"/>
    </row>
    <row r="3677" spans="1:28" hidden="1" x14ac:dyDescent="0.3">
      <c r="A3677" t="s">
        <v>11379</v>
      </c>
      <c r="B3677" t="s">
        <v>1974</v>
      </c>
      <c r="C3677" t="s">
        <v>41</v>
      </c>
      <c r="D3677">
        <v>2000</v>
      </c>
      <c r="E3677" t="s">
        <v>11130</v>
      </c>
      <c r="F3677">
        <v>6.4</v>
      </c>
      <c r="G3677">
        <v>50000</v>
      </c>
      <c r="H3677" t="s">
        <v>9981</v>
      </c>
      <c r="I3677" t="s">
        <v>11380</v>
      </c>
      <c r="J3677" t="s">
        <v>7926</v>
      </c>
      <c r="K3677" t="s">
        <v>30</v>
      </c>
      <c r="L3677">
        <v>29000000</v>
      </c>
      <c r="M3677">
        <v>59945183</v>
      </c>
      <c r="N3677" t="s">
        <v>10930</v>
      </c>
      <c r="O3677">
        <v>128</v>
      </c>
      <c r="P3677" t="str">
        <f>IF(Table1[[#This Row],[score]]&gt;=8.5,"High",IF(Table1[[#This Row],[score]]&gt;=7,"Medium","Low"))</f>
        <v>Low</v>
      </c>
      <c r="Q3677" s="5">
        <f>Table1[[#This Row],[gross]]-Table1[[#This Row],[budget]]</f>
        <v>30945183</v>
      </c>
      <c r="R3677" s="5" t="str">
        <f>IF(Table1[[#This Row],[Profit]]&gt;0,"Profit","Loss")</f>
        <v>Profit</v>
      </c>
      <c r="S3677" s="6" t="str">
        <f>FLOOR(Table1[[#This Row],[year]]-1900,10)+1900 &amp; "-" &amp; FLOOR(Table1[[#This Row],[year]]-1890,10)+1900</f>
        <v>2000-2010</v>
      </c>
      <c r="T3677" s="14" t="s">
        <v>21835</v>
      </c>
      <c r="AB3677" s="14"/>
    </row>
    <row r="3678" spans="1:28" hidden="1" x14ac:dyDescent="0.3">
      <c r="A3678" t="s">
        <v>11288</v>
      </c>
      <c r="B3678" t="s">
        <v>16</v>
      </c>
      <c r="C3678" t="s">
        <v>41</v>
      </c>
      <c r="D3678">
        <v>2000</v>
      </c>
      <c r="E3678" t="s">
        <v>11289</v>
      </c>
      <c r="F3678">
        <v>6.2</v>
      </c>
      <c r="G3678">
        <v>38000</v>
      </c>
      <c r="H3678" t="s">
        <v>11290</v>
      </c>
      <c r="I3678" t="s">
        <v>8418</v>
      </c>
      <c r="J3678" t="s">
        <v>8418</v>
      </c>
      <c r="K3678" t="s">
        <v>30</v>
      </c>
      <c r="L3678">
        <v>11000000</v>
      </c>
      <c r="M3678">
        <v>59827328</v>
      </c>
      <c r="N3678" t="s">
        <v>2001</v>
      </c>
      <c r="O3678">
        <v>98</v>
      </c>
      <c r="P3678" t="str">
        <f>IF(Table1[[#This Row],[score]]&gt;=8.5,"High",IF(Table1[[#This Row],[score]]&gt;=7,"Medium","Low"))</f>
        <v>Low</v>
      </c>
      <c r="Q3678" s="5">
        <f>Table1[[#This Row],[gross]]-Table1[[#This Row],[budget]]</f>
        <v>48827328</v>
      </c>
      <c r="R3678" s="5" t="str">
        <f>IF(Table1[[#This Row],[Profit]]&gt;0,"Profit","Loss")</f>
        <v>Profit</v>
      </c>
      <c r="S3678" s="6" t="str">
        <f>FLOOR(Table1[[#This Row],[year]]-1900,10)+1900 &amp; "-" &amp; FLOOR(Table1[[#This Row],[year]]-1890,10)+1900</f>
        <v>2000-2010</v>
      </c>
      <c r="T3678" s="14" t="s">
        <v>21835</v>
      </c>
      <c r="AB3678" s="14"/>
    </row>
    <row r="3679" spans="1:28" hidden="1" x14ac:dyDescent="0.3">
      <c r="A3679" t="s">
        <v>11323</v>
      </c>
      <c r="B3679" t="s">
        <v>33</v>
      </c>
      <c r="C3679" t="s">
        <v>41</v>
      </c>
      <c r="D3679">
        <v>2000</v>
      </c>
      <c r="E3679" t="s">
        <v>11298</v>
      </c>
      <c r="F3679">
        <v>3.7</v>
      </c>
      <c r="G3679">
        <v>22000</v>
      </c>
      <c r="H3679" t="s">
        <v>6334</v>
      </c>
      <c r="I3679" t="s">
        <v>11324</v>
      </c>
      <c r="J3679" t="s">
        <v>11325</v>
      </c>
      <c r="K3679" t="s">
        <v>30</v>
      </c>
      <c r="L3679">
        <v>83000000</v>
      </c>
      <c r="M3679">
        <v>59468275</v>
      </c>
      <c r="N3679" t="s">
        <v>61</v>
      </c>
      <c r="O3679">
        <v>90</v>
      </c>
      <c r="P3679" t="str">
        <f>IF(Table1[[#This Row],[score]]&gt;=8.5,"High",IF(Table1[[#This Row],[score]]&gt;=7,"Medium","Low"))</f>
        <v>Low</v>
      </c>
      <c r="Q3679" s="5">
        <f>Table1[[#This Row],[gross]]-Table1[[#This Row],[budget]]</f>
        <v>-23531725</v>
      </c>
      <c r="R3679" s="5" t="str">
        <f>IF(Table1[[#This Row],[Profit]]&gt;0,"Profit","Loss")</f>
        <v>Loss</v>
      </c>
      <c r="S3679" s="6" t="str">
        <f>FLOOR(Table1[[#This Row],[year]]-1900,10)+1900 &amp; "-" &amp; FLOOR(Table1[[#This Row],[year]]-1890,10)+1900</f>
        <v>2000-2010</v>
      </c>
      <c r="T3679" s="14" t="s">
        <v>21835</v>
      </c>
      <c r="AB3679" s="14"/>
    </row>
    <row r="3680" spans="1:28" hidden="1" x14ac:dyDescent="0.3">
      <c r="A3680" t="s">
        <v>11294</v>
      </c>
      <c r="B3680" t="s">
        <v>1974</v>
      </c>
      <c r="C3680" t="s">
        <v>41</v>
      </c>
      <c r="D3680">
        <v>2000</v>
      </c>
      <c r="E3680" t="s">
        <v>11250</v>
      </c>
      <c r="F3680">
        <v>5.3</v>
      </c>
      <c r="G3680">
        <v>101000</v>
      </c>
      <c r="H3680" t="s">
        <v>6743</v>
      </c>
      <c r="I3680" t="s">
        <v>8431</v>
      </c>
      <c r="J3680" t="s">
        <v>8432</v>
      </c>
      <c r="K3680" t="s">
        <v>30</v>
      </c>
      <c r="L3680">
        <v>85000000</v>
      </c>
      <c r="M3680">
        <v>58292295</v>
      </c>
      <c r="N3680" t="s">
        <v>11295</v>
      </c>
      <c r="O3680">
        <v>90</v>
      </c>
      <c r="P3680" t="str">
        <f>IF(Table1[[#This Row],[score]]&gt;=8.5,"High",IF(Table1[[#This Row],[score]]&gt;=7,"Medium","Low"))</f>
        <v>Low</v>
      </c>
      <c r="Q3680" s="5">
        <f>Table1[[#This Row],[gross]]-Table1[[#This Row],[budget]]</f>
        <v>-26707705</v>
      </c>
      <c r="R3680" s="5" t="str">
        <f>IF(Table1[[#This Row],[Profit]]&gt;0,"Profit","Loss")</f>
        <v>Loss</v>
      </c>
      <c r="S3680" s="6" t="str">
        <f>FLOOR(Table1[[#This Row],[year]]-1900,10)+1900 &amp; "-" &amp; FLOOR(Table1[[#This Row],[year]]-1890,10)+1900</f>
        <v>2000-2010</v>
      </c>
      <c r="T3680" s="14" t="s">
        <v>21835</v>
      </c>
      <c r="AB3680" s="14"/>
    </row>
    <row r="3681" spans="1:28" hidden="1" x14ac:dyDescent="0.3">
      <c r="A3681" t="s">
        <v>11319</v>
      </c>
      <c r="B3681" t="s">
        <v>1974</v>
      </c>
      <c r="C3681" t="s">
        <v>17</v>
      </c>
      <c r="D3681">
        <v>2000</v>
      </c>
      <c r="E3681" t="s">
        <v>8109</v>
      </c>
      <c r="F3681">
        <v>7.2</v>
      </c>
      <c r="G3681">
        <v>114000</v>
      </c>
      <c r="H3681" t="s">
        <v>9616</v>
      </c>
      <c r="I3681" t="s">
        <v>11320</v>
      </c>
      <c r="J3681" t="s">
        <v>8280</v>
      </c>
      <c r="K3681" t="s">
        <v>30</v>
      </c>
      <c r="L3681">
        <v>40000000</v>
      </c>
      <c r="M3681">
        <v>55707411</v>
      </c>
      <c r="N3681" t="s">
        <v>23</v>
      </c>
      <c r="O3681">
        <v>123</v>
      </c>
      <c r="P3681" t="str">
        <f>IF(Table1[[#This Row],[score]]&gt;=8.5,"High",IF(Table1[[#This Row],[score]]&gt;=7,"Medium","Low"))</f>
        <v>Medium</v>
      </c>
      <c r="Q3681" s="5">
        <f>Table1[[#This Row],[gross]]-Table1[[#This Row],[budget]]</f>
        <v>15707411</v>
      </c>
      <c r="R3681" s="5" t="str">
        <f>IF(Table1[[#This Row],[Profit]]&gt;0,"Profit","Loss")</f>
        <v>Profit</v>
      </c>
      <c r="S3681" s="6" t="str">
        <f>FLOOR(Table1[[#This Row],[year]]-1900,10)+1900 &amp; "-" &amp; FLOOR(Table1[[#This Row],[year]]-1890,10)+1900</f>
        <v>2000-2010</v>
      </c>
      <c r="T3681" s="14" t="s">
        <v>21835</v>
      </c>
      <c r="AB3681" s="14"/>
    </row>
    <row r="3682" spans="1:28" hidden="1" x14ac:dyDescent="0.3">
      <c r="A3682" t="s">
        <v>11606</v>
      </c>
      <c r="B3682" t="s">
        <v>1974</v>
      </c>
      <c r="C3682" t="s">
        <v>17</v>
      </c>
      <c r="D3682">
        <v>2000</v>
      </c>
      <c r="E3682" t="s">
        <v>11188</v>
      </c>
      <c r="F3682">
        <v>5.7</v>
      </c>
      <c r="G3682">
        <v>20000</v>
      </c>
      <c r="H3682" t="s">
        <v>7164</v>
      </c>
      <c r="I3682" t="s">
        <v>7164</v>
      </c>
      <c r="J3682" t="s">
        <v>9567</v>
      </c>
      <c r="K3682" t="s">
        <v>30</v>
      </c>
      <c r="L3682">
        <v>35000000</v>
      </c>
      <c r="M3682">
        <v>53425292</v>
      </c>
      <c r="N3682" t="s">
        <v>3705</v>
      </c>
      <c r="O3682">
        <v>106</v>
      </c>
      <c r="P3682" t="str">
        <f>IF(Table1[[#This Row],[score]]&gt;=8.5,"High",IF(Table1[[#This Row],[score]]&gt;=7,"Medium","Low"))</f>
        <v>Low</v>
      </c>
      <c r="Q3682" s="5">
        <f>Table1[[#This Row],[gross]]-Table1[[#This Row],[budget]]</f>
        <v>18425292</v>
      </c>
      <c r="R3682" s="5" t="str">
        <f>IF(Table1[[#This Row],[Profit]]&gt;0,"Profit","Loss")</f>
        <v>Profit</v>
      </c>
      <c r="S3682" s="6" t="str">
        <f>FLOOR(Table1[[#This Row],[year]]-1900,10)+1900 &amp; "-" &amp; FLOOR(Table1[[#This Row],[year]]-1890,10)+1900</f>
        <v>2000-2010</v>
      </c>
      <c r="T3682" s="14" t="s">
        <v>21835</v>
      </c>
      <c r="AB3682" s="14"/>
    </row>
    <row r="3683" spans="1:28" hidden="1" x14ac:dyDescent="0.3">
      <c r="A3683" t="s">
        <v>11228</v>
      </c>
      <c r="B3683" t="s">
        <v>16</v>
      </c>
      <c r="C3683" t="s">
        <v>34</v>
      </c>
      <c r="D3683">
        <v>2000</v>
      </c>
      <c r="E3683" t="s">
        <v>10805</v>
      </c>
      <c r="F3683">
        <v>7.1</v>
      </c>
      <c r="G3683">
        <v>229000</v>
      </c>
      <c r="H3683" t="s">
        <v>4754</v>
      </c>
      <c r="I3683" t="s">
        <v>5454</v>
      </c>
      <c r="J3683" t="s">
        <v>10333</v>
      </c>
      <c r="K3683" t="s">
        <v>30</v>
      </c>
      <c r="L3683">
        <v>23000000</v>
      </c>
      <c r="M3683">
        <v>53187659</v>
      </c>
      <c r="N3683" t="s">
        <v>7492</v>
      </c>
      <c r="O3683">
        <v>109</v>
      </c>
      <c r="P3683" t="str">
        <f>IF(Table1[[#This Row],[score]]&gt;=8.5,"High",IF(Table1[[#This Row],[score]]&gt;=7,"Medium","Low"))</f>
        <v>Medium</v>
      </c>
      <c r="Q3683" s="5">
        <f>Table1[[#This Row],[gross]]-Table1[[#This Row],[budget]]</f>
        <v>30187659</v>
      </c>
      <c r="R3683" s="5" t="str">
        <f>IF(Table1[[#This Row],[Profit]]&gt;0,"Profit","Loss")</f>
        <v>Profit</v>
      </c>
      <c r="S3683" s="6" t="str">
        <f>FLOOR(Table1[[#This Row],[year]]-1900,10)+1900 &amp; "-" &amp; FLOOR(Table1[[#This Row],[year]]-1890,10)+1900</f>
        <v>2000-2010</v>
      </c>
      <c r="T3683" s="14" t="s">
        <v>21835</v>
      </c>
      <c r="AB3683" s="14"/>
    </row>
    <row r="3684" spans="1:28" hidden="1" x14ac:dyDescent="0.3">
      <c r="A3684" t="s">
        <v>11402</v>
      </c>
      <c r="B3684" t="s">
        <v>1974</v>
      </c>
      <c r="C3684" t="s">
        <v>41</v>
      </c>
      <c r="D3684">
        <v>2000</v>
      </c>
      <c r="E3684" t="s">
        <v>10805</v>
      </c>
      <c r="F3684">
        <v>4.9000000000000004</v>
      </c>
      <c r="G3684">
        <v>12000</v>
      </c>
      <c r="H3684" t="s">
        <v>2338</v>
      </c>
      <c r="I3684" t="s">
        <v>11403</v>
      </c>
      <c r="J3684" t="s">
        <v>2338</v>
      </c>
      <c r="K3684" t="s">
        <v>5762</v>
      </c>
      <c r="L3684">
        <v>60000000</v>
      </c>
      <c r="M3684">
        <v>51880044</v>
      </c>
      <c r="N3684" t="s">
        <v>31</v>
      </c>
      <c r="O3684">
        <v>94</v>
      </c>
      <c r="P3684" t="str">
        <f>IF(Table1[[#This Row],[score]]&gt;=8.5,"High",IF(Table1[[#This Row],[score]]&gt;=7,"Medium","Low"))</f>
        <v>Low</v>
      </c>
      <c r="Q3684" s="5">
        <f>Table1[[#This Row],[gross]]-Table1[[#This Row],[budget]]</f>
        <v>-8119956</v>
      </c>
      <c r="R3684" s="5" t="str">
        <f>IF(Table1[[#This Row],[Profit]]&gt;0,"Profit","Loss")</f>
        <v>Loss</v>
      </c>
      <c r="S3684" s="6" t="str">
        <f>FLOOR(Table1[[#This Row],[year]]-1900,10)+1900 &amp; "-" &amp; FLOOR(Table1[[#This Row],[year]]-1890,10)+1900</f>
        <v>2000-2010</v>
      </c>
      <c r="T3684" s="14" t="s">
        <v>21835</v>
      </c>
      <c r="AB3684" s="14"/>
    </row>
    <row r="3685" spans="1:28" hidden="1" x14ac:dyDescent="0.3">
      <c r="A3685" t="s">
        <v>11362</v>
      </c>
      <c r="B3685" t="s">
        <v>1974</v>
      </c>
      <c r="C3685" t="s">
        <v>34</v>
      </c>
      <c r="D3685">
        <v>2000</v>
      </c>
      <c r="E3685" t="s">
        <v>10670</v>
      </c>
      <c r="F3685">
        <v>5.6</v>
      </c>
      <c r="G3685">
        <v>31000</v>
      </c>
      <c r="H3685" t="s">
        <v>2455</v>
      </c>
      <c r="I3685" t="s">
        <v>11363</v>
      </c>
      <c r="J3685" t="s">
        <v>11364</v>
      </c>
      <c r="K3685" t="s">
        <v>30</v>
      </c>
      <c r="L3685">
        <v>35000000</v>
      </c>
      <c r="M3685">
        <v>50802120</v>
      </c>
      <c r="N3685" t="s">
        <v>61</v>
      </c>
      <c r="O3685">
        <v>106</v>
      </c>
      <c r="P3685" t="str">
        <f>IF(Table1[[#This Row],[score]]&gt;=8.5,"High",IF(Table1[[#This Row],[score]]&gt;=7,"Medium","Low"))</f>
        <v>Low</v>
      </c>
      <c r="Q3685" s="5">
        <f>Table1[[#This Row],[gross]]-Table1[[#This Row],[budget]]</f>
        <v>15802120</v>
      </c>
      <c r="R3685" s="5" t="str">
        <f>IF(Table1[[#This Row],[Profit]]&gt;0,"Profit","Loss")</f>
        <v>Profit</v>
      </c>
      <c r="S3685" s="6" t="str">
        <f>FLOOR(Table1[[#This Row],[year]]-1900,10)+1900 &amp; "-" &amp; FLOOR(Table1[[#This Row],[year]]-1890,10)+1900</f>
        <v>2000-2010</v>
      </c>
      <c r="T3685" s="14" t="s">
        <v>21835</v>
      </c>
      <c r="AB3685" s="14"/>
    </row>
    <row r="3686" spans="1:28" hidden="1" x14ac:dyDescent="0.3">
      <c r="A3686" t="s">
        <v>11285</v>
      </c>
      <c r="B3686" t="s">
        <v>1974</v>
      </c>
      <c r="C3686" t="s">
        <v>41</v>
      </c>
      <c r="D3686">
        <v>2000</v>
      </c>
      <c r="E3686" t="s">
        <v>10679</v>
      </c>
      <c r="F3686">
        <v>6.6</v>
      </c>
      <c r="G3686">
        <v>60000</v>
      </c>
      <c r="H3686" t="s">
        <v>3219</v>
      </c>
      <c r="I3686" t="s">
        <v>11286</v>
      </c>
      <c r="J3686" t="s">
        <v>5026</v>
      </c>
      <c r="K3686" t="s">
        <v>30</v>
      </c>
      <c r="L3686">
        <v>50000000</v>
      </c>
      <c r="M3686">
        <v>50054511</v>
      </c>
      <c r="N3686" t="s">
        <v>11287</v>
      </c>
      <c r="O3686">
        <v>118</v>
      </c>
      <c r="P3686" t="str">
        <f>IF(Table1[[#This Row],[score]]&gt;=8.5,"High",IF(Table1[[#This Row],[score]]&gt;=7,"Medium","Low"))</f>
        <v>Low</v>
      </c>
      <c r="Q3686" s="5">
        <f>Table1[[#This Row],[gross]]-Table1[[#This Row],[budget]]</f>
        <v>54511</v>
      </c>
      <c r="R3686" s="5" t="str">
        <f>IF(Table1[[#This Row],[Profit]]&gt;0,"Profit","Loss")</f>
        <v>Profit</v>
      </c>
      <c r="S3686" s="6" t="str">
        <f>FLOOR(Table1[[#This Row],[year]]-1900,10)+1900 &amp; "-" &amp; FLOOR(Table1[[#This Row],[year]]-1890,10)+1900</f>
        <v>2000-2010</v>
      </c>
      <c r="T3686" s="14" t="s">
        <v>21835</v>
      </c>
      <c r="AB3686" s="14"/>
    </row>
    <row r="3687" spans="1:28" hidden="1" x14ac:dyDescent="0.3">
      <c r="A3687" t="s">
        <v>11387</v>
      </c>
      <c r="B3687" t="s">
        <v>16</v>
      </c>
      <c r="C3687" t="s">
        <v>25</v>
      </c>
      <c r="D3687">
        <v>2000</v>
      </c>
      <c r="E3687" t="s">
        <v>11312</v>
      </c>
      <c r="F3687">
        <v>4</v>
      </c>
      <c r="G3687">
        <v>36000</v>
      </c>
      <c r="H3687" t="s">
        <v>11388</v>
      </c>
      <c r="I3687" t="s">
        <v>10578</v>
      </c>
      <c r="J3687" t="s">
        <v>11389</v>
      </c>
      <c r="K3687" t="s">
        <v>30</v>
      </c>
      <c r="L3687">
        <v>15000000</v>
      </c>
      <c r="M3687">
        <v>47737094</v>
      </c>
      <c r="N3687" t="s">
        <v>10482</v>
      </c>
      <c r="O3687">
        <v>90</v>
      </c>
      <c r="P3687" t="str">
        <f>IF(Table1[[#This Row],[score]]&gt;=8.5,"High",IF(Table1[[#This Row],[score]]&gt;=7,"Medium","Low"))</f>
        <v>Low</v>
      </c>
      <c r="Q3687" s="5">
        <f>Table1[[#This Row],[gross]]-Table1[[#This Row],[budget]]</f>
        <v>32737094</v>
      </c>
      <c r="R3687" s="5" t="str">
        <f>IF(Table1[[#This Row],[Profit]]&gt;0,"Profit","Loss")</f>
        <v>Profit</v>
      </c>
      <c r="S3687" s="6" t="str">
        <f>FLOOR(Table1[[#This Row],[year]]-1900,10)+1900 &amp; "-" &amp; FLOOR(Table1[[#This Row],[year]]-1890,10)+1900</f>
        <v>2000-2010</v>
      </c>
      <c r="T3687" s="14" t="s">
        <v>21835</v>
      </c>
      <c r="AB3687" s="14"/>
    </row>
    <row r="3688" spans="1:28" hidden="1" x14ac:dyDescent="0.3">
      <c r="A3688" t="s">
        <v>11127</v>
      </c>
      <c r="B3688" t="s">
        <v>16</v>
      </c>
      <c r="C3688" t="s">
        <v>25</v>
      </c>
      <c r="D3688">
        <v>2000</v>
      </c>
      <c r="E3688" t="s">
        <v>11128</v>
      </c>
      <c r="F3688">
        <v>7.9</v>
      </c>
      <c r="G3688">
        <v>260000</v>
      </c>
      <c r="H3688" t="s">
        <v>974</v>
      </c>
      <c r="I3688" t="s">
        <v>974</v>
      </c>
      <c r="J3688" t="s">
        <v>10369</v>
      </c>
      <c r="K3688" t="s">
        <v>30</v>
      </c>
      <c r="L3688">
        <v>60000000</v>
      </c>
      <c r="M3688">
        <v>47386287</v>
      </c>
      <c r="N3688" t="s">
        <v>31</v>
      </c>
      <c r="O3688">
        <v>122</v>
      </c>
      <c r="P3688" t="str">
        <f>IF(Table1[[#This Row],[score]]&gt;=8.5,"High",IF(Table1[[#This Row],[score]]&gt;=7,"Medium","Low"))</f>
        <v>Medium</v>
      </c>
      <c r="Q3688" s="5">
        <f>Table1[[#This Row],[gross]]-Table1[[#This Row],[budget]]</f>
        <v>-12613713</v>
      </c>
      <c r="R3688" s="5" t="str">
        <f>IF(Table1[[#This Row],[Profit]]&gt;0,"Profit","Loss")</f>
        <v>Loss</v>
      </c>
      <c r="S3688" s="6" t="str">
        <f>FLOOR(Table1[[#This Row],[year]]-1900,10)+1900 &amp; "-" &amp; FLOOR(Table1[[#This Row],[year]]-1890,10)+1900</f>
        <v>2000-2010</v>
      </c>
      <c r="T3688" s="14" t="s">
        <v>21835</v>
      </c>
      <c r="AB3688" s="14"/>
    </row>
    <row r="3689" spans="1:28" hidden="1" x14ac:dyDescent="0.3">
      <c r="A3689" t="s">
        <v>11357</v>
      </c>
      <c r="B3689" t="s">
        <v>16</v>
      </c>
      <c r="C3689" t="s">
        <v>104</v>
      </c>
      <c r="D3689">
        <v>2000</v>
      </c>
      <c r="E3689" t="s">
        <v>11358</v>
      </c>
      <c r="F3689">
        <v>5.3</v>
      </c>
      <c r="G3689">
        <v>26000</v>
      </c>
      <c r="H3689" t="s">
        <v>11359</v>
      </c>
      <c r="I3689" t="s">
        <v>11360</v>
      </c>
      <c r="J3689" t="s">
        <v>2704</v>
      </c>
      <c r="K3689" t="s">
        <v>30</v>
      </c>
      <c r="L3689">
        <v>30000000</v>
      </c>
      <c r="M3689">
        <v>47267829</v>
      </c>
      <c r="N3689" t="s">
        <v>11361</v>
      </c>
      <c r="O3689">
        <v>97</v>
      </c>
      <c r="P3689" t="str">
        <f>IF(Table1[[#This Row],[score]]&gt;=8.5,"High",IF(Table1[[#This Row],[score]]&gt;=7,"Medium","Low"))</f>
        <v>Low</v>
      </c>
      <c r="Q3689" s="5">
        <f>Table1[[#This Row],[gross]]-Table1[[#This Row],[budget]]</f>
        <v>17267829</v>
      </c>
      <c r="R3689" s="5" t="str">
        <f>IF(Table1[[#This Row],[Profit]]&gt;0,"Profit","Loss")</f>
        <v>Profit</v>
      </c>
      <c r="S3689" s="6" t="str">
        <f>FLOOR(Table1[[#This Row],[year]]-1900,10)+1900 &amp; "-" &amp; FLOOR(Table1[[#This Row],[year]]-1890,10)+1900</f>
        <v>2000-2010</v>
      </c>
      <c r="T3689" s="14" t="s">
        <v>21835</v>
      </c>
      <c r="AB3689" s="14"/>
    </row>
    <row r="3690" spans="1:28" hidden="1" x14ac:dyDescent="0.3">
      <c r="A3690" t="s">
        <v>11237</v>
      </c>
      <c r="B3690" t="s">
        <v>16</v>
      </c>
      <c r="C3690" t="s">
        <v>41</v>
      </c>
      <c r="D3690">
        <v>2000</v>
      </c>
      <c r="E3690" t="s">
        <v>10670</v>
      </c>
      <c r="F3690">
        <v>7.5</v>
      </c>
      <c r="G3690">
        <v>172000</v>
      </c>
      <c r="H3690" t="s">
        <v>2177</v>
      </c>
      <c r="I3690" t="s">
        <v>9754</v>
      </c>
      <c r="J3690" t="s">
        <v>2594</v>
      </c>
      <c r="K3690" t="s">
        <v>22</v>
      </c>
      <c r="L3690">
        <v>30000000</v>
      </c>
      <c r="M3690">
        <v>47126295</v>
      </c>
      <c r="N3690" t="s">
        <v>2067</v>
      </c>
      <c r="O3690">
        <v>113</v>
      </c>
      <c r="P3690" t="str">
        <f>IF(Table1[[#This Row],[score]]&gt;=8.5,"High",IF(Table1[[#This Row],[score]]&gt;=7,"Medium","Low"))</f>
        <v>Medium</v>
      </c>
      <c r="Q3690" s="5">
        <f>Table1[[#This Row],[gross]]-Table1[[#This Row],[budget]]</f>
        <v>17126295</v>
      </c>
      <c r="R3690" s="5" t="str">
        <f>IF(Table1[[#This Row],[Profit]]&gt;0,"Profit","Loss")</f>
        <v>Profit</v>
      </c>
      <c r="S3690" s="6" t="str">
        <f>FLOOR(Table1[[#This Row],[year]]-1900,10)+1900 &amp; "-" &amp; FLOOR(Table1[[#This Row],[year]]-1890,10)+1900</f>
        <v>2000-2010</v>
      </c>
      <c r="T3690" s="14" t="s">
        <v>21835</v>
      </c>
      <c r="AB3690" s="14"/>
    </row>
    <row r="3691" spans="1:28" hidden="1" x14ac:dyDescent="0.3">
      <c r="A3691" t="s">
        <v>11332</v>
      </c>
      <c r="B3691" t="s">
        <v>16</v>
      </c>
      <c r="C3691" t="s">
        <v>34</v>
      </c>
      <c r="D3691">
        <v>2000</v>
      </c>
      <c r="E3691" t="s">
        <v>11143</v>
      </c>
      <c r="F3691">
        <v>4.9000000000000004</v>
      </c>
      <c r="G3691">
        <v>33000</v>
      </c>
      <c r="H3691" t="s">
        <v>11333</v>
      </c>
      <c r="I3691" t="s">
        <v>11334</v>
      </c>
      <c r="J3691" t="s">
        <v>11335</v>
      </c>
      <c r="K3691" t="s">
        <v>30</v>
      </c>
      <c r="L3691">
        <v>54000000</v>
      </c>
      <c r="M3691">
        <v>47053625</v>
      </c>
      <c r="N3691" t="s">
        <v>8904</v>
      </c>
      <c r="O3691">
        <v>99</v>
      </c>
      <c r="P3691" t="str">
        <f>IF(Table1[[#This Row],[score]]&gt;=8.5,"High",IF(Table1[[#This Row],[score]]&gt;=7,"Medium","Low"))</f>
        <v>Low</v>
      </c>
      <c r="Q3691" s="5">
        <f>Table1[[#This Row],[gross]]-Table1[[#This Row],[budget]]</f>
        <v>-6946375</v>
      </c>
      <c r="R3691" s="5" t="str">
        <f>IF(Table1[[#This Row],[Profit]]&gt;0,"Profit","Loss")</f>
        <v>Loss</v>
      </c>
      <c r="S3691" s="6" t="str">
        <f>FLOOR(Table1[[#This Row],[year]]-1900,10)+1900 &amp; "-" &amp; FLOOR(Table1[[#This Row],[year]]-1890,10)+1900</f>
        <v>2000-2010</v>
      </c>
      <c r="T3691" s="14" t="s">
        <v>21835</v>
      </c>
      <c r="AB3691" s="14"/>
    </row>
    <row r="3692" spans="1:28" hidden="1" x14ac:dyDescent="0.3">
      <c r="A3692" t="s">
        <v>11280</v>
      </c>
      <c r="B3692" t="s">
        <v>16</v>
      </c>
      <c r="C3692" t="s">
        <v>17</v>
      </c>
      <c r="D3692">
        <v>2000</v>
      </c>
      <c r="E3692" t="s">
        <v>11133</v>
      </c>
      <c r="F3692">
        <v>6.7</v>
      </c>
      <c r="G3692">
        <v>65000</v>
      </c>
      <c r="H3692" t="s">
        <v>502</v>
      </c>
      <c r="I3692" t="s">
        <v>6974</v>
      </c>
      <c r="J3692" t="s">
        <v>10128</v>
      </c>
      <c r="K3692" t="s">
        <v>30</v>
      </c>
      <c r="L3692">
        <v>10000000</v>
      </c>
      <c r="M3692">
        <v>44567606</v>
      </c>
      <c r="N3692" t="s">
        <v>9892</v>
      </c>
      <c r="O3692">
        <v>111</v>
      </c>
      <c r="P3692" t="str">
        <f>IF(Table1[[#This Row],[score]]&gt;=8.5,"High",IF(Table1[[#This Row],[score]]&gt;=7,"Medium","Low"))</f>
        <v>Low</v>
      </c>
      <c r="Q3692" s="5">
        <f>Table1[[#This Row],[gross]]-Table1[[#This Row],[budget]]</f>
        <v>34567606</v>
      </c>
      <c r="R3692" s="5" t="str">
        <f>IF(Table1[[#This Row],[Profit]]&gt;0,"Profit","Loss")</f>
        <v>Profit</v>
      </c>
      <c r="S3692" s="6" t="str">
        <f>FLOOR(Table1[[#This Row],[year]]-1900,10)+1900 &amp; "-" &amp; FLOOR(Table1[[#This Row],[year]]-1890,10)+1900</f>
        <v>2000-2010</v>
      </c>
      <c r="T3692" s="14" t="s">
        <v>21835</v>
      </c>
      <c r="AB3692" s="14"/>
    </row>
    <row r="3693" spans="1:28" hidden="1" x14ac:dyDescent="0.3">
      <c r="A3693" t="s">
        <v>6054</v>
      </c>
      <c r="B3693" t="s">
        <v>1974</v>
      </c>
      <c r="C3693" t="s">
        <v>41</v>
      </c>
      <c r="D3693">
        <v>2000</v>
      </c>
      <c r="E3693" t="s">
        <v>11298</v>
      </c>
      <c r="F3693">
        <v>6.7</v>
      </c>
      <c r="G3693">
        <v>32000</v>
      </c>
      <c r="H3693" t="s">
        <v>6317</v>
      </c>
      <c r="I3693" t="s">
        <v>1123</v>
      </c>
      <c r="J3693" t="s">
        <v>11299</v>
      </c>
      <c r="K3693" t="s">
        <v>30</v>
      </c>
      <c r="L3693">
        <v>15000000</v>
      </c>
      <c r="M3693">
        <v>40863718</v>
      </c>
      <c r="N3693" t="s">
        <v>180</v>
      </c>
      <c r="O3693">
        <v>120</v>
      </c>
      <c r="P3693" t="str">
        <f>IF(Table1[[#This Row],[score]]&gt;=8.5,"High",IF(Table1[[#This Row],[score]]&gt;=7,"Medium","Low"))</f>
        <v>Low</v>
      </c>
      <c r="Q3693" s="5">
        <f>Table1[[#This Row],[gross]]-Table1[[#This Row],[budget]]</f>
        <v>25863718</v>
      </c>
      <c r="R3693" s="5" t="str">
        <f>IF(Table1[[#This Row],[Profit]]&gt;0,"Profit","Loss")</f>
        <v>Profit</v>
      </c>
      <c r="S3693" s="6" t="str">
        <f>FLOOR(Table1[[#This Row],[year]]-1900,10)+1900 &amp; "-" &amp; FLOOR(Table1[[#This Row],[year]]-1890,10)+1900</f>
        <v>2000-2010</v>
      </c>
      <c r="T3693" s="14" t="s">
        <v>21835</v>
      </c>
      <c r="AB3693" s="14"/>
    </row>
    <row r="3694" spans="1:28" hidden="1" x14ac:dyDescent="0.3">
      <c r="A3694" t="s">
        <v>11577</v>
      </c>
      <c r="B3694" t="s">
        <v>16</v>
      </c>
      <c r="C3694" t="s">
        <v>104</v>
      </c>
      <c r="D3694">
        <v>2000</v>
      </c>
      <c r="E3694" t="s">
        <v>10679</v>
      </c>
      <c r="F3694">
        <v>5.0999999999999996</v>
      </c>
      <c r="G3694">
        <v>14000</v>
      </c>
      <c r="H3694" t="s">
        <v>3893</v>
      </c>
      <c r="I3694" t="s">
        <v>11578</v>
      </c>
      <c r="J3694" t="s">
        <v>4019</v>
      </c>
      <c r="K3694" t="s">
        <v>30</v>
      </c>
      <c r="L3694">
        <v>65000000</v>
      </c>
      <c r="M3694">
        <v>40443010</v>
      </c>
      <c r="N3694" t="s">
        <v>44</v>
      </c>
      <c r="O3694">
        <v>107</v>
      </c>
      <c r="P3694" t="str">
        <f>IF(Table1[[#This Row],[score]]&gt;=8.5,"High",IF(Table1[[#This Row],[score]]&gt;=7,"Medium","Low"))</f>
        <v>Low</v>
      </c>
      <c r="Q3694" s="5">
        <f>Table1[[#This Row],[gross]]-Table1[[#This Row],[budget]]</f>
        <v>-24556990</v>
      </c>
      <c r="R3694" s="5" t="str">
        <f>IF(Table1[[#This Row],[Profit]]&gt;0,"Profit","Loss")</f>
        <v>Loss</v>
      </c>
      <c r="S3694" s="6" t="str">
        <f>FLOOR(Table1[[#This Row],[year]]-1900,10)+1900 &amp; "-" &amp; FLOOR(Table1[[#This Row],[year]]-1890,10)+1900</f>
        <v>2000-2010</v>
      </c>
      <c r="T3694" s="14" t="s">
        <v>21835</v>
      </c>
      <c r="AB3694" s="14"/>
    </row>
    <row r="3695" spans="1:28" hidden="1" x14ac:dyDescent="0.3">
      <c r="A3695" t="s">
        <v>11461</v>
      </c>
      <c r="B3695" t="s">
        <v>16</v>
      </c>
      <c r="C3695" t="s">
        <v>34</v>
      </c>
      <c r="D3695">
        <v>2000</v>
      </c>
      <c r="E3695" t="s">
        <v>11176</v>
      </c>
      <c r="F3695">
        <v>5.7</v>
      </c>
      <c r="G3695">
        <v>29000</v>
      </c>
      <c r="H3695" t="s">
        <v>8694</v>
      </c>
      <c r="I3695" t="s">
        <v>9638</v>
      </c>
      <c r="J3695" t="s">
        <v>6277</v>
      </c>
      <c r="K3695" t="s">
        <v>30</v>
      </c>
      <c r="L3695">
        <v>60000000</v>
      </c>
      <c r="M3695">
        <v>40400425</v>
      </c>
      <c r="N3695" t="s">
        <v>4484</v>
      </c>
      <c r="O3695">
        <v>117</v>
      </c>
      <c r="P3695" t="str">
        <f>IF(Table1[[#This Row],[score]]&gt;=8.5,"High",IF(Table1[[#This Row],[score]]&gt;=7,"Medium","Low"))</f>
        <v>Low</v>
      </c>
      <c r="Q3695" s="5">
        <f>Table1[[#This Row],[gross]]-Table1[[#This Row],[budget]]</f>
        <v>-19599575</v>
      </c>
      <c r="R3695" s="5" t="str">
        <f>IF(Table1[[#This Row],[Profit]]&gt;0,"Profit","Loss")</f>
        <v>Loss</v>
      </c>
      <c r="S3695" s="6" t="str">
        <f>FLOOR(Table1[[#This Row],[year]]-1900,10)+1900 &amp; "-" &amp; FLOOR(Table1[[#This Row],[year]]-1890,10)+1900</f>
        <v>2000-2010</v>
      </c>
      <c r="T3695" s="14" t="s">
        <v>21835</v>
      </c>
      <c r="AB3695" s="14"/>
    </row>
    <row r="3696" spans="1:28" hidden="1" x14ac:dyDescent="0.3">
      <c r="A3696" t="s">
        <v>11276</v>
      </c>
      <c r="B3696" t="s">
        <v>16</v>
      </c>
      <c r="C3696" t="s">
        <v>104</v>
      </c>
      <c r="D3696">
        <v>2000</v>
      </c>
      <c r="E3696" t="s">
        <v>11226</v>
      </c>
      <c r="F3696">
        <v>8</v>
      </c>
      <c r="G3696">
        <v>105000</v>
      </c>
      <c r="H3696" t="s">
        <v>6460</v>
      </c>
      <c r="I3696" t="s">
        <v>6460</v>
      </c>
      <c r="J3696" t="s">
        <v>11277</v>
      </c>
      <c r="K3696" t="s">
        <v>3770</v>
      </c>
      <c r="L3696">
        <v>12800000</v>
      </c>
      <c r="M3696">
        <v>40059672</v>
      </c>
      <c r="N3696" t="s">
        <v>10311</v>
      </c>
      <c r="O3696">
        <v>140</v>
      </c>
      <c r="P3696" t="str">
        <f>IF(Table1[[#This Row],[score]]&gt;=8.5,"High",IF(Table1[[#This Row],[score]]&gt;=7,"Medium","Low"))</f>
        <v>Medium</v>
      </c>
      <c r="Q3696" s="5">
        <f>Table1[[#This Row],[gross]]-Table1[[#This Row],[budget]]</f>
        <v>27259672</v>
      </c>
      <c r="R3696" s="5" t="str">
        <f>IF(Table1[[#This Row],[Profit]]&gt;0,"Profit","Loss")</f>
        <v>Profit</v>
      </c>
      <c r="S3696" s="6" t="str">
        <f>FLOOR(Table1[[#This Row],[year]]-1900,10)+1900 &amp; "-" &amp; FLOOR(Table1[[#This Row],[year]]-1890,10)+1900</f>
        <v>2000-2010</v>
      </c>
      <c r="T3696" s="14" t="s">
        <v>21835</v>
      </c>
      <c r="AB3696" s="14"/>
    </row>
    <row r="3697" spans="1:28" hidden="1" x14ac:dyDescent="0.3">
      <c r="A3697" t="s">
        <v>11137</v>
      </c>
      <c r="B3697" t="s">
        <v>16</v>
      </c>
      <c r="C3697" t="s">
        <v>4834</v>
      </c>
      <c r="D3697">
        <v>2000</v>
      </c>
      <c r="E3697" t="s">
        <v>11138</v>
      </c>
      <c r="F3697">
        <v>8.4</v>
      </c>
      <c r="G3697">
        <v>1200000</v>
      </c>
      <c r="H3697" t="s">
        <v>10175</v>
      </c>
      <c r="I3697" t="s">
        <v>10175</v>
      </c>
      <c r="J3697" t="s">
        <v>10743</v>
      </c>
      <c r="K3697" t="s">
        <v>30</v>
      </c>
      <c r="L3697" s="5">
        <v>9000000</v>
      </c>
      <c r="M3697" s="5">
        <v>40047078</v>
      </c>
      <c r="N3697" t="s">
        <v>11083</v>
      </c>
      <c r="O3697">
        <v>113</v>
      </c>
      <c r="P3697" t="str">
        <f>IF(Table1[[#This Row],[score]]&gt;=8.5,"High",IF(Table1[[#This Row],[score]]&gt;=7,"Medium","Low"))</f>
        <v>Medium</v>
      </c>
      <c r="Q3697" s="5">
        <f>Table1[[#This Row],[gross]]-Table1[[#This Row],[budget]]</f>
        <v>31047078</v>
      </c>
      <c r="R3697" s="5" t="str">
        <f>IF(Table1[[#This Row],[Profit]]&gt;0,"Profit","Loss")</f>
        <v>Profit</v>
      </c>
      <c r="S3697" s="6" t="str">
        <f>FLOOR(Table1[[#This Row],[year]]-1900,10)+1900 &amp; "-" &amp; FLOOR(Table1[[#This Row],[year]]-1890,10)+1900</f>
        <v>2000-2010</v>
      </c>
      <c r="T3697" s="14" t="s">
        <v>21835</v>
      </c>
      <c r="AB3697" s="14"/>
    </row>
    <row r="3698" spans="1:28" hidden="1" x14ac:dyDescent="0.3">
      <c r="A3698" t="s">
        <v>11350</v>
      </c>
      <c r="B3698" t="s">
        <v>1974</v>
      </c>
      <c r="C3698" t="s">
        <v>17</v>
      </c>
      <c r="D3698">
        <v>2000</v>
      </c>
      <c r="E3698" t="s">
        <v>11167</v>
      </c>
      <c r="F3698">
        <v>6.7</v>
      </c>
      <c r="G3698">
        <v>54000</v>
      </c>
      <c r="H3698" t="s">
        <v>100</v>
      </c>
      <c r="I3698" t="s">
        <v>11351</v>
      </c>
      <c r="J3698" t="s">
        <v>7558</v>
      </c>
      <c r="K3698" t="s">
        <v>30</v>
      </c>
      <c r="L3698">
        <v>80000000</v>
      </c>
      <c r="M3698">
        <v>39459427</v>
      </c>
      <c r="N3698" t="s">
        <v>180</v>
      </c>
      <c r="O3698">
        <v>126</v>
      </c>
      <c r="P3698" t="str">
        <f>IF(Table1[[#This Row],[score]]&gt;=8.5,"High",IF(Table1[[#This Row],[score]]&gt;=7,"Medium","Low"))</f>
        <v>Low</v>
      </c>
      <c r="Q3698" s="5">
        <f>Table1[[#This Row],[gross]]-Table1[[#This Row],[budget]]</f>
        <v>-40540573</v>
      </c>
      <c r="R3698" s="5" t="str">
        <f>IF(Table1[[#This Row],[Profit]]&gt;0,"Profit","Loss")</f>
        <v>Loss</v>
      </c>
      <c r="S3698" s="6" t="str">
        <f>FLOOR(Table1[[#This Row],[year]]-1900,10)+1900 &amp; "-" &amp; FLOOR(Table1[[#This Row],[year]]-1890,10)+1900</f>
        <v>2000-2010</v>
      </c>
      <c r="T3698" s="14" t="s">
        <v>21835</v>
      </c>
      <c r="AB3698" s="14"/>
    </row>
    <row r="3699" spans="1:28" hidden="1" x14ac:dyDescent="0.3">
      <c r="A3699" t="s">
        <v>11510</v>
      </c>
      <c r="B3699" t="s">
        <v>16</v>
      </c>
      <c r="C3699" t="s">
        <v>52</v>
      </c>
      <c r="D3699">
        <v>2000</v>
      </c>
      <c r="E3699" t="s">
        <v>11128</v>
      </c>
      <c r="F3699">
        <v>4.3</v>
      </c>
      <c r="G3699">
        <v>16000</v>
      </c>
      <c r="H3699" t="s">
        <v>11511</v>
      </c>
      <c r="I3699" t="s">
        <v>10098</v>
      </c>
      <c r="J3699" t="s">
        <v>11512</v>
      </c>
      <c r="K3699" t="s">
        <v>195</v>
      </c>
      <c r="L3699">
        <v>14000000</v>
      </c>
      <c r="M3699">
        <v>38574362</v>
      </c>
      <c r="N3699" t="s">
        <v>9572</v>
      </c>
      <c r="O3699">
        <v>97</v>
      </c>
      <c r="P3699" t="str">
        <f>IF(Table1[[#This Row],[score]]&gt;=8.5,"High",IF(Table1[[#This Row],[score]]&gt;=7,"Medium","Low"))</f>
        <v>Low</v>
      </c>
      <c r="Q3699" s="5">
        <f>Table1[[#This Row],[gross]]-Table1[[#This Row],[budget]]</f>
        <v>24574362</v>
      </c>
      <c r="R3699" s="5" t="str">
        <f>IF(Table1[[#This Row],[Profit]]&gt;0,"Profit","Loss")</f>
        <v>Profit</v>
      </c>
      <c r="S3699" s="6" t="str">
        <f>FLOOR(Table1[[#This Row],[year]]-1900,10)+1900 &amp; "-" &amp; FLOOR(Table1[[#This Row],[year]]-1890,10)+1900</f>
        <v>2000-2010</v>
      </c>
      <c r="T3699" s="14" t="s">
        <v>21835</v>
      </c>
      <c r="AB3699" s="14"/>
    </row>
    <row r="3700" spans="1:28" hidden="1" x14ac:dyDescent="0.3">
      <c r="A3700" t="s">
        <v>11352</v>
      </c>
      <c r="B3700" t="s">
        <v>33</v>
      </c>
      <c r="C3700" t="s">
        <v>390</v>
      </c>
      <c r="D3700">
        <v>2000</v>
      </c>
      <c r="E3700" t="s">
        <v>10884</v>
      </c>
      <c r="F3700">
        <v>6.6</v>
      </c>
      <c r="G3700">
        <v>59000</v>
      </c>
      <c r="H3700" t="s">
        <v>1044</v>
      </c>
      <c r="I3700" t="s">
        <v>9528</v>
      </c>
      <c r="J3700" t="s">
        <v>9441</v>
      </c>
      <c r="K3700" t="s">
        <v>30</v>
      </c>
      <c r="L3700">
        <v>75000000</v>
      </c>
      <c r="M3700">
        <v>36754634</v>
      </c>
      <c r="N3700" t="s">
        <v>9847</v>
      </c>
      <c r="O3700">
        <v>94</v>
      </c>
      <c r="P3700" t="str">
        <f>IF(Table1[[#This Row],[score]]&gt;=8.5,"High",IF(Table1[[#This Row],[score]]&gt;=7,"Medium","Low"))</f>
        <v>Low</v>
      </c>
      <c r="Q3700" s="5">
        <f>Table1[[#This Row],[gross]]-Table1[[#This Row],[budget]]</f>
        <v>-38245366</v>
      </c>
      <c r="R3700" s="5" t="str">
        <f>IF(Table1[[#This Row],[Profit]]&gt;0,"Profit","Loss")</f>
        <v>Loss</v>
      </c>
      <c r="S3700" s="6" t="str">
        <f>FLOOR(Table1[[#This Row],[year]]-1900,10)+1900 &amp; "-" &amp; FLOOR(Table1[[#This Row],[year]]-1890,10)+1900</f>
        <v>2000-2010</v>
      </c>
      <c r="T3700" s="14" t="s">
        <v>21835</v>
      </c>
      <c r="AB3700" s="14"/>
    </row>
    <row r="3701" spans="1:28" hidden="1" x14ac:dyDescent="0.3">
      <c r="A3701" t="s">
        <v>11443</v>
      </c>
      <c r="B3701" t="s">
        <v>33</v>
      </c>
      <c r="C3701" t="s">
        <v>41</v>
      </c>
      <c r="D3701">
        <v>2000</v>
      </c>
      <c r="E3701" t="s">
        <v>11391</v>
      </c>
      <c r="F3701">
        <v>6.9</v>
      </c>
      <c r="G3701">
        <v>20000</v>
      </c>
      <c r="H3701" t="s">
        <v>11444</v>
      </c>
      <c r="I3701" t="s">
        <v>11444</v>
      </c>
      <c r="J3701" t="s">
        <v>9936</v>
      </c>
      <c r="K3701" t="s">
        <v>30</v>
      </c>
      <c r="L3701">
        <v>24000000</v>
      </c>
      <c r="M3701">
        <v>36609995</v>
      </c>
      <c r="N3701" t="s">
        <v>118</v>
      </c>
      <c r="O3701">
        <v>115</v>
      </c>
      <c r="P3701" t="str">
        <f>IF(Table1[[#This Row],[score]]&gt;=8.5,"High",IF(Table1[[#This Row],[score]]&gt;=7,"Medium","Low"))</f>
        <v>Low</v>
      </c>
      <c r="Q3701" s="5">
        <f>Table1[[#This Row],[gross]]-Table1[[#This Row],[budget]]</f>
        <v>12609995</v>
      </c>
      <c r="R3701" s="5" t="str">
        <f>IF(Table1[[#This Row],[Profit]]&gt;0,"Profit","Loss")</f>
        <v>Profit</v>
      </c>
      <c r="S3701" s="6" t="str">
        <f>FLOOR(Table1[[#This Row],[year]]-1900,10)+1900 &amp; "-" &amp; FLOOR(Table1[[#This Row],[year]]-1890,10)+1900</f>
        <v>2000-2010</v>
      </c>
      <c r="T3701" s="14" t="s">
        <v>21835</v>
      </c>
      <c r="AB3701" s="14"/>
    </row>
    <row r="3702" spans="1:28" hidden="1" x14ac:dyDescent="0.3">
      <c r="A3702" t="s">
        <v>11551</v>
      </c>
      <c r="B3702" t="s">
        <v>33</v>
      </c>
      <c r="C3702" t="s">
        <v>41</v>
      </c>
      <c r="D3702">
        <v>2000</v>
      </c>
      <c r="E3702" t="s">
        <v>11371</v>
      </c>
      <c r="F3702">
        <v>7</v>
      </c>
      <c r="G3702">
        <v>20000</v>
      </c>
      <c r="H3702" t="s">
        <v>11552</v>
      </c>
      <c r="I3702" t="s">
        <v>11553</v>
      </c>
      <c r="J3702" t="s">
        <v>11554</v>
      </c>
      <c r="K3702" t="s">
        <v>30</v>
      </c>
      <c r="L3702">
        <v>6000000</v>
      </c>
      <c r="M3702">
        <v>35547761</v>
      </c>
      <c r="N3702" t="s">
        <v>11022</v>
      </c>
      <c r="O3702">
        <v>95</v>
      </c>
      <c r="P3702" t="str">
        <f>IF(Table1[[#This Row],[score]]&gt;=8.5,"High",IF(Table1[[#This Row],[score]]&gt;=7,"Medium","Low"))</f>
        <v>Medium</v>
      </c>
      <c r="Q3702" s="5">
        <f>Table1[[#This Row],[gross]]-Table1[[#This Row],[budget]]</f>
        <v>29547761</v>
      </c>
      <c r="R3702" s="5" t="str">
        <f>IF(Table1[[#This Row],[Profit]]&gt;0,"Profit","Loss")</f>
        <v>Profit</v>
      </c>
      <c r="S3702" s="6" t="str">
        <f>FLOOR(Table1[[#This Row],[year]]-1900,10)+1900 &amp; "-" &amp; FLOOR(Table1[[#This Row],[year]]-1890,10)+1900</f>
        <v>2000-2010</v>
      </c>
      <c r="T3702" s="14" t="s">
        <v>21835</v>
      </c>
      <c r="AB3702" s="14"/>
    </row>
    <row r="3703" spans="1:28" hidden="1" x14ac:dyDescent="0.3">
      <c r="A3703" t="s">
        <v>11418</v>
      </c>
      <c r="B3703" t="s">
        <v>33</v>
      </c>
      <c r="C3703" t="s">
        <v>390</v>
      </c>
      <c r="D3703">
        <v>2000</v>
      </c>
      <c r="E3703" t="s">
        <v>11148</v>
      </c>
      <c r="F3703">
        <v>4.2</v>
      </c>
      <c r="G3703">
        <v>20000</v>
      </c>
      <c r="H3703" t="s">
        <v>11419</v>
      </c>
      <c r="I3703" t="s">
        <v>9511</v>
      </c>
      <c r="J3703" t="s">
        <v>67</v>
      </c>
      <c r="K3703" t="s">
        <v>30</v>
      </c>
      <c r="L3703">
        <v>76000000</v>
      </c>
      <c r="M3703">
        <v>35134820</v>
      </c>
      <c r="N3703" t="s">
        <v>6404</v>
      </c>
      <c r="O3703">
        <v>92</v>
      </c>
      <c r="P3703" t="str">
        <f>IF(Table1[[#This Row],[score]]&gt;=8.5,"High",IF(Table1[[#This Row],[score]]&gt;=7,"Medium","Low"))</f>
        <v>Low</v>
      </c>
      <c r="Q3703" s="5">
        <f>Table1[[#This Row],[gross]]-Table1[[#This Row],[budget]]</f>
        <v>-40865180</v>
      </c>
      <c r="R3703" s="5" t="str">
        <f>IF(Table1[[#This Row],[Profit]]&gt;0,"Profit","Loss")</f>
        <v>Loss</v>
      </c>
      <c r="S3703" s="6" t="str">
        <f>FLOOR(Table1[[#This Row],[year]]-1900,10)+1900 &amp; "-" &amp; FLOOR(Table1[[#This Row],[year]]-1890,10)+1900</f>
        <v>2000-2010</v>
      </c>
      <c r="T3703" s="14" t="s">
        <v>21835</v>
      </c>
      <c r="AB3703" s="14"/>
    </row>
    <row r="3704" spans="1:28" hidden="1" x14ac:dyDescent="0.3">
      <c r="A3704" t="s">
        <v>11129</v>
      </c>
      <c r="B3704" t="s">
        <v>16</v>
      </c>
      <c r="C3704" t="s">
        <v>41</v>
      </c>
      <c r="D3704">
        <v>2000</v>
      </c>
      <c r="E3704" t="s">
        <v>11130</v>
      </c>
      <c r="F3704">
        <v>7.6</v>
      </c>
      <c r="G3704">
        <v>514000</v>
      </c>
      <c r="H3704" t="s">
        <v>9340</v>
      </c>
      <c r="I3704" t="s">
        <v>3926</v>
      </c>
      <c r="J3704" t="s">
        <v>3866</v>
      </c>
      <c r="K3704" t="s">
        <v>30</v>
      </c>
      <c r="L3704">
        <v>7000000</v>
      </c>
      <c r="M3704">
        <v>34266564</v>
      </c>
      <c r="N3704" t="s">
        <v>11131</v>
      </c>
      <c r="O3704">
        <v>101</v>
      </c>
      <c r="P3704" t="str">
        <f>IF(Table1[[#This Row],[score]]&gt;=8.5,"High",IF(Table1[[#This Row],[score]]&gt;=7,"Medium","Low"))</f>
        <v>Medium</v>
      </c>
      <c r="Q3704" s="5">
        <f>Table1[[#This Row],[gross]]-Table1[[#This Row],[budget]]</f>
        <v>27266564</v>
      </c>
      <c r="R3704" s="5" t="str">
        <f>IF(Table1[[#This Row],[Profit]]&gt;0,"Profit","Loss")</f>
        <v>Profit</v>
      </c>
      <c r="S3704" s="6" t="str">
        <f>FLOOR(Table1[[#This Row],[year]]-1900,10)+1900 &amp; "-" &amp; FLOOR(Table1[[#This Row],[year]]-1890,10)+1900</f>
        <v>2000-2010</v>
      </c>
      <c r="T3704" s="14" t="s">
        <v>21835</v>
      </c>
      <c r="AB3704" s="14"/>
    </row>
    <row r="3705" spans="1:28" hidden="1" x14ac:dyDescent="0.3">
      <c r="A3705" t="s">
        <v>11340</v>
      </c>
      <c r="B3705" t="s">
        <v>1974</v>
      </c>
      <c r="C3705" t="s">
        <v>34</v>
      </c>
      <c r="D3705">
        <v>2000</v>
      </c>
      <c r="E3705" t="s">
        <v>11322</v>
      </c>
      <c r="F3705">
        <v>3.7</v>
      </c>
      <c r="G3705">
        <v>32000</v>
      </c>
      <c r="H3705" t="s">
        <v>11341</v>
      </c>
      <c r="I3705" t="s">
        <v>11342</v>
      </c>
      <c r="J3705" t="s">
        <v>6302</v>
      </c>
      <c r="K3705" t="s">
        <v>30</v>
      </c>
      <c r="L3705">
        <v>45000000</v>
      </c>
      <c r="M3705">
        <v>33978694</v>
      </c>
      <c r="N3705" t="s">
        <v>2001</v>
      </c>
      <c r="O3705">
        <v>107</v>
      </c>
      <c r="P3705" t="str">
        <f>IF(Table1[[#This Row],[score]]&gt;=8.5,"High",IF(Table1[[#This Row],[score]]&gt;=7,"Medium","Low"))</f>
        <v>Low</v>
      </c>
      <c r="Q3705" s="5">
        <f>Table1[[#This Row],[gross]]-Table1[[#This Row],[budget]]</f>
        <v>-11021306</v>
      </c>
      <c r="R3705" s="5" t="str">
        <f>IF(Table1[[#This Row],[Profit]]&gt;0,"Profit","Loss")</f>
        <v>Loss</v>
      </c>
      <c r="S3705" s="6" t="str">
        <f>FLOOR(Table1[[#This Row],[year]]-1900,10)+1900 &amp; "-" &amp; FLOOR(Table1[[#This Row],[year]]-1890,10)+1900</f>
        <v>2000-2010</v>
      </c>
      <c r="T3705" s="14" t="s">
        <v>21835</v>
      </c>
      <c r="AB3705" s="14"/>
    </row>
    <row r="3706" spans="1:28" hidden="1" x14ac:dyDescent="0.3">
      <c r="A3706" t="s">
        <v>11338</v>
      </c>
      <c r="B3706" t="s">
        <v>1974</v>
      </c>
      <c r="C3706" t="s">
        <v>34</v>
      </c>
      <c r="D3706">
        <v>2000</v>
      </c>
      <c r="E3706" t="s">
        <v>11250</v>
      </c>
      <c r="F3706">
        <v>5.7</v>
      </c>
      <c r="G3706">
        <v>56000</v>
      </c>
      <c r="H3706" t="s">
        <v>11339</v>
      </c>
      <c r="I3706" t="s">
        <v>5831</v>
      </c>
      <c r="J3706" t="s">
        <v>2050</v>
      </c>
      <c r="K3706" t="s">
        <v>30</v>
      </c>
      <c r="L3706">
        <v>80000000</v>
      </c>
      <c r="M3706">
        <v>33463969</v>
      </c>
      <c r="N3706" t="s">
        <v>23</v>
      </c>
      <c r="O3706">
        <v>106</v>
      </c>
      <c r="P3706" t="str">
        <f>IF(Table1[[#This Row],[score]]&gt;=8.5,"High",IF(Table1[[#This Row],[score]]&gt;=7,"Medium","Low"))</f>
        <v>Low</v>
      </c>
      <c r="Q3706" s="5">
        <f>Table1[[#This Row],[gross]]-Table1[[#This Row],[budget]]</f>
        <v>-46536031</v>
      </c>
      <c r="R3706" s="5" t="str">
        <f>IF(Table1[[#This Row],[Profit]]&gt;0,"Profit","Loss")</f>
        <v>Loss</v>
      </c>
      <c r="S3706" s="6" t="str">
        <f>FLOOR(Table1[[#This Row],[year]]-1900,10)+1900 &amp; "-" &amp; FLOOR(Table1[[#This Row],[year]]-1890,10)+1900</f>
        <v>2000-2010</v>
      </c>
      <c r="T3706" s="14" t="s">
        <v>21835</v>
      </c>
      <c r="AB3706" s="14"/>
    </row>
    <row r="3707" spans="1:28" hidden="1" x14ac:dyDescent="0.3">
      <c r="A3707" t="s">
        <v>11345</v>
      </c>
      <c r="B3707" t="s">
        <v>16</v>
      </c>
      <c r="C3707" t="s">
        <v>41</v>
      </c>
      <c r="D3707">
        <v>2000</v>
      </c>
      <c r="E3707" t="s">
        <v>11331</v>
      </c>
      <c r="F3707">
        <v>7.3</v>
      </c>
      <c r="G3707">
        <v>62000</v>
      </c>
      <c r="H3707" t="s">
        <v>1647</v>
      </c>
      <c r="I3707" t="s">
        <v>11346</v>
      </c>
      <c r="J3707" t="s">
        <v>1803</v>
      </c>
      <c r="K3707" t="s">
        <v>30</v>
      </c>
      <c r="L3707">
        <v>55000000</v>
      </c>
      <c r="M3707">
        <v>33426588</v>
      </c>
      <c r="N3707" t="s">
        <v>10809</v>
      </c>
      <c r="O3707">
        <v>107</v>
      </c>
      <c r="P3707" t="str">
        <f>IF(Table1[[#This Row],[score]]&gt;=8.5,"High",IF(Table1[[#This Row],[score]]&gt;=7,"Medium","Low"))</f>
        <v>Medium</v>
      </c>
      <c r="Q3707" s="5">
        <f>Table1[[#This Row],[gross]]-Table1[[#This Row],[budget]]</f>
        <v>-21573412</v>
      </c>
      <c r="R3707" s="5" t="str">
        <f>IF(Table1[[#This Row],[Profit]]&gt;0,"Profit","Loss")</f>
        <v>Loss</v>
      </c>
      <c r="S3707" s="6" t="str">
        <f>FLOOR(Table1[[#This Row],[year]]-1900,10)+1900 &amp; "-" &amp; FLOOR(Table1[[#This Row],[year]]-1890,10)+1900</f>
        <v>2000-2010</v>
      </c>
      <c r="T3707" s="14" t="s">
        <v>21835</v>
      </c>
      <c r="AB3707" s="14"/>
    </row>
    <row r="3708" spans="1:28" hidden="1" x14ac:dyDescent="0.3">
      <c r="A3708" t="s">
        <v>11330</v>
      </c>
      <c r="B3708" t="s">
        <v>16</v>
      </c>
      <c r="C3708" t="s">
        <v>34</v>
      </c>
      <c r="D3708">
        <v>2000</v>
      </c>
      <c r="E3708" t="s">
        <v>11331</v>
      </c>
      <c r="F3708">
        <v>5.8</v>
      </c>
      <c r="G3708">
        <v>38000</v>
      </c>
      <c r="H3708" t="s">
        <v>1307</v>
      </c>
      <c r="I3708" t="s">
        <v>10770</v>
      </c>
      <c r="J3708" t="s">
        <v>9567</v>
      </c>
      <c r="K3708" t="s">
        <v>30</v>
      </c>
      <c r="L3708">
        <v>42000000</v>
      </c>
      <c r="M3708">
        <v>32168970</v>
      </c>
      <c r="N3708" t="s">
        <v>8904</v>
      </c>
      <c r="O3708">
        <v>104</v>
      </c>
      <c r="P3708" t="str">
        <f>IF(Table1[[#This Row],[score]]&gt;=8.5,"High",IF(Table1[[#This Row],[score]]&gt;=7,"Medium","Low"))</f>
        <v>Low</v>
      </c>
      <c r="Q3708" s="5">
        <f>Table1[[#This Row],[gross]]-Table1[[#This Row],[budget]]</f>
        <v>-9831030</v>
      </c>
      <c r="R3708" s="5" t="str">
        <f>IF(Table1[[#This Row],[Profit]]&gt;0,"Profit","Loss")</f>
        <v>Loss</v>
      </c>
      <c r="S3708" s="6" t="str">
        <f>FLOOR(Table1[[#This Row],[year]]-1900,10)+1900 &amp; "-" &amp; FLOOR(Table1[[#This Row],[year]]-1890,10)+1900</f>
        <v>2000-2010</v>
      </c>
      <c r="T3708" s="14" t="s">
        <v>21835</v>
      </c>
      <c r="AB3708" s="14"/>
    </row>
    <row r="3709" spans="1:28" hidden="1" x14ac:dyDescent="0.3">
      <c r="A3709" t="s">
        <v>11652</v>
      </c>
      <c r="B3709" t="s">
        <v>16</v>
      </c>
      <c r="C3709" t="s">
        <v>17</v>
      </c>
      <c r="D3709">
        <v>2000</v>
      </c>
      <c r="E3709" t="s">
        <v>11507</v>
      </c>
      <c r="F3709">
        <v>4.8</v>
      </c>
      <c r="G3709">
        <v>11000</v>
      </c>
      <c r="H3709" t="s">
        <v>11653</v>
      </c>
      <c r="I3709" t="s">
        <v>11654</v>
      </c>
      <c r="J3709" t="s">
        <v>4442</v>
      </c>
      <c r="K3709" t="s">
        <v>30</v>
      </c>
      <c r="L3709">
        <v>50000000</v>
      </c>
      <c r="M3709">
        <v>31355910</v>
      </c>
      <c r="N3709" t="s">
        <v>11655</v>
      </c>
      <c r="O3709">
        <v>97</v>
      </c>
      <c r="P3709" t="str">
        <f>IF(Table1[[#This Row],[score]]&gt;=8.5,"High",IF(Table1[[#This Row],[score]]&gt;=7,"Medium","Low"))</f>
        <v>Low</v>
      </c>
      <c r="Q3709" s="5">
        <f>Table1[[#This Row],[gross]]-Table1[[#This Row],[budget]]</f>
        <v>-18644090</v>
      </c>
      <c r="R3709" s="5" t="str">
        <f>IF(Table1[[#This Row],[Profit]]&gt;0,"Profit","Loss")</f>
        <v>Loss</v>
      </c>
      <c r="S3709" s="6" t="str">
        <f>FLOOR(Table1[[#This Row],[year]]-1900,10)+1900 &amp; "-" &amp; FLOOR(Table1[[#This Row],[year]]-1890,10)+1900</f>
        <v>2000-2010</v>
      </c>
      <c r="T3709" s="14" t="s">
        <v>21835</v>
      </c>
      <c r="AB3709" s="14"/>
    </row>
    <row r="3710" spans="1:28" hidden="1" x14ac:dyDescent="0.3">
      <c r="A3710" t="s">
        <v>11601</v>
      </c>
      <c r="B3710" t="s">
        <v>33</v>
      </c>
      <c r="C3710" t="s">
        <v>41</v>
      </c>
      <c r="D3710">
        <v>2000</v>
      </c>
      <c r="E3710" t="s">
        <v>10582</v>
      </c>
      <c r="F3710">
        <v>6.7</v>
      </c>
      <c r="G3710">
        <v>38000</v>
      </c>
      <c r="H3710" t="s">
        <v>289</v>
      </c>
      <c r="I3710" t="s">
        <v>289</v>
      </c>
      <c r="J3710" t="s">
        <v>289</v>
      </c>
      <c r="K3710" t="s">
        <v>30</v>
      </c>
      <c r="L3710">
        <v>25000000</v>
      </c>
      <c r="M3710">
        <v>29934477</v>
      </c>
      <c r="N3710" t="s">
        <v>9593</v>
      </c>
      <c r="O3710">
        <v>94</v>
      </c>
      <c r="P3710" t="str">
        <f>IF(Table1[[#This Row],[score]]&gt;=8.5,"High",IF(Table1[[#This Row],[score]]&gt;=7,"Medium","Low"))</f>
        <v>Low</v>
      </c>
      <c r="Q3710" s="5">
        <f>Table1[[#This Row],[gross]]-Table1[[#This Row],[budget]]</f>
        <v>4934477</v>
      </c>
      <c r="R3710" s="5" t="str">
        <f>IF(Table1[[#This Row],[Profit]]&gt;0,"Profit","Loss")</f>
        <v>Profit</v>
      </c>
      <c r="S3710" s="6" t="str">
        <f>FLOOR(Table1[[#This Row],[year]]-1900,10)+1900 &amp; "-" &amp; FLOOR(Table1[[#This Row],[year]]-1890,10)+1900</f>
        <v>2000-2010</v>
      </c>
      <c r="T3710" s="14" t="s">
        <v>21835</v>
      </c>
      <c r="AB3710" s="14"/>
    </row>
    <row r="3711" spans="1:28" hidden="1" x14ac:dyDescent="0.3">
      <c r="A3711" t="s">
        <v>11238</v>
      </c>
      <c r="B3711" t="s">
        <v>1974</v>
      </c>
      <c r="C3711" t="s">
        <v>34</v>
      </c>
      <c r="D3711">
        <v>2000</v>
      </c>
      <c r="E3711" t="s">
        <v>11239</v>
      </c>
      <c r="F3711">
        <v>2.5</v>
      </c>
      <c r="G3711">
        <v>77000</v>
      </c>
      <c r="H3711" t="s">
        <v>1260</v>
      </c>
      <c r="I3711" t="s">
        <v>11240</v>
      </c>
      <c r="J3711" t="s">
        <v>160</v>
      </c>
      <c r="K3711" t="s">
        <v>30</v>
      </c>
      <c r="L3711">
        <v>73000000</v>
      </c>
      <c r="M3711">
        <v>29725663</v>
      </c>
      <c r="N3711" t="s">
        <v>23</v>
      </c>
      <c r="O3711">
        <v>118</v>
      </c>
      <c r="P3711" t="str">
        <f>IF(Table1[[#This Row],[score]]&gt;=8.5,"High",IF(Table1[[#This Row],[score]]&gt;=7,"Medium","Low"))</f>
        <v>Low</v>
      </c>
      <c r="Q3711" s="5">
        <f>Table1[[#This Row],[gross]]-Table1[[#This Row],[budget]]</f>
        <v>-43274337</v>
      </c>
      <c r="R3711" s="5" t="str">
        <f>IF(Table1[[#This Row],[Profit]]&gt;0,"Profit","Loss")</f>
        <v>Loss</v>
      </c>
      <c r="S3711" s="6" t="str">
        <f>FLOOR(Table1[[#This Row],[year]]-1900,10)+1900 &amp; "-" &amp; FLOOR(Table1[[#This Row],[year]]-1890,10)+1900</f>
        <v>2000-2010</v>
      </c>
      <c r="T3711" s="14" t="s">
        <v>21835</v>
      </c>
      <c r="AB3711" s="14"/>
    </row>
    <row r="3712" spans="1:28" hidden="1" x14ac:dyDescent="0.3">
      <c r="A3712" t="s">
        <v>11616</v>
      </c>
      <c r="B3712" t="s">
        <v>16</v>
      </c>
      <c r="C3712" t="s">
        <v>41</v>
      </c>
      <c r="D3712">
        <v>2000</v>
      </c>
      <c r="E3712" t="s">
        <v>11358</v>
      </c>
      <c r="F3712">
        <v>6.2</v>
      </c>
      <c r="G3712">
        <v>33000</v>
      </c>
      <c r="H3712" t="s">
        <v>9938</v>
      </c>
      <c r="I3712" t="s">
        <v>11617</v>
      </c>
      <c r="J3712" t="s">
        <v>7946</v>
      </c>
      <c r="K3712" t="s">
        <v>5762</v>
      </c>
      <c r="L3712">
        <v>35000000</v>
      </c>
      <c r="M3712">
        <v>29364989</v>
      </c>
      <c r="N3712" t="s">
        <v>7290</v>
      </c>
      <c r="O3712">
        <v>110</v>
      </c>
      <c r="P3712" t="str">
        <f>IF(Table1[[#This Row],[score]]&gt;=8.5,"High",IF(Table1[[#This Row],[score]]&gt;=7,"Medium","Low"))</f>
        <v>Low</v>
      </c>
      <c r="Q3712" s="5">
        <f>Table1[[#This Row],[gross]]-Table1[[#This Row],[budget]]</f>
        <v>-5635011</v>
      </c>
      <c r="R3712" s="5" t="str">
        <f>IF(Table1[[#This Row],[Profit]]&gt;0,"Profit","Loss")</f>
        <v>Loss</v>
      </c>
      <c r="S3712" s="6" t="str">
        <f>FLOOR(Table1[[#This Row],[year]]-1900,10)+1900 &amp; "-" &amp; FLOOR(Table1[[#This Row],[year]]-1890,10)+1900</f>
        <v>2000-2010</v>
      </c>
      <c r="T3712" s="14" t="s">
        <v>21835</v>
      </c>
      <c r="AB3712" s="14"/>
    </row>
    <row r="3713" spans="1:28" hidden="1" x14ac:dyDescent="0.3">
      <c r="A3713" t="s">
        <v>11296</v>
      </c>
      <c r="B3713" t="s">
        <v>16</v>
      </c>
      <c r="C3713" t="s">
        <v>104</v>
      </c>
      <c r="D3713">
        <v>2000</v>
      </c>
      <c r="E3713" t="s">
        <v>10805</v>
      </c>
      <c r="F3713">
        <v>7</v>
      </c>
      <c r="G3713">
        <v>51000</v>
      </c>
      <c r="H3713" t="s">
        <v>11297</v>
      </c>
      <c r="I3713" t="s">
        <v>11297</v>
      </c>
      <c r="J3713" t="s">
        <v>9253</v>
      </c>
      <c r="K3713" t="s">
        <v>30</v>
      </c>
      <c r="L3713">
        <v>7000000</v>
      </c>
      <c r="M3713">
        <v>28780255</v>
      </c>
      <c r="N3713" t="s">
        <v>2001</v>
      </c>
      <c r="O3713">
        <v>120</v>
      </c>
      <c r="P3713" t="str">
        <f>IF(Table1[[#This Row],[score]]&gt;=8.5,"High",IF(Table1[[#This Row],[score]]&gt;=7,"Medium","Low"))</f>
        <v>Medium</v>
      </c>
      <c r="Q3713" s="5">
        <f>Table1[[#This Row],[gross]]-Table1[[#This Row],[budget]]</f>
        <v>21780255</v>
      </c>
      <c r="R3713" s="5" t="str">
        <f>IF(Table1[[#This Row],[Profit]]&gt;0,"Profit","Loss")</f>
        <v>Profit</v>
      </c>
      <c r="S3713" s="6" t="str">
        <f>FLOOR(Table1[[#This Row],[year]]-1900,10)+1900 &amp; "-" &amp; FLOOR(Table1[[#This Row],[year]]-1890,10)+1900</f>
        <v>2000-2010</v>
      </c>
      <c r="T3713" s="14" t="s">
        <v>21835</v>
      </c>
      <c r="AB3713" s="14"/>
    </row>
    <row r="3714" spans="1:28" hidden="1" x14ac:dyDescent="0.3">
      <c r="A3714" t="s">
        <v>11484</v>
      </c>
      <c r="B3714" t="s">
        <v>16</v>
      </c>
      <c r="C3714" t="s">
        <v>41</v>
      </c>
      <c r="D3714">
        <v>2000</v>
      </c>
      <c r="E3714" t="s">
        <v>11421</v>
      </c>
      <c r="F3714">
        <v>6.9</v>
      </c>
      <c r="G3714">
        <v>18000</v>
      </c>
      <c r="H3714" t="s">
        <v>11485</v>
      </c>
      <c r="I3714" t="s">
        <v>11486</v>
      </c>
      <c r="J3714" t="s">
        <v>10451</v>
      </c>
      <c r="K3714" t="s">
        <v>22</v>
      </c>
      <c r="L3714">
        <v>10000000</v>
      </c>
      <c r="M3714">
        <v>28741330</v>
      </c>
      <c r="N3714" t="s">
        <v>11487</v>
      </c>
      <c r="O3714">
        <v>93</v>
      </c>
      <c r="P3714" t="str">
        <f>IF(Table1[[#This Row],[score]]&gt;=8.5,"High",IF(Table1[[#This Row],[score]]&gt;=7,"Medium","Low"))</f>
        <v>Low</v>
      </c>
      <c r="Q3714" s="5">
        <f>Table1[[#This Row],[gross]]-Table1[[#This Row],[budget]]</f>
        <v>18741330</v>
      </c>
      <c r="R3714" s="5" t="str">
        <f>IF(Table1[[#This Row],[Profit]]&gt;0,"Profit","Loss")</f>
        <v>Profit</v>
      </c>
      <c r="S3714" s="6" t="str">
        <f>FLOOR(Table1[[#This Row],[year]]-1900,10)+1900 &amp; "-" &amp; FLOOR(Table1[[#This Row],[year]]-1890,10)+1900</f>
        <v>2000-2010</v>
      </c>
      <c r="T3714" s="14" t="s">
        <v>21835</v>
      </c>
      <c r="AB3714" s="14"/>
    </row>
    <row r="3715" spans="1:28" hidden="1" x14ac:dyDescent="0.3">
      <c r="A3715" t="s">
        <v>11311</v>
      </c>
      <c r="B3715" t="s">
        <v>33</v>
      </c>
      <c r="C3715" t="s">
        <v>25</v>
      </c>
      <c r="D3715">
        <v>2000</v>
      </c>
      <c r="E3715" t="s">
        <v>11312</v>
      </c>
      <c r="F3715">
        <v>5.8</v>
      </c>
      <c r="G3715">
        <v>9800</v>
      </c>
      <c r="H3715" t="s">
        <v>5276</v>
      </c>
      <c r="I3715" t="s">
        <v>11313</v>
      </c>
      <c r="J3715" t="s">
        <v>11314</v>
      </c>
      <c r="K3715" t="s">
        <v>5762</v>
      </c>
      <c r="L3715">
        <v>35000000</v>
      </c>
      <c r="M3715">
        <v>27965865</v>
      </c>
      <c r="N3715" t="s">
        <v>11315</v>
      </c>
      <c r="O3715">
        <v>95</v>
      </c>
      <c r="P3715" t="str">
        <f>IF(Table1[[#This Row],[score]]&gt;=8.5,"High",IF(Table1[[#This Row],[score]]&gt;=7,"Medium","Low"))</f>
        <v>Low</v>
      </c>
      <c r="Q3715" s="5">
        <f>Table1[[#This Row],[gross]]-Table1[[#This Row],[budget]]</f>
        <v>-7034135</v>
      </c>
      <c r="R3715" s="5" t="str">
        <f>IF(Table1[[#This Row],[Profit]]&gt;0,"Profit","Loss")</f>
        <v>Loss</v>
      </c>
      <c r="S3715" s="6" t="str">
        <f>FLOOR(Table1[[#This Row],[year]]-1900,10)+1900 &amp; "-" &amp; FLOOR(Table1[[#This Row],[year]]-1890,10)+1900</f>
        <v>2000-2010</v>
      </c>
      <c r="T3715" s="14" t="s">
        <v>21835</v>
      </c>
      <c r="AB3715" s="14"/>
    </row>
    <row r="3716" spans="1:28" hidden="1" x14ac:dyDescent="0.3">
      <c r="A3716" t="s">
        <v>11305</v>
      </c>
      <c r="B3716" t="s">
        <v>1974</v>
      </c>
      <c r="C3716" t="s">
        <v>17</v>
      </c>
      <c r="D3716">
        <v>2000</v>
      </c>
      <c r="E3716" t="s">
        <v>11262</v>
      </c>
      <c r="F3716">
        <v>7.2</v>
      </c>
      <c r="G3716">
        <v>20000</v>
      </c>
      <c r="H3716" t="s">
        <v>11306</v>
      </c>
      <c r="I3716" t="s">
        <v>11306</v>
      </c>
      <c r="J3716" t="s">
        <v>11307</v>
      </c>
      <c r="K3716" t="s">
        <v>30</v>
      </c>
      <c r="L3716">
        <v>20000000</v>
      </c>
      <c r="M3716">
        <v>27728118</v>
      </c>
      <c r="N3716" t="s">
        <v>3393</v>
      </c>
      <c r="O3716">
        <v>124</v>
      </c>
      <c r="P3716" t="str">
        <f>IF(Table1[[#This Row],[score]]&gt;=8.5,"High",IF(Table1[[#This Row],[score]]&gt;=7,"Medium","Low"))</f>
        <v>Medium</v>
      </c>
      <c r="Q3716" s="5">
        <f>Table1[[#This Row],[gross]]-Table1[[#This Row],[budget]]</f>
        <v>7728118</v>
      </c>
      <c r="R3716" s="5" t="str">
        <f>IF(Table1[[#This Row],[Profit]]&gt;0,"Profit","Loss")</f>
        <v>Profit</v>
      </c>
      <c r="S3716" s="6" t="str">
        <f>FLOOR(Table1[[#This Row],[year]]-1900,10)+1900 &amp; "-" &amp; FLOOR(Table1[[#This Row],[year]]-1890,10)+1900</f>
        <v>2000-2010</v>
      </c>
      <c r="T3716" s="14" t="s">
        <v>21835</v>
      </c>
      <c r="AB3716" s="14"/>
    </row>
    <row r="3717" spans="1:28" hidden="1" x14ac:dyDescent="0.3">
      <c r="A3717" t="s">
        <v>11381</v>
      </c>
      <c r="B3717" t="s">
        <v>1974</v>
      </c>
      <c r="C3717" t="s">
        <v>17</v>
      </c>
      <c r="D3717">
        <v>2000</v>
      </c>
      <c r="E3717" t="s">
        <v>11239</v>
      </c>
      <c r="F3717">
        <v>6.7</v>
      </c>
      <c r="G3717">
        <v>19000</v>
      </c>
      <c r="H3717" t="s">
        <v>8063</v>
      </c>
      <c r="I3717" t="s">
        <v>7512</v>
      </c>
      <c r="J3717" t="s">
        <v>11382</v>
      </c>
      <c r="K3717" t="s">
        <v>30</v>
      </c>
      <c r="L3717">
        <v>29000000</v>
      </c>
      <c r="M3717">
        <v>26385941</v>
      </c>
      <c r="N3717" t="s">
        <v>31</v>
      </c>
      <c r="O3717">
        <v>115</v>
      </c>
      <c r="P3717" t="str">
        <f>IF(Table1[[#This Row],[score]]&gt;=8.5,"High",IF(Table1[[#This Row],[score]]&gt;=7,"Medium","Low"))</f>
        <v>Low</v>
      </c>
      <c r="Q3717" s="5">
        <f>Table1[[#This Row],[gross]]-Table1[[#This Row],[budget]]</f>
        <v>-2614059</v>
      </c>
      <c r="R3717" s="5" t="str">
        <f>IF(Table1[[#This Row],[Profit]]&gt;0,"Profit","Loss")</f>
        <v>Loss</v>
      </c>
      <c r="S3717" s="6" t="str">
        <f>FLOOR(Table1[[#This Row],[year]]-1900,10)+1900 &amp; "-" &amp; FLOOR(Table1[[#This Row],[year]]-1890,10)+1900</f>
        <v>2000-2010</v>
      </c>
      <c r="T3717" s="14" t="s">
        <v>21835</v>
      </c>
      <c r="AB3717" s="14"/>
    </row>
    <row r="3718" spans="1:28" hidden="1" x14ac:dyDescent="0.3">
      <c r="A3718" t="s">
        <v>11445</v>
      </c>
      <c r="B3718" t="s">
        <v>1974</v>
      </c>
      <c r="C3718" t="s">
        <v>41</v>
      </c>
      <c r="D3718">
        <v>2000</v>
      </c>
      <c r="E3718" t="s">
        <v>10884</v>
      </c>
      <c r="F3718">
        <v>5.4</v>
      </c>
      <c r="G3718">
        <v>16000</v>
      </c>
      <c r="H3718" t="s">
        <v>10607</v>
      </c>
      <c r="I3718" t="s">
        <v>7661</v>
      </c>
      <c r="J3718" t="s">
        <v>10609</v>
      </c>
      <c r="K3718" t="s">
        <v>30</v>
      </c>
      <c r="L3718">
        <v>35000000</v>
      </c>
      <c r="M3718">
        <v>25850615</v>
      </c>
      <c r="N3718" t="s">
        <v>11446</v>
      </c>
      <c r="O3718">
        <v>94</v>
      </c>
      <c r="P3718" t="str">
        <f>IF(Table1[[#This Row],[score]]&gt;=8.5,"High",IF(Table1[[#This Row],[score]]&gt;=7,"Medium","Low"))</f>
        <v>Low</v>
      </c>
      <c r="Q3718" s="5">
        <f>Table1[[#This Row],[gross]]-Table1[[#This Row],[budget]]</f>
        <v>-9149385</v>
      </c>
      <c r="R3718" s="5" t="str">
        <f>IF(Table1[[#This Row],[Profit]]&gt;0,"Profit","Loss")</f>
        <v>Loss</v>
      </c>
      <c r="S3718" s="6" t="str">
        <f>FLOOR(Table1[[#This Row],[year]]-1900,10)+1900 &amp; "-" &amp; FLOOR(Table1[[#This Row],[year]]-1890,10)+1900</f>
        <v>2000-2010</v>
      </c>
      <c r="T3718" s="14" t="s">
        <v>21835</v>
      </c>
      <c r="AB3718" s="14"/>
    </row>
    <row r="3719" spans="1:28" hidden="1" x14ac:dyDescent="0.3">
      <c r="A3719" t="s">
        <v>11414</v>
      </c>
      <c r="B3719" t="s">
        <v>1974</v>
      </c>
      <c r="C3719" t="s">
        <v>41</v>
      </c>
      <c r="D3719">
        <v>2000</v>
      </c>
      <c r="E3719" t="s">
        <v>10841</v>
      </c>
      <c r="F3719">
        <v>5</v>
      </c>
      <c r="G3719">
        <v>15000</v>
      </c>
      <c r="H3719" t="s">
        <v>11415</v>
      </c>
      <c r="I3719" t="s">
        <v>11415</v>
      </c>
      <c r="J3719" t="s">
        <v>10609</v>
      </c>
      <c r="K3719" t="s">
        <v>30</v>
      </c>
      <c r="L3719">
        <v>11000000</v>
      </c>
      <c r="M3719">
        <v>24419914</v>
      </c>
      <c r="N3719" t="s">
        <v>11416</v>
      </c>
      <c r="O3719">
        <v>91</v>
      </c>
      <c r="P3719" t="str">
        <f>IF(Table1[[#This Row],[score]]&gt;=8.5,"High",IF(Table1[[#This Row],[score]]&gt;=7,"Medium","Low"))</f>
        <v>Low</v>
      </c>
      <c r="Q3719" s="5">
        <f>Table1[[#This Row],[gross]]-Table1[[#This Row],[budget]]</f>
        <v>13419914</v>
      </c>
      <c r="R3719" s="5" t="str">
        <f>IF(Table1[[#This Row],[Profit]]&gt;0,"Profit","Loss")</f>
        <v>Profit</v>
      </c>
      <c r="S3719" s="6" t="str">
        <f>FLOOR(Table1[[#This Row],[year]]-1900,10)+1900 &amp; "-" &amp; FLOOR(Table1[[#This Row],[year]]-1890,10)+1900</f>
        <v>2000-2010</v>
      </c>
      <c r="T3719" s="14" t="s">
        <v>21835</v>
      </c>
      <c r="AB3719" s="14"/>
    </row>
    <row r="3720" spans="1:28" hidden="1" x14ac:dyDescent="0.3">
      <c r="A3720" t="s">
        <v>11677</v>
      </c>
      <c r="B3720" t="s">
        <v>1974</v>
      </c>
      <c r="C3720" t="s">
        <v>41</v>
      </c>
      <c r="D3720">
        <v>2000</v>
      </c>
      <c r="E3720" t="s">
        <v>11371</v>
      </c>
      <c r="F3720">
        <v>4.7</v>
      </c>
      <c r="G3720">
        <v>11000</v>
      </c>
      <c r="H3720" t="s">
        <v>926</v>
      </c>
      <c r="I3720" t="s">
        <v>4950</v>
      </c>
      <c r="J3720" t="s">
        <v>4105</v>
      </c>
      <c r="K3720" t="s">
        <v>30</v>
      </c>
      <c r="L3720">
        <v>25000000</v>
      </c>
      <c r="M3720">
        <v>24362772</v>
      </c>
      <c r="N3720" t="s">
        <v>9892</v>
      </c>
      <c r="O3720">
        <v>108</v>
      </c>
      <c r="P3720" t="str">
        <f>IF(Table1[[#This Row],[score]]&gt;=8.5,"High",IF(Table1[[#This Row],[score]]&gt;=7,"Medium","Low"))</f>
        <v>Low</v>
      </c>
      <c r="Q3720" s="5">
        <f>Table1[[#This Row],[gross]]-Table1[[#This Row],[budget]]</f>
        <v>-637228</v>
      </c>
      <c r="R3720" s="5" t="str">
        <f>IF(Table1[[#This Row],[Profit]]&gt;0,"Profit","Loss")</f>
        <v>Loss</v>
      </c>
      <c r="S3720" s="6" t="str">
        <f>FLOOR(Table1[[#This Row],[year]]-1900,10)+1900 &amp; "-" &amp; FLOOR(Table1[[#This Row],[year]]-1890,10)+1900</f>
        <v>2000-2010</v>
      </c>
      <c r="T3720" s="14" t="s">
        <v>21835</v>
      </c>
      <c r="AB3720" s="14"/>
    </row>
    <row r="3721" spans="1:28" hidden="1" x14ac:dyDescent="0.3">
      <c r="A3721" t="s">
        <v>11506</v>
      </c>
      <c r="B3721" t="s">
        <v>16</v>
      </c>
      <c r="C3721" t="s">
        <v>41</v>
      </c>
      <c r="D3721">
        <v>2000</v>
      </c>
      <c r="E3721" t="s">
        <v>11507</v>
      </c>
      <c r="F3721">
        <v>4.5999999999999996</v>
      </c>
      <c r="G3721">
        <v>18000</v>
      </c>
      <c r="H3721" t="s">
        <v>95</v>
      </c>
      <c r="I3721" t="s">
        <v>10976</v>
      </c>
      <c r="J3721" t="s">
        <v>184</v>
      </c>
      <c r="K3721" t="s">
        <v>30</v>
      </c>
      <c r="L3721">
        <v>23000000</v>
      </c>
      <c r="M3721">
        <v>22844291</v>
      </c>
      <c r="N3721" t="s">
        <v>10482</v>
      </c>
      <c r="O3721">
        <v>122</v>
      </c>
      <c r="P3721" t="str">
        <f>IF(Table1[[#This Row],[score]]&gt;=8.5,"High",IF(Table1[[#This Row],[score]]&gt;=7,"Medium","Low"))</f>
        <v>Low</v>
      </c>
      <c r="Q3721" s="5">
        <f>Table1[[#This Row],[gross]]-Table1[[#This Row],[budget]]</f>
        <v>-155709</v>
      </c>
      <c r="R3721" s="5" t="str">
        <f>IF(Table1[[#This Row],[Profit]]&gt;0,"Profit","Loss")</f>
        <v>Loss</v>
      </c>
      <c r="S3721" s="6" t="str">
        <f>FLOOR(Table1[[#This Row],[year]]-1900,10)+1900 &amp; "-" &amp; FLOOR(Table1[[#This Row],[year]]-1890,10)+1900</f>
        <v>2000-2010</v>
      </c>
      <c r="T3721" s="14" t="s">
        <v>21835</v>
      </c>
      <c r="AB3721" s="14"/>
    </row>
    <row r="3722" spans="1:28" hidden="1" x14ac:dyDescent="0.3">
      <c r="A3722" t="s">
        <v>11524</v>
      </c>
      <c r="B3722" t="s">
        <v>16</v>
      </c>
      <c r="C3722" t="s">
        <v>17</v>
      </c>
      <c r="D3722">
        <v>2000</v>
      </c>
      <c r="E3722" t="s">
        <v>11507</v>
      </c>
      <c r="F3722">
        <v>6.9</v>
      </c>
      <c r="G3722">
        <v>23000</v>
      </c>
      <c r="H3722" t="s">
        <v>11525</v>
      </c>
      <c r="I3722" t="s">
        <v>11525</v>
      </c>
      <c r="J3722" t="s">
        <v>11526</v>
      </c>
      <c r="K3722" t="s">
        <v>30</v>
      </c>
      <c r="L3722">
        <v>20000000</v>
      </c>
      <c r="M3722">
        <v>22428990</v>
      </c>
      <c r="N3722" t="s">
        <v>11095</v>
      </c>
      <c r="O3722">
        <v>126</v>
      </c>
      <c r="P3722" t="str">
        <f>IF(Table1[[#This Row],[score]]&gt;=8.5,"High",IF(Table1[[#This Row],[score]]&gt;=7,"Medium","Low"))</f>
        <v>Low</v>
      </c>
      <c r="Q3722" s="5">
        <f>Table1[[#This Row],[gross]]-Table1[[#This Row],[budget]]</f>
        <v>2428990</v>
      </c>
      <c r="R3722" s="5" t="str">
        <f>IF(Table1[[#This Row],[Profit]]&gt;0,"Profit","Loss")</f>
        <v>Profit</v>
      </c>
      <c r="S3722" s="6" t="str">
        <f>FLOOR(Table1[[#This Row],[year]]-1900,10)+1900 &amp; "-" &amp; FLOOR(Table1[[#This Row],[year]]-1890,10)+1900</f>
        <v>2000-2010</v>
      </c>
      <c r="T3722" s="14" t="s">
        <v>21835</v>
      </c>
      <c r="AB3722" s="14"/>
    </row>
    <row r="3723" spans="1:28" hidden="1" x14ac:dyDescent="0.3">
      <c r="A3723" t="s">
        <v>11254</v>
      </c>
      <c r="B3723" t="s">
        <v>16</v>
      </c>
      <c r="C3723" t="s">
        <v>17</v>
      </c>
      <c r="D3723">
        <v>2000</v>
      </c>
      <c r="E3723" t="s">
        <v>11255</v>
      </c>
      <c r="F3723">
        <v>8.1</v>
      </c>
      <c r="G3723">
        <v>228000</v>
      </c>
      <c r="H3723" t="s">
        <v>11256</v>
      </c>
      <c r="I3723" t="s">
        <v>11257</v>
      </c>
      <c r="J3723" t="s">
        <v>11258</v>
      </c>
      <c r="K3723" t="s">
        <v>1182</v>
      </c>
      <c r="L3723" s="5">
        <v>2000000</v>
      </c>
      <c r="M3723" s="5">
        <v>20908467</v>
      </c>
      <c r="N3723" t="s">
        <v>11259</v>
      </c>
      <c r="O3723">
        <v>154</v>
      </c>
      <c r="P3723" t="str">
        <f>IF(Table1[[#This Row],[score]]&gt;=8.5,"High",IF(Table1[[#This Row],[score]]&gt;=7,"Medium","Low"))</f>
        <v>Medium</v>
      </c>
      <c r="Q3723" s="5">
        <f>Table1[[#This Row],[gross]]-Table1[[#This Row],[budget]]</f>
        <v>18908467</v>
      </c>
      <c r="R3723" s="5" t="str">
        <f>IF(Table1[[#This Row],[Profit]]&gt;0,"Profit","Loss")</f>
        <v>Profit</v>
      </c>
      <c r="S3723" s="6" t="str">
        <f>FLOOR(Table1[[#This Row],[year]]-1900,10)+1900 &amp; "-" &amp; FLOOR(Table1[[#This Row],[year]]-1890,10)+1900</f>
        <v>2000-2010</v>
      </c>
      <c r="T3723" s="14" t="s">
        <v>21835</v>
      </c>
      <c r="AB3723" s="14"/>
    </row>
    <row r="3724" spans="1:28" hidden="1" x14ac:dyDescent="0.3">
      <c r="A3724" t="s">
        <v>11244</v>
      </c>
      <c r="B3724" t="s">
        <v>1974</v>
      </c>
      <c r="C3724" t="s">
        <v>41</v>
      </c>
      <c r="D3724">
        <v>2000</v>
      </c>
      <c r="E3724" t="s">
        <v>8109</v>
      </c>
      <c r="F3724">
        <v>7.5</v>
      </c>
      <c r="G3724">
        <v>58000</v>
      </c>
      <c r="H3724" t="s">
        <v>2044</v>
      </c>
      <c r="I3724" t="s">
        <v>2044</v>
      </c>
      <c r="J3724" t="s">
        <v>11245</v>
      </c>
      <c r="K3724" t="s">
        <v>30</v>
      </c>
      <c r="L3724">
        <v>10000000</v>
      </c>
      <c r="M3724">
        <v>20789556</v>
      </c>
      <c r="N3724" t="s">
        <v>5059</v>
      </c>
      <c r="O3724">
        <v>90</v>
      </c>
      <c r="P3724" t="str">
        <f>IF(Table1[[#This Row],[score]]&gt;=8.5,"High",IF(Table1[[#This Row],[score]]&gt;=7,"Medium","Low"))</f>
        <v>Medium</v>
      </c>
      <c r="Q3724" s="5">
        <f>Table1[[#This Row],[gross]]-Table1[[#This Row],[budget]]</f>
        <v>10789556</v>
      </c>
      <c r="R3724" s="5" t="str">
        <f>IF(Table1[[#This Row],[Profit]]&gt;0,"Profit","Loss")</f>
        <v>Profit</v>
      </c>
      <c r="S3724" s="6" t="str">
        <f>FLOOR(Table1[[#This Row],[year]]-1900,10)+1900 &amp; "-" &amp; FLOOR(Table1[[#This Row],[year]]-1890,10)+1900</f>
        <v>2000-2010</v>
      </c>
      <c r="T3724" s="14" t="s">
        <v>21835</v>
      </c>
      <c r="AB3724" s="14"/>
    </row>
    <row r="3725" spans="1:28" hidden="1" x14ac:dyDescent="0.3">
      <c r="A3725" t="s">
        <v>11495</v>
      </c>
      <c r="B3725" t="s">
        <v>443</v>
      </c>
      <c r="C3725" t="s">
        <v>41</v>
      </c>
      <c r="D3725">
        <v>2000</v>
      </c>
      <c r="E3725" t="s">
        <v>11496</v>
      </c>
      <c r="F3725">
        <v>6.8</v>
      </c>
      <c r="G3725">
        <v>6200</v>
      </c>
      <c r="H3725" t="s">
        <v>11497</v>
      </c>
      <c r="I3725" t="s">
        <v>1415</v>
      </c>
      <c r="J3725" t="s">
        <v>11498</v>
      </c>
      <c r="K3725" t="s">
        <v>448</v>
      </c>
      <c r="L3725">
        <f>20500000</f>
        <v>20500000</v>
      </c>
      <c r="M3725">
        <f>20205757</f>
        <v>20205757</v>
      </c>
      <c r="N3725" t="s">
        <v>11499</v>
      </c>
      <c r="O3725">
        <v>82</v>
      </c>
      <c r="P3725" t="str">
        <f>IF(Table1[[#This Row],[score]]&gt;=8.5,"High",IF(Table1[[#This Row],[score]]&gt;=7,"Medium","Low"))</f>
        <v>Low</v>
      </c>
      <c r="Q3725" s="5">
        <f>Table1[[#This Row],[gross]]-Table1[[#This Row],[budget]]</f>
        <v>-294243</v>
      </c>
      <c r="R3725" s="5" t="str">
        <f>IF(Table1[[#This Row],[Profit]]&gt;0,"Profit","Loss")</f>
        <v>Loss</v>
      </c>
      <c r="S3725" s="6" t="str">
        <f>FLOOR(Table1[[#This Row],[year]]-1900,10)+1900 &amp; "-" &amp; FLOOR(Table1[[#This Row],[year]]-1890,10)+1900</f>
        <v>2000-2010</v>
      </c>
      <c r="T3725" s="14" t="s">
        <v>21842</v>
      </c>
      <c r="AB3725" s="14"/>
    </row>
    <row r="3726" spans="1:28" hidden="1" x14ac:dyDescent="0.3">
      <c r="A3726" t="s">
        <v>11661</v>
      </c>
      <c r="B3726" t="s">
        <v>443</v>
      </c>
      <c r="C3726" t="s">
        <v>34</v>
      </c>
      <c r="D3726">
        <v>2000</v>
      </c>
      <c r="E3726" t="s">
        <v>11662</v>
      </c>
      <c r="F3726">
        <v>6.9</v>
      </c>
      <c r="G3726">
        <v>14000</v>
      </c>
      <c r="H3726" t="s">
        <v>11663</v>
      </c>
      <c r="I3726" t="s">
        <v>11663</v>
      </c>
      <c r="J3726" t="s">
        <v>11664</v>
      </c>
      <c r="K3726" t="s">
        <v>10197</v>
      </c>
      <c r="L3726">
        <f>20500000</f>
        <v>20500000</v>
      </c>
      <c r="M3726">
        <f>20205757</f>
        <v>20205757</v>
      </c>
      <c r="N3726" t="s">
        <v>11665</v>
      </c>
      <c r="O3726">
        <v>172</v>
      </c>
      <c r="P3726" t="str">
        <f>IF(Table1[[#This Row],[score]]&gt;=8.5,"High",IF(Table1[[#This Row],[score]]&gt;=7,"Medium","Low"))</f>
        <v>Low</v>
      </c>
      <c r="Q3726" s="5">
        <f>Table1[[#This Row],[gross]]-Table1[[#This Row],[budget]]</f>
        <v>-294243</v>
      </c>
      <c r="R3726" s="5" t="str">
        <f>IF(Table1[[#This Row],[Profit]]&gt;0,"Profit","Loss")</f>
        <v>Loss</v>
      </c>
      <c r="S3726" s="6" t="str">
        <f>FLOOR(Table1[[#This Row],[year]]-1900,10)+1900 &amp; "-" &amp; FLOOR(Table1[[#This Row],[year]]-1890,10)+1900</f>
        <v>2000-2010</v>
      </c>
      <c r="T3726" s="14" t="s">
        <v>21867</v>
      </c>
      <c r="AB3726" s="14"/>
    </row>
    <row r="3727" spans="1:28" hidden="1" x14ac:dyDescent="0.3">
      <c r="A3727" t="s">
        <v>11678</v>
      </c>
      <c r="B3727" t="s">
        <v>443</v>
      </c>
      <c r="C3727" t="s">
        <v>63</v>
      </c>
      <c r="D3727">
        <v>2000</v>
      </c>
      <c r="E3727" t="s">
        <v>11679</v>
      </c>
      <c r="F3727">
        <v>5.5</v>
      </c>
      <c r="G3727">
        <v>5100</v>
      </c>
      <c r="H3727" t="s">
        <v>11680</v>
      </c>
      <c r="I3727" t="s">
        <v>11681</v>
      </c>
      <c r="J3727" t="s">
        <v>1969</v>
      </c>
      <c r="K3727" t="s">
        <v>30</v>
      </c>
      <c r="L3727">
        <f>20500000</f>
        <v>20500000</v>
      </c>
      <c r="M3727">
        <f>20205757</f>
        <v>20205757</v>
      </c>
      <c r="N3727" t="s">
        <v>11682</v>
      </c>
      <c r="O3727">
        <v>89</v>
      </c>
      <c r="P3727" t="str">
        <f>IF(Table1[[#This Row],[score]]&gt;=8.5,"High",IF(Table1[[#This Row],[score]]&gt;=7,"Medium","Low"))</f>
        <v>Low</v>
      </c>
      <c r="Q3727" s="5">
        <f>Table1[[#This Row],[gross]]-Table1[[#This Row],[budget]]</f>
        <v>-294243</v>
      </c>
      <c r="R3727" s="5" t="str">
        <f>IF(Table1[[#This Row],[Profit]]&gt;0,"Profit","Loss")</f>
        <v>Loss</v>
      </c>
      <c r="S3727" s="6" t="str">
        <f>FLOOR(Table1[[#This Row],[year]]-1900,10)+1900 &amp; "-" &amp; FLOOR(Table1[[#This Row],[year]]-1890,10)+1900</f>
        <v>2000-2010</v>
      </c>
      <c r="T3727" s="14" t="s">
        <v>21844</v>
      </c>
      <c r="AB3727" s="14"/>
    </row>
    <row r="3728" spans="1:28" hidden="1" x14ac:dyDescent="0.3">
      <c r="A3728" t="s">
        <v>11434</v>
      </c>
      <c r="B3728" t="s">
        <v>337</v>
      </c>
      <c r="C3728" t="s">
        <v>25</v>
      </c>
      <c r="D3728">
        <v>2000</v>
      </c>
      <c r="E3728" t="s">
        <v>11435</v>
      </c>
      <c r="F3728">
        <v>4.2</v>
      </c>
      <c r="G3728">
        <v>3900</v>
      </c>
      <c r="H3728" t="s">
        <v>11436</v>
      </c>
      <c r="I3728" t="s">
        <v>11436</v>
      </c>
      <c r="J3728" t="s">
        <v>4417</v>
      </c>
      <c r="K3728" t="s">
        <v>22</v>
      </c>
      <c r="L3728">
        <v>19000000</v>
      </c>
      <c r="M3728">
        <v>19748009</v>
      </c>
      <c r="N3728" t="s">
        <v>11437</v>
      </c>
      <c r="O3728">
        <v>85</v>
      </c>
      <c r="P3728" t="str">
        <f>IF(Table1[[#This Row],[score]]&gt;=8.5,"High",IF(Table1[[#This Row],[score]]&gt;=7,"Medium","Low"))</f>
        <v>Low</v>
      </c>
      <c r="Q3728" s="5">
        <f>Table1[[#This Row],[gross]]-Table1[[#This Row],[budget]]</f>
        <v>748009</v>
      </c>
      <c r="R3728" s="5" t="str">
        <f>IF(Table1[[#This Row],[Profit]]&gt;0,"Profit","Loss")</f>
        <v>Profit</v>
      </c>
      <c r="S3728" s="6" t="str">
        <f>FLOOR(Table1[[#This Row],[year]]-1900,10)+1900 &amp; "-" &amp; FLOOR(Table1[[#This Row],[year]]-1890,10)+1900</f>
        <v>2000-2010</v>
      </c>
      <c r="T3728" s="14" t="s">
        <v>21835</v>
      </c>
      <c r="AB3728" s="14"/>
    </row>
    <row r="3729" spans="1:28" hidden="1" x14ac:dyDescent="0.3">
      <c r="A3729" t="s">
        <v>11343</v>
      </c>
      <c r="B3729" t="s">
        <v>16</v>
      </c>
      <c r="C3729" t="s">
        <v>34</v>
      </c>
      <c r="D3729">
        <v>2000</v>
      </c>
      <c r="E3729" t="s">
        <v>11226</v>
      </c>
      <c r="F3729">
        <v>5.2</v>
      </c>
      <c r="G3729">
        <v>33000</v>
      </c>
      <c r="H3729" t="s">
        <v>9900</v>
      </c>
      <c r="I3729" t="s">
        <v>11344</v>
      </c>
      <c r="J3729" t="s">
        <v>749</v>
      </c>
      <c r="K3729" t="s">
        <v>30</v>
      </c>
      <c r="L3729">
        <v>63600000</v>
      </c>
      <c r="M3729">
        <v>19412993</v>
      </c>
      <c r="N3729" t="s">
        <v>4484</v>
      </c>
      <c r="O3729">
        <v>102</v>
      </c>
      <c r="P3729" t="str">
        <f>IF(Table1[[#This Row],[score]]&gt;=8.5,"High",IF(Table1[[#This Row],[score]]&gt;=7,"Medium","Low"))</f>
        <v>Low</v>
      </c>
      <c r="Q3729" s="5">
        <f>Table1[[#This Row],[gross]]-Table1[[#This Row],[budget]]</f>
        <v>-44187007</v>
      </c>
      <c r="R3729" s="5" t="str">
        <f>IF(Table1[[#This Row],[Profit]]&gt;0,"Profit","Loss")</f>
        <v>Loss</v>
      </c>
      <c r="S3729" s="6" t="str">
        <f>FLOOR(Table1[[#This Row],[year]]-1900,10)+1900 &amp; "-" &amp; FLOOR(Table1[[#This Row],[year]]-1890,10)+1900</f>
        <v>2000-2010</v>
      </c>
      <c r="T3729" s="14" t="s">
        <v>21835</v>
      </c>
      <c r="AB3729" s="14"/>
    </row>
    <row r="3730" spans="1:28" hidden="1" x14ac:dyDescent="0.3">
      <c r="A3730" t="s">
        <v>11412</v>
      </c>
      <c r="B3730" t="s">
        <v>1974</v>
      </c>
      <c r="C3730" t="s">
        <v>41</v>
      </c>
      <c r="D3730">
        <v>2000</v>
      </c>
      <c r="E3730" t="s">
        <v>10957</v>
      </c>
      <c r="F3730">
        <v>5.3</v>
      </c>
      <c r="G3730">
        <v>27000</v>
      </c>
      <c r="H3730" t="s">
        <v>973</v>
      </c>
      <c r="I3730" t="s">
        <v>973</v>
      </c>
      <c r="J3730" t="s">
        <v>10551</v>
      </c>
      <c r="K3730" t="s">
        <v>30</v>
      </c>
      <c r="L3730">
        <v>20000000</v>
      </c>
      <c r="M3730">
        <v>18404706</v>
      </c>
      <c r="N3730" t="s">
        <v>11413</v>
      </c>
      <c r="O3730">
        <v>98</v>
      </c>
      <c r="P3730" t="str">
        <f>IF(Table1[[#This Row],[score]]&gt;=8.5,"High",IF(Table1[[#This Row],[score]]&gt;=7,"Medium","Low"))</f>
        <v>Low</v>
      </c>
      <c r="Q3730" s="5">
        <f>Table1[[#This Row],[gross]]-Table1[[#This Row],[budget]]</f>
        <v>-1595294</v>
      </c>
      <c r="R3730" s="5" t="str">
        <f>IF(Table1[[#This Row],[Profit]]&gt;0,"Profit","Loss")</f>
        <v>Loss</v>
      </c>
      <c r="S3730" s="6" t="str">
        <f>FLOOR(Table1[[#This Row],[year]]-1900,10)+1900 &amp; "-" &amp; FLOOR(Table1[[#This Row],[year]]-1890,10)+1900</f>
        <v>2000-2010</v>
      </c>
      <c r="T3730" s="14" t="s">
        <v>21835</v>
      </c>
      <c r="AB3730" s="14"/>
    </row>
    <row r="3731" spans="1:28" hidden="1" x14ac:dyDescent="0.3">
      <c r="A3731" t="s">
        <v>11399</v>
      </c>
      <c r="B3731" t="s">
        <v>1974</v>
      </c>
      <c r="C3731" t="s">
        <v>17</v>
      </c>
      <c r="D3731">
        <v>2000</v>
      </c>
      <c r="E3731" t="s">
        <v>11400</v>
      </c>
      <c r="F3731">
        <v>5.8</v>
      </c>
      <c r="G3731">
        <v>13000</v>
      </c>
      <c r="H3731" t="s">
        <v>6974</v>
      </c>
      <c r="I3731" t="s">
        <v>11401</v>
      </c>
      <c r="J3731" t="s">
        <v>9441</v>
      </c>
      <c r="K3731" t="s">
        <v>30</v>
      </c>
      <c r="L3731">
        <v>57000000</v>
      </c>
      <c r="M3731">
        <v>18133495</v>
      </c>
      <c r="N3731" t="s">
        <v>31</v>
      </c>
      <c r="O3731">
        <v>116</v>
      </c>
      <c r="P3731" t="str">
        <f>IF(Table1[[#This Row],[score]]&gt;=8.5,"High",IF(Table1[[#This Row],[score]]&gt;=7,"Medium","Low"))</f>
        <v>Low</v>
      </c>
      <c r="Q3731" s="5">
        <f>Table1[[#This Row],[gross]]-Table1[[#This Row],[budget]]</f>
        <v>-38866505</v>
      </c>
      <c r="R3731" s="5" t="str">
        <f>IF(Table1[[#This Row],[Profit]]&gt;0,"Profit","Loss")</f>
        <v>Loss</v>
      </c>
      <c r="S3731" s="6" t="str">
        <f>FLOOR(Table1[[#This Row],[year]]-1900,10)+1900 &amp; "-" &amp; FLOOR(Table1[[#This Row],[year]]-1890,10)+1900</f>
        <v>2000-2010</v>
      </c>
      <c r="T3731" s="14" t="s">
        <v>21835</v>
      </c>
      <c r="AB3731" s="14"/>
    </row>
    <row r="3732" spans="1:28" hidden="1" x14ac:dyDescent="0.3">
      <c r="A3732" t="s">
        <v>11316</v>
      </c>
      <c r="B3732" t="s">
        <v>16</v>
      </c>
      <c r="C3732" t="s">
        <v>63</v>
      </c>
      <c r="D3732">
        <v>2000</v>
      </c>
      <c r="E3732" t="s">
        <v>11317</v>
      </c>
      <c r="F3732">
        <v>7.3</v>
      </c>
      <c r="G3732">
        <v>52000</v>
      </c>
      <c r="H3732" t="s">
        <v>1498</v>
      </c>
      <c r="I3732" t="s">
        <v>11318</v>
      </c>
      <c r="J3732" t="s">
        <v>9128</v>
      </c>
      <c r="K3732" t="s">
        <v>22</v>
      </c>
      <c r="L3732">
        <v>13500000</v>
      </c>
      <c r="M3732">
        <v>17989227</v>
      </c>
      <c r="N3732" t="s">
        <v>9351</v>
      </c>
      <c r="O3732">
        <v>124</v>
      </c>
      <c r="P3732" t="str">
        <f>IF(Table1[[#This Row],[score]]&gt;=8.5,"High",IF(Table1[[#This Row],[score]]&gt;=7,"Medium","Low"))</f>
        <v>Medium</v>
      </c>
      <c r="Q3732" s="5">
        <f>Table1[[#This Row],[gross]]-Table1[[#This Row],[budget]]</f>
        <v>4489227</v>
      </c>
      <c r="R3732" s="5" t="str">
        <f>IF(Table1[[#This Row],[Profit]]&gt;0,"Profit","Loss")</f>
        <v>Profit</v>
      </c>
      <c r="S3732" s="6" t="str">
        <f>FLOOR(Table1[[#This Row],[year]]-1900,10)+1900 &amp; "-" &amp; FLOOR(Table1[[#This Row],[year]]-1890,10)+1900</f>
        <v>2000-2010</v>
      </c>
      <c r="T3732" s="14" t="s">
        <v>21844</v>
      </c>
      <c r="AB3732" s="14"/>
    </row>
    <row r="3733" spans="1:28" hidden="1" x14ac:dyDescent="0.3">
      <c r="A3733" t="s">
        <v>11657</v>
      </c>
      <c r="B3733" t="s">
        <v>33</v>
      </c>
      <c r="C3733" t="s">
        <v>390</v>
      </c>
      <c r="D3733">
        <v>2000</v>
      </c>
      <c r="E3733" t="s">
        <v>11226</v>
      </c>
      <c r="F3733">
        <v>6.1</v>
      </c>
      <c r="G3733">
        <v>7000</v>
      </c>
      <c r="H3733" t="s">
        <v>596</v>
      </c>
      <c r="I3733" t="s">
        <v>11658</v>
      </c>
      <c r="J3733" t="s">
        <v>11659</v>
      </c>
      <c r="K3733" t="s">
        <v>30</v>
      </c>
      <c r="L3733">
        <v>5000000</v>
      </c>
      <c r="M3733">
        <v>16643191</v>
      </c>
      <c r="N3733" t="s">
        <v>11660</v>
      </c>
      <c r="O3733">
        <v>82</v>
      </c>
      <c r="P3733" t="str">
        <f>IF(Table1[[#This Row],[score]]&gt;=8.5,"High",IF(Table1[[#This Row],[score]]&gt;=7,"Medium","Low"))</f>
        <v>Low</v>
      </c>
      <c r="Q3733" s="5">
        <f>Table1[[#This Row],[gross]]-Table1[[#This Row],[budget]]</f>
        <v>11643191</v>
      </c>
      <c r="R3733" s="5" t="str">
        <f>IF(Table1[[#This Row],[Profit]]&gt;0,"Profit","Loss")</f>
        <v>Profit</v>
      </c>
      <c r="S3733" s="6" t="str">
        <f>FLOOR(Table1[[#This Row],[year]]-1900,10)+1900 &amp; "-" &amp; FLOOR(Table1[[#This Row],[year]]-1890,10)+1900</f>
        <v>2000-2010</v>
      </c>
      <c r="T3733" s="14" t="s">
        <v>21835</v>
      </c>
      <c r="AB3733" s="14"/>
    </row>
    <row r="3734" spans="1:28" hidden="1" x14ac:dyDescent="0.3">
      <c r="A3734" t="s">
        <v>11408</v>
      </c>
      <c r="B3734" t="s">
        <v>1974</v>
      </c>
      <c r="C3734" t="s">
        <v>41</v>
      </c>
      <c r="D3734">
        <v>2000</v>
      </c>
      <c r="E3734" t="s">
        <v>11409</v>
      </c>
      <c r="F3734">
        <v>7.2</v>
      </c>
      <c r="G3734">
        <v>16000</v>
      </c>
      <c r="H3734" t="s">
        <v>9725</v>
      </c>
      <c r="I3734" t="s">
        <v>9726</v>
      </c>
      <c r="J3734" t="s">
        <v>661</v>
      </c>
      <c r="K3734" t="s">
        <v>248</v>
      </c>
      <c r="L3734">
        <f>20500000</f>
        <v>20500000</v>
      </c>
      <c r="M3734">
        <v>16575074</v>
      </c>
      <c r="N3734" t="s">
        <v>9728</v>
      </c>
      <c r="O3734">
        <v>101</v>
      </c>
      <c r="P3734" t="str">
        <f>IF(Table1[[#This Row],[score]]&gt;=8.5,"High",IF(Table1[[#This Row],[score]]&gt;=7,"Medium","Low"))</f>
        <v>Medium</v>
      </c>
      <c r="Q3734" s="5">
        <f>Table1[[#This Row],[gross]]-Table1[[#This Row],[budget]]</f>
        <v>-3924926</v>
      </c>
      <c r="R3734" s="5" t="str">
        <f>IF(Table1[[#This Row],[Profit]]&gt;0,"Profit","Loss")</f>
        <v>Loss</v>
      </c>
      <c r="S3734" s="6" t="str">
        <f>FLOOR(Table1[[#This Row],[year]]-1900,10)+1900 &amp; "-" &amp; FLOOR(Table1[[#This Row],[year]]-1890,10)+1900</f>
        <v>2000-2010</v>
      </c>
      <c r="T3734" s="14" t="s">
        <v>21835</v>
      </c>
      <c r="AB3734" s="14"/>
    </row>
    <row r="3735" spans="1:28" hidden="1" x14ac:dyDescent="0.3">
      <c r="A3735" t="s">
        <v>11370</v>
      </c>
      <c r="B3735" t="s">
        <v>1974</v>
      </c>
      <c r="C3735" t="s">
        <v>41</v>
      </c>
      <c r="D3735">
        <v>2000</v>
      </c>
      <c r="E3735" t="s">
        <v>11371</v>
      </c>
      <c r="F3735">
        <v>5.7</v>
      </c>
      <c r="G3735">
        <v>14000</v>
      </c>
      <c r="H3735" t="s">
        <v>7210</v>
      </c>
      <c r="I3735" t="s">
        <v>11372</v>
      </c>
      <c r="J3735" t="s">
        <v>3481</v>
      </c>
      <c r="K3735" t="s">
        <v>30</v>
      </c>
      <c r="L3735">
        <v>37000000</v>
      </c>
      <c r="M3735">
        <v>15910104</v>
      </c>
      <c r="N3735" t="s">
        <v>11373</v>
      </c>
      <c r="O3735">
        <v>96</v>
      </c>
      <c r="P3735" t="str">
        <f>IF(Table1[[#This Row],[score]]&gt;=8.5,"High",IF(Table1[[#This Row],[score]]&gt;=7,"Medium","Low"))</f>
        <v>Low</v>
      </c>
      <c r="Q3735" s="5">
        <f>Table1[[#This Row],[gross]]-Table1[[#This Row],[budget]]</f>
        <v>-21089896</v>
      </c>
      <c r="R3735" s="5" t="str">
        <f>IF(Table1[[#This Row],[Profit]]&gt;0,"Profit","Loss")</f>
        <v>Loss</v>
      </c>
      <c r="S3735" s="6" t="str">
        <f>FLOOR(Table1[[#This Row],[year]]-1900,10)+1900 &amp; "-" &amp; FLOOR(Table1[[#This Row],[year]]-1890,10)+1900</f>
        <v>2000-2010</v>
      </c>
      <c r="T3735" s="14" t="s">
        <v>21835</v>
      </c>
      <c r="AB3735" s="14"/>
    </row>
    <row r="3736" spans="1:28" hidden="1" x14ac:dyDescent="0.3">
      <c r="A3736" t="s">
        <v>11504</v>
      </c>
      <c r="B3736" t="s">
        <v>16</v>
      </c>
      <c r="C3736" t="s">
        <v>34</v>
      </c>
      <c r="D3736">
        <v>2000</v>
      </c>
      <c r="E3736" t="s">
        <v>11421</v>
      </c>
      <c r="F3736">
        <v>4.5999999999999996</v>
      </c>
      <c r="G3736">
        <v>20000</v>
      </c>
      <c r="H3736" t="s">
        <v>11505</v>
      </c>
      <c r="I3736" t="s">
        <v>3214</v>
      </c>
      <c r="J3736" t="s">
        <v>2191</v>
      </c>
      <c r="K3736" t="s">
        <v>22</v>
      </c>
      <c r="L3736">
        <v>25000000</v>
      </c>
      <c r="M3736">
        <v>15843608</v>
      </c>
      <c r="N3736" t="s">
        <v>6312</v>
      </c>
      <c r="O3736">
        <v>87</v>
      </c>
      <c r="P3736" t="str">
        <f>IF(Table1[[#This Row],[score]]&gt;=8.5,"High",IF(Table1[[#This Row],[score]]&gt;=7,"Medium","Low"))</f>
        <v>Low</v>
      </c>
      <c r="Q3736" s="5">
        <f>Table1[[#This Row],[gross]]-Table1[[#This Row],[budget]]</f>
        <v>-9156392</v>
      </c>
      <c r="R3736" s="5" t="str">
        <f>IF(Table1[[#This Row],[Profit]]&gt;0,"Profit","Loss")</f>
        <v>Loss</v>
      </c>
      <c r="S3736" s="6" t="str">
        <f>FLOOR(Table1[[#This Row],[year]]-1900,10)+1900 &amp; "-" &amp; FLOOR(Table1[[#This Row],[year]]-1890,10)+1900</f>
        <v>2000-2010</v>
      </c>
      <c r="T3736" s="14" t="s">
        <v>21835</v>
      </c>
      <c r="AB3736" s="14"/>
    </row>
    <row r="3737" spans="1:28" hidden="1" x14ac:dyDescent="0.3">
      <c r="A3737" t="s">
        <v>11482</v>
      </c>
      <c r="B3737" t="s">
        <v>16</v>
      </c>
      <c r="C3737" t="s">
        <v>34</v>
      </c>
      <c r="D3737">
        <v>2000</v>
      </c>
      <c r="E3737" t="s">
        <v>11483</v>
      </c>
      <c r="F3737">
        <v>5.8</v>
      </c>
      <c r="G3737">
        <v>11000</v>
      </c>
      <c r="H3737" t="s">
        <v>10220</v>
      </c>
      <c r="I3737" t="s">
        <v>8088</v>
      </c>
      <c r="J3737" t="s">
        <v>9790</v>
      </c>
      <c r="K3737" t="s">
        <v>195</v>
      </c>
      <c r="L3737">
        <v>51000000</v>
      </c>
      <c r="M3737">
        <v>15471969</v>
      </c>
      <c r="N3737" t="s">
        <v>5059</v>
      </c>
      <c r="O3737">
        <v>119</v>
      </c>
      <c r="P3737" t="str">
        <f>IF(Table1[[#This Row],[score]]&gt;=8.5,"High",IF(Table1[[#This Row],[score]]&gt;=7,"Medium","Low"))</f>
        <v>Low</v>
      </c>
      <c r="Q3737" s="5">
        <f>Table1[[#This Row],[gross]]-Table1[[#This Row],[budget]]</f>
        <v>-35528031</v>
      </c>
      <c r="R3737" s="5" t="str">
        <f>IF(Table1[[#This Row],[Profit]]&gt;0,"Profit","Loss")</f>
        <v>Loss</v>
      </c>
      <c r="S3737" s="6" t="str">
        <f>FLOOR(Table1[[#This Row],[year]]-1900,10)+1900 &amp; "-" &amp; FLOOR(Table1[[#This Row],[year]]-1890,10)+1900</f>
        <v>2000-2010</v>
      </c>
      <c r="T3737" s="14" t="s">
        <v>21835</v>
      </c>
      <c r="AB3737" s="14"/>
    </row>
    <row r="3738" spans="1:28" hidden="1" x14ac:dyDescent="0.3">
      <c r="A3738" t="s">
        <v>11410</v>
      </c>
      <c r="B3738" t="s">
        <v>1974</v>
      </c>
      <c r="C3738" t="s">
        <v>52</v>
      </c>
      <c r="D3738">
        <v>2000</v>
      </c>
      <c r="E3738" t="s">
        <v>10589</v>
      </c>
      <c r="F3738">
        <v>4.9000000000000004</v>
      </c>
      <c r="G3738">
        <v>17000</v>
      </c>
      <c r="H3738" t="s">
        <v>77</v>
      </c>
      <c r="I3738" t="s">
        <v>2772</v>
      </c>
      <c r="J3738" t="s">
        <v>2704</v>
      </c>
      <c r="K3738" t="s">
        <v>30</v>
      </c>
      <c r="L3738">
        <v>90000000</v>
      </c>
      <c r="M3738">
        <v>14828081</v>
      </c>
      <c r="N3738" t="s">
        <v>11411</v>
      </c>
      <c r="O3738">
        <v>90</v>
      </c>
      <c r="P3738" t="str">
        <f>IF(Table1[[#This Row],[score]]&gt;=8.5,"High",IF(Table1[[#This Row],[score]]&gt;=7,"Medium","Low"))</f>
        <v>Low</v>
      </c>
      <c r="Q3738" s="5">
        <f>Table1[[#This Row],[gross]]-Table1[[#This Row],[budget]]</f>
        <v>-75171919</v>
      </c>
      <c r="R3738" s="5" t="str">
        <f>IF(Table1[[#This Row],[Profit]]&gt;0,"Profit","Loss")</f>
        <v>Loss</v>
      </c>
      <c r="S3738" s="6" t="str">
        <f>FLOOR(Table1[[#This Row],[year]]-1900,10)+1900 &amp; "-" &amp; FLOOR(Table1[[#This Row],[year]]-1890,10)+1900</f>
        <v>2000-2010</v>
      </c>
      <c r="T3738" s="14" t="s">
        <v>21835</v>
      </c>
      <c r="AB3738" s="14"/>
    </row>
    <row r="3739" spans="1:28" hidden="1" x14ac:dyDescent="0.3">
      <c r="A3739" t="s">
        <v>11640</v>
      </c>
      <c r="B3739" t="s">
        <v>16</v>
      </c>
      <c r="C3739" t="s">
        <v>41</v>
      </c>
      <c r="D3739">
        <v>2000</v>
      </c>
      <c r="E3739" t="s">
        <v>11641</v>
      </c>
      <c r="F3739">
        <v>7.4</v>
      </c>
      <c r="G3739">
        <v>21000</v>
      </c>
      <c r="H3739" t="s">
        <v>10297</v>
      </c>
      <c r="I3739" t="s">
        <v>10297</v>
      </c>
      <c r="J3739" t="s">
        <v>11642</v>
      </c>
      <c r="K3739" t="s">
        <v>1081</v>
      </c>
      <c r="L3739">
        <f>20500000</f>
        <v>20500000</v>
      </c>
      <c r="M3739">
        <v>14596148</v>
      </c>
      <c r="N3739" t="s">
        <v>7265</v>
      </c>
      <c r="O3739">
        <v>106</v>
      </c>
      <c r="P3739" t="str">
        <f>IF(Table1[[#This Row],[score]]&gt;=8.5,"High",IF(Table1[[#This Row],[score]]&gt;=7,"Medium","Low"))</f>
        <v>Medium</v>
      </c>
      <c r="Q3739" s="5">
        <f>Table1[[#This Row],[gross]]-Table1[[#This Row],[budget]]</f>
        <v>-5903852</v>
      </c>
      <c r="R3739" s="5" t="str">
        <f>IF(Table1[[#This Row],[Profit]]&gt;0,"Profit","Loss")</f>
        <v>Loss</v>
      </c>
      <c r="S3739" s="6" t="str">
        <f>FLOOR(Table1[[#This Row],[year]]-1900,10)+1900 &amp; "-" &amp; FLOOR(Table1[[#This Row],[year]]-1890,10)+1900</f>
        <v>2000-2010</v>
      </c>
      <c r="T3739" s="14" t="s">
        <v>21835</v>
      </c>
      <c r="AB3739" s="14"/>
    </row>
    <row r="3740" spans="1:28" hidden="1" x14ac:dyDescent="0.3">
      <c r="A3740" t="s">
        <v>11139</v>
      </c>
      <c r="B3740" t="s">
        <v>16</v>
      </c>
      <c r="C3740" t="s">
        <v>41</v>
      </c>
      <c r="D3740">
        <v>2000</v>
      </c>
      <c r="E3740" t="s">
        <v>11140</v>
      </c>
      <c r="F3740">
        <v>7.5</v>
      </c>
      <c r="G3740">
        <v>94000</v>
      </c>
      <c r="H3740" t="s">
        <v>4458</v>
      </c>
      <c r="I3740" t="s">
        <v>4458</v>
      </c>
      <c r="J3740" t="s">
        <v>11141</v>
      </c>
      <c r="K3740" t="s">
        <v>306</v>
      </c>
      <c r="L3740">
        <f>20500000</f>
        <v>20500000</v>
      </c>
      <c r="M3740">
        <v>14493284</v>
      </c>
      <c r="N3740" t="s">
        <v>10973</v>
      </c>
      <c r="O3740">
        <v>108</v>
      </c>
      <c r="P3740" t="str">
        <f>IF(Table1[[#This Row],[score]]&gt;=8.5,"High",IF(Table1[[#This Row],[score]]&gt;=7,"Medium","Low"))</f>
        <v>Medium</v>
      </c>
      <c r="Q3740" s="5">
        <f>Table1[[#This Row],[gross]]-Table1[[#This Row],[budget]]</f>
        <v>-6006716</v>
      </c>
      <c r="R3740" s="5" t="str">
        <f>IF(Table1[[#This Row],[Profit]]&gt;0,"Profit","Loss")</f>
        <v>Loss</v>
      </c>
      <c r="S3740" s="6" t="str">
        <f>FLOOR(Table1[[#This Row],[year]]-1900,10)+1900 &amp; "-" &amp; FLOOR(Table1[[#This Row],[year]]-1890,10)+1900</f>
        <v>2000-2010</v>
      </c>
      <c r="T3740" s="14" t="s">
        <v>21835</v>
      </c>
      <c r="AB3740" s="14"/>
    </row>
    <row r="3741" spans="1:28" hidden="1" x14ac:dyDescent="0.3">
      <c r="A3741" t="s">
        <v>11207</v>
      </c>
      <c r="B3741" t="s">
        <v>33</v>
      </c>
      <c r="C3741" t="s">
        <v>17</v>
      </c>
      <c r="D3741">
        <v>2000</v>
      </c>
      <c r="E3741" t="s">
        <v>11208</v>
      </c>
      <c r="F3741">
        <v>8.1</v>
      </c>
      <c r="G3741">
        <v>133000</v>
      </c>
      <c r="H3741" t="s">
        <v>4669</v>
      </c>
      <c r="I3741" t="s">
        <v>4669</v>
      </c>
      <c r="J3741" t="s">
        <v>11209</v>
      </c>
      <c r="K3741" t="s">
        <v>483</v>
      </c>
      <c r="L3741" s="5">
        <f>20500000</f>
        <v>20500000</v>
      </c>
      <c r="M3741" s="5">
        <v>14244250</v>
      </c>
      <c r="N3741" t="s">
        <v>9611</v>
      </c>
      <c r="O3741">
        <v>98</v>
      </c>
      <c r="P3741" t="str">
        <f>IF(Table1[[#This Row],[score]]&gt;=8.5,"High",IF(Table1[[#This Row],[score]]&gt;=7,"Medium","Low"))</f>
        <v>Medium</v>
      </c>
      <c r="Q3741" s="5">
        <f>Table1[[#This Row],[gross]]-Table1[[#This Row],[budget]]</f>
        <v>-6255750</v>
      </c>
      <c r="R3741" s="5" t="str">
        <f>IF(Table1[[#This Row],[Profit]]&gt;0,"Profit","Loss")</f>
        <v>Loss</v>
      </c>
      <c r="S3741" s="6" t="str">
        <f>FLOOR(Table1[[#This Row],[year]]-1900,10)+1900 &amp; "-" &amp; FLOOR(Table1[[#This Row],[year]]-1890,10)+1900</f>
        <v>2000-2010</v>
      </c>
      <c r="T3741" s="14" t="s">
        <v>21835</v>
      </c>
      <c r="AB3741" s="14"/>
    </row>
    <row r="3742" spans="1:28" hidden="1" x14ac:dyDescent="0.3">
      <c r="A3742" t="s">
        <v>11634</v>
      </c>
      <c r="B3742" t="s">
        <v>16</v>
      </c>
      <c r="C3742" t="s">
        <v>41</v>
      </c>
      <c r="D3742">
        <v>2000</v>
      </c>
      <c r="E3742" t="s">
        <v>11371</v>
      </c>
      <c r="F3742">
        <v>5.6</v>
      </c>
      <c r="G3742">
        <v>9100</v>
      </c>
      <c r="H3742" t="s">
        <v>470</v>
      </c>
      <c r="I3742" t="s">
        <v>11635</v>
      </c>
      <c r="J3742" t="s">
        <v>11635</v>
      </c>
      <c r="K3742" t="s">
        <v>30</v>
      </c>
      <c r="L3742">
        <v>60000000</v>
      </c>
      <c r="M3742">
        <v>14145677</v>
      </c>
      <c r="N3742" t="s">
        <v>11636</v>
      </c>
      <c r="O3742">
        <v>105</v>
      </c>
      <c r="P3742" t="str">
        <f>IF(Table1[[#This Row],[score]]&gt;=8.5,"High",IF(Table1[[#This Row],[score]]&gt;=7,"Medium","Low"))</f>
        <v>Low</v>
      </c>
      <c r="Q3742" s="5">
        <f>Table1[[#This Row],[gross]]-Table1[[#This Row],[budget]]</f>
        <v>-45854323</v>
      </c>
      <c r="R3742" s="5" t="str">
        <f>IF(Table1[[#This Row],[Profit]]&gt;0,"Profit","Loss")</f>
        <v>Loss</v>
      </c>
      <c r="S3742" s="6" t="str">
        <f>FLOOR(Table1[[#This Row],[year]]-1900,10)+1900 &amp; "-" &amp; FLOOR(Table1[[#This Row],[year]]-1890,10)+1900</f>
        <v>2000-2010</v>
      </c>
      <c r="T3742" s="14" t="s">
        <v>21835</v>
      </c>
      <c r="AB3742" s="14"/>
    </row>
    <row r="3743" spans="1:28" hidden="1" x14ac:dyDescent="0.3">
      <c r="A3743" t="s">
        <v>11522</v>
      </c>
      <c r="B3743" t="s">
        <v>16</v>
      </c>
      <c r="C3743" t="s">
        <v>41</v>
      </c>
      <c r="D3743">
        <v>2000</v>
      </c>
      <c r="E3743" t="s">
        <v>11507</v>
      </c>
      <c r="F3743">
        <v>5.2</v>
      </c>
      <c r="G3743">
        <v>13000</v>
      </c>
      <c r="H3743" t="s">
        <v>5731</v>
      </c>
      <c r="I3743" t="s">
        <v>11523</v>
      </c>
      <c r="J3743" t="s">
        <v>11523</v>
      </c>
      <c r="K3743" t="s">
        <v>30</v>
      </c>
      <c r="L3743">
        <v>24000000</v>
      </c>
      <c r="M3743">
        <v>13743212</v>
      </c>
      <c r="N3743" t="s">
        <v>8237</v>
      </c>
      <c r="O3743">
        <v>84</v>
      </c>
      <c r="P3743" t="str">
        <f>IF(Table1[[#This Row],[score]]&gt;=8.5,"High",IF(Table1[[#This Row],[score]]&gt;=7,"Medium","Low"))</f>
        <v>Low</v>
      </c>
      <c r="Q3743" s="5">
        <f>Table1[[#This Row],[gross]]-Table1[[#This Row],[budget]]</f>
        <v>-10256788</v>
      </c>
      <c r="R3743" s="5" t="str">
        <f>IF(Table1[[#This Row],[Profit]]&gt;0,"Profit","Loss")</f>
        <v>Loss</v>
      </c>
      <c r="S3743" s="6" t="str">
        <f>FLOOR(Table1[[#This Row],[year]]-1900,10)+1900 &amp; "-" &amp; FLOOR(Table1[[#This Row],[year]]-1890,10)+1900</f>
        <v>2000-2010</v>
      </c>
      <c r="T3743" s="14" t="s">
        <v>21835</v>
      </c>
      <c r="AB3743" s="14"/>
    </row>
    <row r="3744" spans="1:28" hidden="1" x14ac:dyDescent="0.3">
      <c r="A3744" t="s">
        <v>11417</v>
      </c>
      <c r="B3744" t="s">
        <v>16</v>
      </c>
      <c r="C3744" t="s">
        <v>34</v>
      </c>
      <c r="D3744">
        <v>2000</v>
      </c>
      <c r="E3744" t="s">
        <v>11358</v>
      </c>
      <c r="F3744">
        <v>6.7</v>
      </c>
      <c r="G3744">
        <v>32000</v>
      </c>
      <c r="H3744" t="s">
        <v>8378</v>
      </c>
      <c r="I3744" t="s">
        <v>8378</v>
      </c>
      <c r="J3744" t="s">
        <v>10132</v>
      </c>
      <c r="K3744" t="s">
        <v>30</v>
      </c>
      <c r="L3744">
        <v>8500000</v>
      </c>
      <c r="M3744">
        <v>13200972</v>
      </c>
      <c r="N3744" t="s">
        <v>10482</v>
      </c>
      <c r="O3744">
        <v>119</v>
      </c>
      <c r="P3744" t="str">
        <f>IF(Table1[[#This Row],[score]]&gt;=8.5,"High",IF(Table1[[#This Row],[score]]&gt;=7,"Medium","Low"))</f>
        <v>Low</v>
      </c>
      <c r="Q3744" s="5">
        <f>Table1[[#This Row],[gross]]-Table1[[#This Row],[budget]]</f>
        <v>4700972</v>
      </c>
      <c r="R3744" s="5" t="str">
        <f>IF(Table1[[#This Row],[Profit]]&gt;0,"Profit","Loss")</f>
        <v>Profit</v>
      </c>
      <c r="S3744" s="6" t="str">
        <f>FLOOR(Table1[[#This Row],[year]]-1900,10)+1900 &amp; "-" &amp; FLOOR(Table1[[#This Row],[year]]-1890,10)+1900</f>
        <v>2000-2010</v>
      </c>
      <c r="T3744" s="14" t="s">
        <v>21835</v>
      </c>
      <c r="AB3744" s="14"/>
    </row>
    <row r="3745" spans="1:28" hidden="1" x14ac:dyDescent="0.3">
      <c r="A3745" t="s">
        <v>11547</v>
      </c>
      <c r="B3745" t="s">
        <v>16</v>
      </c>
      <c r="C3745" t="s">
        <v>17</v>
      </c>
      <c r="D3745">
        <v>2000</v>
      </c>
      <c r="E3745" t="s">
        <v>11262</v>
      </c>
      <c r="F3745">
        <v>5.9</v>
      </c>
      <c r="G3745">
        <v>15000</v>
      </c>
      <c r="H3745" t="s">
        <v>11548</v>
      </c>
      <c r="I3745" t="s">
        <v>9733</v>
      </c>
      <c r="J3745" t="s">
        <v>10149</v>
      </c>
      <c r="K3745" t="s">
        <v>30</v>
      </c>
      <c r="L3745">
        <v>24000000</v>
      </c>
      <c r="M3745">
        <v>12591270</v>
      </c>
      <c r="N3745" t="s">
        <v>11549</v>
      </c>
      <c r="O3745">
        <v>90</v>
      </c>
      <c r="P3745" t="str">
        <f>IF(Table1[[#This Row],[score]]&gt;=8.5,"High",IF(Table1[[#This Row],[score]]&gt;=7,"Medium","Low"))</f>
        <v>Low</v>
      </c>
      <c r="Q3745" s="5">
        <f>Table1[[#This Row],[gross]]-Table1[[#This Row],[budget]]</f>
        <v>-11408730</v>
      </c>
      <c r="R3745" s="5" t="str">
        <f>IF(Table1[[#This Row],[Profit]]&gt;0,"Profit","Loss")</f>
        <v>Loss</v>
      </c>
      <c r="S3745" s="6" t="str">
        <f>FLOOR(Table1[[#This Row],[year]]-1900,10)+1900 &amp; "-" &amp; FLOOR(Table1[[#This Row],[year]]-1890,10)+1900</f>
        <v>2000-2010</v>
      </c>
      <c r="T3745" s="14" t="s">
        <v>21835</v>
      </c>
      <c r="AB3745" s="14"/>
    </row>
    <row r="3746" spans="1:28" hidden="1" x14ac:dyDescent="0.3">
      <c r="A3746" t="s">
        <v>11516</v>
      </c>
      <c r="B3746" t="s">
        <v>1974</v>
      </c>
      <c r="C3746" t="s">
        <v>41</v>
      </c>
      <c r="D3746">
        <v>2000</v>
      </c>
      <c r="E3746" t="s">
        <v>11391</v>
      </c>
      <c r="F3746">
        <v>5.4</v>
      </c>
      <c r="G3746">
        <v>14000</v>
      </c>
      <c r="H3746" t="s">
        <v>9520</v>
      </c>
      <c r="I3746" t="s">
        <v>6743</v>
      </c>
      <c r="J3746" t="s">
        <v>11243</v>
      </c>
      <c r="K3746" t="s">
        <v>30</v>
      </c>
      <c r="L3746">
        <v>24000000</v>
      </c>
      <c r="M3746">
        <v>12452362</v>
      </c>
      <c r="N3746" t="s">
        <v>11287</v>
      </c>
      <c r="O3746">
        <v>107</v>
      </c>
      <c r="P3746" t="str">
        <f>IF(Table1[[#This Row],[score]]&gt;=8.5,"High",IF(Table1[[#This Row],[score]]&gt;=7,"Medium","Low"))</f>
        <v>Low</v>
      </c>
      <c r="Q3746" s="5">
        <f>Table1[[#This Row],[gross]]-Table1[[#This Row],[budget]]</f>
        <v>-11547638</v>
      </c>
      <c r="R3746" s="5" t="str">
        <f>IF(Table1[[#This Row],[Profit]]&gt;0,"Profit","Loss")</f>
        <v>Loss</v>
      </c>
      <c r="S3746" s="6" t="str">
        <f>FLOOR(Table1[[#This Row],[year]]-1900,10)+1900 &amp; "-" &amp; FLOOR(Table1[[#This Row],[year]]-1890,10)+1900</f>
        <v>2000-2010</v>
      </c>
      <c r="T3746" s="14" t="s">
        <v>21835</v>
      </c>
      <c r="AB3746" s="14"/>
    </row>
    <row r="3747" spans="1:28" hidden="1" x14ac:dyDescent="0.3">
      <c r="A3747" t="s">
        <v>11527</v>
      </c>
      <c r="B3747" t="s">
        <v>16</v>
      </c>
      <c r="C3747" t="s">
        <v>104</v>
      </c>
      <c r="D3747">
        <v>2000</v>
      </c>
      <c r="E3747" t="s">
        <v>11528</v>
      </c>
      <c r="F3747">
        <v>7.9</v>
      </c>
      <c r="G3747">
        <v>51000</v>
      </c>
      <c r="H3747" t="s">
        <v>11529</v>
      </c>
      <c r="I3747" t="s">
        <v>11529</v>
      </c>
      <c r="J3747" t="s">
        <v>11530</v>
      </c>
      <c r="K3747" t="s">
        <v>2956</v>
      </c>
      <c r="L3747">
        <v>1500000</v>
      </c>
      <c r="M3747">
        <v>12413888</v>
      </c>
      <c r="N3747" t="s">
        <v>11531</v>
      </c>
      <c r="O3747">
        <v>114</v>
      </c>
      <c r="P3747" t="str">
        <f>IF(Table1[[#This Row],[score]]&gt;=8.5,"High",IF(Table1[[#This Row],[score]]&gt;=7,"Medium","Low"))</f>
        <v>Medium</v>
      </c>
      <c r="Q3747" s="5">
        <f>Table1[[#This Row],[gross]]-Table1[[#This Row],[budget]]</f>
        <v>10913888</v>
      </c>
      <c r="R3747" s="5" t="str">
        <f>IF(Table1[[#This Row],[Profit]]&gt;0,"Profit","Loss")</f>
        <v>Profit</v>
      </c>
      <c r="S3747" s="6" t="str">
        <f>FLOOR(Table1[[#This Row],[year]]-1900,10)+1900 &amp; "-" &amp; FLOOR(Table1[[#This Row],[year]]-1890,10)+1900</f>
        <v>2000-2010</v>
      </c>
      <c r="T3747" s="14" t="s">
        <v>21839</v>
      </c>
      <c r="AB3747" s="14"/>
    </row>
    <row r="3748" spans="1:28" hidden="1" x14ac:dyDescent="0.3">
      <c r="A3748" t="s">
        <v>11395</v>
      </c>
      <c r="B3748" t="s">
        <v>16</v>
      </c>
      <c r="C3748" t="s">
        <v>17</v>
      </c>
      <c r="D3748">
        <v>2000</v>
      </c>
      <c r="E3748" t="s">
        <v>11143</v>
      </c>
      <c r="F3748">
        <v>7.5</v>
      </c>
      <c r="G3748">
        <v>29000</v>
      </c>
      <c r="H3748" t="s">
        <v>10795</v>
      </c>
      <c r="I3748" t="s">
        <v>10795</v>
      </c>
      <c r="J3748" t="s">
        <v>8385</v>
      </c>
      <c r="K3748" t="s">
        <v>30</v>
      </c>
      <c r="L3748">
        <v>1200000</v>
      </c>
      <c r="M3748">
        <v>11242521</v>
      </c>
      <c r="N3748" t="s">
        <v>11396</v>
      </c>
      <c r="O3748">
        <v>111</v>
      </c>
      <c r="P3748" t="str">
        <f>IF(Table1[[#This Row],[score]]&gt;=8.5,"High",IF(Table1[[#This Row],[score]]&gt;=7,"Medium","Low"))</f>
        <v>Medium</v>
      </c>
      <c r="Q3748" s="5">
        <f>Table1[[#This Row],[gross]]-Table1[[#This Row],[budget]]</f>
        <v>10042521</v>
      </c>
      <c r="R3748" s="5" t="str">
        <f>IF(Table1[[#This Row],[Profit]]&gt;0,"Profit","Loss")</f>
        <v>Profit</v>
      </c>
      <c r="S3748" s="6" t="str">
        <f>FLOOR(Table1[[#This Row],[year]]-1900,10)+1900 &amp; "-" &amp; FLOOR(Table1[[#This Row],[year]]-1890,10)+1900</f>
        <v>2000-2010</v>
      </c>
      <c r="T3748" s="14" t="s">
        <v>21835</v>
      </c>
      <c r="AB3748" s="14"/>
    </row>
    <row r="3749" spans="1:28" hidden="1" x14ac:dyDescent="0.3">
      <c r="A3749" t="s">
        <v>11429</v>
      </c>
      <c r="B3749" t="s">
        <v>16</v>
      </c>
      <c r="C3749" t="s">
        <v>17</v>
      </c>
      <c r="D3749">
        <v>2000</v>
      </c>
      <c r="E3749" t="s">
        <v>11430</v>
      </c>
      <c r="F3749">
        <v>6.9</v>
      </c>
      <c r="G3749">
        <v>40000</v>
      </c>
      <c r="H3749" t="s">
        <v>11431</v>
      </c>
      <c r="I3749" t="s">
        <v>11432</v>
      </c>
      <c r="J3749" t="s">
        <v>4292</v>
      </c>
      <c r="K3749" t="s">
        <v>22</v>
      </c>
      <c r="L3749">
        <v>8000000</v>
      </c>
      <c r="M3749">
        <v>11155214</v>
      </c>
      <c r="N3749" t="s">
        <v>11433</v>
      </c>
      <c r="O3749">
        <v>92</v>
      </c>
      <c r="P3749" t="str">
        <f>IF(Table1[[#This Row],[score]]&gt;=8.5,"High",IF(Table1[[#This Row],[score]]&gt;=7,"Medium","Low"))</f>
        <v>Low</v>
      </c>
      <c r="Q3749" s="5">
        <f>Table1[[#This Row],[gross]]-Table1[[#This Row],[budget]]</f>
        <v>3155214</v>
      </c>
      <c r="R3749" s="5" t="str">
        <f>IF(Table1[[#This Row],[Profit]]&gt;0,"Profit","Loss")</f>
        <v>Profit</v>
      </c>
      <c r="S3749" s="6" t="str">
        <f>FLOOR(Table1[[#This Row],[year]]-1900,10)+1900 &amp; "-" &amp; FLOOR(Table1[[#This Row],[year]]-1890,10)+1900</f>
        <v>2000-2010</v>
      </c>
      <c r="T3749" s="14" t="s">
        <v>21835</v>
      </c>
      <c r="AB3749" s="14"/>
    </row>
    <row r="3750" spans="1:28" hidden="1" x14ac:dyDescent="0.3">
      <c r="A3750" t="s">
        <v>11457</v>
      </c>
      <c r="B3750" t="s">
        <v>16</v>
      </c>
      <c r="C3750" t="s">
        <v>63</v>
      </c>
      <c r="D3750">
        <v>2000</v>
      </c>
      <c r="E3750" t="s">
        <v>11458</v>
      </c>
      <c r="F3750">
        <v>7</v>
      </c>
      <c r="G3750">
        <v>27000</v>
      </c>
      <c r="H3750" t="s">
        <v>3099</v>
      </c>
      <c r="I3750" t="s">
        <v>11459</v>
      </c>
      <c r="J3750" t="s">
        <v>3099</v>
      </c>
      <c r="K3750" t="s">
        <v>30</v>
      </c>
      <c r="L3750">
        <v>6000000</v>
      </c>
      <c r="M3750">
        <v>10994533</v>
      </c>
      <c r="N3750" t="s">
        <v>11460</v>
      </c>
      <c r="O3750">
        <v>122</v>
      </c>
      <c r="P3750" t="str">
        <f>IF(Table1[[#This Row],[score]]&gt;=8.5,"High",IF(Table1[[#This Row],[score]]&gt;=7,"Medium","Low"))</f>
        <v>Medium</v>
      </c>
      <c r="Q3750" s="5">
        <f>Table1[[#This Row],[gross]]-Table1[[#This Row],[budget]]</f>
        <v>4994533</v>
      </c>
      <c r="R3750" s="5" t="str">
        <f>IF(Table1[[#This Row],[Profit]]&gt;0,"Profit","Loss")</f>
        <v>Profit</v>
      </c>
      <c r="S3750" s="6" t="str">
        <f>FLOOR(Table1[[#This Row],[year]]-1900,10)+1900 &amp; "-" &amp; FLOOR(Table1[[#This Row],[year]]-1890,10)+1900</f>
        <v>2000-2010</v>
      </c>
      <c r="T3750" s="14" t="s">
        <v>21835</v>
      </c>
      <c r="AB3750" s="14"/>
    </row>
    <row r="3751" spans="1:28" hidden="1" x14ac:dyDescent="0.3">
      <c r="A3751" t="s">
        <v>11572</v>
      </c>
      <c r="B3751" t="s">
        <v>16</v>
      </c>
      <c r="C3751" t="s">
        <v>41</v>
      </c>
      <c r="D3751">
        <v>2000</v>
      </c>
      <c r="E3751" t="s">
        <v>11312</v>
      </c>
      <c r="F3751">
        <v>5</v>
      </c>
      <c r="G3751">
        <v>9900</v>
      </c>
      <c r="H3751" t="s">
        <v>1569</v>
      </c>
      <c r="I3751" t="s">
        <v>8180</v>
      </c>
      <c r="J3751" t="s">
        <v>160</v>
      </c>
      <c r="K3751" t="s">
        <v>448</v>
      </c>
      <c r="L3751">
        <v>63000000</v>
      </c>
      <c r="M3751">
        <v>10890222</v>
      </c>
      <c r="N3751" t="s">
        <v>44</v>
      </c>
      <c r="O3751">
        <v>105</v>
      </c>
      <c r="P3751" t="str">
        <f>IF(Table1[[#This Row],[score]]&gt;=8.5,"High",IF(Table1[[#This Row],[score]]&gt;=7,"Medium","Low"))</f>
        <v>Low</v>
      </c>
      <c r="Q3751" s="5">
        <f>Table1[[#This Row],[gross]]-Table1[[#This Row],[budget]]</f>
        <v>-52109778</v>
      </c>
      <c r="R3751" s="5" t="str">
        <f>IF(Table1[[#This Row],[Profit]]&gt;0,"Profit","Loss")</f>
        <v>Loss</v>
      </c>
      <c r="S3751" s="6" t="str">
        <f>FLOOR(Table1[[#This Row],[year]]-1900,10)+1900 &amp; "-" &amp; FLOOR(Table1[[#This Row],[year]]-1890,10)+1900</f>
        <v>2000-2010</v>
      </c>
      <c r="T3751" s="14" t="s">
        <v>21835</v>
      </c>
      <c r="AB3751" s="14"/>
    </row>
    <row r="3752" spans="1:28" hidden="1" x14ac:dyDescent="0.3">
      <c r="A3752" t="s">
        <v>11623</v>
      </c>
      <c r="B3752" t="s">
        <v>1974</v>
      </c>
      <c r="C3752" t="s">
        <v>17</v>
      </c>
      <c r="D3752">
        <v>2000</v>
      </c>
      <c r="E3752" t="s">
        <v>10755</v>
      </c>
      <c r="F3752">
        <v>5.2</v>
      </c>
      <c r="G3752">
        <v>8300</v>
      </c>
      <c r="H3752" t="s">
        <v>11624</v>
      </c>
      <c r="I3752" t="s">
        <v>11625</v>
      </c>
      <c r="J3752" t="s">
        <v>11626</v>
      </c>
      <c r="K3752" t="s">
        <v>30</v>
      </c>
      <c r="L3752">
        <v>15000000</v>
      </c>
      <c r="M3752">
        <v>10873148</v>
      </c>
      <c r="N3752" t="s">
        <v>9026</v>
      </c>
      <c r="O3752">
        <v>96</v>
      </c>
      <c r="P3752" t="str">
        <f>IF(Table1[[#This Row],[score]]&gt;=8.5,"High",IF(Table1[[#This Row],[score]]&gt;=7,"Medium","Low"))</f>
        <v>Low</v>
      </c>
      <c r="Q3752" s="5">
        <f>Table1[[#This Row],[gross]]-Table1[[#This Row],[budget]]</f>
        <v>-4126852</v>
      </c>
      <c r="R3752" s="5" t="str">
        <f>IF(Table1[[#This Row],[Profit]]&gt;0,"Profit","Loss")</f>
        <v>Loss</v>
      </c>
      <c r="S3752" s="6" t="str">
        <f>FLOOR(Table1[[#This Row],[year]]-1900,10)+1900 &amp; "-" &amp; FLOOR(Table1[[#This Row],[year]]-1890,10)+1900</f>
        <v>2000-2010</v>
      </c>
      <c r="T3752" s="14" t="s">
        <v>21835</v>
      </c>
      <c r="AB3752" s="14"/>
    </row>
    <row r="3753" spans="1:28" hidden="1" x14ac:dyDescent="0.3">
      <c r="A3753" t="s">
        <v>11513</v>
      </c>
      <c r="B3753" t="s">
        <v>16</v>
      </c>
      <c r="C3753" t="s">
        <v>41</v>
      </c>
      <c r="D3753">
        <v>2000</v>
      </c>
      <c r="E3753" t="s">
        <v>11128</v>
      </c>
      <c r="F3753">
        <v>5.3</v>
      </c>
      <c r="G3753">
        <v>10000</v>
      </c>
      <c r="H3753" t="s">
        <v>11514</v>
      </c>
      <c r="I3753" t="s">
        <v>11515</v>
      </c>
      <c r="J3753" t="s">
        <v>6898</v>
      </c>
      <c r="K3753" t="s">
        <v>30</v>
      </c>
      <c r="L3753">
        <v>8000000</v>
      </c>
      <c r="M3753">
        <v>10194274</v>
      </c>
      <c r="N3753" t="s">
        <v>9351</v>
      </c>
      <c r="O3753">
        <v>92</v>
      </c>
      <c r="P3753" t="str">
        <f>IF(Table1[[#This Row],[score]]&gt;=8.5,"High",IF(Table1[[#This Row],[score]]&gt;=7,"Medium","Low"))</f>
        <v>Low</v>
      </c>
      <c r="Q3753" s="5">
        <f>Table1[[#This Row],[gross]]-Table1[[#This Row],[budget]]</f>
        <v>2194274</v>
      </c>
      <c r="R3753" s="5" t="str">
        <f>IF(Table1[[#This Row],[Profit]]&gt;0,"Profit","Loss")</f>
        <v>Profit</v>
      </c>
      <c r="S3753" s="6" t="str">
        <f>FLOOR(Table1[[#This Row],[year]]-1900,10)+1900 &amp; "-" &amp; FLOOR(Table1[[#This Row],[year]]-1890,10)+1900</f>
        <v>2000-2010</v>
      </c>
      <c r="T3753" s="14" t="s">
        <v>21835</v>
      </c>
      <c r="AB3753" s="14"/>
    </row>
    <row r="3754" spans="1:28" hidden="1" x14ac:dyDescent="0.3">
      <c r="A3754" t="s">
        <v>11203</v>
      </c>
      <c r="B3754" t="s">
        <v>16</v>
      </c>
      <c r="C3754" t="s">
        <v>104</v>
      </c>
      <c r="D3754">
        <v>2000</v>
      </c>
      <c r="E3754" t="s">
        <v>11204</v>
      </c>
      <c r="F3754">
        <v>7.3</v>
      </c>
      <c r="G3754">
        <v>57000</v>
      </c>
      <c r="H3754" t="s">
        <v>11205</v>
      </c>
      <c r="I3754" t="s">
        <v>11206</v>
      </c>
      <c r="J3754" t="s">
        <v>10823</v>
      </c>
      <c r="K3754" t="s">
        <v>22</v>
      </c>
      <c r="L3754">
        <f>20500000</f>
        <v>20500000</v>
      </c>
      <c r="M3754">
        <v>10045677</v>
      </c>
      <c r="N3754" t="s">
        <v>1770</v>
      </c>
      <c r="O3754">
        <v>89</v>
      </c>
      <c r="P3754" t="str">
        <f>IF(Table1[[#This Row],[score]]&gt;=8.5,"High",IF(Table1[[#This Row],[score]]&gt;=7,"Medium","Low"))</f>
        <v>Medium</v>
      </c>
      <c r="Q3754" s="5">
        <f>Table1[[#This Row],[gross]]-Table1[[#This Row],[budget]]</f>
        <v>-10454323</v>
      </c>
      <c r="R3754" s="5" t="str">
        <f>IF(Table1[[#This Row],[Profit]]&gt;0,"Profit","Loss")</f>
        <v>Loss</v>
      </c>
      <c r="S3754" s="6" t="str">
        <f>FLOOR(Table1[[#This Row],[year]]-1900,10)+1900 &amp; "-" &amp; FLOOR(Table1[[#This Row],[year]]-1890,10)+1900</f>
        <v>2000-2010</v>
      </c>
      <c r="T3754" s="14" t="s">
        <v>21835</v>
      </c>
      <c r="AB3754" s="14"/>
    </row>
    <row r="3755" spans="1:28" hidden="1" x14ac:dyDescent="0.3">
      <c r="A3755" t="s">
        <v>11447</v>
      </c>
      <c r="B3755" t="s">
        <v>1974</v>
      </c>
      <c r="C3755" t="s">
        <v>41</v>
      </c>
      <c r="D3755">
        <v>2000</v>
      </c>
      <c r="E3755" t="s">
        <v>10755</v>
      </c>
      <c r="F3755">
        <v>5.5</v>
      </c>
      <c r="G3755">
        <v>10000</v>
      </c>
      <c r="H3755" t="s">
        <v>11448</v>
      </c>
      <c r="I3755" t="s">
        <v>11449</v>
      </c>
      <c r="J3755" t="s">
        <v>11450</v>
      </c>
      <c r="K3755" t="s">
        <v>30</v>
      </c>
      <c r="L3755">
        <v>32000000</v>
      </c>
      <c r="M3755">
        <v>9902115</v>
      </c>
      <c r="N3755" t="s">
        <v>31</v>
      </c>
      <c r="O3755">
        <v>94</v>
      </c>
      <c r="P3755" t="str">
        <f>IF(Table1[[#This Row],[score]]&gt;=8.5,"High",IF(Table1[[#This Row],[score]]&gt;=7,"Medium","Low"))</f>
        <v>Low</v>
      </c>
      <c r="Q3755" s="5">
        <f>Table1[[#This Row],[gross]]-Table1[[#This Row],[budget]]</f>
        <v>-22097885</v>
      </c>
      <c r="R3755" s="5" t="str">
        <f>IF(Table1[[#This Row],[Profit]]&gt;0,"Profit","Loss")</f>
        <v>Loss</v>
      </c>
      <c r="S3755" s="6" t="str">
        <f>FLOOR(Table1[[#This Row],[year]]-1900,10)+1900 &amp; "-" &amp; FLOOR(Table1[[#This Row],[year]]-1890,10)+1900</f>
        <v>2000-2010</v>
      </c>
      <c r="T3755" s="14" t="s">
        <v>21835</v>
      </c>
      <c r="AB3755" s="14"/>
    </row>
    <row r="3756" spans="1:28" hidden="1" x14ac:dyDescent="0.3">
      <c r="A3756" t="s">
        <v>11607</v>
      </c>
      <c r="B3756" t="s">
        <v>1974</v>
      </c>
      <c r="C3756" t="s">
        <v>41</v>
      </c>
      <c r="D3756">
        <v>2000</v>
      </c>
      <c r="E3756" t="s">
        <v>11608</v>
      </c>
      <c r="F3756">
        <v>7.3</v>
      </c>
      <c r="G3756">
        <v>9200</v>
      </c>
      <c r="H3756" t="s">
        <v>11609</v>
      </c>
      <c r="I3756" t="s">
        <v>11609</v>
      </c>
      <c r="J3756" t="s">
        <v>11610</v>
      </c>
      <c r="K3756" t="s">
        <v>306</v>
      </c>
      <c r="L3756">
        <f>20500000</f>
        <v>20500000</v>
      </c>
      <c r="M3756">
        <v>9719848</v>
      </c>
      <c r="N3756" t="s">
        <v>11611</v>
      </c>
      <c r="O3756">
        <v>114</v>
      </c>
      <c r="P3756" t="str">
        <f>IF(Table1[[#This Row],[score]]&gt;=8.5,"High",IF(Table1[[#This Row],[score]]&gt;=7,"Medium","Low"))</f>
        <v>Medium</v>
      </c>
      <c r="Q3756" s="5">
        <f>Table1[[#This Row],[gross]]-Table1[[#This Row],[budget]]</f>
        <v>-10780152</v>
      </c>
      <c r="R3756" s="5" t="str">
        <f>IF(Table1[[#This Row],[Profit]]&gt;0,"Profit","Loss")</f>
        <v>Loss</v>
      </c>
      <c r="S3756" s="6" t="str">
        <f>FLOOR(Table1[[#This Row],[year]]-1900,10)+1900 &amp; "-" &amp; FLOOR(Table1[[#This Row],[year]]-1890,10)+1900</f>
        <v>2000-2010</v>
      </c>
      <c r="T3756" s="14" t="s">
        <v>21835</v>
      </c>
      <c r="AB3756" s="14"/>
    </row>
    <row r="3757" spans="1:28" hidden="1" x14ac:dyDescent="0.3">
      <c r="A3757" t="s">
        <v>11581</v>
      </c>
      <c r="B3757" t="s">
        <v>16</v>
      </c>
      <c r="C3757" t="s">
        <v>41</v>
      </c>
      <c r="D3757">
        <v>2000</v>
      </c>
      <c r="E3757" t="s">
        <v>11215</v>
      </c>
      <c r="F3757">
        <v>6.8</v>
      </c>
      <c r="G3757">
        <v>21000</v>
      </c>
      <c r="H3757" t="s">
        <v>675</v>
      </c>
      <c r="I3757" t="s">
        <v>675</v>
      </c>
      <c r="J3757" t="s">
        <v>11582</v>
      </c>
      <c r="K3757" t="s">
        <v>448</v>
      </c>
      <c r="L3757">
        <f>20500000</f>
        <v>20500000</v>
      </c>
      <c r="M3757">
        <v>9206279</v>
      </c>
      <c r="N3757" t="s">
        <v>11583</v>
      </c>
      <c r="O3757">
        <v>105</v>
      </c>
      <c r="P3757" t="str">
        <f>IF(Table1[[#This Row],[score]]&gt;=8.5,"High",IF(Table1[[#This Row],[score]]&gt;=7,"Medium","Low"))</f>
        <v>Low</v>
      </c>
      <c r="Q3757" s="5">
        <f>Table1[[#This Row],[gross]]-Table1[[#This Row],[budget]]</f>
        <v>-11293721</v>
      </c>
      <c r="R3757" s="5" t="str">
        <f>IF(Table1[[#This Row],[Profit]]&gt;0,"Profit","Loss")</f>
        <v>Loss</v>
      </c>
      <c r="S3757" s="6" t="str">
        <f>FLOOR(Table1[[#This Row],[year]]-1900,10)+1900 &amp; "-" &amp; FLOOR(Table1[[#This Row],[year]]-1890,10)+1900</f>
        <v>2000-2010</v>
      </c>
      <c r="T3757" s="14" t="s">
        <v>21835</v>
      </c>
      <c r="AB3757" s="14"/>
    </row>
    <row r="3758" spans="1:28" hidden="1" x14ac:dyDescent="0.3">
      <c r="A3758" t="s">
        <v>11462</v>
      </c>
      <c r="B3758" t="s">
        <v>16</v>
      </c>
      <c r="C3758" t="s">
        <v>63</v>
      </c>
      <c r="D3758">
        <v>2000</v>
      </c>
      <c r="E3758" t="s">
        <v>11463</v>
      </c>
      <c r="F3758">
        <v>7.2</v>
      </c>
      <c r="G3758">
        <v>24000</v>
      </c>
      <c r="H3758" t="s">
        <v>9178</v>
      </c>
      <c r="I3758" t="s">
        <v>11464</v>
      </c>
      <c r="J3758" t="s">
        <v>11465</v>
      </c>
      <c r="K3758" t="s">
        <v>30</v>
      </c>
      <c r="L3758">
        <f>20500000</f>
        <v>20500000</v>
      </c>
      <c r="M3758">
        <v>8601053</v>
      </c>
      <c r="N3758" t="s">
        <v>11466</v>
      </c>
      <c r="O3758">
        <v>133</v>
      </c>
      <c r="P3758" t="str">
        <f>IF(Table1[[#This Row],[score]]&gt;=8.5,"High",IF(Table1[[#This Row],[score]]&gt;=7,"Medium","Low"))</f>
        <v>Medium</v>
      </c>
      <c r="Q3758" s="5">
        <f>Table1[[#This Row],[gross]]-Table1[[#This Row],[budget]]</f>
        <v>-11898947</v>
      </c>
      <c r="R3758" s="5" t="str">
        <f>IF(Table1[[#This Row],[Profit]]&gt;0,"Profit","Loss")</f>
        <v>Loss</v>
      </c>
      <c r="S3758" s="6" t="str">
        <f>FLOOR(Table1[[#This Row],[year]]-1900,10)+1900 &amp; "-" &amp; FLOOR(Table1[[#This Row],[year]]-1890,10)+1900</f>
        <v>2000-2010</v>
      </c>
      <c r="T3758" s="14" t="s">
        <v>21835</v>
      </c>
      <c r="AB3758" s="14"/>
    </row>
    <row r="3759" spans="1:28" hidden="1" x14ac:dyDescent="0.3">
      <c r="A3759" t="s">
        <v>11135</v>
      </c>
      <c r="B3759" t="s">
        <v>2676</v>
      </c>
      <c r="C3759" t="s">
        <v>17</v>
      </c>
      <c r="D3759">
        <v>2000</v>
      </c>
      <c r="E3759" t="s">
        <v>11136</v>
      </c>
      <c r="F3759">
        <v>8.3000000000000007</v>
      </c>
      <c r="G3759">
        <v>786000</v>
      </c>
      <c r="H3759" t="s">
        <v>10109</v>
      </c>
      <c r="I3759" t="s">
        <v>5277</v>
      </c>
      <c r="J3759" t="s">
        <v>359</v>
      </c>
      <c r="K3759" t="s">
        <v>30</v>
      </c>
      <c r="L3759" s="5">
        <v>4500000</v>
      </c>
      <c r="M3759" s="5">
        <v>7390108</v>
      </c>
      <c r="N3759" t="s">
        <v>10482</v>
      </c>
      <c r="O3759">
        <v>102</v>
      </c>
      <c r="P3759" t="str">
        <f>IF(Table1[[#This Row],[score]]&gt;=8.5,"High",IF(Table1[[#This Row],[score]]&gt;=7,"Medium","Low"))</f>
        <v>Medium</v>
      </c>
      <c r="Q3759" s="5">
        <f>Table1[[#This Row],[gross]]-Table1[[#This Row],[budget]]</f>
        <v>2890108</v>
      </c>
      <c r="R3759" s="5" t="str">
        <f>IF(Table1[[#This Row],[Profit]]&gt;0,"Profit","Loss")</f>
        <v>Profit</v>
      </c>
      <c r="S3759" s="6" t="str">
        <f>FLOOR(Table1[[#This Row],[year]]-1900,10)+1900 &amp; "-" &amp; FLOOR(Table1[[#This Row],[year]]-1890,10)+1900</f>
        <v>2000-2010</v>
      </c>
      <c r="T3759" s="14" t="s">
        <v>21835</v>
      </c>
      <c r="AB3759" s="14"/>
    </row>
    <row r="3760" spans="1:28" hidden="1" x14ac:dyDescent="0.3">
      <c r="A3760" t="s">
        <v>11567</v>
      </c>
      <c r="B3760" t="s">
        <v>16</v>
      </c>
      <c r="C3760" t="s">
        <v>41</v>
      </c>
      <c r="D3760">
        <v>2000</v>
      </c>
      <c r="E3760" t="s">
        <v>11483</v>
      </c>
      <c r="F3760">
        <v>6.1</v>
      </c>
      <c r="G3760">
        <v>9200</v>
      </c>
      <c r="H3760" t="s">
        <v>1291</v>
      </c>
      <c r="I3760" t="s">
        <v>852</v>
      </c>
      <c r="J3760" t="s">
        <v>11568</v>
      </c>
      <c r="K3760" t="s">
        <v>30</v>
      </c>
      <c r="L3760">
        <v>21000000</v>
      </c>
      <c r="M3760">
        <v>6620242</v>
      </c>
      <c r="N3760" t="s">
        <v>5666</v>
      </c>
      <c r="O3760">
        <v>112</v>
      </c>
      <c r="P3760" t="str">
        <f>IF(Table1[[#This Row],[score]]&gt;=8.5,"High",IF(Table1[[#This Row],[score]]&gt;=7,"Medium","Low"))</f>
        <v>Low</v>
      </c>
      <c r="Q3760" s="5">
        <f>Table1[[#This Row],[gross]]-Table1[[#This Row],[budget]]</f>
        <v>-14379758</v>
      </c>
      <c r="R3760" s="5" t="str">
        <f>IF(Table1[[#This Row],[Profit]]&gt;0,"Profit","Loss")</f>
        <v>Loss</v>
      </c>
      <c r="S3760" s="6" t="str">
        <f>FLOOR(Table1[[#This Row],[year]]-1900,10)+1900 &amp; "-" &amp; FLOOR(Table1[[#This Row],[year]]-1890,10)+1900</f>
        <v>2000-2010</v>
      </c>
      <c r="T3760" s="14" t="s">
        <v>21835</v>
      </c>
      <c r="AB3760" s="14"/>
    </row>
    <row r="3761" spans="1:28" hidden="1" x14ac:dyDescent="0.3">
      <c r="A3761" t="s">
        <v>11555</v>
      </c>
      <c r="B3761" t="s">
        <v>2676</v>
      </c>
      <c r="C3761" t="s">
        <v>17</v>
      </c>
      <c r="D3761">
        <v>2000</v>
      </c>
      <c r="E3761" t="s">
        <v>11409</v>
      </c>
      <c r="F3761">
        <v>7.1</v>
      </c>
      <c r="G3761">
        <v>8500</v>
      </c>
      <c r="H3761" t="s">
        <v>11497</v>
      </c>
      <c r="I3761" t="s">
        <v>11497</v>
      </c>
      <c r="J3761" t="s">
        <v>11556</v>
      </c>
      <c r="K3761" t="s">
        <v>448</v>
      </c>
      <c r="L3761">
        <f>20500000</f>
        <v>20500000</v>
      </c>
      <c r="M3761">
        <v>6531687</v>
      </c>
      <c r="N3761" t="s">
        <v>11499</v>
      </c>
      <c r="O3761">
        <v>92</v>
      </c>
      <c r="P3761" t="str">
        <f>IF(Table1[[#This Row],[score]]&gt;=8.5,"High",IF(Table1[[#This Row],[score]]&gt;=7,"Medium","Low"))</f>
        <v>Medium</v>
      </c>
      <c r="Q3761" s="5">
        <f>Table1[[#This Row],[gross]]-Table1[[#This Row],[budget]]</f>
        <v>-13968313</v>
      </c>
      <c r="R3761" s="5" t="str">
        <f>IF(Table1[[#This Row],[Profit]]&gt;0,"Profit","Loss")</f>
        <v>Loss</v>
      </c>
      <c r="S3761" s="6" t="str">
        <f>FLOOR(Table1[[#This Row],[year]]-1900,10)+1900 &amp; "-" &amp; FLOOR(Table1[[#This Row],[year]]-1890,10)+1900</f>
        <v>2000-2010</v>
      </c>
      <c r="T3761" s="14" t="s">
        <v>21835</v>
      </c>
      <c r="AB3761" s="14"/>
    </row>
    <row r="3762" spans="1:28" hidden="1" x14ac:dyDescent="0.3">
      <c r="A3762" t="s">
        <v>11656</v>
      </c>
      <c r="B3762" t="s">
        <v>16</v>
      </c>
      <c r="C3762" t="s">
        <v>17</v>
      </c>
      <c r="D3762">
        <v>2000</v>
      </c>
      <c r="E3762" t="s">
        <v>11138</v>
      </c>
      <c r="F3762">
        <v>5.9</v>
      </c>
      <c r="G3762">
        <v>4200</v>
      </c>
      <c r="H3762" t="s">
        <v>825</v>
      </c>
      <c r="I3762" t="s">
        <v>2423</v>
      </c>
      <c r="J3762" t="s">
        <v>7649</v>
      </c>
      <c r="K3762" t="s">
        <v>30</v>
      </c>
      <c r="L3762">
        <v>15000000</v>
      </c>
      <c r="M3762">
        <v>5753678</v>
      </c>
      <c r="N3762" t="s">
        <v>827</v>
      </c>
      <c r="O3762">
        <v>130</v>
      </c>
      <c r="P3762" t="str">
        <f>IF(Table1[[#This Row],[score]]&gt;=8.5,"High",IF(Table1[[#This Row],[score]]&gt;=7,"Medium","Low"))</f>
        <v>Low</v>
      </c>
      <c r="Q3762" s="5">
        <f>Table1[[#This Row],[gross]]-Table1[[#This Row],[budget]]</f>
        <v>-9246322</v>
      </c>
      <c r="R3762" s="5" t="str">
        <f>IF(Table1[[#This Row],[Profit]]&gt;0,"Profit","Loss")</f>
        <v>Loss</v>
      </c>
      <c r="S3762" s="6" t="str">
        <f>FLOOR(Table1[[#This Row],[year]]-1900,10)+1900 &amp; "-" &amp; FLOOR(Table1[[#This Row],[year]]-1890,10)+1900</f>
        <v>2000-2010</v>
      </c>
      <c r="T3762" s="14" t="s">
        <v>21835</v>
      </c>
      <c r="AB3762" s="14"/>
    </row>
    <row r="3763" spans="1:28" hidden="1" x14ac:dyDescent="0.3">
      <c r="A3763" t="s">
        <v>11536</v>
      </c>
      <c r="B3763" t="s">
        <v>1974</v>
      </c>
      <c r="C3763" t="s">
        <v>17</v>
      </c>
      <c r="D3763">
        <v>2000</v>
      </c>
      <c r="E3763" t="s">
        <v>11537</v>
      </c>
      <c r="F3763">
        <v>4.7</v>
      </c>
      <c r="G3763">
        <v>4400</v>
      </c>
      <c r="H3763" t="s">
        <v>4245</v>
      </c>
      <c r="I3763" t="s">
        <v>11538</v>
      </c>
      <c r="J3763" t="s">
        <v>11539</v>
      </c>
      <c r="K3763" t="s">
        <v>30</v>
      </c>
      <c r="L3763">
        <v>24000000</v>
      </c>
      <c r="M3763">
        <v>5280035</v>
      </c>
      <c r="N3763" t="s">
        <v>4484</v>
      </c>
      <c r="O3763">
        <v>105</v>
      </c>
      <c r="P3763" t="str">
        <f>IF(Table1[[#This Row],[score]]&gt;=8.5,"High",IF(Table1[[#This Row],[score]]&gt;=7,"Medium","Low"))</f>
        <v>Low</v>
      </c>
      <c r="Q3763" s="5">
        <f>Table1[[#This Row],[gross]]-Table1[[#This Row],[budget]]</f>
        <v>-18719965</v>
      </c>
      <c r="R3763" s="5" t="str">
        <f>IF(Table1[[#This Row],[Profit]]&gt;0,"Profit","Loss")</f>
        <v>Loss</v>
      </c>
      <c r="S3763" s="6" t="str">
        <f>FLOOR(Table1[[#This Row],[year]]-1900,10)+1900 &amp; "-" &amp; FLOOR(Table1[[#This Row],[year]]-1890,10)+1900</f>
        <v>2000-2010</v>
      </c>
      <c r="T3763" s="14" t="s">
        <v>21835</v>
      </c>
      <c r="AB3763" s="14"/>
    </row>
    <row r="3764" spans="1:28" hidden="1" x14ac:dyDescent="0.3">
      <c r="A3764" t="s">
        <v>11618</v>
      </c>
      <c r="B3764" t="s">
        <v>33</v>
      </c>
      <c r="C3764" t="s">
        <v>765</v>
      </c>
      <c r="D3764">
        <v>2000</v>
      </c>
      <c r="E3764" t="s">
        <v>11619</v>
      </c>
      <c r="F3764">
        <v>7</v>
      </c>
      <c r="G3764">
        <v>7200</v>
      </c>
      <c r="H3764" t="s">
        <v>4995</v>
      </c>
      <c r="I3764" t="s">
        <v>7374</v>
      </c>
      <c r="J3764" t="s">
        <v>10339</v>
      </c>
      <c r="K3764" t="s">
        <v>22</v>
      </c>
      <c r="L3764">
        <v>10000000</v>
      </c>
      <c r="M3764">
        <v>5164404</v>
      </c>
      <c r="N3764" t="s">
        <v>11620</v>
      </c>
      <c r="O3764">
        <v>135</v>
      </c>
      <c r="P3764" t="str">
        <f>IF(Table1[[#This Row],[score]]&gt;=8.5,"High",IF(Table1[[#This Row],[score]]&gt;=7,"Medium","Low"))</f>
        <v>Medium</v>
      </c>
      <c r="Q3764" s="5">
        <f>Table1[[#This Row],[gross]]-Table1[[#This Row],[budget]]</f>
        <v>-4835596</v>
      </c>
      <c r="R3764" s="5" t="str">
        <f>IF(Table1[[#This Row],[Profit]]&gt;0,"Profit","Loss")</f>
        <v>Loss</v>
      </c>
      <c r="S3764" s="6" t="str">
        <f>FLOOR(Table1[[#This Row],[year]]-1900,10)+1900 &amp; "-" &amp; FLOOR(Table1[[#This Row],[year]]-1890,10)+1900</f>
        <v>2000-2010</v>
      </c>
      <c r="T3764" s="14" t="s">
        <v>21844</v>
      </c>
      <c r="AB3764" s="14"/>
    </row>
    <row r="3765" spans="1:28" hidden="1" x14ac:dyDescent="0.3">
      <c r="A3765" t="s">
        <v>11467</v>
      </c>
      <c r="B3765" t="s">
        <v>1974</v>
      </c>
      <c r="C3765" t="s">
        <v>34</v>
      </c>
      <c r="D3765">
        <v>2000</v>
      </c>
      <c r="E3765" t="s">
        <v>11140</v>
      </c>
      <c r="F3765">
        <v>4.5</v>
      </c>
      <c r="G3765">
        <v>9200</v>
      </c>
      <c r="H3765" t="s">
        <v>11468</v>
      </c>
      <c r="I3765" t="s">
        <v>11469</v>
      </c>
      <c r="J3765" t="s">
        <v>5429</v>
      </c>
      <c r="K3765" t="s">
        <v>195</v>
      </c>
      <c r="L3765">
        <v>4000000</v>
      </c>
      <c r="M3765">
        <v>4224065</v>
      </c>
      <c r="N3765" t="s">
        <v>11470</v>
      </c>
      <c r="O3765">
        <v>96</v>
      </c>
      <c r="P3765" t="str">
        <f>IF(Table1[[#This Row],[score]]&gt;=8.5,"High",IF(Table1[[#This Row],[score]]&gt;=7,"Medium","Low"))</f>
        <v>Low</v>
      </c>
      <c r="Q3765" s="5">
        <f>Table1[[#This Row],[gross]]-Table1[[#This Row],[budget]]</f>
        <v>224065</v>
      </c>
      <c r="R3765" s="5" t="str">
        <f>IF(Table1[[#This Row],[Profit]]&gt;0,"Profit","Loss")</f>
        <v>Profit</v>
      </c>
      <c r="S3765" s="6" t="str">
        <f>FLOOR(Table1[[#This Row],[year]]-1900,10)+1900 &amp; "-" &amp; FLOOR(Table1[[#This Row],[year]]-1890,10)+1900</f>
        <v>2000-2010</v>
      </c>
      <c r="T3765" s="14" t="s">
        <v>21835</v>
      </c>
      <c r="AB3765" s="14"/>
    </row>
    <row r="3766" spans="1:28" hidden="1" x14ac:dyDescent="0.3">
      <c r="A3766" t="s">
        <v>11683</v>
      </c>
      <c r="B3766" t="s">
        <v>16</v>
      </c>
      <c r="C3766" t="s">
        <v>41</v>
      </c>
      <c r="D3766">
        <v>2000</v>
      </c>
      <c r="E3766" t="s">
        <v>11684</v>
      </c>
      <c r="F3766">
        <v>5.7</v>
      </c>
      <c r="G3766">
        <v>7000</v>
      </c>
      <c r="H3766" t="s">
        <v>11685</v>
      </c>
      <c r="I3766" t="s">
        <v>11685</v>
      </c>
      <c r="J3766" t="s">
        <v>5655</v>
      </c>
      <c r="K3766" t="s">
        <v>30</v>
      </c>
      <c r="L3766">
        <v>14000000</v>
      </c>
      <c r="M3766">
        <v>3284444</v>
      </c>
      <c r="N3766" t="s">
        <v>5666</v>
      </c>
      <c r="O3766">
        <v>101</v>
      </c>
      <c r="P3766" t="str">
        <f>IF(Table1[[#This Row],[score]]&gt;=8.5,"High",IF(Table1[[#This Row],[score]]&gt;=7,"Medium","Low"))</f>
        <v>Low</v>
      </c>
      <c r="Q3766" s="5">
        <f>Table1[[#This Row],[gross]]-Table1[[#This Row],[budget]]</f>
        <v>-10715556</v>
      </c>
      <c r="R3766" s="5" t="str">
        <f>IF(Table1[[#This Row],[Profit]]&gt;0,"Profit","Loss")</f>
        <v>Loss</v>
      </c>
      <c r="S3766" s="6" t="str">
        <f>FLOOR(Table1[[#This Row],[year]]-1900,10)+1900 &amp; "-" &amp; FLOOR(Table1[[#This Row],[year]]-1890,10)+1900</f>
        <v>2000-2010</v>
      </c>
      <c r="T3766" s="14" t="s">
        <v>21836</v>
      </c>
      <c r="AB3766" s="14"/>
    </row>
    <row r="3767" spans="1:28" hidden="1" x14ac:dyDescent="0.3">
      <c r="A3767" t="s">
        <v>11621</v>
      </c>
      <c r="B3767" t="s">
        <v>1974</v>
      </c>
      <c r="C3767" t="s">
        <v>41</v>
      </c>
      <c r="D3767">
        <v>2000</v>
      </c>
      <c r="E3767" t="s">
        <v>11180</v>
      </c>
      <c r="F3767">
        <v>5.6</v>
      </c>
      <c r="G3767">
        <v>3700</v>
      </c>
      <c r="H3767" t="s">
        <v>891</v>
      </c>
      <c r="I3767" t="s">
        <v>10480</v>
      </c>
      <c r="J3767" t="s">
        <v>11622</v>
      </c>
      <c r="K3767" t="s">
        <v>30</v>
      </c>
      <c r="L3767">
        <v>14000000</v>
      </c>
      <c r="M3767">
        <v>3169930</v>
      </c>
      <c r="N3767" t="s">
        <v>10964</v>
      </c>
      <c r="O3767">
        <v>112</v>
      </c>
      <c r="P3767" t="str">
        <f>IF(Table1[[#This Row],[score]]&gt;=8.5,"High",IF(Table1[[#This Row],[score]]&gt;=7,"Medium","Low"))</f>
        <v>Low</v>
      </c>
      <c r="Q3767" s="5">
        <f>Table1[[#This Row],[gross]]-Table1[[#This Row],[budget]]</f>
        <v>-10830070</v>
      </c>
      <c r="R3767" s="5" t="str">
        <f>IF(Table1[[#This Row],[Profit]]&gt;0,"Profit","Loss")</f>
        <v>Loss</v>
      </c>
      <c r="S3767" s="6" t="str">
        <f>FLOOR(Table1[[#This Row],[year]]-1900,10)+1900 &amp; "-" &amp; FLOOR(Table1[[#This Row],[year]]-1890,10)+1900</f>
        <v>2000-2010</v>
      </c>
      <c r="T3767" s="14" t="s">
        <v>21835</v>
      </c>
      <c r="AB3767" s="14"/>
    </row>
    <row r="3768" spans="1:28" hidden="1" x14ac:dyDescent="0.3">
      <c r="A3768" t="s">
        <v>11643</v>
      </c>
      <c r="B3768" t="s">
        <v>16</v>
      </c>
      <c r="C3768" t="s">
        <v>17</v>
      </c>
      <c r="D3768">
        <v>2000</v>
      </c>
      <c r="E3768" t="s">
        <v>11644</v>
      </c>
      <c r="F3768">
        <v>7.1</v>
      </c>
      <c r="G3768">
        <v>6100</v>
      </c>
      <c r="H3768" t="s">
        <v>4087</v>
      </c>
      <c r="I3768" t="s">
        <v>11645</v>
      </c>
      <c r="J3768" t="s">
        <v>7240</v>
      </c>
      <c r="K3768" t="s">
        <v>448</v>
      </c>
      <c r="L3768">
        <v>8000000</v>
      </c>
      <c r="M3768">
        <v>3033646</v>
      </c>
      <c r="N3768" t="s">
        <v>4089</v>
      </c>
      <c r="O3768">
        <v>121</v>
      </c>
      <c r="P3768" t="str">
        <f>IF(Table1[[#This Row],[score]]&gt;=8.5,"High",IF(Table1[[#This Row],[score]]&gt;=7,"Medium","Low"))</f>
        <v>Medium</v>
      </c>
      <c r="Q3768" s="5">
        <f>Table1[[#This Row],[gross]]-Table1[[#This Row],[budget]]</f>
        <v>-4966354</v>
      </c>
      <c r="R3768" s="5" t="str">
        <f>IF(Table1[[#This Row],[Profit]]&gt;0,"Profit","Loss")</f>
        <v>Loss</v>
      </c>
      <c r="S3768" s="6" t="str">
        <f>FLOOR(Table1[[#This Row],[year]]-1900,10)+1900 &amp; "-" &amp; FLOOR(Table1[[#This Row],[year]]-1890,10)+1900</f>
        <v>2000-2010</v>
      </c>
      <c r="T3768" s="14" t="s">
        <v>21835</v>
      </c>
      <c r="AB3768" s="14"/>
    </row>
    <row r="3769" spans="1:28" hidden="1" x14ac:dyDescent="0.3">
      <c r="A3769" t="s">
        <v>11428</v>
      </c>
      <c r="B3769" t="s">
        <v>16</v>
      </c>
      <c r="C3769" t="s">
        <v>41</v>
      </c>
      <c r="D3769">
        <v>2000</v>
      </c>
      <c r="E3769" t="s">
        <v>8109</v>
      </c>
      <c r="F3769">
        <v>6.6</v>
      </c>
      <c r="G3769">
        <v>11000</v>
      </c>
      <c r="H3769" t="s">
        <v>3391</v>
      </c>
      <c r="I3769" t="s">
        <v>3391</v>
      </c>
      <c r="J3769" t="s">
        <v>7030</v>
      </c>
      <c r="K3769" t="s">
        <v>30</v>
      </c>
      <c r="L3769">
        <v>10000000</v>
      </c>
      <c r="M3769">
        <v>2463650</v>
      </c>
      <c r="N3769" t="s">
        <v>2001</v>
      </c>
      <c r="O3769">
        <v>135</v>
      </c>
      <c r="P3769" t="str">
        <f>IF(Table1[[#This Row],[score]]&gt;=8.5,"High",IF(Table1[[#This Row],[score]]&gt;=7,"Medium","Low"))</f>
        <v>Low</v>
      </c>
      <c r="Q3769" s="5">
        <f>Table1[[#This Row],[gross]]-Table1[[#This Row],[budget]]</f>
        <v>-7536350</v>
      </c>
      <c r="R3769" s="5" t="str">
        <f>IF(Table1[[#This Row],[Profit]]&gt;0,"Profit","Loss")</f>
        <v>Loss</v>
      </c>
      <c r="S3769" s="6" t="str">
        <f>FLOOR(Table1[[#This Row],[year]]-1900,10)+1900 &amp; "-" &amp; FLOOR(Table1[[#This Row],[year]]-1890,10)+1900</f>
        <v>2000-2010</v>
      </c>
      <c r="T3769" s="14" t="s">
        <v>21835</v>
      </c>
      <c r="AB3769" s="14"/>
    </row>
    <row r="3770" spans="1:28" hidden="1" x14ac:dyDescent="0.3">
      <c r="A3770" t="s">
        <v>5755</v>
      </c>
      <c r="B3770" t="s">
        <v>16</v>
      </c>
      <c r="C3770" t="s">
        <v>17</v>
      </c>
      <c r="D3770">
        <v>2000</v>
      </c>
      <c r="E3770" t="s">
        <v>11191</v>
      </c>
      <c r="F3770">
        <v>6</v>
      </c>
      <c r="G3770">
        <v>9200</v>
      </c>
      <c r="H3770" t="s">
        <v>11488</v>
      </c>
      <c r="I3770" t="s">
        <v>5204</v>
      </c>
      <c r="J3770" t="s">
        <v>2612</v>
      </c>
      <c r="K3770" t="s">
        <v>30</v>
      </c>
      <c r="L3770">
        <v>2000000</v>
      </c>
      <c r="M3770">
        <v>2046433</v>
      </c>
      <c r="N3770" t="s">
        <v>11489</v>
      </c>
      <c r="O3770">
        <v>112</v>
      </c>
      <c r="P3770" t="str">
        <f>IF(Table1[[#This Row],[score]]&gt;=8.5,"High",IF(Table1[[#This Row],[score]]&gt;=7,"Medium","Low"))</f>
        <v>Low</v>
      </c>
      <c r="Q3770" s="5">
        <f>Table1[[#This Row],[gross]]-Table1[[#This Row],[budget]]</f>
        <v>46433</v>
      </c>
      <c r="R3770" s="5" t="str">
        <f>IF(Table1[[#This Row],[Profit]]&gt;0,"Profit","Loss")</f>
        <v>Profit</v>
      </c>
      <c r="S3770" s="6" t="str">
        <f>FLOOR(Table1[[#This Row],[year]]-1900,10)+1900 &amp; "-" &amp; FLOOR(Table1[[#This Row],[year]]-1890,10)+1900</f>
        <v>2000-2010</v>
      </c>
      <c r="T3770" s="14" t="s">
        <v>21835</v>
      </c>
      <c r="AB3770" s="14"/>
    </row>
    <row r="3771" spans="1:28" hidden="1" x14ac:dyDescent="0.3">
      <c r="A3771" t="s">
        <v>11532</v>
      </c>
      <c r="B3771" t="s">
        <v>16</v>
      </c>
      <c r="C3771" t="s">
        <v>41</v>
      </c>
      <c r="D3771">
        <v>2000</v>
      </c>
      <c r="E3771" t="s">
        <v>8109</v>
      </c>
      <c r="F3771">
        <v>7</v>
      </c>
      <c r="G3771">
        <v>7300</v>
      </c>
      <c r="H3771" t="s">
        <v>11533</v>
      </c>
      <c r="I3771" t="s">
        <v>11533</v>
      </c>
      <c r="J3771" t="s">
        <v>11534</v>
      </c>
      <c r="K3771" t="s">
        <v>30</v>
      </c>
      <c r="L3771">
        <v>1000000</v>
      </c>
      <c r="M3771">
        <v>2019121</v>
      </c>
      <c r="N3771" t="s">
        <v>11535</v>
      </c>
      <c r="O3771">
        <v>94</v>
      </c>
      <c r="P3771" t="str">
        <f>IF(Table1[[#This Row],[score]]&gt;=8.5,"High",IF(Table1[[#This Row],[score]]&gt;=7,"Medium","Low"))</f>
        <v>Medium</v>
      </c>
      <c r="Q3771" s="5">
        <f>Table1[[#This Row],[gross]]-Table1[[#This Row],[budget]]</f>
        <v>1019121</v>
      </c>
      <c r="R3771" s="5" t="str">
        <f>IF(Table1[[#This Row],[Profit]]&gt;0,"Profit","Loss")</f>
        <v>Profit</v>
      </c>
      <c r="S3771" s="6" t="str">
        <f>FLOOR(Table1[[#This Row],[year]]-1900,10)+1900 &amp; "-" &amp; FLOOR(Table1[[#This Row],[year]]-1890,10)+1900</f>
        <v>2000-2010</v>
      </c>
      <c r="T3771" s="14" t="s">
        <v>21835</v>
      </c>
      <c r="AB3771" s="14"/>
    </row>
    <row r="3772" spans="1:28" hidden="1" x14ac:dyDescent="0.3">
      <c r="A3772" t="s">
        <v>11420</v>
      </c>
      <c r="B3772" t="s">
        <v>16</v>
      </c>
      <c r="C3772" t="s">
        <v>41</v>
      </c>
      <c r="D3772">
        <v>2000</v>
      </c>
      <c r="E3772" t="s">
        <v>11421</v>
      </c>
      <c r="F3772">
        <v>6.2</v>
      </c>
      <c r="G3772">
        <v>14000</v>
      </c>
      <c r="H3772" t="s">
        <v>4517</v>
      </c>
      <c r="I3772" t="s">
        <v>4517</v>
      </c>
      <c r="J3772" t="s">
        <v>4006</v>
      </c>
      <c r="K3772" t="s">
        <v>30</v>
      </c>
      <c r="L3772">
        <v>10000000</v>
      </c>
      <c r="M3772">
        <v>1961544</v>
      </c>
      <c r="N3772" t="s">
        <v>11422</v>
      </c>
      <c r="O3772">
        <v>87</v>
      </c>
      <c r="P3772" t="str">
        <f>IF(Table1[[#This Row],[score]]&gt;=8.5,"High",IF(Table1[[#This Row],[score]]&gt;=7,"Medium","Low"))</f>
        <v>Low</v>
      </c>
      <c r="Q3772" s="5">
        <f>Table1[[#This Row],[gross]]-Table1[[#This Row],[budget]]</f>
        <v>-8038456</v>
      </c>
      <c r="R3772" s="5" t="str">
        <f>IF(Table1[[#This Row],[Profit]]&gt;0,"Profit","Loss")</f>
        <v>Loss</v>
      </c>
      <c r="S3772" s="6" t="str">
        <f>FLOOR(Table1[[#This Row],[year]]-1900,10)+1900 &amp; "-" &amp; FLOOR(Table1[[#This Row],[year]]-1890,10)+1900</f>
        <v>2000-2010</v>
      </c>
      <c r="T3772" s="14" t="s">
        <v>21835</v>
      </c>
      <c r="AB3772" s="14"/>
    </row>
    <row r="3773" spans="1:28" hidden="1" x14ac:dyDescent="0.3">
      <c r="A3773" t="s">
        <v>11500</v>
      </c>
      <c r="B3773" t="s">
        <v>16</v>
      </c>
      <c r="C3773" t="s">
        <v>41</v>
      </c>
      <c r="D3773">
        <v>2000</v>
      </c>
      <c r="E3773" t="s">
        <v>11501</v>
      </c>
      <c r="F3773">
        <v>6.8</v>
      </c>
      <c r="G3773">
        <v>5600</v>
      </c>
      <c r="H3773" t="s">
        <v>11502</v>
      </c>
      <c r="I3773" t="s">
        <v>11502</v>
      </c>
      <c r="J3773" t="s">
        <v>10230</v>
      </c>
      <c r="K3773" t="s">
        <v>22</v>
      </c>
      <c r="L3773">
        <f>20500000</f>
        <v>20500000</v>
      </c>
      <c r="M3773">
        <v>1961054</v>
      </c>
      <c r="N3773" t="s">
        <v>11503</v>
      </c>
      <c r="O3773">
        <v>91</v>
      </c>
      <c r="P3773" t="str">
        <f>IF(Table1[[#This Row],[score]]&gt;=8.5,"High",IF(Table1[[#This Row],[score]]&gt;=7,"Medium","Low"))</f>
        <v>Low</v>
      </c>
      <c r="Q3773" s="5">
        <f>Table1[[#This Row],[gross]]-Table1[[#This Row],[budget]]</f>
        <v>-18538946</v>
      </c>
      <c r="R3773" s="5" t="str">
        <f>IF(Table1[[#This Row],[Profit]]&gt;0,"Profit","Loss")</f>
        <v>Loss</v>
      </c>
      <c r="S3773" s="6" t="str">
        <f>FLOOR(Table1[[#This Row],[year]]-1900,10)+1900 &amp; "-" &amp; FLOOR(Table1[[#This Row],[year]]-1890,10)+1900</f>
        <v>2000-2010</v>
      </c>
      <c r="T3773" s="14" t="s">
        <v>21844</v>
      </c>
      <c r="AB3773" s="14"/>
    </row>
    <row r="3774" spans="1:28" hidden="1" x14ac:dyDescent="0.3">
      <c r="A3774" t="s">
        <v>11540</v>
      </c>
      <c r="B3774" t="s">
        <v>16</v>
      </c>
      <c r="C3774" t="s">
        <v>17</v>
      </c>
      <c r="D3774">
        <v>2000</v>
      </c>
      <c r="E3774" t="s">
        <v>11226</v>
      </c>
      <c r="F3774">
        <v>6.8</v>
      </c>
      <c r="G3774">
        <v>9400</v>
      </c>
      <c r="H3774" t="s">
        <v>11541</v>
      </c>
      <c r="I3774" t="s">
        <v>11541</v>
      </c>
      <c r="J3774" t="s">
        <v>11542</v>
      </c>
      <c r="K3774" t="s">
        <v>30</v>
      </c>
      <c r="L3774">
        <v>1000000</v>
      </c>
      <c r="M3774">
        <v>1666028</v>
      </c>
      <c r="N3774" t="s">
        <v>11543</v>
      </c>
      <c r="O3774">
        <v>110</v>
      </c>
      <c r="P3774" t="str">
        <f>IF(Table1[[#This Row],[score]]&gt;=8.5,"High",IF(Table1[[#This Row],[score]]&gt;=7,"Medium","Low"))</f>
        <v>Low</v>
      </c>
      <c r="Q3774" s="5">
        <f>Table1[[#This Row],[gross]]-Table1[[#This Row],[budget]]</f>
        <v>666028</v>
      </c>
      <c r="R3774" s="5" t="str">
        <f>IF(Table1[[#This Row],[Profit]]&gt;0,"Profit","Loss")</f>
        <v>Profit</v>
      </c>
      <c r="S3774" s="6" t="str">
        <f>FLOOR(Table1[[#This Row],[year]]-1900,10)+1900 &amp; "-" &amp; FLOOR(Table1[[#This Row],[year]]-1890,10)+1900</f>
        <v>2000-2010</v>
      </c>
      <c r="T3774" s="14" t="s">
        <v>21835</v>
      </c>
      <c r="AB3774" s="14"/>
    </row>
    <row r="3775" spans="1:28" hidden="1" x14ac:dyDescent="0.3">
      <c r="A3775" t="s">
        <v>11579</v>
      </c>
      <c r="B3775" t="s">
        <v>16</v>
      </c>
      <c r="C3775" t="s">
        <v>17</v>
      </c>
      <c r="D3775">
        <v>2000</v>
      </c>
      <c r="E3775" t="s">
        <v>11580</v>
      </c>
      <c r="F3775">
        <v>6.2</v>
      </c>
      <c r="G3775">
        <v>15000</v>
      </c>
      <c r="H3775" t="s">
        <v>6917</v>
      </c>
      <c r="I3775" t="s">
        <v>6917</v>
      </c>
      <c r="J3775" t="s">
        <v>8478</v>
      </c>
      <c r="K3775" t="s">
        <v>22</v>
      </c>
      <c r="L3775">
        <f>20500000</f>
        <v>20500000</v>
      </c>
      <c r="M3775">
        <v>1322763</v>
      </c>
      <c r="N3775" t="s">
        <v>6448</v>
      </c>
      <c r="O3775">
        <v>100</v>
      </c>
      <c r="P3775" t="str">
        <f>IF(Table1[[#This Row],[score]]&gt;=8.5,"High",IF(Table1[[#This Row],[score]]&gt;=7,"Medium","Low"))</f>
        <v>Low</v>
      </c>
      <c r="Q3775" s="5">
        <f>Table1[[#This Row],[gross]]-Table1[[#This Row],[budget]]</f>
        <v>-19177237</v>
      </c>
      <c r="R3775" s="5" t="str">
        <f>IF(Table1[[#This Row],[Profit]]&gt;0,"Profit","Loss")</f>
        <v>Loss</v>
      </c>
      <c r="S3775" s="6" t="str">
        <f>FLOOR(Table1[[#This Row],[year]]-1900,10)+1900 &amp; "-" &amp; FLOOR(Table1[[#This Row],[year]]-1890,10)+1900</f>
        <v>2000-2010</v>
      </c>
      <c r="T3775" s="14" t="s">
        <v>21844</v>
      </c>
      <c r="AB3775" s="14"/>
    </row>
    <row r="3776" spans="1:28" hidden="1" x14ac:dyDescent="0.3">
      <c r="A3776" t="s">
        <v>6516</v>
      </c>
      <c r="B3776" t="s">
        <v>16</v>
      </c>
      <c r="C3776" t="s">
        <v>104</v>
      </c>
      <c r="D3776">
        <v>2000</v>
      </c>
      <c r="E3776" t="s">
        <v>11291</v>
      </c>
      <c r="F3776">
        <v>6.5</v>
      </c>
      <c r="G3776">
        <v>23000</v>
      </c>
      <c r="H3776" t="s">
        <v>5179</v>
      </c>
      <c r="I3776" t="s">
        <v>11292</v>
      </c>
      <c r="J3776" t="s">
        <v>5171</v>
      </c>
      <c r="K3776" t="s">
        <v>448</v>
      </c>
      <c r="L3776">
        <v>25000000</v>
      </c>
      <c r="M3776">
        <v>1308242</v>
      </c>
      <c r="N3776" t="s">
        <v>11293</v>
      </c>
      <c r="O3776">
        <v>110</v>
      </c>
      <c r="P3776" t="str">
        <f>IF(Table1[[#This Row],[score]]&gt;=8.5,"High",IF(Table1[[#This Row],[score]]&gt;=7,"Medium","Low"))</f>
        <v>Low</v>
      </c>
      <c r="Q3776" s="5">
        <f>Table1[[#This Row],[gross]]-Table1[[#This Row],[budget]]</f>
        <v>-23691758</v>
      </c>
      <c r="R3776" s="5" t="str">
        <f>IF(Table1[[#This Row],[Profit]]&gt;0,"Profit","Loss")</f>
        <v>Loss</v>
      </c>
      <c r="S3776" s="6" t="str">
        <f>FLOOR(Table1[[#This Row],[year]]-1900,10)+1900 &amp; "-" &amp; FLOOR(Table1[[#This Row],[year]]-1890,10)+1900</f>
        <v>2000-2010</v>
      </c>
      <c r="T3776" s="14" t="s">
        <v>21842</v>
      </c>
      <c r="AB3776" s="14"/>
    </row>
    <row r="3777" spans="1:28" hidden="1" x14ac:dyDescent="0.3">
      <c r="A3777" t="s">
        <v>11404</v>
      </c>
      <c r="B3777" t="s">
        <v>443</v>
      </c>
      <c r="C3777" t="s">
        <v>17</v>
      </c>
      <c r="D3777">
        <v>2000</v>
      </c>
      <c r="E3777" t="s">
        <v>11405</v>
      </c>
      <c r="F3777">
        <v>8.1999999999999993</v>
      </c>
      <c r="G3777">
        <v>22000</v>
      </c>
      <c r="H3777" t="s">
        <v>2972</v>
      </c>
      <c r="I3777" t="s">
        <v>2972</v>
      </c>
      <c r="J3777" t="s">
        <v>11406</v>
      </c>
      <c r="K3777" t="s">
        <v>2975</v>
      </c>
      <c r="L3777" s="5">
        <f>20500000</f>
        <v>20500000</v>
      </c>
      <c r="M3777" s="5">
        <v>1196218</v>
      </c>
      <c r="N3777" t="s">
        <v>11407</v>
      </c>
      <c r="O3777">
        <v>173</v>
      </c>
      <c r="P3777" t="str">
        <f>IF(Table1[[#This Row],[score]]&gt;=8.5,"High",IF(Table1[[#This Row],[score]]&gt;=7,"Medium","Low"))</f>
        <v>Medium</v>
      </c>
      <c r="Q3777" s="5">
        <f>Table1[[#This Row],[gross]]-Table1[[#This Row],[budget]]</f>
        <v>-19303782</v>
      </c>
      <c r="R3777" s="5" t="str">
        <f>IF(Table1[[#This Row],[Profit]]&gt;0,"Profit","Loss")</f>
        <v>Loss</v>
      </c>
      <c r="S3777" s="6" t="str">
        <f>FLOOR(Table1[[#This Row],[year]]-1900,10)+1900 &amp; "-" &amp; FLOOR(Table1[[#This Row],[year]]-1890,10)+1900</f>
        <v>2000-2010</v>
      </c>
      <c r="T3777" s="14" t="s">
        <v>21837</v>
      </c>
      <c r="AB3777" s="14"/>
    </row>
    <row r="3778" spans="1:28" hidden="1" x14ac:dyDescent="0.3">
      <c r="A3778" t="s">
        <v>11451</v>
      </c>
      <c r="B3778" t="s">
        <v>16</v>
      </c>
      <c r="C3778" t="s">
        <v>41</v>
      </c>
      <c r="D3778">
        <v>2000</v>
      </c>
      <c r="E3778" t="s">
        <v>11151</v>
      </c>
      <c r="F3778">
        <v>6.6</v>
      </c>
      <c r="G3778">
        <v>5300</v>
      </c>
      <c r="H3778" t="s">
        <v>11452</v>
      </c>
      <c r="I3778" t="s">
        <v>11453</v>
      </c>
      <c r="J3778" t="s">
        <v>11453</v>
      </c>
      <c r="K3778" t="s">
        <v>30</v>
      </c>
      <c r="L3778">
        <v>250000</v>
      </c>
      <c r="M3778">
        <v>1182065</v>
      </c>
      <c r="N3778" t="s">
        <v>10482</v>
      </c>
      <c r="O3778">
        <v>96</v>
      </c>
      <c r="P3778" t="str">
        <f>IF(Table1[[#This Row],[score]]&gt;=8.5,"High",IF(Table1[[#This Row],[score]]&gt;=7,"Medium","Low"))</f>
        <v>Low</v>
      </c>
      <c r="Q3778" s="5">
        <f>Table1[[#This Row],[gross]]-Table1[[#This Row],[budget]]</f>
        <v>932065</v>
      </c>
      <c r="R3778" s="5" t="str">
        <f>IF(Table1[[#This Row],[Profit]]&gt;0,"Profit","Loss")</f>
        <v>Profit</v>
      </c>
      <c r="S3778" s="6" t="str">
        <f>FLOOR(Table1[[#This Row],[year]]-1900,10)+1900 &amp; "-" &amp; FLOOR(Table1[[#This Row],[year]]-1890,10)+1900</f>
        <v>2000-2010</v>
      </c>
      <c r="T3778" s="14" t="s">
        <v>21835</v>
      </c>
      <c r="AB3778" s="14"/>
    </row>
    <row r="3779" spans="1:28" hidden="1" x14ac:dyDescent="0.3">
      <c r="A3779" t="s">
        <v>11666</v>
      </c>
      <c r="B3779" t="s">
        <v>16</v>
      </c>
      <c r="C3779" t="s">
        <v>41</v>
      </c>
      <c r="D3779">
        <v>2000</v>
      </c>
      <c r="E3779" t="s">
        <v>11667</v>
      </c>
      <c r="F3779">
        <v>6.8</v>
      </c>
      <c r="G3779">
        <v>2900</v>
      </c>
      <c r="H3779" t="s">
        <v>11668</v>
      </c>
      <c r="I3779" t="s">
        <v>11668</v>
      </c>
      <c r="J3779" t="s">
        <v>11669</v>
      </c>
      <c r="K3779" t="s">
        <v>30</v>
      </c>
      <c r="L3779">
        <f>20500000</f>
        <v>20500000</v>
      </c>
      <c r="M3779">
        <v>1111273</v>
      </c>
      <c r="N3779" t="s">
        <v>11670</v>
      </c>
      <c r="O3779">
        <v>111</v>
      </c>
      <c r="P3779" t="str">
        <f>IF(Table1[[#This Row],[score]]&gt;=8.5,"High",IF(Table1[[#This Row],[score]]&gt;=7,"Medium","Low"))</f>
        <v>Low</v>
      </c>
      <c r="Q3779" s="5">
        <f>Table1[[#This Row],[gross]]-Table1[[#This Row],[budget]]</f>
        <v>-19388727</v>
      </c>
      <c r="R3779" s="5" t="str">
        <f>IF(Table1[[#This Row],[Profit]]&gt;0,"Profit","Loss")</f>
        <v>Loss</v>
      </c>
      <c r="S3779" s="6" t="str">
        <f>FLOOR(Table1[[#This Row],[year]]-1900,10)+1900 &amp; "-" &amp; FLOOR(Table1[[#This Row],[year]]-1890,10)+1900</f>
        <v>2000-2010</v>
      </c>
      <c r="T3779" s="14" t="s">
        <v>21835</v>
      </c>
      <c r="AB3779" s="14"/>
    </row>
    <row r="3780" spans="1:28" hidden="1" x14ac:dyDescent="0.3">
      <c r="A3780" t="s">
        <v>11326</v>
      </c>
      <c r="B3780" t="s">
        <v>443</v>
      </c>
      <c r="C3780" t="s">
        <v>104</v>
      </c>
      <c r="D3780">
        <v>2000</v>
      </c>
      <c r="E3780" t="s">
        <v>11327</v>
      </c>
      <c r="F3780">
        <v>4.5</v>
      </c>
      <c r="G3780">
        <v>17000</v>
      </c>
      <c r="H3780" t="s">
        <v>11328</v>
      </c>
      <c r="I3780" t="s">
        <v>11328</v>
      </c>
      <c r="J3780" t="s">
        <v>11329</v>
      </c>
      <c r="K3780" t="s">
        <v>448</v>
      </c>
      <c r="L3780">
        <f>20500000</f>
        <v>20500000</v>
      </c>
      <c r="M3780">
        <v>940944</v>
      </c>
      <c r="N3780" t="s">
        <v>6448</v>
      </c>
      <c r="O3780">
        <v>77</v>
      </c>
      <c r="P3780" t="str">
        <f>IF(Table1[[#This Row],[score]]&gt;=8.5,"High",IF(Table1[[#This Row],[score]]&gt;=7,"Medium","Low"))</f>
        <v>Low</v>
      </c>
      <c r="Q3780" s="5">
        <f>Table1[[#This Row],[gross]]-Table1[[#This Row],[budget]]</f>
        <v>-19559056</v>
      </c>
      <c r="R3780" s="5" t="str">
        <f>IF(Table1[[#This Row],[Profit]]&gt;0,"Profit","Loss")</f>
        <v>Loss</v>
      </c>
      <c r="S3780" s="6" t="str">
        <f>FLOOR(Table1[[#This Row],[year]]-1900,10)+1900 &amp; "-" &amp; FLOOR(Table1[[#This Row],[year]]-1890,10)+1900</f>
        <v>2000-2010</v>
      </c>
      <c r="T3780" s="14" t="s">
        <v>21842</v>
      </c>
      <c r="AB3780" s="14"/>
    </row>
    <row r="3781" spans="1:28" hidden="1" x14ac:dyDescent="0.3">
      <c r="A3781" t="s">
        <v>11508</v>
      </c>
      <c r="B3781" t="s">
        <v>16</v>
      </c>
      <c r="C3781" t="s">
        <v>104</v>
      </c>
      <c r="D3781">
        <v>2000</v>
      </c>
      <c r="E3781" t="s">
        <v>11509</v>
      </c>
      <c r="F3781">
        <v>6.4</v>
      </c>
      <c r="G3781">
        <v>20000</v>
      </c>
      <c r="H3781" t="s">
        <v>8234</v>
      </c>
      <c r="I3781" t="s">
        <v>8234</v>
      </c>
      <c r="J3781" t="s">
        <v>8955</v>
      </c>
      <c r="K3781" t="s">
        <v>30</v>
      </c>
      <c r="L3781">
        <v>24000000</v>
      </c>
      <c r="M3781">
        <v>924036</v>
      </c>
      <c r="N3781" t="s">
        <v>3705</v>
      </c>
      <c r="O3781">
        <v>115</v>
      </c>
      <c r="P3781" t="str">
        <f>IF(Table1[[#This Row],[score]]&gt;=8.5,"High",IF(Table1[[#This Row],[score]]&gt;=7,"Medium","Low"))</f>
        <v>Low</v>
      </c>
      <c r="Q3781" s="5">
        <f>Table1[[#This Row],[gross]]-Table1[[#This Row],[budget]]</f>
        <v>-23075964</v>
      </c>
      <c r="R3781" s="5" t="str">
        <f>IF(Table1[[#This Row],[Profit]]&gt;0,"Profit","Loss")</f>
        <v>Loss</v>
      </c>
      <c r="S3781" s="6" t="str">
        <f>FLOOR(Table1[[#This Row],[year]]-1900,10)+1900 &amp; "-" &amp; FLOOR(Table1[[#This Row],[year]]-1890,10)+1900</f>
        <v>2000-2010</v>
      </c>
      <c r="T3781" s="14" t="s">
        <v>21865</v>
      </c>
      <c r="AB3781" s="14"/>
    </row>
    <row r="3782" spans="1:28" hidden="1" x14ac:dyDescent="0.3">
      <c r="A3782" t="s">
        <v>11471</v>
      </c>
      <c r="B3782" t="s">
        <v>16</v>
      </c>
      <c r="C3782" t="s">
        <v>41</v>
      </c>
      <c r="D3782">
        <v>2000</v>
      </c>
      <c r="E3782" t="s">
        <v>11472</v>
      </c>
      <c r="F3782">
        <v>6.2</v>
      </c>
      <c r="G3782">
        <v>5300</v>
      </c>
      <c r="H3782" t="s">
        <v>11473</v>
      </c>
      <c r="I3782" t="s">
        <v>11473</v>
      </c>
      <c r="J3782" t="s">
        <v>11474</v>
      </c>
      <c r="K3782" t="s">
        <v>30</v>
      </c>
      <c r="L3782">
        <f>20500000</f>
        <v>20500000</v>
      </c>
      <c r="M3782">
        <v>580372</v>
      </c>
      <c r="N3782" t="s">
        <v>11475</v>
      </c>
      <c r="O3782">
        <v>82</v>
      </c>
      <c r="P3782" t="str">
        <f>IF(Table1[[#This Row],[score]]&gt;=8.5,"High",IF(Table1[[#This Row],[score]]&gt;=7,"Medium","Low"))</f>
        <v>Low</v>
      </c>
      <c r="Q3782" s="5">
        <f>Table1[[#This Row],[gross]]-Table1[[#This Row],[budget]]</f>
        <v>-19919628</v>
      </c>
      <c r="R3782" s="5" t="str">
        <f>IF(Table1[[#This Row],[Profit]]&gt;0,"Profit","Loss")</f>
        <v>Loss</v>
      </c>
      <c r="S3782" s="6" t="str">
        <f>FLOOR(Table1[[#This Row],[year]]-1900,10)+1900 &amp; "-" &amp; FLOOR(Table1[[#This Row],[year]]-1890,10)+1900</f>
        <v>2000-2010</v>
      </c>
      <c r="T3782" s="14" t="s">
        <v>21856</v>
      </c>
      <c r="AB3782" s="14"/>
    </row>
    <row r="3783" spans="1:28" hidden="1" x14ac:dyDescent="0.3">
      <c r="A3783" t="s">
        <v>11686</v>
      </c>
      <c r="B3783" t="s">
        <v>1974</v>
      </c>
      <c r="C3783" t="s">
        <v>41</v>
      </c>
      <c r="D3783">
        <v>2000</v>
      </c>
      <c r="E3783" t="s">
        <v>11687</v>
      </c>
      <c r="F3783">
        <v>7.3</v>
      </c>
      <c r="G3783">
        <v>4200</v>
      </c>
      <c r="H3783" t="s">
        <v>11688</v>
      </c>
      <c r="I3783" t="s">
        <v>11688</v>
      </c>
      <c r="J3783" t="s">
        <v>4076</v>
      </c>
      <c r="K3783" t="s">
        <v>30</v>
      </c>
      <c r="L3783">
        <f>20500000</f>
        <v>20500000</v>
      </c>
      <c r="M3783">
        <v>512451</v>
      </c>
      <c r="N3783" t="s">
        <v>11689</v>
      </c>
      <c r="O3783">
        <v>118</v>
      </c>
      <c r="P3783" t="str">
        <f>IF(Table1[[#This Row],[score]]&gt;=8.5,"High",IF(Table1[[#This Row],[score]]&gt;=7,"Medium","Low"))</f>
        <v>Medium</v>
      </c>
      <c r="Q3783" s="5">
        <f>Table1[[#This Row],[gross]]-Table1[[#This Row],[budget]]</f>
        <v>-19987549</v>
      </c>
      <c r="R3783" s="5" t="str">
        <f>IF(Table1[[#This Row],[Profit]]&gt;0,"Profit","Loss")</f>
        <v>Loss</v>
      </c>
      <c r="S3783" s="6" t="str">
        <f>FLOOR(Table1[[#This Row],[year]]-1900,10)+1900 &amp; "-" &amp; FLOOR(Table1[[#This Row],[year]]-1890,10)+1900</f>
        <v>2000-2010</v>
      </c>
      <c r="T3783" s="14" t="s">
        <v>21835</v>
      </c>
      <c r="AB3783" s="14"/>
    </row>
    <row r="3784" spans="1:28" hidden="1" x14ac:dyDescent="0.3">
      <c r="A3784" t="s">
        <v>11569</v>
      </c>
      <c r="B3784" t="s">
        <v>16</v>
      </c>
      <c r="C3784" t="s">
        <v>104</v>
      </c>
      <c r="D3784">
        <v>2000</v>
      </c>
      <c r="E3784" t="s">
        <v>11570</v>
      </c>
      <c r="F3784">
        <v>5.9</v>
      </c>
      <c r="G3784">
        <v>9100</v>
      </c>
      <c r="H3784" t="s">
        <v>3845</v>
      </c>
      <c r="I3784" t="s">
        <v>11571</v>
      </c>
      <c r="J3784" t="s">
        <v>10356</v>
      </c>
      <c r="K3784" t="s">
        <v>30</v>
      </c>
      <c r="L3784">
        <v>16000000</v>
      </c>
      <c r="M3784">
        <v>321279</v>
      </c>
      <c r="N3784" t="s">
        <v>6789</v>
      </c>
      <c r="O3784">
        <v>114</v>
      </c>
      <c r="P3784" t="str">
        <f>IF(Table1[[#This Row],[score]]&gt;=8.5,"High",IF(Table1[[#This Row],[score]]&gt;=7,"Medium","Low"))</f>
        <v>Low</v>
      </c>
      <c r="Q3784" s="5">
        <f>Table1[[#This Row],[gross]]-Table1[[#This Row],[budget]]</f>
        <v>-15678721</v>
      </c>
      <c r="R3784" s="5" t="str">
        <f>IF(Table1[[#This Row],[Profit]]&gt;0,"Profit","Loss")</f>
        <v>Loss</v>
      </c>
      <c r="S3784" s="6" t="str">
        <f>FLOOR(Table1[[#This Row],[year]]-1900,10)+1900 &amp; "-" &amp; FLOOR(Table1[[#This Row],[year]]-1890,10)+1900</f>
        <v>2000-2010</v>
      </c>
      <c r="T3784" s="14" t="s">
        <v>21842</v>
      </c>
      <c r="AB3784" s="14"/>
    </row>
    <row r="3785" spans="1:28" hidden="1" x14ac:dyDescent="0.3">
      <c r="A3785" t="s">
        <v>11544</v>
      </c>
      <c r="B3785" t="s">
        <v>16</v>
      </c>
      <c r="C3785" t="s">
        <v>41</v>
      </c>
      <c r="D3785">
        <v>2000</v>
      </c>
      <c r="E3785" t="s">
        <v>11317</v>
      </c>
      <c r="F3785">
        <v>5.8</v>
      </c>
      <c r="G3785">
        <v>3600</v>
      </c>
      <c r="H3785" t="s">
        <v>11545</v>
      </c>
      <c r="I3785" t="s">
        <v>11546</v>
      </c>
      <c r="J3785" t="s">
        <v>9932</v>
      </c>
      <c r="K3785" t="s">
        <v>22</v>
      </c>
      <c r="L3785">
        <f>20500000</f>
        <v>20500000</v>
      </c>
      <c r="M3785">
        <v>313768</v>
      </c>
      <c r="N3785" t="s">
        <v>10748</v>
      </c>
      <c r="O3785">
        <v>86</v>
      </c>
      <c r="P3785" t="str">
        <f>IF(Table1[[#This Row],[score]]&gt;=8.5,"High",IF(Table1[[#This Row],[score]]&gt;=7,"Medium","Low"))</f>
        <v>Low</v>
      </c>
      <c r="Q3785" s="5">
        <f>Table1[[#This Row],[gross]]-Table1[[#This Row],[budget]]</f>
        <v>-20186232</v>
      </c>
      <c r="R3785" s="5" t="str">
        <f>IF(Table1[[#This Row],[Profit]]&gt;0,"Profit","Loss")</f>
        <v>Loss</v>
      </c>
      <c r="S3785" s="6" t="str">
        <f>FLOOR(Table1[[#This Row],[year]]-1900,10)+1900 &amp; "-" &amp; FLOOR(Table1[[#This Row],[year]]-1890,10)+1900</f>
        <v>2000-2010</v>
      </c>
      <c r="T3785" s="14" t="s">
        <v>21844</v>
      </c>
      <c r="AB3785" s="14"/>
    </row>
    <row r="3786" spans="1:28" hidden="1" x14ac:dyDescent="0.3">
      <c r="A3786" t="s">
        <v>11650</v>
      </c>
      <c r="B3786" t="s">
        <v>33</v>
      </c>
      <c r="C3786" t="s">
        <v>765</v>
      </c>
      <c r="D3786">
        <v>2000</v>
      </c>
      <c r="E3786" t="s">
        <v>11651</v>
      </c>
      <c r="F3786">
        <v>6</v>
      </c>
      <c r="G3786">
        <v>4400</v>
      </c>
      <c r="H3786" t="s">
        <v>5203</v>
      </c>
      <c r="I3786" t="s">
        <v>5204</v>
      </c>
      <c r="J3786" t="s">
        <v>11035</v>
      </c>
      <c r="K3786" t="s">
        <v>22</v>
      </c>
      <c r="L3786">
        <v>13000000</v>
      </c>
      <c r="M3786">
        <v>299792</v>
      </c>
      <c r="N3786" t="s">
        <v>10739</v>
      </c>
      <c r="O3786">
        <v>93</v>
      </c>
      <c r="P3786" t="str">
        <f>IF(Table1[[#This Row],[score]]&gt;=8.5,"High",IF(Table1[[#This Row],[score]]&gt;=7,"Medium","Low"))</f>
        <v>Low</v>
      </c>
      <c r="Q3786" s="5">
        <f>Table1[[#This Row],[gross]]-Table1[[#This Row],[budget]]</f>
        <v>-12700208</v>
      </c>
      <c r="R3786" s="5" t="str">
        <f>IF(Table1[[#This Row],[Profit]]&gt;0,"Profit","Loss")</f>
        <v>Loss</v>
      </c>
      <c r="S3786" s="6" t="str">
        <f>FLOOR(Table1[[#This Row],[year]]-1900,10)+1900 &amp; "-" &amp; FLOOR(Table1[[#This Row],[year]]-1890,10)+1900</f>
        <v>2000-2010</v>
      </c>
      <c r="T3786" s="14" t="s">
        <v>21844</v>
      </c>
      <c r="AB3786" s="14"/>
    </row>
    <row r="3787" spans="1:28" hidden="1" x14ac:dyDescent="0.3">
      <c r="A3787" t="s">
        <v>11562</v>
      </c>
      <c r="B3787" t="s">
        <v>443</v>
      </c>
      <c r="C3787" t="s">
        <v>104</v>
      </c>
      <c r="D3787">
        <v>2000</v>
      </c>
      <c r="E3787" t="s">
        <v>11563</v>
      </c>
      <c r="F3787">
        <v>7.9</v>
      </c>
      <c r="G3787">
        <v>12000</v>
      </c>
      <c r="H3787" t="s">
        <v>11564</v>
      </c>
      <c r="I3787" t="s">
        <v>11565</v>
      </c>
      <c r="J3787" t="s">
        <v>11564</v>
      </c>
      <c r="K3787" t="s">
        <v>10197</v>
      </c>
      <c r="L3787">
        <f>20500000</f>
        <v>20500000</v>
      </c>
      <c r="M3787">
        <v>274675</v>
      </c>
      <c r="N3787" t="s">
        <v>11566</v>
      </c>
      <c r="O3787">
        <v>186</v>
      </c>
      <c r="P3787" t="str">
        <f>IF(Table1[[#This Row],[score]]&gt;=8.5,"High",IF(Table1[[#This Row],[score]]&gt;=7,"Medium","Low"))</f>
        <v>Medium</v>
      </c>
      <c r="Q3787" s="5">
        <f>Table1[[#This Row],[gross]]-Table1[[#This Row],[budget]]</f>
        <v>-20225325</v>
      </c>
      <c r="R3787" s="5" t="str">
        <f>IF(Table1[[#This Row],[Profit]]&gt;0,"Profit","Loss")</f>
        <v>Loss</v>
      </c>
      <c r="S3787" s="6" t="str">
        <f>FLOOR(Table1[[#This Row],[year]]-1900,10)+1900 &amp; "-" &amp; FLOOR(Table1[[#This Row],[year]]-1890,10)+1900</f>
        <v>2000-2010</v>
      </c>
      <c r="T3787" s="14" t="s">
        <v>21867</v>
      </c>
      <c r="AB3787" s="14"/>
    </row>
    <row r="3788" spans="1:28" hidden="1" x14ac:dyDescent="0.3">
      <c r="A3788" t="s">
        <v>11550</v>
      </c>
      <c r="B3788" t="s">
        <v>16</v>
      </c>
      <c r="C3788" t="s">
        <v>17</v>
      </c>
      <c r="D3788">
        <v>2000</v>
      </c>
      <c r="E3788" t="s">
        <v>10755</v>
      </c>
      <c r="F3788">
        <v>6.5</v>
      </c>
      <c r="G3788">
        <v>6900</v>
      </c>
      <c r="H3788" t="s">
        <v>1483</v>
      </c>
      <c r="I3788" t="s">
        <v>552</v>
      </c>
      <c r="J3788" t="s">
        <v>10369</v>
      </c>
      <c r="K3788" t="s">
        <v>30</v>
      </c>
      <c r="L3788">
        <v>8500000</v>
      </c>
      <c r="M3788">
        <v>270745</v>
      </c>
      <c r="N3788" t="s">
        <v>7492</v>
      </c>
      <c r="O3788">
        <v>105</v>
      </c>
      <c r="P3788" t="str">
        <f>IF(Table1[[#This Row],[score]]&gt;=8.5,"High",IF(Table1[[#This Row],[score]]&gt;=7,"Medium","Low"))</f>
        <v>Low</v>
      </c>
      <c r="Q3788" s="5">
        <f>Table1[[#This Row],[gross]]-Table1[[#This Row],[budget]]</f>
        <v>-8229255</v>
      </c>
      <c r="R3788" s="5" t="str">
        <f>IF(Table1[[#This Row],[Profit]]&gt;0,"Profit","Loss")</f>
        <v>Loss</v>
      </c>
      <c r="S3788" s="6" t="str">
        <f>FLOOR(Table1[[#This Row],[year]]-1900,10)+1900 &amp; "-" &amp; FLOOR(Table1[[#This Row],[year]]-1890,10)+1900</f>
        <v>2000-2010</v>
      </c>
      <c r="T3788" s="14" t="s">
        <v>21835</v>
      </c>
      <c r="AB3788" s="14"/>
    </row>
    <row r="3789" spans="1:28" hidden="1" x14ac:dyDescent="0.3">
      <c r="A3789" t="s">
        <v>11476</v>
      </c>
      <c r="B3789" t="s">
        <v>2676</v>
      </c>
      <c r="C3789" t="s">
        <v>41</v>
      </c>
      <c r="D3789">
        <v>2000</v>
      </c>
      <c r="E3789" t="s">
        <v>11477</v>
      </c>
      <c r="F3789">
        <v>6.2</v>
      </c>
      <c r="G3789">
        <v>5700</v>
      </c>
      <c r="H3789" t="s">
        <v>11478</v>
      </c>
      <c r="I3789" t="s">
        <v>11479</v>
      </c>
      <c r="J3789" t="s">
        <v>11480</v>
      </c>
      <c r="K3789" t="s">
        <v>248</v>
      </c>
      <c r="L3789">
        <v>1500000</v>
      </c>
      <c r="M3789">
        <v>268117</v>
      </c>
      <c r="N3789" t="s">
        <v>11481</v>
      </c>
      <c r="O3789">
        <v>95</v>
      </c>
      <c r="P3789" t="str">
        <f>IF(Table1[[#This Row],[score]]&gt;=8.5,"High",IF(Table1[[#This Row],[score]]&gt;=7,"Medium","Low"))</f>
        <v>Low</v>
      </c>
      <c r="Q3789" s="5">
        <f>Table1[[#This Row],[gross]]-Table1[[#This Row],[budget]]</f>
        <v>-1231883</v>
      </c>
      <c r="R3789" s="5" t="str">
        <f>IF(Table1[[#This Row],[Profit]]&gt;0,"Profit","Loss")</f>
        <v>Loss</v>
      </c>
      <c r="S3789" s="6" t="str">
        <f>FLOOR(Table1[[#This Row],[year]]-1900,10)+1900 &amp; "-" &amp; FLOOR(Table1[[#This Row],[year]]-1890,10)+1900</f>
        <v>2000-2010</v>
      </c>
      <c r="T3789" s="14" t="s">
        <v>21835</v>
      </c>
      <c r="AB3789" s="14"/>
    </row>
    <row r="3790" spans="1:28" hidden="1" x14ac:dyDescent="0.3">
      <c r="A3790" t="s">
        <v>11592</v>
      </c>
      <c r="B3790" t="s">
        <v>16</v>
      </c>
      <c r="C3790" t="s">
        <v>17</v>
      </c>
      <c r="D3790">
        <v>2000</v>
      </c>
      <c r="E3790" t="s">
        <v>11593</v>
      </c>
      <c r="F3790">
        <v>6.9</v>
      </c>
      <c r="G3790">
        <v>5000</v>
      </c>
      <c r="H3790" t="s">
        <v>11594</v>
      </c>
      <c r="I3790" t="s">
        <v>11594</v>
      </c>
      <c r="J3790" t="s">
        <v>11595</v>
      </c>
      <c r="K3790" t="s">
        <v>195</v>
      </c>
      <c r="L3790">
        <f>20500000</f>
        <v>20500000</v>
      </c>
      <c r="M3790">
        <v>254380</v>
      </c>
      <c r="N3790" t="s">
        <v>5448</v>
      </c>
      <c r="O3790">
        <v>87</v>
      </c>
      <c r="P3790" t="str">
        <f>IF(Table1[[#This Row],[score]]&gt;=8.5,"High",IF(Table1[[#This Row],[score]]&gt;=7,"Medium","Low"))</f>
        <v>Low</v>
      </c>
      <c r="Q3790" s="5">
        <f>Table1[[#This Row],[gross]]-Table1[[#This Row],[budget]]</f>
        <v>-20245620</v>
      </c>
      <c r="R3790" s="5" t="str">
        <f>IF(Table1[[#This Row],[Profit]]&gt;0,"Profit","Loss")</f>
        <v>Loss</v>
      </c>
      <c r="S3790" s="6" t="str">
        <f>FLOOR(Table1[[#This Row],[year]]-1900,10)+1900 &amp; "-" &amp; FLOOR(Table1[[#This Row],[year]]-1890,10)+1900</f>
        <v>2000-2010</v>
      </c>
      <c r="T3790" s="14" t="s">
        <v>21843</v>
      </c>
      <c r="AB3790" s="14"/>
    </row>
    <row r="3791" spans="1:28" hidden="1" x14ac:dyDescent="0.3">
      <c r="A3791" t="s">
        <v>11374</v>
      </c>
      <c r="B3791" t="s">
        <v>16</v>
      </c>
      <c r="C3791" t="s">
        <v>63</v>
      </c>
      <c r="D3791">
        <v>2000</v>
      </c>
      <c r="E3791" t="s">
        <v>11375</v>
      </c>
      <c r="F3791">
        <v>7.2</v>
      </c>
      <c r="G3791">
        <v>37000</v>
      </c>
      <c r="H3791" t="s">
        <v>11376</v>
      </c>
      <c r="I3791" t="s">
        <v>11377</v>
      </c>
      <c r="J3791" t="s">
        <v>11378</v>
      </c>
      <c r="K3791" t="s">
        <v>248</v>
      </c>
      <c r="L3791">
        <f>20500000</f>
        <v>20500000</v>
      </c>
      <c r="M3791">
        <v>238471</v>
      </c>
      <c r="N3791" t="s">
        <v>6623</v>
      </c>
      <c r="O3791">
        <v>94</v>
      </c>
      <c r="P3791" t="str">
        <f>IF(Table1[[#This Row],[score]]&gt;=8.5,"High",IF(Table1[[#This Row],[score]]&gt;=7,"Medium","Low"))</f>
        <v>Medium</v>
      </c>
      <c r="Q3791" s="5">
        <f>Table1[[#This Row],[gross]]-Table1[[#This Row],[budget]]</f>
        <v>-20261529</v>
      </c>
      <c r="R3791" s="5" t="str">
        <f>IF(Table1[[#This Row],[Profit]]&gt;0,"Profit","Loss")</f>
        <v>Loss</v>
      </c>
      <c r="S3791" s="6" t="str">
        <f>FLOOR(Table1[[#This Row],[year]]-1900,10)+1900 &amp; "-" &amp; FLOOR(Table1[[#This Row],[year]]-1890,10)+1900</f>
        <v>2000-2010</v>
      </c>
      <c r="T3791" s="14" t="s">
        <v>21836</v>
      </c>
      <c r="AB3791" s="14"/>
    </row>
    <row r="3792" spans="1:28" hidden="1" x14ac:dyDescent="0.3">
      <c r="A3792" t="s">
        <v>11517</v>
      </c>
      <c r="B3792" t="s">
        <v>16</v>
      </c>
      <c r="C3792" t="s">
        <v>390</v>
      </c>
      <c r="D3792">
        <v>2000</v>
      </c>
      <c r="E3792" t="s">
        <v>11518</v>
      </c>
      <c r="F3792">
        <v>7.7</v>
      </c>
      <c r="G3792">
        <v>30000</v>
      </c>
      <c r="H3792" t="s">
        <v>11519</v>
      </c>
      <c r="I3792" t="s">
        <v>11520</v>
      </c>
      <c r="J3792" t="s">
        <v>11521</v>
      </c>
      <c r="K3792" t="s">
        <v>2081</v>
      </c>
      <c r="L3792">
        <f>20500000</f>
        <v>20500000</v>
      </c>
      <c r="M3792">
        <v>151086</v>
      </c>
      <c r="N3792" t="s">
        <v>5950</v>
      </c>
      <c r="O3792">
        <v>103</v>
      </c>
      <c r="P3792" t="str">
        <f>IF(Table1[[#This Row],[score]]&gt;=8.5,"High",IF(Table1[[#This Row],[score]]&gt;=7,"Medium","Low"))</f>
        <v>Medium</v>
      </c>
      <c r="Q3792" s="5">
        <f>Table1[[#This Row],[gross]]-Table1[[#This Row],[budget]]</f>
        <v>-20348914</v>
      </c>
      <c r="R3792" s="5" t="str">
        <f>IF(Table1[[#This Row],[Profit]]&gt;0,"Profit","Loss")</f>
        <v>Loss</v>
      </c>
      <c r="S3792" s="6" t="str">
        <f>FLOOR(Table1[[#This Row],[year]]-1900,10)+1900 &amp; "-" &amp; FLOOR(Table1[[#This Row],[year]]-1890,10)+1900</f>
        <v>2000-2010</v>
      </c>
      <c r="T3792" s="14" t="s">
        <v>21835</v>
      </c>
      <c r="AB3792" s="14"/>
    </row>
    <row r="3793" spans="1:28" hidden="1" x14ac:dyDescent="0.3">
      <c r="A3793" t="s">
        <v>11438</v>
      </c>
      <c r="B3793" t="s">
        <v>16</v>
      </c>
      <c r="C3793" t="s">
        <v>17</v>
      </c>
      <c r="D3793">
        <v>2000</v>
      </c>
      <c r="E3793" t="s">
        <v>11439</v>
      </c>
      <c r="F3793">
        <v>7</v>
      </c>
      <c r="G3793">
        <v>39000</v>
      </c>
      <c r="H3793" t="s">
        <v>816</v>
      </c>
      <c r="I3793" t="s">
        <v>11440</v>
      </c>
      <c r="J3793" t="s">
        <v>11441</v>
      </c>
      <c r="K3793" t="s">
        <v>30</v>
      </c>
      <c r="L3793">
        <v>10000000</v>
      </c>
      <c r="M3793">
        <v>148701</v>
      </c>
      <c r="N3793" t="s">
        <v>11442</v>
      </c>
      <c r="O3793">
        <v>101</v>
      </c>
      <c r="P3793" t="str">
        <f>IF(Table1[[#This Row],[score]]&gt;=8.5,"High",IF(Table1[[#This Row],[score]]&gt;=7,"Medium","Low"))</f>
        <v>Medium</v>
      </c>
      <c r="Q3793" s="5">
        <f>Table1[[#This Row],[gross]]-Table1[[#This Row],[budget]]</f>
        <v>-9851299</v>
      </c>
      <c r="R3793" s="5" t="str">
        <f>IF(Table1[[#This Row],[Profit]]&gt;0,"Profit","Loss")</f>
        <v>Loss</v>
      </c>
      <c r="S3793" s="6" t="str">
        <f>FLOOR(Table1[[#This Row],[year]]-1900,10)+1900 &amp; "-" &amp; FLOOR(Table1[[#This Row],[year]]-1890,10)+1900</f>
        <v>2000-2010</v>
      </c>
      <c r="T3793" s="14" t="s">
        <v>21860</v>
      </c>
      <c r="AB3793" s="14"/>
    </row>
    <row r="3794" spans="1:28" hidden="1" x14ac:dyDescent="0.3">
      <c r="A3794" t="s">
        <v>11557</v>
      </c>
      <c r="B3794" t="s">
        <v>2676</v>
      </c>
      <c r="C3794" t="s">
        <v>17</v>
      </c>
      <c r="D3794">
        <v>2000</v>
      </c>
      <c r="E3794" t="s">
        <v>11558</v>
      </c>
      <c r="F3794">
        <v>5.8</v>
      </c>
      <c r="G3794">
        <v>3200</v>
      </c>
      <c r="H3794" t="s">
        <v>11559</v>
      </c>
      <c r="I3794" t="s">
        <v>11559</v>
      </c>
      <c r="J3794" t="s">
        <v>11560</v>
      </c>
      <c r="K3794" t="s">
        <v>7519</v>
      </c>
      <c r="L3794">
        <f>20500000</f>
        <v>20500000</v>
      </c>
      <c r="M3794">
        <v>126783</v>
      </c>
      <c r="N3794" t="s">
        <v>11561</v>
      </c>
      <c r="O3794">
        <v>87</v>
      </c>
      <c r="P3794" t="str">
        <f>IF(Table1[[#This Row],[score]]&gt;=8.5,"High",IF(Table1[[#This Row],[score]]&gt;=7,"Medium","Low"))</f>
        <v>Low</v>
      </c>
      <c r="Q3794" s="5">
        <f>Table1[[#This Row],[gross]]-Table1[[#This Row],[budget]]</f>
        <v>-20373217</v>
      </c>
      <c r="R3794" s="5" t="str">
        <f>IF(Table1[[#This Row],[Profit]]&gt;0,"Profit","Loss")</f>
        <v>Loss</v>
      </c>
      <c r="S3794" s="6" t="str">
        <f>FLOOR(Table1[[#This Row],[year]]-1900,10)+1900 &amp; "-" &amp; FLOOR(Table1[[#This Row],[year]]-1890,10)+1900</f>
        <v>2000-2010</v>
      </c>
      <c r="T3794" s="14" t="s">
        <v>21859</v>
      </c>
      <c r="AB3794" s="14"/>
    </row>
    <row r="3795" spans="1:28" hidden="1" x14ac:dyDescent="0.3">
      <c r="A3795" t="s">
        <v>11383</v>
      </c>
      <c r="B3795" t="s">
        <v>16</v>
      </c>
      <c r="C3795" t="s">
        <v>17</v>
      </c>
      <c r="D3795">
        <v>2000</v>
      </c>
      <c r="E3795" t="s">
        <v>11384</v>
      </c>
      <c r="F3795">
        <v>5.7</v>
      </c>
      <c r="G3795">
        <v>3700</v>
      </c>
      <c r="H3795" t="s">
        <v>2047</v>
      </c>
      <c r="I3795" t="s">
        <v>2047</v>
      </c>
      <c r="J3795" t="s">
        <v>11385</v>
      </c>
      <c r="K3795" t="s">
        <v>30</v>
      </c>
      <c r="L3795">
        <f>20500000</f>
        <v>20500000</v>
      </c>
      <c r="M3795">
        <v>122121</v>
      </c>
      <c r="N3795" t="s">
        <v>11386</v>
      </c>
      <c r="O3795">
        <v>123</v>
      </c>
      <c r="P3795" t="str">
        <f>IF(Table1[[#This Row],[score]]&gt;=8.5,"High",IF(Table1[[#This Row],[score]]&gt;=7,"Medium","Low"))</f>
        <v>Low</v>
      </c>
      <c r="Q3795" s="5">
        <f>Table1[[#This Row],[gross]]-Table1[[#This Row],[budget]]</f>
        <v>-20377879</v>
      </c>
      <c r="R3795" s="5" t="str">
        <f>IF(Table1[[#This Row],[Profit]]&gt;0,"Profit","Loss")</f>
        <v>Loss</v>
      </c>
      <c r="S3795" s="6" t="str">
        <f>FLOOR(Table1[[#This Row],[year]]-1900,10)+1900 &amp; "-" &amp; FLOOR(Table1[[#This Row],[year]]-1890,10)+1900</f>
        <v>2000-2010</v>
      </c>
      <c r="T3795" s="14" t="s">
        <v>21871</v>
      </c>
      <c r="AB3795" s="14"/>
    </row>
    <row r="3796" spans="1:28" hidden="1" x14ac:dyDescent="0.3">
      <c r="A3796" t="s">
        <v>11627</v>
      </c>
      <c r="B3796" t="s">
        <v>16</v>
      </c>
      <c r="C3796" t="s">
        <v>17</v>
      </c>
      <c r="D3796">
        <v>2000</v>
      </c>
      <c r="E3796" t="s">
        <v>11628</v>
      </c>
      <c r="F3796">
        <v>5.9</v>
      </c>
      <c r="G3796">
        <v>21000</v>
      </c>
      <c r="H3796" t="s">
        <v>1318</v>
      </c>
      <c r="I3796" t="s">
        <v>11629</v>
      </c>
      <c r="J3796" t="s">
        <v>8106</v>
      </c>
      <c r="K3796" t="s">
        <v>5762</v>
      </c>
      <c r="L3796">
        <v>8000000</v>
      </c>
      <c r="M3796">
        <v>105983</v>
      </c>
      <c r="N3796" t="s">
        <v>7509</v>
      </c>
      <c r="O3796">
        <v>122</v>
      </c>
      <c r="P3796" t="str">
        <f>IF(Table1[[#This Row],[score]]&gt;=8.5,"High",IF(Table1[[#This Row],[score]]&gt;=7,"Medium","Low"))</f>
        <v>Low</v>
      </c>
      <c r="Q3796" s="5">
        <f>Table1[[#This Row],[gross]]-Table1[[#This Row],[budget]]</f>
        <v>-7894017</v>
      </c>
      <c r="R3796" s="5" t="str">
        <f>IF(Table1[[#This Row],[Profit]]&gt;0,"Profit","Loss")</f>
        <v>Loss</v>
      </c>
      <c r="S3796" s="6" t="str">
        <f>FLOOR(Table1[[#This Row],[year]]-1900,10)+1900 &amp; "-" &amp; FLOOR(Table1[[#This Row],[year]]-1890,10)+1900</f>
        <v>2000-2010</v>
      </c>
      <c r="T3796" s="14" t="s">
        <v>21860</v>
      </c>
      <c r="AB3796" s="14"/>
    </row>
    <row r="3797" spans="1:28" hidden="1" x14ac:dyDescent="0.3">
      <c r="A3797" t="s">
        <v>11588</v>
      </c>
      <c r="B3797" t="s">
        <v>443</v>
      </c>
      <c r="C3797" t="s">
        <v>17</v>
      </c>
      <c r="D3797">
        <v>2000</v>
      </c>
      <c r="E3797" t="s">
        <v>11589</v>
      </c>
      <c r="F3797">
        <v>7.2</v>
      </c>
      <c r="G3797">
        <v>13000</v>
      </c>
      <c r="H3797" t="s">
        <v>11590</v>
      </c>
      <c r="I3797" t="s">
        <v>11590</v>
      </c>
      <c r="J3797" t="s">
        <v>6310</v>
      </c>
      <c r="K3797" t="s">
        <v>448</v>
      </c>
      <c r="L3797">
        <f>20500000</f>
        <v>20500000</v>
      </c>
      <c r="M3797">
        <v>95242</v>
      </c>
      <c r="N3797" t="s">
        <v>11591</v>
      </c>
      <c r="O3797">
        <v>118</v>
      </c>
      <c r="P3797" t="str">
        <f>IF(Table1[[#This Row],[score]]&gt;=8.5,"High",IF(Table1[[#This Row],[score]]&gt;=7,"Medium","Low"))</f>
        <v>Medium</v>
      </c>
      <c r="Q3797" s="5">
        <f>Table1[[#This Row],[gross]]-Table1[[#This Row],[budget]]</f>
        <v>-20404758</v>
      </c>
      <c r="R3797" s="5" t="str">
        <f>IF(Table1[[#This Row],[Profit]]&gt;0,"Profit","Loss")</f>
        <v>Loss</v>
      </c>
      <c r="S3797" s="6" t="str">
        <f>FLOOR(Table1[[#This Row],[year]]-1900,10)+1900 &amp; "-" &amp; FLOOR(Table1[[#This Row],[year]]-1890,10)+1900</f>
        <v>2000-2010</v>
      </c>
      <c r="T3797" s="14" t="s">
        <v>21835</v>
      </c>
      <c r="AB3797" s="14"/>
    </row>
    <row r="3798" spans="1:28" hidden="1" x14ac:dyDescent="0.3">
      <c r="A3798" t="s">
        <v>11602</v>
      </c>
      <c r="B3798" t="s">
        <v>443</v>
      </c>
      <c r="C3798" t="s">
        <v>41</v>
      </c>
      <c r="D3798">
        <v>2000</v>
      </c>
      <c r="E3798" t="s">
        <v>11603</v>
      </c>
      <c r="F3798">
        <v>7.6</v>
      </c>
      <c r="G3798">
        <v>18000</v>
      </c>
      <c r="H3798" t="s">
        <v>11604</v>
      </c>
      <c r="I3798" t="s">
        <v>11604</v>
      </c>
      <c r="J3798" t="s">
        <v>11605</v>
      </c>
      <c r="K3798" t="s">
        <v>1081</v>
      </c>
      <c r="L3798">
        <f>20500000</f>
        <v>20500000</v>
      </c>
      <c r="M3798">
        <v>80334</v>
      </c>
      <c r="N3798" t="s">
        <v>11591</v>
      </c>
      <c r="O3798">
        <v>98</v>
      </c>
      <c r="P3798" t="str">
        <f>IF(Table1[[#This Row],[score]]&gt;=8.5,"High",IF(Table1[[#This Row],[score]]&gt;=7,"Medium","Low"))</f>
        <v>Medium</v>
      </c>
      <c r="Q3798" s="5">
        <f>Table1[[#This Row],[gross]]-Table1[[#This Row],[budget]]</f>
        <v>-20419666</v>
      </c>
      <c r="R3798" s="5" t="str">
        <f>IF(Table1[[#This Row],[Profit]]&gt;0,"Profit","Loss")</f>
        <v>Loss</v>
      </c>
      <c r="S3798" s="6" t="str">
        <f>FLOOR(Table1[[#This Row],[year]]-1900,10)+1900 &amp; "-" &amp; FLOOR(Table1[[#This Row],[year]]-1890,10)+1900</f>
        <v>2000-2010</v>
      </c>
      <c r="T3798" s="14" t="s">
        <v>21841</v>
      </c>
      <c r="AB3798" s="14"/>
    </row>
    <row r="3799" spans="1:28" hidden="1" x14ac:dyDescent="0.3">
      <c r="A3799" t="s">
        <v>11573</v>
      </c>
      <c r="B3799" t="s">
        <v>16</v>
      </c>
      <c r="C3799" t="s">
        <v>104</v>
      </c>
      <c r="D3799">
        <v>2000</v>
      </c>
      <c r="E3799" t="s">
        <v>11574</v>
      </c>
      <c r="F3799">
        <v>6.6</v>
      </c>
      <c r="G3799">
        <v>13000</v>
      </c>
      <c r="H3799" t="s">
        <v>7106</v>
      </c>
      <c r="I3799" t="s">
        <v>11575</v>
      </c>
      <c r="J3799" t="s">
        <v>4497</v>
      </c>
      <c r="K3799" t="s">
        <v>30</v>
      </c>
      <c r="L3799">
        <v>3600000</v>
      </c>
      <c r="M3799">
        <v>43805</v>
      </c>
      <c r="N3799" t="s">
        <v>11576</v>
      </c>
      <c r="O3799">
        <v>94</v>
      </c>
      <c r="P3799" t="str">
        <f>IF(Table1[[#This Row],[score]]&gt;=8.5,"High",IF(Table1[[#This Row],[score]]&gt;=7,"Medium","Low"))</f>
        <v>Low</v>
      </c>
      <c r="Q3799" s="5">
        <f>Table1[[#This Row],[gross]]-Table1[[#This Row],[budget]]</f>
        <v>-3556195</v>
      </c>
      <c r="R3799" s="5" t="str">
        <f>IF(Table1[[#This Row],[Profit]]&gt;0,"Profit","Loss")</f>
        <v>Loss</v>
      </c>
      <c r="S3799" s="6" t="str">
        <f>FLOOR(Table1[[#This Row],[year]]-1900,10)+1900 &amp; "-" &amp; FLOOR(Table1[[#This Row],[year]]-1890,10)+1900</f>
        <v>2000-2010</v>
      </c>
      <c r="T3799" s="14" t="s">
        <v>21856</v>
      </c>
      <c r="AB3799" s="14"/>
    </row>
    <row r="3800" spans="1:28" hidden="1" x14ac:dyDescent="0.3">
      <c r="A3800" t="s">
        <v>11637</v>
      </c>
      <c r="B3800" t="s">
        <v>16</v>
      </c>
      <c r="C3800" t="s">
        <v>41</v>
      </c>
      <c r="D3800">
        <v>2000</v>
      </c>
      <c r="E3800" t="s">
        <v>11638</v>
      </c>
      <c r="F3800">
        <v>5.0999999999999996</v>
      </c>
      <c r="G3800">
        <v>3700</v>
      </c>
      <c r="H3800" t="s">
        <v>9191</v>
      </c>
      <c r="I3800" t="s">
        <v>9191</v>
      </c>
      <c r="J3800" t="s">
        <v>11639</v>
      </c>
      <c r="K3800" t="s">
        <v>30</v>
      </c>
      <c r="L3800">
        <v>3000000</v>
      </c>
      <c r="M3800">
        <v>40361</v>
      </c>
      <c r="N3800" t="s">
        <v>3705</v>
      </c>
      <c r="O3800">
        <v>98</v>
      </c>
      <c r="P3800" t="str">
        <f>IF(Table1[[#This Row],[score]]&gt;=8.5,"High",IF(Table1[[#This Row],[score]]&gt;=7,"Medium","Low"))</f>
        <v>Low</v>
      </c>
      <c r="Q3800" s="5">
        <f>Table1[[#This Row],[gross]]-Table1[[#This Row],[budget]]</f>
        <v>-2959639</v>
      </c>
      <c r="R3800" s="5" t="str">
        <f>IF(Table1[[#This Row],[Profit]]&gt;0,"Profit","Loss")</f>
        <v>Loss</v>
      </c>
      <c r="S3800" s="6" t="str">
        <f>FLOOR(Table1[[#This Row],[year]]-1900,10)+1900 &amp; "-" &amp; FLOOR(Table1[[#This Row],[year]]-1890,10)+1900</f>
        <v>2000-2010</v>
      </c>
      <c r="T3800" s="14" t="s">
        <v>21843</v>
      </c>
      <c r="AB3800" s="14"/>
    </row>
    <row r="3801" spans="1:28" hidden="1" x14ac:dyDescent="0.3">
      <c r="A3801" t="s">
        <v>11596</v>
      </c>
      <c r="B3801" t="s">
        <v>16</v>
      </c>
      <c r="C3801" t="s">
        <v>104</v>
      </c>
      <c r="D3801">
        <v>2000</v>
      </c>
      <c r="E3801" t="s">
        <v>11597</v>
      </c>
      <c r="F3801">
        <v>6.7</v>
      </c>
      <c r="G3801">
        <v>13000</v>
      </c>
      <c r="H3801" t="s">
        <v>10488</v>
      </c>
      <c r="I3801" t="s">
        <v>11598</v>
      </c>
      <c r="J3801" t="s">
        <v>1855</v>
      </c>
      <c r="K3801" t="s">
        <v>22</v>
      </c>
      <c r="L3801">
        <f>20500000</f>
        <v>20500000</v>
      </c>
      <c r="M3801">
        <v>30915</v>
      </c>
      <c r="N3801" t="s">
        <v>10955</v>
      </c>
      <c r="O3801">
        <v>103</v>
      </c>
      <c r="P3801" t="str">
        <f>IF(Table1[[#This Row],[score]]&gt;=8.5,"High",IF(Table1[[#This Row],[score]]&gt;=7,"Medium","Low"))</f>
        <v>Low</v>
      </c>
      <c r="Q3801" s="5">
        <f>Table1[[#This Row],[gross]]-Table1[[#This Row],[budget]]</f>
        <v>-20469085</v>
      </c>
      <c r="R3801" s="5" t="str">
        <f>IF(Table1[[#This Row],[Profit]]&gt;0,"Profit","Loss")</f>
        <v>Loss</v>
      </c>
      <c r="S3801" s="6" t="str">
        <f>FLOOR(Table1[[#This Row],[year]]-1900,10)+1900 &amp; "-" &amp; FLOOR(Table1[[#This Row],[year]]-1890,10)+1900</f>
        <v>2000-2010</v>
      </c>
      <c r="T3801" s="14" t="s">
        <v>21844</v>
      </c>
      <c r="AB3801" s="14"/>
    </row>
    <row r="3802" spans="1:28" hidden="1" x14ac:dyDescent="0.3">
      <c r="A3802" t="s">
        <v>11490</v>
      </c>
      <c r="B3802" t="s">
        <v>443</v>
      </c>
      <c r="C3802" t="s">
        <v>17</v>
      </c>
      <c r="D3802">
        <v>2000</v>
      </c>
      <c r="E3802" t="s">
        <v>11491</v>
      </c>
      <c r="F3802">
        <v>7</v>
      </c>
      <c r="G3802">
        <v>13000</v>
      </c>
      <c r="H3802" t="s">
        <v>11492</v>
      </c>
      <c r="I3802" t="s">
        <v>11492</v>
      </c>
      <c r="J3802" t="s">
        <v>11493</v>
      </c>
      <c r="K3802" t="s">
        <v>908</v>
      </c>
      <c r="L3802">
        <v>1000000</v>
      </c>
      <c r="M3802">
        <v>24963</v>
      </c>
      <c r="N3802" t="s">
        <v>11494</v>
      </c>
      <c r="O3802">
        <v>90</v>
      </c>
      <c r="P3802" t="str">
        <f>IF(Table1[[#This Row],[score]]&gt;=8.5,"High",IF(Table1[[#This Row],[score]]&gt;=7,"Medium","Low"))</f>
        <v>Medium</v>
      </c>
      <c r="Q3802" s="5">
        <f>Table1[[#This Row],[gross]]-Table1[[#This Row],[budget]]</f>
        <v>-975037</v>
      </c>
      <c r="R3802" s="5" t="str">
        <f>IF(Table1[[#This Row],[Profit]]&gt;0,"Profit","Loss")</f>
        <v>Loss</v>
      </c>
      <c r="S3802" s="6" t="str">
        <f>FLOOR(Table1[[#This Row],[year]]-1900,10)+1900 &amp; "-" &amp; FLOOR(Table1[[#This Row],[year]]-1890,10)+1900</f>
        <v>2000-2010</v>
      </c>
      <c r="T3802" s="14" t="s">
        <v>21845</v>
      </c>
      <c r="AB3802" s="14"/>
    </row>
    <row r="3803" spans="1:28" hidden="1" x14ac:dyDescent="0.3">
      <c r="A3803" t="s">
        <v>11267</v>
      </c>
      <c r="B3803" t="s">
        <v>16</v>
      </c>
      <c r="C3803" t="s">
        <v>17</v>
      </c>
      <c r="D3803">
        <v>2000</v>
      </c>
      <c r="E3803" t="s">
        <v>11268</v>
      </c>
      <c r="F3803">
        <v>5</v>
      </c>
      <c r="G3803">
        <v>2400</v>
      </c>
      <c r="H3803" t="s">
        <v>11269</v>
      </c>
      <c r="I3803" t="s">
        <v>11269</v>
      </c>
      <c r="J3803" t="s">
        <v>11269</v>
      </c>
      <c r="K3803" t="s">
        <v>306</v>
      </c>
      <c r="L3803">
        <f>20500000</f>
        <v>20500000</v>
      </c>
      <c r="M3803">
        <v>18062</v>
      </c>
      <c r="N3803" t="s">
        <v>11270</v>
      </c>
      <c r="O3803">
        <v>90</v>
      </c>
      <c r="P3803" t="str">
        <f>IF(Table1[[#This Row],[score]]&gt;=8.5,"High",IF(Table1[[#This Row],[score]]&gt;=7,"Medium","Low"))</f>
        <v>Low</v>
      </c>
      <c r="Q3803" s="5">
        <f>Table1[[#This Row],[gross]]-Table1[[#This Row],[budget]]</f>
        <v>-20481938</v>
      </c>
      <c r="R3803" s="5" t="str">
        <f>IF(Table1[[#This Row],[Profit]]&gt;0,"Profit","Loss")</f>
        <v>Loss</v>
      </c>
      <c r="S3803" s="6" t="str">
        <f>FLOOR(Table1[[#This Row],[year]]-1900,10)+1900 &amp; "-" &amp; FLOOR(Table1[[#This Row],[year]]-1890,10)+1900</f>
        <v>2000-2010</v>
      </c>
      <c r="T3803" s="14" t="s">
        <v>21846</v>
      </c>
      <c r="AB3803" s="14"/>
    </row>
    <row r="3804" spans="1:28" hidden="1" x14ac:dyDescent="0.3">
      <c r="A3804" t="s">
        <v>11646</v>
      </c>
      <c r="B3804" t="s">
        <v>16</v>
      </c>
      <c r="C3804" t="s">
        <v>34</v>
      </c>
      <c r="D3804">
        <v>2000</v>
      </c>
      <c r="E3804" t="s">
        <v>11647</v>
      </c>
      <c r="F3804">
        <v>5.8</v>
      </c>
      <c r="G3804">
        <v>2200</v>
      </c>
      <c r="H3804" t="s">
        <v>11648</v>
      </c>
      <c r="I3804" t="s">
        <v>11649</v>
      </c>
      <c r="J3804" t="s">
        <v>2174</v>
      </c>
      <c r="K3804" t="s">
        <v>30</v>
      </c>
      <c r="L3804">
        <v>1000000</v>
      </c>
      <c r="M3804">
        <v>13276</v>
      </c>
      <c r="N3804" t="s">
        <v>11636</v>
      </c>
      <c r="O3804">
        <v>82</v>
      </c>
      <c r="P3804" t="str">
        <f>IF(Table1[[#This Row],[score]]&gt;=8.5,"High",IF(Table1[[#This Row],[score]]&gt;=7,"Medium","Low"))</f>
        <v>Low</v>
      </c>
      <c r="Q3804" s="5">
        <f>Table1[[#This Row],[gross]]-Table1[[#This Row],[budget]]</f>
        <v>-986724</v>
      </c>
      <c r="R3804" s="5" t="str">
        <f>IF(Table1[[#This Row],[Profit]]&gt;0,"Profit","Loss")</f>
        <v>Loss</v>
      </c>
      <c r="S3804" s="6" t="str">
        <f>FLOOR(Table1[[#This Row],[year]]-1900,10)+1900 &amp; "-" &amp; FLOOR(Table1[[#This Row],[year]]-1890,10)+1900</f>
        <v>2000-2010</v>
      </c>
      <c r="T3804" s="14" t="s">
        <v>21835</v>
      </c>
      <c r="AB3804" s="14"/>
    </row>
    <row r="3805" spans="1:28" hidden="1" x14ac:dyDescent="0.3">
      <c r="A3805" t="s">
        <v>11671</v>
      </c>
      <c r="B3805" t="s">
        <v>16</v>
      </c>
      <c r="C3805" t="s">
        <v>104</v>
      </c>
      <c r="D3805">
        <v>2000</v>
      </c>
      <c r="E3805" t="s">
        <v>11672</v>
      </c>
      <c r="F3805">
        <v>5.0999999999999996</v>
      </c>
      <c r="G3805">
        <v>1500</v>
      </c>
      <c r="H3805" t="s">
        <v>11673</v>
      </c>
      <c r="I3805" t="s">
        <v>11674</v>
      </c>
      <c r="J3805" t="s">
        <v>11675</v>
      </c>
      <c r="K3805" t="s">
        <v>248</v>
      </c>
      <c r="L3805">
        <f>20500000</f>
        <v>20500000</v>
      </c>
      <c r="M3805">
        <v>6831</v>
      </c>
      <c r="N3805" t="s">
        <v>5427</v>
      </c>
      <c r="O3805">
        <v>93</v>
      </c>
      <c r="P3805" t="str">
        <f>IF(Table1[[#This Row],[score]]&gt;=8.5,"High",IF(Table1[[#This Row],[score]]&gt;=7,"Medium","Low"))</f>
        <v>Low</v>
      </c>
      <c r="Q3805" s="5">
        <f>Table1[[#This Row],[gross]]-Table1[[#This Row],[budget]]</f>
        <v>-20493169</v>
      </c>
      <c r="R3805" s="5" t="str">
        <f>IF(Table1[[#This Row],[Profit]]&gt;0,"Profit","Loss")</f>
        <v>Loss</v>
      </c>
      <c r="S3805" s="6" t="str">
        <f>FLOOR(Table1[[#This Row],[year]]-1900,10)+1900 &amp; "-" &amp; FLOOR(Table1[[#This Row],[year]]-1890,10)+1900</f>
        <v>2000-2010</v>
      </c>
      <c r="T3805" s="14" t="s">
        <v>21836</v>
      </c>
      <c r="AB3805" s="14"/>
    </row>
    <row r="3806" spans="1:28" hidden="1" x14ac:dyDescent="0.3">
      <c r="A3806" t="s">
        <v>11230</v>
      </c>
      <c r="B3806" t="s">
        <v>443</v>
      </c>
      <c r="C3806" t="s">
        <v>17</v>
      </c>
      <c r="D3806">
        <v>2000</v>
      </c>
      <c r="E3806" t="s">
        <v>11231</v>
      </c>
      <c r="F3806">
        <v>6.8</v>
      </c>
      <c r="G3806">
        <v>43000</v>
      </c>
      <c r="H3806" t="s">
        <v>11232</v>
      </c>
      <c r="I3806" t="s">
        <v>11233</v>
      </c>
      <c r="J3806" t="s">
        <v>11234</v>
      </c>
      <c r="K3806" t="s">
        <v>195</v>
      </c>
      <c r="L3806">
        <v>5000000</v>
      </c>
      <c r="M3806">
        <v>2554</v>
      </c>
      <c r="N3806" t="s">
        <v>11235</v>
      </c>
      <c r="O3806">
        <v>108</v>
      </c>
      <c r="P3806" t="str">
        <f>IF(Table1[[#This Row],[score]]&gt;=8.5,"High",IF(Table1[[#This Row],[score]]&gt;=7,"Medium","Low"))</f>
        <v>Low</v>
      </c>
      <c r="Q3806" s="5">
        <f>Table1[[#This Row],[gross]]-Table1[[#This Row],[budget]]</f>
        <v>-4997446</v>
      </c>
      <c r="R3806" s="5" t="str">
        <f>IF(Table1[[#This Row],[Profit]]&gt;0,"Profit","Loss")</f>
        <v>Loss</v>
      </c>
      <c r="S3806" s="6" t="str">
        <f>FLOOR(Table1[[#This Row],[year]]-1900,10)+1900 &amp; "-" &amp; FLOOR(Table1[[#This Row],[year]]-1890,10)+1900</f>
        <v>2000-2010</v>
      </c>
      <c r="T3806" s="14" t="s">
        <v>21843</v>
      </c>
      <c r="AB3806" s="14"/>
    </row>
    <row r="3807" spans="1:28" hidden="1" x14ac:dyDescent="0.3">
      <c r="A3807" t="s">
        <v>11612</v>
      </c>
      <c r="B3807" t="s">
        <v>16</v>
      </c>
      <c r="C3807" t="s">
        <v>41</v>
      </c>
      <c r="D3807">
        <v>2000</v>
      </c>
      <c r="E3807" t="s">
        <v>11613</v>
      </c>
      <c r="F3807">
        <v>6.5</v>
      </c>
      <c r="G3807">
        <v>5200</v>
      </c>
      <c r="H3807" t="s">
        <v>11614</v>
      </c>
      <c r="I3807" t="s">
        <v>11614</v>
      </c>
      <c r="J3807" t="s">
        <v>11615</v>
      </c>
      <c r="K3807" t="s">
        <v>22</v>
      </c>
      <c r="L3807">
        <f>20500000</f>
        <v>20500000</v>
      </c>
      <c r="M3807">
        <v>1400</v>
      </c>
      <c r="N3807" t="s">
        <v>5881</v>
      </c>
      <c r="O3807">
        <v>103</v>
      </c>
      <c r="P3807" t="str">
        <f>IF(Table1[[#This Row],[score]]&gt;=8.5,"High",IF(Table1[[#This Row],[score]]&gt;=7,"Medium","Low"))</f>
        <v>Low</v>
      </c>
      <c r="Q3807" s="5">
        <f>Table1[[#This Row],[gross]]-Table1[[#This Row],[budget]]</f>
        <v>-20498600</v>
      </c>
      <c r="R3807" s="5" t="str">
        <f>IF(Table1[[#This Row],[Profit]]&gt;0,"Profit","Loss")</f>
        <v>Loss</v>
      </c>
      <c r="S3807" s="6" t="str">
        <f>FLOOR(Table1[[#This Row],[year]]-1900,10)+1900 &amp; "-" &amp; FLOOR(Table1[[#This Row],[year]]-1890,10)+1900</f>
        <v>2000-2010</v>
      </c>
      <c r="T3807" s="14" t="s">
        <v>21835</v>
      </c>
      <c r="AB3807" s="14"/>
    </row>
    <row r="3808" spans="1:28" hidden="1" x14ac:dyDescent="0.3">
      <c r="A3808" t="s">
        <v>11690</v>
      </c>
      <c r="B3808" t="s">
        <v>33</v>
      </c>
      <c r="C3808" t="s">
        <v>25</v>
      </c>
      <c r="D3808">
        <v>2001</v>
      </c>
      <c r="E3808" t="s">
        <v>11691</v>
      </c>
      <c r="F3808">
        <v>7.6</v>
      </c>
      <c r="G3808">
        <v>685000</v>
      </c>
      <c r="H3808" t="s">
        <v>2026</v>
      </c>
      <c r="I3808" t="s">
        <v>11692</v>
      </c>
      <c r="J3808" t="s">
        <v>11693</v>
      </c>
      <c r="K3808" t="s">
        <v>22</v>
      </c>
      <c r="L3808">
        <v>125000000</v>
      </c>
      <c r="M3808">
        <v>1006968171</v>
      </c>
      <c r="N3808" t="s">
        <v>23</v>
      </c>
      <c r="O3808">
        <v>152</v>
      </c>
      <c r="P3808" t="str">
        <f>IF(Table1[[#This Row],[score]]&gt;=8.5,"High",IF(Table1[[#This Row],[score]]&gt;=7,"Medium","Low"))</f>
        <v>Medium</v>
      </c>
      <c r="Q3808" s="5">
        <f>Table1[[#This Row],[gross]]-Table1[[#This Row],[budget]]</f>
        <v>881968171</v>
      </c>
      <c r="R3808" s="5" t="str">
        <f>IF(Table1[[#This Row],[Profit]]&gt;0,"Profit","Loss")</f>
        <v>Profit</v>
      </c>
      <c r="S3808" s="6" t="str">
        <f>FLOOR(Table1[[#This Row],[year]]-1900,10)+1900 &amp; "-" &amp; FLOOR(Table1[[#This Row],[year]]-1890,10)+1900</f>
        <v>2000-2010</v>
      </c>
      <c r="T3808" s="14" t="s">
        <v>21835</v>
      </c>
      <c r="AB3808" s="14"/>
    </row>
    <row r="3809" spans="1:28" hidden="1" x14ac:dyDescent="0.3">
      <c r="A3809" t="s">
        <v>11698</v>
      </c>
      <c r="B3809" t="s">
        <v>1974</v>
      </c>
      <c r="C3809" t="s">
        <v>34</v>
      </c>
      <c r="D3809">
        <v>2001</v>
      </c>
      <c r="E3809" t="s">
        <v>11699</v>
      </c>
      <c r="F3809">
        <v>8.8000000000000007</v>
      </c>
      <c r="G3809">
        <v>1700000</v>
      </c>
      <c r="H3809" t="s">
        <v>6817</v>
      </c>
      <c r="I3809" t="s">
        <v>11700</v>
      </c>
      <c r="J3809" t="s">
        <v>7606</v>
      </c>
      <c r="K3809" t="s">
        <v>1861</v>
      </c>
      <c r="L3809" s="5">
        <v>93000000</v>
      </c>
      <c r="M3809" s="5">
        <v>897690072</v>
      </c>
      <c r="N3809" t="s">
        <v>2001</v>
      </c>
      <c r="O3809">
        <v>178</v>
      </c>
      <c r="P3809" t="str">
        <f>IF(Table1[[#This Row],[score]]&gt;=8.5,"High",IF(Table1[[#This Row],[score]]&gt;=7,"Medium","Low"))</f>
        <v>High</v>
      </c>
      <c r="Q3809" s="5">
        <f>Table1[[#This Row],[gross]]-Table1[[#This Row],[budget]]</f>
        <v>804690072</v>
      </c>
      <c r="R3809" s="5" t="str">
        <f>IF(Table1[[#This Row],[Profit]]&gt;0,"Profit","Loss")</f>
        <v>Profit</v>
      </c>
      <c r="S3809" s="6" t="str">
        <f>FLOOR(Table1[[#This Row],[year]]-1900,10)+1900 &amp; "-" &amp; FLOOR(Table1[[#This Row],[year]]-1890,10)+1900</f>
        <v>2000-2010</v>
      </c>
      <c r="T3809" s="14" t="s">
        <v>21835</v>
      </c>
      <c r="AB3809" s="14"/>
    </row>
    <row r="3810" spans="1:28" hidden="1" x14ac:dyDescent="0.3">
      <c r="A3810" t="s">
        <v>11707</v>
      </c>
      <c r="B3810" t="s">
        <v>337</v>
      </c>
      <c r="C3810" t="s">
        <v>390</v>
      </c>
      <c r="D3810">
        <v>2001</v>
      </c>
      <c r="E3810" t="s">
        <v>11608</v>
      </c>
      <c r="F3810">
        <v>8.1</v>
      </c>
      <c r="G3810">
        <v>838000</v>
      </c>
      <c r="H3810" t="s">
        <v>11708</v>
      </c>
      <c r="I3810" t="s">
        <v>11708</v>
      </c>
      <c r="J3810" t="s">
        <v>4868</v>
      </c>
      <c r="K3810" t="s">
        <v>30</v>
      </c>
      <c r="L3810" s="5">
        <v>115000000</v>
      </c>
      <c r="M3810" s="5">
        <v>579707738</v>
      </c>
      <c r="N3810" t="s">
        <v>10022</v>
      </c>
      <c r="O3810">
        <v>92</v>
      </c>
      <c r="P3810" t="str">
        <f>IF(Table1[[#This Row],[score]]&gt;=8.5,"High",IF(Table1[[#This Row],[score]]&gt;=7,"Medium","Low"))</f>
        <v>Medium</v>
      </c>
      <c r="Q3810" s="5">
        <f>Table1[[#This Row],[gross]]-Table1[[#This Row],[budget]]</f>
        <v>464707738</v>
      </c>
      <c r="R3810" s="5" t="str">
        <f>IF(Table1[[#This Row],[Profit]]&gt;0,"Profit","Loss")</f>
        <v>Profit</v>
      </c>
      <c r="S3810" s="6" t="str">
        <f>FLOOR(Table1[[#This Row],[year]]-1900,10)+1900 &amp; "-" &amp; FLOOR(Table1[[#This Row],[year]]-1890,10)+1900</f>
        <v>2000-2010</v>
      </c>
      <c r="T3810" s="14" t="s">
        <v>21835</v>
      </c>
      <c r="AB3810" s="14"/>
    </row>
    <row r="3811" spans="1:28" hidden="1" x14ac:dyDescent="0.3">
      <c r="A3811" t="s">
        <v>11727</v>
      </c>
      <c r="B3811" t="s">
        <v>33</v>
      </c>
      <c r="C3811" t="s">
        <v>390</v>
      </c>
      <c r="D3811">
        <v>2001</v>
      </c>
      <c r="E3811" t="s">
        <v>11728</v>
      </c>
      <c r="F3811">
        <v>7.9</v>
      </c>
      <c r="G3811">
        <v>630000</v>
      </c>
      <c r="H3811" t="s">
        <v>11729</v>
      </c>
      <c r="I3811" t="s">
        <v>11730</v>
      </c>
      <c r="J3811" t="s">
        <v>6777</v>
      </c>
      <c r="K3811" t="s">
        <v>30</v>
      </c>
      <c r="L3811">
        <v>60000000</v>
      </c>
      <c r="M3811">
        <v>487853320</v>
      </c>
      <c r="N3811" t="s">
        <v>10077</v>
      </c>
      <c r="O3811">
        <v>90</v>
      </c>
      <c r="P3811" t="str">
        <f>IF(Table1[[#This Row],[score]]&gt;=8.5,"High",IF(Table1[[#This Row],[score]]&gt;=7,"Medium","Low"))</f>
        <v>Medium</v>
      </c>
      <c r="Q3811" s="5">
        <f>Table1[[#This Row],[gross]]-Table1[[#This Row],[budget]]</f>
        <v>427853320</v>
      </c>
      <c r="R3811" s="5" t="str">
        <f>IF(Table1[[#This Row],[Profit]]&gt;0,"Profit","Loss")</f>
        <v>Profit</v>
      </c>
      <c r="S3811" s="6" t="str">
        <f>FLOOR(Table1[[#This Row],[year]]-1900,10)+1900 &amp; "-" &amp; FLOOR(Table1[[#This Row],[year]]-1890,10)+1900</f>
        <v>2000-2010</v>
      </c>
      <c r="T3811" s="14" t="s">
        <v>21835</v>
      </c>
      <c r="AB3811" s="14"/>
    </row>
    <row r="3812" spans="1:28" hidden="1" x14ac:dyDescent="0.3">
      <c r="A3812" t="s">
        <v>11724</v>
      </c>
      <c r="B3812" t="s">
        <v>1974</v>
      </c>
      <c r="C3812" t="s">
        <v>104</v>
      </c>
      <c r="D3812">
        <v>2001</v>
      </c>
      <c r="E3812" t="s">
        <v>11725</v>
      </c>
      <c r="F3812">
        <v>7.7</v>
      </c>
      <c r="G3812">
        <v>531000</v>
      </c>
      <c r="H3812" t="s">
        <v>5056</v>
      </c>
      <c r="I3812" t="s">
        <v>11726</v>
      </c>
      <c r="J3812" t="s">
        <v>9618</v>
      </c>
      <c r="K3812" t="s">
        <v>30</v>
      </c>
      <c r="L3812">
        <v>85000000</v>
      </c>
      <c r="M3812">
        <v>450717150</v>
      </c>
      <c r="N3812" t="s">
        <v>23</v>
      </c>
      <c r="O3812">
        <v>116</v>
      </c>
      <c r="P3812" t="str">
        <f>IF(Table1[[#This Row],[score]]&gt;=8.5,"High",IF(Table1[[#This Row],[score]]&gt;=7,"Medium","Low"))</f>
        <v>Medium</v>
      </c>
      <c r="Q3812" s="5">
        <f>Table1[[#This Row],[gross]]-Table1[[#This Row],[budget]]</f>
        <v>365717150</v>
      </c>
      <c r="R3812" s="5" t="str">
        <f>IF(Table1[[#This Row],[Profit]]&gt;0,"Profit","Loss")</f>
        <v>Profit</v>
      </c>
      <c r="S3812" s="6" t="str">
        <f>FLOOR(Table1[[#This Row],[year]]-1900,10)+1900 &amp; "-" &amp; FLOOR(Table1[[#This Row],[year]]-1890,10)+1900</f>
        <v>2000-2010</v>
      </c>
      <c r="T3812" s="14" t="s">
        <v>21835</v>
      </c>
      <c r="AB3812" s="14"/>
    </row>
    <row r="3813" spans="1:28" hidden="1" x14ac:dyDescent="0.3">
      <c r="A3813" t="s">
        <v>11738</v>
      </c>
      <c r="B3813" t="s">
        <v>1974</v>
      </c>
      <c r="C3813" t="s">
        <v>34</v>
      </c>
      <c r="D3813">
        <v>2001</v>
      </c>
      <c r="E3813" t="s">
        <v>11138</v>
      </c>
      <c r="F3813">
        <v>6.2</v>
      </c>
      <c r="G3813">
        <v>317000</v>
      </c>
      <c r="H3813" t="s">
        <v>8429</v>
      </c>
      <c r="I3813" t="s">
        <v>8371</v>
      </c>
      <c r="J3813" t="s">
        <v>9567</v>
      </c>
      <c r="K3813" t="s">
        <v>30</v>
      </c>
      <c r="L3813">
        <v>140000000</v>
      </c>
      <c r="M3813">
        <v>449220945</v>
      </c>
      <c r="N3813" t="s">
        <v>2067</v>
      </c>
      <c r="O3813">
        <v>183</v>
      </c>
      <c r="P3813" t="str">
        <f>IF(Table1[[#This Row],[score]]&gt;=8.5,"High",IF(Table1[[#This Row],[score]]&gt;=7,"Medium","Low"))</f>
        <v>Low</v>
      </c>
      <c r="Q3813" s="5">
        <f>Table1[[#This Row],[gross]]-Table1[[#This Row],[budget]]</f>
        <v>309220945</v>
      </c>
      <c r="R3813" s="5" t="str">
        <f>IF(Table1[[#This Row],[Profit]]&gt;0,"Profit","Loss")</f>
        <v>Profit</v>
      </c>
      <c r="S3813" s="6" t="str">
        <f>FLOOR(Table1[[#This Row],[year]]-1900,10)+1900 &amp; "-" &amp; FLOOR(Table1[[#This Row],[year]]-1890,10)+1900</f>
        <v>2000-2010</v>
      </c>
      <c r="T3813" s="14" t="s">
        <v>21835</v>
      </c>
      <c r="AB3813" s="14"/>
    </row>
    <row r="3814" spans="1:28" hidden="1" x14ac:dyDescent="0.3">
      <c r="A3814" t="s">
        <v>11737</v>
      </c>
      <c r="B3814" t="s">
        <v>1974</v>
      </c>
      <c r="C3814" t="s">
        <v>34</v>
      </c>
      <c r="D3814">
        <v>2001</v>
      </c>
      <c r="E3814" t="s">
        <v>11409</v>
      </c>
      <c r="F3814">
        <v>6.4</v>
      </c>
      <c r="G3814">
        <v>307000</v>
      </c>
      <c r="H3814" t="s">
        <v>7604</v>
      </c>
      <c r="I3814" t="s">
        <v>7604</v>
      </c>
      <c r="J3814" t="s">
        <v>6863</v>
      </c>
      <c r="K3814" t="s">
        <v>30</v>
      </c>
      <c r="L3814">
        <v>98000000</v>
      </c>
      <c r="M3814">
        <v>443280904</v>
      </c>
      <c r="N3814" t="s">
        <v>61</v>
      </c>
      <c r="O3814">
        <v>130</v>
      </c>
      <c r="P3814" t="str">
        <f>IF(Table1[[#This Row],[score]]&gt;=8.5,"High",IF(Table1[[#This Row],[score]]&gt;=7,"Medium","Low"))</f>
        <v>Low</v>
      </c>
      <c r="Q3814" s="5">
        <f>Table1[[#This Row],[gross]]-Table1[[#This Row],[budget]]</f>
        <v>345280904</v>
      </c>
      <c r="R3814" s="5" t="str">
        <f>IF(Table1[[#This Row],[Profit]]&gt;0,"Profit","Loss")</f>
        <v>Profit</v>
      </c>
      <c r="S3814" s="6" t="str">
        <f>FLOOR(Table1[[#This Row],[year]]-1900,10)+1900 &amp; "-" &amp; FLOOR(Table1[[#This Row],[year]]-1890,10)+1900</f>
        <v>2000-2010</v>
      </c>
      <c r="T3814" s="14" t="s">
        <v>21835</v>
      </c>
      <c r="AB3814" s="14"/>
    </row>
    <row r="3815" spans="1:28" hidden="1" x14ac:dyDescent="0.3">
      <c r="A3815" t="s">
        <v>11799</v>
      </c>
      <c r="B3815" t="s">
        <v>1974</v>
      </c>
      <c r="C3815" t="s">
        <v>34</v>
      </c>
      <c r="D3815">
        <v>2001</v>
      </c>
      <c r="E3815" t="s">
        <v>11800</v>
      </c>
      <c r="F3815">
        <v>5.9</v>
      </c>
      <c r="G3815">
        <v>301000</v>
      </c>
      <c r="H3815" t="s">
        <v>5046</v>
      </c>
      <c r="I3815" t="s">
        <v>745</v>
      </c>
      <c r="J3815" t="s">
        <v>661</v>
      </c>
      <c r="K3815" t="s">
        <v>30</v>
      </c>
      <c r="L3815">
        <v>93000000</v>
      </c>
      <c r="M3815">
        <v>368780809</v>
      </c>
      <c r="N3815" t="s">
        <v>61</v>
      </c>
      <c r="O3815">
        <v>92</v>
      </c>
      <c r="P3815" t="str">
        <f>IF(Table1[[#This Row],[score]]&gt;=8.5,"High",IF(Table1[[#This Row],[score]]&gt;=7,"Medium","Low"))</f>
        <v>Low</v>
      </c>
      <c r="Q3815" s="5">
        <f>Table1[[#This Row],[gross]]-Table1[[#This Row],[budget]]</f>
        <v>275780809</v>
      </c>
      <c r="R3815" s="5" t="str">
        <f>IF(Table1[[#This Row],[Profit]]&gt;0,"Profit","Loss")</f>
        <v>Profit</v>
      </c>
      <c r="S3815" s="6" t="str">
        <f>FLOOR(Table1[[#This Row],[year]]-1900,10)+1900 &amp; "-" &amp; FLOOR(Table1[[#This Row],[year]]-1890,10)+1900</f>
        <v>2000-2010</v>
      </c>
      <c r="T3815" s="14" t="s">
        <v>21835</v>
      </c>
      <c r="AB3815" s="14"/>
    </row>
    <row r="3816" spans="1:28" hidden="1" x14ac:dyDescent="0.3">
      <c r="A3816" t="s">
        <v>11772</v>
      </c>
      <c r="B3816" t="s">
        <v>1974</v>
      </c>
      <c r="C3816" t="s">
        <v>34</v>
      </c>
      <c r="D3816">
        <v>2001</v>
      </c>
      <c r="E3816" t="s">
        <v>11773</v>
      </c>
      <c r="F3816">
        <v>5.7</v>
      </c>
      <c r="G3816">
        <v>213000</v>
      </c>
      <c r="H3816" t="s">
        <v>2638</v>
      </c>
      <c r="I3816" t="s">
        <v>11774</v>
      </c>
      <c r="J3816" t="s">
        <v>8955</v>
      </c>
      <c r="K3816" t="s">
        <v>30</v>
      </c>
      <c r="L3816">
        <v>100000000</v>
      </c>
      <c r="M3816">
        <v>362211740</v>
      </c>
      <c r="N3816" t="s">
        <v>180</v>
      </c>
      <c r="O3816">
        <v>119</v>
      </c>
      <c r="P3816" t="str">
        <f>IF(Table1[[#This Row],[score]]&gt;=8.5,"High",IF(Table1[[#This Row],[score]]&gt;=7,"Medium","Low"))</f>
        <v>Low</v>
      </c>
      <c r="Q3816" s="5">
        <f>Table1[[#This Row],[gross]]-Table1[[#This Row],[budget]]</f>
        <v>262211740</v>
      </c>
      <c r="R3816" s="5" t="str">
        <f>IF(Table1[[#This Row],[Profit]]&gt;0,"Profit","Loss")</f>
        <v>Profit</v>
      </c>
      <c r="S3816" s="6" t="str">
        <f>FLOOR(Table1[[#This Row],[year]]-1900,10)+1900 &amp; "-" &amp; FLOOR(Table1[[#This Row],[year]]-1890,10)+1900</f>
        <v>2000-2010</v>
      </c>
      <c r="T3816" s="14" t="s">
        <v>21835</v>
      </c>
      <c r="AB3816" s="14"/>
    </row>
    <row r="3817" spans="1:28" hidden="1" x14ac:dyDescent="0.3">
      <c r="A3817" t="s">
        <v>11709</v>
      </c>
      <c r="B3817" t="s">
        <v>33</v>
      </c>
      <c r="C3817" t="s">
        <v>390</v>
      </c>
      <c r="D3817">
        <v>2001</v>
      </c>
      <c r="E3817" t="s">
        <v>11710</v>
      </c>
      <c r="F3817">
        <v>8.6</v>
      </c>
      <c r="G3817">
        <v>679000</v>
      </c>
      <c r="H3817" t="s">
        <v>2080</v>
      </c>
      <c r="I3817" t="s">
        <v>2080</v>
      </c>
      <c r="J3817" t="s">
        <v>11711</v>
      </c>
      <c r="K3817" t="s">
        <v>2081</v>
      </c>
      <c r="L3817" s="5">
        <v>19000000</v>
      </c>
      <c r="M3817" s="5">
        <v>355475245</v>
      </c>
      <c r="N3817" t="s">
        <v>11712</v>
      </c>
      <c r="O3817">
        <v>125</v>
      </c>
      <c r="P3817" t="str">
        <f>IF(Table1[[#This Row],[score]]&gt;=8.5,"High",IF(Table1[[#This Row],[score]]&gt;=7,"Medium","Low"))</f>
        <v>High</v>
      </c>
      <c r="Q3817" s="5">
        <f>Table1[[#This Row],[gross]]-Table1[[#This Row],[budget]]</f>
        <v>336475245</v>
      </c>
      <c r="R3817" s="5" t="str">
        <f>IF(Table1[[#This Row],[Profit]]&gt;0,"Profit","Loss")</f>
        <v>Profit</v>
      </c>
      <c r="S3817" s="6" t="str">
        <f>FLOOR(Table1[[#This Row],[year]]-1900,10)+1900 &amp; "-" &amp; FLOOR(Table1[[#This Row],[year]]-1890,10)+1900</f>
        <v>2000-2010</v>
      </c>
      <c r="T3817" s="14" t="s">
        <v>21835</v>
      </c>
      <c r="AB3817" s="14"/>
    </row>
    <row r="3818" spans="1:28" hidden="1" x14ac:dyDescent="0.3">
      <c r="A3818" t="s">
        <v>11762</v>
      </c>
      <c r="B3818" t="s">
        <v>16</v>
      </c>
      <c r="C3818" t="s">
        <v>104</v>
      </c>
      <c r="D3818">
        <v>2001</v>
      </c>
      <c r="E3818" t="s">
        <v>11613</v>
      </c>
      <c r="F3818">
        <v>6.8</v>
      </c>
      <c r="G3818">
        <v>261000</v>
      </c>
      <c r="H3818" t="s">
        <v>978</v>
      </c>
      <c r="I3818" t="s">
        <v>3228</v>
      </c>
      <c r="J3818" t="s">
        <v>3025</v>
      </c>
      <c r="K3818" t="s">
        <v>30</v>
      </c>
      <c r="L3818">
        <v>87000000</v>
      </c>
      <c r="M3818">
        <v>351692268</v>
      </c>
      <c r="N3818" t="s">
        <v>118</v>
      </c>
      <c r="O3818">
        <v>131</v>
      </c>
      <c r="P3818" t="str">
        <f>IF(Table1[[#This Row],[score]]&gt;=8.5,"High",IF(Table1[[#This Row],[score]]&gt;=7,"Medium","Low"))</f>
        <v>Low</v>
      </c>
      <c r="Q3818" s="5">
        <f>Table1[[#This Row],[gross]]-Table1[[#This Row],[budget]]</f>
        <v>264692268</v>
      </c>
      <c r="R3818" s="5" t="str">
        <f>IF(Table1[[#This Row],[Profit]]&gt;0,"Profit","Loss")</f>
        <v>Profit</v>
      </c>
      <c r="S3818" s="6" t="str">
        <f>FLOOR(Table1[[#This Row],[year]]-1900,10)+1900 &amp; "-" &amp; FLOOR(Table1[[#This Row],[year]]-1890,10)+1900</f>
        <v>2000-2010</v>
      </c>
      <c r="T3818" s="14" t="s">
        <v>21835</v>
      </c>
      <c r="AB3818" s="14"/>
    </row>
    <row r="3819" spans="1:28" hidden="1" x14ac:dyDescent="0.3">
      <c r="A3819" t="s">
        <v>11857</v>
      </c>
      <c r="B3819" t="s">
        <v>1974</v>
      </c>
      <c r="C3819" t="s">
        <v>34</v>
      </c>
      <c r="D3819">
        <v>2001</v>
      </c>
      <c r="E3819" t="s">
        <v>11764</v>
      </c>
      <c r="F3819">
        <v>6.6</v>
      </c>
      <c r="G3819">
        <v>205000</v>
      </c>
      <c r="H3819" t="s">
        <v>9685</v>
      </c>
      <c r="I3819" t="s">
        <v>10008</v>
      </c>
      <c r="J3819" t="s">
        <v>2721</v>
      </c>
      <c r="K3819" t="s">
        <v>483</v>
      </c>
      <c r="L3819">
        <v>90000000</v>
      </c>
      <c r="M3819">
        <v>347325802</v>
      </c>
      <c r="N3819" t="s">
        <v>2001</v>
      </c>
      <c r="O3819">
        <v>90</v>
      </c>
      <c r="P3819" t="str">
        <f>IF(Table1[[#This Row],[score]]&gt;=8.5,"High",IF(Table1[[#This Row],[score]]&gt;=7,"Medium","Low"))</f>
        <v>Low</v>
      </c>
      <c r="Q3819" s="5">
        <f>Table1[[#This Row],[gross]]-Table1[[#This Row],[budget]]</f>
        <v>257325802</v>
      </c>
      <c r="R3819" s="5" t="str">
        <f>IF(Table1[[#This Row],[Profit]]&gt;0,"Profit","Loss")</f>
        <v>Profit</v>
      </c>
      <c r="S3819" s="6" t="str">
        <f>FLOOR(Table1[[#This Row],[year]]-1900,10)+1900 &amp; "-" &amp; FLOOR(Table1[[#This Row],[year]]-1890,10)+1900</f>
        <v>2000-2010</v>
      </c>
      <c r="T3819" s="14" t="s">
        <v>21835</v>
      </c>
      <c r="AB3819" s="14"/>
    </row>
    <row r="3820" spans="1:28" hidden="1" x14ac:dyDescent="0.3">
      <c r="A3820" t="s">
        <v>11735</v>
      </c>
      <c r="B3820" t="s">
        <v>1974</v>
      </c>
      <c r="C3820" t="s">
        <v>63</v>
      </c>
      <c r="D3820">
        <v>2001</v>
      </c>
      <c r="E3820" t="s">
        <v>11736</v>
      </c>
      <c r="F3820">
        <v>8.1999999999999993</v>
      </c>
      <c r="G3820">
        <v>871000</v>
      </c>
      <c r="H3820" t="s">
        <v>1122</v>
      </c>
      <c r="I3820" t="s">
        <v>8260</v>
      </c>
      <c r="J3820" t="s">
        <v>6936</v>
      </c>
      <c r="K3820" t="s">
        <v>30</v>
      </c>
      <c r="L3820" s="5">
        <v>58000000</v>
      </c>
      <c r="M3820" s="5">
        <v>316791257</v>
      </c>
      <c r="N3820" t="s">
        <v>61</v>
      </c>
      <c r="O3820">
        <v>135</v>
      </c>
      <c r="P3820" t="str">
        <f>IF(Table1[[#This Row],[score]]&gt;=8.5,"High",IF(Table1[[#This Row],[score]]&gt;=7,"Medium","Low"))</f>
        <v>Medium</v>
      </c>
      <c r="Q3820" s="5">
        <f>Table1[[#This Row],[gross]]-Table1[[#This Row],[budget]]</f>
        <v>258791257</v>
      </c>
      <c r="R3820" s="5" t="str">
        <f>IF(Table1[[#This Row],[Profit]]&gt;0,"Profit","Loss")</f>
        <v>Profit</v>
      </c>
      <c r="S3820" s="6" t="str">
        <f>FLOOR(Table1[[#This Row],[year]]-1900,10)+1900 &amp; "-" &amp; FLOOR(Table1[[#This Row],[year]]-1890,10)+1900</f>
        <v>2000-2010</v>
      </c>
      <c r="T3820" s="14" t="s">
        <v>21835</v>
      </c>
      <c r="AB3820" s="14"/>
    </row>
    <row r="3821" spans="1:28" hidden="1" x14ac:dyDescent="0.3">
      <c r="A3821" t="s">
        <v>11850</v>
      </c>
      <c r="B3821" t="s">
        <v>16</v>
      </c>
      <c r="C3821" t="s">
        <v>41</v>
      </c>
      <c r="D3821">
        <v>2001</v>
      </c>
      <c r="E3821" t="s">
        <v>11776</v>
      </c>
      <c r="F3821">
        <v>6.4</v>
      </c>
      <c r="G3821">
        <v>244000</v>
      </c>
      <c r="H3821" t="s">
        <v>11851</v>
      </c>
      <c r="I3821" t="s">
        <v>10550</v>
      </c>
      <c r="J3821" t="s">
        <v>10551</v>
      </c>
      <c r="K3821" t="s">
        <v>30</v>
      </c>
      <c r="L3821">
        <v>30000000</v>
      </c>
      <c r="M3821">
        <v>287553595</v>
      </c>
      <c r="N3821" t="s">
        <v>11852</v>
      </c>
      <c r="O3821">
        <v>108</v>
      </c>
      <c r="P3821" t="str">
        <f>IF(Table1[[#This Row],[score]]&gt;=8.5,"High",IF(Table1[[#This Row],[score]]&gt;=7,"Medium","Low"))</f>
        <v>Low</v>
      </c>
      <c r="Q3821" s="5">
        <f>Table1[[#This Row],[gross]]-Table1[[#This Row],[budget]]</f>
        <v>257553595</v>
      </c>
      <c r="R3821" s="5" t="str">
        <f>IF(Table1[[#This Row],[Profit]]&gt;0,"Profit","Loss")</f>
        <v>Profit</v>
      </c>
      <c r="S3821" s="6" t="str">
        <f>FLOOR(Table1[[#This Row],[year]]-1900,10)+1900 &amp; "-" &amp; FLOOR(Table1[[#This Row],[year]]-1890,10)+1900</f>
        <v>2000-2010</v>
      </c>
      <c r="T3821" s="14" t="s">
        <v>21835</v>
      </c>
      <c r="AB3821" s="14"/>
    </row>
    <row r="3822" spans="1:28" hidden="1" x14ac:dyDescent="0.3">
      <c r="A3822" t="s">
        <v>11835</v>
      </c>
      <c r="B3822" t="s">
        <v>16</v>
      </c>
      <c r="C3822" t="s">
        <v>41</v>
      </c>
      <c r="D3822">
        <v>2001</v>
      </c>
      <c r="E3822" t="s">
        <v>11255</v>
      </c>
      <c r="F3822">
        <v>6.7</v>
      </c>
      <c r="G3822">
        <v>232000</v>
      </c>
      <c r="H3822" t="s">
        <v>11836</v>
      </c>
      <c r="I3822" t="s">
        <v>11837</v>
      </c>
      <c r="J3822" t="s">
        <v>7946</v>
      </c>
      <c r="K3822" t="s">
        <v>22</v>
      </c>
      <c r="L3822">
        <v>25000000</v>
      </c>
      <c r="M3822">
        <v>281995610</v>
      </c>
      <c r="N3822" t="s">
        <v>3705</v>
      </c>
      <c r="O3822">
        <v>97</v>
      </c>
      <c r="P3822" t="str">
        <f>IF(Table1[[#This Row],[score]]&gt;=8.5,"High",IF(Table1[[#This Row],[score]]&gt;=7,"Medium","Low"))</f>
        <v>Low</v>
      </c>
      <c r="Q3822" s="5">
        <f>Table1[[#This Row],[gross]]-Table1[[#This Row],[budget]]</f>
        <v>256995610</v>
      </c>
      <c r="R3822" s="5" t="str">
        <f>IF(Table1[[#This Row],[Profit]]&gt;0,"Profit","Loss")</f>
        <v>Profit</v>
      </c>
      <c r="S3822" s="6" t="str">
        <f>FLOOR(Table1[[#This Row],[year]]-1900,10)+1900 &amp; "-" &amp; FLOOR(Table1[[#This Row],[year]]-1890,10)+1900</f>
        <v>2000-2010</v>
      </c>
      <c r="T3822" s="14" t="s">
        <v>21835</v>
      </c>
      <c r="AB3822" s="14"/>
    </row>
    <row r="3823" spans="1:28" hidden="1" x14ac:dyDescent="0.3">
      <c r="A3823" t="s">
        <v>11847</v>
      </c>
      <c r="B3823" t="s">
        <v>1974</v>
      </c>
      <c r="C3823" t="s">
        <v>34</v>
      </c>
      <c r="D3823">
        <v>2001</v>
      </c>
      <c r="E3823" t="s">
        <v>11781</v>
      </c>
      <c r="F3823">
        <v>5.8</v>
      </c>
      <c r="G3823">
        <v>201000</v>
      </c>
      <c r="H3823" t="s">
        <v>9449</v>
      </c>
      <c r="I3823" t="s">
        <v>11848</v>
      </c>
      <c r="J3823" t="s">
        <v>11849</v>
      </c>
      <c r="K3823" t="s">
        <v>30</v>
      </c>
      <c r="L3823">
        <v>115000000</v>
      </c>
      <c r="M3823">
        <v>274703340</v>
      </c>
      <c r="N3823" t="s">
        <v>44</v>
      </c>
      <c r="O3823">
        <v>100</v>
      </c>
      <c r="P3823" t="str">
        <f>IF(Table1[[#This Row],[score]]&gt;=8.5,"High",IF(Table1[[#This Row],[score]]&gt;=7,"Medium","Low"))</f>
        <v>Low</v>
      </c>
      <c r="Q3823" s="5">
        <f>Table1[[#This Row],[gross]]-Table1[[#This Row],[budget]]</f>
        <v>159703340</v>
      </c>
      <c r="R3823" s="5" t="str">
        <f>IF(Table1[[#This Row],[Profit]]&gt;0,"Profit","Loss")</f>
        <v>Profit</v>
      </c>
      <c r="S3823" s="6" t="str">
        <f>FLOOR(Table1[[#This Row],[year]]-1900,10)+1900 &amp; "-" &amp; FLOOR(Table1[[#This Row],[year]]-1890,10)+1900</f>
        <v>2000-2010</v>
      </c>
      <c r="T3823" s="14" t="s">
        <v>21835</v>
      </c>
      <c r="AB3823" s="14"/>
    </row>
    <row r="3824" spans="1:28" hidden="1" x14ac:dyDescent="0.3">
      <c r="A3824" t="s">
        <v>11748</v>
      </c>
      <c r="B3824" t="s">
        <v>1974</v>
      </c>
      <c r="C3824" t="s">
        <v>17</v>
      </c>
      <c r="D3824">
        <v>2001</v>
      </c>
      <c r="E3824" t="s">
        <v>11749</v>
      </c>
      <c r="F3824">
        <v>7.2</v>
      </c>
      <c r="G3824">
        <v>295000</v>
      </c>
      <c r="H3824" t="s">
        <v>486</v>
      </c>
      <c r="I3824" t="s">
        <v>5981</v>
      </c>
      <c r="J3824" t="s">
        <v>11750</v>
      </c>
      <c r="K3824" t="s">
        <v>30</v>
      </c>
      <c r="L3824">
        <v>100000000</v>
      </c>
      <c r="M3824">
        <v>235926552</v>
      </c>
      <c r="N3824" t="s">
        <v>23</v>
      </c>
      <c r="O3824">
        <v>146</v>
      </c>
      <c r="P3824" t="str">
        <f>IF(Table1[[#This Row],[score]]&gt;=8.5,"High",IF(Table1[[#This Row],[score]]&gt;=7,"Medium","Low"))</f>
        <v>Medium</v>
      </c>
      <c r="Q3824" s="5">
        <f>Table1[[#This Row],[gross]]-Table1[[#This Row],[budget]]</f>
        <v>135926552</v>
      </c>
      <c r="R3824" s="5" t="str">
        <f>IF(Table1[[#This Row],[Profit]]&gt;0,"Profit","Loss")</f>
        <v>Profit</v>
      </c>
      <c r="S3824" s="6" t="str">
        <f>FLOOR(Table1[[#This Row],[year]]-1900,10)+1900 &amp; "-" &amp; FLOOR(Table1[[#This Row],[year]]-1890,10)+1900</f>
        <v>2000-2010</v>
      </c>
      <c r="T3824" s="14" t="s">
        <v>21835</v>
      </c>
      <c r="AB3824" s="14"/>
    </row>
    <row r="3825" spans="1:28" hidden="1" x14ac:dyDescent="0.3">
      <c r="A3825" t="s">
        <v>11775</v>
      </c>
      <c r="B3825" t="s">
        <v>1974</v>
      </c>
      <c r="C3825" t="s">
        <v>52</v>
      </c>
      <c r="D3825">
        <v>2001</v>
      </c>
      <c r="E3825" t="s">
        <v>11776</v>
      </c>
      <c r="F3825">
        <v>7.6</v>
      </c>
      <c r="G3825">
        <v>346000</v>
      </c>
      <c r="H3825" t="s">
        <v>9634</v>
      </c>
      <c r="I3825" t="s">
        <v>9634</v>
      </c>
      <c r="J3825" t="s">
        <v>5161</v>
      </c>
      <c r="K3825" t="s">
        <v>1099</v>
      </c>
      <c r="L3825">
        <v>17000000</v>
      </c>
      <c r="M3825">
        <v>209947037</v>
      </c>
      <c r="N3825" t="s">
        <v>10370</v>
      </c>
      <c r="O3825">
        <v>104</v>
      </c>
      <c r="P3825" t="str">
        <f>IF(Table1[[#This Row],[score]]&gt;=8.5,"High",IF(Table1[[#This Row],[score]]&gt;=7,"Medium","Low"))</f>
        <v>Medium</v>
      </c>
      <c r="Q3825" s="5">
        <f>Table1[[#This Row],[gross]]-Table1[[#This Row],[budget]]</f>
        <v>192947037</v>
      </c>
      <c r="R3825" s="5" t="str">
        <f>IF(Table1[[#This Row],[Profit]]&gt;0,"Profit","Loss")</f>
        <v>Profit</v>
      </c>
      <c r="S3825" s="6" t="str">
        <f>FLOOR(Table1[[#This Row],[year]]-1900,10)+1900 &amp; "-" &amp; FLOOR(Table1[[#This Row],[year]]-1890,10)+1900</f>
        <v>2000-2010</v>
      </c>
      <c r="T3825" s="14" t="s">
        <v>21835</v>
      </c>
      <c r="AB3825" s="14"/>
    </row>
    <row r="3826" spans="1:28" hidden="1" x14ac:dyDescent="0.3">
      <c r="A3826" t="s">
        <v>11694</v>
      </c>
      <c r="B3826" t="s">
        <v>1974</v>
      </c>
      <c r="C3826" t="s">
        <v>34</v>
      </c>
      <c r="D3826">
        <v>2001</v>
      </c>
      <c r="E3826" t="s">
        <v>11695</v>
      </c>
      <c r="F3826">
        <v>6.8</v>
      </c>
      <c r="G3826">
        <v>362000</v>
      </c>
      <c r="H3826" t="s">
        <v>2455</v>
      </c>
      <c r="I3826" t="s">
        <v>11696</v>
      </c>
      <c r="J3826" t="s">
        <v>11697</v>
      </c>
      <c r="K3826" t="s">
        <v>30</v>
      </c>
      <c r="L3826">
        <v>38000000</v>
      </c>
      <c r="M3826">
        <v>207305509</v>
      </c>
      <c r="N3826" t="s">
        <v>61</v>
      </c>
      <c r="O3826">
        <v>106</v>
      </c>
      <c r="P3826" t="str">
        <f>IF(Table1[[#This Row],[score]]&gt;=8.5,"High",IF(Table1[[#This Row],[score]]&gt;=7,"Medium","Low"))</f>
        <v>Low</v>
      </c>
      <c r="Q3826" s="5">
        <f>Table1[[#This Row],[gross]]-Table1[[#This Row],[budget]]</f>
        <v>169305509</v>
      </c>
      <c r="R3826" s="5" t="str">
        <f>IF(Table1[[#This Row],[Profit]]&gt;0,"Profit","Loss")</f>
        <v>Profit</v>
      </c>
      <c r="S3826" s="6" t="str">
        <f>FLOOR(Table1[[#This Row],[year]]-1900,10)+1900 &amp; "-" &amp; FLOOR(Table1[[#This Row],[year]]-1890,10)+1900</f>
        <v>2000-2010</v>
      </c>
      <c r="T3826" s="14" t="s">
        <v>21835</v>
      </c>
      <c r="AB3826" s="14"/>
    </row>
    <row r="3827" spans="1:28" hidden="1" x14ac:dyDescent="0.3">
      <c r="A3827" t="s">
        <v>11768</v>
      </c>
      <c r="B3827" t="s">
        <v>16</v>
      </c>
      <c r="C3827" t="s">
        <v>151</v>
      </c>
      <c r="D3827">
        <v>2001</v>
      </c>
      <c r="E3827" t="s">
        <v>11718</v>
      </c>
      <c r="F3827">
        <v>6.9</v>
      </c>
      <c r="G3827">
        <v>253000</v>
      </c>
      <c r="H3827" t="s">
        <v>974</v>
      </c>
      <c r="I3827" t="s">
        <v>9634</v>
      </c>
      <c r="J3827" t="s">
        <v>1462</v>
      </c>
      <c r="K3827" t="s">
        <v>30</v>
      </c>
      <c r="L3827">
        <v>68000000</v>
      </c>
      <c r="M3827">
        <v>203388341</v>
      </c>
      <c r="N3827" t="s">
        <v>44</v>
      </c>
      <c r="O3827">
        <v>136</v>
      </c>
      <c r="P3827" t="str">
        <f>IF(Table1[[#This Row],[score]]&gt;=8.5,"High",IF(Table1[[#This Row],[score]]&gt;=7,"Medium","Low"))</f>
        <v>Low</v>
      </c>
      <c r="Q3827" s="5">
        <f>Table1[[#This Row],[gross]]-Table1[[#This Row],[budget]]</f>
        <v>135388341</v>
      </c>
      <c r="R3827" s="5" t="str">
        <f>IF(Table1[[#This Row],[Profit]]&gt;0,"Profit","Loss")</f>
        <v>Profit</v>
      </c>
      <c r="S3827" s="6" t="str">
        <f>FLOOR(Table1[[#This Row],[year]]-1900,10)+1900 &amp; "-" &amp; FLOOR(Table1[[#This Row],[year]]-1890,10)+1900</f>
        <v>2000-2010</v>
      </c>
      <c r="T3827" s="14" t="s">
        <v>21835</v>
      </c>
      <c r="AB3827" s="14"/>
    </row>
    <row r="3828" spans="1:28" hidden="1" x14ac:dyDescent="0.3">
      <c r="A3828" t="s">
        <v>12022</v>
      </c>
      <c r="B3828" t="s">
        <v>33</v>
      </c>
      <c r="C3828" t="s">
        <v>34</v>
      </c>
      <c r="D3828">
        <v>2001</v>
      </c>
      <c r="E3828" t="s">
        <v>11723</v>
      </c>
      <c r="F3828">
        <v>5.0999999999999996</v>
      </c>
      <c r="G3828">
        <v>57000</v>
      </c>
      <c r="H3828" t="s">
        <v>12023</v>
      </c>
      <c r="I3828" t="s">
        <v>12024</v>
      </c>
      <c r="J3828" t="s">
        <v>4417</v>
      </c>
      <c r="K3828" t="s">
        <v>30</v>
      </c>
      <c r="L3828">
        <v>60000000</v>
      </c>
      <c r="M3828">
        <v>200687492</v>
      </c>
      <c r="N3828" t="s">
        <v>23</v>
      </c>
      <c r="O3828">
        <v>87</v>
      </c>
      <c r="P3828" t="str">
        <f>IF(Table1[[#This Row],[score]]&gt;=8.5,"High",IF(Table1[[#This Row],[score]]&gt;=7,"Medium","Low"))</f>
        <v>Low</v>
      </c>
      <c r="Q3828" s="5">
        <f>Table1[[#This Row],[gross]]-Table1[[#This Row],[budget]]</f>
        <v>140687492</v>
      </c>
      <c r="R3828" s="5" t="str">
        <f>IF(Table1[[#This Row],[Profit]]&gt;0,"Profit","Loss")</f>
        <v>Profit</v>
      </c>
      <c r="S3828" s="6" t="str">
        <f>FLOOR(Table1[[#This Row],[year]]-1900,10)+1900 &amp; "-" &amp; FLOOR(Table1[[#This Row],[year]]-1890,10)+1900</f>
        <v>2000-2010</v>
      </c>
      <c r="T3828" s="14" t="s">
        <v>21835</v>
      </c>
      <c r="AB3828" s="14"/>
    </row>
    <row r="3829" spans="1:28" hidden="1" x14ac:dyDescent="0.3">
      <c r="A3829" t="s">
        <v>11780</v>
      </c>
      <c r="B3829" t="s">
        <v>33</v>
      </c>
      <c r="C3829" t="s">
        <v>390</v>
      </c>
      <c r="D3829">
        <v>2001</v>
      </c>
      <c r="E3829" t="s">
        <v>11781</v>
      </c>
      <c r="F3829">
        <v>6.9</v>
      </c>
      <c r="G3829">
        <v>109000</v>
      </c>
      <c r="H3829" t="s">
        <v>6182</v>
      </c>
      <c r="I3829" t="s">
        <v>3958</v>
      </c>
      <c r="J3829" t="s">
        <v>2535</v>
      </c>
      <c r="K3829" t="s">
        <v>30</v>
      </c>
      <c r="L3829">
        <v>120000000</v>
      </c>
      <c r="M3829">
        <v>186053725</v>
      </c>
      <c r="N3829" t="s">
        <v>599</v>
      </c>
      <c r="O3829">
        <v>95</v>
      </c>
      <c r="P3829" t="str">
        <f>IF(Table1[[#This Row],[score]]&gt;=8.5,"High",IF(Table1[[#This Row],[score]]&gt;=7,"Medium","Low"))</f>
        <v>Low</v>
      </c>
      <c r="Q3829" s="5">
        <f>Table1[[#This Row],[gross]]-Table1[[#This Row],[budget]]</f>
        <v>66053725</v>
      </c>
      <c r="R3829" s="5" t="str">
        <f>IF(Table1[[#This Row],[Profit]]&gt;0,"Profit","Loss")</f>
        <v>Profit</v>
      </c>
      <c r="S3829" s="6" t="str">
        <f>FLOOR(Table1[[#This Row],[year]]-1900,10)+1900 &amp; "-" &amp; FLOOR(Table1[[#This Row],[year]]-1890,10)+1900</f>
        <v>2000-2010</v>
      </c>
      <c r="T3829" s="14" t="s">
        <v>21835</v>
      </c>
      <c r="AB3829" s="14"/>
    </row>
    <row r="3830" spans="1:28" hidden="1" x14ac:dyDescent="0.3">
      <c r="A3830" t="s">
        <v>11766</v>
      </c>
      <c r="B3830" t="s">
        <v>1974</v>
      </c>
      <c r="C3830" t="s">
        <v>17</v>
      </c>
      <c r="D3830">
        <v>2001</v>
      </c>
      <c r="E3830" t="s">
        <v>11767</v>
      </c>
      <c r="F3830">
        <v>7.6</v>
      </c>
      <c r="G3830">
        <v>271000</v>
      </c>
      <c r="H3830" t="s">
        <v>6911</v>
      </c>
      <c r="I3830" t="s">
        <v>6911</v>
      </c>
      <c r="J3830" t="s">
        <v>5161</v>
      </c>
      <c r="K3830" t="s">
        <v>248</v>
      </c>
      <c r="L3830">
        <v>50000000</v>
      </c>
      <c r="M3830">
        <v>184935320</v>
      </c>
      <c r="N3830" t="s">
        <v>180</v>
      </c>
      <c r="O3830">
        <v>127</v>
      </c>
      <c r="P3830" t="str">
        <f>IF(Table1[[#This Row],[score]]&gt;=8.5,"High",IF(Table1[[#This Row],[score]]&gt;=7,"Medium","Low"))</f>
        <v>Medium</v>
      </c>
      <c r="Q3830" s="5">
        <f>Table1[[#This Row],[gross]]-Table1[[#This Row],[budget]]</f>
        <v>134935320</v>
      </c>
      <c r="R3830" s="5" t="str">
        <f>IF(Table1[[#This Row],[Profit]]&gt;0,"Profit","Loss")</f>
        <v>Profit</v>
      </c>
      <c r="S3830" s="6" t="str">
        <f>FLOOR(Table1[[#This Row],[year]]-1900,10)+1900 &amp; "-" &amp; FLOOR(Table1[[#This Row],[year]]-1890,10)+1900</f>
        <v>2000-2010</v>
      </c>
      <c r="T3830" s="14" t="s">
        <v>21835</v>
      </c>
      <c r="AB3830" s="14"/>
    </row>
    <row r="3831" spans="1:28" hidden="1" x14ac:dyDescent="0.3">
      <c r="A3831" t="s">
        <v>12111</v>
      </c>
      <c r="B3831" t="s">
        <v>33</v>
      </c>
      <c r="C3831" t="s">
        <v>41</v>
      </c>
      <c r="D3831">
        <v>2001</v>
      </c>
      <c r="E3831" t="s">
        <v>11695</v>
      </c>
      <c r="F3831">
        <v>4.7</v>
      </c>
      <c r="G3831">
        <v>42000</v>
      </c>
      <c r="H3831" t="s">
        <v>11290</v>
      </c>
      <c r="I3831" t="s">
        <v>10238</v>
      </c>
      <c r="J3831" t="s">
        <v>1469</v>
      </c>
      <c r="K3831" t="s">
        <v>30</v>
      </c>
      <c r="L3831">
        <v>70000000</v>
      </c>
      <c r="M3831">
        <v>176104344</v>
      </c>
      <c r="N3831" t="s">
        <v>180</v>
      </c>
      <c r="O3831">
        <v>87</v>
      </c>
      <c r="P3831" t="str">
        <f>IF(Table1[[#This Row],[score]]&gt;=8.5,"High",IF(Table1[[#This Row],[score]]&gt;=7,"Medium","Low"))</f>
        <v>Low</v>
      </c>
      <c r="Q3831" s="5">
        <f>Table1[[#This Row],[gross]]-Table1[[#This Row],[budget]]</f>
        <v>106104344</v>
      </c>
      <c r="R3831" s="5" t="str">
        <f>IF(Table1[[#This Row],[Profit]]&gt;0,"Profit","Loss")</f>
        <v>Profit</v>
      </c>
      <c r="S3831" s="6" t="str">
        <f>FLOOR(Table1[[#This Row],[year]]-1900,10)+1900 &amp; "-" &amp; FLOOR(Table1[[#This Row],[year]]-1890,10)+1900</f>
        <v>2000-2010</v>
      </c>
      <c r="T3831" s="14" t="s">
        <v>21835</v>
      </c>
      <c r="AB3831" s="14"/>
    </row>
    <row r="3832" spans="1:28" hidden="1" x14ac:dyDescent="0.3">
      <c r="A3832" t="s">
        <v>11740</v>
      </c>
      <c r="B3832" t="s">
        <v>16</v>
      </c>
      <c r="C3832" t="s">
        <v>41</v>
      </c>
      <c r="D3832">
        <v>2001</v>
      </c>
      <c r="E3832" t="s">
        <v>11741</v>
      </c>
      <c r="F3832">
        <v>8.3000000000000007</v>
      </c>
      <c r="G3832">
        <v>717000</v>
      </c>
      <c r="H3832" t="s">
        <v>6293</v>
      </c>
      <c r="I3832" t="s">
        <v>11742</v>
      </c>
      <c r="J3832" t="s">
        <v>11743</v>
      </c>
      <c r="K3832" t="s">
        <v>448</v>
      </c>
      <c r="L3832" s="5">
        <v>10000000</v>
      </c>
      <c r="M3832" s="5">
        <v>173997108</v>
      </c>
      <c r="N3832" t="s">
        <v>11744</v>
      </c>
      <c r="O3832">
        <v>122</v>
      </c>
      <c r="P3832" t="str">
        <f>IF(Table1[[#This Row],[score]]&gt;=8.5,"High",IF(Table1[[#This Row],[score]]&gt;=7,"Medium","Low"))</f>
        <v>Medium</v>
      </c>
      <c r="Q3832" s="5">
        <f>Table1[[#This Row],[gross]]-Table1[[#This Row],[budget]]</f>
        <v>163997108</v>
      </c>
      <c r="R3832" s="5" t="str">
        <f>IF(Table1[[#This Row],[Profit]]&gt;0,"Profit","Loss")</f>
        <v>Profit</v>
      </c>
      <c r="S3832" s="6" t="str">
        <f>FLOOR(Table1[[#This Row],[year]]-1900,10)+1900 &amp; "-" &amp; FLOOR(Table1[[#This Row],[year]]-1890,10)+1900</f>
        <v>2000-2010</v>
      </c>
      <c r="T3832" s="14" t="s">
        <v>21835</v>
      </c>
      <c r="AB3832" s="14"/>
    </row>
    <row r="3833" spans="1:28" hidden="1" x14ac:dyDescent="0.3">
      <c r="A3833" t="s">
        <v>11731</v>
      </c>
      <c r="B3833" t="s">
        <v>16</v>
      </c>
      <c r="C3833" t="s">
        <v>17</v>
      </c>
      <c r="D3833">
        <v>2001</v>
      </c>
      <c r="E3833" t="s">
        <v>11732</v>
      </c>
      <c r="F3833">
        <v>7.7</v>
      </c>
      <c r="G3833">
        <v>372000</v>
      </c>
      <c r="H3833" t="s">
        <v>978</v>
      </c>
      <c r="I3833" t="s">
        <v>7748</v>
      </c>
      <c r="J3833" t="s">
        <v>11733</v>
      </c>
      <c r="K3833" t="s">
        <v>30</v>
      </c>
      <c r="L3833">
        <v>92000000</v>
      </c>
      <c r="M3833">
        <v>172989651</v>
      </c>
      <c r="N3833" t="s">
        <v>11734</v>
      </c>
      <c r="O3833">
        <v>144</v>
      </c>
      <c r="P3833" t="str">
        <f>IF(Table1[[#This Row],[score]]&gt;=8.5,"High",IF(Table1[[#This Row],[score]]&gt;=7,"Medium","Low"))</f>
        <v>Medium</v>
      </c>
      <c r="Q3833" s="5">
        <f>Table1[[#This Row],[gross]]-Table1[[#This Row],[budget]]</f>
        <v>80989651</v>
      </c>
      <c r="R3833" s="5" t="str">
        <f>IF(Table1[[#This Row],[Profit]]&gt;0,"Profit","Loss")</f>
        <v>Profit</v>
      </c>
      <c r="S3833" s="6" t="str">
        <f>FLOOR(Table1[[#This Row],[year]]-1900,10)+1900 &amp; "-" &amp; FLOOR(Table1[[#This Row],[year]]-1890,10)+1900</f>
        <v>2000-2010</v>
      </c>
      <c r="T3833" s="14" t="s">
        <v>21835</v>
      </c>
      <c r="AB3833" s="14"/>
    </row>
    <row r="3834" spans="1:28" hidden="1" x14ac:dyDescent="0.3">
      <c r="A3834" t="s">
        <v>11763</v>
      </c>
      <c r="B3834" t="s">
        <v>337</v>
      </c>
      <c r="C3834" t="s">
        <v>41</v>
      </c>
      <c r="D3834">
        <v>2001</v>
      </c>
      <c r="E3834" t="s">
        <v>11764</v>
      </c>
      <c r="F3834">
        <v>6.4</v>
      </c>
      <c r="G3834">
        <v>133000</v>
      </c>
      <c r="H3834" t="s">
        <v>1219</v>
      </c>
      <c r="I3834" t="s">
        <v>11765</v>
      </c>
      <c r="J3834" t="s">
        <v>703</v>
      </c>
      <c r="K3834" t="s">
        <v>30</v>
      </c>
      <c r="L3834">
        <v>26000000</v>
      </c>
      <c r="M3834">
        <v>165335153</v>
      </c>
      <c r="N3834" t="s">
        <v>1708</v>
      </c>
      <c r="O3834">
        <v>111</v>
      </c>
      <c r="P3834" t="str">
        <f>IF(Table1[[#This Row],[score]]&gt;=8.5,"High",IF(Table1[[#This Row],[score]]&gt;=7,"Medium","Low"))</f>
        <v>Low</v>
      </c>
      <c r="Q3834" s="5">
        <f>Table1[[#This Row],[gross]]-Table1[[#This Row],[budget]]</f>
        <v>139335153</v>
      </c>
      <c r="R3834" s="5" t="str">
        <f>IF(Table1[[#This Row],[Profit]]&gt;0,"Profit","Loss")</f>
        <v>Profit</v>
      </c>
      <c r="S3834" s="6" t="str">
        <f>FLOOR(Table1[[#This Row],[year]]-1900,10)+1900 &amp; "-" &amp; FLOOR(Table1[[#This Row],[year]]-1890,10)+1900</f>
        <v>2000-2010</v>
      </c>
      <c r="T3834" s="14" t="s">
        <v>21835</v>
      </c>
      <c r="AB3834" s="14"/>
    </row>
    <row r="3835" spans="1:28" hidden="1" x14ac:dyDescent="0.3">
      <c r="A3835" t="s">
        <v>11823</v>
      </c>
      <c r="B3835" t="s">
        <v>33</v>
      </c>
      <c r="C3835" t="s">
        <v>34</v>
      </c>
      <c r="D3835">
        <v>2001</v>
      </c>
      <c r="E3835" t="s">
        <v>11824</v>
      </c>
      <c r="F3835">
        <v>5.5</v>
      </c>
      <c r="G3835">
        <v>111000</v>
      </c>
      <c r="H3835" t="s">
        <v>6840</v>
      </c>
      <c r="I3835" t="s">
        <v>6840</v>
      </c>
      <c r="J3835" t="s">
        <v>11825</v>
      </c>
      <c r="K3835" t="s">
        <v>30</v>
      </c>
      <c r="L3835">
        <v>35000000</v>
      </c>
      <c r="M3835">
        <v>147934180</v>
      </c>
      <c r="N3835" t="s">
        <v>8904</v>
      </c>
      <c r="O3835">
        <v>88</v>
      </c>
      <c r="P3835" t="str">
        <f>IF(Table1[[#This Row],[score]]&gt;=8.5,"High",IF(Table1[[#This Row],[score]]&gt;=7,"Medium","Low"))</f>
        <v>Low</v>
      </c>
      <c r="Q3835" s="5">
        <f>Table1[[#This Row],[gross]]-Table1[[#This Row],[budget]]</f>
        <v>112934180</v>
      </c>
      <c r="R3835" s="5" t="str">
        <f>IF(Table1[[#This Row],[Profit]]&gt;0,"Profit","Loss")</f>
        <v>Profit</v>
      </c>
      <c r="S3835" s="6" t="str">
        <f>FLOOR(Table1[[#This Row],[year]]-1900,10)+1900 &amp; "-" &amp; FLOOR(Table1[[#This Row],[year]]-1890,10)+1900</f>
        <v>2000-2010</v>
      </c>
      <c r="T3835" s="14" t="s">
        <v>21835</v>
      </c>
      <c r="AB3835" s="14"/>
    </row>
    <row r="3836" spans="1:28" hidden="1" x14ac:dyDescent="0.3">
      <c r="A3836" t="s">
        <v>11886</v>
      </c>
      <c r="B3836" t="s">
        <v>16</v>
      </c>
      <c r="C3836" t="s">
        <v>25</v>
      </c>
      <c r="D3836">
        <v>2001</v>
      </c>
      <c r="E3836" t="s">
        <v>11887</v>
      </c>
      <c r="F3836">
        <v>6.1</v>
      </c>
      <c r="G3836">
        <v>105000</v>
      </c>
      <c r="H3836" t="s">
        <v>9627</v>
      </c>
      <c r="I3836" t="s">
        <v>11888</v>
      </c>
      <c r="J3836" t="s">
        <v>6471</v>
      </c>
      <c r="K3836" t="s">
        <v>30</v>
      </c>
      <c r="L3836">
        <v>57000000</v>
      </c>
      <c r="M3836">
        <v>147845033</v>
      </c>
      <c r="N3836" t="s">
        <v>9593</v>
      </c>
      <c r="O3836">
        <v>123</v>
      </c>
      <c r="P3836" t="str">
        <f>IF(Table1[[#This Row],[score]]&gt;=8.5,"High",IF(Table1[[#This Row],[score]]&gt;=7,"Medium","Low"))</f>
        <v>Low</v>
      </c>
      <c r="Q3836" s="5">
        <f>Table1[[#This Row],[gross]]-Table1[[#This Row],[budget]]</f>
        <v>90845033</v>
      </c>
      <c r="R3836" s="5" t="str">
        <f>IF(Table1[[#This Row],[Profit]]&gt;0,"Profit","Loss")</f>
        <v>Profit</v>
      </c>
      <c r="S3836" s="6" t="str">
        <f>FLOOR(Table1[[#This Row],[year]]-1900,10)+1900 &amp; "-" &amp; FLOOR(Table1[[#This Row],[year]]-1890,10)+1900</f>
        <v>2000-2010</v>
      </c>
      <c r="T3836" s="14" t="s">
        <v>21835</v>
      </c>
      <c r="AB3836" s="14"/>
    </row>
    <row r="3837" spans="1:28" hidden="1" x14ac:dyDescent="0.3">
      <c r="A3837" t="s">
        <v>11806</v>
      </c>
      <c r="B3837" t="s">
        <v>16</v>
      </c>
      <c r="C3837" t="s">
        <v>34</v>
      </c>
      <c r="D3837">
        <v>2001</v>
      </c>
      <c r="E3837" t="s">
        <v>11807</v>
      </c>
      <c r="F3837">
        <v>6.5</v>
      </c>
      <c r="G3837">
        <v>179000</v>
      </c>
      <c r="H3837" t="s">
        <v>7411</v>
      </c>
      <c r="I3837" t="s">
        <v>10314</v>
      </c>
      <c r="J3837" t="s">
        <v>160</v>
      </c>
      <c r="K3837" t="s">
        <v>30</v>
      </c>
      <c r="L3837">
        <v>102000000</v>
      </c>
      <c r="M3837">
        <v>147080413</v>
      </c>
      <c r="N3837" t="s">
        <v>11808</v>
      </c>
      <c r="O3837">
        <v>99</v>
      </c>
      <c r="P3837" t="str">
        <f>IF(Table1[[#This Row],[score]]&gt;=8.5,"High",IF(Table1[[#This Row],[score]]&gt;=7,"Medium","Low"))</f>
        <v>Low</v>
      </c>
      <c r="Q3837" s="5">
        <f>Table1[[#This Row],[gross]]-Table1[[#This Row],[budget]]</f>
        <v>45080413</v>
      </c>
      <c r="R3837" s="5" t="str">
        <f>IF(Table1[[#This Row],[Profit]]&gt;0,"Profit","Loss")</f>
        <v>Profit</v>
      </c>
      <c r="S3837" s="6" t="str">
        <f>FLOOR(Table1[[#This Row],[year]]-1900,10)+1900 &amp; "-" &amp; FLOOR(Table1[[#This Row],[year]]-1890,10)+1900</f>
        <v>2000-2010</v>
      </c>
      <c r="T3837" s="14" t="s">
        <v>21835</v>
      </c>
      <c r="AB3837" s="14"/>
    </row>
    <row r="3838" spans="1:28" hidden="1" x14ac:dyDescent="0.3">
      <c r="A3838" t="s">
        <v>11845</v>
      </c>
      <c r="B3838" t="s">
        <v>16</v>
      </c>
      <c r="C3838" t="s">
        <v>34</v>
      </c>
      <c r="D3838">
        <v>2001</v>
      </c>
      <c r="E3838" t="s">
        <v>11846</v>
      </c>
      <c r="F3838">
        <v>7.1</v>
      </c>
      <c r="G3838">
        <v>149000</v>
      </c>
      <c r="H3838" t="s">
        <v>1543</v>
      </c>
      <c r="I3838" t="s">
        <v>7568</v>
      </c>
      <c r="J3838" t="s">
        <v>100</v>
      </c>
      <c r="K3838" t="s">
        <v>30</v>
      </c>
      <c r="L3838">
        <v>115000000</v>
      </c>
      <c r="M3838">
        <v>143049560</v>
      </c>
      <c r="N3838" t="s">
        <v>61</v>
      </c>
      <c r="O3838">
        <v>126</v>
      </c>
      <c r="P3838" t="str">
        <f>IF(Table1[[#This Row],[score]]&gt;=8.5,"High",IF(Table1[[#This Row],[score]]&gt;=7,"Medium","Low"))</f>
        <v>Medium</v>
      </c>
      <c r="Q3838" s="5">
        <f>Table1[[#This Row],[gross]]-Table1[[#This Row],[budget]]</f>
        <v>28049560</v>
      </c>
      <c r="R3838" s="5" t="str">
        <f>IF(Table1[[#This Row],[Profit]]&gt;0,"Profit","Loss")</f>
        <v>Profit</v>
      </c>
      <c r="S3838" s="6" t="str">
        <f>FLOOR(Table1[[#This Row],[year]]-1900,10)+1900 &amp; "-" &amp; FLOOR(Table1[[#This Row],[year]]-1890,10)+1900</f>
        <v>2000-2010</v>
      </c>
      <c r="T3838" s="14" t="s">
        <v>21835</v>
      </c>
      <c r="AB3838" s="14"/>
    </row>
    <row r="3839" spans="1:28" hidden="1" x14ac:dyDescent="0.3">
      <c r="A3839" t="s">
        <v>11701</v>
      </c>
      <c r="B3839" t="s">
        <v>1974</v>
      </c>
      <c r="C3839" t="s">
        <v>41</v>
      </c>
      <c r="D3839">
        <v>2001</v>
      </c>
      <c r="E3839" t="s">
        <v>11204</v>
      </c>
      <c r="F3839">
        <v>6.3</v>
      </c>
      <c r="G3839">
        <v>195000</v>
      </c>
      <c r="H3839" t="s">
        <v>11702</v>
      </c>
      <c r="I3839" t="s">
        <v>11703</v>
      </c>
      <c r="J3839" t="s">
        <v>7701</v>
      </c>
      <c r="K3839" t="s">
        <v>30</v>
      </c>
      <c r="L3839">
        <v>18000000</v>
      </c>
      <c r="M3839">
        <v>141774679</v>
      </c>
      <c r="N3839" t="s">
        <v>118</v>
      </c>
      <c r="O3839">
        <v>96</v>
      </c>
      <c r="P3839" t="str">
        <f>IF(Table1[[#This Row],[score]]&gt;=8.5,"High",IF(Table1[[#This Row],[score]]&gt;=7,"Medium","Low"))</f>
        <v>Low</v>
      </c>
      <c r="Q3839" s="5">
        <f>Table1[[#This Row],[gross]]-Table1[[#This Row],[budget]]</f>
        <v>123774679</v>
      </c>
      <c r="R3839" s="5" t="str">
        <f>IF(Table1[[#This Row],[Profit]]&gt;0,"Profit","Loss")</f>
        <v>Profit</v>
      </c>
      <c r="S3839" s="6" t="str">
        <f>FLOOR(Table1[[#This Row],[year]]-1900,10)+1900 &amp; "-" &amp; FLOOR(Table1[[#This Row],[year]]-1890,10)+1900</f>
        <v>2000-2010</v>
      </c>
      <c r="T3839" s="14" t="s">
        <v>21835</v>
      </c>
      <c r="AB3839" s="14"/>
    </row>
    <row r="3840" spans="1:28" hidden="1" x14ac:dyDescent="0.3">
      <c r="A3840" t="s">
        <v>11722</v>
      </c>
      <c r="B3840" t="s">
        <v>16</v>
      </c>
      <c r="C3840" t="s">
        <v>41</v>
      </c>
      <c r="D3840">
        <v>2001</v>
      </c>
      <c r="E3840" t="s">
        <v>11723</v>
      </c>
      <c r="F3840">
        <v>5.3</v>
      </c>
      <c r="G3840">
        <v>152000</v>
      </c>
      <c r="H3840" t="s">
        <v>4582</v>
      </c>
      <c r="I3840" t="s">
        <v>9008</v>
      </c>
      <c r="J3840" t="s">
        <v>11146</v>
      </c>
      <c r="K3840" t="s">
        <v>30</v>
      </c>
      <c r="L3840">
        <v>45000000</v>
      </c>
      <c r="M3840">
        <v>141220678</v>
      </c>
      <c r="N3840" t="s">
        <v>8904</v>
      </c>
      <c r="O3840">
        <v>83</v>
      </c>
      <c r="P3840" t="str">
        <f>IF(Table1[[#This Row],[score]]&gt;=8.5,"High",IF(Table1[[#This Row],[score]]&gt;=7,"Medium","Low"))</f>
        <v>Low</v>
      </c>
      <c r="Q3840" s="5">
        <f>Table1[[#This Row],[gross]]-Table1[[#This Row],[budget]]</f>
        <v>96220678</v>
      </c>
      <c r="R3840" s="5" t="str">
        <f>IF(Table1[[#This Row],[Profit]]&gt;0,"Profit","Loss")</f>
        <v>Profit</v>
      </c>
      <c r="S3840" s="6" t="str">
        <f>FLOOR(Table1[[#This Row],[year]]-1900,10)+1900 &amp; "-" &amp; FLOOR(Table1[[#This Row],[year]]-1890,10)+1900</f>
        <v>2000-2010</v>
      </c>
      <c r="T3840" s="14" t="s">
        <v>21835</v>
      </c>
      <c r="AB3840" s="14"/>
    </row>
    <row r="3841" spans="1:28" hidden="1" x14ac:dyDescent="0.3">
      <c r="A3841" t="s">
        <v>11793</v>
      </c>
      <c r="B3841" t="s">
        <v>1974</v>
      </c>
      <c r="C3841" t="s">
        <v>41</v>
      </c>
      <c r="D3841">
        <v>2001</v>
      </c>
      <c r="E3841" t="s">
        <v>11794</v>
      </c>
      <c r="F3841">
        <v>5.9</v>
      </c>
      <c r="G3841">
        <v>129000</v>
      </c>
      <c r="H3841" t="s">
        <v>8980</v>
      </c>
      <c r="I3841" t="s">
        <v>11795</v>
      </c>
      <c r="J3841" t="s">
        <v>11796</v>
      </c>
      <c r="K3841" t="s">
        <v>30</v>
      </c>
      <c r="L3841">
        <v>40000000</v>
      </c>
      <c r="M3841">
        <v>141069860</v>
      </c>
      <c r="N3841" t="s">
        <v>180</v>
      </c>
      <c r="O3841">
        <v>114</v>
      </c>
      <c r="P3841" t="str">
        <f>IF(Table1[[#This Row],[score]]&gt;=8.5,"High",IF(Table1[[#This Row],[score]]&gt;=7,"Medium","Low"))</f>
        <v>Low</v>
      </c>
      <c r="Q3841" s="5">
        <f>Table1[[#This Row],[gross]]-Table1[[#This Row],[budget]]</f>
        <v>101069860</v>
      </c>
      <c r="R3841" s="5" t="str">
        <f>IF(Table1[[#This Row],[Profit]]&gt;0,"Profit","Loss")</f>
        <v>Profit</v>
      </c>
      <c r="S3841" s="6" t="str">
        <f>FLOOR(Table1[[#This Row],[year]]-1900,10)+1900 &amp; "-" &amp; FLOOR(Table1[[#This Row],[year]]-1890,10)+1900</f>
        <v>2000-2010</v>
      </c>
      <c r="T3841" s="14" t="s">
        <v>21835</v>
      </c>
      <c r="AB3841" s="14"/>
    </row>
    <row r="3842" spans="1:28" hidden="1" x14ac:dyDescent="0.3">
      <c r="A3842" t="s">
        <v>12026</v>
      </c>
      <c r="B3842" t="s">
        <v>1974</v>
      </c>
      <c r="C3842" t="s">
        <v>41</v>
      </c>
      <c r="D3842">
        <v>2001</v>
      </c>
      <c r="E3842" t="s">
        <v>12027</v>
      </c>
      <c r="F3842">
        <v>5.7</v>
      </c>
      <c r="G3842">
        <v>55000</v>
      </c>
      <c r="H3842" t="s">
        <v>3931</v>
      </c>
      <c r="I3842" t="s">
        <v>4868</v>
      </c>
      <c r="J3842" t="s">
        <v>6221</v>
      </c>
      <c r="K3842" t="s">
        <v>30</v>
      </c>
      <c r="L3842">
        <v>46000000</v>
      </c>
      <c r="M3842">
        <v>138307673</v>
      </c>
      <c r="N3842" t="s">
        <v>11734</v>
      </c>
      <c r="O3842">
        <v>102</v>
      </c>
      <c r="P3842" t="str">
        <f>IF(Table1[[#This Row],[score]]&gt;=8.5,"High",IF(Table1[[#This Row],[score]]&gt;=7,"Medium","Low"))</f>
        <v>Low</v>
      </c>
      <c r="Q3842" s="5">
        <f>Table1[[#This Row],[gross]]-Table1[[#This Row],[budget]]</f>
        <v>92307673</v>
      </c>
      <c r="R3842" s="5" t="str">
        <f>IF(Table1[[#This Row],[Profit]]&gt;0,"Profit","Loss")</f>
        <v>Profit</v>
      </c>
      <c r="S3842" s="6" t="str">
        <f>FLOOR(Table1[[#This Row],[year]]-1900,10)+1900 &amp; "-" &amp; FLOOR(Table1[[#This Row],[year]]-1890,10)+1900</f>
        <v>2000-2010</v>
      </c>
      <c r="T3842" s="14" t="s">
        <v>21835</v>
      </c>
      <c r="AB3842" s="14"/>
    </row>
    <row r="3843" spans="1:28" hidden="1" x14ac:dyDescent="0.3">
      <c r="A3843" t="s">
        <v>11858</v>
      </c>
      <c r="B3843" t="s">
        <v>1974</v>
      </c>
      <c r="C3843" t="s">
        <v>17</v>
      </c>
      <c r="D3843">
        <v>2001</v>
      </c>
      <c r="E3843" t="s">
        <v>11215</v>
      </c>
      <c r="F3843">
        <v>6.2</v>
      </c>
      <c r="G3843">
        <v>59000</v>
      </c>
      <c r="H3843" t="s">
        <v>7543</v>
      </c>
      <c r="I3843" t="s">
        <v>11859</v>
      </c>
      <c r="J3843" t="s">
        <v>11860</v>
      </c>
      <c r="K3843" t="s">
        <v>30</v>
      </c>
      <c r="L3843">
        <v>13000000</v>
      </c>
      <c r="M3843">
        <v>131706809</v>
      </c>
      <c r="N3843" t="s">
        <v>11861</v>
      </c>
      <c r="O3843">
        <v>112</v>
      </c>
      <c r="P3843" t="str">
        <f>IF(Table1[[#This Row],[score]]&gt;=8.5,"High",IF(Table1[[#This Row],[score]]&gt;=7,"Medium","Low"))</f>
        <v>Low</v>
      </c>
      <c r="Q3843" s="5">
        <f>Table1[[#This Row],[gross]]-Table1[[#This Row],[budget]]</f>
        <v>118706809</v>
      </c>
      <c r="R3843" s="5" t="str">
        <f>IF(Table1[[#This Row],[Profit]]&gt;0,"Profit","Loss")</f>
        <v>Profit</v>
      </c>
      <c r="S3843" s="6" t="str">
        <f>FLOOR(Table1[[#This Row],[year]]-1900,10)+1900 &amp; "-" &amp; FLOOR(Table1[[#This Row],[year]]-1890,10)+1900</f>
        <v>2000-2010</v>
      </c>
      <c r="T3843" s="14" t="s">
        <v>21835</v>
      </c>
      <c r="AB3843" s="14"/>
    </row>
    <row r="3844" spans="1:28" hidden="1" x14ac:dyDescent="0.3">
      <c r="A3844" t="s">
        <v>11757</v>
      </c>
      <c r="B3844" t="s">
        <v>1974</v>
      </c>
      <c r="C3844" t="s">
        <v>34</v>
      </c>
      <c r="D3844">
        <v>2001</v>
      </c>
      <c r="E3844" t="s">
        <v>11667</v>
      </c>
      <c r="F3844">
        <v>6.9</v>
      </c>
      <c r="G3844">
        <v>176000</v>
      </c>
      <c r="H3844" t="s">
        <v>9575</v>
      </c>
      <c r="I3844" t="s">
        <v>9575</v>
      </c>
      <c r="J3844" t="s">
        <v>10563</v>
      </c>
      <c r="K3844" t="s">
        <v>30</v>
      </c>
      <c r="L3844">
        <v>65000000</v>
      </c>
      <c r="M3844">
        <v>117487473</v>
      </c>
      <c r="N3844" t="s">
        <v>31</v>
      </c>
      <c r="O3844">
        <v>132</v>
      </c>
      <c r="P3844" t="str">
        <f>IF(Table1[[#This Row],[score]]&gt;=8.5,"High",IF(Table1[[#This Row],[score]]&gt;=7,"Medium","Low"))</f>
        <v>Low</v>
      </c>
      <c r="Q3844" s="5">
        <f>Table1[[#This Row],[gross]]-Table1[[#This Row],[budget]]</f>
        <v>52487473</v>
      </c>
      <c r="R3844" s="5" t="str">
        <f>IF(Table1[[#This Row],[Profit]]&gt;0,"Profit","Loss")</f>
        <v>Profit</v>
      </c>
      <c r="S3844" s="6" t="str">
        <f>FLOOR(Table1[[#This Row],[year]]-1900,10)+1900 &amp; "-" &amp; FLOOR(Table1[[#This Row],[year]]-1890,10)+1900</f>
        <v>2000-2010</v>
      </c>
      <c r="T3844" s="14" t="s">
        <v>21835</v>
      </c>
      <c r="AB3844" s="14"/>
    </row>
    <row r="3845" spans="1:28" hidden="1" x14ac:dyDescent="0.3">
      <c r="A3845" t="s">
        <v>11879</v>
      </c>
      <c r="B3845" t="s">
        <v>16</v>
      </c>
      <c r="C3845" t="s">
        <v>34</v>
      </c>
      <c r="D3845">
        <v>2001</v>
      </c>
      <c r="E3845" t="s">
        <v>11204</v>
      </c>
      <c r="F3845">
        <v>6.8</v>
      </c>
      <c r="G3845">
        <v>124000</v>
      </c>
      <c r="H3845" t="s">
        <v>2193</v>
      </c>
      <c r="I3845" t="s">
        <v>11880</v>
      </c>
      <c r="J3845" t="s">
        <v>67</v>
      </c>
      <c r="K3845" t="s">
        <v>5762</v>
      </c>
      <c r="L3845">
        <v>68000000</v>
      </c>
      <c r="M3845">
        <v>114252154</v>
      </c>
      <c r="N3845" t="s">
        <v>44</v>
      </c>
      <c r="O3845">
        <v>124</v>
      </c>
      <c r="P3845" t="str">
        <f>IF(Table1[[#This Row],[score]]&gt;=8.5,"High",IF(Table1[[#This Row],[score]]&gt;=7,"Medium","Low"))</f>
        <v>Low</v>
      </c>
      <c r="Q3845" s="5">
        <f>Table1[[#This Row],[gross]]-Table1[[#This Row],[budget]]</f>
        <v>46252154</v>
      </c>
      <c r="R3845" s="5" t="str">
        <f>IF(Table1[[#This Row],[Profit]]&gt;0,"Profit","Loss")</f>
        <v>Profit</v>
      </c>
      <c r="S3845" s="6" t="str">
        <f>FLOOR(Table1[[#This Row],[year]]-1900,10)+1900 &amp; "-" &amp; FLOOR(Table1[[#This Row],[year]]-1890,10)+1900</f>
        <v>2000-2010</v>
      </c>
      <c r="T3845" s="14" t="s">
        <v>21835</v>
      </c>
      <c r="AB3845" s="14"/>
    </row>
    <row r="3846" spans="1:28" hidden="1" x14ac:dyDescent="0.3">
      <c r="A3846" t="s">
        <v>11856</v>
      </c>
      <c r="B3846" t="s">
        <v>16</v>
      </c>
      <c r="C3846" t="s">
        <v>17</v>
      </c>
      <c r="D3846">
        <v>2001</v>
      </c>
      <c r="E3846" t="s">
        <v>11759</v>
      </c>
      <c r="F3846">
        <v>6.4</v>
      </c>
      <c r="G3846">
        <v>79000</v>
      </c>
      <c r="H3846" t="s">
        <v>7974</v>
      </c>
      <c r="I3846" t="s">
        <v>9585</v>
      </c>
      <c r="J3846" t="s">
        <v>5171</v>
      </c>
      <c r="K3846" t="s">
        <v>30</v>
      </c>
      <c r="L3846">
        <v>60000000</v>
      </c>
      <c r="M3846">
        <v>105178561</v>
      </c>
      <c r="N3846" t="s">
        <v>44</v>
      </c>
      <c r="O3846">
        <v>104</v>
      </c>
      <c r="P3846" t="str">
        <f>IF(Table1[[#This Row],[score]]&gt;=8.5,"High",IF(Table1[[#This Row],[score]]&gt;=7,"Medium","Low"))</f>
        <v>Low</v>
      </c>
      <c r="Q3846" s="5">
        <f>Table1[[#This Row],[gross]]-Table1[[#This Row],[budget]]</f>
        <v>45178561</v>
      </c>
      <c r="R3846" s="5" t="str">
        <f>IF(Table1[[#This Row],[Profit]]&gt;0,"Profit","Loss")</f>
        <v>Profit</v>
      </c>
      <c r="S3846" s="6" t="str">
        <f>FLOOR(Table1[[#This Row],[year]]-1900,10)+1900 &amp; "-" &amp; FLOOR(Table1[[#This Row],[year]]-1890,10)+1900</f>
        <v>2000-2010</v>
      </c>
      <c r="T3846" s="14" t="s">
        <v>21835</v>
      </c>
      <c r="AB3846" s="14"/>
    </row>
    <row r="3847" spans="1:28" hidden="1" x14ac:dyDescent="0.3">
      <c r="A3847" t="s">
        <v>11745</v>
      </c>
      <c r="B3847" t="s">
        <v>16</v>
      </c>
      <c r="C3847" t="s">
        <v>104</v>
      </c>
      <c r="D3847">
        <v>2001</v>
      </c>
      <c r="E3847" t="s">
        <v>11746</v>
      </c>
      <c r="F3847">
        <v>7.7</v>
      </c>
      <c r="G3847">
        <v>403000</v>
      </c>
      <c r="H3847" t="s">
        <v>10220</v>
      </c>
      <c r="I3847" t="s">
        <v>11747</v>
      </c>
      <c r="J3847" t="s">
        <v>4084</v>
      </c>
      <c r="K3847" t="s">
        <v>30</v>
      </c>
      <c r="L3847">
        <v>45000000</v>
      </c>
      <c r="M3847">
        <v>104876233</v>
      </c>
      <c r="N3847" t="s">
        <v>23</v>
      </c>
      <c r="O3847">
        <v>122</v>
      </c>
      <c r="P3847" t="str">
        <f>IF(Table1[[#This Row],[score]]&gt;=8.5,"High",IF(Table1[[#This Row],[score]]&gt;=7,"Medium","Low"))</f>
        <v>Medium</v>
      </c>
      <c r="Q3847" s="5">
        <f>Table1[[#This Row],[gross]]-Table1[[#This Row],[budget]]</f>
        <v>59876233</v>
      </c>
      <c r="R3847" s="5" t="str">
        <f>IF(Table1[[#This Row],[Profit]]&gt;0,"Profit","Loss")</f>
        <v>Profit</v>
      </c>
      <c r="S3847" s="6" t="str">
        <f>FLOOR(Table1[[#This Row],[year]]-1900,10)+1900 &amp; "-" &amp; FLOOR(Table1[[#This Row],[year]]-1890,10)+1900</f>
        <v>2000-2010</v>
      </c>
      <c r="T3847" s="14" t="s">
        <v>21835</v>
      </c>
      <c r="AB3847" s="14"/>
    </row>
    <row r="3848" spans="1:28" hidden="1" x14ac:dyDescent="0.3">
      <c r="A3848" t="s">
        <v>11979</v>
      </c>
      <c r="B3848" t="s">
        <v>337</v>
      </c>
      <c r="C3848" t="s">
        <v>390</v>
      </c>
      <c r="D3848">
        <v>2001</v>
      </c>
      <c r="E3848" t="s">
        <v>11869</v>
      </c>
      <c r="F3848">
        <v>6</v>
      </c>
      <c r="G3848">
        <v>32000</v>
      </c>
      <c r="H3848" t="s">
        <v>11980</v>
      </c>
      <c r="I3848" t="s">
        <v>11980</v>
      </c>
      <c r="J3848" t="s">
        <v>11981</v>
      </c>
      <c r="K3848" t="s">
        <v>30</v>
      </c>
      <c r="L3848">
        <v>30000000</v>
      </c>
      <c r="M3848">
        <v>102992536</v>
      </c>
      <c r="N3848" t="s">
        <v>44</v>
      </c>
      <c r="O3848">
        <v>82</v>
      </c>
      <c r="P3848" t="str">
        <f>IF(Table1[[#This Row],[score]]&gt;=8.5,"High",IF(Table1[[#This Row],[score]]&gt;=7,"Medium","Low"))</f>
        <v>Low</v>
      </c>
      <c r="Q3848" s="5">
        <f>Table1[[#This Row],[gross]]-Table1[[#This Row],[budget]]</f>
        <v>72992536</v>
      </c>
      <c r="R3848" s="5" t="str">
        <f>IF(Table1[[#This Row],[Profit]]&gt;0,"Profit","Loss")</f>
        <v>Profit</v>
      </c>
      <c r="S3848" s="6" t="str">
        <f>FLOOR(Table1[[#This Row],[year]]-1900,10)+1900 &amp; "-" &amp; FLOOR(Table1[[#This Row],[year]]-1890,10)+1900</f>
        <v>2000-2010</v>
      </c>
      <c r="T3848" s="14" t="s">
        <v>21835</v>
      </c>
      <c r="AB3848" s="14"/>
    </row>
    <row r="3849" spans="1:28" hidden="1" x14ac:dyDescent="0.3">
      <c r="A3849" t="s">
        <v>11946</v>
      </c>
      <c r="B3849" t="s">
        <v>16</v>
      </c>
      <c r="C3849" t="s">
        <v>17</v>
      </c>
      <c r="D3849">
        <v>2001</v>
      </c>
      <c r="E3849" t="s">
        <v>11518</v>
      </c>
      <c r="F3849">
        <v>6.3</v>
      </c>
      <c r="G3849">
        <v>50000</v>
      </c>
      <c r="H3849" t="s">
        <v>8677</v>
      </c>
      <c r="I3849" t="s">
        <v>10825</v>
      </c>
      <c r="J3849" t="s">
        <v>1803</v>
      </c>
      <c r="K3849" t="s">
        <v>30</v>
      </c>
      <c r="L3849">
        <v>50000000</v>
      </c>
      <c r="M3849">
        <v>100020092</v>
      </c>
      <c r="N3849" t="s">
        <v>8543</v>
      </c>
      <c r="O3849">
        <v>113</v>
      </c>
      <c r="P3849" t="str">
        <f>IF(Table1[[#This Row],[score]]&gt;=8.5,"High",IF(Table1[[#This Row],[score]]&gt;=7,"Medium","Low"))</f>
        <v>Low</v>
      </c>
      <c r="Q3849" s="5">
        <f>Table1[[#This Row],[gross]]-Table1[[#This Row],[budget]]</f>
        <v>50020092</v>
      </c>
      <c r="R3849" s="5" t="str">
        <f>IF(Table1[[#This Row],[Profit]]&gt;0,"Profit","Loss")</f>
        <v>Profit</v>
      </c>
      <c r="S3849" s="6" t="str">
        <f>FLOOR(Table1[[#This Row],[year]]-1900,10)+1900 &amp; "-" &amp; FLOOR(Table1[[#This Row],[year]]-1890,10)+1900</f>
        <v>2000-2010</v>
      </c>
      <c r="T3849" s="14" t="s">
        <v>21835</v>
      </c>
      <c r="AB3849" s="14"/>
    </row>
    <row r="3850" spans="1:28" hidden="1" x14ac:dyDescent="0.3">
      <c r="A3850" t="s">
        <v>11819</v>
      </c>
      <c r="B3850" t="s">
        <v>1974</v>
      </c>
      <c r="C3850" t="s">
        <v>41</v>
      </c>
      <c r="D3850">
        <v>2001</v>
      </c>
      <c r="E3850" t="s">
        <v>11807</v>
      </c>
      <c r="F3850">
        <v>6.1</v>
      </c>
      <c r="G3850">
        <v>122000</v>
      </c>
      <c r="H3850" t="s">
        <v>532</v>
      </c>
      <c r="I3850" t="s">
        <v>2812</v>
      </c>
      <c r="J3850" t="s">
        <v>9936</v>
      </c>
      <c r="K3850" t="s">
        <v>30</v>
      </c>
      <c r="L3850">
        <v>80000000</v>
      </c>
      <c r="M3850">
        <v>98376292</v>
      </c>
      <c r="N3850" t="s">
        <v>31</v>
      </c>
      <c r="O3850">
        <v>101</v>
      </c>
      <c r="P3850" t="str">
        <f>IF(Table1[[#This Row],[score]]&gt;=8.5,"High",IF(Table1[[#This Row],[score]]&gt;=7,"Medium","Low"))</f>
        <v>Low</v>
      </c>
      <c r="Q3850" s="5">
        <f>Table1[[#This Row],[gross]]-Table1[[#This Row],[budget]]</f>
        <v>18376292</v>
      </c>
      <c r="R3850" s="5" t="str">
        <f>IF(Table1[[#This Row],[Profit]]&gt;0,"Profit","Loss")</f>
        <v>Profit</v>
      </c>
      <c r="S3850" s="6" t="str">
        <f>FLOOR(Table1[[#This Row],[year]]-1900,10)+1900 &amp; "-" &amp; FLOOR(Table1[[#This Row],[year]]-1890,10)+1900</f>
        <v>2000-2010</v>
      </c>
      <c r="T3850" s="14" t="s">
        <v>21835</v>
      </c>
      <c r="AB3850" s="14"/>
    </row>
    <row r="3851" spans="1:28" hidden="1" x14ac:dyDescent="0.3">
      <c r="A3851" t="s">
        <v>11838</v>
      </c>
      <c r="B3851" t="s">
        <v>1974</v>
      </c>
      <c r="C3851" t="s">
        <v>17</v>
      </c>
      <c r="D3851">
        <v>2001</v>
      </c>
      <c r="E3851" t="s">
        <v>11839</v>
      </c>
      <c r="F3851">
        <v>7.6</v>
      </c>
      <c r="G3851">
        <v>145000</v>
      </c>
      <c r="H3851" t="s">
        <v>8209</v>
      </c>
      <c r="I3851" t="s">
        <v>11840</v>
      </c>
      <c r="J3851" t="s">
        <v>975</v>
      </c>
      <c r="K3851" t="s">
        <v>30</v>
      </c>
      <c r="L3851">
        <v>22000000</v>
      </c>
      <c r="M3851">
        <v>97818139</v>
      </c>
      <c r="N3851" t="s">
        <v>2001</v>
      </c>
      <c r="O3851">
        <v>132</v>
      </c>
      <c r="P3851" t="str">
        <f>IF(Table1[[#This Row],[score]]&gt;=8.5,"High",IF(Table1[[#This Row],[score]]&gt;=7,"Medium","Low"))</f>
        <v>Medium</v>
      </c>
      <c r="Q3851" s="5">
        <f>Table1[[#This Row],[gross]]-Table1[[#This Row],[budget]]</f>
        <v>75818139</v>
      </c>
      <c r="R3851" s="5" t="str">
        <f>IF(Table1[[#This Row],[Profit]]&gt;0,"Profit","Loss")</f>
        <v>Profit</v>
      </c>
      <c r="S3851" s="6" t="str">
        <f>FLOOR(Table1[[#This Row],[year]]-1900,10)+1900 &amp; "-" &amp; FLOOR(Table1[[#This Row],[year]]-1890,10)+1900</f>
        <v>2000-2010</v>
      </c>
      <c r="T3851" s="14" t="s">
        <v>21835</v>
      </c>
      <c r="AB3851" s="14"/>
    </row>
    <row r="3852" spans="1:28" hidden="1" x14ac:dyDescent="0.3">
      <c r="A3852" t="s">
        <v>11801</v>
      </c>
      <c r="B3852" t="s">
        <v>16</v>
      </c>
      <c r="C3852" t="s">
        <v>17</v>
      </c>
      <c r="D3852">
        <v>2001</v>
      </c>
      <c r="E3852" t="s">
        <v>11802</v>
      </c>
      <c r="F3852">
        <v>7.6</v>
      </c>
      <c r="G3852">
        <v>249000</v>
      </c>
      <c r="H3852" t="s">
        <v>653</v>
      </c>
      <c r="I3852" t="s">
        <v>653</v>
      </c>
      <c r="J3852" t="s">
        <v>10705</v>
      </c>
      <c r="K3852" t="s">
        <v>3125</v>
      </c>
      <c r="L3852">
        <v>68000000</v>
      </c>
      <c r="M3852">
        <v>96976270</v>
      </c>
      <c r="N3852" t="s">
        <v>44</v>
      </c>
      <c r="O3852">
        <v>131</v>
      </c>
      <c r="P3852" t="str">
        <f>IF(Table1[[#This Row],[score]]&gt;=8.5,"High",IF(Table1[[#This Row],[score]]&gt;=7,"Medium","Low"))</f>
        <v>Medium</v>
      </c>
      <c r="Q3852" s="5">
        <f>Table1[[#This Row],[gross]]-Table1[[#This Row],[budget]]</f>
        <v>28976270</v>
      </c>
      <c r="R3852" s="5" t="str">
        <f>IF(Table1[[#This Row],[Profit]]&gt;0,"Profit","Loss")</f>
        <v>Profit</v>
      </c>
      <c r="S3852" s="6" t="str">
        <f>FLOOR(Table1[[#This Row],[year]]-1900,10)+1900 &amp; "-" &amp; FLOOR(Table1[[#This Row],[year]]-1890,10)+1900</f>
        <v>2000-2010</v>
      </c>
      <c r="T3852" s="14" t="s">
        <v>21835</v>
      </c>
      <c r="AB3852" s="14"/>
    </row>
    <row r="3853" spans="1:28" hidden="1" x14ac:dyDescent="0.3">
      <c r="A3853" t="s">
        <v>11916</v>
      </c>
      <c r="B3853" t="s">
        <v>1974</v>
      </c>
      <c r="C3853" t="s">
        <v>41</v>
      </c>
      <c r="D3853">
        <v>2001</v>
      </c>
      <c r="E3853" t="s">
        <v>11430</v>
      </c>
      <c r="F3853">
        <v>5.3</v>
      </c>
      <c r="G3853">
        <v>78000</v>
      </c>
      <c r="H3853" t="s">
        <v>11917</v>
      </c>
      <c r="I3853" t="s">
        <v>11918</v>
      </c>
      <c r="J3853" t="s">
        <v>9609</v>
      </c>
      <c r="K3853" t="s">
        <v>5762</v>
      </c>
      <c r="L3853">
        <v>35000000</v>
      </c>
      <c r="M3853">
        <v>94728529</v>
      </c>
      <c r="N3853" t="s">
        <v>31</v>
      </c>
      <c r="O3853">
        <v>103</v>
      </c>
      <c r="P3853" t="str">
        <f>IF(Table1[[#This Row],[score]]&gt;=8.5,"High",IF(Table1[[#This Row],[score]]&gt;=7,"Medium","Low"))</f>
        <v>Low</v>
      </c>
      <c r="Q3853" s="5">
        <f>Table1[[#This Row],[gross]]-Table1[[#This Row],[budget]]</f>
        <v>59728529</v>
      </c>
      <c r="R3853" s="5" t="str">
        <f>IF(Table1[[#This Row],[Profit]]&gt;0,"Profit","Loss")</f>
        <v>Profit</v>
      </c>
      <c r="S3853" s="6" t="str">
        <f>FLOOR(Table1[[#This Row],[year]]-1900,10)+1900 &amp; "-" &amp; FLOOR(Table1[[#This Row],[year]]-1890,10)+1900</f>
        <v>2000-2010</v>
      </c>
      <c r="T3853" s="14" t="s">
        <v>21835</v>
      </c>
      <c r="AB3853" s="14"/>
    </row>
    <row r="3854" spans="1:28" hidden="1" x14ac:dyDescent="0.3">
      <c r="A3854" t="s">
        <v>11826</v>
      </c>
      <c r="B3854" t="s">
        <v>1974</v>
      </c>
      <c r="C3854" t="s">
        <v>34</v>
      </c>
      <c r="D3854">
        <v>2001</v>
      </c>
      <c r="E3854" t="s">
        <v>11589</v>
      </c>
      <c r="F3854">
        <v>6.4</v>
      </c>
      <c r="G3854">
        <v>100000</v>
      </c>
      <c r="H3854" t="s">
        <v>11827</v>
      </c>
      <c r="I3854" t="s">
        <v>3822</v>
      </c>
      <c r="J3854" t="s">
        <v>73</v>
      </c>
      <c r="K3854" t="s">
        <v>30</v>
      </c>
      <c r="L3854">
        <v>40000000</v>
      </c>
      <c r="M3854">
        <v>91753202</v>
      </c>
      <c r="N3854" t="s">
        <v>180</v>
      </c>
      <c r="O3854">
        <v>106</v>
      </c>
      <c r="P3854" t="str">
        <f>IF(Table1[[#This Row],[score]]&gt;=8.5,"High",IF(Table1[[#This Row],[score]]&gt;=7,"Medium","Low"))</f>
        <v>Low</v>
      </c>
      <c r="Q3854" s="5">
        <f>Table1[[#This Row],[gross]]-Table1[[#This Row],[budget]]</f>
        <v>51753202</v>
      </c>
      <c r="R3854" s="5" t="str">
        <f>IF(Table1[[#This Row],[Profit]]&gt;0,"Profit","Loss")</f>
        <v>Profit</v>
      </c>
      <c r="S3854" s="6" t="str">
        <f>FLOOR(Table1[[#This Row],[year]]-1900,10)+1900 &amp; "-" &amp; FLOOR(Table1[[#This Row],[year]]-1890,10)+1900</f>
        <v>2000-2010</v>
      </c>
      <c r="T3854" s="14" t="s">
        <v>21835</v>
      </c>
      <c r="AB3854" s="14"/>
    </row>
    <row r="3855" spans="1:28" hidden="1" x14ac:dyDescent="0.3">
      <c r="A3855" t="s">
        <v>11947</v>
      </c>
      <c r="B3855" t="s">
        <v>16</v>
      </c>
      <c r="C3855" t="s">
        <v>63</v>
      </c>
      <c r="D3855">
        <v>2001</v>
      </c>
      <c r="E3855" t="s">
        <v>11944</v>
      </c>
      <c r="F3855">
        <v>6.8</v>
      </c>
      <c r="G3855">
        <v>95000</v>
      </c>
      <c r="H3855" t="s">
        <v>545</v>
      </c>
      <c r="I3855" t="s">
        <v>11181</v>
      </c>
      <c r="J3855" t="s">
        <v>7558</v>
      </c>
      <c r="K3855" t="s">
        <v>30</v>
      </c>
      <c r="L3855">
        <v>107000000</v>
      </c>
      <c r="M3855">
        <v>87812729</v>
      </c>
      <c r="N3855" t="s">
        <v>31</v>
      </c>
      <c r="O3855">
        <v>157</v>
      </c>
      <c r="P3855" t="str">
        <f>IF(Table1[[#This Row],[score]]&gt;=8.5,"High",IF(Table1[[#This Row],[score]]&gt;=7,"Medium","Low"))</f>
        <v>Low</v>
      </c>
      <c r="Q3855" s="5">
        <f>Table1[[#This Row],[gross]]-Table1[[#This Row],[budget]]</f>
        <v>-19187271</v>
      </c>
      <c r="R3855" s="5" t="str">
        <f>IF(Table1[[#This Row],[Profit]]&gt;0,"Profit","Loss")</f>
        <v>Loss</v>
      </c>
      <c r="S3855" s="6" t="str">
        <f>FLOOR(Table1[[#This Row],[year]]-1900,10)+1900 &amp; "-" &amp; FLOOR(Table1[[#This Row],[year]]-1890,10)+1900</f>
        <v>2000-2010</v>
      </c>
      <c r="T3855" s="14" t="s">
        <v>21835</v>
      </c>
      <c r="AB3855" s="14"/>
    </row>
    <row r="3856" spans="1:28" hidden="1" x14ac:dyDescent="0.3">
      <c r="A3856" t="s">
        <v>11803</v>
      </c>
      <c r="B3856" t="s">
        <v>16</v>
      </c>
      <c r="C3856" t="s">
        <v>41</v>
      </c>
      <c r="D3856">
        <v>2001</v>
      </c>
      <c r="E3856" t="s">
        <v>11732</v>
      </c>
      <c r="F3856">
        <v>7.2</v>
      </c>
      <c r="G3856">
        <v>82000</v>
      </c>
      <c r="H3856" t="s">
        <v>95</v>
      </c>
      <c r="I3856" t="s">
        <v>11804</v>
      </c>
      <c r="J3856" t="s">
        <v>2605</v>
      </c>
      <c r="K3856" t="s">
        <v>30</v>
      </c>
      <c r="L3856">
        <v>19800000</v>
      </c>
      <c r="M3856">
        <v>87754044</v>
      </c>
      <c r="N3856" t="s">
        <v>11805</v>
      </c>
      <c r="O3856">
        <v>131</v>
      </c>
      <c r="P3856" t="str">
        <f>IF(Table1[[#This Row],[score]]&gt;=8.5,"High",IF(Table1[[#This Row],[score]]&gt;=7,"Medium","Low"))</f>
        <v>Medium</v>
      </c>
      <c r="Q3856" s="5">
        <f>Table1[[#This Row],[gross]]-Table1[[#This Row],[budget]]</f>
        <v>67954044</v>
      </c>
      <c r="R3856" s="5" t="str">
        <f>IF(Table1[[#This Row],[Profit]]&gt;0,"Profit","Loss")</f>
        <v>Profit</v>
      </c>
      <c r="S3856" s="6" t="str">
        <f>FLOOR(Table1[[#This Row],[year]]-1900,10)+1900 &amp; "-" &amp; FLOOR(Table1[[#This Row],[year]]-1890,10)+1900</f>
        <v>2000-2010</v>
      </c>
      <c r="T3856" s="14" t="s">
        <v>21835</v>
      </c>
      <c r="AB3856" s="14"/>
    </row>
    <row r="3857" spans="1:28" hidden="1" x14ac:dyDescent="0.3">
      <c r="A3857" t="s">
        <v>11782</v>
      </c>
      <c r="B3857" t="s">
        <v>1974</v>
      </c>
      <c r="C3857" t="s">
        <v>34</v>
      </c>
      <c r="D3857">
        <v>2001</v>
      </c>
      <c r="E3857" t="s">
        <v>11783</v>
      </c>
      <c r="F3857">
        <v>6.4</v>
      </c>
      <c r="G3857">
        <v>111000</v>
      </c>
      <c r="H3857" t="s">
        <v>4473</v>
      </c>
      <c r="I3857" t="s">
        <v>4809</v>
      </c>
      <c r="J3857" t="s">
        <v>11172</v>
      </c>
      <c r="K3857" t="s">
        <v>30</v>
      </c>
      <c r="L3857">
        <v>48000000</v>
      </c>
      <c r="M3857">
        <v>85498534</v>
      </c>
      <c r="N3857" t="s">
        <v>44</v>
      </c>
      <c r="O3857">
        <v>112</v>
      </c>
      <c r="P3857" t="str">
        <f>IF(Table1[[#This Row],[score]]&gt;=8.5,"High",IF(Table1[[#This Row],[score]]&gt;=7,"Medium","Low"))</f>
        <v>Low</v>
      </c>
      <c r="Q3857" s="5">
        <f>Table1[[#This Row],[gross]]-Table1[[#This Row],[budget]]</f>
        <v>37498534</v>
      </c>
      <c r="R3857" s="5" t="str">
        <f>IF(Table1[[#This Row],[Profit]]&gt;0,"Profit","Loss")</f>
        <v>Profit</v>
      </c>
      <c r="S3857" s="6" t="str">
        <f>FLOOR(Table1[[#This Row],[year]]-1900,10)+1900 &amp; "-" &amp; FLOOR(Table1[[#This Row],[year]]-1890,10)+1900</f>
        <v>2000-2010</v>
      </c>
      <c r="T3857" s="14" t="s">
        <v>21835</v>
      </c>
      <c r="AB3857" s="14"/>
    </row>
    <row r="3858" spans="1:28" hidden="1" x14ac:dyDescent="0.3">
      <c r="A3858" t="s">
        <v>11865</v>
      </c>
      <c r="B3858" t="s">
        <v>1974</v>
      </c>
      <c r="C3858" t="s">
        <v>41</v>
      </c>
      <c r="D3858">
        <v>2001</v>
      </c>
      <c r="E3858" t="s">
        <v>11767</v>
      </c>
      <c r="F3858">
        <v>4.8</v>
      </c>
      <c r="G3858">
        <v>58000</v>
      </c>
      <c r="H3858" t="s">
        <v>11866</v>
      </c>
      <c r="I3858" t="s">
        <v>11867</v>
      </c>
      <c r="J3858" t="s">
        <v>10656</v>
      </c>
      <c r="K3858" t="s">
        <v>30</v>
      </c>
      <c r="L3858">
        <v>47000000</v>
      </c>
      <c r="M3858">
        <v>85191134</v>
      </c>
      <c r="N3858" t="s">
        <v>11734</v>
      </c>
      <c r="O3858">
        <v>84</v>
      </c>
      <c r="P3858" t="str">
        <f>IF(Table1[[#This Row],[score]]&gt;=8.5,"High",IF(Table1[[#This Row],[score]]&gt;=7,"Medium","Low"))</f>
        <v>Low</v>
      </c>
      <c r="Q3858" s="5">
        <f>Table1[[#This Row],[gross]]-Table1[[#This Row],[budget]]</f>
        <v>38191134</v>
      </c>
      <c r="R3858" s="5" t="str">
        <f>IF(Table1[[#This Row],[Profit]]&gt;0,"Profit","Loss")</f>
        <v>Profit</v>
      </c>
      <c r="S3858" s="6" t="str">
        <f>FLOOR(Table1[[#This Row],[year]]-1900,10)+1900 &amp; "-" &amp; FLOOR(Table1[[#This Row],[year]]-1890,10)+1900</f>
        <v>2000-2010</v>
      </c>
      <c r="T3858" s="14" t="s">
        <v>21835</v>
      </c>
      <c r="AB3858" s="14"/>
    </row>
    <row r="3859" spans="1:28" hidden="1" x14ac:dyDescent="0.3">
      <c r="A3859" t="s">
        <v>12008</v>
      </c>
      <c r="B3859" t="s">
        <v>1974</v>
      </c>
      <c r="C3859" t="s">
        <v>390</v>
      </c>
      <c r="D3859">
        <v>2001</v>
      </c>
      <c r="E3859" t="s">
        <v>12009</v>
      </c>
      <c r="F3859">
        <v>6.4</v>
      </c>
      <c r="G3859">
        <v>81000</v>
      </c>
      <c r="H3859" t="s">
        <v>12010</v>
      </c>
      <c r="I3859" t="s">
        <v>12010</v>
      </c>
      <c r="J3859" t="s">
        <v>4417</v>
      </c>
      <c r="K3859" t="s">
        <v>30</v>
      </c>
      <c r="L3859">
        <v>137000000</v>
      </c>
      <c r="M3859">
        <v>85131830</v>
      </c>
      <c r="N3859" t="s">
        <v>12011</v>
      </c>
      <c r="O3859">
        <v>106</v>
      </c>
      <c r="P3859" t="str">
        <f>IF(Table1[[#This Row],[score]]&gt;=8.5,"High",IF(Table1[[#This Row],[score]]&gt;=7,"Medium","Low"))</f>
        <v>Low</v>
      </c>
      <c r="Q3859" s="5">
        <f>Table1[[#This Row],[gross]]-Table1[[#This Row],[budget]]</f>
        <v>-51868170</v>
      </c>
      <c r="R3859" s="5" t="str">
        <f>IF(Table1[[#This Row],[Profit]]&gt;0,"Profit","Loss")</f>
        <v>Loss</v>
      </c>
      <c r="S3859" s="6" t="str">
        <f>FLOOR(Table1[[#This Row],[year]]-1900,10)+1900 &amp; "-" &amp; FLOOR(Table1[[#This Row],[year]]-1890,10)+1900</f>
        <v>2000-2010</v>
      </c>
      <c r="T3859" s="14" t="s">
        <v>21835</v>
      </c>
      <c r="AB3859" s="14"/>
    </row>
    <row r="3860" spans="1:28" hidden="1" x14ac:dyDescent="0.3">
      <c r="A3860" t="s">
        <v>11758</v>
      </c>
      <c r="B3860" t="s">
        <v>16</v>
      </c>
      <c r="C3860" t="s">
        <v>63</v>
      </c>
      <c r="D3860">
        <v>2001</v>
      </c>
      <c r="E3860" t="s">
        <v>11759</v>
      </c>
      <c r="F3860">
        <v>7.6</v>
      </c>
      <c r="G3860">
        <v>246000</v>
      </c>
      <c r="H3860" t="s">
        <v>8211</v>
      </c>
      <c r="I3860" t="s">
        <v>11760</v>
      </c>
      <c r="J3860" t="s">
        <v>5628</v>
      </c>
      <c r="K3860" t="s">
        <v>30</v>
      </c>
      <c r="L3860">
        <v>53000000</v>
      </c>
      <c r="M3860">
        <v>83282296</v>
      </c>
      <c r="N3860" t="s">
        <v>11761</v>
      </c>
      <c r="O3860">
        <v>124</v>
      </c>
      <c r="P3860" t="str">
        <f>IF(Table1[[#This Row],[score]]&gt;=8.5,"High",IF(Table1[[#This Row],[score]]&gt;=7,"Medium","Low"))</f>
        <v>Medium</v>
      </c>
      <c r="Q3860" s="5">
        <f>Table1[[#This Row],[gross]]-Table1[[#This Row],[budget]]</f>
        <v>30282296</v>
      </c>
      <c r="R3860" s="5" t="str">
        <f>IF(Table1[[#This Row],[Profit]]&gt;0,"Profit","Loss")</f>
        <v>Profit</v>
      </c>
      <c r="S3860" s="6" t="str">
        <f>FLOOR(Table1[[#This Row],[year]]-1900,10)+1900 &amp; "-" &amp; FLOOR(Table1[[#This Row],[year]]-1890,10)+1900</f>
        <v>2000-2010</v>
      </c>
      <c r="T3860" s="14" t="s">
        <v>21835</v>
      </c>
      <c r="AB3860" s="14"/>
    </row>
    <row r="3861" spans="1:28" hidden="1" x14ac:dyDescent="0.3">
      <c r="A3861" t="s">
        <v>11992</v>
      </c>
      <c r="B3861" t="s">
        <v>16</v>
      </c>
      <c r="C3861" t="s">
        <v>34</v>
      </c>
      <c r="D3861">
        <v>2001</v>
      </c>
      <c r="E3861" t="s">
        <v>11802</v>
      </c>
      <c r="F3861">
        <v>5.6</v>
      </c>
      <c r="G3861">
        <v>33000</v>
      </c>
      <c r="H3861" t="s">
        <v>11367</v>
      </c>
      <c r="I3861" t="s">
        <v>8092</v>
      </c>
      <c r="J3861" t="s">
        <v>4574</v>
      </c>
      <c r="K3861" t="s">
        <v>30</v>
      </c>
      <c r="L3861">
        <v>50000000</v>
      </c>
      <c r="M3861">
        <v>79958599</v>
      </c>
      <c r="N3861" t="s">
        <v>23</v>
      </c>
      <c r="O3861">
        <v>101</v>
      </c>
      <c r="P3861" t="str">
        <f>IF(Table1[[#This Row],[score]]&gt;=8.5,"High",IF(Table1[[#This Row],[score]]&gt;=7,"Medium","Low"))</f>
        <v>Low</v>
      </c>
      <c r="Q3861" s="5">
        <f>Table1[[#This Row],[gross]]-Table1[[#This Row],[budget]]</f>
        <v>29958599</v>
      </c>
      <c r="R3861" s="5" t="str">
        <f>IF(Table1[[#This Row],[Profit]]&gt;0,"Profit","Loss")</f>
        <v>Profit</v>
      </c>
      <c r="S3861" s="6" t="str">
        <f>FLOOR(Table1[[#This Row],[year]]-1900,10)+1900 &amp; "-" &amp; FLOOR(Table1[[#This Row],[year]]-1890,10)+1900</f>
        <v>2000-2010</v>
      </c>
      <c r="T3861" s="14" t="s">
        <v>21835</v>
      </c>
      <c r="AB3861" s="14"/>
    </row>
    <row r="3862" spans="1:28" hidden="1" x14ac:dyDescent="0.3">
      <c r="A3862" t="s">
        <v>11895</v>
      </c>
      <c r="B3862" t="s">
        <v>1974</v>
      </c>
      <c r="C3862" t="s">
        <v>41</v>
      </c>
      <c r="D3862">
        <v>2001</v>
      </c>
      <c r="E3862" t="s">
        <v>11746</v>
      </c>
      <c r="F3862">
        <v>6.9</v>
      </c>
      <c r="G3862">
        <v>106000</v>
      </c>
      <c r="H3862" t="s">
        <v>6438</v>
      </c>
      <c r="I3862" t="s">
        <v>11896</v>
      </c>
      <c r="J3862" t="s">
        <v>2594</v>
      </c>
      <c r="K3862" t="s">
        <v>30</v>
      </c>
      <c r="L3862">
        <v>28000000</v>
      </c>
      <c r="M3862">
        <v>77516304</v>
      </c>
      <c r="N3862" t="s">
        <v>3705</v>
      </c>
      <c r="O3862">
        <v>90</v>
      </c>
      <c r="P3862" t="str">
        <f>IF(Table1[[#This Row],[score]]&gt;=8.5,"High",IF(Table1[[#This Row],[score]]&gt;=7,"Medium","Low"))</f>
        <v>Low</v>
      </c>
      <c r="Q3862" s="5">
        <f>Table1[[#This Row],[gross]]-Table1[[#This Row],[budget]]</f>
        <v>49516304</v>
      </c>
      <c r="R3862" s="5" t="str">
        <f>IF(Table1[[#This Row],[Profit]]&gt;0,"Profit","Loss")</f>
        <v>Profit</v>
      </c>
      <c r="S3862" s="6" t="str">
        <f>FLOOR(Table1[[#This Row],[year]]-1900,10)+1900 &amp; "-" &amp; FLOOR(Table1[[#This Row],[year]]-1890,10)+1900</f>
        <v>2000-2010</v>
      </c>
      <c r="T3862" s="14" t="s">
        <v>21835</v>
      </c>
      <c r="AB3862" s="14"/>
    </row>
    <row r="3863" spans="1:28" hidden="1" x14ac:dyDescent="0.3">
      <c r="A3863" t="s">
        <v>11943</v>
      </c>
      <c r="B3863" t="s">
        <v>1974</v>
      </c>
      <c r="C3863" t="s">
        <v>41</v>
      </c>
      <c r="D3863">
        <v>2001</v>
      </c>
      <c r="E3863" t="s">
        <v>11944</v>
      </c>
      <c r="F3863">
        <v>6.4</v>
      </c>
      <c r="G3863">
        <v>80000</v>
      </c>
      <c r="H3863" t="s">
        <v>8728</v>
      </c>
      <c r="I3863" t="s">
        <v>10135</v>
      </c>
      <c r="J3863" t="s">
        <v>7135</v>
      </c>
      <c r="K3863" t="s">
        <v>30</v>
      </c>
      <c r="L3863">
        <v>48000000</v>
      </c>
      <c r="M3863">
        <v>76019048</v>
      </c>
      <c r="N3863" t="s">
        <v>11945</v>
      </c>
      <c r="O3863">
        <v>118</v>
      </c>
      <c r="P3863" t="str">
        <f>IF(Table1[[#This Row],[score]]&gt;=8.5,"High",IF(Table1[[#This Row],[score]]&gt;=7,"Medium","Low"))</f>
        <v>Low</v>
      </c>
      <c r="Q3863" s="5">
        <f>Table1[[#This Row],[gross]]-Table1[[#This Row],[budget]]</f>
        <v>28019048</v>
      </c>
      <c r="R3863" s="5" t="str">
        <f>IF(Table1[[#This Row],[Profit]]&gt;0,"Profit","Loss")</f>
        <v>Profit</v>
      </c>
      <c r="S3863" s="6" t="str">
        <f>FLOOR(Table1[[#This Row],[year]]-1900,10)+1900 &amp; "-" &amp; FLOOR(Table1[[#This Row],[year]]-1890,10)+1900</f>
        <v>2000-2010</v>
      </c>
      <c r="T3863" s="14" t="s">
        <v>21835</v>
      </c>
      <c r="AB3863" s="14"/>
    </row>
    <row r="3864" spans="1:28" hidden="1" x14ac:dyDescent="0.3">
      <c r="A3864" t="s">
        <v>11889</v>
      </c>
      <c r="B3864" t="s">
        <v>16</v>
      </c>
      <c r="C3864" t="s">
        <v>52</v>
      </c>
      <c r="D3864">
        <v>2001</v>
      </c>
      <c r="E3864" t="s">
        <v>11705</v>
      </c>
      <c r="F3864">
        <v>6.8</v>
      </c>
      <c r="G3864">
        <v>149000</v>
      </c>
      <c r="H3864" t="s">
        <v>7377</v>
      </c>
      <c r="I3864" t="s">
        <v>11890</v>
      </c>
      <c r="J3864" t="s">
        <v>5628</v>
      </c>
      <c r="K3864" t="s">
        <v>30</v>
      </c>
      <c r="L3864">
        <v>35000000</v>
      </c>
      <c r="M3864">
        <v>74558115</v>
      </c>
      <c r="N3864" t="s">
        <v>180</v>
      </c>
      <c r="O3864">
        <v>122</v>
      </c>
      <c r="P3864" t="str">
        <f>IF(Table1[[#This Row],[score]]&gt;=8.5,"High",IF(Table1[[#This Row],[score]]&gt;=7,"Medium","Low"))</f>
        <v>Low</v>
      </c>
      <c r="Q3864" s="5">
        <f>Table1[[#This Row],[gross]]-Table1[[#This Row],[budget]]</f>
        <v>39558115</v>
      </c>
      <c r="R3864" s="5" t="str">
        <f>IF(Table1[[#This Row],[Profit]]&gt;0,"Profit","Loss")</f>
        <v>Profit</v>
      </c>
      <c r="S3864" s="6" t="str">
        <f>FLOOR(Table1[[#This Row],[year]]-1900,10)+1900 &amp; "-" &amp; FLOOR(Table1[[#This Row],[year]]-1890,10)+1900</f>
        <v>2000-2010</v>
      </c>
      <c r="T3864" s="14" t="s">
        <v>21835</v>
      </c>
      <c r="AB3864" s="14"/>
    </row>
    <row r="3865" spans="1:28" hidden="1" x14ac:dyDescent="0.3">
      <c r="A3865" t="s">
        <v>12012</v>
      </c>
      <c r="B3865" t="s">
        <v>1974</v>
      </c>
      <c r="C3865" t="s">
        <v>34</v>
      </c>
      <c r="D3865">
        <v>2001</v>
      </c>
      <c r="E3865" t="s">
        <v>11608</v>
      </c>
      <c r="F3865">
        <v>5.9</v>
      </c>
      <c r="G3865">
        <v>89000</v>
      </c>
      <c r="H3865" t="s">
        <v>11198</v>
      </c>
      <c r="I3865" t="s">
        <v>11199</v>
      </c>
      <c r="J3865" t="s">
        <v>7272</v>
      </c>
      <c r="K3865" t="s">
        <v>30</v>
      </c>
      <c r="L3865">
        <v>49000000</v>
      </c>
      <c r="M3865">
        <v>74005691</v>
      </c>
      <c r="N3865" t="s">
        <v>11734</v>
      </c>
      <c r="O3865">
        <v>87</v>
      </c>
      <c r="P3865" t="str">
        <f>IF(Table1[[#This Row],[score]]&gt;=8.5,"High",IF(Table1[[#This Row],[score]]&gt;=7,"Medium","Low"))</f>
        <v>Low</v>
      </c>
      <c r="Q3865" s="5">
        <f>Table1[[#This Row],[gross]]-Table1[[#This Row],[budget]]</f>
        <v>25005691</v>
      </c>
      <c r="R3865" s="5" t="str">
        <f>IF(Table1[[#This Row],[Profit]]&gt;0,"Profit","Loss")</f>
        <v>Profit</v>
      </c>
      <c r="S3865" s="6" t="str">
        <f>FLOOR(Table1[[#This Row],[year]]-1900,10)+1900 &amp; "-" &amp; FLOOR(Table1[[#This Row],[year]]-1890,10)+1900</f>
        <v>2000-2010</v>
      </c>
      <c r="T3865" s="14" t="s">
        <v>21835</v>
      </c>
      <c r="AB3865" s="14"/>
    </row>
    <row r="3866" spans="1:28" hidden="1" x14ac:dyDescent="0.3">
      <c r="A3866" t="s">
        <v>11739</v>
      </c>
      <c r="B3866" t="s">
        <v>16</v>
      </c>
      <c r="C3866" t="s">
        <v>41</v>
      </c>
      <c r="D3866">
        <v>2001</v>
      </c>
      <c r="E3866" t="s">
        <v>11736</v>
      </c>
      <c r="F3866">
        <v>7.6</v>
      </c>
      <c r="G3866">
        <v>273000</v>
      </c>
      <c r="H3866" t="s">
        <v>8958</v>
      </c>
      <c r="I3866" t="s">
        <v>8958</v>
      </c>
      <c r="J3866" t="s">
        <v>73</v>
      </c>
      <c r="K3866" t="s">
        <v>30</v>
      </c>
      <c r="L3866">
        <v>21000000</v>
      </c>
      <c r="M3866">
        <v>71444482</v>
      </c>
      <c r="N3866" t="s">
        <v>2067</v>
      </c>
      <c r="O3866">
        <v>110</v>
      </c>
      <c r="P3866" t="str">
        <f>IF(Table1[[#This Row],[score]]&gt;=8.5,"High",IF(Table1[[#This Row],[score]]&gt;=7,"Medium","Low"))</f>
        <v>Medium</v>
      </c>
      <c r="Q3866" s="5">
        <f>Table1[[#This Row],[gross]]-Table1[[#This Row],[budget]]</f>
        <v>50444482</v>
      </c>
      <c r="R3866" s="5" t="str">
        <f>IF(Table1[[#This Row],[Profit]]&gt;0,"Profit","Loss")</f>
        <v>Profit</v>
      </c>
      <c r="S3866" s="6" t="str">
        <f>FLOOR(Table1[[#This Row],[year]]-1900,10)+1900 &amp; "-" &amp; FLOOR(Table1[[#This Row],[year]]-1890,10)+1900</f>
        <v>2000-2010</v>
      </c>
      <c r="T3866" s="14" t="s">
        <v>21835</v>
      </c>
      <c r="AB3866" s="14"/>
    </row>
    <row r="3867" spans="1:28" hidden="1" x14ac:dyDescent="0.3">
      <c r="A3867" t="s">
        <v>12176</v>
      </c>
      <c r="B3867" t="s">
        <v>1974</v>
      </c>
      <c r="C3867" t="s">
        <v>41</v>
      </c>
      <c r="D3867">
        <v>2001</v>
      </c>
      <c r="E3867" t="s">
        <v>11941</v>
      </c>
      <c r="F3867">
        <v>5.4</v>
      </c>
      <c r="G3867">
        <v>22000</v>
      </c>
      <c r="H3867" t="s">
        <v>12177</v>
      </c>
      <c r="I3867" t="s">
        <v>4037</v>
      </c>
      <c r="J3867" t="s">
        <v>7627</v>
      </c>
      <c r="K3867" t="s">
        <v>5762</v>
      </c>
      <c r="L3867">
        <v>49000000</v>
      </c>
      <c r="M3867">
        <v>71186502</v>
      </c>
      <c r="N3867" t="s">
        <v>9054</v>
      </c>
      <c r="O3867">
        <v>87</v>
      </c>
      <c r="P3867" t="str">
        <f>IF(Table1[[#This Row],[score]]&gt;=8.5,"High",IF(Table1[[#This Row],[score]]&gt;=7,"Medium","Low"))</f>
        <v>Low</v>
      </c>
      <c r="Q3867" s="5">
        <f>Table1[[#This Row],[gross]]-Table1[[#This Row],[budget]]</f>
        <v>22186502</v>
      </c>
      <c r="R3867" s="5" t="str">
        <f>IF(Table1[[#This Row],[Profit]]&gt;0,"Profit","Loss")</f>
        <v>Profit</v>
      </c>
      <c r="S3867" s="6" t="str">
        <f>FLOOR(Table1[[#This Row],[year]]-1900,10)+1900 &amp; "-" &amp; FLOOR(Table1[[#This Row],[year]]-1890,10)+1900</f>
        <v>2000-2010</v>
      </c>
      <c r="T3867" s="14" t="s">
        <v>21835</v>
      </c>
      <c r="AB3867" s="14"/>
    </row>
    <row r="3868" spans="1:28" hidden="1" x14ac:dyDescent="0.3">
      <c r="A3868" t="s">
        <v>11897</v>
      </c>
      <c r="B3868" t="s">
        <v>16</v>
      </c>
      <c r="C3868" t="s">
        <v>34</v>
      </c>
      <c r="D3868">
        <v>2001</v>
      </c>
      <c r="E3868" t="s">
        <v>11839</v>
      </c>
      <c r="F3868">
        <v>7</v>
      </c>
      <c r="G3868">
        <v>64000</v>
      </c>
      <c r="H3868" t="s">
        <v>11898</v>
      </c>
      <c r="I3868" t="s">
        <v>11899</v>
      </c>
      <c r="J3868" t="s">
        <v>11900</v>
      </c>
      <c r="K3868" t="s">
        <v>448</v>
      </c>
      <c r="L3868">
        <v>29000000</v>
      </c>
      <c r="M3868">
        <v>70752904</v>
      </c>
      <c r="N3868" t="s">
        <v>11901</v>
      </c>
      <c r="O3868">
        <v>142</v>
      </c>
      <c r="P3868" t="str">
        <f>IF(Table1[[#This Row],[score]]&gt;=8.5,"High",IF(Table1[[#This Row],[score]]&gt;=7,"Medium","Low"))</f>
        <v>Medium</v>
      </c>
      <c r="Q3868" s="5">
        <f>Table1[[#This Row],[gross]]-Table1[[#This Row],[budget]]</f>
        <v>41752904</v>
      </c>
      <c r="R3868" s="5" t="str">
        <f>IF(Table1[[#This Row],[Profit]]&gt;0,"Profit","Loss")</f>
        <v>Profit</v>
      </c>
      <c r="S3868" s="6" t="str">
        <f>FLOOR(Table1[[#This Row],[year]]-1900,10)+1900 &amp; "-" &amp; FLOOR(Table1[[#This Row],[year]]-1890,10)+1900</f>
        <v>2000-2010</v>
      </c>
      <c r="T3868" s="14" t="s">
        <v>21835</v>
      </c>
      <c r="AB3868" s="14"/>
    </row>
    <row r="3869" spans="1:28" hidden="1" x14ac:dyDescent="0.3">
      <c r="A3869" t="s">
        <v>11769</v>
      </c>
      <c r="B3869" t="s">
        <v>16</v>
      </c>
      <c r="C3869" t="s">
        <v>151</v>
      </c>
      <c r="D3869">
        <v>2001</v>
      </c>
      <c r="E3869" t="s">
        <v>11770</v>
      </c>
      <c r="F3869">
        <v>5.6</v>
      </c>
      <c r="G3869">
        <v>81000</v>
      </c>
      <c r="H3869" t="s">
        <v>11771</v>
      </c>
      <c r="I3869" t="s">
        <v>10676</v>
      </c>
      <c r="J3869" t="s">
        <v>9023</v>
      </c>
      <c r="K3869" t="s">
        <v>30</v>
      </c>
      <c r="L3869">
        <v>42000000</v>
      </c>
      <c r="M3869">
        <v>68467960</v>
      </c>
      <c r="N3869" t="s">
        <v>23</v>
      </c>
      <c r="O3869">
        <v>91</v>
      </c>
      <c r="P3869" t="str">
        <f>IF(Table1[[#This Row],[score]]&gt;=8.5,"High",IF(Table1[[#This Row],[score]]&gt;=7,"Medium","Low"))</f>
        <v>Low</v>
      </c>
      <c r="Q3869" s="5">
        <f>Table1[[#This Row],[gross]]-Table1[[#This Row],[budget]]</f>
        <v>26467960</v>
      </c>
      <c r="R3869" s="5" t="str">
        <f>IF(Table1[[#This Row],[Profit]]&gt;0,"Profit","Loss")</f>
        <v>Profit</v>
      </c>
      <c r="S3869" s="6" t="str">
        <f>FLOOR(Table1[[#This Row],[year]]-1900,10)+1900 &amp; "-" &amp; FLOOR(Table1[[#This Row],[year]]-1890,10)+1900</f>
        <v>2000-2010</v>
      </c>
      <c r="T3869" s="14" t="s">
        <v>21835</v>
      </c>
      <c r="AB3869" s="14"/>
    </row>
    <row r="3870" spans="1:28" hidden="1" x14ac:dyDescent="0.3">
      <c r="A3870" t="s">
        <v>11956</v>
      </c>
      <c r="B3870" t="s">
        <v>1974</v>
      </c>
      <c r="C3870" t="s">
        <v>41</v>
      </c>
      <c r="D3870">
        <v>2001</v>
      </c>
      <c r="E3870" t="s">
        <v>7676</v>
      </c>
      <c r="F3870">
        <v>6.5</v>
      </c>
      <c r="G3870">
        <v>66000</v>
      </c>
      <c r="H3870" t="s">
        <v>1115</v>
      </c>
      <c r="I3870" t="s">
        <v>11957</v>
      </c>
      <c r="J3870" t="s">
        <v>4412</v>
      </c>
      <c r="K3870" t="s">
        <v>30</v>
      </c>
      <c r="L3870">
        <v>75000000</v>
      </c>
      <c r="M3870">
        <v>67631903</v>
      </c>
      <c r="N3870" t="s">
        <v>118</v>
      </c>
      <c r="O3870">
        <v>123</v>
      </c>
      <c r="P3870" t="str">
        <f>IF(Table1[[#This Row],[score]]&gt;=8.5,"High",IF(Table1[[#This Row],[score]]&gt;=7,"Medium","Low"))</f>
        <v>Low</v>
      </c>
      <c r="Q3870" s="5">
        <f>Table1[[#This Row],[gross]]-Table1[[#This Row],[budget]]</f>
        <v>-7368097</v>
      </c>
      <c r="R3870" s="5" t="str">
        <f>IF(Table1[[#This Row],[Profit]]&gt;0,"Profit","Loss")</f>
        <v>Loss</v>
      </c>
      <c r="S3870" s="6" t="str">
        <f>FLOOR(Table1[[#This Row],[year]]-1900,10)+1900 &amp; "-" &amp; FLOOR(Table1[[#This Row],[year]]-1890,10)+1900</f>
        <v>2000-2010</v>
      </c>
      <c r="T3870" s="14" t="s">
        <v>21835</v>
      </c>
      <c r="AB3870" s="14"/>
    </row>
    <row r="3871" spans="1:28" hidden="1" x14ac:dyDescent="0.3">
      <c r="A3871" t="s">
        <v>11717</v>
      </c>
      <c r="B3871" t="s">
        <v>16</v>
      </c>
      <c r="C3871" t="s">
        <v>41</v>
      </c>
      <c r="D3871">
        <v>2001</v>
      </c>
      <c r="E3871" t="s">
        <v>11718</v>
      </c>
      <c r="F3871">
        <v>5.7</v>
      </c>
      <c r="G3871">
        <v>100000</v>
      </c>
      <c r="H3871" t="s">
        <v>11719</v>
      </c>
      <c r="I3871" t="s">
        <v>11720</v>
      </c>
      <c r="J3871" t="s">
        <v>11721</v>
      </c>
      <c r="K3871" t="s">
        <v>30</v>
      </c>
      <c r="L3871">
        <v>15000000</v>
      </c>
      <c r="M3871">
        <v>66468985</v>
      </c>
      <c r="N3871" t="s">
        <v>31</v>
      </c>
      <c r="O3871">
        <v>89</v>
      </c>
      <c r="P3871" t="str">
        <f>IF(Table1[[#This Row],[score]]&gt;=8.5,"High",IF(Table1[[#This Row],[score]]&gt;=7,"Medium","Low"))</f>
        <v>Low</v>
      </c>
      <c r="Q3871" s="5">
        <f>Table1[[#This Row],[gross]]-Table1[[#This Row],[budget]]</f>
        <v>51468985</v>
      </c>
      <c r="R3871" s="5" t="str">
        <f>IF(Table1[[#This Row],[Profit]]&gt;0,"Profit","Loss")</f>
        <v>Profit</v>
      </c>
      <c r="S3871" s="6" t="str">
        <f>FLOOR(Table1[[#This Row],[year]]-1900,10)+1900 &amp; "-" &amp; FLOOR(Table1[[#This Row],[year]]-1890,10)+1900</f>
        <v>2000-2010</v>
      </c>
      <c r="T3871" s="14" t="s">
        <v>21835</v>
      </c>
      <c r="AB3871" s="14"/>
    </row>
    <row r="3872" spans="1:28" hidden="1" x14ac:dyDescent="0.3">
      <c r="A3872" t="s">
        <v>11940</v>
      </c>
      <c r="B3872" t="s">
        <v>1974</v>
      </c>
      <c r="C3872" t="s">
        <v>17</v>
      </c>
      <c r="D3872">
        <v>2001</v>
      </c>
      <c r="E3872" t="s">
        <v>11941</v>
      </c>
      <c r="F3872">
        <v>6.7</v>
      </c>
      <c r="G3872">
        <v>87000</v>
      </c>
      <c r="H3872" t="s">
        <v>4158</v>
      </c>
      <c r="I3872" t="s">
        <v>11942</v>
      </c>
      <c r="J3872" t="s">
        <v>5026</v>
      </c>
      <c r="K3872" t="s">
        <v>30</v>
      </c>
      <c r="L3872">
        <v>40000000</v>
      </c>
      <c r="M3872">
        <v>65754228</v>
      </c>
      <c r="N3872" t="s">
        <v>23</v>
      </c>
      <c r="O3872">
        <v>119</v>
      </c>
      <c r="P3872" t="str">
        <f>IF(Table1[[#This Row],[score]]&gt;=8.5,"High",IF(Table1[[#This Row],[score]]&gt;=7,"Medium","Low"))</f>
        <v>Low</v>
      </c>
      <c r="Q3872" s="5">
        <f>Table1[[#This Row],[gross]]-Table1[[#This Row],[budget]]</f>
        <v>25754228</v>
      </c>
      <c r="R3872" s="5" t="str">
        <f>IF(Table1[[#This Row],[Profit]]&gt;0,"Profit","Loss")</f>
        <v>Profit</v>
      </c>
      <c r="S3872" s="6" t="str">
        <f>FLOOR(Table1[[#This Row],[year]]-1900,10)+1900 &amp; "-" &amp; FLOOR(Table1[[#This Row],[year]]-1890,10)+1900</f>
        <v>2000-2010</v>
      </c>
      <c r="T3872" s="14" t="s">
        <v>21835</v>
      </c>
      <c r="AB3872" s="14"/>
    </row>
    <row r="3873" spans="1:28" hidden="1" x14ac:dyDescent="0.3">
      <c r="A3873" t="s">
        <v>11932</v>
      </c>
      <c r="B3873" t="s">
        <v>1974</v>
      </c>
      <c r="C3873" t="s">
        <v>17</v>
      </c>
      <c r="D3873">
        <v>2001</v>
      </c>
      <c r="E3873" t="s">
        <v>11770</v>
      </c>
      <c r="F3873">
        <v>7.4</v>
      </c>
      <c r="G3873">
        <v>177000</v>
      </c>
      <c r="H3873" t="s">
        <v>8252</v>
      </c>
      <c r="I3873" t="s">
        <v>11933</v>
      </c>
      <c r="J3873" t="s">
        <v>8280</v>
      </c>
      <c r="K3873" t="s">
        <v>30</v>
      </c>
      <c r="L3873">
        <v>68000000</v>
      </c>
      <c r="M3873">
        <v>65001485</v>
      </c>
      <c r="N3873" t="s">
        <v>11934</v>
      </c>
      <c r="O3873">
        <v>120</v>
      </c>
      <c r="P3873" t="str">
        <f>IF(Table1[[#This Row],[score]]&gt;=8.5,"High",IF(Table1[[#This Row],[score]]&gt;=7,"Medium","Low"))</f>
        <v>Medium</v>
      </c>
      <c r="Q3873" s="5">
        <f>Table1[[#This Row],[gross]]-Table1[[#This Row],[budget]]</f>
        <v>-2998515</v>
      </c>
      <c r="R3873" s="5" t="str">
        <f>IF(Table1[[#This Row],[Profit]]&gt;0,"Profit","Loss")</f>
        <v>Loss</v>
      </c>
      <c r="S3873" s="6" t="str">
        <f>FLOOR(Table1[[#This Row],[year]]-1900,10)+1900 &amp; "-" &amp; FLOOR(Table1[[#This Row],[year]]-1890,10)+1900</f>
        <v>2000-2010</v>
      </c>
      <c r="T3873" s="14" t="s">
        <v>21835</v>
      </c>
      <c r="AB3873" s="14"/>
    </row>
    <row r="3874" spans="1:28" hidden="1" x14ac:dyDescent="0.3">
      <c r="A3874" t="s">
        <v>12028</v>
      </c>
      <c r="B3874" t="s">
        <v>16</v>
      </c>
      <c r="C3874" t="s">
        <v>34</v>
      </c>
      <c r="D3874">
        <v>2001</v>
      </c>
      <c r="E3874" t="s">
        <v>12029</v>
      </c>
      <c r="F3874">
        <v>6.6</v>
      </c>
      <c r="G3874">
        <v>62000</v>
      </c>
      <c r="H3874" t="s">
        <v>12030</v>
      </c>
      <c r="I3874" t="s">
        <v>7272</v>
      </c>
      <c r="J3874" t="s">
        <v>7272</v>
      </c>
      <c r="K3874" t="s">
        <v>448</v>
      </c>
      <c r="L3874">
        <v>25000000</v>
      </c>
      <c r="M3874">
        <v>64437847</v>
      </c>
      <c r="N3874" t="s">
        <v>180</v>
      </c>
      <c r="O3874">
        <v>98</v>
      </c>
      <c r="P3874" t="str">
        <f>IF(Table1[[#This Row],[score]]&gt;=8.5,"High",IF(Table1[[#This Row],[score]]&gt;=7,"Medium","Low"))</f>
        <v>Low</v>
      </c>
      <c r="Q3874" s="5">
        <f>Table1[[#This Row],[gross]]-Table1[[#This Row],[budget]]</f>
        <v>39437847</v>
      </c>
      <c r="R3874" s="5" t="str">
        <f>IF(Table1[[#This Row],[Profit]]&gt;0,"Profit","Loss")</f>
        <v>Profit</v>
      </c>
      <c r="S3874" s="6" t="str">
        <f>FLOOR(Table1[[#This Row],[year]]-1900,10)+1900 &amp; "-" &amp; FLOOR(Table1[[#This Row],[year]]-1890,10)+1900</f>
        <v>2000-2010</v>
      </c>
      <c r="T3874" s="14" t="s">
        <v>21835</v>
      </c>
      <c r="AB3874" s="14"/>
    </row>
    <row r="3875" spans="1:28" hidden="1" x14ac:dyDescent="0.3">
      <c r="A3875" t="s">
        <v>12031</v>
      </c>
      <c r="B3875" t="s">
        <v>16</v>
      </c>
      <c r="C3875" t="s">
        <v>17</v>
      </c>
      <c r="D3875">
        <v>2001</v>
      </c>
      <c r="E3875" t="s">
        <v>11783</v>
      </c>
      <c r="F3875">
        <v>5.9</v>
      </c>
      <c r="G3875">
        <v>33000</v>
      </c>
      <c r="H3875" t="s">
        <v>7808</v>
      </c>
      <c r="I3875" t="s">
        <v>12032</v>
      </c>
      <c r="J3875" t="s">
        <v>1519</v>
      </c>
      <c r="K3875" t="s">
        <v>22</v>
      </c>
      <c r="L3875">
        <v>57000000</v>
      </c>
      <c r="M3875">
        <v>62112895</v>
      </c>
      <c r="N3875" t="s">
        <v>61</v>
      </c>
      <c r="O3875">
        <v>131</v>
      </c>
      <c r="P3875" t="str">
        <f>IF(Table1[[#This Row],[score]]&gt;=8.5,"High",IF(Table1[[#This Row],[score]]&gt;=7,"Medium","Low"))</f>
        <v>Low</v>
      </c>
      <c r="Q3875" s="5">
        <f>Table1[[#This Row],[gross]]-Table1[[#This Row],[budget]]</f>
        <v>5112895</v>
      </c>
      <c r="R3875" s="5" t="str">
        <f>IF(Table1[[#This Row],[Profit]]&gt;0,"Profit","Loss")</f>
        <v>Profit</v>
      </c>
      <c r="S3875" s="6" t="str">
        <f>FLOOR(Table1[[#This Row],[year]]-1900,10)+1900 &amp; "-" &amp; FLOOR(Table1[[#This Row],[year]]-1890,10)+1900</f>
        <v>2000-2010</v>
      </c>
      <c r="T3875" s="14" t="s">
        <v>21835</v>
      </c>
      <c r="AB3875" s="14"/>
    </row>
    <row r="3876" spans="1:28" hidden="1" x14ac:dyDescent="0.3">
      <c r="A3876" t="s">
        <v>11797</v>
      </c>
      <c r="B3876" t="s">
        <v>1974</v>
      </c>
      <c r="C3876" t="s">
        <v>41</v>
      </c>
      <c r="D3876">
        <v>2001</v>
      </c>
      <c r="E3876" t="s">
        <v>11518</v>
      </c>
      <c r="F3876">
        <v>6.5</v>
      </c>
      <c r="G3876">
        <v>251000</v>
      </c>
      <c r="H3876" t="s">
        <v>7926</v>
      </c>
      <c r="I3876" t="s">
        <v>11798</v>
      </c>
      <c r="J3876" t="s">
        <v>7926</v>
      </c>
      <c r="K3876" t="s">
        <v>5762</v>
      </c>
      <c r="L3876">
        <v>28000000</v>
      </c>
      <c r="M3876">
        <v>60780981</v>
      </c>
      <c r="N3876" t="s">
        <v>44</v>
      </c>
      <c r="O3876">
        <v>90</v>
      </c>
      <c r="P3876" t="str">
        <f>IF(Table1[[#This Row],[score]]&gt;=8.5,"High",IF(Table1[[#This Row],[score]]&gt;=7,"Medium","Low"))</f>
        <v>Low</v>
      </c>
      <c r="Q3876" s="5">
        <f>Table1[[#This Row],[gross]]-Table1[[#This Row],[budget]]</f>
        <v>32780981</v>
      </c>
      <c r="R3876" s="5" t="str">
        <f>IF(Table1[[#This Row],[Profit]]&gt;0,"Profit","Loss")</f>
        <v>Profit</v>
      </c>
      <c r="S3876" s="6" t="str">
        <f>FLOOR(Table1[[#This Row],[year]]-1900,10)+1900 &amp; "-" &amp; FLOOR(Table1[[#This Row],[year]]-1890,10)+1900</f>
        <v>2000-2010</v>
      </c>
      <c r="T3876" s="14" t="s">
        <v>21835</v>
      </c>
      <c r="AB3876" s="14"/>
    </row>
    <row r="3877" spans="1:28" hidden="1" x14ac:dyDescent="0.3">
      <c r="A3877" t="s">
        <v>11809</v>
      </c>
      <c r="B3877" t="s">
        <v>16</v>
      </c>
      <c r="C3877" t="s">
        <v>52</v>
      </c>
      <c r="D3877">
        <v>2001</v>
      </c>
      <c r="E3877" t="s">
        <v>11810</v>
      </c>
      <c r="F3877">
        <v>6.2</v>
      </c>
      <c r="G3877">
        <v>115000</v>
      </c>
      <c r="H3877" t="s">
        <v>8547</v>
      </c>
      <c r="I3877" t="s">
        <v>8547</v>
      </c>
      <c r="J3877" t="s">
        <v>11811</v>
      </c>
      <c r="K3877" t="s">
        <v>30</v>
      </c>
      <c r="L3877">
        <v>10000000</v>
      </c>
      <c r="M3877">
        <v>59371303</v>
      </c>
      <c r="N3877" t="s">
        <v>80</v>
      </c>
      <c r="O3877">
        <v>90</v>
      </c>
      <c r="P3877" t="str">
        <f>IF(Table1[[#This Row],[score]]&gt;=8.5,"High",IF(Table1[[#This Row],[score]]&gt;=7,"Medium","Low"))</f>
        <v>Low</v>
      </c>
      <c r="Q3877" s="5">
        <f>Table1[[#This Row],[gross]]-Table1[[#This Row],[budget]]</f>
        <v>49371303</v>
      </c>
      <c r="R3877" s="5" t="str">
        <f>IF(Table1[[#This Row],[Profit]]&gt;0,"Profit","Loss")</f>
        <v>Profit</v>
      </c>
      <c r="S3877" s="6" t="str">
        <f>FLOOR(Table1[[#This Row],[year]]-1900,10)+1900 &amp; "-" &amp; FLOOR(Table1[[#This Row],[year]]-1890,10)+1900</f>
        <v>2000-2010</v>
      </c>
      <c r="T3877" s="14" t="s">
        <v>21835</v>
      </c>
      <c r="AB3877" s="14"/>
    </row>
    <row r="3878" spans="1:28" hidden="1" x14ac:dyDescent="0.3">
      <c r="A3878" t="s">
        <v>2468</v>
      </c>
      <c r="B3878" t="s">
        <v>1974</v>
      </c>
      <c r="C3878" t="s">
        <v>41</v>
      </c>
      <c r="D3878">
        <v>2001</v>
      </c>
      <c r="E3878" t="s">
        <v>11458</v>
      </c>
      <c r="F3878">
        <v>6.2</v>
      </c>
      <c r="G3878">
        <v>52000</v>
      </c>
      <c r="H3878" t="s">
        <v>9551</v>
      </c>
      <c r="I3878" t="s">
        <v>11919</v>
      </c>
      <c r="J3878" t="s">
        <v>3199</v>
      </c>
      <c r="K3878" t="s">
        <v>30</v>
      </c>
      <c r="L3878">
        <v>35000000</v>
      </c>
      <c r="M3878">
        <v>57756408</v>
      </c>
      <c r="N3878" t="s">
        <v>5133</v>
      </c>
      <c r="O3878">
        <v>123</v>
      </c>
      <c r="P3878" t="str">
        <f>IF(Table1[[#This Row],[score]]&gt;=8.5,"High",IF(Table1[[#This Row],[score]]&gt;=7,"Medium","Low"))</f>
        <v>Low</v>
      </c>
      <c r="Q3878" s="5">
        <f>Table1[[#This Row],[gross]]-Table1[[#This Row],[budget]]</f>
        <v>22756408</v>
      </c>
      <c r="R3878" s="5" t="str">
        <f>IF(Table1[[#This Row],[Profit]]&gt;0,"Profit","Loss")</f>
        <v>Profit</v>
      </c>
      <c r="S3878" s="6" t="str">
        <f>FLOOR(Table1[[#This Row],[year]]-1900,10)+1900 &amp; "-" &amp; FLOOR(Table1[[#This Row],[year]]-1890,10)+1900</f>
        <v>2000-2010</v>
      </c>
      <c r="T3878" s="14" t="s">
        <v>21835</v>
      </c>
      <c r="AB3878" s="14"/>
    </row>
    <row r="3879" spans="1:28" hidden="1" x14ac:dyDescent="0.3">
      <c r="A3879" t="s">
        <v>12067</v>
      </c>
      <c r="B3879" t="s">
        <v>16</v>
      </c>
      <c r="C3879" t="s">
        <v>34</v>
      </c>
      <c r="D3879">
        <v>2001</v>
      </c>
      <c r="E3879" t="s">
        <v>11208</v>
      </c>
      <c r="F3879">
        <v>6.1</v>
      </c>
      <c r="G3879">
        <v>49000</v>
      </c>
      <c r="H3879" t="s">
        <v>1688</v>
      </c>
      <c r="I3879" t="s">
        <v>1688</v>
      </c>
      <c r="J3879" t="s">
        <v>67</v>
      </c>
      <c r="K3879" t="s">
        <v>30</v>
      </c>
      <c r="L3879">
        <v>60000000</v>
      </c>
      <c r="M3879">
        <v>56359980</v>
      </c>
      <c r="N3879" t="s">
        <v>2001</v>
      </c>
      <c r="O3879">
        <v>120</v>
      </c>
      <c r="P3879" t="str">
        <f>IF(Table1[[#This Row],[score]]&gt;=8.5,"High",IF(Table1[[#This Row],[score]]&gt;=7,"Medium","Low"))</f>
        <v>Low</v>
      </c>
      <c r="Q3879" s="5">
        <f>Table1[[#This Row],[gross]]-Table1[[#This Row],[budget]]</f>
        <v>-3640020</v>
      </c>
      <c r="R3879" s="5" t="str">
        <f>IF(Table1[[#This Row],[Profit]]&gt;0,"Profit","Loss")</f>
        <v>Loss</v>
      </c>
      <c r="S3879" s="6" t="str">
        <f>FLOOR(Table1[[#This Row],[year]]-1900,10)+1900 &amp; "-" &amp; FLOOR(Table1[[#This Row],[year]]-1890,10)+1900</f>
        <v>2000-2010</v>
      </c>
      <c r="T3879" s="14" t="s">
        <v>21835</v>
      </c>
      <c r="AB3879" s="14"/>
    </row>
    <row r="3880" spans="1:28" hidden="1" x14ac:dyDescent="0.3">
      <c r="A3880" t="s">
        <v>11982</v>
      </c>
      <c r="B3880" t="s">
        <v>1974</v>
      </c>
      <c r="C3880" t="s">
        <v>34</v>
      </c>
      <c r="D3880">
        <v>2001</v>
      </c>
      <c r="E3880" t="s">
        <v>11983</v>
      </c>
      <c r="F3880">
        <v>4.5999999999999996</v>
      </c>
      <c r="G3880">
        <v>40000</v>
      </c>
      <c r="H3880" t="s">
        <v>3745</v>
      </c>
      <c r="I3880" t="s">
        <v>11984</v>
      </c>
      <c r="J3880" t="s">
        <v>749</v>
      </c>
      <c r="K3880" t="s">
        <v>30</v>
      </c>
      <c r="L3880">
        <v>94000000</v>
      </c>
      <c r="M3880">
        <v>54744738</v>
      </c>
      <c r="N3880" t="s">
        <v>10601</v>
      </c>
      <c r="O3880">
        <v>116</v>
      </c>
      <c r="P3880" t="str">
        <f>IF(Table1[[#This Row],[score]]&gt;=8.5,"High",IF(Table1[[#This Row],[score]]&gt;=7,"Medium","Low"))</f>
        <v>Low</v>
      </c>
      <c r="Q3880" s="5">
        <f>Table1[[#This Row],[gross]]-Table1[[#This Row],[budget]]</f>
        <v>-39255262</v>
      </c>
      <c r="R3880" s="5" t="str">
        <f>IF(Table1[[#This Row],[Profit]]&gt;0,"Profit","Loss")</f>
        <v>Loss</v>
      </c>
      <c r="S3880" s="6" t="str">
        <f>FLOOR(Table1[[#This Row],[year]]-1900,10)+1900 &amp; "-" &amp; FLOOR(Table1[[#This Row],[year]]-1890,10)+1900</f>
        <v>2000-2010</v>
      </c>
      <c r="T3880" s="14" t="s">
        <v>21835</v>
      </c>
      <c r="AB3880" s="14"/>
    </row>
    <row r="3881" spans="1:28" hidden="1" x14ac:dyDescent="0.3">
      <c r="A3881" t="s">
        <v>11862</v>
      </c>
      <c r="B3881" t="s">
        <v>1974</v>
      </c>
      <c r="C3881" t="s">
        <v>104</v>
      </c>
      <c r="D3881">
        <v>2001</v>
      </c>
      <c r="E3881" t="s">
        <v>11608</v>
      </c>
      <c r="F3881">
        <v>5.6</v>
      </c>
      <c r="G3881">
        <v>25000</v>
      </c>
      <c r="H3881" t="s">
        <v>584</v>
      </c>
      <c r="I3881" t="s">
        <v>7570</v>
      </c>
      <c r="J3881" t="s">
        <v>160</v>
      </c>
      <c r="K3881" t="s">
        <v>30</v>
      </c>
      <c r="L3881">
        <v>75000000</v>
      </c>
      <c r="M3881">
        <v>54249294</v>
      </c>
      <c r="N3881" t="s">
        <v>44</v>
      </c>
      <c r="O3881">
        <v>89</v>
      </c>
      <c r="P3881" t="str">
        <f>IF(Table1[[#This Row],[score]]&gt;=8.5,"High",IF(Table1[[#This Row],[score]]&gt;=7,"Medium","Low"))</f>
        <v>Low</v>
      </c>
      <c r="Q3881" s="5">
        <f>Table1[[#This Row],[gross]]-Table1[[#This Row],[budget]]</f>
        <v>-20750706</v>
      </c>
      <c r="R3881" s="5" t="str">
        <f>IF(Table1[[#This Row],[Profit]]&gt;0,"Profit","Loss")</f>
        <v>Loss</v>
      </c>
      <c r="S3881" s="6" t="str">
        <f>FLOOR(Table1[[#This Row],[year]]-1900,10)+1900 &amp; "-" &amp; FLOOR(Table1[[#This Row],[year]]-1890,10)+1900</f>
        <v>2000-2010</v>
      </c>
      <c r="T3881" s="14" t="s">
        <v>21835</v>
      </c>
      <c r="AB3881" s="14"/>
    </row>
    <row r="3882" spans="1:28" hidden="1" x14ac:dyDescent="0.3">
      <c r="A3882" t="s">
        <v>11960</v>
      </c>
      <c r="B3882" t="s">
        <v>16</v>
      </c>
      <c r="C3882" t="s">
        <v>104</v>
      </c>
      <c r="D3882">
        <v>2001</v>
      </c>
      <c r="E3882" t="s">
        <v>11741</v>
      </c>
      <c r="F3882">
        <v>7.4</v>
      </c>
      <c r="G3882">
        <v>38000</v>
      </c>
      <c r="H3882" t="s">
        <v>11961</v>
      </c>
      <c r="I3882" t="s">
        <v>11962</v>
      </c>
      <c r="J3882" t="s">
        <v>11963</v>
      </c>
      <c r="K3882" t="s">
        <v>30</v>
      </c>
      <c r="L3882">
        <v>1700000</v>
      </c>
      <c r="M3882">
        <v>44763181</v>
      </c>
      <c r="N3882" t="s">
        <v>8353</v>
      </c>
      <c r="O3882">
        <v>131</v>
      </c>
      <c r="P3882" t="str">
        <f>IF(Table1[[#This Row],[score]]&gt;=8.5,"High",IF(Table1[[#This Row],[score]]&gt;=7,"Medium","Low"))</f>
        <v>Medium</v>
      </c>
      <c r="Q3882" s="5">
        <f>Table1[[#This Row],[gross]]-Table1[[#This Row],[budget]]</f>
        <v>43063181</v>
      </c>
      <c r="R3882" s="5" t="str">
        <f>IF(Table1[[#This Row],[Profit]]&gt;0,"Profit","Loss")</f>
        <v>Profit</v>
      </c>
      <c r="S3882" s="6" t="str">
        <f>FLOOR(Table1[[#This Row],[year]]-1900,10)+1900 &amp; "-" &amp; FLOOR(Table1[[#This Row],[year]]-1890,10)+1900</f>
        <v>2000-2010</v>
      </c>
      <c r="T3882" s="14" t="s">
        <v>21835</v>
      </c>
      <c r="AB3882" s="14"/>
    </row>
    <row r="3883" spans="1:28" hidden="1" x14ac:dyDescent="0.3">
      <c r="A3883" t="s">
        <v>12219</v>
      </c>
      <c r="B3883" t="s">
        <v>337</v>
      </c>
      <c r="C3883" t="s">
        <v>390</v>
      </c>
      <c r="D3883">
        <v>2001</v>
      </c>
      <c r="E3883" t="s">
        <v>11941</v>
      </c>
      <c r="F3883">
        <v>6.6</v>
      </c>
      <c r="G3883">
        <v>9800</v>
      </c>
      <c r="H3883" t="s">
        <v>12220</v>
      </c>
      <c r="I3883" t="s">
        <v>12221</v>
      </c>
      <c r="J3883" t="s">
        <v>12222</v>
      </c>
      <c r="K3883" t="s">
        <v>30</v>
      </c>
      <c r="L3883">
        <v>23000000</v>
      </c>
      <c r="M3883">
        <v>44460850</v>
      </c>
      <c r="N3883" t="s">
        <v>5888</v>
      </c>
      <c r="O3883">
        <v>82</v>
      </c>
      <c r="P3883" t="str">
        <f>IF(Table1[[#This Row],[score]]&gt;=8.5,"High",IF(Table1[[#This Row],[score]]&gt;=7,"Medium","Low"))</f>
        <v>Low</v>
      </c>
      <c r="Q3883" s="5">
        <f>Table1[[#This Row],[gross]]-Table1[[#This Row],[budget]]</f>
        <v>21460850</v>
      </c>
      <c r="R3883" s="5" t="str">
        <f>IF(Table1[[#This Row],[Profit]]&gt;0,"Profit","Loss")</f>
        <v>Profit</v>
      </c>
      <c r="S3883" s="6" t="str">
        <f>FLOOR(Table1[[#This Row],[year]]-1900,10)+1900 &amp; "-" &amp; FLOOR(Table1[[#This Row],[year]]-1890,10)+1900</f>
        <v>2000-2010</v>
      </c>
      <c r="T3883" s="14" t="s">
        <v>21835</v>
      </c>
      <c r="AB3883" s="14"/>
    </row>
    <row r="3884" spans="1:28" hidden="1" x14ac:dyDescent="0.3">
      <c r="A3884" t="s">
        <v>11816</v>
      </c>
      <c r="B3884" t="s">
        <v>16</v>
      </c>
      <c r="C3884" t="s">
        <v>17</v>
      </c>
      <c r="D3884">
        <v>2001</v>
      </c>
      <c r="E3884" t="s">
        <v>11817</v>
      </c>
      <c r="F3884">
        <v>6.4</v>
      </c>
      <c r="G3884">
        <v>29000</v>
      </c>
      <c r="H3884" t="s">
        <v>9520</v>
      </c>
      <c r="I3884" t="s">
        <v>11818</v>
      </c>
      <c r="J3884" t="s">
        <v>5026</v>
      </c>
      <c r="K3884" t="s">
        <v>5762</v>
      </c>
      <c r="L3884">
        <v>32000000</v>
      </c>
      <c r="M3884">
        <v>44102389</v>
      </c>
      <c r="N3884" t="s">
        <v>44</v>
      </c>
      <c r="O3884">
        <v>106</v>
      </c>
      <c r="P3884" t="str">
        <f>IF(Table1[[#This Row],[score]]&gt;=8.5,"High",IF(Table1[[#This Row],[score]]&gt;=7,"Medium","Low"))</f>
        <v>Low</v>
      </c>
      <c r="Q3884" s="5">
        <f>Table1[[#This Row],[gross]]-Table1[[#This Row],[budget]]</f>
        <v>12102389</v>
      </c>
      <c r="R3884" s="5" t="str">
        <f>IF(Table1[[#This Row],[Profit]]&gt;0,"Profit","Loss")</f>
        <v>Profit</v>
      </c>
      <c r="S3884" s="6" t="str">
        <f>FLOOR(Table1[[#This Row],[year]]-1900,10)+1900 &amp; "-" &amp; FLOOR(Table1[[#This Row],[year]]-1890,10)+1900</f>
        <v>2000-2010</v>
      </c>
      <c r="T3884" s="14" t="s">
        <v>21835</v>
      </c>
      <c r="AB3884" s="14"/>
    </row>
    <row r="3885" spans="1:28" hidden="1" x14ac:dyDescent="0.3">
      <c r="A3885" t="s">
        <v>12181</v>
      </c>
      <c r="B3885" t="s">
        <v>33</v>
      </c>
      <c r="C3885" t="s">
        <v>34</v>
      </c>
      <c r="D3885">
        <v>2001</v>
      </c>
      <c r="E3885" t="s">
        <v>11887</v>
      </c>
      <c r="F3885">
        <v>5.4</v>
      </c>
      <c r="G3885">
        <v>8800</v>
      </c>
      <c r="H3885" t="s">
        <v>7629</v>
      </c>
      <c r="I3885" t="s">
        <v>3480</v>
      </c>
      <c r="J3885" t="s">
        <v>11243</v>
      </c>
      <c r="K3885" t="s">
        <v>30</v>
      </c>
      <c r="L3885">
        <v>35000000</v>
      </c>
      <c r="M3885">
        <v>43057552</v>
      </c>
      <c r="N3885" t="s">
        <v>23</v>
      </c>
      <c r="O3885">
        <v>94</v>
      </c>
      <c r="P3885" t="str">
        <f>IF(Table1[[#This Row],[score]]&gt;=8.5,"High",IF(Table1[[#This Row],[score]]&gt;=7,"Medium","Low"))</f>
        <v>Low</v>
      </c>
      <c r="Q3885" s="5">
        <f>Table1[[#This Row],[gross]]-Table1[[#This Row],[budget]]</f>
        <v>8057552</v>
      </c>
      <c r="R3885" s="5" t="str">
        <f>IF(Table1[[#This Row],[Profit]]&gt;0,"Profit","Loss")</f>
        <v>Profit</v>
      </c>
      <c r="S3885" s="6" t="str">
        <f>FLOOR(Table1[[#This Row],[year]]-1900,10)+1900 &amp; "-" &amp; FLOOR(Table1[[#This Row],[year]]-1890,10)+1900</f>
        <v>2000-2010</v>
      </c>
      <c r="T3885" s="14" t="s">
        <v>21835</v>
      </c>
      <c r="AB3885" s="14"/>
    </row>
    <row r="3886" spans="1:28" hidden="1" x14ac:dyDescent="0.3">
      <c r="A3886" t="s">
        <v>11975</v>
      </c>
      <c r="B3886" t="s">
        <v>33</v>
      </c>
      <c r="C3886" t="s">
        <v>34</v>
      </c>
      <c r="D3886">
        <v>2001</v>
      </c>
      <c r="E3886" t="s">
        <v>11976</v>
      </c>
      <c r="F3886">
        <v>7.3</v>
      </c>
      <c r="G3886">
        <v>76000</v>
      </c>
      <c r="H3886" t="s">
        <v>11977</v>
      </c>
      <c r="I3886" t="s">
        <v>11977</v>
      </c>
      <c r="J3886" t="s">
        <v>11977</v>
      </c>
      <c r="K3886" t="s">
        <v>483</v>
      </c>
      <c r="L3886">
        <v>10000000</v>
      </c>
      <c r="M3886">
        <v>42776760</v>
      </c>
      <c r="N3886" t="s">
        <v>11978</v>
      </c>
      <c r="O3886">
        <v>87</v>
      </c>
      <c r="P3886" t="str">
        <f>IF(Table1[[#This Row],[score]]&gt;=8.5,"High",IF(Table1[[#This Row],[score]]&gt;=7,"Medium","Low"))</f>
        <v>Medium</v>
      </c>
      <c r="Q3886" s="5">
        <f>Table1[[#This Row],[gross]]-Table1[[#This Row],[budget]]</f>
        <v>32776760</v>
      </c>
      <c r="R3886" s="5" t="str">
        <f>IF(Table1[[#This Row],[Profit]]&gt;0,"Profit","Loss")</f>
        <v>Profit</v>
      </c>
      <c r="S3886" s="6" t="str">
        <f>FLOOR(Table1[[#This Row],[year]]-1900,10)+1900 &amp; "-" &amp; FLOOR(Table1[[#This Row],[year]]-1890,10)+1900</f>
        <v>2000-2010</v>
      </c>
      <c r="T3886" s="14" t="s">
        <v>21872</v>
      </c>
      <c r="AB3886" s="14"/>
    </row>
    <row r="3887" spans="1:28" hidden="1" x14ac:dyDescent="0.3">
      <c r="A3887" t="s">
        <v>12125</v>
      </c>
      <c r="B3887" t="s">
        <v>1974</v>
      </c>
      <c r="C3887" t="s">
        <v>25</v>
      </c>
      <c r="D3887">
        <v>2001</v>
      </c>
      <c r="E3887" t="s">
        <v>11846</v>
      </c>
      <c r="F3887">
        <v>4.9000000000000004</v>
      </c>
      <c r="G3887">
        <v>39000</v>
      </c>
      <c r="H3887" t="s">
        <v>10561</v>
      </c>
      <c r="I3887" t="s">
        <v>11369</v>
      </c>
      <c r="J3887" t="s">
        <v>9282</v>
      </c>
      <c r="K3887" t="s">
        <v>30</v>
      </c>
      <c r="L3887">
        <v>50000000</v>
      </c>
      <c r="M3887">
        <v>39976235</v>
      </c>
      <c r="N3887" t="s">
        <v>180</v>
      </c>
      <c r="O3887">
        <v>95</v>
      </c>
      <c r="P3887" t="str">
        <f>IF(Table1[[#This Row],[score]]&gt;=8.5,"High",IF(Table1[[#This Row],[score]]&gt;=7,"Medium","Low"))</f>
        <v>Low</v>
      </c>
      <c r="Q3887" s="5">
        <f>Table1[[#This Row],[gross]]-Table1[[#This Row],[budget]]</f>
        <v>-10023765</v>
      </c>
      <c r="R3887" s="5" t="str">
        <f>IF(Table1[[#This Row],[Profit]]&gt;0,"Profit","Loss")</f>
        <v>Loss</v>
      </c>
      <c r="S3887" s="6" t="str">
        <f>FLOOR(Table1[[#This Row],[year]]-1900,10)+1900 &amp; "-" &amp; FLOOR(Table1[[#This Row],[year]]-1890,10)+1900</f>
        <v>2000-2010</v>
      </c>
      <c r="T3887" s="14" t="s">
        <v>21835</v>
      </c>
      <c r="AB3887" s="14"/>
    </row>
    <row r="3888" spans="1:28" hidden="1" x14ac:dyDescent="0.3">
      <c r="A3888" t="s">
        <v>11891</v>
      </c>
      <c r="B3888" t="s">
        <v>33</v>
      </c>
      <c r="C3888" t="s">
        <v>34</v>
      </c>
      <c r="D3888">
        <v>2001</v>
      </c>
      <c r="E3888" t="s">
        <v>11892</v>
      </c>
      <c r="F3888">
        <v>4.8</v>
      </c>
      <c r="G3888">
        <v>24000</v>
      </c>
      <c r="H3888" t="s">
        <v>2783</v>
      </c>
      <c r="I3888" t="s">
        <v>3208</v>
      </c>
      <c r="J3888" t="s">
        <v>3208</v>
      </c>
      <c r="K3888" t="s">
        <v>248</v>
      </c>
      <c r="L3888">
        <v>21150000</v>
      </c>
      <c r="M3888">
        <v>39438674</v>
      </c>
      <c r="N3888" t="s">
        <v>11893</v>
      </c>
      <c r="O3888">
        <v>95</v>
      </c>
      <c r="P3888" t="str">
        <f>IF(Table1[[#This Row],[score]]&gt;=8.5,"High",IF(Table1[[#This Row],[score]]&gt;=7,"Medium","Low"))</f>
        <v>Low</v>
      </c>
      <c r="Q3888" s="5">
        <f>Table1[[#This Row],[gross]]-Table1[[#This Row],[budget]]</f>
        <v>18288674</v>
      </c>
      <c r="R3888" s="5" t="str">
        <f>IF(Table1[[#This Row],[Profit]]&gt;0,"Profit","Loss")</f>
        <v>Profit</v>
      </c>
      <c r="S3888" s="6" t="str">
        <f>FLOOR(Table1[[#This Row],[year]]-1900,10)+1900 &amp; "-" &amp; FLOOR(Table1[[#This Row],[year]]-1890,10)+1900</f>
        <v>2000-2010</v>
      </c>
      <c r="T3888" s="14" t="s">
        <v>21835</v>
      </c>
      <c r="AB3888" s="14"/>
    </row>
    <row r="3889" spans="1:28" hidden="1" x14ac:dyDescent="0.3">
      <c r="A3889" t="s">
        <v>12042</v>
      </c>
      <c r="B3889" t="s">
        <v>1974</v>
      </c>
      <c r="C3889" t="s">
        <v>41</v>
      </c>
      <c r="D3889">
        <v>2001</v>
      </c>
      <c r="E3889" t="s">
        <v>11824</v>
      </c>
      <c r="F3889">
        <v>6.1</v>
      </c>
      <c r="G3889">
        <v>24000</v>
      </c>
      <c r="H3889" t="s">
        <v>10620</v>
      </c>
      <c r="I3889" t="s">
        <v>12043</v>
      </c>
      <c r="J3889" t="s">
        <v>7553</v>
      </c>
      <c r="K3889" t="s">
        <v>30</v>
      </c>
      <c r="L3889">
        <v>23000000</v>
      </c>
      <c r="M3889">
        <v>38689940</v>
      </c>
      <c r="N3889" t="s">
        <v>9026</v>
      </c>
      <c r="O3889">
        <v>97</v>
      </c>
      <c r="P3889" t="str">
        <f>IF(Table1[[#This Row],[score]]&gt;=8.5,"High",IF(Table1[[#This Row],[score]]&gt;=7,"Medium","Low"))</f>
        <v>Low</v>
      </c>
      <c r="Q3889" s="5">
        <f>Table1[[#This Row],[gross]]-Table1[[#This Row],[budget]]</f>
        <v>15689940</v>
      </c>
      <c r="R3889" s="5" t="str">
        <f>IF(Table1[[#This Row],[Profit]]&gt;0,"Profit","Loss")</f>
        <v>Profit</v>
      </c>
      <c r="S3889" s="6" t="str">
        <f>FLOOR(Table1[[#This Row],[year]]-1900,10)+1900 &amp; "-" &amp; FLOOR(Table1[[#This Row],[year]]-1890,10)+1900</f>
        <v>2000-2010</v>
      </c>
      <c r="T3889" s="14" t="s">
        <v>21835</v>
      </c>
      <c r="AB3889" s="14"/>
    </row>
    <row r="3890" spans="1:28" hidden="1" x14ac:dyDescent="0.3">
      <c r="A3890" t="s">
        <v>12169</v>
      </c>
      <c r="B3890" t="s">
        <v>1974</v>
      </c>
      <c r="C3890" t="s">
        <v>41</v>
      </c>
      <c r="D3890">
        <v>2001</v>
      </c>
      <c r="E3890" t="s">
        <v>11767</v>
      </c>
      <c r="F3890">
        <v>5.5</v>
      </c>
      <c r="G3890">
        <v>15000</v>
      </c>
      <c r="H3890" t="s">
        <v>7881</v>
      </c>
      <c r="I3890" t="s">
        <v>10716</v>
      </c>
      <c r="J3890" t="s">
        <v>9282</v>
      </c>
      <c r="K3890" t="s">
        <v>30</v>
      </c>
      <c r="L3890">
        <v>60000000</v>
      </c>
      <c r="M3890">
        <v>38464131</v>
      </c>
      <c r="N3890" t="s">
        <v>118</v>
      </c>
      <c r="O3890">
        <v>94</v>
      </c>
      <c r="P3890" t="str">
        <f>IF(Table1[[#This Row],[score]]&gt;=8.5,"High",IF(Table1[[#This Row],[score]]&gt;=7,"Medium","Low"))</f>
        <v>Low</v>
      </c>
      <c r="Q3890" s="5">
        <f>Table1[[#This Row],[gross]]-Table1[[#This Row],[budget]]</f>
        <v>-21535869</v>
      </c>
      <c r="R3890" s="5" t="str">
        <f>IF(Table1[[#This Row],[Profit]]&gt;0,"Profit","Loss")</f>
        <v>Loss</v>
      </c>
      <c r="S3890" s="6" t="str">
        <f>FLOOR(Table1[[#This Row],[year]]-1900,10)+1900 &amp; "-" &amp; FLOOR(Table1[[#This Row],[year]]-1890,10)+1900</f>
        <v>2000-2010</v>
      </c>
      <c r="T3890" s="14" t="s">
        <v>21835</v>
      </c>
      <c r="AB3890" s="14"/>
    </row>
    <row r="3891" spans="1:28" hidden="1" x14ac:dyDescent="0.3">
      <c r="A3891" t="s">
        <v>12003</v>
      </c>
      <c r="B3891" t="s">
        <v>33</v>
      </c>
      <c r="C3891" t="s">
        <v>17</v>
      </c>
      <c r="D3891">
        <v>2001</v>
      </c>
      <c r="E3891" t="s">
        <v>11869</v>
      </c>
      <c r="F3891">
        <v>6.9</v>
      </c>
      <c r="G3891">
        <v>53000</v>
      </c>
      <c r="H3891" t="s">
        <v>7814</v>
      </c>
      <c r="I3891" t="s">
        <v>12004</v>
      </c>
      <c r="J3891" t="s">
        <v>7831</v>
      </c>
      <c r="K3891" t="s">
        <v>30</v>
      </c>
      <c r="L3891">
        <v>72000000</v>
      </c>
      <c r="M3891">
        <v>37317673</v>
      </c>
      <c r="N3891" t="s">
        <v>5059</v>
      </c>
      <c r="O3891">
        <v>152</v>
      </c>
      <c r="P3891" t="str">
        <f>IF(Table1[[#This Row],[score]]&gt;=8.5,"High",IF(Table1[[#This Row],[score]]&gt;=7,"Medium","Low"))</f>
        <v>Low</v>
      </c>
      <c r="Q3891" s="5">
        <f>Table1[[#This Row],[gross]]-Table1[[#This Row],[budget]]</f>
        <v>-34682327</v>
      </c>
      <c r="R3891" s="5" t="str">
        <f>IF(Table1[[#This Row],[Profit]]&gt;0,"Profit","Loss")</f>
        <v>Loss</v>
      </c>
      <c r="S3891" s="6" t="str">
        <f>FLOOR(Table1[[#This Row],[year]]-1900,10)+1900 &amp; "-" &amp; FLOOR(Table1[[#This Row],[year]]-1890,10)+1900</f>
        <v>2000-2010</v>
      </c>
      <c r="T3891" s="14" t="s">
        <v>21835</v>
      </c>
      <c r="AB3891" s="14"/>
    </row>
    <row r="3892" spans="1:28" hidden="1" x14ac:dyDescent="0.3">
      <c r="A3892" t="s">
        <v>12005</v>
      </c>
      <c r="B3892" t="s">
        <v>16</v>
      </c>
      <c r="C3892" t="s">
        <v>52</v>
      </c>
      <c r="D3892">
        <v>2001</v>
      </c>
      <c r="E3892" t="s">
        <v>11140</v>
      </c>
      <c r="F3892">
        <v>4.8</v>
      </c>
      <c r="G3892">
        <v>26000</v>
      </c>
      <c r="H3892" t="s">
        <v>10097</v>
      </c>
      <c r="I3892" t="s">
        <v>12006</v>
      </c>
      <c r="J3892" t="s">
        <v>12007</v>
      </c>
      <c r="K3892" t="s">
        <v>195</v>
      </c>
      <c r="L3892">
        <v>29000000</v>
      </c>
      <c r="M3892">
        <v>36684136</v>
      </c>
      <c r="N3892" t="s">
        <v>23</v>
      </c>
      <c r="O3892">
        <v>96</v>
      </c>
      <c r="P3892" t="str">
        <f>IF(Table1[[#This Row],[score]]&gt;=8.5,"High",IF(Table1[[#This Row],[score]]&gt;=7,"Medium","Low"))</f>
        <v>Low</v>
      </c>
      <c r="Q3892" s="5">
        <f>Table1[[#This Row],[gross]]-Table1[[#This Row],[budget]]</f>
        <v>7684136</v>
      </c>
      <c r="R3892" s="5" t="str">
        <f>IF(Table1[[#This Row],[Profit]]&gt;0,"Profit","Loss")</f>
        <v>Profit</v>
      </c>
      <c r="S3892" s="6" t="str">
        <f>FLOOR(Table1[[#This Row],[year]]-1900,10)+1900 &amp; "-" &amp; FLOOR(Table1[[#This Row],[year]]-1890,10)+1900</f>
        <v>2000-2010</v>
      </c>
      <c r="T3892" s="14" t="s">
        <v>21835</v>
      </c>
      <c r="AB3892" s="14"/>
    </row>
    <row r="3893" spans="1:28" hidden="1" x14ac:dyDescent="0.3">
      <c r="A3893" t="s">
        <v>11873</v>
      </c>
      <c r="B3893" t="s">
        <v>16</v>
      </c>
      <c r="C3893" t="s">
        <v>34</v>
      </c>
      <c r="D3893">
        <v>2001</v>
      </c>
      <c r="E3893" t="s">
        <v>11746</v>
      </c>
      <c r="F3893">
        <v>6.6</v>
      </c>
      <c r="G3893">
        <v>66000</v>
      </c>
      <c r="H3893" t="s">
        <v>5261</v>
      </c>
      <c r="I3893" t="s">
        <v>11874</v>
      </c>
      <c r="J3893" t="s">
        <v>11875</v>
      </c>
      <c r="K3893" t="s">
        <v>30</v>
      </c>
      <c r="L3893">
        <v>23000000</v>
      </c>
      <c r="M3893">
        <v>36642838</v>
      </c>
      <c r="N3893" t="s">
        <v>8543</v>
      </c>
      <c r="O3893">
        <v>97</v>
      </c>
      <c r="P3893" t="str">
        <f>IF(Table1[[#This Row],[score]]&gt;=8.5,"High",IF(Table1[[#This Row],[score]]&gt;=7,"Medium","Low"))</f>
        <v>Low</v>
      </c>
      <c r="Q3893" s="5">
        <f>Table1[[#This Row],[gross]]-Table1[[#This Row],[budget]]</f>
        <v>13642838</v>
      </c>
      <c r="R3893" s="5" t="str">
        <f>IF(Table1[[#This Row],[Profit]]&gt;0,"Profit","Loss")</f>
        <v>Profit</v>
      </c>
      <c r="S3893" s="6" t="str">
        <f>FLOOR(Table1[[#This Row],[year]]-1900,10)+1900 &amp; "-" &amp; FLOOR(Table1[[#This Row],[year]]-1890,10)+1900</f>
        <v>2000-2010</v>
      </c>
      <c r="T3893" s="14" t="s">
        <v>21835</v>
      </c>
      <c r="AB3893" s="14"/>
    </row>
    <row r="3894" spans="1:28" hidden="1" x14ac:dyDescent="0.3">
      <c r="A3894" t="s">
        <v>11863</v>
      </c>
      <c r="B3894" t="s">
        <v>1974</v>
      </c>
      <c r="C3894" t="s">
        <v>63</v>
      </c>
      <c r="D3894">
        <v>2001</v>
      </c>
      <c r="E3894" t="s">
        <v>11705</v>
      </c>
      <c r="F3894">
        <v>6.5</v>
      </c>
      <c r="G3894">
        <v>27000</v>
      </c>
      <c r="H3894" t="s">
        <v>3496</v>
      </c>
      <c r="I3894" t="s">
        <v>11864</v>
      </c>
      <c r="J3894" t="s">
        <v>2103</v>
      </c>
      <c r="K3894" t="s">
        <v>30</v>
      </c>
      <c r="L3894">
        <v>48000000</v>
      </c>
      <c r="M3894">
        <v>35743308</v>
      </c>
      <c r="N3894" t="s">
        <v>31</v>
      </c>
      <c r="O3894">
        <v>132</v>
      </c>
      <c r="P3894" t="str">
        <f>IF(Table1[[#This Row],[score]]&gt;=8.5,"High",IF(Table1[[#This Row],[score]]&gt;=7,"Medium","Low"))</f>
        <v>Low</v>
      </c>
      <c r="Q3894" s="5">
        <f>Table1[[#This Row],[gross]]-Table1[[#This Row],[budget]]</f>
        <v>-12256692</v>
      </c>
      <c r="R3894" s="5" t="str">
        <f>IF(Table1[[#This Row],[Profit]]&gt;0,"Profit","Loss")</f>
        <v>Loss</v>
      </c>
      <c r="S3894" s="6" t="str">
        <f>FLOOR(Table1[[#This Row],[year]]-1900,10)+1900 &amp; "-" &amp; FLOOR(Table1[[#This Row],[year]]-1890,10)+1900</f>
        <v>2000-2010</v>
      </c>
      <c r="T3894" s="14" t="s">
        <v>21835</v>
      </c>
      <c r="AB3894" s="14"/>
    </row>
    <row r="3895" spans="1:28" hidden="1" x14ac:dyDescent="0.3">
      <c r="A3895" t="s">
        <v>11820</v>
      </c>
      <c r="B3895" t="s">
        <v>16</v>
      </c>
      <c r="C3895" t="s">
        <v>17</v>
      </c>
      <c r="D3895">
        <v>2001</v>
      </c>
      <c r="E3895" t="s">
        <v>11764</v>
      </c>
      <c r="F3895">
        <v>6.1</v>
      </c>
      <c r="G3895">
        <v>55000</v>
      </c>
      <c r="H3895" t="s">
        <v>2198</v>
      </c>
      <c r="I3895" t="s">
        <v>9219</v>
      </c>
      <c r="J3895" t="s">
        <v>8068</v>
      </c>
      <c r="K3895" t="s">
        <v>448</v>
      </c>
      <c r="L3895">
        <v>42000000</v>
      </c>
      <c r="M3895">
        <v>35402320</v>
      </c>
      <c r="N3895" t="s">
        <v>118</v>
      </c>
      <c r="O3895">
        <v>116</v>
      </c>
      <c r="P3895" t="str">
        <f>IF(Table1[[#This Row],[score]]&gt;=8.5,"High",IF(Table1[[#This Row],[score]]&gt;=7,"Medium","Low"))</f>
        <v>Low</v>
      </c>
      <c r="Q3895" s="5">
        <f>Table1[[#This Row],[gross]]-Table1[[#This Row],[budget]]</f>
        <v>-6597680</v>
      </c>
      <c r="R3895" s="5" t="str">
        <f>IF(Table1[[#This Row],[Profit]]&gt;0,"Profit","Loss")</f>
        <v>Loss</v>
      </c>
      <c r="S3895" s="6" t="str">
        <f>FLOOR(Table1[[#This Row],[year]]-1900,10)+1900 &amp; "-" &amp; FLOOR(Table1[[#This Row],[year]]-1890,10)+1900</f>
        <v>2000-2010</v>
      </c>
      <c r="T3895" s="14" t="s">
        <v>21835</v>
      </c>
      <c r="AB3895" s="14"/>
    </row>
    <row r="3896" spans="1:28" hidden="1" x14ac:dyDescent="0.3">
      <c r="A3896" t="s">
        <v>11884</v>
      </c>
      <c r="B3896" t="s">
        <v>16</v>
      </c>
      <c r="C3896" t="s">
        <v>41</v>
      </c>
      <c r="D3896">
        <v>2001</v>
      </c>
      <c r="E3896" t="s">
        <v>11785</v>
      </c>
      <c r="F3896">
        <v>6.8</v>
      </c>
      <c r="G3896">
        <v>150000</v>
      </c>
      <c r="H3896" t="s">
        <v>7888</v>
      </c>
      <c r="I3896" t="s">
        <v>7888</v>
      </c>
      <c r="J3896" t="s">
        <v>11885</v>
      </c>
      <c r="K3896" t="s">
        <v>30</v>
      </c>
      <c r="L3896">
        <v>22000000</v>
      </c>
      <c r="M3896">
        <v>33788161</v>
      </c>
      <c r="N3896" t="s">
        <v>8904</v>
      </c>
      <c r="O3896">
        <v>104</v>
      </c>
      <c r="P3896" t="str">
        <f>IF(Table1[[#This Row],[score]]&gt;=8.5,"High",IF(Table1[[#This Row],[score]]&gt;=7,"Medium","Low"))</f>
        <v>Low</v>
      </c>
      <c r="Q3896" s="5">
        <f>Table1[[#This Row],[gross]]-Table1[[#This Row],[budget]]</f>
        <v>11788161</v>
      </c>
      <c r="R3896" s="5" t="str">
        <f>IF(Table1[[#This Row],[Profit]]&gt;0,"Profit","Loss")</f>
        <v>Profit</v>
      </c>
      <c r="S3896" s="6" t="str">
        <f>FLOOR(Table1[[#This Row],[year]]-1900,10)+1900 &amp; "-" &amp; FLOOR(Table1[[#This Row],[year]]-1890,10)+1900</f>
        <v>2000-2010</v>
      </c>
      <c r="T3896" s="14" t="s">
        <v>21835</v>
      </c>
      <c r="AB3896" s="14"/>
    </row>
    <row r="3897" spans="1:28" hidden="1" x14ac:dyDescent="0.3">
      <c r="A3897" t="s">
        <v>12094</v>
      </c>
      <c r="B3897" t="s">
        <v>1974</v>
      </c>
      <c r="C3897" t="s">
        <v>34</v>
      </c>
      <c r="D3897">
        <v>2001</v>
      </c>
      <c r="E3897" t="s">
        <v>11477</v>
      </c>
      <c r="F3897">
        <v>4.8</v>
      </c>
      <c r="G3897">
        <v>14000</v>
      </c>
      <c r="H3897" t="s">
        <v>695</v>
      </c>
      <c r="I3897" t="s">
        <v>7384</v>
      </c>
      <c r="J3897" t="s">
        <v>12095</v>
      </c>
      <c r="K3897" t="s">
        <v>5762</v>
      </c>
      <c r="L3897">
        <v>40000000</v>
      </c>
      <c r="M3897">
        <v>32533802</v>
      </c>
      <c r="N3897" t="s">
        <v>3661</v>
      </c>
      <c r="O3897">
        <v>104</v>
      </c>
      <c r="P3897" t="str">
        <f>IF(Table1[[#This Row],[score]]&gt;=8.5,"High",IF(Table1[[#This Row],[score]]&gt;=7,"Medium","Low"))</f>
        <v>Low</v>
      </c>
      <c r="Q3897" s="5">
        <f>Table1[[#This Row],[gross]]-Table1[[#This Row],[budget]]</f>
        <v>-7466198</v>
      </c>
      <c r="R3897" s="5" t="str">
        <f>IF(Table1[[#This Row],[Profit]]&gt;0,"Profit","Loss")</f>
        <v>Loss</v>
      </c>
      <c r="S3897" s="6" t="str">
        <f>FLOOR(Table1[[#This Row],[year]]-1900,10)+1900 &amp; "-" &amp; FLOOR(Table1[[#This Row],[year]]-1890,10)+1900</f>
        <v>2000-2010</v>
      </c>
      <c r="T3897" s="14" t="s">
        <v>21835</v>
      </c>
      <c r="AB3897" s="14"/>
    </row>
    <row r="3898" spans="1:28" hidden="1" x14ac:dyDescent="0.3">
      <c r="A3898" t="s">
        <v>11868</v>
      </c>
      <c r="B3898" t="s">
        <v>16</v>
      </c>
      <c r="C3898" t="s">
        <v>41</v>
      </c>
      <c r="D3898">
        <v>2001</v>
      </c>
      <c r="E3898" t="s">
        <v>11869</v>
      </c>
      <c r="F3898">
        <v>6.3</v>
      </c>
      <c r="G3898">
        <v>55000</v>
      </c>
      <c r="H3898" t="s">
        <v>11870</v>
      </c>
      <c r="I3898" t="s">
        <v>11871</v>
      </c>
      <c r="J3898" t="s">
        <v>11872</v>
      </c>
      <c r="K3898" t="s">
        <v>30</v>
      </c>
      <c r="L3898">
        <v>20000000</v>
      </c>
      <c r="M3898">
        <v>31283740</v>
      </c>
      <c r="N3898" t="s">
        <v>7928</v>
      </c>
      <c r="O3898">
        <v>93</v>
      </c>
      <c r="P3898" t="str">
        <f>IF(Table1[[#This Row],[score]]&gt;=8.5,"High",IF(Table1[[#This Row],[score]]&gt;=7,"Medium","Low"))</f>
        <v>Low</v>
      </c>
      <c r="Q3898" s="5">
        <f>Table1[[#This Row],[gross]]-Table1[[#This Row],[budget]]</f>
        <v>11283740</v>
      </c>
      <c r="R3898" s="5" t="str">
        <f>IF(Table1[[#This Row],[Profit]]&gt;0,"Profit","Loss")</f>
        <v>Profit</v>
      </c>
      <c r="S3898" s="6" t="str">
        <f>FLOOR(Table1[[#This Row],[year]]-1900,10)+1900 &amp; "-" &amp; FLOOR(Table1[[#This Row],[year]]-1890,10)+1900</f>
        <v>2000-2010</v>
      </c>
      <c r="T3898" s="14" t="s">
        <v>21835</v>
      </c>
      <c r="AB3898" s="14"/>
    </row>
    <row r="3899" spans="1:28" hidden="1" x14ac:dyDescent="0.3">
      <c r="A3899" t="s">
        <v>11777</v>
      </c>
      <c r="B3899" t="s">
        <v>1974</v>
      </c>
      <c r="C3899" t="s">
        <v>25</v>
      </c>
      <c r="D3899">
        <v>2001</v>
      </c>
      <c r="E3899" t="s">
        <v>11778</v>
      </c>
      <c r="F3899">
        <v>6</v>
      </c>
      <c r="G3899">
        <v>53000</v>
      </c>
      <c r="H3899" t="s">
        <v>11779</v>
      </c>
      <c r="I3899" t="s">
        <v>11021</v>
      </c>
      <c r="J3899" t="s">
        <v>11021</v>
      </c>
      <c r="K3899" t="s">
        <v>30</v>
      </c>
      <c r="L3899">
        <v>17700000</v>
      </c>
      <c r="M3899">
        <v>30987695</v>
      </c>
      <c r="N3899" t="s">
        <v>31</v>
      </c>
      <c r="O3899">
        <v>91</v>
      </c>
      <c r="P3899" t="str">
        <f>IF(Table1[[#This Row],[score]]&gt;=8.5,"High",IF(Table1[[#This Row],[score]]&gt;=7,"Medium","Low"))</f>
        <v>Low</v>
      </c>
      <c r="Q3899" s="5">
        <f>Table1[[#This Row],[gross]]-Table1[[#This Row],[budget]]</f>
        <v>13287695</v>
      </c>
      <c r="R3899" s="5" t="str">
        <f>IF(Table1[[#This Row],[Profit]]&gt;0,"Profit","Loss")</f>
        <v>Profit</v>
      </c>
      <c r="S3899" s="6" t="str">
        <f>FLOOR(Table1[[#This Row],[year]]-1900,10)+1900 &amp; "-" &amp; FLOOR(Table1[[#This Row],[year]]-1890,10)+1900</f>
        <v>2000-2010</v>
      </c>
      <c r="T3899" s="14" t="s">
        <v>21835</v>
      </c>
      <c r="AB3899" s="14"/>
    </row>
    <row r="3900" spans="1:28" hidden="1" x14ac:dyDescent="0.3">
      <c r="A3900" t="s">
        <v>12025</v>
      </c>
      <c r="B3900" t="s">
        <v>1974</v>
      </c>
      <c r="C3900" t="s">
        <v>17</v>
      </c>
      <c r="D3900">
        <v>2001</v>
      </c>
      <c r="E3900" t="s">
        <v>11518</v>
      </c>
      <c r="F3900">
        <v>6.9</v>
      </c>
      <c r="G3900">
        <v>37000</v>
      </c>
      <c r="H3900" t="s">
        <v>9126</v>
      </c>
      <c r="I3900" t="s">
        <v>20</v>
      </c>
      <c r="J3900" t="s">
        <v>3025</v>
      </c>
      <c r="K3900" t="s">
        <v>30</v>
      </c>
      <c r="L3900">
        <v>31000000</v>
      </c>
      <c r="M3900">
        <v>30919415</v>
      </c>
      <c r="N3900" t="s">
        <v>5059</v>
      </c>
      <c r="O3900">
        <v>101</v>
      </c>
      <c r="P3900" t="str">
        <f>IF(Table1[[#This Row],[score]]&gt;=8.5,"High",IF(Table1[[#This Row],[score]]&gt;=7,"Medium","Low"))</f>
        <v>Low</v>
      </c>
      <c r="Q3900" s="5">
        <f>Table1[[#This Row],[gross]]-Table1[[#This Row],[budget]]</f>
        <v>-80585</v>
      </c>
      <c r="R3900" s="5" t="str">
        <f>IF(Table1[[#This Row],[Profit]]&gt;0,"Profit","Loss")</f>
        <v>Loss</v>
      </c>
      <c r="S3900" s="6" t="str">
        <f>FLOOR(Table1[[#This Row],[year]]-1900,10)+1900 &amp; "-" &amp; FLOOR(Table1[[#This Row],[year]]-1890,10)+1900</f>
        <v>2000-2010</v>
      </c>
      <c r="T3900" s="14" t="s">
        <v>21835</v>
      </c>
      <c r="AB3900" s="14"/>
    </row>
    <row r="3901" spans="1:28" hidden="1" x14ac:dyDescent="0.3">
      <c r="A3901" t="s">
        <v>12144</v>
      </c>
      <c r="B3901" t="s">
        <v>16</v>
      </c>
      <c r="C3901" t="s">
        <v>41</v>
      </c>
      <c r="D3901">
        <v>2001</v>
      </c>
      <c r="E3901" t="s">
        <v>11882</v>
      </c>
      <c r="F3901">
        <v>7.4</v>
      </c>
      <c r="G3901">
        <v>24000</v>
      </c>
      <c r="H3901" t="s">
        <v>4796</v>
      </c>
      <c r="I3901" t="s">
        <v>12145</v>
      </c>
      <c r="J3901" t="s">
        <v>12146</v>
      </c>
      <c r="K3901" t="s">
        <v>10197</v>
      </c>
      <c r="L3901">
        <f>20500000</f>
        <v>20500000</v>
      </c>
      <c r="M3901">
        <v>30787356</v>
      </c>
      <c r="N3901" t="s">
        <v>12147</v>
      </c>
      <c r="O3901">
        <v>114</v>
      </c>
      <c r="P3901" t="str">
        <f>IF(Table1[[#This Row],[score]]&gt;=8.5,"High",IF(Table1[[#This Row],[score]]&gt;=7,"Medium","Low"))</f>
        <v>Medium</v>
      </c>
      <c r="Q3901" s="5">
        <f>Table1[[#This Row],[gross]]-Table1[[#This Row],[budget]]</f>
        <v>10287356</v>
      </c>
      <c r="R3901" s="5" t="str">
        <f>IF(Table1[[#This Row],[Profit]]&gt;0,"Profit","Loss")</f>
        <v>Profit</v>
      </c>
      <c r="S3901" s="6" t="str">
        <f>FLOOR(Table1[[#This Row],[year]]-1900,10)+1900 &amp; "-" &amp; FLOOR(Table1[[#This Row],[year]]-1890,10)+1900</f>
        <v>2000-2010</v>
      </c>
      <c r="T3901" s="14" t="s">
        <v>21835</v>
      </c>
      <c r="AB3901" s="14"/>
    </row>
    <row r="3902" spans="1:28" hidden="1" x14ac:dyDescent="0.3">
      <c r="A3902" t="s">
        <v>12078</v>
      </c>
      <c r="B3902" t="s">
        <v>16</v>
      </c>
      <c r="C3902" t="s">
        <v>17</v>
      </c>
      <c r="D3902">
        <v>2001</v>
      </c>
      <c r="E3902" t="s">
        <v>11728</v>
      </c>
      <c r="F3902">
        <v>5.6</v>
      </c>
      <c r="G3902">
        <v>23000</v>
      </c>
      <c r="H3902" t="s">
        <v>5806</v>
      </c>
      <c r="I3902" t="s">
        <v>9136</v>
      </c>
      <c r="J3902" t="s">
        <v>9609</v>
      </c>
      <c r="K3902" t="s">
        <v>30</v>
      </c>
      <c r="L3902">
        <v>53000000</v>
      </c>
      <c r="M3902">
        <v>29715606</v>
      </c>
      <c r="N3902" t="s">
        <v>10601</v>
      </c>
      <c r="O3902">
        <v>102</v>
      </c>
      <c r="P3902" t="str">
        <f>IF(Table1[[#This Row],[score]]&gt;=8.5,"High",IF(Table1[[#This Row],[score]]&gt;=7,"Medium","Low"))</f>
        <v>Low</v>
      </c>
      <c r="Q3902" s="5">
        <f>Table1[[#This Row],[gross]]-Table1[[#This Row],[budget]]</f>
        <v>-23284394</v>
      </c>
      <c r="R3902" s="5" t="str">
        <f>IF(Table1[[#This Row],[Profit]]&gt;0,"Profit","Loss")</f>
        <v>Loss</v>
      </c>
      <c r="S3902" s="6" t="str">
        <f>FLOOR(Table1[[#This Row],[year]]-1900,10)+1900 &amp; "-" &amp; FLOOR(Table1[[#This Row],[year]]-1890,10)+1900</f>
        <v>2000-2010</v>
      </c>
      <c r="T3902" s="14" t="s">
        <v>21835</v>
      </c>
      <c r="AB3902" s="14"/>
    </row>
    <row r="3903" spans="1:28" hidden="1" x14ac:dyDescent="0.3">
      <c r="A3903" t="s">
        <v>11902</v>
      </c>
      <c r="B3903" t="s">
        <v>16</v>
      </c>
      <c r="C3903" t="s">
        <v>104</v>
      </c>
      <c r="D3903">
        <v>2001</v>
      </c>
      <c r="E3903" t="s">
        <v>11133</v>
      </c>
      <c r="F3903">
        <v>6.8</v>
      </c>
      <c r="G3903">
        <v>55000</v>
      </c>
      <c r="H3903" t="s">
        <v>975</v>
      </c>
      <c r="I3903" t="s">
        <v>7199</v>
      </c>
      <c r="J3903" t="s">
        <v>21</v>
      </c>
      <c r="K3903" t="s">
        <v>30</v>
      </c>
      <c r="L3903">
        <v>35000000</v>
      </c>
      <c r="M3903">
        <v>29419291</v>
      </c>
      <c r="N3903" t="s">
        <v>4484</v>
      </c>
      <c r="O3903">
        <v>124</v>
      </c>
      <c r="P3903" t="str">
        <f>IF(Table1[[#This Row],[score]]&gt;=8.5,"High",IF(Table1[[#This Row],[score]]&gt;=7,"Medium","Low"))</f>
        <v>Low</v>
      </c>
      <c r="Q3903" s="5">
        <f>Table1[[#This Row],[gross]]-Table1[[#This Row],[budget]]</f>
        <v>-5580709</v>
      </c>
      <c r="R3903" s="5" t="str">
        <f>IF(Table1[[#This Row],[Profit]]&gt;0,"Profit","Loss")</f>
        <v>Loss</v>
      </c>
      <c r="S3903" s="6" t="str">
        <f>FLOOR(Table1[[#This Row],[year]]-1900,10)+1900 &amp; "-" &amp; FLOOR(Table1[[#This Row],[year]]-1890,10)+1900</f>
        <v>2000-2010</v>
      </c>
      <c r="T3903" s="14" t="s">
        <v>21835</v>
      </c>
      <c r="AB3903" s="14"/>
    </row>
    <row r="3904" spans="1:28" hidden="1" x14ac:dyDescent="0.3">
      <c r="A3904" t="s">
        <v>11929</v>
      </c>
      <c r="B3904" t="s">
        <v>16</v>
      </c>
      <c r="C3904" t="s">
        <v>104</v>
      </c>
      <c r="D3904">
        <v>2001</v>
      </c>
      <c r="E3904" t="s">
        <v>11930</v>
      </c>
      <c r="F3904">
        <v>6.4</v>
      </c>
      <c r="G3904">
        <v>14000</v>
      </c>
      <c r="H3904" t="s">
        <v>6159</v>
      </c>
      <c r="I3904" t="s">
        <v>6159</v>
      </c>
      <c r="J3904" t="s">
        <v>11931</v>
      </c>
      <c r="K3904" t="s">
        <v>30</v>
      </c>
      <c r="L3904">
        <v>16000000</v>
      </c>
      <c r="M3904">
        <v>29381649</v>
      </c>
      <c r="N3904" t="s">
        <v>31</v>
      </c>
      <c r="O3904">
        <v>130</v>
      </c>
      <c r="P3904" t="str">
        <f>IF(Table1[[#This Row],[score]]&gt;=8.5,"High",IF(Table1[[#This Row],[score]]&gt;=7,"Medium","Low"))</f>
        <v>Low</v>
      </c>
      <c r="Q3904" s="5">
        <f>Table1[[#This Row],[gross]]-Table1[[#This Row],[budget]]</f>
        <v>13381649</v>
      </c>
      <c r="R3904" s="5" t="str">
        <f>IF(Table1[[#This Row],[Profit]]&gt;0,"Profit","Loss")</f>
        <v>Profit</v>
      </c>
      <c r="S3904" s="6" t="str">
        <f>FLOOR(Table1[[#This Row],[year]]-1900,10)+1900 &amp; "-" &amp; FLOOR(Table1[[#This Row],[year]]-1890,10)+1900</f>
        <v>2000-2010</v>
      </c>
      <c r="T3904" s="14" t="s">
        <v>21835</v>
      </c>
      <c r="AB3904" s="14"/>
    </row>
    <row r="3905" spans="1:28" hidden="1" x14ac:dyDescent="0.3">
      <c r="A3905" t="s">
        <v>11894</v>
      </c>
      <c r="B3905" t="s">
        <v>16</v>
      </c>
      <c r="C3905" t="s">
        <v>34</v>
      </c>
      <c r="D3905">
        <v>2001</v>
      </c>
      <c r="E3905" t="s">
        <v>11794</v>
      </c>
      <c r="F3905">
        <v>6.5</v>
      </c>
      <c r="G3905">
        <v>34000</v>
      </c>
      <c r="H3905" t="s">
        <v>675</v>
      </c>
      <c r="I3905" t="s">
        <v>675</v>
      </c>
      <c r="J3905" t="s">
        <v>73</v>
      </c>
      <c r="K3905" t="s">
        <v>195</v>
      </c>
      <c r="L3905">
        <v>39000000</v>
      </c>
      <c r="M3905">
        <v>28510652</v>
      </c>
      <c r="N3905" t="s">
        <v>4484</v>
      </c>
      <c r="O3905">
        <v>109</v>
      </c>
      <c r="P3905" t="str">
        <f>IF(Table1[[#This Row],[score]]&gt;=8.5,"High",IF(Table1[[#This Row],[score]]&gt;=7,"Medium","Low"))</f>
        <v>Low</v>
      </c>
      <c r="Q3905" s="5">
        <f>Table1[[#This Row],[gross]]-Table1[[#This Row],[budget]]</f>
        <v>-10489348</v>
      </c>
      <c r="R3905" s="5" t="str">
        <f>IF(Table1[[#This Row],[Profit]]&gt;0,"Profit","Loss")</f>
        <v>Loss</v>
      </c>
      <c r="S3905" s="6" t="str">
        <f>FLOOR(Table1[[#This Row],[year]]-1900,10)+1900 &amp; "-" &amp; FLOOR(Table1[[#This Row],[year]]-1890,10)+1900</f>
        <v>2000-2010</v>
      </c>
      <c r="T3905" s="14" t="s">
        <v>21835</v>
      </c>
      <c r="AB3905" s="14"/>
    </row>
    <row r="3906" spans="1:28" hidden="1" x14ac:dyDescent="0.3">
      <c r="A3906" t="s">
        <v>12063</v>
      </c>
      <c r="B3906" t="s">
        <v>16</v>
      </c>
      <c r="C3906" t="s">
        <v>41</v>
      </c>
      <c r="D3906">
        <v>2001</v>
      </c>
      <c r="E3906" t="s">
        <v>11824</v>
      </c>
      <c r="F3906">
        <v>6.2</v>
      </c>
      <c r="G3906">
        <v>28000</v>
      </c>
      <c r="H3906" t="s">
        <v>518</v>
      </c>
      <c r="I3906" t="s">
        <v>5890</v>
      </c>
      <c r="J3906" t="s">
        <v>4686</v>
      </c>
      <c r="K3906" t="s">
        <v>30</v>
      </c>
      <c r="L3906">
        <v>21000000</v>
      </c>
      <c r="M3906">
        <v>28008462</v>
      </c>
      <c r="N3906" t="s">
        <v>31</v>
      </c>
      <c r="O3906">
        <v>109</v>
      </c>
      <c r="P3906" t="str">
        <f>IF(Table1[[#This Row],[score]]&gt;=8.5,"High",IF(Table1[[#This Row],[score]]&gt;=7,"Medium","Low"))</f>
        <v>Low</v>
      </c>
      <c r="Q3906" s="5">
        <f>Table1[[#This Row],[gross]]-Table1[[#This Row],[budget]]</f>
        <v>7008462</v>
      </c>
      <c r="R3906" s="5" t="str">
        <f>IF(Table1[[#This Row],[Profit]]&gt;0,"Profit","Loss")</f>
        <v>Profit</v>
      </c>
      <c r="S3906" s="6" t="str">
        <f>FLOOR(Table1[[#This Row],[year]]-1900,10)+1900 &amp; "-" &amp; FLOOR(Table1[[#This Row],[year]]-1890,10)+1900</f>
        <v>2000-2010</v>
      </c>
      <c r="T3906" s="14" t="s">
        <v>21835</v>
      </c>
      <c r="AB3906" s="14"/>
    </row>
    <row r="3907" spans="1:28" hidden="1" x14ac:dyDescent="0.3">
      <c r="A3907" t="s">
        <v>11841</v>
      </c>
      <c r="B3907" t="s">
        <v>16</v>
      </c>
      <c r="C3907" t="s">
        <v>34</v>
      </c>
      <c r="D3907">
        <v>2001</v>
      </c>
      <c r="E3907" t="s">
        <v>11705</v>
      </c>
      <c r="F3907">
        <v>7</v>
      </c>
      <c r="G3907">
        <v>75000</v>
      </c>
      <c r="H3907" t="s">
        <v>11525</v>
      </c>
      <c r="I3907" t="s">
        <v>11842</v>
      </c>
      <c r="J3907" t="s">
        <v>100</v>
      </c>
      <c r="K3907" t="s">
        <v>30</v>
      </c>
      <c r="L3907">
        <v>72000000</v>
      </c>
      <c r="M3907">
        <v>27642707</v>
      </c>
      <c r="N3907" t="s">
        <v>9593</v>
      </c>
      <c r="O3907">
        <v>131</v>
      </c>
      <c r="P3907" t="str">
        <f>IF(Table1[[#This Row],[score]]&gt;=8.5,"High",IF(Table1[[#This Row],[score]]&gt;=7,"Medium","Low"))</f>
        <v>Medium</v>
      </c>
      <c r="Q3907" s="5">
        <f>Table1[[#This Row],[gross]]-Table1[[#This Row],[budget]]</f>
        <v>-44357293</v>
      </c>
      <c r="R3907" s="5" t="str">
        <f>IF(Table1[[#This Row],[Profit]]&gt;0,"Profit","Loss")</f>
        <v>Loss</v>
      </c>
      <c r="S3907" s="6" t="str">
        <f>FLOOR(Table1[[#This Row],[year]]-1900,10)+1900 &amp; "-" &amp; FLOOR(Table1[[#This Row],[year]]-1890,10)+1900</f>
        <v>2000-2010</v>
      </c>
      <c r="T3907" s="14" t="s">
        <v>21835</v>
      </c>
      <c r="AB3907" s="14"/>
    </row>
    <row r="3908" spans="1:28" hidden="1" x14ac:dyDescent="0.3">
      <c r="A3908" t="s">
        <v>11912</v>
      </c>
      <c r="B3908" t="s">
        <v>1974</v>
      </c>
      <c r="C3908" t="s">
        <v>41</v>
      </c>
      <c r="D3908">
        <v>2001</v>
      </c>
      <c r="E3908" t="s">
        <v>11613</v>
      </c>
      <c r="F3908">
        <v>5.9</v>
      </c>
      <c r="G3908">
        <v>39000</v>
      </c>
      <c r="H3908" t="s">
        <v>5720</v>
      </c>
      <c r="I3908" t="s">
        <v>11913</v>
      </c>
      <c r="J3908" t="s">
        <v>10551</v>
      </c>
      <c r="K3908" t="s">
        <v>30</v>
      </c>
      <c r="L3908">
        <v>22000000</v>
      </c>
      <c r="M3908">
        <v>26086706</v>
      </c>
      <c r="N3908" t="s">
        <v>31</v>
      </c>
      <c r="O3908">
        <v>90</v>
      </c>
      <c r="P3908" t="str">
        <f>IF(Table1[[#This Row],[score]]&gt;=8.5,"High",IF(Table1[[#This Row],[score]]&gt;=7,"Medium","Low"))</f>
        <v>Low</v>
      </c>
      <c r="Q3908" s="5">
        <f>Table1[[#This Row],[gross]]-Table1[[#This Row],[budget]]</f>
        <v>4086706</v>
      </c>
      <c r="R3908" s="5" t="str">
        <f>IF(Table1[[#This Row],[Profit]]&gt;0,"Profit","Loss")</f>
        <v>Profit</v>
      </c>
      <c r="S3908" s="6" t="str">
        <f>FLOOR(Table1[[#This Row],[year]]-1900,10)+1900 &amp; "-" &amp; FLOOR(Table1[[#This Row],[year]]-1890,10)+1900</f>
        <v>2000-2010</v>
      </c>
      <c r="T3908" s="14" t="s">
        <v>21835</v>
      </c>
      <c r="AB3908" s="14"/>
    </row>
    <row r="3909" spans="1:28" hidden="1" x14ac:dyDescent="0.3">
      <c r="A3909" t="s">
        <v>12213</v>
      </c>
      <c r="B3909" t="s">
        <v>1974</v>
      </c>
      <c r="C3909" t="s">
        <v>41</v>
      </c>
      <c r="D3909">
        <v>2001</v>
      </c>
      <c r="E3909" t="s">
        <v>7676</v>
      </c>
      <c r="F3909">
        <v>4.7</v>
      </c>
      <c r="G3909">
        <v>13000</v>
      </c>
      <c r="H3909" t="s">
        <v>12214</v>
      </c>
      <c r="I3909" t="s">
        <v>12215</v>
      </c>
      <c r="J3909" t="s">
        <v>10202</v>
      </c>
      <c r="K3909" t="s">
        <v>30</v>
      </c>
      <c r="L3909">
        <v>11000000</v>
      </c>
      <c r="M3909">
        <v>25272752</v>
      </c>
      <c r="N3909" t="s">
        <v>2067</v>
      </c>
      <c r="O3909">
        <v>86</v>
      </c>
      <c r="P3909" t="str">
        <f>IF(Table1[[#This Row],[score]]&gt;=8.5,"High",IF(Table1[[#This Row],[score]]&gt;=7,"Medium","Low"))</f>
        <v>Low</v>
      </c>
      <c r="Q3909" s="5">
        <f>Table1[[#This Row],[gross]]-Table1[[#This Row],[budget]]</f>
        <v>14272752</v>
      </c>
      <c r="R3909" s="5" t="str">
        <f>IF(Table1[[#This Row],[Profit]]&gt;0,"Profit","Loss")</f>
        <v>Profit</v>
      </c>
      <c r="S3909" s="6" t="str">
        <f>FLOOR(Table1[[#This Row],[year]]-1900,10)+1900 &amp; "-" &amp; FLOOR(Table1[[#This Row],[year]]-1890,10)+1900</f>
        <v>2000-2010</v>
      </c>
      <c r="T3909" s="14" t="s">
        <v>21835</v>
      </c>
      <c r="AB3909" s="14"/>
    </row>
    <row r="3910" spans="1:28" hidden="1" x14ac:dyDescent="0.3">
      <c r="A3910" t="s">
        <v>12126</v>
      </c>
      <c r="B3910" t="s">
        <v>16</v>
      </c>
      <c r="C3910" t="s">
        <v>17</v>
      </c>
      <c r="D3910">
        <v>2001</v>
      </c>
      <c r="E3910" t="s">
        <v>11732</v>
      </c>
      <c r="F3910">
        <v>6.7</v>
      </c>
      <c r="G3910">
        <v>32000</v>
      </c>
      <c r="H3910" t="s">
        <v>2847</v>
      </c>
      <c r="I3910" t="s">
        <v>12127</v>
      </c>
      <c r="J3910" t="s">
        <v>8280</v>
      </c>
      <c r="K3910" t="s">
        <v>195</v>
      </c>
      <c r="L3910">
        <v>38000000</v>
      </c>
      <c r="M3910">
        <v>24690441</v>
      </c>
      <c r="N3910" t="s">
        <v>3705</v>
      </c>
      <c r="O3910">
        <v>111</v>
      </c>
      <c r="P3910" t="str">
        <f>IF(Table1[[#This Row],[score]]&gt;=8.5,"High",IF(Table1[[#This Row],[score]]&gt;=7,"Medium","Low"))</f>
        <v>Low</v>
      </c>
      <c r="Q3910" s="5">
        <f>Table1[[#This Row],[gross]]-Table1[[#This Row],[budget]]</f>
        <v>-13309559</v>
      </c>
      <c r="R3910" s="5" t="str">
        <f>IF(Table1[[#This Row],[Profit]]&gt;0,"Profit","Loss")</f>
        <v>Loss</v>
      </c>
      <c r="S3910" s="6" t="str">
        <f>FLOOR(Table1[[#This Row],[year]]-1900,10)+1900 &amp; "-" &amp; FLOOR(Table1[[#This Row],[year]]-1890,10)+1900</f>
        <v>2000-2010</v>
      </c>
      <c r="T3910" s="14" t="s">
        <v>21835</v>
      </c>
      <c r="AB3910" s="14"/>
    </row>
    <row r="3911" spans="1:28" hidden="1" x14ac:dyDescent="0.3">
      <c r="A3911" t="s">
        <v>12072</v>
      </c>
      <c r="B3911" t="s">
        <v>16</v>
      </c>
      <c r="C3911" t="s">
        <v>63</v>
      </c>
      <c r="D3911">
        <v>2001</v>
      </c>
      <c r="E3911" t="s">
        <v>11987</v>
      </c>
      <c r="F3911">
        <v>7.5</v>
      </c>
      <c r="G3911">
        <v>13000</v>
      </c>
      <c r="H3911" t="s">
        <v>12073</v>
      </c>
      <c r="I3911" t="s">
        <v>12073</v>
      </c>
      <c r="J3911" t="s">
        <v>12074</v>
      </c>
      <c r="K3911" t="s">
        <v>5762</v>
      </c>
      <c r="L3911">
        <f>20500000</f>
        <v>20500000</v>
      </c>
      <c r="M3911">
        <v>24322180</v>
      </c>
      <c r="N3911" t="s">
        <v>12075</v>
      </c>
      <c r="O3911">
        <v>141</v>
      </c>
      <c r="P3911" t="str">
        <f>IF(Table1[[#This Row],[score]]&gt;=8.5,"High",IF(Table1[[#This Row],[score]]&gt;=7,"Medium","Low"))</f>
        <v>Medium</v>
      </c>
      <c r="Q3911" s="5">
        <f>Table1[[#This Row],[gross]]-Table1[[#This Row],[budget]]</f>
        <v>3822180</v>
      </c>
      <c r="R3911" s="5" t="str">
        <f>IF(Table1[[#This Row],[Profit]]&gt;0,"Profit","Loss")</f>
        <v>Profit</v>
      </c>
      <c r="S3911" s="6" t="str">
        <f>FLOOR(Table1[[#This Row],[year]]-1900,10)+1900 &amp; "-" &amp; FLOOR(Table1[[#This Row],[year]]-1890,10)+1900</f>
        <v>2000-2010</v>
      </c>
      <c r="T3911" s="14" t="s">
        <v>21835</v>
      </c>
      <c r="AB3911" s="14"/>
    </row>
    <row r="3912" spans="1:28" hidden="1" x14ac:dyDescent="0.3">
      <c r="A3912" t="s">
        <v>11948</v>
      </c>
      <c r="B3912" t="s">
        <v>16</v>
      </c>
      <c r="C3912" t="s">
        <v>17</v>
      </c>
      <c r="D3912">
        <v>2001</v>
      </c>
      <c r="E3912" t="s">
        <v>11794</v>
      </c>
      <c r="F3912">
        <v>7.5</v>
      </c>
      <c r="G3912">
        <v>43000</v>
      </c>
      <c r="H3912" t="s">
        <v>6591</v>
      </c>
      <c r="I3912" t="s">
        <v>6692</v>
      </c>
      <c r="J3912" t="s">
        <v>11949</v>
      </c>
      <c r="K3912" t="s">
        <v>30</v>
      </c>
      <c r="L3912">
        <v>27000000</v>
      </c>
      <c r="M3912">
        <v>23903791</v>
      </c>
      <c r="N3912" t="s">
        <v>11950</v>
      </c>
      <c r="O3912">
        <v>125</v>
      </c>
      <c r="P3912" t="str">
        <f>IF(Table1[[#This Row],[score]]&gt;=8.5,"High",IF(Table1[[#This Row],[score]]&gt;=7,"Medium","Low"))</f>
        <v>Medium</v>
      </c>
      <c r="Q3912" s="5">
        <f>Table1[[#This Row],[gross]]-Table1[[#This Row],[budget]]</f>
        <v>-3096209</v>
      </c>
      <c r="R3912" s="5" t="str">
        <f>IF(Table1[[#This Row],[Profit]]&gt;0,"Profit","Loss")</f>
        <v>Loss</v>
      </c>
      <c r="S3912" s="6" t="str">
        <f>FLOOR(Table1[[#This Row],[year]]-1900,10)+1900 &amp; "-" &amp; FLOOR(Table1[[#This Row],[year]]-1890,10)+1900</f>
        <v>2000-2010</v>
      </c>
      <c r="T3912" s="14" t="s">
        <v>21835</v>
      </c>
      <c r="AB3912" s="14"/>
    </row>
    <row r="3913" spans="1:28" hidden="1" x14ac:dyDescent="0.3">
      <c r="A3913" t="s">
        <v>11914</v>
      </c>
      <c r="B3913" t="s">
        <v>1974</v>
      </c>
      <c r="C3913" t="s">
        <v>104</v>
      </c>
      <c r="D3913">
        <v>2001</v>
      </c>
      <c r="E3913" t="s">
        <v>11817</v>
      </c>
      <c r="F3913">
        <v>5.8</v>
      </c>
      <c r="G3913">
        <v>34000</v>
      </c>
      <c r="H3913" t="s">
        <v>11915</v>
      </c>
      <c r="I3913" t="s">
        <v>5390</v>
      </c>
      <c r="J3913" t="s">
        <v>10696</v>
      </c>
      <c r="K3913" t="s">
        <v>30</v>
      </c>
      <c r="L3913">
        <v>30000000</v>
      </c>
      <c r="M3913">
        <v>23619609</v>
      </c>
      <c r="N3913" t="s">
        <v>31</v>
      </c>
      <c r="O3913">
        <v>106</v>
      </c>
      <c r="P3913" t="str">
        <f>IF(Table1[[#This Row],[score]]&gt;=8.5,"High",IF(Table1[[#This Row],[score]]&gt;=7,"Medium","Low"))</f>
        <v>Low</v>
      </c>
      <c r="Q3913" s="5">
        <f>Table1[[#This Row],[gross]]-Table1[[#This Row],[budget]]</f>
        <v>-6380391</v>
      </c>
      <c r="R3913" s="5" t="str">
        <f>IF(Table1[[#This Row],[Profit]]&gt;0,"Profit","Loss")</f>
        <v>Loss</v>
      </c>
      <c r="S3913" s="6" t="str">
        <f>FLOOR(Table1[[#This Row],[year]]-1900,10)+1900 &amp; "-" &amp; FLOOR(Table1[[#This Row],[year]]-1890,10)+1900</f>
        <v>2000-2010</v>
      </c>
      <c r="T3913" s="14" t="s">
        <v>21835</v>
      </c>
      <c r="AB3913" s="14"/>
    </row>
    <row r="3914" spans="1:28" hidden="1" x14ac:dyDescent="0.3">
      <c r="A3914" t="s">
        <v>11954</v>
      </c>
      <c r="B3914" t="s">
        <v>16</v>
      </c>
      <c r="C3914" t="s">
        <v>41</v>
      </c>
      <c r="D3914">
        <v>2001</v>
      </c>
      <c r="E3914" t="s">
        <v>11824</v>
      </c>
      <c r="F3914">
        <v>5.4</v>
      </c>
      <c r="G3914">
        <v>18000</v>
      </c>
      <c r="H3914" t="s">
        <v>9733</v>
      </c>
      <c r="I3914" t="s">
        <v>9733</v>
      </c>
      <c r="J3914" t="s">
        <v>11955</v>
      </c>
      <c r="K3914" t="s">
        <v>30</v>
      </c>
      <c r="L3914">
        <v>11000000</v>
      </c>
      <c r="M3914">
        <v>23430766</v>
      </c>
      <c r="N3914" t="s">
        <v>11734</v>
      </c>
      <c r="O3914">
        <v>95</v>
      </c>
      <c r="P3914" t="str">
        <f>IF(Table1[[#This Row],[score]]&gt;=8.5,"High",IF(Table1[[#This Row],[score]]&gt;=7,"Medium","Low"))</f>
        <v>Low</v>
      </c>
      <c r="Q3914" s="5">
        <f>Table1[[#This Row],[gross]]-Table1[[#This Row],[budget]]</f>
        <v>12430766</v>
      </c>
      <c r="R3914" s="5" t="str">
        <f>IF(Table1[[#This Row],[Profit]]&gt;0,"Profit","Loss")</f>
        <v>Profit</v>
      </c>
      <c r="S3914" s="6" t="str">
        <f>FLOOR(Table1[[#This Row],[year]]-1900,10)+1900 &amp; "-" &amp; FLOOR(Table1[[#This Row],[year]]-1890,10)+1900</f>
        <v>2000-2010</v>
      </c>
      <c r="T3914" s="14" t="s">
        <v>21835</v>
      </c>
      <c r="AB3914" s="14"/>
    </row>
    <row r="3915" spans="1:28" hidden="1" x14ac:dyDescent="0.3">
      <c r="A3915" t="s">
        <v>11754</v>
      </c>
      <c r="B3915" t="s">
        <v>16</v>
      </c>
      <c r="C3915" t="s">
        <v>41</v>
      </c>
      <c r="D3915">
        <v>2001</v>
      </c>
      <c r="E3915" t="s">
        <v>11755</v>
      </c>
      <c r="F3915">
        <v>7.1</v>
      </c>
      <c r="G3915">
        <v>98000</v>
      </c>
      <c r="H3915" t="s">
        <v>11756</v>
      </c>
      <c r="I3915" t="s">
        <v>11756</v>
      </c>
      <c r="J3915" t="s">
        <v>11756</v>
      </c>
      <c r="K3915" t="s">
        <v>30</v>
      </c>
      <c r="L3915">
        <v>3000000</v>
      </c>
      <c r="M3915">
        <v>23182223</v>
      </c>
      <c r="N3915" t="s">
        <v>9351</v>
      </c>
      <c r="O3915">
        <v>100</v>
      </c>
      <c r="P3915" t="str">
        <f>IF(Table1[[#This Row],[score]]&gt;=8.5,"High",IF(Table1[[#This Row],[score]]&gt;=7,"Medium","Low"))</f>
        <v>Medium</v>
      </c>
      <c r="Q3915" s="5">
        <f>Table1[[#This Row],[gross]]-Table1[[#This Row],[budget]]</f>
        <v>20182223</v>
      </c>
      <c r="R3915" s="5" t="str">
        <f>IF(Table1[[#This Row],[Profit]]&gt;0,"Profit","Loss")</f>
        <v>Profit</v>
      </c>
      <c r="S3915" s="6" t="str">
        <f>FLOOR(Table1[[#This Row],[year]]-1900,10)+1900 &amp; "-" &amp; FLOOR(Table1[[#This Row],[year]]-1890,10)+1900</f>
        <v>2000-2010</v>
      </c>
      <c r="T3915" s="14" t="s">
        <v>21835</v>
      </c>
      <c r="AB3915" s="14"/>
    </row>
    <row r="3916" spans="1:28" hidden="1" x14ac:dyDescent="0.3">
      <c r="A3916" t="s">
        <v>12182</v>
      </c>
      <c r="B3916" t="s">
        <v>16</v>
      </c>
      <c r="C3916" t="s">
        <v>41</v>
      </c>
      <c r="D3916">
        <v>2001</v>
      </c>
      <c r="E3916" t="s">
        <v>11477</v>
      </c>
      <c r="F3916">
        <v>6.2</v>
      </c>
      <c r="G3916">
        <v>6500</v>
      </c>
      <c r="H3916" t="s">
        <v>9948</v>
      </c>
      <c r="I3916" t="s">
        <v>9948</v>
      </c>
      <c r="J3916" t="s">
        <v>12183</v>
      </c>
      <c r="K3916" t="s">
        <v>30</v>
      </c>
      <c r="L3916">
        <v>13000000</v>
      </c>
      <c r="M3916">
        <v>22391450</v>
      </c>
      <c r="N3916" t="s">
        <v>10771</v>
      </c>
      <c r="O3916">
        <v>90</v>
      </c>
      <c r="P3916" t="str">
        <f>IF(Table1[[#This Row],[score]]&gt;=8.5,"High",IF(Table1[[#This Row],[score]]&gt;=7,"Medium","Low"))</f>
        <v>Low</v>
      </c>
      <c r="Q3916" s="5">
        <f>Table1[[#This Row],[gross]]-Table1[[#This Row],[budget]]</f>
        <v>9391450</v>
      </c>
      <c r="R3916" s="5" t="str">
        <f>IF(Table1[[#This Row],[Profit]]&gt;0,"Profit","Loss")</f>
        <v>Profit</v>
      </c>
      <c r="S3916" s="6" t="str">
        <f>FLOOR(Table1[[#This Row],[year]]-1900,10)+1900 &amp; "-" &amp; FLOOR(Table1[[#This Row],[year]]-1890,10)+1900</f>
        <v>2000-2010</v>
      </c>
      <c r="T3916" s="14" t="s">
        <v>21835</v>
      </c>
      <c r="AB3916" s="14"/>
    </row>
    <row r="3917" spans="1:28" hidden="1" x14ac:dyDescent="0.3">
      <c r="A3917" t="s">
        <v>11704</v>
      </c>
      <c r="B3917" t="s">
        <v>16</v>
      </c>
      <c r="C3917" t="s">
        <v>17</v>
      </c>
      <c r="D3917">
        <v>2001</v>
      </c>
      <c r="E3917" t="s">
        <v>11705</v>
      </c>
      <c r="F3917">
        <v>7.9</v>
      </c>
      <c r="G3917">
        <v>331000</v>
      </c>
      <c r="H3917" t="s">
        <v>1976</v>
      </c>
      <c r="I3917" t="s">
        <v>1976</v>
      </c>
      <c r="J3917" t="s">
        <v>11706</v>
      </c>
      <c r="K3917" t="s">
        <v>448</v>
      </c>
      <c r="L3917">
        <v>15000000</v>
      </c>
      <c r="M3917">
        <v>20263646</v>
      </c>
      <c r="N3917" t="s">
        <v>10507</v>
      </c>
      <c r="O3917">
        <v>147</v>
      </c>
      <c r="P3917" t="str">
        <f>IF(Table1[[#This Row],[score]]&gt;=8.5,"High",IF(Table1[[#This Row],[score]]&gt;=7,"Medium","Low"))</f>
        <v>Medium</v>
      </c>
      <c r="Q3917" s="5">
        <f>Table1[[#This Row],[gross]]-Table1[[#This Row],[budget]]</f>
        <v>5263646</v>
      </c>
      <c r="R3917" s="5" t="str">
        <f>IF(Table1[[#This Row],[Profit]]&gt;0,"Profit","Loss")</f>
        <v>Profit</v>
      </c>
      <c r="S3917" s="6" t="str">
        <f>FLOOR(Table1[[#This Row],[year]]-1900,10)+1900 &amp; "-" &amp; FLOOR(Table1[[#This Row],[year]]-1890,10)+1900</f>
        <v>2000-2010</v>
      </c>
      <c r="T3917" s="14" t="s">
        <v>21835</v>
      </c>
      <c r="AB3917" s="14"/>
    </row>
    <row r="3918" spans="1:28" hidden="1" x14ac:dyDescent="0.3">
      <c r="A3918" t="s">
        <v>12076</v>
      </c>
      <c r="B3918" t="s">
        <v>1974</v>
      </c>
      <c r="C3918" t="s">
        <v>17</v>
      </c>
      <c r="D3918">
        <v>2001</v>
      </c>
      <c r="E3918" t="s">
        <v>11749</v>
      </c>
      <c r="F3918">
        <v>6.4</v>
      </c>
      <c r="G3918">
        <v>24000</v>
      </c>
      <c r="H3918" t="s">
        <v>2852</v>
      </c>
      <c r="I3918" t="s">
        <v>12077</v>
      </c>
      <c r="J3918" t="s">
        <v>10071</v>
      </c>
      <c r="K3918" t="s">
        <v>30</v>
      </c>
      <c r="L3918">
        <v>13000000</v>
      </c>
      <c r="M3918">
        <v>19937988</v>
      </c>
      <c r="N3918" t="s">
        <v>2067</v>
      </c>
      <c r="O3918">
        <v>99</v>
      </c>
      <c r="P3918" t="str">
        <f>IF(Table1[[#This Row],[score]]&gt;=8.5,"High",IF(Table1[[#This Row],[score]]&gt;=7,"Medium","Low"))</f>
        <v>Low</v>
      </c>
      <c r="Q3918" s="5">
        <f>Table1[[#This Row],[gross]]-Table1[[#This Row],[budget]]</f>
        <v>6937988</v>
      </c>
      <c r="R3918" s="5" t="str">
        <f>IF(Table1[[#This Row],[Profit]]&gt;0,"Profit","Loss")</f>
        <v>Profit</v>
      </c>
      <c r="S3918" s="6" t="str">
        <f>FLOOR(Table1[[#This Row],[year]]-1900,10)+1900 &amp; "-" &amp; FLOOR(Table1[[#This Row],[year]]-1890,10)+1900</f>
        <v>2000-2010</v>
      </c>
      <c r="T3918" s="14" t="s">
        <v>21835</v>
      </c>
      <c r="AB3918" s="14"/>
    </row>
    <row r="3919" spans="1:28" hidden="1" x14ac:dyDescent="0.3">
      <c r="A3919" t="s">
        <v>11985</v>
      </c>
      <c r="B3919" t="s">
        <v>1974</v>
      </c>
      <c r="C3919" t="s">
        <v>41</v>
      </c>
      <c r="D3919">
        <v>2001</v>
      </c>
      <c r="E3919" t="s">
        <v>11208</v>
      </c>
      <c r="F3919">
        <v>5.7</v>
      </c>
      <c r="G3919">
        <v>18000</v>
      </c>
      <c r="H3919" t="s">
        <v>11986</v>
      </c>
      <c r="I3919" t="s">
        <v>10608</v>
      </c>
      <c r="J3919" t="s">
        <v>10071</v>
      </c>
      <c r="K3919" t="s">
        <v>30</v>
      </c>
      <c r="L3919">
        <v>22000000</v>
      </c>
      <c r="M3919">
        <v>19900366</v>
      </c>
      <c r="N3919" t="s">
        <v>3705</v>
      </c>
      <c r="O3919">
        <v>87</v>
      </c>
      <c r="P3919" t="str">
        <f>IF(Table1[[#This Row],[score]]&gt;=8.5,"High",IF(Table1[[#This Row],[score]]&gt;=7,"Medium","Low"))</f>
        <v>Low</v>
      </c>
      <c r="Q3919" s="5">
        <f>Table1[[#This Row],[gross]]-Table1[[#This Row],[budget]]</f>
        <v>-2099634</v>
      </c>
      <c r="R3919" s="5" t="str">
        <f>IF(Table1[[#This Row],[Profit]]&gt;0,"Profit","Loss")</f>
        <v>Loss</v>
      </c>
      <c r="S3919" s="6" t="str">
        <f>FLOOR(Table1[[#This Row],[year]]-1900,10)+1900 &amp; "-" &amp; FLOOR(Table1[[#This Row],[year]]-1890,10)+1900</f>
        <v>2000-2010</v>
      </c>
      <c r="T3919" s="14" t="s">
        <v>21835</v>
      </c>
      <c r="AB3919" s="14"/>
    </row>
    <row r="3920" spans="1:28" hidden="1" x14ac:dyDescent="0.3">
      <c r="A3920" t="s">
        <v>11784</v>
      </c>
      <c r="B3920" t="s">
        <v>1974</v>
      </c>
      <c r="C3920" t="s">
        <v>41</v>
      </c>
      <c r="D3920">
        <v>2001</v>
      </c>
      <c r="E3920" t="s">
        <v>11785</v>
      </c>
      <c r="F3920">
        <v>5.0999999999999996</v>
      </c>
      <c r="G3920">
        <v>15000</v>
      </c>
      <c r="H3920" t="s">
        <v>11786</v>
      </c>
      <c r="I3920" t="s">
        <v>11787</v>
      </c>
      <c r="J3920" t="s">
        <v>10609</v>
      </c>
      <c r="K3920" t="s">
        <v>30</v>
      </c>
      <c r="L3920">
        <v>34000000</v>
      </c>
      <c r="M3920">
        <v>19772447</v>
      </c>
      <c r="N3920" t="s">
        <v>23</v>
      </c>
      <c r="O3920">
        <v>104</v>
      </c>
      <c r="P3920" t="str">
        <f>IF(Table1[[#This Row],[score]]&gt;=8.5,"High",IF(Table1[[#This Row],[score]]&gt;=7,"Medium","Low"))</f>
        <v>Low</v>
      </c>
      <c r="Q3920" s="5">
        <f>Table1[[#This Row],[gross]]-Table1[[#This Row],[budget]]</f>
        <v>-14227553</v>
      </c>
      <c r="R3920" s="5" t="str">
        <f>IF(Table1[[#This Row],[Profit]]&gt;0,"Profit","Loss")</f>
        <v>Loss</v>
      </c>
      <c r="S3920" s="6" t="str">
        <f>FLOOR(Table1[[#This Row],[year]]-1900,10)+1900 &amp; "-" &amp; FLOOR(Table1[[#This Row],[year]]-1890,10)+1900</f>
        <v>2000-2010</v>
      </c>
      <c r="T3920" s="14" t="s">
        <v>21835</v>
      </c>
      <c r="AB3920" s="14"/>
    </row>
    <row r="3921" spans="1:28" hidden="1" x14ac:dyDescent="0.3">
      <c r="A3921" t="s">
        <v>11906</v>
      </c>
      <c r="B3921" t="s">
        <v>16</v>
      </c>
      <c r="C3921" t="s">
        <v>17</v>
      </c>
      <c r="D3921">
        <v>2001</v>
      </c>
      <c r="E3921" t="s">
        <v>11477</v>
      </c>
      <c r="F3921">
        <v>6.3</v>
      </c>
      <c r="G3921">
        <v>42000</v>
      </c>
      <c r="H3921" t="s">
        <v>3315</v>
      </c>
      <c r="I3921" t="s">
        <v>2852</v>
      </c>
      <c r="J3921" t="s">
        <v>8955</v>
      </c>
      <c r="K3921" t="s">
        <v>30</v>
      </c>
      <c r="L3921">
        <v>57000000</v>
      </c>
      <c r="M3921">
        <v>19334145</v>
      </c>
      <c r="N3921" t="s">
        <v>23</v>
      </c>
      <c r="O3921">
        <v>105</v>
      </c>
      <c r="P3921" t="str">
        <f>IF(Table1[[#This Row],[score]]&gt;=8.5,"High",IF(Table1[[#This Row],[score]]&gt;=7,"Medium","Low"))</f>
        <v>Low</v>
      </c>
      <c r="Q3921" s="5">
        <f>Table1[[#This Row],[gross]]-Table1[[#This Row],[budget]]</f>
        <v>-37665855</v>
      </c>
      <c r="R3921" s="5" t="str">
        <f>IF(Table1[[#This Row],[Profit]]&gt;0,"Profit","Loss")</f>
        <v>Loss</v>
      </c>
      <c r="S3921" s="6" t="str">
        <f>FLOOR(Table1[[#This Row],[year]]-1900,10)+1900 &amp; "-" &amp; FLOOR(Table1[[#This Row],[year]]-1890,10)+1900</f>
        <v>2000-2010</v>
      </c>
      <c r="T3921" s="14" t="s">
        <v>21835</v>
      </c>
      <c r="AB3921" s="14"/>
    </row>
    <row r="3922" spans="1:28" hidden="1" x14ac:dyDescent="0.3">
      <c r="A3922" t="s">
        <v>12096</v>
      </c>
      <c r="B3922" t="s">
        <v>16</v>
      </c>
      <c r="C3922" t="s">
        <v>17</v>
      </c>
      <c r="D3922">
        <v>2001</v>
      </c>
      <c r="E3922" t="s">
        <v>11810</v>
      </c>
      <c r="F3922">
        <v>6.1</v>
      </c>
      <c r="G3922">
        <v>19000</v>
      </c>
      <c r="H3922" t="s">
        <v>12097</v>
      </c>
      <c r="I3922" t="s">
        <v>5204</v>
      </c>
      <c r="J3922" t="s">
        <v>12098</v>
      </c>
      <c r="K3922" t="s">
        <v>30</v>
      </c>
      <c r="L3922">
        <v>5000000</v>
      </c>
      <c r="M3922">
        <v>19260537</v>
      </c>
      <c r="N3922" t="s">
        <v>12099</v>
      </c>
      <c r="O3922">
        <v>95</v>
      </c>
      <c r="P3922" t="str">
        <f>IF(Table1[[#This Row],[score]]&gt;=8.5,"High",IF(Table1[[#This Row],[score]]&gt;=7,"Medium","Low"))</f>
        <v>Low</v>
      </c>
      <c r="Q3922" s="5">
        <f>Table1[[#This Row],[gross]]-Table1[[#This Row],[budget]]</f>
        <v>14260537</v>
      </c>
      <c r="R3922" s="5" t="str">
        <f>IF(Table1[[#This Row],[Profit]]&gt;0,"Profit","Loss")</f>
        <v>Profit</v>
      </c>
      <c r="S3922" s="6" t="str">
        <f>FLOOR(Table1[[#This Row],[year]]-1900,10)+1900 &amp; "-" &amp; FLOOR(Table1[[#This Row],[year]]-1890,10)+1900</f>
        <v>2000-2010</v>
      </c>
      <c r="T3922" s="14" t="s">
        <v>21835</v>
      </c>
      <c r="AB3922" s="14"/>
    </row>
    <row r="3923" spans="1:28" hidden="1" x14ac:dyDescent="0.3">
      <c r="A3923" t="s">
        <v>1903</v>
      </c>
      <c r="B3923" t="s">
        <v>16</v>
      </c>
      <c r="C3923" t="s">
        <v>104</v>
      </c>
      <c r="D3923">
        <v>2001</v>
      </c>
      <c r="E3923" t="s">
        <v>11691</v>
      </c>
      <c r="F3923">
        <v>7.5</v>
      </c>
      <c r="G3923">
        <v>106000</v>
      </c>
      <c r="H3923" t="s">
        <v>2069</v>
      </c>
      <c r="I3923" t="s">
        <v>2069</v>
      </c>
      <c r="J3923" t="s">
        <v>6974</v>
      </c>
      <c r="K3923" t="s">
        <v>30</v>
      </c>
      <c r="L3923">
        <v>20000000</v>
      </c>
      <c r="M3923">
        <v>18916623</v>
      </c>
      <c r="N3923" t="s">
        <v>8353</v>
      </c>
      <c r="O3923">
        <v>116</v>
      </c>
      <c r="P3923" t="str">
        <f>IF(Table1[[#This Row],[score]]&gt;=8.5,"High",IF(Table1[[#This Row],[score]]&gt;=7,"Medium","Low"))</f>
        <v>Medium</v>
      </c>
      <c r="Q3923" s="5">
        <f>Table1[[#This Row],[gross]]-Table1[[#This Row],[budget]]</f>
        <v>-1083377</v>
      </c>
      <c r="R3923" s="5" t="str">
        <f>IF(Table1[[#This Row],[Profit]]&gt;0,"Profit","Loss")</f>
        <v>Loss</v>
      </c>
      <c r="S3923" s="6" t="str">
        <f>FLOOR(Table1[[#This Row],[year]]-1900,10)+1900 &amp; "-" &amp; FLOOR(Table1[[#This Row],[year]]-1890,10)+1900</f>
        <v>2000-2010</v>
      </c>
      <c r="T3923" s="14" t="s">
        <v>21835</v>
      </c>
      <c r="AB3923" s="14"/>
    </row>
    <row r="3924" spans="1:28" hidden="1" x14ac:dyDescent="0.3">
      <c r="A3924" t="s">
        <v>12236</v>
      </c>
      <c r="B3924" t="s">
        <v>1974</v>
      </c>
      <c r="C3924" t="s">
        <v>41</v>
      </c>
      <c r="D3924">
        <v>2001</v>
      </c>
      <c r="E3924" t="s">
        <v>11785</v>
      </c>
      <c r="F3924">
        <v>6.7</v>
      </c>
      <c r="G3924">
        <v>38000</v>
      </c>
      <c r="H3924" t="s">
        <v>289</v>
      </c>
      <c r="I3924" t="s">
        <v>289</v>
      </c>
      <c r="J3924" t="s">
        <v>12237</v>
      </c>
      <c r="K3924" t="s">
        <v>30</v>
      </c>
      <c r="L3924">
        <v>33000000</v>
      </c>
      <c r="M3924">
        <v>18914307</v>
      </c>
      <c r="N3924" t="s">
        <v>9593</v>
      </c>
      <c r="O3924">
        <v>103</v>
      </c>
      <c r="P3924" t="str">
        <f>IF(Table1[[#This Row],[score]]&gt;=8.5,"High",IF(Table1[[#This Row],[score]]&gt;=7,"Medium","Low"))</f>
        <v>Low</v>
      </c>
      <c r="Q3924" s="5">
        <f>Table1[[#This Row],[gross]]-Table1[[#This Row],[budget]]</f>
        <v>-14085693</v>
      </c>
      <c r="R3924" s="5" t="str">
        <f>IF(Table1[[#This Row],[Profit]]&gt;0,"Profit","Loss")</f>
        <v>Loss</v>
      </c>
      <c r="S3924" s="6" t="str">
        <f>FLOOR(Table1[[#This Row],[year]]-1900,10)+1900 &amp; "-" &amp; FLOOR(Table1[[#This Row],[year]]-1890,10)+1900</f>
        <v>2000-2010</v>
      </c>
      <c r="T3924" s="14" t="s">
        <v>21835</v>
      </c>
      <c r="AB3924" s="14"/>
    </row>
    <row r="3925" spans="1:28" hidden="1" x14ac:dyDescent="0.3">
      <c r="A3925" t="s">
        <v>11876</v>
      </c>
      <c r="B3925" t="s">
        <v>16</v>
      </c>
      <c r="C3925" t="s">
        <v>34</v>
      </c>
      <c r="D3925">
        <v>2001</v>
      </c>
      <c r="E3925" t="s">
        <v>11463</v>
      </c>
      <c r="F3925">
        <v>6</v>
      </c>
      <c r="G3925">
        <v>45000</v>
      </c>
      <c r="H3925" t="s">
        <v>11877</v>
      </c>
      <c r="I3925" t="s">
        <v>11878</v>
      </c>
      <c r="J3925" t="s">
        <v>498</v>
      </c>
      <c r="K3925" t="s">
        <v>30</v>
      </c>
      <c r="L3925">
        <v>62000000</v>
      </c>
      <c r="M3925">
        <v>18720175</v>
      </c>
      <c r="N3925" t="s">
        <v>10601</v>
      </c>
      <c r="O3925">
        <v>125</v>
      </c>
      <c r="P3925" t="str">
        <f>IF(Table1[[#This Row],[score]]&gt;=8.5,"High",IF(Table1[[#This Row],[score]]&gt;=7,"Medium","Low"))</f>
        <v>Low</v>
      </c>
      <c r="Q3925" s="5">
        <f>Table1[[#This Row],[gross]]-Table1[[#This Row],[budget]]</f>
        <v>-43279825</v>
      </c>
      <c r="R3925" s="5" t="str">
        <f>IF(Table1[[#This Row],[Profit]]&gt;0,"Profit","Loss")</f>
        <v>Loss</v>
      </c>
      <c r="S3925" s="6" t="str">
        <f>FLOOR(Table1[[#This Row],[year]]-1900,10)+1900 &amp; "-" &amp; FLOOR(Table1[[#This Row],[year]]-1890,10)+1900</f>
        <v>2000-2010</v>
      </c>
      <c r="T3925" s="14" t="s">
        <v>21835</v>
      </c>
      <c r="AB3925" s="14"/>
    </row>
    <row r="3926" spans="1:28" hidden="1" x14ac:dyDescent="0.3">
      <c r="A3926" t="s">
        <v>12114</v>
      </c>
      <c r="B3926" t="s">
        <v>33</v>
      </c>
      <c r="C3926" t="s">
        <v>41</v>
      </c>
      <c r="D3926">
        <v>2001</v>
      </c>
      <c r="E3926" t="s">
        <v>11746</v>
      </c>
      <c r="F3926">
        <v>5.4</v>
      </c>
      <c r="G3926">
        <v>7700</v>
      </c>
      <c r="H3926" t="s">
        <v>10894</v>
      </c>
      <c r="I3926" t="s">
        <v>12115</v>
      </c>
      <c r="J3926" t="s">
        <v>9468</v>
      </c>
      <c r="K3926" t="s">
        <v>30</v>
      </c>
      <c r="L3926">
        <v>25000000</v>
      </c>
      <c r="M3926">
        <v>18634654</v>
      </c>
      <c r="N3926" t="s">
        <v>1708</v>
      </c>
      <c r="O3926">
        <v>86</v>
      </c>
      <c r="P3926" t="str">
        <f>IF(Table1[[#This Row],[score]]&gt;=8.5,"High",IF(Table1[[#This Row],[score]]&gt;=7,"Medium","Low"))</f>
        <v>Low</v>
      </c>
      <c r="Q3926" s="5">
        <f>Table1[[#This Row],[gross]]-Table1[[#This Row],[budget]]</f>
        <v>-6365346</v>
      </c>
      <c r="R3926" s="5" t="str">
        <f>IF(Table1[[#This Row],[Profit]]&gt;0,"Profit","Loss")</f>
        <v>Loss</v>
      </c>
      <c r="S3926" s="6" t="str">
        <f>FLOOR(Table1[[#This Row],[year]]-1900,10)+1900 &amp; "-" &amp; FLOOR(Table1[[#This Row],[year]]-1890,10)+1900</f>
        <v>2000-2010</v>
      </c>
      <c r="T3926" s="14" t="s">
        <v>21835</v>
      </c>
      <c r="AB3926" s="14"/>
    </row>
    <row r="3927" spans="1:28" hidden="1" x14ac:dyDescent="0.3">
      <c r="A3927" t="s">
        <v>12138</v>
      </c>
      <c r="B3927" t="s">
        <v>1974</v>
      </c>
      <c r="C3927" t="s">
        <v>34</v>
      </c>
      <c r="D3927">
        <v>2001</v>
      </c>
      <c r="E3927" t="s">
        <v>11215</v>
      </c>
      <c r="F3927">
        <v>6.1</v>
      </c>
      <c r="G3927">
        <v>29000</v>
      </c>
      <c r="H3927" t="s">
        <v>10137</v>
      </c>
      <c r="I3927" t="s">
        <v>4098</v>
      </c>
      <c r="J3927" t="s">
        <v>10132</v>
      </c>
      <c r="K3927" t="s">
        <v>30</v>
      </c>
      <c r="L3927">
        <v>30000000</v>
      </c>
      <c r="M3927">
        <v>18195610</v>
      </c>
      <c r="N3927" t="s">
        <v>118</v>
      </c>
      <c r="O3927">
        <v>108</v>
      </c>
      <c r="P3927" t="str">
        <f>IF(Table1[[#This Row],[score]]&gt;=8.5,"High",IF(Table1[[#This Row],[score]]&gt;=7,"Medium","Low"))</f>
        <v>Low</v>
      </c>
      <c r="Q3927" s="5">
        <f>Table1[[#This Row],[gross]]-Table1[[#This Row],[budget]]</f>
        <v>-11804390</v>
      </c>
      <c r="R3927" s="5" t="str">
        <f>IF(Table1[[#This Row],[Profit]]&gt;0,"Profit","Loss")</f>
        <v>Loss</v>
      </c>
      <c r="S3927" s="6" t="str">
        <f>FLOOR(Table1[[#This Row],[year]]-1900,10)+1900 &amp; "-" &amp; FLOOR(Table1[[#This Row],[year]]-1890,10)+1900</f>
        <v>2000-2010</v>
      </c>
      <c r="T3927" s="14" t="s">
        <v>21835</v>
      </c>
      <c r="AB3927" s="14"/>
    </row>
    <row r="3928" spans="1:28" hidden="1" x14ac:dyDescent="0.3">
      <c r="A3928" t="s">
        <v>11853</v>
      </c>
      <c r="B3928" t="s">
        <v>16</v>
      </c>
      <c r="C3928" t="s">
        <v>104</v>
      </c>
      <c r="D3928">
        <v>2001</v>
      </c>
      <c r="E3928" t="s">
        <v>11854</v>
      </c>
      <c r="F3928">
        <v>7.2</v>
      </c>
      <c r="G3928">
        <v>79000</v>
      </c>
      <c r="H3928" t="s">
        <v>4349</v>
      </c>
      <c r="I3928" t="s">
        <v>11855</v>
      </c>
      <c r="J3928" t="s">
        <v>4349</v>
      </c>
      <c r="K3928" t="s">
        <v>30</v>
      </c>
      <c r="L3928">
        <v>11000000</v>
      </c>
      <c r="M3928">
        <v>17423030</v>
      </c>
      <c r="N3928" t="s">
        <v>9847</v>
      </c>
      <c r="O3928">
        <v>100</v>
      </c>
      <c r="P3928" t="str">
        <f>IF(Table1[[#This Row],[score]]&gt;=8.5,"High",IF(Table1[[#This Row],[score]]&gt;=7,"Medium","Low"))</f>
        <v>Medium</v>
      </c>
      <c r="Q3928" s="5">
        <f>Table1[[#This Row],[gross]]-Table1[[#This Row],[budget]]</f>
        <v>6423030</v>
      </c>
      <c r="R3928" s="5" t="str">
        <f>IF(Table1[[#This Row],[Profit]]&gt;0,"Profit","Loss")</f>
        <v>Profit</v>
      </c>
      <c r="S3928" s="6" t="str">
        <f>FLOOR(Table1[[#This Row],[year]]-1900,10)+1900 &amp; "-" &amp; FLOOR(Table1[[#This Row],[year]]-1890,10)+1900</f>
        <v>2000-2010</v>
      </c>
      <c r="T3928" s="14" t="s">
        <v>21835</v>
      </c>
      <c r="AB3928" s="14"/>
    </row>
    <row r="3929" spans="1:28" hidden="1" x14ac:dyDescent="0.3">
      <c r="A3929" t="s">
        <v>11881</v>
      </c>
      <c r="B3929" t="s">
        <v>16</v>
      </c>
      <c r="C3929" t="s">
        <v>34</v>
      </c>
      <c r="D3929">
        <v>2001</v>
      </c>
      <c r="E3929" t="s">
        <v>11882</v>
      </c>
      <c r="F3929">
        <v>4.4000000000000004</v>
      </c>
      <c r="G3929">
        <v>52000</v>
      </c>
      <c r="H3929" t="s">
        <v>5392</v>
      </c>
      <c r="I3929" t="s">
        <v>55</v>
      </c>
      <c r="J3929" t="s">
        <v>11883</v>
      </c>
      <c r="K3929" t="s">
        <v>195</v>
      </c>
      <c r="L3929">
        <v>11000000</v>
      </c>
      <c r="M3929">
        <v>17077882</v>
      </c>
      <c r="N3929" t="s">
        <v>2001</v>
      </c>
      <c r="O3929">
        <v>92</v>
      </c>
      <c r="P3929" t="str">
        <f>IF(Table1[[#This Row],[score]]&gt;=8.5,"High",IF(Table1[[#This Row],[score]]&gt;=7,"Medium","Low"))</f>
        <v>Low</v>
      </c>
      <c r="Q3929" s="5">
        <f>Table1[[#This Row],[gross]]-Table1[[#This Row],[budget]]</f>
        <v>6077882</v>
      </c>
      <c r="R3929" s="5" t="str">
        <f>IF(Table1[[#This Row],[Profit]]&gt;0,"Profit","Loss")</f>
        <v>Profit</v>
      </c>
      <c r="S3929" s="6" t="str">
        <f>FLOOR(Table1[[#This Row],[year]]-1900,10)+1900 &amp; "-" &amp; FLOOR(Table1[[#This Row],[year]]-1890,10)+1900</f>
        <v>2000-2010</v>
      </c>
      <c r="T3929" s="14" t="s">
        <v>21835</v>
      </c>
      <c r="AB3929" s="14"/>
    </row>
    <row r="3930" spans="1:28" hidden="1" x14ac:dyDescent="0.3">
      <c r="A3930" t="s">
        <v>12018</v>
      </c>
      <c r="B3930" t="s">
        <v>1974</v>
      </c>
      <c r="C3930" t="s">
        <v>41</v>
      </c>
      <c r="D3930">
        <v>2001</v>
      </c>
      <c r="E3930" t="s">
        <v>11430</v>
      </c>
      <c r="F3930">
        <v>5.7</v>
      </c>
      <c r="G3930">
        <v>14000</v>
      </c>
      <c r="H3930" t="s">
        <v>12019</v>
      </c>
      <c r="I3930" t="s">
        <v>12020</v>
      </c>
      <c r="J3930" t="s">
        <v>12021</v>
      </c>
      <c r="K3930" t="s">
        <v>30</v>
      </c>
      <c r="L3930">
        <v>27000000</v>
      </c>
      <c r="M3930">
        <v>16923761</v>
      </c>
      <c r="N3930" t="s">
        <v>2001</v>
      </c>
      <c r="O3930">
        <v>81</v>
      </c>
      <c r="P3930" t="str">
        <f>IF(Table1[[#This Row],[score]]&gt;=8.5,"High",IF(Table1[[#This Row],[score]]&gt;=7,"Medium","Low"))</f>
        <v>Low</v>
      </c>
      <c r="Q3930" s="5">
        <f>Table1[[#This Row],[gross]]-Table1[[#This Row],[budget]]</f>
        <v>-10076239</v>
      </c>
      <c r="R3930" s="5" t="str">
        <f>IF(Table1[[#This Row],[Profit]]&gt;0,"Profit","Loss")</f>
        <v>Loss</v>
      </c>
      <c r="S3930" s="6" t="str">
        <f>FLOOR(Table1[[#This Row],[year]]-1900,10)+1900 &amp; "-" &amp; FLOOR(Table1[[#This Row],[year]]-1890,10)+1900</f>
        <v>2000-2010</v>
      </c>
      <c r="T3930" s="14" t="s">
        <v>21835</v>
      </c>
      <c r="AB3930" s="14"/>
    </row>
    <row r="3931" spans="1:28" hidden="1" x14ac:dyDescent="0.3">
      <c r="A3931" t="s">
        <v>12139</v>
      </c>
      <c r="B3931" t="s">
        <v>1974</v>
      </c>
      <c r="C3931" t="s">
        <v>25</v>
      </c>
      <c r="D3931">
        <v>2001</v>
      </c>
      <c r="E3931" t="s">
        <v>11759</v>
      </c>
      <c r="F3931">
        <v>5.8</v>
      </c>
      <c r="G3931">
        <v>18000</v>
      </c>
      <c r="H3931" t="s">
        <v>7600</v>
      </c>
      <c r="I3931" t="s">
        <v>7600</v>
      </c>
      <c r="J3931" t="s">
        <v>7821</v>
      </c>
      <c r="K3931" t="s">
        <v>448</v>
      </c>
      <c r="L3931">
        <v>35000000</v>
      </c>
      <c r="M3931">
        <v>16176732</v>
      </c>
      <c r="N3931" t="s">
        <v>539</v>
      </c>
      <c r="O3931">
        <v>88</v>
      </c>
      <c r="P3931" t="str">
        <f>IF(Table1[[#This Row],[score]]&gt;=8.5,"High",IF(Table1[[#This Row],[score]]&gt;=7,"Medium","Low"))</f>
        <v>Low</v>
      </c>
      <c r="Q3931" s="5">
        <f>Table1[[#This Row],[gross]]-Table1[[#This Row],[budget]]</f>
        <v>-18823268</v>
      </c>
      <c r="R3931" s="5" t="str">
        <f>IF(Table1[[#This Row],[Profit]]&gt;0,"Profit","Loss")</f>
        <v>Loss</v>
      </c>
      <c r="S3931" s="6" t="str">
        <f>FLOOR(Table1[[#This Row],[year]]-1900,10)+1900 &amp; "-" &amp; FLOOR(Table1[[#This Row],[year]]-1890,10)+1900</f>
        <v>2000-2010</v>
      </c>
      <c r="T3931" s="14" t="s">
        <v>21835</v>
      </c>
      <c r="AB3931" s="14"/>
    </row>
    <row r="3932" spans="1:28" hidden="1" x14ac:dyDescent="0.3">
      <c r="A3932" t="s">
        <v>12100</v>
      </c>
      <c r="B3932" t="s">
        <v>16</v>
      </c>
      <c r="C3932" t="s">
        <v>41</v>
      </c>
      <c r="D3932">
        <v>2001</v>
      </c>
      <c r="E3932" t="s">
        <v>12101</v>
      </c>
      <c r="F3932">
        <v>6.1</v>
      </c>
      <c r="G3932">
        <v>25000</v>
      </c>
      <c r="H3932" t="s">
        <v>12102</v>
      </c>
      <c r="I3932" t="s">
        <v>12103</v>
      </c>
      <c r="J3932" t="s">
        <v>5161</v>
      </c>
      <c r="K3932" t="s">
        <v>22</v>
      </c>
      <c r="L3932">
        <v>13000000</v>
      </c>
      <c r="M3932">
        <v>16171098</v>
      </c>
      <c r="N3932" t="s">
        <v>10955</v>
      </c>
      <c r="O3932">
        <v>93</v>
      </c>
      <c r="P3932" t="str">
        <f>IF(Table1[[#This Row],[score]]&gt;=8.5,"High",IF(Table1[[#This Row],[score]]&gt;=7,"Medium","Low"))</f>
        <v>Low</v>
      </c>
      <c r="Q3932" s="5">
        <f>Table1[[#This Row],[gross]]-Table1[[#This Row],[budget]]</f>
        <v>3171098</v>
      </c>
      <c r="R3932" s="5" t="str">
        <f>IF(Table1[[#This Row],[Profit]]&gt;0,"Profit","Loss")</f>
        <v>Profit</v>
      </c>
      <c r="S3932" s="6" t="str">
        <f>FLOOR(Table1[[#This Row],[year]]-1900,10)+1900 &amp; "-" &amp; FLOOR(Table1[[#This Row],[year]]-1890,10)+1900</f>
        <v>2000-2010</v>
      </c>
      <c r="T3932" s="14" t="s">
        <v>21835</v>
      </c>
      <c r="AB3932" s="14"/>
    </row>
    <row r="3933" spans="1:28" hidden="1" x14ac:dyDescent="0.3">
      <c r="A3933" t="s">
        <v>12068</v>
      </c>
      <c r="B3933" t="s">
        <v>16</v>
      </c>
      <c r="C3933" t="s">
        <v>63</v>
      </c>
      <c r="D3933">
        <v>2001</v>
      </c>
      <c r="E3933" t="s">
        <v>12069</v>
      </c>
      <c r="F3933">
        <v>7</v>
      </c>
      <c r="G3933">
        <v>18000</v>
      </c>
      <c r="H3933" t="s">
        <v>12070</v>
      </c>
      <c r="I3933" t="s">
        <v>12071</v>
      </c>
      <c r="J3933" t="s">
        <v>9775</v>
      </c>
      <c r="K3933" t="s">
        <v>22</v>
      </c>
      <c r="L3933">
        <v>5500000</v>
      </c>
      <c r="M3933">
        <v>16153953</v>
      </c>
      <c r="N3933" t="s">
        <v>5881</v>
      </c>
      <c r="O3933">
        <v>91</v>
      </c>
      <c r="P3933" t="str">
        <f>IF(Table1[[#This Row],[score]]&gt;=8.5,"High",IF(Table1[[#This Row],[score]]&gt;=7,"Medium","Low"))</f>
        <v>Medium</v>
      </c>
      <c r="Q3933" s="5">
        <f>Table1[[#This Row],[gross]]-Table1[[#This Row],[budget]]</f>
        <v>10653953</v>
      </c>
      <c r="R3933" s="5" t="str">
        <f>IF(Table1[[#This Row],[Profit]]&gt;0,"Profit","Loss")</f>
        <v>Profit</v>
      </c>
      <c r="S3933" s="6" t="str">
        <f>FLOOR(Table1[[#This Row],[year]]-1900,10)+1900 &amp; "-" &amp; FLOOR(Table1[[#This Row],[year]]-1890,10)+1900</f>
        <v>2000-2010</v>
      </c>
      <c r="T3933" s="14" t="s">
        <v>21835</v>
      </c>
      <c r="AB3933" s="14"/>
    </row>
    <row r="3934" spans="1:28" hidden="1" x14ac:dyDescent="0.3">
      <c r="A3934" t="s">
        <v>1947</v>
      </c>
      <c r="B3934" t="s">
        <v>16</v>
      </c>
      <c r="C3934" t="s">
        <v>17</v>
      </c>
      <c r="D3934">
        <v>2001</v>
      </c>
      <c r="E3934" t="s">
        <v>12148</v>
      </c>
      <c r="F3934">
        <v>7.3</v>
      </c>
      <c r="G3934">
        <v>19000</v>
      </c>
      <c r="H3934" t="s">
        <v>3093</v>
      </c>
      <c r="I3934" t="s">
        <v>12149</v>
      </c>
      <c r="J3934" t="s">
        <v>6628</v>
      </c>
      <c r="K3934" t="s">
        <v>248</v>
      </c>
      <c r="L3934">
        <f>20500000</f>
        <v>20500000</v>
      </c>
      <c r="M3934">
        <v>15747450</v>
      </c>
      <c r="N3934" t="s">
        <v>12150</v>
      </c>
      <c r="O3934">
        <v>121</v>
      </c>
      <c r="P3934" t="str">
        <f>IF(Table1[[#This Row],[score]]&gt;=8.5,"High",IF(Table1[[#This Row],[score]]&gt;=7,"Medium","Low"))</f>
        <v>Medium</v>
      </c>
      <c r="Q3934" s="5">
        <f>Table1[[#This Row],[gross]]-Table1[[#This Row],[budget]]</f>
        <v>-4752550</v>
      </c>
      <c r="R3934" s="5" t="str">
        <f>IF(Table1[[#This Row],[Profit]]&gt;0,"Profit","Loss")</f>
        <v>Loss</v>
      </c>
      <c r="S3934" s="6" t="str">
        <f>FLOOR(Table1[[#This Row],[year]]-1900,10)+1900 &amp; "-" &amp; FLOOR(Table1[[#This Row],[year]]-1890,10)+1900</f>
        <v>2000-2010</v>
      </c>
      <c r="T3934" s="14" t="s">
        <v>21835</v>
      </c>
      <c r="AB3934" s="14"/>
    </row>
    <row r="3935" spans="1:28" hidden="1" x14ac:dyDescent="0.3">
      <c r="A3935" t="s">
        <v>12049</v>
      </c>
      <c r="B3935" t="s">
        <v>16</v>
      </c>
      <c r="C3935" t="s">
        <v>17</v>
      </c>
      <c r="D3935">
        <v>2001</v>
      </c>
      <c r="E3935" t="s">
        <v>12050</v>
      </c>
      <c r="F3935">
        <v>6.4</v>
      </c>
      <c r="G3935">
        <v>20000</v>
      </c>
      <c r="H3935" t="s">
        <v>233</v>
      </c>
      <c r="I3935" t="s">
        <v>12051</v>
      </c>
      <c r="J3935" t="s">
        <v>12052</v>
      </c>
      <c r="K3935" t="s">
        <v>22</v>
      </c>
      <c r="L3935">
        <f>20500000</f>
        <v>20500000</v>
      </c>
      <c r="M3935">
        <v>15713204</v>
      </c>
      <c r="N3935" t="s">
        <v>12053</v>
      </c>
      <c r="O3935">
        <v>119</v>
      </c>
      <c r="P3935" t="str">
        <f>IF(Table1[[#This Row],[score]]&gt;=8.5,"High",IF(Table1[[#This Row],[score]]&gt;=7,"Medium","Low"))</f>
        <v>Low</v>
      </c>
      <c r="Q3935" s="5">
        <f>Table1[[#This Row],[gross]]-Table1[[#This Row],[budget]]</f>
        <v>-4786796</v>
      </c>
      <c r="R3935" s="5" t="str">
        <f>IF(Table1[[#This Row],[Profit]]&gt;0,"Profit","Loss")</f>
        <v>Loss</v>
      </c>
      <c r="S3935" s="6" t="str">
        <f>FLOOR(Table1[[#This Row],[year]]-1900,10)+1900 &amp; "-" &amp; FLOOR(Table1[[#This Row],[year]]-1890,10)+1900</f>
        <v>2000-2010</v>
      </c>
      <c r="T3935" s="14" t="s">
        <v>21835</v>
      </c>
      <c r="AB3935" s="14"/>
    </row>
    <row r="3936" spans="1:28" hidden="1" x14ac:dyDescent="0.3">
      <c r="A3936" t="s">
        <v>11971</v>
      </c>
      <c r="B3936" t="s">
        <v>1974</v>
      </c>
      <c r="C3936" t="s">
        <v>41</v>
      </c>
      <c r="D3936">
        <v>2001</v>
      </c>
      <c r="E3936" t="s">
        <v>11778</v>
      </c>
      <c r="F3936">
        <v>5.5</v>
      </c>
      <c r="G3936">
        <v>22000</v>
      </c>
      <c r="H3936" t="s">
        <v>10066</v>
      </c>
      <c r="I3936" t="s">
        <v>10067</v>
      </c>
      <c r="J3936" t="s">
        <v>11972</v>
      </c>
      <c r="K3936" t="s">
        <v>195</v>
      </c>
      <c r="L3936">
        <v>39000000</v>
      </c>
      <c r="M3936">
        <v>14866015</v>
      </c>
      <c r="N3936" t="s">
        <v>61</v>
      </c>
      <c r="O3936">
        <v>98</v>
      </c>
      <c r="P3936" t="str">
        <f>IF(Table1[[#This Row],[score]]&gt;=8.5,"High",IF(Table1[[#This Row],[score]]&gt;=7,"Medium","Low"))</f>
        <v>Low</v>
      </c>
      <c r="Q3936" s="5">
        <f>Table1[[#This Row],[gross]]-Table1[[#This Row],[budget]]</f>
        <v>-24133985</v>
      </c>
      <c r="R3936" s="5" t="str">
        <f>IF(Table1[[#This Row],[Profit]]&gt;0,"Profit","Loss")</f>
        <v>Loss</v>
      </c>
      <c r="S3936" s="6" t="str">
        <f>FLOOR(Table1[[#This Row],[year]]-1900,10)+1900 &amp; "-" &amp; FLOOR(Table1[[#This Row],[year]]-1890,10)+1900</f>
        <v>2000-2010</v>
      </c>
      <c r="T3936" s="14" t="s">
        <v>21835</v>
      </c>
      <c r="AB3936" s="14"/>
    </row>
    <row r="3937" spans="1:28" hidden="1" x14ac:dyDescent="0.3">
      <c r="A3937" t="s">
        <v>5354</v>
      </c>
      <c r="B3937" t="s">
        <v>1974</v>
      </c>
      <c r="C3937" t="s">
        <v>41</v>
      </c>
      <c r="D3937">
        <v>2001</v>
      </c>
      <c r="E3937" t="s">
        <v>11846</v>
      </c>
      <c r="F3937">
        <v>6.3</v>
      </c>
      <c r="G3937">
        <v>17000</v>
      </c>
      <c r="H3937" t="s">
        <v>11923</v>
      </c>
      <c r="I3937" t="s">
        <v>11924</v>
      </c>
      <c r="J3937" t="s">
        <v>11925</v>
      </c>
      <c r="K3937" t="s">
        <v>30</v>
      </c>
      <c r="L3937">
        <v>24000000</v>
      </c>
      <c r="M3937">
        <v>14782676</v>
      </c>
      <c r="N3937" t="s">
        <v>2067</v>
      </c>
      <c r="O3937">
        <v>89</v>
      </c>
      <c r="P3937" t="str">
        <f>IF(Table1[[#This Row],[score]]&gt;=8.5,"High",IF(Table1[[#This Row],[score]]&gt;=7,"Medium","Low"))</f>
        <v>Low</v>
      </c>
      <c r="Q3937" s="5">
        <f>Table1[[#This Row],[gross]]-Table1[[#This Row],[budget]]</f>
        <v>-9217324</v>
      </c>
      <c r="R3937" s="5" t="str">
        <f>IF(Table1[[#This Row],[Profit]]&gt;0,"Profit","Loss")</f>
        <v>Loss</v>
      </c>
      <c r="S3937" s="6" t="str">
        <f>FLOOR(Table1[[#This Row],[year]]-1900,10)+1900 &amp; "-" &amp; FLOOR(Table1[[#This Row],[year]]-1890,10)+1900</f>
        <v>2000-2010</v>
      </c>
      <c r="T3937" s="14" t="s">
        <v>21835</v>
      </c>
      <c r="AB3937" s="14"/>
    </row>
    <row r="3938" spans="1:28" hidden="1" x14ac:dyDescent="0.3">
      <c r="A3938" t="s">
        <v>11935</v>
      </c>
      <c r="B3938" t="s">
        <v>16</v>
      </c>
      <c r="C3938" t="s">
        <v>41</v>
      </c>
      <c r="D3938">
        <v>2001</v>
      </c>
      <c r="E3938" t="s">
        <v>11892</v>
      </c>
      <c r="F3938">
        <v>4.5999999999999996</v>
      </c>
      <c r="G3938">
        <v>47000</v>
      </c>
      <c r="H3938" t="s">
        <v>11936</v>
      </c>
      <c r="I3938" t="s">
        <v>11936</v>
      </c>
      <c r="J3938" t="s">
        <v>11936</v>
      </c>
      <c r="K3938" t="s">
        <v>30</v>
      </c>
      <c r="L3938">
        <v>14000000</v>
      </c>
      <c r="M3938">
        <v>14343028</v>
      </c>
      <c r="N3938" t="s">
        <v>8543</v>
      </c>
      <c r="O3938">
        <v>87</v>
      </c>
      <c r="P3938" t="str">
        <f>IF(Table1[[#This Row],[score]]&gt;=8.5,"High",IF(Table1[[#This Row],[score]]&gt;=7,"Medium","Low"))</f>
        <v>Low</v>
      </c>
      <c r="Q3938" s="5">
        <f>Table1[[#This Row],[gross]]-Table1[[#This Row],[budget]]</f>
        <v>343028</v>
      </c>
      <c r="R3938" s="5" t="str">
        <f>IF(Table1[[#This Row],[Profit]]&gt;0,"Profit","Loss")</f>
        <v>Profit</v>
      </c>
      <c r="S3938" s="6" t="str">
        <f>FLOOR(Table1[[#This Row],[year]]-1900,10)+1900 &amp; "-" &amp; FLOOR(Table1[[#This Row],[year]]-1890,10)+1900</f>
        <v>2000-2010</v>
      </c>
      <c r="T3938" s="14" t="s">
        <v>21835</v>
      </c>
      <c r="AB3938" s="14"/>
    </row>
    <row r="3939" spans="1:28" hidden="1" x14ac:dyDescent="0.3">
      <c r="A3939" t="s">
        <v>11907</v>
      </c>
      <c r="B3939" t="s">
        <v>33</v>
      </c>
      <c r="C3939" t="s">
        <v>390</v>
      </c>
      <c r="D3939">
        <v>2001</v>
      </c>
      <c r="E3939" t="s">
        <v>11776</v>
      </c>
      <c r="F3939">
        <v>6.3</v>
      </c>
      <c r="G3939">
        <v>33000</v>
      </c>
      <c r="H3939" t="s">
        <v>8980</v>
      </c>
      <c r="I3939" t="s">
        <v>11908</v>
      </c>
      <c r="J3939" t="s">
        <v>4680</v>
      </c>
      <c r="K3939" t="s">
        <v>30</v>
      </c>
      <c r="L3939">
        <v>70000000</v>
      </c>
      <c r="M3939">
        <v>14026418</v>
      </c>
      <c r="N3939" t="s">
        <v>23</v>
      </c>
      <c r="O3939">
        <v>95</v>
      </c>
      <c r="P3939" t="str">
        <f>IF(Table1[[#This Row],[score]]&gt;=8.5,"High",IF(Table1[[#This Row],[score]]&gt;=7,"Medium","Low"))</f>
        <v>Low</v>
      </c>
      <c r="Q3939" s="5">
        <f>Table1[[#This Row],[gross]]-Table1[[#This Row],[budget]]</f>
        <v>-55973582</v>
      </c>
      <c r="R3939" s="5" t="str">
        <f>IF(Table1[[#This Row],[Profit]]&gt;0,"Profit","Loss")</f>
        <v>Loss</v>
      </c>
      <c r="S3939" s="6" t="str">
        <f>FLOOR(Table1[[#This Row],[year]]-1900,10)+1900 &amp; "-" &amp; FLOOR(Table1[[#This Row],[year]]-1890,10)+1900</f>
        <v>2000-2010</v>
      </c>
      <c r="T3939" s="14" t="s">
        <v>21835</v>
      </c>
      <c r="AB3939" s="14"/>
    </row>
    <row r="3940" spans="1:28" hidden="1" x14ac:dyDescent="0.3">
      <c r="A3940" t="s">
        <v>11904</v>
      </c>
      <c r="B3940" t="s">
        <v>16</v>
      </c>
      <c r="C3940" t="s">
        <v>34</v>
      </c>
      <c r="D3940">
        <v>2001</v>
      </c>
      <c r="E3940" t="s">
        <v>11785</v>
      </c>
      <c r="F3940">
        <v>4.9000000000000004</v>
      </c>
      <c r="G3940">
        <v>52000</v>
      </c>
      <c r="H3940" t="s">
        <v>126</v>
      </c>
      <c r="I3940" t="s">
        <v>11905</v>
      </c>
      <c r="J3940" t="s">
        <v>8442</v>
      </c>
      <c r="K3940" t="s">
        <v>30</v>
      </c>
      <c r="L3940">
        <v>28000000</v>
      </c>
      <c r="M3940">
        <v>14010832</v>
      </c>
      <c r="N3940" t="s">
        <v>10771</v>
      </c>
      <c r="O3940">
        <v>98</v>
      </c>
      <c r="P3940" t="str">
        <f>IF(Table1[[#This Row],[score]]&gt;=8.5,"High",IF(Table1[[#This Row],[score]]&gt;=7,"Medium","Low"))</f>
        <v>Low</v>
      </c>
      <c r="Q3940" s="5">
        <f>Table1[[#This Row],[gross]]-Table1[[#This Row],[budget]]</f>
        <v>-13989168</v>
      </c>
      <c r="R3940" s="5" t="str">
        <f>IF(Table1[[#This Row],[Profit]]&gt;0,"Profit","Loss")</f>
        <v>Loss</v>
      </c>
      <c r="S3940" s="6" t="str">
        <f>FLOOR(Table1[[#This Row],[year]]-1900,10)+1900 &amp; "-" &amp; FLOOR(Table1[[#This Row],[year]]-1890,10)+1900</f>
        <v>2000-2010</v>
      </c>
      <c r="T3940" s="14" t="s">
        <v>21835</v>
      </c>
      <c r="AB3940" s="14"/>
    </row>
    <row r="3941" spans="1:28" hidden="1" x14ac:dyDescent="0.3">
      <c r="A3941" t="s">
        <v>12054</v>
      </c>
      <c r="B3941" t="s">
        <v>16</v>
      </c>
      <c r="C3941" t="s">
        <v>17</v>
      </c>
      <c r="D3941">
        <v>2001</v>
      </c>
      <c r="E3941" t="s">
        <v>12055</v>
      </c>
      <c r="F3941">
        <v>7.7</v>
      </c>
      <c r="G3941">
        <v>92000</v>
      </c>
      <c r="H3941" t="s">
        <v>12056</v>
      </c>
      <c r="I3941" t="s">
        <v>12057</v>
      </c>
      <c r="J3941" t="s">
        <v>12058</v>
      </c>
      <c r="K3941" t="s">
        <v>5762</v>
      </c>
      <c r="L3941">
        <f>20500000</f>
        <v>20500000</v>
      </c>
      <c r="M3941">
        <v>13782896</v>
      </c>
      <c r="N3941" t="s">
        <v>12059</v>
      </c>
      <c r="O3941">
        <v>120</v>
      </c>
      <c r="P3941" t="str">
        <f>IF(Table1[[#This Row],[score]]&gt;=8.5,"High",IF(Table1[[#This Row],[score]]&gt;=7,"Medium","Low"))</f>
        <v>Medium</v>
      </c>
      <c r="Q3941" s="5">
        <f>Table1[[#This Row],[gross]]-Table1[[#This Row],[budget]]</f>
        <v>-6717104</v>
      </c>
      <c r="R3941" s="5" t="str">
        <f>IF(Table1[[#This Row],[Profit]]&gt;0,"Profit","Loss")</f>
        <v>Loss</v>
      </c>
      <c r="S3941" s="6" t="str">
        <f>FLOOR(Table1[[#This Row],[year]]-1900,10)+1900 &amp; "-" &amp; FLOOR(Table1[[#This Row],[year]]-1890,10)+1900</f>
        <v>2000-2010</v>
      </c>
      <c r="T3941" s="14" t="s">
        <v>21860</v>
      </c>
      <c r="AB3941" s="14"/>
    </row>
    <row r="3942" spans="1:28" hidden="1" x14ac:dyDescent="0.3">
      <c r="A3942" t="s">
        <v>11903</v>
      </c>
      <c r="B3942" t="s">
        <v>1974</v>
      </c>
      <c r="C3942" t="s">
        <v>34</v>
      </c>
      <c r="D3942">
        <v>2001</v>
      </c>
      <c r="E3942" t="s">
        <v>11783</v>
      </c>
      <c r="F3942">
        <v>6</v>
      </c>
      <c r="G3942">
        <v>14000</v>
      </c>
      <c r="H3942" t="s">
        <v>6831</v>
      </c>
      <c r="I3942" t="s">
        <v>1802</v>
      </c>
      <c r="J3942" t="s">
        <v>11441</v>
      </c>
      <c r="K3942" t="s">
        <v>30</v>
      </c>
      <c r="L3942">
        <v>35000000</v>
      </c>
      <c r="M3942">
        <v>13678913</v>
      </c>
      <c r="N3942" t="s">
        <v>4484</v>
      </c>
      <c r="O3942">
        <v>94</v>
      </c>
      <c r="P3942" t="str">
        <f>IF(Table1[[#This Row],[score]]&gt;=8.5,"High",IF(Table1[[#This Row],[score]]&gt;=7,"Medium","Low"))</f>
        <v>Low</v>
      </c>
      <c r="Q3942" s="5">
        <f>Table1[[#This Row],[gross]]-Table1[[#This Row],[budget]]</f>
        <v>-21321087</v>
      </c>
      <c r="R3942" s="5" t="str">
        <f>IF(Table1[[#This Row],[Profit]]&gt;0,"Profit","Loss")</f>
        <v>Loss</v>
      </c>
      <c r="S3942" s="6" t="str">
        <f>FLOOR(Table1[[#This Row],[year]]-1900,10)+1900 &amp; "-" &amp; FLOOR(Table1[[#This Row],[year]]-1890,10)+1900</f>
        <v>2000-2010</v>
      </c>
      <c r="T3942" s="14" t="s">
        <v>21835</v>
      </c>
      <c r="AB3942" s="14"/>
    </row>
    <row r="3943" spans="1:28" hidden="1" x14ac:dyDescent="0.3">
      <c r="A3943" t="s">
        <v>12108</v>
      </c>
      <c r="B3943" t="s">
        <v>16</v>
      </c>
      <c r="C3943" t="s">
        <v>41</v>
      </c>
      <c r="D3943">
        <v>2001</v>
      </c>
      <c r="E3943" t="s">
        <v>11983</v>
      </c>
      <c r="F3943">
        <v>6.1</v>
      </c>
      <c r="G3943">
        <v>29000</v>
      </c>
      <c r="H3943" t="s">
        <v>12109</v>
      </c>
      <c r="I3943" t="s">
        <v>12110</v>
      </c>
      <c r="J3943" t="s">
        <v>9631</v>
      </c>
      <c r="K3943" t="s">
        <v>30</v>
      </c>
      <c r="L3943">
        <v>18000000</v>
      </c>
      <c r="M3943">
        <v>13578186</v>
      </c>
      <c r="N3943" t="s">
        <v>9364</v>
      </c>
      <c r="O3943">
        <v>93</v>
      </c>
      <c r="P3943" t="str">
        <f>IF(Table1[[#This Row],[score]]&gt;=8.5,"High",IF(Table1[[#This Row],[score]]&gt;=7,"Medium","Low"))</f>
        <v>Low</v>
      </c>
      <c r="Q3943" s="5">
        <f>Table1[[#This Row],[gross]]-Table1[[#This Row],[budget]]</f>
        <v>-4421814</v>
      </c>
      <c r="R3943" s="5" t="str">
        <f>IF(Table1[[#This Row],[Profit]]&gt;0,"Profit","Loss")</f>
        <v>Loss</v>
      </c>
      <c r="S3943" s="6" t="str">
        <f>FLOOR(Table1[[#This Row],[year]]-1900,10)+1900 &amp; "-" &amp; FLOOR(Table1[[#This Row],[year]]-1890,10)+1900</f>
        <v>2000-2010</v>
      </c>
      <c r="T3943" s="14" t="s">
        <v>21835</v>
      </c>
      <c r="AB3943" s="14"/>
    </row>
    <row r="3944" spans="1:28" hidden="1" x14ac:dyDescent="0.3">
      <c r="A3944" t="s">
        <v>12170</v>
      </c>
      <c r="B3944" t="s">
        <v>1974</v>
      </c>
      <c r="C3944" t="s">
        <v>41</v>
      </c>
      <c r="D3944">
        <v>2001</v>
      </c>
      <c r="E3944" t="s">
        <v>11140</v>
      </c>
      <c r="F3944">
        <v>5.5</v>
      </c>
      <c r="G3944">
        <v>14000</v>
      </c>
      <c r="H3944" t="s">
        <v>9874</v>
      </c>
      <c r="I3944" t="s">
        <v>12171</v>
      </c>
      <c r="J3944" t="s">
        <v>12172</v>
      </c>
      <c r="K3944" t="s">
        <v>30</v>
      </c>
      <c r="L3944">
        <v>14000000</v>
      </c>
      <c r="M3944">
        <v>13127022</v>
      </c>
      <c r="N3944" t="s">
        <v>61</v>
      </c>
      <c r="O3944">
        <v>86</v>
      </c>
      <c r="P3944" t="str">
        <f>IF(Table1[[#This Row],[score]]&gt;=8.5,"High",IF(Table1[[#This Row],[score]]&gt;=7,"Medium","Low"))</f>
        <v>Low</v>
      </c>
      <c r="Q3944" s="5">
        <f>Table1[[#This Row],[gross]]-Table1[[#This Row],[budget]]</f>
        <v>-872978</v>
      </c>
      <c r="R3944" s="5" t="str">
        <f>IF(Table1[[#This Row],[Profit]]&gt;0,"Profit","Loss")</f>
        <v>Loss</v>
      </c>
      <c r="S3944" s="6" t="str">
        <f>FLOOR(Table1[[#This Row],[year]]-1900,10)+1900 &amp; "-" &amp; FLOOR(Table1[[#This Row],[year]]-1890,10)+1900</f>
        <v>2000-2010</v>
      </c>
      <c r="T3944" s="14" t="s">
        <v>21835</v>
      </c>
      <c r="AB3944" s="14"/>
    </row>
    <row r="3945" spans="1:28" hidden="1" x14ac:dyDescent="0.3">
      <c r="A3945" t="s">
        <v>12064</v>
      </c>
      <c r="B3945" t="s">
        <v>16</v>
      </c>
      <c r="C3945" t="s">
        <v>34</v>
      </c>
      <c r="D3945">
        <v>2001</v>
      </c>
      <c r="E3945" t="s">
        <v>12065</v>
      </c>
      <c r="F3945">
        <v>6.3</v>
      </c>
      <c r="G3945">
        <v>48000</v>
      </c>
      <c r="H3945" t="s">
        <v>9812</v>
      </c>
      <c r="I3945" t="s">
        <v>12066</v>
      </c>
      <c r="J3945" t="s">
        <v>9321</v>
      </c>
      <c r="K3945" t="s">
        <v>22</v>
      </c>
      <c r="L3945">
        <v>27000000</v>
      </c>
      <c r="M3945">
        <v>12881605</v>
      </c>
      <c r="N3945" t="s">
        <v>9940</v>
      </c>
      <c r="O3945">
        <v>93</v>
      </c>
      <c r="P3945" t="str">
        <f>IF(Table1[[#This Row],[score]]&gt;=8.5,"High",IF(Table1[[#This Row],[score]]&gt;=7,"Medium","Low"))</f>
        <v>Low</v>
      </c>
      <c r="Q3945" s="5">
        <f>Table1[[#This Row],[gross]]-Table1[[#This Row],[budget]]</f>
        <v>-14118395</v>
      </c>
      <c r="R3945" s="5" t="str">
        <f>IF(Table1[[#This Row],[Profit]]&gt;0,"Profit","Loss")</f>
        <v>Loss</v>
      </c>
      <c r="S3945" s="6" t="str">
        <f>FLOOR(Table1[[#This Row],[year]]-1900,10)+1900 &amp; "-" &amp; FLOOR(Table1[[#This Row],[year]]-1890,10)+1900</f>
        <v>2000-2010</v>
      </c>
      <c r="T3945" s="14" t="s">
        <v>21835</v>
      </c>
      <c r="AB3945" s="14"/>
    </row>
    <row r="3946" spans="1:28" hidden="1" x14ac:dyDescent="0.3">
      <c r="A3946" t="s">
        <v>12140</v>
      </c>
      <c r="B3946" t="s">
        <v>16</v>
      </c>
      <c r="C3946" t="s">
        <v>104</v>
      </c>
      <c r="D3946">
        <v>2001</v>
      </c>
      <c r="E3946" t="s">
        <v>12141</v>
      </c>
      <c r="F3946">
        <v>6.1</v>
      </c>
      <c r="G3946">
        <v>23000</v>
      </c>
      <c r="H3946" t="s">
        <v>12142</v>
      </c>
      <c r="I3946" t="s">
        <v>12142</v>
      </c>
      <c r="J3946" t="s">
        <v>12143</v>
      </c>
      <c r="K3946" t="s">
        <v>30</v>
      </c>
      <c r="L3946">
        <f>20500000</f>
        <v>20500000</v>
      </c>
      <c r="M3946">
        <v>12806614</v>
      </c>
      <c r="N3946" t="s">
        <v>2001</v>
      </c>
      <c r="O3946">
        <v>92</v>
      </c>
      <c r="P3946" t="str">
        <f>IF(Table1[[#This Row],[score]]&gt;=8.5,"High",IF(Table1[[#This Row],[score]]&gt;=7,"Medium","Low"))</f>
        <v>Low</v>
      </c>
      <c r="Q3946" s="5">
        <f>Table1[[#This Row],[gross]]-Table1[[#This Row],[budget]]</f>
        <v>-7693386</v>
      </c>
      <c r="R3946" s="5" t="str">
        <f>IF(Table1[[#This Row],[Profit]]&gt;0,"Profit","Loss")</f>
        <v>Loss</v>
      </c>
      <c r="S3946" s="6" t="str">
        <f>FLOOR(Table1[[#This Row],[year]]-1900,10)+1900 &amp; "-" &amp; FLOOR(Table1[[#This Row],[year]]-1890,10)+1900</f>
        <v>2000-2010</v>
      </c>
      <c r="T3946" s="14" t="s">
        <v>21835</v>
      </c>
      <c r="AB3946" s="14"/>
    </row>
    <row r="3947" spans="1:28" hidden="1" x14ac:dyDescent="0.3">
      <c r="A3947" t="s">
        <v>12164</v>
      </c>
      <c r="B3947" t="s">
        <v>16</v>
      </c>
      <c r="C3947" t="s">
        <v>41</v>
      </c>
      <c r="D3947">
        <v>2001</v>
      </c>
      <c r="E3947" t="s">
        <v>11458</v>
      </c>
      <c r="F3947">
        <v>5</v>
      </c>
      <c r="G3947">
        <v>13000</v>
      </c>
      <c r="H3947" t="s">
        <v>11851</v>
      </c>
      <c r="I3947" t="s">
        <v>12165</v>
      </c>
      <c r="J3947" t="s">
        <v>11626</v>
      </c>
      <c r="K3947" t="s">
        <v>30</v>
      </c>
      <c r="L3947">
        <v>25000000</v>
      </c>
      <c r="M3947">
        <v>12320393</v>
      </c>
      <c r="N3947" t="s">
        <v>180</v>
      </c>
      <c r="O3947">
        <v>95</v>
      </c>
      <c r="P3947" t="str">
        <f>IF(Table1[[#This Row],[score]]&gt;=8.5,"High",IF(Table1[[#This Row],[score]]&gt;=7,"Medium","Low"))</f>
        <v>Low</v>
      </c>
      <c r="Q3947" s="5">
        <f>Table1[[#This Row],[gross]]-Table1[[#This Row],[budget]]</f>
        <v>-12679607</v>
      </c>
      <c r="R3947" s="5" t="str">
        <f>IF(Table1[[#This Row],[Profit]]&gt;0,"Profit","Loss")</f>
        <v>Loss</v>
      </c>
      <c r="S3947" s="6" t="str">
        <f>FLOOR(Table1[[#This Row],[year]]-1900,10)+1900 &amp; "-" &amp; FLOOR(Table1[[#This Row],[year]]-1890,10)+1900</f>
        <v>2000-2010</v>
      </c>
      <c r="T3947" s="14" t="s">
        <v>21835</v>
      </c>
      <c r="AB3947" s="14"/>
    </row>
    <row r="3948" spans="1:28" hidden="1" x14ac:dyDescent="0.3">
      <c r="A3948" t="s">
        <v>12131</v>
      </c>
      <c r="B3948" t="s">
        <v>16</v>
      </c>
      <c r="C3948" t="s">
        <v>17</v>
      </c>
      <c r="D3948">
        <v>2001</v>
      </c>
      <c r="E3948" t="s">
        <v>12132</v>
      </c>
      <c r="F3948">
        <v>7.3</v>
      </c>
      <c r="G3948">
        <v>18000</v>
      </c>
      <c r="H3948" t="s">
        <v>7742</v>
      </c>
      <c r="I3948" t="s">
        <v>7742</v>
      </c>
      <c r="J3948" t="s">
        <v>7742</v>
      </c>
      <c r="K3948" t="s">
        <v>306</v>
      </c>
      <c r="L3948">
        <f>20500000</f>
        <v>20500000</v>
      </c>
      <c r="M3948">
        <v>11767402</v>
      </c>
      <c r="N3948" t="s">
        <v>7743</v>
      </c>
      <c r="O3948">
        <v>99</v>
      </c>
      <c r="P3948" t="str">
        <f>IF(Table1[[#This Row],[score]]&gt;=8.5,"High",IF(Table1[[#This Row],[score]]&gt;=7,"Medium","Low"))</f>
        <v>Medium</v>
      </c>
      <c r="Q3948" s="5">
        <f>Table1[[#This Row],[gross]]-Table1[[#This Row],[budget]]</f>
        <v>-8732598</v>
      </c>
      <c r="R3948" s="5" t="str">
        <f>IF(Table1[[#This Row],[Profit]]&gt;0,"Profit","Loss")</f>
        <v>Loss</v>
      </c>
      <c r="S3948" s="6" t="str">
        <f>FLOOR(Table1[[#This Row],[year]]-1900,10)+1900 &amp; "-" &amp; FLOOR(Table1[[#This Row],[year]]-1890,10)+1900</f>
        <v>2000-2010</v>
      </c>
      <c r="T3948" s="14" t="s">
        <v>21846</v>
      </c>
      <c r="AB3948" s="14"/>
    </row>
    <row r="3949" spans="1:28" hidden="1" x14ac:dyDescent="0.3">
      <c r="A3949" t="s">
        <v>12083</v>
      </c>
      <c r="B3949" t="s">
        <v>443</v>
      </c>
      <c r="C3949" t="s">
        <v>17</v>
      </c>
      <c r="D3949">
        <v>2001</v>
      </c>
      <c r="E3949" t="s">
        <v>11718</v>
      </c>
      <c r="F3949">
        <v>7.4</v>
      </c>
      <c r="G3949">
        <v>46000</v>
      </c>
      <c r="H3949" t="s">
        <v>10195</v>
      </c>
      <c r="I3949" t="s">
        <v>10195</v>
      </c>
      <c r="J3949" t="s">
        <v>10196</v>
      </c>
      <c r="K3949" t="s">
        <v>10197</v>
      </c>
      <c r="L3949">
        <v>7500000</v>
      </c>
      <c r="M3949">
        <v>11334547</v>
      </c>
      <c r="N3949" t="s">
        <v>10198</v>
      </c>
      <c r="O3949">
        <v>210</v>
      </c>
      <c r="P3949" t="str">
        <f>IF(Table1[[#This Row],[score]]&gt;=8.5,"High",IF(Table1[[#This Row],[score]]&gt;=7,"Medium","Low"))</f>
        <v>Medium</v>
      </c>
      <c r="Q3949" s="5">
        <f>Table1[[#This Row],[gross]]-Table1[[#This Row],[budget]]</f>
        <v>3834547</v>
      </c>
      <c r="R3949" s="5" t="str">
        <f>IF(Table1[[#This Row],[Profit]]&gt;0,"Profit","Loss")</f>
        <v>Profit</v>
      </c>
      <c r="S3949" s="6" t="str">
        <f>FLOOR(Table1[[#This Row],[year]]-1900,10)+1900 &amp; "-" &amp; FLOOR(Table1[[#This Row],[year]]-1890,10)+1900</f>
        <v>2000-2010</v>
      </c>
      <c r="T3949" s="14" t="s">
        <v>21835</v>
      </c>
      <c r="AB3949" s="14"/>
    </row>
    <row r="3950" spans="1:28" hidden="1" x14ac:dyDescent="0.3">
      <c r="A3950" t="s">
        <v>12119</v>
      </c>
      <c r="B3950" t="s">
        <v>16</v>
      </c>
      <c r="C3950" t="s">
        <v>34</v>
      </c>
      <c r="D3950">
        <v>2001</v>
      </c>
      <c r="E3950" t="s">
        <v>12120</v>
      </c>
      <c r="F3950">
        <v>6.7</v>
      </c>
      <c r="G3950">
        <v>38000</v>
      </c>
      <c r="H3950" t="s">
        <v>11600</v>
      </c>
      <c r="I3950" t="s">
        <v>2876</v>
      </c>
      <c r="J3950" t="s">
        <v>7821</v>
      </c>
      <c r="K3950" t="s">
        <v>448</v>
      </c>
      <c r="L3950">
        <f>20500000</f>
        <v>20500000</v>
      </c>
      <c r="M3950">
        <v>10366360</v>
      </c>
      <c r="N3950" t="s">
        <v>12121</v>
      </c>
      <c r="O3950">
        <v>94</v>
      </c>
      <c r="P3950" t="str">
        <f>IF(Table1[[#This Row],[score]]&gt;=8.5,"High",IF(Table1[[#This Row],[score]]&gt;=7,"Medium","Low"))</f>
        <v>Low</v>
      </c>
      <c r="Q3950" s="5">
        <f>Table1[[#This Row],[gross]]-Table1[[#This Row],[budget]]</f>
        <v>-10133640</v>
      </c>
      <c r="R3950" s="5" t="str">
        <f>IF(Table1[[#This Row],[Profit]]&gt;0,"Profit","Loss")</f>
        <v>Loss</v>
      </c>
      <c r="S3950" s="6" t="str">
        <f>FLOOR(Table1[[#This Row],[year]]-1900,10)+1900 &amp; "-" &amp; FLOOR(Table1[[#This Row],[year]]-1890,10)+1900</f>
        <v>2000-2010</v>
      </c>
      <c r="T3950" s="14" t="s">
        <v>21842</v>
      </c>
      <c r="AB3950" s="14"/>
    </row>
    <row r="3951" spans="1:28" hidden="1" x14ac:dyDescent="0.3">
      <c r="A3951" t="s">
        <v>12157</v>
      </c>
      <c r="B3951" t="s">
        <v>16</v>
      </c>
      <c r="C3951" t="s">
        <v>41</v>
      </c>
      <c r="D3951">
        <v>2001</v>
      </c>
      <c r="E3951" t="s">
        <v>12158</v>
      </c>
      <c r="F3951">
        <v>4.8</v>
      </c>
      <c r="G3951">
        <v>6700</v>
      </c>
      <c r="H3951" t="s">
        <v>12159</v>
      </c>
      <c r="I3951" t="s">
        <v>12159</v>
      </c>
      <c r="J3951" t="s">
        <v>12160</v>
      </c>
      <c r="K3951" t="s">
        <v>30</v>
      </c>
      <c r="L3951">
        <v>7000000</v>
      </c>
      <c r="M3951">
        <v>10229331</v>
      </c>
      <c r="N3951" t="s">
        <v>10254</v>
      </c>
      <c r="O3951">
        <v>93</v>
      </c>
      <c r="P3951" t="str">
        <f>IF(Table1[[#This Row],[score]]&gt;=8.5,"High",IF(Table1[[#This Row],[score]]&gt;=7,"Medium","Low"))</f>
        <v>Low</v>
      </c>
      <c r="Q3951" s="5">
        <f>Table1[[#This Row],[gross]]-Table1[[#This Row],[budget]]</f>
        <v>3229331</v>
      </c>
      <c r="R3951" s="5" t="str">
        <f>IF(Table1[[#This Row],[Profit]]&gt;0,"Profit","Loss")</f>
        <v>Profit</v>
      </c>
      <c r="S3951" s="6" t="str">
        <f>FLOOR(Table1[[#This Row],[year]]-1900,10)+1900 &amp; "-" &amp; FLOOR(Table1[[#This Row],[year]]-1890,10)+1900</f>
        <v>2000-2010</v>
      </c>
      <c r="T3951" s="14" t="s">
        <v>21835</v>
      </c>
      <c r="AB3951" s="14"/>
    </row>
    <row r="3952" spans="1:28" hidden="1" x14ac:dyDescent="0.3">
      <c r="A3952" t="s">
        <v>12128</v>
      </c>
      <c r="B3952" t="s">
        <v>16</v>
      </c>
      <c r="C3952" t="s">
        <v>104</v>
      </c>
      <c r="D3952">
        <v>2001</v>
      </c>
      <c r="E3952" t="s">
        <v>11810</v>
      </c>
      <c r="F3952">
        <v>6.6</v>
      </c>
      <c r="G3952">
        <v>11000</v>
      </c>
      <c r="H3952" t="s">
        <v>7714</v>
      </c>
      <c r="I3952" t="s">
        <v>12129</v>
      </c>
      <c r="J3952" t="s">
        <v>6076</v>
      </c>
      <c r="K3952" t="s">
        <v>30</v>
      </c>
      <c r="L3952">
        <v>3000000</v>
      </c>
      <c r="M3952">
        <v>10031529</v>
      </c>
      <c r="N3952" t="s">
        <v>12130</v>
      </c>
      <c r="O3952">
        <v>101</v>
      </c>
      <c r="P3952" t="str">
        <f>IF(Table1[[#This Row],[score]]&gt;=8.5,"High",IF(Table1[[#This Row],[score]]&gt;=7,"Medium","Low"))</f>
        <v>Low</v>
      </c>
      <c r="Q3952" s="5">
        <f>Table1[[#This Row],[gross]]-Table1[[#This Row],[budget]]</f>
        <v>7031529</v>
      </c>
      <c r="R3952" s="5" t="str">
        <f>IF(Table1[[#This Row],[Profit]]&gt;0,"Profit","Loss")</f>
        <v>Profit</v>
      </c>
      <c r="S3952" s="6" t="str">
        <f>FLOOR(Table1[[#This Row],[year]]-1900,10)+1900 &amp; "-" &amp; FLOOR(Table1[[#This Row],[year]]-1890,10)+1900</f>
        <v>2000-2010</v>
      </c>
      <c r="T3952" s="14" t="s">
        <v>21835</v>
      </c>
      <c r="AB3952" s="14"/>
    </row>
    <row r="3953" spans="1:28" hidden="1" x14ac:dyDescent="0.3">
      <c r="A3953" t="s">
        <v>12133</v>
      </c>
      <c r="B3953" t="s">
        <v>16</v>
      </c>
      <c r="C3953" t="s">
        <v>41</v>
      </c>
      <c r="D3953">
        <v>2001</v>
      </c>
      <c r="E3953" t="s">
        <v>12134</v>
      </c>
      <c r="F3953">
        <v>6.5</v>
      </c>
      <c r="G3953">
        <v>16000</v>
      </c>
      <c r="H3953" t="s">
        <v>12135</v>
      </c>
      <c r="I3953" t="s">
        <v>12136</v>
      </c>
      <c r="J3953" t="s">
        <v>12137</v>
      </c>
      <c r="K3953" t="s">
        <v>30</v>
      </c>
      <c r="L3953">
        <v>1000000</v>
      </c>
      <c r="M3953">
        <v>10013424</v>
      </c>
      <c r="N3953" t="s">
        <v>9351</v>
      </c>
      <c r="O3953">
        <v>97</v>
      </c>
      <c r="P3953" t="str">
        <f>IF(Table1[[#This Row],[score]]&gt;=8.5,"High",IF(Table1[[#This Row],[score]]&gt;=7,"Medium","Low"))</f>
        <v>Low</v>
      </c>
      <c r="Q3953" s="5">
        <f>Table1[[#This Row],[gross]]-Table1[[#This Row],[budget]]</f>
        <v>9013424</v>
      </c>
      <c r="R3953" s="5" t="str">
        <f>IF(Table1[[#This Row],[Profit]]&gt;0,"Profit","Loss")</f>
        <v>Profit</v>
      </c>
      <c r="S3953" s="6" t="str">
        <f>FLOOR(Table1[[#This Row],[year]]-1900,10)+1900 &amp; "-" &amp; FLOOR(Table1[[#This Row],[year]]-1890,10)+1900</f>
        <v>2000-2010</v>
      </c>
      <c r="T3953" s="14" t="s">
        <v>21835</v>
      </c>
      <c r="AB3953" s="14"/>
    </row>
    <row r="3954" spans="1:28" hidden="1" x14ac:dyDescent="0.3">
      <c r="A3954" t="s">
        <v>11751</v>
      </c>
      <c r="B3954" t="s">
        <v>16</v>
      </c>
      <c r="C3954" t="s">
        <v>41</v>
      </c>
      <c r="D3954">
        <v>2001</v>
      </c>
      <c r="E3954" t="s">
        <v>11641</v>
      </c>
      <c r="F3954">
        <v>7.3</v>
      </c>
      <c r="G3954">
        <v>115000</v>
      </c>
      <c r="H3954" t="s">
        <v>11752</v>
      </c>
      <c r="I3954" t="s">
        <v>11753</v>
      </c>
      <c r="J3954" t="s">
        <v>7106</v>
      </c>
      <c r="K3954" t="s">
        <v>30</v>
      </c>
      <c r="L3954">
        <v>7000000</v>
      </c>
      <c r="M3954">
        <v>8764007</v>
      </c>
      <c r="N3954" t="s">
        <v>80</v>
      </c>
      <c r="O3954">
        <v>111</v>
      </c>
      <c r="P3954" t="str">
        <f>IF(Table1[[#This Row],[score]]&gt;=8.5,"High",IF(Table1[[#This Row],[score]]&gt;=7,"Medium","Low"))</f>
        <v>Medium</v>
      </c>
      <c r="Q3954" s="5">
        <f>Table1[[#This Row],[gross]]-Table1[[#This Row],[budget]]</f>
        <v>1764007</v>
      </c>
      <c r="R3954" s="5" t="str">
        <f>IF(Table1[[#This Row],[Profit]]&gt;0,"Profit","Loss")</f>
        <v>Profit</v>
      </c>
      <c r="S3954" s="6" t="str">
        <f>FLOOR(Table1[[#This Row],[year]]-1900,10)+1900 &amp; "-" &amp; FLOOR(Table1[[#This Row],[year]]-1890,10)+1900</f>
        <v>2000-2010</v>
      </c>
      <c r="T3954" s="14" t="s">
        <v>21835</v>
      </c>
      <c r="AB3954" s="14"/>
    </row>
    <row r="3955" spans="1:28" hidden="1" x14ac:dyDescent="0.3">
      <c r="A3955" t="s">
        <v>12184</v>
      </c>
      <c r="B3955" t="s">
        <v>1974</v>
      </c>
      <c r="C3955" t="s">
        <v>17</v>
      </c>
      <c r="D3955">
        <v>2001</v>
      </c>
      <c r="E3955" t="s">
        <v>11736</v>
      </c>
      <c r="F3955">
        <v>6.2</v>
      </c>
      <c r="G3955">
        <v>23000</v>
      </c>
      <c r="H3955" t="s">
        <v>8677</v>
      </c>
      <c r="I3955" t="s">
        <v>5600</v>
      </c>
      <c r="J3955" t="s">
        <v>12185</v>
      </c>
      <c r="K3955" t="s">
        <v>30</v>
      </c>
      <c r="L3955">
        <v>30000000</v>
      </c>
      <c r="M3955">
        <v>8694320</v>
      </c>
      <c r="N3955" t="s">
        <v>8904</v>
      </c>
      <c r="O3955">
        <v>95</v>
      </c>
      <c r="P3955" t="str">
        <f>IF(Table1[[#This Row],[score]]&gt;=8.5,"High",IF(Table1[[#This Row],[score]]&gt;=7,"Medium","Low"))</f>
        <v>Low</v>
      </c>
      <c r="Q3955" s="5">
        <f>Table1[[#This Row],[gross]]-Table1[[#This Row],[budget]]</f>
        <v>-21305680</v>
      </c>
      <c r="R3955" s="5" t="str">
        <f>IF(Table1[[#This Row],[Profit]]&gt;0,"Profit","Loss")</f>
        <v>Loss</v>
      </c>
      <c r="S3955" s="6" t="str">
        <f>FLOOR(Table1[[#This Row],[year]]-1900,10)+1900 &amp; "-" &amp; FLOOR(Table1[[#This Row],[year]]-1890,10)+1900</f>
        <v>2000-2010</v>
      </c>
      <c r="T3955" s="14" t="s">
        <v>21835</v>
      </c>
      <c r="AB3955" s="14"/>
    </row>
    <row r="3956" spans="1:28" hidden="1" x14ac:dyDescent="0.3">
      <c r="A3956" t="s">
        <v>12161</v>
      </c>
      <c r="B3956" t="s">
        <v>16</v>
      </c>
      <c r="C3956" t="s">
        <v>104</v>
      </c>
      <c r="D3956">
        <v>2001</v>
      </c>
      <c r="E3956" t="s">
        <v>12162</v>
      </c>
      <c r="F3956">
        <v>4.3</v>
      </c>
      <c r="G3956">
        <v>6800</v>
      </c>
      <c r="H3956" t="s">
        <v>6867</v>
      </c>
      <c r="I3956" t="s">
        <v>5941</v>
      </c>
      <c r="J3956" t="s">
        <v>12163</v>
      </c>
      <c r="K3956" t="s">
        <v>30</v>
      </c>
      <c r="L3956">
        <v>16000000</v>
      </c>
      <c r="M3956">
        <v>8378853</v>
      </c>
      <c r="N3956" t="s">
        <v>2001</v>
      </c>
      <c r="O3956">
        <v>96</v>
      </c>
      <c r="P3956" t="str">
        <f>IF(Table1[[#This Row],[score]]&gt;=8.5,"High",IF(Table1[[#This Row],[score]]&gt;=7,"Medium","Low"))</f>
        <v>Low</v>
      </c>
      <c r="Q3956" s="5">
        <f>Table1[[#This Row],[gross]]-Table1[[#This Row],[budget]]</f>
        <v>-7621147</v>
      </c>
      <c r="R3956" s="5" t="str">
        <f>IF(Table1[[#This Row],[Profit]]&gt;0,"Profit","Loss")</f>
        <v>Loss</v>
      </c>
      <c r="S3956" s="6" t="str">
        <f>FLOOR(Table1[[#This Row],[year]]-1900,10)+1900 &amp; "-" &amp; FLOOR(Table1[[#This Row],[year]]-1890,10)+1900</f>
        <v>2000-2010</v>
      </c>
      <c r="T3956" s="14" t="s">
        <v>21835</v>
      </c>
      <c r="AB3956" s="14"/>
    </row>
    <row r="3957" spans="1:28" hidden="1" x14ac:dyDescent="0.3">
      <c r="A3957" t="s">
        <v>11812</v>
      </c>
      <c r="B3957" t="s">
        <v>8500</v>
      </c>
      <c r="C3957" t="s">
        <v>17</v>
      </c>
      <c r="D3957">
        <v>2001</v>
      </c>
      <c r="E3957" t="s">
        <v>11813</v>
      </c>
      <c r="F3957">
        <v>7.1</v>
      </c>
      <c r="G3957">
        <v>36000</v>
      </c>
      <c r="H3957" t="s">
        <v>10404</v>
      </c>
      <c r="I3957" t="s">
        <v>10404</v>
      </c>
      <c r="J3957" t="s">
        <v>11814</v>
      </c>
      <c r="K3957" t="s">
        <v>1099</v>
      </c>
      <c r="L3957">
        <f>20500000</f>
        <v>20500000</v>
      </c>
      <c r="M3957">
        <v>7640680</v>
      </c>
      <c r="N3957" t="s">
        <v>11815</v>
      </c>
      <c r="O3957">
        <v>128</v>
      </c>
      <c r="P3957" t="str">
        <f>IF(Table1[[#This Row],[score]]&gt;=8.5,"High",IF(Table1[[#This Row],[score]]&gt;=7,"Medium","Low"))</f>
        <v>Medium</v>
      </c>
      <c r="Q3957" s="5">
        <f>Table1[[#This Row],[gross]]-Table1[[#This Row],[budget]]</f>
        <v>-12859320</v>
      </c>
      <c r="R3957" s="5" t="str">
        <f>IF(Table1[[#This Row],[Profit]]&gt;0,"Profit","Loss")</f>
        <v>Loss</v>
      </c>
      <c r="S3957" s="6" t="str">
        <f>FLOOR(Table1[[#This Row],[year]]-1900,10)+1900 &amp; "-" &amp; FLOOR(Table1[[#This Row],[year]]-1890,10)+1900</f>
        <v>2000-2010</v>
      </c>
      <c r="T3957" s="14" t="s">
        <v>21856</v>
      </c>
      <c r="AB3957" s="14"/>
    </row>
    <row r="3958" spans="1:28" hidden="1" x14ac:dyDescent="0.3">
      <c r="A3958" t="s">
        <v>11958</v>
      </c>
      <c r="B3958" t="s">
        <v>1974</v>
      </c>
      <c r="C3958" t="s">
        <v>390</v>
      </c>
      <c r="D3958">
        <v>2001</v>
      </c>
      <c r="E3958" t="s">
        <v>11463</v>
      </c>
      <c r="F3958">
        <v>4.8</v>
      </c>
      <c r="G3958">
        <v>17000</v>
      </c>
      <c r="H3958" t="s">
        <v>7350</v>
      </c>
      <c r="I3958" t="s">
        <v>11959</v>
      </c>
      <c r="J3958" t="s">
        <v>6863</v>
      </c>
      <c r="K3958" t="s">
        <v>30</v>
      </c>
      <c r="L3958">
        <v>75000000</v>
      </c>
      <c r="M3958">
        <v>7622365</v>
      </c>
      <c r="N3958" t="s">
        <v>180</v>
      </c>
      <c r="O3958">
        <v>93</v>
      </c>
      <c r="P3958" t="str">
        <f>IF(Table1[[#This Row],[score]]&gt;=8.5,"High",IF(Table1[[#This Row],[score]]&gt;=7,"Medium","Low"))</f>
        <v>Low</v>
      </c>
      <c r="Q3958" s="5">
        <f>Table1[[#This Row],[gross]]-Table1[[#This Row],[budget]]</f>
        <v>-67377635</v>
      </c>
      <c r="R3958" s="5" t="str">
        <f>IF(Table1[[#This Row],[Profit]]&gt;0,"Profit","Loss")</f>
        <v>Loss</v>
      </c>
      <c r="S3958" s="6" t="str">
        <f>FLOOR(Table1[[#This Row],[year]]-1900,10)+1900 &amp; "-" &amp; FLOOR(Table1[[#This Row],[year]]-1890,10)+1900</f>
        <v>2000-2010</v>
      </c>
      <c r="T3958" s="14" t="s">
        <v>21835</v>
      </c>
      <c r="AB3958" s="14"/>
    </row>
    <row r="3959" spans="1:28" hidden="1" x14ac:dyDescent="0.3">
      <c r="A3959" t="s">
        <v>12044</v>
      </c>
      <c r="B3959" t="s">
        <v>16</v>
      </c>
      <c r="C3959" t="s">
        <v>41</v>
      </c>
      <c r="D3959">
        <v>2001</v>
      </c>
      <c r="E3959" t="s">
        <v>12045</v>
      </c>
      <c r="F3959">
        <v>6.5</v>
      </c>
      <c r="G3959">
        <v>37000</v>
      </c>
      <c r="H3959" t="s">
        <v>12046</v>
      </c>
      <c r="I3959" t="s">
        <v>12047</v>
      </c>
      <c r="J3959" t="s">
        <v>12048</v>
      </c>
      <c r="K3959" t="s">
        <v>22</v>
      </c>
      <c r="L3959">
        <f>20500000</f>
        <v>20500000</v>
      </c>
      <c r="M3959">
        <v>7310206</v>
      </c>
      <c r="N3959" t="s">
        <v>44</v>
      </c>
      <c r="O3959">
        <v>99</v>
      </c>
      <c r="P3959" t="str">
        <f>IF(Table1[[#This Row],[score]]&gt;=8.5,"High",IF(Table1[[#This Row],[score]]&gt;=7,"Medium","Low"))</f>
        <v>Low</v>
      </c>
      <c r="Q3959" s="5">
        <f>Table1[[#This Row],[gross]]-Table1[[#This Row],[budget]]</f>
        <v>-13189794</v>
      </c>
      <c r="R3959" s="5" t="str">
        <f>IF(Table1[[#This Row],[Profit]]&gt;0,"Profit","Loss")</f>
        <v>Loss</v>
      </c>
      <c r="S3959" s="6" t="str">
        <f>FLOOR(Table1[[#This Row],[year]]-1900,10)+1900 &amp; "-" &amp; FLOOR(Table1[[#This Row],[year]]-1890,10)+1900</f>
        <v>2000-2010</v>
      </c>
      <c r="T3959" s="14" t="s">
        <v>21844</v>
      </c>
      <c r="AB3959" s="14"/>
    </row>
    <row r="3960" spans="1:28" hidden="1" x14ac:dyDescent="0.3">
      <c r="A3960" t="s">
        <v>11713</v>
      </c>
      <c r="B3960" t="s">
        <v>16</v>
      </c>
      <c r="C3960" t="s">
        <v>17</v>
      </c>
      <c r="D3960">
        <v>2001</v>
      </c>
      <c r="E3960" t="s">
        <v>11714</v>
      </c>
      <c r="F3960">
        <v>8</v>
      </c>
      <c r="G3960">
        <v>755000</v>
      </c>
      <c r="H3960" t="s">
        <v>11715</v>
      </c>
      <c r="I3960" t="s">
        <v>11715</v>
      </c>
      <c r="J3960" t="s">
        <v>10701</v>
      </c>
      <c r="K3960" t="s">
        <v>30</v>
      </c>
      <c r="L3960">
        <v>6000000</v>
      </c>
      <c r="M3960">
        <v>6981586</v>
      </c>
      <c r="N3960" t="s">
        <v>11716</v>
      </c>
      <c r="O3960">
        <v>113</v>
      </c>
      <c r="P3960" t="str">
        <f>IF(Table1[[#This Row],[score]]&gt;=8.5,"High",IF(Table1[[#This Row],[score]]&gt;=7,"Medium","Low"))</f>
        <v>Medium</v>
      </c>
      <c r="Q3960" s="5">
        <f>Table1[[#This Row],[gross]]-Table1[[#This Row],[budget]]</f>
        <v>981586</v>
      </c>
      <c r="R3960" s="5" t="str">
        <f>IF(Table1[[#This Row],[Profit]]&gt;0,"Profit","Loss")</f>
        <v>Profit</v>
      </c>
      <c r="S3960" s="6" t="str">
        <f>FLOOR(Table1[[#This Row],[year]]-1900,10)+1900 &amp; "-" &amp; FLOOR(Table1[[#This Row],[year]]-1890,10)+1900</f>
        <v>2000-2010</v>
      </c>
      <c r="T3960" s="14" t="s">
        <v>21861</v>
      </c>
      <c r="AB3960" s="14"/>
    </row>
    <row r="3961" spans="1:28" hidden="1" x14ac:dyDescent="0.3">
      <c r="A3961" t="s">
        <v>11843</v>
      </c>
      <c r="B3961" t="s">
        <v>16</v>
      </c>
      <c r="C3961" t="s">
        <v>17</v>
      </c>
      <c r="D3961">
        <v>2001</v>
      </c>
      <c r="E3961" t="s">
        <v>11844</v>
      </c>
      <c r="F3961">
        <v>7.5</v>
      </c>
      <c r="G3961">
        <v>59000</v>
      </c>
      <c r="H3961" t="s">
        <v>11590</v>
      </c>
      <c r="I3961" t="s">
        <v>11590</v>
      </c>
      <c r="J3961" t="s">
        <v>3194</v>
      </c>
      <c r="K3961" t="s">
        <v>448</v>
      </c>
      <c r="L3961">
        <f>20500000</f>
        <v>20500000</v>
      </c>
      <c r="M3961">
        <v>6766381</v>
      </c>
      <c r="N3961" t="s">
        <v>9093</v>
      </c>
      <c r="O3961">
        <v>131</v>
      </c>
      <c r="P3961" t="str">
        <f>IF(Table1[[#This Row],[score]]&gt;=8.5,"High",IF(Table1[[#This Row],[score]]&gt;=7,"Medium","Low"))</f>
        <v>Medium</v>
      </c>
      <c r="Q3961" s="5">
        <f>Table1[[#This Row],[gross]]-Table1[[#This Row],[budget]]</f>
        <v>-13733619</v>
      </c>
      <c r="R3961" s="5" t="str">
        <f>IF(Table1[[#This Row],[Profit]]&gt;0,"Profit","Loss")</f>
        <v>Loss</v>
      </c>
      <c r="S3961" s="6" t="str">
        <f>FLOOR(Table1[[#This Row],[year]]-1900,10)+1900 &amp; "-" &amp; FLOOR(Table1[[#This Row],[year]]-1890,10)+1900</f>
        <v>2000-2010</v>
      </c>
      <c r="T3961" s="14" t="s">
        <v>21842</v>
      </c>
      <c r="AB3961" s="14"/>
    </row>
    <row r="3962" spans="1:28" hidden="1" x14ac:dyDescent="0.3">
      <c r="A3962" t="s">
        <v>11973</v>
      </c>
      <c r="B3962" t="s">
        <v>16</v>
      </c>
      <c r="C3962" t="s">
        <v>17</v>
      </c>
      <c r="D3962">
        <v>2001</v>
      </c>
      <c r="E3962" t="s">
        <v>11974</v>
      </c>
      <c r="F3962">
        <v>7.4</v>
      </c>
      <c r="G3962">
        <v>63000</v>
      </c>
      <c r="H3962" t="s">
        <v>7478</v>
      </c>
      <c r="I3962" t="s">
        <v>7478</v>
      </c>
      <c r="J3962" t="s">
        <v>8784</v>
      </c>
      <c r="K3962" t="s">
        <v>1099</v>
      </c>
      <c r="L3962">
        <v>4500000</v>
      </c>
      <c r="M3962">
        <v>6582065</v>
      </c>
      <c r="N3962" t="s">
        <v>5148</v>
      </c>
      <c r="O3962">
        <v>106</v>
      </c>
      <c r="P3962" t="str">
        <f>IF(Table1[[#This Row],[score]]&gt;=8.5,"High",IF(Table1[[#This Row],[score]]&gt;=7,"Medium","Low"))</f>
        <v>Medium</v>
      </c>
      <c r="Q3962" s="5">
        <f>Table1[[#This Row],[gross]]-Table1[[#This Row],[budget]]</f>
        <v>2082065</v>
      </c>
      <c r="R3962" s="5" t="str">
        <f>IF(Table1[[#This Row],[Profit]]&gt;0,"Profit","Loss")</f>
        <v>Profit</v>
      </c>
      <c r="S3962" s="6" t="str">
        <f>FLOOR(Table1[[#This Row],[year]]-1900,10)+1900 &amp; "-" &amp; FLOOR(Table1[[#This Row],[year]]-1890,10)+1900</f>
        <v>2000-2010</v>
      </c>
      <c r="T3962" s="14" t="s">
        <v>21856</v>
      </c>
      <c r="AB3962" s="14"/>
    </row>
    <row r="3963" spans="1:28" hidden="1" x14ac:dyDescent="0.3">
      <c r="A3963" t="s">
        <v>12107</v>
      </c>
      <c r="B3963" t="s">
        <v>16</v>
      </c>
      <c r="C3963" t="s">
        <v>41</v>
      </c>
      <c r="D3963">
        <v>2001</v>
      </c>
      <c r="E3963" t="s">
        <v>11810</v>
      </c>
      <c r="F3963">
        <v>6.4</v>
      </c>
      <c r="G3963">
        <v>18000</v>
      </c>
      <c r="H3963" t="s">
        <v>8998</v>
      </c>
      <c r="I3963" t="s">
        <v>8998</v>
      </c>
      <c r="J3963" t="s">
        <v>8999</v>
      </c>
      <c r="K3963" t="s">
        <v>30</v>
      </c>
      <c r="L3963">
        <v>5000000</v>
      </c>
      <c r="M3963">
        <v>5480653</v>
      </c>
      <c r="N3963" t="s">
        <v>10482</v>
      </c>
      <c r="O3963">
        <v>95</v>
      </c>
      <c r="P3963" t="str">
        <f>IF(Table1[[#This Row],[score]]&gt;=8.5,"High",IF(Table1[[#This Row],[score]]&gt;=7,"Medium","Low"))</f>
        <v>Low</v>
      </c>
      <c r="Q3963" s="5">
        <f>Table1[[#This Row],[gross]]-Table1[[#This Row],[budget]]</f>
        <v>480653</v>
      </c>
      <c r="R3963" s="5" t="str">
        <f>IF(Table1[[#This Row],[Profit]]&gt;0,"Profit","Loss")</f>
        <v>Profit</v>
      </c>
      <c r="S3963" s="6" t="str">
        <f>FLOOR(Table1[[#This Row],[year]]-1900,10)+1900 &amp; "-" &amp; FLOOR(Table1[[#This Row],[year]]-1890,10)+1900</f>
        <v>2000-2010</v>
      </c>
      <c r="T3963" s="14" t="s">
        <v>21835</v>
      </c>
      <c r="AB3963" s="14"/>
    </row>
    <row r="3964" spans="1:28" hidden="1" x14ac:dyDescent="0.3">
      <c r="A3964" t="s">
        <v>12216</v>
      </c>
      <c r="B3964" t="s">
        <v>16</v>
      </c>
      <c r="C3964" t="s">
        <v>104</v>
      </c>
      <c r="D3964">
        <v>2001</v>
      </c>
      <c r="E3964" t="s">
        <v>12217</v>
      </c>
      <c r="F3964">
        <v>7.3</v>
      </c>
      <c r="G3964">
        <v>14000</v>
      </c>
      <c r="H3964" t="s">
        <v>12218</v>
      </c>
      <c r="I3964" t="s">
        <v>12218</v>
      </c>
      <c r="J3964" t="s">
        <v>8458</v>
      </c>
      <c r="K3964" t="s">
        <v>448</v>
      </c>
      <c r="L3964">
        <f>20500000</f>
        <v>20500000</v>
      </c>
      <c r="M3964">
        <v>5393526</v>
      </c>
      <c r="N3964" t="s">
        <v>6448</v>
      </c>
      <c r="O3964">
        <v>115</v>
      </c>
      <c r="P3964" t="str">
        <f>IF(Table1[[#This Row],[score]]&gt;=8.5,"High",IF(Table1[[#This Row],[score]]&gt;=7,"Medium","Low"))</f>
        <v>Medium</v>
      </c>
      <c r="Q3964" s="5">
        <f>Table1[[#This Row],[gross]]-Table1[[#This Row],[budget]]</f>
        <v>-15106474</v>
      </c>
      <c r="R3964" s="5" t="str">
        <f>IF(Table1[[#This Row],[Profit]]&gt;0,"Profit","Loss")</f>
        <v>Loss</v>
      </c>
      <c r="S3964" s="6" t="str">
        <f>FLOOR(Table1[[#This Row],[year]]-1900,10)+1900 &amp; "-" &amp; FLOOR(Table1[[#This Row],[year]]-1890,10)+1900</f>
        <v>2000-2010</v>
      </c>
      <c r="T3964" s="14" t="s">
        <v>21835</v>
      </c>
      <c r="AB3964" s="14"/>
    </row>
    <row r="3965" spans="1:28" hidden="1" x14ac:dyDescent="0.3">
      <c r="A3965" t="s">
        <v>12232</v>
      </c>
      <c r="B3965" t="s">
        <v>1974</v>
      </c>
      <c r="C3965" t="s">
        <v>17</v>
      </c>
      <c r="D3965">
        <v>2001</v>
      </c>
      <c r="E3965" t="s">
        <v>12233</v>
      </c>
      <c r="F3965">
        <v>6.4</v>
      </c>
      <c r="G3965">
        <v>11000</v>
      </c>
      <c r="H3965" t="s">
        <v>2398</v>
      </c>
      <c r="I3965" t="s">
        <v>12234</v>
      </c>
      <c r="J3965" t="s">
        <v>10128</v>
      </c>
      <c r="K3965" t="s">
        <v>22</v>
      </c>
      <c r="L3965">
        <v>20000000</v>
      </c>
      <c r="M3965">
        <v>5323109</v>
      </c>
      <c r="N3965" t="s">
        <v>12235</v>
      </c>
      <c r="O3965">
        <v>121</v>
      </c>
      <c r="P3965" t="str">
        <f>IF(Table1[[#This Row],[score]]&gt;=8.5,"High",IF(Table1[[#This Row],[score]]&gt;=7,"Medium","Low"))</f>
        <v>Low</v>
      </c>
      <c r="Q3965" s="5">
        <f>Table1[[#This Row],[gross]]-Table1[[#This Row],[budget]]</f>
        <v>-14676891</v>
      </c>
      <c r="R3965" s="5" t="str">
        <f>IF(Table1[[#This Row],[Profit]]&gt;0,"Profit","Loss")</f>
        <v>Loss</v>
      </c>
      <c r="S3965" s="6" t="str">
        <f>FLOOR(Table1[[#This Row],[year]]-1900,10)+1900 &amp; "-" &amp; FLOOR(Table1[[#This Row],[year]]-1890,10)+1900</f>
        <v>2000-2010</v>
      </c>
      <c r="T3965" s="14" t="s">
        <v>21835</v>
      </c>
      <c r="AB3965" s="14"/>
    </row>
    <row r="3966" spans="1:28" hidden="1" x14ac:dyDescent="0.3">
      <c r="A3966" t="s">
        <v>12173</v>
      </c>
      <c r="B3966" t="s">
        <v>1974</v>
      </c>
      <c r="C3966" t="s">
        <v>17</v>
      </c>
      <c r="D3966">
        <v>2001</v>
      </c>
      <c r="E3966" t="s">
        <v>11641</v>
      </c>
      <c r="F3966">
        <v>2.2999999999999998</v>
      </c>
      <c r="G3966">
        <v>22000</v>
      </c>
      <c r="H3966" t="s">
        <v>9817</v>
      </c>
      <c r="I3966" t="s">
        <v>12174</v>
      </c>
      <c r="J3966" t="s">
        <v>12175</v>
      </c>
      <c r="K3966" t="s">
        <v>30</v>
      </c>
      <c r="L3966">
        <v>22000000</v>
      </c>
      <c r="M3966">
        <v>5271666</v>
      </c>
      <c r="N3966" t="s">
        <v>180</v>
      </c>
      <c r="O3966">
        <v>104</v>
      </c>
      <c r="P3966" t="str">
        <f>IF(Table1[[#This Row],[score]]&gt;=8.5,"High",IF(Table1[[#This Row],[score]]&gt;=7,"Medium","Low"))</f>
        <v>Low</v>
      </c>
      <c r="Q3966" s="5">
        <f>Table1[[#This Row],[gross]]-Table1[[#This Row],[budget]]</f>
        <v>-16728334</v>
      </c>
      <c r="R3966" s="5" t="str">
        <f>IF(Table1[[#This Row],[Profit]]&gt;0,"Profit","Loss")</f>
        <v>Loss</v>
      </c>
      <c r="S3966" s="6" t="str">
        <f>FLOOR(Table1[[#This Row],[year]]-1900,10)+1900 &amp; "-" &amp; FLOOR(Table1[[#This Row],[year]]-1890,10)+1900</f>
        <v>2000-2010</v>
      </c>
      <c r="T3966" s="14" t="s">
        <v>21835</v>
      </c>
      <c r="AB3966" s="14"/>
    </row>
    <row r="3967" spans="1:28" hidden="1" x14ac:dyDescent="0.3">
      <c r="A3967" t="s">
        <v>11968</v>
      </c>
      <c r="B3967" t="s">
        <v>1974</v>
      </c>
      <c r="C3967" t="s">
        <v>25</v>
      </c>
      <c r="D3967">
        <v>2001</v>
      </c>
      <c r="E3967" t="s">
        <v>11785</v>
      </c>
      <c r="F3967">
        <v>5.6</v>
      </c>
      <c r="G3967">
        <v>31000</v>
      </c>
      <c r="H3967" t="s">
        <v>11969</v>
      </c>
      <c r="I3967" t="s">
        <v>11970</v>
      </c>
      <c r="J3967" t="s">
        <v>10701</v>
      </c>
      <c r="K3967" t="s">
        <v>30</v>
      </c>
      <c r="L3967">
        <v>13000000</v>
      </c>
      <c r="M3967">
        <v>5007898</v>
      </c>
      <c r="N3967" t="s">
        <v>9876</v>
      </c>
      <c r="O3967">
        <v>84</v>
      </c>
      <c r="P3967" t="str">
        <f>IF(Table1[[#This Row],[score]]&gt;=8.5,"High",IF(Table1[[#This Row],[score]]&gt;=7,"Medium","Low"))</f>
        <v>Low</v>
      </c>
      <c r="Q3967" s="5">
        <f>Table1[[#This Row],[gross]]-Table1[[#This Row],[budget]]</f>
        <v>-7992102</v>
      </c>
      <c r="R3967" s="5" t="str">
        <f>IF(Table1[[#This Row],[Profit]]&gt;0,"Profit","Loss")</f>
        <v>Loss</v>
      </c>
      <c r="S3967" s="6" t="str">
        <f>FLOOR(Table1[[#This Row],[year]]-1900,10)+1900 &amp; "-" &amp; FLOOR(Table1[[#This Row],[year]]-1890,10)+1900</f>
        <v>2000-2010</v>
      </c>
      <c r="T3967" s="14" t="s">
        <v>21835</v>
      </c>
      <c r="AB3967" s="14"/>
    </row>
    <row r="3968" spans="1:28" hidden="1" x14ac:dyDescent="0.3">
      <c r="A3968" t="s">
        <v>12088</v>
      </c>
      <c r="B3968" t="s">
        <v>16</v>
      </c>
      <c r="C3968" t="s">
        <v>41</v>
      </c>
      <c r="D3968">
        <v>2001</v>
      </c>
      <c r="E3968" t="s">
        <v>11749</v>
      </c>
      <c r="F3968">
        <v>6.3</v>
      </c>
      <c r="G3968">
        <v>8100</v>
      </c>
      <c r="H3968" t="s">
        <v>12089</v>
      </c>
      <c r="I3968" t="s">
        <v>4903</v>
      </c>
      <c r="J3968" t="s">
        <v>12089</v>
      </c>
      <c r="K3968" t="s">
        <v>30</v>
      </c>
      <c r="L3968">
        <f>20500000</f>
        <v>20500000</v>
      </c>
      <c r="M3968">
        <v>4931888</v>
      </c>
      <c r="N3968" t="s">
        <v>7455</v>
      </c>
      <c r="O3968">
        <v>115</v>
      </c>
      <c r="P3968" t="str">
        <f>IF(Table1[[#This Row],[score]]&gt;=8.5,"High",IF(Table1[[#This Row],[score]]&gt;=7,"Medium","Low"))</f>
        <v>Low</v>
      </c>
      <c r="Q3968" s="5">
        <f>Table1[[#This Row],[gross]]-Table1[[#This Row],[budget]]</f>
        <v>-15568112</v>
      </c>
      <c r="R3968" s="5" t="str">
        <f>IF(Table1[[#This Row],[Profit]]&gt;0,"Profit","Loss")</f>
        <v>Loss</v>
      </c>
      <c r="S3968" s="6" t="str">
        <f>FLOOR(Table1[[#This Row],[year]]-1900,10)+1900 &amp; "-" &amp; FLOOR(Table1[[#This Row],[year]]-1890,10)+1900</f>
        <v>2000-2010</v>
      </c>
      <c r="T3968" s="14" t="s">
        <v>21835</v>
      </c>
      <c r="AB3968" s="14"/>
    </row>
    <row r="3969" spans="1:28" hidden="1" x14ac:dyDescent="0.3">
      <c r="A3969" t="s">
        <v>4033</v>
      </c>
      <c r="B3969" t="s">
        <v>16</v>
      </c>
      <c r="C3969" t="s">
        <v>41</v>
      </c>
      <c r="D3969">
        <v>2001</v>
      </c>
      <c r="E3969" t="s">
        <v>12079</v>
      </c>
      <c r="F3969">
        <v>7.9</v>
      </c>
      <c r="G3969">
        <v>45000</v>
      </c>
      <c r="H3969" t="s">
        <v>12080</v>
      </c>
      <c r="I3969" t="s">
        <v>12080</v>
      </c>
      <c r="J3969" t="s">
        <v>12081</v>
      </c>
      <c r="K3969" t="s">
        <v>448</v>
      </c>
      <c r="L3969">
        <f>20500000</f>
        <v>20500000</v>
      </c>
      <c r="M3969">
        <v>4858869</v>
      </c>
      <c r="N3969" t="s">
        <v>12082</v>
      </c>
      <c r="O3969">
        <v>98</v>
      </c>
      <c r="P3969" t="str">
        <f>IF(Table1[[#This Row],[score]]&gt;=8.5,"High",IF(Table1[[#This Row],[score]]&gt;=7,"Medium","Low"))</f>
        <v>Medium</v>
      </c>
      <c r="Q3969" s="5">
        <f>Table1[[#This Row],[gross]]-Table1[[#This Row],[budget]]</f>
        <v>-15641131</v>
      </c>
      <c r="R3969" s="5" t="str">
        <f>IF(Table1[[#This Row],[Profit]]&gt;0,"Profit","Loss")</f>
        <v>Loss</v>
      </c>
      <c r="S3969" s="6" t="str">
        <f>FLOOR(Table1[[#This Row],[year]]-1900,10)+1900 &amp; "-" &amp; FLOOR(Table1[[#This Row],[year]]-1890,10)+1900</f>
        <v>2000-2010</v>
      </c>
      <c r="T3969" s="14" t="s">
        <v>21842</v>
      </c>
      <c r="AB3969" s="14"/>
    </row>
    <row r="3970" spans="1:28" hidden="1" x14ac:dyDescent="0.3">
      <c r="A3970" t="s">
        <v>12223</v>
      </c>
      <c r="B3970" t="s">
        <v>33</v>
      </c>
      <c r="C3970" t="s">
        <v>25</v>
      </c>
      <c r="D3970">
        <v>2001</v>
      </c>
      <c r="E3970" t="s">
        <v>11854</v>
      </c>
      <c r="F3970">
        <v>6.4</v>
      </c>
      <c r="G3970">
        <v>4200</v>
      </c>
      <c r="H3970" t="s">
        <v>12224</v>
      </c>
      <c r="I3970" t="s">
        <v>12224</v>
      </c>
      <c r="J3970" t="s">
        <v>12225</v>
      </c>
      <c r="K3970" t="s">
        <v>30</v>
      </c>
      <c r="L3970">
        <v>7000000</v>
      </c>
      <c r="M3970">
        <v>4760014</v>
      </c>
      <c r="N3970" t="s">
        <v>12226</v>
      </c>
      <c r="O3970">
        <v>113</v>
      </c>
      <c r="P3970" t="str">
        <f>IF(Table1[[#This Row],[score]]&gt;=8.5,"High",IF(Table1[[#This Row],[score]]&gt;=7,"Medium","Low"))</f>
        <v>Low</v>
      </c>
      <c r="Q3970" s="5">
        <f>Table1[[#This Row],[gross]]-Table1[[#This Row],[budget]]</f>
        <v>-2239986</v>
      </c>
      <c r="R3970" s="5" t="str">
        <f>IF(Table1[[#This Row],[Profit]]&gt;0,"Profit","Loss")</f>
        <v>Loss</v>
      </c>
      <c r="S3970" s="6" t="str">
        <f>FLOOR(Table1[[#This Row],[year]]-1900,10)+1900 &amp; "-" &amp; FLOOR(Table1[[#This Row],[year]]-1890,10)+1900</f>
        <v>2000-2010</v>
      </c>
      <c r="T3970" s="14" t="s">
        <v>21835</v>
      </c>
      <c r="AB3970" s="14"/>
    </row>
    <row r="3971" spans="1:28" hidden="1" x14ac:dyDescent="0.3">
      <c r="A3971" t="s">
        <v>12203</v>
      </c>
      <c r="B3971" t="s">
        <v>16</v>
      </c>
      <c r="C3971" t="s">
        <v>41</v>
      </c>
      <c r="D3971">
        <v>2001</v>
      </c>
      <c r="E3971" t="s">
        <v>12204</v>
      </c>
      <c r="F3971">
        <v>6.8</v>
      </c>
      <c r="G3971">
        <v>7000</v>
      </c>
      <c r="H3971" t="s">
        <v>12205</v>
      </c>
      <c r="I3971" t="s">
        <v>12205</v>
      </c>
      <c r="J3971" t="s">
        <v>12206</v>
      </c>
      <c r="K3971" t="s">
        <v>30</v>
      </c>
      <c r="L3971">
        <v>250000</v>
      </c>
      <c r="M3971">
        <v>4677852</v>
      </c>
      <c r="N3971" t="s">
        <v>12207</v>
      </c>
      <c r="O3971">
        <v>91</v>
      </c>
      <c r="P3971" t="str">
        <f>IF(Table1[[#This Row],[score]]&gt;=8.5,"High",IF(Table1[[#This Row],[score]]&gt;=7,"Medium","Low"))</f>
        <v>Low</v>
      </c>
      <c r="Q3971" s="5">
        <f>Table1[[#This Row],[gross]]-Table1[[#This Row],[budget]]</f>
        <v>4427852</v>
      </c>
      <c r="R3971" s="5" t="str">
        <f>IF(Table1[[#This Row],[Profit]]&gt;0,"Profit","Loss")</f>
        <v>Profit</v>
      </c>
      <c r="S3971" s="6" t="str">
        <f>FLOOR(Table1[[#This Row],[year]]-1900,10)+1900 &amp; "-" &amp; FLOOR(Table1[[#This Row],[year]]-1890,10)+1900</f>
        <v>2000-2010</v>
      </c>
      <c r="T3971" s="14" t="s">
        <v>21835</v>
      </c>
      <c r="AB3971" s="14"/>
    </row>
    <row r="3972" spans="1:28" hidden="1" x14ac:dyDescent="0.3">
      <c r="A3972" t="s">
        <v>12197</v>
      </c>
      <c r="B3972" t="s">
        <v>1974</v>
      </c>
      <c r="C3972" t="s">
        <v>41</v>
      </c>
      <c r="D3972">
        <v>2001</v>
      </c>
      <c r="E3972" t="s">
        <v>11810</v>
      </c>
      <c r="F3972">
        <v>6.7</v>
      </c>
      <c r="G3972">
        <v>4500</v>
      </c>
      <c r="H3972" t="s">
        <v>12198</v>
      </c>
      <c r="I3972" t="s">
        <v>11216</v>
      </c>
      <c r="J3972" t="s">
        <v>12199</v>
      </c>
      <c r="K3972" t="s">
        <v>30</v>
      </c>
      <c r="L3972">
        <f>20500000</f>
        <v>20500000</v>
      </c>
      <c r="M3972">
        <v>4634077</v>
      </c>
      <c r="N3972" t="s">
        <v>12200</v>
      </c>
      <c r="O3972">
        <v>102</v>
      </c>
      <c r="P3972" t="str">
        <f>IF(Table1[[#This Row],[score]]&gt;=8.5,"High",IF(Table1[[#This Row],[score]]&gt;=7,"Medium","Low"))</f>
        <v>Low</v>
      </c>
      <c r="Q3972" s="5">
        <f>Table1[[#This Row],[gross]]-Table1[[#This Row],[budget]]</f>
        <v>-15865923</v>
      </c>
      <c r="R3972" s="5" t="str">
        <f>IF(Table1[[#This Row],[Profit]]&gt;0,"Profit","Loss")</f>
        <v>Loss</v>
      </c>
      <c r="S3972" s="6" t="str">
        <f>FLOOR(Table1[[#This Row],[year]]-1900,10)+1900 &amp; "-" &amp; FLOOR(Table1[[#This Row],[year]]-1890,10)+1900</f>
        <v>2000-2010</v>
      </c>
      <c r="T3972" s="14" t="s">
        <v>21835</v>
      </c>
      <c r="AB3972" s="14"/>
    </row>
    <row r="3973" spans="1:28" hidden="1" x14ac:dyDescent="0.3">
      <c r="A3973" t="s">
        <v>12122</v>
      </c>
      <c r="B3973" t="s">
        <v>1974</v>
      </c>
      <c r="C3973" t="s">
        <v>52</v>
      </c>
      <c r="D3973">
        <v>2001</v>
      </c>
      <c r="E3973" t="s">
        <v>11477</v>
      </c>
      <c r="F3973">
        <v>3.9</v>
      </c>
      <c r="G3973">
        <v>8500</v>
      </c>
      <c r="H3973" t="s">
        <v>4376</v>
      </c>
      <c r="I3973" t="s">
        <v>4376</v>
      </c>
      <c r="J3973" t="s">
        <v>12123</v>
      </c>
      <c r="K3973" t="s">
        <v>30</v>
      </c>
      <c r="L3973">
        <v>17000000</v>
      </c>
      <c r="M3973">
        <v>4299141</v>
      </c>
      <c r="N3973" t="s">
        <v>12124</v>
      </c>
      <c r="O3973">
        <v>84</v>
      </c>
      <c r="P3973" t="str">
        <f>IF(Table1[[#This Row],[score]]&gt;=8.5,"High",IF(Table1[[#This Row],[score]]&gt;=7,"Medium","Low"))</f>
        <v>Low</v>
      </c>
      <c r="Q3973" s="5">
        <f>Table1[[#This Row],[gross]]-Table1[[#This Row],[budget]]</f>
        <v>-12700859</v>
      </c>
      <c r="R3973" s="5" t="str">
        <f>IF(Table1[[#This Row],[Profit]]&gt;0,"Profit","Loss")</f>
        <v>Loss</v>
      </c>
      <c r="S3973" s="6" t="str">
        <f>FLOOR(Table1[[#This Row],[year]]-1900,10)+1900 &amp; "-" &amp; FLOOR(Table1[[#This Row],[year]]-1890,10)+1900</f>
        <v>2000-2010</v>
      </c>
      <c r="T3973" s="14" t="s">
        <v>21835</v>
      </c>
      <c r="AB3973" s="14"/>
    </row>
    <row r="3974" spans="1:28" hidden="1" x14ac:dyDescent="0.3">
      <c r="A3974" t="s">
        <v>12189</v>
      </c>
      <c r="B3974" t="s">
        <v>1974</v>
      </c>
      <c r="C3974" t="s">
        <v>390</v>
      </c>
      <c r="D3974">
        <v>2001</v>
      </c>
      <c r="E3974" t="s">
        <v>11839</v>
      </c>
      <c r="F3974">
        <v>7.2</v>
      </c>
      <c r="G3974">
        <v>21000</v>
      </c>
      <c r="H3974" t="s">
        <v>12190</v>
      </c>
      <c r="I3974" t="s">
        <v>12191</v>
      </c>
      <c r="J3974" t="s">
        <v>12192</v>
      </c>
      <c r="K3974" t="s">
        <v>2081</v>
      </c>
      <c r="L3974">
        <v>15000000</v>
      </c>
      <c r="M3974">
        <v>4035192</v>
      </c>
      <c r="N3974" t="s">
        <v>6061</v>
      </c>
      <c r="O3974">
        <v>108</v>
      </c>
      <c r="P3974" t="str">
        <f>IF(Table1[[#This Row],[score]]&gt;=8.5,"High",IF(Table1[[#This Row],[score]]&gt;=7,"Medium","Low"))</f>
        <v>Medium</v>
      </c>
      <c r="Q3974" s="5">
        <f>Table1[[#This Row],[gross]]-Table1[[#This Row],[budget]]</f>
        <v>-10964808</v>
      </c>
      <c r="R3974" s="5" t="str">
        <f>IF(Table1[[#This Row],[Profit]]&gt;0,"Profit","Loss")</f>
        <v>Loss</v>
      </c>
      <c r="S3974" s="6" t="str">
        <f>FLOOR(Table1[[#This Row],[year]]-1900,10)+1900 &amp; "-" &amp; FLOOR(Table1[[#This Row],[year]]-1890,10)+1900</f>
        <v>2000-2010</v>
      </c>
      <c r="T3974" s="14" t="s">
        <v>21835</v>
      </c>
      <c r="AB3974" s="14"/>
    </row>
    <row r="3975" spans="1:28" hidden="1" x14ac:dyDescent="0.3">
      <c r="A3975" t="s">
        <v>11926</v>
      </c>
      <c r="B3975" t="s">
        <v>16</v>
      </c>
      <c r="C3975" t="s">
        <v>41</v>
      </c>
      <c r="D3975">
        <v>2001</v>
      </c>
      <c r="E3975" t="s">
        <v>11810</v>
      </c>
      <c r="F3975">
        <v>7.7</v>
      </c>
      <c r="G3975">
        <v>33000</v>
      </c>
      <c r="H3975" t="s">
        <v>11927</v>
      </c>
      <c r="I3975" t="s">
        <v>11927</v>
      </c>
      <c r="J3975" t="s">
        <v>11927</v>
      </c>
      <c r="K3975" t="s">
        <v>30</v>
      </c>
      <c r="L3975">
        <v>6000000</v>
      </c>
      <c r="M3975">
        <v>3645107</v>
      </c>
      <c r="N3975" t="s">
        <v>11928</v>
      </c>
      <c r="O3975">
        <v>95</v>
      </c>
      <c r="P3975" t="str">
        <f>IF(Table1[[#This Row],[score]]&gt;=8.5,"High",IF(Table1[[#This Row],[score]]&gt;=7,"Medium","Low"))</f>
        <v>Medium</v>
      </c>
      <c r="Q3975" s="5">
        <f>Table1[[#This Row],[gross]]-Table1[[#This Row],[budget]]</f>
        <v>-2354893</v>
      </c>
      <c r="R3975" s="5" t="str">
        <f>IF(Table1[[#This Row],[Profit]]&gt;0,"Profit","Loss")</f>
        <v>Loss</v>
      </c>
      <c r="S3975" s="6" t="str">
        <f>FLOOR(Table1[[#This Row],[year]]-1900,10)+1900 &amp; "-" &amp; FLOOR(Table1[[#This Row],[year]]-1890,10)+1900</f>
        <v>2000-2010</v>
      </c>
      <c r="T3975" s="14" t="s">
        <v>21835</v>
      </c>
      <c r="AB3975" s="14"/>
    </row>
    <row r="3976" spans="1:28" hidden="1" x14ac:dyDescent="0.3">
      <c r="A3976" t="s">
        <v>11964</v>
      </c>
      <c r="B3976" t="s">
        <v>1974</v>
      </c>
      <c r="C3976" t="s">
        <v>34</v>
      </c>
      <c r="D3976">
        <v>2001</v>
      </c>
      <c r="E3976" t="s">
        <v>11749</v>
      </c>
      <c r="F3976">
        <v>5.3</v>
      </c>
      <c r="G3976">
        <v>14000</v>
      </c>
      <c r="H3976" t="s">
        <v>11965</v>
      </c>
      <c r="I3976" t="s">
        <v>11965</v>
      </c>
      <c r="J3976" t="s">
        <v>7627</v>
      </c>
      <c r="K3976" t="s">
        <v>30</v>
      </c>
      <c r="L3976">
        <v>7000000</v>
      </c>
      <c r="M3976">
        <v>3313583</v>
      </c>
      <c r="N3976" t="s">
        <v>44</v>
      </c>
      <c r="O3976">
        <v>81</v>
      </c>
      <c r="P3976" t="str">
        <f>IF(Table1[[#This Row],[score]]&gt;=8.5,"High",IF(Table1[[#This Row],[score]]&gt;=7,"Medium","Low"))</f>
        <v>Low</v>
      </c>
      <c r="Q3976" s="5">
        <f>Table1[[#This Row],[gross]]-Table1[[#This Row],[budget]]</f>
        <v>-3686417</v>
      </c>
      <c r="R3976" s="5" t="str">
        <f>IF(Table1[[#This Row],[Profit]]&gt;0,"Profit","Loss")</f>
        <v>Loss</v>
      </c>
      <c r="S3976" s="6" t="str">
        <f>FLOOR(Table1[[#This Row],[year]]-1900,10)+1900 &amp; "-" &amp; FLOOR(Table1[[#This Row],[year]]-1890,10)+1900</f>
        <v>2000-2010</v>
      </c>
      <c r="T3976" s="14" t="s">
        <v>21835</v>
      </c>
      <c r="AB3976" s="14"/>
    </row>
    <row r="3977" spans="1:28" hidden="1" x14ac:dyDescent="0.3">
      <c r="A3977" t="s">
        <v>11966</v>
      </c>
      <c r="B3977" t="s">
        <v>16</v>
      </c>
      <c r="C3977" t="s">
        <v>390</v>
      </c>
      <c r="D3977">
        <v>2001</v>
      </c>
      <c r="E3977" t="s">
        <v>11967</v>
      </c>
      <c r="F3977">
        <v>7.8</v>
      </c>
      <c r="G3977">
        <v>62000</v>
      </c>
      <c r="H3977" t="s">
        <v>5696</v>
      </c>
      <c r="I3977" t="s">
        <v>5696</v>
      </c>
      <c r="J3977" t="s">
        <v>2612</v>
      </c>
      <c r="K3977" t="s">
        <v>30</v>
      </c>
      <c r="L3977">
        <f>20500000</f>
        <v>20500000</v>
      </c>
      <c r="M3977">
        <v>3176880</v>
      </c>
      <c r="N3977" t="s">
        <v>9351</v>
      </c>
      <c r="O3977">
        <v>99</v>
      </c>
      <c r="P3977" t="str">
        <f>IF(Table1[[#This Row],[score]]&gt;=8.5,"High",IF(Table1[[#This Row],[score]]&gt;=7,"Medium","Low"))</f>
        <v>Medium</v>
      </c>
      <c r="Q3977" s="5">
        <f>Table1[[#This Row],[gross]]-Table1[[#This Row],[budget]]</f>
        <v>-17323120</v>
      </c>
      <c r="R3977" s="5" t="str">
        <f>IF(Table1[[#This Row],[Profit]]&gt;0,"Profit","Loss")</f>
        <v>Loss</v>
      </c>
      <c r="S3977" s="6" t="str">
        <f>FLOOR(Table1[[#This Row],[year]]-1900,10)+1900 &amp; "-" &amp; FLOOR(Table1[[#This Row],[year]]-1890,10)+1900</f>
        <v>2000-2010</v>
      </c>
      <c r="T3977" s="14" t="s">
        <v>21836</v>
      </c>
      <c r="AB3977" s="14"/>
    </row>
    <row r="3978" spans="1:28" hidden="1" x14ac:dyDescent="0.3">
      <c r="A3978" t="s">
        <v>11828</v>
      </c>
      <c r="B3978" t="s">
        <v>2676</v>
      </c>
      <c r="C3978" t="s">
        <v>17</v>
      </c>
      <c r="D3978">
        <v>2001</v>
      </c>
      <c r="E3978" t="s">
        <v>11829</v>
      </c>
      <c r="F3978">
        <v>6.1</v>
      </c>
      <c r="G3978">
        <v>12000</v>
      </c>
      <c r="H3978" t="s">
        <v>8100</v>
      </c>
      <c r="I3978" t="s">
        <v>2741</v>
      </c>
      <c r="J3978" t="s">
        <v>8736</v>
      </c>
      <c r="K3978" t="s">
        <v>448</v>
      </c>
      <c r="L3978">
        <f>20500000</f>
        <v>20500000</v>
      </c>
      <c r="M3978">
        <v>2672527</v>
      </c>
      <c r="N3978" t="s">
        <v>11830</v>
      </c>
      <c r="O3978">
        <v>119</v>
      </c>
      <c r="P3978" t="str">
        <f>IF(Table1[[#This Row],[score]]&gt;=8.5,"High",IF(Table1[[#This Row],[score]]&gt;=7,"Medium","Low"))</f>
        <v>Low</v>
      </c>
      <c r="Q3978" s="5">
        <f>Table1[[#This Row],[gross]]-Table1[[#This Row],[budget]]</f>
        <v>-17827473</v>
      </c>
      <c r="R3978" s="5" t="str">
        <f>IF(Table1[[#This Row],[Profit]]&gt;0,"Profit","Loss")</f>
        <v>Loss</v>
      </c>
      <c r="S3978" s="6" t="str">
        <f>FLOOR(Table1[[#This Row],[year]]-1900,10)+1900 &amp; "-" &amp; FLOOR(Table1[[#This Row],[year]]-1890,10)+1900</f>
        <v>2000-2010</v>
      </c>
      <c r="T3978" s="14" t="s">
        <v>21842</v>
      </c>
      <c r="AB3978" s="14"/>
    </row>
    <row r="3979" spans="1:28" hidden="1" x14ac:dyDescent="0.3">
      <c r="A3979" t="s">
        <v>12230</v>
      </c>
      <c r="B3979" t="s">
        <v>16</v>
      </c>
      <c r="C3979" t="s">
        <v>41</v>
      </c>
      <c r="D3979">
        <v>2001</v>
      </c>
      <c r="E3979" t="s">
        <v>11718</v>
      </c>
      <c r="F3979">
        <v>5.8</v>
      </c>
      <c r="G3979">
        <v>11000</v>
      </c>
      <c r="H3979" t="s">
        <v>7575</v>
      </c>
      <c r="I3979" t="s">
        <v>12231</v>
      </c>
      <c r="J3979" t="s">
        <v>839</v>
      </c>
      <c r="K3979" t="s">
        <v>30</v>
      </c>
      <c r="L3979">
        <v>8000000</v>
      </c>
      <c r="M3979">
        <v>2534372</v>
      </c>
      <c r="N3979" t="s">
        <v>10482</v>
      </c>
      <c r="O3979">
        <v>95</v>
      </c>
      <c r="P3979" t="str">
        <f>IF(Table1[[#This Row],[score]]&gt;=8.5,"High",IF(Table1[[#This Row],[score]]&gt;=7,"Medium","Low"))</f>
        <v>Low</v>
      </c>
      <c r="Q3979" s="5">
        <f>Table1[[#This Row],[gross]]-Table1[[#This Row],[budget]]</f>
        <v>-5465628</v>
      </c>
      <c r="R3979" s="5" t="str">
        <f>IF(Table1[[#This Row],[Profit]]&gt;0,"Profit","Loss")</f>
        <v>Loss</v>
      </c>
      <c r="S3979" s="6" t="str">
        <f>FLOOR(Table1[[#This Row],[year]]-1900,10)+1900 &amp; "-" &amp; FLOOR(Table1[[#This Row],[year]]-1890,10)+1900</f>
        <v>2000-2010</v>
      </c>
      <c r="T3979" s="14" t="s">
        <v>21835</v>
      </c>
      <c r="AB3979" s="14"/>
    </row>
    <row r="3980" spans="1:28" hidden="1" x14ac:dyDescent="0.3">
      <c r="A3980" t="s">
        <v>12084</v>
      </c>
      <c r="B3980" t="s">
        <v>16</v>
      </c>
      <c r="C3980" t="s">
        <v>41</v>
      </c>
      <c r="D3980">
        <v>2001</v>
      </c>
      <c r="E3980" t="s">
        <v>12085</v>
      </c>
      <c r="F3980">
        <v>6.8</v>
      </c>
      <c r="G3980">
        <v>24000</v>
      </c>
      <c r="H3980" t="s">
        <v>12086</v>
      </c>
      <c r="I3980" t="s">
        <v>12087</v>
      </c>
      <c r="J3980" t="s">
        <v>10464</v>
      </c>
      <c r="K3980" t="s">
        <v>22</v>
      </c>
      <c r="L3980">
        <v>15000000</v>
      </c>
      <c r="M3980">
        <v>2300684</v>
      </c>
      <c r="N3980" t="s">
        <v>10955</v>
      </c>
      <c r="O3980">
        <v>98</v>
      </c>
      <c r="P3980" t="str">
        <f>IF(Table1[[#This Row],[score]]&gt;=8.5,"High",IF(Table1[[#This Row],[score]]&gt;=7,"Medium","Low"))</f>
        <v>Low</v>
      </c>
      <c r="Q3980" s="5">
        <f>Table1[[#This Row],[gross]]-Table1[[#This Row],[budget]]</f>
        <v>-12699316</v>
      </c>
      <c r="R3980" s="5" t="str">
        <f>IF(Table1[[#This Row],[Profit]]&gt;0,"Profit","Loss")</f>
        <v>Loss</v>
      </c>
      <c r="S3980" s="6" t="str">
        <f>FLOOR(Table1[[#This Row],[year]]-1900,10)+1900 &amp; "-" &amp; FLOOR(Table1[[#This Row],[year]]-1890,10)+1900</f>
        <v>2000-2010</v>
      </c>
      <c r="T3980" s="14" t="s">
        <v>21860</v>
      </c>
      <c r="AB3980" s="14"/>
    </row>
    <row r="3981" spans="1:28" hidden="1" x14ac:dyDescent="0.3">
      <c r="A3981" t="s">
        <v>12151</v>
      </c>
      <c r="B3981" t="s">
        <v>2676</v>
      </c>
      <c r="C3981" t="s">
        <v>104</v>
      </c>
      <c r="D3981">
        <v>2001</v>
      </c>
      <c r="E3981" t="s">
        <v>12152</v>
      </c>
      <c r="F3981">
        <v>7.1</v>
      </c>
      <c r="G3981">
        <v>9600</v>
      </c>
      <c r="H3981" t="s">
        <v>12153</v>
      </c>
      <c r="I3981" t="s">
        <v>12154</v>
      </c>
      <c r="J3981" t="s">
        <v>12155</v>
      </c>
      <c r="K3981" t="s">
        <v>30</v>
      </c>
      <c r="L3981">
        <v>700000</v>
      </c>
      <c r="M3981">
        <v>1846059</v>
      </c>
      <c r="N3981" t="s">
        <v>12156</v>
      </c>
      <c r="O3981">
        <v>97</v>
      </c>
      <c r="P3981" t="str">
        <f>IF(Table1[[#This Row],[score]]&gt;=8.5,"High",IF(Table1[[#This Row],[score]]&gt;=7,"Medium","Low"))</f>
        <v>Medium</v>
      </c>
      <c r="Q3981" s="5">
        <f>Table1[[#This Row],[gross]]-Table1[[#This Row],[budget]]</f>
        <v>1146059</v>
      </c>
      <c r="R3981" s="5" t="str">
        <f>IF(Table1[[#This Row],[Profit]]&gt;0,"Profit","Loss")</f>
        <v>Profit</v>
      </c>
      <c r="S3981" s="6" t="str">
        <f>FLOOR(Table1[[#This Row],[year]]-1900,10)+1900 &amp; "-" &amp; FLOOR(Table1[[#This Row],[year]]-1890,10)+1900</f>
        <v>2000-2010</v>
      </c>
      <c r="T3981" s="14" t="s">
        <v>21844</v>
      </c>
      <c r="AB3981" s="14"/>
    </row>
    <row r="3982" spans="1:28" hidden="1" x14ac:dyDescent="0.3">
      <c r="A3982" t="s">
        <v>11999</v>
      </c>
      <c r="B3982" t="s">
        <v>33</v>
      </c>
      <c r="C3982" t="s">
        <v>17</v>
      </c>
      <c r="D3982">
        <v>2001</v>
      </c>
      <c r="E3982" t="s">
        <v>11781</v>
      </c>
      <c r="F3982">
        <v>8.1</v>
      </c>
      <c r="G3982">
        <v>108000</v>
      </c>
      <c r="H3982" t="s">
        <v>12000</v>
      </c>
      <c r="I3982" t="s">
        <v>12000</v>
      </c>
      <c r="J3982" t="s">
        <v>12001</v>
      </c>
      <c r="K3982" t="s">
        <v>10197</v>
      </c>
      <c r="L3982" s="5">
        <f>20500000</f>
        <v>20500000</v>
      </c>
      <c r="M3982" s="5">
        <v>1724806</v>
      </c>
      <c r="N3982" t="s">
        <v>12002</v>
      </c>
      <c r="O3982">
        <v>224</v>
      </c>
      <c r="P3982" t="str">
        <f>IF(Table1[[#This Row],[score]]&gt;=8.5,"High",IF(Table1[[#This Row],[score]]&gt;=7,"Medium","Low"))</f>
        <v>Medium</v>
      </c>
      <c r="Q3982" s="5">
        <f>Table1[[#This Row],[gross]]-Table1[[#This Row],[budget]]</f>
        <v>-18775194</v>
      </c>
      <c r="R3982" s="5" t="str">
        <f>IF(Table1[[#This Row],[Profit]]&gt;0,"Profit","Loss")</f>
        <v>Loss</v>
      </c>
      <c r="S3982" s="6" t="str">
        <f>FLOOR(Table1[[#This Row],[year]]-1900,10)+1900 &amp; "-" &amp; FLOOR(Table1[[#This Row],[year]]-1890,10)+1900</f>
        <v>2000-2010</v>
      </c>
      <c r="T3982" s="14" t="s">
        <v>21835</v>
      </c>
      <c r="AB3982" s="14"/>
    </row>
    <row r="3983" spans="1:28" hidden="1" x14ac:dyDescent="0.3">
      <c r="A3983" t="s">
        <v>11920</v>
      </c>
      <c r="B3983" t="s">
        <v>16</v>
      </c>
      <c r="C3983" t="s">
        <v>52</v>
      </c>
      <c r="D3983">
        <v>2001</v>
      </c>
      <c r="E3983" t="s">
        <v>11921</v>
      </c>
      <c r="F3983">
        <v>6.4</v>
      </c>
      <c r="G3983">
        <v>56000</v>
      </c>
      <c r="H3983" t="s">
        <v>11922</v>
      </c>
      <c r="I3983" t="s">
        <v>11922</v>
      </c>
      <c r="J3983" t="s">
        <v>8566</v>
      </c>
      <c r="K3983" t="s">
        <v>30</v>
      </c>
      <c r="L3983">
        <v>1500000</v>
      </c>
      <c r="M3983">
        <v>1612259</v>
      </c>
      <c r="N3983" t="s">
        <v>11805</v>
      </c>
      <c r="O3983">
        <v>97</v>
      </c>
      <c r="P3983" t="str">
        <f>IF(Table1[[#This Row],[score]]&gt;=8.5,"High",IF(Table1[[#This Row],[score]]&gt;=7,"Medium","Low"))</f>
        <v>Low</v>
      </c>
      <c r="Q3983" s="5">
        <f>Table1[[#This Row],[gross]]-Table1[[#This Row],[budget]]</f>
        <v>112259</v>
      </c>
      <c r="R3983" s="5" t="str">
        <f>IF(Table1[[#This Row],[Profit]]&gt;0,"Profit","Loss")</f>
        <v>Profit</v>
      </c>
      <c r="S3983" s="6" t="str">
        <f>FLOOR(Table1[[#This Row],[year]]-1900,10)+1900 &amp; "-" &amp; FLOOR(Table1[[#This Row],[year]]-1890,10)+1900</f>
        <v>2000-2010</v>
      </c>
      <c r="T3983" s="14" t="s">
        <v>21846</v>
      </c>
      <c r="AB3983" s="14"/>
    </row>
    <row r="3984" spans="1:28" hidden="1" x14ac:dyDescent="0.3">
      <c r="A3984" t="s">
        <v>12104</v>
      </c>
      <c r="B3984" t="s">
        <v>16</v>
      </c>
      <c r="C3984" t="s">
        <v>41</v>
      </c>
      <c r="D3984">
        <v>2001</v>
      </c>
      <c r="E3984" t="s">
        <v>12105</v>
      </c>
      <c r="F3984">
        <v>6.4</v>
      </c>
      <c r="G3984">
        <v>18000</v>
      </c>
      <c r="H3984" t="s">
        <v>12106</v>
      </c>
      <c r="I3984" t="s">
        <v>10627</v>
      </c>
      <c r="J3984" t="s">
        <v>5246</v>
      </c>
      <c r="K3984" t="s">
        <v>448</v>
      </c>
      <c r="L3984">
        <f>20500000</f>
        <v>20500000</v>
      </c>
      <c r="M3984">
        <v>1574660</v>
      </c>
      <c r="N3984" t="s">
        <v>7455</v>
      </c>
      <c r="O3984">
        <v>96</v>
      </c>
      <c r="P3984" t="str">
        <f>IF(Table1[[#This Row],[score]]&gt;=8.5,"High",IF(Table1[[#This Row],[score]]&gt;=7,"Medium","Low"))</f>
        <v>Low</v>
      </c>
      <c r="Q3984" s="5">
        <f>Table1[[#This Row],[gross]]-Table1[[#This Row],[budget]]</f>
        <v>-18925340</v>
      </c>
      <c r="R3984" s="5" t="str">
        <f>IF(Table1[[#This Row],[Profit]]&gt;0,"Profit","Loss")</f>
        <v>Loss</v>
      </c>
      <c r="S3984" s="6" t="str">
        <f>FLOOR(Table1[[#This Row],[year]]-1900,10)+1900 &amp; "-" &amp; FLOOR(Table1[[#This Row],[year]]-1890,10)+1900</f>
        <v>2000-2010</v>
      </c>
      <c r="T3984" s="14" t="s">
        <v>21842</v>
      </c>
      <c r="AB3984" s="14"/>
    </row>
    <row r="3985" spans="1:28" hidden="1" x14ac:dyDescent="0.3">
      <c r="A3985" t="s">
        <v>12116</v>
      </c>
      <c r="B3985" t="s">
        <v>2676</v>
      </c>
      <c r="C3985" t="s">
        <v>17</v>
      </c>
      <c r="D3985">
        <v>2001</v>
      </c>
      <c r="E3985" t="s">
        <v>12117</v>
      </c>
      <c r="F3985">
        <v>5.8</v>
      </c>
      <c r="G3985">
        <v>4700</v>
      </c>
      <c r="H3985" t="s">
        <v>4212</v>
      </c>
      <c r="I3985" t="s">
        <v>4212</v>
      </c>
      <c r="J3985" t="s">
        <v>12118</v>
      </c>
      <c r="K3985" t="s">
        <v>30</v>
      </c>
      <c r="L3985">
        <f>20500000</f>
        <v>20500000</v>
      </c>
      <c r="M3985">
        <v>1460687</v>
      </c>
      <c r="N3985" t="s">
        <v>10482</v>
      </c>
      <c r="O3985">
        <v>88</v>
      </c>
      <c r="P3985" t="str">
        <f>IF(Table1[[#This Row],[score]]&gt;=8.5,"High",IF(Table1[[#This Row],[score]]&gt;=7,"Medium","Low"))</f>
        <v>Low</v>
      </c>
      <c r="Q3985" s="5">
        <f>Table1[[#This Row],[gross]]-Table1[[#This Row],[budget]]</f>
        <v>-19039313</v>
      </c>
      <c r="R3985" s="5" t="str">
        <f>IF(Table1[[#This Row],[Profit]]&gt;0,"Profit","Loss")</f>
        <v>Loss</v>
      </c>
      <c r="S3985" s="6" t="str">
        <f>FLOOR(Table1[[#This Row],[year]]-1900,10)+1900 &amp; "-" &amp; FLOOR(Table1[[#This Row],[year]]-1890,10)+1900</f>
        <v>2000-2010</v>
      </c>
      <c r="T3985" s="14" t="s">
        <v>21846</v>
      </c>
      <c r="AB3985" s="14"/>
    </row>
    <row r="3986" spans="1:28" hidden="1" x14ac:dyDescent="0.3">
      <c r="A3986" t="s">
        <v>12186</v>
      </c>
      <c r="B3986" t="s">
        <v>16</v>
      </c>
      <c r="C3986" t="s">
        <v>41</v>
      </c>
      <c r="D3986">
        <v>2001</v>
      </c>
      <c r="E3986" t="s">
        <v>12187</v>
      </c>
      <c r="F3986">
        <v>6.8</v>
      </c>
      <c r="G3986">
        <v>17000</v>
      </c>
      <c r="H3986" t="s">
        <v>8599</v>
      </c>
      <c r="I3986" t="s">
        <v>8599</v>
      </c>
      <c r="J3986" t="s">
        <v>12188</v>
      </c>
      <c r="K3986" t="s">
        <v>30</v>
      </c>
      <c r="L3986">
        <f>20500000</f>
        <v>20500000</v>
      </c>
      <c r="M3986">
        <v>1318945</v>
      </c>
      <c r="N3986" t="s">
        <v>2001</v>
      </c>
      <c r="O3986">
        <v>87</v>
      </c>
      <c r="P3986" t="str">
        <f>IF(Table1[[#This Row],[score]]&gt;=8.5,"High",IF(Table1[[#This Row],[score]]&gt;=7,"Medium","Low"))</f>
        <v>Low</v>
      </c>
      <c r="Q3986" s="5">
        <f>Table1[[#This Row],[gross]]-Table1[[#This Row],[budget]]</f>
        <v>-19181055</v>
      </c>
      <c r="R3986" s="5" t="str">
        <f>IF(Table1[[#This Row],[Profit]]&gt;0,"Profit","Loss")</f>
        <v>Loss</v>
      </c>
      <c r="S3986" s="6" t="str">
        <f>FLOOR(Table1[[#This Row],[year]]-1900,10)+1900 &amp; "-" &amp; FLOOR(Table1[[#This Row],[year]]-1890,10)+1900</f>
        <v>2000-2010</v>
      </c>
      <c r="T3986" s="14" t="s">
        <v>21873</v>
      </c>
      <c r="AB3986" s="14"/>
    </row>
    <row r="3987" spans="1:28" hidden="1" x14ac:dyDescent="0.3">
      <c r="A3987" t="s">
        <v>12033</v>
      </c>
      <c r="B3987" t="s">
        <v>16</v>
      </c>
      <c r="C3987" t="s">
        <v>17</v>
      </c>
      <c r="D3987">
        <v>2001</v>
      </c>
      <c r="E3987" t="s">
        <v>12034</v>
      </c>
      <c r="F3987">
        <v>7.1</v>
      </c>
      <c r="G3987">
        <v>37000</v>
      </c>
      <c r="H3987" t="s">
        <v>1889</v>
      </c>
      <c r="I3987" t="s">
        <v>1889</v>
      </c>
      <c r="J3987" t="s">
        <v>12035</v>
      </c>
      <c r="K3987" t="s">
        <v>30</v>
      </c>
      <c r="L3987">
        <v>1500000</v>
      </c>
      <c r="M3987">
        <v>1309316</v>
      </c>
      <c r="N3987" t="s">
        <v>12036</v>
      </c>
      <c r="O3987">
        <v>98</v>
      </c>
      <c r="P3987" t="str">
        <f>IF(Table1[[#This Row],[score]]&gt;=8.5,"High",IF(Table1[[#This Row],[score]]&gt;=7,"Medium","Low"))</f>
        <v>Medium</v>
      </c>
      <c r="Q3987" s="5">
        <f>Table1[[#This Row],[gross]]-Table1[[#This Row],[budget]]</f>
        <v>-190684</v>
      </c>
      <c r="R3987" s="5" t="str">
        <f>IF(Table1[[#This Row],[Profit]]&gt;0,"Profit","Loss")</f>
        <v>Loss</v>
      </c>
      <c r="S3987" s="6" t="str">
        <f>FLOOR(Table1[[#This Row],[year]]-1900,10)+1900 &amp; "-" &amp; FLOOR(Table1[[#This Row],[year]]-1890,10)+1900</f>
        <v>2000-2010</v>
      </c>
      <c r="T3987" s="14" t="s">
        <v>21873</v>
      </c>
      <c r="AB3987" s="14"/>
    </row>
    <row r="3988" spans="1:28" hidden="1" x14ac:dyDescent="0.3">
      <c r="A3988" t="s">
        <v>12201</v>
      </c>
      <c r="B3988" t="s">
        <v>16</v>
      </c>
      <c r="C3988" t="s">
        <v>17</v>
      </c>
      <c r="D3988">
        <v>2001</v>
      </c>
      <c r="E3988" t="s">
        <v>11725</v>
      </c>
      <c r="F3988">
        <v>6.1</v>
      </c>
      <c r="G3988">
        <v>5100</v>
      </c>
      <c r="H3988" t="s">
        <v>2323</v>
      </c>
      <c r="I3988" t="s">
        <v>12202</v>
      </c>
      <c r="J3988" t="s">
        <v>10672</v>
      </c>
      <c r="K3988" t="s">
        <v>30</v>
      </c>
      <c r="L3988">
        <v>30000000</v>
      </c>
      <c r="M3988">
        <v>1198113</v>
      </c>
      <c r="N3988" t="s">
        <v>11022</v>
      </c>
      <c r="O3988">
        <v>118</v>
      </c>
      <c r="P3988" t="str">
        <f>IF(Table1[[#This Row],[score]]&gt;=8.5,"High",IF(Table1[[#This Row],[score]]&gt;=7,"Medium","Low"))</f>
        <v>Low</v>
      </c>
      <c r="Q3988" s="5">
        <f>Table1[[#This Row],[gross]]-Table1[[#This Row],[budget]]</f>
        <v>-28801887</v>
      </c>
      <c r="R3988" s="5" t="str">
        <f>IF(Table1[[#This Row],[Profit]]&gt;0,"Profit","Loss")</f>
        <v>Loss</v>
      </c>
      <c r="S3988" s="6" t="str">
        <f>FLOOR(Table1[[#This Row],[year]]-1900,10)+1900 &amp; "-" &amp; FLOOR(Table1[[#This Row],[year]]-1890,10)+1900</f>
        <v>2000-2010</v>
      </c>
      <c r="T3988" s="14" t="s">
        <v>21835</v>
      </c>
      <c r="AB3988" s="14"/>
    </row>
    <row r="3989" spans="1:28" hidden="1" x14ac:dyDescent="0.3">
      <c r="A3989" t="s">
        <v>11988</v>
      </c>
      <c r="B3989" t="s">
        <v>1974</v>
      </c>
      <c r="C3989" t="s">
        <v>17</v>
      </c>
      <c r="D3989">
        <v>2001</v>
      </c>
      <c r="E3989" t="s">
        <v>11989</v>
      </c>
      <c r="F3989">
        <v>6.7</v>
      </c>
      <c r="G3989">
        <v>3900</v>
      </c>
      <c r="H3989" t="s">
        <v>11990</v>
      </c>
      <c r="I3989" t="s">
        <v>11990</v>
      </c>
      <c r="J3989" t="s">
        <v>1075</v>
      </c>
      <c r="K3989" t="s">
        <v>30</v>
      </c>
      <c r="L3989">
        <f>20500000</f>
        <v>20500000</v>
      </c>
      <c r="M3989">
        <v>970676</v>
      </c>
      <c r="N3989" t="s">
        <v>11991</v>
      </c>
      <c r="O3989">
        <v>106</v>
      </c>
      <c r="P3989" t="str">
        <f>IF(Table1[[#This Row],[score]]&gt;=8.5,"High",IF(Table1[[#This Row],[score]]&gt;=7,"Medium","Low"))</f>
        <v>Low</v>
      </c>
      <c r="Q3989" s="5">
        <f>Table1[[#This Row],[gross]]-Table1[[#This Row],[budget]]</f>
        <v>-19529324</v>
      </c>
      <c r="R3989" s="5" t="str">
        <f>IF(Table1[[#This Row],[Profit]]&gt;0,"Profit","Loss")</f>
        <v>Loss</v>
      </c>
      <c r="S3989" s="6" t="str">
        <f>FLOOR(Table1[[#This Row],[year]]-1900,10)+1900 &amp; "-" &amp; FLOOR(Table1[[#This Row],[year]]-1890,10)+1900</f>
        <v>2000-2010</v>
      </c>
      <c r="T3989" s="14" t="s">
        <v>21874</v>
      </c>
      <c r="AB3989" s="14"/>
    </row>
    <row r="3990" spans="1:28" hidden="1" x14ac:dyDescent="0.3">
      <c r="A3990" t="s">
        <v>12090</v>
      </c>
      <c r="B3990" t="s">
        <v>16</v>
      </c>
      <c r="C3990" t="s">
        <v>41</v>
      </c>
      <c r="D3990">
        <v>2001</v>
      </c>
      <c r="E3990" t="s">
        <v>12091</v>
      </c>
      <c r="F3990">
        <v>6.3</v>
      </c>
      <c r="G3990">
        <v>8100</v>
      </c>
      <c r="H3990" t="s">
        <v>12092</v>
      </c>
      <c r="I3990" t="s">
        <v>9542</v>
      </c>
      <c r="J3990" t="s">
        <v>6369</v>
      </c>
      <c r="K3990" t="s">
        <v>30</v>
      </c>
      <c r="L3990">
        <f>20500000</f>
        <v>20500000</v>
      </c>
      <c r="M3990">
        <v>830286</v>
      </c>
      <c r="N3990" t="s">
        <v>12093</v>
      </c>
      <c r="O3990">
        <v>94</v>
      </c>
      <c r="P3990" t="str">
        <f>IF(Table1[[#This Row],[score]]&gt;=8.5,"High",IF(Table1[[#This Row],[score]]&gt;=7,"Medium","Low"))</f>
        <v>Low</v>
      </c>
      <c r="Q3990" s="5">
        <f>Table1[[#This Row],[gross]]-Table1[[#This Row],[budget]]</f>
        <v>-19669714</v>
      </c>
      <c r="R3990" s="5" t="str">
        <f>IF(Table1[[#This Row],[Profit]]&gt;0,"Profit","Loss")</f>
        <v>Loss</v>
      </c>
      <c r="S3990" s="6" t="str">
        <f>FLOOR(Table1[[#This Row],[year]]-1900,10)+1900 &amp; "-" &amp; FLOOR(Table1[[#This Row],[year]]-1890,10)+1900</f>
        <v>2000-2010</v>
      </c>
      <c r="T3990" s="14" t="s">
        <v>21844</v>
      </c>
      <c r="AB3990" s="14"/>
    </row>
    <row r="3991" spans="1:28" hidden="1" x14ac:dyDescent="0.3">
      <c r="A3991" t="s">
        <v>11909</v>
      </c>
      <c r="B3991" t="s">
        <v>443</v>
      </c>
      <c r="C3991" t="s">
        <v>17</v>
      </c>
      <c r="D3991">
        <v>2001</v>
      </c>
      <c r="E3991" t="s">
        <v>11910</v>
      </c>
      <c r="F3991">
        <v>6.5</v>
      </c>
      <c r="G3991">
        <v>11000</v>
      </c>
      <c r="H3991" t="s">
        <v>4832</v>
      </c>
      <c r="I3991" t="s">
        <v>4832</v>
      </c>
      <c r="J3991" t="s">
        <v>11911</v>
      </c>
      <c r="K3991" t="s">
        <v>448</v>
      </c>
      <c r="L3991">
        <f>20500000</f>
        <v>20500000</v>
      </c>
      <c r="M3991">
        <v>765705</v>
      </c>
      <c r="N3991" t="s">
        <v>11591</v>
      </c>
      <c r="O3991">
        <v>86</v>
      </c>
      <c r="P3991" t="str">
        <f>IF(Table1[[#This Row],[score]]&gt;=8.5,"High",IF(Table1[[#This Row],[score]]&gt;=7,"Medium","Low"))</f>
        <v>Low</v>
      </c>
      <c r="Q3991" s="5">
        <f>Table1[[#This Row],[gross]]-Table1[[#This Row],[budget]]</f>
        <v>-19734295</v>
      </c>
      <c r="R3991" s="5" t="str">
        <f>IF(Table1[[#This Row],[Profit]]&gt;0,"Profit","Loss")</f>
        <v>Loss</v>
      </c>
      <c r="S3991" s="6" t="str">
        <f>FLOOR(Table1[[#This Row],[year]]-1900,10)+1900 &amp; "-" &amp; FLOOR(Table1[[#This Row],[year]]-1890,10)+1900</f>
        <v>2000-2010</v>
      </c>
      <c r="T3991" s="14" t="s">
        <v>21842</v>
      </c>
      <c r="AB3991" s="14"/>
    </row>
    <row r="3992" spans="1:28" hidden="1" x14ac:dyDescent="0.3">
      <c r="A3992" t="s">
        <v>12166</v>
      </c>
      <c r="B3992" t="s">
        <v>1974</v>
      </c>
      <c r="C3992" t="s">
        <v>34</v>
      </c>
      <c r="D3992">
        <v>2001</v>
      </c>
      <c r="E3992" t="s">
        <v>11589</v>
      </c>
      <c r="F3992">
        <v>5.2</v>
      </c>
      <c r="G3992">
        <v>5500</v>
      </c>
      <c r="H3992" t="s">
        <v>564</v>
      </c>
      <c r="I3992" t="s">
        <v>12167</v>
      </c>
      <c r="J3992" t="s">
        <v>10604</v>
      </c>
      <c r="K3992" t="s">
        <v>30</v>
      </c>
      <c r="L3992">
        <v>38000000</v>
      </c>
      <c r="M3992">
        <v>763740</v>
      </c>
      <c r="N3992" t="s">
        <v>12168</v>
      </c>
      <c r="O3992">
        <v>90</v>
      </c>
      <c r="P3992" t="str">
        <f>IF(Table1[[#This Row],[score]]&gt;=8.5,"High",IF(Table1[[#This Row],[score]]&gt;=7,"Medium","Low"))</f>
        <v>Low</v>
      </c>
      <c r="Q3992" s="5">
        <f>Table1[[#This Row],[gross]]-Table1[[#This Row],[budget]]</f>
        <v>-37236260</v>
      </c>
      <c r="R3992" s="5" t="str">
        <f>IF(Table1[[#This Row],[Profit]]&gt;0,"Profit","Loss")</f>
        <v>Loss</v>
      </c>
      <c r="S3992" s="6" t="str">
        <f>FLOOR(Table1[[#This Row],[year]]-1900,10)+1900 &amp; "-" &amp; FLOOR(Table1[[#This Row],[year]]-1890,10)+1900</f>
        <v>2000-2010</v>
      </c>
      <c r="T3992" s="14" t="s">
        <v>21835</v>
      </c>
      <c r="AB3992" s="14"/>
    </row>
    <row r="3993" spans="1:28" hidden="1" x14ac:dyDescent="0.3">
      <c r="A3993" t="s">
        <v>11831</v>
      </c>
      <c r="B3993" t="s">
        <v>8500</v>
      </c>
      <c r="C3993" t="s">
        <v>63</v>
      </c>
      <c r="D3993">
        <v>2001</v>
      </c>
      <c r="E3993" t="s">
        <v>11832</v>
      </c>
      <c r="F3993">
        <v>6.9</v>
      </c>
      <c r="G3993">
        <v>35000</v>
      </c>
      <c r="H3993" t="s">
        <v>8390</v>
      </c>
      <c r="I3993" t="s">
        <v>11833</v>
      </c>
      <c r="J3993" t="s">
        <v>11834</v>
      </c>
      <c r="K3993" t="s">
        <v>30</v>
      </c>
      <c r="L3993">
        <f>20500000</f>
        <v>20500000</v>
      </c>
      <c r="M3993">
        <v>704808</v>
      </c>
      <c r="N3993" t="s">
        <v>6789</v>
      </c>
      <c r="O3993">
        <v>108</v>
      </c>
      <c r="P3993" t="str">
        <f>IF(Table1[[#This Row],[score]]&gt;=8.5,"High",IF(Table1[[#This Row],[score]]&gt;=7,"Medium","Low"))</f>
        <v>Low</v>
      </c>
      <c r="Q3993" s="5">
        <f>Table1[[#This Row],[gross]]-Table1[[#This Row],[budget]]</f>
        <v>-19795192</v>
      </c>
      <c r="R3993" s="5" t="str">
        <f>IF(Table1[[#This Row],[Profit]]&gt;0,"Profit","Loss")</f>
        <v>Loss</v>
      </c>
      <c r="S3993" s="6" t="str">
        <f>FLOOR(Table1[[#This Row],[year]]-1900,10)+1900 &amp; "-" &amp; FLOOR(Table1[[#This Row],[year]]-1890,10)+1900</f>
        <v>2000-2010</v>
      </c>
      <c r="T3993" s="14" t="s">
        <v>21842</v>
      </c>
      <c r="AB3993" s="14"/>
    </row>
    <row r="3994" spans="1:28" hidden="1" x14ac:dyDescent="0.3">
      <c r="A3994" t="s">
        <v>12227</v>
      </c>
      <c r="B3994" t="s">
        <v>16</v>
      </c>
      <c r="C3994" t="s">
        <v>17</v>
      </c>
      <c r="D3994">
        <v>2001</v>
      </c>
      <c r="E3994" t="s">
        <v>12228</v>
      </c>
      <c r="F3994">
        <v>7</v>
      </c>
      <c r="G3994">
        <v>10000</v>
      </c>
      <c r="H3994" t="s">
        <v>12097</v>
      </c>
      <c r="I3994" t="s">
        <v>12229</v>
      </c>
      <c r="J3994" t="s">
        <v>11243</v>
      </c>
      <c r="K3994" t="s">
        <v>30</v>
      </c>
      <c r="L3994">
        <v>5000000</v>
      </c>
      <c r="M3994">
        <v>621592</v>
      </c>
      <c r="N3994" t="s">
        <v>11928</v>
      </c>
      <c r="O3994">
        <v>108</v>
      </c>
      <c r="P3994" t="str">
        <f>IF(Table1[[#This Row],[score]]&gt;=8.5,"High",IF(Table1[[#This Row],[score]]&gt;=7,"Medium","Low"))</f>
        <v>Medium</v>
      </c>
      <c r="Q3994" s="5">
        <f>Table1[[#This Row],[gross]]-Table1[[#This Row],[budget]]</f>
        <v>-4378408</v>
      </c>
      <c r="R3994" s="5" t="str">
        <f>IF(Table1[[#This Row],[Profit]]&gt;0,"Profit","Loss")</f>
        <v>Loss</v>
      </c>
      <c r="S3994" s="6" t="str">
        <f>FLOOR(Table1[[#This Row],[year]]-1900,10)+1900 &amp; "-" &amp; FLOOR(Table1[[#This Row],[year]]-1890,10)+1900</f>
        <v>2000-2010</v>
      </c>
      <c r="T3994" s="14" t="s">
        <v>21856</v>
      </c>
      <c r="AB3994" s="14"/>
    </row>
    <row r="3995" spans="1:28" hidden="1" x14ac:dyDescent="0.3">
      <c r="A3995" t="s">
        <v>12178</v>
      </c>
      <c r="B3995" t="s">
        <v>16</v>
      </c>
      <c r="C3995" t="s">
        <v>17</v>
      </c>
      <c r="D3995">
        <v>2001</v>
      </c>
      <c r="E3995" t="s">
        <v>12179</v>
      </c>
      <c r="F3995">
        <v>7.2</v>
      </c>
      <c r="G3995">
        <v>19000</v>
      </c>
      <c r="H3995" t="s">
        <v>5696</v>
      </c>
      <c r="I3995" t="s">
        <v>12180</v>
      </c>
      <c r="J3995" t="s">
        <v>2612</v>
      </c>
      <c r="K3995" t="s">
        <v>30</v>
      </c>
      <c r="L3995">
        <v>100000</v>
      </c>
      <c r="M3995">
        <v>515900</v>
      </c>
      <c r="N3995" t="s">
        <v>5697</v>
      </c>
      <c r="O3995">
        <v>86</v>
      </c>
      <c r="P3995" t="str">
        <f>IF(Table1[[#This Row],[score]]&gt;=8.5,"High",IF(Table1[[#This Row],[score]]&gt;=7,"Medium","Low"))</f>
        <v>Medium</v>
      </c>
      <c r="Q3995" s="5">
        <f>Table1[[#This Row],[gross]]-Table1[[#This Row],[budget]]</f>
        <v>415900</v>
      </c>
      <c r="R3995" s="5" t="str">
        <f>IF(Table1[[#This Row],[Profit]]&gt;0,"Profit","Loss")</f>
        <v>Profit</v>
      </c>
      <c r="S3995" s="6" t="str">
        <f>FLOOR(Table1[[#This Row],[year]]-1900,10)+1900 &amp; "-" &amp; FLOOR(Table1[[#This Row],[year]]-1890,10)+1900</f>
        <v>2000-2010</v>
      </c>
      <c r="T3995" s="14" t="s">
        <v>21849</v>
      </c>
      <c r="AB3995" s="14"/>
    </row>
    <row r="3996" spans="1:28" hidden="1" x14ac:dyDescent="0.3">
      <c r="A3996" t="s">
        <v>12013</v>
      </c>
      <c r="B3996" t="s">
        <v>16</v>
      </c>
      <c r="C3996" t="s">
        <v>17</v>
      </c>
      <c r="D3996">
        <v>2001</v>
      </c>
      <c r="E3996" t="s">
        <v>12014</v>
      </c>
      <c r="F3996">
        <v>6.9</v>
      </c>
      <c r="G3996">
        <v>20000</v>
      </c>
      <c r="H3996" t="s">
        <v>12015</v>
      </c>
      <c r="I3996" t="s">
        <v>12016</v>
      </c>
      <c r="J3996" t="s">
        <v>11154</v>
      </c>
      <c r="K3996" t="s">
        <v>195</v>
      </c>
      <c r="L3996">
        <f>20500000</f>
        <v>20500000</v>
      </c>
      <c r="M3996">
        <v>396897</v>
      </c>
      <c r="N3996" t="s">
        <v>12017</v>
      </c>
      <c r="O3996">
        <v>103</v>
      </c>
      <c r="P3996" t="str">
        <f>IF(Table1[[#This Row],[score]]&gt;=8.5,"High",IF(Table1[[#This Row],[score]]&gt;=7,"Medium","Low"))</f>
        <v>Low</v>
      </c>
      <c r="Q3996" s="5">
        <f>Table1[[#This Row],[gross]]-Table1[[#This Row],[budget]]</f>
        <v>-20103103</v>
      </c>
      <c r="R3996" s="5" t="str">
        <f>IF(Table1[[#This Row],[Profit]]&gt;0,"Profit","Loss")</f>
        <v>Loss</v>
      </c>
      <c r="S3996" s="6" t="str">
        <f>FLOOR(Table1[[#This Row],[year]]-1900,10)+1900 &amp; "-" &amp; FLOOR(Table1[[#This Row],[year]]-1890,10)+1900</f>
        <v>2000-2010</v>
      </c>
      <c r="T3996" s="14" t="s">
        <v>21871</v>
      </c>
      <c r="AB3996" s="14"/>
    </row>
    <row r="3997" spans="1:28" hidden="1" x14ac:dyDescent="0.3">
      <c r="A3997" t="s">
        <v>12193</v>
      </c>
      <c r="B3997" t="s">
        <v>16</v>
      </c>
      <c r="C3997" t="s">
        <v>41</v>
      </c>
      <c r="D3997">
        <v>2001</v>
      </c>
      <c r="E3997" t="s">
        <v>12194</v>
      </c>
      <c r="F3997">
        <v>6.7</v>
      </c>
      <c r="G3997">
        <v>4300</v>
      </c>
      <c r="H3997" t="s">
        <v>12195</v>
      </c>
      <c r="I3997" t="s">
        <v>5204</v>
      </c>
      <c r="J3997" t="s">
        <v>4714</v>
      </c>
      <c r="K3997" t="s">
        <v>30</v>
      </c>
      <c r="L3997">
        <f>20500000</f>
        <v>20500000</v>
      </c>
      <c r="M3997">
        <v>384098</v>
      </c>
      <c r="N3997" t="s">
        <v>12196</v>
      </c>
      <c r="O3997">
        <v>104</v>
      </c>
      <c r="P3997" t="str">
        <f>IF(Table1[[#This Row],[score]]&gt;=8.5,"High",IF(Table1[[#This Row],[score]]&gt;=7,"Medium","Low"))</f>
        <v>Low</v>
      </c>
      <c r="Q3997" s="5">
        <f>Table1[[#This Row],[gross]]-Table1[[#This Row],[budget]]</f>
        <v>-20115902</v>
      </c>
      <c r="R3997" s="5" t="str">
        <f>IF(Table1[[#This Row],[Profit]]&gt;0,"Profit","Loss")</f>
        <v>Loss</v>
      </c>
      <c r="S3997" s="6" t="str">
        <f>FLOOR(Table1[[#This Row],[year]]-1900,10)+1900 &amp; "-" &amp; FLOOR(Table1[[#This Row],[year]]-1890,10)+1900</f>
        <v>2000-2010</v>
      </c>
      <c r="T3997" s="14" t="s">
        <v>21835</v>
      </c>
      <c r="AB3997" s="14"/>
    </row>
    <row r="3998" spans="1:28" hidden="1" x14ac:dyDescent="0.3">
      <c r="A3998" t="s">
        <v>4894</v>
      </c>
      <c r="B3998" t="s">
        <v>16</v>
      </c>
      <c r="C3998" t="s">
        <v>52</v>
      </c>
      <c r="D3998">
        <v>2001</v>
      </c>
      <c r="E3998" t="s">
        <v>11937</v>
      </c>
      <c r="F3998">
        <v>6.6</v>
      </c>
      <c r="G3998">
        <v>18000</v>
      </c>
      <c r="H3998" t="s">
        <v>9708</v>
      </c>
      <c r="I3998" t="s">
        <v>9708</v>
      </c>
      <c r="J3998" t="s">
        <v>11938</v>
      </c>
      <c r="K3998" t="s">
        <v>2081</v>
      </c>
      <c r="L3998">
        <f>20500000</f>
        <v>20500000</v>
      </c>
      <c r="M3998">
        <v>318451</v>
      </c>
      <c r="N3998" t="s">
        <v>11939</v>
      </c>
      <c r="O3998">
        <v>119</v>
      </c>
      <c r="P3998" t="str">
        <f>IF(Table1[[#This Row],[score]]&gt;=8.5,"High",IF(Table1[[#This Row],[score]]&gt;=7,"Medium","Low"))</f>
        <v>Low</v>
      </c>
      <c r="Q3998" s="5">
        <f>Table1[[#This Row],[gross]]-Table1[[#This Row],[budget]]</f>
        <v>-20181549</v>
      </c>
      <c r="R3998" s="5" t="str">
        <f>IF(Table1[[#This Row],[Profit]]&gt;0,"Profit","Loss")</f>
        <v>Loss</v>
      </c>
      <c r="S3998" s="6" t="str">
        <f>FLOOR(Table1[[#This Row],[year]]-1900,10)+1900 &amp; "-" &amp; FLOOR(Table1[[#This Row],[year]]-1890,10)+1900</f>
        <v>2000-2010</v>
      </c>
      <c r="T3998" s="14" t="s">
        <v>21835</v>
      </c>
      <c r="AB3998" s="14"/>
    </row>
    <row r="3999" spans="1:28" hidden="1" x14ac:dyDescent="0.3">
      <c r="A3999" t="s">
        <v>12037</v>
      </c>
      <c r="B3999" t="s">
        <v>443</v>
      </c>
      <c r="C3999" t="s">
        <v>41</v>
      </c>
      <c r="D3999">
        <v>2001</v>
      </c>
      <c r="E3999" t="s">
        <v>12038</v>
      </c>
      <c r="F3999">
        <v>8.1</v>
      </c>
      <c r="G3999">
        <v>68000</v>
      </c>
      <c r="H3999" t="s">
        <v>12039</v>
      </c>
      <c r="I3999" t="s">
        <v>12040</v>
      </c>
      <c r="J3999" t="s">
        <v>12001</v>
      </c>
      <c r="K3999" t="s">
        <v>10197</v>
      </c>
      <c r="L3999" s="5">
        <f>20500000</f>
        <v>20500000</v>
      </c>
      <c r="M3999" s="5">
        <v>316221</v>
      </c>
      <c r="N3999" t="s">
        <v>12041</v>
      </c>
      <c r="O3999">
        <v>183</v>
      </c>
      <c r="P3999" t="str">
        <f>IF(Table1[[#This Row],[score]]&gt;=8.5,"High",IF(Table1[[#This Row],[score]]&gt;=7,"Medium","Low"))</f>
        <v>Medium</v>
      </c>
      <c r="Q3999" s="5">
        <f>Table1[[#This Row],[gross]]-Table1[[#This Row],[budget]]</f>
        <v>-20183779</v>
      </c>
      <c r="R3999" s="5" t="str">
        <f>IF(Table1[[#This Row],[Profit]]&gt;0,"Profit","Loss")</f>
        <v>Loss</v>
      </c>
      <c r="S3999" s="6" t="str">
        <f>FLOOR(Table1[[#This Row],[year]]-1900,10)+1900 &amp; "-" &amp; FLOOR(Table1[[#This Row],[year]]-1890,10)+1900</f>
        <v>2000-2010</v>
      </c>
      <c r="T3999" s="14" t="s">
        <v>21867</v>
      </c>
      <c r="AB3999" s="14"/>
    </row>
    <row r="4000" spans="1:28" hidden="1" x14ac:dyDescent="0.3">
      <c r="A4000" t="s">
        <v>11788</v>
      </c>
      <c r="B4000" t="s">
        <v>16</v>
      </c>
      <c r="C4000" t="s">
        <v>41</v>
      </c>
      <c r="D4000">
        <v>2001</v>
      </c>
      <c r="E4000" t="s">
        <v>11789</v>
      </c>
      <c r="F4000">
        <v>6.6</v>
      </c>
      <c r="G4000">
        <v>55000</v>
      </c>
      <c r="H4000" t="s">
        <v>11790</v>
      </c>
      <c r="I4000" t="s">
        <v>11791</v>
      </c>
      <c r="J4000" t="s">
        <v>9970</v>
      </c>
      <c r="K4000" t="s">
        <v>30</v>
      </c>
      <c r="L4000">
        <v>5000000</v>
      </c>
      <c r="M4000">
        <v>295206</v>
      </c>
      <c r="N4000" t="s">
        <v>11792</v>
      </c>
      <c r="O4000">
        <v>97</v>
      </c>
      <c r="P4000" t="str">
        <f>IF(Table1[[#This Row],[score]]&gt;=8.5,"High",IF(Table1[[#This Row],[score]]&gt;=7,"Medium","Low"))</f>
        <v>Low</v>
      </c>
      <c r="Q4000" s="5">
        <f>Table1[[#This Row],[gross]]-Table1[[#This Row],[budget]]</f>
        <v>-4704794</v>
      </c>
      <c r="R4000" s="5" t="str">
        <f>IF(Table1[[#This Row],[Profit]]&gt;0,"Profit","Loss")</f>
        <v>Loss</v>
      </c>
      <c r="S4000" s="6" t="str">
        <f>FLOOR(Table1[[#This Row],[year]]-1900,10)+1900 &amp; "-" &amp; FLOOR(Table1[[#This Row],[year]]-1890,10)+1900</f>
        <v>2000-2010</v>
      </c>
      <c r="T4000" s="14" t="s">
        <v>21843</v>
      </c>
      <c r="AB4000" s="14"/>
    </row>
    <row r="4001" spans="1:28" hidden="1" x14ac:dyDescent="0.3">
      <c r="A4001" t="s">
        <v>12208</v>
      </c>
      <c r="B4001" t="s">
        <v>443</v>
      </c>
      <c r="C4001" t="s">
        <v>41</v>
      </c>
      <c r="D4001">
        <v>2001</v>
      </c>
      <c r="E4001" t="s">
        <v>12209</v>
      </c>
      <c r="F4001">
        <v>7.1</v>
      </c>
      <c r="G4001">
        <v>6100</v>
      </c>
      <c r="H4001" t="s">
        <v>12210</v>
      </c>
      <c r="I4001" t="s">
        <v>12210</v>
      </c>
      <c r="J4001" t="s">
        <v>12211</v>
      </c>
      <c r="K4001" t="s">
        <v>2956</v>
      </c>
      <c r="L4001">
        <f>20500000</f>
        <v>20500000</v>
      </c>
      <c r="M4001">
        <v>270811</v>
      </c>
      <c r="N4001" t="s">
        <v>12212</v>
      </c>
      <c r="O4001">
        <v>103</v>
      </c>
      <c r="P4001" t="str">
        <f>IF(Table1[[#This Row],[score]]&gt;=8.5,"High",IF(Table1[[#This Row],[score]]&gt;=7,"Medium","Low"))</f>
        <v>Medium</v>
      </c>
      <c r="Q4001" s="5">
        <f>Table1[[#This Row],[gross]]-Table1[[#This Row],[budget]]</f>
        <v>-20229189</v>
      </c>
      <c r="R4001" s="5" t="str">
        <f>IF(Table1[[#This Row],[Profit]]&gt;0,"Profit","Loss")</f>
        <v>Loss</v>
      </c>
      <c r="S4001" s="6" t="str">
        <f>FLOOR(Table1[[#This Row],[year]]-1900,10)+1900 &amp; "-" &amp; FLOOR(Table1[[#This Row],[year]]-1890,10)+1900</f>
        <v>2000-2010</v>
      </c>
      <c r="T4001" s="14" t="s">
        <v>21839</v>
      </c>
      <c r="AB4001" s="14"/>
    </row>
    <row r="4002" spans="1:28" hidden="1" x14ac:dyDescent="0.3">
      <c r="A4002" t="s">
        <v>12060</v>
      </c>
      <c r="B4002" t="s">
        <v>33</v>
      </c>
      <c r="C4002" t="s">
        <v>390</v>
      </c>
      <c r="D4002">
        <v>2001</v>
      </c>
      <c r="E4002" t="s">
        <v>12061</v>
      </c>
      <c r="F4002">
        <v>7.9</v>
      </c>
      <c r="G4002">
        <v>25000</v>
      </c>
      <c r="H4002" t="s">
        <v>9523</v>
      </c>
      <c r="I4002" t="s">
        <v>9523</v>
      </c>
      <c r="J4002" t="s">
        <v>12062</v>
      </c>
      <c r="K4002" t="s">
        <v>2081</v>
      </c>
      <c r="L4002">
        <f>20500000</f>
        <v>20500000</v>
      </c>
      <c r="M4002">
        <v>262891</v>
      </c>
      <c r="N4002" t="s">
        <v>6061</v>
      </c>
      <c r="O4002">
        <v>87</v>
      </c>
      <c r="P4002" t="str">
        <f>IF(Table1[[#This Row],[score]]&gt;=8.5,"High",IF(Table1[[#This Row],[score]]&gt;=7,"Medium","Low"))</f>
        <v>Medium</v>
      </c>
      <c r="Q4002" s="5">
        <f>Table1[[#This Row],[gross]]-Table1[[#This Row],[budget]]</f>
        <v>-20237109</v>
      </c>
      <c r="R4002" s="5" t="str">
        <f>IF(Table1[[#This Row],[Profit]]&gt;0,"Profit","Loss")</f>
        <v>Loss</v>
      </c>
      <c r="S4002" s="6" t="str">
        <f>FLOOR(Table1[[#This Row],[year]]-1900,10)+1900 &amp; "-" &amp; FLOOR(Table1[[#This Row],[year]]-1890,10)+1900</f>
        <v>2000-2010</v>
      </c>
      <c r="T4002" s="14" t="s">
        <v>21837</v>
      </c>
      <c r="AB4002" s="14"/>
    </row>
    <row r="4003" spans="1:28" hidden="1" x14ac:dyDescent="0.3">
      <c r="A4003" t="s">
        <v>11993</v>
      </c>
      <c r="B4003" t="s">
        <v>16</v>
      </c>
      <c r="C4003" t="s">
        <v>17</v>
      </c>
      <c r="D4003">
        <v>2001</v>
      </c>
      <c r="E4003" t="s">
        <v>11994</v>
      </c>
      <c r="F4003">
        <v>7.2</v>
      </c>
      <c r="G4003">
        <v>9300</v>
      </c>
      <c r="H4003" t="s">
        <v>11995</v>
      </c>
      <c r="I4003" t="s">
        <v>11996</v>
      </c>
      <c r="J4003" t="s">
        <v>11997</v>
      </c>
      <c r="K4003" t="s">
        <v>30</v>
      </c>
      <c r="L4003">
        <f>20500000</f>
        <v>20500000</v>
      </c>
      <c r="M4003">
        <v>69958</v>
      </c>
      <c r="N4003" t="s">
        <v>11998</v>
      </c>
      <c r="O4003">
        <v>100</v>
      </c>
      <c r="P4003" t="str">
        <f>IF(Table1[[#This Row],[score]]&gt;=8.5,"High",IF(Table1[[#This Row],[score]]&gt;=7,"Medium","Low"))</f>
        <v>Medium</v>
      </c>
      <c r="Q4003" s="5">
        <f>Table1[[#This Row],[gross]]-Table1[[#This Row],[budget]]</f>
        <v>-20430042</v>
      </c>
      <c r="R4003" s="5" t="str">
        <f>IF(Table1[[#This Row],[Profit]]&gt;0,"Profit","Loss")</f>
        <v>Loss</v>
      </c>
      <c r="S4003" s="6" t="str">
        <f>FLOOR(Table1[[#This Row],[year]]-1900,10)+1900 &amp; "-" &amp; FLOOR(Table1[[#This Row],[year]]-1890,10)+1900</f>
        <v>2000-2010</v>
      </c>
      <c r="T4003" s="14" t="s">
        <v>21835</v>
      </c>
      <c r="AB4003" s="14"/>
    </row>
    <row r="4004" spans="1:28" hidden="1" x14ac:dyDescent="0.3">
      <c r="A4004" t="s">
        <v>12112</v>
      </c>
      <c r="B4004" t="s">
        <v>443</v>
      </c>
      <c r="C4004" t="s">
        <v>17</v>
      </c>
      <c r="D4004">
        <v>2001</v>
      </c>
      <c r="E4004" t="s">
        <v>12113</v>
      </c>
      <c r="F4004">
        <v>6</v>
      </c>
      <c r="G4004">
        <v>7500</v>
      </c>
      <c r="H4004" t="s">
        <v>4871</v>
      </c>
      <c r="I4004" t="s">
        <v>4871</v>
      </c>
      <c r="J4004" t="s">
        <v>10140</v>
      </c>
      <c r="K4004" t="s">
        <v>448</v>
      </c>
      <c r="L4004">
        <f>20500000</f>
        <v>20500000</v>
      </c>
      <c r="M4004">
        <v>15571</v>
      </c>
      <c r="N4004" t="s">
        <v>9093</v>
      </c>
      <c r="O4004">
        <v>101</v>
      </c>
      <c r="P4004" t="str">
        <f>IF(Table1[[#This Row],[score]]&gt;=8.5,"High",IF(Table1[[#This Row],[score]]&gt;=7,"Medium","Low"))</f>
        <v>Low</v>
      </c>
      <c r="Q4004" s="5">
        <f>Table1[[#This Row],[gross]]-Table1[[#This Row],[budget]]</f>
        <v>-20484429</v>
      </c>
      <c r="R4004" s="5" t="str">
        <f>IF(Table1[[#This Row],[Profit]]&gt;0,"Profit","Loss")</f>
        <v>Loss</v>
      </c>
      <c r="S4004" s="6" t="str">
        <f>FLOOR(Table1[[#This Row],[year]]-1900,10)+1900 &amp; "-" &amp; FLOOR(Table1[[#This Row],[year]]-1890,10)+1900</f>
        <v>2000-2010</v>
      </c>
      <c r="T4004" s="14" t="s">
        <v>21842</v>
      </c>
      <c r="AB4004" s="14"/>
    </row>
    <row r="4005" spans="1:28" hidden="1" x14ac:dyDescent="0.3">
      <c r="A4005" t="s">
        <v>12250</v>
      </c>
      <c r="B4005" t="s">
        <v>1974</v>
      </c>
      <c r="C4005" t="s">
        <v>34</v>
      </c>
      <c r="D4005">
        <v>2002</v>
      </c>
      <c r="E4005" t="s">
        <v>12251</v>
      </c>
      <c r="F4005">
        <v>8.6999999999999993</v>
      </c>
      <c r="G4005">
        <v>1500000</v>
      </c>
      <c r="H4005" t="s">
        <v>6817</v>
      </c>
      <c r="I4005" t="s">
        <v>11700</v>
      </c>
      <c r="J4005" t="s">
        <v>7606</v>
      </c>
      <c r="K4005" t="s">
        <v>1861</v>
      </c>
      <c r="L4005" s="5">
        <v>94000000</v>
      </c>
      <c r="M4005" s="5">
        <v>947495095</v>
      </c>
      <c r="N4005" t="s">
        <v>2001</v>
      </c>
      <c r="O4005">
        <v>179</v>
      </c>
      <c r="P4005" t="str">
        <f>IF(Table1[[#This Row],[score]]&gt;=8.5,"High",IF(Table1[[#This Row],[score]]&gt;=7,"Medium","Low"))</f>
        <v>High</v>
      </c>
      <c r="Q4005" s="5">
        <f>Table1[[#This Row],[gross]]-Table1[[#This Row],[budget]]</f>
        <v>853495095</v>
      </c>
      <c r="R4005" s="5" t="str">
        <f>IF(Table1[[#This Row],[Profit]]&gt;0,"Profit","Loss")</f>
        <v>Profit</v>
      </c>
      <c r="S4005" s="6" t="str">
        <f>FLOOR(Table1[[#This Row],[year]]-1900,10)+1900 &amp; "-" &amp; FLOOR(Table1[[#This Row],[year]]-1890,10)+1900</f>
        <v>2000-2010</v>
      </c>
      <c r="T4005" s="14" t="s">
        <v>21835</v>
      </c>
      <c r="AB4005" s="14"/>
    </row>
    <row r="4006" spans="1:28" hidden="1" x14ac:dyDescent="0.3">
      <c r="A4006" t="s">
        <v>12248</v>
      </c>
      <c r="B4006" t="s">
        <v>33</v>
      </c>
      <c r="C4006" t="s">
        <v>25</v>
      </c>
      <c r="D4006">
        <v>2002</v>
      </c>
      <c r="E4006" t="s">
        <v>12249</v>
      </c>
      <c r="F4006">
        <v>7.4</v>
      </c>
      <c r="G4006">
        <v>572000</v>
      </c>
      <c r="H4006" t="s">
        <v>2026</v>
      </c>
      <c r="I4006" t="s">
        <v>11692</v>
      </c>
      <c r="J4006" t="s">
        <v>11693</v>
      </c>
      <c r="K4006" t="s">
        <v>22</v>
      </c>
      <c r="L4006">
        <v>100000000</v>
      </c>
      <c r="M4006">
        <v>879602366</v>
      </c>
      <c r="N4006" t="s">
        <v>23</v>
      </c>
      <c r="O4006">
        <v>161</v>
      </c>
      <c r="P4006" t="str">
        <f>IF(Table1[[#This Row],[score]]&gt;=8.5,"High",IF(Table1[[#This Row],[score]]&gt;=7,"Medium","Low"))</f>
        <v>Medium</v>
      </c>
      <c r="Q4006" s="5">
        <f>Table1[[#This Row],[gross]]-Table1[[#This Row],[budget]]</f>
        <v>779602366</v>
      </c>
      <c r="R4006" s="5" t="str">
        <f>IF(Table1[[#This Row],[Profit]]&gt;0,"Profit","Loss")</f>
        <v>Profit</v>
      </c>
      <c r="S4006" s="6" t="str">
        <f>FLOOR(Table1[[#This Row],[year]]-1900,10)+1900 &amp; "-" &amp; FLOOR(Table1[[#This Row],[year]]-1890,10)+1900</f>
        <v>2000-2010</v>
      </c>
      <c r="T4006" s="14" t="s">
        <v>21835</v>
      </c>
      <c r="AB4006" s="14"/>
    </row>
    <row r="4007" spans="1:28" hidden="1" x14ac:dyDescent="0.3">
      <c r="A4007" t="s">
        <v>12238</v>
      </c>
      <c r="B4007" t="s">
        <v>1974</v>
      </c>
      <c r="C4007" t="s">
        <v>34</v>
      </c>
      <c r="D4007">
        <v>2002</v>
      </c>
      <c r="E4007" t="s">
        <v>12239</v>
      </c>
      <c r="F4007">
        <v>7.3</v>
      </c>
      <c r="G4007">
        <v>706000</v>
      </c>
      <c r="H4007" t="s">
        <v>502</v>
      </c>
      <c r="I4007" t="s">
        <v>12240</v>
      </c>
      <c r="J4007" t="s">
        <v>10038</v>
      </c>
      <c r="K4007" t="s">
        <v>30</v>
      </c>
      <c r="L4007">
        <v>139000000</v>
      </c>
      <c r="M4007">
        <v>825025036</v>
      </c>
      <c r="N4007" t="s">
        <v>31</v>
      </c>
      <c r="O4007">
        <v>121</v>
      </c>
      <c r="P4007" t="str">
        <f>IF(Table1[[#This Row],[score]]&gt;=8.5,"High",IF(Table1[[#This Row],[score]]&gt;=7,"Medium","Low"))</f>
        <v>Medium</v>
      </c>
      <c r="Q4007" s="5">
        <f>Table1[[#This Row],[gross]]-Table1[[#This Row],[budget]]</f>
        <v>686025036</v>
      </c>
      <c r="R4007" s="5" t="str">
        <f>IF(Table1[[#This Row],[Profit]]&gt;0,"Profit","Loss")</f>
        <v>Profit</v>
      </c>
      <c r="S4007" s="6" t="str">
        <f>FLOOR(Table1[[#This Row],[year]]-1900,10)+1900 &amp; "-" &amp; FLOOR(Table1[[#This Row],[year]]-1890,10)+1900</f>
        <v>2000-2010</v>
      </c>
      <c r="T4007" s="14" t="s">
        <v>21835</v>
      </c>
      <c r="AB4007" s="14"/>
    </row>
    <row r="4008" spans="1:28" hidden="1" x14ac:dyDescent="0.3">
      <c r="A4008" t="s">
        <v>12277</v>
      </c>
      <c r="B4008" t="s">
        <v>33</v>
      </c>
      <c r="C4008" t="s">
        <v>34</v>
      </c>
      <c r="D4008">
        <v>2002</v>
      </c>
      <c r="E4008" t="s">
        <v>12278</v>
      </c>
      <c r="F4008">
        <v>6.5</v>
      </c>
      <c r="G4008">
        <v>658000</v>
      </c>
      <c r="H4008" t="s">
        <v>4434</v>
      </c>
      <c r="I4008" t="s">
        <v>4434</v>
      </c>
      <c r="J4008" t="s">
        <v>11949</v>
      </c>
      <c r="K4008" t="s">
        <v>30</v>
      </c>
      <c r="L4008">
        <v>115000000</v>
      </c>
      <c r="M4008">
        <v>653779970</v>
      </c>
      <c r="N4008" t="s">
        <v>39</v>
      </c>
      <c r="O4008">
        <v>142</v>
      </c>
      <c r="P4008" t="str">
        <f>IF(Table1[[#This Row],[score]]&gt;=8.5,"High",IF(Table1[[#This Row],[score]]&gt;=7,"Medium","Low"))</f>
        <v>Low</v>
      </c>
      <c r="Q4008" s="5">
        <f>Table1[[#This Row],[gross]]-Table1[[#This Row],[budget]]</f>
        <v>538779970</v>
      </c>
      <c r="R4008" s="5" t="str">
        <f>IF(Table1[[#This Row],[Profit]]&gt;0,"Profit","Loss")</f>
        <v>Profit</v>
      </c>
      <c r="S4008" s="6" t="str">
        <f>FLOOR(Table1[[#This Row],[year]]-1900,10)+1900 &amp; "-" &amp; FLOOR(Table1[[#This Row],[year]]-1890,10)+1900</f>
        <v>2000-2010</v>
      </c>
      <c r="T4008" s="14" t="s">
        <v>21835</v>
      </c>
      <c r="AB4008" s="14"/>
    </row>
    <row r="4009" spans="1:28" hidden="1" x14ac:dyDescent="0.3">
      <c r="A4009" t="s">
        <v>12313</v>
      </c>
      <c r="B4009" t="s">
        <v>1974</v>
      </c>
      <c r="C4009" t="s">
        <v>34</v>
      </c>
      <c r="D4009">
        <v>2002</v>
      </c>
      <c r="E4009" t="s">
        <v>12314</v>
      </c>
      <c r="F4009">
        <v>6.2</v>
      </c>
      <c r="G4009">
        <v>351000</v>
      </c>
      <c r="H4009" t="s">
        <v>6170</v>
      </c>
      <c r="I4009" t="s">
        <v>9464</v>
      </c>
      <c r="J4009" t="s">
        <v>1860</v>
      </c>
      <c r="K4009" t="s">
        <v>30</v>
      </c>
      <c r="L4009">
        <v>140000000</v>
      </c>
      <c r="M4009">
        <v>445135288</v>
      </c>
      <c r="N4009" t="s">
        <v>31</v>
      </c>
      <c r="O4009">
        <v>88</v>
      </c>
      <c r="P4009" t="str">
        <f>IF(Table1[[#This Row],[score]]&gt;=8.5,"High",IF(Table1[[#This Row],[score]]&gt;=7,"Medium","Low"))</f>
        <v>Low</v>
      </c>
      <c r="Q4009" s="5">
        <f>Table1[[#This Row],[gross]]-Table1[[#This Row],[budget]]</f>
        <v>305135288</v>
      </c>
      <c r="R4009" s="5" t="str">
        <f>IF(Table1[[#This Row],[Profit]]&gt;0,"Profit","Loss")</f>
        <v>Profit</v>
      </c>
      <c r="S4009" s="6" t="str">
        <f>FLOOR(Table1[[#This Row],[year]]-1900,10)+1900 &amp; "-" &amp; FLOOR(Table1[[#This Row],[year]]-1890,10)+1900</f>
        <v>2000-2010</v>
      </c>
      <c r="T4009" s="14" t="s">
        <v>21835</v>
      </c>
      <c r="AB4009" s="14"/>
    </row>
    <row r="4010" spans="1:28" hidden="1" x14ac:dyDescent="0.3">
      <c r="A4010" t="s">
        <v>12342</v>
      </c>
      <c r="B4010" t="s">
        <v>1974</v>
      </c>
      <c r="C4010" t="s">
        <v>34</v>
      </c>
      <c r="D4010">
        <v>2002</v>
      </c>
      <c r="E4010" t="s">
        <v>12343</v>
      </c>
      <c r="F4010">
        <v>6.1</v>
      </c>
      <c r="G4010">
        <v>209000</v>
      </c>
      <c r="H4010" t="s">
        <v>7974</v>
      </c>
      <c r="I4010" t="s">
        <v>8439</v>
      </c>
      <c r="J4010" t="s">
        <v>4686</v>
      </c>
      <c r="K4010" t="s">
        <v>22</v>
      </c>
      <c r="L4010">
        <v>142000000</v>
      </c>
      <c r="M4010">
        <v>431971116</v>
      </c>
      <c r="N4010" t="s">
        <v>576</v>
      </c>
      <c r="O4010">
        <v>133</v>
      </c>
      <c r="P4010" t="str">
        <f>IF(Table1[[#This Row],[score]]&gt;=8.5,"High",IF(Table1[[#This Row],[score]]&gt;=7,"Medium","Low"))</f>
        <v>Low</v>
      </c>
      <c r="Q4010" s="5">
        <f>Table1[[#This Row],[gross]]-Table1[[#This Row],[budget]]</f>
        <v>289971116</v>
      </c>
      <c r="R4010" s="5" t="str">
        <f>IF(Table1[[#This Row],[Profit]]&gt;0,"Profit","Loss")</f>
        <v>Profit</v>
      </c>
      <c r="S4010" s="6" t="str">
        <f>FLOOR(Table1[[#This Row],[year]]-1900,10)+1900 &amp; "-" &amp; FLOOR(Table1[[#This Row],[year]]-1890,10)+1900</f>
        <v>2000-2010</v>
      </c>
      <c r="T4010" s="14" t="s">
        <v>21835</v>
      </c>
      <c r="AB4010" s="14"/>
    </row>
    <row r="4011" spans="1:28" hidden="1" x14ac:dyDescent="0.3">
      <c r="A4011" t="s">
        <v>12274</v>
      </c>
      <c r="B4011" t="s">
        <v>1974</v>
      </c>
      <c r="C4011" t="s">
        <v>17</v>
      </c>
      <c r="D4011">
        <v>2002</v>
      </c>
      <c r="E4011" t="s">
        <v>12204</v>
      </c>
      <c r="F4011">
        <v>6.7</v>
      </c>
      <c r="G4011">
        <v>344000</v>
      </c>
      <c r="H4011" t="s">
        <v>10372</v>
      </c>
      <c r="I4011" t="s">
        <v>10372</v>
      </c>
      <c r="J4011" t="s">
        <v>526</v>
      </c>
      <c r="K4011" t="s">
        <v>30</v>
      </c>
      <c r="L4011">
        <v>72000000</v>
      </c>
      <c r="M4011">
        <v>408247917</v>
      </c>
      <c r="N4011" t="s">
        <v>2067</v>
      </c>
      <c r="O4011">
        <v>106</v>
      </c>
      <c r="P4011" t="str">
        <f>IF(Table1[[#This Row],[score]]&gt;=8.5,"High",IF(Table1[[#This Row],[score]]&gt;=7,"Medium","Low"))</f>
        <v>Low</v>
      </c>
      <c r="Q4011" s="5">
        <f>Table1[[#This Row],[gross]]-Table1[[#This Row],[budget]]</f>
        <v>336247917</v>
      </c>
      <c r="R4011" s="5" t="str">
        <f>IF(Table1[[#This Row],[Profit]]&gt;0,"Profit","Loss")</f>
        <v>Profit</v>
      </c>
      <c r="S4011" s="6" t="str">
        <f>FLOOR(Table1[[#This Row],[year]]-1900,10)+1900 &amp; "-" &amp; FLOOR(Table1[[#This Row],[year]]-1890,10)+1900</f>
        <v>2000-2010</v>
      </c>
      <c r="T4011" s="14" t="s">
        <v>21835</v>
      </c>
      <c r="AB4011" s="14"/>
    </row>
    <row r="4012" spans="1:28" hidden="1" x14ac:dyDescent="0.3">
      <c r="A4012" t="s">
        <v>12307</v>
      </c>
      <c r="B4012" t="s">
        <v>33</v>
      </c>
      <c r="C4012" t="s">
        <v>390</v>
      </c>
      <c r="D4012">
        <v>2002</v>
      </c>
      <c r="E4012" t="s">
        <v>11644</v>
      </c>
      <c r="F4012">
        <v>7.5</v>
      </c>
      <c r="G4012">
        <v>452000</v>
      </c>
      <c r="H4012" t="s">
        <v>12308</v>
      </c>
      <c r="I4012" t="s">
        <v>12309</v>
      </c>
      <c r="J4012" t="s">
        <v>8213</v>
      </c>
      <c r="K4012" t="s">
        <v>30</v>
      </c>
      <c r="L4012">
        <v>59000000</v>
      </c>
      <c r="M4012">
        <v>383257136</v>
      </c>
      <c r="N4012" t="s">
        <v>180</v>
      </c>
      <c r="O4012">
        <v>81</v>
      </c>
      <c r="P4012" t="str">
        <f>IF(Table1[[#This Row],[score]]&gt;=8.5,"High",IF(Table1[[#This Row],[score]]&gt;=7,"Medium","Low"))</f>
        <v>Medium</v>
      </c>
      <c r="Q4012" s="5">
        <f>Table1[[#This Row],[gross]]-Table1[[#This Row],[budget]]</f>
        <v>324257136</v>
      </c>
      <c r="R4012" s="5" t="str">
        <f>IF(Table1[[#This Row],[Profit]]&gt;0,"Profit","Loss")</f>
        <v>Profit</v>
      </c>
      <c r="S4012" s="6" t="str">
        <f>FLOOR(Table1[[#This Row],[year]]-1900,10)+1900 &amp; "-" &amp; FLOOR(Table1[[#This Row],[year]]-1890,10)+1900</f>
        <v>2000-2010</v>
      </c>
      <c r="T4012" s="14" t="s">
        <v>21835</v>
      </c>
      <c r="AB4012" s="14"/>
    </row>
    <row r="4013" spans="1:28" hidden="1" x14ac:dyDescent="0.3">
      <c r="A4013" t="s">
        <v>12325</v>
      </c>
      <c r="B4013" t="s">
        <v>33</v>
      </c>
      <c r="C4013" t="s">
        <v>41</v>
      </c>
      <c r="D4013">
        <v>2002</v>
      </c>
      <c r="E4013" t="s">
        <v>12204</v>
      </c>
      <c r="F4013">
        <v>6.6</v>
      </c>
      <c r="G4013">
        <v>122000</v>
      </c>
      <c r="H4013" t="s">
        <v>5579</v>
      </c>
      <c r="I4013" t="s">
        <v>12326</v>
      </c>
      <c r="J4013" t="s">
        <v>12326</v>
      </c>
      <c r="K4013" t="s">
        <v>195</v>
      </c>
      <c r="L4013">
        <v>5000000</v>
      </c>
      <c r="M4013">
        <v>368744044</v>
      </c>
      <c r="N4013" t="s">
        <v>12327</v>
      </c>
      <c r="O4013">
        <v>95</v>
      </c>
      <c r="P4013" t="str">
        <f>IF(Table1[[#This Row],[score]]&gt;=8.5,"High",IF(Table1[[#This Row],[score]]&gt;=7,"Medium","Low"))</f>
        <v>Low</v>
      </c>
      <c r="Q4013" s="5">
        <f>Table1[[#This Row],[gross]]-Table1[[#This Row],[budget]]</f>
        <v>363744044</v>
      </c>
      <c r="R4013" s="5" t="str">
        <f>IF(Table1[[#This Row],[Profit]]&gt;0,"Profit","Loss")</f>
        <v>Profit</v>
      </c>
      <c r="S4013" s="6" t="str">
        <f>FLOOR(Table1[[#This Row],[year]]-1900,10)+1900 &amp; "-" &amp; FLOOR(Table1[[#This Row],[year]]-1890,10)+1900</f>
        <v>2000-2010</v>
      </c>
      <c r="T4013" s="14" t="s">
        <v>21835</v>
      </c>
      <c r="AB4013" s="14"/>
    </row>
    <row r="4014" spans="1:28" hidden="1" x14ac:dyDescent="0.3">
      <c r="A4014" t="s">
        <v>12286</v>
      </c>
      <c r="B4014" t="s">
        <v>1974</v>
      </c>
      <c r="C4014" t="s">
        <v>34</v>
      </c>
      <c r="D4014">
        <v>2002</v>
      </c>
      <c r="E4014" t="s">
        <v>12287</v>
      </c>
      <c r="F4014">
        <v>7.6</v>
      </c>
      <c r="G4014">
        <v>519000</v>
      </c>
      <c r="H4014" t="s">
        <v>486</v>
      </c>
      <c r="I4014" t="s">
        <v>5600</v>
      </c>
      <c r="J4014" t="s">
        <v>1462</v>
      </c>
      <c r="K4014" t="s">
        <v>30</v>
      </c>
      <c r="L4014">
        <v>102000000</v>
      </c>
      <c r="M4014">
        <v>358372926</v>
      </c>
      <c r="N4014" t="s">
        <v>180</v>
      </c>
      <c r="O4014">
        <v>145</v>
      </c>
      <c r="P4014" t="str">
        <f>IF(Table1[[#This Row],[score]]&gt;=8.5,"High",IF(Table1[[#This Row],[score]]&gt;=7,"Medium","Low"))</f>
        <v>Medium</v>
      </c>
      <c r="Q4014" s="5">
        <f>Table1[[#This Row],[gross]]-Table1[[#This Row],[budget]]</f>
        <v>256372926</v>
      </c>
      <c r="R4014" s="5" t="str">
        <f>IF(Table1[[#This Row],[Profit]]&gt;0,"Profit","Loss")</f>
        <v>Profit</v>
      </c>
      <c r="S4014" s="6" t="str">
        <f>FLOOR(Table1[[#This Row],[year]]-1900,10)+1900 &amp; "-" &amp; FLOOR(Table1[[#This Row],[year]]-1890,10)+1900</f>
        <v>2000-2010</v>
      </c>
      <c r="T4014" s="14" t="s">
        <v>21835</v>
      </c>
      <c r="AB4014" s="14"/>
    </row>
    <row r="4015" spans="1:28" hidden="1" x14ac:dyDescent="0.3">
      <c r="A4015" t="s">
        <v>12256</v>
      </c>
      <c r="B4015" t="s">
        <v>1974</v>
      </c>
      <c r="C4015" t="s">
        <v>63</v>
      </c>
      <c r="D4015">
        <v>2002</v>
      </c>
      <c r="E4015" t="s">
        <v>12257</v>
      </c>
      <c r="F4015">
        <v>8.1</v>
      </c>
      <c r="G4015">
        <v>866000</v>
      </c>
      <c r="H4015" t="s">
        <v>486</v>
      </c>
      <c r="I4015" t="s">
        <v>12258</v>
      </c>
      <c r="J4015" t="s">
        <v>8428</v>
      </c>
      <c r="K4015" t="s">
        <v>30</v>
      </c>
      <c r="L4015" s="5">
        <v>52000000</v>
      </c>
      <c r="M4015" s="5">
        <v>352114312</v>
      </c>
      <c r="N4015" t="s">
        <v>9593</v>
      </c>
      <c r="O4015">
        <v>141</v>
      </c>
      <c r="P4015" t="str">
        <f>IF(Table1[[#This Row],[score]]&gt;=8.5,"High",IF(Table1[[#This Row],[score]]&gt;=7,"Medium","Low"))</f>
        <v>Medium</v>
      </c>
      <c r="Q4015" s="5">
        <f>Table1[[#This Row],[gross]]-Table1[[#This Row],[budget]]</f>
        <v>300114312</v>
      </c>
      <c r="R4015" s="5" t="str">
        <f>IF(Table1[[#This Row],[Profit]]&gt;0,"Profit","Loss")</f>
        <v>Profit</v>
      </c>
      <c r="S4015" s="6" t="str">
        <f>FLOOR(Table1[[#This Row],[year]]-1900,10)+1900 &amp; "-" &amp; FLOOR(Table1[[#This Row],[year]]-1890,10)+1900</f>
        <v>2000-2010</v>
      </c>
      <c r="T4015" s="14" t="s">
        <v>21835</v>
      </c>
      <c r="AB4015" s="14"/>
    </row>
    <row r="4016" spans="1:28" hidden="1" x14ac:dyDescent="0.3">
      <c r="A4016" t="s">
        <v>12318</v>
      </c>
      <c r="B4016" t="s">
        <v>1974</v>
      </c>
      <c r="C4016" t="s">
        <v>41</v>
      </c>
      <c r="D4016">
        <v>2002</v>
      </c>
      <c r="E4016" t="s">
        <v>12319</v>
      </c>
      <c r="F4016">
        <v>7.2</v>
      </c>
      <c r="G4016">
        <v>220000</v>
      </c>
      <c r="H4016" t="s">
        <v>12320</v>
      </c>
      <c r="I4016" t="s">
        <v>1865</v>
      </c>
      <c r="J4016" t="s">
        <v>7946</v>
      </c>
      <c r="K4016" t="s">
        <v>30</v>
      </c>
      <c r="L4016">
        <v>45000000</v>
      </c>
      <c r="M4016">
        <v>306776732</v>
      </c>
      <c r="N4016" t="s">
        <v>3705</v>
      </c>
      <c r="O4016">
        <v>113</v>
      </c>
      <c r="P4016" t="str">
        <f>IF(Table1[[#This Row],[score]]&gt;=8.5,"High",IF(Table1[[#This Row],[score]]&gt;=7,"Medium","Low"))</f>
        <v>Medium</v>
      </c>
      <c r="Q4016" s="5">
        <f>Table1[[#This Row],[gross]]-Table1[[#This Row],[budget]]</f>
        <v>261776732</v>
      </c>
      <c r="R4016" s="5" t="str">
        <f>IF(Table1[[#This Row],[Profit]]&gt;0,"Profit","Loss")</f>
        <v>Profit</v>
      </c>
      <c r="S4016" s="6" t="str">
        <f>FLOOR(Table1[[#This Row],[year]]-1900,10)+1900 &amp; "-" &amp; FLOOR(Table1[[#This Row],[year]]-1890,10)+1900</f>
        <v>2000-2010</v>
      </c>
      <c r="T4016" s="14" t="s">
        <v>21835</v>
      </c>
      <c r="AB4016" s="14"/>
    </row>
    <row r="4017" spans="1:28" hidden="1" x14ac:dyDescent="0.3">
      <c r="A4017" t="s">
        <v>12288</v>
      </c>
      <c r="B4017" t="s">
        <v>1974</v>
      </c>
      <c r="C4017" t="s">
        <v>34</v>
      </c>
      <c r="D4017">
        <v>2002</v>
      </c>
      <c r="E4017" t="s">
        <v>12217</v>
      </c>
      <c r="F4017">
        <v>6.2</v>
      </c>
      <c r="G4017">
        <v>199000</v>
      </c>
      <c r="H4017" t="s">
        <v>9434</v>
      </c>
      <c r="I4017" t="s">
        <v>6777</v>
      </c>
      <c r="J4017" t="s">
        <v>6777</v>
      </c>
      <c r="K4017" t="s">
        <v>30</v>
      </c>
      <c r="L4017">
        <v>63000000</v>
      </c>
      <c r="M4017">
        <v>296938801</v>
      </c>
      <c r="N4017" t="s">
        <v>2001</v>
      </c>
      <c r="O4017">
        <v>94</v>
      </c>
      <c r="P4017" t="str">
        <f>IF(Table1[[#This Row],[score]]&gt;=8.5,"High",IF(Table1[[#This Row],[score]]&gt;=7,"Medium","Low"))</f>
        <v>Low</v>
      </c>
      <c r="Q4017" s="5">
        <f>Table1[[#This Row],[gross]]-Table1[[#This Row],[budget]]</f>
        <v>233938801</v>
      </c>
      <c r="R4017" s="5" t="str">
        <f>IF(Table1[[#This Row],[Profit]]&gt;0,"Profit","Loss")</f>
        <v>Profit</v>
      </c>
      <c r="S4017" s="6" t="str">
        <f>FLOOR(Table1[[#This Row],[year]]-1900,10)+1900 &amp; "-" &amp; FLOOR(Table1[[#This Row],[year]]-1890,10)+1900</f>
        <v>2000-2010</v>
      </c>
      <c r="T4017" s="14" t="s">
        <v>21835</v>
      </c>
      <c r="AB4017" s="14"/>
    </row>
    <row r="4018" spans="1:28" hidden="1" x14ac:dyDescent="0.3">
      <c r="A4018" t="s">
        <v>12332</v>
      </c>
      <c r="B4018" t="s">
        <v>1974</v>
      </c>
      <c r="C4018" t="s">
        <v>34</v>
      </c>
      <c r="D4018">
        <v>2002</v>
      </c>
      <c r="E4018" t="s">
        <v>12333</v>
      </c>
      <c r="F4018">
        <v>5.9</v>
      </c>
      <c r="G4018">
        <v>175000</v>
      </c>
      <c r="H4018" t="s">
        <v>2455</v>
      </c>
      <c r="I4018" t="s">
        <v>7943</v>
      </c>
      <c r="J4018" t="s">
        <v>11697</v>
      </c>
      <c r="K4018" t="s">
        <v>30</v>
      </c>
      <c r="L4018">
        <v>70000000</v>
      </c>
      <c r="M4018">
        <v>277448382</v>
      </c>
      <c r="N4018" t="s">
        <v>11734</v>
      </c>
      <c r="O4018">
        <v>124</v>
      </c>
      <c r="P4018" t="str">
        <f>IF(Table1[[#This Row],[score]]&gt;=8.5,"High",IF(Table1[[#This Row],[score]]&gt;=7,"Medium","Low"))</f>
        <v>Low</v>
      </c>
      <c r="Q4018" s="5">
        <f>Table1[[#This Row],[gross]]-Table1[[#This Row],[budget]]</f>
        <v>207448382</v>
      </c>
      <c r="R4018" s="5" t="str">
        <f>IF(Table1[[#This Row],[Profit]]&gt;0,"Profit","Loss")</f>
        <v>Profit</v>
      </c>
      <c r="S4018" s="6" t="str">
        <f>FLOOR(Table1[[#This Row],[year]]-1900,10)+1900 &amp; "-" &amp; FLOOR(Table1[[#This Row],[year]]-1890,10)+1900</f>
        <v>2000-2010</v>
      </c>
      <c r="T4018" s="14" t="s">
        <v>21835</v>
      </c>
      <c r="AB4018" s="14"/>
    </row>
    <row r="4019" spans="1:28" hidden="1" x14ac:dyDescent="0.3">
      <c r="A4019" t="s">
        <v>12283</v>
      </c>
      <c r="B4019" t="s">
        <v>33</v>
      </c>
      <c r="C4019" t="s">
        <v>25</v>
      </c>
      <c r="D4019">
        <v>2002</v>
      </c>
      <c r="E4019" t="s">
        <v>12276</v>
      </c>
      <c r="F4019">
        <v>5.0999999999999996</v>
      </c>
      <c r="G4019">
        <v>103000</v>
      </c>
      <c r="H4019" t="s">
        <v>9467</v>
      </c>
      <c r="I4019" t="s">
        <v>11649</v>
      </c>
      <c r="J4019" t="s">
        <v>10218</v>
      </c>
      <c r="K4019" t="s">
        <v>30</v>
      </c>
      <c r="L4019">
        <v>84000000</v>
      </c>
      <c r="M4019">
        <v>275650703</v>
      </c>
      <c r="N4019" t="s">
        <v>23</v>
      </c>
      <c r="O4019">
        <v>86</v>
      </c>
      <c r="P4019" t="str">
        <f>IF(Table1[[#This Row],[score]]&gt;=8.5,"High",IF(Table1[[#This Row],[score]]&gt;=7,"Medium","Low"))</f>
        <v>Low</v>
      </c>
      <c r="Q4019" s="5">
        <f>Table1[[#This Row],[gross]]-Table1[[#This Row],[budget]]</f>
        <v>191650703</v>
      </c>
      <c r="R4019" s="5" t="str">
        <f>IF(Table1[[#This Row],[Profit]]&gt;0,"Profit","Loss")</f>
        <v>Profit</v>
      </c>
      <c r="S4019" s="6" t="str">
        <f>FLOOR(Table1[[#This Row],[year]]-1900,10)+1900 &amp; "-" &amp; FLOOR(Table1[[#This Row],[year]]-1890,10)+1900</f>
        <v>2000-2010</v>
      </c>
      <c r="T4019" s="14" t="s">
        <v>21835</v>
      </c>
      <c r="AB4019" s="14"/>
    </row>
    <row r="4020" spans="1:28" hidden="1" x14ac:dyDescent="0.3">
      <c r="A4020" t="s">
        <v>12315</v>
      </c>
      <c r="B4020" t="s">
        <v>33</v>
      </c>
      <c r="C4020" t="s">
        <v>390</v>
      </c>
      <c r="D4020">
        <v>2002</v>
      </c>
      <c r="E4020" t="s">
        <v>12287</v>
      </c>
      <c r="F4020">
        <v>7.3</v>
      </c>
      <c r="G4020">
        <v>174000</v>
      </c>
      <c r="H4020" t="s">
        <v>12316</v>
      </c>
      <c r="I4020" t="s">
        <v>12317</v>
      </c>
      <c r="J4020" t="s">
        <v>11711</v>
      </c>
      <c r="K4020" t="s">
        <v>30</v>
      </c>
      <c r="L4020">
        <v>80000000</v>
      </c>
      <c r="M4020">
        <v>273144151</v>
      </c>
      <c r="N4020" t="s">
        <v>1708</v>
      </c>
      <c r="O4020">
        <v>92</v>
      </c>
      <c r="P4020" t="str">
        <f>IF(Table1[[#This Row],[score]]&gt;=8.5,"High",IF(Table1[[#This Row],[score]]&gt;=7,"Medium","Low"))</f>
        <v>Medium</v>
      </c>
      <c r="Q4020" s="5">
        <f>Table1[[#This Row],[gross]]-Table1[[#This Row],[budget]]</f>
        <v>193144151</v>
      </c>
      <c r="R4020" s="5" t="str">
        <f>IF(Table1[[#This Row],[Profit]]&gt;0,"Profit","Loss")</f>
        <v>Profit</v>
      </c>
      <c r="S4020" s="6" t="str">
        <f>FLOOR(Table1[[#This Row],[year]]-1900,10)+1900 &amp; "-" &amp; FLOOR(Table1[[#This Row],[year]]-1890,10)+1900</f>
        <v>2000-2010</v>
      </c>
      <c r="T4020" s="14" t="s">
        <v>21835</v>
      </c>
      <c r="AB4020" s="14"/>
    </row>
    <row r="4021" spans="1:28" hidden="1" x14ac:dyDescent="0.3">
      <c r="A4021" t="s">
        <v>12273</v>
      </c>
      <c r="B4021" t="s">
        <v>1974</v>
      </c>
      <c r="C4021" t="s">
        <v>52</v>
      </c>
      <c r="D4021">
        <v>2002</v>
      </c>
      <c r="E4021" t="s">
        <v>12065</v>
      </c>
      <c r="F4021">
        <v>7.1</v>
      </c>
      <c r="G4021">
        <v>328000</v>
      </c>
      <c r="H4021" t="s">
        <v>9627</v>
      </c>
      <c r="I4021" t="s">
        <v>10770</v>
      </c>
      <c r="J4021" t="s">
        <v>11706</v>
      </c>
      <c r="K4021" t="s">
        <v>30</v>
      </c>
      <c r="L4021">
        <v>48000000</v>
      </c>
      <c r="M4021">
        <v>249348933</v>
      </c>
      <c r="N4021" t="s">
        <v>9593</v>
      </c>
      <c r="O4021">
        <v>115</v>
      </c>
      <c r="P4021" t="str">
        <f>IF(Table1[[#This Row],[score]]&gt;=8.5,"High",IF(Table1[[#This Row],[score]]&gt;=7,"Medium","Low"))</f>
        <v>Medium</v>
      </c>
      <c r="Q4021" s="5">
        <f>Table1[[#This Row],[gross]]-Table1[[#This Row],[budget]]</f>
        <v>201348933</v>
      </c>
      <c r="R4021" s="5" t="str">
        <f>IF(Table1[[#This Row],[Profit]]&gt;0,"Profit","Loss")</f>
        <v>Profit</v>
      </c>
      <c r="S4021" s="6" t="str">
        <f>FLOOR(Table1[[#This Row],[year]]-1900,10)+1900 &amp; "-" &amp; FLOOR(Table1[[#This Row],[year]]-1890,10)+1900</f>
        <v>2000-2010</v>
      </c>
      <c r="T4021" s="14" t="s">
        <v>21835</v>
      </c>
      <c r="AB4021" s="14"/>
    </row>
    <row r="4022" spans="1:28" hidden="1" x14ac:dyDescent="0.3">
      <c r="A4022" t="s">
        <v>12243</v>
      </c>
      <c r="B4022" t="s">
        <v>16</v>
      </c>
      <c r="C4022" t="s">
        <v>17</v>
      </c>
      <c r="D4022">
        <v>2002</v>
      </c>
      <c r="E4022" t="s">
        <v>12244</v>
      </c>
      <c r="F4022">
        <v>7.1</v>
      </c>
      <c r="G4022">
        <v>259000</v>
      </c>
      <c r="H4022" t="s">
        <v>1647</v>
      </c>
      <c r="I4022" t="s">
        <v>11030</v>
      </c>
      <c r="J4022" t="s">
        <v>12245</v>
      </c>
      <c r="K4022" t="s">
        <v>30</v>
      </c>
      <c r="L4022">
        <v>41000000</v>
      </c>
      <c r="M4022">
        <v>242875078</v>
      </c>
      <c r="N4022" t="s">
        <v>4831</v>
      </c>
      <c r="O4022">
        <v>110</v>
      </c>
      <c r="P4022" t="str">
        <f>IF(Table1[[#This Row],[score]]&gt;=8.5,"High",IF(Table1[[#This Row],[score]]&gt;=7,"Medium","Low"))</f>
        <v>Medium</v>
      </c>
      <c r="Q4022" s="5">
        <f>Table1[[#This Row],[gross]]-Table1[[#This Row],[budget]]</f>
        <v>201875078</v>
      </c>
      <c r="R4022" s="5" t="str">
        <f>IF(Table1[[#This Row],[Profit]]&gt;0,"Profit","Loss")</f>
        <v>Profit</v>
      </c>
      <c r="S4022" s="6" t="str">
        <f>FLOOR(Table1[[#This Row],[year]]-1900,10)+1900 &amp; "-" &amp; FLOOR(Table1[[#This Row],[year]]-1890,10)+1900</f>
        <v>2000-2010</v>
      </c>
      <c r="T4022" s="14" t="s">
        <v>21835</v>
      </c>
      <c r="AB4022" s="14"/>
    </row>
    <row r="4023" spans="1:28" hidden="1" x14ac:dyDescent="0.3">
      <c r="A4023" t="s">
        <v>12275</v>
      </c>
      <c r="B4023" t="s">
        <v>1974</v>
      </c>
      <c r="C4023" t="s">
        <v>34</v>
      </c>
      <c r="D4023">
        <v>2002</v>
      </c>
      <c r="E4023" t="s">
        <v>12276</v>
      </c>
      <c r="F4023">
        <v>7.9</v>
      </c>
      <c r="G4023">
        <v>519000</v>
      </c>
      <c r="H4023" t="s">
        <v>8997</v>
      </c>
      <c r="I4023" t="s">
        <v>6892</v>
      </c>
      <c r="J4023" t="s">
        <v>10155</v>
      </c>
      <c r="K4023" t="s">
        <v>30</v>
      </c>
      <c r="L4023">
        <v>60000000</v>
      </c>
      <c r="M4023">
        <v>214034224</v>
      </c>
      <c r="N4023" t="s">
        <v>61</v>
      </c>
      <c r="O4023">
        <v>119</v>
      </c>
      <c r="P4023" t="str">
        <f>IF(Table1[[#This Row],[score]]&gt;=8.5,"High",IF(Table1[[#This Row],[score]]&gt;=7,"Medium","Low"))</f>
        <v>Medium</v>
      </c>
      <c r="Q4023" s="5">
        <f>Table1[[#This Row],[gross]]-Table1[[#This Row],[budget]]</f>
        <v>154034224</v>
      </c>
      <c r="R4023" s="5" t="str">
        <f>IF(Table1[[#This Row],[Profit]]&gt;0,"Profit","Loss")</f>
        <v>Profit</v>
      </c>
      <c r="S4023" s="6" t="str">
        <f>FLOOR(Table1[[#This Row],[year]]-1900,10)+1900 &amp; "-" &amp; FLOOR(Table1[[#This Row],[year]]-1890,10)+1900</f>
        <v>2000-2010</v>
      </c>
      <c r="T4023" s="14" t="s">
        <v>21835</v>
      </c>
      <c r="AB4023" s="14"/>
    </row>
    <row r="4024" spans="1:28" hidden="1" x14ac:dyDescent="0.3">
      <c r="A4024" t="s">
        <v>12289</v>
      </c>
      <c r="B4024" t="s">
        <v>16</v>
      </c>
      <c r="C4024" t="s">
        <v>104</v>
      </c>
      <c r="D4024">
        <v>2002</v>
      </c>
      <c r="E4024" t="s">
        <v>12290</v>
      </c>
      <c r="F4024">
        <v>7.2</v>
      </c>
      <c r="G4024">
        <v>259000</v>
      </c>
      <c r="H4024" t="s">
        <v>9685</v>
      </c>
      <c r="I4024" t="s">
        <v>3228</v>
      </c>
      <c r="J4024" t="s">
        <v>3025</v>
      </c>
      <c r="K4024" t="s">
        <v>5762</v>
      </c>
      <c r="L4024">
        <v>78000000</v>
      </c>
      <c r="M4024">
        <v>209196298</v>
      </c>
      <c r="N4024" t="s">
        <v>61</v>
      </c>
      <c r="O4024">
        <v>124</v>
      </c>
      <c r="P4024" t="str">
        <f>IF(Table1[[#This Row],[score]]&gt;=8.5,"High",IF(Table1[[#This Row],[score]]&gt;=7,"Medium","Low"))</f>
        <v>Medium</v>
      </c>
      <c r="Q4024" s="5">
        <f>Table1[[#This Row],[gross]]-Table1[[#This Row],[budget]]</f>
        <v>131196298</v>
      </c>
      <c r="R4024" s="5" t="str">
        <f>IF(Table1[[#This Row],[Profit]]&gt;0,"Profit","Loss")</f>
        <v>Profit</v>
      </c>
      <c r="S4024" s="6" t="str">
        <f>FLOOR(Table1[[#This Row],[year]]-1900,10)+1900 &amp; "-" &amp; FLOOR(Table1[[#This Row],[year]]-1890,10)+1900</f>
        <v>2000-2010</v>
      </c>
      <c r="T4024" s="14" t="s">
        <v>21835</v>
      </c>
      <c r="AB4024" s="14"/>
    </row>
    <row r="4025" spans="1:28" hidden="1" x14ac:dyDescent="0.3">
      <c r="A4025" t="s">
        <v>12464</v>
      </c>
      <c r="B4025" t="s">
        <v>1974</v>
      </c>
      <c r="C4025" t="s">
        <v>41</v>
      </c>
      <c r="D4025">
        <v>2002</v>
      </c>
      <c r="E4025" t="s">
        <v>12292</v>
      </c>
      <c r="F4025">
        <v>6.1</v>
      </c>
      <c r="G4025">
        <v>111000</v>
      </c>
      <c r="H4025" t="s">
        <v>7651</v>
      </c>
      <c r="I4025" t="s">
        <v>7651</v>
      </c>
      <c r="J4025" t="s">
        <v>8508</v>
      </c>
      <c r="K4025" t="s">
        <v>30</v>
      </c>
      <c r="L4025">
        <v>60000000</v>
      </c>
      <c r="M4025">
        <v>199043471</v>
      </c>
      <c r="N4025" t="s">
        <v>5059</v>
      </c>
      <c r="O4025">
        <v>101</v>
      </c>
      <c r="P4025" t="str">
        <f>IF(Table1[[#This Row],[score]]&gt;=8.5,"High",IF(Table1[[#This Row],[score]]&gt;=7,"Medium","Low"))</f>
        <v>Low</v>
      </c>
      <c r="Q4025" s="5">
        <f>Table1[[#This Row],[gross]]-Table1[[#This Row],[budget]]</f>
        <v>139043471</v>
      </c>
      <c r="R4025" s="5" t="str">
        <f>IF(Table1[[#This Row],[Profit]]&gt;0,"Profit","Loss")</f>
        <v>Profit</v>
      </c>
      <c r="S4025" s="6" t="str">
        <f>FLOOR(Table1[[#This Row],[year]]-1900,10)+1900 &amp; "-" &amp; FLOOR(Table1[[#This Row],[year]]-1890,10)+1900</f>
        <v>2000-2010</v>
      </c>
      <c r="T4025" s="14" t="s">
        <v>21835</v>
      </c>
      <c r="AB4025" s="14"/>
    </row>
    <row r="4026" spans="1:28" hidden="1" x14ac:dyDescent="0.3">
      <c r="A4026" t="s">
        <v>12310</v>
      </c>
      <c r="B4026" t="s">
        <v>16</v>
      </c>
      <c r="C4026" t="s">
        <v>104</v>
      </c>
      <c r="D4026">
        <v>2002</v>
      </c>
      <c r="E4026" t="s">
        <v>12069</v>
      </c>
      <c r="F4026">
        <v>6.8</v>
      </c>
      <c r="G4026">
        <v>266000</v>
      </c>
      <c r="H4026" t="s">
        <v>6752</v>
      </c>
      <c r="I4026" t="s">
        <v>5848</v>
      </c>
      <c r="J4026" t="s">
        <v>4320</v>
      </c>
      <c r="K4026" t="s">
        <v>30</v>
      </c>
      <c r="L4026">
        <v>48000000</v>
      </c>
      <c r="M4026">
        <v>197079546</v>
      </c>
      <c r="N4026" t="s">
        <v>31</v>
      </c>
      <c r="O4026">
        <v>112</v>
      </c>
      <c r="P4026" t="str">
        <f>IF(Table1[[#This Row],[score]]&gt;=8.5,"High",IF(Table1[[#This Row],[score]]&gt;=7,"Medium","Low"))</f>
        <v>Low</v>
      </c>
      <c r="Q4026" s="5">
        <f>Table1[[#This Row],[gross]]-Table1[[#This Row],[budget]]</f>
        <v>149079546</v>
      </c>
      <c r="R4026" s="5" t="str">
        <f>IF(Table1[[#This Row],[Profit]]&gt;0,"Profit","Loss")</f>
        <v>Profit</v>
      </c>
      <c r="S4026" s="6" t="str">
        <f>FLOOR(Table1[[#This Row],[year]]-1900,10)+1900 &amp; "-" &amp; FLOOR(Table1[[#This Row],[year]]-1890,10)+1900</f>
        <v>2000-2010</v>
      </c>
      <c r="T4026" s="14" t="s">
        <v>21835</v>
      </c>
      <c r="AB4026" s="14"/>
    </row>
    <row r="4027" spans="1:28" hidden="1" x14ac:dyDescent="0.3">
      <c r="A4027" t="s">
        <v>12241</v>
      </c>
      <c r="B4027" t="s">
        <v>1974</v>
      </c>
      <c r="C4027" t="s">
        <v>34</v>
      </c>
      <c r="D4027">
        <v>2002</v>
      </c>
      <c r="E4027" t="s">
        <v>12242</v>
      </c>
      <c r="F4027">
        <v>6.4</v>
      </c>
      <c r="G4027">
        <v>108000</v>
      </c>
      <c r="H4027" t="s">
        <v>2255</v>
      </c>
      <c r="I4027" t="s">
        <v>5631</v>
      </c>
      <c r="J4027" t="s">
        <v>9567</v>
      </c>
      <c r="K4027" t="s">
        <v>30</v>
      </c>
      <c r="L4027">
        <v>68000000</v>
      </c>
      <c r="M4027">
        <v>193921372</v>
      </c>
      <c r="N4027" t="s">
        <v>44</v>
      </c>
      <c r="O4027">
        <v>124</v>
      </c>
      <c r="P4027" t="str">
        <f>IF(Table1[[#This Row],[score]]&gt;=8.5,"High",IF(Table1[[#This Row],[score]]&gt;=7,"Medium","Low"))</f>
        <v>Low</v>
      </c>
      <c r="Q4027" s="5">
        <f>Table1[[#This Row],[gross]]-Table1[[#This Row],[budget]]</f>
        <v>125921372</v>
      </c>
      <c r="R4027" s="5" t="str">
        <f>IF(Table1[[#This Row],[Profit]]&gt;0,"Profit","Loss")</f>
        <v>Profit</v>
      </c>
      <c r="S4027" s="6" t="str">
        <f>FLOOR(Table1[[#This Row],[year]]-1900,10)+1900 &amp; "-" &amp; FLOOR(Table1[[#This Row],[year]]-1890,10)+1900</f>
        <v>2000-2010</v>
      </c>
      <c r="T4027" s="14" t="s">
        <v>21835</v>
      </c>
      <c r="AB4027" s="14"/>
    </row>
    <row r="4028" spans="1:28" hidden="1" x14ac:dyDescent="0.3">
      <c r="A4028" t="s">
        <v>12291</v>
      </c>
      <c r="B4028" t="s">
        <v>16</v>
      </c>
      <c r="C4028" t="s">
        <v>104</v>
      </c>
      <c r="D4028">
        <v>2002</v>
      </c>
      <c r="E4028" t="s">
        <v>12292</v>
      </c>
      <c r="F4028">
        <v>7.5</v>
      </c>
      <c r="G4028">
        <v>415000</v>
      </c>
      <c r="H4028" t="s">
        <v>65</v>
      </c>
      <c r="I4028" t="s">
        <v>12293</v>
      </c>
      <c r="J4028" t="s">
        <v>8428</v>
      </c>
      <c r="K4028" t="s">
        <v>30</v>
      </c>
      <c r="L4028">
        <v>100000000</v>
      </c>
      <c r="M4028">
        <v>193772504</v>
      </c>
      <c r="N4028" t="s">
        <v>3705</v>
      </c>
      <c r="O4028">
        <v>167</v>
      </c>
      <c r="P4028" t="str">
        <f>IF(Table1[[#This Row],[score]]&gt;=8.5,"High",IF(Table1[[#This Row],[score]]&gt;=7,"Medium","Low"))</f>
        <v>Medium</v>
      </c>
      <c r="Q4028" s="5">
        <f>Table1[[#This Row],[gross]]-Table1[[#This Row],[budget]]</f>
        <v>93772504</v>
      </c>
      <c r="R4028" s="5" t="str">
        <f>IF(Table1[[#This Row],[Profit]]&gt;0,"Profit","Loss")</f>
        <v>Profit</v>
      </c>
      <c r="S4028" s="6" t="str">
        <f>FLOOR(Table1[[#This Row],[year]]-1900,10)+1900 &amp; "-" &amp; FLOOR(Table1[[#This Row],[year]]-1890,10)+1900</f>
        <v>2000-2010</v>
      </c>
      <c r="T4028" s="14" t="s">
        <v>21835</v>
      </c>
      <c r="AB4028" s="14"/>
    </row>
    <row r="4029" spans="1:28" hidden="1" x14ac:dyDescent="0.3">
      <c r="A4029" t="s">
        <v>12252</v>
      </c>
      <c r="B4029" t="s">
        <v>16</v>
      </c>
      <c r="C4029" t="s">
        <v>104</v>
      </c>
      <c r="D4029">
        <v>2002</v>
      </c>
      <c r="E4029" t="s">
        <v>12253</v>
      </c>
      <c r="F4029">
        <v>7.7</v>
      </c>
      <c r="G4029">
        <v>253000</v>
      </c>
      <c r="H4029" t="s">
        <v>10556</v>
      </c>
      <c r="I4029" t="s">
        <v>12254</v>
      </c>
      <c r="J4029" t="s">
        <v>2066</v>
      </c>
      <c r="K4029" t="s">
        <v>30</v>
      </c>
      <c r="L4029">
        <v>80000000</v>
      </c>
      <c r="M4029">
        <v>181001478</v>
      </c>
      <c r="N4029" t="s">
        <v>9593</v>
      </c>
      <c r="O4029">
        <v>117</v>
      </c>
      <c r="P4029" t="str">
        <f>IF(Table1[[#This Row],[score]]&gt;=8.5,"High",IF(Table1[[#This Row],[score]]&gt;=7,"Medium","Low"))</f>
        <v>Medium</v>
      </c>
      <c r="Q4029" s="5">
        <f>Table1[[#This Row],[gross]]-Table1[[#This Row],[budget]]</f>
        <v>101001478</v>
      </c>
      <c r="R4029" s="5" t="str">
        <f>IF(Table1[[#This Row],[Profit]]&gt;0,"Profit","Loss")</f>
        <v>Profit</v>
      </c>
      <c r="S4029" s="6" t="str">
        <f>FLOOR(Table1[[#This Row],[year]]-1900,10)+1900 &amp; "-" &amp; FLOOR(Table1[[#This Row],[year]]-1890,10)+1900</f>
        <v>2000-2010</v>
      </c>
      <c r="T4029" s="14" t="s">
        <v>21835</v>
      </c>
      <c r="AB4029" s="14"/>
    </row>
    <row r="4030" spans="1:28" hidden="1" x14ac:dyDescent="0.3">
      <c r="A4030" t="s">
        <v>12337</v>
      </c>
      <c r="B4030" t="s">
        <v>1974</v>
      </c>
      <c r="C4030" t="s">
        <v>34</v>
      </c>
      <c r="D4030">
        <v>2002</v>
      </c>
      <c r="E4030" t="s">
        <v>12338</v>
      </c>
      <c r="F4030">
        <v>5.5</v>
      </c>
      <c r="G4030">
        <v>133000</v>
      </c>
      <c r="H4030" t="s">
        <v>3893</v>
      </c>
      <c r="I4030" t="s">
        <v>7604</v>
      </c>
      <c r="J4030" t="s">
        <v>12339</v>
      </c>
      <c r="K4030" t="s">
        <v>30</v>
      </c>
      <c r="L4030">
        <v>60000000</v>
      </c>
      <c r="M4030">
        <v>180630907</v>
      </c>
      <c r="N4030" t="s">
        <v>61</v>
      </c>
      <c r="O4030">
        <v>92</v>
      </c>
      <c r="P4030" t="str">
        <f>IF(Table1[[#This Row],[score]]&gt;=8.5,"High",IF(Table1[[#This Row],[score]]&gt;=7,"Medium","Low"))</f>
        <v>Low</v>
      </c>
      <c r="Q4030" s="5">
        <f>Table1[[#This Row],[gross]]-Table1[[#This Row],[budget]]</f>
        <v>120630907</v>
      </c>
      <c r="R4030" s="5" t="str">
        <f>IF(Table1[[#This Row],[Profit]]&gt;0,"Profit","Loss")</f>
        <v>Profit</v>
      </c>
      <c r="S4030" s="6" t="str">
        <f>FLOOR(Table1[[#This Row],[year]]-1900,10)+1900 &amp; "-" &amp; FLOOR(Table1[[#This Row],[year]]-1890,10)+1900</f>
        <v>2000-2010</v>
      </c>
      <c r="T4030" s="14" t="s">
        <v>21835</v>
      </c>
      <c r="AB4030" s="14"/>
    </row>
    <row r="4031" spans="1:28" hidden="1" x14ac:dyDescent="0.3">
      <c r="A4031" t="s">
        <v>12295</v>
      </c>
      <c r="B4031" t="s">
        <v>1974</v>
      </c>
      <c r="C4031" t="s">
        <v>41</v>
      </c>
      <c r="D4031">
        <v>2002</v>
      </c>
      <c r="E4031" t="s">
        <v>12296</v>
      </c>
      <c r="F4031">
        <v>6.2</v>
      </c>
      <c r="G4031">
        <v>105000</v>
      </c>
      <c r="H4031" t="s">
        <v>8583</v>
      </c>
      <c r="I4031" t="s">
        <v>12297</v>
      </c>
      <c r="J4031" t="s">
        <v>7701</v>
      </c>
      <c r="K4031" t="s">
        <v>30</v>
      </c>
      <c r="L4031">
        <v>30000000</v>
      </c>
      <c r="M4031">
        <v>180622424</v>
      </c>
      <c r="N4031" t="s">
        <v>2067</v>
      </c>
      <c r="O4031">
        <v>108</v>
      </c>
      <c r="P4031" t="str">
        <f>IF(Table1[[#This Row],[score]]&gt;=8.5,"High",IF(Table1[[#This Row],[score]]&gt;=7,"Medium","Low"))</f>
        <v>Low</v>
      </c>
      <c r="Q4031" s="5">
        <f>Table1[[#This Row],[gross]]-Table1[[#This Row],[budget]]</f>
        <v>150622424</v>
      </c>
      <c r="R4031" s="5" t="str">
        <f>IF(Table1[[#This Row],[Profit]]&gt;0,"Profit","Loss")</f>
        <v>Profit</v>
      </c>
      <c r="S4031" s="6" t="str">
        <f>FLOOR(Table1[[#This Row],[year]]-1900,10)+1900 &amp; "-" &amp; FLOOR(Table1[[#This Row],[year]]-1890,10)+1900</f>
        <v>2000-2010</v>
      </c>
      <c r="T4031" s="14" t="s">
        <v>21835</v>
      </c>
      <c r="AB4031" s="14"/>
    </row>
    <row r="4032" spans="1:28" hidden="1" x14ac:dyDescent="0.3">
      <c r="A4032" t="s">
        <v>7042</v>
      </c>
      <c r="B4032" t="s">
        <v>1974</v>
      </c>
      <c r="C4032" t="s">
        <v>34</v>
      </c>
      <c r="D4032">
        <v>2002</v>
      </c>
      <c r="E4032" t="s">
        <v>12379</v>
      </c>
      <c r="F4032">
        <v>7.9</v>
      </c>
      <c r="G4032">
        <v>176000</v>
      </c>
      <c r="H4032" t="s">
        <v>5933</v>
      </c>
      <c r="I4032" t="s">
        <v>12380</v>
      </c>
      <c r="J4032" t="s">
        <v>7272</v>
      </c>
      <c r="K4032" t="s">
        <v>5936</v>
      </c>
      <c r="L4032">
        <v>31000000</v>
      </c>
      <c r="M4032">
        <v>177395557</v>
      </c>
      <c r="N4032" t="s">
        <v>12381</v>
      </c>
      <c r="O4032">
        <v>120</v>
      </c>
      <c r="P4032" t="str">
        <f>IF(Table1[[#This Row],[score]]&gt;=8.5,"High",IF(Table1[[#This Row],[score]]&gt;=7,"Medium","Low"))</f>
        <v>Medium</v>
      </c>
      <c r="Q4032" s="5">
        <f>Table1[[#This Row],[gross]]-Table1[[#This Row],[budget]]</f>
        <v>146395557</v>
      </c>
      <c r="R4032" s="5" t="str">
        <f>IF(Table1[[#This Row],[Profit]]&gt;0,"Profit","Loss")</f>
        <v>Profit</v>
      </c>
      <c r="S4032" s="6" t="str">
        <f>FLOOR(Table1[[#This Row],[year]]-1900,10)+1900 &amp; "-" &amp; FLOOR(Table1[[#This Row],[year]]-1890,10)+1900</f>
        <v>2000-2010</v>
      </c>
      <c r="T4032" s="14" t="s">
        <v>21835</v>
      </c>
      <c r="AB4032" s="14"/>
    </row>
    <row r="4033" spans="1:28" hidden="1" x14ac:dyDescent="0.3">
      <c r="A4033" t="s">
        <v>12636</v>
      </c>
      <c r="B4033" t="s">
        <v>337</v>
      </c>
      <c r="C4033" t="s">
        <v>41</v>
      </c>
      <c r="D4033">
        <v>2002</v>
      </c>
      <c r="E4033" t="s">
        <v>12341</v>
      </c>
      <c r="F4033">
        <v>5.7</v>
      </c>
      <c r="G4033">
        <v>52000</v>
      </c>
      <c r="H4033" t="s">
        <v>12637</v>
      </c>
      <c r="I4033" t="s">
        <v>9263</v>
      </c>
      <c r="J4033" t="s">
        <v>7997</v>
      </c>
      <c r="K4033" t="s">
        <v>30</v>
      </c>
      <c r="L4033">
        <v>65000000</v>
      </c>
      <c r="M4033">
        <v>172855065</v>
      </c>
      <c r="N4033" t="s">
        <v>1708</v>
      </c>
      <c r="O4033">
        <v>104</v>
      </c>
      <c r="P4033" t="str">
        <f>IF(Table1[[#This Row],[score]]&gt;=8.5,"High",IF(Table1[[#This Row],[score]]&gt;=7,"Medium","Low"))</f>
        <v>Low</v>
      </c>
      <c r="Q4033" s="5">
        <f>Table1[[#This Row],[gross]]-Table1[[#This Row],[budget]]</f>
        <v>107855065</v>
      </c>
      <c r="R4033" s="5" t="str">
        <f>IF(Table1[[#This Row],[Profit]]&gt;0,"Profit","Loss")</f>
        <v>Profit</v>
      </c>
      <c r="S4033" s="6" t="str">
        <f>FLOOR(Table1[[#This Row],[year]]-1900,10)+1900 &amp; "-" &amp; FLOOR(Table1[[#This Row],[year]]-1890,10)+1900</f>
        <v>2000-2010</v>
      </c>
      <c r="T4033" s="14" t="s">
        <v>21835</v>
      </c>
      <c r="AB4033" s="14"/>
    </row>
    <row r="4034" spans="1:28" hidden="1" x14ac:dyDescent="0.3">
      <c r="A4034" t="s">
        <v>12414</v>
      </c>
      <c r="B4034" t="s">
        <v>1974</v>
      </c>
      <c r="C4034" t="s">
        <v>41</v>
      </c>
      <c r="D4034">
        <v>2002</v>
      </c>
      <c r="E4034" t="s">
        <v>12415</v>
      </c>
      <c r="F4034">
        <v>5.8</v>
      </c>
      <c r="G4034">
        <v>138000</v>
      </c>
      <c r="H4034" t="s">
        <v>6743</v>
      </c>
      <c r="I4034" t="s">
        <v>12416</v>
      </c>
      <c r="J4034" t="s">
        <v>8432</v>
      </c>
      <c r="K4034" t="s">
        <v>30</v>
      </c>
      <c r="L4034">
        <v>50000000</v>
      </c>
      <c r="M4034">
        <v>171269535</v>
      </c>
      <c r="N4034" t="s">
        <v>31</v>
      </c>
      <c r="O4034">
        <v>96</v>
      </c>
      <c r="P4034" t="str">
        <f>IF(Table1[[#This Row],[score]]&gt;=8.5,"High",IF(Table1[[#This Row],[score]]&gt;=7,"Medium","Low"))</f>
        <v>Low</v>
      </c>
      <c r="Q4034" s="5">
        <f>Table1[[#This Row],[gross]]-Table1[[#This Row],[budget]]</f>
        <v>121269535</v>
      </c>
      <c r="R4034" s="5" t="str">
        <f>IF(Table1[[#This Row],[Profit]]&gt;0,"Profit","Loss")</f>
        <v>Profit</v>
      </c>
      <c r="S4034" s="6" t="str">
        <f>FLOOR(Table1[[#This Row],[year]]-1900,10)+1900 &amp; "-" &amp; FLOOR(Table1[[#This Row],[year]]-1890,10)+1900</f>
        <v>2000-2010</v>
      </c>
      <c r="T4034" s="14" t="s">
        <v>21835</v>
      </c>
      <c r="AB4034" s="14"/>
    </row>
    <row r="4035" spans="1:28" hidden="1" x14ac:dyDescent="0.3">
      <c r="A4035" t="s">
        <v>12547</v>
      </c>
      <c r="B4035" t="s">
        <v>33</v>
      </c>
      <c r="C4035" t="s">
        <v>390</v>
      </c>
      <c r="D4035">
        <v>2002</v>
      </c>
      <c r="E4035" t="s">
        <v>12545</v>
      </c>
      <c r="F4035">
        <v>5.5</v>
      </c>
      <c r="G4035">
        <v>51000</v>
      </c>
      <c r="H4035" t="s">
        <v>10593</v>
      </c>
      <c r="I4035" t="s">
        <v>10594</v>
      </c>
      <c r="J4035" t="s">
        <v>2535</v>
      </c>
      <c r="K4035" t="s">
        <v>30</v>
      </c>
      <c r="L4035">
        <v>120000000</v>
      </c>
      <c r="M4035">
        <v>169956806</v>
      </c>
      <c r="N4035" t="s">
        <v>31</v>
      </c>
      <c r="O4035">
        <v>77</v>
      </c>
      <c r="P4035" t="str">
        <f>IF(Table1[[#This Row],[score]]&gt;=8.5,"High",IF(Table1[[#This Row],[score]]&gt;=7,"Medium","Low"))</f>
        <v>Low</v>
      </c>
      <c r="Q4035" s="5">
        <f>Table1[[#This Row],[gross]]-Table1[[#This Row],[budget]]</f>
        <v>49956806</v>
      </c>
      <c r="R4035" s="5" t="str">
        <f>IF(Table1[[#This Row],[Profit]]&gt;0,"Profit","Loss")</f>
        <v>Profit</v>
      </c>
      <c r="S4035" s="6" t="str">
        <f>FLOOR(Table1[[#This Row],[year]]-1900,10)+1900 &amp; "-" &amp; FLOOR(Table1[[#This Row],[year]]-1890,10)+1900</f>
        <v>2000-2010</v>
      </c>
      <c r="T4035" s="14" t="s">
        <v>21835</v>
      </c>
      <c r="AB4035" s="14"/>
    </row>
    <row r="4036" spans="1:28" hidden="1" x14ac:dyDescent="0.3">
      <c r="A4036" t="s">
        <v>12366</v>
      </c>
      <c r="B4036" t="s">
        <v>16</v>
      </c>
      <c r="C4036" t="s">
        <v>34</v>
      </c>
      <c r="D4036">
        <v>2002</v>
      </c>
      <c r="E4036" t="s">
        <v>12367</v>
      </c>
      <c r="F4036">
        <v>6.7</v>
      </c>
      <c r="G4036">
        <v>204000</v>
      </c>
      <c r="H4036" t="s">
        <v>7478</v>
      </c>
      <c r="I4036" t="s">
        <v>12368</v>
      </c>
      <c r="J4036" t="s">
        <v>6277</v>
      </c>
      <c r="K4036" t="s">
        <v>5762</v>
      </c>
      <c r="L4036">
        <v>54000000</v>
      </c>
      <c r="M4036">
        <v>155010032</v>
      </c>
      <c r="N4036" t="s">
        <v>2001</v>
      </c>
      <c r="O4036">
        <v>117</v>
      </c>
      <c r="P4036" t="str">
        <f>IF(Table1[[#This Row],[score]]&gt;=8.5,"High",IF(Table1[[#This Row],[score]]&gt;=7,"Medium","Low"))</f>
        <v>Low</v>
      </c>
      <c r="Q4036" s="5">
        <f>Table1[[#This Row],[gross]]-Table1[[#This Row],[budget]]</f>
        <v>101010032</v>
      </c>
      <c r="R4036" s="5" t="str">
        <f>IF(Table1[[#This Row],[Profit]]&gt;0,"Profit","Loss")</f>
        <v>Profit</v>
      </c>
      <c r="S4036" s="6" t="str">
        <f>FLOOR(Table1[[#This Row],[year]]-1900,10)+1900 &amp; "-" &amp; FLOOR(Table1[[#This Row],[year]]-1890,10)+1900</f>
        <v>2000-2010</v>
      </c>
      <c r="T4036" s="14" t="s">
        <v>21835</v>
      </c>
      <c r="AB4036" s="14"/>
    </row>
    <row r="4037" spans="1:28" hidden="1" x14ac:dyDescent="0.3">
      <c r="A4037" t="s">
        <v>12363</v>
      </c>
      <c r="B4037" t="s">
        <v>1974</v>
      </c>
      <c r="C4037" t="s">
        <v>41</v>
      </c>
      <c r="D4037">
        <v>2002</v>
      </c>
      <c r="E4037" t="s">
        <v>12300</v>
      </c>
      <c r="F4037">
        <v>5.3</v>
      </c>
      <c r="G4037">
        <v>86000</v>
      </c>
      <c r="H4037" t="s">
        <v>4212</v>
      </c>
      <c r="I4037" t="s">
        <v>1297</v>
      </c>
      <c r="J4037" t="s">
        <v>9609</v>
      </c>
      <c r="K4037" t="s">
        <v>30</v>
      </c>
      <c r="L4037">
        <v>55000000</v>
      </c>
      <c r="M4037">
        <v>154906693</v>
      </c>
      <c r="N4037" t="s">
        <v>11734</v>
      </c>
      <c r="O4037">
        <v>105</v>
      </c>
      <c r="P4037" t="str">
        <f>IF(Table1[[#This Row],[score]]&gt;=8.5,"High",IF(Table1[[#This Row],[score]]&gt;=7,"Medium","Low"))</f>
        <v>Low</v>
      </c>
      <c r="Q4037" s="5">
        <f>Table1[[#This Row],[gross]]-Table1[[#This Row],[budget]]</f>
        <v>99906693</v>
      </c>
      <c r="R4037" s="5" t="str">
        <f>IF(Table1[[#This Row],[Profit]]&gt;0,"Profit","Loss")</f>
        <v>Profit</v>
      </c>
      <c r="S4037" s="6" t="str">
        <f>FLOOR(Table1[[#This Row],[year]]-1900,10)+1900 &amp; "-" &amp; FLOOR(Table1[[#This Row],[year]]-1890,10)+1900</f>
        <v>2000-2010</v>
      </c>
      <c r="T4037" s="14" t="s">
        <v>21835</v>
      </c>
      <c r="AB4037" s="14"/>
    </row>
    <row r="4038" spans="1:28" hidden="1" x14ac:dyDescent="0.3">
      <c r="A4038" t="s">
        <v>12375</v>
      </c>
      <c r="B4038" t="s">
        <v>1974</v>
      </c>
      <c r="C4038" t="s">
        <v>41</v>
      </c>
      <c r="D4038">
        <v>2002</v>
      </c>
      <c r="E4038" t="s">
        <v>12376</v>
      </c>
      <c r="F4038">
        <v>7.1</v>
      </c>
      <c r="G4038">
        <v>176000</v>
      </c>
      <c r="H4038" t="s">
        <v>12177</v>
      </c>
      <c r="I4038" t="s">
        <v>9754</v>
      </c>
      <c r="J4038" t="s">
        <v>6845</v>
      </c>
      <c r="K4038" t="s">
        <v>22</v>
      </c>
      <c r="L4038">
        <v>30000000</v>
      </c>
      <c r="M4038">
        <v>130549455</v>
      </c>
      <c r="N4038" t="s">
        <v>61</v>
      </c>
      <c r="O4038">
        <v>101</v>
      </c>
      <c r="P4038" t="str">
        <f>IF(Table1[[#This Row],[score]]&gt;=8.5,"High",IF(Table1[[#This Row],[score]]&gt;=7,"Medium","Low"))</f>
        <v>Medium</v>
      </c>
      <c r="Q4038" s="5">
        <f>Table1[[#This Row],[gross]]-Table1[[#This Row],[budget]]</f>
        <v>100549455</v>
      </c>
      <c r="R4038" s="5" t="str">
        <f>IF(Table1[[#This Row],[Profit]]&gt;0,"Profit","Loss")</f>
        <v>Profit</v>
      </c>
      <c r="S4038" s="6" t="str">
        <f>FLOOR(Table1[[#This Row],[year]]-1900,10)+1900 &amp; "-" &amp; FLOOR(Table1[[#This Row],[year]]-1890,10)+1900</f>
        <v>2000-2010</v>
      </c>
      <c r="T4038" s="14" t="s">
        <v>21835</v>
      </c>
      <c r="AB4038" s="14"/>
    </row>
    <row r="4039" spans="1:28" hidden="1" x14ac:dyDescent="0.3">
      <c r="A4039" t="s">
        <v>12505</v>
      </c>
      <c r="B4039" t="s">
        <v>33</v>
      </c>
      <c r="C4039" t="s">
        <v>25</v>
      </c>
      <c r="D4039">
        <v>2002</v>
      </c>
      <c r="E4039" t="s">
        <v>12506</v>
      </c>
      <c r="F4039">
        <v>6.7</v>
      </c>
      <c r="G4039">
        <v>50000</v>
      </c>
      <c r="H4039" t="s">
        <v>12507</v>
      </c>
      <c r="I4039" t="s">
        <v>10882</v>
      </c>
      <c r="J4039" t="s">
        <v>1359</v>
      </c>
      <c r="K4039" t="s">
        <v>448</v>
      </c>
      <c r="L4039">
        <f>20500000</f>
        <v>20500000</v>
      </c>
      <c r="M4039">
        <v>128027976</v>
      </c>
      <c r="N4039" t="s">
        <v>6448</v>
      </c>
      <c r="O4039">
        <v>107</v>
      </c>
      <c r="P4039" t="str">
        <f>IF(Table1[[#This Row],[score]]&gt;=8.5,"High",IF(Table1[[#This Row],[score]]&gt;=7,"Medium","Low"))</f>
        <v>Low</v>
      </c>
      <c r="Q4039" s="5">
        <f>Table1[[#This Row],[gross]]-Table1[[#This Row],[budget]]</f>
        <v>107527976</v>
      </c>
      <c r="R4039" s="5" t="str">
        <f>IF(Table1[[#This Row],[Profit]]&gt;0,"Profit","Loss")</f>
        <v>Profit</v>
      </c>
      <c r="S4039" s="6" t="str">
        <f>FLOOR(Table1[[#This Row],[year]]-1900,10)+1900 &amp; "-" &amp; FLOOR(Table1[[#This Row],[year]]-1890,10)+1900</f>
        <v>2000-2010</v>
      </c>
      <c r="T4039" s="14" t="s">
        <v>21835</v>
      </c>
      <c r="AB4039" s="14"/>
    </row>
    <row r="4040" spans="1:28" hidden="1" x14ac:dyDescent="0.3">
      <c r="A4040" t="s">
        <v>12344</v>
      </c>
      <c r="B4040" t="s">
        <v>1974</v>
      </c>
      <c r="C4040" t="s">
        <v>34</v>
      </c>
      <c r="D4040">
        <v>2002</v>
      </c>
      <c r="E4040" t="s">
        <v>12148</v>
      </c>
      <c r="F4040">
        <v>6</v>
      </c>
      <c r="G4040">
        <v>120000</v>
      </c>
      <c r="H4040" t="s">
        <v>8655</v>
      </c>
      <c r="I4040" t="s">
        <v>8977</v>
      </c>
      <c r="J4040" t="s">
        <v>10743</v>
      </c>
      <c r="K4040" t="s">
        <v>30</v>
      </c>
      <c r="L4040">
        <v>80000000</v>
      </c>
      <c r="M4040">
        <v>123729176</v>
      </c>
      <c r="N4040" t="s">
        <v>23</v>
      </c>
      <c r="O4040">
        <v>96</v>
      </c>
      <c r="P4040" t="str">
        <f>IF(Table1[[#This Row],[score]]&gt;=8.5,"High",IF(Table1[[#This Row],[score]]&gt;=7,"Medium","Low"))</f>
        <v>Low</v>
      </c>
      <c r="Q4040" s="5">
        <f>Table1[[#This Row],[gross]]-Table1[[#This Row],[budget]]</f>
        <v>43729176</v>
      </c>
      <c r="R4040" s="5" t="str">
        <f>IF(Table1[[#This Row],[Profit]]&gt;0,"Profit","Loss")</f>
        <v>Profit</v>
      </c>
      <c r="S4040" s="6" t="str">
        <f>FLOOR(Table1[[#This Row],[year]]-1900,10)+1900 &amp; "-" &amp; FLOOR(Table1[[#This Row],[year]]-1890,10)+1900</f>
        <v>2000-2010</v>
      </c>
      <c r="T4040" s="14" t="s">
        <v>21835</v>
      </c>
      <c r="AB4040" s="14"/>
    </row>
    <row r="4041" spans="1:28" hidden="1" x14ac:dyDescent="0.3">
      <c r="A4041" t="s">
        <v>12364</v>
      </c>
      <c r="B4041" t="s">
        <v>337</v>
      </c>
      <c r="C4041" t="s">
        <v>390</v>
      </c>
      <c r="D4041">
        <v>2002</v>
      </c>
      <c r="E4041" t="s">
        <v>12311</v>
      </c>
      <c r="F4041">
        <v>7.2</v>
      </c>
      <c r="G4041">
        <v>69000</v>
      </c>
      <c r="H4041" t="s">
        <v>12365</v>
      </c>
      <c r="I4041" t="s">
        <v>3386</v>
      </c>
      <c r="J4041" t="s">
        <v>9441</v>
      </c>
      <c r="K4041" t="s">
        <v>30</v>
      </c>
      <c r="L4041">
        <v>80000000</v>
      </c>
      <c r="M4041">
        <v>122563539</v>
      </c>
      <c r="N4041" t="s">
        <v>10077</v>
      </c>
      <c r="O4041">
        <v>83</v>
      </c>
      <c r="P4041" t="str">
        <f>IF(Table1[[#This Row],[score]]&gt;=8.5,"High",IF(Table1[[#This Row],[score]]&gt;=7,"Medium","Low"))</f>
        <v>Medium</v>
      </c>
      <c r="Q4041" s="5">
        <f>Table1[[#This Row],[gross]]-Table1[[#This Row],[budget]]</f>
        <v>42563539</v>
      </c>
      <c r="R4041" s="5" t="str">
        <f>IF(Table1[[#This Row],[Profit]]&gt;0,"Profit","Loss")</f>
        <v>Profit</v>
      </c>
      <c r="S4041" s="6" t="str">
        <f>FLOOR(Table1[[#This Row],[year]]-1900,10)+1900 &amp; "-" &amp; FLOOR(Table1[[#This Row],[year]]-1890,10)+1900</f>
        <v>2000-2010</v>
      </c>
      <c r="T4041" s="14" t="s">
        <v>21835</v>
      </c>
      <c r="AB4041" s="14"/>
    </row>
    <row r="4042" spans="1:28" hidden="1" x14ac:dyDescent="0.3">
      <c r="A4042" t="s">
        <v>12246</v>
      </c>
      <c r="B4042" t="s">
        <v>16</v>
      </c>
      <c r="C4042" t="s">
        <v>63</v>
      </c>
      <c r="D4042">
        <v>2002</v>
      </c>
      <c r="E4042" t="s">
        <v>11710</v>
      </c>
      <c r="F4042">
        <v>8.5</v>
      </c>
      <c r="G4042">
        <v>756000</v>
      </c>
      <c r="H4042" t="s">
        <v>3446</v>
      </c>
      <c r="I4042" t="s">
        <v>1806</v>
      </c>
      <c r="J4042" t="s">
        <v>11058</v>
      </c>
      <c r="K4042" t="s">
        <v>22</v>
      </c>
      <c r="L4042" s="5">
        <v>35000000</v>
      </c>
      <c r="M4042" s="5">
        <v>120072577</v>
      </c>
      <c r="N4042" t="s">
        <v>12247</v>
      </c>
      <c r="O4042">
        <v>150</v>
      </c>
      <c r="P4042" t="str">
        <f>IF(Table1[[#This Row],[score]]&gt;=8.5,"High",IF(Table1[[#This Row],[score]]&gt;=7,"Medium","Low"))</f>
        <v>High</v>
      </c>
      <c r="Q4042" s="5">
        <f>Table1[[#This Row],[gross]]-Table1[[#This Row],[budget]]</f>
        <v>85072577</v>
      </c>
      <c r="R4042" s="5" t="str">
        <f>IF(Table1[[#This Row],[Profit]]&gt;0,"Profit","Loss")</f>
        <v>Profit</v>
      </c>
      <c r="S4042" s="6" t="str">
        <f>FLOOR(Table1[[#This Row],[year]]-1900,10)+1900 &amp; "-" &amp; FLOOR(Table1[[#This Row],[year]]-1890,10)+1900</f>
        <v>2000-2010</v>
      </c>
      <c r="T4042" s="14" t="s">
        <v>21835</v>
      </c>
      <c r="AB4042" s="14"/>
    </row>
    <row r="4043" spans="1:28" hidden="1" x14ac:dyDescent="0.3">
      <c r="A4043" t="s">
        <v>12495</v>
      </c>
      <c r="B4043" t="s">
        <v>33</v>
      </c>
      <c r="C4043" t="s">
        <v>34</v>
      </c>
      <c r="D4043">
        <v>2002</v>
      </c>
      <c r="E4043" t="s">
        <v>12496</v>
      </c>
      <c r="F4043">
        <v>5.2</v>
      </c>
      <c r="G4043">
        <v>62000</v>
      </c>
      <c r="H4043" t="s">
        <v>6840</v>
      </c>
      <c r="I4043" t="s">
        <v>6840</v>
      </c>
      <c r="J4043" t="s">
        <v>11825</v>
      </c>
      <c r="K4043" t="s">
        <v>30</v>
      </c>
      <c r="L4043">
        <v>38000000</v>
      </c>
      <c r="M4043">
        <v>119723358</v>
      </c>
      <c r="N4043" t="s">
        <v>8904</v>
      </c>
      <c r="O4043">
        <v>100</v>
      </c>
      <c r="P4043" t="str">
        <f>IF(Table1[[#This Row],[score]]&gt;=8.5,"High",IF(Table1[[#This Row],[score]]&gt;=7,"Medium","Low"))</f>
        <v>Low</v>
      </c>
      <c r="Q4043" s="5">
        <f>Table1[[#This Row],[gross]]-Table1[[#This Row],[budget]]</f>
        <v>81723358</v>
      </c>
      <c r="R4043" s="5" t="str">
        <f>IF(Table1[[#This Row],[Profit]]&gt;0,"Profit","Loss")</f>
        <v>Profit</v>
      </c>
      <c r="S4043" s="6" t="str">
        <f>FLOOR(Table1[[#This Row],[year]]-1900,10)+1900 &amp; "-" &amp; FLOOR(Table1[[#This Row],[year]]-1890,10)+1900</f>
        <v>2000-2010</v>
      </c>
      <c r="T4043" s="14" t="s">
        <v>21835</v>
      </c>
      <c r="AB4043" s="14"/>
    </row>
    <row r="4044" spans="1:28" hidden="1" x14ac:dyDescent="0.3">
      <c r="A4044" t="s">
        <v>12305</v>
      </c>
      <c r="B4044" t="s">
        <v>16</v>
      </c>
      <c r="C4044" t="s">
        <v>17</v>
      </c>
      <c r="D4044">
        <v>2002</v>
      </c>
      <c r="E4044" t="s">
        <v>12306</v>
      </c>
      <c r="F4044">
        <v>6.7</v>
      </c>
      <c r="G4044">
        <v>83000</v>
      </c>
      <c r="H4044" t="s">
        <v>1490</v>
      </c>
      <c r="I4044" t="s">
        <v>6647</v>
      </c>
      <c r="J4044" t="s">
        <v>184</v>
      </c>
      <c r="K4044" t="s">
        <v>448</v>
      </c>
      <c r="L4044">
        <v>50000000</v>
      </c>
      <c r="M4044">
        <v>119137784</v>
      </c>
      <c r="N4044" t="s">
        <v>9026</v>
      </c>
      <c r="O4044">
        <v>124</v>
      </c>
      <c r="P4044" t="str">
        <f>IF(Table1[[#This Row],[score]]&gt;=8.5,"High",IF(Table1[[#This Row],[score]]&gt;=7,"Medium","Low"))</f>
        <v>Low</v>
      </c>
      <c r="Q4044" s="5">
        <f>Table1[[#This Row],[gross]]-Table1[[#This Row],[budget]]</f>
        <v>69137784</v>
      </c>
      <c r="R4044" s="5" t="str">
        <f>IF(Table1[[#This Row],[Profit]]&gt;0,"Profit","Loss")</f>
        <v>Profit</v>
      </c>
      <c r="S4044" s="6" t="str">
        <f>FLOOR(Table1[[#This Row],[year]]-1900,10)+1900 &amp; "-" &amp; FLOOR(Table1[[#This Row],[year]]-1890,10)+1900</f>
        <v>2000-2010</v>
      </c>
      <c r="T4044" s="14" t="s">
        <v>21835</v>
      </c>
      <c r="AB4044" s="14"/>
    </row>
    <row r="4045" spans="1:28" hidden="1" x14ac:dyDescent="0.3">
      <c r="A4045" t="s">
        <v>12328</v>
      </c>
      <c r="B4045" t="s">
        <v>16</v>
      </c>
      <c r="C4045" t="s">
        <v>34</v>
      </c>
      <c r="D4045">
        <v>2002</v>
      </c>
      <c r="E4045" t="s">
        <v>11821</v>
      </c>
      <c r="F4045">
        <v>7.2</v>
      </c>
      <c r="G4045">
        <v>133000</v>
      </c>
      <c r="H4045" t="s">
        <v>8371</v>
      </c>
      <c r="I4045" t="s">
        <v>12329</v>
      </c>
      <c r="J4045" t="s">
        <v>526</v>
      </c>
      <c r="K4045" t="s">
        <v>30</v>
      </c>
      <c r="L4045">
        <v>75000000</v>
      </c>
      <c r="M4045">
        <v>115374915</v>
      </c>
      <c r="N4045" t="s">
        <v>7509</v>
      </c>
      <c r="O4045">
        <v>138</v>
      </c>
      <c r="P4045" t="str">
        <f>IF(Table1[[#This Row],[score]]&gt;=8.5,"High",IF(Table1[[#This Row],[score]]&gt;=7,"Medium","Low"))</f>
        <v>Medium</v>
      </c>
      <c r="Q4045" s="5">
        <f>Table1[[#This Row],[gross]]-Table1[[#This Row],[budget]]</f>
        <v>40374915</v>
      </c>
      <c r="R4045" s="5" t="str">
        <f>IF(Table1[[#This Row],[Profit]]&gt;0,"Profit","Loss")</f>
        <v>Profit</v>
      </c>
      <c r="S4045" s="6" t="str">
        <f>FLOOR(Table1[[#This Row],[year]]-1900,10)+1900 &amp; "-" &amp; FLOOR(Table1[[#This Row],[year]]-1890,10)+1900</f>
        <v>2000-2010</v>
      </c>
      <c r="T4045" s="14" t="s">
        <v>21835</v>
      </c>
      <c r="AB4045" s="14"/>
    </row>
    <row r="4046" spans="1:28" hidden="1" x14ac:dyDescent="0.3">
      <c r="A4046" t="s">
        <v>12670</v>
      </c>
      <c r="B4046" t="s">
        <v>337</v>
      </c>
      <c r="C4046" t="s">
        <v>390</v>
      </c>
      <c r="D4046">
        <v>2002</v>
      </c>
      <c r="E4046" t="s">
        <v>11755</v>
      </c>
      <c r="F4046">
        <v>5.8</v>
      </c>
      <c r="G4046">
        <v>19000</v>
      </c>
      <c r="H4046" t="s">
        <v>12671</v>
      </c>
      <c r="I4046" t="s">
        <v>12672</v>
      </c>
      <c r="J4046" t="s">
        <v>12673</v>
      </c>
      <c r="K4046" t="s">
        <v>30</v>
      </c>
      <c r="L4046">
        <v>20000000</v>
      </c>
      <c r="M4046">
        <v>115121981</v>
      </c>
      <c r="N4046" t="s">
        <v>5888</v>
      </c>
      <c r="O4046">
        <v>72</v>
      </c>
      <c r="P4046" t="str">
        <f>IF(Table1[[#This Row],[score]]&gt;=8.5,"High",IF(Table1[[#This Row],[score]]&gt;=7,"Medium","Low"))</f>
        <v>Low</v>
      </c>
      <c r="Q4046" s="5">
        <f>Table1[[#This Row],[gross]]-Table1[[#This Row],[budget]]</f>
        <v>95121981</v>
      </c>
      <c r="R4046" s="5" t="str">
        <f>IF(Table1[[#This Row],[Profit]]&gt;0,"Profit","Loss")</f>
        <v>Profit</v>
      </c>
      <c r="S4046" s="6" t="str">
        <f>FLOOR(Table1[[#This Row],[year]]-1900,10)+1900 &amp; "-" &amp; FLOOR(Table1[[#This Row],[year]]-1890,10)+1900</f>
        <v>2000-2010</v>
      </c>
      <c r="T4046" s="14" t="s">
        <v>21835</v>
      </c>
      <c r="AB4046" s="14"/>
    </row>
    <row r="4047" spans="1:28" hidden="1" x14ac:dyDescent="0.3">
      <c r="A4047" t="s">
        <v>12633</v>
      </c>
      <c r="B4047" t="s">
        <v>33</v>
      </c>
      <c r="C4047" t="s">
        <v>25</v>
      </c>
      <c r="D4047">
        <v>2002</v>
      </c>
      <c r="E4047" t="s">
        <v>11732</v>
      </c>
      <c r="F4047">
        <v>5.2</v>
      </c>
      <c r="G4047">
        <v>26000</v>
      </c>
      <c r="H4047" t="s">
        <v>6334</v>
      </c>
      <c r="I4047" t="s">
        <v>2260</v>
      </c>
      <c r="J4047" t="s">
        <v>6160</v>
      </c>
      <c r="K4047" t="s">
        <v>195</v>
      </c>
      <c r="L4047">
        <v>33000000</v>
      </c>
      <c r="M4047">
        <v>115035090</v>
      </c>
      <c r="N4047" t="s">
        <v>1708</v>
      </c>
      <c r="O4047">
        <v>99</v>
      </c>
      <c r="P4047" t="str">
        <f>IF(Table1[[#This Row],[score]]&gt;=8.5,"High",IF(Table1[[#This Row],[score]]&gt;=7,"Medium","Low"))</f>
        <v>Low</v>
      </c>
      <c r="Q4047" s="5">
        <f>Table1[[#This Row],[gross]]-Table1[[#This Row],[budget]]</f>
        <v>82035090</v>
      </c>
      <c r="R4047" s="5" t="str">
        <f>IF(Table1[[#This Row],[Profit]]&gt;0,"Profit","Loss")</f>
        <v>Profit</v>
      </c>
      <c r="S4047" s="6" t="str">
        <f>FLOOR(Table1[[#This Row],[year]]-1900,10)+1900 &amp; "-" &amp; FLOOR(Table1[[#This Row],[year]]-1890,10)+1900</f>
        <v>2000-2010</v>
      </c>
      <c r="T4047" s="14" t="s">
        <v>21835</v>
      </c>
      <c r="AB4047" s="14"/>
    </row>
    <row r="4048" spans="1:28" hidden="1" x14ac:dyDescent="0.3">
      <c r="A4048" t="s">
        <v>9781</v>
      </c>
      <c r="B4048" t="s">
        <v>16</v>
      </c>
      <c r="C4048" t="s">
        <v>17</v>
      </c>
      <c r="D4048">
        <v>2002</v>
      </c>
      <c r="E4048" t="s">
        <v>12311</v>
      </c>
      <c r="F4048">
        <v>7.2</v>
      </c>
      <c r="G4048">
        <v>281000</v>
      </c>
      <c r="H4048" t="s">
        <v>10175</v>
      </c>
      <c r="I4048" t="s">
        <v>12312</v>
      </c>
      <c r="J4048" t="s">
        <v>136</v>
      </c>
      <c r="K4048" t="s">
        <v>30</v>
      </c>
      <c r="L4048">
        <v>46000000</v>
      </c>
      <c r="M4048">
        <v>113758770</v>
      </c>
      <c r="N4048" t="s">
        <v>11022</v>
      </c>
      <c r="O4048">
        <v>118</v>
      </c>
      <c r="P4048" t="str">
        <f>IF(Table1[[#This Row],[score]]&gt;=8.5,"High",IF(Table1[[#This Row],[score]]&gt;=7,"Medium","Low"))</f>
        <v>Medium</v>
      </c>
      <c r="Q4048" s="5">
        <f>Table1[[#This Row],[gross]]-Table1[[#This Row],[budget]]</f>
        <v>67758770</v>
      </c>
      <c r="R4048" s="5" t="str">
        <f>IF(Table1[[#This Row],[Profit]]&gt;0,"Profit","Loss")</f>
        <v>Profit</v>
      </c>
      <c r="S4048" s="6" t="str">
        <f>FLOOR(Table1[[#This Row],[year]]-1900,10)+1900 &amp; "-" &amp; FLOOR(Table1[[#This Row],[year]]-1890,10)+1900</f>
        <v>2000-2010</v>
      </c>
      <c r="T4048" s="14" t="s">
        <v>21835</v>
      </c>
      <c r="AB4048" s="14"/>
    </row>
    <row r="4049" spans="1:28" hidden="1" x14ac:dyDescent="0.3">
      <c r="A4049" t="s">
        <v>12323</v>
      </c>
      <c r="B4049" t="s">
        <v>33</v>
      </c>
      <c r="C4049" t="s">
        <v>390</v>
      </c>
      <c r="D4049">
        <v>2002</v>
      </c>
      <c r="E4049" t="s">
        <v>12324</v>
      </c>
      <c r="F4049">
        <v>7.2</v>
      </c>
      <c r="G4049">
        <v>107000</v>
      </c>
      <c r="H4049" t="s">
        <v>5036</v>
      </c>
      <c r="I4049" t="s">
        <v>9186</v>
      </c>
      <c r="J4049" t="s">
        <v>11997</v>
      </c>
      <c r="K4049" t="s">
        <v>30</v>
      </c>
      <c r="L4049">
        <v>140000000</v>
      </c>
      <c r="M4049">
        <v>110041363</v>
      </c>
      <c r="N4049" t="s">
        <v>599</v>
      </c>
      <c r="O4049">
        <v>95</v>
      </c>
      <c r="P4049" t="str">
        <f>IF(Table1[[#This Row],[score]]&gt;=8.5,"High",IF(Table1[[#This Row],[score]]&gt;=7,"Medium","Low"))</f>
        <v>Medium</v>
      </c>
      <c r="Q4049" s="5">
        <f>Table1[[#This Row],[gross]]-Table1[[#This Row],[budget]]</f>
        <v>-29958637</v>
      </c>
      <c r="R4049" s="5" t="str">
        <f>IF(Table1[[#This Row],[Profit]]&gt;0,"Profit","Loss")</f>
        <v>Loss</v>
      </c>
      <c r="S4049" s="6" t="str">
        <f>FLOOR(Table1[[#This Row],[year]]-1900,10)+1900 &amp; "-" &amp; FLOOR(Table1[[#This Row],[year]]-1890,10)+1900</f>
        <v>2000-2010</v>
      </c>
      <c r="T4049" s="14" t="s">
        <v>21835</v>
      </c>
      <c r="AB4049" s="14"/>
    </row>
    <row r="4050" spans="1:28" hidden="1" x14ac:dyDescent="0.3">
      <c r="A4050" t="s">
        <v>12393</v>
      </c>
      <c r="B4050" t="s">
        <v>1974</v>
      </c>
      <c r="C4050" t="s">
        <v>17</v>
      </c>
      <c r="D4050">
        <v>2002</v>
      </c>
      <c r="E4050" t="s">
        <v>12302</v>
      </c>
      <c r="F4050">
        <v>7.5</v>
      </c>
      <c r="G4050">
        <v>127000</v>
      </c>
      <c r="H4050" t="s">
        <v>11251</v>
      </c>
      <c r="I4050" t="s">
        <v>12394</v>
      </c>
      <c r="J4050" t="s">
        <v>735</v>
      </c>
      <c r="K4050" t="s">
        <v>30</v>
      </c>
      <c r="L4050">
        <v>25000000</v>
      </c>
      <c r="M4050">
        <v>108846072</v>
      </c>
      <c r="N4050" t="s">
        <v>44</v>
      </c>
      <c r="O4050">
        <v>110</v>
      </c>
      <c r="P4050" t="str">
        <f>IF(Table1[[#This Row],[score]]&gt;=8.5,"High",IF(Table1[[#This Row],[score]]&gt;=7,"Medium","Low"))</f>
        <v>Medium</v>
      </c>
      <c r="Q4050" s="5">
        <f>Table1[[#This Row],[gross]]-Table1[[#This Row],[budget]]</f>
        <v>83846072</v>
      </c>
      <c r="R4050" s="5" t="str">
        <f>IF(Table1[[#This Row],[Profit]]&gt;0,"Profit","Loss")</f>
        <v>Profit</v>
      </c>
      <c r="S4050" s="6" t="str">
        <f>FLOOR(Table1[[#This Row],[year]]-1900,10)+1900 &amp; "-" &amp; FLOOR(Table1[[#This Row],[year]]-1890,10)+1900</f>
        <v>2000-2010</v>
      </c>
      <c r="T4050" s="14" t="s">
        <v>21835</v>
      </c>
      <c r="AB4050" s="14"/>
    </row>
    <row r="4051" spans="1:28" hidden="1" x14ac:dyDescent="0.3">
      <c r="A4051" t="s">
        <v>12477</v>
      </c>
      <c r="B4051" t="s">
        <v>16</v>
      </c>
      <c r="C4051" t="s">
        <v>41</v>
      </c>
      <c r="D4051">
        <v>2002</v>
      </c>
      <c r="E4051" t="s">
        <v>12478</v>
      </c>
      <c r="F4051">
        <v>7.1</v>
      </c>
      <c r="G4051">
        <v>124000</v>
      </c>
      <c r="H4051" t="s">
        <v>9272</v>
      </c>
      <c r="I4051" t="s">
        <v>12479</v>
      </c>
      <c r="J4051" t="s">
        <v>21</v>
      </c>
      <c r="K4051" t="s">
        <v>30</v>
      </c>
      <c r="L4051">
        <v>30000000</v>
      </c>
      <c r="M4051">
        <v>105834556</v>
      </c>
      <c r="N4051" t="s">
        <v>2001</v>
      </c>
      <c r="O4051">
        <v>125</v>
      </c>
      <c r="P4051" t="str">
        <f>IF(Table1[[#This Row],[score]]&gt;=8.5,"High",IF(Table1[[#This Row],[score]]&gt;=7,"Medium","Low"))</f>
        <v>Medium</v>
      </c>
      <c r="Q4051" s="5">
        <f>Table1[[#This Row],[gross]]-Table1[[#This Row],[budget]]</f>
        <v>75834556</v>
      </c>
      <c r="R4051" s="5" t="str">
        <f>IF(Table1[[#This Row],[Profit]]&gt;0,"Profit","Loss")</f>
        <v>Profit</v>
      </c>
      <c r="S4051" s="6" t="str">
        <f>FLOOR(Table1[[#This Row],[year]]-1900,10)+1900 &amp; "-" &amp; FLOOR(Table1[[#This Row],[year]]-1890,10)+1900</f>
        <v>2000-2010</v>
      </c>
      <c r="T4051" s="14" t="s">
        <v>21835</v>
      </c>
      <c r="AB4051" s="14"/>
    </row>
    <row r="4052" spans="1:28" hidden="1" x14ac:dyDescent="0.3">
      <c r="A4052" t="s">
        <v>12528</v>
      </c>
      <c r="B4052" t="s">
        <v>1974</v>
      </c>
      <c r="C4052" t="s">
        <v>34</v>
      </c>
      <c r="D4052">
        <v>2002</v>
      </c>
      <c r="E4052" t="s">
        <v>12296</v>
      </c>
      <c r="F4052">
        <v>5.4</v>
      </c>
      <c r="G4052">
        <v>81000</v>
      </c>
      <c r="H4052" t="s">
        <v>12529</v>
      </c>
      <c r="I4052" t="s">
        <v>12077</v>
      </c>
      <c r="J4052" t="s">
        <v>2721</v>
      </c>
      <c r="K4052" t="s">
        <v>30</v>
      </c>
      <c r="L4052">
        <v>60000000</v>
      </c>
      <c r="M4052">
        <v>104391623</v>
      </c>
      <c r="N4052" t="s">
        <v>12530</v>
      </c>
      <c r="O4052">
        <v>98</v>
      </c>
      <c r="P4052" t="str">
        <f>IF(Table1[[#This Row],[score]]&gt;=8.5,"High",IF(Table1[[#This Row],[score]]&gt;=7,"Medium","Low"))</f>
        <v>Low</v>
      </c>
      <c r="Q4052" s="5">
        <f>Table1[[#This Row],[gross]]-Table1[[#This Row],[budget]]</f>
        <v>44391623</v>
      </c>
      <c r="R4052" s="5" t="str">
        <f>IF(Table1[[#This Row],[Profit]]&gt;0,"Profit","Loss")</f>
        <v>Profit</v>
      </c>
      <c r="S4052" s="6" t="str">
        <f>FLOOR(Table1[[#This Row],[year]]-1900,10)+1900 &amp; "-" &amp; FLOOR(Table1[[#This Row],[year]]-1890,10)+1900</f>
        <v>2000-2010</v>
      </c>
      <c r="T4052" s="14" t="s">
        <v>21835</v>
      </c>
      <c r="AB4052" s="14"/>
    </row>
    <row r="4053" spans="1:28" hidden="1" x14ac:dyDescent="0.3">
      <c r="A4053" t="s">
        <v>12255</v>
      </c>
      <c r="B4053" t="s">
        <v>16</v>
      </c>
      <c r="C4053" t="s">
        <v>34</v>
      </c>
      <c r="D4053">
        <v>2002</v>
      </c>
      <c r="E4053" t="s">
        <v>11644</v>
      </c>
      <c r="F4053">
        <v>6.7</v>
      </c>
      <c r="G4053">
        <v>254000</v>
      </c>
      <c r="H4053" t="s">
        <v>8400</v>
      </c>
      <c r="I4053" t="s">
        <v>8400</v>
      </c>
      <c r="J4053" t="s">
        <v>10733</v>
      </c>
      <c r="K4053" t="s">
        <v>22</v>
      </c>
      <c r="L4053">
        <v>33000000</v>
      </c>
      <c r="M4053">
        <v>102984862</v>
      </c>
      <c r="N4053" t="s">
        <v>2018</v>
      </c>
      <c r="O4053">
        <v>100</v>
      </c>
      <c r="P4053" t="str">
        <f>IF(Table1[[#This Row],[score]]&gt;=8.5,"High",IF(Table1[[#This Row],[score]]&gt;=7,"Medium","Low"))</f>
        <v>Low</v>
      </c>
      <c r="Q4053" s="5">
        <f>Table1[[#This Row],[gross]]-Table1[[#This Row],[budget]]</f>
        <v>69984862</v>
      </c>
      <c r="R4053" s="5" t="str">
        <f>IF(Table1[[#This Row],[Profit]]&gt;0,"Profit","Loss")</f>
        <v>Profit</v>
      </c>
      <c r="S4053" s="6" t="str">
        <f>FLOOR(Table1[[#This Row],[year]]-1900,10)+1900 &amp; "-" &amp; FLOOR(Table1[[#This Row],[year]]-1890,10)+1900</f>
        <v>2000-2010</v>
      </c>
      <c r="T4053" s="14" t="s">
        <v>21835</v>
      </c>
      <c r="AB4053" s="14"/>
    </row>
    <row r="4054" spans="1:28" hidden="1" x14ac:dyDescent="0.3">
      <c r="A4054" t="s">
        <v>12422</v>
      </c>
      <c r="B4054" t="s">
        <v>1974</v>
      </c>
      <c r="C4054" t="s">
        <v>104</v>
      </c>
      <c r="D4054">
        <v>2002</v>
      </c>
      <c r="E4054" t="s">
        <v>11755</v>
      </c>
      <c r="F4054">
        <v>7.1</v>
      </c>
      <c r="G4054">
        <v>127000</v>
      </c>
      <c r="H4054" t="s">
        <v>9878</v>
      </c>
      <c r="I4054" t="s">
        <v>12423</v>
      </c>
      <c r="J4054" t="s">
        <v>4084</v>
      </c>
      <c r="K4054" t="s">
        <v>30</v>
      </c>
      <c r="L4054">
        <v>36000000</v>
      </c>
      <c r="M4054">
        <v>102244770</v>
      </c>
      <c r="N4054" t="s">
        <v>2001</v>
      </c>
      <c r="O4054">
        <v>116</v>
      </c>
      <c r="P4054" t="str">
        <f>IF(Table1[[#This Row],[score]]&gt;=8.5,"High",IF(Table1[[#This Row],[score]]&gt;=7,"Medium","Low"))</f>
        <v>Medium</v>
      </c>
      <c r="Q4054" s="5">
        <f>Table1[[#This Row],[gross]]-Table1[[#This Row],[budget]]</f>
        <v>66244770</v>
      </c>
      <c r="R4054" s="5" t="str">
        <f>IF(Table1[[#This Row],[Profit]]&gt;0,"Profit","Loss")</f>
        <v>Profit</v>
      </c>
      <c r="S4054" s="6" t="str">
        <f>FLOOR(Table1[[#This Row],[year]]-1900,10)+1900 &amp; "-" &amp; FLOOR(Table1[[#This Row],[year]]-1890,10)+1900</f>
        <v>2000-2010</v>
      </c>
      <c r="T4054" s="14" t="s">
        <v>21835</v>
      </c>
      <c r="AB4054" s="14"/>
    </row>
    <row r="4055" spans="1:28" hidden="1" x14ac:dyDescent="0.3">
      <c r="A4055" t="s">
        <v>12373</v>
      </c>
      <c r="B4055" t="s">
        <v>16</v>
      </c>
      <c r="C4055" t="s">
        <v>104</v>
      </c>
      <c r="D4055">
        <v>2002</v>
      </c>
      <c r="E4055" t="s">
        <v>12374</v>
      </c>
      <c r="F4055">
        <v>7</v>
      </c>
      <c r="G4055">
        <v>255000</v>
      </c>
      <c r="H4055" t="s">
        <v>816</v>
      </c>
      <c r="I4055" t="s">
        <v>2456</v>
      </c>
      <c r="J4055" t="s">
        <v>11441</v>
      </c>
      <c r="K4055" t="s">
        <v>30</v>
      </c>
      <c r="L4055">
        <v>13000000</v>
      </c>
      <c r="M4055">
        <v>97837138</v>
      </c>
      <c r="N4055" t="s">
        <v>9026</v>
      </c>
      <c r="O4055">
        <v>81</v>
      </c>
      <c r="P4055" t="str">
        <f>IF(Table1[[#This Row],[score]]&gt;=8.5,"High",IF(Table1[[#This Row],[score]]&gt;=7,"Medium","Low"))</f>
        <v>Medium</v>
      </c>
      <c r="Q4055" s="5">
        <f>Table1[[#This Row],[gross]]-Table1[[#This Row],[budget]]</f>
        <v>84837138</v>
      </c>
      <c r="R4055" s="5" t="str">
        <f>IF(Table1[[#This Row],[Profit]]&gt;0,"Profit","Loss")</f>
        <v>Profit</v>
      </c>
      <c r="S4055" s="6" t="str">
        <f>FLOOR(Table1[[#This Row],[year]]-1900,10)+1900 &amp; "-" &amp; FLOOR(Table1[[#This Row],[year]]-1890,10)+1900</f>
        <v>2000-2010</v>
      </c>
      <c r="T4055" s="14" t="s">
        <v>21835</v>
      </c>
      <c r="AB4055" s="14"/>
    </row>
    <row r="4056" spans="1:28" hidden="1" x14ac:dyDescent="0.3">
      <c r="A4056" t="s">
        <v>12395</v>
      </c>
      <c r="B4056" t="s">
        <v>16</v>
      </c>
      <c r="C4056" t="s">
        <v>41</v>
      </c>
      <c r="D4056">
        <v>2002</v>
      </c>
      <c r="E4056" t="s">
        <v>11821</v>
      </c>
      <c r="F4056">
        <v>5.6</v>
      </c>
      <c r="G4056">
        <v>72000</v>
      </c>
      <c r="H4056" t="s">
        <v>4440</v>
      </c>
      <c r="I4056" t="s">
        <v>12396</v>
      </c>
      <c r="J4056" t="s">
        <v>11733</v>
      </c>
      <c r="K4056" t="s">
        <v>22</v>
      </c>
      <c r="L4056">
        <v>17000000</v>
      </c>
      <c r="M4056">
        <v>95146283</v>
      </c>
      <c r="N4056" t="s">
        <v>3705</v>
      </c>
      <c r="O4056">
        <v>96</v>
      </c>
      <c r="P4056" t="str">
        <f>IF(Table1[[#This Row],[score]]&gt;=8.5,"High",IF(Table1[[#This Row],[score]]&gt;=7,"Medium","Low"))</f>
        <v>Low</v>
      </c>
      <c r="Q4056" s="5">
        <f>Table1[[#This Row],[gross]]-Table1[[#This Row],[budget]]</f>
        <v>78146283</v>
      </c>
      <c r="R4056" s="5" t="str">
        <f>IF(Table1[[#This Row],[Profit]]&gt;0,"Profit","Loss")</f>
        <v>Profit</v>
      </c>
      <c r="S4056" s="6" t="str">
        <f>FLOOR(Table1[[#This Row],[year]]-1900,10)+1900 &amp; "-" &amp; FLOOR(Table1[[#This Row],[year]]-1890,10)+1900</f>
        <v>2000-2010</v>
      </c>
      <c r="T4056" s="14" t="s">
        <v>21835</v>
      </c>
      <c r="AB4056" s="14"/>
    </row>
    <row r="4057" spans="1:28" hidden="1" x14ac:dyDescent="0.3">
      <c r="A4057" t="s">
        <v>12555</v>
      </c>
      <c r="B4057" t="s">
        <v>16</v>
      </c>
      <c r="C4057" t="s">
        <v>17</v>
      </c>
      <c r="D4057">
        <v>2002</v>
      </c>
      <c r="E4057" t="s">
        <v>11854</v>
      </c>
      <c r="F4057">
        <v>6.5</v>
      </c>
      <c r="G4057">
        <v>68000</v>
      </c>
      <c r="H4057" t="s">
        <v>10572</v>
      </c>
      <c r="I4057" t="s">
        <v>12556</v>
      </c>
      <c r="J4057" t="s">
        <v>9567</v>
      </c>
      <c r="K4057" t="s">
        <v>30</v>
      </c>
      <c r="L4057">
        <v>45000000</v>
      </c>
      <c r="M4057">
        <v>94935764</v>
      </c>
      <c r="N4057" t="s">
        <v>44</v>
      </c>
      <c r="O4057">
        <v>98</v>
      </c>
      <c r="P4057" t="str">
        <f>IF(Table1[[#This Row],[score]]&gt;=8.5,"High",IF(Table1[[#This Row],[score]]&gt;=7,"Medium","Low"))</f>
        <v>Low</v>
      </c>
      <c r="Q4057" s="5">
        <f>Table1[[#This Row],[gross]]-Table1[[#This Row],[budget]]</f>
        <v>49935764</v>
      </c>
      <c r="R4057" s="5" t="str">
        <f>IF(Table1[[#This Row],[Profit]]&gt;0,"Profit","Loss")</f>
        <v>Profit</v>
      </c>
      <c r="S4057" s="6" t="str">
        <f>FLOOR(Table1[[#This Row],[year]]-1900,10)+1900 &amp; "-" &amp; FLOOR(Table1[[#This Row],[year]]-1890,10)+1900</f>
        <v>2000-2010</v>
      </c>
      <c r="T4057" s="14" t="s">
        <v>21835</v>
      </c>
      <c r="AB4057" s="14"/>
    </row>
    <row r="4058" spans="1:28" hidden="1" x14ac:dyDescent="0.3">
      <c r="A4058" t="s">
        <v>12259</v>
      </c>
      <c r="B4058" t="s">
        <v>16</v>
      </c>
      <c r="C4058" t="s">
        <v>17</v>
      </c>
      <c r="D4058">
        <v>2002</v>
      </c>
      <c r="E4058" t="s">
        <v>12260</v>
      </c>
      <c r="F4058">
        <v>7.6</v>
      </c>
      <c r="G4058">
        <v>386000</v>
      </c>
      <c r="H4058" t="s">
        <v>8004</v>
      </c>
      <c r="I4058" t="s">
        <v>12261</v>
      </c>
      <c r="J4058" t="s">
        <v>12262</v>
      </c>
      <c r="K4058" t="s">
        <v>22</v>
      </c>
      <c r="L4058">
        <v>8000000</v>
      </c>
      <c r="M4058">
        <v>85720385</v>
      </c>
      <c r="N4058" t="s">
        <v>12263</v>
      </c>
      <c r="O4058">
        <v>113</v>
      </c>
      <c r="P4058" t="str">
        <f>IF(Table1[[#This Row],[score]]&gt;=8.5,"High",IF(Table1[[#This Row],[score]]&gt;=7,"Medium","Low"))</f>
        <v>Medium</v>
      </c>
      <c r="Q4058" s="5">
        <f>Table1[[#This Row],[gross]]-Table1[[#This Row],[budget]]</f>
        <v>77720385</v>
      </c>
      <c r="R4058" s="5" t="str">
        <f>IF(Table1[[#This Row],[Profit]]&gt;0,"Profit","Loss")</f>
        <v>Profit</v>
      </c>
      <c r="S4058" s="6" t="str">
        <f>FLOOR(Table1[[#This Row],[year]]-1900,10)+1900 &amp; "-" &amp; FLOOR(Table1[[#This Row],[year]]-1890,10)+1900</f>
        <v>2000-2010</v>
      </c>
      <c r="T4058" s="14" t="s">
        <v>21835</v>
      </c>
      <c r="AB4058" s="14"/>
    </row>
    <row r="4059" spans="1:28" hidden="1" x14ac:dyDescent="0.3">
      <c r="A4059" t="s">
        <v>12284</v>
      </c>
      <c r="B4059" t="s">
        <v>1974</v>
      </c>
      <c r="C4059" t="s">
        <v>34</v>
      </c>
      <c r="D4059">
        <v>2002</v>
      </c>
      <c r="E4059" t="s">
        <v>12253</v>
      </c>
      <c r="F4059">
        <v>6.2</v>
      </c>
      <c r="G4059">
        <v>129000</v>
      </c>
      <c r="H4059" t="s">
        <v>7506</v>
      </c>
      <c r="I4059" t="s">
        <v>12285</v>
      </c>
      <c r="J4059" t="s">
        <v>8938</v>
      </c>
      <c r="K4059" t="s">
        <v>30</v>
      </c>
      <c r="L4059">
        <v>60000000</v>
      </c>
      <c r="M4059">
        <v>82150183</v>
      </c>
      <c r="N4059" t="s">
        <v>2067</v>
      </c>
      <c r="O4059">
        <v>101</v>
      </c>
      <c r="P4059" t="str">
        <f>IF(Table1[[#This Row],[score]]&gt;=8.5,"High",IF(Table1[[#This Row],[score]]&gt;=7,"Medium","Low"))</f>
        <v>Low</v>
      </c>
      <c r="Q4059" s="5">
        <f>Table1[[#This Row],[gross]]-Table1[[#This Row],[budget]]</f>
        <v>22150183</v>
      </c>
      <c r="R4059" s="5" t="str">
        <f>IF(Table1[[#This Row],[Profit]]&gt;0,"Profit","Loss")</f>
        <v>Profit</v>
      </c>
      <c r="S4059" s="6" t="str">
        <f>FLOOR(Table1[[#This Row],[year]]-1900,10)+1900 &amp; "-" &amp; FLOOR(Table1[[#This Row],[year]]-1890,10)+1900</f>
        <v>2000-2010</v>
      </c>
      <c r="T4059" s="14" t="s">
        <v>21835</v>
      </c>
      <c r="AB4059" s="14"/>
    </row>
    <row r="4060" spans="1:28" hidden="1" x14ac:dyDescent="0.3">
      <c r="A4060" t="s">
        <v>5855</v>
      </c>
      <c r="B4060" t="s">
        <v>337</v>
      </c>
      <c r="C4060" t="s">
        <v>17</v>
      </c>
      <c r="D4060">
        <v>2002</v>
      </c>
      <c r="E4060" t="s">
        <v>12069</v>
      </c>
      <c r="F4060">
        <v>6.9</v>
      </c>
      <c r="G4060">
        <v>33000</v>
      </c>
      <c r="H4060" t="s">
        <v>7443</v>
      </c>
      <c r="I4060" t="s">
        <v>11349</v>
      </c>
      <c r="J4060" t="s">
        <v>1481</v>
      </c>
      <c r="K4060" t="s">
        <v>30</v>
      </c>
      <c r="L4060">
        <v>22000000</v>
      </c>
      <c r="M4060">
        <v>80693537</v>
      </c>
      <c r="N4060" t="s">
        <v>12500</v>
      </c>
      <c r="O4060">
        <v>127</v>
      </c>
      <c r="P4060" t="str">
        <f>IF(Table1[[#This Row],[score]]&gt;=8.5,"High",IF(Table1[[#This Row],[score]]&gt;=7,"Medium","Low"))</f>
        <v>Low</v>
      </c>
      <c r="Q4060" s="5">
        <f>Table1[[#This Row],[gross]]-Table1[[#This Row],[budget]]</f>
        <v>58693537</v>
      </c>
      <c r="R4060" s="5" t="str">
        <f>IF(Table1[[#This Row],[Profit]]&gt;0,"Profit","Loss")</f>
        <v>Profit</v>
      </c>
      <c r="S4060" s="6" t="str">
        <f>FLOOR(Table1[[#This Row],[year]]-1900,10)+1900 &amp; "-" &amp; FLOOR(Table1[[#This Row],[year]]-1890,10)+1900</f>
        <v>2000-2010</v>
      </c>
      <c r="T4060" s="14" t="s">
        <v>21835</v>
      </c>
      <c r="AB4060" s="14"/>
    </row>
    <row r="4061" spans="1:28" hidden="1" x14ac:dyDescent="0.3">
      <c r="A4061" t="s">
        <v>12576</v>
      </c>
      <c r="B4061" t="s">
        <v>16</v>
      </c>
      <c r="C4061" t="s">
        <v>34</v>
      </c>
      <c r="D4061">
        <v>2002</v>
      </c>
      <c r="E4061" t="s">
        <v>11741</v>
      </c>
      <c r="F4061">
        <v>5.5</v>
      </c>
      <c r="G4061">
        <v>73000</v>
      </c>
      <c r="H4061" t="s">
        <v>2889</v>
      </c>
      <c r="I4061" t="s">
        <v>12577</v>
      </c>
      <c r="J4061" t="s">
        <v>986</v>
      </c>
      <c r="K4061" t="s">
        <v>30</v>
      </c>
      <c r="L4061">
        <v>85000000</v>
      </c>
      <c r="M4061">
        <v>78382433</v>
      </c>
      <c r="N4061" t="s">
        <v>23</v>
      </c>
      <c r="O4061">
        <v>108</v>
      </c>
      <c r="P4061" t="str">
        <f>IF(Table1[[#This Row],[score]]&gt;=8.5,"High",IF(Table1[[#This Row],[score]]&gt;=7,"Medium","Low"))</f>
        <v>Low</v>
      </c>
      <c r="Q4061" s="5">
        <f>Table1[[#This Row],[gross]]-Table1[[#This Row],[budget]]</f>
        <v>-6617567</v>
      </c>
      <c r="R4061" s="5" t="str">
        <f>IF(Table1[[#This Row],[Profit]]&gt;0,"Profit","Loss")</f>
        <v>Loss</v>
      </c>
      <c r="S4061" s="6" t="str">
        <f>FLOOR(Table1[[#This Row],[year]]-1900,10)+1900 &amp; "-" &amp; FLOOR(Table1[[#This Row],[year]]-1890,10)+1900</f>
        <v>2000-2010</v>
      </c>
      <c r="T4061" s="14" t="s">
        <v>21835</v>
      </c>
      <c r="AB4061" s="14"/>
    </row>
    <row r="4062" spans="1:28" hidden="1" x14ac:dyDescent="0.3">
      <c r="A4062" t="s">
        <v>12723</v>
      </c>
      <c r="B4062" t="s">
        <v>1974</v>
      </c>
      <c r="C4062" t="s">
        <v>34</v>
      </c>
      <c r="D4062">
        <v>2002</v>
      </c>
      <c r="E4062" t="s">
        <v>11644</v>
      </c>
      <c r="F4062">
        <v>5.5</v>
      </c>
      <c r="G4062">
        <v>61000</v>
      </c>
      <c r="H4062" t="s">
        <v>11309</v>
      </c>
      <c r="I4062" t="s">
        <v>12724</v>
      </c>
      <c r="J4062" t="s">
        <v>67</v>
      </c>
      <c r="K4062" t="s">
        <v>30</v>
      </c>
      <c r="L4062">
        <v>85000000</v>
      </c>
      <c r="M4062">
        <v>77885672</v>
      </c>
      <c r="N4062" t="s">
        <v>12725</v>
      </c>
      <c r="O4062">
        <v>95</v>
      </c>
      <c r="P4062" t="str">
        <f>IF(Table1[[#This Row],[score]]&gt;=8.5,"High",IF(Table1[[#This Row],[score]]&gt;=7,"Medium","Low"))</f>
        <v>Low</v>
      </c>
      <c r="Q4062" s="5">
        <f>Table1[[#This Row],[gross]]-Table1[[#This Row],[budget]]</f>
        <v>-7114328</v>
      </c>
      <c r="R4062" s="5" t="str">
        <f>IF(Table1[[#This Row],[Profit]]&gt;0,"Profit","Loss")</f>
        <v>Loss</v>
      </c>
      <c r="S4062" s="6" t="str">
        <f>FLOOR(Table1[[#This Row],[year]]-1900,10)+1900 &amp; "-" &amp; FLOOR(Table1[[#This Row],[year]]-1890,10)+1900</f>
        <v>2000-2010</v>
      </c>
      <c r="T4062" s="14" t="s">
        <v>21835</v>
      </c>
      <c r="AB4062" s="14"/>
    </row>
    <row r="4063" spans="1:28" hidden="1" x14ac:dyDescent="0.3">
      <c r="A4063" t="s">
        <v>12487</v>
      </c>
      <c r="B4063" t="s">
        <v>16</v>
      </c>
      <c r="C4063" t="s">
        <v>34</v>
      </c>
      <c r="D4063">
        <v>2002</v>
      </c>
      <c r="E4063" t="s">
        <v>12276</v>
      </c>
      <c r="F4063">
        <v>6.1</v>
      </c>
      <c r="G4063">
        <v>67000</v>
      </c>
      <c r="H4063" t="s">
        <v>7403</v>
      </c>
      <c r="I4063" t="s">
        <v>7950</v>
      </c>
      <c r="J4063" t="s">
        <v>1519</v>
      </c>
      <c r="K4063" t="s">
        <v>30</v>
      </c>
      <c r="L4063">
        <v>115000000</v>
      </c>
      <c r="M4063">
        <v>77628265</v>
      </c>
      <c r="N4063" t="s">
        <v>118</v>
      </c>
      <c r="O4063">
        <v>134</v>
      </c>
      <c r="P4063" t="str">
        <f>IF(Table1[[#This Row],[score]]&gt;=8.5,"High",IF(Table1[[#This Row],[score]]&gt;=7,"Medium","Low"))</f>
        <v>Low</v>
      </c>
      <c r="Q4063" s="5">
        <f>Table1[[#This Row],[gross]]-Table1[[#This Row],[budget]]</f>
        <v>-37371735</v>
      </c>
      <c r="R4063" s="5" t="str">
        <f>IF(Table1[[#This Row],[Profit]]&gt;0,"Profit","Loss")</f>
        <v>Loss</v>
      </c>
      <c r="S4063" s="6" t="str">
        <f>FLOOR(Table1[[#This Row],[year]]-1900,10)+1900 &amp; "-" &amp; FLOOR(Table1[[#This Row],[year]]-1890,10)+1900</f>
        <v>2000-2010</v>
      </c>
      <c r="T4063" s="14" t="s">
        <v>21835</v>
      </c>
      <c r="AB4063" s="14"/>
    </row>
    <row r="4064" spans="1:28" hidden="1" x14ac:dyDescent="0.3">
      <c r="A4064" t="s">
        <v>12587</v>
      </c>
      <c r="B4064" t="s">
        <v>1974</v>
      </c>
      <c r="C4064" t="s">
        <v>41</v>
      </c>
      <c r="D4064">
        <v>2002</v>
      </c>
      <c r="E4064" t="s">
        <v>12398</v>
      </c>
      <c r="F4064">
        <v>6.3</v>
      </c>
      <c r="G4064">
        <v>30000</v>
      </c>
      <c r="H4064" t="s">
        <v>12588</v>
      </c>
      <c r="I4064" t="s">
        <v>9948</v>
      </c>
      <c r="J4064" t="s">
        <v>8418</v>
      </c>
      <c r="K4064" t="s">
        <v>30</v>
      </c>
      <c r="L4064">
        <v>12000000</v>
      </c>
      <c r="M4064">
        <v>77063924</v>
      </c>
      <c r="N4064" t="s">
        <v>118</v>
      </c>
      <c r="O4064">
        <v>102</v>
      </c>
      <c r="P4064" t="str">
        <f>IF(Table1[[#This Row],[score]]&gt;=8.5,"High",IF(Table1[[#This Row],[score]]&gt;=7,"Medium","Low"))</f>
        <v>Low</v>
      </c>
      <c r="Q4064" s="5">
        <f>Table1[[#This Row],[gross]]-Table1[[#This Row],[budget]]</f>
        <v>65063924</v>
      </c>
      <c r="R4064" s="5" t="str">
        <f>IF(Table1[[#This Row],[Profit]]&gt;0,"Profit","Loss")</f>
        <v>Profit</v>
      </c>
      <c r="S4064" s="6" t="str">
        <f>FLOOR(Table1[[#This Row],[year]]-1900,10)+1900 &amp; "-" &amp; FLOOR(Table1[[#This Row],[year]]-1890,10)+1900</f>
        <v>2000-2010</v>
      </c>
      <c r="T4064" s="14" t="s">
        <v>21835</v>
      </c>
      <c r="AB4064" s="14"/>
    </row>
    <row r="4065" spans="1:28" hidden="1" x14ac:dyDescent="0.3">
      <c r="A4065" t="s">
        <v>12345</v>
      </c>
      <c r="B4065" t="s">
        <v>1974</v>
      </c>
      <c r="C4065" t="s">
        <v>41</v>
      </c>
      <c r="D4065">
        <v>2002</v>
      </c>
      <c r="E4065" t="s">
        <v>12346</v>
      </c>
      <c r="F4065">
        <v>6.6</v>
      </c>
      <c r="G4065">
        <v>106000</v>
      </c>
      <c r="H4065" t="s">
        <v>7770</v>
      </c>
      <c r="I4065" t="s">
        <v>7770</v>
      </c>
      <c r="J4065" t="s">
        <v>12347</v>
      </c>
      <c r="K4065" t="s">
        <v>22</v>
      </c>
      <c r="L4065">
        <f>20500000</f>
        <v>20500000</v>
      </c>
      <c r="M4065">
        <v>76585828</v>
      </c>
      <c r="N4065" t="s">
        <v>12348</v>
      </c>
      <c r="O4065">
        <v>112</v>
      </c>
      <c r="P4065" t="str">
        <f>IF(Table1[[#This Row],[score]]&gt;=8.5,"High",IF(Table1[[#This Row],[score]]&gt;=7,"Medium","Low"))</f>
        <v>Low</v>
      </c>
      <c r="Q4065" s="5">
        <f>Table1[[#This Row],[gross]]-Table1[[#This Row],[budget]]</f>
        <v>56085828</v>
      </c>
      <c r="R4065" s="5" t="str">
        <f>IF(Table1[[#This Row],[Profit]]&gt;0,"Profit","Loss")</f>
        <v>Profit</v>
      </c>
      <c r="S4065" s="6" t="str">
        <f>FLOOR(Table1[[#This Row],[year]]-1900,10)+1900 &amp; "-" &amp; FLOOR(Table1[[#This Row],[year]]-1890,10)+1900</f>
        <v>2000-2010</v>
      </c>
      <c r="T4065" s="14" t="s">
        <v>21835</v>
      </c>
      <c r="AB4065" s="14"/>
    </row>
    <row r="4066" spans="1:28" hidden="1" x14ac:dyDescent="0.3">
      <c r="A4066" t="s">
        <v>12298</v>
      </c>
      <c r="B4066" t="s">
        <v>1974</v>
      </c>
      <c r="C4066" t="s">
        <v>34</v>
      </c>
      <c r="D4066">
        <v>2002</v>
      </c>
      <c r="E4066" t="s">
        <v>11839</v>
      </c>
      <c r="F4066">
        <v>7.7</v>
      </c>
      <c r="G4066">
        <v>132000</v>
      </c>
      <c r="H4066" t="s">
        <v>2013</v>
      </c>
      <c r="I4066" t="s">
        <v>7384</v>
      </c>
      <c r="J4066" t="s">
        <v>10036</v>
      </c>
      <c r="K4066" t="s">
        <v>22</v>
      </c>
      <c r="L4066">
        <v>35000000</v>
      </c>
      <c r="M4066">
        <v>75395048</v>
      </c>
      <c r="N4066" t="s">
        <v>2067</v>
      </c>
      <c r="O4066">
        <v>131</v>
      </c>
      <c r="P4066" t="str">
        <f>IF(Table1[[#This Row],[score]]&gt;=8.5,"High",IF(Table1[[#This Row],[score]]&gt;=7,"Medium","Low"))</f>
        <v>Medium</v>
      </c>
      <c r="Q4066" s="5">
        <f>Table1[[#This Row],[gross]]-Table1[[#This Row],[budget]]</f>
        <v>40395048</v>
      </c>
      <c r="R4066" s="5" t="str">
        <f>IF(Table1[[#This Row],[Profit]]&gt;0,"Profit","Loss")</f>
        <v>Profit</v>
      </c>
      <c r="S4066" s="6" t="str">
        <f>FLOOR(Table1[[#This Row],[year]]-1900,10)+1900 &amp; "-" &amp; FLOOR(Table1[[#This Row],[year]]-1890,10)+1900</f>
        <v>2000-2010</v>
      </c>
      <c r="T4066" s="14" t="s">
        <v>21835</v>
      </c>
      <c r="AB4066" s="14"/>
    </row>
    <row r="4067" spans="1:28" hidden="1" x14ac:dyDescent="0.3">
      <c r="A4067" t="s">
        <v>12520</v>
      </c>
      <c r="B4067" t="s">
        <v>1974</v>
      </c>
      <c r="C4067" t="s">
        <v>17</v>
      </c>
      <c r="D4067">
        <v>2002</v>
      </c>
      <c r="E4067" t="s">
        <v>12050</v>
      </c>
      <c r="F4067">
        <v>6.1</v>
      </c>
      <c r="G4067">
        <v>19000</v>
      </c>
      <c r="H4067" t="s">
        <v>6173</v>
      </c>
      <c r="I4067" t="s">
        <v>12521</v>
      </c>
      <c r="J4067" t="s">
        <v>8508</v>
      </c>
      <c r="K4067" t="s">
        <v>30</v>
      </c>
      <c r="L4067">
        <v>27000000</v>
      </c>
      <c r="M4067">
        <v>73839240</v>
      </c>
      <c r="N4067" t="s">
        <v>4545</v>
      </c>
      <c r="O4067">
        <v>116</v>
      </c>
      <c r="P4067" t="str">
        <f>IF(Table1[[#This Row],[score]]&gt;=8.5,"High",IF(Table1[[#This Row],[score]]&gt;=7,"Medium","Low"))</f>
        <v>Low</v>
      </c>
      <c r="Q4067" s="5">
        <f>Table1[[#This Row],[gross]]-Table1[[#This Row],[budget]]</f>
        <v>46839240</v>
      </c>
      <c r="R4067" s="5" t="str">
        <f>IF(Table1[[#This Row],[Profit]]&gt;0,"Profit","Loss")</f>
        <v>Profit</v>
      </c>
      <c r="S4067" s="6" t="str">
        <f>FLOOR(Table1[[#This Row],[year]]-1900,10)+1900 &amp; "-" &amp; FLOOR(Table1[[#This Row],[year]]-1890,10)+1900</f>
        <v>2000-2010</v>
      </c>
      <c r="T4067" s="14" t="s">
        <v>21835</v>
      </c>
      <c r="AB4067" s="14"/>
    </row>
    <row r="4068" spans="1:28" hidden="1" x14ac:dyDescent="0.3">
      <c r="A4068" t="s">
        <v>12330</v>
      </c>
      <c r="B4068" t="s">
        <v>16</v>
      </c>
      <c r="C4068" t="s">
        <v>41</v>
      </c>
      <c r="D4068">
        <v>2002</v>
      </c>
      <c r="E4068" t="s">
        <v>11854</v>
      </c>
      <c r="F4068">
        <v>5.2</v>
      </c>
      <c r="G4068">
        <v>56000</v>
      </c>
      <c r="H4068" t="s">
        <v>8672</v>
      </c>
      <c r="I4068" t="s">
        <v>12331</v>
      </c>
      <c r="J4068" t="s">
        <v>8768</v>
      </c>
      <c r="K4068" t="s">
        <v>30</v>
      </c>
      <c r="L4068">
        <v>43000000</v>
      </c>
      <c r="M4068">
        <v>69319426</v>
      </c>
      <c r="N4068" t="s">
        <v>31</v>
      </c>
      <c r="O4068">
        <v>84</v>
      </c>
      <c r="P4068" t="str">
        <f>IF(Table1[[#This Row],[score]]&gt;=8.5,"High",IF(Table1[[#This Row],[score]]&gt;=7,"Medium","Low"))</f>
        <v>Low</v>
      </c>
      <c r="Q4068" s="5">
        <f>Table1[[#This Row],[gross]]-Table1[[#This Row],[budget]]</f>
        <v>26319426</v>
      </c>
      <c r="R4068" s="5" t="str">
        <f>IF(Table1[[#This Row],[Profit]]&gt;0,"Profit","Loss")</f>
        <v>Profit</v>
      </c>
      <c r="S4068" s="6" t="str">
        <f>FLOOR(Table1[[#This Row],[year]]-1900,10)+1900 &amp; "-" &amp; FLOOR(Table1[[#This Row],[year]]-1890,10)+1900</f>
        <v>2000-2010</v>
      </c>
      <c r="T4068" s="14" t="s">
        <v>21835</v>
      </c>
      <c r="AB4068" s="14"/>
    </row>
    <row r="4069" spans="1:28" hidden="1" x14ac:dyDescent="0.3">
      <c r="A4069" t="s">
        <v>12354</v>
      </c>
      <c r="B4069" t="s">
        <v>16</v>
      </c>
      <c r="C4069" t="s">
        <v>52</v>
      </c>
      <c r="D4069">
        <v>2002</v>
      </c>
      <c r="E4069" t="s">
        <v>12355</v>
      </c>
      <c r="F4069">
        <v>5.5</v>
      </c>
      <c r="G4069">
        <v>96000</v>
      </c>
      <c r="H4069" t="s">
        <v>11771</v>
      </c>
      <c r="I4069" t="s">
        <v>12356</v>
      </c>
      <c r="J4069" t="s">
        <v>12357</v>
      </c>
      <c r="K4069" t="s">
        <v>30</v>
      </c>
      <c r="L4069">
        <v>20000000</v>
      </c>
      <c r="M4069">
        <v>68349884</v>
      </c>
      <c r="N4069" t="s">
        <v>23</v>
      </c>
      <c r="O4069">
        <v>91</v>
      </c>
      <c r="P4069" t="str">
        <f>IF(Table1[[#This Row],[score]]&gt;=8.5,"High",IF(Table1[[#This Row],[score]]&gt;=7,"Medium","Low"))</f>
        <v>Low</v>
      </c>
      <c r="Q4069" s="5">
        <f>Table1[[#This Row],[gross]]-Table1[[#This Row],[budget]]</f>
        <v>48349884</v>
      </c>
      <c r="R4069" s="5" t="str">
        <f>IF(Table1[[#This Row],[Profit]]&gt;0,"Profit","Loss")</f>
        <v>Profit</v>
      </c>
      <c r="S4069" s="6" t="str">
        <f>FLOOR(Table1[[#This Row],[year]]-1900,10)+1900 &amp; "-" &amp; FLOOR(Table1[[#This Row],[year]]-1890,10)+1900</f>
        <v>2000-2010</v>
      </c>
      <c r="T4069" s="14" t="s">
        <v>21835</v>
      </c>
      <c r="AB4069" s="14"/>
    </row>
    <row r="4070" spans="1:28" hidden="1" x14ac:dyDescent="0.3">
      <c r="A4070" t="s">
        <v>12382</v>
      </c>
      <c r="B4070" t="s">
        <v>1974</v>
      </c>
      <c r="C4070" t="s">
        <v>34</v>
      </c>
      <c r="D4070">
        <v>2002</v>
      </c>
      <c r="E4070" t="s">
        <v>12300</v>
      </c>
      <c r="F4070">
        <v>6.4</v>
      </c>
      <c r="G4070">
        <v>75000</v>
      </c>
      <c r="H4070" t="s">
        <v>9039</v>
      </c>
      <c r="I4070" t="s">
        <v>1015</v>
      </c>
      <c r="J4070" t="s">
        <v>7913</v>
      </c>
      <c r="K4070" t="s">
        <v>30</v>
      </c>
      <c r="L4070">
        <v>60000000</v>
      </c>
      <c r="M4070">
        <v>67336470</v>
      </c>
      <c r="N4070" t="s">
        <v>44</v>
      </c>
      <c r="O4070">
        <v>116</v>
      </c>
      <c r="P4070" t="str">
        <f>IF(Table1[[#This Row],[score]]&gt;=8.5,"High",IF(Table1[[#This Row],[score]]&gt;=7,"Medium","Low"))</f>
        <v>Low</v>
      </c>
      <c r="Q4070" s="5">
        <f>Table1[[#This Row],[gross]]-Table1[[#This Row],[budget]]</f>
        <v>7336470</v>
      </c>
      <c r="R4070" s="5" t="str">
        <f>IF(Table1[[#This Row],[Profit]]&gt;0,"Profit","Loss")</f>
        <v>Profit</v>
      </c>
      <c r="S4070" s="6" t="str">
        <f>FLOOR(Table1[[#This Row],[year]]-1900,10)+1900 &amp; "-" &amp; FLOOR(Table1[[#This Row],[year]]-1890,10)+1900</f>
        <v>2000-2010</v>
      </c>
      <c r="T4070" s="14" t="s">
        <v>21835</v>
      </c>
      <c r="AB4070" s="14"/>
    </row>
    <row r="4071" spans="1:28" hidden="1" x14ac:dyDescent="0.3">
      <c r="A4071" t="s">
        <v>8819</v>
      </c>
      <c r="B4071" t="s">
        <v>1974</v>
      </c>
      <c r="C4071" t="s">
        <v>34</v>
      </c>
      <c r="D4071">
        <v>2002</v>
      </c>
      <c r="E4071" t="s">
        <v>12050</v>
      </c>
      <c r="F4071">
        <v>5.6</v>
      </c>
      <c r="G4071">
        <v>45000</v>
      </c>
      <c r="H4071" t="s">
        <v>816</v>
      </c>
      <c r="I4071" t="s">
        <v>12626</v>
      </c>
      <c r="J4071" t="s">
        <v>3025</v>
      </c>
      <c r="K4071" t="s">
        <v>30</v>
      </c>
      <c r="L4071">
        <v>70000000</v>
      </c>
      <c r="M4071">
        <v>66200782</v>
      </c>
      <c r="N4071" t="s">
        <v>2067</v>
      </c>
      <c r="O4071">
        <v>116</v>
      </c>
      <c r="P4071" t="str">
        <f>IF(Table1[[#This Row],[score]]&gt;=8.5,"High",IF(Table1[[#This Row],[score]]&gt;=7,"Medium","Low"))</f>
        <v>Low</v>
      </c>
      <c r="Q4071" s="5">
        <f>Table1[[#This Row],[gross]]-Table1[[#This Row],[budget]]</f>
        <v>-3799218</v>
      </c>
      <c r="R4071" s="5" t="str">
        <f>IF(Table1[[#This Row],[Profit]]&gt;0,"Profit","Loss")</f>
        <v>Loss</v>
      </c>
      <c r="S4071" s="6" t="str">
        <f>FLOOR(Table1[[#This Row],[year]]-1900,10)+1900 &amp; "-" &amp; FLOOR(Table1[[#This Row],[year]]-1890,10)+1900</f>
        <v>2000-2010</v>
      </c>
      <c r="T4071" s="14" t="s">
        <v>21835</v>
      </c>
      <c r="AB4071" s="14"/>
    </row>
    <row r="4072" spans="1:28" hidden="1" x14ac:dyDescent="0.3">
      <c r="A4072" t="s">
        <v>12544</v>
      </c>
      <c r="B4072" t="s">
        <v>1974</v>
      </c>
      <c r="C4072" t="s">
        <v>17</v>
      </c>
      <c r="D4072">
        <v>2002</v>
      </c>
      <c r="E4072" t="s">
        <v>12545</v>
      </c>
      <c r="F4072">
        <v>6.7</v>
      </c>
      <c r="G4072">
        <v>61000</v>
      </c>
      <c r="H4072" t="s">
        <v>3845</v>
      </c>
      <c r="I4072" t="s">
        <v>7236</v>
      </c>
      <c r="J4072" t="s">
        <v>488</v>
      </c>
      <c r="K4072" t="s">
        <v>22</v>
      </c>
      <c r="L4072">
        <v>100000000</v>
      </c>
      <c r="M4072">
        <v>65716126</v>
      </c>
      <c r="N4072" t="s">
        <v>12546</v>
      </c>
      <c r="O4072">
        <v>138</v>
      </c>
      <c r="P4072" t="str">
        <f>IF(Table1[[#This Row],[score]]&gt;=8.5,"High",IF(Table1[[#This Row],[score]]&gt;=7,"Medium","Low"))</f>
        <v>Low</v>
      </c>
      <c r="Q4072" s="5">
        <f>Table1[[#This Row],[gross]]-Table1[[#This Row],[budget]]</f>
        <v>-34283874</v>
      </c>
      <c r="R4072" s="5" t="str">
        <f>IF(Table1[[#This Row],[Profit]]&gt;0,"Profit","Loss")</f>
        <v>Loss</v>
      </c>
      <c r="S4072" s="6" t="str">
        <f>FLOOR(Table1[[#This Row],[year]]-1900,10)+1900 &amp; "-" &amp; FLOOR(Table1[[#This Row],[year]]-1890,10)+1900</f>
        <v>2000-2010</v>
      </c>
      <c r="T4072" s="14" t="s">
        <v>21835</v>
      </c>
      <c r="AB4072" s="14"/>
    </row>
    <row r="4073" spans="1:28" hidden="1" x14ac:dyDescent="0.3">
      <c r="A4073" t="s">
        <v>12535</v>
      </c>
      <c r="B4073" t="s">
        <v>16</v>
      </c>
      <c r="C4073" t="s">
        <v>17</v>
      </c>
      <c r="D4073">
        <v>2002</v>
      </c>
      <c r="E4073" t="s">
        <v>12302</v>
      </c>
      <c r="F4073">
        <v>7.9</v>
      </c>
      <c r="G4073">
        <v>106000</v>
      </c>
      <c r="H4073" t="s">
        <v>3434</v>
      </c>
      <c r="I4073" t="s">
        <v>3434</v>
      </c>
      <c r="J4073" t="s">
        <v>12536</v>
      </c>
      <c r="K4073" t="s">
        <v>1099</v>
      </c>
      <c r="L4073">
        <f>20500000</f>
        <v>20500000</v>
      </c>
      <c r="M4073">
        <v>64790996</v>
      </c>
      <c r="N4073" t="s">
        <v>5148</v>
      </c>
      <c r="O4073">
        <v>112</v>
      </c>
      <c r="P4073" t="str">
        <f>IF(Table1[[#This Row],[score]]&gt;=8.5,"High",IF(Table1[[#This Row],[score]]&gt;=7,"Medium","Low"))</f>
        <v>Medium</v>
      </c>
      <c r="Q4073" s="5">
        <f>Table1[[#This Row],[gross]]-Table1[[#This Row],[budget]]</f>
        <v>44290996</v>
      </c>
      <c r="R4073" s="5" t="str">
        <f>IF(Table1[[#This Row],[Profit]]&gt;0,"Profit","Loss")</f>
        <v>Profit</v>
      </c>
      <c r="S4073" s="6" t="str">
        <f>FLOOR(Table1[[#This Row],[year]]-1900,10)+1900 &amp; "-" &amp; FLOOR(Table1[[#This Row],[year]]-1890,10)+1900</f>
        <v>2000-2010</v>
      </c>
      <c r="T4073" s="14" t="s">
        <v>21835</v>
      </c>
      <c r="AB4073" s="14"/>
    </row>
    <row r="4074" spans="1:28" hidden="1" x14ac:dyDescent="0.3">
      <c r="A4074" t="s">
        <v>12462</v>
      </c>
      <c r="B4074" t="s">
        <v>1974</v>
      </c>
      <c r="C4074" t="s">
        <v>104</v>
      </c>
      <c r="D4074">
        <v>2002</v>
      </c>
      <c r="E4074" t="s">
        <v>12134</v>
      </c>
      <c r="F4074">
        <v>6.4</v>
      </c>
      <c r="G4074">
        <v>40000</v>
      </c>
      <c r="H4074" t="s">
        <v>6973</v>
      </c>
      <c r="I4074" t="s">
        <v>12463</v>
      </c>
      <c r="J4074" t="s">
        <v>10036</v>
      </c>
      <c r="K4074" t="s">
        <v>30</v>
      </c>
      <c r="L4074">
        <v>42000000</v>
      </c>
      <c r="M4074">
        <v>63781810</v>
      </c>
      <c r="N4074" t="s">
        <v>180</v>
      </c>
      <c r="O4074">
        <v>115</v>
      </c>
      <c r="P4074" t="str">
        <f>IF(Table1[[#This Row],[score]]&gt;=8.5,"High",IF(Table1[[#This Row],[score]]&gt;=7,"Medium","Low"))</f>
        <v>Low</v>
      </c>
      <c r="Q4074" s="5">
        <f>Table1[[#This Row],[gross]]-Table1[[#This Row],[budget]]</f>
        <v>21781810</v>
      </c>
      <c r="R4074" s="5" t="str">
        <f>IF(Table1[[#This Row],[Profit]]&gt;0,"Profit","Loss")</f>
        <v>Profit</v>
      </c>
      <c r="S4074" s="6" t="str">
        <f>FLOOR(Table1[[#This Row],[year]]-1900,10)+1900 &amp; "-" &amp; FLOOR(Table1[[#This Row],[year]]-1890,10)+1900</f>
        <v>2000-2010</v>
      </c>
      <c r="T4074" s="14" t="s">
        <v>21835</v>
      </c>
      <c r="AB4074" s="14"/>
    </row>
    <row r="4075" spans="1:28" hidden="1" x14ac:dyDescent="0.3">
      <c r="A4075" t="s">
        <v>12438</v>
      </c>
      <c r="B4075" t="s">
        <v>33</v>
      </c>
      <c r="C4075" t="s">
        <v>41</v>
      </c>
      <c r="D4075">
        <v>2002</v>
      </c>
      <c r="E4075" t="s">
        <v>12314</v>
      </c>
      <c r="F4075">
        <v>5.3</v>
      </c>
      <c r="G4075">
        <v>20000</v>
      </c>
      <c r="H4075" t="s">
        <v>10778</v>
      </c>
      <c r="I4075" t="s">
        <v>12439</v>
      </c>
      <c r="J4075" t="s">
        <v>12440</v>
      </c>
      <c r="K4075" t="s">
        <v>30</v>
      </c>
      <c r="L4075">
        <v>30000000</v>
      </c>
      <c r="M4075">
        <v>62274780</v>
      </c>
      <c r="N4075" t="s">
        <v>180</v>
      </c>
      <c r="O4075">
        <v>99</v>
      </c>
      <c r="P4075" t="str">
        <f>IF(Table1[[#This Row],[score]]&gt;=8.5,"High",IF(Table1[[#This Row],[score]]&gt;=7,"Medium","Low"))</f>
        <v>Low</v>
      </c>
      <c r="Q4075" s="5">
        <f>Table1[[#This Row],[gross]]-Table1[[#This Row],[budget]]</f>
        <v>32274780</v>
      </c>
      <c r="R4075" s="5" t="str">
        <f>IF(Table1[[#This Row],[Profit]]&gt;0,"Profit","Loss")</f>
        <v>Profit</v>
      </c>
      <c r="S4075" s="6" t="str">
        <f>FLOOR(Table1[[#This Row],[year]]-1900,10)+1900 &amp; "-" &amp; FLOOR(Table1[[#This Row],[year]]-1890,10)+1900</f>
        <v>2000-2010</v>
      </c>
      <c r="T4075" s="14" t="s">
        <v>21835</v>
      </c>
      <c r="AB4075" s="14"/>
    </row>
    <row r="4076" spans="1:28" hidden="1" x14ac:dyDescent="0.3">
      <c r="A4076" t="s">
        <v>3385</v>
      </c>
      <c r="B4076" t="s">
        <v>1974</v>
      </c>
      <c r="C4076" t="s">
        <v>41</v>
      </c>
      <c r="D4076">
        <v>2002</v>
      </c>
      <c r="E4076" t="s">
        <v>11755</v>
      </c>
      <c r="F4076">
        <v>3.6</v>
      </c>
      <c r="G4076">
        <v>39000</v>
      </c>
      <c r="H4076" t="s">
        <v>7180</v>
      </c>
      <c r="I4076" t="s">
        <v>12424</v>
      </c>
      <c r="J4076" t="s">
        <v>12425</v>
      </c>
      <c r="K4076" t="s">
        <v>30</v>
      </c>
      <c r="L4076">
        <v>12000000</v>
      </c>
      <c r="M4076">
        <v>61141030</v>
      </c>
      <c r="N4076" t="s">
        <v>12426</v>
      </c>
      <c r="O4076">
        <v>93</v>
      </c>
      <c r="P4076" t="str">
        <f>IF(Table1[[#This Row],[score]]&gt;=8.5,"High",IF(Table1[[#This Row],[score]]&gt;=7,"Medium","Low"))</f>
        <v>Low</v>
      </c>
      <c r="Q4076" s="5">
        <f>Table1[[#This Row],[gross]]-Table1[[#This Row],[budget]]</f>
        <v>49141030</v>
      </c>
      <c r="R4076" s="5" t="str">
        <f>IF(Table1[[#This Row],[Profit]]&gt;0,"Profit","Loss")</f>
        <v>Profit</v>
      </c>
      <c r="S4076" s="6" t="str">
        <f>FLOOR(Table1[[#This Row],[year]]-1900,10)+1900 &amp; "-" &amp; FLOOR(Table1[[#This Row],[year]]-1890,10)+1900</f>
        <v>2000-2010</v>
      </c>
      <c r="T4076" s="14" t="s">
        <v>21835</v>
      </c>
      <c r="AB4076" s="14"/>
    </row>
    <row r="4077" spans="1:28" hidden="1" x14ac:dyDescent="0.3">
      <c r="A4077" t="s">
        <v>12704</v>
      </c>
      <c r="B4077" t="s">
        <v>33</v>
      </c>
      <c r="C4077" t="s">
        <v>390</v>
      </c>
      <c r="D4077">
        <v>2002</v>
      </c>
      <c r="E4077" t="s">
        <v>12292</v>
      </c>
      <c r="F4077">
        <v>5.6</v>
      </c>
      <c r="G4077">
        <v>14000</v>
      </c>
      <c r="H4077" t="s">
        <v>12705</v>
      </c>
      <c r="I4077" t="s">
        <v>12706</v>
      </c>
      <c r="J4077" t="s">
        <v>9187</v>
      </c>
      <c r="K4077" t="s">
        <v>30</v>
      </c>
      <c r="L4077">
        <v>25000000</v>
      </c>
      <c r="M4077">
        <v>60694737</v>
      </c>
      <c r="N4077" t="s">
        <v>44</v>
      </c>
      <c r="O4077">
        <v>85</v>
      </c>
      <c r="P4077" t="str">
        <f>IF(Table1[[#This Row],[score]]&gt;=8.5,"High",IF(Table1[[#This Row],[score]]&gt;=7,"Medium","Low"))</f>
        <v>Low</v>
      </c>
      <c r="Q4077" s="5">
        <f>Table1[[#This Row],[gross]]-Table1[[#This Row],[budget]]</f>
        <v>35694737</v>
      </c>
      <c r="R4077" s="5" t="str">
        <f>IF(Table1[[#This Row],[Profit]]&gt;0,"Profit","Loss")</f>
        <v>Profit</v>
      </c>
      <c r="S4077" s="6" t="str">
        <f>FLOOR(Table1[[#This Row],[year]]-1900,10)+1900 &amp; "-" &amp; FLOOR(Table1[[#This Row],[year]]-1890,10)+1900</f>
        <v>2000-2010</v>
      </c>
      <c r="T4077" s="14" t="s">
        <v>21835</v>
      </c>
      <c r="AB4077" s="14"/>
    </row>
    <row r="4078" spans="1:28" hidden="1" x14ac:dyDescent="0.3">
      <c r="A4078" t="s">
        <v>12482</v>
      </c>
      <c r="B4078" t="s">
        <v>1974</v>
      </c>
      <c r="C4078" t="s">
        <v>41</v>
      </c>
      <c r="D4078">
        <v>2002</v>
      </c>
      <c r="E4078" t="s">
        <v>12300</v>
      </c>
      <c r="F4078">
        <v>5.9</v>
      </c>
      <c r="G4078">
        <v>34000</v>
      </c>
      <c r="H4078" t="s">
        <v>12483</v>
      </c>
      <c r="I4078" t="s">
        <v>12484</v>
      </c>
      <c r="J4078" t="s">
        <v>12485</v>
      </c>
      <c r="K4078" t="s">
        <v>30</v>
      </c>
      <c r="L4078">
        <v>20000000</v>
      </c>
      <c r="M4078">
        <v>57588485</v>
      </c>
      <c r="N4078" t="s">
        <v>9026</v>
      </c>
      <c r="O4078">
        <v>118</v>
      </c>
      <c r="P4078" t="str">
        <f>IF(Table1[[#This Row],[score]]&gt;=8.5,"High",IF(Table1[[#This Row],[score]]&gt;=7,"Medium","Low"))</f>
        <v>Low</v>
      </c>
      <c r="Q4078" s="5">
        <f>Table1[[#This Row],[gross]]-Table1[[#This Row],[budget]]</f>
        <v>37588485</v>
      </c>
      <c r="R4078" s="5" t="str">
        <f>IF(Table1[[#This Row],[Profit]]&gt;0,"Profit","Loss")</f>
        <v>Profit</v>
      </c>
      <c r="S4078" s="6" t="str">
        <f>FLOOR(Table1[[#This Row],[year]]-1900,10)+1900 &amp; "-" &amp; FLOOR(Table1[[#This Row],[year]]-1890,10)+1900</f>
        <v>2000-2010</v>
      </c>
      <c r="T4078" s="14" t="s">
        <v>21835</v>
      </c>
      <c r="AB4078" s="14"/>
    </row>
    <row r="4079" spans="1:28" hidden="1" x14ac:dyDescent="0.3">
      <c r="A4079" t="s">
        <v>12501</v>
      </c>
      <c r="B4079" t="s">
        <v>16</v>
      </c>
      <c r="C4079" t="s">
        <v>104</v>
      </c>
      <c r="D4079">
        <v>2002</v>
      </c>
      <c r="E4079" t="s">
        <v>12338</v>
      </c>
      <c r="F4079">
        <v>6.2</v>
      </c>
      <c r="G4079">
        <v>54000</v>
      </c>
      <c r="H4079" t="s">
        <v>4013</v>
      </c>
      <c r="I4079" t="s">
        <v>12502</v>
      </c>
      <c r="J4079" t="s">
        <v>8508</v>
      </c>
      <c r="K4079" t="s">
        <v>30</v>
      </c>
      <c r="L4079">
        <v>50000000</v>
      </c>
      <c r="M4079">
        <v>56714147</v>
      </c>
      <c r="N4079" t="s">
        <v>23</v>
      </c>
      <c r="O4079">
        <v>115</v>
      </c>
      <c r="P4079" t="str">
        <f>IF(Table1[[#This Row],[score]]&gt;=8.5,"High",IF(Table1[[#This Row],[score]]&gt;=7,"Medium","Low"))</f>
        <v>Low</v>
      </c>
      <c r="Q4079" s="5">
        <f>Table1[[#This Row],[gross]]-Table1[[#This Row],[budget]]</f>
        <v>6714147</v>
      </c>
      <c r="R4079" s="5" t="str">
        <f>IF(Table1[[#This Row],[Profit]]&gt;0,"Profit","Loss")</f>
        <v>Profit</v>
      </c>
      <c r="S4079" s="6" t="str">
        <f>FLOOR(Table1[[#This Row],[year]]-1900,10)+1900 &amp; "-" &amp; FLOOR(Table1[[#This Row],[year]]-1890,10)+1900</f>
        <v>2000-2010</v>
      </c>
      <c r="T4079" s="14" t="s">
        <v>21835</v>
      </c>
      <c r="AB4079" s="14"/>
    </row>
    <row r="4080" spans="1:28" hidden="1" x14ac:dyDescent="0.3">
      <c r="A4080" t="s">
        <v>12369</v>
      </c>
      <c r="B4080" t="s">
        <v>16</v>
      </c>
      <c r="C4080" t="s">
        <v>63</v>
      </c>
      <c r="D4080">
        <v>2002</v>
      </c>
      <c r="E4080" t="s">
        <v>12343</v>
      </c>
      <c r="F4080">
        <v>7.4</v>
      </c>
      <c r="G4080">
        <v>83000</v>
      </c>
      <c r="H4080" t="s">
        <v>10828</v>
      </c>
      <c r="I4080" t="s">
        <v>12370</v>
      </c>
      <c r="J4080" t="s">
        <v>12371</v>
      </c>
      <c r="K4080" t="s">
        <v>1182</v>
      </c>
      <c r="L4080">
        <v>12000000</v>
      </c>
      <c r="M4080">
        <v>56298474</v>
      </c>
      <c r="N4080" t="s">
        <v>12372</v>
      </c>
      <c r="O4080">
        <v>123</v>
      </c>
      <c r="P4080" t="str">
        <f>IF(Table1[[#This Row],[score]]&gt;=8.5,"High",IF(Table1[[#This Row],[score]]&gt;=7,"Medium","Low"))</f>
        <v>Medium</v>
      </c>
      <c r="Q4080" s="5">
        <f>Table1[[#This Row],[gross]]-Table1[[#This Row],[budget]]</f>
        <v>44298474</v>
      </c>
      <c r="R4080" s="5" t="str">
        <f>IF(Table1[[#This Row],[Profit]]&gt;0,"Profit","Loss")</f>
        <v>Profit</v>
      </c>
      <c r="S4080" s="6" t="str">
        <f>FLOOR(Table1[[#This Row],[year]]-1900,10)+1900 &amp; "-" &amp; FLOOR(Table1[[#This Row],[year]]-1890,10)+1900</f>
        <v>2000-2010</v>
      </c>
      <c r="T4080" s="14" t="s">
        <v>21835</v>
      </c>
      <c r="AB4080" s="14"/>
    </row>
    <row r="4081" spans="1:28" hidden="1" x14ac:dyDescent="0.3">
      <c r="A4081" t="s">
        <v>12445</v>
      </c>
      <c r="B4081" t="s">
        <v>1974</v>
      </c>
      <c r="C4081" t="s">
        <v>17</v>
      </c>
      <c r="D4081">
        <v>2002</v>
      </c>
      <c r="E4081" t="s">
        <v>11839</v>
      </c>
      <c r="F4081">
        <v>6.4</v>
      </c>
      <c r="G4081">
        <v>77000</v>
      </c>
      <c r="H4081" t="s">
        <v>9890</v>
      </c>
      <c r="I4081" t="s">
        <v>8552</v>
      </c>
      <c r="J4081" t="s">
        <v>184</v>
      </c>
      <c r="K4081" t="s">
        <v>30</v>
      </c>
      <c r="L4081">
        <v>32000000</v>
      </c>
      <c r="M4081">
        <v>55305279</v>
      </c>
      <c r="N4081" t="s">
        <v>9892</v>
      </c>
      <c r="O4081">
        <v>119</v>
      </c>
      <c r="P4081" t="str">
        <f>IF(Table1[[#This Row],[score]]&gt;=8.5,"High",IF(Table1[[#This Row],[score]]&gt;=7,"Medium","Low"))</f>
        <v>Low</v>
      </c>
      <c r="Q4081" s="5">
        <f>Table1[[#This Row],[gross]]-Table1[[#This Row],[budget]]</f>
        <v>23305279</v>
      </c>
      <c r="R4081" s="5" t="str">
        <f>IF(Table1[[#This Row],[Profit]]&gt;0,"Profit","Loss")</f>
        <v>Profit</v>
      </c>
      <c r="S4081" s="6" t="str">
        <f>FLOOR(Table1[[#This Row],[year]]-1900,10)+1900 &amp; "-" &amp; FLOOR(Table1[[#This Row],[year]]-1890,10)+1900</f>
        <v>2000-2010</v>
      </c>
      <c r="T4081" s="14" t="s">
        <v>21835</v>
      </c>
      <c r="AB4081" s="14"/>
    </row>
    <row r="4082" spans="1:28" hidden="1" x14ac:dyDescent="0.3">
      <c r="A4082" t="s">
        <v>12698</v>
      </c>
      <c r="B4082" t="s">
        <v>16</v>
      </c>
      <c r="C4082" t="s">
        <v>41</v>
      </c>
      <c r="D4082">
        <v>2002</v>
      </c>
      <c r="E4082" t="s">
        <v>12335</v>
      </c>
      <c r="F4082">
        <v>5.9</v>
      </c>
      <c r="G4082">
        <v>83000</v>
      </c>
      <c r="H4082" t="s">
        <v>47</v>
      </c>
      <c r="I4082" t="s">
        <v>10795</v>
      </c>
      <c r="J4082" t="s">
        <v>67</v>
      </c>
      <c r="K4082" t="s">
        <v>30</v>
      </c>
      <c r="L4082">
        <v>60000000</v>
      </c>
      <c r="M4082">
        <v>55003135</v>
      </c>
      <c r="N4082" t="s">
        <v>23</v>
      </c>
      <c r="O4082">
        <v>96</v>
      </c>
      <c r="P4082" t="str">
        <f>IF(Table1[[#This Row],[score]]&gt;=8.5,"High",IF(Table1[[#This Row],[score]]&gt;=7,"Medium","Low"))</f>
        <v>Low</v>
      </c>
      <c r="Q4082" s="5">
        <f>Table1[[#This Row],[gross]]-Table1[[#This Row],[budget]]</f>
        <v>-4996865</v>
      </c>
      <c r="R4082" s="5" t="str">
        <f>IF(Table1[[#This Row],[Profit]]&gt;0,"Profit","Loss")</f>
        <v>Loss</v>
      </c>
      <c r="S4082" s="6" t="str">
        <f>FLOOR(Table1[[#This Row],[year]]-1900,10)+1900 &amp; "-" &amp; FLOOR(Table1[[#This Row],[year]]-1890,10)+1900</f>
        <v>2000-2010</v>
      </c>
      <c r="T4082" s="14" t="s">
        <v>21835</v>
      </c>
      <c r="AB4082" s="14"/>
    </row>
    <row r="4083" spans="1:28" hidden="1" x14ac:dyDescent="0.3">
      <c r="A4083" t="s">
        <v>12299</v>
      </c>
      <c r="B4083" t="s">
        <v>1974</v>
      </c>
      <c r="C4083" t="s">
        <v>41</v>
      </c>
      <c r="D4083">
        <v>2002</v>
      </c>
      <c r="E4083" t="s">
        <v>12300</v>
      </c>
      <c r="F4083">
        <v>5.5</v>
      </c>
      <c r="G4083">
        <v>92000</v>
      </c>
      <c r="H4083" t="s">
        <v>11867</v>
      </c>
      <c r="I4083" t="s">
        <v>11867</v>
      </c>
      <c r="J4083" t="s">
        <v>10656</v>
      </c>
      <c r="K4083" t="s">
        <v>30</v>
      </c>
      <c r="L4083">
        <f>20500000</f>
        <v>20500000</v>
      </c>
      <c r="M4083">
        <v>54639553</v>
      </c>
      <c r="N4083" t="s">
        <v>2067</v>
      </c>
      <c r="O4083">
        <v>104</v>
      </c>
      <c r="P4083" t="str">
        <f>IF(Table1[[#This Row],[score]]&gt;=8.5,"High",IF(Table1[[#This Row],[score]]&gt;=7,"Medium","Low"))</f>
        <v>Low</v>
      </c>
      <c r="Q4083" s="5">
        <f>Table1[[#This Row],[gross]]-Table1[[#This Row],[budget]]</f>
        <v>34139553</v>
      </c>
      <c r="R4083" s="5" t="str">
        <f>IF(Table1[[#This Row],[Profit]]&gt;0,"Profit","Loss")</f>
        <v>Profit</v>
      </c>
      <c r="S4083" s="6" t="str">
        <f>FLOOR(Table1[[#This Row],[year]]-1900,10)+1900 &amp; "-" &amp; FLOOR(Table1[[#This Row],[year]]-1890,10)+1900</f>
        <v>2000-2010</v>
      </c>
      <c r="T4083" s="14" t="s">
        <v>21835</v>
      </c>
      <c r="AB4083" s="14"/>
    </row>
    <row r="4084" spans="1:28" hidden="1" x14ac:dyDescent="0.3">
      <c r="A4084" t="s">
        <v>12475</v>
      </c>
      <c r="B4084" t="s">
        <v>33</v>
      </c>
      <c r="C4084" t="s">
        <v>25</v>
      </c>
      <c r="D4084">
        <v>2002</v>
      </c>
      <c r="E4084" t="s">
        <v>11741</v>
      </c>
      <c r="F4084">
        <v>5.5</v>
      </c>
      <c r="G4084">
        <v>36000</v>
      </c>
      <c r="H4084" t="s">
        <v>12476</v>
      </c>
      <c r="I4084" t="s">
        <v>9521</v>
      </c>
      <c r="J4084" t="s">
        <v>11554</v>
      </c>
      <c r="K4084" t="s">
        <v>30</v>
      </c>
      <c r="L4084">
        <v>15000000</v>
      </c>
      <c r="M4084">
        <v>52970014</v>
      </c>
      <c r="N4084" t="s">
        <v>44</v>
      </c>
      <c r="O4084">
        <v>88</v>
      </c>
      <c r="P4084" t="str">
        <f>IF(Table1[[#This Row],[score]]&gt;=8.5,"High",IF(Table1[[#This Row],[score]]&gt;=7,"Medium","Low"))</f>
        <v>Low</v>
      </c>
      <c r="Q4084" s="5">
        <f>Table1[[#This Row],[gross]]-Table1[[#This Row],[budget]]</f>
        <v>37970014</v>
      </c>
      <c r="R4084" s="5" t="str">
        <f>IF(Table1[[#This Row],[Profit]]&gt;0,"Profit","Loss")</f>
        <v>Profit</v>
      </c>
      <c r="S4084" s="6" t="str">
        <f>FLOOR(Table1[[#This Row],[year]]-1900,10)+1900 &amp; "-" &amp; FLOOR(Table1[[#This Row],[year]]-1890,10)+1900</f>
        <v>2000-2010</v>
      </c>
      <c r="T4084" s="14" t="s">
        <v>21835</v>
      </c>
      <c r="AB4084" s="14"/>
    </row>
    <row r="4085" spans="1:28" hidden="1" x14ac:dyDescent="0.3">
      <c r="A4085" t="s">
        <v>12514</v>
      </c>
      <c r="B4085" t="s">
        <v>1974</v>
      </c>
      <c r="C4085" t="s">
        <v>17</v>
      </c>
      <c r="D4085">
        <v>2002</v>
      </c>
      <c r="E4085" t="s">
        <v>12387</v>
      </c>
      <c r="F4085">
        <v>6.1</v>
      </c>
      <c r="G4085">
        <v>37000</v>
      </c>
      <c r="H4085" t="s">
        <v>7865</v>
      </c>
      <c r="I4085" t="s">
        <v>12515</v>
      </c>
      <c r="J4085" t="s">
        <v>2798</v>
      </c>
      <c r="K4085" t="s">
        <v>30</v>
      </c>
      <c r="L4085">
        <v>60000000</v>
      </c>
      <c r="M4085">
        <v>52323400</v>
      </c>
      <c r="N4085" t="s">
        <v>61</v>
      </c>
      <c r="O4085">
        <v>104</v>
      </c>
      <c r="P4085" t="str">
        <f>IF(Table1[[#This Row],[score]]&gt;=8.5,"High",IF(Table1[[#This Row],[score]]&gt;=7,"Medium","Low"))</f>
        <v>Low</v>
      </c>
      <c r="Q4085" s="5">
        <f>Table1[[#This Row],[gross]]-Table1[[#This Row],[budget]]</f>
        <v>-7676600</v>
      </c>
      <c r="R4085" s="5" t="str">
        <f>IF(Table1[[#This Row],[Profit]]&gt;0,"Profit","Loss")</f>
        <v>Loss</v>
      </c>
      <c r="S4085" s="6" t="str">
        <f>FLOOR(Table1[[#This Row],[year]]-1900,10)+1900 &amp; "-" &amp; FLOOR(Table1[[#This Row],[year]]-1890,10)+1900</f>
        <v>2000-2010</v>
      </c>
      <c r="T4085" s="14" t="s">
        <v>21835</v>
      </c>
      <c r="AB4085" s="14"/>
    </row>
    <row r="4086" spans="1:28" hidden="1" x14ac:dyDescent="0.3">
      <c r="A4086" t="s">
        <v>12397</v>
      </c>
      <c r="B4086" t="s">
        <v>16</v>
      </c>
      <c r="C4086" t="s">
        <v>17</v>
      </c>
      <c r="D4086">
        <v>2002</v>
      </c>
      <c r="E4086" t="s">
        <v>12398</v>
      </c>
      <c r="F4086">
        <v>6.8</v>
      </c>
      <c r="G4086">
        <v>117000</v>
      </c>
      <c r="H4086" t="s">
        <v>12399</v>
      </c>
      <c r="I4086" t="s">
        <v>12399</v>
      </c>
      <c r="J4086" t="s">
        <v>97</v>
      </c>
      <c r="K4086" t="s">
        <v>30</v>
      </c>
      <c r="L4086">
        <v>12000000</v>
      </c>
      <c r="M4086">
        <v>52223306</v>
      </c>
      <c r="N4086" t="s">
        <v>9351</v>
      </c>
      <c r="O4086">
        <v>96</v>
      </c>
      <c r="P4086" t="str">
        <f>IF(Table1[[#This Row],[score]]&gt;=8.5,"High",IF(Table1[[#This Row],[score]]&gt;=7,"Medium","Low"))</f>
        <v>Low</v>
      </c>
      <c r="Q4086" s="5">
        <f>Table1[[#This Row],[gross]]-Table1[[#This Row],[budget]]</f>
        <v>40223306</v>
      </c>
      <c r="R4086" s="5" t="str">
        <f>IF(Table1[[#This Row],[Profit]]&gt;0,"Profit","Loss")</f>
        <v>Profit</v>
      </c>
      <c r="S4086" s="6" t="str">
        <f>FLOOR(Table1[[#This Row],[year]]-1900,10)+1900 &amp; "-" &amp; FLOOR(Table1[[#This Row],[year]]-1890,10)+1900</f>
        <v>2000-2010</v>
      </c>
      <c r="T4086" s="14" t="s">
        <v>21835</v>
      </c>
      <c r="AB4086" s="14"/>
    </row>
    <row r="4087" spans="1:28" hidden="1" x14ac:dyDescent="0.3">
      <c r="A4087" t="s">
        <v>12351</v>
      </c>
      <c r="B4087" t="s">
        <v>1974</v>
      </c>
      <c r="C4087" t="s">
        <v>17</v>
      </c>
      <c r="D4087">
        <v>2002</v>
      </c>
      <c r="E4087" t="s">
        <v>12352</v>
      </c>
      <c r="F4087">
        <v>5.7</v>
      </c>
      <c r="G4087">
        <v>30000</v>
      </c>
      <c r="H4087" t="s">
        <v>2852</v>
      </c>
      <c r="I4087" t="s">
        <v>12303</v>
      </c>
      <c r="J4087" t="s">
        <v>12353</v>
      </c>
      <c r="K4087" t="s">
        <v>30</v>
      </c>
      <c r="L4087">
        <v>25000000</v>
      </c>
      <c r="M4087">
        <v>51843679</v>
      </c>
      <c r="N4087" t="s">
        <v>61</v>
      </c>
      <c r="O4087">
        <v>104</v>
      </c>
      <c r="P4087" t="str">
        <f>IF(Table1[[#This Row],[score]]&gt;=8.5,"High",IF(Table1[[#This Row],[score]]&gt;=7,"Medium","Low"))</f>
        <v>Low</v>
      </c>
      <c r="Q4087" s="5">
        <f>Table1[[#This Row],[gross]]-Table1[[#This Row],[budget]]</f>
        <v>26843679</v>
      </c>
      <c r="R4087" s="5" t="str">
        <f>IF(Table1[[#This Row],[Profit]]&gt;0,"Profit","Loss")</f>
        <v>Profit</v>
      </c>
      <c r="S4087" s="6" t="str">
        <f>FLOOR(Table1[[#This Row],[year]]-1900,10)+1900 &amp; "-" &amp; FLOOR(Table1[[#This Row],[year]]-1890,10)+1900</f>
        <v>2000-2010</v>
      </c>
      <c r="T4087" s="14" t="s">
        <v>21835</v>
      </c>
      <c r="AB4087" s="14"/>
    </row>
    <row r="4088" spans="1:28" hidden="1" x14ac:dyDescent="0.3">
      <c r="A4088" t="s">
        <v>12461</v>
      </c>
      <c r="B4088" t="s">
        <v>1974</v>
      </c>
      <c r="C4088" t="s">
        <v>104</v>
      </c>
      <c r="D4088">
        <v>2002</v>
      </c>
      <c r="E4088" t="s">
        <v>12311</v>
      </c>
      <c r="F4088">
        <v>5.8</v>
      </c>
      <c r="G4088">
        <v>41000</v>
      </c>
      <c r="H4088" t="s">
        <v>233</v>
      </c>
      <c r="I4088" t="s">
        <v>2395</v>
      </c>
      <c r="J4088" t="s">
        <v>9609</v>
      </c>
      <c r="K4088" t="s">
        <v>30</v>
      </c>
      <c r="L4088">
        <v>38000000</v>
      </c>
      <c r="M4088">
        <v>51806184</v>
      </c>
      <c r="N4088" t="s">
        <v>31</v>
      </c>
      <c r="O4088">
        <v>115</v>
      </c>
      <c r="P4088" t="str">
        <f>IF(Table1[[#This Row],[score]]&gt;=8.5,"High",IF(Table1[[#This Row],[score]]&gt;=7,"Medium","Low"))</f>
        <v>Low</v>
      </c>
      <c r="Q4088" s="5">
        <f>Table1[[#This Row],[gross]]-Table1[[#This Row],[budget]]</f>
        <v>13806184</v>
      </c>
      <c r="R4088" s="5" t="str">
        <f>IF(Table1[[#This Row],[Profit]]&gt;0,"Profit","Loss")</f>
        <v>Profit</v>
      </c>
      <c r="S4088" s="6" t="str">
        <f>FLOOR(Table1[[#This Row],[year]]-1900,10)+1900 &amp; "-" &amp; FLOOR(Table1[[#This Row],[year]]-1890,10)+1900</f>
        <v>2000-2010</v>
      </c>
      <c r="T4088" s="14" t="s">
        <v>21835</v>
      </c>
      <c r="AB4088" s="14"/>
    </row>
    <row r="4089" spans="1:28" hidden="1" x14ac:dyDescent="0.3">
      <c r="A4089" t="s">
        <v>12443</v>
      </c>
      <c r="B4089" t="s">
        <v>1974</v>
      </c>
      <c r="C4089" t="s">
        <v>34</v>
      </c>
      <c r="D4089">
        <v>2002</v>
      </c>
      <c r="E4089" t="s">
        <v>12341</v>
      </c>
      <c r="F4089">
        <v>5.4</v>
      </c>
      <c r="G4089">
        <v>50000</v>
      </c>
      <c r="H4089" t="s">
        <v>8522</v>
      </c>
      <c r="I4089" t="s">
        <v>12444</v>
      </c>
      <c r="J4089" t="s">
        <v>1469</v>
      </c>
      <c r="K4089" t="s">
        <v>30</v>
      </c>
      <c r="L4089">
        <v>70000000</v>
      </c>
      <c r="M4089">
        <v>51386477</v>
      </c>
      <c r="N4089" t="s">
        <v>31</v>
      </c>
      <c r="O4089">
        <v>97</v>
      </c>
      <c r="P4089" t="str">
        <f>IF(Table1[[#This Row],[score]]&gt;=8.5,"High",IF(Table1[[#This Row],[score]]&gt;=7,"Medium","Low"))</f>
        <v>Low</v>
      </c>
      <c r="Q4089" s="5">
        <f>Table1[[#This Row],[gross]]-Table1[[#This Row],[budget]]</f>
        <v>-18613523</v>
      </c>
      <c r="R4089" s="5" t="str">
        <f>IF(Table1[[#This Row],[Profit]]&gt;0,"Profit","Loss")</f>
        <v>Loss</v>
      </c>
      <c r="S4089" s="6" t="str">
        <f>FLOOR(Table1[[#This Row],[year]]-1900,10)+1900 &amp; "-" &amp; FLOOR(Table1[[#This Row],[year]]-1890,10)+1900</f>
        <v>2000-2010</v>
      </c>
      <c r="T4089" s="14" t="s">
        <v>21835</v>
      </c>
      <c r="AB4089" s="14"/>
    </row>
    <row r="4090" spans="1:28" hidden="1" x14ac:dyDescent="0.3">
      <c r="A4090" t="s">
        <v>12321</v>
      </c>
      <c r="B4090" t="s">
        <v>33</v>
      </c>
      <c r="C4090" t="s">
        <v>17</v>
      </c>
      <c r="D4090">
        <v>2002</v>
      </c>
      <c r="E4090" t="s">
        <v>11839</v>
      </c>
      <c r="F4090">
        <v>7.3</v>
      </c>
      <c r="G4090">
        <v>203000</v>
      </c>
      <c r="H4090" t="s">
        <v>11917</v>
      </c>
      <c r="I4090" t="s">
        <v>10786</v>
      </c>
      <c r="J4090" t="s">
        <v>12322</v>
      </c>
      <c r="K4090" t="s">
        <v>30</v>
      </c>
      <c r="L4090">
        <v>11800000</v>
      </c>
      <c r="M4090">
        <v>47494916</v>
      </c>
      <c r="N4090" t="s">
        <v>23</v>
      </c>
      <c r="O4090">
        <v>101</v>
      </c>
      <c r="P4090" t="str">
        <f>IF(Table1[[#This Row],[score]]&gt;=8.5,"High",IF(Table1[[#This Row],[score]]&gt;=7,"Medium","Low"))</f>
        <v>Medium</v>
      </c>
      <c r="Q4090" s="5">
        <f>Table1[[#This Row],[gross]]-Table1[[#This Row],[budget]]</f>
        <v>35694916</v>
      </c>
      <c r="R4090" s="5" t="str">
        <f>IF(Table1[[#This Row],[Profit]]&gt;0,"Profit","Loss")</f>
        <v>Profit</v>
      </c>
      <c r="S4090" s="6" t="str">
        <f>FLOOR(Table1[[#This Row],[year]]-1900,10)+1900 &amp; "-" &amp; FLOOR(Table1[[#This Row],[year]]-1890,10)+1900</f>
        <v>2000-2010</v>
      </c>
      <c r="T4090" s="14" t="s">
        <v>21835</v>
      </c>
      <c r="AB4090" s="14"/>
    </row>
    <row r="4091" spans="1:28" hidden="1" x14ac:dyDescent="0.3">
      <c r="A4091" t="s">
        <v>12383</v>
      </c>
      <c r="B4091" t="s">
        <v>1974</v>
      </c>
      <c r="C4091" t="s">
        <v>34</v>
      </c>
      <c r="D4091">
        <v>2002</v>
      </c>
      <c r="E4091" t="s">
        <v>12384</v>
      </c>
      <c r="F4091">
        <v>5.4</v>
      </c>
      <c r="G4091">
        <v>53000</v>
      </c>
      <c r="H4091" t="s">
        <v>12385</v>
      </c>
      <c r="I4091" t="s">
        <v>12385</v>
      </c>
      <c r="J4091" t="s">
        <v>11243</v>
      </c>
      <c r="K4091" t="s">
        <v>30</v>
      </c>
      <c r="L4091">
        <v>30000000</v>
      </c>
      <c r="M4091">
        <v>45867333</v>
      </c>
      <c r="N4091" t="s">
        <v>23</v>
      </c>
      <c r="O4091">
        <v>99</v>
      </c>
      <c r="P4091" t="str">
        <f>IF(Table1[[#This Row],[score]]&gt;=8.5,"High",IF(Table1[[#This Row],[score]]&gt;=7,"Medium","Low"))</f>
        <v>Low</v>
      </c>
      <c r="Q4091" s="5">
        <f>Table1[[#This Row],[gross]]-Table1[[#This Row],[budget]]</f>
        <v>15867333</v>
      </c>
      <c r="R4091" s="5" t="str">
        <f>IF(Table1[[#This Row],[Profit]]&gt;0,"Profit","Loss")</f>
        <v>Profit</v>
      </c>
      <c r="S4091" s="6" t="str">
        <f>FLOOR(Table1[[#This Row],[year]]-1900,10)+1900 &amp; "-" &amp; FLOOR(Table1[[#This Row],[year]]-1890,10)+1900</f>
        <v>2000-2010</v>
      </c>
      <c r="T4091" s="14" t="s">
        <v>21835</v>
      </c>
      <c r="AB4091" s="14"/>
    </row>
    <row r="4092" spans="1:28" hidden="1" x14ac:dyDescent="0.3">
      <c r="A4092" t="s">
        <v>12386</v>
      </c>
      <c r="B4092" t="s">
        <v>16</v>
      </c>
      <c r="C4092" t="s">
        <v>17</v>
      </c>
      <c r="D4092">
        <v>2002</v>
      </c>
      <c r="E4092" t="s">
        <v>12387</v>
      </c>
      <c r="F4092">
        <v>5.3</v>
      </c>
      <c r="G4092">
        <v>53000</v>
      </c>
      <c r="H4092" t="s">
        <v>11012</v>
      </c>
      <c r="I4092" t="s">
        <v>7859</v>
      </c>
      <c r="J4092" t="s">
        <v>12388</v>
      </c>
      <c r="K4092" t="s">
        <v>30</v>
      </c>
      <c r="L4092">
        <v>35000000</v>
      </c>
      <c r="M4092">
        <v>45479110</v>
      </c>
      <c r="N4092" t="s">
        <v>23</v>
      </c>
      <c r="O4092">
        <v>101</v>
      </c>
      <c r="P4092" t="str">
        <f>IF(Table1[[#This Row],[score]]&gt;=8.5,"High",IF(Table1[[#This Row],[score]]&gt;=7,"Medium","Low"))</f>
        <v>Low</v>
      </c>
      <c r="Q4092" s="5">
        <f>Table1[[#This Row],[gross]]-Table1[[#This Row],[budget]]</f>
        <v>10479110</v>
      </c>
      <c r="R4092" s="5" t="str">
        <f>IF(Table1[[#This Row],[Profit]]&gt;0,"Profit","Loss")</f>
        <v>Profit</v>
      </c>
      <c r="S4092" s="6" t="str">
        <f>FLOOR(Table1[[#This Row],[year]]-1900,10)+1900 &amp; "-" &amp; FLOOR(Table1[[#This Row],[year]]-1890,10)+1900</f>
        <v>2000-2010</v>
      </c>
      <c r="T4092" s="14" t="s">
        <v>21835</v>
      </c>
      <c r="AB4092" s="14"/>
    </row>
    <row r="4093" spans="1:28" hidden="1" x14ac:dyDescent="0.3">
      <c r="A4093" t="s">
        <v>12742</v>
      </c>
      <c r="B4093" t="s">
        <v>337</v>
      </c>
      <c r="C4093" t="s">
        <v>41</v>
      </c>
      <c r="D4093">
        <v>2002</v>
      </c>
      <c r="E4093" t="s">
        <v>12257</v>
      </c>
      <c r="F4093">
        <v>4.4000000000000004</v>
      </c>
      <c r="G4093">
        <v>7900</v>
      </c>
      <c r="H4093" t="s">
        <v>6700</v>
      </c>
      <c r="I4093" t="s">
        <v>6700</v>
      </c>
      <c r="J4093" t="s">
        <v>6700</v>
      </c>
      <c r="K4093" t="s">
        <v>306</v>
      </c>
      <c r="L4093">
        <f>20500000</f>
        <v>20500000</v>
      </c>
      <c r="M4093">
        <v>44310395</v>
      </c>
      <c r="N4093" t="s">
        <v>9458</v>
      </c>
      <c r="O4093">
        <v>108</v>
      </c>
      <c r="P4093" t="str">
        <f>IF(Table1[[#This Row],[score]]&gt;=8.5,"High",IF(Table1[[#This Row],[score]]&gt;=7,"Medium","Low"))</f>
        <v>Low</v>
      </c>
      <c r="Q4093" s="5">
        <f>Table1[[#This Row],[gross]]-Table1[[#This Row],[budget]]</f>
        <v>23810395</v>
      </c>
      <c r="R4093" s="5" t="str">
        <f>IF(Table1[[#This Row],[Profit]]&gt;0,"Profit","Loss")</f>
        <v>Profit</v>
      </c>
      <c r="S4093" s="6" t="str">
        <f>FLOOR(Table1[[#This Row],[year]]-1900,10)+1900 &amp; "-" &amp; FLOOR(Table1[[#This Row],[year]]-1890,10)+1900</f>
        <v>2000-2010</v>
      </c>
      <c r="T4093" s="14" t="s">
        <v>21835</v>
      </c>
      <c r="AB4093" s="14"/>
    </row>
    <row r="4094" spans="1:28" hidden="1" x14ac:dyDescent="0.3">
      <c r="A4094" t="s">
        <v>12349</v>
      </c>
      <c r="B4094" t="s">
        <v>1974</v>
      </c>
      <c r="C4094" t="s">
        <v>34</v>
      </c>
      <c r="D4094">
        <v>2002</v>
      </c>
      <c r="E4094" t="s">
        <v>12141</v>
      </c>
      <c r="F4094">
        <v>6.8</v>
      </c>
      <c r="G4094">
        <v>290000</v>
      </c>
      <c r="H4094" t="s">
        <v>12350</v>
      </c>
      <c r="I4094" t="s">
        <v>2876</v>
      </c>
      <c r="J4094" t="s">
        <v>11134</v>
      </c>
      <c r="K4094" t="s">
        <v>448</v>
      </c>
      <c r="L4094">
        <v>21000000</v>
      </c>
      <c r="M4094">
        <v>43928932</v>
      </c>
      <c r="N4094" t="s">
        <v>12121</v>
      </c>
      <c r="O4094">
        <v>92</v>
      </c>
      <c r="P4094" t="str">
        <f>IF(Table1[[#This Row],[score]]&gt;=8.5,"High",IF(Table1[[#This Row],[score]]&gt;=7,"Medium","Low"))</f>
        <v>Low</v>
      </c>
      <c r="Q4094" s="5">
        <f>Table1[[#This Row],[gross]]-Table1[[#This Row],[budget]]</f>
        <v>22928932</v>
      </c>
      <c r="R4094" s="5" t="str">
        <f>IF(Table1[[#This Row],[Profit]]&gt;0,"Profit","Loss")</f>
        <v>Profit</v>
      </c>
      <c r="S4094" s="6" t="str">
        <f>FLOOR(Table1[[#This Row],[year]]-1900,10)+1900 &amp; "-" &amp; FLOOR(Table1[[#This Row],[year]]-1890,10)+1900</f>
        <v>2000-2010</v>
      </c>
      <c r="T4094" s="14" t="s">
        <v>21835</v>
      </c>
      <c r="AB4094" s="14"/>
    </row>
    <row r="4095" spans="1:28" hidden="1" x14ac:dyDescent="0.3">
      <c r="A4095" t="s">
        <v>12480</v>
      </c>
      <c r="B4095" t="s">
        <v>33</v>
      </c>
      <c r="C4095" t="s">
        <v>25</v>
      </c>
      <c r="D4095">
        <v>2002</v>
      </c>
      <c r="E4095" t="s">
        <v>12204</v>
      </c>
      <c r="F4095">
        <v>3.3</v>
      </c>
      <c r="G4095">
        <v>23000</v>
      </c>
      <c r="H4095" t="s">
        <v>12481</v>
      </c>
      <c r="I4095" t="s">
        <v>6096</v>
      </c>
      <c r="J4095" t="s">
        <v>6096</v>
      </c>
      <c r="K4095" t="s">
        <v>30</v>
      </c>
      <c r="L4095">
        <v>16000000</v>
      </c>
      <c r="M4095">
        <v>43411001</v>
      </c>
      <c r="N4095" t="s">
        <v>11734</v>
      </c>
      <c r="O4095">
        <v>80</v>
      </c>
      <c r="P4095" t="str">
        <f>IF(Table1[[#This Row],[score]]&gt;=8.5,"High",IF(Table1[[#This Row],[score]]&gt;=7,"Medium","Low"))</f>
        <v>Low</v>
      </c>
      <c r="Q4095" s="5">
        <f>Table1[[#This Row],[gross]]-Table1[[#This Row],[budget]]</f>
        <v>27411001</v>
      </c>
      <c r="R4095" s="5" t="str">
        <f>IF(Table1[[#This Row],[Profit]]&gt;0,"Profit","Loss")</f>
        <v>Profit</v>
      </c>
      <c r="S4095" s="6" t="str">
        <f>FLOOR(Table1[[#This Row],[year]]-1900,10)+1900 &amp; "-" &amp; FLOOR(Table1[[#This Row],[year]]-1890,10)+1900</f>
        <v>2000-2010</v>
      </c>
      <c r="T4095" s="14" t="s">
        <v>21835</v>
      </c>
      <c r="AB4095" s="14"/>
    </row>
    <row r="4096" spans="1:28" hidden="1" x14ac:dyDescent="0.3">
      <c r="A4096" t="s">
        <v>12412</v>
      </c>
      <c r="B4096" t="s">
        <v>1974</v>
      </c>
      <c r="C4096" t="s">
        <v>41</v>
      </c>
      <c r="D4096">
        <v>2002</v>
      </c>
      <c r="E4096" t="s">
        <v>12233</v>
      </c>
      <c r="F4096">
        <v>6.2</v>
      </c>
      <c r="G4096">
        <v>48000</v>
      </c>
      <c r="H4096" t="s">
        <v>10518</v>
      </c>
      <c r="I4096" t="s">
        <v>11453</v>
      </c>
      <c r="J4096" t="s">
        <v>12413</v>
      </c>
      <c r="K4096" t="s">
        <v>30</v>
      </c>
      <c r="L4096">
        <v>18000000</v>
      </c>
      <c r="M4096">
        <v>43325009</v>
      </c>
      <c r="N4096" t="s">
        <v>44</v>
      </c>
      <c r="O4096">
        <v>82</v>
      </c>
      <c r="P4096" t="str">
        <f>IF(Table1[[#This Row],[score]]&gt;=8.5,"High",IF(Table1[[#This Row],[score]]&gt;=7,"Medium","Low"))</f>
        <v>Low</v>
      </c>
      <c r="Q4096" s="5">
        <f>Table1[[#This Row],[gross]]-Table1[[#This Row],[budget]]</f>
        <v>25325009</v>
      </c>
      <c r="R4096" s="5" t="str">
        <f>IF(Table1[[#This Row],[Profit]]&gt;0,"Profit","Loss")</f>
        <v>Profit</v>
      </c>
      <c r="S4096" s="6" t="str">
        <f>FLOOR(Table1[[#This Row],[year]]-1900,10)+1900 &amp; "-" &amp; FLOOR(Table1[[#This Row],[year]]-1890,10)+1900</f>
        <v>2000-2010</v>
      </c>
      <c r="T4096" s="14" t="s">
        <v>21835</v>
      </c>
      <c r="AB4096" s="14"/>
    </row>
    <row r="4097" spans="1:28" hidden="1" x14ac:dyDescent="0.3">
      <c r="A4097" t="s">
        <v>12627</v>
      </c>
      <c r="B4097" t="s">
        <v>16</v>
      </c>
      <c r="C4097" t="s">
        <v>41</v>
      </c>
      <c r="D4097">
        <v>2002</v>
      </c>
      <c r="E4097" t="s">
        <v>12290</v>
      </c>
      <c r="F4097">
        <v>7.1</v>
      </c>
      <c r="G4097">
        <v>30000</v>
      </c>
      <c r="H4097" t="s">
        <v>11497</v>
      </c>
      <c r="I4097" t="s">
        <v>11497</v>
      </c>
      <c r="J4097" t="s">
        <v>8754</v>
      </c>
      <c r="K4097" t="s">
        <v>448</v>
      </c>
      <c r="L4097">
        <f>20500000</f>
        <v>20500000</v>
      </c>
      <c r="M4097">
        <v>42426583</v>
      </c>
      <c r="N4097" t="s">
        <v>12628</v>
      </c>
      <c r="O4097">
        <v>111</v>
      </c>
      <c r="P4097" t="str">
        <f>IF(Table1[[#This Row],[score]]&gt;=8.5,"High",IF(Table1[[#This Row],[score]]&gt;=7,"Medium","Low"))</f>
        <v>Medium</v>
      </c>
      <c r="Q4097" s="5">
        <f>Table1[[#This Row],[gross]]-Table1[[#This Row],[budget]]</f>
        <v>21926583</v>
      </c>
      <c r="R4097" s="5" t="str">
        <f>IF(Table1[[#This Row],[Profit]]&gt;0,"Profit","Loss")</f>
        <v>Profit</v>
      </c>
      <c r="S4097" s="6" t="str">
        <f>FLOOR(Table1[[#This Row],[year]]-1900,10)+1900 &amp; "-" &amp; FLOOR(Table1[[#This Row],[year]]-1890,10)+1900</f>
        <v>2000-2010</v>
      </c>
      <c r="T4097" s="14" t="s">
        <v>21835</v>
      </c>
      <c r="AB4097" s="14"/>
    </row>
    <row r="4098" spans="1:28" hidden="1" x14ac:dyDescent="0.3">
      <c r="A4098" t="s">
        <v>12493</v>
      </c>
      <c r="B4098" t="s">
        <v>1974</v>
      </c>
      <c r="C4098" t="s">
        <v>34</v>
      </c>
      <c r="D4098">
        <v>2002</v>
      </c>
      <c r="E4098" t="s">
        <v>12242</v>
      </c>
      <c r="F4098">
        <v>5.9</v>
      </c>
      <c r="G4098">
        <v>34000</v>
      </c>
      <c r="H4098" t="s">
        <v>10815</v>
      </c>
      <c r="I4098" t="s">
        <v>9571</v>
      </c>
      <c r="J4098" t="s">
        <v>12494</v>
      </c>
      <c r="K4098" t="s">
        <v>30</v>
      </c>
      <c r="L4098">
        <v>25000000</v>
      </c>
      <c r="M4098">
        <v>41604473</v>
      </c>
      <c r="N4098" t="s">
        <v>61</v>
      </c>
      <c r="O4098">
        <v>86</v>
      </c>
      <c r="P4098" t="str">
        <f>IF(Table1[[#This Row],[score]]&gt;=8.5,"High",IF(Table1[[#This Row],[score]]&gt;=7,"Medium","Low"))</f>
        <v>Low</v>
      </c>
      <c r="Q4098" s="5">
        <f>Table1[[#This Row],[gross]]-Table1[[#This Row],[budget]]</f>
        <v>16604473</v>
      </c>
      <c r="R4098" s="5" t="str">
        <f>IF(Table1[[#This Row],[Profit]]&gt;0,"Profit","Loss")</f>
        <v>Profit</v>
      </c>
      <c r="S4098" s="6" t="str">
        <f>FLOOR(Table1[[#This Row],[year]]-1900,10)+1900 &amp; "-" &amp; FLOOR(Table1[[#This Row],[year]]-1890,10)+1900</f>
        <v>2000-2010</v>
      </c>
      <c r="T4098" s="14" t="s">
        <v>21835</v>
      </c>
      <c r="AB4098" s="14"/>
    </row>
    <row r="4099" spans="1:28" hidden="1" x14ac:dyDescent="0.3">
      <c r="A4099" t="s">
        <v>12589</v>
      </c>
      <c r="B4099" t="s">
        <v>1974</v>
      </c>
      <c r="C4099" t="s">
        <v>17</v>
      </c>
      <c r="D4099">
        <v>2002</v>
      </c>
      <c r="E4099" t="s">
        <v>12590</v>
      </c>
      <c r="F4099">
        <v>7.5</v>
      </c>
      <c r="G4099">
        <v>40000</v>
      </c>
      <c r="H4099" t="s">
        <v>12591</v>
      </c>
      <c r="I4099" t="s">
        <v>12591</v>
      </c>
      <c r="J4099" t="s">
        <v>12592</v>
      </c>
      <c r="K4099" t="s">
        <v>1861</v>
      </c>
      <c r="L4099">
        <v>3500000</v>
      </c>
      <c r="M4099">
        <v>41062976</v>
      </c>
      <c r="N4099" t="s">
        <v>12593</v>
      </c>
      <c r="O4099">
        <v>101</v>
      </c>
      <c r="P4099" t="str">
        <f>IF(Table1[[#This Row],[score]]&gt;=8.5,"High",IF(Table1[[#This Row],[score]]&gt;=7,"Medium","Low"))</f>
        <v>Medium</v>
      </c>
      <c r="Q4099" s="5">
        <f>Table1[[#This Row],[gross]]-Table1[[#This Row],[budget]]</f>
        <v>37562976</v>
      </c>
      <c r="R4099" s="5" t="str">
        <f>IF(Table1[[#This Row],[Profit]]&gt;0,"Profit","Loss")</f>
        <v>Profit</v>
      </c>
      <c r="S4099" s="6" t="str">
        <f>FLOOR(Table1[[#This Row],[year]]-1900,10)+1900 &amp; "-" &amp; FLOOR(Table1[[#This Row],[year]]-1890,10)+1900</f>
        <v>2000-2010</v>
      </c>
      <c r="T4099" s="14" t="s">
        <v>21835</v>
      </c>
      <c r="AB4099" s="14"/>
    </row>
    <row r="4100" spans="1:28" hidden="1" x14ac:dyDescent="0.3">
      <c r="A4100" t="s">
        <v>12666</v>
      </c>
      <c r="B4100" t="s">
        <v>33</v>
      </c>
      <c r="C4100" t="s">
        <v>34</v>
      </c>
      <c r="D4100">
        <v>2002</v>
      </c>
      <c r="E4100" t="s">
        <v>12069</v>
      </c>
      <c r="F4100">
        <v>5.2</v>
      </c>
      <c r="G4100">
        <v>14000</v>
      </c>
      <c r="H4100" t="s">
        <v>8993</v>
      </c>
      <c r="I4100" t="s">
        <v>5209</v>
      </c>
      <c r="J4100" t="s">
        <v>7579</v>
      </c>
      <c r="K4100" t="s">
        <v>30</v>
      </c>
      <c r="L4100">
        <v>26000000</v>
      </c>
      <c r="M4100">
        <v>38793283</v>
      </c>
      <c r="N4100" t="s">
        <v>44</v>
      </c>
      <c r="O4100">
        <v>94</v>
      </c>
      <c r="P4100" t="str">
        <f>IF(Table1[[#This Row],[score]]&gt;=8.5,"High",IF(Table1[[#This Row],[score]]&gt;=7,"Medium","Low"))</f>
        <v>Low</v>
      </c>
      <c r="Q4100" s="5">
        <f>Table1[[#This Row],[gross]]-Table1[[#This Row],[budget]]</f>
        <v>12793283</v>
      </c>
      <c r="R4100" s="5" t="str">
        <f>IF(Table1[[#This Row],[Profit]]&gt;0,"Profit","Loss")</f>
        <v>Profit</v>
      </c>
      <c r="S4100" s="6" t="str">
        <f>FLOOR(Table1[[#This Row],[year]]-1900,10)+1900 &amp; "-" &amp; FLOOR(Table1[[#This Row],[year]]-1890,10)+1900</f>
        <v>2000-2010</v>
      </c>
      <c r="T4100" s="14" t="s">
        <v>21835</v>
      </c>
      <c r="AB4100" s="14"/>
    </row>
    <row r="4101" spans="1:28" hidden="1" x14ac:dyDescent="0.3">
      <c r="A4101" t="s">
        <v>12358</v>
      </c>
      <c r="B4101" t="s">
        <v>16</v>
      </c>
      <c r="C4101" t="s">
        <v>41</v>
      </c>
      <c r="D4101">
        <v>2002</v>
      </c>
      <c r="E4101" t="s">
        <v>12134</v>
      </c>
      <c r="F4101">
        <v>6.4</v>
      </c>
      <c r="G4101">
        <v>105000</v>
      </c>
      <c r="H4101" t="s">
        <v>12359</v>
      </c>
      <c r="I4101" t="s">
        <v>12360</v>
      </c>
      <c r="J4101" t="s">
        <v>12361</v>
      </c>
      <c r="K4101" t="s">
        <v>5762</v>
      </c>
      <c r="L4101">
        <v>5000000</v>
      </c>
      <c r="M4101">
        <v>38275483</v>
      </c>
      <c r="N4101" t="s">
        <v>12362</v>
      </c>
      <c r="O4101">
        <v>92</v>
      </c>
      <c r="P4101" t="str">
        <f>IF(Table1[[#This Row],[score]]&gt;=8.5,"High",IF(Table1[[#This Row],[score]]&gt;=7,"Medium","Low"))</f>
        <v>Low</v>
      </c>
      <c r="Q4101" s="5">
        <f>Table1[[#This Row],[gross]]-Table1[[#This Row],[budget]]</f>
        <v>33275483</v>
      </c>
      <c r="R4101" s="5" t="str">
        <f>IF(Table1[[#This Row],[Profit]]&gt;0,"Profit","Loss")</f>
        <v>Profit</v>
      </c>
      <c r="S4101" s="6" t="str">
        <f>FLOOR(Table1[[#This Row],[year]]-1900,10)+1900 &amp; "-" &amp; FLOOR(Table1[[#This Row],[year]]-1890,10)+1900</f>
        <v>2000-2010</v>
      </c>
      <c r="T4101" s="14" t="s">
        <v>21835</v>
      </c>
      <c r="AB4101" s="14"/>
    </row>
    <row r="4102" spans="1:28" hidden="1" x14ac:dyDescent="0.3">
      <c r="A4102" t="s">
        <v>12699</v>
      </c>
      <c r="B4102" t="s">
        <v>16</v>
      </c>
      <c r="C4102" t="s">
        <v>41</v>
      </c>
      <c r="D4102">
        <v>2002</v>
      </c>
      <c r="E4102" t="s">
        <v>12467</v>
      </c>
      <c r="F4102">
        <v>5.6</v>
      </c>
      <c r="G4102">
        <v>15000</v>
      </c>
      <c r="H4102" t="s">
        <v>6756</v>
      </c>
      <c r="I4102" t="s">
        <v>6756</v>
      </c>
      <c r="J4102" t="s">
        <v>3058</v>
      </c>
      <c r="K4102" t="s">
        <v>30</v>
      </c>
      <c r="L4102">
        <v>10000000</v>
      </c>
      <c r="M4102">
        <v>38068353</v>
      </c>
      <c r="N4102" t="s">
        <v>9351</v>
      </c>
      <c r="O4102">
        <v>98</v>
      </c>
      <c r="P4102" t="str">
        <f>IF(Table1[[#This Row],[score]]&gt;=8.5,"High",IF(Table1[[#This Row],[score]]&gt;=7,"Medium","Low"))</f>
        <v>Low</v>
      </c>
      <c r="Q4102" s="5">
        <f>Table1[[#This Row],[gross]]-Table1[[#This Row],[budget]]</f>
        <v>28068353</v>
      </c>
      <c r="R4102" s="5" t="str">
        <f>IF(Table1[[#This Row],[Profit]]&gt;0,"Profit","Loss")</f>
        <v>Profit</v>
      </c>
      <c r="S4102" s="6" t="str">
        <f>FLOOR(Table1[[#This Row],[year]]-1900,10)+1900 &amp; "-" &amp; FLOOR(Table1[[#This Row],[year]]-1890,10)+1900</f>
        <v>2000-2010</v>
      </c>
      <c r="T4102" s="14" t="s">
        <v>21835</v>
      </c>
      <c r="AB4102" s="14"/>
    </row>
    <row r="4103" spans="1:28" hidden="1" x14ac:dyDescent="0.3">
      <c r="A4103" t="s">
        <v>12486</v>
      </c>
      <c r="B4103" t="s">
        <v>16</v>
      </c>
      <c r="C4103" t="s">
        <v>52</v>
      </c>
      <c r="D4103">
        <v>2002</v>
      </c>
      <c r="E4103" t="s">
        <v>12253</v>
      </c>
      <c r="F4103">
        <v>4</v>
      </c>
      <c r="G4103">
        <v>39000</v>
      </c>
      <c r="H4103" t="s">
        <v>579</v>
      </c>
      <c r="I4103" t="s">
        <v>8572</v>
      </c>
      <c r="J4103" t="s">
        <v>580</v>
      </c>
      <c r="K4103" t="s">
        <v>30</v>
      </c>
      <c r="L4103">
        <v>13000000</v>
      </c>
      <c r="M4103">
        <v>37664855</v>
      </c>
      <c r="N4103" t="s">
        <v>8904</v>
      </c>
      <c r="O4103">
        <v>94</v>
      </c>
      <c r="P4103" t="str">
        <f>IF(Table1[[#This Row],[score]]&gt;=8.5,"High",IF(Table1[[#This Row],[score]]&gt;=7,"Medium","Low"))</f>
        <v>Low</v>
      </c>
      <c r="Q4103" s="5">
        <f>Table1[[#This Row],[gross]]-Table1[[#This Row],[budget]]</f>
        <v>24664855</v>
      </c>
      <c r="R4103" s="5" t="str">
        <f>IF(Table1[[#This Row],[Profit]]&gt;0,"Profit","Loss")</f>
        <v>Profit</v>
      </c>
      <c r="S4103" s="6" t="str">
        <f>FLOOR(Table1[[#This Row],[year]]-1900,10)+1900 &amp; "-" &amp; FLOOR(Table1[[#This Row],[year]]-1890,10)+1900</f>
        <v>2000-2010</v>
      </c>
      <c r="T4103" s="14" t="s">
        <v>21835</v>
      </c>
      <c r="AB4103" s="14"/>
    </row>
    <row r="4104" spans="1:28" hidden="1" x14ac:dyDescent="0.3">
      <c r="A4104" t="s">
        <v>12531</v>
      </c>
      <c r="B4104" t="s">
        <v>1974</v>
      </c>
      <c r="C4104" t="s">
        <v>17</v>
      </c>
      <c r="D4104">
        <v>2002</v>
      </c>
      <c r="E4104" t="s">
        <v>12532</v>
      </c>
      <c r="F4104">
        <v>5.0999999999999996</v>
      </c>
      <c r="G4104">
        <v>19000</v>
      </c>
      <c r="H4104" t="s">
        <v>12533</v>
      </c>
      <c r="I4104" t="s">
        <v>12534</v>
      </c>
      <c r="J4104" t="s">
        <v>7579</v>
      </c>
      <c r="K4104" t="s">
        <v>30</v>
      </c>
      <c r="L4104">
        <v>10000000</v>
      </c>
      <c r="M4104">
        <v>34411240</v>
      </c>
      <c r="N4104" t="s">
        <v>180</v>
      </c>
      <c r="O4104">
        <v>85</v>
      </c>
      <c r="P4104" t="str">
        <f>IF(Table1[[#This Row],[score]]&gt;=8.5,"High",IF(Table1[[#This Row],[score]]&gt;=7,"Medium","Low"))</f>
        <v>Low</v>
      </c>
      <c r="Q4104" s="5">
        <f>Table1[[#This Row],[gross]]-Table1[[#This Row],[budget]]</f>
        <v>24411240</v>
      </c>
      <c r="R4104" s="5" t="str">
        <f>IF(Table1[[#This Row],[Profit]]&gt;0,"Profit","Loss")</f>
        <v>Profit</v>
      </c>
      <c r="S4104" s="6" t="str">
        <f>FLOOR(Table1[[#This Row],[year]]-1900,10)+1900 &amp; "-" &amp; FLOOR(Table1[[#This Row],[year]]-1890,10)+1900</f>
        <v>2000-2010</v>
      </c>
      <c r="T4104" s="14" t="s">
        <v>21835</v>
      </c>
      <c r="AB4104" s="14"/>
    </row>
    <row r="4105" spans="1:28" hidden="1" x14ac:dyDescent="0.3">
      <c r="A4105" t="s">
        <v>12693</v>
      </c>
      <c r="B4105" t="s">
        <v>1974</v>
      </c>
      <c r="C4105" t="s">
        <v>52</v>
      </c>
      <c r="D4105">
        <v>2002</v>
      </c>
      <c r="E4105" t="s">
        <v>12694</v>
      </c>
      <c r="F4105">
        <v>5.4</v>
      </c>
      <c r="G4105">
        <v>19000</v>
      </c>
      <c r="H4105" t="s">
        <v>12695</v>
      </c>
      <c r="I4105" t="s">
        <v>12695</v>
      </c>
      <c r="J4105" t="s">
        <v>12696</v>
      </c>
      <c r="K4105" t="s">
        <v>30</v>
      </c>
      <c r="L4105">
        <v>10600000</v>
      </c>
      <c r="M4105">
        <v>33988736</v>
      </c>
      <c r="N4105" t="s">
        <v>12697</v>
      </c>
      <c r="O4105">
        <v>88</v>
      </c>
      <c r="P4105" t="str">
        <f>IF(Table1[[#This Row],[score]]&gt;=8.5,"High",IF(Table1[[#This Row],[score]]&gt;=7,"Medium","Low"))</f>
        <v>Low</v>
      </c>
      <c r="Q4105" s="5">
        <f>Table1[[#This Row],[gross]]-Table1[[#This Row],[budget]]</f>
        <v>23388736</v>
      </c>
      <c r="R4105" s="5" t="str">
        <f>IF(Table1[[#This Row],[Profit]]&gt;0,"Profit","Loss")</f>
        <v>Profit</v>
      </c>
      <c r="S4105" s="6" t="str">
        <f>FLOOR(Table1[[#This Row],[year]]-1900,10)+1900 &amp; "-" &amp; FLOOR(Table1[[#This Row],[year]]-1890,10)+1900</f>
        <v>2000-2010</v>
      </c>
      <c r="T4105" s="14" t="s">
        <v>21835</v>
      </c>
      <c r="AB4105" s="14"/>
    </row>
    <row r="4106" spans="1:28" hidden="1" x14ac:dyDescent="0.3">
      <c r="A4106" t="s">
        <v>12488</v>
      </c>
      <c r="B4106" t="s">
        <v>16</v>
      </c>
      <c r="C4106" t="s">
        <v>41</v>
      </c>
      <c r="D4106">
        <v>2002</v>
      </c>
      <c r="E4106" t="s">
        <v>12343</v>
      </c>
      <c r="F4106">
        <v>5.8</v>
      </c>
      <c r="G4106">
        <v>26000</v>
      </c>
      <c r="H4106" t="s">
        <v>12489</v>
      </c>
      <c r="I4106" t="s">
        <v>8418</v>
      </c>
      <c r="J4106" t="s">
        <v>8418</v>
      </c>
      <c r="K4106" t="s">
        <v>30</v>
      </c>
      <c r="L4106">
        <v>10000000</v>
      </c>
      <c r="M4106">
        <v>33526835</v>
      </c>
      <c r="N4106" t="s">
        <v>11295</v>
      </c>
      <c r="O4106">
        <v>85</v>
      </c>
      <c r="P4106" t="str">
        <f>IF(Table1[[#This Row],[score]]&gt;=8.5,"High",IF(Table1[[#This Row],[score]]&gt;=7,"Medium","Low"))</f>
        <v>Low</v>
      </c>
      <c r="Q4106" s="5">
        <f>Table1[[#This Row],[gross]]-Table1[[#This Row],[budget]]</f>
        <v>23526835</v>
      </c>
      <c r="R4106" s="5" t="str">
        <f>IF(Table1[[#This Row],[Profit]]&gt;0,"Profit","Loss")</f>
        <v>Profit</v>
      </c>
      <c r="S4106" s="6" t="str">
        <f>FLOOR(Table1[[#This Row],[year]]-1900,10)+1900 &amp; "-" &amp; FLOOR(Table1[[#This Row],[year]]-1890,10)+1900</f>
        <v>2000-2010</v>
      </c>
      <c r="T4106" s="14" t="s">
        <v>21835</v>
      </c>
      <c r="AB4106" s="14"/>
    </row>
    <row r="4107" spans="1:28" hidden="1" x14ac:dyDescent="0.3">
      <c r="A4107" t="s">
        <v>12661</v>
      </c>
      <c r="B4107" t="s">
        <v>16</v>
      </c>
      <c r="C4107" t="s">
        <v>41</v>
      </c>
      <c r="D4107">
        <v>2002</v>
      </c>
      <c r="E4107" t="s">
        <v>12662</v>
      </c>
      <c r="F4107">
        <v>7.3</v>
      </c>
      <c r="G4107">
        <v>40000</v>
      </c>
      <c r="H4107" t="s">
        <v>12663</v>
      </c>
      <c r="I4107" t="s">
        <v>12663</v>
      </c>
      <c r="J4107" t="s">
        <v>12664</v>
      </c>
      <c r="K4107" t="s">
        <v>448</v>
      </c>
      <c r="L4107">
        <f>20500000</f>
        <v>20500000</v>
      </c>
      <c r="M4107">
        <v>33272835</v>
      </c>
      <c r="N4107" t="s">
        <v>12665</v>
      </c>
      <c r="O4107">
        <v>122</v>
      </c>
      <c r="P4107" t="str">
        <f>IF(Table1[[#This Row],[score]]&gt;=8.5,"High",IF(Table1[[#This Row],[score]]&gt;=7,"Medium","Low"))</f>
        <v>Medium</v>
      </c>
      <c r="Q4107" s="5">
        <f>Table1[[#This Row],[gross]]-Table1[[#This Row],[budget]]</f>
        <v>12772835</v>
      </c>
      <c r="R4107" s="5" t="str">
        <f>IF(Table1[[#This Row],[Profit]]&gt;0,"Profit","Loss")</f>
        <v>Profit</v>
      </c>
      <c r="S4107" s="6" t="str">
        <f>FLOOR(Table1[[#This Row],[year]]-1900,10)+1900 &amp; "-" &amp; FLOOR(Table1[[#This Row],[year]]-1890,10)+1900</f>
        <v>2000-2010</v>
      </c>
      <c r="T4107" s="14" t="s">
        <v>21835</v>
      </c>
      <c r="AB4107" s="14"/>
    </row>
    <row r="4108" spans="1:28" hidden="1" x14ac:dyDescent="0.3">
      <c r="A4108" t="s">
        <v>12757</v>
      </c>
      <c r="B4108" t="s">
        <v>33</v>
      </c>
      <c r="C4108" t="s">
        <v>34</v>
      </c>
      <c r="D4108">
        <v>2002</v>
      </c>
      <c r="E4108" t="s">
        <v>12253</v>
      </c>
      <c r="F4108">
        <v>5.4</v>
      </c>
      <c r="G4108">
        <v>6400</v>
      </c>
      <c r="H4108" t="s">
        <v>12758</v>
      </c>
      <c r="I4108" t="s">
        <v>12758</v>
      </c>
      <c r="J4108" t="s">
        <v>12759</v>
      </c>
      <c r="K4108" t="s">
        <v>248</v>
      </c>
      <c r="L4108">
        <v>12000000</v>
      </c>
      <c r="M4108">
        <v>33082548</v>
      </c>
      <c r="N4108" t="s">
        <v>118</v>
      </c>
      <c r="O4108">
        <v>90</v>
      </c>
      <c r="P4108" t="str">
        <f>IF(Table1[[#This Row],[score]]&gt;=8.5,"High",IF(Table1[[#This Row],[score]]&gt;=7,"Medium","Low"))</f>
        <v>Low</v>
      </c>
      <c r="Q4108" s="5">
        <f>Table1[[#This Row],[gross]]-Table1[[#This Row],[budget]]</f>
        <v>21082548</v>
      </c>
      <c r="R4108" s="5" t="str">
        <f>IF(Table1[[#This Row],[Profit]]&gt;0,"Profit","Loss")</f>
        <v>Profit</v>
      </c>
      <c r="S4108" s="6" t="str">
        <f>FLOOR(Table1[[#This Row],[year]]-1900,10)+1900 &amp; "-" &amp; FLOOR(Table1[[#This Row],[year]]-1890,10)+1900</f>
        <v>2000-2010</v>
      </c>
      <c r="T4108" s="14" t="s">
        <v>21835</v>
      </c>
      <c r="AB4108" s="14"/>
    </row>
    <row r="4109" spans="1:28" hidden="1" x14ac:dyDescent="0.3">
      <c r="A4109" t="s">
        <v>12377</v>
      </c>
      <c r="B4109" t="s">
        <v>16</v>
      </c>
      <c r="C4109" t="s">
        <v>63</v>
      </c>
      <c r="D4109">
        <v>2002</v>
      </c>
      <c r="E4109" t="s">
        <v>12319</v>
      </c>
      <c r="F4109">
        <v>7</v>
      </c>
      <c r="G4109">
        <v>85000</v>
      </c>
      <c r="H4109" t="s">
        <v>9618</v>
      </c>
      <c r="I4109" t="s">
        <v>467</v>
      </c>
      <c r="J4109" t="s">
        <v>9863</v>
      </c>
      <c r="K4109" t="s">
        <v>30</v>
      </c>
      <c r="L4109">
        <v>30000000</v>
      </c>
      <c r="M4109">
        <v>33013805</v>
      </c>
      <c r="N4109" t="s">
        <v>3705</v>
      </c>
      <c r="O4109">
        <v>113</v>
      </c>
      <c r="P4109" t="str">
        <f>IF(Table1[[#This Row],[score]]&gt;=8.5,"High",IF(Table1[[#This Row],[score]]&gt;=7,"Medium","Low"))</f>
        <v>Medium</v>
      </c>
      <c r="Q4109" s="5">
        <f>Table1[[#This Row],[gross]]-Table1[[#This Row],[budget]]</f>
        <v>3013805</v>
      </c>
      <c r="R4109" s="5" t="str">
        <f>IF(Table1[[#This Row],[Profit]]&gt;0,"Profit","Loss")</f>
        <v>Profit</v>
      </c>
      <c r="S4109" s="6" t="str">
        <f>FLOOR(Table1[[#This Row],[year]]-1900,10)+1900 &amp; "-" &amp; FLOOR(Table1[[#This Row],[year]]-1890,10)+1900</f>
        <v>2000-2010</v>
      </c>
      <c r="T4109" s="14" t="s">
        <v>21835</v>
      </c>
      <c r="AB4109" s="14"/>
    </row>
    <row r="4110" spans="1:28" hidden="1" x14ac:dyDescent="0.3">
      <c r="A4110" t="s">
        <v>12301</v>
      </c>
      <c r="B4110" t="s">
        <v>16</v>
      </c>
      <c r="C4110" t="s">
        <v>41</v>
      </c>
      <c r="D4110">
        <v>2002</v>
      </c>
      <c r="E4110" t="s">
        <v>12302</v>
      </c>
      <c r="F4110">
        <v>7.7</v>
      </c>
      <c r="G4110">
        <v>183000</v>
      </c>
      <c r="H4110" t="s">
        <v>10626</v>
      </c>
      <c r="I4110" t="s">
        <v>12303</v>
      </c>
      <c r="J4110" t="s">
        <v>1519</v>
      </c>
      <c r="K4110" t="s">
        <v>30</v>
      </c>
      <c r="L4110">
        <v>19000000</v>
      </c>
      <c r="M4110">
        <v>32801173</v>
      </c>
      <c r="N4110" t="s">
        <v>12304</v>
      </c>
      <c r="O4110">
        <v>115</v>
      </c>
      <c r="P4110" t="str">
        <f>IF(Table1[[#This Row],[score]]&gt;=8.5,"High",IF(Table1[[#This Row],[score]]&gt;=7,"Medium","Low"))</f>
        <v>Medium</v>
      </c>
      <c r="Q4110" s="5">
        <f>Table1[[#This Row],[gross]]-Table1[[#This Row],[budget]]</f>
        <v>13801173</v>
      </c>
      <c r="R4110" s="5" t="str">
        <f>IF(Table1[[#This Row],[Profit]]&gt;0,"Profit","Loss")</f>
        <v>Profit</v>
      </c>
      <c r="S4110" s="6" t="str">
        <f>FLOOR(Table1[[#This Row],[year]]-1900,10)+1900 &amp; "-" &amp; FLOOR(Table1[[#This Row],[year]]-1890,10)+1900</f>
        <v>2000-2010</v>
      </c>
      <c r="T4110" s="14" t="s">
        <v>21835</v>
      </c>
      <c r="AB4110" s="14"/>
    </row>
    <row r="4111" spans="1:28" hidden="1" x14ac:dyDescent="0.3">
      <c r="A4111" t="s">
        <v>12503</v>
      </c>
      <c r="B4111" t="s">
        <v>16</v>
      </c>
      <c r="C4111" t="s">
        <v>17</v>
      </c>
      <c r="D4111">
        <v>2002</v>
      </c>
      <c r="E4111" t="s">
        <v>11755</v>
      </c>
      <c r="F4111">
        <v>6.3</v>
      </c>
      <c r="G4111">
        <v>51000</v>
      </c>
      <c r="H4111" t="s">
        <v>8944</v>
      </c>
      <c r="I4111" t="s">
        <v>2948</v>
      </c>
      <c r="J4111" t="s">
        <v>4412</v>
      </c>
      <c r="K4111" t="s">
        <v>30</v>
      </c>
      <c r="L4111">
        <v>70000000</v>
      </c>
      <c r="M4111">
        <v>32287044</v>
      </c>
      <c r="N4111" t="s">
        <v>12504</v>
      </c>
      <c r="O4111">
        <v>125</v>
      </c>
      <c r="P4111" t="str">
        <f>IF(Table1[[#This Row],[score]]&gt;=8.5,"High",IF(Table1[[#This Row],[score]]&gt;=7,"Medium","Low"))</f>
        <v>Low</v>
      </c>
      <c r="Q4111" s="5">
        <f>Table1[[#This Row],[gross]]-Table1[[#This Row],[budget]]</f>
        <v>-37712956</v>
      </c>
      <c r="R4111" s="5" t="str">
        <f>IF(Table1[[#This Row],[Profit]]&gt;0,"Profit","Loss")</f>
        <v>Loss</v>
      </c>
      <c r="S4111" s="6" t="str">
        <f>FLOOR(Table1[[#This Row],[year]]-1900,10)+1900 &amp; "-" &amp; FLOOR(Table1[[#This Row],[year]]-1890,10)+1900</f>
        <v>2000-2010</v>
      </c>
      <c r="T4111" s="14" t="s">
        <v>21835</v>
      </c>
      <c r="AB4111" s="14"/>
    </row>
    <row r="4112" spans="1:28" hidden="1" x14ac:dyDescent="0.3">
      <c r="A4112" t="s">
        <v>12574</v>
      </c>
      <c r="B4112" t="s">
        <v>16</v>
      </c>
      <c r="C4112" t="s">
        <v>34</v>
      </c>
      <c r="D4112">
        <v>2002</v>
      </c>
      <c r="E4112" t="s">
        <v>12333</v>
      </c>
      <c r="F4112">
        <v>6.4</v>
      </c>
      <c r="G4112">
        <v>43000</v>
      </c>
      <c r="H4112" t="s">
        <v>85</v>
      </c>
      <c r="I4112" t="s">
        <v>12575</v>
      </c>
      <c r="J4112" t="s">
        <v>85</v>
      </c>
      <c r="K4112" t="s">
        <v>30</v>
      </c>
      <c r="L4112">
        <v>50000000</v>
      </c>
      <c r="M4112">
        <v>31794718</v>
      </c>
      <c r="N4112" t="s">
        <v>5314</v>
      </c>
      <c r="O4112">
        <v>110</v>
      </c>
      <c r="P4112" t="str">
        <f>IF(Table1[[#This Row],[score]]&gt;=8.5,"High",IF(Table1[[#This Row],[score]]&gt;=7,"Medium","Low"))</f>
        <v>Low</v>
      </c>
      <c r="Q4112" s="5">
        <f>Table1[[#This Row],[gross]]-Table1[[#This Row],[budget]]</f>
        <v>-18205282</v>
      </c>
      <c r="R4112" s="5" t="str">
        <f>IF(Table1[[#This Row],[Profit]]&gt;0,"Profit","Loss")</f>
        <v>Loss</v>
      </c>
      <c r="S4112" s="6" t="str">
        <f>FLOOR(Table1[[#This Row],[year]]-1900,10)+1900 &amp; "-" &amp; FLOOR(Table1[[#This Row],[year]]-1890,10)+1900</f>
        <v>2000-2010</v>
      </c>
      <c r="T4112" s="14" t="s">
        <v>21835</v>
      </c>
      <c r="AB4112" s="14"/>
    </row>
    <row r="4113" spans="1:28" hidden="1" x14ac:dyDescent="0.3">
      <c r="A4113" t="s">
        <v>12409</v>
      </c>
      <c r="B4113" t="s">
        <v>1974</v>
      </c>
      <c r="C4113" t="s">
        <v>41</v>
      </c>
      <c r="D4113">
        <v>2002</v>
      </c>
      <c r="E4113" t="s">
        <v>12306</v>
      </c>
      <c r="F4113">
        <v>5.9</v>
      </c>
      <c r="G4113">
        <v>34000</v>
      </c>
      <c r="H4113" t="s">
        <v>10015</v>
      </c>
      <c r="I4113" t="s">
        <v>12410</v>
      </c>
      <c r="J4113" t="s">
        <v>12411</v>
      </c>
      <c r="K4113" t="s">
        <v>30</v>
      </c>
      <c r="L4113">
        <v>13000000</v>
      </c>
      <c r="M4113">
        <v>31167388</v>
      </c>
      <c r="N4113" t="s">
        <v>11734</v>
      </c>
      <c r="O4113">
        <v>88</v>
      </c>
      <c r="P4113" t="str">
        <f>IF(Table1[[#This Row],[score]]&gt;=8.5,"High",IF(Table1[[#This Row],[score]]&gt;=7,"Medium","Low"))</f>
        <v>Low</v>
      </c>
      <c r="Q4113" s="5">
        <f>Table1[[#This Row],[gross]]-Table1[[#This Row],[budget]]</f>
        <v>18167388</v>
      </c>
      <c r="R4113" s="5" t="str">
        <f>IF(Table1[[#This Row],[Profit]]&gt;0,"Profit","Loss")</f>
        <v>Profit</v>
      </c>
      <c r="S4113" s="6" t="str">
        <f>FLOOR(Table1[[#This Row],[year]]-1900,10)+1900 &amp; "-" &amp; FLOOR(Table1[[#This Row],[year]]-1890,10)+1900</f>
        <v>2000-2010</v>
      </c>
      <c r="T4113" s="14" t="s">
        <v>21835</v>
      </c>
      <c r="AB4113" s="14"/>
    </row>
    <row r="4114" spans="1:28" hidden="1" x14ac:dyDescent="0.3">
      <c r="A4114" t="s">
        <v>12264</v>
      </c>
      <c r="B4114" t="s">
        <v>16</v>
      </c>
      <c r="C4114" t="s">
        <v>104</v>
      </c>
      <c r="D4114">
        <v>2002</v>
      </c>
      <c r="E4114" t="s">
        <v>12265</v>
      </c>
      <c r="F4114">
        <v>8.6</v>
      </c>
      <c r="G4114">
        <v>714000</v>
      </c>
      <c r="H4114" t="s">
        <v>12266</v>
      </c>
      <c r="I4114" t="s">
        <v>12267</v>
      </c>
      <c r="J4114" t="s">
        <v>12268</v>
      </c>
      <c r="K4114" t="s">
        <v>2567</v>
      </c>
      <c r="L4114" s="5">
        <f>20500000</f>
        <v>20500000</v>
      </c>
      <c r="M4114" s="5">
        <v>30680793</v>
      </c>
      <c r="N4114" t="s">
        <v>12269</v>
      </c>
      <c r="O4114">
        <v>130</v>
      </c>
      <c r="P4114" t="str">
        <f>IF(Table1[[#This Row],[score]]&gt;=8.5,"High",IF(Table1[[#This Row],[score]]&gt;=7,"Medium","Low"))</f>
        <v>High</v>
      </c>
      <c r="Q4114" s="5">
        <f>Table1[[#This Row],[gross]]-Table1[[#This Row],[budget]]</f>
        <v>10180793</v>
      </c>
      <c r="R4114" s="5" t="str">
        <f>IF(Table1[[#This Row],[Profit]]&gt;0,"Profit","Loss")</f>
        <v>Profit</v>
      </c>
      <c r="S4114" s="6" t="str">
        <f>FLOOR(Table1[[#This Row],[year]]-1900,10)+1900 &amp; "-" &amp; FLOOR(Table1[[#This Row],[year]]-1890,10)+1900</f>
        <v>2000-2010</v>
      </c>
      <c r="T4114" s="14" t="s">
        <v>21835</v>
      </c>
      <c r="AB4114" s="14"/>
    </row>
    <row r="4115" spans="1:28" hidden="1" x14ac:dyDescent="0.3">
      <c r="A4115" t="s">
        <v>12400</v>
      </c>
      <c r="B4115" t="s">
        <v>16</v>
      </c>
      <c r="C4115" t="s">
        <v>52</v>
      </c>
      <c r="D4115">
        <v>2002</v>
      </c>
      <c r="E4115" t="s">
        <v>12401</v>
      </c>
      <c r="F4115">
        <v>5.6</v>
      </c>
      <c r="G4115">
        <v>75000</v>
      </c>
      <c r="H4115" t="s">
        <v>12402</v>
      </c>
      <c r="I4115" t="s">
        <v>12402</v>
      </c>
      <c r="J4115" t="s">
        <v>12403</v>
      </c>
      <c r="K4115" t="s">
        <v>30</v>
      </c>
      <c r="L4115">
        <v>1500000</v>
      </c>
      <c r="M4115">
        <v>30553394</v>
      </c>
      <c r="N4115" t="s">
        <v>12404</v>
      </c>
      <c r="O4115">
        <v>93</v>
      </c>
      <c r="P4115" t="str">
        <f>IF(Table1[[#This Row],[score]]&gt;=8.5,"High",IF(Table1[[#This Row],[score]]&gt;=7,"Medium","Low"))</f>
        <v>Low</v>
      </c>
      <c r="Q4115" s="5">
        <f>Table1[[#This Row],[gross]]-Table1[[#This Row],[budget]]</f>
        <v>29053394</v>
      </c>
      <c r="R4115" s="5" t="str">
        <f>IF(Table1[[#This Row],[Profit]]&gt;0,"Profit","Loss")</f>
        <v>Profit</v>
      </c>
      <c r="S4115" s="6" t="str">
        <f>FLOOR(Table1[[#This Row],[year]]-1900,10)+1900 &amp; "-" &amp; FLOOR(Table1[[#This Row],[year]]-1890,10)+1900</f>
        <v>2000-2010</v>
      </c>
      <c r="T4115" s="14" t="s">
        <v>21835</v>
      </c>
      <c r="AB4115" s="14"/>
    </row>
    <row r="4116" spans="1:28" hidden="1" x14ac:dyDescent="0.3">
      <c r="A4116" t="s">
        <v>12436</v>
      </c>
      <c r="B4116" t="s">
        <v>1974</v>
      </c>
      <c r="C4116" t="s">
        <v>17</v>
      </c>
      <c r="D4116">
        <v>2002</v>
      </c>
      <c r="E4116" t="s">
        <v>12324</v>
      </c>
      <c r="F4116">
        <v>6.2</v>
      </c>
      <c r="G4116">
        <v>80000</v>
      </c>
      <c r="H4116" t="s">
        <v>5056</v>
      </c>
      <c r="I4116" t="s">
        <v>12437</v>
      </c>
      <c r="J4116" t="s">
        <v>9618</v>
      </c>
      <c r="K4116" t="s">
        <v>30</v>
      </c>
      <c r="L4116">
        <v>47000000</v>
      </c>
      <c r="M4116">
        <v>30002758</v>
      </c>
      <c r="N4116" t="s">
        <v>180</v>
      </c>
      <c r="O4116">
        <v>99</v>
      </c>
      <c r="P4116" t="str">
        <f>IF(Table1[[#This Row],[score]]&gt;=8.5,"High",IF(Table1[[#This Row],[score]]&gt;=7,"Medium","Low"))</f>
        <v>Low</v>
      </c>
      <c r="Q4116" s="5">
        <f>Table1[[#This Row],[gross]]-Table1[[#This Row],[budget]]</f>
        <v>-16997242</v>
      </c>
      <c r="R4116" s="5" t="str">
        <f>IF(Table1[[#This Row],[Profit]]&gt;0,"Profit","Loss")</f>
        <v>Loss</v>
      </c>
      <c r="S4116" s="6" t="str">
        <f>FLOOR(Table1[[#This Row],[year]]-1900,10)+1900 &amp; "-" &amp; FLOOR(Table1[[#This Row],[year]]-1890,10)+1900</f>
        <v>2000-2010</v>
      </c>
      <c r="T4116" s="14" t="s">
        <v>21835</v>
      </c>
      <c r="AB4116" s="14"/>
    </row>
    <row r="4117" spans="1:28" hidden="1" x14ac:dyDescent="0.3">
      <c r="A4117" t="s">
        <v>12466</v>
      </c>
      <c r="B4117" t="s">
        <v>1974</v>
      </c>
      <c r="C4117" t="s">
        <v>34</v>
      </c>
      <c r="D4117">
        <v>2002</v>
      </c>
      <c r="E4117" t="s">
        <v>12467</v>
      </c>
      <c r="F4117">
        <v>6.5</v>
      </c>
      <c r="G4117">
        <v>33000</v>
      </c>
      <c r="H4117" t="s">
        <v>10126</v>
      </c>
      <c r="I4117" t="s">
        <v>12468</v>
      </c>
      <c r="J4117" t="s">
        <v>10563</v>
      </c>
      <c r="K4117" t="s">
        <v>22</v>
      </c>
      <c r="L4117">
        <v>35000000</v>
      </c>
      <c r="M4117">
        <v>29882645</v>
      </c>
      <c r="N4117" t="s">
        <v>44</v>
      </c>
      <c r="O4117">
        <v>132</v>
      </c>
      <c r="P4117" t="str">
        <f>IF(Table1[[#This Row],[score]]&gt;=8.5,"High",IF(Table1[[#This Row],[score]]&gt;=7,"Medium","Low"))</f>
        <v>Low</v>
      </c>
      <c r="Q4117" s="5">
        <f>Table1[[#This Row],[gross]]-Table1[[#This Row],[budget]]</f>
        <v>-5117355</v>
      </c>
      <c r="R4117" s="5" t="str">
        <f>IF(Table1[[#This Row],[Profit]]&gt;0,"Profit","Loss")</f>
        <v>Loss</v>
      </c>
      <c r="S4117" s="6" t="str">
        <f>FLOOR(Table1[[#This Row],[year]]-1900,10)+1900 &amp; "-" &amp; FLOOR(Table1[[#This Row],[year]]-1890,10)+1900</f>
        <v>2000-2010</v>
      </c>
      <c r="T4117" s="14" t="s">
        <v>21835</v>
      </c>
      <c r="AB4117" s="14"/>
    </row>
    <row r="4118" spans="1:28" hidden="1" x14ac:dyDescent="0.3">
      <c r="A4118" t="s">
        <v>12760</v>
      </c>
      <c r="B4118" t="s">
        <v>16</v>
      </c>
      <c r="C4118" t="s">
        <v>104</v>
      </c>
      <c r="D4118">
        <v>2002</v>
      </c>
      <c r="E4118" t="s">
        <v>12532</v>
      </c>
      <c r="F4118">
        <v>6.1</v>
      </c>
      <c r="G4118">
        <v>24000</v>
      </c>
      <c r="H4118" t="s">
        <v>5218</v>
      </c>
      <c r="I4118" t="s">
        <v>12761</v>
      </c>
      <c r="J4118" t="s">
        <v>67</v>
      </c>
      <c r="K4118" t="s">
        <v>30</v>
      </c>
      <c r="L4118">
        <v>40000000</v>
      </c>
      <c r="M4118">
        <v>29676703</v>
      </c>
      <c r="N4118" t="s">
        <v>10601</v>
      </c>
      <c r="O4118">
        <v>108</v>
      </c>
      <c r="P4118" t="str">
        <f>IF(Table1[[#This Row],[score]]&gt;=8.5,"High",IF(Table1[[#This Row],[score]]&gt;=7,"Medium","Low"))</f>
        <v>Low</v>
      </c>
      <c r="Q4118" s="5">
        <f>Table1[[#This Row],[gross]]-Table1[[#This Row],[budget]]</f>
        <v>-10323297</v>
      </c>
      <c r="R4118" s="5" t="str">
        <f>IF(Table1[[#This Row],[Profit]]&gt;0,"Profit","Loss")</f>
        <v>Loss</v>
      </c>
      <c r="S4118" s="6" t="str">
        <f>FLOOR(Table1[[#This Row],[year]]-1900,10)+1900 &amp; "-" &amp; FLOOR(Table1[[#This Row],[year]]-1890,10)+1900</f>
        <v>2000-2010</v>
      </c>
      <c r="T4118" s="14" t="s">
        <v>21835</v>
      </c>
      <c r="AB4118" s="14"/>
    </row>
    <row r="4119" spans="1:28" hidden="1" x14ac:dyDescent="0.3">
      <c r="A4119" t="s">
        <v>12564</v>
      </c>
      <c r="B4119" t="s">
        <v>1974</v>
      </c>
      <c r="C4119" t="s">
        <v>17</v>
      </c>
      <c r="D4119">
        <v>2002</v>
      </c>
      <c r="E4119" t="s">
        <v>12428</v>
      </c>
      <c r="F4119">
        <v>7.4</v>
      </c>
      <c r="G4119">
        <v>45000</v>
      </c>
      <c r="H4119" t="s">
        <v>6489</v>
      </c>
      <c r="I4119" t="s">
        <v>6489</v>
      </c>
      <c r="J4119" t="s">
        <v>8685</v>
      </c>
      <c r="K4119" t="s">
        <v>30</v>
      </c>
      <c r="L4119">
        <v>13500000</v>
      </c>
      <c r="M4119">
        <v>29027914</v>
      </c>
      <c r="N4119" t="s">
        <v>12565</v>
      </c>
      <c r="O4119">
        <v>107</v>
      </c>
      <c r="P4119" t="str">
        <f>IF(Table1[[#This Row],[score]]&gt;=8.5,"High",IF(Table1[[#This Row],[score]]&gt;=7,"Medium","Low"))</f>
        <v>Medium</v>
      </c>
      <c r="Q4119" s="5">
        <f>Table1[[#This Row],[gross]]-Table1[[#This Row],[budget]]</f>
        <v>15527914</v>
      </c>
      <c r="R4119" s="5" t="str">
        <f>IF(Table1[[#This Row],[Profit]]&gt;0,"Profit","Loss")</f>
        <v>Profit</v>
      </c>
      <c r="S4119" s="6" t="str">
        <f>FLOOR(Table1[[#This Row],[year]]-1900,10)+1900 &amp; "-" &amp; FLOOR(Table1[[#This Row],[year]]-1890,10)+1900</f>
        <v>2000-2010</v>
      </c>
      <c r="T4119" s="14" t="s">
        <v>21835</v>
      </c>
      <c r="AB4119" s="14"/>
    </row>
    <row r="4120" spans="1:28" hidden="1" x14ac:dyDescent="0.3">
      <c r="A4120" t="s">
        <v>12738</v>
      </c>
      <c r="B4120" t="s">
        <v>1974</v>
      </c>
      <c r="C4120" t="s">
        <v>41</v>
      </c>
      <c r="D4120">
        <v>2002</v>
      </c>
      <c r="E4120" t="s">
        <v>12141</v>
      </c>
      <c r="F4120">
        <v>6.5</v>
      </c>
      <c r="G4120">
        <v>8700</v>
      </c>
      <c r="H4120" t="s">
        <v>10907</v>
      </c>
      <c r="I4120" t="s">
        <v>12439</v>
      </c>
      <c r="J4120" t="s">
        <v>10816</v>
      </c>
      <c r="K4120" t="s">
        <v>30</v>
      </c>
      <c r="L4120">
        <v>8000000</v>
      </c>
      <c r="M4120">
        <v>28316451</v>
      </c>
      <c r="N4120" t="s">
        <v>9351</v>
      </c>
      <c r="O4120">
        <v>109</v>
      </c>
      <c r="P4120" t="str">
        <f>IF(Table1[[#This Row],[score]]&gt;=8.5,"High",IF(Table1[[#This Row],[score]]&gt;=7,"Medium","Low"))</f>
        <v>Low</v>
      </c>
      <c r="Q4120" s="5">
        <f>Table1[[#This Row],[gross]]-Table1[[#This Row],[budget]]</f>
        <v>20316451</v>
      </c>
      <c r="R4120" s="5" t="str">
        <f>IF(Table1[[#This Row],[Profit]]&gt;0,"Profit","Loss")</f>
        <v>Profit</v>
      </c>
      <c r="S4120" s="6" t="str">
        <f>FLOOR(Table1[[#This Row],[year]]-1900,10)+1900 &amp; "-" &amp; FLOOR(Table1[[#This Row],[year]]-1890,10)+1900</f>
        <v>2000-2010</v>
      </c>
      <c r="T4120" s="14" t="s">
        <v>21835</v>
      </c>
      <c r="AB4120" s="14"/>
    </row>
    <row r="4121" spans="1:28" hidden="1" x14ac:dyDescent="0.3">
      <c r="A4121" t="s">
        <v>12634</v>
      </c>
      <c r="B4121" t="s">
        <v>16</v>
      </c>
      <c r="C4121" t="s">
        <v>17</v>
      </c>
      <c r="D4121">
        <v>2002</v>
      </c>
      <c r="E4121" t="s">
        <v>12635</v>
      </c>
      <c r="F4121">
        <v>7.1</v>
      </c>
      <c r="G4121">
        <v>27000</v>
      </c>
      <c r="H4121" t="s">
        <v>5160</v>
      </c>
      <c r="I4121" t="s">
        <v>1791</v>
      </c>
      <c r="J4121" t="s">
        <v>106</v>
      </c>
      <c r="K4121" t="s">
        <v>22</v>
      </c>
      <c r="L4121">
        <v>30000000</v>
      </c>
      <c r="M4121">
        <v>27674124</v>
      </c>
      <c r="N4121" t="s">
        <v>3705</v>
      </c>
      <c r="O4121">
        <v>101</v>
      </c>
      <c r="P4121" t="str">
        <f>IF(Table1[[#This Row],[score]]&gt;=8.5,"High",IF(Table1[[#This Row],[score]]&gt;=7,"Medium","Low"))</f>
        <v>Medium</v>
      </c>
      <c r="Q4121" s="5">
        <f>Table1[[#This Row],[gross]]-Table1[[#This Row],[budget]]</f>
        <v>-2325876</v>
      </c>
      <c r="R4121" s="5" t="str">
        <f>IF(Table1[[#This Row],[Profit]]&gt;0,"Profit","Loss")</f>
        <v>Loss</v>
      </c>
      <c r="S4121" s="6" t="str">
        <f>FLOOR(Table1[[#This Row],[year]]-1900,10)+1900 &amp; "-" &amp; FLOOR(Table1[[#This Row],[year]]-1890,10)+1900</f>
        <v>2000-2010</v>
      </c>
      <c r="T4121" s="14" t="s">
        <v>21835</v>
      </c>
      <c r="AB4121" s="14"/>
    </row>
    <row r="4122" spans="1:28" hidden="1" x14ac:dyDescent="0.3">
      <c r="A4122" t="s">
        <v>12651</v>
      </c>
      <c r="B4122" t="s">
        <v>16</v>
      </c>
      <c r="C4122" t="s">
        <v>34</v>
      </c>
      <c r="D4122">
        <v>2002</v>
      </c>
      <c r="E4122" t="s">
        <v>12148</v>
      </c>
      <c r="F4122">
        <v>5.9</v>
      </c>
      <c r="G4122">
        <v>13000</v>
      </c>
      <c r="H4122" t="s">
        <v>12652</v>
      </c>
      <c r="I4122" t="s">
        <v>12653</v>
      </c>
      <c r="J4122" t="s">
        <v>8418</v>
      </c>
      <c r="K4122" t="s">
        <v>30</v>
      </c>
      <c r="L4122">
        <v>15000000</v>
      </c>
      <c r="M4122">
        <v>26306533</v>
      </c>
      <c r="N4122" t="s">
        <v>2001</v>
      </c>
      <c r="O4122">
        <v>95</v>
      </c>
      <c r="P4122" t="str">
        <f>IF(Table1[[#This Row],[score]]&gt;=8.5,"High",IF(Table1[[#This Row],[score]]&gt;=7,"Medium","Low"))</f>
        <v>Low</v>
      </c>
      <c r="Q4122" s="5">
        <f>Table1[[#This Row],[gross]]-Table1[[#This Row],[budget]]</f>
        <v>11306533</v>
      </c>
      <c r="R4122" s="5" t="str">
        <f>IF(Table1[[#This Row],[Profit]]&gt;0,"Profit","Loss")</f>
        <v>Profit</v>
      </c>
      <c r="S4122" s="6" t="str">
        <f>FLOOR(Table1[[#This Row],[year]]-1900,10)+1900 &amp; "-" &amp; FLOOR(Table1[[#This Row],[year]]-1890,10)+1900</f>
        <v>2000-2010</v>
      </c>
      <c r="T4122" s="14" t="s">
        <v>21835</v>
      </c>
      <c r="AB4122" s="14"/>
    </row>
    <row r="4123" spans="1:28" hidden="1" x14ac:dyDescent="0.3">
      <c r="A4123" t="s">
        <v>12554</v>
      </c>
      <c r="B4123" t="s">
        <v>1974</v>
      </c>
      <c r="C4123" t="s">
        <v>34</v>
      </c>
      <c r="D4123">
        <v>2002</v>
      </c>
      <c r="E4123" t="s">
        <v>11741</v>
      </c>
      <c r="F4123">
        <v>3.1</v>
      </c>
      <c r="G4123">
        <v>26000</v>
      </c>
      <c r="H4123" t="s">
        <v>2881</v>
      </c>
      <c r="I4123" t="s">
        <v>5960</v>
      </c>
      <c r="J4123" t="s">
        <v>11626</v>
      </c>
      <c r="K4123" t="s">
        <v>30</v>
      </c>
      <c r="L4123">
        <v>70000000</v>
      </c>
      <c r="M4123">
        <v>25852764</v>
      </c>
      <c r="N4123" t="s">
        <v>8796</v>
      </c>
      <c r="O4123">
        <v>98</v>
      </c>
      <c r="P4123" t="str">
        <f>IF(Table1[[#This Row],[score]]&gt;=8.5,"High",IF(Table1[[#This Row],[score]]&gt;=7,"Medium","Low"))</f>
        <v>Low</v>
      </c>
      <c r="Q4123" s="5">
        <f>Table1[[#This Row],[gross]]-Table1[[#This Row],[budget]]</f>
        <v>-44147236</v>
      </c>
      <c r="R4123" s="5" t="str">
        <f>IF(Table1[[#This Row],[Profit]]&gt;0,"Profit","Loss")</f>
        <v>Loss</v>
      </c>
      <c r="S4123" s="6" t="str">
        <f>FLOOR(Table1[[#This Row],[year]]-1900,10)+1900 &amp; "-" &amp; FLOOR(Table1[[#This Row],[year]]-1890,10)+1900</f>
        <v>2000-2010</v>
      </c>
      <c r="T4123" s="14" t="s">
        <v>21835</v>
      </c>
      <c r="AB4123" s="14"/>
    </row>
    <row r="4124" spans="1:28" hidden="1" x14ac:dyDescent="0.3">
      <c r="A4124" t="s">
        <v>12603</v>
      </c>
      <c r="B4124" t="s">
        <v>1974</v>
      </c>
      <c r="C4124" t="s">
        <v>17</v>
      </c>
      <c r="D4124">
        <v>2002</v>
      </c>
      <c r="E4124" t="s">
        <v>12604</v>
      </c>
      <c r="F4124">
        <v>7.7</v>
      </c>
      <c r="G4124">
        <v>41000</v>
      </c>
      <c r="H4124" t="s">
        <v>5120</v>
      </c>
      <c r="I4124" t="s">
        <v>5120</v>
      </c>
      <c r="J4124" t="s">
        <v>12605</v>
      </c>
      <c r="K4124" t="s">
        <v>3125</v>
      </c>
      <c r="L4124">
        <f>20500000</f>
        <v>20500000</v>
      </c>
      <c r="M4124">
        <v>25382911</v>
      </c>
      <c r="N4124" t="s">
        <v>7362</v>
      </c>
      <c r="O4124">
        <v>105</v>
      </c>
      <c r="P4124" t="str">
        <f>IF(Table1[[#This Row],[score]]&gt;=8.5,"High",IF(Table1[[#This Row],[score]]&gt;=7,"Medium","Low"))</f>
        <v>Medium</v>
      </c>
      <c r="Q4124" s="5">
        <f>Table1[[#This Row],[gross]]-Table1[[#This Row],[budget]]</f>
        <v>4882911</v>
      </c>
      <c r="R4124" s="5" t="str">
        <f>IF(Table1[[#This Row],[Profit]]&gt;0,"Profit","Loss")</f>
        <v>Profit</v>
      </c>
      <c r="S4124" s="6" t="str">
        <f>FLOOR(Table1[[#This Row],[year]]-1900,10)+1900 &amp; "-" &amp; FLOOR(Table1[[#This Row],[year]]-1890,10)+1900</f>
        <v>2000-2010</v>
      </c>
      <c r="T4124" s="14" t="s">
        <v>21835</v>
      </c>
      <c r="AB4124" s="14"/>
    </row>
    <row r="4125" spans="1:28" hidden="1" x14ac:dyDescent="0.3">
      <c r="A4125" t="s">
        <v>12340</v>
      </c>
      <c r="B4125" t="s">
        <v>16</v>
      </c>
      <c r="C4125" t="s">
        <v>41</v>
      </c>
      <c r="D4125">
        <v>2002</v>
      </c>
      <c r="E4125" t="s">
        <v>12341</v>
      </c>
      <c r="F4125">
        <v>7.3</v>
      </c>
      <c r="G4125">
        <v>152000</v>
      </c>
      <c r="H4125" t="s">
        <v>9013</v>
      </c>
      <c r="I4125" t="s">
        <v>9013</v>
      </c>
      <c r="J4125" t="s">
        <v>8432</v>
      </c>
      <c r="K4125" t="s">
        <v>30</v>
      </c>
      <c r="L4125">
        <v>25000000</v>
      </c>
      <c r="M4125">
        <v>24675714</v>
      </c>
      <c r="N4125" t="s">
        <v>2001</v>
      </c>
      <c r="O4125">
        <v>95</v>
      </c>
      <c r="P4125" t="str">
        <f>IF(Table1[[#This Row],[score]]&gt;=8.5,"High",IF(Table1[[#This Row],[score]]&gt;=7,"Medium","Low"))</f>
        <v>Medium</v>
      </c>
      <c r="Q4125" s="5">
        <f>Table1[[#This Row],[gross]]-Table1[[#This Row],[budget]]</f>
        <v>-324286</v>
      </c>
      <c r="R4125" s="5" t="str">
        <f>IF(Table1[[#This Row],[Profit]]&gt;0,"Profit","Loss")</f>
        <v>Loss</v>
      </c>
      <c r="S4125" s="6" t="str">
        <f>FLOOR(Table1[[#This Row],[year]]-1900,10)+1900 &amp; "-" &amp; FLOOR(Table1[[#This Row],[year]]-1890,10)+1900</f>
        <v>2000-2010</v>
      </c>
      <c r="T4125" s="14" t="s">
        <v>21835</v>
      </c>
      <c r="AB4125" s="14"/>
    </row>
    <row r="4126" spans="1:28" hidden="1" x14ac:dyDescent="0.3">
      <c r="A4126" t="s">
        <v>12427</v>
      </c>
      <c r="B4126" t="s">
        <v>16</v>
      </c>
      <c r="C4126" t="s">
        <v>17</v>
      </c>
      <c r="D4126">
        <v>2002</v>
      </c>
      <c r="E4126" t="s">
        <v>12428</v>
      </c>
      <c r="F4126">
        <v>7.6</v>
      </c>
      <c r="G4126">
        <v>172000</v>
      </c>
      <c r="H4126" t="s">
        <v>3391</v>
      </c>
      <c r="I4126" t="s">
        <v>12429</v>
      </c>
      <c r="J4126" t="s">
        <v>9981</v>
      </c>
      <c r="K4126" t="s">
        <v>30</v>
      </c>
      <c r="L4126">
        <v>5000000</v>
      </c>
      <c r="M4126">
        <v>23932055</v>
      </c>
      <c r="N4126" t="s">
        <v>12430</v>
      </c>
      <c r="O4126">
        <v>135</v>
      </c>
      <c r="P4126" t="str">
        <f>IF(Table1[[#This Row],[score]]&gt;=8.5,"High",IF(Table1[[#This Row],[score]]&gt;=7,"Medium","Low"))</f>
        <v>Medium</v>
      </c>
      <c r="Q4126" s="5">
        <f>Table1[[#This Row],[gross]]-Table1[[#This Row],[budget]]</f>
        <v>18932055</v>
      </c>
      <c r="R4126" s="5" t="str">
        <f>IF(Table1[[#This Row],[Profit]]&gt;0,"Profit","Loss")</f>
        <v>Profit</v>
      </c>
      <c r="S4126" s="6" t="str">
        <f>FLOOR(Table1[[#This Row],[year]]-1900,10)+1900 &amp; "-" &amp; FLOOR(Table1[[#This Row],[year]]-1890,10)+1900</f>
        <v>2000-2010</v>
      </c>
      <c r="T4126" s="14" t="s">
        <v>21835</v>
      </c>
      <c r="AB4126" s="14"/>
    </row>
    <row r="4127" spans="1:28" hidden="1" x14ac:dyDescent="0.3">
      <c r="A4127" t="s">
        <v>12713</v>
      </c>
      <c r="B4127" t="s">
        <v>1974</v>
      </c>
      <c r="C4127" t="s">
        <v>390</v>
      </c>
      <c r="D4127">
        <v>2002</v>
      </c>
      <c r="E4127" t="s">
        <v>12324</v>
      </c>
      <c r="F4127">
        <v>5.3</v>
      </c>
      <c r="G4127">
        <v>22000</v>
      </c>
      <c r="H4127" t="s">
        <v>12714</v>
      </c>
      <c r="I4127" t="s">
        <v>12715</v>
      </c>
      <c r="J4127" t="s">
        <v>8432</v>
      </c>
      <c r="K4127" t="s">
        <v>30</v>
      </c>
      <c r="L4127">
        <v>34000000</v>
      </c>
      <c r="M4127">
        <v>23833131</v>
      </c>
      <c r="N4127" t="s">
        <v>10657</v>
      </c>
      <c r="O4127">
        <v>76</v>
      </c>
      <c r="P4127" t="str">
        <f>IF(Table1[[#This Row],[score]]&gt;=8.5,"High",IF(Table1[[#This Row],[score]]&gt;=7,"Medium","Low"))</f>
        <v>Low</v>
      </c>
      <c r="Q4127" s="5">
        <f>Table1[[#This Row],[gross]]-Table1[[#This Row],[budget]]</f>
        <v>-10166869</v>
      </c>
      <c r="R4127" s="5" t="str">
        <f>IF(Table1[[#This Row],[Profit]]&gt;0,"Profit","Loss")</f>
        <v>Loss</v>
      </c>
      <c r="S4127" s="6" t="str">
        <f>FLOOR(Table1[[#This Row],[year]]-1900,10)+1900 &amp; "-" &amp; FLOOR(Table1[[#This Row],[year]]-1890,10)+1900</f>
        <v>2000-2010</v>
      </c>
      <c r="T4127" s="14" t="s">
        <v>21835</v>
      </c>
      <c r="AB4127" s="14"/>
    </row>
    <row r="4128" spans="1:28" hidden="1" x14ac:dyDescent="0.3">
      <c r="A4128" t="s">
        <v>12446</v>
      </c>
      <c r="B4128" t="s">
        <v>1974</v>
      </c>
      <c r="C4128" t="s">
        <v>63</v>
      </c>
      <c r="D4128">
        <v>2002</v>
      </c>
      <c r="E4128" t="s">
        <v>12428</v>
      </c>
      <c r="F4128">
        <v>7.3</v>
      </c>
      <c r="G4128">
        <v>34000</v>
      </c>
      <c r="H4128" t="s">
        <v>4084</v>
      </c>
      <c r="I4128" t="s">
        <v>12446</v>
      </c>
      <c r="J4128" t="s">
        <v>4084</v>
      </c>
      <c r="K4128" t="s">
        <v>30</v>
      </c>
      <c r="L4128">
        <v>12500000</v>
      </c>
      <c r="M4128">
        <v>23367586</v>
      </c>
      <c r="N4128" t="s">
        <v>9351</v>
      </c>
      <c r="O4128">
        <v>120</v>
      </c>
      <c r="P4128" t="str">
        <f>IF(Table1[[#This Row],[score]]&gt;=8.5,"High",IF(Table1[[#This Row],[score]]&gt;=7,"Medium","Low"))</f>
        <v>Medium</v>
      </c>
      <c r="Q4128" s="5">
        <f>Table1[[#This Row],[gross]]-Table1[[#This Row],[budget]]</f>
        <v>10867586</v>
      </c>
      <c r="R4128" s="5" t="str">
        <f>IF(Table1[[#This Row],[Profit]]&gt;0,"Profit","Loss")</f>
        <v>Profit</v>
      </c>
      <c r="S4128" s="6" t="str">
        <f>FLOOR(Table1[[#This Row],[year]]-1900,10)+1900 &amp; "-" &amp; FLOOR(Table1[[#This Row],[year]]-1890,10)+1900</f>
        <v>2000-2010</v>
      </c>
      <c r="T4128" s="14" t="s">
        <v>21835</v>
      </c>
      <c r="AB4128" s="14"/>
    </row>
    <row r="4129" spans="1:28" hidden="1" x14ac:dyDescent="0.3">
      <c r="A4129" t="s">
        <v>12557</v>
      </c>
      <c r="B4129" t="s">
        <v>1974</v>
      </c>
      <c r="C4129" t="s">
        <v>17</v>
      </c>
      <c r="D4129">
        <v>2002</v>
      </c>
      <c r="E4129" t="s">
        <v>12141</v>
      </c>
      <c r="F4129">
        <v>7.1</v>
      </c>
      <c r="G4129">
        <v>30000</v>
      </c>
      <c r="H4129" t="s">
        <v>12558</v>
      </c>
      <c r="I4129" t="s">
        <v>12559</v>
      </c>
      <c r="J4129" t="s">
        <v>1002</v>
      </c>
      <c r="K4129" t="s">
        <v>30</v>
      </c>
      <c r="L4129">
        <v>16000000</v>
      </c>
      <c r="M4129">
        <v>21672284</v>
      </c>
      <c r="N4129" t="s">
        <v>23</v>
      </c>
      <c r="O4129">
        <v>109</v>
      </c>
      <c r="P4129" t="str">
        <f>IF(Table1[[#This Row],[score]]&gt;=8.5,"High",IF(Table1[[#This Row],[score]]&gt;=7,"Medium","Low"))</f>
        <v>Medium</v>
      </c>
      <c r="Q4129" s="5">
        <f>Table1[[#This Row],[gross]]-Table1[[#This Row],[budget]]</f>
        <v>5672284</v>
      </c>
      <c r="R4129" s="5" t="str">
        <f>IF(Table1[[#This Row],[Profit]]&gt;0,"Profit","Loss")</f>
        <v>Profit</v>
      </c>
      <c r="S4129" s="6" t="str">
        <f>FLOOR(Table1[[#This Row],[year]]-1900,10)+1900 &amp; "-" &amp; FLOOR(Table1[[#This Row],[year]]-1890,10)+1900</f>
        <v>2000-2010</v>
      </c>
      <c r="T4129" s="14" t="s">
        <v>21835</v>
      </c>
      <c r="AB4129" s="14"/>
    </row>
    <row r="4130" spans="1:28" hidden="1" x14ac:dyDescent="0.3">
      <c r="A4130" t="s">
        <v>12618</v>
      </c>
      <c r="B4130" t="s">
        <v>16</v>
      </c>
      <c r="C4130" t="s">
        <v>17</v>
      </c>
      <c r="D4130">
        <v>2002</v>
      </c>
      <c r="E4130" t="s">
        <v>12590</v>
      </c>
      <c r="F4130">
        <v>7.7</v>
      </c>
      <c r="G4130">
        <v>26000</v>
      </c>
      <c r="H4130" t="s">
        <v>12619</v>
      </c>
      <c r="I4130" t="s">
        <v>12619</v>
      </c>
      <c r="J4130" t="s">
        <v>12620</v>
      </c>
      <c r="K4130" t="s">
        <v>3125</v>
      </c>
      <c r="L4130">
        <f>20500000</f>
        <v>20500000</v>
      </c>
      <c r="M4130">
        <v>21107578</v>
      </c>
      <c r="N4130" t="s">
        <v>12621</v>
      </c>
      <c r="O4130">
        <v>114</v>
      </c>
      <c r="P4130" t="str">
        <f>IF(Table1[[#This Row],[score]]&gt;=8.5,"High",IF(Table1[[#This Row],[score]]&gt;=7,"Medium","Low"))</f>
        <v>Medium</v>
      </c>
      <c r="Q4130" s="5">
        <f>Table1[[#This Row],[gross]]-Table1[[#This Row],[budget]]</f>
        <v>607578</v>
      </c>
      <c r="R4130" s="5" t="str">
        <f>IF(Table1[[#This Row],[Profit]]&gt;0,"Profit","Loss")</f>
        <v>Profit</v>
      </c>
      <c r="S4130" s="6" t="str">
        <f>FLOOR(Table1[[#This Row],[year]]-1900,10)+1900 &amp; "-" &amp; FLOOR(Table1[[#This Row],[year]]-1890,10)+1900</f>
        <v>2000-2010</v>
      </c>
      <c r="T4130" s="14" t="s">
        <v>21835</v>
      </c>
      <c r="AB4130" s="14"/>
    </row>
    <row r="4131" spans="1:28" hidden="1" x14ac:dyDescent="0.3">
      <c r="A4131" t="s">
        <v>12736</v>
      </c>
      <c r="B4131" t="s">
        <v>16</v>
      </c>
      <c r="C4131" t="s">
        <v>34</v>
      </c>
      <c r="D4131">
        <v>2002</v>
      </c>
      <c r="E4131" t="s">
        <v>12467</v>
      </c>
      <c r="F4131">
        <v>3.7</v>
      </c>
      <c r="G4131">
        <v>19000</v>
      </c>
      <c r="H4131" t="s">
        <v>12737</v>
      </c>
      <c r="I4131" t="s">
        <v>11469</v>
      </c>
      <c r="J4131" t="s">
        <v>8068</v>
      </c>
      <c r="K4131" t="s">
        <v>30</v>
      </c>
      <c r="L4131">
        <v>70000000</v>
      </c>
      <c r="M4131">
        <v>20154899</v>
      </c>
      <c r="N4131" t="s">
        <v>10601</v>
      </c>
      <c r="O4131">
        <v>91</v>
      </c>
      <c r="P4131" t="str">
        <f>IF(Table1[[#This Row],[score]]&gt;=8.5,"High",IF(Table1[[#This Row],[score]]&gt;=7,"Medium","Low"))</f>
        <v>Low</v>
      </c>
      <c r="Q4131" s="5">
        <f>Table1[[#This Row],[gross]]-Table1[[#This Row],[budget]]</f>
        <v>-49845101</v>
      </c>
      <c r="R4131" s="5" t="str">
        <f>IF(Table1[[#This Row],[Profit]]&gt;0,"Profit","Loss")</f>
        <v>Loss</v>
      </c>
      <c r="S4131" s="6" t="str">
        <f>FLOOR(Table1[[#This Row],[year]]-1900,10)+1900 &amp; "-" &amp; FLOOR(Table1[[#This Row],[year]]-1890,10)+1900</f>
        <v>2000-2010</v>
      </c>
      <c r="T4131" s="14" t="s">
        <v>21835</v>
      </c>
      <c r="AB4131" s="14"/>
    </row>
    <row r="4132" spans="1:28" hidden="1" x14ac:dyDescent="0.3">
      <c r="A4132" t="s">
        <v>12540</v>
      </c>
      <c r="B4132" t="s">
        <v>1974</v>
      </c>
      <c r="C4132" t="s">
        <v>41</v>
      </c>
      <c r="D4132">
        <v>2002</v>
      </c>
      <c r="E4132" t="s">
        <v>12541</v>
      </c>
      <c r="F4132">
        <v>5.3</v>
      </c>
      <c r="G4132">
        <v>17000</v>
      </c>
      <c r="H4132" t="s">
        <v>5731</v>
      </c>
      <c r="I4132" t="s">
        <v>12542</v>
      </c>
      <c r="J4132" t="s">
        <v>9516</v>
      </c>
      <c r="K4132" t="s">
        <v>5762</v>
      </c>
      <c r="L4132">
        <v>29000000</v>
      </c>
      <c r="M4132">
        <v>20146150</v>
      </c>
      <c r="N4132" t="s">
        <v>12543</v>
      </c>
      <c r="O4132">
        <v>99</v>
      </c>
      <c r="P4132" t="str">
        <f>IF(Table1[[#This Row],[score]]&gt;=8.5,"High",IF(Table1[[#This Row],[score]]&gt;=7,"Medium","Low"))</f>
        <v>Low</v>
      </c>
      <c r="Q4132" s="5">
        <f>Table1[[#This Row],[gross]]-Table1[[#This Row],[budget]]</f>
        <v>-8853850</v>
      </c>
      <c r="R4132" s="5" t="str">
        <f>IF(Table1[[#This Row],[Profit]]&gt;0,"Profit","Loss")</f>
        <v>Loss</v>
      </c>
      <c r="S4132" s="6" t="str">
        <f>FLOOR(Table1[[#This Row],[year]]-1900,10)+1900 &amp; "-" &amp; FLOOR(Table1[[#This Row],[year]]-1890,10)+1900</f>
        <v>2000-2010</v>
      </c>
      <c r="T4132" s="14" t="s">
        <v>21835</v>
      </c>
      <c r="AB4132" s="14"/>
    </row>
    <row r="4133" spans="1:28" hidden="1" x14ac:dyDescent="0.3">
      <c r="A4133" t="s">
        <v>12570</v>
      </c>
      <c r="B4133" t="s">
        <v>1974</v>
      </c>
      <c r="C4133" t="s">
        <v>41</v>
      </c>
      <c r="D4133">
        <v>2002</v>
      </c>
      <c r="E4133" t="s">
        <v>12541</v>
      </c>
      <c r="F4133">
        <v>6.1</v>
      </c>
      <c r="G4133">
        <v>59000</v>
      </c>
      <c r="H4133" t="s">
        <v>9488</v>
      </c>
      <c r="I4133" t="s">
        <v>9488</v>
      </c>
      <c r="J4133" t="s">
        <v>136</v>
      </c>
      <c r="K4133" t="s">
        <v>30</v>
      </c>
      <c r="L4133">
        <v>10000000</v>
      </c>
      <c r="M4133">
        <v>19576023</v>
      </c>
      <c r="N4133" t="s">
        <v>2001</v>
      </c>
      <c r="O4133">
        <v>117</v>
      </c>
      <c r="P4133" t="str">
        <f>IF(Table1[[#This Row],[score]]&gt;=8.5,"High",IF(Table1[[#This Row],[score]]&gt;=7,"Medium","Low"))</f>
        <v>Low</v>
      </c>
      <c r="Q4133" s="5">
        <f>Table1[[#This Row],[gross]]-Table1[[#This Row],[budget]]</f>
        <v>9576023</v>
      </c>
      <c r="R4133" s="5" t="str">
        <f>IF(Table1[[#This Row],[Profit]]&gt;0,"Profit","Loss")</f>
        <v>Profit</v>
      </c>
      <c r="S4133" s="6" t="str">
        <f>FLOOR(Table1[[#This Row],[year]]-1900,10)+1900 &amp; "-" &amp; FLOOR(Table1[[#This Row],[year]]-1890,10)+1900</f>
        <v>2000-2010</v>
      </c>
      <c r="T4133" s="14" t="s">
        <v>21835</v>
      </c>
      <c r="AB4133" s="14"/>
    </row>
    <row r="4134" spans="1:28" hidden="1" x14ac:dyDescent="0.3">
      <c r="A4134" t="s">
        <v>12497</v>
      </c>
      <c r="B4134" t="s">
        <v>33</v>
      </c>
      <c r="C4134" t="s">
        <v>17</v>
      </c>
      <c r="D4134">
        <v>2002</v>
      </c>
      <c r="E4134" t="s">
        <v>12141</v>
      </c>
      <c r="F4134">
        <v>6.6</v>
      </c>
      <c r="G4134">
        <v>22000</v>
      </c>
      <c r="H4134" t="s">
        <v>11552</v>
      </c>
      <c r="I4134" t="s">
        <v>12498</v>
      </c>
      <c r="J4134" t="s">
        <v>12499</v>
      </c>
      <c r="K4134" t="s">
        <v>30</v>
      </c>
      <c r="L4134">
        <v>15000000</v>
      </c>
      <c r="M4134">
        <v>19344615</v>
      </c>
      <c r="N4134" t="s">
        <v>1708</v>
      </c>
      <c r="O4134">
        <v>90</v>
      </c>
      <c r="P4134" t="str">
        <f>IF(Table1[[#This Row],[score]]&gt;=8.5,"High",IF(Table1[[#This Row],[score]]&gt;=7,"Medium","Low"))</f>
        <v>Low</v>
      </c>
      <c r="Q4134" s="5">
        <f>Table1[[#This Row],[gross]]-Table1[[#This Row],[budget]]</f>
        <v>4344615</v>
      </c>
      <c r="R4134" s="5" t="str">
        <f>IF(Table1[[#This Row],[Profit]]&gt;0,"Profit","Loss")</f>
        <v>Profit</v>
      </c>
      <c r="S4134" s="6" t="str">
        <f>FLOOR(Table1[[#This Row],[year]]-1900,10)+1900 &amp; "-" &amp; FLOOR(Table1[[#This Row],[year]]-1890,10)+1900</f>
        <v>2000-2010</v>
      </c>
      <c r="T4134" s="14" t="s">
        <v>21835</v>
      </c>
      <c r="AB4134" s="14"/>
    </row>
    <row r="4135" spans="1:28" hidden="1" x14ac:dyDescent="0.3">
      <c r="A4135" t="s">
        <v>12719</v>
      </c>
      <c r="B4135" t="s">
        <v>1974</v>
      </c>
      <c r="C4135" t="s">
        <v>34</v>
      </c>
      <c r="D4135">
        <v>2002</v>
      </c>
      <c r="E4135" t="s">
        <v>12249</v>
      </c>
      <c r="F4135">
        <v>4.5999999999999996</v>
      </c>
      <c r="G4135">
        <v>15000</v>
      </c>
      <c r="H4135" t="s">
        <v>6325</v>
      </c>
      <c r="I4135" t="s">
        <v>6325</v>
      </c>
      <c r="J4135" t="s">
        <v>12720</v>
      </c>
      <c r="K4135" t="s">
        <v>30</v>
      </c>
      <c r="L4135">
        <v>13000000</v>
      </c>
      <c r="M4135">
        <v>19233280</v>
      </c>
      <c r="N4135" t="s">
        <v>10771</v>
      </c>
      <c r="O4135">
        <v>98</v>
      </c>
      <c r="P4135" t="str">
        <f>IF(Table1[[#This Row],[score]]&gt;=8.5,"High",IF(Table1[[#This Row],[score]]&gt;=7,"Medium","Low"))</f>
        <v>Low</v>
      </c>
      <c r="Q4135" s="5">
        <f>Table1[[#This Row],[gross]]-Table1[[#This Row],[budget]]</f>
        <v>6233280</v>
      </c>
      <c r="R4135" s="5" t="str">
        <f>IF(Table1[[#This Row],[Profit]]&gt;0,"Profit","Loss")</f>
        <v>Profit</v>
      </c>
      <c r="S4135" s="6" t="str">
        <f>FLOOR(Table1[[#This Row],[year]]-1900,10)+1900 &amp; "-" &amp; FLOOR(Table1[[#This Row],[year]]-1890,10)+1900</f>
        <v>2000-2010</v>
      </c>
      <c r="T4135" s="14" t="s">
        <v>21835</v>
      </c>
      <c r="AB4135" s="14"/>
    </row>
    <row r="4136" spans="1:28" hidden="1" x14ac:dyDescent="0.3">
      <c r="A4136" t="s">
        <v>12683</v>
      </c>
      <c r="B4136" t="s">
        <v>16</v>
      </c>
      <c r="C4136" t="s">
        <v>104</v>
      </c>
      <c r="D4136">
        <v>2002</v>
      </c>
      <c r="E4136" t="s">
        <v>12448</v>
      </c>
      <c r="F4136">
        <v>3.4</v>
      </c>
      <c r="G4136">
        <v>20000</v>
      </c>
      <c r="H4136" t="s">
        <v>2772</v>
      </c>
      <c r="I4136" t="s">
        <v>12684</v>
      </c>
      <c r="J4136" t="s">
        <v>3992</v>
      </c>
      <c r="K4136" t="s">
        <v>22</v>
      </c>
      <c r="L4136">
        <v>40000000</v>
      </c>
      <c r="M4136">
        <v>18902015</v>
      </c>
      <c r="N4136" t="s">
        <v>9184</v>
      </c>
      <c r="O4136">
        <v>101</v>
      </c>
      <c r="P4136" t="str">
        <f>IF(Table1[[#This Row],[score]]&gt;=8.5,"High",IF(Table1[[#This Row],[score]]&gt;=7,"Medium","Low"))</f>
        <v>Low</v>
      </c>
      <c r="Q4136" s="5">
        <f>Table1[[#This Row],[gross]]-Table1[[#This Row],[budget]]</f>
        <v>-21097985</v>
      </c>
      <c r="R4136" s="5" t="str">
        <f>IF(Table1[[#This Row],[Profit]]&gt;0,"Profit","Loss")</f>
        <v>Loss</v>
      </c>
      <c r="S4136" s="6" t="str">
        <f>FLOOR(Table1[[#This Row],[year]]-1900,10)+1900 &amp; "-" &amp; FLOOR(Table1[[#This Row],[year]]-1890,10)+1900</f>
        <v>2000-2010</v>
      </c>
      <c r="T4136" s="14" t="s">
        <v>21835</v>
      </c>
      <c r="AB4136" s="14"/>
    </row>
    <row r="4137" spans="1:28" hidden="1" x14ac:dyDescent="0.3">
      <c r="A4137" t="s">
        <v>12648</v>
      </c>
      <c r="B4137" t="s">
        <v>337</v>
      </c>
      <c r="C4137" t="s">
        <v>41</v>
      </c>
      <c r="D4137">
        <v>2002</v>
      </c>
      <c r="E4137" t="s">
        <v>12217</v>
      </c>
      <c r="F4137">
        <v>4.2</v>
      </c>
      <c r="G4137">
        <v>5200</v>
      </c>
      <c r="H4137" t="s">
        <v>12649</v>
      </c>
      <c r="I4137" t="s">
        <v>12650</v>
      </c>
      <c r="J4137" t="s">
        <v>11750</v>
      </c>
      <c r="K4137" t="s">
        <v>30</v>
      </c>
      <c r="L4137">
        <v>35000000</v>
      </c>
      <c r="M4137">
        <v>18012097</v>
      </c>
      <c r="N4137" t="s">
        <v>1708</v>
      </c>
      <c r="O4137">
        <v>88</v>
      </c>
      <c r="P4137" t="str">
        <f>IF(Table1[[#This Row],[score]]&gt;=8.5,"High",IF(Table1[[#This Row],[score]]&gt;=7,"Medium","Low"))</f>
        <v>Low</v>
      </c>
      <c r="Q4137" s="5">
        <f>Table1[[#This Row],[gross]]-Table1[[#This Row],[budget]]</f>
        <v>-16987903</v>
      </c>
      <c r="R4137" s="5" t="str">
        <f>IF(Table1[[#This Row],[Profit]]&gt;0,"Profit","Loss")</f>
        <v>Loss</v>
      </c>
      <c r="S4137" s="6" t="str">
        <f>FLOOR(Table1[[#This Row],[year]]-1900,10)+1900 &amp; "-" &amp; FLOOR(Table1[[#This Row],[year]]-1890,10)+1900</f>
        <v>2000-2010</v>
      </c>
      <c r="T4137" s="14" t="s">
        <v>21835</v>
      </c>
      <c r="AB4137" s="14"/>
    </row>
    <row r="4138" spans="1:28" hidden="1" x14ac:dyDescent="0.3">
      <c r="A4138" t="s">
        <v>12294</v>
      </c>
      <c r="B4138" t="s">
        <v>33</v>
      </c>
      <c r="C4138" t="s">
        <v>41</v>
      </c>
      <c r="D4138">
        <v>2002</v>
      </c>
      <c r="E4138" t="s">
        <v>12287</v>
      </c>
      <c r="F4138">
        <v>6.8</v>
      </c>
      <c r="G4138">
        <v>22000</v>
      </c>
      <c r="H4138" t="s">
        <v>8712</v>
      </c>
      <c r="I4138" t="s">
        <v>5006</v>
      </c>
      <c r="J4138" t="s">
        <v>8166</v>
      </c>
      <c r="K4138" t="s">
        <v>22</v>
      </c>
      <c r="L4138">
        <v>15000000</v>
      </c>
      <c r="M4138">
        <v>18009625</v>
      </c>
      <c r="N4138" t="s">
        <v>3705</v>
      </c>
      <c r="O4138">
        <v>97</v>
      </c>
      <c r="P4138" t="str">
        <f>IF(Table1[[#This Row],[score]]&gt;=8.5,"High",IF(Table1[[#This Row],[score]]&gt;=7,"Medium","Low"))</f>
        <v>Low</v>
      </c>
      <c r="Q4138" s="5">
        <f>Table1[[#This Row],[gross]]-Table1[[#This Row],[budget]]</f>
        <v>3009625</v>
      </c>
      <c r="R4138" s="5" t="str">
        <f>IF(Table1[[#This Row],[Profit]]&gt;0,"Profit","Loss")</f>
        <v>Profit</v>
      </c>
      <c r="S4138" s="6" t="str">
        <f>FLOOR(Table1[[#This Row],[year]]-1900,10)+1900 &amp; "-" &amp; FLOOR(Table1[[#This Row],[year]]-1890,10)+1900</f>
        <v>2000-2010</v>
      </c>
      <c r="T4138" s="14" t="s">
        <v>21835</v>
      </c>
      <c r="AB4138" s="14"/>
    </row>
    <row r="4139" spans="1:28" hidden="1" x14ac:dyDescent="0.3">
      <c r="A4139" t="s">
        <v>12378</v>
      </c>
      <c r="B4139" t="s">
        <v>1974</v>
      </c>
      <c r="C4139" t="s">
        <v>34</v>
      </c>
      <c r="D4139">
        <v>2002</v>
      </c>
      <c r="E4139" t="s">
        <v>11839</v>
      </c>
      <c r="F4139">
        <v>6.2</v>
      </c>
      <c r="G4139">
        <v>44000</v>
      </c>
      <c r="H4139" t="s">
        <v>8562</v>
      </c>
      <c r="I4139" t="s">
        <v>8562</v>
      </c>
      <c r="J4139" t="s">
        <v>8562</v>
      </c>
      <c r="K4139" t="s">
        <v>30</v>
      </c>
      <c r="L4139">
        <v>10000000</v>
      </c>
      <c r="M4139">
        <v>16994625</v>
      </c>
      <c r="N4139" t="s">
        <v>180</v>
      </c>
      <c r="O4139">
        <v>81</v>
      </c>
      <c r="P4139" t="str">
        <f>IF(Table1[[#This Row],[score]]&gt;=8.5,"High",IF(Table1[[#This Row],[score]]&gt;=7,"Medium","Low"))</f>
        <v>Low</v>
      </c>
      <c r="Q4139" s="5">
        <f>Table1[[#This Row],[gross]]-Table1[[#This Row],[budget]]</f>
        <v>6994625</v>
      </c>
      <c r="R4139" s="5" t="str">
        <f>IF(Table1[[#This Row],[Profit]]&gt;0,"Profit","Loss")</f>
        <v>Profit</v>
      </c>
      <c r="S4139" s="6" t="str">
        <f>FLOOR(Table1[[#This Row],[year]]-1900,10)+1900 &amp; "-" &amp; FLOOR(Table1[[#This Row],[year]]-1890,10)+1900</f>
        <v>2000-2010</v>
      </c>
      <c r="T4139" s="14" t="s">
        <v>21835</v>
      </c>
      <c r="AB4139" s="14"/>
    </row>
    <row r="4140" spans="1:28" hidden="1" x14ac:dyDescent="0.3">
      <c r="A4140" t="s">
        <v>12721</v>
      </c>
      <c r="B4140" t="s">
        <v>1974</v>
      </c>
      <c r="C4140" t="s">
        <v>41</v>
      </c>
      <c r="D4140">
        <v>2002</v>
      </c>
      <c r="E4140" t="s">
        <v>11882</v>
      </c>
      <c r="F4140">
        <v>5.8</v>
      </c>
      <c r="G4140">
        <v>24000</v>
      </c>
      <c r="H4140" t="s">
        <v>3315</v>
      </c>
      <c r="I4140" t="s">
        <v>12722</v>
      </c>
      <c r="J4140" t="s">
        <v>11849</v>
      </c>
      <c r="K4140" t="s">
        <v>30</v>
      </c>
      <c r="L4140">
        <v>40000000</v>
      </c>
      <c r="M4140">
        <v>16872671</v>
      </c>
      <c r="N4140" t="s">
        <v>8543</v>
      </c>
      <c r="O4140">
        <v>103</v>
      </c>
      <c r="P4140" t="str">
        <f>IF(Table1[[#This Row],[score]]&gt;=8.5,"High",IF(Table1[[#This Row],[score]]&gt;=7,"Medium","Low"))</f>
        <v>Low</v>
      </c>
      <c r="Q4140" s="5">
        <f>Table1[[#This Row],[gross]]-Table1[[#This Row],[budget]]</f>
        <v>-23127329</v>
      </c>
      <c r="R4140" s="5" t="str">
        <f>IF(Table1[[#This Row],[Profit]]&gt;0,"Profit","Loss")</f>
        <v>Loss</v>
      </c>
      <c r="S4140" s="6" t="str">
        <f>FLOOR(Table1[[#This Row],[year]]-1900,10)+1900 &amp; "-" &amp; FLOOR(Table1[[#This Row],[year]]-1890,10)+1900</f>
        <v>2000-2010</v>
      </c>
      <c r="T4140" s="14" t="s">
        <v>21835</v>
      </c>
      <c r="AB4140" s="14"/>
    </row>
    <row r="4141" spans="1:28" hidden="1" x14ac:dyDescent="0.3">
      <c r="A4141" t="s">
        <v>12447</v>
      </c>
      <c r="B4141" t="s">
        <v>16</v>
      </c>
      <c r="C4141" t="s">
        <v>17</v>
      </c>
      <c r="D4141">
        <v>2002</v>
      </c>
      <c r="E4141" t="s">
        <v>12448</v>
      </c>
      <c r="F4141">
        <v>6.4</v>
      </c>
      <c r="G4141">
        <v>44000</v>
      </c>
      <c r="H4141" t="s">
        <v>11452</v>
      </c>
      <c r="I4141" t="s">
        <v>11453</v>
      </c>
      <c r="J4141" t="s">
        <v>9683</v>
      </c>
      <c r="K4141" t="s">
        <v>30</v>
      </c>
      <c r="L4141">
        <v>8000000</v>
      </c>
      <c r="M4141">
        <v>16860964</v>
      </c>
      <c r="N4141" t="s">
        <v>12449</v>
      </c>
      <c r="O4141">
        <v>93</v>
      </c>
      <c r="P4141" t="str">
        <f>IF(Table1[[#This Row],[score]]&gt;=8.5,"High",IF(Table1[[#This Row],[score]]&gt;=7,"Medium","Low"))</f>
        <v>Low</v>
      </c>
      <c r="Q4141" s="5">
        <f>Table1[[#This Row],[gross]]-Table1[[#This Row],[budget]]</f>
        <v>8860964</v>
      </c>
      <c r="R4141" s="5" t="str">
        <f>IF(Table1[[#This Row],[Profit]]&gt;0,"Profit","Loss")</f>
        <v>Profit</v>
      </c>
      <c r="S4141" s="6" t="str">
        <f>FLOOR(Table1[[#This Row],[year]]-1900,10)+1900 &amp; "-" &amp; FLOOR(Table1[[#This Row],[year]]-1890,10)+1900</f>
        <v>2000-2010</v>
      </c>
      <c r="T4141" s="14" t="s">
        <v>21835</v>
      </c>
      <c r="AB4141" s="14"/>
    </row>
    <row r="4142" spans="1:28" hidden="1" x14ac:dyDescent="0.3">
      <c r="A4142" t="s">
        <v>12389</v>
      </c>
      <c r="B4142" t="s">
        <v>16</v>
      </c>
      <c r="C4142" t="s">
        <v>104</v>
      </c>
      <c r="D4142">
        <v>2002</v>
      </c>
      <c r="E4142" t="s">
        <v>12390</v>
      </c>
      <c r="F4142">
        <v>6.2</v>
      </c>
      <c r="G4142">
        <v>34000</v>
      </c>
      <c r="H4142" t="s">
        <v>105</v>
      </c>
      <c r="I4142" t="s">
        <v>105</v>
      </c>
      <c r="J4142" t="s">
        <v>12391</v>
      </c>
      <c r="K4142" t="s">
        <v>448</v>
      </c>
      <c r="L4142">
        <v>35000000</v>
      </c>
      <c r="M4142">
        <v>16838910</v>
      </c>
      <c r="N4142" t="s">
        <v>12392</v>
      </c>
      <c r="O4142">
        <v>114</v>
      </c>
      <c r="P4142" t="str">
        <f>IF(Table1[[#This Row],[score]]&gt;=8.5,"High",IF(Table1[[#This Row],[score]]&gt;=7,"Medium","Low"))</f>
        <v>Low</v>
      </c>
      <c r="Q4142" s="5">
        <f>Table1[[#This Row],[gross]]-Table1[[#This Row],[budget]]</f>
        <v>-18161090</v>
      </c>
      <c r="R4142" s="5" t="str">
        <f>IF(Table1[[#This Row],[Profit]]&gt;0,"Profit","Loss")</f>
        <v>Loss</v>
      </c>
      <c r="S4142" s="6" t="str">
        <f>FLOOR(Table1[[#This Row],[year]]-1900,10)+1900 &amp; "-" &amp; FLOOR(Table1[[#This Row],[year]]-1890,10)+1900</f>
        <v>2000-2010</v>
      </c>
      <c r="T4142" s="14" t="s">
        <v>21835</v>
      </c>
      <c r="AB4142" s="14"/>
    </row>
    <row r="4143" spans="1:28" hidden="1" x14ac:dyDescent="0.3">
      <c r="A4143" t="s">
        <v>12743</v>
      </c>
      <c r="B4143" t="s">
        <v>1974</v>
      </c>
      <c r="C4143" t="s">
        <v>17</v>
      </c>
      <c r="D4143">
        <v>2002</v>
      </c>
      <c r="E4143" t="s">
        <v>12343</v>
      </c>
      <c r="F4143">
        <v>6.9</v>
      </c>
      <c r="G4143">
        <v>17000</v>
      </c>
      <c r="H4143" t="s">
        <v>4302</v>
      </c>
      <c r="I4143" t="s">
        <v>12744</v>
      </c>
      <c r="J4143" t="s">
        <v>1712</v>
      </c>
      <c r="K4143" t="s">
        <v>30</v>
      </c>
      <c r="L4143">
        <v>12500000</v>
      </c>
      <c r="M4143">
        <v>16318449</v>
      </c>
      <c r="N4143" t="s">
        <v>6267</v>
      </c>
      <c r="O4143">
        <v>109</v>
      </c>
      <c r="P4143" t="str">
        <f>IF(Table1[[#This Row],[score]]&gt;=8.5,"High",IF(Table1[[#This Row],[score]]&gt;=7,"Medium","Low"))</f>
        <v>Low</v>
      </c>
      <c r="Q4143" s="5">
        <f>Table1[[#This Row],[gross]]-Table1[[#This Row],[budget]]</f>
        <v>3818449</v>
      </c>
      <c r="R4143" s="5" t="str">
        <f>IF(Table1[[#This Row],[Profit]]&gt;0,"Profit","Loss")</f>
        <v>Profit</v>
      </c>
      <c r="S4143" s="6" t="str">
        <f>FLOOR(Table1[[#This Row],[year]]-1900,10)+1900 &amp; "-" &amp; FLOOR(Table1[[#This Row],[year]]-1890,10)+1900</f>
        <v>2000-2010</v>
      </c>
      <c r="T4143" s="14" t="s">
        <v>21835</v>
      </c>
      <c r="AB4143" s="14"/>
    </row>
    <row r="4144" spans="1:28" hidden="1" x14ac:dyDescent="0.3">
      <c r="A4144" t="s">
        <v>12594</v>
      </c>
      <c r="B4144" t="s">
        <v>33</v>
      </c>
      <c r="C4144" t="s">
        <v>25</v>
      </c>
      <c r="D4144">
        <v>2002</v>
      </c>
      <c r="E4144" t="s">
        <v>12595</v>
      </c>
      <c r="F4144">
        <v>7.4</v>
      </c>
      <c r="G4144">
        <v>28000</v>
      </c>
      <c r="H4144" t="s">
        <v>5160</v>
      </c>
      <c r="I4144" t="s">
        <v>12596</v>
      </c>
      <c r="J4144" t="s">
        <v>12597</v>
      </c>
      <c r="K4144" t="s">
        <v>248</v>
      </c>
      <c r="L4144">
        <v>6000000</v>
      </c>
      <c r="M4144">
        <v>16217411</v>
      </c>
      <c r="N4144" t="s">
        <v>12598</v>
      </c>
      <c r="O4144">
        <v>94</v>
      </c>
      <c r="P4144" t="str">
        <f>IF(Table1[[#This Row],[score]]&gt;=8.5,"High",IF(Table1[[#This Row],[score]]&gt;=7,"Medium","Low"))</f>
        <v>Medium</v>
      </c>
      <c r="Q4144" s="5">
        <f>Table1[[#This Row],[gross]]-Table1[[#This Row],[budget]]</f>
        <v>10217411</v>
      </c>
      <c r="R4144" s="5" t="str">
        <f>IF(Table1[[#This Row],[Profit]]&gt;0,"Profit","Loss")</f>
        <v>Profit</v>
      </c>
      <c r="S4144" s="6" t="str">
        <f>FLOOR(Table1[[#This Row],[year]]-1900,10)+1900 &amp; "-" &amp; FLOOR(Table1[[#This Row],[year]]-1890,10)+1900</f>
        <v>2000-2010</v>
      </c>
      <c r="T4144" s="14" t="s">
        <v>21835</v>
      </c>
      <c r="AB4144" s="14"/>
    </row>
    <row r="4145" spans="1:28" hidden="1" x14ac:dyDescent="0.3">
      <c r="A4145" t="s">
        <v>12615</v>
      </c>
      <c r="B4145" t="s">
        <v>16</v>
      </c>
      <c r="C4145" t="s">
        <v>41</v>
      </c>
      <c r="D4145">
        <v>2002</v>
      </c>
      <c r="E4145" t="s">
        <v>12616</v>
      </c>
      <c r="F4145">
        <v>4.9000000000000004</v>
      </c>
      <c r="G4145">
        <v>31000</v>
      </c>
      <c r="H4145" t="s">
        <v>12617</v>
      </c>
      <c r="I4145" t="s">
        <v>12617</v>
      </c>
      <c r="J4145" t="s">
        <v>6160</v>
      </c>
      <c r="K4145" t="s">
        <v>30</v>
      </c>
      <c r="L4145">
        <v>20000000</v>
      </c>
      <c r="M4145">
        <v>15020293</v>
      </c>
      <c r="N4145" t="s">
        <v>8125</v>
      </c>
      <c r="O4145">
        <v>94</v>
      </c>
      <c r="P4145" t="str">
        <f>IF(Table1[[#This Row],[score]]&gt;=8.5,"High",IF(Table1[[#This Row],[score]]&gt;=7,"Medium","Low"))</f>
        <v>Low</v>
      </c>
      <c r="Q4145" s="5">
        <f>Table1[[#This Row],[gross]]-Table1[[#This Row],[budget]]</f>
        <v>-4979707</v>
      </c>
      <c r="R4145" s="5" t="str">
        <f>IF(Table1[[#This Row],[Profit]]&gt;0,"Profit","Loss")</f>
        <v>Loss</v>
      </c>
      <c r="S4145" s="6" t="str">
        <f>FLOOR(Table1[[#This Row],[year]]-1900,10)+1900 &amp; "-" &amp; FLOOR(Table1[[#This Row],[year]]-1890,10)+1900</f>
        <v>2000-2010</v>
      </c>
      <c r="T4145" s="14" t="s">
        <v>21835</v>
      </c>
      <c r="AB4145" s="14"/>
    </row>
    <row r="4146" spans="1:28" hidden="1" x14ac:dyDescent="0.3">
      <c r="A4146" t="s">
        <v>12578</v>
      </c>
      <c r="B4146" t="s">
        <v>16</v>
      </c>
      <c r="C4146" t="s">
        <v>34</v>
      </c>
      <c r="D4146">
        <v>2002</v>
      </c>
      <c r="E4146" t="s">
        <v>12541</v>
      </c>
      <c r="F4146">
        <v>6.2</v>
      </c>
      <c r="G4146">
        <v>30000</v>
      </c>
      <c r="H4146" t="s">
        <v>77</v>
      </c>
      <c r="I4146" t="s">
        <v>3304</v>
      </c>
      <c r="J4146" t="s">
        <v>6277</v>
      </c>
      <c r="K4146" t="s">
        <v>30</v>
      </c>
      <c r="L4146">
        <v>20000000</v>
      </c>
      <c r="M4146">
        <v>14946150</v>
      </c>
      <c r="N4146" t="s">
        <v>8831</v>
      </c>
      <c r="O4146">
        <v>94</v>
      </c>
      <c r="P4146" t="str">
        <f>IF(Table1[[#This Row],[score]]&gt;=8.5,"High",IF(Table1[[#This Row],[score]]&gt;=7,"Medium","Low"))</f>
        <v>Low</v>
      </c>
      <c r="Q4146" s="5">
        <f>Table1[[#This Row],[gross]]-Table1[[#This Row],[budget]]</f>
        <v>-5053850</v>
      </c>
      <c r="R4146" s="5" t="str">
        <f>IF(Table1[[#This Row],[Profit]]&gt;0,"Profit","Loss")</f>
        <v>Loss</v>
      </c>
      <c r="S4146" s="6" t="str">
        <f>FLOOR(Table1[[#This Row],[year]]-1900,10)+1900 &amp; "-" &amp; FLOOR(Table1[[#This Row],[year]]-1890,10)+1900</f>
        <v>2000-2010</v>
      </c>
      <c r="T4146" s="14" t="s">
        <v>21835</v>
      </c>
      <c r="AB4146" s="14"/>
    </row>
    <row r="4147" spans="1:28" hidden="1" x14ac:dyDescent="0.3">
      <c r="A4147" t="s">
        <v>535</v>
      </c>
      <c r="B4147" t="s">
        <v>1974</v>
      </c>
      <c r="C4147" t="s">
        <v>17</v>
      </c>
      <c r="D4147">
        <v>2002</v>
      </c>
      <c r="E4147" t="s">
        <v>12448</v>
      </c>
      <c r="F4147">
        <v>6.3</v>
      </c>
      <c r="G4147">
        <v>13000</v>
      </c>
      <c r="H4147" t="s">
        <v>9938</v>
      </c>
      <c r="I4147" t="s">
        <v>8735</v>
      </c>
      <c r="J4147" t="s">
        <v>9051</v>
      </c>
      <c r="K4147" t="s">
        <v>22</v>
      </c>
      <c r="L4147">
        <v>25000000</v>
      </c>
      <c r="M4147">
        <v>14815898</v>
      </c>
      <c r="N4147" t="s">
        <v>12565</v>
      </c>
      <c r="O4147">
        <v>102</v>
      </c>
      <c r="P4147" t="str">
        <f>IF(Table1[[#This Row],[score]]&gt;=8.5,"High",IF(Table1[[#This Row],[score]]&gt;=7,"Medium","Low"))</f>
        <v>Low</v>
      </c>
      <c r="Q4147" s="5">
        <f>Table1[[#This Row],[gross]]-Table1[[#This Row],[budget]]</f>
        <v>-10184102</v>
      </c>
      <c r="R4147" s="5" t="str">
        <f>IF(Table1[[#This Row],[Profit]]&gt;0,"Profit","Loss")</f>
        <v>Loss</v>
      </c>
      <c r="S4147" s="6" t="str">
        <f>FLOOR(Table1[[#This Row],[year]]-1900,10)+1900 &amp; "-" &amp; FLOOR(Table1[[#This Row],[year]]-1890,10)+1900</f>
        <v>2000-2010</v>
      </c>
      <c r="T4147" s="14" t="s">
        <v>21835</v>
      </c>
      <c r="AB4147" s="14"/>
    </row>
    <row r="4148" spans="1:28" hidden="1" x14ac:dyDescent="0.3">
      <c r="A4148" t="s">
        <v>12522</v>
      </c>
      <c r="B4148" t="s">
        <v>16</v>
      </c>
      <c r="C4148" t="s">
        <v>104</v>
      </c>
      <c r="D4148">
        <v>2002</v>
      </c>
      <c r="E4148" t="s">
        <v>12523</v>
      </c>
      <c r="F4148">
        <v>7.3</v>
      </c>
      <c r="G4148">
        <v>41000</v>
      </c>
      <c r="H4148" t="s">
        <v>2177</v>
      </c>
      <c r="I4148" t="s">
        <v>12524</v>
      </c>
      <c r="J4148" t="s">
        <v>12525</v>
      </c>
      <c r="K4148" t="s">
        <v>22</v>
      </c>
      <c r="L4148">
        <v>10000000</v>
      </c>
      <c r="M4148">
        <v>13904766</v>
      </c>
      <c r="N4148" t="s">
        <v>6500</v>
      </c>
      <c r="O4148">
        <v>97</v>
      </c>
      <c r="P4148" t="str">
        <f>IF(Table1[[#This Row],[score]]&gt;=8.5,"High",IF(Table1[[#This Row],[score]]&gt;=7,"Medium","Low"))</f>
        <v>Medium</v>
      </c>
      <c r="Q4148" s="5">
        <f>Table1[[#This Row],[gross]]-Table1[[#This Row],[budget]]</f>
        <v>3904766</v>
      </c>
      <c r="R4148" s="5" t="str">
        <f>IF(Table1[[#This Row],[Profit]]&gt;0,"Profit","Loss")</f>
        <v>Profit</v>
      </c>
      <c r="S4148" s="6" t="str">
        <f>FLOOR(Table1[[#This Row],[year]]-1900,10)+1900 &amp; "-" &amp; FLOOR(Table1[[#This Row],[year]]-1890,10)+1900</f>
        <v>2000-2010</v>
      </c>
      <c r="T4148" s="14" t="s">
        <v>21835</v>
      </c>
      <c r="AB4148" s="14"/>
    </row>
    <row r="4149" spans="1:28" hidden="1" x14ac:dyDescent="0.3">
      <c r="A4149" t="s">
        <v>12516</v>
      </c>
      <c r="B4149" t="s">
        <v>1974</v>
      </c>
      <c r="C4149" t="s">
        <v>41</v>
      </c>
      <c r="D4149">
        <v>2002</v>
      </c>
      <c r="E4149" t="s">
        <v>12287</v>
      </c>
      <c r="F4149">
        <v>4.5999999999999996</v>
      </c>
      <c r="G4149">
        <v>6400</v>
      </c>
      <c r="H4149" t="s">
        <v>12517</v>
      </c>
      <c r="I4149" t="s">
        <v>12518</v>
      </c>
      <c r="J4149" t="s">
        <v>12519</v>
      </c>
      <c r="K4149" t="s">
        <v>30</v>
      </c>
      <c r="L4149">
        <v>15600000</v>
      </c>
      <c r="M4149">
        <v>13802599</v>
      </c>
      <c r="N4149" t="s">
        <v>4484</v>
      </c>
      <c r="O4149">
        <v>91</v>
      </c>
      <c r="P4149" t="str">
        <f>IF(Table1[[#This Row],[score]]&gt;=8.5,"High",IF(Table1[[#This Row],[score]]&gt;=7,"Medium","Low"))</f>
        <v>Low</v>
      </c>
      <c r="Q4149" s="5">
        <f>Table1[[#This Row],[gross]]-Table1[[#This Row],[budget]]</f>
        <v>-1797401</v>
      </c>
      <c r="R4149" s="5" t="str">
        <f>IF(Table1[[#This Row],[Profit]]&gt;0,"Profit","Loss")</f>
        <v>Loss</v>
      </c>
      <c r="S4149" s="6" t="str">
        <f>FLOOR(Table1[[#This Row],[year]]-1900,10)+1900 &amp; "-" &amp; FLOOR(Table1[[#This Row],[year]]-1890,10)+1900</f>
        <v>2000-2010</v>
      </c>
      <c r="T4149" s="14" t="s">
        <v>21835</v>
      </c>
      <c r="AB4149" s="14"/>
    </row>
    <row r="4150" spans="1:28" hidden="1" x14ac:dyDescent="0.3">
      <c r="A4150" t="s">
        <v>12599</v>
      </c>
      <c r="B4150" t="s">
        <v>16</v>
      </c>
      <c r="C4150" t="s">
        <v>34</v>
      </c>
      <c r="D4150">
        <v>2002</v>
      </c>
      <c r="E4150" t="s">
        <v>12467</v>
      </c>
      <c r="F4150">
        <v>6.2</v>
      </c>
      <c r="G4150">
        <v>23000</v>
      </c>
      <c r="H4150" t="s">
        <v>5806</v>
      </c>
      <c r="I4150" t="s">
        <v>12600</v>
      </c>
      <c r="J4150" t="s">
        <v>2021</v>
      </c>
      <c r="K4150" t="s">
        <v>30</v>
      </c>
      <c r="L4150">
        <v>30000000</v>
      </c>
      <c r="M4150">
        <v>13414416</v>
      </c>
      <c r="N4150" t="s">
        <v>31</v>
      </c>
      <c r="O4150">
        <v>106</v>
      </c>
      <c r="P4150" t="str">
        <f>IF(Table1[[#This Row],[score]]&gt;=8.5,"High",IF(Table1[[#This Row],[score]]&gt;=7,"Medium","Low"))</f>
        <v>Low</v>
      </c>
      <c r="Q4150" s="5">
        <f>Table1[[#This Row],[gross]]-Table1[[#This Row],[budget]]</f>
        <v>-16585584</v>
      </c>
      <c r="R4150" s="5" t="str">
        <f>IF(Table1[[#This Row],[Profit]]&gt;0,"Profit","Loss")</f>
        <v>Loss</v>
      </c>
      <c r="S4150" s="6" t="str">
        <f>FLOOR(Table1[[#This Row],[year]]-1900,10)+1900 &amp; "-" &amp; FLOOR(Table1[[#This Row],[year]]-1890,10)+1900</f>
        <v>2000-2010</v>
      </c>
      <c r="T4150" s="14" t="s">
        <v>21835</v>
      </c>
      <c r="AB4150" s="14"/>
    </row>
    <row r="4151" spans="1:28" hidden="1" x14ac:dyDescent="0.3">
      <c r="A4151" t="s">
        <v>12601</v>
      </c>
      <c r="B4151" t="s">
        <v>16</v>
      </c>
      <c r="C4151" t="s">
        <v>104</v>
      </c>
      <c r="D4151">
        <v>2002</v>
      </c>
      <c r="E4151" t="s">
        <v>12428</v>
      </c>
      <c r="F4151">
        <v>7.1</v>
      </c>
      <c r="G4151">
        <v>39000</v>
      </c>
      <c r="H4151" t="s">
        <v>12602</v>
      </c>
      <c r="I4151" t="s">
        <v>12602</v>
      </c>
      <c r="J4151" t="s">
        <v>7143</v>
      </c>
      <c r="K4151" t="s">
        <v>30</v>
      </c>
      <c r="L4151">
        <v>6500000</v>
      </c>
      <c r="M4151">
        <v>12633747</v>
      </c>
      <c r="N4151" t="s">
        <v>44</v>
      </c>
      <c r="O4151">
        <v>105</v>
      </c>
      <c r="P4151" t="str">
        <f>IF(Table1[[#This Row],[score]]&gt;=8.5,"High",IF(Table1[[#This Row],[score]]&gt;=7,"Medium","Low"))</f>
        <v>Medium</v>
      </c>
      <c r="Q4151" s="5">
        <f>Table1[[#This Row],[gross]]-Table1[[#This Row],[budget]]</f>
        <v>6133747</v>
      </c>
      <c r="R4151" s="5" t="str">
        <f>IF(Table1[[#This Row],[Profit]]&gt;0,"Profit","Loss")</f>
        <v>Profit</v>
      </c>
      <c r="S4151" s="6" t="str">
        <f>FLOOR(Table1[[#This Row],[year]]-1900,10)+1900 &amp; "-" &amp; FLOOR(Table1[[#This Row],[year]]-1890,10)+1900</f>
        <v>2000-2010</v>
      </c>
      <c r="T4151" s="14" t="s">
        <v>21835</v>
      </c>
      <c r="AB4151" s="14"/>
    </row>
    <row r="4152" spans="1:28" hidden="1" x14ac:dyDescent="0.3">
      <c r="A4152" t="s">
        <v>12643</v>
      </c>
      <c r="B4152" t="s">
        <v>16</v>
      </c>
      <c r="C4152" t="s">
        <v>41</v>
      </c>
      <c r="D4152">
        <v>2002</v>
      </c>
      <c r="E4152" t="s">
        <v>12367</v>
      </c>
      <c r="F4152">
        <v>5.5</v>
      </c>
      <c r="G4152">
        <v>14000</v>
      </c>
      <c r="H4152" t="s">
        <v>12644</v>
      </c>
      <c r="I4152" t="s">
        <v>12645</v>
      </c>
      <c r="J4152" t="s">
        <v>12646</v>
      </c>
      <c r="K4152" t="s">
        <v>30</v>
      </c>
      <c r="L4152">
        <v>12000000</v>
      </c>
      <c r="M4152">
        <v>12517488</v>
      </c>
      <c r="N4152" t="s">
        <v>12647</v>
      </c>
      <c r="O4152">
        <v>93</v>
      </c>
      <c r="P4152" t="str">
        <f>IF(Table1[[#This Row],[score]]&gt;=8.5,"High",IF(Table1[[#This Row],[score]]&gt;=7,"Medium","Low"))</f>
        <v>Low</v>
      </c>
      <c r="Q4152" s="5">
        <f>Table1[[#This Row],[gross]]-Table1[[#This Row],[budget]]</f>
        <v>517488</v>
      </c>
      <c r="R4152" s="5" t="str">
        <f>IF(Table1[[#This Row],[Profit]]&gt;0,"Profit","Loss")</f>
        <v>Profit</v>
      </c>
      <c r="S4152" s="6" t="str">
        <f>FLOOR(Table1[[#This Row],[year]]-1900,10)+1900 &amp; "-" &amp; FLOOR(Table1[[#This Row],[year]]-1890,10)+1900</f>
        <v>2000-2010</v>
      </c>
      <c r="T4152" s="14" t="s">
        <v>21835</v>
      </c>
      <c r="AB4152" s="14"/>
    </row>
    <row r="4153" spans="1:28" hidden="1" x14ac:dyDescent="0.3">
      <c r="A4153" t="s">
        <v>12654</v>
      </c>
      <c r="B4153" t="s">
        <v>1974</v>
      </c>
      <c r="C4153" t="s">
        <v>17</v>
      </c>
      <c r="D4153">
        <v>2002</v>
      </c>
      <c r="E4153" t="s">
        <v>12065</v>
      </c>
      <c r="F4153">
        <v>4.9000000000000004</v>
      </c>
      <c r="G4153">
        <v>9400</v>
      </c>
      <c r="H4153" t="s">
        <v>12655</v>
      </c>
      <c r="I4153" t="s">
        <v>12655</v>
      </c>
      <c r="J4153" t="s">
        <v>12656</v>
      </c>
      <c r="K4153" t="s">
        <v>30</v>
      </c>
      <c r="L4153">
        <v>25000000</v>
      </c>
      <c r="M4153">
        <v>12302219</v>
      </c>
      <c r="N4153" t="s">
        <v>44</v>
      </c>
      <c r="O4153">
        <v>99</v>
      </c>
      <c r="P4153" t="str">
        <f>IF(Table1[[#This Row],[score]]&gt;=8.5,"High",IF(Table1[[#This Row],[score]]&gt;=7,"Medium","Low"))</f>
        <v>Low</v>
      </c>
      <c r="Q4153" s="5">
        <f>Table1[[#This Row],[gross]]-Table1[[#This Row],[budget]]</f>
        <v>-12697781</v>
      </c>
      <c r="R4153" s="5" t="str">
        <f>IF(Table1[[#This Row],[Profit]]&gt;0,"Profit","Loss")</f>
        <v>Loss</v>
      </c>
      <c r="S4153" s="6" t="str">
        <f>FLOOR(Table1[[#This Row],[year]]-1900,10)+1900 &amp; "-" &amp; FLOOR(Table1[[#This Row],[year]]-1890,10)+1900</f>
        <v>2000-2010</v>
      </c>
      <c r="T4153" s="14" t="s">
        <v>21835</v>
      </c>
      <c r="AB4153" s="14"/>
    </row>
    <row r="4154" spans="1:28" hidden="1" x14ac:dyDescent="0.3">
      <c r="A4154" t="s">
        <v>12606</v>
      </c>
      <c r="B4154" t="s">
        <v>16</v>
      </c>
      <c r="C4154" t="s">
        <v>104</v>
      </c>
      <c r="D4154">
        <v>2002</v>
      </c>
      <c r="E4154" t="s">
        <v>12607</v>
      </c>
      <c r="F4154">
        <v>6.6</v>
      </c>
      <c r="G4154">
        <v>21000</v>
      </c>
      <c r="H4154" t="s">
        <v>1731</v>
      </c>
      <c r="I4154" t="s">
        <v>4893</v>
      </c>
      <c r="J4154" t="s">
        <v>498</v>
      </c>
      <c r="K4154" t="s">
        <v>30</v>
      </c>
      <c r="L4154">
        <v>15000000</v>
      </c>
      <c r="M4154">
        <v>12150301</v>
      </c>
      <c r="N4154" t="s">
        <v>12608</v>
      </c>
      <c r="O4154">
        <v>118</v>
      </c>
      <c r="P4154" t="str">
        <f>IF(Table1[[#This Row],[score]]&gt;=8.5,"High",IF(Table1[[#This Row],[score]]&gt;=7,"Medium","Low"))</f>
        <v>Low</v>
      </c>
      <c r="Q4154" s="5">
        <f>Table1[[#This Row],[gross]]-Table1[[#This Row],[budget]]</f>
        <v>-2849699</v>
      </c>
      <c r="R4154" s="5" t="str">
        <f>IF(Table1[[#This Row],[Profit]]&gt;0,"Profit","Loss")</f>
        <v>Loss</v>
      </c>
      <c r="S4154" s="6" t="str">
        <f>FLOOR(Table1[[#This Row],[year]]-1900,10)+1900 &amp; "-" &amp; FLOOR(Table1[[#This Row],[year]]-1890,10)+1900</f>
        <v>2000-2010</v>
      </c>
      <c r="T4154" s="14" t="s">
        <v>21835</v>
      </c>
      <c r="AB4154" s="14"/>
    </row>
    <row r="4155" spans="1:28" hidden="1" x14ac:dyDescent="0.3">
      <c r="A4155" t="s">
        <v>12441</v>
      </c>
      <c r="B4155" t="s">
        <v>16</v>
      </c>
      <c r="C4155" t="s">
        <v>41</v>
      </c>
      <c r="D4155">
        <v>2002</v>
      </c>
      <c r="E4155" t="s">
        <v>12141</v>
      </c>
      <c r="F4155">
        <v>6.6</v>
      </c>
      <c r="G4155">
        <v>50000</v>
      </c>
      <c r="H4155" t="s">
        <v>7474</v>
      </c>
      <c r="I4155" t="s">
        <v>3926</v>
      </c>
      <c r="J4155" t="s">
        <v>10604</v>
      </c>
      <c r="K4155" t="s">
        <v>30</v>
      </c>
      <c r="L4155">
        <v>4000000</v>
      </c>
      <c r="M4155">
        <v>11832822</v>
      </c>
      <c r="N4155" t="s">
        <v>12442</v>
      </c>
      <c r="O4155">
        <v>110</v>
      </c>
      <c r="P4155" t="str">
        <f>IF(Table1[[#This Row],[score]]&gt;=8.5,"High",IF(Table1[[#This Row],[score]]&gt;=7,"Medium","Low"))</f>
        <v>Low</v>
      </c>
      <c r="Q4155" s="5">
        <f>Table1[[#This Row],[gross]]-Table1[[#This Row],[budget]]</f>
        <v>7832822</v>
      </c>
      <c r="R4155" s="5" t="str">
        <f>IF(Table1[[#This Row],[Profit]]&gt;0,"Profit","Loss")</f>
        <v>Profit</v>
      </c>
      <c r="S4155" s="6" t="str">
        <f>FLOOR(Table1[[#This Row],[year]]-1900,10)+1900 &amp; "-" &amp; FLOOR(Table1[[#This Row],[year]]-1890,10)+1900</f>
        <v>2000-2010</v>
      </c>
      <c r="T4155" s="14" t="s">
        <v>21835</v>
      </c>
      <c r="AB4155" s="14"/>
    </row>
    <row r="4156" spans="1:28" hidden="1" x14ac:dyDescent="0.3">
      <c r="A4156" t="s">
        <v>12718</v>
      </c>
      <c r="B4156" t="s">
        <v>1974</v>
      </c>
      <c r="C4156" t="s">
        <v>17</v>
      </c>
      <c r="D4156">
        <v>2002</v>
      </c>
      <c r="E4156" t="s">
        <v>12290</v>
      </c>
      <c r="F4156">
        <v>6.6</v>
      </c>
      <c r="G4156">
        <v>14000</v>
      </c>
      <c r="H4156" t="s">
        <v>8461</v>
      </c>
      <c r="I4156" t="s">
        <v>8461</v>
      </c>
      <c r="J4156" t="s">
        <v>10701</v>
      </c>
      <c r="K4156" t="s">
        <v>30</v>
      </c>
      <c r="L4156">
        <v>21000000</v>
      </c>
      <c r="M4156">
        <v>10011050</v>
      </c>
      <c r="N4156" t="s">
        <v>2067</v>
      </c>
      <c r="O4156">
        <v>117</v>
      </c>
      <c r="P4156" t="str">
        <f>IF(Table1[[#This Row],[score]]&gt;=8.5,"High",IF(Table1[[#This Row],[score]]&gt;=7,"Medium","Low"))</f>
        <v>Low</v>
      </c>
      <c r="Q4156" s="5">
        <f>Table1[[#This Row],[gross]]-Table1[[#This Row],[budget]]</f>
        <v>-10988950</v>
      </c>
      <c r="R4156" s="5" t="str">
        <f>IF(Table1[[#This Row],[Profit]]&gt;0,"Profit","Loss")</f>
        <v>Loss</v>
      </c>
      <c r="S4156" s="6" t="str">
        <f>FLOOR(Table1[[#This Row],[year]]-1900,10)+1900 &amp; "-" &amp; FLOOR(Table1[[#This Row],[year]]-1890,10)+1900</f>
        <v>2000-2010</v>
      </c>
      <c r="T4156" s="14" t="s">
        <v>21835</v>
      </c>
      <c r="AB4156" s="14"/>
    </row>
    <row r="4157" spans="1:28" hidden="1" x14ac:dyDescent="0.3">
      <c r="A4157" t="s">
        <v>12279</v>
      </c>
      <c r="B4157" t="s">
        <v>16</v>
      </c>
      <c r="C4157" t="s">
        <v>41</v>
      </c>
      <c r="D4157">
        <v>2002</v>
      </c>
      <c r="E4157" t="s">
        <v>12141</v>
      </c>
      <c r="F4157">
        <v>7</v>
      </c>
      <c r="G4157">
        <v>86000</v>
      </c>
      <c r="H4157" t="s">
        <v>12280</v>
      </c>
      <c r="I4157" t="s">
        <v>12281</v>
      </c>
      <c r="J4157" t="s">
        <v>2704</v>
      </c>
      <c r="K4157" t="s">
        <v>30</v>
      </c>
      <c r="L4157">
        <v>4000000</v>
      </c>
      <c r="M4157">
        <v>9304609</v>
      </c>
      <c r="N4157" t="s">
        <v>12282</v>
      </c>
      <c r="O4157">
        <v>107</v>
      </c>
      <c r="P4157" t="str">
        <f>IF(Table1[[#This Row],[score]]&gt;=8.5,"High",IF(Table1[[#This Row],[score]]&gt;=7,"Medium","Low"))</f>
        <v>Medium</v>
      </c>
      <c r="Q4157" s="5">
        <f>Table1[[#This Row],[gross]]-Table1[[#This Row],[budget]]</f>
        <v>5304609</v>
      </c>
      <c r="R4157" s="5" t="str">
        <f>IF(Table1[[#This Row],[Profit]]&gt;0,"Profit","Loss")</f>
        <v>Profit</v>
      </c>
      <c r="S4157" s="6" t="str">
        <f>FLOOR(Table1[[#This Row],[year]]-1900,10)+1900 &amp; "-" &amp; FLOOR(Table1[[#This Row],[year]]-1890,10)+1900</f>
        <v>2000-2010</v>
      </c>
      <c r="T4157" s="14" t="s">
        <v>21835</v>
      </c>
      <c r="AB4157" s="14"/>
    </row>
    <row r="4158" spans="1:28" hidden="1" x14ac:dyDescent="0.3">
      <c r="A4158" t="s">
        <v>12431</v>
      </c>
      <c r="B4158" t="s">
        <v>16</v>
      </c>
      <c r="C4158" t="s">
        <v>34</v>
      </c>
      <c r="D4158">
        <v>2002</v>
      </c>
      <c r="E4158" t="s">
        <v>12432</v>
      </c>
      <c r="F4158">
        <v>8</v>
      </c>
      <c r="G4158">
        <v>120000</v>
      </c>
      <c r="H4158" t="s">
        <v>12433</v>
      </c>
      <c r="I4158" t="s">
        <v>12434</v>
      </c>
      <c r="J4158" t="s">
        <v>4671</v>
      </c>
      <c r="K4158" t="s">
        <v>483</v>
      </c>
      <c r="L4158">
        <v>6428966</v>
      </c>
      <c r="M4158">
        <v>8836958</v>
      </c>
      <c r="N4158" t="s">
        <v>12435</v>
      </c>
      <c r="O4158">
        <v>101</v>
      </c>
      <c r="P4158" t="str">
        <f>IF(Table1[[#This Row],[score]]&gt;=8.5,"High",IF(Table1[[#This Row],[score]]&gt;=7,"Medium","Low"))</f>
        <v>Medium</v>
      </c>
      <c r="Q4158" s="5">
        <f>Table1[[#This Row],[gross]]-Table1[[#This Row],[budget]]</f>
        <v>2407992</v>
      </c>
      <c r="R4158" s="5" t="str">
        <f>IF(Table1[[#This Row],[Profit]]&gt;0,"Profit","Loss")</f>
        <v>Profit</v>
      </c>
      <c r="S4158" s="6" t="str">
        <f>FLOOR(Table1[[#This Row],[year]]-1900,10)+1900 &amp; "-" &amp; FLOOR(Table1[[#This Row],[year]]-1890,10)+1900</f>
        <v>2000-2010</v>
      </c>
      <c r="T4158" s="14" t="s">
        <v>21853</v>
      </c>
      <c r="AB4158" s="14"/>
    </row>
    <row r="4159" spans="1:28" hidden="1" x14ac:dyDescent="0.3">
      <c r="A4159" t="s">
        <v>12674</v>
      </c>
      <c r="B4159" t="s">
        <v>443</v>
      </c>
      <c r="C4159" t="s">
        <v>17</v>
      </c>
      <c r="D4159">
        <v>2002</v>
      </c>
      <c r="E4159" t="s">
        <v>12675</v>
      </c>
      <c r="F4159">
        <v>7.4</v>
      </c>
      <c r="G4159">
        <v>20000</v>
      </c>
      <c r="H4159" t="s">
        <v>12676</v>
      </c>
      <c r="I4159" t="s">
        <v>12677</v>
      </c>
      <c r="J4159" t="s">
        <v>12678</v>
      </c>
      <c r="K4159" t="s">
        <v>8317</v>
      </c>
      <c r="L4159">
        <f>20500000</f>
        <v>20500000</v>
      </c>
      <c r="M4159">
        <v>8690168</v>
      </c>
      <c r="N4159" t="s">
        <v>12679</v>
      </c>
      <c r="O4159">
        <v>99</v>
      </c>
      <c r="P4159" t="str">
        <f>IF(Table1[[#This Row],[score]]&gt;=8.5,"High",IF(Table1[[#This Row],[score]]&gt;=7,"Medium","Low"))</f>
        <v>Medium</v>
      </c>
      <c r="Q4159" s="5">
        <f>Table1[[#This Row],[gross]]-Table1[[#This Row],[budget]]</f>
        <v>-11809832</v>
      </c>
      <c r="R4159" s="5" t="str">
        <f>IF(Table1[[#This Row],[Profit]]&gt;0,"Profit","Loss")</f>
        <v>Loss</v>
      </c>
      <c r="S4159" s="6" t="str">
        <f>FLOOR(Table1[[#This Row],[year]]-1900,10)+1900 &amp; "-" &amp; FLOOR(Table1[[#This Row],[year]]-1890,10)+1900</f>
        <v>2000-2010</v>
      </c>
      <c r="T4159" s="14" t="s">
        <v>21873</v>
      </c>
      <c r="AB4159" s="14"/>
    </row>
    <row r="4160" spans="1:28" hidden="1" x14ac:dyDescent="0.3">
      <c r="A4160" t="s">
        <v>12562</v>
      </c>
      <c r="B4160" t="s">
        <v>1974</v>
      </c>
      <c r="C4160" t="s">
        <v>41</v>
      </c>
      <c r="D4160">
        <v>2002</v>
      </c>
      <c r="E4160" t="s">
        <v>12134</v>
      </c>
      <c r="F4160">
        <v>6.5</v>
      </c>
      <c r="G4160">
        <v>20000</v>
      </c>
      <c r="H4160" t="s">
        <v>6170</v>
      </c>
      <c r="I4160" t="s">
        <v>12563</v>
      </c>
      <c r="J4160" t="s">
        <v>7997</v>
      </c>
      <c r="K4160" t="s">
        <v>30</v>
      </c>
      <c r="L4160">
        <v>40000000</v>
      </c>
      <c r="M4160">
        <v>8493890</v>
      </c>
      <c r="N4160" t="s">
        <v>2067</v>
      </c>
      <c r="O4160">
        <v>85</v>
      </c>
      <c r="P4160" t="str">
        <f>IF(Table1[[#This Row],[score]]&gt;=8.5,"High",IF(Table1[[#This Row],[score]]&gt;=7,"Medium","Low"))</f>
        <v>Low</v>
      </c>
      <c r="Q4160" s="5">
        <f>Table1[[#This Row],[gross]]-Table1[[#This Row],[budget]]</f>
        <v>-31506110</v>
      </c>
      <c r="R4160" s="5" t="str">
        <f>IF(Table1[[#This Row],[Profit]]&gt;0,"Profit","Loss")</f>
        <v>Loss</v>
      </c>
      <c r="S4160" s="6" t="str">
        <f>FLOOR(Table1[[#This Row],[year]]-1900,10)+1900 &amp; "-" &amp; FLOOR(Table1[[#This Row],[year]]-1890,10)+1900</f>
        <v>2000-2010</v>
      </c>
      <c r="T4160" s="14" t="s">
        <v>21835</v>
      </c>
      <c r="AB4160" s="14"/>
    </row>
    <row r="4161" spans="1:28" hidden="1" x14ac:dyDescent="0.3">
      <c r="A4161" t="s">
        <v>12465</v>
      </c>
      <c r="B4161" t="s">
        <v>16</v>
      </c>
      <c r="C4161" t="s">
        <v>41</v>
      </c>
      <c r="D4161">
        <v>2002</v>
      </c>
      <c r="E4161" t="s">
        <v>12069</v>
      </c>
      <c r="F4161">
        <v>6.3</v>
      </c>
      <c r="G4161">
        <v>39000</v>
      </c>
      <c r="H4161" t="s">
        <v>3481</v>
      </c>
      <c r="I4161" t="s">
        <v>8180</v>
      </c>
      <c r="J4161" t="s">
        <v>97</v>
      </c>
      <c r="K4161" t="s">
        <v>22</v>
      </c>
      <c r="L4161">
        <v>50000000</v>
      </c>
      <c r="M4161">
        <v>8382938</v>
      </c>
      <c r="N4161" t="s">
        <v>23</v>
      </c>
      <c r="O4161">
        <v>109</v>
      </c>
      <c r="P4161" t="str">
        <f>IF(Table1[[#This Row],[score]]&gt;=8.5,"High",IF(Table1[[#This Row],[score]]&gt;=7,"Medium","Low"))</f>
        <v>Low</v>
      </c>
      <c r="Q4161" s="5">
        <f>Table1[[#This Row],[gross]]-Table1[[#This Row],[budget]]</f>
        <v>-41617062</v>
      </c>
      <c r="R4161" s="5" t="str">
        <f>IF(Table1[[#This Row],[Profit]]&gt;0,"Profit","Loss")</f>
        <v>Loss</v>
      </c>
      <c r="S4161" s="6" t="str">
        <f>FLOOR(Table1[[#This Row],[year]]-1900,10)+1900 &amp; "-" &amp; FLOOR(Table1[[#This Row],[year]]-1890,10)+1900</f>
        <v>2000-2010</v>
      </c>
      <c r="T4161" s="14" t="s">
        <v>21835</v>
      </c>
      <c r="AB4161" s="14"/>
    </row>
    <row r="4162" spans="1:28" hidden="1" x14ac:dyDescent="0.3">
      <c r="A4162" t="s">
        <v>12752</v>
      </c>
      <c r="B4162" t="s">
        <v>1974</v>
      </c>
      <c r="C4162" t="s">
        <v>41</v>
      </c>
      <c r="D4162">
        <v>2002</v>
      </c>
      <c r="E4162" t="s">
        <v>12244</v>
      </c>
      <c r="F4162">
        <v>6.9</v>
      </c>
      <c r="G4162">
        <v>7200</v>
      </c>
      <c r="H4162" t="s">
        <v>12753</v>
      </c>
      <c r="I4162" t="s">
        <v>12754</v>
      </c>
      <c r="J4162" t="s">
        <v>12755</v>
      </c>
      <c r="K4162" t="s">
        <v>30</v>
      </c>
      <c r="L4162">
        <v>3000000</v>
      </c>
      <c r="M4162">
        <v>7777790</v>
      </c>
      <c r="N4162" t="s">
        <v>12756</v>
      </c>
      <c r="O4162">
        <v>90</v>
      </c>
      <c r="P4162" t="str">
        <f>IF(Table1[[#This Row],[score]]&gt;=8.5,"High",IF(Table1[[#This Row],[score]]&gt;=7,"Medium","Low"))</f>
        <v>Low</v>
      </c>
      <c r="Q4162" s="5">
        <f>Table1[[#This Row],[gross]]-Table1[[#This Row],[budget]]</f>
        <v>4777790</v>
      </c>
      <c r="R4162" s="5" t="str">
        <f>IF(Table1[[#This Row],[Profit]]&gt;0,"Profit","Loss")</f>
        <v>Profit</v>
      </c>
      <c r="S4162" s="6" t="str">
        <f>FLOOR(Table1[[#This Row],[year]]-1900,10)+1900 &amp; "-" &amp; FLOOR(Table1[[#This Row],[year]]-1890,10)+1900</f>
        <v>2000-2010</v>
      </c>
      <c r="T4162" s="14" t="s">
        <v>21835</v>
      </c>
      <c r="AB4162" s="14"/>
    </row>
    <row r="4163" spans="1:28" hidden="1" x14ac:dyDescent="0.3">
      <c r="A4163" t="s">
        <v>12707</v>
      </c>
      <c r="B4163" t="s">
        <v>1974</v>
      </c>
      <c r="C4163" t="s">
        <v>34</v>
      </c>
      <c r="D4163">
        <v>2002</v>
      </c>
      <c r="E4163" t="s">
        <v>12352</v>
      </c>
      <c r="F4163">
        <v>3.8</v>
      </c>
      <c r="G4163">
        <v>25000</v>
      </c>
      <c r="H4163" t="s">
        <v>5612</v>
      </c>
      <c r="I4163" t="s">
        <v>5296</v>
      </c>
      <c r="J4163" t="s">
        <v>1469</v>
      </c>
      <c r="K4163" t="s">
        <v>30</v>
      </c>
      <c r="L4163">
        <v>100000000</v>
      </c>
      <c r="M4163">
        <v>7103973</v>
      </c>
      <c r="N4163" t="s">
        <v>5059</v>
      </c>
      <c r="O4163">
        <v>95</v>
      </c>
      <c r="P4163" t="str">
        <f>IF(Table1[[#This Row],[score]]&gt;=8.5,"High",IF(Table1[[#This Row],[score]]&gt;=7,"Medium","Low"))</f>
        <v>Low</v>
      </c>
      <c r="Q4163" s="5">
        <f>Table1[[#This Row],[gross]]-Table1[[#This Row],[budget]]</f>
        <v>-92896027</v>
      </c>
      <c r="R4163" s="5" t="str">
        <f>IF(Table1[[#This Row],[Profit]]&gt;0,"Profit","Loss")</f>
        <v>Loss</v>
      </c>
      <c r="S4163" s="6" t="str">
        <f>FLOOR(Table1[[#This Row],[year]]-1900,10)+1900 &amp; "-" &amp; FLOOR(Table1[[#This Row],[year]]-1890,10)+1900</f>
        <v>2000-2010</v>
      </c>
      <c r="T4163" s="14" t="s">
        <v>21835</v>
      </c>
      <c r="AB4163" s="14"/>
    </row>
    <row r="4164" spans="1:28" hidden="1" x14ac:dyDescent="0.3">
      <c r="A4164" t="s">
        <v>12548</v>
      </c>
      <c r="B4164" t="s">
        <v>16</v>
      </c>
      <c r="C4164" t="s">
        <v>41</v>
      </c>
      <c r="D4164">
        <v>2002</v>
      </c>
      <c r="E4164" t="s">
        <v>12290</v>
      </c>
      <c r="F4164">
        <v>6.9</v>
      </c>
      <c r="G4164">
        <v>32000</v>
      </c>
      <c r="H4164" t="s">
        <v>12549</v>
      </c>
      <c r="I4164" t="s">
        <v>12549</v>
      </c>
      <c r="J4164" t="s">
        <v>10304</v>
      </c>
      <c r="K4164" t="s">
        <v>30</v>
      </c>
      <c r="L4164">
        <v>9000000</v>
      </c>
      <c r="M4164">
        <v>6919198</v>
      </c>
      <c r="N4164" t="s">
        <v>80</v>
      </c>
      <c r="O4164">
        <v>98</v>
      </c>
      <c r="P4164" t="str">
        <f>IF(Table1[[#This Row],[score]]&gt;=8.5,"High",IF(Table1[[#This Row],[score]]&gt;=7,"Medium","Low"))</f>
        <v>Low</v>
      </c>
      <c r="Q4164" s="5">
        <f>Table1[[#This Row],[gross]]-Table1[[#This Row],[budget]]</f>
        <v>-2080802</v>
      </c>
      <c r="R4164" s="5" t="str">
        <f>IF(Table1[[#This Row],[Profit]]&gt;0,"Profit","Loss")</f>
        <v>Loss</v>
      </c>
      <c r="S4164" s="6" t="str">
        <f>FLOOR(Table1[[#This Row],[year]]-1900,10)+1900 &amp; "-" &amp; FLOOR(Table1[[#This Row],[year]]-1890,10)+1900</f>
        <v>2000-2010</v>
      </c>
      <c r="T4164" s="14" t="s">
        <v>21835</v>
      </c>
      <c r="AB4164" s="14"/>
    </row>
    <row r="4165" spans="1:28" hidden="1" x14ac:dyDescent="0.3">
      <c r="A4165" t="s">
        <v>12490</v>
      </c>
      <c r="B4165" t="s">
        <v>16</v>
      </c>
      <c r="C4165" t="s">
        <v>104</v>
      </c>
      <c r="D4165">
        <v>2002</v>
      </c>
      <c r="E4165" t="s">
        <v>12491</v>
      </c>
      <c r="F4165">
        <v>5.3</v>
      </c>
      <c r="G4165">
        <v>25000</v>
      </c>
      <c r="H4165" t="s">
        <v>9492</v>
      </c>
      <c r="I4165" t="s">
        <v>12492</v>
      </c>
      <c r="J4165" t="s">
        <v>749</v>
      </c>
      <c r="K4165" t="s">
        <v>5762</v>
      </c>
      <c r="L4165">
        <v>55000000</v>
      </c>
      <c r="M4165">
        <v>6632383</v>
      </c>
      <c r="N4165" t="s">
        <v>61</v>
      </c>
      <c r="O4165">
        <v>96</v>
      </c>
      <c r="P4165" t="str">
        <f>IF(Table1[[#This Row],[score]]&gt;=8.5,"High",IF(Table1[[#This Row],[score]]&gt;=7,"Medium","Low"))</f>
        <v>Low</v>
      </c>
      <c r="Q4165" s="5">
        <f>Table1[[#This Row],[gross]]-Table1[[#This Row],[budget]]</f>
        <v>-48367617</v>
      </c>
      <c r="R4165" s="5" t="str">
        <f>IF(Table1[[#This Row],[Profit]]&gt;0,"Profit","Loss")</f>
        <v>Loss</v>
      </c>
      <c r="S4165" s="6" t="str">
        <f>FLOOR(Table1[[#This Row],[year]]-1900,10)+1900 &amp; "-" &amp; FLOOR(Table1[[#This Row],[year]]-1890,10)+1900</f>
        <v>2000-2010</v>
      </c>
      <c r="T4165" s="14" t="s">
        <v>21860</v>
      </c>
      <c r="AB4165" s="14"/>
    </row>
    <row r="4166" spans="1:28" hidden="1" x14ac:dyDescent="0.3">
      <c r="A4166" t="s">
        <v>12270</v>
      </c>
      <c r="B4166" t="s">
        <v>443</v>
      </c>
      <c r="C4166" t="s">
        <v>104</v>
      </c>
      <c r="D4166">
        <v>2002</v>
      </c>
      <c r="E4166" t="s">
        <v>12271</v>
      </c>
      <c r="F4166">
        <v>7.4</v>
      </c>
      <c r="G4166">
        <v>124000</v>
      </c>
      <c r="H4166" t="s">
        <v>10180</v>
      </c>
      <c r="I4166" t="s">
        <v>10180</v>
      </c>
      <c r="J4166" t="s">
        <v>11141</v>
      </c>
      <c r="K4166" t="s">
        <v>448</v>
      </c>
      <c r="L4166">
        <f>20500000</f>
        <v>20500000</v>
      </c>
      <c r="M4166">
        <v>6479328</v>
      </c>
      <c r="N4166" t="s">
        <v>12272</v>
      </c>
      <c r="O4166">
        <v>97</v>
      </c>
      <c r="P4166" t="str">
        <f>IF(Table1[[#This Row],[score]]&gt;=8.5,"High",IF(Table1[[#This Row],[score]]&gt;=7,"Medium","Low"))</f>
        <v>Medium</v>
      </c>
      <c r="Q4166" s="5">
        <f>Table1[[#This Row],[gross]]-Table1[[#This Row],[budget]]</f>
        <v>-14020672</v>
      </c>
      <c r="R4166" s="5" t="str">
        <f>IF(Table1[[#This Row],[Profit]]&gt;0,"Profit","Loss")</f>
        <v>Loss</v>
      </c>
      <c r="S4166" s="6" t="str">
        <f>FLOOR(Table1[[#This Row],[year]]-1900,10)+1900 &amp; "-" &amp; FLOOR(Table1[[#This Row],[year]]-1890,10)+1900</f>
        <v>2000-2010</v>
      </c>
      <c r="T4166" s="14" t="s">
        <v>21842</v>
      </c>
      <c r="AB4166" s="14"/>
    </row>
    <row r="4167" spans="1:28" hidden="1" x14ac:dyDescent="0.3">
      <c r="A4167" t="s">
        <v>12640</v>
      </c>
      <c r="B4167" t="s">
        <v>16</v>
      </c>
      <c r="C4167" t="s">
        <v>41</v>
      </c>
      <c r="D4167">
        <v>2002</v>
      </c>
      <c r="E4167" t="s">
        <v>12101</v>
      </c>
      <c r="F4167">
        <v>5.4</v>
      </c>
      <c r="G4167">
        <v>14000</v>
      </c>
      <c r="H4167" t="s">
        <v>12641</v>
      </c>
      <c r="I4167" t="s">
        <v>12642</v>
      </c>
      <c r="J4167" t="s">
        <v>10725</v>
      </c>
      <c r="K4167" t="s">
        <v>195</v>
      </c>
      <c r="L4167">
        <v>14000000</v>
      </c>
      <c r="M4167">
        <v>6413915</v>
      </c>
      <c r="N4167" t="s">
        <v>9940</v>
      </c>
      <c r="O4167">
        <v>86</v>
      </c>
      <c r="P4167" t="str">
        <f>IF(Table1[[#This Row],[score]]&gt;=8.5,"High",IF(Table1[[#This Row],[score]]&gt;=7,"Medium","Low"))</f>
        <v>Low</v>
      </c>
      <c r="Q4167" s="5">
        <f>Table1[[#This Row],[gross]]-Table1[[#This Row],[budget]]</f>
        <v>-7586085</v>
      </c>
      <c r="R4167" s="5" t="str">
        <f>IF(Table1[[#This Row],[Profit]]&gt;0,"Profit","Loss")</f>
        <v>Loss</v>
      </c>
      <c r="S4167" s="6" t="str">
        <f>FLOOR(Table1[[#This Row],[year]]-1900,10)+1900 &amp; "-" &amp; FLOOR(Table1[[#This Row],[year]]-1890,10)+1900</f>
        <v>2000-2010</v>
      </c>
      <c r="T4167" s="14" t="s">
        <v>21835</v>
      </c>
      <c r="AB4167" s="14"/>
    </row>
    <row r="4168" spans="1:28" hidden="1" x14ac:dyDescent="0.3">
      <c r="A4168" t="s">
        <v>12739</v>
      </c>
      <c r="B4168" t="s">
        <v>16</v>
      </c>
      <c r="C4168" t="s">
        <v>34</v>
      </c>
      <c r="D4168">
        <v>2002</v>
      </c>
      <c r="E4168" t="s">
        <v>12239</v>
      </c>
      <c r="F4168">
        <v>5.6</v>
      </c>
      <c r="G4168">
        <v>7100</v>
      </c>
      <c r="H4168" t="s">
        <v>8426</v>
      </c>
      <c r="I4168" t="s">
        <v>12740</v>
      </c>
      <c r="J4168" t="s">
        <v>3992</v>
      </c>
      <c r="K4168" t="s">
        <v>30</v>
      </c>
      <c r="L4168">
        <v>10000000</v>
      </c>
      <c r="M4168">
        <v>6282446</v>
      </c>
      <c r="N4168" t="s">
        <v>12741</v>
      </c>
      <c r="O4168">
        <v>96</v>
      </c>
      <c r="P4168" t="str">
        <f>IF(Table1[[#This Row],[score]]&gt;=8.5,"High",IF(Table1[[#This Row],[score]]&gt;=7,"Medium","Low"))</f>
        <v>Low</v>
      </c>
      <c r="Q4168" s="5">
        <f>Table1[[#This Row],[gross]]-Table1[[#This Row],[budget]]</f>
        <v>-3717554</v>
      </c>
      <c r="R4168" s="5" t="str">
        <f>IF(Table1[[#This Row],[Profit]]&gt;0,"Profit","Loss")</f>
        <v>Loss</v>
      </c>
      <c r="S4168" s="6" t="str">
        <f>FLOOR(Table1[[#This Row],[year]]-1900,10)+1900 &amp; "-" &amp; FLOOR(Table1[[#This Row],[year]]-1890,10)+1900</f>
        <v>2000-2010</v>
      </c>
      <c r="T4168" s="14" t="s">
        <v>21835</v>
      </c>
      <c r="AB4168" s="14"/>
    </row>
    <row r="4169" spans="1:28" hidden="1" x14ac:dyDescent="0.3">
      <c r="A4169" t="s">
        <v>12629</v>
      </c>
      <c r="B4169" t="s">
        <v>16</v>
      </c>
      <c r="C4169" t="s">
        <v>17</v>
      </c>
      <c r="D4169">
        <v>2002</v>
      </c>
      <c r="E4169" t="s">
        <v>12630</v>
      </c>
      <c r="F4169">
        <v>6.8</v>
      </c>
      <c r="G4169">
        <v>36000</v>
      </c>
      <c r="H4169" t="s">
        <v>569</v>
      </c>
      <c r="I4169" t="s">
        <v>12631</v>
      </c>
      <c r="J4169" t="s">
        <v>8017</v>
      </c>
      <c r="K4169" t="s">
        <v>195</v>
      </c>
      <c r="L4169">
        <v>10000000</v>
      </c>
      <c r="M4169">
        <v>5808941</v>
      </c>
      <c r="N4169" t="s">
        <v>12632</v>
      </c>
      <c r="O4169">
        <v>98</v>
      </c>
      <c r="P4169" t="str">
        <f>IF(Table1[[#This Row],[score]]&gt;=8.5,"High",IF(Table1[[#This Row],[score]]&gt;=7,"Medium","Low"))</f>
        <v>Low</v>
      </c>
      <c r="Q4169" s="5">
        <f>Table1[[#This Row],[gross]]-Table1[[#This Row],[budget]]</f>
        <v>-4191059</v>
      </c>
      <c r="R4169" s="5" t="str">
        <f>IF(Table1[[#This Row],[Profit]]&gt;0,"Profit","Loss")</f>
        <v>Loss</v>
      </c>
      <c r="S4169" s="6" t="str">
        <f>FLOOR(Table1[[#This Row],[year]]-1900,10)+1900 &amp; "-" &amp; FLOOR(Table1[[#This Row],[year]]-1890,10)+1900</f>
        <v>2000-2010</v>
      </c>
      <c r="T4169" s="14" t="s">
        <v>21842</v>
      </c>
      <c r="AB4169" s="14"/>
    </row>
    <row r="4170" spans="1:28" hidden="1" x14ac:dyDescent="0.3">
      <c r="A4170" t="s">
        <v>12417</v>
      </c>
      <c r="B4170" t="s">
        <v>443</v>
      </c>
      <c r="C4170" t="s">
        <v>17</v>
      </c>
      <c r="D4170">
        <v>2002</v>
      </c>
      <c r="E4170" t="s">
        <v>12418</v>
      </c>
      <c r="F4170">
        <v>7.6</v>
      </c>
      <c r="G4170">
        <v>40000</v>
      </c>
      <c r="H4170" t="s">
        <v>12419</v>
      </c>
      <c r="I4170" t="s">
        <v>12420</v>
      </c>
      <c r="J4170" t="s">
        <v>10196</v>
      </c>
      <c r="K4170" t="s">
        <v>10197</v>
      </c>
      <c r="L4170">
        <f>20500000</f>
        <v>20500000</v>
      </c>
      <c r="M4170">
        <v>5427830</v>
      </c>
      <c r="N4170" t="s">
        <v>12421</v>
      </c>
      <c r="O4170">
        <v>185</v>
      </c>
      <c r="P4170" t="str">
        <f>IF(Table1[[#This Row],[score]]&gt;=8.5,"High",IF(Table1[[#This Row],[score]]&gt;=7,"Medium","Low"))</f>
        <v>Medium</v>
      </c>
      <c r="Q4170" s="5">
        <f>Table1[[#This Row],[gross]]-Table1[[#This Row],[budget]]</f>
        <v>-15072170</v>
      </c>
      <c r="R4170" s="5" t="str">
        <f>IF(Table1[[#This Row],[Profit]]&gt;0,"Profit","Loss")</f>
        <v>Loss</v>
      </c>
      <c r="S4170" s="6" t="str">
        <f>FLOOR(Table1[[#This Row],[year]]-1900,10)+1900 &amp; "-" &amp; FLOOR(Table1[[#This Row],[year]]-1890,10)+1900</f>
        <v>2000-2010</v>
      </c>
      <c r="T4170" s="14" t="s">
        <v>21867</v>
      </c>
      <c r="AB4170" s="14"/>
    </row>
    <row r="4171" spans="1:28" hidden="1" x14ac:dyDescent="0.3">
      <c r="A4171" t="s">
        <v>12334</v>
      </c>
      <c r="B4171" t="s">
        <v>16</v>
      </c>
      <c r="C4171" t="s">
        <v>34</v>
      </c>
      <c r="D4171">
        <v>2002</v>
      </c>
      <c r="E4171" t="s">
        <v>12335</v>
      </c>
      <c r="F4171">
        <v>7.4</v>
      </c>
      <c r="G4171">
        <v>316000</v>
      </c>
      <c r="H4171" t="s">
        <v>12336</v>
      </c>
      <c r="I4171" t="s">
        <v>12336</v>
      </c>
      <c r="J4171" t="s">
        <v>3866</v>
      </c>
      <c r="K4171" t="s">
        <v>30</v>
      </c>
      <c r="L4171">
        <v>20000000</v>
      </c>
      <c r="M4171">
        <v>5368217</v>
      </c>
      <c r="N4171" t="s">
        <v>8904</v>
      </c>
      <c r="O4171">
        <v>107</v>
      </c>
      <c r="P4171" t="str">
        <f>IF(Table1[[#This Row],[score]]&gt;=8.5,"High",IF(Table1[[#This Row],[score]]&gt;=7,"Medium","Low"))</f>
        <v>Medium</v>
      </c>
      <c r="Q4171" s="5">
        <f>Table1[[#This Row],[gross]]-Table1[[#This Row],[budget]]</f>
        <v>-14631783</v>
      </c>
      <c r="R4171" s="5" t="str">
        <f>IF(Table1[[#This Row],[Profit]]&gt;0,"Profit","Loss")</f>
        <v>Loss</v>
      </c>
      <c r="S4171" s="6" t="str">
        <f>FLOOR(Table1[[#This Row],[year]]-1900,10)+1900 &amp; "-" &amp; FLOOR(Table1[[#This Row],[year]]-1890,10)+1900</f>
        <v>2000-2010</v>
      </c>
      <c r="T4171" s="14" t="s">
        <v>21835</v>
      </c>
      <c r="AB4171" s="14"/>
    </row>
    <row r="4172" spans="1:28" hidden="1" x14ac:dyDescent="0.3">
      <c r="A4172" t="s">
        <v>12638</v>
      </c>
      <c r="B4172" t="s">
        <v>16</v>
      </c>
      <c r="C4172" t="s">
        <v>17</v>
      </c>
      <c r="D4172">
        <v>2002</v>
      </c>
      <c r="E4172" t="s">
        <v>11710</v>
      </c>
      <c r="F4172">
        <v>6.4</v>
      </c>
      <c r="G4172">
        <v>16000</v>
      </c>
      <c r="H4172" t="s">
        <v>10332</v>
      </c>
      <c r="I4172" t="s">
        <v>10332</v>
      </c>
      <c r="J4172" t="s">
        <v>6013</v>
      </c>
      <c r="K4172" t="s">
        <v>30</v>
      </c>
      <c r="L4172">
        <f>20500000</f>
        <v>20500000</v>
      </c>
      <c r="M4172">
        <v>4412203</v>
      </c>
      <c r="N4172" t="s">
        <v>12639</v>
      </c>
      <c r="O4172">
        <v>103</v>
      </c>
      <c r="P4172" t="str">
        <f>IF(Table1[[#This Row],[score]]&gt;=8.5,"High",IF(Table1[[#This Row],[score]]&gt;=7,"Medium","Low"))</f>
        <v>Low</v>
      </c>
      <c r="Q4172" s="5">
        <f>Table1[[#This Row],[gross]]-Table1[[#This Row],[budget]]</f>
        <v>-16087797</v>
      </c>
      <c r="R4172" s="5" t="str">
        <f>IF(Table1[[#This Row],[Profit]]&gt;0,"Profit","Loss")</f>
        <v>Loss</v>
      </c>
      <c r="S4172" s="6" t="str">
        <f>FLOOR(Table1[[#This Row],[year]]-1900,10)+1900 &amp; "-" &amp; FLOOR(Table1[[#This Row],[year]]-1890,10)+1900</f>
        <v>2000-2010</v>
      </c>
      <c r="T4172" s="14" t="s">
        <v>21835</v>
      </c>
      <c r="AB4172" s="14"/>
    </row>
    <row r="4173" spans="1:28" hidden="1" x14ac:dyDescent="0.3">
      <c r="A4173" t="s">
        <v>12762</v>
      </c>
      <c r="B4173" t="s">
        <v>16</v>
      </c>
      <c r="C4173" t="s">
        <v>104</v>
      </c>
      <c r="D4173">
        <v>2002</v>
      </c>
      <c r="E4173" t="s">
        <v>12763</v>
      </c>
      <c r="F4173">
        <v>7</v>
      </c>
      <c r="G4173">
        <v>24000</v>
      </c>
      <c r="H4173" t="s">
        <v>10154</v>
      </c>
      <c r="I4173" t="s">
        <v>6272</v>
      </c>
      <c r="J4173" t="s">
        <v>10128</v>
      </c>
      <c r="K4173" t="s">
        <v>22</v>
      </c>
      <c r="L4173">
        <v>11000000</v>
      </c>
      <c r="M4173">
        <v>4247089</v>
      </c>
      <c r="N4173" t="s">
        <v>3705</v>
      </c>
      <c r="O4173">
        <v>97</v>
      </c>
      <c r="P4173" t="str">
        <f>IF(Table1[[#This Row],[score]]&gt;=8.5,"High",IF(Table1[[#This Row],[score]]&gt;=7,"Medium","Low"))</f>
        <v>Medium</v>
      </c>
      <c r="Q4173" s="5">
        <f>Table1[[#This Row],[gross]]-Table1[[#This Row],[budget]]</f>
        <v>-6752911</v>
      </c>
      <c r="R4173" s="5" t="str">
        <f>IF(Table1[[#This Row],[Profit]]&gt;0,"Profit","Loss")</f>
        <v>Loss</v>
      </c>
      <c r="S4173" s="6" t="str">
        <f>FLOOR(Table1[[#This Row],[year]]-1900,10)+1900 &amp; "-" &amp; FLOOR(Table1[[#This Row],[year]]-1890,10)+1900</f>
        <v>2000-2010</v>
      </c>
      <c r="T4173" s="14" t="s">
        <v>21860</v>
      </c>
      <c r="AB4173" s="14"/>
    </row>
    <row r="4174" spans="1:28" hidden="1" x14ac:dyDescent="0.3">
      <c r="A4174" t="s">
        <v>12469</v>
      </c>
      <c r="B4174" t="s">
        <v>16</v>
      </c>
      <c r="C4174" t="s">
        <v>104</v>
      </c>
      <c r="D4174">
        <v>2002</v>
      </c>
      <c r="E4174" t="s">
        <v>12470</v>
      </c>
      <c r="F4174">
        <v>7</v>
      </c>
      <c r="G4174">
        <v>9400</v>
      </c>
      <c r="H4174" t="s">
        <v>12471</v>
      </c>
      <c r="I4174" t="s">
        <v>12472</v>
      </c>
      <c r="J4174" t="s">
        <v>12473</v>
      </c>
      <c r="K4174" t="s">
        <v>30</v>
      </c>
      <c r="L4174">
        <v>250000</v>
      </c>
      <c r="M4174">
        <v>3809226</v>
      </c>
      <c r="N4174" t="s">
        <v>12474</v>
      </c>
      <c r="O4174">
        <v>101</v>
      </c>
      <c r="P4174" t="str">
        <f>IF(Table1[[#This Row],[score]]&gt;=8.5,"High",IF(Table1[[#This Row],[score]]&gt;=7,"Medium","Low"))</f>
        <v>Medium</v>
      </c>
      <c r="Q4174" s="5">
        <f>Table1[[#This Row],[gross]]-Table1[[#This Row],[budget]]</f>
        <v>3559226</v>
      </c>
      <c r="R4174" s="5" t="str">
        <f>IF(Table1[[#This Row],[Profit]]&gt;0,"Profit","Loss")</f>
        <v>Profit</v>
      </c>
      <c r="S4174" s="6" t="str">
        <f>FLOOR(Table1[[#This Row],[year]]-1900,10)+1900 &amp; "-" &amp; FLOOR(Table1[[#This Row],[year]]-1890,10)+1900</f>
        <v>2000-2010</v>
      </c>
      <c r="T4174" s="14" t="s">
        <v>21835</v>
      </c>
      <c r="AB4174" s="14"/>
    </row>
    <row r="4175" spans="1:28" hidden="1" x14ac:dyDescent="0.3">
      <c r="A4175" t="s">
        <v>12582</v>
      </c>
      <c r="B4175" t="s">
        <v>16</v>
      </c>
      <c r="C4175" t="s">
        <v>52</v>
      </c>
      <c r="D4175">
        <v>2002</v>
      </c>
      <c r="E4175" t="s">
        <v>12583</v>
      </c>
      <c r="F4175">
        <v>6.7</v>
      </c>
      <c r="G4175">
        <v>42000</v>
      </c>
      <c r="H4175" t="s">
        <v>12584</v>
      </c>
      <c r="I4175" t="s">
        <v>12584</v>
      </c>
      <c r="J4175" t="s">
        <v>12585</v>
      </c>
      <c r="K4175" t="s">
        <v>2081</v>
      </c>
      <c r="L4175">
        <v>3500000</v>
      </c>
      <c r="M4175">
        <v>3657876</v>
      </c>
      <c r="N4175" t="s">
        <v>12586</v>
      </c>
      <c r="O4175">
        <v>92</v>
      </c>
      <c r="P4175" t="str">
        <f>IF(Table1[[#This Row],[score]]&gt;=8.5,"High",IF(Table1[[#This Row],[score]]&gt;=7,"Medium","Low"))</f>
        <v>Low</v>
      </c>
      <c r="Q4175" s="5">
        <f>Table1[[#This Row],[gross]]-Table1[[#This Row],[budget]]</f>
        <v>157876</v>
      </c>
      <c r="R4175" s="5" t="str">
        <f>IF(Table1[[#This Row],[Profit]]&gt;0,"Profit","Loss")</f>
        <v>Profit</v>
      </c>
      <c r="S4175" s="6" t="str">
        <f>FLOOR(Table1[[#This Row],[year]]-1900,10)+1900 &amp; "-" &amp; FLOOR(Table1[[#This Row],[year]]-1890,10)+1900</f>
        <v>2000-2010</v>
      </c>
      <c r="T4175" s="14" t="s">
        <v>21837</v>
      </c>
      <c r="AB4175" s="14"/>
    </row>
    <row r="4176" spans="1:28" hidden="1" x14ac:dyDescent="0.3">
      <c r="A4176" t="s">
        <v>12622</v>
      </c>
      <c r="B4176" t="s">
        <v>33</v>
      </c>
      <c r="C4176" t="s">
        <v>25</v>
      </c>
      <c r="D4176">
        <v>2002</v>
      </c>
      <c r="E4176" t="s">
        <v>12623</v>
      </c>
      <c r="F4176">
        <v>7.1</v>
      </c>
      <c r="G4176">
        <v>12000</v>
      </c>
      <c r="H4176" t="s">
        <v>9050</v>
      </c>
      <c r="I4176" t="s">
        <v>4335</v>
      </c>
      <c r="J4176" t="s">
        <v>12624</v>
      </c>
      <c r="K4176" t="s">
        <v>22</v>
      </c>
      <c r="L4176">
        <v>10000000</v>
      </c>
      <c r="M4176">
        <v>3651462</v>
      </c>
      <c r="N4176" t="s">
        <v>12625</v>
      </c>
      <c r="O4176">
        <v>132</v>
      </c>
      <c r="P4176" t="str">
        <f>IF(Table1[[#This Row],[score]]&gt;=8.5,"High",IF(Table1[[#This Row],[score]]&gt;=7,"Medium","Low"))</f>
        <v>Medium</v>
      </c>
      <c r="Q4176" s="5">
        <f>Table1[[#This Row],[gross]]-Table1[[#This Row],[budget]]</f>
        <v>-6348538</v>
      </c>
      <c r="R4176" s="5" t="str">
        <f>IF(Table1[[#This Row],[Profit]]&gt;0,"Profit","Loss")</f>
        <v>Loss</v>
      </c>
      <c r="S4176" s="6" t="str">
        <f>FLOOR(Table1[[#This Row],[year]]-1900,10)+1900 &amp; "-" &amp; FLOOR(Table1[[#This Row],[year]]-1890,10)+1900</f>
        <v>2000-2010</v>
      </c>
      <c r="T4176" s="14" t="s">
        <v>21844</v>
      </c>
      <c r="AB4176" s="14"/>
    </row>
    <row r="4177" spans="1:28" hidden="1" x14ac:dyDescent="0.3">
      <c r="A4177" t="s">
        <v>12747</v>
      </c>
      <c r="B4177" t="s">
        <v>16</v>
      </c>
      <c r="C4177" t="s">
        <v>104</v>
      </c>
      <c r="D4177">
        <v>2002</v>
      </c>
      <c r="E4177" t="s">
        <v>12748</v>
      </c>
      <c r="F4177">
        <v>7.4</v>
      </c>
      <c r="G4177">
        <v>13000</v>
      </c>
      <c r="H4177" t="s">
        <v>6011</v>
      </c>
      <c r="I4177" t="s">
        <v>12749</v>
      </c>
      <c r="J4177" t="s">
        <v>12750</v>
      </c>
      <c r="K4177" t="s">
        <v>22</v>
      </c>
      <c r="L4177">
        <f>20500000</f>
        <v>20500000</v>
      </c>
      <c r="M4177">
        <v>3633509</v>
      </c>
      <c r="N4177" t="s">
        <v>12751</v>
      </c>
      <c r="O4177">
        <v>106</v>
      </c>
      <c r="P4177" t="str">
        <f>IF(Table1[[#This Row],[score]]&gt;=8.5,"High",IF(Table1[[#This Row],[score]]&gt;=7,"Medium","Low"))</f>
        <v>Medium</v>
      </c>
      <c r="Q4177" s="5">
        <f>Table1[[#This Row],[gross]]-Table1[[#This Row],[budget]]</f>
        <v>-16866491</v>
      </c>
      <c r="R4177" s="5" t="str">
        <f>IF(Table1[[#This Row],[Profit]]&gt;0,"Profit","Loss")</f>
        <v>Loss</v>
      </c>
      <c r="S4177" s="6" t="str">
        <f>FLOOR(Table1[[#This Row],[year]]-1900,10)+1900 &amp; "-" &amp; FLOOR(Table1[[#This Row],[year]]-1890,10)+1900</f>
        <v>2000-2010</v>
      </c>
      <c r="T4177" s="14" t="s">
        <v>21844</v>
      </c>
      <c r="AB4177" s="14"/>
    </row>
    <row r="4178" spans="1:28" hidden="1" x14ac:dyDescent="0.3">
      <c r="A4178" t="s">
        <v>12716</v>
      </c>
      <c r="B4178" t="s">
        <v>16</v>
      </c>
      <c r="C4178" t="s">
        <v>41</v>
      </c>
      <c r="D4178">
        <v>2002</v>
      </c>
      <c r="E4178" t="s">
        <v>12204</v>
      </c>
      <c r="F4178">
        <v>4.7</v>
      </c>
      <c r="G4178">
        <v>9500</v>
      </c>
      <c r="H4178" t="s">
        <v>5056</v>
      </c>
      <c r="I4178" t="s">
        <v>12717</v>
      </c>
      <c r="J4178" t="s">
        <v>6221</v>
      </c>
      <c r="K4178" t="s">
        <v>30</v>
      </c>
      <c r="L4178">
        <v>2000000</v>
      </c>
      <c r="M4178">
        <v>3438804</v>
      </c>
      <c r="N4178" t="s">
        <v>3705</v>
      </c>
      <c r="O4178">
        <v>101</v>
      </c>
      <c r="P4178" t="str">
        <f>IF(Table1[[#This Row],[score]]&gt;=8.5,"High",IF(Table1[[#This Row],[score]]&gt;=7,"Medium","Low"))</f>
        <v>Low</v>
      </c>
      <c r="Q4178" s="5">
        <f>Table1[[#This Row],[gross]]-Table1[[#This Row],[budget]]</f>
        <v>1438804</v>
      </c>
      <c r="R4178" s="5" t="str">
        <f>IF(Table1[[#This Row],[Profit]]&gt;0,"Profit","Loss")</f>
        <v>Profit</v>
      </c>
      <c r="S4178" s="6" t="str">
        <f>FLOOR(Table1[[#This Row],[year]]-1900,10)+1900 &amp; "-" &amp; FLOOR(Table1[[#This Row],[year]]-1890,10)+1900</f>
        <v>2000-2010</v>
      </c>
      <c r="T4178" s="14" t="s">
        <v>21835</v>
      </c>
      <c r="AB4178" s="14"/>
    </row>
    <row r="4179" spans="1:28" hidden="1" x14ac:dyDescent="0.3">
      <c r="A4179" t="s">
        <v>12526</v>
      </c>
      <c r="B4179" t="s">
        <v>16</v>
      </c>
      <c r="C4179" t="s">
        <v>34</v>
      </c>
      <c r="D4179">
        <v>2002</v>
      </c>
      <c r="E4179" t="s">
        <v>12355</v>
      </c>
      <c r="F4179">
        <v>7.1</v>
      </c>
      <c r="G4179">
        <v>11000</v>
      </c>
      <c r="H4179" t="s">
        <v>12483</v>
      </c>
      <c r="I4179" t="s">
        <v>12527</v>
      </c>
      <c r="J4179" t="s">
        <v>12098</v>
      </c>
      <c r="K4179" t="s">
        <v>30</v>
      </c>
      <c r="L4179">
        <f>20500000</f>
        <v>20500000</v>
      </c>
      <c r="M4179">
        <v>3116526</v>
      </c>
      <c r="N4179" t="s">
        <v>8904</v>
      </c>
      <c r="O4179">
        <v>97</v>
      </c>
      <c r="P4179" t="str">
        <f>IF(Table1[[#This Row],[score]]&gt;=8.5,"High",IF(Table1[[#This Row],[score]]&gt;=7,"Medium","Low"))</f>
        <v>Medium</v>
      </c>
      <c r="Q4179" s="5">
        <f>Table1[[#This Row],[gross]]-Table1[[#This Row],[budget]]</f>
        <v>-17383474</v>
      </c>
      <c r="R4179" s="5" t="str">
        <f>IF(Table1[[#This Row],[Profit]]&gt;0,"Profit","Loss")</f>
        <v>Loss</v>
      </c>
      <c r="S4179" s="6" t="str">
        <f>FLOOR(Table1[[#This Row],[year]]-1900,10)+1900 &amp; "-" &amp; FLOOR(Table1[[#This Row],[year]]-1890,10)+1900</f>
        <v>2000-2010</v>
      </c>
      <c r="T4179" s="14" t="s">
        <v>21835</v>
      </c>
      <c r="AB4179" s="14"/>
    </row>
    <row r="4180" spans="1:28" hidden="1" x14ac:dyDescent="0.3">
      <c r="A4180" t="s">
        <v>12745</v>
      </c>
      <c r="B4180" t="s">
        <v>16</v>
      </c>
      <c r="C4180" t="s">
        <v>17</v>
      </c>
      <c r="D4180">
        <v>2002</v>
      </c>
      <c r="E4180" t="s">
        <v>12746</v>
      </c>
      <c r="F4180">
        <v>7.5</v>
      </c>
      <c r="G4180">
        <v>10000</v>
      </c>
      <c r="H4180" t="s">
        <v>4816</v>
      </c>
      <c r="I4180" t="s">
        <v>4816</v>
      </c>
      <c r="J4180" t="s">
        <v>9069</v>
      </c>
      <c r="K4180" t="s">
        <v>22</v>
      </c>
      <c r="L4180">
        <v>9000000</v>
      </c>
      <c r="M4180">
        <v>2845696</v>
      </c>
      <c r="N4180" t="s">
        <v>10507</v>
      </c>
      <c r="O4180">
        <v>128</v>
      </c>
      <c r="P4180" t="str">
        <f>IF(Table1[[#This Row],[score]]&gt;=8.5,"High",IF(Table1[[#This Row],[score]]&gt;=7,"Medium","Low"))</f>
        <v>Medium</v>
      </c>
      <c r="Q4180" s="5">
        <f>Table1[[#This Row],[gross]]-Table1[[#This Row],[budget]]</f>
        <v>-6154304</v>
      </c>
      <c r="R4180" s="5" t="str">
        <f>IF(Table1[[#This Row],[Profit]]&gt;0,"Profit","Loss")</f>
        <v>Loss</v>
      </c>
      <c r="S4180" s="6" t="str">
        <f>FLOOR(Table1[[#This Row],[year]]-1900,10)+1900 &amp; "-" &amp; FLOOR(Table1[[#This Row],[year]]-1890,10)+1900</f>
        <v>2000-2010</v>
      </c>
      <c r="T4180" s="14" t="s">
        <v>21844</v>
      </c>
      <c r="AB4180" s="14"/>
    </row>
    <row r="4181" spans="1:28" hidden="1" x14ac:dyDescent="0.3">
      <c r="A4181" t="s">
        <v>12550</v>
      </c>
      <c r="B4181" t="s">
        <v>16</v>
      </c>
      <c r="C4181" t="s">
        <v>63</v>
      </c>
      <c r="D4181">
        <v>2002</v>
      </c>
      <c r="E4181" t="s">
        <v>12467</v>
      </c>
      <c r="F4181">
        <v>7.3</v>
      </c>
      <c r="G4181">
        <v>34000</v>
      </c>
      <c r="H4181" t="s">
        <v>9204</v>
      </c>
      <c r="I4181" t="s">
        <v>12551</v>
      </c>
      <c r="J4181" t="s">
        <v>12552</v>
      </c>
      <c r="K4181" t="s">
        <v>22</v>
      </c>
      <c r="L4181">
        <f>20500000</f>
        <v>20500000</v>
      </c>
      <c r="M4181">
        <v>2801397</v>
      </c>
      <c r="N4181" t="s">
        <v>12553</v>
      </c>
      <c r="O4181">
        <v>117</v>
      </c>
      <c r="P4181" t="str">
        <f>IF(Table1[[#This Row],[score]]&gt;=8.5,"High",IF(Table1[[#This Row],[score]]&gt;=7,"Medium","Low"))</f>
        <v>Medium</v>
      </c>
      <c r="Q4181" s="5">
        <f>Table1[[#This Row],[gross]]-Table1[[#This Row],[budget]]</f>
        <v>-17698603</v>
      </c>
      <c r="R4181" s="5" t="str">
        <f>IF(Table1[[#This Row],[Profit]]&gt;0,"Profit","Loss")</f>
        <v>Loss</v>
      </c>
      <c r="S4181" s="6" t="str">
        <f>FLOOR(Table1[[#This Row],[year]]-1900,10)+1900 &amp; "-" &amp; FLOOR(Table1[[#This Row],[year]]-1890,10)+1900</f>
        <v>2000-2010</v>
      </c>
      <c r="T4181" s="14" t="s">
        <v>21835</v>
      </c>
      <c r="AB4181" s="14"/>
    </row>
    <row r="4182" spans="1:28" hidden="1" x14ac:dyDescent="0.3">
      <c r="A4182" t="s">
        <v>12571</v>
      </c>
      <c r="B4182" t="s">
        <v>16</v>
      </c>
      <c r="C4182" t="s">
        <v>63</v>
      </c>
      <c r="D4182">
        <v>2002</v>
      </c>
      <c r="E4182" t="s">
        <v>12341</v>
      </c>
      <c r="F4182">
        <v>6.6</v>
      </c>
      <c r="G4182">
        <v>13000</v>
      </c>
      <c r="H4182" t="s">
        <v>183</v>
      </c>
      <c r="I4182" t="s">
        <v>12572</v>
      </c>
      <c r="J4182" t="s">
        <v>9291</v>
      </c>
      <c r="K4182" t="s">
        <v>30</v>
      </c>
      <c r="L4182">
        <v>7000000</v>
      </c>
      <c r="M4182">
        <v>2704951</v>
      </c>
      <c r="N4182" t="s">
        <v>12573</v>
      </c>
      <c r="O4182">
        <v>105</v>
      </c>
      <c r="P4182" t="str">
        <f>IF(Table1[[#This Row],[score]]&gt;=8.5,"High",IF(Table1[[#This Row],[score]]&gt;=7,"Medium","Low"))</f>
        <v>Low</v>
      </c>
      <c r="Q4182" s="5">
        <f>Table1[[#This Row],[gross]]-Table1[[#This Row],[budget]]</f>
        <v>-4295049</v>
      </c>
      <c r="R4182" s="5" t="str">
        <f>IF(Table1[[#This Row],[Profit]]&gt;0,"Profit","Loss")</f>
        <v>Loss</v>
      </c>
      <c r="S4182" s="6" t="str">
        <f>FLOOR(Table1[[#This Row],[year]]-1900,10)+1900 &amp; "-" &amp; FLOOR(Table1[[#This Row],[year]]-1890,10)+1900</f>
        <v>2000-2010</v>
      </c>
      <c r="T4182" s="14" t="s">
        <v>21835</v>
      </c>
      <c r="AB4182" s="14"/>
    </row>
    <row r="4183" spans="1:28" hidden="1" x14ac:dyDescent="0.3">
      <c r="A4183" t="s">
        <v>12560</v>
      </c>
      <c r="B4183" t="s">
        <v>16</v>
      </c>
      <c r="C4183" t="s">
        <v>34</v>
      </c>
      <c r="D4183">
        <v>2002</v>
      </c>
      <c r="E4183" t="s">
        <v>12065</v>
      </c>
      <c r="F4183">
        <v>6.2</v>
      </c>
      <c r="G4183">
        <v>21000</v>
      </c>
      <c r="H4183" t="s">
        <v>4754</v>
      </c>
      <c r="I4183" t="s">
        <v>12561</v>
      </c>
      <c r="J4183" t="s">
        <v>8039</v>
      </c>
      <c r="K4183" t="s">
        <v>30</v>
      </c>
      <c r="L4183">
        <v>40000000</v>
      </c>
      <c r="M4183">
        <v>2622015</v>
      </c>
      <c r="N4183" t="s">
        <v>8904</v>
      </c>
      <c r="O4183">
        <v>105</v>
      </c>
      <c r="P4183" t="str">
        <f>IF(Table1[[#This Row],[score]]&gt;=8.5,"High",IF(Table1[[#This Row],[score]]&gt;=7,"Medium","Low"))</f>
        <v>Low</v>
      </c>
      <c r="Q4183" s="5">
        <f>Table1[[#This Row],[gross]]-Table1[[#This Row],[budget]]</f>
        <v>-37377985</v>
      </c>
      <c r="R4183" s="5" t="str">
        <f>IF(Table1[[#This Row],[Profit]]&gt;0,"Profit","Loss")</f>
        <v>Loss</v>
      </c>
      <c r="S4183" s="6" t="str">
        <f>FLOOR(Table1[[#This Row],[year]]-1900,10)+1900 &amp; "-" &amp; FLOOR(Table1[[#This Row],[year]]-1890,10)+1900</f>
        <v>2000-2010</v>
      </c>
      <c r="T4183" s="14" t="s">
        <v>21835</v>
      </c>
      <c r="AB4183" s="14"/>
    </row>
    <row r="4184" spans="1:28" hidden="1" x14ac:dyDescent="0.3">
      <c r="A4184" t="s">
        <v>12455</v>
      </c>
      <c r="B4184" t="s">
        <v>16</v>
      </c>
      <c r="C4184" t="s">
        <v>104</v>
      </c>
      <c r="D4184">
        <v>2002</v>
      </c>
      <c r="E4184" t="s">
        <v>12456</v>
      </c>
      <c r="F4184">
        <v>7.6</v>
      </c>
      <c r="G4184">
        <v>65000</v>
      </c>
      <c r="H4184" t="s">
        <v>12457</v>
      </c>
      <c r="I4184" t="s">
        <v>12458</v>
      </c>
      <c r="J4184" t="s">
        <v>12459</v>
      </c>
      <c r="K4184" t="s">
        <v>908</v>
      </c>
      <c r="L4184">
        <v>4000000</v>
      </c>
      <c r="M4184">
        <v>2046061</v>
      </c>
      <c r="N4184" t="s">
        <v>12460</v>
      </c>
      <c r="O4184">
        <v>129</v>
      </c>
      <c r="P4184" t="str">
        <f>IF(Table1[[#This Row],[score]]&gt;=8.5,"High",IF(Table1[[#This Row],[score]]&gt;=7,"Medium","Low"))</f>
        <v>Medium</v>
      </c>
      <c r="Q4184" s="5">
        <f>Table1[[#This Row],[gross]]-Table1[[#This Row],[budget]]</f>
        <v>-1953939</v>
      </c>
      <c r="R4184" s="5" t="str">
        <f>IF(Table1[[#This Row],[Profit]]&gt;0,"Profit","Loss")</f>
        <v>Loss</v>
      </c>
      <c r="S4184" s="6" t="str">
        <f>FLOOR(Table1[[#This Row],[year]]-1900,10)+1900 &amp; "-" &amp; FLOOR(Table1[[#This Row],[year]]-1890,10)+1900</f>
        <v>2000-2010</v>
      </c>
      <c r="T4184" s="14" t="s">
        <v>21845</v>
      </c>
      <c r="AB4184" s="14"/>
    </row>
    <row r="4185" spans="1:28" hidden="1" x14ac:dyDescent="0.3">
      <c r="A4185" t="s">
        <v>12708</v>
      </c>
      <c r="B4185" t="s">
        <v>16</v>
      </c>
      <c r="C4185" t="s">
        <v>17</v>
      </c>
      <c r="D4185">
        <v>2002</v>
      </c>
      <c r="E4185" t="s">
        <v>12709</v>
      </c>
      <c r="F4185">
        <v>7.6</v>
      </c>
      <c r="G4185">
        <v>24000</v>
      </c>
      <c r="H4185" t="s">
        <v>12710</v>
      </c>
      <c r="I4185" t="s">
        <v>12710</v>
      </c>
      <c r="J4185" t="s">
        <v>12711</v>
      </c>
      <c r="K4185" t="s">
        <v>22</v>
      </c>
      <c r="L4185">
        <f>20500000</f>
        <v>20500000</v>
      </c>
      <c r="M4185">
        <v>1758689</v>
      </c>
      <c r="N4185" t="s">
        <v>12712</v>
      </c>
      <c r="O4185">
        <v>107</v>
      </c>
      <c r="P4185" t="str">
        <f>IF(Table1[[#This Row],[score]]&gt;=8.5,"High",IF(Table1[[#This Row],[score]]&gt;=7,"Medium","Low"))</f>
        <v>Medium</v>
      </c>
      <c r="Q4185" s="5">
        <f>Table1[[#This Row],[gross]]-Table1[[#This Row],[budget]]</f>
        <v>-18741311</v>
      </c>
      <c r="R4185" s="5" t="str">
        <f>IF(Table1[[#This Row],[Profit]]&gt;0,"Profit","Loss")</f>
        <v>Loss</v>
      </c>
      <c r="S4185" s="6" t="str">
        <f>FLOOR(Table1[[#This Row],[year]]-1900,10)+1900 &amp; "-" &amp; FLOOR(Table1[[#This Row],[year]]-1890,10)+1900</f>
        <v>2000-2010</v>
      </c>
      <c r="T4185" s="14" t="s">
        <v>21859</v>
      </c>
      <c r="AB4185" s="14"/>
    </row>
    <row r="4186" spans="1:28" hidden="1" x14ac:dyDescent="0.3">
      <c r="A4186" t="s">
        <v>12726</v>
      </c>
      <c r="B4186" t="s">
        <v>16</v>
      </c>
      <c r="C4186" t="s">
        <v>17</v>
      </c>
      <c r="D4186">
        <v>2002</v>
      </c>
      <c r="E4186" t="s">
        <v>12727</v>
      </c>
      <c r="F4186">
        <v>7.5</v>
      </c>
      <c r="G4186">
        <v>9800</v>
      </c>
      <c r="H4186" t="s">
        <v>12728</v>
      </c>
      <c r="I4186" t="s">
        <v>12728</v>
      </c>
      <c r="J4186" t="s">
        <v>12729</v>
      </c>
      <c r="K4186" t="s">
        <v>3770</v>
      </c>
      <c r="L4186">
        <f>20500000</f>
        <v>20500000</v>
      </c>
      <c r="M4186">
        <v>1692272</v>
      </c>
      <c r="N4186" t="s">
        <v>12730</v>
      </c>
      <c r="O4186">
        <v>113</v>
      </c>
      <c r="P4186" t="str">
        <f>IF(Table1[[#This Row],[score]]&gt;=8.5,"High",IF(Table1[[#This Row],[score]]&gt;=7,"Medium","Low"))</f>
        <v>Medium</v>
      </c>
      <c r="Q4186" s="5">
        <f>Table1[[#This Row],[gross]]-Table1[[#This Row],[budget]]</f>
        <v>-18807728</v>
      </c>
      <c r="R4186" s="5" t="str">
        <f>IF(Table1[[#This Row],[Profit]]&gt;0,"Profit","Loss")</f>
        <v>Loss</v>
      </c>
      <c r="S4186" s="6" t="str">
        <f>FLOOR(Table1[[#This Row],[year]]-1900,10)+1900 &amp; "-" &amp; FLOOR(Table1[[#This Row],[year]]-1890,10)+1900</f>
        <v>2000-2010</v>
      </c>
      <c r="T4186" s="14" t="s">
        <v>21849</v>
      </c>
      <c r="AB4186" s="14"/>
    </row>
    <row r="4187" spans="1:28" hidden="1" x14ac:dyDescent="0.3">
      <c r="A4187" t="s">
        <v>12689</v>
      </c>
      <c r="B4187" t="s">
        <v>16</v>
      </c>
      <c r="C4187" t="s">
        <v>104</v>
      </c>
      <c r="D4187">
        <v>2002</v>
      </c>
      <c r="E4187" t="s">
        <v>12690</v>
      </c>
      <c r="F4187">
        <v>5.4</v>
      </c>
      <c r="G4187">
        <v>7100</v>
      </c>
      <c r="H4187" t="s">
        <v>674</v>
      </c>
      <c r="I4187" t="s">
        <v>12691</v>
      </c>
      <c r="J4187" t="s">
        <v>9321</v>
      </c>
      <c r="K4187" t="s">
        <v>5762</v>
      </c>
      <c r="L4187">
        <v>12000000</v>
      </c>
      <c r="M4187">
        <v>1440653</v>
      </c>
      <c r="N4187" t="s">
        <v>12692</v>
      </c>
      <c r="O4187">
        <v>97</v>
      </c>
      <c r="P4187" t="str">
        <f>IF(Table1[[#This Row],[score]]&gt;=8.5,"High",IF(Table1[[#This Row],[score]]&gt;=7,"Medium","Low"))</f>
        <v>Low</v>
      </c>
      <c r="Q4187" s="5">
        <f>Table1[[#This Row],[gross]]-Table1[[#This Row],[budget]]</f>
        <v>-10559347</v>
      </c>
      <c r="R4187" s="5" t="str">
        <f>IF(Table1[[#This Row],[Profit]]&gt;0,"Profit","Loss")</f>
        <v>Loss</v>
      </c>
      <c r="S4187" s="6" t="str">
        <f>FLOOR(Table1[[#This Row],[year]]-1900,10)+1900 &amp; "-" &amp; FLOOR(Table1[[#This Row],[year]]-1890,10)+1900</f>
        <v>2000-2010</v>
      </c>
      <c r="T4187" s="14" t="s">
        <v>21860</v>
      </c>
      <c r="AB4187" s="14"/>
    </row>
    <row r="4188" spans="1:28" hidden="1" x14ac:dyDescent="0.3">
      <c r="A4188" t="s">
        <v>12566</v>
      </c>
      <c r="B4188" t="s">
        <v>16</v>
      </c>
      <c r="C4188" t="s">
        <v>41</v>
      </c>
      <c r="D4188">
        <v>2002</v>
      </c>
      <c r="E4188" t="s">
        <v>12567</v>
      </c>
      <c r="F4188">
        <v>7</v>
      </c>
      <c r="G4188">
        <v>47000</v>
      </c>
      <c r="H4188" t="s">
        <v>1056</v>
      </c>
      <c r="I4188" t="s">
        <v>12568</v>
      </c>
      <c r="J4188" t="s">
        <v>503</v>
      </c>
      <c r="K4188" t="s">
        <v>30</v>
      </c>
      <c r="L4188">
        <v>1000000</v>
      </c>
      <c r="M4188">
        <v>1239183</v>
      </c>
      <c r="N4188" t="s">
        <v>12569</v>
      </c>
      <c r="O4188">
        <v>92</v>
      </c>
      <c r="P4188" t="str">
        <f>IF(Table1[[#This Row],[score]]&gt;=8.5,"High",IF(Table1[[#This Row],[score]]&gt;=7,"Medium","Low"))</f>
        <v>Medium</v>
      </c>
      <c r="Q4188" s="5">
        <f>Table1[[#This Row],[gross]]-Table1[[#This Row],[budget]]</f>
        <v>239183</v>
      </c>
      <c r="R4188" s="5" t="str">
        <f>IF(Table1[[#This Row],[Profit]]&gt;0,"Profit","Loss")</f>
        <v>Profit</v>
      </c>
      <c r="S4188" s="6" t="str">
        <f>FLOOR(Table1[[#This Row],[year]]-1900,10)+1900 &amp; "-" &amp; FLOOR(Table1[[#This Row],[year]]-1890,10)+1900</f>
        <v>2000-2010</v>
      </c>
      <c r="T4188" s="14" t="s">
        <v>21835</v>
      </c>
      <c r="AB4188" s="14"/>
    </row>
    <row r="4189" spans="1:28" hidden="1" x14ac:dyDescent="0.3">
      <c r="A4189" t="s">
        <v>12579</v>
      </c>
      <c r="B4189" t="s">
        <v>16</v>
      </c>
      <c r="C4189" t="s">
        <v>104</v>
      </c>
      <c r="D4189">
        <v>2002</v>
      </c>
      <c r="E4189" t="s">
        <v>12580</v>
      </c>
      <c r="F4189">
        <v>7.1</v>
      </c>
      <c r="G4189">
        <v>30000</v>
      </c>
      <c r="H4189" t="s">
        <v>12581</v>
      </c>
      <c r="I4189" t="s">
        <v>12502</v>
      </c>
      <c r="J4189" t="s">
        <v>2050</v>
      </c>
      <c r="K4189" t="s">
        <v>30</v>
      </c>
      <c r="L4189">
        <v>18000000</v>
      </c>
      <c r="M4189">
        <v>1073198</v>
      </c>
      <c r="N4189" t="s">
        <v>5059</v>
      </c>
      <c r="O4189">
        <v>103</v>
      </c>
      <c r="P4189" t="str">
        <f>IF(Table1[[#This Row],[score]]&gt;=8.5,"High",IF(Table1[[#This Row],[score]]&gt;=7,"Medium","Low"))</f>
        <v>Medium</v>
      </c>
      <c r="Q4189" s="5">
        <f>Table1[[#This Row],[gross]]-Table1[[#This Row],[budget]]</f>
        <v>-16926802</v>
      </c>
      <c r="R4189" s="5" t="str">
        <f>IF(Table1[[#This Row],[Profit]]&gt;0,"Profit","Loss")</f>
        <v>Loss</v>
      </c>
      <c r="S4189" s="6" t="str">
        <f>FLOOR(Table1[[#This Row],[year]]-1900,10)+1900 &amp; "-" &amp; FLOOR(Table1[[#This Row],[year]]-1890,10)+1900</f>
        <v>2000-2010</v>
      </c>
      <c r="T4189" s="14" t="s">
        <v>21838</v>
      </c>
      <c r="AB4189" s="14"/>
    </row>
    <row r="4190" spans="1:28" hidden="1" x14ac:dyDescent="0.3">
      <c r="A4190" t="s">
        <v>12508</v>
      </c>
      <c r="B4190" t="s">
        <v>16</v>
      </c>
      <c r="C4190" t="s">
        <v>41</v>
      </c>
      <c r="D4190">
        <v>2002</v>
      </c>
      <c r="E4190" t="s">
        <v>12141</v>
      </c>
      <c r="F4190">
        <v>3.6</v>
      </c>
      <c r="G4190">
        <v>16000</v>
      </c>
      <c r="H4190" t="s">
        <v>9984</v>
      </c>
      <c r="I4190" t="s">
        <v>9984</v>
      </c>
      <c r="J4190" t="s">
        <v>4105</v>
      </c>
      <c r="K4190" t="s">
        <v>22</v>
      </c>
      <c r="L4190">
        <v>10000000</v>
      </c>
      <c r="M4190">
        <v>1036520</v>
      </c>
      <c r="N4190" t="s">
        <v>10771</v>
      </c>
      <c r="O4190">
        <v>89</v>
      </c>
      <c r="P4190" t="str">
        <f>IF(Table1[[#This Row],[score]]&gt;=8.5,"High",IF(Table1[[#This Row],[score]]&gt;=7,"Medium","Low"))</f>
        <v>Low</v>
      </c>
      <c r="Q4190" s="5">
        <f>Table1[[#This Row],[gross]]-Table1[[#This Row],[budget]]</f>
        <v>-8963480</v>
      </c>
      <c r="R4190" s="5" t="str">
        <f>IF(Table1[[#This Row],[Profit]]&gt;0,"Profit","Loss")</f>
        <v>Loss</v>
      </c>
      <c r="S4190" s="6" t="str">
        <f>FLOOR(Table1[[#This Row],[year]]-1900,10)+1900 &amp; "-" &amp; FLOOR(Table1[[#This Row],[year]]-1890,10)+1900</f>
        <v>2000-2010</v>
      </c>
      <c r="T4190" s="14" t="s">
        <v>21835</v>
      </c>
      <c r="AB4190" s="14"/>
    </row>
    <row r="4191" spans="1:28" hidden="1" x14ac:dyDescent="0.3">
      <c r="A4191" t="s">
        <v>12537</v>
      </c>
      <c r="B4191" t="s">
        <v>16</v>
      </c>
      <c r="C4191" t="s">
        <v>104</v>
      </c>
      <c r="D4191">
        <v>2002</v>
      </c>
      <c r="E4191" t="s">
        <v>12538</v>
      </c>
      <c r="F4191">
        <v>7.8</v>
      </c>
      <c r="G4191">
        <v>43000</v>
      </c>
      <c r="H4191" t="s">
        <v>10297</v>
      </c>
      <c r="I4191" t="s">
        <v>10297</v>
      </c>
      <c r="J4191" t="s">
        <v>12539</v>
      </c>
      <c r="K4191" t="s">
        <v>1081</v>
      </c>
      <c r="L4191">
        <f>20500000</f>
        <v>20500000</v>
      </c>
      <c r="M4191">
        <v>1007747</v>
      </c>
      <c r="N4191" t="s">
        <v>7265</v>
      </c>
      <c r="O4191">
        <v>109</v>
      </c>
      <c r="P4191" t="str">
        <f>IF(Table1[[#This Row],[score]]&gt;=8.5,"High",IF(Table1[[#This Row],[score]]&gt;=7,"Medium","Low"))</f>
        <v>Medium</v>
      </c>
      <c r="Q4191" s="5">
        <f>Table1[[#This Row],[gross]]-Table1[[#This Row],[budget]]</f>
        <v>-19492253</v>
      </c>
      <c r="R4191" s="5" t="str">
        <f>IF(Table1[[#This Row],[Profit]]&gt;0,"Profit","Loss")</f>
        <v>Loss</v>
      </c>
      <c r="S4191" s="6" t="str">
        <f>FLOOR(Table1[[#This Row],[year]]-1900,10)+1900 &amp; "-" &amp; FLOOR(Table1[[#This Row],[year]]-1890,10)+1900</f>
        <v>2000-2010</v>
      </c>
      <c r="T4191" s="14" t="s">
        <v>21841</v>
      </c>
      <c r="AB4191" s="14"/>
    </row>
    <row r="4192" spans="1:28" hidden="1" x14ac:dyDescent="0.3">
      <c r="A4192" t="s">
        <v>12685</v>
      </c>
      <c r="B4192" t="s">
        <v>16</v>
      </c>
      <c r="C4192" t="s">
        <v>17</v>
      </c>
      <c r="D4192">
        <v>2002</v>
      </c>
      <c r="E4192" t="s">
        <v>12686</v>
      </c>
      <c r="F4192">
        <v>6.8</v>
      </c>
      <c r="G4192">
        <v>9500</v>
      </c>
      <c r="H4192" t="s">
        <v>10737</v>
      </c>
      <c r="I4192" t="s">
        <v>10737</v>
      </c>
      <c r="J4192" t="s">
        <v>12687</v>
      </c>
      <c r="K4192" t="s">
        <v>22</v>
      </c>
      <c r="L4192">
        <f>20500000</f>
        <v>20500000</v>
      </c>
      <c r="M4192">
        <v>772336</v>
      </c>
      <c r="N4192" t="s">
        <v>12688</v>
      </c>
      <c r="O4192">
        <v>97</v>
      </c>
      <c r="P4192" t="str">
        <f>IF(Table1[[#This Row],[score]]&gt;=8.5,"High",IF(Table1[[#This Row],[score]]&gt;=7,"Medium","Low"))</f>
        <v>Low</v>
      </c>
      <c r="Q4192" s="5">
        <f>Table1[[#This Row],[gross]]-Table1[[#This Row],[budget]]</f>
        <v>-19727664</v>
      </c>
      <c r="R4192" s="5" t="str">
        <f>IF(Table1[[#This Row],[Profit]]&gt;0,"Profit","Loss")</f>
        <v>Loss</v>
      </c>
      <c r="S4192" s="6" t="str">
        <f>FLOOR(Table1[[#This Row],[year]]-1900,10)+1900 &amp; "-" &amp; FLOOR(Table1[[#This Row],[year]]-1890,10)+1900</f>
        <v>2000-2010</v>
      </c>
      <c r="T4192" s="14" t="s">
        <v>21844</v>
      </c>
      <c r="AB4192" s="14"/>
    </row>
    <row r="4193" spans="1:28" hidden="1" x14ac:dyDescent="0.3">
      <c r="A4193" t="s">
        <v>12450</v>
      </c>
      <c r="B4193" t="s">
        <v>2676</v>
      </c>
      <c r="C4193" t="s">
        <v>41</v>
      </c>
      <c r="D4193">
        <v>2002</v>
      </c>
      <c r="E4193" t="s">
        <v>12451</v>
      </c>
      <c r="F4193">
        <v>6.8</v>
      </c>
      <c r="G4193">
        <v>37000</v>
      </c>
      <c r="H4193" t="s">
        <v>12452</v>
      </c>
      <c r="I4193" t="s">
        <v>12453</v>
      </c>
      <c r="J4193" t="s">
        <v>10045</v>
      </c>
      <c r="K4193" t="s">
        <v>30</v>
      </c>
      <c r="L4193">
        <v>2000000</v>
      </c>
      <c r="M4193">
        <v>685608</v>
      </c>
      <c r="N4193" t="s">
        <v>12454</v>
      </c>
      <c r="O4193">
        <v>101</v>
      </c>
      <c r="P4193" t="str">
        <f>IF(Table1[[#This Row],[score]]&gt;=8.5,"High",IF(Table1[[#This Row],[score]]&gt;=7,"Medium","Low"))</f>
        <v>Low</v>
      </c>
      <c r="Q4193" s="5">
        <f>Table1[[#This Row],[gross]]-Table1[[#This Row],[budget]]</f>
        <v>-1314392</v>
      </c>
      <c r="R4193" s="5" t="str">
        <f>IF(Table1[[#This Row],[Profit]]&gt;0,"Profit","Loss")</f>
        <v>Loss</v>
      </c>
      <c r="S4193" s="6" t="str">
        <f>FLOOR(Table1[[#This Row],[year]]-1900,10)+1900 &amp; "-" &amp; FLOOR(Table1[[#This Row],[year]]-1890,10)+1900</f>
        <v>2000-2010</v>
      </c>
      <c r="T4193" s="14" t="s">
        <v>21875</v>
      </c>
      <c r="AB4193" s="14"/>
    </row>
    <row r="4194" spans="1:28" hidden="1" x14ac:dyDescent="0.3">
      <c r="A4194" t="s">
        <v>12680</v>
      </c>
      <c r="B4194" t="s">
        <v>16</v>
      </c>
      <c r="C4194" t="s">
        <v>41</v>
      </c>
      <c r="D4194">
        <v>2002</v>
      </c>
      <c r="E4194" t="s">
        <v>12681</v>
      </c>
      <c r="F4194">
        <v>6.9</v>
      </c>
      <c r="G4194">
        <v>9700</v>
      </c>
      <c r="H4194" t="s">
        <v>12682</v>
      </c>
      <c r="I4194" t="s">
        <v>12682</v>
      </c>
      <c r="J4194" t="s">
        <v>12682</v>
      </c>
      <c r="K4194" t="s">
        <v>30</v>
      </c>
      <c r="L4194">
        <v>4000000</v>
      </c>
      <c r="M4194">
        <v>563711</v>
      </c>
      <c r="N4194" t="s">
        <v>12327</v>
      </c>
      <c r="O4194">
        <v>99</v>
      </c>
      <c r="P4194" t="str">
        <f>IF(Table1[[#This Row],[score]]&gt;=8.5,"High",IF(Table1[[#This Row],[score]]&gt;=7,"Medium","Low"))</f>
        <v>Low</v>
      </c>
      <c r="Q4194" s="5">
        <f>Table1[[#This Row],[gross]]-Table1[[#This Row],[budget]]</f>
        <v>-3436289</v>
      </c>
      <c r="R4194" s="5" t="str">
        <f>IF(Table1[[#This Row],[Profit]]&gt;0,"Profit","Loss")</f>
        <v>Loss</v>
      </c>
      <c r="S4194" s="6" t="str">
        <f>FLOOR(Table1[[#This Row],[year]]-1900,10)+1900 &amp; "-" &amp; FLOOR(Table1[[#This Row],[year]]-1890,10)+1900</f>
        <v>2000-2010</v>
      </c>
      <c r="T4194" s="14" t="s">
        <v>21835</v>
      </c>
      <c r="AB4194" s="14"/>
    </row>
    <row r="4195" spans="1:28" hidden="1" x14ac:dyDescent="0.3">
      <c r="A4195" t="s">
        <v>12700</v>
      </c>
      <c r="B4195" t="s">
        <v>16</v>
      </c>
      <c r="C4195" t="s">
        <v>17</v>
      </c>
      <c r="D4195">
        <v>2002</v>
      </c>
      <c r="E4195" t="s">
        <v>12701</v>
      </c>
      <c r="F4195">
        <v>5.9</v>
      </c>
      <c r="G4195">
        <v>5100</v>
      </c>
      <c r="H4195" t="s">
        <v>9215</v>
      </c>
      <c r="I4195" t="s">
        <v>9215</v>
      </c>
      <c r="J4195" t="s">
        <v>12702</v>
      </c>
      <c r="K4195" t="s">
        <v>448</v>
      </c>
      <c r="L4195">
        <f>20500000</f>
        <v>20500000</v>
      </c>
      <c r="M4195">
        <v>462976</v>
      </c>
      <c r="N4195" t="s">
        <v>12703</v>
      </c>
      <c r="O4195">
        <v>129</v>
      </c>
      <c r="P4195" t="str">
        <f>IF(Table1[[#This Row],[score]]&gt;=8.5,"High",IF(Table1[[#This Row],[score]]&gt;=7,"Medium","Low"))</f>
        <v>Low</v>
      </c>
      <c r="Q4195" s="5">
        <f>Table1[[#This Row],[gross]]-Table1[[#This Row],[budget]]</f>
        <v>-20037024</v>
      </c>
      <c r="R4195" s="5" t="str">
        <f>IF(Table1[[#This Row],[Profit]]&gt;0,"Profit","Loss")</f>
        <v>Loss</v>
      </c>
      <c r="S4195" s="6" t="str">
        <f>FLOOR(Table1[[#This Row],[year]]-1900,10)+1900 &amp; "-" &amp; FLOOR(Table1[[#This Row],[year]]-1890,10)+1900</f>
        <v>2000-2010</v>
      </c>
      <c r="T4195" s="14" t="s">
        <v>21842</v>
      </c>
      <c r="AB4195" s="14"/>
    </row>
    <row r="4196" spans="1:28" hidden="1" x14ac:dyDescent="0.3">
      <c r="A4196" t="s">
        <v>12734</v>
      </c>
      <c r="B4196" t="s">
        <v>16</v>
      </c>
      <c r="C4196" t="s">
        <v>41</v>
      </c>
      <c r="D4196">
        <v>2002</v>
      </c>
      <c r="E4196" t="s">
        <v>12735</v>
      </c>
      <c r="F4196">
        <v>5.6</v>
      </c>
      <c r="G4196">
        <v>2800</v>
      </c>
      <c r="H4196" t="s">
        <v>4832</v>
      </c>
      <c r="I4196" t="s">
        <v>4832</v>
      </c>
      <c r="J4196" t="s">
        <v>5686</v>
      </c>
      <c r="K4196" t="s">
        <v>448</v>
      </c>
      <c r="L4196">
        <f>20500000</f>
        <v>20500000</v>
      </c>
      <c r="M4196">
        <v>411830</v>
      </c>
      <c r="N4196" t="s">
        <v>11591</v>
      </c>
      <c r="O4196">
        <v>92</v>
      </c>
      <c r="P4196" t="str">
        <f>IF(Table1[[#This Row],[score]]&gt;=8.5,"High",IF(Table1[[#This Row],[score]]&gt;=7,"Medium","Low"))</f>
        <v>Low</v>
      </c>
      <c r="Q4196" s="5">
        <f>Table1[[#This Row],[gross]]-Table1[[#This Row],[budget]]</f>
        <v>-20088170</v>
      </c>
      <c r="R4196" s="5" t="str">
        <f>IF(Table1[[#This Row],[Profit]]&gt;0,"Profit","Loss")</f>
        <v>Loss</v>
      </c>
      <c r="S4196" s="6" t="str">
        <f>FLOOR(Table1[[#This Row],[year]]-1900,10)+1900 &amp; "-" &amp; FLOOR(Table1[[#This Row],[year]]-1890,10)+1900</f>
        <v>2000-2010</v>
      </c>
      <c r="T4196" s="14" t="s">
        <v>21842</v>
      </c>
      <c r="AB4196" s="14"/>
    </row>
    <row r="4197" spans="1:28" hidden="1" x14ac:dyDescent="0.3">
      <c r="A4197" t="s">
        <v>12667</v>
      </c>
      <c r="B4197" t="s">
        <v>16</v>
      </c>
      <c r="C4197" t="s">
        <v>41</v>
      </c>
      <c r="D4197">
        <v>2002</v>
      </c>
      <c r="E4197" t="s">
        <v>12668</v>
      </c>
      <c r="F4197">
        <v>6.1</v>
      </c>
      <c r="G4197">
        <v>8600</v>
      </c>
      <c r="H4197" t="s">
        <v>10349</v>
      </c>
      <c r="I4197" t="s">
        <v>12669</v>
      </c>
      <c r="J4197" t="s">
        <v>8478</v>
      </c>
      <c r="K4197" t="s">
        <v>30</v>
      </c>
      <c r="L4197">
        <f>20500000</f>
        <v>20500000</v>
      </c>
      <c r="M4197">
        <v>308552</v>
      </c>
      <c r="N4197" t="s">
        <v>6724</v>
      </c>
      <c r="O4197">
        <v>113</v>
      </c>
      <c r="P4197" t="str">
        <f>IF(Table1[[#This Row],[score]]&gt;=8.5,"High",IF(Table1[[#This Row],[score]]&gt;=7,"Medium","Low"))</f>
        <v>Low</v>
      </c>
      <c r="Q4197" s="5">
        <f>Table1[[#This Row],[gross]]-Table1[[#This Row],[budget]]</f>
        <v>-20191448</v>
      </c>
      <c r="R4197" s="5" t="str">
        <f>IF(Table1[[#This Row],[Profit]]&gt;0,"Profit","Loss")</f>
        <v>Loss</v>
      </c>
      <c r="S4197" s="6" t="str">
        <f>FLOOR(Table1[[#This Row],[year]]-1900,10)+1900 &amp; "-" &amp; FLOOR(Table1[[#This Row],[year]]-1890,10)+1900</f>
        <v>2000-2010</v>
      </c>
      <c r="T4197" s="14" t="s">
        <v>21856</v>
      </c>
      <c r="AB4197" s="14"/>
    </row>
    <row r="4198" spans="1:28" hidden="1" x14ac:dyDescent="0.3">
      <c r="A4198" t="s">
        <v>12509</v>
      </c>
      <c r="B4198" t="s">
        <v>16</v>
      </c>
      <c r="C4198" t="s">
        <v>41</v>
      </c>
      <c r="D4198">
        <v>2002</v>
      </c>
      <c r="E4198" t="s">
        <v>12510</v>
      </c>
      <c r="F4198">
        <v>6.6</v>
      </c>
      <c r="G4198">
        <v>34000</v>
      </c>
      <c r="H4198" t="s">
        <v>12511</v>
      </c>
      <c r="I4198" t="s">
        <v>12511</v>
      </c>
      <c r="J4198" t="s">
        <v>12512</v>
      </c>
      <c r="K4198" t="s">
        <v>30</v>
      </c>
      <c r="L4198">
        <v>500000</v>
      </c>
      <c r="M4198">
        <v>264349</v>
      </c>
      <c r="N4198" t="s">
        <v>12513</v>
      </c>
      <c r="O4198">
        <v>93</v>
      </c>
      <c r="P4198" t="str">
        <f>IF(Table1[[#This Row],[score]]&gt;=8.5,"High",IF(Table1[[#This Row],[score]]&gt;=7,"Medium","Low"))</f>
        <v>Low</v>
      </c>
      <c r="Q4198" s="5">
        <f>Table1[[#This Row],[gross]]-Table1[[#This Row],[budget]]</f>
        <v>-235651</v>
      </c>
      <c r="R4198" s="5" t="str">
        <f>IF(Table1[[#This Row],[Profit]]&gt;0,"Profit","Loss")</f>
        <v>Loss</v>
      </c>
      <c r="S4198" s="6" t="str">
        <f>FLOOR(Table1[[#This Row],[year]]-1900,10)+1900 &amp; "-" &amp; FLOOR(Table1[[#This Row],[year]]-1890,10)+1900</f>
        <v>2000-2010</v>
      </c>
      <c r="T4198" s="14" t="s">
        <v>21849</v>
      </c>
      <c r="AB4198" s="14"/>
    </row>
    <row r="4199" spans="1:28" hidden="1" x14ac:dyDescent="0.3">
      <c r="A4199" t="s">
        <v>12657</v>
      </c>
      <c r="B4199" t="s">
        <v>16</v>
      </c>
      <c r="C4199" t="s">
        <v>25</v>
      </c>
      <c r="D4199">
        <v>2002</v>
      </c>
      <c r="E4199" t="s">
        <v>12658</v>
      </c>
      <c r="F4199">
        <v>6.1</v>
      </c>
      <c r="G4199">
        <v>18000</v>
      </c>
      <c r="H4199" t="s">
        <v>5175</v>
      </c>
      <c r="I4199" t="s">
        <v>12659</v>
      </c>
      <c r="J4199" t="s">
        <v>12659</v>
      </c>
      <c r="K4199" t="s">
        <v>30</v>
      </c>
      <c r="L4199">
        <v>3500000</v>
      </c>
      <c r="M4199">
        <v>254683</v>
      </c>
      <c r="N4199" t="s">
        <v>12660</v>
      </c>
      <c r="O4199">
        <v>103</v>
      </c>
      <c r="P4199" t="str">
        <f>IF(Table1[[#This Row],[score]]&gt;=8.5,"High",IF(Table1[[#This Row],[score]]&gt;=7,"Medium","Low"))</f>
        <v>Low</v>
      </c>
      <c r="Q4199" s="5">
        <f>Table1[[#This Row],[gross]]-Table1[[#This Row],[budget]]</f>
        <v>-3245317</v>
      </c>
      <c r="R4199" s="5" t="str">
        <f>IF(Table1[[#This Row],[Profit]]&gt;0,"Profit","Loss")</f>
        <v>Loss</v>
      </c>
      <c r="S4199" s="6" t="str">
        <f>FLOOR(Table1[[#This Row],[year]]-1900,10)+1900 &amp; "-" &amp; FLOOR(Table1[[#This Row],[year]]-1890,10)+1900</f>
        <v>2000-2010</v>
      </c>
      <c r="T4199" s="14" t="s">
        <v>21864</v>
      </c>
      <c r="AB4199" s="14"/>
    </row>
    <row r="4200" spans="1:28" hidden="1" x14ac:dyDescent="0.3">
      <c r="A4200" t="s">
        <v>12405</v>
      </c>
      <c r="B4200" t="s">
        <v>2676</v>
      </c>
      <c r="C4200" t="s">
        <v>41</v>
      </c>
      <c r="D4200">
        <v>2002</v>
      </c>
      <c r="E4200" t="s">
        <v>12406</v>
      </c>
      <c r="F4200">
        <v>6.1</v>
      </c>
      <c r="G4200">
        <v>4700</v>
      </c>
      <c r="H4200" t="s">
        <v>12407</v>
      </c>
      <c r="I4200" t="s">
        <v>12407</v>
      </c>
      <c r="J4200" t="s">
        <v>12408</v>
      </c>
      <c r="K4200" t="s">
        <v>448</v>
      </c>
      <c r="L4200">
        <f>20500000</f>
        <v>20500000</v>
      </c>
      <c r="M4200">
        <v>234255</v>
      </c>
      <c r="N4200" t="s">
        <v>3186</v>
      </c>
      <c r="O4200">
        <v>115</v>
      </c>
      <c r="P4200" t="str">
        <f>IF(Table1[[#This Row],[score]]&gt;=8.5,"High",IF(Table1[[#This Row],[score]]&gt;=7,"Medium","Low"))</f>
        <v>Low</v>
      </c>
      <c r="Q4200" s="5">
        <f>Table1[[#This Row],[gross]]-Table1[[#This Row],[budget]]</f>
        <v>-20265745</v>
      </c>
      <c r="R4200" s="5" t="str">
        <f>IF(Table1[[#This Row],[Profit]]&gt;0,"Profit","Loss")</f>
        <v>Loss</v>
      </c>
      <c r="S4200" s="6" t="str">
        <f>FLOOR(Table1[[#This Row],[year]]-1900,10)+1900 &amp; "-" &amp; FLOOR(Table1[[#This Row],[year]]-1890,10)+1900</f>
        <v>2000-2010</v>
      </c>
      <c r="T4200" s="14" t="s">
        <v>21842</v>
      </c>
      <c r="AB4200" s="14"/>
    </row>
    <row r="4201" spans="1:28" hidden="1" x14ac:dyDescent="0.3">
      <c r="A4201" t="s">
        <v>12609</v>
      </c>
      <c r="B4201" t="s">
        <v>16</v>
      </c>
      <c r="C4201" t="s">
        <v>63</v>
      </c>
      <c r="D4201">
        <v>2002</v>
      </c>
      <c r="E4201" t="s">
        <v>12610</v>
      </c>
      <c r="F4201">
        <v>5.6</v>
      </c>
      <c r="G4201">
        <v>9700</v>
      </c>
      <c r="H4201" t="s">
        <v>12611</v>
      </c>
      <c r="I4201" t="s">
        <v>12612</v>
      </c>
      <c r="J4201" t="s">
        <v>12613</v>
      </c>
      <c r="K4201" t="s">
        <v>30</v>
      </c>
      <c r="L4201">
        <v>250000</v>
      </c>
      <c r="M4201">
        <v>144008</v>
      </c>
      <c r="N4201" t="s">
        <v>12614</v>
      </c>
      <c r="O4201">
        <v>101</v>
      </c>
      <c r="P4201" t="str">
        <f>IF(Table1[[#This Row],[score]]&gt;=8.5,"High",IF(Table1[[#This Row],[score]]&gt;=7,"Medium","Low"))</f>
        <v>Low</v>
      </c>
      <c r="Q4201" s="5">
        <f>Table1[[#This Row],[gross]]-Table1[[#This Row],[budget]]</f>
        <v>-105992</v>
      </c>
      <c r="R4201" s="5" t="str">
        <f>IF(Table1[[#This Row],[Profit]]&gt;0,"Profit","Loss")</f>
        <v>Loss</v>
      </c>
      <c r="S4201" s="6" t="str">
        <f>FLOOR(Table1[[#This Row],[year]]-1900,10)+1900 &amp; "-" &amp; FLOOR(Table1[[#This Row],[year]]-1890,10)+1900</f>
        <v>2000-2010</v>
      </c>
      <c r="T4201" s="14" t="s">
        <v>21835</v>
      </c>
      <c r="AB4201" s="14"/>
    </row>
    <row r="4202" spans="1:28" hidden="1" x14ac:dyDescent="0.3">
      <c r="A4202" t="s">
        <v>12769</v>
      </c>
      <c r="B4202" t="s">
        <v>16</v>
      </c>
      <c r="C4202" t="s">
        <v>104</v>
      </c>
      <c r="D4202">
        <v>2002</v>
      </c>
      <c r="E4202" t="s">
        <v>12770</v>
      </c>
      <c r="F4202">
        <v>5.6</v>
      </c>
      <c r="G4202">
        <v>4000</v>
      </c>
      <c r="H4202" t="s">
        <v>1519</v>
      </c>
      <c r="I4202" t="s">
        <v>12771</v>
      </c>
      <c r="J4202" t="s">
        <v>12772</v>
      </c>
      <c r="K4202" t="s">
        <v>30</v>
      </c>
      <c r="L4202">
        <f>20500000</f>
        <v>20500000</v>
      </c>
      <c r="M4202">
        <v>132221</v>
      </c>
      <c r="N4202" t="s">
        <v>12327</v>
      </c>
      <c r="O4202">
        <v>110</v>
      </c>
      <c r="P4202" t="str">
        <f>IF(Table1[[#This Row],[score]]&gt;=8.5,"High",IF(Table1[[#This Row],[score]]&gt;=7,"Medium","Low"))</f>
        <v>Low</v>
      </c>
      <c r="Q4202" s="5">
        <f>Table1[[#This Row],[gross]]-Table1[[#This Row],[budget]]</f>
        <v>-20367779</v>
      </c>
      <c r="R4202" s="5" t="str">
        <f>IF(Table1[[#This Row],[Profit]]&gt;0,"Profit","Loss")</f>
        <v>Loss</v>
      </c>
      <c r="S4202" s="6" t="str">
        <f>FLOOR(Table1[[#This Row],[year]]-1900,10)+1900 &amp; "-" &amp; FLOOR(Table1[[#This Row],[year]]-1890,10)+1900</f>
        <v>2000-2010</v>
      </c>
      <c r="T4202" s="14" t="s">
        <v>21864</v>
      </c>
      <c r="AB4202" s="14"/>
    </row>
    <row r="4203" spans="1:28" hidden="1" x14ac:dyDescent="0.3">
      <c r="A4203" t="s">
        <v>12764</v>
      </c>
      <c r="B4203" t="s">
        <v>16</v>
      </c>
      <c r="C4203" t="s">
        <v>17</v>
      </c>
      <c r="D4203">
        <v>2002</v>
      </c>
      <c r="E4203" t="s">
        <v>12765</v>
      </c>
      <c r="F4203">
        <v>5.9</v>
      </c>
      <c r="G4203">
        <v>3100</v>
      </c>
      <c r="H4203" t="s">
        <v>12766</v>
      </c>
      <c r="I4203" t="s">
        <v>12766</v>
      </c>
      <c r="J4203" t="s">
        <v>12767</v>
      </c>
      <c r="K4203" t="s">
        <v>30</v>
      </c>
      <c r="L4203">
        <f>20500000</f>
        <v>20500000</v>
      </c>
      <c r="M4203">
        <v>104130</v>
      </c>
      <c r="N4203" t="s">
        <v>12768</v>
      </c>
      <c r="O4203">
        <v>91</v>
      </c>
      <c r="P4203" t="str">
        <f>IF(Table1[[#This Row],[score]]&gt;=8.5,"High",IF(Table1[[#This Row],[score]]&gt;=7,"Medium","Low"))</f>
        <v>Low</v>
      </c>
      <c r="Q4203" s="5">
        <f>Table1[[#This Row],[gross]]-Table1[[#This Row],[budget]]</f>
        <v>-20395870</v>
      </c>
      <c r="R4203" s="5" t="str">
        <f>IF(Table1[[#This Row],[Profit]]&gt;0,"Profit","Loss")</f>
        <v>Loss</v>
      </c>
      <c r="S4203" s="6" t="str">
        <f>FLOOR(Table1[[#This Row],[year]]-1900,10)+1900 &amp; "-" &amp; FLOOR(Table1[[#This Row],[year]]-1890,10)+1900</f>
        <v>2000-2010</v>
      </c>
      <c r="T4203" s="14" t="s">
        <v>21859</v>
      </c>
      <c r="AB4203" s="14"/>
    </row>
    <row r="4204" spans="1:28" hidden="1" x14ac:dyDescent="0.3">
      <c r="A4204" t="s">
        <v>12731</v>
      </c>
      <c r="B4204" t="s">
        <v>16</v>
      </c>
      <c r="C4204" t="s">
        <v>63</v>
      </c>
      <c r="D4204">
        <v>2002</v>
      </c>
      <c r="E4204" t="s">
        <v>12732</v>
      </c>
      <c r="F4204">
        <v>5.8</v>
      </c>
      <c r="G4204">
        <v>7300</v>
      </c>
      <c r="H4204" t="s">
        <v>7181</v>
      </c>
      <c r="I4204" t="s">
        <v>11681</v>
      </c>
      <c r="J4204" t="s">
        <v>12733</v>
      </c>
      <c r="K4204" t="s">
        <v>22</v>
      </c>
      <c r="L4204">
        <v>1200000</v>
      </c>
      <c r="M4204">
        <v>68716</v>
      </c>
      <c r="N4204" t="s">
        <v>8294</v>
      </c>
      <c r="O4204">
        <v>99</v>
      </c>
      <c r="P4204" t="str">
        <f>IF(Table1[[#This Row],[score]]&gt;=8.5,"High",IF(Table1[[#This Row],[score]]&gt;=7,"Medium","Low"))</f>
        <v>Low</v>
      </c>
      <c r="Q4204" s="5">
        <f>Table1[[#This Row],[gross]]-Table1[[#This Row],[budget]]</f>
        <v>-1131284</v>
      </c>
      <c r="R4204" s="5" t="str">
        <f>IF(Table1[[#This Row],[Profit]]&gt;0,"Profit","Loss")</f>
        <v>Loss</v>
      </c>
      <c r="S4204" s="6" t="str">
        <f>FLOOR(Table1[[#This Row],[year]]-1900,10)+1900 &amp; "-" &amp; FLOOR(Table1[[#This Row],[year]]-1890,10)+1900</f>
        <v>2000-2010</v>
      </c>
      <c r="T4204" s="14" t="s">
        <v>21844</v>
      </c>
      <c r="AB4204" s="14"/>
    </row>
    <row r="4205" spans="1:28" hidden="1" x14ac:dyDescent="0.3">
      <c r="A4205" t="s">
        <v>12777</v>
      </c>
      <c r="B4205" t="s">
        <v>1974</v>
      </c>
      <c r="C4205" t="s">
        <v>34</v>
      </c>
      <c r="D4205">
        <v>2003</v>
      </c>
      <c r="E4205" t="s">
        <v>12778</v>
      </c>
      <c r="F4205">
        <v>8.9</v>
      </c>
      <c r="G4205">
        <v>1700000</v>
      </c>
      <c r="H4205" t="s">
        <v>6817</v>
      </c>
      <c r="I4205" t="s">
        <v>11700</v>
      </c>
      <c r="J4205" t="s">
        <v>7606</v>
      </c>
      <c r="K4205" t="s">
        <v>1861</v>
      </c>
      <c r="L4205" s="5">
        <v>94000000</v>
      </c>
      <c r="M4205" s="5">
        <v>1146030912</v>
      </c>
      <c r="N4205" t="s">
        <v>2001</v>
      </c>
      <c r="O4205">
        <v>201</v>
      </c>
      <c r="P4205" t="str">
        <f>IF(Table1[[#This Row],[score]]&gt;=8.5,"High",IF(Table1[[#This Row],[score]]&gt;=7,"Medium","Low"))</f>
        <v>High</v>
      </c>
      <c r="Q4205" s="5">
        <f>Table1[[#This Row],[gross]]-Table1[[#This Row],[budget]]</f>
        <v>1052030912</v>
      </c>
      <c r="R4205" s="5" t="str">
        <f>IF(Table1[[#This Row],[Profit]]&gt;0,"Profit","Loss")</f>
        <v>Profit</v>
      </c>
      <c r="S4205" s="6" t="str">
        <f>FLOOR(Table1[[#This Row],[year]]-1900,10)+1900 &amp; "-" &amp; FLOOR(Table1[[#This Row],[year]]-1890,10)+1900</f>
        <v>2000-2010</v>
      </c>
      <c r="T4205" s="14" t="s">
        <v>21835</v>
      </c>
      <c r="AB4205" s="14"/>
    </row>
    <row r="4206" spans="1:28" hidden="1" x14ac:dyDescent="0.3">
      <c r="A4206" t="s">
        <v>12815</v>
      </c>
      <c r="B4206" t="s">
        <v>337</v>
      </c>
      <c r="C4206" t="s">
        <v>390</v>
      </c>
      <c r="D4206">
        <v>2003</v>
      </c>
      <c r="E4206" t="s">
        <v>12816</v>
      </c>
      <c r="F4206">
        <v>8.1</v>
      </c>
      <c r="G4206">
        <v>972000</v>
      </c>
      <c r="H4206" t="s">
        <v>12817</v>
      </c>
      <c r="I4206" t="s">
        <v>12817</v>
      </c>
      <c r="J4206" t="s">
        <v>883</v>
      </c>
      <c r="K4206" t="s">
        <v>30</v>
      </c>
      <c r="L4206" s="5">
        <v>94000000</v>
      </c>
      <c r="M4206" s="5">
        <v>940352645</v>
      </c>
      <c r="N4206" t="s">
        <v>10022</v>
      </c>
      <c r="O4206">
        <v>100</v>
      </c>
      <c r="P4206" t="str">
        <f>IF(Table1[[#This Row],[score]]&gt;=8.5,"High",IF(Table1[[#This Row],[score]]&gt;=7,"Medium","Low"))</f>
        <v>Medium</v>
      </c>
      <c r="Q4206" s="5">
        <f>Table1[[#This Row],[gross]]-Table1[[#This Row],[budget]]</f>
        <v>846352645</v>
      </c>
      <c r="R4206" s="5" t="str">
        <f>IF(Table1[[#This Row],[Profit]]&gt;0,"Profit","Loss")</f>
        <v>Profit</v>
      </c>
      <c r="S4206" s="6" t="str">
        <f>FLOOR(Table1[[#This Row],[year]]-1900,10)+1900 &amp; "-" &amp; FLOOR(Table1[[#This Row],[year]]-1890,10)+1900</f>
        <v>2000-2010</v>
      </c>
      <c r="T4206" s="14" t="s">
        <v>21835</v>
      </c>
      <c r="AB4206" s="14"/>
    </row>
    <row r="4207" spans="1:28" hidden="1" x14ac:dyDescent="0.3">
      <c r="A4207" t="s">
        <v>12806</v>
      </c>
      <c r="B4207" t="s">
        <v>16</v>
      </c>
      <c r="C4207" t="s">
        <v>34</v>
      </c>
      <c r="D4207">
        <v>2003</v>
      </c>
      <c r="E4207" t="s">
        <v>12807</v>
      </c>
      <c r="F4207">
        <v>7.2</v>
      </c>
      <c r="G4207">
        <v>529000</v>
      </c>
      <c r="H4207" t="s">
        <v>8966</v>
      </c>
      <c r="I4207" t="s">
        <v>8579</v>
      </c>
      <c r="J4207" t="s">
        <v>5026</v>
      </c>
      <c r="K4207" t="s">
        <v>30</v>
      </c>
      <c r="L4207">
        <v>150000000</v>
      </c>
      <c r="M4207">
        <v>741847937</v>
      </c>
      <c r="N4207" t="s">
        <v>23</v>
      </c>
      <c r="O4207">
        <v>138</v>
      </c>
      <c r="P4207" t="str">
        <f>IF(Table1[[#This Row],[score]]&gt;=8.5,"High",IF(Table1[[#This Row],[score]]&gt;=7,"Medium","Low"))</f>
        <v>Medium</v>
      </c>
      <c r="Q4207" s="5">
        <f>Table1[[#This Row],[gross]]-Table1[[#This Row],[budget]]</f>
        <v>591847937</v>
      </c>
      <c r="R4207" s="5" t="str">
        <f>IF(Table1[[#This Row],[Profit]]&gt;0,"Profit","Loss")</f>
        <v>Profit</v>
      </c>
      <c r="S4207" s="6" t="str">
        <f>FLOOR(Table1[[#This Row],[year]]-1900,10)+1900 &amp; "-" &amp; FLOOR(Table1[[#This Row],[year]]-1890,10)+1900</f>
        <v>2000-2010</v>
      </c>
      <c r="T4207" s="14" t="s">
        <v>21835</v>
      </c>
      <c r="AB4207" s="14"/>
    </row>
    <row r="4208" spans="1:28" hidden="1" x14ac:dyDescent="0.3">
      <c r="A4208" t="s">
        <v>12774</v>
      </c>
      <c r="B4208" t="s">
        <v>1974</v>
      </c>
      <c r="C4208" t="s">
        <v>34</v>
      </c>
      <c r="D4208">
        <v>2003</v>
      </c>
      <c r="E4208" t="s">
        <v>12775</v>
      </c>
      <c r="F4208">
        <v>8</v>
      </c>
      <c r="G4208">
        <v>1000000</v>
      </c>
      <c r="H4208" t="s">
        <v>9627</v>
      </c>
      <c r="I4208" t="s">
        <v>12776</v>
      </c>
      <c r="J4208" t="s">
        <v>5628</v>
      </c>
      <c r="K4208" t="s">
        <v>30</v>
      </c>
      <c r="L4208">
        <v>140000000</v>
      </c>
      <c r="M4208">
        <v>654264015</v>
      </c>
      <c r="N4208" t="s">
        <v>1708</v>
      </c>
      <c r="O4208">
        <v>143</v>
      </c>
      <c r="P4208" t="str">
        <f>IF(Table1[[#This Row],[score]]&gt;=8.5,"High",IF(Table1[[#This Row],[score]]&gt;=7,"Medium","Low"))</f>
        <v>Medium</v>
      </c>
      <c r="Q4208" s="5">
        <f>Table1[[#This Row],[gross]]-Table1[[#This Row],[budget]]</f>
        <v>514264015</v>
      </c>
      <c r="R4208" s="5" t="str">
        <f>IF(Table1[[#This Row],[Profit]]&gt;0,"Profit","Loss")</f>
        <v>Profit</v>
      </c>
      <c r="S4208" s="6" t="str">
        <f>FLOOR(Table1[[#This Row],[year]]-1900,10)+1900 &amp; "-" &amp; FLOOR(Table1[[#This Row],[year]]-1890,10)+1900</f>
        <v>2000-2010</v>
      </c>
      <c r="T4208" s="14" t="s">
        <v>21835</v>
      </c>
      <c r="AB4208" s="14"/>
    </row>
    <row r="4209" spans="1:28" hidden="1" x14ac:dyDescent="0.3">
      <c r="A4209" t="s">
        <v>12907</v>
      </c>
      <c r="B4209" t="s">
        <v>1974</v>
      </c>
      <c r="C4209" t="s">
        <v>41</v>
      </c>
      <c r="D4209">
        <v>2003</v>
      </c>
      <c r="E4209" t="s">
        <v>11994</v>
      </c>
      <c r="F4209">
        <v>6.7</v>
      </c>
      <c r="G4209">
        <v>380000</v>
      </c>
      <c r="H4209" t="s">
        <v>7865</v>
      </c>
      <c r="I4209" t="s">
        <v>10201</v>
      </c>
      <c r="J4209" t="s">
        <v>7831</v>
      </c>
      <c r="K4209" t="s">
        <v>30</v>
      </c>
      <c r="L4209">
        <v>81000000</v>
      </c>
      <c r="M4209">
        <v>484592874</v>
      </c>
      <c r="N4209" t="s">
        <v>10930</v>
      </c>
      <c r="O4209">
        <v>101</v>
      </c>
      <c r="P4209" t="str">
        <f>IF(Table1[[#This Row],[score]]&gt;=8.5,"High",IF(Table1[[#This Row],[score]]&gt;=7,"Medium","Low"))</f>
        <v>Low</v>
      </c>
      <c r="Q4209" s="5">
        <f>Table1[[#This Row],[gross]]-Table1[[#This Row],[budget]]</f>
        <v>403592874</v>
      </c>
      <c r="R4209" s="5" t="str">
        <f>IF(Table1[[#This Row],[Profit]]&gt;0,"Profit","Loss")</f>
        <v>Profit</v>
      </c>
      <c r="S4209" s="6" t="str">
        <f>FLOOR(Table1[[#This Row],[year]]-1900,10)+1900 &amp; "-" &amp; FLOOR(Table1[[#This Row],[year]]-1890,10)+1900</f>
        <v>2000-2010</v>
      </c>
      <c r="T4209" s="14" t="s">
        <v>21835</v>
      </c>
      <c r="AB4209" s="14"/>
    </row>
    <row r="4210" spans="1:28" hidden="1" x14ac:dyDescent="0.3">
      <c r="A4210" t="s">
        <v>12859</v>
      </c>
      <c r="B4210" t="s">
        <v>16</v>
      </c>
      <c r="C4210" t="s">
        <v>34</v>
      </c>
      <c r="D4210">
        <v>2003</v>
      </c>
      <c r="E4210" t="s">
        <v>12860</v>
      </c>
      <c r="F4210">
        <v>7.7</v>
      </c>
      <c r="G4210">
        <v>409000</v>
      </c>
      <c r="H4210" t="s">
        <v>3312</v>
      </c>
      <c r="I4210" t="s">
        <v>10963</v>
      </c>
      <c r="J4210" t="s">
        <v>1462</v>
      </c>
      <c r="K4210" t="s">
        <v>30</v>
      </c>
      <c r="L4210">
        <v>140000000</v>
      </c>
      <c r="M4210">
        <v>454627263</v>
      </c>
      <c r="N4210" t="s">
        <v>23</v>
      </c>
      <c r="O4210">
        <v>154</v>
      </c>
      <c r="P4210" t="str">
        <f>IF(Table1[[#This Row],[score]]&gt;=8.5,"High",IF(Table1[[#This Row],[score]]&gt;=7,"Medium","Low"))</f>
        <v>Medium</v>
      </c>
      <c r="Q4210" s="5">
        <f>Table1[[#This Row],[gross]]-Table1[[#This Row],[budget]]</f>
        <v>314627263</v>
      </c>
      <c r="R4210" s="5" t="str">
        <f>IF(Table1[[#This Row],[Profit]]&gt;0,"Profit","Loss")</f>
        <v>Profit</v>
      </c>
      <c r="S4210" s="6" t="str">
        <f>FLOOR(Table1[[#This Row],[year]]-1900,10)+1900 &amp; "-" &amp; FLOOR(Table1[[#This Row],[year]]-1890,10)+1900</f>
        <v>2000-2010</v>
      </c>
      <c r="T4210" s="14" t="s">
        <v>21835</v>
      </c>
      <c r="AB4210" s="14"/>
    </row>
    <row r="4211" spans="1:28" hidden="1" x14ac:dyDescent="0.3">
      <c r="A4211" t="s">
        <v>12828</v>
      </c>
      <c r="B4211" t="s">
        <v>16</v>
      </c>
      <c r="C4211" t="s">
        <v>34</v>
      </c>
      <c r="D4211">
        <v>2003</v>
      </c>
      <c r="E4211" t="s">
        <v>12829</v>
      </c>
      <c r="F4211">
        <v>6.3</v>
      </c>
      <c r="G4211">
        <v>383000</v>
      </c>
      <c r="H4211" t="s">
        <v>9577</v>
      </c>
      <c r="I4211" t="s">
        <v>6685</v>
      </c>
      <c r="J4211" t="s">
        <v>986</v>
      </c>
      <c r="K4211" t="s">
        <v>30</v>
      </c>
      <c r="L4211">
        <v>200000000</v>
      </c>
      <c r="M4211">
        <v>433371112</v>
      </c>
      <c r="N4211" t="s">
        <v>12830</v>
      </c>
      <c r="O4211">
        <v>109</v>
      </c>
      <c r="P4211" t="str">
        <f>IF(Table1[[#This Row],[score]]&gt;=8.5,"High",IF(Table1[[#This Row],[score]]&gt;=7,"Medium","Low"))</f>
        <v>Low</v>
      </c>
      <c r="Q4211" s="5">
        <f>Table1[[#This Row],[gross]]-Table1[[#This Row],[budget]]</f>
        <v>233371112</v>
      </c>
      <c r="R4211" s="5" t="str">
        <f>IF(Table1[[#This Row],[Profit]]&gt;0,"Profit","Loss")</f>
        <v>Profit</v>
      </c>
      <c r="S4211" s="6" t="str">
        <f>FLOOR(Table1[[#This Row],[year]]-1900,10)+1900 &amp; "-" &amp; FLOOR(Table1[[#This Row],[year]]-1890,10)+1900</f>
        <v>2000-2010</v>
      </c>
      <c r="T4211" s="14" t="s">
        <v>21835</v>
      </c>
      <c r="AB4211" s="14"/>
    </row>
    <row r="4212" spans="1:28" hidden="1" x14ac:dyDescent="0.3">
      <c r="A4212" t="s">
        <v>12838</v>
      </c>
      <c r="B4212" t="s">
        <v>16</v>
      </c>
      <c r="C4212" t="s">
        <v>34</v>
      </c>
      <c r="D4212">
        <v>2003</v>
      </c>
      <c r="E4212" t="s">
        <v>12839</v>
      </c>
      <c r="F4212">
        <v>6.7</v>
      </c>
      <c r="G4212">
        <v>459000</v>
      </c>
      <c r="H4212" t="s">
        <v>8966</v>
      </c>
      <c r="I4212" t="s">
        <v>8579</v>
      </c>
      <c r="J4212" t="s">
        <v>5026</v>
      </c>
      <c r="K4212" t="s">
        <v>30</v>
      </c>
      <c r="L4212">
        <v>150000000</v>
      </c>
      <c r="M4212">
        <v>427344325</v>
      </c>
      <c r="N4212" t="s">
        <v>23</v>
      </c>
      <c r="O4212">
        <v>129</v>
      </c>
      <c r="P4212" t="str">
        <f>IF(Table1[[#This Row],[score]]&gt;=8.5,"High",IF(Table1[[#This Row],[score]]&gt;=7,"Medium","Low"))</f>
        <v>Low</v>
      </c>
      <c r="Q4212" s="5">
        <f>Table1[[#This Row],[gross]]-Table1[[#This Row],[budget]]</f>
        <v>277344325</v>
      </c>
      <c r="R4212" s="5" t="str">
        <f>IF(Table1[[#This Row],[Profit]]&gt;0,"Profit","Loss")</f>
        <v>Profit</v>
      </c>
      <c r="S4212" s="6" t="str">
        <f>FLOOR(Table1[[#This Row],[year]]-1900,10)+1900 &amp; "-" &amp; FLOOR(Table1[[#This Row],[year]]-1890,10)+1900</f>
        <v>2000-2010</v>
      </c>
      <c r="T4212" s="14" t="s">
        <v>21835</v>
      </c>
      <c r="AB4212" s="14"/>
    </row>
    <row r="4213" spans="1:28" hidden="1" x14ac:dyDescent="0.3">
      <c r="A4213" t="s">
        <v>12866</v>
      </c>
      <c r="B4213" t="s">
        <v>1974</v>
      </c>
      <c r="C4213" t="s">
        <v>34</v>
      </c>
      <c r="D4213">
        <v>2003</v>
      </c>
      <c r="E4213" t="s">
        <v>12867</v>
      </c>
      <c r="F4213">
        <v>7.4</v>
      </c>
      <c r="G4213">
        <v>521000</v>
      </c>
      <c r="H4213" t="s">
        <v>8377</v>
      </c>
      <c r="I4213" t="s">
        <v>7334</v>
      </c>
      <c r="J4213" t="s">
        <v>7913</v>
      </c>
      <c r="K4213" t="s">
        <v>30</v>
      </c>
      <c r="L4213">
        <v>110000000</v>
      </c>
      <c r="M4213">
        <v>407711549</v>
      </c>
      <c r="N4213" t="s">
        <v>180</v>
      </c>
      <c r="O4213">
        <v>134</v>
      </c>
      <c r="P4213" t="str">
        <f>IF(Table1[[#This Row],[score]]&gt;=8.5,"High",IF(Table1[[#This Row],[score]]&gt;=7,"Medium","Low"))</f>
        <v>Medium</v>
      </c>
      <c r="Q4213" s="5">
        <f>Table1[[#This Row],[gross]]-Table1[[#This Row],[budget]]</f>
        <v>297711549</v>
      </c>
      <c r="R4213" s="5" t="str">
        <f>IF(Table1[[#This Row],[Profit]]&gt;0,"Profit","Loss")</f>
        <v>Profit</v>
      </c>
      <c r="S4213" s="6" t="str">
        <f>FLOOR(Table1[[#This Row],[year]]-1900,10)+1900 &amp; "-" &amp; FLOOR(Table1[[#This Row],[year]]-1890,10)+1900</f>
        <v>2000-2010</v>
      </c>
      <c r="T4213" s="14" t="s">
        <v>21835</v>
      </c>
      <c r="AB4213" s="14"/>
    </row>
    <row r="4214" spans="1:28" hidden="1" x14ac:dyDescent="0.3">
      <c r="A4214" t="s">
        <v>12898</v>
      </c>
      <c r="B4214" t="s">
        <v>16</v>
      </c>
      <c r="C4214" t="s">
        <v>34</v>
      </c>
      <c r="D4214">
        <v>2003</v>
      </c>
      <c r="E4214" t="s">
        <v>12899</v>
      </c>
      <c r="F4214">
        <v>6.6</v>
      </c>
      <c r="G4214">
        <v>237000</v>
      </c>
      <c r="H4214" t="s">
        <v>8429</v>
      </c>
      <c r="I4214" t="s">
        <v>3480</v>
      </c>
      <c r="J4214" t="s">
        <v>7558</v>
      </c>
      <c r="K4214" t="s">
        <v>30</v>
      </c>
      <c r="L4214">
        <v>130000000</v>
      </c>
      <c r="M4214">
        <v>273339556</v>
      </c>
      <c r="N4214" t="s">
        <v>31</v>
      </c>
      <c r="O4214">
        <v>147</v>
      </c>
      <c r="P4214" t="str">
        <f>IF(Table1[[#This Row],[score]]&gt;=8.5,"High",IF(Table1[[#This Row],[score]]&gt;=7,"Medium","Low"))</f>
        <v>Low</v>
      </c>
      <c r="Q4214" s="5">
        <f>Table1[[#This Row],[gross]]-Table1[[#This Row],[budget]]</f>
        <v>143339556</v>
      </c>
      <c r="R4214" s="5" t="str">
        <f>IF(Table1[[#This Row],[Profit]]&gt;0,"Profit","Loss")</f>
        <v>Profit</v>
      </c>
      <c r="S4214" s="6" t="str">
        <f>FLOOR(Table1[[#This Row],[year]]-1900,10)+1900 &amp; "-" &amp; FLOOR(Table1[[#This Row],[year]]-1890,10)+1900</f>
        <v>2000-2010</v>
      </c>
      <c r="T4214" s="14" t="s">
        <v>21835</v>
      </c>
      <c r="AB4214" s="14"/>
    </row>
    <row r="4215" spans="1:28" hidden="1" x14ac:dyDescent="0.3">
      <c r="A4215" t="s">
        <v>12927</v>
      </c>
      <c r="B4215" t="s">
        <v>1974</v>
      </c>
      <c r="C4215" t="s">
        <v>41</v>
      </c>
      <c r="D4215">
        <v>2003</v>
      </c>
      <c r="E4215" t="s">
        <v>12928</v>
      </c>
      <c r="F4215">
        <v>6.7</v>
      </c>
      <c r="G4215">
        <v>115000</v>
      </c>
      <c r="H4215" t="s">
        <v>214</v>
      </c>
      <c r="I4215" t="s">
        <v>214</v>
      </c>
      <c r="J4215" t="s">
        <v>21</v>
      </c>
      <c r="K4215" t="s">
        <v>30</v>
      </c>
      <c r="L4215">
        <v>80000000</v>
      </c>
      <c r="M4215">
        <v>265328738</v>
      </c>
      <c r="N4215" t="s">
        <v>31</v>
      </c>
      <c r="O4215">
        <v>128</v>
      </c>
      <c r="P4215" t="str">
        <f>IF(Table1[[#This Row],[score]]&gt;=8.5,"High",IF(Table1[[#This Row],[score]]&gt;=7,"Medium","Low"))</f>
        <v>Low</v>
      </c>
      <c r="Q4215" s="5">
        <f>Table1[[#This Row],[gross]]-Table1[[#This Row],[budget]]</f>
        <v>185328738</v>
      </c>
      <c r="R4215" s="5" t="str">
        <f>IF(Table1[[#This Row],[Profit]]&gt;0,"Profit","Loss")</f>
        <v>Profit</v>
      </c>
      <c r="S4215" s="6" t="str">
        <f>FLOOR(Table1[[#This Row],[year]]-1900,10)+1900 &amp; "-" &amp; FLOOR(Table1[[#This Row],[year]]-1890,10)+1900</f>
        <v>2000-2010</v>
      </c>
      <c r="T4215" s="14" t="s">
        <v>21835</v>
      </c>
      <c r="AB4215" s="14"/>
    </row>
    <row r="4216" spans="1:28" hidden="1" x14ac:dyDescent="0.3">
      <c r="A4216" t="s">
        <v>12917</v>
      </c>
      <c r="B4216" t="s">
        <v>1974</v>
      </c>
      <c r="C4216" t="s">
        <v>34</v>
      </c>
      <c r="D4216">
        <v>2003</v>
      </c>
      <c r="E4216" t="s">
        <v>12260</v>
      </c>
      <c r="F4216">
        <v>4.9000000000000004</v>
      </c>
      <c r="G4216">
        <v>123000</v>
      </c>
      <c r="H4216" t="s">
        <v>11168</v>
      </c>
      <c r="I4216" t="s">
        <v>847</v>
      </c>
      <c r="J4216" t="s">
        <v>2103</v>
      </c>
      <c r="K4216" t="s">
        <v>30</v>
      </c>
      <c r="L4216">
        <v>120000000</v>
      </c>
      <c r="M4216">
        <v>259175788</v>
      </c>
      <c r="N4216" t="s">
        <v>31</v>
      </c>
      <c r="O4216">
        <v>106</v>
      </c>
      <c r="P4216" t="str">
        <f>IF(Table1[[#This Row],[score]]&gt;=8.5,"High",IF(Table1[[#This Row],[score]]&gt;=7,"Medium","Low"))</f>
        <v>Low</v>
      </c>
      <c r="Q4216" s="5">
        <f>Table1[[#This Row],[gross]]-Table1[[#This Row],[budget]]</f>
        <v>139175788</v>
      </c>
      <c r="R4216" s="5" t="str">
        <f>IF(Table1[[#This Row],[Profit]]&gt;0,"Profit","Loss")</f>
        <v>Profit</v>
      </c>
      <c r="S4216" s="6" t="str">
        <f>FLOOR(Table1[[#This Row],[year]]-1900,10)+1900 &amp; "-" &amp; FLOOR(Table1[[#This Row],[year]]-1890,10)+1900</f>
        <v>2000-2010</v>
      </c>
      <c r="T4216" s="14" t="s">
        <v>21835</v>
      </c>
      <c r="AB4216" s="14"/>
    </row>
    <row r="4217" spans="1:28" hidden="1" x14ac:dyDescent="0.3">
      <c r="A4217" t="s">
        <v>12936</v>
      </c>
      <c r="B4217" t="s">
        <v>337</v>
      </c>
      <c r="C4217" t="s">
        <v>390</v>
      </c>
      <c r="D4217">
        <v>2003</v>
      </c>
      <c r="E4217" t="s">
        <v>12937</v>
      </c>
      <c r="F4217">
        <v>6.8</v>
      </c>
      <c r="G4217">
        <v>101000</v>
      </c>
      <c r="H4217" t="s">
        <v>12938</v>
      </c>
      <c r="I4217" t="s">
        <v>3958</v>
      </c>
      <c r="J4217" t="s">
        <v>10464</v>
      </c>
      <c r="K4217" t="s">
        <v>30</v>
      </c>
      <c r="L4217">
        <v>128000000</v>
      </c>
      <c r="M4217">
        <v>250397798</v>
      </c>
      <c r="N4217" t="s">
        <v>599</v>
      </c>
      <c r="O4217">
        <v>85</v>
      </c>
      <c r="P4217" t="str">
        <f>IF(Table1[[#This Row],[score]]&gt;=8.5,"High",IF(Table1[[#This Row],[score]]&gt;=7,"Medium","Low"))</f>
        <v>Low</v>
      </c>
      <c r="Q4217" s="5">
        <f>Table1[[#This Row],[gross]]-Table1[[#This Row],[budget]]</f>
        <v>122397798</v>
      </c>
      <c r="R4217" s="5" t="str">
        <f>IF(Table1[[#This Row],[Profit]]&gt;0,"Profit","Loss")</f>
        <v>Profit</v>
      </c>
      <c r="S4217" s="6" t="str">
        <f>FLOOR(Table1[[#This Row],[year]]-1900,10)+1900 &amp; "-" &amp; FLOOR(Table1[[#This Row],[year]]-1890,10)+1900</f>
        <v>2000-2010</v>
      </c>
      <c r="T4217" s="14" t="s">
        <v>21835</v>
      </c>
      <c r="AB4217" s="14"/>
    </row>
    <row r="4218" spans="1:28" hidden="1" x14ac:dyDescent="0.3">
      <c r="A4218" t="s">
        <v>12818</v>
      </c>
      <c r="B4218" t="s">
        <v>1974</v>
      </c>
      <c r="C4218" t="s">
        <v>34</v>
      </c>
      <c r="D4218">
        <v>2003</v>
      </c>
      <c r="E4218" t="s">
        <v>12662</v>
      </c>
      <c r="F4218">
        <v>5.6</v>
      </c>
      <c r="G4218">
        <v>255000</v>
      </c>
      <c r="H4218" t="s">
        <v>7705</v>
      </c>
      <c r="I4218" t="s">
        <v>12240</v>
      </c>
      <c r="J4218" t="s">
        <v>11378</v>
      </c>
      <c r="K4218" t="s">
        <v>30</v>
      </c>
      <c r="L4218">
        <v>137000000</v>
      </c>
      <c r="M4218">
        <v>245285165</v>
      </c>
      <c r="N4218" t="s">
        <v>61</v>
      </c>
      <c r="O4218">
        <v>138</v>
      </c>
      <c r="P4218" t="str">
        <f>IF(Table1[[#This Row],[score]]&gt;=8.5,"High",IF(Table1[[#This Row],[score]]&gt;=7,"Medium","Low"))</f>
        <v>Low</v>
      </c>
      <c r="Q4218" s="5">
        <f>Table1[[#This Row],[gross]]-Table1[[#This Row],[budget]]</f>
        <v>108285165</v>
      </c>
      <c r="R4218" s="5" t="str">
        <f>IF(Table1[[#This Row],[Profit]]&gt;0,"Profit","Loss")</f>
        <v>Profit</v>
      </c>
      <c r="S4218" s="6" t="str">
        <f>FLOOR(Table1[[#This Row],[year]]-1900,10)+1900 &amp; "-" &amp; FLOOR(Table1[[#This Row],[year]]-1890,10)+1900</f>
        <v>2000-2010</v>
      </c>
      <c r="T4218" s="14" t="s">
        <v>21835</v>
      </c>
      <c r="AB4218" s="14"/>
    </row>
    <row r="4219" spans="1:28" hidden="1" x14ac:dyDescent="0.3">
      <c r="A4219" t="s">
        <v>12783</v>
      </c>
      <c r="B4219" t="s">
        <v>16</v>
      </c>
      <c r="C4219" t="s">
        <v>41</v>
      </c>
      <c r="D4219">
        <v>2003</v>
      </c>
      <c r="E4219" t="s">
        <v>12784</v>
      </c>
      <c r="F4219">
        <v>7.6</v>
      </c>
      <c r="G4219">
        <v>444000</v>
      </c>
      <c r="H4219" t="s">
        <v>5397</v>
      </c>
      <c r="I4219" t="s">
        <v>5397</v>
      </c>
      <c r="J4219" t="s">
        <v>6845</v>
      </c>
      <c r="K4219" t="s">
        <v>22</v>
      </c>
      <c r="L4219">
        <v>40000000</v>
      </c>
      <c r="M4219">
        <v>245203167</v>
      </c>
      <c r="N4219" t="s">
        <v>61</v>
      </c>
      <c r="O4219">
        <v>135</v>
      </c>
      <c r="P4219" t="str">
        <f>IF(Table1[[#This Row],[score]]&gt;=8.5,"High",IF(Table1[[#This Row],[score]]&gt;=7,"Medium","Low"))</f>
        <v>Medium</v>
      </c>
      <c r="Q4219" s="5">
        <f>Table1[[#This Row],[gross]]-Table1[[#This Row],[budget]]</f>
        <v>205203167</v>
      </c>
      <c r="R4219" s="5" t="str">
        <f>IF(Table1[[#This Row],[Profit]]&gt;0,"Profit","Loss")</f>
        <v>Profit</v>
      </c>
      <c r="S4219" s="6" t="str">
        <f>FLOOR(Table1[[#This Row],[year]]-1900,10)+1900 &amp; "-" &amp; FLOOR(Table1[[#This Row],[year]]-1890,10)+1900</f>
        <v>2000-2010</v>
      </c>
      <c r="T4219" s="14" t="s">
        <v>21835</v>
      </c>
      <c r="AB4219" s="14"/>
    </row>
    <row r="4220" spans="1:28" hidden="1" x14ac:dyDescent="0.3">
      <c r="A4220" t="s">
        <v>12787</v>
      </c>
      <c r="B4220" t="s">
        <v>1974</v>
      </c>
      <c r="C4220" t="s">
        <v>34</v>
      </c>
      <c r="D4220">
        <v>2003</v>
      </c>
      <c r="E4220" t="s">
        <v>12788</v>
      </c>
      <c r="F4220">
        <v>5.9</v>
      </c>
      <c r="G4220">
        <v>259000</v>
      </c>
      <c r="H4220" t="s">
        <v>6159</v>
      </c>
      <c r="I4220" t="s">
        <v>6924</v>
      </c>
      <c r="J4220" t="s">
        <v>10443</v>
      </c>
      <c r="K4220" t="s">
        <v>30</v>
      </c>
      <c r="L4220">
        <v>76000000</v>
      </c>
      <c r="M4220">
        <v>236350661</v>
      </c>
      <c r="N4220" t="s">
        <v>61</v>
      </c>
      <c r="O4220">
        <v>107</v>
      </c>
      <c r="P4220" t="str">
        <f>IF(Table1[[#This Row],[score]]&gt;=8.5,"High",IF(Table1[[#This Row],[score]]&gt;=7,"Medium","Low"))</f>
        <v>Low</v>
      </c>
      <c r="Q4220" s="5">
        <f>Table1[[#This Row],[gross]]-Table1[[#This Row],[budget]]</f>
        <v>160350661</v>
      </c>
      <c r="R4220" s="5" t="str">
        <f>IF(Table1[[#This Row],[Profit]]&gt;0,"Profit","Loss")</f>
        <v>Profit</v>
      </c>
      <c r="S4220" s="6" t="str">
        <f>FLOOR(Table1[[#This Row],[year]]-1900,10)+1900 &amp; "-" &amp; FLOOR(Table1[[#This Row],[year]]-1890,10)+1900</f>
        <v>2000-2010</v>
      </c>
      <c r="T4220" s="14" t="s">
        <v>21835</v>
      </c>
      <c r="AB4220" s="14"/>
    </row>
    <row r="4221" spans="1:28" hidden="1" x14ac:dyDescent="0.3">
      <c r="A4221" t="s">
        <v>12960</v>
      </c>
      <c r="B4221" t="s">
        <v>16</v>
      </c>
      <c r="C4221" t="s">
        <v>41</v>
      </c>
      <c r="D4221">
        <v>2003</v>
      </c>
      <c r="E4221" t="s">
        <v>12346</v>
      </c>
      <c r="F4221">
        <v>6.3</v>
      </c>
      <c r="G4221">
        <v>198000</v>
      </c>
      <c r="H4221" t="s">
        <v>11870</v>
      </c>
      <c r="I4221" t="s">
        <v>10550</v>
      </c>
      <c r="J4221" t="s">
        <v>10551</v>
      </c>
      <c r="K4221" t="s">
        <v>30</v>
      </c>
      <c r="L4221">
        <v>55000000</v>
      </c>
      <c r="M4221">
        <v>232722935</v>
      </c>
      <c r="N4221" t="s">
        <v>61</v>
      </c>
      <c r="O4221">
        <v>96</v>
      </c>
      <c r="P4221" t="str">
        <f>IF(Table1[[#This Row],[score]]&gt;=8.5,"High",IF(Table1[[#This Row],[score]]&gt;=7,"Medium","Low"))</f>
        <v>Low</v>
      </c>
      <c r="Q4221" s="5">
        <f>Table1[[#This Row],[gross]]-Table1[[#This Row],[budget]]</f>
        <v>177722935</v>
      </c>
      <c r="R4221" s="5" t="str">
        <f>IF(Table1[[#This Row],[Profit]]&gt;0,"Profit","Loss")</f>
        <v>Profit</v>
      </c>
      <c r="S4221" s="6" t="str">
        <f>FLOOR(Table1[[#This Row],[year]]-1900,10)+1900 &amp; "-" &amp; FLOOR(Table1[[#This Row],[year]]-1890,10)+1900</f>
        <v>2000-2010</v>
      </c>
      <c r="T4221" s="14" t="s">
        <v>21835</v>
      </c>
      <c r="AB4221" s="14"/>
    </row>
    <row r="4222" spans="1:28" hidden="1" x14ac:dyDescent="0.3">
      <c r="A4222" t="s">
        <v>12910</v>
      </c>
      <c r="B4222" t="s">
        <v>33</v>
      </c>
      <c r="C4222" t="s">
        <v>25</v>
      </c>
      <c r="D4222">
        <v>2003</v>
      </c>
      <c r="E4222" t="s">
        <v>12911</v>
      </c>
      <c r="F4222">
        <v>7</v>
      </c>
      <c r="G4222">
        <v>235000</v>
      </c>
      <c r="H4222" t="s">
        <v>8998</v>
      </c>
      <c r="I4222" t="s">
        <v>12912</v>
      </c>
      <c r="J4222" t="s">
        <v>12913</v>
      </c>
      <c r="K4222" t="s">
        <v>30</v>
      </c>
      <c r="L4222">
        <v>33000000</v>
      </c>
      <c r="M4222">
        <v>223853736</v>
      </c>
      <c r="N4222" t="s">
        <v>2001</v>
      </c>
      <c r="O4222">
        <v>97</v>
      </c>
      <c r="P4222" t="str">
        <f>IF(Table1[[#This Row],[score]]&gt;=8.5,"High",IF(Table1[[#This Row],[score]]&gt;=7,"Medium","Low"))</f>
        <v>Medium</v>
      </c>
      <c r="Q4222" s="5">
        <f>Table1[[#This Row],[gross]]-Table1[[#This Row],[budget]]</f>
        <v>190853736</v>
      </c>
      <c r="R4222" s="5" t="str">
        <f>IF(Table1[[#This Row],[Profit]]&gt;0,"Profit","Loss")</f>
        <v>Profit</v>
      </c>
      <c r="S4222" s="6" t="str">
        <f>FLOOR(Table1[[#This Row],[year]]-1900,10)+1900 &amp; "-" &amp; FLOOR(Table1[[#This Row],[year]]-1890,10)+1900</f>
        <v>2000-2010</v>
      </c>
      <c r="T4222" s="14" t="s">
        <v>21835</v>
      </c>
      <c r="AB4222" s="14"/>
    </row>
    <row r="4223" spans="1:28" hidden="1" x14ac:dyDescent="0.3">
      <c r="A4223" t="s">
        <v>12885</v>
      </c>
      <c r="B4223" t="s">
        <v>1974</v>
      </c>
      <c r="C4223" t="s">
        <v>41</v>
      </c>
      <c r="D4223">
        <v>2003</v>
      </c>
      <c r="E4223" t="s">
        <v>12886</v>
      </c>
      <c r="F4223">
        <v>5.5</v>
      </c>
      <c r="G4223">
        <v>140000</v>
      </c>
      <c r="H4223" t="s">
        <v>4472</v>
      </c>
      <c r="I4223" t="s">
        <v>11648</v>
      </c>
      <c r="J4223" t="s">
        <v>11146</v>
      </c>
      <c r="K4223" t="s">
        <v>30</v>
      </c>
      <c r="L4223">
        <v>48000000</v>
      </c>
      <c r="M4223">
        <v>220673217</v>
      </c>
      <c r="N4223" t="s">
        <v>8904</v>
      </c>
      <c r="O4223">
        <v>84</v>
      </c>
      <c r="P4223" t="str">
        <f>IF(Table1[[#This Row],[score]]&gt;=8.5,"High",IF(Table1[[#This Row],[score]]&gt;=7,"Medium","Low"))</f>
        <v>Low</v>
      </c>
      <c r="Q4223" s="5">
        <f>Table1[[#This Row],[gross]]-Table1[[#This Row],[budget]]</f>
        <v>172673217</v>
      </c>
      <c r="R4223" s="5" t="str">
        <f>IF(Table1[[#This Row],[Profit]]&gt;0,"Profit","Loss")</f>
        <v>Profit</v>
      </c>
      <c r="S4223" s="6" t="str">
        <f>FLOOR(Table1[[#This Row],[year]]-1900,10)+1900 &amp; "-" &amp; FLOOR(Table1[[#This Row],[year]]-1890,10)+1900</f>
        <v>2000-2010</v>
      </c>
      <c r="T4223" s="14" t="s">
        <v>21835</v>
      </c>
      <c r="AB4223" s="14"/>
    </row>
    <row r="4224" spans="1:28" hidden="1" x14ac:dyDescent="0.3">
      <c r="A4224" t="s">
        <v>12842</v>
      </c>
      <c r="B4224" t="s">
        <v>1974</v>
      </c>
      <c r="C4224" t="s">
        <v>34</v>
      </c>
      <c r="D4224">
        <v>2003</v>
      </c>
      <c r="E4224" t="s">
        <v>12784</v>
      </c>
      <c r="F4224">
        <v>7.4</v>
      </c>
      <c r="G4224">
        <v>208000</v>
      </c>
      <c r="H4224" t="s">
        <v>691</v>
      </c>
      <c r="I4224" t="s">
        <v>12843</v>
      </c>
      <c r="J4224" t="s">
        <v>6936</v>
      </c>
      <c r="K4224" t="s">
        <v>30</v>
      </c>
      <c r="L4224">
        <v>150000000</v>
      </c>
      <c r="M4224">
        <v>211622535</v>
      </c>
      <c r="N4224" t="s">
        <v>180</v>
      </c>
      <c r="O4224">
        <v>138</v>
      </c>
      <c r="P4224" t="str">
        <f>IF(Table1[[#This Row],[score]]&gt;=8.5,"High",IF(Table1[[#This Row],[score]]&gt;=7,"Medium","Low"))</f>
        <v>Medium</v>
      </c>
      <c r="Q4224" s="5">
        <f>Table1[[#This Row],[gross]]-Table1[[#This Row],[budget]]</f>
        <v>61622535</v>
      </c>
      <c r="R4224" s="5" t="str">
        <f>IF(Table1[[#This Row],[Profit]]&gt;0,"Profit","Loss")</f>
        <v>Profit</v>
      </c>
      <c r="S4224" s="6" t="str">
        <f>FLOOR(Table1[[#This Row],[year]]-1900,10)+1900 &amp; "-" &amp; FLOOR(Table1[[#This Row],[year]]-1890,10)+1900</f>
        <v>2000-2010</v>
      </c>
      <c r="T4224" s="14" t="s">
        <v>21835</v>
      </c>
      <c r="AB4224" s="14"/>
    </row>
    <row r="4225" spans="1:28" hidden="1" x14ac:dyDescent="0.3">
      <c r="A4225" t="s">
        <v>12855</v>
      </c>
      <c r="B4225" t="s">
        <v>1974</v>
      </c>
      <c r="C4225" t="s">
        <v>34</v>
      </c>
      <c r="D4225">
        <v>2003</v>
      </c>
      <c r="E4225" t="s">
        <v>12856</v>
      </c>
      <c r="F4225">
        <v>6</v>
      </c>
      <c r="G4225">
        <v>141000</v>
      </c>
      <c r="H4225" t="s">
        <v>12857</v>
      </c>
      <c r="I4225" t="s">
        <v>12858</v>
      </c>
      <c r="J4225" t="s">
        <v>9321</v>
      </c>
      <c r="K4225" t="s">
        <v>30</v>
      </c>
      <c r="L4225">
        <v>80000000</v>
      </c>
      <c r="M4225">
        <v>207725639</v>
      </c>
      <c r="N4225" t="s">
        <v>31</v>
      </c>
      <c r="O4225">
        <v>117</v>
      </c>
      <c r="P4225" t="str">
        <f>IF(Table1[[#This Row],[score]]&gt;=8.5,"High",IF(Table1[[#This Row],[score]]&gt;=7,"Medium","Low"))</f>
        <v>Low</v>
      </c>
      <c r="Q4225" s="5">
        <f>Table1[[#This Row],[gross]]-Table1[[#This Row],[budget]]</f>
        <v>127725639</v>
      </c>
      <c r="R4225" s="5" t="str">
        <f>IF(Table1[[#This Row],[Profit]]&gt;0,"Profit","Loss")</f>
        <v>Profit</v>
      </c>
      <c r="S4225" s="6" t="str">
        <f>FLOOR(Table1[[#This Row],[year]]-1900,10)+1900 &amp; "-" &amp; FLOOR(Table1[[#This Row],[year]]-1890,10)+1900</f>
        <v>2000-2010</v>
      </c>
      <c r="T4225" s="14" t="s">
        <v>21835</v>
      </c>
      <c r="AB4225" s="14"/>
    </row>
    <row r="4226" spans="1:28" hidden="1" x14ac:dyDescent="0.3">
      <c r="A4226" t="s">
        <v>12974</v>
      </c>
      <c r="B4226" t="s">
        <v>33</v>
      </c>
      <c r="C4226" t="s">
        <v>34</v>
      </c>
      <c r="D4226">
        <v>2003</v>
      </c>
      <c r="E4226" t="s">
        <v>12958</v>
      </c>
      <c r="F4226">
        <v>4.3</v>
      </c>
      <c r="G4226">
        <v>57000</v>
      </c>
      <c r="H4226" t="s">
        <v>6840</v>
      </c>
      <c r="I4226" t="s">
        <v>6840</v>
      </c>
      <c r="J4226" t="s">
        <v>12975</v>
      </c>
      <c r="K4226" t="s">
        <v>30</v>
      </c>
      <c r="L4226">
        <v>38000000</v>
      </c>
      <c r="M4226">
        <v>197101678</v>
      </c>
      <c r="N4226" t="s">
        <v>8904</v>
      </c>
      <c r="O4226">
        <v>84</v>
      </c>
      <c r="P4226" t="str">
        <f>IF(Table1[[#This Row],[score]]&gt;=8.5,"High",IF(Table1[[#This Row],[score]]&gt;=7,"Medium","Low"))</f>
        <v>Low</v>
      </c>
      <c r="Q4226" s="5">
        <f>Table1[[#This Row],[gross]]-Table1[[#This Row],[budget]]</f>
        <v>159101678</v>
      </c>
      <c r="R4226" s="5" t="str">
        <f>IF(Table1[[#This Row],[Profit]]&gt;0,"Profit","Loss")</f>
        <v>Profit</v>
      </c>
      <c r="S4226" s="6" t="str">
        <f>FLOOR(Table1[[#This Row],[year]]-1900,10)+1900 &amp; "-" &amp; FLOOR(Table1[[#This Row],[year]]-1890,10)+1900</f>
        <v>2000-2010</v>
      </c>
      <c r="T4226" s="14" t="s">
        <v>21835</v>
      </c>
      <c r="AB4226" s="14"/>
    </row>
    <row r="4227" spans="1:28" hidden="1" x14ac:dyDescent="0.3">
      <c r="A4227" t="s">
        <v>12920</v>
      </c>
      <c r="B4227" t="s">
        <v>1974</v>
      </c>
      <c r="C4227" t="s">
        <v>41</v>
      </c>
      <c r="D4227">
        <v>2003</v>
      </c>
      <c r="E4227" t="s">
        <v>12871</v>
      </c>
      <c r="F4227">
        <v>6.2</v>
      </c>
      <c r="G4227">
        <v>207000</v>
      </c>
      <c r="H4227" t="s">
        <v>7930</v>
      </c>
      <c r="I4227" t="s">
        <v>12921</v>
      </c>
      <c r="J4227" t="s">
        <v>21</v>
      </c>
      <c r="K4227" t="s">
        <v>30</v>
      </c>
      <c r="L4227">
        <v>75000000</v>
      </c>
      <c r="M4227">
        <v>195745823</v>
      </c>
      <c r="N4227" t="s">
        <v>11734</v>
      </c>
      <c r="O4227">
        <v>106</v>
      </c>
      <c r="P4227" t="str">
        <f>IF(Table1[[#This Row],[score]]&gt;=8.5,"High",IF(Table1[[#This Row],[score]]&gt;=7,"Medium","Low"))</f>
        <v>Low</v>
      </c>
      <c r="Q4227" s="5">
        <f>Table1[[#This Row],[gross]]-Table1[[#This Row],[budget]]</f>
        <v>120745823</v>
      </c>
      <c r="R4227" s="5" t="str">
        <f>IF(Table1[[#This Row],[Profit]]&gt;0,"Profit","Loss")</f>
        <v>Profit</v>
      </c>
      <c r="S4227" s="6" t="str">
        <f>FLOOR(Table1[[#This Row],[year]]-1900,10)+1900 &amp; "-" &amp; FLOOR(Table1[[#This Row],[year]]-1890,10)+1900</f>
        <v>2000-2010</v>
      </c>
      <c r="T4227" s="14" t="s">
        <v>21835</v>
      </c>
      <c r="AB4227" s="14"/>
    </row>
    <row r="4228" spans="1:28" hidden="1" x14ac:dyDescent="0.3">
      <c r="A4228" t="s">
        <v>12880</v>
      </c>
      <c r="B4228" t="s">
        <v>33</v>
      </c>
      <c r="C4228" t="s">
        <v>41</v>
      </c>
      <c r="D4228">
        <v>2003</v>
      </c>
      <c r="E4228" t="s">
        <v>12832</v>
      </c>
      <c r="F4228">
        <v>5.9</v>
      </c>
      <c r="G4228">
        <v>96000</v>
      </c>
      <c r="H4228" t="s">
        <v>12476</v>
      </c>
      <c r="I4228" t="s">
        <v>12881</v>
      </c>
      <c r="J4228" t="s">
        <v>839</v>
      </c>
      <c r="K4228" t="s">
        <v>30</v>
      </c>
      <c r="L4228">
        <v>40000000</v>
      </c>
      <c r="M4228">
        <v>190538630</v>
      </c>
      <c r="N4228" t="s">
        <v>180</v>
      </c>
      <c r="O4228">
        <v>98</v>
      </c>
      <c r="P4228" t="str">
        <f>IF(Table1[[#This Row],[score]]&gt;=8.5,"High",IF(Table1[[#This Row],[score]]&gt;=7,"Medium","Low"))</f>
        <v>Low</v>
      </c>
      <c r="Q4228" s="5">
        <f>Table1[[#This Row],[gross]]-Table1[[#This Row],[budget]]</f>
        <v>150538630</v>
      </c>
      <c r="R4228" s="5" t="str">
        <f>IF(Table1[[#This Row],[Profit]]&gt;0,"Profit","Loss")</f>
        <v>Profit</v>
      </c>
      <c r="S4228" s="6" t="str">
        <f>FLOOR(Table1[[#This Row],[year]]-1900,10)+1900 &amp; "-" &amp; FLOOR(Table1[[#This Row],[year]]-1890,10)+1900</f>
        <v>2000-2010</v>
      </c>
      <c r="T4228" s="14" t="s">
        <v>21835</v>
      </c>
      <c r="AB4228" s="14"/>
    </row>
    <row r="4229" spans="1:28" hidden="1" x14ac:dyDescent="0.3">
      <c r="A4229" t="s">
        <v>13204</v>
      </c>
      <c r="B4229" t="s">
        <v>337</v>
      </c>
      <c r="C4229" t="s">
        <v>390</v>
      </c>
      <c r="D4229">
        <v>2003</v>
      </c>
      <c r="E4229" t="s">
        <v>12302</v>
      </c>
      <c r="F4229">
        <v>5.4</v>
      </c>
      <c r="G4229">
        <v>15000</v>
      </c>
      <c r="H4229" t="s">
        <v>13205</v>
      </c>
      <c r="I4229" t="s">
        <v>13206</v>
      </c>
      <c r="J4229" t="s">
        <v>6495</v>
      </c>
      <c r="K4229" t="s">
        <v>30</v>
      </c>
      <c r="L4229">
        <v>20000000</v>
      </c>
      <c r="M4229">
        <v>186303759</v>
      </c>
      <c r="N4229" t="s">
        <v>5888</v>
      </c>
      <c r="O4229">
        <v>72</v>
      </c>
      <c r="P4229" t="str">
        <f>IF(Table1[[#This Row],[score]]&gt;=8.5,"High",IF(Table1[[#This Row],[score]]&gt;=7,"Medium","Low"))</f>
        <v>Low</v>
      </c>
      <c r="Q4229" s="5">
        <f>Table1[[#This Row],[gross]]-Table1[[#This Row],[budget]]</f>
        <v>166303759</v>
      </c>
      <c r="R4229" s="5" t="str">
        <f>IF(Table1[[#This Row],[Profit]]&gt;0,"Profit","Loss")</f>
        <v>Profit</v>
      </c>
      <c r="S4229" s="6" t="str">
        <f>FLOOR(Table1[[#This Row],[year]]-1900,10)+1900 &amp; "-" &amp; FLOOR(Table1[[#This Row],[year]]-1890,10)+1900</f>
        <v>2000-2010</v>
      </c>
      <c r="T4229" s="14" t="s">
        <v>21835</v>
      </c>
      <c r="AB4229" s="14"/>
    </row>
    <row r="4230" spans="1:28" hidden="1" x14ac:dyDescent="0.3">
      <c r="A4230" t="s">
        <v>13004</v>
      </c>
      <c r="B4230" t="s">
        <v>33</v>
      </c>
      <c r="C4230" t="s">
        <v>41</v>
      </c>
      <c r="D4230">
        <v>2003</v>
      </c>
      <c r="E4230" t="s">
        <v>12845</v>
      </c>
      <c r="F4230">
        <v>5.0999999999999996</v>
      </c>
      <c r="G4230">
        <v>44000</v>
      </c>
      <c r="H4230" t="s">
        <v>10593</v>
      </c>
      <c r="I4230" t="s">
        <v>12912</v>
      </c>
      <c r="J4230" t="s">
        <v>1469</v>
      </c>
      <c r="K4230" t="s">
        <v>30</v>
      </c>
      <c r="L4230">
        <v>90000000</v>
      </c>
      <c r="M4230">
        <v>182290266</v>
      </c>
      <c r="N4230" t="s">
        <v>1708</v>
      </c>
      <c r="O4230">
        <v>88</v>
      </c>
      <c r="P4230" t="str">
        <f>IF(Table1[[#This Row],[score]]&gt;=8.5,"High",IF(Table1[[#This Row],[score]]&gt;=7,"Medium","Low"))</f>
        <v>Low</v>
      </c>
      <c r="Q4230" s="5">
        <f>Table1[[#This Row],[gross]]-Table1[[#This Row],[budget]]</f>
        <v>92290266</v>
      </c>
      <c r="R4230" s="5" t="str">
        <f>IF(Table1[[#This Row],[Profit]]&gt;0,"Profit","Loss")</f>
        <v>Profit</v>
      </c>
      <c r="S4230" s="6" t="str">
        <f>FLOOR(Table1[[#This Row],[year]]-1900,10)+1900 &amp; "-" &amp; FLOOR(Table1[[#This Row],[year]]-1890,10)+1900</f>
        <v>2000-2010</v>
      </c>
      <c r="T4230" s="14" t="s">
        <v>21835</v>
      </c>
      <c r="AB4230" s="14"/>
    </row>
    <row r="4231" spans="1:28" hidden="1" x14ac:dyDescent="0.3">
      <c r="A4231" t="s">
        <v>12773</v>
      </c>
      <c r="B4231" t="s">
        <v>16</v>
      </c>
      <c r="C4231" t="s">
        <v>34</v>
      </c>
      <c r="D4231">
        <v>2003</v>
      </c>
      <c r="E4231" t="s">
        <v>12567</v>
      </c>
      <c r="F4231">
        <v>8.1</v>
      </c>
      <c r="G4231">
        <v>1000000</v>
      </c>
      <c r="H4231" t="s">
        <v>6709</v>
      </c>
      <c r="I4231" t="s">
        <v>6709</v>
      </c>
      <c r="J4231" t="s">
        <v>7649</v>
      </c>
      <c r="K4231" t="s">
        <v>30</v>
      </c>
      <c r="L4231" s="5">
        <v>30000000</v>
      </c>
      <c r="M4231" s="5">
        <v>180906076</v>
      </c>
      <c r="N4231" t="s">
        <v>3705</v>
      </c>
      <c r="O4231">
        <v>111</v>
      </c>
      <c r="P4231" t="str">
        <f>IF(Table1[[#This Row],[score]]&gt;=8.5,"High",IF(Table1[[#This Row],[score]]&gt;=7,"Medium","Low"))</f>
        <v>Medium</v>
      </c>
      <c r="Q4231" s="5">
        <f>Table1[[#This Row],[gross]]-Table1[[#This Row],[budget]]</f>
        <v>150906076</v>
      </c>
      <c r="R4231" s="5" t="str">
        <f>IF(Table1[[#This Row],[Profit]]&gt;0,"Profit","Loss")</f>
        <v>Profit</v>
      </c>
      <c r="S4231" s="6" t="str">
        <f>FLOOR(Table1[[#This Row],[year]]-1900,10)+1900 &amp; "-" &amp; FLOOR(Table1[[#This Row],[year]]-1890,10)+1900</f>
        <v>2000-2010</v>
      </c>
      <c r="T4231" s="14" t="s">
        <v>21835</v>
      </c>
      <c r="AB4231" s="14"/>
    </row>
    <row r="4232" spans="1:28" hidden="1" x14ac:dyDescent="0.3">
      <c r="A4232" t="s">
        <v>12892</v>
      </c>
      <c r="B4232" t="s">
        <v>1974</v>
      </c>
      <c r="C4232" t="s">
        <v>34</v>
      </c>
      <c r="D4232">
        <v>2003</v>
      </c>
      <c r="E4232" t="s">
        <v>12893</v>
      </c>
      <c r="F4232">
        <v>5.8</v>
      </c>
      <c r="G4232">
        <v>171000</v>
      </c>
      <c r="H4232" t="s">
        <v>8170</v>
      </c>
      <c r="I4232" t="s">
        <v>11890</v>
      </c>
      <c r="J4232" t="s">
        <v>557</v>
      </c>
      <c r="K4232" t="s">
        <v>30</v>
      </c>
      <c r="L4232">
        <v>78000000</v>
      </c>
      <c r="M4232">
        <v>179265204</v>
      </c>
      <c r="N4232" t="s">
        <v>12894</v>
      </c>
      <c r="O4232">
        <v>110</v>
      </c>
      <c r="P4232" t="str">
        <f>IF(Table1[[#This Row],[score]]&gt;=8.5,"High",IF(Table1[[#This Row],[score]]&gt;=7,"Medium","Low"))</f>
        <v>Low</v>
      </c>
      <c r="Q4232" s="5">
        <f>Table1[[#This Row],[gross]]-Table1[[#This Row],[budget]]</f>
        <v>101265204</v>
      </c>
      <c r="R4232" s="5" t="str">
        <f>IF(Table1[[#This Row],[Profit]]&gt;0,"Profit","Loss")</f>
        <v>Profit</v>
      </c>
      <c r="S4232" s="6" t="str">
        <f>FLOOR(Table1[[#This Row],[year]]-1900,10)+1900 &amp; "-" &amp; FLOOR(Table1[[#This Row],[year]]-1890,10)+1900</f>
        <v>2000-2010</v>
      </c>
      <c r="T4232" s="14" t="s">
        <v>21835</v>
      </c>
      <c r="AB4232" s="14"/>
    </row>
    <row r="4233" spans="1:28" hidden="1" x14ac:dyDescent="0.3">
      <c r="A4233" t="s">
        <v>12840</v>
      </c>
      <c r="B4233" t="s">
        <v>1974</v>
      </c>
      <c r="C4233" t="s">
        <v>34</v>
      </c>
      <c r="D4233">
        <v>2003</v>
      </c>
      <c r="E4233" t="s">
        <v>12302</v>
      </c>
      <c r="F4233">
        <v>5.3</v>
      </c>
      <c r="G4233">
        <v>209000</v>
      </c>
      <c r="H4233" t="s">
        <v>7440</v>
      </c>
      <c r="I4233" t="s">
        <v>7440</v>
      </c>
      <c r="J4233" t="s">
        <v>9567</v>
      </c>
      <c r="K4233" t="s">
        <v>30</v>
      </c>
      <c r="L4233">
        <v>78000000</v>
      </c>
      <c r="M4233">
        <v>179179718</v>
      </c>
      <c r="N4233" t="s">
        <v>12841</v>
      </c>
      <c r="O4233">
        <v>103</v>
      </c>
      <c r="P4233" t="str">
        <f>IF(Table1[[#This Row],[score]]&gt;=8.5,"High",IF(Table1[[#This Row],[score]]&gt;=7,"Medium","Low"))</f>
        <v>Low</v>
      </c>
      <c r="Q4233" s="5">
        <f>Table1[[#This Row],[gross]]-Table1[[#This Row],[budget]]</f>
        <v>101179718</v>
      </c>
      <c r="R4233" s="5" t="str">
        <f>IF(Table1[[#This Row],[Profit]]&gt;0,"Profit","Loss")</f>
        <v>Profit</v>
      </c>
      <c r="S4233" s="6" t="str">
        <f>FLOOR(Table1[[#This Row],[year]]-1900,10)+1900 &amp; "-" &amp; FLOOR(Table1[[#This Row],[year]]-1890,10)+1900</f>
        <v>2000-2010</v>
      </c>
      <c r="T4233" s="14" t="s">
        <v>21835</v>
      </c>
      <c r="AB4233" s="14"/>
    </row>
    <row r="4234" spans="1:28" hidden="1" x14ac:dyDescent="0.3">
      <c r="A4234" t="s">
        <v>12887</v>
      </c>
      <c r="B4234" t="s">
        <v>1974</v>
      </c>
      <c r="C4234" t="s">
        <v>41</v>
      </c>
      <c r="D4234">
        <v>2003</v>
      </c>
      <c r="E4234" t="s">
        <v>12888</v>
      </c>
      <c r="F4234">
        <v>6.4</v>
      </c>
      <c r="G4234">
        <v>218000</v>
      </c>
      <c r="H4234" t="s">
        <v>4449</v>
      </c>
      <c r="I4234" t="s">
        <v>12889</v>
      </c>
      <c r="J4234" t="s">
        <v>12890</v>
      </c>
      <c r="K4234" t="s">
        <v>30</v>
      </c>
      <c r="L4234">
        <v>50000000</v>
      </c>
      <c r="M4234">
        <v>177502387</v>
      </c>
      <c r="N4234" t="s">
        <v>12891</v>
      </c>
      <c r="O4234">
        <v>116</v>
      </c>
      <c r="P4234" t="str">
        <f>IF(Table1[[#This Row],[score]]&gt;=8.5,"High",IF(Table1[[#This Row],[score]]&gt;=7,"Medium","Low"))</f>
        <v>Low</v>
      </c>
      <c r="Q4234" s="5">
        <f>Table1[[#This Row],[gross]]-Table1[[#This Row],[budget]]</f>
        <v>127502387</v>
      </c>
      <c r="R4234" s="5" t="str">
        <f>IF(Table1[[#This Row],[Profit]]&gt;0,"Profit","Loss")</f>
        <v>Profit</v>
      </c>
      <c r="S4234" s="6" t="str">
        <f>FLOOR(Table1[[#This Row],[year]]-1900,10)+1900 &amp; "-" &amp; FLOOR(Table1[[#This Row],[year]]-1890,10)+1900</f>
        <v>2000-2010</v>
      </c>
      <c r="T4234" s="14" t="s">
        <v>21835</v>
      </c>
      <c r="AB4234" s="14"/>
    </row>
    <row r="4235" spans="1:28" hidden="1" x14ac:dyDescent="0.3">
      <c r="A4235" t="s">
        <v>12826</v>
      </c>
      <c r="B4235" t="s">
        <v>1974</v>
      </c>
      <c r="C4235" t="s">
        <v>34</v>
      </c>
      <c r="D4235">
        <v>2003</v>
      </c>
      <c r="E4235" t="s">
        <v>12816</v>
      </c>
      <c r="F4235">
        <v>7</v>
      </c>
      <c r="G4235">
        <v>350000</v>
      </c>
      <c r="H4235" t="s">
        <v>8417</v>
      </c>
      <c r="I4235" t="s">
        <v>12827</v>
      </c>
      <c r="J4235" t="s">
        <v>102</v>
      </c>
      <c r="K4235" t="s">
        <v>30</v>
      </c>
      <c r="L4235">
        <v>60000000</v>
      </c>
      <c r="M4235">
        <v>176070171</v>
      </c>
      <c r="N4235" t="s">
        <v>44</v>
      </c>
      <c r="O4235">
        <v>111</v>
      </c>
      <c r="P4235" t="str">
        <f>IF(Table1[[#This Row],[score]]&gt;=8.5,"High",IF(Table1[[#This Row],[score]]&gt;=7,"Medium","Low"))</f>
        <v>Medium</v>
      </c>
      <c r="Q4235" s="5">
        <f>Table1[[#This Row],[gross]]-Table1[[#This Row],[budget]]</f>
        <v>116070171</v>
      </c>
      <c r="R4235" s="5" t="str">
        <f>IF(Table1[[#This Row],[Profit]]&gt;0,"Profit","Loss")</f>
        <v>Profit</v>
      </c>
      <c r="S4235" s="6" t="str">
        <f>FLOOR(Table1[[#This Row],[year]]-1900,10)+1900 &amp; "-" &amp; FLOOR(Table1[[#This Row],[year]]-1890,10)+1900</f>
        <v>2000-2010</v>
      </c>
      <c r="T4235" s="14" t="s">
        <v>21835</v>
      </c>
      <c r="AB4235" s="14"/>
    </row>
    <row r="4236" spans="1:28" hidden="1" x14ac:dyDescent="0.3">
      <c r="A4236" t="s">
        <v>12878</v>
      </c>
      <c r="B4236" t="s">
        <v>16</v>
      </c>
      <c r="C4236" t="s">
        <v>25</v>
      </c>
      <c r="D4236">
        <v>2003</v>
      </c>
      <c r="E4236" t="s">
        <v>12832</v>
      </c>
      <c r="F4236">
        <v>7.2</v>
      </c>
      <c r="G4236">
        <v>142000</v>
      </c>
      <c r="H4236" t="s">
        <v>5879</v>
      </c>
      <c r="I4236" t="s">
        <v>12879</v>
      </c>
      <c r="J4236" t="s">
        <v>10705</v>
      </c>
      <c r="K4236" t="s">
        <v>30</v>
      </c>
      <c r="L4236">
        <v>79000000</v>
      </c>
      <c r="M4236">
        <v>173013509</v>
      </c>
      <c r="N4236" t="s">
        <v>3705</v>
      </c>
      <c r="O4236">
        <v>154</v>
      </c>
      <c r="P4236" t="str">
        <f>IF(Table1[[#This Row],[score]]&gt;=8.5,"High",IF(Table1[[#This Row],[score]]&gt;=7,"Medium","Low"))</f>
        <v>Medium</v>
      </c>
      <c r="Q4236" s="5">
        <f>Table1[[#This Row],[gross]]-Table1[[#This Row],[budget]]</f>
        <v>94013509</v>
      </c>
      <c r="R4236" s="5" t="str">
        <f>IF(Table1[[#This Row],[Profit]]&gt;0,"Profit","Loss")</f>
        <v>Profit</v>
      </c>
      <c r="S4236" s="6" t="str">
        <f>FLOOR(Table1[[#This Row],[year]]-1900,10)+1900 &amp; "-" &amp; FLOOR(Table1[[#This Row],[year]]-1890,10)+1900</f>
        <v>2000-2010</v>
      </c>
      <c r="T4236" s="14" t="s">
        <v>21835</v>
      </c>
      <c r="AB4236" s="14"/>
    </row>
    <row r="4237" spans="1:28" hidden="1" x14ac:dyDescent="0.3">
      <c r="A4237" t="s">
        <v>13168</v>
      </c>
      <c r="B4237" t="s">
        <v>1974</v>
      </c>
      <c r="C4237" t="s">
        <v>41</v>
      </c>
      <c r="D4237">
        <v>2003</v>
      </c>
      <c r="E4237" t="s">
        <v>12635</v>
      </c>
      <c r="F4237">
        <v>5.6</v>
      </c>
      <c r="G4237">
        <v>35000</v>
      </c>
      <c r="H4237" t="s">
        <v>11917</v>
      </c>
      <c r="I4237" t="s">
        <v>13169</v>
      </c>
      <c r="J4237" t="s">
        <v>839</v>
      </c>
      <c r="K4237" t="s">
        <v>30</v>
      </c>
      <c r="L4237">
        <v>33000000</v>
      </c>
      <c r="M4237">
        <v>164729679</v>
      </c>
      <c r="N4237" t="s">
        <v>2067</v>
      </c>
      <c r="O4237">
        <v>105</v>
      </c>
      <c r="P4237" t="str">
        <f>IF(Table1[[#This Row],[score]]&gt;=8.5,"High",IF(Table1[[#This Row],[score]]&gt;=7,"Medium","Low"))</f>
        <v>Low</v>
      </c>
      <c r="Q4237" s="5">
        <f>Table1[[#This Row],[gross]]-Table1[[#This Row],[budget]]</f>
        <v>131729679</v>
      </c>
      <c r="R4237" s="5" t="str">
        <f>IF(Table1[[#This Row],[Profit]]&gt;0,"Profit","Loss")</f>
        <v>Profit</v>
      </c>
      <c r="S4237" s="6" t="str">
        <f>FLOOR(Table1[[#This Row],[year]]-1900,10)+1900 &amp; "-" &amp; FLOOR(Table1[[#This Row],[year]]-1890,10)+1900</f>
        <v>2000-2010</v>
      </c>
      <c r="T4237" s="14" t="s">
        <v>21835</v>
      </c>
      <c r="AB4237" s="14"/>
    </row>
    <row r="4238" spans="1:28" hidden="1" x14ac:dyDescent="0.3">
      <c r="A4238" t="s">
        <v>12993</v>
      </c>
      <c r="B4238" t="s">
        <v>33</v>
      </c>
      <c r="C4238" t="s">
        <v>41</v>
      </c>
      <c r="D4238">
        <v>2003</v>
      </c>
      <c r="E4238" t="s">
        <v>12994</v>
      </c>
      <c r="F4238">
        <v>5.6</v>
      </c>
      <c r="G4238">
        <v>65000</v>
      </c>
      <c r="H4238" t="s">
        <v>11290</v>
      </c>
      <c r="I4238" t="s">
        <v>12995</v>
      </c>
      <c r="J4238" t="s">
        <v>1469</v>
      </c>
      <c r="K4238" t="s">
        <v>30</v>
      </c>
      <c r="L4238">
        <v>60000000</v>
      </c>
      <c r="M4238">
        <v>164433867</v>
      </c>
      <c r="N4238" t="s">
        <v>11734</v>
      </c>
      <c r="O4238">
        <v>92</v>
      </c>
      <c r="P4238" t="str">
        <f>IF(Table1[[#This Row],[score]]&gt;=8.5,"High",IF(Table1[[#This Row],[score]]&gt;=7,"Medium","Low"))</f>
        <v>Low</v>
      </c>
      <c r="Q4238" s="5">
        <f>Table1[[#This Row],[gross]]-Table1[[#This Row],[budget]]</f>
        <v>104433867</v>
      </c>
      <c r="R4238" s="5" t="str">
        <f>IF(Table1[[#This Row],[Profit]]&gt;0,"Profit","Loss")</f>
        <v>Profit</v>
      </c>
      <c r="S4238" s="6" t="str">
        <f>FLOOR(Table1[[#This Row],[year]]-1900,10)+1900 &amp; "-" &amp; FLOOR(Table1[[#This Row],[year]]-1890,10)+1900</f>
        <v>2000-2010</v>
      </c>
      <c r="T4238" s="14" t="s">
        <v>21835</v>
      </c>
      <c r="AB4238" s="14"/>
    </row>
    <row r="4239" spans="1:28" hidden="1" x14ac:dyDescent="0.3">
      <c r="A4239" t="s">
        <v>12914</v>
      </c>
      <c r="B4239" t="s">
        <v>33</v>
      </c>
      <c r="C4239" t="s">
        <v>41</v>
      </c>
      <c r="D4239">
        <v>2003</v>
      </c>
      <c r="E4239" t="s">
        <v>12915</v>
      </c>
      <c r="F4239">
        <v>6.2</v>
      </c>
      <c r="G4239">
        <v>129000</v>
      </c>
      <c r="H4239" t="s">
        <v>9874</v>
      </c>
      <c r="I4239" t="s">
        <v>944</v>
      </c>
      <c r="J4239" t="s">
        <v>580</v>
      </c>
      <c r="K4239" t="s">
        <v>30</v>
      </c>
      <c r="L4239">
        <v>20000000</v>
      </c>
      <c r="M4239">
        <v>160846332</v>
      </c>
      <c r="N4239" t="s">
        <v>12916</v>
      </c>
      <c r="O4239">
        <v>97</v>
      </c>
      <c r="P4239" t="str">
        <f>IF(Table1[[#This Row],[score]]&gt;=8.5,"High",IF(Table1[[#This Row],[score]]&gt;=7,"Medium","Low"))</f>
        <v>Low</v>
      </c>
      <c r="Q4239" s="5">
        <f>Table1[[#This Row],[gross]]-Table1[[#This Row],[budget]]</f>
        <v>140846332</v>
      </c>
      <c r="R4239" s="5" t="str">
        <f>IF(Table1[[#This Row],[Profit]]&gt;0,"Profit","Loss")</f>
        <v>Profit</v>
      </c>
      <c r="S4239" s="6" t="str">
        <f>FLOOR(Table1[[#This Row],[year]]-1900,10)+1900 &amp; "-" &amp; FLOOR(Table1[[#This Row],[year]]-1890,10)+1900</f>
        <v>2000-2010</v>
      </c>
      <c r="T4239" s="14" t="s">
        <v>21835</v>
      </c>
      <c r="AB4239" s="14"/>
    </row>
    <row r="4240" spans="1:28" hidden="1" x14ac:dyDescent="0.3">
      <c r="A4240" t="s">
        <v>12950</v>
      </c>
      <c r="B4240" t="s">
        <v>33</v>
      </c>
      <c r="C4240" t="s">
        <v>34</v>
      </c>
      <c r="D4240">
        <v>2003</v>
      </c>
      <c r="E4240" t="s">
        <v>12899</v>
      </c>
      <c r="F4240">
        <v>6.2</v>
      </c>
      <c r="G4240">
        <v>152000</v>
      </c>
      <c r="H4240" t="s">
        <v>10137</v>
      </c>
      <c r="I4240" t="s">
        <v>10634</v>
      </c>
      <c r="J4240" t="s">
        <v>9661</v>
      </c>
      <c r="K4240" t="s">
        <v>22</v>
      </c>
      <c r="L4240">
        <v>40000000</v>
      </c>
      <c r="M4240">
        <v>160466000</v>
      </c>
      <c r="N4240" t="s">
        <v>61</v>
      </c>
      <c r="O4240">
        <v>87</v>
      </c>
      <c r="P4240" t="str">
        <f>IF(Table1[[#This Row],[score]]&gt;=8.5,"High",IF(Table1[[#This Row],[score]]&gt;=7,"Medium","Low"))</f>
        <v>Low</v>
      </c>
      <c r="Q4240" s="5">
        <f>Table1[[#This Row],[gross]]-Table1[[#This Row],[budget]]</f>
        <v>120466000</v>
      </c>
      <c r="R4240" s="5" t="str">
        <f>IF(Table1[[#This Row],[Profit]]&gt;0,"Profit","Loss")</f>
        <v>Profit</v>
      </c>
      <c r="S4240" s="6" t="str">
        <f>FLOOR(Table1[[#This Row],[year]]-1900,10)+1900 &amp; "-" &amp; FLOOR(Table1[[#This Row],[year]]-1890,10)+1900</f>
        <v>2000-2010</v>
      </c>
      <c r="T4240" s="14" t="s">
        <v>21835</v>
      </c>
      <c r="AB4240" s="14"/>
    </row>
    <row r="4241" spans="1:28" hidden="1" x14ac:dyDescent="0.3">
      <c r="A4241" t="s">
        <v>12966</v>
      </c>
      <c r="B4241" t="s">
        <v>1974</v>
      </c>
      <c r="C4241" t="s">
        <v>34</v>
      </c>
      <c r="D4241">
        <v>2003</v>
      </c>
      <c r="E4241" t="s">
        <v>12958</v>
      </c>
      <c r="F4241">
        <v>5.6</v>
      </c>
      <c r="G4241">
        <v>132000</v>
      </c>
      <c r="H4241" t="s">
        <v>7834</v>
      </c>
      <c r="I4241" t="s">
        <v>12967</v>
      </c>
      <c r="J4241" t="s">
        <v>11849</v>
      </c>
      <c r="K4241" t="s">
        <v>30</v>
      </c>
      <c r="L4241">
        <v>95000000</v>
      </c>
      <c r="M4241">
        <v>160099222</v>
      </c>
      <c r="N4241" t="s">
        <v>44</v>
      </c>
      <c r="O4241">
        <v>117</v>
      </c>
      <c r="P4241" t="str">
        <f>IF(Table1[[#This Row],[score]]&gt;=8.5,"High",IF(Table1[[#This Row],[score]]&gt;=7,"Medium","Low"))</f>
        <v>Low</v>
      </c>
      <c r="Q4241" s="5">
        <f>Table1[[#This Row],[gross]]-Table1[[#This Row],[budget]]</f>
        <v>65099222</v>
      </c>
      <c r="R4241" s="5" t="str">
        <f>IF(Table1[[#This Row],[Profit]]&gt;0,"Profit","Loss")</f>
        <v>Profit</v>
      </c>
      <c r="S4241" s="6" t="str">
        <f>FLOOR(Table1[[#This Row],[year]]-1900,10)+1900 &amp; "-" &amp; FLOOR(Table1[[#This Row],[year]]-1890,10)+1900</f>
        <v>2000-2010</v>
      </c>
      <c r="T4241" s="14" t="s">
        <v>21835</v>
      </c>
      <c r="AB4241" s="14"/>
    </row>
    <row r="4242" spans="1:28" hidden="1" x14ac:dyDescent="0.3">
      <c r="A4242" t="s">
        <v>12781</v>
      </c>
      <c r="B4242" t="s">
        <v>16</v>
      </c>
      <c r="C4242" t="s">
        <v>104</v>
      </c>
      <c r="D4242">
        <v>2003</v>
      </c>
      <c r="E4242" t="s">
        <v>12782</v>
      </c>
      <c r="F4242">
        <v>7.9</v>
      </c>
      <c r="G4242">
        <v>430000</v>
      </c>
      <c r="H4242" t="s">
        <v>85</v>
      </c>
      <c r="I4242" t="s">
        <v>9575</v>
      </c>
      <c r="J4242" t="s">
        <v>975</v>
      </c>
      <c r="K4242" t="s">
        <v>30</v>
      </c>
      <c r="L4242">
        <v>25000000</v>
      </c>
      <c r="M4242">
        <v>156595191</v>
      </c>
      <c r="N4242" t="s">
        <v>23</v>
      </c>
      <c r="O4242">
        <v>138</v>
      </c>
      <c r="P4242" t="str">
        <f>IF(Table1[[#This Row],[score]]&gt;=8.5,"High",IF(Table1[[#This Row],[score]]&gt;=7,"Medium","Low"))</f>
        <v>Medium</v>
      </c>
      <c r="Q4242" s="5">
        <f>Table1[[#This Row],[gross]]-Table1[[#This Row],[budget]]</f>
        <v>131595191</v>
      </c>
      <c r="R4242" s="5" t="str">
        <f>IF(Table1[[#This Row],[Profit]]&gt;0,"Profit","Loss")</f>
        <v>Profit</v>
      </c>
      <c r="S4242" s="6" t="str">
        <f>FLOOR(Table1[[#This Row],[year]]-1900,10)+1900 &amp; "-" &amp; FLOOR(Table1[[#This Row],[year]]-1890,10)+1900</f>
        <v>2000-2010</v>
      </c>
      <c r="T4242" s="14" t="s">
        <v>21835</v>
      </c>
      <c r="AB4242" s="14"/>
    </row>
    <row r="4243" spans="1:28" hidden="1" x14ac:dyDescent="0.3">
      <c r="A4243" t="s">
        <v>12957</v>
      </c>
      <c r="B4243" t="s">
        <v>1974</v>
      </c>
      <c r="C4243" t="s">
        <v>17</v>
      </c>
      <c r="D4243">
        <v>2003</v>
      </c>
      <c r="E4243" t="s">
        <v>12958</v>
      </c>
      <c r="F4243">
        <v>7.3</v>
      </c>
      <c r="G4243">
        <v>68000</v>
      </c>
      <c r="H4243" t="s">
        <v>4420</v>
      </c>
      <c r="I4243" t="s">
        <v>12959</v>
      </c>
      <c r="J4243" t="s">
        <v>10038</v>
      </c>
      <c r="K4243" t="s">
        <v>30</v>
      </c>
      <c r="L4243">
        <v>87000000</v>
      </c>
      <c r="M4243">
        <v>148336445</v>
      </c>
      <c r="N4243" t="s">
        <v>61</v>
      </c>
      <c r="O4243">
        <v>140</v>
      </c>
      <c r="P4243" t="str">
        <f>IF(Table1[[#This Row],[score]]&gt;=8.5,"High",IF(Table1[[#This Row],[score]]&gt;=7,"Medium","Low"))</f>
        <v>Medium</v>
      </c>
      <c r="Q4243" s="5">
        <f>Table1[[#This Row],[gross]]-Table1[[#This Row],[budget]]</f>
        <v>61336445</v>
      </c>
      <c r="R4243" s="5" t="str">
        <f>IF(Table1[[#This Row],[Profit]]&gt;0,"Profit","Loss")</f>
        <v>Profit</v>
      </c>
      <c r="S4243" s="6" t="str">
        <f>FLOOR(Table1[[#This Row],[year]]-1900,10)+1900 &amp; "-" &amp; FLOOR(Table1[[#This Row],[year]]-1890,10)+1900</f>
        <v>2000-2010</v>
      </c>
      <c r="T4243" s="14" t="s">
        <v>21835</v>
      </c>
      <c r="AB4243" s="14"/>
    </row>
    <row r="4244" spans="1:28" hidden="1" x14ac:dyDescent="0.3">
      <c r="A4244" t="s">
        <v>13039</v>
      </c>
      <c r="B4244" t="s">
        <v>16</v>
      </c>
      <c r="C4244" t="s">
        <v>52</v>
      </c>
      <c r="D4244">
        <v>2003</v>
      </c>
      <c r="E4244" t="s">
        <v>12934</v>
      </c>
      <c r="F4244">
        <v>5.8</v>
      </c>
      <c r="G4244">
        <v>108000</v>
      </c>
      <c r="H4244" t="s">
        <v>8457</v>
      </c>
      <c r="I4244" t="s">
        <v>13040</v>
      </c>
      <c r="J4244" t="s">
        <v>9677</v>
      </c>
      <c r="K4244" t="s">
        <v>30</v>
      </c>
      <c r="L4244">
        <v>40000000</v>
      </c>
      <c r="M4244">
        <v>141591324</v>
      </c>
      <c r="N4244" t="s">
        <v>31</v>
      </c>
      <c r="O4244">
        <v>98</v>
      </c>
      <c r="P4244" t="str">
        <f>IF(Table1[[#This Row],[score]]&gt;=8.5,"High",IF(Table1[[#This Row],[score]]&gt;=7,"Medium","Low"))</f>
        <v>Low</v>
      </c>
      <c r="Q4244" s="5">
        <f>Table1[[#This Row],[gross]]-Table1[[#This Row],[budget]]</f>
        <v>101591324</v>
      </c>
      <c r="R4244" s="5" t="str">
        <f>IF(Table1[[#This Row],[Profit]]&gt;0,"Profit","Loss")</f>
        <v>Profit</v>
      </c>
      <c r="S4244" s="6" t="str">
        <f>FLOOR(Table1[[#This Row],[year]]-1900,10)+1900 &amp; "-" &amp; FLOOR(Table1[[#This Row],[year]]-1890,10)+1900</f>
        <v>2000-2010</v>
      </c>
      <c r="T4244" s="14" t="s">
        <v>21835</v>
      </c>
      <c r="AB4244" s="14"/>
    </row>
    <row r="4245" spans="1:28" hidden="1" x14ac:dyDescent="0.3">
      <c r="A4245" t="s">
        <v>12903</v>
      </c>
      <c r="B4245" t="s">
        <v>1974</v>
      </c>
      <c r="C4245" t="s">
        <v>17</v>
      </c>
      <c r="D4245">
        <v>2003</v>
      </c>
      <c r="E4245" t="s">
        <v>12904</v>
      </c>
      <c r="F4245">
        <v>6.5</v>
      </c>
      <c r="G4245">
        <v>79000</v>
      </c>
      <c r="H4245" t="s">
        <v>263</v>
      </c>
      <c r="I4245" t="s">
        <v>12905</v>
      </c>
      <c r="J4245" t="s">
        <v>6221</v>
      </c>
      <c r="K4245" t="s">
        <v>30</v>
      </c>
      <c r="L4245">
        <v>65000000</v>
      </c>
      <c r="M4245">
        <v>141337989</v>
      </c>
      <c r="N4245" t="s">
        <v>11734</v>
      </c>
      <c r="O4245">
        <v>117</v>
      </c>
      <c r="P4245" t="str">
        <f>IF(Table1[[#This Row],[score]]&gt;=8.5,"High",IF(Table1[[#This Row],[score]]&gt;=7,"Medium","Low"))</f>
        <v>Low</v>
      </c>
      <c r="Q4245" s="5">
        <f>Table1[[#This Row],[gross]]-Table1[[#This Row],[budget]]</f>
        <v>76337989</v>
      </c>
      <c r="R4245" s="5" t="str">
        <f>IF(Table1[[#This Row],[Profit]]&gt;0,"Profit","Loss")</f>
        <v>Profit</v>
      </c>
      <c r="S4245" s="6" t="str">
        <f>FLOOR(Table1[[#This Row],[year]]-1900,10)+1900 &amp; "-" &amp; FLOOR(Table1[[#This Row],[year]]-1890,10)+1900</f>
        <v>2000-2010</v>
      </c>
      <c r="T4245" s="14" t="s">
        <v>21835</v>
      </c>
      <c r="AB4245" s="14"/>
    </row>
    <row r="4246" spans="1:28" hidden="1" x14ac:dyDescent="0.3">
      <c r="A4246" t="s">
        <v>12933</v>
      </c>
      <c r="B4246" t="s">
        <v>33</v>
      </c>
      <c r="C4246" t="s">
        <v>25</v>
      </c>
      <c r="D4246">
        <v>2003</v>
      </c>
      <c r="E4246" t="s">
        <v>12934</v>
      </c>
      <c r="F4246">
        <v>4</v>
      </c>
      <c r="G4246">
        <v>59000</v>
      </c>
      <c r="H4246" t="s">
        <v>12935</v>
      </c>
      <c r="I4246" t="s">
        <v>11275</v>
      </c>
      <c r="J4246" t="s">
        <v>6777</v>
      </c>
      <c r="K4246" t="s">
        <v>30</v>
      </c>
      <c r="L4246">
        <v>109000000</v>
      </c>
      <c r="M4246">
        <v>133960541</v>
      </c>
      <c r="N4246" t="s">
        <v>61</v>
      </c>
      <c r="O4246">
        <v>82</v>
      </c>
      <c r="P4246" t="str">
        <f>IF(Table1[[#This Row],[score]]&gt;=8.5,"High",IF(Table1[[#This Row],[score]]&gt;=7,"Medium","Low"))</f>
        <v>Low</v>
      </c>
      <c r="Q4246" s="5">
        <f>Table1[[#This Row],[gross]]-Table1[[#This Row],[budget]]</f>
        <v>24960541</v>
      </c>
      <c r="R4246" s="5" t="str">
        <f>IF(Table1[[#This Row],[Profit]]&gt;0,"Profit","Loss")</f>
        <v>Profit</v>
      </c>
      <c r="S4246" s="6" t="str">
        <f>FLOOR(Table1[[#This Row],[year]]-1900,10)+1900 &amp; "-" &amp; FLOOR(Table1[[#This Row],[year]]-1890,10)+1900</f>
        <v>2000-2010</v>
      </c>
      <c r="T4246" s="14" t="s">
        <v>21835</v>
      </c>
      <c r="AB4246" s="14"/>
    </row>
    <row r="4247" spans="1:28" hidden="1" x14ac:dyDescent="0.3">
      <c r="A4247" t="s">
        <v>12819</v>
      </c>
      <c r="B4247" t="s">
        <v>1974</v>
      </c>
      <c r="C4247" t="s">
        <v>41</v>
      </c>
      <c r="D4247">
        <v>2003</v>
      </c>
      <c r="E4247" t="s">
        <v>12800</v>
      </c>
      <c r="F4247">
        <v>7.1</v>
      </c>
      <c r="G4247">
        <v>283000</v>
      </c>
      <c r="H4247" t="s">
        <v>5696</v>
      </c>
      <c r="I4247" t="s">
        <v>11453</v>
      </c>
      <c r="J4247" t="s">
        <v>11796</v>
      </c>
      <c r="K4247" t="s">
        <v>30</v>
      </c>
      <c r="L4247">
        <v>35000000</v>
      </c>
      <c r="M4247">
        <v>131095990</v>
      </c>
      <c r="N4247" t="s">
        <v>44</v>
      </c>
      <c r="O4247">
        <v>109</v>
      </c>
      <c r="P4247" t="str">
        <f>IF(Table1[[#This Row],[score]]&gt;=8.5,"High",IF(Table1[[#This Row],[score]]&gt;=7,"Medium","Low"))</f>
        <v>Medium</v>
      </c>
      <c r="Q4247" s="5">
        <f>Table1[[#This Row],[gross]]-Table1[[#This Row],[budget]]</f>
        <v>96095990</v>
      </c>
      <c r="R4247" s="5" t="str">
        <f>IF(Table1[[#This Row],[Profit]]&gt;0,"Profit","Loss")</f>
        <v>Profit</v>
      </c>
      <c r="S4247" s="6" t="str">
        <f>FLOOR(Table1[[#This Row],[year]]-1900,10)+1900 &amp; "-" &amp; FLOOR(Table1[[#This Row],[year]]-1890,10)+1900</f>
        <v>2000-2010</v>
      </c>
      <c r="T4247" s="14" t="s">
        <v>21835</v>
      </c>
      <c r="AB4247" s="14"/>
    </row>
    <row r="4248" spans="1:28" hidden="1" x14ac:dyDescent="0.3">
      <c r="A4248" t="s">
        <v>12918</v>
      </c>
      <c r="B4248" t="s">
        <v>1974</v>
      </c>
      <c r="C4248" t="s">
        <v>41</v>
      </c>
      <c r="D4248">
        <v>2003</v>
      </c>
      <c r="E4248" t="s">
        <v>12829</v>
      </c>
      <c r="F4248">
        <v>4.8</v>
      </c>
      <c r="G4248">
        <v>63000</v>
      </c>
      <c r="H4248" t="s">
        <v>12135</v>
      </c>
      <c r="I4248" t="s">
        <v>11703</v>
      </c>
      <c r="J4248" t="s">
        <v>7701</v>
      </c>
      <c r="K4248" t="s">
        <v>30</v>
      </c>
      <c r="L4248">
        <v>45000000</v>
      </c>
      <c r="M4248">
        <v>124914842</v>
      </c>
      <c r="N4248" t="s">
        <v>118</v>
      </c>
      <c r="O4248">
        <v>95</v>
      </c>
      <c r="P4248" t="str">
        <f>IF(Table1[[#This Row],[score]]&gt;=8.5,"High",IF(Table1[[#This Row],[score]]&gt;=7,"Medium","Low"))</f>
        <v>Low</v>
      </c>
      <c r="Q4248" s="5">
        <f>Table1[[#This Row],[gross]]-Table1[[#This Row],[budget]]</f>
        <v>79914842</v>
      </c>
      <c r="R4248" s="5" t="str">
        <f>IF(Table1[[#This Row],[Profit]]&gt;0,"Profit","Loss")</f>
        <v>Profit</v>
      </c>
      <c r="S4248" s="6" t="str">
        <f>FLOOR(Table1[[#This Row],[year]]-1900,10)+1900 &amp; "-" &amp; FLOOR(Table1[[#This Row],[year]]-1890,10)+1900</f>
        <v>2000-2010</v>
      </c>
      <c r="T4248" s="14" t="s">
        <v>21835</v>
      </c>
      <c r="AB4248" s="14"/>
    </row>
    <row r="4249" spans="1:28" hidden="1" x14ac:dyDescent="0.3">
      <c r="A4249" t="s">
        <v>12803</v>
      </c>
      <c r="B4249" t="s">
        <v>1974</v>
      </c>
      <c r="C4249" t="s">
        <v>25</v>
      </c>
      <c r="D4249">
        <v>2003</v>
      </c>
      <c r="E4249" t="s">
        <v>12804</v>
      </c>
      <c r="F4249">
        <v>8</v>
      </c>
      <c r="G4249">
        <v>422000</v>
      </c>
      <c r="H4249" t="s">
        <v>2638</v>
      </c>
      <c r="I4249" t="s">
        <v>12805</v>
      </c>
      <c r="J4249" t="s">
        <v>8921</v>
      </c>
      <c r="K4249" t="s">
        <v>30</v>
      </c>
      <c r="L4249">
        <v>70000000</v>
      </c>
      <c r="M4249">
        <v>123218424</v>
      </c>
      <c r="N4249" t="s">
        <v>31</v>
      </c>
      <c r="O4249">
        <v>125</v>
      </c>
      <c r="P4249" t="str">
        <f>IF(Table1[[#This Row],[score]]&gt;=8.5,"High",IF(Table1[[#This Row],[score]]&gt;=7,"Medium","Low"))</f>
        <v>Medium</v>
      </c>
      <c r="Q4249" s="5">
        <f>Table1[[#This Row],[gross]]-Table1[[#This Row],[budget]]</f>
        <v>53218424</v>
      </c>
      <c r="R4249" s="5" t="str">
        <f>IF(Table1[[#This Row],[Profit]]&gt;0,"Profit","Loss")</f>
        <v>Profit</v>
      </c>
      <c r="S4249" s="6" t="str">
        <f>FLOOR(Table1[[#This Row],[year]]-1900,10)+1900 &amp; "-" &amp; FLOOR(Table1[[#This Row],[year]]-1890,10)+1900</f>
        <v>2000-2010</v>
      </c>
      <c r="T4249" s="14" t="s">
        <v>21835</v>
      </c>
      <c r="AB4249" s="14"/>
    </row>
    <row r="4250" spans="1:28" hidden="1" x14ac:dyDescent="0.3">
      <c r="A4250" t="s">
        <v>12831</v>
      </c>
      <c r="B4250" t="s">
        <v>33</v>
      </c>
      <c r="C4250" t="s">
        <v>25</v>
      </c>
      <c r="D4250">
        <v>2003</v>
      </c>
      <c r="E4250" t="s">
        <v>12832</v>
      </c>
      <c r="F4250">
        <v>6.8</v>
      </c>
      <c r="G4250">
        <v>68000</v>
      </c>
      <c r="H4250" t="s">
        <v>7960</v>
      </c>
      <c r="I4250" t="s">
        <v>6157</v>
      </c>
      <c r="J4250" t="s">
        <v>12833</v>
      </c>
      <c r="K4250" t="s">
        <v>22</v>
      </c>
      <c r="L4250">
        <v>100000000</v>
      </c>
      <c r="M4250">
        <v>121975011</v>
      </c>
      <c r="N4250" t="s">
        <v>61</v>
      </c>
      <c r="O4250">
        <v>113</v>
      </c>
      <c r="P4250" t="str">
        <f>IF(Table1[[#This Row],[score]]&gt;=8.5,"High",IF(Table1[[#This Row],[score]]&gt;=7,"Medium","Low"))</f>
        <v>Low</v>
      </c>
      <c r="Q4250" s="5">
        <f>Table1[[#This Row],[gross]]-Table1[[#This Row],[budget]]</f>
        <v>21975011</v>
      </c>
      <c r="R4250" s="5" t="str">
        <f>IF(Table1[[#This Row],[Profit]]&gt;0,"Profit","Loss")</f>
        <v>Profit</v>
      </c>
      <c r="S4250" s="6" t="str">
        <f>FLOOR(Table1[[#This Row],[year]]-1900,10)+1900 &amp; "-" &amp; FLOOR(Table1[[#This Row],[year]]-1890,10)+1900</f>
        <v>2000-2010</v>
      </c>
      <c r="T4250" s="14" t="s">
        <v>21835</v>
      </c>
      <c r="AB4250" s="14"/>
    </row>
    <row r="4251" spans="1:28" hidden="1" x14ac:dyDescent="0.3">
      <c r="A4251" t="s">
        <v>12949</v>
      </c>
      <c r="B4251" t="s">
        <v>1974</v>
      </c>
      <c r="C4251" t="s">
        <v>41</v>
      </c>
      <c r="D4251">
        <v>2003</v>
      </c>
      <c r="E4251" t="s">
        <v>12567</v>
      </c>
      <c r="F4251">
        <v>6.2</v>
      </c>
      <c r="G4251">
        <v>93000</v>
      </c>
      <c r="H4251" t="s">
        <v>2069</v>
      </c>
      <c r="I4251" t="s">
        <v>10661</v>
      </c>
      <c r="J4251" t="s">
        <v>9618</v>
      </c>
      <c r="K4251" t="s">
        <v>30</v>
      </c>
      <c r="L4251">
        <v>60000000</v>
      </c>
      <c r="M4251">
        <v>120801243</v>
      </c>
      <c r="N4251" t="s">
        <v>61</v>
      </c>
      <c r="O4251">
        <v>100</v>
      </c>
      <c r="P4251" t="str">
        <f>IF(Table1[[#This Row],[score]]&gt;=8.5,"High",IF(Table1[[#This Row],[score]]&gt;=7,"Medium","Low"))</f>
        <v>Low</v>
      </c>
      <c r="Q4251" s="5">
        <f>Table1[[#This Row],[gross]]-Table1[[#This Row],[budget]]</f>
        <v>60801243</v>
      </c>
      <c r="R4251" s="5" t="str">
        <f>IF(Table1[[#This Row],[Profit]]&gt;0,"Profit","Loss")</f>
        <v>Profit</v>
      </c>
      <c r="S4251" s="6" t="str">
        <f>FLOOR(Table1[[#This Row],[year]]-1900,10)+1900 &amp; "-" &amp; FLOOR(Table1[[#This Row],[year]]-1890,10)+1900</f>
        <v>2000-2010</v>
      </c>
      <c r="T4251" s="14" t="s">
        <v>21835</v>
      </c>
      <c r="AB4251" s="14"/>
    </row>
    <row r="4252" spans="1:28" hidden="1" x14ac:dyDescent="0.3">
      <c r="A4252" t="s">
        <v>12799</v>
      </c>
      <c r="B4252" t="s">
        <v>16</v>
      </c>
      <c r="C4252" t="s">
        <v>41</v>
      </c>
      <c r="D4252">
        <v>2003</v>
      </c>
      <c r="E4252" t="s">
        <v>12800</v>
      </c>
      <c r="F4252">
        <v>7.7</v>
      </c>
      <c r="G4252">
        <v>426000</v>
      </c>
      <c r="H4252" t="s">
        <v>10583</v>
      </c>
      <c r="I4252" t="s">
        <v>10583</v>
      </c>
      <c r="J4252" t="s">
        <v>534</v>
      </c>
      <c r="K4252" t="s">
        <v>30</v>
      </c>
      <c r="L4252">
        <v>4000000</v>
      </c>
      <c r="M4252">
        <v>118686937</v>
      </c>
      <c r="N4252" t="s">
        <v>12565</v>
      </c>
      <c r="O4252">
        <v>102</v>
      </c>
      <c r="P4252" t="str">
        <f>IF(Table1[[#This Row],[score]]&gt;=8.5,"High",IF(Table1[[#This Row],[score]]&gt;=7,"Medium","Low"))</f>
        <v>Medium</v>
      </c>
      <c r="Q4252" s="5">
        <f>Table1[[#This Row],[gross]]-Table1[[#This Row],[budget]]</f>
        <v>114686937</v>
      </c>
      <c r="R4252" s="5" t="str">
        <f>IF(Table1[[#This Row],[Profit]]&gt;0,"Profit","Loss")</f>
        <v>Profit</v>
      </c>
      <c r="S4252" s="6" t="str">
        <f>FLOOR(Table1[[#This Row],[year]]-1900,10)+1900 &amp; "-" &amp; FLOOR(Table1[[#This Row],[year]]-1890,10)+1900</f>
        <v>2000-2010</v>
      </c>
      <c r="T4252" s="14" t="s">
        <v>21835</v>
      </c>
      <c r="AB4252" s="14"/>
    </row>
    <row r="4253" spans="1:28" hidden="1" x14ac:dyDescent="0.3">
      <c r="A4253" t="s">
        <v>12996</v>
      </c>
      <c r="B4253" t="s">
        <v>1974</v>
      </c>
      <c r="C4253" t="s">
        <v>34</v>
      </c>
      <c r="D4253">
        <v>2003</v>
      </c>
      <c r="E4253" t="s">
        <v>12832</v>
      </c>
      <c r="F4253">
        <v>6.3</v>
      </c>
      <c r="G4253">
        <v>105000</v>
      </c>
      <c r="H4253" t="s">
        <v>7403</v>
      </c>
      <c r="I4253" t="s">
        <v>5600</v>
      </c>
      <c r="J4253" t="s">
        <v>9567</v>
      </c>
      <c r="K4253" t="s">
        <v>30</v>
      </c>
      <c r="L4253">
        <v>60000000</v>
      </c>
      <c r="M4253">
        <v>117248958</v>
      </c>
      <c r="N4253" t="s">
        <v>44</v>
      </c>
      <c r="O4253">
        <v>119</v>
      </c>
      <c r="P4253" t="str">
        <f>IF(Table1[[#This Row],[score]]&gt;=8.5,"High",IF(Table1[[#This Row],[score]]&gt;=7,"Medium","Low"))</f>
        <v>Low</v>
      </c>
      <c r="Q4253" s="5">
        <f>Table1[[#This Row],[gross]]-Table1[[#This Row],[budget]]</f>
        <v>57248958</v>
      </c>
      <c r="R4253" s="5" t="str">
        <f>IF(Table1[[#This Row],[Profit]]&gt;0,"Profit","Loss")</f>
        <v>Profit</v>
      </c>
      <c r="S4253" s="6" t="str">
        <f>FLOOR(Table1[[#This Row],[year]]-1900,10)+1900 &amp; "-" &amp; FLOOR(Table1[[#This Row],[year]]-1890,10)+1900</f>
        <v>2000-2010</v>
      </c>
      <c r="T4253" s="14" t="s">
        <v>21835</v>
      </c>
      <c r="AB4253" s="14"/>
    </row>
    <row r="4254" spans="1:28" hidden="1" x14ac:dyDescent="0.3">
      <c r="A4254" t="s">
        <v>12906</v>
      </c>
      <c r="B4254" t="s">
        <v>16</v>
      </c>
      <c r="C4254" t="s">
        <v>34</v>
      </c>
      <c r="D4254">
        <v>2003</v>
      </c>
      <c r="E4254" t="s">
        <v>12901</v>
      </c>
      <c r="F4254">
        <v>5.7</v>
      </c>
      <c r="G4254">
        <v>113000</v>
      </c>
      <c r="H4254" t="s">
        <v>9812</v>
      </c>
      <c r="I4254" t="s">
        <v>683</v>
      </c>
      <c r="J4254" t="s">
        <v>2631</v>
      </c>
      <c r="K4254" t="s">
        <v>195</v>
      </c>
      <c r="L4254">
        <v>30000000</v>
      </c>
      <c r="M4254">
        <v>116632628</v>
      </c>
      <c r="N4254" t="s">
        <v>2001</v>
      </c>
      <c r="O4254">
        <v>97</v>
      </c>
      <c r="P4254" t="str">
        <f>IF(Table1[[#This Row],[score]]&gt;=8.5,"High",IF(Table1[[#This Row],[score]]&gt;=7,"Medium","Low"))</f>
        <v>Low</v>
      </c>
      <c r="Q4254" s="5">
        <f>Table1[[#This Row],[gross]]-Table1[[#This Row],[budget]]</f>
        <v>86632628</v>
      </c>
      <c r="R4254" s="5" t="str">
        <f>IF(Table1[[#This Row],[Profit]]&gt;0,"Profit","Loss")</f>
        <v>Profit</v>
      </c>
      <c r="S4254" s="6" t="str">
        <f>FLOOR(Table1[[#This Row],[year]]-1900,10)+1900 &amp; "-" &amp; FLOOR(Table1[[#This Row],[year]]-1890,10)+1900</f>
        <v>2000-2010</v>
      </c>
      <c r="T4254" s="14" t="s">
        <v>21835</v>
      </c>
      <c r="AB4254" s="14"/>
    </row>
    <row r="4255" spans="1:28" hidden="1" x14ac:dyDescent="0.3">
      <c r="A4255" t="s">
        <v>12851</v>
      </c>
      <c r="B4255" t="s">
        <v>16</v>
      </c>
      <c r="C4255" t="s">
        <v>104</v>
      </c>
      <c r="D4255">
        <v>2003</v>
      </c>
      <c r="E4255" t="s">
        <v>12852</v>
      </c>
      <c r="F4255">
        <v>6.2</v>
      </c>
      <c r="G4255">
        <v>133000</v>
      </c>
      <c r="H4255" t="s">
        <v>12853</v>
      </c>
      <c r="I4255" t="s">
        <v>5765</v>
      </c>
      <c r="J4255" t="s">
        <v>12854</v>
      </c>
      <c r="K4255" t="s">
        <v>30</v>
      </c>
      <c r="L4255">
        <v>9500000</v>
      </c>
      <c r="M4255">
        <v>107363905</v>
      </c>
      <c r="N4255" t="s">
        <v>2001</v>
      </c>
      <c r="O4255">
        <v>98</v>
      </c>
      <c r="P4255" t="str">
        <f>IF(Table1[[#This Row],[score]]&gt;=8.5,"High",IF(Table1[[#This Row],[score]]&gt;=7,"Medium","Low"))</f>
        <v>Low</v>
      </c>
      <c r="Q4255" s="5">
        <f>Table1[[#This Row],[gross]]-Table1[[#This Row],[budget]]</f>
        <v>97863905</v>
      </c>
      <c r="R4255" s="5" t="str">
        <f>IF(Table1[[#This Row],[Profit]]&gt;0,"Profit","Loss")</f>
        <v>Profit</v>
      </c>
      <c r="S4255" s="6" t="str">
        <f>FLOOR(Table1[[#This Row],[year]]-1900,10)+1900 &amp; "-" &amp; FLOOR(Table1[[#This Row],[year]]-1890,10)+1900</f>
        <v>2000-2010</v>
      </c>
      <c r="T4255" s="14" t="s">
        <v>21835</v>
      </c>
      <c r="AB4255" s="14"/>
    </row>
    <row r="4256" spans="1:28" hidden="1" x14ac:dyDescent="0.3">
      <c r="A4256" t="s">
        <v>12961</v>
      </c>
      <c r="B4256" t="s">
        <v>1974</v>
      </c>
      <c r="C4256" t="s">
        <v>41</v>
      </c>
      <c r="D4256">
        <v>2003</v>
      </c>
      <c r="E4256" t="s">
        <v>12428</v>
      </c>
      <c r="F4256">
        <v>5.5</v>
      </c>
      <c r="G4256">
        <v>69000</v>
      </c>
      <c r="H4256" t="s">
        <v>12476</v>
      </c>
      <c r="I4256" t="s">
        <v>7355</v>
      </c>
      <c r="J4256" t="s">
        <v>11224</v>
      </c>
      <c r="K4256" t="s">
        <v>30</v>
      </c>
      <c r="L4256">
        <v>18000000</v>
      </c>
      <c r="M4256">
        <v>101564935</v>
      </c>
      <c r="N4256" t="s">
        <v>180</v>
      </c>
      <c r="O4256">
        <v>95</v>
      </c>
      <c r="P4256" t="str">
        <f>IF(Table1[[#This Row],[score]]&gt;=8.5,"High",IF(Table1[[#This Row],[score]]&gt;=7,"Medium","Low"))</f>
        <v>Low</v>
      </c>
      <c r="Q4256" s="5">
        <f>Table1[[#This Row],[gross]]-Table1[[#This Row],[budget]]</f>
        <v>83564935</v>
      </c>
      <c r="R4256" s="5" t="str">
        <f>IF(Table1[[#This Row],[Profit]]&gt;0,"Profit","Loss")</f>
        <v>Profit</v>
      </c>
      <c r="S4256" s="6" t="str">
        <f>FLOOR(Table1[[#This Row],[year]]-1900,10)+1900 &amp; "-" &amp; FLOOR(Table1[[#This Row],[year]]-1890,10)+1900</f>
        <v>2000-2010</v>
      </c>
      <c r="T4256" s="14" t="s">
        <v>21835</v>
      </c>
      <c r="AB4256" s="14"/>
    </row>
    <row r="4257" spans="1:28" hidden="1" x14ac:dyDescent="0.3">
      <c r="A4257" t="s">
        <v>13090</v>
      </c>
      <c r="B4257" t="s">
        <v>1974</v>
      </c>
      <c r="C4257" t="s">
        <v>34</v>
      </c>
      <c r="D4257">
        <v>2003</v>
      </c>
      <c r="E4257" t="s">
        <v>12595</v>
      </c>
      <c r="F4257">
        <v>6.6</v>
      </c>
      <c r="G4257">
        <v>131000</v>
      </c>
      <c r="H4257" t="s">
        <v>2099</v>
      </c>
      <c r="I4257" t="s">
        <v>13091</v>
      </c>
      <c r="J4257" t="s">
        <v>136</v>
      </c>
      <c r="K4257" t="s">
        <v>30</v>
      </c>
      <c r="L4257">
        <v>46000000</v>
      </c>
      <c r="M4257">
        <v>101191884</v>
      </c>
      <c r="N4257" t="s">
        <v>2067</v>
      </c>
      <c r="O4257">
        <v>115</v>
      </c>
      <c r="P4257" t="str">
        <f>IF(Table1[[#This Row],[score]]&gt;=8.5,"High",IF(Table1[[#This Row],[score]]&gt;=7,"Medium","Low"))</f>
        <v>Low</v>
      </c>
      <c r="Q4257" s="5">
        <f>Table1[[#This Row],[gross]]-Table1[[#This Row],[budget]]</f>
        <v>55191884</v>
      </c>
      <c r="R4257" s="5" t="str">
        <f>IF(Table1[[#This Row],[Profit]]&gt;0,"Profit","Loss")</f>
        <v>Profit</v>
      </c>
      <c r="S4257" s="6" t="str">
        <f>FLOOR(Table1[[#This Row],[year]]-1900,10)+1900 &amp; "-" &amp; FLOOR(Table1[[#This Row],[year]]-1890,10)+1900</f>
        <v>2000-2010</v>
      </c>
      <c r="T4257" s="14" t="s">
        <v>21835</v>
      </c>
      <c r="AB4257" s="14"/>
    </row>
    <row r="4258" spans="1:28" hidden="1" x14ac:dyDescent="0.3">
      <c r="A4258" t="s">
        <v>12877</v>
      </c>
      <c r="B4258" t="s">
        <v>16</v>
      </c>
      <c r="C4258" t="s">
        <v>34</v>
      </c>
      <c r="D4258">
        <v>2003</v>
      </c>
      <c r="E4258" t="s">
        <v>12401</v>
      </c>
      <c r="F4258">
        <v>6.4</v>
      </c>
      <c r="G4258">
        <v>156000</v>
      </c>
      <c r="H4258" t="s">
        <v>6840</v>
      </c>
      <c r="I4258" t="s">
        <v>6840</v>
      </c>
      <c r="J4258" t="s">
        <v>8068</v>
      </c>
      <c r="K4258" t="s">
        <v>30</v>
      </c>
      <c r="L4258">
        <v>29000000</v>
      </c>
      <c r="M4258">
        <v>98769390</v>
      </c>
      <c r="N4258" t="s">
        <v>31</v>
      </c>
      <c r="O4258">
        <v>102</v>
      </c>
      <c r="P4258" t="str">
        <f>IF(Table1[[#This Row],[score]]&gt;=8.5,"High",IF(Table1[[#This Row],[score]]&gt;=7,"Medium","Low"))</f>
        <v>Low</v>
      </c>
      <c r="Q4258" s="5">
        <f>Table1[[#This Row],[gross]]-Table1[[#This Row],[budget]]</f>
        <v>69769390</v>
      </c>
      <c r="R4258" s="5" t="str">
        <f>IF(Table1[[#This Row],[Profit]]&gt;0,"Profit","Loss")</f>
        <v>Profit</v>
      </c>
      <c r="S4258" s="6" t="str">
        <f>FLOOR(Table1[[#This Row],[year]]-1900,10)+1900 &amp; "-" &amp; FLOOR(Table1[[#This Row],[year]]-1890,10)+1900</f>
        <v>2000-2010</v>
      </c>
      <c r="T4258" s="14" t="s">
        <v>21835</v>
      </c>
      <c r="AB4258" s="14"/>
    </row>
    <row r="4259" spans="1:28" hidden="1" x14ac:dyDescent="0.3">
      <c r="A4259" t="s">
        <v>12789</v>
      </c>
      <c r="B4259" t="s">
        <v>16</v>
      </c>
      <c r="C4259" t="s">
        <v>34</v>
      </c>
      <c r="D4259">
        <v>2003</v>
      </c>
      <c r="E4259" t="s">
        <v>12790</v>
      </c>
      <c r="F4259">
        <v>7</v>
      </c>
      <c r="G4259">
        <v>258000</v>
      </c>
      <c r="H4259" t="s">
        <v>12791</v>
      </c>
      <c r="I4259" t="s">
        <v>12792</v>
      </c>
      <c r="J4259" t="s">
        <v>12793</v>
      </c>
      <c r="K4259" t="s">
        <v>30</v>
      </c>
      <c r="L4259">
        <v>22000000</v>
      </c>
      <c r="M4259">
        <v>95708457</v>
      </c>
      <c r="N4259" t="s">
        <v>9892</v>
      </c>
      <c r="O4259">
        <v>121</v>
      </c>
      <c r="P4259" t="str">
        <f>IF(Table1[[#This Row],[score]]&gt;=8.5,"High",IF(Table1[[#This Row],[score]]&gt;=7,"Medium","Low"))</f>
        <v>Medium</v>
      </c>
      <c r="Q4259" s="5">
        <f>Table1[[#This Row],[gross]]-Table1[[#This Row],[budget]]</f>
        <v>73708457</v>
      </c>
      <c r="R4259" s="5" t="str">
        <f>IF(Table1[[#This Row],[Profit]]&gt;0,"Profit","Loss")</f>
        <v>Profit</v>
      </c>
      <c r="S4259" s="6" t="str">
        <f>FLOOR(Table1[[#This Row],[year]]-1900,10)+1900 &amp; "-" &amp; FLOOR(Table1[[#This Row],[year]]-1890,10)+1900</f>
        <v>2000-2010</v>
      </c>
      <c r="T4259" s="14" t="s">
        <v>21835</v>
      </c>
      <c r="AB4259" s="14"/>
    </row>
    <row r="4260" spans="1:28" hidden="1" x14ac:dyDescent="0.3">
      <c r="A4260" t="s">
        <v>13067</v>
      </c>
      <c r="B4260" t="s">
        <v>1974</v>
      </c>
      <c r="C4260" t="s">
        <v>41</v>
      </c>
      <c r="D4260">
        <v>2003</v>
      </c>
      <c r="E4260" t="s">
        <v>13068</v>
      </c>
      <c r="F4260">
        <v>6.9</v>
      </c>
      <c r="G4260">
        <v>24000</v>
      </c>
      <c r="H4260" t="s">
        <v>11485</v>
      </c>
      <c r="I4260" t="s">
        <v>13069</v>
      </c>
      <c r="J4260" t="s">
        <v>10758</v>
      </c>
      <c r="K4260" t="s">
        <v>22</v>
      </c>
      <c r="L4260">
        <v>10000000</v>
      </c>
      <c r="M4260">
        <v>93400759</v>
      </c>
      <c r="N4260" t="s">
        <v>2067</v>
      </c>
      <c r="O4260">
        <v>108</v>
      </c>
      <c r="P4260" t="str">
        <f>IF(Table1[[#This Row],[score]]&gt;=8.5,"High",IF(Table1[[#This Row],[score]]&gt;=7,"Medium","Low"))</f>
        <v>Low</v>
      </c>
      <c r="Q4260" s="5">
        <f>Table1[[#This Row],[gross]]-Table1[[#This Row],[budget]]</f>
        <v>83400759</v>
      </c>
      <c r="R4260" s="5" t="str">
        <f>IF(Table1[[#This Row],[Profit]]&gt;0,"Profit","Loss")</f>
        <v>Profit</v>
      </c>
      <c r="S4260" s="6" t="str">
        <f>FLOOR(Table1[[#This Row],[year]]-1900,10)+1900 &amp; "-" &amp; FLOOR(Table1[[#This Row],[year]]-1890,10)+1900</f>
        <v>2000-2010</v>
      </c>
      <c r="T4260" s="14" t="s">
        <v>21835</v>
      </c>
      <c r="AB4260" s="14"/>
    </row>
    <row r="4261" spans="1:28" hidden="1" x14ac:dyDescent="0.3">
      <c r="A4261" t="s">
        <v>12943</v>
      </c>
      <c r="B4261" t="s">
        <v>16</v>
      </c>
      <c r="C4261" t="s">
        <v>52</v>
      </c>
      <c r="D4261">
        <v>2003</v>
      </c>
      <c r="E4261" t="s">
        <v>12595</v>
      </c>
      <c r="F4261">
        <v>6.2</v>
      </c>
      <c r="G4261">
        <v>156000</v>
      </c>
      <c r="H4261" t="s">
        <v>9233</v>
      </c>
      <c r="I4261" t="s">
        <v>12944</v>
      </c>
      <c r="J4261" t="s">
        <v>12945</v>
      </c>
      <c r="K4261" t="s">
        <v>30</v>
      </c>
      <c r="L4261">
        <v>26000000</v>
      </c>
      <c r="M4261">
        <v>90941129</v>
      </c>
      <c r="N4261" t="s">
        <v>2001</v>
      </c>
      <c r="O4261">
        <v>90</v>
      </c>
      <c r="P4261" t="str">
        <f>IF(Table1[[#This Row],[score]]&gt;=8.5,"High",IF(Table1[[#This Row],[score]]&gt;=7,"Medium","Low"))</f>
        <v>Low</v>
      </c>
      <c r="Q4261" s="5">
        <f>Table1[[#This Row],[gross]]-Table1[[#This Row],[budget]]</f>
        <v>64941129</v>
      </c>
      <c r="R4261" s="5" t="str">
        <f>IF(Table1[[#This Row],[Profit]]&gt;0,"Profit","Loss")</f>
        <v>Profit</v>
      </c>
      <c r="S4261" s="6" t="str">
        <f>FLOOR(Table1[[#This Row],[year]]-1900,10)+1900 &amp; "-" &amp; FLOOR(Table1[[#This Row],[year]]-1890,10)+1900</f>
        <v>2000-2010</v>
      </c>
      <c r="T4261" s="14" t="s">
        <v>21835</v>
      </c>
      <c r="AB4261" s="14"/>
    </row>
    <row r="4262" spans="1:28" hidden="1" x14ac:dyDescent="0.3">
      <c r="A4262" t="s">
        <v>12875</v>
      </c>
      <c r="B4262" t="s">
        <v>16</v>
      </c>
      <c r="C4262" t="s">
        <v>4834</v>
      </c>
      <c r="D4262">
        <v>2003</v>
      </c>
      <c r="E4262" t="s">
        <v>12470</v>
      </c>
      <c r="F4262">
        <v>7.3</v>
      </c>
      <c r="G4262">
        <v>233000</v>
      </c>
      <c r="H4262" t="s">
        <v>8728</v>
      </c>
      <c r="I4262" t="s">
        <v>12876</v>
      </c>
      <c r="J4262" t="s">
        <v>2594</v>
      </c>
      <c r="K4262" t="s">
        <v>30</v>
      </c>
      <c r="L4262">
        <v>28000000</v>
      </c>
      <c r="M4262">
        <v>90259536</v>
      </c>
      <c r="N4262" t="s">
        <v>31</v>
      </c>
      <c r="O4262">
        <v>90</v>
      </c>
      <c r="P4262" t="str">
        <f>IF(Table1[[#This Row],[score]]&gt;=8.5,"High",IF(Table1[[#This Row],[score]]&gt;=7,"Medium","Low"))</f>
        <v>Medium</v>
      </c>
      <c r="Q4262" s="5">
        <f>Table1[[#This Row],[gross]]-Table1[[#This Row],[budget]]</f>
        <v>62259536</v>
      </c>
      <c r="R4262" s="5" t="str">
        <f>IF(Table1[[#This Row],[Profit]]&gt;0,"Profit","Loss")</f>
        <v>Profit</v>
      </c>
      <c r="S4262" s="6" t="str">
        <f>FLOOR(Table1[[#This Row],[year]]-1900,10)+1900 &amp; "-" &amp; FLOOR(Table1[[#This Row],[year]]-1890,10)+1900</f>
        <v>2000-2010</v>
      </c>
      <c r="T4262" s="14" t="s">
        <v>21835</v>
      </c>
      <c r="AB4262" s="14"/>
    </row>
    <row r="4263" spans="1:28" hidden="1" x14ac:dyDescent="0.3">
      <c r="A4263" t="s">
        <v>13080</v>
      </c>
      <c r="B4263" t="s">
        <v>33</v>
      </c>
      <c r="C4263" t="s">
        <v>34</v>
      </c>
      <c r="D4263">
        <v>2003</v>
      </c>
      <c r="E4263" t="s">
        <v>13081</v>
      </c>
      <c r="F4263">
        <v>4.4000000000000004</v>
      </c>
      <c r="G4263">
        <v>30000</v>
      </c>
      <c r="H4263" t="s">
        <v>11152</v>
      </c>
      <c r="I4263" t="s">
        <v>2943</v>
      </c>
      <c r="J4263" t="s">
        <v>13082</v>
      </c>
      <c r="K4263" t="s">
        <v>30</v>
      </c>
      <c r="L4263">
        <v>60000000</v>
      </c>
      <c r="M4263">
        <v>88929111</v>
      </c>
      <c r="N4263" t="s">
        <v>5059</v>
      </c>
      <c r="O4263">
        <v>89</v>
      </c>
      <c r="P4263" t="str">
        <f>IF(Table1[[#This Row],[score]]&gt;=8.5,"High",IF(Table1[[#This Row],[score]]&gt;=7,"Medium","Low"))</f>
        <v>Low</v>
      </c>
      <c r="Q4263" s="5">
        <f>Table1[[#This Row],[gross]]-Table1[[#This Row],[budget]]</f>
        <v>28929111</v>
      </c>
      <c r="R4263" s="5" t="str">
        <f>IF(Table1[[#This Row],[Profit]]&gt;0,"Profit","Loss")</f>
        <v>Profit</v>
      </c>
      <c r="S4263" s="6" t="str">
        <f>FLOOR(Table1[[#This Row],[year]]-1900,10)+1900 &amp; "-" &amp; FLOOR(Table1[[#This Row],[year]]-1890,10)+1900</f>
        <v>2000-2010</v>
      </c>
      <c r="T4263" s="14" t="s">
        <v>21835</v>
      </c>
      <c r="AB4263" s="14"/>
    </row>
    <row r="4264" spans="1:28" hidden="1" x14ac:dyDescent="0.3">
      <c r="A4264" t="s">
        <v>12987</v>
      </c>
      <c r="B4264" t="s">
        <v>1974</v>
      </c>
      <c r="C4264" t="s">
        <v>34</v>
      </c>
      <c r="D4264">
        <v>2003</v>
      </c>
      <c r="E4264" t="s">
        <v>12888</v>
      </c>
      <c r="F4264">
        <v>6.2</v>
      </c>
      <c r="G4264">
        <v>102000</v>
      </c>
      <c r="H4264" t="s">
        <v>10462</v>
      </c>
      <c r="I4264" t="s">
        <v>12988</v>
      </c>
      <c r="J4264" t="s">
        <v>2721</v>
      </c>
      <c r="K4264" t="s">
        <v>30</v>
      </c>
      <c r="L4264">
        <v>50000000</v>
      </c>
      <c r="M4264">
        <v>88323487</v>
      </c>
      <c r="N4264" t="s">
        <v>2067</v>
      </c>
      <c r="O4264">
        <v>114</v>
      </c>
      <c r="P4264" t="str">
        <f>IF(Table1[[#This Row],[score]]&gt;=8.5,"High",IF(Table1[[#This Row],[score]]&gt;=7,"Medium","Low"))</f>
        <v>Low</v>
      </c>
      <c r="Q4264" s="5">
        <f>Table1[[#This Row],[gross]]-Table1[[#This Row],[budget]]</f>
        <v>38323487</v>
      </c>
      <c r="R4264" s="5" t="str">
        <f>IF(Table1[[#This Row],[Profit]]&gt;0,"Profit","Loss")</f>
        <v>Profit</v>
      </c>
      <c r="S4264" s="6" t="str">
        <f>FLOOR(Table1[[#This Row],[year]]-1900,10)+1900 &amp; "-" &amp; FLOOR(Table1[[#This Row],[year]]-1890,10)+1900</f>
        <v>2000-2010</v>
      </c>
      <c r="T4264" s="14" t="s">
        <v>21835</v>
      </c>
      <c r="AB4264" s="14"/>
    </row>
    <row r="4265" spans="1:28" hidden="1" x14ac:dyDescent="0.3">
      <c r="A4265" t="s">
        <v>12779</v>
      </c>
      <c r="B4265" t="s">
        <v>16</v>
      </c>
      <c r="C4265" t="s">
        <v>41</v>
      </c>
      <c r="D4265">
        <v>2003</v>
      </c>
      <c r="E4265" t="s">
        <v>12607</v>
      </c>
      <c r="F4265">
        <v>7.1</v>
      </c>
      <c r="G4265">
        <v>219000</v>
      </c>
      <c r="H4265" t="s">
        <v>11171</v>
      </c>
      <c r="I4265" t="s">
        <v>12780</v>
      </c>
      <c r="J4265" t="s">
        <v>8960</v>
      </c>
      <c r="K4265" t="s">
        <v>30</v>
      </c>
      <c r="L4265">
        <v>24000000</v>
      </c>
      <c r="M4265">
        <v>87135520</v>
      </c>
      <c r="N4265" t="s">
        <v>9593</v>
      </c>
      <c r="O4265">
        <v>88</v>
      </c>
      <c r="P4265" t="str">
        <f>IF(Table1[[#This Row],[score]]&gt;=8.5,"High",IF(Table1[[#This Row],[score]]&gt;=7,"Medium","Low"))</f>
        <v>Medium</v>
      </c>
      <c r="Q4265" s="5">
        <f>Table1[[#This Row],[gross]]-Table1[[#This Row],[budget]]</f>
        <v>63135520</v>
      </c>
      <c r="R4265" s="5" t="str">
        <f>IF(Table1[[#This Row],[Profit]]&gt;0,"Profit","Loss")</f>
        <v>Profit</v>
      </c>
      <c r="S4265" s="6" t="str">
        <f>FLOOR(Table1[[#This Row],[year]]-1900,10)+1900 &amp; "-" &amp; FLOOR(Table1[[#This Row],[year]]-1890,10)+1900</f>
        <v>2000-2010</v>
      </c>
      <c r="T4265" s="14" t="s">
        <v>21835</v>
      </c>
      <c r="AB4265" s="14"/>
    </row>
    <row r="4266" spans="1:28" hidden="1" x14ac:dyDescent="0.3">
      <c r="A4266" t="s">
        <v>12942</v>
      </c>
      <c r="B4266" t="s">
        <v>16</v>
      </c>
      <c r="C4266" t="s">
        <v>34</v>
      </c>
      <c r="D4266">
        <v>2003</v>
      </c>
      <c r="E4266" t="s">
        <v>12635</v>
      </c>
      <c r="F4266">
        <v>6.6</v>
      </c>
      <c r="G4266">
        <v>115000</v>
      </c>
      <c r="H4266" t="s">
        <v>10220</v>
      </c>
      <c r="I4266" t="s">
        <v>1087</v>
      </c>
      <c r="J4266" t="s">
        <v>4412</v>
      </c>
      <c r="K4266" t="s">
        <v>30</v>
      </c>
      <c r="L4266">
        <v>75000000</v>
      </c>
      <c r="M4266">
        <v>86468162</v>
      </c>
      <c r="N4266" t="s">
        <v>12504</v>
      </c>
      <c r="O4266">
        <v>121</v>
      </c>
      <c r="P4266" t="str">
        <f>IF(Table1[[#This Row],[score]]&gt;=8.5,"High",IF(Table1[[#This Row],[score]]&gt;=7,"Medium","Low"))</f>
        <v>Low</v>
      </c>
      <c r="Q4266" s="5">
        <f>Table1[[#This Row],[gross]]-Table1[[#This Row],[budget]]</f>
        <v>11468162</v>
      </c>
      <c r="R4266" s="5" t="str">
        <f>IF(Table1[[#This Row],[Profit]]&gt;0,"Profit","Loss")</f>
        <v>Profit</v>
      </c>
      <c r="S4266" s="6" t="str">
        <f>FLOOR(Table1[[#This Row],[year]]-1900,10)+1900 &amp; "-" &amp; FLOOR(Table1[[#This Row],[year]]-1890,10)+1900</f>
        <v>2000-2010</v>
      </c>
      <c r="T4266" s="14" t="s">
        <v>21835</v>
      </c>
      <c r="AB4266" s="14"/>
    </row>
    <row r="4267" spans="1:28" hidden="1" x14ac:dyDescent="0.3">
      <c r="A4267" t="s">
        <v>12989</v>
      </c>
      <c r="B4267" t="s">
        <v>16</v>
      </c>
      <c r="C4267" t="s">
        <v>17</v>
      </c>
      <c r="D4267">
        <v>2003</v>
      </c>
      <c r="E4267" t="s">
        <v>12616</v>
      </c>
      <c r="F4267">
        <v>5.5</v>
      </c>
      <c r="G4267">
        <v>90000</v>
      </c>
      <c r="H4267" t="s">
        <v>487</v>
      </c>
      <c r="I4267" t="s">
        <v>20</v>
      </c>
      <c r="J4267" t="s">
        <v>5171</v>
      </c>
      <c r="K4267" t="s">
        <v>30</v>
      </c>
      <c r="L4267">
        <v>68000000</v>
      </c>
      <c r="M4267">
        <v>81240406</v>
      </c>
      <c r="N4267" t="s">
        <v>5059</v>
      </c>
      <c r="O4267">
        <v>134</v>
      </c>
      <c r="P4267" t="str">
        <f>IF(Table1[[#This Row],[score]]&gt;=8.5,"High",IF(Table1[[#This Row],[score]]&gt;=7,"Medium","Low"))</f>
        <v>Low</v>
      </c>
      <c r="Q4267" s="5">
        <f>Table1[[#This Row],[gross]]-Table1[[#This Row],[budget]]</f>
        <v>13240406</v>
      </c>
      <c r="R4267" s="5" t="str">
        <f>IF(Table1[[#This Row],[Profit]]&gt;0,"Profit","Loss")</f>
        <v>Profit</v>
      </c>
      <c r="S4267" s="6" t="str">
        <f>FLOOR(Table1[[#This Row],[year]]-1900,10)+1900 &amp; "-" &amp; FLOOR(Table1[[#This Row],[year]]-1890,10)+1900</f>
        <v>2000-2010</v>
      </c>
      <c r="T4267" s="14" t="s">
        <v>21835</v>
      </c>
      <c r="AB4267" s="14"/>
    </row>
    <row r="4268" spans="1:28" hidden="1" x14ac:dyDescent="0.3">
      <c r="A4268" t="s">
        <v>12868</v>
      </c>
      <c r="B4268" t="s">
        <v>1974</v>
      </c>
      <c r="C4268" t="s">
        <v>34</v>
      </c>
      <c r="D4268">
        <v>2003</v>
      </c>
      <c r="E4268" t="s">
        <v>12869</v>
      </c>
      <c r="F4268">
        <v>6.7</v>
      </c>
      <c r="G4268">
        <v>103000</v>
      </c>
      <c r="H4268" t="s">
        <v>6682</v>
      </c>
      <c r="I4268" t="s">
        <v>4812</v>
      </c>
      <c r="J4268" t="s">
        <v>12339</v>
      </c>
      <c r="K4268" t="s">
        <v>30</v>
      </c>
      <c r="L4268">
        <v>85000000</v>
      </c>
      <c r="M4268">
        <v>80981914</v>
      </c>
      <c r="N4268" t="s">
        <v>31</v>
      </c>
      <c r="O4268">
        <v>104</v>
      </c>
      <c r="P4268" t="str">
        <f>IF(Table1[[#This Row],[score]]&gt;=8.5,"High",IF(Table1[[#This Row],[score]]&gt;=7,"Medium","Low"))</f>
        <v>Low</v>
      </c>
      <c r="Q4268" s="5">
        <f>Table1[[#This Row],[gross]]-Table1[[#This Row],[budget]]</f>
        <v>-4018086</v>
      </c>
      <c r="R4268" s="5" t="str">
        <f>IF(Table1[[#This Row],[Profit]]&gt;0,"Profit","Loss")</f>
        <v>Loss</v>
      </c>
      <c r="S4268" s="6" t="str">
        <f>FLOOR(Table1[[#This Row],[year]]-1900,10)+1900 &amp; "-" &amp; FLOOR(Table1[[#This Row],[year]]-1890,10)+1900</f>
        <v>2000-2010</v>
      </c>
      <c r="T4268" s="14" t="s">
        <v>21835</v>
      </c>
      <c r="AB4268" s="14"/>
    </row>
    <row r="4269" spans="1:28" hidden="1" x14ac:dyDescent="0.3">
      <c r="A4269" t="s">
        <v>13005</v>
      </c>
      <c r="B4269" t="s">
        <v>33</v>
      </c>
      <c r="C4269" t="s">
        <v>390</v>
      </c>
      <c r="D4269">
        <v>2003</v>
      </c>
      <c r="E4269" t="s">
        <v>12829</v>
      </c>
      <c r="F4269">
        <v>6.7</v>
      </c>
      <c r="G4269">
        <v>51000</v>
      </c>
      <c r="H4269" t="s">
        <v>13006</v>
      </c>
      <c r="I4269" t="s">
        <v>10963</v>
      </c>
      <c r="J4269" t="s">
        <v>6471</v>
      </c>
      <c r="K4269" t="s">
        <v>30</v>
      </c>
      <c r="L4269">
        <v>60000000</v>
      </c>
      <c r="M4269">
        <v>80773077</v>
      </c>
      <c r="N4269" t="s">
        <v>9593</v>
      </c>
      <c r="O4269">
        <v>86</v>
      </c>
      <c r="P4269" t="str">
        <f>IF(Table1[[#This Row],[score]]&gt;=8.5,"High",IF(Table1[[#This Row],[score]]&gt;=7,"Medium","Low"))</f>
        <v>Low</v>
      </c>
      <c r="Q4269" s="5">
        <f>Table1[[#This Row],[gross]]-Table1[[#This Row],[budget]]</f>
        <v>20773077</v>
      </c>
      <c r="R4269" s="5" t="str">
        <f>IF(Table1[[#This Row],[Profit]]&gt;0,"Profit","Loss")</f>
        <v>Profit</v>
      </c>
      <c r="S4269" s="6" t="str">
        <f>FLOOR(Table1[[#This Row],[year]]-1900,10)+1900 &amp; "-" &amp; FLOOR(Table1[[#This Row],[year]]-1890,10)+1900</f>
        <v>2000-2010</v>
      </c>
      <c r="T4269" s="14" t="s">
        <v>21835</v>
      </c>
      <c r="AB4269" s="14"/>
    </row>
    <row r="4270" spans="1:28" hidden="1" x14ac:dyDescent="0.3">
      <c r="A4270" t="s">
        <v>12984</v>
      </c>
      <c r="B4270" t="s">
        <v>1974</v>
      </c>
      <c r="C4270" t="s">
        <v>104</v>
      </c>
      <c r="D4270">
        <v>2003</v>
      </c>
      <c r="E4270" t="s">
        <v>12852</v>
      </c>
      <c r="F4270">
        <v>7.1</v>
      </c>
      <c r="G4270">
        <v>94000</v>
      </c>
      <c r="H4270" t="s">
        <v>8677</v>
      </c>
      <c r="I4270" t="s">
        <v>7329</v>
      </c>
      <c r="J4270" t="s">
        <v>2594</v>
      </c>
      <c r="K4270" t="s">
        <v>30</v>
      </c>
      <c r="L4270">
        <v>60000000</v>
      </c>
      <c r="M4270">
        <v>80154140</v>
      </c>
      <c r="N4270" t="s">
        <v>8543</v>
      </c>
      <c r="O4270">
        <v>127</v>
      </c>
      <c r="P4270" t="str">
        <f>IF(Table1[[#This Row],[score]]&gt;=8.5,"High",IF(Table1[[#This Row],[score]]&gt;=7,"Medium","Low"))</f>
        <v>Medium</v>
      </c>
      <c r="Q4270" s="5">
        <f>Table1[[#This Row],[gross]]-Table1[[#This Row],[budget]]</f>
        <v>20154140</v>
      </c>
      <c r="R4270" s="5" t="str">
        <f>IF(Table1[[#This Row],[Profit]]&gt;0,"Profit","Loss")</f>
        <v>Profit</v>
      </c>
      <c r="S4270" s="6" t="str">
        <f>FLOOR(Table1[[#This Row],[year]]-1900,10)+1900 &amp; "-" &amp; FLOOR(Table1[[#This Row],[year]]-1890,10)+1900</f>
        <v>2000-2010</v>
      </c>
      <c r="T4270" s="14" t="s">
        <v>21835</v>
      </c>
      <c r="AB4270" s="14"/>
    </row>
    <row r="4271" spans="1:28" hidden="1" x14ac:dyDescent="0.3">
      <c r="A4271" t="s">
        <v>13024</v>
      </c>
      <c r="B4271" t="s">
        <v>16</v>
      </c>
      <c r="C4271" t="s">
        <v>41</v>
      </c>
      <c r="D4271">
        <v>2003</v>
      </c>
      <c r="E4271" t="s">
        <v>13025</v>
      </c>
      <c r="F4271">
        <v>7.7</v>
      </c>
      <c r="G4271">
        <v>140000</v>
      </c>
      <c r="H4271" t="s">
        <v>13026</v>
      </c>
      <c r="I4271" t="s">
        <v>13027</v>
      </c>
      <c r="J4271" t="s">
        <v>13028</v>
      </c>
      <c r="K4271" t="s">
        <v>5762</v>
      </c>
      <c r="L4271">
        <f>20500000</f>
        <v>20500000</v>
      </c>
      <c r="M4271">
        <v>79316957</v>
      </c>
      <c r="N4271" t="s">
        <v>10156</v>
      </c>
      <c r="O4271">
        <v>121</v>
      </c>
      <c r="P4271" t="str">
        <f>IF(Table1[[#This Row],[score]]&gt;=8.5,"High",IF(Table1[[#This Row],[score]]&gt;=7,"Medium","Low"))</f>
        <v>Medium</v>
      </c>
      <c r="Q4271" s="5">
        <f>Table1[[#This Row],[gross]]-Table1[[#This Row],[budget]]</f>
        <v>58816957</v>
      </c>
      <c r="R4271" s="5" t="str">
        <f>IF(Table1[[#This Row],[Profit]]&gt;0,"Profit","Loss")</f>
        <v>Profit</v>
      </c>
      <c r="S4271" s="6" t="str">
        <f>FLOOR(Table1[[#This Row],[year]]-1900,10)+1900 &amp; "-" &amp; FLOOR(Table1[[#This Row],[year]]-1890,10)+1900</f>
        <v>2000-2010</v>
      </c>
      <c r="T4271" s="14" t="s">
        <v>21835</v>
      </c>
      <c r="AB4271" s="14"/>
    </row>
    <row r="4272" spans="1:28" hidden="1" x14ac:dyDescent="0.3">
      <c r="A4272" t="s">
        <v>13049</v>
      </c>
      <c r="B4272" t="s">
        <v>16</v>
      </c>
      <c r="C4272" t="s">
        <v>41</v>
      </c>
      <c r="D4272">
        <v>2003</v>
      </c>
      <c r="E4272" t="s">
        <v>12845</v>
      </c>
      <c r="F4272">
        <v>7</v>
      </c>
      <c r="G4272">
        <v>137000</v>
      </c>
      <c r="H4272" t="s">
        <v>11752</v>
      </c>
      <c r="I4272" t="s">
        <v>13050</v>
      </c>
      <c r="J4272" t="s">
        <v>6974</v>
      </c>
      <c r="K4272" t="s">
        <v>5762</v>
      </c>
      <c r="L4272">
        <v>23000000</v>
      </c>
      <c r="M4272">
        <v>76490720</v>
      </c>
      <c r="N4272" t="s">
        <v>31</v>
      </c>
      <c r="O4272">
        <v>92</v>
      </c>
      <c r="P4272" t="str">
        <f>IF(Table1[[#This Row],[score]]&gt;=8.5,"High",IF(Table1[[#This Row],[score]]&gt;=7,"Medium","Low"))</f>
        <v>Medium</v>
      </c>
      <c r="Q4272" s="5">
        <f>Table1[[#This Row],[gross]]-Table1[[#This Row],[budget]]</f>
        <v>53490720</v>
      </c>
      <c r="R4272" s="5" t="str">
        <f>IF(Table1[[#This Row],[Profit]]&gt;0,"Profit","Loss")</f>
        <v>Profit</v>
      </c>
      <c r="S4272" s="6" t="str">
        <f>FLOOR(Table1[[#This Row],[year]]-1900,10)+1900 &amp; "-" &amp; FLOOR(Table1[[#This Row],[year]]-1890,10)+1900</f>
        <v>2000-2010</v>
      </c>
      <c r="T4272" s="14" t="s">
        <v>21835</v>
      </c>
      <c r="AB4272" s="14"/>
    </row>
    <row r="4273" spans="1:28" hidden="1" x14ac:dyDescent="0.3">
      <c r="A4273" t="s">
        <v>12979</v>
      </c>
      <c r="B4273" t="s">
        <v>1974</v>
      </c>
      <c r="C4273" t="s">
        <v>34</v>
      </c>
      <c r="D4273">
        <v>2003</v>
      </c>
      <c r="E4273" t="s">
        <v>11710</v>
      </c>
      <c r="F4273">
        <v>5.5</v>
      </c>
      <c r="G4273">
        <v>95000</v>
      </c>
      <c r="H4273" t="s">
        <v>6118</v>
      </c>
      <c r="I4273" t="s">
        <v>12980</v>
      </c>
      <c r="J4273" t="s">
        <v>9939</v>
      </c>
      <c r="K4273" t="s">
        <v>22</v>
      </c>
      <c r="L4273">
        <v>60000000</v>
      </c>
      <c r="M4273">
        <v>73498611</v>
      </c>
      <c r="N4273" t="s">
        <v>44</v>
      </c>
      <c r="O4273">
        <v>135</v>
      </c>
      <c r="P4273" t="str">
        <f>IF(Table1[[#This Row],[score]]&gt;=8.5,"High",IF(Table1[[#This Row],[score]]&gt;=7,"Medium","Low"))</f>
        <v>Low</v>
      </c>
      <c r="Q4273" s="5">
        <f>Table1[[#This Row],[gross]]-Table1[[#This Row],[budget]]</f>
        <v>13498611</v>
      </c>
      <c r="R4273" s="5" t="str">
        <f>IF(Table1[[#This Row],[Profit]]&gt;0,"Profit","Loss")</f>
        <v>Profit</v>
      </c>
      <c r="S4273" s="6" t="str">
        <f>FLOOR(Table1[[#This Row],[year]]-1900,10)+1900 &amp; "-" &amp; FLOOR(Table1[[#This Row],[year]]-1890,10)+1900</f>
        <v>2000-2010</v>
      </c>
      <c r="T4273" s="14" t="s">
        <v>21835</v>
      </c>
      <c r="AB4273" s="14"/>
    </row>
    <row r="4274" spans="1:28" hidden="1" x14ac:dyDescent="0.3">
      <c r="A4274" t="s">
        <v>12861</v>
      </c>
      <c r="B4274" t="s">
        <v>33</v>
      </c>
      <c r="C4274" t="s">
        <v>25</v>
      </c>
      <c r="D4274">
        <v>2003</v>
      </c>
      <c r="E4274" t="s">
        <v>12862</v>
      </c>
      <c r="F4274">
        <v>7</v>
      </c>
      <c r="G4274">
        <v>81000</v>
      </c>
      <c r="H4274" t="s">
        <v>2889</v>
      </c>
      <c r="I4274" t="s">
        <v>12863</v>
      </c>
      <c r="J4274" t="s">
        <v>12864</v>
      </c>
      <c r="K4274" t="s">
        <v>30</v>
      </c>
      <c r="L4274">
        <v>20000000</v>
      </c>
      <c r="M4274">
        <v>71406573</v>
      </c>
      <c r="N4274" t="s">
        <v>1708</v>
      </c>
      <c r="O4274">
        <v>117</v>
      </c>
      <c r="P4274" t="str">
        <f>IF(Table1[[#This Row],[score]]&gt;=8.5,"High",IF(Table1[[#This Row],[score]]&gt;=7,"Medium","Low"))</f>
        <v>Medium</v>
      </c>
      <c r="Q4274" s="5">
        <f>Table1[[#This Row],[gross]]-Table1[[#This Row],[budget]]</f>
        <v>51406573</v>
      </c>
      <c r="R4274" s="5" t="str">
        <f>IF(Table1[[#This Row],[Profit]]&gt;0,"Profit","Loss")</f>
        <v>Profit</v>
      </c>
      <c r="S4274" s="6" t="str">
        <f>FLOOR(Table1[[#This Row],[year]]-1900,10)+1900 &amp; "-" &amp; FLOOR(Table1[[#This Row],[year]]-1890,10)+1900</f>
        <v>2000-2010</v>
      </c>
      <c r="T4274" s="14" t="s">
        <v>21835</v>
      </c>
      <c r="AB4274" s="14"/>
    </row>
    <row r="4275" spans="1:28" hidden="1" x14ac:dyDescent="0.3">
      <c r="A4275" t="s">
        <v>12801</v>
      </c>
      <c r="B4275" t="s">
        <v>33</v>
      </c>
      <c r="C4275" t="s">
        <v>390</v>
      </c>
      <c r="D4275">
        <v>2003</v>
      </c>
      <c r="E4275" t="s">
        <v>12784</v>
      </c>
      <c r="F4275">
        <v>5.7</v>
      </c>
      <c r="G4275">
        <v>35000</v>
      </c>
      <c r="H4275" t="s">
        <v>638</v>
      </c>
      <c r="I4275" t="s">
        <v>12802</v>
      </c>
      <c r="J4275" t="s">
        <v>6863</v>
      </c>
      <c r="K4275" t="s">
        <v>5762</v>
      </c>
      <c r="L4275">
        <v>80000000</v>
      </c>
      <c r="M4275">
        <v>68514844</v>
      </c>
      <c r="N4275" t="s">
        <v>23</v>
      </c>
      <c r="O4275">
        <v>91</v>
      </c>
      <c r="P4275" t="str">
        <f>IF(Table1[[#This Row],[score]]&gt;=8.5,"High",IF(Table1[[#This Row],[score]]&gt;=7,"Medium","Low"))</f>
        <v>Low</v>
      </c>
      <c r="Q4275" s="5">
        <f>Table1[[#This Row],[gross]]-Table1[[#This Row],[budget]]</f>
        <v>-11485156</v>
      </c>
      <c r="R4275" s="5" t="str">
        <f>IF(Table1[[#This Row],[Profit]]&gt;0,"Profit","Loss")</f>
        <v>Loss</v>
      </c>
      <c r="S4275" s="6" t="str">
        <f>FLOOR(Table1[[#This Row],[year]]-1900,10)+1900 &amp; "-" &amp; FLOOR(Table1[[#This Row],[year]]-1890,10)+1900</f>
        <v>2000-2010</v>
      </c>
      <c r="T4275" s="14" t="s">
        <v>21835</v>
      </c>
      <c r="AB4275" s="14"/>
    </row>
    <row r="4276" spans="1:28" hidden="1" x14ac:dyDescent="0.3">
      <c r="A4276" t="s">
        <v>12900</v>
      </c>
      <c r="B4276" t="s">
        <v>16</v>
      </c>
      <c r="C4276" t="s">
        <v>34</v>
      </c>
      <c r="D4276">
        <v>2003</v>
      </c>
      <c r="E4276" t="s">
        <v>12901</v>
      </c>
      <c r="F4276">
        <v>7.4</v>
      </c>
      <c r="G4276">
        <v>68000</v>
      </c>
      <c r="H4276" t="s">
        <v>2798</v>
      </c>
      <c r="I4276" t="s">
        <v>12902</v>
      </c>
      <c r="J4276" t="s">
        <v>2798</v>
      </c>
      <c r="K4276" t="s">
        <v>30</v>
      </c>
      <c r="L4276">
        <v>22000000</v>
      </c>
      <c r="M4276">
        <v>68296293</v>
      </c>
      <c r="N4276" t="s">
        <v>2067</v>
      </c>
      <c r="O4276">
        <v>139</v>
      </c>
      <c r="P4276" t="str">
        <f>IF(Table1[[#This Row],[score]]&gt;=8.5,"High",IF(Table1[[#This Row],[score]]&gt;=7,"Medium","Low"))</f>
        <v>Medium</v>
      </c>
      <c r="Q4276" s="5">
        <f>Table1[[#This Row],[gross]]-Table1[[#This Row],[budget]]</f>
        <v>46296293</v>
      </c>
      <c r="R4276" s="5" t="str">
        <f>IF(Table1[[#This Row],[Profit]]&gt;0,"Profit","Loss")</f>
        <v>Profit</v>
      </c>
      <c r="S4276" s="6" t="str">
        <f>FLOOR(Table1[[#This Row],[year]]-1900,10)+1900 &amp; "-" &amp; FLOOR(Table1[[#This Row],[year]]-1890,10)+1900</f>
        <v>2000-2010</v>
      </c>
      <c r="T4276" s="14" t="s">
        <v>21835</v>
      </c>
      <c r="AB4276" s="14"/>
    </row>
    <row r="4277" spans="1:28" hidden="1" x14ac:dyDescent="0.3">
      <c r="A4277" t="s">
        <v>13115</v>
      </c>
      <c r="B4277" t="s">
        <v>1974</v>
      </c>
      <c r="C4277" t="s">
        <v>41</v>
      </c>
      <c r="D4277">
        <v>2003</v>
      </c>
      <c r="E4277" t="s">
        <v>12928</v>
      </c>
      <c r="F4277">
        <v>5.7</v>
      </c>
      <c r="G4277">
        <v>52000</v>
      </c>
      <c r="H4277" t="s">
        <v>8980</v>
      </c>
      <c r="I4277" t="s">
        <v>13116</v>
      </c>
      <c r="J4277" t="s">
        <v>9441</v>
      </c>
      <c r="K4277" t="s">
        <v>30</v>
      </c>
      <c r="L4277">
        <v>55000000</v>
      </c>
      <c r="M4277">
        <v>65784503</v>
      </c>
      <c r="N4277" t="s">
        <v>180</v>
      </c>
      <c r="O4277">
        <v>118</v>
      </c>
      <c r="P4277" t="str">
        <f>IF(Table1[[#This Row],[score]]&gt;=8.5,"High",IF(Table1[[#This Row],[score]]&gt;=7,"Medium","Low"))</f>
        <v>Low</v>
      </c>
      <c r="Q4277" s="5">
        <f>Table1[[#This Row],[gross]]-Table1[[#This Row],[budget]]</f>
        <v>10784503</v>
      </c>
      <c r="R4277" s="5" t="str">
        <f>IF(Table1[[#This Row],[Profit]]&gt;0,"Profit","Loss")</f>
        <v>Profit</v>
      </c>
      <c r="S4277" s="6" t="str">
        <f>FLOOR(Table1[[#This Row],[year]]-1900,10)+1900 &amp; "-" &amp; FLOOR(Table1[[#This Row],[year]]-1890,10)+1900</f>
        <v>2000-2010</v>
      </c>
      <c r="T4277" s="14" t="s">
        <v>21835</v>
      </c>
      <c r="AB4277" s="14"/>
    </row>
    <row r="4278" spans="1:28" hidden="1" x14ac:dyDescent="0.3">
      <c r="A4278" t="s">
        <v>12953</v>
      </c>
      <c r="B4278" t="s">
        <v>1974</v>
      </c>
      <c r="C4278" t="s">
        <v>41</v>
      </c>
      <c r="D4278">
        <v>2003</v>
      </c>
      <c r="E4278" t="s">
        <v>12401</v>
      </c>
      <c r="F4278">
        <v>7.3</v>
      </c>
      <c r="G4278">
        <v>126000</v>
      </c>
      <c r="H4278" t="s">
        <v>978</v>
      </c>
      <c r="I4278" t="s">
        <v>12954</v>
      </c>
      <c r="J4278" t="s">
        <v>1519</v>
      </c>
      <c r="K4278" t="s">
        <v>30</v>
      </c>
      <c r="L4278">
        <v>62000000</v>
      </c>
      <c r="M4278">
        <v>65565672</v>
      </c>
      <c r="N4278" t="s">
        <v>23</v>
      </c>
      <c r="O4278">
        <v>116</v>
      </c>
      <c r="P4278" t="str">
        <f>IF(Table1[[#This Row],[score]]&gt;=8.5,"High",IF(Table1[[#This Row],[score]]&gt;=7,"Medium","Low"))</f>
        <v>Medium</v>
      </c>
      <c r="Q4278" s="5">
        <f>Table1[[#This Row],[gross]]-Table1[[#This Row],[budget]]</f>
        <v>3565672</v>
      </c>
      <c r="R4278" s="5" t="str">
        <f>IF(Table1[[#This Row],[Profit]]&gt;0,"Profit","Loss")</f>
        <v>Profit</v>
      </c>
      <c r="S4278" s="6" t="str">
        <f>FLOOR(Table1[[#This Row],[year]]-1900,10)+1900 &amp; "-" &amp; FLOOR(Table1[[#This Row],[year]]-1890,10)+1900</f>
        <v>2000-2010</v>
      </c>
      <c r="T4278" s="14" t="s">
        <v>21835</v>
      </c>
      <c r="AB4278" s="14"/>
    </row>
    <row r="4279" spans="1:28" hidden="1" x14ac:dyDescent="0.3">
      <c r="A4279" t="s">
        <v>13283</v>
      </c>
      <c r="B4279" t="s">
        <v>443</v>
      </c>
      <c r="C4279" t="s">
        <v>34</v>
      </c>
      <c r="D4279">
        <v>2003</v>
      </c>
      <c r="E4279" t="s">
        <v>13284</v>
      </c>
      <c r="F4279">
        <v>5.8</v>
      </c>
      <c r="G4279">
        <v>41000</v>
      </c>
      <c r="H4279" t="s">
        <v>11600</v>
      </c>
      <c r="I4279" t="s">
        <v>2876</v>
      </c>
      <c r="J4279" t="s">
        <v>10225</v>
      </c>
      <c r="K4279" t="s">
        <v>448</v>
      </c>
      <c r="L4279">
        <v>1300000</v>
      </c>
      <c r="M4279">
        <v>65497208</v>
      </c>
      <c r="N4279" t="s">
        <v>12121</v>
      </c>
      <c r="O4279">
        <v>84</v>
      </c>
      <c r="P4279" t="str">
        <f>IF(Table1[[#This Row],[score]]&gt;=8.5,"High",IF(Table1[[#This Row],[score]]&gt;=7,"Medium","Low"))</f>
        <v>Low</v>
      </c>
      <c r="Q4279" s="5">
        <f>Table1[[#This Row],[gross]]-Table1[[#This Row],[budget]]</f>
        <v>64197208</v>
      </c>
      <c r="R4279" s="5" t="str">
        <f>IF(Table1[[#This Row],[Profit]]&gt;0,"Profit","Loss")</f>
        <v>Profit</v>
      </c>
      <c r="S4279" s="6" t="str">
        <f>FLOOR(Table1[[#This Row],[year]]-1900,10)+1900 &amp; "-" &amp; FLOOR(Table1[[#This Row],[year]]-1890,10)+1900</f>
        <v>2000-2010</v>
      </c>
      <c r="T4279" s="14" t="s">
        <v>21842</v>
      </c>
      <c r="AB4279" s="14"/>
    </row>
    <row r="4280" spans="1:28" hidden="1" x14ac:dyDescent="0.3">
      <c r="A4280" t="s">
        <v>12985</v>
      </c>
      <c r="B4280" t="s">
        <v>16</v>
      </c>
      <c r="C4280" t="s">
        <v>52</v>
      </c>
      <c r="D4280">
        <v>2003</v>
      </c>
      <c r="E4280" t="s">
        <v>12590</v>
      </c>
      <c r="F4280">
        <v>5.6</v>
      </c>
      <c r="G4280">
        <v>60000</v>
      </c>
      <c r="H4280" t="s">
        <v>8547</v>
      </c>
      <c r="I4280" t="s">
        <v>8547</v>
      </c>
      <c r="J4280" t="s">
        <v>12986</v>
      </c>
      <c r="K4280" t="s">
        <v>30</v>
      </c>
      <c r="L4280">
        <v>17000000</v>
      </c>
      <c r="M4280">
        <v>63102666</v>
      </c>
      <c r="N4280" t="s">
        <v>80</v>
      </c>
      <c r="O4280">
        <v>104</v>
      </c>
      <c r="P4280" t="str">
        <f>IF(Table1[[#This Row],[score]]&gt;=8.5,"High",IF(Table1[[#This Row],[score]]&gt;=7,"Medium","Low"))</f>
        <v>Low</v>
      </c>
      <c r="Q4280" s="5">
        <f>Table1[[#This Row],[gross]]-Table1[[#This Row],[budget]]</f>
        <v>46102666</v>
      </c>
      <c r="R4280" s="5" t="str">
        <f>IF(Table1[[#This Row],[Profit]]&gt;0,"Profit","Loss")</f>
        <v>Profit</v>
      </c>
      <c r="S4280" s="6" t="str">
        <f>FLOOR(Table1[[#This Row],[year]]-1900,10)+1900 &amp; "-" &amp; FLOOR(Table1[[#This Row],[year]]-1890,10)+1900</f>
        <v>2000-2010</v>
      </c>
      <c r="T4280" s="14" t="s">
        <v>21835</v>
      </c>
      <c r="AB4280" s="14"/>
    </row>
    <row r="4281" spans="1:28" hidden="1" x14ac:dyDescent="0.3">
      <c r="A4281" t="s">
        <v>12998</v>
      </c>
      <c r="B4281" t="s">
        <v>1974</v>
      </c>
      <c r="C4281" t="s">
        <v>17</v>
      </c>
      <c r="D4281">
        <v>2003</v>
      </c>
      <c r="E4281" t="s">
        <v>12860</v>
      </c>
      <c r="F4281">
        <v>5.4</v>
      </c>
      <c r="G4281">
        <v>44000</v>
      </c>
      <c r="H4281" t="s">
        <v>12999</v>
      </c>
      <c r="I4281" t="s">
        <v>13000</v>
      </c>
      <c r="J4281" t="s">
        <v>13001</v>
      </c>
      <c r="K4281" t="s">
        <v>30</v>
      </c>
      <c r="L4281">
        <v>18000000</v>
      </c>
      <c r="M4281">
        <v>62228395</v>
      </c>
      <c r="N4281" t="s">
        <v>61</v>
      </c>
      <c r="O4281">
        <v>94</v>
      </c>
      <c r="P4281" t="str">
        <f>IF(Table1[[#This Row],[score]]&gt;=8.5,"High",IF(Table1[[#This Row],[score]]&gt;=7,"Medium","Low"))</f>
        <v>Low</v>
      </c>
      <c r="Q4281" s="5">
        <f>Table1[[#This Row],[gross]]-Table1[[#This Row],[budget]]</f>
        <v>44228395</v>
      </c>
      <c r="R4281" s="5" t="str">
        <f>IF(Table1[[#This Row],[Profit]]&gt;0,"Profit","Loss")</f>
        <v>Profit</v>
      </c>
      <c r="S4281" s="6" t="str">
        <f>FLOOR(Table1[[#This Row],[year]]-1900,10)+1900 &amp; "-" &amp; FLOOR(Table1[[#This Row],[year]]-1890,10)+1900</f>
        <v>2000-2010</v>
      </c>
      <c r="T4281" s="14" t="s">
        <v>21835</v>
      </c>
      <c r="AB4281" s="14"/>
    </row>
    <row r="4282" spans="1:28" hidden="1" x14ac:dyDescent="0.3">
      <c r="A4282" t="s">
        <v>12946</v>
      </c>
      <c r="B4282" t="s">
        <v>16</v>
      </c>
      <c r="C4282" t="s">
        <v>104</v>
      </c>
      <c r="D4282">
        <v>2003</v>
      </c>
      <c r="E4282" t="s">
        <v>12947</v>
      </c>
      <c r="F4282">
        <v>7.6</v>
      </c>
      <c r="G4282">
        <v>228000</v>
      </c>
      <c r="H4282" t="s">
        <v>11256</v>
      </c>
      <c r="I4282" t="s">
        <v>11257</v>
      </c>
      <c r="J4282" t="s">
        <v>975</v>
      </c>
      <c r="K4282" t="s">
        <v>30</v>
      </c>
      <c r="L4282">
        <v>20000000</v>
      </c>
      <c r="M4282">
        <v>60427839</v>
      </c>
      <c r="N4282" t="s">
        <v>12948</v>
      </c>
      <c r="O4282">
        <v>124</v>
      </c>
      <c r="P4282" t="str">
        <f>IF(Table1[[#This Row],[score]]&gt;=8.5,"High",IF(Table1[[#This Row],[score]]&gt;=7,"Medium","Low"))</f>
        <v>Medium</v>
      </c>
      <c r="Q4282" s="5">
        <f>Table1[[#This Row],[gross]]-Table1[[#This Row],[budget]]</f>
        <v>40427839</v>
      </c>
      <c r="R4282" s="5" t="str">
        <f>IF(Table1[[#This Row],[Profit]]&gt;0,"Profit","Loss")</f>
        <v>Profit</v>
      </c>
      <c r="S4282" s="6" t="str">
        <f>FLOOR(Table1[[#This Row],[year]]-1900,10)+1900 &amp; "-" &amp; FLOOR(Table1[[#This Row],[year]]-1890,10)+1900</f>
        <v>2000-2010</v>
      </c>
      <c r="T4282" s="14" t="s">
        <v>21835</v>
      </c>
      <c r="AB4282" s="14"/>
    </row>
    <row r="4283" spans="1:28" hidden="1" x14ac:dyDescent="0.3">
      <c r="A4283" t="s">
        <v>12955</v>
      </c>
      <c r="B4283" t="s">
        <v>1974</v>
      </c>
      <c r="C4283" t="s">
        <v>41</v>
      </c>
      <c r="D4283">
        <v>2003</v>
      </c>
      <c r="E4283" t="s">
        <v>12869</v>
      </c>
      <c r="F4283">
        <v>6.8</v>
      </c>
      <c r="G4283">
        <v>49000</v>
      </c>
      <c r="H4283" t="s">
        <v>9285</v>
      </c>
      <c r="I4283" t="s">
        <v>12956</v>
      </c>
      <c r="J4283" t="s">
        <v>10696</v>
      </c>
      <c r="K4283" t="s">
        <v>30</v>
      </c>
      <c r="L4283">
        <v>18000000</v>
      </c>
      <c r="M4283">
        <v>58878723</v>
      </c>
      <c r="N4283" t="s">
        <v>2067</v>
      </c>
      <c r="O4283">
        <v>113</v>
      </c>
      <c r="P4283" t="str">
        <f>IF(Table1[[#This Row],[score]]&gt;=8.5,"High",IF(Table1[[#This Row],[score]]&gt;=7,"Medium","Low"))</f>
        <v>Low</v>
      </c>
      <c r="Q4283" s="5">
        <f>Table1[[#This Row],[gross]]-Table1[[#This Row],[budget]]</f>
        <v>40878723</v>
      </c>
      <c r="R4283" s="5" t="str">
        <f>IF(Table1[[#This Row],[Profit]]&gt;0,"Profit","Loss")</f>
        <v>Profit</v>
      </c>
      <c r="S4283" s="6" t="str">
        <f>FLOOR(Table1[[#This Row],[year]]-1900,10)+1900 &amp; "-" &amp; FLOOR(Table1[[#This Row],[year]]-1890,10)+1900</f>
        <v>2000-2010</v>
      </c>
      <c r="T4283" s="14" t="s">
        <v>21835</v>
      </c>
      <c r="AB4283" s="14"/>
    </row>
    <row r="4284" spans="1:28" hidden="1" x14ac:dyDescent="0.3">
      <c r="A4284" t="s">
        <v>13041</v>
      </c>
      <c r="B4284" t="s">
        <v>33</v>
      </c>
      <c r="C4284" t="s">
        <v>34</v>
      </c>
      <c r="D4284">
        <v>2003</v>
      </c>
      <c r="E4284" t="s">
        <v>12951</v>
      </c>
      <c r="F4284">
        <v>5.0999999999999996</v>
      </c>
      <c r="G4284">
        <v>34000</v>
      </c>
      <c r="H4284" t="s">
        <v>12109</v>
      </c>
      <c r="I4284" t="s">
        <v>13042</v>
      </c>
      <c r="J4284" t="s">
        <v>11554</v>
      </c>
      <c r="K4284" t="s">
        <v>30</v>
      </c>
      <c r="L4284">
        <v>28000000</v>
      </c>
      <c r="M4284">
        <v>58795814</v>
      </c>
      <c r="N4284" t="s">
        <v>118</v>
      </c>
      <c r="O4284">
        <v>102</v>
      </c>
      <c r="P4284" t="str">
        <f>IF(Table1[[#This Row],[score]]&gt;=8.5,"High",IF(Table1[[#This Row],[score]]&gt;=7,"Medium","Low"))</f>
        <v>Low</v>
      </c>
      <c r="Q4284" s="5">
        <f>Table1[[#This Row],[gross]]-Table1[[#This Row],[budget]]</f>
        <v>30795814</v>
      </c>
      <c r="R4284" s="5" t="str">
        <f>IF(Table1[[#This Row],[Profit]]&gt;0,"Profit","Loss")</f>
        <v>Profit</v>
      </c>
      <c r="S4284" s="6" t="str">
        <f>FLOOR(Table1[[#This Row],[year]]-1900,10)+1900 &amp; "-" &amp; FLOOR(Table1[[#This Row],[year]]-1890,10)+1900</f>
        <v>2000-2010</v>
      </c>
      <c r="T4284" s="14" t="s">
        <v>21835</v>
      </c>
      <c r="AB4284" s="14"/>
    </row>
    <row r="4285" spans="1:28" hidden="1" x14ac:dyDescent="0.3">
      <c r="A4285" t="s">
        <v>12834</v>
      </c>
      <c r="B4285" t="s">
        <v>16</v>
      </c>
      <c r="C4285" t="s">
        <v>63</v>
      </c>
      <c r="D4285">
        <v>2003</v>
      </c>
      <c r="E4285" t="s">
        <v>12835</v>
      </c>
      <c r="F4285">
        <v>7.3</v>
      </c>
      <c r="G4285">
        <v>140000</v>
      </c>
      <c r="H4285" t="s">
        <v>12836</v>
      </c>
      <c r="I4285" t="s">
        <v>12836</v>
      </c>
      <c r="J4285" t="s">
        <v>10891</v>
      </c>
      <c r="K4285" t="s">
        <v>30</v>
      </c>
      <c r="L4285">
        <v>8000000</v>
      </c>
      <c r="M4285">
        <v>58469210</v>
      </c>
      <c r="N4285" t="s">
        <v>12837</v>
      </c>
      <c r="O4285">
        <v>109</v>
      </c>
      <c r="P4285" t="str">
        <f>IF(Table1[[#This Row],[score]]&gt;=8.5,"High",IF(Table1[[#This Row],[score]]&gt;=7,"Medium","Low"))</f>
        <v>Medium</v>
      </c>
      <c r="Q4285" s="5">
        <f>Table1[[#This Row],[gross]]-Table1[[#This Row],[budget]]</f>
        <v>50469210</v>
      </c>
      <c r="R4285" s="5" t="str">
        <f>IF(Table1[[#This Row],[Profit]]&gt;0,"Profit","Loss")</f>
        <v>Profit</v>
      </c>
      <c r="S4285" s="6" t="str">
        <f>FLOOR(Table1[[#This Row],[year]]-1900,10)+1900 &amp; "-" &amp; FLOOR(Table1[[#This Row],[year]]-1890,10)+1900</f>
        <v>2000-2010</v>
      </c>
      <c r="T4285" s="14" t="s">
        <v>21835</v>
      </c>
      <c r="AB4285" s="14"/>
    </row>
    <row r="4286" spans="1:28" hidden="1" x14ac:dyDescent="0.3">
      <c r="A4286" t="s">
        <v>13060</v>
      </c>
      <c r="B4286" t="s">
        <v>16</v>
      </c>
      <c r="C4286" t="s">
        <v>34</v>
      </c>
      <c r="D4286">
        <v>2003</v>
      </c>
      <c r="E4286" t="s">
        <v>12681</v>
      </c>
      <c r="F4286">
        <v>5.8</v>
      </c>
      <c r="G4286">
        <v>42000</v>
      </c>
      <c r="H4286" t="s">
        <v>11367</v>
      </c>
      <c r="I4286" t="s">
        <v>8410</v>
      </c>
      <c r="J4286" t="s">
        <v>7272</v>
      </c>
      <c r="K4286" t="s">
        <v>30</v>
      </c>
      <c r="L4286">
        <v>25000000</v>
      </c>
      <c r="M4286">
        <v>56489558</v>
      </c>
      <c r="N4286" t="s">
        <v>23</v>
      </c>
      <c r="O4286">
        <v>101</v>
      </c>
      <c r="P4286" t="str">
        <f>IF(Table1[[#This Row],[score]]&gt;=8.5,"High",IF(Table1[[#This Row],[score]]&gt;=7,"Medium","Low"))</f>
        <v>Low</v>
      </c>
      <c r="Q4286" s="5">
        <f>Table1[[#This Row],[gross]]-Table1[[#This Row],[budget]]</f>
        <v>31489558</v>
      </c>
      <c r="R4286" s="5" t="str">
        <f>IF(Table1[[#This Row],[Profit]]&gt;0,"Profit","Loss")</f>
        <v>Profit</v>
      </c>
      <c r="S4286" s="6" t="str">
        <f>FLOOR(Table1[[#This Row],[year]]-1900,10)+1900 &amp; "-" &amp; FLOOR(Table1[[#This Row],[year]]-1890,10)+1900</f>
        <v>2000-2010</v>
      </c>
      <c r="T4286" s="14" t="s">
        <v>21835</v>
      </c>
      <c r="AB4286" s="14"/>
    </row>
    <row r="4287" spans="1:28" hidden="1" x14ac:dyDescent="0.3">
      <c r="A4287" t="s">
        <v>13053</v>
      </c>
      <c r="B4287" t="s">
        <v>33</v>
      </c>
      <c r="C4287" t="s">
        <v>25</v>
      </c>
      <c r="D4287">
        <v>2003</v>
      </c>
      <c r="E4287" t="s">
        <v>12867</v>
      </c>
      <c r="F4287">
        <v>5.5</v>
      </c>
      <c r="G4287">
        <v>37000</v>
      </c>
      <c r="H4287" t="s">
        <v>11068</v>
      </c>
      <c r="I4287" t="s">
        <v>13054</v>
      </c>
      <c r="J4287" t="s">
        <v>13055</v>
      </c>
      <c r="K4287" t="s">
        <v>30</v>
      </c>
      <c r="L4287">
        <v>17000000</v>
      </c>
      <c r="M4287">
        <v>55534455</v>
      </c>
      <c r="N4287" t="s">
        <v>1708</v>
      </c>
      <c r="O4287">
        <v>94</v>
      </c>
      <c r="P4287" t="str">
        <f>IF(Table1[[#This Row],[score]]&gt;=8.5,"High",IF(Table1[[#This Row],[score]]&gt;=7,"Medium","Low"))</f>
        <v>Low</v>
      </c>
      <c r="Q4287" s="5">
        <f>Table1[[#This Row],[gross]]-Table1[[#This Row],[budget]]</f>
        <v>38534455</v>
      </c>
      <c r="R4287" s="5" t="str">
        <f>IF(Table1[[#This Row],[Profit]]&gt;0,"Profit","Loss")</f>
        <v>Profit</v>
      </c>
      <c r="S4287" s="6" t="str">
        <f>FLOOR(Table1[[#This Row],[year]]-1900,10)+1900 &amp; "-" &amp; FLOOR(Table1[[#This Row],[year]]-1890,10)+1900</f>
        <v>2000-2010</v>
      </c>
      <c r="T4287" s="14" t="s">
        <v>21835</v>
      </c>
      <c r="AB4287" s="14"/>
    </row>
    <row r="4288" spans="1:28" hidden="1" x14ac:dyDescent="0.3">
      <c r="A4288" t="s">
        <v>12977</v>
      </c>
      <c r="B4288" t="s">
        <v>1974</v>
      </c>
      <c r="C4288" t="s">
        <v>104</v>
      </c>
      <c r="D4288">
        <v>2003</v>
      </c>
      <c r="E4288" t="s">
        <v>12800</v>
      </c>
      <c r="F4288">
        <v>6.5</v>
      </c>
      <c r="G4288">
        <v>58000</v>
      </c>
      <c r="H4288" t="s">
        <v>6973</v>
      </c>
      <c r="I4288" t="s">
        <v>12978</v>
      </c>
      <c r="J4288" t="s">
        <v>4084</v>
      </c>
      <c r="K4288" t="s">
        <v>30</v>
      </c>
      <c r="L4288">
        <v>50000000</v>
      </c>
      <c r="M4288">
        <v>55495563</v>
      </c>
      <c r="N4288" t="s">
        <v>118</v>
      </c>
      <c r="O4288">
        <v>105</v>
      </c>
      <c r="P4288" t="str">
        <f>IF(Table1[[#This Row],[score]]&gt;=8.5,"High",IF(Table1[[#This Row],[score]]&gt;=7,"Medium","Low"))</f>
        <v>Low</v>
      </c>
      <c r="Q4288" s="5">
        <f>Table1[[#This Row],[gross]]-Table1[[#This Row],[budget]]</f>
        <v>5495563</v>
      </c>
      <c r="R4288" s="5" t="str">
        <f>IF(Table1[[#This Row],[Profit]]&gt;0,"Profit","Loss")</f>
        <v>Profit</v>
      </c>
      <c r="S4288" s="6" t="str">
        <f>FLOOR(Table1[[#This Row],[year]]-1900,10)+1900 &amp; "-" &amp; FLOOR(Table1[[#This Row],[year]]-1890,10)+1900</f>
        <v>2000-2010</v>
      </c>
      <c r="T4288" s="14" t="s">
        <v>21835</v>
      </c>
      <c r="AB4288" s="14"/>
    </row>
    <row r="4289" spans="1:28" hidden="1" x14ac:dyDescent="0.3">
      <c r="A4289" t="s">
        <v>13258</v>
      </c>
      <c r="B4289" t="s">
        <v>33</v>
      </c>
      <c r="C4289" t="s">
        <v>390</v>
      </c>
      <c r="D4289">
        <v>2003</v>
      </c>
      <c r="E4289" t="s">
        <v>12982</v>
      </c>
      <c r="F4289">
        <v>5.6</v>
      </c>
      <c r="G4289">
        <v>7900</v>
      </c>
      <c r="H4289" t="s">
        <v>13259</v>
      </c>
      <c r="I4289" t="s">
        <v>13260</v>
      </c>
      <c r="J4289" t="s">
        <v>13261</v>
      </c>
      <c r="K4289" t="s">
        <v>30</v>
      </c>
      <c r="L4289">
        <v>25000000</v>
      </c>
      <c r="M4289">
        <v>55250496</v>
      </c>
      <c r="N4289" t="s">
        <v>13262</v>
      </c>
      <c r="O4289">
        <v>80</v>
      </c>
      <c r="P4289" t="str">
        <f>IF(Table1[[#This Row],[score]]&gt;=8.5,"High",IF(Table1[[#This Row],[score]]&gt;=7,"Medium","Low"))</f>
        <v>Low</v>
      </c>
      <c r="Q4289" s="5">
        <f>Table1[[#This Row],[gross]]-Table1[[#This Row],[budget]]</f>
        <v>30250496</v>
      </c>
      <c r="R4289" s="5" t="str">
        <f>IF(Table1[[#This Row],[Profit]]&gt;0,"Profit","Loss")</f>
        <v>Profit</v>
      </c>
      <c r="S4289" s="6" t="str">
        <f>FLOOR(Table1[[#This Row],[year]]-1900,10)+1900 &amp; "-" &amp; FLOOR(Table1[[#This Row],[year]]-1890,10)+1900</f>
        <v>2000-2010</v>
      </c>
      <c r="T4289" s="14" t="s">
        <v>21835</v>
      </c>
      <c r="AB4289" s="14"/>
    </row>
    <row r="4290" spans="1:28" hidden="1" x14ac:dyDescent="0.3">
      <c r="A4290" t="s">
        <v>12922</v>
      </c>
      <c r="B4290" t="s">
        <v>16</v>
      </c>
      <c r="C4290" t="s">
        <v>25</v>
      </c>
      <c r="D4290">
        <v>2003</v>
      </c>
      <c r="E4290" t="s">
        <v>12923</v>
      </c>
      <c r="F4290">
        <v>5.7</v>
      </c>
      <c r="G4290">
        <v>52000</v>
      </c>
      <c r="H4290" t="s">
        <v>12924</v>
      </c>
      <c r="I4290" t="s">
        <v>12924</v>
      </c>
      <c r="J4290" t="s">
        <v>12925</v>
      </c>
      <c r="K4290" t="s">
        <v>30</v>
      </c>
      <c r="L4290">
        <v>500000</v>
      </c>
      <c r="M4290">
        <v>54683487</v>
      </c>
      <c r="N4290" t="s">
        <v>12926</v>
      </c>
      <c r="O4290">
        <v>79</v>
      </c>
      <c r="P4290" t="str">
        <f>IF(Table1[[#This Row],[score]]&gt;=8.5,"High",IF(Table1[[#This Row],[score]]&gt;=7,"Medium","Low"))</f>
        <v>Low</v>
      </c>
      <c r="Q4290" s="5">
        <f>Table1[[#This Row],[gross]]-Table1[[#This Row],[budget]]</f>
        <v>54183487</v>
      </c>
      <c r="R4290" s="5" t="str">
        <f>IF(Table1[[#This Row],[Profit]]&gt;0,"Profit","Loss")</f>
        <v>Profit</v>
      </c>
      <c r="S4290" s="6" t="str">
        <f>FLOOR(Table1[[#This Row],[year]]-1900,10)+1900 &amp; "-" &amp; FLOOR(Table1[[#This Row],[year]]-1890,10)+1900</f>
        <v>2000-2010</v>
      </c>
      <c r="T4290" s="14" t="s">
        <v>21835</v>
      </c>
      <c r="AB4290" s="14"/>
    </row>
    <row r="4291" spans="1:28" hidden="1" x14ac:dyDescent="0.3">
      <c r="A4291" t="s">
        <v>13089</v>
      </c>
      <c r="B4291" t="s">
        <v>33</v>
      </c>
      <c r="C4291" t="s">
        <v>63</v>
      </c>
      <c r="D4291">
        <v>2003</v>
      </c>
      <c r="E4291" t="s">
        <v>12886</v>
      </c>
      <c r="F4291">
        <v>6.9</v>
      </c>
      <c r="G4291">
        <v>39000</v>
      </c>
      <c r="H4291" t="s">
        <v>11786</v>
      </c>
      <c r="I4291" t="s">
        <v>11349</v>
      </c>
      <c r="J4291" t="s">
        <v>6160</v>
      </c>
      <c r="K4291" t="s">
        <v>30</v>
      </c>
      <c r="L4291">
        <v>35000000</v>
      </c>
      <c r="M4291">
        <v>53293628</v>
      </c>
      <c r="N4291" t="s">
        <v>11734</v>
      </c>
      <c r="O4291">
        <v>109</v>
      </c>
      <c r="P4291" t="str">
        <f>IF(Table1[[#This Row],[score]]&gt;=8.5,"High",IF(Table1[[#This Row],[score]]&gt;=7,"Medium","Low"))</f>
        <v>Low</v>
      </c>
      <c r="Q4291" s="5">
        <f>Table1[[#This Row],[gross]]-Table1[[#This Row],[budget]]</f>
        <v>18293628</v>
      </c>
      <c r="R4291" s="5" t="str">
        <f>IF(Table1[[#This Row],[Profit]]&gt;0,"Profit","Loss")</f>
        <v>Profit</v>
      </c>
      <c r="S4291" s="6" t="str">
        <f>FLOOR(Table1[[#This Row],[year]]-1900,10)+1900 &amp; "-" &amp; FLOOR(Table1[[#This Row],[year]]-1890,10)+1900</f>
        <v>2000-2010</v>
      </c>
      <c r="T4291" s="14" t="s">
        <v>21835</v>
      </c>
      <c r="AB4291" s="14"/>
    </row>
    <row r="4292" spans="1:28" hidden="1" x14ac:dyDescent="0.3">
      <c r="A4292" t="s">
        <v>13099</v>
      </c>
      <c r="B4292" t="s">
        <v>1974</v>
      </c>
      <c r="C4292" t="s">
        <v>34</v>
      </c>
      <c r="D4292">
        <v>2003</v>
      </c>
      <c r="E4292" t="s">
        <v>12982</v>
      </c>
      <c r="F4292">
        <v>5.3</v>
      </c>
      <c r="G4292">
        <v>36000</v>
      </c>
      <c r="H4292" t="s">
        <v>1731</v>
      </c>
      <c r="I4292" t="s">
        <v>13100</v>
      </c>
      <c r="J4292" t="s">
        <v>488</v>
      </c>
      <c r="K4292" t="s">
        <v>30</v>
      </c>
      <c r="L4292">
        <v>75000000</v>
      </c>
      <c r="M4292">
        <v>51142659</v>
      </c>
      <c r="N4292" t="s">
        <v>11734</v>
      </c>
      <c r="O4292">
        <v>116</v>
      </c>
      <c r="P4292" t="str">
        <f>IF(Table1[[#This Row],[score]]&gt;=8.5,"High",IF(Table1[[#This Row],[score]]&gt;=7,"Medium","Low"))</f>
        <v>Low</v>
      </c>
      <c r="Q4292" s="5">
        <f>Table1[[#This Row],[gross]]-Table1[[#This Row],[budget]]</f>
        <v>-23857341</v>
      </c>
      <c r="R4292" s="5" t="str">
        <f>IF(Table1[[#This Row],[Profit]]&gt;0,"Profit","Loss")</f>
        <v>Loss</v>
      </c>
      <c r="S4292" s="6" t="str">
        <f>FLOOR(Table1[[#This Row],[year]]-1900,10)+1900 &amp; "-" &amp; FLOOR(Table1[[#This Row],[year]]-1890,10)+1900</f>
        <v>2000-2010</v>
      </c>
      <c r="T4292" s="14" t="s">
        <v>21835</v>
      </c>
      <c r="AB4292" s="14"/>
    </row>
    <row r="4293" spans="1:28" hidden="1" x14ac:dyDescent="0.3">
      <c r="A4293" t="s">
        <v>12895</v>
      </c>
      <c r="B4293" t="s">
        <v>33</v>
      </c>
      <c r="C4293" t="s">
        <v>41</v>
      </c>
      <c r="D4293">
        <v>2003</v>
      </c>
      <c r="E4293" t="s">
        <v>12374</v>
      </c>
      <c r="F4293">
        <v>5.8</v>
      </c>
      <c r="G4293">
        <v>61000</v>
      </c>
      <c r="H4293" t="s">
        <v>11779</v>
      </c>
      <c r="I4293" t="s">
        <v>12896</v>
      </c>
      <c r="J4293" t="s">
        <v>12897</v>
      </c>
      <c r="K4293" t="s">
        <v>30</v>
      </c>
      <c r="L4293">
        <v>25000000</v>
      </c>
      <c r="M4293">
        <v>50732139</v>
      </c>
      <c r="N4293" t="s">
        <v>23</v>
      </c>
      <c r="O4293">
        <v>105</v>
      </c>
      <c r="P4293" t="str">
        <f>IF(Table1[[#This Row],[score]]&gt;=8.5,"High",IF(Table1[[#This Row],[score]]&gt;=7,"Medium","Low"))</f>
        <v>Low</v>
      </c>
      <c r="Q4293" s="5">
        <f>Table1[[#This Row],[gross]]-Table1[[#This Row],[budget]]</f>
        <v>25732139</v>
      </c>
      <c r="R4293" s="5" t="str">
        <f>IF(Table1[[#This Row],[Profit]]&gt;0,"Profit","Loss")</f>
        <v>Profit</v>
      </c>
      <c r="S4293" s="6" t="str">
        <f>FLOOR(Table1[[#This Row],[year]]-1900,10)+1900 &amp; "-" &amp; FLOOR(Table1[[#This Row],[year]]-1890,10)+1900</f>
        <v>2000-2010</v>
      </c>
      <c r="T4293" s="14" t="s">
        <v>21835</v>
      </c>
      <c r="AB4293" s="14"/>
    </row>
    <row r="4294" spans="1:28" hidden="1" x14ac:dyDescent="0.3">
      <c r="A4294" t="s">
        <v>13107</v>
      </c>
      <c r="B4294" t="s">
        <v>1974</v>
      </c>
      <c r="C4294" t="s">
        <v>34</v>
      </c>
      <c r="D4294">
        <v>2003</v>
      </c>
      <c r="E4294" t="s">
        <v>13081</v>
      </c>
      <c r="F4294">
        <v>5.6</v>
      </c>
      <c r="G4294">
        <v>49000</v>
      </c>
      <c r="H4294" t="s">
        <v>5720</v>
      </c>
      <c r="I4294" t="s">
        <v>12542</v>
      </c>
      <c r="J4294" t="s">
        <v>9282</v>
      </c>
      <c r="K4294" t="s">
        <v>30</v>
      </c>
      <c r="L4294">
        <f>20500000</f>
        <v>20500000</v>
      </c>
      <c r="M4294">
        <v>50097949</v>
      </c>
      <c r="N4294" t="s">
        <v>31</v>
      </c>
      <c r="O4294">
        <v>88</v>
      </c>
      <c r="P4294" t="str">
        <f>IF(Table1[[#This Row],[score]]&gt;=8.5,"High",IF(Table1[[#This Row],[score]]&gt;=7,"Medium","Low"))</f>
        <v>Low</v>
      </c>
      <c r="Q4294" s="5">
        <f>Table1[[#This Row],[gross]]-Table1[[#This Row],[budget]]</f>
        <v>29597949</v>
      </c>
      <c r="R4294" s="5" t="str">
        <f>IF(Table1[[#This Row],[Profit]]&gt;0,"Profit","Loss")</f>
        <v>Profit</v>
      </c>
      <c r="S4294" s="6" t="str">
        <f>FLOOR(Table1[[#This Row],[year]]-1900,10)+1900 &amp; "-" &amp; FLOOR(Table1[[#This Row],[year]]-1890,10)+1900</f>
        <v>2000-2010</v>
      </c>
      <c r="T4294" s="14" t="s">
        <v>21835</v>
      </c>
      <c r="AB4294" s="14"/>
    </row>
    <row r="4295" spans="1:28" hidden="1" x14ac:dyDescent="0.3">
      <c r="A4295" t="s">
        <v>12884</v>
      </c>
      <c r="B4295" t="s">
        <v>33</v>
      </c>
      <c r="C4295" t="s">
        <v>41</v>
      </c>
      <c r="D4295">
        <v>2003</v>
      </c>
      <c r="E4295" t="s">
        <v>12790</v>
      </c>
      <c r="F4295">
        <v>7.5</v>
      </c>
      <c r="G4295">
        <v>54000</v>
      </c>
      <c r="H4295" t="s">
        <v>10631</v>
      </c>
      <c r="I4295" t="s">
        <v>10631</v>
      </c>
      <c r="J4295" t="s">
        <v>11750</v>
      </c>
      <c r="K4295" t="s">
        <v>30</v>
      </c>
      <c r="L4295">
        <v>30000000</v>
      </c>
      <c r="M4295">
        <v>48260279</v>
      </c>
      <c r="N4295" t="s">
        <v>2001</v>
      </c>
      <c r="O4295">
        <v>109</v>
      </c>
      <c r="P4295" t="str">
        <f>IF(Table1[[#This Row],[score]]&gt;=8.5,"High",IF(Table1[[#This Row],[score]]&gt;=7,"Medium","Low"))</f>
        <v>Medium</v>
      </c>
      <c r="Q4295" s="5">
        <f>Table1[[#This Row],[gross]]-Table1[[#This Row],[budget]]</f>
        <v>18260279</v>
      </c>
      <c r="R4295" s="5" t="str">
        <f>IF(Table1[[#This Row],[Profit]]&gt;0,"Profit","Loss")</f>
        <v>Profit</v>
      </c>
      <c r="S4295" s="6" t="str">
        <f>FLOOR(Table1[[#This Row],[year]]-1900,10)+1900 &amp; "-" &amp; FLOOR(Table1[[#This Row],[year]]-1890,10)+1900</f>
        <v>2000-2010</v>
      </c>
      <c r="T4295" s="14" t="s">
        <v>21835</v>
      </c>
      <c r="AB4295" s="14"/>
    </row>
    <row r="4296" spans="1:28" hidden="1" x14ac:dyDescent="0.3">
      <c r="A4296" t="s">
        <v>12970</v>
      </c>
      <c r="B4296" t="s">
        <v>1974</v>
      </c>
      <c r="C4296" t="s">
        <v>151</v>
      </c>
      <c r="D4296">
        <v>2003</v>
      </c>
      <c r="E4296" t="s">
        <v>12319</v>
      </c>
      <c r="F4296">
        <v>5</v>
      </c>
      <c r="G4296">
        <v>31000</v>
      </c>
      <c r="H4296" t="s">
        <v>12971</v>
      </c>
      <c r="I4296" t="s">
        <v>12972</v>
      </c>
      <c r="J4296" t="s">
        <v>12973</v>
      </c>
      <c r="K4296" t="s">
        <v>30</v>
      </c>
      <c r="L4296">
        <v>11000000</v>
      </c>
      <c r="M4296">
        <v>47488536</v>
      </c>
      <c r="N4296" t="s">
        <v>11734</v>
      </c>
      <c r="O4296">
        <v>86</v>
      </c>
      <c r="P4296" t="str">
        <f>IF(Table1[[#This Row],[score]]&gt;=8.5,"High",IF(Table1[[#This Row],[score]]&gt;=7,"Medium","Low"))</f>
        <v>Low</v>
      </c>
      <c r="Q4296" s="5">
        <f>Table1[[#This Row],[gross]]-Table1[[#This Row],[budget]]</f>
        <v>36488536</v>
      </c>
      <c r="R4296" s="5" t="str">
        <f>IF(Table1[[#This Row],[Profit]]&gt;0,"Profit","Loss")</f>
        <v>Profit</v>
      </c>
      <c r="S4296" s="6" t="str">
        <f>FLOOR(Table1[[#This Row],[year]]-1900,10)+1900 &amp; "-" &amp; FLOOR(Table1[[#This Row],[year]]-1890,10)+1900</f>
        <v>2000-2010</v>
      </c>
      <c r="T4296" s="14" t="s">
        <v>21835</v>
      </c>
      <c r="AB4296" s="14"/>
    </row>
    <row r="4297" spans="1:28" hidden="1" x14ac:dyDescent="0.3">
      <c r="A4297" t="s">
        <v>8747</v>
      </c>
      <c r="B4297" t="s">
        <v>16</v>
      </c>
      <c r="C4297" t="s">
        <v>34</v>
      </c>
      <c r="D4297">
        <v>2003</v>
      </c>
      <c r="E4297" t="s">
        <v>12951</v>
      </c>
      <c r="F4297">
        <v>6.1</v>
      </c>
      <c r="G4297">
        <v>45000</v>
      </c>
      <c r="H4297" t="s">
        <v>135</v>
      </c>
      <c r="I4297" t="s">
        <v>12952</v>
      </c>
      <c r="J4297" t="s">
        <v>1860</v>
      </c>
      <c r="K4297" t="s">
        <v>30</v>
      </c>
      <c r="L4297">
        <v>55000000</v>
      </c>
      <c r="M4297">
        <v>46061847</v>
      </c>
      <c r="N4297" t="s">
        <v>9892</v>
      </c>
      <c r="O4297">
        <v>94</v>
      </c>
      <c r="P4297" t="str">
        <f>IF(Table1[[#This Row],[score]]&gt;=8.5,"High",IF(Table1[[#This Row],[score]]&gt;=7,"Medium","Low"))</f>
        <v>Low</v>
      </c>
      <c r="Q4297" s="5">
        <f>Table1[[#This Row],[gross]]-Table1[[#This Row],[budget]]</f>
        <v>-8938153</v>
      </c>
      <c r="R4297" s="5" t="str">
        <f>IF(Table1[[#This Row],[Profit]]&gt;0,"Profit","Loss")</f>
        <v>Loss</v>
      </c>
      <c r="S4297" s="6" t="str">
        <f>FLOOR(Table1[[#This Row],[year]]-1900,10)+1900 &amp; "-" &amp; FLOOR(Table1[[#This Row],[year]]-1890,10)+1900</f>
        <v>2000-2010</v>
      </c>
      <c r="T4297" s="14" t="s">
        <v>21835</v>
      </c>
      <c r="AB4297" s="14"/>
    </row>
    <row r="4298" spans="1:28" hidden="1" x14ac:dyDescent="0.3">
      <c r="A4298" t="s">
        <v>13294</v>
      </c>
      <c r="B4298" t="s">
        <v>33</v>
      </c>
      <c r="C4298" t="s">
        <v>41</v>
      </c>
      <c r="D4298">
        <v>2003</v>
      </c>
      <c r="E4298" t="s">
        <v>12567</v>
      </c>
      <c r="F4298">
        <v>5.0999999999999996</v>
      </c>
      <c r="G4298">
        <v>4100</v>
      </c>
      <c r="H4298" t="s">
        <v>13295</v>
      </c>
      <c r="I4298" t="s">
        <v>13296</v>
      </c>
      <c r="J4298" t="s">
        <v>13297</v>
      </c>
      <c r="K4298" t="s">
        <v>30</v>
      </c>
      <c r="L4298">
        <v>18000000</v>
      </c>
      <c r="M4298">
        <v>45490616</v>
      </c>
      <c r="N4298" t="s">
        <v>118</v>
      </c>
      <c r="O4298">
        <v>87</v>
      </c>
      <c r="P4298" t="str">
        <f>IF(Table1[[#This Row],[score]]&gt;=8.5,"High",IF(Table1[[#This Row],[score]]&gt;=7,"Medium","Low"))</f>
        <v>Low</v>
      </c>
      <c r="Q4298" s="5">
        <f>Table1[[#This Row],[gross]]-Table1[[#This Row],[budget]]</f>
        <v>27490616</v>
      </c>
      <c r="R4298" s="5" t="str">
        <f>IF(Table1[[#This Row],[Profit]]&gt;0,"Profit","Loss")</f>
        <v>Profit</v>
      </c>
      <c r="S4298" s="6" t="str">
        <f>FLOOR(Table1[[#This Row],[year]]-1900,10)+1900 &amp; "-" &amp; FLOOR(Table1[[#This Row],[year]]-1890,10)+1900</f>
        <v>2000-2010</v>
      </c>
      <c r="T4298" s="14" t="s">
        <v>21835</v>
      </c>
      <c r="AB4298" s="14"/>
    </row>
    <row r="4299" spans="1:28" hidden="1" x14ac:dyDescent="0.3">
      <c r="A4299" t="s">
        <v>13061</v>
      </c>
      <c r="B4299" t="s">
        <v>1974</v>
      </c>
      <c r="C4299" t="s">
        <v>41</v>
      </c>
      <c r="D4299">
        <v>2003</v>
      </c>
      <c r="E4299" t="s">
        <v>12901</v>
      </c>
      <c r="F4299">
        <v>6.2</v>
      </c>
      <c r="G4299">
        <v>36000</v>
      </c>
      <c r="H4299" t="s">
        <v>5857</v>
      </c>
      <c r="I4299" t="s">
        <v>13062</v>
      </c>
      <c r="J4299" t="s">
        <v>13063</v>
      </c>
      <c r="K4299" t="s">
        <v>30</v>
      </c>
      <c r="L4299">
        <v>20000000</v>
      </c>
      <c r="M4299">
        <v>44617342</v>
      </c>
      <c r="N4299" t="s">
        <v>118</v>
      </c>
      <c r="O4299">
        <v>92</v>
      </c>
      <c r="P4299" t="str">
        <f>IF(Table1[[#This Row],[score]]&gt;=8.5,"High",IF(Table1[[#This Row],[score]]&gt;=7,"Medium","Low"))</f>
        <v>Low</v>
      </c>
      <c r="Q4299" s="5">
        <f>Table1[[#This Row],[gross]]-Table1[[#This Row],[budget]]</f>
        <v>24617342</v>
      </c>
      <c r="R4299" s="5" t="str">
        <f>IF(Table1[[#This Row],[Profit]]&gt;0,"Profit","Loss")</f>
        <v>Profit</v>
      </c>
      <c r="S4299" s="6" t="str">
        <f>FLOOR(Table1[[#This Row],[year]]-1900,10)+1900 &amp; "-" &amp; FLOOR(Table1[[#This Row],[year]]-1890,10)+1900</f>
        <v>2000-2010</v>
      </c>
      <c r="T4299" s="14" t="s">
        <v>21835</v>
      </c>
      <c r="AB4299" s="14"/>
    </row>
    <row r="4300" spans="1:28" hidden="1" x14ac:dyDescent="0.3">
      <c r="A4300" t="s">
        <v>13017</v>
      </c>
      <c r="B4300" t="s">
        <v>16</v>
      </c>
      <c r="C4300" t="s">
        <v>34</v>
      </c>
      <c r="D4300">
        <v>2003</v>
      </c>
      <c r="E4300" t="s">
        <v>12374</v>
      </c>
      <c r="F4300">
        <v>6.1</v>
      </c>
      <c r="G4300">
        <v>46000</v>
      </c>
      <c r="H4300" t="s">
        <v>8417</v>
      </c>
      <c r="I4300" t="s">
        <v>13018</v>
      </c>
      <c r="J4300" t="s">
        <v>11697</v>
      </c>
      <c r="K4300" t="s">
        <v>30</v>
      </c>
      <c r="L4300">
        <v>36000000</v>
      </c>
      <c r="M4300">
        <v>44350926</v>
      </c>
      <c r="N4300" t="s">
        <v>13019</v>
      </c>
      <c r="O4300">
        <v>109</v>
      </c>
      <c r="P4300" t="str">
        <f>IF(Table1[[#This Row],[score]]&gt;=8.5,"High",IF(Table1[[#This Row],[score]]&gt;=7,"Medium","Low"))</f>
        <v>Low</v>
      </c>
      <c r="Q4300" s="5">
        <f>Table1[[#This Row],[gross]]-Table1[[#This Row],[budget]]</f>
        <v>8350926</v>
      </c>
      <c r="R4300" s="5" t="str">
        <f>IF(Table1[[#This Row],[Profit]]&gt;0,"Profit","Loss")</f>
        <v>Profit</v>
      </c>
      <c r="S4300" s="6" t="str">
        <f>FLOOR(Table1[[#This Row],[year]]-1900,10)+1900 &amp; "-" &amp; FLOOR(Table1[[#This Row],[year]]-1890,10)+1900</f>
        <v>2000-2010</v>
      </c>
      <c r="T4300" s="14" t="s">
        <v>21835</v>
      </c>
      <c r="AB4300" s="14"/>
    </row>
    <row r="4301" spans="1:28" hidden="1" x14ac:dyDescent="0.3">
      <c r="A4301" t="s">
        <v>12865</v>
      </c>
      <c r="B4301" t="s">
        <v>1974</v>
      </c>
      <c r="C4301" t="s">
        <v>34</v>
      </c>
      <c r="D4301">
        <v>2003</v>
      </c>
      <c r="E4301" t="s">
        <v>12845</v>
      </c>
      <c r="F4301">
        <v>5.7</v>
      </c>
      <c r="G4301">
        <v>61000</v>
      </c>
      <c r="H4301" t="s">
        <v>1141</v>
      </c>
      <c r="I4301" t="s">
        <v>745</v>
      </c>
      <c r="J4301" t="s">
        <v>10443</v>
      </c>
      <c r="K4301" t="s">
        <v>30</v>
      </c>
      <c r="L4301">
        <v>80000000</v>
      </c>
      <c r="M4301">
        <v>43935763</v>
      </c>
      <c r="N4301" t="s">
        <v>44</v>
      </c>
      <c r="O4301">
        <v>116</v>
      </c>
      <c r="P4301" t="str">
        <f>IF(Table1[[#This Row],[score]]&gt;=8.5,"High",IF(Table1[[#This Row],[score]]&gt;=7,"Medium","Low"))</f>
        <v>Low</v>
      </c>
      <c r="Q4301" s="5">
        <f>Table1[[#This Row],[gross]]-Table1[[#This Row],[budget]]</f>
        <v>-36064237</v>
      </c>
      <c r="R4301" s="5" t="str">
        <f>IF(Table1[[#This Row],[Profit]]&gt;0,"Profit","Loss")</f>
        <v>Loss</v>
      </c>
      <c r="S4301" s="6" t="str">
        <f>FLOOR(Table1[[#This Row],[year]]-1900,10)+1900 &amp; "-" &amp; FLOOR(Table1[[#This Row],[year]]-1890,10)+1900</f>
        <v>2000-2010</v>
      </c>
      <c r="T4301" s="14" t="s">
        <v>21835</v>
      </c>
      <c r="AB4301" s="14"/>
    </row>
    <row r="4302" spans="1:28" hidden="1" x14ac:dyDescent="0.3">
      <c r="A4302" t="s">
        <v>13029</v>
      </c>
      <c r="B4302" t="s">
        <v>16</v>
      </c>
      <c r="C4302" t="s">
        <v>34</v>
      </c>
      <c r="D4302">
        <v>2003</v>
      </c>
      <c r="E4302" t="s">
        <v>11710</v>
      </c>
      <c r="F4302">
        <v>6.5</v>
      </c>
      <c r="G4302">
        <v>61000</v>
      </c>
      <c r="H4302" t="s">
        <v>2881</v>
      </c>
      <c r="I4302" t="s">
        <v>13030</v>
      </c>
      <c r="J4302" t="s">
        <v>160</v>
      </c>
      <c r="K4302" t="s">
        <v>5762</v>
      </c>
      <c r="L4302">
        <v>50000000</v>
      </c>
      <c r="M4302">
        <v>42792561</v>
      </c>
      <c r="N4302" t="s">
        <v>9572</v>
      </c>
      <c r="O4302">
        <v>98</v>
      </c>
      <c r="P4302" t="str">
        <f>IF(Table1[[#This Row],[score]]&gt;=8.5,"High",IF(Table1[[#This Row],[score]]&gt;=7,"Medium","Low"))</f>
        <v>Low</v>
      </c>
      <c r="Q4302" s="5">
        <f>Table1[[#This Row],[gross]]-Table1[[#This Row],[budget]]</f>
        <v>-7207439</v>
      </c>
      <c r="R4302" s="5" t="str">
        <f>IF(Table1[[#This Row],[Profit]]&gt;0,"Profit","Loss")</f>
        <v>Loss</v>
      </c>
      <c r="S4302" s="6" t="str">
        <f>FLOOR(Table1[[#This Row],[year]]-1900,10)+1900 &amp; "-" &amp; FLOOR(Table1[[#This Row],[year]]-1890,10)+1900</f>
        <v>2000-2010</v>
      </c>
      <c r="T4302" s="14" t="s">
        <v>21835</v>
      </c>
      <c r="AB4302" s="14"/>
    </row>
    <row r="4303" spans="1:28" hidden="1" x14ac:dyDescent="0.3">
      <c r="A4303" t="s">
        <v>13142</v>
      </c>
      <c r="B4303" t="s">
        <v>1974</v>
      </c>
      <c r="C4303" t="s">
        <v>41</v>
      </c>
      <c r="D4303">
        <v>2003</v>
      </c>
      <c r="E4303" t="s">
        <v>11987</v>
      </c>
      <c r="F4303">
        <v>6.3</v>
      </c>
      <c r="G4303">
        <v>40000</v>
      </c>
      <c r="H4303" t="s">
        <v>11177</v>
      </c>
      <c r="I4303" t="s">
        <v>13143</v>
      </c>
      <c r="J4303" t="s">
        <v>8921</v>
      </c>
      <c r="K4303" t="s">
        <v>30</v>
      </c>
      <c r="L4303">
        <v>35000000</v>
      </c>
      <c r="M4303">
        <v>39468111</v>
      </c>
      <c r="N4303" t="s">
        <v>9026</v>
      </c>
      <c r="O4303">
        <v>101</v>
      </c>
      <c r="P4303" t="str">
        <f>IF(Table1[[#This Row],[score]]&gt;=8.5,"High",IF(Table1[[#This Row],[score]]&gt;=7,"Medium","Low"))</f>
        <v>Low</v>
      </c>
      <c r="Q4303" s="5">
        <f>Table1[[#This Row],[gross]]-Table1[[#This Row],[budget]]</f>
        <v>4468111</v>
      </c>
      <c r="R4303" s="5" t="str">
        <f>IF(Table1[[#This Row],[Profit]]&gt;0,"Profit","Loss")</f>
        <v>Profit</v>
      </c>
      <c r="S4303" s="6" t="str">
        <f>FLOOR(Table1[[#This Row],[year]]-1900,10)+1900 &amp; "-" &amp; FLOOR(Table1[[#This Row],[year]]-1890,10)+1900</f>
        <v>2000-2010</v>
      </c>
      <c r="T4303" s="14" t="s">
        <v>21835</v>
      </c>
      <c r="AB4303" s="14"/>
    </row>
    <row r="4304" spans="1:28" hidden="1" x14ac:dyDescent="0.3">
      <c r="A4304" t="s">
        <v>12981</v>
      </c>
      <c r="B4304" t="s">
        <v>1974</v>
      </c>
      <c r="C4304" t="s">
        <v>41</v>
      </c>
      <c r="D4304">
        <v>2003</v>
      </c>
      <c r="E4304" t="s">
        <v>12982</v>
      </c>
      <c r="F4304">
        <v>3.4</v>
      </c>
      <c r="G4304">
        <v>38000</v>
      </c>
      <c r="H4304" t="s">
        <v>10322</v>
      </c>
      <c r="I4304" t="s">
        <v>7845</v>
      </c>
      <c r="J4304" t="s">
        <v>12983</v>
      </c>
      <c r="K4304" t="s">
        <v>30</v>
      </c>
      <c r="L4304">
        <v>19000000</v>
      </c>
      <c r="M4304">
        <v>39267515</v>
      </c>
      <c r="N4304" t="s">
        <v>2001</v>
      </c>
      <c r="O4304">
        <v>85</v>
      </c>
      <c r="P4304" t="str">
        <f>IF(Table1[[#This Row],[score]]&gt;=8.5,"High",IF(Table1[[#This Row],[score]]&gt;=7,"Medium","Low"))</f>
        <v>Low</v>
      </c>
      <c r="Q4304" s="5">
        <f>Table1[[#This Row],[gross]]-Table1[[#This Row],[budget]]</f>
        <v>20267515</v>
      </c>
      <c r="R4304" s="5" t="str">
        <f>IF(Table1[[#This Row],[Profit]]&gt;0,"Profit","Loss")</f>
        <v>Profit</v>
      </c>
      <c r="S4304" s="6" t="str">
        <f>FLOOR(Table1[[#This Row],[year]]-1900,10)+1900 &amp; "-" &amp; FLOOR(Table1[[#This Row],[year]]-1890,10)+1900</f>
        <v>2000-2010</v>
      </c>
      <c r="T4304" s="14" t="s">
        <v>21835</v>
      </c>
      <c r="AB4304" s="14"/>
    </row>
    <row r="4305" spans="1:28" hidden="1" x14ac:dyDescent="0.3">
      <c r="A4305" t="s">
        <v>12785</v>
      </c>
      <c r="B4305" t="s">
        <v>16</v>
      </c>
      <c r="C4305" t="s">
        <v>104</v>
      </c>
      <c r="D4305">
        <v>2003</v>
      </c>
      <c r="E4305" t="s">
        <v>12607</v>
      </c>
      <c r="F4305">
        <v>7.5</v>
      </c>
      <c r="G4305">
        <v>114000</v>
      </c>
      <c r="H4305" t="s">
        <v>115</v>
      </c>
      <c r="I4305" t="s">
        <v>12786</v>
      </c>
      <c r="J4305" t="s">
        <v>8280</v>
      </c>
      <c r="K4305" t="s">
        <v>30</v>
      </c>
      <c r="L4305">
        <v>38000000</v>
      </c>
      <c r="M4305">
        <v>38955598</v>
      </c>
      <c r="N4305" t="s">
        <v>61</v>
      </c>
      <c r="O4305">
        <v>130</v>
      </c>
      <c r="P4305" t="str">
        <f>IF(Table1[[#This Row],[score]]&gt;=8.5,"High",IF(Table1[[#This Row],[score]]&gt;=7,"Medium","Low"))</f>
        <v>Medium</v>
      </c>
      <c r="Q4305" s="5">
        <f>Table1[[#This Row],[gross]]-Table1[[#This Row],[budget]]</f>
        <v>955598</v>
      </c>
      <c r="R4305" s="5" t="str">
        <f>IF(Table1[[#This Row],[Profit]]&gt;0,"Profit","Loss")</f>
        <v>Profit</v>
      </c>
      <c r="S4305" s="6" t="str">
        <f>FLOOR(Table1[[#This Row],[year]]-1900,10)+1900 &amp; "-" &amp; FLOOR(Table1[[#This Row],[year]]-1890,10)+1900</f>
        <v>2000-2010</v>
      </c>
      <c r="T4305" s="14" t="s">
        <v>21835</v>
      </c>
      <c r="AB4305" s="14"/>
    </row>
    <row r="4306" spans="1:28" hidden="1" x14ac:dyDescent="0.3">
      <c r="A4306" t="s">
        <v>13226</v>
      </c>
      <c r="B4306" t="s">
        <v>1974</v>
      </c>
      <c r="C4306" t="s">
        <v>41</v>
      </c>
      <c r="D4306">
        <v>2003</v>
      </c>
      <c r="E4306" t="s">
        <v>11710</v>
      </c>
      <c r="F4306">
        <v>5.5</v>
      </c>
      <c r="G4306">
        <v>18000</v>
      </c>
      <c r="H4306" t="s">
        <v>7627</v>
      </c>
      <c r="I4306" t="s">
        <v>7627</v>
      </c>
      <c r="J4306" t="s">
        <v>7627</v>
      </c>
      <c r="K4306" t="s">
        <v>30</v>
      </c>
      <c r="L4306">
        <v>35200000</v>
      </c>
      <c r="M4306">
        <v>38620484</v>
      </c>
      <c r="N4306" t="s">
        <v>9593</v>
      </c>
      <c r="O4306">
        <v>95</v>
      </c>
      <c r="P4306" t="str">
        <f>IF(Table1[[#This Row],[score]]&gt;=8.5,"High",IF(Table1[[#This Row],[score]]&gt;=7,"Medium","Low"))</f>
        <v>Low</v>
      </c>
      <c r="Q4306" s="5">
        <f>Table1[[#This Row],[gross]]-Table1[[#This Row],[budget]]</f>
        <v>3420484</v>
      </c>
      <c r="R4306" s="5" t="str">
        <f>IF(Table1[[#This Row],[Profit]]&gt;0,"Profit","Loss")</f>
        <v>Profit</v>
      </c>
      <c r="S4306" s="6" t="str">
        <f>FLOOR(Table1[[#This Row],[year]]-1900,10)+1900 &amp; "-" &amp; FLOOR(Table1[[#This Row],[year]]-1890,10)+1900</f>
        <v>2000-2010</v>
      </c>
      <c r="T4306" s="14" t="s">
        <v>21835</v>
      </c>
      <c r="AB4306" s="14"/>
    </row>
    <row r="4307" spans="1:28" hidden="1" x14ac:dyDescent="0.3">
      <c r="A4307" t="s">
        <v>12844</v>
      </c>
      <c r="B4307" t="s">
        <v>16</v>
      </c>
      <c r="C4307" t="s">
        <v>25</v>
      </c>
      <c r="D4307">
        <v>2003</v>
      </c>
      <c r="E4307" t="s">
        <v>12845</v>
      </c>
      <c r="F4307">
        <v>6.5</v>
      </c>
      <c r="G4307">
        <v>34000</v>
      </c>
      <c r="H4307" t="s">
        <v>1122</v>
      </c>
      <c r="I4307" t="s">
        <v>12846</v>
      </c>
      <c r="J4307" t="s">
        <v>1860</v>
      </c>
      <c r="K4307" t="s">
        <v>30</v>
      </c>
      <c r="L4307">
        <v>60000000</v>
      </c>
      <c r="M4307">
        <v>38364277</v>
      </c>
      <c r="N4307" t="s">
        <v>11734</v>
      </c>
      <c r="O4307">
        <v>137</v>
      </c>
      <c r="P4307" t="str">
        <f>IF(Table1[[#This Row],[score]]&gt;=8.5,"High",IF(Table1[[#This Row],[score]]&gt;=7,"Medium","Low"))</f>
        <v>Low</v>
      </c>
      <c r="Q4307" s="5">
        <f>Table1[[#This Row],[gross]]-Table1[[#This Row],[budget]]</f>
        <v>-21635723</v>
      </c>
      <c r="R4307" s="5" t="str">
        <f>IF(Table1[[#This Row],[Profit]]&gt;0,"Profit","Loss")</f>
        <v>Loss</v>
      </c>
      <c r="S4307" s="6" t="str">
        <f>FLOOR(Table1[[#This Row],[year]]-1900,10)+1900 &amp; "-" &amp; FLOOR(Table1[[#This Row],[year]]-1890,10)+1900</f>
        <v>2000-2010</v>
      </c>
      <c r="T4307" s="14" t="s">
        <v>21835</v>
      </c>
      <c r="AB4307" s="14"/>
    </row>
    <row r="4308" spans="1:28" hidden="1" x14ac:dyDescent="0.3">
      <c r="A4308" t="s">
        <v>13139</v>
      </c>
      <c r="B4308" t="s">
        <v>1974</v>
      </c>
      <c r="C4308" t="s">
        <v>34</v>
      </c>
      <c r="D4308">
        <v>2003</v>
      </c>
      <c r="E4308" t="s">
        <v>13140</v>
      </c>
      <c r="F4308">
        <v>5.5</v>
      </c>
      <c r="G4308">
        <v>48000</v>
      </c>
      <c r="H4308" t="s">
        <v>13141</v>
      </c>
      <c r="I4308" t="s">
        <v>8614</v>
      </c>
      <c r="J4308" t="s">
        <v>10222</v>
      </c>
      <c r="K4308" t="s">
        <v>30</v>
      </c>
      <c r="L4308">
        <v>52000000</v>
      </c>
      <c r="M4308">
        <v>37713879</v>
      </c>
      <c r="N4308" t="s">
        <v>118</v>
      </c>
      <c r="O4308">
        <v>104</v>
      </c>
      <c r="P4308" t="str">
        <f>IF(Table1[[#This Row],[score]]&gt;=8.5,"High",IF(Table1[[#This Row],[score]]&gt;=7,"Medium","Low"))</f>
        <v>Low</v>
      </c>
      <c r="Q4308" s="5">
        <f>Table1[[#This Row],[gross]]-Table1[[#This Row],[budget]]</f>
        <v>-14286121</v>
      </c>
      <c r="R4308" s="5" t="str">
        <f>IF(Table1[[#This Row],[Profit]]&gt;0,"Profit","Loss")</f>
        <v>Loss</v>
      </c>
      <c r="S4308" s="6" t="str">
        <f>FLOOR(Table1[[#This Row],[year]]-1900,10)+1900 &amp; "-" &amp; FLOOR(Table1[[#This Row],[year]]-1890,10)+1900</f>
        <v>2000-2010</v>
      </c>
      <c r="T4308" s="14" t="s">
        <v>21835</v>
      </c>
      <c r="AB4308" s="14"/>
    </row>
    <row r="4309" spans="1:28" hidden="1" x14ac:dyDescent="0.3">
      <c r="A4309" t="s">
        <v>13290</v>
      </c>
      <c r="B4309" t="s">
        <v>16</v>
      </c>
      <c r="C4309" t="s">
        <v>41</v>
      </c>
      <c r="D4309">
        <v>2003</v>
      </c>
      <c r="E4309" t="s">
        <v>13291</v>
      </c>
      <c r="F4309">
        <v>7.6</v>
      </c>
      <c r="G4309">
        <v>29000</v>
      </c>
      <c r="H4309" t="s">
        <v>3666</v>
      </c>
      <c r="I4309" t="s">
        <v>3666</v>
      </c>
      <c r="J4309" t="s">
        <v>13292</v>
      </c>
      <c r="K4309" t="s">
        <v>195</v>
      </c>
      <c r="L4309">
        <f>20500000</f>
        <v>20500000</v>
      </c>
      <c r="M4309">
        <v>34883010</v>
      </c>
      <c r="N4309" t="s">
        <v>13293</v>
      </c>
      <c r="O4309">
        <v>99</v>
      </c>
      <c r="P4309" t="str">
        <f>IF(Table1[[#This Row],[score]]&gt;=8.5,"High",IF(Table1[[#This Row],[score]]&gt;=7,"Medium","Low"))</f>
        <v>Medium</v>
      </c>
      <c r="Q4309" s="5">
        <f>Table1[[#This Row],[gross]]-Table1[[#This Row],[budget]]</f>
        <v>14383010</v>
      </c>
      <c r="R4309" s="5" t="str">
        <f>IF(Table1[[#This Row],[Profit]]&gt;0,"Profit","Loss")</f>
        <v>Profit</v>
      </c>
      <c r="S4309" s="6" t="str">
        <f>FLOOR(Table1[[#This Row],[year]]-1900,10)+1900 &amp; "-" &amp; FLOOR(Table1[[#This Row],[year]]-1890,10)+1900</f>
        <v>2000-2010</v>
      </c>
      <c r="T4309" s="14" t="s">
        <v>21835</v>
      </c>
      <c r="AB4309" s="14"/>
    </row>
    <row r="4310" spans="1:28" hidden="1" x14ac:dyDescent="0.3">
      <c r="A4310" t="s">
        <v>13077</v>
      </c>
      <c r="B4310" t="s">
        <v>1974</v>
      </c>
      <c r="C4310" t="s">
        <v>41</v>
      </c>
      <c r="D4310">
        <v>2003</v>
      </c>
      <c r="E4310" t="s">
        <v>12862</v>
      </c>
      <c r="F4310">
        <v>5.2</v>
      </c>
      <c r="G4310">
        <v>19000</v>
      </c>
      <c r="H4310" t="s">
        <v>7629</v>
      </c>
      <c r="I4310" t="s">
        <v>13078</v>
      </c>
      <c r="J4310" t="s">
        <v>13079</v>
      </c>
      <c r="K4310" t="s">
        <v>30</v>
      </c>
      <c r="L4310">
        <v>15000000</v>
      </c>
      <c r="M4310">
        <v>34622504</v>
      </c>
      <c r="N4310" t="s">
        <v>23</v>
      </c>
      <c r="O4310">
        <v>86</v>
      </c>
      <c r="P4310" t="str">
        <f>IF(Table1[[#This Row],[score]]&gt;=8.5,"High",IF(Table1[[#This Row],[score]]&gt;=7,"Medium","Low"))</f>
        <v>Low</v>
      </c>
      <c r="Q4310" s="5">
        <f>Table1[[#This Row],[gross]]-Table1[[#This Row],[budget]]</f>
        <v>19622504</v>
      </c>
      <c r="R4310" s="5" t="str">
        <f>IF(Table1[[#This Row],[Profit]]&gt;0,"Profit","Loss")</f>
        <v>Profit</v>
      </c>
      <c r="S4310" s="6" t="str">
        <f>FLOOR(Table1[[#This Row],[year]]-1900,10)+1900 &amp; "-" &amp; FLOOR(Table1[[#This Row],[year]]-1890,10)+1900</f>
        <v>2000-2010</v>
      </c>
      <c r="T4310" s="14" t="s">
        <v>21835</v>
      </c>
      <c r="AB4310" s="14"/>
    </row>
    <row r="4311" spans="1:28" hidden="1" x14ac:dyDescent="0.3">
      <c r="A4311" t="s">
        <v>13152</v>
      </c>
      <c r="B4311" t="s">
        <v>1974</v>
      </c>
      <c r="C4311" t="s">
        <v>34</v>
      </c>
      <c r="D4311">
        <v>2003</v>
      </c>
      <c r="E4311" t="s">
        <v>13153</v>
      </c>
      <c r="F4311">
        <v>5.3</v>
      </c>
      <c r="G4311">
        <v>40000</v>
      </c>
      <c r="H4311" t="s">
        <v>13154</v>
      </c>
      <c r="I4311" t="s">
        <v>13155</v>
      </c>
      <c r="J4311" t="s">
        <v>2721</v>
      </c>
      <c r="K4311" t="s">
        <v>483</v>
      </c>
      <c r="L4311">
        <v>41000000</v>
      </c>
      <c r="M4311">
        <v>34268701</v>
      </c>
      <c r="N4311" t="s">
        <v>13156</v>
      </c>
      <c r="O4311">
        <v>88</v>
      </c>
      <c r="P4311" t="str">
        <f>IF(Table1[[#This Row],[score]]&gt;=8.5,"High",IF(Table1[[#This Row],[score]]&gt;=7,"Medium","Low"))</f>
        <v>Low</v>
      </c>
      <c r="Q4311" s="5">
        <f>Table1[[#This Row],[gross]]-Table1[[#This Row],[budget]]</f>
        <v>-6731299</v>
      </c>
      <c r="R4311" s="5" t="str">
        <f>IF(Table1[[#This Row],[Profit]]&gt;0,"Profit","Loss")</f>
        <v>Loss</v>
      </c>
      <c r="S4311" s="6" t="str">
        <f>FLOOR(Table1[[#This Row],[year]]-1900,10)+1900 &amp; "-" &amp; FLOOR(Table1[[#This Row],[year]]-1890,10)+1900</f>
        <v>2000-2010</v>
      </c>
      <c r="T4311" s="14" t="s">
        <v>21835</v>
      </c>
      <c r="AB4311" s="14"/>
    </row>
    <row r="4312" spans="1:28" hidden="1" x14ac:dyDescent="0.3">
      <c r="A4312" t="s">
        <v>13128</v>
      </c>
      <c r="B4312" t="s">
        <v>16</v>
      </c>
      <c r="C4312" t="s">
        <v>34</v>
      </c>
      <c r="D4312">
        <v>2003</v>
      </c>
      <c r="E4312" t="s">
        <v>13129</v>
      </c>
      <c r="F4312">
        <v>7.5</v>
      </c>
      <c r="G4312">
        <v>48000</v>
      </c>
      <c r="H4312" t="s">
        <v>5413</v>
      </c>
      <c r="I4312" t="s">
        <v>5413</v>
      </c>
      <c r="J4312" t="s">
        <v>5413</v>
      </c>
      <c r="K4312" t="s">
        <v>2081</v>
      </c>
      <c r="L4312">
        <f>20500000</f>
        <v>20500000</v>
      </c>
      <c r="M4312">
        <v>34196922</v>
      </c>
      <c r="N4312" t="s">
        <v>13130</v>
      </c>
      <c r="O4312">
        <v>116</v>
      </c>
      <c r="P4312" t="str">
        <f>IF(Table1[[#This Row],[score]]&gt;=8.5,"High",IF(Table1[[#This Row],[score]]&gt;=7,"Medium","Low"))</f>
        <v>Medium</v>
      </c>
      <c r="Q4312" s="5">
        <f>Table1[[#This Row],[gross]]-Table1[[#This Row],[budget]]</f>
        <v>13696922</v>
      </c>
      <c r="R4312" s="5" t="str">
        <f>IF(Table1[[#This Row],[Profit]]&gt;0,"Profit","Loss")</f>
        <v>Profit</v>
      </c>
      <c r="S4312" s="6" t="str">
        <f>FLOOR(Table1[[#This Row],[year]]-1900,10)+1900 &amp; "-" &amp; FLOOR(Table1[[#This Row],[year]]-1890,10)+1900</f>
        <v>2000-2010</v>
      </c>
      <c r="T4312" s="14" t="s">
        <v>21837</v>
      </c>
      <c r="AB4312" s="14"/>
    </row>
    <row r="4313" spans="1:28" hidden="1" x14ac:dyDescent="0.3">
      <c r="A4313" t="s">
        <v>13196</v>
      </c>
      <c r="B4313" t="s">
        <v>1974</v>
      </c>
      <c r="C4313" t="s">
        <v>41</v>
      </c>
      <c r="D4313">
        <v>2003</v>
      </c>
      <c r="E4313" t="s">
        <v>12790</v>
      </c>
      <c r="F4313">
        <v>5.6</v>
      </c>
      <c r="G4313">
        <v>6900</v>
      </c>
      <c r="H4313" t="s">
        <v>2543</v>
      </c>
      <c r="I4313" t="s">
        <v>13197</v>
      </c>
      <c r="J4313" t="s">
        <v>6160</v>
      </c>
      <c r="K4313" t="s">
        <v>30</v>
      </c>
      <c r="L4313">
        <v>30000000</v>
      </c>
      <c r="M4313">
        <v>33972062</v>
      </c>
      <c r="N4313" t="s">
        <v>44</v>
      </c>
      <c r="O4313">
        <v>123</v>
      </c>
      <c r="P4313" t="str">
        <f>IF(Table1[[#This Row],[score]]&gt;=8.5,"High",IF(Table1[[#This Row],[score]]&gt;=7,"Medium","Low"))</f>
        <v>Low</v>
      </c>
      <c r="Q4313" s="5">
        <f>Table1[[#This Row],[gross]]-Table1[[#This Row],[budget]]</f>
        <v>3972062</v>
      </c>
      <c r="R4313" s="5" t="str">
        <f>IF(Table1[[#This Row],[Profit]]&gt;0,"Profit","Loss")</f>
        <v>Profit</v>
      </c>
      <c r="S4313" s="6" t="str">
        <f>FLOOR(Table1[[#This Row],[year]]-1900,10)+1900 &amp; "-" &amp; FLOOR(Table1[[#This Row],[year]]-1890,10)+1900</f>
        <v>2000-2010</v>
      </c>
      <c r="T4313" s="14" t="s">
        <v>21835</v>
      </c>
      <c r="AB4313" s="14"/>
    </row>
    <row r="4314" spans="1:28" hidden="1" x14ac:dyDescent="0.3">
      <c r="A4314" t="s">
        <v>12929</v>
      </c>
      <c r="B4314" t="s">
        <v>1974</v>
      </c>
      <c r="C4314" t="s">
        <v>63</v>
      </c>
      <c r="D4314">
        <v>2003</v>
      </c>
      <c r="E4314" t="s">
        <v>12835</v>
      </c>
      <c r="F4314">
        <v>6.9</v>
      </c>
      <c r="G4314">
        <v>74000</v>
      </c>
      <c r="H4314" t="s">
        <v>12930</v>
      </c>
      <c r="I4314" t="s">
        <v>12931</v>
      </c>
      <c r="J4314" t="s">
        <v>9192</v>
      </c>
      <c r="K4314" t="s">
        <v>22</v>
      </c>
      <c r="L4314">
        <v>12000000</v>
      </c>
      <c r="M4314">
        <v>33030115</v>
      </c>
      <c r="N4314" t="s">
        <v>12932</v>
      </c>
      <c r="O4314">
        <v>100</v>
      </c>
      <c r="P4314" t="str">
        <f>IF(Table1[[#This Row],[score]]&gt;=8.5,"High",IF(Table1[[#This Row],[score]]&gt;=7,"Medium","Low"))</f>
        <v>Low</v>
      </c>
      <c r="Q4314" s="5">
        <f>Table1[[#This Row],[gross]]-Table1[[#This Row],[budget]]</f>
        <v>21030115</v>
      </c>
      <c r="R4314" s="5" t="str">
        <f>IF(Table1[[#This Row],[Profit]]&gt;0,"Profit","Loss")</f>
        <v>Profit</v>
      </c>
      <c r="S4314" s="6" t="str">
        <f>FLOOR(Table1[[#This Row],[year]]-1900,10)+1900 &amp; "-" &amp; FLOOR(Table1[[#This Row],[year]]-1890,10)+1900</f>
        <v>2000-2010</v>
      </c>
      <c r="T4314" s="14" t="s">
        <v>21835</v>
      </c>
      <c r="AB4314" s="14"/>
    </row>
    <row r="4315" spans="1:28" hidden="1" x14ac:dyDescent="0.3">
      <c r="A4315" t="s">
        <v>13265</v>
      </c>
      <c r="B4315" t="s">
        <v>1974</v>
      </c>
      <c r="C4315" t="s">
        <v>63</v>
      </c>
      <c r="D4315">
        <v>2003</v>
      </c>
      <c r="E4315" t="s">
        <v>12869</v>
      </c>
      <c r="F4315">
        <v>6.6</v>
      </c>
      <c r="G4315">
        <v>15000</v>
      </c>
      <c r="H4315" t="s">
        <v>1380</v>
      </c>
      <c r="I4315" t="s">
        <v>13266</v>
      </c>
      <c r="J4315" t="s">
        <v>13267</v>
      </c>
      <c r="K4315" t="s">
        <v>5762</v>
      </c>
      <c r="L4315">
        <v>30000000</v>
      </c>
      <c r="M4315">
        <v>29632684</v>
      </c>
      <c r="N4315" t="s">
        <v>13268</v>
      </c>
      <c r="O4315">
        <v>123</v>
      </c>
      <c r="P4315" t="str">
        <f>IF(Table1[[#This Row],[score]]&gt;=8.5,"High",IF(Table1[[#This Row],[score]]&gt;=7,"Medium","Low"))</f>
        <v>Low</v>
      </c>
      <c r="Q4315" s="5">
        <f>Table1[[#This Row],[gross]]-Table1[[#This Row],[budget]]</f>
        <v>-367316</v>
      </c>
      <c r="R4315" s="5" t="str">
        <f>IF(Table1[[#This Row],[Profit]]&gt;0,"Profit","Loss")</f>
        <v>Loss</v>
      </c>
      <c r="S4315" s="6" t="str">
        <f>FLOOR(Table1[[#This Row],[year]]-1900,10)+1900 &amp; "-" &amp; FLOOR(Table1[[#This Row],[year]]-1890,10)+1900</f>
        <v>2000-2010</v>
      </c>
      <c r="T4315" s="14" t="s">
        <v>21835</v>
      </c>
      <c r="AB4315" s="14"/>
    </row>
    <row r="4316" spans="1:28" hidden="1" x14ac:dyDescent="0.3">
      <c r="A4316" t="s">
        <v>13065</v>
      </c>
      <c r="B4316" t="s">
        <v>16</v>
      </c>
      <c r="C4316" t="s">
        <v>17</v>
      </c>
      <c r="D4316">
        <v>2003</v>
      </c>
      <c r="E4316" t="s">
        <v>12790</v>
      </c>
      <c r="F4316">
        <v>5</v>
      </c>
      <c r="G4316">
        <v>22000</v>
      </c>
      <c r="H4316" t="s">
        <v>4899</v>
      </c>
      <c r="I4316" t="s">
        <v>13066</v>
      </c>
      <c r="J4316" t="s">
        <v>1481</v>
      </c>
      <c r="K4316" t="s">
        <v>30</v>
      </c>
      <c r="L4316">
        <f>20500000</f>
        <v>20500000</v>
      </c>
      <c r="M4316">
        <v>29119434</v>
      </c>
      <c r="N4316" t="s">
        <v>2067</v>
      </c>
      <c r="O4316">
        <v>118</v>
      </c>
      <c r="P4316" t="str">
        <f>IF(Table1[[#This Row],[score]]&gt;=8.5,"High",IF(Table1[[#This Row],[score]]&gt;=7,"Medium","Low"))</f>
        <v>Low</v>
      </c>
      <c r="Q4316" s="5">
        <f>Table1[[#This Row],[gross]]-Table1[[#This Row],[budget]]</f>
        <v>8619434</v>
      </c>
      <c r="R4316" s="5" t="str">
        <f>IF(Table1[[#This Row],[Profit]]&gt;0,"Profit","Loss")</f>
        <v>Profit</v>
      </c>
      <c r="S4316" s="6" t="str">
        <f>FLOOR(Table1[[#This Row],[year]]-1900,10)+1900 &amp; "-" &amp; FLOOR(Table1[[#This Row],[year]]-1890,10)+1900</f>
        <v>2000-2010</v>
      </c>
      <c r="T4316" s="14" t="s">
        <v>21835</v>
      </c>
      <c r="AB4316" s="14"/>
    </row>
    <row r="4317" spans="1:28" hidden="1" x14ac:dyDescent="0.3">
      <c r="A4317" t="s">
        <v>12823</v>
      </c>
      <c r="B4317" t="s">
        <v>16</v>
      </c>
      <c r="C4317" t="s">
        <v>52</v>
      </c>
      <c r="D4317">
        <v>2003</v>
      </c>
      <c r="E4317" t="s">
        <v>12816</v>
      </c>
      <c r="F4317">
        <v>6.1</v>
      </c>
      <c r="G4317">
        <v>113000</v>
      </c>
      <c r="H4317" t="s">
        <v>12824</v>
      </c>
      <c r="I4317" t="s">
        <v>11469</v>
      </c>
      <c r="J4317" t="s">
        <v>12825</v>
      </c>
      <c r="K4317" t="s">
        <v>195</v>
      </c>
      <c r="L4317">
        <v>12600000</v>
      </c>
      <c r="M4317">
        <v>28650575</v>
      </c>
      <c r="N4317" t="s">
        <v>9986</v>
      </c>
      <c r="O4317">
        <v>84</v>
      </c>
      <c r="P4317" t="str">
        <f>IF(Table1[[#This Row],[score]]&gt;=8.5,"High",IF(Table1[[#This Row],[score]]&gt;=7,"Medium","Low"))</f>
        <v>Low</v>
      </c>
      <c r="Q4317" s="5">
        <f>Table1[[#This Row],[gross]]-Table1[[#This Row],[budget]]</f>
        <v>16050575</v>
      </c>
      <c r="R4317" s="5" t="str">
        <f>IF(Table1[[#This Row],[Profit]]&gt;0,"Profit","Loss")</f>
        <v>Profit</v>
      </c>
      <c r="S4317" s="6" t="str">
        <f>FLOOR(Table1[[#This Row],[year]]-1900,10)+1900 &amp; "-" &amp; FLOOR(Table1[[#This Row],[year]]-1890,10)+1900</f>
        <v>2000-2010</v>
      </c>
      <c r="T4317" s="14" t="s">
        <v>21835</v>
      </c>
      <c r="AB4317" s="14"/>
    </row>
    <row r="4318" spans="1:28" hidden="1" x14ac:dyDescent="0.3">
      <c r="A4318" t="s">
        <v>13178</v>
      </c>
      <c r="B4318" t="s">
        <v>1974</v>
      </c>
      <c r="C4318" t="s">
        <v>34</v>
      </c>
      <c r="D4318">
        <v>2003</v>
      </c>
      <c r="E4318" t="s">
        <v>11994</v>
      </c>
      <c r="F4318">
        <v>5.7</v>
      </c>
      <c r="G4318">
        <v>16000</v>
      </c>
      <c r="H4318" t="s">
        <v>4879</v>
      </c>
      <c r="I4318" t="s">
        <v>2460</v>
      </c>
      <c r="J4318" t="s">
        <v>883</v>
      </c>
      <c r="K4318" t="s">
        <v>30</v>
      </c>
      <c r="L4318">
        <v>40000000</v>
      </c>
      <c r="M4318">
        <v>26891849</v>
      </c>
      <c r="N4318" t="s">
        <v>10601</v>
      </c>
      <c r="O4318">
        <v>98</v>
      </c>
      <c r="P4318" t="str">
        <f>IF(Table1[[#This Row],[score]]&gt;=8.5,"High",IF(Table1[[#This Row],[score]]&gt;=7,"Medium","Low"))</f>
        <v>Low</v>
      </c>
      <c r="Q4318" s="5">
        <f>Table1[[#This Row],[gross]]-Table1[[#This Row],[budget]]</f>
        <v>-13108151</v>
      </c>
      <c r="R4318" s="5" t="str">
        <f>IF(Table1[[#This Row],[Profit]]&gt;0,"Profit","Loss")</f>
        <v>Loss</v>
      </c>
      <c r="S4318" s="6" t="str">
        <f>FLOOR(Table1[[#This Row],[year]]-1900,10)+1900 &amp; "-" &amp; FLOOR(Table1[[#This Row],[year]]-1890,10)+1900</f>
        <v>2000-2010</v>
      </c>
      <c r="T4318" s="14" t="s">
        <v>21835</v>
      </c>
      <c r="AB4318" s="14"/>
    </row>
    <row r="4319" spans="1:28" hidden="1" x14ac:dyDescent="0.3">
      <c r="A4319" t="s">
        <v>12808</v>
      </c>
      <c r="B4319" t="s">
        <v>500</v>
      </c>
      <c r="C4319" t="s">
        <v>17</v>
      </c>
      <c r="D4319">
        <v>2003</v>
      </c>
      <c r="E4319" t="s">
        <v>12809</v>
      </c>
      <c r="F4319">
        <v>7.2</v>
      </c>
      <c r="G4319">
        <v>114000</v>
      </c>
      <c r="H4319" t="s">
        <v>3920</v>
      </c>
      <c r="I4319" t="s">
        <v>12810</v>
      </c>
      <c r="J4319" t="s">
        <v>12811</v>
      </c>
      <c r="K4319" t="s">
        <v>22</v>
      </c>
      <c r="L4319">
        <v>15000000</v>
      </c>
      <c r="M4319">
        <v>24152155</v>
      </c>
      <c r="N4319" t="s">
        <v>1770</v>
      </c>
      <c r="O4319">
        <v>115</v>
      </c>
      <c r="P4319" t="str">
        <f>IF(Table1[[#This Row],[score]]&gt;=8.5,"High",IF(Table1[[#This Row],[score]]&gt;=7,"Medium","Low"))</f>
        <v>Medium</v>
      </c>
      <c r="Q4319" s="5">
        <f>Table1[[#This Row],[gross]]-Table1[[#This Row],[budget]]</f>
        <v>9152155</v>
      </c>
      <c r="R4319" s="5" t="str">
        <f>IF(Table1[[#This Row],[Profit]]&gt;0,"Profit","Loss")</f>
        <v>Profit</v>
      </c>
      <c r="S4319" s="6" t="str">
        <f>FLOOR(Table1[[#This Row],[year]]-1900,10)+1900 &amp; "-" &amp; FLOOR(Table1[[#This Row],[year]]-1890,10)+1900</f>
        <v>2000-2010</v>
      </c>
      <c r="T4319" s="14" t="s">
        <v>21835</v>
      </c>
      <c r="AB4319" s="14"/>
    </row>
    <row r="4320" spans="1:28" hidden="1" x14ac:dyDescent="0.3">
      <c r="A4320" t="s">
        <v>12919</v>
      </c>
      <c r="B4320" t="s">
        <v>1974</v>
      </c>
      <c r="C4320" t="s">
        <v>41</v>
      </c>
      <c r="D4320">
        <v>2003</v>
      </c>
      <c r="E4320" t="s">
        <v>12523</v>
      </c>
      <c r="F4320">
        <v>5.6</v>
      </c>
      <c r="G4320">
        <v>14000</v>
      </c>
      <c r="H4320" t="s">
        <v>7881</v>
      </c>
      <c r="I4320" t="s">
        <v>9130</v>
      </c>
      <c r="J4320" t="s">
        <v>11021</v>
      </c>
      <c r="K4320" t="s">
        <v>30</v>
      </c>
      <c r="L4320">
        <v>17000000</v>
      </c>
      <c r="M4320">
        <v>23769505</v>
      </c>
      <c r="N4320" t="s">
        <v>44</v>
      </c>
      <c r="O4320">
        <v>98</v>
      </c>
      <c r="P4320" t="str">
        <f>IF(Table1[[#This Row],[score]]&gt;=8.5,"High",IF(Table1[[#This Row],[score]]&gt;=7,"Medium","Low"))</f>
        <v>Low</v>
      </c>
      <c r="Q4320" s="5">
        <f>Table1[[#This Row],[gross]]-Table1[[#This Row],[budget]]</f>
        <v>6769505</v>
      </c>
      <c r="R4320" s="5" t="str">
        <f>IF(Table1[[#This Row],[Profit]]&gt;0,"Profit","Loss")</f>
        <v>Profit</v>
      </c>
      <c r="S4320" s="6" t="str">
        <f>FLOOR(Table1[[#This Row],[year]]-1900,10)+1900 &amp; "-" &amp; FLOOR(Table1[[#This Row],[year]]-1890,10)+1900</f>
        <v>2000-2010</v>
      </c>
      <c r="T4320" s="14" t="s">
        <v>21835</v>
      </c>
      <c r="AB4320" s="14"/>
    </row>
    <row r="4321" spans="1:28" hidden="1" x14ac:dyDescent="0.3">
      <c r="A4321" t="s">
        <v>12882</v>
      </c>
      <c r="B4321" t="s">
        <v>16</v>
      </c>
      <c r="C4321" t="s">
        <v>4834</v>
      </c>
      <c r="D4321">
        <v>2003</v>
      </c>
      <c r="E4321" t="s">
        <v>12883</v>
      </c>
      <c r="F4321">
        <v>5.3</v>
      </c>
      <c r="G4321">
        <v>22000</v>
      </c>
      <c r="H4321" t="s">
        <v>5424</v>
      </c>
      <c r="I4321" t="s">
        <v>5424</v>
      </c>
      <c r="J4321" t="s">
        <v>7135</v>
      </c>
      <c r="K4321" t="s">
        <v>22</v>
      </c>
      <c r="L4321">
        <v>12000000</v>
      </c>
      <c r="M4321">
        <v>23726793</v>
      </c>
      <c r="N4321" t="s">
        <v>10771</v>
      </c>
      <c r="O4321">
        <v>119</v>
      </c>
      <c r="P4321" t="str">
        <f>IF(Table1[[#This Row],[score]]&gt;=8.5,"High",IF(Table1[[#This Row],[score]]&gt;=7,"Medium","Low"))</f>
        <v>Low</v>
      </c>
      <c r="Q4321" s="5">
        <f>Table1[[#This Row],[gross]]-Table1[[#This Row],[budget]]</f>
        <v>11726793</v>
      </c>
      <c r="R4321" s="5" t="str">
        <f>IF(Table1[[#This Row],[Profit]]&gt;0,"Profit","Loss")</f>
        <v>Profit</v>
      </c>
      <c r="S4321" s="6" t="str">
        <f>FLOOR(Table1[[#This Row],[year]]-1900,10)+1900 &amp; "-" &amp; FLOOR(Table1[[#This Row],[year]]-1890,10)+1900</f>
        <v>2000-2010</v>
      </c>
      <c r="T4321" s="14" t="s">
        <v>21835</v>
      </c>
      <c r="AB4321" s="14"/>
    </row>
    <row r="4322" spans="1:28" hidden="1" x14ac:dyDescent="0.3">
      <c r="A4322" t="s">
        <v>13144</v>
      </c>
      <c r="B4322" t="s">
        <v>1974</v>
      </c>
      <c r="C4322" t="s">
        <v>34</v>
      </c>
      <c r="D4322">
        <v>2003</v>
      </c>
      <c r="E4322" t="s">
        <v>12595</v>
      </c>
      <c r="F4322">
        <v>4.7</v>
      </c>
      <c r="G4322">
        <v>13000</v>
      </c>
      <c r="H4322" t="s">
        <v>13145</v>
      </c>
      <c r="I4322" t="s">
        <v>13146</v>
      </c>
      <c r="J4322" t="s">
        <v>4680</v>
      </c>
      <c r="K4322" t="s">
        <v>30</v>
      </c>
      <c r="L4322">
        <v>24000000</v>
      </c>
      <c r="M4322">
        <v>23510621</v>
      </c>
      <c r="N4322" t="s">
        <v>9593</v>
      </c>
      <c r="O4322">
        <v>110</v>
      </c>
      <c r="P4322" t="str">
        <f>IF(Table1[[#This Row],[score]]&gt;=8.5,"High",IF(Table1[[#This Row],[score]]&gt;=7,"Medium","Low"))</f>
        <v>Low</v>
      </c>
      <c r="Q4322" s="5">
        <f>Table1[[#This Row],[gross]]-Table1[[#This Row],[budget]]</f>
        <v>-489379</v>
      </c>
      <c r="R4322" s="5" t="str">
        <f>IF(Table1[[#This Row],[Profit]]&gt;0,"Profit","Loss")</f>
        <v>Loss</v>
      </c>
      <c r="S4322" s="6" t="str">
        <f>FLOOR(Table1[[#This Row],[year]]-1900,10)+1900 &amp; "-" &amp; FLOOR(Table1[[#This Row],[year]]-1890,10)+1900</f>
        <v>2000-2010</v>
      </c>
      <c r="T4322" s="14" t="s">
        <v>21835</v>
      </c>
      <c r="AB4322" s="14"/>
    </row>
    <row r="4323" spans="1:28" hidden="1" x14ac:dyDescent="0.3">
      <c r="A4323" t="s">
        <v>13179</v>
      </c>
      <c r="B4323" t="s">
        <v>16</v>
      </c>
      <c r="C4323" t="s">
        <v>104</v>
      </c>
      <c r="D4323">
        <v>2003</v>
      </c>
      <c r="E4323" t="s">
        <v>12470</v>
      </c>
      <c r="F4323">
        <v>6.7</v>
      </c>
      <c r="G4323">
        <v>34000</v>
      </c>
      <c r="H4323" t="s">
        <v>2249</v>
      </c>
      <c r="I4323" t="s">
        <v>13180</v>
      </c>
      <c r="J4323" t="s">
        <v>8761</v>
      </c>
      <c r="K4323" t="s">
        <v>30</v>
      </c>
      <c r="L4323">
        <v>15000000</v>
      </c>
      <c r="M4323">
        <v>23014206</v>
      </c>
      <c r="N4323" t="s">
        <v>10254</v>
      </c>
      <c r="O4323">
        <v>97</v>
      </c>
      <c r="P4323" t="str">
        <f>IF(Table1[[#This Row],[score]]&gt;=8.5,"High",IF(Table1[[#This Row],[score]]&gt;=7,"Medium","Low"))</f>
        <v>Low</v>
      </c>
      <c r="Q4323" s="5">
        <f>Table1[[#This Row],[gross]]-Table1[[#This Row],[budget]]</f>
        <v>8014206</v>
      </c>
      <c r="R4323" s="5" t="str">
        <f>IF(Table1[[#This Row],[Profit]]&gt;0,"Profit","Loss")</f>
        <v>Profit</v>
      </c>
      <c r="S4323" s="6" t="str">
        <f>FLOOR(Table1[[#This Row],[year]]-1900,10)+1900 &amp; "-" &amp; FLOOR(Table1[[#This Row],[year]]-1890,10)+1900</f>
        <v>2000-2010</v>
      </c>
      <c r="T4323" s="14" t="s">
        <v>21835</v>
      </c>
      <c r="AB4323" s="14"/>
    </row>
    <row r="4324" spans="1:28" hidden="1" x14ac:dyDescent="0.3">
      <c r="A4324" t="s">
        <v>13031</v>
      </c>
      <c r="B4324" t="s">
        <v>16</v>
      </c>
      <c r="C4324" t="s">
        <v>17</v>
      </c>
      <c r="D4324">
        <v>2003</v>
      </c>
      <c r="E4324" t="s">
        <v>13032</v>
      </c>
      <c r="F4324">
        <v>6.3</v>
      </c>
      <c r="G4324">
        <v>30000</v>
      </c>
      <c r="H4324" t="s">
        <v>1228</v>
      </c>
      <c r="I4324" t="s">
        <v>13033</v>
      </c>
      <c r="J4324" t="s">
        <v>3025</v>
      </c>
      <c r="K4324" t="s">
        <v>5762</v>
      </c>
      <c r="L4324">
        <v>30000000</v>
      </c>
      <c r="M4324">
        <v>22954068</v>
      </c>
      <c r="N4324" t="s">
        <v>3705</v>
      </c>
      <c r="O4324">
        <v>106</v>
      </c>
      <c r="P4324" t="str">
        <f>IF(Table1[[#This Row],[score]]&gt;=8.5,"High",IF(Table1[[#This Row],[score]]&gt;=7,"Medium","Low"))</f>
        <v>Low</v>
      </c>
      <c r="Q4324" s="5">
        <f>Table1[[#This Row],[gross]]-Table1[[#This Row],[budget]]</f>
        <v>-7045932</v>
      </c>
      <c r="R4324" s="5" t="str">
        <f>IF(Table1[[#This Row],[Profit]]&gt;0,"Profit","Loss")</f>
        <v>Loss</v>
      </c>
      <c r="S4324" s="6" t="str">
        <f>FLOOR(Table1[[#This Row],[year]]-1900,10)+1900 &amp; "-" &amp; FLOOR(Table1[[#This Row],[year]]-1890,10)+1900</f>
        <v>2000-2010</v>
      </c>
      <c r="T4324" s="14" t="s">
        <v>21860</v>
      </c>
      <c r="AB4324" s="14"/>
    </row>
    <row r="4325" spans="1:28" hidden="1" x14ac:dyDescent="0.3">
      <c r="A4325" t="s">
        <v>13171</v>
      </c>
      <c r="B4325" t="s">
        <v>1974</v>
      </c>
      <c r="C4325" t="s">
        <v>41</v>
      </c>
      <c r="D4325">
        <v>2003</v>
      </c>
      <c r="E4325" t="s">
        <v>12928</v>
      </c>
      <c r="F4325">
        <v>5.2</v>
      </c>
      <c r="G4325">
        <v>8200</v>
      </c>
      <c r="H4325" t="s">
        <v>9676</v>
      </c>
      <c r="I4325" t="s">
        <v>3896</v>
      </c>
      <c r="J4325" t="s">
        <v>12485</v>
      </c>
      <c r="K4325" t="s">
        <v>30</v>
      </c>
      <c r="L4325">
        <f>20500000</f>
        <v>20500000</v>
      </c>
      <c r="M4325">
        <v>21964072</v>
      </c>
      <c r="N4325" t="s">
        <v>11022</v>
      </c>
      <c r="O4325">
        <v>100</v>
      </c>
      <c r="P4325" t="str">
        <f>IF(Table1[[#This Row],[score]]&gt;=8.5,"High",IF(Table1[[#This Row],[score]]&gt;=7,"Medium","Low"))</f>
        <v>Low</v>
      </c>
      <c r="Q4325" s="5">
        <f>Table1[[#This Row],[gross]]-Table1[[#This Row],[budget]]</f>
        <v>1464072</v>
      </c>
      <c r="R4325" s="5" t="str">
        <f>IF(Table1[[#This Row],[Profit]]&gt;0,"Profit","Loss")</f>
        <v>Profit</v>
      </c>
      <c r="S4325" s="6" t="str">
        <f>FLOOR(Table1[[#This Row],[year]]-1900,10)+1900 &amp; "-" &amp; FLOOR(Table1[[#This Row],[year]]-1890,10)+1900</f>
        <v>2000-2010</v>
      </c>
      <c r="T4325" s="14" t="s">
        <v>21835</v>
      </c>
      <c r="AB4325" s="14"/>
    </row>
    <row r="4326" spans="1:28" hidden="1" x14ac:dyDescent="0.3">
      <c r="A4326" t="s">
        <v>13043</v>
      </c>
      <c r="B4326" t="s">
        <v>16</v>
      </c>
      <c r="C4326" t="s">
        <v>34</v>
      </c>
      <c r="D4326">
        <v>2003</v>
      </c>
      <c r="E4326" t="s">
        <v>13044</v>
      </c>
      <c r="F4326">
        <v>7.2</v>
      </c>
      <c r="G4326">
        <v>72000</v>
      </c>
      <c r="H4326" t="s">
        <v>13045</v>
      </c>
      <c r="I4326" t="s">
        <v>13046</v>
      </c>
      <c r="J4326" t="s">
        <v>13047</v>
      </c>
      <c r="K4326" t="s">
        <v>13048</v>
      </c>
      <c r="L4326">
        <f>20500000</f>
        <v>20500000</v>
      </c>
      <c r="M4326">
        <v>20235426</v>
      </c>
      <c r="N4326" t="s">
        <v>12121</v>
      </c>
      <c r="O4326">
        <v>105</v>
      </c>
      <c r="P4326" t="str">
        <f>IF(Table1[[#This Row],[score]]&gt;=8.5,"High",IF(Table1[[#This Row],[score]]&gt;=7,"Medium","Low"))</f>
        <v>Medium</v>
      </c>
      <c r="Q4326" s="5">
        <f>Table1[[#This Row],[gross]]-Table1[[#This Row],[budget]]</f>
        <v>-264574</v>
      </c>
      <c r="R4326" s="5" t="str">
        <f>IF(Table1[[#This Row],[Profit]]&gt;0,"Profit","Loss")</f>
        <v>Loss</v>
      </c>
      <c r="S4326" s="6" t="str">
        <f>FLOOR(Table1[[#This Row],[year]]-1900,10)+1900 &amp; "-" &amp; FLOOR(Table1[[#This Row],[year]]-1890,10)+1900</f>
        <v>2000-2010</v>
      </c>
      <c r="T4326" s="14" t="s">
        <v>21835</v>
      </c>
      <c r="AB4326" s="14"/>
    </row>
    <row r="4327" spans="1:28" hidden="1" x14ac:dyDescent="0.3">
      <c r="A4327" t="s">
        <v>13075</v>
      </c>
      <c r="B4327" t="s">
        <v>1974</v>
      </c>
      <c r="C4327" t="s">
        <v>41</v>
      </c>
      <c r="D4327">
        <v>2003</v>
      </c>
      <c r="E4327" t="s">
        <v>12616</v>
      </c>
      <c r="F4327">
        <v>5.3</v>
      </c>
      <c r="G4327">
        <v>26000</v>
      </c>
      <c r="H4327" t="s">
        <v>1270</v>
      </c>
      <c r="I4327" t="s">
        <v>13076</v>
      </c>
      <c r="J4327" t="s">
        <v>9051</v>
      </c>
      <c r="K4327" t="s">
        <v>30</v>
      </c>
      <c r="L4327">
        <v>30000000</v>
      </c>
      <c r="M4327">
        <v>19526014</v>
      </c>
      <c r="N4327" t="s">
        <v>3705</v>
      </c>
      <c r="O4327">
        <v>87</v>
      </c>
      <c r="P4327" t="str">
        <f>IF(Table1[[#This Row],[score]]&gt;=8.5,"High",IF(Table1[[#This Row],[score]]&gt;=7,"Medium","Low"))</f>
        <v>Low</v>
      </c>
      <c r="Q4327" s="5">
        <f>Table1[[#This Row],[gross]]-Table1[[#This Row],[budget]]</f>
        <v>-10473986</v>
      </c>
      <c r="R4327" s="5" t="str">
        <f>IF(Table1[[#This Row],[Profit]]&gt;0,"Profit","Loss")</f>
        <v>Loss</v>
      </c>
      <c r="S4327" s="6" t="str">
        <f>FLOOR(Table1[[#This Row],[year]]-1900,10)+1900 &amp; "-" &amp; FLOOR(Table1[[#This Row],[year]]-1890,10)+1900</f>
        <v>2000-2010</v>
      </c>
      <c r="T4327" s="14" t="s">
        <v>21835</v>
      </c>
      <c r="AB4327" s="14"/>
    </row>
    <row r="4328" spans="1:28" hidden="1" x14ac:dyDescent="0.3">
      <c r="A4328" t="s">
        <v>12997</v>
      </c>
      <c r="B4328" t="s">
        <v>1974</v>
      </c>
      <c r="C4328" t="s">
        <v>41</v>
      </c>
      <c r="D4328">
        <v>2003</v>
      </c>
      <c r="E4328" t="s">
        <v>12869</v>
      </c>
      <c r="F4328">
        <v>5.9</v>
      </c>
      <c r="G4328">
        <v>56000</v>
      </c>
      <c r="H4328" t="s">
        <v>3481</v>
      </c>
      <c r="I4328" t="s">
        <v>12802</v>
      </c>
      <c r="J4328" t="s">
        <v>7926</v>
      </c>
      <c r="K4328" t="s">
        <v>5762</v>
      </c>
      <c r="L4328">
        <v>40000000</v>
      </c>
      <c r="M4328">
        <v>19322135</v>
      </c>
      <c r="N4328" t="s">
        <v>3705</v>
      </c>
      <c r="O4328">
        <v>89</v>
      </c>
      <c r="P4328" t="str">
        <f>IF(Table1[[#This Row],[score]]&gt;=8.5,"High",IF(Table1[[#This Row],[score]]&gt;=7,"Medium","Low"))</f>
        <v>Low</v>
      </c>
      <c r="Q4328" s="5">
        <f>Table1[[#This Row],[gross]]-Table1[[#This Row],[budget]]</f>
        <v>-20677865</v>
      </c>
      <c r="R4328" s="5" t="str">
        <f>IF(Table1[[#This Row],[Profit]]&gt;0,"Profit","Loss")</f>
        <v>Loss</v>
      </c>
      <c r="S4328" s="6" t="str">
        <f>FLOOR(Table1[[#This Row],[year]]-1900,10)+1900 &amp; "-" &amp; FLOOR(Table1[[#This Row],[year]]-1890,10)+1900</f>
        <v>2000-2010</v>
      </c>
      <c r="T4328" s="14" t="s">
        <v>21835</v>
      </c>
      <c r="AB4328" s="14"/>
    </row>
    <row r="4329" spans="1:28" hidden="1" x14ac:dyDescent="0.3">
      <c r="A4329" t="s">
        <v>13064</v>
      </c>
      <c r="B4329" t="s">
        <v>1974</v>
      </c>
      <c r="C4329" t="s">
        <v>41</v>
      </c>
      <c r="D4329">
        <v>2003</v>
      </c>
      <c r="E4329" t="s">
        <v>12994</v>
      </c>
      <c r="F4329">
        <v>7.2</v>
      </c>
      <c r="G4329">
        <v>27000</v>
      </c>
      <c r="H4329" t="s">
        <v>2044</v>
      </c>
      <c r="I4329" t="s">
        <v>2044</v>
      </c>
      <c r="J4329" t="s">
        <v>2044</v>
      </c>
      <c r="K4329" t="s">
        <v>30</v>
      </c>
      <c r="L4329">
        <f>20500000</f>
        <v>20500000</v>
      </c>
      <c r="M4329">
        <v>18750246</v>
      </c>
      <c r="N4329" t="s">
        <v>5059</v>
      </c>
      <c r="O4329">
        <v>91</v>
      </c>
      <c r="P4329" t="str">
        <f>IF(Table1[[#This Row],[score]]&gt;=8.5,"High",IF(Table1[[#This Row],[score]]&gt;=7,"Medium","Low"))</f>
        <v>Medium</v>
      </c>
      <c r="Q4329" s="5">
        <f>Table1[[#This Row],[gross]]-Table1[[#This Row],[budget]]</f>
        <v>-1749754</v>
      </c>
      <c r="R4329" s="5" t="str">
        <f>IF(Table1[[#This Row],[Profit]]&gt;0,"Profit","Loss")</f>
        <v>Loss</v>
      </c>
      <c r="S4329" s="6" t="str">
        <f>FLOOR(Table1[[#This Row],[year]]-1900,10)+1900 &amp; "-" &amp; FLOOR(Table1[[#This Row],[year]]-1890,10)+1900</f>
        <v>2000-2010</v>
      </c>
      <c r="T4329" s="14" t="s">
        <v>21835</v>
      </c>
      <c r="AB4329" s="14"/>
    </row>
    <row r="4330" spans="1:28" hidden="1" x14ac:dyDescent="0.3">
      <c r="A4330" t="s">
        <v>13207</v>
      </c>
      <c r="B4330" t="s">
        <v>1974</v>
      </c>
      <c r="C4330" t="s">
        <v>41</v>
      </c>
      <c r="D4330">
        <v>2003</v>
      </c>
      <c r="E4330" t="s">
        <v>13153</v>
      </c>
      <c r="F4330">
        <v>4.7</v>
      </c>
      <c r="G4330">
        <v>29000</v>
      </c>
      <c r="H4330" t="s">
        <v>4472</v>
      </c>
      <c r="I4330" t="s">
        <v>12921</v>
      </c>
      <c r="J4330" t="s">
        <v>11224</v>
      </c>
      <c r="K4330" t="s">
        <v>30</v>
      </c>
      <c r="L4330">
        <v>14000000</v>
      </c>
      <c r="M4330">
        <v>18191005</v>
      </c>
      <c r="N4330" t="s">
        <v>8904</v>
      </c>
      <c r="O4330">
        <v>86</v>
      </c>
      <c r="P4330" t="str">
        <f>IF(Table1[[#This Row],[score]]&gt;=8.5,"High",IF(Table1[[#This Row],[score]]&gt;=7,"Medium","Low"))</f>
        <v>Low</v>
      </c>
      <c r="Q4330" s="5">
        <f>Table1[[#This Row],[gross]]-Table1[[#This Row],[budget]]</f>
        <v>4191005</v>
      </c>
      <c r="R4330" s="5" t="str">
        <f>IF(Table1[[#This Row],[Profit]]&gt;0,"Profit","Loss")</f>
        <v>Profit</v>
      </c>
      <c r="S4330" s="6" t="str">
        <f>FLOOR(Table1[[#This Row],[year]]-1900,10)+1900 &amp; "-" &amp; FLOOR(Table1[[#This Row],[year]]-1890,10)+1900</f>
        <v>2000-2010</v>
      </c>
      <c r="T4330" s="14" t="s">
        <v>21835</v>
      </c>
      <c r="AB4330" s="14"/>
    </row>
    <row r="4331" spans="1:28" hidden="1" x14ac:dyDescent="0.3">
      <c r="A4331" t="s">
        <v>13208</v>
      </c>
      <c r="B4331" t="s">
        <v>1974</v>
      </c>
      <c r="C4331" t="s">
        <v>41</v>
      </c>
      <c r="D4331">
        <v>2003</v>
      </c>
      <c r="E4331" t="s">
        <v>13081</v>
      </c>
      <c r="F4331">
        <v>5.6</v>
      </c>
      <c r="G4331">
        <v>17000</v>
      </c>
      <c r="H4331" t="s">
        <v>11354</v>
      </c>
      <c r="I4331" t="s">
        <v>11227</v>
      </c>
      <c r="J4331" t="s">
        <v>13209</v>
      </c>
      <c r="K4331" t="s">
        <v>30</v>
      </c>
      <c r="L4331">
        <v>20000000</v>
      </c>
      <c r="M4331">
        <v>17432163</v>
      </c>
      <c r="N4331" t="s">
        <v>118</v>
      </c>
      <c r="O4331">
        <v>101</v>
      </c>
      <c r="P4331" t="str">
        <f>IF(Table1[[#This Row],[score]]&gt;=8.5,"High",IF(Table1[[#This Row],[score]]&gt;=7,"Medium","Low"))</f>
        <v>Low</v>
      </c>
      <c r="Q4331" s="5">
        <f>Table1[[#This Row],[gross]]-Table1[[#This Row],[budget]]</f>
        <v>-2567837</v>
      </c>
      <c r="R4331" s="5" t="str">
        <f>IF(Table1[[#This Row],[Profit]]&gt;0,"Profit","Loss")</f>
        <v>Loss</v>
      </c>
      <c r="S4331" s="6" t="str">
        <f>FLOOR(Table1[[#This Row],[year]]-1900,10)+1900 &amp; "-" &amp; FLOOR(Table1[[#This Row],[year]]-1890,10)+1900</f>
        <v>2000-2010</v>
      </c>
      <c r="T4331" s="14" t="s">
        <v>21835</v>
      </c>
      <c r="AB4331" s="14"/>
    </row>
    <row r="4332" spans="1:28" hidden="1" x14ac:dyDescent="0.3">
      <c r="A4332" t="s">
        <v>12870</v>
      </c>
      <c r="B4332" t="s">
        <v>16</v>
      </c>
      <c r="C4332" t="s">
        <v>52</v>
      </c>
      <c r="D4332">
        <v>2003</v>
      </c>
      <c r="E4332" t="s">
        <v>12871</v>
      </c>
      <c r="F4332">
        <v>6.1</v>
      </c>
      <c r="G4332">
        <v>80000</v>
      </c>
      <c r="H4332" t="s">
        <v>12872</v>
      </c>
      <c r="I4332" t="s">
        <v>12872</v>
      </c>
      <c r="J4332" t="s">
        <v>12873</v>
      </c>
      <c r="K4332" t="s">
        <v>30</v>
      </c>
      <c r="L4332">
        <v>7000000</v>
      </c>
      <c r="M4332">
        <v>16829545</v>
      </c>
      <c r="N4332" t="s">
        <v>12874</v>
      </c>
      <c r="O4332">
        <v>89</v>
      </c>
      <c r="P4332" t="str">
        <f>IF(Table1[[#This Row],[score]]&gt;=8.5,"High",IF(Table1[[#This Row],[score]]&gt;=7,"Medium","Low"))</f>
        <v>Low</v>
      </c>
      <c r="Q4332" s="5">
        <f>Table1[[#This Row],[gross]]-Table1[[#This Row],[budget]]</f>
        <v>9829545</v>
      </c>
      <c r="R4332" s="5" t="str">
        <f>IF(Table1[[#This Row],[Profit]]&gt;0,"Profit","Loss")</f>
        <v>Profit</v>
      </c>
      <c r="S4332" s="6" t="str">
        <f>FLOOR(Table1[[#This Row],[year]]-1900,10)+1900 &amp; "-" &amp; FLOOR(Table1[[#This Row],[year]]-1890,10)+1900</f>
        <v>2000-2010</v>
      </c>
      <c r="T4332" s="14" t="s">
        <v>21835</v>
      </c>
      <c r="AB4332" s="14"/>
    </row>
    <row r="4333" spans="1:28" hidden="1" x14ac:dyDescent="0.3">
      <c r="A4333" t="s">
        <v>13014</v>
      </c>
      <c r="B4333" t="s">
        <v>16</v>
      </c>
      <c r="C4333" t="s">
        <v>104</v>
      </c>
      <c r="D4333">
        <v>2003</v>
      </c>
      <c r="E4333" t="s">
        <v>12804</v>
      </c>
      <c r="F4333">
        <v>7.5</v>
      </c>
      <c r="G4333">
        <v>66000</v>
      </c>
      <c r="H4333" t="s">
        <v>13015</v>
      </c>
      <c r="I4333" t="s">
        <v>13016</v>
      </c>
      <c r="J4333" t="s">
        <v>2857</v>
      </c>
      <c r="K4333" t="s">
        <v>30</v>
      </c>
      <c r="L4333">
        <v>16500000</v>
      </c>
      <c r="M4333">
        <v>16763804</v>
      </c>
      <c r="N4333" t="s">
        <v>9593</v>
      </c>
      <c r="O4333">
        <v>126</v>
      </c>
      <c r="P4333" t="str">
        <f>IF(Table1[[#This Row],[score]]&gt;=8.5,"High",IF(Table1[[#This Row],[score]]&gt;=7,"Medium","Low"))</f>
        <v>Medium</v>
      </c>
      <c r="Q4333" s="5">
        <f>Table1[[#This Row],[gross]]-Table1[[#This Row],[budget]]</f>
        <v>263804</v>
      </c>
      <c r="R4333" s="5" t="str">
        <f>IF(Table1[[#This Row],[Profit]]&gt;0,"Profit","Loss")</f>
        <v>Profit</v>
      </c>
      <c r="S4333" s="6" t="str">
        <f>FLOOR(Table1[[#This Row],[year]]-1900,10)+1900 &amp; "-" &amp; FLOOR(Table1[[#This Row],[year]]-1890,10)+1900</f>
        <v>2000-2010</v>
      </c>
      <c r="T4333" s="14" t="s">
        <v>21835</v>
      </c>
      <c r="AB4333" s="14"/>
    </row>
    <row r="4334" spans="1:28" hidden="1" x14ac:dyDescent="0.3">
      <c r="A4334" t="s">
        <v>12908</v>
      </c>
      <c r="B4334" t="s">
        <v>16</v>
      </c>
      <c r="C4334" t="s">
        <v>104</v>
      </c>
      <c r="D4334">
        <v>2003</v>
      </c>
      <c r="E4334" t="s">
        <v>12909</v>
      </c>
      <c r="F4334">
        <v>8</v>
      </c>
      <c r="G4334">
        <v>141000</v>
      </c>
      <c r="H4334" t="s">
        <v>6460</v>
      </c>
      <c r="I4334" t="s">
        <v>6460</v>
      </c>
      <c r="J4334" t="s">
        <v>5161</v>
      </c>
      <c r="K4334" t="s">
        <v>3770</v>
      </c>
      <c r="L4334">
        <v>10000000</v>
      </c>
      <c r="M4334">
        <v>16689283</v>
      </c>
      <c r="N4334" t="s">
        <v>10311</v>
      </c>
      <c r="O4334">
        <v>178</v>
      </c>
      <c r="P4334" t="str">
        <f>IF(Table1[[#This Row],[score]]&gt;=8.5,"High",IF(Table1[[#This Row],[score]]&gt;=7,"Medium","Low"))</f>
        <v>Medium</v>
      </c>
      <c r="Q4334" s="5">
        <f>Table1[[#This Row],[gross]]-Table1[[#This Row],[budget]]</f>
        <v>6689283</v>
      </c>
      <c r="R4334" s="5" t="str">
        <f>IF(Table1[[#This Row],[Profit]]&gt;0,"Profit","Loss")</f>
        <v>Profit</v>
      </c>
      <c r="S4334" s="6" t="str">
        <f>FLOOR(Table1[[#This Row],[year]]-1900,10)+1900 &amp; "-" &amp; FLOOR(Table1[[#This Row],[year]]-1890,10)+1900</f>
        <v>2000-2010</v>
      </c>
      <c r="T4334" s="14" t="s">
        <v>21835</v>
      </c>
      <c r="AB4334" s="14"/>
    </row>
    <row r="4335" spans="1:28" hidden="1" x14ac:dyDescent="0.3">
      <c r="A4335" t="s">
        <v>12794</v>
      </c>
      <c r="B4335" t="s">
        <v>16</v>
      </c>
      <c r="C4335" t="s">
        <v>34</v>
      </c>
      <c r="D4335">
        <v>2003</v>
      </c>
      <c r="E4335" t="s">
        <v>12795</v>
      </c>
      <c r="F4335">
        <v>8.4</v>
      </c>
      <c r="G4335">
        <v>532000</v>
      </c>
      <c r="H4335" t="s">
        <v>12457</v>
      </c>
      <c r="I4335" t="s">
        <v>12796</v>
      </c>
      <c r="J4335" t="s">
        <v>12797</v>
      </c>
      <c r="K4335" t="s">
        <v>908</v>
      </c>
      <c r="L4335" s="5">
        <v>3000000</v>
      </c>
      <c r="M4335" s="5">
        <v>15189934</v>
      </c>
      <c r="N4335" t="s">
        <v>12798</v>
      </c>
      <c r="O4335">
        <v>120</v>
      </c>
      <c r="P4335" t="str">
        <f>IF(Table1[[#This Row],[score]]&gt;=8.5,"High",IF(Table1[[#This Row],[score]]&gt;=7,"Medium","Low"))</f>
        <v>Medium</v>
      </c>
      <c r="Q4335" s="5">
        <f>Table1[[#This Row],[gross]]-Table1[[#This Row],[budget]]</f>
        <v>12189934</v>
      </c>
      <c r="R4335" s="5" t="str">
        <f>IF(Table1[[#This Row],[Profit]]&gt;0,"Profit","Loss")</f>
        <v>Profit</v>
      </c>
      <c r="S4335" s="6" t="str">
        <f>FLOOR(Table1[[#This Row],[year]]-1900,10)+1900 &amp; "-" &amp; FLOOR(Table1[[#This Row],[year]]-1890,10)+1900</f>
        <v>2000-2010</v>
      </c>
      <c r="T4335" s="14" t="s">
        <v>21845</v>
      </c>
      <c r="AB4335" s="14"/>
    </row>
    <row r="4336" spans="1:28" hidden="1" x14ac:dyDescent="0.3">
      <c r="A4336" t="s">
        <v>13108</v>
      </c>
      <c r="B4336" t="s">
        <v>1974</v>
      </c>
      <c r="C4336" t="s">
        <v>390</v>
      </c>
      <c r="D4336">
        <v>2003</v>
      </c>
      <c r="E4336" t="s">
        <v>12265</v>
      </c>
      <c r="F4336">
        <v>7.8</v>
      </c>
      <c r="G4336">
        <v>51000</v>
      </c>
      <c r="H4336" t="s">
        <v>13109</v>
      </c>
      <c r="I4336" t="s">
        <v>13109</v>
      </c>
      <c r="J4336" t="s">
        <v>13110</v>
      </c>
      <c r="K4336" t="s">
        <v>448</v>
      </c>
      <c r="L4336">
        <v>9500000</v>
      </c>
      <c r="M4336">
        <v>14776760</v>
      </c>
      <c r="N4336" t="s">
        <v>13111</v>
      </c>
      <c r="O4336">
        <v>80</v>
      </c>
      <c r="P4336" t="str">
        <f>IF(Table1[[#This Row],[score]]&gt;=8.5,"High",IF(Table1[[#This Row],[score]]&gt;=7,"Medium","Low"))</f>
        <v>Medium</v>
      </c>
      <c r="Q4336" s="5">
        <f>Table1[[#This Row],[gross]]-Table1[[#This Row],[budget]]</f>
        <v>5276760</v>
      </c>
      <c r="R4336" s="5" t="str">
        <f>IF(Table1[[#This Row],[Profit]]&gt;0,"Profit","Loss")</f>
        <v>Profit</v>
      </c>
      <c r="S4336" s="6" t="str">
        <f>FLOOR(Table1[[#This Row],[year]]-1900,10)+1900 &amp; "-" &amp; FLOOR(Table1[[#This Row],[year]]-1890,10)+1900</f>
        <v>2000-2010</v>
      </c>
      <c r="T4336" s="14" t="s">
        <v>21835</v>
      </c>
      <c r="AB4336" s="14"/>
    </row>
    <row r="4337" spans="1:28" hidden="1" x14ac:dyDescent="0.3">
      <c r="A4337" t="s">
        <v>13301</v>
      </c>
      <c r="B4337" t="s">
        <v>1974</v>
      </c>
      <c r="C4337" t="s">
        <v>41</v>
      </c>
      <c r="D4337">
        <v>2003</v>
      </c>
      <c r="E4337" t="s">
        <v>12899</v>
      </c>
      <c r="F4337">
        <v>5.6</v>
      </c>
      <c r="G4337">
        <v>9300</v>
      </c>
      <c r="H4337" t="s">
        <v>13302</v>
      </c>
      <c r="I4337" t="s">
        <v>13303</v>
      </c>
      <c r="J4337" t="s">
        <v>12322</v>
      </c>
      <c r="K4337" t="s">
        <v>30</v>
      </c>
      <c r="L4337">
        <v>16000000</v>
      </c>
      <c r="M4337">
        <v>14390329</v>
      </c>
      <c r="N4337" t="s">
        <v>12565</v>
      </c>
      <c r="O4337">
        <v>101</v>
      </c>
      <c r="P4337" t="str">
        <f>IF(Table1[[#This Row],[score]]&gt;=8.5,"High",IF(Table1[[#This Row],[score]]&gt;=7,"Medium","Low"))</f>
        <v>Low</v>
      </c>
      <c r="Q4337" s="5">
        <f>Table1[[#This Row],[gross]]-Table1[[#This Row],[budget]]</f>
        <v>-1609671</v>
      </c>
      <c r="R4337" s="5" t="str">
        <f>IF(Table1[[#This Row],[Profit]]&gt;0,"Profit","Loss")</f>
        <v>Loss</v>
      </c>
      <c r="S4337" s="6" t="str">
        <f>FLOOR(Table1[[#This Row],[year]]-1900,10)+1900 &amp; "-" &amp; FLOOR(Table1[[#This Row],[year]]-1890,10)+1900</f>
        <v>2000-2010</v>
      </c>
      <c r="T4337" s="14" t="s">
        <v>21835</v>
      </c>
      <c r="AB4337" s="14"/>
    </row>
    <row r="4338" spans="1:28" hidden="1" x14ac:dyDescent="0.3">
      <c r="A4338" t="s">
        <v>13007</v>
      </c>
      <c r="B4338" t="s">
        <v>16</v>
      </c>
      <c r="C4338" t="s">
        <v>34</v>
      </c>
      <c r="D4338">
        <v>2003</v>
      </c>
      <c r="E4338" t="s">
        <v>12567</v>
      </c>
      <c r="F4338">
        <v>2.1</v>
      </c>
      <c r="G4338">
        <v>36000</v>
      </c>
      <c r="H4338" t="s">
        <v>13008</v>
      </c>
      <c r="I4338" t="s">
        <v>13009</v>
      </c>
      <c r="J4338" t="s">
        <v>13010</v>
      </c>
      <c r="K4338" t="s">
        <v>5762</v>
      </c>
      <c r="L4338">
        <v>12000000</v>
      </c>
      <c r="M4338">
        <v>13818181</v>
      </c>
      <c r="N4338" t="s">
        <v>13011</v>
      </c>
      <c r="O4338">
        <v>90</v>
      </c>
      <c r="P4338" t="str">
        <f>IF(Table1[[#This Row],[score]]&gt;=8.5,"High",IF(Table1[[#This Row],[score]]&gt;=7,"Medium","Low"))</f>
        <v>Low</v>
      </c>
      <c r="Q4338" s="5">
        <f>Table1[[#This Row],[gross]]-Table1[[#This Row],[budget]]</f>
        <v>1818181</v>
      </c>
      <c r="R4338" s="5" t="str">
        <f>IF(Table1[[#This Row],[Profit]]&gt;0,"Profit","Loss")</f>
        <v>Profit</v>
      </c>
      <c r="S4338" s="6" t="str">
        <f>FLOOR(Table1[[#This Row],[year]]-1900,10)+1900 &amp; "-" &amp; FLOOR(Table1[[#This Row],[year]]-1890,10)+1900</f>
        <v>2000-2010</v>
      </c>
      <c r="T4338" s="14" t="s">
        <v>21835</v>
      </c>
      <c r="AB4338" s="14"/>
    </row>
    <row r="4339" spans="1:28" hidden="1" x14ac:dyDescent="0.3">
      <c r="A4339" t="s">
        <v>13198</v>
      </c>
      <c r="B4339" t="s">
        <v>16</v>
      </c>
      <c r="C4339" t="s">
        <v>41</v>
      </c>
      <c r="D4339">
        <v>2003</v>
      </c>
      <c r="E4339" t="s">
        <v>12790</v>
      </c>
      <c r="F4339">
        <v>6.3</v>
      </c>
      <c r="G4339">
        <v>30000</v>
      </c>
      <c r="H4339" t="s">
        <v>289</v>
      </c>
      <c r="I4339" t="s">
        <v>289</v>
      </c>
      <c r="J4339" t="s">
        <v>289</v>
      </c>
      <c r="K4339" t="s">
        <v>30</v>
      </c>
      <c r="L4339">
        <v>18000000</v>
      </c>
      <c r="M4339">
        <v>13585075</v>
      </c>
      <c r="N4339" t="s">
        <v>9593</v>
      </c>
      <c r="O4339">
        <v>108</v>
      </c>
      <c r="P4339" t="str">
        <f>IF(Table1[[#This Row],[score]]&gt;=8.5,"High",IF(Table1[[#This Row],[score]]&gt;=7,"Medium","Low"))</f>
        <v>Low</v>
      </c>
      <c r="Q4339" s="5">
        <f>Table1[[#This Row],[gross]]-Table1[[#This Row],[budget]]</f>
        <v>-4414925</v>
      </c>
      <c r="R4339" s="5" t="str">
        <f>IF(Table1[[#This Row],[Profit]]&gt;0,"Profit","Loss")</f>
        <v>Loss</v>
      </c>
      <c r="S4339" s="6" t="str">
        <f>FLOOR(Table1[[#This Row],[year]]-1900,10)+1900 &amp; "-" &amp; FLOOR(Table1[[#This Row],[year]]-1890,10)+1900</f>
        <v>2000-2010</v>
      </c>
      <c r="T4339" s="14" t="s">
        <v>21835</v>
      </c>
      <c r="AB4339" s="14"/>
    </row>
    <row r="4340" spans="1:28" hidden="1" x14ac:dyDescent="0.3">
      <c r="A4340" t="s">
        <v>13070</v>
      </c>
      <c r="B4340" t="s">
        <v>443</v>
      </c>
      <c r="C4340" t="s">
        <v>41</v>
      </c>
      <c r="D4340">
        <v>2003</v>
      </c>
      <c r="E4340" t="s">
        <v>13071</v>
      </c>
      <c r="F4340">
        <v>7.9</v>
      </c>
      <c r="G4340">
        <v>65000</v>
      </c>
      <c r="H4340" t="s">
        <v>13072</v>
      </c>
      <c r="I4340" t="s">
        <v>13073</v>
      </c>
      <c r="J4340" t="s">
        <v>13074</v>
      </c>
      <c r="K4340" t="s">
        <v>10197</v>
      </c>
      <c r="L4340">
        <f>20500000</f>
        <v>20500000</v>
      </c>
      <c r="M4340">
        <v>13200241</v>
      </c>
      <c r="N4340" t="s">
        <v>10198</v>
      </c>
      <c r="O4340">
        <v>186</v>
      </c>
      <c r="P4340" t="str">
        <f>IF(Table1[[#This Row],[score]]&gt;=8.5,"High",IF(Table1[[#This Row],[score]]&gt;=7,"Medium","Low"))</f>
        <v>Medium</v>
      </c>
      <c r="Q4340" s="5">
        <f>Table1[[#This Row],[gross]]-Table1[[#This Row],[budget]]</f>
        <v>-7299759</v>
      </c>
      <c r="R4340" s="5" t="str">
        <f>IF(Table1[[#This Row],[Profit]]&gt;0,"Profit","Loss")</f>
        <v>Loss</v>
      </c>
      <c r="S4340" s="6" t="str">
        <f>FLOOR(Table1[[#This Row],[year]]-1900,10)+1900 &amp; "-" &amp; FLOOR(Table1[[#This Row],[year]]-1890,10)+1900</f>
        <v>2000-2010</v>
      </c>
      <c r="T4340" s="14" t="s">
        <v>21867</v>
      </c>
      <c r="AB4340" s="14"/>
    </row>
    <row r="4341" spans="1:28" hidden="1" x14ac:dyDescent="0.3">
      <c r="A4341" t="s">
        <v>13263</v>
      </c>
      <c r="B4341" t="s">
        <v>1974</v>
      </c>
      <c r="C4341" t="s">
        <v>41</v>
      </c>
      <c r="D4341">
        <v>2003</v>
      </c>
      <c r="E4341" t="s">
        <v>12590</v>
      </c>
      <c r="F4341">
        <v>4.9000000000000004</v>
      </c>
      <c r="G4341">
        <v>11000</v>
      </c>
      <c r="H4341" t="s">
        <v>825</v>
      </c>
      <c r="I4341" t="s">
        <v>13264</v>
      </c>
      <c r="J4341" t="s">
        <v>12890</v>
      </c>
      <c r="K4341" t="s">
        <v>30</v>
      </c>
      <c r="L4341">
        <f>20500000</f>
        <v>20500000</v>
      </c>
      <c r="M4341">
        <v>12991996</v>
      </c>
      <c r="N4341" t="s">
        <v>827</v>
      </c>
      <c r="O4341">
        <v>117</v>
      </c>
      <c r="P4341" t="str">
        <f>IF(Table1[[#This Row],[score]]&gt;=8.5,"High",IF(Table1[[#This Row],[score]]&gt;=7,"Medium","Low"))</f>
        <v>Low</v>
      </c>
      <c r="Q4341" s="5">
        <f>Table1[[#This Row],[gross]]-Table1[[#This Row],[budget]]</f>
        <v>-7508004</v>
      </c>
      <c r="R4341" s="5" t="str">
        <f>IF(Table1[[#This Row],[Profit]]&gt;0,"Profit","Loss")</f>
        <v>Loss</v>
      </c>
      <c r="S4341" s="6" t="str">
        <f>FLOOR(Table1[[#This Row],[year]]-1900,10)+1900 &amp; "-" &amp; FLOOR(Table1[[#This Row],[year]]-1890,10)+1900</f>
        <v>2000-2010</v>
      </c>
      <c r="T4341" s="14" t="s">
        <v>21835</v>
      </c>
      <c r="AB4341" s="14"/>
    </row>
    <row r="4342" spans="1:28" hidden="1" x14ac:dyDescent="0.3">
      <c r="A4342" t="s">
        <v>13012</v>
      </c>
      <c r="B4342" t="s">
        <v>1974</v>
      </c>
      <c r="C4342" t="s">
        <v>63</v>
      </c>
      <c r="D4342">
        <v>2003</v>
      </c>
      <c r="E4342" t="s">
        <v>12607</v>
      </c>
      <c r="F4342">
        <v>6.3</v>
      </c>
      <c r="G4342">
        <v>16000</v>
      </c>
      <c r="H4342" t="s">
        <v>168</v>
      </c>
      <c r="I4342" t="s">
        <v>13013</v>
      </c>
      <c r="J4342" t="s">
        <v>3527</v>
      </c>
      <c r="K4342" t="s">
        <v>30</v>
      </c>
      <c r="L4342">
        <v>56000000</v>
      </c>
      <c r="M4342">
        <v>12923936</v>
      </c>
      <c r="N4342" t="s">
        <v>6930</v>
      </c>
      <c r="O4342">
        <v>219</v>
      </c>
      <c r="P4342" t="str">
        <f>IF(Table1[[#This Row],[score]]&gt;=8.5,"High",IF(Table1[[#This Row],[score]]&gt;=7,"Medium","Low"))</f>
        <v>Low</v>
      </c>
      <c r="Q4342" s="5">
        <f>Table1[[#This Row],[gross]]-Table1[[#This Row],[budget]]</f>
        <v>-43076064</v>
      </c>
      <c r="R4342" s="5" t="str">
        <f>IF(Table1[[#This Row],[Profit]]&gt;0,"Profit","Loss")</f>
        <v>Loss</v>
      </c>
      <c r="S4342" s="6" t="str">
        <f>FLOOR(Table1[[#This Row],[year]]-1900,10)+1900 &amp; "-" &amp; FLOOR(Table1[[#This Row],[year]]-1890,10)+1900</f>
        <v>2000-2010</v>
      </c>
      <c r="T4342" s="14" t="s">
        <v>21835</v>
      </c>
      <c r="AB4342" s="14"/>
    </row>
    <row r="4343" spans="1:28" hidden="1" x14ac:dyDescent="0.3">
      <c r="A4343" t="s">
        <v>13192</v>
      </c>
      <c r="B4343" t="s">
        <v>33</v>
      </c>
      <c r="C4343" t="s">
        <v>41</v>
      </c>
      <c r="D4343">
        <v>2003</v>
      </c>
      <c r="E4343" t="s">
        <v>13140</v>
      </c>
      <c r="F4343">
        <v>4.8</v>
      </c>
      <c r="G4343">
        <v>4000</v>
      </c>
      <c r="H4343" t="s">
        <v>13193</v>
      </c>
      <c r="I4343" t="s">
        <v>13194</v>
      </c>
      <c r="J4343" t="s">
        <v>13195</v>
      </c>
      <c r="K4343" t="s">
        <v>30</v>
      </c>
      <c r="L4343">
        <f>20500000</f>
        <v>20500000</v>
      </c>
      <c r="M4343">
        <v>12661189</v>
      </c>
      <c r="N4343" t="s">
        <v>9026</v>
      </c>
      <c r="O4343">
        <v>80</v>
      </c>
      <c r="P4343" t="str">
        <f>IF(Table1[[#This Row],[score]]&gt;=8.5,"High",IF(Table1[[#This Row],[score]]&gt;=7,"Medium","Low"))</f>
        <v>Low</v>
      </c>
      <c r="Q4343" s="5">
        <f>Table1[[#This Row],[gross]]-Table1[[#This Row],[budget]]</f>
        <v>-7838811</v>
      </c>
      <c r="R4343" s="5" t="str">
        <f>IF(Table1[[#This Row],[Profit]]&gt;0,"Profit","Loss")</f>
        <v>Loss</v>
      </c>
      <c r="S4343" s="6" t="str">
        <f>FLOOR(Table1[[#This Row],[year]]-1900,10)+1900 &amp; "-" &amp; FLOOR(Table1[[#This Row],[year]]-1890,10)+1900</f>
        <v>2000-2010</v>
      </c>
      <c r="T4343" s="14" t="s">
        <v>21835</v>
      </c>
      <c r="AB4343" s="14"/>
    </row>
    <row r="4344" spans="1:28" hidden="1" x14ac:dyDescent="0.3">
      <c r="A4344" t="s">
        <v>13186</v>
      </c>
      <c r="B4344" t="s">
        <v>16</v>
      </c>
      <c r="C4344" t="s">
        <v>25</v>
      </c>
      <c r="D4344">
        <v>2003</v>
      </c>
      <c r="E4344" t="s">
        <v>12886</v>
      </c>
      <c r="F4344">
        <v>6.5</v>
      </c>
      <c r="G4344">
        <v>26000</v>
      </c>
      <c r="H4344" t="s">
        <v>4966</v>
      </c>
      <c r="I4344" t="s">
        <v>13187</v>
      </c>
      <c r="J4344" t="s">
        <v>10230</v>
      </c>
      <c r="K4344" t="s">
        <v>5762</v>
      </c>
      <c r="L4344">
        <v>35000000</v>
      </c>
      <c r="M4344">
        <v>11705002</v>
      </c>
      <c r="N4344" t="s">
        <v>13188</v>
      </c>
      <c r="O4344">
        <v>127</v>
      </c>
      <c r="P4344" t="str">
        <f>IF(Table1[[#This Row],[score]]&gt;=8.5,"High",IF(Table1[[#This Row],[score]]&gt;=7,"Medium","Low"))</f>
        <v>Low</v>
      </c>
      <c r="Q4344" s="5">
        <f>Table1[[#This Row],[gross]]-Table1[[#This Row],[budget]]</f>
        <v>-23294998</v>
      </c>
      <c r="R4344" s="5" t="str">
        <f>IF(Table1[[#This Row],[Profit]]&gt;0,"Profit","Loss")</f>
        <v>Loss</v>
      </c>
      <c r="S4344" s="6" t="str">
        <f>FLOOR(Table1[[#This Row],[year]]-1900,10)+1900 &amp; "-" &amp; FLOOR(Table1[[#This Row],[year]]-1890,10)+1900</f>
        <v>2000-2010</v>
      </c>
      <c r="T4344" s="14" t="s">
        <v>21835</v>
      </c>
      <c r="AB4344" s="14"/>
    </row>
    <row r="4345" spans="1:28" hidden="1" x14ac:dyDescent="0.3">
      <c r="A4345" t="s">
        <v>13240</v>
      </c>
      <c r="B4345" t="s">
        <v>16</v>
      </c>
      <c r="C4345" t="s">
        <v>52</v>
      </c>
      <c r="D4345">
        <v>2003</v>
      </c>
      <c r="E4345" t="s">
        <v>12523</v>
      </c>
      <c r="F4345">
        <v>5.2</v>
      </c>
      <c r="G4345">
        <v>17000</v>
      </c>
      <c r="H4345" t="s">
        <v>9575</v>
      </c>
      <c r="I4345" t="s">
        <v>9575</v>
      </c>
      <c r="J4345" t="s">
        <v>10563</v>
      </c>
      <c r="K4345" t="s">
        <v>30</v>
      </c>
      <c r="L4345">
        <v>38000000</v>
      </c>
      <c r="M4345">
        <v>11560806</v>
      </c>
      <c r="N4345" t="s">
        <v>180</v>
      </c>
      <c r="O4345">
        <v>102</v>
      </c>
      <c r="P4345" t="str">
        <f>IF(Table1[[#This Row],[score]]&gt;=8.5,"High",IF(Table1[[#This Row],[score]]&gt;=7,"Medium","Low"))</f>
        <v>Low</v>
      </c>
      <c r="Q4345" s="5">
        <f>Table1[[#This Row],[gross]]-Table1[[#This Row],[budget]]</f>
        <v>-26439194</v>
      </c>
      <c r="R4345" s="5" t="str">
        <f>IF(Table1[[#This Row],[Profit]]&gt;0,"Profit","Loss")</f>
        <v>Loss</v>
      </c>
      <c r="S4345" s="6" t="str">
        <f>FLOOR(Table1[[#This Row],[year]]-1900,10)+1900 &amp; "-" &amp; FLOOR(Table1[[#This Row],[year]]-1890,10)+1900</f>
        <v>2000-2010</v>
      </c>
      <c r="T4345" s="14" t="s">
        <v>21835</v>
      </c>
      <c r="AB4345" s="14"/>
    </row>
    <row r="4346" spans="1:28" hidden="1" x14ac:dyDescent="0.3">
      <c r="A4346" t="s">
        <v>13279</v>
      </c>
      <c r="B4346" t="s">
        <v>16</v>
      </c>
      <c r="C4346" t="s">
        <v>17</v>
      </c>
      <c r="D4346">
        <v>2003</v>
      </c>
      <c r="E4346" t="s">
        <v>13280</v>
      </c>
      <c r="F4346">
        <v>7.6</v>
      </c>
      <c r="G4346">
        <v>19000</v>
      </c>
      <c r="H4346" t="s">
        <v>2736</v>
      </c>
      <c r="I4346" t="s">
        <v>2736</v>
      </c>
      <c r="J4346" t="s">
        <v>13281</v>
      </c>
      <c r="K4346" t="s">
        <v>2567</v>
      </c>
      <c r="L4346">
        <f>20500000</f>
        <v>20500000</v>
      </c>
      <c r="M4346">
        <v>10781635</v>
      </c>
      <c r="N4346" t="s">
        <v>13282</v>
      </c>
      <c r="O4346">
        <v>145</v>
      </c>
      <c r="P4346" t="str">
        <f>IF(Table1[[#This Row],[score]]&gt;=8.5,"High",IF(Table1[[#This Row],[score]]&gt;=7,"Medium","Low"))</f>
        <v>Medium</v>
      </c>
      <c r="Q4346" s="5">
        <f>Table1[[#This Row],[gross]]-Table1[[#This Row],[budget]]</f>
        <v>-9718365</v>
      </c>
      <c r="R4346" s="5" t="str">
        <f>IF(Table1[[#This Row],[Profit]]&gt;0,"Profit","Loss")</f>
        <v>Loss</v>
      </c>
      <c r="S4346" s="6" t="str">
        <f>FLOOR(Table1[[#This Row],[year]]-1900,10)+1900 &amp; "-" &amp; FLOOR(Table1[[#This Row],[year]]-1890,10)+1900</f>
        <v>2000-2010</v>
      </c>
      <c r="T4346" s="14" t="s">
        <v>21847</v>
      </c>
      <c r="AB4346" s="14"/>
    </row>
    <row r="4347" spans="1:28" hidden="1" x14ac:dyDescent="0.3">
      <c r="A4347" t="s">
        <v>13056</v>
      </c>
      <c r="B4347" t="s">
        <v>16</v>
      </c>
      <c r="C4347" t="s">
        <v>17</v>
      </c>
      <c r="D4347">
        <v>2003</v>
      </c>
      <c r="E4347" t="s">
        <v>12947</v>
      </c>
      <c r="F4347">
        <v>6.9</v>
      </c>
      <c r="G4347">
        <v>33000</v>
      </c>
      <c r="H4347" t="s">
        <v>13057</v>
      </c>
      <c r="I4347" t="s">
        <v>13058</v>
      </c>
      <c r="J4347" t="s">
        <v>8912</v>
      </c>
      <c r="K4347" t="s">
        <v>30</v>
      </c>
      <c r="L4347">
        <v>3200000</v>
      </c>
      <c r="M4347">
        <v>10464788</v>
      </c>
      <c r="N4347" t="s">
        <v>13059</v>
      </c>
      <c r="O4347">
        <v>101</v>
      </c>
      <c r="P4347" t="str">
        <f>IF(Table1[[#This Row],[score]]&gt;=8.5,"High",IF(Table1[[#This Row],[score]]&gt;=7,"Medium","Low"))</f>
        <v>Low</v>
      </c>
      <c r="Q4347" s="5">
        <f>Table1[[#This Row],[gross]]-Table1[[#This Row],[budget]]</f>
        <v>7264788</v>
      </c>
      <c r="R4347" s="5" t="str">
        <f>IF(Table1[[#This Row],[Profit]]&gt;0,"Profit","Loss")</f>
        <v>Profit</v>
      </c>
      <c r="S4347" s="6" t="str">
        <f>FLOOR(Table1[[#This Row],[year]]-1900,10)+1900 &amp; "-" &amp; FLOOR(Table1[[#This Row],[year]]-1890,10)+1900</f>
        <v>2000-2010</v>
      </c>
      <c r="T4347" s="14" t="s">
        <v>21835</v>
      </c>
      <c r="AB4347" s="14"/>
    </row>
    <row r="4348" spans="1:28" hidden="1" x14ac:dyDescent="0.3">
      <c r="A4348" t="s">
        <v>12820</v>
      </c>
      <c r="B4348" t="s">
        <v>16</v>
      </c>
      <c r="C4348" t="s">
        <v>17</v>
      </c>
      <c r="D4348">
        <v>2003</v>
      </c>
      <c r="E4348" t="s">
        <v>12790</v>
      </c>
      <c r="F4348">
        <v>6.8</v>
      </c>
      <c r="G4348">
        <v>81000</v>
      </c>
      <c r="H4348" t="s">
        <v>12821</v>
      </c>
      <c r="I4348" t="s">
        <v>12821</v>
      </c>
      <c r="J4348" t="s">
        <v>12822</v>
      </c>
      <c r="K4348" t="s">
        <v>30</v>
      </c>
      <c r="L4348">
        <v>2000000</v>
      </c>
      <c r="M4348">
        <v>10128960</v>
      </c>
      <c r="N4348" t="s">
        <v>9351</v>
      </c>
      <c r="O4348">
        <v>100</v>
      </c>
      <c r="P4348" t="str">
        <f>IF(Table1[[#This Row],[score]]&gt;=8.5,"High",IF(Table1[[#This Row],[score]]&gt;=7,"Medium","Low"))</f>
        <v>Low</v>
      </c>
      <c r="Q4348" s="5">
        <f>Table1[[#This Row],[gross]]-Table1[[#This Row],[budget]]</f>
        <v>8128960</v>
      </c>
      <c r="R4348" s="5" t="str">
        <f>IF(Table1[[#This Row],[Profit]]&gt;0,"Profit","Loss")</f>
        <v>Profit</v>
      </c>
      <c r="S4348" s="6" t="str">
        <f>FLOOR(Table1[[#This Row],[year]]-1900,10)+1900 &amp; "-" &amp; FLOOR(Table1[[#This Row],[year]]-1890,10)+1900</f>
        <v>2000-2010</v>
      </c>
      <c r="T4348" s="14" t="s">
        <v>21835</v>
      </c>
      <c r="AB4348" s="14"/>
    </row>
    <row r="4349" spans="1:28" hidden="1" x14ac:dyDescent="0.3">
      <c r="A4349" t="s">
        <v>12968</v>
      </c>
      <c r="B4349" t="s">
        <v>16</v>
      </c>
      <c r="C4349" t="s">
        <v>104</v>
      </c>
      <c r="D4349">
        <v>2003</v>
      </c>
      <c r="E4349" t="s">
        <v>12784</v>
      </c>
      <c r="F4349">
        <v>7.2</v>
      </c>
      <c r="G4349">
        <v>88000</v>
      </c>
      <c r="H4349" t="s">
        <v>5175</v>
      </c>
      <c r="I4349" t="s">
        <v>5175</v>
      </c>
      <c r="J4349" t="s">
        <v>12969</v>
      </c>
      <c r="K4349" t="s">
        <v>30</v>
      </c>
      <c r="L4349">
        <v>3000000</v>
      </c>
      <c r="M4349">
        <v>10012022</v>
      </c>
      <c r="N4349" t="s">
        <v>12756</v>
      </c>
      <c r="O4349">
        <v>81</v>
      </c>
      <c r="P4349" t="str">
        <f>IF(Table1[[#This Row],[score]]&gt;=8.5,"High",IF(Table1[[#This Row],[score]]&gt;=7,"Medium","Low"))</f>
        <v>Medium</v>
      </c>
      <c r="Q4349" s="5">
        <f>Table1[[#This Row],[gross]]-Table1[[#This Row],[budget]]</f>
        <v>7012022</v>
      </c>
      <c r="R4349" s="5" t="str">
        <f>IF(Table1[[#This Row],[Profit]]&gt;0,"Profit","Loss")</f>
        <v>Profit</v>
      </c>
      <c r="S4349" s="6" t="str">
        <f>FLOOR(Table1[[#This Row],[year]]-1900,10)+1900 &amp; "-" &amp; FLOOR(Table1[[#This Row],[year]]-1890,10)+1900</f>
        <v>2000-2010</v>
      </c>
      <c r="T4349" s="14" t="s">
        <v>21835</v>
      </c>
      <c r="AB4349" s="14"/>
    </row>
    <row r="4350" spans="1:28" hidden="1" x14ac:dyDescent="0.3">
      <c r="A4350" t="s">
        <v>13285</v>
      </c>
      <c r="B4350" t="s">
        <v>16</v>
      </c>
      <c r="C4350" t="s">
        <v>17</v>
      </c>
      <c r="D4350">
        <v>2003</v>
      </c>
      <c r="E4350" t="s">
        <v>13286</v>
      </c>
      <c r="F4350">
        <v>7.5</v>
      </c>
      <c r="G4350">
        <v>24000</v>
      </c>
      <c r="H4350" t="s">
        <v>13287</v>
      </c>
      <c r="I4350" t="s">
        <v>13287</v>
      </c>
      <c r="J4350" t="s">
        <v>10713</v>
      </c>
      <c r="K4350" t="s">
        <v>1099</v>
      </c>
      <c r="L4350">
        <f>20500000</f>
        <v>20500000</v>
      </c>
      <c r="M4350">
        <v>9781854</v>
      </c>
      <c r="N4350" t="s">
        <v>5148</v>
      </c>
      <c r="O4350">
        <v>106</v>
      </c>
      <c r="P4350" t="str">
        <f>IF(Table1[[#This Row],[score]]&gt;=8.5,"High",IF(Table1[[#This Row],[score]]&gt;=7,"Medium","Low"))</f>
        <v>Medium</v>
      </c>
      <c r="Q4350" s="5">
        <f>Table1[[#This Row],[gross]]-Table1[[#This Row],[budget]]</f>
        <v>-10718146</v>
      </c>
      <c r="R4350" s="5" t="str">
        <f>IF(Table1[[#This Row],[Profit]]&gt;0,"Profit","Loss")</f>
        <v>Loss</v>
      </c>
      <c r="S4350" s="6" t="str">
        <f>FLOOR(Table1[[#This Row],[year]]-1900,10)+1900 &amp; "-" &amp; FLOOR(Table1[[#This Row],[year]]-1890,10)+1900</f>
        <v>2000-2010</v>
      </c>
      <c r="T4350" s="14" t="s">
        <v>21856</v>
      </c>
      <c r="AB4350" s="14"/>
    </row>
    <row r="4351" spans="1:28" hidden="1" x14ac:dyDescent="0.3">
      <c r="A4351" t="s">
        <v>13245</v>
      </c>
      <c r="B4351" t="s">
        <v>16</v>
      </c>
      <c r="C4351" t="s">
        <v>63</v>
      </c>
      <c r="D4351">
        <v>2003</v>
      </c>
      <c r="E4351" t="s">
        <v>12852</v>
      </c>
      <c r="F4351">
        <v>6.9</v>
      </c>
      <c r="G4351">
        <v>20000</v>
      </c>
      <c r="H4351" t="s">
        <v>816</v>
      </c>
      <c r="I4351" t="s">
        <v>13246</v>
      </c>
      <c r="J4351" t="s">
        <v>10128</v>
      </c>
      <c r="K4351" t="s">
        <v>3125</v>
      </c>
      <c r="L4351">
        <v>17000000</v>
      </c>
      <c r="M4351">
        <v>9439660</v>
      </c>
      <c r="N4351" t="s">
        <v>2067</v>
      </c>
      <c r="O4351">
        <v>98</v>
      </c>
      <c r="P4351" t="str">
        <f>IF(Table1[[#This Row],[score]]&gt;=8.5,"High",IF(Table1[[#This Row],[score]]&gt;=7,"Medium","Low"))</f>
        <v>Low</v>
      </c>
      <c r="Q4351" s="5">
        <f>Table1[[#This Row],[gross]]-Table1[[#This Row],[budget]]</f>
        <v>-7560340</v>
      </c>
      <c r="R4351" s="5" t="str">
        <f>IF(Table1[[#This Row],[Profit]]&gt;0,"Profit","Loss")</f>
        <v>Loss</v>
      </c>
      <c r="S4351" s="6" t="str">
        <f>FLOOR(Table1[[#This Row],[year]]-1900,10)+1900 &amp; "-" &amp; FLOOR(Table1[[#This Row],[year]]-1890,10)+1900</f>
        <v>2000-2010</v>
      </c>
      <c r="T4351" s="14" t="s">
        <v>21835</v>
      </c>
      <c r="AB4351" s="14"/>
    </row>
    <row r="4352" spans="1:28" hidden="1" x14ac:dyDescent="0.3">
      <c r="A4352" t="s">
        <v>12990</v>
      </c>
      <c r="B4352" t="s">
        <v>16</v>
      </c>
      <c r="C4352" t="s">
        <v>17</v>
      </c>
      <c r="D4352">
        <v>2003</v>
      </c>
      <c r="E4352" t="s">
        <v>12991</v>
      </c>
      <c r="F4352">
        <v>8</v>
      </c>
      <c r="G4352">
        <v>79000</v>
      </c>
      <c r="H4352" t="s">
        <v>11492</v>
      </c>
      <c r="I4352" t="s">
        <v>11492</v>
      </c>
      <c r="J4352" t="s">
        <v>11492</v>
      </c>
      <c r="K4352" t="s">
        <v>908</v>
      </c>
      <c r="L4352">
        <f>20500000</f>
        <v>20500000</v>
      </c>
      <c r="M4352">
        <v>8945072</v>
      </c>
      <c r="N4352" t="s">
        <v>12992</v>
      </c>
      <c r="O4352">
        <v>103</v>
      </c>
      <c r="P4352" t="str">
        <f>IF(Table1[[#This Row],[score]]&gt;=8.5,"High",IF(Table1[[#This Row],[score]]&gt;=7,"Medium","Low"))</f>
        <v>Medium</v>
      </c>
      <c r="Q4352" s="5">
        <f>Table1[[#This Row],[gross]]-Table1[[#This Row],[budget]]</f>
        <v>-11554928</v>
      </c>
      <c r="R4352" s="5" t="str">
        <f>IF(Table1[[#This Row],[Profit]]&gt;0,"Profit","Loss")</f>
        <v>Loss</v>
      </c>
      <c r="S4352" s="6" t="str">
        <f>FLOOR(Table1[[#This Row],[year]]-1900,10)+1900 &amp; "-" &amp; FLOOR(Table1[[#This Row],[year]]-1890,10)+1900</f>
        <v>2000-2010</v>
      </c>
      <c r="T4352" s="14" t="s">
        <v>21835</v>
      </c>
      <c r="AB4352" s="14"/>
    </row>
    <row r="4353" spans="1:28" hidden="1" x14ac:dyDescent="0.3">
      <c r="A4353" t="s">
        <v>13020</v>
      </c>
      <c r="B4353" t="s">
        <v>16</v>
      </c>
      <c r="C4353" t="s">
        <v>41</v>
      </c>
      <c r="D4353">
        <v>2003</v>
      </c>
      <c r="E4353" t="s">
        <v>12860</v>
      </c>
      <c r="F4353">
        <v>7.6</v>
      </c>
      <c r="G4353">
        <v>68000</v>
      </c>
      <c r="H4353" t="s">
        <v>13021</v>
      </c>
      <c r="I4353" t="s">
        <v>13021</v>
      </c>
      <c r="J4353" t="s">
        <v>13022</v>
      </c>
      <c r="K4353" t="s">
        <v>30</v>
      </c>
      <c r="L4353">
        <v>500000</v>
      </c>
      <c r="M4353">
        <v>8701337</v>
      </c>
      <c r="N4353" t="s">
        <v>13023</v>
      </c>
      <c r="O4353">
        <v>89</v>
      </c>
      <c r="P4353" t="str">
        <f>IF(Table1[[#This Row],[score]]&gt;=8.5,"High",IF(Table1[[#This Row],[score]]&gt;=7,"Medium","Low"))</f>
        <v>Medium</v>
      </c>
      <c r="Q4353" s="5">
        <f>Table1[[#This Row],[gross]]-Table1[[#This Row],[budget]]</f>
        <v>8201337</v>
      </c>
      <c r="R4353" s="5" t="str">
        <f>IF(Table1[[#This Row],[Profit]]&gt;0,"Profit","Loss")</f>
        <v>Profit</v>
      </c>
      <c r="S4353" s="6" t="str">
        <f>FLOOR(Table1[[#This Row],[year]]-1900,10)+1900 &amp; "-" &amp; FLOOR(Table1[[#This Row],[year]]-1890,10)+1900</f>
        <v>2000-2010</v>
      </c>
      <c r="T4353" s="14" t="s">
        <v>21835</v>
      </c>
      <c r="AB4353" s="14"/>
    </row>
    <row r="4354" spans="1:28" hidden="1" x14ac:dyDescent="0.3">
      <c r="A4354" t="s">
        <v>13135</v>
      </c>
      <c r="B4354" t="s">
        <v>16</v>
      </c>
      <c r="C4354" t="s">
        <v>41</v>
      </c>
      <c r="D4354">
        <v>2003</v>
      </c>
      <c r="E4354" t="s">
        <v>12991</v>
      </c>
      <c r="F4354">
        <v>7.6</v>
      </c>
      <c r="G4354">
        <v>68000</v>
      </c>
      <c r="H4354" t="s">
        <v>13136</v>
      </c>
      <c r="I4354" t="s">
        <v>13136</v>
      </c>
      <c r="J4354" t="s">
        <v>13137</v>
      </c>
      <c r="K4354" t="s">
        <v>448</v>
      </c>
      <c r="L4354">
        <f>20500000</f>
        <v>20500000</v>
      </c>
      <c r="M4354">
        <v>8604201</v>
      </c>
      <c r="N4354" t="s">
        <v>13138</v>
      </c>
      <c r="O4354">
        <v>93</v>
      </c>
      <c r="P4354" t="str">
        <f>IF(Table1[[#This Row],[score]]&gt;=8.5,"High",IF(Table1[[#This Row],[score]]&gt;=7,"Medium","Low"))</f>
        <v>Medium</v>
      </c>
      <c r="Q4354" s="5">
        <f>Table1[[#This Row],[gross]]-Table1[[#This Row],[budget]]</f>
        <v>-11895799</v>
      </c>
      <c r="R4354" s="5" t="str">
        <f>IF(Table1[[#This Row],[Profit]]&gt;0,"Profit","Loss")</f>
        <v>Loss</v>
      </c>
      <c r="S4354" s="6" t="str">
        <f>FLOOR(Table1[[#This Row],[year]]-1900,10)+1900 &amp; "-" &amp; FLOOR(Table1[[#This Row],[year]]-1890,10)+1900</f>
        <v>2000-2010</v>
      </c>
      <c r="T4354" s="14" t="s">
        <v>21835</v>
      </c>
      <c r="AB4354" s="14"/>
    </row>
    <row r="4355" spans="1:28" hidden="1" x14ac:dyDescent="0.3">
      <c r="A4355" t="s">
        <v>13170</v>
      </c>
      <c r="B4355" t="s">
        <v>1974</v>
      </c>
      <c r="C4355" t="s">
        <v>17</v>
      </c>
      <c r="D4355">
        <v>2003</v>
      </c>
      <c r="E4355" t="s">
        <v>12951</v>
      </c>
      <c r="F4355">
        <v>6.1</v>
      </c>
      <c r="G4355">
        <v>18000</v>
      </c>
      <c r="H4355" t="s">
        <v>11199</v>
      </c>
      <c r="I4355" t="s">
        <v>11199</v>
      </c>
      <c r="J4355" t="s">
        <v>3249</v>
      </c>
      <c r="K4355" t="s">
        <v>195</v>
      </c>
      <c r="L4355">
        <v>20000000</v>
      </c>
      <c r="M4355">
        <v>8564586</v>
      </c>
      <c r="N4355" t="s">
        <v>2001</v>
      </c>
      <c r="O4355">
        <v>100</v>
      </c>
      <c r="P4355" t="str">
        <f>IF(Table1[[#This Row],[score]]&gt;=8.5,"High",IF(Table1[[#This Row],[score]]&gt;=7,"Medium","Low"))</f>
        <v>Low</v>
      </c>
      <c r="Q4355" s="5">
        <f>Table1[[#This Row],[gross]]-Table1[[#This Row],[budget]]</f>
        <v>-11435414</v>
      </c>
      <c r="R4355" s="5" t="str">
        <f>IF(Table1[[#This Row],[Profit]]&gt;0,"Profit","Loss")</f>
        <v>Loss</v>
      </c>
      <c r="S4355" s="6" t="str">
        <f>FLOOR(Table1[[#This Row],[year]]-1900,10)+1900 &amp; "-" &amp; FLOOR(Table1[[#This Row],[year]]-1890,10)+1900</f>
        <v>2000-2010</v>
      </c>
      <c r="T4355" s="14" t="s">
        <v>21835</v>
      </c>
      <c r="AB4355" s="14"/>
    </row>
    <row r="4356" spans="1:28" hidden="1" x14ac:dyDescent="0.3">
      <c r="A4356" t="s">
        <v>13083</v>
      </c>
      <c r="B4356" t="s">
        <v>443</v>
      </c>
      <c r="C4356" t="s">
        <v>17</v>
      </c>
      <c r="D4356">
        <v>2003</v>
      </c>
      <c r="E4356" t="s">
        <v>13084</v>
      </c>
      <c r="F4356">
        <v>8</v>
      </c>
      <c r="G4356">
        <v>44000</v>
      </c>
      <c r="H4356" t="s">
        <v>13085</v>
      </c>
      <c r="I4356" t="s">
        <v>13086</v>
      </c>
      <c r="J4356" t="s">
        <v>13087</v>
      </c>
      <c r="K4356" t="s">
        <v>8317</v>
      </c>
      <c r="L4356">
        <f>20500000</f>
        <v>20500000</v>
      </c>
      <c r="M4356">
        <v>8482993</v>
      </c>
      <c r="N4356" t="s">
        <v>13088</v>
      </c>
      <c r="O4356">
        <v>110</v>
      </c>
      <c r="P4356" t="str">
        <f>IF(Table1[[#This Row],[score]]&gt;=8.5,"High",IF(Table1[[#This Row],[score]]&gt;=7,"Medium","Low"))</f>
        <v>Medium</v>
      </c>
      <c r="Q4356" s="5">
        <f>Table1[[#This Row],[gross]]-Table1[[#This Row],[budget]]</f>
        <v>-12017007</v>
      </c>
      <c r="R4356" s="5" t="str">
        <f>IF(Table1[[#This Row],[Profit]]&gt;0,"Profit","Loss")</f>
        <v>Loss</v>
      </c>
      <c r="S4356" s="6" t="str">
        <f>FLOOR(Table1[[#This Row],[year]]-1900,10)+1900 &amp; "-" &amp; FLOOR(Table1[[#This Row],[year]]-1890,10)+1900</f>
        <v>2000-2010</v>
      </c>
      <c r="T4356" s="14" t="s">
        <v>21873</v>
      </c>
      <c r="AB4356" s="14"/>
    </row>
    <row r="4357" spans="1:28" hidden="1" x14ac:dyDescent="0.3">
      <c r="A4357" t="s">
        <v>13189</v>
      </c>
      <c r="B4357" t="s">
        <v>1974</v>
      </c>
      <c r="C4357" t="s">
        <v>41</v>
      </c>
      <c r="D4357">
        <v>2003</v>
      </c>
      <c r="E4357" t="s">
        <v>12470</v>
      </c>
      <c r="F4357">
        <v>5.6</v>
      </c>
      <c r="G4357">
        <v>4700</v>
      </c>
      <c r="H4357" t="s">
        <v>1285</v>
      </c>
      <c r="I4357" t="s">
        <v>13190</v>
      </c>
      <c r="J4357" t="s">
        <v>148</v>
      </c>
      <c r="K4357" t="s">
        <v>30</v>
      </c>
      <c r="L4357">
        <f>20500000</f>
        <v>20500000</v>
      </c>
      <c r="M4357">
        <v>8211508</v>
      </c>
      <c r="N4357" t="s">
        <v>13191</v>
      </c>
      <c r="O4357">
        <v>109</v>
      </c>
      <c r="P4357" t="str">
        <f>IF(Table1[[#This Row],[score]]&gt;=8.5,"High",IF(Table1[[#This Row],[score]]&gt;=7,"Medium","Low"))</f>
        <v>Low</v>
      </c>
      <c r="Q4357" s="5">
        <f>Table1[[#This Row],[gross]]-Table1[[#This Row],[budget]]</f>
        <v>-12288492</v>
      </c>
      <c r="R4357" s="5" t="str">
        <f>IF(Table1[[#This Row],[Profit]]&gt;0,"Profit","Loss")</f>
        <v>Loss</v>
      </c>
      <c r="S4357" s="6" t="str">
        <f>FLOOR(Table1[[#This Row],[year]]-1900,10)+1900 &amp; "-" &amp; FLOOR(Table1[[#This Row],[year]]-1890,10)+1900</f>
        <v>2000-2010</v>
      </c>
      <c r="T4357" s="14" t="s">
        <v>21835</v>
      </c>
      <c r="AB4357" s="14"/>
    </row>
    <row r="4358" spans="1:28" hidden="1" x14ac:dyDescent="0.3">
      <c r="A4358" t="s">
        <v>13157</v>
      </c>
      <c r="B4358" t="s">
        <v>16</v>
      </c>
      <c r="C4358" t="s">
        <v>63</v>
      </c>
      <c r="D4358">
        <v>2003</v>
      </c>
      <c r="E4358" t="s">
        <v>12401</v>
      </c>
      <c r="F4358">
        <v>7.4</v>
      </c>
      <c r="G4358">
        <v>48000</v>
      </c>
      <c r="H4358" t="s">
        <v>13158</v>
      </c>
      <c r="I4358" t="s">
        <v>13159</v>
      </c>
      <c r="J4358" t="s">
        <v>13160</v>
      </c>
      <c r="K4358" t="s">
        <v>30</v>
      </c>
      <c r="L4358">
        <f>20500000</f>
        <v>20500000</v>
      </c>
      <c r="M4358">
        <v>7986084</v>
      </c>
      <c r="N4358" t="s">
        <v>8353</v>
      </c>
      <c r="O4358">
        <v>101</v>
      </c>
      <c r="P4358" t="str">
        <f>IF(Table1[[#This Row],[score]]&gt;=8.5,"High",IF(Table1[[#This Row],[score]]&gt;=7,"Medium","Low"))</f>
        <v>Medium</v>
      </c>
      <c r="Q4358" s="5">
        <f>Table1[[#This Row],[gross]]-Table1[[#This Row],[budget]]</f>
        <v>-12513916</v>
      </c>
      <c r="R4358" s="5" t="str">
        <f>IF(Table1[[#This Row],[Profit]]&gt;0,"Profit","Loss")</f>
        <v>Loss</v>
      </c>
      <c r="S4358" s="6" t="str">
        <f>FLOOR(Table1[[#This Row],[year]]-1900,10)+1900 &amp; "-" &amp; FLOOR(Table1[[#This Row],[year]]-1890,10)+1900</f>
        <v>2000-2010</v>
      </c>
      <c r="T4358" s="14" t="s">
        <v>21835</v>
      </c>
      <c r="AB4358" s="14"/>
    </row>
    <row r="4359" spans="1:28" hidden="1" x14ac:dyDescent="0.3">
      <c r="A4359" t="s">
        <v>13092</v>
      </c>
      <c r="B4359" t="s">
        <v>16</v>
      </c>
      <c r="C4359" t="s">
        <v>41</v>
      </c>
      <c r="D4359">
        <v>2003</v>
      </c>
      <c r="E4359" t="s">
        <v>13093</v>
      </c>
      <c r="F4359">
        <v>7.1</v>
      </c>
      <c r="G4359">
        <v>61000</v>
      </c>
      <c r="H4359" t="s">
        <v>2160</v>
      </c>
      <c r="I4359" t="s">
        <v>2160</v>
      </c>
      <c r="J4359" t="s">
        <v>534</v>
      </c>
      <c r="K4359" t="s">
        <v>30</v>
      </c>
      <c r="L4359">
        <f>20500000</f>
        <v>20500000</v>
      </c>
      <c r="M4359">
        <v>7929307</v>
      </c>
      <c r="N4359" t="s">
        <v>13094</v>
      </c>
      <c r="O4359">
        <v>95</v>
      </c>
      <c r="P4359" t="str">
        <f>IF(Table1[[#This Row],[score]]&gt;=8.5,"High",IF(Table1[[#This Row],[score]]&gt;=7,"Medium","Low"))</f>
        <v>Medium</v>
      </c>
      <c r="Q4359" s="5">
        <f>Table1[[#This Row],[gross]]-Table1[[#This Row],[budget]]</f>
        <v>-12570693</v>
      </c>
      <c r="R4359" s="5" t="str">
        <f>IF(Table1[[#This Row],[Profit]]&gt;0,"Profit","Loss")</f>
        <v>Loss</v>
      </c>
      <c r="S4359" s="6" t="str">
        <f>FLOOR(Table1[[#This Row],[year]]-1900,10)+1900 &amp; "-" &amp; FLOOR(Table1[[#This Row],[year]]-1890,10)+1900</f>
        <v>2000-2010</v>
      </c>
      <c r="T4359" s="14" t="s">
        <v>21835</v>
      </c>
      <c r="AB4359" s="14"/>
    </row>
    <row r="4360" spans="1:28" hidden="1" x14ac:dyDescent="0.3">
      <c r="A4360" t="s">
        <v>12976</v>
      </c>
      <c r="B4360" t="s">
        <v>16</v>
      </c>
      <c r="C4360" t="s">
        <v>41</v>
      </c>
      <c r="D4360">
        <v>2003</v>
      </c>
      <c r="E4360" t="s">
        <v>12346</v>
      </c>
      <c r="F4360">
        <v>2.5</v>
      </c>
      <c r="G4360">
        <v>46000</v>
      </c>
      <c r="H4360" t="s">
        <v>2009</v>
      </c>
      <c r="I4360" t="s">
        <v>2009</v>
      </c>
      <c r="J4360" t="s">
        <v>9567</v>
      </c>
      <c r="K4360" t="s">
        <v>30</v>
      </c>
      <c r="L4360">
        <v>54000000</v>
      </c>
      <c r="M4360">
        <v>7266209</v>
      </c>
      <c r="N4360" t="s">
        <v>11734</v>
      </c>
      <c r="O4360">
        <v>121</v>
      </c>
      <c r="P4360" t="str">
        <f>IF(Table1[[#This Row],[score]]&gt;=8.5,"High",IF(Table1[[#This Row],[score]]&gt;=7,"Medium","Low"))</f>
        <v>Low</v>
      </c>
      <c r="Q4360" s="5">
        <f>Table1[[#This Row],[gross]]-Table1[[#This Row],[budget]]</f>
        <v>-46733791</v>
      </c>
      <c r="R4360" s="5" t="str">
        <f>IF(Table1[[#This Row],[Profit]]&gt;0,"Profit","Loss")</f>
        <v>Loss</v>
      </c>
      <c r="S4360" s="6" t="str">
        <f>FLOOR(Table1[[#This Row],[year]]-1900,10)+1900 &amp; "-" &amp; FLOOR(Table1[[#This Row],[year]]-1890,10)+1900</f>
        <v>2000-2010</v>
      </c>
      <c r="T4360" s="14" t="s">
        <v>21835</v>
      </c>
      <c r="AB4360" s="14"/>
    </row>
    <row r="4361" spans="1:28" hidden="1" x14ac:dyDescent="0.3">
      <c r="A4361" t="s">
        <v>13199</v>
      </c>
      <c r="B4361" t="s">
        <v>16</v>
      </c>
      <c r="C4361" t="s">
        <v>17</v>
      </c>
      <c r="D4361">
        <v>2003</v>
      </c>
      <c r="E4361" t="s">
        <v>12856</v>
      </c>
      <c r="F4361">
        <v>6.9</v>
      </c>
      <c r="G4361">
        <v>7200</v>
      </c>
      <c r="H4361" t="s">
        <v>13200</v>
      </c>
      <c r="I4361" t="s">
        <v>8928</v>
      </c>
      <c r="J4361" t="s">
        <v>13201</v>
      </c>
      <c r="K4361" t="s">
        <v>22</v>
      </c>
      <c r="L4361">
        <v>8000000</v>
      </c>
      <c r="M4361">
        <v>6586341</v>
      </c>
      <c r="N4361" t="s">
        <v>6500</v>
      </c>
      <c r="O4361">
        <v>113</v>
      </c>
      <c r="P4361" t="str">
        <f>IF(Table1[[#This Row],[score]]&gt;=8.5,"High",IF(Table1[[#This Row],[score]]&gt;=7,"Medium","Low"))</f>
        <v>Low</v>
      </c>
      <c r="Q4361" s="5">
        <f>Table1[[#This Row],[gross]]-Table1[[#This Row],[budget]]</f>
        <v>-1413659</v>
      </c>
      <c r="R4361" s="5" t="str">
        <f>IF(Table1[[#This Row],[Profit]]&gt;0,"Profit","Loss")</f>
        <v>Loss</v>
      </c>
      <c r="S4361" s="6" t="str">
        <f>FLOOR(Table1[[#This Row],[year]]-1900,10)+1900 &amp; "-" &amp; FLOOR(Table1[[#This Row],[year]]-1890,10)+1900</f>
        <v>2000-2010</v>
      </c>
      <c r="T4361" s="14" t="s">
        <v>21835</v>
      </c>
      <c r="AB4361" s="14"/>
    </row>
    <row r="4362" spans="1:28" hidden="1" x14ac:dyDescent="0.3">
      <c r="A4362" t="s">
        <v>13117</v>
      </c>
      <c r="B4362" t="s">
        <v>16</v>
      </c>
      <c r="C4362" t="s">
        <v>34</v>
      </c>
      <c r="D4362">
        <v>2003</v>
      </c>
      <c r="E4362" t="s">
        <v>13118</v>
      </c>
      <c r="F4362">
        <v>6.5</v>
      </c>
      <c r="G4362">
        <v>26000</v>
      </c>
      <c r="H4362" t="s">
        <v>12086</v>
      </c>
      <c r="I4362" t="s">
        <v>13119</v>
      </c>
      <c r="J4362" t="s">
        <v>10563</v>
      </c>
      <c r="K4362" t="s">
        <v>248</v>
      </c>
      <c r="L4362">
        <f>20500000</f>
        <v>20500000</v>
      </c>
      <c r="M4362">
        <v>6585516</v>
      </c>
      <c r="N4362" t="s">
        <v>6623</v>
      </c>
      <c r="O4362">
        <v>110</v>
      </c>
      <c r="P4362" t="str">
        <f>IF(Table1[[#This Row],[score]]&gt;=8.5,"High",IF(Table1[[#This Row],[score]]&gt;=7,"Medium","Low"))</f>
        <v>Low</v>
      </c>
      <c r="Q4362" s="5">
        <f>Table1[[#This Row],[gross]]-Table1[[#This Row],[budget]]</f>
        <v>-13914484</v>
      </c>
      <c r="R4362" s="5" t="str">
        <f>IF(Table1[[#This Row],[Profit]]&gt;0,"Profit","Loss")</f>
        <v>Loss</v>
      </c>
      <c r="S4362" s="6" t="str">
        <f>FLOOR(Table1[[#This Row],[year]]-1900,10)+1900 &amp; "-" &amp; FLOOR(Table1[[#This Row],[year]]-1890,10)+1900</f>
        <v>2000-2010</v>
      </c>
      <c r="T4362" s="14" t="s">
        <v>21835</v>
      </c>
      <c r="AB4362" s="14"/>
    </row>
    <row r="4363" spans="1:28" hidden="1" x14ac:dyDescent="0.3">
      <c r="A4363" t="s">
        <v>13288</v>
      </c>
      <c r="B4363" t="s">
        <v>1974</v>
      </c>
      <c r="C4363" t="s">
        <v>17</v>
      </c>
      <c r="D4363">
        <v>2003</v>
      </c>
      <c r="E4363" t="s">
        <v>13289</v>
      </c>
      <c r="F4363">
        <v>6.3</v>
      </c>
      <c r="G4363">
        <v>6300</v>
      </c>
      <c r="H4363" t="s">
        <v>95</v>
      </c>
      <c r="I4363" t="s">
        <v>8903</v>
      </c>
      <c r="J4363" t="s">
        <v>8903</v>
      </c>
      <c r="K4363" t="s">
        <v>30</v>
      </c>
      <c r="L4363">
        <v>15000000</v>
      </c>
      <c r="M4363">
        <v>6415017</v>
      </c>
      <c r="N4363" t="s">
        <v>12639</v>
      </c>
      <c r="O4363">
        <v>112</v>
      </c>
      <c r="P4363" t="str">
        <f>IF(Table1[[#This Row],[score]]&gt;=8.5,"High",IF(Table1[[#This Row],[score]]&gt;=7,"Medium","Low"))</f>
        <v>Low</v>
      </c>
      <c r="Q4363" s="5">
        <f>Table1[[#This Row],[gross]]-Table1[[#This Row],[budget]]</f>
        <v>-8584983</v>
      </c>
      <c r="R4363" s="5" t="str">
        <f>IF(Table1[[#This Row],[Profit]]&gt;0,"Profit","Loss")</f>
        <v>Loss</v>
      </c>
      <c r="S4363" s="6" t="str">
        <f>FLOOR(Table1[[#This Row],[year]]-1900,10)+1900 &amp; "-" &amp; FLOOR(Table1[[#This Row],[year]]-1890,10)+1900</f>
        <v>2000-2010</v>
      </c>
      <c r="T4363" s="14" t="s">
        <v>21844</v>
      </c>
      <c r="AB4363" s="14"/>
    </row>
    <row r="4364" spans="1:28" hidden="1" x14ac:dyDescent="0.3">
      <c r="A4364" t="s">
        <v>12962</v>
      </c>
      <c r="B4364" t="s">
        <v>16</v>
      </c>
      <c r="C4364" t="s">
        <v>52</v>
      </c>
      <c r="D4364">
        <v>2003</v>
      </c>
      <c r="E4364" t="s">
        <v>12963</v>
      </c>
      <c r="F4364">
        <v>6.8</v>
      </c>
      <c r="G4364">
        <v>69000</v>
      </c>
      <c r="H4364" t="s">
        <v>12964</v>
      </c>
      <c r="I4364" t="s">
        <v>12964</v>
      </c>
      <c r="J4364" t="s">
        <v>12965</v>
      </c>
      <c r="K4364" t="s">
        <v>448</v>
      </c>
      <c r="L4364">
        <f>20500000</f>
        <v>20500000</v>
      </c>
      <c r="M4364">
        <v>6291958</v>
      </c>
      <c r="N4364" t="s">
        <v>4362</v>
      </c>
      <c r="O4364">
        <v>91</v>
      </c>
      <c r="P4364" t="str">
        <f>IF(Table1[[#This Row],[score]]&gt;=8.5,"High",IF(Table1[[#This Row],[score]]&gt;=7,"Medium","Low"))</f>
        <v>Low</v>
      </c>
      <c r="Q4364" s="5">
        <f>Table1[[#This Row],[gross]]-Table1[[#This Row],[budget]]</f>
        <v>-14208042</v>
      </c>
      <c r="R4364" s="5" t="str">
        <f>IF(Table1[[#This Row],[Profit]]&gt;0,"Profit","Loss")</f>
        <v>Loss</v>
      </c>
      <c r="S4364" s="6" t="str">
        <f>FLOOR(Table1[[#This Row],[year]]-1900,10)+1900 &amp; "-" &amp; FLOOR(Table1[[#This Row],[year]]-1890,10)+1900</f>
        <v>2000-2010</v>
      </c>
      <c r="T4364" s="14" t="s">
        <v>21835</v>
      </c>
      <c r="AB4364" s="14"/>
    </row>
    <row r="4365" spans="1:28" hidden="1" x14ac:dyDescent="0.3">
      <c r="A4365" t="s">
        <v>13210</v>
      </c>
      <c r="B4365" t="s">
        <v>16</v>
      </c>
      <c r="C4365" t="s">
        <v>41</v>
      </c>
      <c r="D4365">
        <v>2003</v>
      </c>
      <c r="E4365" t="s">
        <v>13211</v>
      </c>
      <c r="F4365">
        <v>6.8</v>
      </c>
      <c r="G4365">
        <v>15000</v>
      </c>
      <c r="H4365" t="s">
        <v>13212</v>
      </c>
      <c r="I4365" t="s">
        <v>13213</v>
      </c>
      <c r="J4365" t="s">
        <v>12262</v>
      </c>
      <c r="K4365" t="s">
        <v>3125</v>
      </c>
      <c r="L4365">
        <v>5000000</v>
      </c>
      <c r="M4365">
        <v>5175215</v>
      </c>
      <c r="N4365" t="s">
        <v>5881</v>
      </c>
      <c r="O4365">
        <v>105</v>
      </c>
      <c r="P4365" t="str">
        <f>IF(Table1[[#This Row],[score]]&gt;=8.5,"High",IF(Table1[[#This Row],[score]]&gt;=7,"Medium","Low"))</f>
        <v>Low</v>
      </c>
      <c r="Q4365" s="5">
        <f>Table1[[#This Row],[gross]]-Table1[[#This Row],[budget]]</f>
        <v>175215</v>
      </c>
      <c r="R4365" s="5" t="str">
        <f>IF(Table1[[#This Row],[Profit]]&gt;0,"Profit","Loss")</f>
        <v>Profit</v>
      </c>
      <c r="S4365" s="6" t="str">
        <f>FLOOR(Table1[[#This Row],[year]]-1900,10)+1900 &amp; "-" &amp; FLOOR(Table1[[#This Row],[year]]-1890,10)+1900</f>
        <v>2000-2010</v>
      </c>
      <c r="T4365" s="14" t="s">
        <v>21835</v>
      </c>
      <c r="AB4365" s="14"/>
    </row>
    <row r="4366" spans="1:28" hidden="1" x14ac:dyDescent="0.3">
      <c r="A4366" t="s">
        <v>13034</v>
      </c>
      <c r="B4366" t="s">
        <v>1974</v>
      </c>
      <c r="C4366" t="s">
        <v>25</v>
      </c>
      <c r="D4366">
        <v>2003</v>
      </c>
      <c r="E4366" t="s">
        <v>12901</v>
      </c>
      <c r="F4366">
        <v>6</v>
      </c>
      <c r="G4366">
        <v>12000</v>
      </c>
      <c r="H4366" t="s">
        <v>13035</v>
      </c>
      <c r="I4366" t="s">
        <v>13036</v>
      </c>
      <c r="J4366" t="s">
        <v>13037</v>
      </c>
      <c r="K4366" t="s">
        <v>30</v>
      </c>
      <c r="L4366">
        <v>6000000</v>
      </c>
      <c r="M4366">
        <v>5141166</v>
      </c>
      <c r="N4366" t="s">
        <v>13038</v>
      </c>
      <c r="O4366">
        <v>105</v>
      </c>
      <c r="P4366" t="str">
        <f>IF(Table1[[#This Row],[score]]&gt;=8.5,"High",IF(Table1[[#This Row],[score]]&gt;=7,"Medium","Low"))</f>
        <v>Low</v>
      </c>
      <c r="Q4366" s="5">
        <f>Table1[[#This Row],[gross]]-Table1[[#This Row],[budget]]</f>
        <v>-858834</v>
      </c>
      <c r="R4366" s="5" t="str">
        <f>IF(Table1[[#This Row],[Profit]]&gt;0,"Profit","Loss")</f>
        <v>Loss</v>
      </c>
      <c r="S4366" s="6" t="str">
        <f>FLOOR(Table1[[#This Row],[year]]-1900,10)+1900 &amp; "-" &amp; FLOOR(Table1[[#This Row],[year]]-1890,10)+1900</f>
        <v>2000-2010</v>
      </c>
      <c r="T4366" s="14" t="s">
        <v>21835</v>
      </c>
      <c r="AB4366" s="14"/>
    </row>
    <row r="4367" spans="1:28" hidden="1" x14ac:dyDescent="0.3">
      <c r="A4367" t="s">
        <v>12847</v>
      </c>
      <c r="B4367" t="s">
        <v>16</v>
      </c>
      <c r="C4367" t="s">
        <v>17</v>
      </c>
      <c r="D4367">
        <v>2003</v>
      </c>
      <c r="E4367" t="s">
        <v>12848</v>
      </c>
      <c r="F4367">
        <v>3.7</v>
      </c>
      <c r="G4367">
        <v>84000</v>
      </c>
      <c r="H4367" t="s">
        <v>12849</v>
      </c>
      <c r="I4367" t="s">
        <v>12849</v>
      </c>
      <c r="J4367" t="s">
        <v>12849</v>
      </c>
      <c r="K4367" t="s">
        <v>30</v>
      </c>
      <c r="L4367">
        <v>6000000</v>
      </c>
      <c r="M4367">
        <v>4988181</v>
      </c>
      <c r="N4367" t="s">
        <v>12850</v>
      </c>
      <c r="O4367">
        <v>99</v>
      </c>
      <c r="P4367" t="str">
        <f>IF(Table1[[#This Row],[score]]&gt;=8.5,"High",IF(Table1[[#This Row],[score]]&gt;=7,"Medium","Low"))</f>
        <v>Low</v>
      </c>
      <c r="Q4367" s="5">
        <f>Table1[[#This Row],[gross]]-Table1[[#This Row],[budget]]</f>
        <v>-1011819</v>
      </c>
      <c r="R4367" s="5" t="str">
        <f>IF(Table1[[#This Row],[Profit]]&gt;0,"Profit","Loss")</f>
        <v>Loss</v>
      </c>
      <c r="S4367" s="6" t="str">
        <f>FLOOR(Table1[[#This Row],[year]]-1900,10)+1900 &amp; "-" &amp; FLOOR(Table1[[#This Row],[year]]-1890,10)+1900</f>
        <v>2000-2010</v>
      </c>
      <c r="T4367" s="14" t="s">
        <v>21846</v>
      </c>
      <c r="AB4367" s="14"/>
    </row>
    <row r="4368" spans="1:28" hidden="1" x14ac:dyDescent="0.3">
      <c r="A4368" t="s">
        <v>13218</v>
      </c>
      <c r="B4368" t="s">
        <v>33</v>
      </c>
      <c r="C4368" t="s">
        <v>41</v>
      </c>
      <c r="D4368">
        <v>2003</v>
      </c>
      <c r="E4368" t="s">
        <v>12662</v>
      </c>
      <c r="F4368">
        <v>2.1</v>
      </c>
      <c r="G4368">
        <v>25000</v>
      </c>
      <c r="H4368" t="s">
        <v>10607</v>
      </c>
      <c r="I4368" t="s">
        <v>13219</v>
      </c>
      <c r="J4368" t="s">
        <v>13220</v>
      </c>
      <c r="K4368" t="s">
        <v>30</v>
      </c>
      <c r="L4368">
        <v>12000000</v>
      </c>
      <c r="M4368">
        <v>4928883</v>
      </c>
      <c r="N4368" t="s">
        <v>13221</v>
      </c>
      <c r="O4368">
        <v>81</v>
      </c>
      <c r="P4368" t="str">
        <f>IF(Table1[[#This Row],[score]]&gt;=8.5,"High",IF(Table1[[#This Row],[score]]&gt;=7,"Medium","Low"))</f>
        <v>Low</v>
      </c>
      <c r="Q4368" s="5">
        <f>Table1[[#This Row],[gross]]-Table1[[#This Row],[budget]]</f>
        <v>-7071117</v>
      </c>
      <c r="R4368" s="5" t="str">
        <f>IF(Table1[[#This Row],[Profit]]&gt;0,"Profit","Loss")</f>
        <v>Loss</v>
      </c>
      <c r="S4368" s="6" t="str">
        <f>FLOOR(Table1[[#This Row],[year]]-1900,10)+1900 &amp; "-" &amp; FLOOR(Table1[[#This Row],[year]]-1890,10)+1900</f>
        <v>2000-2010</v>
      </c>
      <c r="T4368" s="14" t="s">
        <v>21835</v>
      </c>
      <c r="AB4368" s="14"/>
    </row>
    <row r="4369" spans="1:28" hidden="1" x14ac:dyDescent="0.3">
      <c r="A4369" t="s">
        <v>13229</v>
      </c>
      <c r="B4369" t="s">
        <v>1974</v>
      </c>
      <c r="C4369" t="s">
        <v>41</v>
      </c>
      <c r="D4369">
        <v>2003</v>
      </c>
      <c r="E4369" t="s">
        <v>13230</v>
      </c>
      <c r="F4369">
        <v>7</v>
      </c>
      <c r="G4369">
        <v>20000</v>
      </c>
      <c r="H4369" t="s">
        <v>7307</v>
      </c>
      <c r="I4369" t="s">
        <v>7307</v>
      </c>
      <c r="J4369" t="s">
        <v>12656</v>
      </c>
      <c r="K4369" t="s">
        <v>30</v>
      </c>
      <c r="L4369">
        <v>300000</v>
      </c>
      <c r="M4369">
        <v>3282321</v>
      </c>
      <c r="N4369" t="s">
        <v>80</v>
      </c>
      <c r="O4369">
        <v>80</v>
      </c>
      <c r="P4369" t="str">
        <f>IF(Table1[[#This Row],[score]]&gt;=8.5,"High",IF(Table1[[#This Row],[score]]&gt;=7,"Medium","Low"))</f>
        <v>Medium</v>
      </c>
      <c r="Q4369" s="5">
        <f>Table1[[#This Row],[gross]]-Table1[[#This Row],[budget]]</f>
        <v>2982321</v>
      </c>
      <c r="R4369" s="5" t="str">
        <f>IF(Table1[[#This Row],[Profit]]&gt;0,"Profit","Loss")</f>
        <v>Profit</v>
      </c>
      <c r="S4369" s="6" t="str">
        <f>FLOOR(Table1[[#This Row],[year]]-1900,10)+1900 &amp; "-" &amp; FLOOR(Table1[[#This Row],[year]]-1890,10)+1900</f>
        <v>2000-2010</v>
      </c>
      <c r="T4369" s="14" t="s">
        <v>21835</v>
      </c>
      <c r="AB4369" s="14"/>
    </row>
    <row r="4370" spans="1:28" hidden="1" x14ac:dyDescent="0.3">
      <c r="A4370" t="s">
        <v>13252</v>
      </c>
      <c r="B4370" t="s">
        <v>16</v>
      </c>
      <c r="C4370" t="s">
        <v>17</v>
      </c>
      <c r="D4370">
        <v>2003</v>
      </c>
      <c r="E4370" t="s">
        <v>13253</v>
      </c>
      <c r="F4370">
        <v>6.8</v>
      </c>
      <c r="G4370">
        <v>4000</v>
      </c>
      <c r="H4370" t="s">
        <v>10572</v>
      </c>
      <c r="I4370" t="s">
        <v>2741</v>
      </c>
      <c r="J4370" t="s">
        <v>13254</v>
      </c>
      <c r="K4370" t="s">
        <v>22</v>
      </c>
      <c r="L4370">
        <v>2500000</v>
      </c>
      <c r="M4370">
        <v>3039587</v>
      </c>
      <c r="N4370" t="s">
        <v>6500</v>
      </c>
      <c r="O4370">
        <v>112</v>
      </c>
      <c r="P4370" t="str">
        <f>IF(Table1[[#This Row],[score]]&gt;=8.5,"High",IF(Table1[[#This Row],[score]]&gt;=7,"Medium","Low"))</f>
        <v>Low</v>
      </c>
      <c r="Q4370" s="5">
        <f>Table1[[#This Row],[gross]]-Table1[[#This Row],[budget]]</f>
        <v>539587</v>
      </c>
      <c r="R4370" s="5" t="str">
        <f>IF(Table1[[#This Row],[Profit]]&gt;0,"Profit","Loss")</f>
        <v>Profit</v>
      </c>
      <c r="S4370" s="6" t="str">
        <f>FLOOR(Table1[[#This Row],[year]]-1900,10)+1900 &amp; "-" &amp; FLOOR(Table1[[#This Row],[year]]-1890,10)+1900</f>
        <v>2000-2010</v>
      </c>
      <c r="T4370" s="14" t="s">
        <v>21835</v>
      </c>
      <c r="AB4370" s="14"/>
    </row>
    <row r="4371" spans="1:28" hidden="1" x14ac:dyDescent="0.3">
      <c r="A4371" t="s">
        <v>13051</v>
      </c>
      <c r="B4371" t="s">
        <v>1974</v>
      </c>
      <c r="C4371" t="s">
        <v>17</v>
      </c>
      <c r="D4371">
        <v>2003</v>
      </c>
      <c r="E4371" t="s">
        <v>12845</v>
      </c>
      <c r="F4371">
        <v>7.1</v>
      </c>
      <c r="G4371">
        <v>34000</v>
      </c>
      <c r="H4371" t="s">
        <v>7953</v>
      </c>
      <c r="I4371" t="s">
        <v>13052</v>
      </c>
      <c r="J4371" t="s">
        <v>11949</v>
      </c>
      <c r="K4371" t="s">
        <v>30</v>
      </c>
      <c r="L4371">
        <v>6000000</v>
      </c>
      <c r="M4371">
        <v>2944752</v>
      </c>
      <c r="N4371" t="s">
        <v>10254</v>
      </c>
      <c r="O4371">
        <v>94</v>
      </c>
      <c r="P4371" t="str">
        <f>IF(Table1[[#This Row],[score]]&gt;=8.5,"High",IF(Table1[[#This Row],[score]]&gt;=7,"Medium","Low"))</f>
        <v>Medium</v>
      </c>
      <c r="Q4371" s="5">
        <f>Table1[[#This Row],[gross]]-Table1[[#This Row],[budget]]</f>
        <v>-3055248</v>
      </c>
      <c r="R4371" s="5" t="str">
        <f>IF(Table1[[#This Row],[Profit]]&gt;0,"Profit","Loss")</f>
        <v>Loss</v>
      </c>
      <c r="S4371" s="6" t="str">
        <f>FLOOR(Table1[[#This Row],[year]]-1900,10)+1900 &amp; "-" &amp; FLOOR(Table1[[#This Row],[year]]-1890,10)+1900</f>
        <v>2000-2010</v>
      </c>
      <c r="T4371" s="14" t="s">
        <v>21835</v>
      </c>
      <c r="AB4371" s="14"/>
    </row>
    <row r="4372" spans="1:28" hidden="1" x14ac:dyDescent="0.3">
      <c r="A4372" t="s">
        <v>13255</v>
      </c>
      <c r="B4372" t="s">
        <v>16</v>
      </c>
      <c r="C4372" t="s">
        <v>63</v>
      </c>
      <c r="D4372">
        <v>2003</v>
      </c>
      <c r="E4372" t="s">
        <v>12883</v>
      </c>
      <c r="F4372">
        <v>6.3</v>
      </c>
      <c r="G4372">
        <v>10000</v>
      </c>
      <c r="H4372" t="s">
        <v>13256</v>
      </c>
      <c r="I4372" t="s">
        <v>13257</v>
      </c>
      <c r="J4372" t="s">
        <v>9051</v>
      </c>
      <c r="K4372" t="s">
        <v>22</v>
      </c>
      <c r="L4372">
        <f>20500000</f>
        <v>20500000</v>
      </c>
      <c r="M4372">
        <v>2917393</v>
      </c>
      <c r="N4372" t="s">
        <v>6500</v>
      </c>
      <c r="O4372">
        <v>100</v>
      </c>
      <c r="P4372" t="str">
        <f>IF(Table1[[#This Row],[score]]&gt;=8.5,"High",IF(Table1[[#This Row],[score]]&gt;=7,"Medium","Low"))</f>
        <v>Low</v>
      </c>
      <c r="Q4372" s="5">
        <f>Table1[[#This Row],[gross]]-Table1[[#This Row],[budget]]</f>
        <v>-17582607</v>
      </c>
      <c r="R4372" s="5" t="str">
        <f>IF(Table1[[#This Row],[Profit]]&gt;0,"Profit","Loss")</f>
        <v>Loss</v>
      </c>
      <c r="S4372" s="6" t="str">
        <f>FLOOR(Table1[[#This Row],[year]]-1900,10)+1900 &amp; "-" &amp; FLOOR(Table1[[#This Row],[year]]-1890,10)+1900</f>
        <v>2000-2010</v>
      </c>
      <c r="T4372" s="14" t="s">
        <v>21835</v>
      </c>
      <c r="AB4372" s="14"/>
    </row>
    <row r="4373" spans="1:28" hidden="1" x14ac:dyDescent="0.3">
      <c r="A4373" t="s">
        <v>13131</v>
      </c>
      <c r="B4373" t="s">
        <v>16</v>
      </c>
      <c r="C4373" t="s">
        <v>41</v>
      </c>
      <c r="D4373">
        <v>2003</v>
      </c>
      <c r="E4373" t="s">
        <v>13132</v>
      </c>
      <c r="F4373">
        <v>6.6</v>
      </c>
      <c r="G4373">
        <v>5400</v>
      </c>
      <c r="H4373" t="s">
        <v>9563</v>
      </c>
      <c r="I4373" t="s">
        <v>9563</v>
      </c>
      <c r="J4373" t="s">
        <v>13133</v>
      </c>
      <c r="K4373" t="s">
        <v>22</v>
      </c>
      <c r="L4373">
        <f>20500000</f>
        <v>20500000</v>
      </c>
      <c r="M4373">
        <v>2905499</v>
      </c>
      <c r="N4373" t="s">
        <v>13134</v>
      </c>
      <c r="O4373">
        <v>102</v>
      </c>
      <c r="P4373" t="str">
        <f>IF(Table1[[#This Row],[score]]&gt;=8.5,"High",IF(Table1[[#This Row],[score]]&gt;=7,"Medium","Low"))</f>
        <v>Low</v>
      </c>
      <c r="Q4373" s="5">
        <f>Table1[[#This Row],[gross]]-Table1[[#This Row],[budget]]</f>
        <v>-17594501</v>
      </c>
      <c r="R4373" s="5" t="str">
        <f>IF(Table1[[#This Row],[Profit]]&gt;0,"Profit","Loss")</f>
        <v>Loss</v>
      </c>
      <c r="S4373" s="6" t="str">
        <f>FLOOR(Table1[[#This Row],[year]]-1900,10)+1900 &amp; "-" &amp; FLOOR(Table1[[#This Row],[year]]-1890,10)+1900</f>
        <v>2000-2010</v>
      </c>
      <c r="T4373" s="14" t="s">
        <v>21844</v>
      </c>
      <c r="AB4373" s="14"/>
    </row>
    <row r="4374" spans="1:28" hidden="1" x14ac:dyDescent="0.3">
      <c r="A4374" t="s">
        <v>13172</v>
      </c>
      <c r="B4374" t="s">
        <v>16</v>
      </c>
      <c r="C4374" t="s">
        <v>17</v>
      </c>
      <c r="D4374">
        <v>2003</v>
      </c>
      <c r="E4374" t="s">
        <v>13173</v>
      </c>
      <c r="F4374">
        <v>8.5</v>
      </c>
      <c r="G4374">
        <v>21000</v>
      </c>
      <c r="H4374" t="s">
        <v>13174</v>
      </c>
      <c r="I4374" t="s">
        <v>13175</v>
      </c>
      <c r="J4374" t="s">
        <v>13176</v>
      </c>
      <c r="K4374" t="s">
        <v>306</v>
      </c>
      <c r="L4374" s="5">
        <f>20500000</f>
        <v>20500000</v>
      </c>
      <c r="M4374" s="5">
        <v>2799773</v>
      </c>
      <c r="N4374" t="s">
        <v>13177</v>
      </c>
      <c r="O4374">
        <v>366</v>
      </c>
      <c r="P4374" t="str">
        <f>IF(Table1[[#This Row],[score]]&gt;=8.5,"High",IF(Table1[[#This Row],[score]]&gt;=7,"Medium","Low"))</f>
        <v>High</v>
      </c>
      <c r="Q4374" s="5">
        <f>Table1[[#This Row],[gross]]-Table1[[#This Row],[budget]]</f>
        <v>-17700227</v>
      </c>
      <c r="R4374" s="5" t="str">
        <f>IF(Table1[[#This Row],[Profit]]&gt;0,"Profit","Loss")</f>
        <v>Loss</v>
      </c>
      <c r="S4374" s="6" t="str">
        <f>FLOOR(Table1[[#This Row],[year]]-1900,10)+1900 &amp; "-" &amp; FLOOR(Table1[[#This Row],[year]]-1890,10)+1900</f>
        <v>2000-2010</v>
      </c>
      <c r="T4374" s="14" t="s">
        <v>21846</v>
      </c>
      <c r="AB4374" s="14"/>
    </row>
    <row r="4375" spans="1:28" hidden="1" x14ac:dyDescent="0.3">
      <c r="A4375" t="s">
        <v>13202</v>
      </c>
      <c r="B4375" t="s">
        <v>1974</v>
      </c>
      <c r="C4375" t="s">
        <v>41</v>
      </c>
      <c r="D4375">
        <v>2003</v>
      </c>
      <c r="E4375" t="s">
        <v>12590</v>
      </c>
      <c r="F4375">
        <v>6.2</v>
      </c>
      <c r="G4375">
        <v>5700</v>
      </c>
      <c r="H4375" t="s">
        <v>9758</v>
      </c>
      <c r="I4375" t="s">
        <v>9758</v>
      </c>
      <c r="J4375" t="s">
        <v>13203</v>
      </c>
      <c r="K4375" t="s">
        <v>30</v>
      </c>
      <c r="L4375">
        <f>20500000</f>
        <v>20500000</v>
      </c>
      <c r="M4375">
        <v>2707738</v>
      </c>
      <c r="N4375" t="s">
        <v>12147</v>
      </c>
      <c r="O4375">
        <v>114</v>
      </c>
      <c r="P4375" t="str">
        <f>IF(Table1[[#This Row],[score]]&gt;=8.5,"High",IF(Table1[[#This Row],[score]]&gt;=7,"Medium","Low"))</f>
        <v>Low</v>
      </c>
      <c r="Q4375" s="5">
        <f>Table1[[#This Row],[gross]]-Table1[[#This Row],[budget]]</f>
        <v>-17792262</v>
      </c>
      <c r="R4375" s="5" t="str">
        <f>IF(Table1[[#This Row],[Profit]]&gt;0,"Profit","Loss")</f>
        <v>Loss</v>
      </c>
      <c r="S4375" s="6" t="str">
        <f>FLOOR(Table1[[#This Row],[year]]-1900,10)+1900 &amp; "-" &amp; FLOOR(Table1[[#This Row],[year]]-1890,10)+1900</f>
        <v>2000-2010</v>
      </c>
      <c r="T4375" s="14" t="s">
        <v>21835</v>
      </c>
      <c r="AB4375" s="14"/>
    </row>
    <row r="4376" spans="1:28" hidden="1" x14ac:dyDescent="0.3">
      <c r="A4376" t="s">
        <v>13095</v>
      </c>
      <c r="B4376" t="s">
        <v>500</v>
      </c>
      <c r="C4376" t="s">
        <v>104</v>
      </c>
      <c r="D4376">
        <v>2003</v>
      </c>
      <c r="E4376" t="s">
        <v>13096</v>
      </c>
      <c r="F4376">
        <v>6.4</v>
      </c>
      <c r="G4376">
        <v>13000</v>
      </c>
      <c r="H4376" t="s">
        <v>13097</v>
      </c>
      <c r="I4376" t="s">
        <v>13098</v>
      </c>
      <c r="J4376" t="s">
        <v>8921</v>
      </c>
      <c r="K4376" t="s">
        <v>22</v>
      </c>
      <c r="L4376">
        <v>6400000</v>
      </c>
      <c r="M4376">
        <v>2561820</v>
      </c>
      <c r="N4376" t="s">
        <v>1770</v>
      </c>
      <c r="O4376">
        <v>98</v>
      </c>
      <c r="P4376" t="str">
        <f>IF(Table1[[#This Row],[score]]&gt;=8.5,"High",IF(Table1[[#This Row],[score]]&gt;=7,"Medium","Low"))</f>
        <v>Low</v>
      </c>
      <c r="Q4376" s="5">
        <f>Table1[[#This Row],[gross]]-Table1[[#This Row],[budget]]</f>
        <v>-3838180</v>
      </c>
      <c r="R4376" s="5" t="str">
        <f>IF(Table1[[#This Row],[Profit]]&gt;0,"Profit","Loss")</f>
        <v>Loss</v>
      </c>
      <c r="S4376" s="6" t="str">
        <f>FLOOR(Table1[[#This Row],[year]]-1900,10)+1900 &amp; "-" &amp; FLOOR(Table1[[#This Row],[year]]-1890,10)+1900</f>
        <v>2000-2010</v>
      </c>
      <c r="T4376" s="14" t="s">
        <v>21844</v>
      </c>
      <c r="AB4376" s="14"/>
    </row>
    <row r="4377" spans="1:28" hidden="1" x14ac:dyDescent="0.3">
      <c r="A4377" t="s">
        <v>13002</v>
      </c>
      <c r="B4377" t="s">
        <v>16</v>
      </c>
      <c r="C4377" t="s">
        <v>104</v>
      </c>
      <c r="D4377">
        <v>2003</v>
      </c>
      <c r="E4377" t="s">
        <v>12886</v>
      </c>
      <c r="F4377">
        <v>6.6</v>
      </c>
      <c r="G4377">
        <v>22000</v>
      </c>
      <c r="H4377" t="s">
        <v>13003</v>
      </c>
      <c r="I4377" t="s">
        <v>13003</v>
      </c>
      <c r="J4377" t="s">
        <v>2050</v>
      </c>
      <c r="K4377" t="s">
        <v>195</v>
      </c>
      <c r="L4377">
        <v>5000000</v>
      </c>
      <c r="M4377">
        <v>2466444</v>
      </c>
      <c r="N4377" t="s">
        <v>10254</v>
      </c>
      <c r="O4377">
        <v>104</v>
      </c>
      <c r="P4377" t="str">
        <f>IF(Table1[[#This Row],[score]]&gt;=8.5,"High",IF(Table1[[#This Row],[score]]&gt;=7,"Medium","Low"))</f>
        <v>Low</v>
      </c>
      <c r="Q4377" s="5">
        <f>Table1[[#This Row],[gross]]-Table1[[#This Row],[budget]]</f>
        <v>-2533556</v>
      </c>
      <c r="R4377" s="5" t="str">
        <f>IF(Table1[[#This Row],[Profit]]&gt;0,"Profit","Loss")</f>
        <v>Loss</v>
      </c>
      <c r="S4377" s="6" t="str">
        <f>FLOOR(Table1[[#This Row],[year]]-1900,10)+1900 &amp; "-" &amp; FLOOR(Table1[[#This Row],[year]]-1890,10)+1900</f>
        <v>2000-2010</v>
      </c>
      <c r="T4377" s="14" t="s">
        <v>21835</v>
      </c>
      <c r="AB4377" s="14"/>
    </row>
    <row r="4378" spans="1:28" hidden="1" x14ac:dyDescent="0.3">
      <c r="A4378" t="s">
        <v>13273</v>
      </c>
      <c r="B4378" t="s">
        <v>1974</v>
      </c>
      <c r="C4378" t="s">
        <v>34</v>
      </c>
      <c r="D4378">
        <v>2003</v>
      </c>
      <c r="E4378" t="s">
        <v>13274</v>
      </c>
      <c r="F4378">
        <v>6.7</v>
      </c>
      <c r="G4378">
        <v>20000</v>
      </c>
      <c r="H4378" t="s">
        <v>13275</v>
      </c>
      <c r="I4378" t="s">
        <v>13276</v>
      </c>
      <c r="J4378" t="s">
        <v>13277</v>
      </c>
      <c r="K4378" t="s">
        <v>30</v>
      </c>
      <c r="L4378">
        <v>780000</v>
      </c>
      <c r="M4378">
        <v>1310470</v>
      </c>
      <c r="N4378" t="s">
        <v>13278</v>
      </c>
      <c r="O4378">
        <v>90</v>
      </c>
      <c r="P4378" t="str">
        <f>IF(Table1[[#This Row],[score]]&gt;=8.5,"High",IF(Table1[[#This Row],[score]]&gt;=7,"Medium","Low"))</f>
        <v>Low</v>
      </c>
      <c r="Q4378" s="5">
        <f>Table1[[#This Row],[gross]]-Table1[[#This Row],[budget]]</f>
        <v>530470</v>
      </c>
      <c r="R4378" s="5" t="str">
        <f>IF(Table1[[#This Row],[Profit]]&gt;0,"Profit","Loss")</f>
        <v>Profit</v>
      </c>
      <c r="S4378" s="6" t="str">
        <f>FLOOR(Table1[[#This Row],[year]]-1900,10)+1900 &amp; "-" &amp; FLOOR(Table1[[#This Row],[year]]-1890,10)+1900</f>
        <v>2000-2010</v>
      </c>
      <c r="T4378" s="14" t="s">
        <v>21835</v>
      </c>
      <c r="AB4378" s="14"/>
    </row>
    <row r="4379" spans="1:28" hidden="1" x14ac:dyDescent="0.3">
      <c r="A4379" t="s">
        <v>13312</v>
      </c>
      <c r="B4379" t="s">
        <v>16</v>
      </c>
      <c r="C4379" t="s">
        <v>41</v>
      </c>
      <c r="D4379">
        <v>2003</v>
      </c>
      <c r="E4379" t="s">
        <v>13313</v>
      </c>
      <c r="F4379">
        <v>7.6</v>
      </c>
      <c r="G4379">
        <v>25000</v>
      </c>
      <c r="H4379" t="s">
        <v>13314</v>
      </c>
      <c r="I4379" t="s">
        <v>13315</v>
      </c>
      <c r="J4379" t="s">
        <v>13316</v>
      </c>
      <c r="K4379" t="s">
        <v>2508</v>
      </c>
      <c r="L4379">
        <f>20500000</f>
        <v>20500000</v>
      </c>
      <c r="M4379">
        <v>1277800</v>
      </c>
      <c r="N4379" t="s">
        <v>13317</v>
      </c>
      <c r="O4379">
        <v>111</v>
      </c>
      <c r="P4379" t="str">
        <f>IF(Table1[[#This Row],[score]]&gt;=8.5,"High",IF(Table1[[#This Row],[score]]&gt;=7,"Medium","Low"))</f>
        <v>Medium</v>
      </c>
      <c r="Q4379" s="5">
        <f>Table1[[#This Row],[gross]]-Table1[[#This Row],[budget]]</f>
        <v>-19222200</v>
      </c>
      <c r="R4379" s="5" t="str">
        <f>IF(Table1[[#This Row],[Profit]]&gt;0,"Profit","Loss")</f>
        <v>Loss</v>
      </c>
      <c r="S4379" s="6" t="str">
        <f>FLOOR(Table1[[#This Row],[year]]-1900,10)+1900 &amp; "-" &amp; FLOOR(Table1[[#This Row],[year]]-1890,10)+1900</f>
        <v>2000-2010</v>
      </c>
      <c r="T4379" s="14" t="s">
        <v>21874</v>
      </c>
      <c r="AB4379" s="14"/>
    </row>
    <row r="4380" spans="1:28" hidden="1" x14ac:dyDescent="0.3">
      <c r="A4380" t="s">
        <v>13222</v>
      </c>
      <c r="B4380" t="s">
        <v>16</v>
      </c>
      <c r="C4380" t="s">
        <v>104</v>
      </c>
      <c r="D4380">
        <v>2003</v>
      </c>
      <c r="E4380" t="s">
        <v>13223</v>
      </c>
      <c r="F4380">
        <v>7.1</v>
      </c>
      <c r="G4380">
        <v>13000</v>
      </c>
      <c r="H4380" t="s">
        <v>13224</v>
      </c>
      <c r="I4380" t="s">
        <v>13225</v>
      </c>
      <c r="J4380" t="s">
        <v>11582</v>
      </c>
      <c r="K4380" t="s">
        <v>195</v>
      </c>
      <c r="L4380">
        <v>10000000</v>
      </c>
      <c r="M4380">
        <v>1271244</v>
      </c>
      <c r="N4380" t="s">
        <v>9940</v>
      </c>
      <c r="O4380">
        <v>104</v>
      </c>
      <c r="P4380" t="str">
        <f>IF(Table1[[#This Row],[score]]&gt;=8.5,"High",IF(Table1[[#This Row],[score]]&gt;=7,"Medium","Low"))</f>
        <v>Medium</v>
      </c>
      <c r="Q4380" s="5">
        <f>Table1[[#This Row],[gross]]-Table1[[#This Row],[budget]]</f>
        <v>-8728756</v>
      </c>
      <c r="R4380" s="5" t="str">
        <f>IF(Table1[[#This Row],[Profit]]&gt;0,"Profit","Loss")</f>
        <v>Loss</v>
      </c>
      <c r="S4380" s="6" t="str">
        <f>FLOOR(Table1[[#This Row],[year]]-1900,10)+1900 &amp; "-" &amp; FLOOR(Table1[[#This Row],[year]]-1890,10)+1900</f>
        <v>2000-2010</v>
      </c>
      <c r="T4380" s="14" t="s">
        <v>21839</v>
      </c>
      <c r="AB4380" s="14"/>
    </row>
    <row r="4381" spans="1:28" hidden="1" x14ac:dyDescent="0.3">
      <c r="A4381" t="s">
        <v>12812</v>
      </c>
      <c r="B4381" t="s">
        <v>443</v>
      </c>
      <c r="C4381" t="s">
        <v>104</v>
      </c>
      <c r="D4381">
        <v>2003</v>
      </c>
      <c r="E4381" t="s">
        <v>12813</v>
      </c>
      <c r="F4381">
        <v>8.1</v>
      </c>
      <c r="G4381">
        <v>152000</v>
      </c>
      <c r="H4381" t="s">
        <v>12814</v>
      </c>
      <c r="I4381" t="s">
        <v>12814</v>
      </c>
      <c r="J4381" t="s">
        <v>12459</v>
      </c>
      <c r="K4381" t="s">
        <v>908</v>
      </c>
      <c r="L4381" s="5">
        <v>2800000</v>
      </c>
      <c r="M4381" s="5">
        <v>1162593</v>
      </c>
      <c r="N4381" t="s">
        <v>12460</v>
      </c>
      <c r="O4381">
        <v>132</v>
      </c>
      <c r="P4381" t="str">
        <f>IF(Table1[[#This Row],[score]]&gt;=8.5,"High",IF(Table1[[#This Row],[score]]&gt;=7,"Medium","Low"))</f>
        <v>Medium</v>
      </c>
      <c r="Q4381" s="5">
        <f>Table1[[#This Row],[gross]]-Table1[[#This Row],[budget]]</f>
        <v>-1637407</v>
      </c>
      <c r="R4381" s="5" t="str">
        <f>IF(Table1[[#This Row],[Profit]]&gt;0,"Profit","Loss")</f>
        <v>Loss</v>
      </c>
      <c r="S4381" s="6" t="str">
        <f>FLOOR(Table1[[#This Row],[year]]-1900,10)+1900 &amp; "-" &amp; FLOOR(Table1[[#This Row],[year]]-1890,10)+1900</f>
        <v>2000-2010</v>
      </c>
      <c r="T4381" s="14" t="s">
        <v>21845</v>
      </c>
      <c r="AB4381" s="14"/>
    </row>
    <row r="4382" spans="1:28" hidden="1" x14ac:dyDescent="0.3">
      <c r="A4382" t="s">
        <v>13231</v>
      </c>
      <c r="B4382" t="s">
        <v>16</v>
      </c>
      <c r="C4382" t="s">
        <v>17</v>
      </c>
      <c r="D4382">
        <v>2003</v>
      </c>
      <c r="E4382" t="s">
        <v>13232</v>
      </c>
      <c r="F4382">
        <v>6.2</v>
      </c>
      <c r="G4382">
        <v>20000</v>
      </c>
      <c r="H4382" t="s">
        <v>9204</v>
      </c>
      <c r="I4382" t="s">
        <v>12551</v>
      </c>
      <c r="J4382" t="s">
        <v>5246</v>
      </c>
      <c r="K4382" t="s">
        <v>22</v>
      </c>
      <c r="L4382">
        <v>7500000</v>
      </c>
      <c r="M4382">
        <v>886018</v>
      </c>
      <c r="N4382" t="s">
        <v>6500</v>
      </c>
      <c r="O4382">
        <v>93</v>
      </c>
      <c r="P4382" t="str">
        <f>IF(Table1[[#This Row],[score]]&gt;=8.5,"High",IF(Table1[[#This Row],[score]]&gt;=7,"Medium","Low"))</f>
        <v>Low</v>
      </c>
      <c r="Q4382" s="5">
        <f>Table1[[#This Row],[gross]]-Table1[[#This Row],[budget]]</f>
        <v>-6613982</v>
      </c>
      <c r="R4382" s="5" t="str">
        <f>IF(Table1[[#This Row],[Profit]]&gt;0,"Profit","Loss")</f>
        <v>Loss</v>
      </c>
      <c r="S4382" s="6" t="str">
        <f>FLOOR(Table1[[#This Row],[year]]-1900,10)+1900 &amp; "-" &amp; FLOOR(Table1[[#This Row],[year]]-1890,10)+1900</f>
        <v>2000-2010</v>
      </c>
      <c r="T4382" s="14" t="s">
        <v>21844</v>
      </c>
      <c r="AB4382" s="14"/>
    </row>
    <row r="4383" spans="1:28" hidden="1" x14ac:dyDescent="0.3">
      <c r="A4383" t="s">
        <v>13181</v>
      </c>
      <c r="B4383" t="s">
        <v>16</v>
      </c>
      <c r="C4383" t="s">
        <v>41</v>
      </c>
      <c r="D4383">
        <v>2003</v>
      </c>
      <c r="E4383" t="s">
        <v>13182</v>
      </c>
      <c r="F4383">
        <v>7</v>
      </c>
      <c r="G4383">
        <v>17000</v>
      </c>
      <c r="H4383" t="s">
        <v>13183</v>
      </c>
      <c r="I4383" t="s">
        <v>13183</v>
      </c>
      <c r="J4383" t="s">
        <v>13184</v>
      </c>
      <c r="K4383" t="s">
        <v>30</v>
      </c>
      <c r="L4383">
        <v>850000</v>
      </c>
      <c r="M4383">
        <v>865028</v>
      </c>
      <c r="N4383" t="s">
        <v>13185</v>
      </c>
      <c r="O4383">
        <v>107</v>
      </c>
      <c r="P4383" t="str">
        <f>IF(Table1[[#This Row],[score]]&gt;=8.5,"High",IF(Table1[[#This Row],[score]]&gt;=7,"Medium","Low"))</f>
        <v>Medium</v>
      </c>
      <c r="Q4383" s="5">
        <f>Table1[[#This Row],[gross]]-Table1[[#This Row],[budget]]</f>
        <v>15028</v>
      </c>
      <c r="R4383" s="5" t="str">
        <f>IF(Table1[[#This Row],[Profit]]&gt;0,"Profit","Loss")</f>
        <v>Profit</v>
      </c>
      <c r="S4383" s="6" t="str">
        <f>FLOOR(Table1[[#This Row],[year]]-1900,10)+1900 &amp; "-" &amp; FLOOR(Table1[[#This Row],[year]]-1890,10)+1900</f>
        <v>2000-2010</v>
      </c>
      <c r="T4383" s="14" t="s">
        <v>21871</v>
      </c>
      <c r="AB4383" s="14"/>
    </row>
    <row r="4384" spans="1:28" hidden="1" x14ac:dyDescent="0.3">
      <c r="A4384" t="s">
        <v>13161</v>
      </c>
      <c r="B4384" t="s">
        <v>16</v>
      </c>
      <c r="C4384" t="s">
        <v>41</v>
      </c>
      <c r="D4384">
        <v>2003</v>
      </c>
      <c r="E4384" t="s">
        <v>11987</v>
      </c>
      <c r="F4384">
        <v>6.7</v>
      </c>
      <c r="G4384">
        <v>11000</v>
      </c>
      <c r="H4384" t="s">
        <v>9938</v>
      </c>
      <c r="I4384" t="s">
        <v>9938</v>
      </c>
      <c r="J4384" t="s">
        <v>13162</v>
      </c>
      <c r="K4384" t="s">
        <v>30</v>
      </c>
      <c r="L4384">
        <v>4000000</v>
      </c>
      <c r="M4384">
        <v>826617</v>
      </c>
      <c r="N4384" t="s">
        <v>13163</v>
      </c>
      <c r="O4384">
        <v>96</v>
      </c>
      <c r="P4384" t="str">
        <f>IF(Table1[[#This Row],[score]]&gt;=8.5,"High",IF(Table1[[#This Row],[score]]&gt;=7,"Medium","Low"))</f>
        <v>Low</v>
      </c>
      <c r="Q4384" s="5">
        <f>Table1[[#This Row],[gross]]-Table1[[#This Row],[budget]]</f>
        <v>-3173383</v>
      </c>
      <c r="R4384" s="5" t="str">
        <f>IF(Table1[[#This Row],[Profit]]&gt;0,"Profit","Loss")</f>
        <v>Loss</v>
      </c>
      <c r="S4384" s="6" t="str">
        <f>FLOOR(Table1[[#This Row],[year]]-1900,10)+1900 &amp; "-" &amp; FLOOR(Table1[[#This Row],[year]]-1890,10)+1900</f>
        <v>2000-2010</v>
      </c>
      <c r="T4384" s="14" t="s">
        <v>21835</v>
      </c>
      <c r="AB4384" s="14"/>
    </row>
    <row r="4385" spans="1:28" hidden="1" x14ac:dyDescent="0.3">
      <c r="A4385" t="s">
        <v>13164</v>
      </c>
      <c r="B4385" t="s">
        <v>16</v>
      </c>
      <c r="C4385" t="s">
        <v>63</v>
      </c>
      <c r="D4385">
        <v>2003</v>
      </c>
      <c r="E4385" t="s">
        <v>13165</v>
      </c>
      <c r="F4385">
        <v>6.3</v>
      </c>
      <c r="G4385">
        <v>15000</v>
      </c>
      <c r="H4385" t="s">
        <v>13166</v>
      </c>
      <c r="I4385" t="s">
        <v>13166</v>
      </c>
      <c r="J4385" t="s">
        <v>5606</v>
      </c>
      <c r="K4385" t="s">
        <v>30</v>
      </c>
      <c r="L4385">
        <v>5000000</v>
      </c>
      <c r="M4385">
        <v>782606</v>
      </c>
      <c r="N4385" t="s">
        <v>13167</v>
      </c>
      <c r="O4385">
        <v>98</v>
      </c>
      <c r="P4385" t="str">
        <f>IF(Table1[[#This Row],[score]]&gt;=8.5,"High",IF(Table1[[#This Row],[score]]&gt;=7,"Medium","Low"))</f>
        <v>Low</v>
      </c>
      <c r="Q4385" s="5">
        <f>Table1[[#This Row],[gross]]-Table1[[#This Row],[budget]]</f>
        <v>-4217394</v>
      </c>
      <c r="R4385" s="5" t="str">
        <f>IF(Table1[[#This Row],[Profit]]&gt;0,"Profit","Loss")</f>
        <v>Loss</v>
      </c>
      <c r="S4385" s="6" t="str">
        <f>FLOOR(Table1[[#This Row],[year]]-1900,10)+1900 &amp; "-" &amp; FLOOR(Table1[[#This Row],[year]]-1890,10)+1900</f>
        <v>2000-2010</v>
      </c>
      <c r="T4385" s="14" t="s">
        <v>21844</v>
      </c>
      <c r="AB4385" s="14"/>
    </row>
    <row r="4386" spans="1:28" hidden="1" x14ac:dyDescent="0.3">
      <c r="A4386" t="s">
        <v>13214</v>
      </c>
      <c r="B4386" t="s">
        <v>16</v>
      </c>
      <c r="C4386" t="s">
        <v>17</v>
      </c>
      <c r="D4386">
        <v>2003</v>
      </c>
      <c r="E4386" t="s">
        <v>13215</v>
      </c>
      <c r="F4386">
        <v>6.8</v>
      </c>
      <c r="G4386">
        <v>10000</v>
      </c>
      <c r="H4386" t="s">
        <v>13216</v>
      </c>
      <c r="I4386" t="s">
        <v>13216</v>
      </c>
      <c r="J4386" t="s">
        <v>13217</v>
      </c>
      <c r="K4386" t="s">
        <v>30</v>
      </c>
      <c r="L4386">
        <v>2500000</v>
      </c>
      <c r="M4386">
        <v>579986</v>
      </c>
      <c r="N4386" t="s">
        <v>9803</v>
      </c>
      <c r="O4386">
        <v>108</v>
      </c>
      <c r="P4386" t="str">
        <f>IF(Table1[[#This Row],[score]]&gt;=8.5,"High",IF(Table1[[#This Row],[score]]&gt;=7,"Medium","Low"))</f>
        <v>Low</v>
      </c>
      <c r="Q4386" s="5">
        <f>Table1[[#This Row],[gross]]-Table1[[#This Row],[budget]]</f>
        <v>-1920014</v>
      </c>
      <c r="R4386" s="5" t="str">
        <f>IF(Table1[[#This Row],[Profit]]&gt;0,"Profit","Loss")</f>
        <v>Loss</v>
      </c>
      <c r="S4386" s="6" t="str">
        <f>FLOOR(Table1[[#This Row],[year]]-1900,10)+1900 &amp; "-" &amp; FLOOR(Table1[[#This Row],[year]]-1890,10)+1900</f>
        <v>2000-2010</v>
      </c>
      <c r="T4386" s="14" t="s">
        <v>21844</v>
      </c>
      <c r="AB4386" s="14"/>
    </row>
    <row r="4387" spans="1:28" hidden="1" x14ac:dyDescent="0.3">
      <c r="A4387" t="s">
        <v>13307</v>
      </c>
      <c r="B4387" t="s">
        <v>1974</v>
      </c>
      <c r="C4387" t="s">
        <v>41</v>
      </c>
      <c r="D4387">
        <v>2003</v>
      </c>
      <c r="E4387" t="s">
        <v>13308</v>
      </c>
      <c r="F4387">
        <v>5.4</v>
      </c>
      <c r="G4387">
        <v>4500</v>
      </c>
      <c r="H4387" t="s">
        <v>13309</v>
      </c>
      <c r="I4387" t="s">
        <v>13310</v>
      </c>
      <c r="J4387" t="s">
        <v>13310</v>
      </c>
      <c r="K4387" t="s">
        <v>22</v>
      </c>
      <c r="L4387">
        <f>20500000</f>
        <v>20500000</v>
      </c>
      <c r="M4387">
        <v>546106</v>
      </c>
      <c r="N4387" t="s">
        <v>13311</v>
      </c>
      <c r="O4387">
        <v>112</v>
      </c>
      <c r="P4387" t="str">
        <f>IF(Table1[[#This Row],[score]]&gt;=8.5,"High",IF(Table1[[#This Row],[score]]&gt;=7,"Medium","Low"))</f>
        <v>Low</v>
      </c>
      <c r="Q4387" s="5">
        <f>Table1[[#This Row],[gross]]-Table1[[#This Row],[budget]]</f>
        <v>-19953894</v>
      </c>
      <c r="R4387" s="5" t="str">
        <f>IF(Table1[[#This Row],[Profit]]&gt;0,"Profit","Loss")</f>
        <v>Loss</v>
      </c>
      <c r="S4387" s="6" t="str">
        <f>FLOOR(Table1[[#This Row],[year]]-1900,10)+1900 &amp; "-" &amp; FLOOR(Table1[[#This Row],[year]]-1890,10)+1900</f>
        <v>2000-2010</v>
      </c>
      <c r="T4387" s="14" t="s">
        <v>21843</v>
      </c>
      <c r="AB4387" s="14"/>
    </row>
    <row r="4388" spans="1:28" hidden="1" x14ac:dyDescent="0.3">
      <c r="A4388" t="s">
        <v>13101</v>
      </c>
      <c r="B4388" t="s">
        <v>443</v>
      </c>
      <c r="C4388" t="s">
        <v>17</v>
      </c>
      <c r="D4388">
        <v>2003</v>
      </c>
      <c r="E4388" t="s">
        <v>13102</v>
      </c>
      <c r="F4388">
        <v>7.8</v>
      </c>
      <c r="G4388">
        <v>36000</v>
      </c>
      <c r="H4388" t="s">
        <v>13103</v>
      </c>
      <c r="I4388" t="s">
        <v>13104</v>
      </c>
      <c r="J4388" t="s">
        <v>13105</v>
      </c>
      <c r="K4388" t="s">
        <v>1081</v>
      </c>
      <c r="L4388">
        <f>20500000</f>
        <v>20500000</v>
      </c>
      <c r="M4388">
        <v>528245</v>
      </c>
      <c r="N4388" t="s">
        <v>13106</v>
      </c>
      <c r="O4388">
        <v>113</v>
      </c>
      <c r="P4388" t="str">
        <f>IF(Table1[[#This Row],[score]]&gt;=8.5,"High",IF(Table1[[#This Row],[score]]&gt;=7,"Medium","Low"))</f>
        <v>Medium</v>
      </c>
      <c r="Q4388" s="5">
        <f>Table1[[#This Row],[gross]]-Table1[[#This Row],[budget]]</f>
        <v>-19971755</v>
      </c>
      <c r="R4388" s="5" t="str">
        <f>IF(Table1[[#This Row],[Profit]]&gt;0,"Profit","Loss")</f>
        <v>Loss</v>
      </c>
      <c r="S4388" s="6" t="str">
        <f>FLOOR(Table1[[#This Row],[year]]-1900,10)+1900 &amp; "-" &amp; FLOOR(Table1[[#This Row],[year]]-1890,10)+1900</f>
        <v>2000-2010</v>
      </c>
      <c r="T4388" s="14" t="s">
        <v>21841</v>
      </c>
      <c r="AB4388" s="14"/>
    </row>
    <row r="4389" spans="1:28" hidden="1" x14ac:dyDescent="0.3">
      <c r="A4389" t="s">
        <v>13233</v>
      </c>
      <c r="B4389" t="s">
        <v>16</v>
      </c>
      <c r="C4389" t="s">
        <v>17</v>
      </c>
      <c r="D4389">
        <v>2003</v>
      </c>
      <c r="E4389" t="s">
        <v>13234</v>
      </c>
      <c r="F4389">
        <v>6.6</v>
      </c>
      <c r="G4389">
        <v>10000</v>
      </c>
      <c r="H4389" t="s">
        <v>11590</v>
      </c>
      <c r="I4389" t="s">
        <v>11590</v>
      </c>
      <c r="J4389" t="s">
        <v>3194</v>
      </c>
      <c r="K4389" t="s">
        <v>448</v>
      </c>
      <c r="L4389">
        <f>20500000</f>
        <v>20500000</v>
      </c>
      <c r="M4389">
        <v>499149</v>
      </c>
      <c r="N4389" t="s">
        <v>11591</v>
      </c>
      <c r="O4389">
        <v>114</v>
      </c>
      <c r="P4389" t="str">
        <f>IF(Table1[[#This Row],[score]]&gt;=8.5,"High",IF(Table1[[#This Row],[score]]&gt;=7,"Medium","Low"))</f>
        <v>Low</v>
      </c>
      <c r="Q4389" s="5">
        <f>Table1[[#This Row],[gross]]-Table1[[#This Row],[budget]]</f>
        <v>-20000851</v>
      </c>
      <c r="R4389" s="5" t="str">
        <f>IF(Table1[[#This Row],[Profit]]&gt;0,"Profit","Loss")</f>
        <v>Loss</v>
      </c>
      <c r="S4389" s="6" t="str">
        <f>FLOOR(Table1[[#This Row],[year]]-1900,10)+1900 &amp; "-" &amp; FLOOR(Table1[[#This Row],[year]]-1890,10)+1900</f>
        <v>2000-2010</v>
      </c>
      <c r="T4389" s="14" t="s">
        <v>21842</v>
      </c>
      <c r="AB4389" s="14"/>
    </row>
    <row r="4390" spans="1:28" hidden="1" x14ac:dyDescent="0.3">
      <c r="A4390" t="s">
        <v>13304</v>
      </c>
      <c r="B4390" t="s">
        <v>16</v>
      </c>
      <c r="C4390" t="s">
        <v>17</v>
      </c>
      <c r="D4390">
        <v>2003</v>
      </c>
      <c r="E4390" t="s">
        <v>13305</v>
      </c>
      <c r="F4390">
        <v>5.4</v>
      </c>
      <c r="G4390">
        <v>8100</v>
      </c>
      <c r="H4390" t="s">
        <v>10093</v>
      </c>
      <c r="I4390" t="s">
        <v>13306</v>
      </c>
      <c r="J4390" t="s">
        <v>10464</v>
      </c>
      <c r="K4390" t="s">
        <v>3770</v>
      </c>
      <c r="L4390">
        <f>20500000</f>
        <v>20500000</v>
      </c>
      <c r="M4390">
        <v>478996</v>
      </c>
      <c r="N4390" t="s">
        <v>10095</v>
      </c>
      <c r="O4390">
        <v>106</v>
      </c>
      <c r="P4390" t="str">
        <f>IF(Table1[[#This Row],[score]]&gt;=8.5,"High",IF(Table1[[#This Row],[score]]&gt;=7,"Medium","Low"))</f>
        <v>Low</v>
      </c>
      <c r="Q4390" s="5">
        <f>Table1[[#This Row],[gross]]-Table1[[#This Row],[budget]]</f>
        <v>-20021004</v>
      </c>
      <c r="R4390" s="5" t="str">
        <f>IF(Table1[[#This Row],[Profit]]&gt;0,"Profit","Loss")</f>
        <v>Loss</v>
      </c>
      <c r="S4390" s="6" t="str">
        <f>FLOOR(Table1[[#This Row],[year]]-1900,10)+1900 &amp; "-" &amp; FLOOR(Table1[[#This Row],[year]]-1890,10)+1900</f>
        <v>2000-2010</v>
      </c>
      <c r="T4390" s="14" t="s">
        <v>21849</v>
      </c>
      <c r="AB4390" s="14"/>
    </row>
    <row r="4391" spans="1:28" hidden="1" x14ac:dyDescent="0.3">
      <c r="A4391" t="s">
        <v>13247</v>
      </c>
      <c r="B4391" t="s">
        <v>16</v>
      </c>
      <c r="C4391" t="s">
        <v>104</v>
      </c>
      <c r="D4391">
        <v>2003</v>
      </c>
      <c r="E4391" t="s">
        <v>13248</v>
      </c>
      <c r="F4391">
        <v>6.3</v>
      </c>
      <c r="G4391">
        <v>12000</v>
      </c>
      <c r="H4391" t="s">
        <v>13249</v>
      </c>
      <c r="I4391" t="s">
        <v>13249</v>
      </c>
      <c r="J4391" t="s">
        <v>13250</v>
      </c>
      <c r="K4391" t="s">
        <v>30</v>
      </c>
      <c r="L4391">
        <v>10000000</v>
      </c>
      <c r="M4391">
        <v>459098</v>
      </c>
      <c r="N4391" t="s">
        <v>13251</v>
      </c>
      <c r="O4391">
        <v>101</v>
      </c>
      <c r="P4391" t="str">
        <f>IF(Table1[[#This Row],[score]]&gt;=8.5,"High",IF(Table1[[#This Row],[score]]&gt;=7,"Medium","Low"))</f>
        <v>Low</v>
      </c>
      <c r="Q4391" s="5">
        <f>Table1[[#This Row],[gross]]-Table1[[#This Row],[budget]]</f>
        <v>-9540902</v>
      </c>
      <c r="R4391" s="5" t="str">
        <f>IF(Table1[[#This Row],[Profit]]&gt;0,"Profit","Loss")</f>
        <v>Loss</v>
      </c>
      <c r="S4391" s="6" t="str">
        <f>FLOOR(Table1[[#This Row],[year]]-1900,10)+1900 &amp; "-" &amp; FLOOR(Table1[[#This Row],[year]]-1890,10)+1900</f>
        <v>2000-2010</v>
      </c>
      <c r="T4391" s="14" t="s">
        <v>21835</v>
      </c>
      <c r="AB4391" s="14"/>
    </row>
    <row r="4392" spans="1:28" hidden="1" x14ac:dyDescent="0.3">
      <c r="A4392" t="s">
        <v>13120</v>
      </c>
      <c r="B4392" t="s">
        <v>1974</v>
      </c>
      <c r="C4392" t="s">
        <v>390</v>
      </c>
      <c r="D4392">
        <v>2003</v>
      </c>
      <c r="E4392" t="s">
        <v>13121</v>
      </c>
      <c r="F4392">
        <v>7.8</v>
      </c>
      <c r="G4392">
        <v>33000</v>
      </c>
      <c r="H4392" t="s">
        <v>9523</v>
      </c>
      <c r="I4392" t="s">
        <v>9523</v>
      </c>
      <c r="J4392" t="s">
        <v>13122</v>
      </c>
      <c r="K4392" t="s">
        <v>2081</v>
      </c>
      <c r="L4392">
        <f>20500000</f>
        <v>20500000</v>
      </c>
      <c r="M4392">
        <v>453133</v>
      </c>
      <c r="N4392" t="s">
        <v>5950</v>
      </c>
      <c r="O4392">
        <v>92</v>
      </c>
      <c r="P4392" t="str">
        <f>IF(Table1[[#This Row],[score]]&gt;=8.5,"High",IF(Table1[[#This Row],[score]]&gt;=7,"Medium","Low"))</f>
        <v>Medium</v>
      </c>
      <c r="Q4392" s="5">
        <f>Table1[[#This Row],[gross]]-Table1[[#This Row],[budget]]</f>
        <v>-20046867</v>
      </c>
      <c r="R4392" s="5" t="str">
        <f>IF(Table1[[#This Row],[Profit]]&gt;0,"Profit","Loss")</f>
        <v>Loss</v>
      </c>
      <c r="S4392" s="6" t="str">
        <f>FLOOR(Table1[[#This Row],[year]]-1900,10)+1900 &amp; "-" &amp; FLOOR(Table1[[#This Row],[year]]-1890,10)+1900</f>
        <v>2000-2010</v>
      </c>
      <c r="T4392" s="14" t="s">
        <v>21837</v>
      </c>
      <c r="AB4392" s="14"/>
    </row>
    <row r="4393" spans="1:28" hidden="1" x14ac:dyDescent="0.3">
      <c r="A4393" t="s">
        <v>13123</v>
      </c>
      <c r="B4393" t="s">
        <v>16</v>
      </c>
      <c r="C4393" t="s">
        <v>41</v>
      </c>
      <c r="D4393">
        <v>2003</v>
      </c>
      <c r="E4393" t="s">
        <v>13124</v>
      </c>
      <c r="F4393">
        <v>4.5999999999999996</v>
      </c>
      <c r="G4393">
        <v>7700</v>
      </c>
      <c r="H4393" t="s">
        <v>13125</v>
      </c>
      <c r="I4393" t="s">
        <v>13126</v>
      </c>
      <c r="J4393" t="s">
        <v>13127</v>
      </c>
      <c r="K4393" t="s">
        <v>30</v>
      </c>
      <c r="L4393">
        <f>20500000</f>
        <v>20500000</v>
      </c>
      <c r="M4393">
        <v>436365</v>
      </c>
      <c r="N4393" t="s">
        <v>1465</v>
      </c>
      <c r="O4393">
        <v>96</v>
      </c>
      <c r="P4393" t="str">
        <f>IF(Table1[[#This Row],[score]]&gt;=8.5,"High",IF(Table1[[#This Row],[score]]&gt;=7,"Medium","Low"))</f>
        <v>Low</v>
      </c>
      <c r="Q4393" s="5">
        <f>Table1[[#This Row],[gross]]-Table1[[#This Row],[budget]]</f>
        <v>-20063635</v>
      </c>
      <c r="R4393" s="5" t="str">
        <f>IF(Table1[[#This Row],[Profit]]&gt;0,"Profit","Loss")</f>
        <v>Loss</v>
      </c>
      <c r="S4393" s="6" t="str">
        <f>FLOOR(Table1[[#This Row],[year]]-1900,10)+1900 &amp; "-" &amp; FLOOR(Table1[[#This Row],[year]]-1890,10)+1900</f>
        <v>2000-2010</v>
      </c>
      <c r="T4393" s="14" t="s">
        <v>21873</v>
      </c>
      <c r="AB4393" s="14"/>
    </row>
    <row r="4394" spans="1:28" hidden="1" x14ac:dyDescent="0.3">
      <c r="A4394" t="s">
        <v>13227</v>
      </c>
      <c r="B4394" t="s">
        <v>16</v>
      </c>
      <c r="C4394" t="s">
        <v>41</v>
      </c>
      <c r="D4394">
        <v>2003</v>
      </c>
      <c r="E4394" t="s">
        <v>13228</v>
      </c>
      <c r="F4394">
        <v>5.5</v>
      </c>
      <c r="G4394">
        <v>8200</v>
      </c>
      <c r="H4394" t="s">
        <v>1483</v>
      </c>
      <c r="I4394" t="s">
        <v>838</v>
      </c>
      <c r="J4394" t="s">
        <v>4862</v>
      </c>
      <c r="K4394" t="s">
        <v>30</v>
      </c>
      <c r="L4394">
        <v>8000000</v>
      </c>
      <c r="M4394">
        <v>435625</v>
      </c>
      <c r="N4394" t="s">
        <v>5757</v>
      </c>
      <c r="O4394">
        <v>109</v>
      </c>
      <c r="P4394" t="str">
        <f>IF(Table1[[#This Row],[score]]&gt;=8.5,"High",IF(Table1[[#This Row],[score]]&gt;=7,"Medium","Low"))</f>
        <v>Low</v>
      </c>
      <c r="Q4394" s="5">
        <f>Table1[[#This Row],[gross]]-Table1[[#This Row],[budget]]</f>
        <v>-7564375</v>
      </c>
      <c r="R4394" s="5" t="str">
        <f>IF(Table1[[#This Row],[Profit]]&gt;0,"Profit","Loss")</f>
        <v>Loss</v>
      </c>
      <c r="S4394" s="6" t="str">
        <f>FLOOR(Table1[[#This Row],[year]]-1900,10)+1900 &amp; "-" &amp; FLOOR(Table1[[#This Row],[year]]-1890,10)+1900</f>
        <v>2000-2010</v>
      </c>
      <c r="T4394" s="14" t="s">
        <v>21847</v>
      </c>
      <c r="AB4394" s="14"/>
    </row>
    <row r="4395" spans="1:28" hidden="1" x14ac:dyDescent="0.3">
      <c r="A4395" t="s">
        <v>12939</v>
      </c>
      <c r="B4395" t="s">
        <v>443</v>
      </c>
      <c r="C4395" t="s">
        <v>17</v>
      </c>
      <c r="D4395">
        <v>2003</v>
      </c>
      <c r="E4395" t="s">
        <v>12940</v>
      </c>
      <c r="F4395">
        <v>5</v>
      </c>
      <c r="G4395">
        <v>14000</v>
      </c>
      <c r="H4395" t="s">
        <v>10140</v>
      </c>
      <c r="I4395" t="s">
        <v>10140</v>
      </c>
      <c r="J4395" t="s">
        <v>10140</v>
      </c>
      <c r="K4395" t="s">
        <v>30</v>
      </c>
      <c r="L4395">
        <v>10000000</v>
      </c>
      <c r="M4395">
        <v>402599</v>
      </c>
      <c r="N4395" t="s">
        <v>12941</v>
      </c>
      <c r="O4395">
        <v>93</v>
      </c>
      <c r="P4395" t="str">
        <f>IF(Table1[[#This Row],[score]]&gt;=8.5,"High",IF(Table1[[#This Row],[score]]&gt;=7,"Medium","Low"))</f>
        <v>Low</v>
      </c>
      <c r="Q4395" s="5">
        <f>Table1[[#This Row],[gross]]-Table1[[#This Row],[budget]]</f>
        <v>-9597401</v>
      </c>
      <c r="R4395" s="5" t="str">
        <f>IF(Table1[[#This Row],[Profit]]&gt;0,"Profit","Loss")</f>
        <v>Loss</v>
      </c>
      <c r="S4395" s="6" t="str">
        <f>FLOOR(Table1[[#This Row],[year]]-1900,10)+1900 &amp; "-" &amp; FLOOR(Table1[[#This Row],[year]]-1890,10)+1900</f>
        <v>2000-2010</v>
      </c>
      <c r="T4395" s="14" t="s">
        <v>21876</v>
      </c>
      <c r="AB4395" s="14"/>
    </row>
    <row r="4396" spans="1:28" hidden="1" x14ac:dyDescent="0.3">
      <c r="A4396" t="s">
        <v>13269</v>
      </c>
      <c r="B4396" t="s">
        <v>33</v>
      </c>
      <c r="C4396" t="s">
        <v>41</v>
      </c>
      <c r="D4396">
        <v>2003</v>
      </c>
      <c r="E4396" t="s">
        <v>12860</v>
      </c>
      <c r="F4396">
        <v>5.0999999999999996</v>
      </c>
      <c r="G4396">
        <v>2500</v>
      </c>
      <c r="H4396" t="s">
        <v>13270</v>
      </c>
      <c r="I4396" t="s">
        <v>7552</v>
      </c>
      <c r="J4396" t="s">
        <v>13271</v>
      </c>
      <c r="K4396" t="s">
        <v>30</v>
      </c>
      <c r="L4396">
        <f t="shared" ref="L4396:L4401" si="37">20500000</f>
        <v>20500000</v>
      </c>
      <c r="M4396">
        <v>377271</v>
      </c>
      <c r="N4396" t="s">
        <v>13272</v>
      </c>
      <c r="O4396">
        <v>104</v>
      </c>
      <c r="P4396" t="str">
        <f>IF(Table1[[#This Row],[score]]&gt;=8.5,"High",IF(Table1[[#This Row],[score]]&gt;=7,"Medium","Low"))</f>
        <v>Low</v>
      </c>
      <c r="Q4396" s="5">
        <f>Table1[[#This Row],[gross]]-Table1[[#This Row],[budget]]</f>
        <v>-20122729</v>
      </c>
      <c r="R4396" s="5" t="str">
        <f>IF(Table1[[#This Row],[Profit]]&gt;0,"Profit","Loss")</f>
        <v>Loss</v>
      </c>
      <c r="S4396" s="6" t="str">
        <f>FLOOR(Table1[[#This Row],[year]]-1900,10)+1900 &amp; "-" &amp; FLOOR(Table1[[#This Row],[year]]-1890,10)+1900</f>
        <v>2000-2010</v>
      </c>
      <c r="T4396" s="14" t="s">
        <v>21835</v>
      </c>
      <c r="AB4396" s="14"/>
    </row>
    <row r="4397" spans="1:28" hidden="1" x14ac:dyDescent="0.3">
      <c r="A4397" t="s">
        <v>13298</v>
      </c>
      <c r="B4397" t="s">
        <v>16</v>
      </c>
      <c r="C4397" t="s">
        <v>17</v>
      </c>
      <c r="D4397">
        <v>2003</v>
      </c>
      <c r="E4397" t="s">
        <v>13299</v>
      </c>
      <c r="F4397">
        <v>7</v>
      </c>
      <c r="G4397">
        <v>23000</v>
      </c>
      <c r="H4397" t="s">
        <v>13300</v>
      </c>
      <c r="I4397" t="s">
        <v>13300</v>
      </c>
      <c r="J4397" t="s">
        <v>12035</v>
      </c>
      <c r="K4397" t="s">
        <v>30</v>
      </c>
      <c r="L4397">
        <f t="shared" si="37"/>
        <v>20500000</v>
      </c>
      <c r="M4397">
        <v>343847</v>
      </c>
      <c r="N4397" t="s">
        <v>9184</v>
      </c>
      <c r="O4397">
        <v>108</v>
      </c>
      <c r="P4397" t="str">
        <f>IF(Table1[[#This Row],[score]]&gt;=8.5,"High",IF(Table1[[#This Row],[score]]&gt;=7,"Medium","Low"))</f>
        <v>Medium</v>
      </c>
      <c r="Q4397" s="5">
        <f>Table1[[#This Row],[gross]]-Table1[[#This Row],[budget]]</f>
        <v>-20156153</v>
      </c>
      <c r="R4397" s="5" t="str">
        <f>IF(Table1[[#This Row],[Profit]]&gt;0,"Profit","Loss")</f>
        <v>Loss</v>
      </c>
      <c r="S4397" s="6" t="str">
        <f>FLOOR(Table1[[#This Row],[year]]-1900,10)+1900 &amp; "-" &amp; FLOOR(Table1[[#This Row],[year]]-1890,10)+1900</f>
        <v>2000-2010</v>
      </c>
      <c r="T4397" s="14" t="s">
        <v>21846</v>
      </c>
      <c r="AB4397" s="14"/>
    </row>
    <row r="4398" spans="1:28" hidden="1" x14ac:dyDescent="0.3">
      <c r="A4398" t="s">
        <v>13112</v>
      </c>
      <c r="B4398" t="s">
        <v>2676</v>
      </c>
      <c r="C4398" t="s">
        <v>17</v>
      </c>
      <c r="D4398">
        <v>2003</v>
      </c>
      <c r="E4398" t="s">
        <v>13113</v>
      </c>
      <c r="F4398">
        <v>5.2</v>
      </c>
      <c r="G4398">
        <v>4400</v>
      </c>
      <c r="H4398" t="s">
        <v>10850</v>
      </c>
      <c r="I4398" t="s">
        <v>10850</v>
      </c>
      <c r="J4398" t="s">
        <v>13114</v>
      </c>
      <c r="K4398" t="s">
        <v>448</v>
      </c>
      <c r="L4398">
        <f t="shared" si="37"/>
        <v>20500000</v>
      </c>
      <c r="M4398">
        <v>167999</v>
      </c>
      <c r="N4398" t="s">
        <v>10852</v>
      </c>
      <c r="O4398">
        <v>119</v>
      </c>
      <c r="P4398" t="str">
        <f>IF(Table1[[#This Row],[score]]&gt;=8.5,"High",IF(Table1[[#This Row],[score]]&gt;=7,"Medium","Low"))</f>
        <v>Low</v>
      </c>
      <c r="Q4398" s="5">
        <f>Table1[[#This Row],[gross]]-Table1[[#This Row],[budget]]</f>
        <v>-20332001</v>
      </c>
      <c r="R4398" s="5" t="str">
        <f>IF(Table1[[#This Row],[Profit]]&gt;0,"Profit","Loss")</f>
        <v>Loss</v>
      </c>
      <c r="S4398" s="6" t="str">
        <f>FLOOR(Table1[[#This Row],[year]]-1900,10)+1900 &amp; "-" &amp; FLOOR(Table1[[#This Row],[year]]-1890,10)+1900</f>
        <v>2000-2010</v>
      </c>
      <c r="T4398" s="14" t="s">
        <v>21842</v>
      </c>
      <c r="AB4398" s="14"/>
    </row>
    <row r="4399" spans="1:28" hidden="1" x14ac:dyDescent="0.3">
      <c r="A4399" t="s">
        <v>13235</v>
      </c>
      <c r="B4399" t="s">
        <v>16</v>
      </c>
      <c r="C4399" t="s">
        <v>41</v>
      </c>
      <c r="D4399">
        <v>2003</v>
      </c>
      <c r="E4399" t="s">
        <v>13236</v>
      </c>
      <c r="F4399">
        <v>4.7</v>
      </c>
      <c r="G4399">
        <v>5900</v>
      </c>
      <c r="H4399" t="s">
        <v>6909</v>
      </c>
      <c r="I4399" t="s">
        <v>12642</v>
      </c>
      <c r="J4399" t="s">
        <v>13237</v>
      </c>
      <c r="K4399" t="s">
        <v>5762</v>
      </c>
      <c r="L4399">
        <f t="shared" si="37"/>
        <v>20500000</v>
      </c>
      <c r="M4399">
        <v>83439</v>
      </c>
      <c r="N4399" t="s">
        <v>13238</v>
      </c>
      <c r="O4399">
        <v>90</v>
      </c>
      <c r="P4399" t="str">
        <f>IF(Table1[[#This Row],[score]]&gt;=8.5,"High",IF(Table1[[#This Row],[score]]&gt;=7,"Medium","Low"))</f>
        <v>Low</v>
      </c>
      <c r="Q4399" s="5">
        <f>Table1[[#This Row],[gross]]-Table1[[#This Row],[budget]]</f>
        <v>-20416561</v>
      </c>
      <c r="R4399" s="5" t="str">
        <f>IF(Table1[[#This Row],[Profit]]&gt;0,"Profit","Loss")</f>
        <v>Loss</v>
      </c>
      <c r="S4399" s="6" t="str">
        <f>FLOOR(Table1[[#This Row],[year]]-1900,10)+1900 &amp; "-" &amp; FLOOR(Table1[[#This Row],[year]]-1890,10)+1900</f>
        <v>2000-2010</v>
      </c>
      <c r="T4399" s="14" t="s">
        <v>21877</v>
      </c>
      <c r="AB4399" s="14"/>
    </row>
    <row r="4400" spans="1:28" hidden="1" x14ac:dyDescent="0.3">
      <c r="A4400" t="s">
        <v>13241</v>
      </c>
      <c r="B4400" t="s">
        <v>16</v>
      </c>
      <c r="C4400" t="s">
        <v>104</v>
      </c>
      <c r="D4400">
        <v>2003</v>
      </c>
      <c r="E4400" t="s">
        <v>13242</v>
      </c>
      <c r="F4400">
        <v>7</v>
      </c>
      <c r="G4400">
        <v>11000</v>
      </c>
      <c r="H4400" t="s">
        <v>11951</v>
      </c>
      <c r="I4400" t="s">
        <v>11952</v>
      </c>
      <c r="J4400" t="s">
        <v>13243</v>
      </c>
      <c r="K4400" t="s">
        <v>2081</v>
      </c>
      <c r="L4400">
        <f t="shared" si="37"/>
        <v>20500000</v>
      </c>
      <c r="M4400">
        <v>58202</v>
      </c>
      <c r="N4400" t="s">
        <v>13244</v>
      </c>
      <c r="O4400">
        <v>129</v>
      </c>
      <c r="P4400" t="str">
        <f>IF(Table1[[#This Row],[score]]&gt;=8.5,"High",IF(Table1[[#This Row],[score]]&gt;=7,"Medium","Low"))</f>
        <v>Medium</v>
      </c>
      <c r="Q4400" s="5">
        <f>Table1[[#This Row],[gross]]-Table1[[#This Row],[budget]]</f>
        <v>-20441798</v>
      </c>
      <c r="R4400" s="5" t="str">
        <f>IF(Table1[[#This Row],[Profit]]&gt;0,"Profit","Loss")</f>
        <v>Loss</v>
      </c>
      <c r="S4400" s="6" t="str">
        <f>FLOOR(Table1[[#This Row],[year]]-1900,10)+1900 &amp; "-" &amp; FLOOR(Table1[[#This Row],[year]]-1890,10)+1900</f>
        <v>2000-2010</v>
      </c>
      <c r="T4400" s="14" t="s">
        <v>21842</v>
      </c>
      <c r="AB4400" s="14"/>
    </row>
    <row r="4401" spans="1:28" hidden="1" x14ac:dyDescent="0.3">
      <c r="A4401" t="s">
        <v>13147</v>
      </c>
      <c r="B4401" t="s">
        <v>16</v>
      </c>
      <c r="C4401" t="s">
        <v>41</v>
      </c>
      <c r="D4401">
        <v>2003</v>
      </c>
      <c r="E4401" t="s">
        <v>13148</v>
      </c>
      <c r="F4401">
        <v>7.3</v>
      </c>
      <c r="G4401">
        <v>21000</v>
      </c>
      <c r="H4401" t="s">
        <v>13149</v>
      </c>
      <c r="I4401" t="s">
        <v>13149</v>
      </c>
      <c r="J4401" t="s">
        <v>13150</v>
      </c>
      <c r="K4401" t="s">
        <v>3770</v>
      </c>
      <c r="L4401">
        <f t="shared" si="37"/>
        <v>20500000</v>
      </c>
      <c r="M4401">
        <v>3783</v>
      </c>
      <c r="N4401" t="s">
        <v>13151</v>
      </c>
      <c r="O4401">
        <v>100</v>
      </c>
      <c r="P4401" t="str">
        <f>IF(Table1[[#This Row],[score]]&gt;=8.5,"High",IF(Table1[[#This Row],[score]]&gt;=7,"Medium","Low"))</f>
        <v>Medium</v>
      </c>
      <c r="Q4401" s="5">
        <f>Table1[[#This Row],[gross]]-Table1[[#This Row],[budget]]</f>
        <v>-20496217</v>
      </c>
      <c r="R4401" s="5" t="str">
        <f>IF(Table1[[#This Row],[Profit]]&gt;0,"Profit","Loss")</f>
        <v>Loss</v>
      </c>
      <c r="S4401" s="6" t="str">
        <f>FLOOR(Table1[[#This Row],[year]]-1900,10)+1900 &amp; "-" &amp; FLOOR(Table1[[#This Row],[year]]-1890,10)+1900</f>
        <v>2000-2010</v>
      </c>
      <c r="T4401" s="14" t="s">
        <v>21849</v>
      </c>
      <c r="AB4401" s="14"/>
    </row>
    <row r="4402" spans="1:28" hidden="1" x14ac:dyDescent="0.3">
      <c r="A4402" t="s">
        <v>13405</v>
      </c>
      <c r="B4402" t="s">
        <v>33</v>
      </c>
      <c r="C4402" t="s">
        <v>390</v>
      </c>
      <c r="D4402">
        <v>2004</v>
      </c>
      <c r="E4402" t="s">
        <v>13406</v>
      </c>
      <c r="F4402">
        <v>7.2</v>
      </c>
      <c r="G4402">
        <v>431000</v>
      </c>
      <c r="H4402" t="s">
        <v>11729</v>
      </c>
      <c r="I4402" t="s">
        <v>11730</v>
      </c>
      <c r="J4402" t="s">
        <v>6777</v>
      </c>
      <c r="K4402" t="s">
        <v>30</v>
      </c>
      <c r="L4402">
        <v>150000000</v>
      </c>
      <c r="M4402">
        <v>928760770</v>
      </c>
      <c r="N4402" t="s">
        <v>9593</v>
      </c>
      <c r="O4402">
        <v>93</v>
      </c>
      <c r="P4402" t="str">
        <f>IF(Table1[[#This Row],[score]]&gt;=8.5,"High",IF(Table1[[#This Row],[score]]&gt;=7,"Medium","Low"))</f>
        <v>Medium</v>
      </c>
      <c r="Q4402" s="5">
        <f>Table1[[#This Row],[gross]]-Table1[[#This Row],[budget]]</f>
        <v>778760770</v>
      </c>
      <c r="R4402" s="5" t="str">
        <f>IF(Table1[[#This Row],[Profit]]&gt;0,"Profit","Loss")</f>
        <v>Profit</v>
      </c>
      <c r="S4402" s="6" t="str">
        <f>FLOOR(Table1[[#This Row],[year]]-1900,10)+1900 &amp; "-" &amp; FLOOR(Table1[[#This Row],[year]]-1890,10)+1900</f>
        <v>2000-2010</v>
      </c>
      <c r="T4402" s="14" t="s">
        <v>21835</v>
      </c>
      <c r="AB4402" s="14"/>
    </row>
    <row r="4403" spans="1:28" hidden="1" x14ac:dyDescent="0.3">
      <c r="A4403" t="s">
        <v>13333</v>
      </c>
      <c r="B4403" t="s">
        <v>33</v>
      </c>
      <c r="C4403" t="s">
        <v>25</v>
      </c>
      <c r="D4403">
        <v>2004</v>
      </c>
      <c r="E4403" t="s">
        <v>13334</v>
      </c>
      <c r="F4403">
        <v>7.9</v>
      </c>
      <c r="G4403">
        <v>570000</v>
      </c>
      <c r="H4403" t="s">
        <v>6174</v>
      </c>
      <c r="I4403" t="s">
        <v>11692</v>
      </c>
      <c r="J4403" t="s">
        <v>11693</v>
      </c>
      <c r="K4403" t="s">
        <v>22</v>
      </c>
      <c r="L4403">
        <v>130000000</v>
      </c>
      <c r="M4403">
        <v>797361618</v>
      </c>
      <c r="N4403" t="s">
        <v>23</v>
      </c>
      <c r="O4403">
        <v>142</v>
      </c>
      <c r="P4403" t="str">
        <f>IF(Table1[[#This Row],[score]]&gt;=8.5,"High",IF(Table1[[#This Row],[score]]&gt;=7,"Medium","Low"))</f>
        <v>Medium</v>
      </c>
      <c r="Q4403" s="5">
        <f>Table1[[#This Row],[gross]]-Table1[[#This Row],[budget]]</f>
        <v>667361618</v>
      </c>
      <c r="R4403" s="5" t="str">
        <f>IF(Table1[[#This Row],[Profit]]&gt;0,"Profit","Loss")</f>
        <v>Profit</v>
      </c>
      <c r="S4403" s="6" t="str">
        <f>FLOOR(Table1[[#This Row],[year]]-1900,10)+1900 &amp; "-" &amp; FLOOR(Table1[[#This Row],[year]]-1890,10)+1900</f>
        <v>2000-2010</v>
      </c>
      <c r="T4403" s="14" t="s">
        <v>21835</v>
      </c>
      <c r="AB4403" s="14"/>
    </row>
    <row r="4404" spans="1:28" hidden="1" x14ac:dyDescent="0.3">
      <c r="A4404" t="s">
        <v>13357</v>
      </c>
      <c r="B4404" t="s">
        <v>1974</v>
      </c>
      <c r="C4404" t="s">
        <v>34</v>
      </c>
      <c r="D4404">
        <v>2004</v>
      </c>
      <c r="E4404" t="s">
        <v>13358</v>
      </c>
      <c r="F4404">
        <v>7.3</v>
      </c>
      <c r="G4404">
        <v>559000</v>
      </c>
      <c r="H4404" t="s">
        <v>502</v>
      </c>
      <c r="I4404" t="s">
        <v>12240</v>
      </c>
      <c r="J4404" t="s">
        <v>10038</v>
      </c>
      <c r="K4404" t="s">
        <v>30</v>
      </c>
      <c r="L4404">
        <v>200000000</v>
      </c>
      <c r="M4404">
        <v>788976453</v>
      </c>
      <c r="N4404" t="s">
        <v>31</v>
      </c>
      <c r="O4404">
        <v>127</v>
      </c>
      <c r="P4404" t="str">
        <f>IF(Table1[[#This Row],[score]]&gt;=8.5,"High",IF(Table1[[#This Row],[score]]&gt;=7,"Medium","Low"))</f>
        <v>Medium</v>
      </c>
      <c r="Q4404" s="5">
        <f>Table1[[#This Row],[gross]]-Table1[[#This Row],[budget]]</f>
        <v>588976453</v>
      </c>
      <c r="R4404" s="5" t="str">
        <f>IF(Table1[[#This Row],[Profit]]&gt;0,"Profit","Loss")</f>
        <v>Profit</v>
      </c>
      <c r="S4404" s="6" t="str">
        <f>FLOOR(Table1[[#This Row],[year]]-1900,10)+1900 &amp; "-" &amp; FLOOR(Table1[[#This Row],[year]]-1890,10)+1900</f>
        <v>2000-2010</v>
      </c>
      <c r="T4404" s="14" t="s">
        <v>21835</v>
      </c>
      <c r="AB4404" s="14"/>
    </row>
    <row r="4405" spans="1:28" hidden="1" x14ac:dyDescent="0.3">
      <c r="A4405" t="s">
        <v>13345</v>
      </c>
      <c r="B4405" t="s">
        <v>33</v>
      </c>
      <c r="C4405" t="s">
        <v>390</v>
      </c>
      <c r="D4405">
        <v>2004</v>
      </c>
      <c r="E4405" t="s">
        <v>13346</v>
      </c>
      <c r="F4405">
        <v>8</v>
      </c>
      <c r="G4405">
        <v>673000</v>
      </c>
      <c r="H4405" t="s">
        <v>10630</v>
      </c>
      <c r="I4405" t="s">
        <v>10630</v>
      </c>
      <c r="J4405" t="s">
        <v>13347</v>
      </c>
      <c r="K4405" t="s">
        <v>30</v>
      </c>
      <c r="L4405">
        <v>92000000</v>
      </c>
      <c r="M4405">
        <v>631607053</v>
      </c>
      <c r="N4405" t="s">
        <v>10022</v>
      </c>
      <c r="O4405">
        <v>115</v>
      </c>
      <c r="P4405" t="str">
        <f>IF(Table1[[#This Row],[score]]&gt;=8.5,"High",IF(Table1[[#This Row],[score]]&gt;=7,"Medium","Low"))</f>
        <v>Medium</v>
      </c>
      <c r="Q4405" s="5">
        <f>Table1[[#This Row],[gross]]-Table1[[#This Row],[budget]]</f>
        <v>539607053</v>
      </c>
      <c r="R4405" s="5" t="str">
        <f>IF(Table1[[#This Row],[Profit]]&gt;0,"Profit","Loss")</f>
        <v>Profit</v>
      </c>
      <c r="S4405" s="6" t="str">
        <f>FLOOR(Table1[[#This Row],[year]]-1900,10)+1900 &amp; "-" &amp; FLOOR(Table1[[#This Row],[year]]-1890,10)+1900</f>
        <v>2000-2010</v>
      </c>
      <c r="T4405" s="14" t="s">
        <v>21835</v>
      </c>
      <c r="AB4405" s="14"/>
    </row>
    <row r="4406" spans="1:28" hidden="1" x14ac:dyDescent="0.3">
      <c r="A4406" t="s">
        <v>13415</v>
      </c>
      <c r="B4406" t="s">
        <v>16</v>
      </c>
      <c r="C4406" t="s">
        <v>17</v>
      </c>
      <c r="D4406">
        <v>2004</v>
      </c>
      <c r="E4406" t="s">
        <v>13416</v>
      </c>
      <c r="F4406">
        <v>7.2</v>
      </c>
      <c r="G4406">
        <v>221000</v>
      </c>
      <c r="H4406" t="s">
        <v>526</v>
      </c>
      <c r="I4406" t="s">
        <v>13417</v>
      </c>
      <c r="J4406" t="s">
        <v>10036</v>
      </c>
      <c r="K4406" t="s">
        <v>30</v>
      </c>
      <c r="L4406">
        <v>30000000</v>
      </c>
      <c r="M4406">
        <v>612054506</v>
      </c>
      <c r="N4406" t="s">
        <v>5757</v>
      </c>
      <c r="O4406">
        <v>127</v>
      </c>
      <c r="P4406" t="str">
        <f>IF(Table1[[#This Row],[score]]&gt;=8.5,"High",IF(Table1[[#This Row],[score]]&gt;=7,"Medium","Low"))</f>
        <v>Medium</v>
      </c>
      <c r="Q4406" s="5">
        <f>Table1[[#This Row],[gross]]-Table1[[#This Row],[budget]]</f>
        <v>582054506</v>
      </c>
      <c r="R4406" s="5" t="str">
        <f>IF(Table1[[#This Row],[Profit]]&gt;0,"Profit","Loss")</f>
        <v>Profit</v>
      </c>
      <c r="S4406" s="6" t="str">
        <f>FLOOR(Table1[[#This Row],[year]]-1900,10)+1900 &amp; "-" &amp; FLOOR(Table1[[#This Row],[year]]-1890,10)+1900</f>
        <v>2000-2010</v>
      </c>
      <c r="T4406" s="14" t="s">
        <v>21835</v>
      </c>
      <c r="AB4406" s="14"/>
    </row>
    <row r="4407" spans="1:28" hidden="1" x14ac:dyDescent="0.3">
      <c r="A4407" t="s">
        <v>13388</v>
      </c>
      <c r="B4407" t="s">
        <v>1974</v>
      </c>
      <c r="C4407" t="s">
        <v>34</v>
      </c>
      <c r="D4407">
        <v>2004</v>
      </c>
      <c r="E4407" t="s">
        <v>12991</v>
      </c>
      <c r="F4407">
        <v>6.4</v>
      </c>
      <c r="G4407">
        <v>424000</v>
      </c>
      <c r="H4407" t="s">
        <v>6787</v>
      </c>
      <c r="I4407" t="s">
        <v>6787</v>
      </c>
      <c r="J4407" t="s">
        <v>1481</v>
      </c>
      <c r="K4407" t="s">
        <v>30</v>
      </c>
      <c r="L4407">
        <v>125000000</v>
      </c>
      <c r="M4407">
        <v>552639571</v>
      </c>
      <c r="N4407" t="s">
        <v>180</v>
      </c>
      <c r="O4407">
        <v>124</v>
      </c>
      <c r="P4407" t="str">
        <f>IF(Table1[[#This Row],[score]]&gt;=8.5,"High",IF(Table1[[#This Row],[score]]&gt;=7,"Medium","Low"))</f>
        <v>Low</v>
      </c>
      <c r="Q4407" s="5">
        <f>Table1[[#This Row],[gross]]-Table1[[#This Row],[budget]]</f>
        <v>427639571</v>
      </c>
      <c r="R4407" s="5" t="str">
        <f>IF(Table1[[#This Row],[Profit]]&gt;0,"Profit","Loss")</f>
        <v>Profit</v>
      </c>
      <c r="S4407" s="6" t="str">
        <f>FLOOR(Table1[[#This Row],[year]]-1900,10)+1900 &amp; "-" &amp; FLOOR(Table1[[#This Row],[year]]-1890,10)+1900</f>
        <v>2000-2010</v>
      </c>
      <c r="T4407" s="14" t="s">
        <v>21835</v>
      </c>
      <c r="AB4407" s="14"/>
    </row>
    <row r="4408" spans="1:28" hidden="1" x14ac:dyDescent="0.3">
      <c r="A4408" t="s">
        <v>13459</v>
      </c>
      <c r="B4408" t="s">
        <v>1974</v>
      </c>
      <c r="C4408" t="s">
        <v>41</v>
      </c>
      <c r="D4408">
        <v>2004</v>
      </c>
      <c r="E4408" t="s">
        <v>13460</v>
      </c>
      <c r="F4408">
        <v>6.3</v>
      </c>
      <c r="G4408">
        <v>257000</v>
      </c>
      <c r="H4408" t="s">
        <v>9434</v>
      </c>
      <c r="I4408" t="s">
        <v>11227</v>
      </c>
      <c r="J4408" t="s">
        <v>7926</v>
      </c>
      <c r="K4408" t="s">
        <v>30</v>
      </c>
      <c r="L4408">
        <v>80000000</v>
      </c>
      <c r="M4408">
        <v>522657936</v>
      </c>
      <c r="N4408" t="s">
        <v>61</v>
      </c>
      <c r="O4408">
        <v>115</v>
      </c>
      <c r="P4408" t="str">
        <f>IF(Table1[[#This Row],[score]]&gt;=8.5,"High",IF(Table1[[#This Row],[score]]&gt;=7,"Medium","Low"))</f>
        <v>Low</v>
      </c>
      <c r="Q4408" s="5">
        <f>Table1[[#This Row],[gross]]-Table1[[#This Row],[budget]]</f>
        <v>442657936</v>
      </c>
      <c r="R4408" s="5" t="str">
        <f>IF(Table1[[#This Row],[Profit]]&gt;0,"Profit","Loss")</f>
        <v>Profit</v>
      </c>
      <c r="S4408" s="6" t="str">
        <f>FLOOR(Table1[[#This Row],[year]]-1900,10)+1900 &amp; "-" &amp; FLOOR(Table1[[#This Row],[year]]-1890,10)+1900</f>
        <v>2000-2010</v>
      </c>
      <c r="T4408" s="14" t="s">
        <v>21835</v>
      </c>
      <c r="AB4408" s="14"/>
    </row>
    <row r="4409" spans="1:28" hidden="1" x14ac:dyDescent="0.3">
      <c r="A4409" t="s">
        <v>13335</v>
      </c>
      <c r="B4409" t="s">
        <v>16</v>
      </c>
      <c r="C4409" t="s">
        <v>17</v>
      </c>
      <c r="D4409">
        <v>2004</v>
      </c>
      <c r="E4409" t="s">
        <v>13025</v>
      </c>
      <c r="F4409">
        <v>7.2</v>
      </c>
      <c r="G4409">
        <v>500000</v>
      </c>
      <c r="H4409" t="s">
        <v>528</v>
      </c>
      <c r="I4409" t="s">
        <v>11186</v>
      </c>
      <c r="J4409" t="s">
        <v>6471</v>
      </c>
      <c r="K4409" t="s">
        <v>30</v>
      </c>
      <c r="L4409">
        <v>175000000</v>
      </c>
      <c r="M4409">
        <v>497409852</v>
      </c>
      <c r="N4409" t="s">
        <v>23</v>
      </c>
      <c r="O4409">
        <v>163</v>
      </c>
      <c r="P4409" t="str">
        <f>IF(Table1[[#This Row],[score]]&gt;=8.5,"High",IF(Table1[[#This Row],[score]]&gt;=7,"Medium","Low"))</f>
        <v>Medium</v>
      </c>
      <c r="Q4409" s="5">
        <f>Table1[[#This Row],[gross]]-Table1[[#This Row],[budget]]</f>
        <v>322409852</v>
      </c>
      <c r="R4409" s="5" t="str">
        <f>IF(Table1[[#This Row],[Profit]]&gt;0,"Profit","Loss")</f>
        <v>Profit</v>
      </c>
      <c r="S4409" s="6" t="str">
        <f>FLOOR(Table1[[#This Row],[year]]-1900,10)+1900 &amp; "-" &amp; FLOOR(Table1[[#This Row],[year]]-1890,10)+1900</f>
        <v>2000-2010</v>
      </c>
      <c r="T4409" s="14" t="s">
        <v>21835</v>
      </c>
      <c r="AB4409" s="14"/>
    </row>
    <row r="4410" spans="1:28" hidden="1" x14ac:dyDescent="0.3">
      <c r="A4410" t="s">
        <v>13468</v>
      </c>
      <c r="B4410" t="s">
        <v>33</v>
      </c>
      <c r="C4410" t="s">
        <v>390</v>
      </c>
      <c r="D4410">
        <v>2004</v>
      </c>
      <c r="E4410" t="s">
        <v>13469</v>
      </c>
      <c r="F4410">
        <v>6</v>
      </c>
      <c r="G4410">
        <v>171000</v>
      </c>
      <c r="H4410" t="s">
        <v>11266</v>
      </c>
      <c r="I4410" t="s">
        <v>12309</v>
      </c>
      <c r="J4410" t="s">
        <v>7558</v>
      </c>
      <c r="K4410" t="s">
        <v>30</v>
      </c>
      <c r="L4410">
        <v>75000000</v>
      </c>
      <c r="M4410">
        <v>374583879</v>
      </c>
      <c r="N4410" t="s">
        <v>10077</v>
      </c>
      <c r="O4410">
        <v>90</v>
      </c>
      <c r="P4410" t="str">
        <f>IF(Table1[[#This Row],[score]]&gt;=8.5,"High",IF(Table1[[#This Row],[score]]&gt;=7,"Medium","Low"))</f>
        <v>Low</v>
      </c>
      <c r="Q4410" s="5">
        <f>Table1[[#This Row],[gross]]-Table1[[#This Row],[budget]]</f>
        <v>299583879</v>
      </c>
      <c r="R4410" s="5" t="str">
        <f>IF(Table1[[#This Row],[Profit]]&gt;0,"Profit","Loss")</f>
        <v>Profit</v>
      </c>
      <c r="S4410" s="6" t="str">
        <f>FLOOR(Table1[[#This Row],[year]]-1900,10)+1900 &amp; "-" &amp; FLOOR(Table1[[#This Row],[year]]-1890,10)+1900</f>
        <v>2000-2010</v>
      </c>
      <c r="T4410" s="14" t="s">
        <v>21835</v>
      </c>
      <c r="AB4410" s="14"/>
    </row>
    <row r="4411" spans="1:28" hidden="1" x14ac:dyDescent="0.3">
      <c r="A4411" t="s">
        <v>13448</v>
      </c>
      <c r="B4411" t="s">
        <v>1974</v>
      </c>
      <c r="C4411" t="s">
        <v>104</v>
      </c>
      <c r="D4411">
        <v>2004</v>
      </c>
      <c r="E4411" t="s">
        <v>13449</v>
      </c>
      <c r="F4411">
        <v>6.5</v>
      </c>
      <c r="G4411">
        <v>367000</v>
      </c>
      <c r="H4411" t="s">
        <v>5056</v>
      </c>
      <c r="I4411" t="s">
        <v>13450</v>
      </c>
      <c r="J4411" t="s">
        <v>9618</v>
      </c>
      <c r="K4411" t="s">
        <v>30</v>
      </c>
      <c r="L4411">
        <v>110000000</v>
      </c>
      <c r="M4411">
        <v>362744280</v>
      </c>
      <c r="N4411" t="s">
        <v>23</v>
      </c>
      <c r="O4411">
        <v>125</v>
      </c>
      <c r="P4411" t="str">
        <f>IF(Table1[[#This Row],[score]]&gt;=8.5,"High",IF(Table1[[#This Row],[score]]&gt;=7,"Medium","Low"))</f>
        <v>Low</v>
      </c>
      <c r="Q4411" s="5">
        <f>Table1[[#This Row],[gross]]-Table1[[#This Row],[budget]]</f>
        <v>252744280</v>
      </c>
      <c r="R4411" s="5" t="str">
        <f>IF(Table1[[#This Row],[Profit]]&gt;0,"Profit","Loss")</f>
        <v>Profit</v>
      </c>
      <c r="S4411" s="6" t="str">
        <f>FLOOR(Table1[[#This Row],[year]]-1900,10)+1900 &amp; "-" &amp; FLOOR(Table1[[#This Row],[year]]-1890,10)+1900</f>
        <v>2000-2010</v>
      </c>
      <c r="T4411" s="14" t="s">
        <v>21835</v>
      </c>
      <c r="AB4411" s="14"/>
    </row>
    <row r="4412" spans="1:28" hidden="1" x14ac:dyDescent="0.3">
      <c r="A4412" t="s">
        <v>13360</v>
      </c>
      <c r="B4412" t="s">
        <v>1974</v>
      </c>
      <c r="C4412" t="s">
        <v>34</v>
      </c>
      <c r="D4412">
        <v>2004</v>
      </c>
      <c r="E4412" t="s">
        <v>13361</v>
      </c>
      <c r="F4412">
        <v>7.1</v>
      </c>
      <c r="G4412">
        <v>509000</v>
      </c>
      <c r="H4412" t="s">
        <v>7854</v>
      </c>
      <c r="I4412" t="s">
        <v>13362</v>
      </c>
      <c r="J4412" t="s">
        <v>7558</v>
      </c>
      <c r="K4412" t="s">
        <v>30</v>
      </c>
      <c r="L4412">
        <v>120000000</v>
      </c>
      <c r="M4412">
        <v>353133898</v>
      </c>
      <c r="N4412" t="s">
        <v>180</v>
      </c>
      <c r="O4412">
        <v>115</v>
      </c>
      <c r="P4412" t="str">
        <f>IF(Table1[[#This Row],[score]]&gt;=8.5,"High",IF(Table1[[#This Row],[score]]&gt;=7,"Medium","Low"))</f>
        <v>Medium</v>
      </c>
      <c r="Q4412" s="5">
        <f>Table1[[#This Row],[gross]]-Table1[[#This Row],[budget]]</f>
        <v>233133898</v>
      </c>
      <c r="R4412" s="5" t="str">
        <f>IF(Table1[[#This Row],[Profit]]&gt;0,"Profit","Loss")</f>
        <v>Profit</v>
      </c>
      <c r="S4412" s="6" t="str">
        <f>FLOOR(Table1[[#This Row],[year]]-1900,10)+1900 &amp; "-" &amp; FLOOR(Table1[[#This Row],[year]]-1890,10)+1900</f>
        <v>2000-2010</v>
      </c>
      <c r="T4412" s="14" t="s">
        <v>21835</v>
      </c>
      <c r="AB4412" s="14"/>
    </row>
    <row r="4413" spans="1:28" hidden="1" x14ac:dyDescent="0.3">
      <c r="A4413" t="s">
        <v>13437</v>
      </c>
      <c r="B4413" t="s">
        <v>33</v>
      </c>
      <c r="C4413" t="s">
        <v>34</v>
      </c>
      <c r="D4413">
        <v>2004</v>
      </c>
      <c r="E4413" t="s">
        <v>13438</v>
      </c>
      <c r="F4413">
        <v>6.9</v>
      </c>
      <c r="G4413">
        <v>311000</v>
      </c>
      <c r="H4413" t="s">
        <v>6879</v>
      </c>
      <c r="I4413" t="s">
        <v>2260</v>
      </c>
      <c r="J4413" t="s">
        <v>1519</v>
      </c>
      <c r="K4413" t="s">
        <v>30</v>
      </c>
      <c r="L4413">
        <v>100000000</v>
      </c>
      <c r="M4413">
        <v>347512318</v>
      </c>
      <c r="N4413" t="s">
        <v>1708</v>
      </c>
      <c r="O4413">
        <v>131</v>
      </c>
      <c r="P4413" t="str">
        <f>IF(Table1[[#This Row],[score]]&gt;=8.5,"High",IF(Table1[[#This Row],[score]]&gt;=7,"Medium","Low"))</f>
        <v>Low</v>
      </c>
      <c r="Q4413" s="5">
        <f>Table1[[#This Row],[gross]]-Table1[[#This Row],[budget]]</f>
        <v>247512318</v>
      </c>
      <c r="R4413" s="5" t="str">
        <f>IF(Table1[[#This Row],[Profit]]&gt;0,"Profit","Loss")</f>
        <v>Profit</v>
      </c>
      <c r="S4413" s="6" t="str">
        <f>FLOOR(Table1[[#This Row],[year]]-1900,10)+1900 &amp; "-" &amp; FLOOR(Table1[[#This Row],[year]]-1890,10)+1900</f>
        <v>2000-2010</v>
      </c>
      <c r="T4413" s="14" t="s">
        <v>21835</v>
      </c>
      <c r="AB4413" s="14"/>
    </row>
    <row r="4414" spans="1:28" hidden="1" x14ac:dyDescent="0.3">
      <c r="A4414" t="s">
        <v>13544</v>
      </c>
      <c r="B4414" t="s">
        <v>337</v>
      </c>
      <c r="C4414" t="s">
        <v>390</v>
      </c>
      <c r="D4414">
        <v>2004</v>
      </c>
      <c r="E4414" t="s">
        <v>13545</v>
      </c>
      <c r="F4414">
        <v>6.6</v>
      </c>
      <c r="G4414">
        <v>185000</v>
      </c>
      <c r="H4414" t="s">
        <v>2030</v>
      </c>
      <c r="I4414" t="s">
        <v>13546</v>
      </c>
      <c r="J4414" t="s">
        <v>2066</v>
      </c>
      <c r="K4414" t="s">
        <v>30</v>
      </c>
      <c r="L4414">
        <v>165000000</v>
      </c>
      <c r="M4414">
        <v>314215454</v>
      </c>
      <c r="N4414" t="s">
        <v>5059</v>
      </c>
      <c r="O4414">
        <v>100</v>
      </c>
      <c r="P4414" t="str">
        <f>IF(Table1[[#This Row],[score]]&gt;=8.5,"High",IF(Table1[[#This Row],[score]]&gt;=7,"Medium","Low"))</f>
        <v>Low</v>
      </c>
      <c r="Q4414" s="5">
        <f>Table1[[#This Row],[gross]]-Table1[[#This Row],[budget]]</f>
        <v>149215454</v>
      </c>
      <c r="R4414" s="5" t="str">
        <f>IF(Table1[[#This Row],[Profit]]&gt;0,"Profit","Loss")</f>
        <v>Profit</v>
      </c>
      <c r="S4414" s="6" t="str">
        <f>FLOOR(Table1[[#This Row],[year]]-1900,10)+1900 &amp; "-" &amp; FLOOR(Table1[[#This Row],[year]]-1890,10)+1900</f>
        <v>2000-2010</v>
      </c>
      <c r="T4414" s="14" t="s">
        <v>21835</v>
      </c>
      <c r="AB4414" s="14"/>
    </row>
    <row r="4415" spans="1:28" hidden="1" x14ac:dyDescent="0.3">
      <c r="A4415" t="s">
        <v>13342</v>
      </c>
      <c r="B4415" t="s">
        <v>1974</v>
      </c>
      <c r="C4415" t="s">
        <v>34</v>
      </c>
      <c r="D4415">
        <v>2004</v>
      </c>
      <c r="E4415" t="s">
        <v>13343</v>
      </c>
      <c r="F4415">
        <v>6.1</v>
      </c>
      <c r="G4415">
        <v>251000</v>
      </c>
      <c r="H4415" t="s">
        <v>7604</v>
      </c>
      <c r="I4415" t="s">
        <v>7604</v>
      </c>
      <c r="J4415" t="s">
        <v>13344</v>
      </c>
      <c r="K4415" t="s">
        <v>30</v>
      </c>
      <c r="L4415">
        <v>160000000</v>
      </c>
      <c r="M4415">
        <v>300157638</v>
      </c>
      <c r="N4415" t="s">
        <v>61</v>
      </c>
      <c r="O4415">
        <v>131</v>
      </c>
      <c r="P4415" t="str">
        <f>IF(Table1[[#This Row],[score]]&gt;=8.5,"High",IF(Table1[[#This Row],[score]]&gt;=7,"Medium","Low"))</f>
        <v>Low</v>
      </c>
      <c r="Q4415" s="5">
        <f>Table1[[#This Row],[gross]]-Table1[[#This Row],[budget]]</f>
        <v>140157638</v>
      </c>
      <c r="R4415" s="5" t="str">
        <f>IF(Table1[[#This Row],[Profit]]&gt;0,"Profit","Loss")</f>
        <v>Profit</v>
      </c>
      <c r="S4415" s="6" t="str">
        <f>FLOOR(Table1[[#This Row],[year]]-1900,10)+1900 &amp; "-" &amp; FLOOR(Table1[[#This Row],[year]]-1890,10)+1900</f>
        <v>2000-2010</v>
      </c>
      <c r="T4415" s="14" t="s">
        <v>21835</v>
      </c>
      <c r="AB4415" s="14"/>
    </row>
    <row r="4416" spans="1:28" hidden="1" x14ac:dyDescent="0.3">
      <c r="A4416" t="s">
        <v>13410</v>
      </c>
      <c r="B4416" t="s">
        <v>1974</v>
      </c>
      <c r="C4416" t="s">
        <v>34</v>
      </c>
      <c r="D4416">
        <v>2004</v>
      </c>
      <c r="E4416" t="s">
        <v>13411</v>
      </c>
      <c r="F4416">
        <v>7.7</v>
      </c>
      <c r="G4416">
        <v>443000</v>
      </c>
      <c r="H4416" t="s">
        <v>12710</v>
      </c>
      <c r="I4416" t="s">
        <v>1744</v>
      </c>
      <c r="J4416" t="s">
        <v>9441</v>
      </c>
      <c r="K4416" t="s">
        <v>30</v>
      </c>
      <c r="L4416">
        <v>75000000</v>
      </c>
      <c r="M4416">
        <v>290835269</v>
      </c>
      <c r="N4416" t="s">
        <v>61</v>
      </c>
      <c r="O4416">
        <v>108</v>
      </c>
      <c r="P4416" t="str">
        <f>IF(Table1[[#This Row],[score]]&gt;=8.5,"High",IF(Table1[[#This Row],[score]]&gt;=7,"Medium","Low"))</f>
        <v>Medium</v>
      </c>
      <c r="Q4416" s="5">
        <f>Table1[[#This Row],[gross]]-Table1[[#This Row],[budget]]</f>
        <v>215835269</v>
      </c>
      <c r="R4416" s="5" t="str">
        <f>IF(Table1[[#This Row],[Profit]]&gt;0,"Profit","Loss")</f>
        <v>Profit</v>
      </c>
      <c r="S4416" s="6" t="str">
        <f>FLOOR(Table1[[#This Row],[year]]-1900,10)+1900 &amp; "-" &amp; FLOOR(Table1[[#This Row],[year]]-1890,10)+1900</f>
        <v>2000-2010</v>
      </c>
      <c r="T4416" s="14" t="s">
        <v>21835</v>
      </c>
      <c r="AB4416" s="14"/>
    </row>
    <row r="4417" spans="1:28" hidden="1" x14ac:dyDescent="0.3">
      <c r="A4417" t="s">
        <v>13622</v>
      </c>
      <c r="B4417" t="s">
        <v>16</v>
      </c>
      <c r="C4417" t="s">
        <v>41</v>
      </c>
      <c r="D4417">
        <v>2004</v>
      </c>
      <c r="E4417" t="s">
        <v>13438</v>
      </c>
      <c r="F4417">
        <v>6</v>
      </c>
      <c r="G4417">
        <v>109000</v>
      </c>
      <c r="H4417" t="s">
        <v>8465</v>
      </c>
      <c r="I4417" t="s">
        <v>11837</v>
      </c>
      <c r="J4417" t="s">
        <v>7946</v>
      </c>
      <c r="K4417" t="s">
        <v>22</v>
      </c>
      <c r="L4417">
        <v>40000000</v>
      </c>
      <c r="M4417">
        <v>265126918</v>
      </c>
      <c r="N4417" t="s">
        <v>61</v>
      </c>
      <c r="O4417">
        <v>108</v>
      </c>
      <c r="P4417" t="str">
        <f>IF(Table1[[#This Row],[score]]&gt;=8.5,"High",IF(Table1[[#This Row],[score]]&gt;=7,"Medium","Low"))</f>
        <v>Low</v>
      </c>
      <c r="Q4417" s="5">
        <f>Table1[[#This Row],[gross]]-Table1[[#This Row],[budget]]</f>
        <v>225126918</v>
      </c>
      <c r="R4417" s="5" t="str">
        <f>IF(Table1[[#This Row],[Profit]]&gt;0,"Profit","Loss")</f>
        <v>Profit</v>
      </c>
      <c r="S4417" s="6" t="str">
        <f>FLOOR(Table1[[#This Row],[year]]-1900,10)+1900 &amp; "-" &amp; FLOOR(Table1[[#This Row],[year]]-1890,10)+1900</f>
        <v>2000-2010</v>
      </c>
      <c r="T4417" s="14" t="s">
        <v>21835</v>
      </c>
      <c r="AB4417" s="14"/>
    </row>
    <row r="4418" spans="1:28" hidden="1" x14ac:dyDescent="0.3">
      <c r="A4418" t="s">
        <v>13376</v>
      </c>
      <c r="B4418" t="s">
        <v>1974</v>
      </c>
      <c r="C4418" t="s">
        <v>17</v>
      </c>
      <c r="D4418">
        <v>2004</v>
      </c>
      <c r="E4418" t="s">
        <v>13377</v>
      </c>
      <c r="F4418">
        <v>6.5</v>
      </c>
      <c r="G4418">
        <v>247000</v>
      </c>
      <c r="H4418" t="s">
        <v>10372</v>
      </c>
      <c r="I4418" t="s">
        <v>10372</v>
      </c>
      <c r="J4418" t="s">
        <v>3199</v>
      </c>
      <c r="K4418" t="s">
        <v>30</v>
      </c>
      <c r="L4418">
        <v>60000000</v>
      </c>
      <c r="M4418">
        <v>256697520</v>
      </c>
      <c r="N4418" t="s">
        <v>2067</v>
      </c>
      <c r="O4418">
        <v>108</v>
      </c>
      <c r="P4418" t="str">
        <f>IF(Table1[[#This Row],[score]]&gt;=8.5,"High",IF(Table1[[#This Row],[score]]&gt;=7,"Medium","Low"))</f>
        <v>Low</v>
      </c>
      <c r="Q4418" s="5">
        <f>Table1[[#This Row],[gross]]-Table1[[#This Row],[budget]]</f>
        <v>196697520</v>
      </c>
      <c r="R4418" s="5" t="str">
        <f>IF(Table1[[#This Row],[Profit]]&gt;0,"Profit","Loss")</f>
        <v>Profit</v>
      </c>
      <c r="S4418" s="6" t="str">
        <f>FLOOR(Table1[[#This Row],[year]]-1900,10)+1900 &amp; "-" &amp; FLOOR(Table1[[#This Row],[year]]-1890,10)+1900</f>
        <v>2000-2010</v>
      </c>
      <c r="T4418" s="14" t="s">
        <v>21835</v>
      </c>
      <c r="AB4418" s="14"/>
    </row>
    <row r="4419" spans="1:28" hidden="1" x14ac:dyDescent="0.3">
      <c r="A4419" t="s">
        <v>13363</v>
      </c>
      <c r="B4419" t="s">
        <v>33</v>
      </c>
      <c r="C4419" t="s">
        <v>390</v>
      </c>
      <c r="D4419">
        <v>2004</v>
      </c>
      <c r="E4419" t="s">
        <v>13364</v>
      </c>
      <c r="F4419">
        <v>8.1999999999999993</v>
      </c>
      <c r="G4419">
        <v>350000</v>
      </c>
      <c r="H4419" t="s">
        <v>2080</v>
      </c>
      <c r="I4419" t="s">
        <v>2080</v>
      </c>
      <c r="J4419" t="s">
        <v>13365</v>
      </c>
      <c r="K4419" t="s">
        <v>2081</v>
      </c>
      <c r="L4419" s="5">
        <v>24000000</v>
      </c>
      <c r="M4419" s="5">
        <v>236214446</v>
      </c>
      <c r="N4419" t="s">
        <v>13366</v>
      </c>
      <c r="O4419">
        <v>119</v>
      </c>
      <c r="P4419" t="str">
        <f>IF(Table1[[#This Row],[score]]&gt;=8.5,"High",IF(Table1[[#This Row],[score]]&gt;=7,"Medium","Low"))</f>
        <v>Medium</v>
      </c>
      <c r="Q4419" s="5">
        <f>Table1[[#This Row],[gross]]-Table1[[#This Row],[budget]]</f>
        <v>212214446</v>
      </c>
      <c r="R4419" s="5" t="str">
        <f>IF(Table1[[#This Row],[Profit]]&gt;0,"Profit","Loss")</f>
        <v>Profit</v>
      </c>
      <c r="S4419" s="6" t="str">
        <f>FLOOR(Table1[[#This Row],[year]]-1900,10)+1900 &amp; "-" &amp; FLOOR(Table1[[#This Row],[year]]-1890,10)+1900</f>
        <v>2000-2010</v>
      </c>
      <c r="T4419" s="14" t="s">
        <v>21835</v>
      </c>
      <c r="AB4419" s="14"/>
    </row>
    <row r="4420" spans="1:28" hidden="1" x14ac:dyDescent="0.3">
      <c r="A4420" t="s">
        <v>13353</v>
      </c>
      <c r="B4420" t="s">
        <v>16</v>
      </c>
      <c r="C4420" t="s">
        <v>104</v>
      </c>
      <c r="D4420">
        <v>2004</v>
      </c>
      <c r="E4420" t="s">
        <v>13354</v>
      </c>
      <c r="F4420">
        <v>7.5</v>
      </c>
      <c r="G4420">
        <v>373000</v>
      </c>
      <c r="H4420" t="s">
        <v>545</v>
      </c>
      <c r="I4420" t="s">
        <v>13355</v>
      </c>
      <c r="J4420" t="s">
        <v>1462</v>
      </c>
      <c r="K4420" t="s">
        <v>30</v>
      </c>
      <c r="L4420">
        <v>65000000</v>
      </c>
      <c r="M4420">
        <v>220239925</v>
      </c>
      <c r="N4420" t="s">
        <v>44</v>
      </c>
      <c r="O4420">
        <v>120</v>
      </c>
      <c r="P4420" t="str">
        <f>IF(Table1[[#This Row],[score]]&gt;=8.5,"High",IF(Table1[[#This Row],[score]]&gt;=7,"Medium","Low"))</f>
        <v>Medium</v>
      </c>
      <c r="Q4420" s="5">
        <f>Table1[[#This Row],[gross]]-Table1[[#This Row],[budget]]</f>
        <v>155239925</v>
      </c>
      <c r="R4420" s="5" t="str">
        <f>IF(Table1[[#This Row],[Profit]]&gt;0,"Profit","Loss")</f>
        <v>Profit</v>
      </c>
      <c r="S4420" s="6" t="str">
        <f>FLOOR(Table1[[#This Row],[year]]-1900,10)+1900 &amp; "-" &amp; FLOOR(Table1[[#This Row],[year]]-1890,10)+1900</f>
        <v>2000-2010</v>
      </c>
      <c r="T4420" s="14" t="s">
        <v>21835</v>
      </c>
      <c r="AB4420" s="14"/>
    </row>
    <row r="4421" spans="1:28" hidden="1" x14ac:dyDescent="0.3">
      <c r="A4421" t="s">
        <v>13341</v>
      </c>
      <c r="B4421" t="s">
        <v>1974</v>
      </c>
      <c r="C4421" t="s">
        <v>41</v>
      </c>
      <c r="D4421">
        <v>2004</v>
      </c>
      <c r="E4421" t="s">
        <v>13253</v>
      </c>
      <c r="F4421">
        <v>7.4</v>
      </c>
      <c r="G4421">
        <v>421000</v>
      </c>
      <c r="H4421" t="s">
        <v>486</v>
      </c>
      <c r="I4421" t="s">
        <v>9488</v>
      </c>
      <c r="J4421" t="s">
        <v>2066</v>
      </c>
      <c r="K4421" t="s">
        <v>30</v>
      </c>
      <c r="L4421">
        <v>60000000</v>
      </c>
      <c r="M4421">
        <v>219100084</v>
      </c>
      <c r="N4421" t="s">
        <v>9593</v>
      </c>
      <c r="O4421">
        <v>128</v>
      </c>
      <c r="P4421" t="str">
        <f>IF(Table1[[#This Row],[score]]&gt;=8.5,"High",IF(Table1[[#This Row],[score]]&gt;=7,"Medium","Low"))</f>
        <v>Medium</v>
      </c>
      <c r="Q4421" s="5">
        <f>Table1[[#This Row],[gross]]-Table1[[#This Row],[budget]]</f>
        <v>159100084</v>
      </c>
      <c r="R4421" s="5" t="str">
        <f>IF(Table1[[#This Row],[Profit]]&gt;0,"Profit","Loss")</f>
        <v>Profit</v>
      </c>
      <c r="S4421" s="6" t="str">
        <f>FLOOR(Table1[[#This Row],[year]]-1900,10)+1900 &amp; "-" &amp; FLOOR(Table1[[#This Row],[year]]-1890,10)+1900</f>
        <v>2000-2010</v>
      </c>
      <c r="T4421" s="14" t="s">
        <v>21835</v>
      </c>
      <c r="AB4421" s="14"/>
    </row>
    <row r="4422" spans="1:28" hidden="1" x14ac:dyDescent="0.3">
      <c r="A4422" t="s">
        <v>13369</v>
      </c>
      <c r="B4422" t="s">
        <v>1974</v>
      </c>
      <c r="C4422" t="s">
        <v>17</v>
      </c>
      <c r="D4422">
        <v>2004</v>
      </c>
      <c r="E4422" t="s">
        <v>13370</v>
      </c>
      <c r="F4422">
        <v>8.1</v>
      </c>
      <c r="G4422">
        <v>650000</v>
      </c>
      <c r="H4422" t="s">
        <v>85</v>
      </c>
      <c r="I4422" t="s">
        <v>13371</v>
      </c>
      <c r="J4422" t="s">
        <v>10672</v>
      </c>
      <c r="K4422" t="s">
        <v>30</v>
      </c>
      <c r="L4422" s="5">
        <v>30000000</v>
      </c>
      <c r="M4422" s="5">
        <v>216763646</v>
      </c>
      <c r="N4422" t="s">
        <v>23</v>
      </c>
      <c r="O4422">
        <v>132</v>
      </c>
      <c r="P4422" t="str">
        <f>IF(Table1[[#This Row],[score]]&gt;=8.5,"High",IF(Table1[[#This Row],[score]]&gt;=7,"Medium","Low"))</f>
        <v>Medium</v>
      </c>
      <c r="Q4422" s="5">
        <f>Table1[[#This Row],[gross]]-Table1[[#This Row],[budget]]</f>
        <v>186763646</v>
      </c>
      <c r="R4422" s="5" t="str">
        <f>IF(Table1[[#This Row],[Profit]]&gt;0,"Profit","Loss")</f>
        <v>Profit</v>
      </c>
      <c r="S4422" s="6" t="str">
        <f>FLOOR(Table1[[#This Row],[year]]-1900,10)+1900 &amp; "-" &amp; FLOOR(Table1[[#This Row],[year]]-1890,10)+1900</f>
        <v>2000-2010</v>
      </c>
      <c r="T4422" s="14" t="s">
        <v>21835</v>
      </c>
      <c r="AB4422" s="14"/>
    </row>
    <row r="4423" spans="1:28" hidden="1" x14ac:dyDescent="0.3">
      <c r="A4423" t="s">
        <v>2982</v>
      </c>
      <c r="B4423" t="s">
        <v>1974</v>
      </c>
      <c r="C4423" t="s">
        <v>63</v>
      </c>
      <c r="D4423">
        <v>2004</v>
      </c>
      <c r="E4423" t="s">
        <v>12694</v>
      </c>
      <c r="F4423">
        <v>7.5</v>
      </c>
      <c r="G4423">
        <v>342000</v>
      </c>
      <c r="H4423" t="s">
        <v>65</v>
      </c>
      <c r="I4423" t="s">
        <v>10963</v>
      </c>
      <c r="J4423" t="s">
        <v>8428</v>
      </c>
      <c r="K4423" t="s">
        <v>30</v>
      </c>
      <c r="L4423">
        <v>110000000</v>
      </c>
      <c r="M4423">
        <v>213719942</v>
      </c>
      <c r="N4423" t="s">
        <v>13356</v>
      </c>
      <c r="O4423">
        <v>170</v>
      </c>
      <c r="P4423" t="str">
        <f>IF(Table1[[#This Row],[score]]&gt;=8.5,"High",IF(Table1[[#This Row],[score]]&gt;=7,"Medium","Low"))</f>
        <v>Medium</v>
      </c>
      <c r="Q4423" s="5">
        <f>Table1[[#This Row],[gross]]-Table1[[#This Row],[budget]]</f>
        <v>103719942</v>
      </c>
      <c r="R4423" s="5" t="str">
        <f>IF(Table1[[#This Row],[Profit]]&gt;0,"Profit","Loss")</f>
        <v>Profit</v>
      </c>
      <c r="S4423" s="6" t="str">
        <f>FLOOR(Table1[[#This Row],[year]]-1900,10)+1900 &amp; "-" &amp; FLOOR(Table1[[#This Row],[year]]-1890,10)+1900</f>
        <v>2000-2010</v>
      </c>
      <c r="T4423" s="14" t="s">
        <v>21835</v>
      </c>
      <c r="AB4423" s="14"/>
    </row>
    <row r="4424" spans="1:28" hidden="1" x14ac:dyDescent="0.3">
      <c r="A4424" t="s">
        <v>13429</v>
      </c>
      <c r="B4424" t="s">
        <v>33</v>
      </c>
      <c r="C4424" t="s">
        <v>25</v>
      </c>
      <c r="D4424">
        <v>2004</v>
      </c>
      <c r="E4424" t="s">
        <v>13368</v>
      </c>
      <c r="F4424">
        <v>6.8</v>
      </c>
      <c r="G4424">
        <v>199000</v>
      </c>
      <c r="H4424" t="s">
        <v>8461</v>
      </c>
      <c r="I4424" t="s">
        <v>9735</v>
      </c>
      <c r="J4424" t="s">
        <v>7831</v>
      </c>
      <c r="K4424" t="s">
        <v>5762</v>
      </c>
      <c r="L4424">
        <v>140000000</v>
      </c>
      <c r="M4424">
        <v>211468235</v>
      </c>
      <c r="N4424" t="s">
        <v>44</v>
      </c>
      <c r="O4424">
        <v>108</v>
      </c>
      <c r="P4424" t="str">
        <f>IF(Table1[[#This Row],[score]]&gt;=8.5,"High",IF(Table1[[#This Row],[score]]&gt;=7,"Medium","Low"))</f>
        <v>Low</v>
      </c>
      <c r="Q4424" s="5">
        <f>Table1[[#This Row],[gross]]-Table1[[#This Row],[budget]]</f>
        <v>71468235</v>
      </c>
      <c r="R4424" s="5" t="str">
        <f>IF(Table1[[#This Row],[Profit]]&gt;0,"Profit","Loss")</f>
        <v>Profit</v>
      </c>
      <c r="S4424" s="6" t="str">
        <f>FLOOR(Table1[[#This Row],[year]]-1900,10)+1900 &amp; "-" &amp; FLOOR(Table1[[#This Row],[year]]-1890,10)+1900</f>
        <v>2000-2010</v>
      </c>
      <c r="T4424" s="14" t="s">
        <v>21835</v>
      </c>
      <c r="AB4424" s="14"/>
    </row>
    <row r="4425" spans="1:28" hidden="1" x14ac:dyDescent="0.3">
      <c r="A4425" t="s">
        <v>13446</v>
      </c>
      <c r="B4425" t="s">
        <v>1974</v>
      </c>
      <c r="C4425" t="s">
        <v>34</v>
      </c>
      <c r="D4425">
        <v>2004</v>
      </c>
      <c r="E4425" t="s">
        <v>13447</v>
      </c>
      <c r="F4425">
        <v>6.3</v>
      </c>
      <c r="G4425">
        <v>162000</v>
      </c>
      <c r="H4425" t="s">
        <v>10220</v>
      </c>
      <c r="I4425" t="s">
        <v>3497</v>
      </c>
      <c r="J4425" t="s">
        <v>10230</v>
      </c>
      <c r="K4425" t="s">
        <v>30</v>
      </c>
      <c r="L4425">
        <v>120000000</v>
      </c>
      <c r="M4425">
        <v>203567857</v>
      </c>
      <c r="N4425" t="s">
        <v>2067</v>
      </c>
      <c r="O4425">
        <v>126</v>
      </c>
      <c r="P4425" t="str">
        <f>IF(Table1[[#This Row],[score]]&gt;=8.5,"High",IF(Table1[[#This Row],[score]]&gt;=7,"Medium","Low"))</f>
        <v>Low</v>
      </c>
      <c r="Q4425" s="5">
        <f>Table1[[#This Row],[gross]]-Table1[[#This Row],[budget]]</f>
        <v>83567857</v>
      </c>
      <c r="R4425" s="5" t="str">
        <f>IF(Table1[[#This Row],[Profit]]&gt;0,"Profit","Loss")</f>
        <v>Profit</v>
      </c>
      <c r="S4425" s="6" t="str">
        <f>FLOOR(Table1[[#This Row],[year]]-1900,10)+1900 &amp; "-" &amp; FLOOR(Table1[[#This Row],[year]]-1890,10)+1900</f>
        <v>2000-2010</v>
      </c>
      <c r="T4425" s="14" t="s">
        <v>21835</v>
      </c>
      <c r="AB4425" s="14"/>
    </row>
    <row r="4426" spans="1:28" hidden="1" x14ac:dyDescent="0.3">
      <c r="A4426" t="s">
        <v>13608</v>
      </c>
      <c r="B4426" t="s">
        <v>33</v>
      </c>
      <c r="C4426" t="s">
        <v>390</v>
      </c>
      <c r="D4426">
        <v>2004</v>
      </c>
      <c r="E4426" t="s">
        <v>13093</v>
      </c>
      <c r="F4426">
        <v>5</v>
      </c>
      <c r="G4426">
        <v>81000</v>
      </c>
      <c r="H4426" t="s">
        <v>6203</v>
      </c>
      <c r="I4426" t="s">
        <v>13609</v>
      </c>
      <c r="J4426" t="s">
        <v>11172</v>
      </c>
      <c r="K4426" t="s">
        <v>30</v>
      </c>
      <c r="L4426">
        <v>50000000</v>
      </c>
      <c r="M4426">
        <v>203172417</v>
      </c>
      <c r="N4426" t="s">
        <v>180</v>
      </c>
      <c r="O4426">
        <v>80</v>
      </c>
      <c r="P4426" t="str">
        <f>IF(Table1[[#This Row],[score]]&gt;=8.5,"High",IF(Table1[[#This Row],[score]]&gt;=7,"Medium","Low"))</f>
        <v>Low</v>
      </c>
      <c r="Q4426" s="5">
        <f>Table1[[#This Row],[gross]]-Table1[[#This Row],[budget]]</f>
        <v>153172417</v>
      </c>
      <c r="R4426" s="5" t="str">
        <f>IF(Table1[[#This Row],[Profit]]&gt;0,"Profit","Loss")</f>
        <v>Profit</v>
      </c>
      <c r="S4426" s="6" t="str">
        <f>FLOOR(Table1[[#This Row],[year]]-1900,10)+1900 &amp; "-" &amp; FLOOR(Table1[[#This Row],[year]]-1890,10)+1900</f>
        <v>2000-2010</v>
      </c>
      <c r="T4426" s="14" t="s">
        <v>21835</v>
      </c>
      <c r="AB4426" s="14"/>
    </row>
    <row r="4427" spans="1:28" hidden="1" x14ac:dyDescent="0.3">
      <c r="A4427" t="s">
        <v>13397</v>
      </c>
      <c r="B4427" t="s">
        <v>1974</v>
      </c>
      <c r="C4427" t="s">
        <v>41</v>
      </c>
      <c r="D4427">
        <v>2004</v>
      </c>
      <c r="E4427" t="s">
        <v>12265</v>
      </c>
      <c r="F4427">
        <v>6.8</v>
      </c>
      <c r="G4427">
        <v>335000</v>
      </c>
      <c r="H4427" t="s">
        <v>7930</v>
      </c>
      <c r="I4427" t="s">
        <v>13398</v>
      </c>
      <c r="J4427" t="s">
        <v>8432</v>
      </c>
      <c r="K4427" t="s">
        <v>30</v>
      </c>
      <c r="L4427">
        <v>75000000</v>
      </c>
      <c r="M4427">
        <v>198520934</v>
      </c>
      <c r="N4427" t="s">
        <v>31</v>
      </c>
      <c r="O4427">
        <v>99</v>
      </c>
      <c r="P4427" t="str">
        <f>IF(Table1[[#This Row],[score]]&gt;=8.5,"High",IF(Table1[[#This Row],[score]]&gt;=7,"Medium","Low"))</f>
        <v>Low</v>
      </c>
      <c r="Q4427" s="5">
        <f>Table1[[#This Row],[gross]]-Table1[[#This Row],[budget]]</f>
        <v>123520934</v>
      </c>
      <c r="R4427" s="5" t="str">
        <f>IF(Table1[[#This Row],[Profit]]&gt;0,"Profit","Loss")</f>
        <v>Profit</v>
      </c>
      <c r="S4427" s="6" t="str">
        <f>FLOOR(Table1[[#This Row],[year]]-1900,10)+1900 &amp; "-" &amp; FLOOR(Table1[[#This Row],[year]]-1890,10)+1900</f>
        <v>2000-2010</v>
      </c>
      <c r="T4427" s="14" t="s">
        <v>21835</v>
      </c>
      <c r="AB4427" s="14"/>
    </row>
    <row r="4428" spans="1:28" hidden="1" x14ac:dyDescent="0.3">
      <c r="A4428" t="s">
        <v>13535</v>
      </c>
      <c r="B4428" t="s">
        <v>1974</v>
      </c>
      <c r="C4428" t="s">
        <v>52</v>
      </c>
      <c r="D4428">
        <v>2004</v>
      </c>
      <c r="E4428" t="s">
        <v>13462</v>
      </c>
      <c r="F4428">
        <v>5.9</v>
      </c>
      <c r="G4428">
        <v>140000</v>
      </c>
      <c r="H4428" t="s">
        <v>12584</v>
      </c>
      <c r="I4428" t="s">
        <v>13536</v>
      </c>
      <c r="J4428" t="s">
        <v>10575</v>
      </c>
      <c r="K4428" t="s">
        <v>30</v>
      </c>
      <c r="L4428">
        <v>10000000</v>
      </c>
      <c r="M4428">
        <v>187281115</v>
      </c>
      <c r="N4428" t="s">
        <v>31</v>
      </c>
      <c r="O4428">
        <v>91</v>
      </c>
      <c r="P4428" t="str">
        <f>IF(Table1[[#This Row],[score]]&gt;=8.5,"High",IF(Table1[[#This Row],[score]]&gt;=7,"Medium","Low"))</f>
        <v>Low</v>
      </c>
      <c r="Q4428" s="5">
        <f>Table1[[#This Row],[gross]]-Table1[[#This Row],[budget]]</f>
        <v>177281115</v>
      </c>
      <c r="R4428" s="5" t="str">
        <f>IF(Table1[[#This Row],[Profit]]&gt;0,"Profit","Loss")</f>
        <v>Profit</v>
      </c>
      <c r="S4428" s="6" t="str">
        <f>FLOOR(Table1[[#This Row],[year]]-1900,10)+1900 &amp; "-" &amp; FLOOR(Table1[[#This Row],[year]]-1890,10)+1900</f>
        <v>2000-2010</v>
      </c>
      <c r="T4428" s="14" t="s">
        <v>21835</v>
      </c>
      <c r="AB4428" s="14"/>
    </row>
    <row r="4429" spans="1:28" hidden="1" x14ac:dyDescent="0.3">
      <c r="A4429" t="s">
        <v>13491</v>
      </c>
      <c r="B4429" t="s">
        <v>33</v>
      </c>
      <c r="C4429" t="s">
        <v>25</v>
      </c>
      <c r="D4429">
        <v>2004</v>
      </c>
      <c r="E4429" t="s">
        <v>13118</v>
      </c>
      <c r="F4429">
        <v>5.0999999999999996</v>
      </c>
      <c r="G4429">
        <v>52000</v>
      </c>
      <c r="H4429" t="s">
        <v>9467</v>
      </c>
      <c r="I4429" t="s">
        <v>11324</v>
      </c>
      <c r="J4429" t="s">
        <v>10609</v>
      </c>
      <c r="K4429" t="s">
        <v>30</v>
      </c>
      <c r="L4429">
        <v>80000000</v>
      </c>
      <c r="M4429">
        <v>181216833</v>
      </c>
      <c r="N4429" t="s">
        <v>23</v>
      </c>
      <c r="O4429">
        <v>93</v>
      </c>
      <c r="P4429" t="str">
        <f>IF(Table1[[#This Row],[score]]&gt;=8.5,"High",IF(Table1[[#This Row],[score]]&gt;=7,"Medium","Low"))</f>
        <v>Low</v>
      </c>
      <c r="Q4429" s="5">
        <f>Table1[[#This Row],[gross]]-Table1[[#This Row],[budget]]</f>
        <v>101216833</v>
      </c>
      <c r="R4429" s="5" t="str">
        <f>IF(Table1[[#This Row],[Profit]]&gt;0,"Profit","Loss")</f>
        <v>Profit</v>
      </c>
      <c r="S4429" s="6" t="str">
        <f>FLOOR(Table1[[#This Row],[year]]-1900,10)+1900 &amp; "-" &amp; FLOOR(Table1[[#This Row],[year]]-1890,10)+1900</f>
        <v>2000-2010</v>
      </c>
      <c r="T4429" s="14" t="s">
        <v>21835</v>
      </c>
      <c r="AB4429" s="14"/>
    </row>
    <row r="4430" spans="1:28" hidden="1" x14ac:dyDescent="0.3">
      <c r="A4430" t="s">
        <v>13480</v>
      </c>
      <c r="B4430" t="s">
        <v>1974</v>
      </c>
      <c r="C4430" t="s">
        <v>41</v>
      </c>
      <c r="D4430">
        <v>2004</v>
      </c>
      <c r="E4430" t="s">
        <v>12947</v>
      </c>
      <c r="F4430">
        <v>6</v>
      </c>
      <c r="G4430">
        <v>129000</v>
      </c>
      <c r="H4430" t="s">
        <v>13481</v>
      </c>
      <c r="I4430" t="s">
        <v>13481</v>
      </c>
      <c r="J4430" t="s">
        <v>7926</v>
      </c>
      <c r="K4430" t="s">
        <v>30</v>
      </c>
      <c r="L4430">
        <v>42000000</v>
      </c>
      <c r="M4430">
        <v>178311729</v>
      </c>
      <c r="N4430" t="s">
        <v>61</v>
      </c>
      <c r="O4430">
        <v>90</v>
      </c>
      <c r="P4430" t="str">
        <f>IF(Table1[[#This Row],[score]]&gt;=8.5,"High",IF(Table1[[#This Row],[score]]&gt;=7,"Medium","Low"))</f>
        <v>Low</v>
      </c>
      <c r="Q4430" s="5">
        <f>Table1[[#This Row],[gross]]-Table1[[#This Row],[budget]]</f>
        <v>136311729</v>
      </c>
      <c r="R4430" s="5" t="str">
        <f>IF(Table1[[#This Row],[Profit]]&gt;0,"Profit","Loss")</f>
        <v>Profit</v>
      </c>
      <c r="S4430" s="6" t="str">
        <f>FLOOR(Table1[[#This Row],[year]]-1900,10)+1900 &amp; "-" &amp; FLOOR(Table1[[#This Row],[year]]-1890,10)+1900</f>
        <v>2000-2010</v>
      </c>
      <c r="T4430" s="14" t="s">
        <v>21835</v>
      </c>
      <c r="AB4430" s="14"/>
    </row>
    <row r="4431" spans="1:28" hidden="1" x14ac:dyDescent="0.3">
      <c r="A4431" t="s">
        <v>13457</v>
      </c>
      <c r="B4431" t="s">
        <v>1974</v>
      </c>
      <c r="C4431" t="s">
        <v>34</v>
      </c>
      <c r="D4431">
        <v>2004</v>
      </c>
      <c r="E4431" t="s">
        <v>13458</v>
      </c>
      <c r="F4431">
        <v>5.6</v>
      </c>
      <c r="G4431">
        <v>188000</v>
      </c>
      <c r="H4431" t="s">
        <v>8400</v>
      </c>
      <c r="I4431" t="s">
        <v>1553</v>
      </c>
      <c r="J4431" t="s">
        <v>11307</v>
      </c>
      <c r="K4431" t="s">
        <v>30</v>
      </c>
      <c r="L4431">
        <v>60000000</v>
      </c>
      <c r="M4431">
        <v>177427090</v>
      </c>
      <c r="N4431" t="s">
        <v>180</v>
      </c>
      <c r="O4431">
        <v>101</v>
      </c>
      <c r="P4431" t="str">
        <f>IF(Table1[[#This Row],[score]]&gt;=8.5,"High",IF(Table1[[#This Row],[score]]&gt;=7,"Medium","Low"))</f>
        <v>Low</v>
      </c>
      <c r="Q4431" s="5">
        <f>Table1[[#This Row],[gross]]-Table1[[#This Row],[budget]]</f>
        <v>117427090</v>
      </c>
      <c r="R4431" s="5" t="str">
        <f>IF(Table1[[#This Row],[Profit]]&gt;0,"Profit","Loss")</f>
        <v>Profit</v>
      </c>
      <c r="S4431" s="6" t="str">
        <f>FLOOR(Table1[[#This Row],[year]]-1900,10)+1900 &amp; "-" &amp; FLOOR(Table1[[#This Row],[year]]-1890,10)+1900</f>
        <v>2000-2010</v>
      </c>
      <c r="T4431" s="14" t="s">
        <v>21835</v>
      </c>
      <c r="AB4431" s="14"/>
    </row>
    <row r="4432" spans="1:28" hidden="1" x14ac:dyDescent="0.3">
      <c r="A4432" t="s">
        <v>13466</v>
      </c>
      <c r="B4432" t="s">
        <v>1974</v>
      </c>
      <c r="C4432" t="s">
        <v>41</v>
      </c>
      <c r="D4432">
        <v>2004</v>
      </c>
      <c r="E4432" t="s">
        <v>13291</v>
      </c>
      <c r="F4432">
        <v>6.1</v>
      </c>
      <c r="G4432">
        <v>141000</v>
      </c>
      <c r="H4432" t="s">
        <v>11171</v>
      </c>
      <c r="I4432" t="s">
        <v>13467</v>
      </c>
      <c r="J4432" t="s">
        <v>7926</v>
      </c>
      <c r="K4432" t="s">
        <v>30</v>
      </c>
      <c r="L4432">
        <v>60000000</v>
      </c>
      <c r="M4432">
        <v>170268750</v>
      </c>
      <c r="N4432" t="s">
        <v>8904</v>
      </c>
      <c r="O4432">
        <v>101</v>
      </c>
      <c r="P4432" t="str">
        <f>IF(Table1[[#This Row],[score]]&gt;=8.5,"High",IF(Table1[[#This Row],[score]]&gt;=7,"Medium","Low"))</f>
        <v>Low</v>
      </c>
      <c r="Q4432" s="5">
        <f>Table1[[#This Row],[gross]]-Table1[[#This Row],[budget]]</f>
        <v>110268750</v>
      </c>
      <c r="R4432" s="5" t="str">
        <f>IF(Table1[[#This Row],[Profit]]&gt;0,"Profit","Loss")</f>
        <v>Profit</v>
      </c>
      <c r="S4432" s="6" t="str">
        <f>FLOOR(Table1[[#This Row],[year]]-1900,10)+1900 &amp; "-" &amp; FLOOR(Table1[[#This Row],[year]]-1890,10)+1900</f>
        <v>2000-2010</v>
      </c>
      <c r="T4432" s="14" t="s">
        <v>21835</v>
      </c>
      <c r="AB4432" s="14"/>
    </row>
    <row r="4433" spans="1:28" hidden="1" x14ac:dyDescent="0.3">
      <c r="A4433" t="s">
        <v>13584</v>
      </c>
      <c r="B4433" t="s">
        <v>1974</v>
      </c>
      <c r="C4433" t="s">
        <v>41</v>
      </c>
      <c r="D4433">
        <v>2004</v>
      </c>
      <c r="E4433" t="s">
        <v>13532</v>
      </c>
      <c r="F4433">
        <v>6.1</v>
      </c>
      <c r="G4433">
        <v>45000</v>
      </c>
      <c r="H4433" t="s">
        <v>6438</v>
      </c>
      <c r="I4433" t="s">
        <v>13585</v>
      </c>
      <c r="J4433" t="s">
        <v>184</v>
      </c>
      <c r="K4433" t="s">
        <v>30</v>
      </c>
      <c r="L4433">
        <v>50000000</v>
      </c>
      <c r="M4433">
        <v>170128460</v>
      </c>
      <c r="N4433" t="s">
        <v>3705</v>
      </c>
      <c r="O4433">
        <v>106</v>
      </c>
      <c r="P4433" t="str">
        <f>IF(Table1[[#This Row],[score]]&gt;=8.5,"High",IF(Table1[[#This Row],[score]]&gt;=7,"Medium","Low"))</f>
        <v>Low</v>
      </c>
      <c r="Q4433" s="5">
        <f>Table1[[#This Row],[gross]]-Table1[[#This Row],[budget]]</f>
        <v>120128460</v>
      </c>
      <c r="R4433" s="5" t="str">
        <f>IF(Table1[[#This Row],[Profit]]&gt;0,"Profit","Loss")</f>
        <v>Profit</v>
      </c>
      <c r="S4433" s="6" t="str">
        <f>FLOOR(Table1[[#This Row],[year]]-1900,10)+1900 &amp; "-" &amp; FLOOR(Table1[[#This Row],[year]]-1890,10)+1900</f>
        <v>2000-2010</v>
      </c>
      <c r="T4433" s="14" t="s">
        <v>21835</v>
      </c>
      <c r="AB4433" s="14"/>
    </row>
    <row r="4434" spans="1:28" hidden="1" x14ac:dyDescent="0.3">
      <c r="A4434" t="s">
        <v>13326</v>
      </c>
      <c r="B4434" t="s">
        <v>1974</v>
      </c>
      <c r="C4434" t="s">
        <v>41</v>
      </c>
      <c r="D4434">
        <v>2004</v>
      </c>
      <c r="E4434" t="s">
        <v>13253</v>
      </c>
      <c r="F4434">
        <v>6.7</v>
      </c>
      <c r="G4434">
        <v>235000</v>
      </c>
      <c r="H4434" t="s">
        <v>13327</v>
      </c>
      <c r="I4434" t="s">
        <v>13327</v>
      </c>
      <c r="J4434" t="s">
        <v>7926</v>
      </c>
      <c r="K4434" t="s">
        <v>30</v>
      </c>
      <c r="L4434">
        <v>20000000</v>
      </c>
      <c r="M4434">
        <v>168423227</v>
      </c>
      <c r="N4434" t="s">
        <v>180</v>
      </c>
      <c r="O4434">
        <v>92</v>
      </c>
      <c r="P4434" t="str">
        <f>IF(Table1[[#This Row],[score]]&gt;=8.5,"High",IF(Table1[[#This Row],[score]]&gt;=7,"Medium","Low"))</f>
        <v>Low</v>
      </c>
      <c r="Q4434" s="5">
        <f>Table1[[#This Row],[gross]]-Table1[[#This Row],[budget]]</f>
        <v>148423227</v>
      </c>
      <c r="R4434" s="5" t="str">
        <f>IF(Table1[[#This Row],[Profit]]&gt;0,"Profit","Loss")</f>
        <v>Profit</v>
      </c>
      <c r="S4434" s="6" t="str">
        <f>FLOOR(Table1[[#This Row],[year]]-1900,10)+1900 &amp; "-" &amp; FLOOR(Table1[[#This Row],[year]]-1890,10)+1900</f>
        <v>2000-2010</v>
      </c>
      <c r="T4434" s="14" t="s">
        <v>21835</v>
      </c>
      <c r="AB4434" s="14"/>
    </row>
    <row r="4435" spans="1:28" hidden="1" x14ac:dyDescent="0.3">
      <c r="A4435" t="s">
        <v>13439</v>
      </c>
      <c r="B4435" t="s">
        <v>16</v>
      </c>
      <c r="C4435" t="s">
        <v>34</v>
      </c>
      <c r="D4435">
        <v>2004</v>
      </c>
      <c r="E4435" t="s">
        <v>13440</v>
      </c>
      <c r="F4435">
        <v>5.6</v>
      </c>
      <c r="G4435">
        <v>165000</v>
      </c>
      <c r="H4435" t="s">
        <v>779</v>
      </c>
      <c r="I4435" t="s">
        <v>779</v>
      </c>
      <c r="J4435" t="s">
        <v>11441</v>
      </c>
      <c r="K4435" t="s">
        <v>30</v>
      </c>
      <c r="L4435">
        <v>155000000</v>
      </c>
      <c r="M4435">
        <v>167298192</v>
      </c>
      <c r="N4435" t="s">
        <v>23</v>
      </c>
      <c r="O4435">
        <v>175</v>
      </c>
      <c r="P4435" t="str">
        <f>IF(Table1[[#This Row],[score]]&gt;=8.5,"High",IF(Table1[[#This Row],[score]]&gt;=7,"Medium","Low"))</f>
        <v>Low</v>
      </c>
      <c r="Q4435" s="5">
        <f>Table1[[#This Row],[gross]]-Table1[[#This Row],[budget]]</f>
        <v>12298192</v>
      </c>
      <c r="R4435" s="5" t="str">
        <f>IF(Table1[[#This Row],[Profit]]&gt;0,"Profit","Loss")</f>
        <v>Profit</v>
      </c>
      <c r="S4435" s="6" t="str">
        <f>FLOOR(Table1[[#This Row],[year]]-1900,10)+1900 &amp; "-" &amp; FLOOR(Table1[[#This Row],[year]]-1890,10)+1900</f>
        <v>2000-2010</v>
      </c>
      <c r="T4435" s="14" t="s">
        <v>21835</v>
      </c>
      <c r="AB4435" s="14"/>
    </row>
    <row r="4436" spans="1:28" hidden="1" x14ac:dyDescent="0.3">
      <c r="A4436" t="s">
        <v>5374</v>
      </c>
      <c r="B4436" t="s">
        <v>1974</v>
      </c>
      <c r="C4436" t="s">
        <v>17</v>
      </c>
      <c r="D4436">
        <v>2004</v>
      </c>
      <c r="E4436" t="s">
        <v>13434</v>
      </c>
      <c r="F4436">
        <v>7.2</v>
      </c>
      <c r="G4436">
        <v>118000</v>
      </c>
      <c r="H4436" t="s">
        <v>816</v>
      </c>
      <c r="I4436" t="s">
        <v>5375</v>
      </c>
      <c r="J4436" t="s">
        <v>11335</v>
      </c>
      <c r="K4436" t="s">
        <v>22</v>
      </c>
      <c r="L4436">
        <v>70000000</v>
      </c>
      <c r="M4436">
        <v>154649125</v>
      </c>
      <c r="N4436" t="s">
        <v>23</v>
      </c>
      <c r="O4436">
        <v>143</v>
      </c>
      <c r="P4436" t="str">
        <f>IF(Table1[[#This Row],[score]]&gt;=8.5,"High",IF(Table1[[#This Row],[score]]&gt;=7,"Medium","Low"))</f>
        <v>Medium</v>
      </c>
      <c r="Q4436" s="5">
        <f>Table1[[#This Row],[gross]]-Table1[[#This Row],[budget]]</f>
        <v>84649125</v>
      </c>
      <c r="R4436" s="5" t="str">
        <f>IF(Table1[[#This Row],[Profit]]&gt;0,"Profit","Loss")</f>
        <v>Profit</v>
      </c>
      <c r="S4436" s="6" t="str">
        <f>FLOOR(Table1[[#This Row],[year]]-1900,10)+1900 &amp; "-" &amp; FLOOR(Table1[[#This Row],[year]]-1890,10)+1900</f>
        <v>2000-2010</v>
      </c>
      <c r="T4436" s="14" t="s">
        <v>21844</v>
      </c>
      <c r="AB4436" s="14"/>
    </row>
    <row r="4437" spans="1:28" hidden="1" x14ac:dyDescent="0.3">
      <c r="A4437" t="s">
        <v>13338</v>
      </c>
      <c r="B4437" t="s">
        <v>16</v>
      </c>
      <c r="C4437" t="s">
        <v>34</v>
      </c>
      <c r="D4437">
        <v>2004</v>
      </c>
      <c r="E4437" t="s">
        <v>13211</v>
      </c>
      <c r="F4437">
        <v>8</v>
      </c>
      <c r="G4437">
        <v>702000</v>
      </c>
      <c r="H4437" t="s">
        <v>6709</v>
      </c>
      <c r="I4437" t="s">
        <v>6709</v>
      </c>
      <c r="J4437" t="s">
        <v>7649</v>
      </c>
      <c r="K4437" t="s">
        <v>30</v>
      </c>
      <c r="L4437">
        <v>30000000</v>
      </c>
      <c r="M4437">
        <v>154118820</v>
      </c>
      <c r="N4437" t="s">
        <v>3705</v>
      </c>
      <c r="O4437">
        <v>137</v>
      </c>
      <c r="P4437" t="str">
        <f>IF(Table1[[#This Row],[score]]&gt;=8.5,"High",IF(Table1[[#This Row],[score]]&gt;=7,"Medium","Low"))</f>
        <v>Medium</v>
      </c>
      <c r="Q4437" s="5">
        <f>Table1[[#This Row],[gross]]-Table1[[#This Row],[budget]]</f>
        <v>124118820</v>
      </c>
      <c r="R4437" s="5" t="str">
        <f>IF(Table1[[#This Row],[Profit]]&gt;0,"Profit","Loss")</f>
        <v>Profit</v>
      </c>
      <c r="S4437" s="6" t="str">
        <f>FLOOR(Table1[[#This Row],[year]]-1900,10)+1900 &amp; "-" &amp; FLOOR(Table1[[#This Row],[year]]-1890,10)+1900</f>
        <v>2000-2010</v>
      </c>
      <c r="T4437" s="14" t="s">
        <v>21835</v>
      </c>
      <c r="AB4437" s="14"/>
    </row>
    <row r="4438" spans="1:28" hidden="1" x14ac:dyDescent="0.3">
      <c r="A4438" t="s">
        <v>13711</v>
      </c>
      <c r="B4438" t="s">
        <v>33</v>
      </c>
      <c r="C4438" t="s">
        <v>390</v>
      </c>
      <c r="D4438">
        <v>2004</v>
      </c>
      <c r="E4438" t="s">
        <v>13422</v>
      </c>
      <c r="F4438">
        <v>5.4</v>
      </c>
      <c r="G4438">
        <v>21000</v>
      </c>
      <c r="H4438" t="s">
        <v>13712</v>
      </c>
      <c r="I4438" t="s">
        <v>13712</v>
      </c>
      <c r="J4438" t="s">
        <v>9775</v>
      </c>
      <c r="K4438" t="s">
        <v>30</v>
      </c>
      <c r="L4438">
        <v>110000000</v>
      </c>
      <c r="M4438">
        <v>145358062</v>
      </c>
      <c r="N4438" t="s">
        <v>1708</v>
      </c>
      <c r="O4438">
        <v>76</v>
      </c>
      <c r="P4438" t="str">
        <f>IF(Table1[[#This Row],[score]]&gt;=8.5,"High",IF(Table1[[#This Row],[score]]&gt;=7,"Medium","Low"))</f>
        <v>Low</v>
      </c>
      <c r="Q4438" s="5">
        <f>Table1[[#This Row],[gross]]-Table1[[#This Row],[budget]]</f>
        <v>35358062</v>
      </c>
      <c r="R4438" s="5" t="str">
        <f>IF(Table1[[#This Row],[Profit]]&gt;0,"Profit","Loss")</f>
        <v>Profit</v>
      </c>
      <c r="S4438" s="6" t="str">
        <f>FLOOR(Table1[[#This Row],[year]]-1900,10)+1900 &amp; "-" &amp; FLOOR(Table1[[#This Row],[year]]-1890,10)+1900</f>
        <v>2000-2010</v>
      </c>
      <c r="T4438" s="14" t="s">
        <v>21835</v>
      </c>
      <c r="AB4438" s="14"/>
    </row>
    <row r="4439" spans="1:28" hidden="1" x14ac:dyDescent="0.3">
      <c r="A4439" t="s">
        <v>13487</v>
      </c>
      <c r="B4439" t="s">
        <v>33</v>
      </c>
      <c r="C4439" t="s">
        <v>390</v>
      </c>
      <c r="D4439">
        <v>2004</v>
      </c>
      <c r="E4439" t="s">
        <v>13438</v>
      </c>
      <c r="F4439">
        <v>7.1</v>
      </c>
      <c r="G4439">
        <v>82000</v>
      </c>
      <c r="H4439" t="s">
        <v>13488</v>
      </c>
      <c r="I4439" t="s">
        <v>13489</v>
      </c>
      <c r="J4439" t="s">
        <v>13490</v>
      </c>
      <c r="K4439" t="s">
        <v>30</v>
      </c>
      <c r="L4439">
        <v>30000000</v>
      </c>
      <c r="M4439">
        <v>141067127</v>
      </c>
      <c r="N4439" t="s">
        <v>44</v>
      </c>
      <c r="O4439">
        <v>87</v>
      </c>
      <c r="P4439" t="str">
        <f>IF(Table1[[#This Row],[score]]&gt;=8.5,"High",IF(Table1[[#This Row],[score]]&gt;=7,"Medium","Low"))</f>
        <v>Medium</v>
      </c>
      <c r="Q4439" s="5">
        <f>Table1[[#This Row],[gross]]-Table1[[#This Row],[budget]]</f>
        <v>111067127</v>
      </c>
      <c r="R4439" s="5" t="str">
        <f>IF(Table1[[#This Row],[Profit]]&gt;0,"Profit","Loss")</f>
        <v>Profit</v>
      </c>
      <c r="S4439" s="6" t="str">
        <f>FLOOR(Table1[[#This Row],[year]]-1900,10)+1900 &amp; "-" &amp; FLOOR(Table1[[#This Row],[year]]-1890,10)+1900</f>
        <v>2000-2010</v>
      </c>
      <c r="T4439" s="14" t="s">
        <v>21835</v>
      </c>
      <c r="AB4439" s="14"/>
    </row>
    <row r="4440" spans="1:28" hidden="1" x14ac:dyDescent="0.3">
      <c r="A4440" t="s">
        <v>13506</v>
      </c>
      <c r="B4440" t="s">
        <v>337</v>
      </c>
      <c r="C4440" t="s">
        <v>41</v>
      </c>
      <c r="D4440">
        <v>2004</v>
      </c>
      <c r="E4440" t="s">
        <v>13507</v>
      </c>
      <c r="F4440">
        <v>5.8</v>
      </c>
      <c r="G4440">
        <v>76000</v>
      </c>
      <c r="H4440" t="s">
        <v>1219</v>
      </c>
      <c r="I4440" t="s">
        <v>11765</v>
      </c>
      <c r="J4440" t="s">
        <v>13473</v>
      </c>
      <c r="K4440" t="s">
        <v>30</v>
      </c>
      <c r="L4440">
        <v>40000000</v>
      </c>
      <c r="M4440">
        <v>134734481</v>
      </c>
      <c r="N4440" t="s">
        <v>1708</v>
      </c>
      <c r="O4440">
        <v>113</v>
      </c>
      <c r="P4440" t="str">
        <f>IF(Table1[[#This Row],[score]]&gt;=8.5,"High",IF(Table1[[#This Row],[score]]&gt;=7,"Medium","Low"))</f>
        <v>Low</v>
      </c>
      <c r="Q4440" s="5">
        <f>Table1[[#This Row],[gross]]-Table1[[#This Row],[budget]]</f>
        <v>94734481</v>
      </c>
      <c r="R4440" s="5" t="str">
        <f>IF(Table1[[#This Row],[Profit]]&gt;0,"Profit","Loss")</f>
        <v>Profit</v>
      </c>
      <c r="S4440" s="6" t="str">
        <f>FLOOR(Table1[[#This Row],[year]]-1900,10)+1900 &amp; "-" &amp; FLOOR(Table1[[#This Row],[year]]-1890,10)+1900</f>
        <v>2000-2010</v>
      </c>
      <c r="T4440" s="14" t="s">
        <v>21835</v>
      </c>
      <c r="AB4440" s="14"/>
    </row>
    <row r="4441" spans="1:28" hidden="1" x14ac:dyDescent="0.3">
      <c r="A4441" t="s">
        <v>13455</v>
      </c>
      <c r="B4441" t="s">
        <v>16</v>
      </c>
      <c r="C4441" t="s">
        <v>34</v>
      </c>
      <c r="D4441">
        <v>2004</v>
      </c>
      <c r="E4441" t="s">
        <v>13456</v>
      </c>
      <c r="F4441">
        <v>5.8</v>
      </c>
      <c r="G4441">
        <v>169000</v>
      </c>
      <c r="H4441" t="s">
        <v>5804</v>
      </c>
      <c r="I4441" t="s">
        <v>5804</v>
      </c>
      <c r="J4441" t="s">
        <v>6277</v>
      </c>
      <c r="K4441" t="s">
        <v>30</v>
      </c>
      <c r="L4441">
        <v>65000000</v>
      </c>
      <c r="M4441">
        <v>131977904</v>
      </c>
      <c r="N4441" t="s">
        <v>2001</v>
      </c>
      <c r="O4441">
        <v>113</v>
      </c>
      <c r="P4441" t="str">
        <f>IF(Table1[[#This Row],[score]]&gt;=8.5,"High",IF(Table1[[#This Row],[score]]&gt;=7,"Medium","Low"))</f>
        <v>Low</v>
      </c>
      <c r="Q4441" s="5">
        <f>Table1[[#This Row],[gross]]-Table1[[#This Row],[budget]]</f>
        <v>66977904</v>
      </c>
      <c r="R4441" s="5" t="str">
        <f>IF(Table1[[#This Row],[Profit]]&gt;0,"Profit","Loss")</f>
        <v>Profit</v>
      </c>
      <c r="S4441" s="6" t="str">
        <f>FLOOR(Table1[[#This Row],[year]]-1900,10)+1900 &amp; "-" &amp; FLOOR(Table1[[#This Row],[year]]-1890,10)+1900</f>
        <v>2000-2010</v>
      </c>
      <c r="T4441" s="14" t="s">
        <v>21835</v>
      </c>
      <c r="AB4441" s="14"/>
    </row>
    <row r="4442" spans="1:28" hidden="1" x14ac:dyDescent="0.3">
      <c r="A4442" t="s">
        <v>4085</v>
      </c>
      <c r="B4442" t="s">
        <v>16</v>
      </c>
      <c r="C4442" t="s">
        <v>34</v>
      </c>
      <c r="D4442">
        <v>2004</v>
      </c>
      <c r="E4442" t="s">
        <v>12909</v>
      </c>
      <c r="F4442">
        <v>7.7</v>
      </c>
      <c r="G4442">
        <v>336000</v>
      </c>
      <c r="H4442" t="s">
        <v>1543</v>
      </c>
      <c r="I4442" t="s">
        <v>4088</v>
      </c>
      <c r="J4442" t="s">
        <v>4084</v>
      </c>
      <c r="K4442" t="s">
        <v>30</v>
      </c>
      <c r="L4442">
        <v>70000000</v>
      </c>
      <c r="M4442">
        <v>130834852</v>
      </c>
      <c r="N4442" t="s">
        <v>9026</v>
      </c>
      <c r="O4442">
        <v>146</v>
      </c>
      <c r="P4442" t="str">
        <f>IF(Table1[[#This Row],[score]]&gt;=8.5,"High",IF(Table1[[#This Row],[score]]&gt;=7,"Medium","Low"))</f>
        <v>Medium</v>
      </c>
      <c r="Q4442" s="5">
        <f>Table1[[#This Row],[gross]]-Table1[[#This Row],[budget]]</f>
        <v>60834852</v>
      </c>
      <c r="R4442" s="5" t="str">
        <f>IF(Table1[[#This Row],[Profit]]&gt;0,"Profit","Loss")</f>
        <v>Profit</v>
      </c>
      <c r="S4442" s="6" t="str">
        <f>FLOOR(Table1[[#This Row],[year]]-1900,10)+1900 &amp; "-" &amp; FLOOR(Table1[[#This Row],[year]]-1890,10)+1900</f>
        <v>2000-2010</v>
      </c>
      <c r="T4442" s="14" t="s">
        <v>21835</v>
      </c>
      <c r="AB4442" s="14"/>
    </row>
    <row r="4443" spans="1:28" hidden="1" x14ac:dyDescent="0.3">
      <c r="A4443" t="s">
        <v>13330</v>
      </c>
      <c r="B4443" t="s">
        <v>1974</v>
      </c>
      <c r="C4443" t="s">
        <v>41</v>
      </c>
      <c r="D4443">
        <v>2004</v>
      </c>
      <c r="E4443" t="s">
        <v>13331</v>
      </c>
      <c r="F4443">
        <v>7</v>
      </c>
      <c r="G4443">
        <v>347000</v>
      </c>
      <c r="H4443" t="s">
        <v>9874</v>
      </c>
      <c r="I4443" t="s">
        <v>13332</v>
      </c>
      <c r="J4443" t="s">
        <v>9996</v>
      </c>
      <c r="K4443" t="s">
        <v>30</v>
      </c>
      <c r="L4443">
        <v>17000000</v>
      </c>
      <c r="M4443">
        <v>130126277</v>
      </c>
      <c r="N4443" t="s">
        <v>44</v>
      </c>
      <c r="O4443">
        <v>97</v>
      </c>
      <c r="P4443" t="str">
        <f>IF(Table1[[#This Row],[score]]&gt;=8.5,"High",IF(Table1[[#This Row],[score]]&gt;=7,"Medium","Low"))</f>
        <v>Medium</v>
      </c>
      <c r="Q4443" s="5">
        <f>Table1[[#This Row],[gross]]-Table1[[#This Row],[budget]]</f>
        <v>113126277</v>
      </c>
      <c r="R4443" s="5" t="str">
        <f>IF(Table1[[#This Row],[Profit]]&gt;0,"Profit","Loss")</f>
        <v>Profit</v>
      </c>
      <c r="S4443" s="6" t="str">
        <f>FLOOR(Table1[[#This Row],[year]]-1900,10)+1900 &amp; "-" &amp; FLOOR(Table1[[#This Row],[year]]-1890,10)+1900</f>
        <v>2000-2010</v>
      </c>
      <c r="T4443" s="14" t="s">
        <v>21835</v>
      </c>
      <c r="AB4443" s="14"/>
    </row>
    <row r="4444" spans="1:28" hidden="1" x14ac:dyDescent="0.3">
      <c r="A4444" t="s">
        <v>13418</v>
      </c>
      <c r="B4444" t="s">
        <v>16</v>
      </c>
      <c r="C4444" t="s">
        <v>34</v>
      </c>
      <c r="D4444">
        <v>2004</v>
      </c>
      <c r="E4444" t="s">
        <v>13419</v>
      </c>
      <c r="F4444">
        <v>6.2</v>
      </c>
      <c r="G4444">
        <v>190000</v>
      </c>
      <c r="H4444" t="s">
        <v>13420</v>
      </c>
      <c r="I4444" t="s">
        <v>8400</v>
      </c>
      <c r="J4444" t="s">
        <v>10733</v>
      </c>
      <c r="K4444" t="s">
        <v>5762</v>
      </c>
      <c r="L4444">
        <v>45000000</v>
      </c>
      <c r="M4444">
        <v>129342769</v>
      </c>
      <c r="N4444" t="s">
        <v>10771</v>
      </c>
      <c r="O4444">
        <v>94</v>
      </c>
      <c r="P4444" t="str">
        <f>IF(Table1[[#This Row],[score]]&gt;=8.5,"High",IF(Table1[[#This Row],[score]]&gt;=7,"Medium","Low"))</f>
        <v>Low</v>
      </c>
      <c r="Q4444" s="5">
        <f>Table1[[#This Row],[gross]]-Table1[[#This Row],[budget]]</f>
        <v>84342769</v>
      </c>
      <c r="R4444" s="5" t="str">
        <f>IF(Table1[[#This Row],[Profit]]&gt;0,"Profit","Loss")</f>
        <v>Profit</v>
      </c>
      <c r="S4444" s="6" t="str">
        <f>FLOOR(Table1[[#This Row],[year]]-1900,10)+1900 &amp; "-" &amp; FLOOR(Table1[[#This Row],[year]]-1890,10)+1900</f>
        <v>2000-2010</v>
      </c>
      <c r="T4444" s="14" t="s">
        <v>21835</v>
      </c>
      <c r="AB4444" s="14"/>
    </row>
    <row r="4445" spans="1:28" hidden="1" x14ac:dyDescent="0.3">
      <c r="A4445" t="s">
        <v>13521</v>
      </c>
      <c r="B4445" t="s">
        <v>1974</v>
      </c>
      <c r="C4445" t="s">
        <v>63</v>
      </c>
      <c r="D4445">
        <v>2004</v>
      </c>
      <c r="E4445" t="s">
        <v>13349</v>
      </c>
      <c r="F4445">
        <v>7.7</v>
      </c>
      <c r="G4445">
        <v>141000</v>
      </c>
      <c r="H4445" t="s">
        <v>997</v>
      </c>
      <c r="I4445" t="s">
        <v>997</v>
      </c>
      <c r="J4445" t="s">
        <v>9790</v>
      </c>
      <c r="K4445" t="s">
        <v>30</v>
      </c>
      <c r="L4445">
        <v>40000000</v>
      </c>
      <c r="M4445">
        <v>123971376</v>
      </c>
      <c r="N4445" t="s">
        <v>61</v>
      </c>
      <c r="O4445">
        <v>152</v>
      </c>
      <c r="P4445" t="str">
        <f>IF(Table1[[#This Row],[score]]&gt;=8.5,"High",IF(Table1[[#This Row],[score]]&gt;=7,"Medium","Low"))</f>
        <v>Medium</v>
      </c>
      <c r="Q4445" s="5">
        <f>Table1[[#This Row],[gross]]-Table1[[#This Row],[budget]]</f>
        <v>83971376</v>
      </c>
      <c r="R4445" s="5" t="str">
        <f>IF(Table1[[#This Row],[Profit]]&gt;0,"Profit","Loss")</f>
        <v>Profit</v>
      </c>
      <c r="S4445" s="6" t="str">
        <f>FLOOR(Table1[[#This Row],[year]]-1900,10)+1900 &amp; "-" &amp; FLOOR(Table1[[#This Row],[year]]-1890,10)+1900</f>
        <v>2000-2010</v>
      </c>
      <c r="T4445" s="14" t="s">
        <v>21835</v>
      </c>
      <c r="AB4445" s="14"/>
    </row>
    <row r="4446" spans="1:28" hidden="1" x14ac:dyDescent="0.3">
      <c r="A4446" t="s">
        <v>13339</v>
      </c>
      <c r="B4446" t="s">
        <v>1974</v>
      </c>
      <c r="C4446" t="s">
        <v>17</v>
      </c>
      <c r="D4446">
        <v>2004</v>
      </c>
      <c r="E4446" t="s">
        <v>13340</v>
      </c>
      <c r="F4446">
        <v>7.8</v>
      </c>
      <c r="G4446">
        <v>534000</v>
      </c>
      <c r="H4446" t="s">
        <v>9878</v>
      </c>
      <c r="I4446" t="s">
        <v>2969</v>
      </c>
      <c r="J4446" t="s">
        <v>4883</v>
      </c>
      <c r="K4446" t="s">
        <v>30</v>
      </c>
      <c r="L4446">
        <v>29000000</v>
      </c>
      <c r="M4446">
        <v>117815157</v>
      </c>
      <c r="N4446" t="s">
        <v>2001</v>
      </c>
      <c r="O4446">
        <v>123</v>
      </c>
      <c r="P4446" t="str">
        <f>IF(Table1[[#This Row],[score]]&gt;=8.5,"High",IF(Table1[[#This Row],[score]]&gt;=7,"Medium","Low"))</f>
        <v>Medium</v>
      </c>
      <c r="Q4446" s="5">
        <f>Table1[[#This Row],[gross]]-Table1[[#This Row],[budget]]</f>
        <v>88815157</v>
      </c>
      <c r="R4446" s="5" t="str">
        <f>IF(Table1[[#This Row],[Profit]]&gt;0,"Profit","Loss")</f>
        <v>Profit</v>
      </c>
      <c r="S4446" s="6" t="str">
        <f>FLOOR(Table1[[#This Row],[year]]-1900,10)+1900 &amp; "-" &amp; FLOOR(Table1[[#This Row],[year]]-1890,10)+1900</f>
        <v>2000-2010</v>
      </c>
      <c r="T4446" s="14" t="s">
        <v>21835</v>
      </c>
      <c r="AB4446" s="14"/>
    </row>
    <row r="4447" spans="1:28" hidden="1" x14ac:dyDescent="0.3">
      <c r="A4447" t="s">
        <v>13602</v>
      </c>
      <c r="B4447" t="s">
        <v>1974</v>
      </c>
      <c r="C4447" t="s">
        <v>17</v>
      </c>
      <c r="D4447">
        <v>2004</v>
      </c>
      <c r="E4447" t="s">
        <v>13373</v>
      </c>
      <c r="F4447">
        <v>5.8</v>
      </c>
      <c r="G4447">
        <v>65000</v>
      </c>
      <c r="H4447" t="s">
        <v>2141</v>
      </c>
      <c r="I4447" t="s">
        <v>9136</v>
      </c>
      <c r="J4447" t="s">
        <v>8685</v>
      </c>
      <c r="K4447" t="s">
        <v>30</v>
      </c>
      <c r="L4447">
        <v>42000000</v>
      </c>
      <c r="M4447">
        <v>117592831</v>
      </c>
      <c r="N4447" t="s">
        <v>11734</v>
      </c>
      <c r="O4447">
        <v>91</v>
      </c>
      <c r="P4447" t="str">
        <f>IF(Table1[[#This Row],[score]]&gt;=8.5,"High",IF(Table1[[#This Row],[score]]&gt;=7,"Medium","Low"))</f>
        <v>Low</v>
      </c>
      <c r="Q4447" s="5">
        <f>Table1[[#This Row],[gross]]-Table1[[#This Row],[budget]]</f>
        <v>75592831</v>
      </c>
      <c r="R4447" s="5" t="str">
        <f>IF(Table1[[#This Row],[Profit]]&gt;0,"Profit","Loss")</f>
        <v>Profit</v>
      </c>
      <c r="S4447" s="6" t="str">
        <f>FLOOR(Table1[[#This Row],[year]]-1900,10)+1900 &amp; "-" &amp; FLOOR(Table1[[#This Row],[year]]-1890,10)+1900</f>
        <v>2000-2010</v>
      </c>
      <c r="T4447" s="14" t="s">
        <v>21835</v>
      </c>
      <c r="AB4447" s="14"/>
    </row>
    <row r="4448" spans="1:28" hidden="1" x14ac:dyDescent="0.3">
      <c r="A4448" t="s">
        <v>13529</v>
      </c>
      <c r="B4448" t="s">
        <v>33</v>
      </c>
      <c r="C4448" t="s">
        <v>63</v>
      </c>
      <c r="D4448">
        <v>2004</v>
      </c>
      <c r="E4448" t="s">
        <v>13368</v>
      </c>
      <c r="F4448">
        <v>7.7</v>
      </c>
      <c r="G4448">
        <v>201000</v>
      </c>
      <c r="H4448" t="s">
        <v>11822</v>
      </c>
      <c r="I4448" t="s">
        <v>13530</v>
      </c>
      <c r="J4448" t="s">
        <v>5628</v>
      </c>
      <c r="K4448" t="s">
        <v>30</v>
      </c>
      <c r="L4448">
        <v>25000000</v>
      </c>
      <c r="M4448">
        <v>116650613</v>
      </c>
      <c r="N4448" t="s">
        <v>3705</v>
      </c>
      <c r="O4448">
        <v>106</v>
      </c>
      <c r="P4448" t="str">
        <f>IF(Table1[[#This Row],[score]]&gt;=8.5,"High",IF(Table1[[#This Row],[score]]&gt;=7,"Medium","Low"))</f>
        <v>Medium</v>
      </c>
      <c r="Q4448" s="5">
        <f>Table1[[#This Row],[gross]]-Table1[[#This Row],[budget]]</f>
        <v>91650613</v>
      </c>
      <c r="R4448" s="5" t="str">
        <f>IF(Table1[[#This Row],[Profit]]&gt;0,"Profit","Loss")</f>
        <v>Profit</v>
      </c>
      <c r="S4448" s="6" t="str">
        <f>FLOOR(Table1[[#This Row],[year]]-1900,10)+1900 &amp; "-" &amp; FLOOR(Table1[[#This Row],[year]]-1890,10)+1900</f>
        <v>2000-2010</v>
      </c>
      <c r="T4448" s="14" t="s">
        <v>21835</v>
      </c>
      <c r="AB4448" s="14"/>
    </row>
    <row r="4449" spans="1:28" hidden="1" x14ac:dyDescent="0.3">
      <c r="A4449" t="s">
        <v>13441</v>
      </c>
      <c r="B4449" t="s">
        <v>16</v>
      </c>
      <c r="C4449" t="s">
        <v>34</v>
      </c>
      <c r="D4449">
        <v>2004</v>
      </c>
      <c r="E4449" t="s">
        <v>13093</v>
      </c>
      <c r="F4449">
        <v>6.7</v>
      </c>
      <c r="G4449">
        <v>218000</v>
      </c>
      <c r="H4449" t="s">
        <v>4754</v>
      </c>
      <c r="I4449" t="s">
        <v>5454</v>
      </c>
      <c r="J4449" t="s">
        <v>11697</v>
      </c>
      <c r="K4449" t="s">
        <v>30</v>
      </c>
      <c r="L4449">
        <v>105000000</v>
      </c>
      <c r="M4449">
        <v>115900534</v>
      </c>
      <c r="N4449" t="s">
        <v>61</v>
      </c>
      <c r="O4449">
        <v>119</v>
      </c>
      <c r="P4449" t="str">
        <f>IF(Table1[[#This Row],[score]]&gt;=8.5,"High",IF(Table1[[#This Row],[score]]&gt;=7,"Medium","Low"))</f>
        <v>Low</v>
      </c>
      <c r="Q4449" s="5">
        <f>Table1[[#This Row],[gross]]-Table1[[#This Row],[budget]]</f>
        <v>10900534</v>
      </c>
      <c r="R4449" s="5" t="str">
        <f>IF(Table1[[#This Row],[Profit]]&gt;0,"Profit","Loss")</f>
        <v>Profit</v>
      </c>
      <c r="S4449" s="6" t="str">
        <f>FLOOR(Table1[[#This Row],[year]]-1900,10)+1900 &amp; "-" &amp; FLOOR(Table1[[#This Row],[year]]-1890,10)+1900</f>
        <v>2000-2010</v>
      </c>
      <c r="T4449" s="14" t="s">
        <v>21835</v>
      </c>
      <c r="AB4449" s="14"/>
    </row>
    <row r="4450" spans="1:28" hidden="1" x14ac:dyDescent="0.3">
      <c r="A4450" t="s">
        <v>13435</v>
      </c>
      <c r="B4450" t="s">
        <v>16</v>
      </c>
      <c r="C4450" t="s">
        <v>17</v>
      </c>
      <c r="D4450">
        <v>2004</v>
      </c>
      <c r="E4450" t="s">
        <v>13431</v>
      </c>
      <c r="F4450">
        <v>7.2</v>
      </c>
      <c r="G4450">
        <v>207000</v>
      </c>
      <c r="H4450" t="s">
        <v>470</v>
      </c>
      <c r="I4450" t="s">
        <v>13436</v>
      </c>
      <c r="J4450" t="s">
        <v>11299</v>
      </c>
      <c r="K4450" t="s">
        <v>30</v>
      </c>
      <c r="L4450">
        <v>27000000</v>
      </c>
      <c r="M4450">
        <v>115505027</v>
      </c>
      <c r="N4450" t="s">
        <v>31</v>
      </c>
      <c r="O4450">
        <v>104</v>
      </c>
      <c r="P4450" t="str">
        <f>IF(Table1[[#This Row],[score]]&gt;=8.5,"High",IF(Table1[[#This Row],[score]]&gt;=7,"Medium","Low"))</f>
        <v>Medium</v>
      </c>
      <c r="Q4450" s="5">
        <f>Table1[[#This Row],[gross]]-Table1[[#This Row],[budget]]</f>
        <v>88505027</v>
      </c>
      <c r="R4450" s="5" t="str">
        <f>IF(Table1[[#This Row],[Profit]]&gt;0,"Profit","Loss")</f>
        <v>Profit</v>
      </c>
      <c r="S4450" s="6" t="str">
        <f>FLOOR(Table1[[#This Row],[year]]-1900,10)+1900 &amp; "-" &amp; FLOOR(Table1[[#This Row],[year]]-1890,10)+1900</f>
        <v>2000-2010</v>
      </c>
      <c r="T4450" s="14" t="s">
        <v>21835</v>
      </c>
      <c r="AB4450" s="14"/>
    </row>
    <row r="4451" spans="1:28" hidden="1" x14ac:dyDescent="0.3">
      <c r="A4451" t="s">
        <v>13328</v>
      </c>
      <c r="B4451" t="s">
        <v>1974</v>
      </c>
      <c r="C4451" t="s">
        <v>41</v>
      </c>
      <c r="D4451">
        <v>2004</v>
      </c>
      <c r="E4451" t="s">
        <v>13329</v>
      </c>
      <c r="F4451">
        <v>5.6</v>
      </c>
      <c r="G4451">
        <v>135000</v>
      </c>
      <c r="H4451" t="s">
        <v>4582</v>
      </c>
      <c r="I4451" t="s">
        <v>4582</v>
      </c>
      <c r="J4451" t="s">
        <v>9914</v>
      </c>
      <c r="K4451" t="s">
        <v>30</v>
      </c>
      <c r="L4451">
        <v>37000000</v>
      </c>
      <c r="M4451">
        <v>113100873</v>
      </c>
      <c r="N4451" t="s">
        <v>11734</v>
      </c>
      <c r="O4451">
        <v>109</v>
      </c>
      <c r="P4451" t="str">
        <f>IF(Table1[[#This Row],[score]]&gt;=8.5,"High",IF(Table1[[#This Row],[score]]&gt;=7,"Medium","Low"))</f>
        <v>Low</v>
      </c>
      <c r="Q4451" s="5">
        <f>Table1[[#This Row],[gross]]-Table1[[#This Row],[budget]]</f>
        <v>76100873</v>
      </c>
      <c r="R4451" s="5" t="str">
        <f>IF(Table1[[#This Row],[Profit]]&gt;0,"Profit","Loss")</f>
        <v>Profit</v>
      </c>
      <c r="S4451" s="6" t="str">
        <f>FLOOR(Table1[[#This Row],[year]]-1900,10)+1900 &amp; "-" &amp; FLOOR(Table1[[#This Row],[year]]-1890,10)+1900</f>
        <v>2000-2010</v>
      </c>
      <c r="T4451" s="14" t="s">
        <v>21835</v>
      </c>
      <c r="AB4451" s="14"/>
    </row>
    <row r="4452" spans="1:28" hidden="1" x14ac:dyDescent="0.3">
      <c r="A4452" t="s">
        <v>13461</v>
      </c>
      <c r="B4452" t="s">
        <v>16</v>
      </c>
      <c r="C4452" t="s">
        <v>41</v>
      </c>
      <c r="D4452">
        <v>2004</v>
      </c>
      <c r="E4452" t="s">
        <v>13462</v>
      </c>
      <c r="F4452">
        <v>7.5</v>
      </c>
      <c r="G4452">
        <v>183000</v>
      </c>
      <c r="H4452" t="s">
        <v>9272</v>
      </c>
      <c r="I4452" t="s">
        <v>13463</v>
      </c>
      <c r="J4452" t="s">
        <v>13160</v>
      </c>
      <c r="K4452" t="s">
        <v>30</v>
      </c>
      <c r="L4452">
        <v>16000000</v>
      </c>
      <c r="M4452">
        <v>109706931</v>
      </c>
      <c r="N4452" t="s">
        <v>9351</v>
      </c>
      <c r="O4452">
        <v>127</v>
      </c>
      <c r="P4452" t="str">
        <f>IF(Table1[[#This Row],[score]]&gt;=8.5,"High",IF(Table1[[#This Row],[score]]&gt;=7,"Medium","Low"))</f>
        <v>Medium</v>
      </c>
      <c r="Q4452" s="5">
        <f>Table1[[#This Row],[gross]]-Table1[[#This Row],[budget]]</f>
        <v>93706931</v>
      </c>
      <c r="R4452" s="5" t="str">
        <f>IF(Table1[[#This Row],[Profit]]&gt;0,"Profit","Loss")</f>
        <v>Profit</v>
      </c>
      <c r="S4452" s="6" t="str">
        <f>FLOOR(Table1[[#This Row],[year]]-1900,10)+1900 &amp; "-" &amp; FLOOR(Table1[[#This Row],[year]]-1890,10)+1900</f>
        <v>2000-2010</v>
      </c>
      <c r="T4452" s="14" t="s">
        <v>21835</v>
      </c>
      <c r="AB4452" s="14"/>
    </row>
    <row r="4453" spans="1:28" hidden="1" x14ac:dyDescent="0.3">
      <c r="A4453" t="s">
        <v>13620</v>
      </c>
      <c r="B4453" t="s">
        <v>1974</v>
      </c>
      <c r="C4453" t="s">
        <v>34</v>
      </c>
      <c r="D4453">
        <v>2004</v>
      </c>
      <c r="E4453" t="s">
        <v>13291</v>
      </c>
      <c r="F4453">
        <v>6.7</v>
      </c>
      <c r="G4453">
        <v>79000</v>
      </c>
      <c r="H4453" t="s">
        <v>5046</v>
      </c>
      <c r="I4453" t="s">
        <v>3386</v>
      </c>
      <c r="J4453" t="s">
        <v>13621</v>
      </c>
      <c r="K4453" t="s">
        <v>30</v>
      </c>
      <c r="L4453">
        <v>100000000</v>
      </c>
      <c r="M4453">
        <v>108040622</v>
      </c>
      <c r="N4453" t="s">
        <v>2067</v>
      </c>
      <c r="O4453">
        <v>136</v>
      </c>
      <c r="P4453" t="str">
        <f>IF(Table1[[#This Row],[score]]&gt;=8.5,"High",IF(Table1[[#This Row],[score]]&gt;=7,"Medium","Low"))</f>
        <v>Low</v>
      </c>
      <c r="Q4453" s="5">
        <f>Table1[[#This Row],[gross]]-Table1[[#This Row],[budget]]</f>
        <v>8040622</v>
      </c>
      <c r="R4453" s="5" t="str">
        <f>IF(Table1[[#This Row],[Profit]]&gt;0,"Profit","Loss")</f>
        <v>Profit</v>
      </c>
      <c r="S4453" s="6" t="str">
        <f>FLOOR(Table1[[#This Row],[year]]-1900,10)+1900 &amp; "-" &amp; FLOOR(Table1[[#This Row],[year]]-1890,10)+1900</f>
        <v>2000-2010</v>
      </c>
      <c r="T4453" s="14" t="s">
        <v>21835</v>
      </c>
      <c r="AB4453" s="14"/>
    </row>
    <row r="4454" spans="1:28" hidden="1" x14ac:dyDescent="0.3">
      <c r="A4454" t="s">
        <v>13499</v>
      </c>
      <c r="B4454" t="s">
        <v>16</v>
      </c>
      <c r="C4454" t="s">
        <v>34</v>
      </c>
      <c r="D4454">
        <v>2004</v>
      </c>
      <c r="E4454" t="s">
        <v>13500</v>
      </c>
      <c r="F4454">
        <v>7.7</v>
      </c>
      <c r="G4454">
        <v>130000</v>
      </c>
      <c r="H4454" t="s">
        <v>11977</v>
      </c>
      <c r="I4454" t="s">
        <v>11977</v>
      </c>
      <c r="J4454" t="s">
        <v>11977</v>
      </c>
      <c r="K4454" t="s">
        <v>483</v>
      </c>
      <c r="L4454">
        <v>20000000</v>
      </c>
      <c r="M4454">
        <v>104882445</v>
      </c>
      <c r="N4454" t="s">
        <v>13501</v>
      </c>
      <c r="O4454">
        <v>99</v>
      </c>
      <c r="P4454" t="str">
        <f>IF(Table1[[#This Row],[score]]&gt;=8.5,"High",IF(Table1[[#This Row],[score]]&gt;=7,"Medium","Low"))</f>
        <v>Medium</v>
      </c>
      <c r="Q4454" s="5">
        <f>Table1[[#This Row],[gross]]-Table1[[#This Row],[budget]]</f>
        <v>84882445</v>
      </c>
      <c r="R4454" s="5" t="str">
        <f>IF(Table1[[#This Row],[Profit]]&gt;0,"Profit","Loss")</f>
        <v>Profit</v>
      </c>
      <c r="S4454" s="6" t="str">
        <f>FLOOR(Table1[[#This Row],[year]]-1900,10)+1900 &amp; "-" &amp; FLOOR(Table1[[#This Row],[year]]-1890,10)+1900</f>
        <v>2000-2010</v>
      </c>
      <c r="T4454" s="14" t="s">
        <v>21835</v>
      </c>
      <c r="AB4454" s="14"/>
    </row>
    <row r="4455" spans="1:28" hidden="1" x14ac:dyDescent="0.3">
      <c r="A4455" t="s">
        <v>13348</v>
      </c>
      <c r="B4455" t="s">
        <v>16</v>
      </c>
      <c r="C4455" t="s">
        <v>52</v>
      </c>
      <c r="D4455">
        <v>2004</v>
      </c>
      <c r="E4455" t="s">
        <v>13349</v>
      </c>
      <c r="F4455">
        <v>7.6</v>
      </c>
      <c r="G4455">
        <v>391000</v>
      </c>
      <c r="H4455" t="s">
        <v>13350</v>
      </c>
      <c r="I4455" t="s">
        <v>13351</v>
      </c>
      <c r="J4455" t="s">
        <v>3812</v>
      </c>
      <c r="K4455" t="s">
        <v>30</v>
      </c>
      <c r="L4455">
        <v>1200000</v>
      </c>
      <c r="M4455">
        <v>103911669</v>
      </c>
      <c r="N4455" t="s">
        <v>13352</v>
      </c>
      <c r="O4455">
        <v>103</v>
      </c>
      <c r="P4455" t="str">
        <f>IF(Table1[[#This Row],[score]]&gt;=8.5,"High",IF(Table1[[#This Row],[score]]&gt;=7,"Medium","Low"))</f>
        <v>Medium</v>
      </c>
      <c r="Q4455" s="5">
        <f>Table1[[#This Row],[gross]]-Table1[[#This Row],[budget]]</f>
        <v>102711669</v>
      </c>
      <c r="R4455" s="5" t="str">
        <f>IF(Table1[[#This Row],[Profit]]&gt;0,"Profit","Loss")</f>
        <v>Profit</v>
      </c>
      <c r="S4455" s="6" t="str">
        <f>FLOOR(Table1[[#This Row],[year]]-1900,10)+1900 &amp; "-" &amp; FLOOR(Table1[[#This Row],[year]]-1890,10)+1900</f>
        <v>2000-2010</v>
      </c>
      <c r="T4455" s="14" t="s">
        <v>21835</v>
      </c>
      <c r="AB4455" s="14"/>
    </row>
    <row r="4456" spans="1:28" hidden="1" x14ac:dyDescent="0.3">
      <c r="A4456" t="s">
        <v>13583</v>
      </c>
      <c r="B4456" t="s">
        <v>1974</v>
      </c>
      <c r="C4456" t="s">
        <v>41</v>
      </c>
      <c r="D4456">
        <v>2004</v>
      </c>
      <c r="E4456" t="s">
        <v>13093</v>
      </c>
      <c r="F4456">
        <v>5.3</v>
      </c>
      <c r="G4456">
        <v>62000</v>
      </c>
      <c r="H4456" t="s">
        <v>2193</v>
      </c>
      <c r="I4456" t="s">
        <v>1201</v>
      </c>
      <c r="J4456" t="s">
        <v>5161</v>
      </c>
      <c r="K4456" t="s">
        <v>30</v>
      </c>
      <c r="L4456">
        <v>90000000</v>
      </c>
      <c r="M4456">
        <v>103370127</v>
      </c>
      <c r="N4456" t="s">
        <v>44</v>
      </c>
      <c r="O4456">
        <v>93</v>
      </c>
      <c r="P4456" t="str">
        <f>IF(Table1[[#This Row],[score]]&gt;=8.5,"High",IF(Table1[[#This Row],[score]]&gt;=7,"Medium","Low"))</f>
        <v>Low</v>
      </c>
      <c r="Q4456" s="5">
        <f>Table1[[#This Row],[gross]]-Table1[[#This Row],[budget]]</f>
        <v>13370127</v>
      </c>
      <c r="R4456" s="5" t="str">
        <f>IF(Table1[[#This Row],[Profit]]&gt;0,"Profit","Loss")</f>
        <v>Profit</v>
      </c>
      <c r="S4456" s="6" t="str">
        <f>FLOOR(Table1[[#This Row],[year]]-1900,10)+1900 &amp; "-" &amp; FLOOR(Table1[[#This Row],[year]]-1890,10)+1900</f>
        <v>2000-2010</v>
      </c>
      <c r="T4456" s="14" t="s">
        <v>21835</v>
      </c>
      <c r="AB4456" s="14"/>
    </row>
    <row r="4457" spans="1:28" hidden="1" x14ac:dyDescent="0.3">
      <c r="A4457" t="s">
        <v>13412</v>
      </c>
      <c r="B4457" t="s">
        <v>16</v>
      </c>
      <c r="C4457" t="s">
        <v>34</v>
      </c>
      <c r="D4457">
        <v>2004</v>
      </c>
      <c r="E4457" t="s">
        <v>13337</v>
      </c>
      <c r="F4457">
        <v>7.3</v>
      </c>
      <c r="G4457">
        <v>243000</v>
      </c>
      <c r="H4457" t="s">
        <v>13413</v>
      </c>
      <c r="I4457" t="s">
        <v>1061</v>
      </c>
      <c r="J4457" t="s">
        <v>10713</v>
      </c>
      <c r="K4457" t="s">
        <v>30</v>
      </c>
      <c r="L4457">
        <v>26000000</v>
      </c>
      <c r="M4457">
        <v>102278712</v>
      </c>
      <c r="N4457" t="s">
        <v>13414</v>
      </c>
      <c r="O4457">
        <v>101</v>
      </c>
      <c r="P4457" t="str">
        <f>IF(Table1[[#This Row],[score]]&gt;=8.5,"High",IF(Table1[[#This Row],[score]]&gt;=7,"Medium","Low"))</f>
        <v>Medium</v>
      </c>
      <c r="Q4457" s="5">
        <f>Table1[[#This Row],[gross]]-Table1[[#This Row],[budget]]</f>
        <v>76278712</v>
      </c>
      <c r="R4457" s="5" t="str">
        <f>IF(Table1[[#This Row],[Profit]]&gt;0,"Profit","Loss")</f>
        <v>Profit</v>
      </c>
      <c r="S4457" s="6" t="str">
        <f>FLOOR(Table1[[#This Row],[year]]-1900,10)+1900 &amp; "-" &amp; FLOOR(Table1[[#This Row],[year]]-1890,10)+1900</f>
        <v>2000-2010</v>
      </c>
      <c r="T4457" s="14" t="s">
        <v>21835</v>
      </c>
      <c r="AB4457" s="14"/>
    </row>
    <row r="4458" spans="1:28" hidden="1" x14ac:dyDescent="0.3">
      <c r="A4458" t="s">
        <v>13724</v>
      </c>
      <c r="B4458" t="s">
        <v>1974</v>
      </c>
      <c r="C4458" t="s">
        <v>34</v>
      </c>
      <c r="D4458">
        <v>2004</v>
      </c>
      <c r="E4458" t="s">
        <v>13469</v>
      </c>
      <c r="F4458">
        <v>6.5</v>
      </c>
      <c r="G4458">
        <v>55000</v>
      </c>
      <c r="H4458" t="s">
        <v>11552</v>
      </c>
      <c r="I4458" t="s">
        <v>7570</v>
      </c>
      <c r="J4458" t="s">
        <v>10464</v>
      </c>
      <c r="K4458" t="s">
        <v>30</v>
      </c>
      <c r="L4458">
        <v>55000000</v>
      </c>
      <c r="M4458">
        <v>100572044</v>
      </c>
      <c r="N4458" t="s">
        <v>2067</v>
      </c>
      <c r="O4458">
        <v>115</v>
      </c>
      <c r="P4458" t="str">
        <f>IF(Table1[[#This Row],[score]]&gt;=8.5,"High",IF(Table1[[#This Row],[score]]&gt;=7,"Medium","Low"))</f>
        <v>Low</v>
      </c>
      <c r="Q4458" s="5">
        <f>Table1[[#This Row],[gross]]-Table1[[#This Row],[budget]]</f>
        <v>45572044</v>
      </c>
      <c r="R4458" s="5" t="str">
        <f>IF(Table1[[#This Row],[Profit]]&gt;0,"Profit","Loss")</f>
        <v>Profit</v>
      </c>
      <c r="S4458" s="6" t="str">
        <f>FLOOR(Table1[[#This Row],[year]]-1900,10)+1900 &amp; "-" &amp; FLOOR(Table1[[#This Row],[year]]-1890,10)+1900</f>
        <v>2000-2010</v>
      </c>
      <c r="T4458" s="14" t="s">
        <v>21835</v>
      </c>
      <c r="AB4458" s="14"/>
    </row>
    <row r="4459" spans="1:28" hidden="1" x14ac:dyDescent="0.3">
      <c r="A4459" t="s">
        <v>13421</v>
      </c>
      <c r="B4459" t="s">
        <v>1974</v>
      </c>
      <c r="C4459" t="s">
        <v>34</v>
      </c>
      <c r="D4459">
        <v>2004</v>
      </c>
      <c r="E4459" t="s">
        <v>13422</v>
      </c>
      <c r="F4459">
        <v>6.8</v>
      </c>
      <c r="G4459">
        <v>312000</v>
      </c>
      <c r="H4459" t="s">
        <v>7478</v>
      </c>
      <c r="I4459" t="s">
        <v>7478</v>
      </c>
      <c r="J4459" t="s">
        <v>8540</v>
      </c>
      <c r="K4459" t="s">
        <v>30</v>
      </c>
      <c r="L4459">
        <v>66000000</v>
      </c>
      <c r="M4459">
        <v>99378985</v>
      </c>
      <c r="N4459" t="s">
        <v>11734</v>
      </c>
      <c r="O4459">
        <v>122</v>
      </c>
      <c r="P4459" t="str">
        <f>IF(Table1[[#This Row],[score]]&gt;=8.5,"High",IF(Table1[[#This Row],[score]]&gt;=7,"Medium","Low"))</f>
        <v>Low</v>
      </c>
      <c r="Q4459" s="5">
        <f>Table1[[#This Row],[gross]]-Table1[[#This Row],[budget]]</f>
        <v>33378985</v>
      </c>
      <c r="R4459" s="5" t="str">
        <f>IF(Table1[[#This Row],[Profit]]&gt;0,"Profit","Loss")</f>
        <v>Profit</v>
      </c>
      <c r="S4459" s="6" t="str">
        <f>FLOOR(Table1[[#This Row],[year]]-1900,10)+1900 &amp; "-" &amp; FLOOR(Table1[[#This Row],[year]]-1890,10)+1900</f>
        <v>2000-2010</v>
      </c>
      <c r="T4459" s="14" t="s">
        <v>21835</v>
      </c>
      <c r="AB4459" s="14"/>
    </row>
    <row r="4460" spans="1:28" hidden="1" x14ac:dyDescent="0.3">
      <c r="A4460" t="s">
        <v>8929</v>
      </c>
      <c r="B4460" t="s">
        <v>16</v>
      </c>
      <c r="C4460" t="s">
        <v>104</v>
      </c>
      <c r="D4460">
        <v>2004</v>
      </c>
      <c r="E4460" t="s">
        <v>13407</v>
      </c>
      <c r="F4460">
        <v>7.7</v>
      </c>
      <c r="G4460">
        <v>424000</v>
      </c>
      <c r="H4460" t="s">
        <v>13371</v>
      </c>
      <c r="I4460" t="s">
        <v>13371</v>
      </c>
      <c r="J4460" t="s">
        <v>13408</v>
      </c>
      <c r="K4460" t="s">
        <v>30</v>
      </c>
      <c r="L4460">
        <v>6500000</v>
      </c>
      <c r="M4460">
        <v>98410061</v>
      </c>
      <c r="N4460" t="s">
        <v>13409</v>
      </c>
      <c r="O4460">
        <v>112</v>
      </c>
      <c r="P4460" t="str">
        <f>IF(Table1[[#This Row],[score]]&gt;=8.5,"High",IF(Table1[[#This Row],[score]]&gt;=7,"Medium","Low"))</f>
        <v>Medium</v>
      </c>
      <c r="Q4460" s="5">
        <f>Table1[[#This Row],[gross]]-Table1[[#This Row],[budget]]</f>
        <v>91910061</v>
      </c>
      <c r="R4460" s="5" t="str">
        <f>IF(Table1[[#This Row],[Profit]]&gt;0,"Profit","Loss")</f>
        <v>Profit</v>
      </c>
      <c r="S4460" s="6" t="str">
        <f>FLOOR(Table1[[#This Row],[year]]-1900,10)+1900 &amp; "-" &amp; FLOOR(Table1[[#This Row],[year]]-1890,10)+1900</f>
        <v>2000-2010</v>
      </c>
      <c r="T4460" s="14" t="s">
        <v>21835</v>
      </c>
      <c r="AB4460" s="14"/>
    </row>
    <row r="4461" spans="1:28" hidden="1" x14ac:dyDescent="0.3">
      <c r="A4461" t="s">
        <v>13384</v>
      </c>
      <c r="B4461" t="s">
        <v>16</v>
      </c>
      <c r="C4461" t="s">
        <v>17</v>
      </c>
      <c r="D4461">
        <v>2004</v>
      </c>
      <c r="E4461" t="s">
        <v>13385</v>
      </c>
      <c r="F4461">
        <v>7.6</v>
      </c>
      <c r="G4461">
        <v>460000</v>
      </c>
      <c r="H4461" t="s">
        <v>13386</v>
      </c>
      <c r="I4461" t="s">
        <v>12944</v>
      </c>
      <c r="J4461" t="s">
        <v>11224</v>
      </c>
      <c r="K4461" t="s">
        <v>30</v>
      </c>
      <c r="L4461">
        <v>13000000</v>
      </c>
      <c r="M4461">
        <v>96822421</v>
      </c>
      <c r="N4461" t="s">
        <v>13387</v>
      </c>
      <c r="O4461">
        <v>113</v>
      </c>
      <c r="P4461" t="str">
        <f>IF(Table1[[#This Row],[score]]&gt;=8.5,"High",IF(Table1[[#This Row],[score]]&gt;=7,"Medium","Low"))</f>
        <v>Medium</v>
      </c>
      <c r="Q4461" s="5">
        <f>Table1[[#This Row],[gross]]-Table1[[#This Row],[budget]]</f>
        <v>83822421</v>
      </c>
      <c r="R4461" s="5" t="str">
        <f>IF(Table1[[#This Row],[Profit]]&gt;0,"Profit","Loss")</f>
        <v>Profit</v>
      </c>
      <c r="S4461" s="6" t="str">
        <f>FLOOR(Table1[[#This Row],[year]]-1900,10)+1900 &amp; "-" &amp; FLOOR(Table1[[#This Row],[year]]-1890,10)+1900</f>
        <v>2000-2010</v>
      </c>
      <c r="T4461" s="14" t="s">
        <v>21835</v>
      </c>
      <c r="AB4461" s="14"/>
    </row>
    <row r="4462" spans="1:28" hidden="1" x14ac:dyDescent="0.3">
      <c r="A4462" t="s">
        <v>13713</v>
      </c>
      <c r="B4462" t="s">
        <v>33</v>
      </c>
      <c r="C4462" t="s">
        <v>41</v>
      </c>
      <c r="D4462">
        <v>2004</v>
      </c>
      <c r="E4462" t="s">
        <v>13440</v>
      </c>
      <c r="F4462">
        <v>5.4</v>
      </c>
      <c r="G4462">
        <v>45000</v>
      </c>
      <c r="H4462" t="s">
        <v>3931</v>
      </c>
      <c r="I4462" t="s">
        <v>7329</v>
      </c>
      <c r="J4462" t="s">
        <v>7997</v>
      </c>
      <c r="K4462" t="s">
        <v>30</v>
      </c>
      <c r="L4462">
        <v>60000000</v>
      </c>
      <c r="M4462">
        <v>96593018</v>
      </c>
      <c r="N4462" t="s">
        <v>11734</v>
      </c>
      <c r="O4462">
        <v>99</v>
      </c>
      <c r="P4462" t="str">
        <f>IF(Table1[[#This Row],[score]]&gt;=8.5,"High",IF(Table1[[#This Row],[score]]&gt;=7,"Medium","Low"))</f>
        <v>Low</v>
      </c>
      <c r="Q4462" s="5">
        <f>Table1[[#This Row],[gross]]-Table1[[#This Row],[budget]]</f>
        <v>36593018</v>
      </c>
      <c r="R4462" s="5" t="str">
        <f>IF(Table1[[#This Row],[Profit]]&gt;0,"Profit","Loss")</f>
        <v>Profit</v>
      </c>
      <c r="S4462" s="6" t="str">
        <f>FLOOR(Table1[[#This Row],[year]]-1900,10)+1900 &amp; "-" &amp; FLOOR(Table1[[#This Row],[year]]-1890,10)+1900</f>
        <v>2000-2010</v>
      </c>
      <c r="T4462" s="14" t="s">
        <v>21835</v>
      </c>
      <c r="AB4462" s="14"/>
    </row>
    <row r="4463" spans="1:28" hidden="1" x14ac:dyDescent="0.3">
      <c r="A4463" t="s">
        <v>13402</v>
      </c>
      <c r="B4463" t="s">
        <v>1974</v>
      </c>
      <c r="C4463" t="s">
        <v>41</v>
      </c>
      <c r="D4463">
        <v>2004</v>
      </c>
      <c r="E4463" t="s">
        <v>12909</v>
      </c>
      <c r="F4463">
        <v>6.2</v>
      </c>
      <c r="G4463">
        <v>174000</v>
      </c>
      <c r="H4463" t="s">
        <v>13403</v>
      </c>
      <c r="I4463" t="s">
        <v>11279</v>
      </c>
      <c r="J4463" t="s">
        <v>13404</v>
      </c>
      <c r="K4463" t="s">
        <v>30</v>
      </c>
      <c r="L4463">
        <v>37000000</v>
      </c>
      <c r="M4463">
        <v>96455697</v>
      </c>
      <c r="N4463" t="s">
        <v>11734</v>
      </c>
      <c r="O4463">
        <v>98</v>
      </c>
      <c r="P4463" t="str">
        <f>IF(Table1[[#This Row],[score]]&gt;=8.5,"High",IF(Table1[[#This Row],[score]]&gt;=7,"Medium","Low"))</f>
        <v>Low</v>
      </c>
      <c r="Q4463" s="5">
        <f>Table1[[#This Row],[gross]]-Table1[[#This Row],[budget]]</f>
        <v>59455697</v>
      </c>
      <c r="R4463" s="5" t="str">
        <f>IF(Table1[[#This Row],[Profit]]&gt;0,"Profit","Loss")</f>
        <v>Profit</v>
      </c>
      <c r="S4463" s="6" t="str">
        <f>FLOOR(Table1[[#This Row],[year]]-1900,10)+1900 &amp; "-" &amp; FLOOR(Table1[[#This Row],[year]]-1890,10)+1900</f>
        <v>2000-2010</v>
      </c>
      <c r="T4463" s="14" t="s">
        <v>21835</v>
      </c>
      <c r="AB4463" s="14"/>
    </row>
    <row r="4464" spans="1:28" hidden="1" x14ac:dyDescent="0.3">
      <c r="A4464" t="s">
        <v>13445</v>
      </c>
      <c r="B4464" t="s">
        <v>16</v>
      </c>
      <c r="C4464" t="s">
        <v>17</v>
      </c>
      <c r="D4464">
        <v>2004</v>
      </c>
      <c r="E4464" t="s">
        <v>13377</v>
      </c>
      <c r="F4464">
        <v>6.6</v>
      </c>
      <c r="G4464">
        <v>107000</v>
      </c>
      <c r="H4464" t="s">
        <v>292</v>
      </c>
      <c r="I4464" t="s">
        <v>2759</v>
      </c>
      <c r="J4464" t="s">
        <v>4084</v>
      </c>
      <c r="K4464" t="s">
        <v>30</v>
      </c>
      <c r="L4464">
        <v>80000000</v>
      </c>
      <c r="M4464">
        <v>96105910</v>
      </c>
      <c r="N4464" t="s">
        <v>44</v>
      </c>
      <c r="O4464">
        <v>129</v>
      </c>
      <c r="P4464" t="str">
        <f>IF(Table1[[#This Row],[score]]&gt;=8.5,"High",IF(Table1[[#This Row],[score]]&gt;=7,"Medium","Low"))</f>
        <v>Low</v>
      </c>
      <c r="Q4464" s="5">
        <f>Table1[[#This Row],[gross]]-Table1[[#This Row],[budget]]</f>
        <v>16105910</v>
      </c>
      <c r="R4464" s="5" t="str">
        <f>IF(Table1[[#This Row],[Profit]]&gt;0,"Profit","Loss")</f>
        <v>Profit</v>
      </c>
      <c r="S4464" s="6" t="str">
        <f>FLOOR(Table1[[#This Row],[year]]-1900,10)+1900 &amp; "-" &amp; FLOOR(Table1[[#This Row],[year]]-1890,10)+1900</f>
        <v>2000-2010</v>
      </c>
      <c r="T4464" s="14" t="s">
        <v>21835</v>
      </c>
      <c r="AB4464" s="14"/>
    </row>
    <row r="4465" spans="1:28" hidden="1" x14ac:dyDescent="0.3">
      <c r="A4465" t="s">
        <v>13524</v>
      </c>
      <c r="B4465" t="s">
        <v>1974</v>
      </c>
      <c r="C4465" t="s">
        <v>17</v>
      </c>
      <c r="D4465">
        <v>2004</v>
      </c>
      <c r="E4465" t="s">
        <v>13525</v>
      </c>
      <c r="F4465">
        <v>6.5</v>
      </c>
      <c r="G4465">
        <v>186000</v>
      </c>
      <c r="H4465" t="s">
        <v>5848</v>
      </c>
      <c r="I4465" t="s">
        <v>20</v>
      </c>
      <c r="J4465" t="s">
        <v>5628</v>
      </c>
      <c r="K4465" t="s">
        <v>30</v>
      </c>
      <c r="L4465">
        <v>40000000</v>
      </c>
      <c r="M4465">
        <v>92913171</v>
      </c>
      <c r="N4465" t="s">
        <v>13526</v>
      </c>
      <c r="O4465">
        <v>96</v>
      </c>
      <c r="P4465" t="str">
        <f>IF(Table1[[#This Row],[score]]&gt;=8.5,"High",IF(Table1[[#This Row],[score]]&gt;=7,"Medium","Low"))</f>
        <v>Low</v>
      </c>
      <c r="Q4465" s="5">
        <f>Table1[[#This Row],[gross]]-Table1[[#This Row],[budget]]</f>
        <v>52913171</v>
      </c>
      <c r="R4465" s="5" t="str">
        <f>IF(Table1[[#This Row],[Profit]]&gt;0,"Profit","Loss")</f>
        <v>Profit</v>
      </c>
      <c r="S4465" s="6" t="str">
        <f>FLOOR(Table1[[#This Row],[year]]-1900,10)+1900 &amp; "-" &amp; FLOOR(Table1[[#This Row],[year]]-1890,10)+1900</f>
        <v>2000-2010</v>
      </c>
      <c r="T4465" s="14" t="s">
        <v>21835</v>
      </c>
      <c r="AB4465" s="14"/>
    </row>
    <row r="4466" spans="1:28" hidden="1" x14ac:dyDescent="0.3">
      <c r="A4466" t="s">
        <v>13586</v>
      </c>
      <c r="B4466" t="s">
        <v>1974</v>
      </c>
      <c r="C4466" t="s">
        <v>34</v>
      </c>
      <c r="D4466">
        <v>2004</v>
      </c>
      <c r="E4466" t="s">
        <v>13587</v>
      </c>
      <c r="F4466">
        <v>7.5</v>
      </c>
      <c r="G4466">
        <v>109000</v>
      </c>
      <c r="H4466" t="s">
        <v>5933</v>
      </c>
      <c r="I4466" t="s">
        <v>12380</v>
      </c>
      <c r="J4466" t="s">
        <v>13588</v>
      </c>
      <c r="K4466" t="s">
        <v>5936</v>
      </c>
      <c r="L4466">
        <f>20500000</f>
        <v>20500000</v>
      </c>
      <c r="M4466">
        <v>92863945</v>
      </c>
      <c r="N4466" t="s">
        <v>13589</v>
      </c>
      <c r="O4466">
        <v>119</v>
      </c>
      <c r="P4466" t="str">
        <f>IF(Table1[[#This Row],[score]]&gt;=8.5,"High",IF(Table1[[#This Row],[score]]&gt;=7,"Medium","Low"))</f>
        <v>Medium</v>
      </c>
      <c r="Q4466" s="5">
        <f>Table1[[#This Row],[gross]]-Table1[[#This Row],[budget]]</f>
        <v>72363945</v>
      </c>
      <c r="R4466" s="5" t="str">
        <f>IF(Table1[[#This Row],[Profit]]&gt;0,"Profit","Loss")</f>
        <v>Profit</v>
      </c>
      <c r="S4466" s="6" t="str">
        <f>FLOOR(Table1[[#This Row],[year]]-1900,10)+1900 &amp; "-" &amp; FLOOR(Table1[[#This Row],[year]]-1890,10)+1900</f>
        <v>2000-2010</v>
      </c>
      <c r="T4466" s="14" t="s">
        <v>21835</v>
      </c>
      <c r="AB4466" s="14"/>
    </row>
    <row r="4467" spans="1:28" hidden="1" x14ac:dyDescent="0.3">
      <c r="A4467" t="s">
        <v>13399</v>
      </c>
      <c r="B4467" t="s">
        <v>16</v>
      </c>
      <c r="C4467" t="s">
        <v>63</v>
      </c>
      <c r="D4467">
        <v>2004</v>
      </c>
      <c r="E4467" t="s">
        <v>13400</v>
      </c>
      <c r="F4467">
        <v>8.1999999999999993</v>
      </c>
      <c r="G4467">
        <v>338000</v>
      </c>
      <c r="H4467" t="s">
        <v>12056</v>
      </c>
      <c r="I4467" t="s">
        <v>13401</v>
      </c>
      <c r="J4467" t="s">
        <v>3940</v>
      </c>
      <c r="K4467" t="s">
        <v>5762</v>
      </c>
      <c r="L4467" s="5">
        <f>20500000</f>
        <v>20500000</v>
      </c>
      <c r="M4467" s="5">
        <v>92181574</v>
      </c>
      <c r="N4467" t="s">
        <v>2018</v>
      </c>
      <c r="O4467">
        <v>156</v>
      </c>
      <c r="P4467" t="str">
        <f>IF(Table1[[#This Row],[score]]&gt;=8.5,"High",IF(Table1[[#This Row],[score]]&gt;=7,"Medium","Low"))</f>
        <v>Medium</v>
      </c>
      <c r="Q4467" s="5">
        <f>Table1[[#This Row],[gross]]-Table1[[#This Row],[budget]]</f>
        <v>71681574</v>
      </c>
      <c r="R4467" s="5" t="str">
        <f>IF(Table1[[#This Row],[Profit]]&gt;0,"Profit","Loss")</f>
        <v>Profit</v>
      </c>
      <c r="S4467" s="6" t="str">
        <f>FLOOR(Table1[[#This Row],[year]]-1900,10)+1900 &amp; "-" &amp; FLOOR(Table1[[#This Row],[year]]-1890,10)+1900</f>
        <v>2000-2010</v>
      </c>
      <c r="T4467" s="14" t="s">
        <v>21835</v>
      </c>
      <c r="AB4467" s="14"/>
    </row>
    <row r="4468" spans="1:28" hidden="1" x14ac:dyDescent="0.3">
      <c r="A4468" t="s">
        <v>13423</v>
      </c>
      <c r="B4468" t="s">
        <v>1974</v>
      </c>
      <c r="C4468" t="s">
        <v>41</v>
      </c>
      <c r="D4468">
        <v>2004</v>
      </c>
      <c r="E4468" t="s">
        <v>13424</v>
      </c>
      <c r="F4468">
        <v>7.2</v>
      </c>
      <c r="G4468">
        <v>337000</v>
      </c>
      <c r="H4468" t="s">
        <v>13425</v>
      </c>
      <c r="I4468" t="s">
        <v>12913</v>
      </c>
      <c r="J4468" t="s">
        <v>12913</v>
      </c>
      <c r="K4468" t="s">
        <v>30</v>
      </c>
      <c r="L4468">
        <v>26000000</v>
      </c>
      <c r="M4468">
        <v>90709367</v>
      </c>
      <c r="N4468" t="s">
        <v>9593</v>
      </c>
      <c r="O4468">
        <v>94</v>
      </c>
      <c r="P4468" t="str">
        <f>IF(Table1[[#This Row],[score]]&gt;=8.5,"High",IF(Table1[[#This Row],[score]]&gt;=7,"Medium","Low"))</f>
        <v>Medium</v>
      </c>
      <c r="Q4468" s="5">
        <f>Table1[[#This Row],[gross]]-Table1[[#This Row],[budget]]</f>
        <v>64709367</v>
      </c>
      <c r="R4468" s="5" t="str">
        <f>IF(Table1[[#This Row],[Profit]]&gt;0,"Profit","Loss")</f>
        <v>Profit</v>
      </c>
      <c r="S4468" s="6" t="str">
        <f>FLOOR(Table1[[#This Row],[year]]-1900,10)+1900 &amp; "-" &amp; FLOOR(Table1[[#This Row],[year]]-1890,10)+1900</f>
        <v>2000-2010</v>
      </c>
      <c r="T4468" s="14" t="s">
        <v>21835</v>
      </c>
      <c r="AB4468" s="14"/>
    </row>
    <row r="4469" spans="1:28" hidden="1" x14ac:dyDescent="0.3">
      <c r="A4469" t="s">
        <v>13694</v>
      </c>
      <c r="B4469" t="s">
        <v>1974</v>
      </c>
      <c r="C4469" t="s">
        <v>41</v>
      </c>
      <c r="D4469">
        <v>2004</v>
      </c>
      <c r="E4469" t="s">
        <v>13695</v>
      </c>
      <c r="F4469">
        <v>7.9</v>
      </c>
      <c r="G4469">
        <v>59000</v>
      </c>
      <c r="H4469" t="s">
        <v>13696</v>
      </c>
      <c r="I4469" t="s">
        <v>13697</v>
      </c>
      <c r="J4469" t="s">
        <v>13698</v>
      </c>
      <c r="K4469" t="s">
        <v>448</v>
      </c>
      <c r="L4469">
        <f>20500000</f>
        <v>20500000</v>
      </c>
      <c r="M4469">
        <v>88385944</v>
      </c>
      <c r="N4469" t="s">
        <v>13699</v>
      </c>
      <c r="O4469">
        <v>97</v>
      </c>
      <c r="P4469" t="str">
        <f>IF(Table1[[#This Row],[score]]&gt;=8.5,"High",IF(Table1[[#This Row],[score]]&gt;=7,"Medium","Low"))</f>
        <v>Medium</v>
      </c>
      <c r="Q4469" s="5">
        <f>Table1[[#This Row],[gross]]-Table1[[#This Row],[budget]]</f>
        <v>67885944</v>
      </c>
      <c r="R4469" s="5" t="str">
        <f>IF(Table1[[#This Row],[Profit]]&gt;0,"Profit","Loss")</f>
        <v>Profit</v>
      </c>
      <c r="S4469" s="6" t="str">
        <f>FLOOR(Table1[[#This Row],[year]]-1900,10)+1900 &amp; "-" &amp; FLOOR(Table1[[#This Row],[year]]-1890,10)+1900</f>
        <v>2000-2010</v>
      </c>
      <c r="T4469" s="14" t="s">
        <v>21842</v>
      </c>
      <c r="AB4469" s="14"/>
    </row>
    <row r="4470" spans="1:28" hidden="1" x14ac:dyDescent="0.3">
      <c r="A4470" t="s">
        <v>13511</v>
      </c>
      <c r="B4470" t="s">
        <v>1974</v>
      </c>
      <c r="C4470" t="s">
        <v>34</v>
      </c>
      <c r="D4470">
        <v>2004</v>
      </c>
      <c r="E4470" t="s">
        <v>13411</v>
      </c>
      <c r="F4470">
        <v>3.4</v>
      </c>
      <c r="G4470">
        <v>113000</v>
      </c>
      <c r="H4470" t="s">
        <v>13512</v>
      </c>
      <c r="I4470" t="s">
        <v>5023</v>
      </c>
      <c r="J4470" t="s">
        <v>9677</v>
      </c>
      <c r="K4470" t="s">
        <v>30</v>
      </c>
      <c r="L4470">
        <v>100000000</v>
      </c>
      <c r="M4470">
        <v>82102379</v>
      </c>
      <c r="N4470" t="s">
        <v>23</v>
      </c>
      <c r="O4470">
        <v>104</v>
      </c>
      <c r="P4470" t="str">
        <f>IF(Table1[[#This Row],[score]]&gt;=8.5,"High",IF(Table1[[#This Row],[score]]&gt;=7,"Medium","Low"))</f>
        <v>Low</v>
      </c>
      <c r="Q4470" s="5">
        <f>Table1[[#This Row],[gross]]-Table1[[#This Row],[budget]]</f>
        <v>-17897621</v>
      </c>
      <c r="R4470" s="5" t="str">
        <f>IF(Table1[[#This Row],[Profit]]&gt;0,"Profit","Loss")</f>
        <v>Loss</v>
      </c>
      <c r="S4470" s="6" t="str">
        <f>FLOOR(Table1[[#This Row],[year]]-1900,10)+1900 &amp; "-" &amp; FLOOR(Table1[[#This Row],[year]]-1890,10)+1900</f>
        <v>2000-2010</v>
      </c>
      <c r="T4470" s="14" t="s">
        <v>21835</v>
      </c>
      <c r="AB4470" s="14"/>
    </row>
    <row r="4471" spans="1:28" hidden="1" x14ac:dyDescent="0.3">
      <c r="A4471" t="s">
        <v>13660</v>
      </c>
      <c r="B4471" t="s">
        <v>16</v>
      </c>
      <c r="C4471" t="s">
        <v>52</v>
      </c>
      <c r="D4471">
        <v>2004</v>
      </c>
      <c r="E4471" t="s">
        <v>12923</v>
      </c>
      <c r="F4471">
        <v>5.0999999999999996</v>
      </c>
      <c r="G4471">
        <v>34000</v>
      </c>
      <c r="H4471" t="s">
        <v>3745</v>
      </c>
      <c r="I4471" t="s">
        <v>5706</v>
      </c>
      <c r="J4471" t="s">
        <v>9785</v>
      </c>
      <c r="K4471" t="s">
        <v>30</v>
      </c>
      <c r="L4471">
        <v>80000000</v>
      </c>
      <c r="M4471">
        <v>78110021</v>
      </c>
      <c r="N4471" t="s">
        <v>4484</v>
      </c>
      <c r="O4471">
        <v>114</v>
      </c>
      <c r="P4471" t="str">
        <f>IF(Table1[[#This Row],[score]]&gt;=8.5,"High",IF(Table1[[#This Row],[score]]&gt;=7,"Medium","Low"))</f>
        <v>Low</v>
      </c>
      <c r="Q4471" s="5">
        <f>Table1[[#This Row],[gross]]-Table1[[#This Row],[budget]]</f>
        <v>-1889979</v>
      </c>
      <c r="R4471" s="5" t="str">
        <f>IF(Table1[[#This Row],[Profit]]&gt;0,"Profit","Loss")</f>
        <v>Loss</v>
      </c>
      <c r="S4471" s="6" t="str">
        <f>FLOOR(Table1[[#This Row],[year]]-1900,10)+1900 &amp; "-" &amp; FLOOR(Table1[[#This Row],[year]]-1890,10)+1900</f>
        <v>2000-2010</v>
      </c>
      <c r="T4471" s="14" t="s">
        <v>21835</v>
      </c>
      <c r="AB4471" s="14"/>
    </row>
    <row r="4472" spans="1:28" hidden="1" x14ac:dyDescent="0.3">
      <c r="A4472" t="s">
        <v>13492</v>
      </c>
      <c r="B4472" t="s">
        <v>16</v>
      </c>
      <c r="C4472" t="s">
        <v>41</v>
      </c>
      <c r="D4472">
        <v>2004</v>
      </c>
      <c r="E4472" t="s">
        <v>13118</v>
      </c>
      <c r="F4472">
        <v>6.2</v>
      </c>
      <c r="G4472">
        <v>101000</v>
      </c>
      <c r="H4472" t="s">
        <v>2892</v>
      </c>
      <c r="I4472" t="s">
        <v>2069</v>
      </c>
      <c r="J4472" t="s">
        <v>2066</v>
      </c>
      <c r="K4472" t="s">
        <v>30</v>
      </c>
      <c r="L4472">
        <v>35000000</v>
      </c>
      <c r="M4472">
        <v>76665191</v>
      </c>
      <c r="N4472" t="s">
        <v>2067</v>
      </c>
      <c r="O4472">
        <v>104</v>
      </c>
      <c r="P4472" t="str">
        <f>IF(Table1[[#This Row],[score]]&gt;=8.5,"High",IF(Table1[[#This Row],[score]]&gt;=7,"Medium","Low"))</f>
        <v>Low</v>
      </c>
      <c r="Q4472" s="5">
        <f>Table1[[#This Row],[gross]]-Table1[[#This Row],[budget]]</f>
        <v>41665191</v>
      </c>
      <c r="R4472" s="5" t="str">
        <f>IF(Table1[[#This Row],[Profit]]&gt;0,"Profit","Loss")</f>
        <v>Profit</v>
      </c>
      <c r="S4472" s="6" t="str">
        <f>FLOOR(Table1[[#This Row],[year]]-1900,10)+1900 &amp; "-" &amp; FLOOR(Table1[[#This Row],[year]]-1890,10)+1900</f>
        <v>2000-2010</v>
      </c>
      <c r="T4472" s="14" t="s">
        <v>21835</v>
      </c>
      <c r="AB4472" s="14"/>
    </row>
    <row r="4473" spans="1:28" hidden="1" x14ac:dyDescent="0.3">
      <c r="A4473" t="s">
        <v>13796</v>
      </c>
      <c r="B4473" t="s">
        <v>16</v>
      </c>
      <c r="C4473" t="s">
        <v>34</v>
      </c>
      <c r="D4473">
        <v>2004</v>
      </c>
      <c r="E4473" t="s">
        <v>13373</v>
      </c>
      <c r="F4473">
        <v>8</v>
      </c>
      <c r="G4473">
        <v>38000</v>
      </c>
      <c r="H4473" t="s">
        <v>13797</v>
      </c>
      <c r="I4473" t="s">
        <v>13798</v>
      </c>
      <c r="J4473" t="s">
        <v>13799</v>
      </c>
      <c r="K4473" t="s">
        <v>908</v>
      </c>
      <c r="L4473">
        <v>12800000</v>
      </c>
      <c r="M4473">
        <v>76287982</v>
      </c>
      <c r="N4473" t="s">
        <v>13800</v>
      </c>
      <c r="O4473">
        <v>140</v>
      </c>
      <c r="P4473" t="str">
        <f>IF(Table1[[#This Row],[score]]&gt;=8.5,"High",IF(Table1[[#This Row],[score]]&gt;=7,"Medium","Low"))</f>
        <v>Medium</v>
      </c>
      <c r="Q4473" s="5">
        <f>Table1[[#This Row],[gross]]-Table1[[#This Row],[budget]]</f>
        <v>63487982</v>
      </c>
      <c r="R4473" s="5" t="str">
        <f>IF(Table1[[#This Row],[Profit]]&gt;0,"Profit","Loss")</f>
        <v>Profit</v>
      </c>
      <c r="S4473" s="6" t="str">
        <f>FLOOR(Table1[[#This Row],[year]]-1900,10)+1900 &amp; "-" &amp; FLOOR(Table1[[#This Row],[year]]-1890,10)+1900</f>
        <v>2000-2010</v>
      </c>
      <c r="T4473" s="14" t="s">
        <v>21835</v>
      </c>
      <c r="AB4473" s="14"/>
    </row>
    <row r="4474" spans="1:28" hidden="1" x14ac:dyDescent="0.3">
      <c r="A4474" t="s">
        <v>13336</v>
      </c>
      <c r="B4474" t="s">
        <v>16</v>
      </c>
      <c r="C4474" t="s">
        <v>17</v>
      </c>
      <c r="D4474">
        <v>2004</v>
      </c>
      <c r="E4474" t="s">
        <v>13337</v>
      </c>
      <c r="F4474">
        <v>8.3000000000000007</v>
      </c>
      <c r="G4474">
        <v>935000</v>
      </c>
      <c r="H4474" t="s">
        <v>12106</v>
      </c>
      <c r="I4474" t="s">
        <v>10627</v>
      </c>
      <c r="J4474" t="s">
        <v>7831</v>
      </c>
      <c r="K4474" t="s">
        <v>30</v>
      </c>
      <c r="L4474" s="5">
        <v>20000000</v>
      </c>
      <c r="M4474" s="5">
        <v>74036715</v>
      </c>
      <c r="N4474" t="s">
        <v>12565</v>
      </c>
      <c r="O4474">
        <v>108</v>
      </c>
      <c r="P4474" t="str">
        <f>IF(Table1[[#This Row],[score]]&gt;=8.5,"High",IF(Table1[[#This Row],[score]]&gt;=7,"Medium","Low"))</f>
        <v>Medium</v>
      </c>
      <c r="Q4474" s="5">
        <f>Table1[[#This Row],[gross]]-Table1[[#This Row],[budget]]</f>
        <v>54036715</v>
      </c>
      <c r="R4474" s="5" t="str">
        <f>IF(Table1[[#This Row],[Profit]]&gt;0,"Profit","Loss")</f>
        <v>Profit</v>
      </c>
      <c r="S4474" s="6" t="str">
        <f>FLOOR(Table1[[#This Row],[year]]-1900,10)+1900 &amp; "-" &amp; FLOOR(Table1[[#This Row],[year]]-1890,10)+1900</f>
        <v>2000-2010</v>
      </c>
      <c r="T4474" s="14" t="s">
        <v>21835</v>
      </c>
      <c r="AB4474" s="14"/>
    </row>
    <row r="4475" spans="1:28" hidden="1" x14ac:dyDescent="0.3">
      <c r="A4475" t="s">
        <v>13547</v>
      </c>
      <c r="B4475" t="s">
        <v>1974</v>
      </c>
      <c r="C4475" t="s">
        <v>25</v>
      </c>
      <c r="D4475">
        <v>2004</v>
      </c>
      <c r="E4475" t="s">
        <v>12923</v>
      </c>
      <c r="F4475">
        <v>5.9</v>
      </c>
      <c r="G4475">
        <v>45000</v>
      </c>
      <c r="H4475" t="s">
        <v>6743</v>
      </c>
      <c r="I4475" t="s">
        <v>9130</v>
      </c>
      <c r="J4475" t="s">
        <v>10218</v>
      </c>
      <c r="K4475" t="s">
        <v>30</v>
      </c>
      <c r="L4475">
        <v>19000000</v>
      </c>
      <c r="M4475">
        <v>73029190</v>
      </c>
      <c r="N4475" t="s">
        <v>44</v>
      </c>
      <c r="O4475">
        <v>95</v>
      </c>
      <c r="P4475" t="str">
        <f>IF(Table1[[#This Row],[score]]&gt;=8.5,"High",IF(Table1[[#This Row],[score]]&gt;=7,"Medium","Low"))</f>
        <v>Low</v>
      </c>
      <c r="Q4475" s="5">
        <f>Table1[[#This Row],[gross]]-Table1[[#This Row],[budget]]</f>
        <v>54029190</v>
      </c>
      <c r="R4475" s="5" t="str">
        <f>IF(Table1[[#This Row],[Profit]]&gt;0,"Profit","Loss")</f>
        <v>Profit</v>
      </c>
      <c r="S4475" s="6" t="str">
        <f>FLOOR(Table1[[#This Row],[year]]-1900,10)+1900 &amp; "-" &amp; FLOOR(Table1[[#This Row],[year]]-1890,10)+1900</f>
        <v>2000-2010</v>
      </c>
      <c r="T4475" s="14" t="s">
        <v>21835</v>
      </c>
      <c r="AB4475" s="14"/>
    </row>
    <row r="4476" spans="1:28" hidden="1" x14ac:dyDescent="0.3">
      <c r="A4476" t="s">
        <v>13537</v>
      </c>
      <c r="B4476" t="s">
        <v>33</v>
      </c>
      <c r="C4476" t="s">
        <v>34</v>
      </c>
      <c r="D4476">
        <v>2004</v>
      </c>
      <c r="E4476" t="s">
        <v>13538</v>
      </c>
      <c r="F4476">
        <v>5.9</v>
      </c>
      <c r="G4476">
        <v>87000</v>
      </c>
      <c r="H4476" t="s">
        <v>10002</v>
      </c>
      <c r="I4476" t="s">
        <v>13539</v>
      </c>
      <c r="J4476" t="s">
        <v>2721</v>
      </c>
      <c r="K4476" t="s">
        <v>30</v>
      </c>
      <c r="L4476">
        <v>110000000</v>
      </c>
      <c r="M4476">
        <v>72178895</v>
      </c>
      <c r="N4476" t="s">
        <v>1708</v>
      </c>
      <c r="O4476">
        <v>120</v>
      </c>
      <c r="P4476" t="str">
        <f>IF(Table1[[#This Row],[score]]&gt;=8.5,"High",IF(Table1[[#This Row],[score]]&gt;=7,"Medium","Low"))</f>
        <v>Low</v>
      </c>
      <c r="Q4476" s="5">
        <f>Table1[[#This Row],[gross]]-Table1[[#This Row],[budget]]</f>
        <v>-37821105</v>
      </c>
      <c r="R4476" s="5" t="str">
        <f>IF(Table1[[#This Row],[Profit]]&gt;0,"Profit","Loss")</f>
        <v>Loss</v>
      </c>
      <c r="S4476" s="6" t="str">
        <f>FLOOR(Table1[[#This Row],[year]]-1900,10)+1900 &amp; "-" &amp; FLOOR(Table1[[#This Row],[year]]-1890,10)+1900</f>
        <v>2000-2010</v>
      </c>
      <c r="T4476" s="14" t="s">
        <v>21835</v>
      </c>
      <c r="AB4476" s="14"/>
    </row>
    <row r="4477" spans="1:28" hidden="1" x14ac:dyDescent="0.3">
      <c r="A4477" t="s">
        <v>13542</v>
      </c>
      <c r="B4477" t="s">
        <v>33</v>
      </c>
      <c r="C4477" t="s">
        <v>34</v>
      </c>
      <c r="D4477">
        <v>2004</v>
      </c>
      <c r="E4477" t="s">
        <v>12963</v>
      </c>
      <c r="F4477">
        <v>3.7</v>
      </c>
      <c r="G4477">
        <v>35000</v>
      </c>
      <c r="H4477" t="s">
        <v>6840</v>
      </c>
      <c r="I4477" t="s">
        <v>6840</v>
      </c>
      <c r="J4477" t="s">
        <v>13543</v>
      </c>
      <c r="K4477" t="s">
        <v>30</v>
      </c>
      <c r="L4477">
        <v>50000000</v>
      </c>
      <c r="M4477">
        <v>71992655</v>
      </c>
      <c r="N4477" t="s">
        <v>8904</v>
      </c>
      <c r="O4477">
        <v>93</v>
      </c>
      <c r="P4477" t="str">
        <f>IF(Table1[[#This Row],[score]]&gt;=8.5,"High",IF(Table1[[#This Row],[score]]&gt;=7,"Medium","Low"))</f>
        <v>Low</v>
      </c>
      <c r="Q4477" s="5">
        <f>Table1[[#This Row],[gross]]-Table1[[#This Row],[budget]]</f>
        <v>21992655</v>
      </c>
      <c r="R4477" s="5" t="str">
        <f>IF(Table1[[#This Row],[Profit]]&gt;0,"Profit","Loss")</f>
        <v>Profit</v>
      </c>
      <c r="S4477" s="6" t="str">
        <f>FLOOR(Table1[[#This Row],[year]]-1900,10)+1900 &amp; "-" &amp; FLOOR(Table1[[#This Row],[year]]-1890,10)+1900</f>
        <v>2000-2010</v>
      </c>
      <c r="T4477" s="14" t="s">
        <v>21835</v>
      </c>
      <c r="AB4477" s="14"/>
    </row>
    <row r="4478" spans="1:28" hidden="1" x14ac:dyDescent="0.3">
      <c r="A4478" t="s">
        <v>10223</v>
      </c>
      <c r="B4478" t="s">
        <v>1974</v>
      </c>
      <c r="C4478" t="s">
        <v>34</v>
      </c>
      <c r="D4478">
        <v>2004</v>
      </c>
      <c r="E4478" t="s">
        <v>13559</v>
      </c>
      <c r="F4478">
        <v>4.5</v>
      </c>
      <c r="G4478">
        <v>41000</v>
      </c>
      <c r="H4478" t="s">
        <v>12588</v>
      </c>
      <c r="I4478" t="s">
        <v>2876</v>
      </c>
      <c r="J4478" t="s">
        <v>13560</v>
      </c>
      <c r="K4478" t="s">
        <v>30</v>
      </c>
      <c r="L4478">
        <v>25000000</v>
      </c>
      <c r="M4478">
        <v>71255003</v>
      </c>
      <c r="N4478" t="s">
        <v>180</v>
      </c>
      <c r="O4478">
        <v>97</v>
      </c>
      <c r="P4478" t="str">
        <f>IF(Table1[[#This Row],[score]]&gt;=8.5,"High",IF(Table1[[#This Row],[score]]&gt;=7,"Medium","Low"))</f>
        <v>Low</v>
      </c>
      <c r="Q4478" s="5">
        <f>Table1[[#This Row],[gross]]-Table1[[#This Row],[budget]]</f>
        <v>46255003</v>
      </c>
      <c r="R4478" s="5" t="str">
        <f>IF(Table1[[#This Row],[Profit]]&gt;0,"Profit","Loss")</f>
        <v>Profit</v>
      </c>
      <c r="S4478" s="6" t="str">
        <f>FLOOR(Table1[[#This Row],[year]]-1900,10)+1900 &amp; "-" &amp; FLOOR(Table1[[#This Row],[year]]-1890,10)+1900</f>
        <v>2000-2010</v>
      </c>
      <c r="T4478" s="14" t="s">
        <v>21835</v>
      </c>
      <c r="AB4478" s="14"/>
    </row>
    <row r="4479" spans="1:28" hidden="1" x14ac:dyDescent="0.3">
      <c r="A4479" t="s">
        <v>13567</v>
      </c>
      <c r="B4479" t="s">
        <v>1974</v>
      </c>
      <c r="C4479" t="s">
        <v>34</v>
      </c>
      <c r="D4479">
        <v>2004</v>
      </c>
      <c r="E4479" t="s">
        <v>12379</v>
      </c>
      <c r="F4479">
        <v>4.7</v>
      </c>
      <c r="G4479">
        <v>30000</v>
      </c>
      <c r="H4479" t="s">
        <v>4562</v>
      </c>
      <c r="I4479" t="s">
        <v>9528</v>
      </c>
      <c r="J4479" t="s">
        <v>12720</v>
      </c>
      <c r="K4479" t="s">
        <v>30</v>
      </c>
      <c r="L4479">
        <v>20000000</v>
      </c>
      <c r="M4479">
        <v>70992898</v>
      </c>
      <c r="N4479" t="s">
        <v>10771</v>
      </c>
      <c r="O4479">
        <v>97</v>
      </c>
      <c r="P4479" t="str">
        <f>IF(Table1[[#This Row],[score]]&gt;=8.5,"High",IF(Table1[[#This Row],[score]]&gt;=7,"Medium","Low"))</f>
        <v>Low</v>
      </c>
      <c r="Q4479" s="5">
        <f>Table1[[#This Row],[gross]]-Table1[[#This Row],[budget]]</f>
        <v>50992898</v>
      </c>
      <c r="R4479" s="5" t="str">
        <f>IF(Table1[[#This Row],[Profit]]&gt;0,"Profit","Loss")</f>
        <v>Profit</v>
      </c>
      <c r="S4479" s="6" t="str">
        <f>FLOOR(Table1[[#This Row],[year]]-1900,10)+1900 &amp; "-" &amp; FLOOR(Table1[[#This Row],[year]]-1890,10)+1900</f>
        <v>2000-2010</v>
      </c>
      <c r="T4479" s="14" t="s">
        <v>21835</v>
      </c>
      <c r="AB4479" s="14"/>
    </row>
    <row r="4480" spans="1:28" hidden="1" x14ac:dyDescent="0.3">
      <c r="A4480" t="s">
        <v>13478</v>
      </c>
      <c r="B4480" t="s">
        <v>33</v>
      </c>
      <c r="C4480" t="s">
        <v>41</v>
      </c>
      <c r="D4480">
        <v>2004</v>
      </c>
      <c r="E4480" t="s">
        <v>13361</v>
      </c>
      <c r="F4480">
        <v>5.9</v>
      </c>
      <c r="G4480">
        <v>83000</v>
      </c>
      <c r="H4480" t="s">
        <v>1144</v>
      </c>
      <c r="I4480" t="s">
        <v>13479</v>
      </c>
      <c r="J4480" t="s">
        <v>13055</v>
      </c>
      <c r="K4480" t="s">
        <v>30</v>
      </c>
      <c r="L4480">
        <v>19000000</v>
      </c>
      <c r="M4480">
        <v>70067909</v>
      </c>
      <c r="N4480" t="s">
        <v>23</v>
      </c>
      <c r="O4480">
        <v>95</v>
      </c>
      <c r="P4480" t="str">
        <f>IF(Table1[[#This Row],[score]]&gt;=8.5,"High",IF(Table1[[#This Row],[score]]&gt;=7,"Medium","Low"))</f>
        <v>Low</v>
      </c>
      <c r="Q4480" s="5">
        <f>Table1[[#This Row],[gross]]-Table1[[#This Row],[budget]]</f>
        <v>51067909</v>
      </c>
      <c r="R4480" s="5" t="str">
        <f>IF(Table1[[#This Row],[Profit]]&gt;0,"Profit","Loss")</f>
        <v>Profit</v>
      </c>
      <c r="S4480" s="6" t="str">
        <f>FLOOR(Table1[[#This Row],[year]]-1900,10)+1900 &amp; "-" &amp; FLOOR(Table1[[#This Row],[year]]-1890,10)+1900</f>
        <v>2000-2010</v>
      </c>
      <c r="T4480" s="14" t="s">
        <v>21835</v>
      </c>
      <c r="AB4480" s="14"/>
    </row>
    <row r="4481" spans="1:28" hidden="1" x14ac:dyDescent="0.3">
      <c r="A4481" t="s">
        <v>13599</v>
      </c>
      <c r="B4481" t="s">
        <v>16</v>
      </c>
      <c r="C4481" t="s">
        <v>17</v>
      </c>
      <c r="D4481">
        <v>2004</v>
      </c>
      <c r="E4481" t="s">
        <v>13587</v>
      </c>
      <c r="F4481">
        <v>7.6</v>
      </c>
      <c r="G4481">
        <v>72000</v>
      </c>
      <c r="H4481" t="s">
        <v>6293</v>
      </c>
      <c r="I4481" t="s">
        <v>13600</v>
      </c>
      <c r="J4481" t="s">
        <v>11743</v>
      </c>
      <c r="K4481" t="s">
        <v>448</v>
      </c>
      <c r="L4481">
        <v>56600000</v>
      </c>
      <c r="M4481">
        <v>69424389</v>
      </c>
      <c r="N4481" t="s">
        <v>13601</v>
      </c>
      <c r="O4481">
        <v>133</v>
      </c>
      <c r="P4481" t="str">
        <f>IF(Table1[[#This Row],[score]]&gt;=8.5,"High",IF(Table1[[#This Row],[score]]&gt;=7,"Medium","Low"))</f>
        <v>Medium</v>
      </c>
      <c r="Q4481" s="5">
        <f>Table1[[#This Row],[gross]]-Table1[[#This Row],[budget]]</f>
        <v>12824389</v>
      </c>
      <c r="R4481" s="5" t="str">
        <f>IF(Table1[[#This Row],[Profit]]&gt;0,"Profit","Loss")</f>
        <v>Profit</v>
      </c>
      <c r="S4481" s="6" t="str">
        <f>FLOOR(Table1[[#This Row],[year]]-1900,10)+1900 &amp; "-" &amp; FLOOR(Table1[[#This Row],[year]]-1890,10)+1900</f>
        <v>2000-2010</v>
      </c>
      <c r="T4481" s="14" t="s">
        <v>21835</v>
      </c>
      <c r="AB4481" s="14"/>
    </row>
    <row r="4482" spans="1:28" hidden="1" x14ac:dyDescent="0.3">
      <c r="A4482" t="s">
        <v>13497</v>
      </c>
      <c r="B4482" t="s">
        <v>16</v>
      </c>
      <c r="C4482" t="s">
        <v>104</v>
      </c>
      <c r="D4482">
        <v>2004</v>
      </c>
      <c r="E4482" t="s">
        <v>13337</v>
      </c>
      <c r="F4482">
        <v>6.2</v>
      </c>
      <c r="G4482">
        <v>84000</v>
      </c>
      <c r="H4482" t="s">
        <v>12581</v>
      </c>
      <c r="I4482" t="s">
        <v>13498</v>
      </c>
      <c r="J4482" t="s">
        <v>11849</v>
      </c>
      <c r="K4482" t="s">
        <v>30</v>
      </c>
      <c r="L4482">
        <v>45000000</v>
      </c>
      <c r="M4482">
        <v>65470529</v>
      </c>
      <c r="N4482" t="s">
        <v>23</v>
      </c>
      <c r="O4482">
        <v>103</v>
      </c>
      <c r="P4482" t="str">
        <f>IF(Table1[[#This Row],[score]]&gt;=8.5,"High",IF(Table1[[#This Row],[score]]&gt;=7,"Medium","Low"))</f>
        <v>Low</v>
      </c>
      <c r="Q4482" s="5">
        <f>Table1[[#This Row],[gross]]-Table1[[#This Row],[budget]]</f>
        <v>20470529</v>
      </c>
      <c r="R4482" s="5" t="str">
        <f>IF(Table1[[#This Row],[Profit]]&gt;0,"Profit","Loss")</f>
        <v>Profit</v>
      </c>
      <c r="S4482" s="6" t="str">
        <f>FLOOR(Table1[[#This Row],[year]]-1900,10)+1900 &amp; "-" &amp; FLOOR(Table1[[#This Row],[year]]-1890,10)+1900</f>
        <v>2000-2010</v>
      </c>
      <c r="T4482" s="14" t="s">
        <v>21835</v>
      </c>
      <c r="AB4482" s="14"/>
    </row>
    <row r="4483" spans="1:28" hidden="1" x14ac:dyDescent="0.3">
      <c r="A4483" t="s">
        <v>13548</v>
      </c>
      <c r="B4483" t="s">
        <v>33</v>
      </c>
      <c r="C4483" t="s">
        <v>63</v>
      </c>
      <c r="D4483">
        <v>2004</v>
      </c>
      <c r="E4483" t="s">
        <v>12604</v>
      </c>
      <c r="F4483">
        <v>7.5</v>
      </c>
      <c r="G4483">
        <v>50000</v>
      </c>
      <c r="H4483" t="s">
        <v>13549</v>
      </c>
      <c r="I4483" t="s">
        <v>13550</v>
      </c>
      <c r="J4483" t="s">
        <v>498</v>
      </c>
      <c r="K4483" t="s">
        <v>195</v>
      </c>
      <c r="L4483">
        <v>28000000</v>
      </c>
      <c r="M4483">
        <v>64445708</v>
      </c>
      <c r="N4483" t="s">
        <v>13551</v>
      </c>
      <c r="O4483">
        <v>135</v>
      </c>
      <c r="P4483" t="str">
        <f>IF(Table1[[#This Row],[score]]&gt;=8.5,"High",IF(Table1[[#This Row],[score]]&gt;=7,"Medium","Low"))</f>
        <v>Medium</v>
      </c>
      <c r="Q4483" s="5">
        <f>Table1[[#This Row],[gross]]-Table1[[#This Row],[budget]]</f>
        <v>36445708</v>
      </c>
      <c r="R4483" s="5" t="str">
        <f>IF(Table1[[#This Row],[Profit]]&gt;0,"Profit","Loss")</f>
        <v>Profit</v>
      </c>
      <c r="S4483" s="6" t="str">
        <f>FLOOR(Table1[[#This Row],[year]]-1900,10)+1900 &amp; "-" &amp; FLOOR(Table1[[#This Row],[year]]-1890,10)+1900</f>
        <v>2000-2010</v>
      </c>
      <c r="T4483" s="14" t="s">
        <v>21835</v>
      </c>
      <c r="AB4483" s="14"/>
    </row>
    <row r="4484" spans="1:28" hidden="1" x14ac:dyDescent="0.3">
      <c r="A4484" t="s">
        <v>13597</v>
      </c>
      <c r="B4484" t="s">
        <v>1974</v>
      </c>
      <c r="C4484" t="s">
        <v>34</v>
      </c>
      <c r="D4484">
        <v>2004</v>
      </c>
      <c r="E4484" t="s">
        <v>13514</v>
      </c>
      <c r="F4484">
        <v>6.3</v>
      </c>
      <c r="G4484">
        <v>45000</v>
      </c>
      <c r="H4484" t="s">
        <v>9685</v>
      </c>
      <c r="I4484" t="s">
        <v>13598</v>
      </c>
      <c r="J4484" t="s">
        <v>4686</v>
      </c>
      <c r="K4484" t="s">
        <v>30</v>
      </c>
      <c r="L4484">
        <v>60000000</v>
      </c>
      <c r="M4484">
        <v>62657868</v>
      </c>
      <c r="N4484" t="s">
        <v>2001</v>
      </c>
      <c r="O4484">
        <v>97</v>
      </c>
      <c r="P4484" t="str">
        <f>IF(Table1[[#This Row],[score]]&gt;=8.5,"High",IF(Table1[[#This Row],[score]]&gt;=7,"Medium","Low"))</f>
        <v>Low</v>
      </c>
      <c r="Q4484" s="5">
        <f>Table1[[#This Row],[gross]]-Table1[[#This Row],[budget]]</f>
        <v>2657868</v>
      </c>
      <c r="R4484" s="5" t="str">
        <f>IF(Table1[[#This Row],[Profit]]&gt;0,"Profit","Loss")</f>
        <v>Profit</v>
      </c>
      <c r="S4484" s="6" t="str">
        <f>FLOOR(Table1[[#This Row],[year]]-1900,10)+1900 &amp; "-" &amp; FLOOR(Table1[[#This Row],[year]]-1890,10)+1900</f>
        <v>2000-2010</v>
      </c>
      <c r="T4484" s="14" t="s">
        <v>21835</v>
      </c>
      <c r="AB4484" s="14"/>
    </row>
    <row r="4485" spans="1:28" hidden="1" x14ac:dyDescent="0.3">
      <c r="A4485" t="s">
        <v>13464</v>
      </c>
      <c r="B4485" t="s">
        <v>1974</v>
      </c>
      <c r="C4485" t="s">
        <v>34</v>
      </c>
      <c r="D4485">
        <v>2004</v>
      </c>
      <c r="E4485" t="s">
        <v>13465</v>
      </c>
      <c r="F4485">
        <v>7.2</v>
      </c>
      <c r="G4485">
        <v>60000</v>
      </c>
      <c r="H4485" t="s">
        <v>6682</v>
      </c>
      <c r="I4485" t="s">
        <v>13052</v>
      </c>
      <c r="J4485" t="s">
        <v>6974</v>
      </c>
      <c r="K4485" t="s">
        <v>5762</v>
      </c>
      <c r="L4485">
        <v>30000000</v>
      </c>
      <c r="M4485">
        <v>61950770</v>
      </c>
      <c r="N4485" t="s">
        <v>61</v>
      </c>
      <c r="O4485">
        <v>118</v>
      </c>
      <c r="P4485" t="str">
        <f>IF(Table1[[#This Row],[score]]&gt;=8.5,"High",IF(Table1[[#This Row],[score]]&gt;=7,"Medium","Low"))</f>
        <v>Medium</v>
      </c>
      <c r="Q4485" s="5">
        <f>Table1[[#This Row],[gross]]-Table1[[#This Row],[budget]]</f>
        <v>31950770</v>
      </c>
      <c r="R4485" s="5" t="str">
        <f>IF(Table1[[#This Row],[Profit]]&gt;0,"Profit","Loss")</f>
        <v>Profit</v>
      </c>
      <c r="S4485" s="6" t="str">
        <f>FLOOR(Table1[[#This Row],[year]]-1900,10)+1900 &amp; "-" &amp; FLOOR(Table1[[#This Row],[year]]-1890,10)+1900</f>
        <v>2000-2010</v>
      </c>
      <c r="T4485" s="14" t="s">
        <v>21835</v>
      </c>
      <c r="AB4485" s="14"/>
    </row>
    <row r="4486" spans="1:28" hidden="1" x14ac:dyDescent="0.3">
      <c r="A4486" t="s">
        <v>13610</v>
      </c>
      <c r="B4486" t="s">
        <v>1974</v>
      </c>
      <c r="C4486" t="s">
        <v>41</v>
      </c>
      <c r="D4486">
        <v>2004</v>
      </c>
      <c r="E4486" t="s">
        <v>13587</v>
      </c>
      <c r="F4486">
        <v>6.4</v>
      </c>
      <c r="G4486">
        <v>54000</v>
      </c>
      <c r="H4486" t="s">
        <v>10549</v>
      </c>
      <c r="I4486" t="s">
        <v>10549</v>
      </c>
      <c r="J4486" t="s">
        <v>1481</v>
      </c>
      <c r="K4486" t="s">
        <v>30</v>
      </c>
      <c r="L4486">
        <v>26000000</v>
      </c>
      <c r="M4486">
        <v>61315215</v>
      </c>
      <c r="N4486" t="s">
        <v>61</v>
      </c>
      <c r="O4486">
        <v>109</v>
      </c>
      <c r="P4486" t="str">
        <f>IF(Table1[[#This Row],[score]]&gt;=8.5,"High",IF(Table1[[#This Row],[score]]&gt;=7,"Medium","Low"))</f>
        <v>Low</v>
      </c>
      <c r="Q4486" s="5">
        <f>Table1[[#This Row],[gross]]-Table1[[#This Row],[budget]]</f>
        <v>35315215</v>
      </c>
      <c r="R4486" s="5" t="str">
        <f>IF(Table1[[#This Row],[Profit]]&gt;0,"Profit","Loss")</f>
        <v>Profit</v>
      </c>
      <c r="S4486" s="6" t="str">
        <f>FLOOR(Table1[[#This Row],[year]]-1900,10)+1900 &amp; "-" &amp; FLOOR(Table1[[#This Row],[year]]-1890,10)+1900</f>
        <v>2000-2010</v>
      </c>
      <c r="T4486" s="14" t="s">
        <v>21835</v>
      </c>
      <c r="AB4486" s="14"/>
    </row>
    <row r="4487" spans="1:28" hidden="1" x14ac:dyDescent="0.3">
      <c r="A4487" t="s">
        <v>13578</v>
      </c>
      <c r="B4487" t="s">
        <v>33</v>
      </c>
      <c r="C4487" t="s">
        <v>34</v>
      </c>
      <c r="D4487">
        <v>2004</v>
      </c>
      <c r="E4487" t="s">
        <v>13541</v>
      </c>
      <c r="F4487">
        <v>6</v>
      </c>
      <c r="G4487">
        <v>83000</v>
      </c>
      <c r="H4487" t="s">
        <v>13579</v>
      </c>
      <c r="I4487" t="s">
        <v>13579</v>
      </c>
      <c r="J4487" t="s">
        <v>9051</v>
      </c>
      <c r="K4487" t="s">
        <v>30</v>
      </c>
      <c r="L4487">
        <v>70000000</v>
      </c>
      <c r="M4487">
        <v>57947036</v>
      </c>
      <c r="N4487" t="s">
        <v>44</v>
      </c>
      <c r="O4487">
        <v>106</v>
      </c>
      <c r="P4487" t="str">
        <f>IF(Table1[[#This Row],[score]]&gt;=8.5,"High",IF(Table1[[#This Row],[score]]&gt;=7,"Medium","Low"))</f>
        <v>Low</v>
      </c>
      <c r="Q4487" s="5">
        <f>Table1[[#This Row],[gross]]-Table1[[#This Row],[budget]]</f>
        <v>-12052964</v>
      </c>
      <c r="R4487" s="5" t="str">
        <f>IF(Table1[[#This Row],[Profit]]&gt;0,"Profit","Loss")</f>
        <v>Loss</v>
      </c>
      <c r="S4487" s="6" t="str">
        <f>FLOOR(Table1[[#This Row],[year]]-1900,10)+1900 &amp; "-" &amp; FLOOR(Table1[[#This Row],[year]]-1890,10)+1900</f>
        <v>2000-2010</v>
      </c>
      <c r="T4487" s="14" t="s">
        <v>21835</v>
      </c>
      <c r="AB4487" s="14"/>
    </row>
    <row r="4488" spans="1:28" hidden="1" x14ac:dyDescent="0.3">
      <c r="A4488" t="s">
        <v>13564</v>
      </c>
      <c r="B4488" t="s">
        <v>1974</v>
      </c>
      <c r="C4488" t="s">
        <v>34</v>
      </c>
      <c r="D4488">
        <v>2004</v>
      </c>
      <c r="E4488" t="s">
        <v>13419</v>
      </c>
      <c r="F4488">
        <v>6.5</v>
      </c>
      <c r="G4488">
        <v>95000</v>
      </c>
      <c r="H4488" t="s">
        <v>9233</v>
      </c>
      <c r="I4488" t="s">
        <v>2456</v>
      </c>
      <c r="J4488" t="s">
        <v>4019</v>
      </c>
      <c r="K4488" t="s">
        <v>30</v>
      </c>
      <c r="L4488">
        <v>25000000</v>
      </c>
      <c r="M4488">
        <v>57678321</v>
      </c>
      <c r="N4488" t="s">
        <v>2001</v>
      </c>
      <c r="O4488">
        <v>94</v>
      </c>
      <c r="P4488" t="str">
        <f>IF(Table1[[#This Row],[score]]&gt;=8.5,"High",IF(Table1[[#This Row],[score]]&gt;=7,"Medium","Low"))</f>
        <v>Low</v>
      </c>
      <c r="Q4488" s="5">
        <f>Table1[[#This Row],[gross]]-Table1[[#This Row],[budget]]</f>
        <v>32678321</v>
      </c>
      <c r="R4488" s="5" t="str">
        <f>IF(Table1[[#This Row],[Profit]]&gt;0,"Profit","Loss")</f>
        <v>Profit</v>
      </c>
      <c r="S4488" s="6" t="str">
        <f>FLOOR(Table1[[#This Row],[year]]-1900,10)+1900 &amp; "-" &amp; FLOOR(Table1[[#This Row],[year]]-1890,10)+1900</f>
        <v>2000-2010</v>
      </c>
      <c r="T4488" s="14" t="s">
        <v>21835</v>
      </c>
      <c r="AB4488" s="14"/>
    </row>
    <row r="4489" spans="1:28" hidden="1" x14ac:dyDescent="0.3">
      <c r="A4489" t="s">
        <v>13635</v>
      </c>
      <c r="B4489" t="s">
        <v>16</v>
      </c>
      <c r="C4489" t="s">
        <v>25</v>
      </c>
      <c r="D4489">
        <v>2004</v>
      </c>
      <c r="E4489" t="s">
        <v>13532</v>
      </c>
      <c r="F4489">
        <v>7.8</v>
      </c>
      <c r="G4489">
        <v>98000</v>
      </c>
      <c r="H4489" t="s">
        <v>10361</v>
      </c>
      <c r="I4489" t="s">
        <v>13636</v>
      </c>
      <c r="J4489" t="s">
        <v>13637</v>
      </c>
      <c r="K4489" t="s">
        <v>2956</v>
      </c>
      <c r="L4489">
        <f>20500000</f>
        <v>20500000</v>
      </c>
      <c r="M4489">
        <v>57663711</v>
      </c>
      <c r="N4489" t="s">
        <v>10955</v>
      </c>
      <c r="O4489">
        <v>126</v>
      </c>
      <c r="P4489" t="str">
        <f>IF(Table1[[#This Row],[score]]&gt;=8.5,"High",IF(Table1[[#This Row],[score]]&gt;=7,"Medium","Low"))</f>
        <v>Medium</v>
      </c>
      <c r="Q4489" s="5">
        <f>Table1[[#This Row],[gross]]-Table1[[#This Row],[budget]]</f>
        <v>37163711</v>
      </c>
      <c r="R4489" s="5" t="str">
        <f>IF(Table1[[#This Row],[Profit]]&gt;0,"Profit","Loss")</f>
        <v>Profit</v>
      </c>
      <c r="S4489" s="6" t="str">
        <f>FLOOR(Table1[[#This Row],[year]]-1900,10)+1900 &amp; "-" &amp; FLOOR(Table1[[#This Row],[year]]-1890,10)+1900</f>
        <v>2000-2010</v>
      </c>
      <c r="T4489" s="14" t="s">
        <v>21835</v>
      </c>
      <c r="AB4489" s="14"/>
    </row>
    <row r="4490" spans="1:28" hidden="1" x14ac:dyDescent="0.3">
      <c r="A4490" t="s">
        <v>13426</v>
      </c>
      <c r="B4490" t="s">
        <v>1974</v>
      </c>
      <c r="C4490" t="s">
        <v>34</v>
      </c>
      <c r="D4490">
        <v>2004</v>
      </c>
      <c r="E4490" t="s">
        <v>13422</v>
      </c>
      <c r="F4490">
        <v>6.3</v>
      </c>
      <c r="G4490">
        <v>72000</v>
      </c>
      <c r="H4490" t="s">
        <v>12652</v>
      </c>
      <c r="I4490" t="s">
        <v>13427</v>
      </c>
      <c r="J4490" t="s">
        <v>12339</v>
      </c>
      <c r="K4490" t="s">
        <v>30</v>
      </c>
      <c r="L4490">
        <v>46000000</v>
      </c>
      <c r="M4490">
        <v>57223890</v>
      </c>
      <c r="N4490" t="s">
        <v>118</v>
      </c>
      <c r="O4490">
        <v>86</v>
      </c>
      <c r="P4490" t="str">
        <f>IF(Table1[[#This Row],[score]]&gt;=8.5,"High",IF(Table1[[#This Row],[score]]&gt;=7,"Medium","Low"))</f>
        <v>Low</v>
      </c>
      <c r="Q4490" s="5">
        <f>Table1[[#This Row],[gross]]-Table1[[#This Row],[budget]]</f>
        <v>11223890</v>
      </c>
      <c r="R4490" s="5" t="str">
        <f>IF(Table1[[#This Row],[Profit]]&gt;0,"Profit","Loss")</f>
        <v>Profit</v>
      </c>
      <c r="S4490" s="6" t="str">
        <f>FLOOR(Table1[[#This Row],[year]]-1900,10)+1900 &amp; "-" &amp; FLOOR(Table1[[#This Row],[year]]-1890,10)+1900</f>
        <v>2000-2010</v>
      </c>
      <c r="T4490" s="14" t="s">
        <v>21835</v>
      </c>
      <c r="AB4490" s="14"/>
    </row>
    <row r="4491" spans="1:28" hidden="1" x14ac:dyDescent="0.3">
      <c r="A4491" t="s">
        <v>13367</v>
      </c>
      <c r="B4491" t="s">
        <v>1974</v>
      </c>
      <c r="C4491" t="s">
        <v>41</v>
      </c>
      <c r="D4491">
        <v>2004</v>
      </c>
      <c r="E4491" t="s">
        <v>13368</v>
      </c>
      <c r="F4491">
        <v>6.4</v>
      </c>
      <c r="G4491">
        <v>81000</v>
      </c>
      <c r="H4491" t="s">
        <v>1526</v>
      </c>
      <c r="I4491" t="s">
        <v>1526</v>
      </c>
      <c r="J4491" t="s">
        <v>8432</v>
      </c>
      <c r="K4491" t="s">
        <v>30</v>
      </c>
      <c r="L4491">
        <v>80000000</v>
      </c>
      <c r="M4491">
        <v>55470154</v>
      </c>
      <c r="N4491" t="s">
        <v>31</v>
      </c>
      <c r="O4491">
        <v>131</v>
      </c>
      <c r="P4491" t="str">
        <f>IF(Table1[[#This Row],[score]]&gt;=8.5,"High",IF(Table1[[#This Row],[score]]&gt;=7,"Medium","Low"))</f>
        <v>Low</v>
      </c>
      <c r="Q4491" s="5">
        <f>Table1[[#This Row],[gross]]-Table1[[#This Row],[budget]]</f>
        <v>-24529846</v>
      </c>
      <c r="R4491" s="5" t="str">
        <f>IF(Table1[[#This Row],[Profit]]&gt;0,"Profit","Loss")</f>
        <v>Loss</v>
      </c>
      <c r="S4491" s="6" t="str">
        <f>FLOOR(Table1[[#This Row],[year]]-1900,10)+1900 &amp; "-" &amp; FLOOR(Table1[[#This Row],[year]]-1890,10)+1900</f>
        <v>2000-2010</v>
      </c>
      <c r="T4491" s="14" t="s">
        <v>21835</v>
      </c>
      <c r="AB4491" s="14"/>
    </row>
    <row r="4492" spans="1:28" hidden="1" x14ac:dyDescent="0.3">
      <c r="A4492" t="s">
        <v>13359</v>
      </c>
      <c r="B4492" t="s">
        <v>16</v>
      </c>
      <c r="C4492" t="s">
        <v>34</v>
      </c>
      <c r="D4492">
        <v>2004</v>
      </c>
      <c r="E4492" t="s">
        <v>13211</v>
      </c>
      <c r="F4492">
        <v>6.4</v>
      </c>
      <c r="G4492">
        <v>152000</v>
      </c>
      <c r="H4492" t="s">
        <v>8380</v>
      </c>
      <c r="I4492" t="s">
        <v>8380</v>
      </c>
      <c r="J4492" t="s">
        <v>9902</v>
      </c>
      <c r="K4492" t="s">
        <v>30</v>
      </c>
      <c r="L4492">
        <v>33000000</v>
      </c>
      <c r="M4492">
        <v>54700105</v>
      </c>
      <c r="N4492" t="s">
        <v>10254</v>
      </c>
      <c r="O4492">
        <v>124</v>
      </c>
      <c r="P4492" t="str">
        <f>IF(Table1[[#This Row],[score]]&gt;=8.5,"High",IF(Table1[[#This Row],[score]]&gt;=7,"Medium","Low"))</f>
        <v>Low</v>
      </c>
      <c r="Q4492" s="5">
        <f>Table1[[#This Row],[gross]]-Table1[[#This Row],[budget]]</f>
        <v>21700105</v>
      </c>
      <c r="R4492" s="5" t="str">
        <f>IF(Table1[[#This Row],[Profit]]&gt;0,"Profit","Loss")</f>
        <v>Profit</v>
      </c>
      <c r="S4492" s="6" t="str">
        <f>FLOOR(Table1[[#This Row],[year]]-1900,10)+1900 &amp; "-" &amp; FLOOR(Table1[[#This Row],[year]]-1890,10)+1900</f>
        <v>2000-2010</v>
      </c>
      <c r="T4492" s="14" t="s">
        <v>21835</v>
      </c>
      <c r="AB4492" s="14"/>
    </row>
    <row r="4493" spans="1:28" hidden="1" x14ac:dyDescent="0.3">
      <c r="A4493" t="s">
        <v>13531</v>
      </c>
      <c r="B4493" t="s">
        <v>16</v>
      </c>
      <c r="C4493" t="s">
        <v>34</v>
      </c>
      <c r="D4493">
        <v>2004</v>
      </c>
      <c r="E4493" t="s">
        <v>13532</v>
      </c>
      <c r="F4493">
        <v>7.2</v>
      </c>
      <c r="G4493">
        <v>162000</v>
      </c>
      <c r="H4493" t="s">
        <v>9643</v>
      </c>
      <c r="I4493" t="s">
        <v>9643</v>
      </c>
      <c r="J4493" t="s">
        <v>9643</v>
      </c>
      <c r="K4493" t="s">
        <v>30</v>
      </c>
      <c r="L4493">
        <v>32000000</v>
      </c>
      <c r="M4493">
        <v>50826898</v>
      </c>
      <c r="N4493" t="s">
        <v>44</v>
      </c>
      <c r="O4493">
        <v>98</v>
      </c>
      <c r="P4493" t="str">
        <f>IF(Table1[[#This Row],[score]]&gt;=8.5,"High",IF(Table1[[#This Row],[score]]&gt;=7,"Medium","Low"))</f>
        <v>Medium</v>
      </c>
      <c r="Q4493" s="5">
        <f>Table1[[#This Row],[gross]]-Table1[[#This Row],[budget]]</f>
        <v>18826898</v>
      </c>
      <c r="R4493" s="5" t="str">
        <f>IF(Table1[[#This Row],[Profit]]&gt;0,"Profit","Loss")</f>
        <v>Profit</v>
      </c>
      <c r="S4493" s="6" t="str">
        <f>FLOOR(Table1[[#This Row],[year]]-1900,10)+1900 &amp; "-" &amp; FLOOR(Table1[[#This Row],[year]]-1890,10)+1900</f>
        <v>2000-2010</v>
      </c>
      <c r="T4493" s="14" t="s">
        <v>21835</v>
      </c>
      <c r="AB4493" s="14"/>
    </row>
    <row r="4494" spans="1:28" hidden="1" x14ac:dyDescent="0.3">
      <c r="A4494" t="s">
        <v>13734</v>
      </c>
      <c r="B4494" t="s">
        <v>1974</v>
      </c>
      <c r="C4494" t="s">
        <v>17</v>
      </c>
      <c r="D4494">
        <v>2004</v>
      </c>
      <c r="E4494" t="s">
        <v>12835</v>
      </c>
      <c r="F4494">
        <v>3.9</v>
      </c>
      <c r="G4494">
        <v>26000</v>
      </c>
      <c r="H4494" t="s">
        <v>13735</v>
      </c>
      <c r="I4494" t="s">
        <v>13735</v>
      </c>
      <c r="J4494" t="s">
        <v>13736</v>
      </c>
      <c r="K4494" t="s">
        <v>30</v>
      </c>
      <c r="L4494">
        <v>8000000</v>
      </c>
      <c r="M4494">
        <v>50576805</v>
      </c>
      <c r="N4494" t="s">
        <v>10771</v>
      </c>
      <c r="O4494">
        <v>95</v>
      </c>
      <c r="P4494" t="str">
        <f>IF(Table1[[#This Row],[score]]&gt;=8.5,"High",IF(Table1[[#This Row],[score]]&gt;=7,"Medium","Low"))</f>
        <v>Low</v>
      </c>
      <c r="Q4494" s="5">
        <f>Table1[[#This Row],[gross]]-Table1[[#This Row],[budget]]</f>
        <v>42576805</v>
      </c>
      <c r="R4494" s="5" t="str">
        <f>IF(Table1[[#This Row],[Profit]]&gt;0,"Profit","Loss")</f>
        <v>Profit</v>
      </c>
      <c r="S4494" s="6" t="str">
        <f>FLOOR(Table1[[#This Row],[year]]-1900,10)+1900 &amp; "-" &amp; FLOOR(Table1[[#This Row],[year]]-1890,10)+1900</f>
        <v>2000-2010</v>
      </c>
      <c r="T4494" s="14" t="s">
        <v>21835</v>
      </c>
      <c r="AB4494" s="14"/>
    </row>
    <row r="4495" spans="1:28" hidden="1" x14ac:dyDescent="0.3">
      <c r="A4495" t="s">
        <v>13716</v>
      </c>
      <c r="B4495" t="s">
        <v>16</v>
      </c>
      <c r="C4495" t="s">
        <v>34</v>
      </c>
      <c r="D4495">
        <v>2004</v>
      </c>
      <c r="E4495" t="s">
        <v>13717</v>
      </c>
      <c r="F4495">
        <v>6.4</v>
      </c>
      <c r="G4495">
        <v>53000</v>
      </c>
      <c r="H4495" t="s">
        <v>13718</v>
      </c>
      <c r="I4495" t="s">
        <v>13718</v>
      </c>
      <c r="J4495" t="s">
        <v>13719</v>
      </c>
      <c r="K4495" t="s">
        <v>8317</v>
      </c>
      <c r="L4495">
        <v>4200000</v>
      </c>
      <c r="M4495">
        <v>50336279</v>
      </c>
      <c r="N4495" t="s">
        <v>13720</v>
      </c>
      <c r="O4495">
        <v>114</v>
      </c>
      <c r="P4495" t="str">
        <f>IF(Table1[[#This Row],[score]]&gt;=8.5,"High",IF(Table1[[#This Row],[score]]&gt;=7,"Medium","Low"))</f>
        <v>Low</v>
      </c>
      <c r="Q4495" s="5">
        <f>Table1[[#This Row],[gross]]-Table1[[#This Row],[budget]]</f>
        <v>46136279</v>
      </c>
      <c r="R4495" s="5" t="str">
        <f>IF(Table1[[#This Row],[Profit]]&gt;0,"Profit","Loss")</f>
        <v>Profit</v>
      </c>
      <c r="S4495" s="6" t="str">
        <f>FLOOR(Table1[[#This Row],[year]]-1900,10)+1900 &amp; "-" &amp; FLOOR(Table1[[#This Row],[year]]-1890,10)+1900</f>
        <v>2000-2010</v>
      </c>
      <c r="T4495" s="14" t="s">
        <v>21835</v>
      </c>
      <c r="AB4495" s="14"/>
    </row>
    <row r="4496" spans="1:28" hidden="1" x14ac:dyDescent="0.3">
      <c r="A4496" t="s">
        <v>13575</v>
      </c>
      <c r="B4496" t="s">
        <v>1974</v>
      </c>
      <c r="C4496" t="s">
        <v>41</v>
      </c>
      <c r="D4496">
        <v>2004</v>
      </c>
      <c r="E4496" t="s">
        <v>12991</v>
      </c>
      <c r="F4496">
        <v>6</v>
      </c>
      <c r="G4496">
        <v>36000</v>
      </c>
      <c r="H4496" t="s">
        <v>1219</v>
      </c>
      <c r="I4496" t="s">
        <v>7457</v>
      </c>
      <c r="J4496" t="s">
        <v>12890</v>
      </c>
      <c r="K4496" t="s">
        <v>30</v>
      </c>
      <c r="L4496">
        <v>50000000</v>
      </c>
      <c r="M4496">
        <v>49718611</v>
      </c>
      <c r="N4496" t="s">
        <v>2067</v>
      </c>
      <c r="O4496">
        <v>119</v>
      </c>
      <c r="P4496" t="str">
        <f>IF(Table1[[#This Row],[score]]&gt;=8.5,"High",IF(Table1[[#This Row],[score]]&gt;=7,"Medium","Low"))</f>
        <v>Low</v>
      </c>
      <c r="Q4496" s="5">
        <f>Table1[[#This Row],[gross]]-Table1[[#This Row],[budget]]</f>
        <v>-281389</v>
      </c>
      <c r="R4496" s="5" t="str">
        <f>IF(Table1[[#This Row],[Profit]]&gt;0,"Profit","Loss")</f>
        <v>Loss</v>
      </c>
      <c r="S4496" s="6" t="str">
        <f>FLOOR(Table1[[#This Row],[year]]-1900,10)+1900 &amp; "-" &amp; FLOOR(Table1[[#This Row],[year]]-1890,10)+1900</f>
        <v>2000-2010</v>
      </c>
      <c r="T4496" s="14" t="s">
        <v>21835</v>
      </c>
      <c r="AB4496" s="14"/>
    </row>
    <row r="4497" spans="1:28" hidden="1" x14ac:dyDescent="0.3">
      <c r="A4497" t="s">
        <v>13576</v>
      </c>
      <c r="B4497" t="s">
        <v>33</v>
      </c>
      <c r="C4497" t="s">
        <v>41</v>
      </c>
      <c r="D4497">
        <v>2004</v>
      </c>
      <c r="E4497" t="s">
        <v>12694</v>
      </c>
      <c r="F4497">
        <v>4.3</v>
      </c>
      <c r="G4497">
        <v>12000</v>
      </c>
      <c r="H4497" t="s">
        <v>5579</v>
      </c>
      <c r="I4497" t="s">
        <v>4250</v>
      </c>
      <c r="J4497" t="s">
        <v>13577</v>
      </c>
      <c r="K4497" t="s">
        <v>30</v>
      </c>
      <c r="L4497">
        <v>26000000</v>
      </c>
      <c r="M4497">
        <v>48551322</v>
      </c>
      <c r="N4497" t="s">
        <v>180</v>
      </c>
      <c r="O4497">
        <v>93</v>
      </c>
      <c r="P4497" t="str">
        <f>IF(Table1[[#This Row],[score]]&gt;=8.5,"High",IF(Table1[[#This Row],[score]]&gt;=7,"Medium","Low"))</f>
        <v>Low</v>
      </c>
      <c r="Q4497" s="5">
        <f>Table1[[#This Row],[gross]]-Table1[[#This Row],[budget]]</f>
        <v>22551322</v>
      </c>
      <c r="R4497" s="5" t="str">
        <f>IF(Table1[[#This Row],[Profit]]&gt;0,"Profit","Loss")</f>
        <v>Profit</v>
      </c>
      <c r="S4497" s="6" t="str">
        <f>FLOOR(Table1[[#This Row],[year]]-1900,10)+1900 &amp; "-" &amp; FLOOR(Table1[[#This Row],[year]]-1890,10)+1900</f>
        <v>2000-2010</v>
      </c>
      <c r="T4497" s="14" t="s">
        <v>21835</v>
      </c>
      <c r="AB4497" s="14"/>
    </row>
    <row r="4498" spans="1:28" hidden="1" x14ac:dyDescent="0.3">
      <c r="A4498" t="s">
        <v>13517</v>
      </c>
      <c r="B4498" t="s">
        <v>1974</v>
      </c>
      <c r="C4498" t="s">
        <v>34</v>
      </c>
      <c r="D4498">
        <v>2004</v>
      </c>
      <c r="E4498" t="s">
        <v>12947</v>
      </c>
      <c r="F4498">
        <v>4.0999999999999996</v>
      </c>
      <c r="G4498">
        <v>27000</v>
      </c>
      <c r="H4498" t="s">
        <v>13518</v>
      </c>
      <c r="I4498" t="s">
        <v>13519</v>
      </c>
      <c r="J4498" t="s">
        <v>13520</v>
      </c>
      <c r="K4498" t="s">
        <v>30</v>
      </c>
      <c r="L4498">
        <v>40000000</v>
      </c>
      <c r="M4498">
        <v>46546197</v>
      </c>
      <c r="N4498" t="s">
        <v>23</v>
      </c>
      <c r="O4498">
        <v>84</v>
      </c>
      <c r="P4498" t="str">
        <f>IF(Table1[[#This Row],[score]]&gt;=8.5,"High",IF(Table1[[#This Row],[score]]&gt;=7,"Medium","Low"))</f>
        <v>Low</v>
      </c>
      <c r="Q4498" s="5">
        <f>Table1[[#This Row],[gross]]-Table1[[#This Row],[budget]]</f>
        <v>6546197</v>
      </c>
      <c r="R4498" s="5" t="str">
        <f>IF(Table1[[#This Row],[Profit]]&gt;0,"Profit","Loss")</f>
        <v>Profit</v>
      </c>
      <c r="S4498" s="6" t="str">
        <f>FLOOR(Table1[[#This Row],[year]]-1900,10)+1900 &amp; "-" &amp; FLOOR(Table1[[#This Row],[year]]-1890,10)+1900</f>
        <v>2000-2010</v>
      </c>
      <c r="T4498" s="14" t="s">
        <v>21835</v>
      </c>
      <c r="AB4498" s="14"/>
    </row>
    <row r="4499" spans="1:28" hidden="1" x14ac:dyDescent="0.3">
      <c r="A4499" t="s">
        <v>13394</v>
      </c>
      <c r="B4499" t="s">
        <v>33</v>
      </c>
      <c r="C4499" t="s">
        <v>41</v>
      </c>
      <c r="D4499">
        <v>2004</v>
      </c>
      <c r="E4499" t="s">
        <v>12379</v>
      </c>
      <c r="F4499">
        <v>6.9</v>
      </c>
      <c r="G4499">
        <v>204000</v>
      </c>
      <c r="H4499" t="s">
        <v>13395</v>
      </c>
      <c r="I4499" t="s">
        <v>13395</v>
      </c>
      <c r="J4499" t="s">
        <v>13396</v>
      </c>
      <c r="K4499" t="s">
        <v>30</v>
      </c>
      <c r="L4499">
        <v>400000</v>
      </c>
      <c r="M4499">
        <v>46138887</v>
      </c>
      <c r="N4499" t="s">
        <v>9351</v>
      </c>
      <c r="O4499">
        <v>96</v>
      </c>
      <c r="P4499" t="str">
        <f>IF(Table1[[#This Row],[score]]&gt;=8.5,"High",IF(Table1[[#This Row],[score]]&gt;=7,"Medium","Low"))</f>
        <v>Low</v>
      </c>
      <c r="Q4499" s="5">
        <f>Table1[[#This Row],[gross]]-Table1[[#This Row],[budget]]</f>
        <v>45738887</v>
      </c>
      <c r="R4499" s="5" t="str">
        <f>IF(Table1[[#This Row],[Profit]]&gt;0,"Profit","Loss")</f>
        <v>Profit</v>
      </c>
      <c r="S4499" s="6" t="str">
        <f>FLOOR(Table1[[#This Row],[year]]-1900,10)+1900 &amp; "-" &amp; FLOOR(Table1[[#This Row],[year]]-1890,10)+1900</f>
        <v>2000-2010</v>
      </c>
      <c r="T4499" s="14" t="s">
        <v>21835</v>
      </c>
      <c r="AB4499" s="14"/>
    </row>
    <row r="4500" spans="1:28" hidden="1" x14ac:dyDescent="0.3">
      <c r="A4500" t="s">
        <v>13668</v>
      </c>
      <c r="B4500" t="s">
        <v>1974</v>
      </c>
      <c r="C4500" t="s">
        <v>63</v>
      </c>
      <c r="D4500">
        <v>2004</v>
      </c>
      <c r="E4500" t="s">
        <v>13669</v>
      </c>
      <c r="F4500">
        <v>8</v>
      </c>
      <c r="G4500">
        <v>79000</v>
      </c>
      <c r="H4500" t="s">
        <v>9634</v>
      </c>
      <c r="I4500" t="s">
        <v>9634</v>
      </c>
      <c r="J4500" t="s">
        <v>11465</v>
      </c>
      <c r="K4500" t="s">
        <v>1099</v>
      </c>
      <c r="L4500">
        <f>20500000</f>
        <v>20500000</v>
      </c>
      <c r="M4500">
        <v>43731621</v>
      </c>
      <c r="N4500" t="s">
        <v>13670</v>
      </c>
      <c r="O4500">
        <v>126</v>
      </c>
      <c r="P4500" t="str">
        <f>IF(Table1[[#This Row],[score]]&gt;=8.5,"High",IF(Table1[[#This Row],[score]]&gt;=7,"Medium","Low"))</f>
        <v>Medium</v>
      </c>
      <c r="Q4500" s="5">
        <f>Table1[[#This Row],[gross]]-Table1[[#This Row],[budget]]</f>
        <v>23231621</v>
      </c>
      <c r="R4500" s="5" t="str">
        <f>IF(Table1[[#This Row],[Profit]]&gt;0,"Profit","Loss")</f>
        <v>Profit</v>
      </c>
      <c r="S4500" s="6" t="str">
        <f>FLOOR(Table1[[#This Row],[year]]-1900,10)+1900 &amp; "-" &amp; FLOOR(Table1[[#This Row],[year]]-1890,10)+1900</f>
        <v>2000-2010</v>
      </c>
      <c r="T4500" s="14" t="s">
        <v>21835</v>
      </c>
      <c r="AB4500" s="14"/>
    </row>
    <row r="4501" spans="1:28" hidden="1" x14ac:dyDescent="0.3">
      <c r="A4501" t="s">
        <v>13540</v>
      </c>
      <c r="B4501" t="s">
        <v>1974</v>
      </c>
      <c r="C4501" t="s">
        <v>41</v>
      </c>
      <c r="D4501">
        <v>2004</v>
      </c>
      <c r="E4501" t="s">
        <v>13541</v>
      </c>
      <c r="F4501">
        <v>6.3</v>
      </c>
      <c r="G4501">
        <v>61000</v>
      </c>
      <c r="H4501" t="s">
        <v>1328</v>
      </c>
      <c r="I4501" t="s">
        <v>2513</v>
      </c>
      <c r="J4501" t="s">
        <v>10071</v>
      </c>
      <c r="K4501" t="s">
        <v>22</v>
      </c>
      <c r="L4501">
        <v>31000000</v>
      </c>
      <c r="M4501">
        <v>41682237</v>
      </c>
      <c r="N4501" t="s">
        <v>61</v>
      </c>
      <c r="O4501">
        <v>98</v>
      </c>
      <c r="P4501" t="str">
        <f>IF(Table1[[#This Row],[score]]&gt;=8.5,"High",IF(Table1[[#This Row],[score]]&gt;=7,"Medium","Low"))</f>
        <v>Low</v>
      </c>
      <c r="Q4501" s="5">
        <f>Table1[[#This Row],[gross]]-Table1[[#This Row],[budget]]</f>
        <v>10682237</v>
      </c>
      <c r="R4501" s="5" t="str">
        <f>IF(Table1[[#This Row],[Profit]]&gt;0,"Profit","Loss")</f>
        <v>Profit</v>
      </c>
      <c r="S4501" s="6" t="str">
        <f>FLOOR(Table1[[#This Row],[year]]-1900,10)+1900 &amp; "-" &amp; FLOOR(Table1[[#This Row],[year]]-1890,10)+1900</f>
        <v>2000-2010</v>
      </c>
      <c r="T4501" s="14" t="s">
        <v>21835</v>
      </c>
      <c r="AB4501" s="14"/>
    </row>
    <row r="4502" spans="1:28" hidden="1" x14ac:dyDescent="0.3">
      <c r="A4502" t="s">
        <v>13508</v>
      </c>
      <c r="B4502" t="s">
        <v>16</v>
      </c>
      <c r="C4502" t="s">
        <v>104</v>
      </c>
      <c r="D4502">
        <v>2004</v>
      </c>
      <c r="E4502" t="s">
        <v>13509</v>
      </c>
      <c r="F4502">
        <v>5.3</v>
      </c>
      <c r="G4502">
        <v>21000</v>
      </c>
      <c r="H4502" t="s">
        <v>1498</v>
      </c>
      <c r="I4502" t="s">
        <v>13510</v>
      </c>
      <c r="J4502" t="s">
        <v>7553</v>
      </c>
      <c r="K4502" t="s">
        <v>5762</v>
      </c>
      <c r="L4502">
        <v>50000000</v>
      </c>
      <c r="M4502">
        <v>40954603</v>
      </c>
      <c r="N4502" t="s">
        <v>44</v>
      </c>
      <c r="O4502">
        <v>97</v>
      </c>
      <c r="P4502" t="str">
        <f>IF(Table1[[#This Row],[score]]&gt;=8.5,"High",IF(Table1[[#This Row],[score]]&gt;=7,"Medium","Low"))</f>
        <v>Low</v>
      </c>
      <c r="Q4502" s="5">
        <f>Table1[[#This Row],[gross]]-Table1[[#This Row],[budget]]</f>
        <v>-9045397</v>
      </c>
      <c r="R4502" s="5" t="str">
        <f>IF(Table1[[#This Row],[Profit]]&gt;0,"Profit","Loss")</f>
        <v>Loss</v>
      </c>
      <c r="S4502" s="6" t="str">
        <f>FLOOR(Table1[[#This Row],[year]]-1900,10)+1900 &amp; "-" &amp; FLOOR(Table1[[#This Row],[year]]-1890,10)+1900</f>
        <v>2000-2010</v>
      </c>
      <c r="T4502" s="14" t="s">
        <v>21835</v>
      </c>
      <c r="AB4502" s="14"/>
    </row>
    <row r="4503" spans="1:28" hidden="1" x14ac:dyDescent="0.3">
      <c r="A4503" t="s">
        <v>13642</v>
      </c>
      <c r="B4503" t="s">
        <v>500</v>
      </c>
      <c r="C4503" t="s">
        <v>104</v>
      </c>
      <c r="D4503">
        <v>2004</v>
      </c>
      <c r="E4503" t="s">
        <v>13044</v>
      </c>
      <c r="F4503">
        <v>7.4</v>
      </c>
      <c r="G4503">
        <v>57000</v>
      </c>
      <c r="H4503" t="s">
        <v>3434</v>
      </c>
      <c r="I4503" t="s">
        <v>3434</v>
      </c>
      <c r="J4503" t="s">
        <v>13637</v>
      </c>
      <c r="K4503" t="s">
        <v>1099</v>
      </c>
      <c r="L4503">
        <v>5000000</v>
      </c>
      <c r="M4503">
        <v>40423279</v>
      </c>
      <c r="N4503" t="s">
        <v>8707</v>
      </c>
      <c r="O4503">
        <v>106</v>
      </c>
      <c r="P4503" t="str">
        <f>IF(Table1[[#This Row],[score]]&gt;=8.5,"High",IF(Table1[[#This Row],[score]]&gt;=7,"Medium","Low"))</f>
        <v>Medium</v>
      </c>
      <c r="Q4503" s="5">
        <f>Table1[[#This Row],[gross]]-Table1[[#This Row],[budget]]</f>
        <v>35423279</v>
      </c>
      <c r="R4503" s="5" t="str">
        <f>IF(Table1[[#This Row],[Profit]]&gt;0,"Profit","Loss")</f>
        <v>Profit</v>
      </c>
      <c r="S4503" s="6" t="str">
        <f>FLOOR(Table1[[#This Row],[year]]-1900,10)+1900 &amp; "-" &amp; FLOOR(Table1[[#This Row],[year]]-1890,10)+1900</f>
        <v>2000-2010</v>
      </c>
      <c r="T4503" s="14" t="s">
        <v>21835</v>
      </c>
      <c r="AB4503" s="14"/>
    </row>
    <row r="4504" spans="1:28" hidden="1" x14ac:dyDescent="0.3">
      <c r="A4504" t="s">
        <v>13557</v>
      </c>
      <c r="B4504" t="s">
        <v>33</v>
      </c>
      <c r="C4504" t="s">
        <v>41</v>
      </c>
      <c r="D4504">
        <v>2004</v>
      </c>
      <c r="E4504" t="s">
        <v>13422</v>
      </c>
      <c r="F4504">
        <v>5.9</v>
      </c>
      <c r="G4504">
        <v>38000</v>
      </c>
      <c r="H4504" t="s">
        <v>1517</v>
      </c>
      <c r="I4504" t="s">
        <v>13558</v>
      </c>
      <c r="J4504" t="s">
        <v>11860</v>
      </c>
      <c r="K4504" t="s">
        <v>30</v>
      </c>
      <c r="L4504">
        <v>22000000</v>
      </c>
      <c r="M4504">
        <v>37666766</v>
      </c>
      <c r="N4504" t="s">
        <v>10254</v>
      </c>
      <c r="O4504">
        <v>111</v>
      </c>
      <c r="P4504" t="str">
        <f>IF(Table1[[#This Row],[score]]&gt;=8.5,"High",IF(Table1[[#This Row],[score]]&gt;=7,"Medium","Low"))</f>
        <v>Low</v>
      </c>
      <c r="Q4504" s="5">
        <f>Table1[[#This Row],[gross]]-Table1[[#This Row],[budget]]</f>
        <v>15666766</v>
      </c>
      <c r="R4504" s="5" t="str">
        <f>IF(Table1[[#This Row],[Profit]]&gt;0,"Profit","Loss")</f>
        <v>Profit</v>
      </c>
      <c r="S4504" s="6" t="str">
        <f>FLOOR(Table1[[#This Row],[year]]-1900,10)+1900 &amp; "-" &amp; FLOOR(Table1[[#This Row],[year]]-1890,10)+1900</f>
        <v>2000-2010</v>
      </c>
      <c r="T4504" s="14" t="s">
        <v>21835</v>
      </c>
      <c r="AB4504" s="14"/>
    </row>
    <row r="4505" spans="1:28" hidden="1" x14ac:dyDescent="0.3">
      <c r="A4505" t="s">
        <v>13503</v>
      </c>
      <c r="B4505" t="s">
        <v>16</v>
      </c>
      <c r="C4505" t="s">
        <v>41</v>
      </c>
      <c r="D4505">
        <v>2004</v>
      </c>
      <c r="E4505" t="s">
        <v>12923</v>
      </c>
      <c r="F4505">
        <v>7.4</v>
      </c>
      <c r="G4505">
        <v>209000</v>
      </c>
      <c r="H4505" t="s">
        <v>13504</v>
      </c>
      <c r="I4505" t="s">
        <v>13504</v>
      </c>
      <c r="J4505" t="s">
        <v>13504</v>
      </c>
      <c r="K4505" t="s">
        <v>30</v>
      </c>
      <c r="L4505">
        <v>2500000</v>
      </c>
      <c r="M4505">
        <v>35825316</v>
      </c>
      <c r="N4505" t="s">
        <v>13505</v>
      </c>
      <c r="O4505">
        <v>102</v>
      </c>
      <c r="P4505" t="str">
        <f>IF(Table1[[#This Row],[score]]&gt;=8.5,"High",IF(Table1[[#This Row],[score]]&gt;=7,"Medium","Low"))</f>
        <v>Medium</v>
      </c>
      <c r="Q4505" s="5">
        <f>Table1[[#This Row],[gross]]-Table1[[#This Row],[budget]]</f>
        <v>33325316</v>
      </c>
      <c r="R4505" s="5" t="str">
        <f>IF(Table1[[#This Row],[Profit]]&gt;0,"Profit","Loss")</f>
        <v>Profit</v>
      </c>
      <c r="S4505" s="6" t="str">
        <f>FLOOR(Table1[[#This Row],[year]]-1900,10)+1900 &amp; "-" &amp; FLOOR(Table1[[#This Row],[year]]-1890,10)+1900</f>
        <v>2000-2010</v>
      </c>
      <c r="T4505" s="14" t="s">
        <v>21835</v>
      </c>
      <c r="AB4505" s="14"/>
    </row>
    <row r="4506" spans="1:28" hidden="1" x14ac:dyDescent="0.3">
      <c r="A4506" t="s">
        <v>13612</v>
      </c>
      <c r="B4506" t="s">
        <v>1974</v>
      </c>
      <c r="C4506" t="s">
        <v>41</v>
      </c>
      <c r="D4506">
        <v>2004</v>
      </c>
      <c r="E4506" t="s">
        <v>13118</v>
      </c>
      <c r="F4506">
        <v>6.2</v>
      </c>
      <c r="G4506">
        <v>64000</v>
      </c>
      <c r="H4506" t="s">
        <v>7888</v>
      </c>
      <c r="I4506" t="s">
        <v>7888</v>
      </c>
      <c r="J4506" t="s">
        <v>9567</v>
      </c>
      <c r="K4506" t="s">
        <v>30</v>
      </c>
      <c r="L4506">
        <v>35000000</v>
      </c>
      <c r="M4506">
        <v>35492921</v>
      </c>
      <c r="N4506" t="s">
        <v>3705</v>
      </c>
      <c r="O4506">
        <v>102</v>
      </c>
      <c r="P4506" t="str">
        <f>IF(Table1[[#This Row],[score]]&gt;=8.5,"High",IF(Table1[[#This Row],[score]]&gt;=7,"Medium","Low"))</f>
        <v>Low</v>
      </c>
      <c r="Q4506" s="5">
        <f>Table1[[#This Row],[gross]]-Table1[[#This Row],[budget]]</f>
        <v>492921</v>
      </c>
      <c r="R4506" s="5" t="str">
        <f>IF(Table1[[#This Row],[Profit]]&gt;0,"Profit","Loss")</f>
        <v>Profit</v>
      </c>
      <c r="S4506" s="6" t="str">
        <f>FLOOR(Table1[[#This Row],[year]]-1900,10)+1900 &amp; "-" &amp; FLOOR(Table1[[#This Row],[year]]-1890,10)+1900</f>
        <v>2000-2010</v>
      </c>
      <c r="T4506" s="14" t="s">
        <v>21835</v>
      </c>
      <c r="AB4506" s="14"/>
    </row>
    <row r="4507" spans="1:28" hidden="1" x14ac:dyDescent="0.3">
      <c r="A4507" t="s">
        <v>13677</v>
      </c>
      <c r="B4507" t="s">
        <v>16</v>
      </c>
      <c r="C4507" t="s">
        <v>41</v>
      </c>
      <c r="D4507">
        <v>2004</v>
      </c>
      <c r="E4507" t="s">
        <v>13346</v>
      </c>
      <c r="F4507">
        <v>6.2</v>
      </c>
      <c r="G4507">
        <v>51000</v>
      </c>
      <c r="H4507" t="s">
        <v>2323</v>
      </c>
      <c r="I4507" t="s">
        <v>13678</v>
      </c>
      <c r="J4507" t="s">
        <v>10705</v>
      </c>
      <c r="K4507" t="s">
        <v>22</v>
      </c>
      <c r="L4507">
        <v>60000000</v>
      </c>
      <c r="M4507">
        <v>35060882</v>
      </c>
      <c r="N4507" t="s">
        <v>44</v>
      </c>
      <c r="O4507">
        <v>103</v>
      </c>
      <c r="P4507" t="str">
        <f>IF(Table1[[#This Row],[score]]&gt;=8.5,"High",IF(Table1[[#This Row],[score]]&gt;=7,"Medium","Low"))</f>
        <v>Low</v>
      </c>
      <c r="Q4507" s="5">
        <f>Table1[[#This Row],[gross]]-Table1[[#This Row],[budget]]</f>
        <v>-24939118</v>
      </c>
      <c r="R4507" s="5" t="str">
        <f>IF(Table1[[#This Row],[Profit]]&gt;0,"Profit","Loss")</f>
        <v>Loss</v>
      </c>
      <c r="S4507" s="6" t="str">
        <f>FLOOR(Table1[[#This Row],[year]]-1900,10)+1900 &amp; "-" &amp; FLOOR(Table1[[#This Row],[year]]-1890,10)+1900</f>
        <v>2000-2010</v>
      </c>
      <c r="T4507" s="14" t="s">
        <v>21835</v>
      </c>
      <c r="AB4507" s="14"/>
    </row>
    <row r="4508" spans="1:28" hidden="1" x14ac:dyDescent="0.3">
      <c r="A4508" t="s">
        <v>13603</v>
      </c>
      <c r="B4508" t="s">
        <v>1974</v>
      </c>
      <c r="C4508" t="s">
        <v>34</v>
      </c>
      <c r="D4508">
        <v>2004</v>
      </c>
      <c r="E4508" t="s">
        <v>13368</v>
      </c>
      <c r="F4508">
        <v>6.1</v>
      </c>
      <c r="G4508">
        <v>52000</v>
      </c>
      <c r="H4508" t="s">
        <v>11827</v>
      </c>
      <c r="I4508" t="s">
        <v>13604</v>
      </c>
      <c r="J4508" t="s">
        <v>1481</v>
      </c>
      <c r="K4508" t="s">
        <v>30</v>
      </c>
      <c r="L4508">
        <v>45000000</v>
      </c>
      <c r="M4508">
        <v>35021497</v>
      </c>
      <c r="N4508" t="s">
        <v>180</v>
      </c>
      <c r="O4508">
        <v>113</v>
      </c>
      <c r="P4508" t="str">
        <f>IF(Table1[[#This Row],[score]]&gt;=8.5,"High",IF(Table1[[#This Row],[score]]&gt;=7,"Medium","Low"))</f>
        <v>Low</v>
      </c>
      <c r="Q4508" s="5">
        <f>Table1[[#This Row],[gross]]-Table1[[#This Row],[budget]]</f>
        <v>-9978503</v>
      </c>
      <c r="R4508" s="5" t="str">
        <f>IF(Table1[[#This Row],[Profit]]&gt;0,"Profit","Loss")</f>
        <v>Loss</v>
      </c>
      <c r="S4508" s="6" t="str">
        <f>FLOOR(Table1[[#This Row],[year]]-1900,10)+1900 &amp; "-" &amp; FLOOR(Table1[[#This Row],[year]]-1890,10)+1900</f>
        <v>2000-2010</v>
      </c>
      <c r="T4508" s="14" t="s">
        <v>21835</v>
      </c>
      <c r="AB4508" s="14"/>
    </row>
    <row r="4509" spans="1:28" hidden="1" x14ac:dyDescent="0.3">
      <c r="A4509" t="s">
        <v>13428</v>
      </c>
      <c r="B4509" t="s">
        <v>16</v>
      </c>
      <c r="C4509" t="s">
        <v>34</v>
      </c>
      <c r="D4509">
        <v>2004</v>
      </c>
      <c r="E4509" t="s">
        <v>12694</v>
      </c>
      <c r="F4509">
        <v>7.3</v>
      </c>
      <c r="G4509">
        <v>185000</v>
      </c>
      <c r="H4509" t="s">
        <v>8958</v>
      </c>
      <c r="I4509" t="s">
        <v>8958</v>
      </c>
      <c r="J4509" t="s">
        <v>534</v>
      </c>
      <c r="K4509" t="s">
        <v>30</v>
      </c>
      <c r="L4509">
        <v>50000000</v>
      </c>
      <c r="M4509">
        <v>34809623</v>
      </c>
      <c r="N4509" t="s">
        <v>2067</v>
      </c>
      <c r="O4509">
        <v>119</v>
      </c>
      <c r="P4509" t="str">
        <f>IF(Table1[[#This Row],[score]]&gt;=8.5,"High",IF(Table1[[#This Row],[score]]&gt;=7,"Medium","Low"))</f>
        <v>Medium</v>
      </c>
      <c r="Q4509" s="5">
        <f>Table1[[#This Row],[gross]]-Table1[[#This Row],[budget]]</f>
        <v>-15190377</v>
      </c>
      <c r="R4509" s="5" t="str">
        <f>IF(Table1[[#This Row],[Profit]]&gt;0,"Profit","Loss")</f>
        <v>Loss</v>
      </c>
      <c r="S4509" s="6" t="str">
        <f>FLOOR(Table1[[#This Row],[year]]-1900,10)+1900 &amp; "-" &amp; FLOOR(Table1[[#This Row],[year]]-1890,10)+1900</f>
        <v>2000-2010</v>
      </c>
      <c r="T4509" s="14" t="s">
        <v>21835</v>
      </c>
      <c r="AB4509" s="14"/>
    </row>
    <row r="4510" spans="1:28" hidden="1" x14ac:dyDescent="0.3">
      <c r="A4510" t="s">
        <v>13493</v>
      </c>
      <c r="B4510" t="s">
        <v>1974</v>
      </c>
      <c r="C4510" t="s">
        <v>63</v>
      </c>
      <c r="D4510">
        <v>2004</v>
      </c>
      <c r="E4510" t="s">
        <v>13494</v>
      </c>
      <c r="F4510">
        <v>8.1</v>
      </c>
      <c r="G4510">
        <v>340000</v>
      </c>
      <c r="H4510" t="s">
        <v>13495</v>
      </c>
      <c r="I4510" t="s">
        <v>13496</v>
      </c>
      <c r="J4510" t="s">
        <v>13408</v>
      </c>
      <c r="K4510" t="s">
        <v>22</v>
      </c>
      <c r="L4510" s="5">
        <v>17500000</v>
      </c>
      <c r="M4510" s="5">
        <v>33882243</v>
      </c>
      <c r="N4510" t="s">
        <v>80</v>
      </c>
      <c r="O4510">
        <v>121</v>
      </c>
      <c r="P4510" t="str">
        <f>IF(Table1[[#This Row],[score]]&gt;=8.5,"High",IF(Table1[[#This Row],[score]]&gt;=7,"Medium","Low"))</f>
        <v>Medium</v>
      </c>
      <c r="Q4510" s="5">
        <f>Table1[[#This Row],[gross]]-Table1[[#This Row],[budget]]</f>
        <v>16382243</v>
      </c>
      <c r="R4510" s="5" t="str">
        <f>IF(Table1[[#This Row],[Profit]]&gt;0,"Profit","Loss")</f>
        <v>Profit</v>
      </c>
      <c r="S4510" s="6" t="str">
        <f>FLOOR(Table1[[#This Row],[year]]-1900,10)+1900 &amp; "-" &amp; FLOOR(Table1[[#This Row],[year]]-1890,10)+1900</f>
        <v>2000-2010</v>
      </c>
      <c r="T4510" s="14" t="s">
        <v>21835</v>
      </c>
      <c r="AB4510" s="14"/>
    </row>
    <row r="4511" spans="1:28" hidden="1" x14ac:dyDescent="0.3">
      <c r="A4511" t="s">
        <v>13572</v>
      </c>
      <c r="B4511" t="s">
        <v>33</v>
      </c>
      <c r="C4511" t="s">
        <v>41</v>
      </c>
      <c r="D4511">
        <v>2004</v>
      </c>
      <c r="E4511" t="s">
        <v>12809</v>
      </c>
      <c r="F4511">
        <v>4.7</v>
      </c>
      <c r="G4511">
        <v>28000</v>
      </c>
      <c r="H4511" t="s">
        <v>13573</v>
      </c>
      <c r="I4511" t="s">
        <v>13574</v>
      </c>
      <c r="J4511" t="s">
        <v>9996</v>
      </c>
      <c r="K4511" t="s">
        <v>5762</v>
      </c>
      <c r="L4511">
        <v>15000000</v>
      </c>
      <c r="M4511">
        <v>33251890</v>
      </c>
      <c r="N4511" t="s">
        <v>1708</v>
      </c>
      <c r="O4511">
        <v>89</v>
      </c>
      <c r="P4511" t="str">
        <f>IF(Table1[[#This Row],[score]]&gt;=8.5,"High",IF(Table1[[#This Row],[score]]&gt;=7,"Medium","Low"))</f>
        <v>Low</v>
      </c>
      <c r="Q4511" s="5">
        <f>Table1[[#This Row],[gross]]-Table1[[#This Row],[budget]]</f>
        <v>18251890</v>
      </c>
      <c r="R4511" s="5" t="str">
        <f>IF(Table1[[#This Row],[Profit]]&gt;0,"Profit","Loss")</f>
        <v>Profit</v>
      </c>
      <c r="S4511" s="6" t="str">
        <f>FLOOR(Table1[[#This Row],[year]]-1900,10)+1900 &amp; "-" &amp; FLOOR(Table1[[#This Row],[year]]-1890,10)+1900</f>
        <v>2000-2010</v>
      </c>
      <c r="T4511" s="14" t="s">
        <v>21835</v>
      </c>
      <c r="AB4511" s="14"/>
    </row>
    <row r="4512" spans="1:28" hidden="1" x14ac:dyDescent="0.3">
      <c r="A4512" t="s">
        <v>13689</v>
      </c>
      <c r="B4512" t="s">
        <v>1974</v>
      </c>
      <c r="C4512" t="s">
        <v>41</v>
      </c>
      <c r="D4512">
        <v>2004</v>
      </c>
      <c r="E4512" t="s">
        <v>13690</v>
      </c>
      <c r="F4512">
        <v>4.5</v>
      </c>
      <c r="G4512">
        <v>7400</v>
      </c>
      <c r="H4512" t="s">
        <v>13691</v>
      </c>
      <c r="I4512" t="s">
        <v>13692</v>
      </c>
      <c r="J4512" t="s">
        <v>13693</v>
      </c>
      <c r="K4512" t="s">
        <v>30</v>
      </c>
      <c r="L4512">
        <v>12000000</v>
      </c>
      <c r="M4512">
        <v>31326183</v>
      </c>
      <c r="N4512" t="s">
        <v>9351</v>
      </c>
      <c r="O4512">
        <v>97</v>
      </c>
      <c r="P4512" t="str">
        <f>IF(Table1[[#This Row],[score]]&gt;=8.5,"High",IF(Table1[[#This Row],[score]]&gt;=7,"Medium","Low"))</f>
        <v>Low</v>
      </c>
      <c r="Q4512" s="5">
        <f>Table1[[#This Row],[gross]]-Table1[[#This Row],[budget]]</f>
        <v>19326183</v>
      </c>
      <c r="R4512" s="5" t="str">
        <f>IF(Table1[[#This Row],[Profit]]&gt;0,"Profit","Loss")</f>
        <v>Profit</v>
      </c>
      <c r="S4512" s="6" t="str">
        <f>FLOOR(Table1[[#This Row],[year]]-1900,10)+1900 &amp; "-" &amp; FLOOR(Table1[[#This Row],[year]]-1890,10)+1900</f>
        <v>2000-2010</v>
      </c>
      <c r="T4512" s="14" t="s">
        <v>21835</v>
      </c>
      <c r="AB4512" s="14"/>
    </row>
    <row r="4513" spans="1:28" hidden="1" x14ac:dyDescent="0.3">
      <c r="A4513" t="s">
        <v>13318</v>
      </c>
      <c r="B4513" t="s">
        <v>16</v>
      </c>
      <c r="C4513" t="s">
        <v>41</v>
      </c>
      <c r="D4513">
        <v>2004</v>
      </c>
      <c r="E4513" t="s">
        <v>13319</v>
      </c>
      <c r="F4513">
        <v>6.7</v>
      </c>
      <c r="G4513">
        <v>208000</v>
      </c>
      <c r="H4513" t="s">
        <v>11866</v>
      </c>
      <c r="I4513" t="s">
        <v>13320</v>
      </c>
      <c r="J4513" t="s">
        <v>13321</v>
      </c>
      <c r="K4513" t="s">
        <v>30</v>
      </c>
      <c r="L4513">
        <v>25000000</v>
      </c>
      <c r="M4513">
        <v>30381722</v>
      </c>
      <c r="N4513" t="s">
        <v>8543</v>
      </c>
      <c r="O4513">
        <v>109</v>
      </c>
      <c r="P4513" t="str">
        <f>IF(Table1[[#This Row],[score]]&gt;=8.5,"High",IF(Table1[[#This Row],[score]]&gt;=7,"Medium","Low"))</f>
        <v>Low</v>
      </c>
      <c r="Q4513" s="5">
        <f>Table1[[#This Row],[gross]]-Table1[[#This Row],[budget]]</f>
        <v>5381722</v>
      </c>
      <c r="R4513" s="5" t="str">
        <f>IF(Table1[[#This Row],[Profit]]&gt;0,"Profit","Loss")</f>
        <v>Profit</v>
      </c>
      <c r="S4513" s="6" t="str">
        <f>FLOOR(Table1[[#This Row],[year]]-1900,10)+1900 &amp; "-" &amp; FLOOR(Table1[[#This Row],[year]]-1890,10)+1900</f>
        <v>2000-2010</v>
      </c>
      <c r="T4513" s="14" t="s">
        <v>21835</v>
      </c>
      <c r="AB4513" s="14"/>
    </row>
    <row r="4514" spans="1:28" hidden="1" x14ac:dyDescent="0.3">
      <c r="A4514" t="s">
        <v>13372</v>
      </c>
      <c r="B4514" t="s">
        <v>16</v>
      </c>
      <c r="C4514" t="s">
        <v>41</v>
      </c>
      <c r="D4514">
        <v>2004</v>
      </c>
      <c r="E4514" t="s">
        <v>13373</v>
      </c>
      <c r="F4514">
        <v>7.9</v>
      </c>
      <c r="G4514">
        <v>525000</v>
      </c>
      <c r="H4514" t="s">
        <v>13374</v>
      </c>
      <c r="I4514" t="s">
        <v>13375</v>
      </c>
      <c r="J4514" t="s">
        <v>13375</v>
      </c>
      <c r="K4514" t="s">
        <v>22</v>
      </c>
      <c r="L4514">
        <f>20500000</f>
        <v>20500000</v>
      </c>
      <c r="M4514">
        <v>30097092</v>
      </c>
      <c r="N4514" t="s">
        <v>61</v>
      </c>
      <c r="O4514">
        <v>99</v>
      </c>
      <c r="P4514" t="str">
        <f>IF(Table1[[#This Row],[score]]&gt;=8.5,"High",IF(Table1[[#This Row],[score]]&gt;=7,"Medium","Low"))</f>
        <v>Medium</v>
      </c>
      <c r="Q4514" s="5">
        <f>Table1[[#This Row],[gross]]-Table1[[#This Row],[budget]]</f>
        <v>9597092</v>
      </c>
      <c r="R4514" s="5" t="str">
        <f>IF(Table1[[#This Row],[Profit]]&gt;0,"Profit","Loss")</f>
        <v>Profit</v>
      </c>
      <c r="S4514" s="6" t="str">
        <f>FLOOR(Table1[[#This Row],[year]]-1900,10)+1900 &amp; "-" &amp; FLOOR(Table1[[#This Row],[year]]-1890,10)+1900</f>
        <v>2000-2010</v>
      </c>
      <c r="T4514" s="14" t="s">
        <v>21835</v>
      </c>
      <c r="AB4514" s="14"/>
    </row>
    <row r="4515" spans="1:28" hidden="1" x14ac:dyDescent="0.3">
      <c r="A4515" t="s">
        <v>13764</v>
      </c>
      <c r="B4515" t="s">
        <v>1974</v>
      </c>
      <c r="C4515" t="s">
        <v>41</v>
      </c>
      <c r="D4515">
        <v>2004</v>
      </c>
      <c r="E4515" t="s">
        <v>13331</v>
      </c>
      <c r="F4515">
        <v>5.9</v>
      </c>
      <c r="G4515">
        <v>23000</v>
      </c>
      <c r="H4515" t="s">
        <v>10137</v>
      </c>
      <c r="I4515" t="s">
        <v>13765</v>
      </c>
      <c r="J4515" t="s">
        <v>4686</v>
      </c>
      <c r="K4515" t="s">
        <v>3125</v>
      </c>
      <c r="L4515">
        <v>32000000</v>
      </c>
      <c r="M4515">
        <v>30031874</v>
      </c>
      <c r="N4515" t="s">
        <v>13766</v>
      </c>
      <c r="O4515">
        <v>90</v>
      </c>
      <c r="P4515" t="str">
        <f>IF(Table1[[#This Row],[score]]&gt;=8.5,"High",IF(Table1[[#This Row],[score]]&gt;=7,"Medium","Low"))</f>
        <v>Low</v>
      </c>
      <c r="Q4515" s="5">
        <f>Table1[[#This Row],[gross]]-Table1[[#This Row],[budget]]</f>
        <v>-1968126</v>
      </c>
      <c r="R4515" s="5" t="str">
        <f>IF(Table1[[#This Row],[Profit]]&gt;0,"Profit","Loss")</f>
        <v>Loss</v>
      </c>
      <c r="S4515" s="6" t="str">
        <f>FLOOR(Table1[[#This Row],[year]]-1900,10)+1900 &amp; "-" &amp; FLOOR(Table1[[#This Row],[year]]-1890,10)+1900</f>
        <v>2000-2010</v>
      </c>
      <c r="T4515" s="14" t="s">
        <v>21835</v>
      </c>
      <c r="AB4515" s="14"/>
    </row>
    <row r="4516" spans="1:28" hidden="1" x14ac:dyDescent="0.3">
      <c r="A4516" t="s">
        <v>13651</v>
      </c>
      <c r="B4516" t="s">
        <v>33</v>
      </c>
      <c r="C4516" t="s">
        <v>34</v>
      </c>
      <c r="D4516">
        <v>2004</v>
      </c>
      <c r="E4516" t="s">
        <v>13377</v>
      </c>
      <c r="F4516">
        <v>4.3</v>
      </c>
      <c r="G4516">
        <v>13000</v>
      </c>
      <c r="H4516" t="s">
        <v>8993</v>
      </c>
      <c r="I4516" t="s">
        <v>13652</v>
      </c>
      <c r="J4516" t="s">
        <v>4349</v>
      </c>
      <c r="K4516" t="s">
        <v>22</v>
      </c>
      <c r="L4516">
        <v>57000000</v>
      </c>
      <c r="M4516">
        <v>28283637</v>
      </c>
      <c r="N4516" t="s">
        <v>2743</v>
      </c>
      <c r="O4516">
        <v>95</v>
      </c>
      <c r="P4516" t="str">
        <f>IF(Table1[[#This Row],[score]]&gt;=8.5,"High",IF(Table1[[#This Row],[score]]&gt;=7,"Medium","Low"))</f>
        <v>Low</v>
      </c>
      <c r="Q4516" s="5">
        <f>Table1[[#This Row],[gross]]-Table1[[#This Row],[budget]]</f>
        <v>-28716363</v>
      </c>
      <c r="R4516" s="5" t="str">
        <f>IF(Table1[[#This Row],[Profit]]&gt;0,"Profit","Loss")</f>
        <v>Loss</v>
      </c>
      <c r="S4516" s="6" t="str">
        <f>FLOOR(Table1[[#This Row],[year]]-1900,10)+1900 &amp; "-" &amp; FLOOR(Table1[[#This Row],[year]]-1890,10)+1900</f>
        <v>2000-2010</v>
      </c>
      <c r="T4516" s="14" t="s">
        <v>21835</v>
      </c>
      <c r="AB4516" s="14"/>
    </row>
    <row r="4517" spans="1:28" hidden="1" x14ac:dyDescent="0.3">
      <c r="A4517" t="s">
        <v>13628</v>
      </c>
      <c r="B4517" t="s">
        <v>1974</v>
      </c>
      <c r="C4517" t="s">
        <v>17</v>
      </c>
      <c r="D4517">
        <v>2004</v>
      </c>
      <c r="E4517" t="s">
        <v>13509</v>
      </c>
      <c r="F4517">
        <v>6</v>
      </c>
      <c r="G4517">
        <v>27000</v>
      </c>
      <c r="H4517" t="s">
        <v>13629</v>
      </c>
      <c r="I4517" t="s">
        <v>13630</v>
      </c>
      <c r="J4517" t="s">
        <v>13631</v>
      </c>
      <c r="K4517" t="s">
        <v>30</v>
      </c>
      <c r="L4517">
        <v>25000000</v>
      </c>
      <c r="M4517">
        <v>27685016</v>
      </c>
      <c r="N4517" t="s">
        <v>10254</v>
      </c>
      <c r="O4517">
        <v>86</v>
      </c>
      <c r="P4517" t="str">
        <f>IF(Table1[[#This Row],[score]]&gt;=8.5,"High",IF(Table1[[#This Row],[score]]&gt;=7,"Medium","Low"))</f>
        <v>Low</v>
      </c>
      <c r="Q4517" s="5">
        <f>Table1[[#This Row],[gross]]-Table1[[#This Row],[budget]]</f>
        <v>2685016</v>
      </c>
      <c r="R4517" s="5" t="str">
        <f>IF(Table1[[#This Row],[Profit]]&gt;0,"Profit","Loss")</f>
        <v>Profit</v>
      </c>
      <c r="S4517" s="6" t="str">
        <f>FLOOR(Table1[[#This Row],[year]]-1900,10)+1900 &amp; "-" &amp; FLOOR(Table1[[#This Row],[year]]-1890,10)+1900</f>
        <v>2000-2010</v>
      </c>
      <c r="T4517" s="14" t="s">
        <v>21835</v>
      </c>
      <c r="AB4517" s="14"/>
    </row>
    <row r="4518" spans="1:28" hidden="1" x14ac:dyDescent="0.3">
      <c r="A4518" t="s">
        <v>13472</v>
      </c>
      <c r="B4518" t="s">
        <v>33</v>
      </c>
      <c r="C4518" t="s">
        <v>41</v>
      </c>
      <c r="D4518">
        <v>2004</v>
      </c>
      <c r="E4518" t="s">
        <v>13319</v>
      </c>
      <c r="F4518">
        <v>6.3</v>
      </c>
      <c r="G4518">
        <v>64000</v>
      </c>
      <c r="H4518" t="s">
        <v>11986</v>
      </c>
      <c r="I4518" t="s">
        <v>3566</v>
      </c>
      <c r="J4518" t="s">
        <v>13473</v>
      </c>
      <c r="K4518" t="s">
        <v>30</v>
      </c>
      <c r="L4518">
        <v>31000000</v>
      </c>
      <c r="M4518">
        <v>27388767</v>
      </c>
      <c r="N4518" t="s">
        <v>3705</v>
      </c>
      <c r="O4518">
        <v>96</v>
      </c>
      <c r="P4518" t="str">
        <f>IF(Table1[[#This Row],[score]]&gt;=8.5,"High",IF(Table1[[#This Row],[score]]&gt;=7,"Medium","Low"))</f>
        <v>Low</v>
      </c>
      <c r="Q4518" s="5">
        <f>Table1[[#This Row],[gross]]-Table1[[#This Row],[budget]]</f>
        <v>-3611233</v>
      </c>
      <c r="R4518" s="5" t="str">
        <f>IF(Table1[[#This Row],[Profit]]&gt;0,"Profit","Loss")</f>
        <v>Loss</v>
      </c>
      <c r="S4518" s="6" t="str">
        <f>FLOOR(Table1[[#This Row],[year]]-1900,10)+1900 &amp; "-" &amp; FLOOR(Table1[[#This Row],[year]]-1890,10)+1900</f>
        <v>2000-2010</v>
      </c>
      <c r="T4518" s="14" t="s">
        <v>21835</v>
      </c>
      <c r="AB4518" s="14"/>
    </row>
    <row r="4519" spans="1:28" hidden="1" x14ac:dyDescent="0.3">
      <c r="A4519" t="s">
        <v>13673</v>
      </c>
      <c r="B4519" t="s">
        <v>1974</v>
      </c>
      <c r="C4519" t="s">
        <v>41</v>
      </c>
      <c r="D4519">
        <v>2004</v>
      </c>
      <c r="E4519" t="s">
        <v>13319</v>
      </c>
      <c r="F4519">
        <v>5.5</v>
      </c>
      <c r="G4519">
        <v>55000</v>
      </c>
      <c r="H4519" t="s">
        <v>3219</v>
      </c>
      <c r="I4519" t="s">
        <v>11247</v>
      </c>
      <c r="J4519" t="s">
        <v>4412</v>
      </c>
      <c r="K4519" t="s">
        <v>30</v>
      </c>
      <c r="L4519">
        <v>40000000</v>
      </c>
      <c r="M4519">
        <v>26170671</v>
      </c>
      <c r="N4519" t="s">
        <v>13674</v>
      </c>
      <c r="O4519">
        <v>98</v>
      </c>
      <c r="P4519" t="str">
        <f>IF(Table1[[#This Row],[score]]&gt;=8.5,"High",IF(Table1[[#This Row],[score]]&gt;=7,"Medium","Low"))</f>
        <v>Low</v>
      </c>
      <c r="Q4519" s="5">
        <f>Table1[[#This Row],[gross]]-Table1[[#This Row],[budget]]</f>
        <v>-13829329</v>
      </c>
      <c r="R4519" s="5" t="str">
        <f>IF(Table1[[#This Row],[Profit]]&gt;0,"Profit","Loss")</f>
        <v>Loss</v>
      </c>
      <c r="S4519" s="6" t="str">
        <f>FLOOR(Table1[[#This Row],[year]]-1900,10)+1900 &amp; "-" &amp; FLOOR(Table1[[#This Row],[year]]-1890,10)+1900</f>
        <v>2000-2010</v>
      </c>
      <c r="T4519" s="14" t="s">
        <v>21835</v>
      </c>
      <c r="AB4519" s="14"/>
    </row>
    <row r="4520" spans="1:28" hidden="1" x14ac:dyDescent="0.3">
      <c r="A4520" t="s">
        <v>13613</v>
      </c>
      <c r="B4520" t="s">
        <v>1974</v>
      </c>
      <c r="C4520" t="s">
        <v>17</v>
      </c>
      <c r="D4520">
        <v>2004</v>
      </c>
      <c r="E4520" t="s">
        <v>13319</v>
      </c>
      <c r="F4520">
        <v>6</v>
      </c>
      <c r="G4520">
        <v>20000</v>
      </c>
      <c r="H4520" t="s">
        <v>7443</v>
      </c>
      <c r="I4520" t="s">
        <v>9071</v>
      </c>
      <c r="J4520" t="s">
        <v>1481</v>
      </c>
      <c r="K4520" t="s">
        <v>30</v>
      </c>
      <c r="L4520">
        <v>107000000</v>
      </c>
      <c r="M4520">
        <v>25819961</v>
      </c>
      <c r="N4520" t="s">
        <v>2067</v>
      </c>
      <c r="O4520">
        <v>137</v>
      </c>
      <c r="P4520" t="str">
        <f>IF(Table1[[#This Row],[score]]&gt;=8.5,"High",IF(Table1[[#This Row],[score]]&gt;=7,"Medium","Low"))</f>
        <v>Low</v>
      </c>
      <c r="Q4520" s="5">
        <f>Table1[[#This Row],[gross]]-Table1[[#This Row],[budget]]</f>
        <v>-81180039</v>
      </c>
      <c r="R4520" s="5" t="str">
        <f>IF(Table1[[#This Row],[Profit]]&gt;0,"Profit","Loss")</f>
        <v>Loss</v>
      </c>
      <c r="S4520" s="6" t="str">
        <f>FLOOR(Table1[[#This Row],[year]]-1900,10)+1900 &amp; "-" &amp; FLOOR(Table1[[#This Row],[year]]-1890,10)+1900</f>
        <v>2000-2010</v>
      </c>
      <c r="T4520" s="14" t="s">
        <v>21835</v>
      </c>
      <c r="AB4520" s="14"/>
    </row>
    <row r="4521" spans="1:28" hidden="1" x14ac:dyDescent="0.3">
      <c r="A4521" t="s">
        <v>13513</v>
      </c>
      <c r="B4521" t="s">
        <v>16</v>
      </c>
      <c r="C4521" t="s">
        <v>41</v>
      </c>
      <c r="D4521">
        <v>2004</v>
      </c>
      <c r="E4521" t="s">
        <v>13514</v>
      </c>
      <c r="F4521">
        <v>4.8</v>
      </c>
      <c r="G4521">
        <v>40000</v>
      </c>
      <c r="H4521" t="s">
        <v>4465</v>
      </c>
      <c r="I4521" t="s">
        <v>4465</v>
      </c>
      <c r="J4521" t="s">
        <v>8967</v>
      </c>
      <c r="K4521" t="s">
        <v>30</v>
      </c>
      <c r="L4521">
        <v>12000000</v>
      </c>
      <c r="M4521">
        <v>24829644</v>
      </c>
      <c r="N4521" t="s">
        <v>13515</v>
      </c>
      <c r="O4521">
        <v>87</v>
      </c>
      <c r="P4521" t="str">
        <f>IF(Table1[[#This Row],[score]]&gt;=8.5,"High",IF(Table1[[#This Row],[score]]&gt;=7,"Medium","Low"))</f>
        <v>Low</v>
      </c>
      <c r="Q4521" s="5">
        <f>Table1[[#This Row],[gross]]-Table1[[#This Row],[budget]]</f>
        <v>12829644</v>
      </c>
      <c r="R4521" s="5" t="str">
        <f>IF(Table1[[#This Row],[Profit]]&gt;0,"Profit","Loss")</f>
        <v>Profit</v>
      </c>
      <c r="S4521" s="6" t="str">
        <f>FLOOR(Table1[[#This Row],[year]]-1900,10)+1900 &amp; "-" &amp; FLOOR(Table1[[#This Row],[year]]-1890,10)+1900</f>
        <v>2000-2010</v>
      </c>
      <c r="T4521" s="14" t="s">
        <v>21835</v>
      </c>
      <c r="AB4521" s="14"/>
    </row>
    <row r="4522" spans="1:28" hidden="1" x14ac:dyDescent="0.3">
      <c r="A4522" t="s">
        <v>13527</v>
      </c>
      <c r="B4522" t="s">
        <v>1974</v>
      </c>
      <c r="C4522" t="s">
        <v>41</v>
      </c>
      <c r="D4522">
        <v>2004</v>
      </c>
      <c r="E4522" t="s">
        <v>13528</v>
      </c>
      <c r="F4522">
        <v>6.2</v>
      </c>
      <c r="G4522">
        <v>20000</v>
      </c>
      <c r="H4522" t="s">
        <v>7770</v>
      </c>
      <c r="I4522" t="s">
        <v>7552</v>
      </c>
      <c r="J4522" t="s">
        <v>13520</v>
      </c>
      <c r="K4522" t="s">
        <v>22</v>
      </c>
      <c r="L4522">
        <v>7000000</v>
      </c>
      <c r="M4522">
        <v>24716440</v>
      </c>
      <c r="N4522" t="s">
        <v>10739</v>
      </c>
      <c r="O4522">
        <v>122</v>
      </c>
      <c r="P4522" t="str">
        <f>IF(Table1[[#This Row],[score]]&gt;=8.5,"High",IF(Table1[[#This Row],[score]]&gt;=7,"Medium","Low"))</f>
        <v>Low</v>
      </c>
      <c r="Q4522" s="5">
        <f>Table1[[#This Row],[gross]]-Table1[[#This Row],[budget]]</f>
        <v>17716440</v>
      </c>
      <c r="R4522" s="5" t="str">
        <f>IF(Table1[[#This Row],[Profit]]&gt;0,"Profit","Loss")</f>
        <v>Profit</v>
      </c>
      <c r="S4522" s="6" t="str">
        <f>FLOOR(Table1[[#This Row],[year]]-1900,10)+1900 &amp; "-" &amp; FLOOR(Table1[[#This Row],[year]]-1890,10)+1900</f>
        <v>2000-2010</v>
      </c>
      <c r="T4522" s="14" t="s">
        <v>21835</v>
      </c>
      <c r="AB4522" s="14"/>
    </row>
    <row r="4523" spans="1:28" hidden="1" x14ac:dyDescent="0.3">
      <c r="A4523" t="s">
        <v>13451</v>
      </c>
      <c r="B4523" t="s">
        <v>16</v>
      </c>
      <c r="C4523" t="s">
        <v>25</v>
      </c>
      <c r="D4523">
        <v>2004</v>
      </c>
      <c r="E4523" t="s">
        <v>13377</v>
      </c>
      <c r="F4523">
        <v>7</v>
      </c>
      <c r="G4523">
        <v>185000</v>
      </c>
      <c r="H4523" t="s">
        <v>11222</v>
      </c>
      <c r="I4523" t="s">
        <v>13452</v>
      </c>
      <c r="J4523" t="s">
        <v>13453</v>
      </c>
      <c r="K4523" t="s">
        <v>30</v>
      </c>
      <c r="L4523">
        <v>9000000</v>
      </c>
      <c r="M4523">
        <v>23936908</v>
      </c>
      <c r="N4523" t="s">
        <v>13454</v>
      </c>
      <c r="O4523">
        <v>88</v>
      </c>
      <c r="P4523" t="str">
        <f>IF(Table1[[#This Row],[score]]&gt;=8.5,"High",IF(Table1[[#This Row],[score]]&gt;=7,"Medium","Low"))</f>
        <v>Medium</v>
      </c>
      <c r="Q4523" s="5">
        <f>Table1[[#This Row],[gross]]-Table1[[#This Row],[budget]]</f>
        <v>14936908</v>
      </c>
      <c r="R4523" s="5" t="str">
        <f>IF(Table1[[#This Row],[Profit]]&gt;0,"Profit","Loss")</f>
        <v>Profit</v>
      </c>
      <c r="S4523" s="6" t="str">
        <f>FLOOR(Table1[[#This Row],[year]]-1900,10)+1900 &amp; "-" &amp; FLOOR(Table1[[#This Row],[year]]-1890,10)+1900</f>
        <v>2000-2010</v>
      </c>
      <c r="T4523" s="14" t="s">
        <v>21835</v>
      </c>
      <c r="AB4523" s="14"/>
    </row>
    <row r="4524" spans="1:28" hidden="1" x14ac:dyDescent="0.3">
      <c r="A4524" t="s">
        <v>13656</v>
      </c>
      <c r="B4524" t="s">
        <v>16</v>
      </c>
      <c r="C4524" t="s">
        <v>17</v>
      </c>
      <c r="D4524">
        <v>2004</v>
      </c>
      <c r="E4524" t="s">
        <v>13349</v>
      </c>
      <c r="F4524">
        <v>6.2</v>
      </c>
      <c r="G4524">
        <v>35000</v>
      </c>
      <c r="H4524" t="s">
        <v>11205</v>
      </c>
      <c r="I4524" t="s">
        <v>1358</v>
      </c>
      <c r="J4524" t="s">
        <v>5161</v>
      </c>
      <c r="K4524" t="s">
        <v>22</v>
      </c>
      <c r="L4524">
        <v>20000000</v>
      </c>
      <c r="M4524">
        <v>23925492</v>
      </c>
      <c r="N4524" t="s">
        <v>2001</v>
      </c>
      <c r="O4524">
        <v>100</v>
      </c>
      <c r="P4524" t="str">
        <f>IF(Table1[[#This Row],[score]]&gt;=8.5,"High",IF(Table1[[#This Row],[score]]&gt;=7,"Medium","Low"))</f>
        <v>Low</v>
      </c>
      <c r="Q4524" s="5">
        <f>Table1[[#This Row],[gross]]-Table1[[#This Row],[budget]]</f>
        <v>3925492</v>
      </c>
      <c r="R4524" s="5" t="str">
        <f>IF(Table1[[#This Row],[Profit]]&gt;0,"Profit","Loss")</f>
        <v>Profit</v>
      </c>
      <c r="S4524" s="6" t="str">
        <f>FLOOR(Table1[[#This Row],[year]]-1900,10)+1900 &amp; "-" &amp; FLOOR(Table1[[#This Row],[year]]-1890,10)+1900</f>
        <v>2000-2010</v>
      </c>
      <c r="T4524" s="14" t="s">
        <v>21835</v>
      </c>
      <c r="AB4524" s="14"/>
    </row>
    <row r="4525" spans="1:28" hidden="1" x14ac:dyDescent="0.3">
      <c r="A4525" t="s">
        <v>13322</v>
      </c>
      <c r="B4525" t="s">
        <v>16</v>
      </c>
      <c r="C4525" t="s">
        <v>41</v>
      </c>
      <c r="D4525">
        <v>2004</v>
      </c>
      <c r="E4525" t="s">
        <v>12809</v>
      </c>
      <c r="F4525">
        <v>6.6</v>
      </c>
      <c r="G4525">
        <v>200000</v>
      </c>
      <c r="H4525" t="s">
        <v>13323</v>
      </c>
      <c r="I4525" t="s">
        <v>13324</v>
      </c>
      <c r="J4525" t="s">
        <v>13325</v>
      </c>
      <c r="K4525" t="s">
        <v>30</v>
      </c>
      <c r="L4525">
        <v>25000000</v>
      </c>
      <c r="M4525">
        <v>22605153</v>
      </c>
      <c r="N4525" t="s">
        <v>9593</v>
      </c>
      <c r="O4525">
        <v>92</v>
      </c>
      <c r="P4525" t="str">
        <f>IF(Table1[[#This Row],[score]]&gt;=8.5,"High",IF(Table1[[#This Row],[score]]&gt;=7,"Medium","Low"))</f>
        <v>Low</v>
      </c>
      <c r="Q4525" s="5">
        <f>Table1[[#This Row],[gross]]-Table1[[#This Row],[budget]]</f>
        <v>-2394847</v>
      </c>
      <c r="R4525" s="5" t="str">
        <f>IF(Table1[[#This Row],[Profit]]&gt;0,"Profit","Loss")</f>
        <v>Loss</v>
      </c>
      <c r="S4525" s="6" t="str">
        <f>FLOOR(Table1[[#This Row],[year]]-1900,10)+1900 &amp; "-" &amp; FLOOR(Table1[[#This Row],[year]]-1890,10)+1900</f>
        <v>2000-2010</v>
      </c>
      <c r="T4525" s="14" t="s">
        <v>21835</v>
      </c>
      <c r="AB4525" s="14"/>
    </row>
    <row r="4526" spans="1:28" hidden="1" x14ac:dyDescent="0.3">
      <c r="A4526" t="s">
        <v>13761</v>
      </c>
      <c r="B4526" t="s">
        <v>1974</v>
      </c>
      <c r="C4526" t="s">
        <v>41</v>
      </c>
      <c r="D4526">
        <v>2004</v>
      </c>
      <c r="E4526" t="s">
        <v>13354</v>
      </c>
      <c r="F4526">
        <v>5.3</v>
      </c>
      <c r="G4526">
        <v>18000</v>
      </c>
      <c r="H4526" t="s">
        <v>13762</v>
      </c>
      <c r="I4526" t="s">
        <v>13763</v>
      </c>
      <c r="J4526" t="s">
        <v>13063</v>
      </c>
      <c r="K4526" t="s">
        <v>30</v>
      </c>
      <c r="L4526">
        <v>35000000</v>
      </c>
      <c r="M4526">
        <v>22035509</v>
      </c>
      <c r="N4526" t="s">
        <v>11734</v>
      </c>
      <c r="O4526">
        <v>107</v>
      </c>
      <c r="P4526" t="str">
        <f>IF(Table1[[#This Row],[score]]&gt;=8.5,"High",IF(Table1[[#This Row],[score]]&gt;=7,"Medium","Low"))</f>
        <v>Low</v>
      </c>
      <c r="Q4526" s="5">
        <f>Table1[[#This Row],[gross]]-Table1[[#This Row],[budget]]</f>
        <v>-12964491</v>
      </c>
      <c r="R4526" s="5" t="str">
        <f>IF(Table1[[#This Row],[Profit]]&gt;0,"Profit","Loss")</f>
        <v>Loss</v>
      </c>
      <c r="S4526" s="6" t="str">
        <f>FLOOR(Table1[[#This Row],[year]]-1900,10)+1900 &amp; "-" &amp; FLOOR(Table1[[#This Row],[year]]-1890,10)+1900</f>
        <v>2000-2010</v>
      </c>
      <c r="T4526" s="14" t="s">
        <v>21835</v>
      </c>
      <c r="AB4526" s="14"/>
    </row>
    <row r="4527" spans="1:28" hidden="1" x14ac:dyDescent="0.3">
      <c r="A4527" t="s">
        <v>13561</v>
      </c>
      <c r="B4527" t="s">
        <v>1974</v>
      </c>
      <c r="C4527" t="s">
        <v>17</v>
      </c>
      <c r="D4527">
        <v>2004</v>
      </c>
      <c r="E4527" t="s">
        <v>13562</v>
      </c>
      <c r="F4527">
        <v>7</v>
      </c>
      <c r="G4527">
        <v>53000</v>
      </c>
      <c r="H4527" t="s">
        <v>10488</v>
      </c>
      <c r="I4527" t="s">
        <v>13563</v>
      </c>
      <c r="J4527" t="s">
        <v>11733</v>
      </c>
      <c r="K4527" t="s">
        <v>30</v>
      </c>
      <c r="L4527">
        <v>30000000</v>
      </c>
      <c r="M4527">
        <v>21741598</v>
      </c>
      <c r="N4527" t="s">
        <v>118</v>
      </c>
      <c r="O4527">
        <v>114</v>
      </c>
      <c r="P4527" t="str">
        <f>IF(Table1[[#This Row],[score]]&gt;=8.5,"High",IF(Table1[[#This Row],[score]]&gt;=7,"Medium","Low"))</f>
        <v>Medium</v>
      </c>
      <c r="Q4527" s="5">
        <f>Table1[[#This Row],[gross]]-Table1[[#This Row],[budget]]</f>
        <v>-8258402</v>
      </c>
      <c r="R4527" s="5" t="str">
        <f>IF(Table1[[#This Row],[Profit]]&gt;0,"Profit","Loss")</f>
        <v>Loss</v>
      </c>
      <c r="S4527" s="6" t="str">
        <f>FLOOR(Table1[[#This Row],[year]]-1900,10)+1900 &amp; "-" &amp; FLOOR(Table1[[#This Row],[year]]-1890,10)+1900</f>
        <v>2000-2010</v>
      </c>
      <c r="T4527" s="14" t="s">
        <v>21835</v>
      </c>
      <c r="AB4527" s="14"/>
    </row>
    <row r="4528" spans="1:28" hidden="1" x14ac:dyDescent="0.3">
      <c r="A4528" t="s">
        <v>13721</v>
      </c>
      <c r="B4528" t="s">
        <v>16</v>
      </c>
      <c r="C4528" t="s">
        <v>17</v>
      </c>
      <c r="D4528">
        <v>2004</v>
      </c>
      <c r="E4528" t="s">
        <v>13722</v>
      </c>
      <c r="F4528">
        <v>7</v>
      </c>
      <c r="G4528">
        <v>36000</v>
      </c>
      <c r="H4528" t="s">
        <v>2047</v>
      </c>
      <c r="I4528" t="s">
        <v>5204</v>
      </c>
      <c r="J4528" t="s">
        <v>136</v>
      </c>
      <c r="K4528" t="s">
        <v>22</v>
      </c>
      <c r="L4528">
        <v>30000000</v>
      </c>
      <c r="M4528">
        <v>21560182</v>
      </c>
      <c r="N4528" t="s">
        <v>13723</v>
      </c>
      <c r="O4528">
        <v>131</v>
      </c>
      <c r="P4528" t="str">
        <f>IF(Table1[[#This Row],[score]]&gt;=8.5,"High",IF(Table1[[#This Row],[score]]&gt;=7,"Medium","Low"))</f>
        <v>Medium</v>
      </c>
      <c r="Q4528" s="5">
        <f>Table1[[#This Row],[gross]]-Table1[[#This Row],[budget]]</f>
        <v>-8439818</v>
      </c>
      <c r="R4528" s="5" t="str">
        <f>IF(Table1[[#This Row],[Profit]]&gt;0,"Profit","Loss")</f>
        <v>Loss</v>
      </c>
      <c r="S4528" s="6" t="str">
        <f>FLOOR(Table1[[#This Row],[year]]-1900,10)+1900 &amp; "-" &amp; FLOOR(Table1[[#This Row],[year]]-1890,10)+1900</f>
        <v>2000-2010</v>
      </c>
      <c r="T4528" s="14" t="s">
        <v>21835</v>
      </c>
      <c r="AB4528" s="14"/>
    </row>
    <row r="4529" spans="1:28" hidden="1" x14ac:dyDescent="0.3">
      <c r="A4529" t="s">
        <v>13714</v>
      </c>
      <c r="B4529" t="s">
        <v>1974</v>
      </c>
      <c r="C4529" t="s">
        <v>41</v>
      </c>
      <c r="D4529">
        <v>2004</v>
      </c>
      <c r="E4529" t="s">
        <v>13385</v>
      </c>
      <c r="F4529">
        <v>5.6</v>
      </c>
      <c r="G4529">
        <v>27000</v>
      </c>
      <c r="H4529" t="s">
        <v>11702</v>
      </c>
      <c r="I4529" t="s">
        <v>13715</v>
      </c>
      <c r="J4529" t="s">
        <v>12353</v>
      </c>
      <c r="K4529" t="s">
        <v>30</v>
      </c>
      <c r="L4529">
        <v>22000000</v>
      </c>
      <c r="M4529">
        <v>21513434</v>
      </c>
      <c r="N4529" t="s">
        <v>9593</v>
      </c>
      <c r="O4529">
        <v>95</v>
      </c>
      <c r="P4529" t="str">
        <f>IF(Table1[[#This Row],[score]]&gt;=8.5,"High",IF(Table1[[#This Row],[score]]&gt;=7,"Medium","Low"))</f>
        <v>Low</v>
      </c>
      <c r="Q4529" s="5">
        <f>Table1[[#This Row],[gross]]-Table1[[#This Row],[budget]]</f>
        <v>-486566</v>
      </c>
      <c r="R4529" s="5" t="str">
        <f>IF(Table1[[#This Row],[Profit]]&gt;0,"Profit","Loss")</f>
        <v>Loss</v>
      </c>
      <c r="S4529" s="6" t="str">
        <f>FLOOR(Table1[[#This Row],[year]]-1900,10)+1900 &amp; "-" &amp; FLOOR(Table1[[#This Row],[year]]-1890,10)+1900</f>
        <v>2000-2010</v>
      </c>
      <c r="T4529" s="14" t="s">
        <v>21835</v>
      </c>
      <c r="AB4529" s="14"/>
    </row>
    <row r="4530" spans="1:28" hidden="1" x14ac:dyDescent="0.3">
      <c r="A4530" t="s">
        <v>13653</v>
      </c>
      <c r="B4530" t="s">
        <v>33</v>
      </c>
      <c r="C4530" t="s">
        <v>41</v>
      </c>
      <c r="D4530">
        <v>2004</v>
      </c>
      <c r="E4530" t="s">
        <v>13343</v>
      </c>
      <c r="F4530">
        <v>5</v>
      </c>
      <c r="G4530">
        <v>22000</v>
      </c>
      <c r="H4530" t="s">
        <v>11779</v>
      </c>
      <c r="I4530" t="s">
        <v>13654</v>
      </c>
      <c r="J4530" t="s">
        <v>13655</v>
      </c>
      <c r="K4530" t="s">
        <v>30</v>
      </c>
      <c r="L4530">
        <v>30000000</v>
      </c>
      <c r="M4530">
        <v>21289826</v>
      </c>
      <c r="N4530" t="s">
        <v>23</v>
      </c>
      <c r="O4530">
        <v>91</v>
      </c>
      <c r="P4530" t="str">
        <f>IF(Table1[[#This Row],[score]]&gt;=8.5,"High",IF(Table1[[#This Row],[score]]&gt;=7,"Medium","Low"))</f>
        <v>Low</v>
      </c>
      <c r="Q4530" s="5">
        <f>Table1[[#This Row],[gross]]-Table1[[#This Row],[budget]]</f>
        <v>-8710174</v>
      </c>
      <c r="R4530" s="5" t="str">
        <f>IF(Table1[[#This Row],[Profit]]&gt;0,"Profit","Loss")</f>
        <v>Loss</v>
      </c>
      <c r="S4530" s="6" t="str">
        <f>FLOOR(Table1[[#This Row],[year]]-1900,10)+1900 &amp; "-" &amp; FLOOR(Table1[[#This Row],[year]]-1890,10)+1900</f>
        <v>2000-2010</v>
      </c>
      <c r="T4530" s="14" t="s">
        <v>21835</v>
      </c>
      <c r="AB4530" s="14"/>
    </row>
    <row r="4531" spans="1:28" hidden="1" x14ac:dyDescent="0.3">
      <c r="A4531" t="s">
        <v>13552</v>
      </c>
      <c r="B4531" t="s">
        <v>16</v>
      </c>
      <c r="C4531" t="s">
        <v>104</v>
      </c>
      <c r="D4531">
        <v>2004</v>
      </c>
      <c r="E4531" t="s">
        <v>13553</v>
      </c>
      <c r="F4531">
        <v>6.4</v>
      </c>
      <c r="G4531">
        <v>59000</v>
      </c>
      <c r="H4531" t="s">
        <v>3745</v>
      </c>
      <c r="I4531" t="s">
        <v>13057</v>
      </c>
      <c r="J4531" t="s">
        <v>2050</v>
      </c>
      <c r="K4531" t="s">
        <v>1404</v>
      </c>
      <c r="L4531">
        <v>27000000</v>
      </c>
      <c r="M4531">
        <v>21148829</v>
      </c>
      <c r="N4531" t="s">
        <v>8904</v>
      </c>
      <c r="O4531">
        <v>106</v>
      </c>
      <c r="P4531" t="str">
        <f>IF(Table1[[#This Row],[score]]&gt;=8.5,"High",IF(Table1[[#This Row],[score]]&gt;=7,"Medium","Low"))</f>
        <v>Low</v>
      </c>
      <c r="Q4531" s="5">
        <f>Table1[[#This Row],[gross]]-Table1[[#This Row],[budget]]</f>
        <v>-5851171</v>
      </c>
      <c r="R4531" s="5" t="str">
        <f>IF(Table1[[#This Row],[Profit]]&gt;0,"Profit","Loss")</f>
        <v>Loss</v>
      </c>
      <c r="S4531" s="6" t="str">
        <f>FLOOR(Table1[[#This Row],[year]]-1900,10)+1900 &amp; "-" &amp; FLOOR(Table1[[#This Row],[year]]-1890,10)+1900</f>
        <v>2000-2010</v>
      </c>
      <c r="T4531" s="14" t="s">
        <v>21835</v>
      </c>
      <c r="AB4531" s="14"/>
    </row>
    <row r="4532" spans="1:28" hidden="1" x14ac:dyDescent="0.3">
      <c r="A4532" t="s">
        <v>13741</v>
      </c>
      <c r="B4532" t="s">
        <v>1974</v>
      </c>
      <c r="C4532" t="s">
        <v>17</v>
      </c>
      <c r="D4532">
        <v>2004</v>
      </c>
      <c r="E4532" t="s">
        <v>13742</v>
      </c>
      <c r="F4532">
        <v>7</v>
      </c>
      <c r="G4532">
        <v>11000</v>
      </c>
      <c r="H4532" t="s">
        <v>13743</v>
      </c>
      <c r="I4532" t="s">
        <v>13744</v>
      </c>
      <c r="J4532" t="s">
        <v>9775</v>
      </c>
      <c r="K4532" t="s">
        <v>22</v>
      </c>
      <c r="L4532">
        <f>20500000</f>
        <v>20500000</v>
      </c>
      <c r="M4532">
        <v>20421130</v>
      </c>
      <c r="N4532" t="s">
        <v>13745</v>
      </c>
      <c r="O4532">
        <v>104</v>
      </c>
      <c r="P4532" t="str">
        <f>IF(Table1[[#This Row],[score]]&gt;=8.5,"High",IF(Table1[[#This Row],[score]]&gt;=7,"Medium","Low"))</f>
        <v>Medium</v>
      </c>
      <c r="Q4532" s="5">
        <f>Table1[[#This Row],[gross]]-Table1[[#This Row],[budget]]</f>
        <v>-78870</v>
      </c>
      <c r="R4532" s="5" t="str">
        <f>IF(Table1[[#This Row],[Profit]]&gt;0,"Profit","Loss")</f>
        <v>Loss</v>
      </c>
      <c r="S4532" s="6" t="str">
        <f>FLOOR(Table1[[#This Row],[year]]-1900,10)+1900 &amp; "-" &amp; FLOOR(Table1[[#This Row],[year]]-1890,10)+1900</f>
        <v>2000-2010</v>
      </c>
      <c r="T4532" s="14" t="s">
        <v>21835</v>
      </c>
      <c r="AB4532" s="14"/>
    </row>
    <row r="4533" spans="1:28" hidden="1" x14ac:dyDescent="0.3">
      <c r="A4533">
        <v>2046</v>
      </c>
      <c r="B4533" t="s">
        <v>16</v>
      </c>
      <c r="C4533" t="s">
        <v>17</v>
      </c>
      <c r="D4533">
        <v>2004</v>
      </c>
      <c r="E4533" t="s">
        <v>13516</v>
      </c>
      <c r="F4533">
        <v>7.4</v>
      </c>
      <c r="G4533">
        <v>53000</v>
      </c>
      <c r="H4533" t="s">
        <v>4669</v>
      </c>
      <c r="I4533" t="s">
        <v>4669</v>
      </c>
      <c r="J4533" t="s">
        <v>11209</v>
      </c>
      <c r="K4533" t="s">
        <v>483</v>
      </c>
      <c r="L4533">
        <v>12000000</v>
      </c>
      <c r="M4533">
        <v>20205757</v>
      </c>
      <c r="N4533" t="s">
        <v>7876</v>
      </c>
      <c r="O4533">
        <v>129</v>
      </c>
      <c r="P4533" t="str">
        <f>IF(Table1[[#This Row],[score]]&gt;=8.5,"High",IF(Table1[[#This Row],[score]]&gt;=7,"Medium","Low"))</f>
        <v>Medium</v>
      </c>
      <c r="Q4533" s="5">
        <f>Table1[[#This Row],[gross]]-Table1[[#This Row],[budget]]</f>
        <v>8205757</v>
      </c>
      <c r="R4533" s="5" t="str">
        <f>IF(Table1[[#This Row],[Profit]]&gt;0,"Profit","Loss")</f>
        <v>Profit</v>
      </c>
      <c r="S4533" s="6" t="str">
        <f>FLOOR(Table1[[#This Row],[year]]-1900,10)+1900 &amp; "-" &amp; FLOOR(Table1[[#This Row],[year]]-1890,10)+1900</f>
        <v>2000-2010</v>
      </c>
      <c r="T4533" s="14" t="s">
        <v>21853</v>
      </c>
      <c r="AB4533" s="14"/>
    </row>
    <row r="4534" spans="1:28" hidden="1" x14ac:dyDescent="0.3">
      <c r="A4534" t="s">
        <v>13846</v>
      </c>
      <c r="B4534" t="s">
        <v>1974</v>
      </c>
      <c r="C4534" t="s">
        <v>41</v>
      </c>
      <c r="D4534">
        <v>2004</v>
      </c>
      <c r="E4534" t="s">
        <v>13400</v>
      </c>
      <c r="F4534">
        <v>6.4</v>
      </c>
      <c r="G4534">
        <v>31000</v>
      </c>
      <c r="H4534" t="s">
        <v>289</v>
      </c>
      <c r="I4534" t="s">
        <v>289</v>
      </c>
      <c r="J4534" t="s">
        <v>12913</v>
      </c>
      <c r="K4534" t="s">
        <v>30</v>
      </c>
      <c r="L4534">
        <f>20500000</f>
        <v>20500000</v>
      </c>
      <c r="M4534">
        <v>20129327</v>
      </c>
      <c r="N4534" t="s">
        <v>9351</v>
      </c>
      <c r="O4534">
        <v>99</v>
      </c>
      <c r="P4534" t="str">
        <f>IF(Table1[[#This Row],[score]]&gt;=8.5,"High",IF(Table1[[#This Row],[score]]&gt;=7,"Medium","Low"))</f>
        <v>Low</v>
      </c>
      <c r="Q4534" s="5">
        <f>Table1[[#This Row],[gross]]-Table1[[#This Row],[budget]]</f>
        <v>-370673</v>
      </c>
      <c r="R4534" s="5" t="str">
        <f>IF(Table1[[#This Row],[Profit]]&gt;0,"Profit","Loss")</f>
        <v>Loss</v>
      </c>
      <c r="S4534" s="6" t="str">
        <f>FLOOR(Table1[[#This Row],[year]]-1900,10)+1900 &amp; "-" &amp; FLOOR(Table1[[#This Row],[year]]-1890,10)+1900</f>
        <v>2000-2010</v>
      </c>
      <c r="T4534" s="14" t="s">
        <v>21835</v>
      </c>
      <c r="AB4534" s="14"/>
    </row>
    <row r="4535" spans="1:28" hidden="1" x14ac:dyDescent="0.3">
      <c r="A4535" t="s">
        <v>13667</v>
      </c>
      <c r="B4535" t="s">
        <v>16</v>
      </c>
      <c r="C4535" t="s">
        <v>41</v>
      </c>
      <c r="D4535">
        <v>2004</v>
      </c>
      <c r="E4535" t="s">
        <v>13462</v>
      </c>
      <c r="F4535">
        <v>6.6</v>
      </c>
      <c r="G4535">
        <v>63000</v>
      </c>
      <c r="H4535" t="s">
        <v>8105</v>
      </c>
      <c r="I4535" t="s">
        <v>8105</v>
      </c>
      <c r="J4535" t="s">
        <v>10045</v>
      </c>
      <c r="K4535" t="s">
        <v>22</v>
      </c>
      <c r="L4535">
        <v>20000000</v>
      </c>
      <c r="M4535">
        <v>20094909</v>
      </c>
      <c r="N4535" t="s">
        <v>9351</v>
      </c>
      <c r="O4535">
        <v>107</v>
      </c>
      <c r="P4535" t="str">
        <f>IF(Table1[[#This Row],[score]]&gt;=8.5,"High",IF(Table1[[#This Row],[score]]&gt;=7,"Medium","Low"))</f>
        <v>Low</v>
      </c>
      <c r="Q4535" s="5">
        <f>Table1[[#This Row],[gross]]-Table1[[#This Row],[budget]]</f>
        <v>94909</v>
      </c>
      <c r="R4535" s="5" t="str">
        <f>IF(Table1[[#This Row],[Profit]]&gt;0,"Profit","Loss")</f>
        <v>Profit</v>
      </c>
      <c r="S4535" s="6" t="str">
        <f>FLOOR(Table1[[#This Row],[year]]-1900,10)+1900 &amp; "-" &amp; FLOOR(Table1[[#This Row],[year]]-1890,10)+1900</f>
        <v>2000-2010</v>
      </c>
      <c r="T4535" s="14" t="s">
        <v>21835</v>
      </c>
      <c r="AB4535" s="14"/>
    </row>
    <row r="4536" spans="1:28" hidden="1" x14ac:dyDescent="0.3">
      <c r="A4536" t="s">
        <v>13657</v>
      </c>
      <c r="B4536" t="s">
        <v>1974</v>
      </c>
      <c r="C4536" t="s">
        <v>17</v>
      </c>
      <c r="D4536">
        <v>2004</v>
      </c>
      <c r="E4536" t="s">
        <v>13658</v>
      </c>
      <c r="F4536">
        <v>6.2</v>
      </c>
      <c r="G4536">
        <v>21000</v>
      </c>
      <c r="H4536" t="s">
        <v>4796</v>
      </c>
      <c r="I4536" t="s">
        <v>13659</v>
      </c>
      <c r="J4536" t="s">
        <v>7701</v>
      </c>
      <c r="K4536" t="s">
        <v>30</v>
      </c>
      <c r="L4536">
        <v>23000000</v>
      </c>
      <c r="M4536">
        <v>19463185</v>
      </c>
      <c r="N4536" t="s">
        <v>12565</v>
      </c>
      <c r="O4536">
        <v>141</v>
      </c>
      <c r="P4536" t="str">
        <f>IF(Table1[[#This Row],[score]]&gt;=8.5,"High",IF(Table1[[#This Row],[score]]&gt;=7,"Medium","Low"))</f>
        <v>Low</v>
      </c>
      <c r="Q4536" s="5">
        <f>Table1[[#This Row],[gross]]-Table1[[#This Row],[budget]]</f>
        <v>-3536815</v>
      </c>
      <c r="R4536" s="5" t="str">
        <f>IF(Table1[[#This Row],[Profit]]&gt;0,"Profit","Loss")</f>
        <v>Loss</v>
      </c>
      <c r="S4536" s="6" t="str">
        <f>FLOOR(Table1[[#This Row],[year]]-1900,10)+1900 &amp; "-" &amp; FLOOR(Table1[[#This Row],[year]]-1890,10)+1900</f>
        <v>2000-2010</v>
      </c>
      <c r="T4536" s="14" t="s">
        <v>21835</v>
      </c>
      <c r="AB4536" s="14"/>
    </row>
    <row r="4537" spans="1:28" hidden="1" x14ac:dyDescent="0.3">
      <c r="A4537" t="s">
        <v>13819</v>
      </c>
      <c r="B4537" t="s">
        <v>443</v>
      </c>
      <c r="C4537" t="s">
        <v>41</v>
      </c>
      <c r="D4537">
        <v>2004</v>
      </c>
      <c r="E4537" t="s">
        <v>13820</v>
      </c>
      <c r="F4537">
        <v>7.5</v>
      </c>
      <c r="G4537">
        <v>17000</v>
      </c>
      <c r="H4537" t="s">
        <v>13821</v>
      </c>
      <c r="I4537" t="s">
        <v>13822</v>
      </c>
      <c r="J4537" t="s">
        <v>13823</v>
      </c>
      <c r="K4537" t="s">
        <v>1081</v>
      </c>
      <c r="L4537">
        <f>20500000</f>
        <v>20500000</v>
      </c>
      <c r="M4537">
        <v>18328469</v>
      </c>
      <c r="N4537" t="s">
        <v>13824</v>
      </c>
      <c r="O4537">
        <v>133</v>
      </c>
      <c r="P4537" t="str">
        <f>IF(Table1[[#This Row],[score]]&gt;=8.5,"High",IF(Table1[[#This Row],[score]]&gt;=7,"Medium","Low"))</f>
        <v>Medium</v>
      </c>
      <c r="Q4537" s="5">
        <f>Table1[[#This Row],[gross]]-Table1[[#This Row],[budget]]</f>
        <v>-2171531</v>
      </c>
      <c r="R4537" s="5" t="str">
        <f>IF(Table1[[#This Row],[Profit]]&gt;0,"Profit","Loss")</f>
        <v>Loss</v>
      </c>
      <c r="S4537" s="6" t="str">
        <f>FLOOR(Table1[[#This Row],[year]]-1900,10)+1900 &amp; "-" &amp; FLOOR(Table1[[#This Row],[year]]-1890,10)+1900</f>
        <v>2000-2010</v>
      </c>
      <c r="T4537" s="14" t="s">
        <v>21841</v>
      </c>
      <c r="AB4537" s="14"/>
    </row>
    <row r="4538" spans="1:28" hidden="1" x14ac:dyDescent="0.3">
      <c r="A4538" t="s">
        <v>13565</v>
      </c>
      <c r="B4538" t="s">
        <v>16</v>
      </c>
      <c r="C4538" t="s">
        <v>63</v>
      </c>
      <c r="D4538">
        <v>2004</v>
      </c>
      <c r="E4538" t="s">
        <v>13566</v>
      </c>
      <c r="F4538">
        <v>7.1</v>
      </c>
      <c r="G4538">
        <v>48000</v>
      </c>
      <c r="H4538" t="s">
        <v>1865</v>
      </c>
      <c r="I4538" t="s">
        <v>1865</v>
      </c>
      <c r="J4538" t="s">
        <v>5655</v>
      </c>
      <c r="K4538" t="s">
        <v>30</v>
      </c>
      <c r="L4538">
        <v>11000000</v>
      </c>
      <c r="M4538">
        <v>17050017</v>
      </c>
      <c r="N4538" t="s">
        <v>9351</v>
      </c>
      <c r="O4538">
        <v>118</v>
      </c>
      <c r="P4538" t="str">
        <f>IF(Table1[[#This Row],[score]]&gt;=8.5,"High",IF(Table1[[#This Row],[score]]&gt;=7,"Medium","Low"))</f>
        <v>Medium</v>
      </c>
      <c r="Q4538" s="5">
        <f>Table1[[#This Row],[gross]]-Table1[[#This Row],[budget]]</f>
        <v>6050017</v>
      </c>
      <c r="R4538" s="5" t="str">
        <f>IF(Table1[[#This Row],[Profit]]&gt;0,"Profit","Loss")</f>
        <v>Profit</v>
      </c>
      <c r="S4538" s="6" t="str">
        <f>FLOOR(Table1[[#This Row],[year]]-1900,10)+1900 &amp; "-" &amp; FLOOR(Table1[[#This Row],[year]]-1890,10)+1900</f>
        <v>2000-2010</v>
      </c>
      <c r="T4538" s="14" t="s">
        <v>21835</v>
      </c>
      <c r="AB4538" s="14"/>
    </row>
    <row r="4539" spans="1:28" hidden="1" x14ac:dyDescent="0.3">
      <c r="A4539" t="s">
        <v>13787</v>
      </c>
      <c r="B4539" t="s">
        <v>33</v>
      </c>
      <c r="C4539" t="s">
        <v>34</v>
      </c>
      <c r="D4539">
        <v>2004</v>
      </c>
      <c r="E4539" t="s">
        <v>12604</v>
      </c>
      <c r="F4539">
        <v>5.2</v>
      </c>
      <c r="G4539">
        <v>9800</v>
      </c>
      <c r="H4539" t="s">
        <v>13788</v>
      </c>
      <c r="I4539" t="s">
        <v>13789</v>
      </c>
      <c r="J4539" t="s">
        <v>13790</v>
      </c>
      <c r="K4539" t="s">
        <v>30</v>
      </c>
      <c r="L4539">
        <v>12000000</v>
      </c>
      <c r="M4539">
        <v>16951702</v>
      </c>
      <c r="N4539" t="s">
        <v>9026</v>
      </c>
      <c r="O4539">
        <v>91</v>
      </c>
      <c r="P4539" t="str">
        <f>IF(Table1[[#This Row],[score]]&gt;=8.5,"High",IF(Table1[[#This Row],[score]]&gt;=7,"Medium","Low"))</f>
        <v>Low</v>
      </c>
      <c r="Q4539" s="5">
        <f>Table1[[#This Row],[gross]]-Table1[[#This Row],[budget]]</f>
        <v>4951702</v>
      </c>
      <c r="R4539" s="5" t="str">
        <f>IF(Table1[[#This Row],[Profit]]&gt;0,"Profit","Loss")</f>
        <v>Profit</v>
      </c>
      <c r="S4539" s="6" t="str">
        <f>FLOOR(Table1[[#This Row],[year]]-1900,10)+1900 &amp; "-" &amp; FLOOR(Table1[[#This Row],[year]]-1890,10)+1900</f>
        <v>2000-2010</v>
      </c>
      <c r="T4539" s="14" t="s">
        <v>21835</v>
      </c>
      <c r="AB4539" s="14"/>
    </row>
    <row r="4540" spans="1:28" hidden="1" x14ac:dyDescent="0.3">
      <c r="A4540" t="s">
        <v>13470</v>
      </c>
      <c r="B4540" t="s">
        <v>16</v>
      </c>
      <c r="C4540" t="s">
        <v>17</v>
      </c>
      <c r="D4540">
        <v>2004</v>
      </c>
      <c r="E4540" t="s">
        <v>13377</v>
      </c>
      <c r="F4540">
        <v>8.1</v>
      </c>
      <c r="G4540">
        <v>244000</v>
      </c>
      <c r="H4540" t="s">
        <v>5696</v>
      </c>
      <c r="I4540" t="s">
        <v>5696</v>
      </c>
      <c r="J4540" t="s">
        <v>2612</v>
      </c>
      <c r="K4540" t="s">
        <v>30</v>
      </c>
      <c r="L4540" s="5">
        <v>2700000</v>
      </c>
      <c r="M4540" s="5">
        <v>15936507</v>
      </c>
      <c r="N4540" t="s">
        <v>13471</v>
      </c>
      <c r="O4540">
        <v>80</v>
      </c>
      <c r="P4540" t="str">
        <f>IF(Table1[[#This Row],[score]]&gt;=8.5,"High",IF(Table1[[#This Row],[score]]&gt;=7,"Medium","Low"))</f>
        <v>Medium</v>
      </c>
      <c r="Q4540" s="5">
        <f>Table1[[#This Row],[gross]]-Table1[[#This Row],[budget]]</f>
        <v>13236507</v>
      </c>
      <c r="R4540" s="5" t="str">
        <f>IF(Table1[[#This Row],[Profit]]&gt;0,"Profit","Loss")</f>
        <v>Profit</v>
      </c>
      <c r="S4540" s="6" t="str">
        <f>FLOOR(Table1[[#This Row],[year]]-1900,10)+1900 &amp; "-" &amp; FLOOR(Table1[[#This Row],[year]]-1890,10)+1900</f>
        <v>2000-2010</v>
      </c>
      <c r="T4540" s="14" t="s">
        <v>21835</v>
      </c>
      <c r="AB4540" s="14"/>
    </row>
    <row r="4541" spans="1:28" hidden="1" x14ac:dyDescent="0.3">
      <c r="A4541" t="s">
        <v>13618</v>
      </c>
      <c r="B4541" t="s">
        <v>33</v>
      </c>
      <c r="C4541" t="s">
        <v>237</v>
      </c>
      <c r="D4541">
        <v>2004</v>
      </c>
      <c r="E4541" t="s">
        <v>13465</v>
      </c>
      <c r="F4541">
        <v>5.9</v>
      </c>
      <c r="G4541">
        <v>27000</v>
      </c>
      <c r="H4541" t="s">
        <v>10399</v>
      </c>
      <c r="I4541" t="s">
        <v>13619</v>
      </c>
      <c r="J4541" t="s">
        <v>13055</v>
      </c>
      <c r="K4541" t="s">
        <v>30</v>
      </c>
      <c r="L4541">
        <v>15000000</v>
      </c>
      <c r="M4541">
        <v>14867514</v>
      </c>
      <c r="N4541" t="s">
        <v>2001</v>
      </c>
      <c r="O4541">
        <v>103</v>
      </c>
      <c r="P4541" t="str">
        <f>IF(Table1[[#This Row],[score]]&gt;=8.5,"High",IF(Table1[[#This Row],[score]]&gt;=7,"Medium","Low"))</f>
        <v>Low</v>
      </c>
      <c r="Q4541" s="5">
        <f>Table1[[#This Row],[gross]]-Table1[[#This Row],[budget]]</f>
        <v>-132486</v>
      </c>
      <c r="R4541" s="5" t="str">
        <f>IF(Table1[[#This Row],[Profit]]&gt;0,"Profit","Loss")</f>
        <v>Loss</v>
      </c>
      <c r="S4541" s="6" t="str">
        <f>FLOOR(Table1[[#This Row],[year]]-1900,10)+1900 &amp; "-" &amp; FLOOR(Table1[[#This Row],[year]]-1890,10)+1900</f>
        <v>2000-2010</v>
      </c>
      <c r="T4541" s="14" t="s">
        <v>21835</v>
      </c>
      <c r="AB4541" s="14"/>
    </row>
    <row r="4542" spans="1:28" hidden="1" x14ac:dyDescent="0.3">
      <c r="A4542" t="s">
        <v>13643</v>
      </c>
      <c r="B4542" t="s">
        <v>16</v>
      </c>
      <c r="C4542" t="s">
        <v>41</v>
      </c>
      <c r="D4542">
        <v>2004</v>
      </c>
      <c r="E4542" t="s">
        <v>12991</v>
      </c>
      <c r="F4542">
        <v>4.5</v>
      </c>
      <c r="G4542">
        <v>22000</v>
      </c>
      <c r="H4542" t="s">
        <v>13644</v>
      </c>
      <c r="I4542" t="s">
        <v>13645</v>
      </c>
      <c r="J4542" t="s">
        <v>13646</v>
      </c>
      <c r="K4542" t="s">
        <v>30</v>
      </c>
      <c r="L4542">
        <v>16000000</v>
      </c>
      <c r="M4542">
        <v>14821824</v>
      </c>
      <c r="N4542" t="s">
        <v>118</v>
      </c>
      <c r="O4542">
        <v>86</v>
      </c>
      <c r="P4542" t="str">
        <f>IF(Table1[[#This Row],[score]]&gt;=8.5,"High",IF(Table1[[#This Row],[score]]&gt;=7,"Medium","Low"))</f>
        <v>Low</v>
      </c>
      <c r="Q4542" s="5">
        <f>Table1[[#This Row],[gross]]-Table1[[#This Row],[budget]]</f>
        <v>-1178176</v>
      </c>
      <c r="R4542" s="5" t="str">
        <f>IF(Table1[[#This Row],[Profit]]&gt;0,"Profit","Loss")</f>
        <v>Loss</v>
      </c>
      <c r="S4542" s="6" t="str">
        <f>FLOOR(Table1[[#This Row],[year]]-1900,10)+1900 &amp; "-" &amp; FLOOR(Table1[[#This Row],[year]]-1890,10)+1900</f>
        <v>2000-2010</v>
      </c>
      <c r="T4542" s="14" t="s">
        <v>21835</v>
      </c>
      <c r="AB4542" s="14"/>
    </row>
    <row r="4543" spans="1:28" hidden="1" x14ac:dyDescent="0.3">
      <c r="A4543" t="s">
        <v>13833</v>
      </c>
      <c r="B4543" t="s">
        <v>1974</v>
      </c>
      <c r="C4543" t="s">
        <v>41</v>
      </c>
      <c r="D4543">
        <v>2004</v>
      </c>
      <c r="E4543" t="s">
        <v>12809</v>
      </c>
      <c r="F4543">
        <v>5.2</v>
      </c>
      <c r="G4543">
        <v>12000</v>
      </c>
      <c r="H4543" t="s">
        <v>4449</v>
      </c>
      <c r="I4543" t="s">
        <v>8635</v>
      </c>
      <c r="J4543" t="s">
        <v>73</v>
      </c>
      <c r="K4543" t="s">
        <v>30</v>
      </c>
      <c r="L4543">
        <v>30000000</v>
      </c>
      <c r="M4543">
        <v>14615099</v>
      </c>
      <c r="N4543" t="s">
        <v>180</v>
      </c>
      <c r="O4543">
        <v>110</v>
      </c>
      <c r="P4543" t="str">
        <f>IF(Table1[[#This Row],[score]]&gt;=8.5,"High",IF(Table1[[#This Row],[score]]&gt;=7,"Medium","Low"))</f>
        <v>Low</v>
      </c>
      <c r="Q4543" s="5">
        <f>Table1[[#This Row],[gross]]-Table1[[#This Row],[budget]]</f>
        <v>-15384901</v>
      </c>
      <c r="R4543" s="5" t="str">
        <f>IF(Table1[[#This Row],[Profit]]&gt;0,"Profit","Loss")</f>
        <v>Loss</v>
      </c>
      <c r="S4543" s="6" t="str">
        <f>FLOOR(Table1[[#This Row],[year]]-1900,10)+1900 &amp; "-" &amp; FLOOR(Table1[[#This Row],[year]]-1890,10)+1900</f>
        <v>2000-2010</v>
      </c>
      <c r="T4543" s="14" t="s">
        <v>21835</v>
      </c>
      <c r="AB4543" s="14"/>
    </row>
    <row r="4544" spans="1:28" hidden="1" x14ac:dyDescent="0.3">
      <c r="A4544" t="s">
        <v>13675</v>
      </c>
      <c r="B4544" t="s">
        <v>1974</v>
      </c>
      <c r="C4544" t="s">
        <v>41</v>
      </c>
      <c r="D4544">
        <v>2004</v>
      </c>
      <c r="E4544" t="s">
        <v>13331</v>
      </c>
      <c r="F4544">
        <v>4.8</v>
      </c>
      <c r="G4544">
        <v>30000</v>
      </c>
      <c r="H4544" t="s">
        <v>1115</v>
      </c>
      <c r="I4544" t="s">
        <v>13676</v>
      </c>
      <c r="J4544" t="s">
        <v>7926</v>
      </c>
      <c r="K4544" t="s">
        <v>30</v>
      </c>
      <c r="L4544">
        <v>40000000</v>
      </c>
      <c r="M4544">
        <v>14494036</v>
      </c>
      <c r="N4544" t="s">
        <v>9593</v>
      </c>
      <c r="O4544">
        <v>99</v>
      </c>
      <c r="P4544" t="str">
        <f>IF(Table1[[#This Row],[score]]&gt;=8.5,"High",IF(Table1[[#This Row],[score]]&gt;=7,"Medium","Low"))</f>
        <v>Low</v>
      </c>
      <c r="Q4544" s="5">
        <f>Table1[[#This Row],[gross]]-Table1[[#This Row],[budget]]</f>
        <v>-25505964</v>
      </c>
      <c r="R4544" s="5" t="str">
        <f>IF(Table1[[#This Row],[Profit]]&gt;0,"Profit","Loss")</f>
        <v>Loss</v>
      </c>
      <c r="S4544" s="6" t="str">
        <f>FLOOR(Table1[[#This Row],[year]]-1900,10)+1900 &amp; "-" &amp; FLOOR(Table1[[#This Row],[year]]-1890,10)+1900</f>
        <v>2000-2010</v>
      </c>
      <c r="T4544" s="14" t="s">
        <v>21835</v>
      </c>
      <c r="AB4544" s="14"/>
    </row>
    <row r="4545" spans="1:28" hidden="1" x14ac:dyDescent="0.3">
      <c r="A4545" t="s">
        <v>13777</v>
      </c>
      <c r="B4545" t="s">
        <v>16</v>
      </c>
      <c r="C4545" t="s">
        <v>104</v>
      </c>
      <c r="D4545">
        <v>2004</v>
      </c>
      <c r="E4545" t="s">
        <v>13494</v>
      </c>
      <c r="F4545">
        <v>7.6</v>
      </c>
      <c r="G4545">
        <v>24000</v>
      </c>
      <c r="H4545" t="s">
        <v>4816</v>
      </c>
      <c r="I4545" t="s">
        <v>4816</v>
      </c>
      <c r="J4545" t="s">
        <v>13778</v>
      </c>
      <c r="K4545" t="s">
        <v>22</v>
      </c>
      <c r="L4545">
        <v>11000000</v>
      </c>
      <c r="M4545">
        <v>13267869</v>
      </c>
      <c r="N4545" t="s">
        <v>10507</v>
      </c>
      <c r="O4545">
        <v>125</v>
      </c>
      <c r="P4545" t="str">
        <f>IF(Table1[[#This Row],[score]]&gt;=8.5,"High",IF(Table1[[#This Row],[score]]&gt;=7,"Medium","Low"))</f>
        <v>Medium</v>
      </c>
      <c r="Q4545" s="5">
        <f>Table1[[#This Row],[gross]]-Table1[[#This Row],[budget]]</f>
        <v>2267869</v>
      </c>
      <c r="R4545" s="5" t="str">
        <f>IF(Table1[[#This Row],[Profit]]&gt;0,"Profit","Loss")</f>
        <v>Profit</v>
      </c>
      <c r="S4545" s="6" t="str">
        <f>FLOOR(Table1[[#This Row],[year]]-1900,10)+1900 &amp; "-" &amp; FLOOR(Table1[[#This Row],[year]]-1890,10)+1900</f>
        <v>2000-2010</v>
      </c>
      <c r="T4545" s="14" t="s">
        <v>21835</v>
      </c>
      <c r="AB4545" s="14"/>
    </row>
    <row r="4546" spans="1:28" hidden="1" x14ac:dyDescent="0.3">
      <c r="A4546" t="s">
        <v>13773</v>
      </c>
      <c r="B4546" t="s">
        <v>16</v>
      </c>
      <c r="C4546" t="s">
        <v>104</v>
      </c>
      <c r="D4546">
        <v>2004</v>
      </c>
      <c r="E4546" t="s">
        <v>13354</v>
      </c>
      <c r="F4546">
        <v>7.4</v>
      </c>
      <c r="G4546">
        <v>34000</v>
      </c>
      <c r="H4546" t="s">
        <v>13774</v>
      </c>
      <c r="I4546" t="s">
        <v>13774</v>
      </c>
      <c r="J4546" t="s">
        <v>13775</v>
      </c>
      <c r="K4546" t="s">
        <v>13776</v>
      </c>
      <c r="L4546">
        <v>3000000</v>
      </c>
      <c r="M4546">
        <v>12594630</v>
      </c>
      <c r="N4546" t="s">
        <v>12756</v>
      </c>
      <c r="O4546">
        <v>101</v>
      </c>
      <c r="P4546" t="str">
        <f>IF(Table1[[#This Row],[score]]&gt;=8.5,"High",IF(Table1[[#This Row],[score]]&gt;=7,"Medium","Low"))</f>
        <v>Medium</v>
      </c>
      <c r="Q4546" s="5">
        <f>Table1[[#This Row],[gross]]-Table1[[#This Row],[budget]]</f>
        <v>9594630</v>
      </c>
      <c r="R4546" s="5" t="str">
        <f>IF(Table1[[#This Row],[Profit]]&gt;0,"Profit","Loss")</f>
        <v>Profit</v>
      </c>
      <c r="S4546" s="6" t="str">
        <f>FLOOR(Table1[[#This Row],[year]]-1900,10)+1900 &amp; "-" &amp; FLOOR(Table1[[#This Row],[year]]-1890,10)+1900</f>
        <v>2000-2010</v>
      </c>
      <c r="T4546" s="14" t="s">
        <v>21835</v>
      </c>
      <c r="AB4546" s="14"/>
    </row>
    <row r="4547" spans="1:28" hidden="1" x14ac:dyDescent="0.3">
      <c r="A4547" t="s">
        <v>13522</v>
      </c>
      <c r="B4547" t="s">
        <v>1974</v>
      </c>
      <c r="C4547" t="s">
        <v>41</v>
      </c>
      <c r="D4547">
        <v>2004</v>
      </c>
      <c r="E4547" t="s">
        <v>12804</v>
      </c>
      <c r="F4547">
        <v>6.1</v>
      </c>
      <c r="G4547">
        <v>37000</v>
      </c>
      <c r="H4547" t="s">
        <v>9884</v>
      </c>
      <c r="I4547" t="s">
        <v>13523</v>
      </c>
      <c r="J4547" t="s">
        <v>12322</v>
      </c>
      <c r="K4547" t="s">
        <v>30</v>
      </c>
      <c r="L4547">
        <v>23000000</v>
      </c>
      <c r="M4547">
        <v>12313323</v>
      </c>
      <c r="N4547" t="s">
        <v>11022</v>
      </c>
      <c r="O4547">
        <v>111</v>
      </c>
      <c r="P4547" t="str">
        <f>IF(Table1[[#This Row],[score]]&gt;=8.5,"High",IF(Table1[[#This Row],[score]]&gt;=7,"Medium","Low"))</f>
        <v>Low</v>
      </c>
      <c r="Q4547" s="5">
        <f>Table1[[#This Row],[gross]]-Table1[[#This Row],[budget]]</f>
        <v>-10686677</v>
      </c>
      <c r="R4547" s="5" t="str">
        <f>IF(Table1[[#This Row],[Profit]]&gt;0,"Profit","Loss")</f>
        <v>Loss</v>
      </c>
      <c r="S4547" s="6" t="str">
        <f>FLOOR(Table1[[#This Row],[year]]-1900,10)+1900 &amp; "-" &amp; FLOOR(Table1[[#This Row],[year]]-1890,10)+1900</f>
        <v>2000-2010</v>
      </c>
      <c r="T4547" s="14" t="s">
        <v>21835</v>
      </c>
      <c r="AB4547" s="14"/>
    </row>
    <row r="4548" spans="1:28" hidden="1" x14ac:dyDescent="0.3">
      <c r="A4548" t="s">
        <v>13389</v>
      </c>
      <c r="B4548" t="s">
        <v>16</v>
      </c>
      <c r="C4548" t="s">
        <v>34</v>
      </c>
      <c r="D4548">
        <v>2004</v>
      </c>
      <c r="E4548" t="s">
        <v>13390</v>
      </c>
      <c r="F4548">
        <v>7.3</v>
      </c>
      <c r="G4548">
        <v>171000</v>
      </c>
      <c r="H4548" t="s">
        <v>13391</v>
      </c>
      <c r="I4548" t="s">
        <v>13392</v>
      </c>
      <c r="J4548" t="s">
        <v>13393</v>
      </c>
      <c r="K4548" t="s">
        <v>22</v>
      </c>
      <c r="L4548">
        <f>20500000</f>
        <v>20500000</v>
      </c>
      <c r="M4548">
        <v>11850214</v>
      </c>
      <c r="N4548" t="s">
        <v>12639</v>
      </c>
      <c r="O4548">
        <v>105</v>
      </c>
      <c r="P4548" t="str">
        <f>IF(Table1[[#This Row],[score]]&gt;=8.5,"High",IF(Table1[[#This Row],[score]]&gt;=7,"Medium","Low"))</f>
        <v>Medium</v>
      </c>
      <c r="Q4548" s="5">
        <f>Table1[[#This Row],[gross]]-Table1[[#This Row],[budget]]</f>
        <v>-8649786</v>
      </c>
      <c r="R4548" s="5" t="str">
        <f>IF(Table1[[#This Row],[Profit]]&gt;0,"Profit","Loss")</f>
        <v>Loss</v>
      </c>
      <c r="S4548" s="6" t="str">
        <f>FLOOR(Table1[[#This Row],[year]]-1900,10)+1900 &amp; "-" &amp; FLOOR(Table1[[#This Row],[year]]-1890,10)+1900</f>
        <v>2000-2010</v>
      </c>
      <c r="T4548" s="14" t="s">
        <v>21835</v>
      </c>
      <c r="AB4548" s="14"/>
    </row>
    <row r="4549" spans="1:28" hidden="1" x14ac:dyDescent="0.3">
      <c r="A4549" t="s">
        <v>13779</v>
      </c>
      <c r="B4549" t="s">
        <v>33</v>
      </c>
      <c r="C4549" t="s">
        <v>41</v>
      </c>
      <c r="D4549">
        <v>2004</v>
      </c>
      <c r="E4549" t="s">
        <v>13780</v>
      </c>
      <c r="F4549">
        <v>6.9</v>
      </c>
      <c r="G4549">
        <v>25000</v>
      </c>
      <c r="H4549" t="s">
        <v>8004</v>
      </c>
      <c r="I4549" t="s">
        <v>12551</v>
      </c>
      <c r="J4549" t="s">
        <v>13781</v>
      </c>
      <c r="K4549" t="s">
        <v>22</v>
      </c>
      <c r="L4549">
        <f>20500000</f>
        <v>20500000</v>
      </c>
      <c r="M4549">
        <v>11782282</v>
      </c>
      <c r="N4549" t="s">
        <v>10739</v>
      </c>
      <c r="O4549">
        <v>98</v>
      </c>
      <c r="P4549" t="str">
        <f>IF(Table1[[#This Row],[score]]&gt;=8.5,"High",IF(Table1[[#This Row],[score]]&gt;=7,"Medium","Low"))</f>
        <v>Low</v>
      </c>
      <c r="Q4549" s="5">
        <f>Table1[[#This Row],[gross]]-Table1[[#This Row],[budget]]</f>
        <v>-8717718</v>
      </c>
      <c r="R4549" s="5" t="str">
        <f>IF(Table1[[#This Row],[Profit]]&gt;0,"Profit","Loss")</f>
        <v>Loss</v>
      </c>
      <c r="S4549" s="6" t="str">
        <f>FLOOR(Table1[[#This Row],[year]]-1900,10)+1900 &amp; "-" &amp; FLOOR(Table1[[#This Row],[year]]-1890,10)+1900</f>
        <v>2000-2010</v>
      </c>
      <c r="T4549" s="14" t="s">
        <v>21835</v>
      </c>
      <c r="AB4549" s="14"/>
    </row>
    <row r="4550" spans="1:28" hidden="1" x14ac:dyDescent="0.3">
      <c r="A4550" t="s">
        <v>13590</v>
      </c>
      <c r="B4550" t="s">
        <v>16</v>
      </c>
      <c r="C4550" t="s">
        <v>34</v>
      </c>
      <c r="D4550">
        <v>2004</v>
      </c>
      <c r="E4550" t="s">
        <v>13591</v>
      </c>
      <c r="F4550">
        <v>7.1</v>
      </c>
      <c r="G4550">
        <v>68000</v>
      </c>
      <c r="H4550" t="s">
        <v>13592</v>
      </c>
      <c r="I4550" t="s">
        <v>2876</v>
      </c>
      <c r="J4550" t="s">
        <v>13593</v>
      </c>
      <c r="K4550" t="s">
        <v>448</v>
      </c>
      <c r="L4550">
        <f>20500000</f>
        <v>20500000</v>
      </c>
      <c r="M4550">
        <v>11169386</v>
      </c>
      <c r="N4550" t="s">
        <v>12121</v>
      </c>
      <c r="O4550">
        <v>84</v>
      </c>
      <c r="P4550" t="str">
        <f>IF(Table1[[#This Row],[score]]&gt;=8.5,"High",IF(Table1[[#This Row],[score]]&gt;=7,"Medium","Low"))</f>
        <v>Medium</v>
      </c>
      <c r="Q4550" s="5">
        <f>Table1[[#This Row],[gross]]-Table1[[#This Row],[budget]]</f>
        <v>-9330614</v>
      </c>
      <c r="R4550" s="5" t="str">
        <f>IF(Table1[[#This Row],[Profit]]&gt;0,"Profit","Loss")</f>
        <v>Loss</v>
      </c>
      <c r="S4550" s="6" t="str">
        <f>FLOOR(Table1[[#This Row],[year]]-1900,10)+1900 &amp; "-" &amp; FLOOR(Table1[[#This Row],[year]]-1890,10)+1900</f>
        <v>2000-2010</v>
      </c>
      <c r="T4550" s="14" t="s">
        <v>21835</v>
      </c>
      <c r="AB4550" s="14"/>
    </row>
    <row r="4551" spans="1:28" hidden="1" x14ac:dyDescent="0.3">
      <c r="A4551" t="s">
        <v>13502</v>
      </c>
      <c r="B4551" t="s">
        <v>1974</v>
      </c>
      <c r="C4551" t="s">
        <v>41</v>
      </c>
      <c r="D4551">
        <v>2004</v>
      </c>
      <c r="E4551" t="s">
        <v>12835</v>
      </c>
      <c r="F4551">
        <v>5.7</v>
      </c>
      <c r="G4551">
        <v>24000</v>
      </c>
      <c r="H4551" t="s">
        <v>9520</v>
      </c>
      <c r="I4551" t="s">
        <v>11908</v>
      </c>
      <c r="J4551" t="s">
        <v>9192</v>
      </c>
      <c r="K4551" t="s">
        <v>30</v>
      </c>
      <c r="L4551">
        <v>40000000</v>
      </c>
      <c r="M4551">
        <v>10898337</v>
      </c>
      <c r="N4551" t="s">
        <v>44</v>
      </c>
      <c r="O4551">
        <v>93</v>
      </c>
      <c r="P4551" t="str">
        <f>IF(Table1[[#This Row],[score]]&gt;=8.5,"High",IF(Table1[[#This Row],[score]]&gt;=7,"Medium","Low"))</f>
        <v>Low</v>
      </c>
      <c r="Q4551" s="5">
        <f>Table1[[#This Row],[gross]]-Table1[[#This Row],[budget]]</f>
        <v>-29101663</v>
      </c>
      <c r="R4551" s="5" t="str">
        <f>IF(Table1[[#This Row],[Profit]]&gt;0,"Profit","Loss")</f>
        <v>Loss</v>
      </c>
      <c r="S4551" s="6" t="str">
        <f>FLOOR(Table1[[#This Row],[year]]-1900,10)+1900 &amp; "-" &amp; FLOOR(Table1[[#This Row],[year]]-1890,10)+1900</f>
        <v>2000-2010</v>
      </c>
      <c r="T4551" s="14" t="s">
        <v>21835</v>
      </c>
      <c r="AB4551" s="14"/>
    </row>
    <row r="4552" spans="1:28" hidden="1" x14ac:dyDescent="0.3">
      <c r="A4552" t="s">
        <v>13725</v>
      </c>
      <c r="B4552" t="s">
        <v>16</v>
      </c>
      <c r="C4552" t="s">
        <v>63</v>
      </c>
      <c r="D4552">
        <v>2004</v>
      </c>
      <c r="E4552" t="s">
        <v>13726</v>
      </c>
      <c r="F4552">
        <v>6.3</v>
      </c>
      <c r="G4552">
        <v>35000</v>
      </c>
      <c r="H4552" t="s">
        <v>13727</v>
      </c>
      <c r="I4552" t="s">
        <v>13728</v>
      </c>
      <c r="J4552" t="s">
        <v>5628</v>
      </c>
      <c r="K4552" t="s">
        <v>22</v>
      </c>
      <c r="L4552">
        <f>20500000</f>
        <v>20500000</v>
      </c>
      <c r="M4552">
        <v>10852064</v>
      </c>
      <c r="N4552" t="s">
        <v>13729</v>
      </c>
      <c r="O4552">
        <v>114</v>
      </c>
      <c r="P4552" t="str">
        <f>IF(Table1[[#This Row],[score]]&gt;=8.5,"High",IF(Table1[[#This Row],[score]]&gt;=7,"Medium","Low"))</f>
        <v>Low</v>
      </c>
      <c r="Q4552" s="5">
        <f>Table1[[#This Row],[gross]]-Table1[[#This Row],[budget]]</f>
        <v>-9647936</v>
      </c>
      <c r="R4552" s="5" t="str">
        <f>IF(Table1[[#This Row],[Profit]]&gt;0,"Profit","Loss")</f>
        <v>Loss</v>
      </c>
      <c r="S4552" s="6" t="str">
        <f>FLOOR(Table1[[#This Row],[year]]-1900,10)+1900 &amp; "-" &amp; FLOOR(Table1[[#This Row],[year]]-1890,10)+1900</f>
        <v>2000-2010</v>
      </c>
      <c r="T4552" s="14" t="s">
        <v>21835</v>
      </c>
      <c r="AB4552" s="14"/>
    </row>
    <row r="4553" spans="1:28" hidden="1" x14ac:dyDescent="0.3">
      <c r="A4553" t="s">
        <v>13793</v>
      </c>
      <c r="B4553" t="s">
        <v>443</v>
      </c>
      <c r="C4553" t="s">
        <v>34</v>
      </c>
      <c r="D4553">
        <v>2004</v>
      </c>
      <c r="E4553" t="s">
        <v>13794</v>
      </c>
      <c r="F4553">
        <v>7</v>
      </c>
      <c r="G4553">
        <v>33000</v>
      </c>
      <c r="H4553" t="s">
        <v>13795</v>
      </c>
      <c r="I4553" t="s">
        <v>13795</v>
      </c>
      <c r="J4553" t="s">
        <v>10196</v>
      </c>
      <c r="K4553" t="s">
        <v>10197</v>
      </c>
      <c r="L4553">
        <f>20500000</f>
        <v>20500000</v>
      </c>
      <c r="M4553">
        <v>10836270</v>
      </c>
      <c r="N4553" t="s">
        <v>12421</v>
      </c>
      <c r="O4553">
        <v>182</v>
      </c>
      <c r="P4553" t="str">
        <f>IF(Table1[[#This Row],[score]]&gt;=8.5,"High",IF(Table1[[#This Row],[score]]&gt;=7,"Medium","Low"))</f>
        <v>Medium</v>
      </c>
      <c r="Q4553" s="5">
        <f>Table1[[#This Row],[gross]]-Table1[[#This Row],[budget]]</f>
        <v>-9663730</v>
      </c>
      <c r="R4553" s="5" t="str">
        <f>IF(Table1[[#This Row],[Profit]]&gt;0,"Profit","Loss")</f>
        <v>Loss</v>
      </c>
      <c r="S4553" s="6" t="str">
        <f>FLOOR(Table1[[#This Row],[year]]-1900,10)+1900 &amp; "-" &amp; FLOOR(Table1[[#This Row],[year]]-1890,10)+1900</f>
        <v>2000-2010</v>
      </c>
      <c r="T4553" s="14" t="s">
        <v>21867</v>
      </c>
      <c r="AB4553" s="14"/>
    </row>
    <row r="4554" spans="1:28" hidden="1" x14ac:dyDescent="0.3">
      <c r="A4554" t="s">
        <v>13611</v>
      </c>
      <c r="B4554" t="s">
        <v>33</v>
      </c>
      <c r="C4554" t="s">
        <v>41</v>
      </c>
      <c r="D4554">
        <v>2004</v>
      </c>
      <c r="E4554" t="s">
        <v>13373</v>
      </c>
      <c r="F4554">
        <v>5.0999999999999996</v>
      </c>
      <c r="G4554">
        <v>21000</v>
      </c>
      <c r="H4554" t="s">
        <v>4792</v>
      </c>
      <c r="I4554" t="s">
        <v>11178</v>
      </c>
      <c r="J4554" t="s">
        <v>12656</v>
      </c>
      <c r="K4554" t="s">
        <v>30</v>
      </c>
      <c r="L4554">
        <v>30000000</v>
      </c>
      <c r="M4554">
        <v>10592180</v>
      </c>
      <c r="N4554" t="s">
        <v>8543</v>
      </c>
      <c r="O4554">
        <v>106</v>
      </c>
      <c r="P4554" t="str">
        <f>IF(Table1[[#This Row],[score]]&gt;=8.5,"High",IF(Table1[[#This Row],[score]]&gt;=7,"Medium","Low"))</f>
        <v>Low</v>
      </c>
      <c r="Q4554" s="5">
        <f>Table1[[#This Row],[gross]]-Table1[[#This Row],[budget]]</f>
        <v>-19407820</v>
      </c>
      <c r="R4554" s="5" t="str">
        <f>IF(Table1[[#This Row],[Profit]]&gt;0,"Profit","Loss")</f>
        <v>Loss</v>
      </c>
      <c r="S4554" s="6" t="str">
        <f>FLOOR(Table1[[#This Row],[year]]-1900,10)+1900 &amp; "-" &amp; FLOOR(Table1[[#This Row],[year]]-1890,10)+1900</f>
        <v>2000-2010</v>
      </c>
      <c r="T4554" s="14" t="s">
        <v>21835</v>
      </c>
      <c r="AB4554" s="14"/>
    </row>
    <row r="4555" spans="1:28" hidden="1" x14ac:dyDescent="0.3">
      <c r="A4555" t="s">
        <v>13605</v>
      </c>
      <c r="B4555" t="s">
        <v>1974</v>
      </c>
      <c r="C4555" t="s">
        <v>41</v>
      </c>
      <c r="D4555">
        <v>2004</v>
      </c>
      <c r="E4555" t="s">
        <v>13093</v>
      </c>
      <c r="F4555">
        <v>6.7</v>
      </c>
      <c r="G4555">
        <v>45000</v>
      </c>
      <c r="H4555" t="s">
        <v>13606</v>
      </c>
      <c r="I4555" t="s">
        <v>13606</v>
      </c>
      <c r="J4555" t="s">
        <v>13607</v>
      </c>
      <c r="K4555" t="s">
        <v>30</v>
      </c>
      <c r="L4555">
        <v>5000000</v>
      </c>
      <c r="M4555">
        <v>10275509</v>
      </c>
      <c r="N4555" t="s">
        <v>80</v>
      </c>
      <c r="O4555">
        <v>92</v>
      </c>
      <c r="P4555" t="str">
        <f>IF(Table1[[#This Row],[score]]&gt;=8.5,"High",IF(Table1[[#This Row],[score]]&gt;=7,"Medium","Low"))</f>
        <v>Low</v>
      </c>
      <c r="Q4555" s="5">
        <f>Table1[[#This Row],[gross]]-Table1[[#This Row],[budget]]</f>
        <v>5275509</v>
      </c>
      <c r="R4555" s="5" t="str">
        <f>IF(Table1[[#This Row],[Profit]]&gt;0,"Profit","Loss")</f>
        <v>Profit</v>
      </c>
      <c r="S4555" s="6" t="str">
        <f>FLOOR(Table1[[#This Row],[year]]-1900,10)+1900 &amp; "-" &amp; FLOOR(Table1[[#This Row],[year]]-1890,10)+1900</f>
        <v>2000-2010</v>
      </c>
      <c r="T4555" s="14" t="s">
        <v>21835</v>
      </c>
      <c r="AB4555" s="14"/>
    </row>
    <row r="4556" spans="1:28" hidden="1" x14ac:dyDescent="0.3">
      <c r="A4556" t="s">
        <v>13533</v>
      </c>
      <c r="B4556" t="s">
        <v>33</v>
      </c>
      <c r="C4556" t="s">
        <v>41</v>
      </c>
      <c r="D4556">
        <v>2004</v>
      </c>
      <c r="E4556" t="s">
        <v>13424</v>
      </c>
      <c r="F4556">
        <v>5.4</v>
      </c>
      <c r="G4556">
        <v>16000</v>
      </c>
      <c r="H4556" t="s">
        <v>13534</v>
      </c>
      <c r="I4556" t="s">
        <v>9588</v>
      </c>
      <c r="J4556" t="s">
        <v>11825</v>
      </c>
      <c r="K4556" t="s">
        <v>30</v>
      </c>
      <c r="L4556">
        <v>10000000</v>
      </c>
      <c r="M4556">
        <v>10143022</v>
      </c>
      <c r="N4556" t="s">
        <v>118</v>
      </c>
      <c r="O4556">
        <v>89</v>
      </c>
      <c r="P4556" t="str">
        <f>IF(Table1[[#This Row],[score]]&gt;=8.5,"High",IF(Table1[[#This Row],[score]]&gt;=7,"Medium","Low"))</f>
        <v>Low</v>
      </c>
      <c r="Q4556" s="5">
        <f>Table1[[#This Row],[gross]]-Table1[[#This Row],[budget]]</f>
        <v>143022</v>
      </c>
      <c r="R4556" s="5" t="str">
        <f>IF(Table1[[#This Row],[Profit]]&gt;0,"Profit","Loss")</f>
        <v>Profit</v>
      </c>
      <c r="S4556" s="6" t="str">
        <f>FLOOR(Table1[[#This Row],[year]]-1900,10)+1900 &amp; "-" &amp; FLOOR(Table1[[#This Row],[year]]-1890,10)+1900</f>
        <v>2000-2010</v>
      </c>
      <c r="T4556" s="14" t="s">
        <v>21835</v>
      </c>
      <c r="AB4556" s="14"/>
    </row>
    <row r="4557" spans="1:28" hidden="1" x14ac:dyDescent="0.3">
      <c r="A4557" t="s">
        <v>13834</v>
      </c>
      <c r="B4557" t="s">
        <v>1974</v>
      </c>
      <c r="C4557" t="s">
        <v>390</v>
      </c>
      <c r="D4557">
        <v>2004</v>
      </c>
      <c r="E4557" t="s">
        <v>13373</v>
      </c>
      <c r="F4557">
        <v>7.5</v>
      </c>
      <c r="G4557">
        <v>37000</v>
      </c>
      <c r="H4557" t="s">
        <v>8502</v>
      </c>
      <c r="I4557" t="s">
        <v>8503</v>
      </c>
      <c r="J4557" t="s">
        <v>13835</v>
      </c>
      <c r="K4557" t="s">
        <v>2081</v>
      </c>
      <c r="L4557">
        <f>20500000</f>
        <v>20500000</v>
      </c>
      <c r="M4557">
        <v>9789651</v>
      </c>
      <c r="N4557" t="s">
        <v>6061</v>
      </c>
      <c r="O4557">
        <v>100</v>
      </c>
      <c r="P4557" t="str">
        <f>IF(Table1[[#This Row],[score]]&gt;=8.5,"High",IF(Table1[[#This Row],[score]]&gt;=7,"Medium","Low"))</f>
        <v>Medium</v>
      </c>
      <c r="Q4557" s="5">
        <f>Table1[[#This Row],[gross]]-Table1[[#This Row],[budget]]</f>
        <v>-10710349</v>
      </c>
      <c r="R4557" s="5" t="str">
        <f>IF(Table1[[#This Row],[Profit]]&gt;0,"Profit","Loss")</f>
        <v>Loss</v>
      </c>
      <c r="S4557" s="6" t="str">
        <f>FLOOR(Table1[[#This Row],[year]]-1900,10)+1900 &amp; "-" &amp; FLOOR(Table1[[#This Row],[year]]-1890,10)+1900</f>
        <v>2000-2010</v>
      </c>
      <c r="T4557" s="14" t="s">
        <v>21835</v>
      </c>
      <c r="AB4557" s="14"/>
    </row>
    <row r="4558" spans="1:28" hidden="1" x14ac:dyDescent="0.3">
      <c r="A4558" t="s">
        <v>13679</v>
      </c>
      <c r="B4558" t="s">
        <v>33</v>
      </c>
      <c r="C4558" t="s">
        <v>41</v>
      </c>
      <c r="D4558">
        <v>2004</v>
      </c>
      <c r="E4558" t="s">
        <v>12379</v>
      </c>
      <c r="F4558">
        <v>1.9</v>
      </c>
      <c r="G4558">
        <v>30000</v>
      </c>
      <c r="H4558" t="s">
        <v>507</v>
      </c>
      <c r="I4558" t="s">
        <v>13680</v>
      </c>
      <c r="J4558" t="s">
        <v>1283</v>
      </c>
      <c r="K4558" t="s">
        <v>5762</v>
      </c>
      <c r="L4558">
        <v>20000000</v>
      </c>
      <c r="M4558">
        <v>9448644</v>
      </c>
      <c r="N4558" t="s">
        <v>12692</v>
      </c>
      <c r="O4558">
        <v>88</v>
      </c>
      <c r="P4558" t="str">
        <f>IF(Table1[[#This Row],[score]]&gt;=8.5,"High",IF(Table1[[#This Row],[score]]&gt;=7,"Medium","Low"))</f>
        <v>Low</v>
      </c>
      <c r="Q4558" s="5">
        <f>Table1[[#This Row],[gross]]-Table1[[#This Row],[budget]]</f>
        <v>-10551356</v>
      </c>
      <c r="R4558" s="5" t="str">
        <f>IF(Table1[[#This Row],[Profit]]&gt;0,"Profit","Loss")</f>
        <v>Loss</v>
      </c>
      <c r="S4558" s="6" t="str">
        <f>FLOOR(Table1[[#This Row],[year]]-1900,10)+1900 &amp; "-" &amp; FLOOR(Table1[[#This Row],[year]]-1890,10)+1900</f>
        <v>2000-2010</v>
      </c>
      <c r="T4558" s="14" t="s">
        <v>21835</v>
      </c>
      <c r="AB4558" s="14"/>
    </row>
    <row r="4559" spans="1:28" hidden="1" x14ac:dyDescent="0.3">
      <c r="A4559" t="s">
        <v>13739</v>
      </c>
      <c r="B4559" t="s">
        <v>1974</v>
      </c>
      <c r="C4559" t="s">
        <v>63</v>
      </c>
      <c r="D4559">
        <v>2004</v>
      </c>
      <c r="E4559" t="s">
        <v>13740</v>
      </c>
      <c r="F4559">
        <v>6.7</v>
      </c>
      <c r="G4559">
        <v>15000</v>
      </c>
      <c r="H4559" t="s">
        <v>8280</v>
      </c>
      <c r="I4559" t="s">
        <v>8280</v>
      </c>
      <c r="J4559" t="s">
        <v>8280</v>
      </c>
      <c r="K4559" t="s">
        <v>22</v>
      </c>
      <c r="L4559">
        <v>23000000</v>
      </c>
      <c r="M4559">
        <v>8447615</v>
      </c>
      <c r="N4559" t="s">
        <v>10254</v>
      </c>
      <c r="O4559">
        <v>118</v>
      </c>
      <c r="P4559" t="str">
        <f>IF(Table1[[#This Row],[score]]&gt;=8.5,"High",IF(Table1[[#This Row],[score]]&gt;=7,"Medium","Low"))</f>
        <v>Low</v>
      </c>
      <c r="Q4559" s="5">
        <f>Table1[[#This Row],[gross]]-Table1[[#This Row],[budget]]</f>
        <v>-14552385</v>
      </c>
      <c r="R4559" s="5" t="str">
        <f>IF(Table1[[#This Row],[Profit]]&gt;0,"Profit","Loss")</f>
        <v>Loss</v>
      </c>
      <c r="S4559" s="6" t="str">
        <f>FLOOR(Table1[[#This Row],[year]]-1900,10)+1900 &amp; "-" &amp; FLOOR(Table1[[#This Row],[year]]-1890,10)+1900</f>
        <v>2000-2010</v>
      </c>
      <c r="T4559" s="14" t="s">
        <v>21835</v>
      </c>
      <c r="AB4559" s="14"/>
    </row>
    <row r="4560" spans="1:28" hidden="1" x14ac:dyDescent="0.3">
      <c r="A4560" t="s">
        <v>13430</v>
      </c>
      <c r="B4560" t="s">
        <v>16</v>
      </c>
      <c r="C4560" t="s">
        <v>17</v>
      </c>
      <c r="D4560">
        <v>2004</v>
      </c>
      <c r="E4560" t="s">
        <v>13431</v>
      </c>
      <c r="F4560">
        <v>7.7</v>
      </c>
      <c r="G4560">
        <v>366000</v>
      </c>
      <c r="H4560" t="s">
        <v>11922</v>
      </c>
      <c r="I4560" t="s">
        <v>13432</v>
      </c>
      <c r="J4560" t="s">
        <v>3866</v>
      </c>
      <c r="K4560" t="s">
        <v>1099</v>
      </c>
      <c r="L4560">
        <v>5000000</v>
      </c>
      <c r="M4560">
        <v>8203235</v>
      </c>
      <c r="N4560" t="s">
        <v>13433</v>
      </c>
      <c r="O4560">
        <v>101</v>
      </c>
      <c r="P4560" t="str">
        <f>IF(Table1[[#This Row],[score]]&gt;=8.5,"High",IF(Table1[[#This Row],[score]]&gt;=7,"Medium","Low"))</f>
        <v>Medium</v>
      </c>
      <c r="Q4560" s="5">
        <f>Table1[[#This Row],[gross]]-Table1[[#This Row],[budget]]</f>
        <v>3203235</v>
      </c>
      <c r="R4560" s="5" t="str">
        <f>IF(Table1[[#This Row],[Profit]]&gt;0,"Profit","Loss")</f>
        <v>Profit</v>
      </c>
      <c r="S4560" s="6" t="str">
        <f>FLOOR(Table1[[#This Row],[year]]-1900,10)+1900 &amp; "-" &amp; FLOOR(Table1[[#This Row],[year]]-1890,10)+1900</f>
        <v>2000-2010</v>
      </c>
      <c r="T4560" s="14" t="s">
        <v>21835</v>
      </c>
      <c r="AB4560" s="14"/>
    </row>
    <row r="4561" spans="1:28" hidden="1" x14ac:dyDescent="0.3">
      <c r="A4561" t="s">
        <v>13710</v>
      </c>
      <c r="B4561" t="s">
        <v>16</v>
      </c>
      <c r="C4561" t="s">
        <v>34</v>
      </c>
      <c r="D4561">
        <v>2004</v>
      </c>
      <c r="E4561" t="s">
        <v>13525</v>
      </c>
      <c r="F4561">
        <v>6.5</v>
      </c>
      <c r="G4561">
        <v>29000</v>
      </c>
      <c r="H4561" t="s">
        <v>675</v>
      </c>
      <c r="I4561" t="s">
        <v>675</v>
      </c>
      <c r="J4561" t="s">
        <v>2050</v>
      </c>
      <c r="K4561" t="s">
        <v>5762</v>
      </c>
      <c r="L4561">
        <v>19250000</v>
      </c>
      <c r="M4561">
        <v>8112712</v>
      </c>
      <c r="N4561" t="s">
        <v>10601</v>
      </c>
      <c r="O4561">
        <v>106</v>
      </c>
      <c r="P4561" t="str">
        <f>IF(Table1[[#This Row],[score]]&gt;=8.5,"High",IF(Table1[[#This Row],[score]]&gt;=7,"Medium","Low"))</f>
        <v>Low</v>
      </c>
      <c r="Q4561" s="5">
        <f>Table1[[#This Row],[gross]]-Table1[[#This Row],[budget]]</f>
        <v>-11137288</v>
      </c>
      <c r="R4561" s="5" t="str">
        <f>IF(Table1[[#This Row],[Profit]]&gt;0,"Profit","Loss")</f>
        <v>Loss</v>
      </c>
      <c r="S4561" s="6" t="str">
        <f>FLOOR(Table1[[#This Row],[year]]-1900,10)+1900 &amp; "-" &amp; FLOOR(Table1[[#This Row],[year]]-1890,10)+1900</f>
        <v>2000-2010</v>
      </c>
      <c r="T4561" s="14" t="s">
        <v>21835</v>
      </c>
      <c r="AB4561" s="14"/>
    </row>
    <row r="4562" spans="1:28" hidden="1" x14ac:dyDescent="0.3">
      <c r="A4562" t="s">
        <v>13638</v>
      </c>
      <c r="B4562" t="s">
        <v>16</v>
      </c>
      <c r="C4562" t="s">
        <v>41</v>
      </c>
      <c r="D4562">
        <v>2004</v>
      </c>
      <c r="E4562" t="s">
        <v>13509</v>
      </c>
      <c r="F4562">
        <v>5.7</v>
      </c>
      <c r="G4562">
        <v>29000</v>
      </c>
      <c r="H4562" t="s">
        <v>11756</v>
      </c>
      <c r="I4562" t="s">
        <v>11756</v>
      </c>
      <c r="J4562" t="s">
        <v>11756</v>
      </c>
      <c r="K4562" t="s">
        <v>30</v>
      </c>
      <c r="L4562">
        <v>8600000</v>
      </c>
      <c r="M4562">
        <v>7565807</v>
      </c>
      <c r="N4562" t="s">
        <v>13639</v>
      </c>
      <c r="O4562">
        <v>104</v>
      </c>
      <c r="P4562" t="str">
        <f>IF(Table1[[#This Row],[score]]&gt;=8.5,"High",IF(Table1[[#This Row],[score]]&gt;=7,"Medium","Low"))</f>
        <v>Low</v>
      </c>
      <c r="Q4562" s="5">
        <f>Table1[[#This Row],[gross]]-Table1[[#This Row],[budget]]</f>
        <v>-1034193</v>
      </c>
      <c r="R4562" s="5" t="str">
        <f>IF(Table1[[#This Row],[Profit]]&gt;0,"Profit","Loss")</f>
        <v>Loss</v>
      </c>
      <c r="S4562" s="6" t="str">
        <f>FLOOR(Table1[[#This Row],[year]]-1900,10)+1900 &amp; "-" &amp; FLOOR(Table1[[#This Row],[year]]-1890,10)+1900</f>
        <v>2000-2010</v>
      </c>
      <c r="T4562" s="14" t="s">
        <v>21835</v>
      </c>
      <c r="AB4562" s="14"/>
    </row>
    <row r="4563" spans="1:28" hidden="1" x14ac:dyDescent="0.3">
      <c r="A4563" t="s">
        <v>13807</v>
      </c>
      <c r="B4563" t="s">
        <v>16</v>
      </c>
      <c r="C4563" t="s">
        <v>17</v>
      </c>
      <c r="D4563">
        <v>2004</v>
      </c>
      <c r="E4563" t="s">
        <v>13808</v>
      </c>
      <c r="F4563">
        <v>6.6</v>
      </c>
      <c r="G4563">
        <v>9100</v>
      </c>
      <c r="H4563" t="s">
        <v>11497</v>
      </c>
      <c r="I4563" t="s">
        <v>11497</v>
      </c>
      <c r="J4563" t="s">
        <v>13809</v>
      </c>
      <c r="K4563" t="s">
        <v>448</v>
      </c>
      <c r="L4563">
        <f>20500000</f>
        <v>20500000</v>
      </c>
      <c r="M4563">
        <v>7444906</v>
      </c>
      <c r="N4563" t="s">
        <v>11499</v>
      </c>
      <c r="O4563">
        <v>90</v>
      </c>
      <c r="P4563" t="str">
        <f>IF(Table1[[#This Row],[score]]&gt;=8.5,"High",IF(Table1[[#This Row],[score]]&gt;=7,"Medium","Low"))</f>
        <v>Low</v>
      </c>
      <c r="Q4563" s="5">
        <f>Table1[[#This Row],[gross]]-Table1[[#This Row],[budget]]</f>
        <v>-13055094</v>
      </c>
      <c r="R4563" s="5" t="str">
        <f>IF(Table1[[#This Row],[Profit]]&gt;0,"Profit","Loss")</f>
        <v>Loss</v>
      </c>
      <c r="S4563" s="6" t="str">
        <f>FLOOR(Table1[[#This Row],[year]]-1900,10)+1900 &amp; "-" &amp; FLOOR(Table1[[#This Row],[year]]-1890,10)+1900</f>
        <v>2000-2010</v>
      </c>
      <c r="T4563" s="14" t="s">
        <v>21842</v>
      </c>
      <c r="AB4563" s="14"/>
    </row>
    <row r="4564" spans="1:28" hidden="1" x14ac:dyDescent="0.3">
      <c r="A4564" t="s">
        <v>13828</v>
      </c>
      <c r="B4564" t="s">
        <v>443</v>
      </c>
      <c r="C4564" t="s">
        <v>34</v>
      </c>
      <c r="D4564">
        <v>2004</v>
      </c>
      <c r="E4564" t="s">
        <v>13829</v>
      </c>
      <c r="F4564">
        <v>6.7</v>
      </c>
      <c r="G4564">
        <v>19000</v>
      </c>
      <c r="H4564" t="s">
        <v>13830</v>
      </c>
      <c r="I4564" t="s">
        <v>13831</v>
      </c>
      <c r="J4564" t="s">
        <v>13832</v>
      </c>
      <c r="K4564" t="s">
        <v>10197</v>
      </c>
      <c r="L4564">
        <f>20500000</f>
        <v>20500000</v>
      </c>
      <c r="M4564">
        <v>7312209</v>
      </c>
      <c r="N4564" t="s">
        <v>13760</v>
      </c>
      <c r="O4564">
        <v>129</v>
      </c>
      <c r="P4564" t="str">
        <f>IF(Table1[[#This Row],[score]]&gt;=8.5,"High",IF(Table1[[#This Row],[score]]&gt;=7,"Medium","Low"))</f>
        <v>Low</v>
      </c>
      <c r="Q4564" s="5">
        <f>Table1[[#This Row],[gross]]-Table1[[#This Row],[budget]]</f>
        <v>-13187791</v>
      </c>
      <c r="R4564" s="5" t="str">
        <f>IF(Table1[[#This Row],[Profit]]&gt;0,"Profit","Loss")</f>
        <v>Loss</v>
      </c>
      <c r="S4564" s="6" t="str">
        <f>FLOOR(Table1[[#This Row],[year]]-1900,10)+1900 &amp; "-" &amp; FLOOR(Table1[[#This Row],[year]]-1890,10)+1900</f>
        <v>2000-2010</v>
      </c>
      <c r="T4564" s="14" t="s">
        <v>21867</v>
      </c>
      <c r="AB4564" s="14"/>
    </row>
    <row r="4565" spans="1:28" hidden="1" x14ac:dyDescent="0.3">
      <c r="A4565" t="s">
        <v>13756</v>
      </c>
      <c r="B4565" t="s">
        <v>443</v>
      </c>
      <c r="C4565" t="s">
        <v>17</v>
      </c>
      <c r="D4565">
        <v>2004</v>
      </c>
      <c r="E4565" t="s">
        <v>13757</v>
      </c>
      <c r="F4565">
        <v>7.8</v>
      </c>
      <c r="G4565">
        <v>50000</v>
      </c>
      <c r="H4565" t="s">
        <v>13758</v>
      </c>
      <c r="I4565" t="s">
        <v>13759</v>
      </c>
      <c r="J4565" t="s">
        <v>10196</v>
      </c>
      <c r="K4565" t="s">
        <v>10197</v>
      </c>
      <c r="L4565">
        <v>7000000</v>
      </c>
      <c r="M4565">
        <v>6887221</v>
      </c>
      <c r="N4565" t="s">
        <v>13760</v>
      </c>
      <c r="O4565">
        <v>192</v>
      </c>
      <c r="P4565" t="str">
        <f>IF(Table1[[#This Row],[score]]&gt;=8.5,"High",IF(Table1[[#This Row],[score]]&gt;=7,"Medium","Low"))</f>
        <v>Medium</v>
      </c>
      <c r="Q4565" s="5">
        <f>Table1[[#This Row],[gross]]-Table1[[#This Row],[budget]]</f>
        <v>-112779</v>
      </c>
      <c r="R4565" s="5" t="str">
        <f>IF(Table1[[#This Row],[Profit]]&gt;0,"Profit","Loss")</f>
        <v>Loss</v>
      </c>
      <c r="S4565" s="6" t="str">
        <f>FLOOR(Table1[[#This Row],[year]]-1900,10)+1900 &amp; "-" &amp; FLOOR(Table1[[#This Row],[year]]-1890,10)+1900</f>
        <v>2000-2010</v>
      </c>
      <c r="T4565" s="14" t="s">
        <v>21867</v>
      </c>
      <c r="AB4565" s="14"/>
    </row>
    <row r="4566" spans="1:28" hidden="1" x14ac:dyDescent="0.3">
      <c r="A4566" t="s">
        <v>13737</v>
      </c>
      <c r="B4566" t="s">
        <v>33</v>
      </c>
      <c r="C4566" t="s">
        <v>17</v>
      </c>
      <c r="D4566">
        <v>2004</v>
      </c>
      <c r="E4566" t="s">
        <v>13738</v>
      </c>
      <c r="F4566">
        <v>6.5</v>
      </c>
      <c r="G4566">
        <v>12000</v>
      </c>
      <c r="H4566" t="s">
        <v>11034</v>
      </c>
      <c r="I4566" t="s">
        <v>5006</v>
      </c>
      <c r="J4566" t="s">
        <v>8923</v>
      </c>
      <c r="K4566" t="s">
        <v>22</v>
      </c>
      <c r="L4566">
        <f>20500000</f>
        <v>20500000</v>
      </c>
      <c r="M4566">
        <v>6878433</v>
      </c>
      <c r="N4566" t="s">
        <v>6913</v>
      </c>
      <c r="O4566">
        <v>93</v>
      </c>
      <c r="P4566" t="str">
        <f>IF(Table1[[#This Row],[score]]&gt;=8.5,"High",IF(Table1[[#This Row],[score]]&gt;=7,"Medium","Low"))</f>
        <v>Low</v>
      </c>
      <c r="Q4566" s="5">
        <f>Table1[[#This Row],[gross]]-Table1[[#This Row],[budget]]</f>
        <v>-13621567</v>
      </c>
      <c r="R4566" s="5" t="str">
        <f>IF(Table1[[#This Row],[Profit]]&gt;0,"Profit","Loss")</f>
        <v>Loss</v>
      </c>
      <c r="S4566" s="6" t="str">
        <f>FLOOR(Table1[[#This Row],[year]]-1900,10)+1900 &amp; "-" &amp; FLOOR(Table1[[#This Row],[year]]-1890,10)+1900</f>
        <v>2000-2010</v>
      </c>
      <c r="T4566" s="14" t="s">
        <v>21844</v>
      </c>
      <c r="AB4566" s="14"/>
    </row>
    <row r="4567" spans="1:28" hidden="1" x14ac:dyDescent="0.3">
      <c r="A4567" t="s">
        <v>13754</v>
      </c>
      <c r="B4567" t="s">
        <v>1974</v>
      </c>
      <c r="C4567" t="s">
        <v>41</v>
      </c>
      <c r="D4567">
        <v>2004</v>
      </c>
      <c r="E4567" t="s">
        <v>12835</v>
      </c>
      <c r="F4567">
        <v>4.9000000000000004</v>
      </c>
      <c r="G4567">
        <v>18000</v>
      </c>
      <c r="H4567" t="s">
        <v>5914</v>
      </c>
      <c r="I4567" t="s">
        <v>2918</v>
      </c>
      <c r="J4567" t="s">
        <v>8959</v>
      </c>
      <c r="K4567" t="s">
        <v>30</v>
      </c>
      <c r="L4567">
        <v>50000000</v>
      </c>
      <c r="M4567">
        <v>6808550</v>
      </c>
      <c r="N4567" t="s">
        <v>13755</v>
      </c>
      <c r="O4567">
        <v>88</v>
      </c>
      <c r="P4567" t="str">
        <f>IF(Table1[[#This Row],[score]]&gt;=8.5,"High",IF(Table1[[#This Row],[score]]&gt;=7,"Medium","Low"))</f>
        <v>Low</v>
      </c>
      <c r="Q4567" s="5">
        <f>Table1[[#This Row],[gross]]-Table1[[#This Row],[budget]]</f>
        <v>-43191450</v>
      </c>
      <c r="R4567" s="5" t="str">
        <f>IF(Table1[[#This Row],[Profit]]&gt;0,"Profit","Loss")</f>
        <v>Loss</v>
      </c>
      <c r="S4567" s="6" t="str">
        <f>FLOOR(Table1[[#This Row],[year]]-1900,10)+1900 &amp; "-" &amp; FLOOR(Table1[[#This Row],[year]]-1890,10)+1900</f>
        <v>2000-2010</v>
      </c>
      <c r="T4567" s="14" t="s">
        <v>21835</v>
      </c>
      <c r="AB4567" s="14"/>
    </row>
    <row r="4568" spans="1:28" hidden="1" x14ac:dyDescent="0.3">
      <c r="A4568" t="s">
        <v>13671</v>
      </c>
      <c r="B4568" t="s">
        <v>16</v>
      </c>
      <c r="C4568" t="s">
        <v>41</v>
      </c>
      <c r="D4568">
        <v>2004</v>
      </c>
      <c r="E4568" t="s">
        <v>13354</v>
      </c>
      <c r="F4568">
        <v>6.7</v>
      </c>
      <c r="G4568">
        <v>15000</v>
      </c>
      <c r="H4568" t="s">
        <v>13672</v>
      </c>
      <c r="I4568" t="s">
        <v>1112</v>
      </c>
      <c r="J4568" t="s">
        <v>650</v>
      </c>
      <c r="K4568" t="s">
        <v>30</v>
      </c>
      <c r="L4568">
        <v>7500000</v>
      </c>
      <c r="M4568">
        <v>6715067</v>
      </c>
      <c r="N4568" t="s">
        <v>12565</v>
      </c>
      <c r="O4568">
        <v>111</v>
      </c>
      <c r="P4568" t="str">
        <f>IF(Table1[[#This Row],[score]]&gt;=8.5,"High",IF(Table1[[#This Row],[score]]&gt;=7,"Medium","Low"))</f>
        <v>Low</v>
      </c>
      <c r="Q4568" s="5">
        <f>Table1[[#This Row],[gross]]-Table1[[#This Row],[budget]]</f>
        <v>-784933</v>
      </c>
      <c r="R4568" s="5" t="str">
        <f>IF(Table1[[#This Row],[Profit]]&gt;0,"Profit","Loss")</f>
        <v>Loss</v>
      </c>
      <c r="S4568" s="6" t="str">
        <f>FLOOR(Table1[[#This Row],[year]]-1900,10)+1900 &amp; "-" &amp; FLOOR(Table1[[#This Row],[year]]-1890,10)+1900</f>
        <v>2000-2010</v>
      </c>
      <c r="T4568" s="14" t="s">
        <v>21835</v>
      </c>
      <c r="AB4568" s="14"/>
    </row>
    <row r="4569" spans="1:28" hidden="1" x14ac:dyDescent="0.3">
      <c r="A4569" t="s">
        <v>13791</v>
      </c>
      <c r="B4569" t="s">
        <v>443</v>
      </c>
      <c r="C4569" t="s">
        <v>34</v>
      </c>
      <c r="D4569">
        <v>2004</v>
      </c>
      <c r="E4569" t="s">
        <v>13253</v>
      </c>
      <c r="F4569">
        <v>7.9</v>
      </c>
      <c r="G4569">
        <v>22000</v>
      </c>
      <c r="H4569" t="s">
        <v>12039</v>
      </c>
      <c r="I4569" t="s">
        <v>13792</v>
      </c>
      <c r="J4569" t="s">
        <v>11664</v>
      </c>
      <c r="K4569" t="s">
        <v>10197</v>
      </c>
      <c r="L4569">
        <f>20500000</f>
        <v>20500000</v>
      </c>
      <c r="M4569">
        <v>5859242</v>
      </c>
      <c r="N4569" t="s">
        <v>12041</v>
      </c>
      <c r="O4569">
        <v>186</v>
      </c>
      <c r="P4569" t="str">
        <f>IF(Table1[[#This Row],[score]]&gt;=8.5,"High",IF(Table1[[#This Row],[score]]&gt;=7,"Medium","Low"))</f>
        <v>Medium</v>
      </c>
      <c r="Q4569" s="5">
        <f>Table1[[#This Row],[gross]]-Table1[[#This Row],[budget]]</f>
        <v>-14640758</v>
      </c>
      <c r="R4569" s="5" t="str">
        <f>IF(Table1[[#This Row],[Profit]]&gt;0,"Profit","Loss")</f>
        <v>Loss</v>
      </c>
      <c r="S4569" s="6" t="str">
        <f>FLOOR(Table1[[#This Row],[year]]-1900,10)+1900 &amp; "-" &amp; FLOOR(Table1[[#This Row],[year]]-1890,10)+1900</f>
        <v>2000-2010</v>
      </c>
      <c r="T4569" s="14" t="s">
        <v>21835</v>
      </c>
      <c r="AB4569" s="14"/>
    </row>
    <row r="4570" spans="1:28" hidden="1" x14ac:dyDescent="0.3">
      <c r="A4570" t="s">
        <v>13700</v>
      </c>
      <c r="B4570" t="s">
        <v>16</v>
      </c>
      <c r="C4570" t="s">
        <v>17</v>
      </c>
      <c r="D4570">
        <v>2004</v>
      </c>
      <c r="E4570" t="s">
        <v>13701</v>
      </c>
      <c r="F4570">
        <v>7.2</v>
      </c>
      <c r="G4570">
        <v>33000</v>
      </c>
      <c r="H4570" t="s">
        <v>13702</v>
      </c>
      <c r="I4570" t="s">
        <v>13703</v>
      </c>
      <c r="J4570" t="s">
        <v>2021</v>
      </c>
      <c r="K4570" t="s">
        <v>30</v>
      </c>
      <c r="L4570">
        <f>20500000</f>
        <v>20500000</v>
      </c>
      <c r="M4570">
        <v>4678405</v>
      </c>
      <c r="N4570" t="s">
        <v>13704</v>
      </c>
      <c r="O4570">
        <v>87</v>
      </c>
      <c r="P4570" t="str">
        <f>IF(Table1[[#This Row],[score]]&gt;=8.5,"High",IF(Table1[[#This Row],[score]]&gt;=7,"Medium","Low"))</f>
        <v>Medium</v>
      </c>
      <c r="Q4570" s="5">
        <f>Table1[[#This Row],[gross]]-Table1[[#This Row],[budget]]</f>
        <v>-15821595</v>
      </c>
      <c r="R4570" s="5" t="str">
        <f>IF(Table1[[#This Row],[Profit]]&gt;0,"Profit","Loss")</f>
        <v>Loss</v>
      </c>
      <c r="S4570" s="6" t="str">
        <f>FLOOR(Table1[[#This Row],[year]]-1900,10)+1900 &amp; "-" &amp; FLOOR(Table1[[#This Row],[year]]-1890,10)+1900</f>
        <v>2000-2010</v>
      </c>
      <c r="T4570" s="14" t="s">
        <v>21864</v>
      </c>
      <c r="AB4570" s="14"/>
    </row>
    <row r="4571" spans="1:28" hidden="1" x14ac:dyDescent="0.3">
      <c r="A4571" t="s">
        <v>13770</v>
      </c>
      <c r="B4571" t="s">
        <v>16</v>
      </c>
      <c r="C4571" t="s">
        <v>17</v>
      </c>
      <c r="D4571">
        <v>2004</v>
      </c>
      <c r="E4571" t="s">
        <v>13771</v>
      </c>
      <c r="F4571">
        <v>6.6</v>
      </c>
      <c r="G4571">
        <v>15000</v>
      </c>
      <c r="H4571" t="s">
        <v>4340</v>
      </c>
      <c r="I4571" t="s">
        <v>4340</v>
      </c>
      <c r="J4571" t="s">
        <v>10891</v>
      </c>
      <c r="K4571" t="s">
        <v>22</v>
      </c>
      <c r="L4571">
        <f>20500000</f>
        <v>20500000</v>
      </c>
      <c r="M4571">
        <v>3664858</v>
      </c>
      <c r="N4571" t="s">
        <v>13772</v>
      </c>
      <c r="O4571">
        <v>132</v>
      </c>
      <c r="P4571" t="str">
        <f>IF(Table1[[#This Row],[score]]&gt;=8.5,"High",IF(Table1[[#This Row],[score]]&gt;=7,"Medium","Low"))</f>
        <v>Low</v>
      </c>
      <c r="Q4571" s="5">
        <f>Table1[[#This Row],[gross]]-Table1[[#This Row],[budget]]</f>
        <v>-16835142</v>
      </c>
      <c r="R4571" s="5" t="str">
        <f>IF(Table1[[#This Row],[Profit]]&gt;0,"Profit","Loss")</f>
        <v>Loss</v>
      </c>
      <c r="S4571" s="6" t="str">
        <f>FLOOR(Table1[[#This Row],[year]]-1900,10)+1900 &amp; "-" &amp; FLOOR(Table1[[#This Row],[year]]-1890,10)+1900</f>
        <v>2000-2010</v>
      </c>
      <c r="T4571" s="14" t="s">
        <v>21837</v>
      </c>
      <c r="AB4571" s="14"/>
    </row>
    <row r="4572" spans="1:28" hidden="1" x14ac:dyDescent="0.3">
      <c r="A4572" t="s">
        <v>13647</v>
      </c>
      <c r="B4572" t="s">
        <v>16</v>
      </c>
      <c r="C4572" t="s">
        <v>104</v>
      </c>
      <c r="D4572">
        <v>2004</v>
      </c>
      <c r="E4572" t="s">
        <v>13648</v>
      </c>
      <c r="F4572">
        <v>8</v>
      </c>
      <c r="G4572">
        <v>52000</v>
      </c>
      <c r="H4572" t="s">
        <v>11492</v>
      </c>
      <c r="I4572" t="s">
        <v>11492</v>
      </c>
      <c r="J4572" t="s">
        <v>13649</v>
      </c>
      <c r="K4572" t="s">
        <v>908</v>
      </c>
      <c r="L4572">
        <v>1000000</v>
      </c>
      <c r="M4572">
        <v>3403957</v>
      </c>
      <c r="N4572" t="s">
        <v>13650</v>
      </c>
      <c r="O4572">
        <v>88</v>
      </c>
      <c r="P4572" t="str">
        <f>IF(Table1[[#This Row],[score]]&gt;=8.5,"High",IF(Table1[[#This Row],[score]]&gt;=7,"Medium","Low"))</f>
        <v>Medium</v>
      </c>
      <c r="Q4572" s="5">
        <f>Table1[[#This Row],[gross]]-Table1[[#This Row],[budget]]</f>
        <v>2403957</v>
      </c>
      <c r="R4572" s="5" t="str">
        <f>IF(Table1[[#This Row],[Profit]]&gt;0,"Profit","Loss")</f>
        <v>Profit</v>
      </c>
      <c r="S4572" s="6" t="str">
        <f>FLOOR(Table1[[#This Row],[year]]-1900,10)+1900 &amp; "-" &amp; FLOOR(Table1[[#This Row],[year]]-1890,10)+1900</f>
        <v>2000-2010</v>
      </c>
      <c r="T4572" s="14" t="s">
        <v>21845</v>
      </c>
      <c r="AB4572" s="14"/>
    </row>
    <row r="4573" spans="1:28" hidden="1" x14ac:dyDescent="0.3">
      <c r="A4573" t="s">
        <v>13836</v>
      </c>
      <c r="B4573" t="s">
        <v>337</v>
      </c>
      <c r="C4573" t="s">
        <v>390</v>
      </c>
      <c r="D4573">
        <v>2004</v>
      </c>
      <c r="E4573" t="s">
        <v>12909</v>
      </c>
      <c r="F4573">
        <v>5.4</v>
      </c>
      <c r="G4573">
        <v>822</v>
      </c>
      <c r="H4573" t="s">
        <v>13837</v>
      </c>
      <c r="I4573" t="s">
        <v>13838</v>
      </c>
      <c r="J4573" t="s">
        <v>383</v>
      </c>
      <c r="K4573" t="s">
        <v>30</v>
      </c>
      <c r="L4573">
        <v>70000</v>
      </c>
      <c r="M4573">
        <v>3255426</v>
      </c>
      <c r="N4573" t="s">
        <v>13839</v>
      </c>
      <c r="O4573">
        <v>74</v>
      </c>
      <c r="P4573" t="str">
        <f>IF(Table1[[#This Row],[score]]&gt;=8.5,"High",IF(Table1[[#This Row],[score]]&gt;=7,"Medium","Low"))</f>
        <v>Low</v>
      </c>
      <c r="Q4573" s="5">
        <f>Table1[[#This Row],[gross]]-Table1[[#This Row],[budget]]</f>
        <v>3185426</v>
      </c>
      <c r="R4573" s="5" t="str">
        <f>IF(Table1[[#This Row],[Profit]]&gt;0,"Profit","Loss")</f>
        <v>Profit</v>
      </c>
      <c r="S4573" s="6" t="str">
        <f>FLOOR(Table1[[#This Row],[year]]-1900,10)+1900 &amp; "-" &amp; FLOOR(Table1[[#This Row],[year]]-1890,10)+1900</f>
        <v>2000-2010</v>
      </c>
      <c r="T4573" s="14" t="s">
        <v>21835</v>
      </c>
      <c r="AB4573" s="14"/>
    </row>
    <row r="4574" spans="1:28" hidden="1" x14ac:dyDescent="0.3">
      <c r="A4574" t="s">
        <v>13580</v>
      </c>
      <c r="B4574" t="s">
        <v>1974</v>
      </c>
      <c r="C4574" t="s">
        <v>17</v>
      </c>
      <c r="D4574">
        <v>2004</v>
      </c>
      <c r="E4574" t="s">
        <v>13532</v>
      </c>
      <c r="F4574">
        <v>6.2</v>
      </c>
      <c r="G4574">
        <v>32000</v>
      </c>
      <c r="H4574" t="s">
        <v>13581</v>
      </c>
      <c r="I4574" t="s">
        <v>13581</v>
      </c>
      <c r="J4574" t="s">
        <v>97</v>
      </c>
      <c r="K4574" t="s">
        <v>30</v>
      </c>
      <c r="L4574">
        <f t="shared" ref="L4574:L4579" si="38">20500000</f>
        <v>20500000</v>
      </c>
      <c r="M4574">
        <v>3222439</v>
      </c>
      <c r="N4574" t="s">
        <v>13582</v>
      </c>
      <c r="O4574">
        <v>95</v>
      </c>
      <c r="P4574" t="str">
        <f>IF(Table1[[#This Row],[score]]&gt;=8.5,"High",IF(Table1[[#This Row],[score]]&gt;=7,"Medium","Low"))</f>
        <v>Low</v>
      </c>
      <c r="Q4574" s="5">
        <f>Table1[[#This Row],[gross]]-Table1[[#This Row],[budget]]</f>
        <v>-17277561</v>
      </c>
      <c r="R4574" s="5" t="str">
        <f>IF(Table1[[#This Row],[Profit]]&gt;0,"Profit","Loss")</f>
        <v>Loss</v>
      </c>
      <c r="S4574" s="6" t="str">
        <f>FLOOR(Table1[[#This Row],[year]]-1900,10)+1900 &amp; "-" &amp; FLOOR(Table1[[#This Row],[year]]-1890,10)+1900</f>
        <v>2000-2010</v>
      </c>
      <c r="T4574" s="14" t="s">
        <v>21835</v>
      </c>
      <c r="AB4574" s="14"/>
    </row>
    <row r="4575" spans="1:28" hidden="1" x14ac:dyDescent="0.3">
      <c r="A4575" t="s">
        <v>13378</v>
      </c>
      <c r="B4575" t="s">
        <v>16</v>
      </c>
      <c r="C4575" t="s">
        <v>17</v>
      </c>
      <c r="D4575">
        <v>2004</v>
      </c>
      <c r="E4575" t="s">
        <v>13379</v>
      </c>
      <c r="F4575">
        <v>6.7</v>
      </c>
      <c r="G4575">
        <v>20000</v>
      </c>
      <c r="H4575" t="s">
        <v>13380</v>
      </c>
      <c r="I4575" t="s">
        <v>13381</v>
      </c>
      <c r="J4575" t="s">
        <v>13382</v>
      </c>
      <c r="K4575" t="s">
        <v>22</v>
      </c>
      <c r="L4575">
        <f t="shared" si="38"/>
        <v>20500000</v>
      </c>
      <c r="M4575">
        <v>2766976</v>
      </c>
      <c r="N4575" t="s">
        <v>13383</v>
      </c>
      <c r="O4575">
        <v>86</v>
      </c>
      <c r="P4575" t="str">
        <f>IF(Table1[[#This Row],[score]]&gt;=8.5,"High",IF(Table1[[#This Row],[score]]&gt;=7,"Medium","Low"))</f>
        <v>Low</v>
      </c>
      <c r="Q4575" s="5">
        <f>Table1[[#This Row],[gross]]-Table1[[#This Row],[budget]]</f>
        <v>-17733024</v>
      </c>
      <c r="R4575" s="5" t="str">
        <f>IF(Table1[[#This Row],[Profit]]&gt;0,"Profit","Loss")</f>
        <v>Loss</v>
      </c>
      <c r="S4575" s="6" t="str">
        <f>FLOOR(Table1[[#This Row],[year]]-1900,10)+1900 &amp; "-" &amp; FLOOR(Table1[[#This Row],[year]]-1890,10)+1900</f>
        <v>2000-2010</v>
      </c>
      <c r="T4575" s="14" t="s">
        <v>21835</v>
      </c>
      <c r="AB4575" s="14"/>
    </row>
    <row r="4576" spans="1:28" hidden="1" x14ac:dyDescent="0.3">
      <c r="A4576" t="s">
        <v>13681</v>
      </c>
      <c r="B4576" t="s">
        <v>1974</v>
      </c>
      <c r="C4576" t="s">
        <v>17</v>
      </c>
      <c r="D4576">
        <v>2004</v>
      </c>
      <c r="E4576" t="s">
        <v>13682</v>
      </c>
      <c r="F4576">
        <v>8.1</v>
      </c>
      <c r="G4576">
        <v>26000</v>
      </c>
      <c r="H4576" t="s">
        <v>10428</v>
      </c>
      <c r="I4576" t="s">
        <v>10428</v>
      </c>
      <c r="J4576" t="s">
        <v>13683</v>
      </c>
      <c r="K4576" t="s">
        <v>2081</v>
      </c>
      <c r="L4576" s="5">
        <f t="shared" si="38"/>
        <v>20500000</v>
      </c>
      <c r="M4576" s="5">
        <v>2288093</v>
      </c>
      <c r="N4576" t="s">
        <v>6061</v>
      </c>
      <c r="O4576">
        <v>141</v>
      </c>
      <c r="P4576" t="str">
        <f>IF(Table1[[#This Row],[score]]&gt;=8.5,"High",IF(Table1[[#This Row],[score]]&gt;=7,"Medium","Low"))</f>
        <v>Medium</v>
      </c>
      <c r="Q4576" s="5">
        <f>Table1[[#This Row],[gross]]-Table1[[#This Row],[budget]]</f>
        <v>-18211907</v>
      </c>
      <c r="R4576" s="5" t="str">
        <f>IF(Table1[[#This Row],[Profit]]&gt;0,"Profit","Loss")</f>
        <v>Loss</v>
      </c>
      <c r="S4576" s="6" t="str">
        <f>FLOOR(Table1[[#This Row],[year]]-1900,10)+1900 &amp; "-" &amp; FLOOR(Table1[[#This Row],[year]]-1890,10)+1900</f>
        <v>2000-2010</v>
      </c>
      <c r="T4576" s="14" t="s">
        <v>21853</v>
      </c>
      <c r="AB4576" s="14"/>
    </row>
    <row r="4577" spans="1:28" hidden="1" x14ac:dyDescent="0.3">
      <c r="A4577" t="s">
        <v>13840</v>
      </c>
      <c r="B4577" t="s">
        <v>16</v>
      </c>
      <c r="C4577" t="s">
        <v>41</v>
      </c>
      <c r="D4577">
        <v>2004</v>
      </c>
      <c r="E4577" t="s">
        <v>13841</v>
      </c>
      <c r="F4577">
        <v>7.2</v>
      </c>
      <c r="G4577">
        <v>14000</v>
      </c>
      <c r="H4577" t="s">
        <v>13842</v>
      </c>
      <c r="I4577" t="s">
        <v>13843</v>
      </c>
      <c r="J4577" t="s">
        <v>13844</v>
      </c>
      <c r="K4577" t="s">
        <v>5762</v>
      </c>
      <c r="L4577">
        <f t="shared" si="38"/>
        <v>20500000</v>
      </c>
      <c r="M4577">
        <v>2096892</v>
      </c>
      <c r="N4577" t="s">
        <v>13845</v>
      </c>
      <c r="O4577">
        <v>98</v>
      </c>
      <c r="P4577" t="str">
        <f>IF(Table1[[#This Row],[score]]&gt;=8.5,"High",IF(Table1[[#This Row],[score]]&gt;=7,"Medium","Low"))</f>
        <v>Medium</v>
      </c>
      <c r="Q4577" s="5">
        <f>Table1[[#This Row],[gross]]-Table1[[#This Row],[budget]]</f>
        <v>-18403108</v>
      </c>
      <c r="R4577" s="5" t="str">
        <f>IF(Table1[[#This Row],[Profit]]&gt;0,"Profit","Loss")</f>
        <v>Loss</v>
      </c>
      <c r="S4577" s="6" t="str">
        <f>FLOOR(Table1[[#This Row],[year]]-1900,10)+1900 &amp; "-" &amp; FLOOR(Table1[[#This Row],[year]]-1890,10)+1900</f>
        <v>2000-2010</v>
      </c>
      <c r="T4577" s="14" t="s">
        <v>21860</v>
      </c>
      <c r="AB4577" s="14"/>
    </row>
    <row r="4578" spans="1:28" hidden="1" x14ac:dyDescent="0.3">
      <c r="A4578" t="s">
        <v>13614</v>
      </c>
      <c r="B4578" t="s">
        <v>16</v>
      </c>
      <c r="C4578" t="s">
        <v>17</v>
      </c>
      <c r="D4578">
        <v>2004</v>
      </c>
      <c r="E4578" t="s">
        <v>13615</v>
      </c>
      <c r="F4578">
        <v>7.1</v>
      </c>
      <c r="G4578">
        <v>25000</v>
      </c>
      <c r="H4578" t="s">
        <v>13616</v>
      </c>
      <c r="I4578" t="s">
        <v>13617</v>
      </c>
      <c r="J4578" t="s">
        <v>9192</v>
      </c>
      <c r="K4578" t="s">
        <v>30</v>
      </c>
      <c r="L4578">
        <f t="shared" si="38"/>
        <v>20500000</v>
      </c>
      <c r="M4578">
        <v>2039526</v>
      </c>
      <c r="N4578" t="s">
        <v>10254</v>
      </c>
      <c r="O4578">
        <v>119</v>
      </c>
      <c r="P4578" t="str">
        <f>IF(Table1[[#This Row],[score]]&gt;=8.5,"High",IF(Table1[[#This Row],[score]]&gt;=7,"Medium","Low"))</f>
        <v>Medium</v>
      </c>
      <c r="Q4578" s="5">
        <f>Table1[[#This Row],[gross]]-Table1[[#This Row],[budget]]</f>
        <v>-18460474</v>
      </c>
      <c r="R4578" s="5" t="str">
        <f>IF(Table1[[#This Row],[Profit]]&gt;0,"Profit","Loss")</f>
        <v>Loss</v>
      </c>
      <c r="S4578" s="6" t="str">
        <f>FLOOR(Table1[[#This Row],[year]]-1900,10)+1900 &amp; "-" &amp; FLOOR(Table1[[#This Row],[year]]-1890,10)+1900</f>
        <v>2000-2010</v>
      </c>
      <c r="T4578" s="14" t="s">
        <v>21835</v>
      </c>
      <c r="AB4578" s="14"/>
    </row>
    <row r="4579" spans="1:28" hidden="1" x14ac:dyDescent="0.3">
      <c r="A4579" t="s">
        <v>13663</v>
      </c>
      <c r="B4579" t="s">
        <v>443</v>
      </c>
      <c r="C4579" t="s">
        <v>17</v>
      </c>
      <c r="D4579">
        <v>2004</v>
      </c>
      <c r="E4579" t="s">
        <v>13664</v>
      </c>
      <c r="F4579">
        <v>8.1999999999999993</v>
      </c>
      <c r="G4579">
        <v>86000</v>
      </c>
      <c r="H4579" t="s">
        <v>12000</v>
      </c>
      <c r="I4579" t="s">
        <v>13665</v>
      </c>
      <c r="J4579" t="s">
        <v>10196</v>
      </c>
      <c r="K4579" t="s">
        <v>10197</v>
      </c>
      <c r="L4579" s="5">
        <f t="shared" si="38"/>
        <v>20500000</v>
      </c>
      <c r="M4579" s="5">
        <v>1953889</v>
      </c>
      <c r="N4579" t="s">
        <v>13666</v>
      </c>
      <c r="O4579">
        <v>189</v>
      </c>
      <c r="P4579" t="str">
        <f>IF(Table1[[#This Row],[score]]&gt;=8.5,"High",IF(Table1[[#This Row],[score]]&gt;=7,"Medium","Low"))</f>
        <v>Medium</v>
      </c>
      <c r="Q4579" s="5">
        <f>Table1[[#This Row],[gross]]-Table1[[#This Row],[budget]]</f>
        <v>-18546111</v>
      </c>
      <c r="R4579" s="5" t="str">
        <f>IF(Table1[[#This Row],[Profit]]&gt;0,"Profit","Loss")</f>
        <v>Loss</v>
      </c>
      <c r="S4579" s="6" t="str">
        <f>FLOOR(Table1[[#This Row],[year]]-1900,10)+1900 &amp; "-" &amp; FLOOR(Table1[[#This Row],[year]]-1890,10)+1900</f>
        <v>2000-2010</v>
      </c>
      <c r="T4579" s="14" t="s">
        <v>21867</v>
      </c>
      <c r="AB4579" s="14"/>
    </row>
    <row r="4580" spans="1:28" hidden="1" x14ac:dyDescent="0.3">
      <c r="A4580" t="s">
        <v>13661</v>
      </c>
      <c r="B4580" t="s">
        <v>500</v>
      </c>
      <c r="C4580" t="s">
        <v>41</v>
      </c>
      <c r="D4580">
        <v>2004</v>
      </c>
      <c r="E4580" t="s">
        <v>13373</v>
      </c>
      <c r="F4580">
        <v>5.0999999999999996</v>
      </c>
      <c r="G4580">
        <v>12000</v>
      </c>
      <c r="H4580" t="s">
        <v>4517</v>
      </c>
      <c r="I4580" t="s">
        <v>4517</v>
      </c>
      <c r="J4580" t="s">
        <v>13662</v>
      </c>
      <c r="K4580" t="s">
        <v>30</v>
      </c>
      <c r="L4580">
        <v>15000000</v>
      </c>
      <c r="M4580">
        <v>1914166</v>
      </c>
      <c r="N4580" t="s">
        <v>7455</v>
      </c>
      <c r="O4580">
        <v>89</v>
      </c>
      <c r="P4580" t="str">
        <f>IF(Table1[[#This Row],[score]]&gt;=8.5,"High",IF(Table1[[#This Row],[score]]&gt;=7,"Medium","Low"))</f>
        <v>Low</v>
      </c>
      <c r="Q4580" s="5">
        <f>Table1[[#This Row],[gross]]-Table1[[#This Row],[budget]]</f>
        <v>-13085834</v>
      </c>
      <c r="R4580" s="5" t="str">
        <f>IF(Table1[[#This Row],[Profit]]&gt;0,"Profit","Loss")</f>
        <v>Loss</v>
      </c>
      <c r="S4580" s="6" t="str">
        <f>FLOOR(Table1[[#This Row],[year]]-1900,10)+1900 &amp; "-" &amp; FLOOR(Table1[[#This Row],[year]]-1890,10)+1900</f>
        <v>2000-2010</v>
      </c>
      <c r="T4580" s="14" t="s">
        <v>21835</v>
      </c>
      <c r="AB4580" s="14"/>
    </row>
    <row r="4581" spans="1:28" hidden="1" x14ac:dyDescent="0.3">
      <c r="A4581" t="s">
        <v>13782</v>
      </c>
      <c r="B4581" t="s">
        <v>16</v>
      </c>
      <c r="C4581" t="s">
        <v>63</v>
      </c>
      <c r="D4581">
        <v>2004</v>
      </c>
      <c r="E4581" t="s">
        <v>13783</v>
      </c>
      <c r="F4581">
        <v>7.3</v>
      </c>
      <c r="G4581">
        <v>20000</v>
      </c>
      <c r="H4581" t="s">
        <v>13784</v>
      </c>
      <c r="I4581" t="s">
        <v>13784</v>
      </c>
      <c r="J4581" t="s">
        <v>13785</v>
      </c>
      <c r="K4581" t="s">
        <v>22</v>
      </c>
      <c r="L4581">
        <v>2000000</v>
      </c>
      <c r="M4581">
        <v>1635056</v>
      </c>
      <c r="N4581" t="s">
        <v>13786</v>
      </c>
      <c r="O4581">
        <v>90</v>
      </c>
      <c r="P4581" t="str">
        <f>IF(Table1[[#This Row],[score]]&gt;=8.5,"High",IF(Table1[[#This Row],[score]]&gt;=7,"Medium","Low"))</f>
        <v>Medium</v>
      </c>
      <c r="Q4581" s="5">
        <f>Table1[[#This Row],[gross]]-Table1[[#This Row],[budget]]</f>
        <v>-364944</v>
      </c>
      <c r="R4581" s="5" t="str">
        <f>IF(Table1[[#This Row],[Profit]]&gt;0,"Profit","Loss")</f>
        <v>Loss</v>
      </c>
      <c r="S4581" s="6" t="str">
        <f>FLOOR(Table1[[#This Row],[year]]-1900,10)+1900 &amp; "-" &amp; FLOOR(Table1[[#This Row],[year]]-1890,10)+1900</f>
        <v>2000-2010</v>
      </c>
      <c r="T4581" s="14" t="s">
        <v>21844</v>
      </c>
      <c r="AB4581" s="14"/>
    </row>
    <row r="4582" spans="1:28" hidden="1" x14ac:dyDescent="0.3">
      <c r="A4582" t="s">
        <v>13684</v>
      </c>
      <c r="B4582" t="s">
        <v>443</v>
      </c>
      <c r="C4582" t="s">
        <v>34</v>
      </c>
      <c r="D4582">
        <v>2004</v>
      </c>
      <c r="E4582" t="s">
        <v>13685</v>
      </c>
      <c r="F4582">
        <v>8.5</v>
      </c>
      <c r="G4582">
        <v>20000</v>
      </c>
      <c r="H4582" t="s">
        <v>13686</v>
      </c>
      <c r="I4582" t="s">
        <v>13686</v>
      </c>
      <c r="J4582" t="s">
        <v>13687</v>
      </c>
      <c r="K4582" t="s">
        <v>10197</v>
      </c>
      <c r="L4582" s="5">
        <f>20500000</f>
        <v>20500000</v>
      </c>
      <c r="M4582" s="5">
        <v>1610897</v>
      </c>
      <c r="N4582" t="s">
        <v>13688</v>
      </c>
      <c r="O4582">
        <v>143</v>
      </c>
      <c r="P4582" t="str">
        <f>IF(Table1[[#This Row],[score]]&gt;=8.5,"High",IF(Table1[[#This Row],[score]]&gt;=7,"Medium","Low"))</f>
        <v>High</v>
      </c>
      <c r="Q4582" s="5">
        <f>Table1[[#This Row],[gross]]-Table1[[#This Row],[budget]]</f>
        <v>-18889103</v>
      </c>
      <c r="R4582" s="5" t="str">
        <f>IF(Table1[[#This Row],[Profit]]&gt;0,"Profit","Loss")</f>
        <v>Loss</v>
      </c>
      <c r="S4582" s="6" t="str">
        <f>FLOOR(Table1[[#This Row],[year]]-1900,10)+1900 &amp; "-" &amp; FLOOR(Table1[[#This Row],[year]]-1890,10)+1900</f>
        <v>2000-2010</v>
      </c>
      <c r="T4582" s="14" t="s">
        <v>21867</v>
      </c>
      <c r="AB4582" s="14"/>
    </row>
    <row r="4583" spans="1:28" hidden="1" x14ac:dyDescent="0.3">
      <c r="A4583" t="s">
        <v>13442</v>
      </c>
      <c r="B4583" t="s">
        <v>443</v>
      </c>
      <c r="C4583" t="s">
        <v>17</v>
      </c>
      <c r="D4583">
        <v>2004</v>
      </c>
      <c r="E4583" t="s">
        <v>13443</v>
      </c>
      <c r="F4583">
        <v>4.8</v>
      </c>
      <c r="G4583">
        <v>22000</v>
      </c>
      <c r="H4583" t="s">
        <v>9204</v>
      </c>
      <c r="I4583" t="s">
        <v>9204</v>
      </c>
      <c r="J4583" t="s">
        <v>13444</v>
      </c>
      <c r="K4583" t="s">
        <v>22</v>
      </c>
      <c r="L4583">
        <f>20500000</f>
        <v>20500000</v>
      </c>
      <c r="M4583">
        <v>1590308</v>
      </c>
      <c r="N4583" t="s">
        <v>12553</v>
      </c>
      <c r="O4583">
        <v>71</v>
      </c>
      <c r="P4583" t="str">
        <f>IF(Table1[[#This Row],[score]]&gt;=8.5,"High",IF(Table1[[#This Row],[score]]&gt;=7,"Medium","Low"))</f>
        <v>Low</v>
      </c>
      <c r="Q4583" s="5">
        <f>Table1[[#This Row],[gross]]-Table1[[#This Row],[budget]]</f>
        <v>-18909692</v>
      </c>
      <c r="R4583" s="5" t="str">
        <f>IF(Table1[[#This Row],[Profit]]&gt;0,"Profit","Loss")</f>
        <v>Loss</v>
      </c>
      <c r="S4583" s="6" t="str">
        <f>FLOOR(Table1[[#This Row],[year]]-1900,10)+1900 &amp; "-" &amp; FLOOR(Table1[[#This Row],[year]]-1890,10)+1900</f>
        <v>2000-2010</v>
      </c>
      <c r="T4583" s="14" t="s">
        <v>21844</v>
      </c>
      <c r="AB4583" s="14"/>
    </row>
    <row r="4584" spans="1:28" hidden="1" x14ac:dyDescent="0.3">
      <c r="A4584" t="s">
        <v>13640</v>
      </c>
      <c r="B4584" t="s">
        <v>16</v>
      </c>
      <c r="C4584" t="s">
        <v>17</v>
      </c>
      <c r="D4584">
        <v>2004</v>
      </c>
      <c r="E4584" t="s">
        <v>13641</v>
      </c>
      <c r="F4584">
        <v>6</v>
      </c>
      <c r="G4584">
        <v>6400</v>
      </c>
      <c r="H4584" t="s">
        <v>8752</v>
      </c>
      <c r="I4584" t="s">
        <v>4669</v>
      </c>
      <c r="J4584" t="s">
        <v>4862</v>
      </c>
      <c r="K4584" t="s">
        <v>22</v>
      </c>
      <c r="L4584">
        <f>20500000</f>
        <v>20500000</v>
      </c>
      <c r="M4584">
        <v>1553020</v>
      </c>
      <c r="N4584" t="s">
        <v>9611</v>
      </c>
      <c r="O4584">
        <v>104</v>
      </c>
      <c r="P4584" t="str">
        <f>IF(Table1[[#This Row],[score]]&gt;=8.5,"High",IF(Table1[[#This Row],[score]]&gt;=7,"Medium","Low"))</f>
        <v>Low</v>
      </c>
      <c r="Q4584" s="5">
        <f>Table1[[#This Row],[gross]]-Table1[[#This Row],[budget]]</f>
        <v>-18946980</v>
      </c>
      <c r="R4584" s="5" t="str">
        <f>IF(Table1[[#This Row],[Profit]]&gt;0,"Profit","Loss")</f>
        <v>Loss</v>
      </c>
      <c r="S4584" s="6" t="str">
        <f>FLOOR(Table1[[#This Row],[year]]-1900,10)+1900 &amp; "-" &amp; FLOOR(Table1[[#This Row],[year]]-1890,10)+1900</f>
        <v>2000-2010</v>
      </c>
      <c r="T4584" s="14" t="s">
        <v>21846</v>
      </c>
      <c r="AB4584" s="14"/>
    </row>
    <row r="4585" spans="1:28" hidden="1" x14ac:dyDescent="0.3">
      <c r="A4585" t="s">
        <v>13554</v>
      </c>
      <c r="B4585" t="s">
        <v>2676</v>
      </c>
      <c r="C4585" t="s">
        <v>17</v>
      </c>
      <c r="D4585">
        <v>2004</v>
      </c>
      <c r="E4585" t="s">
        <v>12506</v>
      </c>
      <c r="F4585">
        <v>7.6</v>
      </c>
      <c r="G4585">
        <v>67000</v>
      </c>
      <c r="H4585" t="s">
        <v>7172</v>
      </c>
      <c r="I4585" t="s">
        <v>7172</v>
      </c>
      <c r="J4585" t="s">
        <v>13555</v>
      </c>
      <c r="K4585" t="s">
        <v>30</v>
      </c>
      <c r="L4585">
        <f>20500000</f>
        <v>20500000</v>
      </c>
      <c r="M4585">
        <v>1532932</v>
      </c>
      <c r="N4585" t="s">
        <v>13556</v>
      </c>
      <c r="O4585">
        <v>105</v>
      </c>
      <c r="P4585" t="str">
        <f>IF(Table1[[#This Row],[score]]&gt;=8.5,"High",IF(Table1[[#This Row],[score]]&gt;=7,"Medium","Low"))</f>
        <v>Medium</v>
      </c>
      <c r="Q4585" s="5">
        <f>Table1[[#This Row],[gross]]-Table1[[#This Row],[budget]]</f>
        <v>-18967068</v>
      </c>
      <c r="R4585" s="5" t="str">
        <f>IF(Table1[[#This Row],[Profit]]&gt;0,"Profit","Loss")</f>
        <v>Loss</v>
      </c>
      <c r="S4585" s="6" t="str">
        <f>FLOOR(Table1[[#This Row],[year]]-1900,10)+1900 &amp; "-" &amp; FLOOR(Table1[[#This Row],[year]]-1890,10)+1900</f>
        <v>2000-2010</v>
      </c>
      <c r="T4585" s="14" t="s">
        <v>21835</v>
      </c>
      <c r="AB4585" s="14"/>
    </row>
    <row r="4586" spans="1:28" hidden="1" x14ac:dyDescent="0.3">
      <c r="A4586" t="s">
        <v>13810</v>
      </c>
      <c r="B4586" t="s">
        <v>16</v>
      </c>
      <c r="C4586" t="s">
        <v>41</v>
      </c>
      <c r="D4586">
        <v>2004</v>
      </c>
      <c r="E4586" t="s">
        <v>13377</v>
      </c>
      <c r="F4586">
        <v>5.3</v>
      </c>
      <c r="G4586">
        <v>7500</v>
      </c>
      <c r="H4586" t="s">
        <v>3391</v>
      </c>
      <c r="I4586" t="s">
        <v>13811</v>
      </c>
      <c r="J4586" t="s">
        <v>13812</v>
      </c>
      <c r="K4586" t="s">
        <v>30</v>
      </c>
      <c r="L4586">
        <v>8000000</v>
      </c>
      <c r="M4586">
        <v>1526951</v>
      </c>
      <c r="N4586" t="s">
        <v>3393</v>
      </c>
      <c r="O4586">
        <v>138</v>
      </c>
      <c r="P4586" t="str">
        <f>IF(Table1[[#This Row],[score]]&gt;=8.5,"High",IF(Table1[[#This Row],[score]]&gt;=7,"Medium","Low"))</f>
        <v>Low</v>
      </c>
      <c r="Q4586" s="5">
        <f>Table1[[#This Row],[gross]]-Table1[[#This Row],[budget]]</f>
        <v>-6473049</v>
      </c>
      <c r="R4586" s="5" t="str">
        <f>IF(Table1[[#This Row],[Profit]]&gt;0,"Profit","Loss")</f>
        <v>Loss</v>
      </c>
      <c r="S4586" s="6" t="str">
        <f>FLOOR(Table1[[#This Row],[year]]-1900,10)+1900 &amp; "-" &amp; FLOOR(Table1[[#This Row],[year]]-1890,10)+1900</f>
        <v>2000-2010</v>
      </c>
      <c r="T4586" s="14" t="s">
        <v>21835</v>
      </c>
      <c r="AB4586" s="14"/>
    </row>
    <row r="4587" spans="1:28" hidden="1" x14ac:dyDescent="0.3">
      <c r="A4587" t="s">
        <v>13730</v>
      </c>
      <c r="B4587" t="s">
        <v>500</v>
      </c>
      <c r="C4587" t="s">
        <v>17</v>
      </c>
      <c r="D4587">
        <v>2004</v>
      </c>
      <c r="E4587" t="s">
        <v>13731</v>
      </c>
      <c r="F4587">
        <v>5.0999999999999996</v>
      </c>
      <c r="G4587">
        <v>6600</v>
      </c>
      <c r="H4587" t="s">
        <v>13732</v>
      </c>
      <c r="I4587" t="s">
        <v>13733</v>
      </c>
      <c r="J4587" t="s">
        <v>3194</v>
      </c>
      <c r="K4587" t="s">
        <v>448</v>
      </c>
      <c r="L4587">
        <f>20500000</f>
        <v>20500000</v>
      </c>
      <c r="M4587">
        <v>1510052</v>
      </c>
      <c r="N4587" t="s">
        <v>10214</v>
      </c>
      <c r="O4587">
        <v>110</v>
      </c>
      <c r="P4587" t="str">
        <f>IF(Table1[[#This Row],[score]]&gt;=8.5,"High",IF(Table1[[#This Row],[score]]&gt;=7,"Medium","Low"))</f>
        <v>Low</v>
      </c>
      <c r="Q4587" s="5">
        <f>Table1[[#This Row],[gross]]-Table1[[#This Row],[budget]]</f>
        <v>-18989948</v>
      </c>
      <c r="R4587" s="5" t="str">
        <f>IF(Table1[[#This Row],[Profit]]&gt;0,"Profit","Loss")</f>
        <v>Loss</v>
      </c>
      <c r="S4587" s="6" t="str">
        <f>FLOOR(Table1[[#This Row],[year]]-1900,10)+1900 &amp; "-" &amp; FLOOR(Table1[[#This Row],[year]]-1890,10)+1900</f>
        <v>2000-2010</v>
      </c>
      <c r="T4587" s="14" t="s">
        <v>21842</v>
      </c>
      <c r="AB4587" s="14"/>
    </row>
    <row r="4588" spans="1:28" hidden="1" x14ac:dyDescent="0.3">
      <c r="A4588" t="s">
        <v>13482</v>
      </c>
      <c r="B4588" t="s">
        <v>443</v>
      </c>
      <c r="C4588" t="s">
        <v>17</v>
      </c>
      <c r="D4588">
        <v>2004</v>
      </c>
      <c r="E4588" t="s">
        <v>13483</v>
      </c>
      <c r="F4588">
        <v>6.7</v>
      </c>
      <c r="G4588">
        <v>7600</v>
      </c>
      <c r="H4588" t="s">
        <v>13484</v>
      </c>
      <c r="I4588" t="s">
        <v>13484</v>
      </c>
      <c r="J4588" t="s">
        <v>13485</v>
      </c>
      <c r="K4588" t="s">
        <v>248</v>
      </c>
      <c r="L4588">
        <f>20500000</f>
        <v>20500000</v>
      </c>
      <c r="M4588">
        <v>1482316</v>
      </c>
      <c r="N4588" t="s">
        <v>13486</v>
      </c>
      <c r="O4588">
        <v>106</v>
      </c>
      <c r="P4588" t="str">
        <f>IF(Table1[[#This Row],[score]]&gt;=8.5,"High",IF(Table1[[#This Row],[score]]&gt;=7,"Medium","Low"))</f>
        <v>Low</v>
      </c>
      <c r="Q4588" s="5">
        <f>Table1[[#This Row],[gross]]-Table1[[#This Row],[budget]]</f>
        <v>-19017684</v>
      </c>
      <c r="R4588" s="5" t="str">
        <f>IF(Table1[[#This Row],[Profit]]&gt;0,"Profit","Loss")</f>
        <v>Loss</v>
      </c>
      <c r="S4588" s="6" t="str">
        <f>FLOOR(Table1[[#This Row],[year]]-1900,10)+1900 &amp; "-" &amp; FLOOR(Table1[[#This Row],[year]]-1890,10)+1900</f>
        <v>2000-2010</v>
      </c>
      <c r="T4588" s="14" t="s">
        <v>21836</v>
      </c>
      <c r="AB4588" s="14"/>
    </row>
    <row r="4589" spans="1:28" hidden="1" x14ac:dyDescent="0.3">
      <c r="A4589" t="s">
        <v>13752</v>
      </c>
      <c r="B4589" t="s">
        <v>16</v>
      </c>
      <c r="C4589" t="s">
        <v>41</v>
      </c>
      <c r="D4589">
        <v>2004</v>
      </c>
      <c r="E4589" t="s">
        <v>12506</v>
      </c>
      <c r="F4589">
        <v>7.4</v>
      </c>
      <c r="G4589">
        <v>11000</v>
      </c>
      <c r="H4589" t="s">
        <v>13753</v>
      </c>
      <c r="I4589" t="s">
        <v>13753</v>
      </c>
      <c r="J4589" t="s">
        <v>11455</v>
      </c>
      <c r="K4589" t="s">
        <v>30</v>
      </c>
      <c r="L4589">
        <f>20500000</f>
        <v>20500000</v>
      </c>
      <c r="M4589">
        <v>1236518</v>
      </c>
      <c r="N4589" t="s">
        <v>10964</v>
      </c>
      <c r="O4589">
        <v>91</v>
      </c>
      <c r="P4589" t="str">
        <f>IF(Table1[[#This Row],[score]]&gt;=8.5,"High",IF(Table1[[#This Row],[score]]&gt;=7,"Medium","Low"))</f>
        <v>Medium</v>
      </c>
      <c r="Q4589" s="5">
        <f>Table1[[#This Row],[gross]]-Table1[[#This Row],[budget]]</f>
        <v>-19263482</v>
      </c>
      <c r="R4589" s="5" t="str">
        <f>IF(Table1[[#This Row],[Profit]]&gt;0,"Profit","Loss")</f>
        <v>Loss</v>
      </c>
      <c r="S4589" s="6" t="str">
        <f>FLOOR(Table1[[#This Row],[year]]-1900,10)+1900 &amp; "-" &amp; FLOOR(Table1[[#This Row],[year]]-1890,10)+1900</f>
        <v>2000-2010</v>
      </c>
      <c r="T4589" s="14" t="s">
        <v>21835</v>
      </c>
      <c r="AB4589" s="14"/>
    </row>
    <row r="4590" spans="1:28" hidden="1" x14ac:dyDescent="0.3">
      <c r="A4590" t="s">
        <v>13825</v>
      </c>
      <c r="B4590" t="s">
        <v>443</v>
      </c>
      <c r="C4590" t="s">
        <v>41</v>
      </c>
      <c r="D4590">
        <v>2004</v>
      </c>
      <c r="E4590" t="s">
        <v>13826</v>
      </c>
      <c r="F4590">
        <v>6.7</v>
      </c>
      <c r="G4590">
        <v>12000</v>
      </c>
      <c r="H4590" t="s">
        <v>8599</v>
      </c>
      <c r="I4590" t="s">
        <v>8599</v>
      </c>
      <c r="J4590" t="s">
        <v>4903</v>
      </c>
      <c r="K4590" t="s">
        <v>30</v>
      </c>
      <c r="L4590">
        <f>20500000</f>
        <v>20500000</v>
      </c>
      <c r="M4590">
        <v>809686</v>
      </c>
      <c r="N4590" t="s">
        <v>13827</v>
      </c>
      <c r="O4590">
        <v>100</v>
      </c>
      <c r="P4590" t="str">
        <f>IF(Table1[[#This Row],[score]]&gt;=8.5,"High",IF(Table1[[#This Row],[score]]&gt;=7,"Medium","Low"))</f>
        <v>Low</v>
      </c>
      <c r="Q4590" s="5">
        <f>Table1[[#This Row],[gross]]-Table1[[#This Row],[budget]]</f>
        <v>-19690314</v>
      </c>
      <c r="R4590" s="5" t="str">
        <f>IF(Table1[[#This Row],[Profit]]&gt;0,"Profit","Loss")</f>
        <v>Loss</v>
      </c>
      <c r="S4590" s="6" t="str">
        <f>FLOOR(Table1[[#This Row],[year]]-1900,10)+1900 &amp; "-" &amp; FLOOR(Table1[[#This Row],[year]]-1890,10)+1900</f>
        <v>2000-2010</v>
      </c>
      <c r="T4590" s="14" t="s">
        <v>21841</v>
      </c>
      <c r="AB4590" s="14"/>
    </row>
    <row r="4591" spans="1:28" hidden="1" x14ac:dyDescent="0.3">
      <c r="A4591" t="s">
        <v>13623</v>
      </c>
      <c r="B4591" t="s">
        <v>16</v>
      </c>
      <c r="C4591" t="s">
        <v>104</v>
      </c>
      <c r="D4591">
        <v>2004</v>
      </c>
      <c r="E4591" t="s">
        <v>13624</v>
      </c>
      <c r="F4591">
        <v>7.2</v>
      </c>
      <c r="G4591">
        <v>31000</v>
      </c>
      <c r="H4591" t="s">
        <v>13625</v>
      </c>
      <c r="I4591" t="s">
        <v>13625</v>
      </c>
      <c r="J4591" t="s">
        <v>13626</v>
      </c>
      <c r="K4591" t="s">
        <v>30</v>
      </c>
      <c r="L4591">
        <v>500000</v>
      </c>
      <c r="M4591">
        <v>802948</v>
      </c>
      <c r="N4591" t="s">
        <v>13627</v>
      </c>
      <c r="O4591">
        <v>90</v>
      </c>
      <c r="P4591" t="str">
        <f>IF(Table1[[#This Row],[score]]&gt;=8.5,"High",IF(Table1[[#This Row],[score]]&gt;=7,"Medium","Low"))</f>
        <v>Medium</v>
      </c>
      <c r="Q4591" s="5">
        <f>Table1[[#This Row],[gross]]-Table1[[#This Row],[budget]]</f>
        <v>302948</v>
      </c>
      <c r="R4591" s="5" t="str">
        <f>IF(Table1[[#This Row],[Profit]]&gt;0,"Profit","Loss")</f>
        <v>Profit</v>
      </c>
      <c r="S4591" s="6" t="str">
        <f>FLOOR(Table1[[#This Row],[year]]-1900,10)+1900 &amp; "-" &amp; FLOOR(Table1[[#This Row],[year]]-1890,10)+1900</f>
        <v>2000-2010</v>
      </c>
      <c r="T4591" s="14" t="s">
        <v>21842</v>
      </c>
      <c r="AB4591" s="14"/>
    </row>
    <row r="4592" spans="1:28" hidden="1" x14ac:dyDescent="0.3">
      <c r="A4592" t="s">
        <v>13474</v>
      </c>
      <c r="B4592" t="s">
        <v>1974</v>
      </c>
      <c r="C4592" t="s">
        <v>17</v>
      </c>
      <c r="D4592">
        <v>2004</v>
      </c>
      <c r="E4592" t="s">
        <v>13475</v>
      </c>
      <c r="F4592">
        <v>6.9</v>
      </c>
      <c r="G4592">
        <v>101000</v>
      </c>
      <c r="H4592" t="s">
        <v>13476</v>
      </c>
      <c r="I4592" t="s">
        <v>13476</v>
      </c>
      <c r="J4592" t="s">
        <v>13476</v>
      </c>
      <c r="K4592" t="s">
        <v>30</v>
      </c>
      <c r="L4592">
        <v>7000</v>
      </c>
      <c r="M4592">
        <v>545436</v>
      </c>
      <c r="N4592" t="s">
        <v>13477</v>
      </c>
      <c r="O4592">
        <v>77</v>
      </c>
      <c r="P4592" t="str">
        <f>IF(Table1[[#This Row],[score]]&gt;=8.5,"High",IF(Table1[[#This Row],[score]]&gt;=7,"Medium","Low"))</f>
        <v>Low</v>
      </c>
      <c r="Q4592" s="5">
        <f>Table1[[#This Row],[gross]]-Table1[[#This Row],[budget]]</f>
        <v>538436</v>
      </c>
      <c r="R4592" s="5" t="str">
        <f>IF(Table1[[#This Row],[Profit]]&gt;0,"Profit","Loss")</f>
        <v>Profit</v>
      </c>
      <c r="S4592" s="6" t="str">
        <f>FLOOR(Table1[[#This Row],[year]]-1900,10)+1900 &amp; "-" &amp; FLOOR(Table1[[#This Row],[year]]-1890,10)+1900</f>
        <v>2000-2010</v>
      </c>
      <c r="T4592" s="14" t="s">
        <v>21856</v>
      </c>
      <c r="AB4592" s="14"/>
    </row>
    <row r="4593" spans="1:28" hidden="1" x14ac:dyDescent="0.3">
      <c r="A4593" t="s">
        <v>13801</v>
      </c>
      <c r="B4593" t="s">
        <v>16</v>
      </c>
      <c r="C4593" t="s">
        <v>104</v>
      </c>
      <c r="D4593">
        <v>2004</v>
      </c>
      <c r="E4593" t="s">
        <v>13802</v>
      </c>
      <c r="F4593">
        <v>6.9</v>
      </c>
      <c r="G4593">
        <v>4800</v>
      </c>
      <c r="H4593" t="s">
        <v>13803</v>
      </c>
      <c r="I4593" t="s">
        <v>13804</v>
      </c>
      <c r="J4593" t="s">
        <v>13805</v>
      </c>
      <c r="K4593" t="s">
        <v>448</v>
      </c>
      <c r="L4593">
        <f>20500000</f>
        <v>20500000</v>
      </c>
      <c r="M4593">
        <v>537871</v>
      </c>
      <c r="N4593" t="s">
        <v>13806</v>
      </c>
      <c r="O4593">
        <v>89</v>
      </c>
      <c r="P4593" t="str">
        <f>IF(Table1[[#This Row],[score]]&gt;=8.5,"High",IF(Table1[[#This Row],[score]]&gt;=7,"Medium","Low"))</f>
        <v>Low</v>
      </c>
      <c r="Q4593" s="5">
        <f>Table1[[#This Row],[gross]]-Table1[[#This Row],[budget]]</f>
        <v>-19962129</v>
      </c>
      <c r="R4593" s="5" t="str">
        <f>IF(Table1[[#This Row],[Profit]]&gt;0,"Profit","Loss")</f>
        <v>Loss</v>
      </c>
      <c r="S4593" s="6" t="str">
        <f>FLOOR(Table1[[#This Row],[year]]-1900,10)+1900 &amp; "-" &amp; FLOOR(Table1[[#This Row],[year]]-1890,10)+1900</f>
        <v>2000-2010</v>
      </c>
      <c r="T4593" s="14" t="s">
        <v>21842</v>
      </c>
      <c r="AB4593" s="14"/>
    </row>
    <row r="4594" spans="1:28" hidden="1" x14ac:dyDescent="0.3">
      <c r="A4594" t="s">
        <v>13705</v>
      </c>
      <c r="B4594" t="s">
        <v>16</v>
      </c>
      <c r="C4594" t="s">
        <v>52</v>
      </c>
      <c r="D4594">
        <v>2004</v>
      </c>
      <c r="E4594" t="s">
        <v>13706</v>
      </c>
      <c r="F4594">
        <v>7</v>
      </c>
      <c r="G4594">
        <v>19000</v>
      </c>
      <c r="H4594" t="s">
        <v>13707</v>
      </c>
      <c r="I4594" t="s">
        <v>12457</v>
      </c>
      <c r="J4594" t="s">
        <v>13708</v>
      </c>
      <c r="K4594" t="s">
        <v>483</v>
      </c>
      <c r="L4594">
        <f>20500000</f>
        <v>20500000</v>
      </c>
      <c r="M4594">
        <v>516930</v>
      </c>
      <c r="N4594" t="s">
        <v>13709</v>
      </c>
      <c r="O4594">
        <v>125</v>
      </c>
      <c r="P4594" t="str">
        <f>IF(Table1[[#This Row],[score]]&gt;=8.5,"High",IF(Table1[[#This Row],[score]]&gt;=7,"Medium","Low"))</f>
        <v>Medium</v>
      </c>
      <c r="Q4594" s="5">
        <f>Table1[[#This Row],[gross]]-Table1[[#This Row],[budget]]</f>
        <v>-19983070</v>
      </c>
      <c r="R4594" s="5" t="str">
        <f>IF(Table1[[#This Row],[Profit]]&gt;0,"Profit","Loss")</f>
        <v>Loss</v>
      </c>
      <c r="S4594" s="6" t="str">
        <f>FLOOR(Table1[[#This Row],[year]]-1900,10)+1900 &amp; "-" &amp; FLOOR(Table1[[#This Row],[year]]-1890,10)+1900</f>
        <v>2000-2010</v>
      </c>
      <c r="T4594" s="14" t="s">
        <v>21845</v>
      </c>
      <c r="AB4594" s="14"/>
    </row>
    <row r="4595" spans="1:28" hidden="1" x14ac:dyDescent="0.3">
      <c r="A4595" t="s">
        <v>13568</v>
      </c>
      <c r="B4595" t="s">
        <v>16</v>
      </c>
      <c r="C4595" t="s">
        <v>17</v>
      </c>
      <c r="D4595">
        <v>2004</v>
      </c>
      <c r="E4595" t="s">
        <v>13569</v>
      </c>
      <c r="F4595">
        <v>6.4</v>
      </c>
      <c r="G4595">
        <v>6500</v>
      </c>
      <c r="H4595" t="s">
        <v>11269</v>
      </c>
      <c r="I4595" t="s">
        <v>13570</v>
      </c>
      <c r="J4595" t="s">
        <v>11269</v>
      </c>
      <c r="K4595" t="s">
        <v>30</v>
      </c>
      <c r="L4595">
        <f>20500000</f>
        <v>20500000</v>
      </c>
      <c r="M4595">
        <v>217499</v>
      </c>
      <c r="N4595" t="s">
        <v>13571</v>
      </c>
      <c r="O4595">
        <v>97</v>
      </c>
      <c r="P4595" t="str">
        <f>IF(Table1[[#This Row],[score]]&gt;=8.5,"High",IF(Table1[[#This Row],[score]]&gt;=7,"Medium","Low"))</f>
        <v>Low</v>
      </c>
      <c r="Q4595" s="5">
        <f>Table1[[#This Row],[gross]]-Table1[[#This Row],[budget]]</f>
        <v>-20282501</v>
      </c>
      <c r="R4595" s="5" t="str">
        <f>IF(Table1[[#This Row],[Profit]]&gt;0,"Profit","Loss")</f>
        <v>Loss</v>
      </c>
      <c r="S4595" s="6" t="str">
        <f>FLOOR(Table1[[#This Row],[year]]-1900,10)+1900 &amp; "-" &amp; FLOOR(Table1[[#This Row],[year]]-1890,10)+1900</f>
        <v>2000-2010</v>
      </c>
      <c r="T4595" s="14" t="s">
        <v>21842</v>
      </c>
      <c r="AB4595" s="14"/>
    </row>
    <row r="4596" spans="1:28" hidden="1" x14ac:dyDescent="0.3">
      <c r="A4596" t="s">
        <v>13594</v>
      </c>
      <c r="B4596" t="s">
        <v>443</v>
      </c>
      <c r="C4596" t="s">
        <v>104</v>
      </c>
      <c r="D4596">
        <v>2004</v>
      </c>
      <c r="E4596" t="s">
        <v>13595</v>
      </c>
      <c r="F4596">
        <v>7.6</v>
      </c>
      <c r="G4596">
        <v>51000</v>
      </c>
      <c r="H4596" t="s">
        <v>11073</v>
      </c>
      <c r="I4596" t="s">
        <v>12605</v>
      </c>
      <c r="J4596" t="s">
        <v>12605</v>
      </c>
      <c r="K4596" t="s">
        <v>22</v>
      </c>
      <c r="L4596">
        <f>20500000</f>
        <v>20500000</v>
      </c>
      <c r="M4596">
        <v>203450</v>
      </c>
      <c r="N4596" t="s">
        <v>13596</v>
      </c>
      <c r="O4596">
        <v>90</v>
      </c>
      <c r="P4596" t="str">
        <f>IF(Table1[[#This Row],[score]]&gt;=8.5,"High",IF(Table1[[#This Row],[score]]&gt;=7,"Medium","Low"))</f>
        <v>Medium</v>
      </c>
      <c r="Q4596" s="5">
        <f>Table1[[#This Row],[gross]]-Table1[[#This Row],[budget]]</f>
        <v>-20296550</v>
      </c>
      <c r="R4596" s="5" t="str">
        <f>IF(Table1[[#This Row],[Profit]]&gt;0,"Profit","Loss")</f>
        <v>Loss</v>
      </c>
      <c r="S4596" s="6" t="str">
        <f>FLOOR(Table1[[#This Row],[year]]-1900,10)+1900 &amp; "-" &amp; FLOOR(Table1[[#This Row],[year]]-1890,10)+1900</f>
        <v>2000-2010</v>
      </c>
      <c r="T4596" s="14" t="s">
        <v>21838</v>
      </c>
      <c r="AB4596" s="14"/>
    </row>
    <row r="4597" spans="1:28" hidden="1" x14ac:dyDescent="0.3">
      <c r="A4597" t="s">
        <v>13767</v>
      </c>
      <c r="B4597" t="s">
        <v>16</v>
      </c>
      <c r="C4597" t="s">
        <v>17</v>
      </c>
      <c r="D4597">
        <v>2004</v>
      </c>
      <c r="E4597" t="s">
        <v>13768</v>
      </c>
      <c r="F4597">
        <v>6.6</v>
      </c>
      <c r="G4597">
        <v>8600</v>
      </c>
      <c r="H4597" t="s">
        <v>13216</v>
      </c>
      <c r="I4597" t="s">
        <v>13769</v>
      </c>
      <c r="J4597" t="s">
        <v>11253</v>
      </c>
      <c r="K4597" t="s">
        <v>30</v>
      </c>
      <c r="L4597">
        <f>20500000</f>
        <v>20500000</v>
      </c>
      <c r="M4597">
        <v>156767</v>
      </c>
      <c r="N4597" t="s">
        <v>80</v>
      </c>
      <c r="O4597">
        <v>108</v>
      </c>
      <c r="P4597" t="str">
        <f>IF(Table1[[#This Row],[score]]&gt;=8.5,"High",IF(Table1[[#This Row],[score]]&gt;=7,"Medium","Low"))</f>
        <v>Low</v>
      </c>
      <c r="Q4597" s="5">
        <f>Table1[[#This Row],[gross]]-Table1[[#This Row],[budget]]</f>
        <v>-20343233</v>
      </c>
      <c r="R4597" s="5" t="str">
        <f>IF(Table1[[#This Row],[Profit]]&gt;0,"Profit","Loss")</f>
        <v>Loss</v>
      </c>
      <c r="S4597" s="6" t="str">
        <f>FLOOR(Table1[[#This Row],[year]]-1900,10)+1900 &amp; "-" &amp; FLOOR(Table1[[#This Row],[year]]-1890,10)+1900</f>
        <v>2000-2010</v>
      </c>
      <c r="T4597" s="14" t="s">
        <v>21864</v>
      </c>
      <c r="AB4597" s="14"/>
    </row>
    <row r="4598" spans="1:28" hidden="1" x14ac:dyDescent="0.3">
      <c r="A4598" t="s">
        <v>13632</v>
      </c>
      <c r="B4598" t="s">
        <v>1974</v>
      </c>
      <c r="C4598" t="s">
        <v>34</v>
      </c>
      <c r="D4598">
        <v>2004</v>
      </c>
      <c r="E4598" t="s">
        <v>13274</v>
      </c>
      <c r="F4598">
        <v>5.3</v>
      </c>
      <c r="G4598">
        <v>15000</v>
      </c>
      <c r="H4598" t="s">
        <v>13633</v>
      </c>
      <c r="I4598" t="s">
        <v>13633</v>
      </c>
      <c r="J4598" t="s">
        <v>13634</v>
      </c>
      <c r="K4598" t="s">
        <v>30</v>
      </c>
      <c r="L4598">
        <v>3500000</v>
      </c>
      <c r="M4598">
        <v>97446</v>
      </c>
      <c r="N4598" t="s">
        <v>10771</v>
      </c>
      <c r="O4598">
        <v>91</v>
      </c>
      <c r="P4598" t="str">
        <f>IF(Table1[[#This Row],[score]]&gt;=8.5,"High",IF(Table1[[#This Row],[score]]&gt;=7,"Medium","Low"))</f>
        <v>Low</v>
      </c>
      <c r="Q4598" s="5">
        <f>Table1[[#This Row],[gross]]-Table1[[#This Row],[budget]]</f>
        <v>-3402554</v>
      </c>
      <c r="R4598" s="5" t="str">
        <f>IF(Table1[[#This Row],[Profit]]&gt;0,"Profit","Loss")</f>
        <v>Loss</v>
      </c>
      <c r="S4598" s="6" t="str">
        <f>FLOOR(Table1[[#This Row],[year]]-1900,10)+1900 &amp; "-" &amp; FLOOR(Table1[[#This Row],[year]]-1890,10)+1900</f>
        <v>2000-2010</v>
      </c>
      <c r="T4598" s="14" t="s">
        <v>21835</v>
      </c>
      <c r="AB4598" s="14"/>
    </row>
    <row r="4599" spans="1:28" hidden="1" x14ac:dyDescent="0.3">
      <c r="A4599" t="s">
        <v>13746</v>
      </c>
      <c r="B4599" t="s">
        <v>16</v>
      </c>
      <c r="C4599" t="s">
        <v>41</v>
      </c>
      <c r="D4599">
        <v>2004</v>
      </c>
      <c r="E4599" t="s">
        <v>13747</v>
      </c>
      <c r="F4599">
        <v>6.5</v>
      </c>
      <c r="G4599">
        <v>8700</v>
      </c>
      <c r="H4599" t="s">
        <v>13748</v>
      </c>
      <c r="I4599" t="s">
        <v>13748</v>
      </c>
      <c r="J4599" t="s">
        <v>13749</v>
      </c>
      <c r="K4599" t="s">
        <v>22</v>
      </c>
      <c r="L4599">
        <v>6500000</v>
      </c>
      <c r="M4599">
        <v>89781</v>
      </c>
      <c r="N4599" t="s">
        <v>13750</v>
      </c>
      <c r="O4599">
        <v>91</v>
      </c>
      <c r="P4599" t="str">
        <f>IF(Table1[[#This Row],[score]]&gt;=8.5,"High",IF(Table1[[#This Row],[score]]&gt;=7,"Medium","Low"))</f>
        <v>Low</v>
      </c>
      <c r="Q4599" s="5">
        <f>Table1[[#This Row],[gross]]-Table1[[#This Row],[budget]]</f>
        <v>-6410219</v>
      </c>
      <c r="R4599" s="5" t="str">
        <f>IF(Table1[[#This Row],[Profit]]&gt;0,"Profit","Loss")</f>
        <v>Loss</v>
      </c>
      <c r="S4599" s="6" t="str">
        <f>FLOOR(Table1[[#This Row],[year]]-1900,10)+1900 &amp; "-" &amp; FLOOR(Table1[[#This Row],[year]]-1890,10)+1900</f>
        <v>2000-2010</v>
      </c>
      <c r="T4599" s="14" t="s">
        <v>21864</v>
      </c>
      <c r="AB4599" s="14"/>
    </row>
    <row r="4600" spans="1:28" hidden="1" x14ac:dyDescent="0.3">
      <c r="A4600" t="s">
        <v>13813</v>
      </c>
      <c r="B4600" t="s">
        <v>8500</v>
      </c>
      <c r="C4600" t="s">
        <v>390</v>
      </c>
      <c r="D4600">
        <v>2004</v>
      </c>
      <c r="E4600" t="s">
        <v>13814</v>
      </c>
      <c r="F4600">
        <v>7.8</v>
      </c>
      <c r="G4600">
        <v>8700</v>
      </c>
      <c r="H4600" t="s">
        <v>13815</v>
      </c>
      <c r="I4600" t="s">
        <v>13816</v>
      </c>
      <c r="J4600" t="s">
        <v>13817</v>
      </c>
      <c r="K4600" t="s">
        <v>2081</v>
      </c>
      <c r="L4600">
        <f>20500000</f>
        <v>20500000</v>
      </c>
      <c r="M4600">
        <v>36613</v>
      </c>
      <c r="N4600" t="s">
        <v>13818</v>
      </c>
      <c r="O4600">
        <v>103</v>
      </c>
      <c r="P4600" t="str">
        <f>IF(Table1[[#This Row],[score]]&gt;=8.5,"High",IF(Table1[[#This Row],[score]]&gt;=7,"Medium","Low"))</f>
        <v>Medium</v>
      </c>
      <c r="Q4600" s="5">
        <f>Table1[[#This Row],[gross]]-Table1[[#This Row],[budget]]</f>
        <v>-20463387</v>
      </c>
      <c r="R4600" s="5" t="str">
        <f>IF(Table1[[#This Row],[Profit]]&gt;0,"Profit","Loss")</f>
        <v>Loss</v>
      </c>
      <c r="S4600" s="6" t="str">
        <f>FLOOR(Table1[[#This Row],[year]]-1900,10)+1900 &amp; "-" &amp; FLOOR(Table1[[#This Row],[year]]-1890,10)+1900</f>
        <v>2000-2010</v>
      </c>
      <c r="T4600" s="14" t="s">
        <v>21835</v>
      </c>
      <c r="AB4600" s="14"/>
    </row>
    <row r="4601" spans="1:28" hidden="1" x14ac:dyDescent="0.3">
      <c r="A4601" t="s">
        <v>13847</v>
      </c>
      <c r="B4601" t="s">
        <v>1974</v>
      </c>
      <c r="C4601" t="s">
        <v>25</v>
      </c>
      <c r="D4601">
        <v>2005</v>
      </c>
      <c r="E4601" t="s">
        <v>13848</v>
      </c>
      <c r="F4601">
        <v>7.7</v>
      </c>
      <c r="G4601">
        <v>566000</v>
      </c>
      <c r="H4601" t="s">
        <v>263</v>
      </c>
      <c r="I4601" t="s">
        <v>2228</v>
      </c>
      <c r="J4601" t="s">
        <v>11693</v>
      </c>
      <c r="K4601" t="s">
        <v>22</v>
      </c>
      <c r="L4601">
        <v>150000000</v>
      </c>
      <c r="M4601">
        <v>896678241</v>
      </c>
      <c r="N4601" t="s">
        <v>23</v>
      </c>
      <c r="O4601">
        <v>157</v>
      </c>
      <c r="P4601" t="str">
        <f>IF(Table1[[#This Row],[score]]&gt;=8.5,"High",IF(Table1[[#This Row],[score]]&gt;=7,"Medium","Low"))</f>
        <v>Medium</v>
      </c>
      <c r="Q4601" s="5">
        <f>Table1[[#This Row],[gross]]-Table1[[#This Row],[budget]]</f>
        <v>746678241</v>
      </c>
      <c r="R4601" s="5" t="str">
        <f>IF(Table1[[#This Row],[Profit]]&gt;0,"Profit","Loss")</f>
        <v>Profit</v>
      </c>
      <c r="S4601" s="6" t="str">
        <f>FLOOR(Table1[[#This Row],[year]]-1900,10)+1900 &amp; "-" &amp; FLOOR(Table1[[#This Row],[year]]-1890,10)+1900</f>
        <v>2000-2010</v>
      </c>
      <c r="T4601" s="14" t="s">
        <v>21835</v>
      </c>
      <c r="AB4601" s="14"/>
    </row>
    <row r="4602" spans="1:28" hidden="1" x14ac:dyDescent="0.3">
      <c r="A4602" t="s">
        <v>13891</v>
      </c>
      <c r="B4602" t="s">
        <v>1974</v>
      </c>
      <c r="C4602" t="s">
        <v>34</v>
      </c>
      <c r="D4602">
        <v>2005</v>
      </c>
      <c r="E4602" t="s">
        <v>13892</v>
      </c>
      <c r="F4602">
        <v>7.5</v>
      </c>
      <c r="G4602">
        <v>729000</v>
      </c>
      <c r="H4602" t="s">
        <v>4434</v>
      </c>
      <c r="I4602" t="s">
        <v>4434</v>
      </c>
      <c r="J4602" t="s">
        <v>11949</v>
      </c>
      <c r="K4602" t="s">
        <v>30</v>
      </c>
      <c r="L4602">
        <v>113000000</v>
      </c>
      <c r="M4602">
        <v>868390560</v>
      </c>
      <c r="N4602" t="s">
        <v>39</v>
      </c>
      <c r="O4602">
        <v>140</v>
      </c>
      <c r="P4602" t="str">
        <f>IF(Table1[[#This Row],[score]]&gt;=8.5,"High",IF(Table1[[#This Row],[score]]&gt;=7,"Medium","Low"))</f>
        <v>Medium</v>
      </c>
      <c r="Q4602" s="5">
        <f>Table1[[#This Row],[gross]]-Table1[[#This Row],[budget]]</f>
        <v>755390560</v>
      </c>
      <c r="R4602" s="5" t="str">
        <f>IF(Table1[[#This Row],[Profit]]&gt;0,"Profit","Loss")</f>
        <v>Profit</v>
      </c>
      <c r="S4602" s="6" t="str">
        <f>FLOOR(Table1[[#This Row],[year]]-1900,10)+1900 &amp; "-" &amp; FLOOR(Table1[[#This Row],[year]]-1890,10)+1900</f>
        <v>2000-2010</v>
      </c>
      <c r="T4602" s="14" t="s">
        <v>21835</v>
      </c>
      <c r="AB4602" s="14"/>
    </row>
    <row r="4603" spans="1:28" hidden="1" x14ac:dyDescent="0.3">
      <c r="A4603" t="s">
        <v>13877</v>
      </c>
      <c r="B4603" t="s">
        <v>33</v>
      </c>
      <c r="C4603" t="s">
        <v>25</v>
      </c>
      <c r="D4603">
        <v>2005</v>
      </c>
      <c r="E4603" t="s">
        <v>13878</v>
      </c>
      <c r="F4603">
        <v>6.9</v>
      </c>
      <c r="G4603">
        <v>375000</v>
      </c>
      <c r="H4603" t="s">
        <v>11729</v>
      </c>
      <c r="I4603" t="s">
        <v>13879</v>
      </c>
      <c r="J4603" t="s">
        <v>6076</v>
      </c>
      <c r="K4603" t="s">
        <v>22</v>
      </c>
      <c r="L4603">
        <v>180000000</v>
      </c>
      <c r="M4603">
        <v>745013115</v>
      </c>
      <c r="N4603" t="s">
        <v>1708</v>
      </c>
      <c r="O4603">
        <v>143</v>
      </c>
      <c r="P4603" t="str">
        <f>IF(Table1[[#This Row],[score]]&gt;=8.5,"High",IF(Table1[[#This Row],[score]]&gt;=7,"Medium","Low"))</f>
        <v>Low</v>
      </c>
      <c r="Q4603" s="5">
        <f>Table1[[#This Row],[gross]]-Table1[[#This Row],[budget]]</f>
        <v>565013115</v>
      </c>
      <c r="R4603" s="5" t="str">
        <f>IF(Table1[[#This Row],[Profit]]&gt;0,"Profit","Loss")</f>
        <v>Profit</v>
      </c>
      <c r="S4603" s="6" t="str">
        <f>FLOOR(Table1[[#This Row],[year]]-1900,10)+1900 &amp; "-" &amp; FLOOR(Table1[[#This Row],[year]]-1890,10)+1900</f>
        <v>2000-2010</v>
      </c>
      <c r="T4603" s="14" t="s">
        <v>21835</v>
      </c>
      <c r="AB4603" s="14"/>
    </row>
    <row r="4604" spans="1:28" hidden="1" x14ac:dyDescent="0.3">
      <c r="A4604" t="s">
        <v>13882</v>
      </c>
      <c r="B4604" t="s">
        <v>1974</v>
      </c>
      <c r="C4604" t="s">
        <v>25</v>
      </c>
      <c r="D4604">
        <v>2005</v>
      </c>
      <c r="E4604" t="s">
        <v>13883</v>
      </c>
      <c r="F4604">
        <v>6.5</v>
      </c>
      <c r="G4604">
        <v>424000</v>
      </c>
      <c r="H4604" t="s">
        <v>486</v>
      </c>
      <c r="I4604" t="s">
        <v>13884</v>
      </c>
      <c r="J4604" t="s">
        <v>1462</v>
      </c>
      <c r="K4604" t="s">
        <v>30</v>
      </c>
      <c r="L4604">
        <v>132000000</v>
      </c>
      <c r="M4604">
        <v>603873119</v>
      </c>
      <c r="N4604" t="s">
        <v>44</v>
      </c>
      <c r="O4604">
        <v>116</v>
      </c>
      <c r="P4604" t="str">
        <f>IF(Table1[[#This Row],[score]]&gt;=8.5,"High",IF(Table1[[#This Row],[score]]&gt;=7,"Medium","Low"))</f>
        <v>Low</v>
      </c>
      <c r="Q4604" s="5">
        <f>Table1[[#This Row],[gross]]-Table1[[#This Row],[budget]]</f>
        <v>471873119</v>
      </c>
      <c r="R4604" s="5" t="str">
        <f>IF(Table1[[#This Row],[Profit]]&gt;0,"Profit","Loss")</f>
        <v>Profit</v>
      </c>
      <c r="S4604" s="6" t="str">
        <f>FLOOR(Table1[[#This Row],[year]]-1900,10)+1900 &amp; "-" &amp; FLOOR(Table1[[#This Row],[year]]-1890,10)+1900</f>
        <v>2000-2010</v>
      </c>
      <c r="T4604" s="14" t="s">
        <v>21835</v>
      </c>
      <c r="AB4604" s="14"/>
    </row>
    <row r="4605" spans="1:28" hidden="1" x14ac:dyDescent="0.3">
      <c r="A4605" t="s">
        <v>13893</v>
      </c>
      <c r="B4605" t="s">
        <v>1974</v>
      </c>
      <c r="C4605" t="s">
        <v>34</v>
      </c>
      <c r="D4605">
        <v>2005</v>
      </c>
      <c r="E4605" t="s">
        <v>13894</v>
      </c>
      <c r="F4605">
        <v>7.2</v>
      </c>
      <c r="G4605">
        <v>403000</v>
      </c>
      <c r="H4605" t="s">
        <v>6817</v>
      </c>
      <c r="I4605" t="s">
        <v>7884</v>
      </c>
      <c r="J4605" t="s">
        <v>11706</v>
      </c>
      <c r="K4605" t="s">
        <v>30</v>
      </c>
      <c r="L4605">
        <v>207000000</v>
      </c>
      <c r="M4605">
        <v>562363449</v>
      </c>
      <c r="N4605" t="s">
        <v>61</v>
      </c>
      <c r="O4605">
        <v>187</v>
      </c>
      <c r="P4605" t="str">
        <f>IF(Table1[[#This Row],[score]]&gt;=8.5,"High",IF(Table1[[#This Row],[score]]&gt;=7,"Medium","Low"))</f>
        <v>Medium</v>
      </c>
      <c r="Q4605" s="5">
        <f>Table1[[#This Row],[gross]]-Table1[[#This Row],[budget]]</f>
        <v>355363449</v>
      </c>
      <c r="R4605" s="5" t="str">
        <f>IF(Table1[[#This Row],[Profit]]&gt;0,"Profit","Loss")</f>
        <v>Profit</v>
      </c>
      <c r="S4605" s="6" t="str">
        <f>FLOOR(Table1[[#This Row],[year]]-1900,10)+1900 &amp; "-" &amp; FLOOR(Table1[[#This Row],[year]]-1890,10)+1900</f>
        <v>2000-2010</v>
      </c>
      <c r="T4605" s="14" t="s">
        <v>21835</v>
      </c>
      <c r="AB4605" s="14"/>
    </row>
    <row r="4606" spans="1:28" hidden="1" x14ac:dyDescent="0.3">
      <c r="A4606" t="s">
        <v>13928</v>
      </c>
      <c r="B4606" t="s">
        <v>33</v>
      </c>
      <c r="C4606" t="s">
        <v>390</v>
      </c>
      <c r="D4606">
        <v>2005</v>
      </c>
      <c r="E4606" t="s">
        <v>13742</v>
      </c>
      <c r="F4606">
        <v>6.9</v>
      </c>
      <c r="G4606">
        <v>376000</v>
      </c>
      <c r="H4606" t="s">
        <v>10163</v>
      </c>
      <c r="I4606" t="s">
        <v>13929</v>
      </c>
      <c r="J4606" t="s">
        <v>7627</v>
      </c>
      <c r="K4606" t="s">
        <v>30</v>
      </c>
      <c r="L4606">
        <v>75000000</v>
      </c>
      <c r="M4606">
        <v>542063846</v>
      </c>
      <c r="N4606" t="s">
        <v>10077</v>
      </c>
      <c r="O4606">
        <v>86</v>
      </c>
      <c r="P4606" t="str">
        <f>IF(Table1[[#This Row],[score]]&gt;=8.5,"High",IF(Table1[[#This Row],[score]]&gt;=7,"Medium","Low"))</f>
        <v>Low</v>
      </c>
      <c r="Q4606" s="5">
        <f>Table1[[#This Row],[gross]]-Table1[[#This Row],[budget]]</f>
        <v>467063846</v>
      </c>
      <c r="R4606" s="5" t="str">
        <f>IF(Table1[[#This Row],[Profit]]&gt;0,"Profit","Loss")</f>
        <v>Profit</v>
      </c>
      <c r="S4606" s="6" t="str">
        <f>FLOOR(Table1[[#This Row],[year]]-1900,10)+1900 &amp; "-" &amp; FLOOR(Table1[[#This Row],[year]]-1890,10)+1900</f>
        <v>2000-2010</v>
      </c>
      <c r="T4606" s="14" t="s">
        <v>21835</v>
      </c>
      <c r="AB4606" s="14"/>
    </row>
    <row r="4607" spans="1:28" hidden="1" x14ac:dyDescent="0.3">
      <c r="A4607" t="s">
        <v>13909</v>
      </c>
      <c r="B4607" t="s">
        <v>1974</v>
      </c>
      <c r="C4607" t="s">
        <v>34</v>
      </c>
      <c r="D4607">
        <v>2005</v>
      </c>
      <c r="E4607" t="s">
        <v>12963</v>
      </c>
      <c r="F4607">
        <v>6.5</v>
      </c>
      <c r="G4607">
        <v>461000</v>
      </c>
      <c r="H4607" t="s">
        <v>8997</v>
      </c>
      <c r="I4607" t="s">
        <v>13910</v>
      </c>
      <c r="J4607" t="s">
        <v>6471</v>
      </c>
      <c r="K4607" t="s">
        <v>30</v>
      </c>
      <c r="L4607">
        <v>110000000</v>
      </c>
      <c r="M4607">
        <v>487287646</v>
      </c>
      <c r="N4607" t="s">
        <v>8543</v>
      </c>
      <c r="O4607">
        <v>120</v>
      </c>
      <c r="P4607" t="str">
        <f>IF(Table1[[#This Row],[score]]&gt;=8.5,"High",IF(Table1[[#This Row],[score]]&gt;=7,"Medium","Low"))</f>
        <v>Low</v>
      </c>
      <c r="Q4607" s="5">
        <f>Table1[[#This Row],[gross]]-Table1[[#This Row],[budget]]</f>
        <v>377287646</v>
      </c>
      <c r="R4607" s="5" t="str">
        <f>IF(Table1[[#This Row],[Profit]]&gt;0,"Profit","Loss")</f>
        <v>Profit</v>
      </c>
      <c r="S4607" s="6" t="str">
        <f>FLOOR(Table1[[#This Row],[year]]-1900,10)+1900 &amp; "-" &amp; FLOOR(Table1[[#This Row],[year]]-1890,10)+1900</f>
        <v>2000-2010</v>
      </c>
      <c r="T4607" s="14" t="s">
        <v>21835</v>
      </c>
      <c r="AB4607" s="14"/>
    </row>
    <row r="4608" spans="1:28" hidden="1" x14ac:dyDescent="0.3">
      <c r="A4608" t="s">
        <v>13872</v>
      </c>
      <c r="B4608" t="s">
        <v>33</v>
      </c>
      <c r="C4608" t="s">
        <v>25</v>
      </c>
      <c r="D4608">
        <v>2005</v>
      </c>
      <c r="E4608" t="s">
        <v>13873</v>
      </c>
      <c r="F4608">
        <v>6.6</v>
      </c>
      <c r="G4608">
        <v>441000</v>
      </c>
      <c r="H4608" t="s">
        <v>2638</v>
      </c>
      <c r="I4608" t="s">
        <v>5650</v>
      </c>
      <c r="J4608" t="s">
        <v>5628</v>
      </c>
      <c r="K4608" t="s">
        <v>22</v>
      </c>
      <c r="L4608">
        <v>150000000</v>
      </c>
      <c r="M4608">
        <v>474968763</v>
      </c>
      <c r="N4608" t="s">
        <v>23</v>
      </c>
      <c r="O4608">
        <v>115</v>
      </c>
      <c r="P4608" t="str">
        <f>IF(Table1[[#This Row],[score]]&gt;=8.5,"High",IF(Table1[[#This Row],[score]]&gt;=7,"Medium","Low"))</f>
        <v>Low</v>
      </c>
      <c r="Q4608" s="5">
        <f>Table1[[#This Row],[gross]]-Table1[[#This Row],[budget]]</f>
        <v>324968763</v>
      </c>
      <c r="R4608" s="5" t="str">
        <f>IF(Table1[[#This Row],[Profit]]&gt;0,"Profit","Loss")</f>
        <v>Profit</v>
      </c>
      <c r="S4608" s="6" t="str">
        <f>FLOOR(Table1[[#This Row],[year]]-1900,10)+1900 &amp; "-" &amp; FLOOR(Table1[[#This Row],[year]]-1890,10)+1900</f>
        <v>2000-2010</v>
      </c>
      <c r="T4608" s="14" t="s">
        <v>21835</v>
      </c>
      <c r="AB4608" s="14"/>
    </row>
    <row r="4609" spans="1:28" hidden="1" x14ac:dyDescent="0.3">
      <c r="A4609" t="s">
        <v>13860</v>
      </c>
      <c r="B4609" t="s">
        <v>1974</v>
      </c>
      <c r="C4609" t="s">
        <v>34</v>
      </c>
      <c r="D4609">
        <v>2005</v>
      </c>
      <c r="E4609" t="s">
        <v>13861</v>
      </c>
      <c r="F4609">
        <v>8.1999999999999993</v>
      </c>
      <c r="G4609">
        <v>1300000</v>
      </c>
      <c r="H4609" t="s">
        <v>10175</v>
      </c>
      <c r="I4609" t="s">
        <v>5023</v>
      </c>
      <c r="J4609" t="s">
        <v>3866</v>
      </c>
      <c r="K4609" t="s">
        <v>22</v>
      </c>
      <c r="L4609" s="5">
        <v>150000000</v>
      </c>
      <c r="M4609" s="5">
        <v>373661946</v>
      </c>
      <c r="N4609" t="s">
        <v>23</v>
      </c>
      <c r="O4609">
        <v>140</v>
      </c>
      <c r="P4609" t="str">
        <f>IF(Table1[[#This Row],[score]]&gt;=8.5,"High",IF(Table1[[#This Row],[score]]&gt;=7,"Medium","Low"))</f>
        <v>Medium</v>
      </c>
      <c r="Q4609" s="5">
        <f>Table1[[#This Row],[gross]]-Table1[[#This Row],[budget]]</f>
        <v>223661946</v>
      </c>
      <c r="R4609" s="5" t="str">
        <f>IF(Table1[[#This Row],[Profit]]&gt;0,"Profit","Loss")</f>
        <v>Profit</v>
      </c>
      <c r="S4609" s="6" t="str">
        <f>FLOOR(Table1[[#This Row],[year]]-1900,10)+1900 &amp; "-" &amp; FLOOR(Table1[[#This Row],[year]]-1890,10)+1900</f>
        <v>2000-2010</v>
      </c>
      <c r="T4609" s="14" t="s">
        <v>21835</v>
      </c>
      <c r="AB4609" s="14"/>
    </row>
    <row r="4610" spans="1:28" hidden="1" x14ac:dyDescent="0.3">
      <c r="A4610" t="s">
        <v>13969</v>
      </c>
      <c r="B4610" t="s">
        <v>1974</v>
      </c>
      <c r="C4610" t="s">
        <v>41</v>
      </c>
      <c r="D4610">
        <v>2005</v>
      </c>
      <c r="E4610" t="s">
        <v>13044</v>
      </c>
      <c r="F4610">
        <v>6.6</v>
      </c>
      <c r="G4610">
        <v>301000</v>
      </c>
      <c r="H4610" t="s">
        <v>8583</v>
      </c>
      <c r="I4610" t="s">
        <v>13970</v>
      </c>
      <c r="J4610" t="s">
        <v>7558</v>
      </c>
      <c r="K4610" t="s">
        <v>30</v>
      </c>
      <c r="L4610">
        <v>70000000</v>
      </c>
      <c r="M4610">
        <v>371594210</v>
      </c>
      <c r="N4610" t="s">
        <v>31</v>
      </c>
      <c r="O4610">
        <v>118</v>
      </c>
      <c r="P4610" t="str">
        <f>IF(Table1[[#This Row],[score]]&gt;=8.5,"High",IF(Table1[[#This Row],[score]]&gt;=7,"Medium","Low"))</f>
        <v>Low</v>
      </c>
      <c r="Q4610" s="5">
        <f>Table1[[#This Row],[gross]]-Table1[[#This Row],[budget]]</f>
        <v>301594210</v>
      </c>
      <c r="R4610" s="5" t="str">
        <f>IF(Table1[[#This Row],[Profit]]&gt;0,"Profit","Loss")</f>
        <v>Profit</v>
      </c>
      <c r="S4610" s="6" t="str">
        <f>FLOOR(Table1[[#This Row],[year]]-1900,10)+1900 &amp; "-" &amp; FLOOR(Table1[[#This Row],[year]]-1890,10)+1900</f>
        <v>2000-2010</v>
      </c>
      <c r="T4610" s="14" t="s">
        <v>21835</v>
      </c>
      <c r="AB4610" s="14"/>
    </row>
    <row r="4611" spans="1:28" hidden="1" x14ac:dyDescent="0.3">
      <c r="A4611" t="s">
        <v>13899</v>
      </c>
      <c r="B4611" t="s">
        <v>1974</v>
      </c>
      <c r="C4611" t="s">
        <v>34</v>
      </c>
      <c r="D4611">
        <v>2005</v>
      </c>
      <c r="E4611" t="s">
        <v>13900</v>
      </c>
      <c r="F4611">
        <v>5.7</v>
      </c>
      <c r="G4611">
        <v>316000</v>
      </c>
      <c r="H4611" t="s">
        <v>12588</v>
      </c>
      <c r="I4611" t="s">
        <v>7227</v>
      </c>
      <c r="J4611" t="s">
        <v>13901</v>
      </c>
      <c r="K4611" t="s">
        <v>30</v>
      </c>
      <c r="L4611">
        <v>100000000</v>
      </c>
      <c r="M4611">
        <v>333535934</v>
      </c>
      <c r="N4611" t="s">
        <v>180</v>
      </c>
      <c r="O4611">
        <v>106</v>
      </c>
      <c r="P4611" t="str">
        <f>IF(Table1[[#This Row],[score]]&gt;=8.5,"High",IF(Table1[[#This Row],[score]]&gt;=7,"Medium","Low"))</f>
        <v>Low</v>
      </c>
      <c r="Q4611" s="5">
        <f>Table1[[#This Row],[gross]]-Table1[[#This Row],[budget]]</f>
        <v>233535934</v>
      </c>
      <c r="R4611" s="5" t="str">
        <f>IF(Table1[[#This Row],[Profit]]&gt;0,"Profit","Loss")</f>
        <v>Profit</v>
      </c>
      <c r="S4611" s="6" t="str">
        <f>FLOOR(Table1[[#This Row],[year]]-1900,10)+1900 &amp; "-" &amp; FLOOR(Table1[[#This Row],[year]]-1890,10)+1900</f>
        <v>2000-2010</v>
      </c>
      <c r="T4611" s="14" t="s">
        <v>21835</v>
      </c>
      <c r="AB4611" s="14"/>
    </row>
    <row r="4612" spans="1:28" hidden="1" x14ac:dyDescent="0.3">
      <c r="A4612" t="s">
        <v>14095</v>
      </c>
      <c r="B4612" t="s">
        <v>337</v>
      </c>
      <c r="C4612" t="s">
        <v>390</v>
      </c>
      <c r="D4612">
        <v>2005</v>
      </c>
      <c r="E4612" t="s">
        <v>13983</v>
      </c>
      <c r="F4612">
        <v>5.7</v>
      </c>
      <c r="G4612">
        <v>88000</v>
      </c>
      <c r="H4612" t="s">
        <v>9846</v>
      </c>
      <c r="I4612" t="s">
        <v>9846</v>
      </c>
      <c r="J4612" t="s">
        <v>13504</v>
      </c>
      <c r="K4612" t="s">
        <v>30</v>
      </c>
      <c r="L4612">
        <v>150000000</v>
      </c>
      <c r="M4612">
        <v>314432837</v>
      </c>
      <c r="N4612" t="s">
        <v>1708</v>
      </c>
      <c r="O4612">
        <v>81</v>
      </c>
      <c r="P4612" t="str">
        <f>IF(Table1[[#This Row],[score]]&gt;=8.5,"High",IF(Table1[[#This Row],[score]]&gt;=7,"Medium","Low"))</f>
        <v>Low</v>
      </c>
      <c r="Q4612" s="5">
        <f>Table1[[#This Row],[gross]]-Table1[[#This Row],[budget]]</f>
        <v>164432837</v>
      </c>
      <c r="R4612" s="5" t="str">
        <f>IF(Table1[[#This Row],[Profit]]&gt;0,"Profit","Loss")</f>
        <v>Profit</v>
      </c>
      <c r="S4612" s="6" t="str">
        <f>FLOOR(Table1[[#This Row],[year]]-1900,10)+1900 &amp; "-" &amp; FLOOR(Table1[[#This Row],[year]]-1890,10)+1900</f>
        <v>2000-2010</v>
      </c>
      <c r="T4612" s="14" t="s">
        <v>21835</v>
      </c>
      <c r="AB4612" s="14"/>
    </row>
    <row r="4613" spans="1:28" hidden="1" x14ac:dyDescent="0.3">
      <c r="A4613" t="s">
        <v>13880</v>
      </c>
      <c r="B4613" t="s">
        <v>16</v>
      </c>
      <c r="C4613" t="s">
        <v>41</v>
      </c>
      <c r="D4613">
        <v>2005</v>
      </c>
      <c r="E4613" t="s">
        <v>13873</v>
      </c>
      <c r="F4613">
        <v>6.9</v>
      </c>
      <c r="G4613">
        <v>339000</v>
      </c>
      <c r="H4613" t="s">
        <v>10462</v>
      </c>
      <c r="I4613" t="s">
        <v>13881</v>
      </c>
      <c r="J4613" t="s">
        <v>8959</v>
      </c>
      <c r="K4613" t="s">
        <v>30</v>
      </c>
      <c r="L4613">
        <v>40000000</v>
      </c>
      <c r="M4613">
        <v>288467645</v>
      </c>
      <c r="N4613" t="s">
        <v>2001</v>
      </c>
      <c r="O4613">
        <v>119</v>
      </c>
      <c r="P4613" t="str">
        <f>IF(Table1[[#This Row],[score]]&gt;=8.5,"High",IF(Table1[[#This Row],[score]]&gt;=7,"Medium","Low"))</f>
        <v>Low</v>
      </c>
      <c r="Q4613" s="5">
        <f>Table1[[#This Row],[gross]]-Table1[[#This Row],[budget]]</f>
        <v>248467645</v>
      </c>
      <c r="R4613" s="5" t="str">
        <f>IF(Table1[[#This Row],[Profit]]&gt;0,"Profit","Loss")</f>
        <v>Profit</v>
      </c>
      <c r="S4613" s="6" t="str">
        <f>FLOOR(Table1[[#This Row],[year]]-1900,10)+1900 &amp; "-" &amp; FLOOR(Table1[[#This Row],[year]]-1890,10)+1900</f>
        <v>2000-2010</v>
      </c>
      <c r="T4613" s="14" t="s">
        <v>21835</v>
      </c>
      <c r="AB4613" s="14"/>
    </row>
    <row r="4614" spans="1:28" hidden="1" x14ac:dyDescent="0.3">
      <c r="A4614" t="s">
        <v>13979</v>
      </c>
      <c r="B4614" t="s">
        <v>33</v>
      </c>
      <c r="C4614" t="s">
        <v>390</v>
      </c>
      <c r="D4614">
        <v>2005</v>
      </c>
      <c r="E4614" t="s">
        <v>13528</v>
      </c>
      <c r="F4614">
        <v>6.3</v>
      </c>
      <c r="G4614">
        <v>137000</v>
      </c>
      <c r="H4614" t="s">
        <v>12308</v>
      </c>
      <c r="I4614" t="s">
        <v>13980</v>
      </c>
      <c r="J4614" t="s">
        <v>8921</v>
      </c>
      <c r="K4614" t="s">
        <v>30</v>
      </c>
      <c r="L4614">
        <v>75000000</v>
      </c>
      <c r="M4614">
        <v>262511490</v>
      </c>
      <c r="N4614" t="s">
        <v>13981</v>
      </c>
      <c r="O4614">
        <v>91</v>
      </c>
      <c r="P4614" t="str">
        <f>IF(Table1[[#This Row],[score]]&gt;=8.5,"High",IF(Table1[[#This Row],[score]]&gt;=7,"Medium","Low"))</f>
        <v>Low</v>
      </c>
      <c r="Q4614" s="5">
        <f>Table1[[#This Row],[gross]]-Table1[[#This Row],[budget]]</f>
        <v>187511490</v>
      </c>
      <c r="R4614" s="5" t="str">
        <f>IF(Table1[[#This Row],[Profit]]&gt;0,"Profit","Loss")</f>
        <v>Profit</v>
      </c>
      <c r="S4614" s="6" t="str">
        <f>FLOOR(Table1[[#This Row],[year]]-1900,10)+1900 &amp; "-" &amp; FLOOR(Table1[[#This Row],[year]]-1890,10)+1900</f>
        <v>2000-2010</v>
      </c>
      <c r="T4614" s="14" t="s">
        <v>21835</v>
      </c>
      <c r="AB4614" s="14"/>
    </row>
    <row r="4615" spans="1:28" hidden="1" x14ac:dyDescent="0.3">
      <c r="A4615" t="s">
        <v>13888</v>
      </c>
      <c r="B4615" t="s">
        <v>16</v>
      </c>
      <c r="C4615" t="s">
        <v>34</v>
      </c>
      <c r="D4615">
        <v>2005</v>
      </c>
      <c r="E4615" t="s">
        <v>13722</v>
      </c>
      <c r="F4615">
        <v>7</v>
      </c>
      <c r="G4615">
        <v>317000</v>
      </c>
      <c r="H4615" t="s">
        <v>13889</v>
      </c>
      <c r="I4615" t="s">
        <v>13890</v>
      </c>
      <c r="J4615" t="s">
        <v>5026</v>
      </c>
      <c r="K4615" t="s">
        <v>30</v>
      </c>
      <c r="L4615">
        <v>100000000</v>
      </c>
      <c r="M4615">
        <v>230884728</v>
      </c>
      <c r="N4615" t="s">
        <v>23</v>
      </c>
      <c r="O4615">
        <v>121</v>
      </c>
      <c r="P4615" t="str">
        <f>IF(Table1[[#This Row],[score]]&gt;=8.5,"High",IF(Table1[[#This Row],[score]]&gt;=7,"Medium","Low"))</f>
        <v>Medium</v>
      </c>
      <c r="Q4615" s="5">
        <f>Table1[[#This Row],[gross]]-Table1[[#This Row],[budget]]</f>
        <v>130884728</v>
      </c>
      <c r="R4615" s="5" t="str">
        <f>IF(Table1[[#This Row],[Profit]]&gt;0,"Profit","Loss")</f>
        <v>Profit</v>
      </c>
      <c r="S4615" s="6" t="str">
        <f>FLOOR(Table1[[#This Row],[year]]-1900,10)+1900 &amp; "-" &amp; FLOOR(Table1[[#This Row],[year]]-1890,10)+1900</f>
        <v>2000-2010</v>
      </c>
      <c r="T4615" s="14" t="s">
        <v>21835</v>
      </c>
      <c r="AB4615" s="14"/>
    </row>
    <row r="4616" spans="1:28" hidden="1" x14ac:dyDescent="0.3">
      <c r="A4616" t="s">
        <v>13992</v>
      </c>
      <c r="B4616" t="s">
        <v>1974</v>
      </c>
      <c r="C4616" t="s">
        <v>17</v>
      </c>
      <c r="D4616">
        <v>2005</v>
      </c>
      <c r="E4616" t="s">
        <v>13993</v>
      </c>
      <c r="F4616">
        <v>6.3</v>
      </c>
      <c r="G4616">
        <v>155000</v>
      </c>
      <c r="H4616" t="s">
        <v>13994</v>
      </c>
      <c r="I4616" t="s">
        <v>13995</v>
      </c>
      <c r="J4616" t="s">
        <v>4320</v>
      </c>
      <c r="K4616" t="s">
        <v>30</v>
      </c>
      <c r="L4616">
        <v>55000000</v>
      </c>
      <c r="M4616">
        <v>223387299</v>
      </c>
      <c r="N4616" t="s">
        <v>2067</v>
      </c>
      <c r="O4616">
        <v>98</v>
      </c>
      <c r="P4616" t="str">
        <f>IF(Table1[[#This Row],[score]]&gt;=8.5,"High",IF(Table1[[#This Row],[score]]&gt;=7,"Medium","Low"))</f>
        <v>Low</v>
      </c>
      <c r="Q4616" s="5">
        <f>Table1[[#This Row],[gross]]-Table1[[#This Row],[budget]]</f>
        <v>168387299</v>
      </c>
      <c r="R4616" s="5" t="str">
        <f>IF(Table1[[#This Row],[Profit]]&gt;0,"Profit","Loss")</f>
        <v>Profit</v>
      </c>
      <c r="S4616" s="6" t="str">
        <f>FLOOR(Table1[[#This Row],[year]]-1900,10)+1900 &amp; "-" &amp; FLOOR(Table1[[#This Row],[year]]-1890,10)+1900</f>
        <v>2000-2010</v>
      </c>
      <c r="T4616" s="14" t="s">
        <v>21835</v>
      </c>
      <c r="AB4616" s="14"/>
    </row>
    <row r="4617" spans="1:28" hidden="1" x14ac:dyDescent="0.3">
      <c r="A4617" t="s">
        <v>13885</v>
      </c>
      <c r="B4617" t="s">
        <v>16</v>
      </c>
      <c r="C4617" t="s">
        <v>34</v>
      </c>
      <c r="D4617">
        <v>2005</v>
      </c>
      <c r="E4617" t="s">
        <v>13407</v>
      </c>
      <c r="F4617">
        <v>7.2</v>
      </c>
      <c r="G4617">
        <v>272000</v>
      </c>
      <c r="H4617" t="s">
        <v>978</v>
      </c>
      <c r="I4617" t="s">
        <v>13886</v>
      </c>
      <c r="J4617" t="s">
        <v>13887</v>
      </c>
      <c r="K4617" t="s">
        <v>22</v>
      </c>
      <c r="L4617">
        <v>130000000</v>
      </c>
      <c r="M4617">
        <v>218122627</v>
      </c>
      <c r="N4617" t="s">
        <v>180</v>
      </c>
      <c r="O4617">
        <v>144</v>
      </c>
      <c r="P4617" t="str">
        <f>IF(Table1[[#This Row],[score]]&gt;=8.5,"High",IF(Table1[[#This Row],[score]]&gt;=7,"Medium","Low"))</f>
        <v>Medium</v>
      </c>
      <c r="Q4617" s="5">
        <f>Table1[[#This Row],[gross]]-Table1[[#This Row],[budget]]</f>
        <v>88122627</v>
      </c>
      <c r="R4617" s="5" t="str">
        <f>IF(Table1[[#This Row],[Profit]]&gt;0,"Profit","Loss")</f>
        <v>Profit</v>
      </c>
      <c r="S4617" s="6" t="str">
        <f>FLOOR(Table1[[#This Row],[year]]-1900,10)+1900 &amp; "-" &amp; FLOOR(Table1[[#This Row],[year]]-1890,10)+1900</f>
        <v>2000-2010</v>
      </c>
      <c r="T4617" s="14" t="s">
        <v>21835</v>
      </c>
      <c r="AB4617" s="14"/>
    </row>
    <row r="4618" spans="1:28" hidden="1" x14ac:dyDescent="0.3">
      <c r="A4618" t="s">
        <v>14074</v>
      </c>
      <c r="B4618" t="s">
        <v>1974</v>
      </c>
      <c r="C4618" t="s">
        <v>41</v>
      </c>
      <c r="D4618">
        <v>2005</v>
      </c>
      <c r="E4618" t="s">
        <v>14055</v>
      </c>
      <c r="F4618">
        <v>6.2</v>
      </c>
      <c r="G4618">
        <v>139000</v>
      </c>
      <c r="H4618" t="s">
        <v>10533</v>
      </c>
      <c r="I4618" t="s">
        <v>8469</v>
      </c>
      <c r="J4618" t="s">
        <v>7831</v>
      </c>
      <c r="K4618" t="s">
        <v>30</v>
      </c>
      <c r="L4618">
        <v>100000000</v>
      </c>
      <c r="M4618">
        <v>204681899</v>
      </c>
      <c r="N4618" t="s">
        <v>31</v>
      </c>
      <c r="O4618">
        <v>90</v>
      </c>
      <c r="P4618" t="str">
        <f>IF(Table1[[#This Row],[score]]&gt;=8.5,"High",IF(Table1[[#This Row],[score]]&gt;=7,"Medium","Low"))</f>
        <v>Low</v>
      </c>
      <c r="Q4618" s="5">
        <f>Table1[[#This Row],[gross]]-Table1[[#This Row],[budget]]</f>
        <v>104681899</v>
      </c>
      <c r="R4618" s="5" t="str">
        <f>IF(Table1[[#This Row],[Profit]]&gt;0,"Profit","Loss")</f>
        <v>Profit</v>
      </c>
      <c r="S4618" s="6" t="str">
        <f>FLOOR(Table1[[#This Row],[year]]-1900,10)+1900 &amp; "-" &amp; FLOOR(Table1[[#This Row],[year]]-1890,10)+1900</f>
        <v>2000-2010</v>
      </c>
      <c r="T4618" s="14" t="s">
        <v>21835</v>
      </c>
      <c r="AB4618" s="14"/>
    </row>
    <row r="4619" spans="1:28" hidden="1" x14ac:dyDescent="0.3">
      <c r="A4619" t="s">
        <v>13965</v>
      </c>
      <c r="B4619" t="s">
        <v>33</v>
      </c>
      <c r="C4619" t="s">
        <v>34</v>
      </c>
      <c r="D4619">
        <v>2005</v>
      </c>
      <c r="E4619" t="s">
        <v>13669</v>
      </c>
      <c r="F4619">
        <v>5.6</v>
      </c>
      <c r="G4619">
        <v>90000</v>
      </c>
      <c r="H4619" t="s">
        <v>11917</v>
      </c>
      <c r="I4619" t="s">
        <v>13966</v>
      </c>
      <c r="J4619" t="s">
        <v>11697</v>
      </c>
      <c r="K4619" t="s">
        <v>195</v>
      </c>
      <c r="L4619">
        <v>56000000</v>
      </c>
      <c r="M4619">
        <v>198636868</v>
      </c>
      <c r="N4619" t="s">
        <v>1708</v>
      </c>
      <c r="O4619">
        <v>95</v>
      </c>
      <c r="P4619" t="str">
        <f>IF(Table1[[#This Row],[score]]&gt;=8.5,"High",IF(Table1[[#This Row],[score]]&gt;=7,"Medium","Low"))</f>
        <v>Low</v>
      </c>
      <c r="Q4619" s="5">
        <f>Table1[[#This Row],[gross]]-Table1[[#This Row],[budget]]</f>
        <v>142636868</v>
      </c>
      <c r="R4619" s="5" t="str">
        <f>IF(Table1[[#This Row],[Profit]]&gt;0,"Profit","Loss")</f>
        <v>Profit</v>
      </c>
      <c r="S4619" s="6" t="str">
        <f>FLOOR(Table1[[#This Row],[year]]-1900,10)+1900 &amp; "-" &amp; FLOOR(Table1[[#This Row],[year]]-1890,10)+1900</f>
        <v>2000-2010</v>
      </c>
      <c r="T4619" s="14" t="s">
        <v>21835</v>
      </c>
      <c r="AB4619" s="14"/>
    </row>
    <row r="4620" spans="1:28" hidden="1" x14ac:dyDescent="0.3">
      <c r="A4620" t="s">
        <v>14116</v>
      </c>
      <c r="B4620" t="s">
        <v>337</v>
      </c>
      <c r="C4620" t="s">
        <v>390</v>
      </c>
      <c r="D4620">
        <v>2005</v>
      </c>
      <c r="E4620" t="s">
        <v>13913</v>
      </c>
      <c r="F4620">
        <v>7.4</v>
      </c>
      <c r="G4620">
        <v>128000</v>
      </c>
      <c r="H4620" t="s">
        <v>14117</v>
      </c>
      <c r="I4620" t="s">
        <v>14117</v>
      </c>
      <c r="J4620" t="s">
        <v>14118</v>
      </c>
      <c r="K4620" t="s">
        <v>22</v>
      </c>
      <c r="L4620">
        <v>30000000</v>
      </c>
      <c r="M4620">
        <v>194137091</v>
      </c>
      <c r="N4620" t="s">
        <v>11193</v>
      </c>
      <c r="O4620">
        <v>85</v>
      </c>
      <c r="P4620" t="str">
        <f>IF(Table1[[#This Row],[score]]&gt;=8.5,"High",IF(Table1[[#This Row],[score]]&gt;=7,"Medium","Low"))</f>
        <v>Medium</v>
      </c>
      <c r="Q4620" s="5">
        <f>Table1[[#This Row],[gross]]-Table1[[#This Row],[budget]]</f>
        <v>164137091</v>
      </c>
      <c r="R4620" s="5" t="str">
        <f>IF(Table1[[#This Row],[Profit]]&gt;0,"Profit","Loss")</f>
        <v>Profit</v>
      </c>
      <c r="S4620" s="6" t="str">
        <f>FLOOR(Table1[[#This Row],[year]]-1900,10)+1900 &amp; "-" &amp; FLOOR(Table1[[#This Row],[year]]-1890,10)+1900</f>
        <v>2000-2010</v>
      </c>
      <c r="T4620" s="14" t="s">
        <v>21835</v>
      </c>
      <c r="AB4620" s="14"/>
    </row>
    <row r="4621" spans="1:28" hidden="1" x14ac:dyDescent="0.3">
      <c r="A4621" t="s">
        <v>13939</v>
      </c>
      <c r="B4621" t="s">
        <v>1974</v>
      </c>
      <c r="C4621" t="s">
        <v>41</v>
      </c>
      <c r="D4621">
        <v>2005</v>
      </c>
      <c r="E4621" t="s">
        <v>13742</v>
      </c>
      <c r="F4621">
        <v>6.4</v>
      </c>
      <c r="G4621">
        <v>167000</v>
      </c>
      <c r="H4621" t="s">
        <v>7930</v>
      </c>
      <c r="I4621" t="s">
        <v>8009</v>
      </c>
      <c r="J4621" t="s">
        <v>8432</v>
      </c>
      <c r="K4621" t="s">
        <v>30</v>
      </c>
      <c r="L4621">
        <v>82000000</v>
      </c>
      <c r="M4621">
        <v>191466556</v>
      </c>
      <c r="N4621" t="s">
        <v>44</v>
      </c>
      <c r="O4621">
        <v>113</v>
      </c>
      <c r="P4621" t="str">
        <f>IF(Table1[[#This Row],[score]]&gt;=8.5,"High",IF(Table1[[#This Row],[score]]&gt;=7,"Medium","Low"))</f>
        <v>Low</v>
      </c>
      <c r="Q4621" s="5">
        <f>Table1[[#This Row],[gross]]-Table1[[#This Row],[budget]]</f>
        <v>109466556</v>
      </c>
      <c r="R4621" s="5" t="str">
        <f>IF(Table1[[#This Row],[Profit]]&gt;0,"Profit","Loss")</f>
        <v>Profit</v>
      </c>
      <c r="S4621" s="6" t="str">
        <f>FLOOR(Table1[[#This Row],[year]]-1900,10)+1900 &amp; "-" &amp; FLOOR(Table1[[#This Row],[year]]-1890,10)+1900</f>
        <v>2000-2010</v>
      </c>
      <c r="T4621" s="14" t="s">
        <v>21835</v>
      </c>
      <c r="AB4621" s="14"/>
    </row>
    <row r="4622" spans="1:28" hidden="1" x14ac:dyDescent="0.3">
      <c r="A4622" t="s">
        <v>13954</v>
      </c>
      <c r="B4622" t="s">
        <v>1974</v>
      </c>
      <c r="C4622" t="s">
        <v>63</v>
      </c>
      <c r="D4622">
        <v>2005</v>
      </c>
      <c r="E4622" t="s">
        <v>13848</v>
      </c>
      <c r="F4622">
        <v>7.8</v>
      </c>
      <c r="G4622">
        <v>239000</v>
      </c>
      <c r="H4622" t="s">
        <v>8728</v>
      </c>
      <c r="I4622" t="s">
        <v>13955</v>
      </c>
      <c r="J4622" t="s">
        <v>10464</v>
      </c>
      <c r="K4622" t="s">
        <v>30</v>
      </c>
      <c r="L4622">
        <v>28000000</v>
      </c>
      <c r="M4622">
        <v>186797986</v>
      </c>
      <c r="N4622" t="s">
        <v>9026</v>
      </c>
      <c r="O4622">
        <v>136</v>
      </c>
      <c r="P4622" t="str">
        <f>IF(Table1[[#This Row],[score]]&gt;=8.5,"High",IF(Table1[[#This Row],[score]]&gt;=7,"Medium","Low"))</f>
        <v>Medium</v>
      </c>
      <c r="Q4622" s="5">
        <f>Table1[[#This Row],[gross]]-Table1[[#This Row],[budget]]</f>
        <v>158797986</v>
      </c>
      <c r="R4622" s="5" t="str">
        <f>IF(Table1[[#This Row],[Profit]]&gt;0,"Profit","Loss")</f>
        <v>Profit</v>
      </c>
      <c r="S4622" s="6" t="str">
        <f>FLOOR(Table1[[#This Row],[year]]-1900,10)+1900 &amp; "-" &amp; FLOOR(Table1[[#This Row],[year]]-1890,10)+1900</f>
        <v>2000-2010</v>
      </c>
      <c r="T4622" s="14" t="s">
        <v>21835</v>
      </c>
      <c r="AB4622" s="14"/>
    </row>
    <row r="4623" spans="1:28" hidden="1" x14ac:dyDescent="0.3">
      <c r="A4623" t="s">
        <v>13867</v>
      </c>
      <c r="B4623" t="s">
        <v>16</v>
      </c>
      <c r="C4623" t="s">
        <v>17</v>
      </c>
      <c r="D4623">
        <v>2005</v>
      </c>
      <c r="E4623" t="s">
        <v>13868</v>
      </c>
      <c r="F4623">
        <v>7.7</v>
      </c>
      <c r="G4623">
        <v>333000</v>
      </c>
      <c r="H4623" t="s">
        <v>7705</v>
      </c>
      <c r="I4623" t="s">
        <v>12127</v>
      </c>
      <c r="J4623" t="s">
        <v>10701</v>
      </c>
      <c r="K4623" t="s">
        <v>30</v>
      </c>
      <c r="L4623">
        <v>14000000</v>
      </c>
      <c r="M4623">
        <v>178062759</v>
      </c>
      <c r="N4623" t="s">
        <v>12565</v>
      </c>
      <c r="O4623">
        <v>134</v>
      </c>
      <c r="P4623" t="str">
        <f>IF(Table1[[#This Row],[score]]&gt;=8.5,"High",IF(Table1[[#This Row],[score]]&gt;=7,"Medium","Low"))</f>
        <v>Medium</v>
      </c>
      <c r="Q4623" s="5">
        <f>Table1[[#This Row],[gross]]-Table1[[#This Row],[budget]]</f>
        <v>164062759</v>
      </c>
      <c r="R4623" s="5" t="str">
        <f>IF(Table1[[#This Row],[Profit]]&gt;0,"Profit","Loss")</f>
        <v>Profit</v>
      </c>
      <c r="S4623" s="6" t="str">
        <f>FLOOR(Table1[[#This Row],[year]]-1900,10)+1900 &amp; "-" &amp; FLOOR(Table1[[#This Row],[year]]-1890,10)+1900</f>
        <v>2000-2010</v>
      </c>
      <c r="T4623" s="14" t="s">
        <v>21835</v>
      </c>
      <c r="AB4623" s="14"/>
    </row>
    <row r="4624" spans="1:28" hidden="1" x14ac:dyDescent="0.3">
      <c r="A4624" t="s">
        <v>13849</v>
      </c>
      <c r="B4624" t="s">
        <v>16</v>
      </c>
      <c r="C4624" t="s">
        <v>41</v>
      </c>
      <c r="D4624">
        <v>2005</v>
      </c>
      <c r="E4624" t="s">
        <v>13850</v>
      </c>
      <c r="F4624">
        <v>7.1</v>
      </c>
      <c r="G4624">
        <v>407000</v>
      </c>
      <c r="H4624" t="s">
        <v>8469</v>
      </c>
      <c r="I4624" t="s">
        <v>8469</v>
      </c>
      <c r="J4624" t="s">
        <v>13851</v>
      </c>
      <c r="K4624" t="s">
        <v>30</v>
      </c>
      <c r="L4624">
        <v>26000000</v>
      </c>
      <c r="M4624">
        <v>177378645</v>
      </c>
      <c r="N4624" t="s">
        <v>61</v>
      </c>
      <c r="O4624">
        <v>116</v>
      </c>
      <c r="P4624" t="str">
        <f>IF(Table1[[#This Row],[score]]&gt;=8.5,"High",IF(Table1[[#This Row],[score]]&gt;=7,"Medium","Low"))</f>
        <v>Medium</v>
      </c>
      <c r="Q4624" s="5">
        <f>Table1[[#This Row],[gross]]-Table1[[#This Row],[budget]]</f>
        <v>151378645</v>
      </c>
      <c r="R4624" s="5" t="str">
        <f>IF(Table1[[#This Row],[Profit]]&gt;0,"Profit","Loss")</f>
        <v>Profit</v>
      </c>
      <c r="S4624" s="6" t="str">
        <f>FLOOR(Table1[[#This Row],[year]]-1900,10)+1900 &amp; "-" &amp; FLOOR(Table1[[#This Row],[year]]-1890,10)+1900</f>
        <v>2000-2010</v>
      </c>
      <c r="T4624" s="14" t="s">
        <v>21835</v>
      </c>
      <c r="AB4624" s="14"/>
    </row>
    <row r="4625" spans="1:28" hidden="1" x14ac:dyDescent="0.3">
      <c r="A4625" t="s">
        <v>14099</v>
      </c>
      <c r="B4625" t="s">
        <v>1974</v>
      </c>
      <c r="C4625" t="s">
        <v>52</v>
      </c>
      <c r="D4625">
        <v>2005</v>
      </c>
      <c r="E4625" t="s">
        <v>14100</v>
      </c>
      <c r="F4625">
        <v>5.4</v>
      </c>
      <c r="G4625">
        <v>93000</v>
      </c>
      <c r="H4625" t="s">
        <v>14101</v>
      </c>
      <c r="I4625" t="s">
        <v>10770</v>
      </c>
      <c r="J4625" t="s">
        <v>11706</v>
      </c>
      <c r="K4625" t="s">
        <v>30</v>
      </c>
      <c r="L4625">
        <v>50000000</v>
      </c>
      <c r="M4625">
        <v>163995949</v>
      </c>
      <c r="N4625" t="s">
        <v>9593</v>
      </c>
      <c r="O4625">
        <v>110</v>
      </c>
      <c r="P4625" t="str">
        <f>IF(Table1[[#This Row],[score]]&gt;=8.5,"High",IF(Table1[[#This Row],[score]]&gt;=7,"Medium","Low"))</f>
        <v>Low</v>
      </c>
      <c r="Q4625" s="5">
        <f>Table1[[#This Row],[gross]]-Table1[[#This Row],[budget]]</f>
        <v>113995949</v>
      </c>
      <c r="R4625" s="5" t="str">
        <f>IF(Table1[[#This Row],[Profit]]&gt;0,"Profit","Loss")</f>
        <v>Profit</v>
      </c>
      <c r="S4625" s="6" t="str">
        <f>FLOOR(Table1[[#This Row],[year]]-1900,10)+1900 &amp; "-" &amp; FLOOR(Table1[[#This Row],[year]]-1890,10)+1900</f>
        <v>2000-2010</v>
      </c>
      <c r="T4625" s="14" t="s">
        <v>21835</v>
      </c>
      <c r="AB4625" s="14"/>
    </row>
    <row r="4626" spans="1:28" hidden="1" x14ac:dyDescent="0.3">
      <c r="A4626" t="s">
        <v>269</v>
      </c>
      <c r="B4626" t="s">
        <v>1974</v>
      </c>
      <c r="C4626" t="s">
        <v>34</v>
      </c>
      <c r="D4626">
        <v>2005</v>
      </c>
      <c r="E4626" t="s">
        <v>13911</v>
      </c>
      <c r="F4626">
        <v>6.8</v>
      </c>
      <c r="G4626">
        <v>304000</v>
      </c>
      <c r="H4626" t="s">
        <v>8429</v>
      </c>
      <c r="I4626" t="s">
        <v>13187</v>
      </c>
      <c r="J4626" t="s">
        <v>9192</v>
      </c>
      <c r="K4626" t="s">
        <v>30</v>
      </c>
      <c r="L4626">
        <v>126000000</v>
      </c>
      <c r="M4626">
        <v>162949164</v>
      </c>
      <c r="N4626" t="s">
        <v>9593</v>
      </c>
      <c r="O4626">
        <v>136</v>
      </c>
      <c r="P4626" t="str">
        <f>IF(Table1[[#This Row],[score]]&gt;=8.5,"High",IF(Table1[[#This Row],[score]]&gt;=7,"Medium","Low"))</f>
        <v>Low</v>
      </c>
      <c r="Q4626" s="5">
        <f>Table1[[#This Row],[gross]]-Table1[[#This Row],[budget]]</f>
        <v>36949164</v>
      </c>
      <c r="R4626" s="5" t="str">
        <f>IF(Table1[[#This Row],[Profit]]&gt;0,"Profit","Loss")</f>
        <v>Profit</v>
      </c>
      <c r="S4626" s="6" t="str">
        <f>FLOOR(Table1[[#This Row],[year]]-1900,10)+1900 &amp; "-" &amp; FLOOR(Table1[[#This Row],[year]]-1890,10)+1900</f>
        <v>2000-2010</v>
      </c>
      <c r="T4626" s="14" t="s">
        <v>21835</v>
      </c>
      <c r="AB4626" s="14"/>
    </row>
    <row r="4627" spans="1:28" hidden="1" x14ac:dyDescent="0.3">
      <c r="A4627" t="s">
        <v>13953</v>
      </c>
      <c r="B4627" t="s">
        <v>1974</v>
      </c>
      <c r="C4627" t="s">
        <v>104</v>
      </c>
      <c r="D4627">
        <v>2005</v>
      </c>
      <c r="E4627" t="s">
        <v>13500</v>
      </c>
      <c r="F4627">
        <v>6.4</v>
      </c>
      <c r="G4627">
        <v>101000</v>
      </c>
      <c r="H4627" t="s">
        <v>608</v>
      </c>
      <c r="I4627" t="s">
        <v>3046</v>
      </c>
      <c r="J4627" t="s">
        <v>5161</v>
      </c>
      <c r="K4627" t="s">
        <v>22</v>
      </c>
      <c r="L4627">
        <v>80000000</v>
      </c>
      <c r="M4627">
        <v>162944923</v>
      </c>
      <c r="N4627" t="s">
        <v>61</v>
      </c>
      <c r="O4627">
        <v>128</v>
      </c>
      <c r="P4627" t="str">
        <f>IF(Table1[[#This Row],[score]]&gt;=8.5,"High",IF(Table1[[#This Row],[score]]&gt;=7,"Medium","Low"))</f>
        <v>Low</v>
      </c>
      <c r="Q4627" s="5">
        <f>Table1[[#This Row],[gross]]-Table1[[#This Row],[budget]]</f>
        <v>82944923</v>
      </c>
      <c r="R4627" s="5" t="str">
        <f>IF(Table1[[#This Row],[Profit]]&gt;0,"Profit","Loss")</f>
        <v>Profit</v>
      </c>
      <c r="S4627" s="6" t="str">
        <f>FLOOR(Table1[[#This Row],[year]]-1900,10)+1900 &amp; "-" &amp; FLOOR(Table1[[#This Row],[year]]-1890,10)+1900</f>
        <v>2000-2010</v>
      </c>
      <c r="T4627" s="14" t="s">
        <v>21835</v>
      </c>
      <c r="AB4627" s="14"/>
    </row>
    <row r="4628" spans="1:28" hidden="1" x14ac:dyDescent="0.3">
      <c r="A4628" t="s">
        <v>13852</v>
      </c>
      <c r="B4628" t="s">
        <v>1974</v>
      </c>
      <c r="C4628" t="s">
        <v>17</v>
      </c>
      <c r="D4628">
        <v>2005</v>
      </c>
      <c r="E4628" t="s">
        <v>13853</v>
      </c>
      <c r="F4628">
        <v>7.3</v>
      </c>
      <c r="G4628">
        <v>141000</v>
      </c>
      <c r="H4628" t="s">
        <v>12320</v>
      </c>
      <c r="I4628" t="s">
        <v>13854</v>
      </c>
      <c r="J4628" t="s">
        <v>13588</v>
      </c>
      <c r="K4628" t="s">
        <v>448</v>
      </c>
      <c r="L4628">
        <v>85000000</v>
      </c>
      <c r="M4628">
        <v>162242962</v>
      </c>
      <c r="N4628" t="s">
        <v>31</v>
      </c>
      <c r="O4628">
        <v>145</v>
      </c>
      <c r="P4628" t="str">
        <f>IF(Table1[[#This Row],[score]]&gt;=8.5,"High",IF(Table1[[#This Row],[score]]&gt;=7,"Medium","Low"))</f>
        <v>Medium</v>
      </c>
      <c r="Q4628" s="5">
        <f>Table1[[#This Row],[gross]]-Table1[[#This Row],[budget]]</f>
        <v>77242962</v>
      </c>
      <c r="R4628" s="5" t="str">
        <f>IF(Table1[[#This Row],[Profit]]&gt;0,"Profit","Loss")</f>
        <v>Profit</v>
      </c>
      <c r="S4628" s="6" t="str">
        <f>FLOOR(Table1[[#This Row],[year]]-1900,10)+1900 &amp; "-" &amp; FLOOR(Table1[[#This Row],[year]]-1890,10)+1900</f>
        <v>2000-2010</v>
      </c>
      <c r="T4628" s="14" t="s">
        <v>21835</v>
      </c>
      <c r="AB4628" s="14"/>
    </row>
    <row r="4629" spans="1:28" hidden="1" x14ac:dyDescent="0.3">
      <c r="A4629" t="s">
        <v>13869</v>
      </c>
      <c r="B4629" t="s">
        <v>16</v>
      </c>
      <c r="C4629" t="s">
        <v>104</v>
      </c>
      <c r="D4629">
        <v>2005</v>
      </c>
      <c r="E4629" t="s">
        <v>13870</v>
      </c>
      <c r="F4629">
        <v>8</v>
      </c>
      <c r="G4629">
        <v>745000</v>
      </c>
      <c r="H4629" t="s">
        <v>13871</v>
      </c>
      <c r="I4629" t="s">
        <v>13871</v>
      </c>
      <c r="J4629" t="s">
        <v>2756</v>
      </c>
      <c r="K4629" t="s">
        <v>30</v>
      </c>
      <c r="L4629">
        <v>40000000</v>
      </c>
      <c r="M4629">
        <v>158733820</v>
      </c>
      <c r="N4629" t="s">
        <v>8904</v>
      </c>
      <c r="O4629">
        <v>124</v>
      </c>
      <c r="P4629" t="str">
        <f>IF(Table1[[#This Row],[score]]&gt;=8.5,"High",IF(Table1[[#This Row],[score]]&gt;=7,"Medium","Low"))</f>
        <v>Medium</v>
      </c>
      <c r="Q4629" s="5">
        <f>Table1[[#This Row],[gross]]-Table1[[#This Row],[budget]]</f>
        <v>118733820</v>
      </c>
      <c r="R4629" s="5" t="str">
        <f>IF(Table1[[#This Row],[Profit]]&gt;0,"Profit","Loss")</f>
        <v>Profit</v>
      </c>
      <c r="S4629" s="6" t="str">
        <f>FLOOR(Table1[[#This Row],[year]]-1900,10)+1900 &amp; "-" &amp; FLOOR(Table1[[#This Row],[year]]-1890,10)+1900</f>
        <v>2000-2010</v>
      </c>
      <c r="T4629" s="14" t="s">
        <v>21835</v>
      </c>
      <c r="AB4629" s="14"/>
    </row>
    <row r="4630" spans="1:28" hidden="1" x14ac:dyDescent="0.3">
      <c r="A4630" t="s">
        <v>14096</v>
      </c>
      <c r="B4630" t="s">
        <v>1974</v>
      </c>
      <c r="C4630" t="s">
        <v>41</v>
      </c>
      <c r="D4630">
        <v>2005</v>
      </c>
      <c r="E4630" t="s">
        <v>13553</v>
      </c>
      <c r="F4630">
        <v>5.6</v>
      </c>
      <c r="G4630">
        <v>58000</v>
      </c>
      <c r="H4630" t="s">
        <v>11702</v>
      </c>
      <c r="I4630" t="s">
        <v>14097</v>
      </c>
      <c r="J4630" t="s">
        <v>9609</v>
      </c>
      <c r="K4630" t="s">
        <v>30</v>
      </c>
      <c r="L4630">
        <v>43000000</v>
      </c>
      <c r="M4630">
        <v>155457327</v>
      </c>
      <c r="N4630" t="s">
        <v>2001</v>
      </c>
      <c r="O4630">
        <v>101</v>
      </c>
      <c r="P4630" t="str">
        <f>IF(Table1[[#This Row],[score]]&gt;=8.5,"High",IF(Table1[[#This Row],[score]]&gt;=7,"Medium","Low"))</f>
        <v>Low</v>
      </c>
      <c r="Q4630" s="5">
        <f>Table1[[#This Row],[gross]]-Table1[[#This Row],[budget]]</f>
        <v>112457327</v>
      </c>
      <c r="R4630" s="5" t="str">
        <f>IF(Table1[[#This Row],[Profit]]&gt;0,"Profit","Loss")</f>
        <v>Profit</v>
      </c>
      <c r="S4630" s="6" t="str">
        <f>FLOOR(Table1[[#This Row],[year]]-1900,10)+1900 &amp; "-" &amp; FLOOR(Table1[[#This Row],[year]]-1890,10)+1900</f>
        <v>2000-2010</v>
      </c>
      <c r="T4630" s="14" t="s">
        <v>21835</v>
      </c>
      <c r="AB4630" s="14"/>
    </row>
    <row r="4631" spans="1:28" hidden="1" x14ac:dyDescent="0.3">
      <c r="A4631" t="s">
        <v>13985</v>
      </c>
      <c r="B4631" t="s">
        <v>16</v>
      </c>
      <c r="C4631" t="s">
        <v>52</v>
      </c>
      <c r="D4631">
        <v>2005</v>
      </c>
      <c r="E4631" t="s">
        <v>13986</v>
      </c>
      <c r="F4631">
        <v>6.6</v>
      </c>
      <c r="G4631">
        <v>239000</v>
      </c>
      <c r="H4631" t="s">
        <v>13987</v>
      </c>
      <c r="I4631" t="s">
        <v>13351</v>
      </c>
      <c r="J4631" t="s">
        <v>13988</v>
      </c>
      <c r="K4631" t="s">
        <v>195</v>
      </c>
      <c r="L4631">
        <v>4000000</v>
      </c>
      <c r="M4631">
        <v>147748505</v>
      </c>
      <c r="N4631" t="s">
        <v>13989</v>
      </c>
      <c r="O4631">
        <v>93</v>
      </c>
      <c r="P4631" t="str">
        <f>IF(Table1[[#This Row],[score]]&gt;=8.5,"High",IF(Table1[[#This Row],[score]]&gt;=7,"Medium","Low"))</f>
        <v>Low</v>
      </c>
      <c r="Q4631" s="5">
        <f>Table1[[#This Row],[gross]]-Table1[[#This Row],[budget]]</f>
        <v>143748505</v>
      </c>
      <c r="R4631" s="5" t="str">
        <f>IF(Table1[[#This Row],[Profit]]&gt;0,"Profit","Loss")</f>
        <v>Profit</v>
      </c>
      <c r="S4631" s="6" t="str">
        <f>FLOOR(Table1[[#This Row],[year]]-1900,10)+1900 &amp; "-" &amp; FLOOR(Table1[[#This Row],[year]]-1890,10)+1900</f>
        <v>2000-2010</v>
      </c>
      <c r="T4631" s="14" t="s">
        <v>21835</v>
      </c>
      <c r="AB4631" s="14"/>
    </row>
    <row r="4632" spans="1:28" hidden="1" x14ac:dyDescent="0.3">
      <c r="A4632" t="s">
        <v>14042</v>
      </c>
      <c r="B4632" t="s">
        <v>1974</v>
      </c>
      <c r="C4632" t="s">
        <v>17</v>
      </c>
      <c r="D4632">
        <v>2005</v>
      </c>
      <c r="E4632" t="s">
        <v>14043</v>
      </c>
      <c r="F4632">
        <v>6.7</v>
      </c>
      <c r="G4632">
        <v>122000</v>
      </c>
      <c r="H4632" t="s">
        <v>14044</v>
      </c>
      <c r="I4632" t="s">
        <v>14045</v>
      </c>
      <c r="J4632" t="s">
        <v>8385</v>
      </c>
      <c r="K4632" t="s">
        <v>30</v>
      </c>
      <c r="L4632">
        <v>19000000</v>
      </c>
      <c r="M4632">
        <v>145166804</v>
      </c>
      <c r="N4632" t="s">
        <v>10771</v>
      </c>
      <c r="O4632">
        <v>119</v>
      </c>
      <c r="P4632" t="str">
        <f>IF(Table1[[#This Row],[score]]&gt;=8.5,"High",IF(Table1[[#This Row],[score]]&gt;=7,"Medium","Low"))</f>
        <v>Low</v>
      </c>
      <c r="Q4632" s="5">
        <f>Table1[[#This Row],[gross]]-Table1[[#This Row],[budget]]</f>
        <v>126166804</v>
      </c>
      <c r="R4632" s="5" t="str">
        <f>IF(Table1[[#This Row],[Profit]]&gt;0,"Profit","Loss")</f>
        <v>Profit</v>
      </c>
      <c r="S4632" s="6" t="str">
        <f>FLOOR(Table1[[#This Row],[year]]-1900,10)+1900 &amp; "-" &amp; FLOOR(Table1[[#This Row],[year]]-1890,10)+1900</f>
        <v>2000-2010</v>
      </c>
      <c r="T4632" s="14" t="s">
        <v>21835</v>
      </c>
      <c r="AB4632" s="14"/>
    </row>
    <row r="4633" spans="1:28" hidden="1" x14ac:dyDescent="0.3">
      <c r="A4633" t="s">
        <v>14114</v>
      </c>
      <c r="B4633" t="s">
        <v>337</v>
      </c>
      <c r="C4633" t="s">
        <v>25</v>
      </c>
      <c r="D4633">
        <v>2005</v>
      </c>
      <c r="E4633" t="s">
        <v>14115</v>
      </c>
      <c r="F4633">
        <v>4.8</v>
      </c>
      <c r="G4633">
        <v>46000</v>
      </c>
      <c r="H4633" t="s">
        <v>13633</v>
      </c>
      <c r="I4633" t="s">
        <v>13966</v>
      </c>
      <c r="J4633" t="s">
        <v>9996</v>
      </c>
      <c r="K4633" t="s">
        <v>30</v>
      </c>
      <c r="L4633">
        <v>50000000</v>
      </c>
      <c r="M4633">
        <v>144146816</v>
      </c>
      <c r="N4633" t="s">
        <v>1708</v>
      </c>
      <c r="O4633">
        <v>101</v>
      </c>
      <c r="P4633" t="str">
        <f>IF(Table1[[#This Row],[score]]&gt;=8.5,"High",IF(Table1[[#This Row],[score]]&gt;=7,"Medium","Low"))</f>
        <v>Low</v>
      </c>
      <c r="Q4633" s="5">
        <f>Table1[[#This Row],[gross]]-Table1[[#This Row],[budget]]</f>
        <v>94146816</v>
      </c>
      <c r="R4633" s="5" t="str">
        <f>IF(Table1[[#This Row],[Profit]]&gt;0,"Profit","Loss")</f>
        <v>Profit</v>
      </c>
      <c r="S4633" s="6" t="str">
        <f>FLOOR(Table1[[#This Row],[year]]-1900,10)+1900 &amp; "-" &amp; FLOOR(Table1[[#This Row],[year]]-1890,10)+1900</f>
        <v>2000-2010</v>
      </c>
      <c r="T4633" s="14" t="s">
        <v>21835</v>
      </c>
      <c r="AB4633" s="14"/>
    </row>
    <row r="4634" spans="1:28" hidden="1" x14ac:dyDescent="0.3">
      <c r="A4634" t="s">
        <v>14052</v>
      </c>
      <c r="B4634" t="s">
        <v>33</v>
      </c>
      <c r="C4634" t="s">
        <v>34</v>
      </c>
      <c r="D4634">
        <v>2005</v>
      </c>
      <c r="E4634" t="s">
        <v>13986</v>
      </c>
      <c r="F4634">
        <v>6</v>
      </c>
      <c r="G4634">
        <v>95000</v>
      </c>
      <c r="H4634" t="s">
        <v>4966</v>
      </c>
      <c r="I4634" t="s">
        <v>14053</v>
      </c>
      <c r="J4634" t="s">
        <v>8068</v>
      </c>
      <c r="K4634" t="s">
        <v>30</v>
      </c>
      <c r="L4634">
        <v>75000000</v>
      </c>
      <c r="M4634">
        <v>142400065</v>
      </c>
      <c r="N4634" t="s">
        <v>31</v>
      </c>
      <c r="O4634">
        <v>129</v>
      </c>
      <c r="P4634" t="str">
        <f>IF(Table1[[#This Row],[score]]&gt;=8.5,"High",IF(Table1[[#This Row],[score]]&gt;=7,"Medium","Low"))</f>
        <v>Low</v>
      </c>
      <c r="Q4634" s="5">
        <f>Table1[[#This Row],[gross]]-Table1[[#This Row],[budget]]</f>
        <v>67400065</v>
      </c>
      <c r="R4634" s="5" t="str">
        <f>IF(Table1[[#This Row],[Profit]]&gt;0,"Profit","Loss")</f>
        <v>Profit</v>
      </c>
      <c r="S4634" s="6" t="str">
        <f>FLOOR(Table1[[#This Row],[year]]-1900,10)+1900 &amp; "-" &amp; FLOOR(Table1[[#This Row],[year]]-1890,10)+1900</f>
        <v>2000-2010</v>
      </c>
      <c r="T4634" s="14" t="s">
        <v>21835</v>
      </c>
      <c r="AB4634" s="14"/>
    </row>
    <row r="4635" spans="1:28" hidden="1" x14ac:dyDescent="0.3">
      <c r="A4635" t="s">
        <v>13874</v>
      </c>
      <c r="B4635" t="s">
        <v>16</v>
      </c>
      <c r="C4635" t="s">
        <v>34</v>
      </c>
      <c r="D4635">
        <v>2005</v>
      </c>
      <c r="E4635" t="s">
        <v>13875</v>
      </c>
      <c r="F4635">
        <v>8.1</v>
      </c>
      <c r="G4635">
        <v>1100000</v>
      </c>
      <c r="H4635" t="s">
        <v>13876</v>
      </c>
      <c r="I4635" t="s">
        <v>8579</v>
      </c>
      <c r="J4635" t="s">
        <v>6579</v>
      </c>
      <c r="K4635" t="s">
        <v>30</v>
      </c>
      <c r="L4635" s="5">
        <v>54000000</v>
      </c>
      <c r="M4635" s="5">
        <v>132511035</v>
      </c>
      <c r="N4635" t="s">
        <v>23</v>
      </c>
      <c r="O4635">
        <v>132</v>
      </c>
      <c r="P4635" t="str">
        <f>IF(Table1[[#This Row],[score]]&gt;=8.5,"High",IF(Table1[[#This Row],[score]]&gt;=7,"Medium","Low"))</f>
        <v>Medium</v>
      </c>
      <c r="Q4635" s="5">
        <f>Table1[[#This Row],[gross]]-Table1[[#This Row],[budget]]</f>
        <v>78511035</v>
      </c>
      <c r="R4635" s="5" t="str">
        <f>IF(Table1[[#This Row],[Profit]]&gt;0,"Profit","Loss")</f>
        <v>Profit</v>
      </c>
      <c r="S4635" s="6" t="str">
        <f>FLOOR(Table1[[#This Row],[year]]-1900,10)+1900 &amp; "-" &amp; FLOOR(Table1[[#This Row],[year]]-1890,10)+1900</f>
        <v>2000-2010</v>
      </c>
      <c r="T4635" s="14" t="s">
        <v>21835</v>
      </c>
      <c r="AB4635" s="14"/>
    </row>
    <row r="4636" spans="1:28" hidden="1" x14ac:dyDescent="0.3">
      <c r="A4636" t="s">
        <v>14161</v>
      </c>
      <c r="B4636" t="s">
        <v>1974</v>
      </c>
      <c r="C4636" t="s">
        <v>41</v>
      </c>
      <c r="D4636">
        <v>2005</v>
      </c>
      <c r="E4636" t="s">
        <v>12506</v>
      </c>
      <c r="F4636">
        <v>4.8</v>
      </c>
      <c r="G4636">
        <v>70000</v>
      </c>
      <c r="H4636" t="s">
        <v>1569</v>
      </c>
      <c r="I4636" t="s">
        <v>1569</v>
      </c>
      <c r="J4636" t="s">
        <v>5161</v>
      </c>
      <c r="K4636" t="s">
        <v>30</v>
      </c>
      <c r="L4636">
        <v>85000000</v>
      </c>
      <c r="M4636">
        <v>131426169</v>
      </c>
      <c r="N4636" t="s">
        <v>31</v>
      </c>
      <c r="O4636">
        <v>102</v>
      </c>
      <c r="P4636" t="str">
        <f>IF(Table1[[#This Row],[score]]&gt;=8.5,"High",IF(Table1[[#This Row],[score]]&gt;=7,"Medium","Low"))</f>
        <v>Low</v>
      </c>
      <c r="Q4636" s="5">
        <f>Table1[[#This Row],[gross]]-Table1[[#This Row],[budget]]</f>
        <v>46426169</v>
      </c>
      <c r="R4636" s="5" t="str">
        <f>IF(Table1[[#This Row],[Profit]]&gt;0,"Profit","Loss")</f>
        <v>Profit</v>
      </c>
      <c r="S4636" s="6" t="str">
        <f>FLOOR(Table1[[#This Row],[year]]-1900,10)+1900 &amp; "-" &amp; FLOOR(Table1[[#This Row],[year]]-1890,10)+1900</f>
        <v>2000-2010</v>
      </c>
      <c r="T4636" s="14" t="s">
        <v>21835</v>
      </c>
      <c r="AB4636" s="14"/>
    </row>
    <row r="4637" spans="1:28" hidden="1" x14ac:dyDescent="0.3">
      <c r="A4637" t="s">
        <v>13958</v>
      </c>
      <c r="B4637" t="s">
        <v>16</v>
      </c>
      <c r="C4637" t="s">
        <v>34</v>
      </c>
      <c r="D4637">
        <v>2005</v>
      </c>
      <c r="E4637" t="s">
        <v>13919</v>
      </c>
      <c r="F4637">
        <v>7.5</v>
      </c>
      <c r="G4637">
        <v>216000</v>
      </c>
      <c r="H4637" t="s">
        <v>486</v>
      </c>
      <c r="I4637" t="s">
        <v>13959</v>
      </c>
      <c r="J4637" t="s">
        <v>11378</v>
      </c>
      <c r="K4637" t="s">
        <v>30</v>
      </c>
      <c r="L4637">
        <v>70000000</v>
      </c>
      <c r="M4637">
        <v>130982129</v>
      </c>
      <c r="N4637" t="s">
        <v>9593</v>
      </c>
      <c r="O4637">
        <v>164</v>
      </c>
      <c r="P4637" t="str">
        <f>IF(Table1[[#This Row],[score]]&gt;=8.5,"High",IF(Table1[[#This Row],[score]]&gt;=7,"Medium","Low"))</f>
        <v>Medium</v>
      </c>
      <c r="Q4637" s="5">
        <f>Table1[[#This Row],[gross]]-Table1[[#This Row],[budget]]</f>
        <v>60982129</v>
      </c>
      <c r="R4637" s="5" t="str">
        <f>IF(Table1[[#This Row],[Profit]]&gt;0,"Profit","Loss")</f>
        <v>Profit</v>
      </c>
      <c r="S4637" s="6" t="str">
        <f>FLOOR(Table1[[#This Row],[year]]-1900,10)+1900 &amp; "-" &amp; FLOOR(Table1[[#This Row],[year]]-1890,10)+1900</f>
        <v>2000-2010</v>
      </c>
      <c r="T4637" s="14" t="s">
        <v>21835</v>
      </c>
      <c r="AB4637" s="14"/>
    </row>
    <row r="4638" spans="1:28" hidden="1" x14ac:dyDescent="0.3">
      <c r="A4638" t="s">
        <v>14054</v>
      </c>
      <c r="B4638" t="s">
        <v>33</v>
      </c>
      <c r="C4638" t="s">
        <v>25</v>
      </c>
      <c r="D4638">
        <v>2005</v>
      </c>
      <c r="E4638" t="s">
        <v>14055</v>
      </c>
      <c r="F4638">
        <v>5.5</v>
      </c>
      <c r="G4638">
        <v>56000</v>
      </c>
      <c r="H4638" t="s">
        <v>11917</v>
      </c>
      <c r="I4638" t="s">
        <v>7355</v>
      </c>
      <c r="J4638" t="s">
        <v>839</v>
      </c>
      <c r="K4638" t="s">
        <v>30</v>
      </c>
      <c r="L4638">
        <v>60000000</v>
      </c>
      <c r="M4638">
        <v>130154568</v>
      </c>
      <c r="N4638" t="s">
        <v>180</v>
      </c>
      <c r="O4638">
        <v>94</v>
      </c>
      <c r="P4638" t="str">
        <f>IF(Table1[[#This Row],[score]]&gt;=8.5,"High",IF(Table1[[#This Row],[score]]&gt;=7,"Medium","Low"))</f>
        <v>Low</v>
      </c>
      <c r="Q4638" s="5">
        <f>Table1[[#This Row],[gross]]-Table1[[#This Row],[budget]]</f>
        <v>70154568</v>
      </c>
      <c r="R4638" s="5" t="str">
        <f>IF(Table1[[#This Row],[Profit]]&gt;0,"Profit","Loss")</f>
        <v>Profit</v>
      </c>
      <c r="S4638" s="6" t="str">
        <f>FLOOR(Table1[[#This Row],[year]]-1900,10)+1900 &amp; "-" &amp; FLOOR(Table1[[#This Row],[year]]-1890,10)+1900</f>
        <v>2000-2010</v>
      </c>
      <c r="T4638" s="14" t="s">
        <v>21835</v>
      </c>
      <c r="AB4638" s="14"/>
    </row>
    <row r="4639" spans="1:28" hidden="1" x14ac:dyDescent="0.3">
      <c r="A4639" t="s">
        <v>14129</v>
      </c>
      <c r="B4639" t="s">
        <v>16</v>
      </c>
      <c r="C4639" t="s">
        <v>17</v>
      </c>
      <c r="D4639">
        <v>2005</v>
      </c>
      <c r="E4639" t="s">
        <v>13370</v>
      </c>
      <c r="F4639">
        <v>6</v>
      </c>
      <c r="G4639">
        <v>83000</v>
      </c>
      <c r="H4639" t="s">
        <v>12533</v>
      </c>
      <c r="I4639" t="s">
        <v>14130</v>
      </c>
      <c r="J4639" t="s">
        <v>67</v>
      </c>
      <c r="K4639" t="s">
        <v>5762</v>
      </c>
      <c r="L4639">
        <v>30000000</v>
      </c>
      <c r="M4639">
        <v>127369981</v>
      </c>
      <c r="N4639" t="s">
        <v>180</v>
      </c>
      <c r="O4639">
        <v>101</v>
      </c>
      <c r="P4639" t="str">
        <f>IF(Table1[[#This Row],[score]]&gt;=8.5,"High",IF(Table1[[#This Row],[score]]&gt;=7,"Medium","Low"))</f>
        <v>Low</v>
      </c>
      <c r="Q4639" s="5">
        <f>Table1[[#This Row],[gross]]-Table1[[#This Row],[budget]]</f>
        <v>97369981</v>
      </c>
      <c r="R4639" s="5" t="str">
        <f>IF(Table1[[#This Row],[Profit]]&gt;0,"Profit","Loss")</f>
        <v>Profit</v>
      </c>
      <c r="S4639" s="6" t="str">
        <f>FLOOR(Table1[[#This Row],[year]]-1900,10)+1900 &amp; "-" &amp; FLOOR(Table1[[#This Row],[year]]-1890,10)+1900</f>
        <v>2000-2010</v>
      </c>
      <c r="T4639" s="14" t="s">
        <v>21835</v>
      </c>
      <c r="AB4639" s="14"/>
    </row>
    <row r="4640" spans="1:28" hidden="1" x14ac:dyDescent="0.3">
      <c r="A4640" t="s">
        <v>14021</v>
      </c>
      <c r="B4640" t="s">
        <v>33</v>
      </c>
      <c r="C4640" t="s">
        <v>41</v>
      </c>
      <c r="D4640">
        <v>2005</v>
      </c>
      <c r="E4640" t="s">
        <v>14022</v>
      </c>
      <c r="F4640">
        <v>6.6</v>
      </c>
      <c r="G4640">
        <v>70000</v>
      </c>
      <c r="H4640" t="s">
        <v>10281</v>
      </c>
      <c r="I4640" t="s">
        <v>8421</v>
      </c>
      <c r="J4640" t="s">
        <v>8421</v>
      </c>
      <c r="K4640" t="s">
        <v>30</v>
      </c>
      <c r="L4640">
        <v>25000000</v>
      </c>
      <c r="M4640">
        <v>123276807</v>
      </c>
      <c r="N4640" t="s">
        <v>61</v>
      </c>
      <c r="O4640">
        <v>97</v>
      </c>
      <c r="P4640" t="str">
        <f>IF(Table1[[#This Row],[score]]&gt;=8.5,"High",IF(Table1[[#This Row],[score]]&gt;=7,"Medium","Low"))</f>
        <v>Low</v>
      </c>
      <c r="Q4640" s="5">
        <f>Table1[[#This Row],[gross]]-Table1[[#This Row],[budget]]</f>
        <v>98276807</v>
      </c>
      <c r="R4640" s="5" t="str">
        <f>IF(Table1[[#This Row],[Profit]]&gt;0,"Profit","Loss")</f>
        <v>Profit</v>
      </c>
      <c r="S4640" s="6" t="str">
        <f>FLOOR(Table1[[#This Row],[year]]-1900,10)+1900 &amp; "-" &amp; FLOOR(Table1[[#This Row],[year]]-1890,10)+1900</f>
        <v>2000-2010</v>
      </c>
      <c r="T4640" s="14" t="s">
        <v>21835</v>
      </c>
      <c r="AB4640" s="14"/>
    </row>
    <row r="4641" spans="1:28" hidden="1" x14ac:dyDescent="0.3">
      <c r="A4641" t="s">
        <v>13855</v>
      </c>
      <c r="B4641" t="s">
        <v>33</v>
      </c>
      <c r="C4641" t="s">
        <v>17</v>
      </c>
      <c r="D4641">
        <v>2005</v>
      </c>
      <c r="E4641" t="s">
        <v>13856</v>
      </c>
      <c r="F4641">
        <v>7.8</v>
      </c>
      <c r="G4641">
        <v>269000</v>
      </c>
      <c r="H4641" t="s">
        <v>13857</v>
      </c>
      <c r="I4641" t="s">
        <v>13858</v>
      </c>
      <c r="J4641" t="s">
        <v>13859</v>
      </c>
      <c r="K4641" t="s">
        <v>448</v>
      </c>
      <c r="L4641">
        <v>28000000</v>
      </c>
      <c r="M4641">
        <v>121616555</v>
      </c>
      <c r="N4641" t="s">
        <v>12565</v>
      </c>
      <c r="O4641">
        <v>129</v>
      </c>
      <c r="P4641" t="str">
        <f>IF(Table1[[#This Row],[score]]&gt;=8.5,"High",IF(Table1[[#This Row],[score]]&gt;=7,"Medium","Low"))</f>
        <v>Medium</v>
      </c>
      <c r="Q4641" s="5">
        <f>Table1[[#This Row],[gross]]-Table1[[#This Row],[budget]]</f>
        <v>93616555</v>
      </c>
      <c r="R4641" s="5" t="str">
        <f>IF(Table1[[#This Row],[Profit]]&gt;0,"Profit","Loss")</f>
        <v>Profit</v>
      </c>
      <c r="S4641" s="6" t="str">
        <f>FLOOR(Table1[[#This Row],[year]]-1900,10)+1900 &amp; "-" &amp; FLOOR(Table1[[#This Row],[year]]-1890,10)+1900</f>
        <v>2000-2010</v>
      </c>
      <c r="T4641" s="14" t="s">
        <v>21835</v>
      </c>
      <c r="AB4641" s="14"/>
    </row>
    <row r="4642" spans="1:28" hidden="1" x14ac:dyDescent="0.3">
      <c r="A4642" t="s">
        <v>1682</v>
      </c>
      <c r="B4642" t="s">
        <v>1974</v>
      </c>
      <c r="C4642" t="s">
        <v>34</v>
      </c>
      <c r="D4642">
        <v>2005</v>
      </c>
      <c r="E4642" t="s">
        <v>13400</v>
      </c>
      <c r="F4642">
        <v>6</v>
      </c>
      <c r="G4642">
        <v>94000</v>
      </c>
      <c r="H4642" t="s">
        <v>14025</v>
      </c>
      <c r="I4642" t="s">
        <v>14026</v>
      </c>
      <c r="J4642" t="s">
        <v>8938</v>
      </c>
      <c r="K4642" t="s">
        <v>22</v>
      </c>
      <c r="L4642">
        <v>130000000</v>
      </c>
      <c r="M4642">
        <v>119240351</v>
      </c>
      <c r="N4642" t="s">
        <v>44</v>
      </c>
      <c r="O4642">
        <v>124</v>
      </c>
      <c r="P4642" t="str">
        <f>IF(Table1[[#This Row],[score]]&gt;=8.5,"High",IF(Table1[[#This Row],[score]]&gt;=7,"Medium","Low"))</f>
        <v>Low</v>
      </c>
      <c r="Q4642" s="5">
        <f>Table1[[#This Row],[gross]]-Table1[[#This Row],[budget]]</f>
        <v>-10759649</v>
      </c>
      <c r="R4642" s="5" t="str">
        <f>IF(Table1[[#This Row],[Profit]]&gt;0,"Profit","Loss")</f>
        <v>Loss</v>
      </c>
      <c r="S4642" s="6" t="str">
        <f>FLOOR(Table1[[#This Row],[year]]-1900,10)+1900 &amp; "-" &amp; FLOOR(Table1[[#This Row],[year]]-1890,10)+1900</f>
        <v>2000-2010</v>
      </c>
      <c r="T4642" s="14" t="s">
        <v>21835</v>
      </c>
      <c r="AB4642" s="14"/>
    </row>
    <row r="4643" spans="1:28" hidden="1" x14ac:dyDescent="0.3">
      <c r="A4643" t="s">
        <v>14027</v>
      </c>
      <c r="B4643" t="s">
        <v>33</v>
      </c>
      <c r="C4643" t="s">
        <v>390</v>
      </c>
      <c r="D4643">
        <v>2005</v>
      </c>
      <c r="E4643" t="s">
        <v>13993</v>
      </c>
      <c r="F4643">
        <v>7.3</v>
      </c>
      <c r="G4643">
        <v>251000</v>
      </c>
      <c r="H4643" t="s">
        <v>2638</v>
      </c>
      <c r="I4643" t="s">
        <v>2638</v>
      </c>
      <c r="J4643" t="s">
        <v>5628</v>
      </c>
      <c r="K4643" t="s">
        <v>30</v>
      </c>
      <c r="L4643">
        <v>40000000</v>
      </c>
      <c r="M4643">
        <v>118090836</v>
      </c>
      <c r="N4643" t="s">
        <v>23</v>
      </c>
      <c r="O4643">
        <v>77</v>
      </c>
      <c r="P4643" t="str">
        <f>IF(Table1[[#This Row],[score]]&gt;=8.5,"High",IF(Table1[[#This Row],[score]]&gt;=7,"Medium","Low"))</f>
        <v>Medium</v>
      </c>
      <c r="Q4643" s="5">
        <f>Table1[[#This Row],[gross]]-Table1[[#This Row],[budget]]</f>
        <v>78090836</v>
      </c>
      <c r="R4643" s="5" t="str">
        <f>IF(Table1[[#This Row],[Profit]]&gt;0,"Profit","Loss")</f>
        <v>Profit</v>
      </c>
      <c r="S4643" s="6" t="str">
        <f>FLOOR(Table1[[#This Row],[year]]-1900,10)+1900 &amp; "-" &amp; FLOOR(Table1[[#This Row],[year]]-1890,10)+1900</f>
        <v>2000-2010</v>
      </c>
      <c r="T4643" s="14" t="s">
        <v>21835</v>
      </c>
      <c r="AB4643" s="14"/>
    </row>
    <row r="4644" spans="1:28" hidden="1" x14ac:dyDescent="0.3">
      <c r="A4644" t="s">
        <v>13949</v>
      </c>
      <c r="B4644" t="s">
        <v>1974</v>
      </c>
      <c r="C4644" t="s">
        <v>41</v>
      </c>
      <c r="D4644">
        <v>2005</v>
      </c>
      <c r="E4644" t="s">
        <v>13950</v>
      </c>
      <c r="F4644">
        <v>5.0999999999999996</v>
      </c>
      <c r="G4644">
        <v>76000</v>
      </c>
      <c r="H4644" t="s">
        <v>11756</v>
      </c>
      <c r="I4644" t="s">
        <v>13951</v>
      </c>
      <c r="J4644" t="s">
        <v>13952</v>
      </c>
      <c r="K4644" t="s">
        <v>30</v>
      </c>
      <c r="L4644">
        <v>50000000</v>
      </c>
      <c r="M4644">
        <v>111069515</v>
      </c>
      <c r="N4644" t="s">
        <v>23</v>
      </c>
      <c r="O4644">
        <v>104</v>
      </c>
      <c r="P4644" t="str">
        <f>IF(Table1[[#This Row],[score]]&gt;=8.5,"High",IF(Table1[[#This Row],[score]]&gt;=7,"Medium","Low"))</f>
        <v>Low</v>
      </c>
      <c r="Q4644" s="5">
        <f>Table1[[#This Row],[gross]]-Table1[[#This Row],[budget]]</f>
        <v>61069515</v>
      </c>
      <c r="R4644" s="5" t="str">
        <f>IF(Table1[[#This Row],[Profit]]&gt;0,"Profit","Loss")</f>
        <v>Profit</v>
      </c>
      <c r="S4644" s="6" t="str">
        <f>FLOOR(Table1[[#This Row],[year]]-1900,10)+1900 &amp; "-" &amp; FLOOR(Table1[[#This Row],[year]]-1890,10)+1900</f>
        <v>2000-2010</v>
      </c>
      <c r="T4644" s="14" t="s">
        <v>21835</v>
      </c>
      <c r="AB4644" s="14"/>
    </row>
    <row r="4645" spans="1:28" hidden="1" x14ac:dyDescent="0.3">
      <c r="A4645" t="s">
        <v>14162</v>
      </c>
      <c r="B4645" t="s">
        <v>33</v>
      </c>
      <c r="C4645" t="s">
        <v>390</v>
      </c>
      <c r="D4645">
        <v>2005</v>
      </c>
      <c r="E4645" t="s">
        <v>13868</v>
      </c>
      <c r="F4645">
        <v>6.4</v>
      </c>
      <c r="G4645">
        <v>58000</v>
      </c>
      <c r="H4645" t="s">
        <v>14163</v>
      </c>
      <c r="I4645" t="s">
        <v>14164</v>
      </c>
      <c r="J4645" t="s">
        <v>13473</v>
      </c>
      <c r="K4645" t="s">
        <v>30</v>
      </c>
      <c r="L4645">
        <v>30000000</v>
      </c>
      <c r="M4645">
        <v>110013167</v>
      </c>
      <c r="N4645" t="s">
        <v>13729</v>
      </c>
      <c r="O4645">
        <v>80</v>
      </c>
      <c r="P4645" t="str">
        <f>IF(Table1[[#This Row],[score]]&gt;=8.5,"High",IF(Table1[[#This Row],[score]]&gt;=7,"Medium","Low"))</f>
        <v>Low</v>
      </c>
      <c r="Q4645" s="5">
        <f>Table1[[#This Row],[gross]]-Table1[[#This Row],[budget]]</f>
        <v>80013167</v>
      </c>
      <c r="R4645" s="5" t="str">
        <f>IF(Table1[[#This Row],[Profit]]&gt;0,"Profit","Loss")</f>
        <v>Profit</v>
      </c>
      <c r="S4645" s="6" t="str">
        <f>FLOOR(Table1[[#This Row],[year]]-1900,10)+1900 &amp; "-" &amp; FLOOR(Table1[[#This Row],[year]]-1890,10)+1900</f>
        <v>2000-2010</v>
      </c>
      <c r="T4645" s="14" t="s">
        <v>21835</v>
      </c>
      <c r="AB4645" s="14"/>
    </row>
    <row r="4646" spans="1:28" hidden="1" x14ac:dyDescent="0.3">
      <c r="A4646" t="s">
        <v>14019</v>
      </c>
      <c r="B4646" t="s">
        <v>1974</v>
      </c>
      <c r="C4646" t="s">
        <v>63</v>
      </c>
      <c r="D4646">
        <v>2005</v>
      </c>
      <c r="E4646" t="s">
        <v>13390</v>
      </c>
      <c r="F4646">
        <v>8</v>
      </c>
      <c r="G4646">
        <v>179000</v>
      </c>
      <c r="H4646" t="s">
        <v>1122</v>
      </c>
      <c r="I4646" t="s">
        <v>14020</v>
      </c>
      <c r="J4646" t="s">
        <v>6936</v>
      </c>
      <c r="K4646" t="s">
        <v>30</v>
      </c>
      <c r="L4646">
        <v>88000000</v>
      </c>
      <c r="M4646">
        <v>108539911</v>
      </c>
      <c r="N4646" t="s">
        <v>61</v>
      </c>
      <c r="O4646">
        <v>144</v>
      </c>
      <c r="P4646" t="str">
        <f>IF(Table1[[#This Row],[score]]&gt;=8.5,"High",IF(Table1[[#This Row],[score]]&gt;=7,"Medium","Low"))</f>
        <v>Medium</v>
      </c>
      <c r="Q4646" s="5">
        <f>Table1[[#This Row],[gross]]-Table1[[#This Row],[budget]]</f>
        <v>20539911</v>
      </c>
      <c r="R4646" s="5" t="str">
        <f>IF(Table1[[#This Row],[Profit]]&gt;0,"Profit","Loss")</f>
        <v>Profit</v>
      </c>
      <c r="S4646" s="6" t="str">
        <f>FLOOR(Table1[[#This Row],[year]]-1900,10)+1900 &amp; "-" &amp; FLOOR(Table1[[#This Row],[year]]-1890,10)+1900</f>
        <v>2000-2010</v>
      </c>
      <c r="T4646" s="14" t="s">
        <v>21835</v>
      </c>
      <c r="AB4646" s="14"/>
    </row>
    <row r="4647" spans="1:28" hidden="1" x14ac:dyDescent="0.3">
      <c r="A4647" t="s">
        <v>14010</v>
      </c>
      <c r="B4647" t="s">
        <v>16</v>
      </c>
      <c r="C4647" t="s">
        <v>52</v>
      </c>
      <c r="D4647">
        <v>2005</v>
      </c>
      <c r="E4647" t="s">
        <v>14011</v>
      </c>
      <c r="F4647">
        <v>6</v>
      </c>
      <c r="G4647">
        <v>107000</v>
      </c>
      <c r="H4647" t="s">
        <v>14012</v>
      </c>
      <c r="I4647" t="s">
        <v>13432</v>
      </c>
      <c r="J4647" t="s">
        <v>12361</v>
      </c>
      <c r="K4647" t="s">
        <v>30</v>
      </c>
      <c r="L4647">
        <v>19000000</v>
      </c>
      <c r="M4647">
        <v>107516369</v>
      </c>
      <c r="N4647" t="s">
        <v>118</v>
      </c>
      <c r="O4647">
        <v>90</v>
      </c>
      <c r="P4647" t="str">
        <f>IF(Table1[[#This Row],[score]]&gt;=8.5,"High",IF(Table1[[#This Row],[score]]&gt;=7,"Medium","Low"))</f>
        <v>Low</v>
      </c>
      <c r="Q4647" s="5">
        <f>Table1[[#This Row],[gross]]-Table1[[#This Row],[budget]]</f>
        <v>88516369</v>
      </c>
      <c r="R4647" s="5" t="str">
        <f>IF(Table1[[#This Row],[Profit]]&gt;0,"Profit","Loss")</f>
        <v>Profit</v>
      </c>
      <c r="S4647" s="6" t="str">
        <f>FLOOR(Table1[[#This Row],[year]]-1900,10)+1900 &amp; "-" &amp; FLOOR(Table1[[#This Row],[year]]-1890,10)+1900</f>
        <v>2000-2010</v>
      </c>
      <c r="T4647" s="14" t="s">
        <v>21835</v>
      </c>
      <c r="AB4647" s="14"/>
    </row>
    <row r="4648" spans="1:28" hidden="1" x14ac:dyDescent="0.3">
      <c r="A4648" t="s">
        <v>14023</v>
      </c>
      <c r="B4648" t="s">
        <v>1974</v>
      </c>
      <c r="C4648" t="s">
        <v>34</v>
      </c>
      <c r="D4648">
        <v>2005</v>
      </c>
      <c r="E4648" t="s">
        <v>14024</v>
      </c>
      <c r="F4648">
        <v>5.9</v>
      </c>
      <c r="G4648">
        <v>118000</v>
      </c>
      <c r="H4648" t="s">
        <v>555</v>
      </c>
      <c r="I4648" t="s">
        <v>10770</v>
      </c>
      <c r="J4648" t="s">
        <v>9441</v>
      </c>
      <c r="K4648" t="s">
        <v>30</v>
      </c>
      <c r="L4648">
        <v>88000000</v>
      </c>
      <c r="M4648">
        <v>105316267</v>
      </c>
      <c r="N4648" t="s">
        <v>8904</v>
      </c>
      <c r="O4648">
        <v>118</v>
      </c>
      <c r="P4648" t="str">
        <f>IF(Table1[[#This Row],[score]]&gt;=8.5,"High",IF(Table1[[#This Row],[score]]&gt;=7,"Medium","Low"))</f>
        <v>Low</v>
      </c>
      <c r="Q4648" s="5">
        <f>Table1[[#This Row],[gross]]-Table1[[#This Row],[budget]]</f>
        <v>17316267</v>
      </c>
      <c r="R4648" s="5" t="str">
        <f>IF(Table1[[#This Row],[Profit]]&gt;0,"Profit","Loss")</f>
        <v>Profit</v>
      </c>
      <c r="S4648" s="6" t="str">
        <f>FLOOR(Table1[[#This Row],[year]]-1900,10)+1900 &amp; "-" &amp; FLOOR(Table1[[#This Row],[year]]-1890,10)+1900</f>
        <v>2000-2010</v>
      </c>
      <c r="T4648" s="14" t="s">
        <v>21835</v>
      </c>
      <c r="AB4648" s="14"/>
    </row>
    <row r="4649" spans="1:28" hidden="1" x14ac:dyDescent="0.3">
      <c r="A4649" t="s">
        <v>13895</v>
      </c>
      <c r="B4649" t="s">
        <v>33</v>
      </c>
      <c r="C4649" t="s">
        <v>25</v>
      </c>
      <c r="D4649">
        <v>2005</v>
      </c>
      <c r="E4649" t="s">
        <v>13780</v>
      </c>
      <c r="F4649">
        <v>6.7</v>
      </c>
      <c r="G4649">
        <v>190000</v>
      </c>
      <c r="H4649" t="s">
        <v>13896</v>
      </c>
      <c r="I4649" t="s">
        <v>13897</v>
      </c>
      <c r="J4649" t="s">
        <v>13898</v>
      </c>
      <c r="K4649" t="s">
        <v>22</v>
      </c>
      <c r="L4649">
        <v>50000000</v>
      </c>
      <c r="M4649">
        <v>104478416</v>
      </c>
      <c r="N4649" t="s">
        <v>2067</v>
      </c>
      <c r="O4649">
        <v>109</v>
      </c>
      <c r="P4649" t="str">
        <f>IF(Table1[[#This Row],[score]]&gt;=8.5,"High",IF(Table1[[#This Row],[score]]&gt;=7,"Medium","Low"))</f>
        <v>Low</v>
      </c>
      <c r="Q4649" s="5">
        <f>Table1[[#This Row],[gross]]-Table1[[#This Row],[budget]]</f>
        <v>54478416</v>
      </c>
      <c r="R4649" s="5" t="str">
        <f>IF(Table1[[#This Row],[Profit]]&gt;0,"Profit","Loss")</f>
        <v>Profit</v>
      </c>
      <c r="S4649" s="6" t="str">
        <f>FLOOR(Table1[[#This Row],[year]]-1900,10)+1900 &amp; "-" &amp; FLOOR(Table1[[#This Row],[year]]-1890,10)+1900</f>
        <v>2000-2010</v>
      </c>
      <c r="T4649" s="14" t="s">
        <v>21835</v>
      </c>
      <c r="AB4649" s="14"/>
    </row>
    <row r="4650" spans="1:28" hidden="1" x14ac:dyDescent="0.3">
      <c r="A4650" t="s">
        <v>14222</v>
      </c>
      <c r="B4650" t="s">
        <v>1974</v>
      </c>
      <c r="C4650" t="s">
        <v>41</v>
      </c>
      <c r="D4650">
        <v>2005</v>
      </c>
      <c r="E4650" t="s">
        <v>13274</v>
      </c>
      <c r="F4650">
        <v>5.9</v>
      </c>
      <c r="G4650">
        <v>41000</v>
      </c>
      <c r="H4650" t="s">
        <v>10326</v>
      </c>
      <c r="I4650" t="s">
        <v>14223</v>
      </c>
      <c r="J4650" t="s">
        <v>11224</v>
      </c>
      <c r="K4650" t="s">
        <v>30</v>
      </c>
      <c r="L4650">
        <v>35000000</v>
      </c>
      <c r="M4650">
        <v>103121466</v>
      </c>
      <c r="N4650" t="s">
        <v>31</v>
      </c>
      <c r="O4650">
        <v>105</v>
      </c>
      <c r="P4650" t="str">
        <f>IF(Table1[[#This Row],[score]]&gt;=8.5,"High",IF(Table1[[#This Row],[score]]&gt;=7,"Medium","Low"))</f>
        <v>Low</v>
      </c>
      <c r="Q4650" s="5">
        <f>Table1[[#This Row],[gross]]-Table1[[#This Row],[budget]]</f>
        <v>68121466</v>
      </c>
      <c r="R4650" s="5" t="str">
        <f>IF(Table1[[#This Row],[Profit]]&gt;0,"Profit","Loss")</f>
        <v>Profit</v>
      </c>
      <c r="S4650" s="6" t="str">
        <f>FLOOR(Table1[[#This Row],[year]]-1900,10)+1900 &amp; "-" &amp; FLOOR(Table1[[#This Row],[year]]-1890,10)+1900</f>
        <v>2000-2010</v>
      </c>
      <c r="T4650" s="14" t="s">
        <v>21835</v>
      </c>
      <c r="AB4650" s="14"/>
    </row>
    <row r="4651" spans="1:28" hidden="1" x14ac:dyDescent="0.3">
      <c r="A4651" t="s">
        <v>14080</v>
      </c>
      <c r="B4651" t="s">
        <v>1974</v>
      </c>
      <c r="C4651" t="s">
        <v>41</v>
      </c>
      <c r="D4651">
        <v>2005</v>
      </c>
      <c r="E4651" t="s">
        <v>14000</v>
      </c>
      <c r="F4651">
        <v>6.7</v>
      </c>
      <c r="G4651">
        <v>101000</v>
      </c>
      <c r="H4651" t="s">
        <v>9874</v>
      </c>
      <c r="I4651" t="s">
        <v>14081</v>
      </c>
      <c r="J4651" t="s">
        <v>7701</v>
      </c>
      <c r="K4651" t="s">
        <v>30</v>
      </c>
      <c r="L4651">
        <v>58000000</v>
      </c>
      <c r="M4651">
        <v>102854431</v>
      </c>
      <c r="N4651" t="s">
        <v>9593</v>
      </c>
      <c r="O4651">
        <v>95</v>
      </c>
      <c r="P4651" t="str">
        <f>IF(Table1[[#This Row],[score]]&gt;=8.5,"High",IF(Table1[[#This Row],[score]]&gt;=7,"Medium","Low"))</f>
        <v>Low</v>
      </c>
      <c r="Q4651" s="5">
        <f>Table1[[#This Row],[gross]]-Table1[[#This Row],[budget]]</f>
        <v>44854431</v>
      </c>
      <c r="R4651" s="5" t="str">
        <f>IF(Table1[[#This Row],[Profit]]&gt;0,"Profit","Loss")</f>
        <v>Profit</v>
      </c>
      <c r="S4651" s="6" t="str">
        <f>FLOOR(Table1[[#This Row],[year]]-1900,10)+1900 &amp; "-" &amp; FLOOR(Table1[[#This Row],[year]]-1890,10)+1900</f>
        <v>2000-2010</v>
      </c>
      <c r="T4651" s="14" t="s">
        <v>21835</v>
      </c>
      <c r="AB4651" s="14"/>
    </row>
    <row r="4652" spans="1:28" hidden="1" x14ac:dyDescent="0.3">
      <c r="A4652" t="s">
        <v>14132</v>
      </c>
      <c r="B4652" t="s">
        <v>1974</v>
      </c>
      <c r="C4652" t="s">
        <v>34</v>
      </c>
      <c r="D4652">
        <v>2005</v>
      </c>
      <c r="E4652" t="s">
        <v>14133</v>
      </c>
      <c r="F4652">
        <v>5.0999999999999996</v>
      </c>
      <c r="G4652">
        <v>71000</v>
      </c>
      <c r="H4652" t="s">
        <v>7995</v>
      </c>
      <c r="I4652" t="s">
        <v>7651</v>
      </c>
      <c r="J4652" t="s">
        <v>8508</v>
      </c>
      <c r="K4652" t="s">
        <v>30</v>
      </c>
      <c r="L4652">
        <v>45000000</v>
      </c>
      <c r="M4652">
        <v>101393569</v>
      </c>
      <c r="N4652" t="s">
        <v>5059</v>
      </c>
      <c r="O4652">
        <v>115</v>
      </c>
      <c r="P4652" t="str">
        <f>IF(Table1[[#This Row],[score]]&gt;=8.5,"High",IF(Table1[[#This Row],[score]]&gt;=7,"Medium","Low"))</f>
        <v>Low</v>
      </c>
      <c r="Q4652" s="5">
        <f>Table1[[#This Row],[gross]]-Table1[[#This Row],[budget]]</f>
        <v>56393569</v>
      </c>
      <c r="R4652" s="5" t="str">
        <f>IF(Table1[[#This Row],[Profit]]&gt;0,"Profit","Loss")</f>
        <v>Profit</v>
      </c>
      <c r="S4652" s="6" t="str">
        <f>FLOOR(Table1[[#This Row],[year]]-1900,10)+1900 &amp; "-" &amp; FLOOR(Table1[[#This Row],[year]]-1890,10)+1900</f>
        <v>2000-2010</v>
      </c>
      <c r="T4652" s="14" t="s">
        <v>21835</v>
      </c>
      <c r="AB4652" s="14"/>
    </row>
    <row r="4653" spans="1:28" hidden="1" x14ac:dyDescent="0.3">
      <c r="A4653" t="s">
        <v>14252</v>
      </c>
      <c r="B4653" t="s">
        <v>33</v>
      </c>
      <c r="C4653" t="s">
        <v>25</v>
      </c>
      <c r="D4653">
        <v>2005</v>
      </c>
      <c r="E4653" t="s">
        <v>13615</v>
      </c>
      <c r="F4653">
        <v>4.7</v>
      </c>
      <c r="G4653">
        <v>30000</v>
      </c>
      <c r="H4653" t="s">
        <v>6334</v>
      </c>
      <c r="I4653" t="s">
        <v>14253</v>
      </c>
      <c r="J4653" t="s">
        <v>8418</v>
      </c>
      <c r="K4653" t="s">
        <v>30</v>
      </c>
      <c r="L4653">
        <v>32000000</v>
      </c>
      <c r="M4653">
        <v>97918663</v>
      </c>
      <c r="N4653" t="s">
        <v>11734</v>
      </c>
      <c r="O4653">
        <v>95</v>
      </c>
      <c r="P4653" t="str">
        <f>IF(Table1[[#This Row],[score]]&gt;=8.5,"High",IF(Table1[[#This Row],[score]]&gt;=7,"Medium","Low"))</f>
        <v>Low</v>
      </c>
      <c r="Q4653" s="5">
        <f>Table1[[#This Row],[gross]]-Table1[[#This Row],[budget]]</f>
        <v>65918663</v>
      </c>
      <c r="R4653" s="5" t="str">
        <f>IF(Table1[[#This Row],[Profit]]&gt;0,"Profit","Loss")</f>
        <v>Profit</v>
      </c>
      <c r="S4653" s="6" t="str">
        <f>FLOOR(Table1[[#This Row],[year]]-1900,10)+1900 &amp; "-" &amp; FLOOR(Table1[[#This Row],[year]]-1890,10)+1900</f>
        <v>2000-2010</v>
      </c>
      <c r="T4653" s="14" t="s">
        <v>21835</v>
      </c>
      <c r="AB4653" s="14"/>
    </row>
    <row r="4654" spans="1:28" hidden="1" x14ac:dyDescent="0.3">
      <c r="A4654" t="s">
        <v>13982</v>
      </c>
      <c r="B4654" t="s">
        <v>16</v>
      </c>
      <c r="C4654" t="s">
        <v>34</v>
      </c>
      <c r="D4654">
        <v>2005</v>
      </c>
      <c r="E4654" t="s">
        <v>13983</v>
      </c>
      <c r="F4654">
        <v>7</v>
      </c>
      <c r="G4654">
        <v>179000</v>
      </c>
      <c r="H4654" t="s">
        <v>10556</v>
      </c>
      <c r="I4654" t="s">
        <v>11144</v>
      </c>
      <c r="J4654" t="s">
        <v>10701</v>
      </c>
      <c r="K4654" t="s">
        <v>30</v>
      </c>
      <c r="L4654">
        <v>72000000</v>
      </c>
      <c r="M4654">
        <v>97076152</v>
      </c>
      <c r="N4654" t="s">
        <v>61</v>
      </c>
      <c r="O4654">
        <v>125</v>
      </c>
      <c r="P4654" t="str">
        <f>IF(Table1[[#This Row],[score]]&gt;=8.5,"High",IF(Table1[[#This Row],[score]]&gt;=7,"Medium","Low"))</f>
        <v>Medium</v>
      </c>
      <c r="Q4654" s="5">
        <f>Table1[[#This Row],[gross]]-Table1[[#This Row],[budget]]</f>
        <v>25076152</v>
      </c>
      <c r="R4654" s="5" t="str">
        <f>IF(Table1[[#This Row],[Profit]]&gt;0,"Profit","Loss")</f>
        <v>Profit</v>
      </c>
      <c r="S4654" s="6" t="str">
        <f>FLOOR(Table1[[#This Row],[year]]-1900,10)+1900 &amp; "-" &amp; FLOOR(Table1[[#This Row],[year]]-1890,10)+1900</f>
        <v>2000-2010</v>
      </c>
      <c r="T4654" s="14" t="s">
        <v>21835</v>
      </c>
      <c r="AB4654" s="14"/>
    </row>
    <row r="4655" spans="1:28" hidden="1" x14ac:dyDescent="0.3">
      <c r="A4655" t="s">
        <v>13940</v>
      </c>
      <c r="B4655" t="s">
        <v>1974</v>
      </c>
      <c r="C4655" t="s">
        <v>1192</v>
      </c>
      <c r="D4655">
        <v>2005</v>
      </c>
      <c r="E4655" t="s">
        <v>13850</v>
      </c>
      <c r="F4655">
        <v>6.5</v>
      </c>
      <c r="G4655">
        <v>115000</v>
      </c>
      <c r="H4655" t="s">
        <v>683</v>
      </c>
      <c r="I4655" t="s">
        <v>13941</v>
      </c>
      <c r="J4655" t="s">
        <v>13942</v>
      </c>
      <c r="K4655" t="s">
        <v>30</v>
      </c>
      <c r="L4655">
        <v>26000000</v>
      </c>
      <c r="M4655">
        <v>96258201</v>
      </c>
      <c r="N4655" t="s">
        <v>9593</v>
      </c>
      <c r="O4655">
        <v>85</v>
      </c>
      <c r="P4655" t="str">
        <f>IF(Table1[[#This Row],[score]]&gt;=8.5,"High",IF(Table1[[#This Row],[score]]&gt;=7,"Medium","Low"))</f>
        <v>Low</v>
      </c>
      <c r="Q4655" s="5">
        <f>Table1[[#This Row],[gross]]-Table1[[#This Row],[budget]]</f>
        <v>70258201</v>
      </c>
      <c r="R4655" s="5" t="str">
        <f>IF(Table1[[#This Row],[Profit]]&gt;0,"Profit","Loss")</f>
        <v>Profit</v>
      </c>
      <c r="S4655" s="6" t="str">
        <f>FLOOR(Table1[[#This Row],[year]]-1900,10)+1900 &amp; "-" &amp; FLOOR(Table1[[#This Row],[year]]-1890,10)+1900</f>
        <v>2000-2010</v>
      </c>
      <c r="T4655" s="14" t="s">
        <v>21835</v>
      </c>
      <c r="AB4655" s="14"/>
    </row>
    <row r="4656" spans="1:28" hidden="1" x14ac:dyDescent="0.3">
      <c r="A4656" t="s">
        <v>14013</v>
      </c>
      <c r="B4656" t="s">
        <v>1974</v>
      </c>
      <c r="C4656" t="s">
        <v>41</v>
      </c>
      <c r="D4656">
        <v>2005</v>
      </c>
      <c r="E4656" t="s">
        <v>13669</v>
      </c>
      <c r="F4656">
        <v>5.6</v>
      </c>
      <c r="G4656">
        <v>68000</v>
      </c>
      <c r="H4656" t="s">
        <v>8417</v>
      </c>
      <c r="I4656" t="s">
        <v>2918</v>
      </c>
      <c r="J4656" t="s">
        <v>160</v>
      </c>
      <c r="K4656" t="s">
        <v>30</v>
      </c>
      <c r="L4656">
        <v>53000000</v>
      </c>
      <c r="M4656">
        <v>95763716</v>
      </c>
      <c r="N4656" t="s">
        <v>118</v>
      </c>
      <c r="O4656">
        <v>118</v>
      </c>
      <c r="P4656" t="str">
        <f>IF(Table1[[#This Row],[score]]&gt;=8.5,"High",IF(Table1[[#This Row],[score]]&gt;=7,"Medium","Low"))</f>
        <v>Low</v>
      </c>
      <c r="Q4656" s="5">
        <f>Table1[[#This Row],[gross]]-Table1[[#This Row],[budget]]</f>
        <v>42763716</v>
      </c>
      <c r="R4656" s="5" t="str">
        <f>IF(Table1[[#This Row],[Profit]]&gt;0,"Profit","Loss")</f>
        <v>Profit</v>
      </c>
      <c r="S4656" s="6" t="str">
        <f>FLOOR(Table1[[#This Row],[year]]-1900,10)+1900 &amp; "-" &amp; FLOOR(Table1[[#This Row],[year]]-1890,10)+1900</f>
        <v>2000-2010</v>
      </c>
      <c r="T4656" s="14" t="s">
        <v>21835</v>
      </c>
      <c r="AB4656" s="14"/>
    </row>
    <row r="4657" spans="1:28" hidden="1" x14ac:dyDescent="0.3">
      <c r="A4657" t="s">
        <v>14086</v>
      </c>
      <c r="B4657" t="s">
        <v>1974</v>
      </c>
      <c r="C4657" t="s">
        <v>17</v>
      </c>
      <c r="D4657">
        <v>2005</v>
      </c>
      <c r="E4657" t="s">
        <v>14087</v>
      </c>
      <c r="F4657">
        <v>6.5</v>
      </c>
      <c r="G4657">
        <v>108000</v>
      </c>
      <c r="H4657" t="s">
        <v>8252</v>
      </c>
      <c r="I4657" t="s">
        <v>10770</v>
      </c>
      <c r="J4657" t="s">
        <v>12890</v>
      </c>
      <c r="K4657" t="s">
        <v>30</v>
      </c>
      <c r="L4657">
        <v>43000000</v>
      </c>
      <c r="M4657">
        <v>93983911</v>
      </c>
      <c r="N4657" t="s">
        <v>61</v>
      </c>
      <c r="O4657">
        <v>104</v>
      </c>
      <c r="P4657" t="str">
        <f>IF(Table1[[#This Row],[score]]&gt;=8.5,"High",IF(Table1[[#This Row],[score]]&gt;=7,"Medium","Low"))</f>
        <v>Low</v>
      </c>
      <c r="Q4657" s="5">
        <f>Table1[[#This Row],[gross]]-Table1[[#This Row],[budget]]</f>
        <v>50983911</v>
      </c>
      <c r="R4657" s="5" t="str">
        <f>IF(Table1[[#This Row],[Profit]]&gt;0,"Profit","Loss")</f>
        <v>Profit</v>
      </c>
      <c r="S4657" s="6" t="str">
        <f>FLOOR(Table1[[#This Row],[year]]-1900,10)+1900 &amp; "-" &amp; FLOOR(Table1[[#This Row],[year]]-1890,10)+1900</f>
        <v>2000-2010</v>
      </c>
      <c r="T4657" s="14" t="s">
        <v>21835</v>
      </c>
      <c r="AB4657" s="14"/>
    </row>
    <row r="4658" spans="1:28" hidden="1" x14ac:dyDescent="0.3">
      <c r="A4658" t="s">
        <v>14140</v>
      </c>
      <c r="B4658" t="s">
        <v>16</v>
      </c>
      <c r="C4658" t="s">
        <v>17</v>
      </c>
      <c r="D4658">
        <v>2005</v>
      </c>
      <c r="E4658" t="s">
        <v>13878</v>
      </c>
      <c r="F4658">
        <v>6.9</v>
      </c>
      <c r="G4658">
        <v>127000</v>
      </c>
      <c r="H4658" t="s">
        <v>12655</v>
      </c>
      <c r="I4658" t="s">
        <v>12655</v>
      </c>
      <c r="J4658" t="s">
        <v>9618</v>
      </c>
      <c r="K4658" t="s">
        <v>30</v>
      </c>
      <c r="L4658">
        <v>50000000</v>
      </c>
      <c r="M4658">
        <v>93974620</v>
      </c>
      <c r="N4658" t="s">
        <v>23</v>
      </c>
      <c r="O4658">
        <v>128</v>
      </c>
      <c r="P4658" t="str">
        <f>IF(Table1[[#This Row],[score]]&gt;=8.5,"High",IF(Table1[[#This Row],[score]]&gt;=7,"Medium","Low"))</f>
        <v>Low</v>
      </c>
      <c r="Q4658" s="5">
        <f>Table1[[#This Row],[gross]]-Table1[[#This Row],[budget]]</f>
        <v>43974620</v>
      </c>
      <c r="R4658" s="5" t="str">
        <f>IF(Table1[[#This Row],[Profit]]&gt;0,"Profit","Loss")</f>
        <v>Profit</v>
      </c>
      <c r="S4658" s="6" t="str">
        <f>FLOOR(Table1[[#This Row],[year]]-1900,10)+1900 &amp; "-" &amp; FLOOR(Table1[[#This Row],[year]]-1890,10)+1900</f>
        <v>2000-2010</v>
      </c>
      <c r="T4658" s="14" t="s">
        <v>21835</v>
      </c>
      <c r="AB4658" s="14"/>
    </row>
    <row r="4659" spans="1:28" hidden="1" x14ac:dyDescent="0.3">
      <c r="A4659" t="s">
        <v>14078</v>
      </c>
      <c r="B4659" t="s">
        <v>1974</v>
      </c>
      <c r="C4659" t="s">
        <v>41</v>
      </c>
      <c r="D4659">
        <v>2005</v>
      </c>
      <c r="E4659" t="s">
        <v>14079</v>
      </c>
      <c r="F4659">
        <v>6.3</v>
      </c>
      <c r="G4659">
        <v>63000</v>
      </c>
      <c r="H4659" t="s">
        <v>11688</v>
      </c>
      <c r="I4659" t="s">
        <v>11688</v>
      </c>
      <c r="J4659" t="s">
        <v>7110</v>
      </c>
      <c r="K4659" t="s">
        <v>30</v>
      </c>
      <c r="L4659">
        <v>18000000</v>
      </c>
      <c r="M4659">
        <v>92884429</v>
      </c>
      <c r="N4659" t="s">
        <v>14078</v>
      </c>
      <c r="O4659">
        <v>103</v>
      </c>
      <c r="P4659" t="str">
        <f>IF(Table1[[#This Row],[score]]&gt;=8.5,"High",IF(Table1[[#This Row],[score]]&gt;=7,"Medium","Low"))</f>
        <v>Low</v>
      </c>
      <c r="Q4659" s="5">
        <f>Table1[[#This Row],[gross]]-Table1[[#This Row],[budget]]</f>
        <v>74884429</v>
      </c>
      <c r="R4659" s="5" t="str">
        <f>IF(Table1[[#This Row],[Profit]]&gt;0,"Profit","Loss")</f>
        <v>Profit</v>
      </c>
      <c r="S4659" s="6" t="str">
        <f>FLOOR(Table1[[#This Row],[year]]-1900,10)+1900 &amp; "-" &amp; FLOOR(Table1[[#This Row],[year]]-1890,10)+1900</f>
        <v>2000-2010</v>
      </c>
      <c r="T4659" s="14" t="s">
        <v>21835</v>
      </c>
      <c r="AB4659" s="14"/>
    </row>
    <row r="4660" spans="1:28" hidden="1" x14ac:dyDescent="0.3">
      <c r="A4660" t="s">
        <v>13947</v>
      </c>
      <c r="B4660" t="s">
        <v>16</v>
      </c>
      <c r="C4660" t="s">
        <v>34</v>
      </c>
      <c r="D4660">
        <v>2005</v>
      </c>
      <c r="E4660" t="s">
        <v>13379</v>
      </c>
      <c r="F4660">
        <v>6.8</v>
      </c>
      <c r="G4660">
        <v>138000</v>
      </c>
      <c r="H4660" t="s">
        <v>6159</v>
      </c>
      <c r="I4660" t="s">
        <v>13948</v>
      </c>
      <c r="J4660" t="s">
        <v>8955</v>
      </c>
      <c r="K4660" t="s">
        <v>30</v>
      </c>
      <c r="L4660">
        <v>45000000</v>
      </c>
      <c r="M4660">
        <v>92374674</v>
      </c>
      <c r="N4660" t="s">
        <v>44</v>
      </c>
      <c r="O4660">
        <v>109</v>
      </c>
      <c r="P4660" t="str">
        <f>IF(Table1[[#This Row],[score]]&gt;=8.5,"High",IF(Table1[[#This Row],[score]]&gt;=7,"Medium","Low"))</f>
        <v>Low</v>
      </c>
      <c r="Q4660" s="5">
        <f>Table1[[#This Row],[gross]]-Table1[[#This Row],[budget]]</f>
        <v>47374674</v>
      </c>
      <c r="R4660" s="5" t="str">
        <f>IF(Table1[[#This Row],[Profit]]&gt;0,"Profit","Loss")</f>
        <v>Profit</v>
      </c>
      <c r="S4660" s="6" t="str">
        <f>FLOOR(Table1[[#This Row],[year]]-1900,10)+1900 &amp; "-" &amp; FLOOR(Table1[[#This Row],[year]]-1890,10)+1900</f>
        <v>2000-2010</v>
      </c>
      <c r="T4660" s="14" t="s">
        <v>21835</v>
      </c>
      <c r="AB4660" s="14"/>
    </row>
    <row r="4661" spans="1:28" hidden="1" x14ac:dyDescent="0.3">
      <c r="A4661" t="s">
        <v>14249</v>
      </c>
      <c r="B4661" t="s">
        <v>1974</v>
      </c>
      <c r="C4661" t="s">
        <v>17</v>
      </c>
      <c r="D4661">
        <v>2005</v>
      </c>
      <c r="E4661" t="s">
        <v>13566</v>
      </c>
      <c r="F4661">
        <v>5.5</v>
      </c>
      <c r="G4661">
        <v>48000</v>
      </c>
      <c r="H4661" t="s">
        <v>14250</v>
      </c>
      <c r="I4661" t="s">
        <v>14251</v>
      </c>
      <c r="J4661" t="s">
        <v>1549</v>
      </c>
      <c r="K4661" t="s">
        <v>22</v>
      </c>
      <c r="L4661">
        <v>10000000</v>
      </c>
      <c r="M4661">
        <v>91196419</v>
      </c>
      <c r="N4661" t="s">
        <v>61</v>
      </c>
      <c r="O4661">
        <v>101</v>
      </c>
      <c r="P4661" t="str">
        <f>IF(Table1[[#This Row],[score]]&gt;=8.5,"High",IF(Table1[[#This Row],[score]]&gt;=7,"Medium","Low"))</f>
        <v>Low</v>
      </c>
      <c r="Q4661" s="5">
        <f>Table1[[#This Row],[gross]]-Table1[[#This Row],[budget]]</f>
        <v>81196419</v>
      </c>
      <c r="R4661" s="5" t="str">
        <f>IF(Table1[[#This Row],[Profit]]&gt;0,"Profit","Loss")</f>
        <v>Profit</v>
      </c>
      <c r="S4661" s="6" t="str">
        <f>FLOOR(Table1[[#This Row],[year]]-1900,10)+1900 &amp; "-" &amp; FLOOR(Table1[[#This Row],[year]]-1890,10)+1900</f>
        <v>2000-2010</v>
      </c>
      <c r="T4661" s="14" t="s">
        <v>21835</v>
      </c>
      <c r="AB4661" s="14"/>
    </row>
    <row r="4662" spans="1:28" hidden="1" x14ac:dyDescent="0.3">
      <c r="A4662" t="s">
        <v>14260</v>
      </c>
      <c r="B4662" t="s">
        <v>33</v>
      </c>
      <c r="C4662" t="s">
        <v>25</v>
      </c>
      <c r="D4662">
        <v>2005</v>
      </c>
      <c r="E4662" t="s">
        <v>13587</v>
      </c>
      <c r="F4662">
        <v>5.2</v>
      </c>
      <c r="G4662">
        <v>16000</v>
      </c>
      <c r="H4662" t="s">
        <v>10292</v>
      </c>
      <c r="I4662" t="s">
        <v>14261</v>
      </c>
      <c r="J4662" t="s">
        <v>11554</v>
      </c>
      <c r="K4662" t="s">
        <v>30</v>
      </c>
      <c r="L4662">
        <v>30000000</v>
      </c>
      <c r="M4662">
        <v>90754475</v>
      </c>
      <c r="N4662" t="s">
        <v>11022</v>
      </c>
      <c r="O4662">
        <v>102</v>
      </c>
      <c r="P4662" t="str">
        <f>IF(Table1[[#This Row],[score]]&gt;=8.5,"High",IF(Table1[[#This Row],[score]]&gt;=7,"Medium","Low"))</f>
        <v>Low</v>
      </c>
      <c r="Q4662" s="5">
        <f>Table1[[#This Row],[gross]]-Table1[[#This Row],[budget]]</f>
        <v>60754475</v>
      </c>
      <c r="R4662" s="5" t="str">
        <f>IF(Table1[[#This Row],[Profit]]&gt;0,"Profit","Loss")</f>
        <v>Profit</v>
      </c>
      <c r="S4662" s="6" t="str">
        <f>FLOOR(Table1[[#This Row],[year]]-1900,10)+1900 &amp; "-" &amp; FLOOR(Table1[[#This Row],[year]]-1890,10)+1900</f>
        <v>2000-2010</v>
      </c>
      <c r="T4662" s="14" t="s">
        <v>21835</v>
      </c>
      <c r="AB4662" s="14"/>
    </row>
    <row r="4663" spans="1:28" hidden="1" x14ac:dyDescent="0.3">
      <c r="A4663" t="s">
        <v>14028</v>
      </c>
      <c r="B4663" t="s">
        <v>16</v>
      </c>
      <c r="C4663" t="s">
        <v>34</v>
      </c>
      <c r="D4663">
        <v>2005</v>
      </c>
      <c r="E4663" t="s">
        <v>14029</v>
      </c>
      <c r="F4663">
        <v>6.3</v>
      </c>
      <c r="G4663">
        <v>195000</v>
      </c>
      <c r="H4663" t="s">
        <v>12350</v>
      </c>
      <c r="I4663" t="s">
        <v>2876</v>
      </c>
      <c r="J4663" t="s">
        <v>11134</v>
      </c>
      <c r="K4663" t="s">
        <v>448</v>
      </c>
      <c r="L4663">
        <v>32000000</v>
      </c>
      <c r="M4663">
        <v>89083229</v>
      </c>
      <c r="N4663" t="s">
        <v>12121</v>
      </c>
      <c r="O4663">
        <v>87</v>
      </c>
      <c r="P4663" t="str">
        <f>IF(Table1[[#This Row],[score]]&gt;=8.5,"High",IF(Table1[[#This Row],[score]]&gt;=7,"Medium","Low"))</f>
        <v>Low</v>
      </c>
      <c r="Q4663" s="5">
        <f>Table1[[#This Row],[gross]]-Table1[[#This Row],[budget]]</f>
        <v>57083229</v>
      </c>
      <c r="R4663" s="5" t="str">
        <f>IF(Table1[[#This Row],[Profit]]&gt;0,"Profit","Loss")</f>
        <v>Profit</v>
      </c>
      <c r="S4663" s="6" t="str">
        <f>FLOOR(Table1[[#This Row],[year]]-1900,10)+1900 &amp; "-" &amp; FLOOR(Table1[[#This Row],[year]]-1890,10)+1900</f>
        <v>2000-2010</v>
      </c>
      <c r="T4663" s="14" t="s">
        <v>21835</v>
      </c>
      <c r="AB4663" s="14"/>
    </row>
    <row r="4664" spans="1:28" hidden="1" x14ac:dyDescent="0.3">
      <c r="A4664" t="s">
        <v>14060</v>
      </c>
      <c r="B4664" t="s">
        <v>1974</v>
      </c>
      <c r="C4664" t="s">
        <v>41</v>
      </c>
      <c r="D4664">
        <v>2005</v>
      </c>
      <c r="E4664" t="s">
        <v>14038</v>
      </c>
      <c r="F4664">
        <v>5.5</v>
      </c>
      <c r="G4664">
        <v>55000</v>
      </c>
      <c r="H4664" t="s">
        <v>2043</v>
      </c>
      <c r="I4664" t="s">
        <v>10742</v>
      </c>
      <c r="J4664" t="s">
        <v>9683</v>
      </c>
      <c r="K4664" t="s">
        <v>30</v>
      </c>
      <c r="L4664">
        <v>70000000</v>
      </c>
      <c r="M4664">
        <v>88933562</v>
      </c>
      <c r="N4664" t="s">
        <v>23</v>
      </c>
      <c r="O4664">
        <v>97</v>
      </c>
      <c r="P4664" t="str">
        <f>IF(Table1[[#This Row],[score]]&gt;=8.5,"High",IF(Table1[[#This Row],[score]]&gt;=7,"Medium","Low"))</f>
        <v>Low</v>
      </c>
      <c r="Q4664" s="5">
        <f>Table1[[#This Row],[gross]]-Table1[[#This Row],[budget]]</f>
        <v>18933562</v>
      </c>
      <c r="R4664" s="5" t="str">
        <f>IF(Table1[[#This Row],[Profit]]&gt;0,"Profit","Loss")</f>
        <v>Profit</v>
      </c>
      <c r="S4664" s="6" t="str">
        <f>FLOOR(Table1[[#This Row],[year]]-1900,10)+1900 &amp; "-" &amp; FLOOR(Table1[[#This Row],[year]]-1890,10)+1900</f>
        <v>2000-2010</v>
      </c>
      <c r="T4664" s="14" t="s">
        <v>21835</v>
      </c>
      <c r="AB4664" s="14"/>
    </row>
    <row r="4665" spans="1:28" hidden="1" x14ac:dyDescent="0.3">
      <c r="A4665" t="s">
        <v>13922</v>
      </c>
      <c r="B4665" t="s">
        <v>33</v>
      </c>
      <c r="C4665" t="s">
        <v>25</v>
      </c>
      <c r="D4665">
        <v>2005</v>
      </c>
      <c r="E4665" t="s">
        <v>13923</v>
      </c>
      <c r="F4665">
        <v>6.2</v>
      </c>
      <c r="G4665">
        <v>81000</v>
      </c>
      <c r="H4665" t="s">
        <v>10654</v>
      </c>
      <c r="I4665" t="s">
        <v>13924</v>
      </c>
      <c r="J4665" t="s">
        <v>498</v>
      </c>
      <c r="K4665" t="s">
        <v>30</v>
      </c>
      <c r="L4665">
        <v>35000000</v>
      </c>
      <c r="M4665">
        <v>86369815</v>
      </c>
      <c r="N4665" t="s">
        <v>1708</v>
      </c>
      <c r="O4665">
        <v>100</v>
      </c>
      <c r="P4665" t="str">
        <f>IF(Table1[[#This Row],[score]]&gt;=8.5,"High",IF(Table1[[#This Row],[score]]&gt;=7,"Medium","Low"))</f>
        <v>Low</v>
      </c>
      <c r="Q4665" s="5">
        <f>Table1[[#This Row],[gross]]-Table1[[#This Row],[budget]]</f>
        <v>51369815</v>
      </c>
      <c r="R4665" s="5" t="str">
        <f>IF(Table1[[#This Row],[Profit]]&gt;0,"Profit","Loss")</f>
        <v>Profit</v>
      </c>
      <c r="S4665" s="6" t="str">
        <f>FLOOR(Table1[[#This Row],[year]]-1900,10)+1900 &amp; "-" &amp; FLOOR(Table1[[#This Row],[year]]-1890,10)+1900</f>
        <v>2000-2010</v>
      </c>
      <c r="T4665" s="14" t="s">
        <v>21835</v>
      </c>
      <c r="AB4665" s="14"/>
    </row>
    <row r="4666" spans="1:28" hidden="1" x14ac:dyDescent="0.3">
      <c r="A4666" t="s">
        <v>13916</v>
      </c>
      <c r="B4666" t="s">
        <v>16</v>
      </c>
      <c r="C4666" t="s">
        <v>17</v>
      </c>
      <c r="D4666">
        <v>2005</v>
      </c>
      <c r="E4666" t="s">
        <v>13917</v>
      </c>
      <c r="F4666">
        <v>7.6</v>
      </c>
      <c r="G4666">
        <v>209000</v>
      </c>
      <c r="H4666" t="s">
        <v>289</v>
      </c>
      <c r="I4666" t="s">
        <v>289</v>
      </c>
      <c r="J4666" t="s">
        <v>9192</v>
      </c>
      <c r="K4666" t="s">
        <v>22</v>
      </c>
      <c r="L4666">
        <v>15000000</v>
      </c>
      <c r="M4666">
        <v>85638656</v>
      </c>
      <c r="N4666" t="s">
        <v>6500</v>
      </c>
      <c r="O4666">
        <v>124</v>
      </c>
      <c r="P4666" t="str">
        <f>IF(Table1[[#This Row],[score]]&gt;=8.5,"High",IF(Table1[[#This Row],[score]]&gt;=7,"Medium","Low"))</f>
        <v>Medium</v>
      </c>
      <c r="Q4666" s="5">
        <f>Table1[[#This Row],[gross]]-Table1[[#This Row],[budget]]</f>
        <v>70638656</v>
      </c>
      <c r="R4666" s="5" t="str">
        <f>IF(Table1[[#This Row],[Profit]]&gt;0,"Profit","Loss")</f>
        <v>Profit</v>
      </c>
      <c r="S4666" s="6" t="str">
        <f>FLOOR(Table1[[#This Row],[year]]-1900,10)+1900 &amp; "-" &amp; FLOOR(Table1[[#This Row],[year]]-1890,10)+1900</f>
        <v>2000-2010</v>
      </c>
      <c r="T4666" s="14" t="s">
        <v>21835</v>
      </c>
      <c r="AB4666" s="14"/>
    </row>
    <row r="4667" spans="1:28" hidden="1" x14ac:dyDescent="0.3">
      <c r="A4667" t="s">
        <v>14211</v>
      </c>
      <c r="B4667" t="s">
        <v>1974</v>
      </c>
      <c r="C4667" t="s">
        <v>41</v>
      </c>
      <c r="D4667">
        <v>2005</v>
      </c>
      <c r="E4667" t="s">
        <v>13913</v>
      </c>
      <c r="F4667">
        <v>6.4</v>
      </c>
      <c r="G4667">
        <v>60000</v>
      </c>
      <c r="H4667" t="s">
        <v>1647</v>
      </c>
      <c r="I4667" t="s">
        <v>14212</v>
      </c>
      <c r="J4667" t="s">
        <v>7961</v>
      </c>
      <c r="K4667" t="s">
        <v>30</v>
      </c>
      <c r="L4667">
        <f>20500000</f>
        <v>20500000</v>
      </c>
      <c r="M4667">
        <v>83697473</v>
      </c>
      <c r="N4667" t="s">
        <v>9026</v>
      </c>
      <c r="O4667">
        <v>130</v>
      </c>
      <c r="P4667" t="str">
        <f>IF(Table1[[#This Row],[score]]&gt;=8.5,"High",IF(Table1[[#This Row],[score]]&gt;=7,"Medium","Low"))</f>
        <v>Low</v>
      </c>
      <c r="Q4667" s="5">
        <f>Table1[[#This Row],[gross]]-Table1[[#This Row],[budget]]</f>
        <v>63197473</v>
      </c>
      <c r="R4667" s="5" t="str">
        <f>IF(Table1[[#This Row],[Profit]]&gt;0,"Profit","Loss")</f>
        <v>Profit</v>
      </c>
      <c r="S4667" s="6" t="str">
        <f>FLOOR(Table1[[#This Row],[year]]-1900,10)+1900 &amp; "-" &amp; FLOOR(Table1[[#This Row],[year]]-1890,10)+1900</f>
        <v>2000-2010</v>
      </c>
      <c r="T4667" s="14" t="s">
        <v>21835</v>
      </c>
      <c r="AB4667" s="14"/>
    </row>
    <row r="4668" spans="1:28" hidden="1" x14ac:dyDescent="0.3">
      <c r="A4668" t="s">
        <v>13962</v>
      </c>
      <c r="B4668" t="s">
        <v>16</v>
      </c>
      <c r="C4668" t="s">
        <v>17</v>
      </c>
      <c r="D4668">
        <v>2005</v>
      </c>
      <c r="E4668" t="s">
        <v>13963</v>
      </c>
      <c r="F4668">
        <v>7.4</v>
      </c>
      <c r="G4668">
        <v>135000</v>
      </c>
      <c r="H4668" t="s">
        <v>12266</v>
      </c>
      <c r="I4668" t="s">
        <v>13964</v>
      </c>
      <c r="J4668" t="s">
        <v>8017</v>
      </c>
      <c r="K4668" t="s">
        <v>22</v>
      </c>
      <c r="L4668">
        <v>25000000</v>
      </c>
      <c r="M4668">
        <v>82468097</v>
      </c>
      <c r="N4668" t="s">
        <v>12565</v>
      </c>
      <c r="O4668">
        <v>129</v>
      </c>
      <c r="P4668" t="str">
        <f>IF(Table1[[#This Row],[score]]&gt;=8.5,"High",IF(Table1[[#This Row],[score]]&gt;=7,"Medium","Low"))</f>
        <v>Medium</v>
      </c>
      <c r="Q4668" s="5">
        <f>Table1[[#This Row],[gross]]-Table1[[#This Row],[budget]]</f>
        <v>57468097</v>
      </c>
      <c r="R4668" s="5" t="str">
        <f>IF(Table1[[#This Row],[Profit]]&gt;0,"Profit","Loss")</f>
        <v>Profit</v>
      </c>
      <c r="S4668" s="6" t="str">
        <f>FLOOR(Table1[[#This Row],[year]]-1900,10)+1900 &amp; "-" &amp; FLOOR(Table1[[#This Row],[year]]-1890,10)+1900</f>
        <v>2000-2010</v>
      </c>
      <c r="T4668" s="14" t="s">
        <v>21835</v>
      </c>
      <c r="AB4668" s="14"/>
    </row>
    <row r="4669" spans="1:28" hidden="1" x14ac:dyDescent="0.3">
      <c r="A4669" t="s">
        <v>13918</v>
      </c>
      <c r="B4669" t="s">
        <v>16</v>
      </c>
      <c r="C4669" t="s">
        <v>52</v>
      </c>
      <c r="D4669">
        <v>2005</v>
      </c>
      <c r="E4669" t="s">
        <v>13919</v>
      </c>
      <c r="F4669">
        <v>5.9</v>
      </c>
      <c r="G4669">
        <v>172000</v>
      </c>
      <c r="H4669" t="s">
        <v>12402</v>
      </c>
      <c r="I4669" t="s">
        <v>12402</v>
      </c>
      <c r="J4669" t="s">
        <v>13920</v>
      </c>
      <c r="K4669" t="s">
        <v>30</v>
      </c>
      <c r="L4669">
        <v>4800000</v>
      </c>
      <c r="M4669">
        <v>81979826</v>
      </c>
      <c r="N4669" t="s">
        <v>13921</v>
      </c>
      <c r="O4669">
        <v>94</v>
      </c>
      <c r="P4669" t="str">
        <f>IF(Table1[[#This Row],[score]]&gt;=8.5,"High",IF(Table1[[#This Row],[score]]&gt;=7,"Medium","Low"))</f>
        <v>Low</v>
      </c>
      <c r="Q4669" s="5">
        <f>Table1[[#This Row],[gross]]-Table1[[#This Row],[budget]]</f>
        <v>77179826</v>
      </c>
      <c r="R4669" s="5" t="str">
        <f>IF(Table1[[#This Row],[Profit]]&gt;0,"Profit","Loss")</f>
        <v>Profit</v>
      </c>
      <c r="S4669" s="6" t="str">
        <f>FLOOR(Table1[[#This Row],[year]]-1900,10)+1900 &amp; "-" &amp; FLOOR(Table1[[#This Row],[year]]-1890,10)+1900</f>
        <v>2000-2010</v>
      </c>
      <c r="T4669" s="14" t="s">
        <v>21835</v>
      </c>
      <c r="AB4669" s="14"/>
    </row>
    <row r="4670" spans="1:28" hidden="1" x14ac:dyDescent="0.3">
      <c r="A4670" t="s">
        <v>14202</v>
      </c>
      <c r="B4670" t="s">
        <v>1974</v>
      </c>
      <c r="C4670" t="s">
        <v>34</v>
      </c>
      <c r="D4670">
        <v>2005</v>
      </c>
      <c r="E4670" t="s">
        <v>13923</v>
      </c>
      <c r="F4670">
        <v>5.0999999999999996</v>
      </c>
      <c r="G4670">
        <v>52000</v>
      </c>
      <c r="H4670" t="s">
        <v>2455</v>
      </c>
      <c r="I4670" t="s">
        <v>179</v>
      </c>
      <c r="J4670" t="s">
        <v>14203</v>
      </c>
      <c r="K4670" t="s">
        <v>30</v>
      </c>
      <c r="L4670">
        <v>135000000</v>
      </c>
      <c r="M4670">
        <v>79268322</v>
      </c>
      <c r="N4670" t="s">
        <v>31</v>
      </c>
      <c r="O4670">
        <v>121</v>
      </c>
      <c r="P4670" t="str">
        <f>IF(Table1[[#This Row],[score]]&gt;=8.5,"High",IF(Table1[[#This Row],[score]]&gt;=7,"Medium","Low"))</f>
        <v>Low</v>
      </c>
      <c r="Q4670" s="5">
        <f>Table1[[#This Row],[gross]]-Table1[[#This Row],[budget]]</f>
        <v>-55731678</v>
      </c>
      <c r="R4670" s="5" t="str">
        <f>IF(Table1[[#This Row],[Profit]]&gt;0,"Profit","Loss")</f>
        <v>Loss</v>
      </c>
      <c r="S4670" s="6" t="str">
        <f>FLOOR(Table1[[#This Row],[year]]-1900,10)+1900 &amp; "-" &amp; FLOOR(Table1[[#This Row],[year]]-1890,10)+1900</f>
        <v>2000-2010</v>
      </c>
      <c r="T4670" s="14" t="s">
        <v>21835</v>
      </c>
      <c r="AB4670" s="14"/>
    </row>
    <row r="4671" spans="1:28" hidden="1" x14ac:dyDescent="0.3">
      <c r="A4671" t="s">
        <v>14150</v>
      </c>
      <c r="B4671" t="s">
        <v>16</v>
      </c>
      <c r="C4671" t="s">
        <v>34</v>
      </c>
      <c r="D4671">
        <v>2005</v>
      </c>
      <c r="E4671" t="s">
        <v>13528</v>
      </c>
      <c r="F4671">
        <v>6.5</v>
      </c>
      <c r="G4671">
        <v>108000</v>
      </c>
      <c r="H4671" t="s">
        <v>14151</v>
      </c>
      <c r="I4671" t="s">
        <v>14152</v>
      </c>
      <c r="J4671" t="s">
        <v>4412</v>
      </c>
      <c r="K4671" t="s">
        <v>30</v>
      </c>
      <c r="L4671">
        <v>52000000</v>
      </c>
      <c r="M4671">
        <v>77663556</v>
      </c>
      <c r="N4671" t="s">
        <v>3705</v>
      </c>
      <c r="O4671">
        <v>113</v>
      </c>
      <c r="P4671" t="str">
        <f>IF(Table1[[#This Row],[score]]&gt;=8.5,"High",IF(Table1[[#This Row],[score]]&gt;=7,"Medium","Low"))</f>
        <v>Low</v>
      </c>
      <c r="Q4671" s="5">
        <f>Table1[[#This Row],[gross]]-Table1[[#This Row],[budget]]</f>
        <v>25663556</v>
      </c>
      <c r="R4671" s="5" t="str">
        <f>IF(Table1[[#This Row],[Profit]]&gt;0,"Profit","Loss")</f>
        <v>Profit</v>
      </c>
      <c r="S4671" s="6" t="str">
        <f>FLOOR(Table1[[#This Row],[year]]-1900,10)+1900 &amp; "-" &amp; FLOOR(Table1[[#This Row],[year]]-1890,10)+1900</f>
        <v>2000-2010</v>
      </c>
      <c r="T4671" s="14" t="s">
        <v>21835</v>
      </c>
      <c r="AB4671" s="14"/>
    </row>
    <row r="4672" spans="1:28" hidden="1" x14ac:dyDescent="0.3">
      <c r="A4672" t="s">
        <v>13996</v>
      </c>
      <c r="B4672" t="s">
        <v>1974</v>
      </c>
      <c r="C4672" t="s">
        <v>63</v>
      </c>
      <c r="D4672">
        <v>2005</v>
      </c>
      <c r="E4672" t="s">
        <v>13587</v>
      </c>
      <c r="F4672">
        <v>7.3</v>
      </c>
      <c r="G4672">
        <v>133000</v>
      </c>
      <c r="H4672" t="s">
        <v>7543</v>
      </c>
      <c r="I4672" t="s">
        <v>11449</v>
      </c>
      <c r="J4672" t="s">
        <v>9321</v>
      </c>
      <c r="K4672" t="s">
        <v>30</v>
      </c>
      <c r="L4672">
        <v>30000000</v>
      </c>
      <c r="M4672">
        <v>76669554</v>
      </c>
      <c r="N4672" t="s">
        <v>13996</v>
      </c>
      <c r="O4672">
        <v>136</v>
      </c>
      <c r="P4672" t="str">
        <f>IF(Table1[[#This Row],[score]]&gt;=8.5,"High",IF(Table1[[#This Row],[score]]&gt;=7,"Medium","Low"))</f>
        <v>Medium</v>
      </c>
      <c r="Q4672" s="5">
        <f>Table1[[#This Row],[gross]]-Table1[[#This Row],[budget]]</f>
        <v>46669554</v>
      </c>
      <c r="R4672" s="5" t="str">
        <f>IF(Table1[[#This Row],[Profit]]&gt;0,"Profit","Loss")</f>
        <v>Profit</v>
      </c>
      <c r="S4672" s="6" t="str">
        <f>FLOOR(Table1[[#This Row],[year]]-1900,10)+1900 &amp; "-" &amp; FLOOR(Table1[[#This Row],[year]]-1890,10)+1900</f>
        <v>2000-2010</v>
      </c>
      <c r="T4672" s="14" t="s">
        <v>21835</v>
      </c>
      <c r="AB4672" s="14"/>
    </row>
    <row r="4673" spans="1:28" hidden="1" x14ac:dyDescent="0.3">
      <c r="A4673" t="s">
        <v>14017</v>
      </c>
      <c r="B4673" t="s">
        <v>33</v>
      </c>
      <c r="C4673" t="s">
        <v>41</v>
      </c>
      <c r="D4673">
        <v>2005</v>
      </c>
      <c r="E4673" t="s">
        <v>13856</v>
      </c>
      <c r="F4673">
        <v>5.5</v>
      </c>
      <c r="G4673">
        <v>27000</v>
      </c>
      <c r="H4673" t="s">
        <v>9467</v>
      </c>
      <c r="I4673" t="s">
        <v>14018</v>
      </c>
      <c r="J4673" t="s">
        <v>1481</v>
      </c>
      <c r="K4673" t="s">
        <v>30</v>
      </c>
      <c r="L4673">
        <v>45000000</v>
      </c>
      <c r="M4673">
        <v>72662923</v>
      </c>
      <c r="N4673" t="s">
        <v>44</v>
      </c>
      <c r="O4673">
        <v>88</v>
      </c>
      <c r="P4673" t="str">
        <f>IF(Table1[[#This Row],[score]]&gt;=8.5,"High",IF(Table1[[#This Row],[score]]&gt;=7,"Medium","Low"))</f>
        <v>Low</v>
      </c>
      <c r="Q4673" s="5">
        <f>Table1[[#This Row],[gross]]-Table1[[#This Row],[budget]]</f>
        <v>27662923</v>
      </c>
      <c r="R4673" s="5" t="str">
        <f>IF(Table1[[#This Row],[Profit]]&gt;0,"Profit","Loss")</f>
        <v>Profit</v>
      </c>
      <c r="S4673" s="6" t="str">
        <f>FLOOR(Table1[[#This Row],[year]]-1900,10)+1900 &amp; "-" &amp; FLOOR(Table1[[#This Row],[year]]-1890,10)+1900</f>
        <v>2000-2010</v>
      </c>
      <c r="T4673" s="14" t="s">
        <v>21835</v>
      </c>
      <c r="AB4673" s="14"/>
    </row>
    <row r="4674" spans="1:28" hidden="1" x14ac:dyDescent="0.3">
      <c r="A4674" t="s">
        <v>13999</v>
      </c>
      <c r="B4674" t="s">
        <v>16</v>
      </c>
      <c r="C4674" t="s">
        <v>34</v>
      </c>
      <c r="D4674">
        <v>2005</v>
      </c>
      <c r="E4674" t="s">
        <v>14000</v>
      </c>
      <c r="F4674">
        <v>7.6</v>
      </c>
      <c r="G4674">
        <v>300000</v>
      </c>
      <c r="H4674" t="s">
        <v>9488</v>
      </c>
      <c r="I4674" t="s">
        <v>9488</v>
      </c>
      <c r="J4674" t="s">
        <v>1519</v>
      </c>
      <c r="K4674" t="s">
        <v>448</v>
      </c>
      <c r="L4674">
        <v>50000000</v>
      </c>
      <c r="M4674">
        <v>72617068</v>
      </c>
      <c r="N4674" t="s">
        <v>14001</v>
      </c>
      <c r="O4674">
        <v>122</v>
      </c>
      <c r="P4674" t="str">
        <f>IF(Table1[[#This Row],[score]]&gt;=8.5,"High",IF(Table1[[#This Row],[score]]&gt;=7,"Medium","Low"))</f>
        <v>Medium</v>
      </c>
      <c r="Q4674" s="5">
        <f>Table1[[#This Row],[gross]]-Table1[[#This Row],[budget]]</f>
        <v>22617068</v>
      </c>
      <c r="R4674" s="5" t="str">
        <f>IF(Table1[[#This Row],[Profit]]&gt;0,"Profit","Loss")</f>
        <v>Profit</v>
      </c>
      <c r="S4674" s="6" t="str">
        <f>FLOOR(Table1[[#This Row],[year]]-1900,10)+1900 &amp; "-" &amp; FLOOR(Table1[[#This Row],[year]]-1890,10)+1900</f>
        <v>2000-2010</v>
      </c>
      <c r="T4674" s="14" t="s">
        <v>21835</v>
      </c>
      <c r="AB4674" s="14"/>
    </row>
    <row r="4675" spans="1:28" hidden="1" x14ac:dyDescent="0.3">
      <c r="A4675" t="s">
        <v>14139</v>
      </c>
      <c r="B4675" t="s">
        <v>1974</v>
      </c>
      <c r="C4675" t="s">
        <v>34</v>
      </c>
      <c r="D4675">
        <v>2005</v>
      </c>
      <c r="E4675" t="s">
        <v>13780</v>
      </c>
      <c r="F4675">
        <v>4.5</v>
      </c>
      <c r="G4675">
        <v>68000</v>
      </c>
      <c r="H4675" t="s">
        <v>7974</v>
      </c>
      <c r="I4675" t="s">
        <v>7943</v>
      </c>
      <c r="J4675" t="s">
        <v>8418</v>
      </c>
      <c r="K4675" t="s">
        <v>30</v>
      </c>
      <c r="L4675">
        <v>113000000</v>
      </c>
      <c r="M4675">
        <v>71022693</v>
      </c>
      <c r="N4675" t="s">
        <v>31</v>
      </c>
      <c r="O4675">
        <v>101</v>
      </c>
      <c r="P4675" t="str">
        <f>IF(Table1[[#This Row],[score]]&gt;=8.5,"High",IF(Table1[[#This Row],[score]]&gt;=7,"Medium","Low"))</f>
        <v>Low</v>
      </c>
      <c r="Q4675" s="5">
        <f>Table1[[#This Row],[gross]]-Table1[[#This Row],[budget]]</f>
        <v>-41977307</v>
      </c>
      <c r="R4675" s="5" t="str">
        <f>IF(Table1[[#This Row],[Profit]]&gt;0,"Profit","Loss")</f>
        <v>Loss</v>
      </c>
      <c r="S4675" s="6" t="str">
        <f>FLOOR(Table1[[#This Row],[year]]-1900,10)+1900 &amp; "-" &amp; FLOOR(Table1[[#This Row],[year]]-1890,10)+1900</f>
        <v>2000-2010</v>
      </c>
      <c r="T4675" s="14" t="s">
        <v>21835</v>
      </c>
      <c r="AB4675" s="14"/>
    </row>
    <row r="4676" spans="1:28" hidden="1" x14ac:dyDescent="0.3">
      <c r="A4676" t="s">
        <v>13943</v>
      </c>
      <c r="B4676" t="s">
        <v>16</v>
      </c>
      <c r="C4676" t="s">
        <v>52</v>
      </c>
      <c r="D4676">
        <v>2005</v>
      </c>
      <c r="E4676" t="s">
        <v>13407</v>
      </c>
      <c r="F4676">
        <v>5.4</v>
      </c>
      <c r="G4676">
        <v>118000</v>
      </c>
      <c r="H4676" t="s">
        <v>13944</v>
      </c>
      <c r="I4676" t="s">
        <v>13945</v>
      </c>
      <c r="J4676" t="s">
        <v>13946</v>
      </c>
      <c r="K4676" t="s">
        <v>248</v>
      </c>
      <c r="L4676">
        <v>40000000</v>
      </c>
      <c r="M4676">
        <v>68766121</v>
      </c>
      <c r="N4676" t="s">
        <v>23</v>
      </c>
      <c r="O4676">
        <v>113</v>
      </c>
      <c r="P4676" t="str">
        <f>IF(Table1[[#This Row],[score]]&gt;=8.5,"High",IF(Table1[[#This Row],[score]]&gt;=7,"Medium","Low"))</f>
        <v>Low</v>
      </c>
      <c r="Q4676" s="5">
        <f>Table1[[#This Row],[gross]]-Table1[[#This Row],[budget]]</f>
        <v>28766121</v>
      </c>
      <c r="R4676" s="5" t="str">
        <f>IF(Table1[[#This Row],[Profit]]&gt;0,"Profit","Loss")</f>
        <v>Profit</v>
      </c>
      <c r="S4676" s="6" t="str">
        <f>FLOOR(Table1[[#This Row],[year]]-1900,10)+1900 &amp; "-" &amp; FLOOR(Table1[[#This Row],[year]]-1890,10)+1900</f>
        <v>2000-2010</v>
      </c>
      <c r="T4676" s="14" t="s">
        <v>21835</v>
      </c>
      <c r="AB4676" s="14"/>
    </row>
    <row r="4677" spans="1:28" hidden="1" x14ac:dyDescent="0.3">
      <c r="A4677" t="s">
        <v>13997</v>
      </c>
      <c r="B4677" t="s">
        <v>1974</v>
      </c>
      <c r="C4677" t="s">
        <v>17</v>
      </c>
      <c r="D4677">
        <v>2005</v>
      </c>
      <c r="E4677" t="s">
        <v>13900</v>
      </c>
      <c r="F4677">
        <v>5.6</v>
      </c>
      <c r="G4677">
        <v>60000</v>
      </c>
      <c r="H4677" t="s">
        <v>10361</v>
      </c>
      <c r="I4677" t="s">
        <v>13998</v>
      </c>
      <c r="J4677" t="s">
        <v>2857</v>
      </c>
      <c r="K4677" t="s">
        <v>30</v>
      </c>
      <c r="L4677">
        <v>30000000</v>
      </c>
      <c r="M4677">
        <v>68357079</v>
      </c>
      <c r="N4677" t="s">
        <v>2067</v>
      </c>
      <c r="O4677">
        <v>105</v>
      </c>
      <c r="P4677" t="str">
        <f>IF(Table1[[#This Row],[score]]&gt;=8.5,"High",IF(Table1[[#This Row],[score]]&gt;=7,"Medium","Low"))</f>
        <v>Low</v>
      </c>
      <c r="Q4677" s="5">
        <f>Table1[[#This Row],[gross]]-Table1[[#This Row],[budget]]</f>
        <v>38357079</v>
      </c>
      <c r="R4677" s="5" t="str">
        <f>IF(Table1[[#This Row],[Profit]]&gt;0,"Profit","Loss")</f>
        <v>Profit</v>
      </c>
      <c r="S4677" s="6" t="str">
        <f>FLOOR(Table1[[#This Row],[year]]-1900,10)+1900 &amp; "-" &amp; FLOOR(Table1[[#This Row],[year]]-1890,10)+1900</f>
        <v>2000-2010</v>
      </c>
      <c r="T4677" s="14" t="s">
        <v>21835</v>
      </c>
      <c r="AB4677" s="14"/>
    </row>
    <row r="4678" spans="1:28" hidden="1" x14ac:dyDescent="0.3">
      <c r="A4678" t="s">
        <v>14302</v>
      </c>
      <c r="B4678" t="s">
        <v>1974</v>
      </c>
      <c r="C4678" t="s">
        <v>41</v>
      </c>
      <c r="D4678">
        <v>2005</v>
      </c>
      <c r="E4678" t="s">
        <v>13986</v>
      </c>
      <c r="F4678">
        <v>6.2</v>
      </c>
      <c r="G4678">
        <v>40000</v>
      </c>
      <c r="H4678" t="s">
        <v>11297</v>
      </c>
      <c r="I4678" t="s">
        <v>11297</v>
      </c>
      <c r="J4678" t="s">
        <v>7649</v>
      </c>
      <c r="K4678" t="s">
        <v>30</v>
      </c>
      <c r="L4678">
        <v>22000000</v>
      </c>
      <c r="M4678">
        <v>67937494</v>
      </c>
      <c r="N4678" t="s">
        <v>14303</v>
      </c>
      <c r="O4678">
        <v>105</v>
      </c>
      <c r="P4678" t="str">
        <f>IF(Table1[[#This Row],[score]]&gt;=8.5,"High",IF(Table1[[#This Row],[score]]&gt;=7,"Medium","Low"))</f>
        <v>Low</v>
      </c>
      <c r="Q4678" s="5">
        <f>Table1[[#This Row],[gross]]-Table1[[#This Row],[budget]]</f>
        <v>45937494</v>
      </c>
      <c r="R4678" s="5" t="str">
        <f>IF(Table1[[#This Row],[Profit]]&gt;0,"Profit","Loss")</f>
        <v>Profit</v>
      </c>
      <c r="S4678" s="6" t="str">
        <f>FLOOR(Table1[[#This Row],[year]]-1900,10)+1900 &amp; "-" &amp; FLOOR(Table1[[#This Row],[year]]-1890,10)+1900</f>
        <v>2000-2010</v>
      </c>
      <c r="T4678" s="14" t="s">
        <v>21835</v>
      </c>
      <c r="AB4678" s="14"/>
    </row>
    <row r="4679" spans="1:28" hidden="1" x14ac:dyDescent="0.3">
      <c r="A4679" t="s">
        <v>14271</v>
      </c>
      <c r="B4679" t="s">
        <v>1974</v>
      </c>
      <c r="C4679" t="s">
        <v>17</v>
      </c>
      <c r="D4679">
        <v>2005</v>
      </c>
      <c r="E4679" t="s">
        <v>13494</v>
      </c>
      <c r="F4679">
        <v>4.2</v>
      </c>
      <c r="G4679">
        <v>30000</v>
      </c>
      <c r="H4679" t="s">
        <v>9900</v>
      </c>
      <c r="I4679" t="s">
        <v>14272</v>
      </c>
      <c r="J4679" t="s">
        <v>12646</v>
      </c>
      <c r="K4679" t="s">
        <v>30</v>
      </c>
      <c r="L4679">
        <v>20000000</v>
      </c>
      <c r="M4679">
        <v>67192859</v>
      </c>
      <c r="N4679" t="s">
        <v>10771</v>
      </c>
      <c r="O4679">
        <v>89</v>
      </c>
      <c r="P4679" t="str">
        <f>IF(Table1[[#This Row],[score]]&gt;=8.5,"High",IF(Table1[[#This Row],[score]]&gt;=7,"Medium","Low"))</f>
        <v>Low</v>
      </c>
      <c r="Q4679" s="5">
        <f>Table1[[#This Row],[gross]]-Table1[[#This Row],[budget]]</f>
        <v>47192859</v>
      </c>
      <c r="R4679" s="5" t="str">
        <f>IF(Table1[[#This Row],[Profit]]&gt;0,"Profit","Loss")</f>
        <v>Profit</v>
      </c>
      <c r="S4679" s="6" t="str">
        <f>FLOOR(Table1[[#This Row],[year]]-1900,10)+1900 &amp; "-" &amp; FLOOR(Table1[[#This Row],[year]]-1890,10)+1900</f>
        <v>2000-2010</v>
      </c>
      <c r="T4679" s="14" t="s">
        <v>21835</v>
      </c>
      <c r="AB4679" s="14"/>
    </row>
    <row r="4680" spans="1:28" hidden="1" x14ac:dyDescent="0.3">
      <c r="A4680" t="s">
        <v>14002</v>
      </c>
      <c r="B4680" t="s">
        <v>33</v>
      </c>
      <c r="C4680" t="s">
        <v>34</v>
      </c>
      <c r="D4680">
        <v>2005</v>
      </c>
      <c r="E4680" t="s">
        <v>14003</v>
      </c>
      <c r="F4680">
        <v>6.2</v>
      </c>
      <c r="G4680">
        <v>97000</v>
      </c>
      <c r="H4680" t="s">
        <v>8998</v>
      </c>
      <c r="I4680" t="s">
        <v>13546</v>
      </c>
      <c r="J4680" t="s">
        <v>14004</v>
      </c>
      <c r="K4680" t="s">
        <v>30</v>
      </c>
      <c r="L4680">
        <v>65000000</v>
      </c>
      <c r="M4680">
        <v>65079104</v>
      </c>
      <c r="N4680" t="s">
        <v>31</v>
      </c>
      <c r="O4680">
        <v>101</v>
      </c>
      <c r="P4680" t="str">
        <f>IF(Table1[[#This Row],[score]]&gt;=8.5,"High",IF(Table1[[#This Row],[score]]&gt;=7,"Medium","Low"))</f>
        <v>Low</v>
      </c>
      <c r="Q4680" s="5">
        <f>Table1[[#This Row],[gross]]-Table1[[#This Row],[budget]]</f>
        <v>79104</v>
      </c>
      <c r="R4680" s="5" t="str">
        <f>IF(Table1[[#This Row],[Profit]]&gt;0,"Profit","Loss")</f>
        <v>Profit</v>
      </c>
      <c r="S4680" s="6" t="str">
        <f>FLOOR(Table1[[#This Row],[year]]-1900,10)+1900 &amp; "-" &amp; FLOOR(Table1[[#This Row],[year]]-1890,10)+1900</f>
        <v>2000-2010</v>
      </c>
      <c r="T4680" s="14" t="s">
        <v>21835</v>
      </c>
      <c r="AB4680" s="14"/>
    </row>
    <row r="4681" spans="1:28" hidden="1" x14ac:dyDescent="0.3">
      <c r="A4681" t="s">
        <v>14298</v>
      </c>
      <c r="B4681" t="s">
        <v>337</v>
      </c>
      <c r="C4681" t="s">
        <v>390</v>
      </c>
      <c r="D4681">
        <v>2005</v>
      </c>
      <c r="E4681" t="s">
        <v>13850</v>
      </c>
      <c r="F4681">
        <v>5.5</v>
      </c>
      <c r="G4681">
        <v>22000</v>
      </c>
      <c r="H4681" t="s">
        <v>14299</v>
      </c>
      <c r="I4681" t="s">
        <v>14300</v>
      </c>
      <c r="J4681" t="s">
        <v>8921</v>
      </c>
      <c r="K4681" t="s">
        <v>22</v>
      </c>
      <c r="L4681">
        <v>35000000</v>
      </c>
      <c r="M4681">
        <v>61746888</v>
      </c>
      <c r="N4681" t="s">
        <v>14301</v>
      </c>
      <c r="O4681">
        <v>76</v>
      </c>
      <c r="P4681" t="str">
        <f>IF(Table1[[#This Row],[score]]&gt;=8.5,"High",IF(Table1[[#This Row],[score]]&gt;=7,"Medium","Low"))</f>
        <v>Low</v>
      </c>
      <c r="Q4681" s="5">
        <f>Table1[[#This Row],[gross]]-Table1[[#This Row],[budget]]</f>
        <v>26746888</v>
      </c>
      <c r="R4681" s="5" t="str">
        <f>IF(Table1[[#This Row],[Profit]]&gt;0,"Profit","Loss")</f>
        <v>Profit</v>
      </c>
      <c r="S4681" s="6" t="str">
        <f>FLOOR(Table1[[#This Row],[year]]-1900,10)+1900 &amp; "-" &amp; FLOOR(Table1[[#This Row],[year]]-1890,10)+1900</f>
        <v>2000-2010</v>
      </c>
      <c r="T4681" s="14" t="s">
        <v>21835</v>
      </c>
      <c r="AB4681" s="14"/>
    </row>
    <row r="4682" spans="1:28" hidden="1" x14ac:dyDescent="0.3">
      <c r="A4682" t="s">
        <v>13967</v>
      </c>
      <c r="B4682" t="s">
        <v>16</v>
      </c>
      <c r="C4682" t="s">
        <v>17</v>
      </c>
      <c r="D4682">
        <v>2005</v>
      </c>
      <c r="E4682" t="s">
        <v>13907</v>
      </c>
      <c r="F4682">
        <v>7.4</v>
      </c>
      <c r="G4682">
        <v>228000</v>
      </c>
      <c r="H4682" t="s">
        <v>569</v>
      </c>
      <c r="I4682" t="s">
        <v>8537</v>
      </c>
      <c r="J4682" t="s">
        <v>13621</v>
      </c>
      <c r="K4682" t="s">
        <v>195</v>
      </c>
      <c r="L4682">
        <v>32000000</v>
      </c>
      <c r="M4682">
        <v>61385065</v>
      </c>
      <c r="N4682" t="s">
        <v>2001</v>
      </c>
      <c r="O4682">
        <v>96</v>
      </c>
      <c r="P4682" t="str">
        <f>IF(Table1[[#This Row],[score]]&gt;=8.5,"High",IF(Table1[[#This Row],[score]]&gt;=7,"Medium","Low"))</f>
        <v>Medium</v>
      </c>
      <c r="Q4682" s="5">
        <f>Table1[[#This Row],[gross]]-Table1[[#This Row],[budget]]</f>
        <v>29385065</v>
      </c>
      <c r="R4682" s="5" t="str">
        <f>IF(Table1[[#This Row],[Profit]]&gt;0,"Profit","Loss")</f>
        <v>Profit</v>
      </c>
      <c r="S4682" s="6" t="str">
        <f>FLOOR(Table1[[#This Row],[year]]-1900,10)+1900 &amp; "-" &amp; FLOOR(Table1[[#This Row],[year]]-1890,10)+1900</f>
        <v>2000-2010</v>
      </c>
      <c r="T4682" s="14" t="s">
        <v>21835</v>
      </c>
      <c r="AB4682" s="14"/>
    </row>
    <row r="4683" spans="1:28" hidden="1" x14ac:dyDescent="0.3">
      <c r="A4683" t="s">
        <v>14058</v>
      </c>
      <c r="B4683" t="s">
        <v>33</v>
      </c>
      <c r="C4683" t="s">
        <v>41</v>
      </c>
      <c r="D4683">
        <v>2005</v>
      </c>
      <c r="E4683" t="s">
        <v>13722</v>
      </c>
      <c r="F4683">
        <v>2.2000000000000002</v>
      </c>
      <c r="G4683">
        <v>53000</v>
      </c>
      <c r="H4683" t="s">
        <v>12023</v>
      </c>
      <c r="I4683" t="s">
        <v>14059</v>
      </c>
      <c r="J4683" t="s">
        <v>13079</v>
      </c>
      <c r="K4683" t="s">
        <v>30</v>
      </c>
      <c r="L4683">
        <v>84000000</v>
      </c>
      <c r="M4683">
        <v>59981548</v>
      </c>
      <c r="N4683" t="s">
        <v>2001</v>
      </c>
      <c r="O4683">
        <v>94</v>
      </c>
      <c r="P4683" t="str">
        <f>IF(Table1[[#This Row],[score]]&gt;=8.5,"High",IF(Table1[[#This Row],[score]]&gt;=7,"Medium","Low"))</f>
        <v>Low</v>
      </c>
      <c r="Q4683" s="5">
        <f>Table1[[#This Row],[gross]]-Table1[[#This Row],[budget]]</f>
        <v>-24018452</v>
      </c>
      <c r="R4683" s="5" t="str">
        <f>IF(Table1[[#This Row],[Profit]]&gt;0,"Profit","Loss")</f>
        <v>Loss</v>
      </c>
      <c r="S4683" s="6" t="str">
        <f>FLOOR(Table1[[#This Row],[year]]-1900,10)+1900 &amp; "-" &amp; FLOOR(Table1[[#This Row],[year]]-1890,10)+1900</f>
        <v>2000-2010</v>
      </c>
      <c r="T4683" s="14" t="s">
        <v>21835</v>
      </c>
      <c r="AB4683" s="14"/>
    </row>
    <row r="4684" spans="1:28" hidden="1" x14ac:dyDescent="0.3">
      <c r="A4684" t="s">
        <v>14220</v>
      </c>
      <c r="B4684" t="s">
        <v>1974</v>
      </c>
      <c r="C4684" t="s">
        <v>41</v>
      </c>
      <c r="D4684">
        <v>2005</v>
      </c>
      <c r="E4684" t="s">
        <v>13923</v>
      </c>
      <c r="F4684">
        <v>5.9</v>
      </c>
      <c r="G4684">
        <v>31000</v>
      </c>
      <c r="H4684" t="s">
        <v>5344</v>
      </c>
      <c r="I4684" t="s">
        <v>14221</v>
      </c>
      <c r="J4684" t="s">
        <v>10696</v>
      </c>
      <c r="K4684" t="s">
        <v>30</v>
      </c>
      <c r="L4684">
        <v>30000000</v>
      </c>
      <c r="M4684">
        <v>58231520</v>
      </c>
      <c r="N4684" t="s">
        <v>23</v>
      </c>
      <c r="O4684">
        <v>98</v>
      </c>
      <c r="P4684" t="str">
        <f>IF(Table1[[#This Row],[score]]&gt;=8.5,"High",IF(Table1[[#This Row],[score]]&gt;=7,"Medium","Low"))</f>
        <v>Low</v>
      </c>
      <c r="Q4684" s="5">
        <f>Table1[[#This Row],[gross]]-Table1[[#This Row],[budget]]</f>
        <v>28231520</v>
      </c>
      <c r="R4684" s="5" t="str">
        <f>IF(Table1[[#This Row],[Profit]]&gt;0,"Profit","Loss")</f>
        <v>Profit</v>
      </c>
      <c r="S4684" s="6" t="str">
        <f>FLOOR(Table1[[#This Row],[year]]-1900,10)+1900 &amp; "-" &amp; FLOOR(Table1[[#This Row],[year]]-1890,10)+1900</f>
        <v>2000-2010</v>
      </c>
      <c r="T4684" s="14" t="s">
        <v>21835</v>
      </c>
      <c r="AB4684" s="14"/>
    </row>
    <row r="4685" spans="1:28" hidden="1" x14ac:dyDescent="0.3">
      <c r="A4685" t="s">
        <v>14047</v>
      </c>
      <c r="B4685" t="s">
        <v>16</v>
      </c>
      <c r="C4685" t="s">
        <v>34</v>
      </c>
      <c r="D4685">
        <v>2005</v>
      </c>
      <c r="E4685" t="s">
        <v>14048</v>
      </c>
      <c r="F4685">
        <v>5.2</v>
      </c>
      <c r="G4685">
        <v>110000</v>
      </c>
      <c r="H4685" t="s">
        <v>11367</v>
      </c>
      <c r="I4685" t="s">
        <v>14049</v>
      </c>
      <c r="J4685" t="s">
        <v>14050</v>
      </c>
      <c r="K4685" t="s">
        <v>22</v>
      </c>
      <c r="L4685">
        <v>60000000</v>
      </c>
      <c r="M4685">
        <v>58072119</v>
      </c>
      <c r="N4685" t="s">
        <v>14051</v>
      </c>
      <c r="O4685">
        <v>105</v>
      </c>
      <c r="P4685" t="str">
        <f>IF(Table1[[#This Row],[score]]&gt;=8.5,"High",IF(Table1[[#This Row],[score]]&gt;=7,"Medium","Low"))</f>
        <v>Low</v>
      </c>
      <c r="Q4685" s="5">
        <f>Table1[[#This Row],[gross]]-Table1[[#This Row],[budget]]</f>
        <v>-1927881</v>
      </c>
      <c r="R4685" s="5" t="str">
        <f>IF(Table1[[#This Row],[Profit]]&gt;0,"Profit","Loss")</f>
        <v>Loss</v>
      </c>
      <c r="S4685" s="6" t="str">
        <f>FLOOR(Table1[[#This Row],[year]]-1900,10)+1900 &amp; "-" &amp; FLOOR(Table1[[#This Row],[year]]-1890,10)+1900</f>
        <v>2000-2010</v>
      </c>
      <c r="T4685" s="14" t="s">
        <v>21835</v>
      </c>
      <c r="AB4685" s="14"/>
    </row>
    <row r="4686" spans="1:28" hidden="1" x14ac:dyDescent="0.3">
      <c r="A4686" t="s">
        <v>14142</v>
      </c>
      <c r="B4686" t="s">
        <v>16</v>
      </c>
      <c r="C4686" t="s">
        <v>104</v>
      </c>
      <c r="D4686">
        <v>2005</v>
      </c>
      <c r="E4686" t="s">
        <v>14003</v>
      </c>
      <c r="F4686">
        <v>6.6</v>
      </c>
      <c r="G4686">
        <v>72000</v>
      </c>
      <c r="H4686" t="s">
        <v>13103</v>
      </c>
      <c r="I4686" t="s">
        <v>13355</v>
      </c>
      <c r="J4686" t="s">
        <v>10230</v>
      </c>
      <c r="K4686" t="s">
        <v>30</v>
      </c>
      <c r="L4686">
        <v>22000000</v>
      </c>
      <c r="M4686">
        <v>57479076</v>
      </c>
      <c r="N4686" t="s">
        <v>14143</v>
      </c>
      <c r="O4686">
        <v>108</v>
      </c>
      <c r="P4686" t="str">
        <f>IF(Table1[[#This Row],[score]]&gt;=8.5,"High",IF(Table1[[#This Row],[score]]&gt;=7,"Medium","Low"))</f>
        <v>Low</v>
      </c>
      <c r="Q4686" s="5">
        <f>Table1[[#This Row],[gross]]-Table1[[#This Row],[budget]]</f>
        <v>35479076</v>
      </c>
      <c r="R4686" s="5" t="str">
        <f>IF(Table1[[#This Row],[Profit]]&gt;0,"Profit","Loss")</f>
        <v>Profit</v>
      </c>
      <c r="S4686" s="6" t="str">
        <f>FLOOR(Table1[[#This Row],[year]]-1900,10)+1900 &amp; "-" &amp; FLOOR(Table1[[#This Row],[year]]-1890,10)+1900</f>
        <v>2000-2010</v>
      </c>
      <c r="T4686" s="14" t="s">
        <v>21835</v>
      </c>
      <c r="AB4686" s="14"/>
    </row>
    <row r="4687" spans="1:28" hidden="1" x14ac:dyDescent="0.3">
      <c r="A4687" t="s">
        <v>13862</v>
      </c>
      <c r="B4687" t="s">
        <v>16</v>
      </c>
      <c r="C4687" t="s">
        <v>25</v>
      </c>
      <c r="D4687">
        <v>2005</v>
      </c>
      <c r="E4687" t="s">
        <v>13863</v>
      </c>
      <c r="F4687">
        <v>7.2</v>
      </c>
      <c r="G4687">
        <v>207000</v>
      </c>
      <c r="H4687" t="s">
        <v>13864</v>
      </c>
      <c r="I4687" t="s">
        <v>13864</v>
      </c>
      <c r="J4687" t="s">
        <v>13865</v>
      </c>
      <c r="K4687" t="s">
        <v>22</v>
      </c>
      <c r="L4687">
        <f>20500000</f>
        <v>20500000</v>
      </c>
      <c r="M4687">
        <v>57130027</v>
      </c>
      <c r="N4687" t="s">
        <v>13866</v>
      </c>
      <c r="O4687">
        <v>99</v>
      </c>
      <c r="P4687" t="str">
        <f>IF(Table1[[#This Row],[score]]&gt;=8.5,"High",IF(Table1[[#This Row],[score]]&gt;=7,"Medium","Low"))</f>
        <v>Medium</v>
      </c>
      <c r="Q4687" s="5">
        <f>Table1[[#This Row],[gross]]-Table1[[#This Row],[budget]]</f>
        <v>36630027</v>
      </c>
      <c r="R4687" s="5" t="str">
        <f>IF(Table1[[#This Row],[Profit]]&gt;0,"Profit","Loss")</f>
        <v>Profit</v>
      </c>
      <c r="S4687" s="6" t="str">
        <f>FLOOR(Table1[[#This Row],[year]]-1900,10)+1900 &amp; "-" &amp; FLOOR(Table1[[#This Row],[year]]-1890,10)+1900</f>
        <v>2000-2010</v>
      </c>
      <c r="T4687" s="14" t="s">
        <v>21835</v>
      </c>
      <c r="AB4687" s="14"/>
    </row>
    <row r="4688" spans="1:28" hidden="1" x14ac:dyDescent="0.3">
      <c r="A4688" t="s">
        <v>14046</v>
      </c>
      <c r="B4688" t="s">
        <v>1974</v>
      </c>
      <c r="C4688" t="s">
        <v>34</v>
      </c>
      <c r="D4688">
        <v>2005</v>
      </c>
      <c r="E4688" t="s">
        <v>13587</v>
      </c>
      <c r="F4688">
        <v>4.7</v>
      </c>
      <c r="G4688">
        <v>89000</v>
      </c>
      <c r="H4688" t="s">
        <v>7506</v>
      </c>
      <c r="I4688" t="s">
        <v>7440</v>
      </c>
      <c r="J4688" t="s">
        <v>13404</v>
      </c>
      <c r="K4688" t="s">
        <v>195</v>
      </c>
      <c r="L4688">
        <v>43000000</v>
      </c>
      <c r="M4688">
        <v>56995646</v>
      </c>
      <c r="N4688" t="s">
        <v>180</v>
      </c>
      <c r="O4688">
        <v>97</v>
      </c>
      <c r="P4688" t="str">
        <f>IF(Table1[[#This Row],[score]]&gt;=8.5,"High",IF(Table1[[#This Row],[score]]&gt;=7,"Medium","Low"))</f>
        <v>Low</v>
      </c>
      <c r="Q4688" s="5">
        <f>Table1[[#This Row],[gross]]-Table1[[#This Row],[budget]]</f>
        <v>13995646</v>
      </c>
      <c r="R4688" s="5" t="str">
        <f>IF(Table1[[#This Row],[Profit]]&gt;0,"Profit","Loss")</f>
        <v>Profit</v>
      </c>
      <c r="S4688" s="6" t="str">
        <f>FLOOR(Table1[[#This Row],[year]]-1900,10)+1900 &amp; "-" &amp; FLOOR(Table1[[#This Row],[year]]-1890,10)+1900</f>
        <v>2000-2010</v>
      </c>
      <c r="T4688" s="14" t="s">
        <v>21835</v>
      </c>
      <c r="AB4688" s="14"/>
    </row>
    <row r="4689" spans="1:28" hidden="1" x14ac:dyDescent="0.3">
      <c r="A4689" t="s">
        <v>14067</v>
      </c>
      <c r="B4689" t="s">
        <v>33</v>
      </c>
      <c r="C4689" t="s">
        <v>41</v>
      </c>
      <c r="D4689">
        <v>2005</v>
      </c>
      <c r="E4689" t="s">
        <v>13553</v>
      </c>
      <c r="F4689">
        <v>5.6</v>
      </c>
      <c r="G4689">
        <v>37000</v>
      </c>
      <c r="H4689" t="s">
        <v>11870</v>
      </c>
      <c r="I4689" t="s">
        <v>7996</v>
      </c>
      <c r="J4689" t="s">
        <v>12913</v>
      </c>
      <c r="K4689" t="s">
        <v>30</v>
      </c>
      <c r="L4689">
        <v>45000000</v>
      </c>
      <c r="M4689">
        <v>56070433</v>
      </c>
      <c r="N4689" t="s">
        <v>61</v>
      </c>
      <c r="O4689">
        <v>95</v>
      </c>
      <c r="P4689" t="str">
        <f>IF(Table1[[#This Row],[score]]&gt;=8.5,"High",IF(Table1[[#This Row],[score]]&gt;=7,"Medium","Low"))</f>
        <v>Low</v>
      </c>
      <c r="Q4689" s="5">
        <f>Table1[[#This Row],[gross]]-Table1[[#This Row],[budget]]</f>
        <v>11070433</v>
      </c>
      <c r="R4689" s="5" t="str">
        <f>IF(Table1[[#This Row],[Profit]]&gt;0,"Profit","Loss")</f>
        <v>Profit</v>
      </c>
      <c r="S4689" s="6" t="str">
        <f>FLOOR(Table1[[#This Row],[year]]-1900,10)+1900 &amp; "-" &amp; FLOOR(Table1[[#This Row],[year]]-1890,10)+1900</f>
        <v>2000-2010</v>
      </c>
      <c r="T4689" s="14" t="s">
        <v>21835</v>
      </c>
      <c r="AB4689" s="14"/>
    </row>
    <row r="4690" spans="1:28" hidden="1" x14ac:dyDescent="0.3">
      <c r="A4690" t="s">
        <v>14187</v>
      </c>
      <c r="B4690" t="s">
        <v>33</v>
      </c>
      <c r="C4690" t="s">
        <v>63</v>
      </c>
      <c r="D4690">
        <v>2005</v>
      </c>
      <c r="E4690" t="s">
        <v>13983</v>
      </c>
      <c r="F4690">
        <v>7.4</v>
      </c>
      <c r="G4690">
        <v>95000</v>
      </c>
      <c r="H4690" t="s">
        <v>9618</v>
      </c>
      <c r="I4690" t="s">
        <v>9618</v>
      </c>
      <c r="J4690" t="s">
        <v>14188</v>
      </c>
      <c r="K4690" t="s">
        <v>30</v>
      </c>
      <c r="L4690">
        <v>7000000</v>
      </c>
      <c r="M4690">
        <v>54641191</v>
      </c>
      <c r="N4690" t="s">
        <v>13471</v>
      </c>
      <c r="O4690">
        <v>93</v>
      </c>
      <c r="P4690" t="str">
        <f>IF(Table1[[#This Row],[score]]&gt;=8.5,"High",IF(Table1[[#This Row],[score]]&gt;=7,"Medium","Low"))</f>
        <v>Medium</v>
      </c>
      <c r="Q4690" s="5">
        <f>Table1[[#This Row],[gross]]-Table1[[#This Row],[budget]]</f>
        <v>47641191</v>
      </c>
      <c r="R4690" s="5" t="str">
        <f>IF(Table1[[#This Row],[Profit]]&gt;0,"Profit","Loss")</f>
        <v>Profit</v>
      </c>
      <c r="S4690" s="6" t="str">
        <f>FLOOR(Table1[[#This Row],[year]]-1900,10)+1900 &amp; "-" &amp; FLOOR(Table1[[#This Row],[year]]-1890,10)+1900</f>
        <v>2000-2010</v>
      </c>
      <c r="T4690" s="14" t="s">
        <v>21835</v>
      </c>
      <c r="AB4690" s="14"/>
    </row>
    <row r="4691" spans="1:28" hidden="1" x14ac:dyDescent="0.3">
      <c r="A4691" t="s">
        <v>14056</v>
      </c>
      <c r="B4691" t="s">
        <v>1974</v>
      </c>
      <c r="C4691" t="s">
        <v>34</v>
      </c>
      <c r="D4691">
        <v>2005</v>
      </c>
      <c r="E4691" t="s">
        <v>14057</v>
      </c>
      <c r="F4691">
        <v>5.5</v>
      </c>
      <c r="G4691">
        <v>125000</v>
      </c>
      <c r="H4691" t="s">
        <v>11541</v>
      </c>
      <c r="I4691" t="s">
        <v>12077</v>
      </c>
      <c r="J4691" t="s">
        <v>10891</v>
      </c>
      <c r="K4691" t="s">
        <v>30</v>
      </c>
      <c r="L4691">
        <v>62000000</v>
      </c>
      <c r="M4691">
        <v>53321673</v>
      </c>
      <c r="N4691" t="s">
        <v>44</v>
      </c>
      <c r="O4691">
        <v>93</v>
      </c>
      <c r="P4691" t="str">
        <f>IF(Table1[[#This Row],[score]]&gt;=8.5,"High",IF(Table1[[#This Row],[score]]&gt;=7,"Medium","Low"))</f>
        <v>Low</v>
      </c>
      <c r="Q4691" s="5">
        <f>Table1[[#This Row],[gross]]-Table1[[#This Row],[budget]]</f>
        <v>-8678327</v>
      </c>
      <c r="R4691" s="5" t="str">
        <f>IF(Table1[[#This Row],[Profit]]&gt;0,"Profit","Loss")</f>
        <v>Loss</v>
      </c>
      <c r="S4691" s="6" t="str">
        <f>FLOOR(Table1[[#This Row],[year]]-1900,10)+1900 &amp; "-" &amp; FLOOR(Table1[[#This Row],[year]]-1890,10)+1900</f>
        <v>2000-2010</v>
      </c>
      <c r="T4691" s="14" t="s">
        <v>21835</v>
      </c>
      <c r="AB4691" s="14"/>
    </row>
    <row r="4692" spans="1:28" hidden="1" x14ac:dyDescent="0.3">
      <c r="A4692" t="s">
        <v>14093</v>
      </c>
      <c r="B4692" t="s">
        <v>1974</v>
      </c>
      <c r="C4692" t="s">
        <v>41</v>
      </c>
      <c r="D4692">
        <v>2005</v>
      </c>
      <c r="E4692" t="s">
        <v>14094</v>
      </c>
      <c r="F4692">
        <v>6.4</v>
      </c>
      <c r="G4692">
        <v>68000</v>
      </c>
      <c r="H4692" t="s">
        <v>974</v>
      </c>
      <c r="I4692" t="s">
        <v>974</v>
      </c>
      <c r="J4692" t="s">
        <v>13887</v>
      </c>
      <c r="K4692" t="s">
        <v>30</v>
      </c>
      <c r="L4692">
        <v>45000000</v>
      </c>
      <c r="M4692">
        <v>52164016</v>
      </c>
      <c r="N4692" t="s">
        <v>44</v>
      </c>
      <c r="O4692">
        <v>123</v>
      </c>
      <c r="P4692" t="str">
        <f>IF(Table1[[#This Row],[score]]&gt;=8.5,"High",IF(Table1[[#This Row],[score]]&gt;=7,"Medium","Low"))</f>
        <v>Low</v>
      </c>
      <c r="Q4692" s="5">
        <f>Table1[[#This Row],[gross]]-Table1[[#This Row],[budget]]</f>
        <v>7164016</v>
      </c>
      <c r="R4692" s="5" t="str">
        <f>IF(Table1[[#This Row],[Profit]]&gt;0,"Profit","Loss")</f>
        <v>Profit</v>
      </c>
      <c r="S4692" s="6" t="str">
        <f>FLOOR(Table1[[#This Row],[year]]-1900,10)+1900 &amp; "-" &amp; FLOOR(Table1[[#This Row],[year]]-1890,10)+1900</f>
        <v>2000-2010</v>
      </c>
      <c r="T4692" s="14" t="s">
        <v>21835</v>
      </c>
      <c r="AB4692" s="14"/>
    </row>
    <row r="4693" spans="1:28" hidden="1" x14ac:dyDescent="0.3">
      <c r="A4693" t="s">
        <v>14014</v>
      </c>
      <c r="B4693" t="s">
        <v>1974</v>
      </c>
      <c r="C4693" t="s">
        <v>41</v>
      </c>
      <c r="D4693">
        <v>2005</v>
      </c>
      <c r="E4693" t="s">
        <v>13856</v>
      </c>
      <c r="F4693">
        <v>6.2</v>
      </c>
      <c r="G4693">
        <v>109000</v>
      </c>
      <c r="H4693" t="s">
        <v>8672</v>
      </c>
      <c r="I4693" t="s">
        <v>14015</v>
      </c>
      <c r="J4693" t="s">
        <v>12361</v>
      </c>
      <c r="K4693" t="s">
        <v>5762</v>
      </c>
      <c r="L4693">
        <f>20500000</f>
        <v>20500000</v>
      </c>
      <c r="M4693">
        <v>51024243</v>
      </c>
      <c r="N4693" t="s">
        <v>14016</v>
      </c>
      <c r="O4693">
        <v>96</v>
      </c>
      <c r="P4693" t="str">
        <f>IF(Table1[[#This Row],[score]]&gt;=8.5,"High",IF(Table1[[#This Row],[score]]&gt;=7,"Medium","Low"))</f>
        <v>Low</v>
      </c>
      <c r="Q4693" s="5">
        <f>Table1[[#This Row],[gross]]-Table1[[#This Row],[budget]]</f>
        <v>30524243</v>
      </c>
      <c r="R4693" s="5" t="str">
        <f>IF(Table1[[#This Row],[Profit]]&gt;0,"Profit","Loss")</f>
        <v>Profit</v>
      </c>
      <c r="S4693" s="6" t="str">
        <f>FLOOR(Table1[[#This Row],[year]]-1900,10)+1900 &amp; "-" &amp; FLOOR(Table1[[#This Row],[year]]-1890,10)+1900</f>
        <v>2000-2010</v>
      </c>
      <c r="T4693" s="14" t="s">
        <v>21835</v>
      </c>
      <c r="AB4693" s="14"/>
    </row>
    <row r="4694" spans="1:28" hidden="1" x14ac:dyDescent="0.3">
      <c r="A4694" t="s">
        <v>14149</v>
      </c>
      <c r="B4694" t="s">
        <v>16</v>
      </c>
      <c r="C4694" t="s">
        <v>34</v>
      </c>
      <c r="D4694">
        <v>2005</v>
      </c>
      <c r="E4694" t="s">
        <v>13553</v>
      </c>
      <c r="F4694">
        <v>7</v>
      </c>
      <c r="G4694">
        <v>100000</v>
      </c>
      <c r="H4694" t="s">
        <v>12350</v>
      </c>
      <c r="I4694" t="s">
        <v>2876</v>
      </c>
      <c r="J4694" t="s">
        <v>7272</v>
      </c>
      <c r="K4694" t="s">
        <v>22</v>
      </c>
      <c r="L4694">
        <v>45000000</v>
      </c>
      <c r="M4694">
        <v>50871113</v>
      </c>
      <c r="N4694" t="s">
        <v>13515</v>
      </c>
      <c r="O4694">
        <v>103</v>
      </c>
      <c r="P4694" t="str">
        <f>IF(Table1[[#This Row],[score]]&gt;=8.5,"High",IF(Table1[[#This Row],[score]]&gt;=7,"Medium","Low"))</f>
        <v>Medium</v>
      </c>
      <c r="Q4694" s="5">
        <f>Table1[[#This Row],[gross]]-Table1[[#This Row],[budget]]</f>
        <v>5871113</v>
      </c>
      <c r="R4694" s="5" t="str">
        <f>IF(Table1[[#This Row],[Profit]]&gt;0,"Profit","Loss")</f>
        <v>Profit</v>
      </c>
      <c r="S4694" s="6" t="str">
        <f>FLOOR(Table1[[#This Row],[year]]-1900,10)+1900 &amp; "-" &amp; FLOOR(Table1[[#This Row],[year]]-1890,10)+1900</f>
        <v>2000-2010</v>
      </c>
      <c r="T4694" s="14" t="s">
        <v>21835</v>
      </c>
      <c r="AB4694" s="14"/>
    </row>
    <row r="4695" spans="1:28" hidden="1" x14ac:dyDescent="0.3">
      <c r="A4695" t="s">
        <v>14109</v>
      </c>
      <c r="B4695" t="s">
        <v>1974</v>
      </c>
      <c r="C4695" t="s">
        <v>41</v>
      </c>
      <c r="D4695">
        <v>2005</v>
      </c>
      <c r="E4695" t="s">
        <v>14091</v>
      </c>
      <c r="F4695">
        <v>5.8</v>
      </c>
      <c r="G4695">
        <v>14000</v>
      </c>
      <c r="H4695" t="s">
        <v>14110</v>
      </c>
      <c r="I4695" t="s">
        <v>14111</v>
      </c>
      <c r="J4695" t="s">
        <v>14112</v>
      </c>
      <c r="K4695" t="s">
        <v>30</v>
      </c>
      <c r="L4695">
        <v>5500000</v>
      </c>
      <c r="M4695">
        <v>50652203</v>
      </c>
      <c r="N4695" t="s">
        <v>14113</v>
      </c>
      <c r="O4695">
        <v>116</v>
      </c>
      <c r="P4695" t="str">
        <f>IF(Table1[[#This Row],[score]]&gt;=8.5,"High",IF(Table1[[#This Row],[score]]&gt;=7,"Medium","Low"))</f>
        <v>Low</v>
      </c>
      <c r="Q4695" s="5">
        <f>Table1[[#This Row],[gross]]-Table1[[#This Row],[budget]]</f>
        <v>45152203</v>
      </c>
      <c r="R4695" s="5" t="str">
        <f>IF(Table1[[#This Row],[Profit]]&gt;0,"Profit","Loss")</f>
        <v>Profit</v>
      </c>
      <c r="S4695" s="6" t="str">
        <f>FLOOR(Table1[[#This Row],[year]]-1900,10)+1900 &amp; "-" &amp; FLOOR(Table1[[#This Row],[year]]-1890,10)+1900</f>
        <v>2000-2010</v>
      </c>
      <c r="T4695" s="14" t="s">
        <v>21835</v>
      </c>
      <c r="AB4695" s="14"/>
    </row>
    <row r="4696" spans="1:28" hidden="1" x14ac:dyDescent="0.3">
      <c r="A4696" t="s">
        <v>3026</v>
      </c>
      <c r="B4696" t="s">
        <v>1974</v>
      </c>
      <c r="C4696" t="s">
        <v>41</v>
      </c>
      <c r="D4696">
        <v>2005</v>
      </c>
      <c r="E4696" t="s">
        <v>13400</v>
      </c>
      <c r="F4696">
        <v>6.2</v>
      </c>
      <c r="G4696">
        <v>43000</v>
      </c>
      <c r="H4696" t="s">
        <v>8980</v>
      </c>
      <c r="I4696" t="s">
        <v>1123</v>
      </c>
      <c r="J4696" t="s">
        <v>2103</v>
      </c>
      <c r="K4696" t="s">
        <v>30</v>
      </c>
      <c r="L4696">
        <v>30000000</v>
      </c>
      <c r="M4696">
        <v>50605163</v>
      </c>
      <c r="N4696" t="s">
        <v>9026</v>
      </c>
      <c r="O4696">
        <v>104</v>
      </c>
      <c r="P4696" t="str">
        <f>IF(Table1[[#This Row],[score]]&gt;=8.5,"High",IF(Table1[[#This Row],[score]]&gt;=7,"Medium","Low"))</f>
        <v>Low</v>
      </c>
      <c r="Q4696" s="5">
        <f>Table1[[#This Row],[gross]]-Table1[[#This Row],[budget]]</f>
        <v>20605163</v>
      </c>
      <c r="R4696" s="5" t="str">
        <f>IF(Table1[[#This Row],[Profit]]&gt;0,"Profit","Loss")</f>
        <v>Profit</v>
      </c>
      <c r="S4696" s="6" t="str">
        <f>FLOOR(Table1[[#This Row],[year]]-1900,10)+1900 &amp; "-" &amp; FLOOR(Table1[[#This Row],[year]]-1890,10)+1900</f>
        <v>2000-2010</v>
      </c>
      <c r="T4696" s="14" t="s">
        <v>21835</v>
      </c>
      <c r="AB4696" s="14"/>
    </row>
    <row r="4697" spans="1:28" hidden="1" x14ac:dyDescent="0.3">
      <c r="A4697" t="s">
        <v>14032</v>
      </c>
      <c r="B4697" t="s">
        <v>1974</v>
      </c>
      <c r="C4697" t="s">
        <v>63</v>
      </c>
      <c r="D4697">
        <v>2005</v>
      </c>
      <c r="E4697" t="s">
        <v>13917</v>
      </c>
      <c r="F4697">
        <v>6.7</v>
      </c>
      <c r="G4697">
        <v>84000</v>
      </c>
      <c r="H4697" t="s">
        <v>10034</v>
      </c>
      <c r="I4697" t="s">
        <v>10034</v>
      </c>
      <c r="J4697" t="s">
        <v>11441</v>
      </c>
      <c r="K4697" t="s">
        <v>30</v>
      </c>
      <c r="L4697">
        <v>30000000</v>
      </c>
      <c r="M4697">
        <v>49334775</v>
      </c>
      <c r="N4697" t="s">
        <v>2001</v>
      </c>
      <c r="O4697">
        <v>135</v>
      </c>
      <c r="P4697" t="str">
        <f>IF(Table1[[#This Row],[score]]&gt;=8.5,"High",IF(Table1[[#This Row],[score]]&gt;=7,"Medium","Low"))</f>
        <v>Low</v>
      </c>
      <c r="Q4697" s="5">
        <f>Table1[[#This Row],[gross]]-Table1[[#This Row],[budget]]</f>
        <v>19334775</v>
      </c>
      <c r="R4697" s="5" t="str">
        <f>IF(Table1[[#This Row],[Profit]]&gt;0,"Profit","Loss")</f>
        <v>Profit</v>
      </c>
      <c r="S4697" s="6" t="str">
        <f>FLOOR(Table1[[#This Row],[year]]-1900,10)+1900 &amp; "-" &amp; FLOOR(Table1[[#This Row],[year]]-1890,10)+1900</f>
        <v>2000-2010</v>
      </c>
      <c r="T4697" s="14" t="s">
        <v>21835</v>
      </c>
      <c r="AB4697" s="14"/>
    </row>
    <row r="4698" spans="1:28" hidden="1" x14ac:dyDescent="0.3">
      <c r="A4698" t="s">
        <v>14082</v>
      </c>
      <c r="B4698" t="s">
        <v>16</v>
      </c>
      <c r="C4698" t="s">
        <v>63</v>
      </c>
      <c r="D4698">
        <v>2005</v>
      </c>
      <c r="E4698" t="s">
        <v>14083</v>
      </c>
      <c r="F4698">
        <v>7.3</v>
      </c>
      <c r="G4698">
        <v>128000</v>
      </c>
      <c r="H4698" t="s">
        <v>14084</v>
      </c>
      <c r="I4698" t="s">
        <v>14085</v>
      </c>
      <c r="J4698" t="s">
        <v>11582</v>
      </c>
      <c r="K4698" t="s">
        <v>30</v>
      </c>
      <c r="L4698">
        <v>7000000</v>
      </c>
      <c r="M4698">
        <v>49327405</v>
      </c>
      <c r="N4698" t="s">
        <v>80</v>
      </c>
      <c r="O4698">
        <v>114</v>
      </c>
      <c r="P4698" t="str">
        <f>IF(Table1[[#This Row],[score]]&gt;=8.5,"High",IF(Table1[[#This Row],[score]]&gt;=7,"Medium","Low"))</f>
        <v>Medium</v>
      </c>
      <c r="Q4698" s="5">
        <f>Table1[[#This Row],[gross]]-Table1[[#This Row],[budget]]</f>
        <v>42327405</v>
      </c>
      <c r="R4698" s="5" t="str">
        <f>IF(Table1[[#This Row],[Profit]]&gt;0,"Profit","Loss")</f>
        <v>Profit</v>
      </c>
      <c r="S4698" s="6" t="str">
        <f>FLOOR(Table1[[#This Row],[year]]-1900,10)+1900 &amp; "-" &amp; FLOOR(Table1[[#This Row],[year]]-1890,10)+1900</f>
        <v>2000-2010</v>
      </c>
      <c r="T4698" s="14" t="s">
        <v>21835</v>
      </c>
      <c r="AB4698" s="14"/>
    </row>
    <row r="4699" spans="1:28" hidden="1" x14ac:dyDescent="0.3">
      <c r="A4699" t="s">
        <v>14073</v>
      </c>
      <c r="B4699" t="s">
        <v>16</v>
      </c>
      <c r="C4699" t="s">
        <v>41</v>
      </c>
      <c r="D4699">
        <v>2005</v>
      </c>
      <c r="E4699" t="s">
        <v>14024</v>
      </c>
      <c r="F4699">
        <v>7.2</v>
      </c>
      <c r="G4699">
        <v>100000</v>
      </c>
      <c r="H4699" t="s">
        <v>2160</v>
      </c>
      <c r="I4699" t="s">
        <v>2160</v>
      </c>
      <c r="J4699" t="s">
        <v>534</v>
      </c>
      <c r="K4699" t="s">
        <v>448</v>
      </c>
      <c r="L4699">
        <v>10000000</v>
      </c>
      <c r="M4699">
        <v>47329961</v>
      </c>
      <c r="N4699" t="s">
        <v>12565</v>
      </c>
      <c r="O4699">
        <v>106</v>
      </c>
      <c r="P4699" t="str">
        <f>IF(Table1[[#This Row],[score]]&gt;=8.5,"High",IF(Table1[[#This Row],[score]]&gt;=7,"Medium","Low"))</f>
        <v>Medium</v>
      </c>
      <c r="Q4699" s="5">
        <f>Table1[[#This Row],[gross]]-Table1[[#This Row],[budget]]</f>
        <v>37329961</v>
      </c>
      <c r="R4699" s="5" t="str">
        <f>IF(Table1[[#This Row],[Profit]]&gt;0,"Profit","Loss")</f>
        <v>Profit</v>
      </c>
      <c r="S4699" s="6" t="str">
        <f>FLOOR(Table1[[#This Row],[year]]-1900,10)+1900 &amp; "-" &amp; FLOOR(Table1[[#This Row],[year]]-1890,10)+1900</f>
        <v>2000-2010</v>
      </c>
      <c r="T4699" s="14" t="s">
        <v>21835</v>
      </c>
      <c r="AB4699" s="14"/>
    </row>
    <row r="4700" spans="1:28" hidden="1" x14ac:dyDescent="0.3">
      <c r="A4700" t="s">
        <v>14124</v>
      </c>
      <c r="B4700" t="s">
        <v>1974</v>
      </c>
      <c r="C4700" t="s">
        <v>41</v>
      </c>
      <c r="D4700">
        <v>2005</v>
      </c>
      <c r="E4700" t="s">
        <v>13494</v>
      </c>
      <c r="F4700">
        <v>6.2</v>
      </c>
      <c r="G4700">
        <v>50000</v>
      </c>
      <c r="H4700" t="s">
        <v>13302</v>
      </c>
      <c r="I4700" t="s">
        <v>14125</v>
      </c>
      <c r="J4700" t="s">
        <v>7110</v>
      </c>
      <c r="K4700" t="s">
        <v>30</v>
      </c>
      <c r="L4700">
        <v>15000000</v>
      </c>
      <c r="M4700">
        <v>47096206</v>
      </c>
      <c r="N4700" t="s">
        <v>12327</v>
      </c>
      <c r="O4700">
        <v>90</v>
      </c>
      <c r="P4700" t="str">
        <f>IF(Table1[[#This Row],[score]]&gt;=8.5,"High",IF(Table1[[#This Row],[score]]&gt;=7,"Medium","Low"))</f>
        <v>Low</v>
      </c>
      <c r="Q4700" s="5">
        <f>Table1[[#This Row],[gross]]-Table1[[#This Row],[budget]]</f>
        <v>32096206</v>
      </c>
      <c r="R4700" s="5" t="str">
        <f>IF(Table1[[#This Row],[Profit]]&gt;0,"Profit","Loss")</f>
        <v>Profit</v>
      </c>
      <c r="S4700" s="6" t="str">
        <f>FLOOR(Table1[[#This Row],[year]]-1900,10)+1900 &amp; "-" &amp; FLOOR(Table1[[#This Row],[year]]-1890,10)+1900</f>
        <v>2000-2010</v>
      </c>
      <c r="T4700" s="14" t="s">
        <v>21835</v>
      </c>
      <c r="AB4700" s="14"/>
    </row>
    <row r="4701" spans="1:28" hidden="1" x14ac:dyDescent="0.3">
      <c r="A4701" t="s">
        <v>14090</v>
      </c>
      <c r="B4701" t="s">
        <v>16</v>
      </c>
      <c r="C4701" t="s">
        <v>52</v>
      </c>
      <c r="D4701">
        <v>2005</v>
      </c>
      <c r="E4701" t="s">
        <v>12506</v>
      </c>
      <c r="F4701">
        <v>6.2</v>
      </c>
      <c r="G4701">
        <v>93000</v>
      </c>
      <c r="H4701" t="s">
        <v>1061</v>
      </c>
      <c r="I4701" t="s">
        <v>1061</v>
      </c>
      <c r="J4701" t="s">
        <v>9807</v>
      </c>
      <c r="K4701" t="s">
        <v>30</v>
      </c>
      <c r="L4701">
        <v>15000000</v>
      </c>
      <c r="M4701">
        <v>47074133</v>
      </c>
      <c r="N4701" t="s">
        <v>61</v>
      </c>
      <c r="O4701">
        <v>93</v>
      </c>
      <c r="P4701" t="str">
        <f>IF(Table1[[#This Row],[score]]&gt;=8.5,"High",IF(Table1[[#This Row],[score]]&gt;=7,"Medium","Low"))</f>
        <v>Low</v>
      </c>
      <c r="Q4701" s="5">
        <f>Table1[[#This Row],[gross]]-Table1[[#This Row],[budget]]</f>
        <v>32074133</v>
      </c>
      <c r="R4701" s="5" t="str">
        <f>IF(Table1[[#This Row],[Profit]]&gt;0,"Profit","Loss")</f>
        <v>Profit</v>
      </c>
      <c r="S4701" s="6" t="str">
        <f>FLOOR(Table1[[#This Row],[year]]-1900,10)+1900 &amp; "-" &amp; FLOOR(Table1[[#This Row],[year]]-1890,10)+1900</f>
        <v>2000-2010</v>
      </c>
      <c r="T4701" s="14" t="s">
        <v>21835</v>
      </c>
      <c r="AB4701" s="14"/>
    </row>
    <row r="4702" spans="1:28" hidden="1" x14ac:dyDescent="0.3">
      <c r="A4702" t="s">
        <v>14157</v>
      </c>
      <c r="B4702" t="s">
        <v>16</v>
      </c>
      <c r="C4702" t="s">
        <v>63</v>
      </c>
      <c r="D4702">
        <v>2005</v>
      </c>
      <c r="E4702" t="s">
        <v>11937</v>
      </c>
      <c r="F4702">
        <v>5.4</v>
      </c>
      <c r="G4702">
        <v>45000</v>
      </c>
      <c r="H4702" t="s">
        <v>5120</v>
      </c>
      <c r="I4702" t="s">
        <v>14158</v>
      </c>
      <c r="J4702" t="s">
        <v>14159</v>
      </c>
      <c r="K4702" t="s">
        <v>30</v>
      </c>
      <c r="L4702">
        <v>40000000</v>
      </c>
      <c r="M4702">
        <v>46563961</v>
      </c>
      <c r="N4702" t="s">
        <v>14160</v>
      </c>
      <c r="O4702">
        <v>117</v>
      </c>
      <c r="P4702" t="str">
        <f>IF(Table1[[#This Row],[score]]&gt;=8.5,"High",IF(Table1[[#This Row],[score]]&gt;=7,"Medium","Low"))</f>
        <v>Low</v>
      </c>
      <c r="Q4702" s="5">
        <f>Table1[[#This Row],[gross]]-Table1[[#This Row],[budget]]</f>
        <v>6563961</v>
      </c>
      <c r="R4702" s="5" t="str">
        <f>IF(Table1[[#This Row],[Profit]]&gt;0,"Profit","Loss")</f>
        <v>Profit</v>
      </c>
      <c r="S4702" s="6" t="str">
        <f>FLOOR(Table1[[#This Row],[year]]-1900,10)+1900 &amp; "-" &amp; FLOOR(Table1[[#This Row],[year]]-1890,10)+1900</f>
        <v>2000-2010</v>
      </c>
      <c r="T4702" s="14" t="s">
        <v>21835</v>
      </c>
      <c r="AB4702" s="14"/>
    </row>
    <row r="4703" spans="1:28" hidden="1" x14ac:dyDescent="0.3">
      <c r="A4703" t="s">
        <v>124</v>
      </c>
      <c r="B4703" t="s">
        <v>1974</v>
      </c>
      <c r="C4703" t="s">
        <v>52</v>
      </c>
      <c r="D4703">
        <v>2005</v>
      </c>
      <c r="E4703" t="s">
        <v>14094</v>
      </c>
      <c r="F4703">
        <v>3.7</v>
      </c>
      <c r="G4703">
        <v>35000</v>
      </c>
      <c r="H4703" t="s">
        <v>7965</v>
      </c>
      <c r="I4703" t="s">
        <v>12980</v>
      </c>
      <c r="J4703" t="s">
        <v>14213</v>
      </c>
      <c r="K4703" t="s">
        <v>30</v>
      </c>
      <c r="L4703">
        <v>18000000</v>
      </c>
      <c r="M4703">
        <v>46201432</v>
      </c>
      <c r="N4703" t="s">
        <v>11734</v>
      </c>
      <c r="O4703">
        <v>100</v>
      </c>
      <c r="P4703" t="str">
        <f>IF(Table1[[#This Row],[score]]&gt;=8.5,"High",IF(Table1[[#This Row],[score]]&gt;=7,"Medium","Low"))</f>
        <v>Low</v>
      </c>
      <c r="Q4703" s="5">
        <f>Table1[[#This Row],[gross]]-Table1[[#This Row],[budget]]</f>
        <v>28201432</v>
      </c>
      <c r="R4703" s="5" t="str">
        <f>IF(Table1[[#This Row],[Profit]]&gt;0,"Profit","Loss")</f>
        <v>Profit</v>
      </c>
      <c r="S4703" s="6" t="str">
        <f>FLOOR(Table1[[#This Row],[year]]-1900,10)+1900 &amp; "-" &amp; FLOOR(Table1[[#This Row],[year]]-1890,10)+1900</f>
        <v>2000-2010</v>
      </c>
      <c r="T4703" s="14" t="s">
        <v>21835</v>
      </c>
      <c r="AB4703" s="14"/>
    </row>
    <row r="4704" spans="1:28" hidden="1" x14ac:dyDescent="0.3">
      <c r="A4704" t="s">
        <v>13984</v>
      </c>
      <c r="B4704" t="s">
        <v>1974</v>
      </c>
      <c r="C4704" t="s">
        <v>34</v>
      </c>
      <c r="D4704">
        <v>2005</v>
      </c>
      <c r="E4704" t="s">
        <v>13907</v>
      </c>
      <c r="F4704">
        <v>5.9</v>
      </c>
      <c r="G4704">
        <v>74000</v>
      </c>
      <c r="H4704" t="s">
        <v>2852</v>
      </c>
      <c r="I4704" t="s">
        <v>13519</v>
      </c>
      <c r="J4704" t="s">
        <v>10443</v>
      </c>
      <c r="K4704" t="s">
        <v>30</v>
      </c>
      <c r="L4704">
        <v>50000000</v>
      </c>
      <c r="M4704">
        <v>46117696</v>
      </c>
      <c r="N4704" t="s">
        <v>31</v>
      </c>
      <c r="O4704">
        <v>110</v>
      </c>
      <c r="P4704" t="str">
        <f>IF(Table1[[#This Row],[score]]&gt;=8.5,"High",IF(Table1[[#This Row],[score]]&gt;=7,"Medium","Low"))</f>
        <v>Low</v>
      </c>
      <c r="Q4704" s="5">
        <f>Table1[[#This Row],[gross]]-Table1[[#This Row],[budget]]</f>
        <v>-3882304</v>
      </c>
      <c r="R4704" s="5" t="str">
        <f>IF(Table1[[#This Row],[Profit]]&gt;0,"Profit","Loss")</f>
        <v>Loss</v>
      </c>
      <c r="S4704" s="6" t="str">
        <f>FLOOR(Table1[[#This Row],[year]]-1900,10)+1900 &amp; "-" &amp; FLOOR(Table1[[#This Row],[year]]-1890,10)+1900</f>
        <v>2000-2010</v>
      </c>
      <c r="T4704" s="14" t="s">
        <v>21835</v>
      </c>
      <c r="AB4704" s="14"/>
    </row>
    <row r="4705" spans="1:28" hidden="1" x14ac:dyDescent="0.3">
      <c r="A4705" t="s">
        <v>14105</v>
      </c>
      <c r="B4705" t="s">
        <v>16</v>
      </c>
      <c r="C4705" t="s">
        <v>41</v>
      </c>
      <c r="D4705">
        <v>2005</v>
      </c>
      <c r="E4705" t="s">
        <v>14087</v>
      </c>
      <c r="F4705">
        <v>4.7</v>
      </c>
      <c r="G4705">
        <v>49000</v>
      </c>
      <c r="H4705" t="s">
        <v>14106</v>
      </c>
      <c r="I4705" t="s">
        <v>10655</v>
      </c>
      <c r="J4705" t="s">
        <v>10656</v>
      </c>
      <c r="K4705" t="s">
        <v>30</v>
      </c>
      <c r="L4705">
        <v>22000000</v>
      </c>
      <c r="M4705">
        <v>45109561</v>
      </c>
      <c r="N4705" t="s">
        <v>31</v>
      </c>
      <c r="O4705">
        <v>83</v>
      </c>
      <c r="P4705" t="str">
        <f>IF(Table1[[#This Row],[score]]&gt;=8.5,"High",IF(Table1[[#This Row],[score]]&gt;=7,"Medium","Low"))</f>
        <v>Low</v>
      </c>
      <c r="Q4705" s="5">
        <f>Table1[[#This Row],[gross]]-Table1[[#This Row],[budget]]</f>
        <v>23109561</v>
      </c>
      <c r="R4705" s="5" t="str">
        <f>IF(Table1[[#This Row],[Profit]]&gt;0,"Profit","Loss")</f>
        <v>Profit</v>
      </c>
      <c r="S4705" s="6" t="str">
        <f>FLOOR(Table1[[#This Row],[year]]-1900,10)+1900 &amp; "-" &amp; FLOOR(Table1[[#This Row],[year]]-1890,10)+1900</f>
        <v>2000-2010</v>
      </c>
      <c r="T4705" s="14" t="s">
        <v>21835</v>
      </c>
      <c r="AB4705" s="14"/>
    </row>
    <row r="4706" spans="1:28" hidden="1" x14ac:dyDescent="0.3">
      <c r="A4706" t="s">
        <v>14190</v>
      </c>
      <c r="B4706" t="s">
        <v>1974</v>
      </c>
      <c r="C4706" t="s">
        <v>41</v>
      </c>
      <c r="D4706">
        <v>2005</v>
      </c>
      <c r="E4706" t="s">
        <v>13500</v>
      </c>
      <c r="F4706">
        <v>6.6</v>
      </c>
      <c r="G4706">
        <v>68000</v>
      </c>
      <c r="H4706" t="s">
        <v>11485</v>
      </c>
      <c r="I4706" t="s">
        <v>14191</v>
      </c>
      <c r="J4706" t="s">
        <v>11224</v>
      </c>
      <c r="K4706" t="s">
        <v>30</v>
      </c>
      <c r="L4706">
        <v>30000000</v>
      </c>
      <c r="M4706">
        <v>42886719</v>
      </c>
      <c r="N4706" t="s">
        <v>2067</v>
      </c>
      <c r="O4706">
        <v>107</v>
      </c>
      <c r="P4706" t="str">
        <f>IF(Table1[[#This Row],[score]]&gt;=8.5,"High",IF(Table1[[#This Row],[score]]&gt;=7,"Medium","Low"))</f>
        <v>Low</v>
      </c>
      <c r="Q4706" s="5">
        <f>Table1[[#This Row],[gross]]-Table1[[#This Row],[budget]]</f>
        <v>12886719</v>
      </c>
      <c r="R4706" s="5" t="str">
        <f>IF(Table1[[#This Row],[Profit]]&gt;0,"Profit","Loss")</f>
        <v>Profit</v>
      </c>
      <c r="S4706" s="6" t="str">
        <f>FLOOR(Table1[[#This Row],[year]]-1900,10)+1900 &amp; "-" &amp; FLOOR(Table1[[#This Row],[year]]-1890,10)+1900</f>
        <v>2000-2010</v>
      </c>
      <c r="T4706" s="14" t="s">
        <v>21835</v>
      </c>
      <c r="AB4706" s="14"/>
    </row>
    <row r="4707" spans="1:28" hidden="1" x14ac:dyDescent="0.3">
      <c r="A4707" t="s">
        <v>14247</v>
      </c>
      <c r="B4707" t="s">
        <v>1974</v>
      </c>
      <c r="C4707" t="s">
        <v>104</v>
      </c>
      <c r="D4707">
        <v>2005</v>
      </c>
      <c r="E4707" t="s">
        <v>13907</v>
      </c>
      <c r="F4707">
        <v>6.8</v>
      </c>
      <c r="G4707">
        <v>32000</v>
      </c>
      <c r="H4707" t="s">
        <v>3446</v>
      </c>
      <c r="I4707" t="s">
        <v>4335</v>
      </c>
      <c r="J4707" t="s">
        <v>14248</v>
      </c>
      <c r="K4707" t="s">
        <v>448</v>
      </c>
      <c r="L4707">
        <v>60000000</v>
      </c>
      <c r="M4707">
        <v>42580321</v>
      </c>
      <c r="N4707" t="s">
        <v>12247</v>
      </c>
      <c r="O4707">
        <v>130</v>
      </c>
      <c r="P4707" t="str">
        <f>IF(Table1[[#This Row],[score]]&gt;=8.5,"High",IF(Table1[[#This Row],[score]]&gt;=7,"Medium","Low"))</f>
        <v>Low</v>
      </c>
      <c r="Q4707" s="5">
        <f>Table1[[#This Row],[gross]]-Table1[[#This Row],[budget]]</f>
        <v>-17419679</v>
      </c>
      <c r="R4707" s="5" t="str">
        <f>IF(Table1[[#This Row],[Profit]]&gt;0,"Profit","Loss")</f>
        <v>Loss</v>
      </c>
      <c r="S4707" s="6" t="str">
        <f>FLOOR(Table1[[#This Row],[year]]-1900,10)+1900 &amp; "-" &amp; FLOOR(Table1[[#This Row],[year]]-1890,10)+1900</f>
        <v>2000-2010</v>
      </c>
      <c r="T4707" s="14" t="s">
        <v>21835</v>
      </c>
      <c r="AB4707" s="14"/>
    </row>
    <row r="4708" spans="1:28" hidden="1" x14ac:dyDescent="0.3">
      <c r="A4708" t="s">
        <v>13935</v>
      </c>
      <c r="B4708" t="s">
        <v>33</v>
      </c>
      <c r="C4708" t="s">
        <v>41</v>
      </c>
      <c r="D4708">
        <v>2005</v>
      </c>
      <c r="E4708" t="s">
        <v>13936</v>
      </c>
      <c r="F4708">
        <v>6.5</v>
      </c>
      <c r="G4708">
        <v>56000</v>
      </c>
      <c r="H4708" t="s">
        <v>4828</v>
      </c>
      <c r="I4708" t="s">
        <v>13937</v>
      </c>
      <c r="J4708" t="s">
        <v>13938</v>
      </c>
      <c r="K4708" t="s">
        <v>30</v>
      </c>
      <c r="L4708">
        <v>25000000</v>
      </c>
      <c r="M4708">
        <v>42013878</v>
      </c>
      <c r="N4708" t="s">
        <v>11022</v>
      </c>
      <c r="O4708">
        <v>119</v>
      </c>
      <c r="P4708" t="str">
        <f>IF(Table1[[#This Row],[score]]&gt;=8.5,"High",IF(Table1[[#This Row],[score]]&gt;=7,"Medium","Low"))</f>
        <v>Low</v>
      </c>
      <c r="Q4708" s="5">
        <f>Table1[[#This Row],[gross]]-Table1[[#This Row],[budget]]</f>
        <v>17013878</v>
      </c>
      <c r="R4708" s="5" t="str">
        <f>IF(Table1[[#This Row],[Profit]]&gt;0,"Profit","Loss")</f>
        <v>Profit</v>
      </c>
      <c r="S4708" s="6" t="str">
        <f>FLOOR(Table1[[#This Row],[year]]-1900,10)+1900 &amp; "-" &amp; FLOOR(Table1[[#This Row],[year]]-1890,10)+1900</f>
        <v>2000-2010</v>
      </c>
      <c r="T4708" s="14" t="s">
        <v>21835</v>
      </c>
      <c r="AB4708" s="14"/>
    </row>
    <row r="4709" spans="1:28" hidden="1" x14ac:dyDescent="0.3">
      <c r="A4709" t="s">
        <v>13906</v>
      </c>
      <c r="B4709" t="s">
        <v>1974</v>
      </c>
      <c r="C4709" t="s">
        <v>34</v>
      </c>
      <c r="D4709">
        <v>2005</v>
      </c>
      <c r="E4709" t="s">
        <v>13907</v>
      </c>
      <c r="F4709">
        <v>7.8</v>
      </c>
      <c r="G4709">
        <v>287000</v>
      </c>
      <c r="H4709" t="s">
        <v>6792</v>
      </c>
      <c r="I4709" t="s">
        <v>6792</v>
      </c>
      <c r="J4709" t="s">
        <v>13908</v>
      </c>
      <c r="K4709" t="s">
        <v>30</v>
      </c>
      <c r="L4709">
        <v>39000000</v>
      </c>
      <c r="M4709">
        <v>40445129</v>
      </c>
      <c r="N4709" t="s">
        <v>61</v>
      </c>
      <c r="O4709">
        <v>119</v>
      </c>
      <c r="P4709" t="str">
        <f>IF(Table1[[#This Row],[score]]&gt;=8.5,"High",IF(Table1[[#This Row],[score]]&gt;=7,"Medium","Low"))</f>
        <v>Medium</v>
      </c>
      <c r="Q4709" s="5">
        <f>Table1[[#This Row],[gross]]-Table1[[#This Row],[budget]]</f>
        <v>1445129</v>
      </c>
      <c r="R4709" s="5" t="str">
        <f>IF(Table1[[#This Row],[Profit]]&gt;0,"Profit","Loss")</f>
        <v>Profit</v>
      </c>
      <c r="S4709" s="6" t="str">
        <f>FLOOR(Table1[[#This Row],[year]]-1900,10)+1900 &amp; "-" &amp; FLOOR(Table1[[#This Row],[year]]-1890,10)+1900</f>
        <v>2000-2010</v>
      </c>
      <c r="T4709" s="14" t="s">
        <v>21835</v>
      </c>
      <c r="AB4709" s="14"/>
    </row>
    <row r="4710" spans="1:28" hidden="1" x14ac:dyDescent="0.3">
      <c r="A4710" t="s">
        <v>14063</v>
      </c>
      <c r="B4710" t="s">
        <v>1974</v>
      </c>
      <c r="C4710" t="s">
        <v>41</v>
      </c>
      <c r="D4710">
        <v>2005</v>
      </c>
      <c r="E4710" t="s">
        <v>13853</v>
      </c>
      <c r="F4710">
        <v>5.8</v>
      </c>
      <c r="G4710">
        <v>36000</v>
      </c>
      <c r="H4710" t="s">
        <v>6945</v>
      </c>
      <c r="I4710" t="s">
        <v>14064</v>
      </c>
      <c r="J4710" t="s">
        <v>14065</v>
      </c>
      <c r="K4710" t="s">
        <v>30</v>
      </c>
      <c r="L4710">
        <f>20500000</f>
        <v>20500000</v>
      </c>
      <c r="M4710">
        <v>40442443</v>
      </c>
      <c r="N4710" t="s">
        <v>14066</v>
      </c>
      <c r="O4710">
        <v>94</v>
      </c>
      <c r="P4710" t="str">
        <f>IF(Table1[[#This Row],[score]]&gt;=8.5,"High",IF(Table1[[#This Row],[score]]&gt;=7,"Medium","Low"))</f>
        <v>Low</v>
      </c>
      <c r="Q4710" s="5">
        <f>Table1[[#This Row],[gross]]-Table1[[#This Row],[budget]]</f>
        <v>19942443</v>
      </c>
      <c r="R4710" s="5" t="str">
        <f>IF(Table1[[#This Row],[Profit]]&gt;0,"Profit","Loss")</f>
        <v>Profit</v>
      </c>
      <c r="S4710" s="6" t="str">
        <f>FLOOR(Table1[[#This Row],[year]]-1900,10)+1900 &amp; "-" &amp; FLOOR(Table1[[#This Row],[year]]-1890,10)+1900</f>
        <v>2000-2010</v>
      </c>
      <c r="T4710" s="14" t="s">
        <v>21835</v>
      </c>
      <c r="AB4710" s="14"/>
    </row>
    <row r="4711" spans="1:28" hidden="1" x14ac:dyDescent="0.3">
      <c r="A4711" t="s">
        <v>14126</v>
      </c>
      <c r="B4711" t="s">
        <v>16</v>
      </c>
      <c r="C4711" t="s">
        <v>41</v>
      </c>
      <c r="D4711">
        <v>2005</v>
      </c>
      <c r="E4711" t="s">
        <v>14034</v>
      </c>
      <c r="F4711">
        <v>7.6</v>
      </c>
      <c r="G4711">
        <v>215000</v>
      </c>
      <c r="H4711" t="s">
        <v>14127</v>
      </c>
      <c r="I4711" t="s">
        <v>14127</v>
      </c>
      <c r="J4711" t="s">
        <v>9939</v>
      </c>
      <c r="K4711" t="s">
        <v>30</v>
      </c>
      <c r="L4711">
        <v>6500000</v>
      </c>
      <c r="M4711">
        <v>39323027</v>
      </c>
      <c r="N4711" t="s">
        <v>14128</v>
      </c>
      <c r="O4711">
        <v>92</v>
      </c>
      <c r="P4711" t="str">
        <f>IF(Table1[[#This Row],[score]]&gt;=8.5,"High",IF(Table1[[#This Row],[score]]&gt;=7,"Medium","Low"))</f>
        <v>Medium</v>
      </c>
      <c r="Q4711" s="5">
        <f>Table1[[#This Row],[gross]]-Table1[[#This Row],[budget]]</f>
        <v>32823027</v>
      </c>
      <c r="R4711" s="5" t="str">
        <f>IF(Table1[[#This Row],[Profit]]&gt;0,"Profit","Loss")</f>
        <v>Profit</v>
      </c>
      <c r="S4711" s="6" t="str">
        <f>FLOOR(Table1[[#This Row],[year]]-1900,10)+1900 &amp; "-" &amp; FLOOR(Table1[[#This Row],[year]]-1890,10)+1900</f>
        <v>2000-2010</v>
      </c>
      <c r="T4711" s="14" t="s">
        <v>21835</v>
      </c>
      <c r="AB4711" s="14"/>
    </row>
    <row r="4712" spans="1:28" hidden="1" x14ac:dyDescent="0.3">
      <c r="A4712" t="s">
        <v>14323</v>
      </c>
      <c r="B4712" t="s">
        <v>33</v>
      </c>
      <c r="C4712" t="s">
        <v>17</v>
      </c>
      <c r="D4712">
        <v>2005</v>
      </c>
      <c r="E4712" t="s">
        <v>14048</v>
      </c>
      <c r="F4712">
        <v>6.8</v>
      </c>
      <c r="G4712">
        <v>12000</v>
      </c>
      <c r="H4712" t="s">
        <v>14324</v>
      </c>
      <c r="I4712" t="s">
        <v>14324</v>
      </c>
      <c r="J4712" t="s">
        <v>498</v>
      </c>
      <c r="K4712" t="s">
        <v>30</v>
      </c>
      <c r="L4712">
        <v>32000000</v>
      </c>
      <c r="M4712">
        <v>38741732</v>
      </c>
      <c r="N4712" t="s">
        <v>9593</v>
      </c>
      <c r="O4712">
        <v>106</v>
      </c>
      <c r="P4712" t="str">
        <f>IF(Table1[[#This Row],[score]]&gt;=8.5,"High",IF(Table1[[#This Row],[score]]&gt;=7,"Medium","Low"))</f>
        <v>Low</v>
      </c>
      <c r="Q4712" s="5">
        <f>Table1[[#This Row],[gross]]-Table1[[#This Row],[budget]]</f>
        <v>6741732</v>
      </c>
      <c r="R4712" s="5" t="str">
        <f>IF(Table1[[#This Row],[Profit]]&gt;0,"Profit","Loss")</f>
        <v>Profit</v>
      </c>
      <c r="S4712" s="6" t="str">
        <f>FLOOR(Table1[[#This Row],[year]]-1900,10)+1900 &amp; "-" &amp; FLOOR(Table1[[#This Row],[year]]-1890,10)+1900</f>
        <v>2000-2010</v>
      </c>
      <c r="T4712" s="14" t="s">
        <v>21835</v>
      </c>
      <c r="AB4712" s="14"/>
    </row>
    <row r="4713" spans="1:28" hidden="1" x14ac:dyDescent="0.3">
      <c r="A4713" t="s">
        <v>14061</v>
      </c>
      <c r="B4713" t="s">
        <v>1974</v>
      </c>
      <c r="C4713" t="s">
        <v>41</v>
      </c>
      <c r="D4713">
        <v>2005</v>
      </c>
      <c r="E4713" t="s">
        <v>14038</v>
      </c>
      <c r="F4713">
        <v>6.3</v>
      </c>
      <c r="G4713">
        <v>42000</v>
      </c>
      <c r="H4713" t="s">
        <v>14062</v>
      </c>
      <c r="I4713" t="s">
        <v>279</v>
      </c>
      <c r="J4713" t="s">
        <v>9628</v>
      </c>
      <c r="K4713" t="s">
        <v>30</v>
      </c>
      <c r="L4713">
        <v>45000000</v>
      </c>
      <c r="M4713">
        <v>38075318</v>
      </c>
      <c r="N4713" t="s">
        <v>61</v>
      </c>
      <c r="O4713">
        <v>134</v>
      </c>
      <c r="P4713" t="str">
        <f>IF(Table1[[#This Row],[score]]&gt;=8.5,"High",IF(Table1[[#This Row],[score]]&gt;=7,"Medium","Low"))</f>
        <v>Low</v>
      </c>
      <c r="Q4713" s="5">
        <f>Table1[[#This Row],[gross]]-Table1[[#This Row],[budget]]</f>
        <v>-6924682</v>
      </c>
      <c r="R4713" s="5" t="str">
        <f>IF(Table1[[#This Row],[Profit]]&gt;0,"Profit","Loss")</f>
        <v>Loss</v>
      </c>
      <c r="S4713" s="6" t="str">
        <f>FLOOR(Table1[[#This Row],[year]]-1900,10)+1900 &amp; "-" &amp; FLOOR(Table1[[#This Row],[year]]-1890,10)+1900</f>
        <v>2000-2010</v>
      </c>
      <c r="T4713" s="14" t="s">
        <v>21835</v>
      </c>
      <c r="AB4713" s="14"/>
    </row>
    <row r="4714" spans="1:28" hidden="1" x14ac:dyDescent="0.3">
      <c r="A4714" t="s">
        <v>14119</v>
      </c>
      <c r="B4714" t="s">
        <v>16</v>
      </c>
      <c r="C4714" t="s">
        <v>25</v>
      </c>
      <c r="D4714">
        <v>2005</v>
      </c>
      <c r="E4714" t="s">
        <v>13919</v>
      </c>
      <c r="F4714">
        <v>6.5</v>
      </c>
      <c r="G4714">
        <v>53000</v>
      </c>
      <c r="H4714" t="s">
        <v>2847</v>
      </c>
      <c r="I4714" t="s">
        <v>14120</v>
      </c>
      <c r="J4714" t="s">
        <v>10563</v>
      </c>
      <c r="K4714" t="s">
        <v>30</v>
      </c>
      <c r="L4714">
        <f>20500000</f>
        <v>20500000</v>
      </c>
      <c r="M4714">
        <v>37691644</v>
      </c>
      <c r="N4714" t="s">
        <v>2067</v>
      </c>
      <c r="O4714">
        <v>112</v>
      </c>
      <c r="P4714" t="str">
        <f>IF(Table1[[#This Row],[score]]&gt;=8.5,"High",IF(Table1[[#This Row],[score]]&gt;=7,"Medium","Low"))</f>
        <v>Low</v>
      </c>
      <c r="Q4714" s="5">
        <f>Table1[[#This Row],[gross]]-Table1[[#This Row],[budget]]</f>
        <v>17191644</v>
      </c>
      <c r="R4714" s="5" t="str">
        <f>IF(Table1[[#This Row],[Profit]]&gt;0,"Profit","Loss")</f>
        <v>Profit</v>
      </c>
      <c r="S4714" s="6" t="str">
        <f>FLOOR(Table1[[#This Row],[year]]-1900,10)+1900 &amp; "-" &amp; FLOOR(Table1[[#This Row],[year]]-1890,10)+1900</f>
        <v>2000-2010</v>
      </c>
      <c r="T4714" s="14" t="s">
        <v>21835</v>
      </c>
      <c r="AB4714" s="14"/>
    </row>
    <row r="4715" spans="1:28" hidden="1" x14ac:dyDescent="0.3">
      <c r="A4715" t="s">
        <v>14290</v>
      </c>
      <c r="B4715" t="s">
        <v>1974</v>
      </c>
      <c r="C4715" t="s">
        <v>41</v>
      </c>
      <c r="D4715">
        <v>2005</v>
      </c>
      <c r="E4715" t="s">
        <v>14291</v>
      </c>
      <c r="F4715">
        <v>5.6</v>
      </c>
      <c r="G4715">
        <v>17000</v>
      </c>
      <c r="H4715" t="s">
        <v>12999</v>
      </c>
      <c r="I4715" t="s">
        <v>13197</v>
      </c>
      <c r="J4715" t="s">
        <v>13560</v>
      </c>
      <c r="K4715" t="s">
        <v>30</v>
      </c>
      <c r="L4715">
        <f>20500000</f>
        <v>20500000</v>
      </c>
      <c r="M4715">
        <v>37245453</v>
      </c>
      <c r="N4715" t="s">
        <v>118</v>
      </c>
      <c r="O4715">
        <v>105</v>
      </c>
      <c r="P4715" t="str">
        <f>IF(Table1[[#This Row],[score]]&gt;=8.5,"High",IF(Table1[[#This Row],[score]]&gt;=7,"Medium","Low"))</f>
        <v>Low</v>
      </c>
      <c r="Q4715" s="5">
        <f>Table1[[#This Row],[gross]]-Table1[[#This Row],[budget]]</f>
        <v>16745453</v>
      </c>
      <c r="R4715" s="5" t="str">
        <f>IF(Table1[[#This Row],[Profit]]&gt;0,"Profit","Loss")</f>
        <v>Profit</v>
      </c>
      <c r="S4715" s="6" t="str">
        <f>FLOOR(Table1[[#This Row],[year]]-1900,10)+1900 &amp; "-" &amp; FLOOR(Table1[[#This Row],[year]]-1890,10)+1900</f>
        <v>2000-2010</v>
      </c>
      <c r="T4715" s="14" t="s">
        <v>21835</v>
      </c>
      <c r="AB4715" s="14"/>
    </row>
    <row r="4716" spans="1:28" hidden="1" x14ac:dyDescent="0.3">
      <c r="A4716" t="s">
        <v>13925</v>
      </c>
      <c r="B4716" t="s">
        <v>16</v>
      </c>
      <c r="C4716" t="s">
        <v>34</v>
      </c>
      <c r="D4716">
        <v>2005</v>
      </c>
      <c r="E4716" t="s">
        <v>13926</v>
      </c>
      <c r="F4716">
        <v>6.3</v>
      </c>
      <c r="G4716">
        <v>75000</v>
      </c>
      <c r="H4716" t="s">
        <v>13927</v>
      </c>
      <c r="I4716" t="s">
        <v>126</v>
      </c>
      <c r="J4716" t="s">
        <v>2612</v>
      </c>
      <c r="K4716" t="s">
        <v>448</v>
      </c>
      <c r="L4716">
        <v>30000000</v>
      </c>
      <c r="M4716">
        <v>35294470</v>
      </c>
      <c r="N4716" t="s">
        <v>13515</v>
      </c>
      <c r="O4716">
        <v>109</v>
      </c>
      <c r="P4716" t="str">
        <f>IF(Table1[[#This Row],[score]]&gt;=8.5,"High",IF(Table1[[#This Row],[score]]&gt;=7,"Medium","Low"))</f>
        <v>Low</v>
      </c>
      <c r="Q4716" s="5">
        <f>Table1[[#This Row],[gross]]-Table1[[#This Row],[budget]]</f>
        <v>5294470</v>
      </c>
      <c r="R4716" s="5" t="str">
        <f>IF(Table1[[#This Row],[Profit]]&gt;0,"Profit","Loss")</f>
        <v>Profit</v>
      </c>
      <c r="S4716" s="6" t="str">
        <f>FLOOR(Table1[[#This Row],[year]]-1900,10)+1900 &amp; "-" &amp; FLOOR(Table1[[#This Row],[year]]-1890,10)+1900</f>
        <v>2000-2010</v>
      </c>
      <c r="T4716" s="14" t="s">
        <v>21835</v>
      </c>
      <c r="AB4716" s="14"/>
    </row>
    <row r="4717" spans="1:28" hidden="1" x14ac:dyDescent="0.3">
      <c r="A4717" t="s">
        <v>14134</v>
      </c>
      <c r="B4717" t="s">
        <v>1974</v>
      </c>
      <c r="C4717" t="s">
        <v>41</v>
      </c>
      <c r="D4717">
        <v>2005</v>
      </c>
      <c r="E4717" t="s">
        <v>13911</v>
      </c>
      <c r="F4717">
        <v>5.8</v>
      </c>
      <c r="G4717">
        <v>21000</v>
      </c>
      <c r="H4717" t="s">
        <v>5696</v>
      </c>
      <c r="I4717" t="s">
        <v>981</v>
      </c>
      <c r="J4717" t="s">
        <v>6974</v>
      </c>
      <c r="K4717" t="s">
        <v>30</v>
      </c>
      <c r="L4717">
        <v>35000000</v>
      </c>
      <c r="M4717">
        <v>34252847</v>
      </c>
      <c r="N4717" t="s">
        <v>44</v>
      </c>
      <c r="O4717">
        <v>113</v>
      </c>
      <c r="P4717" t="str">
        <f>IF(Table1[[#This Row],[score]]&gt;=8.5,"High",IF(Table1[[#This Row],[score]]&gt;=7,"Medium","Low"))</f>
        <v>Low</v>
      </c>
      <c r="Q4717" s="5">
        <f>Table1[[#This Row],[gross]]-Table1[[#This Row],[budget]]</f>
        <v>-747153</v>
      </c>
      <c r="R4717" s="5" t="str">
        <f>IF(Table1[[#This Row],[Profit]]&gt;0,"Profit","Loss")</f>
        <v>Loss</v>
      </c>
      <c r="S4717" s="6" t="str">
        <f>FLOOR(Table1[[#This Row],[year]]-1900,10)+1900 &amp; "-" &amp; FLOOR(Table1[[#This Row],[year]]-1890,10)+1900</f>
        <v>2000-2010</v>
      </c>
      <c r="T4717" s="14" t="s">
        <v>21835</v>
      </c>
      <c r="AB4717" s="14"/>
    </row>
    <row r="4718" spans="1:28" hidden="1" x14ac:dyDescent="0.3">
      <c r="A4718" t="s">
        <v>14214</v>
      </c>
      <c r="B4718" t="s">
        <v>33</v>
      </c>
      <c r="C4718" t="s">
        <v>41</v>
      </c>
      <c r="D4718">
        <v>2005</v>
      </c>
      <c r="E4718" t="s">
        <v>13722</v>
      </c>
      <c r="F4718">
        <v>6.3</v>
      </c>
      <c r="G4718">
        <v>11000</v>
      </c>
      <c r="H4718" t="s">
        <v>4212</v>
      </c>
      <c r="I4718" t="s">
        <v>14215</v>
      </c>
      <c r="J4718" t="s">
        <v>14216</v>
      </c>
      <c r="K4718" t="s">
        <v>30</v>
      </c>
      <c r="L4718">
        <v>14000000</v>
      </c>
      <c r="M4718">
        <v>33589427</v>
      </c>
      <c r="N4718" t="s">
        <v>180</v>
      </c>
      <c r="O4718">
        <v>106</v>
      </c>
      <c r="P4718" t="str">
        <f>IF(Table1[[#This Row],[score]]&gt;=8.5,"High",IF(Table1[[#This Row],[score]]&gt;=7,"Medium","Low"))</f>
        <v>Low</v>
      </c>
      <c r="Q4718" s="5">
        <f>Table1[[#This Row],[gross]]-Table1[[#This Row],[budget]]</f>
        <v>19589427</v>
      </c>
      <c r="R4718" s="5" t="str">
        <f>IF(Table1[[#This Row],[Profit]]&gt;0,"Profit","Loss")</f>
        <v>Profit</v>
      </c>
      <c r="S4718" s="6" t="str">
        <f>FLOOR(Table1[[#This Row],[year]]-1900,10)+1900 &amp; "-" &amp; FLOOR(Table1[[#This Row],[year]]-1890,10)+1900</f>
        <v>2000-2010</v>
      </c>
      <c r="T4718" s="14" t="s">
        <v>21835</v>
      </c>
      <c r="AB4718" s="14"/>
    </row>
    <row r="4719" spans="1:28" hidden="1" x14ac:dyDescent="0.3">
      <c r="A4719" t="s">
        <v>14068</v>
      </c>
      <c r="B4719" t="s">
        <v>1974</v>
      </c>
      <c r="C4719" t="s">
        <v>34</v>
      </c>
      <c r="D4719">
        <v>2005</v>
      </c>
      <c r="E4719" t="s">
        <v>14024</v>
      </c>
      <c r="F4719">
        <v>5.0999999999999996</v>
      </c>
      <c r="G4719">
        <v>36000</v>
      </c>
      <c r="H4719" t="s">
        <v>14069</v>
      </c>
      <c r="I4719" t="s">
        <v>7765</v>
      </c>
      <c r="J4719" t="s">
        <v>11154</v>
      </c>
      <c r="K4719" t="s">
        <v>30</v>
      </c>
      <c r="L4719">
        <v>30000000</v>
      </c>
      <c r="M4719">
        <v>33296457</v>
      </c>
      <c r="N4719" t="s">
        <v>10771</v>
      </c>
      <c r="O4719">
        <v>97</v>
      </c>
      <c r="P4719" t="str">
        <f>IF(Table1[[#This Row],[score]]&gt;=8.5,"High",IF(Table1[[#This Row],[score]]&gt;=7,"Medium","Low"))</f>
        <v>Low</v>
      </c>
      <c r="Q4719" s="5">
        <f>Table1[[#This Row],[gross]]-Table1[[#This Row],[budget]]</f>
        <v>3296457</v>
      </c>
      <c r="R4719" s="5" t="str">
        <f>IF(Table1[[#This Row],[Profit]]&gt;0,"Profit","Loss")</f>
        <v>Profit</v>
      </c>
      <c r="S4719" s="6" t="str">
        <f>FLOOR(Table1[[#This Row],[year]]-1900,10)+1900 &amp; "-" &amp; FLOOR(Table1[[#This Row],[year]]-1890,10)+1900</f>
        <v>2000-2010</v>
      </c>
      <c r="T4719" s="14" t="s">
        <v>21835</v>
      </c>
      <c r="AB4719" s="14"/>
    </row>
    <row r="4720" spans="1:28" hidden="1" x14ac:dyDescent="0.3">
      <c r="A4720" t="s">
        <v>14192</v>
      </c>
      <c r="B4720" t="s">
        <v>1974</v>
      </c>
      <c r="C4720" t="s">
        <v>17</v>
      </c>
      <c r="D4720">
        <v>2005</v>
      </c>
      <c r="E4720" t="s">
        <v>14000</v>
      </c>
      <c r="F4720">
        <v>5.8</v>
      </c>
      <c r="G4720">
        <v>26000</v>
      </c>
      <c r="H4720" t="s">
        <v>14193</v>
      </c>
      <c r="I4720" t="s">
        <v>14193</v>
      </c>
      <c r="J4720" t="s">
        <v>14194</v>
      </c>
      <c r="K4720" t="s">
        <v>30</v>
      </c>
      <c r="L4720">
        <v>1000000</v>
      </c>
      <c r="M4720">
        <v>32586408</v>
      </c>
      <c r="N4720" t="s">
        <v>13515</v>
      </c>
      <c r="O4720">
        <v>90</v>
      </c>
      <c r="P4720" t="str">
        <f>IF(Table1[[#This Row],[score]]&gt;=8.5,"High",IF(Table1[[#This Row],[score]]&gt;=7,"Medium","Low"))</f>
        <v>Low</v>
      </c>
      <c r="Q4720" s="5">
        <f>Table1[[#This Row],[gross]]-Table1[[#This Row],[budget]]</f>
        <v>31586408</v>
      </c>
      <c r="R4720" s="5" t="str">
        <f>IF(Table1[[#This Row],[Profit]]&gt;0,"Profit","Loss")</f>
        <v>Profit</v>
      </c>
      <c r="S4720" s="6" t="str">
        <f>FLOOR(Table1[[#This Row],[year]]-1900,10)+1900 &amp; "-" &amp; FLOOR(Table1[[#This Row],[year]]-1890,10)+1900</f>
        <v>2000-2010</v>
      </c>
      <c r="T4720" s="14" t="s">
        <v>21835</v>
      </c>
      <c r="AB4720" s="14"/>
    </row>
    <row r="4721" spans="1:28" hidden="1" x14ac:dyDescent="0.3">
      <c r="A4721" t="s">
        <v>13976</v>
      </c>
      <c r="B4721" t="s">
        <v>1974</v>
      </c>
      <c r="C4721" t="s">
        <v>17</v>
      </c>
      <c r="D4721">
        <v>2005</v>
      </c>
      <c r="E4721" t="s">
        <v>13856</v>
      </c>
      <c r="F4721">
        <v>6.9</v>
      </c>
      <c r="G4721">
        <v>49000</v>
      </c>
      <c r="H4721" t="s">
        <v>2026</v>
      </c>
      <c r="I4721" t="s">
        <v>13977</v>
      </c>
      <c r="J4721" t="s">
        <v>10816</v>
      </c>
      <c r="K4721" t="s">
        <v>30</v>
      </c>
      <c r="L4721">
        <v>40000000</v>
      </c>
      <c r="M4721">
        <v>31670620</v>
      </c>
      <c r="N4721" t="s">
        <v>13978</v>
      </c>
      <c r="O4721">
        <v>135</v>
      </c>
      <c r="P4721" t="str">
        <f>IF(Table1[[#This Row],[score]]&gt;=8.5,"High",IF(Table1[[#This Row],[score]]&gt;=7,"Medium","Low"))</f>
        <v>Low</v>
      </c>
      <c r="Q4721" s="5">
        <f>Table1[[#This Row],[gross]]-Table1[[#This Row],[budget]]</f>
        <v>-8329380</v>
      </c>
      <c r="R4721" s="5" t="str">
        <f>IF(Table1[[#This Row],[Profit]]&gt;0,"Profit","Loss")</f>
        <v>Loss</v>
      </c>
      <c r="S4721" s="6" t="str">
        <f>FLOOR(Table1[[#This Row],[year]]-1900,10)+1900 &amp; "-" &amp; FLOOR(Table1[[#This Row],[year]]-1890,10)+1900</f>
        <v>2000-2010</v>
      </c>
      <c r="T4721" s="14" t="s">
        <v>21835</v>
      </c>
      <c r="AB4721" s="14"/>
    </row>
    <row r="4722" spans="1:28" hidden="1" x14ac:dyDescent="0.3">
      <c r="A4722" t="s">
        <v>14037</v>
      </c>
      <c r="B4722" t="s">
        <v>16</v>
      </c>
      <c r="C4722" t="s">
        <v>52</v>
      </c>
      <c r="D4722">
        <v>2005</v>
      </c>
      <c r="E4722" t="s">
        <v>14038</v>
      </c>
      <c r="F4722">
        <v>6.2</v>
      </c>
      <c r="G4722">
        <v>69000</v>
      </c>
      <c r="H4722" t="s">
        <v>14039</v>
      </c>
      <c r="I4722" t="s">
        <v>14039</v>
      </c>
      <c r="J4722" t="s">
        <v>14040</v>
      </c>
      <c r="K4722" t="s">
        <v>248</v>
      </c>
      <c r="L4722">
        <v>1000000</v>
      </c>
      <c r="M4722">
        <v>30894796</v>
      </c>
      <c r="N4722" t="s">
        <v>6623</v>
      </c>
      <c r="O4722">
        <v>99</v>
      </c>
      <c r="P4722" t="str">
        <f>IF(Table1[[#This Row],[score]]&gt;=8.5,"High",IF(Table1[[#This Row],[score]]&gt;=7,"Medium","Low"))</f>
        <v>Low</v>
      </c>
      <c r="Q4722" s="5">
        <f>Table1[[#This Row],[gross]]-Table1[[#This Row],[budget]]</f>
        <v>29894796</v>
      </c>
      <c r="R4722" s="5" t="str">
        <f>IF(Table1[[#This Row],[Profit]]&gt;0,"Profit","Loss")</f>
        <v>Profit</v>
      </c>
      <c r="S4722" s="6" t="str">
        <f>FLOOR(Table1[[#This Row],[year]]-1900,10)+1900 &amp; "-" &amp; FLOOR(Table1[[#This Row],[year]]-1890,10)+1900</f>
        <v>2000-2010</v>
      </c>
      <c r="T4722" s="14" t="s">
        <v>21835</v>
      </c>
      <c r="AB4722" s="14"/>
    </row>
    <row r="4723" spans="1:28" hidden="1" x14ac:dyDescent="0.3">
      <c r="A4723" t="s">
        <v>14030</v>
      </c>
      <c r="B4723" t="s">
        <v>16</v>
      </c>
      <c r="C4723" t="s">
        <v>104</v>
      </c>
      <c r="D4723">
        <v>2005</v>
      </c>
      <c r="E4723" t="s">
        <v>13913</v>
      </c>
      <c r="F4723">
        <v>6.3</v>
      </c>
      <c r="G4723">
        <v>44000</v>
      </c>
      <c r="H4723" t="s">
        <v>12581</v>
      </c>
      <c r="I4723" t="s">
        <v>14031</v>
      </c>
      <c r="J4723" t="s">
        <v>8938</v>
      </c>
      <c r="K4723" t="s">
        <v>30</v>
      </c>
      <c r="L4723">
        <v>35000000</v>
      </c>
      <c r="M4723">
        <v>30526509</v>
      </c>
      <c r="N4723" t="s">
        <v>61</v>
      </c>
      <c r="O4723">
        <v>122</v>
      </c>
      <c r="P4723" t="str">
        <f>IF(Table1[[#This Row],[score]]&gt;=8.5,"High",IF(Table1[[#This Row],[score]]&gt;=7,"Medium","Low"))</f>
        <v>Low</v>
      </c>
      <c r="Q4723" s="5">
        <f>Table1[[#This Row],[gross]]-Table1[[#This Row],[budget]]</f>
        <v>-4473491</v>
      </c>
      <c r="R4723" s="5" t="str">
        <f>IF(Table1[[#This Row],[Profit]]&gt;0,"Profit","Loss")</f>
        <v>Loss</v>
      </c>
      <c r="S4723" s="6" t="str">
        <f>FLOOR(Table1[[#This Row],[year]]-1900,10)+1900 &amp; "-" &amp; FLOOR(Table1[[#This Row],[year]]-1890,10)+1900</f>
        <v>2000-2010</v>
      </c>
      <c r="T4723" s="14" t="s">
        <v>21835</v>
      </c>
      <c r="AB4723" s="14"/>
    </row>
    <row r="4724" spans="1:28" hidden="1" x14ac:dyDescent="0.3">
      <c r="A4724" t="s">
        <v>14131</v>
      </c>
      <c r="B4724" t="s">
        <v>1974</v>
      </c>
      <c r="C4724" t="s">
        <v>41</v>
      </c>
      <c r="D4724">
        <v>2005</v>
      </c>
      <c r="E4724" t="s">
        <v>14091</v>
      </c>
      <c r="F4724">
        <v>5</v>
      </c>
      <c r="G4724">
        <v>31000</v>
      </c>
      <c r="H4724" t="s">
        <v>683</v>
      </c>
      <c r="I4724" t="s">
        <v>8902</v>
      </c>
      <c r="J4724" t="s">
        <v>8478</v>
      </c>
      <c r="K4724" t="s">
        <v>5762</v>
      </c>
      <c r="L4724">
        <v>38000000</v>
      </c>
      <c r="M4724">
        <v>29621722</v>
      </c>
      <c r="N4724" t="s">
        <v>8904</v>
      </c>
      <c r="O4724">
        <v>97</v>
      </c>
      <c r="P4724" t="str">
        <f>IF(Table1[[#This Row],[score]]&gt;=8.5,"High",IF(Table1[[#This Row],[score]]&gt;=7,"Medium","Low"))</f>
        <v>Low</v>
      </c>
      <c r="Q4724" s="5">
        <f>Table1[[#This Row],[gross]]-Table1[[#This Row],[budget]]</f>
        <v>-8378278</v>
      </c>
      <c r="R4724" s="5" t="str">
        <f>IF(Table1[[#This Row],[Profit]]&gt;0,"Profit","Loss")</f>
        <v>Loss</v>
      </c>
      <c r="S4724" s="6" t="str">
        <f>FLOOR(Table1[[#This Row],[year]]-1900,10)+1900 &amp; "-" &amp; FLOOR(Table1[[#This Row],[year]]-1890,10)+1900</f>
        <v>2000-2010</v>
      </c>
      <c r="T4724" s="14" t="s">
        <v>21835</v>
      </c>
      <c r="AB4724" s="14"/>
    </row>
    <row r="4725" spans="1:28" hidden="1" x14ac:dyDescent="0.3">
      <c r="A4725" t="s">
        <v>14240</v>
      </c>
      <c r="B4725" t="s">
        <v>1974</v>
      </c>
      <c r="C4725" t="s">
        <v>17</v>
      </c>
      <c r="D4725">
        <v>2005</v>
      </c>
      <c r="E4725" t="s">
        <v>14183</v>
      </c>
      <c r="F4725">
        <v>5.0999999999999996</v>
      </c>
      <c r="G4725">
        <v>25000</v>
      </c>
      <c r="H4725" t="s">
        <v>11341</v>
      </c>
      <c r="I4725" t="s">
        <v>14241</v>
      </c>
      <c r="J4725" t="s">
        <v>102</v>
      </c>
      <c r="K4725" t="s">
        <v>22</v>
      </c>
      <c r="L4725">
        <v>14000000</v>
      </c>
      <c r="M4725">
        <v>29612137</v>
      </c>
      <c r="N4725" t="s">
        <v>14242</v>
      </c>
      <c r="O4725">
        <v>83</v>
      </c>
      <c r="P4725" t="str">
        <f>IF(Table1[[#This Row],[score]]&gt;=8.5,"High",IF(Table1[[#This Row],[score]]&gt;=7,"Medium","Low"))</f>
        <v>Low</v>
      </c>
      <c r="Q4725" s="5">
        <f>Table1[[#This Row],[gross]]-Table1[[#This Row],[budget]]</f>
        <v>15612137</v>
      </c>
      <c r="R4725" s="5" t="str">
        <f>IF(Table1[[#This Row],[Profit]]&gt;0,"Profit","Loss")</f>
        <v>Profit</v>
      </c>
      <c r="S4725" s="6" t="str">
        <f>FLOOR(Table1[[#This Row],[year]]-1900,10)+1900 &amp; "-" &amp; FLOOR(Table1[[#This Row],[year]]-1890,10)+1900</f>
        <v>2000-2010</v>
      </c>
      <c r="T4725" s="14" t="s">
        <v>21835</v>
      </c>
      <c r="AB4725" s="14"/>
    </row>
    <row r="4726" spans="1:28" hidden="1" x14ac:dyDescent="0.3">
      <c r="A4726" t="s">
        <v>14292</v>
      </c>
      <c r="B4726" t="s">
        <v>16</v>
      </c>
      <c r="C4726" t="s">
        <v>41</v>
      </c>
      <c r="D4726">
        <v>2005</v>
      </c>
      <c r="E4726" t="s">
        <v>13870</v>
      </c>
      <c r="F4726">
        <v>6.8</v>
      </c>
      <c r="G4726">
        <v>21000</v>
      </c>
      <c r="H4726" t="s">
        <v>6103</v>
      </c>
      <c r="I4726" t="s">
        <v>6103</v>
      </c>
      <c r="J4726" t="s">
        <v>11526</v>
      </c>
      <c r="K4726" t="s">
        <v>30</v>
      </c>
      <c r="L4726">
        <v>12000000</v>
      </c>
      <c r="M4726">
        <v>28237488</v>
      </c>
      <c r="N4726" t="s">
        <v>2001</v>
      </c>
      <c r="O4726">
        <v>118</v>
      </c>
      <c r="P4726" t="str">
        <f>IF(Table1[[#This Row],[score]]&gt;=8.5,"High",IF(Table1[[#This Row],[score]]&gt;=7,"Medium","Low"))</f>
        <v>Low</v>
      </c>
      <c r="Q4726" s="5">
        <f>Table1[[#This Row],[gross]]-Table1[[#This Row],[budget]]</f>
        <v>16237488</v>
      </c>
      <c r="R4726" s="5" t="str">
        <f>IF(Table1[[#This Row],[Profit]]&gt;0,"Profit","Loss")</f>
        <v>Profit</v>
      </c>
      <c r="S4726" s="6" t="str">
        <f>FLOOR(Table1[[#This Row],[year]]-1900,10)+1900 &amp; "-" &amp; FLOOR(Table1[[#This Row],[year]]-1890,10)+1900</f>
        <v>2000-2010</v>
      </c>
      <c r="T4726" s="14" t="s">
        <v>21835</v>
      </c>
      <c r="AB4726" s="14"/>
    </row>
    <row r="4727" spans="1:28" hidden="1" x14ac:dyDescent="0.3">
      <c r="A4727" t="s">
        <v>14189</v>
      </c>
      <c r="B4727" t="s">
        <v>337</v>
      </c>
      <c r="C4727" t="s">
        <v>41</v>
      </c>
      <c r="D4727">
        <v>2005</v>
      </c>
      <c r="E4727" t="s">
        <v>14100</v>
      </c>
      <c r="F4727">
        <v>6</v>
      </c>
      <c r="G4727">
        <v>26000</v>
      </c>
      <c r="H4727" t="s">
        <v>13200</v>
      </c>
      <c r="I4727" t="s">
        <v>11765</v>
      </c>
      <c r="J4727" t="s">
        <v>9141</v>
      </c>
      <c r="K4727" t="s">
        <v>30</v>
      </c>
      <c r="L4727">
        <f>20500000</f>
        <v>20500000</v>
      </c>
      <c r="M4727">
        <v>27645491</v>
      </c>
      <c r="N4727" t="s">
        <v>1708</v>
      </c>
      <c r="O4727">
        <v>98</v>
      </c>
      <c r="P4727" t="str">
        <f>IF(Table1[[#This Row],[score]]&gt;=8.5,"High",IF(Table1[[#This Row],[score]]&gt;=7,"Medium","Low"))</f>
        <v>Low</v>
      </c>
      <c r="Q4727" s="5">
        <f>Table1[[#This Row],[gross]]-Table1[[#This Row],[budget]]</f>
        <v>7145491</v>
      </c>
      <c r="R4727" s="5" t="str">
        <f>IF(Table1[[#This Row],[Profit]]&gt;0,"Profit","Loss")</f>
        <v>Profit</v>
      </c>
      <c r="S4727" s="6" t="str">
        <f>FLOOR(Table1[[#This Row],[year]]-1900,10)+1900 &amp; "-" &amp; FLOOR(Table1[[#This Row],[year]]-1890,10)+1900</f>
        <v>2000-2010</v>
      </c>
      <c r="T4727" s="14" t="s">
        <v>21835</v>
      </c>
      <c r="AB4727" s="14"/>
    </row>
    <row r="4728" spans="1:28" hidden="1" x14ac:dyDescent="0.3">
      <c r="A4728" t="s">
        <v>14177</v>
      </c>
      <c r="B4728" t="s">
        <v>33</v>
      </c>
      <c r="C4728" t="s">
        <v>25</v>
      </c>
      <c r="D4728">
        <v>2005</v>
      </c>
      <c r="E4728" t="s">
        <v>14178</v>
      </c>
      <c r="F4728">
        <v>6.7</v>
      </c>
      <c r="G4728">
        <v>61000</v>
      </c>
      <c r="H4728" t="s">
        <v>8536</v>
      </c>
      <c r="I4728" t="s">
        <v>14179</v>
      </c>
      <c r="J4728" t="s">
        <v>14180</v>
      </c>
      <c r="K4728" t="s">
        <v>30</v>
      </c>
      <c r="L4728">
        <v>10000000</v>
      </c>
      <c r="M4728">
        <v>27610873</v>
      </c>
      <c r="N4728" t="s">
        <v>14181</v>
      </c>
      <c r="O4728">
        <v>118</v>
      </c>
      <c r="P4728" t="str">
        <f>IF(Table1[[#This Row],[score]]&gt;=8.5,"High",IF(Table1[[#This Row],[score]]&gt;=7,"Medium","Low"))</f>
        <v>Low</v>
      </c>
      <c r="Q4728" s="5">
        <f>Table1[[#This Row],[gross]]-Table1[[#This Row],[budget]]</f>
        <v>17610873</v>
      </c>
      <c r="R4728" s="5" t="str">
        <f>IF(Table1[[#This Row],[Profit]]&gt;0,"Profit","Loss")</f>
        <v>Profit</v>
      </c>
      <c r="S4728" s="6" t="str">
        <f>FLOOR(Table1[[#This Row],[year]]-1900,10)+1900 &amp; "-" &amp; FLOOR(Table1[[#This Row],[year]]-1890,10)+1900</f>
        <v>2000-2010</v>
      </c>
      <c r="T4728" s="14" t="s">
        <v>21835</v>
      </c>
      <c r="AB4728" s="14"/>
    </row>
    <row r="4729" spans="1:28" hidden="1" x14ac:dyDescent="0.3">
      <c r="A4729" t="s">
        <v>2944</v>
      </c>
      <c r="B4729" t="s">
        <v>16</v>
      </c>
      <c r="C4729" t="s">
        <v>34</v>
      </c>
      <c r="D4729">
        <v>2005</v>
      </c>
      <c r="E4729" t="s">
        <v>14254</v>
      </c>
      <c r="F4729">
        <v>7.1</v>
      </c>
      <c r="G4729">
        <v>36000</v>
      </c>
      <c r="H4729" t="s">
        <v>13045</v>
      </c>
      <c r="I4729" t="s">
        <v>14255</v>
      </c>
      <c r="J4729" t="s">
        <v>13047</v>
      </c>
      <c r="K4729" t="s">
        <v>13048</v>
      </c>
      <c r="L4729">
        <f>20500000</f>
        <v>20500000</v>
      </c>
      <c r="M4729">
        <v>27165581</v>
      </c>
      <c r="N4729" t="s">
        <v>14256</v>
      </c>
      <c r="O4729">
        <v>111</v>
      </c>
      <c r="P4729" t="str">
        <f>IF(Table1[[#This Row],[score]]&gt;=8.5,"High",IF(Table1[[#This Row],[score]]&gt;=7,"Medium","Low"))</f>
        <v>Medium</v>
      </c>
      <c r="Q4729" s="5">
        <f>Table1[[#This Row],[gross]]-Table1[[#This Row],[budget]]</f>
        <v>6665581</v>
      </c>
      <c r="R4729" s="5" t="str">
        <f>IF(Table1[[#This Row],[Profit]]&gt;0,"Profit","Loss")</f>
        <v>Profit</v>
      </c>
      <c r="S4729" s="6" t="str">
        <f>FLOOR(Table1[[#This Row],[year]]-1900,10)+1900 &amp; "-" &amp; FLOOR(Table1[[#This Row],[year]]-1890,10)+1900</f>
        <v>2000-2010</v>
      </c>
      <c r="T4729" s="14" t="s">
        <v>21835</v>
      </c>
      <c r="AB4729" s="14"/>
    </row>
    <row r="4730" spans="1:28" hidden="1" x14ac:dyDescent="0.3">
      <c r="A4730" t="s">
        <v>14141</v>
      </c>
      <c r="B4730" t="s">
        <v>16</v>
      </c>
      <c r="C4730" t="s">
        <v>17</v>
      </c>
      <c r="D4730">
        <v>2005</v>
      </c>
      <c r="E4730" t="s">
        <v>14048</v>
      </c>
      <c r="F4730">
        <v>7.3</v>
      </c>
      <c r="G4730">
        <v>41000</v>
      </c>
      <c r="H4730" t="s">
        <v>12591</v>
      </c>
      <c r="I4730" t="s">
        <v>11625</v>
      </c>
      <c r="J4730" t="s">
        <v>10891</v>
      </c>
      <c r="K4730" t="s">
        <v>30</v>
      </c>
      <c r="L4730">
        <v>35000000</v>
      </c>
      <c r="M4730">
        <v>25211175</v>
      </c>
      <c r="N4730" t="s">
        <v>23</v>
      </c>
      <c r="O4730">
        <v>126</v>
      </c>
      <c r="P4730" t="str">
        <f>IF(Table1[[#This Row],[score]]&gt;=8.5,"High",IF(Table1[[#This Row],[score]]&gt;=7,"Medium","Low"))</f>
        <v>Medium</v>
      </c>
      <c r="Q4730" s="5">
        <f>Table1[[#This Row],[gross]]-Table1[[#This Row],[budget]]</f>
        <v>-9788825</v>
      </c>
      <c r="R4730" s="5" t="str">
        <f>IF(Table1[[#This Row],[Profit]]&gt;0,"Profit","Loss")</f>
        <v>Loss</v>
      </c>
      <c r="S4730" s="6" t="str">
        <f>FLOOR(Table1[[#This Row],[year]]-1900,10)+1900 &amp; "-" &amp; FLOOR(Table1[[#This Row],[year]]-1890,10)+1900</f>
        <v>2000-2010</v>
      </c>
      <c r="T4730" s="14" t="s">
        <v>21835</v>
      </c>
      <c r="AB4730" s="14"/>
    </row>
    <row r="4731" spans="1:28" hidden="1" x14ac:dyDescent="0.3">
      <c r="A4731" t="s">
        <v>14070</v>
      </c>
      <c r="B4731" t="s">
        <v>16</v>
      </c>
      <c r="C4731" t="s">
        <v>104</v>
      </c>
      <c r="D4731">
        <v>2005</v>
      </c>
      <c r="E4731" t="s">
        <v>14071</v>
      </c>
      <c r="F4731">
        <v>7.6</v>
      </c>
      <c r="G4731">
        <v>74000</v>
      </c>
      <c r="H4731" t="s">
        <v>12457</v>
      </c>
      <c r="I4731" t="s">
        <v>12457</v>
      </c>
      <c r="J4731" t="s">
        <v>14072</v>
      </c>
      <c r="K4731" t="s">
        <v>908</v>
      </c>
      <c r="L4731">
        <f>20500000</f>
        <v>20500000</v>
      </c>
      <c r="M4731">
        <v>23834149</v>
      </c>
      <c r="N4731" t="s">
        <v>12460</v>
      </c>
      <c r="O4731">
        <v>115</v>
      </c>
      <c r="P4731" t="str">
        <f>IF(Table1[[#This Row],[score]]&gt;=8.5,"High",IF(Table1[[#This Row],[score]]&gt;=7,"Medium","Low"))</f>
        <v>Medium</v>
      </c>
      <c r="Q4731" s="5">
        <f>Table1[[#This Row],[gross]]-Table1[[#This Row],[budget]]</f>
        <v>3334149</v>
      </c>
      <c r="R4731" s="5" t="str">
        <f>IF(Table1[[#This Row],[Profit]]&gt;0,"Profit","Loss")</f>
        <v>Profit</v>
      </c>
      <c r="S4731" s="6" t="str">
        <f>FLOOR(Table1[[#This Row],[year]]-1900,10)+1900 &amp; "-" &amp; FLOOR(Table1[[#This Row],[year]]-1890,10)+1900</f>
        <v>2000-2010</v>
      </c>
      <c r="T4731" s="14" t="s">
        <v>21845</v>
      </c>
      <c r="AB4731" s="14"/>
    </row>
    <row r="4732" spans="1:28" hidden="1" x14ac:dyDescent="0.3">
      <c r="A4732" t="s">
        <v>14204</v>
      </c>
      <c r="B4732" t="s">
        <v>16</v>
      </c>
      <c r="C4732" t="s">
        <v>104</v>
      </c>
      <c r="D4732">
        <v>2005</v>
      </c>
      <c r="E4732" t="s">
        <v>13911</v>
      </c>
      <c r="F4732">
        <v>7.3</v>
      </c>
      <c r="G4732">
        <v>39000</v>
      </c>
      <c r="H4732" t="s">
        <v>14205</v>
      </c>
      <c r="I4732" t="s">
        <v>14205</v>
      </c>
      <c r="J4732" t="s">
        <v>14206</v>
      </c>
      <c r="K4732" t="s">
        <v>30</v>
      </c>
      <c r="L4732">
        <v>2800000</v>
      </c>
      <c r="M4732">
        <v>23563727</v>
      </c>
      <c r="N4732" t="s">
        <v>14207</v>
      </c>
      <c r="O4732">
        <v>116</v>
      </c>
      <c r="P4732" t="str">
        <f>IF(Table1[[#This Row],[score]]&gt;=8.5,"High",IF(Table1[[#This Row],[score]]&gt;=7,"Medium","Low"))</f>
        <v>Medium</v>
      </c>
      <c r="Q4732" s="5">
        <f>Table1[[#This Row],[gross]]-Table1[[#This Row],[budget]]</f>
        <v>20763727</v>
      </c>
      <c r="R4732" s="5" t="str">
        <f>IF(Table1[[#This Row],[Profit]]&gt;0,"Profit","Loss")</f>
        <v>Profit</v>
      </c>
      <c r="S4732" s="6" t="str">
        <f>FLOOR(Table1[[#This Row],[year]]-1900,10)+1900 &amp; "-" &amp; FLOOR(Table1[[#This Row],[year]]-1890,10)+1900</f>
        <v>2000-2010</v>
      </c>
      <c r="T4732" s="14" t="s">
        <v>21835</v>
      </c>
      <c r="AB4732" s="14"/>
    </row>
    <row r="4733" spans="1:28" hidden="1" x14ac:dyDescent="0.3">
      <c r="A4733" t="s">
        <v>14098</v>
      </c>
      <c r="B4733" t="s">
        <v>16</v>
      </c>
      <c r="C4733" t="s">
        <v>34</v>
      </c>
      <c r="D4733">
        <v>2005</v>
      </c>
      <c r="E4733" t="s">
        <v>14094</v>
      </c>
      <c r="F4733">
        <v>5.9</v>
      </c>
      <c r="G4733">
        <v>65000</v>
      </c>
      <c r="H4733" t="s">
        <v>1543</v>
      </c>
      <c r="I4733" t="s">
        <v>11715</v>
      </c>
      <c r="J4733" t="s">
        <v>13859</v>
      </c>
      <c r="K4733" t="s">
        <v>30</v>
      </c>
      <c r="L4733">
        <v>50000000</v>
      </c>
      <c r="M4733">
        <v>22984628</v>
      </c>
      <c r="N4733" t="s">
        <v>2001</v>
      </c>
      <c r="O4733">
        <v>127</v>
      </c>
      <c r="P4733" t="str">
        <f>IF(Table1[[#This Row],[score]]&gt;=8.5,"High",IF(Table1[[#This Row],[score]]&gt;=7,"Medium","Low"))</f>
        <v>Low</v>
      </c>
      <c r="Q4733" s="5">
        <f>Table1[[#This Row],[gross]]-Table1[[#This Row],[budget]]</f>
        <v>-27015372</v>
      </c>
      <c r="R4733" s="5" t="str">
        <f>IF(Table1[[#This Row],[Profit]]&gt;0,"Profit","Loss")</f>
        <v>Loss</v>
      </c>
      <c r="S4733" s="6" t="str">
        <f>FLOOR(Table1[[#This Row],[year]]-1900,10)+1900 &amp; "-" &amp; FLOOR(Table1[[#This Row],[year]]-1890,10)+1900</f>
        <v>2000-2010</v>
      </c>
      <c r="T4733" s="14" t="s">
        <v>21835</v>
      </c>
      <c r="AB4733" s="14"/>
    </row>
    <row r="4734" spans="1:28" hidden="1" x14ac:dyDescent="0.3">
      <c r="A4734" t="s">
        <v>14121</v>
      </c>
      <c r="B4734" t="s">
        <v>16</v>
      </c>
      <c r="C4734" t="s">
        <v>17</v>
      </c>
      <c r="D4734">
        <v>2005</v>
      </c>
      <c r="E4734" t="s">
        <v>13669</v>
      </c>
      <c r="F4734">
        <v>7.1</v>
      </c>
      <c r="G4734">
        <v>110000</v>
      </c>
      <c r="H4734" t="s">
        <v>14122</v>
      </c>
      <c r="I4734" t="s">
        <v>14123</v>
      </c>
      <c r="J4734" t="s">
        <v>11058</v>
      </c>
      <c r="K4734" t="s">
        <v>5762</v>
      </c>
      <c r="L4734">
        <v>29000000</v>
      </c>
      <c r="M4734">
        <v>21733230</v>
      </c>
      <c r="N4734" t="s">
        <v>13188</v>
      </c>
      <c r="O4734">
        <v>103</v>
      </c>
      <c r="P4734" t="str">
        <f>IF(Table1[[#This Row],[score]]&gt;=8.5,"High",IF(Table1[[#This Row],[score]]&gt;=7,"Medium","Low"))</f>
        <v>Medium</v>
      </c>
      <c r="Q4734" s="5">
        <f>Table1[[#This Row],[gross]]-Table1[[#This Row],[budget]]</f>
        <v>-7266770</v>
      </c>
      <c r="R4734" s="5" t="str">
        <f>IF(Table1[[#This Row],[Profit]]&gt;0,"Profit","Loss")</f>
        <v>Loss</v>
      </c>
      <c r="S4734" s="6" t="str">
        <f>FLOOR(Table1[[#This Row],[year]]-1900,10)+1900 &amp; "-" &amp; FLOOR(Table1[[#This Row],[year]]-1890,10)+1900</f>
        <v>2000-2010</v>
      </c>
      <c r="T4734" s="14" t="s">
        <v>21835</v>
      </c>
      <c r="AB4734" s="14"/>
    </row>
    <row r="4735" spans="1:28" hidden="1" x14ac:dyDescent="0.3">
      <c r="A4735" t="s">
        <v>8639</v>
      </c>
      <c r="B4735" t="s">
        <v>1974</v>
      </c>
      <c r="C4735" t="s">
        <v>41</v>
      </c>
      <c r="D4735">
        <v>2005</v>
      </c>
      <c r="E4735" t="s">
        <v>14091</v>
      </c>
      <c r="F4735">
        <v>5.4</v>
      </c>
      <c r="G4735">
        <v>23000</v>
      </c>
      <c r="H4735" t="s">
        <v>3315</v>
      </c>
      <c r="I4735" t="s">
        <v>14092</v>
      </c>
      <c r="J4735" t="s">
        <v>1860</v>
      </c>
      <c r="K4735" t="s">
        <v>30</v>
      </c>
      <c r="L4735">
        <v>40000000</v>
      </c>
      <c r="M4735">
        <v>21577624</v>
      </c>
      <c r="N4735" t="s">
        <v>11734</v>
      </c>
      <c r="O4735">
        <v>100</v>
      </c>
      <c r="P4735" t="str">
        <f>IF(Table1[[#This Row],[score]]&gt;=8.5,"High",IF(Table1[[#This Row],[score]]&gt;=7,"Medium","Low"))</f>
        <v>Low</v>
      </c>
      <c r="Q4735" s="5">
        <f>Table1[[#This Row],[gross]]-Table1[[#This Row],[budget]]</f>
        <v>-18422376</v>
      </c>
      <c r="R4735" s="5" t="str">
        <f>IF(Table1[[#This Row],[Profit]]&gt;0,"Profit","Loss")</f>
        <v>Loss</v>
      </c>
      <c r="S4735" s="6" t="str">
        <f>FLOOR(Table1[[#This Row],[year]]-1900,10)+1900 &amp; "-" &amp; FLOOR(Table1[[#This Row],[year]]-1890,10)+1900</f>
        <v>2000-2010</v>
      </c>
      <c r="T4735" s="14" t="s">
        <v>21835</v>
      </c>
      <c r="AB4735" s="14"/>
    </row>
    <row r="4736" spans="1:28" hidden="1" x14ac:dyDescent="0.3">
      <c r="A4736" t="s">
        <v>13968</v>
      </c>
      <c r="B4736" t="s">
        <v>16</v>
      </c>
      <c r="C4736" t="s">
        <v>52</v>
      </c>
      <c r="D4736">
        <v>2005</v>
      </c>
      <c r="E4736" t="s">
        <v>13911</v>
      </c>
      <c r="F4736">
        <v>6.8</v>
      </c>
      <c r="G4736">
        <v>95000</v>
      </c>
      <c r="H4736" t="s">
        <v>12872</v>
      </c>
      <c r="I4736" t="s">
        <v>12872</v>
      </c>
      <c r="J4736" t="s">
        <v>12873</v>
      </c>
      <c r="K4736" t="s">
        <v>30</v>
      </c>
      <c r="L4736">
        <v>7000000</v>
      </c>
      <c r="M4736">
        <v>20901859</v>
      </c>
      <c r="N4736" t="s">
        <v>10254</v>
      </c>
      <c r="O4736">
        <v>107</v>
      </c>
      <c r="P4736" t="str">
        <f>IF(Table1[[#This Row],[score]]&gt;=8.5,"High",IF(Table1[[#This Row],[score]]&gt;=7,"Medium","Low"))</f>
        <v>Low</v>
      </c>
      <c r="Q4736" s="5">
        <f>Table1[[#This Row],[gross]]-Table1[[#This Row],[budget]]</f>
        <v>13901859</v>
      </c>
      <c r="R4736" s="5" t="str">
        <f>IF(Table1[[#This Row],[Profit]]&gt;0,"Profit","Loss")</f>
        <v>Profit</v>
      </c>
      <c r="S4736" s="6" t="str">
        <f>FLOOR(Table1[[#This Row],[year]]-1900,10)+1900 &amp; "-" &amp; FLOOR(Table1[[#This Row],[year]]-1890,10)+1900</f>
        <v>2000-2010</v>
      </c>
      <c r="T4736" s="14" t="s">
        <v>21835</v>
      </c>
      <c r="AB4736" s="14"/>
    </row>
    <row r="4737" spans="1:28" hidden="1" x14ac:dyDescent="0.3">
      <c r="A4737" t="s">
        <v>14147</v>
      </c>
      <c r="B4737" t="s">
        <v>33</v>
      </c>
      <c r="C4737" t="s">
        <v>41</v>
      </c>
      <c r="D4737">
        <v>2005</v>
      </c>
      <c r="E4737" t="s">
        <v>13364</v>
      </c>
      <c r="F4737">
        <v>5.5</v>
      </c>
      <c r="G4737">
        <v>29000</v>
      </c>
      <c r="H4737" t="s">
        <v>1144</v>
      </c>
      <c r="I4737" t="s">
        <v>14148</v>
      </c>
      <c r="J4737" t="s">
        <v>13055</v>
      </c>
      <c r="K4737" t="s">
        <v>30</v>
      </c>
      <c r="L4737">
        <v>10000000</v>
      </c>
      <c r="M4737">
        <v>19770475</v>
      </c>
      <c r="N4737" t="s">
        <v>61</v>
      </c>
      <c r="O4737">
        <v>100</v>
      </c>
      <c r="P4737" t="str">
        <f>IF(Table1[[#This Row],[score]]&gt;=8.5,"High",IF(Table1[[#This Row],[score]]&gt;=7,"Medium","Low"))</f>
        <v>Low</v>
      </c>
      <c r="Q4737" s="5">
        <f>Table1[[#This Row],[gross]]-Table1[[#This Row],[budget]]</f>
        <v>9770475</v>
      </c>
      <c r="R4737" s="5" t="str">
        <f>IF(Table1[[#This Row],[Profit]]&gt;0,"Profit","Loss")</f>
        <v>Profit</v>
      </c>
      <c r="S4737" s="6" t="str">
        <f>FLOOR(Table1[[#This Row],[year]]-1900,10)+1900 &amp; "-" &amp; FLOOR(Table1[[#This Row],[year]]-1890,10)+1900</f>
        <v>2000-2010</v>
      </c>
      <c r="T4737" s="14" t="s">
        <v>21835</v>
      </c>
      <c r="AB4737" s="14"/>
    </row>
    <row r="4738" spans="1:28" hidden="1" x14ac:dyDescent="0.3">
      <c r="A4738" t="s">
        <v>14263</v>
      </c>
      <c r="B4738" t="s">
        <v>16</v>
      </c>
      <c r="C4738" t="s">
        <v>41</v>
      </c>
      <c r="D4738">
        <v>2005</v>
      </c>
      <c r="E4738" t="s">
        <v>13986</v>
      </c>
      <c r="F4738">
        <v>6.5</v>
      </c>
      <c r="G4738">
        <v>78000</v>
      </c>
      <c r="H4738" t="s">
        <v>9627</v>
      </c>
      <c r="I4738" t="s">
        <v>14264</v>
      </c>
      <c r="J4738" t="s">
        <v>1519</v>
      </c>
      <c r="K4738" t="s">
        <v>30</v>
      </c>
      <c r="L4738">
        <v>22000000</v>
      </c>
      <c r="M4738">
        <v>19126398</v>
      </c>
      <c r="N4738" t="s">
        <v>44</v>
      </c>
      <c r="O4738">
        <v>102</v>
      </c>
      <c r="P4738" t="str">
        <f>IF(Table1[[#This Row],[score]]&gt;=8.5,"High",IF(Table1[[#This Row],[score]]&gt;=7,"Medium","Low"))</f>
        <v>Low</v>
      </c>
      <c r="Q4738" s="5">
        <f>Table1[[#This Row],[gross]]-Table1[[#This Row],[budget]]</f>
        <v>-2873602</v>
      </c>
      <c r="R4738" s="5" t="str">
        <f>IF(Table1[[#This Row],[Profit]]&gt;0,"Profit","Loss")</f>
        <v>Loss</v>
      </c>
      <c r="S4738" s="6" t="str">
        <f>FLOOR(Table1[[#This Row],[year]]-1900,10)+1900 &amp; "-" &amp; FLOOR(Table1[[#This Row],[year]]-1890,10)+1900</f>
        <v>2000-2010</v>
      </c>
      <c r="T4738" s="14" t="s">
        <v>21835</v>
      </c>
      <c r="AB4738" s="14"/>
    </row>
    <row r="4739" spans="1:28" hidden="1" x14ac:dyDescent="0.3">
      <c r="A4739" t="s">
        <v>13912</v>
      </c>
      <c r="B4739" t="s">
        <v>16</v>
      </c>
      <c r="C4739" t="s">
        <v>41</v>
      </c>
      <c r="D4739">
        <v>2005</v>
      </c>
      <c r="E4739" t="s">
        <v>13913</v>
      </c>
      <c r="F4739">
        <v>6.7</v>
      </c>
      <c r="G4739">
        <v>93000</v>
      </c>
      <c r="H4739" t="s">
        <v>13914</v>
      </c>
      <c r="I4739" t="s">
        <v>13914</v>
      </c>
      <c r="J4739" t="s">
        <v>12361</v>
      </c>
      <c r="K4739" t="s">
        <v>30</v>
      </c>
      <c r="L4739">
        <v>3000000</v>
      </c>
      <c r="M4739">
        <v>18637690</v>
      </c>
      <c r="N4739" t="s">
        <v>13915</v>
      </c>
      <c r="O4739">
        <v>94</v>
      </c>
      <c r="P4739" t="str">
        <f>IF(Table1[[#This Row],[score]]&gt;=8.5,"High",IF(Table1[[#This Row],[score]]&gt;=7,"Medium","Low"))</f>
        <v>Low</v>
      </c>
      <c r="Q4739" s="5">
        <f>Table1[[#This Row],[gross]]-Table1[[#This Row],[budget]]</f>
        <v>15637690</v>
      </c>
      <c r="R4739" s="5" t="str">
        <f>IF(Table1[[#This Row],[Profit]]&gt;0,"Profit","Loss")</f>
        <v>Profit</v>
      </c>
      <c r="S4739" s="6" t="str">
        <f>FLOOR(Table1[[#This Row],[year]]-1900,10)+1900 &amp; "-" &amp; FLOOR(Table1[[#This Row],[year]]-1890,10)+1900</f>
        <v>2000-2010</v>
      </c>
      <c r="T4739" s="14" t="s">
        <v>21835</v>
      </c>
      <c r="AB4739" s="14"/>
    </row>
    <row r="4740" spans="1:28" hidden="1" x14ac:dyDescent="0.3">
      <c r="A4740" t="s">
        <v>14270</v>
      </c>
      <c r="B4740" t="s">
        <v>1974</v>
      </c>
      <c r="C4740" t="s">
        <v>17</v>
      </c>
      <c r="D4740">
        <v>2005</v>
      </c>
      <c r="E4740" t="s">
        <v>14000</v>
      </c>
      <c r="F4740">
        <v>7</v>
      </c>
      <c r="G4740">
        <v>29000</v>
      </c>
      <c r="H4740" t="s">
        <v>2847</v>
      </c>
      <c r="I4740" t="s">
        <v>5409</v>
      </c>
      <c r="J4740" t="s">
        <v>9609</v>
      </c>
      <c r="K4740" t="s">
        <v>5762</v>
      </c>
      <c r="L4740">
        <v>30000000</v>
      </c>
      <c r="M4740">
        <v>18618284</v>
      </c>
      <c r="N4740" t="s">
        <v>3705</v>
      </c>
      <c r="O4740">
        <v>108</v>
      </c>
      <c r="P4740" t="str">
        <f>IF(Table1[[#This Row],[score]]&gt;=8.5,"High",IF(Table1[[#This Row],[score]]&gt;=7,"Medium","Low"))</f>
        <v>Medium</v>
      </c>
      <c r="Q4740" s="5">
        <f>Table1[[#This Row],[gross]]-Table1[[#This Row],[budget]]</f>
        <v>-11381716</v>
      </c>
      <c r="R4740" s="5" t="str">
        <f>IF(Table1[[#This Row],[Profit]]&gt;0,"Profit","Loss")</f>
        <v>Loss</v>
      </c>
      <c r="S4740" s="6" t="str">
        <f>FLOOR(Table1[[#This Row],[year]]-1900,10)+1900 &amp; "-" &amp; FLOOR(Table1[[#This Row],[year]]-1890,10)+1900</f>
        <v>2000-2010</v>
      </c>
      <c r="T4740" s="14" t="s">
        <v>21835</v>
      </c>
      <c r="AB4740" s="14"/>
    </row>
    <row r="4741" spans="1:28" hidden="1" x14ac:dyDescent="0.3">
      <c r="A4741" t="s">
        <v>14265</v>
      </c>
      <c r="B4741" t="s">
        <v>16</v>
      </c>
      <c r="C4741" t="s">
        <v>41</v>
      </c>
      <c r="D4741">
        <v>2005</v>
      </c>
      <c r="E4741" t="s">
        <v>14266</v>
      </c>
      <c r="F4741">
        <v>6.8</v>
      </c>
      <c r="G4741">
        <v>34000</v>
      </c>
      <c r="H4741" t="s">
        <v>14251</v>
      </c>
      <c r="I4741" t="s">
        <v>8070</v>
      </c>
      <c r="J4741" t="s">
        <v>9661</v>
      </c>
      <c r="K4741" t="s">
        <v>22</v>
      </c>
      <c r="L4741">
        <v>169000</v>
      </c>
      <c r="M4741">
        <v>18586834</v>
      </c>
      <c r="N4741" t="s">
        <v>9986</v>
      </c>
      <c r="O4741">
        <v>99</v>
      </c>
      <c r="P4741" t="str">
        <f>IF(Table1[[#This Row],[score]]&gt;=8.5,"High",IF(Table1[[#This Row],[score]]&gt;=7,"Medium","Low"))</f>
        <v>Low</v>
      </c>
      <c r="Q4741" s="5">
        <f>Table1[[#This Row],[gross]]-Table1[[#This Row],[budget]]</f>
        <v>18417834</v>
      </c>
      <c r="R4741" s="5" t="str">
        <f>IF(Table1[[#This Row],[Profit]]&gt;0,"Profit","Loss")</f>
        <v>Profit</v>
      </c>
      <c r="S4741" s="6" t="str">
        <f>FLOOR(Table1[[#This Row],[year]]-1900,10)+1900 &amp; "-" &amp; FLOOR(Table1[[#This Row],[year]]-1890,10)+1900</f>
        <v>2000-2010</v>
      </c>
      <c r="T4741" s="14" t="s">
        <v>21835</v>
      </c>
      <c r="AB4741" s="14"/>
    </row>
    <row r="4742" spans="1:28" hidden="1" x14ac:dyDescent="0.3">
      <c r="A4742" t="s">
        <v>14199</v>
      </c>
      <c r="B4742" t="s">
        <v>1974</v>
      </c>
      <c r="C4742" t="s">
        <v>63</v>
      </c>
      <c r="D4742">
        <v>2005</v>
      </c>
      <c r="E4742" t="s">
        <v>14200</v>
      </c>
      <c r="F4742">
        <v>7.8</v>
      </c>
      <c r="G4742">
        <v>53000</v>
      </c>
      <c r="H4742" t="s">
        <v>2099</v>
      </c>
      <c r="I4742" t="s">
        <v>2099</v>
      </c>
      <c r="J4742" t="s">
        <v>3025</v>
      </c>
      <c r="K4742" t="s">
        <v>1861</v>
      </c>
      <c r="L4742">
        <v>25000000</v>
      </c>
      <c r="M4742">
        <v>18299138</v>
      </c>
      <c r="N4742" t="s">
        <v>14201</v>
      </c>
      <c r="O4742">
        <v>127</v>
      </c>
      <c r="P4742" t="str">
        <f>IF(Table1[[#This Row],[score]]&gt;=8.5,"High",IF(Table1[[#This Row],[score]]&gt;=7,"Medium","Low"))</f>
        <v>Medium</v>
      </c>
      <c r="Q4742" s="5">
        <f>Table1[[#This Row],[gross]]-Table1[[#This Row],[budget]]</f>
        <v>-6700862</v>
      </c>
      <c r="R4742" s="5" t="str">
        <f>IF(Table1[[#This Row],[Profit]]&gt;0,"Profit","Loss")</f>
        <v>Loss</v>
      </c>
      <c r="S4742" s="6" t="str">
        <f>FLOOR(Table1[[#This Row],[year]]-1900,10)+1900 &amp; "-" &amp; FLOOR(Table1[[#This Row],[year]]-1890,10)+1900</f>
        <v>2000-2010</v>
      </c>
      <c r="T4742" s="14" t="s">
        <v>21835</v>
      </c>
      <c r="AB4742" s="14"/>
    </row>
    <row r="4743" spans="1:28" hidden="1" x14ac:dyDescent="0.3">
      <c r="A4743" t="s">
        <v>14337</v>
      </c>
      <c r="B4743" t="s">
        <v>1974</v>
      </c>
      <c r="C4743" t="s">
        <v>17</v>
      </c>
      <c r="D4743">
        <v>2005</v>
      </c>
      <c r="E4743" t="s">
        <v>14338</v>
      </c>
      <c r="F4743">
        <v>7.7</v>
      </c>
      <c r="G4743">
        <v>28000</v>
      </c>
      <c r="H4743" t="s">
        <v>14339</v>
      </c>
      <c r="I4743" t="s">
        <v>14339</v>
      </c>
      <c r="J4743" t="s">
        <v>14340</v>
      </c>
      <c r="K4743" t="s">
        <v>448</v>
      </c>
      <c r="L4743">
        <f>20500000</f>
        <v>20500000</v>
      </c>
      <c r="M4743">
        <v>17709155</v>
      </c>
      <c r="N4743" t="s">
        <v>13138</v>
      </c>
      <c r="O4743">
        <v>116</v>
      </c>
      <c r="P4743" t="str">
        <f>IF(Table1[[#This Row],[score]]&gt;=8.5,"High",IF(Table1[[#This Row],[score]]&gt;=7,"Medium","Low"))</f>
        <v>Medium</v>
      </c>
      <c r="Q4743" s="5">
        <f>Table1[[#This Row],[gross]]-Table1[[#This Row],[budget]]</f>
        <v>-2790845</v>
      </c>
      <c r="R4743" s="5" t="str">
        <f>IF(Table1[[#This Row],[Profit]]&gt;0,"Profit","Loss")</f>
        <v>Loss</v>
      </c>
      <c r="S4743" s="6" t="str">
        <f>FLOOR(Table1[[#This Row],[year]]-1900,10)+1900 &amp; "-" &amp; FLOOR(Table1[[#This Row],[year]]-1890,10)+1900</f>
        <v>2000-2010</v>
      </c>
      <c r="T4743" s="14" t="s">
        <v>21842</v>
      </c>
      <c r="AB4743" s="14"/>
    </row>
    <row r="4744" spans="1:28" hidden="1" x14ac:dyDescent="0.3">
      <c r="A4744" t="s">
        <v>14234</v>
      </c>
      <c r="B4744" t="s">
        <v>1974</v>
      </c>
      <c r="C4744" t="s">
        <v>41</v>
      </c>
      <c r="D4744">
        <v>2005</v>
      </c>
      <c r="E4744" t="s">
        <v>13993</v>
      </c>
      <c r="F4744">
        <v>6.2</v>
      </c>
      <c r="G4744">
        <v>6800</v>
      </c>
      <c r="H4744" t="s">
        <v>10815</v>
      </c>
      <c r="I4744" t="s">
        <v>14235</v>
      </c>
      <c r="J4744" t="s">
        <v>12440</v>
      </c>
      <c r="K4744" t="s">
        <v>30</v>
      </c>
      <c r="L4744">
        <f>20500000</f>
        <v>20500000</v>
      </c>
      <c r="M4744">
        <v>17521290</v>
      </c>
      <c r="N4744" t="s">
        <v>14236</v>
      </c>
      <c r="O4744">
        <v>112</v>
      </c>
      <c r="P4744" t="str">
        <f>IF(Table1[[#This Row],[score]]&gt;=8.5,"High",IF(Table1[[#This Row],[score]]&gt;=7,"Medium","Low"))</f>
        <v>Low</v>
      </c>
      <c r="Q4744" s="5">
        <f>Table1[[#This Row],[gross]]-Table1[[#This Row],[budget]]</f>
        <v>-2978710</v>
      </c>
      <c r="R4744" s="5" t="str">
        <f>IF(Table1[[#This Row],[Profit]]&gt;0,"Profit","Loss")</f>
        <v>Loss</v>
      </c>
      <c r="S4744" s="6" t="str">
        <f>FLOOR(Table1[[#This Row],[year]]-1900,10)+1900 &amp; "-" &amp; FLOOR(Table1[[#This Row],[year]]-1890,10)+1900</f>
        <v>2000-2010</v>
      </c>
      <c r="T4744" s="14" t="s">
        <v>21835</v>
      </c>
      <c r="AB4744" s="14"/>
    </row>
    <row r="4745" spans="1:28" hidden="1" x14ac:dyDescent="0.3">
      <c r="A4745" t="s">
        <v>14354</v>
      </c>
      <c r="B4745" t="s">
        <v>33</v>
      </c>
      <c r="C4745" t="s">
        <v>41</v>
      </c>
      <c r="D4745">
        <v>2005</v>
      </c>
      <c r="E4745" t="s">
        <v>13379</v>
      </c>
      <c r="F4745">
        <v>5.2</v>
      </c>
      <c r="G4745">
        <v>13000</v>
      </c>
      <c r="H4745" t="s">
        <v>11290</v>
      </c>
      <c r="I4745" t="s">
        <v>14355</v>
      </c>
      <c r="J4745" t="s">
        <v>9282</v>
      </c>
      <c r="K4745" t="s">
        <v>30</v>
      </c>
      <c r="L4745">
        <v>33100000</v>
      </c>
      <c r="M4745">
        <v>17492014</v>
      </c>
      <c r="N4745" t="s">
        <v>180</v>
      </c>
      <c r="O4745">
        <v>86</v>
      </c>
      <c r="P4745" t="str">
        <f>IF(Table1[[#This Row],[score]]&gt;=8.5,"High",IF(Table1[[#This Row],[score]]&gt;=7,"Medium","Low"))</f>
        <v>Low</v>
      </c>
      <c r="Q4745" s="5">
        <f>Table1[[#This Row],[gross]]-Table1[[#This Row],[budget]]</f>
        <v>-15607986</v>
      </c>
      <c r="R4745" s="5" t="str">
        <f>IF(Table1[[#This Row],[Profit]]&gt;0,"Profit","Loss")</f>
        <v>Loss</v>
      </c>
      <c r="S4745" s="6" t="str">
        <f>FLOOR(Table1[[#This Row],[year]]-1900,10)+1900 &amp; "-" &amp; FLOOR(Table1[[#This Row],[year]]-1890,10)+1900</f>
        <v>2000-2010</v>
      </c>
      <c r="T4745" s="14" t="s">
        <v>21835</v>
      </c>
      <c r="AB4745" s="14"/>
    </row>
    <row r="4746" spans="1:28" hidden="1" x14ac:dyDescent="0.3">
      <c r="A4746" t="s">
        <v>14208</v>
      </c>
      <c r="B4746" t="s">
        <v>16</v>
      </c>
      <c r="C4746" t="s">
        <v>41</v>
      </c>
      <c r="D4746">
        <v>2005</v>
      </c>
      <c r="E4746" t="s">
        <v>14022</v>
      </c>
      <c r="F4746">
        <v>6.7</v>
      </c>
      <c r="G4746">
        <v>44000</v>
      </c>
      <c r="H4746" t="s">
        <v>14209</v>
      </c>
      <c r="I4746" t="s">
        <v>14209</v>
      </c>
      <c r="J4746" t="s">
        <v>4686</v>
      </c>
      <c r="K4746" t="s">
        <v>3125</v>
      </c>
      <c r="L4746">
        <v>12500000</v>
      </c>
      <c r="M4746">
        <v>17356268</v>
      </c>
      <c r="N4746" t="s">
        <v>14210</v>
      </c>
      <c r="O4746">
        <v>96</v>
      </c>
      <c r="P4746" t="str">
        <f>IF(Table1[[#This Row],[score]]&gt;=8.5,"High",IF(Table1[[#This Row],[score]]&gt;=7,"Medium","Low"))</f>
        <v>Low</v>
      </c>
      <c r="Q4746" s="5">
        <f>Table1[[#This Row],[gross]]-Table1[[#This Row],[budget]]</f>
        <v>4856268</v>
      </c>
      <c r="R4746" s="5" t="str">
        <f>IF(Table1[[#This Row],[Profit]]&gt;0,"Profit","Loss")</f>
        <v>Profit</v>
      </c>
      <c r="S4746" s="6" t="str">
        <f>FLOOR(Table1[[#This Row],[year]]-1900,10)+1900 &amp; "-" &amp; FLOOR(Table1[[#This Row],[year]]-1890,10)+1900</f>
        <v>2000-2010</v>
      </c>
      <c r="T4746" s="14" t="s">
        <v>21835</v>
      </c>
      <c r="AB4746" s="14"/>
    </row>
    <row r="4747" spans="1:28" hidden="1" x14ac:dyDescent="0.3">
      <c r="A4747" t="s">
        <v>14155</v>
      </c>
      <c r="B4747" t="s">
        <v>16</v>
      </c>
      <c r="C4747" t="s">
        <v>17</v>
      </c>
      <c r="D4747">
        <v>2005</v>
      </c>
      <c r="E4747" t="s">
        <v>14156</v>
      </c>
      <c r="F4747">
        <v>7.3</v>
      </c>
      <c r="G4747">
        <v>76000</v>
      </c>
      <c r="H4747" t="s">
        <v>11590</v>
      </c>
      <c r="I4747" t="s">
        <v>11590</v>
      </c>
      <c r="J4747" t="s">
        <v>7051</v>
      </c>
      <c r="K4747" t="s">
        <v>448</v>
      </c>
      <c r="L4747">
        <f>20500000</f>
        <v>20500000</v>
      </c>
      <c r="M4747">
        <v>16197824</v>
      </c>
      <c r="N4747" t="s">
        <v>966</v>
      </c>
      <c r="O4747">
        <v>117</v>
      </c>
      <c r="P4747" t="str">
        <f>IF(Table1[[#This Row],[score]]&gt;=8.5,"High",IF(Table1[[#This Row],[score]]&gt;=7,"Medium","Low"))</f>
        <v>Medium</v>
      </c>
      <c r="Q4747" s="5">
        <f>Table1[[#This Row],[gross]]-Table1[[#This Row],[budget]]</f>
        <v>-4302176</v>
      </c>
      <c r="R4747" s="5" t="str">
        <f>IF(Table1[[#This Row],[Profit]]&gt;0,"Profit","Loss")</f>
        <v>Loss</v>
      </c>
      <c r="S4747" s="6" t="str">
        <f>FLOOR(Table1[[#This Row],[year]]-1900,10)+1900 &amp; "-" &amp; FLOOR(Table1[[#This Row],[year]]-1890,10)+1900</f>
        <v>2000-2010</v>
      </c>
      <c r="T4747" s="14" t="s">
        <v>21835</v>
      </c>
      <c r="AB4747" s="14"/>
    </row>
    <row r="4748" spans="1:28" hidden="1" x14ac:dyDescent="0.3">
      <c r="A4748" t="s">
        <v>13960</v>
      </c>
      <c r="B4748" t="s">
        <v>16</v>
      </c>
      <c r="C4748" t="s">
        <v>41</v>
      </c>
      <c r="D4748">
        <v>2005</v>
      </c>
      <c r="E4748" t="s">
        <v>13848</v>
      </c>
      <c r="F4748">
        <v>7.5</v>
      </c>
      <c r="G4748">
        <v>219000</v>
      </c>
      <c r="H4748" t="s">
        <v>3842</v>
      </c>
      <c r="I4748" t="s">
        <v>13961</v>
      </c>
      <c r="J4748" t="s">
        <v>4862</v>
      </c>
      <c r="K4748" t="s">
        <v>30</v>
      </c>
      <c r="L4748">
        <v>15000000</v>
      </c>
      <c r="M4748">
        <v>15785148</v>
      </c>
      <c r="N4748" t="s">
        <v>23</v>
      </c>
      <c r="O4748">
        <v>103</v>
      </c>
      <c r="P4748" t="str">
        <f>IF(Table1[[#This Row],[score]]&gt;=8.5,"High",IF(Table1[[#This Row],[score]]&gt;=7,"Medium","Low"))</f>
        <v>Medium</v>
      </c>
      <c r="Q4748" s="5">
        <f>Table1[[#This Row],[gross]]-Table1[[#This Row],[budget]]</f>
        <v>785148</v>
      </c>
      <c r="R4748" s="5" t="str">
        <f>IF(Table1[[#This Row],[Profit]]&gt;0,"Profit","Loss")</f>
        <v>Profit</v>
      </c>
      <c r="S4748" s="6" t="str">
        <f>FLOOR(Table1[[#This Row],[year]]-1900,10)+1900 &amp; "-" &amp; FLOOR(Table1[[#This Row],[year]]-1890,10)+1900</f>
        <v>2000-2010</v>
      </c>
      <c r="T4748" s="14" t="s">
        <v>21835</v>
      </c>
      <c r="AB4748" s="14"/>
    </row>
    <row r="4749" spans="1:28" hidden="1" x14ac:dyDescent="0.3">
      <c r="A4749" t="s">
        <v>14153</v>
      </c>
      <c r="B4749" t="s">
        <v>33</v>
      </c>
      <c r="C4749" t="s">
        <v>63</v>
      </c>
      <c r="D4749">
        <v>2005</v>
      </c>
      <c r="E4749" t="s">
        <v>13907</v>
      </c>
      <c r="F4749">
        <v>7.4</v>
      </c>
      <c r="G4749">
        <v>29000</v>
      </c>
      <c r="H4749" t="s">
        <v>4349</v>
      </c>
      <c r="I4749" t="s">
        <v>7227</v>
      </c>
      <c r="J4749" t="s">
        <v>12864</v>
      </c>
      <c r="K4749" t="s">
        <v>30</v>
      </c>
      <c r="L4749">
        <v>26000000</v>
      </c>
      <c r="M4749">
        <v>15431177</v>
      </c>
      <c r="N4749" t="s">
        <v>14154</v>
      </c>
      <c r="O4749">
        <v>120</v>
      </c>
      <c r="P4749" t="str">
        <f>IF(Table1[[#This Row],[score]]&gt;=8.5,"High",IF(Table1[[#This Row],[score]]&gt;=7,"Medium","Low"))</f>
        <v>Medium</v>
      </c>
      <c r="Q4749" s="5">
        <f>Table1[[#This Row],[gross]]-Table1[[#This Row],[budget]]</f>
        <v>-10568823</v>
      </c>
      <c r="R4749" s="5" t="str">
        <f>IF(Table1[[#This Row],[Profit]]&gt;0,"Profit","Loss")</f>
        <v>Loss</v>
      </c>
      <c r="S4749" s="6" t="str">
        <f>FLOOR(Table1[[#This Row],[year]]-1900,10)+1900 &amp; "-" &amp; FLOOR(Table1[[#This Row],[year]]-1890,10)+1900</f>
        <v>2000-2010</v>
      </c>
      <c r="T4749" s="14" t="s">
        <v>21835</v>
      </c>
      <c r="AB4749" s="14"/>
    </row>
    <row r="4750" spans="1:28" hidden="1" x14ac:dyDescent="0.3">
      <c r="A4750" t="s">
        <v>14283</v>
      </c>
      <c r="B4750" t="s">
        <v>16</v>
      </c>
      <c r="C4750" t="s">
        <v>25</v>
      </c>
      <c r="D4750">
        <v>2005</v>
      </c>
      <c r="E4750" t="s">
        <v>13717</v>
      </c>
      <c r="F4750">
        <v>7.4</v>
      </c>
      <c r="G4750">
        <v>41000</v>
      </c>
      <c r="H4750" t="s">
        <v>14284</v>
      </c>
      <c r="I4750" t="s">
        <v>14284</v>
      </c>
      <c r="J4750" t="s">
        <v>14285</v>
      </c>
      <c r="K4750" t="s">
        <v>30</v>
      </c>
      <c r="L4750">
        <v>1000000</v>
      </c>
      <c r="M4750">
        <v>15151744</v>
      </c>
      <c r="N4750" t="s">
        <v>14286</v>
      </c>
      <c r="O4750">
        <v>103</v>
      </c>
      <c r="P4750" t="str">
        <f>IF(Table1[[#This Row],[score]]&gt;=8.5,"High",IF(Table1[[#This Row],[score]]&gt;=7,"Medium","Low"))</f>
        <v>Medium</v>
      </c>
      <c r="Q4750" s="5">
        <f>Table1[[#This Row],[gross]]-Table1[[#This Row],[budget]]</f>
        <v>14151744</v>
      </c>
      <c r="R4750" s="5" t="str">
        <f>IF(Table1[[#This Row],[Profit]]&gt;0,"Profit","Loss")</f>
        <v>Profit</v>
      </c>
      <c r="S4750" s="6" t="str">
        <f>FLOOR(Table1[[#This Row],[year]]-1900,10)+1900 &amp; "-" &amp; FLOOR(Table1[[#This Row],[year]]-1890,10)+1900</f>
        <v>2000-2010</v>
      </c>
      <c r="T4750" s="14" t="s">
        <v>21835</v>
      </c>
      <c r="AB4750" s="14"/>
    </row>
    <row r="4751" spans="1:28" hidden="1" x14ac:dyDescent="0.3">
      <c r="A4751" t="s">
        <v>6577</v>
      </c>
      <c r="B4751" t="s">
        <v>1974</v>
      </c>
      <c r="C4751" t="s">
        <v>17</v>
      </c>
      <c r="D4751">
        <v>2005</v>
      </c>
      <c r="E4751" t="s">
        <v>13913</v>
      </c>
      <c r="F4751">
        <v>6.7</v>
      </c>
      <c r="G4751">
        <v>44000</v>
      </c>
      <c r="H4751" t="s">
        <v>7808</v>
      </c>
      <c r="I4751" t="s">
        <v>14257</v>
      </c>
      <c r="J4751" t="s">
        <v>9051</v>
      </c>
      <c r="K4751" t="s">
        <v>30</v>
      </c>
      <c r="L4751">
        <v>20000000</v>
      </c>
      <c r="M4751">
        <v>14189860</v>
      </c>
      <c r="N4751" t="s">
        <v>3705</v>
      </c>
      <c r="O4751">
        <v>100</v>
      </c>
      <c r="P4751" t="str">
        <f>IF(Table1[[#This Row],[score]]&gt;=8.5,"High",IF(Table1[[#This Row],[score]]&gt;=7,"Medium","Low"))</f>
        <v>Low</v>
      </c>
      <c r="Q4751" s="5">
        <f>Table1[[#This Row],[gross]]-Table1[[#This Row],[budget]]</f>
        <v>-5810140</v>
      </c>
      <c r="R4751" s="5" t="str">
        <f>IF(Table1[[#This Row],[Profit]]&gt;0,"Profit","Loss")</f>
        <v>Loss</v>
      </c>
      <c r="S4751" s="6" t="str">
        <f>FLOOR(Table1[[#This Row],[year]]-1900,10)+1900 &amp; "-" &amp; FLOOR(Table1[[#This Row],[year]]-1890,10)+1900</f>
        <v>2000-2010</v>
      </c>
      <c r="T4751" s="14" t="s">
        <v>21835</v>
      </c>
      <c r="AB4751" s="14"/>
    </row>
    <row r="4752" spans="1:28" hidden="1" x14ac:dyDescent="0.3">
      <c r="A4752" t="s">
        <v>14297</v>
      </c>
      <c r="B4752" t="s">
        <v>1974</v>
      </c>
      <c r="C4752" t="s">
        <v>34</v>
      </c>
      <c r="D4752">
        <v>2005</v>
      </c>
      <c r="E4752" t="s">
        <v>14043</v>
      </c>
      <c r="F4752">
        <v>5.6</v>
      </c>
      <c r="G4752">
        <v>25000</v>
      </c>
      <c r="H4752" t="s">
        <v>6831</v>
      </c>
      <c r="I4752" t="s">
        <v>7224</v>
      </c>
      <c r="J4752" t="s">
        <v>9321</v>
      </c>
      <c r="K4752" t="s">
        <v>30</v>
      </c>
      <c r="L4752">
        <v>33000000</v>
      </c>
      <c r="M4752">
        <v>13485145</v>
      </c>
      <c r="N4752" t="s">
        <v>2001</v>
      </c>
      <c r="O4752">
        <v>83</v>
      </c>
      <c r="P4752" t="str">
        <f>IF(Table1[[#This Row],[score]]&gt;=8.5,"High",IF(Table1[[#This Row],[score]]&gt;=7,"Medium","Low"))</f>
        <v>Low</v>
      </c>
      <c r="Q4752" s="5">
        <f>Table1[[#This Row],[gross]]-Table1[[#This Row],[budget]]</f>
        <v>-19514855</v>
      </c>
      <c r="R4752" s="5" t="str">
        <f>IF(Table1[[#This Row],[Profit]]&gt;0,"Profit","Loss")</f>
        <v>Loss</v>
      </c>
      <c r="S4752" s="6" t="str">
        <f>FLOOR(Table1[[#This Row],[year]]-1900,10)+1900 &amp; "-" &amp; FLOOR(Table1[[#This Row],[year]]-1890,10)+1900</f>
        <v>2000-2010</v>
      </c>
      <c r="T4752" s="14" t="s">
        <v>21835</v>
      </c>
      <c r="AB4752" s="14"/>
    </row>
    <row r="4753" spans="1:28" hidden="1" x14ac:dyDescent="0.3">
      <c r="A4753" t="s">
        <v>13956</v>
      </c>
      <c r="B4753" t="s">
        <v>1974</v>
      </c>
      <c r="C4753" t="s">
        <v>63</v>
      </c>
      <c r="D4753">
        <v>2005</v>
      </c>
      <c r="E4753" t="s">
        <v>13390</v>
      </c>
      <c r="F4753">
        <v>7.1</v>
      </c>
      <c r="G4753">
        <v>53000</v>
      </c>
      <c r="H4753" t="s">
        <v>12821</v>
      </c>
      <c r="I4753" t="s">
        <v>13957</v>
      </c>
      <c r="J4753" t="s">
        <v>10563</v>
      </c>
      <c r="K4753" t="s">
        <v>30</v>
      </c>
      <c r="L4753">
        <v>25000000</v>
      </c>
      <c r="M4753">
        <v>13411957</v>
      </c>
      <c r="N4753" t="s">
        <v>31</v>
      </c>
      <c r="O4753">
        <v>107</v>
      </c>
      <c r="P4753" t="str">
        <f>IF(Table1[[#This Row],[score]]&gt;=8.5,"High",IF(Table1[[#This Row],[score]]&gt;=7,"Medium","Low"))</f>
        <v>Medium</v>
      </c>
      <c r="Q4753" s="5">
        <f>Table1[[#This Row],[gross]]-Table1[[#This Row],[budget]]</f>
        <v>-11588043</v>
      </c>
      <c r="R4753" s="5" t="str">
        <f>IF(Table1[[#This Row],[Profit]]&gt;0,"Profit","Loss")</f>
        <v>Loss</v>
      </c>
      <c r="S4753" s="6" t="str">
        <f>FLOOR(Table1[[#This Row],[year]]-1900,10)+1900 &amp; "-" &amp; FLOOR(Table1[[#This Row],[year]]-1890,10)+1900</f>
        <v>2000-2010</v>
      </c>
      <c r="T4753" s="14" t="s">
        <v>21835</v>
      </c>
      <c r="AB4753" s="14"/>
    </row>
    <row r="4754" spans="1:28" hidden="1" x14ac:dyDescent="0.3">
      <c r="A4754" t="s">
        <v>14237</v>
      </c>
      <c r="B4754" t="s">
        <v>16</v>
      </c>
      <c r="C4754" t="s">
        <v>34</v>
      </c>
      <c r="D4754">
        <v>2005</v>
      </c>
      <c r="E4754" t="s">
        <v>13370</v>
      </c>
      <c r="F4754">
        <v>2.4</v>
      </c>
      <c r="G4754">
        <v>42000</v>
      </c>
      <c r="H4754" t="s">
        <v>13008</v>
      </c>
      <c r="I4754" t="s">
        <v>14238</v>
      </c>
      <c r="J4754" t="s">
        <v>5241</v>
      </c>
      <c r="K4754" t="s">
        <v>195</v>
      </c>
      <c r="L4754">
        <v>20000000</v>
      </c>
      <c r="M4754">
        <v>12693645</v>
      </c>
      <c r="N4754" t="s">
        <v>14239</v>
      </c>
      <c r="O4754">
        <v>96</v>
      </c>
      <c r="P4754" t="str">
        <f>IF(Table1[[#This Row],[score]]&gt;=8.5,"High",IF(Table1[[#This Row],[score]]&gt;=7,"Medium","Low"))</f>
        <v>Low</v>
      </c>
      <c r="Q4754" s="5">
        <f>Table1[[#This Row],[gross]]-Table1[[#This Row],[budget]]</f>
        <v>-7306355</v>
      </c>
      <c r="R4754" s="5" t="str">
        <f>IF(Table1[[#This Row],[Profit]]&gt;0,"Profit","Loss")</f>
        <v>Loss</v>
      </c>
      <c r="S4754" s="6" t="str">
        <f>FLOOR(Table1[[#This Row],[year]]-1900,10)+1900 &amp; "-" &amp; FLOOR(Table1[[#This Row],[year]]-1890,10)+1900</f>
        <v>2000-2010</v>
      </c>
      <c r="T4754" s="14" t="s">
        <v>21835</v>
      </c>
      <c r="AB4754" s="14"/>
    </row>
    <row r="4755" spans="1:28" hidden="1" x14ac:dyDescent="0.3">
      <c r="A4755" t="s">
        <v>14170</v>
      </c>
      <c r="B4755" t="s">
        <v>16</v>
      </c>
      <c r="C4755" t="s">
        <v>25</v>
      </c>
      <c r="D4755">
        <v>2005</v>
      </c>
      <c r="E4755" t="s">
        <v>14171</v>
      </c>
      <c r="F4755">
        <v>7.4</v>
      </c>
      <c r="G4755">
        <v>39000</v>
      </c>
      <c r="H4755" t="s">
        <v>1860</v>
      </c>
      <c r="I4755" t="s">
        <v>11257</v>
      </c>
      <c r="J4755" t="s">
        <v>1860</v>
      </c>
      <c r="K4755" t="s">
        <v>448</v>
      </c>
      <c r="L4755">
        <v>15000000</v>
      </c>
      <c r="M4755">
        <v>12045362</v>
      </c>
      <c r="N4755" t="s">
        <v>12121</v>
      </c>
      <c r="O4755">
        <v>121</v>
      </c>
      <c r="P4755" t="str">
        <f>IF(Table1[[#This Row],[score]]&gt;=8.5,"High",IF(Table1[[#This Row],[score]]&gt;=7,"Medium","Low"))</f>
        <v>Medium</v>
      </c>
      <c r="Q4755" s="5">
        <f>Table1[[#This Row],[gross]]-Table1[[#This Row],[budget]]</f>
        <v>-2954638</v>
      </c>
      <c r="R4755" s="5" t="str">
        <f>IF(Table1[[#This Row],[Profit]]&gt;0,"Profit","Loss")</f>
        <v>Loss</v>
      </c>
      <c r="S4755" s="6" t="str">
        <f>FLOOR(Table1[[#This Row],[year]]-1900,10)+1900 &amp; "-" &amp; FLOOR(Table1[[#This Row],[year]]-1890,10)+1900</f>
        <v>2000-2010</v>
      </c>
      <c r="T4755" s="14" t="s">
        <v>21835</v>
      </c>
      <c r="AB4755" s="14"/>
    </row>
    <row r="4756" spans="1:28" hidden="1" x14ac:dyDescent="0.3">
      <c r="A4756" t="s">
        <v>14262</v>
      </c>
      <c r="B4756" t="s">
        <v>1974</v>
      </c>
      <c r="C4756" t="s">
        <v>34</v>
      </c>
      <c r="D4756">
        <v>2005</v>
      </c>
      <c r="E4756" t="s">
        <v>14029</v>
      </c>
      <c r="F4756">
        <v>4.2</v>
      </c>
      <c r="G4756">
        <v>19000</v>
      </c>
      <c r="H4756" t="s">
        <v>695</v>
      </c>
      <c r="I4756" t="s">
        <v>1621</v>
      </c>
      <c r="J4756" t="s">
        <v>8761</v>
      </c>
      <c r="K4756" t="s">
        <v>9314</v>
      </c>
      <c r="L4756">
        <v>80000000</v>
      </c>
      <c r="M4756">
        <v>11665465</v>
      </c>
      <c r="N4756" t="s">
        <v>10601</v>
      </c>
      <c r="O4756">
        <v>110</v>
      </c>
      <c r="P4756" t="str">
        <f>IF(Table1[[#This Row],[score]]&gt;=8.5,"High",IF(Table1[[#This Row],[score]]&gt;=7,"Medium","Low"))</f>
        <v>Low</v>
      </c>
      <c r="Q4756" s="5">
        <f>Table1[[#This Row],[gross]]-Table1[[#This Row],[budget]]</f>
        <v>-68334535</v>
      </c>
      <c r="R4756" s="5" t="str">
        <f>IF(Table1[[#This Row],[Profit]]&gt;0,"Profit","Loss")</f>
        <v>Loss</v>
      </c>
      <c r="S4756" s="6" t="str">
        <f>FLOOR(Table1[[#This Row],[year]]-1900,10)+1900 &amp; "-" &amp; FLOOR(Table1[[#This Row],[year]]-1890,10)+1900</f>
        <v>2000-2010</v>
      </c>
      <c r="T4756" s="14" t="s">
        <v>21835</v>
      </c>
      <c r="AB4756" s="14"/>
    </row>
    <row r="4757" spans="1:28" hidden="1" x14ac:dyDescent="0.3">
      <c r="A4757" t="s">
        <v>14088</v>
      </c>
      <c r="B4757" t="s">
        <v>16</v>
      </c>
      <c r="C4757" t="s">
        <v>41</v>
      </c>
      <c r="D4757">
        <v>2005</v>
      </c>
      <c r="E4757" t="s">
        <v>14079</v>
      </c>
      <c r="F4757">
        <v>7.3</v>
      </c>
      <c r="G4757">
        <v>80000</v>
      </c>
      <c r="H4757" t="s">
        <v>8611</v>
      </c>
      <c r="I4757" t="s">
        <v>8611</v>
      </c>
      <c r="J4757" t="s">
        <v>14089</v>
      </c>
      <c r="K4757" t="s">
        <v>30</v>
      </c>
      <c r="L4757">
        <v>1500000</v>
      </c>
      <c r="M4757">
        <v>11098131</v>
      </c>
      <c r="N4757" t="s">
        <v>12200</v>
      </c>
      <c r="O4757">
        <v>81</v>
      </c>
      <c r="P4757" t="str">
        <f>IF(Table1[[#This Row],[score]]&gt;=8.5,"High",IF(Table1[[#This Row],[score]]&gt;=7,"Medium","Low"))</f>
        <v>Medium</v>
      </c>
      <c r="Q4757" s="5">
        <f>Table1[[#This Row],[gross]]-Table1[[#This Row],[budget]]</f>
        <v>9598131</v>
      </c>
      <c r="R4757" s="5" t="str">
        <f>IF(Table1[[#This Row],[Profit]]&gt;0,"Profit","Loss")</f>
        <v>Profit</v>
      </c>
      <c r="S4757" s="6" t="str">
        <f>FLOOR(Table1[[#This Row],[year]]-1900,10)+1900 &amp; "-" &amp; FLOOR(Table1[[#This Row],[year]]-1890,10)+1900</f>
        <v>2000-2010</v>
      </c>
      <c r="T4757" s="14" t="s">
        <v>21835</v>
      </c>
      <c r="AB4757" s="14"/>
    </row>
    <row r="4758" spans="1:28" hidden="1" x14ac:dyDescent="0.3">
      <c r="A4758" t="s">
        <v>14227</v>
      </c>
      <c r="B4758" t="s">
        <v>16</v>
      </c>
      <c r="C4758" t="s">
        <v>34</v>
      </c>
      <c r="D4758">
        <v>2005</v>
      </c>
      <c r="E4758" t="s">
        <v>14087</v>
      </c>
      <c r="F4758">
        <v>6.7</v>
      </c>
      <c r="G4758">
        <v>21000</v>
      </c>
      <c r="H4758" t="s">
        <v>5261</v>
      </c>
      <c r="I4758" t="s">
        <v>14228</v>
      </c>
      <c r="J4758" t="s">
        <v>14229</v>
      </c>
      <c r="K4758" t="s">
        <v>30</v>
      </c>
      <c r="L4758">
        <v>80000000</v>
      </c>
      <c r="M4758">
        <v>10777375</v>
      </c>
      <c r="N4758" t="s">
        <v>3705</v>
      </c>
      <c r="O4758">
        <v>132</v>
      </c>
      <c r="P4758" t="str">
        <f>IF(Table1[[#This Row],[score]]&gt;=8.5,"High",IF(Table1[[#This Row],[score]]&gt;=7,"Medium","Low"))</f>
        <v>Low</v>
      </c>
      <c r="Q4758" s="5">
        <f>Table1[[#This Row],[gross]]-Table1[[#This Row],[budget]]</f>
        <v>-69222625</v>
      </c>
      <c r="R4758" s="5" t="str">
        <f>IF(Table1[[#This Row],[Profit]]&gt;0,"Profit","Loss")</f>
        <v>Loss</v>
      </c>
      <c r="S4758" s="6" t="str">
        <f>FLOOR(Table1[[#This Row],[year]]-1900,10)+1900 &amp; "-" &amp; FLOOR(Table1[[#This Row],[year]]-1890,10)+1900</f>
        <v>2000-2010</v>
      </c>
      <c r="T4758" s="14" t="s">
        <v>21835</v>
      </c>
      <c r="AB4758" s="14"/>
    </row>
    <row r="4759" spans="1:28" hidden="1" x14ac:dyDescent="0.3">
      <c r="A4759" t="s">
        <v>14267</v>
      </c>
      <c r="B4759" t="s">
        <v>16</v>
      </c>
      <c r="C4759" t="s">
        <v>41</v>
      </c>
      <c r="D4759">
        <v>2005</v>
      </c>
      <c r="E4759" t="s">
        <v>14268</v>
      </c>
      <c r="F4759">
        <v>7.1</v>
      </c>
      <c r="G4759">
        <v>33000</v>
      </c>
      <c r="H4759" t="s">
        <v>2876</v>
      </c>
      <c r="I4759" t="s">
        <v>2876</v>
      </c>
      <c r="J4759" t="s">
        <v>14269</v>
      </c>
      <c r="K4759" t="s">
        <v>448</v>
      </c>
      <c r="L4759">
        <f>20500000</f>
        <v>20500000</v>
      </c>
      <c r="M4759">
        <v>9995168</v>
      </c>
      <c r="N4759" t="s">
        <v>12121</v>
      </c>
      <c r="O4759">
        <v>91</v>
      </c>
      <c r="P4759" t="str">
        <f>IF(Table1[[#This Row],[score]]&gt;=8.5,"High",IF(Table1[[#This Row],[score]]&gt;=7,"Medium","Low"))</f>
        <v>Medium</v>
      </c>
      <c r="Q4759" s="5">
        <f>Table1[[#This Row],[gross]]-Table1[[#This Row],[budget]]</f>
        <v>-10504832</v>
      </c>
      <c r="R4759" s="5" t="str">
        <f>IF(Table1[[#This Row],[Profit]]&gt;0,"Profit","Loss")</f>
        <v>Loss</v>
      </c>
      <c r="S4759" s="6" t="str">
        <f>FLOOR(Table1[[#This Row],[year]]-1900,10)+1900 &amp; "-" &amp; FLOOR(Table1[[#This Row],[year]]-1890,10)+1900</f>
        <v>2000-2010</v>
      </c>
      <c r="T4759" s="14" t="s">
        <v>21842</v>
      </c>
      <c r="AB4759" s="14"/>
    </row>
    <row r="4760" spans="1:28" hidden="1" x14ac:dyDescent="0.3">
      <c r="A4760" t="s">
        <v>14135</v>
      </c>
      <c r="B4760" t="s">
        <v>1974</v>
      </c>
      <c r="C4760" t="s">
        <v>41</v>
      </c>
      <c r="D4760">
        <v>2005</v>
      </c>
      <c r="E4760" t="s">
        <v>14136</v>
      </c>
      <c r="F4760">
        <v>7.1</v>
      </c>
      <c r="G4760">
        <v>19000</v>
      </c>
      <c r="H4760" t="s">
        <v>14137</v>
      </c>
      <c r="I4760" t="s">
        <v>14138</v>
      </c>
      <c r="J4760" t="s">
        <v>12525</v>
      </c>
      <c r="K4760" t="s">
        <v>30</v>
      </c>
      <c r="L4760">
        <f>20500000</f>
        <v>20500000</v>
      </c>
      <c r="M4760">
        <v>9950133</v>
      </c>
      <c r="N4760" t="s">
        <v>3705</v>
      </c>
      <c r="O4760">
        <v>107</v>
      </c>
      <c r="P4760" t="str">
        <f>IF(Table1[[#This Row],[score]]&gt;=8.5,"High",IF(Table1[[#This Row],[score]]&gt;=7,"Medium","Low"))</f>
        <v>Medium</v>
      </c>
      <c r="Q4760" s="5">
        <f>Table1[[#This Row],[gross]]-Table1[[#This Row],[budget]]</f>
        <v>-10549867</v>
      </c>
      <c r="R4760" s="5" t="str">
        <f>IF(Table1[[#This Row],[Profit]]&gt;0,"Profit","Loss")</f>
        <v>Loss</v>
      </c>
      <c r="S4760" s="6" t="str">
        <f>FLOOR(Table1[[#This Row],[year]]-1900,10)+1900 &amp; "-" &amp; FLOOR(Table1[[#This Row],[year]]-1890,10)+1900</f>
        <v>2000-2010</v>
      </c>
      <c r="T4760" s="14" t="s">
        <v>21835</v>
      </c>
      <c r="AB4760" s="14"/>
    </row>
    <row r="4761" spans="1:28" hidden="1" x14ac:dyDescent="0.3">
      <c r="A4761" t="s">
        <v>14226</v>
      </c>
      <c r="B4761" t="s">
        <v>16</v>
      </c>
      <c r="C4761" t="s">
        <v>17</v>
      </c>
      <c r="D4761">
        <v>2005</v>
      </c>
      <c r="E4761" t="s">
        <v>14048</v>
      </c>
      <c r="F4761">
        <v>6.8</v>
      </c>
      <c r="G4761">
        <v>77000</v>
      </c>
      <c r="H4761" t="s">
        <v>11822</v>
      </c>
      <c r="I4761" t="s">
        <v>12429</v>
      </c>
      <c r="J4761" t="s">
        <v>8921</v>
      </c>
      <c r="K4761" t="s">
        <v>30</v>
      </c>
      <c r="L4761">
        <v>50000000</v>
      </c>
      <c r="M4761">
        <v>8483797</v>
      </c>
      <c r="N4761" t="s">
        <v>8543</v>
      </c>
      <c r="O4761">
        <v>99</v>
      </c>
      <c r="P4761" t="str">
        <f>IF(Table1[[#This Row],[score]]&gt;=8.5,"High",IF(Table1[[#This Row],[score]]&gt;=7,"Medium","Low"))</f>
        <v>Low</v>
      </c>
      <c r="Q4761" s="5">
        <f>Table1[[#This Row],[gross]]-Table1[[#This Row],[budget]]</f>
        <v>-41516203</v>
      </c>
      <c r="R4761" s="5" t="str">
        <f>IF(Table1[[#This Row],[Profit]]&gt;0,"Profit","Loss")</f>
        <v>Loss</v>
      </c>
      <c r="S4761" s="6" t="str">
        <f>FLOOR(Table1[[#This Row],[year]]-1900,10)+1900 &amp; "-" &amp; FLOOR(Table1[[#This Row],[year]]-1890,10)+1900</f>
        <v>2000-2010</v>
      </c>
      <c r="T4761" s="14" t="s">
        <v>21835</v>
      </c>
      <c r="AB4761" s="14"/>
    </row>
    <row r="4762" spans="1:28" hidden="1" x14ac:dyDescent="0.3">
      <c r="A4762" t="s">
        <v>14279</v>
      </c>
      <c r="B4762" t="s">
        <v>16</v>
      </c>
      <c r="C4762" t="s">
        <v>41</v>
      </c>
      <c r="D4762">
        <v>2005</v>
      </c>
      <c r="E4762" t="s">
        <v>13950</v>
      </c>
      <c r="F4762">
        <v>7.3</v>
      </c>
      <c r="G4762">
        <v>36000</v>
      </c>
      <c r="H4762" t="s">
        <v>14280</v>
      </c>
      <c r="I4762" t="s">
        <v>14280</v>
      </c>
      <c r="J4762" t="s">
        <v>14281</v>
      </c>
      <c r="K4762" t="s">
        <v>30</v>
      </c>
      <c r="L4762">
        <v>800000</v>
      </c>
      <c r="M4762">
        <v>8012838</v>
      </c>
      <c r="N4762" t="s">
        <v>14282</v>
      </c>
      <c r="O4762">
        <v>91</v>
      </c>
      <c r="P4762" t="str">
        <f>IF(Table1[[#This Row],[score]]&gt;=8.5,"High",IF(Table1[[#This Row],[score]]&gt;=7,"Medium","Low"))</f>
        <v>Medium</v>
      </c>
      <c r="Q4762" s="5">
        <f>Table1[[#This Row],[gross]]-Table1[[#This Row],[budget]]</f>
        <v>7212838</v>
      </c>
      <c r="R4762" s="5" t="str">
        <f>IF(Table1[[#This Row],[Profit]]&gt;0,"Profit","Loss")</f>
        <v>Profit</v>
      </c>
      <c r="S4762" s="6" t="str">
        <f>FLOOR(Table1[[#This Row],[year]]-1900,10)+1900 &amp; "-" &amp; FLOOR(Table1[[#This Row],[year]]-1890,10)+1900</f>
        <v>2000-2010</v>
      </c>
      <c r="T4762" s="14" t="s">
        <v>21835</v>
      </c>
      <c r="AB4762" s="14"/>
    </row>
    <row r="4763" spans="1:28" hidden="1" x14ac:dyDescent="0.3">
      <c r="A4763" t="s">
        <v>13990</v>
      </c>
      <c r="B4763" t="s">
        <v>16</v>
      </c>
      <c r="C4763" t="s">
        <v>34</v>
      </c>
      <c r="D4763">
        <v>2005</v>
      </c>
      <c r="E4763" t="s">
        <v>13991</v>
      </c>
      <c r="F4763">
        <v>6.4</v>
      </c>
      <c r="G4763">
        <v>92000</v>
      </c>
      <c r="H4763" t="s">
        <v>9984</v>
      </c>
      <c r="I4763" t="s">
        <v>2876</v>
      </c>
      <c r="J4763" t="s">
        <v>11134</v>
      </c>
      <c r="K4763" t="s">
        <v>448</v>
      </c>
      <c r="L4763">
        <f>20500000</f>
        <v>20500000</v>
      </c>
      <c r="M4763">
        <v>7155807</v>
      </c>
      <c r="N4763" t="s">
        <v>12121</v>
      </c>
      <c r="O4763">
        <v>111</v>
      </c>
      <c r="P4763" t="str">
        <f>IF(Table1[[#This Row],[score]]&gt;=8.5,"High",IF(Table1[[#This Row],[score]]&gt;=7,"Medium","Low"))</f>
        <v>Low</v>
      </c>
      <c r="Q4763" s="5">
        <f>Table1[[#This Row],[gross]]-Table1[[#This Row],[budget]]</f>
        <v>-13344193</v>
      </c>
      <c r="R4763" s="5" t="str">
        <f>IF(Table1[[#This Row],[Profit]]&gt;0,"Profit","Loss")</f>
        <v>Loss</v>
      </c>
      <c r="S4763" s="6" t="str">
        <f>FLOOR(Table1[[#This Row],[year]]-1900,10)+1900 &amp; "-" &amp; FLOOR(Table1[[#This Row],[year]]-1890,10)+1900</f>
        <v>2000-2010</v>
      </c>
      <c r="T4763" s="14" t="s">
        <v>21844</v>
      </c>
      <c r="AB4763" s="14"/>
    </row>
    <row r="4764" spans="1:28" hidden="1" x14ac:dyDescent="0.3">
      <c r="A4764" t="s">
        <v>13930</v>
      </c>
      <c r="B4764" t="s">
        <v>16</v>
      </c>
      <c r="C4764" t="s">
        <v>17</v>
      </c>
      <c r="D4764">
        <v>2005</v>
      </c>
      <c r="E4764" t="s">
        <v>13931</v>
      </c>
      <c r="F4764">
        <v>7.1</v>
      </c>
      <c r="G4764">
        <v>156000</v>
      </c>
      <c r="H4764" t="s">
        <v>13932</v>
      </c>
      <c r="I4764" t="s">
        <v>13933</v>
      </c>
      <c r="J4764" t="s">
        <v>13934</v>
      </c>
      <c r="K4764" t="s">
        <v>30</v>
      </c>
      <c r="L4764">
        <v>950000</v>
      </c>
      <c r="M4764">
        <v>7022209</v>
      </c>
      <c r="N4764" t="s">
        <v>10254</v>
      </c>
      <c r="O4764">
        <v>104</v>
      </c>
      <c r="P4764" t="str">
        <f>IF(Table1[[#This Row],[score]]&gt;=8.5,"High",IF(Table1[[#This Row],[score]]&gt;=7,"Medium","Low"))</f>
        <v>Medium</v>
      </c>
      <c r="Q4764" s="5">
        <f>Table1[[#This Row],[gross]]-Table1[[#This Row],[budget]]</f>
        <v>6072209</v>
      </c>
      <c r="R4764" s="5" t="str">
        <f>IF(Table1[[#This Row],[Profit]]&gt;0,"Profit","Loss")</f>
        <v>Profit</v>
      </c>
      <c r="S4764" s="6" t="str">
        <f>FLOOR(Table1[[#This Row],[year]]-1900,10)+1900 &amp; "-" &amp; FLOOR(Table1[[#This Row],[year]]-1890,10)+1900</f>
        <v>2000-2010</v>
      </c>
      <c r="T4764" s="14" t="s">
        <v>21835</v>
      </c>
      <c r="AB4764" s="14"/>
    </row>
    <row r="4765" spans="1:28" hidden="1" x14ac:dyDescent="0.3">
      <c r="A4765" t="s">
        <v>14107</v>
      </c>
      <c r="B4765" t="s">
        <v>16</v>
      </c>
      <c r="C4765" t="s">
        <v>34</v>
      </c>
      <c r="D4765">
        <v>2005</v>
      </c>
      <c r="E4765" t="s">
        <v>14108</v>
      </c>
      <c r="F4765">
        <v>6.9</v>
      </c>
      <c r="G4765">
        <v>64000</v>
      </c>
      <c r="H4765" t="s">
        <v>11747</v>
      </c>
      <c r="I4765" t="s">
        <v>11747</v>
      </c>
      <c r="J4765" t="s">
        <v>3866</v>
      </c>
      <c r="K4765" t="s">
        <v>30</v>
      </c>
      <c r="L4765">
        <v>2000000</v>
      </c>
      <c r="M4765">
        <v>5969708</v>
      </c>
      <c r="N4765" t="s">
        <v>14009</v>
      </c>
      <c r="O4765">
        <v>116</v>
      </c>
      <c r="P4765" t="str">
        <f>IF(Table1[[#This Row],[score]]&gt;=8.5,"High",IF(Table1[[#This Row],[score]]&gt;=7,"Medium","Low"))</f>
        <v>Low</v>
      </c>
      <c r="Q4765" s="5">
        <f>Table1[[#This Row],[gross]]-Table1[[#This Row],[budget]]</f>
        <v>3969708</v>
      </c>
      <c r="R4765" s="5" t="str">
        <f>IF(Table1[[#This Row],[Profit]]&gt;0,"Profit","Loss")</f>
        <v>Profit</v>
      </c>
      <c r="S4765" s="6" t="str">
        <f>FLOOR(Table1[[#This Row],[year]]-1900,10)+1900 &amp; "-" &amp; FLOOR(Table1[[#This Row],[year]]-1890,10)+1900</f>
        <v>2000-2010</v>
      </c>
      <c r="T4765" s="14" t="s">
        <v>21835</v>
      </c>
      <c r="AB4765" s="14"/>
    </row>
    <row r="4766" spans="1:28" hidden="1" x14ac:dyDescent="0.3">
      <c r="A4766" t="s">
        <v>14195</v>
      </c>
      <c r="B4766" t="s">
        <v>16</v>
      </c>
      <c r="C4766" t="s">
        <v>104</v>
      </c>
      <c r="D4766">
        <v>2005</v>
      </c>
      <c r="E4766" t="s">
        <v>14196</v>
      </c>
      <c r="F4766">
        <v>7.3</v>
      </c>
      <c r="G4766">
        <v>51000</v>
      </c>
      <c r="H4766" t="s">
        <v>14197</v>
      </c>
      <c r="I4766" t="s">
        <v>14198</v>
      </c>
      <c r="J4766" t="s">
        <v>10823</v>
      </c>
      <c r="K4766" t="s">
        <v>248</v>
      </c>
      <c r="L4766">
        <v>20000000</v>
      </c>
      <c r="M4766">
        <v>5048693</v>
      </c>
      <c r="N4766" t="s">
        <v>13745</v>
      </c>
      <c r="O4766">
        <v>104</v>
      </c>
      <c r="P4766" t="str">
        <f>IF(Table1[[#This Row],[score]]&gt;=8.5,"High",IF(Table1[[#This Row],[score]]&gt;=7,"Medium","Low"))</f>
        <v>Medium</v>
      </c>
      <c r="Q4766" s="5">
        <f>Table1[[#This Row],[gross]]-Table1[[#This Row],[budget]]</f>
        <v>-14951307</v>
      </c>
      <c r="R4766" s="5" t="str">
        <f>IF(Table1[[#This Row],[Profit]]&gt;0,"Profit","Loss")</f>
        <v>Loss</v>
      </c>
      <c r="S4766" s="6" t="str">
        <f>FLOOR(Table1[[#This Row],[year]]-1900,10)+1900 &amp; "-" &amp; FLOOR(Table1[[#This Row],[year]]-1890,10)+1900</f>
        <v>2000-2010</v>
      </c>
      <c r="T4766" s="14" t="s">
        <v>21835</v>
      </c>
      <c r="AB4766" s="14"/>
    </row>
    <row r="4767" spans="1:28" hidden="1" x14ac:dyDescent="0.3">
      <c r="A4767" t="s">
        <v>14287</v>
      </c>
      <c r="B4767" t="s">
        <v>16</v>
      </c>
      <c r="C4767" t="s">
        <v>17</v>
      </c>
      <c r="D4767">
        <v>2005</v>
      </c>
      <c r="E4767" t="s">
        <v>14136</v>
      </c>
      <c r="F4767">
        <v>6.6</v>
      </c>
      <c r="G4767">
        <v>9300</v>
      </c>
      <c r="H4767" t="s">
        <v>6992</v>
      </c>
      <c r="I4767" t="s">
        <v>14288</v>
      </c>
      <c r="J4767" t="s">
        <v>6992</v>
      </c>
      <c r="K4767" t="s">
        <v>30</v>
      </c>
      <c r="L4767">
        <v>9600000</v>
      </c>
      <c r="M4767">
        <v>4408011</v>
      </c>
      <c r="N4767" t="s">
        <v>14289</v>
      </c>
      <c r="O4767">
        <v>144</v>
      </c>
      <c r="P4767" t="str">
        <f>IF(Table1[[#This Row],[score]]&gt;=8.5,"High",IF(Table1[[#This Row],[score]]&gt;=7,"Medium","Low"))</f>
        <v>Low</v>
      </c>
      <c r="Q4767" s="5">
        <f>Table1[[#This Row],[gross]]-Table1[[#This Row],[budget]]</f>
        <v>-5191989</v>
      </c>
      <c r="R4767" s="5" t="str">
        <f>IF(Table1[[#This Row],[Profit]]&gt;0,"Profit","Loss")</f>
        <v>Loss</v>
      </c>
      <c r="S4767" s="6" t="str">
        <f>FLOOR(Table1[[#This Row],[year]]-1900,10)+1900 &amp; "-" &amp; FLOOR(Table1[[#This Row],[year]]-1890,10)+1900</f>
        <v>2000-2010</v>
      </c>
      <c r="T4767" s="14" t="s">
        <v>21835</v>
      </c>
      <c r="AB4767" s="14"/>
    </row>
    <row r="4768" spans="1:28" hidden="1" x14ac:dyDescent="0.3">
      <c r="A4768" t="s">
        <v>14033</v>
      </c>
      <c r="B4768" t="s">
        <v>16</v>
      </c>
      <c r="C4768" t="s">
        <v>34</v>
      </c>
      <c r="D4768">
        <v>2005</v>
      </c>
      <c r="E4768" t="s">
        <v>14034</v>
      </c>
      <c r="F4768">
        <v>7.3</v>
      </c>
      <c r="G4768">
        <v>103000</v>
      </c>
      <c r="H4768" t="s">
        <v>14035</v>
      </c>
      <c r="I4768" t="s">
        <v>14035</v>
      </c>
      <c r="J4768" t="s">
        <v>11997</v>
      </c>
      <c r="K4768" t="s">
        <v>30</v>
      </c>
      <c r="L4768">
        <v>475000</v>
      </c>
      <c r="M4768">
        <v>3947579</v>
      </c>
      <c r="N4768" t="s">
        <v>14036</v>
      </c>
      <c r="O4768">
        <v>110</v>
      </c>
      <c r="P4768" t="str">
        <f>IF(Table1[[#This Row],[score]]&gt;=8.5,"High",IF(Table1[[#This Row],[score]]&gt;=7,"Medium","Low"))</f>
        <v>Medium</v>
      </c>
      <c r="Q4768" s="5">
        <f>Table1[[#This Row],[gross]]-Table1[[#This Row],[budget]]</f>
        <v>3472579</v>
      </c>
      <c r="R4768" s="5" t="str">
        <f>IF(Table1[[#This Row],[Profit]]&gt;0,"Profit","Loss")</f>
        <v>Profit</v>
      </c>
      <c r="S4768" s="6" t="str">
        <f>FLOOR(Table1[[#This Row],[year]]-1900,10)+1900 &amp; "-" &amp; FLOOR(Table1[[#This Row],[year]]-1890,10)+1900</f>
        <v>2000-2010</v>
      </c>
      <c r="T4768" s="14" t="s">
        <v>21835</v>
      </c>
      <c r="AB4768" s="14"/>
    </row>
    <row r="4769" spans="1:28" hidden="1" x14ac:dyDescent="0.3">
      <c r="A4769" t="s">
        <v>14041</v>
      </c>
      <c r="B4769" t="s">
        <v>16</v>
      </c>
      <c r="C4769" t="s">
        <v>41</v>
      </c>
      <c r="D4769">
        <v>2005</v>
      </c>
      <c r="E4769" t="s">
        <v>13919</v>
      </c>
      <c r="F4769">
        <v>7.2</v>
      </c>
      <c r="G4769">
        <v>21000</v>
      </c>
      <c r="H4769" t="s">
        <v>2215</v>
      </c>
      <c r="I4769" t="s">
        <v>2215</v>
      </c>
      <c r="J4769" t="s">
        <v>12262</v>
      </c>
      <c r="K4769" t="s">
        <v>3125</v>
      </c>
      <c r="L4769">
        <f>20500000</f>
        <v>20500000</v>
      </c>
      <c r="M4769">
        <v>3942254</v>
      </c>
      <c r="N4769" t="s">
        <v>10739</v>
      </c>
      <c r="O4769">
        <v>128</v>
      </c>
      <c r="P4769" t="str">
        <f>IF(Table1[[#This Row],[score]]&gt;=8.5,"High",IF(Table1[[#This Row],[score]]&gt;=7,"Medium","Low"))</f>
        <v>Medium</v>
      </c>
      <c r="Q4769" s="5">
        <f>Table1[[#This Row],[gross]]-Table1[[#This Row],[budget]]</f>
        <v>-16557746</v>
      </c>
      <c r="R4769" s="5" t="str">
        <f>IF(Table1[[#This Row],[Profit]]&gt;0,"Profit","Loss")</f>
        <v>Loss</v>
      </c>
      <c r="S4769" s="6" t="str">
        <f>FLOOR(Table1[[#This Row],[year]]-1900,10)+1900 &amp; "-" &amp; FLOOR(Table1[[#This Row],[year]]-1890,10)+1900</f>
        <v>2000-2010</v>
      </c>
      <c r="T4769" s="14" t="s">
        <v>21835</v>
      </c>
      <c r="AB4769" s="14"/>
    </row>
    <row r="4770" spans="1:28" hidden="1" x14ac:dyDescent="0.3">
      <c r="A4770" t="s">
        <v>13902</v>
      </c>
      <c r="B4770" t="s">
        <v>16</v>
      </c>
      <c r="C4770" t="s">
        <v>104</v>
      </c>
      <c r="D4770">
        <v>2005</v>
      </c>
      <c r="E4770" t="s">
        <v>13903</v>
      </c>
      <c r="F4770">
        <v>7.4</v>
      </c>
      <c r="G4770">
        <v>144000</v>
      </c>
      <c r="H4770" t="s">
        <v>13904</v>
      </c>
      <c r="I4770" t="s">
        <v>13904</v>
      </c>
      <c r="J4770" t="s">
        <v>7606</v>
      </c>
      <c r="K4770" t="s">
        <v>22</v>
      </c>
      <c r="L4770">
        <f>20500000</f>
        <v>20500000</v>
      </c>
      <c r="M4770">
        <v>3814717</v>
      </c>
      <c r="N4770" t="s">
        <v>13905</v>
      </c>
      <c r="O4770">
        <v>109</v>
      </c>
      <c r="P4770" t="str">
        <f>IF(Table1[[#This Row],[score]]&gt;=8.5,"High",IF(Table1[[#This Row],[score]]&gt;=7,"Medium","Low"))</f>
        <v>Medium</v>
      </c>
      <c r="Q4770" s="5">
        <f>Table1[[#This Row],[gross]]-Table1[[#This Row],[budget]]</f>
        <v>-16685283</v>
      </c>
      <c r="R4770" s="5" t="str">
        <f>IF(Table1[[#This Row],[Profit]]&gt;0,"Profit","Loss")</f>
        <v>Loss</v>
      </c>
      <c r="S4770" s="6" t="str">
        <f>FLOOR(Table1[[#This Row],[year]]-1900,10)+1900 &amp; "-" &amp; FLOOR(Table1[[#This Row],[year]]-1890,10)+1900</f>
        <v>2000-2010</v>
      </c>
      <c r="T4770" s="14" t="s">
        <v>21844</v>
      </c>
      <c r="AB4770" s="14"/>
    </row>
    <row r="4771" spans="1:28" hidden="1" x14ac:dyDescent="0.3">
      <c r="A4771" t="s">
        <v>14167</v>
      </c>
      <c r="B4771" t="s">
        <v>16</v>
      </c>
      <c r="C4771" t="s">
        <v>34</v>
      </c>
      <c r="D4771">
        <v>2005</v>
      </c>
      <c r="E4771" t="s">
        <v>13919</v>
      </c>
      <c r="F4771">
        <v>2.9</v>
      </c>
      <c r="G4771">
        <v>34000</v>
      </c>
      <c r="H4771" t="s">
        <v>13008</v>
      </c>
      <c r="I4771" t="s">
        <v>14168</v>
      </c>
      <c r="J4771" t="s">
        <v>14169</v>
      </c>
      <c r="K4771" t="s">
        <v>5762</v>
      </c>
      <c r="L4771">
        <v>25000000</v>
      </c>
      <c r="M4771">
        <v>3650275</v>
      </c>
      <c r="N4771" t="s">
        <v>13011</v>
      </c>
      <c r="O4771">
        <v>95</v>
      </c>
      <c r="P4771" t="str">
        <f>IF(Table1[[#This Row],[score]]&gt;=8.5,"High",IF(Table1[[#This Row],[score]]&gt;=7,"Medium","Low"))</f>
        <v>Low</v>
      </c>
      <c r="Q4771" s="5">
        <f>Table1[[#This Row],[gross]]-Table1[[#This Row],[budget]]</f>
        <v>-21349725</v>
      </c>
      <c r="R4771" s="5" t="str">
        <f>IF(Table1[[#This Row],[Profit]]&gt;0,"Profit","Loss")</f>
        <v>Loss</v>
      </c>
      <c r="S4771" s="6" t="str">
        <f>FLOOR(Table1[[#This Row],[year]]-1900,10)+1900 &amp; "-" &amp; FLOOR(Table1[[#This Row],[year]]-1890,10)+1900</f>
        <v>2000-2010</v>
      </c>
      <c r="T4771" s="14" t="s">
        <v>21835</v>
      </c>
      <c r="AB4771" s="14"/>
    </row>
    <row r="4772" spans="1:28" hidden="1" x14ac:dyDescent="0.3">
      <c r="A4772" t="s">
        <v>14346</v>
      </c>
      <c r="B4772" t="s">
        <v>1974</v>
      </c>
      <c r="C4772" t="s">
        <v>41</v>
      </c>
      <c r="D4772">
        <v>2005</v>
      </c>
      <c r="E4772" t="s">
        <v>14347</v>
      </c>
      <c r="F4772">
        <v>7.4</v>
      </c>
      <c r="G4772">
        <v>57000</v>
      </c>
      <c r="H4772" t="s">
        <v>14348</v>
      </c>
      <c r="I4772" t="s">
        <v>14349</v>
      </c>
      <c r="J4772" t="s">
        <v>7606</v>
      </c>
      <c r="K4772" t="s">
        <v>30</v>
      </c>
      <c r="L4772">
        <v>7000000</v>
      </c>
      <c r="M4772">
        <v>3601974</v>
      </c>
      <c r="N4772" t="s">
        <v>13471</v>
      </c>
      <c r="O4772">
        <v>106</v>
      </c>
      <c r="P4772" t="str">
        <f>IF(Table1[[#This Row],[score]]&gt;=8.5,"High",IF(Table1[[#This Row],[score]]&gt;=7,"Medium","Low"))</f>
        <v>Medium</v>
      </c>
      <c r="Q4772" s="5">
        <f>Table1[[#This Row],[gross]]-Table1[[#This Row],[budget]]</f>
        <v>-3398026</v>
      </c>
      <c r="R4772" s="5" t="str">
        <f>IF(Table1[[#This Row],[Profit]]&gt;0,"Profit","Loss")</f>
        <v>Loss</v>
      </c>
      <c r="S4772" s="6" t="str">
        <f>FLOOR(Table1[[#This Row],[year]]-1900,10)+1900 &amp; "-" &amp; FLOOR(Table1[[#This Row],[year]]-1890,10)+1900</f>
        <v>2000-2010</v>
      </c>
      <c r="T4772" s="14" t="s">
        <v>21861</v>
      </c>
      <c r="AB4772" s="14"/>
    </row>
    <row r="4773" spans="1:28" hidden="1" x14ac:dyDescent="0.3">
      <c r="A4773" t="s">
        <v>14217</v>
      </c>
      <c r="B4773" t="s">
        <v>2676</v>
      </c>
      <c r="C4773" t="s">
        <v>104</v>
      </c>
      <c r="D4773">
        <v>2005</v>
      </c>
      <c r="E4773" t="s">
        <v>14218</v>
      </c>
      <c r="F4773">
        <v>6.5</v>
      </c>
      <c r="G4773">
        <v>17000</v>
      </c>
      <c r="H4773" t="s">
        <v>6545</v>
      </c>
      <c r="I4773" t="s">
        <v>6545</v>
      </c>
      <c r="J4773" t="s">
        <v>2021</v>
      </c>
      <c r="K4773" t="s">
        <v>195</v>
      </c>
      <c r="L4773">
        <v>25000000</v>
      </c>
      <c r="M4773">
        <v>3487678</v>
      </c>
      <c r="N4773" t="s">
        <v>14219</v>
      </c>
      <c r="O4773">
        <v>107</v>
      </c>
      <c r="P4773" t="str">
        <f>IF(Table1[[#This Row],[score]]&gt;=8.5,"High",IF(Table1[[#This Row],[score]]&gt;=7,"Medium","Low"))</f>
        <v>Low</v>
      </c>
      <c r="Q4773" s="5">
        <f>Table1[[#This Row],[gross]]-Table1[[#This Row],[budget]]</f>
        <v>-21512322</v>
      </c>
      <c r="R4773" s="5" t="str">
        <f>IF(Table1[[#This Row],[Profit]]&gt;0,"Profit","Loss")</f>
        <v>Loss</v>
      </c>
      <c r="S4773" s="6" t="str">
        <f>FLOOR(Table1[[#This Row],[year]]-1900,10)+1900 &amp; "-" &amp; FLOOR(Table1[[#This Row],[year]]-1890,10)+1900</f>
        <v>2000-2010</v>
      </c>
      <c r="T4773" s="14" t="s">
        <v>21843</v>
      </c>
      <c r="AB4773" s="14"/>
    </row>
    <row r="4774" spans="1:28" hidden="1" x14ac:dyDescent="0.3">
      <c r="A4774" t="s">
        <v>14307</v>
      </c>
      <c r="B4774" t="s">
        <v>16</v>
      </c>
      <c r="C4774" t="s">
        <v>41</v>
      </c>
      <c r="D4774">
        <v>2005</v>
      </c>
      <c r="E4774" t="s">
        <v>14000</v>
      </c>
      <c r="F4774">
        <v>6.9</v>
      </c>
      <c r="G4774">
        <v>22000</v>
      </c>
      <c r="H4774" t="s">
        <v>14308</v>
      </c>
      <c r="I4774" t="s">
        <v>14309</v>
      </c>
      <c r="J4774" t="s">
        <v>14310</v>
      </c>
      <c r="K4774" t="s">
        <v>30</v>
      </c>
      <c r="L4774">
        <v>1000000</v>
      </c>
      <c r="M4774">
        <v>3399228</v>
      </c>
      <c r="N4774" t="s">
        <v>14311</v>
      </c>
      <c r="O4774">
        <v>106</v>
      </c>
      <c r="P4774" t="str">
        <f>IF(Table1[[#This Row],[score]]&gt;=8.5,"High",IF(Table1[[#This Row],[score]]&gt;=7,"Medium","Low"))</f>
        <v>Low</v>
      </c>
      <c r="Q4774" s="5">
        <f>Table1[[#This Row],[gross]]-Table1[[#This Row],[budget]]</f>
        <v>2399228</v>
      </c>
      <c r="R4774" s="5" t="str">
        <f>IF(Table1[[#This Row],[Profit]]&gt;0,"Profit","Loss")</f>
        <v>Profit</v>
      </c>
      <c r="S4774" s="6" t="str">
        <f>FLOOR(Table1[[#This Row],[year]]-1900,10)+1900 &amp; "-" &amp; FLOOR(Table1[[#This Row],[year]]-1890,10)+1900</f>
        <v>2000-2010</v>
      </c>
      <c r="T4774" s="14" t="s">
        <v>21835</v>
      </c>
      <c r="AB4774" s="14"/>
    </row>
    <row r="4775" spans="1:28" hidden="1" x14ac:dyDescent="0.3">
      <c r="A4775" t="s">
        <v>14243</v>
      </c>
      <c r="B4775" t="s">
        <v>1974</v>
      </c>
      <c r="C4775" t="s">
        <v>34</v>
      </c>
      <c r="D4775">
        <v>2005</v>
      </c>
      <c r="E4775" t="s">
        <v>14244</v>
      </c>
      <c r="F4775">
        <v>4.3</v>
      </c>
      <c r="G4775">
        <v>4400</v>
      </c>
      <c r="H4775" t="s">
        <v>10441</v>
      </c>
      <c r="I4775" t="s">
        <v>9766</v>
      </c>
      <c r="J4775" t="s">
        <v>14245</v>
      </c>
      <c r="K4775" t="s">
        <v>30</v>
      </c>
      <c r="L4775">
        <v>16000000</v>
      </c>
      <c r="M4775">
        <v>3344431</v>
      </c>
      <c r="N4775" t="s">
        <v>14246</v>
      </c>
      <c r="O4775">
        <v>80</v>
      </c>
      <c r="P4775" t="str">
        <f>IF(Table1[[#This Row],[score]]&gt;=8.5,"High",IF(Table1[[#This Row],[score]]&gt;=7,"Medium","Low"))</f>
        <v>Low</v>
      </c>
      <c r="Q4775" s="5">
        <f>Table1[[#This Row],[gross]]-Table1[[#This Row],[budget]]</f>
        <v>-12655569</v>
      </c>
      <c r="R4775" s="5" t="str">
        <f>IF(Table1[[#This Row],[Profit]]&gt;0,"Profit","Loss")</f>
        <v>Loss</v>
      </c>
      <c r="S4775" s="6" t="str">
        <f>FLOOR(Table1[[#This Row],[year]]-1900,10)+1900 &amp; "-" &amp; FLOOR(Table1[[#This Row],[year]]-1890,10)+1900</f>
        <v>2000-2010</v>
      </c>
      <c r="T4775" s="14" t="s">
        <v>21835</v>
      </c>
      <c r="AB4775" s="14"/>
    </row>
    <row r="4776" spans="1:28" hidden="1" x14ac:dyDescent="0.3">
      <c r="A4776" t="s">
        <v>14144</v>
      </c>
      <c r="B4776" t="s">
        <v>16</v>
      </c>
      <c r="C4776" t="s">
        <v>41</v>
      </c>
      <c r="D4776">
        <v>2005</v>
      </c>
      <c r="E4776" t="s">
        <v>14145</v>
      </c>
      <c r="F4776">
        <v>6.2</v>
      </c>
      <c r="G4776">
        <v>12000</v>
      </c>
      <c r="H4776" t="s">
        <v>6246</v>
      </c>
      <c r="I4776" t="s">
        <v>6246</v>
      </c>
      <c r="J4776" t="s">
        <v>14146</v>
      </c>
      <c r="K4776" t="s">
        <v>30</v>
      </c>
      <c r="L4776">
        <f>20500000</f>
        <v>20500000</v>
      </c>
      <c r="M4776">
        <v>2935242</v>
      </c>
      <c r="N4776" t="s">
        <v>80</v>
      </c>
      <c r="O4776">
        <v>105</v>
      </c>
      <c r="P4776" t="str">
        <f>IF(Table1[[#This Row],[score]]&gt;=8.5,"High",IF(Table1[[#This Row],[score]]&gt;=7,"Medium","Low"))</f>
        <v>Low</v>
      </c>
      <c r="Q4776" s="5">
        <f>Table1[[#This Row],[gross]]-Table1[[#This Row],[budget]]</f>
        <v>-17564758</v>
      </c>
      <c r="R4776" s="5" t="str">
        <f>IF(Table1[[#This Row],[Profit]]&gt;0,"Profit","Loss")</f>
        <v>Loss</v>
      </c>
      <c r="S4776" s="6" t="str">
        <f>FLOOR(Table1[[#This Row],[year]]-1900,10)+1900 &amp; "-" &amp; FLOOR(Table1[[#This Row],[year]]-1890,10)+1900</f>
        <v>2000-2010</v>
      </c>
      <c r="T4776" s="14" t="s">
        <v>21875</v>
      </c>
      <c r="AB4776" s="14"/>
    </row>
    <row r="4777" spans="1:28" hidden="1" x14ac:dyDescent="0.3">
      <c r="A4777" t="s">
        <v>14277</v>
      </c>
      <c r="B4777" t="s">
        <v>16</v>
      </c>
      <c r="C4777" t="s">
        <v>17</v>
      </c>
      <c r="D4777">
        <v>2005</v>
      </c>
      <c r="E4777" t="s">
        <v>13903</v>
      </c>
      <c r="F4777">
        <v>6.1</v>
      </c>
      <c r="G4777">
        <v>4900</v>
      </c>
      <c r="H4777" t="s">
        <v>13097</v>
      </c>
      <c r="I4777" t="s">
        <v>12631</v>
      </c>
      <c r="J4777" t="s">
        <v>4958</v>
      </c>
      <c r="K4777" t="s">
        <v>22</v>
      </c>
      <c r="L4777">
        <f>20500000</f>
        <v>20500000</v>
      </c>
      <c r="M4777">
        <v>2788033</v>
      </c>
      <c r="N4777" t="s">
        <v>14278</v>
      </c>
      <c r="O4777">
        <v>99</v>
      </c>
      <c r="P4777" t="str">
        <f>IF(Table1[[#This Row],[score]]&gt;=8.5,"High",IF(Table1[[#This Row],[score]]&gt;=7,"Medium","Low"))</f>
        <v>Low</v>
      </c>
      <c r="Q4777" s="5">
        <f>Table1[[#This Row],[gross]]-Table1[[#This Row],[budget]]</f>
        <v>-17711967</v>
      </c>
      <c r="R4777" s="5" t="str">
        <f>IF(Table1[[#This Row],[Profit]]&gt;0,"Profit","Loss")</f>
        <v>Loss</v>
      </c>
      <c r="S4777" s="6" t="str">
        <f>FLOOR(Table1[[#This Row],[year]]-1900,10)+1900 &amp; "-" &amp; FLOOR(Table1[[#This Row],[year]]-1890,10)+1900</f>
        <v>2000-2010</v>
      </c>
      <c r="T4777" s="14" t="s">
        <v>21844</v>
      </c>
      <c r="AB4777" s="14"/>
    </row>
    <row r="4778" spans="1:28" hidden="1" x14ac:dyDescent="0.3">
      <c r="A4778" t="s">
        <v>14328</v>
      </c>
      <c r="B4778" t="s">
        <v>16</v>
      </c>
      <c r="C4778" t="s">
        <v>41</v>
      </c>
      <c r="D4778">
        <v>2005</v>
      </c>
      <c r="E4778" t="s">
        <v>14329</v>
      </c>
      <c r="F4778">
        <v>6.6</v>
      </c>
      <c r="G4778">
        <v>14000</v>
      </c>
      <c r="H4778" t="s">
        <v>14330</v>
      </c>
      <c r="I4778" t="s">
        <v>4014</v>
      </c>
      <c r="J4778" t="s">
        <v>1205</v>
      </c>
      <c r="K4778" t="s">
        <v>9786</v>
      </c>
      <c r="L4778">
        <v>1000000</v>
      </c>
      <c r="M4778">
        <v>2708087</v>
      </c>
      <c r="N4778" t="s">
        <v>14331</v>
      </c>
      <c r="O4778">
        <v>94</v>
      </c>
      <c r="P4778" t="str">
        <f>IF(Table1[[#This Row],[score]]&gt;=8.5,"High",IF(Table1[[#This Row],[score]]&gt;=7,"Medium","Low"))</f>
        <v>Low</v>
      </c>
      <c r="Q4778" s="5">
        <f>Table1[[#This Row],[gross]]-Table1[[#This Row],[budget]]</f>
        <v>1708087</v>
      </c>
      <c r="R4778" s="5" t="str">
        <f>IF(Table1[[#This Row],[Profit]]&gt;0,"Profit","Loss")</f>
        <v>Profit</v>
      </c>
      <c r="S4778" s="6" t="str">
        <f>FLOOR(Table1[[#This Row],[year]]-1900,10)+1900 &amp; "-" &amp; FLOOR(Table1[[#This Row],[year]]-1890,10)+1900</f>
        <v>2000-2010</v>
      </c>
      <c r="T4778" s="14" t="s">
        <v>21875</v>
      </c>
      <c r="AB4778" s="14"/>
    </row>
    <row r="4779" spans="1:28" hidden="1" x14ac:dyDescent="0.3">
      <c r="A4779" t="s">
        <v>14075</v>
      </c>
      <c r="B4779" t="s">
        <v>16</v>
      </c>
      <c r="C4779" t="s">
        <v>41</v>
      </c>
      <c r="D4779">
        <v>2005</v>
      </c>
      <c r="E4779" t="s">
        <v>14076</v>
      </c>
      <c r="F4779">
        <v>6.8</v>
      </c>
      <c r="G4779">
        <v>31000</v>
      </c>
      <c r="H4779" t="s">
        <v>14077</v>
      </c>
      <c r="I4779" t="s">
        <v>14077</v>
      </c>
      <c r="J4779" t="s">
        <v>11154</v>
      </c>
      <c r="K4779" t="s">
        <v>22</v>
      </c>
      <c r="L4779">
        <v>7900000</v>
      </c>
      <c r="M4779">
        <v>2635305</v>
      </c>
      <c r="N4779" t="s">
        <v>6500</v>
      </c>
      <c r="O4779">
        <v>90</v>
      </c>
      <c r="P4779" t="str">
        <f>IF(Table1[[#This Row],[score]]&gt;=8.5,"High",IF(Table1[[#This Row],[score]]&gt;=7,"Medium","Low"))</f>
        <v>Low</v>
      </c>
      <c r="Q4779" s="5">
        <f>Table1[[#This Row],[gross]]-Table1[[#This Row],[budget]]</f>
        <v>-5264695</v>
      </c>
      <c r="R4779" s="5" t="str">
        <f>IF(Table1[[#This Row],[Profit]]&gt;0,"Profit","Loss")</f>
        <v>Loss</v>
      </c>
      <c r="S4779" s="6" t="str">
        <f>FLOOR(Table1[[#This Row],[year]]-1900,10)+1900 &amp; "-" &amp; FLOOR(Table1[[#This Row],[year]]-1890,10)+1900</f>
        <v>2000-2010</v>
      </c>
      <c r="T4779" s="14" t="s">
        <v>21860</v>
      </c>
      <c r="AB4779" s="14"/>
    </row>
    <row r="4780" spans="1:28" hidden="1" x14ac:dyDescent="0.3">
      <c r="A4780" t="s">
        <v>14258</v>
      </c>
      <c r="B4780" t="s">
        <v>16</v>
      </c>
      <c r="C4780" t="s">
        <v>17</v>
      </c>
      <c r="D4780">
        <v>2005</v>
      </c>
      <c r="E4780" t="s">
        <v>14259</v>
      </c>
      <c r="F4780">
        <v>5.8</v>
      </c>
      <c r="G4780">
        <v>22000</v>
      </c>
      <c r="H4780" t="s">
        <v>5175</v>
      </c>
      <c r="I4780" t="s">
        <v>5175</v>
      </c>
      <c r="J4780" t="s">
        <v>12811</v>
      </c>
      <c r="K4780" t="s">
        <v>30</v>
      </c>
      <c r="L4780">
        <f>20500000</f>
        <v>20500000</v>
      </c>
      <c r="M4780">
        <v>2456454</v>
      </c>
      <c r="N4780" t="s">
        <v>12756</v>
      </c>
      <c r="O4780">
        <v>97</v>
      </c>
      <c r="P4780" t="str">
        <f>IF(Table1[[#This Row],[score]]&gt;=8.5,"High",IF(Table1[[#This Row],[score]]&gt;=7,"Medium","Low"))</f>
        <v>Low</v>
      </c>
      <c r="Q4780" s="5">
        <f>Table1[[#This Row],[gross]]-Table1[[#This Row],[budget]]</f>
        <v>-18043546</v>
      </c>
      <c r="R4780" s="5" t="str">
        <f>IF(Table1[[#This Row],[Profit]]&gt;0,"Profit","Loss")</f>
        <v>Loss</v>
      </c>
      <c r="S4780" s="6" t="str">
        <f>FLOOR(Table1[[#This Row],[year]]-1900,10)+1900 &amp; "-" &amp; FLOOR(Table1[[#This Row],[year]]-1890,10)+1900</f>
        <v>2000-2010</v>
      </c>
      <c r="T4780" s="14" t="s">
        <v>21842</v>
      </c>
      <c r="AB4780" s="14"/>
    </row>
    <row r="4781" spans="1:28" hidden="1" x14ac:dyDescent="0.3">
      <c r="A4781" t="s">
        <v>14165</v>
      </c>
      <c r="B4781" t="s">
        <v>16</v>
      </c>
      <c r="C4781" t="s">
        <v>41</v>
      </c>
      <c r="D4781">
        <v>2005</v>
      </c>
      <c r="E4781" t="s">
        <v>14166</v>
      </c>
      <c r="F4781">
        <v>7.8</v>
      </c>
      <c r="G4781">
        <v>47000</v>
      </c>
      <c r="H4781" t="s">
        <v>13149</v>
      </c>
      <c r="I4781" t="s">
        <v>13149</v>
      </c>
      <c r="J4781" t="s">
        <v>10094</v>
      </c>
      <c r="K4781" t="s">
        <v>3770</v>
      </c>
      <c r="L4781">
        <f>20500000</f>
        <v>20500000</v>
      </c>
      <c r="M4781">
        <v>2421577</v>
      </c>
      <c r="N4781" t="s">
        <v>13151</v>
      </c>
      <c r="O4781">
        <v>94</v>
      </c>
      <c r="P4781" t="str">
        <f>IF(Table1[[#This Row],[score]]&gt;=8.5,"High",IF(Table1[[#This Row],[score]]&gt;=7,"Medium","Low"))</f>
        <v>Medium</v>
      </c>
      <c r="Q4781" s="5">
        <f>Table1[[#This Row],[gross]]-Table1[[#This Row],[budget]]</f>
        <v>-18078423</v>
      </c>
      <c r="R4781" s="5" t="str">
        <f>IF(Table1[[#This Row],[Profit]]&gt;0,"Profit","Loss")</f>
        <v>Loss</v>
      </c>
      <c r="S4781" s="6" t="str">
        <f>FLOOR(Table1[[#This Row],[year]]-1900,10)+1900 &amp; "-" &amp; FLOOR(Table1[[#This Row],[year]]-1890,10)+1900</f>
        <v>2000-2010</v>
      </c>
      <c r="T4781" s="14" t="s">
        <v>21849</v>
      </c>
      <c r="AB4781" s="14"/>
    </row>
    <row r="4782" spans="1:28" hidden="1" x14ac:dyDescent="0.3">
      <c r="A4782" t="s">
        <v>14350</v>
      </c>
      <c r="B4782" t="s">
        <v>16</v>
      </c>
      <c r="C4782" t="s">
        <v>41</v>
      </c>
      <c r="D4782">
        <v>2005</v>
      </c>
      <c r="E4782" t="s">
        <v>13913</v>
      </c>
      <c r="F4782">
        <v>6.6</v>
      </c>
      <c r="G4782">
        <v>21000</v>
      </c>
      <c r="H4782" t="s">
        <v>14351</v>
      </c>
      <c r="I4782" t="s">
        <v>14352</v>
      </c>
      <c r="J4782" t="s">
        <v>14353</v>
      </c>
      <c r="K4782" t="s">
        <v>30</v>
      </c>
      <c r="L4782">
        <v>4000000</v>
      </c>
      <c r="M4782">
        <v>2138742</v>
      </c>
      <c r="N4782" t="s">
        <v>13409</v>
      </c>
      <c r="O4782">
        <v>96</v>
      </c>
      <c r="P4782" t="str">
        <f>IF(Table1[[#This Row],[score]]&gt;=8.5,"High",IF(Table1[[#This Row],[score]]&gt;=7,"Medium","Low"))</f>
        <v>Low</v>
      </c>
      <c r="Q4782" s="5">
        <f>Table1[[#This Row],[gross]]-Table1[[#This Row],[budget]]</f>
        <v>-1861258</v>
      </c>
      <c r="R4782" s="5" t="str">
        <f>IF(Table1[[#This Row],[Profit]]&gt;0,"Profit","Loss")</f>
        <v>Loss</v>
      </c>
      <c r="S4782" s="6" t="str">
        <f>FLOOR(Table1[[#This Row],[year]]-1900,10)+1900 &amp; "-" &amp; FLOOR(Table1[[#This Row],[year]]-1890,10)+1900</f>
        <v>2000-2010</v>
      </c>
      <c r="T4782" s="14" t="s">
        <v>21835</v>
      </c>
      <c r="AB4782" s="14"/>
    </row>
    <row r="4783" spans="1:28" hidden="1" x14ac:dyDescent="0.3">
      <c r="A4783" t="s">
        <v>14182</v>
      </c>
      <c r="B4783" t="s">
        <v>16</v>
      </c>
      <c r="C4783" t="s">
        <v>63</v>
      </c>
      <c r="D4783">
        <v>2005</v>
      </c>
      <c r="E4783" t="s">
        <v>14183</v>
      </c>
      <c r="F4783">
        <v>6.5</v>
      </c>
      <c r="G4783">
        <v>11000</v>
      </c>
      <c r="H4783" t="s">
        <v>9340</v>
      </c>
      <c r="I4783" t="s">
        <v>9340</v>
      </c>
      <c r="J4783" t="s">
        <v>14184</v>
      </c>
      <c r="K4783" t="s">
        <v>30</v>
      </c>
      <c r="L4783">
        <f>20500000</f>
        <v>20500000</v>
      </c>
      <c r="M4783">
        <v>1778006</v>
      </c>
      <c r="N4783" t="s">
        <v>12756</v>
      </c>
      <c r="O4783">
        <v>91</v>
      </c>
      <c r="P4783" t="str">
        <f>IF(Table1[[#This Row],[score]]&gt;=8.5,"High",IF(Table1[[#This Row],[score]]&gt;=7,"Medium","Low"))</f>
        <v>Low</v>
      </c>
      <c r="Q4783" s="5">
        <f>Table1[[#This Row],[gross]]-Table1[[#This Row],[budget]]</f>
        <v>-18721994</v>
      </c>
      <c r="R4783" s="5" t="str">
        <f>IF(Table1[[#This Row],[Profit]]&gt;0,"Profit","Loss")</f>
        <v>Loss</v>
      </c>
      <c r="S4783" s="6" t="str">
        <f>FLOOR(Table1[[#This Row],[year]]-1900,10)+1900 &amp; "-" &amp; FLOOR(Table1[[#This Row],[year]]-1890,10)+1900</f>
        <v>2000-2010</v>
      </c>
      <c r="T4783" s="14" t="s">
        <v>21835</v>
      </c>
      <c r="AB4783" s="14"/>
    </row>
    <row r="4784" spans="1:28" hidden="1" x14ac:dyDescent="0.3">
      <c r="A4784" t="s">
        <v>14325</v>
      </c>
      <c r="B4784" t="s">
        <v>443</v>
      </c>
      <c r="C4784" t="s">
        <v>17</v>
      </c>
      <c r="D4784">
        <v>2005</v>
      </c>
      <c r="E4784" t="s">
        <v>13494</v>
      </c>
      <c r="F4784">
        <v>8.1999999999999993</v>
      </c>
      <c r="G4784">
        <v>34000</v>
      </c>
      <c r="H4784" t="s">
        <v>12419</v>
      </c>
      <c r="I4784" t="s">
        <v>12419</v>
      </c>
      <c r="J4784" t="s">
        <v>14326</v>
      </c>
      <c r="K4784" t="s">
        <v>10197</v>
      </c>
      <c r="L4784" s="5">
        <f>20500000</f>
        <v>20500000</v>
      </c>
      <c r="M4784" s="5">
        <v>1266341</v>
      </c>
      <c r="N4784" t="s">
        <v>14327</v>
      </c>
      <c r="O4784">
        <v>122</v>
      </c>
      <c r="P4784" t="str">
        <f>IF(Table1[[#This Row],[score]]&gt;=8.5,"High",IF(Table1[[#This Row],[score]]&gt;=7,"Medium","Low"))</f>
        <v>Medium</v>
      </c>
      <c r="Q4784" s="5">
        <f>Table1[[#This Row],[gross]]-Table1[[#This Row],[budget]]</f>
        <v>-19233659</v>
      </c>
      <c r="R4784" s="5" t="str">
        <f>IF(Table1[[#This Row],[Profit]]&gt;0,"Profit","Loss")</f>
        <v>Loss</v>
      </c>
      <c r="S4784" s="6" t="str">
        <f>FLOOR(Table1[[#This Row],[year]]-1900,10)+1900 &amp; "-" &amp; FLOOR(Table1[[#This Row],[year]]-1890,10)+1900</f>
        <v>2000-2010</v>
      </c>
      <c r="T4784" s="14" t="s">
        <v>21835</v>
      </c>
      <c r="AB4784" s="14"/>
    </row>
    <row r="4785" spans="1:28" hidden="1" x14ac:dyDescent="0.3">
      <c r="A4785" t="s">
        <v>14319</v>
      </c>
      <c r="B4785" t="s">
        <v>33</v>
      </c>
      <c r="C4785" t="s">
        <v>41</v>
      </c>
      <c r="D4785">
        <v>2005</v>
      </c>
      <c r="E4785" t="s">
        <v>14320</v>
      </c>
      <c r="F4785">
        <v>7.5</v>
      </c>
      <c r="G4785">
        <v>23000</v>
      </c>
      <c r="H4785" t="s">
        <v>14321</v>
      </c>
      <c r="I4785" t="s">
        <v>14322</v>
      </c>
      <c r="J4785" t="s">
        <v>14004</v>
      </c>
      <c r="K4785" t="s">
        <v>30</v>
      </c>
      <c r="L4785">
        <f>20500000</f>
        <v>20500000</v>
      </c>
      <c r="M4785">
        <v>1254005</v>
      </c>
      <c r="N4785" t="s">
        <v>8543</v>
      </c>
      <c r="O4785">
        <v>90</v>
      </c>
      <c r="P4785" t="str">
        <f>IF(Table1[[#This Row],[score]]&gt;=8.5,"High",IF(Table1[[#This Row],[score]]&gt;=7,"Medium","Low"))</f>
        <v>Medium</v>
      </c>
      <c r="Q4785" s="5">
        <f>Table1[[#This Row],[gross]]-Table1[[#This Row],[budget]]</f>
        <v>-19245995</v>
      </c>
      <c r="R4785" s="5" t="str">
        <f>IF(Table1[[#This Row],[Profit]]&gt;0,"Profit","Loss")</f>
        <v>Loss</v>
      </c>
      <c r="S4785" s="6" t="str">
        <f>FLOOR(Table1[[#This Row],[year]]-1900,10)+1900 &amp; "-" &amp; FLOOR(Table1[[#This Row],[year]]-1890,10)+1900</f>
        <v>2000-2010</v>
      </c>
      <c r="T4785" s="14" t="s">
        <v>21878</v>
      </c>
      <c r="AB4785" s="14"/>
    </row>
    <row r="4786" spans="1:28" hidden="1" x14ac:dyDescent="0.3">
      <c r="A4786" t="s">
        <v>14185</v>
      </c>
      <c r="B4786" t="s">
        <v>16</v>
      </c>
      <c r="C4786" t="s">
        <v>34</v>
      </c>
      <c r="D4786">
        <v>2005</v>
      </c>
      <c r="E4786" t="s">
        <v>14186</v>
      </c>
      <c r="F4786">
        <v>4</v>
      </c>
      <c r="G4786">
        <v>6100</v>
      </c>
      <c r="H4786" t="s">
        <v>6828</v>
      </c>
      <c r="I4786" t="s">
        <v>3231</v>
      </c>
      <c r="J4786" t="s">
        <v>8328</v>
      </c>
      <c r="K4786" t="s">
        <v>30</v>
      </c>
      <c r="L4786">
        <v>30000000</v>
      </c>
      <c r="M4786">
        <v>1123136</v>
      </c>
      <c r="N4786" t="s">
        <v>10254</v>
      </c>
      <c r="O4786">
        <v>97</v>
      </c>
      <c r="P4786" t="str">
        <f>IF(Table1[[#This Row],[score]]&gt;=8.5,"High",IF(Table1[[#This Row],[score]]&gt;=7,"Medium","Low"))</f>
        <v>Low</v>
      </c>
      <c r="Q4786" s="5">
        <f>Table1[[#This Row],[gross]]-Table1[[#This Row],[budget]]</f>
        <v>-28876864</v>
      </c>
      <c r="R4786" s="5" t="str">
        <f>IF(Table1[[#This Row],[Profit]]&gt;0,"Profit","Loss")</f>
        <v>Loss</v>
      </c>
      <c r="S4786" s="6" t="str">
        <f>FLOOR(Table1[[#This Row],[year]]-1900,10)+1900 &amp; "-" &amp; FLOOR(Table1[[#This Row],[year]]-1890,10)+1900</f>
        <v>2000-2010</v>
      </c>
      <c r="T4786" s="14" t="s">
        <v>21865</v>
      </c>
      <c r="AB4786" s="14"/>
    </row>
    <row r="4787" spans="1:28" hidden="1" x14ac:dyDescent="0.3">
      <c r="A4787" t="s">
        <v>14224</v>
      </c>
      <c r="B4787" t="s">
        <v>16</v>
      </c>
      <c r="C4787" t="s">
        <v>17</v>
      </c>
      <c r="D4787">
        <v>2005</v>
      </c>
      <c r="E4787" t="s">
        <v>13400</v>
      </c>
      <c r="F4787">
        <v>6.6</v>
      </c>
      <c r="G4787">
        <v>11000</v>
      </c>
      <c r="H4787" t="s">
        <v>14225</v>
      </c>
      <c r="I4787" t="s">
        <v>14225</v>
      </c>
      <c r="J4787" t="s">
        <v>4529</v>
      </c>
      <c r="K4787" t="s">
        <v>30</v>
      </c>
      <c r="L4787">
        <v>1500000</v>
      </c>
      <c r="M4787">
        <v>916051</v>
      </c>
      <c r="N4787" t="s">
        <v>12147</v>
      </c>
      <c r="O4787">
        <v>112</v>
      </c>
      <c r="P4787" t="str">
        <f>IF(Table1[[#This Row],[score]]&gt;=8.5,"High",IF(Table1[[#This Row],[score]]&gt;=7,"Medium","Low"))</f>
        <v>Low</v>
      </c>
      <c r="Q4787" s="5">
        <f>Table1[[#This Row],[gross]]-Table1[[#This Row],[budget]]</f>
        <v>-583949</v>
      </c>
      <c r="R4787" s="5" t="str">
        <f>IF(Table1[[#This Row],[Profit]]&gt;0,"Profit","Loss")</f>
        <v>Loss</v>
      </c>
      <c r="S4787" s="6" t="str">
        <f>FLOOR(Table1[[#This Row],[year]]-1900,10)+1900 &amp; "-" &amp; FLOOR(Table1[[#This Row],[year]]-1890,10)+1900</f>
        <v>2000-2010</v>
      </c>
      <c r="T4787" s="14" t="s">
        <v>21835</v>
      </c>
      <c r="AB4787" s="14"/>
    </row>
    <row r="4788" spans="1:28" hidden="1" x14ac:dyDescent="0.3">
      <c r="A4788" t="s">
        <v>790</v>
      </c>
      <c r="B4788" t="s">
        <v>16</v>
      </c>
      <c r="C4788" t="s">
        <v>52</v>
      </c>
      <c r="D4788">
        <v>2005</v>
      </c>
      <c r="E4788" t="s">
        <v>14000</v>
      </c>
      <c r="F4788">
        <v>4.5999999999999996</v>
      </c>
      <c r="G4788">
        <v>9700</v>
      </c>
      <c r="H4788" t="s">
        <v>9492</v>
      </c>
      <c r="I4788" t="s">
        <v>6359</v>
      </c>
      <c r="J4788" t="s">
        <v>14230</v>
      </c>
      <c r="K4788" t="s">
        <v>30</v>
      </c>
      <c r="L4788">
        <f>20500000</f>
        <v>20500000</v>
      </c>
      <c r="M4788">
        <v>881779</v>
      </c>
      <c r="N4788" t="s">
        <v>8904</v>
      </c>
      <c r="O4788">
        <v>87</v>
      </c>
      <c r="P4788" t="str">
        <f>IF(Table1[[#This Row],[score]]&gt;=8.5,"High",IF(Table1[[#This Row],[score]]&gt;=7,"Medium","Low"))</f>
        <v>Low</v>
      </c>
      <c r="Q4788" s="5">
        <f>Table1[[#This Row],[gross]]-Table1[[#This Row],[budget]]</f>
        <v>-19618221</v>
      </c>
      <c r="R4788" s="5" t="str">
        <f>IF(Table1[[#This Row],[Profit]]&gt;0,"Profit","Loss")</f>
        <v>Loss</v>
      </c>
      <c r="S4788" s="6" t="str">
        <f>FLOOR(Table1[[#This Row],[year]]-1900,10)+1900 &amp; "-" &amp; FLOOR(Table1[[#This Row],[year]]-1890,10)+1900</f>
        <v>2000-2010</v>
      </c>
      <c r="T4788" s="14" t="s">
        <v>21835</v>
      </c>
      <c r="AB4788" s="14"/>
    </row>
    <row r="4789" spans="1:28" hidden="1" x14ac:dyDescent="0.3">
      <c r="A4789" t="s">
        <v>13971</v>
      </c>
      <c r="B4789" t="s">
        <v>33</v>
      </c>
      <c r="C4789" t="s">
        <v>25</v>
      </c>
      <c r="D4789">
        <v>2005</v>
      </c>
      <c r="E4789" t="s">
        <v>13972</v>
      </c>
      <c r="F4789">
        <v>6.8</v>
      </c>
      <c r="G4789">
        <v>22000</v>
      </c>
      <c r="H4789" t="s">
        <v>13973</v>
      </c>
      <c r="I4789" t="s">
        <v>13974</v>
      </c>
      <c r="J4789" t="s">
        <v>13975</v>
      </c>
      <c r="K4789" t="s">
        <v>22</v>
      </c>
      <c r="L4789">
        <v>4000000</v>
      </c>
      <c r="M4789">
        <v>866999</v>
      </c>
      <c r="N4789" t="s">
        <v>10964</v>
      </c>
      <c r="O4789">
        <v>101</v>
      </c>
      <c r="P4789" t="str">
        <f>IF(Table1[[#This Row],[score]]&gt;=8.5,"High",IF(Table1[[#This Row],[score]]&gt;=7,"Medium","Low"))</f>
        <v>Low</v>
      </c>
      <c r="Q4789" s="5">
        <f>Table1[[#This Row],[gross]]-Table1[[#This Row],[budget]]</f>
        <v>-3133001</v>
      </c>
      <c r="R4789" s="5" t="str">
        <f>IF(Table1[[#This Row],[Profit]]&gt;0,"Profit","Loss")</f>
        <v>Loss</v>
      </c>
      <c r="S4789" s="6" t="str">
        <f>FLOOR(Table1[[#This Row],[year]]-1900,10)+1900 &amp; "-" &amp; FLOOR(Table1[[#This Row],[year]]-1890,10)+1900</f>
        <v>2000-2010</v>
      </c>
      <c r="T4789" s="14" t="s">
        <v>21844</v>
      </c>
      <c r="AB4789" s="14"/>
    </row>
    <row r="4790" spans="1:28" hidden="1" x14ac:dyDescent="0.3">
      <c r="A4790" t="s">
        <v>14172</v>
      </c>
      <c r="B4790" t="s">
        <v>16</v>
      </c>
      <c r="C4790" t="s">
        <v>34</v>
      </c>
      <c r="D4790">
        <v>2005</v>
      </c>
      <c r="E4790" t="s">
        <v>14173</v>
      </c>
      <c r="F4790">
        <v>6.3</v>
      </c>
      <c r="G4790">
        <v>30000</v>
      </c>
      <c r="H4790" t="s">
        <v>14174</v>
      </c>
      <c r="I4790" t="s">
        <v>14175</v>
      </c>
      <c r="J4790" t="s">
        <v>14176</v>
      </c>
      <c r="K4790" t="s">
        <v>30</v>
      </c>
      <c r="L4790">
        <v>3200000</v>
      </c>
      <c r="M4790">
        <v>719135</v>
      </c>
      <c r="N4790" t="s">
        <v>8904</v>
      </c>
      <c r="O4790">
        <v>95</v>
      </c>
      <c r="P4790" t="str">
        <f>IF(Table1[[#This Row],[score]]&gt;=8.5,"High",IF(Table1[[#This Row],[score]]&gt;=7,"Medium","Low"))</f>
        <v>Low</v>
      </c>
      <c r="Q4790" s="5">
        <f>Table1[[#This Row],[gross]]-Table1[[#This Row],[budget]]</f>
        <v>-2480865</v>
      </c>
      <c r="R4790" s="5" t="str">
        <f>IF(Table1[[#This Row],[Profit]]&gt;0,"Profit","Loss")</f>
        <v>Loss</v>
      </c>
      <c r="S4790" s="6" t="str">
        <f>FLOOR(Table1[[#This Row],[year]]-1900,10)+1900 &amp; "-" &amp; FLOOR(Table1[[#This Row],[year]]-1890,10)+1900</f>
        <v>2000-2010</v>
      </c>
      <c r="T4790" s="14" t="s">
        <v>21865</v>
      </c>
      <c r="AB4790" s="14"/>
    </row>
    <row r="4791" spans="1:28" hidden="1" x14ac:dyDescent="0.3">
      <c r="A4791" t="s">
        <v>14304</v>
      </c>
      <c r="B4791" t="s">
        <v>443</v>
      </c>
      <c r="C4791" t="s">
        <v>17</v>
      </c>
      <c r="D4791">
        <v>2005</v>
      </c>
      <c r="E4791" t="s">
        <v>14305</v>
      </c>
      <c r="F4791">
        <v>7.3</v>
      </c>
      <c r="G4791">
        <v>23000</v>
      </c>
      <c r="H4791" t="s">
        <v>6460</v>
      </c>
      <c r="I4791" t="s">
        <v>6460</v>
      </c>
      <c r="J4791" t="s">
        <v>14306</v>
      </c>
      <c r="K4791" t="s">
        <v>3770</v>
      </c>
      <c r="L4791">
        <v>14200000</v>
      </c>
      <c r="M4791">
        <v>674918</v>
      </c>
      <c r="N4791" t="s">
        <v>10311</v>
      </c>
      <c r="O4791">
        <v>139</v>
      </c>
      <c r="P4791" t="str">
        <f>IF(Table1[[#This Row],[score]]&gt;=8.5,"High",IF(Table1[[#This Row],[score]]&gt;=7,"Medium","Low"))</f>
        <v>Medium</v>
      </c>
      <c r="Q4791" s="5">
        <f>Table1[[#This Row],[gross]]-Table1[[#This Row],[budget]]</f>
        <v>-13525082</v>
      </c>
      <c r="R4791" s="5" t="str">
        <f>IF(Table1[[#This Row],[Profit]]&gt;0,"Profit","Loss")</f>
        <v>Loss</v>
      </c>
      <c r="S4791" s="6" t="str">
        <f>FLOOR(Table1[[#This Row],[year]]-1900,10)+1900 &amp; "-" &amp; FLOOR(Table1[[#This Row],[year]]-1890,10)+1900</f>
        <v>2000-2010</v>
      </c>
      <c r="T4791" s="14" t="s">
        <v>21849</v>
      </c>
      <c r="AB4791" s="14"/>
    </row>
    <row r="4792" spans="1:28" hidden="1" x14ac:dyDescent="0.3">
      <c r="A4792" t="s">
        <v>14231</v>
      </c>
      <c r="B4792" t="s">
        <v>16</v>
      </c>
      <c r="C4792" t="s">
        <v>17</v>
      </c>
      <c r="D4792">
        <v>2005</v>
      </c>
      <c r="E4792" t="s">
        <v>14232</v>
      </c>
      <c r="F4792">
        <v>6.5</v>
      </c>
      <c r="G4792">
        <v>32000</v>
      </c>
      <c r="H4792" t="s">
        <v>555</v>
      </c>
      <c r="I4792" t="s">
        <v>14233</v>
      </c>
      <c r="J4792" t="s">
        <v>650</v>
      </c>
      <c r="K4792" t="s">
        <v>22</v>
      </c>
      <c r="L4792">
        <v>19300000</v>
      </c>
      <c r="M4792">
        <v>566611</v>
      </c>
      <c r="N4792" t="s">
        <v>1770</v>
      </c>
      <c r="O4792">
        <v>120</v>
      </c>
      <c r="P4792" t="str">
        <f>IF(Table1[[#This Row],[score]]&gt;=8.5,"High",IF(Table1[[#This Row],[score]]&gt;=7,"Medium","Low"))</f>
        <v>Low</v>
      </c>
      <c r="Q4792" s="5">
        <f>Table1[[#This Row],[gross]]-Table1[[#This Row],[budget]]</f>
        <v>-18733389</v>
      </c>
      <c r="R4792" s="5" t="str">
        <f>IF(Table1[[#This Row],[Profit]]&gt;0,"Profit","Loss")</f>
        <v>Loss</v>
      </c>
      <c r="S4792" s="6" t="str">
        <f>FLOOR(Table1[[#This Row],[year]]-1900,10)+1900 &amp; "-" &amp; FLOOR(Table1[[#This Row],[year]]-1890,10)+1900</f>
        <v>2000-2010</v>
      </c>
      <c r="T4792" s="14" t="s">
        <v>21844</v>
      </c>
      <c r="AB4792" s="14"/>
    </row>
    <row r="4793" spans="1:28" hidden="1" x14ac:dyDescent="0.3">
      <c r="A4793" t="s">
        <v>14005</v>
      </c>
      <c r="B4793" t="s">
        <v>16</v>
      </c>
      <c r="C4793" t="s">
        <v>104</v>
      </c>
      <c r="D4793">
        <v>2005</v>
      </c>
      <c r="E4793" t="s">
        <v>14006</v>
      </c>
      <c r="F4793">
        <v>6.2</v>
      </c>
      <c r="G4793">
        <v>16000</v>
      </c>
      <c r="H4793" t="s">
        <v>10680</v>
      </c>
      <c r="I4793" t="s">
        <v>14007</v>
      </c>
      <c r="J4793" t="s">
        <v>14008</v>
      </c>
      <c r="K4793" t="s">
        <v>30</v>
      </c>
      <c r="L4793">
        <v>900000</v>
      </c>
      <c r="M4793">
        <v>381420</v>
      </c>
      <c r="N4793" t="s">
        <v>14009</v>
      </c>
      <c r="O4793">
        <v>96</v>
      </c>
      <c r="P4793" t="str">
        <f>IF(Table1[[#This Row],[score]]&gt;=8.5,"High",IF(Table1[[#This Row],[score]]&gt;=7,"Medium","Low"))</f>
        <v>Low</v>
      </c>
      <c r="Q4793" s="5">
        <f>Table1[[#This Row],[gross]]-Table1[[#This Row],[budget]]</f>
        <v>-518580</v>
      </c>
      <c r="R4793" s="5" t="str">
        <f>IF(Table1[[#This Row],[Profit]]&gt;0,"Profit","Loss")</f>
        <v>Loss</v>
      </c>
      <c r="S4793" s="6" t="str">
        <f>FLOOR(Table1[[#This Row],[year]]-1900,10)+1900 &amp; "-" &amp; FLOOR(Table1[[#This Row],[year]]-1890,10)+1900</f>
        <v>2000-2010</v>
      </c>
      <c r="T4793" s="14" t="s">
        <v>21835</v>
      </c>
      <c r="AB4793" s="14"/>
    </row>
    <row r="4794" spans="1:28" hidden="1" x14ac:dyDescent="0.3">
      <c r="A4794" t="s">
        <v>14293</v>
      </c>
      <c r="B4794" t="s">
        <v>16</v>
      </c>
      <c r="C4794" t="s">
        <v>41</v>
      </c>
      <c r="D4794">
        <v>2005</v>
      </c>
      <c r="E4794" t="s">
        <v>14294</v>
      </c>
      <c r="F4794">
        <v>6.9</v>
      </c>
      <c r="G4794">
        <v>18000</v>
      </c>
      <c r="H4794" t="s">
        <v>14295</v>
      </c>
      <c r="I4794" t="s">
        <v>14295</v>
      </c>
      <c r="J4794" t="s">
        <v>11253</v>
      </c>
      <c r="K4794" t="s">
        <v>30</v>
      </c>
      <c r="L4794">
        <v>6800000</v>
      </c>
      <c r="M4794">
        <v>351401</v>
      </c>
      <c r="N4794" t="s">
        <v>14296</v>
      </c>
      <c r="O4794">
        <v>108</v>
      </c>
      <c r="P4794" t="str">
        <f>IF(Table1[[#This Row],[score]]&gt;=8.5,"High",IF(Table1[[#This Row],[score]]&gt;=7,"Medium","Low"))</f>
        <v>Low</v>
      </c>
      <c r="Q4794" s="5">
        <f>Table1[[#This Row],[gross]]-Table1[[#This Row],[budget]]</f>
        <v>-6448599</v>
      </c>
      <c r="R4794" s="5" t="str">
        <f>IF(Table1[[#This Row],[Profit]]&gt;0,"Profit","Loss")</f>
        <v>Loss</v>
      </c>
      <c r="S4794" s="6" t="str">
        <f>FLOOR(Table1[[#This Row],[year]]-1900,10)+1900 &amp; "-" &amp; FLOOR(Table1[[#This Row],[year]]-1890,10)+1900</f>
        <v>2000-2010</v>
      </c>
      <c r="T4794" s="14" t="s">
        <v>21860</v>
      </c>
      <c r="AB4794" s="14"/>
    </row>
    <row r="4795" spans="1:28" hidden="1" x14ac:dyDescent="0.3">
      <c r="A4795" t="s">
        <v>14273</v>
      </c>
      <c r="B4795" t="s">
        <v>16</v>
      </c>
      <c r="C4795" t="s">
        <v>17</v>
      </c>
      <c r="D4795">
        <v>2005</v>
      </c>
      <c r="E4795" t="s">
        <v>14274</v>
      </c>
      <c r="F4795">
        <v>6.5</v>
      </c>
      <c r="G4795">
        <v>6600</v>
      </c>
      <c r="H4795" t="s">
        <v>2621</v>
      </c>
      <c r="I4795" t="s">
        <v>14275</v>
      </c>
      <c r="J4795" t="s">
        <v>10696</v>
      </c>
      <c r="K4795" t="s">
        <v>30</v>
      </c>
      <c r="L4795">
        <f>20500000</f>
        <v>20500000</v>
      </c>
      <c r="M4795">
        <v>269755</v>
      </c>
      <c r="N4795" t="s">
        <v>14276</v>
      </c>
      <c r="O4795">
        <v>107</v>
      </c>
      <c r="P4795" t="str">
        <f>IF(Table1[[#This Row],[score]]&gt;=8.5,"High",IF(Table1[[#This Row],[score]]&gt;=7,"Medium","Low"))</f>
        <v>Low</v>
      </c>
      <c r="Q4795" s="5">
        <f>Table1[[#This Row],[gross]]-Table1[[#This Row],[budget]]</f>
        <v>-20230245</v>
      </c>
      <c r="R4795" s="5" t="str">
        <f>IF(Table1[[#This Row],[Profit]]&gt;0,"Profit","Loss")</f>
        <v>Loss</v>
      </c>
      <c r="S4795" s="6" t="str">
        <f>FLOOR(Table1[[#This Row],[year]]-1900,10)+1900 &amp; "-" &amp; FLOOR(Table1[[#This Row],[year]]-1890,10)+1900</f>
        <v>2000-2010</v>
      </c>
      <c r="T4795" s="14" t="s">
        <v>21835</v>
      </c>
      <c r="AB4795" s="14"/>
    </row>
    <row r="4796" spans="1:28" hidden="1" x14ac:dyDescent="0.3">
      <c r="A4796" t="s">
        <v>14315</v>
      </c>
      <c r="B4796" t="s">
        <v>2676</v>
      </c>
      <c r="C4796" t="s">
        <v>104</v>
      </c>
      <c r="D4796">
        <v>2005</v>
      </c>
      <c r="E4796" t="s">
        <v>14316</v>
      </c>
      <c r="F4796">
        <v>5.6</v>
      </c>
      <c r="G4796">
        <v>6100</v>
      </c>
      <c r="H4796" t="s">
        <v>14317</v>
      </c>
      <c r="I4796" t="s">
        <v>14317</v>
      </c>
      <c r="J4796" t="s">
        <v>14318</v>
      </c>
      <c r="K4796" t="s">
        <v>1182</v>
      </c>
      <c r="L4796">
        <f>20500000</f>
        <v>20500000</v>
      </c>
      <c r="M4796">
        <v>258227</v>
      </c>
      <c r="N4796" t="s">
        <v>11676</v>
      </c>
      <c r="O4796">
        <v>98</v>
      </c>
      <c r="P4796" t="str">
        <f>IF(Table1[[#This Row],[score]]&gt;=8.5,"High",IF(Table1[[#This Row],[score]]&gt;=7,"Medium","Low"))</f>
        <v>Low</v>
      </c>
      <c r="Q4796" s="5">
        <f>Table1[[#This Row],[gross]]-Table1[[#This Row],[budget]]</f>
        <v>-20241773</v>
      </c>
      <c r="R4796" s="5" t="str">
        <f>IF(Table1[[#This Row],[Profit]]&gt;0,"Profit","Loss")</f>
        <v>Loss</v>
      </c>
      <c r="S4796" s="6" t="str">
        <f>FLOOR(Table1[[#This Row],[year]]-1900,10)+1900 &amp; "-" &amp; FLOOR(Table1[[#This Row],[year]]-1890,10)+1900</f>
        <v>2000-2010</v>
      </c>
      <c r="T4796" s="14" t="s">
        <v>21870</v>
      </c>
      <c r="AB4796" s="14"/>
    </row>
    <row r="4797" spans="1:28" hidden="1" x14ac:dyDescent="0.3">
      <c r="A4797" t="s">
        <v>14312</v>
      </c>
      <c r="B4797" t="s">
        <v>16</v>
      </c>
      <c r="C4797" t="s">
        <v>17</v>
      </c>
      <c r="D4797">
        <v>2005</v>
      </c>
      <c r="E4797" t="s">
        <v>14313</v>
      </c>
      <c r="F4797">
        <v>5.2</v>
      </c>
      <c r="G4797">
        <v>11000</v>
      </c>
      <c r="H4797" t="s">
        <v>183</v>
      </c>
      <c r="I4797" t="s">
        <v>14314</v>
      </c>
      <c r="J4797" t="s">
        <v>9785</v>
      </c>
      <c r="K4797" t="s">
        <v>30</v>
      </c>
      <c r="L4797">
        <v>30000000</v>
      </c>
      <c r="M4797">
        <v>251495</v>
      </c>
      <c r="N4797" t="s">
        <v>4484</v>
      </c>
      <c r="O4797">
        <v>117</v>
      </c>
      <c r="P4797" t="str">
        <f>IF(Table1[[#This Row],[score]]&gt;=8.5,"High",IF(Table1[[#This Row],[score]]&gt;=7,"Medium","Low"))</f>
        <v>Low</v>
      </c>
      <c r="Q4797" s="5">
        <f>Table1[[#This Row],[gross]]-Table1[[#This Row],[budget]]</f>
        <v>-29748505</v>
      </c>
      <c r="R4797" s="5" t="str">
        <f>IF(Table1[[#This Row],[Profit]]&gt;0,"Profit","Loss")</f>
        <v>Loss</v>
      </c>
      <c r="S4797" s="6" t="str">
        <f>FLOOR(Table1[[#This Row],[year]]-1900,10)+1900 &amp; "-" &amp; FLOOR(Table1[[#This Row],[year]]-1890,10)+1900</f>
        <v>2000-2010</v>
      </c>
      <c r="T4797" s="14" t="s">
        <v>21844</v>
      </c>
      <c r="AB4797" s="14"/>
    </row>
    <row r="4798" spans="1:28" hidden="1" x14ac:dyDescent="0.3">
      <c r="A4798" t="s">
        <v>14332</v>
      </c>
      <c r="B4798" t="s">
        <v>16</v>
      </c>
      <c r="C4798" t="s">
        <v>34</v>
      </c>
      <c r="D4798">
        <v>2005</v>
      </c>
      <c r="E4798" t="s">
        <v>14333</v>
      </c>
      <c r="F4798">
        <v>5.8</v>
      </c>
      <c r="G4798">
        <v>18000</v>
      </c>
      <c r="H4798" t="s">
        <v>14334</v>
      </c>
      <c r="I4798" t="s">
        <v>14335</v>
      </c>
      <c r="J4798" t="s">
        <v>14336</v>
      </c>
      <c r="K4798" t="s">
        <v>195</v>
      </c>
      <c r="L4798">
        <f>20500000</f>
        <v>20500000</v>
      </c>
      <c r="M4798">
        <v>92076</v>
      </c>
      <c r="N4798" t="s">
        <v>13723</v>
      </c>
      <c r="O4798">
        <v>103</v>
      </c>
      <c r="P4798" t="str">
        <f>IF(Table1[[#This Row],[score]]&gt;=8.5,"High",IF(Table1[[#This Row],[score]]&gt;=7,"Medium","Low"))</f>
        <v>Low</v>
      </c>
      <c r="Q4798" s="5">
        <f>Table1[[#This Row],[gross]]-Table1[[#This Row],[budget]]</f>
        <v>-20407924</v>
      </c>
      <c r="R4798" s="5" t="str">
        <f>IF(Table1[[#This Row],[Profit]]&gt;0,"Profit","Loss")</f>
        <v>Loss</v>
      </c>
      <c r="S4798" s="6" t="str">
        <f>FLOOR(Table1[[#This Row],[year]]-1900,10)+1900 &amp; "-" &amp; FLOOR(Table1[[#This Row],[year]]-1890,10)+1900</f>
        <v>2000-2010</v>
      </c>
      <c r="T4798" s="14" t="s">
        <v>21877</v>
      </c>
      <c r="AB4798" s="14"/>
    </row>
    <row r="4799" spans="1:28" hidden="1" x14ac:dyDescent="0.3">
      <c r="A4799" t="s">
        <v>14341</v>
      </c>
      <c r="B4799" t="s">
        <v>16</v>
      </c>
      <c r="C4799" t="s">
        <v>41</v>
      </c>
      <c r="D4799">
        <v>2005</v>
      </c>
      <c r="E4799" t="s">
        <v>14342</v>
      </c>
      <c r="F4799">
        <v>3.6</v>
      </c>
      <c r="G4799">
        <v>6800</v>
      </c>
      <c r="H4799" t="s">
        <v>14343</v>
      </c>
      <c r="I4799" t="s">
        <v>14344</v>
      </c>
      <c r="J4799" t="s">
        <v>14344</v>
      </c>
      <c r="K4799" t="s">
        <v>30</v>
      </c>
      <c r="L4799">
        <f>20500000</f>
        <v>20500000</v>
      </c>
      <c r="M4799">
        <v>36099</v>
      </c>
      <c r="N4799" t="s">
        <v>14345</v>
      </c>
      <c r="O4799">
        <v>91</v>
      </c>
      <c r="P4799" t="str">
        <f>IF(Table1[[#This Row],[score]]&gt;=8.5,"High",IF(Table1[[#This Row],[score]]&gt;=7,"Medium","Low"))</f>
        <v>Low</v>
      </c>
      <c r="Q4799" s="5">
        <f>Table1[[#This Row],[gross]]-Table1[[#This Row],[budget]]</f>
        <v>-20463901</v>
      </c>
      <c r="R4799" s="5" t="str">
        <f>IF(Table1[[#This Row],[Profit]]&gt;0,"Profit","Loss")</f>
        <v>Loss</v>
      </c>
      <c r="S4799" s="6" t="str">
        <f>FLOOR(Table1[[#This Row],[year]]-1900,10)+1900 &amp; "-" &amp; FLOOR(Table1[[#This Row],[year]]-1890,10)+1900</f>
        <v>2000-2010</v>
      </c>
      <c r="T4799" s="14" t="s">
        <v>21846</v>
      </c>
      <c r="AB4799" s="14"/>
    </row>
    <row r="4800" spans="1:28" hidden="1" x14ac:dyDescent="0.3">
      <c r="A4800" t="s">
        <v>14102</v>
      </c>
      <c r="B4800" t="s">
        <v>16</v>
      </c>
      <c r="C4800" t="s">
        <v>17</v>
      </c>
      <c r="D4800">
        <v>2005</v>
      </c>
      <c r="E4800" t="s">
        <v>14103</v>
      </c>
      <c r="F4800">
        <v>6.5</v>
      </c>
      <c r="G4800">
        <v>23000</v>
      </c>
      <c r="H4800" t="s">
        <v>14104</v>
      </c>
      <c r="I4800" t="s">
        <v>14104</v>
      </c>
      <c r="J4800" t="s">
        <v>12854</v>
      </c>
      <c r="K4800" t="s">
        <v>22</v>
      </c>
      <c r="L4800">
        <f>20500000</f>
        <v>20500000</v>
      </c>
      <c r="M4800">
        <v>20361</v>
      </c>
      <c r="N4800" t="s">
        <v>10964</v>
      </c>
      <c r="O4800">
        <v>92</v>
      </c>
      <c r="P4800" t="str">
        <f>IF(Table1[[#This Row],[score]]&gt;=8.5,"High",IF(Table1[[#This Row],[score]]&gt;=7,"Medium","Low"))</f>
        <v>Low</v>
      </c>
      <c r="Q4800" s="5">
        <f>Table1[[#This Row],[gross]]-Table1[[#This Row],[budget]]</f>
        <v>-20479639</v>
      </c>
      <c r="R4800" s="5" t="str">
        <f>IF(Table1[[#This Row],[Profit]]&gt;0,"Profit","Loss")</f>
        <v>Loss</v>
      </c>
      <c r="S4800" s="6" t="str">
        <f>FLOOR(Table1[[#This Row],[year]]-1900,10)+1900 &amp; "-" &amp; FLOOR(Table1[[#This Row],[year]]-1890,10)+1900</f>
        <v>2000-2010</v>
      </c>
      <c r="T4800" s="14" t="s">
        <v>21835</v>
      </c>
      <c r="AB4800" s="14"/>
    </row>
    <row r="4801" spans="1:28" hidden="1" x14ac:dyDescent="0.3">
      <c r="A4801" t="s">
        <v>14375</v>
      </c>
      <c r="B4801" t="s">
        <v>1974</v>
      </c>
      <c r="C4801" t="s">
        <v>34</v>
      </c>
      <c r="D4801">
        <v>2006</v>
      </c>
      <c r="E4801" t="s">
        <v>14376</v>
      </c>
      <c r="F4801">
        <v>7.3</v>
      </c>
      <c r="G4801">
        <v>668000</v>
      </c>
      <c r="H4801" t="s">
        <v>9627</v>
      </c>
      <c r="I4801" t="s">
        <v>12776</v>
      </c>
      <c r="J4801" t="s">
        <v>5628</v>
      </c>
      <c r="K4801" t="s">
        <v>30</v>
      </c>
      <c r="L4801">
        <v>225000000</v>
      </c>
      <c r="M4801">
        <v>1066179747</v>
      </c>
      <c r="N4801" t="s">
        <v>1708</v>
      </c>
      <c r="O4801">
        <v>151</v>
      </c>
      <c r="P4801" t="str">
        <f>IF(Table1[[#This Row],[score]]&gt;=8.5,"High",IF(Table1[[#This Row],[score]]&gt;=7,"Medium","Low"))</f>
        <v>Medium</v>
      </c>
      <c r="Q4801" s="5">
        <f>Table1[[#This Row],[gross]]-Table1[[#This Row],[budget]]</f>
        <v>841179747</v>
      </c>
      <c r="R4801" s="5" t="str">
        <f>IF(Table1[[#This Row],[Profit]]&gt;0,"Profit","Loss")</f>
        <v>Profit</v>
      </c>
      <c r="S4801" s="6" t="str">
        <f>FLOOR(Table1[[#This Row],[year]]-1900,10)+1900 &amp; "-" &amp; FLOOR(Table1[[#This Row],[year]]-1890,10)+1900</f>
        <v>2000-2010</v>
      </c>
      <c r="T4801" s="14" t="s">
        <v>21835</v>
      </c>
      <c r="AB4801" s="14"/>
    </row>
    <row r="4802" spans="1:28" hidden="1" x14ac:dyDescent="0.3">
      <c r="A4802" t="s">
        <v>14389</v>
      </c>
      <c r="B4802" t="s">
        <v>1974</v>
      </c>
      <c r="C4802" t="s">
        <v>4834</v>
      </c>
      <c r="D4802">
        <v>2006</v>
      </c>
      <c r="E4802" t="s">
        <v>14390</v>
      </c>
      <c r="F4802">
        <v>6.6</v>
      </c>
      <c r="G4802">
        <v>410000</v>
      </c>
      <c r="H4802" t="s">
        <v>1122</v>
      </c>
      <c r="I4802" t="s">
        <v>8260</v>
      </c>
      <c r="J4802" t="s">
        <v>2066</v>
      </c>
      <c r="K4802" t="s">
        <v>30</v>
      </c>
      <c r="L4802">
        <v>125000000</v>
      </c>
      <c r="M4802">
        <v>760006945</v>
      </c>
      <c r="N4802" t="s">
        <v>31</v>
      </c>
      <c r="O4802">
        <v>149</v>
      </c>
      <c r="P4802" t="str">
        <f>IF(Table1[[#This Row],[score]]&gt;=8.5,"High",IF(Table1[[#This Row],[score]]&gt;=7,"Medium","Low"))</f>
        <v>Low</v>
      </c>
      <c r="Q4802" s="5">
        <f>Table1[[#This Row],[gross]]-Table1[[#This Row],[budget]]</f>
        <v>635006945</v>
      </c>
      <c r="R4802" s="5" t="str">
        <f>IF(Table1[[#This Row],[Profit]]&gt;0,"Profit","Loss")</f>
        <v>Profit</v>
      </c>
      <c r="S4802" s="6" t="str">
        <f>FLOOR(Table1[[#This Row],[year]]-1900,10)+1900 &amp; "-" &amp; FLOOR(Table1[[#This Row],[year]]-1890,10)+1900</f>
        <v>2000-2010</v>
      </c>
      <c r="T4802" s="14" t="s">
        <v>21835</v>
      </c>
      <c r="AB4802" s="14"/>
    </row>
    <row r="4803" spans="1:28" hidden="1" x14ac:dyDescent="0.3">
      <c r="A4803" t="s">
        <v>14627</v>
      </c>
      <c r="B4803" t="s">
        <v>33</v>
      </c>
      <c r="C4803" t="s">
        <v>390</v>
      </c>
      <c r="D4803">
        <v>2006</v>
      </c>
      <c r="E4803" t="s">
        <v>14425</v>
      </c>
      <c r="F4803">
        <v>6.8</v>
      </c>
      <c r="G4803">
        <v>262000</v>
      </c>
      <c r="H4803" t="s">
        <v>14628</v>
      </c>
      <c r="I4803" t="s">
        <v>12165</v>
      </c>
      <c r="J4803" t="s">
        <v>13749</v>
      </c>
      <c r="K4803" t="s">
        <v>30</v>
      </c>
      <c r="L4803">
        <v>80000000</v>
      </c>
      <c r="M4803">
        <v>667094506</v>
      </c>
      <c r="N4803" t="s">
        <v>13981</v>
      </c>
      <c r="O4803">
        <v>91</v>
      </c>
      <c r="P4803" t="str">
        <f>IF(Table1[[#This Row],[score]]&gt;=8.5,"High",IF(Table1[[#This Row],[score]]&gt;=7,"Medium","Low"))</f>
        <v>Low</v>
      </c>
      <c r="Q4803" s="5">
        <f>Table1[[#This Row],[gross]]-Table1[[#This Row],[budget]]</f>
        <v>587094506</v>
      </c>
      <c r="R4803" s="5" t="str">
        <f>IF(Table1[[#This Row],[Profit]]&gt;0,"Profit","Loss")</f>
        <v>Profit</v>
      </c>
      <c r="S4803" s="6" t="str">
        <f>FLOOR(Table1[[#This Row],[year]]-1900,10)+1900 &amp; "-" &amp; FLOOR(Table1[[#This Row],[year]]-1890,10)+1900</f>
        <v>2000-2010</v>
      </c>
      <c r="T4803" s="14" t="s">
        <v>21835</v>
      </c>
      <c r="AB4803" s="14"/>
    </row>
    <row r="4804" spans="1:28" hidden="1" x14ac:dyDescent="0.3">
      <c r="A4804" t="s">
        <v>14369</v>
      </c>
      <c r="B4804" t="s">
        <v>1974</v>
      </c>
      <c r="C4804" t="s">
        <v>34</v>
      </c>
      <c r="D4804">
        <v>2006</v>
      </c>
      <c r="E4804" t="s">
        <v>14370</v>
      </c>
      <c r="F4804">
        <v>8</v>
      </c>
      <c r="G4804">
        <v>594000</v>
      </c>
      <c r="H4804" t="s">
        <v>4966</v>
      </c>
      <c r="I4804" t="s">
        <v>10634</v>
      </c>
      <c r="J4804" t="s">
        <v>13393</v>
      </c>
      <c r="K4804" t="s">
        <v>22</v>
      </c>
      <c r="L4804">
        <v>150000000</v>
      </c>
      <c r="M4804">
        <v>616502912</v>
      </c>
      <c r="N4804" t="s">
        <v>31</v>
      </c>
      <c r="O4804">
        <v>144</v>
      </c>
      <c r="P4804" t="str">
        <f>IF(Table1[[#This Row],[score]]&gt;=8.5,"High",IF(Table1[[#This Row],[score]]&gt;=7,"Medium","Low"))</f>
        <v>Medium</v>
      </c>
      <c r="Q4804" s="5">
        <f>Table1[[#This Row],[gross]]-Table1[[#This Row],[budget]]</f>
        <v>466502912</v>
      </c>
      <c r="R4804" s="5" t="str">
        <f>IF(Table1[[#This Row],[Profit]]&gt;0,"Profit","Loss")</f>
        <v>Profit</v>
      </c>
      <c r="S4804" s="6" t="str">
        <f>FLOOR(Table1[[#This Row],[year]]-1900,10)+1900 &amp; "-" &amp; FLOOR(Table1[[#This Row],[year]]-1890,10)+1900</f>
        <v>2000-2010</v>
      </c>
      <c r="T4804" s="14" t="s">
        <v>21835</v>
      </c>
      <c r="AB4804" s="14"/>
    </row>
    <row r="4805" spans="1:28" hidden="1" x14ac:dyDescent="0.3">
      <c r="A4805" t="s">
        <v>14408</v>
      </c>
      <c r="B4805" t="s">
        <v>33</v>
      </c>
      <c r="C4805" t="s">
        <v>25</v>
      </c>
      <c r="D4805">
        <v>2006</v>
      </c>
      <c r="E4805" t="s">
        <v>14409</v>
      </c>
      <c r="F4805">
        <v>6.4</v>
      </c>
      <c r="G4805">
        <v>323000</v>
      </c>
      <c r="H4805" t="s">
        <v>12476</v>
      </c>
      <c r="I4805" t="s">
        <v>14410</v>
      </c>
      <c r="J4805" t="s">
        <v>7926</v>
      </c>
      <c r="K4805" t="s">
        <v>30</v>
      </c>
      <c r="L4805">
        <v>110000000</v>
      </c>
      <c r="M4805">
        <v>574481229</v>
      </c>
      <c r="N4805" t="s">
        <v>180</v>
      </c>
      <c r="O4805">
        <v>108</v>
      </c>
      <c r="P4805" t="str">
        <f>IF(Table1[[#This Row],[score]]&gt;=8.5,"High",IF(Table1[[#This Row],[score]]&gt;=7,"Medium","Low"))</f>
        <v>Low</v>
      </c>
      <c r="Q4805" s="5">
        <f>Table1[[#This Row],[gross]]-Table1[[#This Row],[budget]]</f>
        <v>464481229</v>
      </c>
      <c r="R4805" s="5" t="str">
        <f>IF(Table1[[#This Row],[Profit]]&gt;0,"Profit","Loss")</f>
        <v>Profit</v>
      </c>
      <c r="S4805" s="6" t="str">
        <f>FLOOR(Table1[[#This Row],[year]]-1900,10)+1900 &amp; "-" &amp; FLOOR(Table1[[#This Row],[year]]-1890,10)+1900</f>
        <v>2000-2010</v>
      </c>
      <c r="T4805" s="14" t="s">
        <v>21835</v>
      </c>
      <c r="AB4805" s="14"/>
    </row>
    <row r="4806" spans="1:28" hidden="1" x14ac:dyDescent="0.3">
      <c r="A4806" t="s">
        <v>14365</v>
      </c>
      <c r="B4806" t="s">
        <v>337</v>
      </c>
      <c r="C4806" t="s">
        <v>390</v>
      </c>
      <c r="D4806">
        <v>2006</v>
      </c>
      <c r="E4806" t="s">
        <v>14196</v>
      </c>
      <c r="F4806">
        <v>7.1</v>
      </c>
      <c r="G4806">
        <v>381000</v>
      </c>
      <c r="H4806" t="s">
        <v>8395</v>
      </c>
      <c r="I4806" t="s">
        <v>8395</v>
      </c>
      <c r="J4806" t="s">
        <v>8959</v>
      </c>
      <c r="K4806" t="s">
        <v>30</v>
      </c>
      <c r="L4806">
        <v>120000000</v>
      </c>
      <c r="M4806">
        <v>461991867</v>
      </c>
      <c r="N4806" t="s">
        <v>10022</v>
      </c>
      <c r="O4806">
        <v>117</v>
      </c>
      <c r="P4806" t="str">
        <f>IF(Table1[[#This Row],[score]]&gt;=8.5,"High",IF(Table1[[#This Row],[score]]&gt;=7,"Medium","Low"))</f>
        <v>Medium</v>
      </c>
      <c r="Q4806" s="5">
        <f>Table1[[#This Row],[gross]]-Table1[[#This Row],[budget]]</f>
        <v>341991867</v>
      </c>
      <c r="R4806" s="5" t="str">
        <f>IF(Table1[[#This Row],[Profit]]&gt;0,"Profit","Loss")</f>
        <v>Profit</v>
      </c>
      <c r="S4806" s="6" t="str">
        <f>FLOOR(Table1[[#This Row],[year]]-1900,10)+1900 &amp; "-" &amp; FLOOR(Table1[[#This Row],[year]]-1890,10)+1900</f>
        <v>2000-2010</v>
      </c>
      <c r="T4806" s="14" t="s">
        <v>21835</v>
      </c>
      <c r="AB4806" s="14"/>
    </row>
    <row r="4807" spans="1:28" hidden="1" x14ac:dyDescent="0.3">
      <c r="A4807" t="s">
        <v>14434</v>
      </c>
      <c r="B4807" t="s">
        <v>1974</v>
      </c>
      <c r="C4807" t="s">
        <v>34</v>
      </c>
      <c r="D4807">
        <v>2006</v>
      </c>
      <c r="E4807" t="s">
        <v>14136</v>
      </c>
      <c r="F4807">
        <v>6.7</v>
      </c>
      <c r="G4807">
        <v>491000</v>
      </c>
      <c r="H4807" t="s">
        <v>9685</v>
      </c>
      <c r="I4807" t="s">
        <v>13910</v>
      </c>
      <c r="J4807" t="s">
        <v>7913</v>
      </c>
      <c r="K4807" t="s">
        <v>30</v>
      </c>
      <c r="L4807">
        <v>210000000</v>
      </c>
      <c r="M4807">
        <v>460435291</v>
      </c>
      <c r="N4807" t="s">
        <v>180</v>
      </c>
      <c r="O4807">
        <v>104</v>
      </c>
      <c r="P4807" t="str">
        <f>IF(Table1[[#This Row],[score]]&gt;=8.5,"High",IF(Table1[[#This Row],[score]]&gt;=7,"Medium","Low"))</f>
        <v>Low</v>
      </c>
      <c r="Q4807" s="5">
        <f>Table1[[#This Row],[gross]]-Table1[[#This Row],[budget]]</f>
        <v>250435291</v>
      </c>
      <c r="R4807" s="5" t="str">
        <f>IF(Table1[[#This Row],[Profit]]&gt;0,"Profit","Loss")</f>
        <v>Profit</v>
      </c>
      <c r="S4807" s="6" t="str">
        <f>FLOOR(Table1[[#This Row],[year]]-1900,10)+1900 &amp; "-" &amp; FLOOR(Table1[[#This Row],[year]]-1890,10)+1900</f>
        <v>2000-2010</v>
      </c>
      <c r="T4807" s="14" t="s">
        <v>21835</v>
      </c>
      <c r="AB4807" s="14"/>
    </row>
    <row r="4808" spans="1:28" hidden="1" x14ac:dyDescent="0.3">
      <c r="A4808">
        <v>300</v>
      </c>
      <c r="B4808" t="s">
        <v>16</v>
      </c>
      <c r="C4808" t="s">
        <v>34</v>
      </c>
      <c r="D4808">
        <v>2006</v>
      </c>
      <c r="E4808" t="s">
        <v>14366</v>
      </c>
      <c r="F4808">
        <v>7.6</v>
      </c>
      <c r="G4808">
        <v>750000</v>
      </c>
      <c r="H4808" t="s">
        <v>13413</v>
      </c>
      <c r="I4808" t="s">
        <v>13413</v>
      </c>
      <c r="J4808" t="s">
        <v>11335</v>
      </c>
      <c r="K4808" t="s">
        <v>30</v>
      </c>
      <c r="L4808">
        <v>65000000</v>
      </c>
      <c r="M4808">
        <v>456068181</v>
      </c>
      <c r="N4808" t="s">
        <v>23</v>
      </c>
      <c r="O4808">
        <v>117</v>
      </c>
      <c r="P4808" t="str">
        <f>IF(Table1[[#This Row],[score]]&gt;=8.5,"High",IF(Table1[[#This Row],[score]]&gt;=7,"Medium","Low"))</f>
        <v>Medium</v>
      </c>
      <c r="Q4808" s="5">
        <f>Table1[[#This Row],[gross]]-Table1[[#This Row],[budget]]</f>
        <v>391068181</v>
      </c>
      <c r="R4808" s="5" t="str">
        <f>IF(Table1[[#This Row],[Profit]]&gt;0,"Profit","Loss")</f>
        <v>Profit</v>
      </c>
      <c r="S4808" s="6" t="str">
        <f>FLOOR(Table1[[#This Row],[year]]-1900,10)+1900 &amp; "-" &amp; FLOOR(Table1[[#This Row],[year]]-1890,10)+1900</f>
        <v>2000-2010</v>
      </c>
      <c r="T4808" s="14" t="s">
        <v>21835</v>
      </c>
      <c r="AB4808" s="14"/>
    </row>
    <row r="4809" spans="1:28" hidden="1" x14ac:dyDescent="0.3">
      <c r="A4809" t="s">
        <v>14411</v>
      </c>
      <c r="B4809" t="s">
        <v>1974</v>
      </c>
      <c r="C4809" t="s">
        <v>34</v>
      </c>
      <c r="D4809">
        <v>2006</v>
      </c>
      <c r="E4809" t="s">
        <v>14183</v>
      </c>
      <c r="F4809">
        <v>6.9</v>
      </c>
      <c r="G4809">
        <v>337000</v>
      </c>
      <c r="H4809" t="s">
        <v>6286</v>
      </c>
      <c r="I4809" t="s">
        <v>14412</v>
      </c>
      <c r="J4809" t="s">
        <v>1462</v>
      </c>
      <c r="K4809" t="s">
        <v>30</v>
      </c>
      <c r="L4809">
        <v>150000000</v>
      </c>
      <c r="M4809">
        <v>398479497</v>
      </c>
      <c r="N4809" t="s">
        <v>44</v>
      </c>
      <c r="O4809">
        <v>126</v>
      </c>
      <c r="P4809" t="str">
        <f>IF(Table1[[#This Row],[score]]&gt;=8.5,"High",IF(Table1[[#This Row],[score]]&gt;=7,"Medium","Low"))</f>
        <v>Low</v>
      </c>
      <c r="Q4809" s="5">
        <f>Table1[[#This Row],[gross]]-Table1[[#This Row],[budget]]</f>
        <v>248479497</v>
      </c>
      <c r="R4809" s="5" t="str">
        <f>IF(Table1[[#This Row],[Profit]]&gt;0,"Profit","Loss")</f>
        <v>Profit</v>
      </c>
      <c r="S4809" s="6" t="str">
        <f>FLOOR(Table1[[#This Row],[year]]-1900,10)+1900 &amp; "-" &amp; FLOOR(Table1[[#This Row],[year]]-1890,10)+1900</f>
        <v>2000-2010</v>
      </c>
      <c r="T4809" s="14" t="s">
        <v>21835</v>
      </c>
      <c r="AB4809" s="14"/>
    </row>
    <row r="4810" spans="1:28" hidden="1" x14ac:dyDescent="0.3">
      <c r="A4810" t="s">
        <v>14420</v>
      </c>
      <c r="B4810" t="s">
        <v>1974</v>
      </c>
      <c r="C4810" t="s">
        <v>34</v>
      </c>
      <c r="D4810">
        <v>2006</v>
      </c>
      <c r="E4810" t="s">
        <v>14421</v>
      </c>
      <c r="F4810">
        <v>6</v>
      </c>
      <c r="G4810">
        <v>274000</v>
      </c>
      <c r="H4810" t="s">
        <v>8377</v>
      </c>
      <c r="I4810" t="s">
        <v>14422</v>
      </c>
      <c r="J4810" t="s">
        <v>14423</v>
      </c>
      <c r="K4810" t="s">
        <v>30</v>
      </c>
      <c r="L4810">
        <v>270000000</v>
      </c>
      <c r="M4810">
        <v>391081192</v>
      </c>
      <c r="N4810" t="s">
        <v>23</v>
      </c>
      <c r="O4810">
        <v>154</v>
      </c>
      <c r="P4810" t="str">
        <f>IF(Table1[[#This Row],[score]]&gt;=8.5,"High",IF(Table1[[#This Row],[score]]&gt;=7,"Medium","Low"))</f>
        <v>Low</v>
      </c>
      <c r="Q4810" s="5">
        <f>Table1[[#This Row],[gross]]-Table1[[#This Row],[budget]]</f>
        <v>121081192</v>
      </c>
      <c r="R4810" s="5" t="str">
        <f>IF(Table1[[#This Row],[Profit]]&gt;0,"Profit","Loss")</f>
        <v>Profit</v>
      </c>
      <c r="S4810" s="6" t="str">
        <f>FLOOR(Table1[[#This Row],[year]]-1900,10)+1900 &amp; "-" &amp; FLOOR(Table1[[#This Row],[year]]-1890,10)+1900</f>
        <v>2000-2010</v>
      </c>
      <c r="T4810" s="14" t="s">
        <v>21835</v>
      </c>
      <c r="AB4810" s="14"/>
    </row>
    <row r="4811" spans="1:28" hidden="1" x14ac:dyDescent="0.3">
      <c r="A4811" t="s">
        <v>14538</v>
      </c>
      <c r="B4811" t="s">
        <v>33</v>
      </c>
      <c r="C4811" t="s">
        <v>390</v>
      </c>
      <c r="D4811">
        <v>2006</v>
      </c>
      <c r="E4811" t="s">
        <v>14370</v>
      </c>
      <c r="F4811">
        <v>6.4</v>
      </c>
      <c r="G4811">
        <v>174000</v>
      </c>
      <c r="H4811" t="s">
        <v>524</v>
      </c>
      <c r="I4811" t="s">
        <v>524</v>
      </c>
      <c r="J4811" t="s">
        <v>7606</v>
      </c>
      <c r="K4811" t="s">
        <v>30</v>
      </c>
      <c r="L4811">
        <v>100000000</v>
      </c>
      <c r="M4811">
        <v>384336108</v>
      </c>
      <c r="N4811" t="s">
        <v>23</v>
      </c>
      <c r="O4811">
        <v>108</v>
      </c>
      <c r="P4811" t="str">
        <f>IF(Table1[[#This Row],[score]]&gt;=8.5,"High",IF(Table1[[#This Row],[score]]&gt;=7,"Medium","Low"))</f>
        <v>Low</v>
      </c>
      <c r="Q4811" s="5">
        <f>Table1[[#This Row],[gross]]-Table1[[#This Row],[budget]]</f>
        <v>284336108</v>
      </c>
      <c r="R4811" s="5" t="str">
        <f>IF(Table1[[#This Row],[Profit]]&gt;0,"Profit","Loss")</f>
        <v>Profit</v>
      </c>
      <c r="S4811" s="6" t="str">
        <f>FLOOR(Table1[[#This Row],[year]]-1900,10)+1900 &amp; "-" &amp; FLOOR(Table1[[#This Row],[year]]-1890,10)+1900</f>
        <v>2000-2010</v>
      </c>
      <c r="T4811" s="14" t="s">
        <v>21835</v>
      </c>
      <c r="AB4811" s="14"/>
    </row>
    <row r="4812" spans="1:28" hidden="1" x14ac:dyDescent="0.3">
      <c r="A4812" t="s">
        <v>14498</v>
      </c>
      <c r="B4812" t="s">
        <v>33</v>
      </c>
      <c r="C4812" t="s">
        <v>390</v>
      </c>
      <c r="D4812">
        <v>2006</v>
      </c>
      <c r="E4812" t="s">
        <v>14390</v>
      </c>
      <c r="F4812">
        <v>6.7</v>
      </c>
      <c r="G4812">
        <v>164000</v>
      </c>
      <c r="H4812" t="s">
        <v>14499</v>
      </c>
      <c r="I4812" t="s">
        <v>533</v>
      </c>
      <c r="J4812" t="s">
        <v>4412</v>
      </c>
      <c r="K4812" t="s">
        <v>30</v>
      </c>
      <c r="L4812">
        <v>80000000</v>
      </c>
      <c r="M4812">
        <v>339795890</v>
      </c>
      <c r="N4812" t="s">
        <v>10077</v>
      </c>
      <c r="O4812">
        <v>83</v>
      </c>
      <c r="P4812" t="str">
        <f>IF(Table1[[#This Row],[score]]&gt;=8.5,"High",IF(Table1[[#This Row],[score]]&gt;=7,"Medium","Low"))</f>
        <v>Low</v>
      </c>
      <c r="Q4812" s="5">
        <f>Table1[[#This Row],[gross]]-Table1[[#This Row],[budget]]</f>
        <v>259795890</v>
      </c>
      <c r="R4812" s="5" t="str">
        <f>IF(Table1[[#This Row],[Profit]]&gt;0,"Profit","Loss")</f>
        <v>Profit</v>
      </c>
      <c r="S4812" s="6" t="str">
        <f>FLOOR(Table1[[#This Row],[year]]-1900,10)+1900 &amp; "-" &amp; FLOOR(Table1[[#This Row],[year]]-1890,10)+1900</f>
        <v>2000-2010</v>
      </c>
      <c r="T4812" s="14" t="s">
        <v>21835</v>
      </c>
      <c r="AB4812" s="14"/>
    </row>
    <row r="4813" spans="1:28" hidden="1" x14ac:dyDescent="0.3">
      <c r="A4813" t="s">
        <v>14367</v>
      </c>
      <c r="B4813" t="s">
        <v>1974</v>
      </c>
      <c r="C4813" t="s">
        <v>41</v>
      </c>
      <c r="D4813">
        <v>2006</v>
      </c>
      <c r="E4813" t="s">
        <v>14368</v>
      </c>
      <c r="F4813">
        <v>6.9</v>
      </c>
      <c r="G4813">
        <v>385000</v>
      </c>
      <c r="H4813" t="s">
        <v>8873</v>
      </c>
      <c r="I4813" t="s">
        <v>13765</v>
      </c>
      <c r="J4813" t="s">
        <v>13473</v>
      </c>
      <c r="K4813" t="s">
        <v>30</v>
      </c>
      <c r="L4813">
        <v>35000000</v>
      </c>
      <c r="M4813">
        <v>326706115</v>
      </c>
      <c r="N4813" t="s">
        <v>9026</v>
      </c>
      <c r="O4813">
        <v>109</v>
      </c>
      <c r="P4813" t="str">
        <f>IF(Table1[[#This Row],[score]]&gt;=8.5,"High",IF(Table1[[#This Row],[score]]&gt;=7,"Medium","Low"))</f>
        <v>Low</v>
      </c>
      <c r="Q4813" s="5">
        <f>Table1[[#This Row],[gross]]-Table1[[#This Row],[budget]]</f>
        <v>291706115</v>
      </c>
      <c r="R4813" s="5" t="str">
        <f>IF(Table1[[#This Row],[Profit]]&gt;0,"Profit","Loss")</f>
        <v>Profit</v>
      </c>
      <c r="S4813" s="6" t="str">
        <f>FLOOR(Table1[[#This Row],[year]]-1900,10)+1900 &amp; "-" &amp; FLOOR(Table1[[#This Row],[year]]-1890,10)+1900</f>
        <v>2000-2010</v>
      </c>
      <c r="T4813" s="14" t="s">
        <v>21835</v>
      </c>
      <c r="AB4813" s="14"/>
    </row>
    <row r="4814" spans="1:28" hidden="1" x14ac:dyDescent="0.3">
      <c r="A4814" t="s">
        <v>14391</v>
      </c>
      <c r="B4814" t="s">
        <v>1974</v>
      </c>
      <c r="C4814" t="s">
        <v>63</v>
      </c>
      <c r="D4814">
        <v>2006</v>
      </c>
      <c r="E4814" t="s">
        <v>14392</v>
      </c>
      <c r="F4814">
        <v>8</v>
      </c>
      <c r="G4814">
        <v>465000</v>
      </c>
      <c r="H4814" t="s">
        <v>14393</v>
      </c>
      <c r="I4814" t="s">
        <v>14264</v>
      </c>
      <c r="J4814" t="s">
        <v>7558</v>
      </c>
      <c r="K4814" t="s">
        <v>30</v>
      </c>
      <c r="L4814">
        <v>55000000</v>
      </c>
      <c r="M4814">
        <v>307127625</v>
      </c>
      <c r="N4814" t="s">
        <v>31</v>
      </c>
      <c r="O4814">
        <v>117</v>
      </c>
      <c r="P4814" t="str">
        <f>IF(Table1[[#This Row],[score]]&gt;=8.5,"High",IF(Table1[[#This Row],[score]]&gt;=7,"Medium","Low"))</f>
        <v>Medium</v>
      </c>
      <c r="Q4814" s="5">
        <f>Table1[[#This Row],[gross]]-Table1[[#This Row],[budget]]</f>
        <v>252127625</v>
      </c>
      <c r="R4814" s="5" t="str">
        <f>IF(Table1[[#This Row],[Profit]]&gt;0,"Profit","Loss")</f>
        <v>Profit</v>
      </c>
      <c r="S4814" s="6" t="str">
        <f>FLOOR(Table1[[#This Row],[year]]-1900,10)+1900 &amp; "-" &amp; FLOOR(Table1[[#This Row],[year]]-1890,10)+1900</f>
        <v>2000-2010</v>
      </c>
      <c r="T4814" s="14" t="s">
        <v>21835</v>
      </c>
      <c r="AB4814" s="14"/>
    </row>
    <row r="4815" spans="1:28" hidden="1" x14ac:dyDescent="0.3">
      <c r="A4815" t="s">
        <v>14356</v>
      </c>
      <c r="B4815" t="s">
        <v>16</v>
      </c>
      <c r="C4815" t="s">
        <v>104</v>
      </c>
      <c r="D4815">
        <v>2006</v>
      </c>
      <c r="E4815" t="s">
        <v>14266</v>
      </c>
      <c r="F4815">
        <v>8.5</v>
      </c>
      <c r="G4815">
        <v>1200000</v>
      </c>
      <c r="H4815" t="s">
        <v>65</v>
      </c>
      <c r="I4815" t="s">
        <v>13886</v>
      </c>
      <c r="J4815" t="s">
        <v>8428</v>
      </c>
      <c r="K4815" t="s">
        <v>30</v>
      </c>
      <c r="L4815" s="5">
        <v>90000000</v>
      </c>
      <c r="M4815" s="5">
        <v>291465373</v>
      </c>
      <c r="N4815" t="s">
        <v>23</v>
      </c>
      <c r="O4815">
        <v>151</v>
      </c>
      <c r="P4815" t="str">
        <f>IF(Table1[[#This Row],[score]]&gt;=8.5,"High",IF(Table1[[#This Row],[score]]&gt;=7,"Medium","Low"))</f>
        <v>High</v>
      </c>
      <c r="Q4815" s="5">
        <f>Table1[[#This Row],[gross]]-Table1[[#This Row],[budget]]</f>
        <v>201465373</v>
      </c>
      <c r="R4815" s="5" t="str">
        <f>IF(Table1[[#This Row],[Profit]]&gt;0,"Profit","Loss")</f>
        <v>Profit</v>
      </c>
      <c r="S4815" s="6" t="str">
        <f>FLOOR(Table1[[#This Row],[year]]-1900,10)+1900 &amp; "-" &amp; FLOOR(Table1[[#This Row],[year]]-1890,10)+1900</f>
        <v>2000-2010</v>
      </c>
      <c r="T4815" s="14" t="s">
        <v>21835</v>
      </c>
      <c r="AB4815" s="14"/>
    </row>
    <row r="4816" spans="1:28" hidden="1" x14ac:dyDescent="0.3">
      <c r="A4816" t="s">
        <v>14484</v>
      </c>
      <c r="B4816" t="s">
        <v>16</v>
      </c>
      <c r="C4816" t="s">
        <v>41</v>
      </c>
      <c r="D4816">
        <v>2006</v>
      </c>
      <c r="E4816" t="s">
        <v>14485</v>
      </c>
      <c r="F4816">
        <v>7.3</v>
      </c>
      <c r="G4816">
        <v>387000</v>
      </c>
      <c r="H4816" t="s">
        <v>13309</v>
      </c>
      <c r="I4816" t="s">
        <v>14486</v>
      </c>
      <c r="J4816" t="s">
        <v>14486</v>
      </c>
      <c r="K4816" t="s">
        <v>30</v>
      </c>
      <c r="L4816">
        <v>18000000</v>
      </c>
      <c r="M4816">
        <v>262552893</v>
      </c>
      <c r="N4816" t="s">
        <v>14487</v>
      </c>
      <c r="O4816">
        <v>84</v>
      </c>
      <c r="P4816" t="str">
        <f>IF(Table1[[#This Row],[score]]&gt;=8.5,"High",IF(Table1[[#This Row],[score]]&gt;=7,"Medium","Low"))</f>
        <v>Medium</v>
      </c>
      <c r="Q4816" s="5">
        <f>Table1[[#This Row],[gross]]-Table1[[#This Row],[budget]]</f>
        <v>244552893</v>
      </c>
      <c r="R4816" s="5" t="str">
        <f>IF(Table1[[#This Row],[Profit]]&gt;0,"Profit","Loss")</f>
        <v>Profit</v>
      </c>
      <c r="S4816" s="6" t="str">
        <f>FLOOR(Table1[[#This Row],[year]]-1900,10)+1900 &amp; "-" &amp; FLOOR(Table1[[#This Row],[year]]-1890,10)+1900</f>
        <v>2000-2010</v>
      </c>
      <c r="T4816" s="14" t="s">
        <v>21835</v>
      </c>
      <c r="AB4816" s="14"/>
    </row>
    <row r="4817" spans="1:28" hidden="1" x14ac:dyDescent="0.3">
      <c r="A4817" t="s">
        <v>14523</v>
      </c>
      <c r="B4817" t="s">
        <v>33</v>
      </c>
      <c r="C4817" t="s">
        <v>34</v>
      </c>
      <c r="D4817">
        <v>2006</v>
      </c>
      <c r="E4817" t="s">
        <v>14392</v>
      </c>
      <c r="F4817">
        <v>5.0999999999999996</v>
      </c>
      <c r="G4817">
        <v>123000</v>
      </c>
      <c r="H4817" t="s">
        <v>14524</v>
      </c>
      <c r="I4817" t="s">
        <v>14525</v>
      </c>
      <c r="J4817" t="s">
        <v>14526</v>
      </c>
      <c r="K4817" t="s">
        <v>30</v>
      </c>
      <c r="L4817">
        <v>100000000</v>
      </c>
      <c r="M4817">
        <v>250425512</v>
      </c>
      <c r="N4817" t="s">
        <v>9026</v>
      </c>
      <c r="O4817">
        <v>104</v>
      </c>
      <c r="P4817" t="str">
        <f>IF(Table1[[#This Row],[score]]&gt;=8.5,"High",IF(Table1[[#This Row],[score]]&gt;=7,"Medium","Low"))</f>
        <v>Low</v>
      </c>
      <c r="Q4817" s="5">
        <f>Table1[[#This Row],[gross]]-Table1[[#This Row],[budget]]</f>
        <v>150425512</v>
      </c>
      <c r="R4817" s="5" t="str">
        <f>IF(Table1[[#This Row],[Profit]]&gt;0,"Profit","Loss")</f>
        <v>Profit</v>
      </c>
      <c r="S4817" s="6" t="str">
        <f>FLOOR(Table1[[#This Row],[year]]-1900,10)+1900 &amp; "-" &amp; FLOOR(Table1[[#This Row],[year]]-1890,10)+1900</f>
        <v>2000-2010</v>
      </c>
      <c r="T4817" s="14" t="s">
        <v>21835</v>
      </c>
      <c r="AB4817" s="14"/>
    </row>
    <row r="4818" spans="1:28" hidden="1" x14ac:dyDescent="0.3">
      <c r="A4818" t="s">
        <v>14437</v>
      </c>
      <c r="B4818" t="s">
        <v>1974</v>
      </c>
      <c r="C4818" t="s">
        <v>41</v>
      </c>
      <c r="D4818">
        <v>2006</v>
      </c>
      <c r="E4818" t="s">
        <v>14438</v>
      </c>
      <c r="F4818">
        <v>6.4</v>
      </c>
      <c r="G4818">
        <v>313000</v>
      </c>
      <c r="H4818" t="s">
        <v>10002</v>
      </c>
      <c r="I4818" t="s">
        <v>10201</v>
      </c>
      <c r="J4818" t="s">
        <v>8432</v>
      </c>
      <c r="K4818" t="s">
        <v>30</v>
      </c>
      <c r="L4818">
        <v>82500000</v>
      </c>
      <c r="M4818">
        <v>240685326</v>
      </c>
      <c r="N4818" t="s">
        <v>31</v>
      </c>
      <c r="O4818">
        <v>107</v>
      </c>
      <c r="P4818" t="str">
        <f>IF(Table1[[#This Row],[score]]&gt;=8.5,"High",IF(Table1[[#This Row],[score]]&gt;=7,"Medium","Low"))</f>
        <v>Low</v>
      </c>
      <c r="Q4818" s="5">
        <f>Table1[[#This Row],[gross]]-Table1[[#This Row],[budget]]</f>
        <v>158185326</v>
      </c>
      <c r="R4818" s="5" t="str">
        <f>IF(Table1[[#This Row],[Profit]]&gt;0,"Profit","Loss")</f>
        <v>Profit</v>
      </c>
      <c r="S4818" s="6" t="str">
        <f>FLOOR(Table1[[#This Row],[year]]-1900,10)+1900 &amp; "-" &amp; FLOOR(Table1[[#This Row],[year]]-1890,10)+1900</f>
        <v>2000-2010</v>
      </c>
      <c r="T4818" s="14" t="s">
        <v>21835</v>
      </c>
      <c r="AB4818" s="14"/>
    </row>
    <row r="4819" spans="1:28" hidden="1" x14ac:dyDescent="0.3">
      <c r="A4819" t="s">
        <v>14439</v>
      </c>
      <c r="B4819" t="s">
        <v>1974</v>
      </c>
      <c r="C4819" t="s">
        <v>41</v>
      </c>
      <c r="D4819">
        <v>2006</v>
      </c>
      <c r="E4819" t="s">
        <v>14380</v>
      </c>
      <c r="F4819">
        <v>6.9</v>
      </c>
      <c r="G4819">
        <v>258000</v>
      </c>
      <c r="H4819" t="s">
        <v>214</v>
      </c>
      <c r="I4819" t="s">
        <v>214</v>
      </c>
      <c r="J4819" t="s">
        <v>10386</v>
      </c>
      <c r="K4819" t="s">
        <v>30</v>
      </c>
      <c r="L4819">
        <v>85000000</v>
      </c>
      <c r="M4819">
        <v>205850134</v>
      </c>
      <c r="N4819" t="s">
        <v>31</v>
      </c>
      <c r="O4819">
        <v>136</v>
      </c>
      <c r="P4819" t="str">
        <f>IF(Table1[[#This Row],[score]]&gt;=8.5,"High",IF(Table1[[#This Row],[score]]&gt;=7,"Medium","Low"))</f>
        <v>Low</v>
      </c>
      <c r="Q4819" s="5">
        <f>Table1[[#This Row],[gross]]-Table1[[#This Row],[budget]]</f>
        <v>120850134</v>
      </c>
      <c r="R4819" s="5" t="str">
        <f>IF(Table1[[#This Row],[Profit]]&gt;0,"Profit","Loss")</f>
        <v>Profit</v>
      </c>
      <c r="S4819" s="6" t="str">
        <f>FLOOR(Table1[[#This Row],[year]]-1900,10)+1900 &amp; "-" &amp; FLOOR(Table1[[#This Row],[year]]-1890,10)+1900</f>
        <v>2000-2010</v>
      </c>
      <c r="T4819" s="14" t="s">
        <v>21835</v>
      </c>
      <c r="AB4819" s="14"/>
    </row>
    <row r="4820" spans="1:28" hidden="1" x14ac:dyDescent="0.3">
      <c r="A4820" t="s">
        <v>14581</v>
      </c>
      <c r="B4820" t="s">
        <v>1974</v>
      </c>
      <c r="C4820" t="s">
        <v>41</v>
      </c>
      <c r="D4820">
        <v>2006</v>
      </c>
      <c r="E4820" t="s">
        <v>13591</v>
      </c>
      <c r="F4820">
        <v>5.8</v>
      </c>
      <c r="G4820">
        <v>128000</v>
      </c>
      <c r="H4820" t="s">
        <v>11177</v>
      </c>
      <c r="I4820" t="s">
        <v>14582</v>
      </c>
      <c r="J4820" t="s">
        <v>9683</v>
      </c>
      <c r="K4820" t="s">
        <v>30</v>
      </c>
      <c r="L4820">
        <v>52000000</v>
      </c>
      <c r="M4820">
        <v>205668210</v>
      </c>
      <c r="N4820" t="s">
        <v>61</v>
      </c>
      <c r="O4820">
        <v>106</v>
      </c>
      <c r="P4820" t="str">
        <f>IF(Table1[[#This Row],[score]]&gt;=8.5,"High",IF(Table1[[#This Row],[score]]&gt;=7,"Medium","Low"))</f>
        <v>Low</v>
      </c>
      <c r="Q4820" s="5">
        <f>Table1[[#This Row],[gross]]-Table1[[#This Row],[budget]]</f>
        <v>153668210</v>
      </c>
      <c r="R4820" s="5" t="str">
        <f>IF(Table1[[#This Row],[Profit]]&gt;0,"Profit","Loss")</f>
        <v>Profit</v>
      </c>
      <c r="S4820" s="6" t="str">
        <f>FLOOR(Table1[[#This Row],[year]]-1900,10)+1900 &amp; "-" &amp; FLOOR(Table1[[#This Row],[year]]-1890,10)+1900</f>
        <v>2000-2010</v>
      </c>
      <c r="T4820" s="14" t="s">
        <v>21835</v>
      </c>
      <c r="AB4820" s="14"/>
    </row>
    <row r="4821" spans="1:28" hidden="1" x14ac:dyDescent="0.3">
      <c r="A4821" t="s">
        <v>14609</v>
      </c>
      <c r="B4821" t="s">
        <v>33</v>
      </c>
      <c r="C4821" t="s">
        <v>390</v>
      </c>
      <c r="D4821">
        <v>2006</v>
      </c>
      <c r="E4821" t="s">
        <v>14566</v>
      </c>
      <c r="F4821">
        <v>6.1</v>
      </c>
      <c r="G4821">
        <v>89000</v>
      </c>
      <c r="H4821" t="s">
        <v>7826</v>
      </c>
      <c r="I4821" t="s">
        <v>14610</v>
      </c>
      <c r="J4821" t="s">
        <v>11224</v>
      </c>
      <c r="K4821" t="s">
        <v>30</v>
      </c>
      <c r="L4821">
        <v>85000000</v>
      </c>
      <c r="M4821">
        <v>200811689</v>
      </c>
      <c r="N4821" t="s">
        <v>31</v>
      </c>
      <c r="O4821">
        <v>86</v>
      </c>
      <c r="P4821" t="str">
        <f>IF(Table1[[#This Row],[score]]&gt;=8.5,"High",IF(Table1[[#This Row],[score]]&gt;=7,"Medium","Low"))</f>
        <v>Low</v>
      </c>
      <c r="Q4821" s="5">
        <f>Table1[[#This Row],[gross]]-Table1[[#This Row],[budget]]</f>
        <v>115811689</v>
      </c>
      <c r="R4821" s="5" t="str">
        <f>IF(Table1[[#This Row],[Profit]]&gt;0,"Profit","Loss")</f>
        <v>Profit</v>
      </c>
      <c r="S4821" s="6" t="str">
        <f>FLOOR(Table1[[#This Row],[year]]-1900,10)+1900 &amp; "-" &amp; FLOOR(Table1[[#This Row],[year]]-1890,10)+1900</f>
        <v>2000-2010</v>
      </c>
      <c r="T4821" s="14" t="s">
        <v>21835</v>
      </c>
      <c r="AB4821" s="14"/>
    </row>
    <row r="4822" spans="1:28" hidden="1" x14ac:dyDescent="0.3">
      <c r="A4822" t="s">
        <v>14414</v>
      </c>
      <c r="B4822" t="s">
        <v>16</v>
      </c>
      <c r="C4822" t="s">
        <v>104</v>
      </c>
      <c r="D4822">
        <v>2006</v>
      </c>
      <c r="E4822" t="s">
        <v>14200</v>
      </c>
      <c r="F4822">
        <v>7.6</v>
      </c>
      <c r="G4822">
        <v>350000</v>
      </c>
      <c r="H4822" t="s">
        <v>3391</v>
      </c>
      <c r="I4822" t="s">
        <v>14415</v>
      </c>
      <c r="J4822" t="s">
        <v>4084</v>
      </c>
      <c r="K4822" t="s">
        <v>30</v>
      </c>
      <c r="L4822">
        <v>45000000</v>
      </c>
      <c r="M4822">
        <v>186003591</v>
      </c>
      <c r="N4822" t="s">
        <v>61</v>
      </c>
      <c r="O4822">
        <v>129</v>
      </c>
      <c r="P4822" t="str">
        <f>IF(Table1[[#This Row],[score]]&gt;=8.5,"High",IF(Table1[[#This Row],[score]]&gt;=7,"Medium","Low"))</f>
        <v>Medium</v>
      </c>
      <c r="Q4822" s="5">
        <f>Table1[[#This Row],[gross]]-Table1[[#This Row],[budget]]</f>
        <v>141003591</v>
      </c>
      <c r="R4822" s="5" t="str">
        <f>IF(Table1[[#This Row],[Profit]]&gt;0,"Profit","Loss")</f>
        <v>Profit</v>
      </c>
      <c r="S4822" s="6" t="str">
        <f>FLOOR(Table1[[#This Row],[year]]-1900,10)+1900 &amp; "-" &amp; FLOOR(Table1[[#This Row],[year]]-1890,10)+1900</f>
        <v>2000-2010</v>
      </c>
      <c r="T4822" s="14" t="s">
        <v>21835</v>
      </c>
      <c r="AB4822" s="14"/>
    </row>
    <row r="4823" spans="1:28" hidden="1" x14ac:dyDescent="0.3">
      <c r="A4823" t="s">
        <v>14563</v>
      </c>
      <c r="B4823" t="s">
        <v>1974</v>
      </c>
      <c r="C4823" t="s">
        <v>34</v>
      </c>
      <c r="D4823">
        <v>2006</v>
      </c>
      <c r="E4823" t="s">
        <v>14178</v>
      </c>
      <c r="F4823">
        <v>5.7</v>
      </c>
      <c r="G4823">
        <v>100000</v>
      </c>
      <c r="H4823" t="s">
        <v>528</v>
      </c>
      <c r="I4823" t="s">
        <v>11196</v>
      </c>
      <c r="J4823" t="s">
        <v>345</v>
      </c>
      <c r="K4823" t="s">
        <v>30</v>
      </c>
      <c r="L4823">
        <v>160000000</v>
      </c>
      <c r="M4823">
        <v>181674817</v>
      </c>
      <c r="N4823" t="s">
        <v>23</v>
      </c>
      <c r="O4823">
        <v>98</v>
      </c>
      <c r="P4823" t="str">
        <f>IF(Table1[[#This Row],[score]]&gt;=8.5,"High",IF(Table1[[#This Row],[score]]&gt;=7,"Medium","Low"))</f>
        <v>Low</v>
      </c>
      <c r="Q4823" s="5">
        <f>Table1[[#This Row],[gross]]-Table1[[#This Row],[budget]]</f>
        <v>21674817</v>
      </c>
      <c r="R4823" s="5" t="str">
        <f>IF(Table1[[#This Row],[Profit]]&gt;0,"Profit","Loss")</f>
        <v>Profit</v>
      </c>
      <c r="S4823" s="6" t="str">
        <f>FLOOR(Table1[[#This Row],[year]]-1900,10)+1900 &amp; "-" &amp; FLOOR(Table1[[#This Row],[year]]-1890,10)+1900</f>
        <v>2000-2010</v>
      </c>
      <c r="T4823" s="14" t="s">
        <v>21835</v>
      </c>
      <c r="AB4823" s="14"/>
    </row>
    <row r="4824" spans="1:28" hidden="1" x14ac:dyDescent="0.3">
      <c r="A4824" t="s">
        <v>14461</v>
      </c>
      <c r="B4824" t="s">
        <v>1974</v>
      </c>
      <c r="C4824" t="s">
        <v>34</v>
      </c>
      <c r="D4824">
        <v>2006</v>
      </c>
      <c r="E4824" t="s">
        <v>14433</v>
      </c>
      <c r="F4824">
        <v>7</v>
      </c>
      <c r="G4824">
        <v>298000</v>
      </c>
      <c r="H4824" t="s">
        <v>1543</v>
      </c>
      <c r="I4824" t="s">
        <v>14462</v>
      </c>
      <c r="J4824" t="s">
        <v>4084</v>
      </c>
      <c r="K4824" t="s">
        <v>30</v>
      </c>
      <c r="L4824">
        <v>75000000</v>
      </c>
      <c r="M4824">
        <v>180557550</v>
      </c>
      <c r="N4824" t="s">
        <v>2067</v>
      </c>
      <c r="O4824">
        <v>126</v>
      </c>
      <c r="P4824" t="str">
        <f>IF(Table1[[#This Row],[score]]&gt;=8.5,"High",IF(Table1[[#This Row],[score]]&gt;=7,"Medium","Low"))</f>
        <v>Medium</v>
      </c>
      <c r="Q4824" s="5">
        <f>Table1[[#This Row],[gross]]-Table1[[#This Row],[budget]]</f>
        <v>105557550</v>
      </c>
      <c r="R4824" s="5" t="str">
        <f>IF(Table1[[#This Row],[Profit]]&gt;0,"Profit","Loss")</f>
        <v>Profit</v>
      </c>
      <c r="S4824" s="6" t="str">
        <f>FLOOR(Table1[[#This Row],[year]]-1900,10)+1900 &amp; "-" &amp; FLOOR(Table1[[#This Row],[year]]-1890,10)+1900</f>
        <v>2000-2010</v>
      </c>
      <c r="T4824" s="14" t="s">
        <v>21835</v>
      </c>
      <c r="AB4824" s="14"/>
    </row>
    <row r="4825" spans="1:28" hidden="1" x14ac:dyDescent="0.3">
      <c r="A4825" t="s">
        <v>14564</v>
      </c>
      <c r="B4825" t="s">
        <v>33</v>
      </c>
      <c r="C4825" t="s">
        <v>390</v>
      </c>
      <c r="D4825">
        <v>2006</v>
      </c>
      <c r="E4825" t="s">
        <v>14485</v>
      </c>
      <c r="F4825">
        <v>6.6</v>
      </c>
      <c r="G4825">
        <v>117000</v>
      </c>
      <c r="H4825" t="s">
        <v>14565</v>
      </c>
      <c r="I4825" t="s">
        <v>3011</v>
      </c>
      <c r="J4825" t="s">
        <v>13344</v>
      </c>
      <c r="K4825" t="s">
        <v>22</v>
      </c>
      <c r="L4825">
        <v>149000000</v>
      </c>
      <c r="M4825">
        <v>178281554</v>
      </c>
      <c r="N4825" t="s">
        <v>11193</v>
      </c>
      <c r="O4825">
        <v>85</v>
      </c>
      <c r="P4825" t="str">
        <f>IF(Table1[[#This Row],[score]]&gt;=8.5,"High",IF(Table1[[#This Row],[score]]&gt;=7,"Medium","Low"))</f>
        <v>Low</v>
      </c>
      <c r="Q4825" s="5">
        <f>Table1[[#This Row],[gross]]-Table1[[#This Row],[budget]]</f>
        <v>29281554</v>
      </c>
      <c r="R4825" s="5" t="str">
        <f>IF(Table1[[#This Row],[Profit]]&gt;0,"Profit","Loss")</f>
        <v>Profit</v>
      </c>
      <c r="S4825" s="6" t="str">
        <f>FLOOR(Table1[[#This Row],[year]]-1900,10)+1900 &amp; "-" &amp; FLOOR(Table1[[#This Row],[year]]-1890,10)+1900</f>
        <v>2000-2010</v>
      </c>
      <c r="T4825" s="14" t="s">
        <v>21835</v>
      </c>
      <c r="AB4825" s="14"/>
    </row>
    <row r="4826" spans="1:28" hidden="1" x14ac:dyDescent="0.3">
      <c r="A4826" t="s">
        <v>14511</v>
      </c>
      <c r="B4826" t="s">
        <v>1974</v>
      </c>
      <c r="C4826" t="s">
        <v>41</v>
      </c>
      <c r="D4826">
        <v>2006</v>
      </c>
      <c r="E4826" t="s">
        <v>14034</v>
      </c>
      <c r="F4826">
        <v>5.0999999999999996</v>
      </c>
      <c r="G4826">
        <v>116000</v>
      </c>
      <c r="H4826" t="s">
        <v>4472</v>
      </c>
      <c r="I4826" t="s">
        <v>11648</v>
      </c>
      <c r="J4826" t="s">
        <v>11146</v>
      </c>
      <c r="K4826" t="s">
        <v>30</v>
      </c>
      <c r="L4826">
        <v>45000000</v>
      </c>
      <c r="M4826">
        <v>178262620</v>
      </c>
      <c r="N4826" t="s">
        <v>8904</v>
      </c>
      <c r="O4826">
        <v>83</v>
      </c>
      <c r="P4826" t="str">
        <f>IF(Table1[[#This Row],[score]]&gt;=8.5,"High",IF(Table1[[#This Row],[score]]&gt;=7,"Medium","Low"))</f>
        <v>Low</v>
      </c>
      <c r="Q4826" s="5">
        <f>Table1[[#This Row],[gross]]-Table1[[#This Row],[budget]]</f>
        <v>133262620</v>
      </c>
      <c r="R4826" s="5" t="str">
        <f>IF(Table1[[#This Row],[Profit]]&gt;0,"Profit","Loss")</f>
        <v>Profit</v>
      </c>
      <c r="S4826" s="6" t="str">
        <f>FLOOR(Table1[[#This Row],[year]]-1900,10)+1900 &amp; "-" &amp; FLOOR(Table1[[#This Row],[year]]-1890,10)+1900</f>
        <v>2000-2010</v>
      </c>
      <c r="T4826" s="14" t="s">
        <v>21835</v>
      </c>
      <c r="AB4826" s="14"/>
    </row>
    <row r="4827" spans="1:28" hidden="1" x14ac:dyDescent="0.3">
      <c r="A4827" t="s">
        <v>14402</v>
      </c>
      <c r="B4827" t="s">
        <v>16</v>
      </c>
      <c r="C4827" t="s">
        <v>25</v>
      </c>
      <c r="D4827">
        <v>2006</v>
      </c>
      <c r="E4827" t="s">
        <v>14380</v>
      </c>
      <c r="F4827">
        <v>8</v>
      </c>
      <c r="G4827">
        <v>511000</v>
      </c>
      <c r="H4827" t="s">
        <v>3312</v>
      </c>
      <c r="I4827" t="s">
        <v>9343</v>
      </c>
      <c r="J4827" t="s">
        <v>8428</v>
      </c>
      <c r="K4827" t="s">
        <v>30</v>
      </c>
      <c r="L4827">
        <v>100000000</v>
      </c>
      <c r="M4827">
        <v>171720398</v>
      </c>
      <c r="N4827" t="s">
        <v>23</v>
      </c>
      <c r="O4827">
        <v>143</v>
      </c>
      <c r="P4827" t="str">
        <f>IF(Table1[[#This Row],[score]]&gt;=8.5,"High",IF(Table1[[#This Row],[score]]&gt;=7,"Medium","Low"))</f>
        <v>Medium</v>
      </c>
      <c r="Q4827" s="5">
        <f>Table1[[#This Row],[gross]]-Table1[[#This Row],[budget]]</f>
        <v>71720398</v>
      </c>
      <c r="R4827" s="5" t="str">
        <f>IF(Table1[[#This Row],[Profit]]&gt;0,"Profit","Loss")</f>
        <v>Profit</v>
      </c>
      <c r="S4827" s="6" t="str">
        <f>FLOOR(Table1[[#This Row],[year]]-1900,10)+1900 &amp; "-" &amp; FLOOR(Table1[[#This Row],[year]]-1890,10)+1900</f>
        <v>2000-2010</v>
      </c>
      <c r="T4827" s="14" t="s">
        <v>21835</v>
      </c>
      <c r="AB4827" s="14"/>
    </row>
    <row r="4828" spans="1:28" hidden="1" x14ac:dyDescent="0.3">
      <c r="A4828" t="s">
        <v>14535</v>
      </c>
      <c r="B4828" t="s">
        <v>16</v>
      </c>
      <c r="C4828" t="s">
        <v>104</v>
      </c>
      <c r="D4828">
        <v>2006</v>
      </c>
      <c r="E4828" t="s">
        <v>14536</v>
      </c>
      <c r="F4828">
        <v>6.2</v>
      </c>
      <c r="G4828">
        <v>183000</v>
      </c>
      <c r="H4828" t="s">
        <v>13987</v>
      </c>
      <c r="I4828" t="s">
        <v>13351</v>
      </c>
      <c r="J4828" t="s">
        <v>14537</v>
      </c>
      <c r="K4828" t="s">
        <v>195</v>
      </c>
      <c r="L4828">
        <v>10000000</v>
      </c>
      <c r="M4828">
        <v>164874275</v>
      </c>
      <c r="N4828" t="s">
        <v>13989</v>
      </c>
      <c r="O4828">
        <v>108</v>
      </c>
      <c r="P4828" t="str">
        <f>IF(Table1[[#This Row],[score]]&gt;=8.5,"High",IF(Table1[[#This Row],[score]]&gt;=7,"Medium","Low"))</f>
        <v>Low</v>
      </c>
      <c r="Q4828" s="5">
        <f>Table1[[#This Row],[gross]]-Table1[[#This Row],[budget]]</f>
        <v>154874275</v>
      </c>
      <c r="R4828" s="5" t="str">
        <f>IF(Table1[[#This Row],[Profit]]&gt;0,"Profit","Loss")</f>
        <v>Profit</v>
      </c>
      <c r="S4828" s="6" t="str">
        <f>FLOOR(Table1[[#This Row],[year]]-1900,10)+1900 &amp; "-" &amp; FLOOR(Table1[[#This Row],[year]]-1890,10)+1900</f>
        <v>2000-2010</v>
      </c>
      <c r="T4828" s="14" t="s">
        <v>21835</v>
      </c>
      <c r="AB4828" s="14"/>
    </row>
    <row r="4829" spans="1:28" hidden="1" x14ac:dyDescent="0.3">
      <c r="A4829" t="s">
        <v>14589</v>
      </c>
      <c r="B4829" t="s">
        <v>33</v>
      </c>
      <c r="C4829" t="s">
        <v>25</v>
      </c>
      <c r="D4829">
        <v>2006</v>
      </c>
      <c r="E4829" t="s">
        <v>14103</v>
      </c>
      <c r="F4829">
        <v>5.7</v>
      </c>
      <c r="G4829">
        <v>83000</v>
      </c>
      <c r="H4829" t="s">
        <v>12476</v>
      </c>
      <c r="I4829" t="s">
        <v>533</v>
      </c>
      <c r="J4829" t="s">
        <v>839</v>
      </c>
      <c r="K4829" t="s">
        <v>30</v>
      </c>
      <c r="L4829">
        <v>80000000</v>
      </c>
      <c r="M4829">
        <v>164115897</v>
      </c>
      <c r="N4829" t="s">
        <v>118</v>
      </c>
      <c r="O4829">
        <v>93</v>
      </c>
      <c r="P4829" t="str">
        <f>IF(Table1[[#This Row],[score]]&gt;=8.5,"High",IF(Table1[[#This Row],[score]]&gt;=7,"Medium","Low"))</f>
        <v>Low</v>
      </c>
      <c r="Q4829" s="5">
        <f>Table1[[#This Row],[gross]]-Table1[[#This Row],[budget]]</f>
        <v>84115897</v>
      </c>
      <c r="R4829" s="5" t="str">
        <f>IF(Table1[[#This Row],[Profit]]&gt;0,"Profit","Loss")</f>
        <v>Profit</v>
      </c>
      <c r="S4829" s="6" t="str">
        <f>FLOOR(Table1[[#This Row],[year]]-1900,10)+1900 &amp; "-" &amp; FLOOR(Table1[[#This Row],[year]]-1890,10)+1900</f>
        <v>2000-2010</v>
      </c>
      <c r="T4829" s="14" t="s">
        <v>21835</v>
      </c>
      <c r="AB4829" s="14"/>
    </row>
    <row r="4830" spans="1:28" hidden="1" x14ac:dyDescent="0.3">
      <c r="A4830" t="s">
        <v>14534</v>
      </c>
      <c r="B4830" t="s">
        <v>16</v>
      </c>
      <c r="C4830" t="s">
        <v>34</v>
      </c>
      <c r="D4830">
        <v>2006</v>
      </c>
      <c r="E4830" t="s">
        <v>14517</v>
      </c>
      <c r="F4830">
        <v>6</v>
      </c>
      <c r="G4830">
        <v>112000</v>
      </c>
      <c r="H4830" t="s">
        <v>545</v>
      </c>
      <c r="I4830" t="s">
        <v>545</v>
      </c>
      <c r="J4830" t="s">
        <v>11441</v>
      </c>
      <c r="K4830" t="s">
        <v>5762</v>
      </c>
      <c r="L4830">
        <v>135000000</v>
      </c>
      <c r="M4830">
        <v>163794509</v>
      </c>
      <c r="N4830" t="s">
        <v>61</v>
      </c>
      <c r="O4830">
        <v>132</v>
      </c>
      <c r="P4830" t="str">
        <f>IF(Table1[[#This Row],[score]]&gt;=8.5,"High",IF(Table1[[#This Row],[score]]&gt;=7,"Medium","Low"))</f>
        <v>Low</v>
      </c>
      <c r="Q4830" s="5">
        <f>Table1[[#This Row],[gross]]-Table1[[#This Row],[budget]]</f>
        <v>28794509</v>
      </c>
      <c r="R4830" s="5" t="str">
        <f>IF(Table1[[#This Row],[Profit]]&gt;0,"Profit","Loss")</f>
        <v>Profit</v>
      </c>
      <c r="S4830" s="6" t="str">
        <f>FLOOR(Table1[[#This Row],[year]]-1900,10)+1900 &amp; "-" &amp; FLOOR(Table1[[#This Row],[year]]-1890,10)+1900</f>
        <v>2000-2010</v>
      </c>
      <c r="T4830" s="14" t="s">
        <v>21835</v>
      </c>
      <c r="AB4830" s="14"/>
    </row>
    <row r="4831" spans="1:28" hidden="1" x14ac:dyDescent="0.3">
      <c r="A4831" t="s">
        <v>14361</v>
      </c>
      <c r="B4831" t="s">
        <v>1974</v>
      </c>
      <c r="C4831" t="s">
        <v>41</v>
      </c>
      <c r="D4831">
        <v>2006</v>
      </c>
      <c r="E4831" t="s">
        <v>13863</v>
      </c>
      <c r="F4831">
        <v>6.6</v>
      </c>
      <c r="G4831">
        <v>172000</v>
      </c>
      <c r="H4831" t="s">
        <v>13425</v>
      </c>
      <c r="I4831" t="s">
        <v>12913</v>
      </c>
      <c r="J4831" t="s">
        <v>12913</v>
      </c>
      <c r="K4831" t="s">
        <v>30</v>
      </c>
      <c r="L4831">
        <v>72500000</v>
      </c>
      <c r="M4831">
        <v>163362095</v>
      </c>
      <c r="N4831" t="s">
        <v>31</v>
      </c>
      <c r="O4831">
        <v>108</v>
      </c>
      <c r="P4831" t="str">
        <f>IF(Table1[[#This Row],[score]]&gt;=8.5,"High",IF(Table1[[#This Row],[score]]&gt;=7,"Medium","Low"))</f>
        <v>Low</v>
      </c>
      <c r="Q4831" s="5">
        <f>Table1[[#This Row],[gross]]-Table1[[#This Row],[budget]]</f>
        <v>90862095</v>
      </c>
      <c r="R4831" s="5" t="str">
        <f>IF(Table1[[#This Row],[Profit]]&gt;0,"Profit","Loss")</f>
        <v>Profit</v>
      </c>
      <c r="S4831" s="6" t="str">
        <f>FLOOR(Table1[[#This Row],[year]]-1900,10)+1900 &amp; "-" &amp; FLOOR(Table1[[#This Row],[year]]-1890,10)+1900</f>
        <v>2000-2010</v>
      </c>
      <c r="T4831" s="14" t="s">
        <v>21835</v>
      </c>
      <c r="AB4831" s="14"/>
    </row>
    <row r="4832" spans="1:28" hidden="1" x14ac:dyDescent="0.3">
      <c r="A4832" t="s">
        <v>14552</v>
      </c>
      <c r="B4832" t="s">
        <v>1974</v>
      </c>
      <c r="C4832" t="s">
        <v>17</v>
      </c>
      <c r="D4832">
        <v>2006</v>
      </c>
      <c r="E4832" t="s">
        <v>14553</v>
      </c>
      <c r="F4832">
        <v>5.9</v>
      </c>
      <c r="G4832">
        <v>79000</v>
      </c>
      <c r="H4832" t="s">
        <v>779</v>
      </c>
      <c r="I4832" t="s">
        <v>14554</v>
      </c>
      <c r="J4832" t="s">
        <v>1519</v>
      </c>
      <c r="K4832" t="s">
        <v>30</v>
      </c>
      <c r="L4832">
        <v>65000000</v>
      </c>
      <c r="M4832">
        <v>163247198</v>
      </c>
      <c r="N4832" t="s">
        <v>44</v>
      </c>
      <c r="O4832">
        <v>129</v>
      </c>
      <c r="P4832" t="str">
        <f>IF(Table1[[#This Row],[score]]&gt;=8.5,"High",IF(Table1[[#This Row],[score]]&gt;=7,"Medium","Low"))</f>
        <v>Low</v>
      </c>
      <c r="Q4832" s="5">
        <f>Table1[[#This Row],[gross]]-Table1[[#This Row],[budget]]</f>
        <v>98247198</v>
      </c>
      <c r="R4832" s="5" t="str">
        <f>IF(Table1[[#This Row],[Profit]]&gt;0,"Profit","Loss")</f>
        <v>Profit</v>
      </c>
      <c r="S4832" s="6" t="str">
        <f>FLOOR(Table1[[#This Row],[year]]-1900,10)+1900 &amp; "-" &amp; FLOOR(Table1[[#This Row],[year]]-1890,10)+1900</f>
        <v>2000-2010</v>
      </c>
      <c r="T4832" s="14" t="s">
        <v>21835</v>
      </c>
      <c r="AB4832" s="14"/>
    </row>
    <row r="4833" spans="1:28" hidden="1" x14ac:dyDescent="0.3">
      <c r="A4833" t="s">
        <v>14357</v>
      </c>
      <c r="B4833" t="s">
        <v>1974</v>
      </c>
      <c r="C4833" t="s">
        <v>34</v>
      </c>
      <c r="D4833">
        <v>2006</v>
      </c>
      <c r="E4833" t="s">
        <v>14358</v>
      </c>
      <c r="F4833">
        <v>6</v>
      </c>
      <c r="G4833">
        <v>252000</v>
      </c>
      <c r="H4833" t="s">
        <v>12471</v>
      </c>
      <c r="I4833" t="s">
        <v>14359</v>
      </c>
      <c r="J4833" t="s">
        <v>14360</v>
      </c>
      <c r="K4833" t="s">
        <v>30</v>
      </c>
      <c r="L4833">
        <v>85000000</v>
      </c>
      <c r="M4833">
        <v>158964610</v>
      </c>
      <c r="N4833" t="s">
        <v>61</v>
      </c>
      <c r="O4833">
        <v>104</v>
      </c>
      <c r="P4833" t="str">
        <f>IF(Table1[[#This Row],[score]]&gt;=8.5,"High",IF(Table1[[#This Row],[score]]&gt;=7,"Medium","Low"))</f>
        <v>Low</v>
      </c>
      <c r="Q4833" s="5">
        <f>Table1[[#This Row],[gross]]-Table1[[#This Row],[budget]]</f>
        <v>73964610</v>
      </c>
      <c r="R4833" s="5" t="str">
        <f>IF(Table1[[#This Row],[Profit]]&gt;0,"Profit","Loss")</f>
        <v>Profit</v>
      </c>
      <c r="S4833" s="6" t="str">
        <f>FLOOR(Table1[[#This Row],[year]]-1900,10)+1900 &amp; "-" &amp; FLOOR(Table1[[#This Row],[year]]-1890,10)+1900</f>
        <v>2000-2010</v>
      </c>
      <c r="T4833" s="14" t="s">
        <v>21835</v>
      </c>
      <c r="AB4833" s="14"/>
    </row>
    <row r="4834" spans="1:28" hidden="1" x14ac:dyDescent="0.3">
      <c r="A4834" t="s">
        <v>14521</v>
      </c>
      <c r="B4834" t="s">
        <v>33</v>
      </c>
      <c r="C4834" t="s">
        <v>34</v>
      </c>
      <c r="D4834">
        <v>2006</v>
      </c>
      <c r="E4834" t="s">
        <v>14522</v>
      </c>
      <c r="F4834">
        <v>7.1</v>
      </c>
      <c r="G4834">
        <v>208000</v>
      </c>
      <c r="H4834" t="s">
        <v>749</v>
      </c>
      <c r="I4834" t="s">
        <v>749</v>
      </c>
      <c r="J4834" t="s">
        <v>749</v>
      </c>
      <c r="K4834" t="s">
        <v>30</v>
      </c>
      <c r="L4834">
        <v>24000000</v>
      </c>
      <c r="M4834">
        <v>155929020</v>
      </c>
      <c r="N4834" t="s">
        <v>118</v>
      </c>
      <c r="O4834">
        <v>102</v>
      </c>
      <c r="P4834" t="str">
        <f>IF(Table1[[#This Row],[score]]&gt;=8.5,"High",IF(Table1[[#This Row],[score]]&gt;=7,"Medium","Low"))</f>
        <v>Medium</v>
      </c>
      <c r="Q4834" s="5">
        <f>Table1[[#This Row],[gross]]-Table1[[#This Row],[budget]]</f>
        <v>131929020</v>
      </c>
      <c r="R4834" s="5" t="str">
        <f>IF(Table1[[#This Row],[Profit]]&gt;0,"Profit","Loss")</f>
        <v>Profit</v>
      </c>
      <c r="S4834" s="6" t="str">
        <f>FLOOR(Table1[[#This Row],[year]]-1900,10)+1900 &amp; "-" &amp; FLOOR(Table1[[#This Row],[year]]-1890,10)+1900</f>
        <v>2000-2010</v>
      </c>
      <c r="T4834" s="14" t="s">
        <v>21835</v>
      </c>
      <c r="AB4834" s="14"/>
    </row>
    <row r="4835" spans="1:28" hidden="1" x14ac:dyDescent="0.3">
      <c r="A4835" t="s">
        <v>14527</v>
      </c>
      <c r="B4835" t="s">
        <v>1974</v>
      </c>
      <c r="C4835" t="s">
        <v>17</v>
      </c>
      <c r="D4835">
        <v>2006</v>
      </c>
      <c r="E4835" t="s">
        <v>14528</v>
      </c>
      <c r="F4835">
        <v>6.5</v>
      </c>
      <c r="G4835">
        <v>71000</v>
      </c>
      <c r="H4835" t="s">
        <v>1865</v>
      </c>
      <c r="I4835" t="s">
        <v>14529</v>
      </c>
      <c r="J4835" t="s">
        <v>14530</v>
      </c>
      <c r="K4835" t="s">
        <v>30</v>
      </c>
      <c r="L4835">
        <v>70000000</v>
      </c>
      <c r="M4835">
        <v>155430335</v>
      </c>
      <c r="N4835" t="s">
        <v>9593</v>
      </c>
      <c r="O4835">
        <v>130</v>
      </c>
      <c r="P4835" t="str">
        <f>IF(Table1[[#This Row],[score]]&gt;=8.5,"High",IF(Table1[[#This Row],[score]]&gt;=7,"Medium","Low"))</f>
        <v>Low</v>
      </c>
      <c r="Q4835" s="5">
        <f>Table1[[#This Row],[gross]]-Table1[[#This Row],[budget]]</f>
        <v>85430335</v>
      </c>
      <c r="R4835" s="5" t="str">
        <f>IF(Table1[[#This Row],[Profit]]&gt;0,"Profit","Loss")</f>
        <v>Profit</v>
      </c>
      <c r="S4835" s="6" t="str">
        <f>FLOOR(Table1[[#This Row],[year]]-1900,10)+1900 &amp; "-" &amp; FLOOR(Table1[[#This Row],[year]]-1890,10)+1900</f>
        <v>2000-2010</v>
      </c>
      <c r="T4835" s="14" t="s">
        <v>21835</v>
      </c>
      <c r="AB4835" s="14"/>
    </row>
    <row r="4836" spans="1:28" hidden="1" x14ac:dyDescent="0.3">
      <c r="A4836" t="s">
        <v>14611</v>
      </c>
      <c r="B4836" t="s">
        <v>337</v>
      </c>
      <c r="C4836" t="s">
        <v>25</v>
      </c>
      <c r="D4836">
        <v>2006</v>
      </c>
      <c r="E4836" t="s">
        <v>14392</v>
      </c>
      <c r="F4836">
        <v>6.3</v>
      </c>
      <c r="G4836">
        <v>39000</v>
      </c>
      <c r="H4836" t="s">
        <v>13403</v>
      </c>
      <c r="I4836" t="s">
        <v>10057</v>
      </c>
      <c r="J4836" t="s">
        <v>14612</v>
      </c>
      <c r="K4836" t="s">
        <v>30</v>
      </c>
      <c r="L4836">
        <v>85000000</v>
      </c>
      <c r="M4836">
        <v>148963822</v>
      </c>
      <c r="N4836" t="s">
        <v>44</v>
      </c>
      <c r="O4836">
        <v>97</v>
      </c>
      <c r="P4836" t="str">
        <f>IF(Table1[[#This Row],[score]]&gt;=8.5,"High",IF(Table1[[#This Row],[score]]&gt;=7,"Medium","Low"))</f>
        <v>Low</v>
      </c>
      <c r="Q4836" s="5">
        <f>Table1[[#This Row],[gross]]-Table1[[#This Row],[budget]]</f>
        <v>63963822</v>
      </c>
      <c r="R4836" s="5" t="str">
        <f>IF(Table1[[#This Row],[Profit]]&gt;0,"Profit","Loss")</f>
        <v>Profit</v>
      </c>
      <c r="S4836" s="6" t="str">
        <f>FLOOR(Table1[[#This Row],[year]]-1900,10)+1900 &amp; "-" &amp; FLOOR(Table1[[#This Row],[year]]-1890,10)+1900</f>
        <v>2000-2010</v>
      </c>
      <c r="T4836" s="14" t="s">
        <v>21835</v>
      </c>
      <c r="AB4836" s="14"/>
    </row>
    <row r="4837" spans="1:28" hidden="1" x14ac:dyDescent="0.3">
      <c r="A4837" t="s">
        <v>14869</v>
      </c>
      <c r="B4837" t="s">
        <v>33</v>
      </c>
      <c r="C4837" t="s">
        <v>390</v>
      </c>
      <c r="D4837">
        <v>2006</v>
      </c>
      <c r="E4837" t="s">
        <v>14358</v>
      </c>
      <c r="F4837">
        <v>5</v>
      </c>
      <c r="G4837">
        <v>40000</v>
      </c>
      <c r="H4837" t="s">
        <v>10894</v>
      </c>
      <c r="I4837" t="s">
        <v>4348</v>
      </c>
      <c r="J4837" t="s">
        <v>11172</v>
      </c>
      <c r="K4837" t="s">
        <v>22</v>
      </c>
      <c r="L4837">
        <v>60000000</v>
      </c>
      <c r="M4837">
        <v>143325970</v>
      </c>
      <c r="N4837" t="s">
        <v>180</v>
      </c>
      <c r="O4837">
        <v>82</v>
      </c>
      <c r="P4837" t="str">
        <f>IF(Table1[[#This Row],[score]]&gt;=8.5,"High",IF(Table1[[#This Row],[score]]&gt;=7,"Medium","Low"))</f>
        <v>Low</v>
      </c>
      <c r="Q4837" s="5">
        <f>Table1[[#This Row],[gross]]-Table1[[#This Row],[budget]]</f>
        <v>83325970</v>
      </c>
      <c r="R4837" s="5" t="str">
        <f>IF(Table1[[#This Row],[Profit]]&gt;0,"Profit","Loss")</f>
        <v>Profit</v>
      </c>
      <c r="S4837" s="6" t="str">
        <f>FLOOR(Table1[[#This Row],[year]]-1900,10)+1900 &amp; "-" &amp; FLOOR(Table1[[#This Row],[year]]-1890,10)+1900</f>
        <v>2000-2010</v>
      </c>
      <c r="T4837" s="14" t="s">
        <v>21835</v>
      </c>
      <c r="AB4837" s="14"/>
    </row>
    <row r="4838" spans="1:28" hidden="1" x14ac:dyDescent="0.3">
      <c r="A4838" t="s">
        <v>14547</v>
      </c>
      <c r="B4838" t="s">
        <v>33</v>
      </c>
      <c r="C4838" t="s">
        <v>390</v>
      </c>
      <c r="D4838">
        <v>2006</v>
      </c>
      <c r="E4838" t="s">
        <v>14491</v>
      </c>
      <c r="F4838">
        <v>6.6</v>
      </c>
      <c r="G4838">
        <v>106000</v>
      </c>
      <c r="H4838" t="s">
        <v>14548</v>
      </c>
      <c r="I4838" t="s">
        <v>14549</v>
      </c>
      <c r="J4838" t="s">
        <v>14550</v>
      </c>
      <c r="K4838" t="s">
        <v>30</v>
      </c>
      <c r="L4838">
        <v>75000000</v>
      </c>
      <c r="M4838">
        <v>141861243</v>
      </c>
      <c r="N4838" t="s">
        <v>31</v>
      </c>
      <c r="O4838">
        <v>91</v>
      </c>
      <c r="P4838" t="str">
        <f>IF(Table1[[#This Row],[score]]&gt;=8.5,"High",IF(Table1[[#This Row],[score]]&gt;=7,"Medium","Low"))</f>
        <v>Low</v>
      </c>
      <c r="Q4838" s="5">
        <f>Table1[[#This Row],[gross]]-Table1[[#This Row],[budget]]</f>
        <v>66861243</v>
      </c>
      <c r="R4838" s="5" t="str">
        <f>IF(Table1[[#This Row],[Profit]]&gt;0,"Profit","Loss")</f>
        <v>Profit</v>
      </c>
      <c r="S4838" s="6" t="str">
        <f>FLOOR(Table1[[#This Row],[year]]-1900,10)+1900 &amp; "-" &amp; FLOOR(Table1[[#This Row],[year]]-1890,10)+1900</f>
        <v>2000-2010</v>
      </c>
      <c r="T4838" s="14" t="s">
        <v>21835</v>
      </c>
      <c r="AB4838" s="14"/>
    </row>
    <row r="4839" spans="1:28" hidden="1" x14ac:dyDescent="0.3">
      <c r="A4839" t="s">
        <v>14807</v>
      </c>
      <c r="B4839" t="s">
        <v>1974</v>
      </c>
      <c r="C4839" t="s">
        <v>41</v>
      </c>
      <c r="D4839">
        <v>2006</v>
      </c>
      <c r="E4839" t="s">
        <v>14022</v>
      </c>
      <c r="F4839">
        <v>4.8</v>
      </c>
      <c r="G4839">
        <v>41000</v>
      </c>
      <c r="H4839" t="s">
        <v>7629</v>
      </c>
      <c r="I4839" t="s">
        <v>9263</v>
      </c>
      <c r="J4839" t="s">
        <v>9282</v>
      </c>
      <c r="K4839" t="s">
        <v>30</v>
      </c>
      <c r="L4839">
        <v>40000000</v>
      </c>
      <c r="M4839">
        <v>141522961</v>
      </c>
      <c r="N4839" t="s">
        <v>180</v>
      </c>
      <c r="O4839">
        <v>99</v>
      </c>
      <c r="P4839" t="str">
        <f>IF(Table1[[#This Row],[score]]&gt;=8.5,"High",IF(Table1[[#This Row],[score]]&gt;=7,"Medium","Low"))</f>
        <v>Low</v>
      </c>
      <c r="Q4839" s="5">
        <f>Table1[[#This Row],[gross]]-Table1[[#This Row],[budget]]</f>
        <v>101522961</v>
      </c>
      <c r="R4839" s="5" t="str">
        <f>IF(Table1[[#This Row],[Profit]]&gt;0,"Profit","Loss")</f>
        <v>Profit</v>
      </c>
      <c r="S4839" s="6" t="str">
        <f>FLOOR(Table1[[#This Row],[year]]-1900,10)+1900 &amp; "-" &amp; FLOOR(Table1[[#This Row],[year]]-1890,10)+1900</f>
        <v>2000-2010</v>
      </c>
      <c r="T4839" s="14" t="s">
        <v>21835</v>
      </c>
      <c r="AB4839" s="14"/>
    </row>
    <row r="4840" spans="1:28" hidden="1" x14ac:dyDescent="0.3">
      <c r="A4840" t="s">
        <v>14532</v>
      </c>
      <c r="B4840" t="s">
        <v>16</v>
      </c>
      <c r="C4840" t="s">
        <v>17</v>
      </c>
      <c r="D4840">
        <v>2006</v>
      </c>
      <c r="E4840" t="s">
        <v>14108</v>
      </c>
      <c r="F4840">
        <v>7.4</v>
      </c>
      <c r="G4840">
        <v>293000</v>
      </c>
      <c r="H4840" t="s">
        <v>11256</v>
      </c>
      <c r="I4840" t="s">
        <v>11257</v>
      </c>
      <c r="J4840" t="s">
        <v>6471</v>
      </c>
      <c r="K4840" t="s">
        <v>30</v>
      </c>
      <c r="L4840">
        <v>25000000</v>
      </c>
      <c r="M4840">
        <v>135330182</v>
      </c>
      <c r="N4840" t="s">
        <v>44</v>
      </c>
      <c r="O4840">
        <v>143</v>
      </c>
      <c r="P4840" t="str">
        <f>IF(Table1[[#This Row],[score]]&gt;=8.5,"High",IF(Table1[[#This Row],[score]]&gt;=7,"Medium","Low"))</f>
        <v>Medium</v>
      </c>
      <c r="Q4840" s="5">
        <f>Table1[[#This Row],[gross]]-Table1[[#This Row],[budget]]</f>
        <v>110330182</v>
      </c>
      <c r="R4840" s="5" t="str">
        <f>IF(Table1[[#This Row],[Profit]]&gt;0,"Profit","Loss")</f>
        <v>Profit</v>
      </c>
      <c r="S4840" s="6" t="str">
        <f>FLOOR(Table1[[#This Row],[year]]-1900,10)+1900 &amp; "-" &amp; FLOOR(Table1[[#This Row],[year]]-1890,10)+1900</f>
        <v>2000-2010</v>
      </c>
      <c r="T4840" s="14" t="s">
        <v>21835</v>
      </c>
      <c r="AB4840" s="14"/>
    </row>
    <row r="4841" spans="1:28" hidden="1" x14ac:dyDescent="0.3">
      <c r="A4841" t="s">
        <v>14445</v>
      </c>
      <c r="B4841" t="s">
        <v>16</v>
      </c>
      <c r="C4841" t="s">
        <v>104</v>
      </c>
      <c r="D4841">
        <v>2006</v>
      </c>
      <c r="E4841" t="s">
        <v>14388</v>
      </c>
      <c r="F4841">
        <v>7.5</v>
      </c>
      <c r="G4841">
        <v>239000</v>
      </c>
      <c r="H4841" t="s">
        <v>10154</v>
      </c>
      <c r="I4841" t="s">
        <v>2935</v>
      </c>
      <c r="J4841" t="s">
        <v>14446</v>
      </c>
      <c r="K4841" t="s">
        <v>5762</v>
      </c>
      <c r="L4841">
        <v>60000000</v>
      </c>
      <c r="M4841">
        <v>135039924</v>
      </c>
      <c r="N4841" t="s">
        <v>14447</v>
      </c>
      <c r="O4841">
        <v>147</v>
      </c>
      <c r="P4841" t="str">
        <f>IF(Table1[[#This Row],[score]]&gt;=8.5,"High",IF(Table1[[#This Row],[score]]&gt;=7,"Medium","Low"))</f>
        <v>Medium</v>
      </c>
      <c r="Q4841" s="5">
        <f>Table1[[#This Row],[gross]]-Table1[[#This Row],[budget]]</f>
        <v>75039924</v>
      </c>
      <c r="R4841" s="5" t="str">
        <f>IF(Table1[[#This Row],[Profit]]&gt;0,"Profit","Loss")</f>
        <v>Profit</v>
      </c>
      <c r="S4841" s="6" t="str">
        <f>FLOOR(Table1[[#This Row],[year]]-1900,10)+1900 &amp; "-" &amp; FLOOR(Table1[[#This Row],[year]]-1890,10)+1900</f>
        <v>2000-2010</v>
      </c>
      <c r="T4841" s="14" t="s">
        <v>21835</v>
      </c>
      <c r="AB4841" s="14"/>
    </row>
    <row r="4842" spans="1:28" hidden="1" x14ac:dyDescent="0.3">
      <c r="A4842" t="s">
        <v>14721</v>
      </c>
      <c r="B4842" t="s">
        <v>1974</v>
      </c>
      <c r="C4842" t="s">
        <v>41</v>
      </c>
      <c r="D4842">
        <v>2006</v>
      </c>
      <c r="E4842" t="s">
        <v>14561</v>
      </c>
      <c r="F4842">
        <v>5.6</v>
      </c>
      <c r="G4842">
        <v>79000</v>
      </c>
      <c r="H4842" t="s">
        <v>14722</v>
      </c>
      <c r="I4842" t="s">
        <v>14723</v>
      </c>
      <c r="J4842" t="s">
        <v>12890</v>
      </c>
      <c r="K4842" t="s">
        <v>30</v>
      </c>
      <c r="L4842">
        <v>54000000</v>
      </c>
      <c r="M4842">
        <v>130628903</v>
      </c>
      <c r="N4842" t="s">
        <v>61</v>
      </c>
      <c r="O4842">
        <v>110</v>
      </c>
      <c r="P4842" t="str">
        <f>IF(Table1[[#This Row],[score]]&gt;=8.5,"High",IF(Table1[[#This Row],[score]]&gt;=7,"Medium","Low"))</f>
        <v>Low</v>
      </c>
      <c r="Q4842" s="5">
        <f>Table1[[#This Row],[gross]]-Table1[[#This Row],[budget]]</f>
        <v>76628903</v>
      </c>
      <c r="R4842" s="5" t="str">
        <f>IF(Table1[[#This Row],[Profit]]&gt;0,"Profit","Loss")</f>
        <v>Profit</v>
      </c>
      <c r="S4842" s="6" t="str">
        <f>FLOOR(Table1[[#This Row],[year]]-1900,10)+1900 &amp; "-" &amp; FLOOR(Table1[[#This Row],[year]]-1890,10)+1900</f>
        <v>2000-2010</v>
      </c>
      <c r="T4842" s="14" t="s">
        <v>21835</v>
      </c>
      <c r="AB4842" s="14"/>
    </row>
    <row r="4843" spans="1:28" hidden="1" x14ac:dyDescent="0.3">
      <c r="A4843" t="s">
        <v>14599</v>
      </c>
      <c r="B4843" t="s">
        <v>1974</v>
      </c>
      <c r="C4843" t="s">
        <v>41</v>
      </c>
      <c r="D4843">
        <v>2006</v>
      </c>
      <c r="E4843" t="s">
        <v>13726</v>
      </c>
      <c r="F4843">
        <v>5.6</v>
      </c>
      <c r="G4843">
        <v>76000</v>
      </c>
      <c r="H4843" t="s">
        <v>11309</v>
      </c>
      <c r="I4843" t="s">
        <v>14600</v>
      </c>
      <c r="J4843" t="s">
        <v>8938</v>
      </c>
      <c r="K4843" t="s">
        <v>30</v>
      </c>
      <c r="L4843">
        <v>50000000</v>
      </c>
      <c r="M4843">
        <v>130224158</v>
      </c>
      <c r="N4843" t="s">
        <v>44</v>
      </c>
      <c r="O4843">
        <v>97</v>
      </c>
      <c r="P4843" t="str">
        <f>IF(Table1[[#This Row],[score]]&gt;=8.5,"High",IF(Table1[[#This Row],[score]]&gt;=7,"Medium","Low"))</f>
        <v>Low</v>
      </c>
      <c r="Q4843" s="5">
        <f>Table1[[#This Row],[gross]]-Table1[[#This Row],[budget]]</f>
        <v>80224158</v>
      </c>
      <c r="R4843" s="5" t="str">
        <f>IF(Table1[[#This Row],[Profit]]&gt;0,"Profit","Loss")</f>
        <v>Profit</v>
      </c>
      <c r="S4843" s="6" t="str">
        <f>FLOOR(Table1[[#This Row],[year]]-1900,10)+1900 &amp; "-" &amp; FLOOR(Table1[[#This Row],[year]]-1890,10)+1900</f>
        <v>2000-2010</v>
      </c>
      <c r="T4843" s="14" t="s">
        <v>21835</v>
      </c>
      <c r="AB4843" s="14"/>
    </row>
    <row r="4844" spans="1:28" hidden="1" x14ac:dyDescent="0.3">
      <c r="A4844" t="s">
        <v>14531</v>
      </c>
      <c r="B4844" t="s">
        <v>1974</v>
      </c>
      <c r="C4844" t="s">
        <v>63</v>
      </c>
      <c r="D4844">
        <v>2006</v>
      </c>
      <c r="E4844" t="s">
        <v>14370</v>
      </c>
      <c r="F4844">
        <v>7.3</v>
      </c>
      <c r="G4844">
        <v>106000</v>
      </c>
      <c r="H4844" t="s">
        <v>2177</v>
      </c>
      <c r="I4844" t="s">
        <v>14400</v>
      </c>
      <c r="J4844" t="s">
        <v>10758</v>
      </c>
      <c r="K4844" t="s">
        <v>22</v>
      </c>
      <c r="L4844">
        <f>20500000</f>
        <v>20500000</v>
      </c>
      <c r="M4844">
        <v>123384128</v>
      </c>
      <c r="N4844" t="s">
        <v>10739</v>
      </c>
      <c r="O4844">
        <v>103</v>
      </c>
      <c r="P4844" t="str">
        <f>IF(Table1[[#This Row],[score]]&gt;=8.5,"High",IF(Table1[[#This Row],[score]]&gt;=7,"Medium","Low"))</f>
        <v>Medium</v>
      </c>
      <c r="Q4844" s="5">
        <f>Table1[[#This Row],[gross]]-Table1[[#This Row],[budget]]</f>
        <v>102884128</v>
      </c>
      <c r="R4844" s="5" t="str">
        <f>IF(Table1[[#This Row],[Profit]]&gt;0,"Profit","Loss")</f>
        <v>Profit</v>
      </c>
      <c r="S4844" s="6" t="str">
        <f>FLOOR(Table1[[#This Row],[year]]-1900,10)+1900 &amp; "-" &amp; FLOOR(Table1[[#This Row],[year]]-1890,10)+1900</f>
        <v>2000-2010</v>
      </c>
      <c r="T4844" s="14" t="s">
        <v>21835</v>
      </c>
      <c r="AB4844" s="14"/>
    </row>
    <row r="4845" spans="1:28" hidden="1" x14ac:dyDescent="0.3">
      <c r="A4845" t="s">
        <v>14379</v>
      </c>
      <c r="B4845" t="s">
        <v>16</v>
      </c>
      <c r="C4845" t="s">
        <v>34</v>
      </c>
      <c r="D4845">
        <v>2006</v>
      </c>
      <c r="E4845" t="s">
        <v>14380</v>
      </c>
      <c r="F4845">
        <v>7.8</v>
      </c>
      <c r="G4845">
        <v>297000</v>
      </c>
      <c r="H4845" t="s">
        <v>526</v>
      </c>
      <c r="I4845" t="s">
        <v>526</v>
      </c>
      <c r="J4845" t="s">
        <v>14381</v>
      </c>
      <c r="K4845" t="s">
        <v>30</v>
      </c>
      <c r="L4845">
        <v>40000000</v>
      </c>
      <c r="M4845">
        <v>120673227</v>
      </c>
      <c r="N4845" t="s">
        <v>5757</v>
      </c>
      <c r="O4845">
        <v>139</v>
      </c>
      <c r="P4845" t="str">
        <f>IF(Table1[[#This Row],[score]]&gt;=8.5,"High",IF(Table1[[#This Row],[score]]&gt;=7,"Medium","Low"))</f>
        <v>Medium</v>
      </c>
      <c r="Q4845" s="5">
        <f>Table1[[#This Row],[gross]]-Table1[[#This Row],[budget]]</f>
        <v>80673227</v>
      </c>
      <c r="R4845" s="5" t="str">
        <f>IF(Table1[[#This Row],[Profit]]&gt;0,"Profit","Loss")</f>
        <v>Profit</v>
      </c>
      <c r="S4845" s="6" t="str">
        <f>FLOOR(Table1[[#This Row],[year]]-1900,10)+1900 &amp; "-" &amp; FLOOR(Table1[[#This Row],[year]]-1890,10)+1900</f>
        <v>2000-2010</v>
      </c>
      <c r="T4845" s="14" t="s">
        <v>21835</v>
      </c>
      <c r="AB4845" s="14"/>
    </row>
    <row r="4846" spans="1:28" hidden="1" x14ac:dyDescent="0.3">
      <c r="A4846" t="s">
        <v>14702</v>
      </c>
      <c r="B4846" t="s">
        <v>33</v>
      </c>
      <c r="C4846" t="s">
        <v>25</v>
      </c>
      <c r="D4846">
        <v>2006</v>
      </c>
      <c r="E4846" t="s">
        <v>14156</v>
      </c>
      <c r="F4846">
        <v>7.3</v>
      </c>
      <c r="G4846">
        <v>62000</v>
      </c>
      <c r="H4846" t="s">
        <v>5665</v>
      </c>
      <c r="I4846" t="s">
        <v>14703</v>
      </c>
      <c r="J4846" t="s">
        <v>10443</v>
      </c>
      <c r="K4846" t="s">
        <v>30</v>
      </c>
      <c r="L4846">
        <v>40000000</v>
      </c>
      <c r="M4846">
        <v>120455994</v>
      </c>
      <c r="N4846" t="s">
        <v>1708</v>
      </c>
      <c r="O4846">
        <v>120</v>
      </c>
      <c r="P4846" t="str">
        <f>IF(Table1[[#This Row],[score]]&gt;=8.5,"High",IF(Table1[[#This Row],[score]]&gt;=7,"Medium","Low"))</f>
        <v>Medium</v>
      </c>
      <c r="Q4846" s="5">
        <f>Table1[[#This Row],[gross]]-Table1[[#This Row],[budget]]</f>
        <v>80455994</v>
      </c>
      <c r="R4846" s="5" t="str">
        <f>IF(Table1[[#This Row],[Profit]]&gt;0,"Profit","Loss")</f>
        <v>Profit</v>
      </c>
      <c r="S4846" s="6" t="str">
        <f>FLOOR(Table1[[#This Row],[year]]-1900,10)+1900 &amp; "-" &amp; FLOOR(Table1[[#This Row],[year]]-1890,10)+1900</f>
        <v>2000-2010</v>
      </c>
      <c r="T4846" s="14" t="s">
        <v>21835</v>
      </c>
      <c r="AB4846" s="14"/>
    </row>
    <row r="4847" spans="1:28" hidden="1" x14ac:dyDescent="0.3">
      <c r="A4847" t="s">
        <v>14618</v>
      </c>
      <c r="B4847" t="s">
        <v>16</v>
      </c>
      <c r="C4847" t="s">
        <v>34</v>
      </c>
      <c r="D4847">
        <v>2006</v>
      </c>
      <c r="E4847" t="s">
        <v>14619</v>
      </c>
      <c r="F4847">
        <v>5.5</v>
      </c>
      <c r="G4847">
        <v>57000</v>
      </c>
      <c r="H4847" t="s">
        <v>11827</v>
      </c>
      <c r="I4847" t="s">
        <v>660</v>
      </c>
      <c r="J4847" t="s">
        <v>14348</v>
      </c>
      <c r="K4847" t="s">
        <v>30</v>
      </c>
      <c r="L4847">
        <v>25000000</v>
      </c>
      <c r="M4847">
        <v>119974972</v>
      </c>
      <c r="N4847" t="s">
        <v>180</v>
      </c>
      <c r="O4847">
        <v>110</v>
      </c>
      <c r="P4847" t="str">
        <f>IF(Table1[[#This Row],[score]]&gt;=8.5,"High",IF(Table1[[#This Row],[score]]&gt;=7,"Medium","Low"))</f>
        <v>Low</v>
      </c>
      <c r="Q4847" s="5">
        <f>Table1[[#This Row],[gross]]-Table1[[#This Row],[budget]]</f>
        <v>94974972</v>
      </c>
      <c r="R4847" s="5" t="str">
        <f>IF(Table1[[#This Row],[Profit]]&gt;0,"Profit","Loss")</f>
        <v>Profit</v>
      </c>
      <c r="S4847" s="6" t="str">
        <f>FLOOR(Table1[[#This Row],[year]]-1900,10)+1900 &amp; "-" &amp; FLOOR(Table1[[#This Row],[year]]-1890,10)+1900</f>
        <v>2000-2010</v>
      </c>
      <c r="T4847" s="14" t="s">
        <v>21835</v>
      </c>
      <c r="AB4847" s="14"/>
    </row>
    <row r="4848" spans="1:28" hidden="1" x14ac:dyDescent="0.3">
      <c r="A4848" t="s">
        <v>14500</v>
      </c>
      <c r="B4848" t="s">
        <v>16</v>
      </c>
      <c r="C4848" t="s">
        <v>52</v>
      </c>
      <c r="D4848">
        <v>2006</v>
      </c>
      <c r="E4848" t="s">
        <v>14103</v>
      </c>
      <c r="F4848">
        <v>5.8</v>
      </c>
      <c r="G4848">
        <v>133000</v>
      </c>
      <c r="H4848" t="s">
        <v>11198</v>
      </c>
      <c r="I4848" t="s">
        <v>11199</v>
      </c>
      <c r="J4848" t="s">
        <v>14501</v>
      </c>
      <c r="K4848" t="s">
        <v>30</v>
      </c>
      <c r="L4848">
        <v>25000000</v>
      </c>
      <c r="M4848">
        <v>118890272</v>
      </c>
      <c r="N4848" t="s">
        <v>2001</v>
      </c>
      <c r="O4848">
        <v>93</v>
      </c>
      <c r="P4848" t="str">
        <f>IF(Table1[[#This Row],[score]]&gt;=8.5,"High",IF(Table1[[#This Row],[score]]&gt;=7,"Medium","Low"))</f>
        <v>Low</v>
      </c>
      <c r="Q4848" s="5">
        <f>Table1[[#This Row],[gross]]-Table1[[#This Row],[budget]]</f>
        <v>93890272</v>
      </c>
      <c r="R4848" s="5" t="str">
        <f>IF(Table1[[#This Row],[Profit]]&gt;0,"Profit","Loss")</f>
        <v>Profit</v>
      </c>
      <c r="S4848" s="6" t="str">
        <f>FLOOR(Table1[[#This Row],[year]]-1900,10)+1900 &amp; "-" &amp; FLOOR(Table1[[#This Row],[year]]-1890,10)+1900</f>
        <v>2000-2010</v>
      </c>
      <c r="T4848" s="14" t="s">
        <v>21835</v>
      </c>
      <c r="AB4848" s="14"/>
    </row>
    <row r="4849" spans="1:28" hidden="1" x14ac:dyDescent="0.3">
      <c r="A4849" t="s">
        <v>14696</v>
      </c>
      <c r="B4849" t="s">
        <v>33</v>
      </c>
      <c r="C4849" t="s">
        <v>390</v>
      </c>
      <c r="D4849">
        <v>2006</v>
      </c>
      <c r="E4849" t="s">
        <v>13863</v>
      </c>
      <c r="F4849">
        <v>5.6</v>
      </c>
      <c r="G4849">
        <v>29000</v>
      </c>
      <c r="H4849" t="s">
        <v>8562</v>
      </c>
      <c r="I4849" t="s">
        <v>8562</v>
      </c>
      <c r="J4849" t="s">
        <v>14697</v>
      </c>
      <c r="K4849" t="s">
        <v>30</v>
      </c>
      <c r="L4849">
        <v>51000000</v>
      </c>
      <c r="M4849">
        <v>116755080</v>
      </c>
      <c r="N4849" t="s">
        <v>9696</v>
      </c>
      <c r="O4849">
        <v>90</v>
      </c>
      <c r="P4849" t="str">
        <f>IF(Table1[[#This Row],[score]]&gt;=8.5,"High",IF(Table1[[#This Row],[score]]&gt;=7,"Medium","Low"))</f>
        <v>Low</v>
      </c>
      <c r="Q4849" s="5">
        <f>Table1[[#This Row],[gross]]-Table1[[#This Row],[budget]]</f>
        <v>65755080</v>
      </c>
      <c r="R4849" s="5" t="str">
        <f>IF(Table1[[#This Row],[Profit]]&gt;0,"Profit","Loss")</f>
        <v>Profit</v>
      </c>
      <c r="S4849" s="6" t="str">
        <f>FLOOR(Table1[[#This Row],[year]]-1900,10)+1900 &amp; "-" &amp; FLOOR(Table1[[#This Row],[year]]-1890,10)+1900</f>
        <v>2000-2010</v>
      </c>
      <c r="T4849" s="14" t="s">
        <v>21835</v>
      </c>
      <c r="AB4849" s="14"/>
    </row>
    <row r="4850" spans="1:28" hidden="1" x14ac:dyDescent="0.3">
      <c r="A4850" t="s">
        <v>14606</v>
      </c>
      <c r="B4850" t="s">
        <v>33</v>
      </c>
      <c r="C4850" t="s">
        <v>17</v>
      </c>
      <c r="D4850">
        <v>2006</v>
      </c>
      <c r="E4850" t="s">
        <v>14358</v>
      </c>
      <c r="F4850">
        <v>6.8</v>
      </c>
      <c r="G4850">
        <v>143000</v>
      </c>
      <c r="H4850" t="s">
        <v>14607</v>
      </c>
      <c r="I4850" t="s">
        <v>14257</v>
      </c>
      <c r="J4850" t="s">
        <v>5026</v>
      </c>
      <c r="K4850" t="s">
        <v>30</v>
      </c>
      <c r="L4850">
        <v>40000000</v>
      </c>
      <c r="M4850">
        <v>114830111</v>
      </c>
      <c r="N4850" t="s">
        <v>23</v>
      </c>
      <c r="O4850">
        <v>99</v>
      </c>
      <c r="P4850" t="str">
        <f>IF(Table1[[#This Row],[score]]&gt;=8.5,"High",IF(Table1[[#This Row],[score]]&gt;=7,"Medium","Low"))</f>
        <v>Low</v>
      </c>
      <c r="Q4850" s="5">
        <f>Table1[[#This Row],[gross]]-Table1[[#This Row],[budget]]</f>
        <v>74830111</v>
      </c>
      <c r="R4850" s="5" t="str">
        <f>IF(Table1[[#This Row],[Profit]]&gt;0,"Profit","Loss")</f>
        <v>Profit</v>
      </c>
      <c r="S4850" s="6" t="str">
        <f>FLOOR(Table1[[#This Row],[year]]-1900,10)+1900 &amp; "-" &amp; FLOOR(Table1[[#This Row],[year]]-1890,10)+1900</f>
        <v>2000-2010</v>
      </c>
      <c r="T4850" s="14" t="s">
        <v>21835</v>
      </c>
      <c r="AB4850" s="14"/>
    </row>
    <row r="4851" spans="1:28" hidden="1" x14ac:dyDescent="0.3">
      <c r="A4851" t="s">
        <v>14478</v>
      </c>
      <c r="B4851" t="s">
        <v>1974</v>
      </c>
      <c r="C4851" t="s">
        <v>104</v>
      </c>
      <c r="D4851">
        <v>2006</v>
      </c>
      <c r="E4851" t="s">
        <v>14479</v>
      </c>
      <c r="F4851">
        <v>6.5</v>
      </c>
      <c r="G4851">
        <v>113000</v>
      </c>
      <c r="H4851" t="s">
        <v>14480</v>
      </c>
      <c r="I4851" t="s">
        <v>11859</v>
      </c>
      <c r="J4851" t="s">
        <v>14481</v>
      </c>
      <c r="K4851" t="s">
        <v>30</v>
      </c>
      <c r="L4851">
        <v>12000000</v>
      </c>
      <c r="M4851">
        <v>114197742</v>
      </c>
      <c r="N4851" t="s">
        <v>2067</v>
      </c>
      <c r="O4851">
        <v>104</v>
      </c>
      <c r="P4851" t="str">
        <f>IF(Table1[[#This Row],[score]]&gt;=8.5,"High",IF(Table1[[#This Row],[score]]&gt;=7,"Medium","Low"))</f>
        <v>Low</v>
      </c>
      <c r="Q4851" s="5">
        <f>Table1[[#This Row],[gross]]-Table1[[#This Row],[budget]]</f>
        <v>102197742</v>
      </c>
      <c r="R4851" s="5" t="str">
        <f>IF(Table1[[#This Row],[Profit]]&gt;0,"Profit","Loss")</f>
        <v>Profit</v>
      </c>
      <c r="S4851" s="6" t="str">
        <f>FLOOR(Table1[[#This Row],[year]]-1900,10)+1900 &amp; "-" &amp; FLOOR(Table1[[#This Row],[year]]-1890,10)+1900</f>
        <v>2000-2010</v>
      </c>
      <c r="T4851" s="14" t="s">
        <v>21835</v>
      </c>
      <c r="AB4851" s="14"/>
    </row>
    <row r="4852" spans="1:28" hidden="1" x14ac:dyDescent="0.3">
      <c r="A4852" t="s">
        <v>14435</v>
      </c>
      <c r="B4852" t="s">
        <v>16</v>
      </c>
      <c r="C4852" t="s">
        <v>34</v>
      </c>
      <c r="D4852">
        <v>2006</v>
      </c>
      <c r="E4852" t="s">
        <v>13917</v>
      </c>
      <c r="F4852">
        <v>6.7</v>
      </c>
      <c r="G4852">
        <v>193000</v>
      </c>
      <c r="H4852" t="s">
        <v>12791</v>
      </c>
      <c r="I4852" t="s">
        <v>14436</v>
      </c>
      <c r="J4852" t="s">
        <v>12793</v>
      </c>
      <c r="K4852" t="s">
        <v>30</v>
      </c>
      <c r="L4852">
        <v>50000000</v>
      </c>
      <c r="M4852">
        <v>111476513</v>
      </c>
      <c r="N4852" t="s">
        <v>10771</v>
      </c>
      <c r="O4852">
        <v>106</v>
      </c>
      <c r="P4852" t="str">
        <f>IF(Table1[[#This Row],[score]]&gt;=8.5,"High",IF(Table1[[#This Row],[score]]&gt;=7,"Medium","Low"))</f>
        <v>Low</v>
      </c>
      <c r="Q4852" s="5">
        <f>Table1[[#This Row],[gross]]-Table1[[#This Row],[budget]]</f>
        <v>61476513</v>
      </c>
      <c r="R4852" s="5" t="str">
        <f>IF(Table1[[#This Row],[Profit]]&gt;0,"Profit","Loss")</f>
        <v>Profit</v>
      </c>
      <c r="S4852" s="6" t="str">
        <f>FLOOR(Table1[[#This Row],[year]]-1900,10)+1900 &amp; "-" &amp; FLOOR(Table1[[#This Row],[year]]-1890,10)+1900</f>
        <v>2000-2010</v>
      </c>
      <c r="T4852" s="14" t="s">
        <v>21835</v>
      </c>
      <c r="AB4852" s="14"/>
    </row>
    <row r="4853" spans="1:28" hidden="1" x14ac:dyDescent="0.3">
      <c r="A4853" t="s">
        <v>14804</v>
      </c>
      <c r="B4853" t="s">
        <v>337</v>
      </c>
      <c r="C4853" t="s">
        <v>25</v>
      </c>
      <c r="D4853">
        <v>2006</v>
      </c>
      <c r="E4853" t="s">
        <v>14485</v>
      </c>
      <c r="F4853">
        <v>4.8</v>
      </c>
      <c r="G4853">
        <v>34000</v>
      </c>
      <c r="H4853" t="s">
        <v>12637</v>
      </c>
      <c r="I4853" t="s">
        <v>10015</v>
      </c>
      <c r="J4853" t="s">
        <v>7997</v>
      </c>
      <c r="K4853" t="s">
        <v>30</v>
      </c>
      <c r="L4853">
        <v>12000000</v>
      </c>
      <c r="M4853">
        <v>110768122</v>
      </c>
      <c r="N4853" t="s">
        <v>1708</v>
      </c>
      <c r="O4853">
        <v>92</v>
      </c>
      <c r="P4853" t="str">
        <f>IF(Table1[[#This Row],[score]]&gt;=8.5,"High",IF(Table1[[#This Row],[score]]&gt;=7,"Medium","Low"))</f>
        <v>Low</v>
      </c>
      <c r="Q4853" s="5">
        <f>Table1[[#This Row],[gross]]-Table1[[#This Row],[budget]]</f>
        <v>98768122</v>
      </c>
      <c r="R4853" s="5" t="str">
        <f>IF(Table1[[#This Row],[Profit]]&gt;0,"Profit","Loss")</f>
        <v>Profit</v>
      </c>
      <c r="S4853" s="6" t="str">
        <f>FLOOR(Table1[[#This Row],[year]]-1900,10)+1900 &amp; "-" &amp; FLOOR(Table1[[#This Row],[year]]-1890,10)+1900</f>
        <v>2000-2010</v>
      </c>
      <c r="T4853" s="14" t="s">
        <v>21835</v>
      </c>
      <c r="AB4853" s="14"/>
    </row>
    <row r="4854" spans="1:28" hidden="1" x14ac:dyDescent="0.3">
      <c r="A4854" t="s">
        <v>14362</v>
      </c>
      <c r="B4854" t="s">
        <v>1974</v>
      </c>
      <c r="C4854" t="s">
        <v>17</v>
      </c>
      <c r="D4854">
        <v>2006</v>
      </c>
      <c r="E4854" t="s">
        <v>14363</v>
      </c>
      <c r="F4854">
        <v>8.5</v>
      </c>
      <c r="G4854">
        <v>1200000</v>
      </c>
      <c r="H4854" t="s">
        <v>10175</v>
      </c>
      <c r="I4854" t="s">
        <v>14364</v>
      </c>
      <c r="J4854" t="s">
        <v>3866</v>
      </c>
      <c r="K4854" t="s">
        <v>22</v>
      </c>
      <c r="L4854" s="5">
        <v>40000000</v>
      </c>
      <c r="M4854" s="5">
        <v>109676311</v>
      </c>
      <c r="N4854" t="s">
        <v>2067</v>
      </c>
      <c r="O4854">
        <v>130</v>
      </c>
      <c r="P4854" t="str">
        <f>IF(Table1[[#This Row],[score]]&gt;=8.5,"High",IF(Table1[[#This Row],[score]]&gt;=7,"Medium","Low"))</f>
        <v>High</v>
      </c>
      <c r="Q4854" s="5">
        <f>Table1[[#This Row],[gross]]-Table1[[#This Row],[budget]]</f>
        <v>69676311</v>
      </c>
      <c r="R4854" s="5" t="str">
        <f>IF(Table1[[#This Row],[Profit]]&gt;0,"Profit","Loss")</f>
        <v>Profit</v>
      </c>
      <c r="S4854" s="6" t="str">
        <f>FLOOR(Table1[[#This Row],[year]]-1900,10)+1900 &amp; "-" &amp; FLOOR(Table1[[#This Row],[year]]-1890,10)+1900</f>
        <v>2000-2010</v>
      </c>
      <c r="T4854" s="14" t="s">
        <v>21835</v>
      </c>
      <c r="AB4854" s="14"/>
    </row>
    <row r="4855" spans="1:28" hidden="1" x14ac:dyDescent="0.3">
      <c r="A4855" t="s">
        <v>14698</v>
      </c>
      <c r="B4855" t="s">
        <v>33</v>
      </c>
      <c r="C4855" t="s">
        <v>390</v>
      </c>
      <c r="D4855">
        <v>2006</v>
      </c>
      <c r="E4855" t="s">
        <v>14505</v>
      </c>
      <c r="F4855">
        <v>6</v>
      </c>
      <c r="G4855">
        <v>34000</v>
      </c>
      <c r="H4855" t="s">
        <v>2876</v>
      </c>
      <c r="I4855" t="s">
        <v>14699</v>
      </c>
      <c r="J4855" t="s">
        <v>14700</v>
      </c>
      <c r="K4855" t="s">
        <v>448</v>
      </c>
      <c r="L4855">
        <v>86000000</v>
      </c>
      <c r="M4855">
        <v>108605609</v>
      </c>
      <c r="N4855" t="s">
        <v>12121</v>
      </c>
      <c r="O4855">
        <v>94</v>
      </c>
      <c r="P4855" t="str">
        <f>IF(Table1[[#This Row],[score]]&gt;=8.5,"High",IF(Table1[[#This Row],[score]]&gt;=7,"Medium","Low"))</f>
        <v>Low</v>
      </c>
      <c r="Q4855" s="5">
        <f>Table1[[#This Row],[gross]]-Table1[[#This Row],[budget]]</f>
        <v>22605609</v>
      </c>
      <c r="R4855" s="5" t="str">
        <f>IF(Table1[[#This Row],[Profit]]&gt;0,"Profit","Loss")</f>
        <v>Profit</v>
      </c>
      <c r="S4855" s="6" t="str">
        <f>FLOOR(Table1[[#This Row],[year]]-1900,10)+1900 &amp; "-" &amp; FLOOR(Table1[[#This Row],[year]]-1890,10)+1900</f>
        <v>2000-2010</v>
      </c>
      <c r="T4855" s="14" t="s">
        <v>21835</v>
      </c>
      <c r="AB4855" s="14"/>
    </row>
    <row r="4856" spans="1:28" hidden="1" x14ac:dyDescent="0.3">
      <c r="A4856" t="s">
        <v>14560</v>
      </c>
      <c r="B4856" t="s">
        <v>1974</v>
      </c>
      <c r="C4856" t="s">
        <v>41</v>
      </c>
      <c r="D4856">
        <v>2006</v>
      </c>
      <c r="E4856" t="s">
        <v>14561</v>
      </c>
      <c r="F4856">
        <v>4.5</v>
      </c>
      <c r="G4856">
        <v>52000</v>
      </c>
      <c r="H4856" t="s">
        <v>4582</v>
      </c>
      <c r="I4856" t="s">
        <v>4582</v>
      </c>
      <c r="J4856" t="s">
        <v>9008</v>
      </c>
      <c r="K4856" t="s">
        <v>30</v>
      </c>
      <c r="L4856">
        <v>64000000</v>
      </c>
      <c r="M4856">
        <v>104003322</v>
      </c>
      <c r="N4856" t="s">
        <v>11734</v>
      </c>
      <c r="O4856">
        <v>98</v>
      </c>
      <c r="P4856" t="str">
        <f>IF(Table1[[#This Row],[score]]&gt;=8.5,"High",IF(Table1[[#This Row],[score]]&gt;=7,"Medium","Low"))</f>
        <v>Low</v>
      </c>
      <c r="Q4856" s="5">
        <f>Table1[[#This Row],[gross]]-Table1[[#This Row],[budget]]</f>
        <v>40003322</v>
      </c>
      <c r="R4856" s="5" t="str">
        <f>IF(Table1[[#This Row],[Profit]]&gt;0,"Profit","Loss")</f>
        <v>Profit</v>
      </c>
      <c r="S4856" s="6" t="str">
        <f>FLOOR(Table1[[#This Row],[year]]-1900,10)+1900 &amp; "-" &amp; FLOOR(Table1[[#This Row],[year]]-1890,10)+1900</f>
        <v>2000-2010</v>
      </c>
      <c r="T4856" s="14" t="s">
        <v>21835</v>
      </c>
      <c r="AB4856" s="14"/>
    </row>
    <row r="4857" spans="1:28" hidden="1" x14ac:dyDescent="0.3">
      <c r="A4857" t="s">
        <v>14780</v>
      </c>
      <c r="B4857" t="s">
        <v>337</v>
      </c>
      <c r="C4857" t="s">
        <v>390</v>
      </c>
      <c r="D4857">
        <v>2006</v>
      </c>
      <c r="E4857" t="s">
        <v>14034</v>
      </c>
      <c r="F4857">
        <v>5.2</v>
      </c>
      <c r="G4857">
        <v>25000</v>
      </c>
      <c r="H4857" t="s">
        <v>14781</v>
      </c>
      <c r="I4857" t="s">
        <v>10015</v>
      </c>
      <c r="J4857" t="s">
        <v>5418</v>
      </c>
      <c r="K4857" t="s">
        <v>195</v>
      </c>
      <c r="L4857">
        <v>80000000</v>
      </c>
      <c r="M4857">
        <v>102338515</v>
      </c>
      <c r="N4857" t="s">
        <v>14782</v>
      </c>
      <c r="O4857">
        <v>82</v>
      </c>
      <c r="P4857" t="str">
        <f>IF(Table1[[#This Row],[score]]&gt;=8.5,"High",IF(Table1[[#This Row],[score]]&gt;=7,"Medium","Low"))</f>
        <v>Low</v>
      </c>
      <c r="Q4857" s="5">
        <f>Table1[[#This Row],[gross]]-Table1[[#This Row],[budget]]</f>
        <v>22338515</v>
      </c>
      <c r="R4857" s="5" t="str">
        <f>IF(Table1[[#This Row],[Profit]]&gt;0,"Profit","Loss")</f>
        <v>Profit</v>
      </c>
      <c r="S4857" s="6" t="str">
        <f>FLOOR(Table1[[#This Row],[year]]-1900,10)+1900 &amp; "-" &amp; FLOOR(Table1[[#This Row],[year]]-1890,10)+1900</f>
        <v>2000-2010</v>
      </c>
      <c r="T4857" s="14" t="s">
        <v>21835</v>
      </c>
      <c r="AB4857" s="14"/>
    </row>
    <row r="4858" spans="1:28" hidden="1" x14ac:dyDescent="0.3">
      <c r="A4858" t="s">
        <v>14394</v>
      </c>
      <c r="B4858" t="s">
        <v>16</v>
      </c>
      <c r="C4858" t="s">
        <v>41</v>
      </c>
      <c r="D4858">
        <v>2006</v>
      </c>
      <c r="E4858" t="s">
        <v>14395</v>
      </c>
      <c r="F4858">
        <v>7.8</v>
      </c>
      <c r="G4858">
        <v>450000</v>
      </c>
      <c r="H4858" t="s">
        <v>14396</v>
      </c>
      <c r="I4858" t="s">
        <v>14397</v>
      </c>
      <c r="J4858" t="s">
        <v>13851</v>
      </c>
      <c r="K4858" t="s">
        <v>30</v>
      </c>
      <c r="L4858">
        <v>8000000</v>
      </c>
      <c r="M4858">
        <v>101058954</v>
      </c>
      <c r="N4858" t="s">
        <v>9351</v>
      </c>
      <c r="O4858">
        <v>101</v>
      </c>
      <c r="P4858" t="str">
        <f>IF(Table1[[#This Row],[score]]&gt;=8.5,"High",IF(Table1[[#This Row],[score]]&gt;=7,"Medium","Low"))</f>
        <v>Medium</v>
      </c>
      <c r="Q4858" s="5">
        <f>Table1[[#This Row],[gross]]-Table1[[#This Row],[budget]]</f>
        <v>93058954</v>
      </c>
      <c r="R4858" s="5" t="str">
        <f>IF(Table1[[#This Row],[Profit]]&gt;0,"Profit","Loss")</f>
        <v>Profit</v>
      </c>
      <c r="S4858" s="6" t="str">
        <f>FLOOR(Table1[[#This Row],[year]]-1900,10)+1900 &amp; "-" &amp; FLOOR(Table1[[#This Row],[year]]-1890,10)+1900</f>
        <v>2000-2010</v>
      </c>
      <c r="T4858" s="14" t="s">
        <v>21835</v>
      </c>
      <c r="AB4858" s="14"/>
    </row>
    <row r="4859" spans="1:28" hidden="1" x14ac:dyDescent="0.3">
      <c r="A4859" t="s">
        <v>14440</v>
      </c>
      <c r="B4859" t="s">
        <v>16</v>
      </c>
      <c r="C4859" t="s">
        <v>52</v>
      </c>
      <c r="D4859">
        <v>2006</v>
      </c>
      <c r="E4859" t="s">
        <v>14441</v>
      </c>
      <c r="F4859">
        <v>6.5</v>
      </c>
      <c r="G4859">
        <v>217000</v>
      </c>
      <c r="H4859" t="s">
        <v>11898</v>
      </c>
      <c r="I4859" t="s">
        <v>7474</v>
      </c>
      <c r="J4859" t="s">
        <v>10333</v>
      </c>
      <c r="K4859" t="s">
        <v>195</v>
      </c>
      <c r="L4859">
        <v>50000000</v>
      </c>
      <c r="M4859">
        <v>100605135</v>
      </c>
      <c r="N4859" t="s">
        <v>2075</v>
      </c>
      <c r="O4859">
        <v>125</v>
      </c>
      <c r="P4859" t="str">
        <f>IF(Table1[[#This Row],[score]]&gt;=8.5,"High",IF(Table1[[#This Row],[score]]&gt;=7,"Medium","Low"))</f>
        <v>Low</v>
      </c>
      <c r="Q4859" s="5">
        <f>Table1[[#This Row],[gross]]-Table1[[#This Row],[budget]]</f>
        <v>50605135</v>
      </c>
      <c r="R4859" s="5" t="str">
        <f>IF(Table1[[#This Row],[Profit]]&gt;0,"Profit","Loss")</f>
        <v>Profit</v>
      </c>
      <c r="S4859" s="6" t="str">
        <f>FLOOR(Table1[[#This Row],[year]]-1900,10)+1900 &amp; "-" &amp; FLOOR(Table1[[#This Row],[year]]-1890,10)+1900</f>
        <v>2000-2010</v>
      </c>
      <c r="T4859" s="14" t="s">
        <v>21835</v>
      </c>
      <c r="AB4859" s="14"/>
    </row>
    <row r="4860" spans="1:28" hidden="1" x14ac:dyDescent="0.3">
      <c r="A4860" t="s">
        <v>14520</v>
      </c>
      <c r="B4860" t="s">
        <v>16</v>
      </c>
      <c r="C4860" t="s">
        <v>17</v>
      </c>
      <c r="D4860">
        <v>2006</v>
      </c>
      <c r="E4860" t="s">
        <v>14409</v>
      </c>
      <c r="F4860">
        <v>6.7</v>
      </c>
      <c r="G4860">
        <v>100000</v>
      </c>
      <c r="H4860" t="s">
        <v>67</v>
      </c>
      <c r="I4860" t="s">
        <v>4120</v>
      </c>
      <c r="J4860" t="s">
        <v>9441</v>
      </c>
      <c r="K4860" t="s">
        <v>30</v>
      </c>
      <c r="L4860">
        <v>110000000</v>
      </c>
      <c r="M4860">
        <v>100266865</v>
      </c>
      <c r="N4860" t="s">
        <v>61</v>
      </c>
      <c r="O4860">
        <v>167</v>
      </c>
      <c r="P4860" t="str">
        <f>IF(Table1[[#This Row],[score]]&gt;=8.5,"High",IF(Table1[[#This Row],[score]]&gt;=7,"Medium","Low"))</f>
        <v>Low</v>
      </c>
      <c r="Q4860" s="5">
        <f>Table1[[#This Row],[gross]]-Table1[[#This Row],[budget]]</f>
        <v>-9733135</v>
      </c>
      <c r="R4860" s="5" t="str">
        <f>IF(Table1[[#This Row],[Profit]]&gt;0,"Profit","Loss")</f>
        <v>Loss</v>
      </c>
      <c r="S4860" s="6" t="str">
        <f>FLOOR(Table1[[#This Row],[year]]-1900,10)+1900 &amp; "-" &amp; FLOOR(Table1[[#This Row],[year]]-1890,10)+1900</f>
        <v>2000-2010</v>
      </c>
      <c r="T4860" s="14" t="s">
        <v>21835</v>
      </c>
      <c r="AB4860" s="14"/>
    </row>
    <row r="4861" spans="1:28" hidden="1" x14ac:dyDescent="0.3">
      <c r="A4861" t="s">
        <v>14426</v>
      </c>
      <c r="B4861" t="s">
        <v>33</v>
      </c>
      <c r="C4861" t="s">
        <v>41</v>
      </c>
      <c r="D4861">
        <v>2006</v>
      </c>
      <c r="E4861" t="s">
        <v>14358</v>
      </c>
      <c r="F4861">
        <v>5.8</v>
      </c>
      <c r="G4861">
        <v>83000</v>
      </c>
      <c r="H4861" t="s">
        <v>13395</v>
      </c>
      <c r="I4861" t="s">
        <v>13395</v>
      </c>
      <c r="J4861" t="s">
        <v>11796</v>
      </c>
      <c r="K4861" t="s">
        <v>30</v>
      </c>
      <c r="L4861">
        <v>35000000</v>
      </c>
      <c r="M4861">
        <v>99255460</v>
      </c>
      <c r="N4861" t="s">
        <v>44</v>
      </c>
      <c r="O4861">
        <v>92</v>
      </c>
      <c r="P4861" t="str">
        <f>IF(Table1[[#This Row],[score]]&gt;=8.5,"High",IF(Table1[[#This Row],[score]]&gt;=7,"Medium","Low"))</f>
        <v>Low</v>
      </c>
      <c r="Q4861" s="5">
        <f>Table1[[#This Row],[gross]]-Table1[[#This Row],[budget]]</f>
        <v>64255460</v>
      </c>
      <c r="R4861" s="5" t="str">
        <f>IF(Table1[[#This Row],[Profit]]&gt;0,"Profit","Loss")</f>
        <v>Profit</v>
      </c>
      <c r="S4861" s="6" t="str">
        <f>FLOOR(Table1[[#This Row],[year]]-1900,10)+1900 &amp; "-" &amp; FLOOR(Table1[[#This Row],[year]]-1890,10)+1900</f>
        <v>2000-2010</v>
      </c>
      <c r="T4861" s="14" t="s">
        <v>21835</v>
      </c>
      <c r="AB4861" s="14"/>
    </row>
    <row r="4862" spans="1:28" hidden="1" x14ac:dyDescent="0.3">
      <c r="A4862" t="s">
        <v>5907</v>
      </c>
      <c r="B4862" t="s">
        <v>1974</v>
      </c>
      <c r="C4862" t="s">
        <v>34</v>
      </c>
      <c r="D4862">
        <v>2006</v>
      </c>
      <c r="E4862" t="s">
        <v>14566</v>
      </c>
      <c r="F4862">
        <v>6.9</v>
      </c>
      <c r="G4862">
        <v>89000</v>
      </c>
      <c r="H4862" t="s">
        <v>2889</v>
      </c>
      <c r="I4862" t="s">
        <v>14567</v>
      </c>
      <c r="J4862" t="s">
        <v>2798</v>
      </c>
      <c r="K4862" t="s">
        <v>30</v>
      </c>
      <c r="L4862">
        <v>70000000</v>
      </c>
      <c r="M4862">
        <v>94973540</v>
      </c>
      <c r="N4862" t="s">
        <v>2067</v>
      </c>
      <c r="O4862">
        <v>139</v>
      </c>
      <c r="P4862" t="str">
        <f>IF(Table1[[#This Row],[score]]&gt;=8.5,"High",IF(Table1[[#This Row],[score]]&gt;=7,"Medium","Low"))</f>
        <v>Low</v>
      </c>
      <c r="Q4862" s="5">
        <f>Table1[[#This Row],[gross]]-Table1[[#This Row],[budget]]</f>
        <v>24973540</v>
      </c>
      <c r="R4862" s="5" t="str">
        <f>IF(Table1[[#This Row],[Profit]]&gt;0,"Profit","Loss")</f>
        <v>Profit</v>
      </c>
      <c r="S4862" s="6" t="str">
        <f>FLOOR(Table1[[#This Row],[year]]-1900,10)+1900 &amp; "-" &amp; FLOOR(Table1[[#This Row],[year]]-1890,10)+1900</f>
        <v>2000-2010</v>
      </c>
      <c r="T4862" s="14" t="s">
        <v>21835</v>
      </c>
      <c r="AB4862" s="14"/>
    </row>
    <row r="4863" spans="1:28" hidden="1" x14ac:dyDescent="0.3">
      <c r="A4863" t="s">
        <v>14482</v>
      </c>
      <c r="B4863" t="s">
        <v>16</v>
      </c>
      <c r="C4863" t="s">
        <v>34</v>
      </c>
      <c r="D4863">
        <v>2006</v>
      </c>
      <c r="E4863" t="s">
        <v>14404</v>
      </c>
      <c r="F4863">
        <v>7.1</v>
      </c>
      <c r="G4863">
        <v>112000</v>
      </c>
      <c r="H4863" t="s">
        <v>12814</v>
      </c>
      <c r="I4863" t="s">
        <v>12814</v>
      </c>
      <c r="J4863" t="s">
        <v>12459</v>
      </c>
      <c r="K4863" t="s">
        <v>908</v>
      </c>
      <c r="L4863">
        <f>20500000</f>
        <v>20500000</v>
      </c>
      <c r="M4863">
        <v>89433436</v>
      </c>
      <c r="N4863" t="s">
        <v>14483</v>
      </c>
      <c r="O4863">
        <v>120</v>
      </c>
      <c r="P4863" t="str">
        <f>IF(Table1[[#This Row],[score]]&gt;=8.5,"High",IF(Table1[[#This Row],[score]]&gt;=7,"Medium","Low"))</f>
        <v>Medium</v>
      </c>
      <c r="Q4863" s="5">
        <f>Table1[[#This Row],[gross]]-Table1[[#This Row],[budget]]</f>
        <v>68933436</v>
      </c>
      <c r="R4863" s="5" t="str">
        <f>IF(Table1[[#This Row],[Profit]]&gt;0,"Profit","Loss")</f>
        <v>Profit</v>
      </c>
      <c r="S4863" s="6" t="str">
        <f>FLOOR(Table1[[#This Row],[year]]-1900,10)+1900 &amp; "-" &amp; FLOOR(Table1[[#This Row],[year]]-1890,10)+1900</f>
        <v>2000-2010</v>
      </c>
      <c r="T4863" s="14" t="s">
        <v>21835</v>
      </c>
      <c r="AB4863" s="14"/>
    </row>
    <row r="4864" spans="1:28" hidden="1" x14ac:dyDescent="0.3">
      <c r="A4864" t="s">
        <v>14495</v>
      </c>
      <c r="B4864" t="s">
        <v>1974</v>
      </c>
      <c r="C4864" t="s">
        <v>17</v>
      </c>
      <c r="D4864">
        <v>2006</v>
      </c>
      <c r="E4864" t="s">
        <v>14493</v>
      </c>
      <c r="F4864">
        <v>7.6</v>
      </c>
      <c r="G4864">
        <v>360000</v>
      </c>
      <c r="H4864" t="s">
        <v>14496</v>
      </c>
      <c r="I4864" t="s">
        <v>14496</v>
      </c>
      <c r="J4864" t="s">
        <v>9981</v>
      </c>
      <c r="K4864" t="s">
        <v>30</v>
      </c>
      <c r="L4864">
        <v>16500000</v>
      </c>
      <c r="M4864">
        <v>87892388</v>
      </c>
      <c r="N4864" t="s">
        <v>14497</v>
      </c>
      <c r="O4864">
        <v>110</v>
      </c>
      <c r="P4864" t="str">
        <f>IF(Table1[[#This Row],[score]]&gt;=8.5,"High",IF(Table1[[#This Row],[score]]&gt;=7,"Medium","Low"))</f>
        <v>Medium</v>
      </c>
      <c r="Q4864" s="5">
        <f>Table1[[#This Row],[gross]]-Table1[[#This Row],[budget]]</f>
        <v>71392388</v>
      </c>
      <c r="R4864" s="5" t="str">
        <f>IF(Table1[[#This Row],[Profit]]&gt;0,"Profit","Loss")</f>
        <v>Profit</v>
      </c>
      <c r="S4864" s="6" t="str">
        <f>FLOOR(Table1[[#This Row],[year]]-1900,10)+1900 &amp; "-" &amp; FLOOR(Table1[[#This Row],[year]]-1890,10)+1900</f>
        <v>2000-2010</v>
      </c>
      <c r="T4864" s="14" t="s">
        <v>21835</v>
      </c>
      <c r="AB4864" s="14"/>
    </row>
    <row r="4865" spans="1:28" hidden="1" x14ac:dyDescent="0.3">
      <c r="A4865" t="s">
        <v>14467</v>
      </c>
      <c r="B4865" t="s">
        <v>33</v>
      </c>
      <c r="C4865" t="s">
        <v>25</v>
      </c>
      <c r="D4865">
        <v>2006</v>
      </c>
      <c r="E4865" t="s">
        <v>13931</v>
      </c>
      <c r="F4865">
        <v>5.5</v>
      </c>
      <c r="G4865">
        <v>57000</v>
      </c>
      <c r="H4865" t="s">
        <v>6170</v>
      </c>
      <c r="I4865" t="s">
        <v>12995</v>
      </c>
      <c r="J4865" t="s">
        <v>97</v>
      </c>
      <c r="K4865" t="s">
        <v>22</v>
      </c>
      <c r="L4865">
        <v>50000000</v>
      </c>
      <c r="M4865">
        <v>87528173</v>
      </c>
      <c r="N4865" t="s">
        <v>31</v>
      </c>
      <c r="O4865">
        <v>99</v>
      </c>
      <c r="P4865" t="str">
        <f>IF(Table1[[#This Row],[score]]&gt;=8.5,"High",IF(Table1[[#This Row],[score]]&gt;=7,"Medium","Low"))</f>
        <v>Low</v>
      </c>
      <c r="Q4865" s="5">
        <f>Table1[[#This Row],[gross]]-Table1[[#This Row],[budget]]</f>
        <v>37528173</v>
      </c>
      <c r="R4865" s="5" t="str">
        <f>IF(Table1[[#This Row],[Profit]]&gt;0,"Profit","Loss")</f>
        <v>Profit</v>
      </c>
      <c r="S4865" s="6" t="str">
        <f>FLOOR(Table1[[#This Row],[year]]-1900,10)+1900 &amp; "-" &amp; FLOOR(Table1[[#This Row],[year]]-1890,10)+1900</f>
        <v>2000-2010</v>
      </c>
      <c r="T4865" s="14" t="s">
        <v>21835</v>
      </c>
      <c r="AB4865" s="14"/>
    </row>
    <row r="4866" spans="1:28" hidden="1" x14ac:dyDescent="0.3">
      <c r="A4866" t="s">
        <v>14712</v>
      </c>
      <c r="B4866" t="s">
        <v>1974</v>
      </c>
      <c r="C4866" t="s">
        <v>41</v>
      </c>
      <c r="D4866">
        <v>2006</v>
      </c>
      <c r="E4866" t="s">
        <v>14156</v>
      </c>
      <c r="F4866">
        <v>2.8</v>
      </c>
      <c r="G4866">
        <v>58000</v>
      </c>
      <c r="H4866" t="s">
        <v>14713</v>
      </c>
      <c r="I4866" t="s">
        <v>9156</v>
      </c>
      <c r="J4866" t="s">
        <v>14714</v>
      </c>
      <c r="K4866" t="s">
        <v>30</v>
      </c>
      <c r="L4866">
        <v>20000000</v>
      </c>
      <c r="M4866">
        <v>85749034</v>
      </c>
      <c r="N4866" t="s">
        <v>8543</v>
      </c>
      <c r="O4866">
        <v>83</v>
      </c>
      <c r="P4866" t="str">
        <f>IF(Table1[[#This Row],[score]]&gt;=8.5,"High",IF(Table1[[#This Row],[score]]&gt;=7,"Medium","Low"))</f>
        <v>Low</v>
      </c>
      <c r="Q4866" s="5">
        <f>Table1[[#This Row],[gross]]-Table1[[#This Row],[budget]]</f>
        <v>65749034</v>
      </c>
      <c r="R4866" s="5" t="str">
        <f>IF(Table1[[#This Row],[Profit]]&gt;0,"Profit","Loss")</f>
        <v>Profit</v>
      </c>
      <c r="S4866" s="6" t="str">
        <f>FLOOR(Table1[[#This Row],[year]]-1900,10)+1900 &amp; "-" &amp; FLOOR(Table1[[#This Row],[year]]-1890,10)+1900</f>
        <v>2000-2010</v>
      </c>
      <c r="T4866" s="14" t="s">
        <v>21835</v>
      </c>
      <c r="AB4866" s="14"/>
    </row>
    <row r="4867" spans="1:28" hidden="1" x14ac:dyDescent="0.3">
      <c r="A4867" t="s">
        <v>14645</v>
      </c>
      <c r="B4867" t="s">
        <v>16</v>
      </c>
      <c r="C4867" t="s">
        <v>41</v>
      </c>
      <c r="D4867">
        <v>2006</v>
      </c>
      <c r="E4867" t="s">
        <v>14452</v>
      </c>
      <c r="F4867">
        <v>7.6</v>
      </c>
      <c r="G4867">
        <v>97000</v>
      </c>
      <c r="H4867" t="s">
        <v>3434</v>
      </c>
      <c r="I4867" t="s">
        <v>3434</v>
      </c>
      <c r="J4867" t="s">
        <v>6898</v>
      </c>
      <c r="K4867" t="s">
        <v>1099</v>
      </c>
      <c r="L4867">
        <f>20500000</f>
        <v>20500000</v>
      </c>
      <c r="M4867">
        <v>85585177</v>
      </c>
      <c r="N4867" t="s">
        <v>8707</v>
      </c>
      <c r="O4867">
        <v>121</v>
      </c>
      <c r="P4867" t="str">
        <f>IF(Table1[[#This Row],[score]]&gt;=8.5,"High",IF(Table1[[#This Row],[score]]&gt;=7,"Medium","Low"))</f>
        <v>Medium</v>
      </c>
      <c r="Q4867" s="5">
        <f>Table1[[#This Row],[gross]]-Table1[[#This Row],[budget]]</f>
        <v>65085177</v>
      </c>
      <c r="R4867" s="5" t="str">
        <f>IF(Table1[[#This Row],[Profit]]&gt;0,"Profit","Loss")</f>
        <v>Profit</v>
      </c>
      <c r="S4867" s="6" t="str">
        <f>FLOOR(Table1[[#This Row],[year]]-1900,10)+1900 &amp; "-" &amp; FLOOR(Table1[[#This Row],[year]]-1890,10)+1900</f>
        <v>2000-2010</v>
      </c>
      <c r="T4867" s="14" t="s">
        <v>21835</v>
      </c>
      <c r="AB4867" s="14"/>
    </row>
    <row r="4868" spans="1:28" hidden="1" x14ac:dyDescent="0.3">
      <c r="A4868" t="s">
        <v>14371</v>
      </c>
      <c r="B4868" t="s">
        <v>16</v>
      </c>
      <c r="C4868" t="s">
        <v>17</v>
      </c>
      <c r="D4868">
        <v>2006</v>
      </c>
      <c r="E4868" t="s">
        <v>14372</v>
      </c>
      <c r="F4868">
        <v>8.1999999999999993</v>
      </c>
      <c r="G4868">
        <v>631000</v>
      </c>
      <c r="H4868" t="s">
        <v>7478</v>
      </c>
      <c r="I4868" t="s">
        <v>7478</v>
      </c>
      <c r="J4868" t="s">
        <v>14373</v>
      </c>
      <c r="K4868" t="s">
        <v>1099</v>
      </c>
      <c r="L4868" s="5">
        <v>19000000</v>
      </c>
      <c r="M4868" s="5">
        <v>83850267</v>
      </c>
      <c r="N4868" t="s">
        <v>14374</v>
      </c>
      <c r="O4868">
        <v>118</v>
      </c>
      <c r="P4868" t="str">
        <f>IF(Table1[[#This Row],[score]]&gt;=8.5,"High",IF(Table1[[#This Row],[score]]&gt;=7,"Medium","Low"))</f>
        <v>Medium</v>
      </c>
      <c r="Q4868" s="5">
        <f>Table1[[#This Row],[gross]]-Table1[[#This Row],[budget]]</f>
        <v>64850267</v>
      </c>
      <c r="R4868" s="5" t="str">
        <f>IF(Table1[[#This Row],[Profit]]&gt;0,"Profit","Loss")</f>
        <v>Profit</v>
      </c>
      <c r="S4868" s="6" t="str">
        <f>FLOOR(Table1[[#This Row],[year]]-1900,10)+1900 &amp; "-" &amp; FLOOR(Table1[[#This Row],[year]]-1890,10)+1900</f>
        <v>2000-2010</v>
      </c>
      <c r="T4868" s="14" t="s">
        <v>21835</v>
      </c>
      <c r="AB4868" s="14"/>
    </row>
    <row r="4869" spans="1:28" hidden="1" x14ac:dyDescent="0.3">
      <c r="A4869" t="s">
        <v>14652</v>
      </c>
      <c r="B4869" t="s">
        <v>1974</v>
      </c>
      <c r="C4869" t="s">
        <v>34</v>
      </c>
      <c r="D4869">
        <v>2006</v>
      </c>
      <c r="E4869" t="s">
        <v>14103</v>
      </c>
      <c r="F4869">
        <v>5.8</v>
      </c>
      <c r="G4869">
        <v>57000</v>
      </c>
      <c r="H4869" t="s">
        <v>1328</v>
      </c>
      <c r="I4869" t="s">
        <v>14653</v>
      </c>
      <c r="J4869" t="s">
        <v>488</v>
      </c>
      <c r="K4869" t="s">
        <v>30</v>
      </c>
      <c r="L4869">
        <v>50000000</v>
      </c>
      <c r="M4869">
        <v>82751189</v>
      </c>
      <c r="N4869" t="s">
        <v>23</v>
      </c>
      <c r="O4869">
        <v>105</v>
      </c>
      <c r="P4869" t="str">
        <f>IF(Table1[[#This Row],[score]]&gt;=8.5,"High",IF(Table1[[#This Row],[score]]&gt;=7,"Medium","Low"))</f>
        <v>Low</v>
      </c>
      <c r="Q4869" s="5">
        <f>Table1[[#This Row],[gross]]-Table1[[#This Row],[budget]]</f>
        <v>32751189</v>
      </c>
      <c r="R4869" s="5" t="str">
        <f>IF(Table1[[#This Row],[Profit]]&gt;0,"Profit","Loss")</f>
        <v>Profit</v>
      </c>
      <c r="S4869" s="6" t="str">
        <f>FLOOR(Table1[[#This Row],[year]]-1900,10)+1900 &amp; "-" &amp; FLOOR(Table1[[#This Row],[year]]-1890,10)+1900</f>
        <v>2000-2010</v>
      </c>
      <c r="T4869" s="14" t="s">
        <v>21835</v>
      </c>
      <c r="AB4869" s="14"/>
    </row>
    <row r="4870" spans="1:28" hidden="1" x14ac:dyDescent="0.3">
      <c r="A4870" t="s">
        <v>14857</v>
      </c>
      <c r="B4870" t="s">
        <v>1974</v>
      </c>
      <c r="C4870" t="s">
        <v>34</v>
      </c>
      <c r="D4870">
        <v>2006</v>
      </c>
      <c r="E4870" t="s">
        <v>14441</v>
      </c>
      <c r="F4870">
        <v>6.1</v>
      </c>
      <c r="G4870">
        <v>49000</v>
      </c>
      <c r="H4870" t="s">
        <v>12857</v>
      </c>
      <c r="I4870" t="s">
        <v>13450</v>
      </c>
      <c r="J4870" t="s">
        <v>1803</v>
      </c>
      <c r="K4870" t="s">
        <v>30</v>
      </c>
      <c r="L4870">
        <v>60000000</v>
      </c>
      <c r="M4870">
        <v>78810595</v>
      </c>
      <c r="N4870" t="s">
        <v>180</v>
      </c>
      <c r="O4870">
        <v>108</v>
      </c>
      <c r="P4870" t="str">
        <f>IF(Table1[[#This Row],[score]]&gt;=8.5,"High",IF(Table1[[#This Row],[score]]&gt;=7,"Medium","Low"))</f>
        <v>Low</v>
      </c>
      <c r="Q4870" s="5">
        <f>Table1[[#This Row],[gross]]-Table1[[#This Row],[budget]]</f>
        <v>18810595</v>
      </c>
      <c r="R4870" s="5" t="str">
        <f>IF(Table1[[#This Row],[Profit]]&gt;0,"Profit","Loss")</f>
        <v>Profit</v>
      </c>
      <c r="S4870" s="6" t="str">
        <f>FLOOR(Table1[[#This Row],[year]]-1900,10)+1900 &amp; "-" &amp; FLOOR(Table1[[#This Row],[year]]-1890,10)+1900</f>
        <v>2000-2010</v>
      </c>
      <c r="T4870" s="14" t="s">
        <v>21835</v>
      </c>
      <c r="AB4870" s="14"/>
    </row>
    <row r="4871" spans="1:28" hidden="1" x14ac:dyDescent="0.3">
      <c r="A4871" t="s">
        <v>14704</v>
      </c>
      <c r="B4871" t="s">
        <v>16</v>
      </c>
      <c r="C4871" t="s">
        <v>34</v>
      </c>
      <c r="D4871">
        <v>2006</v>
      </c>
      <c r="E4871" t="s">
        <v>14505</v>
      </c>
      <c r="F4871">
        <v>7</v>
      </c>
      <c r="G4871">
        <v>43000</v>
      </c>
      <c r="H4871" t="s">
        <v>5933</v>
      </c>
      <c r="I4871" t="s">
        <v>14705</v>
      </c>
      <c r="J4871" t="s">
        <v>10222</v>
      </c>
      <c r="K4871" t="s">
        <v>483</v>
      </c>
      <c r="L4871">
        <v>45000000</v>
      </c>
      <c r="M4871">
        <v>78568977</v>
      </c>
      <c r="N4871" t="s">
        <v>14706</v>
      </c>
      <c r="O4871">
        <v>114</v>
      </c>
      <c r="P4871" t="str">
        <f>IF(Table1[[#This Row],[score]]&gt;=8.5,"High",IF(Table1[[#This Row],[score]]&gt;=7,"Medium","Low"))</f>
        <v>Medium</v>
      </c>
      <c r="Q4871" s="5">
        <f>Table1[[#This Row],[gross]]-Table1[[#This Row],[budget]]</f>
        <v>33568977</v>
      </c>
      <c r="R4871" s="5" t="str">
        <f>IF(Table1[[#This Row],[Profit]]&gt;0,"Profit","Loss")</f>
        <v>Profit</v>
      </c>
      <c r="S4871" s="6" t="str">
        <f>FLOOR(Table1[[#This Row],[year]]-1900,10)+1900 &amp; "-" &amp; FLOOR(Table1[[#This Row],[year]]-1890,10)+1900</f>
        <v>2000-2010</v>
      </c>
      <c r="T4871" s="14" t="s">
        <v>21835</v>
      </c>
      <c r="AB4871" s="14"/>
    </row>
    <row r="4872" spans="1:28" hidden="1" x14ac:dyDescent="0.3">
      <c r="A4872" t="s">
        <v>14403</v>
      </c>
      <c r="B4872" t="s">
        <v>16</v>
      </c>
      <c r="C4872" t="s">
        <v>17</v>
      </c>
      <c r="D4872">
        <v>2006</v>
      </c>
      <c r="E4872" t="s">
        <v>14404</v>
      </c>
      <c r="F4872">
        <v>8.4</v>
      </c>
      <c r="G4872">
        <v>368000</v>
      </c>
      <c r="H4872" t="s">
        <v>14405</v>
      </c>
      <c r="I4872" t="s">
        <v>14405</v>
      </c>
      <c r="J4872" t="s">
        <v>14406</v>
      </c>
      <c r="K4872" t="s">
        <v>5762</v>
      </c>
      <c r="L4872" s="5">
        <v>2000000</v>
      </c>
      <c r="M4872" s="5">
        <v>77356942</v>
      </c>
      <c r="N4872" t="s">
        <v>14407</v>
      </c>
      <c r="O4872">
        <v>137</v>
      </c>
      <c r="P4872" t="str">
        <f>IF(Table1[[#This Row],[score]]&gt;=8.5,"High",IF(Table1[[#This Row],[score]]&gt;=7,"Medium","Low"))</f>
        <v>Medium</v>
      </c>
      <c r="Q4872" s="5">
        <f>Table1[[#This Row],[gross]]-Table1[[#This Row],[budget]]</f>
        <v>75356942</v>
      </c>
      <c r="R4872" s="5" t="str">
        <f>IF(Table1[[#This Row],[Profit]]&gt;0,"Profit","Loss")</f>
        <v>Profit</v>
      </c>
      <c r="S4872" s="6" t="str">
        <f>FLOOR(Table1[[#This Row],[year]]-1900,10)+1900 &amp; "-" &amp; FLOOR(Table1[[#This Row],[year]]-1890,10)+1900</f>
        <v>2000-2010</v>
      </c>
      <c r="T4872" s="14" t="s">
        <v>21835</v>
      </c>
      <c r="AB4872" s="14"/>
    </row>
    <row r="4873" spans="1:28" hidden="1" x14ac:dyDescent="0.3">
      <c r="A4873" t="s">
        <v>14587</v>
      </c>
      <c r="B4873" t="s">
        <v>16</v>
      </c>
      <c r="C4873" t="s">
        <v>34</v>
      </c>
      <c r="D4873">
        <v>2006</v>
      </c>
      <c r="E4873" t="s">
        <v>13931</v>
      </c>
      <c r="F4873">
        <v>7.6</v>
      </c>
      <c r="G4873">
        <v>100000</v>
      </c>
      <c r="H4873" t="s">
        <v>12710</v>
      </c>
      <c r="I4873" t="s">
        <v>12710</v>
      </c>
      <c r="J4873" t="s">
        <v>14588</v>
      </c>
      <c r="K4873" t="s">
        <v>30</v>
      </c>
      <c r="L4873">
        <v>15000000</v>
      </c>
      <c r="M4873">
        <v>76700659</v>
      </c>
      <c r="N4873" t="s">
        <v>61</v>
      </c>
      <c r="O4873">
        <v>111</v>
      </c>
      <c r="P4873" t="str">
        <f>IF(Table1[[#This Row],[score]]&gt;=8.5,"High",IF(Table1[[#This Row],[score]]&gt;=7,"Medium","Low"))</f>
        <v>Medium</v>
      </c>
      <c r="Q4873" s="5">
        <f>Table1[[#This Row],[gross]]-Table1[[#This Row],[budget]]</f>
        <v>61700659</v>
      </c>
      <c r="R4873" s="5" t="str">
        <f>IF(Table1[[#This Row],[Profit]]&gt;0,"Profit","Loss")</f>
        <v>Profit</v>
      </c>
      <c r="S4873" s="6" t="str">
        <f>FLOOR(Table1[[#This Row],[year]]-1900,10)+1900 &amp; "-" &amp; FLOOR(Table1[[#This Row],[year]]-1890,10)+1900</f>
        <v>2000-2010</v>
      </c>
      <c r="T4873" s="14" t="s">
        <v>21835</v>
      </c>
      <c r="AB4873" s="14"/>
    </row>
    <row r="4874" spans="1:28" hidden="1" x14ac:dyDescent="0.3">
      <c r="A4874" t="s">
        <v>14490</v>
      </c>
      <c r="B4874" t="s">
        <v>1974</v>
      </c>
      <c r="C4874" t="s">
        <v>17</v>
      </c>
      <c r="D4874">
        <v>2006</v>
      </c>
      <c r="E4874" t="s">
        <v>14491</v>
      </c>
      <c r="F4874">
        <v>5.5</v>
      </c>
      <c r="G4874">
        <v>96000</v>
      </c>
      <c r="H4874" t="s">
        <v>10372</v>
      </c>
      <c r="I4874" t="s">
        <v>10372</v>
      </c>
      <c r="J4874" t="s">
        <v>13160</v>
      </c>
      <c r="K4874" t="s">
        <v>30</v>
      </c>
      <c r="L4874">
        <v>70000000</v>
      </c>
      <c r="M4874">
        <v>72785169</v>
      </c>
      <c r="N4874" t="s">
        <v>23</v>
      </c>
      <c r="O4874">
        <v>110</v>
      </c>
      <c r="P4874" t="str">
        <f>IF(Table1[[#This Row],[score]]&gt;=8.5,"High",IF(Table1[[#This Row],[score]]&gt;=7,"Medium","Low"))</f>
        <v>Low</v>
      </c>
      <c r="Q4874" s="5">
        <f>Table1[[#This Row],[gross]]-Table1[[#This Row],[budget]]</f>
        <v>2785169</v>
      </c>
      <c r="R4874" s="5" t="str">
        <f>IF(Table1[[#This Row],[Profit]]&gt;0,"Profit","Loss")</f>
        <v>Profit</v>
      </c>
      <c r="S4874" s="6" t="str">
        <f>FLOOR(Table1[[#This Row],[year]]-1900,10)+1900 &amp; "-" &amp; FLOOR(Table1[[#This Row],[year]]-1890,10)+1900</f>
        <v>2000-2010</v>
      </c>
      <c r="T4874" s="14" t="s">
        <v>21835</v>
      </c>
      <c r="AB4874" s="14"/>
    </row>
    <row r="4875" spans="1:28" hidden="1" x14ac:dyDescent="0.3">
      <c r="A4875" t="s">
        <v>14854</v>
      </c>
      <c r="B4875" t="s">
        <v>1974</v>
      </c>
      <c r="C4875" t="s">
        <v>52</v>
      </c>
      <c r="D4875">
        <v>2006</v>
      </c>
      <c r="E4875" t="s">
        <v>14667</v>
      </c>
      <c r="F4875">
        <v>5.0999999999999996</v>
      </c>
      <c r="G4875">
        <v>48000</v>
      </c>
      <c r="H4875" t="s">
        <v>12584</v>
      </c>
      <c r="I4875" t="s">
        <v>13536</v>
      </c>
      <c r="J4875" t="s">
        <v>13938</v>
      </c>
      <c r="K4875" t="s">
        <v>30</v>
      </c>
      <c r="L4875">
        <v>20000000</v>
      </c>
      <c r="M4875">
        <v>70711175</v>
      </c>
      <c r="N4875" t="s">
        <v>31</v>
      </c>
      <c r="O4875">
        <v>102</v>
      </c>
      <c r="P4875" t="str">
        <f>IF(Table1[[#This Row],[score]]&gt;=8.5,"High",IF(Table1[[#This Row],[score]]&gt;=7,"Medium","Low"))</f>
        <v>Low</v>
      </c>
      <c r="Q4875" s="5">
        <f>Table1[[#This Row],[gross]]-Table1[[#This Row],[budget]]</f>
        <v>50711175</v>
      </c>
      <c r="R4875" s="5" t="str">
        <f>IF(Table1[[#This Row],[Profit]]&gt;0,"Profit","Loss")</f>
        <v>Profit</v>
      </c>
      <c r="S4875" s="6" t="str">
        <f>FLOOR(Table1[[#This Row],[year]]-1900,10)+1900 &amp; "-" &amp; FLOOR(Table1[[#This Row],[year]]-1890,10)+1900</f>
        <v>2000-2010</v>
      </c>
      <c r="T4875" s="14" t="s">
        <v>21835</v>
      </c>
      <c r="AB4875" s="14"/>
    </row>
    <row r="4876" spans="1:28" hidden="1" x14ac:dyDescent="0.3">
      <c r="A4876" t="s">
        <v>14387</v>
      </c>
      <c r="B4876" t="s">
        <v>16</v>
      </c>
      <c r="C4876" t="s">
        <v>25</v>
      </c>
      <c r="D4876">
        <v>2006</v>
      </c>
      <c r="E4876" t="s">
        <v>14388</v>
      </c>
      <c r="F4876">
        <v>7.9</v>
      </c>
      <c r="G4876">
        <v>474000</v>
      </c>
      <c r="H4876" t="s">
        <v>6174</v>
      </c>
      <c r="I4876" t="s">
        <v>6174</v>
      </c>
      <c r="J4876" t="s">
        <v>8685</v>
      </c>
      <c r="K4876" t="s">
        <v>30</v>
      </c>
      <c r="L4876">
        <v>76000000</v>
      </c>
      <c r="M4876">
        <v>70595464</v>
      </c>
      <c r="N4876" t="s">
        <v>61</v>
      </c>
      <c r="O4876">
        <v>109</v>
      </c>
      <c r="P4876" t="str">
        <f>IF(Table1[[#This Row],[score]]&gt;=8.5,"High",IF(Table1[[#This Row],[score]]&gt;=7,"Medium","Low"))</f>
        <v>Medium</v>
      </c>
      <c r="Q4876" s="5">
        <f>Table1[[#This Row],[gross]]-Table1[[#This Row],[budget]]</f>
        <v>-5404536</v>
      </c>
      <c r="R4876" s="5" t="str">
        <f>IF(Table1[[#This Row],[Profit]]&gt;0,"Profit","Loss")</f>
        <v>Loss</v>
      </c>
      <c r="S4876" s="6" t="str">
        <f>FLOOR(Table1[[#This Row],[year]]-1900,10)+1900 &amp; "-" &amp; FLOOR(Table1[[#This Row],[year]]-1890,10)+1900</f>
        <v>2000-2010</v>
      </c>
      <c r="T4876" s="14" t="s">
        <v>21835</v>
      </c>
      <c r="AB4876" s="14"/>
    </row>
    <row r="4877" spans="1:28" hidden="1" x14ac:dyDescent="0.3">
      <c r="A4877" t="s">
        <v>14430</v>
      </c>
      <c r="B4877" t="s">
        <v>16</v>
      </c>
      <c r="C4877" t="s">
        <v>52</v>
      </c>
      <c r="D4877">
        <v>2006</v>
      </c>
      <c r="E4877" t="s">
        <v>13726</v>
      </c>
      <c r="F4877">
        <v>6.4</v>
      </c>
      <c r="G4877">
        <v>162000</v>
      </c>
      <c r="H4877" t="s">
        <v>12964</v>
      </c>
      <c r="I4877" t="s">
        <v>683</v>
      </c>
      <c r="J4877" t="s">
        <v>14431</v>
      </c>
      <c r="K4877" t="s">
        <v>30</v>
      </c>
      <c r="L4877">
        <v>15000000</v>
      </c>
      <c r="M4877">
        <v>70009308</v>
      </c>
      <c r="N4877" t="s">
        <v>11002</v>
      </c>
      <c r="O4877">
        <v>107</v>
      </c>
      <c r="P4877" t="str">
        <f>IF(Table1[[#This Row],[score]]&gt;=8.5,"High",IF(Table1[[#This Row],[score]]&gt;=7,"Medium","Low"))</f>
        <v>Low</v>
      </c>
      <c r="Q4877" s="5">
        <f>Table1[[#This Row],[gross]]-Table1[[#This Row],[budget]]</f>
        <v>55009308</v>
      </c>
      <c r="R4877" s="5" t="str">
        <f>IF(Table1[[#This Row],[Profit]]&gt;0,"Profit","Loss")</f>
        <v>Profit</v>
      </c>
      <c r="S4877" s="6" t="str">
        <f>FLOOR(Table1[[#This Row],[year]]-1900,10)+1900 &amp; "-" &amp; FLOOR(Table1[[#This Row],[year]]-1890,10)+1900</f>
        <v>2000-2010</v>
      </c>
      <c r="T4877" s="14" t="s">
        <v>21835</v>
      </c>
      <c r="AB4877" s="14"/>
    </row>
    <row r="4878" spans="1:28" hidden="1" x14ac:dyDescent="0.3">
      <c r="A4878" t="s">
        <v>14724</v>
      </c>
      <c r="B4878" t="s">
        <v>337</v>
      </c>
      <c r="C4878" t="s">
        <v>390</v>
      </c>
      <c r="D4878">
        <v>2006</v>
      </c>
      <c r="E4878" t="s">
        <v>14103</v>
      </c>
      <c r="F4878">
        <v>6.5</v>
      </c>
      <c r="G4878">
        <v>16000</v>
      </c>
      <c r="H4878" t="s">
        <v>14725</v>
      </c>
      <c r="I4878" t="s">
        <v>11158</v>
      </c>
      <c r="J4878" t="s">
        <v>12913</v>
      </c>
      <c r="K4878" t="s">
        <v>30</v>
      </c>
      <c r="L4878">
        <v>50000000</v>
      </c>
      <c r="M4878">
        <v>69865924</v>
      </c>
      <c r="N4878" t="s">
        <v>4831</v>
      </c>
      <c r="O4878">
        <v>87</v>
      </c>
      <c r="P4878" t="str">
        <f>IF(Table1[[#This Row],[score]]&gt;=8.5,"High",IF(Table1[[#This Row],[score]]&gt;=7,"Medium","Low"))</f>
        <v>Low</v>
      </c>
      <c r="Q4878" s="5">
        <f>Table1[[#This Row],[gross]]-Table1[[#This Row],[budget]]</f>
        <v>19865924</v>
      </c>
      <c r="R4878" s="5" t="str">
        <f>IF(Table1[[#This Row],[Profit]]&gt;0,"Profit","Loss")</f>
        <v>Profit</v>
      </c>
      <c r="S4878" s="6" t="str">
        <f>FLOOR(Table1[[#This Row],[year]]-1900,10)+1900 &amp; "-" &amp; FLOOR(Table1[[#This Row],[year]]-1890,10)+1900</f>
        <v>2000-2010</v>
      </c>
      <c r="T4878" s="14" t="s">
        <v>21835</v>
      </c>
      <c r="AB4878" s="14"/>
    </row>
    <row r="4879" spans="1:28" hidden="1" x14ac:dyDescent="0.3">
      <c r="A4879" t="s">
        <v>14516</v>
      </c>
      <c r="B4879" t="s">
        <v>1974</v>
      </c>
      <c r="C4879" t="s">
        <v>41</v>
      </c>
      <c r="D4879">
        <v>2006</v>
      </c>
      <c r="E4879" t="s">
        <v>14517</v>
      </c>
      <c r="F4879">
        <v>5.8</v>
      </c>
      <c r="G4879">
        <v>81000</v>
      </c>
      <c r="H4879" t="s">
        <v>8522</v>
      </c>
      <c r="I4879" t="s">
        <v>14518</v>
      </c>
      <c r="J4879" t="s">
        <v>14519</v>
      </c>
      <c r="K4879" t="s">
        <v>30</v>
      </c>
      <c r="L4879">
        <v>18000000</v>
      </c>
      <c r="M4879">
        <v>68844775</v>
      </c>
      <c r="N4879" t="s">
        <v>180</v>
      </c>
      <c r="O4879">
        <v>89</v>
      </c>
      <c r="P4879" t="str">
        <f>IF(Table1[[#This Row],[score]]&gt;=8.5,"High",IF(Table1[[#This Row],[score]]&gt;=7,"Medium","Low"))</f>
        <v>Low</v>
      </c>
      <c r="Q4879" s="5">
        <f>Table1[[#This Row],[gross]]-Table1[[#This Row],[budget]]</f>
        <v>50844775</v>
      </c>
      <c r="R4879" s="5" t="str">
        <f>IF(Table1[[#This Row],[Profit]]&gt;0,"Profit","Loss")</f>
        <v>Profit</v>
      </c>
      <c r="S4879" s="6" t="str">
        <f>FLOOR(Table1[[#This Row],[year]]-1900,10)+1900 &amp; "-" &amp; FLOOR(Table1[[#This Row],[year]]-1890,10)+1900</f>
        <v>2000-2010</v>
      </c>
      <c r="T4879" s="14" t="s">
        <v>21835</v>
      </c>
      <c r="AB4879" s="14"/>
    </row>
    <row r="4880" spans="1:28" hidden="1" x14ac:dyDescent="0.3">
      <c r="A4880" t="s">
        <v>14726</v>
      </c>
      <c r="B4880" t="s">
        <v>1974</v>
      </c>
      <c r="C4880" t="s">
        <v>390</v>
      </c>
      <c r="D4880">
        <v>2006</v>
      </c>
      <c r="E4880" t="s">
        <v>14727</v>
      </c>
      <c r="F4880">
        <v>6.4</v>
      </c>
      <c r="G4880">
        <v>37000</v>
      </c>
      <c r="H4880" t="s">
        <v>14728</v>
      </c>
      <c r="I4880" t="s">
        <v>14729</v>
      </c>
      <c r="J4880" t="s">
        <v>3030</v>
      </c>
      <c r="K4880" t="s">
        <v>2081</v>
      </c>
      <c r="L4880">
        <f>20500000</f>
        <v>20500000</v>
      </c>
      <c r="M4880">
        <v>68673762</v>
      </c>
      <c r="N4880" t="s">
        <v>13366</v>
      </c>
      <c r="O4880">
        <v>115</v>
      </c>
      <c r="P4880" t="str">
        <f>IF(Table1[[#This Row],[score]]&gt;=8.5,"High",IF(Table1[[#This Row],[score]]&gt;=7,"Medium","Low"))</f>
        <v>Low</v>
      </c>
      <c r="Q4880" s="5">
        <f>Table1[[#This Row],[gross]]-Table1[[#This Row],[budget]]</f>
        <v>48173762</v>
      </c>
      <c r="R4880" s="5" t="str">
        <f>IF(Table1[[#This Row],[Profit]]&gt;0,"Profit","Loss")</f>
        <v>Profit</v>
      </c>
      <c r="S4880" s="6" t="str">
        <f>FLOOR(Table1[[#This Row],[year]]-1900,10)+1900 &amp; "-" &amp; FLOOR(Table1[[#This Row],[year]]-1890,10)+1900</f>
        <v>2000-2010</v>
      </c>
      <c r="T4880" s="14" t="s">
        <v>21837</v>
      </c>
      <c r="AB4880" s="14"/>
    </row>
    <row r="4881" spans="1:28" hidden="1" x14ac:dyDescent="0.3">
      <c r="A4881" t="s">
        <v>14590</v>
      </c>
      <c r="B4881" t="s">
        <v>16</v>
      </c>
      <c r="C4881" t="s">
        <v>34</v>
      </c>
      <c r="D4881">
        <v>2006</v>
      </c>
      <c r="E4881" t="s">
        <v>14591</v>
      </c>
      <c r="F4881">
        <v>7.9</v>
      </c>
      <c r="G4881">
        <v>156000</v>
      </c>
      <c r="H4881" t="s">
        <v>85</v>
      </c>
      <c r="I4881" t="s">
        <v>14592</v>
      </c>
      <c r="J4881" t="s">
        <v>2768</v>
      </c>
      <c r="K4881" t="s">
        <v>30</v>
      </c>
      <c r="L4881">
        <v>19000000</v>
      </c>
      <c r="M4881">
        <v>68673228</v>
      </c>
      <c r="N4881" t="s">
        <v>9593</v>
      </c>
      <c r="O4881">
        <v>141</v>
      </c>
      <c r="P4881" t="str">
        <f>IF(Table1[[#This Row],[score]]&gt;=8.5,"High",IF(Table1[[#This Row],[score]]&gt;=7,"Medium","Low"))</f>
        <v>Medium</v>
      </c>
      <c r="Q4881" s="5">
        <f>Table1[[#This Row],[gross]]-Table1[[#This Row],[budget]]</f>
        <v>49673228</v>
      </c>
      <c r="R4881" s="5" t="str">
        <f>IF(Table1[[#This Row],[Profit]]&gt;0,"Profit","Loss")</f>
        <v>Profit</v>
      </c>
      <c r="S4881" s="6" t="str">
        <f>FLOOR(Table1[[#This Row],[year]]-1900,10)+1900 &amp; "-" &amp; FLOOR(Table1[[#This Row],[year]]-1890,10)+1900</f>
        <v>2000-2010</v>
      </c>
      <c r="T4881" s="14" t="s">
        <v>21835</v>
      </c>
      <c r="AB4881" s="14"/>
    </row>
    <row r="4882" spans="1:28" hidden="1" x14ac:dyDescent="0.3">
      <c r="A4882" t="s">
        <v>7589</v>
      </c>
      <c r="B4882" t="s">
        <v>1974</v>
      </c>
      <c r="C4882" t="s">
        <v>34</v>
      </c>
      <c r="D4882">
        <v>2006</v>
      </c>
      <c r="E4882" t="s">
        <v>14716</v>
      </c>
      <c r="F4882">
        <v>7.6</v>
      </c>
      <c r="G4882">
        <v>74000</v>
      </c>
      <c r="H4882" t="s">
        <v>9812</v>
      </c>
      <c r="I4882" t="s">
        <v>14770</v>
      </c>
      <c r="J4882" t="s">
        <v>7272</v>
      </c>
      <c r="K4882" t="s">
        <v>5936</v>
      </c>
      <c r="L4882">
        <f>20500000</f>
        <v>20500000</v>
      </c>
      <c r="M4882">
        <v>68072848</v>
      </c>
      <c r="N4882" t="s">
        <v>542</v>
      </c>
      <c r="O4882">
        <v>104</v>
      </c>
      <c r="P4882" t="str">
        <f>IF(Table1[[#This Row],[score]]&gt;=8.5,"High",IF(Table1[[#This Row],[score]]&gt;=7,"Medium","Low"))</f>
        <v>Medium</v>
      </c>
      <c r="Q4882" s="5">
        <f>Table1[[#This Row],[gross]]-Table1[[#This Row],[budget]]</f>
        <v>47572848</v>
      </c>
      <c r="R4882" s="5" t="str">
        <f>IF(Table1[[#This Row],[Profit]]&gt;0,"Profit","Loss")</f>
        <v>Profit</v>
      </c>
      <c r="S4882" s="6" t="str">
        <f>FLOOR(Table1[[#This Row],[year]]-1900,10)+1900 &amp; "-" &amp; FLOOR(Table1[[#This Row],[year]]-1890,10)+1900</f>
        <v>2000-2010</v>
      </c>
      <c r="T4882" s="14" t="s">
        <v>21835</v>
      </c>
      <c r="AB4882" s="14"/>
    </row>
    <row r="4883" spans="1:28" hidden="1" x14ac:dyDescent="0.3">
      <c r="A4883" t="s">
        <v>14571</v>
      </c>
      <c r="B4883" t="s">
        <v>1974</v>
      </c>
      <c r="C4883" t="s">
        <v>52</v>
      </c>
      <c r="D4883">
        <v>2006</v>
      </c>
      <c r="E4883" t="s">
        <v>14083</v>
      </c>
      <c r="F4883">
        <v>5.0999999999999996</v>
      </c>
      <c r="G4883">
        <v>44000</v>
      </c>
      <c r="H4883" t="s">
        <v>9449</v>
      </c>
      <c r="I4883" t="s">
        <v>14572</v>
      </c>
      <c r="J4883" t="s">
        <v>14008</v>
      </c>
      <c r="K4883" t="s">
        <v>30</v>
      </c>
      <c r="L4883">
        <v>15000000</v>
      </c>
      <c r="M4883">
        <v>67062123</v>
      </c>
      <c r="N4883" t="s">
        <v>10771</v>
      </c>
      <c r="O4883">
        <v>87</v>
      </c>
      <c r="P4883" t="str">
        <f>IF(Table1[[#This Row],[score]]&gt;=8.5,"High",IF(Table1[[#This Row],[score]]&gt;=7,"Medium","Low"))</f>
        <v>Low</v>
      </c>
      <c r="Q4883" s="5">
        <f>Table1[[#This Row],[gross]]-Table1[[#This Row],[budget]]</f>
        <v>52062123</v>
      </c>
      <c r="R4883" s="5" t="str">
        <f>IF(Table1[[#This Row],[Profit]]&gt;0,"Profit","Loss")</f>
        <v>Profit</v>
      </c>
      <c r="S4883" s="6" t="str">
        <f>FLOOR(Table1[[#This Row],[year]]-1900,10)+1900 &amp; "-" &amp; FLOOR(Table1[[#This Row],[year]]-1890,10)+1900</f>
        <v>2000-2010</v>
      </c>
      <c r="T4883" s="14" t="s">
        <v>21835</v>
      </c>
      <c r="AB4883" s="14"/>
    </row>
    <row r="4884" spans="1:28" hidden="1" x14ac:dyDescent="0.3">
      <c r="A4884" t="s">
        <v>14789</v>
      </c>
      <c r="B4884" t="s">
        <v>1974</v>
      </c>
      <c r="C4884" t="s">
        <v>17</v>
      </c>
      <c r="D4884">
        <v>2006</v>
      </c>
      <c r="E4884" t="s">
        <v>14449</v>
      </c>
      <c r="F4884">
        <v>6.6</v>
      </c>
      <c r="G4884">
        <v>25000</v>
      </c>
      <c r="H4884" t="s">
        <v>14790</v>
      </c>
      <c r="I4884" t="s">
        <v>14791</v>
      </c>
      <c r="J4884" t="s">
        <v>8068</v>
      </c>
      <c r="K4884" t="s">
        <v>30</v>
      </c>
      <c r="L4884">
        <v>30000000</v>
      </c>
      <c r="M4884">
        <v>66500090</v>
      </c>
      <c r="N4884" t="s">
        <v>2001</v>
      </c>
      <c r="O4884">
        <v>118</v>
      </c>
      <c r="P4884" t="str">
        <f>IF(Table1[[#This Row],[score]]&gt;=8.5,"High",IF(Table1[[#This Row],[score]]&gt;=7,"Medium","Low"))</f>
        <v>Low</v>
      </c>
      <c r="Q4884" s="5">
        <f>Table1[[#This Row],[gross]]-Table1[[#This Row],[budget]]</f>
        <v>36500090</v>
      </c>
      <c r="R4884" s="5" t="str">
        <f>IF(Table1[[#This Row],[Profit]]&gt;0,"Profit","Loss")</f>
        <v>Profit</v>
      </c>
      <c r="S4884" s="6" t="str">
        <f>FLOOR(Table1[[#This Row],[year]]-1900,10)+1900 &amp; "-" &amp; FLOOR(Table1[[#This Row],[year]]-1890,10)+1900</f>
        <v>2000-2010</v>
      </c>
      <c r="T4884" s="14" t="s">
        <v>21835</v>
      </c>
      <c r="AB4884" s="14"/>
    </row>
    <row r="4885" spans="1:28" hidden="1" x14ac:dyDescent="0.3">
      <c r="A4885" t="s">
        <v>14598</v>
      </c>
      <c r="B4885" t="s">
        <v>16</v>
      </c>
      <c r="C4885" t="s">
        <v>34</v>
      </c>
      <c r="D4885">
        <v>2006</v>
      </c>
      <c r="E4885" t="s">
        <v>14363</v>
      </c>
      <c r="F4885">
        <v>7.1</v>
      </c>
      <c r="G4885">
        <v>119000</v>
      </c>
      <c r="H4885" t="s">
        <v>85</v>
      </c>
      <c r="I4885" t="s">
        <v>11144</v>
      </c>
      <c r="J4885" t="s">
        <v>10132</v>
      </c>
      <c r="K4885" t="s">
        <v>30</v>
      </c>
      <c r="L4885">
        <v>90000000</v>
      </c>
      <c r="M4885">
        <v>65900249</v>
      </c>
      <c r="N4885" t="s">
        <v>9593</v>
      </c>
      <c r="O4885">
        <v>135</v>
      </c>
      <c r="P4885" t="str">
        <f>IF(Table1[[#This Row],[score]]&gt;=8.5,"High",IF(Table1[[#This Row],[score]]&gt;=7,"Medium","Low"))</f>
        <v>Medium</v>
      </c>
      <c r="Q4885" s="5">
        <f>Table1[[#This Row],[gross]]-Table1[[#This Row],[budget]]</f>
        <v>-24099751</v>
      </c>
      <c r="R4885" s="5" t="str">
        <f>IF(Table1[[#This Row],[Profit]]&gt;0,"Profit","Loss")</f>
        <v>Loss</v>
      </c>
      <c r="S4885" s="6" t="str">
        <f>FLOOR(Table1[[#This Row],[year]]-1900,10)+1900 &amp; "-" &amp; FLOOR(Table1[[#This Row],[year]]-1890,10)+1900</f>
        <v>2000-2010</v>
      </c>
      <c r="T4885" s="14" t="s">
        <v>21835</v>
      </c>
      <c r="AB4885" s="14"/>
    </row>
    <row r="4886" spans="1:28" hidden="1" x14ac:dyDescent="0.3">
      <c r="A4886" t="s">
        <v>14602</v>
      </c>
      <c r="B4886" t="s">
        <v>1974</v>
      </c>
      <c r="C4886" t="s">
        <v>34</v>
      </c>
      <c r="D4886">
        <v>2006</v>
      </c>
      <c r="E4886" t="s">
        <v>13717</v>
      </c>
      <c r="F4886">
        <v>6.6</v>
      </c>
      <c r="G4886">
        <v>128000</v>
      </c>
      <c r="H4886" t="s">
        <v>1141</v>
      </c>
      <c r="I4886" t="s">
        <v>3530</v>
      </c>
      <c r="J4886" t="s">
        <v>4412</v>
      </c>
      <c r="K4886" t="s">
        <v>30</v>
      </c>
      <c r="L4886">
        <v>52000000</v>
      </c>
      <c r="M4886">
        <v>65664721</v>
      </c>
      <c r="N4886" t="s">
        <v>11022</v>
      </c>
      <c r="O4886">
        <v>102</v>
      </c>
      <c r="P4886" t="str">
        <f>IF(Table1[[#This Row],[score]]&gt;=8.5,"High",IF(Table1[[#This Row],[score]]&gt;=7,"Medium","Low"))</f>
        <v>Low</v>
      </c>
      <c r="Q4886" s="5">
        <f>Table1[[#This Row],[gross]]-Table1[[#This Row],[budget]]</f>
        <v>13664721</v>
      </c>
      <c r="R4886" s="5" t="str">
        <f>IF(Table1[[#This Row],[Profit]]&gt;0,"Profit","Loss")</f>
        <v>Profit</v>
      </c>
      <c r="S4886" s="6" t="str">
        <f>FLOOR(Table1[[#This Row],[year]]-1900,10)+1900 &amp; "-" &amp; FLOOR(Table1[[#This Row],[year]]-1890,10)+1900</f>
        <v>2000-2010</v>
      </c>
      <c r="T4886" s="14" t="s">
        <v>21835</v>
      </c>
      <c r="AB4886" s="14"/>
    </row>
    <row r="4887" spans="1:28" hidden="1" x14ac:dyDescent="0.3">
      <c r="A4887" t="s">
        <v>14562</v>
      </c>
      <c r="B4887" t="s">
        <v>1974</v>
      </c>
      <c r="C4887" t="s">
        <v>41</v>
      </c>
      <c r="D4887">
        <v>2006</v>
      </c>
      <c r="E4887" t="s">
        <v>14449</v>
      </c>
      <c r="F4887">
        <v>5.5</v>
      </c>
      <c r="G4887">
        <v>49000</v>
      </c>
      <c r="H4887" t="s">
        <v>5720</v>
      </c>
      <c r="I4887" t="s">
        <v>14466</v>
      </c>
      <c r="J4887" t="s">
        <v>11021</v>
      </c>
      <c r="K4887" t="s">
        <v>30</v>
      </c>
      <c r="L4887">
        <v>33000000</v>
      </c>
      <c r="M4887">
        <v>64962629</v>
      </c>
      <c r="N4887" t="s">
        <v>11734</v>
      </c>
      <c r="O4887">
        <v>85</v>
      </c>
      <c r="P4887" t="str">
        <f>IF(Table1[[#This Row],[score]]&gt;=8.5,"High",IF(Table1[[#This Row],[score]]&gt;=7,"Medium","Low"))</f>
        <v>Low</v>
      </c>
      <c r="Q4887" s="5">
        <f>Table1[[#This Row],[gross]]-Table1[[#This Row],[budget]]</f>
        <v>31962629</v>
      </c>
      <c r="R4887" s="5" t="str">
        <f>IF(Table1[[#This Row],[Profit]]&gt;0,"Profit","Loss")</f>
        <v>Profit</v>
      </c>
      <c r="S4887" s="6" t="str">
        <f>FLOOR(Table1[[#This Row],[year]]-1900,10)+1900 &amp; "-" &amp; FLOOR(Table1[[#This Row],[year]]-1890,10)+1900</f>
        <v>2000-2010</v>
      </c>
      <c r="T4887" s="14" t="s">
        <v>21835</v>
      </c>
      <c r="AB4887" s="14"/>
    </row>
    <row r="4888" spans="1:28" hidden="1" x14ac:dyDescent="0.3">
      <c r="A4888" t="s">
        <v>14665</v>
      </c>
      <c r="B4888" t="s">
        <v>1974</v>
      </c>
      <c r="C4888" t="s">
        <v>41</v>
      </c>
      <c r="D4888">
        <v>2006</v>
      </c>
      <c r="E4888" t="s">
        <v>14171</v>
      </c>
      <c r="F4888">
        <v>5.3</v>
      </c>
      <c r="G4888">
        <v>11000</v>
      </c>
      <c r="H4888" t="s">
        <v>14111</v>
      </c>
      <c r="I4888" t="s">
        <v>14111</v>
      </c>
      <c r="J4888" t="s">
        <v>14111</v>
      </c>
      <c r="K4888" t="s">
        <v>30</v>
      </c>
      <c r="L4888">
        <v>6000000</v>
      </c>
      <c r="M4888">
        <v>63368939</v>
      </c>
      <c r="N4888" t="s">
        <v>10254</v>
      </c>
      <c r="O4888">
        <v>107</v>
      </c>
      <c r="P4888" t="str">
        <f>IF(Table1[[#This Row],[score]]&gt;=8.5,"High",IF(Table1[[#This Row],[score]]&gt;=7,"Medium","Low"))</f>
        <v>Low</v>
      </c>
      <c r="Q4888" s="5">
        <f>Table1[[#This Row],[gross]]-Table1[[#This Row],[budget]]</f>
        <v>57368939</v>
      </c>
      <c r="R4888" s="5" t="str">
        <f>IF(Table1[[#This Row],[Profit]]&gt;0,"Profit","Loss")</f>
        <v>Profit</v>
      </c>
      <c r="S4888" s="6" t="str">
        <f>FLOOR(Table1[[#This Row],[year]]-1900,10)+1900 &amp; "-" &amp; FLOOR(Table1[[#This Row],[year]]-1890,10)+1900</f>
        <v>2000-2010</v>
      </c>
      <c r="T4888" s="14" t="s">
        <v>21835</v>
      </c>
      <c r="AB4888" s="14"/>
    </row>
    <row r="4889" spans="1:28" hidden="1" x14ac:dyDescent="0.3">
      <c r="A4889" t="s">
        <v>14488</v>
      </c>
      <c r="B4889" t="s">
        <v>16</v>
      </c>
      <c r="C4889" t="s">
        <v>34</v>
      </c>
      <c r="D4889">
        <v>2006</v>
      </c>
      <c r="E4889" t="s">
        <v>14395</v>
      </c>
      <c r="F4889">
        <v>5.4</v>
      </c>
      <c r="G4889">
        <v>134000</v>
      </c>
      <c r="H4889" t="s">
        <v>9233</v>
      </c>
      <c r="I4889" t="s">
        <v>14489</v>
      </c>
      <c r="J4889" t="s">
        <v>9321</v>
      </c>
      <c r="K4889" t="s">
        <v>30</v>
      </c>
      <c r="L4889">
        <v>33000000</v>
      </c>
      <c r="M4889">
        <v>62022014</v>
      </c>
      <c r="N4889" t="s">
        <v>2001</v>
      </c>
      <c r="O4889">
        <v>105</v>
      </c>
      <c r="P4889" t="str">
        <f>IF(Table1[[#This Row],[score]]&gt;=8.5,"High",IF(Table1[[#This Row],[score]]&gt;=7,"Medium","Low"))</f>
        <v>Low</v>
      </c>
      <c r="Q4889" s="5">
        <f>Table1[[#This Row],[gross]]-Table1[[#This Row],[budget]]</f>
        <v>29022014</v>
      </c>
      <c r="R4889" s="5" t="str">
        <f>IF(Table1[[#This Row],[Profit]]&gt;0,"Profit","Loss")</f>
        <v>Profit</v>
      </c>
      <c r="S4889" s="6" t="str">
        <f>FLOOR(Table1[[#This Row],[year]]-1900,10)+1900 &amp; "-" &amp; FLOOR(Table1[[#This Row],[year]]-1890,10)+1900</f>
        <v>2000-2010</v>
      </c>
      <c r="T4889" s="14" t="s">
        <v>21835</v>
      </c>
      <c r="AB4889" s="14"/>
    </row>
    <row r="4890" spans="1:28" hidden="1" x14ac:dyDescent="0.3">
      <c r="A4890" t="s">
        <v>14603</v>
      </c>
      <c r="B4890" t="s">
        <v>1974</v>
      </c>
      <c r="C4890" t="s">
        <v>41</v>
      </c>
      <c r="D4890">
        <v>2006</v>
      </c>
      <c r="E4890" t="s">
        <v>14491</v>
      </c>
      <c r="F4890">
        <v>5.0999999999999996</v>
      </c>
      <c r="G4890">
        <v>63000</v>
      </c>
      <c r="H4890" t="s">
        <v>532</v>
      </c>
      <c r="I4890" t="s">
        <v>14604</v>
      </c>
      <c r="J4890" t="s">
        <v>7649</v>
      </c>
      <c r="K4890" t="s">
        <v>30</v>
      </c>
      <c r="L4890">
        <v>30000000</v>
      </c>
      <c r="M4890">
        <v>61108981</v>
      </c>
      <c r="N4890" t="s">
        <v>8543</v>
      </c>
      <c r="O4890">
        <v>96</v>
      </c>
      <c r="P4890" t="str">
        <f>IF(Table1[[#This Row],[score]]&gt;=8.5,"High",IF(Table1[[#This Row],[score]]&gt;=7,"Medium","Low"))</f>
        <v>Low</v>
      </c>
      <c r="Q4890" s="5">
        <f>Table1[[#This Row],[gross]]-Table1[[#This Row],[budget]]</f>
        <v>31108981</v>
      </c>
      <c r="R4890" s="5" t="str">
        <f>IF(Table1[[#This Row],[Profit]]&gt;0,"Profit","Loss")</f>
        <v>Profit</v>
      </c>
      <c r="S4890" s="6" t="str">
        <f>FLOOR(Table1[[#This Row],[year]]-1900,10)+1900 &amp; "-" &amp; FLOOR(Table1[[#This Row],[year]]-1890,10)+1900</f>
        <v>2000-2010</v>
      </c>
      <c r="T4890" s="14" t="s">
        <v>21835</v>
      </c>
      <c r="AB4890" s="14"/>
    </row>
    <row r="4891" spans="1:28" hidden="1" x14ac:dyDescent="0.3">
      <c r="A4891" t="s">
        <v>14413</v>
      </c>
      <c r="B4891" t="s">
        <v>1974</v>
      </c>
      <c r="C4891" t="s">
        <v>63</v>
      </c>
      <c r="D4891">
        <v>2006</v>
      </c>
      <c r="E4891" t="s">
        <v>14363</v>
      </c>
      <c r="F4891">
        <v>6.5</v>
      </c>
      <c r="G4891">
        <v>104000</v>
      </c>
      <c r="H4891" t="s">
        <v>10583</v>
      </c>
      <c r="I4891" t="s">
        <v>10583</v>
      </c>
      <c r="J4891" t="s">
        <v>10071</v>
      </c>
      <c r="K4891" t="s">
        <v>30</v>
      </c>
      <c r="L4891">
        <v>40000000</v>
      </c>
      <c r="M4891">
        <v>60917189</v>
      </c>
      <c r="N4891" t="s">
        <v>31</v>
      </c>
      <c r="O4891">
        <v>123</v>
      </c>
      <c r="P4891" t="str">
        <f>IF(Table1[[#This Row],[score]]&gt;=8.5,"High",IF(Table1[[#This Row],[score]]&gt;=7,"Medium","Low"))</f>
        <v>Low</v>
      </c>
      <c r="Q4891" s="5">
        <f>Table1[[#This Row],[gross]]-Table1[[#This Row],[budget]]</f>
        <v>20917189</v>
      </c>
      <c r="R4891" s="5" t="str">
        <f>IF(Table1[[#This Row],[Profit]]&gt;0,"Profit","Loss")</f>
        <v>Profit</v>
      </c>
      <c r="S4891" s="6" t="str">
        <f>FLOOR(Table1[[#This Row],[year]]-1900,10)+1900 &amp; "-" &amp; FLOOR(Table1[[#This Row],[year]]-1890,10)+1900</f>
        <v>2000-2010</v>
      </c>
      <c r="T4891" s="14" t="s">
        <v>21835</v>
      </c>
      <c r="AB4891" s="14"/>
    </row>
    <row r="4892" spans="1:28" hidden="1" x14ac:dyDescent="0.3">
      <c r="A4892" t="s">
        <v>14649</v>
      </c>
      <c r="B4892" t="s">
        <v>33</v>
      </c>
      <c r="C4892" t="s">
        <v>63</v>
      </c>
      <c r="D4892">
        <v>2006</v>
      </c>
      <c r="E4892" t="s">
        <v>14006</v>
      </c>
      <c r="F4892">
        <v>7.1</v>
      </c>
      <c r="G4892">
        <v>68000</v>
      </c>
      <c r="H4892" t="s">
        <v>14650</v>
      </c>
      <c r="I4892" t="s">
        <v>14651</v>
      </c>
      <c r="J4892" t="s">
        <v>8955</v>
      </c>
      <c r="K4892" t="s">
        <v>30</v>
      </c>
      <c r="L4892">
        <v>40000000</v>
      </c>
      <c r="M4892">
        <v>58480828</v>
      </c>
      <c r="N4892" t="s">
        <v>1708</v>
      </c>
      <c r="O4892">
        <v>105</v>
      </c>
      <c r="P4892" t="str">
        <f>IF(Table1[[#This Row],[score]]&gt;=8.5,"High",IF(Table1[[#This Row],[score]]&gt;=7,"Medium","Low"))</f>
        <v>Medium</v>
      </c>
      <c r="Q4892" s="5">
        <f>Table1[[#This Row],[gross]]-Table1[[#This Row],[budget]]</f>
        <v>18480828</v>
      </c>
      <c r="R4892" s="5" t="str">
        <f>IF(Table1[[#This Row],[Profit]]&gt;0,"Profit","Loss")</f>
        <v>Profit</v>
      </c>
      <c r="S4892" s="6" t="str">
        <f>FLOOR(Table1[[#This Row],[year]]-1900,10)+1900 &amp; "-" &amp; FLOOR(Table1[[#This Row],[year]]-1890,10)+1900</f>
        <v>2000-2010</v>
      </c>
      <c r="T4892" s="14" t="s">
        <v>21835</v>
      </c>
      <c r="AB4892" s="14"/>
    </row>
    <row r="4893" spans="1:28" hidden="1" x14ac:dyDescent="0.3">
      <c r="A4893" t="s">
        <v>14451</v>
      </c>
      <c r="B4893" t="s">
        <v>16</v>
      </c>
      <c r="C4893" t="s">
        <v>34</v>
      </c>
      <c r="D4893">
        <v>2006</v>
      </c>
      <c r="E4893" t="s">
        <v>14452</v>
      </c>
      <c r="F4893">
        <v>6.7</v>
      </c>
      <c r="G4893">
        <v>140000</v>
      </c>
      <c r="H4893" t="s">
        <v>12602</v>
      </c>
      <c r="I4893" t="s">
        <v>12602</v>
      </c>
      <c r="J4893" t="s">
        <v>8054</v>
      </c>
      <c r="K4893" t="s">
        <v>22</v>
      </c>
      <c r="L4893">
        <v>17000000</v>
      </c>
      <c r="M4893">
        <v>57232879</v>
      </c>
      <c r="N4893" t="s">
        <v>61</v>
      </c>
      <c r="O4893">
        <v>108</v>
      </c>
      <c r="P4893" t="str">
        <f>IF(Table1[[#This Row],[score]]&gt;=8.5,"High",IF(Table1[[#This Row],[score]]&gt;=7,"Medium","Low"))</f>
        <v>Low</v>
      </c>
      <c r="Q4893" s="5">
        <f>Table1[[#This Row],[gross]]-Table1[[#This Row],[budget]]</f>
        <v>40232879</v>
      </c>
      <c r="R4893" s="5" t="str">
        <f>IF(Table1[[#This Row],[Profit]]&gt;0,"Profit","Loss")</f>
        <v>Profit</v>
      </c>
      <c r="S4893" s="6" t="str">
        <f>FLOOR(Table1[[#This Row],[year]]-1900,10)+1900 &amp; "-" &amp; FLOOR(Table1[[#This Row],[year]]-1890,10)+1900</f>
        <v>2000-2010</v>
      </c>
      <c r="T4893" s="14" t="s">
        <v>21835</v>
      </c>
      <c r="AB4893" s="14"/>
    </row>
    <row r="4894" spans="1:28" hidden="1" x14ac:dyDescent="0.3">
      <c r="A4894" t="s">
        <v>14382</v>
      </c>
      <c r="B4894" t="s">
        <v>1974</v>
      </c>
      <c r="C4894" t="s">
        <v>41</v>
      </c>
      <c r="D4894">
        <v>2006</v>
      </c>
      <c r="E4894" t="s">
        <v>13875</v>
      </c>
      <c r="F4894">
        <v>6.3</v>
      </c>
      <c r="G4894">
        <v>149000</v>
      </c>
      <c r="H4894" t="s">
        <v>14383</v>
      </c>
      <c r="I4894" t="s">
        <v>14384</v>
      </c>
      <c r="J4894" t="s">
        <v>12897</v>
      </c>
      <c r="K4894" t="s">
        <v>30</v>
      </c>
      <c r="L4894">
        <v>20000000</v>
      </c>
      <c r="M4894">
        <v>57194667</v>
      </c>
      <c r="N4894" t="s">
        <v>9593</v>
      </c>
      <c r="O4894">
        <v>105</v>
      </c>
      <c r="P4894" t="str">
        <f>IF(Table1[[#This Row],[score]]&gt;=8.5,"High",IF(Table1[[#This Row],[score]]&gt;=7,"Medium","Low"))</f>
        <v>Low</v>
      </c>
      <c r="Q4894" s="5">
        <f>Table1[[#This Row],[gross]]-Table1[[#This Row],[budget]]</f>
        <v>37194667</v>
      </c>
      <c r="R4894" s="5" t="str">
        <f>IF(Table1[[#This Row],[Profit]]&gt;0,"Profit","Loss")</f>
        <v>Profit</v>
      </c>
      <c r="S4894" s="6" t="str">
        <f>FLOOR(Table1[[#This Row],[year]]-1900,10)+1900 &amp; "-" &amp; FLOOR(Table1[[#This Row],[year]]-1890,10)+1900</f>
        <v>2000-2010</v>
      </c>
      <c r="T4894" s="14" t="s">
        <v>21835</v>
      </c>
      <c r="AB4894" s="14"/>
    </row>
    <row r="4895" spans="1:28" hidden="1" x14ac:dyDescent="0.3">
      <c r="A4895" t="s">
        <v>14448</v>
      </c>
      <c r="B4895" t="s">
        <v>16</v>
      </c>
      <c r="C4895" t="s">
        <v>104</v>
      </c>
      <c r="D4895">
        <v>2006</v>
      </c>
      <c r="E4895" t="s">
        <v>14449</v>
      </c>
      <c r="F4895">
        <v>7.7</v>
      </c>
      <c r="G4895">
        <v>303000</v>
      </c>
      <c r="H4895" t="s">
        <v>10488</v>
      </c>
      <c r="I4895" t="s">
        <v>14450</v>
      </c>
      <c r="J4895" t="s">
        <v>11733</v>
      </c>
      <c r="K4895" t="s">
        <v>30</v>
      </c>
      <c r="L4895">
        <v>27000000</v>
      </c>
      <c r="M4895">
        <v>56308881</v>
      </c>
      <c r="N4895" t="s">
        <v>13729</v>
      </c>
      <c r="O4895">
        <v>110</v>
      </c>
      <c r="P4895" t="str">
        <f>IF(Table1[[#This Row],[score]]&gt;=8.5,"High",IF(Table1[[#This Row],[score]]&gt;=7,"Medium","Low"))</f>
        <v>Medium</v>
      </c>
      <c r="Q4895" s="5">
        <f>Table1[[#This Row],[gross]]-Table1[[#This Row],[budget]]</f>
        <v>29308881</v>
      </c>
      <c r="R4895" s="5" t="str">
        <f>IF(Table1[[#This Row],[Profit]]&gt;0,"Profit","Loss")</f>
        <v>Profit</v>
      </c>
      <c r="S4895" s="6" t="str">
        <f>FLOOR(Table1[[#This Row],[year]]-1900,10)+1900 &amp; "-" &amp; FLOOR(Table1[[#This Row],[year]]-1890,10)+1900</f>
        <v>2000-2010</v>
      </c>
      <c r="T4895" s="14" t="s">
        <v>21835</v>
      </c>
      <c r="AB4895" s="14"/>
    </row>
    <row r="4896" spans="1:28" hidden="1" x14ac:dyDescent="0.3">
      <c r="A4896" t="s">
        <v>14793</v>
      </c>
      <c r="B4896" t="s">
        <v>33</v>
      </c>
      <c r="C4896" t="s">
        <v>390</v>
      </c>
      <c r="D4896">
        <v>2006</v>
      </c>
      <c r="E4896" t="s">
        <v>14517</v>
      </c>
      <c r="F4896">
        <v>5.8</v>
      </c>
      <c r="G4896">
        <v>38000</v>
      </c>
      <c r="H4896" t="s">
        <v>11980</v>
      </c>
      <c r="I4896" t="s">
        <v>11980</v>
      </c>
      <c r="J4896" t="s">
        <v>13160</v>
      </c>
      <c r="K4896" t="s">
        <v>30</v>
      </c>
      <c r="L4896">
        <v>50000000</v>
      </c>
      <c r="M4896">
        <v>55181129</v>
      </c>
      <c r="N4896" t="s">
        <v>23</v>
      </c>
      <c r="O4896">
        <v>88</v>
      </c>
      <c r="P4896" t="str">
        <f>IF(Table1[[#This Row],[score]]&gt;=8.5,"High",IF(Table1[[#This Row],[score]]&gt;=7,"Medium","Low"))</f>
        <v>Low</v>
      </c>
      <c r="Q4896" s="5">
        <f>Table1[[#This Row],[gross]]-Table1[[#This Row],[budget]]</f>
        <v>5181129</v>
      </c>
      <c r="R4896" s="5" t="str">
        <f>IF(Table1[[#This Row],[Profit]]&gt;0,"Profit","Loss")</f>
        <v>Profit</v>
      </c>
      <c r="S4896" s="6" t="str">
        <f>FLOOR(Table1[[#This Row],[year]]-1900,10)+1900 &amp; "-" &amp; FLOOR(Table1[[#This Row],[year]]-1890,10)+1900</f>
        <v>2000-2010</v>
      </c>
      <c r="T4896" s="14" t="s">
        <v>21835</v>
      </c>
      <c r="AB4896" s="14"/>
    </row>
    <row r="4897" spans="1:28" hidden="1" x14ac:dyDescent="0.3">
      <c r="A4897" t="s">
        <v>14502</v>
      </c>
      <c r="B4897" t="s">
        <v>1974</v>
      </c>
      <c r="C4897" t="s">
        <v>41</v>
      </c>
      <c r="D4897">
        <v>2006</v>
      </c>
      <c r="E4897" t="s">
        <v>14108</v>
      </c>
      <c r="F4897">
        <v>7.5</v>
      </c>
      <c r="G4897">
        <v>222000</v>
      </c>
      <c r="H4897" t="s">
        <v>11822</v>
      </c>
      <c r="I4897" t="s">
        <v>14503</v>
      </c>
      <c r="J4897" t="s">
        <v>12913</v>
      </c>
      <c r="K4897" t="s">
        <v>30</v>
      </c>
      <c r="L4897">
        <v>30000000</v>
      </c>
      <c r="M4897">
        <v>53653224</v>
      </c>
      <c r="N4897" t="s">
        <v>31</v>
      </c>
      <c r="O4897">
        <v>113</v>
      </c>
      <c r="P4897" t="str">
        <f>IF(Table1[[#This Row],[score]]&gt;=8.5,"High",IF(Table1[[#This Row],[score]]&gt;=7,"Medium","Low"))</f>
        <v>Medium</v>
      </c>
      <c r="Q4897" s="5">
        <f>Table1[[#This Row],[gross]]-Table1[[#This Row],[budget]]</f>
        <v>23653224</v>
      </c>
      <c r="R4897" s="5" t="str">
        <f>IF(Table1[[#This Row],[Profit]]&gt;0,"Profit","Loss")</f>
        <v>Profit</v>
      </c>
      <c r="S4897" s="6" t="str">
        <f>FLOOR(Table1[[#This Row],[year]]-1900,10)+1900 &amp; "-" &amp; FLOOR(Table1[[#This Row],[year]]-1890,10)+1900</f>
        <v>2000-2010</v>
      </c>
      <c r="T4897" s="14" t="s">
        <v>21835</v>
      </c>
      <c r="AB4897" s="14"/>
    </row>
    <row r="4898" spans="1:28" hidden="1" x14ac:dyDescent="0.3">
      <c r="A4898" t="s">
        <v>14539</v>
      </c>
      <c r="B4898" t="s">
        <v>16</v>
      </c>
      <c r="C4898" t="s">
        <v>52</v>
      </c>
      <c r="D4898">
        <v>2006</v>
      </c>
      <c r="E4898" t="s">
        <v>14266</v>
      </c>
      <c r="F4898">
        <v>5.8</v>
      </c>
      <c r="G4898">
        <v>69000</v>
      </c>
      <c r="H4898" t="s">
        <v>12971</v>
      </c>
      <c r="I4898" t="s">
        <v>14540</v>
      </c>
      <c r="J4898" t="s">
        <v>10019</v>
      </c>
      <c r="K4898" t="s">
        <v>30</v>
      </c>
      <c r="L4898">
        <v>16000000</v>
      </c>
      <c r="M4898">
        <v>51764406</v>
      </c>
      <c r="N4898" t="s">
        <v>2001</v>
      </c>
      <c r="O4898">
        <v>91</v>
      </c>
      <c r="P4898" t="str">
        <f>IF(Table1[[#This Row],[score]]&gt;=8.5,"High",IF(Table1[[#This Row],[score]]&gt;=7,"Medium","Low"))</f>
        <v>Low</v>
      </c>
      <c r="Q4898" s="5">
        <f>Table1[[#This Row],[gross]]-Table1[[#This Row],[budget]]</f>
        <v>35764406</v>
      </c>
      <c r="R4898" s="5" t="str">
        <f>IF(Table1[[#This Row],[Profit]]&gt;0,"Profit","Loss")</f>
        <v>Profit</v>
      </c>
      <c r="S4898" s="6" t="str">
        <f>FLOOR(Table1[[#This Row],[year]]-1900,10)+1900 &amp; "-" &amp; FLOOR(Table1[[#This Row],[year]]-1890,10)+1900</f>
        <v>2000-2010</v>
      </c>
      <c r="T4898" s="14" t="s">
        <v>21835</v>
      </c>
      <c r="AB4898" s="14"/>
    </row>
    <row r="4899" spans="1:28" hidden="1" x14ac:dyDescent="0.3">
      <c r="A4899" t="s">
        <v>14641</v>
      </c>
      <c r="B4899" t="s">
        <v>16</v>
      </c>
      <c r="C4899" t="s">
        <v>104</v>
      </c>
      <c r="D4899">
        <v>2006</v>
      </c>
      <c r="E4899" t="s">
        <v>14452</v>
      </c>
      <c r="F4899">
        <v>7.4</v>
      </c>
      <c r="G4899">
        <v>76000</v>
      </c>
      <c r="H4899" t="s">
        <v>12070</v>
      </c>
      <c r="I4899" t="s">
        <v>13436</v>
      </c>
      <c r="J4899" t="s">
        <v>10128</v>
      </c>
      <c r="K4899" t="s">
        <v>22</v>
      </c>
      <c r="L4899">
        <v>15000000</v>
      </c>
      <c r="M4899">
        <v>49814392</v>
      </c>
      <c r="N4899" t="s">
        <v>9351</v>
      </c>
      <c r="O4899">
        <v>92</v>
      </c>
      <c r="P4899" t="str">
        <f>IF(Table1[[#This Row],[score]]&gt;=8.5,"High",IF(Table1[[#This Row],[score]]&gt;=7,"Medium","Low"))</f>
        <v>Medium</v>
      </c>
      <c r="Q4899" s="5">
        <f>Table1[[#This Row],[gross]]-Table1[[#This Row],[budget]]</f>
        <v>34814392</v>
      </c>
      <c r="R4899" s="5" t="str">
        <f>IF(Table1[[#This Row],[Profit]]&gt;0,"Profit","Loss")</f>
        <v>Profit</v>
      </c>
      <c r="S4899" s="6" t="str">
        <f>FLOOR(Table1[[#This Row],[year]]-1900,10)+1900 &amp; "-" &amp; FLOOR(Table1[[#This Row],[year]]-1890,10)+1900</f>
        <v>2000-2010</v>
      </c>
      <c r="T4899" s="14" t="s">
        <v>21835</v>
      </c>
      <c r="AB4899" s="14"/>
    </row>
    <row r="4900" spans="1:28" hidden="1" x14ac:dyDescent="0.3">
      <c r="A4900" t="s">
        <v>14443</v>
      </c>
      <c r="B4900" t="s">
        <v>16</v>
      </c>
      <c r="C4900" t="s">
        <v>104</v>
      </c>
      <c r="D4900">
        <v>2006</v>
      </c>
      <c r="E4900" t="s">
        <v>14444</v>
      </c>
      <c r="F4900">
        <v>5.6</v>
      </c>
      <c r="G4900">
        <v>72000</v>
      </c>
      <c r="H4900" t="s">
        <v>105</v>
      </c>
      <c r="I4900" t="s">
        <v>13884</v>
      </c>
      <c r="J4900" t="s">
        <v>11733</v>
      </c>
      <c r="K4900" t="s">
        <v>30</v>
      </c>
      <c r="L4900">
        <v>50000000</v>
      </c>
      <c r="M4900">
        <v>49332692</v>
      </c>
      <c r="N4900" t="s">
        <v>61</v>
      </c>
      <c r="O4900">
        <v>121</v>
      </c>
      <c r="P4900" t="str">
        <f>IF(Table1[[#This Row],[score]]&gt;=8.5,"High",IF(Table1[[#This Row],[score]]&gt;=7,"Medium","Low"))</f>
        <v>Low</v>
      </c>
      <c r="Q4900" s="5">
        <f>Table1[[#This Row],[gross]]-Table1[[#This Row],[budget]]</f>
        <v>-667308</v>
      </c>
      <c r="R4900" s="5" t="str">
        <f>IF(Table1[[#This Row],[Profit]]&gt;0,"Profit","Loss")</f>
        <v>Loss</v>
      </c>
      <c r="S4900" s="6" t="str">
        <f>FLOOR(Table1[[#This Row],[year]]-1900,10)+1900 &amp; "-" &amp; FLOOR(Table1[[#This Row],[year]]-1890,10)+1900</f>
        <v>2000-2010</v>
      </c>
      <c r="T4900" s="14" t="s">
        <v>21835</v>
      </c>
      <c r="AB4900" s="14"/>
    </row>
    <row r="4901" spans="1:28" hidden="1" x14ac:dyDescent="0.3">
      <c r="A4901" t="s">
        <v>14398</v>
      </c>
      <c r="B4901" t="s">
        <v>16</v>
      </c>
      <c r="C4901" t="s">
        <v>63</v>
      </c>
      <c r="D4901">
        <v>2006</v>
      </c>
      <c r="E4901" t="s">
        <v>14372</v>
      </c>
      <c r="F4901">
        <v>7.7</v>
      </c>
      <c r="G4901">
        <v>179000</v>
      </c>
      <c r="H4901" t="s">
        <v>14399</v>
      </c>
      <c r="I4901" t="s">
        <v>14400</v>
      </c>
      <c r="J4901" t="s">
        <v>14401</v>
      </c>
      <c r="K4901" t="s">
        <v>22</v>
      </c>
      <c r="L4901">
        <v>6000000</v>
      </c>
      <c r="M4901">
        <v>48618191</v>
      </c>
      <c r="N4901" t="s">
        <v>9351</v>
      </c>
      <c r="O4901">
        <v>123</v>
      </c>
      <c r="P4901" t="str">
        <f>IF(Table1[[#This Row],[score]]&gt;=8.5,"High",IF(Table1[[#This Row],[score]]&gt;=7,"Medium","Low"))</f>
        <v>Medium</v>
      </c>
      <c r="Q4901" s="5">
        <f>Table1[[#This Row],[gross]]-Table1[[#This Row],[budget]]</f>
        <v>42618191</v>
      </c>
      <c r="R4901" s="5" t="str">
        <f>IF(Table1[[#This Row],[Profit]]&gt;0,"Profit","Loss")</f>
        <v>Profit</v>
      </c>
      <c r="S4901" s="6" t="str">
        <f>FLOOR(Table1[[#This Row],[year]]-1900,10)+1900 &amp; "-" &amp; FLOOR(Table1[[#This Row],[year]]-1890,10)+1900</f>
        <v>2000-2010</v>
      </c>
      <c r="T4901" s="14" t="s">
        <v>21835</v>
      </c>
      <c r="AB4901" s="14"/>
    </row>
    <row r="4902" spans="1:28" hidden="1" x14ac:dyDescent="0.3">
      <c r="A4902" t="s">
        <v>14662</v>
      </c>
      <c r="B4902" t="s">
        <v>33</v>
      </c>
      <c r="C4902" t="s">
        <v>17</v>
      </c>
      <c r="D4902">
        <v>2006</v>
      </c>
      <c r="E4902" t="s">
        <v>14409</v>
      </c>
      <c r="F4902">
        <v>7.1</v>
      </c>
      <c r="G4902">
        <v>59000</v>
      </c>
      <c r="H4902" t="s">
        <v>11168</v>
      </c>
      <c r="I4902" t="s">
        <v>14663</v>
      </c>
      <c r="J4902" t="s">
        <v>8938</v>
      </c>
      <c r="K4902" t="s">
        <v>30</v>
      </c>
      <c r="L4902">
        <v>65000000</v>
      </c>
      <c r="M4902">
        <v>43545364</v>
      </c>
      <c r="N4902" t="s">
        <v>23</v>
      </c>
      <c r="O4902">
        <v>131</v>
      </c>
      <c r="P4902" t="str">
        <f>IF(Table1[[#This Row],[score]]&gt;=8.5,"High",IF(Table1[[#This Row],[score]]&gt;=7,"Medium","Low"))</f>
        <v>Medium</v>
      </c>
      <c r="Q4902" s="5">
        <f>Table1[[#This Row],[gross]]-Table1[[#This Row],[budget]]</f>
        <v>-21454636</v>
      </c>
      <c r="R4902" s="5" t="str">
        <f>IF(Table1[[#This Row],[Profit]]&gt;0,"Profit","Loss")</f>
        <v>Loss</v>
      </c>
      <c r="S4902" s="6" t="str">
        <f>FLOOR(Table1[[#This Row],[year]]-1900,10)+1900 &amp; "-" &amp; FLOOR(Table1[[#This Row],[year]]-1890,10)+1900</f>
        <v>2000-2010</v>
      </c>
      <c r="T4902" s="14" t="s">
        <v>21835</v>
      </c>
      <c r="AB4902" s="14"/>
    </row>
    <row r="4903" spans="1:28" hidden="1" x14ac:dyDescent="0.3">
      <c r="A4903" t="s">
        <v>14750</v>
      </c>
      <c r="B4903" t="s">
        <v>1974</v>
      </c>
      <c r="C4903" t="s">
        <v>41</v>
      </c>
      <c r="D4903">
        <v>2006</v>
      </c>
      <c r="E4903" t="s">
        <v>13868</v>
      </c>
      <c r="F4903">
        <v>6.5</v>
      </c>
      <c r="G4903">
        <v>30000</v>
      </c>
      <c r="H4903" t="s">
        <v>4212</v>
      </c>
      <c r="I4903" t="s">
        <v>1896</v>
      </c>
      <c r="J4903" t="s">
        <v>13560</v>
      </c>
      <c r="K4903" t="s">
        <v>30</v>
      </c>
      <c r="L4903">
        <v>45000000</v>
      </c>
      <c r="M4903">
        <v>43451846</v>
      </c>
      <c r="N4903" t="s">
        <v>14751</v>
      </c>
      <c r="O4903">
        <v>112</v>
      </c>
      <c r="P4903" t="str">
        <f>IF(Table1[[#This Row],[score]]&gt;=8.5,"High",IF(Table1[[#This Row],[score]]&gt;=7,"Medium","Low"))</f>
        <v>Low</v>
      </c>
      <c r="Q4903" s="5">
        <f>Table1[[#This Row],[gross]]-Table1[[#This Row],[budget]]</f>
        <v>-1548154</v>
      </c>
      <c r="R4903" s="5" t="str">
        <f>IF(Table1[[#This Row],[Profit]]&gt;0,"Profit","Loss")</f>
        <v>Loss</v>
      </c>
      <c r="S4903" s="6" t="str">
        <f>FLOOR(Table1[[#This Row],[year]]-1900,10)+1900 &amp; "-" &amp; FLOOR(Table1[[#This Row],[year]]-1890,10)+1900</f>
        <v>2000-2010</v>
      </c>
      <c r="T4903" s="14" t="s">
        <v>21835</v>
      </c>
      <c r="AB4903" s="14"/>
    </row>
    <row r="4904" spans="1:28" hidden="1" x14ac:dyDescent="0.3">
      <c r="A4904" t="s">
        <v>14736</v>
      </c>
      <c r="B4904" t="s">
        <v>33</v>
      </c>
      <c r="C4904" t="s">
        <v>63</v>
      </c>
      <c r="D4904">
        <v>2006</v>
      </c>
      <c r="E4904" t="s">
        <v>13868</v>
      </c>
      <c r="F4904">
        <v>7.2</v>
      </c>
      <c r="G4904">
        <v>44000</v>
      </c>
      <c r="H4904" t="s">
        <v>14737</v>
      </c>
      <c r="I4904" t="s">
        <v>14738</v>
      </c>
      <c r="J4904" t="s">
        <v>14203</v>
      </c>
      <c r="K4904" t="s">
        <v>30</v>
      </c>
      <c r="L4904">
        <f>20500000</f>
        <v>20500000</v>
      </c>
      <c r="M4904">
        <v>42938449</v>
      </c>
      <c r="N4904" t="s">
        <v>1708</v>
      </c>
      <c r="O4904">
        <v>118</v>
      </c>
      <c r="P4904" t="str">
        <f>IF(Table1[[#This Row],[score]]&gt;=8.5,"High",IF(Table1[[#This Row],[score]]&gt;=7,"Medium","Low"))</f>
        <v>Medium</v>
      </c>
      <c r="Q4904" s="5">
        <f>Table1[[#This Row],[gross]]-Table1[[#This Row],[budget]]</f>
        <v>22438449</v>
      </c>
      <c r="R4904" s="5" t="str">
        <f>IF(Table1[[#This Row],[Profit]]&gt;0,"Profit","Loss")</f>
        <v>Profit</v>
      </c>
      <c r="S4904" s="6" t="str">
        <f>FLOOR(Table1[[#This Row],[year]]-1900,10)+1900 &amp; "-" &amp; FLOOR(Table1[[#This Row],[year]]-1890,10)+1900</f>
        <v>2000-2010</v>
      </c>
      <c r="T4904" s="14" t="s">
        <v>21835</v>
      </c>
      <c r="AB4904" s="14"/>
    </row>
    <row r="4905" spans="1:28" hidden="1" x14ac:dyDescent="0.3">
      <c r="A4905" t="s">
        <v>14492</v>
      </c>
      <c r="B4905" t="s">
        <v>16</v>
      </c>
      <c r="C4905" t="s">
        <v>34</v>
      </c>
      <c r="D4905">
        <v>2006</v>
      </c>
      <c r="E4905" t="s">
        <v>14493</v>
      </c>
      <c r="F4905">
        <v>6.9</v>
      </c>
      <c r="G4905">
        <v>239000</v>
      </c>
      <c r="H4905" t="s">
        <v>14494</v>
      </c>
      <c r="I4905" t="s">
        <v>14494</v>
      </c>
      <c r="J4905" t="s">
        <v>11134</v>
      </c>
      <c r="K4905" t="s">
        <v>30</v>
      </c>
      <c r="L4905">
        <v>12000000</v>
      </c>
      <c r="M4905">
        <v>42931041</v>
      </c>
      <c r="N4905" t="s">
        <v>9892</v>
      </c>
      <c r="O4905">
        <v>88</v>
      </c>
      <c r="P4905" t="str">
        <f>IF(Table1[[#This Row],[score]]&gt;=8.5,"High",IF(Table1[[#This Row],[score]]&gt;=7,"Medium","Low"))</f>
        <v>Low</v>
      </c>
      <c r="Q4905" s="5">
        <f>Table1[[#This Row],[gross]]-Table1[[#This Row],[budget]]</f>
        <v>30931041</v>
      </c>
      <c r="R4905" s="5" t="str">
        <f>IF(Table1[[#This Row],[Profit]]&gt;0,"Profit","Loss")</f>
        <v>Profit</v>
      </c>
      <c r="S4905" s="6" t="str">
        <f>FLOOR(Table1[[#This Row],[year]]-1900,10)+1900 &amp; "-" &amp; FLOOR(Table1[[#This Row],[year]]-1890,10)+1900</f>
        <v>2000-2010</v>
      </c>
      <c r="T4905" s="14" t="s">
        <v>21835</v>
      </c>
      <c r="AB4905" s="14"/>
    </row>
    <row r="4906" spans="1:28" hidden="1" x14ac:dyDescent="0.3">
      <c r="A4906" t="s">
        <v>14533</v>
      </c>
      <c r="B4906" t="s">
        <v>1974</v>
      </c>
      <c r="C4906" t="s">
        <v>41</v>
      </c>
      <c r="D4906">
        <v>2006</v>
      </c>
      <c r="E4906" t="s">
        <v>14108</v>
      </c>
      <c r="F4906">
        <v>7</v>
      </c>
      <c r="G4906">
        <v>91000</v>
      </c>
      <c r="H4906" t="s">
        <v>978</v>
      </c>
      <c r="I4906" t="s">
        <v>11896</v>
      </c>
      <c r="J4906" t="s">
        <v>6936</v>
      </c>
      <c r="K4906" t="s">
        <v>30</v>
      </c>
      <c r="L4906">
        <v>35000000</v>
      </c>
      <c r="M4906">
        <v>42269923</v>
      </c>
      <c r="N4906" t="s">
        <v>9026</v>
      </c>
      <c r="O4906">
        <v>117</v>
      </c>
      <c r="P4906" t="str">
        <f>IF(Table1[[#This Row],[score]]&gt;=8.5,"High",IF(Table1[[#This Row],[score]]&gt;=7,"Medium","Low"))</f>
        <v>Medium</v>
      </c>
      <c r="Q4906" s="5">
        <f>Table1[[#This Row],[gross]]-Table1[[#This Row],[budget]]</f>
        <v>7269923</v>
      </c>
      <c r="R4906" s="5" t="str">
        <f>IF(Table1[[#This Row],[Profit]]&gt;0,"Profit","Loss")</f>
        <v>Profit</v>
      </c>
      <c r="S4906" s="6" t="str">
        <f>FLOOR(Table1[[#This Row],[year]]-1900,10)+1900 &amp; "-" &amp; FLOOR(Table1[[#This Row],[year]]-1890,10)+1900</f>
        <v>2000-2010</v>
      </c>
      <c r="T4906" s="14" t="s">
        <v>21835</v>
      </c>
      <c r="AB4906" s="14"/>
    </row>
    <row r="4907" spans="1:28" hidden="1" x14ac:dyDescent="0.3">
      <c r="A4907" t="s">
        <v>14792</v>
      </c>
      <c r="B4907" t="s">
        <v>1974</v>
      </c>
      <c r="C4907" t="s">
        <v>63</v>
      </c>
      <c r="D4907">
        <v>2006</v>
      </c>
      <c r="E4907" t="s">
        <v>14444</v>
      </c>
      <c r="F4907">
        <v>6.9</v>
      </c>
      <c r="G4907">
        <v>58000</v>
      </c>
      <c r="H4907" t="s">
        <v>4060</v>
      </c>
      <c r="I4907" t="s">
        <v>7372</v>
      </c>
      <c r="J4907" t="s">
        <v>12339</v>
      </c>
      <c r="K4907" t="s">
        <v>30</v>
      </c>
      <c r="L4907">
        <v>30000000</v>
      </c>
      <c r="M4907">
        <v>41480851</v>
      </c>
      <c r="N4907" t="s">
        <v>3971</v>
      </c>
      <c r="O4907">
        <v>125</v>
      </c>
      <c r="P4907" t="str">
        <f>IF(Table1[[#This Row],[score]]&gt;=8.5,"High",IF(Table1[[#This Row],[score]]&gt;=7,"Medium","Low"))</f>
        <v>Low</v>
      </c>
      <c r="Q4907" s="5">
        <f>Table1[[#This Row],[gross]]-Table1[[#This Row],[budget]]</f>
        <v>11480851</v>
      </c>
      <c r="R4907" s="5" t="str">
        <f>IF(Table1[[#This Row],[Profit]]&gt;0,"Profit","Loss")</f>
        <v>Profit</v>
      </c>
      <c r="S4907" s="6" t="str">
        <f>FLOOR(Table1[[#This Row],[year]]-1900,10)+1900 &amp; "-" &amp; FLOOR(Table1[[#This Row],[year]]-1890,10)+1900</f>
        <v>2000-2010</v>
      </c>
      <c r="T4907" s="14" t="s">
        <v>21835</v>
      </c>
      <c r="AB4907" s="14"/>
    </row>
    <row r="4908" spans="1:28" hidden="1" x14ac:dyDescent="0.3">
      <c r="A4908" t="s">
        <v>14551</v>
      </c>
      <c r="B4908" t="s">
        <v>1974</v>
      </c>
      <c r="C4908" t="s">
        <v>41</v>
      </c>
      <c r="D4908">
        <v>2006</v>
      </c>
      <c r="E4908" t="s">
        <v>14517</v>
      </c>
      <c r="F4908">
        <v>6.6</v>
      </c>
      <c r="G4908">
        <v>82000</v>
      </c>
      <c r="H4908" t="s">
        <v>289</v>
      </c>
      <c r="I4908" t="s">
        <v>289</v>
      </c>
      <c r="J4908" t="s">
        <v>9192</v>
      </c>
      <c r="K4908" t="s">
        <v>22</v>
      </c>
      <c r="L4908">
        <v>17300000</v>
      </c>
      <c r="M4908">
        <v>39220946</v>
      </c>
      <c r="N4908" t="s">
        <v>6500</v>
      </c>
      <c r="O4908">
        <v>96</v>
      </c>
      <c r="P4908" t="str">
        <f>IF(Table1[[#This Row],[score]]&gt;=8.5,"High",IF(Table1[[#This Row],[score]]&gt;=7,"Medium","Low"))</f>
        <v>Low</v>
      </c>
      <c r="Q4908" s="5">
        <f>Table1[[#This Row],[gross]]-Table1[[#This Row],[budget]]</f>
        <v>21920946</v>
      </c>
      <c r="R4908" s="5" t="str">
        <f>IF(Table1[[#This Row],[Profit]]&gt;0,"Profit","Loss")</f>
        <v>Profit</v>
      </c>
      <c r="S4908" s="6" t="str">
        <f>FLOOR(Table1[[#This Row],[year]]-1900,10)+1900 &amp; "-" &amp; FLOOR(Table1[[#This Row],[year]]-1890,10)+1900</f>
        <v>2000-2010</v>
      </c>
      <c r="T4908" s="14" t="s">
        <v>21835</v>
      </c>
      <c r="AB4908" s="14"/>
    </row>
    <row r="4909" spans="1:28" hidden="1" x14ac:dyDescent="0.3">
      <c r="A4909" t="s">
        <v>14608</v>
      </c>
      <c r="B4909" t="s">
        <v>1974</v>
      </c>
      <c r="C4909" t="s">
        <v>52</v>
      </c>
      <c r="D4909">
        <v>2006</v>
      </c>
      <c r="E4909" t="s">
        <v>14493</v>
      </c>
      <c r="F4909">
        <v>3.7</v>
      </c>
      <c r="G4909">
        <v>65000</v>
      </c>
      <c r="H4909" t="s">
        <v>9938</v>
      </c>
      <c r="I4909" t="s">
        <v>9938</v>
      </c>
      <c r="J4909" t="s">
        <v>1519</v>
      </c>
      <c r="K4909" t="s">
        <v>30</v>
      </c>
      <c r="L4909">
        <v>40000000</v>
      </c>
      <c r="M4909">
        <v>38805380</v>
      </c>
      <c r="N4909" t="s">
        <v>23</v>
      </c>
      <c r="O4909">
        <v>102</v>
      </c>
      <c r="P4909" t="str">
        <f>IF(Table1[[#This Row],[score]]&gt;=8.5,"High",IF(Table1[[#This Row],[score]]&gt;=7,"Medium","Low"))</f>
        <v>Low</v>
      </c>
      <c r="Q4909" s="5">
        <f>Table1[[#This Row],[gross]]-Table1[[#This Row],[budget]]</f>
        <v>-1194620</v>
      </c>
      <c r="R4909" s="5" t="str">
        <f>IF(Table1[[#This Row],[Profit]]&gt;0,"Profit","Loss")</f>
        <v>Loss</v>
      </c>
      <c r="S4909" s="6" t="str">
        <f>FLOOR(Table1[[#This Row],[year]]-1900,10)+1900 &amp; "-" &amp; FLOOR(Table1[[#This Row],[year]]-1890,10)+1900</f>
        <v>2000-2010</v>
      </c>
      <c r="T4909" s="14" t="s">
        <v>21835</v>
      </c>
      <c r="AB4909" s="14"/>
    </row>
    <row r="4910" spans="1:28" hidden="1" x14ac:dyDescent="0.3">
      <c r="A4910" t="s">
        <v>14442</v>
      </c>
      <c r="B4910" t="s">
        <v>16</v>
      </c>
      <c r="C4910" t="s">
        <v>17</v>
      </c>
      <c r="D4910">
        <v>2006</v>
      </c>
      <c r="E4910" t="s">
        <v>14425</v>
      </c>
      <c r="F4910">
        <v>4.3</v>
      </c>
      <c r="G4910">
        <v>38000</v>
      </c>
      <c r="H4910" t="s">
        <v>5218</v>
      </c>
      <c r="I4910" t="s">
        <v>2699</v>
      </c>
      <c r="J4910" t="s">
        <v>6594</v>
      </c>
      <c r="K4910" t="s">
        <v>22</v>
      </c>
      <c r="L4910">
        <v>70000000</v>
      </c>
      <c r="M4910">
        <v>38629478</v>
      </c>
      <c r="N4910" t="s">
        <v>118</v>
      </c>
      <c r="O4910">
        <v>114</v>
      </c>
      <c r="P4910" t="str">
        <f>IF(Table1[[#This Row],[score]]&gt;=8.5,"High",IF(Table1[[#This Row],[score]]&gt;=7,"Medium","Low"))</f>
        <v>Low</v>
      </c>
      <c r="Q4910" s="5">
        <f>Table1[[#This Row],[gross]]-Table1[[#This Row],[budget]]</f>
        <v>-31370522</v>
      </c>
      <c r="R4910" s="5" t="str">
        <f>IF(Table1[[#This Row],[Profit]]&gt;0,"Profit","Loss")</f>
        <v>Loss</v>
      </c>
      <c r="S4910" s="6" t="str">
        <f>FLOOR(Table1[[#This Row],[year]]-1900,10)+1900 &amp; "-" &amp; FLOOR(Table1[[#This Row],[year]]-1890,10)+1900</f>
        <v>2000-2010</v>
      </c>
      <c r="T4910" s="14" t="s">
        <v>21835</v>
      </c>
      <c r="AB4910" s="14"/>
    </row>
    <row r="4911" spans="1:28" hidden="1" x14ac:dyDescent="0.3">
      <c r="A4911" t="s">
        <v>14416</v>
      </c>
      <c r="B4911" t="s">
        <v>1974</v>
      </c>
      <c r="C4911" t="s">
        <v>41</v>
      </c>
      <c r="D4911">
        <v>2006</v>
      </c>
      <c r="E4911" t="s">
        <v>14395</v>
      </c>
      <c r="F4911">
        <v>6.4</v>
      </c>
      <c r="G4911">
        <v>127000</v>
      </c>
      <c r="H4911" t="s">
        <v>14417</v>
      </c>
      <c r="I4911" t="s">
        <v>14418</v>
      </c>
      <c r="J4911" t="s">
        <v>14419</v>
      </c>
      <c r="K4911" t="s">
        <v>30</v>
      </c>
      <c r="L4911">
        <v>23000000</v>
      </c>
      <c r="M4911">
        <v>38623262</v>
      </c>
      <c r="N4911" t="s">
        <v>61</v>
      </c>
      <c r="O4911">
        <v>93</v>
      </c>
      <c r="P4911" t="str">
        <f>IF(Table1[[#This Row],[score]]&gt;=8.5,"High",IF(Table1[[#This Row],[score]]&gt;=7,"Medium","Low"))</f>
        <v>Low</v>
      </c>
      <c r="Q4911" s="5">
        <f>Table1[[#This Row],[gross]]-Table1[[#This Row],[budget]]</f>
        <v>15623262</v>
      </c>
      <c r="R4911" s="5" t="str">
        <f>IF(Table1[[#This Row],[Profit]]&gt;0,"Profit","Loss")</f>
        <v>Profit</v>
      </c>
      <c r="S4911" s="6" t="str">
        <f>FLOOR(Table1[[#This Row],[year]]-1900,10)+1900 &amp; "-" &amp; FLOOR(Table1[[#This Row],[year]]-1890,10)+1900</f>
        <v>2000-2010</v>
      </c>
      <c r="T4911" s="14" t="s">
        <v>21835</v>
      </c>
      <c r="AB4911" s="14"/>
    </row>
    <row r="4912" spans="1:28" hidden="1" x14ac:dyDescent="0.3">
      <c r="A4912" t="s">
        <v>14555</v>
      </c>
      <c r="B4912" t="s">
        <v>1974</v>
      </c>
      <c r="C4912" t="s">
        <v>41</v>
      </c>
      <c r="D4912">
        <v>2006</v>
      </c>
      <c r="E4912" t="s">
        <v>14266</v>
      </c>
      <c r="F4912">
        <v>5.5</v>
      </c>
      <c r="G4912">
        <v>46000</v>
      </c>
      <c r="H4912" t="s">
        <v>14556</v>
      </c>
      <c r="I4912" t="s">
        <v>14557</v>
      </c>
      <c r="J4912" t="s">
        <v>14558</v>
      </c>
      <c r="K4912" t="s">
        <v>30</v>
      </c>
      <c r="L4912">
        <v>12000000</v>
      </c>
      <c r="M4912">
        <v>38395414</v>
      </c>
      <c r="N4912" t="s">
        <v>14559</v>
      </c>
      <c r="O4912">
        <v>103</v>
      </c>
      <c r="P4912" t="str">
        <f>IF(Table1[[#This Row],[score]]&gt;=8.5,"High",IF(Table1[[#This Row],[score]]&gt;=7,"Medium","Low"))</f>
        <v>Low</v>
      </c>
      <c r="Q4912" s="5">
        <f>Table1[[#This Row],[gross]]-Table1[[#This Row],[budget]]</f>
        <v>26395414</v>
      </c>
      <c r="R4912" s="5" t="str">
        <f>IF(Table1[[#This Row],[Profit]]&gt;0,"Profit","Loss")</f>
        <v>Profit</v>
      </c>
      <c r="S4912" s="6" t="str">
        <f>FLOOR(Table1[[#This Row],[year]]-1900,10)+1900 &amp; "-" &amp; FLOOR(Table1[[#This Row],[year]]-1890,10)+1900</f>
        <v>2000-2010</v>
      </c>
      <c r="T4912" s="14" t="s">
        <v>21835</v>
      </c>
      <c r="AB4912" s="14"/>
    </row>
    <row r="4913" spans="1:28" hidden="1" x14ac:dyDescent="0.3">
      <c r="A4913" t="s">
        <v>14664</v>
      </c>
      <c r="B4913" t="s">
        <v>1974</v>
      </c>
      <c r="C4913" t="s">
        <v>41</v>
      </c>
      <c r="D4913">
        <v>2006</v>
      </c>
      <c r="E4913" t="s">
        <v>14178</v>
      </c>
      <c r="F4913">
        <v>5.4</v>
      </c>
      <c r="G4913">
        <v>55000</v>
      </c>
      <c r="H4913" t="s">
        <v>4449</v>
      </c>
      <c r="I4913" t="s">
        <v>8477</v>
      </c>
      <c r="J4913" t="s">
        <v>9996</v>
      </c>
      <c r="K4913" t="s">
        <v>30</v>
      </c>
      <c r="L4913">
        <v>28000000</v>
      </c>
      <c r="M4913">
        <v>38159905</v>
      </c>
      <c r="N4913" t="s">
        <v>8543</v>
      </c>
      <c r="O4913">
        <v>103</v>
      </c>
      <c r="P4913" t="str">
        <f>IF(Table1[[#This Row],[score]]&gt;=8.5,"High",IF(Table1[[#This Row],[score]]&gt;=7,"Medium","Low"))</f>
        <v>Low</v>
      </c>
      <c r="Q4913" s="5">
        <f>Table1[[#This Row],[gross]]-Table1[[#This Row],[budget]]</f>
        <v>10159905</v>
      </c>
      <c r="R4913" s="5" t="str">
        <f>IF(Table1[[#This Row],[Profit]]&gt;0,"Profit","Loss")</f>
        <v>Profit</v>
      </c>
      <c r="S4913" s="6" t="str">
        <f>FLOOR(Table1[[#This Row],[year]]-1900,10)+1900 &amp; "-" &amp; FLOOR(Table1[[#This Row],[year]]-1890,10)+1900</f>
        <v>2000-2010</v>
      </c>
      <c r="T4913" s="14" t="s">
        <v>21835</v>
      </c>
      <c r="AB4913" s="14"/>
    </row>
    <row r="4914" spans="1:28" hidden="1" x14ac:dyDescent="0.3">
      <c r="A4914" t="s">
        <v>14427</v>
      </c>
      <c r="B4914" t="s">
        <v>1974</v>
      </c>
      <c r="C4914" t="s">
        <v>34</v>
      </c>
      <c r="D4914">
        <v>2006</v>
      </c>
      <c r="E4914" t="s">
        <v>14254</v>
      </c>
      <c r="F4914">
        <v>5.3</v>
      </c>
      <c r="G4914">
        <v>48000</v>
      </c>
      <c r="H4914" t="s">
        <v>3745</v>
      </c>
      <c r="I4914" t="s">
        <v>14428</v>
      </c>
      <c r="J4914" t="s">
        <v>14429</v>
      </c>
      <c r="K4914" t="s">
        <v>30</v>
      </c>
      <c r="L4914">
        <v>20000000</v>
      </c>
      <c r="M4914">
        <v>37598767</v>
      </c>
      <c r="N4914" t="s">
        <v>10771</v>
      </c>
      <c r="O4914">
        <v>97</v>
      </c>
      <c r="P4914" t="str">
        <f>IF(Table1[[#This Row],[score]]&gt;=8.5,"High",IF(Table1[[#This Row],[score]]&gt;=7,"Medium","Low"))</f>
        <v>Low</v>
      </c>
      <c r="Q4914" s="5">
        <f>Table1[[#This Row],[gross]]-Table1[[#This Row],[budget]]</f>
        <v>17598767</v>
      </c>
      <c r="R4914" s="5" t="str">
        <f>IF(Table1[[#This Row],[Profit]]&gt;0,"Profit","Loss")</f>
        <v>Profit</v>
      </c>
      <c r="S4914" s="6" t="str">
        <f>FLOOR(Table1[[#This Row],[year]]-1900,10)+1900 &amp; "-" &amp; FLOOR(Table1[[#This Row],[year]]-1890,10)+1900</f>
        <v>2000-2010</v>
      </c>
      <c r="T4914" s="14" t="s">
        <v>21835</v>
      </c>
      <c r="AB4914" s="14"/>
    </row>
    <row r="4915" spans="1:28" hidden="1" x14ac:dyDescent="0.3">
      <c r="A4915" t="s">
        <v>14805</v>
      </c>
      <c r="B4915" t="s">
        <v>33</v>
      </c>
      <c r="C4915" t="s">
        <v>63</v>
      </c>
      <c r="D4915">
        <v>2006</v>
      </c>
      <c r="E4915" t="s">
        <v>14366</v>
      </c>
      <c r="F4915">
        <v>7</v>
      </c>
      <c r="G4915">
        <v>28000</v>
      </c>
      <c r="H4915" t="s">
        <v>8514</v>
      </c>
      <c r="I4915" t="s">
        <v>14806</v>
      </c>
      <c r="J4915" t="s">
        <v>7946</v>
      </c>
      <c r="K4915" t="s">
        <v>22</v>
      </c>
      <c r="L4915">
        <v>30000000</v>
      </c>
      <c r="M4915">
        <v>35078241</v>
      </c>
      <c r="N4915" t="s">
        <v>9572</v>
      </c>
      <c r="O4915">
        <v>88</v>
      </c>
      <c r="P4915" t="str">
        <f>IF(Table1[[#This Row],[score]]&gt;=8.5,"High",IF(Table1[[#This Row],[score]]&gt;=7,"Medium","Low"))</f>
        <v>Medium</v>
      </c>
      <c r="Q4915" s="5">
        <f>Table1[[#This Row],[gross]]-Table1[[#This Row],[budget]]</f>
        <v>5078241</v>
      </c>
      <c r="R4915" s="5" t="str">
        <f>IF(Table1[[#This Row],[Profit]]&gt;0,"Profit","Loss")</f>
        <v>Profit</v>
      </c>
      <c r="S4915" s="6" t="str">
        <f>FLOOR(Table1[[#This Row],[year]]-1900,10)+1900 &amp; "-" &amp; FLOOR(Table1[[#This Row],[year]]-1890,10)+1900</f>
        <v>2000-2010</v>
      </c>
      <c r="T4915" s="14" t="s">
        <v>21835</v>
      </c>
      <c r="AB4915" s="14"/>
    </row>
    <row r="4916" spans="1:28" hidden="1" x14ac:dyDescent="0.3">
      <c r="A4916" t="s">
        <v>14583</v>
      </c>
      <c r="B4916" t="s">
        <v>443</v>
      </c>
      <c r="C4916" t="s">
        <v>104</v>
      </c>
      <c r="D4916">
        <v>2006</v>
      </c>
      <c r="E4916" t="s">
        <v>14584</v>
      </c>
      <c r="F4916">
        <v>7.5</v>
      </c>
      <c r="G4916">
        <v>52000</v>
      </c>
      <c r="H4916" t="s">
        <v>13137</v>
      </c>
      <c r="I4916" t="s">
        <v>13137</v>
      </c>
      <c r="J4916" t="s">
        <v>14585</v>
      </c>
      <c r="K4916" t="s">
        <v>448</v>
      </c>
      <c r="L4916">
        <f>20500000</f>
        <v>20500000</v>
      </c>
      <c r="M4916">
        <v>33428799</v>
      </c>
      <c r="N4916" t="s">
        <v>14586</v>
      </c>
      <c r="O4916">
        <v>131</v>
      </c>
      <c r="P4916" t="str">
        <f>IF(Table1[[#This Row],[score]]&gt;=8.5,"High",IF(Table1[[#This Row],[score]]&gt;=7,"Medium","Low"))</f>
        <v>Medium</v>
      </c>
      <c r="Q4916" s="5">
        <f>Table1[[#This Row],[gross]]-Table1[[#This Row],[budget]]</f>
        <v>12928799</v>
      </c>
      <c r="R4916" s="5" t="str">
        <f>IF(Table1[[#This Row],[Profit]]&gt;0,"Profit","Loss")</f>
        <v>Profit</v>
      </c>
      <c r="S4916" s="6" t="str">
        <f>FLOOR(Table1[[#This Row],[year]]-1900,10)+1900 &amp; "-" &amp; FLOOR(Table1[[#This Row],[year]]-1890,10)+1900</f>
        <v>2000-2010</v>
      </c>
      <c r="T4916" s="14" t="s">
        <v>21842</v>
      </c>
      <c r="AB4916" s="14"/>
    </row>
    <row r="4917" spans="1:28" hidden="1" x14ac:dyDescent="0.3">
      <c r="A4917" t="s">
        <v>14504</v>
      </c>
      <c r="B4917" t="s">
        <v>16</v>
      </c>
      <c r="C4917" t="s">
        <v>63</v>
      </c>
      <c r="D4917">
        <v>2006</v>
      </c>
      <c r="E4917" t="s">
        <v>14505</v>
      </c>
      <c r="F4917">
        <v>6.9</v>
      </c>
      <c r="G4917">
        <v>100000</v>
      </c>
      <c r="H4917" t="s">
        <v>9878</v>
      </c>
      <c r="I4917" t="s">
        <v>9878</v>
      </c>
      <c r="J4917" t="s">
        <v>13321</v>
      </c>
      <c r="K4917" t="s">
        <v>5762</v>
      </c>
      <c r="L4917">
        <f>20500000</f>
        <v>20500000</v>
      </c>
      <c r="M4917">
        <v>32351125</v>
      </c>
      <c r="N4917" t="s">
        <v>14506</v>
      </c>
      <c r="O4917">
        <v>122</v>
      </c>
      <c r="P4917" t="str">
        <f>IF(Table1[[#This Row],[score]]&gt;=8.5,"High",IF(Table1[[#This Row],[score]]&gt;=7,"Medium","Low"))</f>
        <v>Low</v>
      </c>
      <c r="Q4917" s="5">
        <f>Table1[[#This Row],[gross]]-Table1[[#This Row],[budget]]</f>
        <v>11851125</v>
      </c>
      <c r="R4917" s="5" t="str">
        <f>IF(Table1[[#This Row],[Profit]]&gt;0,"Profit","Loss")</f>
        <v>Profit</v>
      </c>
      <c r="S4917" s="6" t="str">
        <f>FLOOR(Table1[[#This Row],[year]]-1900,10)+1900 &amp; "-" &amp; FLOOR(Table1[[#This Row],[year]]-1890,10)+1900</f>
        <v>2000-2010</v>
      </c>
      <c r="T4917" s="14" t="s">
        <v>21835</v>
      </c>
      <c r="AB4917" s="14"/>
    </row>
    <row r="4918" spans="1:28" hidden="1" x14ac:dyDescent="0.3">
      <c r="A4918" t="s">
        <v>14475</v>
      </c>
      <c r="B4918" t="s">
        <v>1974</v>
      </c>
      <c r="C4918" t="s">
        <v>41</v>
      </c>
      <c r="D4918">
        <v>2006</v>
      </c>
      <c r="E4918" t="s">
        <v>13931</v>
      </c>
      <c r="F4918">
        <v>6.4</v>
      </c>
      <c r="G4918">
        <v>27000</v>
      </c>
      <c r="H4918" t="s">
        <v>11178</v>
      </c>
      <c r="I4918" t="s">
        <v>11178</v>
      </c>
      <c r="J4918" t="s">
        <v>14476</v>
      </c>
      <c r="K4918" t="s">
        <v>5762</v>
      </c>
      <c r="L4918">
        <f>20500000</f>
        <v>20500000</v>
      </c>
      <c r="M4918">
        <v>31976848</v>
      </c>
      <c r="N4918" t="s">
        <v>14477</v>
      </c>
      <c r="O4918">
        <v>103</v>
      </c>
      <c r="P4918" t="str">
        <f>IF(Table1[[#This Row],[score]]&gt;=8.5,"High",IF(Table1[[#This Row],[score]]&gt;=7,"Medium","Low"))</f>
        <v>Low</v>
      </c>
      <c r="Q4918" s="5">
        <f>Table1[[#This Row],[gross]]-Table1[[#This Row],[budget]]</f>
        <v>11476848</v>
      </c>
      <c r="R4918" s="5" t="str">
        <f>IF(Table1[[#This Row],[Profit]]&gt;0,"Profit","Loss")</f>
        <v>Profit</v>
      </c>
      <c r="S4918" s="6" t="str">
        <f>FLOOR(Table1[[#This Row],[year]]-1900,10)+1900 &amp; "-" &amp; FLOOR(Table1[[#This Row],[year]]-1890,10)+1900</f>
        <v>2000-2010</v>
      </c>
      <c r="T4918" s="14" t="s">
        <v>21835</v>
      </c>
      <c r="AB4918" s="14"/>
    </row>
    <row r="4919" spans="1:28" hidden="1" x14ac:dyDescent="0.3">
      <c r="A4919" t="s">
        <v>14678</v>
      </c>
      <c r="B4919" t="s">
        <v>1974</v>
      </c>
      <c r="C4919" t="s">
        <v>34</v>
      </c>
      <c r="D4919">
        <v>2006</v>
      </c>
      <c r="E4919" t="s">
        <v>13717</v>
      </c>
      <c r="F4919">
        <v>4.4000000000000004</v>
      </c>
      <c r="G4919">
        <v>80000</v>
      </c>
      <c r="H4919" t="s">
        <v>12336</v>
      </c>
      <c r="I4919" t="s">
        <v>12336</v>
      </c>
      <c r="J4919" t="s">
        <v>10733</v>
      </c>
      <c r="K4919" t="s">
        <v>30</v>
      </c>
      <c r="L4919">
        <v>30000000</v>
      </c>
      <c r="M4919">
        <v>31070211</v>
      </c>
      <c r="N4919" t="s">
        <v>10771</v>
      </c>
      <c r="O4919">
        <v>88</v>
      </c>
      <c r="P4919" t="str">
        <f>IF(Table1[[#This Row],[score]]&gt;=8.5,"High",IF(Table1[[#This Row],[score]]&gt;=7,"Medium","Low"))</f>
        <v>Low</v>
      </c>
      <c r="Q4919" s="5">
        <f>Table1[[#This Row],[gross]]-Table1[[#This Row],[budget]]</f>
        <v>1070211</v>
      </c>
      <c r="R4919" s="5" t="str">
        <f>IF(Table1[[#This Row],[Profit]]&gt;0,"Profit","Loss")</f>
        <v>Profit</v>
      </c>
      <c r="S4919" s="6" t="str">
        <f>FLOOR(Table1[[#This Row],[year]]-1900,10)+1900 &amp; "-" &amp; FLOOR(Table1[[#This Row],[year]]-1890,10)+1900</f>
        <v>2000-2010</v>
      </c>
      <c r="T4919" s="14" t="s">
        <v>21835</v>
      </c>
      <c r="AB4919" s="14"/>
    </row>
    <row r="4920" spans="1:28" hidden="1" x14ac:dyDescent="0.3">
      <c r="A4920" t="s">
        <v>4894</v>
      </c>
      <c r="B4920" t="s">
        <v>1974</v>
      </c>
      <c r="C4920" t="s">
        <v>52</v>
      </c>
      <c r="D4920">
        <v>2006</v>
      </c>
      <c r="E4920" t="s">
        <v>14479</v>
      </c>
      <c r="F4920">
        <v>4.8</v>
      </c>
      <c r="G4920">
        <v>28000</v>
      </c>
      <c r="H4920" t="s">
        <v>14808</v>
      </c>
      <c r="I4920" t="s">
        <v>9708</v>
      </c>
      <c r="J4920" t="s">
        <v>14809</v>
      </c>
      <c r="K4920" t="s">
        <v>30</v>
      </c>
      <c r="L4920">
        <v>20500000</v>
      </c>
      <c r="M4920">
        <v>29907685</v>
      </c>
      <c r="N4920" t="s">
        <v>8904</v>
      </c>
      <c r="O4920">
        <v>90</v>
      </c>
      <c r="P4920" t="str">
        <f>IF(Table1[[#This Row],[score]]&gt;=8.5,"High",IF(Table1[[#This Row],[score]]&gt;=7,"Medium","Low"))</f>
        <v>Low</v>
      </c>
      <c r="Q4920" s="5">
        <f>Table1[[#This Row],[gross]]-Table1[[#This Row],[budget]]</f>
        <v>9407685</v>
      </c>
      <c r="R4920" s="5" t="str">
        <f>IF(Table1[[#This Row],[Profit]]&gt;0,"Profit","Loss")</f>
        <v>Profit</v>
      </c>
      <c r="S4920" s="6" t="str">
        <f>FLOOR(Table1[[#This Row],[year]]-1900,10)+1900 &amp; "-" &amp; FLOOR(Table1[[#This Row],[year]]-1890,10)+1900</f>
        <v>2000-2010</v>
      </c>
      <c r="T4920" s="14" t="s">
        <v>21835</v>
      </c>
      <c r="AB4920" s="14"/>
    </row>
    <row r="4921" spans="1:28" hidden="1" x14ac:dyDescent="0.3">
      <c r="A4921" t="s">
        <v>14605</v>
      </c>
      <c r="B4921" t="s">
        <v>1974</v>
      </c>
      <c r="C4921" t="s">
        <v>34</v>
      </c>
      <c r="D4921">
        <v>2006</v>
      </c>
      <c r="E4921" t="s">
        <v>13868</v>
      </c>
      <c r="F4921">
        <v>6.8</v>
      </c>
      <c r="G4921">
        <v>51000</v>
      </c>
      <c r="H4921" t="s">
        <v>2013</v>
      </c>
      <c r="I4921" t="s">
        <v>12967</v>
      </c>
      <c r="J4921" t="s">
        <v>12772</v>
      </c>
      <c r="K4921" t="s">
        <v>30</v>
      </c>
      <c r="L4921">
        <f>20500000</f>
        <v>20500000</v>
      </c>
      <c r="M4921">
        <v>28047963</v>
      </c>
      <c r="N4921" t="s">
        <v>180</v>
      </c>
      <c r="O4921">
        <v>125</v>
      </c>
      <c r="P4921" t="str">
        <f>IF(Table1[[#This Row],[score]]&gt;=8.5,"High",IF(Table1[[#This Row],[score]]&gt;=7,"Medium","Low"))</f>
        <v>Low</v>
      </c>
      <c r="Q4921" s="5">
        <f>Table1[[#This Row],[gross]]-Table1[[#This Row],[budget]]</f>
        <v>7547963</v>
      </c>
      <c r="R4921" s="5" t="str">
        <f>IF(Table1[[#This Row],[Profit]]&gt;0,"Profit","Loss")</f>
        <v>Profit</v>
      </c>
      <c r="S4921" s="6" t="str">
        <f>FLOOR(Table1[[#This Row],[year]]-1900,10)+1900 &amp; "-" &amp; FLOOR(Table1[[#This Row],[year]]-1890,10)+1900</f>
        <v>2000-2010</v>
      </c>
      <c r="T4921" s="14" t="s">
        <v>21835</v>
      </c>
      <c r="AB4921" s="14"/>
    </row>
    <row r="4922" spans="1:28" hidden="1" x14ac:dyDescent="0.3">
      <c r="A4922" t="s">
        <v>14630</v>
      </c>
      <c r="B4922" t="s">
        <v>1974</v>
      </c>
      <c r="C4922" t="s">
        <v>151</v>
      </c>
      <c r="D4922">
        <v>2006</v>
      </c>
      <c r="E4922" t="s">
        <v>14200</v>
      </c>
      <c r="F4922">
        <v>5.0999999999999996</v>
      </c>
      <c r="G4922">
        <v>31000</v>
      </c>
      <c r="H4922" t="s">
        <v>14631</v>
      </c>
      <c r="I4922" t="s">
        <v>14631</v>
      </c>
      <c r="J4922" t="s">
        <v>14632</v>
      </c>
      <c r="K4922" t="s">
        <v>30</v>
      </c>
      <c r="L4922">
        <v>7000000</v>
      </c>
      <c r="M4922">
        <v>27298695</v>
      </c>
      <c r="N4922" t="s">
        <v>5666</v>
      </c>
      <c r="O4922">
        <v>85</v>
      </c>
      <c r="P4922" t="str">
        <f>IF(Table1[[#This Row],[score]]&gt;=8.5,"High",IF(Table1[[#This Row],[score]]&gt;=7,"Medium","Low"))</f>
        <v>Low</v>
      </c>
      <c r="Q4922" s="5">
        <f>Table1[[#This Row],[gross]]-Table1[[#This Row],[budget]]</f>
        <v>20298695</v>
      </c>
      <c r="R4922" s="5" t="str">
        <f>IF(Table1[[#This Row],[Profit]]&gt;0,"Profit","Loss")</f>
        <v>Profit</v>
      </c>
      <c r="S4922" s="6" t="str">
        <f>FLOOR(Table1[[#This Row],[year]]-1900,10)+1900 &amp; "-" &amp; FLOOR(Table1[[#This Row],[year]]-1890,10)+1900</f>
        <v>2000-2010</v>
      </c>
      <c r="T4922" s="14" t="s">
        <v>21835</v>
      </c>
      <c r="AB4922" s="14"/>
    </row>
    <row r="4923" spans="1:28" hidden="1" x14ac:dyDescent="0.3">
      <c r="A4923" t="s">
        <v>14601</v>
      </c>
      <c r="B4923" t="s">
        <v>16</v>
      </c>
      <c r="C4923" t="s">
        <v>41</v>
      </c>
      <c r="D4923">
        <v>2006</v>
      </c>
      <c r="E4923" t="s">
        <v>14491</v>
      </c>
      <c r="F4923">
        <v>7.3</v>
      </c>
      <c r="G4923">
        <v>131000</v>
      </c>
      <c r="H4923" t="s">
        <v>7888</v>
      </c>
      <c r="I4923" t="s">
        <v>7888</v>
      </c>
      <c r="J4923" t="s">
        <v>7889</v>
      </c>
      <c r="K4923" t="s">
        <v>30</v>
      </c>
      <c r="L4923">
        <v>5000000</v>
      </c>
      <c r="M4923">
        <v>26986174</v>
      </c>
      <c r="N4923" t="s">
        <v>13729</v>
      </c>
      <c r="O4923">
        <v>97</v>
      </c>
      <c r="P4923" t="str">
        <f>IF(Table1[[#This Row],[score]]&gt;=8.5,"High",IF(Table1[[#This Row],[score]]&gt;=7,"Medium","Low"))</f>
        <v>Medium</v>
      </c>
      <c r="Q4923" s="5">
        <f>Table1[[#This Row],[gross]]-Table1[[#This Row],[budget]]</f>
        <v>21986174</v>
      </c>
      <c r="R4923" s="5" t="str">
        <f>IF(Table1[[#This Row],[Profit]]&gt;0,"Profit","Loss")</f>
        <v>Profit</v>
      </c>
      <c r="S4923" s="6" t="str">
        <f>FLOOR(Table1[[#This Row],[year]]-1900,10)+1900 &amp; "-" &amp; FLOOR(Table1[[#This Row],[year]]-1890,10)+1900</f>
        <v>2000-2010</v>
      </c>
      <c r="T4923" s="14" t="s">
        <v>21835</v>
      </c>
      <c r="AB4923" s="14"/>
    </row>
    <row r="4924" spans="1:28" hidden="1" x14ac:dyDescent="0.3">
      <c r="A4924" t="s">
        <v>14671</v>
      </c>
      <c r="B4924" t="s">
        <v>1974</v>
      </c>
      <c r="C4924" t="s">
        <v>17</v>
      </c>
      <c r="D4924">
        <v>2006</v>
      </c>
      <c r="E4924" t="s">
        <v>14372</v>
      </c>
      <c r="F4924">
        <v>7.5</v>
      </c>
      <c r="G4924">
        <v>90000</v>
      </c>
      <c r="H4924" t="s">
        <v>14672</v>
      </c>
      <c r="I4924" t="s">
        <v>2399</v>
      </c>
      <c r="J4924" t="s">
        <v>11706</v>
      </c>
      <c r="K4924" t="s">
        <v>5936</v>
      </c>
      <c r="L4924">
        <v>19400000</v>
      </c>
      <c r="M4924">
        <v>26910847</v>
      </c>
      <c r="N4924" t="s">
        <v>14673</v>
      </c>
      <c r="O4924">
        <v>125</v>
      </c>
      <c r="P4924" t="str">
        <f>IF(Table1[[#This Row],[score]]&gt;=8.5,"High",IF(Table1[[#This Row],[score]]&gt;=7,"Medium","Low"))</f>
        <v>Medium</v>
      </c>
      <c r="Q4924" s="5">
        <f>Table1[[#This Row],[gross]]-Table1[[#This Row],[budget]]</f>
        <v>7510847</v>
      </c>
      <c r="R4924" s="5" t="str">
        <f>IF(Table1[[#This Row],[Profit]]&gt;0,"Profit","Loss")</f>
        <v>Profit</v>
      </c>
      <c r="S4924" s="6" t="str">
        <f>FLOOR(Table1[[#This Row],[year]]-1900,10)+1900 &amp; "-" &amp; FLOOR(Table1[[#This Row],[year]]-1890,10)+1900</f>
        <v>2000-2010</v>
      </c>
      <c r="T4924" s="14" t="s">
        <v>21835</v>
      </c>
      <c r="AB4924" s="14"/>
    </row>
    <row r="4925" spans="1:28" hidden="1" x14ac:dyDescent="0.3">
      <c r="A4925" t="s">
        <v>14471</v>
      </c>
      <c r="B4925" t="s">
        <v>16</v>
      </c>
      <c r="C4925" t="s">
        <v>17</v>
      </c>
      <c r="D4925">
        <v>2006</v>
      </c>
      <c r="E4925" t="s">
        <v>14472</v>
      </c>
      <c r="F4925">
        <v>7.7</v>
      </c>
      <c r="G4925">
        <v>74000</v>
      </c>
      <c r="H4925" t="s">
        <v>2615</v>
      </c>
      <c r="I4925" t="s">
        <v>2616</v>
      </c>
      <c r="J4925" t="s">
        <v>14473</v>
      </c>
      <c r="K4925" t="s">
        <v>1404</v>
      </c>
      <c r="L4925">
        <v>21000000</v>
      </c>
      <c r="M4925">
        <v>26768563</v>
      </c>
      <c r="N4925" t="s">
        <v>14474</v>
      </c>
      <c r="O4925">
        <v>145</v>
      </c>
      <c r="P4925" t="str">
        <f>IF(Table1[[#This Row],[score]]&gt;=8.5,"High",IF(Table1[[#This Row],[score]]&gt;=7,"Medium","Low"))</f>
        <v>Medium</v>
      </c>
      <c r="Q4925" s="5">
        <f>Table1[[#This Row],[gross]]-Table1[[#This Row],[budget]]</f>
        <v>5768563</v>
      </c>
      <c r="R4925" s="5" t="str">
        <f>IF(Table1[[#This Row],[Profit]]&gt;0,"Profit","Loss")</f>
        <v>Profit</v>
      </c>
      <c r="S4925" s="6" t="str">
        <f>FLOOR(Table1[[#This Row],[year]]-1900,10)+1900 &amp; "-" &amp; FLOOR(Table1[[#This Row],[year]]-1890,10)+1900</f>
        <v>2000-2010</v>
      </c>
      <c r="T4925" s="14" t="s">
        <v>21835</v>
      </c>
      <c r="AB4925" s="14"/>
    </row>
    <row r="4926" spans="1:28" hidden="1" x14ac:dyDescent="0.3">
      <c r="A4926" t="s">
        <v>14847</v>
      </c>
      <c r="B4926" t="s">
        <v>443</v>
      </c>
      <c r="C4926" t="s">
        <v>17</v>
      </c>
      <c r="D4926">
        <v>2006</v>
      </c>
      <c r="E4926" t="s">
        <v>14848</v>
      </c>
      <c r="F4926">
        <v>6.1</v>
      </c>
      <c r="G4926">
        <v>19000</v>
      </c>
      <c r="H4926" t="s">
        <v>10195</v>
      </c>
      <c r="I4926" t="s">
        <v>10195</v>
      </c>
      <c r="J4926" t="s">
        <v>10196</v>
      </c>
      <c r="K4926" t="s">
        <v>10197</v>
      </c>
      <c r="L4926">
        <f>20500000</f>
        <v>20500000</v>
      </c>
      <c r="M4926">
        <v>25229168</v>
      </c>
      <c r="N4926" t="s">
        <v>10198</v>
      </c>
      <c r="O4926">
        <v>193</v>
      </c>
      <c r="P4926" t="str">
        <f>IF(Table1[[#This Row],[score]]&gt;=8.5,"High",IF(Table1[[#This Row],[score]]&gt;=7,"Medium","Low"))</f>
        <v>Low</v>
      </c>
      <c r="Q4926" s="5">
        <f>Table1[[#This Row],[gross]]-Table1[[#This Row],[budget]]</f>
        <v>4729168</v>
      </c>
      <c r="R4926" s="5" t="str">
        <f>IF(Table1[[#This Row],[Profit]]&gt;0,"Profit","Loss")</f>
        <v>Profit</v>
      </c>
      <c r="S4926" s="6" t="str">
        <f>FLOOR(Table1[[#This Row],[year]]-1900,10)+1900 &amp; "-" &amp; FLOOR(Table1[[#This Row],[year]]-1890,10)+1900</f>
        <v>2000-2010</v>
      </c>
      <c r="T4926" s="14" t="s">
        <v>21867</v>
      </c>
      <c r="AB4926" s="14"/>
    </row>
    <row r="4927" spans="1:28" hidden="1" x14ac:dyDescent="0.3">
      <c r="A4927" t="s">
        <v>14767</v>
      </c>
      <c r="B4927" t="s">
        <v>33</v>
      </c>
      <c r="C4927" t="s">
        <v>34</v>
      </c>
      <c r="D4927">
        <v>2006</v>
      </c>
      <c r="E4927" t="s">
        <v>14667</v>
      </c>
      <c r="F4927">
        <v>5.0999999999999996</v>
      </c>
      <c r="G4927">
        <v>24000</v>
      </c>
      <c r="H4927" t="s">
        <v>14250</v>
      </c>
      <c r="I4927" t="s">
        <v>14768</v>
      </c>
      <c r="J4927" t="s">
        <v>14769</v>
      </c>
      <c r="K4927" t="s">
        <v>22</v>
      </c>
      <c r="L4927">
        <f>20500000</f>
        <v>20500000</v>
      </c>
      <c r="M4927">
        <v>23937870</v>
      </c>
      <c r="N4927" t="s">
        <v>9564</v>
      </c>
      <c r="O4927">
        <v>93</v>
      </c>
      <c r="P4927" t="str">
        <f>IF(Table1[[#This Row],[score]]&gt;=8.5,"High",IF(Table1[[#This Row],[score]]&gt;=7,"Medium","Low"))</f>
        <v>Low</v>
      </c>
      <c r="Q4927" s="5">
        <f>Table1[[#This Row],[gross]]-Table1[[#This Row],[budget]]</f>
        <v>3437870</v>
      </c>
      <c r="R4927" s="5" t="str">
        <f>IF(Table1[[#This Row],[Profit]]&gt;0,"Profit","Loss")</f>
        <v>Profit</v>
      </c>
      <c r="S4927" s="6" t="str">
        <f>FLOOR(Table1[[#This Row],[year]]-1900,10)+1900 &amp; "-" &amp; FLOOR(Table1[[#This Row],[year]]-1890,10)+1900</f>
        <v>2000-2010</v>
      </c>
      <c r="T4927" s="14" t="s">
        <v>21835</v>
      </c>
      <c r="AB4927" s="14"/>
    </row>
    <row r="4928" spans="1:28" hidden="1" x14ac:dyDescent="0.3">
      <c r="A4928" t="s">
        <v>14757</v>
      </c>
      <c r="B4928" t="s">
        <v>443</v>
      </c>
      <c r="C4928" t="s">
        <v>34</v>
      </c>
      <c r="D4928">
        <v>2006</v>
      </c>
      <c r="E4928" t="s">
        <v>14758</v>
      </c>
      <c r="F4928">
        <v>7.1</v>
      </c>
      <c r="G4928">
        <v>19000</v>
      </c>
      <c r="H4928" t="s">
        <v>14759</v>
      </c>
      <c r="I4928" t="s">
        <v>14760</v>
      </c>
      <c r="J4928" t="s">
        <v>14761</v>
      </c>
      <c r="K4928" t="s">
        <v>448</v>
      </c>
      <c r="L4928">
        <f>20500000</f>
        <v>20500000</v>
      </c>
      <c r="M4928">
        <v>23055884</v>
      </c>
      <c r="N4928" t="s">
        <v>539</v>
      </c>
      <c r="O4928">
        <v>99</v>
      </c>
      <c r="P4928" t="str">
        <f>IF(Table1[[#This Row],[score]]&gt;=8.5,"High",IF(Table1[[#This Row],[score]]&gt;=7,"Medium","Low"))</f>
        <v>Medium</v>
      </c>
      <c r="Q4928" s="5">
        <f>Table1[[#This Row],[gross]]-Table1[[#This Row],[budget]]</f>
        <v>2555884</v>
      </c>
      <c r="R4928" s="5" t="str">
        <f>IF(Table1[[#This Row],[Profit]]&gt;0,"Profit","Loss")</f>
        <v>Profit</v>
      </c>
      <c r="S4928" s="6" t="str">
        <f>FLOOR(Table1[[#This Row],[year]]-1900,10)+1900 &amp; "-" &amp; FLOOR(Table1[[#This Row],[year]]-1890,10)+1900</f>
        <v>2000-2010</v>
      </c>
      <c r="T4928" s="14" t="s">
        <v>21835</v>
      </c>
      <c r="AB4928" s="14"/>
    </row>
    <row r="4929" spans="1:28" hidden="1" x14ac:dyDescent="0.3">
      <c r="A4929" t="s">
        <v>14507</v>
      </c>
      <c r="B4929" t="s">
        <v>33</v>
      </c>
      <c r="C4929" t="s">
        <v>41</v>
      </c>
      <c r="D4929">
        <v>2006</v>
      </c>
      <c r="E4929" t="s">
        <v>13717</v>
      </c>
      <c r="F4929">
        <v>5.4</v>
      </c>
      <c r="G4929">
        <v>39000</v>
      </c>
      <c r="H4929" t="s">
        <v>14508</v>
      </c>
      <c r="I4929" t="s">
        <v>14509</v>
      </c>
      <c r="J4929" t="s">
        <v>14510</v>
      </c>
      <c r="K4929" t="s">
        <v>30</v>
      </c>
      <c r="L4929">
        <v>12000000</v>
      </c>
      <c r="M4929">
        <v>22989957</v>
      </c>
      <c r="N4929" t="s">
        <v>9026</v>
      </c>
      <c r="O4929">
        <v>110</v>
      </c>
      <c r="P4929" t="str">
        <f>IF(Table1[[#This Row],[score]]&gt;=8.5,"High",IF(Table1[[#This Row],[score]]&gt;=7,"Medium","Low"))</f>
        <v>Low</v>
      </c>
      <c r="Q4929" s="5">
        <f>Table1[[#This Row],[gross]]-Table1[[#This Row],[budget]]</f>
        <v>10989957</v>
      </c>
      <c r="R4929" s="5" t="str">
        <f>IF(Table1[[#This Row],[Profit]]&gt;0,"Profit","Loss")</f>
        <v>Profit</v>
      </c>
      <c r="S4929" s="6" t="str">
        <f>FLOOR(Table1[[#This Row],[year]]-1900,10)+1900 &amp; "-" &amp; FLOOR(Table1[[#This Row],[year]]-1890,10)+1900</f>
        <v>2000-2010</v>
      </c>
      <c r="T4929" s="14" t="s">
        <v>21835</v>
      </c>
      <c r="AB4929" s="14"/>
    </row>
    <row r="4930" spans="1:28" hidden="1" x14ac:dyDescent="0.3">
      <c r="A4930" t="s">
        <v>14620</v>
      </c>
      <c r="B4930" t="s">
        <v>443</v>
      </c>
      <c r="C4930" t="s">
        <v>17</v>
      </c>
      <c r="D4930">
        <v>2006</v>
      </c>
      <c r="E4930" t="s">
        <v>14621</v>
      </c>
      <c r="F4930">
        <v>7.5</v>
      </c>
      <c r="G4930">
        <v>48000</v>
      </c>
      <c r="H4930" t="s">
        <v>6011</v>
      </c>
      <c r="I4930" t="s">
        <v>12749</v>
      </c>
      <c r="J4930" t="s">
        <v>12262</v>
      </c>
      <c r="K4930" t="s">
        <v>3125</v>
      </c>
      <c r="L4930">
        <f>20500000</f>
        <v>20500000</v>
      </c>
      <c r="M4930">
        <v>22903165</v>
      </c>
      <c r="N4930" t="s">
        <v>14622</v>
      </c>
      <c r="O4930">
        <v>127</v>
      </c>
      <c r="P4930" t="str">
        <f>IF(Table1[[#This Row],[score]]&gt;=8.5,"High",IF(Table1[[#This Row],[score]]&gt;=7,"Medium","Low"))</f>
        <v>Medium</v>
      </c>
      <c r="Q4930" s="5">
        <f>Table1[[#This Row],[gross]]-Table1[[#This Row],[budget]]</f>
        <v>2403165</v>
      </c>
      <c r="R4930" s="5" t="str">
        <f>IF(Table1[[#This Row],[Profit]]&gt;0,"Profit","Loss")</f>
        <v>Profit</v>
      </c>
      <c r="S4930" s="6" t="str">
        <f>FLOOR(Table1[[#This Row],[year]]-1900,10)+1900 &amp; "-" &amp; FLOOR(Table1[[#This Row],[year]]-1890,10)+1900</f>
        <v>2000-2010</v>
      </c>
      <c r="T4930" s="14" t="s">
        <v>21835</v>
      </c>
      <c r="AB4930" s="14"/>
    </row>
    <row r="4931" spans="1:28" hidden="1" x14ac:dyDescent="0.3">
      <c r="A4931" t="s">
        <v>14666</v>
      </c>
      <c r="B4931" t="s">
        <v>1974</v>
      </c>
      <c r="C4931" t="s">
        <v>34</v>
      </c>
      <c r="D4931">
        <v>2006</v>
      </c>
      <c r="E4931" t="s">
        <v>14667</v>
      </c>
      <c r="F4931">
        <v>4.7</v>
      </c>
      <c r="G4931">
        <v>33000</v>
      </c>
      <c r="H4931" t="s">
        <v>14668</v>
      </c>
      <c r="I4931" t="s">
        <v>14669</v>
      </c>
      <c r="J4931" t="s">
        <v>14670</v>
      </c>
      <c r="K4931" t="s">
        <v>30</v>
      </c>
      <c r="L4931">
        <v>20000000</v>
      </c>
      <c r="M4931">
        <v>22165608</v>
      </c>
      <c r="N4931" t="s">
        <v>180</v>
      </c>
      <c r="O4931">
        <v>92</v>
      </c>
      <c r="P4931" t="str">
        <f>IF(Table1[[#This Row],[score]]&gt;=8.5,"High",IF(Table1[[#This Row],[score]]&gt;=7,"Medium","Low"))</f>
        <v>Low</v>
      </c>
      <c r="Q4931" s="5">
        <f>Table1[[#This Row],[gross]]-Table1[[#This Row],[budget]]</f>
        <v>2165608</v>
      </c>
      <c r="R4931" s="5" t="str">
        <f>IF(Table1[[#This Row],[Profit]]&gt;0,"Profit","Loss")</f>
        <v>Profit</v>
      </c>
      <c r="S4931" s="6" t="str">
        <f>FLOOR(Table1[[#This Row],[year]]-1900,10)+1900 &amp; "-" &amp; FLOOR(Table1[[#This Row],[year]]-1890,10)+1900</f>
        <v>2000-2010</v>
      </c>
      <c r="T4931" s="14" t="s">
        <v>21835</v>
      </c>
      <c r="AB4931" s="14"/>
    </row>
    <row r="4932" spans="1:28" hidden="1" x14ac:dyDescent="0.3">
      <c r="A4932" t="s">
        <v>14730</v>
      </c>
      <c r="B4932" t="s">
        <v>33</v>
      </c>
      <c r="C4932" t="s">
        <v>25</v>
      </c>
      <c r="D4932">
        <v>2006</v>
      </c>
      <c r="E4932" t="s">
        <v>14363</v>
      </c>
      <c r="F4932">
        <v>6.1</v>
      </c>
      <c r="G4932">
        <v>7600</v>
      </c>
      <c r="H4932" t="s">
        <v>14731</v>
      </c>
      <c r="I4932" t="s">
        <v>2687</v>
      </c>
      <c r="J4932" t="s">
        <v>14732</v>
      </c>
      <c r="K4932" t="s">
        <v>30</v>
      </c>
      <c r="L4932">
        <v>15000000</v>
      </c>
      <c r="M4932">
        <v>21893591</v>
      </c>
      <c r="N4932" t="s">
        <v>9026</v>
      </c>
      <c r="O4932">
        <v>95</v>
      </c>
      <c r="P4932" t="str">
        <f>IF(Table1[[#This Row],[score]]&gt;=8.5,"High",IF(Table1[[#This Row],[score]]&gt;=7,"Medium","Low"))</f>
        <v>Low</v>
      </c>
      <c r="Q4932" s="5">
        <f>Table1[[#This Row],[gross]]-Table1[[#This Row],[budget]]</f>
        <v>6893591</v>
      </c>
      <c r="R4932" s="5" t="str">
        <f>IF(Table1[[#This Row],[Profit]]&gt;0,"Profit","Loss")</f>
        <v>Profit</v>
      </c>
      <c r="S4932" s="6" t="str">
        <f>FLOOR(Table1[[#This Row],[year]]-1900,10)+1900 &amp; "-" &amp; FLOOR(Table1[[#This Row],[year]]-1890,10)+1900</f>
        <v>2000-2010</v>
      </c>
      <c r="T4932" s="14" t="s">
        <v>21835</v>
      </c>
      <c r="AB4932" s="14"/>
    </row>
    <row r="4933" spans="1:28" hidden="1" x14ac:dyDescent="0.3">
      <c r="A4933" t="s">
        <v>14739</v>
      </c>
      <c r="B4933" t="s">
        <v>16</v>
      </c>
      <c r="C4933" t="s">
        <v>52</v>
      </c>
      <c r="D4933">
        <v>2006</v>
      </c>
      <c r="E4933" t="s">
        <v>14528</v>
      </c>
      <c r="F4933">
        <v>4.5999999999999996</v>
      </c>
      <c r="G4933">
        <v>25000</v>
      </c>
      <c r="H4933" t="s">
        <v>11199</v>
      </c>
      <c r="I4933" t="s">
        <v>11199</v>
      </c>
      <c r="J4933" t="s">
        <v>9141</v>
      </c>
      <c r="K4933" t="s">
        <v>195</v>
      </c>
      <c r="L4933">
        <v>9000000</v>
      </c>
      <c r="M4933">
        <v>21510851</v>
      </c>
      <c r="N4933" t="s">
        <v>8904</v>
      </c>
      <c r="O4933">
        <v>95</v>
      </c>
      <c r="P4933" t="str">
        <f>IF(Table1[[#This Row],[score]]&gt;=8.5,"High",IF(Table1[[#This Row],[score]]&gt;=7,"Medium","Low"))</f>
        <v>Low</v>
      </c>
      <c r="Q4933" s="5">
        <f>Table1[[#This Row],[gross]]-Table1[[#This Row],[budget]]</f>
        <v>12510851</v>
      </c>
      <c r="R4933" s="5" t="str">
        <f>IF(Table1[[#This Row],[Profit]]&gt;0,"Profit","Loss")</f>
        <v>Profit</v>
      </c>
      <c r="S4933" s="6" t="str">
        <f>FLOOR(Table1[[#This Row],[year]]-1900,10)+1900 &amp; "-" &amp; FLOOR(Table1[[#This Row],[year]]-1890,10)+1900</f>
        <v>2000-2010</v>
      </c>
      <c r="T4933" s="14" t="s">
        <v>21835</v>
      </c>
      <c r="AB4933" s="14"/>
    </row>
    <row r="4934" spans="1:28" hidden="1" x14ac:dyDescent="0.3">
      <c r="A4934" t="s">
        <v>14762</v>
      </c>
      <c r="B4934" t="s">
        <v>1974</v>
      </c>
      <c r="C4934" t="s">
        <v>41</v>
      </c>
      <c r="D4934">
        <v>2006</v>
      </c>
      <c r="E4934" t="s">
        <v>14425</v>
      </c>
      <c r="F4934">
        <v>6.2</v>
      </c>
      <c r="G4934">
        <v>11000</v>
      </c>
      <c r="H4934" t="s">
        <v>14763</v>
      </c>
      <c r="I4934" t="s">
        <v>14764</v>
      </c>
      <c r="J4934" t="s">
        <v>14765</v>
      </c>
      <c r="K4934" t="s">
        <v>30</v>
      </c>
      <c r="L4934">
        <v>20000000</v>
      </c>
      <c r="M4934">
        <v>21170563</v>
      </c>
      <c r="N4934" t="s">
        <v>14766</v>
      </c>
      <c r="O4934">
        <v>105</v>
      </c>
      <c r="P4934" t="str">
        <f>IF(Table1[[#This Row],[score]]&gt;=8.5,"High",IF(Table1[[#This Row],[score]]&gt;=7,"Medium","Low"))</f>
        <v>Low</v>
      </c>
      <c r="Q4934" s="5">
        <f>Table1[[#This Row],[gross]]-Table1[[#This Row],[budget]]</f>
        <v>1170563</v>
      </c>
      <c r="R4934" s="5" t="str">
        <f>IF(Table1[[#This Row],[Profit]]&gt;0,"Profit","Loss")</f>
        <v>Profit</v>
      </c>
      <c r="S4934" s="6" t="str">
        <f>FLOOR(Table1[[#This Row],[year]]-1900,10)+1900 &amp; "-" &amp; FLOOR(Table1[[#This Row],[year]]-1890,10)+1900</f>
        <v>2000-2010</v>
      </c>
      <c r="T4934" s="14" t="s">
        <v>21835</v>
      </c>
      <c r="AB4934" s="14"/>
    </row>
    <row r="4935" spans="1:28" hidden="1" x14ac:dyDescent="0.3">
      <c r="A4935" t="s">
        <v>14623</v>
      </c>
      <c r="B4935" t="s">
        <v>33</v>
      </c>
      <c r="C4935" t="s">
        <v>41</v>
      </c>
      <c r="D4935">
        <v>2006</v>
      </c>
      <c r="E4935" t="s">
        <v>14624</v>
      </c>
      <c r="F4935">
        <v>6.7</v>
      </c>
      <c r="G4935">
        <v>61000</v>
      </c>
      <c r="H4935" t="s">
        <v>14625</v>
      </c>
      <c r="I4935" t="s">
        <v>14626</v>
      </c>
      <c r="J4935" t="s">
        <v>8478</v>
      </c>
      <c r="K4935" t="s">
        <v>22</v>
      </c>
      <c r="L4935">
        <v>15000000</v>
      </c>
      <c r="M4935">
        <v>21156270</v>
      </c>
      <c r="N4935" t="s">
        <v>9986</v>
      </c>
      <c r="O4935">
        <v>104</v>
      </c>
      <c r="P4935" t="str">
        <f>IF(Table1[[#This Row],[score]]&gt;=8.5,"High",IF(Table1[[#This Row],[score]]&gt;=7,"Medium","Low"))</f>
        <v>Low</v>
      </c>
      <c r="Q4935" s="5">
        <f>Table1[[#This Row],[gross]]-Table1[[#This Row],[budget]]</f>
        <v>6156270</v>
      </c>
      <c r="R4935" s="5" t="str">
        <f>IF(Table1[[#This Row],[Profit]]&gt;0,"Profit","Loss")</f>
        <v>Profit</v>
      </c>
      <c r="S4935" s="6" t="str">
        <f>FLOOR(Table1[[#This Row],[year]]-1900,10)+1900 &amp; "-" &amp; FLOOR(Table1[[#This Row],[year]]-1890,10)+1900</f>
        <v>2000-2010</v>
      </c>
      <c r="T4935" s="14" t="s">
        <v>21835</v>
      </c>
      <c r="AB4935" s="14"/>
    </row>
    <row r="4936" spans="1:28" hidden="1" x14ac:dyDescent="0.3">
      <c r="A4936" t="s">
        <v>14775</v>
      </c>
      <c r="B4936" t="s">
        <v>16</v>
      </c>
      <c r="C4936" t="s">
        <v>63</v>
      </c>
      <c r="D4936">
        <v>2006</v>
      </c>
      <c r="E4936" t="s">
        <v>14776</v>
      </c>
      <c r="F4936">
        <v>7</v>
      </c>
      <c r="G4936">
        <v>41000</v>
      </c>
      <c r="H4936" t="s">
        <v>2546</v>
      </c>
      <c r="I4936" t="s">
        <v>2546</v>
      </c>
      <c r="J4936" t="s">
        <v>3025</v>
      </c>
      <c r="K4936" t="s">
        <v>30</v>
      </c>
      <c r="L4936">
        <v>14000000</v>
      </c>
      <c r="M4936">
        <v>20718608</v>
      </c>
      <c r="N4936" t="s">
        <v>13729</v>
      </c>
      <c r="O4936">
        <v>117</v>
      </c>
      <c r="P4936" t="str">
        <f>IF(Table1[[#This Row],[score]]&gt;=8.5,"High",IF(Table1[[#This Row],[score]]&gt;=7,"Medium","Low"))</f>
        <v>Medium</v>
      </c>
      <c r="Q4936" s="5">
        <f>Table1[[#This Row],[gross]]-Table1[[#This Row],[budget]]</f>
        <v>6718608</v>
      </c>
      <c r="R4936" s="5" t="str">
        <f>IF(Table1[[#This Row],[Profit]]&gt;0,"Profit","Loss")</f>
        <v>Profit</v>
      </c>
      <c r="S4936" s="6" t="str">
        <f>FLOOR(Table1[[#This Row],[year]]-1900,10)+1900 &amp; "-" &amp; FLOOR(Table1[[#This Row],[year]]-1890,10)+1900</f>
        <v>2000-2010</v>
      </c>
      <c r="T4936" s="14" t="s">
        <v>21835</v>
      </c>
      <c r="AB4936" s="14"/>
    </row>
    <row r="4937" spans="1:28" hidden="1" x14ac:dyDescent="0.3">
      <c r="A4937" t="s">
        <v>14629</v>
      </c>
      <c r="B4937" t="s">
        <v>16</v>
      </c>
      <c r="C4937" t="s">
        <v>41</v>
      </c>
      <c r="D4937">
        <v>2006</v>
      </c>
      <c r="E4937" t="s">
        <v>14006</v>
      </c>
      <c r="F4937">
        <v>6.3</v>
      </c>
      <c r="G4937">
        <v>65000</v>
      </c>
      <c r="H4937" t="s">
        <v>11756</v>
      </c>
      <c r="I4937" t="s">
        <v>11756</v>
      </c>
      <c r="J4937" t="s">
        <v>11756</v>
      </c>
      <c r="K4937" t="s">
        <v>30</v>
      </c>
      <c r="L4937">
        <v>17500000</v>
      </c>
      <c r="M4937">
        <v>20387597</v>
      </c>
      <c r="N4937" t="s">
        <v>23</v>
      </c>
      <c r="O4937">
        <v>110</v>
      </c>
      <c r="P4937" t="str">
        <f>IF(Table1[[#This Row],[score]]&gt;=8.5,"High",IF(Table1[[#This Row],[score]]&gt;=7,"Medium","Low"))</f>
        <v>Low</v>
      </c>
      <c r="Q4937" s="5">
        <f>Table1[[#This Row],[gross]]-Table1[[#This Row],[budget]]</f>
        <v>2887597</v>
      </c>
      <c r="R4937" s="5" t="str">
        <f>IF(Table1[[#This Row],[Profit]]&gt;0,"Profit","Loss")</f>
        <v>Profit</v>
      </c>
      <c r="S4937" s="6" t="str">
        <f>FLOOR(Table1[[#This Row],[year]]-1900,10)+1900 &amp; "-" &amp; FLOOR(Table1[[#This Row],[year]]-1890,10)+1900</f>
        <v>2000-2010</v>
      </c>
      <c r="T4937" s="14" t="s">
        <v>21835</v>
      </c>
      <c r="AB4937" s="14"/>
    </row>
    <row r="4938" spans="1:28" hidden="1" x14ac:dyDescent="0.3">
      <c r="A4938" t="s">
        <v>14842</v>
      </c>
      <c r="B4938" t="s">
        <v>443</v>
      </c>
      <c r="C4938" t="s">
        <v>17</v>
      </c>
      <c r="D4938">
        <v>2006</v>
      </c>
      <c r="E4938" t="s">
        <v>14843</v>
      </c>
      <c r="F4938">
        <v>6.3</v>
      </c>
      <c r="G4938">
        <v>12000</v>
      </c>
      <c r="H4938" t="s">
        <v>14844</v>
      </c>
      <c r="I4938" t="s">
        <v>14844</v>
      </c>
      <c r="J4938" t="s">
        <v>14845</v>
      </c>
      <c r="K4938" t="s">
        <v>30</v>
      </c>
      <c r="L4938">
        <v>1000000</v>
      </c>
      <c r="M4938">
        <f>20205757</f>
        <v>20205757</v>
      </c>
      <c r="N4938" t="s">
        <v>14846</v>
      </c>
      <c r="O4938">
        <v>77</v>
      </c>
      <c r="P4938" t="str">
        <f>IF(Table1[[#This Row],[score]]&gt;=8.5,"High",IF(Table1[[#This Row],[score]]&gt;=7,"Medium","Low"))</f>
        <v>Low</v>
      </c>
      <c r="Q4938" s="5">
        <f>Table1[[#This Row],[gross]]-Table1[[#This Row],[budget]]</f>
        <v>19205757</v>
      </c>
      <c r="R4938" s="5" t="str">
        <f>IF(Table1[[#This Row],[Profit]]&gt;0,"Profit","Loss")</f>
        <v>Profit</v>
      </c>
      <c r="S4938" s="6" t="str">
        <f>FLOOR(Table1[[#This Row],[year]]-1900,10)+1900 &amp; "-" &amp; FLOOR(Table1[[#This Row],[year]]-1890,10)+1900</f>
        <v>2000-2010</v>
      </c>
      <c r="T4938" s="14" t="s">
        <v>21860</v>
      </c>
      <c r="AB4938" s="14"/>
    </row>
    <row r="4939" spans="1:28" hidden="1" x14ac:dyDescent="0.3">
      <c r="A4939" t="s">
        <v>14684</v>
      </c>
      <c r="B4939" t="s">
        <v>33</v>
      </c>
      <c r="C4939" t="s">
        <v>17</v>
      </c>
      <c r="D4939">
        <v>2006</v>
      </c>
      <c r="E4939" t="s">
        <v>13931</v>
      </c>
      <c r="F4939">
        <v>7.4</v>
      </c>
      <c r="G4939">
        <v>19000</v>
      </c>
      <c r="H4939" t="s">
        <v>14685</v>
      </c>
      <c r="I4939" t="s">
        <v>14685</v>
      </c>
      <c r="J4939" t="s">
        <v>7451</v>
      </c>
      <c r="K4939" t="s">
        <v>30</v>
      </c>
      <c r="L4939">
        <v>8000000</v>
      </c>
      <c r="M4939">
        <v>18948425</v>
      </c>
      <c r="N4939" t="s">
        <v>14686</v>
      </c>
      <c r="O4939">
        <v>112</v>
      </c>
      <c r="P4939" t="str">
        <f>IF(Table1[[#This Row],[score]]&gt;=8.5,"High",IF(Table1[[#This Row],[score]]&gt;=7,"Medium","Low"))</f>
        <v>Medium</v>
      </c>
      <c r="Q4939" s="5">
        <f>Table1[[#This Row],[gross]]-Table1[[#This Row],[budget]]</f>
        <v>10948425</v>
      </c>
      <c r="R4939" s="5" t="str">
        <f>IF(Table1[[#This Row],[Profit]]&gt;0,"Profit","Loss")</f>
        <v>Profit</v>
      </c>
      <c r="S4939" s="6" t="str">
        <f>FLOOR(Table1[[#This Row],[year]]-1900,10)+1900 &amp; "-" &amp; FLOOR(Table1[[#This Row],[year]]-1890,10)+1900</f>
        <v>2000-2010</v>
      </c>
      <c r="T4939" s="14" t="s">
        <v>21835</v>
      </c>
      <c r="AB4939" s="14"/>
    </row>
    <row r="4940" spans="1:28" hidden="1" x14ac:dyDescent="0.3">
      <c r="A4940" t="s">
        <v>14745</v>
      </c>
      <c r="B4940" t="s">
        <v>16</v>
      </c>
      <c r="C4940" t="s">
        <v>34</v>
      </c>
      <c r="D4940">
        <v>2006</v>
      </c>
      <c r="E4940" t="s">
        <v>14390</v>
      </c>
      <c r="F4940">
        <v>5.0999999999999996</v>
      </c>
      <c r="G4940">
        <v>26000</v>
      </c>
      <c r="H4940" t="s">
        <v>14746</v>
      </c>
      <c r="I4940" t="s">
        <v>14747</v>
      </c>
      <c r="J4940" t="s">
        <v>14748</v>
      </c>
      <c r="K4940" t="s">
        <v>30</v>
      </c>
      <c r="L4940">
        <v>8000000</v>
      </c>
      <c r="M4940">
        <v>18707966</v>
      </c>
      <c r="N4940" t="s">
        <v>14749</v>
      </c>
      <c r="O4940">
        <v>84</v>
      </c>
      <c r="P4940" t="str">
        <f>IF(Table1[[#This Row],[score]]&gt;=8.5,"High",IF(Table1[[#This Row],[score]]&gt;=7,"Medium","Low"))</f>
        <v>Low</v>
      </c>
      <c r="Q4940" s="5">
        <f>Table1[[#This Row],[gross]]-Table1[[#This Row],[budget]]</f>
        <v>10707966</v>
      </c>
      <c r="R4940" s="5" t="str">
        <f>IF(Table1[[#This Row],[Profit]]&gt;0,"Profit","Loss")</f>
        <v>Profit</v>
      </c>
      <c r="S4940" s="6" t="str">
        <f>FLOOR(Table1[[#This Row],[year]]-1900,10)+1900 &amp; "-" &amp; FLOOR(Table1[[#This Row],[year]]-1890,10)+1900</f>
        <v>2000-2010</v>
      </c>
      <c r="T4940" s="14" t="s">
        <v>21835</v>
      </c>
      <c r="AB4940" s="14"/>
    </row>
    <row r="4941" spans="1:28" hidden="1" x14ac:dyDescent="0.3">
      <c r="A4941" t="s">
        <v>14752</v>
      </c>
      <c r="B4941" t="s">
        <v>16</v>
      </c>
      <c r="C4941" t="s">
        <v>41</v>
      </c>
      <c r="D4941">
        <v>2006</v>
      </c>
      <c r="E4941" t="s">
        <v>14441</v>
      </c>
      <c r="F4941">
        <v>5.8</v>
      </c>
      <c r="G4941">
        <v>29000</v>
      </c>
      <c r="H4941" t="s">
        <v>12205</v>
      </c>
      <c r="I4941" t="s">
        <v>12205</v>
      </c>
      <c r="J4941" t="s">
        <v>9683</v>
      </c>
      <c r="K4941" t="s">
        <v>30</v>
      </c>
      <c r="L4941">
        <v>6500000</v>
      </c>
      <c r="M4941">
        <v>18245244</v>
      </c>
      <c r="N4941" t="s">
        <v>12948</v>
      </c>
      <c r="O4941">
        <v>88</v>
      </c>
      <c r="P4941" t="str">
        <f>IF(Table1[[#This Row],[score]]&gt;=8.5,"High",IF(Table1[[#This Row],[score]]&gt;=7,"Medium","Low"))</f>
        <v>Low</v>
      </c>
      <c r="Q4941" s="5">
        <f>Table1[[#This Row],[gross]]-Table1[[#This Row],[budget]]</f>
        <v>11745244</v>
      </c>
      <c r="R4941" s="5" t="str">
        <f>IF(Table1[[#This Row],[Profit]]&gt;0,"Profit","Loss")</f>
        <v>Profit</v>
      </c>
      <c r="S4941" s="6" t="str">
        <f>FLOOR(Table1[[#This Row],[year]]-1900,10)+1900 &amp; "-" &amp; FLOOR(Table1[[#This Row],[year]]-1890,10)+1900</f>
        <v>2000-2010</v>
      </c>
      <c r="T4941" s="14" t="s">
        <v>21835</v>
      </c>
      <c r="AB4941" s="14"/>
    </row>
    <row r="4942" spans="1:28" hidden="1" x14ac:dyDescent="0.3">
      <c r="A4942" t="s">
        <v>14715</v>
      </c>
      <c r="B4942" t="s">
        <v>1974</v>
      </c>
      <c r="C4942" t="s">
        <v>34</v>
      </c>
      <c r="D4942">
        <v>2006</v>
      </c>
      <c r="E4942" t="s">
        <v>14716</v>
      </c>
      <c r="F4942">
        <v>6.5</v>
      </c>
      <c r="G4942">
        <v>42000</v>
      </c>
      <c r="H4942" t="s">
        <v>187</v>
      </c>
      <c r="I4942" t="s">
        <v>14717</v>
      </c>
      <c r="J4942" t="s">
        <v>12772</v>
      </c>
      <c r="K4942" t="s">
        <v>22</v>
      </c>
      <c r="L4942">
        <v>60000000</v>
      </c>
      <c r="M4942">
        <v>17858059</v>
      </c>
      <c r="N4942" t="s">
        <v>14718</v>
      </c>
      <c r="O4942">
        <v>140</v>
      </c>
      <c r="P4942" t="str">
        <f>IF(Table1[[#This Row],[score]]&gt;=8.5,"High",IF(Table1[[#This Row],[score]]&gt;=7,"Medium","Low"))</f>
        <v>Low</v>
      </c>
      <c r="Q4942" s="5">
        <f>Table1[[#This Row],[gross]]-Table1[[#This Row],[budget]]</f>
        <v>-42141941</v>
      </c>
      <c r="R4942" s="5" t="str">
        <f>IF(Table1[[#This Row],[Profit]]&gt;0,"Profit","Loss")</f>
        <v>Loss</v>
      </c>
      <c r="S4942" s="6" t="str">
        <f>FLOOR(Table1[[#This Row],[year]]-1900,10)+1900 &amp; "-" &amp; FLOOR(Table1[[#This Row],[year]]-1890,10)+1900</f>
        <v>2000-2010</v>
      </c>
      <c r="T4942" s="14" t="s">
        <v>21835</v>
      </c>
      <c r="AB4942" s="14"/>
    </row>
    <row r="4943" spans="1:28" hidden="1" x14ac:dyDescent="0.3">
      <c r="A4943" t="s">
        <v>14642</v>
      </c>
      <c r="B4943" t="s">
        <v>16</v>
      </c>
      <c r="C4943" t="s">
        <v>41</v>
      </c>
      <c r="D4943">
        <v>2006</v>
      </c>
      <c r="E4943" t="s">
        <v>14575</v>
      </c>
      <c r="F4943">
        <v>7.2</v>
      </c>
      <c r="G4943">
        <v>71000</v>
      </c>
      <c r="H4943" t="s">
        <v>596</v>
      </c>
      <c r="I4943" t="s">
        <v>14643</v>
      </c>
      <c r="J4943" t="s">
        <v>6310</v>
      </c>
      <c r="K4943" t="s">
        <v>448</v>
      </c>
      <c r="L4943">
        <v>13000000</v>
      </c>
      <c r="M4943">
        <v>17471727</v>
      </c>
      <c r="N4943" t="s">
        <v>14644</v>
      </c>
      <c r="O4943">
        <v>120</v>
      </c>
      <c r="P4943" t="str">
        <f>IF(Table1[[#This Row],[score]]&gt;=8.5,"High",IF(Table1[[#This Row],[score]]&gt;=7,"Medium","Low"))</f>
        <v>Medium</v>
      </c>
      <c r="Q4943" s="5">
        <f>Table1[[#This Row],[gross]]-Table1[[#This Row],[budget]]</f>
        <v>4471727</v>
      </c>
      <c r="R4943" s="5" t="str">
        <f>IF(Table1[[#This Row],[Profit]]&gt;0,"Profit","Loss")</f>
        <v>Profit</v>
      </c>
      <c r="S4943" s="6" t="str">
        <f>FLOOR(Table1[[#This Row],[year]]-1900,10)+1900 &amp; "-" &amp; FLOOR(Table1[[#This Row],[year]]-1890,10)+1900</f>
        <v>2000-2010</v>
      </c>
      <c r="T4943" s="14" t="s">
        <v>21835</v>
      </c>
      <c r="AB4943" s="14"/>
    </row>
    <row r="4944" spans="1:28" hidden="1" x14ac:dyDescent="0.3">
      <c r="A4944" t="s">
        <v>14754</v>
      </c>
      <c r="B4944" t="s">
        <v>16</v>
      </c>
      <c r="C4944" t="s">
        <v>63</v>
      </c>
      <c r="D4944">
        <v>2006</v>
      </c>
      <c r="E4944" t="s">
        <v>14254</v>
      </c>
      <c r="F4944">
        <v>6.5</v>
      </c>
      <c r="G4944">
        <v>33000</v>
      </c>
      <c r="H4944" t="s">
        <v>14755</v>
      </c>
      <c r="I4944" t="s">
        <v>14756</v>
      </c>
      <c r="J4944" t="s">
        <v>11058</v>
      </c>
      <c r="K4944" t="s">
        <v>30</v>
      </c>
      <c r="L4944">
        <v>28000000</v>
      </c>
      <c r="M4944">
        <v>16800438</v>
      </c>
      <c r="N4944" t="s">
        <v>12565</v>
      </c>
      <c r="O4944">
        <v>126</v>
      </c>
      <c r="P4944" t="str">
        <f>IF(Table1[[#This Row],[score]]&gt;=8.5,"High",IF(Table1[[#This Row],[score]]&gt;=7,"Medium","Low"))</f>
        <v>Low</v>
      </c>
      <c r="Q4944" s="5">
        <f>Table1[[#This Row],[gross]]-Table1[[#This Row],[budget]]</f>
        <v>-11199562</v>
      </c>
      <c r="R4944" s="5" t="str">
        <f>IF(Table1[[#This Row],[Profit]]&gt;0,"Profit","Loss")</f>
        <v>Loss</v>
      </c>
      <c r="S4944" s="6" t="str">
        <f>FLOOR(Table1[[#This Row],[year]]-1900,10)+1900 &amp; "-" &amp; FLOOR(Table1[[#This Row],[year]]-1890,10)+1900</f>
        <v>2000-2010</v>
      </c>
      <c r="T4944" s="14" t="s">
        <v>21835</v>
      </c>
      <c r="AB4944" s="14"/>
    </row>
    <row r="4945" spans="1:28" hidden="1" x14ac:dyDescent="0.3">
      <c r="A4945" t="s">
        <v>14831</v>
      </c>
      <c r="B4945" t="s">
        <v>337</v>
      </c>
      <c r="C4945" t="s">
        <v>390</v>
      </c>
      <c r="D4945">
        <v>2006</v>
      </c>
      <c r="E4945" t="s">
        <v>14444</v>
      </c>
      <c r="F4945">
        <v>5.7</v>
      </c>
      <c r="G4945">
        <v>8300</v>
      </c>
      <c r="H4945" t="s">
        <v>14832</v>
      </c>
      <c r="I4945" t="s">
        <v>14833</v>
      </c>
      <c r="J4945" t="s">
        <v>14834</v>
      </c>
      <c r="K4945" t="s">
        <v>195</v>
      </c>
      <c r="L4945">
        <v>35000000</v>
      </c>
      <c r="M4945">
        <v>16627188</v>
      </c>
      <c r="N4945" t="s">
        <v>14835</v>
      </c>
      <c r="O4945">
        <v>87</v>
      </c>
      <c r="P4945" t="str">
        <f>IF(Table1[[#This Row],[score]]&gt;=8.5,"High",IF(Table1[[#This Row],[score]]&gt;=7,"Medium","Low"))</f>
        <v>Low</v>
      </c>
      <c r="Q4945" s="5">
        <f>Table1[[#This Row],[gross]]-Table1[[#This Row],[budget]]</f>
        <v>-18372812</v>
      </c>
      <c r="R4945" s="5" t="str">
        <f>IF(Table1[[#This Row],[Profit]]&gt;0,"Profit","Loss")</f>
        <v>Loss</v>
      </c>
      <c r="S4945" s="6" t="str">
        <f>FLOOR(Table1[[#This Row],[year]]-1900,10)+1900 &amp; "-" &amp; FLOOR(Table1[[#This Row],[year]]-1890,10)+1900</f>
        <v>2000-2010</v>
      </c>
      <c r="T4945" s="14" t="s">
        <v>21835</v>
      </c>
      <c r="AB4945" s="14"/>
    </row>
    <row r="4946" spans="1:28" hidden="1" x14ac:dyDescent="0.3">
      <c r="A4946" t="s">
        <v>14432</v>
      </c>
      <c r="B4946" t="s">
        <v>1974</v>
      </c>
      <c r="C4946" t="s">
        <v>17</v>
      </c>
      <c r="D4946">
        <v>2006</v>
      </c>
      <c r="E4946" t="s">
        <v>14433</v>
      </c>
      <c r="F4946">
        <v>7.2</v>
      </c>
      <c r="G4946">
        <v>232000</v>
      </c>
      <c r="H4946" t="s">
        <v>10109</v>
      </c>
      <c r="I4946" t="s">
        <v>10109</v>
      </c>
      <c r="J4946" t="s">
        <v>13344</v>
      </c>
      <c r="K4946" t="s">
        <v>195</v>
      </c>
      <c r="L4946">
        <v>35000000</v>
      </c>
      <c r="M4946">
        <v>16468343</v>
      </c>
      <c r="N4946" t="s">
        <v>23</v>
      </c>
      <c r="O4946">
        <v>97</v>
      </c>
      <c r="P4946" t="str">
        <f>IF(Table1[[#This Row],[score]]&gt;=8.5,"High",IF(Table1[[#This Row],[score]]&gt;=7,"Medium","Low"))</f>
        <v>Medium</v>
      </c>
      <c r="Q4946" s="5">
        <f>Table1[[#This Row],[gross]]-Table1[[#This Row],[budget]]</f>
        <v>-18531657</v>
      </c>
      <c r="R4946" s="5" t="str">
        <f>IF(Table1[[#This Row],[Profit]]&gt;0,"Profit","Loss")</f>
        <v>Loss</v>
      </c>
      <c r="S4946" s="6" t="str">
        <f>FLOOR(Table1[[#This Row],[year]]-1900,10)+1900 &amp; "-" &amp; FLOOR(Table1[[#This Row],[year]]-1890,10)+1900</f>
        <v>2000-2010</v>
      </c>
      <c r="T4946" s="14" t="s">
        <v>21835</v>
      </c>
      <c r="AB4946" s="14"/>
    </row>
    <row r="4947" spans="1:28" hidden="1" x14ac:dyDescent="0.3">
      <c r="A4947" t="s">
        <v>14580</v>
      </c>
      <c r="B4947" t="s">
        <v>1974</v>
      </c>
      <c r="C4947" t="s">
        <v>41</v>
      </c>
      <c r="D4947">
        <v>2006</v>
      </c>
      <c r="E4947" t="s">
        <v>14452</v>
      </c>
      <c r="F4947">
        <v>6</v>
      </c>
      <c r="G4947">
        <v>25000</v>
      </c>
      <c r="H4947" t="s">
        <v>10057</v>
      </c>
      <c r="I4947" t="s">
        <v>10057</v>
      </c>
      <c r="J4947" t="s">
        <v>13404</v>
      </c>
      <c r="K4947" t="s">
        <v>30</v>
      </c>
      <c r="L4947">
        <v>25000000</v>
      </c>
      <c r="M4947">
        <v>16162580</v>
      </c>
      <c r="N4947" t="s">
        <v>31</v>
      </c>
      <c r="O4947">
        <v>124</v>
      </c>
      <c r="P4947" t="str">
        <f>IF(Table1[[#This Row],[score]]&gt;=8.5,"High",IF(Table1[[#This Row],[score]]&gt;=7,"Medium","Low"))</f>
        <v>Low</v>
      </c>
      <c r="Q4947" s="5">
        <f>Table1[[#This Row],[gross]]-Table1[[#This Row],[budget]]</f>
        <v>-8837420</v>
      </c>
      <c r="R4947" s="5" t="str">
        <f>IF(Table1[[#This Row],[Profit]]&gt;0,"Profit","Loss")</f>
        <v>Loss</v>
      </c>
      <c r="S4947" s="6" t="str">
        <f>FLOOR(Table1[[#This Row],[year]]-1900,10)+1900 &amp; "-" &amp; FLOOR(Table1[[#This Row],[year]]-1890,10)+1900</f>
        <v>2000-2010</v>
      </c>
      <c r="T4947" s="14" t="s">
        <v>21835</v>
      </c>
      <c r="AB4947" s="14"/>
    </row>
    <row r="4948" spans="1:28" hidden="1" x14ac:dyDescent="0.3">
      <c r="A4948" t="s">
        <v>14810</v>
      </c>
      <c r="B4948" t="s">
        <v>16</v>
      </c>
      <c r="C4948" t="s">
        <v>41</v>
      </c>
      <c r="D4948">
        <v>2006</v>
      </c>
      <c r="E4948" t="s">
        <v>14444</v>
      </c>
      <c r="F4948">
        <v>6.4</v>
      </c>
      <c r="G4948">
        <v>41000</v>
      </c>
      <c r="H4948" t="s">
        <v>10620</v>
      </c>
      <c r="I4948" t="s">
        <v>13371</v>
      </c>
      <c r="J4948" t="s">
        <v>13504</v>
      </c>
      <c r="K4948" t="s">
        <v>30</v>
      </c>
      <c r="L4948">
        <v>20000000</v>
      </c>
      <c r="M4948">
        <v>15852401</v>
      </c>
      <c r="N4948" t="s">
        <v>9892</v>
      </c>
      <c r="O4948">
        <v>104</v>
      </c>
      <c r="P4948" t="str">
        <f>IF(Table1[[#This Row],[score]]&gt;=8.5,"High",IF(Table1[[#This Row],[score]]&gt;=7,"Medium","Low"))</f>
        <v>Low</v>
      </c>
      <c r="Q4948" s="5">
        <f>Table1[[#This Row],[gross]]-Table1[[#This Row],[budget]]</f>
        <v>-4147599</v>
      </c>
      <c r="R4948" s="5" t="str">
        <f>IF(Table1[[#This Row],[Profit]]&gt;0,"Profit","Loss")</f>
        <v>Loss</v>
      </c>
      <c r="S4948" s="6" t="str">
        <f>FLOOR(Table1[[#This Row],[year]]-1900,10)+1900 &amp; "-" &amp; FLOOR(Table1[[#This Row],[year]]-1890,10)+1900</f>
        <v>2000-2010</v>
      </c>
      <c r="T4948" s="14" t="s">
        <v>21835</v>
      </c>
      <c r="AB4948" s="14"/>
    </row>
    <row r="4949" spans="1:28" hidden="1" x14ac:dyDescent="0.3">
      <c r="A4949" t="s">
        <v>14385</v>
      </c>
      <c r="B4949" t="s">
        <v>16</v>
      </c>
      <c r="C4949" t="s">
        <v>17</v>
      </c>
      <c r="D4949">
        <v>2006</v>
      </c>
      <c r="E4949" t="s">
        <v>14386</v>
      </c>
      <c r="F4949">
        <v>7.5</v>
      </c>
      <c r="G4949">
        <v>107000</v>
      </c>
      <c r="H4949" t="s">
        <v>11961</v>
      </c>
      <c r="I4949" t="s">
        <v>11961</v>
      </c>
      <c r="J4949" t="s">
        <v>10386</v>
      </c>
      <c r="K4949" t="s">
        <v>30</v>
      </c>
      <c r="L4949">
        <v>26000000</v>
      </c>
      <c r="M4949">
        <v>14821658</v>
      </c>
      <c r="N4949" t="s">
        <v>2001</v>
      </c>
      <c r="O4949">
        <v>137</v>
      </c>
      <c r="P4949" t="str">
        <f>IF(Table1[[#This Row],[score]]&gt;=8.5,"High",IF(Table1[[#This Row],[score]]&gt;=7,"Medium","Low"))</f>
        <v>Medium</v>
      </c>
      <c r="Q4949" s="5">
        <f>Table1[[#This Row],[gross]]-Table1[[#This Row],[budget]]</f>
        <v>-11178342</v>
      </c>
      <c r="R4949" s="5" t="str">
        <f>IF(Table1[[#This Row],[Profit]]&gt;0,"Profit","Loss")</f>
        <v>Loss</v>
      </c>
      <c r="S4949" s="6" t="str">
        <f>FLOOR(Table1[[#This Row],[year]]-1900,10)+1900 &amp; "-" &amp; FLOOR(Table1[[#This Row],[year]]-1890,10)+1900</f>
        <v>2000-2010</v>
      </c>
      <c r="T4949" s="14" t="s">
        <v>21835</v>
      </c>
      <c r="AB4949" s="14"/>
    </row>
    <row r="4950" spans="1:28" hidden="1" x14ac:dyDescent="0.3">
      <c r="A4950" t="s">
        <v>14636</v>
      </c>
      <c r="B4950" t="s">
        <v>16</v>
      </c>
      <c r="C4950" t="s">
        <v>52</v>
      </c>
      <c r="D4950">
        <v>2006</v>
      </c>
      <c r="E4950" t="s">
        <v>14637</v>
      </c>
      <c r="F4950">
        <v>5.4</v>
      </c>
      <c r="G4950">
        <v>37000</v>
      </c>
      <c r="H4950" t="s">
        <v>2852</v>
      </c>
      <c r="I4950" t="s">
        <v>14638</v>
      </c>
      <c r="J4950" t="s">
        <v>14639</v>
      </c>
      <c r="K4950" t="s">
        <v>30</v>
      </c>
      <c r="L4950">
        <v>10000000</v>
      </c>
      <c r="M4950">
        <v>14756513</v>
      </c>
      <c r="N4950" t="s">
        <v>14640</v>
      </c>
      <c r="O4950">
        <v>93</v>
      </c>
      <c r="P4950" t="str">
        <f>IF(Table1[[#This Row],[score]]&gt;=8.5,"High",IF(Table1[[#This Row],[score]]&gt;=7,"Medium","Low"))</f>
        <v>Low</v>
      </c>
      <c r="Q4950" s="5">
        <f>Table1[[#This Row],[gross]]-Table1[[#This Row],[budget]]</f>
        <v>4756513</v>
      </c>
      <c r="R4950" s="5" t="str">
        <f>IF(Table1[[#This Row],[Profit]]&gt;0,"Profit","Loss")</f>
        <v>Profit</v>
      </c>
      <c r="S4950" s="6" t="str">
        <f>FLOOR(Table1[[#This Row],[year]]-1900,10)+1900 &amp; "-" &amp; FLOOR(Table1[[#This Row],[year]]-1890,10)+1900</f>
        <v>2000-2010</v>
      </c>
      <c r="T4950" s="14" t="s">
        <v>21835</v>
      </c>
      <c r="AB4950" s="14"/>
    </row>
    <row r="4951" spans="1:28" hidden="1" x14ac:dyDescent="0.3">
      <c r="A4951" t="s">
        <v>14468</v>
      </c>
      <c r="B4951" t="s">
        <v>16</v>
      </c>
      <c r="C4951" t="s">
        <v>25</v>
      </c>
      <c r="D4951">
        <v>2006</v>
      </c>
      <c r="E4951" t="s">
        <v>14433</v>
      </c>
      <c r="F4951">
        <v>6.8</v>
      </c>
      <c r="G4951">
        <v>104000</v>
      </c>
      <c r="H4951" t="s">
        <v>14469</v>
      </c>
      <c r="I4951" t="s">
        <v>11796</v>
      </c>
      <c r="J4951" t="s">
        <v>11796</v>
      </c>
      <c r="K4951" t="s">
        <v>30</v>
      </c>
      <c r="L4951">
        <v>20000000</v>
      </c>
      <c r="M4951">
        <v>13939963</v>
      </c>
      <c r="N4951" t="s">
        <v>14470</v>
      </c>
      <c r="O4951">
        <v>93</v>
      </c>
      <c r="P4951" t="str">
        <f>IF(Table1[[#This Row],[score]]&gt;=8.5,"High",IF(Table1[[#This Row],[score]]&gt;=7,"Medium","Low"))</f>
        <v>Low</v>
      </c>
      <c r="Q4951" s="5">
        <f>Table1[[#This Row],[gross]]-Table1[[#This Row],[budget]]</f>
        <v>-6060037</v>
      </c>
      <c r="R4951" s="5" t="str">
        <f>IF(Table1[[#This Row],[Profit]]&gt;0,"Profit","Loss")</f>
        <v>Loss</v>
      </c>
      <c r="S4951" s="6" t="str">
        <f>FLOOR(Table1[[#This Row],[year]]-1900,10)+1900 &amp; "-" &amp; FLOOR(Table1[[#This Row],[year]]-1890,10)+1900</f>
        <v>2000-2010</v>
      </c>
      <c r="T4951" s="14" t="s">
        <v>21835</v>
      </c>
      <c r="AB4951" s="14"/>
    </row>
    <row r="4952" spans="1:28" hidden="1" x14ac:dyDescent="0.3">
      <c r="A4952" t="s">
        <v>14424</v>
      </c>
      <c r="B4952" t="s">
        <v>16</v>
      </c>
      <c r="C4952" t="s">
        <v>41</v>
      </c>
      <c r="D4952">
        <v>2006</v>
      </c>
      <c r="E4952" t="s">
        <v>14425</v>
      </c>
      <c r="F4952">
        <v>6.5</v>
      </c>
      <c r="G4952">
        <v>76000</v>
      </c>
      <c r="H4952" t="s">
        <v>11649</v>
      </c>
      <c r="I4952" t="s">
        <v>11649</v>
      </c>
      <c r="J4952" t="s">
        <v>13908</v>
      </c>
      <c r="K4952" t="s">
        <v>195</v>
      </c>
      <c r="L4952">
        <v>15000000</v>
      </c>
      <c r="M4952">
        <v>12834936</v>
      </c>
      <c r="N4952" t="s">
        <v>12327</v>
      </c>
      <c r="O4952">
        <v>95</v>
      </c>
      <c r="P4952" t="str">
        <f>IF(Table1[[#This Row],[score]]&gt;=8.5,"High",IF(Table1[[#This Row],[score]]&gt;=7,"Medium","Low"))</f>
        <v>Low</v>
      </c>
      <c r="Q4952" s="5">
        <f>Table1[[#This Row],[gross]]-Table1[[#This Row],[budget]]</f>
        <v>-2165064</v>
      </c>
      <c r="R4952" s="5" t="str">
        <f>IF(Table1[[#This Row],[Profit]]&gt;0,"Profit","Loss")</f>
        <v>Loss</v>
      </c>
      <c r="S4952" s="6" t="str">
        <f>FLOOR(Table1[[#This Row],[year]]-1900,10)+1900 &amp; "-" &amp; FLOOR(Table1[[#This Row],[year]]-1890,10)+1900</f>
        <v>2000-2010</v>
      </c>
      <c r="T4952" s="14" t="s">
        <v>21835</v>
      </c>
      <c r="AB4952" s="14"/>
    </row>
    <row r="4953" spans="1:28" hidden="1" x14ac:dyDescent="0.3">
      <c r="A4953" t="s">
        <v>14701</v>
      </c>
      <c r="B4953" t="s">
        <v>33</v>
      </c>
      <c r="C4953" t="s">
        <v>34</v>
      </c>
      <c r="D4953">
        <v>2006</v>
      </c>
      <c r="E4953" t="s">
        <v>14479</v>
      </c>
      <c r="F4953">
        <v>4.4000000000000004</v>
      </c>
      <c r="G4953">
        <v>19000</v>
      </c>
      <c r="H4953" t="s">
        <v>6203</v>
      </c>
      <c r="I4953" t="s">
        <v>8129</v>
      </c>
      <c r="J4953" t="s">
        <v>7997</v>
      </c>
      <c r="K4953" t="s">
        <v>30</v>
      </c>
      <c r="L4953">
        <v>35000000</v>
      </c>
      <c r="M4953">
        <v>12506362</v>
      </c>
      <c r="N4953" t="s">
        <v>11734</v>
      </c>
      <c r="O4953">
        <v>83</v>
      </c>
      <c r="P4953" t="str">
        <f>IF(Table1[[#This Row],[score]]&gt;=8.5,"High",IF(Table1[[#This Row],[score]]&gt;=7,"Medium","Low"))</f>
        <v>Low</v>
      </c>
      <c r="Q4953" s="5">
        <f>Table1[[#This Row],[gross]]-Table1[[#This Row],[budget]]</f>
        <v>-22493638</v>
      </c>
      <c r="R4953" s="5" t="str">
        <f>IF(Table1[[#This Row],[Profit]]&gt;0,"Profit","Loss")</f>
        <v>Loss</v>
      </c>
      <c r="S4953" s="6" t="str">
        <f>FLOOR(Table1[[#This Row],[year]]-1900,10)+1900 &amp; "-" &amp; FLOOR(Table1[[#This Row],[year]]-1890,10)+1900</f>
        <v>2000-2010</v>
      </c>
      <c r="T4953" s="14" t="s">
        <v>21835</v>
      </c>
      <c r="AB4953" s="14"/>
    </row>
    <row r="4954" spans="1:28" hidden="1" x14ac:dyDescent="0.3">
      <c r="A4954" t="s">
        <v>14733</v>
      </c>
      <c r="B4954" t="s">
        <v>16</v>
      </c>
      <c r="C4954" t="s">
        <v>17</v>
      </c>
      <c r="D4954">
        <v>2006</v>
      </c>
      <c r="E4954" t="s">
        <v>14734</v>
      </c>
      <c r="F4954">
        <v>7.7</v>
      </c>
      <c r="G4954">
        <v>33000</v>
      </c>
      <c r="H4954" t="s">
        <v>12728</v>
      </c>
      <c r="I4954" t="s">
        <v>12728</v>
      </c>
      <c r="J4954" t="s">
        <v>14735</v>
      </c>
      <c r="K4954" t="s">
        <v>3770</v>
      </c>
      <c r="L4954">
        <f>20500000</f>
        <v>20500000</v>
      </c>
      <c r="M4954">
        <v>11632723</v>
      </c>
      <c r="N4954" t="s">
        <v>10311</v>
      </c>
      <c r="O4954">
        <v>120</v>
      </c>
      <c r="P4954" t="str">
        <f>IF(Table1[[#This Row],[score]]&gt;=8.5,"High",IF(Table1[[#This Row],[score]]&gt;=7,"Medium","Low"))</f>
        <v>Medium</v>
      </c>
      <c r="Q4954" s="5">
        <f>Table1[[#This Row],[gross]]-Table1[[#This Row],[budget]]</f>
        <v>-8867277</v>
      </c>
      <c r="R4954" s="5" t="str">
        <f>IF(Table1[[#This Row],[Profit]]&gt;0,"Profit","Loss")</f>
        <v>Loss</v>
      </c>
      <c r="S4954" s="6" t="str">
        <f>FLOOR(Table1[[#This Row],[year]]-1900,10)+1900 &amp; "-" &amp; FLOOR(Table1[[#This Row],[year]]-1890,10)+1900</f>
        <v>2000-2010</v>
      </c>
      <c r="T4954" s="14" t="s">
        <v>21835</v>
      </c>
      <c r="AB4954" s="14"/>
    </row>
    <row r="4955" spans="1:28" hidden="1" x14ac:dyDescent="0.3">
      <c r="A4955" t="s">
        <v>14815</v>
      </c>
      <c r="B4955" t="s">
        <v>33</v>
      </c>
      <c r="C4955" t="s">
        <v>25</v>
      </c>
      <c r="D4955">
        <v>2006</v>
      </c>
      <c r="E4955" t="s">
        <v>14816</v>
      </c>
      <c r="F4955">
        <v>6.3</v>
      </c>
      <c r="G4955">
        <v>22000</v>
      </c>
      <c r="H4955" t="s">
        <v>14817</v>
      </c>
      <c r="I4955" t="s">
        <v>14818</v>
      </c>
      <c r="J4955" t="s">
        <v>6974</v>
      </c>
      <c r="K4955" t="s">
        <v>30</v>
      </c>
      <c r="L4955">
        <v>13000000</v>
      </c>
      <c r="M4955">
        <v>11130889</v>
      </c>
      <c r="N4955" t="s">
        <v>23</v>
      </c>
      <c r="O4955">
        <v>104</v>
      </c>
      <c r="P4955" t="str">
        <f>IF(Table1[[#This Row],[score]]&gt;=8.5,"High",IF(Table1[[#This Row],[score]]&gt;=7,"Medium","Low"))</f>
        <v>Low</v>
      </c>
      <c r="Q4955" s="5">
        <f>Table1[[#This Row],[gross]]-Table1[[#This Row],[budget]]</f>
        <v>-1869111</v>
      </c>
      <c r="R4955" s="5" t="str">
        <f>IF(Table1[[#This Row],[Profit]]&gt;0,"Profit","Loss")</f>
        <v>Loss</v>
      </c>
      <c r="S4955" s="6" t="str">
        <f>FLOOR(Table1[[#This Row],[year]]-1900,10)+1900 &amp; "-" &amp; FLOOR(Table1[[#This Row],[year]]-1890,10)+1900</f>
        <v>2000-2010</v>
      </c>
      <c r="T4955" s="14" t="s">
        <v>21835</v>
      </c>
      <c r="AB4955" s="14"/>
    </row>
    <row r="4956" spans="1:28" hidden="1" x14ac:dyDescent="0.3">
      <c r="A4956" t="s">
        <v>14541</v>
      </c>
      <c r="B4956" t="s">
        <v>16</v>
      </c>
      <c r="C4956" t="s">
        <v>17</v>
      </c>
      <c r="D4956">
        <v>2006</v>
      </c>
      <c r="E4956" t="s">
        <v>14542</v>
      </c>
      <c r="F4956">
        <v>6.9</v>
      </c>
      <c r="G4956">
        <v>62000</v>
      </c>
      <c r="H4956" t="s">
        <v>14205</v>
      </c>
      <c r="I4956" t="s">
        <v>14205</v>
      </c>
      <c r="J4956" t="s">
        <v>8478</v>
      </c>
      <c r="K4956" t="s">
        <v>30</v>
      </c>
      <c r="L4956">
        <v>15000000</v>
      </c>
      <c r="M4956">
        <v>10907485</v>
      </c>
      <c r="N4956" t="s">
        <v>14278</v>
      </c>
      <c r="O4956">
        <v>116</v>
      </c>
      <c r="P4956" t="str">
        <f>IF(Table1[[#This Row],[score]]&gt;=8.5,"High",IF(Table1[[#This Row],[score]]&gt;=7,"Medium","Low"))</f>
        <v>Low</v>
      </c>
      <c r="Q4956" s="5">
        <f>Table1[[#This Row],[gross]]-Table1[[#This Row],[budget]]</f>
        <v>-4092515</v>
      </c>
      <c r="R4956" s="5" t="str">
        <f>IF(Table1[[#This Row],[Profit]]&gt;0,"Profit","Loss")</f>
        <v>Loss</v>
      </c>
      <c r="S4956" s="6" t="str">
        <f>FLOOR(Table1[[#This Row],[year]]-1900,10)+1900 &amp; "-" &amp; FLOOR(Table1[[#This Row],[year]]-1890,10)+1900</f>
        <v>2000-2010</v>
      </c>
      <c r="T4956" s="14" t="s">
        <v>21835</v>
      </c>
      <c r="AB4956" s="14"/>
    </row>
    <row r="4957" spans="1:28" hidden="1" x14ac:dyDescent="0.3">
      <c r="A4957" t="s">
        <v>14796</v>
      </c>
      <c r="B4957" t="s">
        <v>443</v>
      </c>
      <c r="C4957" t="s">
        <v>41</v>
      </c>
      <c r="D4957">
        <v>2006</v>
      </c>
      <c r="E4957" t="s">
        <v>14797</v>
      </c>
      <c r="F4957">
        <v>8.1</v>
      </c>
      <c r="G4957">
        <v>115000</v>
      </c>
      <c r="H4957" t="s">
        <v>14798</v>
      </c>
      <c r="I4957" t="s">
        <v>14799</v>
      </c>
      <c r="J4957" t="s">
        <v>12001</v>
      </c>
      <c r="K4957" t="s">
        <v>10197</v>
      </c>
      <c r="L4957" s="5">
        <f>20500000</f>
        <v>20500000</v>
      </c>
      <c r="M4957" s="5">
        <v>10800778</v>
      </c>
      <c r="N4957" t="s">
        <v>14800</v>
      </c>
      <c r="O4957">
        <v>167</v>
      </c>
      <c r="P4957" t="str">
        <f>IF(Table1[[#This Row],[score]]&gt;=8.5,"High",IF(Table1[[#This Row],[score]]&gt;=7,"Medium","Low"))</f>
        <v>Medium</v>
      </c>
      <c r="Q4957" s="5">
        <f>Table1[[#This Row],[gross]]-Table1[[#This Row],[budget]]</f>
        <v>-9699222</v>
      </c>
      <c r="R4957" s="5" t="str">
        <f>IF(Table1[[#This Row],[Profit]]&gt;0,"Profit","Loss")</f>
        <v>Loss</v>
      </c>
      <c r="S4957" s="6" t="str">
        <f>FLOOR(Table1[[#This Row],[year]]-1900,10)+1900 &amp; "-" &amp; FLOOR(Table1[[#This Row],[year]]-1890,10)+1900</f>
        <v>2000-2010</v>
      </c>
      <c r="T4957" s="14" t="s">
        <v>21835</v>
      </c>
      <c r="AB4957" s="14"/>
    </row>
    <row r="4958" spans="1:28" hidden="1" x14ac:dyDescent="0.3">
      <c r="A4958" t="s">
        <v>14753</v>
      </c>
      <c r="B4958" t="s">
        <v>1974</v>
      </c>
      <c r="C4958" t="s">
        <v>17</v>
      </c>
      <c r="D4958">
        <v>2006</v>
      </c>
      <c r="E4958" t="s">
        <v>14716</v>
      </c>
      <c r="F4958">
        <v>6.2</v>
      </c>
      <c r="G4958">
        <v>24000</v>
      </c>
      <c r="H4958" t="s">
        <v>7462</v>
      </c>
      <c r="I4958" t="s">
        <v>7462</v>
      </c>
      <c r="J4958" t="s">
        <v>975</v>
      </c>
      <c r="K4958" t="s">
        <v>5762</v>
      </c>
      <c r="L4958">
        <v>55000000</v>
      </c>
      <c r="M4958">
        <v>9451623</v>
      </c>
      <c r="N4958" t="s">
        <v>31</v>
      </c>
      <c r="O4958">
        <v>128</v>
      </c>
      <c r="P4958" t="str">
        <f>IF(Table1[[#This Row],[score]]&gt;=8.5,"High",IF(Table1[[#This Row],[score]]&gt;=7,"Medium","Low"))</f>
        <v>Low</v>
      </c>
      <c r="Q4958" s="5">
        <f>Table1[[#This Row],[gross]]-Table1[[#This Row],[budget]]</f>
        <v>-45548377</v>
      </c>
      <c r="R4958" s="5" t="str">
        <f>IF(Table1[[#This Row],[Profit]]&gt;0,"Profit","Loss")</f>
        <v>Loss</v>
      </c>
      <c r="S4958" s="6" t="str">
        <f>FLOOR(Table1[[#This Row],[year]]-1900,10)+1900 &amp; "-" &amp; FLOOR(Table1[[#This Row],[year]]-1890,10)+1900</f>
        <v>2000-2010</v>
      </c>
      <c r="T4958" s="14" t="s">
        <v>21835</v>
      </c>
      <c r="AB4958" s="14"/>
    </row>
    <row r="4959" spans="1:28" hidden="1" x14ac:dyDescent="0.3">
      <c r="A4959" t="s">
        <v>3394</v>
      </c>
      <c r="B4959" t="s">
        <v>16</v>
      </c>
      <c r="C4959" t="s">
        <v>34</v>
      </c>
      <c r="D4959">
        <v>2006</v>
      </c>
      <c r="E4959" t="s">
        <v>14171</v>
      </c>
      <c r="F4959">
        <v>7.3</v>
      </c>
      <c r="G4959">
        <v>98000</v>
      </c>
      <c r="H4959" t="s">
        <v>13057</v>
      </c>
      <c r="I4959" t="s">
        <v>13057</v>
      </c>
      <c r="J4959" t="s">
        <v>10443</v>
      </c>
      <c r="K4959" t="s">
        <v>5762</v>
      </c>
      <c r="L4959">
        <v>15000000</v>
      </c>
      <c r="M4959">
        <v>9380029</v>
      </c>
      <c r="N4959" t="s">
        <v>2001</v>
      </c>
      <c r="O4959">
        <v>122</v>
      </c>
      <c r="P4959" t="str">
        <f>IF(Table1[[#This Row],[score]]&gt;=8.5,"High",IF(Table1[[#This Row],[score]]&gt;=7,"Medium","Low"))</f>
        <v>Medium</v>
      </c>
      <c r="Q4959" s="5">
        <f>Table1[[#This Row],[gross]]-Table1[[#This Row],[budget]]</f>
        <v>-5619971</v>
      </c>
      <c r="R4959" s="5" t="str">
        <f>IF(Table1[[#This Row],[Profit]]&gt;0,"Profit","Loss")</f>
        <v>Loss</v>
      </c>
      <c r="S4959" s="6" t="str">
        <f>FLOOR(Table1[[#This Row],[year]]-1900,10)+1900 &amp; "-" &amp; FLOOR(Table1[[#This Row],[year]]-1890,10)+1900</f>
        <v>2000-2010</v>
      </c>
      <c r="T4959" s="14" t="s">
        <v>21835</v>
      </c>
      <c r="AB4959" s="14"/>
    </row>
    <row r="4960" spans="1:28" hidden="1" x14ac:dyDescent="0.3">
      <c r="A4960" t="s">
        <v>14453</v>
      </c>
      <c r="B4960" t="s">
        <v>443</v>
      </c>
      <c r="C4960" t="s">
        <v>104</v>
      </c>
      <c r="D4960">
        <v>2006</v>
      </c>
      <c r="E4960" t="s">
        <v>14454</v>
      </c>
      <c r="F4960">
        <v>7.7</v>
      </c>
      <c r="G4960">
        <v>117000</v>
      </c>
      <c r="H4960" t="s">
        <v>11073</v>
      </c>
      <c r="I4960" t="s">
        <v>11073</v>
      </c>
      <c r="J4960" t="s">
        <v>14455</v>
      </c>
      <c r="K4960" t="s">
        <v>22</v>
      </c>
      <c r="L4960">
        <f>20500000</f>
        <v>20500000</v>
      </c>
      <c r="M4960">
        <v>8481254</v>
      </c>
      <c r="N4960" t="s">
        <v>13596</v>
      </c>
      <c r="O4960">
        <v>101</v>
      </c>
      <c r="P4960" t="str">
        <f>IF(Table1[[#This Row],[score]]&gt;=8.5,"High",IF(Table1[[#This Row],[score]]&gt;=7,"Medium","Low"))</f>
        <v>Medium</v>
      </c>
      <c r="Q4960" s="5">
        <f>Table1[[#This Row],[gross]]-Table1[[#This Row],[budget]]</f>
        <v>-12018746</v>
      </c>
      <c r="R4960" s="5" t="str">
        <f>IF(Table1[[#This Row],[Profit]]&gt;0,"Profit","Loss")</f>
        <v>Loss</v>
      </c>
      <c r="S4960" s="6" t="str">
        <f>FLOOR(Table1[[#This Row],[year]]-1900,10)+1900 &amp; "-" &amp; FLOOR(Table1[[#This Row],[year]]-1890,10)+1900</f>
        <v>2000-2010</v>
      </c>
      <c r="T4960" s="14" t="s">
        <v>21844</v>
      </c>
      <c r="AB4960" s="14"/>
    </row>
    <row r="4961" spans="1:28" hidden="1" x14ac:dyDescent="0.3">
      <c r="A4961" t="s">
        <v>14865</v>
      </c>
      <c r="B4961" t="s">
        <v>33</v>
      </c>
      <c r="C4961" t="s">
        <v>25</v>
      </c>
      <c r="D4961">
        <v>2006</v>
      </c>
      <c r="E4961" t="s">
        <v>14183</v>
      </c>
      <c r="F4961">
        <v>5.5</v>
      </c>
      <c r="G4961">
        <v>8000</v>
      </c>
      <c r="H4961" t="s">
        <v>14866</v>
      </c>
      <c r="I4961" t="s">
        <v>14866</v>
      </c>
      <c r="J4961" t="s">
        <v>14867</v>
      </c>
      <c r="K4961" t="s">
        <v>30</v>
      </c>
      <c r="L4961">
        <v>15000000</v>
      </c>
      <c r="M4961">
        <v>8224998</v>
      </c>
      <c r="N4961" t="s">
        <v>14868</v>
      </c>
      <c r="O4961">
        <v>91</v>
      </c>
      <c r="P4961" t="str">
        <f>IF(Table1[[#This Row],[score]]&gt;=8.5,"High",IF(Table1[[#This Row],[score]]&gt;=7,"Medium","Low"))</f>
        <v>Low</v>
      </c>
      <c r="Q4961" s="5">
        <f>Table1[[#This Row],[gross]]-Table1[[#This Row],[budget]]</f>
        <v>-6775002</v>
      </c>
      <c r="R4961" s="5" t="str">
        <f>IF(Table1[[#This Row],[Profit]]&gt;0,"Profit","Loss")</f>
        <v>Loss</v>
      </c>
      <c r="S4961" s="6" t="str">
        <f>FLOOR(Table1[[#This Row],[year]]-1900,10)+1900 &amp; "-" &amp; FLOOR(Table1[[#This Row],[year]]-1890,10)+1900</f>
        <v>2000-2010</v>
      </c>
      <c r="T4961" s="14" t="s">
        <v>21835</v>
      </c>
      <c r="AB4961" s="14"/>
    </row>
    <row r="4962" spans="1:28" hidden="1" x14ac:dyDescent="0.3">
      <c r="A4962" t="s">
        <v>14633</v>
      </c>
      <c r="B4962" t="s">
        <v>16</v>
      </c>
      <c r="C4962" t="s">
        <v>17</v>
      </c>
      <c r="D4962">
        <v>2006</v>
      </c>
      <c r="E4962" t="s">
        <v>14634</v>
      </c>
      <c r="F4962">
        <v>6.1</v>
      </c>
      <c r="G4962">
        <v>34000</v>
      </c>
      <c r="H4962" t="s">
        <v>135</v>
      </c>
      <c r="I4962" t="s">
        <v>14635</v>
      </c>
      <c r="J4962" t="s">
        <v>7553</v>
      </c>
      <c r="K4962" t="s">
        <v>30</v>
      </c>
      <c r="L4962">
        <v>4000000</v>
      </c>
      <c r="M4962">
        <v>8095658</v>
      </c>
      <c r="N4962" t="s">
        <v>10254</v>
      </c>
      <c r="O4962">
        <v>102</v>
      </c>
      <c r="P4962" t="str">
        <f>IF(Table1[[#This Row],[score]]&gt;=8.5,"High",IF(Table1[[#This Row],[score]]&gt;=7,"Medium","Low"))</f>
        <v>Low</v>
      </c>
      <c r="Q4962" s="5">
        <f>Table1[[#This Row],[gross]]-Table1[[#This Row],[budget]]</f>
        <v>4095658</v>
      </c>
      <c r="R4962" s="5" t="str">
        <f>IF(Table1[[#This Row],[Profit]]&gt;0,"Profit","Loss")</f>
        <v>Profit</v>
      </c>
      <c r="S4962" s="6" t="str">
        <f>FLOOR(Table1[[#This Row],[year]]-1900,10)+1900 &amp; "-" &amp; FLOOR(Table1[[#This Row],[year]]-1890,10)+1900</f>
        <v>2000-2010</v>
      </c>
      <c r="T4962" s="14" t="s">
        <v>21835</v>
      </c>
      <c r="AB4962" s="14"/>
    </row>
    <row r="4963" spans="1:28" hidden="1" x14ac:dyDescent="0.3">
      <c r="A4963" t="s">
        <v>14573</v>
      </c>
      <c r="B4963" t="s">
        <v>16</v>
      </c>
      <c r="C4963" t="s">
        <v>390</v>
      </c>
      <c r="D4963">
        <v>2006</v>
      </c>
      <c r="E4963" t="s">
        <v>14517</v>
      </c>
      <c r="F4963">
        <v>7.1</v>
      </c>
      <c r="G4963">
        <v>108000</v>
      </c>
      <c r="H4963" t="s">
        <v>5696</v>
      </c>
      <c r="I4963" t="s">
        <v>5600</v>
      </c>
      <c r="J4963" t="s">
        <v>5026</v>
      </c>
      <c r="K4963" t="s">
        <v>30</v>
      </c>
      <c r="L4963">
        <v>8700000</v>
      </c>
      <c r="M4963">
        <v>7659918</v>
      </c>
      <c r="N4963" t="s">
        <v>13471</v>
      </c>
      <c r="O4963">
        <v>100</v>
      </c>
      <c r="P4963" t="str">
        <f>IF(Table1[[#This Row],[score]]&gt;=8.5,"High",IF(Table1[[#This Row],[score]]&gt;=7,"Medium","Low"))</f>
        <v>Medium</v>
      </c>
      <c r="Q4963" s="5">
        <f>Table1[[#This Row],[gross]]-Table1[[#This Row],[budget]]</f>
        <v>-1040082</v>
      </c>
      <c r="R4963" s="5" t="str">
        <f>IF(Table1[[#This Row],[Profit]]&gt;0,"Profit","Loss")</f>
        <v>Loss</v>
      </c>
      <c r="S4963" s="6" t="str">
        <f>FLOOR(Table1[[#This Row],[year]]-1900,10)+1900 &amp; "-" &amp; FLOOR(Table1[[#This Row],[year]]-1890,10)+1900</f>
        <v>2000-2010</v>
      </c>
      <c r="T4963" s="14" t="s">
        <v>21835</v>
      </c>
      <c r="AB4963" s="14"/>
    </row>
    <row r="4964" spans="1:28" hidden="1" x14ac:dyDescent="0.3">
      <c r="A4964" t="s">
        <v>14574</v>
      </c>
      <c r="B4964" t="s">
        <v>1974</v>
      </c>
      <c r="C4964" t="s">
        <v>34</v>
      </c>
      <c r="D4964">
        <v>2006</v>
      </c>
      <c r="E4964" t="s">
        <v>14575</v>
      </c>
      <c r="F4964">
        <v>4.8</v>
      </c>
      <c r="G4964">
        <v>44000</v>
      </c>
      <c r="H4964" t="s">
        <v>2778</v>
      </c>
      <c r="I4964" t="s">
        <v>5603</v>
      </c>
      <c r="J4964" t="s">
        <v>14576</v>
      </c>
      <c r="K4964" t="s">
        <v>22</v>
      </c>
      <c r="L4964">
        <v>21000000</v>
      </c>
      <c r="M4964">
        <v>7563172</v>
      </c>
      <c r="N4964" t="s">
        <v>8904</v>
      </c>
      <c r="O4964">
        <v>87</v>
      </c>
      <c r="P4964" t="str">
        <f>IF(Table1[[#This Row],[score]]&gt;=8.5,"High",IF(Table1[[#This Row],[score]]&gt;=7,"Medium","Low"))</f>
        <v>Low</v>
      </c>
      <c r="Q4964" s="5">
        <f>Table1[[#This Row],[gross]]-Table1[[#This Row],[budget]]</f>
        <v>-13436828</v>
      </c>
      <c r="R4964" s="5" t="str">
        <f>IF(Table1[[#This Row],[Profit]]&gt;0,"Profit","Loss")</f>
        <v>Loss</v>
      </c>
      <c r="S4964" s="6" t="str">
        <f>FLOOR(Table1[[#This Row],[year]]-1900,10)+1900 &amp; "-" &amp; FLOOR(Table1[[#This Row],[year]]-1890,10)+1900</f>
        <v>2000-2010</v>
      </c>
      <c r="T4964" s="14" t="s">
        <v>21835</v>
      </c>
      <c r="AB4964" s="14"/>
    </row>
    <row r="4965" spans="1:28" hidden="1" x14ac:dyDescent="0.3">
      <c r="A4965" t="s">
        <v>14568</v>
      </c>
      <c r="B4965" t="s">
        <v>1974</v>
      </c>
      <c r="C4965" t="s">
        <v>34</v>
      </c>
      <c r="D4965">
        <v>2006</v>
      </c>
      <c r="E4965" t="s">
        <v>14569</v>
      </c>
      <c r="F4965">
        <v>7.3</v>
      </c>
      <c r="G4965">
        <v>103000</v>
      </c>
      <c r="H4965" t="s">
        <v>14570</v>
      </c>
      <c r="I4965" t="s">
        <v>14570</v>
      </c>
      <c r="J4965" t="s">
        <v>3866</v>
      </c>
      <c r="K4965" t="s">
        <v>30</v>
      </c>
      <c r="L4965">
        <v>10000000</v>
      </c>
      <c r="M4965">
        <v>7177143</v>
      </c>
      <c r="N4965" t="s">
        <v>118</v>
      </c>
      <c r="O4965">
        <v>120</v>
      </c>
      <c r="P4965" t="str">
        <f>IF(Table1[[#This Row],[score]]&gt;=8.5,"High",IF(Table1[[#This Row],[score]]&gt;=7,"Medium","Low"))</f>
        <v>Medium</v>
      </c>
      <c r="Q4965" s="5">
        <f>Table1[[#This Row],[gross]]-Table1[[#This Row],[budget]]</f>
        <v>-2822857</v>
      </c>
      <c r="R4965" s="5" t="str">
        <f>IF(Table1[[#This Row],[Profit]]&gt;0,"Profit","Loss")</f>
        <v>Loss</v>
      </c>
      <c r="S4965" s="6" t="str">
        <f>FLOOR(Table1[[#This Row],[year]]-1900,10)+1900 &amp; "-" &amp; FLOOR(Table1[[#This Row],[year]]-1890,10)+1900</f>
        <v>2000-2010</v>
      </c>
      <c r="T4965" s="14" t="s">
        <v>21835</v>
      </c>
      <c r="AB4965" s="14"/>
    </row>
    <row r="4966" spans="1:28" hidden="1" x14ac:dyDescent="0.3">
      <c r="A4966" t="s">
        <v>14463</v>
      </c>
      <c r="B4966" t="s">
        <v>16</v>
      </c>
      <c r="C4966" t="s">
        <v>41</v>
      </c>
      <c r="D4966">
        <v>2006</v>
      </c>
      <c r="E4966" t="s">
        <v>13919</v>
      </c>
      <c r="F4966">
        <v>7</v>
      </c>
      <c r="G4966">
        <v>79000</v>
      </c>
      <c r="H4966" t="s">
        <v>14464</v>
      </c>
      <c r="I4966" t="s">
        <v>14465</v>
      </c>
      <c r="J4966" t="s">
        <v>14466</v>
      </c>
      <c r="K4966" t="s">
        <v>30</v>
      </c>
      <c r="L4966">
        <f>20500000</f>
        <v>20500000</v>
      </c>
      <c r="M4966">
        <v>6566277</v>
      </c>
      <c r="N4966" t="s">
        <v>180</v>
      </c>
      <c r="O4966">
        <v>94</v>
      </c>
      <c r="P4966" t="str">
        <f>IF(Table1[[#This Row],[score]]&gt;=8.5,"High",IF(Table1[[#This Row],[score]]&gt;=7,"Medium","Low"))</f>
        <v>Medium</v>
      </c>
      <c r="Q4966" s="5">
        <f>Table1[[#This Row],[gross]]-Table1[[#This Row],[budget]]</f>
        <v>-13933723</v>
      </c>
      <c r="R4966" s="5" t="str">
        <f>IF(Table1[[#This Row],[Profit]]&gt;0,"Profit","Loss")</f>
        <v>Loss</v>
      </c>
      <c r="S4966" s="6" t="str">
        <f>FLOOR(Table1[[#This Row],[year]]-1900,10)+1900 &amp; "-" &amp; FLOOR(Table1[[#This Row],[year]]-1890,10)+1900</f>
        <v>2000-2010</v>
      </c>
      <c r="T4966" s="14" t="s">
        <v>21835</v>
      </c>
      <c r="AB4966" s="14"/>
    </row>
    <row r="4967" spans="1:28" hidden="1" x14ac:dyDescent="0.3">
      <c r="A4967" t="s">
        <v>14855</v>
      </c>
      <c r="B4967" t="s">
        <v>1974</v>
      </c>
      <c r="C4967" t="s">
        <v>41</v>
      </c>
      <c r="D4967">
        <v>2006</v>
      </c>
      <c r="E4967" t="s">
        <v>14433</v>
      </c>
      <c r="F4967">
        <v>6.3</v>
      </c>
      <c r="G4967">
        <v>14000</v>
      </c>
      <c r="H4967" t="s">
        <v>2044</v>
      </c>
      <c r="I4967" t="s">
        <v>2044</v>
      </c>
      <c r="J4967" t="s">
        <v>14856</v>
      </c>
      <c r="K4967" t="s">
        <v>30</v>
      </c>
      <c r="L4967">
        <v>12000000</v>
      </c>
      <c r="M4967">
        <v>5925637</v>
      </c>
      <c r="N4967" t="s">
        <v>13755</v>
      </c>
      <c r="O4967">
        <v>86</v>
      </c>
      <c r="P4967" t="str">
        <f>IF(Table1[[#This Row],[score]]&gt;=8.5,"High",IF(Table1[[#This Row],[score]]&gt;=7,"Medium","Low"))</f>
        <v>Low</v>
      </c>
      <c r="Q4967" s="5">
        <f>Table1[[#This Row],[gross]]-Table1[[#This Row],[budget]]</f>
        <v>-6074363</v>
      </c>
      <c r="R4967" s="5" t="str">
        <f>IF(Table1[[#This Row],[Profit]]&gt;0,"Profit","Loss")</f>
        <v>Loss</v>
      </c>
      <c r="S4967" s="6" t="str">
        <f>FLOOR(Table1[[#This Row],[year]]-1900,10)+1900 &amp; "-" &amp; FLOOR(Table1[[#This Row],[year]]-1890,10)+1900</f>
        <v>2000-2010</v>
      </c>
      <c r="T4967" s="14" t="s">
        <v>21835</v>
      </c>
      <c r="AB4967" s="14"/>
    </row>
    <row r="4968" spans="1:28" hidden="1" x14ac:dyDescent="0.3">
      <c r="A4968" t="s">
        <v>14577</v>
      </c>
      <c r="B4968" t="s">
        <v>443</v>
      </c>
      <c r="C4968" t="s">
        <v>41</v>
      </c>
      <c r="D4968">
        <v>2006</v>
      </c>
      <c r="E4968" t="s">
        <v>14363</v>
      </c>
      <c r="F4968">
        <v>6.4</v>
      </c>
      <c r="G4968">
        <v>32000</v>
      </c>
      <c r="H4968" t="s">
        <v>11927</v>
      </c>
      <c r="I4968" t="s">
        <v>11927</v>
      </c>
      <c r="J4968" t="s">
        <v>14578</v>
      </c>
      <c r="K4968" t="s">
        <v>30</v>
      </c>
      <c r="L4968">
        <v>2000000</v>
      </c>
      <c r="M4968">
        <v>5526675</v>
      </c>
      <c r="N4968" t="s">
        <v>14579</v>
      </c>
      <c r="O4968">
        <v>101</v>
      </c>
      <c r="P4968" t="str">
        <f>IF(Table1[[#This Row],[score]]&gt;=8.5,"High",IF(Table1[[#This Row],[score]]&gt;=7,"Medium","Low"))</f>
        <v>Low</v>
      </c>
      <c r="Q4968" s="5">
        <f>Table1[[#This Row],[gross]]-Table1[[#This Row],[budget]]</f>
        <v>3526675</v>
      </c>
      <c r="R4968" s="5" t="str">
        <f>IF(Table1[[#This Row],[Profit]]&gt;0,"Profit","Loss")</f>
        <v>Profit</v>
      </c>
      <c r="S4968" s="6" t="str">
        <f>FLOOR(Table1[[#This Row],[year]]-1900,10)+1900 &amp; "-" &amp; FLOOR(Table1[[#This Row],[year]]-1890,10)+1900</f>
        <v>2000-2010</v>
      </c>
      <c r="T4968" s="14" t="s">
        <v>21835</v>
      </c>
      <c r="AB4968" s="14"/>
    </row>
    <row r="4969" spans="1:28" hidden="1" x14ac:dyDescent="0.3">
      <c r="A4969" t="s">
        <v>14836</v>
      </c>
      <c r="B4969" t="s">
        <v>16</v>
      </c>
      <c r="C4969" t="s">
        <v>41</v>
      </c>
      <c r="D4969">
        <v>2006</v>
      </c>
      <c r="E4969" t="s">
        <v>14837</v>
      </c>
      <c r="F4969">
        <v>6.5</v>
      </c>
      <c r="G4969">
        <v>37000</v>
      </c>
      <c r="H4969" t="s">
        <v>14838</v>
      </c>
      <c r="I4969" t="s">
        <v>14839</v>
      </c>
      <c r="J4969" t="s">
        <v>14840</v>
      </c>
      <c r="K4969" t="s">
        <v>22</v>
      </c>
      <c r="L4969">
        <f>20500000</f>
        <v>20500000</v>
      </c>
      <c r="M4969">
        <v>5515163</v>
      </c>
      <c r="N4969" t="s">
        <v>14841</v>
      </c>
      <c r="O4969">
        <v>96</v>
      </c>
      <c r="P4969" t="str">
        <f>IF(Table1[[#This Row],[score]]&gt;=8.5,"High",IF(Table1[[#This Row],[score]]&gt;=7,"Medium","Low"))</f>
        <v>Low</v>
      </c>
      <c r="Q4969" s="5">
        <f>Table1[[#This Row],[gross]]-Table1[[#This Row],[budget]]</f>
        <v>-14984837</v>
      </c>
      <c r="R4969" s="5" t="str">
        <f>IF(Table1[[#This Row],[Profit]]&gt;0,"Profit","Loss")</f>
        <v>Loss</v>
      </c>
      <c r="S4969" s="6" t="str">
        <f>FLOOR(Table1[[#This Row],[year]]-1900,10)+1900 &amp; "-" &amp; FLOOR(Table1[[#This Row],[year]]-1890,10)+1900</f>
        <v>2000-2010</v>
      </c>
      <c r="T4969" s="14" t="s">
        <v>21844</v>
      </c>
      <c r="AB4969" s="14"/>
    </row>
    <row r="4970" spans="1:28" hidden="1" x14ac:dyDescent="0.3">
      <c r="A4970" t="s">
        <v>9129</v>
      </c>
      <c r="B4970" t="s">
        <v>443</v>
      </c>
      <c r="C4970" t="s">
        <v>41</v>
      </c>
      <c r="D4970">
        <v>2006</v>
      </c>
      <c r="E4970" t="s">
        <v>14785</v>
      </c>
      <c r="F4970">
        <v>5.8</v>
      </c>
      <c r="G4970">
        <v>40000</v>
      </c>
      <c r="H4970" t="s">
        <v>14786</v>
      </c>
      <c r="I4970" t="s">
        <v>14786</v>
      </c>
      <c r="J4970" t="s">
        <v>14787</v>
      </c>
      <c r="K4970" t="s">
        <v>1861</v>
      </c>
      <c r="L4970">
        <f>20500000</f>
        <v>20500000</v>
      </c>
      <c r="M4970">
        <v>4947717</v>
      </c>
      <c r="N4970" t="s">
        <v>14788</v>
      </c>
      <c r="O4970">
        <v>87</v>
      </c>
      <c r="P4970" t="str">
        <f>IF(Table1[[#This Row],[score]]&gt;=8.5,"High",IF(Table1[[#This Row],[score]]&gt;=7,"Medium","Low"))</f>
        <v>Low</v>
      </c>
      <c r="Q4970" s="5">
        <f>Table1[[#This Row],[gross]]-Table1[[#This Row],[budget]]</f>
        <v>-15552283</v>
      </c>
      <c r="R4970" s="5" t="str">
        <f>IF(Table1[[#This Row],[Profit]]&gt;0,"Profit","Loss")</f>
        <v>Loss</v>
      </c>
      <c r="S4970" s="6" t="str">
        <f>FLOOR(Table1[[#This Row],[year]]-1900,10)+1900 &amp; "-" &amp; FLOOR(Table1[[#This Row],[year]]-1890,10)+1900</f>
        <v>2000-2010</v>
      </c>
      <c r="T4970" s="14" t="s">
        <v>21862</v>
      </c>
      <c r="AB4970" s="14"/>
    </row>
    <row r="4971" spans="1:28" hidden="1" x14ac:dyDescent="0.3">
      <c r="A4971" t="s">
        <v>14777</v>
      </c>
      <c r="B4971" t="s">
        <v>16</v>
      </c>
      <c r="C4971" t="s">
        <v>17</v>
      </c>
      <c r="D4971">
        <v>2006</v>
      </c>
      <c r="E4971" t="s">
        <v>14716</v>
      </c>
      <c r="F4971">
        <v>7.2</v>
      </c>
      <c r="G4971">
        <v>85000</v>
      </c>
      <c r="H4971" t="s">
        <v>14778</v>
      </c>
      <c r="I4971" t="s">
        <v>14778</v>
      </c>
      <c r="J4971" t="s">
        <v>12035</v>
      </c>
      <c r="K4971" t="s">
        <v>30</v>
      </c>
      <c r="L4971">
        <v>700000</v>
      </c>
      <c r="M4971">
        <v>4660481</v>
      </c>
      <c r="N4971" t="s">
        <v>14779</v>
      </c>
      <c r="O4971">
        <v>106</v>
      </c>
      <c r="P4971" t="str">
        <f>IF(Table1[[#This Row],[score]]&gt;=8.5,"High",IF(Table1[[#This Row],[score]]&gt;=7,"Medium","Low"))</f>
        <v>Medium</v>
      </c>
      <c r="Q4971" s="5">
        <f>Table1[[#This Row],[gross]]-Table1[[#This Row],[budget]]</f>
        <v>3960481</v>
      </c>
      <c r="R4971" s="5" t="str">
        <f>IF(Table1[[#This Row],[Profit]]&gt;0,"Profit","Loss")</f>
        <v>Profit</v>
      </c>
      <c r="S4971" s="6" t="str">
        <f>FLOOR(Table1[[#This Row],[year]]-1900,10)+1900 &amp; "-" &amp; FLOOR(Table1[[#This Row],[year]]-1890,10)+1900</f>
        <v>2000-2010</v>
      </c>
      <c r="T4971" s="14" t="s">
        <v>21835</v>
      </c>
      <c r="AB4971" s="14"/>
    </row>
    <row r="4972" spans="1:28" hidden="1" x14ac:dyDescent="0.3">
      <c r="A4972" t="s">
        <v>14674</v>
      </c>
      <c r="B4972" t="s">
        <v>16</v>
      </c>
      <c r="C4972" t="s">
        <v>41</v>
      </c>
      <c r="D4972">
        <v>2006</v>
      </c>
      <c r="E4972" t="s">
        <v>14370</v>
      </c>
      <c r="F4972">
        <v>6</v>
      </c>
      <c r="G4972">
        <v>24000</v>
      </c>
      <c r="H4972" t="s">
        <v>14675</v>
      </c>
      <c r="I4972" t="s">
        <v>14410</v>
      </c>
      <c r="J4972" t="s">
        <v>14676</v>
      </c>
      <c r="K4972" t="s">
        <v>30</v>
      </c>
      <c r="L4972">
        <f>20500000</f>
        <v>20500000</v>
      </c>
      <c r="M4972">
        <v>4630045</v>
      </c>
      <c r="N4972" t="s">
        <v>14677</v>
      </c>
      <c r="O4972">
        <v>84</v>
      </c>
      <c r="P4972" t="str">
        <f>IF(Table1[[#This Row],[score]]&gt;=8.5,"High",IF(Table1[[#This Row],[score]]&gt;=7,"Medium","Low"))</f>
        <v>Low</v>
      </c>
      <c r="Q4972" s="5">
        <f>Table1[[#This Row],[gross]]-Table1[[#This Row],[budget]]</f>
        <v>-15869955</v>
      </c>
      <c r="R4972" s="5" t="str">
        <f>IF(Table1[[#This Row],[Profit]]&gt;0,"Profit","Loss")</f>
        <v>Loss</v>
      </c>
      <c r="S4972" s="6" t="str">
        <f>FLOOR(Table1[[#This Row],[year]]-1900,10)+1900 &amp; "-" &amp; FLOOR(Table1[[#This Row],[year]]-1890,10)+1900</f>
        <v>2000-2010</v>
      </c>
      <c r="T4972" s="14" t="s">
        <v>21835</v>
      </c>
      <c r="AB4972" s="14"/>
    </row>
    <row r="4973" spans="1:28" hidden="1" x14ac:dyDescent="0.3">
      <c r="A4973" t="s">
        <v>14801</v>
      </c>
      <c r="B4973" t="s">
        <v>1974</v>
      </c>
      <c r="C4973" t="s">
        <v>17</v>
      </c>
      <c r="D4973">
        <v>2006</v>
      </c>
      <c r="E4973" t="s">
        <v>14438</v>
      </c>
      <c r="F4973">
        <v>7.3</v>
      </c>
      <c r="G4973">
        <v>27000</v>
      </c>
      <c r="H4973" t="s">
        <v>8547</v>
      </c>
      <c r="I4973" t="s">
        <v>14802</v>
      </c>
      <c r="J4973" t="s">
        <v>13325</v>
      </c>
      <c r="K4973" t="s">
        <v>30</v>
      </c>
      <c r="L4973">
        <v>10000000</v>
      </c>
      <c r="M4973">
        <v>4326927</v>
      </c>
      <c r="N4973" t="s">
        <v>14803</v>
      </c>
      <c r="O4973">
        <v>120</v>
      </c>
      <c r="P4973" t="str">
        <f>IF(Table1[[#This Row],[score]]&gt;=8.5,"High",IF(Table1[[#This Row],[score]]&gt;=7,"Medium","Low"))</f>
        <v>Medium</v>
      </c>
      <c r="Q4973" s="5">
        <f>Table1[[#This Row],[gross]]-Table1[[#This Row],[budget]]</f>
        <v>-5673073</v>
      </c>
      <c r="R4973" s="5" t="str">
        <f>IF(Table1[[#This Row],[Profit]]&gt;0,"Profit","Loss")</f>
        <v>Loss</v>
      </c>
      <c r="S4973" s="6" t="str">
        <f>FLOOR(Table1[[#This Row],[year]]-1900,10)+1900 &amp; "-" &amp; FLOOR(Table1[[#This Row],[year]]-1890,10)+1900</f>
        <v>2000-2010</v>
      </c>
      <c r="T4973" s="14" t="s">
        <v>21835</v>
      </c>
      <c r="AB4973" s="14"/>
    </row>
    <row r="4974" spans="1:28" hidden="1" x14ac:dyDescent="0.3">
      <c r="A4974" t="s">
        <v>14595</v>
      </c>
      <c r="B4974" t="s">
        <v>16</v>
      </c>
      <c r="C4974" t="s">
        <v>17</v>
      </c>
      <c r="D4974">
        <v>2006</v>
      </c>
      <c r="E4974" t="s">
        <v>14596</v>
      </c>
      <c r="F4974">
        <v>6.9</v>
      </c>
      <c r="G4974">
        <v>55000</v>
      </c>
      <c r="H4974" t="s">
        <v>1976</v>
      </c>
      <c r="I4974" t="s">
        <v>1976</v>
      </c>
      <c r="J4974" t="s">
        <v>14597</v>
      </c>
      <c r="K4974" t="s">
        <v>448</v>
      </c>
      <c r="L4974">
        <f>20500000</f>
        <v>20500000</v>
      </c>
      <c r="M4974">
        <v>4046144</v>
      </c>
      <c r="N4974" t="s">
        <v>6789</v>
      </c>
      <c r="O4974">
        <v>180</v>
      </c>
      <c r="P4974" t="str">
        <f>IF(Table1[[#This Row],[score]]&gt;=8.5,"High",IF(Table1[[#This Row],[score]]&gt;=7,"Medium","Low"))</f>
        <v>Low</v>
      </c>
      <c r="Q4974" s="5">
        <f>Table1[[#This Row],[gross]]-Table1[[#This Row],[budget]]</f>
        <v>-16453856</v>
      </c>
      <c r="R4974" s="5" t="str">
        <f>IF(Table1[[#This Row],[Profit]]&gt;0,"Profit","Loss")</f>
        <v>Loss</v>
      </c>
      <c r="S4974" s="6" t="str">
        <f>FLOOR(Table1[[#This Row],[year]]-1900,10)+1900 &amp; "-" &amp; FLOOR(Table1[[#This Row],[year]]-1890,10)+1900</f>
        <v>2000-2010</v>
      </c>
      <c r="T4974" s="14" t="s">
        <v>21842</v>
      </c>
      <c r="AB4974" s="14"/>
    </row>
    <row r="4975" spans="1:28" hidden="1" x14ac:dyDescent="0.3">
      <c r="A4975" t="s">
        <v>14512</v>
      </c>
      <c r="B4975" t="s">
        <v>16</v>
      </c>
      <c r="C4975" t="s">
        <v>25</v>
      </c>
      <c r="D4975">
        <v>2006</v>
      </c>
      <c r="E4975" t="s">
        <v>14513</v>
      </c>
      <c r="F4975">
        <v>7.9</v>
      </c>
      <c r="G4975">
        <v>109000</v>
      </c>
      <c r="H4975" t="s">
        <v>11195</v>
      </c>
      <c r="I4975" t="s">
        <v>14031</v>
      </c>
      <c r="J4975" t="s">
        <v>14514</v>
      </c>
      <c r="K4975" t="s">
        <v>30</v>
      </c>
      <c r="L4975">
        <v>30000000</v>
      </c>
      <c r="M4975">
        <v>3669465</v>
      </c>
      <c r="N4975" t="s">
        <v>14515</v>
      </c>
      <c r="O4975">
        <v>117</v>
      </c>
      <c r="P4975" t="str">
        <f>IF(Table1[[#This Row],[score]]&gt;=8.5,"High",IF(Table1[[#This Row],[score]]&gt;=7,"Medium","Low"))</f>
        <v>Medium</v>
      </c>
      <c r="Q4975" s="5">
        <f>Table1[[#This Row],[gross]]-Table1[[#This Row],[budget]]</f>
        <v>-26330535</v>
      </c>
      <c r="R4975" s="5" t="str">
        <f>IF(Table1[[#This Row],[Profit]]&gt;0,"Profit","Loss")</f>
        <v>Loss</v>
      </c>
      <c r="S4975" s="6" t="str">
        <f>FLOOR(Table1[[#This Row],[year]]-1900,10)+1900 &amp; "-" &amp; FLOOR(Table1[[#This Row],[year]]-1890,10)+1900</f>
        <v>2000-2010</v>
      </c>
      <c r="T4975" s="14" t="s">
        <v>21835</v>
      </c>
      <c r="AB4975" s="14"/>
    </row>
    <row r="4976" spans="1:28" hidden="1" x14ac:dyDescent="0.3">
      <c r="A4976" t="s">
        <v>14679</v>
      </c>
      <c r="B4976" t="s">
        <v>16</v>
      </c>
      <c r="C4976" t="s">
        <v>63</v>
      </c>
      <c r="D4976">
        <v>2006</v>
      </c>
      <c r="E4976" t="s">
        <v>14680</v>
      </c>
      <c r="F4976">
        <v>6.4</v>
      </c>
      <c r="G4976">
        <v>21000</v>
      </c>
      <c r="H4976" t="s">
        <v>14681</v>
      </c>
      <c r="I4976" t="s">
        <v>14682</v>
      </c>
      <c r="J4976" t="s">
        <v>14683</v>
      </c>
      <c r="K4976" t="s">
        <v>30</v>
      </c>
      <c r="L4976">
        <v>7000000</v>
      </c>
      <c r="M4976">
        <v>3572632</v>
      </c>
      <c r="N4976" t="s">
        <v>13729</v>
      </c>
      <c r="O4976">
        <v>90</v>
      </c>
      <c r="P4976" t="str">
        <f>IF(Table1[[#This Row],[score]]&gt;=8.5,"High",IF(Table1[[#This Row],[score]]&gt;=7,"Medium","Low"))</f>
        <v>Low</v>
      </c>
      <c r="Q4976" s="5">
        <f>Table1[[#This Row],[gross]]-Table1[[#This Row],[budget]]</f>
        <v>-3427368</v>
      </c>
      <c r="R4976" s="5" t="str">
        <f>IF(Table1[[#This Row],[Profit]]&gt;0,"Profit","Loss")</f>
        <v>Loss</v>
      </c>
      <c r="S4976" s="6" t="str">
        <f>FLOOR(Table1[[#This Row],[year]]-1900,10)+1900 &amp; "-" &amp; FLOOR(Table1[[#This Row],[year]]-1890,10)+1900</f>
        <v>2000-2010</v>
      </c>
      <c r="T4976" s="14" t="s">
        <v>21835</v>
      </c>
      <c r="AB4976" s="14"/>
    </row>
    <row r="4977" spans="1:28" hidden="1" x14ac:dyDescent="0.3">
      <c r="A4977" t="s">
        <v>14691</v>
      </c>
      <c r="B4977" t="s">
        <v>33</v>
      </c>
      <c r="C4977" t="s">
        <v>17</v>
      </c>
      <c r="D4977">
        <v>2006</v>
      </c>
      <c r="E4977" t="s">
        <v>14366</v>
      </c>
      <c r="F4977">
        <v>7.3</v>
      </c>
      <c r="G4977">
        <v>18000</v>
      </c>
      <c r="H4977" t="s">
        <v>14692</v>
      </c>
      <c r="I4977" t="s">
        <v>14693</v>
      </c>
      <c r="J4977" t="s">
        <v>14694</v>
      </c>
      <c r="K4977" t="s">
        <v>30</v>
      </c>
      <c r="L4977">
        <f>20500000</f>
        <v>20500000</v>
      </c>
      <c r="M4977">
        <v>3438735</v>
      </c>
      <c r="N4977" t="s">
        <v>14695</v>
      </c>
      <c r="O4977">
        <v>114</v>
      </c>
      <c r="P4977" t="str">
        <f>IF(Table1[[#This Row],[score]]&gt;=8.5,"High",IF(Table1[[#This Row],[score]]&gt;=7,"Medium","Low"))</f>
        <v>Medium</v>
      </c>
      <c r="Q4977" s="5">
        <f>Table1[[#This Row],[gross]]-Table1[[#This Row],[budget]]</f>
        <v>-17061265</v>
      </c>
      <c r="R4977" s="5" t="str">
        <f>IF(Table1[[#This Row],[Profit]]&gt;0,"Profit","Loss")</f>
        <v>Loss</v>
      </c>
      <c r="S4977" s="6" t="str">
        <f>FLOOR(Table1[[#This Row],[year]]-1900,10)+1900 &amp; "-" &amp; FLOOR(Table1[[#This Row],[year]]-1890,10)+1900</f>
        <v>2000-2010</v>
      </c>
      <c r="T4977" s="14" t="s">
        <v>21835</v>
      </c>
      <c r="AB4977" s="14"/>
    </row>
    <row r="4978" spans="1:28" hidden="1" x14ac:dyDescent="0.3">
      <c r="A4978" t="s">
        <v>14862</v>
      </c>
      <c r="B4978" t="s">
        <v>16</v>
      </c>
      <c r="C4978" t="s">
        <v>34</v>
      </c>
      <c r="D4978">
        <v>2006</v>
      </c>
      <c r="E4978" t="s">
        <v>14863</v>
      </c>
      <c r="F4978">
        <v>4.5999999999999996</v>
      </c>
      <c r="G4978">
        <v>13000</v>
      </c>
      <c r="H4978" t="s">
        <v>5392</v>
      </c>
      <c r="I4978" t="s">
        <v>9043</v>
      </c>
      <c r="J4978" t="s">
        <v>14864</v>
      </c>
      <c r="K4978" t="s">
        <v>195</v>
      </c>
      <c r="L4978">
        <f>20500000</f>
        <v>20500000</v>
      </c>
      <c r="M4978">
        <v>3269736</v>
      </c>
      <c r="N4978" t="s">
        <v>14559</v>
      </c>
      <c r="O4978">
        <v>110</v>
      </c>
      <c r="P4978" t="str">
        <f>IF(Table1[[#This Row],[score]]&gt;=8.5,"High",IF(Table1[[#This Row],[score]]&gt;=7,"Medium","Low"))</f>
        <v>Low</v>
      </c>
      <c r="Q4978" s="5">
        <f>Table1[[#This Row],[gross]]-Table1[[#This Row],[budget]]</f>
        <v>-17230264</v>
      </c>
      <c r="R4978" s="5" t="str">
        <f>IF(Table1[[#This Row],[Profit]]&gt;0,"Profit","Loss")</f>
        <v>Loss</v>
      </c>
      <c r="S4978" s="6" t="str">
        <f>FLOOR(Table1[[#This Row],[year]]-1900,10)+1900 &amp; "-" &amp; FLOOR(Table1[[#This Row],[year]]-1890,10)+1900</f>
        <v>2000-2010</v>
      </c>
      <c r="T4978" s="14" t="s">
        <v>21835</v>
      </c>
      <c r="AB4978" s="14"/>
    </row>
    <row r="4979" spans="1:28" hidden="1" x14ac:dyDescent="0.3">
      <c r="A4979" t="s">
        <v>14783</v>
      </c>
      <c r="B4979" t="s">
        <v>16</v>
      </c>
      <c r="C4979" t="s">
        <v>63</v>
      </c>
      <c r="D4979">
        <v>2006</v>
      </c>
      <c r="E4979" t="s">
        <v>14667</v>
      </c>
      <c r="F4979">
        <v>7.1</v>
      </c>
      <c r="G4979">
        <v>17000</v>
      </c>
      <c r="H4979" t="s">
        <v>9050</v>
      </c>
      <c r="I4979" t="s">
        <v>9050</v>
      </c>
      <c r="J4979" t="s">
        <v>14784</v>
      </c>
      <c r="K4979" t="s">
        <v>30</v>
      </c>
      <c r="L4979">
        <v>13000000</v>
      </c>
      <c r="M4979">
        <v>2689799</v>
      </c>
      <c r="N4979" t="s">
        <v>13471</v>
      </c>
      <c r="O4979">
        <v>110</v>
      </c>
      <c r="P4979" t="str">
        <f>IF(Table1[[#This Row],[score]]&gt;=8.5,"High",IF(Table1[[#This Row],[score]]&gt;=7,"Medium","Low"))</f>
        <v>Medium</v>
      </c>
      <c r="Q4979" s="5">
        <f>Table1[[#This Row],[gross]]-Table1[[#This Row],[budget]]</f>
        <v>-10310201</v>
      </c>
      <c r="R4979" s="5" t="str">
        <f>IF(Table1[[#This Row],[Profit]]&gt;0,"Profit","Loss")</f>
        <v>Loss</v>
      </c>
      <c r="S4979" s="6" t="str">
        <f>FLOOR(Table1[[#This Row],[year]]-1900,10)+1900 &amp; "-" &amp; FLOOR(Table1[[#This Row],[year]]-1890,10)+1900</f>
        <v>2000-2010</v>
      </c>
      <c r="T4979" s="14" t="s">
        <v>21835</v>
      </c>
      <c r="AB4979" s="14"/>
    </row>
    <row r="4980" spans="1:28" hidden="1" x14ac:dyDescent="0.3">
      <c r="A4980" t="s">
        <v>14719</v>
      </c>
      <c r="B4980" t="s">
        <v>16</v>
      </c>
      <c r="C4980" t="s">
        <v>63</v>
      </c>
      <c r="D4980">
        <v>2006</v>
      </c>
      <c r="E4980" t="s">
        <v>13875</v>
      </c>
      <c r="F4980">
        <v>7</v>
      </c>
      <c r="G4980">
        <v>33000</v>
      </c>
      <c r="H4980" t="s">
        <v>404</v>
      </c>
      <c r="I4980" t="s">
        <v>404</v>
      </c>
      <c r="J4980" t="s">
        <v>11697</v>
      </c>
      <c r="K4980" t="s">
        <v>5762</v>
      </c>
      <c r="L4980">
        <v>13000000</v>
      </c>
      <c r="M4980">
        <v>2636637</v>
      </c>
      <c r="N4980" t="s">
        <v>14720</v>
      </c>
      <c r="O4980">
        <v>125</v>
      </c>
      <c r="P4980" t="str">
        <f>IF(Table1[[#This Row],[score]]&gt;=8.5,"High",IF(Table1[[#This Row],[score]]&gt;=7,"Medium","Low"))</f>
        <v>Medium</v>
      </c>
      <c r="Q4980" s="5">
        <f>Table1[[#This Row],[gross]]-Table1[[#This Row],[budget]]</f>
        <v>-10363363</v>
      </c>
      <c r="R4980" s="5" t="str">
        <f>IF(Table1[[#This Row],[Profit]]&gt;0,"Profit","Loss")</f>
        <v>Loss</v>
      </c>
      <c r="S4980" s="6" t="str">
        <f>FLOOR(Table1[[#This Row],[year]]-1900,10)+1900 &amp; "-" &amp; FLOOR(Table1[[#This Row],[year]]-1890,10)+1900</f>
        <v>2000-2010</v>
      </c>
      <c r="T4980" s="14" t="s">
        <v>21835</v>
      </c>
      <c r="AB4980" s="14"/>
    </row>
    <row r="4981" spans="1:28" hidden="1" x14ac:dyDescent="0.3">
      <c r="A4981" t="s">
        <v>1446</v>
      </c>
      <c r="B4981" t="s">
        <v>16</v>
      </c>
      <c r="C4981" t="s">
        <v>63</v>
      </c>
      <c r="D4981">
        <v>2006</v>
      </c>
      <c r="E4981" t="s">
        <v>14826</v>
      </c>
      <c r="F4981">
        <v>6.4</v>
      </c>
      <c r="G4981">
        <v>20000</v>
      </c>
      <c r="H4981" t="s">
        <v>14827</v>
      </c>
      <c r="I4981" t="s">
        <v>14827</v>
      </c>
      <c r="J4981" t="s">
        <v>160</v>
      </c>
      <c r="K4981" t="s">
        <v>5762</v>
      </c>
      <c r="L4981">
        <v>18000000</v>
      </c>
      <c r="M4981">
        <v>2520835</v>
      </c>
      <c r="N4981" t="s">
        <v>14828</v>
      </c>
      <c r="O4981">
        <v>108</v>
      </c>
      <c r="P4981" t="str">
        <f>IF(Table1[[#This Row],[score]]&gt;=8.5,"High",IF(Table1[[#This Row],[score]]&gt;=7,"Medium","Low"))</f>
        <v>Low</v>
      </c>
      <c r="Q4981" s="5">
        <f>Table1[[#This Row],[gross]]-Table1[[#This Row],[budget]]</f>
        <v>-15479165</v>
      </c>
      <c r="R4981" s="5" t="str">
        <f>IF(Table1[[#This Row],[Profit]]&gt;0,"Profit","Loss")</f>
        <v>Loss</v>
      </c>
      <c r="S4981" s="6" t="str">
        <f>FLOOR(Table1[[#This Row],[year]]-1900,10)+1900 &amp; "-" &amp; FLOOR(Table1[[#This Row],[year]]-1890,10)+1900</f>
        <v>2000-2010</v>
      </c>
      <c r="T4981" s="14" t="s">
        <v>21854</v>
      </c>
      <c r="AB4981" s="14"/>
    </row>
    <row r="4982" spans="1:28" hidden="1" x14ac:dyDescent="0.3">
      <c r="A4982" t="s">
        <v>14794</v>
      </c>
      <c r="B4982" t="s">
        <v>16</v>
      </c>
      <c r="C4982" t="s">
        <v>63</v>
      </c>
      <c r="D4982">
        <v>2006</v>
      </c>
      <c r="E4982" t="s">
        <v>14795</v>
      </c>
      <c r="F4982">
        <v>6.4</v>
      </c>
      <c r="G4982">
        <v>15000</v>
      </c>
      <c r="H4982" t="s">
        <v>12280</v>
      </c>
      <c r="I4982" t="s">
        <v>12281</v>
      </c>
      <c r="J4982" t="s">
        <v>5161</v>
      </c>
      <c r="K4982" t="s">
        <v>30</v>
      </c>
      <c r="L4982">
        <v>16800000</v>
      </c>
      <c r="M4982">
        <v>2312717</v>
      </c>
      <c r="N4982" t="s">
        <v>6373</v>
      </c>
      <c r="O4982">
        <v>122</v>
      </c>
      <c r="P4982" t="str">
        <f>IF(Table1[[#This Row],[score]]&gt;=8.5,"High",IF(Table1[[#This Row],[score]]&gt;=7,"Medium","Low"))</f>
        <v>Low</v>
      </c>
      <c r="Q4982" s="5">
        <f>Table1[[#This Row],[gross]]-Table1[[#This Row],[budget]]</f>
        <v>-14487283</v>
      </c>
      <c r="R4982" s="5" t="str">
        <f>IF(Table1[[#This Row],[Profit]]&gt;0,"Profit","Loss")</f>
        <v>Loss</v>
      </c>
      <c r="S4982" s="6" t="str">
        <f>FLOOR(Table1[[#This Row],[year]]-1900,10)+1900 &amp; "-" &amp; FLOOR(Table1[[#This Row],[year]]-1890,10)+1900</f>
        <v>2000-2010</v>
      </c>
      <c r="T4982" s="14" t="s">
        <v>21846</v>
      </c>
      <c r="AB4982" s="14"/>
    </row>
    <row r="4983" spans="1:28" hidden="1" x14ac:dyDescent="0.3">
      <c r="A4983" t="s">
        <v>14456</v>
      </c>
      <c r="B4983" t="s">
        <v>16</v>
      </c>
      <c r="C4983" t="s">
        <v>41</v>
      </c>
      <c r="D4983">
        <v>2006</v>
      </c>
      <c r="E4983" t="s">
        <v>14457</v>
      </c>
      <c r="F4983">
        <v>7.1</v>
      </c>
      <c r="G4983">
        <v>84000</v>
      </c>
      <c r="H4983" t="s">
        <v>14458</v>
      </c>
      <c r="I4983" t="s">
        <v>14458</v>
      </c>
      <c r="J4983" t="s">
        <v>14459</v>
      </c>
      <c r="K4983" t="s">
        <v>22</v>
      </c>
      <c r="L4983">
        <f t="shared" ref="L4983:L4989" si="39">20500000</f>
        <v>20500000</v>
      </c>
      <c r="M4983">
        <v>2294291</v>
      </c>
      <c r="N4983" t="s">
        <v>14460</v>
      </c>
      <c r="O4983">
        <v>102</v>
      </c>
      <c r="P4983" t="str">
        <f>IF(Table1[[#This Row],[score]]&gt;=8.5,"High",IF(Table1[[#This Row],[score]]&gt;=7,"Medium","Low"))</f>
        <v>Medium</v>
      </c>
      <c r="Q4983" s="5">
        <f>Table1[[#This Row],[gross]]-Table1[[#This Row],[budget]]</f>
        <v>-18205709</v>
      </c>
      <c r="R4983" s="5" t="str">
        <f>IF(Table1[[#This Row],[Profit]]&gt;0,"Profit","Loss")</f>
        <v>Loss</v>
      </c>
      <c r="S4983" s="6" t="str">
        <f>FLOOR(Table1[[#This Row],[year]]-1900,10)+1900 &amp; "-" &amp; FLOOR(Table1[[#This Row],[year]]-1890,10)+1900</f>
        <v>2000-2010</v>
      </c>
      <c r="T4983" s="14" t="s">
        <v>21844</v>
      </c>
      <c r="AB4983" s="14"/>
    </row>
    <row r="4984" spans="1:28" hidden="1" x14ac:dyDescent="0.3">
      <c r="A4984" t="s">
        <v>14613</v>
      </c>
      <c r="B4984" t="s">
        <v>16</v>
      </c>
      <c r="C4984" t="s">
        <v>17</v>
      </c>
      <c r="D4984">
        <v>2006</v>
      </c>
      <c r="E4984" t="s">
        <v>14614</v>
      </c>
      <c r="F4984">
        <v>7.2</v>
      </c>
      <c r="G4984">
        <v>44000</v>
      </c>
      <c r="H4984" t="s">
        <v>14615</v>
      </c>
      <c r="I4984" t="s">
        <v>14616</v>
      </c>
      <c r="J4984" t="s">
        <v>10563</v>
      </c>
      <c r="K4984" t="s">
        <v>248</v>
      </c>
      <c r="L4984">
        <f t="shared" si="39"/>
        <v>20500000</v>
      </c>
      <c r="M4984">
        <v>2105096</v>
      </c>
      <c r="N4984" t="s">
        <v>14617</v>
      </c>
      <c r="O4984">
        <v>108</v>
      </c>
      <c r="P4984" t="str">
        <f>IF(Table1[[#This Row],[score]]&gt;=8.5,"High",IF(Table1[[#This Row],[score]]&gt;=7,"Medium","Low"))</f>
        <v>Medium</v>
      </c>
      <c r="Q4984" s="5">
        <f>Table1[[#This Row],[gross]]-Table1[[#This Row],[budget]]</f>
        <v>-18394904</v>
      </c>
      <c r="R4984" s="5" t="str">
        <f>IF(Table1[[#This Row],[Profit]]&gt;0,"Profit","Loss")</f>
        <v>Loss</v>
      </c>
      <c r="S4984" s="6" t="str">
        <f>FLOOR(Table1[[#This Row],[year]]-1900,10)+1900 &amp; "-" &amp; FLOOR(Table1[[#This Row],[year]]-1890,10)+1900</f>
        <v>2000-2010</v>
      </c>
      <c r="T4984" s="14" t="s">
        <v>21836</v>
      </c>
      <c r="AB4984" s="14"/>
    </row>
    <row r="4985" spans="1:28" hidden="1" x14ac:dyDescent="0.3">
      <c r="A4985" t="s">
        <v>14829</v>
      </c>
      <c r="B4985" t="s">
        <v>16</v>
      </c>
      <c r="C4985" t="s">
        <v>104</v>
      </c>
      <c r="D4985">
        <v>2006</v>
      </c>
      <c r="E4985" t="s">
        <v>14667</v>
      </c>
      <c r="F4985">
        <v>7</v>
      </c>
      <c r="G4985">
        <v>25000</v>
      </c>
      <c r="H4985" t="s">
        <v>14830</v>
      </c>
      <c r="I4985" t="s">
        <v>14830</v>
      </c>
      <c r="J4985" t="s">
        <v>4862</v>
      </c>
      <c r="K4985" t="s">
        <v>30</v>
      </c>
      <c r="L4985">
        <f t="shared" si="39"/>
        <v>20500000</v>
      </c>
      <c r="M4985">
        <v>2035468</v>
      </c>
      <c r="N4985" t="s">
        <v>14286</v>
      </c>
      <c r="O4985">
        <v>100</v>
      </c>
      <c r="P4985" t="str">
        <f>IF(Table1[[#This Row],[score]]&gt;=8.5,"High",IF(Table1[[#This Row],[score]]&gt;=7,"Medium","Low"))</f>
        <v>Medium</v>
      </c>
      <c r="Q4985" s="5">
        <f>Table1[[#This Row],[gross]]-Table1[[#This Row],[budget]]</f>
        <v>-18464532</v>
      </c>
      <c r="R4985" s="5" t="str">
        <f>IF(Table1[[#This Row],[Profit]]&gt;0,"Profit","Loss")</f>
        <v>Loss</v>
      </c>
      <c r="S4985" s="6" t="str">
        <f>FLOOR(Table1[[#This Row],[year]]-1900,10)+1900 &amp; "-" &amp; FLOOR(Table1[[#This Row],[year]]-1890,10)+1900</f>
        <v>2000-2010</v>
      </c>
      <c r="T4985" s="14" t="s">
        <v>21835</v>
      </c>
      <c r="AB4985" s="14"/>
    </row>
    <row r="4986" spans="1:28" hidden="1" x14ac:dyDescent="0.3">
      <c r="A4986" t="s">
        <v>14687</v>
      </c>
      <c r="B4986" t="s">
        <v>1974</v>
      </c>
      <c r="C4986" t="s">
        <v>63</v>
      </c>
      <c r="D4986">
        <v>2006</v>
      </c>
      <c r="E4986" t="s">
        <v>14688</v>
      </c>
      <c r="F4986">
        <v>6.7</v>
      </c>
      <c r="G4986">
        <v>2900</v>
      </c>
      <c r="H4986" t="s">
        <v>4249</v>
      </c>
      <c r="I4986" t="s">
        <v>14689</v>
      </c>
      <c r="J4986" t="s">
        <v>14690</v>
      </c>
      <c r="K4986" t="s">
        <v>448</v>
      </c>
      <c r="L4986">
        <f t="shared" si="39"/>
        <v>20500000</v>
      </c>
      <c r="M4986">
        <v>1930133</v>
      </c>
      <c r="N4986" t="s">
        <v>61</v>
      </c>
      <c r="O4986">
        <v>93</v>
      </c>
      <c r="P4986" t="str">
        <f>IF(Table1[[#This Row],[score]]&gt;=8.5,"High",IF(Table1[[#This Row],[score]]&gt;=7,"Medium","Low"))</f>
        <v>Low</v>
      </c>
      <c r="Q4986" s="5">
        <f>Table1[[#This Row],[gross]]-Table1[[#This Row],[budget]]</f>
        <v>-18569867</v>
      </c>
      <c r="R4986" s="5" t="str">
        <f>IF(Table1[[#This Row],[Profit]]&gt;0,"Profit","Loss")</f>
        <v>Loss</v>
      </c>
      <c r="S4986" s="6" t="str">
        <f>FLOOR(Table1[[#This Row],[year]]-1900,10)+1900 &amp; "-" &amp; FLOOR(Table1[[#This Row],[year]]-1890,10)+1900</f>
        <v>2000-2010</v>
      </c>
      <c r="T4986" s="14" t="s">
        <v>21844</v>
      </c>
      <c r="AB4986" s="14"/>
    </row>
    <row r="4987" spans="1:28" hidden="1" x14ac:dyDescent="0.3">
      <c r="A4987" t="s">
        <v>14819</v>
      </c>
      <c r="B4987" t="s">
        <v>1974</v>
      </c>
      <c r="C4987" t="s">
        <v>41</v>
      </c>
      <c r="D4987">
        <v>2006</v>
      </c>
      <c r="E4987" t="s">
        <v>14366</v>
      </c>
      <c r="F4987">
        <v>6.7</v>
      </c>
      <c r="G4987">
        <v>22000</v>
      </c>
      <c r="H4987" t="s">
        <v>14820</v>
      </c>
      <c r="I4987" t="s">
        <v>14821</v>
      </c>
      <c r="J4987" t="s">
        <v>14401</v>
      </c>
      <c r="K4987" t="s">
        <v>22</v>
      </c>
      <c r="L4987">
        <f t="shared" si="39"/>
        <v>20500000</v>
      </c>
      <c r="M4987">
        <v>1736394</v>
      </c>
      <c r="N4987" t="s">
        <v>6500</v>
      </c>
      <c r="O4987">
        <v>92</v>
      </c>
      <c r="P4987" t="str">
        <f>IF(Table1[[#This Row],[score]]&gt;=8.5,"High",IF(Table1[[#This Row],[score]]&gt;=7,"Medium","Low"))</f>
        <v>Low</v>
      </c>
      <c r="Q4987" s="5">
        <f>Table1[[#This Row],[gross]]-Table1[[#This Row],[budget]]</f>
        <v>-18763606</v>
      </c>
      <c r="R4987" s="5" t="str">
        <f>IF(Table1[[#This Row],[Profit]]&gt;0,"Profit","Loss")</f>
        <v>Loss</v>
      </c>
      <c r="S4987" s="6" t="str">
        <f>FLOOR(Table1[[#This Row],[year]]-1900,10)+1900 &amp; "-" &amp; FLOOR(Table1[[#This Row],[year]]-1890,10)+1900</f>
        <v>2000-2010</v>
      </c>
      <c r="T4987" s="14" t="s">
        <v>21835</v>
      </c>
      <c r="AB4987" s="14"/>
    </row>
    <row r="4988" spans="1:28" hidden="1" x14ac:dyDescent="0.3">
      <c r="A4988" t="s">
        <v>14858</v>
      </c>
      <c r="B4988" t="s">
        <v>16</v>
      </c>
      <c r="C4988" t="s">
        <v>34</v>
      </c>
      <c r="D4988">
        <v>2006</v>
      </c>
      <c r="E4988" t="s">
        <v>14859</v>
      </c>
      <c r="F4988">
        <v>5.0999999999999996</v>
      </c>
      <c r="G4988">
        <v>13000</v>
      </c>
      <c r="H4988" t="s">
        <v>14860</v>
      </c>
      <c r="I4988" t="s">
        <v>5303</v>
      </c>
      <c r="J4988" t="s">
        <v>11542</v>
      </c>
      <c r="K4988" t="s">
        <v>5762</v>
      </c>
      <c r="L4988">
        <f t="shared" si="39"/>
        <v>20500000</v>
      </c>
      <c r="M4988">
        <v>1689984</v>
      </c>
      <c r="N4988" t="s">
        <v>14861</v>
      </c>
      <c r="O4988">
        <v>91</v>
      </c>
      <c r="P4988" t="str">
        <f>IF(Table1[[#This Row],[score]]&gt;=8.5,"High",IF(Table1[[#This Row],[score]]&gt;=7,"Medium","Low"))</f>
        <v>Low</v>
      </c>
      <c r="Q4988" s="5">
        <f>Table1[[#This Row],[gross]]-Table1[[#This Row],[budget]]</f>
        <v>-18810016</v>
      </c>
      <c r="R4988" s="5" t="str">
        <f>IF(Table1[[#This Row],[Profit]]&gt;0,"Profit","Loss")</f>
        <v>Loss</v>
      </c>
      <c r="S4988" s="6" t="str">
        <f>FLOOR(Table1[[#This Row],[year]]-1900,10)+1900 &amp; "-" &amp; FLOOR(Table1[[#This Row],[year]]-1890,10)+1900</f>
        <v>2000-2010</v>
      </c>
      <c r="T4988" s="14" t="s">
        <v>21858</v>
      </c>
      <c r="AB4988" s="14"/>
    </row>
    <row r="4989" spans="1:28" hidden="1" x14ac:dyDescent="0.3">
      <c r="A4989" t="s">
        <v>14707</v>
      </c>
      <c r="B4989" t="s">
        <v>16</v>
      </c>
      <c r="C4989" t="s">
        <v>17</v>
      </c>
      <c r="D4989">
        <v>2006</v>
      </c>
      <c r="E4989" t="s">
        <v>14708</v>
      </c>
      <c r="F4989">
        <v>7.3</v>
      </c>
      <c r="G4989">
        <v>9800</v>
      </c>
      <c r="H4989" t="s">
        <v>14709</v>
      </c>
      <c r="I4989" t="s">
        <v>14709</v>
      </c>
      <c r="J4989" t="s">
        <v>14710</v>
      </c>
      <c r="K4989" t="s">
        <v>9786</v>
      </c>
      <c r="L4989">
        <f t="shared" si="39"/>
        <v>20500000</v>
      </c>
      <c r="M4989">
        <v>1297260</v>
      </c>
      <c r="N4989" t="s">
        <v>14711</v>
      </c>
      <c r="O4989">
        <v>105</v>
      </c>
      <c r="P4989" t="str">
        <f>IF(Table1[[#This Row],[score]]&gt;=8.5,"High",IF(Table1[[#This Row],[score]]&gt;=7,"Medium","Low"))</f>
        <v>Medium</v>
      </c>
      <c r="Q4989" s="5">
        <f>Table1[[#This Row],[gross]]-Table1[[#This Row],[budget]]</f>
        <v>-19202740</v>
      </c>
      <c r="R4989" s="5" t="str">
        <f>IF(Table1[[#This Row],[Profit]]&gt;0,"Profit","Loss")</f>
        <v>Loss</v>
      </c>
      <c r="S4989" s="6" t="str">
        <f>FLOOR(Table1[[#This Row],[year]]-1900,10)+1900 &amp; "-" &amp; FLOOR(Table1[[#This Row],[year]]-1890,10)+1900</f>
        <v>2000-2010</v>
      </c>
      <c r="T4989" s="14" t="s">
        <v>21875</v>
      </c>
      <c r="AB4989" s="14"/>
    </row>
    <row r="4990" spans="1:28" hidden="1" x14ac:dyDescent="0.3">
      <c r="A4990" t="s">
        <v>14646</v>
      </c>
      <c r="B4990" t="s">
        <v>16</v>
      </c>
      <c r="C4990" t="s">
        <v>34</v>
      </c>
      <c r="D4990">
        <v>2006</v>
      </c>
      <c r="E4990" t="s">
        <v>14647</v>
      </c>
      <c r="F4990">
        <v>6.7</v>
      </c>
      <c r="G4990">
        <v>30000</v>
      </c>
      <c r="H4990" t="s">
        <v>14648</v>
      </c>
      <c r="I4990" t="s">
        <v>14648</v>
      </c>
      <c r="J4990" t="s">
        <v>4686</v>
      </c>
      <c r="K4990" t="s">
        <v>30</v>
      </c>
      <c r="L4990">
        <v>18000000</v>
      </c>
      <c r="M4990">
        <v>1220058</v>
      </c>
      <c r="N4990" t="s">
        <v>5757</v>
      </c>
      <c r="O4990">
        <v>115</v>
      </c>
      <c r="P4990" t="str">
        <f>IF(Table1[[#This Row],[score]]&gt;=8.5,"High",IF(Table1[[#This Row],[score]]&gt;=7,"Medium","Low"))</f>
        <v>Low</v>
      </c>
      <c r="Q4990" s="5">
        <f>Table1[[#This Row],[gross]]-Table1[[#This Row],[budget]]</f>
        <v>-16779942</v>
      </c>
      <c r="R4990" s="5" t="str">
        <f>IF(Table1[[#This Row],[Profit]]&gt;0,"Profit","Loss")</f>
        <v>Loss</v>
      </c>
      <c r="S4990" s="6" t="str">
        <f>FLOOR(Table1[[#This Row],[year]]-1900,10)+1900 &amp; "-" &amp; FLOOR(Table1[[#This Row],[year]]-1890,10)+1900</f>
        <v>2000-2010</v>
      </c>
      <c r="T4990" s="14" t="s">
        <v>21854</v>
      </c>
      <c r="AB4990" s="14"/>
    </row>
    <row r="4991" spans="1:28" hidden="1" x14ac:dyDescent="0.3">
      <c r="A4991" t="s">
        <v>14543</v>
      </c>
      <c r="B4991" t="s">
        <v>16</v>
      </c>
      <c r="C4991" t="s">
        <v>390</v>
      </c>
      <c r="D4991">
        <v>2006</v>
      </c>
      <c r="E4991" t="s">
        <v>14544</v>
      </c>
      <c r="F4991">
        <v>7.7</v>
      </c>
      <c r="G4991">
        <v>75000</v>
      </c>
      <c r="H4991" t="s">
        <v>9523</v>
      </c>
      <c r="I4991" t="s">
        <v>14545</v>
      </c>
      <c r="J4991" t="s">
        <v>14546</v>
      </c>
      <c r="K4991" t="s">
        <v>2081</v>
      </c>
      <c r="L4991">
        <f>20500000</f>
        <v>20500000</v>
      </c>
      <c r="M4991">
        <v>946590</v>
      </c>
      <c r="N4991" t="s">
        <v>5950</v>
      </c>
      <c r="O4991">
        <v>90</v>
      </c>
      <c r="P4991" t="str">
        <f>IF(Table1[[#This Row],[score]]&gt;=8.5,"High",IF(Table1[[#This Row],[score]]&gt;=7,"Medium","Low"))</f>
        <v>Medium</v>
      </c>
      <c r="Q4991" s="5">
        <f>Table1[[#This Row],[gross]]-Table1[[#This Row],[budget]]</f>
        <v>-19553410</v>
      </c>
      <c r="R4991" s="5" t="str">
        <f>IF(Table1[[#This Row],[Profit]]&gt;0,"Profit","Loss")</f>
        <v>Loss</v>
      </c>
      <c r="S4991" s="6" t="str">
        <f>FLOOR(Table1[[#This Row],[year]]-1900,10)+1900 &amp; "-" &amp; FLOOR(Table1[[#This Row],[year]]-1890,10)+1900</f>
        <v>2000-2010</v>
      </c>
      <c r="T4991" s="14" t="s">
        <v>21835</v>
      </c>
      <c r="AB4991" s="14"/>
    </row>
    <row r="4992" spans="1:28" hidden="1" x14ac:dyDescent="0.3">
      <c r="A4992" t="s">
        <v>14377</v>
      </c>
      <c r="B4992" t="s">
        <v>16</v>
      </c>
      <c r="C4992" t="s">
        <v>25</v>
      </c>
      <c r="D4992">
        <v>2006</v>
      </c>
      <c r="E4992" t="s">
        <v>14378</v>
      </c>
      <c r="F4992">
        <v>6.6</v>
      </c>
      <c r="G4992">
        <v>150000</v>
      </c>
      <c r="H4992" t="s">
        <v>9079</v>
      </c>
      <c r="I4992" t="s">
        <v>9079</v>
      </c>
      <c r="J4992" t="s">
        <v>8960</v>
      </c>
      <c r="K4992" t="s">
        <v>30</v>
      </c>
      <c r="L4992">
        <f>20500000</f>
        <v>20500000</v>
      </c>
      <c r="M4992">
        <v>495303</v>
      </c>
      <c r="N4992" t="s">
        <v>180</v>
      </c>
      <c r="O4992">
        <v>84</v>
      </c>
      <c r="P4992" t="str">
        <f>IF(Table1[[#This Row],[score]]&gt;=8.5,"High",IF(Table1[[#This Row],[score]]&gt;=7,"Medium","Low"))</f>
        <v>Low</v>
      </c>
      <c r="Q4992" s="5">
        <f>Table1[[#This Row],[gross]]-Table1[[#This Row],[budget]]</f>
        <v>-20004697</v>
      </c>
      <c r="R4992" s="5" t="str">
        <f>IF(Table1[[#This Row],[Profit]]&gt;0,"Profit","Loss")</f>
        <v>Loss</v>
      </c>
      <c r="S4992" s="6" t="str">
        <f>FLOOR(Table1[[#This Row],[year]]-1900,10)+1900 &amp; "-" &amp; FLOOR(Table1[[#This Row],[year]]-1890,10)+1900</f>
        <v>2000-2010</v>
      </c>
      <c r="T4992" s="14" t="s">
        <v>21860</v>
      </c>
      <c r="AB4992" s="14"/>
    </row>
    <row r="4993" spans="1:28" hidden="1" x14ac:dyDescent="0.3">
      <c r="A4993" t="s">
        <v>14740</v>
      </c>
      <c r="B4993" t="s">
        <v>16</v>
      </c>
      <c r="C4993" t="s">
        <v>41</v>
      </c>
      <c r="D4993">
        <v>2006</v>
      </c>
      <c r="E4993" t="s">
        <v>14741</v>
      </c>
      <c r="F4993">
        <v>7.3</v>
      </c>
      <c r="G4993">
        <v>54000</v>
      </c>
      <c r="H4993" t="s">
        <v>14742</v>
      </c>
      <c r="I4993" t="s">
        <v>14742</v>
      </c>
      <c r="J4993" t="s">
        <v>14743</v>
      </c>
      <c r="K4993" t="s">
        <v>30</v>
      </c>
      <c r="L4993">
        <v>1000000</v>
      </c>
      <c r="M4993">
        <v>454026</v>
      </c>
      <c r="N4993" t="s">
        <v>14744</v>
      </c>
      <c r="O4993">
        <v>88</v>
      </c>
      <c r="P4993" t="str">
        <f>IF(Table1[[#This Row],[score]]&gt;=8.5,"High",IF(Table1[[#This Row],[score]]&gt;=7,"Medium","Low"))</f>
        <v>Medium</v>
      </c>
      <c r="Q4993" s="5">
        <f>Table1[[#This Row],[gross]]-Table1[[#This Row],[budget]]</f>
        <v>-545974</v>
      </c>
      <c r="R4993" s="5" t="str">
        <f>IF(Table1[[#This Row],[Profit]]&gt;0,"Profit","Loss")</f>
        <v>Loss</v>
      </c>
      <c r="S4993" s="6" t="str">
        <f>FLOOR(Table1[[#This Row],[year]]-1900,10)+1900 &amp; "-" &amp; FLOOR(Table1[[#This Row],[year]]-1890,10)+1900</f>
        <v>2000-2010</v>
      </c>
      <c r="T4993" s="14" t="s">
        <v>21835</v>
      </c>
      <c r="AB4993" s="14"/>
    </row>
    <row r="4994" spans="1:28" hidden="1" x14ac:dyDescent="0.3">
      <c r="A4994" t="s">
        <v>14593</v>
      </c>
      <c r="B4994" t="s">
        <v>16</v>
      </c>
      <c r="C4994" t="s">
        <v>41</v>
      </c>
      <c r="D4994">
        <v>2006</v>
      </c>
      <c r="E4994" t="s">
        <v>14594</v>
      </c>
      <c r="F4994">
        <v>5.4</v>
      </c>
      <c r="G4994">
        <v>38000</v>
      </c>
      <c r="H4994" t="s">
        <v>11715</v>
      </c>
      <c r="I4994" t="s">
        <v>11715</v>
      </c>
      <c r="J4994" t="s">
        <v>12339</v>
      </c>
      <c r="K4994" t="s">
        <v>448</v>
      </c>
      <c r="L4994">
        <v>17000000</v>
      </c>
      <c r="M4994">
        <v>374743</v>
      </c>
      <c r="N4994" t="s">
        <v>61</v>
      </c>
      <c r="O4994">
        <v>145</v>
      </c>
      <c r="P4994" t="str">
        <f>IF(Table1[[#This Row],[score]]&gt;=8.5,"High",IF(Table1[[#This Row],[score]]&gt;=7,"Medium","Low"))</f>
        <v>Low</v>
      </c>
      <c r="Q4994" s="5">
        <f>Table1[[#This Row],[gross]]-Table1[[#This Row],[budget]]</f>
        <v>-16625257</v>
      </c>
      <c r="R4994" s="5" t="str">
        <f>IF(Table1[[#This Row],[Profit]]&gt;0,"Profit","Loss")</f>
        <v>Loss</v>
      </c>
      <c r="S4994" s="6" t="str">
        <f>FLOOR(Table1[[#This Row],[year]]-1900,10)+1900 &amp; "-" &amp; FLOOR(Table1[[#This Row],[year]]-1890,10)+1900</f>
        <v>2000-2010</v>
      </c>
      <c r="T4994" s="14" t="s">
        <v>21844</v>
      </c>
      <c r="AB4994" s="14"/>
    </row>
    <row r="4995" spans="1:28" hidden="1" x14ac:dyDescent="0.3">
      <c r="A4995" t="s">
        <v>14849</v>
      </c>
      <c r="B4995" t="s">
        <v>2676</v>
      </c>
      <c r="C4995" t="s">
        <v>17</v>
      </c>
      <c r="D4995">
        <v>2006</v>
      </c>
      <c r="E4995" t="s">
        <v>14850</v>
      </c>
      <c r="F4995">
        <v>6.8</v>
      </c>
      <c r="G4995">
        <v>7000</v>
      </c>
      <c r="H4995" t="s">
        <v>8350</v>
      </c>
      <c r="I4995" t="s">
        <v>14851</v>
      </c>
      <c r="J4995" t="s">
        <v>14852</v>
      </c>
      <c r="K4995" t="s">
        <v>30</v>
      </c>
      <c r="L4995">
        <v>300000</v>
      </c>
      <c r="M4995">
        <v>301047</v>
      </c>
      <c r="N4995" t="s">
        <v>14853</v>
      </c>
      <c r="O4995">
        <v>76</v>
      </c>
      <c r="P4995" t="str">
        <f>IF(Table1[[#This Row],[score]]&gt;=8.5,"High",IF(Table1[[#This Row],[score]]&gt;=7,"Medium","Low"))</f>
        <v>Low</v>
      </c>
      <c r="Q4995" s="5">
        <f>Table1[[#This Row],[gross]]-Table1[[#This Row],[budget]]</f>
        <v>1047</v>
      </c>
      <c r="R4995" s="5" t="str">
        <f>IF(Table1[[#This Row],[Profit]]&gt;0,"Profit","Loss")</f>
        <v>Profit</v>
      </c>
      <c r="S4995" s="6" t="str">
        <f>FLOOR(Table1[[#This Row],[year]]-1900,10)+1900 &amp; "-" &amp; FLOOR(Table1[[#This Row],[year]]-1890,10)+1900</f>
        <v>2000-2010</v>
      </c>
      <c r="T4995" s="14" t="s">
        <v>21844</v>
      </c>
      <c r="AB4995" s="14"/>
    </row>
    <row r="4996" spans="1:28" hidden="1" x14ac:dyDescent="0.3">
      <c r="A4996" t="s">
        <v>14811</v>
      </c>
      <c r="B4996" t="s">
        <v>16</v>
      </c>
      <c r="C4996" t="s">
        <v>41</v>
      </c>
      <c r="D4996">
        <v>2006</v>
      </c>
      <c r="E4996" t="s">
        <v>14812</v>
      </c>
      <c r="F4996">
        <v>6.3</v>
      </c>
      <c r="G4996">
        <v>12000</v>
      </c>
      <c r="H4996" t="s">
        <v>14813</v>
      </c>
      <c r="I4996" t="s">
        <v>14814</v>
      </c>
      <c r="J4996" t="s">
        <v>14436</v>
      </c>
      <c r="K4996" t="s">
        <v>30</v>
      </c>
      <c r="L4996">
        <f>20500000</f>
        <v>20500000</v>
      </c>
      <c r="M4996">
        <v>245292</v>
      </c>
      <c r="N4996" t="s">
        <v>10605</v>
      </c>
      <c r="O4996">
        <v>85</v>
      </c>
      <c r="P4996" t="str">
        <f>IF(Table1[[#This Row],[score]]&gt;=8.5,"High",IF(Table1[[#This Row],[score]]&gt;=7,"Medium","Low"))</f>
        <v>Low</v>
      </c>
      <c r="Q4996" s="5">
        <f>Table1[[#This Row],[gross]]-Table1[[#This Row],[budget]]</f>
        <v>-20254708</v>
      </c>
      <c r="R4996" s="5" t="str">
        <f>IF(Table1[[#This Row],[Profit]]&gt;0,"Profit","Loss")</f>
        <v>Loss</v>
      </c>
      <c r="S4996" s="6" t="str">
        <f>FLOOR(Table1[[#This Row],[year]]-1900,10)+1900 &amp; "-" &amp; FLOOR(Table1[[#This Row],[year]]-1890,10)+1900</f>
        <v>2000-2010</v>
      </c>
      <c r="T4996" s="14" t="s">
        <v>21844</v>
      </c>
      <c r="AB4996" s="14"/>
    </row>
    <row r="4997" spans="1:28" hidden="1" x14ac:dyDescent="0.3">
      <c r="A4997" t="s">
        <v>14658</v>
      </c>
      <c r="B4997" t="s">
        <v>16</v>
      </c>
      <c r="C4997" t="s">
        <v>41</v>
      </c>
      <c r="D4997">
        <v>2006</v>
      </c>
      <c r="E4997" t="s">
        <v>14659</v>
      </c>
      <c r="F4997">
        <v>5.7</v>
      </c>
      <c r="G4997">
        <v>30000</v>
      </c>
      <c r="H4997" t="s">
        <v>14660</v>
      </c>
      <c r="I4997" t="s">
        <v>14660</v>
      </c>
      <c r="J4997" t="s">
        <v>11883</v>
      </c>
      <c r="K4997" t="s">
        <v>30</v>
      </c>
      <c r="L4997">
        <v>1500000</v>
      </c>
      <c r="M4997">
        <v>208550</v>
      </c>
      <c r="N4997" t="s">
        <v>14661</v>
      </c>
      <c r="O4997">
        <v>93</v>
      </c>
      <c r="P4997" t="str">
        <f>IF(Table1[[#This Row],[score]]&gt;=8.5,"High",IF(Table1[[#This Row],[score]]&gt;=7,"Medium","Low"))</f>
        <v>Low</v>
      </c>
      <c r="Q4997" s="5">
        <f>Table1[[#This Row],[gross]]-Table1[[#This Row],[budget]]</f>
        <v>-1291450</v>
      </c>
      <c r="R4997" s="5" t="str">
        <f>IF(Table1[[#This Row],[Profit]]&gt;0,"Profit","Loss")</f>
        <v>Loss</v>
      </c>
      <c r="S4997" s="6" t="str">
        <f>FLOOR(Table1[[#This Row],[year]]-1900,10)+1900 &amp; "-" &amp; FLOOR(Table1[[#This Row],[year]]-1890,10)+1900</f>
        <v>2000-2010</v>
      </c>
      <c r="T4997" s="14" t="s">
        <v>21846</v>
      </c>
      <c r="AB4997" s="14"/>
    </row>
    <row r="4998" spans="1:28" hidden="1" x14ac:dyDescent="0.3">
      <c r="A4998" t="s">
        <v>14822</v>
      </c>
      <c r="B4998" t="s">
        <v>16</v>
      </c>
      <c r="C4998" t="s">
        <v>41</v>
      </c>
      <c r="D4998">
        <v>2006</v>
      </c>
      <c r="E4998" t="s">
        <v>14823</v>
      </c>
      <c r="F4998">
        <v>5.8</v>
      </c>
      <c r="G4998">
        <v>8100</v>
      </c>
      <c r="H4998" t="s">
        <v>14824</v>
      </c>
      <c r="I4998" t="s">
        <v>14824</v>
      </c>
      <c r="J4998" t="s">
        <v>4417</v>
      </c>
      <c r="K4998" t="s">
        <v>30</v>
      </c>
      <c r="L4998">
        <v>6000000</v>
      </c>
      <c r="M4998">
        <v>156318</v>
      </c>
      <c r="N4998" t="s">
        <v>14825</v>
      </c>
      <c r="O4998">
        <v>91</v>
      </c>
      <c r="P4998" t="str">
        <f>IF(Table1[[#This Row],[score]]&gt;=8.5,"High",IF(Table1[[#This Row],[score]]&gt;=7,"Medium","Low"))</f>
        <v>Low</v>
      </c>
      <c r="Q4998" s="5">
        <f>Table1[[#This Row],[gross]]-Table1[[#This Row],[budget]]</f>
        <v>-5843682</v>
      </c>
      <c r="R4998" s="5" t="str">
        <f>IF(Table1[[#This Row],[Profit]]&gt;0,"Profit","Loss")</f>
        <v>Loss</v>
      </c>
      <c r="S4998" s="6" t="str">
        <f>FLOOR(Table1[[#This Row],[year]]-1900,10)+1900 &amp; "-" &amp; FLOOR(Table1[[#This Row],[year]]-1890,10)+1900</f>
        <v>2000-2010</v>
      </c>
      <c r="T4998" s="14" t="s">
        <v>21843</v>
      </c>
      <c r="AB4998" s="14"/>
    </row>
    <row r="4999" spans="1:28" hidden="1" x14ac:dyDescent="0.3">
      <c r="A4999" t="s">
        <v>14654</v>
      </c>
      <c r="B4999" t="s">
        <v>443</v>
      </c>
      <c r="C4999" t="s">
        <v>17</v>
      </c>
      <c r="D4999">
        <v>2006</v>
      </c>
      <c r="E4999" t="s">
        <v>14655</v>
      </c>
      <c r="F4999">
        <v>5.4</v>
      </c>
      <c r="G4999">
        <v>3100</v>
      </c>
      <c r="H4999" t="s">
        <v>12407</v>
      </c>
      <c r="I4999" t="s">
        <v>12407</v>
      </c>
      <c r="J4999" t="s">
        <v>14656</v>
      </c>
      <c r="K4999" t="s">
        <v>448</v>
      </c>
      <c r="L4999">
        <f>20500000</f>
        <v>20500000</v>
      </c>
      <c r="M4999">
        <v>154210</v>
      </c>
      <c r="N4999" t="s">
        <v>14657</v>
      </c>
      <c r="O4999">
        <v>100</v>
      </c>
      <c r="P4999" t="str">
        <f>IF(Table1[[#This Row],[score]]&gt;=8.5,"High",IF(Table1[[#This Row],[score]]&gt;=7,"Medium","Low"))</f>
        <v>Low</v>
      </c>
      <c r="Q4999" s="5">
        <f>Table1[[#This Row],[gross]]-Table1[[#This Row],[budget]]</f>
        <v>-20345790</v>
      </c>
      <c r="R4999" s="5" t="str">
        <f>IF(Table1[[#This Row],[Profit]]&gt;0,"Profit","Loss")</f>
        <v>Loss</v>
      </c>
      <c r="S4999" s="6" t="str">
        <f>FLOOR(Table1[[#This Row],[year]]-1900,10)+1900 &amp; "-" &amp; FLOOR(Table1[[#This Row],[year]]-1890,10)+1900</f>
        <v>2000-2010</v>
      </c>
      <c r="T4999" s="14" t="s">
        <v>21842</v>
      </c>
      <c r="AB4999" s="14"/>
    </row>
    <row r="5000" spans="1:28" hidden="1" x14ac:dyDescent="0.3">
      <c r="A5000" t="s">
        <v>14771</v>
      </c>
      <c r="B5000" t="s">
        <v>16</v>
      </c>
      <c r="C5000" t="s">
        <v>41</v>
      </c>
      <c r="D5000">
        <v>2006</v>
      </c>
      <c r="E5000" t="s">
        <v>14667</v>
      </c>
      <c r="F5000">
        <v>6.7</v>
      </c>
      <c r="G5000">
        <v>22000</v>
      </c>
      <c r="H5000" t="s">
        <v>14772</v>
      </c>
      <c r="I5000" t="s">
        <v>14772</v>
      </c>
      <c r="J5000" t="s">
        <v>14773</v>
      </c>
      <c r="K5000" t="s">
        <v>30</v>
      </c>
      <c r="L5000">
        <f>20500000</f>
        <v>20500000</v>
      </c>
      <c r="M5000">
        <v>69136</v>
      </c>
      <c r="N5000" t="s">
        <v>14774</v>
      </c>
      <c r="O5000">
        <v>92</v>
      </c>
      <c r="P5000" t="str">
        <f>IF(Table1[[#This Row],[score]]&gt;=8.5,"High",IF(Table1[[#This Row],[score]]&gt;=7,"Medium","Low"))</f>
        <v>Low</v>
      </c>
      <c r="Q5000" s="5">
        <f>Table1[[#This Row],[gross]]-Table1[[#This Row],[budget]]</f>
        <v>-20430864</v>
      </c>
      <c r="R5000" s="5" t="str">
        <f>IF(Table1[[#This Row],[Profit]]&gt;0,"Profit","Loss")</f>
        <v>Loss</v>
      </c>
      <c r="S5000" s="6" t="str">
        <f>FLOOR(Table1[[#This Row],[year]]-1900,10)+1900 &amp; "-" &amp; FLOOR(Table1[[#This Row],[year]]-1890,10)+1900</f>
        <v>2000-2010</v>
      </c>
      <c r="T5000" s="14" t="s">
        <v>21835</v>
      </c>
      <c r="AB5000" s="14"/>
    </row>
    <row r="5001" spans="1:28" hidden="1" x14ac:dyDescent="0.3">
      <c r="A5001" t="s">
        <v>14909</v>
      </c>
      <c r="B5001" t="s">
        <v>1974</v>
      </c>
      <c r="C5001" t="s">
        <v>34</v>
      </c>
      <c r="D5001">
        <v>2007</v>
      </c>
      <c r="E5001" t="s">
        <v>14634</v>
      </c>
      <c r="F5001">
        <v>7.1</v>
      </c>
      <c r="G5001">
        <v>608000</v>
      </c>
      <c r="H5001" t="s">
        <v>9627</v>
      </c>
      <c r="I5001" t="s">
        <v>12776</v>
      </c>
      <c r="J5001" t="s">
        <v>5628</v>
      </c>
      <c r="K5001" t="s">
        <v>30</v>
      </c>
      <c r="L5001">
        <v>300000000</v>
      </c>
      <c r="M5001">
        <v>960996492</v>
      </c>
      <c r="N5001" t="s">
        <v>1708</v>
      </c>
      <c r="O5001">
        <v>169</v>
      </c>
      <c r="P5001" t="str">
        <f>IF(Table1[[#This Row],[score]]&gt;=8.5,"High",IF(Table1[[#This Row],[score]]&gt;=7,"Medium","Low"))</f>
        <v>Medium</v>
      </c>
      <c r="Q5001" s="5">
        <f>Table1[[#This Row],[gross]]-Table1[[#This Row],[budget]]</f>
        <v>660996492</v>
      </c>
      <c r="R5001" s="5" t="str">
        <f>IF(Table1[[#This Row],[Profit]]&gt;0,"Profit","Loss")</f>
        <v>Profit</v>
      </c>
      <c r="S5001" s="6" t="str">
        <f>FLOOR(Table1[[#This Row],[year]]-1900,10)+1900 &amp; "-" &amp; FLOOR(Table1[[#This Row],[year]]-1890,10)+1900</f>
        <v>2000-2010</v>
      </c>
      <c r="T5001" s="14" t="s">
        <v>21835</v>
      </c>
      <c r="AB5001" s="14"/>
    </row>
    <row r="5002" spans="1:28" hidden="1" x14ac:dyDescent="0.3">
      <c r="A5002" t="s">
        <v>14890</v>
      </c>
      <c r="B5002" t="s">
        <v>1974</v>
      </c>
      <c r="C5002" t="s">
        <v>34</v>
      </c>
      <c r="D5002">
        <v>2007</v>
      </c>
      <c r="E5002" t="s">
        <v>14891</v>
      </c>
      <c r="F5002">
        <v>7.5</v>
      </c>
      <c r="G5002">
        <v>527000</v>
      </c>
      <c r="H5002" t="s">
        <v>14892</v>
      </c>
      <c r="I5002" t="s">
        <v>9293</v>
      </c>
      <c r="J5002" t="s">
        <v>11693</v>
      </c>
      <c r="K5002" t="s">
        <v>22</v>
      </c>
      <c r="L5002">
        <v>150000000</v>
      </c>
      <c r="M5002">
        <v>942172396</v>
      </c>
      <c r="N5002" t="s">
        <v>23</v>
      </c>
      <c r="O5002">
        <v>138</v>
      </c>
      <c r="P5002" t="str">
        <f>IF(Table1[[#This Row],[score]]&gt;=8.5,"High",IF(Table1[[#This Row],[score]]&gt;=7,"Medium","Low"))</f>
        <v>Medium</v>
      </c>
      <c r="Q5002" s="5">
        <f>Table1[[#This Row],[gross]]-Table1[[#This Row],[budget]]</f>
        <v>792172396</v>
      </c>
      <c r="R5002" s="5" t="str">
        <f>IF(Table1[[#This Row],[Profit]]&gt;0,"Profit","Loss")</f>
        <v>Profit</v>
      </c>
      <c r="S5002" s="6" t="str">
        <f>FLOOR(Table1[[#This Row],[year]]-1900,10)+1900 &amp; "-" &amp; FLOOR(Table1[[#This Row],[year]]-1890,10)+1900</f>
        <v>2000-2010</v>
      </c>
      <c r="T5002" s="14" t="s">
        <v>21835</v>
      </c>
      <c r="AB5002" s="14"/>
    </row>
    <row r="5003" spans="1:28" hidden="1" x14ac:dyDescent="0.3">
      <c r="A5003" t="s">
        <v>14902</v>
      </c>
      <c r="B5003" t="s">
        <v>1974</v>
      </c>
      <c r="C5003" t="s">
        <v>34</v>
      </c>
      <c r="D5003">
        <v>2007</v>
      </c>
      <c r="E5003" t="s">
        <v>14903</v>
      </c>
      <c r="F5003">
        <v>6.2</v>
      </c>
      <c r="G5003">
        <v>513000</v>
      </c>
      <c r="H5003" t="s">
        <v>502</v>
      </c>
      <c r="I5003" t="s">
        <v>502</v>
      </c>
      <c r="J5003" t="s">
        <v>10038</v>
      </c>
      <c r="K5003" t="s">
        <v>30</v>
      </c>
      <c r="L5003">
        <v>258000000</v>
      </c>
      <c r="M5003">
        <v>894983373</v>
      </c>
      <c r="N5003" t="s">
        <v>31</v>
      </c>
      <c r="O5003">
        <v>139</v>
      </c>
      <c r="P5003" t="str">
        <f>IF(Table1[[#This Row],[score]]&gt;=8.5,"High",IF(Table1[[#This Row],[score]]&gt;=7,"Medium","Low"))</f>
        <v>Low</v>
      </c>
      <c r="Q5003" s="5">
        <f>Table1[[#This Row],[gross]]-Table1[[#This Row],[budget]]</f>
        <v>636983373</v>
      </c>
      <c r="R5003" s="5" t="str">
        <f>IF(Table1[[#This Row],[Profit]]&gt;0,"Profit","Loss")</f>
        <v>Profit</v>
      </c>
      <c r="S5003" s="6" t="str">
        <f>FLOOR(Table1[[#This Row],[year]]-1900,10)+1900 &amp; "-" &amp; FLOOR(Table1[[#This Row],[year]]-1890,10)+1900</f>
        <v>2000-2010</v>
      </c>
      <c r="T5003" s="14" t="s">
        <v>21835</v>
      </c>
      <c r="AB5003" s="14"/>
    </row>
    <row r="5004" spans="1:28" hidden="1" x14ac:dyDescent="0.3">
      <c r="A5004" t="s">
        <v>14992</v>
      </c>
      <c r="B5004" t="s">
        <v>33</v>
      </c>
      <c r="C5004" t="s">
        <v>390</v>
      </c>
      <c r="D5004">
        <v>2007</v>
      </c>
      <c r="E5004" t="s">
        <v>14472</v>
      </c>
      <c r="F5004">
        <v>6.1</v>
      </c>
      <c r="G5004">
        <v>288000</v>
      </c>
      <c r="H5004" t="s">
        <v>9166</v>
      </c>
      <c r="I5004" t="s">
        <v>1896</v>
      </c>
      <c r="J5004" t="s">
        <v>6777</v>
      </c>
      <c r="K5004" t="s">
        <v>30</v>
      </c>
      <c r="L5004">
        <v>160000000</v>
      </c>
      <c r="M5004">
        <v>813367380</v>
      </c>
      <c r="N5004" t="s">
        <v>14447</v>
      </c>
      <c r="O5004">
        <v>93</v>
      </c>
      <c r="P5004" t="str">
        <f>IF(Table1[[#This Row],[score]]&gt;=8.5,"High",IF(Table1[[#This Row],[score]]&gt;=7,"Medium","Low"))</f>
        <v>Low</v>
      </c>
      <c r="Q5004" s="5">
        <f>Table1[[#This Row],[gross]]-Table1[[#This Row],[budget]]</f>
        <v>653367380</v>
      </c>
      <c r="R5004" s="5" t="str">
        <f>IF(Table1[[#This Row],[Profit]]&gt;0,"Profit","Loss")</f>
        <v>Profit</v>
      </c>
      <c r="S5004" s="6" t="str">
        <f>FLOOR(Table1[[#This Row],[year]]-1900,10)+1900 &amp; "-" &amp; FLOOR(Table1[[#This Row],[year]]-1890,10)+1900</f>
        <v>2000-2010</v>
      </c>
      <c r="T5004" s="14" t="s">
        <v>21835</v>
      </c>
      <c r="AB5004" s="14"/>
    </row>
    <row r="5005" spans="1:28" hidden="1" x14ac:dyDescent="0.3">
      <c r="A5005" t="s">
        <v>14888</v>
      </c>
      <c r="B5005" t="s">
        <v>1974</v>
      </c>
      <c r="C5005" t="s">
        <v>34</v>
      </c>
      <c r="D5005">
        <v>2007</v>
      </c>
      <c r="E5005" t="s">
        <v>14889</v>
      </c>
      <c r="F5005">
        <v>7</v>
      </c>
      <c r="G5005">
        <v>607000</v>
      </c>
      <c r="H5005" t="s">
        <v>8429</v>
      </c>
      <c r="I5005" t="s">
        <v>14053</v>
      </c>
      <c r="J5005" t="s">
        <v>12864</v>
      </c>
      <c r="K5005" t="s">
        <v>30</v>
      </c>
      <c r="L5005">
        <v>150000000</v>
      </c>
      <c r="M5005">
        <v>709709780</v>
      </c>
      <c r="N5005" t="s">
        <v>9593</v>
      </c>
      <c r="O5005">
        <v>144</v>
      </c>
      <c r="P5005" t="str">
        <f>IF(Table1[[#This Row],[score]]&gt;=8.5,"High",IF(Table1[[#This Row],[score]]&gt;=7,"Medium","Low"))</f>
        <v>Medium</v>
      </c>
      <c r="Q5005" s="5">
        <f>Table1[[#This Row],[gross]]-Table1[[#This Row],[budget]]</f>
        <v>559709780</v>
      </c>
      <c r="R5005" s="5" t="str">
        <f>IF(Table1[[#This Row],[Profit]]&gt;0,"Profit","Loss")</f>
        <v>Profit</v>
      </c>
      <c r="S5005" s="6" t="str">
        <f>FLOOR(Table1[[#This Row],[year]]-1900,10)+1900 &amp; "-" &amp; FLOOR(Table1[[#This Row],[year]]-1890,10)+1900</f>
        <v>2000-2010</v>
      </c>
      <c r="T5005" s="14" t="s">
        <v>21835</v>
      </c>
      <c r="AB5005" s="14"/>
    </row>
    <row r="5006" spans="1:28" hidden="1" x14ac:dyDescent="0.3">
      <c r="A5006" t="s">
        <v>14894</v>
      </c>
      <c r="B5006" t="s">
        <v>337</v>
      </c>
      <c r="C5006" t="s">
        <v>390</v>
      </c>
      <c r="D5006">
        <v>2007</v>
      </c>
      <c r="E5006" t="s">
        <v>14895</v>
      </c>
      <c r="F5006">
        <v>8</v>
      </c>
      <c r="G5006">
        <v>660000</v>
      </c>
      <c r="H5006" t="s">
        <v>10630</v>
      </c>
      <c r="I5006" t="s">
        <v>10630</v>
      </c>
      <c r="J5006" t="s">
        <v>14896</v>
      </c>
      <c r="K5006" t="s">
        <v>30</v>
      </c>
      <c r="L5006">
        <v>150000000</v>
      </c>
      <c r="M5006">
        <v>623726085</v>
      </c>
      <c r="N5006" t="s">
        <v>1708</v>
      </c>
      <c r="O5006">
        <v>111</v>
      </c>
      <c r="P5006" t="str">
        <f>IF(Table1[[#This Row],[score]]&gt;=8.5,"High",IF(Table1[[#This Row],[score]]&gt;=7,"Medium","Low"))</f>
        <v>Medium</v>
      </c>
      <c r="Q5006" s="5">
        <f>Table1[[#This Row],[gross]]-Table1[[#This Row],[budget]]</f>
        <v>473726085</v>
      </c>
      <c r="R5006" s="5" t="str">
        <f>IF(Table1[[#This Row],[Profit]]&gt;0,"Profit","Loss")</f>
        <v>Profit</v>
      </c>
      <c r="S5006" s="6" t="str">
        <f>FLOOR(Table1[[#This Row],[year]]-1900,10)+1900 &amp; "-" &amp; FLOOR(Table1[[#This Row],[year]]-1890,10)+1900</f>
        <v>2000-2010</v>
      </c>
      <c r="T5006" s="14" t="s">
        <v>21835</v>
      </c>
      <c r="AB5006" s="14"/>
    </row>
    <row r="5007" spans="1:28" hidden="1" x14ac:dyDescent="0.3">
      <c r="A5007" t="s">
        <v>14910</v>
      </c>
      <c r="B5007" t="s">
        <v>1974</v>
      </c>
      <c r="C5007" t="s">
        <v>34</v>
      </c>
      <c r="D5007">
        <v>2007</v>
      </c>
      <c r="E5007" t="s">
        <v>14911</v>
      </c>
      <c r="F5007">
        <v>7.2</v>
      </c>
      <c r="G5007">
        <v>704000</v>
      </c>
      <c r="H5007" t="s">
        <v>13889</v>
      </c>
      <c r="I5007" t="s">
        <v>11196</v>
      </c>
      <c r="J5007" t="s">
        <v>7558</v>
      </c>
      <c r="K5007" t="s">
        <v>30</v>
      </c>
      <c r="L5007">
        <v>150000000</v>
      </c>
      <c r="M5007">
        <v>585410052</v>
      </c>
      <c r="N5007" t="s">
        <v>23</v>
      </c>
      <c r="O5007">
        <v>101</v>
      </c>
      <c r="P5007" t="str">
        <f>IF(Table1[[#This Row],[score]]&gt;=8.5,"High",IF(Table1[[#This Row],[score]]&gt;=7,"Medium","Low"))</f>
        <v>Medium</v>
      </c>
      <c r="Q5007" s="5">
        <f>Table1[[#This Row],[gross]]-Table1[[#This Row],[budget]]</f>
        <v>435410052</v>
      </c>
      <c r="R5007" s="5" t="str">
        <f>IF(Table1[[#This Row],[Profit]]&gt;0,"Profit","Loss")</f>
        <v>Profit</v>
      </c>
      <c r="S5007" s="6" t="str">
        <f>FLOOR(Table1[[#This Row],[year]]-1900,10)+1900 &amp; "-" &amp; FLOOR(Table1[[#This Row],[year]]-1890,10)+1900</f>
        <v>2000-2010</v>
      </c>
      <c r="T5007" s="14" t="s">
        <v>21835</v>
      </c>
      <c r="AB5007" s="14"/>
    </row>
    <row r="5008" spans="1:28" hidden="1" x14ac:dyDescent="0.3">
      <c r="A5008" t="s">
        <v>15064</v>
      </c>
      <c r="B5008" t="s">
        <v>1974</v>
      </c>
      <c r="C5008" t="s">
        <v>390</v>
      </c>
      <c r="D5008">
        <v>2007</v>
      </c>
      <c r="E5008" t="s">
        <v>14569</v>
      </c>
      <c r="F5008">
        <v>7.3</v>
      </c>
      <c r="G5008">
        <v>314000</v>
      </c>
      <c r="H5008" t="s">
        <v>15065</v>
      </c>
      <c r="I5008" t="s">
        <v>1526</v>
      </c>
      <c r="J5008" t="s">
        <v>15066</v>
      </c>
      <c r="K5008" t="s">
        <v>30</v>
      </c>
      <c r="L5008">
        <v>75000000</v>
      </c>
      <c r="M5008">
        <v>536414293</v>
      </c>
      <c r="N5008" t="s">
        <v>180</v>
      </c>
      <c r="O5008">
        <v>87</v>
      </c>
      <c r="P5008" t="str">
        <f>IF(Table1[[#This Row],[score]]&gt;=8.5,"High",IF(Table1[[#This Row],[score]]&gt;=7,"Medium","Low"))</f>
        <v>Medium</v>
      </c>
      <c r="Q5008" s="5">
        <f>Table1[[#This Row],[gross]]-Table1[[#This Row],[budget]]</f>
        <v>461414293</v>
      </c>
      <c r="R5008" s="5" t="str">
        <f>IF(Table1[[#This Row],[Profit]]&gt;0,"Profit","Loss")</f>
        <v>Profit</v>
      </c>
      <c r="S5008" s="6" t="str">
        <f>FLOOR(Table1[[#This Row],[year]]-1900,10)+1900 &amp; "-" &amp; FLOOR(Table1[[#This Row],[year]]-1890,10)+1900</f>
        <v>2000-2010</v>
      </c>
      <c r="T5008" s="14" t="s">
        <v>21835</v>
      </c>
      <c r="AB5008" s="14"/>
    </row>
    <row r="5009" spans="1:28" hidden="1" x14ac:dyDescent="0.3">
      <c r="A5009" t="s">
        <v>15046</v>
      </c>
      <c r="B5009" t="s">
        <v>33</v>
      </c>
      <c r="C5009" t="s">
        <v>34</v>
      </c>
      <c r="D5009">
        <v>2007</v>
      </c>
      <c r="E5009" t="s">
        <v>14928</v>
      </c>
      <c r="F5009">
        <v>6.5</v>
      </c>
      <c r="G5009">
        <v>223000</v>
      </c>
      <c r="H5009" t="s">
        <v>6879</v>
      </c>
      <c r="I5009" t="s">
        <v>15047</v>
      </c>
      <c r="J5009" t="s">
        <v>1519</v>
      </c>
      <c r="K5009" t="s">
        <v>30</v>
      </c>
      <c r="L5009">
        <v>130000000</v>
      </c>
      <c r="M5009">
        <v>459242249</v>
      </c>
      <c r="N5009" t="s">
        <v>1708</v>
      </c>
      <c r="O5009">
        <v>124</v>
      </c>
      <c r="P5009" t="str">
        <f>IF(Table1[[#This Row],[score]]&gt;=8.5,"High",IF(Table1[[#This Row],[score]]&gt;=7,"Medium","Low"))</f>
        <v>Low</v>
      </c>
      <c r="Q5009" s="5">
        <f>Table1[[#This Row],[gross]]-Table1[[#This Row],[budget]]</f>
        <v>329242249</v>
      </c>
      <c r="R5009" s="5" t="str">
        <f>IF(Table1[[#This Row],[Profit]]&gt;0,"Profit","Loss")</f>
        <v>Profit</v>
      </c>
      <c r="S5009" s="6" t="str">
        <f>FLOOR(Table1[[#This Row],[year]]-1900,10)+1900 &amp; "-" &amp; FLOOR(Table1[[#This Row],[year]]-1890,10)+1900</f>
        <v>2000-2010</v>
      </c>
      <c r="T5009" s="14" t="s">
        <v>21835</v>
      </c>
      <c r="AB5009" s="14"/>
    </row>
    <row r="5010" spans="1:28" hidden="1" x14ac:dyDescent="0.3">
      <c r="A5010" t="s">
        <v>14955</v>
      </c>
      <c r="B5010" t="s">
        <v>1974</v>
      </c>
      <c r="C5010" t="s">
        <v>34</v>
      </c>
      <c r="D5010">
        <v>2007</v>
      </c>
      <c r="E5010" t="s">
        <v>14933</v>
      </c>
      <c r="F5010">
        <v>8</v>
      </c>
      <c r="G5010">
        <v>612000</v>
      </c>
      <c r="H5010" t="s">
        <v>12710</v>
      </c>
      <c r="I5010" t="s">
        <v>6892</v>
      </c>
      <c r="J5010" t="s">
        <v>9441</v>
      </c>
      <c r="K5010" t="s">
        <v>30</v>
      </c>
      <c r="L5010">
        <v>110000000</v>
      </c>
      <c r="M5010">
        <v>444100035</v>
      </c>
      <c r="N5010" t="s">
        <v>61</v>
      </c>
      <c r="O5010">
        <v>115</v>
      </c>
      <c r="P5010" t="str">
        <f>IF(Table1[[#This Row],[score]]&gt;=8.5,"High",IF(Table1[[#This Row],[score]]&gt;=7,"Medium","Low"))</f>
        <v>Medium</v>
      </c>
      <c r="Q5010" s="5">
        <f>Table1[[#This Row],[gross]]-Table1[[#This Row],[budget]]</f>
        <v>334100035</v>
      </c>
      <c r="R5010" s="5" t="str">
        <f>IF(Table1[[#This Row],[Profit]]&gt;0,"Profit","Loss")</f>
        <v>Profit</v>
      </c>
      <c r="S5010" s="6" t="str">
        <f>FLOOR(Table1[[#This Row],[year]]-1900,10)+1900 &amp; "-" &amp; FLOOR(Table1[[#This Row],[year]]-1890,10)+1900</f>
        <v>2000-2010</v>
      </c>
      <c r="T5010" s="14" t="s">
        <v>21835</v>
      </c>
      <c r="AB5010" s="14"/>
    </row>
    <row r="5011" spans="1:28" hidden="1" x14ac:dyDescent="0.3">
      <c r="A5011" t="s">
        <v>14904</v>
      </c>
      <c r="B5011" t="s">
        <v>1974</v>
      </c>
      <c r="C5011" t="s">
        <v>34</v>
      </c>
      <c r="D5011">
        <v>2007</v>
      </c>
      <c r="E5011" t="s">
        <v>14905</v>
      </c>
      <c r="F5011">
        <v>7.1</v>
      </c>
      <c r="G5011">
        <v>394000</v>
      </c>
      <c r="H5011" t="s">
        <v>12791</v>
      </c>
      <c r="I5011" t="s">
        <v>14906</v>
      </c>
      <c r="J5011" t="s">
        <v>4412</v>
      </c>
      <c r="K5011" t="s">
        <v>30</v>
      </c>
      <c r="L5011">
        <v>110000000</v>
      </c>
      <c r="M5011">
        <v>388156011</v>
      </c>
      <c r="N5011" t="s">
        <v>180</v>
      </c>
      <c r="O5011">
        <v>128</v>
      </c>
      <c r="P5011" t="str">
        <f>IF(Table1[[#This Row],[score]]&gt;=8.5,"High",IF(Table1[[#This Row],[score]]&gt;=7,"Medium","Low"))</f>
        <v>Medium</v>
      </c>
      <c r="Q5011" s="5">
        <f>Table1[[#This Row],[gross]]-Table1[[#This Row],[budget]]</f>
        <v>278156011</v>
      </c>
      <c r="R5011" s="5" t="str">
        <f>IF(Table1[[#This Row],[Profit]]&gt;0,"Profit","Loss")</f>
        <v>Profit</v>
      </c>
      <c r="S5011" s="6" t="str">
        <f>FLOOR(Table1[[#This Row],[year]]-1900,10)+1900 &amp; "-" &amp; FLOOR(Table1[[#This Row],[year]]-1890,10)+1900</f>
        <v>2000-2010</v>
      </c>
      <c r="T5011" s="14" t="s">
        <v>21835</v>
      </c>
      <c r="AB5011" s="14"/>
    </row>
    <row r="5012" spans="1:28" hidden="1" x14ac:dyDescent="0.3">
      <c r="A5012" t="s">
        <v>15005</v>
      </c>
      <c r="B5012" t="s">
        <v>1974</v>
      </c>
      <c r="C5012" t="s">
        <v>25</v>
      </c>
      <c r="D5012">
        <v>2007</v>
      </c>
      <c r="E5012" t="s">
        <v>15006</v>
      </c>
      <c r="F5012">
        <v>6.1</v>
      </c>
      <c r="G5012">
        <v>182000</v>
      </c>
      <c r="H5012" t="s">
        <v>12177</v>
      </c>
      <c r="I5012" t="s">
        <v>12177</v>
      </c>
      <c r="J5012" t="s">
        <v>5161</v>
      </c>
      <c r="K5012" t="s">
        <v>22</v>
      </c>
      <c r="L5012">
        <v>180000000</v>
      </c>
      <c r="M5012">
        <v>372234864</v>
      </c>
      <c r="N5012" t="s">
        <v>2001</v>
      </c>
      <c r="O5012">
        <v>113</v>
      </c>
      <c r="P5012" t="str">
        <f>IF(Table1[[#This Row],[score]]&gt;=8.5,"High",IF(Table1[[#This Row],[score]]&gt;=7,"Medium","Low"))</f>
        <v>Low</v>
      </c>
      <c r="Q5012" s="5">
        <f>Table1[[#This Row],[gross]]-Table1[[#This Row],[budget]]</f>
        <v>192234864</v>
      </c>
      <c r="R5012" s="5" t="str">
        <f>IF(Table1[[#This Row],[Profit]]&gt;0,"Profit","Loss")</f>
        <v>Profit</v>
      </c>
      <c r="S5012" s="6" t="str">
        <f>FLOOR(Table1[[#This Row],[year]]-1900,10)+1900 &amp; "-" &amp; FLOOR(Table1[[#This Row],[year]]-1890,10)+1900</f>
        <v>2000-2010</v>
      </c>
      <c r="T5012" s="14" t="s">
        <v>21835</v>
      </c>
      <c r="AB5012" s="14"/>
    </row>
    <row r="5013" spans="1:28" hidden="1" x14ac:dyDescent="0.3">
      <c r="A5013" t="s">
        <v>15040</v>
      </c>
      <c r="B5013" t="s">
        <v>33</v>
      </c>
      <c r="C5013" t="s">
        <v>390</v>
      </c>
      <c r="D5013">
        <v>2007</v>
      </c>
      <c r="E5013" t="s">
        <v>14911</v>
      </c>
      <c r="F5013">
        <v>5.2</v>
      </c>
      <c r="G5013">
        <v>79000</v>
      </c>
      <c r="H5013" t="s">
        <v>10894</v>
      </c>
      <c r="I5013" t="s">
        <v>15041</v>
      </c>
      <c r="J5013" t="s">
        <v>13209</v>
      </c>
      <c r="K5013" t="s">
        <v>30</v>
      </c>
      <c r="L5013">
        <v>60000000</v>
      </c>
      <c r="M5013">
        <v>365352546</v>
      </c>
      <c r="N5013" t="s">
        <v>9026</v>
      </c>
      <c r="O5013">
        <v>92</v>
      </c>
      <c r="P5013" t="str">
        <f>IF(Table1[[#This Row],[score]]&gt;=8.5,"High",IF(Table1[[#This Row],[score]]&gt;=7,"Medium","Low"))</f>
        <v>Low</v>
      </c>
      <c r="Q5013" s="5">
        <f>Table1[[#This Row],[gross]]-Table1[[#This Row],[budget]]</f>
        <v>305352546</v>
      </c>
      <c r="R5013" s="5" t="str">
        <f>IF(Table1[[#This Row],[Profit]]&gt;0,"Profit","Loss")</f>
        <v>Profit</v>
      </c>
      <c r="S5013" s="6" t="str">
        <f>FLOOR(Table1[[#This Row],[year]]-1900,10)+1900 &amp; "-" &amp; FLOOR(Table1[[#This Row],[year]]-1890,10)+1900</f>
        <v>2000-2010</v>
      </c>
      <c r="T5013" s="14" t="s">
        <v>21835</v>
      </c>
      <c r="AB5013" s="14"/>
    </row>
    <row r="5014" spans="1:28" hidden="1" x14ac:dyDescent="0.3">
      <c r="A5014" t="s">
        <v>14921</v>
      </c>
      <c r="B5014" t="s">
        <v>33</v>
      </c>
      <c r="C5014" t="s">
        <v>41</v>
      </c>
      <c r="D5014">
        <v>2007</v>
      </c>
      <c r="E5014" t="s">
        <v>14874</v>
      </c>
      <c r="F5014">
        <v>7</v>
      </c>
      <c r="G5014">
        <v>181000</v>
      </c>
      <c r="H5014" t="s">
        <v>8484</v>
      </c>
      <c r="I5014" t="s">
        <v>10084</v>
      </c>
      <c r="J5014" t="s">
        <v>14922</v>
      </c>
      <c r="K5014" t="s">
        <v>30</v>
      </c>
      <c r="L5014">
        <v>85000000</v>
      </c>
      <c r="M5014">
        <v>340487836</v>
      </c>
      <c r="N5014" t="s">
        <v>1708</v>
      </c>
      <c r="O5014">
        <v>107</v>
      </c>
      <c r="P5014" t="str">
        <f>IF(Table1[[#This Row],[score]]&gt;=8.5,"High",IF(Table1[[#This Row],[score]]&gt;=7,"Medium","Low"))</f>
        <v>Medium</v>
      </c>
      <c r="Q5014" s="5">
        <f>Table1[[#This Row],[gross]]-Table1[[#This Row],[budget]]</f>
        <v>255487836</v>
      </c>
      <c r="R5014" s="5" t="str">
        <f>IF(Table1[[#This Row],[Profit]]&gt;0,"Profit","Loss")</f>
        <v>Profit</v>
      </c>
      <c r="S5014" s="6" t="str">
        <f>FLOOR(Table1[[#This Row],[year]]-1900,10)+1900 &amp; "-" &amp; FLOOR(Table1[[#This Row],[year]]-1890,10)+1900</f>
        <v>2000-2010</v>
      </c>
      <c r="T5014" s="14" t="s">
        <v>21835</v>
      </c>
      <c r="AB5014" s="14"/>
    </row>
    <row r="5015" spans="1:28" hidden="1" x14ac:dyDescent="0.3">
      <c r="A5015" t="s">
        <v>14967</v>
      </c>
      <c r="B5015" t="s">
        <v>1974</v>
      </c>
      <c r="C5015" t="s">
        <v>104</v>
      </c>
      <c r="D5015">
        <v>2007</v>
      </c>
      <c r="E5015" t="s">
        <v>14968</v>
      </c>
      <c r="F5015">
        <v>6.9</v>
      </c>
      <c r="G5015">
        <v>328000</v>
      </c>
      <c r="H5015" t="s">
        <v>5056</v>
      </c>
      <c r="I5015" t="s">
        <v>12142</v>
      </c>
      <c r="J5015" t="s">
        <v>9618</v>
      </c>
      <c r="K5015" t="s">
        <v>30</v>
      </c>
      <c r="L5015">
        <v>85000000</v>
      </c>
      <c r="M5015">
        <v>311312624</v>
      </c>
      <c r="N5015" t="s">
        <v>23</v>
      </c>
      <c r="O5015">
        <v>122</v>
      </c>
      <c r="P5015" t="str">
        <f>IF(Table1[[#This Row],[score]]&gt;=8.5,"High",IF(Table1[[#This Row],[score]]&gt;=7,"Medium","Low"))</f>
        <v>Low</v>
      </c>
      <c r="Q5015" s="5">
        <f>Table1[[#This Row],[gross]]-Table1[[#This Row],[budget]]</f>
        <v>226312624</v>
      </c>
      <c r="R5015" s="5" t="str">
        <f>IF(Table1[[#This Row],[Profit]]&gt;0,"Profit","Loss")</f>
        <v>Profit</v>
      </c>
      <c r="S5015" s="6" t="str">
        <f>FLOOR(Table1[[#This Row],[year]]-1900,10)+1900 &amp; "-" &amp; FLOOR(Table1[[#This Row],[year]]-1890,10)+1900</f>
        <v>2000-2010</v>
      </c>
      <c r="T5015" s="14" t="s">
        <v>21835</v>
      </c>
      <c r="AB5015" s="14"/>
    </row>
    <row r="5016" spans="1:28" hidden="1" x14ac:dyDescent="0.3">
      <c r="A5016" t="s">
        <v>15004</v>
      </c>
      <c r="B5016" t="s">
        <v>33</v>
      </c>
      <c r="C5016" t="s">
        <v>34</v>
      </c>
      <c r="D5016">
        <v>2007</v>
      </c>
      <c r="E5016" t="s">
        <v>14575</v>
      </c>
      <c r="F5016">
        <v>5.6</v>
      </c>
      <c r="G5016">
        <v>254000</v>
      </c>
      <c r="H5016" t="s">
        <v>12588</v>
      </c>
      <c r="I5016" t="s">
        <v>14604</v>
      </c>
      <c r="J5016" t="s">
        <v>13901</v>
      </c>
      <c r="K5016" t="s">
        <v>30</v>
      </c>
      <c r="L5016">
        <v>130000000</v>
      </c>
      <c r="M5016">
        <v>301913131</v>
      </c>
      <c r="N5016" t="s">
        <v>180</v>
      </c>
      <c r="O5016">
        <v>92</v>
      </c>
      <c r="P5016" t="str">
        <f>IF(Table1[[#This Row],[score]]&gt;=8.5,"High",IF(Table1[[#This Row],[score]]&gt;=7,"Medium","Low"))</f>
        <v>Low</v>
      </c>
      <c r="Q5016" s="5">
        <f>Table1[[#This Row],[gross]]-Table1[[#This Row],[budget]]</f>
        <v>171913131</v>
      </c>
      <c r="R5016" s="5" t="str">
        <f>IF(Table1[[#This Row],[Profit]]&gt;0,"Profit","Loss")</f>
        <v>Profit</v>
      </c>
      <c r="S5016" s="6" t="str">
        <f>FLOOR(Table1[[#This Row],[year]]-1900,10)+1900 &amp; "-" &amp; FLOOR(Table1[[#This Row],[year]]-1890,10)+1900</f>
        <v>2000-2010</v>
      </c>
      <c r="T5016" s="14" t="s">
        <v>21835</v>
      </c>
      <c r="AB5016" s="14"/>
    </row>
    <row r="5017" spans="1:28" hidden="1" x14ac:dyDescent="0.3">
      <c r="A5017" t="s">
        <v>14982</v>
      </c>
      <c r="B5017" t="s">
        <v>33</v>
      </c>
      <c r="C5017" t="s">
        <v>390</v>
      </c>
      <c r="D5017">
        <v>2007</v>
      </c>
      <c r="E5017" t="s">
        <v>14741</v>
      </c>
      <c r="F5017">
        <v>6.1</v>
      </c>
      <c r="G5017">
        <v>148000</v>
      </c>
      <c r="H5017" t="s">
        <v>14983</v>
      </c>
      <c r="I5017" t="s">
        <v>14984</v>
      </c>
      <c r="J5017" t="s">
        <v>14984</v>
      </c>
      <c r="K5017" t="s">
        <v>30</v>
      </c>
      <c r="L5017">
        <v>150000000</v>
      </c>
      <c r="M5017">
        <v>293514336</v>
      </c>
      <c r="N5017" t="s">
        <v>10077</v>
      </c>
      <c r="O5017">
        <v>91</v>
      </c>
      <c r="P5017" t="str">
        <f>IF(Table1[[#This Row],[score]]&gt;=8.5,"High",IF(Table1[[#This Row],[score]]&gt;=7,"Medium","Low"))</f>
        <v>Low</v>
      </c>
      <c r="Q5017" s="5">
        <f>Table1[[#This Row],[gross]]-Table1[[#This Row],[budget]]</f>
        <v>143514336</v>
      </c>
      <c r="R5017" s="5" t="str">
        <f>IF(Table1[[#This Row],[Profit]]&gt;0,"Profit","Loss")</f>
        <v>Profit</v>
      </c>
      <c r="S5017" s="6" t="str">
        <f>FLOOR(Table1[[#This Row],[year]]-1900,10)+1900 &amp; "-" &amp; FLOOR(Table1[[#This Row],[year]]-1890,10)+1900</f>
        <v>2000-2010</v>
      </c>
      <c r="T5017" s="14" t="s">
        <v>21835</v>
      </c>
      <c r="AB5017" s="14"/>
    </row>
    <row r="5018" spans="1:28" hidden="1" x14ac:dyDescent="0.3">
      <c r="A5018" t="s">
        <v>14901</v>
      </c>
      <c r="B5018" t="s">
        <v>16</v>
      </c>
      <c r="C5018" t="s">
        <v>63</v>
      </c>
      <c r="D5018">
        <v>2007</v>
      </c>
      <c r="E5018" t="s">
        <v>14741</v>
      </c>
      <c r="F5018">
        <v>7.8</v>
      </c>
      <c r="G5018">
        <v>401000</v>
      </c>
      <c r="H5018" t="s">
        <v>978</v>
      </c>
      <c r="I5018" t="s">
        <v>7462</v>
      </c>
      <c r="J5018" t="s">
        <v>4084</v>
      </c>
      <c r="K5018" t="s">
        <v>30</v>
      </c>
      <c r="L5018">
        <v>100000000</v>
      </c>
      <c r="M5018">
        <v>269755430</v>
      </c>
      <c r="N5018" t="s">
        <v>61</v>
      </c>
      <c r="O5018">
        <v>157</v>
      </c>
      <c r="P5018" t="str">
        <f>IF(Table1[[#This Row],[score]]&gt;=8.5,"High",IF(Table1[[#This Row],[score]]&gt;=7,"Medium","Low"))</f>
        <v>Medium</v>
      </c>
      <c r="Q5018" s="5">
        <f>Table1[[#This Row],[gross]]-Table1[[#This Row],[budget]]</f>
        <v>169755430</v>
      </c>
      <c r="R5018" s="5" t="str">
        <f>IF(Table1[[#This Row],[Profit]]&gt;0,"Profit","Loss")</f>
        <v>Profit</v>
      </c>
      <c r="S5018" s="6" t="str">
        <f>FLOOR(Table1[[#This Row],[year]]-1900,10)+1900 &amp; "-" &amp; FLOOR(Table1[[#This Row],[year]]-1890,10)+1900</f>
        <v>2000-2010</v>
      </c>
      <c r="T5018" s="14" t="s">
        <v>21835</v>
      </c>
      <c r="AB5018" s="14"/>
    </row>
    <row r="5019" spans="1:28" hidden="1" x14ac:dyDescent="0.3">
      <c r="A5019" t="s">
        <v>15007</v>
      </c>
      <c r="B5019" t="s">
        <v>1974</v>
      </c>
      <c r="C5019" t="s">
        <v>34</v>
      </c>
      <c r="D5019">
        <v>2007</v>
      </c>
      <c r="E5019" t="s">
        <v>14863</v>
      </c>
      <c r="F5019">
        <v>6.2</v>
      </c>
      <c r="G5019">
        <v>157000</v>
      </c>
      <c r="H5019" t="s">
        <v>9685</v>
      </c>
      <c r="I5019" t="s">
        <v>12258</v>
      </c>
      <c r="J5019" t="s">
        <v>2721</v>
      </c>
      <c r="K5019" t="s">
        <v>30</v>
      </c>
      <c r="L5019">
        <v>140000000</v>
      </c>
      <c r="M5019">
        <v>258097122</v>
      </c>
      <c r="N5019" t="s">
        <v>2001</v>
      </c>
      <c r="O5019">
        <v>91</v>
      </c>
      <c r="P5019" t="str">
        <f>IF(Table1[[#This Row],[score]]&gt;=8.5,"High",IF(Table1[[#This Row],[score]]&gt;=7,"Medium","Low"))</f>
        <v>Low</v>
      </c>
      <c r="Q5019" s="5">
        <f>Table1[[#This Row],[gross]]-Table1[[#This Row],[budget]]</f>
        <v>118097122</v>
      </c>
      <c r="R5019" s="5" t="str">
        <f>IF(Table1[[#This Row],[Profit]]&gt;0,"Profit","Loss")</f>
        <v>Profit</v>
      </c>
      <c r="S5019" s="6" t="str">
        <f>FLOOR(Table1[[#This Row],[year]]-1900,10)+1900 &amp; "-" &amp; FLOOR(Table1[[#This Row],[year]]-1890,10)+1900</f>
        <v>2000-2010</v>
      </c>
      <c r="T5019" s="14" t="s">
        <v>21835</v>
      </c>
      <c r="AB5019" s="14"/>
    </row>
    <row r="5020" spans="1:28" hidden="1" x14ac:dyDescent="0.3">
      <c r="A5020" t="s">
        <v>15075</v>
      </c>
      <c r="B5020" t="s">
        <v>1974</v>
      </c>
      <c r="C5020" t="s">
        <v>34</v>
      </c>
      <c r="D5020">
        <v>2007</v>
      </c>
      <c r="E5020" t="s">
        <v>14542</v>
      </c>
      <c r="F5020">
        <v>5.8</v>
      </c>
      <c r="G5020">
        <v>115000</v>
      </c>
      <c r="H5020" t="s">
        <v>12359</v>
      </c>
      <c r="I5020" t="s">
        <v>15076</v>
      </c>
      <c r="J5020" t="s">
        <v>7997</v>
      </c>
      <c r="K5020" t="s">
        <v>30</v>
      </c>
      <c r="L5020">
        <f>20500000</f>
        <v>20500000</v>
      </c>
      <c r="M5020">
        <v>253625427</v>
      </c>
      <c r="N5020" t="s">
        <v>2067</v>
      </c>
      <c r="O5020">
        <v>100</v>
      </c>
      <c r="P5020" t="str">
        <f>IF(Table1[[#This Row],[score]]&gt;=8.5,"High",IF(Table1[[#This Row],[score]]&gt;=7,"Medium","Low"))</f>
        <v>Low</v>
      </c>
      <c r="Q5020" s="5">
        <f>Table1[[#This Row],[gross]]-Table1[[#This Row],[budget]]</f>
        <v>233125427</v>
      </c>
      <c r="R5020" s="5" t="str">
        <f>IF(Table1[[#This Row],[Profit]]&gt;0,"Profit","Loss")</f>
        <v>Profit</v>
      </c>
      <c r="S5020" s="6" t="str">
        <f>FLOOR(Table1[[#This Row],[year]]-1900,10)+1900 &amp; "-" &amp; FLOOR(Table1[[#This Row],[year]]-1890,10)+1900</f>
        <v>2000-2010</v>
      </c>
      <c r="T5020" s="14" t="s">
        <v>21835</v>
      </c>
      <c r="AB5020" s="14"/>
    </row>
    <row r="5021" spans="1:28" hidden="1" x14ac:dyDescent="0.3">
      <c r="A5021" t="s">
        <v>14912</v>
      </c>
      <c r="B5021" t="s">
        <v>1974</v>
      </c>
      <c r="C5021" t="s">
        <v>41</v>
      </c>
      <c r="D5021">
        <v>2007</v>
      </c>
      <c r="E5021" t="s">
        <v>14913</v>
      </c>
      <c r="F5021">
        <v>7.4</v>
      </c>
      <c r="G5021">
        <v>499000</v>
      </c>
      <c r="H5021" t="s">
        <v>14127</v>
      </c>
      <c r="I5021" t="s">
        <v>14914</v>
      </c>
      <c r="J5021" t="s">
        <v>14915</v>
      </c>
      <c r="K5021" t="s">
        <v>30</v>
      </c>
      <c r="L5021">
        <v>7500000</v>
      </c>
      <c r="M5021">
        <v>232372681</v>
      </c>
      <c r="N5021" t="s">
        <v>9351</v>
      </c>
      <c r="O5021">
        <v>96</v>
      </c>
      <c r="P5021" t="str">
        <f>IF(Table1[[#This Row],[score]]&gt;=8.5,"High",IF(Table1[[#This Row],[score]]&gt;=7,"Medium","Low"))</f>
        <v>Medium</v>
      </c>
      <c r="Q5021" s="5">
        <f>Table1[[#This Row],[gross]]-Table1[[#This Row],[budget]]</f>
        <v>224872681</v>
      </c>
      <c r="R5021" s="5" t="str">
        <f>IF(Table1[[#This Row],[Profit]]&gt;0,"Profit","Loss")</f>
        <v>Profit</v>
      </c>
      <c r="S5021" s="6" t="str">
        <f>FLOOR(Table1[[#This Row],[year]]-1900,10)+1900 &amp; "-" &amp; FLOOR(Table1[[#This Row],[year]]-1890,10)+1900</f>
        <v>2000-2010</v>
      </c>
      <c r="T5021" s="14" t="s">
        <v>21835</v>
      </c>
      <c r="AB5021" s="14"/>
    </row>
    <row r="5022" spans="1:28" hidden="1" x14ac:dyDescent="0.3">
      <c r="A5022" t="s">
        <v>15084</v>
      </c>
      <c r="B5022" t="s">
        <v>337</v>
      </c>
      <c r="C5022" t="s">
        <v>41</v>
      </c>
      <c r="D5022">
        <v>2007</v>
      </c>
      <c r="E5022" t="s">
        <v>14944</v>
      </c>
      <c r="F5022">
        <v>6.4</v>
      </c>
      <c r="G5022">
        <v>119000</v>
      </c>
      <c r="H5022" t="s">
        <v>15085</v>
      </c>
      <c r="I5022" t="s">
        <v>9661</v>
      </c>
      <c r="J5022" t="s">
        <v>9661</v>
      </c>
      <c r="K5022" t="s">
        <v>22</v>
      </c>
      <c r="L5022">
        <v>25000000</v>
      </c>
      <c r="M5022">
        <v>232225908</v>
      </c>
      <c r="N5022" t="s">
        <v>61</v>
      </c>
      <c r="O5022">
        <v>90</v>
      </c>
      <c r="P5022" t="str">
        <f>IF(Table1[[#This Row],[score]]&gt;=8.5,"High",IF(Table1[[#This Row],[score]]&gt;=7,"Medium","Low"))</f>
        <v>Low</v>
      </c>
      <c r="Q5022" s="5">
        <f>Table1[[#This Row],[gross]]-Table1[[#This Row],[budget]]</f>
        <v>207225908</v>
      </c>
      <c r="R5022" s="5" t="str">
        <f>IF(Table1[[#This Row],[Profit]]&gt;0,"Profit","Loss")</f>
        <v>Profit</v>
      </c>
      <c r="S5022" s="6" t="str">
        <f>FLOOR(Table1[[#This Row],[year]]-1900,10)+1900 &amp; "-" &amp; FLOOR(Table1[[#This Row],[year]]-1890,10)+1900</f>
        <v>2000-2010</v>
      </c>
      <c r="T5022" s="14" t="s">
        <v>21835</v>
      </c>
      <c r="AB5022" s="14"/>
    </row>
    <row r="5023" spans="1:28" hidden="1" x14ac:dyDescent="0.3">
      <c r="A5023" t="s">
        <v>14931</v>
      </c>
      <c r="B5023" t="s">
        <v>1974</v>
      </c>
      <c r="C5023" t="s">
        <v>34</v>
      </c>
      <c r="D5023">
        <v>2007</v>
      </c>
      <c r="E5023" t="s">
        <v>14680</v>
      </c>
      <c r="F5023">
        <v>5.3</v>
      </c>
      <c r="G5023">
        <v>227000</v>
      </c>
      <c r="H5023" t="s">
        <v>7440</v>
      </c>
      <c r="I5023" t="s">
        <v>7440</v>
      </c>
      <c r="J5023" t="s">
        <v>1519</v>
      </c>
      <c r="K5023" t="s">
        <v>30</v>
      </c>
      <c r="L5023">
        <v>110000000</v>
      </c>
      <c r="M5023">
        <v>228738393</v>
      </c>
      <c r="N5023" t="s">
        <v>31</v>
      </c>
      <c r="O5023">
        <v>110</v>
      </c>
      <c r="P5023" t="str">
        <f>IF(Table1[[#This Row],[score]]&gt;=8.5,"High",IF(Table1[[#This Row],[score]]&gt;=7,"Medium","Low"))</f>
        <v>Low</v>
      </c>
      <c r="Q5023" s="5">
        <f>Table1[[#This Row],[gross]]-Table1[[#This Row],[budget]]</f>
        <v>118738393</v>
      </c>
      <c r="R5023" s="5" t="str">
        <f>IF(Table1[[#This Row],[Profit]]&gt;0,"Profit","Loss")</f>
        <v>Profit</v>
      </c>
      <c r="S5023" s="6" t="str">
        <f>FLOOR(Table1[[#This Row],[year]]-1900,10)+1900 &amp; "-" &amp; FLOOR(Table1[[#This Row],[year]]-1890,10)+1900</f>
        <v>2000-2010</v>
      </c>
      <c r="T5023" s="14" t="s">
        <v>21835</v>
      </c>
      <c r="AB5023" s="14"/>
    </row>
    <row r="5024" spans="1:28" hidden="1" x14ac:dyDescent="0.3">
      <c r="A5024" t="s">
        <v>14925</v>
      </c>
      <c r="B5024" t="s">
        <v>16</v>
      </c>
      <c r="C5024" t="s">
        <v>41</v>
      </c>
      <c r="D5024">
        <v>2007</v>
      </c>
      <c r="E5024" t="s">
        <v>14926</v>
      </c>
      <c r="F5024">
        <v>6.9</v>
      </c>
      <c r="G5024">
        <v>356000</v>
      </c>
      <c r="H5024" t="s">
        <v>8469</v>
      </c>
      <c r="I5024" t="s">
        <v>8469</v>
      </c>
      <c r="J5024" t="s">
        <v>14886</v>
      </c>
      <c r="K5024" t="s">
        <v>30</v>
      </c>
      <c r="L5024">
        <v>30000000</v>
      </c>
      <c r="M5024">
        <v>219922417</v>
      </c>
      <c r="N5024" t="s">
        <v>61</v>
      </c>
      <c r="O5024">
        <v>129</v>
      </c>
      <c r="P5024" t="str">
        <f>IF(Table1[[#This Row],[score]]&gt;=8.5,"High",IF(Table1[[#This Row],[score]]&gt;=7,"Medium","Low"))</f>
        <v>Low</v>
      </c>
      <c r="Q5024" s="5">
        <f>Table1[[#This Row],[gross]]-Table1[[#This Row],[budget]]</f>
        <v>189922417</v>
      </c>
      <c r="R5024" s="5" t="str">
        <f>IF(Table1[[#This Row],[Profit]]&gt;0,"Profit","Loss")</f>
        <v>Profit</v>
      </c>
      <c r="S5024" s="6" t="str">
        <f>FLOOR(Table1[[#This Row],[year]]-1900,10)+1900 &amp; "-" &amp; FLOOR(Table1[[#This Row],[year]]-1890,10)+1900</f>
        <v>2000-2010</v>
      </c>
      <c r="T5024" s="14" t="s">
        <v>21835</v>
      </c>
      <c r="AB5024" s="14"/>
    </row>
    <row r="5025" spans="1:28" hidden="1" x14ac:dyDescent="0.3">
      <c r="A5025" t="s">
        <v>4515</v>
      </c>
      <c r="B5025" t="s">
        <v>33</v>
      </c>
      <c r="C5025" t="s">
        <v>41</v>
      </c>
      <c r="D5025">
        <v>2007</v>
      </c>
      <c r="E5025" t="s">
        <v>14924</v>
      </c>
      <c r="F5025">
        <v>6.6</v>
      </c>
      <c r="G5025">
        <v>122000</v>
      </c>
      <c r="H5025" t="s">
        <v>11917</v>
      </c>
      <c r="I5025" t="s">
        <v>3900</v>
      </c>
      <c r="J5025" t="s">
        <v>160</v>
      </c>
      <c r="K5025" t="s">
        <v>30</v>
      </c>
      <c r="L5025">
        <v>75000000</v>
      </c>
      <c r="M5025">
        <v>203553311</v>
      </c>
      <c r="N5025" t="s">
        <v>2001</v>
      </c>
      <c r="O5025">
        <v>117</v>
      </c>
      <c r="P5025" t="str">
        <f>IF(Table1[[#This Row],[score]]&gt;=8.5,"High",IF(Table1[[#This Row],[score]]&gt;=7,"Medium","Low"))</f>
        <v>Low</v>
      </c>
      <c r="Q5025" s="5">
        <f>Table1[[#This Row],[gross]]-Table1[[#This Row],[budget]]</f>
        <v>128553311</v>
      </c>
      <c r="R5025" s="5" t="str">
        <f>IF(Table1[[#This Row],[Profit]]&gt;0,"Profit","Loss")</f>
        <v>Profit</v>
      </c>
      <c r="S5025" s="6" t="str">
        <f>FLOOR(Table1[[#This Row],[year]]-1900,10)+1900 &amp; "-" &amp; FLOOR(Table1[[#This Row],[year]]-1890,10)+1900</f>
        <v>2000-2010</v>
      </c>
      <c r="T5025" s="14" t="s">
        <v>21835</v>
      </c>
      <c r="AB5025" s="14"/>
    </row>
    <row r="5026" spans="1:28" hidden="1" x14ac:dyDescent="0.3">
      <c r="A5026" t="s">
        <v>14958</v>
      </c>
      <c r="B5026" t="s">
        <v>1974</v>
      </c>
      <c r="C5026" t="s">
        <v>390</v>
      </c>
      <c r="D5026">
        <v>2007</v>
      </c>
      <c r="E5026" t="s">
        <v>14959</v>
      </c>
      <c r="F5026">
        <v>6.2</v>
      </c>
      <c r="G5026">
        <v>163000</v>
      </c>
      <c r="H5026" t="s">
        <v>2030</v>
      </c>
      <c r="I5026" t="s">
        <v>13974</v>
      </c>
      <c r="J5026" t="s">
        <v>10823</v>
      </c>
      <c r="K5026" t="s">
        <v>30</v>
      </c>
      <c r="L5026">
        <v>150000000</v>
      </c>
      <c r="M5026">
        <v>196393745</v>
      </c>
      <c r="N5026" t="s">
        <v>44</v>
      </c>
      <c r="O5026">
        <v>115</v>
      </c>
      <c r="P5026" t="str">
        <f>IF(Table1[[#This Row],[score]]&gt;=8.5,"High",IF(Table1[[#This Row],[score]]&gt;=7,"Medium","Low"))</f>
        <v>Low</v>
      </c>
      <c r="Q5026" s="5">
        <f>Table1[[#This Row],[gross]]-Table1[[#This Row],[budget]]</f>
        <v>46393745</v>
      </c>
      <c r="R5026" s="5" t="str">
        <f>IF(Table1[[#This Row],[Profit]]&gt;0,"Profit","Loss")</f>
        <v>Profit</v>
      </c>
      <c r="S5026" s="6" t="str">
        <f>FLOOR(Table1[[#This Row],[year]]-1900,10)+1900 &amp; "-" &amp; FLOOR(Table1[[#This Row],[year]]-1890,10)+1900</f>
        <v>2000-2010</v>
      </c>
      <c r="T5026" s="14" t="s">
        <v>21835</v>
      </c>
      <c r="AB5026" s="14"/>
    </row>
    <row r="5027" spans="1:28" hidden="1" x14ac:dyDescent="0.3">
      <c r="A5027" t="s">
        <v>15031</v>
      </c>
      <c r="B5027" t="s">
        <v>16</v>
      </c>
      <c r="C5027" t="s">
        <v>52</v>
      </c>
      <c r="D5027">
        <v>2007</v>
      </c>
      <c r="E5027" t="s">
        <v>15032</v>
      </c>
      <c r="F5027">
        <v>6.3</v>
      </c>
      <c r="G5027">
        <v>225000</v>
      </c>
      <c r="H5027" t="s">
        <v>15033</v>
      </c>
      <c r="I5027" t="s">
        <v>15033</v>
      </c>
      <c r="J5027" t="s">
        <v>15034</v>
      </c>
      <c r="K5027" t="s">
        <v>30</v>
      </c>
      <c r="L5027">
        <v>15000</v>
      </c>
      <c r="M5027">
        <v>193355800</v>
      </c>
      <c r="N5027" t="s">
        <v>15035</v>
      </c>
      <c r="O5027">
        <v>86</v>
      </c>
      <c r="P5027" t="str">
        <f>IF(Table1[[#This Row],[score]]&gt;=8.5,"High",IF(Table1[[#This Row],[score]]&gt;=7,"Medium","Low"))</f>
        <v>Low</v>
      </c>
      <c r="Q5027" s="5">
        <f>Table1[[#This Row],[gross]]-Table1[[#This Row],[budget]]</f>
        <v>193340800</v>
      </c>
      <c r="R5027" s="5" t="str">
        <f>IF(Table1[[#This Row],[Profit]]&gt;0,"Profit","Loss")</f>
        <v>Profit</v>
      </c>
      <c r="S5027" s="6" t="str">
        <f>FLOOR(Table1[[#This Row],[year]]-1900,10)+1900 &amp; "-" &amp; FLOOR(Table1[[#This Row],[year]]-1890,10)+1900</f>
        <v>2000-2010</v>
      </c>
      <c r="T5027" s="14" t="s">
        <v>21835</v>
      </c>
      <c r="AB5027" s="14"/>
    </row>
    <row r="5028" spans="1:28" hidden="1" x14ac:dyDescent="0.3">
      <c r="A5028" t="s">
        <v>15116</v>
      </c>
      <c r="B5028" t="s">
        <v>1974</v>
      </c>
      <c r="C5028" t="s">
        <v>41</v>
      </c>
      <c r="D5028">
        <v>2007</v>
      </c>
      <c r="E5028" t="s">
        <v>14924</v>
      </c>
      <c r="F5028">
        <v>5.9</v>
      </c>
      <c r="G5028">
        <v>143000</v>
      </c>
      <c r="H5028" t="s">
        <v>5720</v>
      </c>
      <c r="I5028" t="s">
        <v>8981</v>
      </c>
      <c r="J5028" t="s">
        <v>8432</v>
      </c>
      <c r="K5028" t="s">
        <v>30</v>
      </c>
      <c r="L5028">
        <v>85000000</v>
      </c>
      <c r="M5028">
        <v>187134117</v>
      </c>
      <c r="N5028" t="s">
        <v>61</v>
      </c>
      <c r="O5028">
        <v>115</v>
      </c>
      <c r="P5028" t="str">
        <f>IF(Table1[[#This Row],[score]]&gt;=8.5,"High",IF(Table1[[#This Row],[score]]&gt;=7,"Medium","Low"))</f>
        <v>Low</v>
      </c>
      <c r="Q5028" s="5">
        <f>Table1[[#This Row],[gross]]-Table1[[#This Row],[budget]]</f>
        <v>102134117</v>
      </c>
      <c r="R5028" s="5" t="str">
        <f>IF(Table1[[#This Row],[Profit]]&gt;0,"Profit","Loss")</f>
        <v>Profit</v>
      </c>
      <c r="S5028" s="6" t="str">
        <f>FLOOR(Table1[[#This Row],[year]]-1900,10)+1900 &amp; "-" &amp; FLOOR(Table1[[#This Row],[year]]-1890,10)+1900</f>
        <v>2000-2010</v>
      </c>
      <c r="T5028" s="14" t="s">
        <v>21835</v>
      </c>
      <c r="AB5028" s="14"/>
    </row>
    <row r="5029" spans="1:28" hidden="1" x14ac:dyDescent="0.3">
      <c r="A5029" t="s">
        <v>15025</v>
      </c>
      <c r="B5029" t="s">
        <v>1974</v>
      </c>
      <c r="C5029" t="s">
        <v>25</v>
      </c>
      <c r="D5029">
        <v>2007</v>
      </c>
      <c r="E5029" t="s">
        <v>14898</v>
      </c>
      <c r="F5029">
        <v>7.4</v>
      </c>
      <c r="G5029">
        <v>235000</v>
      </c>
      <c r="H5029" t="s">
        <v>2043</v>
      </c>
      <c r="I5029" t="s">
        <v>15026</v>
      </c>
      <c r="J5029" t="s">
        <v>21</v>
      </c>
      <c r="K5029" t="s">
        <v>30</v>
      </c>
      <c r="L5029">
        <v>45000000</v>
      </c>
      <c r="M5029">
        <v>175372502</v>
      </c>
      <c r="N5029" t="s">
        <v>23</v>
      </c>
      <c r="O5029">
        <v>97</v>
      </c>
      <c r="P5029" t="str">
        <f>IF(Table1[[#This Row],[score]]&gt;=8.5,"High",IF(Table1[[#This Row],[score]]&gt;=7,"Medium","Low"))</f>
        <v>Medium</v>
      </c>
      <c r="Q5029" s="5">
        <f>Table1[[#This Row],[gross]]-Table1[[#This Row],[budget]]</f>
        <v>130372502</v>
      </c>
      <c r="R5029" s="5" t="str">
        <f>IF(Table1[[#This Row],[Profit]]&gt;0,"Profit","Loss")</f>
        <v>Profit</v>
      </c>
      <c r="S5029" s="6" t="str">
        <f>FLOOR(Table1[[#This Row],[year]]-1900,10)+1900 &amp; "-" &amp; FLOOR(Table1[[#This Row],[year]]-1890,10)+1900</f>
        <v>2000-2010</v>
      </c>
      <c r="T5029" s="14" t="s">
        <v>21835</v>
      </c>
      <c r="AB5029" s="14"/>
    </row>
    <row r="5030" spans="1:28" hidden="1" x14ac:dyDescent="0.3">
      <c r="A5030" t="s">
        <v>15106</v>
      </c>
      <c r="B5030" t="s">
        <v>33</v>
      </c>
      <c r="C5030" t="s">
        <v>41</v>
      </c>
      <c r="D5030">
        <v>2007</v>
      </c>
      <c r="E5030" t="s">
        <v>14544</v>
      </c>
      <c r="F5030">
        <v>5.4</v>
      </c>
      <c r="G5030">
        <v>142000</v>
      </c>
      <c r="H5030" t="s">
        <v>7865</v>
      </c>
      <c r="I5030" t="s">
        <v>8562</v>
      </c>
      <c r="J5030" t="s">
        <v>13851</v>
      </c>
      <c r="K5030" t="s">
        <v>30</v>
      </c>
      <c r="L5030">
        <v>175000000</v>
      </c>
      <c r="M5030">
        <v>174440724</v>
      </c>
      <c r="N5030" t="s">
        <v>61</v>
      </c>
      <c r="O5030">
        <v>96</v>
      </c>
      <c r="P5030" t="str">
        <f>IF(Table1[[#This Row],[score]]&gt;=8.5,"High",IF(Table1[[#This Row],[score]]&gt;=7,"Medium","Low"))</f>
        <v>Low</v>
      </c>
      <c r="Q5030" s="5">
        <f>Table1[[#This Row],[gross]]-Table1[[#This Row],[budget]]</f>
        <v>-559276</v>
      </c>
      <c r="R5030" s="5" t="str">
        <f>IF(Table1[[#This Row],[Profit]]&gt;0,"Profit","Loss")</f>
        <v>Loss</v>
      </c>
      <c r="S5030" s="6" t="str">
        <f>FLOOR(Table1[[#This Row],[year]]-1900,10)+1900 &amp; "-" &amp; FLOOR(Table1[[#This Row],[year]]-1890,10)+1900</f>
        <v>2000-2010</v>
      </c>
      <c r="T5030" s="14" t="s">
        <v>21835</v>
      </c>
      <c r="AB5030" s="14"/>
    </row>
    <row r="5031" spans="1:28" hidden="1" x14ac:dyDescent="0.3">
      <c r="A5031" t="s">
        <v>14873</v>
      </c>
      <c r="B5031" t="s">
        <v>16</v>
      </c>
      <c r="C5031" t="s">
        <v>104</v>
      </c>
      <c r="D5031">
        <v>2007</v>
      </c>
      <c r="E5031" t="s">
        <v>14874</v>
      </c>
      <c r="F5031">
        <v>8.1</v>
      </c>
      <c r="G5031">
        <v>886000</v>
      </c>
      <c r="H5031" t="s">
        <v>2892</v>
      </c>
      <c r="I5031" t="s">
        <v>2069</v>
      </c>
      <c r="J5031" t="s">
        <v>1860</v>
      </c>
      <c r="K5031" t="s">
        <v>30</v>
      </c>
      <c r="L5031" s="5">
        <v>25000000</v>
      </c>
      <c r="M5031" s="5">
        <v>171627166</v>
      </c>
      <c r="N5031" t="s">
        <v>14872</v>
      </c>
      <c r="O5031">
        <v>122</v>
      </c>
      <c r="P5031" t="str">
        <f>IF(Table1[[#This Row],[score]]&gt;=8.5,"High",IF(Table1[[#This Row],[score]]&gt;=7,"Medium","Low"))</f>
        <v>Medium</v>
      </c>
      <c r="Q5031" s="5">
        <f>Table1[[#This Row],[gross]]-Table1[[#This Row],[budget]]</f>
        <v>146627166</v>
      </c>
      <c r="R5031" s="5" t="str">
        <f>IF(Table1[[#This Row],[Profit]]&gt;0,"Profit","Loss")</f>
        <v>Profit</v>
      </c>
      <c r="S5031" s="6" t="str">
        <f>FLOOR(Table1[[#This Row],[year]]-1900,10)+1900 &amp; "-" &amp; FLOOR(Table1[[#This Row],[year]]-1890,10)+1900</f>
        <v>2000-2010</v>
      </c>
      <c r="T5031" s="14" t="s">
        <v>21835</v>
      </c>
      <c r="AB5031" s="14"/>
    </row>
    <row r="5032" spans="1:28" hidden="1" x14ac:dyDescent="0.3">
      <c r="A5032" t="s">
        <v>14884</v>
      </c>
      <c r="B5032" t="s">
        <v>16</v>
      </c>
      <c r="C5032" t="s">
        <v>41</v>
      </c>
      <c r="D5032">
        <v>2007</v>
      </c>
      <c r="E5032" t="s">
        <v>14885</v>
      </c>
      <c r="F5032">
        <v>7.6</v>
      </c>
      <c r="G5032">
        <v>535000</v>
      </c>
      <c r="H5032" t="s">
        <v>9267</v>
      </c>
      <c r="I5032" t="s">
        <v>14886</v>
      </c>
      <c r="J5032" t="s">
        <v>14887</v>
      </c>
      <c r="K5032" t="s">
        <v>30</v>
      </c>
      <c r="L5032">
        <v>20000000</v>
      </c>
      <c r="M5032">
        <v>170812526</v>
      </c>
      <c r="N5032" t="s">
        <v>31</v>
      </c>
      <c r="O5032">
        <v>113</v>
      </c>
      <c r="P5032" t="str">
        <f>IF(Table1[[#This Row],[score]]&gt;=8.5,"High",IF(Table1[[#This Row],[score]]&gt;=7,"Medium","Low"))</f>
        <v>Medium</v>
      </c>
      <c r="Q5032" s="5">
        <f>Table1[[#This Row],[gross]]-Table1[[#This Row],[budget]]</f>
        <v>150812526</v>
      </c>
      <c r="R5032" s="5" t="str">
        <f>IF(Table1[[#This Row],[Profit]]&gt;0,"Profit","Loss")</f>
        <v>Profit</v>
      </c>
      <c r="S5032" s="6" t="str">
        <f>FLOOR(Table1[[#This Row],[year]]-1900,10)+1900 &amp; "-" &amp; FLOOR(Table1[[#This Row],[year]]-1890,10)+1900</f>
        <v>2000-2010</v>
      </c>
      <c r="T5032" s="14" t="s">
        <v>21835</v>
      </c>
      <c r="AB5032" s="14"/>
    </row>
    <row r="5033" spans="1:28" hidden="1" x14ac:dyDescent="0.3">
      <c r="A5033" t="s">
        <v>15020</v>
      </c>
      <c r="B5033" t="s">
        <v>337</v>
      </c>
      <c r="C5033" t="s">
        <v>390</v>
      </c>
      <c r="D5033">
        <v>2007</v>
      </c>
      <c r="E5033" t="s">
        <v>14404</v>
      </c>
      <c r="F5033">
        <v>6.8</v>
      </c>
      <c r="G5033">
        <v>91000</v>
      </c>
      <c r="H5033" t="s">
        <v>15021</v>
      </c>
      <c r="I5033" t="s">
        <v>10480</v>
      </c>
      <c r="J5033" t="s">
        <v>15022</v>
      </c>
      <c r="K5033" t="s">
        <v>30</v>
      </c>
      <c r="L5033">
        <v>150000000</v>
      </c>
      <c r="M5033">
        <v>169333034</v>
      </c>
      <c r="N5033" t="s">
        <v>599</v>
      </c>
      <c r="O5033">
        <v>95</v>
      </c>
      <c r="P5033" t="str">
        <f>IF(Table1[[#This Row],[score]]&gt;=8.5,"High",IF(Table1[[#This Row],[score]]&gt;=7,"Medium","Low"))</f>
        <v>Low</v>
      </c>
      <c r="Q5033" s="5">
        <f>Table1[[#This Row],[gross]]-Table1[[#This Row],[budget]]</f>
        <v>19333034</v>
      </c>
      <c r="R5033" s="5" t="str">
        <f>IF(Table1[[#This Row],[Profit]]&gt;0,"Profit","Loss")</f>
        <v>Profit</v>
      </c>
      <c r="S5033" s="6" t="str">
        <f>FLOOR(Table1[[#This Row],[year]]-1900,10)+1900 &amp; "-" &amp; FLOOR(Table1[[#This Row],[year]]-1890,10)+1900</f>
        <v>2000-2010</v>
      </c>
      <c r="T5033" s="14" t="s">
        <v>21835</v>
      </c>
      <c r="AB5033" s="14"/>
    </row>
    <row r="5034" spans="1:28" hidden="1" x14ac:dyDescent="0.3">
      <c r="A5034" t="s">
        <v>14956</v>
      </c>
      <c r="B5034" t="s">
        <v>1974</v>
      </c>
      <c r="C5034" t="s">
        <v>41</v>
      </c>
      <c r="D5034">
        <v>2007</v>
      </c>
      <c r="E5034" t="s">
        <v>14386</v>
      </c>
      <c r="F5034">
        <v>4.0999999999999996</v>
      </c>
      <c r="G5034">
        <v>71000</v>
      </c>
      <c r="H5034" t="s">
        <v>9520</v>
      </c>
      <c r="I5034" t="s">
        <v>1469</v>
      </c>
      <c r="J5034" t="s">
        <v>1469</v>
      </c>
      <c r="K5034" t="s">
        <v>30</v>
      </c>
      <c r="L5034">
        <v>60000000</v>
      </c>
      <c r="M5034">
        <v>159814490</v>
      </c>
      <c r="N5034" t="s">
        <v>9593</v>
      </c>
      <c r="O5034">
        <v>102</v>
      </c>
      <c r="P5034" t="str">
        <f>IF(Table1[[#This Row],[score]]&gt;=8.5,"High",IF(Table1[[#This Row],[score]]&gt;=7,"Medium","Low"))</f>
        <v>Low</v>
      </c>
      <c r="Q5034" s="5">
        <f>Table1[[#This Row],[gross]]-Table1[[#This Row],[budget]]</f>
        <v>99814490</v>
      </c>
      <c r="R5034" s="5" t="str">
        <f>IF(Table1[[#This Row],[Profit]]&gt;0,"Profit","Loss")</f>
        <v>Profit</v>
      </c>
      <c r="S5034" s="6" t="str">
        <f>FLOOR(Table1[[#This Row],[year]]-1900,10)+1900 &amp; "-" &amp; FLOOR(Table1[[#This Row],[year]]-1890,10)+1900</f>
        <v>2000-2010</v>
      </c>
      <c r="T5034" s="14" t="s">
        <v>21835</v>
      </c>
      <c r="AB5034" s="14"/>
    </row>
    <row r="5035" spans="1:28" hidden="1" x14ac:dyDescent="0.3">
      <c r="A5035" t="s">
        <v>15042</v>
      </c>
      <c r="B5035" t="s">
        <v>1974</v>
      </c>
      <c r="C5035" t="s">
        <v>41</v>
      </c>
      <c r="D5035">
        <v>2007</v>
      </c>
      <c r="E5035" t="s">
        <v>14928</v>
      </c>
      <c r="F5035">
        <v>7</v>
      </c>
      <c r="G5035">
        <v>203000</v>
      </c>
      <c r="H5035" t="s">
        <v>6213</v>
      </c>
      <c r="I5035" t="s">
        <v>6213</v>
      </c>
      <c r="J5035" t="s">
        <v>10672</v>
      </c>
      <c r="K5035" t="s">
        <v>30</v>
      </c>
      <c r="L5035">
        <v>30000000</v>
      </c>
      <c r="M5035">
        <v>156835339</v>
      </c>
      <c r="N5035" t="s">
        <v>11022</v>
      </c>
      <c r="O5035">
        <v>126</v>
      </c>
      <c r="P5035" t="str">
        <f>IF(Table1[[#This Row],[score]]&gt;=8.5,"High",IF(Table1[[#This Row],[score]]&gt;=7,"Medium","Low"))</f>
        <v>Medium</v>
      </c>
      <c r="Q5035" s="5">
        <f>Table1[[#This Row],[gross]]-Table1[[#This Row],[budget]]</f>
        <v>126835339</v>
      </c>
      <c r="R5035" s="5" t="str">
        <f>IF(Table1[[#This Row],[Profit]]&gt;0,"Profit","Loss")</f>
        <v>Profit</v>
      </c>
      <c r="S5035" s="6" t="str">
        <f>FLOOR(Table1[[#This Row],[year]]-1900,10)+1900 &amp; "-" &amp; FLOOR(Table1[[#This Row],[year]]-1890,10)+1900</f>
        <v>2000-2010</v>
      </c>
      <c r="T5035" s="14" t="s">
        <v>21835</v>
      </c>
      <c r="AB5035" s="14"/>
    </row>
    <row r="5036" spans="1:28" hidden="1" x14ac:dyDescent="0.3">
      <c r="A5036" t="s">
        <v>14927</v>
      </c>
      <c r="B5036" t="s">
        <v>16</v>
      </c>
      <c r="C5036" t="s">
        <v>17</v>
      </c>
      <c r="D5036">
        <v>2007</v>
      </c>
      <c r="E5036" t="s">
        <v>14928</v>
      </c>
      <c r="F5036">
        <v>7.3</v>
      </c>
      <c r="G5036">
        <v>350000</v>
      </c>
      <c r="H5036" t="s">
        <v>2638</v>
      </c>
      <c r="I5036" t="s">
        <v>10963</v>
      </c>
      <c r="J5036" t="s">
        <v>5628</v>
      </c>
      <c r="K5036" t="s">
        <v>30</v>
      </c>
      <c r="L5036">
        <v>50000000</v>
      </c>
      <c r="M5036">
        <v>153383627</v>
      </c>
      <c r="N5036" t="s">
        <v>9593</v>
      </c>
      <c r="O5036">
        <v>116</v>
      </c>
      <c r="P5036" t="str">
        <f>IF(Table1[[#This Row],[score]]&gt;=8.5,"High",IF(Table1[[#This Row],[score]]&gt;=7,"Medium","Low"))</f>
        <v>Medium</v>
      </c>
      <c r="Q5036" s="5">
        <f>Table1[[#This Row],[gross]]-Table1[[#This Row],[budget]]</f>
        <v>103383627</v>
      </c>
      <c r="R5036" s="5" t="str">
        <f>IF(Table1[[#This Row],[Profit]]&gt;0,"Profit","Loss")</f>
        <v>Profit</v>
      </c>
      <c r="S5036" s="6" t="str">
        <f>FLOOR(Table1[[#This Row],[year]]-1900,10)+1900 &amp; "-" &amp; FLOOR(Table1[[#This Row],[year]]-1890,10)+1900</f>
        <v>2000-2010</v>
      </c>
      <c r="T5036" s="14" t="s">
        <v>21835</v>
      </c>
      <c r="AB5036" s="14"/>
    </row>
    <row r="5037" spans="1:28" hidden="1" x14ac:dyDescent="0.3">
      <c r="A5037" t="s">
        <v>14972</v>
      </c>
      <c r="B5037" t="s">
        <v>33</v>
      </c>
      <c r="C5037" t="s">
        <v>390</v>
      </c>
      <c r="D5037">
        <v>2007</v>
      </c>
      <c r="E5037" t="s">
        <v>14968</v>
      </c>
      <c r="F5037">
        <v>6.7</v>
      </c>
      <c r="G5037">
        <v>72000</v>
      </c>
      <c r="H5037" t="s">
        <v>14973</v>
      </c>
      <c r="I5037" t="s">
        <v>9263</v>
      </c>
      <c r="J5037" t="s">
        <v>12864</v>
      </c>
      <c r="K5037" t="s">
        <v>30</v>
      </c>
      <c r="L5037">
        <v>100000000</v>
      </c>
      <c r="M5037">
        <v>152005713</v>
      </c>
      <c r="N5037" t="s">
        <v>31</v>
      </c>
      <c r="O5037">
        <v>85</v>
      </c>
      <c r="P5037" t="str">
        <f>IF(Table1[[#This Row],[score]]&gt;=8.5,"High",IF(Table1[[#This Row],[score]]&gt;=7,"Medium","Low"))</f>
        <v>Low</v>
      </c>
      <c r="Q5037" s="5">
        <f>Table1[[#This Row],[gross]]-Table1[[#This Row],[budget]]</f>
        <v>52005713</v>
      </c>
      <c r="R5037" s="5" t="str">
        <f>IF(Table1[[#This Row],[Profit]]&gt;0,"Profit","Loss")</f>
        <v>Profit</v>
      </c>
      <c r="S5037" s="6" t="str">
        <f>FLOOR(Table1[[#This Row],[year]]-1900,10)+1900 &amp; "-" &amp; FLOOR(Table1[[#This Row],[year]]-1890,10)+1900</f>
        <v>2000-2010</v>
      </c>
      <c r="T5037" s="14" t="s">
        <v>21835</v>
      </c>
      <c r="AB5037" s="14"/>
    </row>
    <row r="5038" spans="1:28" hidden="1" x14ac:dyDescent="0.3">
      <c r="A5038" t="s">
        <v>15056</v>
      </c>
      <c r="B5038" t="s">
        <v>33</v>
      </c>
      <c r="C5038" t="s">
        <v>41</v>
      </c>
      <c r="D5038">
        <v>2007</v>
      </c>
      <c r="E5038" t="s">
        <v>14995</v>
      </c>
      <c r="F5038">
        <v>6.1</v>
      </c>
      <c r="G5038">
        <v>61000</v>
      </c>
      <c r="H5038" t="s">
        <v>14383</v>
      </c>
      <c r="I5038" t="s">
        <v>15057</v>
      </c>
      <c r="J5038" t="s">
        <v>12339</v>
      </c>
      <c r="K5038" t="s">
        <v>30</v>
      </c>
      <c r="L5038">
        <v>22000000</v>
      </c>
      <c r="M5038">
        <v>147880543</v>
      </c>
      <c r="N5038" t="s">
        <v>1708</v>
      </c>
      <c r="O5038">
        <v>110</v>
      </c>
      <c r="P5038" t="str">
        <f>IF(Table1[[#This Row],[score]]&gt;=8.5,"High",IF(Table1[[#This Row],[score]]&gt;=7,"Medium","Low"))</f>
        <v>Low</v>
      </c>
      <c r="Q5038" s="5">
        <f>Table1[[#This Row],[gross]]-Table1[[#This Row],[budget]]</f>
        <v>125880543</v>
      </c>
      <c r="R5038" s="5" t="str">
        <f>IF(Table1[[#This Row],[Profit]]&gt;0,"Profit","Loss")</f>
        <v>Profit</v>
      </c>
      <c r="S5038" s="6" t="str">
        <f>FLOOR(Table1[[#This Row],[year]]-1900,10)+1900 &amp; "-" &amp; FLOOR(Table1[[#This Row],[year]]-1890,10)+1900</f>
        <v>2000-2010</v>
      </c>
      <c r="T5038" s="14" t="s">
        <v>21835</v>
      </c>
      <c r="AB5038" s="14"/>
    </row>
    <row r="5039" spans="1:28" hidden="1" x14ac:dyDescent="0.3">
      <c r="A5039" t="s">
        <v>14974</v>
      </c>
      <c r="B5039" t="s">
        <v>16</v>
      </c>
      <c r="C5039" t="s">
        <v>34</v>
      </c>
      <c r="D5039">
        <v>2007</v>
      </c>
      <c r="E5039" t="s">
        <v>14953</v>
      </c>
      <c r="F5039">
        <v>6.2</v>
      </c>
      <c r="G5039">
        <v>187000</v>
      </c>
      <c r="H5039" t="s">
        <v>2305</v>
      </c>
      <c r="I5039" t="s">
        <v>8400</v>
      </c>
      <c r="J5039" t="s">
        <v>10733</v>
      </c>
      <c r="K5039" t="s">
        <v>448</v>
      </c>
      <c r="L5039">
        <v>45000000</v>
      </c>
      <c r="M5039">
        <v>147717833</v>
      </c>
      <c r="N5039" t="s">
        <v>10771</v>
      </c>
      <c r="O5039">
        <v>94</v>
      </c>
      <c r="P5039" t="str">
        <f>IF(Table1[[#This Row],[score]]&gt;=8.5,"High",IF(Table1[[#This Row],[score]]&gt;=7,"Medium","Low"))</f>
        <v>Low</v>
      </c>
      <c r="Q5039" s="5">
        <f>Table1[[#This Row],[gross]]-Table1[[#This Row],[budget]]</f>
        <v>102717833</v>
      </c>
      <c r="R5039" s="5" t="str">
        <f>IF(Table1[[#This Row],[Profit]]&gt;0,"Profit","Loss")</f>
        <v>Profit</v>
      </c>
      <c r="S5039" s="6" t="str">
        <f>FLOOR(Table1[[#This Row],[year]]-1900,10)+1900 &amp; "-" &amp; FLOOR(Table1[[#This Row],[year]]-1890,10)+1900</f>
        <v>2000-2010</v>
      </c>
      <c r="T5039" s="14" t="s">
        <v>21835</v>
      </c>
      <c r="AB5039" s="14"/>
    </row>
    <row r="5040" spans="1:28" hidden="1" x14ac:dyDescent="0.3">
      <c r="A5040" t="s">
        <v>15096</v>
      </c>
      <c r="B5040" t="s">
        <v>1974</v>
      </c>
      <c r="C5040" t="s">
        <v>41</v>
      </c>
      <c r="D5040">
        <v>2007</v>
      </c>
      <c r="E5040" t="s">
        <v>15097</v>
      </c>
      <c r="F5040">
        <v>6.5</v>
      </c>
      <c r="G5040">
        <v>99000</v>
      </c>
      <c r="H5040" t="s">
        <v>7651</v>
      </c>
      <c r="I5040" t="s">
        <v>7651</v>
      </c>
      <c r="J5040" t="s">
        <v>6845</v>
      </c>
      <c r="K5040" t="s">
        <v>30</v>
      </c>
      <c r="L5040">
        <v>40000000</v>
      </c>
      <c r="M5040">
        <v>145896422</v>
      </c>
      <c r="N5040" t="s">
        <v>5059</v>
      </c>
      <c r="O5040">
        <v>104</v>
      </c>
      <c r="P5040" t="str">
        <f>IF(Table1[[#This Row],[score]]&gt;=8.5,"High",IF(Table1[[#This Row],[score]]&gt;=7,"Medium","Low"))</f>
        <v>Low</v>
      </c>
      <c r="Q5040" s="5">
        <f>Table1[[#This Row],[gross]]-Table1[[#This Row],[budget]]</f>
        <v>105896422</v>
      </c>
      <c r="R5040" s="5" t="str">
        <f>IF(Table1[[#This Row],[Profit]]&gt;0,"Profit","Loss")</f>
        <v>Profit</v>
      </c>
      <c r="S5040" s="6" t="str">
        <f>FLOOR(Table1[[#This Row],[year]]-1900,10)+1900 &amp; "-" &amp; FLOOR(Table1[[#This Row],[year]]-1890,10)+1900</f>
        <v>2000-2010</v>
      </c>
      <c r="T5040" s="14" t="s">
        <v>21835</v>
      </c>
      <c r="AB5040" s="14"/>
    </row>
    <row r="5041" spans="1:28" hidden="1" x14ac:dyDescent="0.3">
      <c r="A5041" t="s">
        <v>14969</v>
      </c>
      <c r="B5041" t="s">
        <v>1974</v>
      </c>
      <c r="C5041" t="s">
        <v>41</v>
      </c>
      <c r="D5041">
        <v>2007</v>
      </c>
      <c r="E5041" t="s">
        <v>14404</v>
      </c>
      <c r="F5041">
        <v>6.3</v>
      </c>
      <c r="G5041">
        <v>161000</v>
      </c>
      <c r="H5041" t="s">
        <v>14970</v>
      </c>
      <c r="I5041" t="s">
        <v>14971</v>
      </c>
      <c r="J5041" t="s">
        <v>12913</v>
      </c>
      <c r="K5041" t="s">
        <v>30</v>
      </c>
      <c r="L5041">
        <v>61000000</v>
      </c>
      <c r="M5041">
        <v>145710347</v>
      </c>
      <c r="N5041" t="s">
        <v>9593</v>
      </c>
      <c r="O5041">
        <v>93</v>
      </c>
      <c r="P5041" t="str">
        <f>IF(Table1[[#This Row],[score]]&gt;=8.5,"High",IF(Table1[[#This Row],[score]]&gt;=7,"Medium","Low"))</f>
        <v>Low</v>
      </c>
      <c r="Q5041" s="5">
        <f>Table1[[#This Row],[gross]]-Table1[[#This Row],[budget]]</f>
        <v>84710347</v>
      </c>
      <c r="R5041" s="5" t="str">
        <f>IF(Table1[[#This Row],[Profit]]&gt;0,"Profit","Loss")</f>
        <v>Profit</v>
      </c>
      <c r="S5041" s="6" t="str">
        <f>FLOOR(Table1[[#This Row],[year]]-1900,10)+1900 &amp; "-" &amp; FLOOR(Table1[[#This Row],[year]]-1890,10)+1900</f>
        <v>2000-2010</v>
      </c>
      <c r="T5041" s="14" t="s">
        <v>21835</v>
      </c>
      <c r="AB5041" s="14"/>
    </row>
    <row r="5042" spans="1:28" hidden="1" x14ac:dyDescent="0.3">
      <c r="A5042" t="s">
        <v>15061</v>
      </c>
      <c r="B5042" t="s">
        <v>16</v>
      </c>
      <c r="C5042" t="s">
        <v>104</v>
      </c>
      <c r="D5042">
        <v>2007</v>
      </c>
      <c r="E5042" t="s">
        <v>14938</v>
      </c>
      <c r="F5042">
        <v>5.9</v>
      </c>
      <c r="G5042">
        <v>144000</v>
      </c>
      <c r="H5042" t="s">
        <v>13987</v>
      </c>
      <c r="I5042" t="s">
        <v>14175</v>
      </c>
      <c r="J5042" t="s">
        <v>14537</v>
      </c>
      <c r="K5042" t="s">
        <v>195</v>
      </c>
      <c r="L5042">
        <v>10000000</v>
      </c>
      <c r="M5042">
        <v>139352633</v>
      </c>
      <c r="N5042" t="s">
        <v>13989</v>
      </c>
      <c r="O5042">
        <v>93</v>
      </c>
      <c r="P5042" t="str">
        <f>IF(Table1[[#This Row],[score]]&gt;=8.5,"High",IF(Table1[[#This Row],[score]]&gt;=7,"Medium","Low"))</f>
        <v>Low</v>
      </c>
      <c r="Q5042" s="5">
        <f>Table1[[#This Row],[gross]]-Table1[[#This Row],[budget]]</f>
        <v>129352633</v>
      </c>
      <c r="R5042" s="5" t="str">
        <f>IF(Table1[[#This Row],[Profit]]&gt;0,"Profit","Loss")</f>
        <v>Profit</v>
      </c>
      <c r="S5042" s="6" t="str">
        <f>FLOOR(Table1[[#This Row],[year]]-1900,10)+1900 &amp; "-" &amp; FLOOR(Table1[[#This Row],[year]]-1890,10)+1900</f>
        <v>2000-2010</v>
      </c>
      <c r="T5042" s="14" t="s">
        <v>21835</v>
      </c>
      <c r="AB5042" s="14"/>
    </row>
    <row r="5043" spans="1:28" hidden="1" x14ac:dyDescent="0.3">
      <c r="A5043" t="s">
        <v>14939</v>
      </c>
      <c r="B5043" t="s">
        <v>33</v>
      </c>
      <c r="C5043" t="s">
        <v>17</v>
      </c>
      <c r="D5043">
        <v>2007</v>
      </c>
      <c r="E5043" t="s">
        <v>14680</v>
      </c>
      <c r="F5043">
        <v>7.1</v>
      </c>
      <c r="G5043">
        <v>147000</v>
      </c>
      <c r="H5043" t="s">
        <v>14940</v>
      </c>
      <c r="I5043" t="s">
        <v>14941</v>
      </c>
      <c r="J5043" t="s">
        <v>14004</v>
      </c>
      <c r="K5043" t="s">
        <v>30</v>
      </c>
      <c r="L5043">
        <v>17000000</v>
      </c>
      <c r="M5043">
        <v>137587063</v>
      </c>
      <c r="N5043" t="s">
        <v>14942</v>
      </c>
      <c r="O5043">
        <v>96</v>
      </c>
      <c r="P5043" t="str">
        <f>IF(Table1[[#This Row],[score]]&gt;=8.5,"High",IF(Table1[[#This Row],[score]]&gt;=7,"Medium","Low"))</f>
        <v>Medium</v>
      </c>
      <c r="Q5043" s="5">
        <f>Table1[[#This Row],[gross]]-Table1[[#This Row],[budget]]</f>
        <v>120587063</v>
      </c>
      <c r="R5043" s="5" t="str">
        <f>IF(Table1[[#This Row],[Profit]]&gt;0,"Profit","Loss")</f>
        <v>Profit</v>
      </c>
      <c r="S5043" s="6" t="str">
        <f>FLOOR(Table1[[#This Row],[year]]-1900,10)+1900 &amp; "-" &amp; FLOOR(Table1[[#This Row],[year]]-1890,10)+1900</f>
        <v>2000-2010</v>
      </c>
      <c r="T5043" s="14" t="s">
        <v>21835</v>
      </c>
      <c r="AB5043" s="14"/>
    </row>
    <row r="5044" spans="1:28" hidden="1" x14ac:dyDescent="0.3">
      <c r="A5044" t="s">
        <v>14875</v>
      </c>
      <c r="B5044" t="s">
        <v>1974</v>
      </c>
      <c r="C5044" t="s">
        <v>25</v>
      </c>
      <c r="D5044">
        <v>2007</v>
      </c>
      <c r="E5044" t="s">
        <v>14863</v>
      </c>
      <c r="F5044">
        <v>7.6</v>
      </c>
      <c r="G5044">
        <v>260000</v>
      </c>
      <c r="H5044" t="s">
        <v>13391</v>
      </c>
      <c r="I5044" t="s">
        <v>14876</v>
      </c>
      <c r="J5044" t="s">
        <v>14877</v>
      </c>
      <c r="K5044" t="s">
        <v>22</v>
      </c>
      <c r="L5044">
        <v>70000000</v>
      </c>
      <c r="M5044">
        <v>137515140</v>
      </c>
      <c r="N5044" t="s">
        <v>44</v>
      </c>
      <c r="O5044">
        <v>127</v>
      </c>
      <c r="P5044" t="str">
        <f>IF(Table1[[#This Row],[score]]&gt;=8.5,"High",IF(Table1[[#This Row],[score]]&gt;=7,"Medium","Low"))</f>
        <v>Medium</v>
      </c>
      <c r="Q5044" s="5">
        <f>Table1[[#This Row],[gross]]-Table1[[#This Row],[budget]]</f>
        <v>67515140</v>
      </c>
      <c r="R5044" s="5" t="str">
        <f>IF(Table1[[#This Row],[Profit]]&gt;0,"Profit","Loss")</f>
        <v>Profit</v>
      </c>
      <c r="S5044" s="6" t="str">
        <f>FLOOR(Table1[[#This Row],[year]]-1900,10)+1900 &amp; "-" &amp; FLOOR(Table1[[#This Row],[year]]-1890,10)+1900</f>
        <v>2000-2010</v>
      </c>
      <c r="T5044" s="14" t="s">
        <v>21835</v>
      </c>
      <c r="AB5044" s="14"/>
    </row>
    <row r="5045" spans="1:28" hidden="1" x14ac:dyDescent="0.3">
      <c r="A5045">
        <v>1408</v>
      </c>
      <c r="B5045" t="s">
        <v>1974</v>
      </c>
      <c r="C5045" t="s">
        <v>151</v>
      </c>
      <c r="D5045">
        <v>2007</v>
      </c>
      <c r="E5045" t="s">
        <v>14544</v>
      </c>
      <c r="F5045">
        <v>6.8</v>
      </c>
      <c r="G5045">
        <v>260000</v>
      </c>
      <c r="H5045" t="s">
        <v>13103</v>
      </c>
      <c r="I5045" t="s">
        <v>14993</v>
      </c>
      <c r="J5045" t="s">
        <v>2594</v>
      </c>
      <c r="K5045" t="s">
        <v>30</v>
      </c>
      <c r="L5045">
        <v>25000000</v>
      </c>
      <c r="M5045">
        <v>132963417</v>
      </c>
      <c r="N5045" t="s">
        <v>8904</v>
      </c>
      <c r="O5045">
        <v>104</v>
      </c>
      <c r="P5045" t="str">
        <f>IF(Table1[[#This Row],[score]]&gt;=8.5,"High",IF(Table1[[#This Row],[score]]&gt;=7,"Medium","Low"))</f>
        <v>Low</v>
      </c>
      <c r="Q5045" s="5">
        <f>Table1[[#This Row],[gross]]-Table1[[#This Row],[budget]]</f>
        <v>107963417</v>
      </c>
      <c r="R5045" s="5" t="str">
        <f>IF(Table1[[#This Row],[Profit]]&gt;0,"Profit","Loss")</f>
        <v>Profit</v>
      </c>
      <c r="S5045" s="6" t="str">
        <f>FLOOR(Table1[[#This Row],[year]]-1900,10)+1900 &amp; "-" &amp; FLOOR(Table1[[#This Row],[year]]-1890,10)+1900</f>
        <v>2000-2010</v>
      </c>
      <c r="T5045" s="14" t="s">
        <v>21835</v>
      </c>
      <c r="AB5045" s="14"/>
    </row>
    <row r="5046" spans="1:28" hidden="1" x14ac:dyDescent="0.3">
      <c r="A5046" t="s">
        <v>14897</v>
      </c>
      <c r="B5046" t="s">
        <v>16</v>
      </c>
      <c r="C5046" t="s">
        <v>17</v>
      </c>
      <c r="D5046">
        <v>2007</v>
      </c>
      <c r="E5046" t="s">
        <v>14898</v>
      </c>
      <c r="F5046">
        <v>7.8</v>
      </c>
      <c r="G5046">
        <v>259000</v>
      </c>
      <c r="H5046" t="s">
        <v>13857</v>
      </c>
      <c r="I5046" t="s">
        <v>5841</v>
      </c>
      <c r="J5046" t="s">
        <v>13859</v>
      </c>
      <c r="K5046" t="s">
        <v>22</v>
      </c>
      <c r="L5046">
        <v>30000000</v>
      </c>
      <c r="M5046">
        <v>131016624</v>
      </c>
      <c r="N5046" t="s">
        <v>61</v>
      </c>
      <c r="O5046">
        <v>123</v>
      </c>
      <c r="P5046" t="str">
        <f>IF(Table1[[#This Row],[score]]&gt;=8.5,"High",IF(Table1[[#This Row],[score]]&gt;=7,"Medium","Low"))</f>
        <v>Medium</v>
      </c>
      <c r="Q5046" s="5">
        <f>Table1[[#This Row],[gross]]-Table1[[#This Row],[budget]]</f>
        <v>101016624</v>
      </c>
      <c r="R5046" s="5" t="str">
        <f>IF(Table1[[#This Row],[Profit]]&gt;0,"Profit","Loss")</f>
        <v>Profit</v>
      </c>
      <c r="S5046" s="6" t="str">
        <f>FLOOR(Table1[[#This Row],[year]]-1900,10)+1900 &amp; "-" &amp; FLOOR(Table1[[#This Row],[year]]-1890,10)+1900</f>
        <v>2000-2010</v>
      </c>
      <c r="T5046" s="14" t="s">
        <v>21835</v>
      </c>
      <c r="AB5046" s="14"/>
    </row>
    <row r="5047" spans="1:28" hidden="1" x14ac:dyDescent="0.3">
      <c r="A5047" t="s">
        <v>14988</v>
      </c>
      <c r="B5047" t="s">
        <v>16</v>
      </c>
      <c r="C5047" t="s">
        <v>34</v>
      </c>
      <c r="D5047">
        <v>2007</v>
      </c>
      <c r="E5047" t="s">
        <v>14913</v>
      </c>
      <c r="F5047">
        <v>4.5999999999999996</v>
      </c>
      <c r="G5047">
        <v>118000</v>
      </c>
      <c r="H5047" t="s">
        <v>14989</v>
      </c>
      <c r="I5047" t="s">
        <v>14990</v>
      </c>
      <c r="J5047" t="s">
        <v>14991</v>
      </c>
      <c r="K5047" t="s">
        <v>30</v>
      </c>
      <c r="L5047">
        <v>40000000</v>
      </c>
      <c r="M5047">
        <v>130290885</v>
      </c>
      <c r="N5047" t="s">
        <v>180</v>
      </c>
      <c r="O5047">
        <v>94</v>
      </c>
      <c r="P5047" t="str">
        <f>IF(Table1[[#This Row],[score]]&gt;=8.5,"High",IF(Table1[[#This Row],[score]]&gt;=7,"Medium","Low"))</f>
        <v>Low</v>
      </c>
      <c r="Q5047" s="5">
        <f>Table1[[#This Row],[gross]]-Table1[[#This Row],[budget]]</f>
        <v>90290885</v>
      </c>
      <c r="R5047" s="5" t="str">
        <f>IF(Table1[[#This Row],[Profit]]&gt;0,"Profit","Loss")</f>
        <v>Profit</v>
      </c>
      <c r="S5047" s="6" t="str">
        <f>FLOOR(Table1[[#This Row],[year]]-1900,10)+1900 &amp; "-" &amp; FLOOR(Table1[[#This Row],[year]]-1890,10)+1900</f>
        <v>2000-2010</v>
      </c>
      <c r="T5047" s="14" t="s">
        <v>21835</v>
      </c>
      <c r="AB5047" s="14"/>
    </row>
    <row r="5048" spans="1:28" hidden="1" x14ac:dyDescent="0.3">
      <c r="A5048" t="s">
        <v>14985</v>
      </c>
      <c r="B5048" t="s">
        <v>16</v>
      </c>
      <c r="C5048" t="s">
        <v>41</v>
      </c>
      <c r="D5048">
        <v>2007</v>
      </c>
      <c r="E5048" t="s">
        <v>14986</v>
      </c>
      <c r="F5048">
        <v>5.8</v>
      </c>
      <c r="G5048">
        <v>88000</v>
      </c>
      <c r="H5048" t="s">
        <v>8980</v>
      </c>
      <c r="I5048" t="s">
        <v>14987</v>
      </c>
      <c r="J5048" t="s">
        <v>7926</v>
      </c>
      <c r="K5048" t="s">
        <v>30</v>
      </c>
      <c r="L5048">
        <v>60000000</v>
      </c>
      <c r="M5048">
        <v>128453183</v>
      </c>
      <c r="N5048" t="s">
        <v>9593</v>
      </c>
      <c r="O5048">
        <v>116</v>
      </c>
      <c r="P5048" t="str">
        <f>IF(Table1[[#This Row],[score]]&gt;=8.5,"High",IF(Table1[[#This Row],[score]]&gt;=7,"Medium","Low"))</f>
        <v>Low</v>
      </c>
      <c r="Q5048" s="5">
        <f>Table1[[#This Row],[gross]]-Table1[[#This Row],[budget]]</f>
        <v>68453183</v>
      </c>
      <c r="R5048" s="5" t="str">
        <f>IF(Table1[[#This Row],[Profit]]&gt;0,"Profit","Loss")</f>
        <v>Profit</v>
      </c>
      <c r="S5048" s="6" t="str">
        <f>FLOOR(Table1[[#This Row],[year]]-1900,10)+1900 &amp; "-" &amp; FLOOR(Table1[[#This Row],[year]]-1890,10)+1900</f>
        <v>2000-2010</v>
      </c>
      <c r="T5048" s="14" t="s">
        <v>21835</v>
      </c>
      <c r="AB5048" s="14"/>
    </row>
    <row r="5049" spans="1:28" hidden="1" x14ac:dyDescent="0.3">
      <c r="A5049" t="s">
        <v>15030</v>
      </c>
      <c r="B5049" t="s">
        <v>16</v>
      </c>
      <c r="C5049" t="s">
        <v>63</v>
      </c>
      <c r="D5049">
        <v>2007</v>
      </c>
      <c r="E5049" t="s">
        <v>14928</v>
      </c>
      <c r="F5049">
        <v>7</v>
      </c>
      <c r="G5049">
        <v>113000</v>
      </c>
      <c r="H5049" t="s">
        <v>470</v>
      </c>
      <c r="I5049" t="s">
        <v>6729</v>
      </c>
      <c r="J5049" t="s">
        <v>2066</v>
      </c>
      <c r="K5049" t="s">
        <v>30</v>
      </c>
      <c r="L5049">
        <v>75000000</v>
      </c>
      <c r="M5049">
        <v>119483446</v>
      </c>
      <c r="N5049" t="s">
        <v>61</v>
      </c>
      <c r="O5049">
        <v>102</v>
      </c>
      <c r="P5049" t="str">
        <f>IF(Table1[[#This Row],[score]]&gt;=8.5,"High",IF(Table1[[#This Row],[score]]&gt;=7,"Medium","Low"))</f>
        <v>Medium</v>
      </c>
      <c r="Q5049" s="5">
        <f>Table1[[#This Row],[gross]]-Table1[[#This Row],[budget]]</f>
        <v>44483446</v>
      </c>
      <c r="R5049" s="5" t="str">
        <f>IF(Table1[[#This Row],[Profit]]&gt;0,"Profit","Loss")</f>
        <v>Profit</v>
      </c>
      <c r="S5049" s="6" t="str">
        <f>FLOOR(Table1[[#This Row],[year]]-1900,10)+1900 &amp; "-" &amp; FLOOR(Table1[[#This Row],[year]]-1890,10)+1900</f>
        <v>2000-2010</v>
      </c>
      <c r="T5049" s="14" t="s">
        <v>21835</v>
      </c>
      <c r="AB5049" s="14"/>
    </row>
    <row r="5050" spans="1:28" hidden="1" x14ac:dyDescent="0.3">
      <c r="A5050" t="s">
        <v>14880</v>
      </c>
      <c r="B5050" t="s">
        <v>1974</v>
      </c>
      <c r="C5050" t="s">
        <v>104</v>
      </c>
      <c r="D5050">
        <v>2007</v>
      </c>
      <c r="E5050" t="s">
        <v>14881</v>
      </c>
      <c r="F5050">
        <v>6.8</v>
      </c>
      <c r="G5050">
        <v>226000</v>
      </c>
      <c r="H5050" t="s">
        <v>12581</v>
      </c>
      <c r="I5050" t="s">
        <v>14882</v>
      </c>
      <c r="J5050" t="s">
        <v>12864</v>
      </c>
      <c r="K5050" t="s">
        <v>30</v>
      </c>
      <c r="L5050">
        <v>20000000</v>
      </c>
      <c r="M5050">
        <v>118114220</v>
      </c>
      <c r="N5050" t="s">
        <v>9593</v>
      </c>
      <c r="O5050">
        <v>105</v>
      </c>
      <c r="P5050" t="str">
        <f>IF(Table1[[#This Row],[score]]&gt;=8.5,"High",IF(Table1[[#This Row],[score]]&gt;=7,"Medium","Low"))</f>
        <v>Low</v>
      </c>
      <c r="Q5050" s="5">
        <f>Table1[[#This Row],[gross]]-Table1[[#This Row],[budget]]</f>
        <v>98114220</v>
      </c>
      <c r="R5050" s="5" t="str">
        <f>IF(Table1[[#This Row],[Profit]]&gt;0,"Profit","Loss")</f>
        <v>Profit</v>
      </c>
      <c r="S5050" s="6" t="str">
        <f>FLOOR(Table1[[#This Row],[year]]-1900,10)+1900 &amp; "-" &amp; FLOOR(Table1[[#This Row],[year]]-1890,10)+1900</f>
        <v>2000-2010</v>
      </c>
      <c r="T5050" s="14" t="s">
        <v>21835</v>
      </c>
      <c r="AB5050" s="14"/>
    </row>
    <row r="5051" spans="1:28" hidden="1" x14ac:dyDescent="0.3">
      <c r="A5051" t="s">
        <v>15251</v>
      </c>
      <c r="B5051" t="s">
        <v>33</v>
      </c>
      <c r="C5051" t="s">
        <v>41</v>
      </c>
      <c r="D5051">
        <v>2007</v>
      </c>
      <c r="E5051" t="s">
        <v>15252</v>
      </c>
      <c r="F5051">
        <v>5.4</v>
      </c>
      <c r="G5051">
        <v>22000</v>
      </c>
      <c r="H5051" t="s">
        <v>15253</v>
      </c>
      <c r="I5051" t="s">
        <v>14518</v>
      </c>
      <c r="J5051" t="s">
        <v>14510</v>
      </c>
      <c r="K5051" t="s">
        <v>5762</v>
      </c>
      <c r="L5051">
        <v>35000000</v>
      </c>
      <c r="M5051">
        <v>117252578</v>
      </c>
      <c r="N5051" t="s">
        <v>9593</v>
      </c>
      <c r="O5051">
        <v>100</v>
      </c>
      <c r="P5051" t="str">
        <f>IF(Table1[[#This Row],[score]]&gt;=8.5,"High",IF(Table1[[#This Row],[score]]&gt;=7,"Medium","Low"))</f>
        <v>Low</v>
      </c>
      <c r="Q5051" s="5">
        <f>Table1[[#This Row],[gross]]-Table1[[#This Row],[budget]]</f>
        <v>82252578</v>
      </c>
      <c r="R5051" s="5" t="str">
        <f>IF(Table1[[#This Row],[Profit]]&gt;0,"Profit","Loss")</f>
        <v>Profit</v>
      </c>
      <c r="S5051" s="6" t="str">
        <f>FLOOR(Table1[[#This Row],[year]]-1900,10)+1900 &amp; "-" &amp; FLOOR(Table1[[#This Row],[year]]-1890,10)+1900</f>
        <v>2000-2010</v>
      </c>
      <c r="T5051" s="14" t="s">
        <v>21835</v>
      </c>
      <c r="AB5051" s="14"/>
    </row>
    <row r="5052" spans="1:28" hidden="1" x14ac:dyDescent="0.3">
      <c r="A5052" t="s">
        <v>15187</v>
      </c>
      <c r="B5052" t="s">
        <v>33</v>
      </c>
      <c r="C5052" t="s">
        <v>25</v>
      </c>
      <c r="D5052">
        <v>2007</v>
      </c>
      <c r="E5052" t="s">
        <v>14913</v>
      </c>
      <c r="F5052">
        <v>6.4</v>
      </c>
      <c r="G5052">
        <v>39000</v>
      </c>
      <c r="H5052" t="s">
        <v>11552</v>
      </c>
      <c r="I5052" t="s">
        <v>9905</v>
      </c>
      <c r="J5052" t="s">
        <v>9092</v>
      </c>
      <c r="K5052" t="s">
        <v>1861</v>
      </c>
      <c r="L5052">
        <v>40000000</v>
      </c>
      <c r="M5052">
        <v>103967384</v>
      </c>
      <c r="N5052" t="s">
        <v>11734</v>
      </c>
      <c r="O5052">
        <v>112</v>
      </c>
      <c r="P5052" t="str">
        <f>IF(Table1[[#This Row],[score]]&gt;=8.5,"High",IF(Table1[[#This Row],[score]]&gt;=7,"Medium","Low"))</f>
        <v>Low</v>
      </c>
      <c r="Q5052" s="5">
        <f>Table1[[#This Row],[gross]]-Table1[[#This Row],[budget]]</f>
        <v>63967384</v>
      </c>
      <c r="R5052" s="5" t="str">
        <f>IF(Table1[[#This Row],[Profit]]&gt;0,"Profit","Loss")</f>
        <v>Profit</v>
      </c>
      <c r="S5052" s="6" t="str">
        <f>FLOOR(Table1[[#This Row],[year]]-1900,10)+1900 &amp; "-" &amp; FLOOR(Table1[[#This Row],[year]]-1890,10)+1900</f>
        <v>2000-2010</v>
      </c>
      <c r="T5052" s="14" t="s">
        <v>21835</v>
      </c>
      <c r="AB5052" s="14"/>
    </row>
    <row r="5053" spans="1:28" hidden="1" x14ac:dyDescent="0.3">
      <c r="A5053" t="s">
        <v>14919</v>
      </c>
      <c r="B5053" t="s">
        <v>16</v>
      </c>
      <c r="C5053" t="s">
        <v>34</v>
      </c>
      <c r="D5053">
        <v>2007</v>
      </c>
      <c r="E5053" t="s">
        <v>14874</v>
      </c>
      <c r="F5053">
        <v>6.3</v>
      </c>
      <c r="G5053">
        <v>163000</v>
      </c>
      <c r="H5053" t="s">
        <v>14920</v>
      </c>
      <c r="I5053" t="s">
        <v>10314</v>
      </c>
      <c r="J5053" t="s">
        <v>11534</v>
      </c>
      <c r="K5053" t="s">
        <v>448</v>
      </c>
      <c r="L5053">
        <v>24000000</v>
      </c>
      <c r="M5053">
        <v>101276318</v>
      </c>
      <c r="N5053" t="s">
        <v>180</v>
      </c>
      <c r="O5053">
        <v>100</v>
      </c>
      <c r="P5053" t="str">
        <f>IF(Table1[[#This Row],[score]]&gt;=8.5,"High",IF(Table1[[#This Row],[score]]&gt;=7,"Medium","Low"))</f>
        <v>Low</v>
      </c>
      <c r="Q5053" s="5">
        <f>Table1[[#This Row],[gross]]-Table1[[#This Row],[budget]]</f>
        <v>77276318</v>
      </c>
      <c r="R5053" s="5" t="str">
        <f>IF(Table1[[#This Row],[Profit]]&gt;0,"Profit","Loss")</f>
        <v>Profit</v>
      </c>
      <c r="S5053" s="6" t="str">
        <f>FLOOR(Table1[[#This Row],[year]]-1900,10)+1900 &amp; "-" &amp; FLOOR(Table1[[#This Row],[year]]-1890,10)+1900</f>
        <v>2000-2010</v>
      </c>
      <c r="T5053" s="14" t="s">
        <v>21835</v>
      </c>
      <c r="AB5053" s="14"/>
    </row>
    <row r="5054" spans="1:28" hidden="1" x14ac:dyDescent="0.3">
      <c r="A5054" t="s">
        <v>15261</v>
      </c>
      <c r="B5054" t="s">
        <v>33</v>
      </c>
      <c r="C5054" t="s">
        <v>41</v>
      </c>
      <c r="D5054">
        <v>2007</v>
      </c>
      <c r="E5054" t="s">
        <v>15215</v>
      </c>
      <c r="F5054">
        <v>5.6</v>
      </c>
      <c r="G5054">
        <v>41000</v>
      </c>
      <c r="H5054" t="s">
        <v>10462</v>
      </c>
      <c r="I5054" t="s">
        <v>15262</v>
      </c>
      <c r="J5054" t="s">
        <v>8999</v>
      </c>
      <c r="K5054" t="s">
        <v>30</v>
      </c>
      <c r="L5054">
        <v>100000000</v>
      </c>
      <c r="M5054">
        <v>97838349</v>
      </c>
      <c r="N5054" t="s">
        <v>23</v>
      </c>
      <c r="O5054">
        <v>116</v>
      </c>
      <c r="P5054" t="str">
        <f>IF(Table1[[#This Row],[score]]&gt;=8.5,"High",IF(Table1[[#This Row],[score]]&gt;=7,"Medium","Low"))</f>
        <v>Low</v>
      </c>
      <c r="Q5054" s="5">
        <f>Table1[[#This Row],[gross]]-Table1[[#This Row],[budget]]</f>
        <v>-2161651</v>
      </c>
      <c r="R5054" s="5" t="str">
        <f>IF(Table1[[#This Row],[Profit]]&gt;0,"Profit","Loss")</f>
        <v>Loss</v>
      </c>
      <c r="S5054" s="6" t="str">
        <f>FLOOR(Table1[[#This Row],[year]]-1900,10)+1900 &amp; "-" &amp; FLOOR(Table1[[#This Row],[year]]-1890,10)+1900</f>
        <v>2000-2010</v>
      </c>
      <c r="T5054" s="14" t="s">
        <v>21835</v>
      </c>
      <c r="AB5054" s="14"/>
    </row>
    <row r="5055" spans="1:28" hidden="1" x14ac:dyDescent="0.3">
      <c r="A5055" t="s">
        <v>15144</v>
      </c>
      <c r="B5055" t="s">
        <v>33</v>
      </c>
      <c r="C5055" t="s">
        <v>390</v>
      </c>
      <c r="D5055">
        <v>2007</v>
      </c>
      <c r="E5055" t="s">
        <v>14621</v>
      </c>
      <c r="F5055">
        <v>6.2</v>
      </c>
      <c r="G5055">
        <v>62000</v>
      </c>
      <c r="H5055" t="s">
        <v>15145</v>
      </c>
      <c r="I5055" t="s">
        <v>15145</v>
      </c>
      <c r="J5055" t="s">
        <v>7913</v>
      </c>
      <c r="K5055" t="s">
        <v>483</v>
      </c>
      <c r="L5055">
        <v>34000000</v>
      </c>
      <c r="M5055">
        <v>95802916</v>
      </c>
      <c r="N5055" t="s">
        <v>15146</v>
      </c>
      <c r="O5055">
        <v>103</v>
      </c>
      <c r="P5055" t="str">
        <f>IF(Table1[[#This Row],[score]]&gt;=8.5,"High",IF(Table1[[#This Row],[score]]&gt;=7,"Medium","Low"))</f>
        <v>Low</v>
      </c>
      <c r="Q5055" s="5">
        <f>Table1[[#This Row],[gross]]-Table1[[#This Row],[budget]]</f>
        <v>61802916</v>
      </c>
      <c r="R5055" s="5" t="str">
        <f>IF(Table1[[#This Row],[Profit]]&gt;0,"Profit","Loss")</f>
        <v>Profit</v>
      </c>
      <c r="S5055" s="6" t="str">
        <f>FLOOR(Table1[[#This Row],[year]]-1900,10)+1900 &amp; "-" &amp; FLOOR(Table1[[#This Row],[year]]-1890,10)+1900</f>
        <v>2000-2010</v>
      </c>
      <c r="T5055" s="14" t="s">
        <v>21835</v>
      </c>
      <c r="AB5055" s="14"/>
    </row>
    <row r="5056" spans="1:28" hidden="1" x14ac:dyDescent="0.3">
      <c r="A5056" t="s">
        <v>14899</v>
      </c>
      <c r="B5056" t="s">
        <v>16</v>
      </c>
      <c r="C5056" t="s">
        <v>34</v>
      </c>
      <c r="D5056">
        <v>2007</v>
      </c>
      <c r="E5056" t="s">
        <v>14621</v>
      </c>
      <c r="F5056">
        <v>7.2</v>
      </c>
      <c r="G5056">
        <v>317000</v>
      </c>
      <c r="H5056" t="s">
        <v>10220</v>
      </c>
      <c r="I5056" t="s">
        <v>14900</v>
      </c>
      <c r="J5056" t="s">
        <v>8955</v>
      </c>
      <c r="K5056" t="s">
        <v>30</v>
      </c>
      <c r="L5056">
        <v>61000000</v>
      </c>
      <c r="M5056">
        <v>95696996</v>
      </c>
      <c r="N5056" t="s">
        <v>44</v>
      </c>
      <c r="O5056">
        <v>124</v>
      </c>
      <c r="P5056" t="str">
        <f>IF(Table1[[#This Row],[score]]&gt;=8.5,"High",IF(Table1[[#This Row],[score]]&gt;=7,"Medium","Low"))</f>
        <v>Medium</v>
      </c>
      <c r="Q5056" s="5">
        <f>Table1[[#This Row],[gross]]-Table1[[#This Row],[budget]]</f>
        <v>34696996</v>
      </c>
      <c r="R5056" s="5" t="str">
        <f>IF(Table1[[#This Row],[Profit]]&gt;0,"Profit","Loss")</f>
        <v>Profit</v>
      </c>
      <c r="S5056" s="6" t="str">
        <f>FLOOR(Table1[[#This Row],[year]]-1900,10)+1900 &amp; "-" &amp; FLOOR(Table1[[#This Row],[year]]-1890,10)+1900</f>
        <v>2000-2010</v>
      </c>
      <c r="T5056" s="14" t="s">
        <v>21835</v>
      </c>
      <c r="AB5056" s="14"/>
    </row>
    <row r="5057" spans="1:28" hidden="1" x14ac:dyDescent="0.3">
      <c r="A5057" t="s">
        <v>15023</v>
      </c>
      <c r="B5057" t="s">
        <v>16</v>
      </c>
      <c r="C5057" t="s">
        <v>104</v>
      </c>
      <c r="D5057">
        <v>2007</v>
      </c>
      <c r="E5057" t="s">
        <v>14966</v>
      </c>
      <c r="F5057">
        <v>7.2</v>
      </c>
      <c r="G5057">
        <v>159000</v>
      </c>
      <c r="H5057" t="s">
        <v>6892</v>
      </c>
      <c r="I5057" t="s">
        <v>6892</v>
      </c>
      <c r="J5057" t="s">
        <v>9618</v>
      </c>
      <c r="K5057" t="s">
        <v>30</v>
      </c>
      <c r="L5057">
        <v>25000000</v>
      </c>
      <c r="M5057">
        <v>92991835</v>
      </c>
      <c r="N5057" t="s">
        <v>15024</v>
      </c>
      <c r="O5057">
        <v>119</v>
      </c>
      <c r="P5057" t="str">
        <f>IF(Table1[[#This Row],[score]]&gt;=8.5,"High",IF(Table1[[#This Row],[score]]&gt;=7,"Medium","Low"))</f>
        <v>Medium</v>
      </c>
      <c r="Q5057" s="5">
        <f>Table1[[#This Row],[gross]]-Table1[[#This Row],[budget]]</f>
        <v>67991835</v>
      </c>
      <c r="R5057" s="5" t="str">
        <f>IF(Table1[[#This Row],[Profit]]&gt;0,"Profit","Loss")</f>
        <v>Profit</v>
      </c>
      <c r="S5057" s="6" t="str">
        <f>FLOOR(Table1[[#This Row],[year]]-1900,10)+1900 &amp; "-" &amp; FLOOR(Table1[[#This Row],[year]]-1890,10)+1900</f>
        <v>2000-2010</v>
      </c>
      <c r="T5057" s="14" t="s">
        <v>21835</v>
      </c>
      <c r="AB5057" s="14"/>
    </row>
    <row r="5058" spans="1:28" hidden="1" x14ac:dyDescent="0.3">
      <c r="A5058" t="s">
        <v>15141</v>
      </c>
      <c r="B5058" t="s">
        <v>33</v>
      </c>
      <c r="C5058" t="s">
        <v>41</v>
      </c>
      <c r="D5058">
        <v>2007</v>
      </c>
      <c r="E5058" t="s">
        <v>14569</v>
      </c>
      <c r="F5058">
        <v>6.3</v>
      </c>
      <c r="G5058">
        <v>72000</v>
      </c>
      <c r="H5058" t="s">
        <v>9126</v>
      </c>
      <c r="I5058" t="s">
        <v>15142</v>
      </c>
      <c r="J5058" t="s">
        <v>15143</v>
      </c>
      <c r="K5058" t="s">
        <v>30</v>
      </c>
      <c r="L5058">
        <v>28000000</v>
      </c>
      <c r="M5058">
        <v>92601050</v>
      </c>
      <c r="N5058" t="s">
        <v>5059</v>
      </c>
      <c r="O5058">
        <v>104</v>
      </c>
      <c r="P5058" t="str">
        <f>IF(Table1[[#This Row],[score]]&gt;=8.5,"High",IF(Table1[[#This Row],[score]]&gt;=7,"Medium","Low"))</f>
        <v>Low</v>
      </c>
      <c r="Q5058" s="5">
        <f>Table1[[#This Row],[gross]]-Table1[[#This Row],[budget]]</f>
        <v>64601050</v>
      </c>
      <c r="R5058" s="5" t="str">
        <f>IF(Table1[[#This Row],[Profit]]&gt;0,"Profit","Loss")</f>
        <v>Profit</v>
      </c>
      <c r="S5058" s="6" t="str">
        <f>FLOOR(Table1[[#This Row],[year]]-1900,10)+1900 &amp; "-" &amp; FLOOR(Table1[[#This Row],[year]]-1890,10)+1900</f>
        <v>2000-2010</v>
      </c>
      <c r="T5058" s="14" t="s">
        <v>21835</v>
      </c>
      <c r="AB5058" s="14"/>
    </row>
    <row r="5059" spans="1:28" hidden="1" x14ac:dyDescent="0.3">
      <c r="A5059" t="s">
        <v>14957</v>
      </c>
      <c r="B5059" t="s">
        <v>16</v>
      </c>
      <c r="C5059" t="s">
        <v>104</v>
      </c>
      <c r="D5059">
        <v>2007</v>
      </c>
      <c r="E5059" t="s">
        <v>14908</v>
      </c>
      <c r="F5059">
        <v>7.2</v>
      </c>
      <c r="G5059">
        <v>192000</v>
      </c>
      <c r="H5059" t="s">
        <v>8944</v>
      </c>
      <c r="I5059" t="s">
        <v>5743</v>
      </c>
      <c r="J5059" t="s">
        <v>3025</v>
      </c>
      <c r="K5059" t="s">
        <v>30</v>
      </c>
      <c r="L5059">
        <f>20500000</f>
        <v>20500000</v>
      </c>
      <c r="M5059">
        <v>92011561</v>
      </c>
      <c r="N5059" t="s">
        <v>2001</v>
      </c>
      <c r="O5059">
        <v>113</v>
      </c>
      <c r="P5059" t="str">
        <f>IF(Table1[[#This Row],[score]]&gt;=8.5,"High",IF(Table1[[#This Row],[score]]&gt;=7,"Medium","Low"))</f>
        <v>Medium</v>
      </c>
      <c r="Q5059" s="5">
        <f>Table1[[#This Row],[gross]]-Table1[[#This Row],[budget]]</f>
        <v>71511561</v>
      </c>
      <c r="R5059" s="5" t="str">
        <f>IF(Table1[[#This Row],[Profit]]&gt;0,"Profit","Loss")</f>
        <v>Profit</v>
      </c>
      <c r="S5059" s="6" t="str">
        <f>FLOOR(Table1[[#This Row],[year]]-1900,10)+1900 &amp; "-" &amp; FLOOR(Table1[[#This Row],[year]]-1890,10)+1900</f>
        <v>2000-2010</v>
      </c>
      <c r="T5059" s="14" t="s">
        <v>21835</v>
      </c>
      <c r="AB5059" s="14"/>
    </row>
    <row r="5060" spans="1:28" hidden="1" x14ac:dyDescent="0.3">
      <c r="A5060" t="s">
        <v>15018</v>
      </c>
      <c r="B5060" t="s">
        <v>1974</v>
      </c>
      <c r="C5060" t="s">
        <v>25</v>
      </c>
      <c r="D5060">
        <v>2007</v>
      </c>
      <c r="E5060" t="s">
        <v>14452</v>
      </c>
      <c r="F5060">
        <v>2.4</v>
      </c>
      <c r="G5060">
        <v>103000</v>
      </c>
      <c r="H5060" t="s">
        <v>9156</v>
      </c>
      <c r="I5060" t="s">
        <v>9156</v>
      </c>
      <c r="J5060" t="s">
        <v>15019</v>
      </c>
      <c r="K5060" t="s">
        <v>30</v>
      </c>
      <c r="L5060">
        <v>20000000</v>
      </c>
      <c r="M5060">
        <v>87238158</v>
      </c>
      <c r="N5060" t="s">
        <v>8543</v>
      </c>
      <c r="O5060">
        <v>86</v>
      </c>
      <c r="P5060" t="str">
        <f>IF(Table1[[#This Row],[score]]&gt;=8.5,"High",IF(Table1[[#This Row],[score]]&gt;=7,"Medium","Low"))</f>
        <v>Low</v>
      </c>
      <c r="Q5060" s="5">
        <f>Table1[[#This Row],[gross]]-Table1[[#This Row],[budget]]</f>
        <v>67238158</v>
      </c>
      <c r="R5060" s="5" t="str">
        <f>IF(Table1[[#This Row],[Profit]]&gt;0,"Profit","Loss")</f>
        <v>Profit</v>
      </c>
      <c r="S5060" s="6" t="str">
        <f>FLOOR(Table1[[#This Row],[year]]-1900,10)+1900 &amp; "-" &amp; FLOOR(Table1[[#This Row],[year]]-1890,10)+1900</f>
        <v>2000-2010</v>
      </c>
      <c r="T5060" s="14" t="s">
        <v>21835</v>
      </c>
      <c r="AB5060" s="14"/>
    </row>
    <row r="5061" spans="1:28" hidden="1" x14ac:dyDescent="0.3">
      <c r="A5061" t="s">
        <v>14994</v>
      </c>
      <c r="B5061" t="s">
        <v>16</v>
      </c>
      <c r="C5061" t="s">
        <v>34</v>
      </c>
      <c r="D5061">
        <v>2007</v>
      </c>
      <c r="E5061" t="s">
        <v>14995</v>
      </c>
      <c r="F5061">
        <v>7</v>
      </c>
      <c r="G5061">
        <v>121000</v>
      </c>
      <c r="H5061" t="s">
        <v>6682</v>
      </c>
      <c r="I5061" t="s">
        <v>14996</v>
      </c>
      <c r="J5061" t="s">
        <v>9790</v>
      </c>
      <c r="K5061" t="s">
        <v>30</v>
      </c>
      <c r="L5061">
        <v>70000000</v>
      </c>
      <c r="M5061">
        <v>87019158</v>
      </c>
      <c r="N5061" t="s">
        <v>61</v>
      </c>
      <c r="O5061">
        <v>110</v>
      </c>
      <c r="P5061" t="str">
        <f>IF(Table1[[#This Row],[score]]&gt;=8.5,"High",IF(Table1[[#This Row],[score]]&gt;=7,"Medium","Low"))</f>
        <v>Medium</v>
      </c>
      <c r="Q5061" s="5">
        <f>Table1[[#This Row],[gross]]-Table1[[#This Row],[budget]]</f>
        <v>17019158</v>
      </c>
      <c r="R5061" s="5" t="str">
        <f>IF(Table1[[#This Row],[Profit]]&gt;0,"Profit","Loss")</f>
        <v>Profit</v>
      </c>
      <c r="S5061" s="6" t="str">
        <f>FLOOR(Table1[[#This Row],[year]]-1900,10)+1900 &amp; "-" &amp; FLOOR(Table1[[#This Row],[year]]-1890,10)+1900</f>
        <v>2000-2010</v>
      </c>
      <c r="T5061" s="14" t="s">
        <v>21835</v>
      </c>
      <c r="AB5061" s="14"/>
    </row>
    <row r="5062" spans="1:28" hidden="1" x14ac:dyDescent="0.3">
      <c r="A5062" t="s">
        <v>15120</v>
      </c>
      <c r="B5062" t="s">
        <v>1974</v>
      </c>
      <c r="C5062" t="s">
        <v>63</v>
      </c>
      <c r="D5062">
        <v>2007</v>
      </c>
      <c r="E5062" t="s">
        <v>14924</v>
      </c>
      <c r="F5062">
        <v>7.6</v>
      </c>
      <c r="G5062">
        <v>84000</v>
      </c>
      <c r="H5062" t="s">
        <v>15121</v>
      </c>
      <c r="I5062" t="s">
        <v>15122</v>
      </c>
      <c r="J5062" t="s">
        <v>15123</v>
      </c>
      <c r="K5062" t="s">
        <v>448</v>
      </c>
      <c r="L5062">
        <v>25000000</v>
      </c>
      <c r="M5062">
        <v>86274793</v>
      </c>
      <c r="N5062" t="s">
        <v>11426</v>
      </c>
      <c r="O5062">
        <v>140</v>
      </c>
      <c r="P5062" t="str">
        <f>IF(Table1[[#This Row],[score]]&gt;=8.5,"High",IF(Table1[[#This Row],[score]]&gt;=7,"Medium","Low"))</f>
        <v>Medium</v>
      </c>
      <c r="Q5062" s="5">
        <f>Table1[[#This Row],[gross]]-Table1[[#This Row],[budget]]</f>
        <v>61274793</v>
      </c>
      <c r="R5062" s="5" t="str">
        <f>IF(Table1[[#This Row],[Profit]]&gt;0,"Profit","Loss")</f>
        <v>Profit</v>
      </c>
      <c r="S5062" s="6" t="str">
        <f>FLOOR(Table1[[#This Row],[year]]-1900,10)+1900 &amp; "-" &amp; FLOOR(Table1[[#This Row],[year]]-1890,10)+1900</f>
        <v>2000-2010</v>
      </c>
      <c r="T5062" s="14" t="s">
        <v>21835</v>
      </c>
      <c r="AB5062" s="14"/>
    </row>
    <row r="5063" spans="1:28" hidden="1" x14ac:dyDescent="0.3">
      <c r="A5063" t="s">
        <v>14883</v>
      </c>
      <c r="B5063" t="s">
        <v>16</v>
      </c>
      <c r="C5063" t="s">
        <v>104</v>
      </c>
      <c r="D5063">
        <v>2007</v>
      </c>
      <c r="E5063" t="s">
        <v>14542</v>
      </c>
      <c r="F5063">
        <v>7.7</v>
      </c>
      <c r="G5063">
        <v>486000</v>
      </c>
      <c r="H5063" t="s">
        <v>6752</v>
      </c>
      <c r="I5063" t="s">
        <v>13030</v>
      </c>
      <c r="J5063" t="s">
        <v>10701</v>
      </c>
      <c r="K5063" t="s">
        <v>30</v>
      </c>
      <c r="L5063">
        <v>65000000</v>
      </c>
      <c r="M5063">
        <v>84785914</v>
      </c>
      <c r="N5063" t="s">
        <v>44</v>
      </c>
      <c r="O5063">
        <v>157</v>
      </c>
      <c r="P5063" t="str">
        <f>IF(Table1[[#This Row],[score]]&gt;=8.5,"High",IF(Table1[[#This Row],[score]]&gt;=7,"Medium","Low"))</f>
        <v>Medium</v>
      </c>
      <c r="Q5063" s="5">
        <f>Table1[[#This Row],[gross]]-Table1[[#This Row],[budget]]</f>
        <v>19785914</v>
      </c>
      <c r="R5063" s="5" t="str">
        <f>IF(Table1[[#This Row],[Profit]]&gt;0,"Profit","Loss")</f>
        <v>Profit</v>
      </c>
      <c r="S5063" s="6" t="str">
        <f>FLOOR(Table1[[#This Row],[year]]-1900,10)+1900 &amp; "-" &amp; FLOOR(Table1[[#This Row],[year]]-1890,10)+1900</f>
        <v>2000-2010</v>
      </c>
      <c r="T5063" s="14" t="s">
        <v>21835</v>
      </c>
      <c r="AB5063" s="14"/>
    </row>
    <row r="5064" spans="1:28" hidden="1" x14ac:dyDescent="0.3">
      <c r="A5064" t="s">
        <v>15062</v>
      </c>
      <c r="B5064" t="s">
        <v>1974</v>
      </c>
      <c r="C5064" t="s">
        <v>17</v>
      </c>
      <c r="D5064">
        <v>2007</v>
      </c>
      <c r="E5064" t="s">
        <v>14980</v>
      </c>
      <c r="F5064">
        <v>5.9</v>
      </c>
      <c r="G5064">
        <v>74000</v>
      </c>
      <c r="H5064" t="s">
        <v>15063</v>
      </c>
      <c r="I5064" t="s">
        <v>10084</v>
      </c>
      <c r="J5064" t="s">
        <v>8508</v>
      </c>
      <c r="K5064" t="s">
        <v>30</v>
      </c>
      <c r="L5064">
        <v>20000000</v>
      </c>
      <c r="M5064">
        <v>84297309</v>
      </c>
      <c r="N5064" t="s">
        <v>2075</v>
      </c>
      <c r="O5064">
        <v>96</v>
      </c>
      <c r="P5064" t="str">
        <f>IF(Table1[[#This Row],[score]]&gt;=8.5,"High",IF(Table1[[#This Row],[score]]&gt;=7,"Medium","Low"))</f>
        <v>Low</v>
      </c>
      <c r="Q5064" s="5">
        <f>Table1[[#This Row],[gross]]-Table1[[#This Row],[budget]]</f>
        <v>64297309</v>
      </c>
      <c r="R5064" s="5" t="str">
        <f>IF(Table1[[#This Row],[Profit]]&gt;0,"Profit","Loss")</f>
        <v>Profit</v>
      </c>
      <c r="S5064" s="6" t="str">
        <f>FLOOR(Table1[[#This Row],[year]]-1900,10)+1900 &amp; "-" &amp; FLOOR(Table1[[#This Row],[year]]-1890,10)+1900</f>
        <v>2000-2010</v>
      </c>
      <c r="T5064" s="14" t="s">
        <v>21835</v>
      </c>
      <c r="AB5064" s="14"/>
    </row>
    <row r="5065" spans="1:28" hidden="1" x14ac:dyDescent="0.3">
      <c r="A5065" t="s">
        <v>15058</v>
      </c>
      <c r="B5065" t="s">
        <v>16</v>
      </c>
      <c r="C5065" t="s">
        <v>34</v>
      </c>
      <c r="D5065">
        <v>2007</v>
      </c>
      <c r="E5065" t="s">
        <v>14386</v>
      </c>
      <c r="F5065">
        <v>6.2</v>
      </c>
      <c r="G5065">
        <v>106000</v>
      </c>
      <c r="H5065" t="s">
        <v>12930</v>
      </c>
      <c r="I5065" t="s">
        <v>3228</v>
      </c>
      <c r="J5065" t="s">
        <v>15059</v>
      </c>
      <c r="K5065" t="s">
        <v>9314</v>
      </c>
      <c r="L5065">
        <v>50000000</v>
      </c>
      <c r="M5065">
        <v>82169884</v>
      </c>
      <c r="N5065" t="s">
        <v>15060</v>
      </c>
      <c r="O5065">
        <v>121</v>
      </c>
      <c r="P5065" t="str">
        <f>IF(Table1[[#This Row],[score]]&gt;=8.5,"High",IF(Table1[[#This Row],[score]]&gt;=7,"Medium","Low"))</f>
        <v>Low</v>
      </c>
      <c r="Q5065" s="5">
        <f>Table1[[#This Row],[gross]]-Table1[[#This Row],[budget]]</f>
        <v>32169884</v>
      </c>
      <c r="R5065" s="5" t="str">
        <f>IF(Table1[[#This Row],[Profit]]&gt;0,"Profit","Loss")</f>
        <v>Profit</v>
      </c>
      <c r="S5065" s="6" t="str">
        <f>FLOOR(Table1[[#This Row],[year]]-1900,10)+1900 &amp; "-" &amp; FLOOR(Table1[[#This Row],[year]]-1890,10)+1900</f>
        <v>2000-2010</v>
      </c>
      <c r="T5065" s="14" t="s">
        <v>21835</v>
      </c>
      <c r="AB5065" s="14"/>
    </row>
    <row r="5066" spans="1:28" hidden="1" x14ac:dyDescent="0.3">
      <c r="A5066" t="s">
        <v>14907</v>
      </c>
      <c r="B5066" t="s">
        <v>16</v>
      </c>
      <c r="C5066" t="s">
        <v>34</v>
      </c>
      <c r="D5066">
        <v>2007</v>
      </c>
      <c r="E5066" t="s">
        <v>14908</v>
      </c>
      <c r="F5066">
        <v>7.8</v>
      </c>
      <c r="G5066">
        <v>476000</v>
      </c>
      <c r="H5066" t="s">
        <v>13374</v>
      </c>
      <c r="I5066" t="s">
        <v>13374</v>
      </c>
      <c r="J5066" t="s">
        <v>13375</v>
      </c>
      <c r="K5066" t="s">
        <v>22</v>
      </c>
      <c r="L5066">
        <f>20500000</f>
        <v>20500000</v>
      </c>
      <c r="M5066">
        <v>80743363</v>
      </c>
      <c r="N5066" t="s">
        <v>61</v>
      </c>
      <c r="O5066">
        <v>121</v>
      </c>
      <c r="P5066" t="str">
        <f>IF(Table1[[#This Row],[score]]&gt;=8.5,"High",IF(Table1[[#This Row],[score]]&gt;=7,"Medium","Low"))</f>
        <v>Medium</v>
      </c>
      <c r="Q5066" s="5">
        <f>Table1[[#This Row],[gross]]-Table1[[#This Row],[budget]]</f>
        <v>60243363</v>
      </c>
      <c r="R5066" s="5" t="str">
        <f>IF(Table1[[#This Row],[Profit]]&gt;0,"Profit","Loss")</f>
        <v>Profit</v>
      </c>
      <c r="S5066" s="6" t="str">
        <f>FLOOR(Table1[[#This Row],[year]]-1900,10)+1900 &amp; "-" &amp; FLOOR(Table1[[#This Row],[year]]-1890,10)+1900</f>
        <v>2000-2010</v>
      </c>
      <c r="T5066" s="14" t="s">
        <v>21835</v>
      </c>
      <c r="AB5066" s="14"/>
    </row>
    <row r="5067" spans="1:28" hidden="1" x14ac:dyDescent="0.3">
      <c r="A5067" t="s">
        <v>14949</v>
      </c>
      <c r="B5067" t="s">
        <v>16</v>
      </c>
      <c r="C5067" t="s">
        <v>52</v>
      </c>
      <c r="D5067">
        <v>2007</v>
      </c>
      <c r="E5067" t="s">
        <v>14950</v>
      </c>
      <c r="F5067">
        <v>6.1</v>
      </c>
      <c r="G5067">
        <v>111000</v>
      </c>
      <c r="H5067" t="s">
        <v>12872</v>
      </c>
      <c r="I5067" t="s">
        <v>12872</v>
      </c>
      <c r="J5067" t="s">
        <v>14951</v>
      </c>
      <c r="K5067" t="s">
        <v>30</v>
      </c>
      <c r="L5067">
        <v>15000000</v>
      </c>
      <c r="M5067">
        <v>80460948</v>
      </c>
      <c r="N5067" t="s">
        <v>8904</v>
      </c>
      <c r="O5067">
        <v>109</v>
      </c>
      <c r="P5067" t="str">
        <f>IF(Table1[[#This Row],[score]]&gt;=8.5,"High",IF(Table1[[#This Row],[score]]&gt;=7,"Medium","Low"))</f>
        <v>Low</v>
      </c>
      <c r="Q5067" s="5">
        <f>Table1[[#This Row],[gross]]-Table1[[#This Row],[budget]]</f>
        <v>65460948</v>
      </c>
      <c r="R5067" s="5" t="str">
        <f>IF(Table1[[#This Row],[Profit]]&gt;0,"Profit","Loss")</f>
        <v>Profit</v>
      </c>
      <c r="S5067" s="6" t="str">
        <f>FLOOR(Table1[[#This Row],[year]]-1900,10)+1900 &amp; "-" &amp; FLOOR(Table1[[#This Row],[year]]-1890,10)+1900</f>
        <v>2000-2010</v>
      </c>
      <c r="T5067" s="14" t="s">
        <v>21835</v>
      </c>
      <c r="AB5067" s="14"/>
    </row>
    <row r="5068" spans="1:28" hidden="1" x14ac:dyDescent="0.3">
      <c r="A5068" t="s">
        <v>15051</v>
      </c>
      <c r="B5068" t="s">
        <v>16</v>
      </c>
      <c r="C5068" t="s">
        <v>17</v>
      </c>
      <c r="D5068">
        <v>2007</v>
      </c>
      <c r="E5068" t="s">
        <v>14898</v>
      </c>
      <c r="F5068">
        <v>7.4</v>
      </c>
      <c r="G5068">
        <v>150000</v>
      </c>
      <c r="H5068" t="s">
        <v>15052</v>
      </c>
      <c r="I5068" t="s">
        <v>15053</v>
      </c>
      <c r="J5068" t="s">
        <v>15054</v>
      </c>
      <c r="K5068" t="s">
        <v>1099</v>
      </c>
      <c r="L5068">
        <f>20500000</f>
        <v>20500000</v>
      </c>
      <c r="M5068">
        <v>78638987</v>
      </c>
      <c r="N5068" t="s">
        <v>15055</v>
      </c>
      <c r="O5068">
        <v>105</v>
      </c>
      <c r="P5068" t="str">
        <f>IF(Table1[[#This Row],[score]]&gt;=8.5,"High",IF(Table1[[#This Row],[score]]&gt;=7,"Medium","Low"))</f>
        <v>Medium</v>
      </c>
      <c r="Q5068" s="5">
        <f>Table1[[#This Row],[gross]]-Table1[[#This Row],[budget]]</f>
        <v>58138987</v>
      </c>
      <c r="R5068" s="5" t="str">
        <f>IF(Table1[[#This Row],[Profit]]&gt;0,"Profit","Loss")</f>
        <v>Profit</v>
      </c>
      <c r="S5068" s="6" t="str">
        <f>FLOOR(Table1[[#This Row],[year]]-1900,10)+1900 &amp; "-" &amp; FLOOR(Table1[[#This Row],[year]]-1890,10)+1900</f>
        <v>2000-2010</v>
      </c>
      <c r="T5068" s="14" t="s">
        <v>21835</v>
      </c>
      <c r="AB5068" s="14"/>
    </row>
    <row r="5069" spans="1:28" hidden="1" x14ac:dyDescent="0.3">
      <c r="A5069" t="s">
        <v>15103</v>
      </c>
      <c r="B5069" t="s">
        <v>16</v>
      </c>
      <c r="C5069" t="s">
        <v>104</v>
      </c>
      <c r="D5069">
        <v>2007</v>
      </c>
      <c r="E5069" t="s">
        <v>14816</v>
      </c>
      <c r="F5069">
        <v>6.4</v>
      </c>
      <c r="G5069">
        <v>196000</v>
      </c>
      <c r="H5069" t="s">
        <v>816</v>
      </c>
      <c r="I5069" t="s">
        <v>15104</v>
      </c>
      <c r="J5069" t="s">
        <v>7831</v>
      </c>
      <c r="K5069" t="s">
        <v>30</v>
      </c>
      <c r="L5069">
        <v>30000000</v>
      </c>
      <c r="M5069">
        <v>77677553</v>
      </c>
      <c r="N5069" t="s">
        <v>2001</v>
      </c>
      <c r="O5069">
        <v>98</v>
      </c>
      <c r="P5069" t="str">
        <f>IF(Table1[[#This Row],[score]]&gt;=8.5,"High",IF(Table1[[#This Row],[score]]&gt;=7,"Medium","Low"))</f>
        <v>Low</v>
      </c>
      <c r="Q5069" s="5">
        <f>Table1[[#This Row],[gross]]-Table1[[#This Row],[budget]]</f>
        <v>47677553</v>
      </c>
      <c r="R5069" s="5" t="str">
        <f>IF(Table1[[#This Row],[Profit]]&gt;0,"Profit","Loss")</f>
        <v>Profit</v>
      </c>
      <c r="S5069" s="6" t="str">
        <f>FLOOR(Table1[[#This Row],[year]]-1900,10)+1900 &amp; "-" &amp; FLOOR(Table1[[#This Row],[year]]-1890,10)+1900</f>
        <v>2000-2010</v>
      </c>
      <c r="T5069" s="14" t="s">
        <v>21835</v>
      </c>
      <c r="AB5069" s="14"/>
    </row>
    <row r="5070" spans="1:28" hidden="1" x14ac:dyDescent="0.3">
      <c r="A5070" t="s">
        <v>14960</v>
      </c>
      <c r="B5070" t="s">
        <v>1974</v>
      </c>
      <c r="C5070" t="s">
        <v>34</v>
      </c>
      <c r="D5070">
        <v>2007</v>
      </c>
      <c r="E5070" t="s">
        <v>14961</v>
      </c>
      <c r="F5070">
        <v>6.2</v>
      </c>
      <c r="G5070">
        <v>152000</v>
      </c>
      <c r="H5070" t="s">
        <v>7974</v>
      </c>
      <c r="I5070" t="s">
        <v>3217</v>
      </c>
      <c r="J5070" t="s">
        <v>1519</v>
      </c>
      <c r="K5070" t="s">
        <v>30</v>
      </c>
      <c r="L5070">
        <v>70000000</v>
      </c>
      <c r="M5070">
        <v>77621983</v>
      </c>
      <c r="N5070" t="s">
        <v>44</v>
      </c>
      <c r="O5070">
        <v>96</v>
      </c>
      <c r="P5070" t="str">
        <f>IF(Table1[[#This Row],[score]]&gt;=8.5,"High",IF(Table1[[#This Row],[score]]&gt;=7,"Medium","Low"))</f>
        <v>Low</v>
      </c>
      <c r="Q5070" s="5">
        <f>Table1[[#This Row],[gross]]-Table1[[#This Row],[budget]]</f>
        <v>7621983</v>
      </c>
      <c r="R5070" s="5" t="str">
        <f>IF(Table1[[#This Row],[Profit]]&gt;0,"Profit","Loss")</f>
        <v>Profit</v>
      </c>
      <c r="S5070" s="6" t="str">
        <f>FLOOR(Table1[[#This Row],[year]]-1900,10)+1900 &amp; "-" &amp; FLOOR(Table1[[#This Row],[year]]-1890,10)+1900</f>
        <v>2000-2010</v>
      </c>
      <c r="T5070" s="14" t="s">
        <v>21835</v>
      </c>
      <c r="AB5070" s="14"/>
    </row>
    <row r="5071" spans="1:28" hidden="1" x14ac:dyDescent="0.3">
      <c r="A5071" t="s">
        <v>14870</v>
      </c>
      <c r="B5071" t="s">
        <v>16</v>
      </c>
      <c r="C5071" t="s">
        <v>17</v>
      </c>
      <c r="D5071">
        <v>2007</v>
      </c>
      <c r="E5071" t="s">
        <v>14871</v>
      </c>
      <c r="F5071">
        <v>8.1999999999999993</v>
      </c>
      <c r="G5071">
        <v>535000</v>
      </c>
      <c r="H5071" t="s">
        <v>9013</v>
      </c>
      <c r="I5071" t="s">
        <v>9013</v>
      </c>
      <c r="J5071" t="s">
        <v>4529</v>
      </c>
      <c r="K5071" t="s">
        <v>30</v>
      </c>
      <c r="L5071" s="5">
        <v>25000000</v>
      </c>
      <c r="M5071" s="5">
        <v>76182388</v>
      </c>
      <c r="N5071" t="s">
        <v>14872</v>
      </c>
      <c r="O5071">
        <v>158</v>
      </c>
      <c r="P5071" t="str">
        <f>IF(Table1[[#This Row],[score]]&gt;=8.5,"High",IF(Table1[[#This Row],[score]]&gt;=7,"Medium","Low"))</f>
        <v>Medium</v>
      </c>
      <c r="Q5071" s="5">
        <f>Table1[[#This Row],[gross]]-Table1[[#This Row],[budget]]</f>
        <v>51182388</v>
      </c>
      <c r="R5071" s="5" t="str">
        <f>IF(Table1[[#This Row],[Profit]]&gt;0,"Profit","Loss")</f>
        <v>Profit</v>
      </c>
      <c r="S5071" s="6" t="str">
        <f>FLOOR(Table1[[#This Row],[year]]-1900,10)+1900 &amp; "-" &amp; FLOOR(Table1[[#This Row],[year]]-1890,10)+1900</f>
        <v>2000-2010</v>
      </c>
      <c r="T5071" s="14" t="s">
        <v>21835</v>
      </c>
      <c r="AB5071" s="14"/>
    </row>
    <row r="5072" spans="1:28" hidden="1" x14ac:dyDescent="0.3">
      <c r="A5072" t="s">
        <v>15134</v>
      </c>
      <c r="B5072" t="s">
        <v>1974</v>
      </c>
      <c r="C5072" t="s">
        <v>63</v>
      </c>
      <c r="D5072">
        <v>2007</v>
      </c>
      <c r="E5072" t="s">
        <v>14966</v>
      </c>
      <c r="F5072">
        <v>6.8</v>
      </c>
      <c r="G5072">
        <v>69000</v>
      </c>
      <c r="H5072" t="s">
        <v>10126</v>
      </c>
      <c r="I5072" t="s">
        <v>7572</v>
      </c>
      <c r="J5072" t="s">
        <v>10128</v>
      </c>
      <c r="K5072" t="s">
        <v>22</v>
      </c>
      <c r="L5072">
        <v>55000000</v>
      </c>
      <c r="M5072">
        <v>75782758</v>
      </c>
      <c r="N5072" t="s">
        <v>61</v>
      </c>
      <c r="O5072">
        <v>114</v>
      </c>
      <c r="P5072" t="str">
        <f>IF(Table1[[#This Row],[score]]&gt;=8.5,"High",IF(Table1[[#This Row],[score]]&gt;=7,"Medium","Low"))</f>
        <v>Low</v>
      </c>
      <c r="Q5072" s="5">
        <f>Table1[[#This Row],[gross]]-Table1[[#This Row],[budget]]</f>
        <v>20782758</v>
      </c>
      <c r="R5072" s="5" t="str">
        <f>IF(Table1[[#This Row],[Profit]]&gt;0,"Profit","Loss")</f>
        <v>Profit</v>
      </c>
      <c r="S5072" s="6" t="str">
        <f>FLOOR(Table1[[#This Row],[year]]-1900,10)+1900 &amp; "-" &amp; FLOOR(Table1[[#This Row],[year]]-1890,10)+1900</f>
        <v>2000-2010</v>
      </c>
      <c r="T5072" s="14" t="s">
        <v>21835</v>
      </c>
      <c r="AB5072" s="14"/>
    </row>
    <row r="5073" spans="1:28" hidden="1" x14ac:dyDescent="0.3">
      <c r="A5073" t="s">
        <v>14975</v>
      </c>
      <c r="B5073" t="s">
        <v>16</v>
      </c>
      <c r="C5073" t="s">
        <v>34</v>
      </c>
      <c r="D5073">
        <v>2007</v>
      </c>
      <c r="E5073" t="s">
        <v>14879</v>
      </c>
      <c r="F5073">
        <v>6.6</v>
      </c>
      <c r="G5073">
        <v>168000</v>
      </c>
      <c r="H5073" t="s">
        <v>13932</v>
      </c>
      <c r="I5073" t="s">
        <v>14976</v>
      </c>
      <c r="J5073" t="s">
        <v>11733</v>
      </c>
      <c r="K5073" t="s">
        <v>30</v>
      </c>
      <c r="L5073">
        <v>30000000</v>
      </c>
      <c r="M5073">
        <v>75513170</v>
      </c>
      <c r="N5073" t="s">
        <v>31</v>
      </c>
      <c r="O5073">
        <v>113</v>
      </c>
      <c r="P5073" t="str">
        <f>IF(Table1[[#This Row],[score]]&gt;=8.5,"High",IF(Table1[[#This Row],[score]]&gt;=7,"Medium","Low"))</f>
        <v>Low</v>
      </c>
      <c r="Q5073" s="5">
        <f>Table1[[#This Row],[gross]]-Table1[[#This Row],[budget]]</f>
        <v>45513170</v>
      </c>
      <c r="R5073" s="5" t="str">
        <f>IF(Table1[[#This Row],[Profit]]&gt;0,"Profit","Loss")</f>
        <v>Profit</v>
      </c>
      <c r="S5073" s="6" t="str">
        <f>FLOOR(Table1[[#This Row],[year]]-1900,10)+1900 &amp; "-" &amp; FLOOR(Table1[[#This Row],[year]]-1890,10)+1900</f>
        <v>2000-2010</v>
      </c>
      <c r="T5073" s="14" t="s">
        <v>21835</v>
      </c>
      <c r="AB5073" s="14"/>
    </row>
    <row r="5074" spans="1:28" hidden="1" x14ac:dyDescent="0.3">
      <c r="A5074" t="s">
        <v>15349</v>
      </c>
      <c r="B5074" t="s">
        <v>1974</v>
      </c>
      <c r="C5074" t="s">
        <v>17</v>
      </c>
      <c r="D5074">
        <v>2007</v>
      </c>
      <c r="E5074" t="s">
        <v>14505</v>
      </c>
      <c r="F5074">
        <v>5.4</v>
      </c>
      <c r="G5074">
        <v>22000</v>
      </c>
      <c r="H5074" t="s">
        <v>15350</v>
      </c>
      <c r="I5074" t="s">
        <v>15351</v>
      </c>
      <c r="J5074" t="s">
        <v>15352</v>
      </c>
      <c r="K5074" t="s">
        <v>30</v>
      </c>
      <c r="L5074">
        <v>13000000</v>
      </c>
      <c r="M5074">
        <v>75511123</v>
      </c>
      <c r="N5074" t="s">
        <v>15353</v>
      </c>
      <c r="O5074">
        <v>115</v>
      </c>
      <c r="P5074" t="str">
        <f>IF(Table1[[#This Row],[score]]&gt;=8.5,"High",IF(Table1[[#This Row],[score]]&gt;=7,"Medium","Low"))</f>
        <v>Low</v>
      </c>
      <c r="Q5074" s="5">
        <f>Table1[[#This Row],[gross]]-Table1[[#This Row],[budget]]</f>
        <v>62511123</v>
      </c>
      <c r="R5074" s="5" t="str">
        <f>IF(Table1[[#This Row],[Profit]]&gt;0,"Profit","Loss")</f>
        <v>Profit</v>
      </c>
      <c r="S5074" s="6" t="str">
        <f>FLOOR(Table1[[#This Row],[year]]-1900,10)+1900 &amp; "-" &amp; FLOOR(Table1[[#This Row],[year]]-1890,10)+1900</f>
        <v>2000-2010</v>
      </c>
      <c r="T5074" s="14" t="s">
        <v>21835</v>
      </c>
      <c r="AB5074" s="14"/>
    </row>
    <row r="5075" spans="1:28" hidden="1" x14ac:dyDescent="0.3">
      <c r="A5075" t="s">
        <v>15158</v>
      </c>
      <c r="B5075" t="s">
        <v>1974</v>
      </c>
      <c r="C5075" t="s">
        <v>17</v>
      </c>
      <c r="D5075">
        <v>2007</v>
      </c>
      <c r="E5075" t="s">
        <v>14898</v>
      </c>
      <c r="F5075">
        <v>7.6</v>
      </c>
      <c r="G5075">
        <v>78000</v>
      </c>
      <c r="H5075" t="s">
        <v>11822</v>
      </c>
      <c r="I5075" t="s">
        <v>12429</v>
      </c>
      <c r="J5075" t="s">
        <v>15159</v>
      </c>
      <c r="K5075" t="s">
        <v>30</v>
      </c>
      <c r="L5075">
        <v>20000000</v>
      </c>
      <c r="M5075">
        <v>75011029</v>
      </c>
      <c r="N5075" t="s">
        <v>9593</v>
      </c>
      <c r="O5075">
        <v>128</v>
      </c>
      <c r="P5075" t="str">
        <f>IF(Table1[[#This Row],[score]]&gt;=8.5,"High",IF(Table1[[#This Row],[score]]&gt;=7,"Medium","Low"))</f>
        <v>Medium</v>
      </c>
      <c r="Q5075" s="5">
        <f>Table1[[#This Row],[gross]]-Table1[[#This Row],[budget]]</f>
        <v>55011029</v>
      </c>
      <c r="R5075" s="5" t="str">
        <f>IF(Table1[[#This Row],[Profit]]&gt;0,"Profit","Loss")</f>
        <v>Profit</v>
      </c>
      <c r="S5075" s="6" t="str">
        <f>FLOOR(Table1[[#This Row],[year]]-1900,10)+1900 &amp; "-" &amp; FLOOR(Table1[[#This Row],[year]]-1890,10)+1900</f>
        <v>2000-2010</v>
      </c>
      <c r="T5075" s="14" t="s">
        <v>21835</v>
      </c>
      <c r="AB5075" s="14"/>
    </row>
    <row r="5076" spans="1:28" hidden="1" x14ac:dyDescent="0.3">
      <c r="A5076" t="s">
        <v>15086</v>
      </c>
      <c r="B5076" t="s">
        <v>16</v>
      </c>
      <c r="C5076" t="s">
        <v>104</v>
      </c>
      <c r="D5076">
        <v>2007</v>
      </c>
      <c r="E5076" t="s">
        <v>14881</v>
      </c>
      <c r="F5076">
        <v>5.7</v>
      </c>
      <c r="G5076">
        <v>46000</v>
      </c>
      <c r="H5076" t="s">
        <v>2249</v>
      </c>
      <c r="I5076" t="s">
        <v>15087</v>
      </c>
      <c r="J5076" t="s">
        <v>9677</v>
      </c>
      <c r="K5076" t="s">
        <v>30</v>
      </c>
      <c r="L5076">
        <v>60795000</v>
      </c>
      <c r="M5076">
        <v>73534117</v>
      </c>
      <c r="N5076" t="s">
        <v>11734</v>
      </c>
      <c r="O5076">
        <v>109</v>
      </c>
      <c r="P5076" t="str">
        <f>IF(Table1[[#This Row],[score]]&gt;=8.5,"High",IF(Table1[[#This Row],[score]]&gt;=7,"Medium","Low"))</f>
        <v>Low</v>
      </c>
      <c r="Q5076" s="5">
        <f>Table1[[#This Row],[gross]]-Table1[[#This Row],[budget]]</f>
        <v>12739117</v>
      </c>
      <c r="R5076" s="5" t="str">
        <f>IF(Table1[[#This Row],[Profit]]&gt;0,"Profit","Loss")</f>
        <v>Profit</v>
      </c>
      <c r="S5076" s="6" t="str">
        <f>FLOOR(Table1[[#This Row],[year]]-1900,10)+1900 &amp; "-" &amp; FLOOR(Table1[[#This Row],[year]]-1890,10)+1900</f>
        <v>2000-2010</v>
      </c>
      <c r="T5076" s="14" t="s">
        <v>21835</v>
      </c>
      <c r="AB5076" s="14"/>
    </row>
    <row r="5077" spans="1:28" hidden="1" x14ac:dyDescent="0.3">
      <c r="A5077" t="s">
        <v>15332</v>
      </c>
      <c r="B5077" t="s">
        <v>1974</v>
      </c>
      <c r="C5077" t="s">
        <v>41</v>
      </c>
      <c r="D5077">
        <v>2007</v>
      </c>
      <c r="E5077" t="s">
        <v>14889</v>
      </c>
      <c r="F5077">
        <v>5.3</v>
      </c>
      <c r="G5077">
        <v>38000</v>
      </c>
      <c r="H5077" t="s">
        <v>4828</v>
      </c>
      <c r="I5077" t="s">
        <v>15333</v>
      </c>
      <c r="J5077" t="s">
        <v>12322</v>
      </c>
      <c r="K5077" t="s">
        <v>30</v>
      </c>
      <c r="L5077">
        <v>35000000</v>
      </c>
      <c r="M5077">
        <v>70181325</v>
      </c>
      <c r="N5077" t="s">
        <v>23</v>
      </c>
      <c r="O5077">
        <v>91</v>
      </c>
      <c r="P5077" t="str">
        <f>IF(Table1[[#This Row],[score]]&gt;=8.5,"High",IF(Table1[[#This Row],[score]]&gt;=7,"Medium","Low"))</f>
        <v>Low</v>
      </c>
      <c r="Q5077" s="5">
        <f>Table1[[#This Row],[gross]]-Table1[[#This Row],[budget]]</f>
        <v>35181325</v>
      </c>
      <c r="R5077" s="5" t="str">
        <f>IF(Table1[[#This Row],[Profit]]&gt;0,"Profit","Loss")</f>
        <v>Profit</v>
      </c>
      <c r="S5077" s="6" t="str">
        <f>FLOOR(Table1[[#This Row],[year]]-1900,10)+1900 &amp; "-" &amp; FLOOR(Table1[[#This Row],[year]]-1890,10)+1900</f>
        <v>2000-2010</v>
      </c>
      <c r="T5077" s="14" t="s">
        <v>21835</v>
      </c>
      <c r="AB5077" s="14"/>
    </row>
    <row r="5078" spans="1:28" hidden="1" x14ac:dyDescent="0.3">
      <c r="A5078" t="s">
        <v>14962</v>
      </c>
      <c r="B5078" t="s">
        <v>16</v>
      </c>
      <c r="C5078" t="s">
        <v>34</v>
      </c>
      <c r="D5078">
        <v>2007</v>
      </c>
      <c r="E5078" t="s">
        <v>14963</v>
      </c>
      <c r="F5078">
        <v>7.7</v>
      </c>
      <c r="G5078">
        <v>295000</v>
      </c>
      <c r="H5078" t="s">
        <v>8728</v>
      </c>
      <c r="I5078" t="s">
        <v>14964</v>
      </c>
      <c r="J5078" t="s">
        <v>6936</v>
      </c>
      <c r="K5078" t="s">
        <v>30</v>
      </c>
      <c r="L5078">
        <v>55000000</v>
      </c>
      <c r="M5078">
        <v>70016220</v>
      </c>
      <c r="N5078" t="s">
        <v>14559</v>
      </c>
      <c r="O5078">
        <v>122</v>
      </c>
      <c r="P5078" t="str">
        <f>IF(Table1[[#This Row],[score]]&gt;=8.5,"High",IF(Table1[[#This Row],[score]]&gt;=7,"Medium","Low"))</f>
        <v>Medium</v>
      </c>
      <c r="Q5078" s="5">
        <f>Table1[[#This Row],[gross]]-Table1[[#This Row],[budget]]</f>
        <v>15016220</v>
      </c>
      <c r="R5078" s="5" t="str">
        <f>IF(Table1[[#This Row],[Profit]]&gt;0,"Profit","Loss")</f>
        <v>Profit</v>
      </c>
      <c r="S5078" s="6" t="str">
        <f>FLOOR(Table1[[#This Row],[year]]-1900,10)+1900 &amp; "-" &amp; FLOOR(Table1[[#This Row],[year]]-1890,10)+1900</f>
        <v>2000-2010</v>
      </c>
      <c r="T5078" s="14" t="s">
        <v>21835</v>
      </c>
      <c r="AB5078" s="14"/>
    </row>
    <row r="5079" spans="1:28" hidden="1" x14ac:dyDescent="0.3">
      <c r="A5079" t="s">
        <v>15114</v>
      </c>
      <c r="B5079" t="s">
        <v>16</v>
      </c>
      <c r="C5079" t="s">
        <v>34</v>
      </c>
      <c r="D5079">
        <v>2007</v>
      </c>
      <c r="E5079" t="s">
        <v>15115</v>
      </c>
      <c r="F5079">
        <v>6.7</v>
      </c>
      <c r="G5079">
        <v>59000</v>
      </c>
      <c r="H5079" t="s">
        <v>2215</v>
      </c>
      <c r="I5079" t="s">
        <v>1802</v>
      </c>
      <c r="J5079" t="s">
        <v>4320</v>
      </c>
      <c r="K5079" t="s">
        <v>30</v>
      </c>
      <c r="L5079">
        <v>70000000</v>
      </c>
      <c r="M5079">
        <v>69787394</v>
      </c>
      <c r="N5079" t="s">
        <v>23</v>
      </c>
      <c r="O5079">
        <v>122</v>
      </c>
      <c r="P5079" t="str">
        <f>IF(Table1[[#This Row],[score]]&gt;=8.5,"High",IF(Table1[[#This Row],[score]]&gt;=7,"Medium","Low"))</f>
        <v>Low</v>
      </c>
      <c r="Q5079" s="5">
        <f>Table1[[#This Row],[gross]]-Table1[[#This Row],[budget]]</f>
        <v>-212606</v>
      </c>
      <c r="R5079" s="5" t="str">
        <f>IF(Table1[[#This Row],[Profit]]&gt;0,"Profit","Loss")</f>
        <v>Loss</v>
      </c>
      <c r="S5079" s="6" t="str">
        <f>FLOOR(Table1[[#This Row],[year]]-1900,10)+1900 &amp; "-" &amp; FLOOR(Table1[[#This Row],[year]]-1890,10)+1900</f>
        <v>2000-2010</v>
      </c>
      <c r="T5079" s="14" t="s">
        <v>21835</v>
      </c>
      <c r="AB5079" s="14"/>
    </row>
    <row r="5080" spans="1:28" hidden="1" x14ac:dyDescent="0.3">
      <c r="A5080" t="s">
        <v>15254</v>
      </c>
      <c r="B5080" t="s">
        <v>1974</v>
      </c>
      <c r="C5080" t="s">
        <v>41</v>
      </c>
      <c r="D5080">
        <v>2007</v>
      </c>
      <c r="E5080" t="s">
        <v>14591</v>
      </c>
      <c r="F5080">
        <v>5.7</v>
      </c>
      <c r="G5080">
        <v>38000</v>
      </c>
      <c r="H5080" t="s">
        <v>4440</v>
      </c>
      <c r="I5080" t="s">
        <v>5846</v>
      </c>
      <c r="J5080" t="s">
        <v>2338</v>
      </c>
      <c r="K5080" t="s">
        <v>30</v>
      </c>
      <c r="L5080">
        <f>20500000</f>
        <v>20500000</v>
      </c>
      <c r="M5080">
        <v>69485490</v>
      </c>
      <c r="N5080" t="s">
        <v>61</v>
      </c>
      <c r="O5080">
        <v>102</v>
      </c>
      <c r="P5080" t="str">
        <f>IF(Table1[[#This Row],[score]]&gt;=8.5,"High",IF(Table1[[#This Row],[score]]&gt;=7,"Medium","Low"))</f>
        <v>Low</v>
      </c>
      <c r="Q5080" s="5">
        <f>Table1[[#This Row],[gross]]-Table1[[#This Row],[budget]]</f>
        <v>48985490</v>
      </c>
      <c r="R5080" s="5" t="str">
        <f>IF(Table1[[#This Row],[Profit]]&gt;0,"Profit","Loss")</f>
        <v>Profit</v>
      </c>
      <c r="S5080" s="6" t="str">
        <f>FLOOR(Table1[[#This Row],[year]]-1900,10)+1900 &amp; "-" &amp; FLOOR(Table1[[#This Row],[year]]-1890,10)+1900</f>
        <v>2000-2010</v>
      </c>
      <c r="T5080" s="14" t="s">
        <v>21835</v>
      </c>
      <c r="AB5080" s="14"/>
    </row>
    <row r="5081" spans="1:28" hidden="1" x14ac:dyDescent="0.3">
      <c r="A5081" t="s">
        <v>15246</v>
      </c>
      <c r="B5081" t="s">
        <v>337</v>
      </c>
      <c r="C5081" t="s">
        <v>41</v>
      </c>
      <c r="D5081">
        <v>2007</v>
      </c>
      <c r="E5081" t="s">
        <v>14959</v>
      </c>
      <c r="F5081">
        <v>6.2</v>
      </c>
      <c r="G5081">
        <v>44000</v>
      </c>
      <c r="H5081" t="s">
        <v>14503</v>
      </c>
      <c r="I5081" t="s">
        <v>14503</v>
      </c>
      <c r="J5081" t="s">
        <v>11299</v>
      </c>
      <c r="K5081" t="s">
        <v>30</v>
      </c>
      <c r="L5081">
        <v>65000000</v>
      </c>
      <c r="M5081">
        <v>69474661</v>
      </c>
      <c r="N5081" t="s">
        <v>15247</v>
      </c>
      <c r="O5081">
        <v>93</v>
      </c>
      <c r="P5081" t="str">
        <f>IF(Table1[[#This Row],[score]]&gt;=8.5,"High",IF(Table1[[#This Row],[score]]&gt;=7,"Medium","Low"))</f>
        <v>Low</v>
      </c>
      <c r="Q5081" s="5">
        <f>Table1[[#This Row],[gross]]-Table1[[#This Row],[budget]]</f>
        <v>4474661</v>
      </c>
      <c r="R5081" s="5" t="str">
        <f>IF(Table1[[#This Row],[Profit]]&gt;0,"Profit","Loss")</f>
        <v>Profit</v>
      </c>
      <c r="S5081" s="6" t="str">
        <f>FLOOR(Table1[[#This Row],[year]]-1900,10)+1900 &amp; "-" &amp; FLOOR(Table1[[#This Row],[year]]-1890,10)+1900</f>
        <v>2000-2010</v>
      </c>
      <c r="T5081" s="14" t="s">
        <v>21835</v>
      </c>
      <c r="AB5081" s="14"/>
    </row>
    <row r="5082" spans="1:28" hidden="1" x14ac:dyDescent="0.3">
      <c r="A5082" t="s">
        <v>15107</v>
      </c>
      <c r="B5082" t="s">
        <v>1974</v>
      </c>
      <c r="C5082" t="s">
        <v>41</v>
      </c>
      <c r="D5082">
        <v>2007</v>
      </c>
      <c r="E5082" t="s">
        <v>14938</v>
      </c>
      <c r="F5082">
        <v>6.7</v>
      </c>
      <c r="G5082">
        <v>99000</v>
      </c>
      <c r="H5082" t="s">
        <v>7307</v>
      </c>
      <c r="I5082" t="s">
        <v>11654</v>
      </c>
      <c r="J5082" t="s">
        <v>13851</v>
      </c>
      <c r="K5082" t="s">
        <v>30</v>
      </c>
      <c r="L5082">
        <v>25000000</v>
      </c>
      <c r="M5082">
        <v>68474305</v>
      </c>
      <c r="N5082" t="s">
        <v>2067</v>
      </c>
      <c r="O5082">
        <v>98</v>
      </c>
      <c r="P5082" t="str">
        <f>IF(Table1[[#This Row],[score]]&gt;=8.5,"High",IF(Table1[[#This Row],[score]]&gt;=7,"Medium","Low"))</f>
        <v>Low</v>
      </c>
      <c r="Q5082" s="5">
        <f>Table1[[#This Row],[gross]]-Table1[[#This Row],[budget]]</f>
        <v>43474305</v>
      </c>
      <c r="R5082" s="5" t="str">
        <f>IF(Table1[[#This Row],[Profit]]&gt;0,"Profit","Loss")</f>
        <v>Profit</v>
      </c>
      <c r="S5082" s="6" t="str">
        <f>FLOOR(Table1[[#This Row],[year]]-1900,10)+1900 &amp; "-" &amp; FLOOR(Table1[[#This Row],[year]]-1890,10)+1900</f>
        <v>2000-2010</v>
      </c>
      <c r="T5082" s="14" t="s">
        <v>21835</v>
      </c>
      <c r="AB5082" s="14"/>
    </row>
    <row r="5083" spans="1:28" hidden="1" x14ac:dyDescent="0.3">
      <c r="A5083" t="s">
        <v>15027</v>
      </c>
      <c r="B5083" t="s">
        <v>500</v>
      </c>
      <c r="C5083" t="s">
        <v>17</v>
      </c>
      <c r="D5083">
        <v>2007</v>
      </c>
      <c r="E5083" t="s">
        <v>14938</v>
      </c>
      <c r="F5083">
        <v>7.5</v>
      </c>
      <c r="G5083">
        <v>38000</v>
      </c>
      <c r="H5083" t="s">
        <v>7705</v>
      </c>
      <c r="I5083" t="s">
        <v>15028</v>
      </c>
      <c r="J5083" t="s">
        <v>11209</v>
      </c>
      <c r="K5083" t="s">
        <v>2975</v>
      </c>
      <c r="L5083">
        <v>15000000</v>
      </c>
      <c r="M5083">
        <v>67091915</v>
      </c>
      <c r="N5083" t="s">
        <v>15029</v>
      </c>
      <c r="O5083">
        <v>157</v>
      </c>
      <c r="P5083" t="str">
        <f>IF(Table1[[#This Row],[score]]&gt;=8.5,"High",IF(Table1[[#This Row],[score]]&gt;=7,"Medium","Low"))</f>
        <v>Medium</v>
      </c>
      <c r="Q5083" s="5">
        <f>Table1[[#This Row],[gross]]-Table1[[#This Row],[budget]]</f>
        <v>52091915</v>
      </c>
      <c r="R5083" s="5" t="str">
        <f>IF(Table1[[#This Row],[Profit]]&gt;0,"Profit","Loss")</f>
        <v>Profit</v>
      </c>
      <c r="S5083" s="6" t="str">
        <f>FLOOR(Table1[[#This Row],[year]]-1900,10)+1900 &amp; "-" &amp; FLOOR(Table1[[#This Row],[year]]-1890,10)+1900</f>
        <v>2000-2010</v>
      </c>
      <c r="T5083" s="14" t="s">
        <v>21835</v>
      </c>
      <c r="AB5083" s="14"/>
    </row>
    <row r="5084" spans="1:28" hidden="1" x14ac:dyDescent="0.3">
      <c r="A5084" t="s">
        <v>15094</v>
      </c>
      <c r="B5084" t="s">
        <v>33</v>
      </c>
      <c r="C5084" t="s">
        <v>17</v>
      </c>
      <c r="D5084">
        <v>2007</v>
      </c>
      <c r="E5084" t="s">
        <v>14874</v>
      </c>
      <c r="F5084">
        <v>7.5</v>
      </c>
      <c r="G5084">
        <v>105000</v>
      </c>
      <c r="H5084" t="s">
        <v>15095</v>
      </c>
      <c r="I5084" t="s">
        <v>2061</v>
      </c>
      <c r="J5084" t="s">
        <v>14700</v>
      </c>
      <c r="K5084" t="s">
        <v>30</v>
      </c>
      <c r="L5084">
        <v>30000000</v>
      </c>
      <c r="M5084">
        <v>66122026</v>
      </c>
      <c r="N5084" t="s">
        <v>23</v>
      </c>
      <c r="O5084">
        <v>114</v>
      </c>
      <c r="P5084" t="str">
        <f>IF(Table1[[#This Row],[score]]&gt;=8.5,"High",IF(Table1[[#This Row],[score]]&gt;=7,"Medium","Low"))</f>
        <v>Medium</v>
      </c>
      <c r="Q5084" s="5">
        <f>Table1[[#This Row],[gross]]-Table1[[#This Row],[budget]]</f>
        <v>36122026</v>
      </c>
      <c r="R5084" s="5" t="str">
        <f>IF(Table1[[#This Row],[Profit]]&gt;0,"Profit","Loss")</f>
        <v>Profit</v>
      </c>
      <c r="S5084" s="6" t="str">
        <f>FLOOR(Table1[[#This Row],[year]]-1900,10)+1900 &amp; "-" &amp; FLOOR(Table1[[#This Row],[year]]-1890,10)+1900</f>
        <v>2000-2010</v>
      </c>
      <c r="T5084" s="14" t="s">
        <v>21835</v>
      </c>
      <c r="AB5084" s="14"/>
    </row>
    <row r="5085" spans="1:28" hidden="1" x14ac:dyDescent="0.3">
      <c r="A5085" t="s">
        <v>15277</v>
      </c>
      <c r="B5085" t="s">
        <v>33</v>
      </c>
      <c r="C5085" t="s">
        <v>34</v>
      </c>
      <c r="D5085">
        <v>2007</v>
      </c>
      <c r="E5085" t="s">
        <v>14933</v>
      </c>
      <c r="F5085">
        <v>4.8</v>
      </c>
      <c r="G5085">
        <v>20000</v>
      </c>
      <c r="H5085" t="s">
        <v>10292</v>
      </c>
      <c r="I5085" t="s">
        <v>8129</v>
      </c>
      <c r="J5085" t="s">
        <v>13022</v>
      </c>
      <c r="K5085" t="s">
        <v>30</v>
      </c>
      <c r="L5085">
        <f>20500000</f>
        <v>20500000</v>
      </c>
      <c r="M5085">
        <v>65270477</v>
      </c>
      <c r="N5085" t="s">
        <v>15278</v>
      </c>
      <c r="O5085">
        <v>84</v>
      </c>
      <c r="P5085" t="str">
        <f>IF(Table1[[#This Row],[score]]&gt;=8.5,"High",IF(Table1[[#This Row],[score]]&gt;=7,"Medium","Low"))</f>
        <v>Low</v>
      </c>
      <c r="Q5085" s="5">
        <f>Table1[[#This Row],[gross]]-Table1[[#This Row],[budget]]</f>
        <v>44770477</v>
      </c>
      <c r="R5085" s="5" t="str">
        <f>IF(Table1[[#This Row],[Profit]]&gt;0,"Profit","Loss")</f>
        <v>Profit</v>
      </c>
      <c r="S5085" s="6" t="str">
        <f>FLOOR(Table1[[#This Row],[year]]-1900,10)+1900 &amp; "-" &amp; FLOOR(Table1[[#This Row],[year]]-1890,10)+1900</f>
        <v>2000-2010</v>
      </c>
      <c r="T5085" s="14" t="s">
        <v>21835</v>
      </c>
      <c r="AB5085" s="14"/>
    </row>
    <row r="5086" spans="1:28" hidden="1" x14ac:dyDescent="0.3">
      <c r="A5086" t="s">
        <v>14916</v>
      </c>
      <c r="B5086" t="s">
        <v>16</v>
      </c>
      <c r="C5086" t="s">
        <v>52</v>
      </c>
      <c r="D5086">
        <v>2007</v>
      </c>
      <c r="E5086" t="s">
        <v>14734</v>
      </c>
      <c r="F5086">
        <v>7</v>
      </c>
      <c r="G5086">
        <v>263000</v>
      </c>
      <c r="H5086" t="s">
        <v>14917</v>
      </c>
      <c r="I5086" t="s">
        <v>14918</v>
      </c>
      <c r="J5086" t="s">
        <v>12613</v>
      </c>
      <c r="K5086" t="s">
        <v>22</v>
      </c>
      <c r="L5086">
        <v>15000000</v>
      </c>
      <c r="M5086">
        <v>65048678</v>
      </c>
      <c r="N5086" t="s">
        <v>14640</v>
      </c>
      <c r="O5086">
        <v>100</v>
      </c>
      <c r="P5086" t="str">
        <f>IF(Table1[[#This Row],[score]]&gt;=8.5,"High",IF(Table1[[#This Row],[score]]&gt;=7,"Medium","Low"))</f>
        <v>Medium</v>
      </c>
      <c r="Q5086" s="5">
        <f>Table1[[#This Row],[gross]]-Table1[[#This Row],[budget]]</f>
        <v>50048678</v>
      </c>
      <c r="R5086" s="5" t="str">
        <f>IF(Table1[[#This Row],[Profit]]&gt;0,"Profit","Loss")</f>
        <v>Profit</v>
      </c>
      <c r="S5086" s="6" t="str">
        <f>FLOOR(Table1[[#This Row],[year]]-1900,10)+1900 &amp; "-" &amp; FLOOR(Table1[[#This Row],[year]]-1890,10)+1900</f>
        <v>2000-2010</v>
      </c>
      <c r="T5086" s="14" t="s">
        <v>21835</v>
      </c>
      <c r="AB5086" s="14"/>
    </row>
    <row r="5087" spans="1:28" hidden="1" x14ac:dyDescent="0.3">
      <c r="A5087" t="s">
        <v>15265</v>
      </c>
      <c r="B5087" t="s">
        <v>16</v>
      </c>
      <c r="C5087" t="s">
        <v>104</v>
      </c>
      <c r="D5087">
        <v>2007</v>
      </c>
      <c r="E5087" t="s">
        <v>15215</v>
      </c>
      <c r="F5087">
        <v>6.2</v>
      </c>
      <c r="G5087">
        <v>48000</v>
      </c>
      <c r="H5087" t="s">
        <v>100</v>
      </c>
      <c r="I5087" t="s">
        <v>14996</v>
      </c>
      <c r="J5087" t="s">
        <v>1462</v>
      </c>
      <c r="K5087" t="s">
        <v>30</v>
      </c>
      <c r="L5087">
        <v>35000000</v>
      </c>
      <c r="M5087">
        <v>64811540</v>
      </c>
      <c r="N5087" t="s">
        <v>118</v>
      </c>
      <c r="O5087">
        <v>92</v>
      </c>
      <c r="P5087" t="str">
        <f>IF(Table1[[#This Row],[score]]&gt;=8.5,"High",IF(Table1[[#This Row],[score]]&gt;=7,"Medium","Low"))</f>
        <v>Low</v>
      </c>
      <c r="Q5087" s="5">
        <f>Table1[[#This Row],[gross]]-Table1[[#This Row],[budget]]</f>
        <v>29811540</v>
      </c>
      <c r="R5087" s="5" t="str">
        <f>IF(Table1[[#This Row],[Profit]]&gt;0,"Profit","Loss")</f>
        <v>Profit</v>
      </c>
      <c r="S5087" s="6" t="str">
        <f>FLOOR(Table1[[#This Row],[year]]-1900,10)+1900 &amp; "-" &amp; FLOOR(Table1[[#This Row],[year]]-1890,10)+1900</f>
        <v>2000-2010</v>
      </c>
      <c r="T5087" s="14" t="s">
        <v>21835</v>
      </c>
      <c r="AB5087" s="14"/>
    </row>
    <row r="5088" spans="1:28" hidden="1" x14ac:dyDescent="0.3">
      <c r="A5088" t="s">
        <v>15219</v>
      </c>
      <c r="B5088" t="s">
        <v>16</v>
      </c>
      <c r="C5088" t="s">
        <v>52</v>
      </c>
      <c r="D5088">
        <v>2007</v>
      </c>
      <c r="E5088" t="s">
        <v>15220</v>
      </c>
      <c r="F5088">
        <v>5.6</v>
      </c>
      <c r="G5088">
        <v>42000</v>
      </c>
      <c r="H5088" t="s">
        <v>5179</v>
      </c>
      <c r="I5088" t="s">
        <v>15221</v>
      </c>
      <c r="J5088" t="s">
        <v>10672</v>
      </c>
      <c r="K5088" t="s">
        <v>30</v>
      </c>
      <c r="L5088">
        <v>40000000</v>
      </c>
      <c r="M5088">
        <v>62771059</v>
      </c>
      <c r="N5088" t="s">
        <v>23</v>
      </c>
      <c r="O5088">
        <v>99</v>
      </c>
      <c r="P5088" t="str">
        <f>IF(Table1[[#This Row],[score]]&gt;=8.5,"High",IF(Table1[[#This Row],[score]]&gt;=7,"Medium","Low"))</f>
        <v>Low</v>
      </c>
      <c r="Q5088" s="5">
        <f>Table1[[#This Row],[gross]]-Table1[[#This Row],[budget]]</f>
        <v>22771059</v>
      </c>
      <c r="R5088" s="5" t="str">
        <f>IF(Table1[[#This Row],[Profit]]&gt;0,"Profit","Loss")</f>
        <v>Profit</v>
      </c>
      <c r="S5088" s="6" t="str">
        <f>FLOOR(Table1[[#This Row],[year]]-1900,10)+1900 &amp; "-" &amp; FLOOR(Table1[[#This Row],[year]]-1890,10)+1900</f>
        <v>2000-2010</v>
      </c>
      <c r="T5088" s="14" t="s">
        <v>21835</v>
      </c>
      <c r="AB5088" s="14"/>
    </row>
    <row r="5089" spans="1:28" hidden="1" x14ac:dyDescent="0.3">
      <c r="A5089" t="s">
        <v>14998</v>
      </c>
      <c r="B5089" t="s">
        <v>16</v>
      </c>
      <c r="C5089" t="s">
        <v>41</v>
      </c>
      <c r="D5089">
        <v>2007</v>
      </c>
      <c r="E5089" t="s">
        <v>14953</v>
      </c>
      <c r="F5089">
        <v>5.6</v>
      </c>
      <c r="G5089">
        <v>87000</v>
      </c>
      <c r="H5089" t="s">
        <v>14999</v>
      </c>
      <c r="I5089" t="s">
        <v>15000</v>
      </c>
      <c r="J5089" t="s">
        <v>15001</v>
      </c>
      <c r="K5089" t="s">
        <v>30</v>
      </c>
      <c r="L5089">
        <v>25000000</v>
      </c>
      <c r="M5089">
        <v>59768495</v>
      </c>
      <c r="N5089" t="s">
        <v>14559</v>
      </c>
      <c r="O5089">
        <v>96</v>
      </c>
      <c r="P5089" t="str">
        <f>IF(Table1[[#This Row],[score]]&gt;=8.5,"High",IF(Table1[[#This Row],[score]]&gt;=7,"Medium","Low"))</f>
        <v>Low</v>
      </c>
      <c r="Q5089" s="5">
        <f>Table1[[#This Row],[gross]]-Table1[[#This Row],[budget]]</f>
        <v>34768495</v>
      </c>
      <c r="R5089" s="5" t="str">
        <f>IF(Table1[[#This Row],[Profit]]&gt;0,"Profit","Loss")</f>
        <v>Profit</v>
      </c>
      <c r="S5089" s="6" t="str">
        <f>FLOOR(Table1[[#This Row],[year]]-1900,10)+1900 &amp; "-" &amp; FLOOR(Table1[[#This Row],[year]]-1890,10)+1900</f>
        <v>2000-2010</v>
      </c>
      <c r="T5089" s="14" t="s">
        <v>21835</v>
      </c>
      <c r="AB5089" s="14"/>
    </row>
    <row r="5090" spans="1:28" hidden="1" x14ac:dyDescent="0.3">
      <c r="A5090" t="s">
        <v>14923</v>
      </c>
      <c r="B5090" t="s">
        <v>16</v>
      </c>
      <c r="C5090" t="s">
        <v>52</v>
      </c>
      <c r="D5090">
        <v>2007</v>
      </c>
      <c r="E5090" t="s">
        <v>14874</v>
      </c>
      <c r="F5090">
        <v>7.1</v>
      </c>
      <c r="G5090">
        <v>287000</v>
      </c>
      <c r="H5090" t="s">
        <v>7814</v>
      </c>
      <c r="I5090" t="s">
        <v>7814</v>
      </c>
      <c r="J5090" t="s">
        <v>9902</v>
      </c>
      <c r="K5090" t="s">
        <v>30</v>
      </c>
      <c r="L5090">
        <v>18000000</v>
      </c>
      <c r="M5090">
        <v>57470220</v>
      </c>
      <c r="N5090" t="s">
        <v>8904</v>
      </c>
      <c r="O5090">
        <v>126</v>
      </c>
      <c r="P5090" t="str">
        <f>IF(Table1[[#This Row],[score]]&gt;=8.5,"High",IF(Table1[[#This Row],[score]]&gt;=7,"Medium","Low"))</f>
        <v>Medium</v>
      </c>
      <c r="Q5090" s="5">
        <f>Table1[[#This Row],[gross]]-Table1[[#This Row],[budget]]</f>
        <v>39470220</v>
      </c>
      <c r="R5090" s="5" t="str">
        <f>IF(Table1[[#This Row],[Profit]]&gt;0,"Profit","Loss")</f>
        <v>Profit</v>
      </c>
      <c r="S5090" s="6" t="str">
        <f>FLOOR(Table1[[#This Row],[year]]-1900,10)+1900 &amp; "-" &amp; FLOOR(Table1[[#This Row],[year]]-1890,10)+1900</f>
        <v>2000-2010</v>
      </c>
      <c r="T5090" s="14" t="s">
        <v>21835</v>
      </c>
      <c r="AB5090" s="14"/>
    </row>
    <row r="5091" spans="1:28" hidden="1" x14ac:dyDescent="0.3">
      <c r="A5091" t="s">
        <v>14893</v>
      </c>
      <c r="B5091" t="s">
        <v>16</v>
      </c>
      <c r="C5091" t="s">
        <v>25</v>
      </c>
      <c r="D5091">
        <v>2007</v>
      </c>
      <c r="E5091" t="s">
        <v>14879</v>
      </c>
      <c r="F5091">
        <v>8.1</v>
      </c>
      <c r="G5091">
        <v>588000</v>
      </c>
      <c r="H5091" t="s">
        <v>975</v>
      </c>
      <c r="I5091" t="s">
        <v>975</v>
      </c>
      <c r="J5091" t="s">
        <v>13321</v>
      </c>
      <c r="K5091" t="s">
        <v>30</v>
      </c>
      <c r="L5091" s="5">
        <v>15000000</v>
      </c>
      <c r="M5091" s="5">
        <v>56675895</v>
      </c>
      <c r="N5091" t="s">
        <v>14872</v>
      </c>
      <c r="O5091">
        <v>148</v>
      </c>
      <c r="P5091" t="str">
        <f>IF(Table1[[#This Row],[score]]&gt;=8.5,"High",IF(Table1[[#This Row],[score]]&gt;=7,"Medium","Low"))</f>
        <v>Medium</v>
      </c>
      <c r="Q5091" s="5">
        <f>Table1[[#This Row],[gross]]-Table1[[#This Row],[budget]]</f>
        <v>41675895</v>
      </c>
      <c r="R5091" s="5" t="str">
        <f>IF(Table1[[#This Row],[Profit]]&gt;0,"Profit","Loss")</f>
        <v>Profit</v>
      </c>
      <c r="S5091" s="6" t="str">
        <f>FLOOR(Table1[[#This Row],[year]]-1900,10)+1900 &amp; "-" &amp; FLOOR(Table1[[#This Row],[year]]-1890,10)+1900</f>
        <v>2000-2010</v>
      </c>
      <c r="T5091" s="14" t="s">
        <v>21835</v>
      </c>
      <c r="AB5091" s="14"/>
    </row>
    <row r="5092" spans="1:28" hidden="1" x14ac:dyDescent="0.3">
      <c r="A5092" t="s">
        <v>14952</v>
      </c>
      <c r="B5092" t="s">
        <v>16</v>
      </c>
      <c r="C5092" t="s">
        <v>34</v>
      </c>
      <c r="D5092">
        <v>2007</v>
      </c>
      <c r="E5092" t="s">
        <v>14953</v>
      </c>
      <c r="F5092">
        <v>7.6</v>
      </c>
      <c r="G5092">
        <v>232000</v>
      </c>
      <c r="H5092" t="s">
        <v>569</v>
      </c>
      <c r="I5092" t="s">
        <v>12524</v>
      </c>
      <c r="J5092" t="s">
        <v>11706</v>
      </c>
      <c r="K5092" t="s">
        <v>22</v>
      </c>
      <c r="L5092">
        <f>20500000</f>
        <v>20500000</v>
      </c>
      <c r="M5092">
        <v>56107312</v>
      </c>
      <c r="N5092" t="s">
        <v>14954</v>
      </c>
      <c r="O5092">
        <v>100</v>
      </c>
      <c r="P5092" t="str">
        <f>IF(Table1[[#This Row],[score]]&gt;=8.5,"High",IF(Table1[[#This Row],[score]]&gt;=7,"Medium","Low"))</f>
        <v>Medium</v>
      </c>
      <c r="Q5092" s="5">
        <f>Table1[[#This Row],[gross]]-Table1[[#This Row],[budget]]</f>
        <v>35607312</v>
      </c>
      <c r="R5092" s="5" t="str">
        <f>IF(Table1[[#This Row],[Profit]]&gt;0,"Profit","Loss")</f>
        <v>Profit</v>
      </c>
      <c r="S5092" s="6" t="str">
        <f>FLOOR(Table1[[#This Row],[year]]-1900,10)+1900 &amp; "-" &amp; FLOOR(Table1[[#This Row],[year]]-1890,10)+1900</f>
        <v>2000-2010</v>
      </c>
      <c r="T5092" s="14" t="s">
        <v>21835</v>
      </c>
      <c r="AB5092" s="14"/>
    </row>
    <row r="5093" spans="1:28" hidden="1" x14ac:dyDescent="0.3">
      <c r="A5093" t="s">
        <v>15212</v>
      </c>
      <c r="B5093" t="s">
        <v>1974</v>
      </c>
      <c r="C5093" t="s">
        <v>41</v>
      </c>
      <c r="D5093">
        <v>2007</v>
      </c>
      <c r="E5093" t="s">
        <v>14966</v>
      </c>
      <c r="F5093">
        <v>5.9</v>
      </c>
      <c r="G5093">
        <v>12000</v>
      </c>
      <c r="H5093" t="s">
        <v>14111</v>
      </c>
      <c r="I5093" t="s">
        <v>14111</v>
      </c>
      <c r="J5093" t="s">
        <v>14111</v>
      </c>
      <c r="K5093" t="s">
        <v>30</v>
      </c>
      <c r="L5093">
        <v>15000000</v>
      </c>
      <c r="M5093">
        <v>55862886</v>
      </c>
      <c r="N5093" t="s">
        <v>10254</v>
      </c>
      <c r="O5093">
        <v>113</v>
      </c>
      <c r="P5093" t="str">
        <f>IF(Table1[[#This Row],[score]]&gt;=8.5,"High",IF(Table1[[#This Row],[score]]&gt;=7,"Medium","Low"))</f>
        <v>Low</v>
      </c>
      <c r="Q5093" s="5">
        <f>Table1[[#This Row],[gross]]-Table1[[#This Row],[budget]]</f>
        <v>40862886</v>
      </c>
      <c r="R5093" s="5" t="str">
        <f>IF(Table1[[#This Row],[Profit]]&gt;0,"Profit","Loss")</f>
        <v>Profit</v>
      </c>
      <c r="S5093" s="6" t="str">
        <f>FLOOR(Table1[[#This Row],[year]]-1900,10)+1900 &amp; "-" &amp; FLOOR(Table1[[#This Row],[year]]-1890,10)+1900</f>
        <v>2000-2010</v>
      </c>
      <c r="T5093" s="14" t="s">
        <v>21835</v>
      </c>
      <c r="AB5093" s="14"/>
    </row>
    <row r="5094" spans="1:28" hidden="1" x14ac:dyDescent="0.3">
      <c r="A5094" t="s">
        <v>15203</v>
      </c>
      <c r="B5094" t="s">
        <v>1974</v>
      </c>
      <c r="C5094" t="s">
        <v>17</v>
      </c>
      <c r="D5094">
        <v>2007</v>
      </c>
      <c r="E5094" t="s">
        <v>14591</v>
      </c>
      <c r="F5094">
        <v>5.4</v>
      </c>
      <c r="G5094">
        <v>39000</v>
      </c>
      <c r="H5094" t="s">
        <v>15204</v>
      </c>
      <c r="I5094" t="s">
        <v>15205</v>
      </c>
      <c r="J5094" t="s">
        <v>5819</v>
      </c>
      <c r="K5094" t="s">
        <v>30</v>
      </c>
      <c r="L5094">
        <v>16000000</v>
      </c>
      <c r="M5094">
        <v>55060212</v>
      </c>
      <c r="N5094" t="s">
        <v>10771</v>
      </c>
      <c r="O5094">
        <v>90</v>
      </c>
      <c r="P5094" t="str">
        <f>IF(Table1[[#This Row],[score]]&gt;=8.5,"High",IF(Table1[[#This Row],[score]]&gt;=7,"Medium","Low"))</f>
        <v>Low</v>
      </c>
      <c r="Q5094" s="5">
        <f>Table1[[#This Row],[gross]]-Table1[[#This Row],[budget]]</f>
        <v>39060212</v>
      </c>
      <c r="R5094" s="5" t="str">
        <f>IF(Table1[[#This Row],[Profit]]&gt;0,"Profit","Loss")</f>
        <v>Profit</v>
      </c>
      <c r="S5094" s="6" t="str">
        <f>FLOOR(Table1[[#This Row],[year]]-1900,10)+1900 &amp; "-" &amp; FLOOR(Table1[[#This Row],[year]]-1890,10)+1900</f>
        <v>2000-2010</v>
      </c>
      <c r="T5094" s="14" t="s">
        <v>21835</v>
      </c>
      <c r="AB5094" s="14"/>
    </row>
    <row r="5095" spans="1:28" hidden="1" x14ac:dyDescent="0.3">
      <c r="A5095" t="s">
        <v>15181</v>
      </c>
      <c r="B5095" t="s">
        <v>16</v>
      </c>
      <c r="C5095" t="s">
        <v>34</v>
      </c>
      <c r="D5095">
        <v>2007</v>
      </c>
      <c r="E5095" t="s">
        <v>14966</v>
      </c>
      <c r="F5095">
        <v>6.8</v>
      </c>
      <c r="G5095">
        <v>86000</v>
      </c>
      <c r="H5095" t="s">
        <v>8234</v>
      </c>
      <c r="I5095" t="s">
        <v>8234</v>
      </c>
      <c r="J5095" t="s">
        <v>10464</v>
      </c>
      <c r="K5095" t="s">
        <v>30</v>
      </c>
      <c r="L5095">
        <v>21000000</v>
      </c>
      <c r="M5095">
        <v>55033767</v>
      </c>
      <c r="N5095" t="s">
        <v>31</v>
      </c>
      <c r="O5095">
        <v>117</v>
      </c>
      <c r="P5095" t="str">
        <f>IF(Table1[[#This Row],[score]]&gt;=8.5,"High",IF(Table1[[#This Row],[score]]&gt;=7,"Medium","Low"))</f>
        <v>Low</v>
      </c>
      <c r="Q5095" s="5">
        <f>Table1[[#This Row],[gross]]-Table1[[#This Row],[budget]]</f>
        <v>34033767</v>
      </c>
      <c r="R5095" s="5" t="str">
        <f>IF(Table1[[#This Row],[Profit]]&gt;0,"Profit","Loss")</f>
        <v>Profit</v>
      </c>
      <c r="S5095" s="6" t="str">
        <f>FLOOR(Table1[[#This Row],[year]]-1900,10)+1900 &amp; "-" &amp; FLOOR(Table1[[#This Row],[year]]-1890,10)+1900</f>
        <v>2000-2010</v>
      </c>
      <c r="T5095" s="14" t="s">
        <v>21835</v>
      </c>
      <c r="AB5095" s="14"/>
    </row>
    <row r="5096" spans="1:28" hidden="1" x14ac:dyDescent="0.3">
      <c r="A5096" t="s">
        <v>15077</v>
      </c>
      <c r="B5096" t="s">
        <v>16</v>
      </c>
      <c r="C5096" t="s">
        <v>104</v>
      </c>
      <c r="D5096">
        <v>2007</v>
      </c>
      <c r="E5096" t="s">
        <v>14926</v>
      </c>
      <c r="F5096">
        <v>7.3</v>
      </c>
      <c r="G5096">
        <v>146000</v>
      </c>
      <c r="H5096" t="s">
        <v>2133</v>
      </c>
      <c r="I5096" t="s">
        <v>2133</v>
      </c>
      <c r="J5096" t="s">
        <v>2798</v>
      </c>
      <c r="K5096" t="s">
        <v>30</v>
      </c>
      <c r="L5096">
        <v>20000000</v>
      </c>
      <c r="M5096">
        <v>48443734</v>
      </c>
      <c r="N5096" t="s">
        <v>118</v>
      </c>
      <c r="O5096">
        <v>120</v>
      </c>
      <c r="P5096" t="str">
        <f>IF(Table1[[#This Row],[score]]&gt;=8.5,"High",IF(Table1[[#This Row],[score]]&gt;=7,"Medium","Low"))</f>
        <v>Medium</v>
      </c>
      <c r="Q5096" s="5">
        <f>Table1[[#This Row],[gross]]-Table1[[#This Row],[budget]]</f>
        <v>28443734</v>
      </c>
      <c r="R5096" s="5" t="str">
        <f>IF(Table1[[#This Row],[Profit]]&gt;0,"Profit","Loss")</f>
        <v>Profit</v>
      </c>
      <c r="S5096" s="6" t="str">
        <f>FLOOR(Table1[[#This Row],[year]]-1900,10)+1900 &amp; "-" &amp; FLOOR(Table1[[#This Row],[year]]-1890,10)+1900</f>
        <v>2000-2010</v>
      </c>
      <c r="T5096" s="14" t="s">
        <v>21835</v>
      </c>
      <c r="AB5096" s="14"/>
    </row>
    <row r="5097" spans="1:28" hidden="1" x14ac:dyDescent="0.3">
      <c r="A5097" t="s">
        <v>14943</v>
      </c>
      <c r="B5097" t="s">
        <v>1974</v>
      </c>
      <c r="C5097" t="s">
        <v>41</v>
      </c>
      <c r="D5097">
        <v>2007</v>
      </c>
      <c r="E5097" t="s">
        <v>14944</v>
      </c>
      <c r="F5097">
        <v>6.2</v>
      </c>
      <c r="G5097">
        <v>57000</v>
      </c>
      <c r="H5097" t="s">
        <v>13158</v>
      </c>
      <c r="I5097" t="s">
        <v>14945</v>
      </c>
      <c r="J5097" t="s">
        <v>9192</v>
      </c>
      <c r="K5097" t="s">
        <v>30</v>
      </c>
      <c r="L5097">
        <v>20000000</v>
      </c>
      <c r="M5097">
        <v>47817020</v>
      </c>
      <c r="N5097" t="s">
        <v>13729</v>
      </c>
      <c r="O5097">
        <v>105</v>
      </c>
      <c r="P5097" t="str">
        <f>IF(Table1[[#This Row],[score]]&gt;=8.5,"High",IF(Table1[[#This Row],[score]]&gt;=7,"Medium","Low"))</f>
        <v>Low</v>
      </c>
      <c r="Q5097" s="5">
        <f>Table1[[#This Row],[gross]]-Table1[[#This Row],[budget]]</f>
        <v>27817020</v>
      </c>
      <c r="R5097" s="5" t="str">
        <f>IF(Table1[[#This Row],[Profit]]&gt;0,"Profit","Loss")</f>
        <v>Profit</v>
      </c>
      <c r="S5097" s="6" t="str">
        <f>FLOOR(Table1[[#This Row],[year]]-1900,10)+1900 &amp; "-" &amp; FLOOR(Table1[[#This Row],[year]]-1890,10)+1900</f>
        <v>2000-2010</v>
      </c>
      <c r="T5097" s="14" t="s">
        <v>21835</v>
      </c>
      <c r="AB5097" s="14"/>
    </row>
    <row r="5098" spans="1:28" hidden="1" x14ac:dyDescent="0.3">
      <c r="A5098" t="s">
        <v>15072</v>
      </c>
      <c r="B5098" t="s">
        <v>16</v>
      </c>
      <c r="C5098" t="s">
        <v>41</v>
      </c>
      <c r="D5098">
        <v>2007</v>
      </c>
      <c r="E5098" t="s">
        <v>14963</v>
      </c>
      <c r="F5098">
        <v>7.4</v>
      </c>
      <c r="G5098">
        <v>111000</v>
      </c>
      <c r="H5098" t="s">
        <v>2193</v>
      </c>
      <c r="I5098" t="s">
        <v>15073</v>
      </c>
      <c r="J5098" t="s">
        <v>15074</v>
      </c>
      <c r="K5098" t="s">
        <v>30</v>
      </c>
      <c r="L5098">
        <v>9000000</v>
      </c>
      <c r="M5098">
        <v>46789413</v>
      </c>
      <c r="N5098" t="s">
        <v>14506</v>
      </c>
      <c r="O5098">
        <v>90</v>
      </c>
      <c r="P5098" t="str">
        <f>IF(Table1[[#This Row],[score]]&gt;=8.5,"High",IF(Table1[[#This Row],[score]]&gt;=7,"Medium","Low"))</f>
        <v>Medium</v>
      </c>
      <c r="Q5098" s="5">
        <f>Table1[[#This Row],[gross]]-Table1[[#This Row],[budget]]</f>
        <v>37789413</v>
      </c>
      <c r="R5098" s="5" t="str">
        <f>IF(Table1[[#This Row],[Profit]]&gt;0,"Profit","Loss")</f>
        <v>Profit</v>
      </c>
      <c r="S5098" s="6" t="str">
        <f>FLOOR(Table1[[#This Row],[year]]-1900,10)+1900 &amp; "-" &amp; FLOOR(Table1[[#This Row],[year]]-1890,10)+1900</f>
        <v>2000-2010</v>
      </c>
      <c r="T5098" s="14" t="s">
        <v>21835</v>
      </c>
      <c r="AB5098" s="14"/>
    </row>
    <row r="5099" spans="1:28" hidden="1" x14ac:dyDescent="0.3">
      <c r="A5099" t="s">
        <v>15036</v>
      </c>
      <c r="B5099" t="s">
        <v>1974</v>
      </c>
      <c r="C5099" t="s">
        <v>63</v>
      </c>
      <c r="D5099">
        <v>2007</v>
      </c>
      <c r="E5099" t="s">
        <v>14388</v>
      </c>
      <c r="F5099">
        <v>7.6</v>
      </c>
      <c r="G5099">
        <v>72000</v>
      </c>
      <c r="H5099" t="s">
        <v>6213</v>
      </c>
      <c r="I5099" t="s">
        <v>6213</v>
      </c>
      <c r="J5099" t="s">
        <v>10672</v>
      </c>
      <c r="K5099" t="s">
        <v>5762</v>
      </c>
      <c r="L5099">
        <v>21000000</v>
      </c>
      <c r="M5099">
        <v>43095175</v>
      </c>
      <c r="N5099" t="s">
        <v>44</v>
      </c>
      <c r="O5099">
        <v>123</v>
      </c>
      <c r="P5099" t="str">
        <f>IF(Table1[[#This Row],[score]]&gt;=8.5,"High",IF(Table1[[#This Row],[score]]&gt;=7,"Medium","Low"))</f>
        <v>Medium</v>
      </c>
      <c r="Q5099" s="5">
        <f>Table1[[#This Row],[gross]]-Table1[[#This Row],[budget]]</f>
        <v>22095175</v>
      </c>
      <c r="R5099" s="5" t="str">
        <f>IF(Table1[[#This Row],[Profit]]&gt;0,"Profit","Loss")</f>
        <v>Profit</v>
      </c>
      <c r="S5099" s="6" t="str">
        <f>FLOOR(Table1[[#This Row],[year]]-1900,10)+1900 &amp; "-" &amp; FLOOR(Table1[[#This Row],[year]]-1890,10)+1900</f>
        <v>2000-2010</v>
      </c>
      <c r="T5099" s="14" t="s">
        <v>21835</v>
      </c>
      <c r="AB5099" s="14"/>
    </row>
    <row r="5100" spans="1:28" hidden="1" x14ac:dyDescent="0.3">
      <c r="A5100" t="s">
        <v>15173</v>
      </c>
      <c r="B5100" t="s">
        <v>1974</v>
      </c>
      <c r="C5100" t="s">
        <v>41</v>
      </c>
      <c r="D5100">
        <v>2007</v>
      </c>
      <c r="E5100" t="s">
        <v>15174</v>
      </c>
      <c r="F5100">
        <v>5.3</v>
      </c>
      <c r="G5100">
        <v>41000</v>
      </c>
      <c r="H5100" t="s">
        <v>14410</v>
      </c>
      <c r="I5100" t="s">
        <v>13966</v>
      </c>
      <c r="J5100" t="s">
        <v>15175</v>
      </c>
      <c r="K5100" t="s">
        <v>30</v>
      </c>
      <c r="L5100">
        <f>20500000</f>
        <v>20500000</v>
      </c>
      <c r="M5100">
        <v>41739766</v>
      </c>
      <c r="N5100" t="s">
        <v>13515</v>
      </c>
      <c r="O5100">
        <v>90</v>
      </c>
      <c r="P5100" t="str">
        <f>IF(Table1[[#This Row],[score]]&gt;=8.5,"High",IF(Table1[[#This Row],[score]]&gt;=7,"Medium","Low"))</f>
        <v>Low</v>
      </c>
      <c r="Q5100" s="5">
        <f>Table1[[#This Row],[gross]]-Table1[[#This Row],[budget]]</f>
        <v>21239766</v>
      </c>
      <c r="R5100" s="5" t="str">
        <f>IF(Table1[[#This Row],[Profit]]&gt;0,"Profit","Loss")</f>
        <v>Profit</v>
      </c>
      <c r="S5100" s="6" t="str">
        <f>FLOOR(Table1[[#This Row],[year]]-1900,10)+1900 &amp; "-" &amp; FLOOR(Table1[[#This Row],[year]]-1890,10)+1900</f>
        <v>2000-2010</v>
      </c>
      <c r="T5100" s="14" t="s">
        <v>21835</v>
      </c>
      <c r="AB5100" s="14"/>
    </row>
    <row r="5101" spans="1:28" hidden="1" x14ac:dyDescent="0.3">
      <c r="A5101" t="s">
        <v>15169</v>
      </c>
      <c r="B5101" t="s">
        <v>1974</v>
      </c>
      <c r="C5101" t="s">
        <v>63</v>
      </c>
      <c r="D5101">
        <v>2007</v>
      </c>
      <c r="E5101" t="s">
        <v>14680</v>
      </c>
      <c r="F5101">
        <v>7</v>
      </c>
      <c r="G5101">
        <v>58000</v>
      </c>
      <c r="H5101" t="s">
        <v>7953</v>
      </c>
      <c r="I5101" t="s">
        <v>15170</v>
      </c>
      <c r="J5101" t="s">
        <v>4111</v>
      </c>
      <c r="K5101" t="s">
        <v>30</v>
      </c>
      <c r="L5101">
        <f>20500000</f>
        <v>20500000</v>
      </c>
      <c r="M5101">
        <v>40953935</v>
      </c>
      <c r="N5101" t="s">
        <v>61</v>
      </c>
      <c r="O5101">
        <v>110</v>
      </c>
      <c r="P5101" t="str">
        <f>IF(Table1[[#This Row],[score]]&gt;=8.5,"High",IF(Table1[[#This Row],[score]]&gt;=7,"Medium","Low"))</f>
        <v>Medium</v>
      </c>
      <c r="Q5101" s="5">
        <f>Table1[[#This Row],[gross]]-Table1[[#This Row],[budget]]</f>
        <v>20453935</v>
      </c>
      <c r="R5101" s="5" t="str">
        <f>IF(Table1[[#This Row],[Profit]]&gt;0,"Profit","Loss")</f>
        <v>Profit</v>
      </c>
      <c r="S5101" s="6" t="str">
        <f>FLOOR(Table1[[#This Row],[year]]-1900,10)+1900 &amp; "-" &amp; FLOOR(Table1[[#This Row],[year]]-1890,10)+1900</f>
        <v>2000-2010</v>
      </c>
      <c r="T5101" s="14" t="s">
        <v>21835</v>
      </c>
      <c r="AB5101" s="14"/>
    </row>
    <row r="5102" spans="1:28" hidden="1" x14ac:dyDescent="0.3">
      <c r="A5102" t="s">
        <v>15127</v>
      </c>
      <c r="B5102" t="s">
        <v>16</v>
      </c>
      <c r="C5102" t="s">
        <v>34</v>
      </c>
      <c r="D5102">
        <v>2007</v>
      </c>
      <c r="E5102" t="s">
        <v>14944</v>
      </c>
      <c r="F5102">
        <v>6.2</v>
      </c>
      <c r="G5102">
        <v>87000</v>
      </c>
      <c r="H5102" t="s">
        <v>15128</v>
      </c>
      <c r="I5102" t="s">
        <v>15129</v>
      </c>
      <c r="J5102" t="s">
        <v>7272</v>
      </c>
      <c r="K5102" t="s">
        <v>195</v>
      </c>
      <c r="L5102">
        <v>25000000</v>
      </c>
      <c r="M5102">
        <v>40481352</v>
      </c>
      <c r="N5102" t="s">
        <v>14559</v>
      </c>
      <c r="O5102">
        <v>103</v>
      </c>
      <c r="P5102" t="str">
        <f>IF(Table1[[#This Row],[score]]&gt;=8.5,"High",IF(Table1[[#This Row],[score]]&gt;=7,"Medium","Low"))</f>
        <v>Low</v>
      </c>
      <c r="Q5102" s="5">
        <f>Table1[[#This Row],[gross]]-Table1[[#This Row],[budget]]</f>
        <v>15481352</v>
      </c>
      <c r="R5102" s="5" t="str">
        <f>IF(Table1[[#This Row],[Profit]]&gt;0,"Profit","Loss")</f>
        <v>Profit</v>
      </c>
      <c r="S5102" s="6" t="str">
        <f>FLOOR(Table1[[#This Row],[year]]-1900,10)+1900 &amp; "-" &amp; FLOOR(Table1[[#This Row],[year]]-1890,10)+1900</f>
        <v>2000-2010</v>
      </c>
      <c r="T5102" s="14" t="s">
        <v>21835</v>
      </c>
      <c r="AB5102" s="14"/>
    </row>
    <row r="5103" spans="1:28" hidden="1" x14ac:dyDescent="0.3">
      <c r="A5103" t="s">
        <v>15222</v>
      </c>
      <c r="B5103" t="s">
        <v>1974</v>
      </c>
      <c r="C5103" t="s">
        <v>330</v>
      </c>
      <c r="D5103">
        <v>2007</v>
      </c>
      <c r="E5103" t="s">
        <v>14885</v>
      </c>
      <c r="F5103">
        <v>5.9</v>
      </c>
      <c r="G5103">
        <v>75000</v>
      </c>
      <c r="H5103" t="s">
        <v>12056</v>
      </c>
      <c r="I5103" t="s">
        <v>15223</v>
      </c>
      <c r="J5103" t="s">
        <v>5161</v>
      </c>
      <c r="K5103" t="s">
        <v>30</v>
      </c>
      <c r="L5103">
        <v>80000000</v>
      </c>
      <c r="M5103">
        <v>40170558</v>
      </c>
      <c r="N5103" t="s">
        <v>23</v>
      </c>
      <c r="O5103">
        <v>99</v>
      </c>
      <c r="P5103" t="str">
        <f>IF(Table1[[#This Row],[score]]&gt;=8.5,"High",IF(Table1[[#This Row],[score]]&gt;=7,"Medium","Low"))</f>
        <v>Low</v>
      </c>
      <c r="Q5103" s="5">
        <f>Table1[[#This Row],[gross]]-Table1[[#This Row],[budget]]</f>
        <v>-39829442</v>
      </c>
      <c r="R5103" s="5" t="str">
        <f>IF(Table1[[#This Row],[Profit]]&gt;0,"Profit","Loss")</f>
        <v>Loss</v>
      </c>
      <c r="S5103" s="6" t="str">
        <f>FLOOR(Table1[[#This Row],[year]]-1900,10)+1900 &amp; "-" &amp; FLOOR(Table1[[#This Row],[year]]-1890,10)+1900</f>
        <v>2000-2010</v>
      </c>
      <c r="T5103" s="14" t="s">
        <v>21835</v>
      </c>
      <c r="AB5103" s="14"/>
    </row>
    <row r="5104" spans="1:28" hidden="1" x14ac:dyDescent="0.3">
      <c r="A5104" t="s">
        <v>15207</v>
      </c>
      <c r="B5104" t="s">
        <v>443</v>
      </c>
      <c r="C5104" t="s">
        <v>34</v>
      </c>
      <c r="D5104">
        <v>2007</v>
      </c>
      <c r="E5104" t="s">
        <v>15208</v>
      </c>
      <c r="F5104">
        <v>6.7</v>
      </c>
      <c r="G5104">
        <v>40000</v>
      </c>
      <c r="H5104" t="s">
        <v>13795</v>
      </c>
      <c r="I5104" t="s">
        <v>13795</v>
      </c>
      <c r="J5104" t="s">
        <v>10196</v>
      </c>
      <c r="K5104" t="s">
        <v>10197</v>
      </c>
      <c r="L5104">
        <f>20500000</f>
        <v>20500000</v>
      </c>
      <c r="M5104">
        <v>39997274</v>
      </c>
      <c r="N5104" t="s">
        <v>15209</v>
      </c>
      <c r="O5104">
        <v>162</v>
      </c>
      <c r="P5104" t="str">
        <f>IF(Table1[[#This Row],[score]]&gt;=8.5,"High",IF(Table1[[#This Row],[score]]&gt;=7,"Medium","Low"))</f>
        <v>Low</v>
      </c>
      <c r="Q5104" s="5">
        <f>Table1[[#This Row],[gross]]-Table1[[#This Row],[budget]]</f>
        <v>19497274</v>
      </c>
      <c r="R5104" s="5" t="str">
        <f>IF(Table1[[#This Row],[Profit]]&gt;0,"Profit","Loss")</f>
        <v>Profit</v>
      </c>
      <c r="S5104" s="6" t="str">
        <f>FLOOR(Table1[[#This Row],[year]]-1900,10)+1900 &amp; "-" &amp; FLOOR(Table1[[#This Row],[year]]-1890,10)+1900</f>
        <v>2000-2010</v>
      </c>
      <c r="T5104" s="14" t="s">
        <v>21867</v>
      </c>
      <c r="AB5104" s="14"/>
    </row>
    <row r="5105" spans="1:28" hidden="1" x14ac:dyDescent="0.3">
      <c r="A5105" t="s">
        <v>15147</v>
      </c>
      <c r="B5105" t="s">
        <v>16</v>
      </c>
      <c r="C5105" t="s">
        <v>52</v>
      </c>
      <c r="D5105">
        <v>2007</v>
      </c>
      <c r="E5105" t="s">
        <v>14621</v>
      </c>
      <c r="F5105">
        <v>5.0999999999999996</v>
      </c>
      <c r="G5105">
        <v>62000</v>
      </c>
      <c r="H5105" t="s">
        <v>15148</v>
      </c>
      <c r="I5105" t="s">
        <v>683</v>
      </c>
      <c r="J5105" t="s">
        <v>15149</v>
      </c>
      <c r="K5105" t="s">
        <v>30</v>
      </c>
      <c r="L5105">
        <v>15000000</v>
      </c>
      <c r="M5105">
        <v>37697773</v>
      </c>
      <c r="N5105" t="s">
        <v>14640</v>
      </c>
      <c r="O5105">
        <v>89</v>
      </c>
      <c r="P5105" t="str">
        <f>IF(Table1[[#This Row],[score]]&gt;=8.5,"High",IF(Table1[[#This Row],[score]]&gt;=7,"Medium","Low"))</f>
        <v>Low</v>
      </c>
      <c r="Q5105" s="5">
        <f>Table1[[#This Row],[gross]]-Table1[[#This Row],[budget]]</f>
        <v>22697773</v>
      </c>
      <c r="R5105" s="5" t="str">
        <f>IF(Table1[[#This Row],[Profit]]&gt;0,"Profit","Loss")</f>
        <v>Profit</v>
      </c>
      <c r="S5105" s="6" t="str">
        <f>FLOOR(Table1[[#This Row],[year]]-1900,10)+1900 &amp; "-" &amp; FLOOR(Table1[[#This Row],[year]]-1890,10)+1900</f>
        <v>2000-2010</v>
      </c>
      <c r="T5105" s="14" t="s">
        <v>21835</v>
      </c>
      <c r="AB5105" s="14"/>
    </row>
    <row r="5106" spans="1:28" hidden="1" x14ac:dyDescent="0.3">
      <c r="A5106" t="s">
        <v>15167</v>
      </c>
      <c r="B5106" t="s">
        <v>33</v>
      </c>
      <c r="C5106" t="s">
        <v>63</v>
      </c>
      <c r="D5106">
        <v>2007</v>
      </c>
      <c r="E5106" t="s">
        <v>14863</v>
      </c>
      <c r="F5106">
        <v>7</v>
      </c>
      <c r="G5106">
        <v>59000</v>
      </c>
      <c r="H5106" t="s">
        <v>14137</v>
      </c>
      <c r="I5106" t="s">
        <v>7552</v>
      </c>
      <c r="J5106" t="s">
        <v>13473</v>
      </c>
      <c r="K5106" t="s">
        <v>22</v>
      </c>
      <c r="L5106">
        <v>16500000</v>
      </c>
      <c r="M5106">
        <v>37407812</v>
      </c>
      <c r="N5106" t="s">
        <v>15168</v>
      </c>
      <c r="O5106">
        <v>120</v>
      </c>
      <c r="P5106" t="str">
        <f>IF(Table1[[#This Row],[score]]&gt;=8.5,"High",IF(Table1[[#This Row],[score]]&gt;=7,"Medium","Low"))</f>
        <v>Medium</v>
      </c>
      <c r="Q5106" s="5">
        <f>Table1[[#This Row],[gross]]-Table1[[#This Row],[budget]]</f>
        <v>20907812</v>
      </c>
      <c r="R5106" s="5" t="str">
        <f>IF(Table1[[#This Row],[Profit]]&gt;0,"Profit","Loss")</f>
        <v>Profit</v>
      </c>
      <c r="S5106" s="6" t="str">
        <f>FLOOR(Table1[[#This Row],[year]]-1900,10)+1900 &amp; "-" &amp; FLOOR(Table1[[#This Row],[year]]-1890,10)+1900</f>
        <v>2000-2010</v>
      </c>
      <c r="T5106" s="14" t="s">
        <v>21835</v>
      </c>
      <c r="AB5106" s="14"/>
    </row>
    <row r="5107" spans="1:28" hidden="1" x14ac:dyDescent="0.3">
      <c r="A5107" t="s">
        <v>15002</v>
      </c>
      <c r="B5107" t="s">
        <v>16</v>
      </c>
      <c r="C5107" t="s">
        <v>52</v>
      </c>
      <c r="D5107">
        <v>2007</v>
      </c>
      <c r="E5107" t="s">
        <v>14968</v>
      </c>
      <c r="F5107">
        <v>5.5</v>
      </c>
      <c r="G5107">
        <v>87000</v>
      </c>
      <c r="H5107" t="s">
        <v>12402</v>
      </c>
      <c r="I5107" t="s">
        <v>12402</v>
      </c>
      <c r="J5107" t="s">
        <v>15003</v>
      </c>
      <c r="K5107" t="s">
        <v>30</v>
      </c>
      <c r="L5107">
        <v>10200000</v>
      </c>
      <c r="M5107">
        <v>35728183</v>
      </c>
      <c r="N5107" t="s">
        <v>14559</v>
      </c>
      <c r="O5107">
        <v>94</v>
      </c>
      <c r="P5107" t="str">
        <f>IF(Table1[[#This Row],[score]]&gt;=8.5,"High",IF(Table1[[#This Row],[score]]&gt;=7,"Medium","Low"))</f>
        <v>Low</v>
      </c>
      <c r="Q5107" s="5">
        <f>Table1[[#This Row],[gross]]-Table1[[#This Row],[budget]]</f>
        <v>25528183</v>
      </c>
      <c r="R5107" s="5" t="str">
        <f>IF(Table1[[#This Row],[Profit]]&gt;0,"Profit","Loss")</f>
        <v>Profit</v>
      </c>
      <c r="S5107" s="6" t="str">
        <f>FLOOR(Table1[[#This Row],[year]]-1900,10)+1900 &amp; "-" &amp; FLOOR(Table1[[#This Row],[year]]-1890,10)+1900</f>
        <v>2000-2010</v>
      </c>
      <c r="T5107" s="14" t="s">
        <v>21835</v>
      </c>
      <c r="AB5107" s="14"/>
    </row>
    <row r="5108" spans="1:28" hidden="1" x14ac:dyDescent="0.3">
      <c r="A5108" t="s">
        <v>15078</v>
      </c>
      <c r="B5108" t="s">
        <v>16</v>
      </c>
      <c r="C5108" t="s">
        <v>52</v>
      </c>
      <c r="D5108">
        <v>2007</v>
      </c>
      <c r="E5108" t="s">
        <v>14908</v>
      </c>
      <c r="F5108">
        <v>6.2</v>
      </c>
      <c r="G5108">
        <v>96000</v>
      </c>
      <c r="H5108" t="s">
        <v>13314</v>
      </c>
      <c r="I5108" t="s">
        <v>15079</v>
      </c>
      <c r="J5108" t="s">
        <v>12793</v>
      </c>
      <c r="K5108" t="s">
        <v>30</v>
      </c>
      <c r="L5108">
        <v>19000000</v>
      </c>
      <c r="M5108">
        <v>35442935</v>
      </c>
      <c r="N5108" t="s">
        <v>10771</v>
      </c>
      <c r="O5108">
        <v>85</v>
      </c>
      <c r="P5108" t="str">
        <f>IF(Table1[[#This Row],[score]]&gt;=8.5,"High",IF(Table1[[#This Row],[score]]&gt;=7,"Medium","Low"))</f>
        <v>Low</v>
      </c>
      <c r="Q5108" s="5">
        <f>Table1[[#This Row],[gross]]-Table1[[#This Row],[budget]]</f>
        <v>16442935</v>
      </c>
      <c r="R5108" s="5" t="str">
        <f>IF(Table1[[#This Row],[Profit]]&gt;0,"Profit","Loss")</f>
        <v>Profit</v>
      </c>
      <c r="S5108" s="6" t="str">
        <f>FLOOR(Table1[[#This Row],[year]]-1900,10)+1900 &amp; "-" &amp; FLOOR(Table1[[#This Row],[year]]-1890,10)+1900</f>
        <v>2000-2010</v>
      </c>
      <c r="T5108" s="14" t="s">
        <v>21835</v>
      </c>
      <c r="AB5108" s="14"/>
    </row>
    <row r="5109" spans="1:28" hidden="1" x14ac:dyDescent="0.3">
      <c r="A5109" t="s">
        <v>14937</v>
      </c>
      <c r="B5109" t="s">
        <v>16</v>
      </c>
      <c r="C5109" t="s">
        <v>25</v>
      </c>
      <c r="D5109">
        <v>2007</v>
      </c>
      <c r="E5109" t="s">
        <v>14938</v>
      </c>
      <c r="F5109">
        <v>7.2</v>
      </c>
      <c r="G5109">
        <v>186000</v>
      </c>
      <c r="H5109" t="s">
        <v>8958</v>
      </c>
      <c r="I5109" t="s">
        <v>8958</v>
      </c>
      <c r="J5109" t="s">
        <v>8959</v>
      </c>
      <c r="K5109" t="s">
        <v>30</v>
      </c>
      <c r="L5109">
        <v>16000000</v>
      </c>
      <c r="M5109">
        <v>35310019</v>
      </c>
      <c r="N5109" t="s">
        <v>9351</v>
      </c>
      <c r="O5109">
        <v>91</v>
      </c>
      <c r="P5109" t="str">
        <f>IF(Table1[[#This Row],[score]]&gt;=8.5,"High",IF(Table1[[#This Row],[score]]&gt;=7,"Medium","Low"))</f>
        <v>Medium</v>
      </c>
      <c r="Q5109" s="5">
        <f>Table1[[#This Row],[gross]]-Table1[[#This Row],[budget]]</f>
        <v>19310019</v>
      </c>
      <c r="R5109" s="5" t="str">
        <f>IF(Table1[[#This Row],[Profit]]&gt;0,"Profit","Loss")</f>
        <v>Profit</v>
      </c>
      <c r="S5109" s="6" t="str">
        <f>FLOOR(Table1[[#This Row],[year]]-1900,10)+1900 &amp; "-" &amp; FLOOR(Table1[[#This Row],[year]]-1890,10)+1900</f>
        <v>2000-2010</v>
      </c>
      <c r="T5109" s="14" t="s">
        <v>21835</v>
      </c>
      <c r="AB5109" s="14"/>
    </row>
    <row r="5110" spans="1:28" hidden="1" x14ac:dyDescent="0.3">
      <c r="A5110" t="s">
        <v>8755</v>
      </c>
      <c r="B5110" t="s">
        <v>16</v>
      </c>
      <c r="C5110" t="s">
        <v>330</v>
      </c>
      <c r="D5110">
        <v>2007</v>
      </c>
      <c r="E5110" t="s">
        <v>14569</v>
      </c>
      <c r="F5110">
        <v>7.2</v>
      </c>
      <c r="G5110">
        <v>238000</v>
      </c>
      <c r="H5110" t="s">
        <v>8004</v>
      </c>
      <c r="I5110" t="s">
        <v>12261</v>
      </c>
      <c r="J5110" t="s">
        <v>12262</v>
      </c>
      <c r="K5110" t="s">
        <v>22</v>
      </c>
      <c r="L5110">
        <f>20500000</f>
        <v>20500000</v>
      </c>
      <c r="M5110">
        <v>34806812</v>
      </c>
      <c r="N5110" t="s">
        <v>12263</v>
      </c>
      <c r="O5110">
        <v>107</v>
      </c>
      <c r="P5110" t="str">
        <f>IF(Table1[[#This Row],[score]]&gt;=8.5,"High",IF(Table1[[#This Row],[score]]&gt;=7,"Medium","Low"))</f>
        <v>Medium</v>
      </c>
      <c r="Q5110" s="5">
        <f>Table1[[#This Row],[gross]]-Table1[[#This Row],[budget]]</f>
        <v>14306812</v>
      </c>
      <c r="R5110" s="5" t="str">
        <f>IF(Table1[[#This Row],[Profit]]&gt;0,"Profit","Loss")</f>
        <v>Profit</v>
      </c>
      <c r="S5110" s="6" t="str">
        <f>FLOOR(Table1[[#This Row],[year]]-1900,10)+1900 &amp; "-" &amp; FLOOR(Table1[[#This Row],[year]]-1890,10)+1900</f>
        <v>2000-2010</v>
      </c>
      <c r="T5110" s="14" t="s">
        <v>21835</v>
      </c>
      <c r="AB5110" s="14"/>
    </row>
    <row r="5111" spans="1:28" hidden="1" x14ac:dyDescent="0.3">
      <c r="A5111" t="s">
        <v>14878</v>
      </c>
      <c r="B5111" t="s">
        <v>16</v>
      </c>
      <c r="C5111" t="s">
        <v>104</v>
      </c>
      <c r="D5111">
        <v>2007</v>
      </c>
      <c r="E5111" t="s">
        <v>14879</v>
      </c>
      <c r="F5111">
        <v>7.6</v>
      </c>
      <c r="G5111">
        <v>258000</v>
      </c>
      <c r="H5111" t="s">
        <v>9567</v>
      </c>
      <c r="I5111" t="s">
        <v>9567</v>
      </c>
      <c r="J5111" t="s">
        <v>5171</v>
      </c>
      <c r="K5111" t="s">
        <v>30</v>
      </c>
      <c r="L5111">
        <v>19000000</v>
      </c>
      <c r="M5111">
        <v>34612443</v>
      </c>
      <c r="N5111" t="s">
        <v>3705</v>
      </c>
      <c r="O5111">
        <v>114</v>
      </c>
      <c r="P5111" t="str">
        <f>IF(Table1[[#This Row],[score]]&gt;=8.5,"High",IF(Table1[[#This Row],[score]]&gt;=7,"Medium","Low"))</f>
        <v>Medium</v>
      </c>
      <c r="Q5111" s="5">
        <f>Table1[[#This Row],[gross]]-Table1[[#This Row],[budget]]</f>
        <v>15612443</v>
      </c>
      <c r="R5111" s="5" t="str">
        <f>IF(Table1[[#This Row],[Profit]]&gt;0,"Profit","Loss")</f>
        <v>Profit</v>
      </c>
      <c r="S5111" s="6" t="str">
        <f>FLOOR(Table1[[#This Row],[year]]-1900,10)+1900 &amp; "-" &amp; FLOOR(Table1[[#This Row],[year]]-1890,10)+1900</f>
        <v>2000-2010</v>
      </c>
      <c r="T5111" s="14" t="s">
        <v>21835</v>
      </c>
      <c r="AB5111" s="14"/>
    </row>
    <row r="5112" spans="1:28" hidden="1" x14ac:dyDescent="0.3">
      <c r="A5112" t="s">
        <v>14977</v>
      </c>
      <c r="B5112" t="s">
        <v>16</v>
      </c>
      <c r="C5112" t="s">
        <v>104</v>
      </c>
      <c r="D5112">
        <v>2007</v>
      </c>
      <c r="E5112" t="s">
        <v>14274</v>
      </c>
      <c r="F5112">
        <v>6.5</v>
      </c>
      <c r="G5112">
        <v>73000</v>
      </c>
      <c r="H5112" t="s">
        <v>14978</v>
      </c>
      <c r="I5112" t="s">
        <v>14978</v>
      </c>
      <c r="J5112" t="s">
        <v>11949</v>
      </c>
      <c r="K5112" t="s">
        <v>30</v>
      </c>
      <c r="L5112">
        <v>8600000</v>
      </c>
      <c r="M5112">
        <v>32730062</v>
      </c>
      <c r="N5112" t="s">
        <v>13729</v>
      </c>
      <c r="O5112">
        <v>84</v>
      </c>
      <c r="P5112" t="str">
        <f>IF(Table1[[#This Row],[score]]&gt;=8.5,"High",IF(Table1[[#This Row],[score]]&gt;=7,"Medium","Low"))</f>
        <v>Low</v>
      </c>
      <c r="Q5112" s="5">
        <f>Table1[[#This Row],[gross]]-Table1[[#This Row],[budget]]</f>
        <v>24130062</v>
      </c>
      <c r="R5112" s="5" t="str">
        <f>IF(Table1[[#This Row],[Profit]]&gt;0,"Profit","Loss")</f>
        <v>Profit</v>
      </c>
      <c r="S5112" s="6" t="str">
        <f>FLOOR(Table1[[#This Row],[year]]-1900,10)+1900 &amp; "-" &amp; FLOOR(Table1[[#This Row],[year]]-1890,10)+1900</f>
        <v>2000-2010</v>
      </c>
      <c r="T5112" s="14" t="s">
        <v>21835</v>
      </c>
      <c r="AB5112" s="14"/>
    </row>
    <row r="5113" spans="1:28" hidden="1" x14ac:dyDescent="0.3">
      <c r="A5113" t="s">
        <v>15334</v>
      </c>
      <c r="B5113" t="s">
        <v>16</v>
      </c>
      <c r="C5113" t="s">
        <v>104</v>
      </c>
      <c r="D5113">
        <v>2007</v>
      </c>
      <c r="E5113" t="s">
        <v>15307</v>
      </c>
      <c r="F5113">
        <v>5.9</v>
      </c>
      <c r="G5113">
        <v>75000</v>
      </c>
      <c r="H5113" t="s">
        <v>6187</v>
      </c>
      <c r="I5113" t="s">
        <v>6924</v>
      </c>
      <c r="J5113" t="s">
        <v>136</v>
      </c>
      <c r="K5113" t="s">
        <v>30</v>
      </c>
      <c r="L5113">
        <v>30000000</v>
      </c>
      <c r="M5113">
        <v>32593385</v>
      </c>
      <c r="N5113" t="s">
        <v>14828</v>
      </c>
      <c r="O5113">
        <v>108</v>
      </c>
      <c r="P5113" t="str">
        <f>IF(Table1[[#This Row],[score]]&gt;=8.5,"High",IF(Table1[[#This Row],[score]]&gt;=7,"Medium","Low"))</f>
        <v>Low</v>
      </c>
      <c r="Q5113" s="5">
        <f>Table1[[#This Row],[gross]]-Table1[[#This Row],[budget]]</f>
        <v>2593385</v>
      </c>
      <c r="R5113" s="5" t="str">
        <f>IF(Table1[[#This Row],[Profit]]&gt;0,"Profit","Loss")</f>
        <v>Profit</v>
      </c>
      <c r="S5113" s="6" t="str">
        <f>FLOOR(Table1[[#This Row],[year]]-1900,10)+1900 &amp; "-" &amp; FLOOR(Table1[[#This Row],[year]]-1890,10)+1900</f>
        <v>2000-2010</v>
      </c>
      <c r="T5113" s="14" t="s">
        <v>21835</v>
      </c>
      <c r="AB5113" s="14"/>
    </row>
    <row r="5114" spans="1:28" hidden="1" x14ac:dyDescent="0.3">
      <c r="A5114" t="s">
        <v>15138</v>
      </c>
      <c r="B5114" t="s">
        <v>33</v>
      </c>
      <c r="C5114" t="s">
        <v>25</v>
      </c>
      <c r="D5114">
        <v>2007</v>
      </c>
      <c r="E5114" t="s">
        <v>14986</v>
      </c>
      <c r="F5114">
        <v>4.8</v>
      </c>
      <c r="G5114">
        <v>15000</v>
      </c>
      <c r="H5114" t="s">
        <v>15139</v>
      </c>
      <c r="I5114" t="s">
        <v>8005</v>
      </c>
      <c r="J5114" t="s">
        <v>15140</v>
      </c>
      <c r="K5114" t="s">
        <v>30</v>
      </c>
      <c r="L5114">
        <v>45000000</v>
      </c>
      <c r="M5114">
        <v>31852619</v>
      </c>
      <c r="N5114" t="s">
        <v>180</v>
      </c>
      <c r="O5114">
        <v>99</v>
      </c>
      <c r="P5114" t="str">
        <f>IF(Table1[[#This Row],[score]]&gt;=8.5,"High",IF(Table1[[#This Row],[score]]&gt;=7,"Medium","Low"))</f>
        <v>Low</v>
      </c>
      <c r="Q5114" s="5">
        <f>Table1[[#This Row],[gross]]-Table1[[#This Row],[budget]]</f>
        <v>-13147381</v>
      </c>
      <c r="R5114" s="5" t="str">
        <f>IF(Table1[[#This Row],[Profit]]&gt;0,"Profit","Loss")</f>
        <v>Loss</v>
      </c>
      <c r="S5114" s="6" t="str">
        <f>FLOOR(Table1[[#This Row],[year]]-1900,10)+1900 &amp; "-" &amp; FLOOR(Table1[[#This Row],[year]]-1890,10)+1900</f>
        <v>2000-2010</v>
      </c>
      <c r="T5114" s="14" t="s">
        <v>21835</v>
      </c>
      <c r="AB5114" s="14"/>
    </row>
    <row r="5115" spans="1:28" hidden="1" x14ac:dyDescent="0.3">
      <c r="A5115" t="s">
        <v>15165</v>
      </c>
      <c r="B5115" t="s">
        <v>1974</v>
      </c>
      <c r="C5115" t="s">
        <v>17</v>
      </c>
      <c r="D5115">
        <v>2007</v>
      </c>
      <c r="E5115" t="s">
        <v>15097</v>
      </c>
      <c r="F5115">
        <v>5.8</v>
      </c>
      <c r="G5115">
        <v>7200</v>
      </c>
      <c r="H5115" t="s">
        <v>14111</v>
      </c>
      <c r="I5115" t="s">
        <v>14111</v>
      </c>
      <c r="J5115" t="s">
        <v>15166</v>
      </c>
      <c r="K5115" t="s">
        <v>30</v>
      </c>
      <c r="L5115">
        <v>10000000</v>
      </c>
      <c r="M5115">
        <v>31609243</v>
      </c>
      <c r="N5115" t="s">
        <v>10254</v>
      </c>
      <c r="O5115">
        <v>100</v>
      </c>
      <c r="P5115" t="str">
        <f>IF(Table1[[#This Row],[score]]&gt;=8.5,"High",IF(Table1[[#This Row],[score]]&gt;=7,"Medium","Low"))</f>
        <v>Low</v>
      </c>
      <c r="Q5115" s="5">
        <f>Table1[[#This Row],[gross]]-Table1[[#This Row],[budget]]</f>
        <v>21609243</v>
      </c>
      <c r="R5115" s="5" t="str">
        <f>IF(Table1[[#This Row],[Profit]]&gt;0,"Profit","Loss")</f>
        <v>Profit</v>
      </c>
      <c r="S5115" s="6" t="str">
        <f>FLOOR(Table1[[#This Row],[year]]-1900,10)+1900 &amp; "-" &amp; FLOOR(Table1[[#This Row],[year]]-1890,10)+1900</f>
        <v>2000-2010</v>
      </c>
      <c r="T5115" s="14" t="s">
        <v>21835</v>
      </c>
      <c r="AB5115" s="14"/>
    </row>
    <row r="5116" spans="1:28" hidden="1" x14ac:dyDescent="0.3">
      <c r="A5116" t="s">
        <v>15213</v>
      </c>
      <c r="B5116" t="s">
        <v>16</v>
      </c>
      <c r="C5116" t="s">
        <v>17</v>
      </c>
      <c r="D5116">
        <v>2007</v>
      </c>
      <c r="E5116" t="s">
        <v>14959</v>
      </c>
      <c r="F5116">
        <v>6.4</v>
      </c>
      <c r="G5116">
        <v>23000</v>
      </c>
      <c r="H5116" t="s">
        <v>263</v>
      </c>
      <c r="I5116" t="s">
        <v>1806</v>
      </c>
      <c r="J5116" t="s">
        <v>11465</v>
      </c>
      <c r="K5116" t="s">
        <v>30</v>
      </c>
      <c r="L5116">
        <v>45000000</v>
      </c>
      <c r="M5116">
        <v>31575877</v>
      </c>
      <c r="N5116" t="s">
        <v>2001</v>
      </c>
      <c r="O5116">
        <v>139</v>
      </c>
      <c r="P5116" t="str">
        <f>IF(Table1[[#This Row],[score]]&gt;=8.5,"High",IF(Table1[[#This Row],[score]]&gt;=7,"Medium","Low"))</f>
        <v>Low</v>
      </c>
      <c r="Q5116" s="5">
        <f>Table1[[#This Row],[gross]]-Table1[[#This Row],[budget]]</f>
        <v>-13424123</v>
      </c>
      <c r="R5116" s="5" t="str">
        <f>IF(Table1[[#This Row],[Profit]]&gt;0,"Profit","Loss")</f>
        <v>Loss</v>
      </c>
      <c r="S5116" s="6" t="str">
        <f>FLOOR(Table1[[#This Row],[year]]-1900,10)+1900 &amp; "-" &amp; FLOOR(Table1[[#This Row],[year]]-1890,10)+1900</f>
        <v>2000-2010</v>
      </c>
      <c r="T5116" s="14" t="s">
        <v>21835</v>
      </c>
      <c r="AB5116" s="14"/>
    </row>
    <row r="5117" spans="1:28" hidden="1" x14ac:dyDescent="0.3">
      <c r="A5117" t="s">
        <v>15176</v>
      </c>
      <c r="B5117" t="s">
        <v>16</v>
      </c>
      <c r="C5117" t="s">
        <v>34</v>
      </c>
      <c r="D5117">
        <v>2007</v>
      </c>
      <c r="E5117" t="s">
        <v>14881</v>
      </c>
      <c r="F5117">
        <v>5.4</v>
      </c>
      <c r="G5117">
        <v>43000</v>
      </c>
      <c r="H5117" t="s">
        <v>12853</v>
      </c>
      <c r="I5117" t="s">
        <v>15177</v>
      </c>
      <c r="J5117" t="s">
        <v>14050</v>
      </c>
      <c r="K5117" t="s">
        <v>30</v>
      </c>
      <c r="L5117">
        <v>45000000</v>
      </c>
      <c r="M5117">
        <v>30984583</v>
      </c>
      <c r="N5117" t="s">
        <v>180</v>
      </c>
      <c r="O5117">
        <v>99</v>
      </c>
      <c r="P5117" t="str">
        <f>IF(Table1[[#This Row],[score]]&gt;=8.5,"High",IF(Table1[[#This Row],[score]]&gt;=7,"Medium","Low"))</f>
        <v>Low</v>
      </c>
      <c r="Q5117" s="5">
        <f>Table1[[#This Row],[gross]]-Table1[[#This Row],[budget]]</f>
        <v>-14015417</v>
      </c>
      <c r="R5117" s="5" t="str">
        <f>IF(Table1[[#This Row],[Profit]]&gt;0,"Profit","Loss")</f>
        <v>Loss</v>
      </c>
      <c r="S5117" s="6" t="str">
        <f>FLOOR(Table1[[#This Row],[year]]-1900,10)+1900 &amp; "-" &amp; FLOOR(Table1[[#This Row],[year]]-1890,10)+1900</f>
        <v>2000-2010</v>
      </c>
      <c r="T5117" s="14" t="s">
        <v>21835</v>
      </c>
      <c r="AB5117" s="14"/>
    </row>
    <row r="5118" spans="1:28" hidden="1" x14ac:dyDescent="0.3">
      <c r="A5118" t="s">
        <v>15317</v>
      </c>
      <c r="B5118" t="s">
        <v>33</v>
      </c>
      <c r="C5118" t="s">
        <v>41</v>
      </c>
      <c r="D5118">
        <v>2007</v>
      </c>
      <c r="E5118" t="s">
        <v>14575</v>
      </c>
      <c r="F5118">
        <v>5.9</v>
      </c>
      <c r="G5118">
        <v>20000</v>
      </c>
      <c r="H5118" t="s">
        <v>4879</v>
      </c>
      <c r="I5118" t="s">
        <v>4879</v>
      </c>
      <c r="J5118" t="s">
        <v>14510</v>
      </c>
      <c r="K5118" t="s">
        <v>30</v>
      </c>
      <c r="L5118">
        <v>20000000</v>
      </c>
      <c r="M5118">
        <v>30666930</v>
      </c>
      <c r="N5118" t="s">
        <v>23</v>
      </c>
      <c r="O5118">
        <v>99</v>
      </c>
      <c r="P5118" t="str">
        <f>IF(Table1[[#This Row],[score]]&gt;=8.5,"High",IF(Table1[[#This Row],[score]]&gt;=7,"Medium","Low"))</f>
        <v>Low</v>
      </c>
      <c r="Q5118" s="5">
        <f>Table1[[#This Row],[gross]]-Table1[[#This Row],[budget]]</f>
        <v>10666930</v>
      </c>
      <c r="R5118" s="5" t="str">
        <f>IF(Table1[[#This Row],[Profit]]&gt;0,"Profit","Loss")</f>
        <v>Profit</v>
      </c>
      <c r="S5118" s="6" t="str">
        <f>FLOOR(Table1[[#This Row],[year]]-1900,10)+1900 &amp; "-" &amp; FLOOR(Table1[[#This Row],[year]]-1890,10)+1900</f>
        <v>2000-2010</v>
      </c>
      <c r="T5118" s="14" t="s">
        <v>21835</v>
      </c>
      <c r="AB5118" s="14"/>
    </row>
    <row r="5119" spans="1:28" hidden="1" x14ac:dyDescent="0.3">
      <c r="A5119" t="s">
        <v>15237</v>
      </c>
      <c r="B5119" t="s">
        <v>1974</v>
      </c>
      <c r="C5119" t="s">
        <v>63</v>
      </c>
      <c r="D5119">
        <v>2007</v>
      </c>
      <c r="E5119" t="s">
        <v>14913</v>
      </c>
      <c r="F5119">
        <v>7.5</v>
      </c>
      <c r="G5119">
        <v>57000</v>
      </c>
      <c r="H5119" t="s">
        <v>4084</v>
      </c>
      <c r="I5119" t="s">
        <v>15238</v>
      </c>
      <c r="J5119" t="s">
        <v>4084</v>
      </c>
      <c r="K5119" t="s">
        <v>30</v>
      </c>
      <c r="L5119">
        <v>15000000</v>
      </c>
      <c r="M5119">
        <v>30271556</v>
      </c>
      <c r="N5119" t="s">
        <v>10396</v>
      </c>
      <c r="O5119">
        <v>126</v>
      </c>
      <c r="P5119" t="str">
        <f>IF(Table1[[#This Row],[score]]&gt;=8.5,"High",IF(Table1[[#This Row],[score]]&gt;=7,"Medium","Low"))</f>
        <v>Medium</v>
      </c>
      <c r="Q5119" s="5">
        <f>Table1[[#This Row],[gross]]-Table1[[#This Row],[budget]]</f>
        <v>15271556</v>
      </c>
      <c r="R5119" s="5" t="str">
        <f>IF(Table1[[#This Row],[Profit]]&gt;0,"Profit","Loss")</f>
        <v>Profit</v>
      </c>
      <c r="S5119" s="6" t="str">
        <f>FLOOR(Table1[[#This Row],[year]]-1900,10)+1900 &amp; "-" &amp; FLOOR(Table1[[#This Row],[year]]-1890,10)+1900</f>
        <v>2000-2010</v>
      </c>
      <c r="T5119" s="14" t="s">
        <v>21835</v>
      </c>
      <c r="AB5119" s="14"/>
    </row>
    <row r="5120" spans="1:28" hidden="1" x14ac:dyDescent="0.3">
      <c r="A5120" t="s">
        <v>14965</v>
      </c>
      <c r="B5120" t="s">
        <v>1974</v>
      </c>
      <c r="C5120" t="s">
        <v>17</v>
      </c>
      <c r="D5120">
        <v>2007</v>
      </c>
      <c r="E5120" t="s">
        <v>14966</v>
      </c>
      <c r="F5120">
        <v>7.3</v>
      </c>
      <c r="G5120">
        <v>107000</v>
      </c>
      <c r="H5120" t="s">
        <v>10828</v>
      </c>
      <c r="I5120" t="s">
        <v>3011</v>
      </c>
      <c r="J5120" t="s">
        <v>12822</v>
      </c>
      <c r="K5120" t="s">
        <v>30</v>
      </c>
      <c r="L5120">
        <v>45000000</v>
      </c>
      <c r="M5120">
        <v>29625761</v>
      </c>
      <c r="N5120" t="s">
        <v>11734</v>
      </c>
      <c r="O5120">
        <v>133</v>
      </c>
      <c r="P5120" t="str">
        <f>IF(Table1[[#This Row],[score]]&gt;=8.5,"High",IF(Table1[[#This Row],[score]]&gt;=7,"Medium","Low"))</f>
        <v>Medium</v>
      </c>
      <c r="Q5120" s="5">
        <f>Table1[[#This Row],[gross]]-Table1[[#This Row],[budget]]</f>
        <v>-15374239</v>
      </c>
      <c r="R5120" s="5" t="str">
        <f>IF(Table1[[#This Row],[Profit]]&gt;0,"Profit","Loss")</f>
        <v>Loss</v>
      </c>
      <c r="S5120" s="6" t="str">
        <f>FLOOR(Table1[[#This Row],[year]]-1900,10)+1900 &amp; "-" &amp; FLOOR(Table1[[#This Row],[year]]-1890,10)+1900</f>
        <v>2000-2010</v>
      </c>
      <c r="T5120" s="14" t="s">
        <v>21835</v>
      </c>
      <c r="AB5120" s="14"/>
    </row>
    <row r="5121" spans="1:28" hidden="1" x14ac:dyDescent="0.3">
      <c r="A5121" t="s">
        <v>15039</v>
      </c>
      <c r="B5121" t="s">
        <v>16</v>
      </c>
      <c r="C5121" t="s">
        <v>104</v>
      </c>
      <c r="D5121">
        <v>2007</v>
      </c>
      <c r="E5121" t="s">
        <v>14995</v>
      </c>
      <c r="F5121">
        <v>7.1</v>
      </c>
      <c r="G5121">
        <v>70000</v>
      </c>
      <c r="H5121" t="s">
        <v>13371</v>
      </c>
      <c r="I5121" t="s">
        <v>13371</v>
      </c>
      <c r="J5121" t="s">
        <v>1860</v>
      </c>
      <c r="K5121" t="s">
        <v>30</v>
      </c>
      <c r="L5121">
        <f>20500000</f>
        <v>20500000</v>
      </c>
      <c r="M5121">
        <v>29541790</v>
      </c>
      <c r="N5121" t="s">
        <v>13471</v>
      </c>
      <c r="O5121">
        <v>121</v>
      </c>
      <c r="P5121" t="str">
        <f>IF(Table1[[#This Row],[score]]&gt;=8.5,"High",IF(Table1[[#This Row],[score]]&gt;=7,"Medium","Low"))</f>
        <v>Medium</v>
      </c>
      <c r="Q5121" s="5">
        <f>Table1[[#This Row],[gross]]-Table1[[#This Row],[budget]]</f>
        <v>9041790</v>
      </c>
      <c r="R5121" s="5" t="str">
        <f>IF(Table1[[#This Row],[Profit]]&gt;0,"Profit","Loss")</f>
        <v>Profit</v>
      </c>
      <c r="S5121" s="6" t="str">
        <f>FLOOR(Table1[[#This Row],[year]]-1900,10)+1900 &amp; "-" &amp; FLOOR(Table1[[#This Row],[year]]-1890,10)+1900</f>
        <v>2000-2010</v>
      </c>
      <c r="T5121" s="14" t="s">
        <v>21835</v>
      </c>
      <c r="AB5121" s="14"/>
    </row>
    <row r="5122" spans="1:28" hidden="1" x14ac:dyDescent="0.3">
      <c r="A5122" t="s">
        <v>15335</v>
      </c>
      <c r="B5122" t="s">
        <v>33</v>
      </c>
      <c r="C5122" t="s">
        <v>34</v>
      </c>
      <c r="D5122">
        <v>2007</v>
      </c>
      <c r="E5122" t="s">
        <v>14621</v>
      </c>
      <c r="F5122">
        <v>6.2</v>
      </c>
      <c r="G5122">
        <v>21000</v>
      </c>
      <c r="H5122" t="s">
        <v>6006</v>
      </c>
      <c r="I5122" t="s">
        <v>1658</v>
      </c>
      <c r="J5122" t="s">
        <v>15336</v>
      </c>
      <c r="K5122" t="s">
        <v>30</v>
      </c>
      <c r="L5122">
        <f>20500000</f>
        <v>20500000</v>
      </c>
      <c r="M5122">
        <v>27308918</v>
      </c>
      <c r="N5122" t="s">
        <v>2001</v>
      </c>
      <c r="O5122">
        <v>90</v>
      </c>
      <c r="P5122" t="str">
        <f>IF(Table1[[#This Row],[score]]&gt;=8.5,"High",IF(Table1[[#This Row],[score]]&gt;=7,"Medium","Low"))</f>
        <v>Low</v>
      </c>
      <c r="Q5122" s="5">
        <f>Table1[[#This Row],[gross]]-Table1[[#This Row],[budget]]</f>
        <v>6808918</v>
      </c>
      <c r="R5122" s="5" t="str">
        <f>IF(Table1[[#This Row],[Profit]]&gt;0,"Profit","Loss")</f>
        <v>Profit</v>
      </c>
      <c r="S5122" s="6" t="str">
        <f>FLOOR(Table1[[#This Row],[year]]-1900,10)+1900 &amp; "-" &amp; FLOOR(Table1[[#This Row],[year]]-1890,10)+1900</f>
        <v>2000-2010</v>
      </c>
      <c r="T5122" s="14" t="s">
        <v>21835</v>
      </c>
      <c r="AB5122" s="14"/>
    </row>
    <row r="5123" spans="1:28" hidden="1" x14ac:dyDescent="0.3">
      <c r="A5123" t="s">
        <v>15105</v>
      </c>
      <c r="B5123" t="s">
        <v>16</v>
      </c>
      <c r="C5123" t="s">
        <v>34</v>
      </c>
      <c r="D5123">
        <v>2007</v>
      </c>
      <c r="E5123" t="s">
        <v>14963</v>
      </c>
      <c r="F5123">
        <v>6.6</v>
      </c>
      <c r="G5123">
        <v>146000</v>
      </c>
      <c r="H5123" t="s">
        <v>9924</v>
      </c>
      <c r="I5123" t="s">
        <v>9924</v>
      </c>
      <c r="J5123" t="s">
        <v>10230</v>
      </c>
      <c r="K5123" t="s">
        <v>30</v>
      </c>
      <c r="L5123">
        <v>39000000</v>
      </c>
      <c r="M5123">
        <v>27122238</v>
      </c>
      <c r="N5123" t="s">
        <v>2001</v>
      </c>
      <c r="O5123">
        <v>86</v>
      </c>
      <c r="P5123" t="str">
        <f>IF(Table1[[#This Row],[score]]&gt;=8.5,"High",IF(Table1[[#This Row],[score]]&gt;=7,"Medium","Low"))</f>
        <v>Low</v>
      </c>
      <c r="Q5123" s="5">
        <f>Table1[[#This Row],[gross]]-Table1[[#This Row],[budget]]</f>
        <v>-11877762</v>
      </c>
      <c r="R5123" s="5" t="str">
        <f>IF(Table1[[#This Row],[Profit]]&gt;0,"Profit","Loss")</f>
        <v>Loss</v>
      </c>
      <c r="S5123" s="6" t="str">
        <f>FLOOR(Table1[[#This Row],[year]]-1900,10)+1900 &amp; "-" &amp; FLOOR(Table1[[#This Row],[year]]-1890,10)+1900</f>
        <v>2000-2010</v>
      </c>
      <c r="T5123" s="14" t="s">
        <v>21835</v>
      </c>
      <c r="AB5123" s="14"/>
    </row>
    <row r="5124" spans="1:28" hidden="1" x14ac:dyDescent="0.3">
      <c r="A5124" t="s">
        <v>15328</v>
      </c>
      <c r="B5124" t="s">
        <v>16</v>
      </c>
      <c r="C5124" t="s">
        <v>17</v>
      </c>
      <c r="D5124">
        <v>2007</v>
      </c>
      <c r="E5124" t="s">
        <v>14879</v>
      </c>
      <c r="F5124">
        <v>6.8</v>
      </c>
      <c r="G5124">
        <v>55000</v>
      </c>
      <c r="H5124" t="s">
        <v>15329</v>
      </c>
      <c r="I5124" t="s">
        <v>15330</v>
      </c>
      <c r="J5124" t="s">
        <v>7701</v>
      </c>
      <c r="K5124" t="s">
        <v>30</v>
      </c>
      <c r="L5124">
        <v>27500000</v>
      </c>
      <c r="M5124">
        <v>27066382</v>
      </c>
      <c r="N5124" t="s">
        <v>15331</v>
      </c>
      <c r="O5124">
        <v>122</v>
      </c>
      <c r="P5124" t="str">
        <f>IF(Table1[[#This Row],[score]]&gt;=8.5,"High",IF(Table1[[#This Row],[score]]&gt;=7,"Medium","Low"))</f>
        <v>Low</v>
      </c>
      <c r="Q5124" s="5">
        <f>Table1[[#This Row],[gross]]-Table1[[#This Row],[budget]]</f>
        <v>-433618</v>
      </c>
      <c r="R5124" s="5" t="str">
        <f>IF(Table1[[#This Row],[Profit]]&gt;0,"Profit","Loss")</f>
        <v>Loss</v>
      </c>
      <c r="S5124" s="6" t="str">
        <f>FLOOR(Table1[[#This Row],[year]]-1900,10)+1900 &amp; "-" &amp; FLOOR(Table1[[#This Row],[year]]-1890,10)+1900</f>
        <v>2000-2010</v>
      </c>
      <c r="T5124" s="14" t="s">
        <v>21835</v>
      </c>
      <c r="AB5124" s="14"/>
    </row>
    <row r="5125" spans="1:28" hidden="1" x14ac:dyDescent="0.3">
      <c r="A5125" t="s">
        <v>15274</v>
      </c>
      <c r="B5125" t="s">
        <v>1974</v>
      </c>
      <c r="C5125" t="s">
        <v>104</v>
      </c>
      <c r="D5125">
        <v>2007</v>
      </c>
      <c r="E5125" t="s">
        <v>14961</v>
      </c>
      <c r="F5125">
        <v>6.2</v>
      </c>
      <c r="G5125">
        <v>35000</v>
      </c>
      <c r="H5125" t="s">
        <v>5804</v>
      </c>
      <c r="I5125" t="s">
        <v>15275</v>
      </c>
      <c r="J5125" t="s">
        <v>15276</v>
      </c>
      <c r="K5125" t="s">
        <v>30</v>
      </c>
      <c r="L5125">
        <v>30000000</v>
      </c>
      <c r="M5125">
        <v>26810113</v>
      </c>
      <c r="N5125" t="s">
        <v>5666</v>
      </c>
      <c r="O5125">
        <v>102</v>
      </c>
      <c r="P5125" t="str">
        <f>IF(Table1[[#This Row],[score]]&gt;=8.5,"High",IF(Table1[[#This Row],[score]]&gt;=7,"Medium","Low"))</f>
        <v>Low</v>
      </c>
      <c r="Q5125" s="5">
        <f>Table1[[#This Row],[gross]]-Table1[[#This Row],[budget]]</f>
        <v>-3189887</v>
      </c>
      <c r="R5125" s="5" t="str">
        <f>IF(Table1[[#This Row],[Profit]]&gt;0,"Profit","Loss")</f>
        <v>Loss</v>
      </c>
      <c r="S5125" s="6" t="str">
        <f>FLOOR(Table1[[#This Row],[year]]-1900,10)+1900 &amp; "-" &amp; FLOOR(Table1[[#This Row],[year]]-1890,10)+1900</f>
        <v>2000-2010</v>
      </c>
      <c r="T5125" s="14" t="s">
        <v>21835</v>
      </c>
      <c r="AB5125" s="14"/>
    </row>
    <row r="5126" spans="1:28" hidden="1" x14ac:dyDescent="0.3">
      <c r="A5126" t="s">
        <v>15289</v>
      </c>
      <c r="B5126" t="s">
        <v>16</v>
      </c>
      <c r="C5126" t="s">
        <v>34</v>
      </c>
      <c r="D5126">
        <v>2007</v>
      </c>
      <c r="E5126" t="s">
        <v>15290</v>
      </c>
      <c r="F5126">
        <v>7.2</v>
      </c>
      <c r="G5126">
        <v>45000</v>
      </c>
      <c r="H5126" t="s">
        <v>15291</v>
      </c>
      <c r="I5126" t="s">
        <v>15292</v>
      </c>
      <c r="J5126" t="s">
        <v>11953</v>
      </c>
      <c r="K5126" t="s">
        <v>8317</v>
      </c>
      <c r="L5126">
        <v>18000000</v>
      </c>
      <c r="M5126">
        <v>26527510</v>
      </c>
      <c r="N5126" t="s">
        <v>15293</v>
      </c>
      <c r="O5126">
        <v>126</v>
      </c>
      <c r="P5126" t="str">
        <f>IF(Table1[[#This Row],[score]]&gt;=8.5,"High",IF(Table1[[#This Row],[score]]&gt;=7,"Medium","Low"))</f>
        <v>Medium</v>
      </c>
      <c r="Q5126" s="5">
        <f>Table1[[#This Row],[gross]]-Table1[[#This Row],[budget]]</f>
        <v>8527510</v>
      </c>
      <c r="R5126" s="5" t="str">
        <f>IF(Table1[[#This Row],[Profit]]&gt;0,"Profit","Loss")</f>
        <v>Profit</v>
      </c>
      <c r="S5126" s="6" t="str">
        <f>FLOOR(Table1[[#This Row],[year]]-1900,10)+1900 &amp; "-" &amp; FLOOR(Table1[[#This Row],[year]]-1890,10)+1900</f>
        <v>2000-2010</v>
      </c>
      <c r="T5126" s="14" t="s">
        <v>21835</v>
      </c>
      <c r="AB5126" s="14"/>
    </row>
    <row r="5127" spans="1:28" hidden="1" x14ac:dyDescent="0.3">
      <c r="A5127" t="s">
        <v>15162</v>
      </c>
      <c r="B5127" t="s">
        <v>33</v>
      </c>
      <c r="C5127" t="s">
        <v>41</v>
      </c>
      <c r="D5127">
        <v>2007</v>
      </c>
      <c r="E5127" t="s">
        <v>14933</v>
      </c>
      <c r="F5127">
        <v>3.1</v>
      </c>
      <c r="G5127">
        <v>18000</v>
      </c>
      <c r="H5127" t="s">
        <v>10399</v>
      </c>
      <c r="I5127" t="s">
        <v>13054</v>
      </c>
      <c r="J5127" t="s">
        <v>15163</v>
      </c>
      <c r="K5127" t="s">
        <v>30</v>
      </c>
      <c r="L5127">
        <v>20000000</v>
      </c>
      <c r="M5127">
        <v>26013153</v>
      </c>
      <c r="N5127" t="s">
        <v>15164</v>
      </c>
      <c r="O5127">
        <v>110</v>
      </c>
      <c r="P5127" t="str">
        <f>IF(Table1[[#This Row],[score]]&gt;=8.5,"High",IF(Table1[[#This Row],[score]]&gt;=7,"Medium","Low"))</f>
        <v>Low</v>
      </c>
      <c r="Q5127" s="5">
        <f>Table1[[#This Row],[gross]]-Table1[[#This Row],[budget]]</f>
        <v>6013153</v>
      </c>
      <c r="R5127" s="5" t="str">
        <f>IF(Table1[[#This Row],[Profit]]&gt;0,"Profit","Loss")</f>
        <v>Profit</v>
      </c>
      <c r="S5127" s="6" t="str">
        <f>FLOOR(Table1[[#This Row],[year]]-1900,10)+1900 &amp; "-" &amp; FLOOR(Table1[[#This Row],[year]]-1890,10)+1900</f>
        <v>2000-2010</v>
      </c>
      <c r="T5127" s="14" t="s">
        <v>21835</v>
      </c>
      <c r="AB5127" s="14"/>
    </row>
    <row r="5128" spans="1:28" hidden="1" x14ac:dyDescent="0.3">
      <c r="A5128" t="s">
        <v>14929</v>
      </c>
      <c r="B5128" t="s">
        <v>16</v>
      </c>
      <c r="C5128" t="s">
        <v>34</v>
      </c>
      <c r="D5128">
        <v>2007</v>
      </c>
      <c r="E5128" t="s">
        <v>14930</v>
      </c>
      <c r="F5128">
        <v>7.5</v>
      </c>
      <c r="G5128">
        <v>180000</v>
      </c>
      <c r="H5128" t="s">
        <v>596</v>
      </c>
      <c r="I5128" t="s">
        <v>6840</v>
      </c>
      <c r="J5128" t="s">
        <v>498</v>
      </c>
      <c r="K5128" t="s">
        <v>30</v>
      </c>
      <c r="L5128">
        <v>67000000</v>
      </c>
      <c r="M5128">
        <v>25422088</v>
      </c>
      <c r="N5128" t="s">
        <v>8904</v>
      </c>
      <c r="O5128">
        <v>191</v>
      </c>
      <c r="P5128" t="str">
        <f>IF(Table1[[#This Row],[score]]&gt;=8.5,"High",IF(Table1[[#This Row],[score]]&gt;=7,"Medium","Low"))</f>
        <v>Medium</v>
      </c>
      <c r="Q5128" s="5">
        <f>Table1[[#This Row],[gross]]-Table1[[#This Row],[budget]]</f>
        <v>-41577912</v>
      </c>
      <c r="R5128" s="5" t="str">
        <f>IF(Table1[[#This Row],[Profit]]&gt;0,"Profit","Loss")</f>
        <v>Loss</v>
      </c>
      <c r="S5128" s="6" t="str">
        <f>FLOOR(Table1[[#This Row],[year]]-1900,10)+1900 &amp; "-" &amp; FLOOR(Table1[[#This Row],[year]]-1890,10)+1900</f>
        <v>2000-2010</v>
      </c>
      <c r="T5128" s="14" t="s">
        <v>21835</v>
      </c>
      <c r="AB5128" s="14"/>
    </row>
    <row r="5129" spans="1:28" hidden="1" x14ac:dyDescent="0.3">
      <c r="A5129" t="s">
        <v>3345</v>
      </c>
      <c r="B5129" t="s">
        <v>16</v>
      </c>
      <c r="C5129" t="s">
        <v>104</v>
      </c>
      <c r="D5129">
        <v>2007</v>
      </c>
      <c r="E5129" t="s">
        <v>14372</v>
      </c>
      <c r="F5129">
        <v>5.6</v>
      </c>
      <c r="G5129">
        <v>41000</v>
      </c>
      <c r="H5129" t="s">
        <v>15155</v>
      </c>
      <c r="I5129" t="s">
        <v>3347</v>
      </c>
      <c r="J5129" t="s">
        <v>8187</v>
      </c>
      <c r="K5129" t="s">
        <v>30</v>
      </c>
      <c r="L5129">
        <v>10000000</v>
      </c>
      <c r="M5129">
        <v>25399945</v>
      </c>
      <c r="N5129" t="s">
        <v>12565</v>
      </c>
      <c r="O5129">
        <v>84</v>
      </c>
      <c r="P5129" t="str">
        <f>IF(Table1[[#This Row],[score]]&gt;=8.5,"High",IF(Table1[[#This Row],[score]]&gt;=7,"Medium","Low"))</f>
        <v>Low</v>
      </c>
      <c r="Q5129" s="5">
        <f>Table1[[#This Row],[gross]]-Table1[[#This Row],[budget]]</f>
        <v>15399945</v>
      </c>
      <c r="R5129" s="5" t="str">
        <f>IF(Table1[[#This Row],[Profit]]&gt;0,"Profit","Loss")</f>
        <v>Profit</v>
      </c>
      <c r="S5129" s="6" t="str">
        <f>FLOOR(Table1[[#This Row],[year]]-1900,10)+1900 &amp; "-" &amp; FLOOR(Table1[[#This Row],[year]]-1890,10)+1900</f>
        <v>2000-2010</v>
      </c>
      <c r="T5129" s="14" t="s">
        <v>21835</v>
      </c>
      <c r="AB5129" s="14"/>
    </row>
    <row r="5130" spans="1:28" hidden="1" x14ac:dyDescent="0.3">
      <c r="A5130" t="s">
        <v>15279</v>
      </c>
      <c r="B5130" t="s">
        <v>1974</v>
      </c>
      <c r="C5130" t="s">
        <v>34</v>
      </c>
      <c r="D5130">
        <v>2007</v>
      </c>
      <c r="E5130" t="s">
        <v>14885</v>
      </c>
      <c r="F5130">
        <v>5.4</v>
      </c>
      <c r="G5130">
        <v>35000</v>
      </c>
      <c r="H5130" t="s">
        <v>4169</v>
      </c>
      <c r="I5130" t="s">
        <v>12102</v>
      </c>
      <c r="J5130" t="s">
        <v>4160</v>
      </c>
      <c r="K5130" t="s">
        <v>22</v>
      </c>
      <c r="L5130">
        <v>35000000</v>
      </c>
      <c r="M5130">
        <v>25303038</v>
      </c>
      <c r="N5130" t="s">
        <v>581</v>
      </c>
      <c r="O5130">
        <v>101</v>
      </c>
      <c r="P5130" t="str">
        <f>IF(Table1[[#This Row],[score]]&gt;=8.5,"High",IF(Table1[[#This Row],[score]]&gt;=7,"Medium","Low"))</f>
        <v>Low</v>
      </c>
      <c r="Q5130" s="5">
        <f>Table1[[#This Row],[gross]]-Table1[[#This Row],[budget]]</f>
        <v>-9696962</v>
      </c>
      <c r="R5130" s="5" t="str">
        <f>IF(Table1[[#This Row],[Profit]]&gt;0,"Profit","Loss")</f>
        <v>Loss</v>
      </c>
      <c r="S5130" s="6" t="str">
        <f>FLOOR(Table1[[#This Row],[year]]-1900,10)+1900 &amp; "-" &amp; FLOOR(Table1[[#This Row],[year]]-1890,10)+1900</f>
        <v>2000-2010</v>
      </c>
      <c r="T5130" s="14" t="s">
        <v>21835</v>
      </c>
      <c r="AB5130" s="14"/>
    </row>
    <row r="5131" spans="1:28" hidden="1" x14ac:dyDescent="0.3">
      <c r="A5131" t="s">
        <v>15037</v>
      </c>
      <c r="B5131" t="s">
        <v>16</v>
      </c>
      <c r="C5131" t="s">
        <v>104</v>
      </c>
      <c r="D5131">
        <v>2007</v>
      </c>
      <c r="E5131" t="s">
        <v>14938</v>
      </c>
      <c r="F5131">
        <v>7.3</v>
      </c>
      <c r="G5131">
        <v>99000</v>
      </c>
      <c r="H5131" t="s">
        <v>404</v>
      </c>
      <c r="I5131" t="s">
        <v>15038</v>
      </c>
      <c r="J5131" t="s">
        <v>11582</v>
      </c>
      <c r="K5131" t="s">
        <v>30</v>
      </c>
      <c r="L5131">
        <v>18000000</v>
      </c>
      <c r="M5131">
        <v>25038466</v>
      </c>
      <c r="N5131" t="s">
        <v>8130</v>
      </c>
      <c r="O5131">
        <v>117</v>
      </c>
      <c r="P5131" t="str">
        <f>IF(Table1[[#This Row],[score]]&gt;=8.5,"High",IF(Table1[[#This Row],[score]]&gt;=7,"Medium","Low"))</f>
        <v>Medium</v>
      </c>
      <c r="Q5131" s="5">
        <f>Table1[[#This Row],[gross]]-Table1[[#This Row],[budget]]</f>
        <v>7038466</v>
      </c>
      <c r="R5131" s="5" t="str">
        <f>IF(Table1[[#This Row],[Profit]]&gt;0,"Profit","Loss")</f>
        <v>Profit</v>
      </c>
      <c r="S5131" s="6" t="str">
        <f>FLOOR(Table1[[#This Row],[year]]-1900,10)+1900 &amp; "-" &amp; FLOOR(Table1[[#This Row],[year]]-1890,10)+1900</f>
        <v>2000-2010</v>
      </c>
      <c r="T5131" s="14" t="s">
        <v>21835</v>
      </c>
      <c r="AB5131" s="14"/>
    </row>
    <row r="5132" spans="1:28" hidden="1" x14ac:dyDescent="0.3">
      <c r="A5132" t="s">
        <v>15239</v>
      </c>
      <c r="B5132" t="s">
        <v>16</v>
      </c>
      <c r="C5132" t="s">
        <v>41</v>
      </c>
      <c r="D5132">
        <v>2007</v>
      </c>
      <c r="E5132" t="s">
        <v>14734</v>
      </c>
      <c r="F5132">
        <v>5.8</v>
      </c>
      <c r="G5132">
        <v>24000</v>
      </c>
      <c r="H5132" t="s">
        <v>1219</v>
      </c>
      <c r="I5132" t="s">
        <v>6692</v>
      </c>
      <c r="J5132" t="s">
        <v>122</v>
      </c>
      <c r="K5132" t="s">
        <v>30</v>
      </c>
      <c r="L5132">
        <v>20000000</v>
      </c>
      <c r="M5132">
        <v>25000167</v>
      </c>
      <c r="N5132" t="s">
        <v>4484</v>
      </c>
      <c r="O5132">
        <v>113</v>
      </c>
      <c r="P5132" t="str">
        <f>IF(Table1[[#This Row],[score]]&gt;=8.5,"High",IF(Table1[[#This Row],[score]]&gt;=7,"Medium","Low"))</f>
        <v>Low</v>
      </c>
      <c r="Q5132" s="5">
        <f>Table1[[#This Row],[gross]]-Table1[[#This Row],[budget]]</f>
        <v>5000167</v>
      </c>
      <c r="R5132" s="5" t="str">
        <f>IF(Table1[[#This Row],[Profit]]&gt;0,"Profit","Loss")</f>
        <v>Profit</v>
      </c>
      <c r="S5132" s="6" t="str">
        <f>FLOOR(Table1[[#This Row],[year]]-1900,10)+1900 &amp; "-" &amp; FLOOR(Table1[[#This Row],[year]]-1890,10)+1900</f>
        <v>2000-2010</v>
      </c>
      <c r="T5132" s="14" t="s">
        <v>21835</v>
      </c>
      <c r="AB5132" s="14"/>
    </row>
    <row r="5133" spans="1:28" hidden="1" x14ac:dyDescent="0.3">
      <c r="A5133" t="s">
        <v>15231</v>
      </c>
      <c r="B5133" t="s">
        <v>1974</v>
      </c>
      <c r="C5133" t="s">
        <v>390</v>
      </c>
      <c r="D5133">
        <v>2007</v>
      </c>
      <c r="E5133" t="s">
        <v>15232</v>
      </c>
      <c r="F5133">
        <v>8</v>
      </c>
      <c r="G5133">
        <v>90000</v>
      </c>
      <c r="H5133" t="s">
        <v>15233</v>
      </c>
      <c r="I5133" t="s">
        <v>15234</v>
      </c>
      <c r="J5133" t="s">
        <v>15235</v>
      </c>
      <c r="K5133" t="s">
        <v>448</v>
      </c>
      <c r="L5133">
        <v>7300000</v>
      </c>
      <c r="M5133">
        <v>22783978</v>
      </c>
      <c r="N5133" t="s">
        <v>15236</v>
      </c>
      <c r="O5133">
        <v>96</v>
      </c>
      <c r="P5133" t="str">
        <f>IF(Table1[[#This Row],[score]]&gt;=8.5,"High",IF(Table1[[#This Row],[score]]&gt;=7,"Medium","Low"))</f>
        <v>Medium</v>
      </c>
      <c r="Q5133" s="5">
        <f>Table1[[#This Row],[gross]]-Table1[[#This Row],[budget]]</f>
        <v>15483978</v>
      </c>
      <c r="R5133" s="5" t="str">
        <f>IF(Table1[[#This Row],[Profit]]&gt;0,"Profit","Loss")</f>
        <v>Profit</v>
      </c>
      <c r="S5133" s="6" t="str">
        <f>FLOOR(Table1[[#This Row],[year]]-1900,10)+1900 &amp; "-" &amp; FLOOR(Table1[[#This Row],[year]]-1890,10)+1900</f>
        <v>2000-2010</v>
      </c>
      <c r="T5133" s="14" t="s">
        <v>21835</v>
      </c>
      <c r="AB5133" s="14"/>
    </row>
    <row r="5134" spans="1:28" hidden="1" x14ac:dyDescent="0.3">
      <c r="A5134" t="s">
        <v>15359</v>
      </c>
      <c r="B5134" t="s">
        <v>1974</v>
      </c>
      <c r="C5134" t="s">
        <v>104</v>
      </c>
      <c r="D5134">
        <v>2007</v>
      </c>
      <c r="E5134" t="s">
        <v>15360</v>
      </c>
      <c r="F5134">
        <v>6.7</v>
      </c>
      <c r="G5134">
        <v>51000</v>
      </c>
      <c r="H5134" t="s">
        <v>289</v>
      </c>
      <c r="I5134" t="s">
        <v>289</v>
      </c>
      <c r="J5134" t="s">
        <v>11441</v>
      </c>
      <c r="K5134" t="s">
        <v>30</v>
      </c>
      <c r="L5134">
        <f>20500000</f>
        <v>20500000</v>
      </c>
      <c r="M5134">
        <v>22687639</v>
      </c>
      <c r="N5134" t="s">
        <v>15361</v>
      </c>
      <c r="O5134">
        <v>108</v>
      </c>
      <c r="P5134" t="str">
        <f>IF(Table1[[#This Row],[score]]&gt;=8.5,"High",IF(Table1[[#This Row],[score]]&gt;=7,"Medium","Low"))</f>
        <v>Low</v>
      </c>
      <c r="Q5134" s="5">
        <f>Table1[[#This Row],[gross]]-Table1[[#This Row],[budget]]</f>
        <v>2187639</v>
      </c>
      <c r="R5134" s="5" t="str">
        <f>IF(Table1[[#This Row],[Profit]]&gt;0,"Profit","Loss")</f>
        <v>Profit</v>
      </c>
      <c r="S5134" s="6" t="str">
        <f>FLOOR(Table1[[#This Row],[year]]-1900,10)+1900 &amp; "-" &amp; FLOOR(Table1[[#This Row],[year]]-1890,10)+1900</f>
        <v>2000-2010</v>
      </c>
      <c r="T5134" s="14" t="s">
        <v>21835</v>
      </c>
      <c r="AB5134" s="14"/>
    </row>
    <row r="5135" spans="1:28" hidden="1" x14ac:dyDescent="0.3">
      <c r="A5135" t="s">
        <v>14979</v>
      </c>
      <c r="B5135" t="s">
        <v>16</v>
      </c>
      <c r="C5135" t="s">
        <v>52</v>
      </c>
      <c r="D5135">
        <v>2007</v>
      </c>
      <c r="E5135" t="s">
        <v>14980</v>
      </c>
      <c r="F5135">
        <v>6.2</v>
      </c>
      <c r="G5135">
        <v>89000</v>
      </c>
      <c r="H5135" t="s">
        <v>13350</v>
      </c>
      <c r="I5135" t="s">
        <v>13351</v>
      </c>
      <c r="J5135" t="s">
        <v>14981</v>
      </c>
      <c r="K5135" t="s">
        <v>30</v>
      </c>
      <c r="L5135">
        <v>20000000</v>
      </c>
      <c r="M5135">
        <v>22382047</v>
      </c>
      <c r="N5135" t="s">
        <v>61</v>
      </c>
      <c r="O5135">
        <v>89</v>
      </c>
      <c r="P5135" t="str">
        <f>IF(Table1[[#This Row],[score]]&gt;=8.5,"High",IF(Table1[[#This Row],[score]]&gt;=7,"Medium","Low"))</f>
        <v>Low</v>
      </c>
      <c r="Q5135" s="5">
        <f>Table1[[#This Row],[gross]]-Table1[[#This Row],[budget]]</f>
        <v>2382047</v>
      </c>
      <c r="R5135" s="5" t="str">
        <f>IF(Table1[[#This Row],[Profit]]&gt;0,"Profit","Loss")</f>
        <v>Profit</v>
      </c>
      <c r="S5135" s="6" t="str">
        <f>FLOOR(Table1[[#This Row],[year]]-1900,10)+1900 &amp; "-" &amp; FLOOR(Table1[[#This Row],[year]]-1890,10)+1900</f>
        <v>2000-2010</v>
      </c>
      <c r="T5135" s="14" t="s">
        <v>21835</v>
      </c>
      <c r="AB5135" s="14"/>
    </row>
    <row r="5136" spans="1:28" hidden="1" x14ac:dyDescent="0.3">
      <c r="A5136" t="s">
        <v>15160</v>
      </c>
      <c r="B5136" t="s">
        <v>16</v>
      </c>
      <c r="C5136" t="s">
        <v>17</v>
      </c>
      <c r="D5136">
        <v>2007</v>
      </c>
      <c r="E5136" t="s">
        <v>14621</v>
      </c>
      <c r="F5136">
        <v>7.4</v>
      </c>
      <c r="G5136">
        <v>94000</v>
      </c>
      <c r="H5136" t="s">
        <v>6103</v>
      </c>
      <c r="I5136" t="s">
        <v>6103</v>
      </c>
      <c r="J5136" t="s">
        <v>8432</v>
      </c>
      <c r="K5136" t="s">
        <v>30</v>
      </c>
      <c r="L5136">
        <v>20000000</v>
      </c>
      <c r="M5136">
        <v>22242388</v>
      </c>
      <c r="N5136" t="s">
        <v>15161</v>
      </c>
      <c r="O5136">
        <v>124</v>
      </c>
      <c r="P5136" t="str">
        <f>IF(Table1[[#This Row],[score]]&gt;=8.5,"High",IF(Table1[[#This Row],[score]]&gt;=7,"Medium","Low"))</f>
        <v>Medium</v>
      </c>
      <c r="Q5136" s="5">
        <f>Table1[[#This Row],[gross]]-Table1[[#This Row],[budget]]</f>
        <v>2242388</v>
      </c>
      <c r="R5136" s="5" t="str">
        <f>IF(Table1[[#This Row],[Profit]]&gt;0,"Profit","Loss")</f>
        <v>Profit</v>
      </c>
      <c r="S5136" s="6" t="str">
        <f>FLOOR(Table1[[#This Row],[year]]-1900,10)+1900 &amp; "-" &amp; FLOOR(Table1[[#This Row],[year]]-1890,10)+1900</f>
        <v>2000-2010</v>
      </c>
      <c r="T5136" s="14" t="s">
        <v>21835</v>
      </c>
      <c r="AB5136" s="14"/>
    </row>
    <row r="5137" spans="1:28" hidden="1" x14ac:dyDescent="0.3">
      <c r="A5137" t="s">
        <v>15135</v>
      </c>
      <c r="B5137" t="s">
        <v>1974</v>
      </c>
      <c r="C5137" t="s">
        <v>41</v>
      </c>
      <c r="D5137">
        <v>2007</v>
      </c>
      <c r="E5137" t="s">
        <v>14634</v>
      </c>
      <c r="F5137">
        <v>7</v>
      </c>
      <c r="G5137">
        <v>44000</v>
      </c>
      <c r="H5137" t="s">
        <v>5387</v>
      </c>
      <c r="I5137" t="s">
        <v>5387</v>
      </c>
      <c r="J5137" t="s">
        <v>15136</v>
      </c>
      <c r="K5137" t="s">
        <v>30</v>
      </c>
      <c r="L5137">
        <v>1500000</v>
      </c>
      <c r="M5137">
        <v>22240529</v>
      </c>
      <c r="N5137" t="s">
        <v>15137</v>
      </c>
      <c r="O5137">
        <v>108</v>
      </c>
      <c r="P5137" t="str">
        <f>IF(Table1[[#This Row],[score]]&gt;=8.5,"High",IF(Table1[[#This Row],[score]]&gt;=7,"Medium","Low"))</f>
        <v>Medium</v>
      </c>
      <c r="Q5137" s="5">
        <f>Table1[[#This Row],[gross]]-Table1[[#This Row],[budget]]</f>
        <v>20740529</v>
      </c>
      <c r="R5137" s="5" t="str">
        <f>IF(Table1[[#This Row],[Profit]]&gt;0,"Profit","Loss")</f>
        <v>Profit</v>
      </c>
      <c r="S5137" s="6" t="str">
        <f>FLOOR(Table1[[#This Row],[year]]-1900,10)+1900 &amp; "-" &amp; FLOOR(Table1[[#This Row],[year]]-1890,10)+1900</f>
        <v>2000-2010</v>
      </c>
      <c r="T5137" s="14" t="s">
        <v>21835</v>
      </c>
      <c r="AB5137" s="14"/>
    </row>
    <row r="5138" spans="1:28" hidden="1" x14ac:dyDescent="0.3">
      <c r="A5138" t="s">
        <v>15102</v>
      </c>
      <c r="B5138" t="s">
        <v>16</v>
      </c>
      <c r="C5138" t="s">
        <v>41</v>
      </c>
      <c r="D5138">
        <v>2007</v>
      </c>
      <c r="E5138" t="s">
        <v>14816</v>
      </c>
      <c r="F5138">
        <v>5.9</v>
      </c>
      <c r="G5138">
        <v>26000</v>
      </c>
      <c r="H5138" t="s">
        <v>14410</v>
      </c>
      <c r="I5138" t="s">
        <v>14410</v>
      </c>
      <c r="J5138" t="s">
        <v>13966</v>
      </c>
      <c r="K5138" t="s">
        <v>30</v>
      </c>
      <c r="L5138">
        <v>10000000</v>
      </c>
      <c r="M5138">
        <v>22021262</v>
      </c>
      <c r="N5138" t="s">
        <v>180</v>
      </c>
      <c r="O5138">
        <v>84</v>
      </c>
      <c r="P5138" t="str">
        <f>IF(Table1[[#This Row],[score]]&gt;=8.5,"High",IF(Table1[[#This Row],[score]]&gt;=7,"Medium","Low"))</f>
        <v>Low</v>
      </c>
      <c r="Q5138" s="5">
        <f>Table1[[#This Row],[gross]]-Table1[[#This Row],[budget]]</f>
        <v>12021262</v>
      </c>
      <c r="R5138" s="5" t="str">
        <f>IF(Table1[[#This Row],[Profit]]&gt;0,"Profit","Loss")</f>
        <v>Profit</v>
      </c>
      <c r="S5138" s="6" t="str">
        <f>FLOOR(Table1[[#This Row],[year]]-1900,10)+1900 &amp; "-" &amp; FLOOR(Table1[[#This Row],[year]]-1890,10)+1900</f>
        <v>2000-2010</v>
      </c>
      <c r="T5138" s="14" t="s">
        <v>21835</v>
      </c>
      <c r="AB5138" s="14"/>
    </row>
    <row r="5139" spans="1:28" hidden="1" x14ac:dyDescent="0.3">
      <c r="A5139" t="s">
        <v>15198</v>
      </c>
      <c r="B5139" t="s">
        <v>1974</v>
      </c>
      <c r="C5139" t="s">
        <v>17</v>
      </c>
      <c r="D5139">
        <v>2007</v>
      </c>
      <c r="E5139" t="s">
        <v>15199</v>
      </c>
      <c r="F5139">
        <v>6.6</v>
      </c>
      <c r="G5139">
        <v>53000</v>
      </c>
      <c r="H5139" t="s">
        <v>4669</v>
      </c>
      <c r="I5139" t="s">
        <v>4669</v>
      </c>
      <c r="J5139" t="s">
        <v>15200</v>
      </c>
      <c r="K5139" t="s">
        <v>5936</v>
      </c>
      <c r="L5139">
        <v>10000000</v>
      </c>
      <c r="M5139">
        <v>22007671</v>
      </c>
      <c r="N5139" t="s">
        <v>9611</v>
      </c>
      <c r="O5139">
        <v>95</v>
      </c>
      <c r="P5139" t="str">
        <f>IF(Table1[[#This Row],[score]]&gt;=8.5,"High",IF(Table1[[#This Row],[score]]&gt;=7,"Medium","Low"))</f>
        <v>Low</v>
      </c>
      <c r="Q5139" s="5">
        <f>Table1[[#This Row],[gross]]-Table1[[#This Row],[budget]]</f>
        <v>12007671</v>
      </c>
      <c r="R5139" s="5" t="str">
        <f>IF(Table1[[#This Row],[Profit]]&gt;0,"Profit","Loss")</f>
        <v>Profit</v>
      </c>
      <c r="S5139" s="6" t="str">
        <f>FLOOR(Table1[[#This Row],[year]]-1900,10)+1900 &amp; "-" &amp; FLOOR(Table1[[#This Row],[year]]-1890,10)+1900</f>
        <v>2000-2010</v>
      </c>
      <c r="T5139" s="14" t="s">
        <v>21842</v>
      </c>
      <c r="AB5139" s="14"/>
    </row>
    <row r="5140" spans="1:28" hidden="1" x14ac:dyDescent="0.3">
      <c r="A5140" t="s">
        <v>15080</v>
      </c>
      <c r="B5140" t="s">
        <v>33</v>
      </c>
      <c r="C5140" t="s">
        <v>17</v>
      </c>
      <c r="D5140">
        <v>2007</v>
      </c>
      <c r="E5140" t="s">
        <v>15081</v>
      </c>
      <c r="F5140">
        <v>8.4</v>
      </c>
      <c r="G5140">
        <v>177000</v>
      </c>
      <c r="H5140" t="s">
        <v>12001</v>
      </c>
      <c r="I5140" t="s">
        <v>15082</v>
      </c>
      <c r="J5140" t="s">
        <v>15083</v>
      </c>
      <c r="K5140" t="s">
        <v>10197</v>
      </c>
      <c r="L5140" s="5">
        <f>20500000</f>
        <v>20500000</v>
      </c>
      <c r="M5140" s="5">
        <v>21897373</v>
      </c>
      <c r="N5140" t="s">
        <v>12002</v>
      </c>
      <c r="O5140">
        <v>165</v>
      </c>
      <c r="P5140" t="str">
        <f>IF(Table1[[#This Row],[score]]&gt;=8.5,"High",IF(Table1[[#This Row],[score]]&gt;=7,"Medium","Low"))</f>
        <v>Medium</v>
      </c>
      <c r="Q5140" s="5">
        <f>Table1[[#This Row],[gross]]-Table1[[#This Row],[budget]]</f>
        <v>1397373</v>
      </c>
      <c r="R5140" s="5" t="str">
        <f>IF(Table1[[#This Row],[Profit]]&gt;0,"Profit","Loss")</f>
        <v>Profit</v>
      </c>
      <c r="S5140" s="6" t="str">
        <f>FLOOR(Table1[[#This Row],[year]]-1900,10)+1900 &amp; "-" &amp; FLOOR(Table1[[#This Row],[year]]-1890,10)+1900</f>
        <v>2000-2010</v>
      </c>
      <c r="T5140" s="14" t="s">
        <v>21867</v>
      </c>
      <c r="AB5140" s="14"/>
    </row>
    <row r="5141" spans="1:28" hidden="1" x14ac:dyDescent="0.3">
      <c r="A5141" t="s">
        <v>15124</v>
      </c>
      <c r="B5141" t="s">
        <v>16</v>
      </c>
      <c r="C5141" t="s">
        <v>17</v>
      </c>
      <c r="D5141">
        <v>2007</v>
      </c>
      <c r="E5141" t="s">
        <v>14575</v>
      </c>
      <c r="F5141">
        <v>7.8</v>
      </c>
      <c r="G5141">
        <v>112000</v>
      </c>
      <c r="H5141" t="s">
        <v>15125</v>
      </c>
      <c r="I5141" t="s">
        <v>15125</v>
      </c>
      <c r="J5141" t="s">
        <v>15126</v>
      </c>
      <c r="K5141" t="s">
        <v>3125</v>
      </c>
      <c r="L5141">
        <v>150000</v>
      </c>
      <c r="M5141">
        <v>20936722</v>
      </c>
      <c r="N5141" t="s">
        <v>12712</v>
      </c>
      <c r="O5141">
        <v>86</v>
      </c>
      <c r="P5141" t="str">
        <f>IF(Table1[[#This Row],[score]]&gt;=8.5,"High",IF(Table1[[#This Row],[score]]&gt;=7,"Medium","Low"))</f>
        <v>Medium</v>
      </c>
      <c r="Q5141" s="5">
        <f>Table1[[#This Row],[gross]]-Table1[[#This Row],[budget]]</f>
        <v>20786722</v>
      </c>
      <c r="R5141" s="5" t="str">
        <f>IF(Table1[[#This Row],[Profit]]&gt;0,"Profit","Loss")</f>
        <v>Profit</v>
      </c>
      <c r="S5141" s="6" t="str">
        <f>FLOOR(Table1[[#This Row],[year]]-1900,10)+1900 &amp; "-" &amp; FLOOR(Table1[[#This Row],[year]]-1890,10)+1900</f>
        <v>2000-2010</v>
      </c>
      <c r="T5141" s="14" t="s">
        <v>21835</v>
      </c>
      <c r="AB5141" s="14"/>
    </row>
    <row r="5142" spans="1:28" hidden="1" x14ac:dyDescent="0.3">
      <c r="A5142" t="s">
        <v>15043</v>
      </c>
      <c r="B5142" t="s">
        <v>16</v>
      </c>
      <c r="C5142" t="s">
        <v>41</v>
      </c>
      <c r="D5142">
        <v>2007</v>
      </c>
      <c r="E5142" t="s">
        <v>14928</v>
      </c>
      <c r="F5142">
        <v>6.8</v>
      </c>
      <c r="G5142">
        <v>69000</v>
      </c>
      <c r="H5142" t="s">
        <v>10518</v>
      </c>
      <c r="I5142" t="s">
        <v>8469</v>
      </c>
      <c r="J5142" t="s">
        <v>15044</v>
      </c>
      <c r="K5142" t="s">
        <v>30</v>
      </c>
      <c r="L5142">
        <v>35000000</v>
      </c>
      <c r="M5142">
        <v>20576198</v>
      </c>
      <c r="N5142" t="s">
        <v>15045</v>
      </c>
      <c r="O5142">
        <v>96</v>
      </c>
      <c r="P5142" t="str">
        <f>IF(Table1[[#This Row],[score]]&gt;=8.5,"High",IF(Table1[[#This Row],[score]]&gt;=7,"Medium","Low"))</f>
        <v>Low</v>
      </c>
      <c r="Q5142" s="5">
        <f>Table1[[#This Row],[gross]]-Table1[[#This Row],[budget]]</f>
        <v>-14423802</v>
      </c>
      <c r="R5142" s="5" t="str">
        <f>IF(Table1[[#This Row],[Profit]]&gt;0,"Profit","Loss")</f>
        <v>Loss</v>
      </c>
      <c r="S5142" s="6" t="str">
        <f>FLOOR(Table1[[#This Row],[year]]-1900,10)+1900 &amp; "-" &amp; FLOOR(Table1[[#This Row],[year]]-1890,10)+1900</f>
        <v>2000-2010</v>
      </c>
      <c r="T5142" s="14" t="s">
        <v>21835</v>
      </c>
      <c r="AB5142" s="14"/>
    </row>
    <row r="5143" spans="1:28" hidden="1" x14ac:dyDescent="0.3">
      <c r="A5143" t="s">
        <v>15194</v>
      </c>
      <c r="B5143" t="s">
        <v>1974</v>
      </c>
      <c r="C5143" t="s">
        <v>63</v>
      </c>
      <c r="D5143">
        <v>2007</v>
      </c>
      <c r="E5143" t="s">
        <v>15195</v>
      </c>
      <c r="F5143">
        <v>8</v>
      </c>
      <c r="G5143">
        <v>105000</v>
      </c>
      <c r="H5143" t="s">
        <v>9178</v>
      </c>
      <c r="I5143" t="s">
        <v>1806</v>
      </c>
      <c r="J5143" t="s">
        <v>15196</v>
      </c>
      <c r="K5143" t="s">
        <v>448</v>
      </c>
      <c r="L5143">
        <f>20500000</f>
        <v>20500000</v>
      </c>
      <c r="M5143">
        <v>19780116</v>
      </c>
      <c r="N5143" t="s">
        <v>15197</v>
      </c>
      <c r="O5143">
        <v>112</v>
      </c>
      <c r="P5143" t="str">
        <f>IF(Table1[[#This Row],[score]]&gt;=8.5,"High",IF(Table1[[#This Row],[score]]&gt;=7,"Medium","Low"))</f>
        <v>Medium</v>
      </c>
      <c r="Q5143" s="5">
        <f>Table1[[#This Row],[gross]]-Table1[[#This Row],[budget]]</f>
        <v>-719884</v>
      </c>
      <c r="R5143" s="5" t="str">
        <f>IF(Table1[[#This Row],[Profit]]&gt;0,"Profit","Loss")</f>
        <v>Loss</v>
      </c>
      <c r="S5143" s="6" t="str">
        <f>FLOOR(Table1[[#This Row],[year]]-1900,10)+1900 &amp; "-" &amp; FLOOR(Table1[[#This Row],[year]]-1890,10)+1900</f>
        <v>2000-2010</v>
      </c>
      <c r="T5143" s="14" t="s">
        <v>21835</v>
      </c>
      <c r="AB5143" s="14"/>
    </row>
    <row r="5144" spans="1:28" hidden="1" x14ac:dyDescent="0.3">
      <c r="A5144" t="s">
        <v>15306</v>
      </c>
      <c r="B5144" t="s">
        <v>16</v>
      </c>
      <c r="C5144" t="s">
        <v>104</v>
      </c>
      <c r="D5144">
        <v>2007</v>
      </c>
      <c r="E5144" t="s">
        <v>15307</v>
      </c>
      <c r="F5144">
        <v>7.6</v>
      </c>
      <c r="G5144">
        <v>44000</v>
      </c>
      <c r="H5144" t="s">
        <v>15308</v>
      </c>
      <c r="I5144" t="s">
        <v>15309</v>
      </c>
      <c r="J5144" t="s">
        <v>15310</v>
      </c>
      <c r="K5144" t="s">
        <v>7385</v>
      </c>
      <c r="L5144">
        <f>20500000</f>
        <v>20500000</v>
      </c>
      <c r="M5144">
        <v>18814713</v>
      </c>
      <c r="N5144" t="s">
        <v>15311</v>
      </c>
      <c r="O5144">
        <v>99</v>
      </c>
      <c r="P5144" t="str">
        <f>IF(Table1[[#This Row],[score]]&gt;=8.5,"High",IF(Table1[[#This Row],[score]]&gt;=7,"Medium","Low"))</f>
        <v>Medium</v>
      </c>
      <c r="Q5144" s="5">
        <f>Table1[[#This Row],[gross]]-Table1[[#This Row],[budget]]</f>
        <v>-1685287</v>
      </c>
      <c r="R5144" s="5" t="str">
        <f>IF(Table1[[#This Row],[Profit]]&gt;0,"Profit","Loss")</f>
        <v>Loss</v>
      </c>
      <c r="S5144" s="6" t="str">
        <f>FLOOR(Table1[[#This Row],[year]]-1900,10)+1900 &amp; "-" &amp; FLOOR(Table1[[#This Row],[year]]-1890,10)+1900</f>
        <v>2000-2010</v>
      </c>
      <c r="T5144" s="14" t="s">
        <v>21835</v>
      </c>
      <c r="AB5144" s="14"/>
    </row>
    <row r="5145" spans="1:28" hidden="1" x14ac:dyDescent="0.3">
      <c r="A5145" t="s">
        <v>15130</v>
      </c>
      <c r="B5145" t="s">
        <v>1974</v>
      </c>
      <c r="C5145" t="s">
        <v>17</v>
      </c>
      <c r="D5145">
        <v>2007</v>
      </c>
      <c r="E5145" t="s">
        <v>15131</v>
      </c>
      <c r="F5145">
        <v>7.6</v>
      </c>
      <c r="G5145">
        <v>42000</v>
      </c>
      <c r="H5145" t="s">
        <v>13021</v>
      </c>
      <c r="I5145" t="s">
        <v>13021</v>
      </c>
      <c r="J5145" t="s">
        <v>15132</v>
      </c>
      <c r="K5145" t="s">
        <v>30</v>
      </c>
      <c r="L5145">
        <v>4000000</v>
      </c>
      <c r="M5145">
        <v>18197518</v>
      </c>
      <c r="N5145" t="s">
        <v>15133</v>
      </c>
      <c r="O5145">
        <v>104</v>
      </c>
      <c r="P5145" t="str">
        <f>IF(Table1[[#This Row],[score]]&gt;=8.5,"High",IF(Table1[[#This Row],[score]]&gt;=7,"Medium","Low"))</f>
        <v>Medium</v>
      </c>
      <c r="Q5145" s="5">
        <f>Table1[[#This Row],[gross]]-Table1[[#This Row],[budget]]</f>
        <v>14197518</v>
      </c>
      <c r="R5145" s="5" t="str">
        <f>IF(Table1[[#This Row],[Profit]]&gt;0,"Profit","Loss")</f>
        <v>Profit</v>
      </c>
      <c r="S5145" s="6" t="str">
        <f>FLOOR(Table1[[#This Row],[year]]-1900,10)+1900 &amp; "-" &amp; FLOOR(Table1[[#This Row],[year]]-1890,10)+1900</f>
        <v>2000-2010</v>
      </c>
      <c r="T5145" s="14" t="s">
        <v>21835</v>
      </c>
      <c r="AB5145" s="14"/>
    </row>
    <row r="5146" spans="1:28" hidden="1" x14ac:dyDescent="0.3">
      <c r="A5146" t="s">
        <v>15318</v>
      </c>
      <c r="B5146" t="s">
        <v>1974</v>
      </c>
      <c r="C5146" t="s">
        <v>41</v>
      </c>
      <c r="D5146">
        <v>2007</v>
      </c>
      <c r="E5146" t="s">
        <v>14908</v>
      </c>
      <c r="F5146">
        <v>6.4</v>
      </c>
      <c r="G5146">
        <v>31000</v>
      </c>
      <c r="H5146" t="s">
        <v>15319</v>
      </c>
      <c r="I5146" t="s">
        <v>15319</v>
      </c>
      <c r="J5146" t="s">
        <v>13037</v>
      </c>
      <c r="K5146" t="s">
        <v>30</v>
      </c>
      <c r="L5146">
        <v>10000000</v>
      </c>
      <c r="M5146">
        <v>17562071</v>
      </c>
      <c r="N5146" t="s">
        <v>5059</v>
      </c>
      <c r="O5146">
        <v>97</v>
      </c>
      <c r="P5146" t="str">
        <f>IF(Table1[[#This Row],[score]]&gt;=8.5,"High",IF(Table1[[#This Row],[score]]&gt;=7,"Medium","Low"))</f>
        <v>Low</v>
      </c>
      <c r="Q5146" s="5">
        <f>Table1[[#This Row],[gross]]-Table1[[#This Row],[budget]]</f>
        <v>7562071</v>
      </c>
      <c r="R5146" s="5" t="str">
        <f>IF(Table1[[#This Row],[Profit]]&gt;0,"Profit","Loss")</f>
        <v>Profit</v>
      </c>
      <c r="S5146" s="6" t="str">
        <f>FLOOR(Table1[[#This Row],[year]]-1900,10)+1900 &amp; "-" &amp; FLOOR(Table1[[#This Row],[year]]-1890,10)+1900</f>
        <v>2000-2010</v>
      </c>
      <c r="T5146" s="14" t="s">
        <v>21835</v>
      </c>
      <c r="AB5146" s="14"/>
    </row>
    <row r="5147" spans="1:28" hidden="1" x14ac:dyDescent="0.3">
      <c r="A5147" t="s">
        <v>15185</v>
      </c>
      <c r="B5147" t="s">
        <v>16</v>
      </c>
      <c r="C5147" t="s">
        <v>34</v>
      </c>
      <c r="D5147">
        <v>2007</v>
      </c>
      <c r="E5147" t="s">
        <v>14950</v>
      </c>
      <c r="F5147">
        <v>6.7</v>
      </c>
      <c r="G5147">
        <v>70000</v>
      </c>
      <c r="H5147" t="s">
        <v>13350</v>
      </c>
      <c r="I5147" t="s">
        <v>15186</v>
      </c>
      <c r="J5147" t="s">
        <v>2021</v>
      </c>
      <c r="K5147" t="s">
        <v>30</v>
      </c>
      <c r="L5147">
        <v>20000000</v>
      </c>
      <c r="M5147">
        <v>16974459</v>
      </c>
      <c r="N5147" t="s">
        <v>180</v>
      </c>
      <c r="O5147">
        <v>105</v>
      </c>
      <c r="P5147" t="str">
        <f>IF(Table1[[#This Row],[score]]&gt;=8.5,"High",IF(Table1[[#This Row],[score]]&gt;=7,"Medium","Low"))</f>
        <v>Low</v>
      </c>
      <c r="Q5147" s="5">
        <f>Table1[[#This Row],[gross]]-Table1[[#This Row],[budget]]</f>
        <v>-3025541</v>
      </c>
      <c r="R5147" s="5" t="str">
        <f>IF(Table1[[#This Row],[Profit]]&gt;0,"Profit","Loss")</f>
        <v>Loss</v>
      </c>
      <c r="S5147" s="6" t="str">
        <f>FLOOR(Table1[[#This Row],[year]]-1900,10)+1900 &amp; "-" &amp; FLOOR(Table1[[#This Row],[year]]-1890,10)+1900</f>
        <v>2000-2010</v>
      </c>
      <c r="T5147" s="14" t="s">
        <v>21835</v>
      </c>
      <c r="AB5147" s="14"/>
    </row>
    <row r="5148" spans="1:28" hidden="1" x14ac:dyDescent="0.3">
      <c r="A5148" t="s">
        <v>15283</v>
      </c>
      <c r="B5148" t="s">
        <v>1974</v>
      </c>
      <c r="C5148" t="s">
        <v>390</v>
      </c>
      <c r="D5148">
        <v>2007</v>
      </c>
      <c r="E5148" t="s">
        <v>15284</v>
      </c>
      <c r="F5148">
        <v>7.7</v>
      </c>
      <c r="G5148">
        <v>19000</v>
      </c>
      <c r="H5148" t="s">
        <v>15285</v>
      </c>
      <c r="I5148" t="s">
        <v>15286</v>
      </c>
      <c r="J5148" t="s">
        <v>15287</v>
      </c>
      <c r="K5148" t="s">
        <v>2081</v>
      </c>
      <c r="L5148">
        <f>20500000</f>
        <v>20500000</v>
      </c>
      <c r="M5148">
        <v>16444137</v>
      </c>
      <c r="N5148" t="s">
        <v>15288</v>
      </c>
      <c r="O5148">
        <v>98</v>
      </c>
      <c r="P5148" t="str">
        <f>IF(Table1[[#This Row],[score]]&gt;=8.5,"High",IF(Table1[[#This Row],[score]]&gt;=7,"Medium","Low"))</f>
        <v>Medium</v>
      </c>
      <c r="Q5148" s="5">
        <f>Table1[[#This Row],[gross]]-Table1[[#This Row],[budget]]</f>
        <v>-4055863</v>
      </c>
      <c r="R5148" s="5" t="str">
        <f>IF(Table1[[#This Row],[Profit]]&gt;0,"Profit","Loss")</f>
        <v>Loss</v>
      </c>
      <c r="S5148" s="6" t="str">
        <f>FLOOR(Table1[[#This Row],[year]]-1900,10)+1900 &amp; "-" &amp; FLOOR(Table1[[#This Row],[year]]-1890,10)+1900</f>
        <v>2000-2010</v>
      </c>
      <c r="T5148" s="14" t="s">
        <v>21837</v>
      </c>
      <c r="AB5148" s="14"/>
    </row>
    <row r="5149" spans="1:28" hidden="1" x14ac:dyDescent="0.3">
      <c r="A5149" t="s">
        <v>15337</v>
      </c>
      <c r="B5149" t="s">
        <v>16</v>
      </c>
      <c r="C5149" t="s">
        <v>34</v>
      </c>
      <c r="D5149">
        <v>2007</v>
      </c>
      <c r="E5149" t="s">
        <v>14505</v>
      </c>
      <c r="F5149">
        <v>4.8</v>
      </c>
      <c r="G5149">
        <v>13000</v>
      </c>
      <c r="H5149" t="s">
        <v>15338</v>
      </c>
      <c r="I5149" t="s">
        <v>6685</v>
      </c>
      <c r="J5149" t="s">
        <v>15339</v>
      </c>
      <c r="K5149" t="s">
        <v>30</v>
      </c>
      <c r="L5149">
        <f>20500000</f>
        <v>20500000</v>
      </c>
      <c r="M5149">
        <v>15291277</v>
      </c>
      <c r="N5149" t="s">
        <v>5666</v>
      </c>
      <c r="O5149">
        <v>93</v>
      </c>
      <c r="P5149" t="str">
        <f>IF(Table1[[#This Row],[score]]&gt;=8.5,"High",IF(Table1[[#This Row],[score]]&gt;=7,"Medium","Low"))</f>
        <v>Low</v>
      </c>
      <c r="Q5149" s="5">
        <f>Table1[[#This Row],[gross]]-Table1[[#This Row],[budget]]</f>
        <v>-5208723</v>
      </c>
      <c r="R5149" s="5" t="str">
        <f>IF(Table1[[#This Row],[Profit]]&gt;0,"Profit","Loss")</f>
        <v>Loss</v>
      </c>
      <c r="S5149" s="6" t="str">
        <f>FLOOR(Table1[[#This Row],[year]]-1900,10)+1900 &amp; "-" &amp; FLOOR(Table1[[#This Row],[year]]-1890,10)+1900</f>
        <v>2000-2010</v>
      </c>
      <c r="T5149" s="14" t="s">
        <v>21835</v>
      </c>
      <c r="AB5149" s="14"/>
    </row>
    <row r="5150" spans="1:28" hidden="1" x14ac:dyDescent="0.3">
      <c r="A5150" t="s">
        <v>14997</v>
      </c>
      <c r="B5150" t="s">
        <v>16</v>
      </c>
      <c r="C5150" t="s">
        <v>63</v>
      </c>
      <c r="D5150">
        <v>2007</v>
      </c>
      <c r="E5150" t="s">
        <v>14879</v>
      </c>
      <c r="F5150">
        <v>7.5</v>
      </c>
      <c r="G5150">
        <v>173000</v>
      </c>
      <c r="H5150" t="s">
        <v>11376</v>
      </c>
      <c r="I5150" t="s">
        <v>11376</v>
      </c>
      <c r="J5150" t="s">
        <v>6471</v>
      </c>
      <c r="K5150" t="s">
        <v>30</v>
      </c>
      <c r="L5150">
        <v>30000000</v>
      </c>
      <c r="M5150">
        <v>15001776</v>
      </c>
      <c r="N5150" t="s">
        <v>23</v>
      </c>
      <c r="O5150">
        <v>160</v>
      </c>
      <c r="P5150" t="str">
        <f>IF(Table1[[#This Row],[score]]&gt;=8.5,"High",IF(Table1[[#This Row],[score]]&gt;=7,"Medium","Low"))</f>
        <v>Medium</v>
      </c>
      <c r="Q5150" s="5">
        <f>Table1[[#This Row],[gross]]-Table1[[#This Row],[budget]]</f>
        <v>-14998224</v>
      </c>
      <c r="R5150" s="5" t="str">
        <f>IF(Table1[[#This Row],[Profit]]&gt;0,"Profit","Loss")</f>
        <v>Loss</v>
      </c>
      <c r="S5150" s="6" t="str">
        <f>FLOOR(Table1[[#This Row],[year]]-1900,10)+1900 &amp; "-" &amp; FLOOR(Table1[[#This Row],[year]]-1890,10)+1900</f>
        <v>2000-2010</v>
      </c>
      <c r="T5150" s="14" t="s">
        <v>21835</v>
      </c>
      <c r="AB5150" s="14"/>
    </row>
    <row r="5151" spans="1:28" hidden="1" x14ac:dyDescent="0.3">
      <c r="A5151" t="s">
        <v>15188</v>
      </c>
      <c r="B5151" t="s">
        <v>16</v>
      </c>
      <c r="C5151" t="s">
        <v>34</v>
      </c>
      <c r="D5151">
        <v>2007</v>
      </c>
      <c r="E5151" t="s">
        <v>15189</v>
      </c>
      <c r="F5151">
        <v>8</v>
      </c>
      <c r="G5151">
        <v>100000</v>
      </c>
      <c r="H5151" t="s">
        <v>15190</v>
      </c>
      <c r="I5151" t="s">
        <v>15191</v>
      </c>
      <c r="J5151" t="s">
        <v>15192</v>
      </c>
      <c r="K5151" t="s">
        <v>2567</v>
      </c>
      <c r="L5151">
        <v>4000000</v>
      </c>
      <c r="M5151">
        <v>14759148</v>
      </c>
      <c r="N5151" t="s">
        <v>15193</v>
      </c>
      <c r="O5151">
        <v>115</v>
      </c>
      <c r="P5151" t="str">
        <f>IF(Table1[[#This Row],[score]]&gt;=8.5,"High",IF(Table1[[#This Row],[score]]&gt;=7,"Medium","Low"))</f>
        <v>Medium</v>
      </c>
      <c r="Q5151" s="5">
        <f>Table1[[#This Row],[gross]]-Table1[[#This Row],[budget]]</f>
        <v>10759148</v>
      </c>
      <c r="R5151" s="5" t="str">
        <f>IF(Table1[[#This Row],[Profit]]&gt;0,"Profit","Loss")</f>
        <v>Profit</v>
      </c>
      <c r="S5151" s="6" t="str">
        <f>FLOOR(Table1[[#This Row],[year]]-1900,10)+1900 &amp; "-" &amp; FLOOR(Table1[[#This Row],[year]]-1890,10)+1900</f>
        <v>2000-2010</v>
      </c>
      <c r="T5151" s="14" t="s">
        <v>21847</v>
      </c>
      <c r="AB5151" s="14"/>
    </row>
    <row r="5152" spans="1:28" hidden="1" x14ac:dyDescent="0.3">
      <c r="A5152" t="s">
        <v>14932</v>
      </c>
      <c r="B5152" t="s">
        <v>1974</v>
      </c>
      <c r="C5152" t="s">
        <v>41</v>
      </c>
      <c r="D5152">
        <v>2007</v>
      </c>
      <c r="E5152" t="s">
        <v>14933</v>
      </c>
      <c r="F5152">
        <v>6.7</v>
      </c>
      <c r="G5152">
        <v>80000</v>
      </c>
      <c r="H5152" t="s">
        <v>14934</v>
      </c>
      <c r="I5152" t="s">
        <v>14935</v>
      </c>
      <c r="J5152" t="s">
        <v>14936</v>
      </c>
      <c r="K5152" t="s">
        <v>30</v>
      </c>
      <c r="L5152">
        <f>20500000</f>
        <v>20500000</v>
      </c>
      <c r="M5152">
        <v>14353654</v>
      </c>
      <c r="N5152" t="s">
        <v>44</v>
      </c>
      <c r="O5152">
        <v>88</v>
      </c>
      <c r="P5152" t="str">
        <f>IF(Table1[[#This Row],[score]]&gt;=8.5,"High",IF(Table1[[#This Row],[score]]&gt;=7,"Medium","Low"))</f>
        <v>Low</v>
      </c>
      <c r="Q5152" s="5">
        <f>Table1[[#This Row],[gross]]-Table1[[#This Row],[budget]]</f>
        <v>-6146346</v>
      </c>
      <c r="R5152" s="5" t="str">
        <f>IF(Table1[[#This Row],[Profit]]&gt;0,"Profit","Loss")</f>
        <v>Loss</v>
      </c>
      <c r="S5152" s="6" t="str">
        <f>FLOOR(Table1[[#This Row],[year]]-1900,10)+1900 &amp; "-" &amp; FLOOR(Table1[[#This Row],[year]]-1890,10)+1900</f>
        <v>2000-2010</v>
      </c>
      <c r="T5152" s="14" t="s">
        <v>21835</v>
      </c>
      <c r="AB5152" s="14"/>
    </row>
    <row r="5153" spans="1:28" hidden="1" x14ac:dyDescent="0.3">
      <c r="A5153" t="s">
        <v>15156</v>
      </c>
      <c r="B5153" t="s">
        <v>1974</v>
      </c>
      <c r="C5153" t="s">
        <v>41</v>
      </c>
      <c r="D5153">
        <v>2007</v>
      </c>
      <c r="E5153" t="s">
        <v>14953</v>
      </c>
      <c r="F5153">
        <v>6.2</v>
      </c>
      <c r="G5153">
        <v>47000</v>
      </c>
      <c r="H5153" t="s">
        <v>13534</v>
      </c>
      <c r="I5153" t="s">
        <v>15157</v>
      </c>
      <c r="J5153" t="s">
        <v>12897</v>
      </c>
      <c r="K5153" t="s">
        <v>30</v>
      </c>
      <c r="L5153">
        <v>16500000</v>
      </c>
      <c r="M5153">
        <v>13620075</v>
      </c>
      <c r="N5153" t="s">
        <v>4484</v>
      </c>
      <c r="O5153">
        <v>108</v>
      </c>
      <c r="P5153" t="str">
        <f>IF(Table1[[#This Row],[score]]&gt;=8.5,"High",IF(Table1[[#This Row],[score]]&gt;=7,"Medium","Low"))</f>
        <v>Low</v>
      </c>
      <c r="Q5153" s="5">
        <f>Table1[[#This Row],[gross]]-Table1[[#This Row],[budget]]</f>
        <v>-2879925</v>
      </c>
      <c r="R5153" s="5" t="str">
        <f>IF(Table1[[#This Row],[Profit]]&gt;0,"Profit","Loss")</f>
        <v>Loss</v>
      </c>
      <c r="S5153" s="6" t="str">
        <f>FLOOR(Table1[[#This Row],[year]]-1900,10)+1900 &amp; "-" &amp; FLOOR(Table1[[#This Row],[year]]-1890,10)+1900</f>
        <v>2000-2010</v>
      </c>
      <c r="T5153" s="14" t="s">
        <v>21835</v>
      </c>
      <c r="AB5153" s="14"/>
    </row>
    <row r="5154" spans="1:28" hidden="1" x14ac:dyDescent="0.3">
      <c r="A5154" t="s">
        <v>15178</v>
      </c>
      <c r="B5154" t="s">
        <v>1974</v>
      </c>
      <c r="C5154" t="s">
        <v>41</v>
      </c>
      <c r="D5154">
        <v>2007</v>
      </c>
      <c r="E5154" t="s">
        <v>14879</v>
      </c>
      <c r="F5154">
        <v>4.3</v>
      </c>
      <c r="G5154">
        <v>11000</v>
      </c>
      <c r="H5154" t="s">
        <v>11867</v>
      </c>
      <c r="I5154" t="s">
        <v>15179</v>
      </c>
      <c r="J5154" t="s">
        <v>15180</v>
      </c>
      <c r="K5154" t="s">
        <v>30</v>
      </c>
      <c r="L5154">
        <v>20000000</v>
      </c>
      <c r="M5154">
        <v>13539154</v>
      </c>
      <c r="N5154" t="s">
        <v>14640</v>
      </c>
      <c r="O5154">
        <v>84</v>
      </c>
      <c r="P5154" t="str">
        <f>IF(Table1[[#This Row],[score]]&gt;=8.5,"High",IF(Table1[[#This Row],[score]]&gt;=7,"Medium","Low"))</f>
        <v>Low</v>
      </c>
      <c r="Q5154" s="5">
        <f>Table1[[#This Row],[gross]]-Table1[[#This Row],[budget]]</f>
        <v>-6460846</v>
      </c>
      <c r="R5154" s="5" t="str">
        <f>IF(Table1[[#This Row],[Profit]]&gt;0,"Profit","Loss")</f>
        <v>Loss</v>
      </c>
      <c r="S5154" s="6" t="str">
        <f>FLOOR(Table1[[#This Row],[year]]-1900,10)+1900 &amp; "-" &amp; FLOOR(Table1[[#This Row],[year]]-1890,10)+1900</f>
        <v>2000-2010</v>
      </c>
      <c r="T5154" s="14" t="s">
        <v>21835</v>
      </c>
      <c r="AB5154" s="14"/>
    </row>
    <row r="5155" spans="1:28" hidden="1" x14ac:dyDescent="0.3">
      <c r="A5155" t="s">
        <v>15171</v>
      </c>
      <c r="B5155" t="s">
        <v>1974</v>
      </c>
      <c r="C5155" t="s">
        <v>34</v>
      </c>
      <c r="D5155">
        <v>2007</v>
      </c>
      <c r="E5155" t="s">
        <v>14898</v>
      </c>
      <c r="F5155">
        <v>3.8</v>
      </c>
      <c r="G5155">
        <v>45000</v>
      </c>
      <c r="H5155" t="s">
        <v>13008</v>
      </c>
      <c r="I5155" t="s">
        <v>15172</v>
      </c>
      <c r="J5155" t="s">
        <v>11134</v>
      </c>
      <c r="K5155" t="s">
        <v>5762</v>
      </c>
      <c r="L5155">
        <v>60000000</v>
      </c>
      <c r="M5155">
        <v>13097915</v>
      </c>
      <c r="N5155" t="s">
        <v>13011</v>
      </c>
      <c r="O5155">
        <v>127</v>
      </c>
      <c r="P5155" t="str">
        <f>IF(Table1[[#This Row],[score]]&gt;=8.5,"High",IF(Table1[[#This Row],[score]]&gt;=7,"Medium","Low"))</f>
        <v>Low</v>
      </c>
      <c r="Q5155" s="5">
        <f>Table1[[#This Row],[gross]]-Table1[[#This Row],[budget]]</f>
        <v>-46902085</v>
      </c>
      <c r="R5155" s="5" t="str">
        <f>IF(Table1[[#This Row],[Profit]]&gt;0,"Profit","Loss")</f>
        <v>Loss</v>
      </c>
      <c r="S5155" s="6" t="str">
        <f>FLOOR(Table1[[#This Row],[year]]-1900,10)+1900 &amp; "-" &amp; FLOOR(Table1[[#This Row],[year]]-1890,10)+1900</f>
        <v>2000-2010</v>
      </c>
      <c r="T5155" s="14" t="s">
        <v>21835</v>
      </c>
      <c r="AB5155" s="14"/>
    </row>
    <row r="5156" spans="1:28" hidden="1" x14ac:dyDescent="0.3">
      <c r="A5156" t="s">
        <v>15101</v>
      </c>
      <c r="B5156" t="s">
        <v>16</v>
      </c>
      <c r="C5156" t="s">
        <v>63</v>
      </c>
      <c r="D5156">
        <v>2007</v>
      </c>
      <c r="E5156" t="s">
        <v>15006</v>
      </c>
      <c r="F5156">
        <v>6.9</v>
      </c>
      <c r="G5156">
        <v>57000</v>
      </c>
      <c r="H5156" t="s">
        <v>6489</v>
      </c>
      <c r="I5156" t="s">
        <v>6489</v>
      </c>
      <c r="J5156" t="s">
        <v>3866</v>
      </c>
      <c r="K5156" t="s">
        <v>5762</v>
      </c>
      <c r="L5156">
        <v>20000000</v>
      </c>
      <c r="M5156">
        <v>11792542</v>
      </c>
      <c r="N5156" t="s">
        <v>11928</v>
      </c>
      <c r="O5156">
        <v>135</v>
      </c>
      <c r="P5156" t="str">
        <f>IF(Table1[[#This Row],[score]]&gt;=8.5,"High",IF(Table1[[#This Row],[score]]&gt;=7,"Medium","Low"))</f>
        <v>Low</v>
      </c>
      <c r="Q5156" s="5">
        <f>Table1[[#This Row],[gross]]-Table1[[#This Row],[budget]]</f>
        <v>-8207458</v>
      </c>
      <c r="R5156" s="5" t="str">
        <f>IF(Table1[[#This Row],[Profit]]&gt;0,"Profit","Loss")</f>
        <v>Loss</v>
      </c>
      <c r="S5156" s="6" t="str">
        <f>FLOOR(Table1[[#This Row],[year]]-1900,10)+1900 &amp; "-" &amp; FLOOR(Table1[[#This Row],[year]]-1890,10)+1900</f>
        <v>2000-2010</v>
      </c>
      <c r="T5156" s="14" t="s">
        <v>21835</v>
      </c>
      <c r="AB5156" s="14"/>
    </row>
    <row r="5157" spans="1:28" hidden="1" x14ac:dyDescent="0.3">
      <c r="A5157" t="s">
        <v>15048</v>
      </c>
      <c r="B5157" t="s">
        <v>1974</v>
      </c>
      <c r="C5157" t="s">
        <v>41</v>
      </c>
      <c r="D5157">
        <v>2007</v>
      </c>
      <c r="E5157" t="s">
        <v>14741</v>
      </c>
      <c r="F5157">
        <v>7.3</v>
      </c>
      <c r="G5157">
        <v>141000</v>
      </c>
      <c r="H5157" t="s">
        <v>15049</v>
      </c>
      <c r="I5157" t="s">
        <v>15050</v>
      </c>
      <c r="J5157" t="s">
        <v>12035</v>
      </c>
      <c r="K5157" t="s">
        <v>30</v>
      </c>
      <c r="L5157">
        <v>12000000</v>
      </c>
      <c r="M5157">
        <v>11293663</v>
      </c>
      <c r="N5157" t="s">
        <v>118</v>
      </c>
      <c r="O5157">
        <v>106</v>
      </c>
      <c r="P5157" t="str">
        <f>IF(Table1[[#This Row],[score]]&gt;=8.5,"High",IF(Table1[[#This Row],[score]]&gt;=7,"Medium","Low"))</f>
        <v>Medium</v>
      </c>
      <c r="Q5157" s="5">
        <f>Table1[[#This Row],[gross]]-Table1[[#This Row],[budget]]</f>
        <v>-706337</v>
      </c>
      <c r="R5157" s="5" t="str">
        <f>IF(Table1[[#This Row],[Profit]]&gt;0,"Profit","Loss")</f>
        <v>Loss</v>
      </c>
      <c r="S5157" s="6" t="str">
        <f>FLOOR(Table1[[#This Row],[year]]-1900,10)+1900 &amp; "-" &amp; FLOOR(Table1[[#This Row],[year]]-1890,10)+1900</f>
        <v>2000-2010</v>
      </c>
      <c r="T5157" s="14" t="s">
        <v>21835</v>
      </c>
      <c r="AB5157" s="14"/>
    </row>
    <row r="5158" spans="1:28" hidden="1" x14ac:dyDescent="0.3">
      <c r="A5158" t="s">
        <v>15266</v>
      </c>
      <c r="B5158" t="s">
        <v>16</v>
      </c>
      <c r="C5158" t="s">
        <v>104</v>
      </c>
      <c r="D5158">
        <v>2007</v>
      </c>
      <c r="E5158" t="s">
        <v>15267</v>
      </c>
      <c r="F5158">
        <v>4.5999999999999996</v>
      </c>
      <c r="G5158">
        <v>23000</v>
      </c>
      <c r="H5158" t="s">
        <v>2127</v>
      </c>
      <c r="I5158" t="s">
        <v>2456</v>
      </c>
      <c r="J5158" t="s">
        <v>15268</v>
      </c>
      <c r="K5158" t="s">
        <v>30</v>
      </c>
      <c r="L5158">
        <v>17000000</v>
      </c>
      <c r="M5158">
        <v>10921200</v>
      </c>
      <c r="N5158" t="s">
        <v>15269</v>
      </c>
      <c r="O5158">
        <v>96</v>
      </c>
      <c r="P5158" t="str">
        <f>IF(Table1[[#This Row],[score]]&gt;=8.5,"High",IF(Table1[[#This Row],[score]]&gt;=7,"Medium","Low"))</f>
        <v>Low</v>
      </c>
      <c r="Q5158" s="5">
        <f>Table1[[#This Row],[gross]]-Table1[[#This Row],[budget]]</f>
        <v>-6078800</v>
      </c>
      <c r="R5158" s="5" t="str">
        <f>IF(Table1[[#This Row],[Profit]]&gt;0,"Profit","Loss")</f>
        <v>Loss</v>
      </c>
      <c r="S5158" s="6" t="str">
        <f>FLOOR(Table1[[#This Row],[year]]-1900,10)+1900 &amp; "-" &amp; FLOOR(Table1[[#This Row],[year]]-1890,10)+1900</f>
        <v>2000-2010</v>
      </c>
      <c r="T5158" s="14" t="s">
        <v>21835</v>
      </c>
      <c r="AB5158" s="14"/>
    </row>
    <row r="5159" spans="1:28" hidden="1" x14ac:dyDescent="0.3">
      <c r="A5159" t="s">
        <v>15375</v>
      </c>
      <c r="B5159" t="s">
        <v>1974</v>
      </c>
      <c r="C5159" t="s">
        <v>34</v>
      </c>
      <c r="D5159">
        <v>2007</v>
      </c>
      <c r="E5159" t="s">
        <v>15131</v>
      </c>
      <c r="F5159">
        <v>7</v>
      </c>
      <c r="G5159">
        <v>31000</v>
      </c>
      <c r="H5159" t="s">
        <v>13896</v>
      </c>
      <c r="I5159" t="s">
        <v>13896</v>
      </c>
      <c r="J5159" t="s">
        <v>15376</v>
      </c>
      <c r="K5159" t="s">
        <v>22</v>
      </c>
      <c r="L5159">
        <f>20500000</f>
        <v>20500000</v>
      </c>
      <c r="M5159">
        <v>10871449</v>
      </c>
      <c r="N5159" t="s">
        <v>15377</v>
      </c>
      <c r="O5159">
        <v>96</v>
      </c>
      <c r="P5159" t="str">
        <f>IF(Table1[[#This Row],[score]]&gt;=8.5,"High",IF(Table1[[#This Row],[score]]&gt;=7,"Medium","Low"))</f>
        <v>Medium</v>
      </c>
      <c r="Q5159" s="5">
        <f>Table1[[#This Row],[gross]]-Table1[[#This Row],[budget]]</f>
        <v>-9628551</v>
      </c>
      <c r="R5159" s="5" t="str">
        <f>IF(Table1[[#This Row],[Profit]]&gt;0,"Profit","Loss")</f>
        <v>Loss</v>
      </c>
      <c r="S5159" s="6" t="str">
        <f>FLOOR(Table1[[#This Row],[year]]-1900,10)+1900 &amp; "-" &amp; FLOOR(Table1[[#This Row],[year]]-1890,10)+1900</f>
        <v>2000-2010</v>
      </c>
      <c r="T5159" s="14" t="s">
        <v>21835</v>
      </c>
      <c r="AB5159" s="14"/>
    </row>
    <row r="5160" spans="1:28" hidden="1" x14ac:dyDescent="0.3">
      <c r="A5160" t="s">
        <v>15358</v>
      </c>
      <c r="B5160" t="s">
        <v>16</v>
      </c>
      <c r="C5160" t="s">
        <v>41</v>
      </c>
      <c r="D5160">
        <v>2007</v>
      </c>
      <c r="E5160" t="s">
        <v>15195</v>
      </c>
      <c r="F5160">
        <v>7.1</v>
      </c>
      <c r="G5160">
        <v>36000</v>
      </c>
      <c r="H5160" t="s">
        <v>10414</v>
      </c>
      <c r="I5160" t="s">
        <v>10414</v>
      </c>
      <c r="J5160" t="s">
        <v>8385</v>
      </c>
      <c r="K5160" t="s">
        <v>30</v>
      </c>
      <c r="L5160">
        <f>20500000</f>
        <v>20500000</v>
      </c>
      <c r="M5160">
        <v>10653221</v>
      </c>
      <c r="N5160" t="s">
        <v>9351</v>
      </c>
      <c r="O5160">
        <v>113</v>
      </c>
      <c r="P5160" t="str">
        <f>IF(Table1[[#This Row],[score]]&gt;=8.5,"High",IF(Table1[[#This Row],[score]]&gt;=7,"Medium","Low"))</f>
        <v>Medium</v>
      </c>
      <c r="Q5160" s="5">
        <f>Table1[[#This Row],[gross]]-Table1[[#This Row],[budget]]</f>
        <v>-9846779</v>
      </c>
      <c r="R5160" s="5" t="str">
        <f>IF(Table1[[#This Row],[Profit]]&gt;0,"Profit","Loss")</f>
        <v>Loss</v>
      </c>
      <c r="S5160" s="6" t="str">
        <f>FLOOR(Table1[[#This Row],[year]]-1900,10)+1900 &amp; "-" &amp; FLOOR(Table1[[#This Row],[year]]-1890,10)+1900</f>
        <v>2000-2010</v>
      </c>
      <c r="T5160" s="14" t="s">
        <v>21835</v>
      </c>
      <c r="AB5160" s="14"/>
    </row>
    <row r="5161" spans="1:28" hidden="1" x14ac:dyDescent="0.3">
      <c r="A5161" t="s">
        <v>15255</v>
      </c>
      <c r="B5161" t="s">
        <v>443</v>
      </c>
      <c r="C5161" t="s">
        <v>17</v>
      </c>
      <c r="D5161">
        <v>2007</v>
      </c>
      <c r="E5161" t="s">
        <v>15256</v>
      </c>
      <c r="F5161">
        <v>7.9</v>
      </c>
      <c r="G5161">
        <v>58000</v>
      </c>
      <c r="H5161" t="s">
        <v>15257</v>
      </c>
      <c r="I5161" t="s">
        <v>15257</v>
      </c>
      <c r="J5161" t="s">
        <v>15258</v>
      </c>
      <c r="K5161" t="s">
        <v>15259</v>
      </c>
      <c r="L5161">
        <f>20500000</f>
        <v>20500000</v>
      </c>
      <c r="M5161">
        <v>10174839</v>
      </c>
      <c r="N5161" t="s">
        <v>15260</v>
      </c>
      <c r="O5161">
        <v>113</v>
      </c>
      <c r="P5161" t="str">
        <f>IF(Table1[[#This Row],[score]]&gt;=8.5,"High",IF(Table1[[#This Row],[score]]&gt;=7,"Medium","Low"))</f>
        <v>Medium</v>
      </c>
      <c r="Q5161" s="5">
        <f>Table1[[#This Row],[gross]]-Table1[[#This Row],[budget]]</f>
        <v>-10325161</v>
      </c>
      <c r="R5161" s="5" t="str">
        <f>IF(Table1[[#This Row],[Profit]]&gt;0,"Profit","Loss")</f>
        <v>Loss</v>
      </c>
      <c r="S5161" s="6" t="str">
        <f>FLOOR(Table1[[#This Row],[year]]-1900,10)+1900 &amp; "-" &amp; FLOOR(Table1[[#This Row],[year]]-1890,10)+1900</f>
        <v>2000-2010</v>
      </c>
      <c r="T5161" s="14" t="s">
        <v>21879</v>
      </c>
      <c r="AB5161" s="14"/>
    </row>
    <row r="5162" spans="1:28" hidden="1" x14ac:dyDescent="0.3">
      <c r="A5162" t="s">
        <v>15324</v>
      </c>
      <c r="B5162" t="s">
        <v>443</v>
      </c>
      <c r="C5162" t="s">
        <v>41</v>
      </c>
      <c r="D5162">
        <v>2007</v>
      </c>
      <c r="E5162" t="s">
        <v>14938</v>
      </c>
      <c r="F5162">
        <v>7.9</v>
      </c>
      <c r="G5162">
        <v>49000</v>
      </c>
      <c r="H5162" t="s">
        <v>15325</v>
      </c>
      <c r="I5162" t="s">
        <v>15325</v>
      </c>
      <c r="J5162" t="s">
        <v>15326</v>
      </c>
      <c r="K5162" t="s">
        <v>10197</v>
      </c>
      <c r="L5162">
        <f>20500000</f>
        <v>20500000</v>
      </c>
      <c r="M5162">
        <v>10065630</v>
      </c>
      <c r="N5162" t="s">
        <v>15327</v>
      </c>
      <c r="O5162">
        <v>138</v>
      </c>
      <c r="P5162" t="str">
        <f>IF(Table1[[#This Row],[score]]&gt;=8.5,"High",IF(Table1[[#This Row],[score]]&gt;=7,"Medium","Low"))</f>
        <v>Medium</v>
      </c>
      <c r="Q5162" s="5">
        <f>Table1[[#This Row],[gross]]-Table1[[#This Row],[budget]]</f>
        <v>-10434370</v>
      </c>
      <c r="R5162" s="5" t="str">
        <f>IF(Table1[[#This Row],[Profit]]&gt;0,"Profit","Loss")</f>
        <v>Loss</v>
      </c>
      <c r="S5162" s="6" t="str">
        <f>FLOOR(Table1[[#This Row],[year]]-1900,10)+1900 &amp; "-" &amp; FLOOR(Table1[[#This Row],[year]]-1890,10)+1900</f>
        <v>2000-2010</v>
      </c>
      <c r="T5162" s="14" t="s">
        <v>21835</v>
      </c>
      <c r="AB5162" s="14"/>
    </row>
    <row r="5163" spans="1:28" hidden="1" x14ac:dyDescent="0.3">
      <c r="A5163" t="s">
        <v>15242</v>
      </c>
      <c r="B5163" t="s">
        <v>16</v>
      </c>
      <c r="C5163" t="s">
        <v>104</v>
      </c>
      <c r="D5163">
        <v>2007</v>
      </c>
      <c r="E5163" t="s">
        <v>14569</v>
      </c>
      <c r="F5163">
        <v>3.6</v>
      </c>
      <c r="G5163">
        <v>26000</v>
      </c>
      <c r="H5163" t="s">
        <v>15243</v>
      </c>
      <c r="I5163" t="s">
        <v>15244</v>
      </c>
      <c r="J5163" t="s">
        <v>9996</v>
      </c>
      <c r="K5163" t="s">
        <v>30</v>
      </c>
      <c r="L5163">
        <v>12000000</v>
      </c>
      <c r="M5163">
        <v>9669758</v>
      </c>
      <c r="N5163" t="s">
        <v>15245</v>
      </c>
      <c r="O5163">
        <v>105</v>
      </c>
      <c r="P5163" t="str">
        <f>IF(Table1[[#This Row],[score]]&gt;=8.5,"High",IF(Table1[[#This Row],[score]]&gt;=7,"Medium","Low"))</f>
        <v>Low</v>
      </c>
      <c r="Q5163" s="5">
        <f>Table1[[#This Row],[gross]]-Table1[[#This Row],[budget]]</f>
        <v>-2330242</v>
      </c>
      <c r="R5163" s="5" t="str">
        <f>IF(Table1[[#This Row],[Profit]]&gt;0,"Profit","Loss")</f>
        <v>Loss</v>
      </c>
      <c r="S5163" s="6" t="str">
        <f>FLOOR(Table1[[#This Row],[year]]-1900,10)+1900 &amp; "-" &amp; FLOOR(Table1[[#This Row],[year]]-1890,10)+1900</f>
        <v>2000-2010</v>
      </c>
      <c r="T5163" s="14" t="s">
        <v>21835</v>
      </c>
      <c r="AB5163" s="14"/>
    </row>
    <row r="5164" spans="1:28" hidden="1" x14ac:dyDescent="0.3">
      <c r="A5164" t="s">
        <v>15088</v>
      </c>
      <c r="B5164" t="s">
        <v>16</v>
      </c>
      <c r="C5164" t="s">
        <v>34</v>
      </c>
      <c r="D5164">
        <v>2007</v>
      </c>
      <c r="E5164" t="s">
        <v>14961</v>
      </c>
      <c r="F5164">
        <v>6</v>
      </c>
      <c r="G5164">
        <v>51000</v>
      </c>
      <c r="H5164" t="s">
        <v>15089</v>
      </c>
      <c r="I5164" t="s">
        <v>15089</v>
      </c>
      <c r="J5164" t="s">
        <v>15090</v>
      </c>
      <c r="K5164" t="s">
        <v>30</v>
      </c>
      <c r="L5164">
        <f>20500000</f>
        <v>20500000</v>
      </c>
      <c r="M5164">
        <v>8642858</v>
      </c>
      <c r="N5164" t="s">
        <v>14559</v>
      </c>
      <c r="O5164">
        <v>113</v>
      </c>
      <c r="P5164" t="str">
        <f>IF(Table1[[#This Row],[score]]&gt;=8.5,"High",IF(Table1[[#This Row],[score]]&gt;=7,"Medium","Low"))</f>
        <v>Low</v>
      </c>
      <c r="Q5164" s="5">
        <f>Table1[[#This Row],[gross]]-Table1[[#This Row],[budget]]</f>
        <v>-11857142</v>
      </c>
      <c r="R5164" s="5" t="str">
        <f>IF(Table1[[#This Row],[Profit]]&gt;0,"Profit","Loss")</f>
        <v>Loss</v>
      </c>
      <c r="S5164" s="6" t="str">
        <f>FLOOR(Table1[[#This Row],[year]]-1900,10)+1900 &amp; "-" &amp; FLOOR(Table1[[#This Row],[year]]-1890,10)+1900</f>
        <v>2000-2010</v>
      </c>
      <c r="T5164" s="14" t="s">
        <v>21835</v>
      </c>
      <c r="AB5164" s="14"/>
    </row>
    <row r="5165" spans="1:28" hidden="1" x14ac:dyDescent="0.3">
      <c r="A5165" t="s">
        <v>15378</v>
      </c>
      <c r="B5165" t="s">
        <v>16</v>
      </c>
      <c r="C5165" t="s">
        <v>17</v>
      </c>
      <c r="D5165">
        <v>2007</v>
      </c>
      <c r="E5165" t="s">
        <v>14879</v>
      </c>
      <c r="F5165">
        <v>7.2</v>
      </c>
      <c r="G5165">
        <v>28000</v>
      </c>
      <c r="H5165" t="s">
        <v>12728</v>
      </c>
      <c r="I5165" t="s">
        <v>15379</v>
      </c>
      <c r="J5165" t="s">
        <v>9677</v>
      </c>
      <c r="K5165" t="s">
        <v>30</v>
      </c>
      <c r="L5165">
        <v>16000000</v>
      </c>
      <c r="M5165">
        <v>8591255</v>
      </c>
      <c r="N5165" t="s">
        <v>9593</v>
      </c>
      <c r="O5165">
        <v>118</v>
      </c>
      <c r="P5165" t="str">
        <f>IF(Table1[[#This Row],[score]]&gt;=8.5,"High",IF(Table1[[#This Row],[score]]&gt;=7,"Medium","Low"))</f>
        <v>Medium</v>
      </c>
      <c r="Q5165" s="5">
        <f>Table1[[#This Row],[gross]]-Table1[[#This Row],[budget]]</f>
        <v>-7408745</v>
      </c>
      <c r="R5165" s="5" t="str">
        <f>IF(Table1[[#This Row],[Profit]]&gt;0,"Profit","Loss")</f>
        <v>Loss</v>
      </c>
      <c r="S5165" s="6" t="str">
        <f>FLOOR(Table1[[#This Row],[year]]-1900,10)+1900 &amp; "-" &amp; FLOOR(Table1[[#This Row],[year]]-1890,10)+1900</f>
        <v>2000-2010</v>
      </c>
      <c r="T5165" s="14" t="s">
        <v>21835</v>
      </c>
      <c r="AB5165" s="14"/>
    </row>
    <row r="5166" spans="1:28" hidden="1" x14ac:dyDescent="0.3">
      <c r="A5166" t="s">
        <v>13312</v>
      </c>
      <c r="B5166" t="s">
        <v>16</v>
      </c>
      <c r="C5166" t="s">
        <v>63</v>
      </c>
      <c r="D5166">
        <v>2007</v>
      </c>
      <c r="E5166" t="s">
        <v>15108</v>
      </c>
      <c r="F5166">
        <v>7.7</v>
      </c>
      <c r="G5166">
        <v>63000</v>
      </c>
      <c r="H5166" t="s">
        <v>15109</v>
      </c>
      <c r="I5166" t="s">
        <v>15110</v>
      </c>
      <c r="J5166" t="s">
        <v>15111</v>
      </c>
      <c r="K5166" t="s">
        <v>22</v>
      </c>
      <c r="L5166">
        <f>20500000</f>
        <v>20500000</v>
      </c>
      <c r="M5166">
        <v>8159508</v>
      </c>
      <c r="N5166" t="s">
        <v>15112</v>
      </c>
      <c r="O5166">
        <v>122</v>
      </c>
      <c r="P5166" t="str">
        <f>IF(Table1[[#This Row],[score]]&gt;=8.5,"High",IF(Table1[[#This Row],[score]]&gt;=7,"Medium","Low"))</f>
        <v>Medium</v>
      </c>
      <c r="Q5166" s="5">
        <f>Table1[[#This Row],[gross]]-Table1[[#This Row],[budget]]</f>
        <v>-12340492</v>
      </c>
      <c r="R5166" s="5" t="str">
        <f>IF(Table1[[#This Row],[Profit]]&gt;0,"Profit","Loss")</f>
        <v>Loss</v>
      </c>
      <c r="S5166" s="6" t="str">
        <f>FLOOR(Table1[[#This Row],[year]]-1900,10)+1900 &amp; "-" &amp; FLOOR(Table1[[#This Row],[year]]-1890,10)+1900</f>
        <v>2000-2010</v>
      </c>
      <c r="T5166" s="14" t="s">
        <v>21842</v>
      </c>
      <c r="AB5166" s="14"/>
    </row>
    <row r="5167" spans="1:28" hidden="1" x14ac:dyDescent="0.3">
      <c r="A5167" t="s">
        <v>14946</v>
      </c>
      <c r="B5167" t="s">
        <v>16</v>
      </c>
      <c r="C5167" t="s">
        <v>104</v>
      </c>
      <c r="D5167">
        <v>2007</v>
      </c>
      <c r="E5167" t="s">
        <v>14947</v>
      </c>
      <c r="F5167">
        <v>6.6</v>
      </c>
      <c r="G5167">
        <v>93000</v>
      </c>
      <c r="H5167" t="s">
        <v>11590</v>
      </c>
      <c r="I5167" t="s">
        <v>11590</v>
      </c>
      <c r="J5167" t="s">
        <v>11706</v>
      </c>
      <c r="K5167" t="s">
        <v>30</v>
      </c>
      <c r="L5167">
        <v>15000000</v>
      </c>
      <c r="M5167">
        <v>7938872</v>
      </c>
      <c r="N5167" t="s">
        <v>14948</v>
      </c>
      <c r="O5167">
        <v>111</v>
      </c>
      <c r="P5167" t="str">
        <f>IF(Table1[[#This Row],[score]]&gt;=8.5,"High",IF(Table1[[#This Row],[score]]&gt;=7,"Medium","Low"))</f>
        <v>Low</v>
      </c>
      <c r="Q5167" s="5">
        <f>Table1[[#This Row],[gross]]-Table1[[#This Row],[budget]]</f>
        <v>-7061128</v>
      </c>
      <c r="R5167" s="5" t="str">
        <f>IF(Table1[[#This Row],[Profit]]&gt;0,"Profit","Loss")</f>
        <v>Loss</v>
      </c>
      <c r="S5167" s="6" t="str">
        <f>FLOOR(Table1[[#This Row],[year]]-1900,10)+1900 &amp; "-" &amp; FLOOR(Table1[[#This Row],[year]]-1890,10)+1900</f>
        <v>2000-2010</v>
      </c>
      <c r="T5167" s="14" t="s">
        <v>21844</v>
      </c>
      <c r="AB5167" s="14"/>
    </row>
    <row r="5168" spans="1:28" hidden="1" x14ac:dyDescent="0.3">
      <c r="A5168" t="s">
        <v>15214</v>
      </c>
      <c r="B5168" t="s">
        <v>16</v>
      </c>
      <c r="C5168" t="s">
        <v>104</v>
      </c>
      <c r="D5168">
        <v>2007</v>
      </c>
      <c r="E5168" t="s">
        <v>15215</v>
      </c>
      <c r="F5168">
        <v>5.9</v>
      </c>
      <c r="G5168">
        <v>33000</v>
      </c>
      <c r="H5168" t="s">
        <v>15216</v>
      </c>
      <c r="I5168" t="s">
        <v>12964</v>
      </c>
      <c r="J5168" t="s">
        <v>15217</v>
      </c>
      <c r="K5168" t="s">
        <v>30</v>
      </c>
      <c r="L5168">
        <v>8000000</v>
      </c>
      <c r="M5168">
        <v>7766240</v>
      </c>
      <c r="N5168" t="s">
        <v>15218</v>
      </c>
      <c r="O5168">
        <v>98</v>
      </c>
      <c r="P5168" t="str">
        <f>IF(Table1[[#This Row],[score]]&gt;=8.5,"High",IF(Table1[[#This Row],[score]]&gt;=7,"Medium","Low"))</f>
        <v>Low</v>
      </c>
      <c r="Q5168" s="5">
        <f>Table1[[#This Row],[gross]]-Table1[[#This Row],[budget]]</f>
        <v>-233760</v>
      </c>
      <c r="R5168" s="5" t="str">
        <f>IF(Table1[[#This Row],[Profit]]&gt;0,"Profit","Loss")</f>
        <v>Loss</v>
      </c>
      <c r="S5168" s="6" t="str">
        <f>FLOOR(Table1[[#This Row],[year]]-1900,10)+1900 &amp; "-" &amp; FLOOR(Table1[[#This Row],[year]]-1890,10)+1900</f>
        <v>2000-2010</v>
      </c>
      <c r="T5168" s="14" t="s">
        <v>21835</v>
      </c>
      <c r="AB5168" s="14"/>
    </row>
    <row r="5169" spans="1:28" hidden="1" x14ac:dyDescent="0.3">
      <c r="A5169" t="s">
        <v>15373</v>
      </c>
      <c r="B5169" t="s">
        <v>16</v>
      </c>
      <c r="C5169" t="s">
        <v>25</v>
      </c>
      <c r="D5169">
        <v>2007</v>
      </c>
      <c r="E5169" t="s">
        <v>14953</v>
      </c>
      <c r="F5169">
        <v>6.8</v>
      </c>
      <c r="G5169">
        <v>25000</v>
      </c>
      <c r="H5169" t="s">
        <v>14209</v>
      </c>
      <c r="I5169" t="s">
        <v>14209</v>
      </c>
      <c r="J5169" t="s">
        <v>184</v>
      </c>
      <c r="K5169" t="s">
        <v>30</v>
      </c>
      <c r="L5169">
        <v>25000000</v>
      </c>
      <c r="M5169">
        <v>7674033</v>
      </c>
      <c r="N5169" t="s">
        <v>15374</v>
      </c>
      <c r="O5169">
        <v>101</v>
      </c>
      <c r="P5169" t="str">
        <f>IF(Table1[[#This Row],[score]]&gt;=8.5,"High",IF(Table1[[#This Row],[score]]&gt;=7,"Medium","Low"))</f>
        <v>Low</v>
      </c>
      <c r="Q5169" s="5">
        <f>Table1[[#This Row],[gross]]-Table1[[#This Row],[budget]]</f>
        <v>-17325967</v>
      </c>
      <c r="R5169" s="5" t="str">
        <f>IF(Table1[[#This Row],[Profit]]&gt;0,"Profit","Loss")</f>
        <v>Loss</v>
      </c>
      <c r="S5169" s="6" t="str">
        <f>FLOOR(Table1[[#This Row],[year]]-1900,10)+1900 &amp; "-" &amp; FLOOR(Table1[[#This Row],[year]]-1890,10)+1900</f>
        <v>2000-2010</v>
      </c>
      <c r="T5169" s="14" t="s">
        <v>21835</v>
      </c>
      <c r="AB5169" s="14"/>
    </row>
    <row r="5170" spans="1:28" hidden="1" x14ac:dyDescent="0.3">
      <c r="A5170" t="s">
        <v>15302</v>
      </c>
      <c r="B5170" t="s">
        <v>16</v>
      </c>
      <c r="C5170" t="s">
        <v>17</v>
      </c>
      <c r="D5170">
        <v>2007</v>
      </c>
      <c r="E5170" t="s">
        <v>15303</v>
      </c>
      <c r="F5170">
        <v>6.3</v>
      </c>
      <c r="G5170">
        <v>14000</v>
      </c>
      <c r="H5170" t="s">
        <v>13015</v>
      </c>
      <c r="I5170" t="s">
        <v>15304</v>
      </c>
      <c r="J5170" t="s">
        <v>7649</v>
      </c>
      <c r="K5170" t="s">
        <v>30</v>
      </c>
      <c r="L5170">
        <v>13000000</v>
      </c>
      <c r="M5170">
        <v>7248490</v>
      </c>
      <c r="N5170" t="s">
        <v>15305</v>
      </c>
      <c r="O5170">
        <v>90</v>
      </c>
      <c r="P5170" t="str">
        <f>IF(Table1[[#This Row],[score]]&gt;=8.5,"High",IF(Table1[[#This Row],[score]]&gt;=7,"Medium","Low"))</f>
        <v>Low</v>
      </c>
      <c r="Q5170" s="5">
        <f>Table1[[#This Row],[gross]]-Table1[[#This Row],[budget]]</f>
        <v>-5751510</v>
      </c>
      <c r="R5170" s="5" t="str">
        <f>IF(Table1[[#This Row],[Profit]]&gt;0,"Profit","Loss")</f>
        <v>Loss</v>
      </c>
      <c r="S5170" s="6" t="str">
        <f>FLOOR(Table1[[#This Row],[year]]-1900,10)+1900 &amp; "-" &amp; FLOOR(Table1[[#This Row],[year]]-1890,10)+1900</f>
        <v>2000-2010</v>
      </c>
      <c r="T5170" s="14" t="s">
        <v>21866</v>
      </c>
      <c r="AB5170" s="14"/>
    </row>
    <row r="5171" spans="1:28" hidden="1" x14ac:dyDescent="0.3">
      <c r="A5171" t="s">
        <v>15367</v>
      </c>
      <c r="B5171" t="s">
        <v>1974</v>
      </c>
      <c r="C5171" t="s">
        <v>41</v>
      </c>
      <c r="D5171">
        <v>2007</v>
      </c>
      <c r="E5171" t="s">
        <v>14986</v>
      </c>
      <c r="F5171">
        <v>6.8</v>
      </c>
      <c r="G5171">
        <v>27000</v>
      </c>
      <c r="H5171" t="s">
        <v>13854</v>
      </c>
      <c r="I5171" t="s">
        <v>13854</v>
      </c>
      <c r="J5171" t="s">
        <v>15368</v>
      </c>
      <c r="K5171" t="s">
        <v>30</v>
      </c>
      <c r="L5171">
        <f>20500000</f>
        <v>20500000</v>
      </c>
      <c r="M5171">
        <v>7163566</v>
      </c>
      <c r="N5171" t="s">
        <v>15369</v>
      </c>
      <c r="O5171">
        <v>106</v>
      </c>
      <c r="P5171" t="str">
        <f>IF(Table1[[#This Row],[score]]&gt;=8.5,"High",IF(Table1[[#This Row],[score]]&gt;=7,"Medium","Low"))</f>
        <v>Low</v>
      </c>
      <c r="Q5171" s="5">
        <f>Table1[[#This Row],[gross]]-Table1[[#This Row],[budget]]</f>
        <v>-13336434</v>
      </c>
      <c r="R5171" s="5" t="str">
        <f>IF(Table1[[#This Row],[Profit]]&gt;0,"Profit","Loss")</f>
        <v>Loss</v>
      </c>
      <c r="S5171" s="6" t="str">
        <f>FLOOR(Table1[[#This Row],[year]]-1900,10)+1900 &amp; "-" &amp; FLOOR(Table1[[#This Row],[year]]-1890,10)+1900</f>
        <v>2000-2010</v>
      </c>
      <c r="T5171" s="14" t="s">
        <v>21835</v>
      </c>
      <c r="AB5171" s="14"/>
    </row>
    <row r="5172" spans="1:28" hidden="1" x14ac:dyDescent="0.3">
      <c r="A5172" t="s">
        <v>15210</v>
      </c>
      <c r="B5172" t="s">
        <v>16</v>
      </c>
      <c r="C5172" t="s">
        <v>17</v>
      </c>
      <c r="D5172">
        <v>2007</v>
      </c>
      <c r="E5172" t="s">
        <v>14995</v>
      </c>
      <c r="F5172">
        <v>6.6</v>
      </c>
      <c r="G5172">
        <v>16000</v>
      </c>
      <c r="H5172" t="s">
        <v>1228</v>
      </c>
      <c r="I5172" t="s">
        <v>11456</v>
      </c>
      <c r="J5172" t="s">
        <v>5171</v>
      </c>
      <c r="K5172" t="s">
        <v>30</v>
      </c>
      <c r="L5172">
        <f>20500000</f>
        <v>20500000</v>
      </c>
      <c r="M5172">
        <v>5741608</v>
      </c>
      <c r="N5172" t="s">
        <v>15211</v>
      </c>
      <c r="O5172">
        <v>97</v>
      </c>
      <c r="P5172" t="str">
        <f>IF(Table1[[#This Row],[score]]&gt;=8.5,"High",IF(Table1[[#This Row],[score]]&gt;=7,"Medium","Low"))</f>
        <v>Low</v>
      </c>
      <c r="Q5172" s="5">
        <f>Table1[[#This Row],[gross]]-Table1[[#This Row],[budget]]</f>
        <v>-14758392</v>
      </c>
      <c r="R5172" s="5" t="str">
        <f>IF(Table1[[#This Row],[Profit]]&gt;0,"Profit","Loss")</f>
        <v>Loss</v>
      </c>
      <c r="S5172" s="6" t="str">
        <f>FLOOR(Table1[[#This Row],[year]]-1900,10)+1900 &amp; "-" &amp; FLOOR(Table1[[#This Row],[year]]-1890,10)+1900</f>
        <v>2000-2010</v>
      </c>
      <c r="T5172" s="14" t="s">
        <v>21835</v>
      </c>
      <c r="AB5172" s="14"/>
    </row>
    <row r="5173" spans="1:28" hidden="1" x14ac:dyDescent="0.3">
      <c r="A5173" t="s">
        <v>15228</v>
      </c>
      <c r="B5173" t="s">
        <v>1974</v>
      </c>
      <c r="C5173" t="s">
        <v>41</v>
      </c>
      <c r="D5173">
        <v>2007</v>
      </c>
      <c r="E5173" t="s">
        <v>14569</v>
      </c>
      <c r="F5173">
        <v>2.2000000000000002</v>
      </c>
      <c r="G5173">
        <v>15000</v>
      </c>
      <c r="H5173" t="s">
        <v>6325</v>
      </c>
      <c r="I5173" t="s">
        <v>6325</v>
      </c>
      <c r="J5173" t="s">
        <v>15229</v>
      </c>
      <c r="K5173" t="s">
        <v>30</v>
      </c>
      <c r="L5173">
        <v>7000000</v>
      </c>
      <c r="M5173">
        <v>5713425</v>
      </c>
      <c r="N5173" t="s">
        <v>15230</v>
      </c>
      <c r="O5173">
        <v>93</v>
      </c>
      <c r="P5173" t="str">
        <f>IF(Table1[[#This Row],[score]]&gt;=8.5,"High",IF(Table1[[#This Row],[score]]&gt;=7,"Medium","Low"))</f>
        <v>Low</v>
      </c>
      <c r="Q5173" s="5">
        <f>Table1[[#This Row],[gross]]-Table1[[#This Row],[budget]]</f>
        <v>-1286575</v>
      </c>
      <c r="R5173" s="5" t="str">
        <f>IF(Table1[[#This Row],[Profit]]&gt;0,"Profit","Loss")</f>
        <v>Loss</v>
      </c>
      <c r="S5173" s="6" t="str">
        <f>FLOOR(Table1[[#This Row],[year]]-1900,10)+1900 &amp; "-" &amp; FLOOR(Table1[[#This Row],[year]]-1890,10)+1900</f>
        <v>2000-2010</v>
      </c>
      <c r="T5173" s="14" t="s">
        <v>21835</v>
      </c>
      <c r="AB5173" s="14"/>
    </row>
    <row r="5174" spans="1:28" hidden="1" x14ac:dyDescent="0.3">
      <c r="A5174" t="s">
        <v>15280</v>
      </c>
      <c r="B5174" t="s">
        <v>16</v>
      </c>
      <c r="C5174" t="s">
        <v>151</v>
      </c>
      <c r="D5174">
        <v>2007</v>
      </c>
      <c r="E5174" t="s">
        <v>15232</v>
      </c>
      <c r="F5174">
        <v>5.6</v>
      </c>
      <c r="G5174">
        <v>46000</v>
      </c>
      <c r="H5174" t="s">
        <v>1061</v>
      </c>
      <c r="I5174" t="s">
        <v>1061</v>
      </c>
      <c r="J5174" t="s">
        <v>15281</v>
      </c>
      <c r="K5174" t="s">
        <v>30</v>
      </c>
      <c r="L5174">
        <v>2000000</v>
      </c>
      <c r="M5174">
        <v>5540941</v>
      </c>
      <c r="N5174" t="s">
        <v>15282</v>
      </c>
      <c r="O5174">
        <v>95</v>
      </c>
      <c r="P5174" t="str">
        <f>IF(Table1[[#This Row],[score]]&gt;=8.5,"High",IF(Table1[[#This Row],[score]]&gt;=7,"Medium","Low"))</f>
        <v>Low</v>
      </c>
      <c r="Q5174" s="5">
        <f>Table1[[#This Row],[gross]]-Table1[[#This Row],[budget]]</f>
        <v>3540941</v>
      </c>
      <c r="R5174" s="5" t="str">
        <f>IF(Table1[[#This Row],[Profit]]&gt;0,"Profit","Loss")</f>
        <v>Profit</v>
      </c>
      <c r="S5174" s="6" t="str">
        <f>FLOOR(Table1[[#This Row],[year]]-1900,10)+1900 &amp; "-" &amp; FLOOR(Table1[[#This Row],[year]]-1890,10)+1900</f>
        <v>2000-2010</v>
      </c>
      <c r="T5174" s="14" t="s">
        <v>21835</v>
      </c>
      <c r="AB5174" s="14"/>
    </row>
    <row r="5175" spans="1:28" hidden="1" x14ac:dyDescent="0.3">
      <c r="A5175" t="s">
        <v>15113</v>
      </c>
      <c r="B5175" t="s">
        <v>16</v>
      </c>
      <c r="C5175" t="s">
        <v>104</v>
      </c>
      <c r="D5175">
        <v>2007</v>
      </c>
      <c r="E5175" t="s">
        <v>14404</v>
      </c>
      <c r="F5175">
        <v>7</v>
      </c>
      <c r="G5175">
        <v>57000</v>
      </c>
      <c r="H5175" t="s">
        <v>6344</v>
      </c>
      <c r="I5175" t="s">
        <v>6344</v>
      </c>
      <c r="J5175" t="s">
        <v>11997</v>
      </c>
      <c r="K5175" t="s">
        <v>30</v>
      </c>
      <c r="L5175">
        <v>16000000</v>
      </c>
      <c r="M5175">
        <v>5371181</v>
      </c>
      <c r="N5175" t="s">
        <v>3705</v>
      </c>
      <c r="O5175">
        <v>99</v>
      </c>
      <c r="P5175" t="str">
        <f>IF(Table1[[#This Row],[score]]&gt;=8.5,"High",IF(Table1[[#This Row],[score]]&gt;=7,"Medium","Low"))</f>
        <v>Medium</v>
      </c>
      <c r="Q5175" s="5">
        <f>Table1[[#This Row],[gross]]-Table1[[#This Row],[budget]]</f>
        <v>-10628819</v>
      </c>
      <c r="R5175" s="5" t="str">
        <f>IF(Table1[[#This Row],[Profit]]&gt;0,"Profit","Loss")</f>
        <v>Loss</v>
      </c>
      <c r="S5175" s="6" t="str">
        <f>FLOOR(Table1[[#This Row],[year]]-1900,10)+1900 &amp; "-" &amp; FLOOR(Table1[[#This Row],[year]]-1890,10)+1900</f>
        <v>2000-2010</v>
      </c>
      <c r="T5175" s="14" t="s">
        <v>21835</v>
      </c>
      <c r="AB5175" s="14"/>
    </row>
    <row r="5176" spans="1:28" hidden="1" x14ac:dyDescent="0.3">
      <c r="A5176" t="s">
        <v>15270</v>
      </c>
      <c r="B5176" t="s">
        <v>16</v>
      </c>
      <c r="C5176" t="s">
        <v>41</v>
      </c>
      <c r="D5176">
        <v>2007</v>
      </c>
      <c r="E5176" t="s">
        <v>15232</v>
      </c>
      <c r="F5176">
        <v>7</v>
      </c>
      <c r="G5176">
        <v>64000</v>
      </c>
      <c r="H5176" t="s">
        <v>15271</v>
      </c>
      <c r="I5176" t="s">
        <v>15272</v>
      </c>
      <c r="J5176" t="s">
        <v>15273</v>
      </c>
      <c r="K5176" t="s">
        <v>30</v>
      </c>
      <c r="L5176">
        <v>12000000</v>
      </c>
      <c r="M5176">
        <v>5254986</v>
      </c>
      <c r="N5176" t="s">
        <v>118</v>
      </c>
      <c r="O5176">
        <v>97</v>
      </c>
      <c r="P5176" t="str">
        <f>IF(Table1[[#This Row],[score]]&gt;=8.5,"High",IF(Table1[[#This Row],[score]]&gt;=7,"Medium","Low"))</f>
        <v>Medium</v>
      </c>
      <c r="Q5176" s="5">
        <f>Table1[[#This Row],[gross]]-Table1[[#This Row],[budget]]</f>
        <v>-6745014</v>
      </c>
      <c r="R5176" s="5" t="str">
        <f>IF(Table1[[#This Row],[Profit]]&gt;0,"Profit","Loss")</f>
        <v>Loss</v>
      </c>
      <c r="S5176" s="6" t="str">
        <f>FLOOR(Table1[[#This Row],[year]]-1900,10)+1900 &amp; "-" &amp; FLOOR(Table1[[#This Row],[year]]-1890,10)+1900</f>
        <v>2000-2010</v>
      </c>
      <c r="T5176" s="14" t="s">
        <v>21835</v>
      </c>
      <c r="AB5176" s="14"/>
    </row>
    <row r="5177" spans="1:28" hidden="1" x14ac:dyDescent="0.3">
      <c r="A5177" t="s">
        <v>15117</v>
      </c>
      <c r="B5177" t="s">
        <v>16</v>
      </c>
      <c r="C5177" t="s">
        <v>34</v>
      </c>
      <c r="D5177">
        <v>2007</v>
      </c>
      <c r="E5177" t="s">
        <v>15118</v>
      </c>
      <c r="F5177">
        <v>6.2</v>
      </c>
      <c r="G5177">
        <v>29000</v>
      </c>
      <c r="H5177" t="s">
        <v>14039</v>
      </c>
      <c r="I5177" t="s">
        <v>14039</v>
      </c>
      <c r="J5177" t="s">
        <v>15119</v>
      </c>
      <c r="K5177" t="s">
        <v>248</v>
      </c>
      <c r="L5177">
        <f>20500000</f>
        <v>20500000</v>
      </c>
      <c r="M5177">
        <v>4631926</v>
      </c>
      <c r="N5177" t="s">
        <v>8904</v>
      </c>
      <c r="O5177">
        <v>99</v>
      </c>
      <c r="P5177" t="str">
        <f>IF(Table1[[#This Row],[score]]&gt;=8.5,"High",IF(Table1[[#This Row],[score]]&gt;=7,"Medium","Low"))</f>
        <v>Low</v>
      </c>
      <c r="Q5177" s="5">
        <f>Table1[[#This Row],[gross]]-Table1[[#This Row],[budget]]</f>
        <v>-15868074</v>
      </c>
      <c r="R5177" s="5" t="str">
        <f>IF(Table1[[#This Row],[Profit]]&gt;0,"Profit","Loss")</f>
        <v>Loss</v>
      </c>
      <c r="S5177" s="6" t="str">
        <f>FLOOR(Table1[[#This Row],[year]]-1900,10)+1900 &amp; "-" &amp; FLOOR(Table1[[#This Row],[year]]-1890,10)+1900</f>
        <v>2000-2010</v>
      </c>
      <c r="T5177" s="14" t="s">
        <v>21836</v>
      </c>
      <c r="AB5177" s="14"/>
    </row>
    <row r="5178" spans="1:28" hidden="1" x14ac:dyDescent="0.3">
      <c r="A5178" t="s">
        <v>15201</v>
      </c>
      <c r="B5178" t="s">
        <v>16</v>
      </c>
      <c r="C5178" t="s">
        <v>41</v>
      </c>
      <c r="D5178">
        <v>2007</v>
      </c>
      <c r="E5178" t="s">
        <v>15202</v>
      </c>
      <c r="F5178">
        <v>6</v>
      </c>
      <c r="G5178">
        <v>20000</v>
      </c>
      <c r="H5178" t="s">
        <v>8611</v>
      </c>
      <c r="I5178" t="s">
        <v>8611</v>
      </c>
      <c r="J5178" t="s">
        <v>5161</v>
      </c>
      <c r="K5178" t="s">
        <v>30</v>
      </c>
      <c r="L5178">
        <v>10000000</v>
      </c>
      <c r="M5178">
        <v>2900156</v>
      </c>
      <c r="N5178" t="s">
        <v>9164</v>
      </c>
      <c r="O5178">
        <v>91</v>
      </c>
      <c r="P5178" t="str">
        <f>IF(Table1[[#This Row],[score]]&gt;=8.5,"High",IF(Table1[[#This Row],[score]]&gt;=7,"Medium","Low"))</f>
        <v>Low</v>
      </c>
      <c r="Q5178" s="5">
        <f>Table1[[#This Row],[gross]]-Table1[[#This Row],[budget]]</f>
        <v>-7099844</v>
      </c>
      <c r="R5178" s="5" t="str">
        <f>IF(Table1[[#This Row],[Profit]]&gt;0,"Profit","Loss")</f>
        <v>Loss</v>
      </c>
      <c r="S5178" s="6" t="str">
        <f>FLOOR(Table1[[#This Row],[year]]-1900,10)+1900 &amp; "-" &amp; FLOOR(Table1[[#This Row],[year]]-1890,10)+1900</f>
        <v>2000-2010</v>
      </c>
      <c r="T5178" s="14" t="s">
        <v>21836</v>
      </c>
      <c r="AB5178" s="14"/>
    </row>
    <row r="5179" spans="1:28" hidden="1" x14ac:dyDescent="0.3">
      <c r="A5179" t="s">
        <v>15248</v>
      </c>
      <c r="B5179" t="s">
        <v>16</v>
      </c>
      <c r="C5179" t="s">
        <v>34</v>
      </c>
      <c r="D5179">
        <v>2007</v>
      </c>
      <c r="E5179" t="s">
        <v>15249</v>
      </c>
      <c r="F5179">
        <v>4.9000000000000004</v>
      </c>
      <c r="G5179">
        <v>12000</v>
      </c>
      <c r="H5179" t="s">
        <v>13040</v>
      </c>
      <c r="I5179" t="s">
        <v>13040</v>
      </c>
      <c r="J5179" t="s">
        <v>15250</v>
      </c>
      <c r="K5179" t="s">
        <v>30</v>
      </c>
      <c r="L5179">
        <f>20500000</f>
        <v>20500000</v>
      </c>
      <c r="M5179">
        <v>2850927</v>
      </c>
      <c r="N5179" t="s">
        <v>15247</v>
      </c>
      <c r="O5179">
        <v>97</v>
      </c>
      <c r="P5179" t="str">
        <f>IF(Table1[[#This Row],[score]]&gt;=8.5,"High",IF(Table1[[#This Row],[score]]&gt;=7,"Medium","Low"))</f>
        <v>Low</v>
      </c>
      <c r="Q5179" s="5">
        <f>Table1[[#This Row],[gross]]-Table1[[#This Row],[budget]]</f>
        <v>-17649073</v>
      </c>
      <c r="R5179" s="5" t="str">
        <f>IF(Table1[[#This Row],[Profit]]&gt;0,"Profit","Loss")</f>
        <v>Loss</v>
      </c>
      <c r="S5179" s="6" t="str">
        <f>FLOOR(Table1[[#This Row],[year]]-1900,10)+1900 &amp; "-" &amp; FLOOR(Table1[[#This Row],[year]]-1890,10)+1900</f>
        <v>2000-2010</v>
      </c>
      <c r="T5179" s="14" t="s">
        <v>21880</v>
      </c>
      <c r="AB5179" s="14"/>
    </row>
    <row r="5180" spans="1:28" hidden="1" x14ac:dyDescent="0.3">
      <c r="A5180" t="s">
        <v>15067</v>
      </c>
      <c r="B5180" t="s">
        <v>16</v>
      </c>
      <c r="C5180" t="s">
        <v>34</v>
      </c>
      <c r="D5180">
        <v>2007</v>
      </c>
      <c r="E5180" t="s">
        <v>15068</v>
      </c>
      <c r="F5180">
        <v>5.4</v>
      </c>
      <c r="G5180">
        <v>42000</v>
      </c>
      <c r="H5180" t="s">
        <v>15069</v>
      </c>
      <c r="I5180" t="s">
        <v>15069</v>
      </c>
      <c r="J5180" t="s">
        <v>15070</v>
      </c>
      <c r="K5180" t="s">
        <v>30</v>
      </c>
      <c r="L5180">
        <f>20500000</f>
        <v>20500000</v>
      </c>
      <c r="M5180">
        <v>2340110</v>
      </c>
      <c r="N5180" t="s">
        <v>15071</v>
      </c>
      <c r="O5180">
        <v>94</v>
      </c>
      <c r="P5180" t="str">
        <f>IF(Table1[[#This Row],[score]]&gt;=8.5,"High",IF(Table1[[#This Row],[score]]&gt;=7,"Medium","Low"))</f>
        <v>Low</v>
      </c>
      <c r="Q5180" s="5">
        <f>Table1[[#This Row],[gross]]-Table1[[#This Row],[budget]]</f>
        <v>-18159890</v>
      </c>
      <c r="R5180" s="5" t="str">
        <f>IF(Table1[[#This Row],[Profit]]&gt;0,"Profit","Loss")</f>
        <v>Loss</v>
      </c>
      <c r="S5180" s="6" t="str">
        <f>FLOOR(Table1[[#This Row],[year]]-1900,10)+1900 &amp; "-" &amp; FLOOR(Table1[[#This Row],[year]]-1890,10)+1900</f>
        <v>2000-2010</v>
      </c>
      <c r="T5180" s="14" t="s">
        <v>21865</v>
      </c>
      <c r="AB5180" s="14"/>
    </row>
    <row r="5181" spans="1:28" hidden="1" x14ac:dyDescent="0.3">
      <c r="A5181" t="s">
        <v>15098</v>
      </c>
      <c r="B5181" t="s">
        <v>16</v>
      </c>
      <c r="C5181" t="s">
        <v>104</v>
      </c>
      <c r="D5181">
        <v>2007</v>
      </c>
      <c r="E5181" t="s">
        <v>15099</v>
      </c>
      <c r="F5181">
        <v>6.7</v>
      </c>
      <c r="G5181">
        <v>23000</v>
      </c>
      <c r="H5181" t="s">
        <v>13495</v>
      </c>
      <c r="I5181" t="s">
        <v>15100</v>
      </c>
      <c r="J5181" t="s">
        <v>10464</v>
      </c>
      <c r="K5181" t="s">
        <v>30</v>
      </c>
      <c r="L5181">
        <v>11000000</v>
      </c>
      <c r="M5181">
        <v>1783226</v>
      </c>
      <c r="N5181" t="s">
        <v>12565</v>
      </c>
      <c r="O5181">
        <v>102</v>
      </c>
      <c r="P5181" t="str">
        <f>IF(Table1[[#This Row],[score]]&gt;=8.5,"High",IF(Table1[[#This Row],[score]]&gt;=7,"Medium","Low"))</f>
        <v>Low</v>
      </c>
      <c r="Q5181" s="5">
        <f>Table1[[#This Row],[gross]]-Table1[[#This Row],[budget]]</f>
        <v>-9216774</v>
      </c>
      <c r="R5181" s="5" t="str">
        <f>IF(Table1[[#This Row],[Profit]]&gt;0,"Profit","Loss")</f>
        <v>Loss</v>
      </c>
      <c r="S5181" s="6" t="str">
        <f>FLOOR(Table1[[#This Row],[year]]-1900,10)+1900 &amp; "-" &amp; FLOOR(Table1[[#This Row],[year]]-1890,10)+1900</f>
        <v>2000-2010</v>
      </c>
      <c r="T5181" s="14" t="s">
        <v>21860</v>
      </c>
      <c r="AB5181" s="14"/>
    </row>
    <row r="5182" spans="1:28" hidden="1" x14ac:dyDescent="0.3">
      <c r="A5182" t="s">
        <v>15182</v>
      </c>
      <c r="B5182" t="s">
        <v>443</v>
      </c>
      <c r="C5182" t="s">
        <v>17</v>
      </c>
      <c r="D5182">
        <v>2007</v>
      </c>
      <c r="E5182" t="s">
        <v>15183</v>
      </c>
      <c r="F5182">
        <v>5.8</v>
      </c>
      <c r="G5182">
        <v>11000</v>
      </c>
      <c r="H5182" t="s">
        <v>7085</v>
      </c>
      <c r="I5182" t="s">
        <v>15184</v>
      </c>
      <c r="J5182" t="s">
        <v>8685</v>
      </c>
      <c r="K5182" t="s">
        <v>448</v>
      </c>
      <c r="L5182">
        <v>4600000</v>
      </c>
      <c r="M5182">
        <v>1432799</v>
      </c>
      <c r="N5182" t="s">
        <v>14948</v>
      </c>
      <c r="O5182">
        <v>97</v>
      </c>
      <c r="P5182" t="str">
        <f>IF(Table1[[#This Row],[score]]&gt;=8.5,"High",IF(Table1[[#This Row],[score]]&gt;=7,"Medium","Low"))</f>
        <v>Low</v>
      </c>
      <c r="Q5182" s="5">
        <f>Table1[[#This Row],[gross]]-Table1[[#This Row],[budget]]</f>
        <v>-3167201</v>
      </c>
      <c r="R5182" s="5" t="str">
        <f>IF(Table1[[#This Row],[Profit]]&gt;0,"Profit","Loss")</f>
        <v>Loss</v>
      </c>
      <c r="S5182" s="6" t="str">
        <f>FLOOR(Table1[[#This Row],[year]]-1900,10)+1900 &amp; "-" &amp; FLOOR(Table1[[#This Row],[year]]-1890,10)+1900</f>
        <v>2000-2010</v>
      </c>
      <c r="T5182" s="14" t="s">
        <v>21856</v>
      </c>
      <c r="AB5182" s="14"/>
    </row>
    <row r="5183" spans="1:28" hidden="1" x14ac:dyDescent="0.3">
      <c r="A5183" t="s">
        <v>15294</v>
      </c>
      <c r="B5183" t="s">
        <v>16</v>
      </c>
      <c r="C5183" t="s">
        <v>41</v>
      </c>
      <c r="D5183">
        <v>2007</v>
      </c>
      <c r="E5183" t="s">
        <v>15295</v>
      </c>
      <c r="F5183">
        <v>6.8</v>
      </c>
      <c r="G5183">
        <v>24000</v>
      </c>
      <c r="H5183" t="s">
        <v>15296</v>
      </c>
      <c r="I5183" t="s">
        <v>15297</v>
      </c>
      <c r="J5183" t="s">
        <v>15297</v>
      </c>
      <c r="K5183" t="s">
        <v>1861</v>
      </c>
      <c r="L5183">
        <f>20500000</f>
        <v>20500000</v>
      </c>
      <c r="M5183">
        <v>1298037</v>
      </c>
      <c r="N5183" t="s">
        <v>14788</v>
      </c>
      <c r="O5183">
        <v>88</v>
      </c>
      <c r="P5183" t="str">
        <f>IF(Table1[[#This Row],[score]]&gt;=8.5,"High",IF(Table1[[#This Row],[score]]&gt;=7,"Medium","Low"))</f>
        <v>Low</v>
      </c>
      <c r="Q5183" s="5">
        <f>Table1[[#This Row],[gross]]-Table1[[#This Row],[budget]]</f>
        <v>-19201963</v>
      </c>
      <c r="R5183" s="5" t="str">
        <f>IF(Table1[[#This Row],[Profit]]&gt;0,"Profit","Loss")</f>
        <v>Loss</v>
      </c>
      <c r="S5183" s="6" t="str">
        <f>FLOOR(Table1[[#This Row],[year]]-1900,10)+1900 &amp; "-" &amp; FLOOR(Table1[[#This Row],[year]]-1890,10)+1900</f>
        <v>2000-2010</v>
      </c>
      <c r="T5183" s="14" t="s">
        <v>21862</v>
      </c>
      <c r="AB5183" s="14"/>
    </row>
    <row r="5184" spans="1:28" hidden="1" x14ac:dyDescent="0.3">
      <c r="A5184" t="s">
        <v>15263</v>
      </c>
      <c r="B5184" t="s">
        <v>16</v>
      </c>
      <c r="C5184" t="s">
        <v>41</v>
      </c>
      <c r="D5184">
        <v>2007</v>
      </c>
      <c r="E5184" t="s">
        <v>15232</v>
      </c>
      <c r="F5184">
        <v>5.9</v>
      </c>
      <c r="G5184">
        <v>11000</v>
      </c>
      <c r="H5184" t="s">
        <v>4441</v>
      </c>
      <c r="I5184" t="s">
        <v>4441</v>
      </c>
      <c r="J5184" t="s">
        <v>15264</v>
      </c>
      <c r="K5184" t="s">
        <v>30</v>
      </c>
      <c r="L5184">
        <v>5000000</v>
      </c>
      <c r="M5184">
        <v>1229330</v>
      </c>
      <c r="N5184" t="s">
        <v>4929</v>
      </c>
      <c r="O5184">
        <v>117</v>
      </c>
      <c r="P5184" t="str">
        <f>IF(Table1[[#This Row],[score]]&gt;=8.5,"High",IF(Table1[[#This Row],[score]]&gt;=7,"Medium","Low"))</f>
        <v>Low</v>
      </c>
      <c r="Q5184" s="5">
        <f>Table1[[#This Row],[gross]]-Table1[[#This Row],[budget]]</f>
        <v>-3770670</v>
      </c>
      <c r="R5184" s="5" t="str">
        <f>IF(Table1[[#This Row],[Profit]]&gt;0,"Profit","Loss")</f>
        <v>Loss</v>
      </c>
      <c r="S5184" s="6" t="str">
        <f>FLOOR(Table1[[#This Row],[year]]-1900,10)+1900 &amp; "-" &amp; FLOOR(Table1[[#This Row],[year]]-1890,10)+1900</f>
        <v>2000-2010</v>
      </c>
      <c r="T5184" s="14" t="s">
        <v>21835</v>
      </c>
      <c r="AB5184" s="14"/>
    </row>
    <row r="5185" spans="1:28" hidden="1" x14ac:dyDescent="0.3">
      <c r="A5185" t="s">
        <v>15091</v>
      </c>
      <c r="B5185" t="s">
        <v>16</v>
      </c>
      <c r="C5185" t="s">
        <v>41</v>
      </c>
      <c r="D5185">
        <v>2007</v>
      </c>
      <c r="E5185" t="s">
        <v>14963</v>
      </c>
      <c r="F5185">
        <v>5.3</v>
      </c>
      <c r="G5185">
        <v>11000</v>
      </c>
      <c r="H5185" t="s">
        <v>14675</v>
      </c>
      <c r="I5185" t="s">
        <v>15092</v>
      </c>
      <c r="J5185" t="s">
        <v>15093</v>
      </c>
      <c r="K5185" t="s">
        <v>30</v>
      </c>
      <c r="L5185">
        <v>10000000</v>
      </c>
      <c r="M5185">
        <v>1035056</v>
      </c>
      <c r="N5185" t="s">
        <v>14677</v>
      </c>
      <c r="O5185">
        <v>93</v>
      </c>
      <c r="P5185" t="str">
        <f>IF(Table1[[#This Row],[score]]&gt;=8.5,"High",IF(Table1[[#This Row],[score]]&gt;=7,"Medium","Low"))</f>
        <v>Low</v>
      </c>
      <c r="Q5185" s="5">
        <f>Table1[[#This Row],[gross]]-Table1[[#This Row],[budget]]</f>
        <v>-8964944</v>
      </c>
      <c r="R5185" s="5" t="str">
        <f>IF(Table1[[#This Row],[Profit]]&gt;0,"Profit","Loss")</f>
        <v>Loss</v>
      </c>
      <c r="S5185" s="6" t="str">
        <f>FLOOR(Table1[[#This Row],[year]]-1900,10)+1900 &amp; "-" &amp; FLOOR(Table1[[#This Row],[year]]-1890,10)+1900</f>
        <v>2000-2010</v>
      </c>
      <c r="T5185" s="14" t="s">
        <v>21835</v>
      </c>
      <c r="AB5185" s="14"/>
    </row>
    <row r="5186" spans="1:28" hidden="1" x14ac:dyDescent="0.3">
      <c r="A5186" t="s">
        <v>15224</v>
      </c>
      <c r="B5186" t="s">
        <v>16</v>
      </c>
      <c r="C5186" t="s">
        <v>104</v>
      </c>
      <c r="D5186">
        <v>2007</v>
      </c>
      <c r="E5186" t="s">
        <v>15225</v>
      </c>
      <c r="F5186">
        <v>6.1</v>
      </c>
      <c r="G5186">
        <v>10000</v>
      </c>
      <c r="H5186" t="s">
        <v>105</v>
      </c>
      <c r="I5186" t="s">
        <v>105</v>
      </c>
      <c r="J5186" t="s">
        <v>15226</v>
      </c>
      <c r="K5186" t="s">
        <v>30</v>
      </c>
      <c r="L5186">
        <v>5000000</v>
      </c>
      <c r="M5186">
        <v>784604</v>
      </c>
      <c r="N5186" t="s">
        <v>15227</v>
      </c>
      <c r="O5186">
        <v>90</v>
      </c>
      <c r="P5186" t="str">
        <f>IF(Table1[[#This Row],[score]]&gt;=8.5,"High",IF(Table1[[#This Row],[score]]&gt;=7,"Medium","Low"))</f>
        <v>Low</v>
      </c>
      <c r="Q5186" s="5">
        <f>Table1[[#This Row],[gross]]-Table1[[#This Row],[budget]]</f>
        <v>-4215396</v>
      </c>
      <c r="R5186" s="5" t="str">
        <f>IF(Table1[[#This Row],[Profit]]&gt;0,"Profit","Loss")</f>
        <v>Loss</v>
      </c>
      <c r="S5186" s="6" t="str">
        <f>FLOOR(Table1[[#This Row],[year]]-1900,10)+1900 &amp; "-" &amp; FLOOR(Table1[[#This Row],[year]]-1890,10)+1900</f>
        <v>2000-2010</v>
      </c>
      <c r="T5186" s="14" t="s">
        <v>21856</v>
      </c>
      <c r="AB5186" s="14"/>
    </row>
    <row r="5187" spans="1:28" hidden="1" x14ac:dyDescent="0.3">
      <c r="A5187" t="s">
        <v>15320</v>
      </c>
      <c r="B5187" t="s">
        <v>16</v>
      </c>
      <c r="C5187" t="s">
        <v>17</v>
      </c>
      <c r="D5187">
        <v>2007</v>
      </c>
      <c r="E5187" t="s">
        <v>15267</v>
      </c>
      <c r="F5187">
        <v>5.9</v>
      </c>
      <c r="G5187">
        <v>12000</v>
      </c>
      <c r="H5187" t="s">
        <v>15321</v>
      </c>
      <c r="I5187" t="s">
        <v>15322</v>
      </c>
      <c r="J5187" t="s">
        <v>9863</v>
      </c>
      <c r="K5187" t="s">
        <v>30</v>
      </c>
      <c r="L5187">
        <f>20500000</f>
        <v>20500000</v>
      </c>
      <c r="M5187">
        <v>719968</v>
      </c>
      <c r="N5187" t="s">
        <v>15323</v>
      </c>
      <c r="O5187">
        <v>106</v>
      </c>
      <c r="P5187" t="str">
        <f>IF(Table1[[#This Row],[score]]&gt;=8.5,"High",IF(Table1[[#This Row],[score]]&gt;=7,"Medium","Low"))</f>
        <v>Low</v>
      </c>
      <c r="Q5187" s="5">
        <f>Table1[[#This Row],[gross]]-Table1[[#This Row],[budget]]</f>
        <v>-19780032</v>
      </c>
      <c r="R5187" s="5" t="str">
        <f>IF(Table1[[#This Row],[Profit]]&gt;0,"Profit","Loss")</f>
        <v>Loss</v>
      </c>
      <c r="S5187" s="6" t="str">
        <f>FLOOR(Table1[[#This Row],[year]]-1900,10)+1900 &amp; "-" &amp; FLOOR(Table1[[#This Row],[year]]-1890,10)+1900</f>
        <v>2000-2010</v>
      </c>
      <c r="T5187" s="14" t="s">
        <v>21835</v>
      </c>
      <c r="AB5187" s="14"/>
    </row>
    <row r="5188" spans="1:28" hidden="1" x14ac:dyDescent="0.3">
      <c r="A5188" t="s">
        <v>15298</v>
      </c>
      <c r="B5188" t="s">
        <v>16</v>
      </c>
      <c r="C5188" t="s">
        <v>17</v>
      </c>
      <c r="D5188">
        <v>2007</v>
      </c>
      <c r="E5188" t="s">
        <v>15299</v>
      </c>
      <c r="F5188">
        <v>6.9</v>
      </c>
      <c r="G5188">
        <v>11000</v>
      </c>
      <c r="H5188" t="s">
        <v>10557</v>
      </c>
      <c r="I5188" t="s">
        <v>10557</v>
      </c>
      <c r="J5188" t="s">
        <v>15300</v>
      </c>
      <c r="K5188" t="s">
        <v>30</v>
      </c>
      <c r="L5188">
        <f>20500000</f>
        <v>20500000</v>
      </c>
      <c r="M5188">
        <v>691733</v>
      </c>
      <c r="N5188" t="s">
        <v>15301</v>
      </c>
      <c r="O5188">
        <v>124</v>
      </c>
      <c r="P5188" t="str">
        <f>IF(Table1[[#This Row],[score]]&gt;=8.5,"High",IF(Table1[[#This Row],[score]]&gt;=7,"Medium","Low"))</f>
        <v>Low</v>
      </c>
      <c r="Q5188" s="5">
        <f>Table1[[#This Row],[gross]]-Table1[[#This Row],[budget]]</f>
        <v>-19808267</v>
      </c>
      <c r="R5188" s="5" t="str">
        <f>IF(Table1[[#This Row],[Profit]]&gt;0,"Profit","Loss")</f>
        <v>Loss</v>
      </c>
      <c r="S5188" s="6" t="str">
        <f>FLOOR(Table1[[#This Row],[year]]-1900,10)+1900 &amp; "-" &amp; FLOOR(Table1[[#This Row],[year]]-1890,10)+1900</f>
        <v>2000-2010</v>
      </c>
      <c r="T5188" s="14" t="s">
        <v>21835</v>
      </c>
      <c r="AB5188" s="14"/>
    </row>
    <row r="5189" spans="1:28" hidden="1" x14ac:dyDescent="0.3">
      <c r="A5189" t="s">
        <v>15343</v>
      </c>
      <c r="B5189" t="s">
        <v>16</v>
      </c>
      <c r="C5189" t="s">
        <v>17</v>
      </c>
      <c r="D5189">
        <v>2007</v>
      </c>
      <c r="E5189" t="s">
        <v>15344</v>
      </c>
      <c r="F5189">
        <v>5.0999999999999996</v>
      </c>
      <c r="G5189">
        <v>3600</v>
      </c>
      <c r="H5189" t="s">
        <v>9215</v>
      </c>
      <c r="I5189" t="s">
        <v>9215</v>
      </c>
      <c r="J5189" t="s">
        <v>11269</v>
      </c>
      <c r="K5189" t="s">
        <v>448</v>
      </c>
      <c r="L5189">
        <f>20500000</f>
        <v>20500000</v>
      </c>
      <c r="M5189">
        <v>586888</v>
      </c>
      <c r="N5189" t="s">
        <v>6448</v>
      </c>
      <c r="O5189">
        <v>106</v>
      </c>
      <c r="P5189" t="str">
        <f>IF(Table1[[#This Row],[score]]&gt;=8.5,"High",IF(Table1[[#This Row],[score]]&gt;=7,"Medium","Low"))</f>
        <v>Low</v>
      </c>
      <c r="Q5189" s="5">
        <f>Table1[[#This Row],[gross]]-Table1[[#This Row],[budget]]</f>
        <v>-19913112</v>
      </c>
      <c r="R5189" s="5" t="str">
        <f>IF(Table1[[#This Row],[Profit]]&gt;0,"Profit","Loss")</f>
        <v>Loss</v>
      </c>
      <c r="S5189" s="6" t="str">
        <f>FLOOR(Table1[[#This Row],[year]]-1900,10)+1900 &amp; "-" &amp; FLOOR(Table1[[#This Row],[year]]-1890,10)+1900</f>
        <v>2000-2010</v>
      </c>
      <c r="T5189" s="14" t="s">
        <v>21842</v>
      </c>
      <c r="AB5189" s="14"/>
    </row>
    <row r="5190" spans="1:28" hidden="1" x14ac:dyDescent="0.3">
      <c r="A5190" t="s">
        <v>15013</v>
      </c>
      <c r="B5190" t="s">
        <v>16</v>
      </c>
      <c r="C5190" t="s">
        <v>52</v>
      </c>
      <c r="D5190">
        <v>2007</v>
      </c>
      <c r="E5190" t="s">
        <v>15014</v>
      </c>
      <c r="F5190">
        <v>7.2</v>
      </c>
      <c r="G5190">
        <v>60000</v>
      </c>
      <c r="H5190" t="s">
        <v>15015</v>
      </c>
      <c r="I5190" t="s">
        <v>15015</v>
      </c>
      <c r="J5190" t="s">
        <v>15016</v>
      </c>
      <c r="K5190" t="s">
        <v>1099</v>
      </c>
      <c r="L5190">
        <v>2600000</v>
      </c>
      <c r="M5190">
        <v>553198</v>
      </c>
      <c r="N5190" t="s">
        <v>15017</v>
      </c>
      <c r="O5190">
        <v>92</v>
      </c>
      <c r="P5190" t="str">
        <f>IF(Table1[[#This Row],[score]]&gt;=8.5,"High",IF(Table1[[#This Row],[score]]&gt;=7,"Medium","Low"))</f>
        <v>Medium</v>
      </c>
      <c r="Q5190" s="5">
        <f>Table1[[#This Row],[gross]]-Table1[[#This Row],[budget]]</f>
        <v>-2046802</v>
      </c>
      <c r="R5190" s="5" t="str">
        <f>IF(Table1[[#This Row],[Profit]]&gt;0,"Profit","Loss")</f>
        <v>Loss</v>
      </c>
      <c r="S5190" s="6" t="str">
        <f>FLOOR(Table1[[#This Row],[year]]-1900,10)+1900 &amp; "-" &amp; FLOOR(Table1[[#This Row],[year]]-1890,10)+1900</f>
        <v>2000-2010</v>
      </c>
      <c r="T5190" s="14" t="s">
        <v>21856</v>
      </c>
      <c r="AB5190" s="14"/>
    </row>
    <row r="5191" spans="1:28" hidden="1" x14ac:dyDescent="0.3">
      <c r="A5191" t="s">
        <v>15345</v>
      </c>
      <c r="B5191" t="s">
        <v>16</v>
      </c>
      <c r="C5191" t="s">
        <v>41</v>
      </c>
      <c r="D5191">
        <v>2007</v>
      </c>
      <c r="E5191" t="s">
        <v>15346</v>
      </c>
      <c r="F5191">
        <v>6.2</v>
      </c>
      <c r="G5191">
        <v>20000</v>
      </c>
      <c r="H5191" t="s">
        <v>15347</v>
      </c>
      <c r="I5191" t="s">
        <v>15348</v>
      </c>
      <c r="J5191" t="s">
        <v>9939</v>
      </c>
      <c r="K5191" t="s">
        <v>30</v>
      </c>
      <c r="L5191">
        <f>20500000</f>
        <v>20500000</v>
      </c>
      <c r="M5191">
        <v>346592</v>
      </c>
      <c r="N5191" t="s">
        <v>15211</v>
      </c>
      <c r="O5191">
        <v>93</v>
      </c>
      <c r="P5191" t="str">
        <f>IF(Table1[[#This Row],[score]]&gt;=8.5,"High",IF(Table1[[#This Row],[score]]&gt;=7,"Medium","Low"))</f>
        <v>Low</v>
      </c>
      <c r="Q5191" s="5">
        <f>Table1[[#This Row],[gross]]-Table1[[#This Row],[budget]]</f>
        <v>-20153408</v>
      </c>
      <c r="R5191" s="5" t="str">
        <f>IF(Table1[[#This Row],[Profit]]&gt;0,"Profit","Loss")</f>
        <v>Loss</v>
      </c>
      <c r="S5191" s="6" t="str">
        <f>FLOOR(Table1[[#This Row],[year]]-1900,10)+1900 &amp; "-" &amp; FLOOR(Table1[[#This Row],[year]]-1890,10)+1900</f>
        <v>2000-2010</v>
      </c>
      <c r="T5191" s="14" t="s">
        <v>21868</v>
      </c>
      <c r="AB5191" s="14"/>
    </row>
    <row r="5192" spans="1:28" hidden="1" x14ac:dyDescent="0.3">
      <c r="A5192" t="s">
        <v>15362</v>
      </c>
      <c r="B5192" t="s">
        <v>16</v>
      </c>
      <c r="C5192" t="s">
        <v>63</v>
      </c>
      <c r="D5192">
        <v>2007</v>
      </c>
      <c r="E5192" t="s">
        <v>15363</v>
      </c>
      <c r="F5192">
        <v>5.7</v>
      </c>
      <c r="G5192">
        <v>11000</v>
      </c>
      <c r="H5192" t="s">
        <v>15364</v>
      </c>
      <c r="I5192" t="s">
        <v>15364</v>
      </c>
      <c r="J5192" t="s">
        <v>15365</v>
      </c>
      <c r="K5192" t="s">
        <v>195</v>
      </c>
      <c r="L5192">
        <f>20500000</f>
        <v>20500000</v>
      </c>
      <c r="M5192">
        <v>187488</v>
      </c>
      <c r="N5192" t="s">
        <v>15366</v>
      </c>
      <c r="O5192">
        <v>84</v>
      </c>
      <c r="P5192" t="str">
        <f>IF(Table1[[#This Row],[score]]&gt;=8.5,"High",IF(Table1[[#This Row],[score]]&gt;=7,"Medium","Low"))</f>
        <v>Low</v>
      </c>
      <c r="Q5192" s="5">
        <f>Table1[[#This Row],[gross]]-Table1[[#This Row],[budget]]</f>
        <v>-20312512</v>
      </c>
      <c r="R5192" s="5" t="str">
        <f>IF(Table1[[#This Row],[Profit]]&gt;0,"Profit","Loss")</f>
        <v>Loss</v>
      </c>
      <c r="S5192" s="6" t="str">
        <f>FLOOR(Table1[[#This Row],[year]]-1900,10)+1900 &amp; "-" &amp; FLOOR(Table1[[#This Row],[year]]-1890,10)+1900</f>
        <v>2000-2010</v>
      </c>
      <c r="T5192" s="14" t="s">
        <v>21837</v>
      </c>
      <c r="AB5192" s="14"/>
    </row>
    <row r="5193" spans="1:28" hidden="1" x14ac:dyDescent="0.3">
      <c r="A5193" t="s">
        <v>15312</v>
      </c>
      <c r="B5193" t="s">
        <v>1974</v>
      </c>
      <c r="C5193" t="s">
        <v>17</v>
      </c>
      <c r="D5193">
        <v>2007</v>
      </c>
      <c r="E5193" t="s">
        <v>15313</v>
      </c>
      <c r="F5193">
        <v>7.2</v>
      </c>
      <c r="G5193">
        <v>10000</v>
      </c>
      <c r="H5193" t="s">
        <v>15314</v>
      </c>
      <c r="I5193" t="s">
        <v>15314</v>
      </c>
      <c r="J5193" t="s">
        <v>15315</v>
      </c>
      <c r="K5193" t="s">
        <v>30</v>
      </c>
      <c r="L5193">
        <f>20500000</f>
        <v>20500000</v>
      </c>
      <c r="M5193">
        <v>185699</v>
      </c>
      <c r="N5193" t="s">
        <v>15316</v>
      </c>
      <c r="O5193">
        <v>92</v>
      </c>
      <c r="P5193" t="str">
        <f>IF(Table1[[#This Row],[score]]&gt;=8.5,"High",IF(Table1[[#This Row],[score]]&gt;=7,"Medium","Low"))</f>
        <v>Medium</v>
      </c>
      <c r="Q5193" s="5">
        <f>Table1[[#This Row],[gross]]-Table1[[#This Row],[budget]]</f>
        <v>-20314301</v>
      </c>
      <c r="R5193" s="5" t="str">
        <f>IF(Table1[[#This Row],[Profit]]&gt;0,"Profit","Loss")</f>
        <v>Loss</v>
      </c>
      <c r="S5193" s="6" t="str">
        <f>FLOOR(Table1[[#This Row],[year]]-1900,10)+1900 &amp; "-" &amp; FLOOR(Table1[[#This Row],[year]]-1890,10)+1900</f>
        <v>2000-2010</v>
      </c>
      <c r="T5193" s="14" t="s">
        <v>21835</v>
      </c>
      <c r="AB5193" s="14"/>
    </row>
    <row r="5194" spans="1:28" hidden="1" x14ac:dyDescent="0.3">
      <c r="A5194" t="s">
        <v>15340</v>
      </c>
      <c r="B5194" t="s">
        <v>16</v>
      </c>
      <c r="C5194" t="s">
        <v>41</v>
      </c>
      <c r="D5194">
        <v>2007</v>
      </c>
      <c r="E5194" t="s">
        <v>15341</v>
      </c>
      <c r="F5194">
        <v>5.8</v>
      </c>
      <c r="G5194">
        <v>17000</v>
      </c>
      <c r="H5194" t="s">
        <v>7172</v>
      </c>
      <c r="I5194" t="s">
        <v>15342</v>
      </c>
      <c r="J5194" t="s">
        <v>11146</v>
      </c>
      <c r="K5194" t="s">
        <v>30</v>
      </c>
      <c r="L5194">
        <f>20500000</f>
        <v>20500000</v>
      </c>
      <c r="M5194">
        <v>179381</v>
      </c>
      <c r="N5194" t="s">
        <v>15331</v>
      </c>
      <c r="O5194">
        <v>85</v>
      </c>
      <c r="P5194" t="str">
        <f>IF(Table1[[#This Row],[score]]&gt;=8.5,"High",IF(Table1[[#This Row],[score]]&gt;=7,"Medium","Low"))</f>
        <v>Low</v>
      </c>
      <c r="Q5194" s="5">
        <f>Table1[[#This Row],[gross]]-Table1[[#This Row],[budget]]</f>
        <v>-20320619</v>
      </c>
      <c r="R5194" s="5" t="str">
        <f>IF(Table1[[#This Row],[Profit]]&gt;0,"Profit","Loss")</f>
        <v>Loss</v>
      </c>
      <c r="S5194" s="6" t="str">
        <f>FLOOR(Table1[[#This Row],[year]]-1900,10)+1900 &amp; "-" &amp; FLOOR(Table1[[#This Row],[year]]-1890,10)+1900</f>
        <v>2000-2010</v>
      </c>
      <c r="T5194" s="14" t="s">
        <v>21842</v>
      </c>
      <c r="AB5194" s="14"/>
    </row>
    <row r="5195" spans="1:28" hidden="1" x14ac:dyDescent="0.3">
      <c r="A5195" t="s">
        <v>15370</v>
      </c>
      <c r="B5195" t="s">
        <v>16</v>
      </c>
      <c r="C5195" t="s">
        <v>34</v>
      </c>
      <c r="D5195">
        <v>2007</v>
      </c>
      <c r="E5195" t="s">
        <v>15371</v>
      </c>
      <c r="F5195">
        <v>4.5</v>
      </c>
      <c r="G5195">
        <v>22000</v>
      </c>
      <c r="H5195" t="s">
        <v>13008</v>
      </c>
      <c r="I5195" t="s">
        <v>13008</v>
      </c>
      <c r="J5195" t="s">
        <v>15372</v>
      </c>
      <c r="K5195" t="s">
        <v>30</v>
      </c>
      <c r="L5195">
        <v>15000000</v>
      </c>
      <c r="M5195">
        <v>146741</v>
      </c>
      <c r="N5195" t="s">
        <v>13011</v>
      </c>
      <c r="O5195">
        <v>100</v>
      </c>
      <c r="P5195" t="str">
        <f>IF(Table1[[#This Row],[score]]&gt;=8.5,"High",IF(Table1[[#This Row],[score]]&gt;=7,"Medium","Low"))</f>
        <v>Low</v>
      </c>
      <c r="Q5195" s="5">
        <f>Table1[[#This Row],[gross]]-Table1[[#This Row],[budget]]</f>
        <v>-14853259</v>
      </c>
      <c r="R5195" s="5" t="str">
        <f>IF(Table1[[#This Row],[Profit]]&gt;0,"Profit","Loss")</f>
        <v>Loss</v>
      </c>
      <c r="S5195" s="6" t="str">
        <f>FLOOR(Table1[[#This Row],[year]]-1900,10)+1900 &amp; "-" &amp; FLOOR(Table1[[#This Row],[year]]-1890,10)+1900</f>
        <v>2000-2010</v>
      </c>
      <c r="T5195" s="14" t="s">
        <v>21860</v>
      </c>
      <c r="AB5195" s="14"/>
    </row>
    <row r="5196" spans="1:28" hidden="1" x14ac:dyDescent="0.3">
      <c r="A5196" t="s">
        <v>15150</v>
      </c>
      <c r="B5196" t="s">
        <v>16</v>
      </c>
      <c r="C5196" t="s">
        <v>17</v>
      </c>
      <c r="D5196">
        <v>2007</v>
      </c>
      <c r="E5196" t="s">
        <v>15151</v>
      </c>
      <c r="F5196">
        <v>7.7</v>
      </c>
      <c r="G5196">
        <v>22000</v>
      </c>
      <c r="H5196" t="s">
        <v>15152</v>
      </c>
      <c r="I5196" t="s">
        <v>15152</v>
      </c>
      <c r="J5196" t="s">
        <v>15153</v>
      </c>
      <c r="K5196" t="s">
        <v>30</v>
      </c>
      <c r="L5196">
        <f>20500000</f>
        <v>20500000</v>
      </c>
      <c r="M5196">
        <v>142666</v>
      </c>
      <c r="N5196" t="s">
        <v>15154</v>
      </c>
      <c r="O5196">
        <v>97</v>
      </c>
      <c r="P5196" t="str">
        <f>IF(Table1[[#This Row],[score]]&gt;=8.5,"High",IF(Table1[[#This Row],[score]]&gt;=7,"Medium","Low"))</f>
        <v>Medium</v>
      </c>
      <c r="Q5196" s="5">
        <f>Table1[[#This Row],[gross]]-Table1[[#This Row],[budget]]</f>
        <v>-20357334</v>
      </c>
      <c r="R5196" s="5" t="str">
        <f>IF(Table1[[#This Row],[Profit]]&gt;0,"Profit","Loss")</f>
        <v>Loss</v>
      </c>
      <c r="S5196" s="6" t="str">
        <f>FLOOR(Table1[[#This Row],[year]]-1900,10)+1900 &amp; "-" &amp; FLOOR(Table1[[#This Row],[year]]-1890,10)+1900</f>
        <v>2000-2010</v>
      </c>
      <c r="T5196" s="14" t="s">
        <v>21860</v>
      </c>
      <c r="AB5196" s="14"/>
    </row>
    <row r="5197" spans="1:28" hidden="1" x14ac:dyDescent="0.3">
      <c r="A5197" t="s">
        <v>15354</v>
      </c>
      <c r="B5197" t="s">
        <v>16</v>
      </c>
      <c r="C5197" t="s">
        <v>17</v>
      </c>
      <c r="D5197">
        <v>2007</v>
      </c>
      <c r="E5197" t="s">
        <v>15355</v>
      </c>
      <c r="F5197">
        <v>6.3</v>
      </c>
      <c r="G5197">
        <v>6000</v>
      </c>
      <c r="H5197" t="s">
        <v>15356</v>
      </c>
      <c r="I5197" t="s">
        <v>15356</v>
      </c>
      <c r="J5197" t="s">
        <v>14612</v>
      </c>
      <c r="K5197" t="s">
        <v>30</v>
      </c>
      <c r="L5197">
        <v>3750000</v>
      </c>
      <c r="M5197">
        <v>131961</v>
      </c>
      <c r="N5197" t="s">
        <v>15357</v>
      </c>
      <c r="O5197">
        <v>102</v>
      </c>
      <c r="P5197" t="str">
        <f>IF(Table1[[#This Row],[score]]&gt;=8.5,"High",IF(Table1[[#This Row],[score]]&gt;=7,"Medium","Low"))</f>
        <v>Low</v>
      </c>
      <c r="Q5197" s="5">
        <f>Table1[[#This Row],[gross]]-Table1[[#This Row],[budget]]</f>
        <v>-3618039</v>
      </c>
      <c r="R5197" s="5" t="str">
        <f>IF(Table1[[#This Row],[Profit]]&gt;0,"Profit","Loss")</f>
        <v>Loss</v>
      </c>
      <c r="S5197" s="6" t="str">
        <f>FLOOR(Table1[[#This Row],[year]]-1900,10)+1900 &amp; "-" &amp; FLOOR(Table1[[#This Row],[year]]-1890,10)+1900</f>
        <v>2000-2010</v>
      </c>
      <c r="T5197" s="14" t="s">
        <v>21835</v>
      </c>
      <c r="AB5197" s="14"/>
    </row>
    <row r="5198" spans="1:28" hidden="1" x14ac:dyDescent="0.3">
      <c r="A5198" t="s">
        <v>15240</v>
      </c>
      <c r="B5198" t="s">
        <v>16</v>
      </c>
      <c r="C5198" t="s">
        <v>17</v>
      </c>
      <c r="D5198">
        <v>2007</v>
      </c>
      <c r="E5198" t="s">
        <v>15241</v>
      </c>
      <c r="F5198">
        <v>6.3</v>
      </c>
      <c r="G5198">
        <v>33000</v>
      </c>
      <c r="H5198" t="s">
        <v>10712</v>
      </c>
      <c r="I5198" t="s">
        <v>10712</v>
      </c>
      <c r="J5198" t="s">
        <v>12361</v>
      </c>
      <c r="K5198" t="s">
        <v>30</v>
      </c>
      <c r="L5198">
        <f>20500000</f>
        <v>20500000</v>
      </c>
      <c r="M5198">
        <v>130880</v>
      </c>
      <c r="N5198" t="s">
        <v>10964</v>
      </c>
      <c r="O5198">
        <v>100</v>
      </c>
      <c r="P5198" t="str">
        <f>IF(Table1[[#This Row],[score]]&gt;=8.5,"High",IF(Table1[[#This Row],[score]]&gt;=7,"Medium","Low"))</f>
        <v>Low</v>
      </c>
      <c r="Q5198" s="5">
        <f>Table1[[#This Row],[gross]]-Table1[[#This Row],[budget]]</f>
        <v>-20369120</v>
      </c>
      <c r="R5198" s="5" t="str">
        <f>IF(Table1[[#This Row],[Profit]]&gt;0,"Profit","Loss")</f>
        <v>Loss</v>
      </c>
      <c r="S5198" s="6" t="str">
        <f>FLOOR(Table1[[#This Row],[year]]-1900,10)+1900 &amp; "-" &amp; FLOOR(Table1[[#This Row],[year]]-1890,10)+1900</f>
        <v>2000-2010</v>
      </c>
      <c r="T5198" s="14" t="s">
        <v>21844</v>
      </c>
      <c r="AB5198" s="14"/>
    </row>
    <row r="5199" spans="1:28" hidden="1" x14ac:dyDescent="0.3">
      <c r="A5199" t="s">
        <v>15008</v>
      </c>
      <c r="B5199" t="s">
        <v>16</v>
      </c>
      <c r="C5199" t="s">
        <v>17</v>
      </c>
      <c r="D5199">
        <v>2007</v>
      </c>
      <c r="E5199" t="s">
        <v>15009</v>
      </c>
      <c r="F5199">
        <v>5.6</v>
      </c>
      <c r="G5199">
        <v>11000</v>
      </c>
      <c r="H5199" t="s">
        <v>15010</v>
      </c>
      <c r="I5199" t="s">
        <v>15010</v>
      </c>
      <c r="J5199" t="s">
        <v>15011</v>
      </c>
      <c r="K5199" t="s">
        <v>30</v>
      </c>
      <c r="L5199">
        <f>20500000</f>
        <v>20500000</v>
      </c>
      <c r="M5199">
        <v>44852</v>
      </c>
      <c r="N5199" t="s">
        <v>15012</v>
      </c>
      <c r="O5199">
        <v>88</v>
      </c>
      <c r="P5199" t="str">
        <f>IF(Table1[[#This Row],[score]]&gt;=8.5,"High",IF(Table1[[#This Row],[score]]&gt;=7,"Medium","Low"))</f>
        <v>Low</v>
      </c>
      <c r="Q5199" s="5">
        <f>Table1[[#This Row],[gross]]-Table1[[#This Row],[budget]]</f>
        <v>-20455148</v>
      </c>
      <c r="R5199" s="5" t="str">
        <f>IF(Table1[[#This Row],[Profit]]&gt;0,"Profit","Loss")</f>
        <v>Loss</v>
      </c>
      <c r="S5199" s="6" t="str">
        <f>FLOOR(Table1[[#This Row],[year]]-1900,10)+1900 &amp; "-" &amp; FLOOR(Table1[[#This Row],[year]]-1890,10)+1900</f>
        <v>2000-2010</v>
      </c>
      <c r="T5199" s="14" t="s">
        <v>21866</v>
      </c>
      <c r="AB5199" s="14"/>
    </row>
    <row r="5200" spans="1:28" hidden="1" x14ac:dyDescent="0.3">
      <c r="A5200" t="s">
        <v>15380</v>
      </c>
      <c r="B5200" t="s">
        <v>1974</v>
      </c>
      <c r="C5200" t="s">
        <v>34</v>
      </c>
      <c r="D5200">
        <v>2008</v>
      </c>
      <c r="E5200" t="s">
        <v>15381</v>
      </c>
      <c r="F5200">
        <v>9</v>
      </c>
      <c r="G5200">
        <v>2400000</v>
      </c>
      <c r="H5200" t="s">
        <v>10175</v>
      </c>
      <c r="I5200" t="s">
        <v>14364</v>
      </c>
      <c r="J5200" t="s">
        <v>3866</v>
      </c>
      <c r="K5200" t="s">
        <v>30</v>
      </c>
      <c r="L5200" s="5">
        <v>185000000</v>
      </c>
      <c r="M5200" s="5">
        <v>1005973645</v>
      </c>
      <c r="N5200" t="s">
        <v>23</v>
      </c>
      <c r="O5200">
        <v>152</v>
      </c>
      <c r="P5200" t="str">
        <f>IF(Table1[[#This Row],[score]]&gt;=8.5,"High",IF(Table1[[#This Row],[score]]&gt;=7,"Medium","Low"))</f>
        <v>High</v>
      </c>
      <c r="Q5200" s="5">
        <f>Table1[[#This Row],[gross]]-Table1[[#This Row],[budget]]</f>
        <v>820973645</v>
      </c>
      <c r="R5200" s="5" t="str">
        <f>IF(Table1[[#This Row],[Profit]]&gt;0,"Profit","Loss")</f>
        <v>Profit</v>
      </c>
      <c r="S5200" s="6" t="str">
        <f>FLOOR(Table1[[#This Row],[year]]-1900,10)+1900 &amp; "-" &amp; FLOOR(Table1[[#This Row],[year]]-1890,10)+1900</f>
        <v>2000-2010</v>
      </c>
      <c r="T5200" s="14" t="s">
        <v>21835</v>
      </c>
      <c r="AB5200" s="14"/>
    </row>
    <row r="5201" spans="1:28" hidden="1" x14ac:dyDescent="0.3">
      <c r="A5201" t="s">
        <v>15405</v>
      </c>
      <c r="B5201" t="s">
        <v>1974</v>
      </c>
      <c r="C5201" t="s">
        <v>34</v>
      </c>
      <c r="D5201">
        <v>2008</v>
      </c>
      <c r="E5201" t="s">
        <v>15406</v>
      </c>
      <c r="F5201">
        <v>6.1</v>
      </c>
      <c r="G5201">
        <v>433000</v>
      </c>
      <c r="H5201" t="s">
        <v>486</v>
      </c>
      <c r="I5201" t="s">
        <v>5848</v>
      </c>
      <c r="J5201" t="s">
        <v>488</v>
      </c>
      <c r="K5201" t="s">
        <v>30</v>
      </c>
      <c r="L5201">
        <v>185000000</v>
      </c>
      <c r="M5201">
        <v>790653942</v>
      </c>
      <c r="N5201" t="s">
        <v>44</v>
      </c>
      <c r="O5201">
        <v>122</v>
      </c>
      <c r="P5201" t="str">
        <f>IF(Table1[[#This Row],[score]]&gt;=8.5,"High",IF(Table1[[#This Row],[score]]&gt;=7,"Medium","Low"))</f>
        <v>Low</v>
      </c>
      <c r="Q5201" s="5">
        <f>Table1[[#This Row],[gross]]-Table1[[#This Row],[budget]]</f>
        <v>605653942</v>
      </c>
      <c r="R5201" s="5" t="str">
        <f>IF(Table1[[#This Row],[Profit]]&gt;0,"Profit","Loss")</f>
        <v>Profit</v>
      </c>
      <c r="S5201" s="6" t="str">
        <f>FLOOR(Table1[[#This Row],[year]]-1900,10)+1900 &amp; "-" &amp; FLOOR(Table1[[#This Row],[year]]-1890,10)+1900</f>
        <v>2000-2010</v>
      </c>
      <c r="T5201" s="14" t="s">
        <v>21835</v>
      </c>
      <c r="AB5201" s="14"/>
    </row>
    <row r="5202" spans="1:28" hidden="1" x14ac:dyDescent="0.3">
      <c r="A5202" t="s">
        <v>15388</v>
      </c>
      <c r="B5202" t="s">
        <v>33</v>
      </c>
      <c r="C5202" t="s">
        <v>390</v>
      </c>
      <c r="D5202">
        <v>2008</v>
      </c>
      <c r="E5202" t="s">
        <v>15389</v>
      </c>
      <c r="F5202">
        <v>7.6</v>
      </c>
      <c r="G5202">
        <v>432000</v>
      </c>
      <c r="H5202" t="s">
        <v>15390</v>
      </c>
      <c r="I5202" t="s">
        <v>15391</v>
      </c>
      <c r="J5202" t="s">
        <v>11796</v>
      </c>
      <c r="K5202" t="s">
        <v>30</v>
      </c>
      <c r="L5202">
        <v>130000000</v>
      </c>
      <c r="M5202">
        <v>631746197</v>
      </c>
      <c r="N5202" t="s">
        <v>10077</v>
      </c>
      <c r="O5202">
        <v>92</v>
      </c>
      <c r="P5202" t="str">
        <f>IF(Table1[[#This Row],[score]]&gt;=8.5,"High",IF(Table1[[#This Row],[score]]&gt;=7,"Medium","Low"))</f>
        <v>Medium</v>
      </c>
      <c r="Q5202" s="5">
        <f>Table1[[#This Row],[gross]]-Table1[[#This Row],[budget]]</f>
        <v>501746197</v>
      </c>
      <c r="R5202" s="5" t="str">
        <f>IF(Table1[[#This Row],[Profit]]&gt;0,"Profit","Loss")</f>
        <v>Profit</v>
      </c>
      <c r="S5202" s="6" t="str">
        <f>FLOOR(Table1[[#This Row],[year]]-1900,10)+1900 &amp; "-" &amp; FLOOR(Table1[[#This Row],[year]]-1890,10)+1900</f>
        <v>2000-2010</v>
      </c>
      <c r="T5202" s="14" t="s">
        <v>21835</v>
      </c>
      <c r="AB5202" s="14"/>
    </row>
    <row r="5203" spans="1:28" hidden="1" x14ac:dyDescent="0.3">
      <c r="A5203" t="s">
        <v>15486</v>
      </c>
      <c r="B5203" t="s">
        <v>1974</v>
      </c>
      <c r="C5203" t="s">
        <v>34</v>
      </c>
      <c r="D5203">
        <v>2008</v>
      </c>
      <c r="E5203" t="s">
        <v>15487</v>
      </c>
      <c r="F5203">
        <v>6.4</v>
      </c>
      <c r="G5203">
        <v>454000</v>
      </c>
      <c r="H5203" t="s">
        <v>6682</v>
      </c>
      <c r="I5203" t="s">
        <v>15488</v>
      </c>
      <c r="J5203" t="s">
        <v>7558</v>
      </c>
      <c r="K5203" t="s">
        <v>30</v>
      </c>
      <c r="L5203">
        <v>150000000</v>
      </c>
      <c r="M5203">
        <v>629443428</v>
      </c>
      <c r="N5203" t="s">
        <v>31</v>
      </c>
      <c r="O5203">
        <v>92</v>
      </c>
      <c r="P5203" t="str">
        <f>IF(Table1[[#This Row],[score]]&gt;=8.5,"High",IF(Table1[[#This Row],[score]]&gt;=7,"Medium","Low"))</f>
        <v>Low</v>
      </c>
      <c r="Q5203" s="5">
        <f>Table1[[#This Row],[gross]]-Table1[[#This Row],[budget]]</f>
        <v>479443428</v>
      </c>
      <c r="R5203" s="5" t="str">
        <f>IF(Table1[[#This Row],[Profit]]&gt;0,"Profit","Loss")</f>
        <v>Profit</v>
      </c>
      <c r="S5203" s="6" t="str">
        <f>FLOOR(Table1[[#This Row],[year]]-1900,10)+1900 &amp; "-" &amp; FLOOR(Table1[[#This Row],[year]]-1890,10)+1900</f>
        <v>2000-2010</v>
      </c>
      <c r="T5203" s="14" t="s">
        <v>21835</v>
      </c>
      <c r="AB5203" s="14"/>
    </row>
    <row r="5204" spans="1:28" hidden="1" x14ac:dyDescent="0.3">
      <c r="A5204" t="s">
        <v>15399</v>
      </c>
      <c r="B5204" t="s">
        <v>1974</v>
      </c>
      <c r="C5204" t="s">
        <v>41</v>
      </c>
      <c r="D5204">
        <v>2008</v>
      </c>
      <c r="E5204" t="s">
        <v>15381</v>
      </c>
      <c r="F5204">
        <v>6.4</v>
      </c>
      <c r="G5204">
        <v>224000</v>
      </c>
      <c r="H5204" t="s">
        <v>15400</v>
      </c>
      <c r="I5204" t="s">
        <v>15401</v>
      </c>
      <c r="J5204" t="s">
        <v>735</v>
      </c>
      <c r="K5204" t="s">
        <v>30</v>
      </c>
      <c r="L5204">
        <v>52000000</v>
      </c>
      <c r="M5204">
        <v>611257819</v>
      </c>
      <c r="N5204" t="s">
        <v>61</v>
      </c>
      <c r="O5204">
        <v>108</v>
      </c>
      <c r="P5204" t="str">
        <f>IF(Table1[[#This Row],[score]]&gt;=8.5,"High",IF(Table1[[#This Row],[score]]&gt;=7,"Medium","Low"))</f>
        <v>Low</v>
      </c>
      <c r="Q5204" s="5">
        <f>Table1[[#This Row],[gross]]-Table1[[#This Row],[budget]]</f>
        <v>559257819</v>
      </c>
      <c r="R5204" s="5" t="str">
        <f>IF(Table1[[#This Row],[Profit]]&gt;0,"Profit","Loss")</f>
        <v>Profit</v>
      </c>
      <c r="S5204" s="6" t="str">
        <f>FLOOR(Table1[[#This Row],[year]]-1900,10)+1900 &amp; "-" &amp; FLOOR(Table1[[#This Row],[year]]-1890,10)+1900</f>
        <v>2000-2010</v>
      </c>
      <c r="T5204" s="14" t="s">
        <v>21835</v>
      </c>
      <c r="AB5204" s="14"/>
    </row>
    <row r="5205" spans="1:28" hidden="1" x14ac:dyDescent="0.3">
      <c r="A5205" t="s">
        <v>15586</v>
      </c>
      <c r="B5205" t="s">
        <v>33</v>
      </c>
      <c r="C5205" t="s">
        <v>390</v>
      </c>
      <c r="D5205">
        <v>2008</v>
      </c>
      <c r="E5205" t="s">
        <v>15523</v>
      </c>
      <c r="F5205">
        <v>6.6</v>
      </c>
      <c r="G5205">
        <v>211000</v>
      </c>
      <c r="H5205" t="s">
        <v>10163</v>
      </c>
      <c r="I5205" t="s">
        <v>15587</v>
      </c>
      <c r="J5205" t="s">
        <v>7926</v>
      </c>
      <c r="K5205" t="s">
        <v>30</v>
      </c>
      <c r="L5205">
        <v>150000000</v>
      </c>
      <c r="M5205">
        <v>603900354</v>
      </c>
      <c r="N5205" t="s">
        <v>10077</v>
      </c>
      <c r="O5205">
        <v>89</v>
      </c>
      <c r="P5205" t="str">
        <f>IF(Table1[[#This Row],[score]]&gt;=8.5,"High",IF(Table1[[#This Row],[score]]&gt;=7,"Medium","Low"))</f>
        <v>Low</v>
      </c>
      <c r="Q5205" s="5">
        <f>Table1[[#This Row],[gross]]-Table1[[#This Row],[budget]]</f>
        <v>453900354</v>
      </c>
      <c r="R5205" s="5" t="str">
        <f>IF(Table1[[#This Row],[Profit]]&gt;0,"Profit","Loss")</f>
        <v>Profit</v>
      </c>
      <c r="S5205" s="6" t="str">
        <f>FLOOR(Table1[[#This Row],[year]]-1900,10)+1900 &amp; "-" &amp; FLOOR(Table1[[#This Row],[year]]-1890,10)+1900</f>
        <v>2000-2010</v>
      </c>
      <c r="T5205" s="14" t="s">
        <v>21835</v>
      </c>
      <c r="AB5205" s="14"/>
    </row>
    <row r="5206" spans="1:28" hidden="1" x14ac:dyDescent="0.3">
      <c r="A5206" t="s">
        <v>15397</v>
      </c>
      <c r="B5206" t="s">
        <v>1974</v>
      </c>
      <c r="C5206" t="s">
        <v>34</v>
      </c>
      <c r="D5206">
        <v>2008</v>
      </c>
      <c r="E5206" t="s">
        <v>15398</v>
      </c>
      <c r="F5206">
        <v>6.6</v>
      </c>
      <c r="G5206">
        <v>412000</v>
      </c>
      <c r="H5206" t="s">
        <v>11822</v>
      </c>
      <c r="I5206" t="s">
        <v>13371</v>
      </c>
      <c r="J5206" t="s">
        <v>13393</v>
      </c>
      <c r="K5206" t="s">
        <v>22</v>
      </c>
      <c r="L5206">
        <v>200000000</v>
      </c>
      <c r="M5206">
        <v>589580482</v>
      </c>
      <c r="N5206" t="s">
        <v>118</v>
      </c>
      <c r="O5206">
        <v>106</v>
      </c>
      <c r="P5206" t="str">
        <f>IF(Table1[[#This Row],[score]]&gt;=8.5,"High",IF(Table1[[#This Row],[score]]&gt;=7,"Medium","Low"))</f>
        <v>Low</v>
      </c>
      <c r="Q5206" s="5">
        <f>Table1[[#This Row],[gross]]-Table1[[#This Row],[budget]]</f>
        <v>389580482</v>
      </c>
      <c r="R5206" s="5" t="str">
        <f>IF(Table1[[#This Row],[Profit]]&gt;0,"Profit","Loss")</f>
        <v>Profit</v>
      </c>
      <c r="S5206" s="6" t="str">
        <f>FLOOR(Table1[[#This Row],[year]]-1900,10)+1900 &amp; "-" &amp; FLOOR(Table1[[#This Row],[year]]-1890,10)+1900</f>
        <v>2000-2010</v>
      </c>
      <c r="T5206" s="14" t="s">
        <v>21835</v>
      </c>
      <c r="AB5206" s="14"/>
    </row>
    <row r="5207" spans="1:28" hidden="1" x14ac:dyDescent="0.3">
      <c r="A5207" t="s">
        <v>15384</v>
      </c>
      <c r="B5207" t="s">
        <v>1974</v>
      </c>
      <c r="C5207" t="s">
        <v>34</v>
      </c>
      <c r="D5207">
        <v>2008</v>
      </c>
      <c r="E5207" t="s">
        <v>4668</v>
      </c>
      <c r="F5207">
        <v>7.9</v>
      </c>
      <c r="G5207">
        <v>969000</v>
      </c>
      <c r="H5207" t="s">
        <v>8998</v>
      </c>
      <c r="I5207" t="s">
        <v>15385</v>
      </c>
      <c r="J5207" t="s">
        <v>4862</v>
      </c>
      <c r="K5207" t="s">
        <v>30</v>
      </c>
      <c r="L5207">
        <v>140000000</v>
      </c>
      <c r="M5207">
        <v>585796247</v>
      </c>
      <c r="N5207" t="s">
        <v>44</v>
      </c>
      <c r="O5207">
        <v>126</v>
      </c>
      <c r="P5207" t="str">
        <f>IF(Table1[[#This Row],[score]]&gt;=8.5,"High",IF(Table1[[#This Row],[score]]&gt;=7,"Medium","Low"))</f>
        <v>Medium</v>
      </c>
      <c r="Q5207" s="5">
        <f>Table1[[#This Row],[gross]]-Table1[[#This Row],[budget]]</f>
        <v>445796247</v>
      </c>
      <c r="R5207" s="5" t="str">
        <f>IF(Table1[[#This Row],[Profit]]&gt;0,"Profit","Loss")</f>
        <v>Profit</v>
      </c>
      <c r="S5207" s="6" t="str">
        <f>FLOOR(Table1[[#This Row],[year]]-1900,10)+1900 &amp; "-" &amp; FLOOR(Table1[[#This Row],[year]]-1890,10)+1900</f>
        <v>2000-2010</v>
      </c>
      <c r="T5207" s="14" t="s">
        <v>21835</v>
      </c>
      <c r="AB5207" s="14"/>
    </row>
    <row r="5208" spans="1:28" hidden="1" x14ac:dyDescent="0.3">
      <c r="A5208" t="s">
        <v>15422</v>
      </c>
      <c r="B5208" t="s">
        <v>337</v>
      </c>
      <c r="C5208" t="s">
        <v>390</v>
      </c>
      <c r="D5208">
        <v>2008</v>
      </c>
      <c r="E5208" t="s">
        <v>15412</v>
      </c>
      <c r="F5208">
        <v>8.4</v>
      </c>
      <c r="G5208">
        <v>1000000</v>
      </c>
      <c r="H5208" t="s">
        <v>12817</v>
      </c>
      <c r="I5208" t="s">
        <v>12817</v>
      </c>
      <c r="J5208" t="s">
        <v>15423</v>
      </c>
      <c r="K5208" t="s">
        <v>30</v>
      </c>
      <c r="L5208" s="5">
        <v>180000000</v>
      </c>
      <c r="M5208" s="5">
        <v>521311890</v>
      </c>
      <c r="N5208" t="s">
        <v>15424</v>
      </c>
      <c r="O5208">
        <v>98</v>
      </c>
      <c r="P5208" t="str">
        <f>IF(Table1[[#This Row],[score]]&gt;=8.5,"High",IF(Table1[[#This Row],[score]]&gt;=7,"Medium","Low"))</f>
        <v>Medium</v>
      </c>
      <c r="Q5208" s="5">
        <f>Table1[[#This Row],[gross]]-Table1[[#This Row],[budget]]</f>
        <v>341311890</v>
      </c>
      <c r="R5208" s="5" t="str">
        <f>IF(Table1[[#This Row],[Profit]]&gt;0,"Profit","Loss")</f>
        <v>Profit</v>
      </c>
      <c r="S5208" s="6" t="str">
        <f>FLOOR(Table1[[#This Row],[year]]-1900,10)+1900 &amp; "-" &amp; FLOOR(Table1[[#This Row],[year]]-1890,10)+1900</f>
        <v>2000-2010</v>
      </c>
      <c r="T5208" s="14" t="s">
        <v>21835</v>
      </c>
      <c r="AB5208" s="14"/>
    </row>
    <row r="5209" spans="1:28" hidden="1" x14ac:dyDescent="0.3">
      <c r="A5209" t="s">
        <v>15504</v>
      </c>
      <c r="B5209" t="s">
        <v>33</v>
      </c>
      <c r="C5209" t="s">
        <v>34</v>
      </c>
      <c r="D5209">
        <v>2008</v>
      </c>
      <c r="E5209" t="s">
        <v>15505</v>
      </c>
      <c r="F5209">
        <v>6.5</v>
      </c>
      <c r="G5209">
        <v>199000</v>
      </c>
      <c r="H5209" t="s">
        <v>11729</v>
      </c>
      <c r="I5209" t="s">
        <v>11729</v>
      </c>
      <c r="J5209" t="s">
        <v>15506</v>
      </c>
      <c r="K5209" t="s">
        <v>30</v>
      </c>
      <c r="L5209">
        <v>225000000</v>
      </c>
      <c r="M5209">
        <v>419665568</v>
      </c>
      <c r="N5209" t="s">
        <v>1708</v>
      </c>
      <c r="O5209">
        <v>150</v>
      </c>
      <c r="P5209" t="str">
        <f>IF(Table1[[#This Row],[score]]&gt;=8.5,"High",IF(Table1[[#This Row],[score]]&gt;=7,"Medium","Low"))</f>
        <v>Low</v>
      </c>
      <c r="Q5209" s="5">
        <f>Table1[[#This Row],[gross]]-Table1[[#This Row],[budget]]</f>
        <v>194665568</v>
      </c>
      <c r="R5209" s="5" t="str">
        <f>IF(Table1[[#This Row],[Profit]]&gt;0,"Profit","Loss")</f>
        <v>Profit</v>
      </c>
      <c r="S5209" s="6" t="str">
        <f>FLOOR(Table1[[#This Row],[year]]-1900,10)+1900 &amp; "-" &amp; FLOOR(Table1[[#This Row],[year]]-1890,10)+1900</f>
        <v>2000-2010</v>
      </c>
      <c r="T5209" s="14" t="s">
        <v>21835</v>
      </c>
      <c r="AB5209" s="14"/>
    </row>
    <row r="5210" spans="1:28" hidden="1" x14ac:dyDescent="0.3">
      <c r="A5210" t="s">
        <v>15436</v>
      </c>
      <c r="B5210" t="s">
        <v>16</v>
      </c>
      <c r="C5210" t="s">
        <v>41</v>
      </c>
      <c r="D5210">
        <v>2008</v>
      </c>
      <c r="E5210" t="s">
        <v>14513</v>
      </c>
      <c r="F5210">
        <v>5.6</v>
      </c>
      <c r="G5210">
        <v>117000</v>
      </c>
      <c r="H5210" t="s">
        <v>15437</v>
      </c>
      <c r="I5210" t="s">
        <v>15437</v>
      </c>
      <c r="J5210" t="s">
        <v>8874</v>
      </c>
      <c r="K5210" t="s">
        <v>30</v>
      </c>
      <c r="L5210">
        <v>65000000</v>
      </c>
      <c r="M5210">
        <v>418765519</v>
      </c>
      <c r="N5210" t="s">
        <v>2001</v>
      </c>
      <c r="O5210">
        <v>145</v>
      </c>
      <c r="P5210" t="str">
        <f>IF(Table1[[#This Row],[score]]&gt;=8.5,"High",IF(Table1[[#This Row],[score]]&gt;=7,"Medium","Low"))</f>
        <v>Low</v>
      </c>
      <c r="Q5210" s="5">
        <f>Table1[[#This Row],[gross]]-Table1[[#This Row],[budget]]</f>
        <v>353765519</v>
      </c>
      <c r="R5210" s="5" t="str">
        <f>IF(Table1[[#This Row],[Profit]]&gt;0,"Profit","Loss")</f>
        <v>Profit</v>
      </c>
      <c r="S5210" s="6" t="str">
        <f>FLOOR(Table1[[#This Row],[year]]-1900,10)+1900 &amp; "-" &amp; FLOOR(Table1[[#This Row],[year]]-1890,10)+1900</f>
        <v>2000-2010</v>
      </c>
      <c r="T5210" s="14" t="s">
        <v>21835</v>
      </c>
      <c r="AB5210" s="14"/>
    </row>
    <row r="5211" spans="1:28" hidden="1" x14ac:dyDescent="0.3">
      <c r="A5211" t="s">
        <v>10265</v>
      </c>
      <c r="B5211" t="s">
        <v>1974</v>
      </c>
      <c r="C5211" t="s">
        <v>17</v>
      </c>
      <c r="D5211">
        <v>2008</v>
      </c>
      <c r="E5211" t="s">
        <v>15382</v>
      </c>
      <c r="F5211">
        <v>5.2</v>
      </c>
      <c r="G5211">
        <v>435000</v>
      </c>
      <c r="H5211" t="s">
        <v>12821</v>
      </c>
      <c r="I5211" t="s">
        <v>15383</v>
      </c>
      <c r="J5211" t="s">
        <v>13790</v>
      </c>
      <c r="K5211" t="s">
        <v>30</v>
      </c>
      <c r="L5211">
        <v>37000000</v>
      </c>
      <c r="M5211">
        <v>408430415</v>
      </c>
      <c r="N5211" t="s">
        <v>9986</v>
      </c>
      <c r="O5211">
        <v>122</v>
      </c>
      <c r="P5211" t="str">
        <f>IF(Table1[[#This Row],[score]]&gt;=8.5,"High",IF(Table1[[#This Row],[score]]&gt;=7,"Medium","Low"))</f>
        <v>Low</v>
      </c>
      <c r="Q5211" s="5">
        <f>Table1[[#This Row],[gross]]-Table1[[#This Row],[budget]]</f>
        <v>371430415</v>
      </c>
      <c r="R5211" s="5" t="str">
        <f>IF(Table1[[#This Row],[Profit]]&gt;0,"Profit","Loss")</f>
        <v>Profit</v>
      </c>
      <c r="S5211" s="6" t="str">
        <f>FLOOR(Table1[[#This Row],[year]]-1900,10)+1900 &amp; "-" &amp; FLOOR(Table1[[#This Row],[year]]-1890,10)+1900</f>
        <v>2000-2010</v>
      </c>
      <c r="T5211" s="14" t="s">
        <v>21835</v>
      </c>
      <c r="AB5211" s="14"/>
    </row>
    <row r="5212" spans="1:28" hidden="1" x14ac:dyDescent="0.3">
      <c r="A5212" t="s">
        <v>15484</v>
      </c>
      <c r="B5212" t="s">
        <v>1974</v>
      </c>
      <c r="C5212" t="s">
        <v>34</v>
      </c>
      <c r="D5212">
        <v>2008</v>
      </c>
      <c r="E5212" t="s">
        <v>15485</v>
      </c>
      <c r="F5212">
        <v>5.2</v>
      </c>
      <c r="G5212">
        <v>154000</v>
      </c>
      <c r="H5212" t="s">
        <v>2455</v>
      </c>
      <c r="I5212" t="s">
        <v>12988</v>
      </c>
      <c r="J5212" t="s">
        <v>6863</v>
      </c>
      <c r="K5212" t="s">
        <v>30</v>
      </c>
      <c r="L5212">
        <v>145000000</v>
      </c>
      <c r="M5212">
        <v>403449830</v>
      </c>
      <c r="N5212" t="s">
        <v>61</v>
      </c>
      <c r="O5212">
        <v>112</v>
      </c>
      <c r="P5212" t="str">
        <f>IF(Table1[[#This Row],[score]]&gt;=8.5,"High",IF(Table1[[#This Row],[score]]&gt;=7,"Medium","Low"))</f>
        <v>Low</v>
      </c>
      <c r="Q5212" s="5">
        <f>Table1[[#This Row],[gross]]-Table1[[#This Row],[budget]]</f>
        <v>258449830</v>
      </c>
      <c r="R5212" s="5" t="str">
        <f>IF(Table1[[#This Row],[Profit]]&gt;0,"Profit","Loss")</f>
        <v>Profit</v>
      </c>
      <c r="S5212" s="6" t="str">
        <f>FLOOR(Table1[[#This Row],[year]]-1900,10)+1900 &amp; "-" &amp; FLOOR(Table1[[#This Row],[year]]-1890,10)+1900</f>
        <v>2000-2010</v>
      </c>
      <c r="T5212" s="14" t="s">
        <v>21835</v>
      </c>
      <c r="AB5212" s="14"/>
    </row>
    <row r="5213" spans="1:28" hidden="1" x14ac:dyDescent="0.3">
      <c r="A5213" t="s">
        <v>15438</v>
      </c>
      <c r="B5213" t="s">
        <v>16</v>
      </c>
      <c r="C5213" t="s">
        <v>17</v>
      </c>
      <c r="D5213">
        <v>2008</v>
      </c>
      <c r="E5213" t="s">
        <v>15410</v>
      </c>
      <c r="F5213">
        <v>8</v>
      </c>
      <c r="G5213">
        <v>812000</v>
      </c>
      <c r="H5213" t="s">
        <v>8004</v>
      </c>
      <c r="I5213" t="s">
        <v>9542</v>
      </c>
      <c r="J5213" t="s">
        <v>15439</v>
      </c>
      <c r="K5213" t="s">
        <v>22</v>
      </c>
      <c r="L5213">
        <v>15000000</v>
      </c>
      <c r="M5213">
        <v>378410542</v>
      </c>
      <c r="N5213" t="s">
        <v>13866</v>
      </c>
      <c r="O5213">
        <v>120</v>
      </c>
      <c r="P5213" t="str">
        <f>IF(Table1[[#This Row],[score]]&gt;=8.5,"High",IF(Table1[[#This Row],[score]]&gt;=7,"Medium","Low"))</f>
        <v>Medium</v>
      </c>
      <c r="Q5213" s="5">
        <f>Table1[[#This Row],[gross]]-Table1[[#This Row],[budget]]</f>
        <v>363410542</v>
      </c>
      <c r="R5213" s="5" t="str">
        <f>IF(Table1[[#This Row],[Profit]]&gt;0,"Profit","Loss")</f>
        <v>Profit</v>
      </c>
      <c r="S5213" s="6" t="str">
        <f>FLOOR(Table1[[#This Row],[year]]-1900,10)+1900 &amp; "-" &amp; FLOOR(Table1[[#This Row],[year]]-1890,10)+1900</f>
        <v>2000-2010</v>
      </c>
      <c r="T5213" s="14" t="s">
        <v>21835</v>
      </c>
      <c r="AB5213" s="14"/>
    </row>
    <row r="5214" spans="1:28" hidden="1" x14ac:dyDescent="0.3">
      <c r="A5214" t="s">
        <v>15411</v>
      </c>
      <c r="B5214" t="s">
        <v>16</v>
      </c>
      <c r="C5214" t="s">
        <v>34</v>
      </c>
      <c r="D5214">
        <v>2008</v>
      </c>
      <c r="E5214" t="s">
        <v>15412</v>
      </c>
      <c r="F5214">
        <v>6.7</v>
      </c>
      <c r="G5214">
        <v>369000</v>
      </c>
      <c r="H5214" t="s">
        <v>13718</v>
      </c>
      <c r="I5214" t="s">
        <v>15413</v>
      </c>
      <c r="J5214" t="s">
        <v>11849</v>
      </c>
      <c r="K5214" t="s">
        <v>30</v>
      </c>
      <c r="L5214">
        <v>75000000</v>
      </c>
      <c r="M5214">
        <v>342463063</v>
      </c>
      <c r="N5214" t="s">
        <v>61</v>
      </c>
      <c r="O5214">
        <v>110</v>
      </c>
      <c r="P5214" t="str">
        <f>IF(Table1[[#This Row],[score]]&gt;=8.5,"High",IF(Table1[[#This Row],[score]]&gt;=7,"Medium","Low"))</f>
        <v>Low</v>
      </c>
      <c r="Q5214" s="5">
        <f>Table1[[#This Row],[gross]]-Table1[[#This Row],[budget]]</f>
        <v>267463063</v>
      </c>
      <c r="R5214" s="5" t="str">
        <f>IF(Table1[[#This Row],[Profit]]&gt;0,"Profit","Loss")</f>
        <v>Profit</v>
      </c>
      <c r="S5214" s="6" t="str">
        <f>FLOOR(Table1[[#This Row],[year]]-1900,10)+1900 &amp; "-" &amp; FLOOR(Table1[[#This Row],[year]]-1890,10)+1900</f>
        <v>2000-2010</v>
      </c>
      <c r="T5214" s="14" t="s">
        <v>21835</v>
      </c>
      <c r="AB5214" s="14"/>
    </row>
    <row r="5215" spans="1:28" hidden="1" x14ac:dyDescent="0.3">
      <c r="A5215" t="s">
        <v>15409</v>
      </c>
      <c r="B5215" t="s">
        <v>1974</v>
      </c>
      <c r="C5215" t="s">
        <v>17</v>
      </c>
      <c r="D5215">
        <v>2008</v>
      </c>
      <c r="E5215" t="s">
        <v>15410</v>
      </c>
      <c r="F5215">
        <v>7.8</v>
      </c>
      <c r="G5215">
        <v>605000</v>
      </c>
      <c r="H5215" t="s">
        <v>6752</v>
      </c>
      <c r="I5215" t="s">
        <v>4120</v>
      </c>
      <c r="J5215" t="s">
        <v>6471</v>
      </c>
      <c r="K5215" t="s">
        <v>30</v>
      </c>
      <c r="L5215">
        <v>150000000</v>
      </c>
      <c r="M5215">
        <v>335802786</v>
      </c>
      <c r="N5215" t="s">
        <v>23</v>
      </c>
      <c r="O5215">
        <v>166</v>
      </c>
      <c r="P5215" t="str">
        <f>IF(Table1[[#This Row],[score]]&gt;=8.5,"High",IF(Table1[[#This Row],[score]]&gt;=7,"Medium","Low"))</f>
        <v>Medium</v>
      </c>
      <c r="Q5215" s="5">
        <f>Table1[[#This Row],[gross]]-Table1[[#This Row],[budget]]</f>
        <v>185802786</v>
      </c>
      <c r="R5215" s="5" t="str">
        <f>IF(Table1[[#This Row],[Profit]]&gt;0,"Profit","Loss")</f>
        <v>Profit</v>
      </c>
      <c r="S5215" s="6" t="str">
        <f>FLOOR(Table1[[#This Row],[year]]-1900,10)+1900 &amp; "-" &amp; FLOOR(Table1[[#This Row],[year]]-1890,10)+1900</f>
        <v>2000-2010</v>
      </c>
      <c r="T5215" s="14" t="s">
        <v>21835</v>
      </c>
      <c r="AB5215" s="14"/>
    </row>
    <row r="5216" spans="1:28" hidden="1" x14ac:dyDescent="0.3">
      <c r="A5216" t="s">
        <v>15497</v>
      </c>
      <c r="B5216" t="s">
        <v>33</v>
      </c>
      <c r="C5216" t="s">
        <v>390</v>
      </c>
      <c r="D5216">
        <v>2008</v>
      </c>
      <c r="E5216" t="s">
        <v>15382</v>
      </c>
      <c r="F5216">
        <v>6.8</v>
      </c>
      <c r="G5216">
        <v>196000</v>
      </c>
      <c r="H5216" t="s">
        <v>15498</v>
      </c>
      <c r="I5216" t="s">
        <v>15262</v>
      </c>
      <c r="J5216" t="s">
        <v>160</v>
      </c>
      <c r="K5216" t="s">
        <v>30</v>
      </c>
      <c r="L5216">
        <v>150000000</v>
      </c>
      <c r="M5216">
        <v>309979994</v>
      </c>
      <c r="N5216" t="s">
        <v>599</v>
      </c>
      <c r="O5216">
        <v>96</v>
      </c>
      <c r="P5216" t="str">
        <f>IF(Table1[[#This Row],[score]]&gt;=8.5,"High",IF(Table1[[#This Row],[score]]&gt;=7,"Medium","Low"))</f>
        <v>Low</v>
      </c>
      <c r="Q5216" s="5">
        <f>Table1[[#This Row],[gross]]-Table1[[#This Row],[budget]]</f>
        <v>159979994</v>
      </c>
      <c r="R5216" s="5" t="str">
        <f>IF(Table1[[#This Row],[Profit]]&gt;0,"Profit","Loss")</f>
        <v>Profit</v>
      </c>
      <c r="S5216" s="6" t="str">
        <f>FLOOR(Table1[[#This Row],[year]]-1900,10)+1900 &amp; "-" &amp; FLOOR(Table1[[#This Row],[year]]-1890,10)+1900</f>
        <v>2000-2010</v>
      </c>
      <c r="T5216" s="14" t="s">
        <v>21835</v>
      </c>
      <c r="AB5216" s="14"/>
    </row>
    <row r="5217" spans="1:28" hidden="1" x14ac:dyDescent="0.3">
      <c r="A5217" t="s">
        <v>15629</v>
      </c>
      <c r="B5217" t="s">
        <v>337</v>
      </c>
      <c r="C5217" t="s">
        <v>390</v>
      </c>
      <c r="D5217">
        <v>2008</v>
      </c>
      <c r="E5217" t="s">
        <v>15482</v>
      </c>
      <c r="F5217">
        <v>6.8</v>
      </c>
      <c r="G5217">
        <v>132000</v>
      </c>
      <c r="H5217" t="s">
        <v>15630</v>
      </c>
      <c r="I5217" t="s">
        <v>11970</v>
      </c>
      <c r="J5217" t="s">
        <v>7831</v>
      </c>
      <c r="K5217" t="s">
        <v>30</v>
      </c>
      <c r="L5217">
        <v>85000000</v>
      </c>
      <c r="M5217">
        <v>298572799</v>
      </c>
      <c r="N5217" t="s">
        <v>15631</v>
      </c>
      <c r="O5217">
        <v>86</v>
      </c>
      <c r="P5217" t="str">
        <f>IF(Table1[[#This Row],[score]]&gt;=8.5,"High",IF(Table1[[#This Row],[score]]&gt;=7,"Medium","Low"))</f>
        <v>Low</v>
      </c>
      <c r="Q5217" s="5">
        <f>Table1[[#This Row],[gross]]-Table1[[#This Row],[budget]]</f>
        <v>213572799</v>
      </c>
      <c r="R5217" s="5" t="str">
        <f>IF(Table1[[#This Row],[Profit]]&gt;0,"Profit","Loss")</f>
        <v>Profit</v>
      </c>
      <c r="S5217" s="6" t="str">
        <f>FLOOR(Table1[[#This Row],[year]]-1900,10)+1900 &amp; "-" &amp; FLOOR(Table1[[#This Row],[year]]-1890,10)+1900</f>
        <v>2000-2010</v>
      </c>
      <c r="T5217" s="14" t="s">
        <v>21835</v>
      </c>
      <c r="AB5217" s="14"/>
    </row>
    <row r="5218" spans="1:28" hidden="1" x14ac:dyDescent="0.3">
      <c r="A5218" t="s">
        <v>15443</v>
      </c>
      <c r="B5218" t="s">
        <v>16</v>
      </c>
      <c r="C5218" t="s">
        <v>17</v>
      </c>
      <c r="D5218">
        <v>2008</v>
      </c>
      <c r="E5218" t="s">
        <v>15444</v>
      </c>
      <c r="F5218">
        <v>8.1</v>
      </c>
      <c r="G5218">
        <v>734000</v>
      </c>
      <c r="H5218" t="s">
        <v>85</v>
      </c>
      <c r="I5218" t="s">
        <v>15445</v>
      </c>
      <c r="J5218" t="s">
        <v>85</v>
      </c>
      <c r="K5218" t="s">
        <v>5762</v>
      </c>
      <c r="L5218" s="5">
        <v>33000000</v>
      </c>
      <c r="M5218" s="5">
        <v>269958228</v>
      </c>
      <c r="N5218" t="s">
        <v>15446</v>
      </c>
      <c r="O5218">
        <v>116</v>
      </c>
      <c r="P5218" t="str">
        <f>IF(Table1[[#This Row],[score]]&gt;=8.5,"High",IF(Table1[[#This Row],[score]]&gt;=7,"Medium","Low"))</f>
        <v>Medium</v>
      </c>
      <c r="Q5218" s="5">
        <f>Table1[[#This Row],[gross]]-Table1[[#This Row],[budget]]</f>
        <v>236958228</v>
      </c>
      <c r="R5218" s="5" t="str">
        <f>IF(Table1[[#This Row],[Profit]]&gt;0,"Profit","Loss")</f>
        <v>Profit</v>
      </c>
      <c r="S5218" s="6" t="str">
        <f>FLOOR(Table1[[#This Row],[year]]-1900,10)+1900 &amp; "-" &amp; FLOOR(Table1[[#This Row],[year]]-1890,10)+1900</f>
        <v>2000-2010</v>
      </c>
      <c r="T5218" s="14" t="s">
        <v>21835</v>
      </c>
      <c r="AB5218" s="14"/>
    </row>
    <row r="5219" spans="1:28" hidden="1" x14ac:dyDescent="0.3">
      <c r="A5219" t="s">
        <v>15641</v>
      </c>
      <c r="B5219" t="s">
        <v>1974</v>
      </c>
      <c r="C5219" t="s">
        <v>34</v>
      </c>
      <c r="D5219">
        <v>2008</v>
      </c>
      <c r="E5219" t="s">
        <v>15553</v>
      </c>
      <c r="F5219">
        <v>5.0999999999999996</v>
      </c>
      <c r="G5219">
        <v>127000</v>
      </c>
      <c r="H5219" t="s">
        <v>6787</v>
      </c>
      <c r="I5219" t="s">
        <v>6787</v>
      </c>
      <c r="J5219" t="s">
        <v>14008</v>
      </c>
      <c r="K5219" t="s">
        <v>30</v>
      </c>
      <c r="L5219">
        <v>105000000</v>
      </c>
      <c r="M5219">
        <v>269784201</v>
      </c>
      <c r="N5219" t="s">
        <v>23</v>
      </c>
      <c r="O5219">
        <v>109</v>
      </c>
      <c r="P5219" t="str">
        <f>IF(Table1[[#This Row],[score]]&gt;=8.5,"High",IF(Table1[[#This Row],[score]]&gt;=7,"Medium","Low"))</f>
        <v>Low</v>
      </c>
      <c r="Q5219" s="5">
        <f>Table1[[#This Row],[gross]]-Table1[[#This Row],[budget]]</f>
        <v>164784201</v>
      </c>
      <c r="R5219" s="5" t="str">
        <f>IF(Table1[[#This Row],[Profit]]&gt;0,"Profit","Loss")</f>
        <v>Profit</v>
      </c>
      <c r="S5219" s="6" t="str">
        <f>FLOOR(Table1[[#This Row],[year]]-1900,10)+1900 &amp; "-" &amp; FLOOR(Table1[[#This Row],[year]]-1890,10)+1900</f>
        <v>2000-2010</v>
      </c>
      <c r="T5219" s="14" t="s">
        <v>21835</v>
      </c>
      <c r="AB5219" s="14"/>
    </row>
    <row r="5220" spans="1:28" hidden="1" x14ac:dyDescent="0.3">
      <c r="A5220" t="s">
        <v>15386</v>
      </c>
      <c r="B5220" t="s">
        <v>1974</v>
      </c>
      <c r="C5220" t="s">
        <v>34</v>
      </c>
      <c r="D5220">
        <v>2008</v>
      </c>
      <c r="E5220" t="s">
        <v>15387</v>
      </c>
      <c r="F5220">
        <v>6.7</v>
      </c>
      <c r="G5220">
        <v>448000</v>
      </c>
      <c r="H5220" t="s">
        <v>12350</v>
      </c>
      <c r="I5220" t="s">
        <v>7334</v>
      </c>
      <c r="J5220" t="s">
        <v>9981</v>
      </c>
      <c r="K5220" t="s">
        <v>30</v>
      </c>
      <c r="L5220">
        <v>150000000</v>
      </c>
      <c r="M5220">
        <v>264770996</v>
      </c>
      <c r="N5220" t="s">
        <v>61</v>
      </c>
      <c r="O5220">
        <v>112</v>
      </c>
      <c r="P5220" t="str">
        <f>IF(Table1[[#This Row],[score]]&gt;=8.5,"High",IF(Table1[[#This Row],[score]]&gt;=7,"Medium","Low"))</f>
        <v>Low</v>
      </c>
      <c r="Q5220" s="5">
        <f>Table1[[#This Row],[gross]]-Table1[[#This Row],[budget]]</f>
        <v>114770996</v>
      </c>
      <c r="R5220" s="5" t="str">
        <f>IF(Table1[[#This Row],[Profit]]&gt;0,"Profit","Loss")</f>
        <v>Profit</v>
      </c>
      <c r="S5220" s="6" t="str">
        <f>FLOOR(Table1[[#This Row],[year]]-1900,10)+1900 &amp; "-" &amp; FLOOR(Table1[[#This Row],[year]]-1890,10)+1900</f>
        <v>2000-2010</v>
      </c>
      <c r="T5220" s="14" t="s">
        <v>21835</v>
      </c>
      <c r="AB5220" s="14"/>
    </row>
    <row r="5221" spans="1:28" hidden="1" x14ac:dyDescent="0.3">
      <c r="A5221" t="s">
        <v>15567</v>
      </c>
      <c r="B5221" t="s">
        <v>33</v>
      </c>
      <c r="C5221" t="s">
        <v>41</v>
      </c>
      <c r="D5221">
        <v>2008</v>
      </c>
      <c r="E5221" t="s">
        <v>15410</v>
      </c>
      <c r="F5221">
        <v>7.1</v>
      </c>
      <c r="G5221">
        <v>150000</v>
      </c>
      <c r="H5221" t="s">
        <v>8873</v>
      </c>
      <c r="I5221" t="s">
        <v>6344</v>
      </c>
      <c r="J5221" t="s">
        <v>8959</v>
      </c>
      <c r="K5221" t="s">
        <v>30</v>
      </c>
      <c r="L5221">
        <v>60000000</v>
      </c>
      <c r="M5221">
        <v>255743093</v>
      </c>
      <c r="N5221" t="s">
        <v>9026</v>
      </c>
      <c r="O5221">
        <v>115</v>
      </c>
      <c r="P5221" t="str">
        <f>IF(Table1[[#This Row],[score]]&gt;=8.5,"High",IF(Table1[[#This Row],[score]]&gt;=7,"Medium","Low"))</f>
        <v>Medium</v>
      </c>
      <c r="Q5221" s="5">
        <f>Table1[[#This Row],[gross]]-Table1[[#This Row],[budget]]</f>
        <v>195743093</v>
      </c>
      <c r="R5221" s="5" t="str">
        <f>IF(Table1[[#This Row],[Profit]]&gt;0,"Profit","Loss")</f>
        <v>Profit</v>
      </c>
      <c r="S5221" s="6" t="str">
        <f>FLOOR(Table1[[#This Row],[year]]-1900,10)+1900 &amp; "-" &amp; FLOOR(Table1[[#This Row],[year]]-1890,10)+1900</f>
        <v>2000-2010</v>
      </c>
      <c r="T5221" s="14" t="s">
        <v>21835</v>
      </c>
      <c r="AB5221" s="14"/>
    </row>
    <row r="5222" spans="1:28" hidden="1" x14ac:dyDescent="0.3">
      <c r="A5222" t="s">
        <v>15685</v>
      </c>
      <c r="B5222" t="s">
        <v>337</v>
      </c>
      <c r="C5222" t="s">
        <v>41</v>
      </c>
      <c r="D5222">
        <v>2008</v>
      </c>
      <c r="E5222" t="s">
        <v>15617</v>
      </c>
      <c r="F5222">
        <v>4.9000000000000004</v>
      </c>
      <c r="G5222">
        <v>59000</v>
      </c>
      <c r="H5222" t="s">
        <v>6806</v>
      </c>
      <c r="I5222" t="s">
        <v>15686</v>
      </c>
      <c r="J5222" t="s">
        <v>15687</v>
      </c>
      <c r="K5222" t="s">
        <v>30</v>
      </c>
      <c r="L5222">
        <v>11000000</v>
      </c>
      <c r="M5222">
        <v>252909177</v>
      </c>
      <c r="N5222" t="s">
        <v>1708</v>
      </c>
      <c r="O5222">
        <v>112</v>
      </c>
      <c r="P5222" t="str">
        <f>IF(Table1[[#This Row],[score]]&gt;=8.5,"High",IF(Table1[[#This Row],[score]]&gt;=7,"Medium","Low"))</f>
        <v>Low</v>
      </c>
      <c r="Q5222" s="5">
        <f>Table1[[#This Row],[gross]]-Table1[[#This Row],[budget]]</f>
        <v>241909177</v>
      </c>
      <c r="R5222" s="5" t="str">
        <f>IF(Table1[[#This Row],[Profit]]&gt;0,"Profit","Loss")</f>
        <v>Profit</v>
      </c>
      <c r="S5222" s="6" t="str">
        <f>FLOOR(Table1[[#This Row],[year]]-1900,10)+1900 &amp; "-" &amp; FLOOR(Table1[[#This Row],[year]]-1890,10)+1900</f>
        <v>2000-2010</v>
      </c>
      <c r="T5222" s="14" t="s">
        <v>21835</v>
      </c>
      <c r="AB5222" s="14"/>
    </row>
    <row r="5223" spans="1:28" hidden="1" x14ac:dyDescent="0.3">
      <c r="A5223" t="s">
        <v>15489</v>
      </c>
      <c r="B5223" t="s">
        <v>33</v>
      </c>
      <c r="C5223" t="s">
        <v>34</v>
      </c>
      <c r="D5223">
        <v>2008</v>
      </c>
      <c r="E5223" t="s">
        <v>15490</v>
      </c>
      <c r="F5223">
        <v>5.8</v>
      </c>
      <c r="G5223">
        <v>116000</v>
      </c>
      <c r="H5223" t="s">
        <v>15491</v>
      </c>
      <c r="I5223" t="s">
        <v>15492</v>
      </c>
      <c r="J5223" t="s">
        <v>6863</v>
      </c>
      <c r="K5223" t="s">
        <v>30</v>
      </c>
      <c r="L5223">
        <v>60000000</v>
      </c>
      <c r="M5223">
        <v>244232688</v>
      </c>
      <c r="N5223" t="s">
        <v>2001</v>
      </c>
      <c r="O5223">
        <v>93</v>
      </c>
      <c r="P5223" t="str">
        <f>IF(Table1[[#This Row],[score]]&gt;=8.5,"High",IF(Table1[[#This Row],[score]]&gt;=7,"Medium","Low"))</f>
        <v>Low</v>
      </c>
      <c r="Q5223" s="5">
        <f>Table1[[#This Row],[gross]]-Table1[[#This Row],[budget]]</f>
        <v>184232688</v>
      </c>
      <c r="R5223" s="5" t="str">
        <f>IF(Table1[[#This Row],[Profit]]&gt;0,"Profit","Loss")</f>
        <v>Profit</v>
      </c>
      <c r="S5223" s="6" t="str">
        <f>FLOOR(Table1[[#This Row],[year]]-1900,10)+1900 &amp; "-" &amp; FLOOR(Table1[[#This Row],[year]]-1890,10)+1900</f>
        <v>2000-2010</v>
      </c>
      <c r="T5223" s="14" t="s">
        <v>21835</v>
      </c>
      <c r="AB5223" s="14"/>
    </row>
    <row r="5224" spans="1:28" hidden="1" x14ac:dyDescent="0.3">
      <c r="A5224" t="s">
        <v>15583</v>
      </c>
      <c r="B5224" t="s">
        <v>1974</v>
      </c>
      <c r="C5224" t="s">
        <v>17</v>
      </c>
      <c r="D5224">
        <v>2008</v>
      </c>
      <c r="E5224" t="s">
        <v>15517</v>
      </c>
      <c r="F5224">
        <v>5.5</v>
      </c>
      <c r="G5224">
        <v>165000</v>
      </c>
      <c r="H5224" t="s">
        <v>14044</v>
      </c>
      <c r="I5224" t="s">
        <v>11842</v>
      </c>
      <c r="J5224" t="s">
        <v>5026</v>
      </c>
      <c r="K5224" t="s">
        <v>30</v>
      </c>
      <c r="L5224">
        <v>80000000</v>
      </c>
      <c r="M5224">
        <v>233093859</v>
      </c>
      <c r="N5224" t="s">
        <v>180</v>
      </c>
      <c r="O5224">
        <v>104</v>
      </c>
      <c r="P5224" t="str">
        <f>IF(Table1[[#This Row],[score]]&gt;=8.5,"High",IF(Table1[[#This Row],[score]]&gt;=7,"Medium","Low"))</f>
        <v>Low</v>
      </c>
      <c r="Q5224" s="5">
        <f>Table1[[#This Row],[gross]]-Table1[[#This Row],[budget]]</f>
        <v>153093859</v>
      </c>
      <c r="R5224" s="5" t="str">
        <f>IF(Table1[[#This Row],[Profit]]&gt;0,"Profit","Loss")</f>
        <v>Profit</v>
      </c>
      <c r="S5224" s="6" t="str">
        <f>FLOOR(Table1[[#This Row],[year]]-1900,10)+1900 &amp; "-" &amp; FLOOR(Table1[[#This Row],[year]]-1890,10)+1900</f>
        <v>2000-2010</v>
      </c>
      <c r="T5224" s="14" t="s">
        <v>21835</v>
      </c>
      <c r="AB5224" s="14"/>
    </row>
    <row r="5225" spans="1:28" hidden="1" x14ac:dyDescent="0.3">
      <c r="A5225" t="s">
        <v>15557</v>
      </c>
      <c r="B5225" t="s">
        <v>1974</v>
      </c>
      <c r="C5225" t="s">
        <v>34</v>
      </c>
      <c r="D5225">
        <v>2008</v>
      </c>
      <c r="E5225" t="s">
        <v>15558</v>
      </c>
      <c r="F5225">
        <v>6.5</v>
      </c>
      <c r="G5225">
        <v>208000</v>
      </c>
      <c r="H5225" t="s">
        <v>7930</v>
      </c>
      <c r="I5225" t="s">
        <v>14600</v>
      </c>
      <c r="J5225" t="s">
        <v>13851</v>
      </c>
      <c r="K5225" t="s">
        <v>30</v>
      </c>
      <c r="L5225">
        <v>80000000</v>
      </c>
      <c r="M5225">
        <v>230685453</v>
      </c>
      <c r="N5225" t="s">
        <v>23</v>
      </c>
      <c r="O5225">
        <v>110</v>
      </c>
      <c r="P5225" t="str">
        <f>IF(Table1[[#This Row],[score]]&gt;=8.5,"High",IF(Table1[[#This Row],[score]]&gt;=7,"Medium","Low"))</f>
        <v>Low</v>
      </c>
      <c r="Q5225" s="5">
        <f>Table1[[#This Row],[gross]]-Table1[[#This Row],[budget]]</f>
        <v>150685453</v>
      </c>
      <c r="R5225" s="5" t="str">
        <f>IF(Table1[[#This Row],[Profit]]&gt;0,"Profit","Loss")</f>
        <v>Profit</v>
      </c>
      <c r="S5225" s="6" t="str">
        <f>FLOOR(Table1[[#This Row],[year]]-1900,10)+1900 &amp; "-" &amp; FLOOR(Table1[[#This Row],[year]]-1890,10)+1900</f>
        <v>2000-2010</v>
      </c>
      <c r="T5225" s="14" t="s">
        <v>21835</v>
      </c>
      <c r="AB5225" s="14"/>
    </row>
    <row r="5226" spans="1:28" hidden="1" x14ac:dyDescent="0.3">
      <c r="A5226" t="s">
        <v>15407</v>
      </c>
      <c r="B5226" t="s">
        <v>1974</v>
      </c>
      <c r="C5226" t="s">
        <v>34</v>
      </c>
      <c r="D5226">
        <v>2008</v>
      </c>
      <c r="E5226" t="s">
        <v>15408</v>
      </c>
      <c r="F5226">
        <v>7.8</v>
      </c>
      <c r="G5226">
        <v>575000</v>
      </c>
      <c r="H5226" t="s">
        <v>13592</v>
      </c>
      <c r="I5226" t="s">
        <v>2876</v>
      </c>
      <c r="J5226" t="s">
        <v>5655</v>
      </c>
      <c r="K5226" t="s">
        <v>448</v>
      </c>
      <c r="L5226">
        <v>25000000</v>
      </c>
      <c r="M5226">
        <v>226837760</v>
      </c>
      <c r="N5226" t="s">
        <v>12121</v>
      </c>
      <c r="O5226">
        <v>90</v>
      </c>
      <c r="P5226" t="str">
        <f>IF(Table1[[#This Row],[score]]&gt;=8.5,"High",IF(Table1[[#This Row],[score]]&gt;=7,"Medium","Low"))</f>
        <v>Medium</v>
      </c>
      <c r="Q5226" s="5">
        <f>Table1[[#This Row],[gross]]-Table1[[#This Row],[budget]]</f>
        <v>201837760</v>
      </c>
      <c r="R5226" s="5" t="str">
        <f>IF(Table1[[#This Row],[Profit]]&gt;0,"Profit","Loss")</f>
        <v>Profit</v>
      </c>
      <c r="S5226" s="6" t="str">
        <f>FLOOR(Table1[[#This Row],[year]]-1900,10)+1900 &amp; "-" &amp; FLOOR(Table1[[#This Row],[year]]-1890,10)+1900</f>
        <v>2000-2010</v>
      </c>
      <c r="T5226" s="14" t="s">
        <v>21835</v>
      </c>
      <c r="AB5226" s="14"/>
    </row>
    <row r="5227" spans="1:28" hidden="1" x14ac:dyDescent="0.3">
      <c r="A5227" t="s">
        <v>15550</v>
      </c>
      <c r="B5227" t="s">
        <v>1974</v>
      </c>
      <c r="C5227" t="s">
        <v>34</v>
      </c>
      <c r="D5227">
        <v>2008</v>
      </c>
      <c r="E5227" t="s">
        <v>15532</v>
      </c>
      <c r="F5227">
        <v>6.1</v>
      </c>
      <c r="G5227">
        <v>292000</v>
      </c>
      <c r="H5227" t="s">
        <v>8997</v>
      </c>
      <c r="I5227" t="s">
        <v>5804</v>
      </c>
      <c r="J5227" t="s">
        <v>11949</v>
      </c>
      <c r="K5227" t="s">
        <v>30</v>
      </c>
      <c r="L5227">
        <v>85000000</v>
      </c>
      <c r="M5227">
        <v>225132113</v>
      </c>
      <c r="N5227" t="s">
        <v>180</v>
      </c>
      <c r="O5227">
        <v>88</v>
      </c>
      <c r="P5227" t="str">
        <f>IF(Table1[[#This Row],[score]]&gt;=8.5,"High",IF(Table1[[#This Row],[score]]&gt;=7,"Medium","Low"))</f>
        <v>Low</v>
      </c>
      <c r="Q5227" s="5">
        <f>Table1[[#This Row],[gross]]-Table1[[#This Row],[budget]]</f>
        <v>140132113</v>
      </c>
      <c r="R5227" s="5" t="str">
        <f>IF(Table1[[#This Row],[Profit]]&gt;0,"Profit","Loss")</f>
        <v>Profit</v>
      </c>
      <c r="S5227" s="6" t="str">
        <f>FLOOR(Table1[[#This Row],[year]]-1900,10)+1900 &amp; "-" &amp; FLOOR(Table1[[#This Row],[year]]-1890,10)+1900</f>
        <v>2000-2010</v>
      </c>
      <c r="T5227" s="14" t="s">
        <v>21835</v>
      </c>
      <c r="AB5227" s="14"/>
    </row>
    <row r="5228" spans="1:28" hidden="1" x14ac:dyDescent="0.3">
      <c r="A5228" t="s">
        <v>15540</v>
      </c>
      <c r="B5228" t="s">
        <v>1974</v>
      </c>
      <c r="C5228" t="s">
        <v>41</v>
      </c>
      <c r="D5228">
        <v>2008</v>
      </c>
      <c r="E5228" t="s">
        <v>15429</v>
      </c>
      <c r="F5228">
        <v>6.8</v>
      </c>
      <c r="G5228">
        <v>343000</v>
      </c>
      <c r="H5228" t="s">
        <v>11177</v>
      </c>
      <c r="I5228" t="s">
        <v>15426</v>
      </c>
      <c r="J5228" t="s">
        <v>7831</v>
      </c>
      <c r="K5228" t="s">
        <v>30</v>
      </c>
      <c r="L5228">
        <v>70000000</v>
      </c>
      <c r="M5228">
        <v>223241637</v>
      </c>
      <c r="N5228" t="s">
        <v>23</v>
      </c>
      <c r="O5228">
        <v>104</v>
      </c>
      <c r="P5228" t="str">
        <f>IF(Table1[[#This Row],[score]]&gt;=8.5,"High",IF(Table1[[#This Row],[score]]&gt;=7,"Medium","Low"))</f>
        <v>Low</v>
      </c>
      <c r="Q5228" s="5">
        <f>Table1[[#This Row],[gross]]-Table1[[#This Row],[budget]]</f>
        <v>153241637</v>
      </c>
      <c r="R5228" s="5" t="str">
        <f>IF(Table1[[#This Row],[Profit]]&gt;0,"Profit","Loss")</f>
        <v>Profit</v>
      </c>
      <c r="S5228" s="6" t="str">
        <f>FLOOR(Table1[[#This Row],[year]]-1900,10)+1900 &amp; "-" &amp; FLOOR(Table1[[#This Row],[year]]-1890,10)+1900</f>
        <v>2000-2010</v>
      </c>
      <c r="T5228" s="14" t="s">
        <v>21835</v>
      </c>
      <c r="AB5228" s="14"/>
    </row>
    <row r="5229" spans="1:28" hidden="1" x14ac:dyDescent="0.3">
      <c r="A5229" t="s">
        <v>15650</v>
      </c>
      <c r="B5229" t="s">
        <v>1974</v>
      </c>
      <c r="C5229" t="s">
        <v>41</v>
      </c>
      <c r="D5229">
        <v>2008</v>
      </c>
      <c r="E5229" t="s">
        <v>14758</v>
      </c>
      <c r="F5229">
        <v>6.1</v>
      </c>
      <c r="G5229">
        <v>168000</v>
      </c>
      <c r="H5229" t="s">
        <v>14820</v>
      </c>
      <c r="I5229" t="s">
        <v>15651</v>
      </c>
      <c r="J5229" t="s">
        <v>8768</v>
      </c>
      <c r="K5229" t="s">
        <v>30</v>
      </c>
      <c r="L5229">
        <v>35000000</v>
      </c>
      <c r="M5229">
        <v>219375562</v>
      </c>
      <c r="N5229" t="s">
        <v>180</v>
      </c>
      <c r="O5229">
        <v>99</v>
      </c>
      <c r="P5229" t="str">
        <f>IF(Table1[[#This Row],[score]]&gt;=8.5,"High",IF(Table1[[#This Row],[score]]&gt;=7,"Medium","Low"))</f>
        <v>Low</v>
      </c>
      <c r="Q5229" s="5">
        <f>Table1[[#This Row],[gross]]-Table1[[#This Row],[budget]]</f>
        <v>184375562</v>
      </c>
      <c r="R5229" s="5" t="str">
        <f>IF(Table1[[#This Row],[Profit]]&gt;0,"Profit","Loss")</f>
        <v>Profit</v>
      </c>
      <c r="S5229" s="6" t="str">
        <f>FLOOR(Table1[[#This Row],[year]]-1900,10)+1900 &amp; "-" &amp; FLOOR(Table1[[#This Row],[year]]-1890,10)+1900</f>
        <v>2000-2010</v>
      </c>
      <c r="T5229" s="14" t="s">
        <v>21835</v>
      </c>
      <c r="AB5229" s="14"/>
    </row>
    <row r="5230" spans="1:28" hidden="1" x14ac:dyDescent="0.3">
      <c r="A5230" t="s">
        <v>15639</v>
      </c>
      <c r="B5230" t="s">
        <v>33</v>
      </c>
      <c r="C5230" t="s">
        <v>25</v>
      </c>
      <c r="D5230">
        <v>2008</v>
      </c>
      <c r="E5230" t="s">
        <v>15410</v>
      </c>
      <c r="F5230">
        <v>6</v>
      </c>
      <c r="G5230">
        <v>90000</v>
      </c>
      <c r="H5230" t="s">
        <v>11917</v>
      </c>
      <c r="I5230" t="s">
        <v>15640</v>
      </c>
      <c r="J5230" t="s">
        <v>8432</v>
      </c>
      <c r="K5230" t="s">
        <v>30</v>
      </c>
      <c r="L5230">
        <v>80000000</v>
      </c>
      <c r="M5230">
        <v>212874864</v>
      </c>
      <c r="N5230" t="s">
        <v>1708</v>
      </c>
      <c r="O5230">
        <v>99</v>
      </c>
      <c r="P5230" t="str">
        <f>IF(Table1[[#This Row],[score]]&gt;=8.5,"High",IF(Table1[[#This Row],[score]]&gt;=7,"Medium","Low"))</f>
        <v>Low</v>
      </c>
      <c r="Q5230" s="5">
        <f>Table1[[#This Row],[gross]]-Table1[[#This Row],[budget]]</f>
        <v>132874864</v>
      </c>
      <c r="R5230" s="5" t="str">
        <f>IF(Table1[[#This Row],[Profit]]&gt;0,"Profit","Loss")</f>
        <v>Profit</v>
      </c>
      <c r="S5230" s="6" t="str">
        <f>FLOOR(Table1[[#This Row],[year]]-1900,10)+1900 &amp; "-" &amp; FLOOR(Table1[[#This Row],[year]]-1890,10)+1900</f>
        <v>2000-2010</v>
      </c>
      <c r="T5230" s="14" t="s">
        <v>21835</v>
      </c>
      <c r="AB5230" s="14"/>
    </row>
    <row r="5231" spans="1:28" hidden="1" x14ac:dyDescent="0.3">
      <c r="A5231" t="s">
        <v>248</v>
      </c>
      <c r="B5231" t="s">
        <v>1974</v>
      </c>
      <c r="C5231" t="s">
        <v>25</v>
      </c>
      <c r="D5231">
        <v>2008</v>
      </c>
      <c r="E5231" t="s">
        <v>15510</v>
      </c>
      <c r="F5231">
        <v>6.6</v>
      </c>
      <c r="G5231">
        <v>121000</v>
      </c>
      <c r="H5231" t="s">
        <v>6911</v>
      </c>
      <c r="I5231" t="s">
        <v>13355</v>
      </c>
      <c r="J5231" t="s">
        <v>5161</v>
      </c>
      <c r="K5231" t="s">
        <v>22</v>
      </c>
      <c r="L5231">
        <v>130000000</v>
      </c>
      <c r="M5231">
        <v>211787511</v>
      </c>
      <c r="N5231" t="s">
        <v>180</v>
      </c>
      <c r="O5231">
        <v>165</v>
      </c>
      <c r="P5231" t="str">
        <f>IF(Table1[[#This Row],[score]]&gt;=8.5,"High",IF(Table1[[#This Row],[score]]&gt;=7,"Medium","Low"))</f>
        <v>Low</v>
      </c>
      <c r="Q5231" s="5">
        <f>Table1[[#This Row],[gross]]-Table1[[#This Row],[budget]]</f>
        <v>81787511</v>
      </c>
      <c r="R5231" s="5" t="str">
        <f>IF(Table1[[#This Row],[Profit]]&gt;0,"Profit","Loss")</f>
        <v>Profit</v>
      </c>
      <c r="S5231" s="6" t="str">
        <f>FLOOR(Table1[[#This Row],[year]]-1900,10)+1900 &amp; "-" &amp; FLOOR(Table1[[#This Row],[year]]-1890,10)+1900</f>
        <v>2000-2010</v>
      </c>
      <c r="T5231" s="14" t="s">
        <v>21835</v>
      </c>
      <c r="AB5231" s="14"/>
    </row>
    <row r="5232" spans="1:28" hidden="1" x14ac:dyDescent="0.3">
      <c r="A5232" t="s">
        <v>15547</v>
      </c>
      <c r="B5232" t="s">
        <v>337</v>
      </c>
      <c r="C5232" t="s">
        <v>390</v>
      </c>
      <c r="D5232">
        <v>2008</v>
      </c>
      <c r="E5232" t="s">
        <v>15548</v>
      </c>
      <c r="F5232">
        <v>7.7</v>
      </c>
      <c r="G5232">
        <v>131000</v>
      </c>
      <c r="H5232" t="s">
        <v>2080</v>
      </c>
      <c r="I5232" t="s">
        <v>2080</v>
      </c>
      <c r="J5232" t="s">
        <v>10128</v>
      </c>
      <c r="K5232" t="s">
        <v>2081</v>
      </c>
      <c r="L5232">
        <v>34000000</v>
      </c>
      <c r="M5232">
        <v>204826668</v>
      </c>
      <c r="N5232" t="s">
        <v>15549</v>
      </c>
      <c r="O5232">
        <v>101</v>
      </c>
      <c r="P5232" t="str">
        <f>IF(Table1[[#This Row],[score]]&gt;=8.5,"High",IF(Table1[[#This Row],[score]]&gt;=7,"Medium","Low"))</f>
        <v>Medium</v>
      </c>
      <c r="Q5232" s="5">
        <f>Table1[[#This Row],[gross]]-Table1[[#This Row],[budget]]</f>
        <v>170826668</v>
      </c>
      <c r="R5232" s="5" t="str">
        <f>IF(Table1[[#This Row],[Profit]]&gt;0,"Profit","Loss")</f>
        <v>Profit</v>
      </c>
      <c r="S5232" s="6" t="str">
        <f>FLOOR(Table1[[#This Row],[year]]-1900,10)+1900 &amp; "-" &amp; FLOOR(Table1[[#This Row],[year]]-1890,10)+1900</f>
        <v>2000-2010</v>
      </c>
      <c r="T5232" s="14" t="s">
        <v>21835</v>
      </c>
      <c r="AB5232" s="14"/>
    </row>
    <row r="5233" spans="1:28" hidden="1" x14ac:dyDescent="0.3">
      <c r="A5233" t="s">
        <v>15563</v>
      </c>
      <c r="B5233" t="s">
        <v>1974</v>
      </c>
      <c r="C5233" t="s">
        <v>41</v>
      </c>
      <c r="D5233">
        <v>2008</v>
      </c>
      <c r="E5233" t="s">
        <v>15389</v>
      </c>
      <c r="F5233">
        <v>5.5</v>
      </c>
      <c r="G5233">
        <v>194000</v>
      </c>
      <c r="H5233" t="s">
        <v>5720</v>
      </c>
      <c r="I5233" t="s">
        <v>8432</v>
      </c>
      <c r="J5233" t="s">
        <v>8432</v>
      </c>
      <c r="K5233" t="s">
        <v>30</v>
      </c>
      <c r="L5233">
        <v>90000000</v>
      </c>
      <c r="M5233">
        <v>204313400</v>
      </c>
      <c r="N5233" t="s">
        <v>31</v>
      </c>
      <c r="O5233">
        <v>113</v>
      </c>
      <c r="P5233" t="str">
        <f>IF(Table1[[#This Row],[score]]&gt;=8.5,"High",IF(Table1[[#This Row],[score]]&gt;=7,"Medium","Low"))</f>
        <v>Low</v>
      </c>
      <c r="Q5233" s="5">
        <f>Table1[[#This Row],[gross]]-Table1[[#This Row],[budget]]</f>
        <v>114313400</v>
      </c>
      <c r="R5233" s="5" t="str">
        <f>IF(Table1[[#This Row],[Profit]]&gt;0,"Profit","Loss")</f>
        <v>Profit</v>
      </c>
      <c r="S5233" s="6" t="str">
        <f>FLOOR(Table1[[#This Row],[year]]-1900,10)+1900 &amp; "-" &amp; FLOOR(Table1[[#This Row],[year]]-1890,10)+1900</f>
        <v>2000-2010</v>
      </c>
      <c r="T5233" s="14" t="s">
        <v>21835</v>
      </c>
      <c r="AB5233" s="14"/>
    </row>
    <row r="5234" spans="1:28" hidden="1" x14ac:dyDescent="0.3">
      <c r="A5234" t="s">
        <v>15513</v>
      </c>
      <c r="B5234" t="s">
        <v>1974</v>
      </c>
      <c r="C5234" t="s">
        <v>17</v>
      </c>
      <c r="D5234">
        <v>2008</v>
      </c>
      <c r="E5234" t="s">
        <v>15410</v>
      </c>
      <c r="F5234">
        <v>7.1</v>
      </c>
      <c r="G5234">
        <v>233000</v>
      </c>
      <c r="H5234" t="s">
        <v>8377</v>
      </c>
      <c r="I5234" t="s">
        <v>8378</v>
      </c>
      <c r="J5234" t="s">
        <v>1462</v>
      </c>
      <c r="K5234" t="s">
        <v>30</v>
      </c>
      <c r="L5234">
        <v>75000000</v>
      </c>
      <c r="M5234">
        <v>201545517</v>
      </c>
      <c r="N5234" t="s">
        <v>118</v>
      </c>
      <c r="O5234">
        <v>121</v>
      </c>
      <c r="P5234" t="str">
        <f>IF(Table1[[#This Row],[score]]&gt;=8.5,"High",IF(Table1[[#This Row],[score]]&gt;=7,"Medium","Low"))</f>
        <v>Medium</v>
      </c>
      <c r="Q5234" s="5">
        <f>Table1[[#This Row],[gross]]-Table1[[#This Row],[budget]]</f>
        <v>126545517</v>
      </c>
      <c r="R5234" s="5" t="str">
        <f>IF(Table1[[#This Row],[Profit]]&gt;0,"Profit","Loss")</f>
        <v>Profit</v>
      </c>
      <c r="S5234" s="6" t="str">
        <f>FLOOR(Table1[[#This Row],[year]]-1900,10)+1900 &amp; "-" &amp; FLOOR(Table1[[#This Row],[year]]-1890,10)+1900</f>
        <v>2000-2010</v>
      </c>
      <c r="T5234" s="14" t="s">
        <v>21835</v>
      </c>
      <c r="AB5234" s="14"/>
    </row>
    <row r="5235" spans="1:28" hidden="1" x14ac:dyDescent="0.3">
      <c r="A5235" t="s">
        <v>15392</v>
      </c>
      <c r="B5235" t="s">
        <v>16</v>
      </c>
      <c r="C5235" t="s">
        <v>34</v>
      </c>
      <c r="D5235">
        <v>2008</v>
      </c>
      <c r="E5235" t="s">
        <v>15393</v>
      </c>
      <c r="F5235">
        <v>7</v>
      </c>
      <c r="G5235">
        <v>390000</v>
      </c>
      <c r="H5235" t="s">
        <v>7926</v>
      </c>
      <c r="I5235" t="s">
        <v>15394</v>
      </c>
      <c r="J5235" t="s">
        <v>7926</v>
      </c>
      <c r="K5235" t="s">
        <v>30</v>
      </c>
      <c r="L5235">
        <v>92000000</v>
      </c>
      <c r="M5235">
        <v>195702963</v>
      </c>
      <c r="N5235" t="s">
        <v>9593</v>
      </c>
      <c r="O5235">
        <v>107</v>
      </c>
      <c r="P5235" t="str">
        <f>IF(Table1[[#This Row],[score]]&gt;=8.5,"High",IF(Table1[[#This Row],[score]]&gt;=7,"Medium","Low"))</f>
        <v>Medium</v>
      </c>
      <c r="Q5235" s="5">
        <f>Table1[[#This Row],[gross]]-Table1[[#This Row],[budget]]</f>
        <v>103702963</v>
      </c>
      <c r="R5235" s="5" t="str">
        <f>IF(Table1[[#This Row],[Profit]]&gt;0,"Profit","Loss")</f>
        <v>Profit</v>
      </c>
      <c r="S5235" s="6" t="str">
        <f>FLOOR(Table1[[#This Row],[year]]-1900,10)+1900 &amp; "-" &amp; FLOOR(Table1[[#This Row],[year]]-1890,10)+1900</f>
        <v>2000-2010</v>
      </c>
      <c r="T5235" s="14" t="s">
        <v>21835</v>
      </c>
      <c r="AB5235" s="14"/>
    </row>
    <row r="5236" spans="1:28" hidden="1" x14ac:dyDescent="0.3">
      <c r="A5236" t="s">
        <v>15471</v>
      </c>
      <c r="B5236" t="s">
        <v>1974</v>
      </c>
      <c r="C5236" t="s">
        <v>34</v>
      </c>
      <c r="D5236">
        <v>2008</v>
      </c>
      <c r="E5236" t="s">
        <v>15299</v>
      </c>
      <c r="F5236">
        <v>6.6</v>
      </c>
      <c r="G5236">
        <v>180000</v>
      </c>
      <c r="H5236" t="s">
        <v>12581</v>
      </c>
      <c r="I5236" t="s">
        <v>15472</v>
      </c>
      <c r="J5236" t="s">
        <v>12864</v>
      </c>
      <c r="K5236" t="s">
        <v>30</v>
      </c>
      <c r="L5236">
        <v>80000000</v>
      </c>
      <c r="M5236">
        <v>178767383</v>
      </c>
      <c r="N5236" t="s">
        <v>9593</v>
      </c>
      <c r="O5236">
        <v>118</v>
      </c>
      <c r="P5236" t="str">
        <f>IF(Table1[[#This Row],[score]]&gt;=8.5,"High",IF(Table1[[#This Row],[score]]&gt;=7,"Medium","Low"))</f>
        <v>Low</v>
      </c>
      <c r="Q5236" s="5">
        <f>Table1[[#This Row],[gross]]-Table1[[#This Row],[budget]]</f>
        <v>98767383</v>
      </c>
      <c r="R5236" s="5" t="str">
        <f>IF(Table1[[#This Row],[Profit]]&gt;0,"Profit","Loss")</f>
        <v>Profit</v>
      </c>
      <c r="S5236" s="6" t="str">
        <f>FLOOR(Table1[[#This Row],[year]]-1900,10)+1900 &amp; "-" &amp; FLOOR(Table1[[#This Row],[year]]-1890,10)+1900</f>
        <v>2000-2010</v>
      </c>
      <c r="T5236" s="14" t="s">
        <v>21835</v>
      </c>
      <c r="AB5236" s="14"/>
    </row>
    <row r="5237" spans="1:28" hidden="1" x14ac:dyDescent="0.3">
      <c r="A5237" t="s">
        <v>15466</v>
      </c>
      <c r="B5237" t="s">
        <v>1974</v>
      </c>
      <c r="C5237" t="s">
        <v>34</v>
      </c>
      <c r="D5237">
        <v>2008</v>
      </c>
      <c r="E5237" t="s">
        <v>15360</v>
      </c>
      <c r="F5237">
        <v>7</v>
      </c>
      <c r="G5237">
        <v>379000</v>
      </c>
      <c r="H5237" t="s">
        <v>9296</v>
      </c>
      <c r="I5237" t="s">
        <v>15467</v>
      </c>
      <c r="J5237" t="s">
        <v>15468</v>
      </c>
      <c r="K5237" t="s">
        <v>30</v>
      </c>
      <c r="L5237">
        <v>25000000</v>
      </c>
      <c r="M5237">
        <v>172394180</v>
      </c>
      <c r="N5237" t="s">
        <v>44</v>
      </c>
      <c r="O5237">
        <v>85</v>
      </c>
      <c r="P5237" t="str">
        <f>IF(Table1[[#This Row],[score]]&gt;=8.5,"High",IF(Table1[[#This Row],[score]]&gt;=7,"Medium","Low"))</f>
        <v>Medium</v>
      </c>
      <c r="Q5237" s="5">
        <f>Table1[[#This Row],[gross]]-Table1[[#This Row],[budget]]</f>
        <v>147394180</v>
      </c>
      <c r="R5237" s="5" t="str">
        <f>IF(Table1[[#This Row],[Profit]]&gt;0,"Profit","Loss")</f>
        <v>Profit</v>
      </c>
      <c r="S5237" s="6" t="str">
        <f>FLOOR(Table1[[#This Row],[year]]-1900,10)+1900 &amp; "-" &amp; FLOOR(Table1[[#This Row],[year]]-1890,10)+1900</f>
        <v>2000-2010</v>
      </c>
      <c r="T5237" s="14" t="s">
        <v>21835</v>
      </c>
      <c r="AB5237" s="14"/>
    </row>
    <row r="5238" spans="1:28" hidden="1" x14ac:dyDescent="0.3">
      <c r="A5238" t="s">
        <v>15428</v>
      </c>
      <c r="B5238" t="s">
        <v>1974</v>
      </c>
      <c r="C5238" t="s">
        <v>17</v>
      </c>
      <c r="D5238">
        <v>2008</v>
      </c>
      <c r="E5238" t="s">
        <v>15429</v>
      </c>
      <c r="F5238">
        <v>7.6</v>
      </c>
      <c r="G5238">
        <v>291000</v>
      </c>
      <c r="H5238" t="s">
        <v>14393</v>
      </c>
      <c r="I5238" t="s">
        <v>15430</v>
      </c>
      <c r="J5238" t="s">
        <v>7558</v>
      </c>
      <c r="K5238" t="s">
        <v>30</v>
      </c>
      <c r="L5238">
        <v>55000000</v>
      </c>
      <c r="M5238">
        <v>169748929</v>
      </c>
      <c r="N5238" t="s">
        <v>31</v>
      </c>
      <c r="O5238">
        <v>123</v>
      </c>
      <c r="P5238" t="str">
        <f>IF(Table1[[#This Row],[score]]&gt;=8.5,"High",IF(Table1[[#This Row],[score]]&gt;=7,"Medium","Low"))</f>
        <v>Medium</v>
      </c>
      <c r="Q5238" s="5">
        <f>Table1[[#This Row],[gross]]-Table1[[#This Row],[budget]]</f>
        <v>114748929</v>
      </c>
      <c r="R5238" s="5" t="str">
        <f>IF(Table1[[#This Row],[Profit]]&gt;0,"Profit","Loss")</f>
        <v>Profit</v>
      </c>
      <c r="S5238" s="6" t="str">
        <f>FLOOR(Table1[[#This Row],[year]]-1900,10)+1900 &amp; "-" &amp; FLOOR(Table1[[#This Row],[year]]-1890,10)+1900</f>
        <v>2000-2010</v>
      </c>
      <c r="T5238" s="14" t="s">
        <v>21835</v>
      </c>
      <c r="AB5238" s="14"/>
    </row>
    <row r="5239" spans="1:28" hidden="1" x14ac:dyDescent="0.3">
      <c r="A5239" t="s">
        <v>15564</v>
      </c>
      <c r="B5239" t="s">
        <v>1974</v>
      </c>
      <c r="C5239" t="s">
        <v>34</v>
      </c>
      <c r="D5239">
        <v>2008</v>
      </c>
      <c r="E5239" t="s">
        <v>15490</v>
      </c>
      <c r="F5239">
        <v>7</v>
      </c>
      <c r="G5239">
        <v>260000</v>
      </c>
      <c r="H5239" t="s">
        <v>7478</v>
      </c>
      <c r="I5239" t="s">
        <v>7478</v>
      </c>
      <c r="J5239" t="s">
        <v>8540</v>
      </c>
      <c r="K5239" t="s">
        <v>30</v>
      </c>
      <c r="L5239">
        <v>85000000</v>
      </c>
      <c r="M5239">
        <v>168319243</v>
      </c>
      <c r="N5239" t="s">
        <v>61</v>
      </c>
      <c r="O5239">
        <v>120</v>
      </c>
      <c r="P5239" t="str">
        <f>IF(Table1[[#This Row],[score]]&gt;=8.5,"High",IF(Table1[[#This Row],[score]]&gt;=7,"Medium","Low"))</f>
        <v>Medium</v>
      </c>
      <c r="Q5239" s="5">
        <f>Table1[[#This Row],[gross]]-Table1[[#This Row],[budget]]</f>
        <v>83319243</v>
      </c>
      <c r="R5239" s="5" t="str">
        <f>IF(Table1[[#This Row],[Profit]]&gt;0,"Profit","Loss")</f>
        <v>Profit</v>
      </c>
      <c r="S5239" s="6" t="str">
        <f>FLOOR(Table1[[#This Row],[year]]-1900,10)+1900 &amp; "-" &amp; FLOOR(Table1[[#This Row],[year]]-1890,10)+1900</f>
        <v>2000-2010</v>
      </c>
      <c r="T5239" s="14" t="s">
        <v>21835</v>
      </c>
      <c r="AB5239" s="14"/>
    </row>
    <row r="5240" spans="1:28" hidden="1" x14ac:dyDescent="0.3">
      <c r="A5240" t="s">
        <v>15576</v>
      </c>
      <c r="B5240" t="s">
        <v>33</v>
      </c>
      <c r="C5240" t="s">
        <v>34</v>
      </c>
      <c r="D5240">
        <v>2008</v>
      </c>
      <c r="E5240" t="s">
        <v>15532</v>
      </c>
      <c r="F5240">
        <v>6.5</v>
      </c>
      <c r="G5240">
        <v>91000</v>
      </c>
      <c r="H5240" t="s">
        <v>9874</v>
      </c>
      <c r="I5240" t="s">
        <v>15577</v>
      </c>
      <c r="J5240" t="s">
        <v>14700</v>
      </c>
      <c r="K5240" t="s">
        <v>30</v>
      </c>
      <c r="L5240">
        <v>90000000</v>
      </c>
      <c r="M5240">
        <v>164170327</v>
      </c>
      <c r="N5240" t="s">
        <v>44</v>
      </c>
      <c r="O5240">
        <v>96</v>
      </c>
      <c r="P5240" t="str">
        <f>IF(Table1[[#This Row],[score]]&gt;=8.5,"High",IF(Table1[[#This Row],[score]]&gt;=7,"Medium","Low"))</f>
        <v>Low</v>
      </c>
      <c r="Q5240" s="5">
        <f>Table1[[#This Row],[gross]]-Table1[[#This Row],[budget]]</f>
        <v>74170327</v>
      </c>
      <c r="R5240" s="5" t="str">
        <f>IF(Table1[[#This Row],[Profit]]&gt;0,"Profit","Loss")</f>
        <v>Profit</v>
      </c>
      <c r="S5240" s="6" t="str">
        <f>FLOOR(Table1[[#This Row],[year]]-1900,10)+1900 &amp; "-" &amp; FLOOR(Table1[[#This Row],[year]]-1890,10)+1900</f>
        <v>2000-2010</v>
      </c>
      <c r="T5240" s="14" t="s">
        <v>21835</v>
      </c>
      <c r="AB5240" s="14"/>
    </row>
    <row r="5241" spans="1:28" hidden="1" x14ac:dyDescent="0.3">
      <c r="A5241" t="s">
        <v>15721</v>
      </c>
      <c r="B5241" t="s">
        <v>1974</v>
      </c>
      <c r="C5241" t="s">
        <v>41</v>
      </c>
      <c r="D5241">
        <v>2008</v>
      </c>
      <c r="E5241" t="s">
        <v>15510</v>
      </c>
      <c r="F5241">
        <v>5.7</v>
      </c>
      <c r="G5241">
        <v>67000</v>
      </c>
      <c r="H5241" t="s">
        <v>15722</v>
      </c>
      <c r="I5241" t="s">
        <v>15723</v>
      </c>
      <c r="J5241" t="s">
        <v>7701</v>
      </c>
      <c r="K5241" t="s">
        <v>5762</v>
      </c>
      <c r="L5241">
        <v>80000000</v>
      </c>
      <c r="M5241">
        <v>164112721</v>
      </c>
      <c r="N5241" t="s">
        <v>2001</v>
      </c>
      <c r="O5241">
        <v>88</v>
      </c>
      <c r="P5241" t="str">
        <f>IF(Table1[[#This Row],[score]]&gt;=8.5,"High",IF(Table1[[#This Row],[score]]&gt;=7,"Medium","Low"))</f>
        <v>Low</v>
      </c>
      <c r="Q5241" s="5">
        <f>Table1[[#This Row],[gross]]-Table1[[#This Row],[budget]]</f>
        <v>84112721</v>
      </c>
      <c r="R5241" s="5" t="str">
        <f>IF(Table1[[#This Row],[Profit]]&gt;0,"Profit","Loss")</f>
        <v>Profit</v>
      </c>
      <c r="S5241" s="6" t="str">
        <f>FLOOR(Table1[[#This Row],[year]]-1900,10)+1900 &amp; "-" &amp; FLOOR(Table1[[#This Row],[year]]-1890,10)+1900</f>
        <v>2000-2010</v>
      </c>
      <c r="T5241" s="14" t="s">
        <v>21835</v>
      </c>
      <c r="AB5241" s="14"/>
    </row>
    <row r="5242" spans="1:28" hidden="1" x14ac:dyDescent="0.3">
      <c r="A5242" t="s">
        <v>15414</v>
      </c>
      <c r="B5242" t="s">
        <v>16</v>
      </c>
      <c r="C5242" t="s">
        <v>41</v>
      </c>
      <c r="D5242">
        <v>2008</v>
      </c>
      <c r="E5242" t="s">
        <v>15415</v>
      </c>
      <c r="F5242">
        <v>7</v>
      </c>
      <c r="G5242">
        <v>317000</v>
      </c>
      <c r="H5242" t="s">
        <v>2892</v>
      </c>
      <c r="I5242" t="s">
        <v>2069</v>
      </c>
      <c r="J5242" t="s">
        <v>6471</v>
      </c>
      <c r="K5242" t="s">
        <v>30</v>
      </c>
      <c r="L5242">
        <v>37000000</v>
      </c>
      <c r="M5242">
        <v>163728902</v>
      </c>
      <c r="N5242" t="s">
        <v>12565</v>
      </c>
      <c r="O5242">
        <v>96</v>
      </c>
      <c r="P5242" t="str">
        <f>IF(Table1[[#This Row],[score]]&gt;=8.5,"High",IF(Table1[[#This Row],[score]]&gt;=7,"Medium","Low"))</f>
        <v>Medium</v>
      </c>
      <c r="Q5242" s="5">
        <f>Table1[[#This Row],[gross]]-Table1[[#This Row],[budget]]</f>
        <v>126728902</v>
      </c>
      <c r="R5242" s="5" t="str">
        <f>IF(Table1[[#This Row],[Profit]]&gt;0,"Profit","Loss")</f>
        <v>Profit</v>
      </c>
      <c r="S5242" s="6" t="str">
        <f>FLOOR(Table1[[#This Row],[year]]-1900,10)+1900 &amp; "-" &amp; FLOOR(Table1[[#This Row],[year]]-1890,10)+1900</f>
        <v>2000-2010</v>
      </c>
      <c r="T5242" s="14" t="s">
        <v>21835</v>
      </c>
      <c r="AB5242" s="14"/>
    </row>
    <row r="5243" spans="1:28" hidden="1" x14ac:dyDescent="0.3">
      <c r="A5243" t="s">
        <v>15462</v>
      </c>
      <c r="B5243" t="s">
        <v>16</v>
      </c>
      <c r="C5243" t="s">
        <v>17</v>
      </c>
      <c r="D5243">
        <v>2008</v>
      </c>
      <c r="E5243" t="s">
        <v>15387</v>
      </c>
      <c r="F5243">
        <v>5</v>
      </c>
      <c r="G5243">
        <v>199000</v>
      </c>
      <c r="H5243" t="s">
        <v>10372</v>
      </c>
      <c r="I5243" t="s">
        <v>10372</v>
      </c>
      <c r="J5243" t="s">
        <v>8955</v>
      </c>
      <c r="K5243" t="s">
        <v>30</v>
      </c>
      <c r="L5243">
        <v>48000000</v>
      </c>
      <c r="M5243">
        <v>163403799</v>
      </c>
      <c r="N5243" t="s">
        <v>180</v>
      </c>
      <c r="O5243">
        <v>91</v>
      </c>
      <c r="P5243" t="str">
        <f>IF(Table1[[#This Row],[score]]&gt;=8.5,"High",IF(Table1[[#This Row],[score]]&gt;=7,"Medium","Low"))</f>
        <v>Low</v>
      </c>
      <c r="Q5243" s="5">
        <f>Table1[[#This Row],[gross]]-Table1[[#This Row],[budget]]</f>
        <v>115403799</v>
      </c>
      <c r="R5243" s="5" t="str">
        <f>IF(Table1[[#This Row],[Profit]]&gt;0,"Profit","Loss")</f>
        <v>Profit</v>
      </c>
      <c r="S5243" s="6" t="str">
        <f>FLOOR(Table1[[#This Row],[year]]-1900,10)+1900 &amp; "-" &amp; FLOOR(Table1[[#This Row],[year]]-1890,10)+1900</f>
        <v>2000-2010</v>
      </c>
      <c r="T5243" s="14" t="s">
        <v>21835</v>
      </c>
      <c r="AB5243" s="14"/>
    </row>
    <row r="5244" spans="1:28" hidden="1" x14ac:dyDescent="0.3">
      <c r="A5244" t="s">
        <v>15514</v>
      </c>
      <c r="B5244" t="s">
        <v>1974</v>
      </c>
      <c r="C5244" t="s">
        <v>41</v>
      </c>
      <c r="D5244">
        <v>2008</v>
      </c>
      <c r="E5244" t="s">
        <v>15360</v>
      </c>
      <c r="F5244">
        <v>6.1</v>
      </c>
      <c r="G5244">
        <v>157000</v>
      </c>
      <c r="H5244" t="s">
        <v>14480</v>
      </c>
      <c r="I5244" t="s">
        <v>13765</v>
      </c>
      <c r="J5244" t="s">
        <v>15515</v>
      </c>
      <c r="K5244" t="s">
        <v>30</v>
      </c>
      <c r="L5244">
        <v>30000000</v>
      </c>
      <c r="M5244">
        <v>162655351</v>
      </c>
      <c r="N5244" t="s">
        <v>9026</v>
      </c>
      <c r="O5244">
        <v>111</v>
      </c>
      <c r="P5244" t="str">
        <f>IF(Table1[[#This Row],[score]]&gt;=8.5,"High",IF(Table1[[#This Row],[score]]&gt;=7,"Medium","Low"))</f>
        <v>Low</v>
      </c>
      <c r="Q5244" s="5">
        <f>Table1[[#This Row],[gross]]-Table1[[#This Row],[budget]]</f>
        <v>132655351</v>
      </c>
      <c r="R5244" s="5" t="str">
        <f>IF(Table1[[#This Row],[Profit]]&gt;0,"Profit","Loss")</f>
        <v>Profit</v>
      </c>
      <c r="S5244" s="6" t="str">
        <f>FLOOR(Table1[[#This Row],[year]]-1900,10)+1900 &amp; "-" &amp; FLOOR(Table1[[#This Row],[year]]-1890,10)+1900</f>
        <v>2000-2010</v>
      </c>
      <c r="T5244" s="14" t="s">
        <v>21835</v>
      </c>
      <c r="AB5244" s="14"/>
    </row>
    <row r="5245" spans="1:28" hidden="1" x14ac:dyDescent="0.3">
      <c r="A5245">
        <v>21</v>
      </c>
      <c r="B5245" t="s">
        <v>1974</v>
      </c>
      <c r="C5245" t="s">
        <v>104</v>
      </c>
      <c r="D5245">
        <v>2008</v>
      </c>
      <c r="E5245" t="s">
        <v>15479</v>
      </c>
      <c r="F5245">
        <v>6.8</v>
      </c>
      <c r="G5245">
        <v>235000</v>
      </c>
      <c r="H5245" t="s">
        <v>11702</v>
      </c>
      <c r="I5245" t="s">
        <v>11372</v>
      </c>
      <c r="J5245" t="s">
        <v>15480</v>
      </c>
      <c r="K5245" t="s">
        <v>30</v>
      </c>
      <c r="L5245">
        <v>35000000</v>
      </c>
      <c r="M5245">
        <v>159808370</v>
      </c>
      <c r="N5245" t="s">
        <v>31</v>
      </c>
      <c r="O5245">
        <v>123</v>
      </c>
      <c r="P5245" t="str">
        <f>IF(Table1[[#This Row],[score]]&gt;=8.5,"High",IF(Table1[[#This Row],[score]]&gt;=7,"Medium","Low"))</f>
        <v>Low</v>
      </c>
      <c r="Q5245" s="5">
        <f>Table1[[#This Row],[gross]]-Table1[[#This Row],[budget]]</f>
        <v>124808370</v>
      </c>
      <c r="R5245" s="5" t="str">
        <f>IF(Table1[[#This Row],[Profit]]&gt;0,"Profit","Loss")</f>
        <v>Profit</v>
      </c>
      <c r="S5245" s="6" t="str">
        <f>FLOOR(Table1[[#This Row],[year]]-1900,10)+1900 &amp; "-" &amp; FLOOR(Table1[[#This Row],[year]]-1890,10)+1900</f>
        <v>2000-2010</v>
      </c>
      <c r="T5245" s="14" t="s">
        <v>21835</v>
      </c>
      <c r="AB5245" s="14"/>
    </row>
    <row r="5246" spans="1:28" hidden="1" x14ac:dyDescent="0.3">
      <c r="A5246" t="s">
        <v>15658</v>
      </c>
      <c r="B5246" t="s">
        <v>1974</v>
      </c>
      <c r="C5246" t="s">
        <v>34</v>
      </c>
      <c r="D5246">
        <v>2008</v>
      </c>
      <c r="E5246" t="s">
        <v>15232</v>
      </c>
      <c r="F5246">
        <v>6.6</v>
      </c>
      <c r="G5246">
        <v>146000</v>
      </c>
      <c r="H5246" t="s">
        <v>15659</v>
      </c>
      <c r="I5246" t="s">
        <v>15660</v>
      </c>
      <c r="J5246" t="s">
        <v>1481</v>
      </c>
      <c r="K5246" t="s">
        <v>30</v>
      </c>
      <c r="L5246">
        <v>40000000</v>
      </c>
      <c r="M5246">
        <v>152039882</v>
      </c>
      <c r="N5246" t="s">
        <v>31</v>
      </c>
      <c r="O5246">
        <v>90</v>
      </c>
      <c r="P5246" t="str">
        <f>IF(Table1[[#This Row],[score]]&gt;=8.5,"High",IF(Table1[[#This Row],[score]]&gt;=7,"Medium","Low"))</f>
        <v>Low</v>
      </c>
      <c r="Q5246" s="5">
        <f>Table1[[#This Row],[gross]]-Table1[[#This Row],[budget]]</f>
        <v>112039882</v>
      </c>
      <c r="R5246" s="5" t="str">
        <f>IF(Table1[[#This Row],[Profit]]&gt;0,"Profit","Loss")</f>
        <v>Profit</v>
      </c>
      <c r="S5246" s="6" t="str">
        <f>FLOOR(Table1[[#This Row],[year]]-1900,10)+1900 &amp; "-" &amp; FLOOR(Table1[[#This Row],[year]]-1890,10)+1900</f>
        <v>2000-2010</v>
      </c>
      <c r="T5246" s="14" t="s">
        <v>21835</v>
      </c>
      <c r="AB5246" s="14"/>
    </row>
    <row r="5247" spans="1:28" hidden="1" x14ac:dyDescent="0.3">
      <c r="A5247" t="s">
        <v>15602</v>
      </c>
      <c r="B5247" t="s">
        <v>1974</v>
      </c>
      <c r="C5247" t="s">
        <v>17</v>
      </c>
      <c r="D5247">
        <v>2008</v>
      </c>
      <c r="E5247" t="s">
        <v>15532</v>
      </c>
      <c r="F5247">
        <v>6.2</v>
      </c>
      <c r="G5247">
        <v>81000</v>
      </c>
      <c r="H5247" t="s">
        <v>15603</v>
      </c>
      <c r="I5247" t="s">
        <v>15604</v>
      </c>
      <c r="J5247" t="s">
        <v>15605</v>
      </c>
      <c r="K5247" t="s">
        <v>30</v>
      </c>
      <c r="L5247">
        <v>17500000</v>
      </c>
      <c r="M5247">
        <v>150988382</v>
      </c>
      <c r="N5247" t="s">
        <v>2067</v>
      </c>
      <c r="O5247">
        <v>98</v>
      </c>
      <c r="P5247" t="str">
        <f>IF(Table1[[#This Row],[score]]&gt;=8.5,"High",IF(Table1[[#This Row],[score]]&gt;=7,"Medium","Low"))</f>
        <v>Low</v>
      </c>
      <c r="Q5247" s="5">
        <f>Table1[[#This Row],[gross]]-Table1[[#This Row],[budget]]</f>
        <v>133488382</v>
      </c>
      <c r="R5247" s="5" t="str">
        <f>IF(Table1[[#This Row],[Profit]]&gt;0,"Profit","Loss")</f>
        <v>Profit</v>
      </c>
      <c r="S5247" s="6" t="str">
        <f>FLOOR(Table1[[#This Row],[year]]-1900,10)+1900 &amp; "-" &amp; FLOOR(Table1[[#This Row],[year]]-1890,10)+1900</f>
        <v>2000-2010</v>
      </c>
      <c r="T5247" s="14" t="s">
        <v>21835</v>
      </c>
      <c r="AB5247" s="14"/>
    </row>
    <row r="5248" spans="1:28" hidden="1" x14ac:dyDescent="0.3">
      <c r="A5248" t="s">
        <v>15836</v>
      </c>
      <c r="B5248" t="s">
        <v>33</v>
      </c>
      <c r="C5248" t="s">
        <v>25</v>
      </c>
      <c r="D5248">
        <v>2008</v>
      </c>
      <c r="E5248" t="s">
        <v>15573</v>
      </c>
      <c r="F5248">
        <v>3.8</v>
      </c>
      <c r="G5248">
        <v>23000</v>
      </c>
      <c r="H5248" t="s">
        <v>9467</v>
      </c>
      <c r="I5248" t="s">
        <v>15837</v>
      </c>
      <c r="J5248" t="s">
        <v>2103</v>
      </c>
      <c r="K5248" t="s">
        <v>30</v>
      </c>
      <c r="L5248">
        <v>20000000</v>
      </c>
      <c r="M5248">
        <v>149292488</v>
      </c>
      <c r="N5248" t="s">
        <v>9396</v>
      </c>
      <c r="O5248">
        <v>91</v>
      </c>
      <c r="P5248" t="str">
        <f>IF(Table1[[#This Row],[score]]&gt;=8.5,"High",IF(Table1[[#This Row],[score]]&gt;=7,"Medium","Low"))</f>
        <v>Low</v>
      </c>
      <c r="Q5248" s="5">
        <f>Table1[[#This Row],[gross]]-Table1[[#This Row],[budget]]</f>
        <v>129292488</v>
      </c>
      <c r="R5248" s="5" t="str">
        <f>IF(Table1[[#This Row],[Profit]]&gt;0,"Profit","Loss")</f>
        <v>Profit</v>
      </c>
      <c r="S5248" s="6" t="str">
        <f>FLOOR(Table1[[#This Row],[year]]-1900,10)+1900 &amp; "-" &amp; FLOOR(Table1[[#This Row],[year]]-1890,10)+1900</f>
        <v>2000-2010</v>
      </c>
      <c r="T5248" s="14" t="s">
        <v>21835</v>
      </c>
      <c r="AB5248" s="14"/>
    </row>
    <row r="5249" spans="1:28" hidden="1" x14ac:dyDescent="0.3">
      <c r="A5249" t="s">
        <v>15794</v>
      </c>
      <c r="B5249" t="s">
        <v>443</v>
      </c>
      <c r="C5249" t="s">
        <v>25</v>
      </c>
      <c r="D5249">
        <v>2008</v>
      </c>
      <c r="E5249" t="s">
        <v>15387</v>
      </c>
      <c r="F5249">
        <v>5.2</v>
      </c>
      <c r="G5249">
        <v>28000</v>
      </c>
      <c r="H5249" t="s">
        <v>15795</v>
      </c>
      <c r="I5249" t="s">
        <v>10882</v>
      </c>
      <c r="J5249" t="s">
        <v>1359</v>
      </c>
      <c r="K5249" t="s">
        <v>448</v>
      </c>
      <c r="L5249">
        <f>20500000</f>
        <v>20500000</v>
      </c>
      <c r="M5249">
        <v>131856927</v>
      </c>
      <c r="N5249" t="s">
        <v>15796</v>
      </c>
      <c r="O5249">
        <v>116</v>
      </c>
      <c r="P5249" t="str">
        <f>IF(Table1[[#This Row],[score]]&gt;=8.5,"High",IF(Table1[[#This Row],[score]]&gt;=7,"Medium","Low"))</f>
        <v>Low</v>
      </c>
      <c r="Q5249" s="5">
        <f>Table1[[#This Row],[gross]]-Table1[[#This Row],[budget]]</f>
        <v>111356927</v>
      </c>
      <c r="R5249" s="5" t="str">
        <f>IF(Table1[[#This Row],[Profit]]&gt;0,"Profit","Loss")</f>
        <v>Profit</v>
      </c>
      <c r="S5249" s="6" t="str">
        <f>FLOOR(Table1[[#This Row],[year]]-1900,10)+1900 &amp; "-" &amp; FLOOR(Table1[[#This Row],[year]]-1890,10)+1900</f>
        <v>2000-2010</v>
      </c>
      <c r="T5249" s="14" t="s">
        <v>21835</v>
      </c>
      <c r="AB5249" s="14"/>
    </row>
    <row r="5250" spans="1:28" hidden="1" x14ac:dyDescent="0.3">
      <c r="A5250" t="s">
        <v>15671</v>
      </c>
      <c r="B5250" t="s">
        <v>16</v>
      </c>
      <c r="C5250" t="s">
        <v>34</v>
      </c>
      <c r="D5250">
        <v>2008</v>
      </c>
      <c r="E5250" t="s">
        <v>15672</v>
      </c>
      <c r="F5250">
        <v>7.4</v>
      </c>
      <c r="G5250">
        <v>44000</v>
      </c>
      <c r="H5250" t="s">
        <v>7403</v>
      </c>
      <c r="I5250" t="s">
        <v>7403</v>
      </c>
      <c r="J5250" t="s">
        <v>11209</v>
      </c>
      <c r="K5250" t="s">
        <v>5936</v>
      </c>
      <c r="L5250">
        <f>20500000</f>
        <v>20500000</v>
      </c>
      <c r="M5250">
        <v>129710514</v>
      </c>
      <c r="N5250" t="s">
        <v>15673</v>
      </c>
      <c r="O5250">
        <v>148</v>
      </c>
      <c r="P5250" t="str">
        <f>IF(Table1[[#This Row],[score]]&gt;=8.5,"High",IF(Table1[[#This Row],[score]]&gt;=7,"Medium","Low"))</f>
        <v>Medium</v>
      </c>
      <c r="Q5250" s="5">
        <f>Table1[[#This Row],[gross]]-Table1[[#This Row],[budget]]</f>
        <v>109210514</v>
      </c>
      <c r="R5250" s="5" t="str">
        <f>IF(Table1[[#This Row],[Profit]]&gt;0,"Profit","Loss")</f>
        <v>Profit</v>
      </c>
      <c r="S5250" s="6" t="str">
        <f>FLOOR(Table1[[#This Row],[year]]-1900,10)+1900 &amp; "-" &amp; FLOOR(Table1[[#This Row],[year]]-1890,10)+1900</f>
        <v>2000-2010</v>
      </c>
      <c r="T5250" s="14" t="s">
        <v>21835</v>
      </c>
      <c r="AB5250" s="14"/>
    </row>
    <row r="5251" spans="1:28" hidden="1" x14ac:dyDescent="0.3">
      <c r="A5251" t="s">
        <v>15533</v>
      </c>
      <c r="B5251" t="s">
        <v>1974</v>
      </c>
      <c r="C5251" t="s">
        <v>34</v>
      </c>
      <c r="D5251">
        <v>2008</v>
      </c>
      <c r="E5251" t="s">
        <v>15307</v>
      </c>
      <c r="F5251">
        <v>6.6</v>
      </c>
      <c r="G5251">
        <v>103000</v>
      </c>
      <c r="H5251" t="s">
        <v>10593</v>
      </c>
      <c r="I5251" t="s">
        <v>3386</v>
      </c>
      <c r="J5251" t="s">
        <v>2721</v>
      </c>
      <c r="K5251" t="s">
        <v>30</v>
      </c>
      <c r="L5251">
        <v>55000000</v>
      </c>
      <c r="M5251">
        <v>128792411</v>
      </c>
      <c r="N5251" t="s">
        <v>15534</v>
      </c>
      <c r="O5251">
        <v>104</v>
      </c>
      <c r="P5251" t="str">
        <f>IF(Table1[[#This Row],[score]]&gt;=8.5,"High",IF(Table1[[#This Row],[score]]&gt;=7,"Medium","Low"))</f>
        <v>Low</v>
      </c>
      <c r="Q5251" s="5">
        <f>Table1[[#This Row],[gross]]-Table1[[#This Row],[budget]]</f>
        <v>73792411</v>
      </c>
      <c r="R5251" s="5" t="str">
        <f>IF(Table1[[#This Row],[Profit]]&gt;0,"Profit","Loss")</f>
        <v>Profit</v>
      </c>
      <c r="S5251" s="6" t="str">
        <f>FLOOR(Table1[[#This Row],[year]]-1900,10)+1900 &amp; "-" &amp; FLOOR(Table1[[#This Row],[year]]-1890,10)+1900</f>
        <v>2000-2010</v>
      </c>
      <c r="T5251" s="14" t="s">
        <v>21835</v>
      </c>
      <c r="AB5251" s="14"/>
    </row>
    <row r="5252" spans="1:28" hidden="1" x14ac:dyDescent="0.3">
      <c r="A5252" t="s">
        <v>15395</v>
      </c>
      <c r="B5252" t="s">
        <v>16</v>
      </c>
      <c r="C5252" t="s">
        <v>41</v>
      </c>
      <c r="D5252">
        <v>2008</v>
      </c>
      <c r="E5252" t="s">
        <v>15396</v>
      </c>
      <c r="F5252">
        <v>6.9</v>
      </c>
      <c r="G5252">
        <v>274000</v>
      </c>
      <c r="H5252" t="s">
        <v>13425</v>
      </c>
      <c r="I5252" t="s">
        <v>12913</v>
      </c>
      <c r="J5252" t="s">
        <v>12913</v>
      </c>
      <c r="K5252" t="s">
        <v>30</v>
      </c>
      <c r="L5252">
        <v>65000000</v>
      </c>
      <c r="M5252">
        <v>128108211</v>
      </c>
      <c r="N5252" t="s">
        <v>31</v>
      </c>
      <c r="O5252">
        <v>98</v>
      </c>
      <c r="P5252" t="str">
        <f>IF(Table1[[#This Row],[score]]&gt;=8.5,"High",IF(Table1[[#This Row],[score]]&gt;=7,"Medium","Low"))</f>
        <v>Low</v>
      </c>
      <c r="Q5252" s="5">
        <f>Table1[[#This Row],[gross]]-Table1[[#This Row],[budget]]</f>
        <v>63108211</v>
      </c>
      <c r="R5252" s="5" t="str">
        <f>IF(Table1[[#This Row],[Profit]]&gt;0,"Profit","Loss")</f>
        <v>Profit</v>
      </c>
      <c r="S5252" s="6" t="str">
        <f>FLOOR(Table1[[#This Row],[year]]-1900,10)+1900 &amp; "-" &amp; FLOOR(Table1[[#This Row],[year]]-1890,10)+1900</f>
        <v>2000-2010</v>
      </c>
      <c r="T5252" s="14" t="s">
        <v>21835</v>
      </c>
      <c r="AB5252" s="14"/>
    </row>
    <row r="5253" spans="1:28" hidden="1" x14ac:dyDescent="0.3">
      <c r="A5253" t="s">
        <v>15541</v>
      </c>
      <c r="B5253" t="s">
        <v>16</v>
      </c>
      <c r="C5253" t="s">
        <v>34</v>
      </c>
      <c r="D5253">
        <v>2008</v>
      </c>
      <c r="E5253" t="s">
        <v>15448</v>
      </c>
      <c r="F5253">
        <v>7.1</v>
      </c>
      <c r="G5253">
        <v>218000</v>
      </c>
      <c r="H5253" t="s">
        <v>978</v>
      </c>
      <c r="I5253" t="s">
        <v>13886</v>
      </c>
      <c r="J5253" t="s">
        <v>8428</v>
      </c>
      <c r="K5253" t="s">
        <v>30</v>
      </c>
      <c r="L5253">
        <v>70000000</v>
      </c>
      <c r="M5253">
        <v>115900897</v>
      </c>
      <c r="N5253" t="s">
        <v>23</v>
      </c>
      <c r="O5253">
        <v>128</v>
      </c>
      <c r="P5253" t="str">
        <f>IF(Table1[[#This Row],[score]]&gt;=8.5,"High",IF(Table1[[#This Row],[score]]&gt;=7,"Medium","Low"))</f>
        <v>Medium</v>
      </c>
      <c r="Q5253" s="5">
        <f>Table1[[#This Row],[gross]]-Table1[[#This Row],[budget]]</f>
        <v>45900897</v>
      </c>
      <c r="R5253" s="5" t="str">
        <f>IF(Table1[[#This Row],[Profit]]&gt;0,"Profit","Loss")</f>
        <v>Profit</v>
      </c>
      <c r="S5253" s="6" t="str">
        <f>FLOOR(Table1[[#This Row],[year]]-1900,10)+1900 &amp; "-" &amp; FLOOR(Table1[[#This Row],[year]]-1890,10)+1900</f>
        <v>2000-2010</v>
      </c>
      <c r="T5253" s="14" t="s">
        <v>21835</v>
      </c>
      <c r="AB5253" s="14"/>
    </row>
    <row r="5254" spans="1:28" hidden="1" x14ac:dyDescent="0.3">
      <c r="A5254" t="s">
        <v>15616</v>
      </c>
      <c r="B5254" t="s">
        <v>16</v>
      </c>
      <c r="C5254" t="s">
        <v>104</v>
      </c>
      <c r="D5254">
        <v>2008</v>
      </c>
      <c r="E5254" t="s">
        <v>15617</v>
      </c>
      <c r="F5254">
        <v>5.8</v>
      </c>
      <c r="G5254">
        <v>118000</v>
      </c>
      <c r="H5254" t="s">
        <v>15618</v>
      </c>
      <c r="I5254" t="s">
        <v>14175</v>
      </c>
      <c r="J5254" t="s">
        <v>15619</v>
      </c>
      <c r="K5254" t="s">
        <v>195</v>
      </c>
      <c r="L5254">
        <v>10800000</v>
      </c>
      <c r="M5254">
        <v>113864059</v>
      </c>
      <c r="N5254" t="s">
        <v>13989</v>
      </c>
      <c r="O5254">
        <v>92</v>
      </c>
      <c r="P5254" t="str">
        <f>IF(Table1[[#This Row],[score]]&gt;=8.5,"High",IF(Table1[[#This Row],[score]]&gt;=7,"Medium","Low"))</f>
        <v>Low</v>
      </c>
      <c r="Q5254" s="5">
        <f>Table1[[#This Row],[gross]]-Table1[[#This Row],[budget]]</f>
        <v>103064059</v>
      </c>
      <c r="R5254" s="5" t="str">
        <f>IF(Table1[[#This Row],[Profit]]&gt;0,"Profit","Loss")</f>
        <v>Profit</v>
      </c>
      <c r="S5254" s="6" t="str">
        <f>FLOOR(Table1[[#This Row],[year]]-1900,10)+1900 &amp; "-" &amp; FLOOR(Table1[[#This Row],[year]]-1890,10)+1900</f>
        <v>2000-2010</v>
      </c>
      <c r="T5254" s="14" t="s">
        <v>21835</v>
      </c>
      <c r="AB5254" s="14"/>
    </row>
    <row r="5255" spans="1:28" hidden="1" x14ac:dyDescent="0.3">
      <c r="A5255" t="s">
        <v>15469</v>
      </c>
      <c r="B5255" t="s">
        <v>16</v>
      </c>
      <c r="C5255" t="s">
        <v>63</v>
      </c>
      <c r="D5255">
        <v>2008</v>
      </c>
      <c r="E5255" t="s">
        <v>15420</v>
      </c>
      <c r="F5255">
        <v>7.7</v>
      </c>
      <c r="G5255">
        <v>244000</v>
      </c>
      <c r="H5255" t="s">
        <v>85</v>
      </c>
      <c r="I5255" t="s">
        <v>15470</v>
      </c>
      <c r="J5255" t="s">
        <v>11849</v>
      </c>
      <c r="K5255" t="s">
        <v>30</v>
      </c>
      <c r="L5255">
        <v>55000000</v>
      </c>
      <c r="M5255">
        <v>113398237</v>
      </c>
      <c r="N5255" t="s">
        <v>4831</v>
      </c>
      <c r="O5255">
        <v>141</v>
      </c>
      <c r="P5255" t="str">
        <f>IF(Table1[[#This Row],[score]]&gt;=8.5,"High",IF(Table1[[#This Row],[score]]&gt;=7,"Medium","Low"))</f>
        <v>Medium</v>
      </c>
      <c r="Q5255" s="5">
        <f>Table1[[#This Row],[gross]]-Table1[[#This Row],[budget]]</f>
        <v>58398237</v>
      </c>
      <c r="R5255" s="5" t="str">
        <f>IF(Table1[[#This Row],[Profit]]&gt;0,"Profit","Loss")</f>
        <v>Profit</v>
      </c>
      <c r="S5255" s="6" t="str">
        <f>FLOOR(Table1[[#This Row],[year]]-1900,10)+1900 &amp; "-" &amp; FLOOR(Table1[[#This Row],[year]]-1890,10)+1900</f>
        <v>2000-2010</v>
      </c>
      <c r="T5255" s="14" t="s">
        <v>21835</v>
      </c>
      <c r="AB5255" s="14"/>
    </row>
    <row r="5256" spans="1:28" hidden="1" x14ac:dyDescent="0.3">
      <c r="A5256" t="s">
        <v>15455</v>
      </c>
      <c r="B5256" t="s">
        <v>16</v>
      </c>
      <c r="C5256" t="s">
        <v>34</v>
      </c>
      <c r="D5256">
        <v>2008</v>
      </c>
      <c r="E5256" t="s">
        <v>14871</v>
      </c>
      <c r="F5256">
        <v>7</v>
      </c>
      <c r="G5256">
        <v>222000</v>
      </c>
      <c r="H5256" t="s">
        <v>749</v>
      </c>
      <c r="I5256" t="s">
        <v>15456</v>
      </c>
      <c r="J5256" t="s">
        <v>749</v>
      </c>
      <c r="K5256" t="s">
        <v>5762</v>
      </c>
      <c r="L5256">
        <v>50000000</v>
      </c>
      <c r="M5256">
        <v>113244290</v>
      </c>
      <c r="N5256" t="s">
        <v>14559</v>
      </c>
      <c r="O5256">
        <v>92</v>
      </c>
      <c r="P5256" t="str">
        <f>IF(Table1[[#This Row],[score]]&gt;=8.5,"High",IF(Table1[[#This Row],[score]]&gt;=7,"Medium","Low"))</f>
        <v>Medium</v>
      </c>
      <c r="Q5256" s="5">
        <f>Table1[[#This Row],[gross]]-Table1[[#This Row],[budget]]</f>
        <v>63244290</v>
      </c>
      <c r="R5256" s="5" t="str">
        <f>IF(Table1[[#This Row],[Profit]]&gt;0,"Profit","Loss")</f>
        <v>Profit</v>
      </c>
      <c r="S5256" s="6" t="str">
        <f>FLOOR(Table1[[#This Row],[year]]-1900,10)+1900 &amp; "-" &amp; FLOOR(Table1[[#This Row],[year]]-1890,10)+1900</f>
        <v>2000-2010</v>
      </c>
      <c r="T5256" s="14" t="s">
        <v>21835</v>
      </c>
      <c r="AB5256" s="14"/>
    </row>
    <row r="5257" spans="1:28" hidden="1" x14ac:dyDescent="0.3">
      <c r="A5257" t="s">
        <v>15568</v>
      </c>
      <c r="B5257" t="s">
        <v>1974</v>
      </c>
      <c r="C5257" t="s">
        <v>34</v>
      </c>
      <c r="D5257">
        <v>2008</v>
      </c>
      <c r="E5257" t="s">
        <v>15569</v>
      </c>
      <c r="F5257">
        <v>5.7</v>
      </c>
      <c r="G5257">
        <v>76000</v>
      </c>
      <c r="H5257" t="s">
        <v>8583</v>
      </c>
      <c r="I5257" t="s">
        <v>15570</v>
      </c>
      <c r="J5257" t="s">
        <v>8938</v>
      </c>
      <c r="K5257" t="s">
        <v>30</v>
      </c>
      <c r="L5257">
        <v>70000000</v>
      </c>
      <c r="M5257">
        <v>111231041</v>
      </c>
      <c r="N5257" t="s">
        <v>23</v>
      </c>
      <c r="O5257">
        <v>112</v>
      </c>
      <c r="P5257" t="str">
        <f>IF(Table1[[#This Row],[score]]&gt;=8.5,"High",IF(Table1[[#This Row],[score]]&gt;=7,"Medium","Low"))</f>
        <v>Low</v>
      </c>
      <c r="Q5257" s="5">
        <f>Table1[[#This Row],[gross]]-Table1[[#This Row],[budget]]</f>
        <v>41231041</v>
      </c>
      <c r="R5257" s="5" t="str">
        <f>IF(Table1[[#This Row],[Profit]]&gt;0,"Profit","Loss")</f>
        <v>Profit</v>
      </c>
      <c r="S5257" s="6" t="str">
        <f>FLOOR(Table1[[#This Row],[year]]-1900,10)+1900 &amp; "-" &amp; FLOOR(Table1[[#This Row],[year]]-1890,10)+1900</f>
        <v>2000-2010</v>
      </c>
      <c r="T5257" s="14" t="s">
        <v>21835</v>
      </c>
      <c r="AB5257" s="14"/>
    </row>
    <row r="5258" spans="1:28" hidden="1" x14ac:dyDescent="0.3">
      <c r="A5258" t="s">
        <v>15681</v>
      </c>
      <c r="B5258" t="s">
        <v>1974</v>
      </c>
      <c r="C5258" t="s">
        <v>34</v>
      </c>
      <c r="D5258">
        <v>2008</v>
      </c>
      <c r="E5258" t="s">
        <v>15510</v>
      </c>
      <c r="F5258">
        <v>6.1</v>
      </c>
      <c r="G5258">
        <v>160000</v>
      </c>
      <c r="H5258" t="s">
        <v>15682</v>
      </c>
      <c r="I5258" t="s">
        <v>2876</v>
      </c>
      <c r="J5258" t="s">
        <v>11134</v>
      </c>
      <c r="K5258" t="s">
        <v>448</v>
      </c>
      <c r="L5258">
        <v>30000000</v>
      </c>
      <c r="M5258">
        <v>108979549</v>
      </c>
      <c r="N5258" t="s">
        <v>12121</v>
      </c>
      <c r="O5258">
        <v>104</v>
      </c>
      <c r="P5258" t="str">
        <f>IF(Table1[[#This Row],[score]]&gt;=8.5,"High",IF(Table1[[#This Row],[score]]&gt;=7,"Medium","Low"))</f>
        <v>Low</v>
      </c>
      <c r="Q5258" s="5">
        <f>Table1[[#This Row],[gross]]-Table1[[#This Row],[budget]]</f>
        <v>78979549</v>
      </c>
      <c r="R5258" s="5" t="str">
        <f>IF(Table1[[#This Row],[Profit]]&gt;0,"Profit","Loss")</f>
        <v>Profit</v>
      </c>
      <c r="S5258" s="6" t="str">
        <f>FLOOR(Table1[[#This Row],[year]]-1900,10)+1900 &amp; "-" &amp; FLOOR(Table1[[#This Row],[year]]-1890,10)+1900</f>
        <v>2000-2010</v>
      </c>
      <c r="T5258" s="14" t="s">
        <v>21835</v>
      </c>
      <c r="AB5258" s="14"/>
    </row>
    <row r="5259" spans="1:28" hidden="1" x14ac:dyDescent="0.3">
      <c r="A5259" t="s">
        <v>15450</v>
      </c>
      <c r="B5259" t="s">
        <v>16</v>
      </c>
      <c r="C5259" t="s">
        <v>17</v>
      </c>
      <c r="D5259">
        <v>2008</v>
      </c>
      <c r="E5259" t="s">
        <v>15408</v>
      </c>
      <c r="F5259">
        <v>7.6</v>
      </c>
      <c r="G5259">
        <v>234000</v>
      </c>
      <c r="H5259" t="s">
        <v>11251</v>
      </c>
      <c r="I5259" t="s">
        <v>2932</v>
      </c>
      <c r="J5259" t="s">
        <v>10386</v>
      </c>
      <c r="K5259" t="s">
        <v>5762</v>
      </c>
      <c r="L5259">
        <v>32000000</v>
      </c>
      <c r="M5259">
        <v>108902486</v>
      </c>
      <c r="N5259" t="s">
        <v>13729</v>
      </c>
      <c r="O5259">
        <v>124</v>
      </c>
      <c r="P5259" t="str">
        <f>IF(Table1[[#This Row],[score]]&gt;=8.5,"High",IF(Table1[[#This Row],[score]]&gt;=7,"Medium","Low"))</f>
        <v>Medium</v>
      </c>
      <c r="Q5259" s="5">
        <f>Table1[[#This Row],[gross]]-Table1[[#This Row],[budget]]</f>
        <v>76902486</v>
      </c>
      <c r="R5259" s="5" t="str">
        <f>IF(Table1[[#This Row],[Profit]]&gt;0,"Profit","Loss")</f>
        <v>Profit</v>
      </c>
      <c r="S5259" s="6" t="str">
        <f>FLOOR(Table1[[#This Row],[year]]-1900,10)+1900 &amp; "-" &amp; FLOOR(Table1[[#This Row],[year]]-1890,10)+1900</f>
        <v>2000-2010</v>
      </c>
      <c r="T5259" s="14" t="s">
        <v>21835</v>
      </c>
      <c r="AB5259" s="14"/>
    </row>
    <row r="5260" spans="1:28" hidden="1" x14ac:dyDescent="0.3">
      <c r="A5260" t="s">
        <v>15648</v>
      </c>
      <c r="B5260" t="s">
        <v>1974</v>
      </c>
      <c r="C5260" t="s">
        <v>41</v>
      </c>
      <c r="D5260">
        <v>2008</v>
      </c>
      <c r="E5260" t="s">
        <v>4668</v>
      </c>
      <c r="F5260">
        <v>5.9</v>
      </c>
      <c r="G5260">
        <v>69000</v>
      </c>
      <c r="H5260" t="s">
        <v>4249</v>
      </c>
      <c r="I5260" t="s">
        <v>15649</v>
      </c>
      <c r="J5260" t="s">
        <v>3897</v>
      </c>
      <c r="K5260" t="s">
        <v>30</v>
      </c>
      <c r="L5260">
        <v>40000000</v>
      </c>
      <c r="M5260">
        <v>106407672</v>
      </c>
      <c r="N5260" t="s">
        <v>31</v>
      </c>
      <c r="O5260">
        <v>101</v>
      </c>
      <c r="P5260" t="str">
        <f>IF(Table1[[#This Row],[score]]&gt;=8.5,"High",IF(Table1[[#This Row],[score]]&gt;=7,"Medium","Low"))</f>
        <v>Low</v>
      </c>
      <c r="Q5260" s="5">
        <f>Table1[[#This Row],[gross]]-Table1[[#This Row],[budget]]</f>
        <v>66407672</v>
      </c>
      <c r="R5260" s="5" t="str">
        <f>IF(Table1[[#This Row],[Profit]]&gt;0,"Profit","Loss")</f>
        <v>Profit</v>
      </c>
      <c r="S5260" s="6" t="str">
        <f>FLOOR(Table1[[#This Row],[year]]-1900,10)+1900 &amp; "-" &amp; FLOOR(Table1[[#This Row],[year]]-1890,10)+1900</f>
        <v>2000-2010</v>
      </c>
      <c r="T5260" s="14" t="s">
        <v>21835</v>
      </c>
      <c r="AB5260" s="14"/>
    </row>
    <row r="5261" spans="1:28" hidden="1" x14ac:dyDescent="0.3">
      <c r="A5261" t="s">
        <v>15425</v>
      </c>
      <c r="B5261" t="s">
        <v>16</v>
      </c>
      <c r="C5261" t="s">
        <v>41</v>
      </c>
      <c r="D5261">
        <v>2008</v>
      </c>
      <c r="E5261" t="s">
        <v>15307</v>
      </c>
      <c r="F5261">
        <v>7.1</v>
      </c>
      <c r="G5261">
        <v>271000</v>
      </c>
      <c r="H5261" t="s">
        <v>15426</v>
      </c>
      <c r="I5261" t="s">
        <v>15427</v>
      </c>
      <c r="J5261" t="s">
        <v>14809</v>
      </c>
      <c r="K5261" t="s">
        <v>30</v>
      </c>
      <c r="L5261">
        <v>30000000</v>
      </c>
      <c r="M5261">
        <v>105833257</v>
      </c>
      <c r="N5261" t="s">
        <v>61</v>
      </c>
      <c r="O5261">
        <v>111</v>
      </c>
      <c r="P5261" t="str">
        <f>IF(Table1[[#This Row],[score]]&gt;=8.5,"High",IF(Table1[[#This Row],[score]]&gt;=7,"Medium","Low"))</f>
        <v>Medium</v>
      </c>
      <c r="Q5261" s="5">
        <f>Table1[[#This Row],[gross]]-Table1[[#This Row],[budget]]</f>
        <v>75833257</v>
      </c>
      <c r="R5261" s="5" t="str">
        <f>IF(Table1[[#This Row],[Profit]]&gt;0,"Profit","Loss")</f>
        <v>Profit</v>
      </c>
      <c r="S5261" s="6" t="str">
        <f>FLOOR(Table1[[#This Row],[year]]-1900,10)+1900 &amp; "-" &amp; FLOOR(Table1[[#This Row],[year]]-1890,10)+1900</f>
        <v>2000-2010</v>
      </c>
      <c r="T5261" s="14" t="s">
        <v>21835</v>
      </c>
      <c r="AB5261" s="14"/>
    </row>
    <row r="5262" spans="1:28" hidden="1" x14ac:dyDescent="0.3">
      <c r="A5262" t="s">
        <v>15507</v>
      </c>
      <c r="B5262" t="s">
        <v>16</v>
      </c>
      <c r="C5262" t="s">
        <v>34</v>
      </c>
      <c r="D5262">
        <v>2008</v>
      </c>
      <c r="E5262" t="s">
        <v>15508</v>
      </c>
      <c r="F5262">
        <v>6.9</v>
      </c>
      <c r="G5262">
        <v>322000</v>
      </c>
      <c r="H5262" t="s">
        <v>13216</v>
      </c>
      <c r="I5262" t="s">
        <v>14886</v>
      </c>
      <c r="J5262" t="s">
        <v>14886</v>
      </c>
      <c r="K5262" t="s">
        <v>30</v>
      </c>
      <c r="L5262">
        <v>27000000</v>
      </c>
      <c r="M5262">
        <v>101624843</v>
      </c>
      <c r="N5262" t="s">
        <v>31</v>
      </c>
      <c r="O5262">
        <v>111</v>
      </c>
      <c r="P5262" t="str">
        <f>IF(Table1[[#This Row],[score]]&gt;=8.5,"High",IF(Table1[[#This Row],[score]]&gt;=7,"Medium","Low"))</f>
        <v>Low</v>
      </c>
      <c r="Q5262" s="5">
        <f>Table1[[#This Row],[gross]]-Table1[[#This Row],[budget]]</f>
        <v>74624843</v>
      </c>
      <c r="R5262" s="5" t="str">
        <f>IF(Table1[[#This Row],[Profit]]&gt;0,"Profit","Loss")</f>
        <v>Profit</v>
      </c>
      <c r="S5262" s="6" t="str">
        <f>FLOOR(Table1[[#This Row],[year]]-1900,10)+1900 &amp; "-" &amp; FLOOR(Table1[[#This Row],[year]]-1890,10)+1900</f>
        <v>2000-2010</v>
      </c>
      <c r="T5262" s="14" t="s">
        <v>21835</v>
      </c>
      <c r="AB5262" s="14"/>
    </row>
    <row r="5263" spans="1:28" hidden="1" x14ac:dyDescent="0.3">
      <c r="A5263" t="s">
        <v>15709</v>
      </c>
      <c r="B5263" t="s">
        <v>33</v>
      </c>
      <c r="C5263" t="s">
        <v>25</v>
      </c>
      <c r="D5263">
        <v>2008</v>
      </c>
      <c r="E5263" t="s">
        <v>15474</v>
      </c>
      <c r="F5263">
        <v>6</v>
      </c>
      <c r="G5263">
        <v>34000</v>
      </c>
      <c r="H5263" t="s">
        <v>14322</v>
      </c>
      <c r="I5263" t="s">
        <v>15710</v>
      </c>
      <c r="J5263" t="s">
        <v>4320</v>
      </c>
      <c r="K5263" t="s">
        <v>30</v>
      </c>
      <c r="L5263">
        <v>37000000</v>
      </c>
      <c r="M5263">
        <v>100104565</v>
      </c>
      <c r="N5263" t="s">
        <v>14942</v>
      </c>
      <c r="O5263">
        <v>96</v>
      </c>
      <c r="P5263" t="str">
        <f>IF(Table1[[#This Row],[score]]&gt;=8.5,"High",IF(Table1[[#This Row],[score]]&gt;=7,"Medium","Low"))</f>
        <v>Low</v>
      </c>
      <c r="Q5263" s="5">
        <f>Table1[[#This Row],[gross]]-Table1[[#This Row],[budget]]</f>
        <v>63104565</v>
      </c>
      <c r="R5263" s="5" t="str">
        <f>IF(Table1[[#This Row],[Profit]]&gt;0,"Profit","Loss")</f>
        <v>Profit</v>
      </c>
      <c r="S5263" s="6" t="str">
        <f>FLOOR(Table1[[#This Row],[year]]-1900,10)+1900 &amp; "-" &amp; FLOOR(Table1[[#This Row],[year]]-1890,10)+1900</f>
        <v>2000-2010</v>
      </c>
      <c r="T5263" s="14" t="s">
        <v>21835</v>
      </c>
      <c r="AB5263" s="14"/>
    </row>
    <row r="5264" spans="1:28" hidden="1" x14ac:dyDescent="0.3">
      <c r="A5264" t="s">
        <v>15431</v>
      </c>
      <c r="B5264" t="s">
        <v>1974</v>
      </c>
      <c r="C5264" t="s">
        <v>41</v>
      </c>
      <c r="D5264">
        <v>2008</v>
      </c>
      <c r="E5264" t="s">
        <v>15432</v>
      </c>
      <c r="F5264">
        <v>7.1</v>
      </c>
      <c r="G5264">
        <v>246000</v>
      </c>
      <c r="H5264" t="s">
        <v>289</v>
      </c>
      <c r="I5264" t="s">
        <v>289</v>
      </c>
      <c r="J5264" t="s">
        <v>15433</v>
      </c>
      <c r="K5264" t="s">
        <v>1099</v>
      </c>
      <c r="L5264">
        <v>15500000</v>
      </c>
      <c r="M5264">
        <v>96409300</v>
      </c>
      <c r="N5264" t="s">
        <v>13729</v>
      </c>
      <c r="O5264">
        <v>96</v>
      </c>
      <c r="P5264" t="str">
        <f>IF(Table1[[#This Row],[score]]&gt;=8.5,"High",IF(Table1[[#This Row],[score]]&gt;=7,"Medium","Low"))</f>
        <v>Medium</v>
      </c>
      <c r="Q5264" s="5">
        <f>Table1[[#This Row],[gross]]-Table1[[#This Row],[budget]]</f>
        <v>80909300</v>
      </c>
      <c r="R5264" s="5" t="str">
        <f>IF(Table1[[#This Row],[Profit]]&gt;0,"Profit","Loss")</f>
        <v>Profit</v>
      </c>
      <c r="S5264" s="6" t="str">
        <f>FLOOR(Table1[[#This Row],[year]]-1900,10)+1900 &amp; "-" &amp; FLOOR(Table1[[#This Row],[year]]-1890,10)+1900</f>
        <v>2000-2010</v>
      </c>
      <c r="T5264" s="14" t="s">
        <v>21835</v>
      </c>
      <c r="AB5264" s="14"/>
    </row>
    <row r="5265" spans="1:28" hidden="1" x14ac:dyDescent="0.3">
      <c r="A5265" t="s">
        <v>15551</v>
      </c>
      <c r="B5265" t="s">
        <v>33</v>
      </c>
      <c r="C5265" t="s">
        <v>34</v>
      </c>
      <c r="D5265">
        <v>2008</v>
      </c>
      <c r="E5265" t="s">
        <v>14758</v>
      </c>
      <c r="F5265">
        <v>6</v>
      </c>
      <c r="G5265">
        <v>70000</v>
      </c>
      <c r="H5265" t="s">
        <v>8966</v>
      </c>
      <c r="I5265" t="s">
        <v>8579</v>
      </c>
      <c r="J5265" t="s">
        <v>13321</v>
      </c>
      <c r="K5265" t="s">
        <v>30</v>
      </c>
      <c r="L5265">
        <v>120000000</v>
      </c>
      <c r="M5265">
        <v>93945766</v>
      </c>
      <c r="N5265" t="s">
        <v>23</v>
      </c>
      <c r="O5265">
        <v>135</v>
      </c>
      <c r="P5265" t="str">
        <f>IF(Table1[[#This Row],[score]]&gt;=8.5,"High",IF(Table1[[#This Row],[score]]&gt;=7,"Medium","Low"))</f>
        <v>Low</v>
      </c>
      <c r="Q5265" s="5">
        <f>Table1[[#This Row],[gross]]-Table1[[#This Row],[budget]]</f>
        <v>-26054234</v>
      </c>
      <c r="R5265" s="5" t="str">
        <f>IF(Table1[[#This Row],[Profit]]&gt;0,"Profit","Loss")</f>
        <v>Loss</v>
      </c>
      <c r="S5265" s="6" t="str">
        <f>FLOOR(Table1[[#This Row],[year]]-1900,10)+1900 &amp; "-" &amp; FLOOR(Table1[[#This Row],[year]]-1890,10)+1900</f>
        <v>2000-2010</v>
      </c>
      <c r="T5265" s="14" t="s">
        <v>21835</v>
      </c>
      <c r="AB5265" s="14"/>
    </row>
    <row r="5266" spans="1:28" hidden="1" x14ac:dyDescent="0.3">
      <c r="A5266" t="s">
        <v>15522</v>
      </c>
      <c r="B5266" t="s">
        <v>16</v>
      </c>
      <c r="C5266" t="s">
        <v>41</v>
      </c>
      <c r="D5266">
        <v>2008</v>
      </c>
      <c r="E5266" t="s">
        <v>15523</v>
      </c>
      <c r="F5266">
        <v>6.8</v>
      </c>
      <c r="G5266">
        <v>223000</v>
      </c>
      <c r="H5266" t="s">
        <v>11790</v>
      </c>
      <c r="I5266" t="s">
        <v>15524</v>
      </c>
      <c r="J5266" t="s">
        <v>13162</v>
      </c>
      <c r="K5266" t="s">
        <v>5762</v>
      </c>
      <c r="L5266">
        <v>28000000</v>
      </c>
      <c r="M5266">
        <v>92649419</v>
      </c>
      <c r="N5266" t="s">
        <v>61</v>
      </c>
      <c r="O5266">
        <v>99</v>
      </c>
      <c r="P5266" t="str">
        <f>IF(Table1[[#This Row],[score]]&gt;=8.5,"High",IF(Table1[[#This Row],[score]]&gt;=7,"Medium","Low"))</f>
        <v>Low</v>
      </c>
      <c r="Q5266" s="5">
        <f>Table1[[#This Row],[gross]]-Table1[[#This Row],[budget]]</f>
        <v>64649419</v>
      </c>
      <c r="R5266" s="5" t="str">
        <f>IF(Table1[[#This Row],[Profit]]&gt;0,"Profit","Loss")</f>
        <v>Profit</v>
      </c>
      <c r="S5266" s="6" t="str">
        <f>FLOOR(Table1[[#This Row],[year]]-1900,10)+1900 &amp; "-" &amp; FLOOR(Table1[[#This Row],[year]]-1890,10)+1900</f>
        <v>2000-2010</v>
      </c>
      <c r="T5266" s="14" t="s">
        <v>21835</v>
      </c>
      <c r="AB5266" s="14"/>
    </row>
    <row r="5267" spans="1:28" hidden="1" x14ac:dyDescent="0.3">
      <c r="A5267" t="s">
        <v>15580</v>
      </c>
      <c r="B5267" t="s">
        <v>1974</v>
      </c>
      <c r="C5267" t="s">
        <v>34</v>
      </c>
      <c r="D5267">
        <v>2008</v>
      </c>
      <c r="E5267" t="s">
        <v>15500</v>
      </c>
      <c r="F5267">
        <v>5.3</v>
      </c>
      <c r="G5267">
        <v>123000</v>
      </c>
      <c r="H5267" t="s">
        <v>11827</v>
      </c>
      <c r="I5267" t="s">
        <v>15581</v>
      </c>
      <c r="J5267" t="s">
        <v>8955</v>
      </c>
      <c r="K5267" t="s">
        <v>30</v>
      </c>
      <c r="L5267">
        <v>35000000</v>
      </c>
      <c r="M5267">
        <v>87066930</v>
      </c>
      <c r="N5267" t="s">
        <v>15582</v>
      </c>
      <c r="O5267">
        <v>100</v>
      </c>
      <c r="P5267" t="str">
        <f>IF(Table1[[#This Row],[score]]&gt;=8.5,"High",IF(Table1[[#This Row],[score]]&gt;=7,"Medium","Low"))</f>
        <v>Low</v>
      </c>
      <c r="Q5267" s="5">
        <f>Table1[[#This Row],[gross]]-Table1[[#This Row],[budget]]</f>
        <v>52066930</v>
      </c>
      <c r="R5267" s="5" t="str">
        <f>IF(Table1[[#This Row],[Profit]]&gt;0,"Profit","Loss")</f>
        <v>Profit</v>
      </c>
      <c r="S5267" s="6" t="str">
        <f>FLOOR(Table1[[#This Row],[year]]-1900,10)+1900 &amp; "-" &amp; FLOOR(Table1[[#This Row],[year]]-1890,10)+1900</f>
        <v>2000-2010</v>
      </c>
      <c r="T5267" s="14" t="s">
        <v>21835</v>
      </c>
      <c r="AB5267" s="14"/>
    </row>
    <row r="5268" spans="1:28" hidden="1" x14ac:dyDescent="0.3">
      <c r="A5268" t="s">
        <v>15855</v>
      </c>
      <c r="B5268" t="s">
        <v>337</v>
      </c>
      <c r="C5268" t="s">
        <v>390</v>
      </c>
      <c r="D5268">
        <v>2008</v>
      </c>
      <c r="E5268" t="s">
        <v>15429</v>
      </c>
      <c r="F5268">
        <v>6.1</v>
      </c>
      <c r="G5268">
        <v>36000</v>
      </c>
      <c r="H5268" t="s">
        <v>15856</v>
      </c>
      <c r="I5268" t="s">
        <v>14215</v>
      </c>
      <c r="J5268" t="s">
        <v>1495</v>
      </c>
      <c r="K5268" t="s">
        <v>22</v>
      </c>
      <c r="L5268">
        <v>60000000</v>
      </c>
      <c r="M5268">
        <v>86957280</v>
      </c>
      <c r="N5268" t="s">
        <v>61</v>
      </c>
      <c r="O5268">
        <v>93</v>
      </c>
      <c r="P5268" t="str">
        <f>IF(Table1[[#This Row],[score]]&gt;=8.5,"High",IF(Table1[[#This Row],[score]]&gt;=7,"Medium","Low"))</f>
        <v>Low</v>
      </c>
      <c r="Q5268" s="5">
        <f>Table1[[#This Row],[gross]]-Table1[[#This Row],[budget]]</f>
        <v>26957280</v>
      </c>
      <c r="R5268" s="5" t="str">
        <f>IF(Table1[[#This Row],[Profit]]&gt;0,"Profit","Loss")</f>
        <v>Profit</v>
      </c>
      <c r="S5268" s="6" t="str">
        <f>FLOOR(Table1[[#This Row],[year]]-1900,10)+1900 &amp; "-" &amp; FLOOR(Table1[[#This Row],[year]]-1890,10)+1900</f>
        <v>2000-2010</v>
      </c>
      <c r="T5268" s="14" t="s">
        <v>21835</v>
      </c>
      <c r="AB5268" s="14"/>
    </row>
    <row r="5269" spans="1:28" hidden="1" x14ac:dyDescent="0.3">
      <c r="A5269" t="s">
        <v>15695</v>
      </c>
      <c r="B5269" t="s">
        <v>1974</v>
      </c>
      <c r="C5269" t="s">
        <v>41</v>
      </c>
      <c r="D5269">
        <v>2008</v>
      </c>
      <c r="E5269" t="s">
        <v>14871</v>
      </c>
      <c r="F5269">
        <v>2.8</v>
      </c>
      <c r="G5269">
        <v>103000</v>
      </c>
      <c r="H5269" t="s">
        <v>9156</v>
      </c>
      <c r="I5269" t="s">
        <v>9156</v>
      </c>
      <c r="J5269" t="s">
        <v>15696</v>
      </c>
      <c r="K5269" t="s">
        <v>30</v>
      </c>
      <c r="L5269">
        <v>30000000</v>
      </c>
      <c r="M5269">
        <v>85897593</v>
      </c>
      <c r="N5269" t="s">
        <v>8543</v>
      </c>
      <c r="O5269">
        <v>87</v>
      </c>
      <c r="P5269" t="str">
        <f>IF(Table1[[#This Row],[score]]&gt;=8.5,"High",IF(Table1[[#This Row],[score]]&gt;=7,"Medium","Low"))</f>
        <v>Low</v>
      </c>
      <c r="Q5269" s="5">
        <f>Table1[[#This Row],[gross]]-Table1[[#This Row],[budget]]</f>
        <v>55897593</v>
      </c>
      <c r="R5269" s="5" t="str">
        <f>IF(Table1[[#This Row],[Profit]]&gt;0,"Profit","Loss")</f>
        <v>Profit</v>
      </c>
      <c r="S5269" s="6" t="str">
        <f>FLOOR(Table1[[#This Row],[year]]-1900,10)+1900 &amp; "-" &amp; FLOOR(Table1[[#This Row],[year]]-1890,10)+1900</f>
        <v>2000-2010</v>
      </c>
      <c r="T5269" s="14" t="s">
        <v>21835</v>
      </c>
      <c r="AB5269" s="14"/>
    </row>
    <row r="5270" spans="1:28" hidden="1" x14ac:dyDescent="0.3">
      <c r="A5270" t="s">
        <v>15719</v>
      </c>
      <c r="B5270" t="s">
        <v>1974</v>
      </c>
      <c r="C5270" t="s">
        <v>17</v>
      </c>
      <c r="D5270">
        <v>2008</v>
      </c>
      <c r="E5270" t="s">
        <v>15299</v>
      </c>
      <c r="F5270">
        <v>6</v>
      </c>
      <c r="G5270">
        <v>24000</v>
      </c>
      <c r="H5270" t="s">
        <v>15720</v>
      </c>
      <c r="I5270" t="s">
        <v>13879</v>
      </c>
      <c r="J5270" t="s">
        <v>10696</v>
      </c>
      <c r="K5270" t="s">
        <v>30</v>
      </c>
      <c r="L5270">
        <v>30000000</v>
      </c>
      <c r="M5270">
        <v>84375346</v>
      </c>
      <c r="N5270" t="s">
        <v>23</v>
      </c>
      <c r="O5270">
        <v>97</v>
      </c>
      <c r="P5270" t="str">
        <f>IF(Table1[[#This Row],[score]]&gt;=8.5,"High",IF(Table1[[#This Row],[score]]&gt;=7,"Medium","Low"))</f>
        <v>Low</v>
      </c>
      <c r="Q5270" s="5">
        <f>Table1[[#This Row],[gross]]-Table1[[#This Row],[budget]]</f>
        <v>54375346</v>
      </c>
      <c r="R5270" s="5" t="str">
        <f>IF(Table1[[#This Row],[Profit]]&gt;0,"Profit","Loss")</f>
        <v>Profit</v>
      </c>
      <c r="S5270" s="6" t="str">
        <f>FLOOR(Table1[[#This Row],[year]]-1900,10)+1900 &amp; "-" &amp; FLOOR(Table1[[#This Row],[year]]-1890,10)+1900</f>
        <v>2000-2010</v>
      </c>
      <c r="T5270" s="14" t="s">
        <v>21835</v>
      </c>
      <c r="AB5270" s="14"/>
    </row>
    <row r="5271" spans="1:28" hidden="1" x14ac:dyDescent="0.3">
      <c r="A5271" t="s">
        <v>15402</v>
      </c>
      <c r="B5271" t="s">
        <v>16</v>
      </c>
      <c r="C5271" t="s">
        <v>52</v>
      </c>
      <c r="D5271">
        <v>2008</v>
      </c>
      <c r="E5271" t="s">
        <v>14513</v>
      </c>
      <c r="F5271">
        <v>6.2</v>
      </c>
      <c r="G5271">
        <v>121000</v>
      </c>
      <c r="H5271" t="s">
        <v>15403</v>
      </c>
      <c r="I5271" t="s">
        <v>15403</v>
      </c>
      <c r="J5271" t="s">
        <v>15404</v>
      </c>
      <c r="K5271" t="s">
        <v>30</v>
      </c>
      <c r="L5271">
        <v>9000000</v>
      </c>
      <c r="M5271">
        <v>82410456</v>
      </c>
      <c r="N5271" t="s">
        <v>13515</v>
      </c>
      <c r="O5271">
        <v>86</v>
      </c>
      <c r="P5271" t="str">
        <f>IF(Table1[[#This Row],[score]]&gt;=8.5,"High",IF(Table1[[#This Row],[score]]&gt;=7,"Medium","Low"))</f>
        <v>Low</v>
      </c>
      <c r="Q5271" s="5">
        <f>Table1[[#This Row],[gross]]-Table1[[#This Row],[budget]]</f>
        <v>73410456</v>
      </c>
      <c r="R5271" s="5" t="str">
        <f>IF(Table1[[#This Row],[Profit]]&gt;0,"Profit","Loss")</f>
        <v>Profit</v>
      </c>
      <c r="S5271" s="6" t="str">
        <f>FLOOR(Table1[[#This Row],[year]]-1900,10)+1900 &amp; "-" &amp; FLOOR(Table1[[#This Row],[year]]-1890,10)+1900</f>
        <v>2000-2010</v>
      </c>
      <c r="T5271" s="14" t="s">
        <v>21835</v>
      </c>
      <c r="AB5271" s="14"/>
    </row>
    <row r="5272" spans="1:28" hidden="1" x14ac:dyDescent="0.3">
      <c r="A5272" t="s">
        <v>15692</v>
      </c>
      <c r="B5272" t="s">
        <v>16</v>
      </c>
      <c r="C5272" t="s">
        <v>104</v>
      </c>
      <c r="D5272">
        <v>2008</v>
      </c>
      <c r="E5272" t="s">
        <v>15415</v>
      </c>
      <c r="F5272">
        <v>6</v>
      </c>
      <c r="G5272">
        <v>86000</v>
      </c>
      <c r="H5272" t="s">
        <v>6187</v>
      </c>
      <c r="I5272" t="s">
        <v>14415</v>
      </c>
      <c r="J5272" t="s">
        <v>67</v>
      </c>
      <c r="K5272" t="s">
        <v>30</v>
      </c>
      <c r="L5272">
        <v>60000000</v>
      </c>
      <c r="M5272">
        <v>79498846</v>
      </c>
      <c r="N5272" t="s">
        <v>14828</v>
      </c>
      <c r="O5272">
        <v>101</v>
      </c>
      <c r="P5272" t="str">
        <f>IF(Table1[[#This Row],[score]]&gt;=8.5,"High",IF(Table1[[#This Row],[score]]&gt;=7,"Medium","Low"))</f>
        <v>Low</v>
      </c>
      <c r="Q5272" s="5">
        <f>Table1[[#This Row],[gross]]-Table1[[#This Row],[budget]]</f>
        <v>19498846</v>
      </c>
      <c r="R5272" s="5" t="str">
        <f>IF(Table1[[#This Row],[Profit]]&gt;0,"Profit","Loss")</f>
        <v>Profit</v>
      </c>
      <c r="S5272" s="6" t="str">
        <f>FLOOR(Table1[[#This Row],[year]]-1900,10)+1900 &amp; "-" &amp; FLOOR(Table1[[#This Row],[year]]-1890,10)+1900</f>
        <v>2000-2010</v>
      </c>
      <c r="T5272" s="14" t="s">
        <v>21835</v>
      </c>
      <c r="AB5272" s="14"/>
    </row>
    <row r="5273" spans="1:28" hidden="1" x14ac:dyDescent="0.3">
      <c r="A5273" t="s">
        <v>15477</v>
      </c>
      <c r="B5273" t="s">
        <v>1974</v>
      </c>
      <c r="C5273" t="s">
        <v>63</v>
      </c>
      <c r="D5273">
        <v>2008</v>
      </c>
      <c r="E5273" t="s">
        <v>14624</v>
      </c>
      <c r="F5273">
        <v>6.7</v>
      </c>
      <c r="G5273">
        <v>107000</v>
      </c>
      <c r="H5273" t="s">
        <v>15478</v>
      </c>
      <c r="I5273" t="s">
        <v>14400</v>
      </c>
      <c r="J5273" t="s">
        <v>11299</v>
      </c>
      <c r="K5273" t="s">
        <v>22</v>
      </c>
      <c r="L5273">
        <v>35000000</v>
      </c>
      <c r="M5273">
        <v>78201830</v>
      </c>
      <c r="N5273" t="s">
        <v>31</v>
      </c>
      <c r="O5273">
        <v>115</v>
      </c>
      <c r="P5273" t="str">
        <f>IF(Table1[[#This Row],[score]]&gt;=8.5,"High",IF(Table1[[#This Row],[score]]&gt;=7,"Medium","Low"))</f>
        <v>Low</v>
      </c>
      <c r="Q5273" s="5">
        <f>Table1[[#This Row],[gross]]-Table1[[#This Row],[budget]]</f>
        <v>43201830</v>
      </c>
      <c r="R5273" s="5" t="str">
        <f>IF(Table1[[#This Row],[Profit]]&gt;0,"Profit","Loss")</f>
        <v>Profit</v>
      </c>
      <c r="S5273" s="6" t="str">
        <f>FLOOR(Table1[[#This Row],[year]]-1900,10)+1900 &amp; "-" &amp; FLOOR(Table1[[#This Row],[year]]-1890,10)+1900</f>
        <v>2000-2010</v>
      </c>
      <c r="T5273" s="14" t="s">
        <v>21835</v>
      </c>
      <c r="AB5273" s="14"/>
    </row>
    <row r="5274" spans="1:28" hidden="1" x14ac:dyDescent="0.3">
      <c r="A5274" t="s">
        <v>15702</v>
      </c>
      <c r="B5274" t="s">
        <v>16</v>
      </c>
      <c r="C5274" t="s">
        <v>52</v>
      </c>
      <c r="D5274">
        <v>2008</v>
      </c>
      <c r="E5274" t="s">
        <v>15432</v>
      </c>
      <c r="F5274">
        <v>6.1</v>
      </c>
      <c r="G5274">
        <v>104000</v>
      </c>
      <c r="H5274" t="s">
        <v>12964</v>
      </c>
      <c r="I5274" t="s">
        <v>12964</v>
      </c>
      <c r="J5274" t="s">
        <v>5418</v>
      </c>
      <c r="K5274" t="s">
        <v>30</v>
      </c>
      <c r="L5274">
        <v>35000000</v>
      </c>
      <c r="M5274">
        <v>78094714</v>
      </c>
      <c r="N5274" t="s">
        <v>8543</v>
      </c>
      <c r="O5274">
        <v>110</v>
      </c>
      <c r="P5274" t="str">
        <f>IF(Table1[[#This Row],[score]]&gt;=8.5,"High",IF(Table1[[#This Row],[score]]&gt;=7,"Medium","Low"))</f>
        <v>Low</v>
      </c>
      <c r="Q5274" s="5">
        <f>Table1[[#This Row],[gross]]-Table1[[#This Row],[budget]]</f>
        <v>43094714</v>
      </c>
      <c r="R5274" s="5" t="str">
        <f>IF(Table1[[#This Row],[Profit]]&gt;0,"Profit","Loss")</f>
        <v>Profit</v>
      </c>
      <c r="S5274" s="6" t="str">
        <f>FLOOR(Table1[[#This Row],[year]]-1900,10)+1900 &amp; "-" &amp; FLOOR(Table1[[#This Row],[year]]-1890,10)+1900</f>
        <v>2000-2010</v>
      </c>
      <c r="T5274" s="14" t="s">
        <v>21835</v>
      </c>
      <c r="AB5274" s="14"/>
    </row>
    <row r="5275" spans="1:28" hidden="1" x14ac:dyDescent="0.3">
      <c r="A5275" t="s">
        <v>15503</v>
      </c>
      <c r="B5275" t="s">
        <v>16</v>
      </c>
      <c r="C5275" t="s">
        <v>34</v>
      </c>
      <c r="D5275">
        <v>2008</v>
      </c>
      <c r="E5275" t="s">
        <v>15441</v>
      </c>
      <c r="F5275">
        <v>6.3</v>
      </c>
      <c r="G5275">
        <v>201000</v>
      </c>
      <c r="H5275" t="s">
        <v>8400</v>
      </c>
      <c r="I5275" t="s">
        <v>8400</v>
      </c>
      <c r="J5275" t="s">
        <v>11134</v>
      </c>
      <c r="K5275" t="s">
        <v>30</v>
      </c>
      <c r="L5275">
        <v>45000000</v>
      </c>
      <c r="M5275">
        <v>76014335</v>
      </c>
      <c r="N5275" t="s">
        <v>61</v>
      </c>
      <c r="O5275">
        <v>105</v>
      </c>
      <c r="P5275" t="str">
        <f>IF(Table1[[#This Row],[score]]&gt;=8.5,"High",IF(Table1[[#This Row],[score]]&gt;=7,"Medium","Low"))</f>
        <v>Low</v>
      </c>
      <c r="Q5275" s="5">
        <f>Table1[[#This Row],[gross]]-Table1[[#This Row],[budget]]</f>
        <v>31014335</v>
      </c>
      <c r="R5275" s="5" t="str">
        <f>IF(Table1[[#This Row],[Profit]]&gt;0,"Profit","Loss")</f>
        <v>Profit</v>
      </c>
      <c r="S5275" s="6" t="str">
        <f>FLOOR(Table1[[#This Row],[year]]-1900,10)+1900 &amp; "-" &amp; FLOOR(Table1[[#This Row],[year]]-1890,10)+1900</f>
        <v>2000-2010</v>
      </c>
      <c r="T5275" s="14" t="s">
        <v>21835</v>
      </c>
      <c r="AB5275" s="14"/>
    </row>
    <row r="5276" spans="1:28" hidden="1" x14ac:dyDescent="0.3">
      <c r="A5276" t="s">
        <v>15416</v>
      </c>
      <c r="B5276" t="s">
        <v>16</v>
      </c>
      <c r="C5276" t="s">
        <v>17</v>
      </c>
      <c r="D5276">
        <v>2008</v>
      </c>
      <c r="E5276" t="s">
        <v>15417</v>
      </c>
      <c r="F5276">
        <v>7.3</v>
      </c>
      <c r="G5276">
        <v>202000</v>
      </c>
      <c r="H5276" t="s">
        <v>10556</v>
      </c>
      <c r="I5276" t="s">
        <v>15418</v>
      </c>
      <c r="J5276" t="s">
        <v>8428</v>
      </c>
      <c r="K5276" t="s">
        <v>30</v>
      </c>
      <c r="L5276">
        <v>35000000</v>
      </c>
      <c r="M5276">
        <v>75981180</v>
      </c>
      <c r="N5276" t="s">
        <v>9593</v>
      </c>
      <c r="O5276">
        <v>119</v>
      </c>
      <c r="P5276" t="str">
        <f>IF(Table1[[#This Row],[score]]&gt;=8.5,"High",IF(Table1[[#This Row],[score]]&gt;=7,"Medium","Low"))</f>
        <v>Medium</v>
      </c>
      <c r="Q5276" s="5">
        <f>Table1[[#This Row],[gross]]-Table1[[#This Row],[budget]]</f>
        <v>40981180</v>
      </c>
      <c r="R5276" s="5" t="str">
        <f>IF(Table1[[#This Row],[Profit]]&gt;0,"Profit","Loss")</f>
        <v>Profit</v>
      </c>
      <c r="S5276" s="6" t="str">
        <f>FLOOR(Table1[[#This Row],[year]]-1900,10)+1900 &amp; "-" &amp; FLOOR(Table1[[#This Row],[year]]-1890,10)+1900</f>
        <v>2000-2010</v>
      </c>
      <c r="T5276" s="14" t="s">
        <v>21835</v>
      </c>
      <c r="AB5276" s="14"/>
    </row>
    <row r="5277" spans="1:28" hidden="1" x14ac:dyDescent="0.3">
      <c r="A5277" t="s">
        <v>15752</v>
      </c>
      <c r="B5277" t="s">
        <v>1974</v>
      </c>
      <c r="C5277" t="s">
        <v>34</v>
      </c>
      <c r="D5277">
        <v>2008</v>
      </c>
      <c r="E5277" t="s">
        <v>15543</v>
      </c>
      <c r="F5277">
        <v>5.6</v>
      </c>
      <c r="G5277">
        <v>94000</v>
      </c>
      <c r="H5277" t="s">
        <v>8457</v>
      </c>
      <c r="I5277" t="s">
        <v>15753</v>
      </c>
      <c r="J5277" t="s">
        <v>11697</v>
      </c>
      <c r="K5277" t="s">
        <v>448</v>
      </c>
      <c r="L5277">
        <v>70000000</v>
      </c>
      <c r="M5277">
        <v>72109200</v>
      </c>
      <c r="N5277" t="s">
        <v>419</v>
      </c>
      <c r="O5277">
        <v>90</v>
      </c>
      <c r="P5277" t="str">
        <f>IF(Table1[[#This Row],[score]]&gt;=8.5,"High",IF(Table1[[#This Row],[score]]&gt;=7,"Medium","Low"))</f>
        <v>Low</v>
      </c>
      <c r="Q5277" s="5">
        <f>Table1[[#This Row],[gross]]-Table1[[#This Row],[budget]]</f>
        <v>2109200</v>
      </c>
      <c r="R5277" s="5" t="str">
        <f>IF(Table1[[#This Row],[Profit]]&gt;0,"Profit","Loss")</f>
        <v>Profit</v>
      </c>
      <c r="S5277" s="6" t="str">
        <f>FLOOR(Table1[[#This Row],[year]]-1900,10)+1900 &amp; "-" &amp; FLOOR(Table1[[#This Row],[year]]-1890,10)+1900</f>
        <v>2000-2010</v>
      </c>
      <c r="T5277" s="14" t="s">
        <v>21835</v>
      </c>
      <c r="AB5277" s="14"/>
    </row>
    <row r="5278" spans="1:28" hidden="1" x14ac:dyDescent="0.3">
      <c r="A5278" t="s">
        <v>15545</v>
      </c>
      <c r="B5278" t="s">
        <v>1974</v>
      </c>
      <c r="C5278" t="s">
        <v>34</v>
      </c>
      <c r="D5278">
        <v>2008</v>
      </c>
      <c r="E5278" t="s">
        <v>15479</v>
      </c>
      <c r="F5278">
        <v>4.5999999999999996</v>
      </c>
      <c r="G5278">
        <v>65000</v>
      </c>
      <c r="H5278" t="s">
        <v>11648</v>
      </c>
      <c r="I5278" t="s">
        <v>11648</v>
      </c>
      <c r="J5278" t="s">
        <v>15546</v>
      </c>
      <c r="K5278" t="s">
        <v>30</v>
      </c>
      <c r="L5278">
        <v>35000000</v>
      </c>
      <c r="M5278">
        <v>71571300</v>
      </c>
      <c r="N5278" t="s">
        <v>8904</v>
      </c>
      <c r="O5278">
        <v>75</v>
      </c>
      <c r="P5278" t="str">
        <f>IF(Table1[[#This Row],[score]]&gt;=8.5,"High",IF(Table1[[#This Row],[score]]&gt;=7,"Medium","Low"))</f>
        <v>Low</v>
      </c>
      <c r="Q5278" s="5">
        <f>Table1[[#This Row],[gross]]-Table1[[#This Row],[budget]]</f>
        <v>36571300</v>
      </c>
      <c r="R5278" s="5" t="str">
        <f>IF(Table1[[#This Row],[Profit]]&gt;0,"Profit","Loss")</f>
        <v>Profit</v>
      </c>
      <c r="S5278" s="6" t="str">
        <f>FLOOR(Table1[[#This Row],[year]]-1900,10)+1900 &amp; "-" &amp; FLOOR(Table1[[#This Row],[year]]-1890,10)+1900</f>
        <v>2000-2010</v>
      </c>
      <c r="T5278" s="14" t="s">
        <v>21835</v>
      </c>
      <c r="AB5278" s="14"/>
    </row>
    <row r="5279" spans="1:28" hidden="1" x14ac:dyDescent="0.3">
      <c r="A5279" t="s">
        <v>15843</v>
      </c>
      <c r="B5279" t="s">
        <v>1974</v>
      </c>
      <c r="C5279" t="s">
        <v>17</v>
      </c>
      <c r="D5279">
        <v>2008</v>
      </c>
      <c r="E5279" t="s">
        <v>15653</v>
      </c>
      <c r="F5279">
        <v>8.1</v>
      </c>
      <c r="G5279">
        <v>50000</v>
      </c>
      <c r="H5279" t="s">
        <v>15844</v>
      </c>
      <c r="I5279" t="s">
        <v>15845</v>
      </c>
      <c r="J5279" t="s">
        <v>15846</v>
      </c>
      <c r="K5279" t="s">
        <v>2081</v>
      </c>
      <c r="L5279" s="5">
        <f>20500000</f>
        <v>20500000</v>
      </c>
      <c r="M5279" s="5">
        <v>70636951</v>
      </c>
      <c r="N5279" t="s">
        <v>15847</v>
      </c>
      <c r="O5279">
        <v>130</v>
      </c>
      <c r="P5279" t="str">
        <f>IF(Table1[[#This Row],[score]]&gt;=8.5,"High",IF(Table1[[#This Row],[score]]&gt;=7,"Medium","Low"))</f>
        <v>Medium</v>
      </c>
      <c r="Q5279" s="5">
        <f>Table1[[#This Row],[gross]]-Table1[[#This Row],[budget]]</f>
        <v>50136951</v>
      </c>
      <c r="R5279" s="5" t="str">
        <f>IF(Table1[[#This Row],[Profit]]&gt;0,"Profit","Loss")</f>
        <v>Profit</v>
      </c>
      <c r="S5279" s="6" t="str">
        <f>FLOOR(Table1[[#This Row],[year]]-1900,10)+1900 &amp; "-" &amp; FLOOR(Table1[[#This Row],[year]]-1890,10)+1900</f>
        <v>2000-2010</v>
      </c>
      <c r="T5279" s="14" t="s">
        <v>21835</v>
      </c>
      <c r="AB5279" s="14"/>
    </row>
    <row r="5280" spans="1:28" hidden="1" x14ac:dyDescent="0.3">
      <c r="A5280" t="s">
        <v>15440</v>
      </c>
      <c r="B5280" t="s">
        <v>1974</v>
      </c>
      <c r="C5280" t="s">
        <v>41</v>
      </c>
      <c r="D5280">
        <v>2008</v>
      </c>
      <c r="E5280" t="s">
        <v>15441</v>
      </c>
      <c r="F5280">
        <v>5.5</v>
      </c>
      <c r="G5280">
        <v>81000</v>
      </c>
      <c r="H5280" t="s">
        <v>9130</v>
      </c>
      <c r="I5280" t="s">
        <v>10562</v>
      </c>
      <c r="J5280" t="s">
        <v>11146</v>
      </c>
      <c r="K5280" t="s">
        <v>30</v>
      </c>
      <c r="L5280">
        <v>25000000</v>
      </c>
      <c r="M5280">
        <v>70439696</v>
      </c>
      <c r="N5280" t="s">
        <v>31</v>
      </c>
      <c r="O5280">
        <v>97</v>
      </c>
      <c r="P5280" t="str">
        <f>IF(Table1[[#This Row],[score]]&gt;=8.5,"High",IF(Table1[[#This Row],[score]]&gt;=7,"Medium","Low"))</f>
        <v>Low</v>
      </c>
      <c r="Q5280" s="5">
        <f>Table1[[#This Row],[gross]]-Table1[[#This Row],[budget]]</f>
        <v>45439696</v>
      </c>
      <c r="R5280" s="5" t="str">
        <f>IF(Table1[[#This Row],[Profit]]&gt;0,"Profit","Loss")</f>
        <v>Profit</v>
      </c>
      <c r="S5280" s="6" t="str">
        <f>FLOOR(Table1[[#This Row],[year]]-1900,10)+1900 &amp; "-" &amp; FLOOR(Table1[[#This Row],[year]]-1890,10)+1900</f>
        <v>2000-2010</v>
      </c>
      <c r="T5280" s="14" t="s">
        <v>21835</v>
      </c>
      <c r="AB5280" s="14"/>
    </row>
    <row r="5281" spans="1:28" hidden="1" x14ac:dyDescent="0.3">
      <c r="A5281" t="s">
        <v>15792</v>
      </c>
      <c r="B5281" t="s">
        <v>1974</v>
      </c>
      <c r="C5281" t="s">
        <v>104</v>
      </c>
      <c r="D5281">
        <v>2008</v>
      </c>
      <c r="E5281" t="s">
        <v>15396</v>
      </c>
      <c r="F5281">
        <v>5.9</v>
      </c>
      <c r="G5281">
        <v>89000</v>
      </c>
      <c r="H5281" t="s">
        <v>10207</v>
      </c>
      <c r="I5281" t="s">
        <v>15793</v>
      </c>
      <c r="J5281" t="s">
        <v>9936</v>
      </c>
      <c r="K5281" t="s">
        <v>30</v>
      </c>
      <c r="L5281">
        <v>30000000</v>
      </c>
      <c r="M5281">
        <v>69363381</v>
      </c>
      <c r="N5281" t="s">
        <v>180</v>
      </c>
      <c r="O5281">
        <v>104</v>
      </c>
      <c r="P5281" t="str">
        <f>IF(Table1[[#This Row],[score]]&gt;=8.5,"High",IF(Table1[[#This Row],[score]]&gt;=7,"Medium","Low"))</f>
        <v>Low</v>
      </c>
      <c r="Q5281" s="5">
        <f>Table1[[#This Row],[gross]]-Table1[[#This Row],[budget]]</f>
        <v>39363381</v>
      </c>
      <c r="R5281" s="5" t="str">
        <f>IF(Table1[[#This Row],[Profit]]&gt;0,"Profit","Loss")</f>
        <v>Profit</v>
      </c>
      <c r="S5281" s="6" t="str">
        <f>FLOOR(Table1[[#This Row],[year]]-1900,10)+1900 &amp; "-" &amp; FLOOR(Table1[[#This Row],[year]]-1890,10)+1900</f>
        <v>2000-2010</v>
      </c>
      <c r="T5281" s="14" t="s">
        <v>21835</v>
      </c>
      <c r="AB5281" s="14"/>
    </row>
    <row r="5282" spans="1:28" hidden="1" x14ac:dyDescent="0.3">
      <c r="A5282" t="s">
        <v>15697</v>
      </c>
      <c r="B5282" t="s">
        <v>33</v>
      </c>
      <c r="C5282" t="s">
        <v>390</v>
      </c>
      <c r="D5282">
        <v>2008</v>
      </c>
      <c r="E5282" t="s">
        <v>15432</v>
      </c>
      <c r="F5282">
        <v>5.9</v>
      </c>
      <c r="G5282">
        <v>61000</v>
      </c>
      <c r="H5282" t="s">
        <v>15698</v>
      </c>
      <c r="I5282" t="s">
        <v>15699</v>
      </c>
      <c r="J5282" t="s">
        <v>15700</v>
      </c>
      <c r="K5282" t="s">
        <v>30</v>
      </c>
      <c r="L5282">
        <v>8500000</v>
      </c>
      <c r="M5282">
        <v>68282844</v>
      </c>
      <c r="N5282" t="s">
        <v>15701</v>
      </c>
      <c r="O5282">
        <v>98</v>
      </c>
      <c r="P5282" t="str">
        <f>IF(Table1[[#This Row],[score]]&gt;=8.5,"High",IF(Table1[[#This Row],[score]]&gt;=7,"Medium","Low"))</f>
        <v>Low</v>
      </c>
      <c r="Q5282" s="5">
        <f>Table1[[#This Row],[gross]]-Table1[[#This Row],[budget]]</f>
        <v>59782844</v>
      </c>
      <c r="R5282" s="5" t="str">
        <f>IF(Table1[[#This Row],[Profit]]&gt;0,"Profit","Loss")</f>
        <v>Profit</v>
      </c>
      <c r="S5282" s="6" t="str">
        <f>FLOOR(Table1[[#This Row],[year]]-1900,10)+1900 &amp; "-" &amp; FLOOR(Table1[[#This Row],[year]]-1890,10)+1900</f>
        <v>2000-2010</v>
      </c>
      <c r="T5282" s="14" t="s">
        <v>21835</v>
      </c>
      <c r="AB5282" s="14"/>
    </row>
    <row r="5283" spans="1:28" hidden="1" x14ac:dyDescent="0.3">
      <c r="A5283" t="s">
        <v>15555</v>
      </c>
      <c r="B5283" t="s">
        <v>16</v>
      </c>
      <c r="C5283" t="s">
        <v>34</v>
      </c>
      <c r="D5283">
        <v>2008</v>
      </c>
      <c r="E5283" t="s">
        <v>15556</v>
      </c>
      <c r="F5283">
        <v>6.8</v>
      </c>
      <c r="G5283">
        <v>109000</v>
      </c>
      <c r="H5283" t="s">
        <v>11747</v>
      </c>
      <c r="I5283" t="s">
        <v>4893</v>
      </c>
      <c r="J5283" t="s">
        <v>5026</v>
      </c>
      <c r="K5283" t="s">
        <v>30</v>
      </c>
      <c r="L5283">
        <v>20000000</v>
      </c>
      <c r="M5283">
        <v>66476363</v>
      </c>
      <c r="N5283" t="s">
        <v>9351</v>
      </c>
      <c r="O5283">
        <v>109</v>
      </c>
      <c r="P5283" t="str">
        <f>IF(Table1[[#This Row],[score]]&gt;=8.5,"High",IF(Table1[[#This Row],[score]]&gt;=7,"Medium","Low"))</f>
        <v>Low</v>
      </c>
      <c r="Q5283" s="5">
        <f>Table1[[#This Row],[gross]]-Table1[[#This Row],[budget]]</f>
        <v>46476363</v>
      </c>
      <c r="R5283" s="5" t="str">
        <f>IF(Table1[[#This Row],[Profit]]&gt;0,"Profit","Loss")</f>
        <v>Profit</v>
      </c>
      <c r="S5283" s="6" t="str">
        <f>FLOOR(Table1[[#This Row],[year]]-1900,10)+1900 &amp; "-" &amp; FLOOR(Table1[[#This Row],[year]]-1890,10)+1900</f>
        <v>2000-2010</v>
      </c>
      <c r="T5283" s="14" t="s">
        <v>21835</v>
      </c>
      <c r="AB5283" s="14"/>
    </row>
    <row r="5284" spans="1:28" hidden="1" x14ac:dyDescent="0.3">
      <c r="A5284" t="s">
        <v>15552</v>
      </c>
      <c r="B5284" t="s">
        <v>16</v>
      </c>
      <c r="C5284" t="s">
        <v>104</v>
      </c>
      <c r="D5284">
        <v>2008</v>
      </c>
      <c r="E5284" t="s">
        <v>15553</v>
      </c>
      <c r="F5284">
        <v>7.2</v>
      </c>
      <c r="G5284">
        <v>176000</v>
      </c>
      <c r="H5284" t="s">
        <v>2099</v>
      </c>
      <c r="I5284" t="s">
        <v>3011</v>
      </c>
      <c r="J5284" t="s">
        <v>11134</v>
      </c>
      <c r="K5284" t="s">
        <v>22</v>
      </c>
      <c r="L5284">
        <v>20000000</v>
      </c>
      <c r="M5284">
        <v>64828421</v>
      </c>
      <c r="N5284" t="s">
        <v>15554</v>
      </c>
      <c r="O5284">
        <v>111</v>
      </c>
      <c r="P5284" t="str">
        <f>IF(Table1[[#This Row],[score]]&gt;=8.5,"High",IF(Table1[[#This Row],[score]]&gt;=7,"Medium","Low"))</f>
        <v>Medium</v>
      </c>
      <c r="Q5284" s="5">
        <f>Table1[[#This Row],[gross]]-Table1[[#This Row],[budget]]</f>
        <v>44828421</v>
      </c>
      <c r="R5284" s="5" t="str">
        <f>IF(Table1[[#This Row],[Profit]]&gt;0,"Profit","Loss")</f>
        <v>Profit</v>
      </c>
      <c r="S5284" s="6" t="str">
        <f>FLOOR(Table1[[#This Row],[year]]-1900,10)+1900 &amp; "-" &amp; FLOOR(Table1[[#This Row],[year]]-1890,10)+1900</f>
        <v>2000-2010</v>
      </c>
      <c r="T5284" s="14" t="s">
        <v>21835</v>
      </c>
      <c r="AB5284" s="14"/>
    </row>
    <row r="5285" spans="1:28" hidden="1" x14ac:dyDescent="0.3">
      <c r="A5285" t="s">
        <v>15705</v>
      </c>
      <c r="B5285" t="s">
        <v>1974</v>
      </c>
      <c r="C5285" t="s">
        <v>41</v>
      </c>
      <c r="D5285">
        <v>2008</v>
      </c>
      <c r="E5285" t="s">
        <v>15704</v>
      </c>
      <c r="F5285">
        <v>6</v>
      </c>
      <c r="G5285">
        <v>43000</v>
      </c>
      <c r="H5285" t="s">
        <v>15706</v>
      </c>
      <c r="I5285" t="s">
        <v>15706</v>
      </c>
      <c r="J5285" t="s">
        <v>15707</v>
      </c>
      <c r="K5285" t="s">
        <v>30</v>
      </c>
      <c r="L5285">
        <v>30000000</v>
      </c>
      <c r="M5285">
        <v>64444713</v>
      </c>
      <c r="N5285" t="s">
        <v>15708</v>
      </c>
      <c r="O5285">
        <v>99</v>
      </c>
      <c r="P5285" t="str">
        <f>IF(Table1[[#This Row],[score]]&gt;=8.5,"High",IF(Table1[[#This Row],[score]]&gt;=7,"Medium","Low"))</f>
        <v>Low</v>
      </c>
      <c r="Q5285" s="5">
        <f>Table1[[#This Row],[gross]]-Table1[[#This Row],[budget]]</f>
        <v>34444713</v>
      </c>
      <c r="R5285" s="5" t="str">
        <f>IF(Table1[[#This Row],[Profit]]&gt;0,"Profit","Loss")</f>
        <v>Profit</v>
      </c>
      <c r="S5285" s="6" t="str">
        <f>FLOOR(Table1[[#This Row],[year]]-1900,10)+1900 &amp; "-" &amp; FLOOR(Table1[[#This Row],[year]]-1890,10)+1900</f>
        <v>2000-2010</v>
      </c>
      <c r="T5285" s="14" t="s">
        <v>21835</v>
      </c>
      <c r="AB5285" s="14"/>
    </row>
    <row r="5286" spans="1:28" hidden="1" x14ac:dyDescent="0.3">
      <c r="A5286" t="s">
        <v>15654</v>
      </c>
      <c r="B5286" t="s">
        <v>33</v>
      </c>
      <c r="C5286" t="s">
        <v>25</v>
      </c>
      <c r="D5286">
        <v>2008</v>
      </c>
      <c r="E5286" t="s">
        <v>15417</v>
      </c>
      <c r="F5286">
        <v>6.1</v>
      </c>
      <c r="G5286">
        <v>75000</v>
      </c>
      <c r="H5286" t="s">
        <v>8252</v>
      </c>
      <c r="I5286" t="s">
        <v>15655</v>
      </c>
      <c r="J5286" t="s">
        <v>6863</v>
      </c>
      <c r="K5286" t="s">
        <v>5762</v>
      </c>
      <c r="L5286">
        <v>60000000</v>
      </c>
      <c r="M5286">
        <v>62803180</v>
      </c>
      <c r="N5286" t="s">
        <v>2001</v>
      </c>
      <c r="O5286">
        <v>106</v>
      </c>
      <c r="P5286" t="str">
        <f>IF(Table1[[#This Row],[score]]&gt;=8.5,"High",IF(Table1[[#This Row],[score]]&gt;=7,"Medium","Low"))</f>
        <v>Low</v>
      </c>
      <c r="Q5286" s="5">
        <f>Table1[[#This Row],[gross]]-Table1[[#This Row],[budget]]</f>
        <v>2803180</v>
      </c>
      <c r="R5286" s="5" t="str">
        <f>IF(Table1[[#This Row],[Profit]]&gt;0,"Profit","Loss")</f>
        <v>Profit</v>
      </c>
      <c r="S5286" s="6" t="str">
        <f>FLOOR(Table1[[#This Row],[year]]-1900,10)+1900 &amp; "-" &amp; FLOOR(Table1[[#This Row],[year]]-1890,10)+1900</f>
        <v>2000-2010</v>
      </c>
      <c r="T5286" s="14" t="s">
        <v>21835</v>
      </c>
      <c r="AB5286" s="14"/>
    </row>
    <row r="5287" spans="1:28" hidden="1" x14ac:dyDescent="0.3">
      <c r="A5287" t="s">
        <v>15785</v>
      </c>
      <c r="B5287" t="s">
        <v>1974</v>
      </c>
      <c r="C5287" t="s">
        <v>17</v>
      </c>
      <c r="D5287">
        <v>2008</v>
      </c>
      <c r="E5287" t="s">
        <v>15195</v>
      </c>
      <c r="F5287">
        <v>5.4</v>
      </c>
      <c r="G5287">
        <v>52000</v>
      </c>
      <c r="H5287" t="s">
        <v>15786</v>
      </c>
      <c r="I5287" t="s">
        <v>13040</v>
      </c>
      <c r="J5287" t="s">
        <v>13001</v>
      </c>
      <c r="K5287" t="s">
        <v>30</v>
      </c>
      <c r="L5287">
        <v>12000000</v>
      </c>
      <c r="M5287">
        <v>58010320</v>
      </c>
      <c r="N5287" t="s">
        <v>14559</v>
      </c>
      <c r="O5287">
        <v>98</v>
      </c>
      <c r="P5287" t="str">
        <f>IF(Table1[[#This Row],[score]]&gt;=8.5,"High",IF(Table1[[#This Row],[score]]&gt;=7,"Medium","Low"))</f>
        <v>Low</v>
      </c>
      <c r="Q5287" s="5">
        <f>Table1[[#This Row],[gross]]-Table1[[#This Row],[budget]]</f>
        <v>46010320</v>
      </c>
      <c r="R5287" s="5" t="str">
        <f>IF(Table1[[#This Row],[Profit]]&gt;0,"Profit","Loss")</f>
        <v>Profit</v>
      </c>
      <c r="S5287" s="6" t="str">
        <f>FLOOR(Table1[[#This Row],[year]]-1900,10)+1900 &amp; "-" &amp; FLOOR(Table1[[#This Row],[year]]-1890,10)+1900</f>
        <v>2000-2010</v>
      </c>
      <c r="T5287" s="14" t="s">
        <v>21835</v>
      </c>
      <c r="AB5287" s="14"/>
    </row>
    <row r="5288" spans="1:28" hidden="1" x14ac:dyDescent="0.3">
      <c r="A5288" t="s">
        <v>190</v>
      </c>
      <c r="B5288" t="s">
        <v>1974</v>
      </c>
      <c r="C5288" t="s">
        <v>52</v>
      </c>
      <c r="D5288">
        <v>2008</v>
      </c>
      <c r="E5288" t="s">
        <v>15556</v>
      </c>
      <c r="F5288">
        <v>3.9</v>
      </c>
      <c r="G5288">
        <v>35000</v>
      </c>
      <c r="H5288" t="s">
        <v>15683</v>
      </c>
      <c r="I5288" t="s">
        <v>14428</v>
      </c>
      <c r="J5288" t="s">
        <v>15684</v>
      </c>
      <c r="K5288" t="s">
        <v>30</v>
      </c>
      <c r="L5288">
        <v>20000000</v>
      </c>
      <c r="M5288">
        <v>57197876</v>
      </c>
      <c r="N5288" t="s">
        <v>10771</v>
      </c>
      <c r="O5288">
        <v>88</v>
      </c>
      <c r="P5288" t="str">
        <f>IF(Table1[[#This Row],[score]]&gt;=8.5,"High",IF(Table1[[#This Row],[score]]&gt;=7,"Medium","Low"))</f>
        <v>Low</v>
      </c>
      <c r="Q5288" s="5">
        <f>Table1[[#This Row],[gross]]-Table1[[#This Row],[budget]]</f>
        <v>37197876</v>
      </c>
      <c r="R5288" s="5" t="str">
        <f>IF(Table1[[#This Row],[Profit]]&gt;0,"Profit","Loss")</f>
        <v>Profit</v>
      </c>
      <c r="S5288" s="6" t="str">
        <f>FLOOR(Table1[[#This Row],[year]]-1900,10)+1900 &amp; "-" &amp; FLOOR(Table1[[#This Row],[year]]-1890,10)+1900</f>
        <v>2000-2010</v>
      </c>
      <c r="T5288" s="14" t="s">
        <v>21835</v>
      </c>
      <c r="AB5288" s="14"/>
    </row>
    <row r="5289" spans="1:28" hidden="1" x14ac:dyDescent="0.3">
      <c r="A5289" t="s">
        <v>15531</v>
      </c>
      <c r="B5289" t="s">
        <v>1974</v>
      </c>
      <c r="C5289" t="s">
        <v>41</v>
      </c>
      <c r="D5289">
        <v>2008</v>
      </c>
      <c r="E5289" t="s">
        <v>15532</v>
      </c>
      <c r="F5289">
        <v>7.1</v>
      </c>
      <c r="G5289">
        <v>159000</v>
      </c>
      <c r="H5289" t="s">
        <v>2513</v>
      </c>
      <c r="I5289" t="s">
        <v>2513</v>
      </c>
      <c r="J5289" t="s">
        <v>12361</v>
      </c>
      <c r="K5289" t="s">
        <v>22</v>
      </c>
      <c r="L5289">
        <f>20500000</f>
        <v>20500000</v>
      </c>
      <c r="M5289">
        <v>55990299</v>
      </c>
      <c r="N5289" t="s">
        <v>61</v>
      </c>
      <c r="O5289">
        <v>112</v>
      </c>
      <c r="P5289" t="str">
        <f>IF(Table1[[#This Row],[score]]&gt;=8.5,"High",IF(Table1[[#This Row],[score]]&gt;=7,"Medium","Low"))</f>
        <v>Medium</v>
      </c>
      <c r="Q5289" s="5">
        <f>Table1[[#This Row],[gross]]-Table1[[#This Row],[budget]]</f>
        <v>35490299</v>
      </c>
      <c r="R5289" s="5" t="str">
        <f>IF(Table1[[#This Row],[Profit]]&gt;0,"Profit","Loss")</f>
        <v>Profit</v>
      </c>
      <c r="S5289" s="6" t="str">
        <f>FLOOR(Table1[[#This Row],[year]]-1900,10)+1900 &amp; "-" &amp; FLOOR(Table1[[#This Row],[year]]-1890,10)+1900</f>
        <v>2000-2010</v>
      </c>
      <c r="T5289" s="14" t="s">
        <v>21835</v>
      </c>
      <c r="AB5289" s="14"/>
    </row>
    <row r="5290" spans="1:28" hidden="1" x14ac:dyDescent="0.3">
      <c r="A5290" t="s">
        <v>15584</v>
      </c>
      <c r="B5290" t="s">
        <v>16</v>
      </c>
      <c r="C5290" t="s">
        <v>63</v>
      </c>
      <c r="D5290">
        <v>2008</v>
      </c>
      <c r="E5290" t="s">
        <v>15408</v>
      </c>
      <c r="F5290">
        <v>7.5</v>
      </c>
      <c r="G5290">
        <v>167000</v>
      </c>
      <c r="H5290" t="s">
        <v>5175</v>
      </c>
      <c r="I5290" t="s">
        <v>15585</v>
      </c>
      <c r="J5290" t="s">
        <v>975</v>
      </c>
      <c r="K5290" t="s">
        <v>30</v>
      </c>
      <c r="L5290">
        <v>20000000</v>
      </c>
      <c r="M5290">
        <v>54589558</v>
      </c>
      <c r="N5290" t="s">
        <v>12565</v>
      </c>
      <c r="O5290">
        <v>128</v>
      </c>
      <c r="P5290" t="str">
        <f>IF(Table1[[#This Row],[score]]&gt;=8.5,"High",IF(Table1[[#This Row],[score]]&gt;=7,"Medium","Low"))</f>
        <v>Medium</v>
      </c>
      <c r="Q5290" s="5">
        <f>Table1[[#This Row],[gross]]-Table1[[#This Row],[budget]]</f>
        <v>34589558</v>
      </c>
      <c r="R5290" s="5" t="str">
        <f>IF(Table1[[#This Row],[Profit]]&gt;0,"Profit","Loss")</f>
        <v>Profit</v>
      </c>
      <c r="S5290" s="6" t="str">
        <f>FLOOR(Table1[[#This Row],[year]]-1900,10)+1900 &amp; "-" &amp; FLOOR(Table1[[#This Row],[year]]-1890,10)+1900</f>
        <v>2000-2010</v>
      </c>
      <c r="T5290" s="14" t="s">
        <v>21835</v>
      </c>
      <c r="AB5290" s="14"/>
    </row>
    <row r="5291" spans="1:28" hidden="1" x14ac:dyDescent="0.3">
      <c r="A5291" t="s">
        <v>15669</v>
      </c>
      <c r="B5291" t="s">
        <v>16</v>
      </c>
      <c r="C5291" t="s">
        <v>104</v>
      </c>
      <c r="D5291">
        <v>2008</v>
      </c>
      <c r="E5291" t="s">
        <v>14871</v>
      </c>
      <c r="F5291">
        <v>6.2</v>
      </c>
      <c r="G5291">
        <v>48000</v>
      </c>
      <c r="H5291" t="s">
        <v>8944</v>
      </c>
      <c r="I5291" t="s">
        <v>15670</v>
      </c>
      <c r="J5291" t="s">
        <v>10696</v>
      </c>
      <c r="K5291" t="s">
        <v>30</v>
      </c>
      <c r="L5291">
        <v>35000000</v>
      </c>
      <c r="M5291">
        <v>52933513</v>
      </c>
      <c r="N5291" t="s">
        <v>10771</v>
      </c>
      <c r="O5291">
        <v>101</v>
      </c>
      <c r="P5291" t="str">
        <f>IF(Table1[[#This Row],[score]]&gt;=8.5,"High",IF(Table1[[#This Row],[score]]&gt;=7,"Medium","Low"))</f>
        <v>Low</v>
      </c>
      <c r="Q5291" s="5">
        <f>Table1[[#This Row],[gross]]-Table1[[#This Row],[budget]]</f>
        <v>17933513</v>
      </c>
      <c r="R5291" s="5" t="str">
        <f>IF(Table1[[#This Row],[Profit]]&gt;0,"Profit","Loss")</f>
        <v>Profit</v>
      </c>
      <c r="S5291" s="6" t="str">
        <f>FLOOR(Table1[[#This Row],[year]]-1900,10)+1900 &amp; "-" &amp; FLOOR(Table1[[#This Row],[year]]-1890,10)+1900</f>
        <v>2000-2010</v>
      </c>
      <c r="T5291" s="14" t="s">
        <v>21835</v>
      </c>
      <c r="AB5291" s="14"/>
    </row>
    <row r="5292" spans="1:28" hidden="1" x14ac:dyDescent="0.3">
      <c r="A5292" t="s">
        <v>15637</v>
      </c>
      <c r="B5292" t="s">
        <v>1974</v>
      </c>
      <c r="C5292" t="s">
        <v>17</v>
      </c>
      <c r="D5292">
        <v>2008</v>
      </c>
      <c r="E5292" t="s">
        <v>15410</v>
      </c>
      <c r="F5292">
        <v>7.5</v>
      </c>
      <c r="G5292">
        <v>124000</v>
      </c>
      <c r="H5292" t="s">
        <v>3884</v>
      </c>
      <c r="I5292" t="s">
        <v>3884</v>
      </c>
      <c r="J5292" t="s">
        <v>735</v>
      </c>
      <c r="K5292" t="s">
        <v>30</v>
      </c>
      <c r="L5292">
        <v>20000000</v>
      </c>
      <c r="M5292">
        <v>51699984</v>
      </c>
      <c r="N5292" t="s">
        <v>15638</v>
      </c>
      <c r="O5292">
        <v>104</v>
      </c>
      <c r="P5292" t="str">
        <f>IF(Table1[[#This Row],[score]]&gt;=8.5,"High",IF(Table1[[#This Row],[score]]&gt;=7,"Medium","Low"))</f>
        <v>Medium</v>
      </c>
      <c r="Q5292" s="5">
        <f>Table1[[#This Row],[gross]]-Table1[[#This Row],[budget]]</f>
        <v>31699984</v>
      </c>
      <c r="R5292" s="5" t="str">
        <f>IF(Table1[[#This Row],[Profit]]&gt;0,"Profit","Loss")</f>
        <v>Profit</v>
      </c>
      <c r="S5292" s="6" t="str">
        <f>FLOOR(Table1[[#This Row],[year]]-1900,10)+1900 &amp; "-" &amp; FLOOR(Table1[[#This Row],[year]]-1890,10)+1900</f>
        <v>2000-2010</v>
      </c>
      <c r="T5292" s="14" t="s">
        <v>21835</v>
      </c>
      <c r="AB5292" s="14"/>
    </row>
    <row r="5293" spans="1:28" hidden="1" x14ac:dyDescent="0.3">
      <c r="A5293" t="s">
        <v>15875</v>
      </c>
      <c r="B5293" t="s">
        <v>33</v>
      </c>
      <c r="C5293" t="s">
        <v>25</v>
      </c>
      <c r="D5293">
        <v>2008</v>
      </c>
      <c r="E5293" t="s">
        <v>15490</v>
      </c>
      <c r="F5293">
        <v>5</v>
      </c>
      <c r="G5293">
        <v>39000</v>
      </c>
      <c r="H5293" t="s">
        <v>9520</v>
      </c>
      <c r="I5293" t="s">
        <v>15876</v>
      </c>
      <c r="J5293" t="s">
        <v>1469</v>
      </c>
      <c r="K5293" t="s">
        <v>30</v>
      </c>
      <c r="L5293">
        <v>60000000</v>
      </c>
      <c r="M5293">
        <v>51339567</v>
      </c>
      <c r="N5293" t="s">
        <v>180</v>
      </c>
      <c r="O5293">
        <v>90</v>
      </c>
      <c r="P5293" t="str">
        <f>IF(Table1[[#This Row],[score]]&gt;=8.5,"High",IF(Table1[[#This Row],[score]]&gt;=7,"Medium","Low"))</f>
        <v>Low</v>
      </c>
      <c r="Q5293" s="5">
        <f>Table1[[#This Row],[gross]]-Table1[[#This Row],[budget]]</f>
        <v>-8660433</v>
      </c>
      <c r="R5293" s="5" t="str">
        <f>IF(Table1[[#This Row],[Profit]]&gt;0,"Profit","Loss")</f>
        <v>Loss</v>
      </c>
      <c r="S5293" s="6" t="str">
        <f>FLOOR(Table1[[#This Row],[year]]-1900,10)+1900 &amp; "-" &amp; FLOOR(Table1[[#This Row],[year]]-1890,10)+1900</f>
        <v>2000-2010</v>
      </c>
      <c r="T5293" s="14" t="s">
        <v>21835</v>
      </c>
      <c r="AB5293" s="14"/>
    </row>
    <row r="5294" spans="1:28" hidden="1" x14ac:dyDescent="0.3">
      <c r="A5294" t="s">
        <v>15525</v>
      </c>
      <c r="B5294" t="s">
        <v>16</v>
      </c>
      <c r="C5294" t="s">
        <v>34</v>
      </c>
      <c r="D5294">
        <v>2008</v>
      </c>
      <c r="E5294" t="s">
        <v>15252</v>
      </c>
      <c r="F5294">
        <v>7.2</v>
      </c>
      <c r="G5294">
        <v>141000</v>
      </c>
      <c r="H5294" t="s">
        <v>3312</v>
      </c>
      <c r="I5294" t="s">
        <v>15526</v>
      </c>
      <c r="J5294" t="s">
        <v>13393</v>
      </c>
      <c r="K5294" t="s">
        <v>30</v>
      </c>
      <c r="L5294">
        <v>32000000</v>
      </c>
      <c r="M5294">
        <v>51262751</v>
      </c>
      <c r="N5294" t="s">
        <v>14872</v>
      </c>
      <c r="O5294">
        <v>137</v>
      </c>
      <c r="P5294" t="str">
        <f>IF(Table1[[#This Row],[score]]&gt;=8.5,"High",IF(Table1[[#This Row],[score]]&gt;=7,"Medium","Low"))</f>
        <v>Medium</v>
      </c>
      <c r="Q5294" s="5">
        <f>Table1[[#This Row],[gross]]-Table1[[#This Row],[budget]]</f>
        <v>19262751</v>
      </c>
      <c r="R5294" s="5" t="str">
        <f>IF(Table1[[#This Row],[Profit]]&gt;0,"Profit","Loss")</f>
        <v>Profit</v>
      </c>
      <c r="S5294" s="6" t="str">
        <f>FLOOR(Table1[[#This Row],[year]]-1900,10)+1900 &amp; "-" &amp; FLOOR(Table1[[#This Row],[year]]-1890,10)+1900</f>
        <v>2000-2010</v>
      </c>
      <c r="T5294" s="14" t="s">
        <v>21835</v>
      </c>
      <c r="AB5294" s="14"/>
    </row>
    <row r="5295" spans="1:28" hidden="1" x14ac:dyDescent="0.3">
      <c r="A5295" t="s">
        <v>15632</v>
      </c>
      <c r="B5295" t="s">
        <v>1974</v>
      </c>
      <c r="C5295" t="s">
        <v>41</v>
      </c>
      <c r="D5295">
        <v>2008</v>
      </c>
      <c r="E5295" t="s">
        <v>15415</v>
      </c>
      <c r="F5295">
        <v>5</v>
      </c>
      <c r="G5295">
        <v>21000</v>
      </c>
      <c r="H5295" t="s">
        <v>15633</v>
      </c>
      <c r="I5295" t="s">
        <v>15633</v>
      </c>
      <c r="J5295" t="s">
        <v>7135</v>
      </c>
      <c r="K5295" t="s">
        <v>30</v>
      </c>
      <c r="L5295">
        <v>16000000</v>
      </c>
      <c r="M5295">
        <v>50007546</v>
      </c>
      <c r="N5295" t="s">
        <v>15634</v>
      </c>
      <c r="O5295">
        <v>114</v>
      </c>
      <c r="P5295" t="str">
        <f>IF(Table1[[#This Row],[score]]&gt;=8.5,"High",IF(Table1[[#This Row],[score]]&gt;=7,"Medium","Low"))</f>
        <v>Low</v>
      </c>
      <c r="Q5295" s="5">
        <f>Table1[[#This Row],[gross]]-Table1[[#This Row],[budget]]</f>
        <v>34007546</v>
      </c>
      <c r="R5295" s="5" t="str">
        <f>IF(Table1[[#This Row],[Profit]]&gt;0,"Profit","Loss")</f>
        <v>Profit</v>
      </c>
      <c r="S5295" s="6" t="str">
        <f>FLOOR(Table1[[#This Row],[year]]-1900,10)+1900 &amp; "-" &amp; FLOOR(Table1[[#This Row],[year]]-1890,10)+1900</f>
        <v>2000-2010</v>
      </c>
      <c r="T5295" s="14" t="s">
        <v>21835</v>
      </c>
      <c r="AB5295" s="14"/>
    </row>
    <row r="5296" spans="1:28" hidden="1" x14ac:dyDescent="0.3">
      <c r="A5296" t="s">
        <v>15645</v>
      </c>
      <c r="B5296" t="s">
        <v>1974</v>
      </c>
      <c r="C5296" t="s">
        <v>34</v>
      </c>
      <c r="D5296">
        <v>2008</v>
      </c>
      <c r="E5296" t="s">
        <v>15646</v>
      </c>
      <c r="F5296">
        <v>5.7</v>
      </c>
      <c r="G5296">
        <v>59000</v>
      </c>
      <c r="H5296" t="s">
        <v>6743</v>
      </c>
      <c r="I5296" t="s">
        <v>15647</v>
      </c>
      <c r="J5296" t="s">
        <v>8959</v>
      </c>
      <c r="K5296" t="s">
        <v>30</v>
      </c>
      <c r="L5296">
        <v>40000000</v>
      </c>
      <c r="M5296">
        <v>49944325</v>
      </c>
      <c r="N5296" t="s">
        <v>44</v>
      </c>
      <c r="O5296">
        <v>110</v>
      </c>
      <c r="P5296" t="str">
        <f>IF(Table1[[#This Row],[score]]&gt;=8.5,"High",IF(Table1[[#This Row],[score]]&gt;=7,"Medium","Low"))</f>
        <v>Low</v>
      </c>
      <c r="Q5296" s="5">
        <f>Table1[[#This Row],[gross]]-Table1[[#This Row],[budget]]</f>
        <v>9944325</v>
      </c>
      <c r="R5296" s="5" t="str">
        <f>IF(Table1[[#This Row],[Profit]]&gt;0,"Profit","Loss")</f>
        <v>Profit</v>
      </c>
      <c r="S5296" s="6" t="str">
        <f>FLOOR(Table1[[#This Row],[year]]-1900,10)+1900 &amp; "-" &amp; FLOOR(Table1[[#This Row],[year]]-1890,10)+1900</f>
        <v>2000-2010</v>
      </c>
      <c r="T5296" s="14" t="s">
        <v>21835</v>
      </c>
      <c r="AB5296" s="14"/>
    </row>
    <row r="5297" spans="1:28" hidden="1" x14ac:dyDescent="0.3">
      <c r="A5297" t="s">
        <v>15889</v>
      </c>
      <c r="B5297" t="s">
        <v>33</v>
      </c>
      <c r="C5297" t="s">
        <v>41</v>
      </c>
      <c r="D5297">
        <v>2008</v>
      </c>
      <c r="E5297" t="s">
        <v>15890</v>
      </c>
      <c r="F5297">
        <v>6.4</v>
      </c>
      <c r="G5297">
        <v>15000</v>
      </c>
      <c r="H5297" t="s">
        <v>11977</v>
      </c>
      <c r="I5297" t="s">
        <v>11977</v>
      </c>
      <c r="J5297" t="s">
        <v>11977</v>
      </c>
      <c r="K5297" t="s">
        <v>483</v>
      </c>
      <c r="L5297">
        <f>20500000</f>
        <v>20500000</v>
      </c>
      <c r="M5297">
        <v>49529913</v>
      </c>
      <c r="N5297" t="s">
        <v>13501</v>
      </c>
      <c r="O5297">
        <v>88</v>
      </c>
      <c r="P5297" t="str">
        <f>IF(Table1[[#This Row],[score]]&gt;=8.5,"High",IF(Table1[[#This Row],[score]]&gt;=7,"Medium","Low"))</f>
        <v>Low</v>
      </c>
      <c r="Q5297" s="5">
        <f>Table1[[#This Row],[gross]]-Table1[[#This Row],[budget]]</f>
        <v>29029913</v>
      </c>
      <c r="R5297" s="5" t="str">
        <f>IF(Table1[[#This Row],[Profit]]&gt;0,"Profit","Loss")</f>
        <v>Profit</v>
      </c>
      <c r="S5297" s="6" t="str">
        <f>FLOOR(Table1[[#This Row],[year]]-1900,10)+1900 &amp; "-" &amp; FLOOR(Table1[[#This Row],[year]]-1890,10)+1900</f>
        <v>2000-2010</v>
      </c>
      <c r="T5297" s="14" t="s">
        <v>21872</v>
      </c>
      <c r="AB5297" s="14"/>
    </row>
    <row r="5298" spans="1:28" hidden="1" x14ac:dyDescent="0.3">
      <c r="A5298" t="s">
        <v>15451</v>
      </c>
      <c r="B5298" t="s">
        <v>16</v>
      </c>
      <c r="C5298" t="s">
        <v>17</v>
      </c>
      <c r="D5298">
        <v>2008</v>
      </c>
      <c r="E5298" t="s">
        <v>15452</v>
      </c>
      <c r="F5298">
        <v>7.5</v>
      </c>
      <c r="G5298">
        <v>430000</v>
      </c>
      <c r="H5298" t="s">
        <v>3845</v>
      </c>
      <c r="I5298" t="s">
        <v>15453</v>
      </c>
      <c r="J5298" t="s">
        <v>12613</v>
      </c>
      <c r="K5298" t="s">
        <v>30</v>
      </c>
      <c r="L5298">
        <v>15000000</v>
      </c>
      <c r="M5298">
        <v>49259766</v>
      </c>
      <c r="N5298" t="s">
        <v>15454</v>
      </c>
      <c r="O5298">
        <v>131</v>
      </c>
      <c r="P5298" t="str">
        <f>IF(Table1[[#This Row],[score]]&gt;=8.5,"High",IF(Table1[[#This Row],[score]]&gt;=7,"Medium","Low"))</f>
        <v>Medium</v>
      </c>
      <c r="Q5298" s="5">
        <f>Table1[[#This Row],[gross]]-Table1[[#This Row],[budget]]</f>
        <v>34259766</v>
      </c>
      <c r="R5298" s="5" t="str">
        <f>IF(Table1[[#This Row],[Profit]]&gt;0,"Profit","Loss")</f>
        <v>Profit</v>
      </c>
      <c r="S5298" s="6" t="str">
        <f>FLOOR(Table1[[#This Row],[year]]-1900,10)+1900 &amp; "-" &amp; FLOOR(Table1[[#This Row],[year]]-1890,10)+1900</f>
        <v>2000-2010</v>
      </c>
      <c r="T5298" s="14" t="s">
        <v>21835</v>
      </c>
      <c r="AB5298" s="14"/>
    </row>
    <row r="5299" spans="1:28" hidden="1" x14ac:dyDescent="0.3">
      <c r="A5299" t="s">
        <v>15768</v>
      </c>
      <c r="B5299" t="s">
        <v>1974</v>
      </c>
      <c r="C5299" t="s">
        <v>52</v>
      </c>
      <c r="D5299">
        <v>2008</v>
      </c>
      <c r="E5299" t="s">
        <v>15646</v>
      </c>
      <c r="F5299">
        <v>5.2</v>
      </c>
      <c r="G5299">
        <v>33000</v>
      </c>
      <c r="H5299" t="s">
        <v>15769</v>
      </c>
      <c r="I5299" t="s">
        <v>15770</v>
      </c>
      <c r="J5299" t="s">
        <v>11364</v>
      </c>
      <c r="K5299" t="s">
        <v>30</v>
      </c>
      <c r="L5299">
        <v>8000000</v>
      </c>
      <c r="M5299">
        <v>48555306</v>
      </c>
      <c r="N5299" t="s">
        <v>8543</v>
      </c>
      <c r="O5299">
        <v>85</v>
      </c>
      <c r="P5299" t="str">
        <f>IF(Table1[[#This Row],[score]]&gt;=8.5,"High",IF(Table1[[#This Row],[score]]&gt;=7,"Medium","Low"))</f>
        <v>Low</v>
      </c>
      <c r="Q5299" s="5">
        <f>Table1[[#This Row],[gross]]-Table1[[#This Row],[budget]]</f>
        <v>40555306</v>
      </c>
      <c r="R5299" s="5" t="str">
        <f>IF(Table1[[#This Row],[Profit]]&gt;0,"Profit","Loss")</f>
        <v>Profit</v>
      </c>
      <c r="S5299" s="6" t="str">
        <f>FLOOR(Table1[[#This Row],[year]]-1900,10)+1900 &amp; "-" &amp; FLOOR(Table1[[#This Row],[year]]-1890,10)+1900</f>
        <v>2000-2010</v>
      </c>
      <c r="T5299" s="14" t="s">
        <v>21835</v>
      </c>
      <c r="AB5299" s="14"/>
    </row>
    <row r="5300" spans="1:28" hidden="1" x14ac:dyDescent="0.3">
      <c r="A5300" t="s">
        <v>15806</v>
      </c>
      <c r="B5300" t="s">
        <v>1974</v>
      </c>
      <c r="C5300" t="s">
        <v>52</v>
      </c>
      <c r="D5300">
        <v>2008</v>
      </c>
      <c r="E5300" t="s">
        <v>15807</v>
      </c>
      <c r="F5300">
        <v>4</v>
      </c>
      <c r="G5300">
        <v>31000</v>
      </c>
      <c r="H5300" t="s">
        <v>15808</v>
      </c>
      <c r="I5300" t="s">
        <v>10825</v>
      </c>
      <c r="J5300" t="s">
        <v>8761</v>
      </c>
      <c r="K5300" t="s">
        <v>30</v>
      </c>
      <c r="L5300">
        <v>20000000</v>
      </c>
      <c r="M5300">
        <v>45847751</v>
      </c>
      <c r="N5300" t="s">
        <v>11022</v>
      </c>
      <c r="O5300">
        <v>87</v>
      </c>
      <c r="P5300" t="str">
        <f>IF(Table1[[#This Row],[score]]&gt;=8.5,"High",IF(Table1[[#This Row],[score]]&gt;=7,"Medium","Low"))</f>
        <v>Low</v>
      </c>
      <c r="Q5300" s="5">
        <f>Table1[[#This Row],[gross]]-Table1[[#This Row],[budget]]</f>
        <v>25847751</v>
      </c>
      <c r="R5300" s="5" t="str">
        <f>IF(Table1[[#This Row],[Profit]]&gt;0,"Profit","Loss")</f>
        <v>Profit</v>
      </c>
      <c r="S5300" s="6" t="str">
        <f>FLOOR(Table1[[#This Row],[year]]-1900,10)+1900 &amp; "-" &amp; FLOOR(Table1[[#This Row],[year]]-1890,10)+1900</f>
        <v>2000-2010</v>
      </c>
      <c r="T5300" s="14" t="s">
        <v>21835</v>
      </c>
      <c r="AB5300" s="14"/>
    </row>
    <row r="5301" spans="1:28" hidden="1" x14ac:dyDescent="0.3">
      <c r="A5301" t="s">
        <v>15463</v>
      </c>
      <c r="B5301" t="s">
        <v>16</v>
      </c>
      <c r="C5301" t="s">
        <v>17</v>
      </c>
      <c r="D5301">
        <v>2008</v>
      </c>
      <c r="E5301" t="s">
        <v>15408</v>
      </c>
      <c r="F5301">
        <v>7.9</v>
      </c>
      <c r="G5301">
        <v>294000</v>
      </c>
      <c r="H5301" t="s">
        <v>10109</v>
      </c>
      <c r="I5301" t="s">
        <v>15464</v>
      </c>
      <c r="J5301" t="s">
        <v>2756</v>
      </c>
      <c r="K5301" t="s">
        <v>30</v>
      </c>
      <c r="L5301">
        <v>6000000</v>
      </c>
      <c r="M5301">
        <v>44734660</v>
      </c>
      <c r="N5301" t="s">
        <v>15465</v>
      </c>
      <c r="O5301">
        <v>109</v>
      </c>
      <c r="P5301" t="str">
        <f>IF(Table1[[#This Row],[score]]&gt;=8.5,"High",IF(Table1[[#This Row],[score]]&gt;=7,"Medium","Low"))</f>
        <v>Medium</v>
      </c>
      <c r="Q5301" s="5">
        <f>Table1[[#This Row],[gross]]-Table1[[#This Row],[budget]]</f>
        <v>38734660</v>
      </c>
      <c r="R5301" s="5" t="str">
        <f>IF(Table1[[#This Row],[Profit]]&gt;0,"Profit","Loss")</f>
        <v>Profit</v>
      </c>
      <c r="S5301" s="6" t="str">
        <f>FLOOR(Table1[[#This Row],[year]]-1900,10)+1900 &amp; "-" &amp; FLOOR(Table1[[#This Row],[year]]-1890,10)+1900</f>
        <v>2000-2010</v>
      </c>
      <c r="T5301" s="14" t="s">
        <v>21835</v>
      </c>
      <c r="AB5301" s="14"/>
    </row>
    <row r="5302" spans="1:28" hidden="1" x14ac:dyDescent="0.3">
      <c r="A5302" t="s">
        <v>15811</v>
      </c>
      <c r="B5302" t="s">
        <v>1974</v>
      </c>
      <c r="C5302" t="s">
        <v>104</v>
      </c>
      <c r="D5302">
        <v>2008</v>
      </c>
      <c r="E5302" t="s">
        <v>15591</v>
      </c>
      <c r="F5302">
        <v>6.1</v>
      </c>
      <c r="G5302">
        <v>50000</v>
      </c>
      <c r="H5302" t="s">
        <v>9938</v>
      </c>
      <c r="I5302" t="s">
        <v>2142</v>
      </c>
      <c r="J5302" t="s">
        <v>9321</v>
      </c>
      <c r="K5302" t="s">
        <v>30</v>
      </c>
      <c r="L5302">
        <v>20000000</v>
      </c>
      <c r="M5302">
        <v>44655002</v>
      </c>
      <c r="N5302" t="s">
        <v>10771</v>
      </c>
      <c r="O5302">
        <v>110</v>
      </c>
      <c r="P5302" t="str">
        <f>IF(Table1[[#This Row],[score]]&gt;=8.5,"High",IF(Table1[[#This Row],[score]]&gt;=7,"Medium","Low"))</f>
        <v>Low</v>
      </c>
      <c r="Q5302" s="5">
        <f>Table1[[#This Row],[gross]]-Table1[[#This Row],[budget]]</f>
        <v>24655002</v>
      </c>
      <c r="R5302" s="5" t="str">
        <f>IF(Table1[[#This Row],[Profit]]&gt;0,"Profit","Loss")</f>
        <v>Profit</v>
      </c>
      <c r="S5302" s="6" t="str">
        <f>FLOOR(Table1[[#This Row],[year]]-1900,10)+1900 &amp; "-" &amp; FLOOR(Table1[[#This Row],[year]]-1890,10)+1900</f>
        <v>2000-2010</v>
      </c>
      <c r="T5302" s="14" t="s">
        <v>21835</v>
      </c>
      <c r="AB5302" s="14"/>
    </row>
    <row r="5303" spans="1:28" hidden="1" x14ac:dyDescent="0.3">
      <c r="A5303" t="s">
        <v>15724</v>
      </c>
      <c r="B5303" t="s">
        <v>1974</v>
      </c>
      <c r="C5303" t="s">
        <v>41</v>
      </c>
      <c r="D5303">
        <v>2008</v>
      </c>
      <c r="E5303" t="s">
        <v>15508</v>
      </c>
      <c r="F5303">
        <v>6.2</v>
      </c>
      <c r="G5303">
        <v>28000</v>
      </c>
      <c r="H5303" t="s">
        <v>15725</v>
      </c>
      <c r="I5303" t="s">
        <v>15726</v>
      </c>
      <c r="J5303" t="s">
        <v>12755</v>
      </c>
      <c r="K5303" t="s">
        <v>30</v>
      </c>
      <c r="L5303">
        <v>27000000</v>
      </c>
      <c r="M5303">
        <v>44352417</v>
      </c>
      <c r="N5303" t="s">
        <v>11022</v>
      </c>
      <c r="O5303">
        <v>119</v>
      </c>
      <c r="P5303" t="str">
        <f>IF(Table1[[#This Row],[score]]&gt;=8.5,"High",IF(Table1[[#This Row],[score]]&gt;=7,"Medium","Low"))</f>
        <v>Low</v>
      </c>
      <c r="Q5303" s="5">
        <f>Table1[[#This Row],[gross]]-Table1[[#This Row],[budget]]</f>
        <v>17352417</v>
      </c>
      <c r="R5303" s="5" t="str">
        <f>IF(Table1[[#This Row],[Profit]]&gt;0,"Profit","Loss")</f>
        <v>Profit</v>
      </c>
      <c r="S5303" s="6" t="str">
        <f>FLOOR(Table1[[#This Row],[year]]-1900,10)+1900 &amp; "-" &amp; FLOOR(Table1[[#This Row],[year]]-1890,10)+1900</f>
        <v>2000-2010</v>
      </c>
      <c r="T5303" s="14" t="s">
        <v>21835</v>
      </c>
      <c r="AB5303" s="14"/>
    </row>
    <row r="5304" spans="1:28" hidden="1" x14ac:dyDescent="0.3">
      <c r="A5304" t="s">
        <v>15760</v>
      </c>
      <c r="B5304" t="s">
        <v>16</v>
      </c>
      <c r="C5304" t="s">
        <v>34</v>
      </c>
      <c r="D5304">
        <v>2008</v>
      </c>
      <c r="E5304" t="s">
        <v>15761</v>
      </c>
      <c r="F5304">
        <v>7.3</v>
      </c>
      <c r="G5304">
        <v>34000</v>
      </c>
      <c r="H5304" t="s">
        <v>15762</v>
      </c>
      <c r="I5304" t="s">
        <v>15762</v>
      </c>
      <c r="J5304" t="s">
        <v>12459</v>
      </c>
      <c r="K5304" t="s">
        <v>908</v>
      </c>
      <c r="L5304">
        <v>10000000</v>
      </c>
      <c r="M5304">
        <v>44261209</v>
      </c>
      <c r="N5304" t="s">
        <v>15763</v>
      </c>
      <c r="O5304">
        <v>130</v>
      </c>
      <c r="P5304" t="str">
        <f>IF(Table1[[#This Row],[score]]&gt;=8.5,"High",IF(Table1[[#This Row],[score]]&gt;=7,"Medium","Low"))</f>
        <v>Medium</v>
      </c>
      <c r="Q5304" s="5">
        <f>Table1[[#This Row],[gross]]-Table1[[#This Row],[budget]]</f>
        <v>34261209</v>
      </c>
      <c r="R5304" s="5" t="str">
        <f>IF(Table1[[#This Row],[Profit]]&gt;0,"Profit","Loss")</f>
        <v>Profit</v>
      </c>
      <c r="S5304" s="6" t="str">
        <f>FLOOR(Table1[[#This Row],[year]]-1900,10)+1900 &amp; "-" &amp; FLOOR(Table1[[#This Row],[year]]-1890,10)+1900</f>
        <v>2000-2010</v>
      </c>
      <c r="T5304" s="14" t="s">
        <v>21845</v>
      </c>
      <c r="AB5304" s="14"/>
    </row>
    <row r="5305" spans="1:28" hidden="1" x14ac:dyDescent="0.3">
      <c r="A5305" t="s">
        <v>15606</v>
      </c>
      <c r="B5305" t="s">
        <v>16</v>
      </c>
      <c r="C5305" t="s">
        <v>41</v>
      </c>
      <c r="D5305">
        <v>2008</v>
      </c>
      <c r="E5305" t="s">
        <v>14624</v>
      </c>
      <c r="F5305">
        <v>5.8</v>
      </c>
      <c r="G5305">
        <v>80000</v>
      </c>
      <c r="H5305" t="s">
        <v>15607</v>
      </c>
      <c r="I5305" t="s">
        <v>14987</v>
      </c>
      <c r="J5305" t="s">
        <v>12913</v>
      </c>
      <c r="K5305" t="s">
        <v>30</v>
      </c>
      <c r="L5305">
        <v>55000000</v>
      </c>
      <c r="M5305">
        <v>44004502</v>
      </c>
      <c r="N5305" t="s">
        <v>2001</v>
      </c>
      <c r="O5305">
        <v>91</v>
      </c>
      <c r="P5305" t="str">
        <f>IF(Table1[[#This Row],[score]]&gt;=8.5,"High",IF(Table1[[#This Row],[score]]&gt;=7,"Medium","Low"))</f>
        <v>Low</v>
      </c>
      <c r="Q5305" s="5">
        <f>Table1[[#This Row],[gross]]-Table1[[#This Row],[budget]]</f>
        <v>-10995498</v>
      </c>
      <c r="R5305" s="5" t="str">
        <f>IF(Table1[[#This Row],[Profit]]&gt;0,"Profit","Loss")</f>
        <v>Loss</v>
      </c>
      <c r="S5305" s="6" t="str">
        <f>FLOOR(Table1[[#This Row],[year]]-1900,10)+1900 &amp; "-" &amp; FLOOR(Table1[[#This Row],[year]]-1890,10)+1900</f>
        <v>2000-2010</v>
      </c>
      <c r="T5305" s="14" t="s">
        <v>21835</v>
      </c>
      <c r="AB5305" s="14"/>
    </row>
    <row r="5306" spans="1:28" hidden="1" x14ac:dyDescent="0.3">
      <c r="A5306" t="s">
        <v>15903</v>
      </c>
      <c r="B5306" t="s">
        <v>1974</v>
      </c>
      <c r="C5306" t="s">
        <v>41</v>
      </c>
      <c r="D5306">
        <v>2008</v>
      </c>
      <c r="E5306" t="s">
        <v>15569</v>
      </c>
      <c r="F5306">
        <v>5.5</v>
      </c>
      <c r="G5306">
        <v>14000</v>
      </c>
      <c r="H5306" t="s">
        <v>10815</v>
      </c>
      <c r="I5306" t="s">
        <v>10815</v>
      </c>
      <c r="J5306" t="s">
        <v>9282</v>
      </c>
      <c r="K5306" t="s">
        <v>30</v>
      </c>
      <c r="L5306">
        <v>35000000</v>
      </c>
      <c r="M5306">
        <v>43655418</v>
      </c>
      <c r="N5306" t="s">
        <v>61</v>
      </c>
      <c r="O5306">
        <v>114</v>
      </c>
      <c r="P5306" t="str">
        <f>IF(Table1[[#This Row],[score]]&gt;=8.5,"High",IF(Table1[[#This Row],[score]]&gt;=7,"Medium","Low"))</f>
        <v>Low</v>
      </c>
      <c r="Q5306" s="5">
        <f>Table1[[#This Row],[gross]]-Table1[[#This Row],[budget]]</f>
        <v>8655418</v>
      </c>
      <c r="R5306" s="5" t="str">
        <f>IF(Table1[[#This Row],[Profit]]&gt;0,"Profit","Loss")</f>
        <v>Profit</v>
      </c>
      <c r="S5306" s="6" t="str">
        <f>FLOOR(Table1[[#This Row],[year]]-1900,10)+1900 &amp; "-" &amp; FLOOR(Table1[[#This Row],[year]]-1890,10)+1900</f>
        <v>2000-2010</v>
      </c>
      <c r="T5306" s="14" t="s">
        <v>21835</v>
      </c>
      <c r="AB5306" s="14"/>
    </row>
    <row r="5307" spans="1:28" hidden="1" x14ac:dyDescent="0.3">
      <c r="A5307" t="s">
        <v>15703</v>
      </c>
      <c r="B5307" t="s">
        <v>16</v>
      </c>
      <c r="C5307" t="s">
        <v>25</v>
      </c>
      <c r="D5307">
        <v>2008</v>
      </c>
      <c r="E5307" t="s">
        <v>15704</v>
      </c>
      <c r="F5307">
        <v>6.6</v>
      </c>
      <c r="G5307">
        <v>132000</v>
      </c>
      <c r="H5307" t="s">
        <v>13452</v>
      </c>
      <c r="I5307" t="s">
        <v>13452</v>
      </c>
      <c r="J5307" t="s">
        <v>13453</v>
      </c>
      <c r="K5307" t="s">
        <v>30</v>
      </c>
      <c r="L5307">
        <v>12000000</v>
      </c>
      <c r="M5307">
        <v>43495888</v>
      </c>
      <c r="N5307" t="s">
        <v>2001</v>
      </c>
      <c r="O5307">
        <v>114</v>
      </c>
      <c r="P5307" t="str">
        <f>IF(Table1[[#This Row],[score]]&gt;=8.5,"High",IF(Table1[[#This Row],[score]]&gt;=7,"Medium","Low"))</f>
        <v>Low</v>
      </c>
      <c r="Q5307" s="5">
        <f>Table1[[#This Row],[gross]]-Table1[[#This Row],[budget]]</f>
        <v>31495888</v>
      </c>
      <c r="R5307" s="5" t="str">
        <f>IF(Table1[[#This Row],[Profit]]&gt;0,"Profit","Loss")</f>
        <v>Profit</v>
      </c>
      <c r="S5307" s="6" t="str">
        <f>FLOOR(Table1[[#This Row],[year]]-1900,10)+1900 &amp; "-" &amp; FLOOR(Table1[[#This Row],[year]]-1890,10)+1900</f>
        <v>2000-2010</v>
      </c>
      <c r="T5307" s="14" t="s">
        <v>21835</v>
      </c>
      <c r="AB5307" s="14"/>
    </row>
    <row r="5308" spans="1:28" hidden="1" x14ac:dyDescent="0.3">
      <c r="A5308" t="s">
        <v>15447</v>
      </c>
      <c r="B5308" t="s">
        <v>1974</v>
      </c>
      <c r="C5308" t="s">
        <v>63</v>
      </c>
      <c r="D5308">
        <v>2008</v>
      </c>
      <c r="E5308" t="s">
        <v>15448</v>
      </c>
      <c r="F5308">
        <v>6.9</v>
      </c>
      <c r="G5308">
        <v>80000</v>
      </c>
      <c r="H5308" t="s">
        <v>15449</v>
      </c>
      <c r="I5308" t="s">
        <v>14120</v>
      </c>
      <c r="J5308" t="s">
        <v>13859</v>
      </c>
      <c r="K5308" t="s">
        <v>22</v>
      </c>
      <c r="L5308">
        <f>20500000</f>
        <v>20500000</v>
      </c>
      <c r="M5308">
        <v>43343384</v>
      </c>
      <c r="N5308" t="s">
        <v>14872</v>
      </c>
      <c r="O5308">
        <v>110</v>
      </c>
      <c r="P5308" t="str">
        <f>IF(Table1[[#This Row],[score]]&gt;=8.5,"High",IF(Table1[[#This Row],[score]]&gt;=7,"Medium","Low"))</f>
        <v>Low</v>
      </c>
      <c r="Q5308" s="5">
        <f>Table1[[#This Row],[gross]]-Table1[[#This Row],[budget]]</f>
        <v>22843384</v>
      </c>
      <c r="R5308" s="5" t="str">
        <f>IF(Table1[[#This Row],[Profit]]&gt;0,"Profit","Loss")</f>
        <v>Profit</v>
      </c>
      <c r="S5308" s="6" t="str">
        <f>FLOOR(Table1[[#This Row],[year]]-1900,10)+1900 &amp; "-" &amp; FLOOR(Table1[[#This Row],[year]]-1890,10)+1900</f>
        <v>2000-2010</v>
      </c>
      <c r="T5308" s="14" t="s">
        <v>21835</v>
      </c>
      <c r="AB5308" s="14"/>
    </row>
    <row r="5309" spans="1:28" hidden="1" x14ac:dyDescent="0.3">
      <c r="A5309" t="s">
        <v>15419</v>
      </c>
      <c r="B5309" t="s">
        <v>16</v>
      </c>
      <c r="C5309" t="s">
        <v>41</v>
      </c>
      <c r="D5309">
        <v>2008</v>
      </c>
      <c r="E5309" t="s">
        <v>15420</v>
      </c>
      <c r="F5309">
        <v>6.5</v>
      </c>
      <c r="G5309">
        <v>174000</v>
      </c>
      <c r="H5309" t="s">
        <v>7888</v>
      </c>
      <c r="I5309" t="s">
        <v>7888</v>
      </c>
      <c r="J5309" t="s">
        <v>14886</v>
      </c>
      <c r="K5309" t="s">
        <v>30</v>
      </c>
      <c r="L5309">
        <v>24000000</v>
      </c>
      <c r="M5309">
        <v>42784344</v>
      </c>
      <c r="N5309" t="s">
        <v>15421</v>
      </c>
      <c r="O5309">
        <v>101</v>
      </c>
      <c r="P5309" t="str">
        <f>IF(Table1[[#This Row],[score]]&gt;=8.5,"High",IF(Table1[[#This Row],[score]]&gt;=7,"Medium","Low"))</f>
        <v>Low</v>
      </c>
      <c r="Q5309" s="5">
        <f>Table1[[#This Row],[gross]]-Table1[[#This Row],[budget]]</f>
        <v>18784344</v>
      </c>
      <c r="R5309" s="5" t="str">
        <f>IF(Table1[[#This Row],[Profit]]&gt;0,"Profit","Loss")</f>
        <v>Profit</v>
      </c>
      <c r="S5309" s="6" t="str">
        <f>FLOOR(Table1[[#This Row],[year]]-1900,10)+1900 &amp; "-" &amp; FLOOR(Table1[[#This Row],[year]]-1890,10)+1900</f>
        <v>2000-2010</v>
      </c>
      <c r="T5309" s="14" t="s">
        <v>21835</v>
      </c>
      <c r="AB5309" s="14"/>
    </row>
    <row r="5310" spans="1:28" hidden="1" x14ac:dyDescent="0.3">
      <c r="A5310" t="s">
        <v>15717</v>
      </c>
      <c r="B5310" t="s">
        <v>16</v>
      </c>
      <c r="C5310" t="s">
        <v>34</v>
      </c>
      <c r="D5310">
        <v>2008</v>
      </c>
      <c r="E5310" t="s">
        <v>15594</v>
      </c>
      <c r="F5310">
        <v>5.4</v>
      </c>
      <c r="G5310">
        <v>55000</v>
      </c>
      <c r="H5310" t="s">
        <v>15204</v>
      </c>
      <c r="I5310" t="s">
        <v>15718</v>
      </c>
      <c r="J5310" t="s">
        <v>1519</v>
      </c>
      <c r="K5310" t="s">
        <v>30</v>
      </c>
      <c r="L5310">
        <v>45000000</v>
      </c>
      <c r="M5310">
        <v>42487390</v>
      </c>
      <c r="N5310" t="s">
        <v>6668</v>
      </c>
      <c r="O5310">
        <v>99</v>
      </c>
      <c r="P5310" t="str">
        <f>IF(Table1[[#This Row],[score]]&gt;=8.5,"High",IF(Table1[[#This Row],[score]]&gt;=7,"Medium","Low"))</f>
        <v>Low</v>
      </c>
      <c r="Q5310" s="5">
        <f>Table1[[#This Row],[gross]]-Table1[[#This Row],[budget]]</f>
        <v>-2512610</v>
      </c>
      <c r="R5310" s="5" t="str">
        <f>IF(Table1[[#This Row],[Profit]]&gt;0,"Profit","Loss")</f>
        <v>Loss</v>
      </c>
      <c r="S5310" s="6" t="str">
        <f>FLOOR(Table1[[#This Row],[year]]-1900,10)+1900 &amp; "-" &amp; FLOOR(Table1[[#This Row],[year]]-1890,10)+1900</f>
        <v>2000-2010</v>
      </c>
      <c r="T5310" s="14" t="s">
        <v>21835</v>
      </c>
      <c r="AB5310" s="14"/>
    </row>
    <row r="5311" spans="1:28" hidden="1" x14ac:dyDescent="0.3">
      <c r="A5311" t="s">
        <v>15857</v>
      </c>
      <c r="B5311" t="s">
        <v>1974</v>
      </c>
      <c r="C5311" t="s">
        <v>41</v>
      </c>
      <c r="D5311">
        <v>2008</v>
      </c>
      <c r="E5311" t="s">
        <v>15646</v>
      </c>
      <c r="F5311">
        <v>4.4000000000000004</v>
      </c>
      <c r="G5311">
        <v>6500</v>
      </c>
      <c r="H5311" t="s">
        <v>14111</v>
      </c>
      <c r="I5311" t="s">
        <v>14111</v>
      </c>
      <c r="J5311" t="s">
        <v>15858</v>
      </c>
      <c r="K5311" t="s">
        <v>30</v>
      </c>
      <c r="L5311">
        <f>20500000</f>
        <v>20500000</v>
      </c>
      <c r="M5311">
        <v>41975388</v>
      </c>
      <c r="N5311" t="s">
        <v>15859</v>
      </c>
      <c r="O5311">
        <v>100</v>
      </c>
      <c r="P5311" t="str">
        <f>IF(Table1[[#This Row],[score]]&gt;=8.5,"High",IF(Table1[[#This Row],[score]]&gt;=7,"Medium","Low"))</f>
        <v>Low</v>
      </c>
      <c r="Q5311" s="5">
        <f>Table1[[#This Row],[gross]]-Table1[[#This Row],[budget]]</f>
        <v>21475388</v>
      </c>
      <c r="R5311" s="5" t="str">
        <f>IF(Table1[[#This Row],[Profit]]&gt;0,"Profit","Loss")</f>
        <v>Profit</v>
      </c>
      <c r="S5311" s="6" t="str">
        <f>FLOOR(Table1[[#This Row],[year]]-1900,10)+1900 &amp; "-" &amp; FLOOR(Table1[[#This Row],[year]]-1890,10)+1900</f>
        <v>2000-2010</v>
      </c>
      <c r="T5311" s="14" t="s">
        <v>21835</v>
      </c>
      <c r="AB5311" s="14"/>
    </row>
    <row r="5312" spans="1:28" hidden="1" x14ac:dyDescent="0.3">
      <c r="A5312" t="s">
        <v>15481</v>
      </c>
      <c r="B5312" t="s">
        <v>1974</v>
      </c>
      <c r="C5312" t="s">
        <v>34</v>
      </c>
      <c r="D5312">
        <v>2008</v>
      </c>
      <c r="E5312" t="s">
        <v>15482</v>
      </c>
      <c r="F5312">
        <v>6.6</v>
      </c>
      <c r="G5312">
        <v>98000</v>
      </c>
      <c r="H5312" t="s">
        <v>14193</v>
      </c>
      <c r="I5312" t="s">
        <v>9234</v>
      </c>
      <c r="J5312" t="s">
        <v>15483</v>
      </c>
      <c r="K5312" t="s">
        <v>30</v>
      </c>
      <c r="L5312">
        <v>20000000</v>
      </c>
      <c r="M5312">
        <v>41627431</v>
      </c>
      <c r="N5312" t="s">
        <v>9986</v>
      </c>
      <c r="O5312">
        <v>113</v>
      </c>
      <c r="P5312" t="str">
        <f>IF(Table1[[#This Row],[score]]&gt;=8.5,"High",IF(Table1[[#This Row],[score]]&gt;=7,"Medium","Low"))</f>
        <v>Low</v>
      </c>
      <c r="Q5312" s="5">
        <f>Table1[[#This Row],[gross]]-Table1[[#This Row],[budget]]</f>
        <v>21627431</v>
      </c>
      <c r="R5312" s="5" t="str">
        <f>IF(Table1[[#This Row],[Profit]]&gt;0,"Profit","Loss")</f>
        <v>Profit</v>
      </c>
      <c r="S5312" s="6" t="str">
        <f>FLOOR(Table1[[#This Row],[year]]-1900,10)+1900 &amp; "-" &amp; FLOOR(Table1[[#This Row],[year]]-1890,10)+1900</f>
        <v>2000-2010</v>
      </c>
      <c r="T5312" s="14" t="s">
        <v>21835</v>
      </c>
      <c r="AB5312" s="14"/>
    </row>
    <row r="5313" spans="1:28" hidden="1" x14ac:dyDescent="0.3">
      <c r="A5313" t="s">
        <v>15817</v>
      </c>
      <c r="B5313" t="s">
        <v>16</v>
      </c>
      <c r="C5313" t="s">
        <v>41</v>
      </c>
      <c r="D5313">
        <v>2008</v>
      </c>
      <c r="E5313" t="s">
        <v>15591</v>
      </c>
      <c r="F5313">
        <v>5.9</v>
      </c>
      <c r="G5313">
        <v>43000</v>
      </c>
      <c r="H5313" t="s">
        <v>3219</v>
      </c>
      <c r="I5313" t="s">
        <v>15818</v>
      </c>
      <c r="J5313" t="s">
        <v>12890</v>
      </c>
      <c r="K5313" t="s">
        <v>30</v>
      </c>
      <c r="L5313">
        <v>20000000</v>
      </c>
      <c r="M5313">
        <v>41624687</v>
      </c>
      <c r="N5313" t="s">
        <v>14559</v>
      </c>
      <c r="O5313">
        <v>101</v>
      </c>
      <c r="P5313" t="str">
        <f>IF(Table1[[#This Row],[score]]&gt;=8.5,"High",IF(Table1[[#This Row],[score]]&gt;=7,"Medium","Low"))</f>
        <v>Low</v>
      </c>
      <c r="Q5313" s="5">
        <f>Table1[[#This Row],[gross]]-Table1[[#This Row],[budget]]</f>
        <v>21624687</v>
      </c>
      <c r="R5313" s="5" t="str">
        <f>IF(Table1[[#This Row],[Profit]]&gt;0,"Profit","Loss")</f>
        <v>Profit</v>
      </c>
      <c r="S5313" s="6" t="str">
        <f>FLOOR(Table1[[#This Row],[year]]-1900,10)+1900 &amp; "-" &amp; FLOOR(Table1[[#This Row],[year]]-1890,10)+1900</f>
        <v>2000-2010</v>
      </c>
      <c r="T5313" s="14" t="s">
        <v>21835</v>
      </c>
      <c r="AB5313" s="14"/>
    </row>
    <row r="5314" spans="1:28" hidden="1" x14ac:dyDescent="0.3">
      <c r="A5314" t="s">
        <v>15714</v>
      </c>
      <c r="B5314" t="s">
        <v>16</v>
      </c>
      <c r="C5314" t="s">
        <v>52</v>
      </c>
      <c r="D5314">
        <v>2008</v>
      </c>
      <c r="E5314" t="s">
        <v>15448</v>
      </c>
      <c r="F5314">
        <v>5.9</v>
      </c>
      <c r="G5314">
        <v>71000</v>
      </c>
      <c r="H5314" t="s">
        <v>15715</v>
      </c>
      <c r="I5314" t="s">
        <v>15715</v>
      </c>
      <c r="J5314" t="s">
        <v>15716</v>
      </c>
      <c r="K5314" t="s">
        <v>30</v>
      </c>
      <c r="L5314">
        <v>12000000</v>
      </c>
      <c r="M5314">
        <v>41319906</v>
      </c>
      <c r="N5314" t="s">
        <v>10771</v>
      </c>
      <c r="O5314">
        <v>89</v>
      </c>
      <c r="P5314" t="str">
        <f>IF(Table1[[#This Row],[score]]&gt;=8.5,"High",IF(Table1[[#This Row],[score]]&gt;=7,"Medium","Low"))</f>
        <v>Low</v>
      </c>
      <c r="Q5314" s="5">
        <f>Table1[[#This Row],[gross]]-Table1[[#This Row],[budget]]</f>
        <v>29319906</v>
      </c>
      <c r="R5314" s="5" t="str">
        <f>IF(Table1[[#This Row],[Profit]]&gt;0,"Profit","Loss")</f>
        <v>Profit</v>
      </c>
      <c r="S5314" s="6" t="str">
        <f>FLOOR(Table1[[#This Row],[year]]-1900,10)+1900 &amp; "-" &amp; FLOOR(Table1[[#This Row],[year]]-1890,10)+1900</f>
        <v>2000-2010</v>
      </c>
      <c r="T5314" s="14" t="s">
        <v>21835</v>
      </c>
      <c r="AB5314" s="14"/>
    </row>
    <row r="5315" spans="1:28" hidden="1" x14ac:dyDescent="0.3">
      <c r="A5315" t="s">
        <v>15693</v>
      </c>
      <c r="B5315" t="s">
        <v>1974</v>
      </c>
      <c r="C5315" t="s">
        <v>41</v>
      </c>
      <c r="D5315">
        <v>2008</v>
      </c>
      <c r="E5315" t="s">
        <v>15474</v>
      </c>
      <c r="F5315">
        <v>6</v>
      </c>
      <c r="G5315">
        <v>32000</v>
      </c>
      <c r="H5315" t="s">
        <v>9618</v>
      </c>
      <c r="I5315" t="s">
        <v>15694</v>
      </c>
      <c r="J5315" t="s">
        <v>9618</v>
      </c>
      <c r="K5315" t="s">
        <v>30</v>
      </c>
      <c r="L5315">
        <v>58000000</v>
      </c>
      <c r="M5315">
        <v>41319039</v>
      </c>
      <c r="N5315" t="s">
        <v>61</v>
      </c>
      <c r="O5315">
        <v>114</v>
      </c>
      <c r="P5315" t="str">
        <f>IF(Table1[[#This Row],[score]]&gt;=8.5,"High",IF(Table1[[#This Row],[score]]&gt;=7,"Medium","Low"))</f>
        <v>Low</v>
      </c>
      <c r="Q5315" s="5">
        <f>Table1[[#This Row],[gross]]-Table1[[#This Row],[budget]]</f>
        <v>-16680961</v>
      </c>
      <c r="R5315" s="5" t="str">
        <f>IF(Table1[[#This Row],[Profit]]&gt;0,"Profit","Loss")</f>
        <v>Loss</v>
      </c>
      <c r="S5315" s="6" t="str">
        <f>FLOOR(Table1[[#This Row],[year]]-1900,10)+1900 &amp; "-" &amp; FLOOR(Table1[[#This Row],[year]]-1890,10)+1900</f>
        <v>2000-2010</v>
      </c>
      <c r="T5315" s="14" t="s">
        <v>21835</v>
      </c>
      <c r="AB5315" s="14"/>
    </row>
    <row r="5316" spans="1:28" hidden="1" x14ac:dyDescent="0.3">
      <c r="A5316" t="s">
        <v>15787</v>
      </c>
      <c r="B5316" t="s">
        <v>1974</v>
      </c>
      <c r="C5316" t="s">
        <v>41</v>
      </c>
      <c r="D5316">
        <v>2008</v>
      </c>
      <c r="E5316" t="s">
        <v>15558</v>
      </c>
      <c r="F5316">
        <v>3.8</v>
      </c>
      <c r="G5316">
        <v>51000</v>
      </c>
      <c r="H5316" t="s">
        <v>15788</v>
      </c>
      <c r="I5316" t="s">
        <v>6777</v>
      </c>
      <c r="J5316" t="s">
        <v>6777</v>
      </c>
      <c r="K5316" t="s">
        <v>22</v>
      </c>
      <c r="L5316">
        <v>62000000</v>
      </c>
      <c r="M5316">
        <v>40877556</v>
      </c>
      <c r="N5316" t="s">
        <v>44</v>
      </c>
      <c r="O5316">
        <v>87</v>
      </c>
      <c r="P5316" t="str">
        <f>IF(Table1[[#This Row],[score]]&gt;=8.5,"High",IF(Table1[[#This Row],[score]]&gt;=7,"Medium","Low"))</f>
        <v>Low</v>
      </c>
      <c r="Q5316" s="5">
        <f>Table1[[#This Row],[gross]]-Table1[[#This Row],[budget]]</f>
        <v>-21122444</v>
      </c>
      <c r="R5316" s="5" t="str">
        <f>IF(Table1[[#This Row],[Profit]]&gt;0,"Profit","Loss")</f>
        <v>Loss</v>
      </c>
      <c r="S5316" s="6" t="str">
        <f>FLOOR(Table1[[#This Row],[year]]-1900,10)+1900 &amp; "-" &amp; FLOOR(Table1[[#This Row],[year]]-1890,10)+1900</f>
        <v>2000-2010</v>
      </c>
      <c r="T5316" s="14" t="s">
        <v>21835</v>
      </c>
      <c r="AB5316" s="14"/>
    </row>
    <row r="5317" spans="1:28" hidden="1" x14ac:dyDescent="0.3">
      <c r="A5317" t="s">
        <v>15509</v>
      </c>
      <c r="B5317" t="s">
        <v>1974</v>
      </c>
      <c r="C5317" t="s">
        <v>17</v>
      </c>
      <c r="D5317">
        <v>2008</v>
      </c>
      <c r="E5317" t="s">
        <v>15510</v>
      </c>
      <c r="F5317">
        <v>7.8</v>
      </c>
      <c r="G5317">
        <v>196000</v>
      </c>
      <c r="H5317" t="s">
        <v>7255</v>
      </c>
      <c r="I5317" t="s">
        <v>15511</v>
      </c>
      <c r="J5317" t="s">
        <v>15512</v>
      </c>
      <c r="K5317" t="s">
        <v>22</v>
      </c>
      <c r="L5317">
        <v>12500000</v>
      </c>
      <c r="M5317">
        <v>40416563</v>
      </c>
      <c r="N5317" t="s">
        <v>3705</v>
      </c>
      <c r="O5317">
        <v>94</v>
      </c>
      <c r="P5317" t="str">
        <f>IF(Table1[[#This Row],[score]]&gt;=8.5,"High",IF(Table1[[#This Row],[score]]&gt;=7,"Medium","Low"))</f>
        <v>Medium</v>
      </c>
      <c r="Q5317" s="5">
        <f>Table1[[#This Row],[gross]]-Table1[[#This Row],[budget]]</f>
        <v>27916563</v>
      </c>
      <c r="R5317" s="5" t="str">
        <f>IF(Table1[[#This Row],[Profit]]&gt;0,"Profit","Loss")</f>
        <v>Profit</v>
      </c>
      <c r="S5317" s="6" t="str">
        <f>FLOOR(Table1[[#This Row],[year]]-1900,10)+1900 &amp; "-" &amp; FLOOR(Table1[[#This Row],[year]]-1890,10)+1900</f>
        <v>2000-2010</v>
      </c>
      <c r="T5317" s="14" t="s">
        <v>21835</v>
      </c>
      <c r="AB5317" s="14"/>
    </row>
    <row r="5318" spans="1:28" hidden="1" x14ac:dyDescent="0.3">
      <c r="A5318" t="s">
        <v>15571</v>
      </c>
      <c r="B5318" t="s">
        <v>1974</v>
      </c>
      <c r="C5318" t="s">
        <v>17</v>
      </c>
      <c r="D5318">
        <v>2008</v>
      </c>
      <c r="E5318" t="s">
        <v>15500</v>
      </c>
      <c r="F5318">
        <v>7.3</v>
      </c>
      <c r="G5318">
        <v>25000</v>
      </c>
      <c r="H5318" t="s">
        <v>11306</v>
      </c>
      <c r="I5318" t="s">
        <v>11306</v>
      </c>
      <c r="J5318" t="s">
        <v>14612</v>
      </c>
      <c r="K5318" t="s">
        <v>30</v>
      </c>
      <c r="L5318">
        <v>11000000</v>
      </c>
      <c r="M5318">
        <v>39952437</v>
      </c>
      <c r="N5318" t="s">
        <v>9351</v>
      </c>
      <c r="O5318">
        <v>114</v>
      </c>
      <c r="P5318" t="str">
        <f>IF(Table1[[#This Row],[score]]&gt;=8.5,"High",IF(Table1[[#This Row],[score]]&gt;=7,"Medium","Low"))</f>
        <v>Medium</v>
      </c>
      <c r="Q5318" s="5">
        <f>Table1[[#This Row],[gross]]-Table1[[#This Row],[budget]]</f>
        <v>28952437</v>
      </c>
      <c r="R5318" s="5" t="str">
        <f>IF(Table1[[#This Row],[Profit]]&gt;0,"Profit","Loss")</f>
        <v>Profit</v>
      </c>
      <c r="S5318" s="6" t="str">
        <f>FLOOR(Table1[[#This Row],[year]]-1900,10)+1900 &amp; "-" &amp; FLOOR(Table1[[#This Row],[year]]-1890,10)+1900</f>
        <v>2000-2010</v>
      </c>
      <c r="T5318" s="14" t="s">
        <v>21835</v>
      </c>
      <c r="AB5318" s="14"/>
    </row>
    <row r="5319" spans="1:28" hidden="1" x14ac:dyDescent="0.3">
      <c r="A5319" t="s">
        <v>15588</v>
      </c>
      <c r="B5319" t="s">
        <v>1974</v>
      </c>
      <c r="C5319" t="s">
        <v>34</v>
      </c>
      <c r="D5319">
        <v>2008</v>
      </c>
      <c r="E5319" t="s">
        <v>15410</v>
      </c>
      <c r="F5319">
        <v>4.8</v>
      </c>
      <c r="G5319">
        <v>60000</v>
      </c>
      <c r="H5319" t="s">
        <v>13871</v>
      </c>
      <c r="I5319" t="s">
        <v>13871</v>
      </c>
      <c r="J5319" t="s">
        <v>15589</v>
      </c>
      <c r="K5319" t="s">
        <v>30</v>
      </c>
      <c r="L5319">
        <v>60000000</v>
      </c>
      <c r="M5319">
        <v>39164441</v>
      </c>
      <c r="N5319" t="s">
        <v>14559</v>
      </c>
      <c r="O5319">
        <v>103</v>
      </c>
      <c r="P5319" t="str">
        <f>IF(Table1[[#This Row],[score]]&gt;=8.5,"High",IF(Table1[[#This Row],[score]]&gt;=7,"Medium","Low"))</f>
        <v>Low</v>
      </c>
      <c r="Q5319" s="5">
        <f>Table1[[#This Row],[gross]]-Table1[[#This Row],[budget]]</f>
        <v>-20835559</v>
      </c>
      <c r="R5319" s="5" t="str">
        <f>IF(Table1[[#This Row],[Profit]]&gt;0,"Profit","Loss")</f>
        <v>Loss</v>
      </c>
      <c r="S5319" s="6" t="str">
        <f>FLOOR(Table1[[#This Row],[year]]-1900,10)+1900 &amp; "-" &amp; FLOOR(Table1[[#This Row],[year]]-1890,10)+1900</f>
        <v>2000-2010</v>
      </c>
      <c r="T5319" s="14" t="s">
        <v>21835</v>
      </c>
      <c r="AB5319" s="14"/>
    </row>
    <row r="5320" spans="1:28" hidden="1" x14ac:dyDescent="0.3">
      <c r="A5320" t="s">
        <v>15775</v>
      </c>
      <c r="B5320" t="s">
        <v>443</v>
      </c>
      <c r="C5320" t="s">
        <v>34</v>
      </c>
      <c r="D5320">
        <v>2008</v>
      </c>
      <c r="E5320" t="s">
        <v>15776</v>
      </c>
      <c r="F5320">
        <v>7.3</v>
      </c>
      <c r="G5320">
        <v>58000</v>
      </c>
      <c r="H5320" t="s">
        <v>15777</v>
      </c>
      <c r="I5320" t="s">
        <v>15778</v>
      </c>
      <c r="J5320" t="s">
        <v>12001</v>
      </c>
      <c r="K5320" t="s">
        <v>10197</v>
      </c>
      <c r="L5320">
        <f>20500000</f>
        <v>20500000</v>
      </c>
      <c r="M5320">
        <v>38316584</v>
      </c>
      <c r="N5320" t="s">
        <v>15779</v>
      </c>
      <c r="O5320">
        <v>186</v>
      </c>
      <c r="P5320" t="str">
        <f>IF(Table1[[#This Row],[score]]&gt;=8.5,"High",IF(Table1[[#This Row],[score]]&gt;=7,"Medium","Low"))</f>
        <v>Medium</v>
      </c>
      <c r="Q5320" s="5">
        <f>Table1[[#This Row],[gross]]-Table1[[#This Row],[budget]]</f>
        <v>17816584</v>
      </c>
      <c r="R5320" s="5" t="str">
        <f>IF(Table1[[#This Row],[Profit]]&gt;0,"Profit","Loss")</f>
        <v>Profit</v>
      </c>
      <c r="S5320" s="6" t="str">
        <f>FLOOR(Table1[[#This Row],[year]]-1900,10)+1900 &amp; "-" &amp; FLOOR(Table1[[#This Row],[year]]-1890,10)+1900</f>
        <v>2000-2010</v>
      </c>
      <c r="T5320" s="14" t="s">
        <v>21835</v>
      </c>
      <c r="AB5320" s="14"/>
    </row>
    <row r="5321" spans="1:28" hidden="1" x14ac:dyDescent="0.3">
      <c r="A5321" t="s">
        <v>15904</v>
      </c>
      <c r="B5321" t="s">
        <v>1974</v>
      </c>
      <c r="C5321" t="s">
        <v>17</v>
      </c>
      <c r="D5321">
        <v>2008</v>
      </c>
      <c r="E5321" t="s">
        <v>15415</v>
      </c>
      <c r="F5321">
        <v>5.8</v>
      </c>
      <c r="G5321">
        <v>6800</v>
      </c>
      <c r="H5321" t="s">
        <v>14111</v>
      </c>
      <c r="I5321" t="s">
        <v>14111</v>
      </c>
      <c r="J5321" t="s">
        <v>6189</v>
      </c>
      <c r="K5321" t="s">
        <v>30</v>
      </c>
      <c r="L5321">
        <f>20500000</f>
        <v>20500000</v>
      </c>
      <c r="M5321">
        <v>37105289</v>
      </c>
      <c r="N5321" t="s">
        <v>15905</v>
      </c>
      <c r="O5321">
        <v>111</v>
      </c>
      <c r="P5321" t="str">
        <f>IF(Table1[[#This Row],[score]]&gt;=8.5,"High",IF(Table1[[#This Row],[score]]&gt;=7,"Medium","Low"))</f>
        <v>Low</v>
      </c>
      <c r="Q5321" s="5">
        <f>Table1[[#This Row],[gross]]-Table1[[#This Row],[budget]]</f>
        <v>16605289</v>
      </c>
      <c r="R5321" s="5" t="str">
        <f>IF(Table1[[#This Row],[Profit]]&gt;0,"Profit","Loss")</f>
        <v>Profit</v>
      </c>
      <c r="S5321" s="6" t="str">
        <f>FLOOR(Table1[[#This Row],[year]]-1900,10)+1900 &amp; "-" &amp; FLOOR(Table1[[#This Row],[year]]-1890,10)+1900</f>
        <v>2000-2010</v>
      </c>
      <c r="T5321" s="14" t="s">
        <v>21835</v>
      </c>
      <c r="AB5321" s="14"/>
    </row>
    <row r="5322" spans="1:28" hidden="1" x14ac:dyDescent="0.3">
      <c r="A5322" t="s">
        <v>15743</v>
      </c>
      <c r="B5322" t="s">
        <v>443</v>
      </c>
      <c r="C5322" t="s">
        <v>104</v>
      </c>
      <c r="D5322">
        <v>2008</v>
      </c>
      <c r="E5322" t="s">
        <v>15744</v>
      </c>
      <c r="F5322">
        <v>7</v>
      </c>
      <c r="G5322">
        <v>47000</v>
      </c>
      <c r="H5322" t="s">
        <v>15745</v>
      </c>
      <c r="I5322" t="s">
        <v>15746</v>
      </c>
      <c r="J5322" t="s">
        <v>15747</v>
      </c>
      <c r="K5322" t="s">
        <v>306</v>
      </c>
      <c r="L5322">
        <f>20500000</f>
        <v>20500000</v>
      </c>
      <c r="M5322">
        <v>34861529</v>
      </c>
      <c r="N5322" t="s">
        <v>2807</v>
      </c>
      <c r="O5322">
        <v>137</v>
      </c>
      <c r="P5322" t="str">
        <f>IF(Table1[[#This Row],[score]]&gt;=8.5,"High",IF(Table1[[#This Row],[score]]&gt;=7,"Medium","Low"))</f>
        <v>Medium</v>
      </c>
      <c r="Q5322" s="5">
        <f>Table1[[#This Row],[gross]]-Table1[[#This Row],[budget]]</f>
        <v>14361529</v>
      </c>
      <c r="R5322" s="5" t="str">
        <f>IF(Table1[[#This Row],[Profit]]&gt;0,"Profit","Loss")</f>
        <v>Profit</v>
      </c>
      <c r="S5322" s="6" t="str">
        <f>FLOOR(Table1[[#This Row],[year]]-1900,10)+1900 &amp; "-" &amp; FLOOR(Table1[[#This Row],[year]]-1890,10)+1900</f>
        <v>2000-2010</v>
      </c>
      <c r="T5322" s="14" t="s">
        <v>21835</v>
      </c>
      <c r="AB5322" s="14"/>
    </row>
    <row r="5323" spans="1:28" hidden="1" x14ac:dyDescent="0.3">
      <c r="A5323" t="s">
        <v>15542</v>
      </c>
      <c r="B5323" t="s">
        <v>1974</v>
      </c>
      <c r="C5323" t="s">
        <v>41</v>
      </c>
      <c r="D5323">
        <v>2008</v>
      </c>
      <c r="E5323" t="s">
        <v>15543</v>
      </c>
      <c r="F5323">
        <v>1.9</v>
      </c>
      <c r="G5323">
        <v>88000</v>
      </c>
      <c r="H5323" t="s">
        <v>9156</v>
      </c>
      <c r="I5323" t="s">
        <v>9156</v>
      </c>
      <c r="J5323" t="s">
        <v>15544</v>
      </c>
      <c r="K5323" t="s">
        <v>30</v>
      </c>
      <c r="L5323">
        <v>20000000</v>
      </c>
      <c r="M5323">
        <v>34816824</v>
      </c>
      <c r="N5323" t="s">
        <v>14559</v>
      </c>
      <c r="O5323">
        <v>87</v>
      </c>
      <c r="P5323" t="str">
        <f>IF(Table1[[#This Row],[score]]&gt;=8.5,"High",IF(Table1[[#This Row],[score]]&gt;=7,"Medium","Low"))</f>
        <v>Low</v>
      </c>
      <c r="Q5323" s="5">
        <f>Table1[[#This Row],[gross]]-Table1[[#This Row],[budget]]</f>
        <v>14816824</v>
      </c>
      <c r="R5323" s="5" t="str">
        <f>IF(Table1[[#This Row],[Profit]]&gt;0,"Profit","Loss")</f>
        <v>Profit</v>
      </c>
      <c r="S5323" s="6" t="str">
        <f>FLOOR(Table1[[#This Row],[year]]-1900,10)+1900 &amp; "-" &amp; FLOOR(Table1[[#This Row],[year]]-1890,10)+1900</f>
        <v>2000-2010</v>
      </c>
      <c r="T5323" s="14" t="s">
        <v>21835</v>
      </c>
      <c r="AB5323" s="14"/>
    </row>
    <row r="5324" spans="1:28" hidden="1" x14ac:dyDescent="0.3">
      <c r="A5324" t="s">
        <v>15730</v>
      </c>
      <c r="B5324" t="s">
        <v>443</v>
      </c>
      <c r="C5324" t="s">
        <v>63</v>
      </c>
      <c r="D5324">
        <v>2008</v>
      </c>
      <c r="E5324" t="s">
        <v>15731</v>
      </c>
      <c r="F5324">
        <v>7.2</v>
      </c>
      <c r="G5324">
        <v>45000</v>
      </c>
      <c r="H5324" t="s">
        <v>5056</v>
      </c>
      <c r="I5324" t="s">
        <v>14525</v>
      </c>
      <c r="J5324" t="s">
        <v>9963</v>
      </c>
      <c r="K5324" t="s">
        <v>448</v>
      </c>
      <c r="L5324">
        <v>35000000</v>
      </c>
      <c r="M5324">
        <v>34209066</v>
      </c>
      <c r="N5324" t="s">
        <v>15465</v>
      </c>
      <c r="O5324">
        <v>134</v>
      </c>
      <c r="P5324" t="str">
        <f>IF(Table1[[#This Row],[score]]&gt;=8.5,"High",IF(Table1[[#This Row],[score]]&gt;=7,"Medium","Low"))</f>
        <v>Medium</v>
      </c>
      <c r="Q5324" s="5">
        <f>Table1[[#This Row],[gross]]-Table1[[#This Row],[budget]]</f>
        <v>-790934</v>
      </c>
      <c r="R5324" s="5" t="str">
        <f>IF(Table1[[#This Row],[Profit]]&gt;0,"Profit","Loss")</f>
        <v>Loss</v>
      </c>
      <c r="S5324" s="6" t="str">
        <f>FLOOR(Table1[[#This Row],[year]]-1900,10)+1900 &amp; "-" &amp; FLOOR(Table1[[#This Row],[year]]-1890,10)+1900</f>
        <v>2000-2010</v>
      </c>
      <c r="T5324" s="14" t="s">
        <v>21835</v>
      </c>
      <c r="AB5324" s="14"/>
    </row>
    <row r="5325" spans="1:28" hidden="1" x14ac:dyDescent="0.3">
      <c r="A5325" t="s">
        <v>15434</v>
      </c>
      <c r="B5325" t="s">
        <v>16</v>
      </c>
      <c r="C5325" t="s">
        <v>41</v>
      </c>
      <c r="D5325">
        <v>2008</v>
      </c>
      <c r="E5325" t="s">
        <v>14624</v>
      </c>
      <c r="F5325">
        <v>7.9</v>
      </c>
      <c r="G5325">
        <v>398000</v>
      </c>
      <c r="H5325" t="s">
        <v>15435</v>
      </c>
      <c r="I5325" t="s">
        <v>15435</v>
      </c>
      <c r="J5325" t="s">
        <v>11441</v>
      </c>
      <c r="K5325" t="s">
        <v>22</v>
      </c>
      <c r="L5325">
        <v>15000000</v>
      </c>
      <c r="M5325">
        <v>34085749</v>
      </c>
      <c r="N5325" t="s">
        <v>12565</v>
      </c>
      <c r="O5325">
        <v>107</v>
      </c>
      <c r="P5325" t="str">
        <f>IF(Table1[[#This Row],[score]]&gt;=8.5,"High",IF(Table1[[#This Row],[score]]&gt;=7,"Medium","Low"))</f>
        <v>Medium</v>
      </c>
      <c r="Q5325" s="5">
        <f>Table1[[#This Row],[gross]]-Table1[[#This Row],[budget]]</f>
        <v>19085749</v>
      </c>
      <c r="R5325" s="5" t="str">
        <f>IF(Table1[[#This Row],[Profit]]&gt;0,"Profit","Loss")</f>
        <v>Profit</v>
      </c>
      <c r="S5325" s="6" t="str">
        <f>FLOOR(Table1[[#This Row],[year]]-1900,10)+1900 &amp; "-" &amp; FLOOR(Table1[[#This Row],[year]]-1890,10)+1900</f>
        <v>2000-2010</v>
      </c>
      <c r="T5325" s="14" t="s">
        <v>21835</v>
      </c>
      <c r="AB5325" s="14"/>
    </row>
    <row r="5326" spans="1:28" hidden="1" x14ac:dyDescent="0.3">
      <c r="A5326" t="s">
        <v>15572</v>
      </c>
      <c r="B5326" t="s">
        <v>1974</v>
      </c>
      <c r="C5326" t="s">
        <v>41</v>
      </c>
      <c r="D5326">
        <v>2008</v>
      </c>
      <c r="E5326" t="s">
        <v>15573</v>
      </c>
      <c r="F5326">
        <v>6.6</v>
      </c>
      <c r="G5326">
        <v>90000</v>
      </c>
      <c r="H5326" t="s">
        <v>15574</v>
      </c>
      <c r="I5326" t="s">
        <v>15575</v>
      </c>
      <c r="J5326" t="s">
        <v>14887</v>
      </c>
      <c r="K5326" t="s">
        <v>30</v>
      </c>
      <c r="L5326">
        <v>10000000</v>
      </c>
      <c r="M5326">
        <v>33556631</v>
      </c>
      <c r="N5326" t="s">
        <v>10771</v>
      </c>
      <c r="O5326">
        <v>90</v>
      </c>
      <c r="P5326" t="str">
        <f>IF(Table1[[#This Row],[score]]&gt;=8.5,"High",IF(Table1[[#This Row],[score]]&gt;=7,"Medium","Low"))</f>
        <v>Low</v>
      </c>
      <c r="Q5326" s="5">
        <f>Table1[[#This Row],[gross]]-Table1[[#This Row],[budget]]</f>
        <v>23556631</v>
      </c>
      <c r="R5326" s="5" t="str">
        <f>IF(Table1[[#This Row],[Profit]]&gt;0,"Profit","Loss")</f>
        <v>Profit</v>
      </c>
      <c r="S5326" s="6" t="str">
        <f>FLOOR(Table1[[#This Row],[year]]-1900,10)+1900 &amp; "-" &amp; FLOOR(Table1[[#This Row],[year]]-1890,10)+1900</f>
        <v>2000-2010</v>
      </c>
      <c r="T5326" s="14" t="s">
        <v>21835</v>
      </c>
      <c r="AB5326" s="14"/>
    </row>
    <row r="5327" spans="1:28" hidden="1" x14ac:dyDescent="0.3">
      <c r="A5327" t="s">
        <v>15812</v>
      </c>
      <c r="B5327" t="s">
        <v>33</v>
      </c>
      <c r="C5327" t="s">
        <v>17</v>
      </c>
      <c r="D5327">
        <v>2008</v>
      </c>
      <c r="E5327" t="s">
        <v>15299</v>
      </c>
      <c r="F5327">
        <v>6.5</v>
      </c>
      <c r="G5327">
        <v>22000</v>
      </c>
      <c r="H5327" t="s">
        <v>15813</v>
      </c>
      <c r="I5327" t="s">
        <v>15813</v>
      </c>
      <c r="J5327" t="s">
        <v>5429</v>
      </c>
      <c r="K5327" t="s">
        <v>30</v>
      </c>
      <c r="L5327">
        <v>500000</v>
      </c>
      <c r="M5327">
        <v>33473297</v>
      </c>
      <c r="N5327" t="s">
        <v>12200</v>
      </c>
      <c r="O5327">
        <v>122</v>
      </c>
      <c r="P5327" t="str">
        <f>IF(Table1[[#This Row],[score]]&gt;=8.5,"High",IF(Table1[[#This Row],[score]]&gt;=7,"Medium","Low"))</f>
        <v>Low</v>
      </c>
      <c r="Q5327" s="5">
        <f>Table1[[#This Row],[gross]]-Table1[[#This Row],[budget]]</f>
        <v>32973297</v>
      </c>
      <c r="R5327" s="5" t="str">
        <f>IF(Table1[[#This Row],[Profit]]&gt;0,"Profit","Loss")</f>
        <v>Profit</v>
      </c>
      <c r="S5327" s="6" t="str">
        <f>FLOOR(Table1[[#This Row],[year]]-1900,10)+1900 &amp; "-" &amp; FLOOR(Table1[[#This Row],[year]]-1890,10)+1900</f>
        <v>2000-2010</v>
      </c>
      <c r="T5327" s="14" t="s">
        <v>21835</v>
      </c>
      <c r="AB5327" s="14"/>
    </row>
    <row r="5328" spans="1:28" hidden="1" x14ac:dyDescent="0.3">
      <c r="A5328" t="s">
        <v>15901</v>
      </c>
      <c r="B5328" t="s">
        <v>1974</v>
      </c>
      <c r="C5328" t="s">
        <v>17</v>
      </c>
      <c r="D5328">
        <v>2008</v>
      </c>
      <c r="E5328" t="s">
        <v>15252</v>
      </c>
      <c r="F5328">
        <v>6.6</v>
      </c>
      <c r="G5328">
        <v>21000</v>
      </c>
      <c r="H5328" t="s">
        <v>15902</v>
      </c>
      <c r="I5328" t="s">
        <v>15902</v>
      </c>
      <c r="J5328" t="s">
        <v>1039</v>
      </c>
      <c r="K5328" t="s">
        <v>30</v>
      </c>
      <c r="L5328">
        <f>20500000</f>
        <v>20500000</v>
      </c>
      <c r="M5328">
        <v>32568427</v>
      </c>
      <c r="N5328" t="s">
        <v>15677</v>
      </c>
      <c r="O5328">
        <v>93</v>
      </c>
      <c r="P5328" t="str">
        <f>IF(Table1[[#This Row],[score]]&gt;=8.5,"High",IF(Table1[[#This Row],[score]]&gt;=7,"Medium","Low"))</f>
        <v>Low</v>
      </c>
      <c r="Q5328" s="5">
        <f>Table1[[#This Row],[gross]]-Table1[[#This Row],[budget]]</f>
        <v>12068427</v>
      </c>
      <c r="R5328" s="5" t="str">
        <f>IF(Table1[[#This Row],[Profit]]&gt;0,"Profit","Loss")</f>
        <v>Profit</v>
      </c>
      <c r="S5328" s="6" t="str">
        <f>FLOOR(Table1[[#This Row],[year]]-1900,10)+1900 &amp; "-" &amp; FLOOR(Table1[[#This Row],[year]]-1890,10)+1900</f>
        <v>2000-2010</v>
      </c>
      <c r="T5328" s="14" t="s">
        <v>21835</v>
      </c>
      <c r="AB5328" s="14"/>
    </row>
    <row r="5329" spans="1:28" hidden="1" x14ac:dyDescent="0.3">
      <c r="A5329" t="s">
        <v>15727</v>
      </c>
      <c r="B5329" t="s">
        <v>16</v>
      </c>
      <c r="C5329" t="s">
        <v>104</v>
      </c>
      <c r="D5329">
        <v>2008</v>
      </c>
      <c r="E5329" t="s">
        <v>15617</v>
      </c>
      <c r="F5329">
        <v>6.6</v>
      </c>
      <c r="G5329">
        <v>60000</v>
      </c>
      <c r="H5329" t="s">
        <v>13549</v>
      </c>
      <c r="I5329" t="s">
        <v>12602</v>
      </c>
      <c r="J5329" t="s">
        <v>9981</v>
      </c>
      <c r="K5329" t="s">
        <v>30</v>
      </c>
      <c r="L5329">
        <v>30000000</v>
      </c>
      <c r="M5329">
        <v>31200557</v>
      </c>
      <c r="N5329" t="s">
        <v>2001</v>
      </c>
      <c r="O5329">
        <v>130</v>
      </c>
      <c r="P5329" t="str">
        <f>IF(Table1[[#This Row],[score]]&gt;=8.5,"High",IF(Table1[[#This Row],[score]]&gt;=7,"Medium","Low"))</f>
        <v>Low</v>
      </c>
      <c r="Q5329" s="5">
        <f>Table1[[#This Row],[gross]]-Table1[[#This Row],[budget]]</f>
        <v>1200557</v>
      </c>
      <c r="R5329" s="5" t="str">
        <f>IF(Table1[[#This Row],[Profit]]&gt;0,"Profit","Loss")</f>
        <v>Profit</v>
      </c>
      <c r="S5329" s="6" t="str">
        <f>FLOOR(Table1[[#This Row],[year]]-1900,10)+1900 &amp; "-" &amp; FLOOR(Table1[[#This Row],[year]]-1890,10)+1900</f>
        <v>2000-2010</v>
      </c>
      <c r="T5329" s="14" t="s">
        <v>21835</v>
      </c>
      <c r="AB5329" s="14"/>
    </row>
    <row r="5330" spans="1:28" hidden="1" x14ac:dyDescent="0.3">
      <c r="A5330" t="s">
        <v>15882</v>
      </c>
      <c r="B5330" t="s">
        <v>33</v>
      </c>
      <c r="C5330" t="s">
        <v>390</v>
      </c>
      <c r="D5330">
        <v>2008</v>
      </c>
      <c r="E5330" t="s">
        <v>15591</v>
      </c>
      <c r="F5330">
        <v>6</v>
      </c>
      <c r="G5330">
        <v>23000</v>
      </c>
      <c r="H5330" t="s">
        <v>15883</v>
      </c>
      <c r="I5330" t="s">
        <v>15884</v>
      </c>
      <c r="J5330" t="s">
        <v>2594</v>
      </c>
      <c r="K5330" t="s">
        <v>30</v>
      </c>
      <c r="L5330">
        <v>25000000</v>
      </c>
      <c r="M5330">
        <v>30893885</v>
      </c>
      <c r="N5330" t="s">
        <v>118</v>
      </c>
      <c r="O5330">
        <v>87</v>
      </c>
      <c r="P5330" t="str">
        <f>IF(Table1[[#This Row],[score]]&gt;=8.5,"High",IF(Table1[[#This Row],[score]]&gt;=7,"Medium","Low"))</f>
        <v>Low</v>
      </c>
      <c r="Q5330" s="5">
        <f>Table1[[#This Row],[gross]]-Table1[[#This Row],[budget]]</f>
        <v>5893885</v>
      </c>
      <c r="R5330" s="5" t="str">
        <f>IF(Table1[[#This Row],[Profit]]&gt;0,"Profit","Loss")</f>
        <v>Profit</v>
      </c>
      <c r="S5330" s="6" t="str">
        <f>FLOOR(Table1[[#This Row],[year]]-1900,10)+1900 &amp; "-" &amp; FLOOR(Table1[[#This Row],[year]]-1890,10)+1900</f>
        <v>2000-2010</v>
      </c>
      <c r="T5330" s="14" t="s">
        <v>21835</v>
      </c>
      <c r="AB5330" s="14"/>
    </row>
    <row r="5331" spans="1:28" hidden="1" x14ac:dyDescent="0.3">
      <c r="A5331" t="s">
        <v>15866</v>
      </c>
      <c r="B5331" t="s">
        <v>1974</v>
      </c>
      <c r="C5331" t="s">
        <v>41</v>
      </c>
      <c r="D5331">
        <v>2008</v>
      </c>
      <c r="E5331" t="s">
        <v>15232</v>
      </c>
      <c r="F5331">
        <v>6.4</v>
      </c>
      <c r="G5331">
        <v>89000</v>
      </c>
      <c r="H5331" t="s">
        <v>12106</v>
      </c>
      <c r="I5331" t="s">
        <v>12106</v>
      </c>
      <c r="J5331" t="s">
        <v>11796</v>
      </c>
      <c r="K5331" t="s">
        <v>22</v>
      </c>
      <c r="L5331">
        <v>20000000</v>
      </c>
      <c r="M5331">
        <v>30579406</v>
      </c>
      <c r="N5331" t="s">
        <v>2001</v>
      </c>
      <c r="O5331">
        <v>102</v>
      </c>
      <c r="P5331" t="str">
        <f>IF(Table1[[#This Row],[score]]&gt;=8.5,"High",IF(Table1[[#This Row],[score]]&gt;=7,"Medium","Low"))</f>
        <v>Low</v>
      </c>
      <c r="Q5331" s="5">
        <f>Table1[[#This Row],[gross]]-Table1[[#This Row],[budget]]</f>
        <v>10579406</v>
      </c>
      <c r="R5331" s="5" t="str">
        <f>IF(Table1[[#This Row],[Profit]]&gt;0,"Profit","Loss")</f>
        <v>Profit</v>
      </c>
      <c r="S5331" s="6" t="str">
        <f>FLOOR(Table1[[#This Row],[year]]-1900,10)+1900 &amp; "-" &amp; FLOOR(Table1[[#This Row],[year]]-1890,10)+1900</f>
        <v>2000-2010</v>
      </c>
      <c r="T5331" s="14" t="s">
        <v>21835</v>
      </c>
      <c r="AB5331" s="14"/>
    </row>
    <row r="5332" spans="1:28" hidden="1" x14ac:dyDescent="0.3">
      <c r="A5332" t="s">
        <v>15661</v>
      </c>
      <c r="B5332" t="s">
        <v>1974</v>
      </c>
      <c r="C5332" t="s">
        <v>63</v>
      </c>
      <c r="D5332">
        <v>2008</v>
      </c>
      <c r="E5332" t="s">
        <v>15500</v>
      </c>
      <c r="F5332">
        <v>6.3</v>
      </c>
      <c r="G5332">
        <v>47000</v>
      </c>
      <c r="H5332" t="s">
        <v>779</v>
      </c>
      <c r="I5332" t="s">
        <v>3889</v>
      </c>
      <c r="J5332" t="s">
        <v>15662</v>
      </c>
      <c r="K5332" t="s">
        <v>30</v>
      </c>
      <c r="L5332">
        <v>25100000</v>
      </c>
      <c r="M5332">
        <v>29560587</v>
      </c>
      <c r="N5332" t="s">
        <v>14559</v>
      </c>
      <c r="O5332">
        <v>129</v>
      </c>
      <c r="P5332" t="str">
        <f>IF(Table1[[#This Row],[score]]&gt;=8.5,"High",IF(Table1[[#This Row],[score]]&gt;=7,"Medium","Low"))</f>
        <v>Low</v>
      </c>
      <c r="Q5332" s="5">
        <f>Table1[[#This Row],[gross]]-Table1[[#This Row],[budget]]</f>
        <v>4460587</v>
      </c>
      <c r="R5332" s="5" t="str">
        <f>IF(Table1[[#This Row],[Profit]]&gt;0,"Profit","Loss")</f>
        <v>Profit</v>
      </c>
      <c r="S5332" s="6" t="str">
        <f>FLOOR(Table1[[#This Row],[year]]-1900,10)+1900 &amp; "-" &amp; FLOOR(Table1[[#This Row],[year]]-1890,10)+1900</f>
        <v>2000-2010</v>
      </c>
      <c r="T5332" s="14" t="s">
        <v>21835</v>
      </c>
      <c r="AB5332" s="14"/>
    </row>
    <row r="5333" spans="1:28" hidden="1" x14ac:dyDescent="0.3">
      <c r="A5333" t="s">
        <v>15891</v>
      </c>
      <c r="B5333" t="s">
        <v>33</v>
      </c>
      <c r="C5333" t="s">
        <v>25</v>
      </c>
      <c r="D5333">
        <v>2008</v>
      </c>
      <c r="E5333" t="s">
        <v>15892</v>
      </c>
      <c r="F5333">
        <v>4.7</v>
      </c>
      <c r="G5333">
        <v>7000</v>
      </c>
      <c r="H5333" t="s">
        <v>6840</v>
      </c>
      <c r="I5333" t="s">
        <v>6840</v>
      </c>
      <c r="J5333" t="s">
        <v>15893</v>
      </c>
      <c r="K5333" t="s">
        <v>30</v>
      </c>
      <c r="L5333">
        <v>40000000</v>
      </c>
      <c r="M5333">
        <v>28972508</v>
      </c>
      <c r="N5333" t="s">
        <v>23</v>
      </c>
      <c r="O5333">
        <v>89</v>
      </c>
      <c r="P5333" t="str">
        <f>IF(Table1[[#This Row],[score]]&gt;=8.5,"High",IF(Table1[[#This Row],[score]]&gt;=7,"Medium","Low"))</f>
        <v>Low</v>
      </c>
      <c r="Q5333" s="5">
        <f>Table1[[#This Row],[gross]]-Table1[[#This Row],[budget]]</f>
        <v>-11027492</v>
      </c>
      <c r="R5333" s="5" t="str">
        <f>IF(Table1[[#This Row],[Profit]]&gt;0,"Profit","Loss")</f>
        <v>Loss</v>
      </c>
      <c r="S5333" s="6" t="str">
        <f>FLOOR(Table1[[#This Row],[year]]-1900,10)+1900 &amp; "-" &amp; FLOOR(Table1[[#This Row],[year]]-1890,10)+1900</f>
        <v>2000-2010</v>
      </c>
      <c r="T5333" s="14" t="s">
        <v>21835</v>
      </c>
      <c r="AB5333" s="14"/>
    </row>
    <row r="5334" spans="1:28" hidden="1" x14ac:dyDescent="0.3">
      <c r="A5334" t="s">
        <v>15656</v>
      </c>
      <c r="B5334" t="s">
        <v>16</v>
      </c>
      <c r="C5334" t="s">
        <v>34</v>
      </c>
      <c r="D5334">
        <v>2008</v>
      </c>
      <c r="E5334" t="s">
        <v>15573</v>
      </c>
      <c r="F5334">
        <v>6.7</v>
      </c>
      <c r="G5334">
        <v>59000</v>
      </c>
      <c r="H5334" t="s">
        <v>3099</v>
      </c>
      <c r="I5334" t="s">
        <v>15657</v>
      </c>
      <c r="J5334" t="s">
        <v>3099</v>
      </c>
      <c r="K5334" t="s">
        <v>30</v>
      </c>
      <c r="L5334">
        <v>20000000</v>
      </c>
      <c r="M5334">
        <v>27712362</v>
      </c>
      <c r="N5334" t="s">
        <v>2001</v>
      </c>
      <c r="O5334">
        <v>115</v>
      </c>
      <c r="P5334" t="str">
        <f>IF(Table1[[#This Row],[score]]&gt;=8.5,"High",IF(Table1[[#This Row],[score]]&gt;=7,"Medium","Low"))</f>
        <v>Low</v>
      </c>
      <c r="Q5334" s="5">
        <f>Table1[[#This Row],[gross]]-Table1[[#This Row],[budget]]</f>
        <v>7712362</v>
      </c>
      <c r="R5334" s="5" t="str">
        <f>IF(Table1[[#This Row],[Profit]]&gt;0,"Profit","Loss")</f>
        <v>Profit</v>
      </c>
      <c r="S5334" s="6" t="str">
        <f>FLOOR(Table1[[#This Row],[year]]-1900,10)+1900 &amp; "-" &amp; FLOOR(Table1[[#This Row],[year]]-1890,10)+1900</f>
        <v>2000-2010</v>
      </c>
      <c r="T5334" s="14" t="s">
        <v>21835</v>
      </c>
      <c r="AB5334" s="14"/>
    </row>
    <row r="5335" spans="1:28" hidden="1" x14ac:dyDescent="0.3">
      <c r="A5335" t="s">
        <v>15814</v>
      </c>
      <c r="B5335" t="s">
        <v>1974</v>
      </c>
      <c r="C5335" t="s">
        <v>34</v>
      </c>
      <c r="D5335">
        <v>2008</v>
      </c>
      <c r="E5335" t="s">
        <v>15815</v>
      </c>
      <c r="F5335">
        <v>7</v>
      </c>
      <c r="G5335">
        <v>56000</v>
      </c>
      <c r="H5335" t="s">
        <v>15816</v>
      </c>
      <c r="I5335" t="s">
        <v>15816</v>
      </c>
      <c r="J5335" t="s">
        <v>13408</v>
      </c>
      <c r="K5335" t="s">
        <v>30</v>
      </c>
      <c r="L5335">
        <v>22000000</v>
      </c>
      <c r="M5335">
        <v>27675014</v>
      </c>
      <c r="N5335" t="s">
        <v>15677</v>
      </c>
      <c r="O5335">
        <v>114</v>
      </c>
      <c r="P5335" t="str">
        <f>IF(Table1[[#This Row],[score]]&gt;=8.5,"High",IF(Table1[[#This Row],[score]]&gt;=7,"Medium","Low"))</f>
        <v>Medium</v>
      </c>
      <c r="Q5335" s="5">
        <f>Table1[[#This Row],[gross]]-Table1[[#This Row],[budget]]</f>
        <v>5675014</v>
      </c>
      <c r="R5335" s="5" t="str">
        <f>IF(Table1[[#This Row],[Profit]]&gt;0,"Profit","Loss")</f>
        <v>Profit</v>
      </c>
      <c r="S5335" s="6" t="str">
        <f>FLOOR(Table1[[#This Row],[year]]-1900,10)+1900 &amp; "-" &amp; FLOOR(Table1[[#This Row],[year]]-1890,10)+1900</f>
        <v>2000-2010</v>
      </c>
      <c r="T5335" s="14" t="s">
        <v>21835</v>
      </c>
      <c r="AB5335" s="14"/>
    </row>
    <row r="5336" spans="1:28" hidden="1" x14ac:dyDescent="0.3">
      <c r="A5336" t="s">
        <v>15742</v>
      </c>
      <c r="B5336" t="s">
        <v>16</v>
      </c>
      <c r="C5336" t="s">
        <v>63</v>
      </c>
      <c r="D5336">
        <v>2008</v>
      </c>
      <c r="E5336" t="s">
        <v>15417</v>
      </c>
      <c r="F5336">
        <v>7.7</v>
      </c>
      <c r="G5336">
        <v>105000</v>
      </c>
      <c r="H5336" t="s">
        <v>1122</v>
      </c>
      <c r="I5336" t="s">
        <v>14400</v>
      </c>
      <c r="J5336" t="s">
        <v>457</v>
      </c>
      <c r="K5336" t="s">
        <v>22</v>
      </c>
      <c r="L5336">
        <v>25000000</v>
      </c>
      <c r="M5336">
        <v>27426335</v>
      </c>
      <c r="N5336" t="s">
        <v>61</v>
      </c>
      <c r="O5336">
        <v>122</v>
      </c>
      <c r="P5336" t="str">
        <f>IF(Table1[[#This Row],[score]]&gt;=8.5,"High",IF(Table1[[#This Row],[score]]&gt;=7,"Medium","Low"))</f>
        <v>Medium</v>
      </c>
      <c r="Q5336" s="5">
        <f>Table1[[#This Row],[gross]]-Table1[[#This Row],[budget]]</f>
        <v>2426335</v>
      </c>
      <c r="R5336" s="5" t="str">
        <f>IF(Table1[[#This Row],[Profit]]&gt;0,"Profit","Loss")</f>
        <v>Profit</v>
      </c>
      <c r="S5336" s="6" t="str">
        <f>FLOOR(Table1[[#This Row],[year]]-1900,10)+1900 &amp; "-" &amp; FLOOR(Table1[[#This Row],[year]]-1890,10)+1900</f>
        <v>2000-2010</v>
      </c>
      <c r="T5336" s="14" t="s">
        <v>21835</v>
      </c>
      <c r="AB5336" s="14"/>
    </row>
    <row r="5337" spans="1:28" hidden="1" x14ac:dyDescent="0.3">
      <c r="A5337" t="s">
        <v>15590</v>
      </c>
      <c r="B5337" t="s">
        <v>1974</v>
      </c>
      <c r="C5337" t="s">
        <v>41</v>
      </c>
      <c r="D5337">
        <v>2008</v>
      </c>
      <c r="E5337" t="s">
        <v>15591</v>
      </c>
      <c r="F5337">
        <v>6.7</v>
      </c>
      <c r="G5337">
        <v>71000</v>
      </c>
      <c r="H5337" t="s">
        <v>5848</v>
      </c>
      <c r="I5337" t="s">
        <v>5848</v>
      </c>
      <c r="J5337" t="s">
        <v>15592</v>
      </c>
      <c r="K5337" t="s">
        <v>30</v>
      </c>
      <c r="L5337">
        <v>20000000</v>
      </c>
      <c r="M5337">
        <v>27090159</v>
      </c>
      <c r="N5337" t="s">
        <v>14447</v>
      </c>
      <c r="O5337">
        <v>102</v>
      </c>
      <c r="P5337" t="str">
        <f>IF(Table1[[#This Row],[score]]&gt;=8.5,"High",IF(Table1[[#This Row],[score]]&gt;=7,"Medium","Low"))</f>
        <v>Low</v>
      </c>
      <c r="Q5337" s="5">
        <f>Table1[[#This Row],[gross]]-Table1[[#This Row],[budget]]</f>
        <v>7090159</v>
      </c>
      <c r="R5337" s="5" t="str">
        <f>IF(Table1[[#This Row],[Profit]]&gt;0,"Profit","Loss")</f>
        <v>Profit</v>
      </c>
      <c r="S5337" s="6" t="str">
        <f>FLOOR(Table1[[#This Row],[year]]-1900,10)+1900 &amp; "-" &amp; FLOOR(Table1[[#This Row],[year]]-1890,10)+1900</f>
        <v>2000-2010</v>
      </c>
      <c r="T5337" s="14" t="s">
        <v>21835</v>
      </c>
      <c r="AB5337" s="14"/>
    </row>
    <row r="5338" spans="1:28" hidden="1" x14ac:dyDescent="0.3">
      <c r="A5338" t="s">
        <v>15871</v>
      </c>
      <c r="B5338" t="s">
        <v>16</v>
      </c>
      <c r="C5338" t="s">
        <v>34</v>
      </c>
      <c r="D5338">
        <v>2008</v>
      </c>
      <c r="E5338" t="s">
        <v>15872</v>
      </c>
      <c r="F5338">
        <v>7.4</v>
      </c>
      <c r="G5338">
        <v>37000</v>
      </c>
      <c r="H5338" t="s">
        <v>5276</v>
      </c>
      <c r="I5338" t="s">
        <v>13401</v>
      </c>
      <c r="J5338" t="s">
        <v>15873</v>
      </c>
      <c r="K5338" t="s">
        <v>5762</v>
      </c>
      <c r="L5338">
        <f>20500000</f>
        <v>20500000</v>
      </c>
      <c r="M5338">
        <v>26937355</v>
      </c>
      <c r="N5338" t="s">
        <v>2018</v>
      </c>
      <c r="O5338">
        <v>150</v>
      </c>
      <c r="P5338" t="str">
        <f>IF(Table1[[#This Row],[score]]&gt;=8.5,"High",IF(Table1[[#This Row],[score]]&gt;=7,"Medium","Low"))</f>
        <v>Medium</v>
      </c>
      <c r="Q5338" s="5">
        <f>Table1[[#This Row],[gross]]-Table1[[#This Row],[budget]]</f>
        <v>6437355</v>
      </c>
      <c r="R5338" s="5" t="str">
        <f>IF(Table1[[#This Row],[Profit]]&gt;0,"Profit","Loss")</f>
        <v>Profit</v>
      </c>
      <c r="S5338" s="6" t="str">
        <f>FLOOR(Table1[[#This Row],[year]]-1900,10)+1900 &amp; "-" &amp; FLOOR(Table1[[#This Row],[year]]-1890,10)+1900</f>
        <v>2000-2010</v>
      </c>
      <c r="T5338" s="14" t="s">
        <v>21860</v>
      </c>
      <c r="AB5338" s="14"/>
    </row>
    <row r="5339" spans="1:28" hidden="1" x14ac:dyDescent="0.3">
      <c r="A5339" t="s">
        <v>15848</v>
      </c>
      <c r="B5339" t="s">
        <v>1974</v>
      </c>
      <c r="C5339" t="s">
        <v>41</v>
      </c>
      <c r="D5339">
        <v>2008</v>
      </c>
      <c r="E5339" t="s">
        <v>15360</v>
      </c>
      <c r="F5339">
        <v>5.8</v>
      </c>
      <c r="G5339">
        <v>21000</v>
      </c>
      <c r="H5339" t="s">
        <v>6173</v>
      </c>
      <c r="I5339" t="s">
        <v>15849</v>
      </c>
      <c r="J5339" t="s">
        <v>2338</v>
      </c>
      <c r="K5339" t="s">
        <v>30</v>
      </c>
      <c r="L5339">
        <v>22000000</v>
      </c>
      <c r="M5339">
        <v>26412163</v>
      </c>
      <c r="N5339" t="s">
        <v>15850</v>
      </c>
      <c r="O5339">
        <v>104</v>
      </c>
      <c r="P5339" t="str">
        <f>IF(Table1[[#This Row],[score]]&gt;=8.5,"High",IF(Table1[[#This Row],[score]]&gt;=7,"Medium","Low"))</f>
        <v>Low</v>
      </c>
      <c r="Q5339" s="5">
        <f>Table1[[#This Row],[gross]]-Table1[[#This Row],[budget]]</f>
        <v>4412163</v>
      </c>
      <c r="R5339" s="5" t="str">
        <f>IF(Table1[[#This Row],[Profit]]&gt;0,"Profit","Loss")</f>
        <v>Profit</v>
      </c>
      <c r="S5339" s="6" t="str">
        <f>FLOOR(Table1[[#This Row],[year]]-1900,10)+1900 &amp; "-" &amp; FLOOR(Table1[[#This Row],[year]]-1890,10)+1900</f>
        <v>2000-2010</v>
      </c>
      <c r="T5339" s="14" t="s">
        <v>21835</v>
      </c>
      <c r="AB5339" s="14"/>
    </row>
    <row r="5340" spans="1:28" hidden="1" x14ac:dyDescent="0.3">
      <c r="A5340" t="s">
        <v>15442</v>
      </c>
      <c r="B5340" t="s">
        <v>16</v>
      </c>
      <c r="C5340" t="s">
        <v>34</v>
      </c>
      <c r="D5340">
        <v>2008</v>
      </c>
      <c r="E5340" t="s">
        <v>15420</v>
      </c>
      <c r="F5340">
        <v>7.3</v>
      </c>
      <c r="G5340">
        <v>241000</v>
      </c>
      <c r="H5340" t="s">
        <v>9984</v>
      </c>
      <c r="I5340" t="s">
        <v>9984</v>
      </c>
      <c r="J5340" t="s">
        <v>11335</v>
      </c>
      <c r="K5340" t="s">
        <v>22</v>
      </c>
      <c r="L5340">
        <v>18000000</v>
      </c>
      <c r="M5340">
        <v>25740863</v>
      </c>
      <c r="N5340" t="s">
        <v>23</v>
      </c>
      <c r="O5340">
        <v>114</v>
      </c>
      <c r="P5340" t="str">
        <f>IF(Table1[[#This Row],[score]]&gt;=8.5,"High",IF(Table1[[#This Row],[score]]&gt;=7,"Medium","Low"))</f>
        <v>Medium</v>
      </c>
      <c r="Q5340" s="5">
        <f>Table1[[#This Row],[gross]]-Table1[[#This Row],[budget]]</f>
        <v>7740863</v>
      </c>
      <c r="R5340" s="5" t="str">
        <f>IF(Table1[[#This Row],[Profit]]&gt;0,"Profit","Loss")</f>
        <v>Profit</v>
      </c>
      <c r="S5340" s="6" t="str">
        <f>FLOOR(Table1[[#This Row],[year]]-1900,10)+1900 &amp; "-" &amp; FLOOR(Table1[[#This Row],[year]]-1890,10)+1900</f>
        <v>2000-2010</v>
      </c>
      <c r="T5340" s="14" t="s">
        <v>21835</v>
      </c>
      <c r="AB5340" s="14"/>
    </row>
    <row r="5341" spans="1:28" hidden="1" x14ac:dyDescent="0.3">
      <c r="A5341" t="s">
        <v>15473</v>
      </c>
      <c r="B5341" t="s">
        <v>16</v>
      </c>
      <c r="C5341" t="s">
        <v>25</v>
      </c>
      <c r="D5341">
        <v>2008</v>
      </c>
      <c r="E5341" t="s">
        <v>15474</v>
      </c>
      <c r="F5341">
        <v>5.9</v>
      </c>
      <c r="G5341">
        <v>72000</v>
      </c>
      <c r="H5341" t="s">
        <v>15475</v>
      </c>
      <c r="I5341" t="s">
        <v>10166</v>
      </c>
      <c r="J5341" t="s">
        <v>15476</v>
      </c>
      <c r="K5341" t="s">
        <v>30</v>
      </c>
      <c r="L5341">
        <v>8000000</v>
      </c>
      <c r="M5341">
        <v>22818256</v>
      </c>
      <c r="N5341" t="s">
        <v>9593</v>
      </c>
      <c r="O5341">
        <v>90</v>
      </c>
      <c r="P5341" t="str">
        <f>IF(Table1[[#This Row],[score]]&gt;=8.5,"High",IF(Table1[[#This Row],[score]]&gt;=7,"Medium","Low"))</f>
        <v>Low</v>
      </c>
      <c r="Q5341" s="5">
        <f>Table1[[#This Row],[gross]]-Table1[[#This Row],[budget]]</f>
        <v>14818256</v>
      </c>
      <c r="R5341" s="5" t="str">
        <f>IF(Table1[[#This Row],[Profit]]&gt;0,"Profit","Loss")</f>
        <v>Profit</v>
      </c>
      <c r="S5341" s="6" t="str">
        <f>FLOOR(Table1[[#This Row],[year]]-1900,10)+1900 &amp; "-" &amp; FLOOR(Table1[[#This Row],[year]]-1890,10)+1900</f>
        <v>2000-2010</v>
      </c>
      <c r="T5341" s="14" t="s">
        <v>21835</v>
      </c>
      <c r="AB5341" s="14"/>
    </row>
    <row r="5342" spans="1:28" hidden="1" x14ac:dyDescent="0.3">
      <c r="A5342" t="s">
        <v>15578</v>
      </c>
      <c r="B5342" t="s">
        <v>16</v>
      </c>
      <c r="C5342" t="s">
        <v>34</v>
      </c>
      <c r="D5342">
        <v>2008</v>
      </c>
      <c r="E5342" t="s">
        <v>15482</v>
      </c>
      <c r="F5342">
        <v>5.9</v>
      </c>
      <c r="G5342">
        <v>75000</v>
      </c>
      <c r="H5342" t="s">
        <v>13864</v>
      </c>
      <c r="I5342" t="s">
        <v>13864</v>
      </c>
      <c r="J5342" t="s">
        <v>15579</v>
      </c>
      <c r="K5342" t="s">
        <v>22</v>
      </c>
      <c r="L5342">
        <v>30000000</v>
      </c>
      <c r="M5342">
        <v>22472631</v>
      </c>
      <c r="N5342" t="s">
        <v>13515</v>
      </c>
      <c r="O5342">
        <v>105</v>
      </c>
      <c r="P5342" t="str">
        <f>IF(Table1[[#This Row],[score]]&gt;=8.5,"High",IF(Table1[[#This Row],[score]]&gt;=7,"Medium","Low"))</f>
        <v>Low</v>
      </c>
      <c r="Q5342" s="5">
        <f>Table1[[#This Row],[gross]]-Table1[[#This Row],[budget]]</f>
        <v>-7527369</v>
      </c>
      <c r="R5342" s="5" t="str">
        <f>IF(Table1[[#This Row],[Profit]]&gt;0,"Profit","Loss")</f>
        <v>Loss</v>
      </c>
      <c r="S5342" s="6" t="str">
        <f>FLOOR(Table1[[#This Row],[year]]-1900,10)+1900 &amp; "-" &amp; FLOOR(Table1[[#This Row],[year]]-1890,10)+1900</f>
        <v>2000-2010</v>
      </c>
      <c r="T5342" s="14" t="s">
        <v>21835</v>
      </c>
      <c r="AB5342" s="14"/>
    </row>
    <row r="5343" spans="1:28" hidden="1" x14ac:dyDescent="0.3">
      <c r="A5343" t="s">
        <v>15527</v>
      </c>
      <c r="B5343" t="s">
        <v>1974</v>
      </c>
      <c r="C5343" t="s">
        <v>41</v>
      </c>
      <c r="D5343">
        <v>2008</v>
      </c>
      <c r="E5343" t="s">
        <v>15528</v>
      </c>
      <c r="F5343">
        <v>6.1</v>
      </c>
      <c r="G5343">
        <v>52000</v>
      </c>
      <c r="H5343" t="s">
        <v>15529</v>
      </c>
      <c r="I5343" t="s">
        <v>15530</v>
      </c>
      <c r="J5343" t="s">
        <v>14510</v>
      </c>
      <c r="K5343" t="s">
        <v>30</v>
      </c>
      <c r="L5343">
        <v>20000000</v>
      </c>
      <c r="M5343">
        <v>21972336</v>
      </c>
      <c r="N5343" t="s">
        <v>61</v>
      </c>
      <c r="O5343">
        <v>98</v>
      </c>
      <c r="P5343" t="str">
        <f>IF(Table1[[#This Row],[score]]&gt;=8.5,"High",IF(Table1[[#This Row],[score]]&gt;=7,"Medium","Low"))</f>
        <v>Low</v>
      </c>
      <c r="Q5343" s="5">
        <f>Table1[[#This Row],[gross]]-Table1[[#This Row],[budget]]</f>
        <v>1972336</v>
      </c>
      <c r="R5343" s="5" t="str">
        <f>IF(Table1[[#This Row],[Profit]]&gt;0,"Profit","Loss")</f>
        <v>Profit</v>
      </c>
      <c r="S5343" s="6" t="str">
        <f>FLOOR(Table1[[#This Row],[year]]-1900,10)+1900 &amp; "-" &amp; FLOOR(Table1[[#This Row],[year]]-1890,10)+1900</f>
        <v>2000-2010</v>
      </c>
      <c r="T5343" s="14" t="s">
        <v>21844</v>
      </c>
      <c r="AB5343" s="14"/>
    </row>
    <row r="5344" spans="1:28" hidden="1" x14ac:dyDescent="0.3">
      <c r="A5344" t="s">
        <v>15493</v>
      </c>
      <c r="B5344" t="s">
        <v>16</v>
      </c>
      <c r="C5344" t="s">
        <v>1192</v>
      </c>
      <c r="D5344">
        <v>2008</v>
      </c>
      <c r="E5344" t="s">
        <v>15494</v>
      </c>
      <c r="F5344">
        <v>7.4</v>
      </c>
      <c r="G5344">
        <v>76000</v>
      </c>
      <c r="H5344" t="s">
        <v>15495</v>
      </c>
      <c r="I5344" t="s">
        <v>15495</v>
      </c>
      <c r="J5344" t="s">
        <v>3992</v>
      </c>
      <c r="K5344" t="s">
        <v>30</v>
      </c>
      <c r="L5344">
        <v>2900000</v>
      </c>
      <c r="M5344">
        <f>20205757</f>
        <v>20205757</v>
      </c>
      <c r="N5344" t="s">
        <v>15496</v>
      </c>
      <c r="O5344">
        <v>104</v>
      </c>
      <c r="P5344" t="str">
        <f>IF(Table1[[#This Row],[score]]&gt;=8.5,"High",IF(Table1[[#This Row],[score]]&gt;=7,"Medium","Low"))</f>
        <v>Medium</v>
      </c>
      <c r="Q5344" s="5">
        <f>Table1[[#This Row],[gross]]-Table1[[#This Row],[budget]]</f>
        <v>17305757</v>
      </c>
      <c r="R5344" s="5" t="str">
        <f>IF(Table1[[#This Row],[Profit]]&gt;0,"Profit","Loss")</f>
        <v>Profit</v>
      </c>
      <c r="S5344" s="6" t="str">
        <f>FLOOR(Table1[[#This Row],[year]]-1900,10)+1900 &amp; "-" &amp; FLOOR(Table1[[#This Row],[year]]-1890,10)+1900</f>
        <v>2000-2010</v>
      </c>
      <c r="T5344" s="14" t="s">
        <v>21843</v>
      </c>
      <c r="AB5344" s="14"/>
    </row>
    <row r="5345" spans="1:28" hidden="1" x14ac:dyDescent="0.3">
      <c r="A5345" t="s">
        <v>15728</v>
      </c>
      <c r="B5345" t="s">
        <v>16</v>
      </c>
      <c r="C5345" t="s">
        <v>17</v>
      </c>
      <c r="D5345">
        <v>2008</v>
      </c>
      <c r="E5345" t="s">
        <v>15573</v>
      </c>
      <c r="F5345">
        <v>6.6</v>
      </c>
      <c r="G5345">
        <v>71000</v>
      </c>
      <c r="H5345" t="s">
        <v>12266</v>
      </c>
      <c r="I5345" t="s">
        <v>15729</v>
      </c>
      <c r="J5345" t="s">
        <v>8685</v>
      </c>
      <c r="K5345" t="s">
        <v>2567</v>
      </c>
      <c r="L5345">
        <v>25000000</v>
      </c>
      <c r="M5345">
        <v>19844979</v>
      </c>
      <c r="N5345" t="s">
        <v>10260</v>
      </c>
      <c r="O5345">
        <v>121</v>
      </c>
      <c r="P5345" t="str">
        <f>IF(Table1[[#This Row],[score]]&gt;=8.5,"High",IF(Table1[[#This Row],[score]]&gt;=7,"Medium","Low"))</f>
        <v>Low</v>
      </c>
      <c r="Q5345" s="5">
        <f>Table1[[#This Row],[gross]]-Table1[[#This Row],[budget]]</f>
        <v>-5155021</v>
      </c>
      <c r="R5345" s="5" t="str">
        <f>IF(Table1[[#This Row],[Profit]]&gt;0,"Profit","Loss")</f>
        <v>Loss</v>
      </c>
      <c r="S5345" s="6" t="str">
        <f>FLOOR(Table1[[#This Row],[year]]-1900,10)+1900 &amp; "-" &amp; FLOOR(Table1[[#This Row],[year]]-1890,10)+1900</f>
        <v>2000-2010</v>
      </c>
      <c r="T5345" s="14" t="s">
        <v>21835</v>
      </c>
      <c r="AB5345" s="14"/>
    </row>
    <row r="5346" spans="1:28" hidden="1" x14ac:dyDescent="0.3">
      <c r="A5346" t="s">
        <v>15678</v>
      </c>
      <c r="B5346" t="s">
        <v>16</v>
      </c>
      <c r="C5346" t="s">
        <v>63</v>
      </c>
      <c r="D5346">
        <v>2008</v>
      </c>
      <c r="E5346" t="s">
        <v>15573</v>
      </c>
      <c r="F5346">
        <v>6.4</v>
      </c>
      <c r="G5346">
        <v>68000</v>
      </c>
      <c r="H5346" t="s">
        <v>15679</v>
      </c>
      <c r="I5346" t="s">
        <v>14689</v>
      </c>
      <c r="J5346" t="s">
        <v>13375</v>
      </c>
      <c r="K5346" t="s">
        <v>22</v>
      </c>
      <c r="L5346">
        <v>28000000</v>
      </c>
      <c r="M5346">
        <v>19152009</v>
      </c>
      <c r="N5346" t="s">
        <v>15680</v>
      </c>
      <c r="O5346">
        <v>110</v>
      </c>
      <c r="P5346" t="str">
        <f>IF(Table1[[#This Row],[score]]&gt;=8.5,"High",IF(Table1[[#This Row],[score]]&gt;=7,"Medium","Low"))</f>
        <v>Low</v>
      </c>
      <c r="Q5346" s="5">
        <f>Table1[[#This Row],[gross]]-Table1[[#This Row],[budget]]</f>
        <v>-8847991</v>
      </c>
      <c r="R5346" s="5" t="str">
        <f>IF(Table1[[#This Row],[Profit]]&gt;0,"Profit","Loss")</f>
        <v>Loss</v>
      </c>
      <c r="S5346" s="6" t="str">
        <f>FLOOR(Table1[[#This Row],[year]]-1900,10)+1900 &amp; "-" &amp; FLOOR(Table1[[#This Row],[year]]-1890,10)+1900</f>
        <v>2000-2010</v>
      </c>
      <c r="T5346" s="14" t="s">
        <v>21835</v>
      </c>
      <c r="AB5346" s="14"/>
    </row>
    <row r="5347" spans="1:28" hidden="1" x14ac:dyDescent="0.3">
      <c r="A5347" t="s">
        <v>15499</v>
      </c>
      <c r="B5347" t="s">
        <v>16</v>
      </c>
      <c r="C5347" t="s">
        <v>41</v>
      </c>
      <c r="D5347">
        <v>2008</v>
      </c>
      <c r="E5347" t="s">
        <v>15500</v>
      </c>
      <c r="F5347">
        <v>6.5</v>
      </c>
      <c r="G5347">
        <v>85000</v>
      </c>
      <c r="H5347" t="s">
        <v>15501</v>
      </c>
      <c r="I5347" t="s">
        <v>15501</v>
      </c>
      <c r="J5347" t="s">
        <v>15502</v>
      </c>
      <c r="K5347" t="s">
        <v>30</v>
      </c>
      <c r="L5347">
        <v>19000000</v>
      </c>
      <c r="M5347">
        <v>18755936</v>
      </c>
      <c r="N5347" t="s">
        <v>9986</v>
      </c>
      <c r="O5347">
        <v>109</v>
      </c>
      <c r="P5347" t="str">
        <f>IF(Table1[[#This Row],[score]]&gt;=8.5,"High",IF(Table1[[#This Row],[score]]&gt;=7,"Medium","Low"))</f>
        <v>Low</v>
      </c>
      <c r="Q5347" s="5">
        <f>Table1[[#This Row],[gross]]-Table1[[#This Row],[budget]]</f>
        <v>-244064</v>
      </c>
      <c r="R5347" s="5" t="str">
        <f>IF(Table1[[#This Row],[Profit]]&gt;0,"Profit","Loss")</f>
        <v>Loss</v>
      </c>
      <c r="S5347" s="6" t="str">
        <f>FLOOR(Table1[[#This Row],[year]]-1900,10)+1900 &amp; "-" &amp; FLOOR(Table1[[#This Row],[year]]-1890,10)+1900</f>
        <v>2000-2010</v>
      </c>
      <c r="T5347" s="14" t="s">
        <v>21835</v>
      </c>
      <c r="AB5347" s="14"/>
    </row>
    <row r="5348" spans="1:28" hidden="1" x14ac:dyDescent="0.3">
      <c r="A5348" t="s">
        <v>15834</v>
      </c>
      <c r="B5348" t="s">
        <v>16</v>
      </c>
      <c r="C5348" t="s">
        <v>41</v>
      </c>
      <c r="D5348">
        <v>2008</v>
      </c>
      <c r="E5348" t="s">
        <v>15382</v>
      </c>
      <c r="F5348">
        <v>7</v>
      </c>
      <c r="G5348">
        <v>38000</v>
      </c>
      <c r="H5348" t="s">
        <v>4816</v>
      </c>
      <c r="I5348" t="s">
        <v>4816</v>
      </c>
      <c r="J5348" t="s">
        <v>15835</v>
      </c>
      <c r="K5348" t="s">
        <v>22</v>
      </c>
      <c r="L5348">
        <f>20500000</f>
        <v>20500000</v>
      </c>
      <c r="M5348">
        <v>18696602</v>
      </c>
      <c r="N5348" t="s">
        <v>15628</v>
      </c>
      <c r="O5348">
        <v>118</v>
      </c>
      <c r="P5348" t="str">
        <f>IF(Table1[[#This Row],[score]]&gt;=8.5,"High",IF(Table1[[#This Row],[score]]&gt;=7,"Medium","Low"))</f>
        <v>Medium</v>
      </c>
      <c r="Q5348" s="5">
        <f>Table1[[#This Row],[gross]]-Table1[[#This Row],[budget]]</f>
        <v>-1803398</v>
      </c>
      <c r="R5348" s="5" t="str">
        <f>IF(Table1[[#This Row],[Profit]]&gt;0,"Profit","Loss")</f>
        <v>Loss</v>
      </c>
      <c r="S5348" s="6" t="str">
        <f>FLOOR(Table1[[#This Row],[year]]-1900,10)+1900 &amp; "-" &amp; FLOOR(Table1[[#This Row],[year]]-1890,10)+1900</f>
        <v>2000-2010</v>
      </c>
      <c r="T5348" s="14" t="s">
        <v>21835</v>
      </c>
      <c r="AB5348" s="14"/>
    </row>
    <row r="5349" spans="1:28" hidden="1" x14ac:dyDescent="0.3">
      <c r="A5349" t="s">
        <v>15869</v>
      </c>
      <c r="B5349" t="s">
        <v>1974</v>
      </c>
      <c r="C5349" t="s">
        <v>41</v>
      </c>
      <c r="D5349">
        <v>2008</v>
      </c>
      <c r="E5349" t="s">
        <v>15653</v>
      </c>
      <c r="F5349">
        <v>6.7</v>
      </c>
      <c r="G5349">
        <v>20000</v>
      </c>
      <c r="H5349" t="s">
        <v>7905</v>
      </c>
      <c r="I5349" t="s">
        <v>7905</v>
      </c>
      <c r="J5349" t="s">
        <v>12854</v>
      </c>
      <c r="K5349" t="s">
        <v>22</v>
      </c>
      <c r="L5349">
        <f>20500000</f>
        <v>20500000</v>
      </c>
      <c r="M5349">
        <v>18463793</v>
      </c>
      <c r="N5349" t="s">
        <v>15870</v>
      </c>
      <c r="O5349">
        <v>97</v>
      </c>
      <c r="P5349" t="str">
        <f>IF(Table1[[#This Row],[score]]&gt;=8.5,"High",IF(Table1[[#This Row],[score]]&gt;=7,"Medium","Low"))</f>
        <v>Low</v>
      </c>
      <c r="Q5349" s="5">
        <f>Table1[[#This Row],[gross]]-Table1[[#This Row],[budget]]</f>
        <v>-2036207</v>
      </c>
      <c r="R5349" s="5" t="str">
        <f>IF(Table1[[#This Row],[Profit]]&gt;0,"Profit","Loss")</f>
        <v>Loss</v>
      </c>
      <c r="S5349" s="6" t="str">
        <f>FLOOR(Table1[[#This Row],[year]]-1900,10)+1900 &amp; "-" &amp; FLOOR(Table1[[#This Row],[year]]-1890,10)+1900</f>
        <v>2000-2010</v>
      </c>
      <c r="T5349" s="14" t="s">
        <v>21835</v>
      </c>
      <c r="AB5349" s="14"/>
    </row>
    <row r="5350" spans="1:28" hidden="1" x14ac:dyDescent="0.3">
      <c r="A5350" t="s">
        <v>15771</v>
      </c>
      <c r="B5350" t="s">
        <v>16</v>
      </c>
      <c r="C5350" t="s">
        <v>104</v>
      </c>
      <c r="D5350">
        <v>2008</v>
      </c>
      <c r="E5350" t="s">
        <v>15704</v>
      </c>
      <c r="F5350">
        <v>6.1</v>
      </c>
      <c r="G5350">
        <v>38000</v>
      </c>
      <c r="H5350" t="s">
        <v>15772</v>
      </c>
      <c r="I5350" t="s">
        <v>15773</v>
      </c>
      <c r="J5350" t="s">
        <v>13344</v>
      </c>
      <c r="K5350" t="s">
        <v>30</v>
      </c>
      <c r="L5350">
        <v>25000000</v>
      </c>
      <c r="M5350">
        <v>18024545</v>
      </c>
      <c r="N5350" t="s">
        <v>15774</v>
      </c>
      <c r="O5350">
        <v>107</v>
      </c>
      <c r="P5350" t="str">
        <f>IF(Table1[[#This Row],[score]]&gt;=8.5,"High",IF(Table1[[#This Row],[score]]&gt;=7,"Medium","Low"))</f>
        <v>Low</v>
      </c>
      <c r="Q5350" s="5">
        <f>Table1[[#This Row],[gross]]-Table1[[#This Row],[budget]]</f>
        <v>-6975455</v>
      </c>
      <c r="R5350" s="5" t="str">
        <f>IF(Table1[[#This Row],[Profit]]&gt;0,"Profit","Loss")</f>
        <v>Loss</v>
      </c>
      <c r="S5350" s="6" t="str">
        <f>FLOOR(Table1[[#This Row],[year]]-1900,10)+1900 &amp; "-" &amp; FLOOR(Table1[[#This Row],[year]]-1890,10)+1900</f>
        <v>2000-2010</v>
      </c>
      <c r="T5350" s="14" t="s">
        <v>21835</v>
      </c>
      <c r="AB5350" s="14"/>
    </row>
    <row r="5351" spans="1:28" hidden="1" x14ac:dyDescent="0.3">
      <c r="A5351" t="s">
        <v>15711</v>
      </c>
      <c r="B5351" t="s">
        <v>33</v>
      </c>
      <c r="C5351" t="s">
        <v>25</v>
      </c>
      <c r="D5351">
        <v>2008</v>
      </c>
      <c r="E5351" t="s">
        <v>15448</v>
      </c>
      <c r="F5351">
        <v>6.5</v>
      </c>
      <c r="G5351">
        <v>64000</v>
      </c>
      <c r="H5351" t="s">
        <v>14548</v>
      </c>
      <c r="I5351" t="s">
        <v>8185</v>
      </c>
      <c r="J5351" t="s">
        <v>15712</v>
      </c>
      <c r="K5351" t="s">
        <v>30</v>
      </c>
      <c r="L5351">
        <v>55000000</v>
      </c>
      <c r="M5351">
        <v>17929684</v>
      </c>
      <c r="N5351" t="s">
        <v>15713</v>
      </c>
      <c r="O5351">
        <v>90</v>
      </c>
      <c r="P5351" t="str">
        <f>IF(Table1[[#This Row],[score]]&gt;=8.5,"High",IF(Table1[[#This Row],[score]]&gt;=7,"Medium","Low"))</f>
        <v>Low</v>
      </c>
      <c r="Q5351" s="5">
        <f>Table1[[#This Row],[gross]]-Table1[[#This Row],[budget]]</f>
        <v>-37070316</v>
      </c>
      <c r="R5351" s="5" t="str">
        <f>IF(Table1[[#This Row],[Profit]]&gt;0,"Profit","Loss")</f>
        <v>Loss</v>
      </c>
      <c r="S5351" s="6" t="str">
        <f>FLOOR(Table1[[#This Row],[year]]-1900,10)+1900 &amp; "-" &amp; FLOOR(Table1[[#This Row],[year]]-1890,10)+1900</f>
        <v>2000-2010</v>
      </c>
      <c r="T5351" s="14" t="s">
        <v>21835</v>
      </c>
      <c r="AB5351" s="14"/>
    </row>
    <row r="5352" spans="1:28" hidden="1" x14ac:dyDescent="0.3">
      <c r="A5352" t="s">
        <v>15688</v>
      </c>
      <c r="B5352" t="s">
        <v>16</v>
      </c>
      <c r="C5352" t="s">
        <v>17</v>
      </c>
      <c r="D5352">
        <v>2008</v>
      </c>
      <c r="E5352" t="s">
        <v>15689</v>
      </c>
      <c r="F5352">
        <v>6.7</v>
      </c>
      <c r="G5352">
        <v>48000</v>
      </c>
      <c r="H5352" t="s">
        <v>292</v>
      </c>
      <c r="I5352" t="s">
        <v>15690</v>
      </c>
      <c r="J5352" t="s">
        <v>13473</v>
      </c>
      <c r="K5352" t="s">
        <v>30</v>
      </c>
      <c r="L5352">
        <f>20500000</f>
        <v>20500000</v>
      </c>
      <c r="M5352">
        <v>16937968</v>
      </c>
      <c r="N5352" t="s">
        <v>15691</v>
      </c>
      <c r="O5352">
        <v>113</v>
      </c>
      <c r="P5352" t="str">
        <f>IF(Table1[[#This Row],[score]]&gt;=8.5,"High",IF(Table1[[#This Row],[score]]&gt;=7,"Medium","Low"))</f>
        <v>Low</v>
      </c>
      <c r="Q5352" s="5">
        <f>Table1[[#This Row],[gross]]-Table1[[#This Row],[budget]]</f>
        <v>-3562032</v>
      </c>
      <c r="R5352" s="5" t="str">
        <f>IF(Table1[[#This Row],[Profit]]&gt;0,"Profit","Loss")</f>
        <v>Loss</v>
      </c>
      <c r="S5352" s="6" t="str">
        <f>FLOOR(Table1[[#This Row],[year]]-1900,10)+1900 &amp; "-" &amp; FLOOR(Table1[[#This Row],[year]]-1890,10)+1900</f>
        <v>2000-2010</v>
      </c>
      <c r="T5352" s="14" t="s">
        <v>21856</v>
      </c>
      <c r="AB5352" s="14"/>
    </row>
    <row r="5353" spans="1:28" hidden="1" x14ac:dyDescent="0.3">
      <c r="A5353" t="s">
        <v>15620</v>
      </c>
      <c r="B5353" t="s">
        <v>1974</v>
      </c>
      <c r="C5353" t="s">
        <v>41</v>
      </c>
      <c r="D5353">
        <v>2008</v>
      </c>
      <c r="E5353" t="s">
        <v>15553</v>
      </c>
      <c r="F5353">
        <v>7.1</v>
      </c>
      <c r="G5353">
        <v>27000</v>
      </c>
      <c r="H5353" t="s">
        <v>15621</v>
      </c>
      <c r="I5353" t="s">
        <v>15622</v>
      </c>
      <c r="J5353" t="s">
        <v>6013</v>
      </c>
      <c r="K5353" t="s">
        <v>22</v>
      </c>
      <c r="L5353">
        <f>20500000</f>
        <v>20500000</v>
      </c>
      <c r="M5353">
        <v>16724933</v>
      </c>
      <c r="N5353" t="s">
        <v>12565</v>
      </c>
      <c r="O5353">
        <v>92</v>
      </c>
      <c r="P5353" t="str">
        <f>IF(Table1[[#This Row],[score]]&gt;=8.5,"High",IF(Table1[[#This Row],[score]]&gt;=7,"Medium","Low"))</f>
        <v>Medium</v>
      </c>
      <c r="Q5353" s="5">
        <f>Table1[[#This Row],[gross]]-Table1[[#This Row],[budget]]</f>
        <v>-3775067</v>
      </c>
      <c r="R5353" s="5" t="str">
        <f>IF(Table1[[#This Row],[Profit]]&gt;0,"Profit","Loss")</f>
        <v>Loss</v>
      </c>
      <c r="S5353" s="6" t="str">
        <f>FLOOR(Table1[[#This Row],[year]]-1900,10)+1900 &amp; "-" &amp; FLOOR(Table1[[#This Row],[year]]-1890,10)+1900</f>
        <v>2000-2010</v>
      </c>
      <c r="T5353" s="14" t="s">
        <v>21835</v>
      </c>
      <c r="AB5353" s="14"/>
    </row>
    <row r="5354" spans="1:28" hidden="1" x14ac:dyDescent="0.3">
      <c r="A5354" t="s">
        <v>15674</v>
      </c>
      <c r="B5354" t="s">
        <v>16</v>
      </c>
      <c r="C5354" t="s">
        <v>41</v>
      </c>
      <c r="D5354">
        <v>2008</v>
      </c>
      <c r="E5354" t="s">
        <v>15675</v>
      </c>
      <c r="F5354">
        <v>6.8</v>
      </c>
      <c r="G5354">
        <v>70000</v>
      </c>
      <c r="H5354" t="s">
        <v>13256</v>
      </c>
      <c r="I5354" t="s">
        <v>15676</v>
      </c>
      <c r="J5354" t="s">
        <v>14922</v>
      </c>
      <c r="K5354" t="s">
        <v>30</v>
      </c>
      <c r="L5354">
        <v>8000000</v>
      </c>
      <c r="M5354">
        <v>16580250</v>
      </c>
      <c r="N5354" t="s">
        <v>15677</v>
      </c>
      <c r="O5354">
        <v>91</v>
      </c>
      <c r="P5354" t="str">
        <f>IF(Table1[[#This Row],[score]]&gt;=8.5,"High",IF(Table1[[#This Row],[score]]&gt;=7,"Medium","Low"))</f>
        <v>Low</v>
      </c>
      <c r="Q5354" s="5">
        <f>Table1[[#This Row],[gross]]-Table1[[#This Row],[budget]]</f>
        <v>8580250</v>
      </c>
      <c r="R5354" s="5" t="str">
        <f>IF(Table1[[#This Row],[Profit]]&gt;0,"Profit","Loss")</f>
        <v>Profit</v>
      </c>
      <c r="S5354" s="6" t="str">
        <f>FLOOR(Table1[[#This Row],[year]]-1900,10)+1900 &amp; "-" &amp; FLOOR(Table1[[#This Row],[year]]-1890,10)+1900</f>
        <v>2000-2010</v>
      </c>
      <c r="T5354" s="14" t="s">
        <v>21835</v>
      </c>
      <c r="AB5354" s="14"/>
    </row>
    <row r="5355" spans="1:28" hidden="1" x14ac:dyDescent="0.3">
      <c r="A5355" t="s">
        <v>15750</v>
      </c>
      <c r="B5355" t="s">
        <v>16</v>
      </c>
      <c r="C5355" t="s">
        <v>17</v>
      </c>
      <c r="D5355">
        <v>2008</v>
      </c>
      <c r="E5355" t="s">
        <v>15751</v>
      </c>
      <c r="F5355">
        <v>7</v>
      </c>
      <c r="G5355">
        <v>39000</v>
      </c>
      <c r="H5355" t="s">
        <v>8234</v>
      </c>
      <c r="I5355" t="s">
        <v>8234</v>
      </c>
      <c r="J5355" t="s">
        <v>10464</v>
      </c>
      <c r="K5355" t="s">
        <v>30</v>
      </c>
      <c r="L5355">
        <v>9800000</v>
      </c>
      <c r="M5355">
        <v>16303643</v>
      </c>
      <c r="N5355" t="s">
        <v>15305</v>
      </c>
      <c r="O5355">
        <v>110</v>
      </c>
      <c r="P5355" t="str">
        <f>IF(Table1[[#This Row],[score]]&gt;=8.5,"High",IF(Table1[[#This Row],[score]]&gt;=7,"Medium","Low"))</f>
        <v>Medium</v>
      </c>
      <c r="Q5355" s="5">
        <f>Table1[[#This Row],[gross]]-Table1[[#This Row],[budget]]</f>
        <v>6503643</v>
      </c>
      <c r="R5355" s="5" t="str">
        <f>IF(Table1[[#This Row],[Profit]]&gt;0,"Profit","Loss")</f>
        <v>Profit</v>
      </c>
      <c r="S5355" s="6" t="str">
        <f>FLOOR(Table1[[#This Row],[year]]-1900,10)+1900 &amp; "-" &amp; FLOOR(Table1[[#This Row],[year]]-1890,10)+1900</f>
        <v>2000-2010</v>
      </c>
      <c r="T5355" s="14" t="s">
        <v>21835</v>
      </c>
      <c r="AB5355" s="14"/>
    </row>
    <row r="5356" spans="1:28" hidden="1" x14ac:dyDescent="0.3">
      <c r="A5356" t="s">
        <v>15819</v>
      </c>
      <c r="B5356" t="s">
        <v>16</v>
      </c>
      <c r="C5356" t="s">
        <v>41</v>
      </c>
      <c r="D5356">
        <v>2008</v>
      </c>
      <c r="E5356" t="s">
        <v>15032</v>
      </c>
      <c r="F5356">
        <v>6.2</v>
      </c>
      <c r="G5356">
        <v>45000</v>
      </c>
      <c r="H5356" t="s">
        <v>596</v>
      </c>
      <c r="I5356" t="s">
        <v>15820</v>
      </c>
      <c r="J5356" t="s">
        <v>12864</v>
      </c>
      <c r="K5356" t="s">
        <v>30</v>
      </c>
      <c r="L5356">
        <v>14700000</v>
      </c>
      <c r="M5356">
        <v>14603177</v>
      </c>
      <c r="N5356" t="s">
        <v>15821</v>
      </c>
      <c r="O5356">
        <v>103</v>
      </c>
      <c r="P5356" t="str">
        <f>IF(Table1[[#This Row],[score]]&gt;=8.5,"High",IF(Table1[[#This Row],[score]]&gt;=7,"Medium","Low"))</f>
        <v>Low</v>
      </c>
      <c r="Q5356" s="5">
        <f>Table1[[#This Row],[gross]]-Table1[[#This Row],[budget]]</f>
        <v>-96823</v>
      </c>
      <c r="R5356" s="5" t="str">
        <f>IF(Table1[[#This Row],[Profit]]&gt;0,"Profit","Loss")</f>
        <v>Loss</v>
      </c>
      <c r="S5356" s="6" t="str">
        <f>FLOOR(Table1[[#This Row],[year]]-1900,10)+1900 &amp; "-" &amp; FLOOR(Table1[[#This Row],[year]]-1890,10)+1900</f>
        <v>2000-2010</v>
      </c>
      <c r="T5356" s="14" t="s">
        <v>21835</v>
      </c>
      <c r="AB5356" s="14"/>
    </row>
    <row r="5357" spans="1:28" hidden="1" x14ac:dyDescent="0.3">
      <c r="A5357" t="s">
        <v>15853</v>
      </c>
      <c r="B5357" t="s">
        <v>1974</v>
      </c>
      <c r="C5357" t="s">
        <v>17</v>
      </c>
      <c r="D5357">
        <v>2008</v>
      </c>
      <c r="E5357" t="s">
        <v>15432</v>
      </c>
      <c r="F5357">
        <v>6.7</v>
      </c>
      <c r="G5357">
        <v>12000</v>
      </c>
      <c r="H5357" t="s">
        <v>14137</v>
      </c>
      <c r="I5357" t="s">
        <v>8688</v>
      </c>
      <c r="J5357" t="s">
        <v>15854</v>
      </c>
      <c r="K5357" t="s">
        <v>22</v>
      </c>
      <c r="L5357">
        <v>20000000</v>
      </c>
      <c r="M5357">
        <v>13451186</v>
      </c>
      <c r="N5357" t="s">
        <v>12235</v>
      </c>
      <c r="O5357">
        <v>133</v>
      </c>
      <c r="P5357" t="str">
        <f>IF(Table1[[#This Row],[score]]&gt;=8.5,"High",IF(Table1[[#This Row],[score]]&gt;=7,"Medium","Low"))</f>
        <v>Low</v>
      </c>
      <c r="Q5357" s="5">
        <f>Table1[[#This Row],[gross]]-Table1[[#This Row],[budget]]</f>
        <v>-6548814</v>
      </c>
      <c r="R5357" s="5" t="str">
        <f>IF(Table1[[#This Row],[Profit]]&gt;0,"Profit","Loss")</f>
        <v>Loss</v>
      </c>
      <c r="S5357" s="6" t="str">
        <f>FLOOR(Table1[[#This Row],[year]]-1900,10)+1900 &amp; "-" &amp; FLOOR(Table1[[#This Row],[year]]-1890,10)+1900</f>
        <v>2000-2010</v>
      </c>
      <c r="T5357" s="14" t="s">
        <v>21835</v>
      </c>
      <c r="AB5357" s="14"/>
    </row>
    <row r="5358" spans="1:28" hidden="1" x14ac:dyDescent="0.3">
      <c r="A5358" t="s">
        <v>15516</v>
      </c>
      <c r="B5358" t="s">
        <v>16</v>
      </c>
      <c r="C5358" t="s">
        <v>104</v>
      </c>
      <c r="D5358">
        <v>2008</v>
      </c>
      <c r="E5358" t="s">
        <v>15517</v>
      </c>
      <c r="F5358">
        <v>7.9</v>
      </c>
      <c r="G5358">
        <v>208000</v>
      </c>
      <c r="H5358" t="s">
        <v>15518</v>
      </c>
      <c r="I5358" t="s">
        <v>15519</v>
      </c>
      <c r="J5358" t="s">
        <v>15520</v>
      </c>
      <c r="K5358" t="s">
        <v>1081</v>
      </c>
      <c r="L5358">
        <v>4000000</v>
      </c>
      <c r="M5358">
        <v>11227336</v>
      </c>
      <c r="N5358" t="s">
        <v>15521</v>
      </c>
      <c r="O5358">
        <v>114</v>
      </c>
      <c r="P5358" t="str">
        <f>IF(Table1[[#This Row],[score]]&gt;=8.5,"High",IF(Table1[[#This Row],[score]]&gt;=7,"Medium","Low"))</f>
        <v>Medium</v>
      </c>
      <c r="Q5358" s="5">
        <f>Table1[[#This Row],[gross]]-Table1[[#This Row],[budget]]</f>
        <v>7227336</v>
      </c>
      <c r="R5358" s="5" t="str">
        <f>IF(Table1[[#This Row],[Profit]]&gt;0,"Profit","Loss")</f>
        <v>Profit</v>
      </c>
      <c r="S5358" s="6" t="str">
        <f>FLOOR(Table1[[#This Row],[year]]-1900,10)+1900 &amp; "-" &amp; FLOOR(Table1[[#This Row],[year]]-1890,10)+1900</f>
        <v>2000-2010</v>
      </c>
      <c r="T5358" s="14" t="s">
        <v>21835</v>
      </c>
      <c r="AB5358" s="14"/>
    </row>
    <row r="5359" spans="1:28" hidden="1" x14ac:dyDescent="0.3">
      <c r="A5359" t="s">
        <v>15748</v>
      </c>
      <c r="B5359" t="s">
        <v>16</v>
      </c>
      <c r="C5359" t="s">
        <v>17</v>
      </c>
      <c r="D5359">
        <v>2008</v>
      </c>
      <c r="E5359" t="s">
        <v>15479</v>
      </c>
      <c r="F5359">
        <v>6.4</v>
      </c>
      <c r="G5359">
        <v>20000</v>
      </c>
      <c r="H5359" t="s">
        <v>10671</v>
      </c>
      <c r="I5359" t="s">
        <v>15749</v>
      </c>
      <c r="J5359" t="s">
        <v>10132</v>
      </c>
      <c r="K5359" t="s">
        <v>30</v>
      </c>
      <c r="L5359">
        <v>25000000</v>
      </c>
      <c r="M5359">
        <v>11212953</v>
      </c>
      <c r="N5359" t="s">
        <v>44</v>
      </c>
      <c r="O5359">
        <v>112</v>
      </c>
      <c r="P5359" t="str">
        <f>IF(Table1[[#This Row],[score]]&gt;=8.5,"High",IF(Table1[[#This Row],[score]]&gt;=7,"Medium","Low"))</f>
        <v>Low</v>
      </c>
      <c r="Q5359" s="5">
        <f>Table1[[#This Row],[gross]]-Table1[[#This Row],[budget]]</f>
        <v>-13787047</v>
      </c>
      <c r="R5359" s="5" t="str">
        <f>IF(Table1[[#This Row],[Profit]]&gt;0,"Profit","Loss")</f>
        <v>Loss</v>
      </c>
      <c r="S5359" s="6" t="str">
        <f>FLOOR(Table1[[#This Row],[year]]-1900,10)+1900 &amp; "-" &amp; FLOOR(Table1[[#This Row],[year]]-1890,10)+1900</f>
        <v>2000-2010</v>
      </c>
      <c r="T5359" s="14" t="s">
        <v>21835</v>
      </c>
      <c r="AB5359" s="14"/>
    </row>
    <row r="5360" spans="1:28" hidden="1" x14ac:dyDescent="0.3">
      <c r="A5360" t="s">
        <v>15838</v>
      </c>
      <c r="B5360" t="s">
        <v>16</v>
      </c>
      <c r="C5360" t="s">
        <v>390</v>
      </c>
      <c r="D5360">
        <v>2008</v>
      </c>
      <c r="E5360" t="s">
        <v>15839</v>
      </c>
      <c r="F5360">
        <v>8</v>
      </c>
      <c r="G5360">
        <v>56000</v>
      </c>
      <c r="H5360" t="s">
        <v>15840</v>
      </c>
      <c r="I5360" t="s">
        <v>15840</v>
      </c>
      <c r="J5360" t="s">
        <v>15840</v>
      </c>
      <c r="K5360" t="s">
        <v>1924</v>
      </c>
      <c r="L5360">
        <v>1500000</v>
      </c>
      <c r="M5360">
        <v>11179372</v>
      </c>
      <c r="N5360" t="s">
        <v>15841</v>
      </c>
      <c r="O5360">
        <v>90</v>
      </c>
      <c r="P5360" t="str">
        <f>IF(Table1[[#This Row],[score]]&gt;=8.5,"High",IF(Table1[[#This Row],[score]]&gt;=7,"Medium","Low"))</f>
        <v>Medium</v>
      </c>
      <c r="Q5360" s="5">
        <f>Table1[[#This Row],[gross]]-Table1[[#This Row],[budget]]</f>
        <v>9679372</v>
      </c>
      <c r="R5360" s="5" t="str">
        <f>IF(Table1[[#This Row],[Profit]]&gt;0,"Profit","Loss")</f>
        <v>Profit</v>
      </c>
      <c r="S5360" s="6" t="str">
        <f>FLOOR(Table1[[#This Row],[year]]-1900,10)+1900 &amp; "-" &amp; FLOOR(Table1[[#This Row],[year]]-1890,10)+1900</f>
        <v>2000-2010</v>
      </c>
      <c r="T5360" s="14" t="s">
        <v>21871</v>
      </c>
      <c r="AB5360" s="14"/>
    </row>
    <row r="5361" spans="1:28" hidden="1" x14ac:dyDescent="0.3">
      <c r="A5361" t="s">
        <v>15559</v>
      </c>
      <c r="B5361" t="s">
        <v>16</v>
      </c>
      <c r="C5361" t="s">
        <v>34</v>
      </c>
      <c r="D5361">
        <v>2008</v>
      </c>
      <c r="E5361" t="s">
        <v>15560</v>
      </c>
      <c r="F5361">
        <v>5.9</v>
      </c>
      <c r="G5361">
        <v>61000</v>
      </c>
      <c r="H5361" t="s">
        <v>13904</v>
      </c>
      <c r="I5361" t="s">
        <v>15561</v>
      </c>
      <c r="J5361" t="s">
        <v>15562</v>
      </c>
      <c r="K5361" t="s">
        <v>30</v>
      </c>
      <c r="L5361">
        <v>35000000</v>
      </c>
      <c r="M5361">
        <v>10161493</v>
      </c>
      <c r="N5361" t="s">
        <v>14559</v>
      </c>
      <c r="O5361">
        <v>103</v>
      </c>
      <c r="P5361" t="str">
        <f>IF(Table1[[#This Row],[score]]&gt;=8.5,"High",IF(Table1[[#This Row],[score]]&gt;=7,"Medium","Low"))</f>
        <v>Low</v>
      </c>
      <c r="Q5361" s="5">
        <f>Table1[[#This Row],[gross]]-Table1[[#This Row],[budget]]</f>
        <v>-24838507</v>
      </c>
      <c r="R5361" s="5" t="str">
        <f>IF(Table1[[#This Row],[Profit]]&gt;0,"Profit","Loss")</f>
        <v>Loss</v>
      </c>
      <c r="S5361" s="6" t="str">
        <f>FLOOR(Table1[[#This Row],[year]]-1900,10)+1900 &amp; "-" &amp; FLOOR(Table1[[#This Row],[year]]-1890,10)+1900</f>
        <v>2000-2010</v>
      </c>
      <c r="T5361" s="14" t="s">
        <v>21835</v>
      </c>
      <c r="AB5361" s="14"/>
    </row>
    <row r="5362" spans="1:28" hidden="1" x14ac:dyDescent="0.3">
      <c r="A5362" t="s">
        <v>15867</v>
      </c>
      <c r="B5362" t="s">
        <v>33</v>
      </c>
      <c r="C5362" t="s">
        <v>63</v>
      </c>
      <c r="D5362">
        <v>2008</v>
      </c>
      <c r="E5362" t="s">
        <v>15448</v>
      </c>
      <c r="F5362">
        <v>7.3</v>
      </c>
      <c r="G5362">
        <v>20000</v>
      </c>
      <c r="H5362" t="s">
        <v>8677</v>
      </c>
      <c r="I5362" t="s">
        <v>9343</v>
      </c>
      <c r="J5362" t="s">
        <v>15868</v>
      </c>
      <c r="K5362" t="s">
        <v>30</v>
      </c>
      <c r="L5362">
        <v>40000000</v>
      </c>
      <c r="M5362">
        <v>9808124</v>
      </c>
      <c r="N5362" t="s">
        <v>5133</v>
      </c>
      <c r="O5362">
        <v>130</v>
      </c>
      <c r="P5362" t="str">
        <f>IF(Table1[[#This Row],[score]]&gt;=8.5,"High",IF(Table1[[#This Row],[score]]&gt;=7,"Medium","Low"))</f>
        <v>Medium</v>
      </c>
      <c r="Q5362" s="5">
        <f>Table1[[#This Row],[gross]]-Table1[[#This Row],[budget]]</f>
        <v>-30191876</v>
      </c>
      <c r="R5362" s="5" t="str">
        <f>IF(Table1[[#This Row],[Profit]]&gt;0,"Profit","Loss")</f>
        <v>Loss</v>
      </c>
      <c r="S5362" s="6" t="str">
        <f>FLOOR(Table1[[#This Row],[year]]-1900,10)+1900 &amp; "-" &amp; FLOOR(Table1[[#This Row],[year]]-1890,10)+1900</f>
        <v>2000-2010</v>
      </c>
      <c r="T5362" s="14" t="s">
        <v>21835</v>
      </c>
      <c r="AB5362" s="14"/>
    </row>
    <row r="5363" spans="1:28" hidden="1" x14ac:dyDescent="0.3">
      <c r="A5363" t="s">
        <v>15825</v>
      </c>
      <c r="B5363" t="s">
        <v>16</v>
      </c>
      <c r="C5363" t="s">
        <v>63</v>
      </c>
      <c r="D5363">
        <v>2008</v>
      </c>
      <c r="E5363" t="s">
        <v>15560</v>
      </c>
      <c r="F5363">
        <v>7</v>
      </c>
      <c r="G5363">
        <v>21000</v>
      </c>
      <c r="H5363" t="s">
        <v>15826</v>
      </c>
      <c r="I5363" t="s">
        <v>15826</v>
      </c>
      <c r="J5363" t="s">
        <v>11058</v>
      </c>
      <c r="K5363" t="s">
        <v>30</v>
      </c>
      <c r="L5363">
        <v>12000000</v>
      </c>
      <c r="M5363">
        <v>8883644</v>
      </c>
      <c r="N5363" t="s">
        <v>15827</v>
      </c>
      <c r="O5363">
        <v>109</v>
      </c>
      <c r="P5363" t="str">
        <f>IF(Table1[[#This Row],[score]]&gt;=8.5,"High",IF(Table1[[#This Row],[score]]&gt;=7,"Medium","Low"))</f>
        <v>Medium</v>
      </c>
      <c r="Q5363" s="5">
        <f>Table1[[#This Row],[gross]]-Table1[[#This Row],[budget]]</f>
        <v>-3116356</v>
      </c>
      <c r="R5363" s="5" t="str">
        <f>IF(Table1[[#This Row],[Profit]]&gt;0,"Profit","Loss")</f>
        <v>Loss</v>
      </c>
      <c r="S5363" s="6" t="str">
        <f>FLOOR(Table1[[#This Row],[year]]-1900,10)+1900 &amp; "-" &amp; FLOOR(Table1[[#This Row],[year]]-1890,10)+1900</f>
        <v>2000-2010</v>
      </c>
      <c r="T5363" s="14" t="s">
        <v>21835</v>
      </c>
      <c r="AB5363" s="14"/>
    </row>
    <row r="5364" spans="1:28" hidden="1" x14ac:dyDescent="0.3">
      <c r="A5364" t="s">
        <v>15598</v>
      </c>
      <c r="B5364" t="s">
        <v>1974</v>
      </c>
      <c r="C5364" t="s">
        <v>41</v>
      </c>
      <c r="D5364">
        <v>2008</v>
      </c>
      <c r="E5364" t="s">
        <v>15599</v>
      </c>
      <c r="F5364">
        <v>6.2</v>
      </c>
      <c r="G5364">
        <v>37000</v>
      </c>
      <c r="H5364" t="s">
        <v>9541</v>
      </c>
      <c r="I5364" t="s">
        <v>15600</v>
      </c>
      <c r="J5364" t="s">
        <v>15601</v>
      </c>
      <c r="K5364" t="s">
        <v>30</v>
      </c>
      <c r="L5364">
        <v>15000000</v>
      </c>
      <c r="M5364">
        <v>8808935</v>
      </c>
      <c r="N5364" t="s">
        <v>14640</v>
      </c>
      <c r="O5364">
        <v>102</v>
      </c>
      <c r="P5364" t="str">
        <f>IF(Table1[[#This Row],[score]]&gt;=8.5,"High",IF(Table1[[#This Row],[score]]&gt;=7,"Medium","Low"))</f>
        <v>Low</v>
      </c>
      <c r="Q5364" s="5">
        <f>Table1[[#This Row],[gross]]-Table1[[#This Row],[budget]]</f>
        <v>-6191065</v>
      </c>
      <c r="R5364" s="5" t="str">
        <f>IF(Table1[[#This Row],[Profit]]&gt;0,"Profit","Loss")</f>
        <v>Loss</v>
      </c>
      <c r="S5364" s="6" t="str">
        <f>FLOOR(Table1[[#This Row],[year]]-1900,10)+1900 &amp; "-" &amp; FLOOR(Table1[[#This Row],[year]]-1890,10)+1900</f>
        <v>2000-2010</v>
      </c>
      <c r="T5364" s="14" t="s">
        <v>21835</v>
      </c>
      <c r="AB5364" s="14"/>
    </row>
    <row r="5365" spans="1:28" hidden="1" x14ac:dyDescent="0.3">
      <c r="A5365" t="s">
        <v>15612</v>
      </c>
      <c r="B5365" t="s">
        <v>16</v>
      </c>
      <c r="C5365" t="s">
        <v>34</v>
      </c>
      <c r="D5365">
        <v>2008</v>
      </c>
      <c r="E5365" t="s">
        <v>15613</v>
      </c>
      <c r="F5365">
        <v>6.2</v>
      </c>
      <c r="G5365">
        <v>73000</v>
      </c>
      <c r="H5365" t="s">
        <v>15614</v>
      </c>
      <c r="I5365" t="s">
        <v>15615</v>
      </c>
      <c r="J5365" t="s">
        <v>10036</v>
      </c>
      <c r="K5365" t="s">
        <v>30</v>
      </c>
      <c r="L5365">
        <v>50000000</v>
      </c>
      <c r="M5365">
        <v>7034698</v>
      </c>
      <c r="N5365" t="s">
        <v>13729</v>
      </c>
      <c r="O5365">
        <v>115</v>
      </c>
      <c r="P5365" t="str">
        <f>IF(Table1[[#This Row],[score]]&gt;=8.5,"High",IF(Table1[[#This Row],[score]]&gt;=7,"Medium","Low"))</f>
        <v>Low</v>
      </c>
      <c r="Q5365" s="5">
        <f>Table1[[#This Row],[gross]]-Table1[[#This Row],[budget]]</f>
        <v>-42965302</v>
      </c>
      <c r="R5365" s="5" t="str">
        <f>IF(Table1[[#This Row],[Profit]]&gt;0,"Profit","Loss")</f>
        <v>Loss</v>
      </c>
      <c r="S5365" s="6" t="str">
        <f>FLOOR(Table1[[#This Row],[year]]-1900,10)+1900 &amp; "-" &amp; FLOOR(Table1[[#This Row],[year]]-1890,10)+1900</f>
        <v>2000-2010</v>
      </c>
      <c r="T5365" s="14" t="s">
        <v>21881</v>
      </c>
      <c r="AB5365" s="14"/>
    </row>
    <row r="5366" spans="1:28" hidden="1" x14ac:dyDescent="0.3">
      <c r="A5366" t="s">
        <v>15740</v>
      </c>
      <c r="B5366" t="s">
        <v>16</v>
      </c>
      <c r="C5366" t="s">
        <v>25</v>
      </c>
      <c r="D5366">
        <v>2008</v>
      </c>
      <c r="E5366" t="s">
        <v>15195</v>
      </c>
      <c r="F5366">
        <v>5.3</v>
      </c>
      <c r="G5366">
        <v>21000</v>
      </c>
      <c r="H5366" t="s">
        <v>9130</v>
      </c>
      <c r="I5366" t="s">
        <v>12165</v>
      </c>
      <c r="J5366" t="s">
        <v>11875</v>
      </c>
      <c r="K5366" t="s">
        <v>30</v>
      </c>
      <c r="L5366">
        <v>20000000</v>
      </c>
      <c r="M5366">
        <v>6964734</v>
      </c>
      <c r="N5366" t="s">
        <v>15741</v>
      </c>
      <c r="O5366">
        <v>87</v>
      </c>
      <c r="P5366" t="str">
        <f>IF(Table1[[#This Row],[score]]&gt;=8.5,"High",IF(Table1[[#This Row],[score]]&gt;=7,"Medium","Low"))</f>
        <v>Low</v>
      </c>
      <c r="Q5366" s="5">
        <f>Table1[[#This Row],[gross]]-Table1[[#This Row],[budget]]</f>
        <v>-13035266</v>
      </c>
      <c r="R5366" s="5" t="str">
        <f>IF(Table1[[#This Row],[Profit]]&gt;0,"Profit","Loss")</f>
        <v>Loss</v>
      </c>
      <c r="S5366" s="6" t="str">
        <f>FLOOR(Table1[[#This Row],[year]]-1900,10)+1900 &amp; "-" &amp; FLOOR(Table1[[#This Row],[year]]-1890,10)+1900</f>
        <v>2000-2010</v>
      </c>
      <c r="T5366" s="14" t="s">
        <v>21835</v>
      </c>
      <c r="AB5366" s="14"/>
    </row>
    <row r="5367" spans="1:28" hidden="1" x14ac:dyDescent="0.3">
      <c r="A5367" t="s">
        <v>15874</v>
      </c>
      <c r="B5367" t="s">
        <v>16</v>
      </c>
      <c r="C5367" t="s">
        <v>41</v>
      </c>
      <c r="D5367">
        <v>2008</v>
      </c>
      <c r="E5367" t="s">
        <v>15420</v>
      </c>
      <c r="F5367">
        <v>5.6</v>
      </c>
      <c r="G5367">
        <v>27000</v>
      </c>
      <c r="H5367" t="s">
        <v>1115</v>
      </c>
      <c r="I5367" t="s">
        <v>258</v>
      </c>
      <c r="J5367" t="s">
        <v>67</v>
      </c>
      <c r="K5367" t="s">
        <v>30</v>
      </c>
      <c r="L5367">
        <v>25000000</v>
      </c>
      <c r="M5367">
        <v>6759057</v>
      </c>
      <c r="N5367" t="s">
        <v>15305</v>
      </c>
      <c r="O5367">
        <v>104</v>
      </c>
      <c r="P5367" t="str">
        <f>IF(Table1[[#This Row],[score]]&gt;=8.5,"High",IF(Table1[[#This Row],[score]]&gt;=7,"Medium","Low"))</f>
        <v>Low</v>
      </c>
      <c r="Q5367" s="5">
        <f>Table1[[#This Row],[gross]]-Table1[[#This Row],[budget]]</f>
        <v>-18240943</v>
      </c>
      <c r="R5367" s="5" t="str">
        <f>IF(Table1[[#This Row],[Profit]]&gt;0,"Profit","Loss")</f>
        <v>Loss</v>
      </c>
      <c r="S5367" s="6" t="str">
        <f>FLOOR(Table1[[#This Row],[year]]-1900,10)+1900 &amp; "-" &amp; FLOOR(Table1[[#This Row],[year]]-1890,10)+1900</f>
        <v>2000-2010</v>
      </c>
      <c r="T5367" s="14" t="s">
        <v>21835</v>
      </c>
      <c r="AB5367" s="14"/>
    </row>
    <row r="5368" spans="1:28" hidden="1" x14ac:dyDescent="0.3">
      <c r="A5368" t="s">
        <v>15809</v>
      </c>
      <c r="B5368" t="s">
        <v>16</v>
      </c>
      <c r="C5368" t="s">
        <v>104</v>
      </c>
      <c r="D5368">
        <v>2008</v>
      </c>
      <c r="E5368" t="s">
        <v>15594</v>
      </c>
      <c r="F5368">
        <v>6.7</v>
      </c>
      <c r="G5368">
        <v>51000</v>
      </c>
      <c r="H5368" t="s">
        <v>11922</v>
      </c>
      <c r="I5368" t="s">
        <v>11922</v>
      </c>
      <c r="J5368" t="s">
        <v>7851</v>
      </c>
      <c r="K5368" t="s">
        <v>22</v>
      </c>
      <c r="L5368">
        <v>15000000</v>
      </c>
      <c r="M5368">
        <v>5926410</v>
      </c>
      <c r="N5368" t="s">
        <v>15810</v>
      </c>
      <c r="O5368">
        <v>111</v>
      </c>
      <c r="P5368" t="str">
        <f>IF(Table1[[#This Row],[score]]&gt;=8.5,"High",IF(Table1[[#This Row],[score]]&gt;=7,"Medium","Low"))</f>
        <v>Low</v>
      </c>
      <c r="Q5368" s="5">
        <f>Table1[[#This Row],[gross]]-Table1[[#This Row],[budget]]</f>
        <v>-9073590</v>
      </c>
      <c r="R5368" s="5" t="str">
        <f>IF(Table1[[#This Row],[Profit]]&gt;0,"Profit","Loss")</f>
        <v>Loss</v>
      </c>
      <c r="S5368" s="6" t="str">
        <f>FLOOR(Table1[[#This Row],[year]]-1900,10)+1900 &amp; "-" &amp; FLOOR(Table1[[#This Row],[year]]-1890,10)+1900</f>
        <v>2000-2010</v>
      </c>
      <c r="T5368" s="14" t="s">
        <v>21835</v>
      </c>
      <c r="AB5368" s="14"/>
    </row>
    <row r="5369" spans="1:28" hidden="1" x14ac:dyDescent="0.3">
      <c r="A5369" t="s">
        <v>15764</v>
      </c>
      <c r="B5369" t="s">
        <v>1974</v>
      </c>
      <c r="C5369" t="s">
        <v>765</v>
      </c>
      <c r="D5369">
        <v>2008</v>
      </c>
      <c r="E5369" t="s">
        <v>15765</v>
      </c>
      <c r="F5369">
        <v>5.9</v>
      </c>
      <c r="G5369">
        <v>35000</v>
      </c>
      <c r="H5369" t="s">
        <v>15766</v>
      </c>
      <c r="I5369" t="s">
        <v>15767</v>
      </c>
      <c r="J5369" t="s">
        <v>13473</v>
      </c>
      <c r="K5369" t="s">
        <v>30</v>
      </c>
      <c r="L5369">
        <v>25000000</v>
      </c>
      <c r="M5369">
        <v>5798974</v>
      </c>
      <c r="N5369" t="s">
        <v>2075</v>
      </c>
      <c r="O5369">
        <v>93</v>
      </c>
      <c r="P5369" t="str">
        <f>IF(Table1[[#This Row],[score]]&gt;=8.5,"High",IF(Table1[[#This Row],[score]]&gt;=7,"Medium","Low"))</f>
        <v>Low</v>
      </c>
      <c r="Q5369" s="5">
        <f>Table1[[#This Row],[gross]]-Table1[[#This Row],[budget]]</f>
        <v>-19201026</v>
      </c>
      <c r="R5369" s="5" t="str">
        <f>IF(Table1[[#This Row],[Profit]]&gt;0,"Profit","Loss")</f>
        <v>Loss</v>
      </c>
      <c r="S5369" s="6" t="str">
        <f>FLOOR(Table1[[#This Row],[year]]-1900,10)+1900 &amp; "-" &amp; FLOOR(Table1[[#This Row],[year]]-1890,10)+1900</f>
        <v>2000-2010</v>
      </c>
      <c r="T5369" s="14" t="s">
        <v>21856</v>
      </c>
      <c r="AB5369" s="14"/>
    </row>
    <row r="5370" spans="1:28" hidden="1" x14ac:dyDescent="0.3">
      <c r="A5370" t="s">
        <v>15851</v>
      </c>
      <c r="B5370" t="s">
        <v>16</v>
      </c>
      <c r="C5370" t="s">
        <v>104</v>
      </c>
      <c r="D5370">
        <v>2008</v>
      </c>
      <c r="E5370" t="s">
        <v>15852</v>
      </c>
      <c r="F5370">
        <v>6.8</v>
      </c>
      <c r="G5370">
        <v>19000</v>
      </c>
      <c r="H5370" t="s">
        <v>11257</v>
      </c>
      <c r="I5370" t="s">
        <v>11257</v>
      </c>
      <c r="J5370" t="s">
        <v>10891</v>
      </c>
      <c r="K5370" t="s">
        <v>30</v>
      </c>
      <c r="L5370">
        <v>20000000</v>
      </c>
      <c r="M5370">
        <v>5642478</v>
      </c>
      <c r="N5370" t="s">
        <v>15305</v>
      </c>
      <c r="O5370">
        <v>107</v>
      </c>
      <c r="P5370" t="str">
        <f>IF(Table1[[#This Row],[score]]&gt;=8.5,"High",IF(Table1[[#This Row],[score]]&gt;=7,"Medium","Low"))</f>
        <v>Low</v>
      </c>
      <c r="Q5370" s="5">
        <f>Table1[[#This Row],[gross]]-Table1[[#This Row],[budget]]</f>
        <v>-14357522</v>
      </c>
      <c r="R5370" s="5" t="str">
        <f>IF(Table1[[#This Row],[Profit]]&gt;0,"Profit","Loss")</f>
        <v>Loss</v>
      </c>
      <c r="S5370" s="6" t="str">
        <f>FLOOR(Table1[[#This Row],[year]]-1900,10)+1900 &amp; "-" &amp; FLOOR(Table1[[#This Row],[year]]-1890,10)+1900</f>
        <v>2000-2010</v>
      </c>
      <c r="T5370" s="14" t="s">
        <v>21839</v>
      </c>
      <c r="AB5370" s="14"/>
    </row>
    <row r="5371" spans="1:28" hidden="1" x14ac:dyDescent="0.3">
      <c r="A5371" t="s">
        <v>15652</v>
      </c>
      <c r="B5371" t="s">
        <v>1974</v>
      </c>
      <c r="C5371" t="s">
        <v>34</v>
      </c>
      <c r="D5371">
        <v>2008</v>
      </c>
      <c r="E5371" t="s">
        <v>15653</v>
      </c>
      <c r="F5371">
        <v>6.8</v>
      </c>
      <c r="G5371">
        <v>49000</v>
      </c>
      <c r="H5371" t="s">
        <v>14035</v>
      </c>
      <c r="I5371" t="s">
        <v>14035</v>
      </c>
      <c r="J5371" t="s">
        <v>9932</v>
      </c>
      <c r="K5371" t="s">
        <v>30</v>
      </c>
      <c r="L5371">
        <v>20000000</v>
      </c>
      <c r="M5371">
        <v>5530764</v>
      </c>
      <c r="N5371" t="s">
        <v>13454</v>
      </c>
      <c r="O5371">
        <v>114</v>
      </c>
      <c r="P5371" t="str">
        <f>IF(Table1[[#This Row],[score]]&gt;=8.5,"High",IF(Table1[[#This Row],[score]]&gt;=7,"Medium","Low"))</f>
        <v>Low</v>
      </c>
      <c r="Q5371" s="5">
        <f>Table1[[#This Row],[gross]]-Table1[[#This Row],[budget]]</f>
        <v>-14469236</v>
      </c>
      <c r="R5371" s="5" t="str">
        <f>IF(Table1[[#This Row],[Profit]]&gt;0,"Profit","Loss")</f>
        <v>Loss</v>
      </c>
      <c r="S5371" s="6" t="str">
        <f>FLOOR(Table1[[#This Row],[year]]-1900,10)+1900 &amp; "-" &amp; FLOOR(Table1[[#This Row],[year]]-1890,10)+1900</f>
        <v>2000-2010</v>
      </c>
      <c r="T5371" s="14" t="s">
        <v>21835</v>
      </c>
      <c r="AB5371" s="14"/>
    </row>
    <row r="5372" spans="1:28" hidden="1" x14ac:dyDescent="0.3">
      <c r="A5372" t="s">
        <v>15894</v>
      </c>
      <c r="B5372" t="s">
        <v>16</v>
      </c>
      <c r="C5372" t="s">
        <v>104</v>
      </c>
      <c r="D5372">
        <v>2008</v>
      </c>
      <c r="E5372" t="s">
        <v>15594</v>
      </c>
      <c r="F5372">
        <v>7.1</v>
      </c>
      <c r="G5372">
        <v>25000</v>
      </c>
      <c r="H5372" t="s">
        <v>15895</v>
      </c>
      <c r="I5372" t="s">
        <v>15895</v>
      </c>
      <c r="J5372" t="s">
        <v>15896</v>
      </c>
      <c r="K5372" t="s">
        <v>30</v>
      </c>
      <c r="L5372">
        <v>1000000</v>
      </c>
      <c r="M5372">
        <v>5457664</v>
      </c>
      <c r="N5372" t="s">
        <v>15897</v>
      </c>
      <c r="O5372">
        <v>97</v>
      </c>
      <c r="P5372" t="str">
        <f>IF(Table1[[#This Row],[score]]&gt;=8.5,"High",IF(Table1[[#This Row],[score]]&gt;=7,"Medium","Low"))</f>
        <v>Medium</v>
      </c>
      <c r="Q5372" s="5">
        <f>Table1[[#This Row],[gross]]-Table1[[#This Row],[budget]]</f>
        <v>4457664</v>
      </c>
      <c r="R5372" s="5" t="str">
        <f>IF(Table1[[#This Row],[Profit]]&gt;0,"Profit","Loss")</f>
        <v>Profit</v>
      </c>
      <c r="S5372" s="6" t="str">
        <f>FLOOR(Table1[[#This Row],[year]]-1900,10)+1900 &amp; "-" &amp; FLOOR(Table1[[#This Row],[year]]-1890,10)+1900</f>
        <v>2000-2010</v>
      </c>
      <c r="T5372" s="14" t="s">
        <v>21835</v>
      </c>
      <c r="AB5372" s="14"/>
    </row>
    <row r="5373" spans="1:28" hidden="1" x14ac:dyDescent="0.3">
      <c r="A5373" t="s">
        <v>15565</v>
      </c>
      <c r="B5373" t="s">
        <v>16</v>
      </c>
      <c r="C5373" t="s">
        <v>17</v>
      </c>
      <c r="D5373">
        <v>2008</v>
      </c>
      <c r="E5373" t="s">
        <v>15566</v>
      </c>
      <c r="F5373">
        <v>7.6</v>
      </c>
      <c r="G5373">
        <v>86000</v>
      </c>
      <c r="H5373" t="s">
        <v>10627</v>
      </c>
      <c r="I5373" t="s">
        <v>10627</v>
      </c>
      <c r="J5373" t="s">
        <v>11582</v>
      </c>
      <c r="K5373" t="s">
        <v>30</v>
      </c>
      <c r="L5373">
        <v>20000000</v>
      </c>
      <c r="M5373">
        <v>4658401</v>
      </c>
      <c r="N5373" t="s">
        <v>14506</v>
      </c>
      <c r="O5373">
        <v>124</v>
      </c>
      <c r="P5373" t="str">
        <f>IF(Table1[[#This Row],[score]]&gt;=8.5,"High",IF(Table1[[#This Row],[score]]&gt;=7,"Medium","Low"))</f>
        <v>Medium</v>
      </c>
      <c r="Q5373" s="5">
        <f>Table1[[#This Row],[gross]]-Table1[[#This Row],[budget]]</f>
        <v>-15341599</v>
      </c>
      <c r="R5373" s="5" t="str">
        <f>IF(Table1[[#This Row],[Profit]]&gt;0,"Profit","Loss")</f>
        <v>Loss</v>
      </c>
      <c r="S5373" s="6" t="str">
        <f>FLOOR(Table1[[#This Row],[year]]-1900,10)+1900 &amp; "-" &amp; FLOOR(Table1[[#This Row],[year]]-1890,10)+1900</f>
        <v>2000-2010</v>
      </c>
      <c r="T5373" s="14" t="s">
        <v>21850</v>
      </c>
      <c r="AB5373" s="14"/>
    </row>
    <row r="5374" spans="1:28" hidden="1" x14ac:dyDescent="0.3">
      <c r="A5374" t="s">
        <v>15593</v>
      </c>
      <c r="B5374" t="s">
        <v>1974</v>
      </c>
      <c r="C5374" t="s">
        <v>41</v>
      </c>
      <c r="D5374">
        <v>2008</v>
      </c>
      <c r="E5374" t="s">
        <v>15594</v>
      </c>
      <c r="F5374">
        <v>6.8</v>
      </c>
      <c r="G5374">
        <v>16000</v>
      </c>
      <c r="H5374" t="s">
        <v>7013</v>
      </c>
      <c r="I5374" t="s">
        <v>15595</v>
      </c>
      <c r="J5374" t="s">
        <v>15596</v>
      </c>
      <c r="K5374" t="s">
        <v>30</v>
      </c>
      <c r="L5374">
        <v>5000000</v>
      </c>
      <c r="M5374">
        <v>4629770</v>
      </c>
      <c r="N5374" t="s">
        <v>15597</v>
      </c>
      <c r="O5374">
        <v>110</v>
      </c>
      <c r="P5374" t="str">
        <f>IF(Table1[[#This Row],[score]]&gt;=8.5,"High",IF(Table1[[#This Row],[score]]&gt;=7,"Medium","Low"))</f>
        <v>Low</v>
      </c>
      <c r="Q5374" s="5">
        <f>Table1[[#This Row],[gross]]-Table1[[#This Row],[budget]]</f>
        <v>-370230</v>
      </c>
      <c r="R5374" s="5" t="str">
        <f>IF(Table1[[#This Row],[Profit]]&gt;0,"Profit","Loss")</f>
        <v>Loss</v>
      </c>
      <c r="S5374" s="6" t="str">
        <f>FLOOR(Table1[[#This Row],[year]]-1900,10)+1900 &amp; "-" &amp; FLOOR(Table1[[#This Row],[year]]-1890,10)+1900</f>
        <v>2000-2010</v>
      </c>
      <c r="T5374" s="14" t="s">
        <v>21835</v>
      </c>
      <c r="AB5374" s="14"/>
    </row>
    <row r="5375" spans="1:28" hidden="1" x14ac:dyDescent="0.3">
      <c r="A5375" t="s">
        <v>15732</v>
      </c>
      <c r="B5375" t="s">
        <v>16</v>
      </c>
      <c r="C5375" t="s">
        <v>63</v>
      </c>
      <c r="D5375">
        <v>2008</v>
      </c>
      <c r="E5375" t="s">
        <v>15733</v>
      </c>
      <c r="F5375">
        <v>6.2</v>
      </c>
      <c r="G5375">
        <v>17000</v>
      </c>
      <c r="H5375" t="s">
        <v>14122</v>
      </c>
      <c r="I5375" t="s">
        <v>15734</v>
      </c>
      <c r="J5375" t="s">
        <v>13859</v>
      </c>
      <c r="K5375" t="s">
        <v>22</v>
      </c>
      <c r="L5375">
        <f>20500000</f>
        <v>20500000</v>
      </c>
      <c r="M5375">
        <v>4297711</v>
      </c>
      <c r="N5375" t="s">
        <v>6500</v>
      </c>
      <c r="O5375">
        <v>110</v>
      </c>
      <c r="P5375" t="str">
        <f>IF(Table1[[#This Row],[score]]&gt;=8.5,"High",IF(Table1[[#This Row],[score]]&gt;=7,"Medium","Low"))</f>
        <v>Low</v>
      </c>
      <c r="Q5375" s="5">
        <f>Table1[[#This Row],[gross]]-Table1[[#This Row],[budget]]</f>
        <v>-16202289</v>
      </c>
      <c r="R5375" s="5" t="str">
        <f>IF(Table1[[#This Row],[Profit]]&gt;0,"Profit","Loss")</f>
        <v>Loss</v>
      </c>
      <c r="S5375" s="6" t="str">
        <f>FLOOR(Table1[[#This Row],[year]]-1900,10)+1900 &amp; "-" &amp; FLOOR(Table1[[#This Row],[year]]-1890,10)+1900</f>
        <v>2000-2010</v>
      </c>
      <c r="T5375" s="14" t="s">
        <v>21844</v>
      </c>
      <c r="AB5375" s="14"/>
    </row>
    <row r="5376" spans="1:28" hidden="1" x14ac:dyDescent="0.3">
      <c r="A5376" t="s">
        <v>15457</v>
      </c>
      <c r="B5376" t="s">
        <v>16</v>
      </c>
      <c r="C5376" t="s">
        <v>52</v>
      </c>
      <c r="D5376">
        <v>2008</v>
      </c>
      <c r="E5376" t="s">
        <v>15458</v>
      </c>
      <c r="F5376">
        <v>6.8</v>
      </c>
      <c r="G5376">
        <v>79000</v>
      </c>
      <c r="H5376" t="s">
        <v>15459</v>
      </c>
      <c r="I5376" t="s">
        <v>15459</v>
      </c>
      <c r="J5376" t="s">
        <v>15460</v>
      </c>
      <c r="K5376" t="s">
        <v>22</v>
      </c>
      <c r="L5376">
        <f>20500000</f>
        <v>20500000</v>
      </c>
      <c r="M5376">
        <v>3984669</v>
      </c>
      <c r="N5376" t="s">
        <v>15461</v>
      </c>
      <c r="O5376">
        <v>91</v>
      </c>
      <c r="P5376" t="str">
        <f>IF(Table1[[#This Row],[score]]&gt;=8.5,"High",IF(Table1[[#This Row],[score]]&gt;=7,"Medium","Low"))</f>
        <v>Low</v>
      </c>
      <c r="Q5376" s="5">
        <f>Table1[[#This Row],[gross]]-Table1[[#This Row],[budget]]</f>
        <v>-16515331</v>
      </c>
      <c r="R5376" s="5" t="str">
        <f>IF(Table1[[#This Row],[Profit]]&gt;0,"Profit","Loss")</f>
        <v>Loss</v>
      </c>
      <c r="S5376" s="6" t="str">
        <f>FLOOR(Table1[[#This Row],[year]]-1900,10)+1900 &amp; "-" &amp; FLOOR(Table1[[#This Row],[year]]-1890,10)+1900</f>
        <v>2000-2010</v>
      </c>
      <c r="T5376" s="14" t="s">
        <v>21844</v>
      </c>
      <c r="AB5376" s="14"/>
    </row>
    <row r="5377" spans="1:28" hidden="1" x14ac:dyDescent="0.3">
      <c r="A5377" t="s">
        <v>15635</v>
      </c>
      <c r="B5377" t="s">
        <v>16</v>
      </c>
      <c r="C5377" t="s">
        <v>41</v>
      </c>
      <c r="D5377">
        <v>2008</v>
      </c>
      <c r="E5377" t="s">
        <v>15636</v>
      </c>
      <c r="F5377">
        <v>6.4</v>
      </c>
      <c r="G5377">
        <v>32000</v>
      </c>
      <c r="H5377" t="s">
        <v>11211</v>
      </c>
      <c r="I5377" t="s">
        <v>11211</v>
      </c>
      <c r="J5377" t="s">
        <v>9863</v>
      </c>
      <c r="K5377" t="s">
        <v>30</v>
      </c>
      <c r="L5377">
        <v>3000000</v>
      </c>
      <c r="M5377">
        <v>3982459</v>
      </c>
      <c r="N5377" t="s">
        <v>9351</v>
      </c>
      <c r="O5377">
        <v>92</v>
      </c>
      <c r="P5377" t="str">
        <f>IF(Table1[[#This Row],[score]]&gt;=8.5,"High",IF(Table1[[#This Row],[score]]&gt;=7,"Medium","Low"))</f>
        <v>Low</v>
      </c>
      <c r="Q5377" s="5">
        <f>Table1[[#This Row],[gross]]-Table1[[#This Row],[budget]]</f>
        <v>982459</v>
      </c>
      <c r="R5377" s="5" t="str">
        <f>IF(Table1[[#This Row],[Profit]]&gt;0,"Profit","Loss")</f>
        <v>Profit</v>
      </c>
      <c r="S5377" s="6" t="str">
        <f>FLOOR(Table1[[#This Row],[year]]-1900,10)+1900 &amp; "-" &amp; FLOOR(Table1[[#This Row],[year]]-1890,10)+1900</f>
        <v>2000-2010</v>
      </c>
      <c r="T5377" s="14" t="s">
        <v>21836</v>
      </c>
      <c r="AB5377" s="14"/>
    </row>
    <row r="5378" spans="1:28" hidden="1" x14ac:dyDescent="0.3">
      <c r="A5378" t="s">
        <v>15642</v>
      </c>
      <c r="B5378" t="s">
        <v>16</v>
      </c>
      <c r="C5378" t="s">
        <v>52</v>
      </c>
      <c r="D5378">
        <v>2008</v>
      </c>
      <c r="E5378" t="s">
        <v>15624</v>
      </c>
      <c r="F5378">
        <v>6</v>
      </c>
      <c r="G5378">
        <v>61000</v>
      </c>
      <c r="H5378" t="s">
        <v>15643</v>
      </c>
      <c r="I5378" t="s">
        <v>15644</v>
      </c>
      <c r="J5378" t="s">
        <v>12048</v>
      </c>
      <c r="K5378" t="s">
        <v>30</v>
      </c>
      <c r="L5378">
        <v>15000000</v>
      </c>
      <c r="M5378">
        <v>3534313</v>
      </c>
      <c r="N5378" t="s">
        <v>9892</v>
      </c>
      <c r="O5378">
        <v>100</v>
      </c>
      <c r="P5378" t="str">
        <f>IF(Table1[[#This Row],[score]]&gt;=8.5,"High",IF(Table1[[#This Row],[score]]&gt;=7,"Medium","Low"))</f>
        <v>Low</v>
      </c>
      <c r="Q5378" s="5">
        <f>Table1[[#This Row],[gross]]-Table1[[#This Row],[budget]]</f>
        <v>-11465687</v>
      </c>
      <c r="R5378" s="5" t="str">
        <f>IF(Table1[[#This Row],[Profit]]&gt;0,"Profit","Loss")</f>
        <v>Loss</v>
      </c>
      <c r="S5378" s="6" t="str">
        <f>FLOOR(Table1[[#This Row],[year]]-1900,10)+1900 &amp; "-" &amp; FLOOR(Table1[[#This Row],[year]]-1890,10)+1900</f>
        <v>2000-2010</v>
      </c>
      <c r="T5378" s="14" t="s">
        <v>21844</v>
      </c>
      <c r="AB5378" s="14"/>
    </row>
    <row r="5379" spans="1:28" hidden="1" x14ac:dyDescent="0.3">
      <c r="A5379" t="s">
        <v>15860</v>
      </c>
      <c r="B5379" t="s">
        <v>16</v>
      </c>
      <c r="C5379" t="s">
        <v>104</v>
      </c>
      <c r="D5379">
        <v>2008</v>
      </c>
      <c r="E5379" t="s">
        <v>15861</v>
      </c>
      <c r="F5379">
        <v>6</v>
      </c>
      <c r="G5379">
        <v>32000</v>
      </c>
      <c r="H5379" t="s">
        <v>15862</v>
      </c>
      <c r="I5379" t="s">
        <v>14494</v>
      </c>
      <c r="J5379" t="s">
        <v>9943</v>
      </c>
      <c r="K5379" t="s">
        <v>30</v>
      </c>
      <c r="L5379">
        <v>8000000</v>
      </c>
      <c r="M5379">
        <v>3234706</v>
      </c>
      <c r="N5379" t="s">
        <v>118</v>
      </c>
      <c r="O5379">
        <v>95</v>
      </c>
      <c r="P5379" t="str">
        <f>IF(Table1[[#This Row],[score]]&gt;=8.5,"High",IF(Table1[[#This Row],[score]]&gt;=7,"Medium","Low"))</f>
        <v>Low</v>
      </c>
      <c r="Q5379" s="5">
        <f>Table1[[#This Row],[gross]]-Table1[[#This Row],[budget]]</f>
        <v>-4765294</v>
      </c>
      <c r="R5379" s="5" t="str">
        <f>IF(Table1[[#This Row],[Profit]]&gt;0,"Profit","Loss")</f>
        <v>Loss</v>
      </c>
      <c r="S5379" s="6" t="str">
        <f>FLOOR(Table1[[#This Row],[year]]-1900,10)+1900 &amp; "-" &amp; FLOOR(Table1[[#This Row],[year]]-1890,10)+1900</f>
        <v>2000-2010</v>
      </c>
      <c r="T5379" s="14" t="s">
        <v>21844</v>
      </c>
      <c r="AB5379" s="14"/>
    </row>
    <row r="5380" spans="1:28" hidden="1" x14ac:dyDescent="0.3">
      <c r="A5380" t="s">
        <v>15623</v>
      </c>
      <c r="B5380" t="s">
        <v>443</v>
      </c>
      <c r="C5380" t="s">
        <v>63</v>
      </c>
      <c r="D5380">
        <v>2008</v>
      </c>
      <c r="E5380" t="s">
        <v>15624</v>
      </c>
      <c r="F5380">
        <v>7.5</v>
      </c>
      <c r="G5380">
        <v>68000</v>
      </c>
      <c r="H5380" t="s">
        <v>15625</v>
      </c>
      <c r="I5380" t="s">
        <v>15626</v>
      </c>
      <c r="J5380" t="s">
        <v>15627</v>
      </c>
      <c r="K5380" t="s">
        <v>3125</v>
      </c>
      <c r="L5380">
        <f>20500000</f>
        <v>20500000</v>
      </c>
      <c r="M5380">
        <v>3185113</v>
      </c>
      <c r="N5380" t="s">
        <v>15628</v>
      </c>
      <c r="O5380">
        <v>96</v>
      </c>
      <c r="P5380" t="str">
        <f>IF(Table1[[#This Row],[score]]&gt;=8.5,"High",IF(Table1[[#This Row],[score]]&gt;=7,"Medium","Low"))</f>
        <v>Medium</v>
      </c>
      <c r="Q5380" s="5">
        <f>Table1[[#This Row],[gross]]-Table1[[#This Row],[budget]]</f>
        <v>-17314887</v>
      </c>
      <c r="R5380" s="5" t="str">
        <f>IF(Table1[[#This Row],[Profit]]&gt;0,"Profit","Loss")</f>
        <v>Loss</v>
      </c>
      <c r="S5380" s="6" t="str">
        <f>FLOOR(Table1[[#This Row],[year]]-1900,10)+1900 &amp; "-" &amp; FLOOR(Table1[[#This Row],[year]]-1890,10)+1900</f>
        <v>2000-2010</v>
      </c>
      <c r="T5380" s="14" t="s">
        <v>21844</v>
      </c>
      <c r="AB5380" s="14"/>
    </row>
    <row r="5381" spans="1:28" hidden="1" x14ac:dyDescent="0.3">
      <c r="A5381" t="s">
        <v>15754</v>
      </c>
      <c r="B5381" t="s">
        <v>16</v>
      </c>
      <c r="C5381" t="s">
        <v>34</v>
      </c>
      <c r="D5381">
        <v>2008</v>
      </c>
      <c r="E5381" t="s">
        <v>15755</v>
      </c>
      <c r="F5381">
        <v>7</v>
      </c>
      <c r="G5381">
        <v>18000</v>
      </c>
      <c r="H5381" t="s">
        <v>13045</v>
      </c>
      <c r="I5381" t="s">
        <v>14255</v>
      </c>
      <c r="J5381" t="s">
        <v>15756</v>
      </c>
      <c r="K5381" t="s">
        <v>13048</v>
      </c>
      <c r="L5381">
        <f>20500000</f>
        <v>20500000</v>
      </c>
      <c r="M5381">
        <v>3179014</v>
      </c>
      <c r="N5381" t="s">
        <v>15757</v>
      </c>
      <c r="O5381">
        <v>110</v>
      </c>
      <c r="P5381" t="str">
        <f>IF(Table1[[#This Row],[score]]&gt;=8.5,"High",IF(Table1[[#This Row],[score]]&gt;=7,"Medium","Low"))</f>
        <v>Medium</v>
      </c>
      <c r="Q5381" s="5">
        <f>Table1[[#This Row],[gross]]-Table1[[#This Row],[budget]]</f>
        <v>-17320986</v>
      </c>
      <c r="R5381" s="5" t="str">
        <f>IF(Table1[[#This Row],[Profit]]&gt;0,"Profit","Loss")</f>
        <v>Loss</v>
      </c>
      <c r="S5381" s="6" t="str">
        <f>FLOOR(Table1[[#This Row],[year]]-1900,10)+1900 &amp; "-" &amp; FLOOR(Table1[[#This Row],[year]]-1890,10)+1900</f>
        <v>2000-2010</v>
      </c>
      <c r="T5381" s="14" t="s">
        <v>21877</v>
      </c>
      <c r="AB5381" s="14"/>
    </row>
    <row r="5382" spans="1:28" hidden="1" x14ac:dyDescent="0.3">
      <c r="A5382" t="s">
        <v>15885</v>
      </c>
      <c r="B5382" t="s">
        <v>16</v>
      </c>
      <c r="C5382" t="s">
        <v>41</v>
      </c>
      <c r="D5382">
        <v>2008</v>
      </c>
      <c r="E5382" t="s">
        <v>15485</v>
      </c>
      <c r="F5382">
        <v>7</v>
      </c>
      <c r="G5382">
        <v>30000</v>
      </c>
      <c r="H5382" t="s">
        <v>15886</v>
      </c>
      <c r="I5382" t="s">
        <v>15886</v>
      </c>
      <c r="J5382" t="s">
        <v>15887</v>
      </c>
      <c r="K5382" t="s">
        <v>22</v>
      </c>
      <c r="L5382">
        <v>6000000</v>
      </c>
      <c r="M5382">
        <v>3175469</v>
      </c>
      <c r="N5382" t="s">
        <v>15888</v>
      </c>
      <c r="O5382">
        <v>99</v>
      </c>
      <c r="P5382" t="str">
        <f>IF(Table1[[#This Row],[score]]&gt;=8.5,"High",IF(Table1[[#This Row],[score]]&gt;=7,"Medium","Low"))</f>
        <v>Medium</v>
      </c>
      <c r="Q5382" s="5">
        <f>Table1[[#This Row],[gross]]-Table1[[#This Row],[budget]]</f>
        <v>-2824531</v>
      </c>
      <c r="R5382" s="5" t="str">
        <f>IF(Table1[[#This Row],[Profit]]&gt;0,"Profit","Loss")</f>
        <v>Loss</v>
      </c>
      <c r="S5382" s="6" t="str">
        <f>FLOOR(Table1[[#This Row],[year]]-1900,10)+1900 &amp; "-" &amp; FLOOR(Table1[[#This Row],[year]]-1890,10)+1900</f>
        <v>2000-2010</v>
      </c>
      <c r="T5382" s="14" t="s">
        <v>21835</v>
      </c>
      <c r="AB5382" s="14"/>
    </row>
    <row r="5383" spans="1:28" hidden="1" x14ac:dyDescent="0.3">
      <c r="A5383" t="s">
        <v>15758</v>
      </c>
      <c r="B5383" t="s">
        <v>16</v>
      </c>
      <c r="C5383" t="s">
        <v>34</v>
      </c>
      <c r="D5383">
        <v>2008</v>
      </c>
      <c r="E5383" t="s">
        <v>15759</v>
      </c>
      <c r="F5383">
        <v>6</v>
      </c>
      <c r="G5383">
        <v>21000</v>
      </c>
      <c r="H5383" t="s">
        <v>7808</v>
      </c>
      <c r="I5383" t="s">
        <v>9205</v>
      </c>
      <c r="J5383" t="s">
        <v>9902</v>
      </c>
      <c r="K5383" t="s">
        <v>30</v>
      </c>
      <c r="L5383">
        <f>20500000</f>
        <v>20500000</v>
      </c>
      <c r="M5383">
        <v>2961647</v>
      </c>
      <c r="N5383" t="s">
        <v>13729</v>
      </c>
      <c r="O5383">
        <v>95</v>
      </c>
      <c r="P5383" t="str">
        <f>IF(Table1[[#This Row],[score]]&gt;=8.5,"High",IF(Table1[[#This Row],[score]]&gt;=7,"Medium","Low"))</f>
        <v>Low</v>
      </c>
      <c r="Q5383" s="5">
        <f>Table1[[#This Row],[gross]]-Table1[[#This Row],[budget]]</f>
        <v>-17538353</v>
      </c>
      <c r="R5383" s="5" t="str">
        <f>IF(Table1[[#This Row],[Profit]]&gt;0,"Profit","Loss")</f>
        <v>Loss</v>
      </c>
      <c r="S5383" s="6" t="str">
        <f>FLOOR(Table1[[#This Row],[year]]-1900,10)+1900 &amp; "-" &amp; FLOOR(Table1[[#This Row],[year]]-1890,10)+1900</f>
        <v>2000-2010</v>
      </c>
      <c r="T5383" s="14" t="s">
        <v>21871</v>
      </c>
      <c r="AB5383" s="14"/>
    </row>
    <row r="5384" spans="1:28" hidden="1" x14ac:dyDescent="0.3">
      <c r="A5384" t="s">
        <v>15842</v>
      </c>
      <c r="B5384" t="s">
        <v>16</v>
      </c>
      <c r="C5384" t="s">
        <v>17</v>
      </c>
      <c r="D5384">
        <v>2008</v>
      </c>
      <c r="E5384" t="s">
        <v>14758</v>
      </c>
      <c r="F5384">
        <v>6.7</v>
      </c>
      <c r="G5384">
        <v>21000</v>
      </c>
      <c r="H5384" t="s">
        <v>675</v>
      </c>
      <c r="I5384" t="s">
        <v>675</v>
      </c>
      <c r="J5384" t="s">
        <v>12525</v>
      </c>
      <c r="K5384" t="s">
        <v>30</v>
      </c>
      <c r="L5384">
        <v>7000000</v>
      </c>
      <c r="M5384">
        <v>2674090</v>
      </c>
      <c r="N5384" t="s">
        <v>12639</v>
      </c>
      <c r="O5384">
        <v>99</v>
      </c>
      <c r="P5384" t="str">
        <f>IF(Table1[[#This Row],[score]]&gt;=8.5,"High",IF(Table1[[#This Row],[score]]&gt;=7,"Medium","Low"))</f>
        <v>Low</v>
      </c>
      <c r="Q5384" s="5">
        <f>Table1[[#This Row],[gross]]-Table1[[#This Row],[budget]]</f>
        <v>-4325910</v>
      </c>
      <c r="R5384" s="5" t="str">
        <f>IF(Table1[[#This Row],[Profit]]&gt;0,"Profit","Loss")</f>
        <v>Loss</v>
      </c>
      <c r="S5384" s="6" t="str">
        <f>FLOOR(Table1[[#This Row],[year]]-1900,10)+1900 &amp; "-" &amp; FLOOR(Table1[[#This Row],[year]]-1890,10)+1900</f>
        <v>2000-2010</v>
      </c>
      <c r="T5384" s="14" t="s">
        <v>21835</v>
      </c>
      <c r="AB5384" s="14"/>
    </row>
    <row r="5385" spans="1:28" hidden="1" x14ac:dyDescent="0.3">
      <c r="A5385" t="s">
        <v>15877</v>
      </c>
      <c r="B5385" t="s">
        <v>16</v>
      </c>
      <c r="C5385" t="s">
        <v>34</v>
      </c>
      <c r="D5385">
        <v>2008</v>
      </c>
      <c r="E5385" t="s">
        <v>15878</v>
      </c>
      <c r="F5385">
        <v>7.1</v>
      </c>
      <c r="G5385">
        <v>38000</v>
      </c>
      <c r="H5385" t="s">
        <v>15879</v>
      </c>
      <c r="I5385" t="s">
        <v>15879</v>
      </c>
      <c r="J5385" t="s">
        <v>4492</v>
      </c>
      <c r="K5385" t="s">
        <v>6876</v>
      </c>
      <c r="L5385">
        <f>20500000</f>
        <v>20500000</v>
      </c>
      <c r="M5385">
        <v>2342211</v>
      </c>
      <c r="N5385" t="s">
        <v>539</v>
      </c>
      <c r="O5385">
        <v>97</v>
      </c>
      <c r="P5385" t="str">
        <f>IF(Table1[[#This Row],[score]]&gt;=8.5,"High",IF(Table1[[#This Row],[score]]&gt;=7,"Medium","Low"))</f>
        <v>Medium</v>
      </c>
      <c r="Q5385" s="5">
        <f>Table1[[#This Row],[gross]]-Table1[[#This Row],[budget]]</f>
        <v>-18157789</v>
      </c>
      <c r="R5385" s="5" t="str">
        <f>IF(Table1[[#This Row],[Profit]]&gt;0,"Profit","Loss")</f>
        <v>Loss</v>
      </c>
      <c r="S5385" s="6" t="str">
        <f>FLOOR(Table1[[#This Row],[year]]-1900,10)+1900 &amp; "-" &amp; FLOOR(Table1[[#This Row],[year]]-1890,10)+1900</f>
        <v>2000-2010</v>
      </c>
      <c r="T5385" s="14" t="s">
        <v>21835</v>
      </c>
      <c r="AB5385" s="14"/>
    </row>
    <row r="5386" spans="1:28" hidden="1" x14ac:dyDescent="0.3">
      <c r="A5386" t="s">
        <v>15535</v>
      </c>
      <c r="B5386" t="s">
        <v>16</v>
      </c>
      <c r="C5386" t="s">
        <v>34</v>
      </c>
      <c r="D5386">
        <v>2008</v>
      </c>
      <c r="E5386" t="s">
        <v>15536</v>
      </c>
      <c r="F5386">
        <v>7.1</v>
      </c>
      <c r="G5386">
        <v>123000</v>
      </c>
      <c r="H5386" t="s">
        <v>9062</v>
      </c>
      <c r="I5386" t="s">
        <v>15537</v>
      </c>
      <c r="J5386" t="s">
        <v>15538</v>
      </c>
      <c r="K5386" t="s">
        <v>22</v>
      </c>
      <c r="L5386">
        <v>230000</v>
      </c>
      <c r="M5386">
        <v>2260712</v>
      </c>
      <c r="N5386" t="s">
        <v>15539</v>
      </c>
      <c r="O5386">
        <v>92</v>
      </c>
      <c r="P5386" t="str">
        <f>IF(Table1[[#This Row],[score]]&gt;=8.5,"High",IF(Table1[[#This Row],[score]]&gt;=7,"Medium","Low"))</f>
        <v>Medium</v>
      </c>
      <c r="Q5386" s="5">
        <f>Table1[[#This Row],[gross]]-Table1[[#This Row],[budget]]</f>
        <v>2030712</v>
      </c>
      <c r="R5386" s="5" t="str">
        <f>IF(Table1[[#This Row],[Profit]]&gt;0,"Profit","Loss")</f>
        <v>Profit</v>
      </c>
      <c r="S5386" s="6" t="str">
        <f>FLOOR(Table1[[#This Row],[year]]-1900,10)+1900 &amp; "-" &amp; FLOOR(Table1[[#This Row],[year]]-1890,10)+1900</f>
        <v>2000-2010</v>
      </c>
      <c r="T5386" s="14" t="s">
        <v>21844</v>
      </c>
      <c r="AB5386" s="14"/>
    </row>
    <row r="5387" spans="1:28" hidden="1" x14ac:dyDescent="0.3">
      <c r="A5387" t="s">
        <v>15663</v>
      </c>
      <c r="B5387" t="s">
        <v>1974</v>
      </c>
      <c r="C5387" t="s">
        <v>41</v>
      </c>
      <c r="D5387">
        <v>2008</v>
      </c>
      <c r="E5387" t="s">
        <v>15664</v>
      </c>
      <c r="F5387">
        <v>1.9</v>
      </c>
      <c r="G5387">
        <v>36000</v>
      </c>
      <c r="H5387" t="s">
        <v>15665</v>
      </c>
      <c r="I5387" t="s">
        <v>15666</v>
      </c>
      <c r="J5387" t="s">
        <v>15667</v>
      </c>
      <c r="K5387" t="s">
        <v>30</v>
      </c>
      <c r="L5387">
        <f>20500000</f>
        <v>20500000</v>
      </c>
      <c r="M5387">
        <v>1596232</v>
      </c>
      <c r="N5387" t="s">
        <v>15668</v>
      </c>
      <c r="O5387">
        <v>91</v>
      </c>
      <c r="P5387" t="str">
        <f>IF(Table1[[#This Row],[score]]&gt;=8.5,"High",IF(Table1[[#This Row],[score]]&gt;=7,"Medium","Low"))</f>
        <v>Low</v>
      </c>
      <c r="Q5387" s="5">
        <f>Table1[[#This Row],[gross]]-Table1[[#This Row],[budget]]</f>
        <v>-18903768</v>
      </c>
      <c r="R5387" s="5" t="str">
        <f>IF(Table1[[#This Row],[Profit]]&gt;0,"Profit","Loss")</f>
        <v>Loss</v>
      </c>
      <c r="S5387" s="6" t="str">
        <f>FLOOR(Table1[[#This Row],[year]]-1900,10)+1900 &amp; "-" &amp; FLOOR(Table1[[#This Row],[year]]-1890,10)+1900</f>
        <v>2000-2010</v>
      </c>
      <c r="T5387" s="14" t="s">
        <v>21873</v>
      </c>
      <c r="AB5387" s="14"/>
    </row>
    <row r="5388" spans="1:28" hidden="1" x14ac:dyDescent="0.3">
      <c r="A5388" t="s">
        <v>15801</v>
      </c>
      <c r="B5388" t="s">
        <v>2676</v>
      </c>
      <c r="C5388" t="s">
        <v>41</v>
      </c>
      <c r="D5388">
        <v>2008</v>
      </c>
      <c r="E5388" t="s">
        <v>15802</v>
      </c>
      <c r="F5388">
        <v>7.1</v>
      </c>
      <c r="G5388">
        <v>10000</v>
      </c>
      <c r="H5388" t="s">
        <v>3410</v>
      </c>
      <c r="I5388" t="s">
        <v>15803</v>
      </c>
      <c r="J5388" t="s">
        <v>15804</v>
      </c>
      <c r="K5388" t="s">
        <v>448</v>
      </c>
      <c r="L5388">
        <f>20500000</f>
        <v>20500000</v>
      </c>
      <c r="M5388">
        <v>1194397</v>
      </c>
      <c r="N5388" t="s">
        <v>15805</v>
      </c>
      <c r="O5388">
        <v>112</v>
      </c>
      <c r="P5388" t="str">
        <f>IF(Table1[[#This Row],[score]]&gt;=8.5,"High",IF(Table1[[#This Row],[score]]&gt;=7,"Medium","Low"))</f>
        <v>Medium</v>
      </c>
      <c r="Q5388" s="5">
        <f>Table1[[#This Row],[gross]]-Table1[[#This Row],[budget]]</f>
        <v>-19305603</v>
      </c>
      <c r="R5388" s="5" t="str">
        <f>IF(Table1[[#This Row],[Profit]]&gt;0,"Profit","Loss")</f>
        <v>Loss</v>
      </c>
      <c r="S5388" s="6" t="str">
        <f>FLOOR(Table1[[#This Row],[year]]-1900,10)+1900 &amp; "-" &amp; FLOOR(Table1[[#This Row],[year]]-1890,10)+1900</f>
        <v>2000-2010</v>
      </c>
      <c r="T5388" s="14" t="s">
        <v>21837</v>
      </c>
      <c r="AB5388" s="14"/>
    </row>
    <row r="5389" spans="1:28" hidden="1" x14ac:dyDescent="0.3">
      <c r="A5389" t="s">
        <v>15797</v>
      </c>
      <c r="B5389" t="s">
        <v>16</v>
      </c>
      <c r="C5389" t="s">
        <v>17</v>
      </c>
      <c r="D5389">
        <v>2008</v>
      </c>
      <c r="E5389" t="s">
        <v>15798</v>
      </c>
      <c r="F5389">
        <v>7.1</v>
      </c>
      <c r="G5389">
        <v>17000</v>
      </c>
      <c r="H5389" t="s">
        <v>8350</v>
      </c>
      <c r="I5389" t="s">
        <v>14851</v>
      </c>
      <c r="J5389" t="s">
        <v>15799</v>
      </c>
      <c r="K5389" t="s">
        <v>30</v>
      </c>
      <c r="L5389">
        <v>200000</v>
      </c>
      <c r="M5389">
        <v>1192995</v>
      </c>
      <c r="N5389" t="s">
        <v>15800</v>
      </c>
      <c r="O5389">
        <v>80</v>
      </c>
      <c r="P5389" t="str">
        <f>IF(Table1[[#This Row],[score]]&gt;=8.5,"High",IF(Table1[[#This Row],[score]]&gt;=7,"Medium","Low"))</f>
        <v>Medium</v>
      </c>
      <c r="Q5389" s="5">
        <f>Table1[[#This Row],[gross]]-Table1[[#This Row],[budget]]</f>
        <v>992995</v>
      </c>
      <c r="R5389" s="5" t="str">
        <f>IF(Table1[[#This Row],[Profit]]&gt;0,"Profit","Loss")</f>
        <v>Profit</v>
      </c>
      <c r="S5389" s="6" t="str">
        <f>FLOOR(Table1[[#This Row],[year]]-1900,10)+1900 &amp; "-" &amp; FLOOR(Table1[[#This Row],[year]]-1890,10)+1900</f>
        <v>2000-2010</v>
      </c>
      <c r="T5389" s="14" t="s">
        <v>21844</v>
      </c>
      <c r="AB5389" s="14"/>
    </row>
    <row r="5390" spans="1:28" hidden="1" x14ac:dyDescent="0.3">
      <c r="A5390" t="s">
        <v>15906</v>
      </c>
      <c r="B5390" t="s">
        <v>16</v>
      </c>
      <c r="C5390" t="s">
        <v>104</v>
      </c>
      <c r="D5390">
        <v>2008</v>
      </c>
      <c r="E5390" t="s">
        <v>15907</v>
      </c>
      <c r="F5390">
        <v>6.3</v>
      </c>
      <c r="G5390">
        <v>17000</v>
      </c>
      <c r="H5390" t="s">
        <v>7487</v>
      </c>
      <c r="I5390" t="s">
        <v>15908</v>
      </c>
      <c r="J5390" t="s">
        <v>9963</v>
      </c>
      <c r="K5390" t="s">
        <v>30</v>
      </c>
      <c r="L5390">
        <v>3500000</v>
      </c>
      <c r="M5390">
        <v>1138322</v>
      </c>
      <c r="N5390" t="s">
        <v>15909</v>
      </c>
      <c r="O5390">
        <v>97</v>
      </c>
      <c r="P5390" t="str">
        <f>IF(Table1[[#This Row],[score]]&gt;=8.5,"High",IF(Table1[[#This Row],[score]]&gt;=7,"Medium","Low"))</f>
        <v>Low</v>
      </c>
      <c r="Q5390" s="5">
        <f>Table1[[#This Row],[gross]]-Table1[[#This Row],[budget]]</f>
        <v>-2361678</v>
      </c>
      <c r="R5390" s="5" t="str">
        <f>IF(Table1[[#This Row],[Profit]]&gt;0,"Profit","Loss")</f>
        <v>Loss</v>
      </c>
      <c r="S5390" s="6" t="str">
        <f>FLOOR(Table1[[#This Row],[year]]-1900,10)+1900 &amp; "-" &amp; FLOOR(Table1[[#This Row],[year]]-1890,10)+1900</f>
        <v>2000-2010</v>
      </c>
      <c r="T5390" s="14" t="s">
        <v>21860</v>
      </c>
      <c r="AB5390" s="14"/>
    </row>
    <row r="5391" spans="1:28" hidden="1" x14ac:dyDescent="0.3">
      <c r="A5391" t="s">
        <v>15780</v>
      </c>
      <c r="B5391" t="s">
        <v>16</v>
      </c>
      <c r="C5391" t="s">
        <v>104</v>
      </c>
      <c r="D5391">
        <v>2008</v>
      </c>
      <c r="E5391" t="s">
        <v>15781</v>
      </c>
      <c r="F5391">
        <v>5.0999999999999996</v>
      </c>
      <c r="G5391">
        <v>11000</v>
      </c>
      <c r="H5391" t="s">
        <v>15782</v>
      </c>
      <c r="I5391" t="s">
        <v>15782</v>
      </c>
      <c r="J5391" t="s">
        <v>15783</v>
      </c>
      <c r="K5391" t="s">
        <v>22</v>
      </c>
      <c r="L5391">
        <f>20500000</f>
        <v>20500000</v>
      </c>
      <c r="M5391">
        <v>694422</v>
      </c>
      <c r="N5391" t="s">
        <v>15784</v>
      </c>
      <c r="O5391">
        <v>99</v>
      </c>
      <c r="P5391" t="str">
        <f>IF(Table1[[#This Row],[score]]&gt;=8.5,"High",IF(Table1[[#This Row],[score]]&gt;=7,"Medium","Low"))</f>
        <v>Low</v>
      </c>
      <c r="Q5391" s="5">
        <f>Table1[[#This Row],[gross]]-Table1[[#This Row],[budget]]</f>
        <v>-19805578</v>
      </c>
      <c r="R5391" s="5" t="str">
        <f>IF(Table1[[#This Row],[Profit]]&gt;0,"Profit","Loss")</f>
        <v>Loss</v>
      </c>
      <c r="S5391" s="6" t="str">
        <f>FLOOR(Table1[[#This Row],[year]]-1900,10)+1900 &amp; "-" &amp; FLOOR(Table1[[#This Row],[year]]-1890,10)+1900</f>
        <v>2000-2010</v>
      </c>
      <c r="T5391" s="14" t="s">
        <v>21844</v>
      </c>
      <c r="AB5391" s="14"/>
    </row>
    <row r="5392" spans="1:28" hidden="1" x14ac:dyDescent="0.3">
      <c r="A5392" t="s">
        <v>15822</v>
      </c>
      <c r="B5392" t="s">
        <v>16</v>
      </c>
      <c r="C5392" t="s">
        <v>104</v>
      </c>
      <c r="D5392">
        <v>2008</v>
      </c>
      <c r="E5392" t="s">
        <v>15823</v>
      </c>
      <c r="F5392">
        <v>7.2</v>
      </c>
      <c r="G5392">
        <v>37000</v>
      </c>
      <c r="H5392" t="s">
        <v>11525</v>
      </c>
      <c r="I5392" t="s">
        <v>11525</v>
      </c>
      <c r="J5392" t="s">
        <v>12793</v>
      </c>
      <c r="K5392" t="s">
        <v>30</v>
      </c>
      <c r="L5392">
        <v>11500000</v>
      </c>
      <c r="M5392">
        <v>409832</v>
      </c>
      <c r="N5392" t="s">
        <v>15824</v>
      </c>
      <c r="O5392">
        <v>108</v>
      </c>
      <c r="P5392" t="str">
        <f>IF(Table1[[#This Row],[score]]&gt;=8.5,"High",IF(Table1[[#This Row],[score]]&gt;=7,"Medium","Low"))</f>
        <v>Medium</v>
      </c>
      <c r="Q5392" s="5">
        <f>Table1[[#This Row],[gross]]-Table1[[#This Row],[budget]]</f>
        <v>-11090168</v>
      </c>
      <c r="R5392" s="5" t="str">
        <f>IF(Table1[[#This Row],[Profit]]&gt;0,"Profit","Loss")</f>
        <v>Loss</v>
      </c>
      <c r="S5392" s="6" t="str">
        <f>FLOOR(Table1[[#This Row],[year]]-1900,10)+1900 &amp; "-" &amp; FLOOR(Table1[[#This Row],[year]]-1890,10)+1900</f>
        <v>2000-2010</v>
      </c>
      <c r="T5392" s="14" t="s">
        <v>21857</v>
      </c>
      <c r="AB5392" s="14"/>
    </row>
    <row r="5393" spans="1:28" hidden="1" x14ac:dyDescent="0.3">
      <c r="A5393" t="s">
        <v>15880</v>
      </c>
      <c r="B5393" t="s">
        <v>16</v>
      </c>
      <c r="C5393" t="s">
        <v>34</v>
      </c>
      <c r="D5393">
        <v>2008</v>
      </c>
      <c r="E5393" t="s">
        <v>15881</v>
      </c>
      <c r="F5393">
        <v>5.0999999999999996</v>
      </c>
      <c r="G5393">
        <v>15000</v>
      </c>
      <c r="H5393" t="s">
        <v>9210</v>
      </c>
      <c r="I5393" t="s">
        <v>9210</v>
      </c>
      <c r="J5393" t="s">
        <v>9210</v>
      </c>
      <c r="K5393" t="s">
        <v>30</v>
      </c>
      <c r="L5393">
        <f>20500000</f>
        <v>20500000</v>
      </c>
      <c r="M5393">
        <v>390128</v>
      </c>
      <c r="N5393" t="s">
        <v>8904</v>
      </c>
      <c r="O5393">
        <v>84</v>
      </c>
      <c r="P5393" t="str">
        <f>IF(Table1[[#This Row],[score]]&gt;=8.5,"High",IF(Table1[[#This Row],[score]]&gt;=7,"Medium","Low"))</f>
        <v>Low</v>
      </c>
      <c r="Q5393" s="5">
        <f>Table1[[#This Row],[gross]]-Table1[[#This Row],[budget]]</f>
        <v>-20109872</v>
      </c>
      <c r="R5393" s="5" t="str">
        <f>IF(Table1[[#This Row],[Profit]]&gt;0,"Profit","Loss")</f>
        <v>Loss</v>
      </c>
      <c r="S5393" s="6" t="str">
        <f>FLOOR(Table1[[#This Row],[year]]-1900,10)+1900 &amp; "-" &amp; FLOOR(Table1[[#This Row],[year]]-1890,10)+1900</f>
        <v>2000-2010</v>
      </c>
      <c r="T5393" s="14" t="s">
        <v>21837</v>
      </c>
      <c r="AB5393" s="14"/>
    </row>
    <row r="5394" spans="1:28" hidden="1" x14ac:dyDescent="0.3">
      <c r="A5394" t="s">
        <v>15789</v>
      </c>
      <c r="B5394" t="s">
        <v>16</v>
      </c>
      <c r="C5394" t="s">
        <v>104</v>
      </c>
      <c r="D5394">
        <v>2008</v>
      </c>
      <c r="E5394" t="s">
        <v>15790</v>
      </c>
      <c r="F5394">
        <v>5</v>
      </c>
      <c r="G5394">
        <v>16000</v>
      </c>
      <c r="H5394" t="s">
        <v>12086</v>
      </c>
      <c r="I5394" t="s">
        <v>3926</v>
      </c>
      <c r="J5394" t="s">
        <v>6974</v>
      </c>
      <c r="K5394" t="s">
        <v>30</v>
      </c>
      <c r="L5394">
        <v>18000000</v>
      </c>
      <c r="M5394">
        <v>382174</v>
      </c>
      <c r="N5394" t="s">
        <v>15791</v>
      </c>
      <c r="O5394">
        <v>98</v>
      </c>
      <c r="P5394" t="str">
        <f>IF(Table1[[#This Row],[score]]&gt;=8.5,"High",IF(Table1[[#This Row],[score]]&gt;=7,"Medium","Low"))</f>
        <v>Low</v>
      </c>
      <c r="Q5394" s="5">
        <f>Table1[[#This Row],[gross]]-Table1[[#This Row],[budget]]</f>
        <v>-17617826</v>
      </c>
      <c r="R5394" s="5" t="str">
        <f>IF(Table1[[#This Row],[Profit]]&gt;0,"Profit","Loss")</f>
        <v>Loss</v>
      </c>
      <c r="S5394" s="6" t="str">
        <f>FLOOR(Table1[[#This Row],[year]]-1900,10)+1900 &amp; "-" &amp; FLOOR(Table1[[#This Row],[year]]-1890,10)+1900</f>
        <v>2000-2010</v>
      </c>
      <c r="T5394" s="14" t="s">
        <v>21835</v>
      </c>
      <c r="AB5394" s="14"/>
    </row>
    <row r="5395" spans="1:28" hidden="1" x14ac:dyDescent="0.3">
      <c r="A5395" t="s">
        <v>15863</v>
      </c>
      <c r="B5395" t="s">
        <v>1974</v>
      </c>
      <c r="C5395" t="s">
        <v>41</v>
      </c>
      <c r="D5395">
        <v>2008</v>
      </c>
      <c r="E5395" t="s">
        <v>15864</v>
      </c>
      <c r="F5395">
        <v>6.6</v>
      </c>
      <c r="G5395">
        <v>32000</v>
      </c>
      <c r="H5395" t="s">
        <v>15865</v>
      </c>
      <c r="I5395" t="s">
        <v>4322</v>
      </c>
      <c r="J5395" t="s">
        <v>12361</v>
      </c>
      <c r="K5395" t="s">
        <v>30</v>
      </c>
      <c r="L5395">
        <f>20500000</f>
        <v>20500000</v>
      </c>
      <c r="M5395">
        <v>338440</v>
      </c>
      <c r="N5395" t="s">
        <v>5059</v>
      </c>
      <c r="O5395">
        <v>87</v>
      </c>
      <c r="P5395" t="str">
        <f>IF(Table1[[#This Row],[score]]&gt;=8.5,"High",IF(Table1[[#This Row],[score]]&gt;=7,"Medium","Low"))</f>
        <v>Low</v>
      </c>
      <c r="Q5395" s="5">
        <f>Table1[[#This Row],[gross]]-Table1[[#This Row],[budget]]</f>
        <v>-20161560</v>
      </c>
      <c r="R5395" s="5" t="str">
        <f>IF(Table1[[#This Row],[Profit]]&gt;0,"Profit","Loss")</f>
        <v>Loss</v>
      </c>
      <c r="S5395" s="6" t="str">
        <f>FLOOR(Table1[[#This Row],[year]]-1900,10)+1900 &amp; "-" &amp; FLOOR(Table1[[#This Row],[year]]-1890,10)+1900</f>
        <v>2000-2010</v>
      </c>
      <c r="T5395" s="14" t="s">
        <v>21873</v>
      </c>
      <c r="AB5395" s="14"/>
    </row>
    <row r="5396" spans="1:28" hidden="1" x14ac:dyDescent="0.3">
      <c r="A5396" t="s">
        <v>15608</v>
      </c>
      <c r="B5396" t="s">
        <v>16</v>
      </c>
      <c r="C5396" t="s">
        <v>52</v>
      </c>
      <c r="D5396">
        <v>2008</v>
      </c>
      <c r="E5396" t="s">
        <v>15609</v>
      </c>
      <c r="F5396">
        <v>6.6</v>
      </c>
      <c r="G5396">
        <v>24000</v>
      </c>
      <c r="H5396" t="s">
        <v>13987</v>
      </c>
      <c r="I5396" t="s">
        <v>15610</v>
      </c>
      <c r="J5396" t="s">
        <v>15611</v>
      </c>
      <c r="K5396" t="s">
        <v>30</v>
      </c>
      <c r="L5396">
        <v>8500000</v>
      </c>
      <c r="M5396">
        <v>188126</v>
      </c>
      <c r="N5396" t="s">
        <v>13989</v>
      </c>
      <c r="O5396">
        <v>98</v>
      </c>
      <c r="P5396" t="str">
        <f>IF(Table1[[#This Row],[score]]&gt;=8.5,"High",IF(Table1[[#This Row],[score]]&gt;=7,"Medium","Low"))</f>
        <v>Low</v>
      </c>
      <c r="Q5396" s="5">
        <f>Table1[[#This Row],[gross]]-Table1[[#This Row],[budget]]</f>
        <v>-8311874</v>
      </c>
      <c r="R5396" s="5" t="str">
        <f>IF(Table1[[#This Row],[Profit]]&gt;0,"Profit","Loss")</f>
        <v>Loss</v>
      </c>
      <c r="S5396" s="6" t="str">
        <f>FLOOR(Table1[[#This Row],[year]]-1900,10)+1900 &amp; "-" &amp; FLOOR(Table1[[#This Row],[year]]-1890,10)+1900</f>
        <v>2000-2010</v>
      </c>
      <c r="T5396" s="14" t="s">
        <v>21882</v>
      </c>
      <c r="AB5396" s="14"/>
    </row>
    <row r="5397" spans="1:28" hidden="1" x14ac:dyDescent="0.3">
      <c r="A5397" t="s">
        <v>15898</v>
      </c>
      <c r="B5397" t="s">
        <v>16</v>
      </c>
      <c r="C5397" t="s">
        <v>41</v>
      </c>
      <c r="D5397">
        <v>2008</v>
      </c>
      <c r="E5397" t="s">
        <v>15594</v>
      </c>
      <c r="F5397">
        <v>4.7</v>
      </c>
      <c r="G5397">
        <v>8500</v>
      </c>
      <c r="H5397" t="s">
        <v>15899</v>
      </c>
      <c r="I5397" t="s">
        <v>15899</v>
      </c>
      <c r="J5397" t="s">
        <v>8938</v>
      </c>
      <c r="K5397" t="s">
        <v>30</v>
      </c>
      <c r="L5397">
        <v>6000000</v>
      </c>
      <c r="M5397">
        <v>52132</v>
      </c>
      <c r="N5397" t="s">
        <v>15900</v>
      </c>
      <c r="O5397">
        <v>85</v>
      </c>
      <c r="P5397" t="str">
        <f>IF(Table1[[#This Row],[score]]&gt;=8.5,"High",IF(Table1[[#This Row],[score]]&gt;=7,"Medium","Low"))</f>
        <v>Low</v>
      </c>
      <c r="Q5397" s="5">
        <f>Table1[[#This Row],[gross]]-Table1[[#This Row],[budget]]</f>
        <v>-5947868</v>
      </c>
      <c r="R5397" s="5" t="str">
        <f>IF(Table1[[#This Row],[Profit]]&gt;0,"Profit","Loss")</f>
        <v>Loss</v>
      </c>
      <c r="S5397" s="6" t="str">
        <f>FLOOR(Table1[[#This Row],[year]]-1900,10)+1900 &amp; "-" &amp; FLOOR(Table1[[#This Row],[year]]-1890,10)+1900</f>
        <v>2000-2010</v>
      </c>
      <c r="T5397" s="14" t="s">
        <v>21835</v>
      </c>
      <c r="AB5397" s="14"/>
    </row>
    <row r="5398" spans="1:28" hidden="1" x14ac:dyDescent="0.3">
      <c r="A5398" t="s">
        <v>15735</v>
      </c>
      <c r="B5398" t="s">
        <v>1974</v>
      </c>
      <c r="C5398" t="s">
        <v>17</v>
      </c>
      <c r="D5398">
        <v>2008</v>
      </c>
      <c r="E5398" t="s">
        <v>15736</v>
      </c>
      <c r="F5398">
        <v>6.5</v>
      </c>
      <c r="G5398">
        <v>8000</v>
      </c>
      <c r="H5398" t="s">
        <v>15737</v>
      </c>
      <c r="I5398" t="s">
        <v>15737</v>
      </c>
      <c r="J5398" t="s">
        <v>15738</v>
      </c>
      <c r="K5398" t="s">
        <v>22</v>
      </c>
      <c r="L5398">
        <f>20500000</f>
        <v>20500000</v>
      </c>
      <c r="M5398">
        <v>40945</v>
      </c>
      <c r="N5398" t="s">
        <v>15739</v>
      </c>
      <c r="O5398">
        <v>82</v>
      </c>
      <c r="P5398" t="str">
        <f>IF(Table1[[#This Row],[score]]&gt;=8.5,"High",IF(Table1[[#This Row],[score]]&gt;=7,"Medium","Low"))</f>
        <v>Low</v>
      </c>
      <c r="Q5398" s="5">
        <f>Table1[[#This Row],[gross]]-Table1[[#This Row],[budget]]</f>
        <v>-20459055</v>
      </c>
      <c r="R5398" s="5" t="str">
        <f>IF(Table1[[#This Row],[Profit]]&gt;0,"Profit","Loss")</f>
        <v>Loss</v>
      </c>
      <c r="S5398" s="6" t="str">
        <f>FLOOR(Table1[[#This Row],[year]]-1900,10)+1900 &amp; "-" &amp; FLOOR(Table1[[#This Row],[year]]-1890,10)+1900</f>
        <v>2000-2010</v>
      </c>
      <c r="T5398" s="14" t="s">
        <v>21835</v>
      </c>
      <c r="AB5398" s="14"/>
    </row>
    <row r="5399" spans="1:28" hidden="1" x14ac:dyDescent="0.3">
      <c r="A5399" t="s">
        <v>15828</v>
      </c>
      <c r="B5399" t="s">
        <v>443</v>
      </c>
      <c r="C5399" t="s">
        <v>151</v>
      </c>
      <c r="D5399">
        <v>2008</v>
      </c>
      <c r="E5399" t="s">
        <v>15829</v>
      </c>
      <c r="F5399">
        <v>6.6</v>
      </c>
      <c r="G5399">
        <v>30000</v>
      </c>
      <c r="H5399" t="s">
        <v>15830</v>
      </c>
      <c r="I5399" t="s">
        <v>15831</v>
      </c>
      <c r="J5399" t="s">
        <v>15832</v>
      </c>
      <c r="K5399" t="s">
        <v>195</v>
      </c>
      <c r="L5399">
        <v>1500000</v>
      </c>
      <c r="M5399">
        <v>32118</v>
      </c>
      <c r="N5399" t="s">
        <v>15833</v>
      </c>
      <c r="O5399">
        <v>93</v>
      </c>
      <c r="P5399" t="str">
        <f>IF(Table1[[#This Row],[score]]&gt;=8.5,"High",IF(Table1[[#This Row],[score]]&gt;=7,"Medium","Low"))</f>
        <v>Low</v>
      </c>
      <c r="Q5399" s="5">
        <f>Table1[[#This Row],[gross]]-Table1[[#This Row],[budget]]</f>
        <v>-1467882</v>
      </c>
      <c r="R5399" s="5" t="str">
        <f>IF(Table1[[#This Row],[Profit]]&gt;0,"Profit","Loss")</f>
        <v>Loss</v>
      </c>
      <c r="S5399" s="6" t="str">
        <f>FLOOR(Table1[[#This Row],[year]]-1900,10)+1900 &amp; "-" &amp; FLOOR(Table1[[#This Row],[year]]-1890,10)+1900</f>
        <v>2000-2010</v>
      </c>
      <c r="T5399" s="14" t="s">
        <v>21880</v>
      </c>
      <c r="AB5399" s="14"/>
    </row>
    <row r="5400" spans="1:28" hidden="1" x14ac:dyDescent="0.3">
      <c r="A5400" t="s">
        <v>15913</v>
      </c>
      <c r="B5400" t="s">
        <v>1974</v>
      </c>
      <c r="C5400" t="s">
        <v>34</v>
      </c>
      <c r="D5400">
        <v>2009</v>
      </c>
      <c r="E5400" t="s">
        <v>15914</v>
      </c>
      <c r="F5400">
        <v>7.8</v>
      </c>
      <c r="G5400">
        <v>1100000</v>
      </c>
      <c r="H5400" t="s">
        <v>1972</v>
      </c>
      <c r="I5400" t="s">
        <v>1972</v>
      </c>
      <c r="J5400" t="s">
        <v>15915</v>
      </c>
      <c r="K5400" t="s">
        <v>30</v>
      </c>
      <c r="L5400">
        <v>237000000</v>
      </c>
      <c r="M5400">
        <v>2847246203</v>
      </c>
      <c r="N5400" t="s">
        <v>180</v>
      </c>
      <c r="O5400">
        <v>162</v>
      </c>
      <c r="P5400" t="str">
        <f>IF(Table1[[#This Row],[score]]&gt;=8.5,"High",IF(Table1[[#This Row],[score]]&gt;=7,"Medium","Low"))</f>
        <v>Medium</v>
      </c>
      <c r="Q5400" s="5">
        <f>Table1[[#This Row],[gross]]-Table1[[#This Row],[budget]]</f>
        <v>2610246203</v>
      </c>
      <c r="R5400" s="5" t="str">
        <f>IF(Table1[[#This Row],[Profit]]&gt;0,"Profit","Loss")</f>
        <v>Profit</v>
      </c>
      <c r="S5400" s="6" t="str">
        <f>FLOOR(Table1[[#This Row],[year]]-1900,10)+1900 &amp; "-" &amp; FLOOR(Table1[[#This Row],[year]]-1890,10)+1900</f>
        <v>2000-2010</v>
      </c>
      <c r="T5400" s="14" t="s">
        <v>21835</v>
      </c>
      <c r="AB5400" s="14"/>
    </row>
    <row r="5401" spans="1:28" hidden="1" x14ac:dyDescent="0.3">
      <c r="A5401" t="s">
        <v>15931</v>
      </c>
      <c r="B5401" t="s">
        <v>33</v>
      </c>
      <c r="C5401" t="s">
        <v>34</v>
      </c>
      <c r="D5401">
        <v>2009</v>
      </c>
      <c r="E5401" t="s">
        <v>15932</v>
      </c>
      <c r="F5401">
        <v>7.6</v>
      </c>
      <c r="G5401">
        <v>492000</v>
      </c>
      <c r="H5401" t="s">
        <v>14892</v>
      </c>
      <c r="I5401" t="s">
        <v>2228</v>
      </c>
      <c r="J5401" t="s">
        <v>11693</v>
      </c>
      <c r="K5401" t="s">
        <v>22</v>
      </c>
      <c r="L5401">
        <v>250000000</v>
      </c>
      <c r="M5401">
        <v>934454096</v>
      </c>
      <c r="N5401" t="s">
        <v>23</v>
      </c>
      <c r="O5401">
        <v>153</v>
      </c>
      <c r="P5401" t="str">
        <f>IF(Table1[[#This Row],[score]]&gt;=8.5,"High",IF(Table1[[#This Row],[score]]&gt;=7,"Medium","Low"))</f>
        <v>Medium</v>
      </c>
      <c r="Q5401" s="5">
        <f>Table1[[#This Row],[gross]]-Table1[[#This Row],[budget]]</f>
        <v>684454096</v>
      </c>
      <c r="R5401" s="5" t="str">
        <f>IF(Table1[[#This Row],[Profit]]&gt;0,"Profit","Loss")</f>
        <v>Profit</v>
      </c>
      <c r="S5401" s="6" t="str">
        <f>FLOOR(Table1[[#This Row],[year]]-1900,10)+1900 &amp; "-" &amp; FLOOR(Table1[[#This Row],[year]]-1890,10)+1900</f>
        <v>2000-2010</v>
      </c>
      <c r="T5401" s="14" t="s">
        <v>21835</v>
      </c>
      <c r="AB5401" s="14"/>
    </row>
    <row r="5402" spans="1:28" hidden="1" x14ac:dyDescent="0.3">
      <c r="A5402" t="s">
        <v>16158</v>
      </c>
      <c r="B5402" t="s">
        <v>33</v>
      </c>
      <c r="C5402" t="s">
        <v>390</v>
      </c>
      <c r="D5402">
        <v>2009</v>
      </c>
      <c r="E5402" t="s">
        <v>15997</v>
      </c>
      <c r="F5402">
        <v>6.9</v>
      </c>
      <c r="G5402">
        <v>230000</v>
      </c>
      <c r="H5402" t="s">
        <v>14628</v>
      </c>
      <c r="I5402" t="s">
        <v>16159</v>
      </c>
      <c r="J5402" t="s">
        <v>13749</v>
      </c>
      <c r="K5402" t="s">
        <v>30</v>
      </c>
      <c r="L5402">
        <v>90000000</v>
      </c>
      <c r="M5402">
        <v>886686817</v>
      </c>
      <c r="N5402" t="s">
        <v>13981</v>
      </c>
      <c r="O5402">
        <v>94</v>
      </c>
      <c r="P5402" t="str">
        <f>IF(Table1[[#This Row],[score]]&gt;=8.5,"High",IF(Table1[[#This Row],[score]]&gt;=7,"Medium","Low"))</f>
        <v>Low</v>
      </c>
      <c r="Q5402" s="5">
        <f>Table1[[#This Row],[gross]]-Table1[[#This Row],[budget]]</f>
        <v>796686817</v>
      </c>
      <c r="R5402" s="5" t="str">
        <f>IF(Table1[[#This Row],[Profit]]&gt;0,"Profit","Loss")</f>
        <v>Profit</v>
      </c>
      <c r="S5402" s="6" t="str">
        <f>FLOOR(Table1[[#This Row],[year]]-1900,10)+1900 &amp; "-" &amp; FLOOR(Table1[[#This Row],[year]]-1890,10)+1900</f>
        <v>2000-2010</v>
      </c>
      <c r="T5402" s="14" t="s">
        <v>21835</v>
      </c>
      <c r="AB5402" s="14"/>
    </row>
    <row r="5403" spans="1:28" hidden="1" x14ac:dyDescent="0.3">
      <c r="A5403" t="s">
        <v>15975</v>
      </c>
      <c r="B5403" t="s">
        <v>1974</v>
      </c>
      <c r="C5403" t="s">
        <v>34</v>
      </c>
      <c r="D5403">
        <v>2009</v>
      </c>
      <c r="E5403" t="s">
        <v>15976</v>
      </c>
      <c r="F5403">
        <v>6</v>
      </c>
      <c r="G5403">
        <v>390000</v>
      </c>
      <c r="H5403" t="s">
        <v>8429</v>
      </c>
      <c r="I5403" t="s">
        <v>10770</v>
      </c>
      <c r="J5403" t="s">
        <v>12864</v>
      </c>
      <c r="K5403" t="s">
        <v>30</v>
      </c>
      <c r="L5403">
        <v>200000000</v>
      </c>
      <c r="M5403">
        <v>836303693</v>
      </c>
      <c r="N5403" t="s">
        <v>9593</v>
      </c>
      <c r="O5403">
        <v>149</v>
      </c>
      <c r="P5403" t="str">
        <f>IF(Table1[[#This Row],[score]]&gt;=8.5,"High",IF(Table1[[#This Row],[score]]&gt;=7,"Medium","Low"))</f>
        <v>Low</v>
      </c>
      <c r="Q5403" s="5">
        <f>Table1[[#This Row],[gross]]-Table1[[#This Row],[budget]]</f>
        <v>636303693</v>
      </c>
      <c r="R5403" s="5" t="str">
        <f>IF(Table1[[#This Row],[Profit]]&gt;0,"Profit","Loss")</f>
        <v>Profit</v>
      </c>
      <c r="S5403" s="6" t="str">
        <f>FLOOR(Table1[[#This Row],[year]]-1900,10)+1900 &amp; "-" &amp; FLOOR(Table1[[#This Row],[year]]-1890,10)+1900</f>
        <v>2000-2010</v>
      </c>
      <c r="T5403" s="14" t="s">
        <v>21835</v>
      </c>
      <c r="AB5403" s="14"/>
    </row>
    <row r="5404" spans="1:28" hidden="1" x14ac:dyDescent="0.3">
      <c r="A5404">
        <v>2012</v>
      </c>
      <c r="B5404" t="s">
        <v>1974</v>
      </c>
      <c r="C5404" t="s">
        <v>34</v>
      </c>
      <c r="D5404">
        <v>2009</v>
      </c>
      <c r="E5404" t="s">
        <v>15936</v>
      </c>
      <c r="F5404">
        <v>5.8</v>
      </c>
      <c r="G5404">
        <v>360000</v>
      </c>
      <c r="H5404" t="s">
        <v>6787</v>
      </c>
      <c r="I5404" t="s">
        <v>6787</v>
      </c>
      <c r="J5404" t="s">
        <v>2594</v>
      </c>
      <c r="K5404" t="s">
        <v>30</v>
      </c>
      <c r="L5404">
        <v>200000000</v>
      </c>
      <c r="M5404">
        <v>791217826</v>
      </c>
      <c r="N5404" t="s">
        <v>31</v>
      </c>
      <c r="O5404">
        <v>158</v>
      </c>
      <c r="P5404" t="str">
        <f>IF(Table1[[#This Row],[score]]&gt;=8.5,"High",IF(Table1[[#This Row],[score]]&gt;=7,"Medium","Low"))</f>
        <v>Low</v>
      </c>
      <c r="Q5404" s="5">
        <f>Table1[[#This Row],[gross]]-Table1[[#This Row],[budget]]</f>
        <v>591217826</v>
      </c>
      <c r="R5404" s="5" t="str">
        <f>IF(Table1[[#This Row],[Profit]]&gt;0,"Profit","Loss")</f>
        <v>Profit</v>
      </c>
      <c r="S5404" s="6" t="str">
        <f>FLOOR(Table1[[#This Row],[year]]-1900,10)+1900 &amp; "-" &amp; FLOOR(Table1[[#This Row],[year]]-1890,10)+1900</f>
        <v>2000-2010</v>
      </c>
      <c r="T5404" s="14" t="s">
        <v>21835</v>
      </c>
      <c r="AB5404" s="14"/>
    </row>
    <row r="5405" spans="1:28" hidden="1" x14ac:dyDescent="0.3">
      <c r="A5405" t="s">
        <v>15956</v>
      </c>
      <c r="B5405" t="s">
        <v>33</v>
      </c>
      <c r="C5405" t="s">
        <v>390</v>
      </c>
      <c r="D5405">
        <v>2009</v>
      </c>
      <c r="E5405" t="s">
        <v>15957</v>
      </c>
      <c r="F5405">
        <v>8.1999999999999993</v>
      </c>
      <c r="G5405">
        <v>962000</v>
      </c>
      <c r="H5405" t="s">
        <v>11708</v>
      </c>
      <c r="I5405" t="s">
        <v>11708</v>
      </c>
      <c r="J5405" t="s">
        <v>5366</v>
      </c>
      <c r="K5405" t="s">
        <v>30</v>
      </c>
      <c r="L5405" s="5">
        <v>175000000</v>
      </c>
      <c r="M5405" s="5">
        <v>735099102</v>
      </c>
      <c r="N5405" t="s">
        <v>10022</v>
      </c>
      <c r="O5405">
        <v>96</v>
      </c>
      <c r="P5405" t="str">
        <f>IF(Table1[[#This Row],[score]]&gt;=8.5,"High",IF(Table1[[#This Row],[score]]&gt;=7,"Medium","Low"))</f>
        <v>Medium</v>
      </c>
      <c r="Q5405" s="5">
        <f>Table1[[#This Row],[gross]]-Table1[[#This Row],[budget]]</f>
        <v>560099102</v>
      </c>
      <c r="R5405" s="5" t="str">
        <f>IF(Table1[[#This Row],[Profit]]&gt;0,"Profit","Loss")</f>
        <v>Profit</v>
      </c>
      <c r="S5405" s="6" t="str">
        <f>FLOOR(Table1[[#This Row],[year]]-1900,10)+1900 &amp; "-" &amp; FLOOR(Table1[[#This Row],[year]]-1890,10)+1900</f>
        <v>2000-2010</v>
      </c>
      <c r="T5405" s="14" t="s">
        <v>21835</v>
      </c>
      <c r="AB5405" s="14"/>
    </row>
    <row r="5406" spans="1:28" hidden="1" x14ac:dyDescent="0.3">
      <c r="A5406" t="s">
        <v>15979</v>
      </c>
      <c r="B5406" t="s">
        <v>1974</v>
      </c>
      <c r="C5406" t="s">
        <v>25</v>
      </c>
      <c r="D5406">
        <v>2009</v>
      </c>
      <c r="E5406" t="s">
        <v>15954</v>
      </c>
      <c r="F5406">
        <v>4.7</v>
      </c>
      <c r="G5406">
        <v>271000</v>
      </c>
      <c r="H5406" t="s">
        <v>12177</v>
      </c>
      <c r="I5406" t="s">
        <v>15383</v>
      </c>
      <c r="J5406" t="s">
        <v>13790</v>
      </c>
      <c r="K5406" t="s">
        <v>30</v>
      </c>
      <c r="L5406">
        <v>50000000</v>
      </c>
      <c r="M5406">
        <v>711025481</v>
      </c>
      <c r="N5406" t="s">
        <v>15980</v>
      </c>
      <c r="O5406">
        <v>130</v>
      </c>
      <c r="P5406" t="str">
        <f>IF(Table1[[#This Row],[score]]&gt;=8.5,"High",IF(Table1[[#This Row],[score]]&gt;=7,"Medium","Low"))</f>
        <v>Low</v>
      </c>
      <c r="Q5406" s="5">
        <f>Table1[[#This Row],[gross]]-Table1[[#This Row],[budget]]</f>
        <v>661025481</v>
      </c>
      <c r="R5406" s="5" t="str">
        <f>IF(Table1[[#This Row],[Profit]]&gt;0,"Profit","Loss")</f>
        <v>Profit</v>
      </c>
      <c r="S5406" s="6" t="str">
        <f>FLOOR(Table1[[#This Row],[year]]-1900,10)+1900 &amp; "-" &amp; FLOOR(Table1[[#This Row],[year]]-1890,10)+1900</f>
        <v>2000-2010</v>
      </c>
      <c r="T5406" s="14" t="s">
        <v>21835</v>
      </c>
      <c r="AB5406" s="14"/>
    </row>
    <row r="5407" spans="1:28" hidden="1" x14ac:dyDescent="0.3">
      <c r="A5407" t="s">
        <v>15947</v>
      </c>
      <c r="B5407" t="s">
        <v>1974</v>
      </c>
      <c r="C5407" t="s">
        <v>34</v>
      </c>
      <c r="D5407">
        <v>2009</v>
      </c>
      <c r="E5407" t="s">
        <v>15948</v>
      </c>
      <c r="F5407">
        <v>7.6</v>
      </c>
      <c r="G5407">
        <v>596000</v>
      </c>
      <c r="H5407" t="s">
        <v>9984</v>
      </c>
      <c r="I5407" t="s">
        <v>15949</v>
      </c>
      <c r="J5407" t="s">
        <v>4862</v>
      </c>
      <c r="K5407" t="s">
        <v>30</v>
      </c>
      <c r="L5407">
        <v>90000000</v>
      </c>
      <c r="M5407">
        <v>524028679</v>
      </c>
      <c r="N5407" t="s">
        <v>23</v>
      </c>
      <c r="O5407">
        <v>128</v>
      </c>
      <c r="P5407" t="str">
        <f>IF(Table1[[#This Row],[score]]&gt;=8.5,"High",IF(Table1[[#This Row],[score]]&gt;=7,"Medium","Low"))</f>
        <v>Medium</v>
      </c>
      <c r="Q5407" s="5">
        <f>Table1[[#This Row],[gross]]-Table1[[#This Row],[budget]]</f>
        <v>434028679</v>
      </c>
      <c r="R5407" s="5" t="str">
        <f>IF(Table1[[#This Row],[Profit]]&gt;0,"Profit","Loss")</f>
        <v>Profit</v>
      </c>
      <c r="S5407" s="6" t="str">
        <f>FLOOR(Table1[[#This Row],[year]]-1900,10)+1900 &amp; "-" &amp; FLOOR(Table1[[#This Row],[year]]-1890,10)+1900</f>
        <v>2000-2010</v>
      </c>
      <c r="T5407" s="14" t="s">
        <v>21835</v>
      </c>
      <c r="AB5407" s="14"/>
    </row>
    <row r="5408" spans="1:28" hidden="1" x14ac:dyDescent="0.3">
      <c r="A5408" t="s">
        <v>16028</v>
      </c>
      <c r="B5408" t="s">
        <v>1974</v>
      </c>
      <c r="C5408" t="s">
        <v>34</v>
      </c>
      <c r="D5408">
        <v>2009</v>
      </c>
      <c r="E5408" t="s">
        <v>16029</v>
      </c>
      <c r="F5408">
        <v>6.7</v>
      </c>
      <c r="G5408">
        <v>280000</v>
      </c>
      <c r="H5408" t="s">
        <v>1122</v>
      </c>
      <c r="I5408" t="s">
        <v>5848</v>
      </c>
      <c r="J5408" t="s">
        <v>2066</v>
      </c>
      <c r="K5408" t="s">
        <v>30</v>
      </c>
      <c r="L5408">
        <v>150000000</v>
      </c>
      <c r="M5408">
        <v>485930816</v>
      </c>
      <c r="N5408" t="s">
        <v>31</v>
      </c>
      <c r="O5408">
        <v>138</v>
      </c>
      <c r="P5408" t="str">
        <f>IF(Table1[[#This Row],[score]]&gt;=8.5,"High",IF(Table1[[#This Row],[score]]&gt;=7,"Medium","Low"))</f>
        <v>Low</v>
      </c>
      <c r="Q5408" s="5">
        <f>Table1[[#This Row],[gross]]-Table1[[#This Row],[budget]]</f>
        <v>335930816</v>
      </c>
      <c r="R5408" s="5" t="str">
        <f>IF(Table1[[#This Row],[Profit]]&gt;0,"Profit","Loss")</f>
        <v>Profit</v>
      </c>
      <c r="S5408" s="6" t="str">
        <f>FLOOR(Table1[[#This Row],[year]]-1900,10)+1900 &amp; "-" &amp; FLOOR(Table1[[#This Row],[year]]-1890,10)+1900</f>
        <v>2000-2010</v>
      </c>
      <c r="T5408" s="14" t="s">
        <v>21835</v>
      </c>
      <c r="AB5408" s="14"/>
    </row>
    <row r="5409" spans="1:28" hidden="1" x14ac:dyDescent="0.3">
      <c r="A5409" t="s">
        <v>15927</v>
      </c>
      <c r="B5409" t="s">
        <v>16</v>
      </c>
      <c r="C5409" t="s">
        <v>41</v>
      </c>
      <c r="D5409">
        <v>2009</v>
      </c>
      <c r="E5409" t="s">
        <v>15928</v>
      </c>
      <c r="F5409">
        <v>7.7</v>
      </c>
      <c r="G5409">
        <v>733000</v>
      </c>
      <c r="H5409" t="s">
        <v>11171</v>
      </c>
      <c r="I5409" t="s">
        <v>15929</v>
      </c>
      <c r="J5409" t="s">
        <v>15930</v>
      </c>
      <c r="K5409" t="s">
        <v>30</v>
      </c>
      <c r="L5409">
        <v>35000000</v>
      </c>
      <c r="M5409">
        <v>469310836</v>
      </c>
      <c r="N5409" t="s">
        <v>23</v>
      </c>
      <c r="O5409">
        <v>100</v>
      </c>
      <c r="P5409" t="str">
        <f>IF(Table1[[#This Row],[score]]&gt;=8.5,"High",IF(Table1[[#This Row],[score]]&gt;=7,"Medium","Low"))</f>
        <v>Medium</v>
      </c>
      <c r="Q5409" s="5">
        <f>Table1[[#This Row],[gross]]-Table1[[#This Row],[budget]]</f>
        <v>434310836</v>
      </c>
      <c r="R5409" s="5" t="str">
        <f>IF(Table1[[#This Row],[Profit]]&gt;0,"Profit","Loss")</f>
        <v>Profit</v>
      </c>
      <c r="S5409" s="6" t="str">
        <f>FLOOR(Table1[[#This Row],[year]]-1900,10)+1900 &amp; "-" &amp; FLOOR(Table1[[#This Row],[year]]-1890,10)+1900</f>
        <v>2000-2010</v>
      </c>
      <c r="T5409" s="14" t="s">
        <v>21835</v>
      </c>
      <c r="AB5409" s="14"/>
    </row>
    <row r="5410" spans="1:28" hidden="1" x14ac:dyDescent="0.3">
      <c r="A5410" t="s">
        <v>16275</v>
      </c>
      <c r="B5410" t="s">
        <v>33</v>
      </c>
      <c r="C5410" t="s">
        <v>390</v>
      </c>
      <c r="D5410">
        <v>2009</v>
      </c>
      <c r="E5410" t="s">
        <v>15978</v>
      </c>
      <c r="F5410">
        <v>4.5</v>
      </c>
      <c r="G5410">
        <v>45000</v>
      </c>
      <c r="H5410" t="s">
        <v>8522</v>
      </c>
      <c r="I5410" t="s">
        <v>15041</v>
      </c>
      <c r="J5410" t="s">
        <v>13209</v>
      </c>
      <c r="K5410" t="s">
        <v>30</v>
      </c>
      <c r="L5410">
        <v>75000000</v>
      </c>
      <c r="M5410">
        <v>443140005</v>
      </c>
      <c r="N5410" t="s">
        <v>9026</v>
      </c>
      <c r="O5410">
        <v>88</v>
      </c>
      <c r="P5410" t="str">
        <f>IF(Table1[[#This Row],[score]]&gt;=8.5,"High",IF(Table1[[#This Row],[score]]&gt;=7,"Medium","Low"))</f>
        <v>Low</v>
      </c>
      <c r="Q5410" s="5">
        <f>Table1[[#This Row],[gross]]-Table1[[#This Row],[budget]]</f>
        <v>368140005</v>
      </c>
      <c r="R5410" s="5" t="str">
        <f>IF(Table1[[#This Row],[Profit]]&gt;0,"Profit","Loss")</f>
        <v>Profit</v>
      </c>
      <c r="S5410" s="6" t="str">
        <f>FLOOR(Table1[[#This Row],[year]]-1900,10)+1900 &amp; "-" &amp; FLOOR(Table1[[#This Row],[year]]-1890,10)+1900</f>
        <v>2000-2010</v>
      </c>
      <c r="T5410" s="14" t="s">
        <v>21835</v>
      </c>
      <c r="AB5410" s="14"/>
    </row>
    <row r="5411" spans="1:28" hidden="1" x14ac:dyDescent="0.3">
      <c r="A5411" t="s">
        <v>16076</v>
      </c>
      <c r="B5411" t="s">
        <v>33</v>
      </c>
      <c r="C5411" t="s">
        <v>25</v>
      </c>
      <c r="D5411">
        <v>2009</v>
      </c>
      <c r="E5411" t="s">
        <v>16077</v>
      </c>
      <c r="F5411">
        <v>6</v>
      </c>
      <c r="G5411">
        <v>183000</v>
      </c>
      <c r="H5411" t="s">
        <v>12476</v>
      </c>
      <c r="I5411" t="s">
        <v>14410</v>
      </c>
      <c r="J5411" t="s">
        <v>7926</v>
      </c>
      <c r="K5411" t="s">
        <v>30</v>
      </c>
      <c r="L5411">
        <v>150000000</v>
      </c>
      <c r="M5411">
        <v>413106170</v>
      </c>
      <c r="N5411" t="s">
        <v>180</v>
      </c>
      <c r="O5411">
        <v>105</v>
      </c>
      <c r="P5411" t="str">
        <f>IF(Table1[[#This Row],[score]]&gt;=8.5,"High",IF(Table1[[#This Row],[score]]&gt;=7,"Medium","Low"))</f>
        <v>Low</v>
      </c>
      <c r="Q5411" s="5">
        <f>Table1[[#This Row],[gross]]-Table1[[#This Row],[budget]]</f>
        <v>263106170</v>
      </c>
      <c r="R5411" s="5" t="str">
        <f>IF(Table1[[#This Row],[Profit]]&gt;0,"Profit","Loss")</f>
        <v>Profit</v>
      </c>
      <c r="S5411" s="6" t="str">
        <f>FLOOR(Table1[[#This Row],[year]]-1900,10)+1900 &amp; "-" &amp; FLOOR(Table1[[#This Row],[year]]-1890,10)+1900</f>
        <v>2000-2010</v>
      </c>
      <c r="T5411" s="14" t="s">
        <v>21835</v>
      </c>
      <c r="AB5411" s="14"/>
    </row>
    <row r="5412" spans="1:28" hidden="1" x14ac:dyDescent="0.3">
      <c r="A5412" t="s">
        <v>15911</v>
      </c>
      <c r="B5412" t="s">
        <v>1974</v>
      </c>
      <c r="C5412" t="s">
        <v>34</v>
      </c>
      <c r="D5412">
        <v>2009</v>
      </c>
      <c r="E5412" t="s">
        <v>15912</v>
      </c>
      <c r="F5412">
        <v>7.9</v>
      </c>
      <c r="G5412">
        <v>585000</v>
      </c>
      <c r="H5412" t="s">
        <v>6286</v>
      </c>
      <c r="I5412" t="s">
        <v>14053</v>
      </c>
      <c r="J5412" t="s">
        <v>15596</v>
      </c>
      <c r="K5412" t="s">
        <v>30</v>
      </c>
      <c r="L5412">
        <v>150000000</v>
      </c>
      <c r="M5412">
        <v>385680446</v>
      </c>
      <c r="N5412" t="s">
        <v>44</v>
      </c>
      <c r="O5412">
        <v>127</v>
      </c>
      <c r="P5412" t="str">
        <f>IF(Table1[[#This Row],[score]]&gt;=8.5,"High",IF(Table1[[#This Row],[score]]&gt;=7,"Medium","Low"))</f>
        <v>Medium</v>
      </c>
      <c r="Q5412" s="5">
        <f>Table1[[#This Row],[gross]]-Table1[[#This Row],[budget]]</f>
        <v>235680446</v>
      </c>
      <c r="R5412" s="5" t="str">
        <f>IF(Table1[[#This Row],[Profit]]&gt;0,"Profit","Loss")</f>
        <v>Profit</v>
      </c>
      <c r="S5412" s="6" t="str">
        <f>FLOOR(Table1[[#This Row],[year]]-1900,10)+1900 &amp; "-" &amp; FLOOR(Table1[[#This Row],[year]]-1890,10)+1900</f>
        <v>2000-2010</v>
      </c>
      <c r="T5412" s="14" t="s">
        <v>21835</v>
      </c>
      <c r="AB5412" s="14"/>
    </row>
    <row r="5413" spans="1:28" hidden="1" x14ac:dyDescent="0.3">
      <c r="A5413" t="s">
        <v>16043</v>
      </c>
      <c r="B5413" t="s">
        <v>33</v>
      </c>
      <c r="C5413" t="s">
        <v>390</v>
      </c>
      <c r="D5413">
        <v>2009</v>
      </c>
      <c r="E5413" t="s">
        <v>16044</v>
      </c>
      <c r="F5413">
        <v>6.4</v>
      </c>
      <c r="G5413">
        <v>151000</v>
      </c>
      <c r="H5413" t="s">
        <v>16045</v>
      </c>
      <c r="I5413" t="s">
        <v>15600</v>
      </c>
      <c r="J5413" t="s">
        <v>7701</v>
      </c>
      <c r="K5413" t="s">
        <v>30</v>
      </c>
      <c r="L5413">
        <v>175000000</v>
      </c>
      <c r="M5413">
        <v>381509870</v>
      </c>
      <c r="N5413" t="s">
        <v>10077</v>
      </c>
      <c r="O5413">
        <v>94</v>
      </c>
      <c r="P5413" t="str">
        <f>IF(Table1[[#This Row],[score]]&gt;=8.5,"High",IF(Table1[[#This Row],[score]]&gt;=7,"Medium","Low"))</f>
        <v>Low</v>
      </c>
      <c r="Q5413" s="5">
        <f>Table1[[#This Row],[gross]]-Table1[[#This Row],[budget]]</f>
        <v>206509870</v>
      </c>
      <c r="R5413" s="5" t="str">
        <f>IF(Table1[[#This Row],[Profit]]&gt;0,"Profit","Loss")</f>
        <v>Profit</v>
      </c>
      <c r="S5413" s="6" t="str">
        <f>FLOOR(Table1[[#This Row],[year]]-1900,10)+1900 &amp; "-" &amp; FLOOR(Table1[[#This Row],[year]]-1890,10)+1900</f>
        <v>2000-2010</v>
      </c>
      <c r="T5413" s="14" t="s">
        <v>21835</v>
      </c>
      <c r="AB5413" s="14"/>
    </row>
    <row r="5414" spans="1:28" hidden="1" x14ac:dyDescent="0.3">
      <c r="A5414" t="s">
        <v>15958</v>
      </c>
      <c r="B5414" t="s">
        <v>1974</v>
      </c>
      <c r="C5414" t="s">
        <v>34</v>
      </c>
      <c r="D5414">
        <v>2009</v>
      </c>
      <c r="E5414" t="s">
        <v>15959</v>
      </c>
      <c r="F5414">
        <v>6.6</v>
      </c>
      <c r="G5414">
        <v>477000</v>
      </c>
      <c r="H5414" t="s">
        <v>15329</v>
      </c>
      <c r="I5414" t="s">
        <v>12429</v>
      </c>
      <c r="J5414" t="s">
        <v>13344</v>
      </c>
      <c r="K5414" t="s">
        <v>30</v>
      </c>
      <c r="L5414">
        <v>150000000</v>
      </c>
      <c r="M5414">
        <v>373062864</v>
      </c>
      <c r="N5414" t="s">
        <v>180</v>
      </c>
      <c r="O5414">
        <v>107</v>
      </c>
      <c r="P5414" t="str">
        <f>IF(Table1[[#This Row],[score]]&gt;=8.5,"High",IF(Table1[[#This Row],[score]]&gt;=7,"Medium","Low"))</f>
        <v>Low</v>
      </c>
      <c r="Q5414" s="5">
        <f>Table1[[#This Row],[gross]]-Table1[[#This Row],[budget]]</f>
        <v>223062864</v>
      </c>
      <c r="R5414" s="5" t="str">
        <f>IF(Table1[[#This Row],[Profit]]&gt;0,"Profit","Loss")</f>
        <v>Profit</v>
      </c>
      <c r="S5414" s="6" t="str">
        <f>FLOOR(Table1[[#This Row],[year]]-1900,10)+1900 &amp; "-" &amp; FLOOR(Table1[[#This Row],[year]]-1890,10)+1900</f>
        <v>2000-2010</v>
      </c>
      <c r="T5414" s="14" t="s">
        <v>21835</v>
      </c>
      <c r="AB5414" s="14"/>
    </row>
    <row r="5415" spans="1:28" hidden="1" x14ac:dyDescent="0.3">
      <c r="A5415" t="s">
        <v>15988</v>
      </c>
      <c r="B5415" t="s">
        <v>1974</v>
      </c>
      <c r="C5415" t="s">
        <v>34</v>
      </c>
      <c r="D5415">
        <v>2009</v>
      </c>
      <c r="E5415" t="s">
        <v>15989</v>
      </c>
      <c r="F5415">
        <v>6.5</v>
      </c>
      <c r="G5415">
        <v>348000</v>
      </c>
      <c r="H5415" t="s">
        <v>11168</v>
      </c>
      <c r="I5415" t="s">
        <v>6685</v>
      </c>
      <c r="J5415" t="s">
        <v>3866</v>
      </c>
      <c r="K5415" t="s">
        <v>30</v>
      </c>
      <c r="L5415">
        <v>200000000</v>
      </c>
      <c r="M5415">
        <v>371353001</v>
      </c>
      <c r="N5415" t="s">
        <v>15990</v>
      </c>
      <c r="O5415">
        <v>115</v>
      </c>
      <c r="P5415" t="str">
        <f>IF(Table1[[#This Row],[score]]&gt;=8.5,"High",IF(Table1[[#This Row],[score]]&gt;=7,"Medium","Low"))</f>
        <v>Low</v>
      </c>
      <c r="Q5415" s="5">
        <f>Table1[[#This Row],[gross]]-Table1[[#This Row],[budget]]</f>
        <v>171353001</v>
      </c>
      <c r="R5415" s="5" t="str">
        <f>IF(Table1[[#This Row],[Profit]]&gt;0,"Profit","Loss")</f>
        <v>Profit</v>
      </c>
      <c r="S5415" s="6" t="str">
        <f>FLOOR(Table1[[#This Row],[year]]-1900,10)+1900 &amp; "-" &amp; FLOOR(Table1[[#This Row],[year]]-1890,10)+1900</f>
        <v>2000-2010</v>
      </c>
      <c r="T5415" s="14" t="s">
        <v>21835</v>
      </c>
      <c r="AB5415" s="14"/>
    </row>
    <row r="5416" spans="1:28" hidden="1" x14ac:dyDescent="0.3">
      <c r="A5416" t="s">
        <v>15923</v>
      </c>
      <c r="B5416" t="s">
        <v>1974</v>
      </c>
      <c r="C5416" t="s">
        <v>34</v>
      </c>
      <c r="D5416">
        <v>2009</v>
      </c>
      <c r="E5416" t="s">
        <v>15924</v>
      </c>
      <c r="F5416">
        <v>6.6</v>
      </c>
      <c r="G5416">
        <v>271000</v>
      </c>
      <c r="H5416" t="s">
        <v>12471</v>
      </c>
      <c r="I5416" t="s">
        <v>14359</v>
      </c>
      <c r="J5416" t="s">
        <v>11697</v>
      </c>
      <c r="K5416" t="s">
        <v>30</v>
      </c>
      <c r="L5416">
        <v>85000000</v>
      </c>
      <c r="M5416">
        <v>360366870</v>
      </c>
      <c r="N5416" t="s">
        <v>61</v>
      </c>
      <c r="O5416">
        <v>107</v>
      </c>
      <c r="P5416" t="str">
        <f>IF(Table1[[#This Row],[score]]&gt;=8.5,"High",IF(Table1[[#This Row],[score]]&gt;=7,"Medium","Low"))</f>
        <v>Low</v>
      </c>
      <c r="Q5416" s="5">
        <f>Table1[[#This Row],[gross]]-Table1[[#This Row],[budget]]</f>
        <v>275366870</v>
      </c>
      <c r="R5416" s="5" t="str">
        <f>IF(Table1[[#This Row],[Profit]]&gt;0,"Profit","Loss")</f>
        <v>Profit</v>
      </c>
      <c r="S5416" s="6" t="str">
        <f>FLOOR(Table1[[#This Row],[year]]-1900,10)+1900 &amp; "-" &amp; FLOOR(Table1[[#This Row],[year]]-1890,10)+1900</f>
        <v>2000-2010</v>
      </c>
      <c r="T5416" s="14" t="s">
        <v>21835</v>
      </c>
      <c r="AB5416" s="14"/>
    </row>
    <row r="5417" spans="1:28" hidden="1" x14ac:dyDescent="0.3">
      <c r="A5417" t="s">
        <v>16337</v>
      </c>
      <c r="B5417" t="s">
        <v>33</v>
      </c>
      <c r="C5417" t="s">
        <v>390</v>
      </c>
      <c r="D5417">
        <v>2009</v>
      </c>
      <c r="E5417" t="s">
        <v>16097</v>
      </c>
      <c r="F5417">
        <v>6.8</v>
      </c>
      <c r="G5417">
        <v>106000</v>
      </c>
      <c r="H5417" t="s">
        <v>2030</v>
      </c>
      <c r="I5417" t="s">
        <v>4335</v>
      </c>
      <c r="J5417" t="s">
        <v>7831</v>
      </c>
      <c r="K5417" t="s">
        <v>30</v>
      </c>
      <c r="L5417">
        <v>200000000</v>
      </c>
      <c r="M5417">
        <v>325286646</v>
      </c>
      <c r="N5417" t="s">
        <v>1708</v>
      </c>
      <c r="O5417">
        <v>96</v>
      </c>
      <c r="P5417" t="str">
        <f>IF(Table1[[#This Row],[score]]&gt;=8.5,"High",IF(Table1[[#This Row],[score]]&gt;=7,"Medium","Low"))</f>
        <v>Low</v>
      </c>
      <c r="Q5417" s="5">
        <f>Table1[[#This Row],[gross]]-Table1[[#This Row],[budget]]</f>
        <v>125286646</v>
      </c>
      <c r="R5417" s="5" t="str">
        <f>IF(Table1[[#This Row],[Profit]]&gt;0,"Profit","Loss")</f>
        <v>Profit</v>
      </c>
      <c r="S5417" s="6" t="str">
        <f>FLOOR(Table1[[#This Row],[year]]-1900,10)+1900 &amp; "-" &amp; FLOOR(Table1[[#This Row],[year]]-1890,10)+1900</f>
        <v>2000-2010</v>
      </c>
      <c r="T5417" s="14" t="s">
        <v>21835</v>
      </c>
      <c r="AB5417" s="14"/>
    </row>
    <row r="5418" spans="1:28" hidden="1" x14ac:dyDescent="0.3">
      <c r="A5418" t="s">
        <v>16093</v>
      </c>
      <c r="B5418" t="s">
        <v>16</v>
      </c>
      <c r="C5418" t="s">
        <v>41</v>
      </c>
      <c r="D5418">
        <v>2009</v>
      </c>
      <c r="E5418" t="s">
        <v>15964</v>
      </c>
      <c r="F5418">
        <v>6.4</v>
      </c>
      <c r="G5418">
        <v>209000</v>
      </c>
      <c r="H5418" t="s">
        <v>11702</v>
      </c>
      <c r="I5418" t="s">
        <v>16094</v>
      </c>
      <c r="J5418" t="s">
        <v>15515</v>
      </c>
      <c r="K5418" t="s">
        <v>30</v>
      </c>
      <c r="L5418">
        <v>38000000</v>
      </c>
      <c r="M5418">
        <v>321682600</v>
      </c>
      <c r="N5418" t="s">
        <v>31</v>
      </c>
      <c r="O5418">
        <v>96</v>
      </c>
      <c r="P5418" t="str">
        <f>IF(Table1[[#This Row],[score]]&gt;=8.5,"High",IF(Table1[[#This Row],[score]]&gt;=7,"Medium","Low"))</f>
        <v>Low</v>
      </c>
      <c r="Q5418" s="5">
        <f>Table1[[#This Row],[gross]]-Table1[[#This Row],[budget]]</f>
        <v>283682600</v>
      </c>
      <c r="R5418" s="5" t="str">
        <f>IF(Table1[[#This Row],[Profit]]&gt;0,"Profit","Loss")</f>
        <v>Profit</v>
      </c>
      <c r="S5418" s="6" t="str">
        <f>FLOOR(Table1[[#This Row],[year]]-1900,10)+1900 &amp; "-" &amp; FLOOR(Table1[[#This Row],[year]]-1890,10)+1900</f>
        <v>2000-2010</v>
      </c>
      <c r="T5418" s="14" t="s">
        <v>21835</v>
      </c>
      <c r="AB5418" s="14"/>
    </row>
    <row r="5419" spans="1:28" hidden="1" x14ac:dyDescent="0.3">
      <c r="A5419" t="s">
        <v>15910</v>
      </c>
      <c r="B5419" t="s">
        <v>16</v>
      </c>
      <c r="C5419" t="s">
        <v>25</v>
      </c>
      <c r="D5419">
        <v>2009</v>
      </c>
      <c r="E5419" t="s">
        <v>15892</v>
      </c>
      <c r="F5419">
        <v>8.3000000000000007</v>
      </c>
      <c r="G5419">
        <v>1300000</v>
      </c>
      <c r="H5419" t="s">
        <v>6709</v>
      </c>
      <c r="I5419" t="s">
        <v>6709</v>
      </c>
      <c r="J5419" t="s">
        <v>6471</v>
      </c>
      <c r="K5419" t="s">
        <v>30</v>
      </c>
      <c r="L5419" s="5">
        <v>70000000</v>
      </c>
      <c r="M5419" s="5">
        <v>321457747</v>
      </c>
      <c r="N5419" t="s">
        <v>61</v>
      </c>
      <c r="O5419">
        <v>153</v>
      </c>
      <c r="P5419" t="str">
        <f>IF(Table1[[#This Row],[score]]&gt;=8.5,"High",IF(Table1[[#This Row],[score]]&gt;=7,"Medium","Low"))</f>
        <v>Medium</v>
      </c>
      <c r="Q5419" s="5">
        <f>Table1[[#This Row],[gross]]-Table1[[#This Row],[budget]]</f>
        <v>251457747</v>
      </c>
      <c r="R5419" s="5" t="str">
        <f>IF(Table1[[#This Row],[Profit]]&gt;0,"Profit","Loss")</f>
        <v>Profit</v>
      </c>
      <c r="S5419" s="6" t="str">
        <f>FLOOR(Table1[[#This Row],[year]]-1900,10)+1900 &amp; "-" &amp; FLOOR(Table1[[#This Row],[year]]-1890,10)+1900</f>
        <v>2000-2010</v>
      </c>
      <c r="T5419" s="14" t="s">
        <v>21835</v>
      </c>
      <c r="AB5419" s="14"/>
    </row>
    <row r="5420" spans="1:28" hidden="1" x14ac:dyDescent="0.3">
      <c r="A5420" t="s">
        <v>16006</v>
      </c>
      <c r="B5420" t="s">
        <v>1974</v>
      </c>
      <c r="C5420" t="s">
        <v>41</v>
      </c>
      <c r="D5420">
        <v>2009</v>
      </c>
      <c r="E5420" t="s">
        <v>15653</v>
      </c>
      <c r="F5420">
        <v>6.7</v>
      </c>
      <c r="G5420">
        <v>303000</v>
      </c>
      <c r="H5420" t="s">
        <v>14480</v>
      </c>
      <c r="I5420" t="s">
        <v>16007</v>
      </c>
      <c r="J5420" t="s">
        <v>8508</v>
      </c>
      <c r="K5420" t="s">
        <v>30</v>
      </c>
      <c r="L5420">
        <v>40000000</v>
      </c>
      <c r="M5420">
        <v>317375031</v>
      </c>
      <c r="N5420" t="s">
        <v>2067</v>
      </c>
      <c r="O5420">
        <v>108</v>
      </c>
      <c r="P5420" t="str">
        <f>IF(Table1[[#This Row],[score]]&gt;=8.5,"High",IF(Table1[[#This Row],[score]]&gt;=7,"Medium","Low"))</f>
        <v>Low</v>
      </c>
      <c r="Q5420" s="5">
        <f>Table1[[#This Row],[gross]]-Table1[[#This Row],[budget]]</f>
        <v>277375031</v>
      </c>
      <c r="R5420" s="5" t="str">
        <f>IF(Table1[[#This Row],[Profit]]&gt;0,"Profit","Loss")</f>
        <v>Profit</v>
      </c>
      <c r="S5420" s="6" t="str">
        <f>FLOOR(Table1[[#This Row],[year]]-1900,10)+1900 &amp; "-" &amp; FLOOR(Table1[[#This Row],[year]]-1890,10)+1900</f>
        <v>2000-2010</v>
      </c>
      <c r="T5420" s="14" t="s">
        <v>21835</v>
      </c>
      <c r="AB5420" s="14"/>
    </row>
    <row r="5421" spans="1:28" hidden="1" x14ac:dyDescent="0.3">
      <c r="A5421" t="s">
        <v>15953</v>
      </c>
      <c r="B5421" t="s">
        <v>1974</v>
      </c>
      <c r="C5421" t="s">
        <v>63</v>
      </c>
      <c r="D5421">
        <v>2009</v>
      </c>
      <c r="E5421" t="s">
        <v>15954</v>
      </c>
      <c r="F5421">
        <v>7.6</v>
      </c>
      <c r="G5421">
        <v>303000</v>
      </c>
      <c r="H5421" t="s">
        <v>7443</v>
      </c>
      <c r="I5421" t="s">
        <v>7443</v>
      </c>
      <c r="J5421" t="s">
        <v>15955</v>
      </c>
      <c r="K5421" t="s">
        <v>30</v>
      </c>
      <c r="L5421">
        <v>29000000</v>
      </c>
      <c r="M5421">
        <v>309208309</v>
      </c>
      <c r="N5421" t="s">
        <v>11022</v>
      </c>
      <c r="O5421">
        <v>129</v>
      </c>
      <c r="P5421" t="str">
        <f>IF(Table1[[#This Row],[score]]&gt;=8.5,"High",IF(Table1[[#This Row],[score]]&gt;=7,"Medium","Low"))</f>
        <v>Medium</v>
      </c>
      <c r="Q5421" s="5">
        <f>Table1[[#This Row],[gross]]-Table1[[#This Row],[budget]]</f>
        <v>280208309</v>
      </c>
      <c r="R5421" s="5" t="str">
        <f>IF(Table1[[#This Row],[Profit]]&gt;0,"Profit","Loss")</f>
        <v>Profit</v>
      </c>
      <c r="S5421" s="6" t="str">
        <f>FLOOR(Table1[[#This Row],[year]]-1900,10)+1900 &amp; "-" &amp; FLOOR(Table1[[#This Row],[year]]-1890,10)+1900</f>
        <v>2000-2010</v>
      </c>
      <c r="T5421" s="14" t="s">
        <v>21835</v>
      </c>
      <c r="AB5421" s="14"/>
    </row>
    <row r="5422" spans="1:28" hidden="1" x14ac:dyDescent="0.3">
      <c r="A5422" t="s">
        <v>15925</v>
      </c>
      <c r="B5422" t="s">
        <v>1974</v>
      </c>
      <c r="C5422" t="s">
        <v>34</v>
      </c>
      <c r="D5422">
        <v>2009</v>
      </c>
      <c r="E5422" t="s">
        <v>15926</v>
      </c>
      <c r="F5422">
        <v>5.8</v>
      </c>
      <c r="G5422">
        <v>202000</v>
      </c>
      <c r="H5422" t="s">
        <v>7604</v>
      </c>
      <c r="I5422" t="s">
        <v>13355</v>
      </c>
      <c r="J5422" t="s">
        <v>1481</v>
      </c>
      <c r="K5422" t="s">
        <v>30</v>
      </c>
      <c r="L5422">
        <v>175000000</v>
      </c>
      <c r="M5422">
        <v>302469017</v>
      </c>
      <c r="N5422" t="s">
        <v>44</v>
      </c>
      <c r="O5422">
        <v>118</v>
      </c>
      <c r="P5422" t="str">
        <f>IF(Table1[[#This Row],[score]]&gt;=8.5,"High",IF(Table1[[#This Row],[score]]&gt;=7,"Medium","Low"))</f>
        <v>Low</v>
      </c>
      <c r="Q5422" s="5">
        <f>Table1[[#This Row],[gross]]-Table1[[#This Row],[budget]]</f>
        <v>127469017</v>
      </c>
      <c r="R5422" s="5" t="str">
        <f>IF(Table1[[#This Row],[Profit]]&gt;0,"Profit","Loss")</f>
        <v>Profit</v>
      </c>
      <c r="S5422" s="6" t="str">
        <f>FLOOR(Table1[[#This Row],[year]]-1900,10)+1900 &amp; "-" &amp; FLOOR(Table1[[#This Row],[year]]-1890,10)+1900</f>
        <v>2000-2010</v>
      </c>
      <c r="T5422" s="14" t="s">
        <v>21835</v>
      </c>
      <c r="AB5422" s="14"/>
    </row>
    <row r="5423" spans="1:28" hidden="1" x14ac:dyDescent="0.3">
      <c r="A5423" t="s">
        <v>16304</v>
      </c>
      <c r="B5423" t="s">
        <v>33</v>
      </c>
      <c r="C5423" t="s">
        <v>390</v>
      </c>
      <c r="D5423">
        <v>2009</v>
      </c>
      <c r="E5423" t="s">
        <v>15964</v>
      </c>
      <c r="F5423">
        <v>5.0999999999999996</v>
      </c>
      <c r="G5423">
        <v>44000</v>
      </c>
      <c r="H5423" t="s">
        <v>16305</v>
      </c>
      <c r="I5423" t="s">
        <v>11189</v>
      </c>
      <c r="J5423" t="s">
        <v>15093</v>
      </c>
      <c r="K5423" t="s">
        <v>30</v>
      </c>
      <c r="L5423">
        <v>150000000</v>
      </c>
      <c r="M5423">
        <v>292817898</v>
      </c>
      <c r="N5423" t="s">
        <v>11182</v>
      </c>
      <c r="O5423">
        <v>88</v>
      </c>
      <c r="P5423" t="str">
        <f>IF(Table1[[#This Row],[score]]&gt;=8.5,"High",IF(Table1[[#This Row],[score]]&gt;=7,"Medium","Low"))</f>
        <v>Low</v>
      </c>
      <c r="Q5423" s="5">
        <f>Table1[[#This Row],[gross]]-Table1[[#This Row],[budget]]</f>
        <v>142817898</v>
      </c>
      <c r="R5423" s="5" t="str">
        <f>IF(Table1[[#This Row],[Profit]]&gt;0,"Profit","Loss")</f>
        <v>Profit</v>
      </c>
      <c r="S5423" s="6" t="str">
        <f>FLOOR(Table1[[#This Row],[year]]-1900,10)+1900 &amp; "-" &amp; FLOOR(Table1[[#This Row],[year]]-1890,10)+1900</f>
        <v>2000-2010</v>
      </c>
      <c r="T5423" s="14" t="s">
        <v>21835</v>
      </c>
      <c r="AB5423" s="14"/>
    </row>
    <row r="5424" spans="1:28" hidden="1" x14ac:dyDescent="0.3">
      <c r="A5424" t="s">
        <v>15985</v>
      </c>
      <c r="B5424" t="s">
        <v>337</v>
      </c>
      <c r="C5424" t="s">
        <v>390</v>
      </c>
      <c r="D5424">
        <v>2009</v>
      </c>
      <c r="E5424" t="s">
        <v>15986</v>
      </c>
      <c r="F5424">
        <v>7.1</v>
      </c>
      <c r="G5424">
        <v>130000</v>
      </c>
      <c r="H5424" t="s">
        <v>5036</v>
      </c>
      <c r="I5424" t="s">
        <v>5036</v>
      </c>
      <c r="J5424" t="s">
        <v>15987</v>
      </c>
      <c r="K5424" t="s">
        <v>30</v>
      </c>
      <c r="L5424">
        <v>105000000</v>
      </c>
      <c r="M5424">
        <v>267045765</v>
      </c>
      <c r="N5424" t="s">
        <v>599</v>
      </c>
      <c r="O5424">
        <v>97</v>
      </c>
      <c r="P5424" t="str">
        <f>IF(Table1[[#This Row],[score]]&gt;=8.5,"High",IF(Table1[[#This Row],[score]]&gt;=7,"Medium","Low"))</f>
        <v>Medium</v>
      </c>
      <c r="Q5424" s="5">
        <f>Table1[[#This Row],[gross]]-Table1[[#This Row],[budget]]</f>
        <v>162045765</v>
      </c>
      <c r="R5424" s="5" t="str">
        <f>IF(Table1[[#This Row],[Profit]]&gt;0,"Profit","Loss")</f>
        <v>Profit</v>
      </c>
      <c r="S5424" s="6" t="str">
        <f>FLOOR(Table1[[#This Row],[year]]-1900,10)+1900 &amp; "-" &amp; FLOOR(Table1[[#This Row],[year]]-1890,10)+1900</f>
        <v>2000-2010</v>
      </c>
      <c r="T5424" s="14" t="s">
        <v>21835</v>
      </c>
      <c r="AB5424" s="14"/>
    </row>
    <row r="5425" spans="1:28" hidden="1" x14ac:dyDescent="0.3">
      <c r="A5425" t="s">
        <v>16085</v>
      </c>
      <c r="B5425" t="s">
        <v>33</v>
      </c>
      <c r="C5425" t="s">
        <v>390</v>
      </c>
      <c r="D5425">
        <v>2009</v>
      </c>
      <c r="E5425" t="s">
        <v>15917</v>
      </c>
      <c r="F5425">
        <v>6.9</v>
      </c>
      <c r="G5425">
        <v>212000</v>
      </c>
      <c r="H5425" t="s">
        <v>16086</v>
      </c>
      <c r="I5425" t="s">
        <v>16086</v>
      </c>
      <c r="J5425" t="s">
        <v>11146</v>
      </c>
      <c r="K5425" t="s">
        <v>30</v>
      </c>
      <c r="L5425">
        <v>100000000</v>
      </c>
      <c r="M5425">
        <v>243006126</v>
      </c>
      <c r="N5425" t="s">
        <v>31</v>
      </c>
      <c r="O5425">
        <v>90</v>
      </c>
      <c r="P5425" t="str">
        <f>IF(Table1[[#This Row],[score]]&gt;=8.5,"High",IF(Table1[[#This Row],[score]]&gt;=7,"Medium","Low"))</f>
        <v>Low</v>
      </c>
      <c r="Q5425" s="5">
        <f>Table1[[#This Row],[gross]]-Table1[[#This Row],[budget]]</f>
        <v>143006126</v>
      </c>
      <c r="R5425" s="5" t="str">
        <f>IF(Table1[[#This Row],[Profit]]&gt;0,"Profit","Loss")</f>
        <v>Profit</v>
      </c>
      <c r="S5425" s="6" t="str">
        <f>FLOOR(Table1[[#This Row],[year]]-1900,10)+1900 &amp; "-" &amp; FLOOR(Table1[[#This Row],[year]]-1890,10)+1900</f>
        <v>2000-2010</v>
      </c>
      <c r="T5425" s="14" t="s">
        <v>21835</v>
      </c>
      <c r="AB5425" s="14"/>
    </row>
    <row r="5426" spans="1:28" hidden="1" x14ac:dyDescent="0.3">
      <c r="A5426" t="s">
        <v>16136</v>
      </c>
      <c r="B5426" t="s">
        <v>16</v>
      </c>
      <c r="C5426" t="s">
        <v>41</v>
      </c>
      <c r="D5426">
        <v>2009</v>
      </c>
      <c r="E5426" t="s">
        <v>15948</v>
      </c>
      <c r="F5426">
        <v>6.5</v>
      </c>
      <c r="G5426">
        <v>88000</v>
      </c>
      <c r="H5426" t="s">
        <v>214</v>
      </c>
      <c r="I5426" t="s">
        <v>214</v>
      </c>
      <c r="J5426" t="s">
        <v>735</v>
      </c>
      <c r="K5426" t="s">
        <v>30</v>
      </c>
      <c r="L5426">
        <v>85000000</v>
      </c>
      <c r="M5426">
        <v>219103655</v>
      </c>
      <c r="N5426" t="s">
        <v>61</v>
      </c>
      <c r="O5426">
        <v>120</v>
      </c>
      <c r="P5426" t="str">
        <f>IF(Table1[[#This Row],[score]]&gt;=8.5,"High",IF(Table1[[#This Row],[score]]&gt;=7,"Medium","Low"))</f>
        <v>Low</v>
      </c>
      <c r="Q5426" s="5">
        <f>Table1[[#This Row],[gross]]-Table1[[#This Row],[budget]]</f>
        <v>134103655</v>
      </c>
      <c r="R5426" s="5" t="str">
        <f>IF(Table1[[#This Row],[Profit]]&gt;0,"Profit","Loss")</f>
        <v>Profit</v>
      </c>
      <c r="S5426" s="6" t="str">
        <f>FLOOR(Table1[[#This Row],[year]]-1900,10)+1900 &amp; "-" &amp; FLOOR(Table1[[#This Row],[year]]-1890,10)+1900</f>
        <v>2000-2010</v>
      </c>
      <c r="T5426" s="14" t="s">
        <v>21835</v>
      </c>
      <c r="AB5426" s="14"/>
    </row>
    <row r="5427" spans="1:28" hidden="1" x14ac:dyDescent="0.3">
      <c r="A5427" t="s">
        <v>15996</v>
      </c>
      <c r="B5427" t="s">
        <v>16</v>
      </c>
      <c r="C5427" t="s">
        <v>63</v>
      </c>
      <c r="D5427">
        <v>2009</v>
      </c>
      <c r="E5427" t="s">
        <v>15997</v>
      </c>
      <c r="F5427">
        <v>7</v>
      </c>
      <c r="G5427">
        <v>287000</v>
      </c>
      <c r="H5427" t="s">
        <v>545</v>
      </c>
      <c r="I5427" t="s">
        <v>15998</v>
      </c>
      <c r="J5427" t="s">
        <v>3866</v>
      </c>
      <c r="K5427" t="s">
        <v>30</v>
      </c>
      <c r="L5427">
        <v>100000000</v>
      </c>
      <c r="M5427">
        <v>214104620</v>
      </c>
      <c r="N5427" t="s">
        <v>61</v>
      </c>
      <c r="O5427">
        <v>140</v>
      </c>
      <c r="P5427" t="str">
        <f>IF(Table1[[#This Row],[score]]&gt;=8.5,"High",IF(Table1[[#This Row],[score]]&gt;=7,"Medium","Low"))</f>
        <v>Medium</v>
      </c>
      <c r="Q5427" s="5">
        <f>Table1[[#This Row],[gross]]-Table1[[#This Row],[budget]]</f>
        <v>114104620</v>
      </c>
      <c r="R5427" s="5" t="str">
        <f>IF(Table1[[#This Row],[Profit]]&gt;0,"Profit","Loss")</f>
        <v>Profit</v>
      </c>
      <c r="S5427" s="6" t="str">
        <f>FLOOR(Table1[[#This Row],[year]]-1900,10)+1900 &amp; "-" &amp; FLOOR(Table1[[#This Row],[year]]-1890,10)+1900</f>
        <v>2000-2010</v>
      </c>
      <c r="T5427" s="14" t="s">
        <v>21835</v>
      </c>
      <c r="AB5427" s="14"/>
    </row>
    <row r="5428" spans="1:28" hidden="1" x14ac:dyDescent="0.3">
      <c r="A5428" t="s">
        <v>15950</v>
      </c>
      <c r="B5428" t="s">
        <v>16</v>
      </c>
      <c r="C5428" t="s">
        <v>34</v>
      </c>
      <c r="D5428">
        <v>2009</v>
      </c>
      <c r="E5428" t="s">
        <v>15548</v>
      </c>
      <c r="F5428">
        <v>7.9</v>
      </c>
      <c r="G5428">
        <v>648000</v>
      </c>
      <c r="H5428" t="s">
        <v>15951</v>
      </c>
      <c r="I5428" t="s">
        <v>15951</v>
      </c>
      <c r="J5428" t="s">
        <v>15952</v>
      </c>
      <c r="K5428" t="s">
        <v>91</v>
      </c>
      <c r="L5428">
        <v>30000000</v>
      </c>
      <c r="M5428">
        <v>210888950</v>
      </c>
      <c r="N5428" t="s">
        <v>2075</v>
      </c>
      <c r="O5428">
        <v>112</v>
      </c>
      <c r="P5428" t="str">
        <f>IF(Table1[[#This Row],[score]]&gt;=8.5,"High",IF(Table1[[#This Row],[score]]&gt;=7,"Medium","Low"))</f>
        <v>Medium</v>
      </c>
      <c r="Q5428" s="5">
        <f>Table1[[#This Row],[gross]]-Table1[[#This Row],[budget]]</f>
        <v>180888950</v>
      </c>
      <c r="R5428" s="5" t="str">
        <f>IF(Table1[[#This Row],[Profit]]&gt;0,"Profit","Loss")</f>
        <v>Profit</v>
      </c>
      <c r="S5428" s="6" t="str">
        <f>FLOOR(Table1[[#This Row],[year]]-1900,10)+1900 &amp; "-" &amp; FLOOR(Table1[[#This Row],[year]]-1890,10)+1900</f>
        <v>2000-2010</v>
      </c>
      <c r="T5428" s="14" t="s">
        <v>21835</v>
      </c>
      <c r="AB5428" s="14"/>
    </row>
    <row r="5429" spans="1:28" hidden="1" x14ac:dyDescent="0.3">
      <c r="A5429" t="s">
        <v>16138</v>
      </c>
      <c r="B5429" t="s">
        <v>16</v>
      </c>
      <c r="C5429" t="s">
        <v>34</v>
      </c>
      <c r="D5429">
        <v>2009</v>
      </c>
      <c r="E5429" t="s">
        <v>16137</v>
      </c>
      <c r="F5429">
        <v>5.2</v>
      </c>
      <c r="G5429">
        <v>99000</v>
      </c>
      <c r="H5429" t="s">
        <v>9233</v>
      </c>
      <c r="I5429" t="s">
        <v>13386</v>
      </c>
      <c r="J5429" t="s">
        <v>16139</v>
      </c>
      <c r="K5429" t="s">
        <v>30</v>
      </c>
      <c r="L5429">
        <v>40000000</v>
      </c>
      <c r="M5429">
        <v>186167139</v>
      </c>
      <c r="N5429" t="s">
        <v>2001</v>
      </c>
      <c r="O5429">
        <v>82</v>
      </c>
      <c r="P5429" t="str">
        <f>IF(Table1[[#This Row],[score]]&gt;=8.5,"High",IF(Table1[[#This Row],[score]]&gt;=7,"Medium","Low"))</f>
        <v>Low</v>
      </c>
      <c r="Q5429" s="5">
        <f>Table1[[#This Row],[gross]]-Table1[[#This Row],[budget]]</f>
        <v>146167139</v>
      </c>
      <c r="R5429" s="5" t="str">
        <f>IF(Table1[[#This Row],[Profit]]&gt;0,"Profit","Loss")</f>
        <v>Profit</v>
      </c>
      <c r="S5429" s="6" t="str">
        <f>FLOOR(Table1[[#This Row],[year]]-1900,10)+1900 &amp; "-" &amp; FLOOR(Table1[[#This Row],[year]]-1890,10)+1900</f>
        <v>2000-2010</v>
      </c>
      <c r="T5429" s="14" t="s">
        <v>21835</v>
      </c>
      <c r="AB5429" s="14"/>
    </row>
    <row r="5430" spans="1:28" hidden="1" x14ac:dyDescent="0.3">
      <c r="A5430" t="s">
        <v>15919</v>
      </c>
      <c r="B5430" t="s">
        <v>16</v>
      </c>
      <c r="C5430" t="s">
        <v>34</v>
      </c>
      <c r="D5430">
        <v>2009</v>
      </c>
      <c r="E5430" t="s">
        <v>15920</v>
      </c>
      <c r="F5430">
        <v>7.6</v>
      </c>
      <c r="G5430">
        <v>520000</v>
      </c>
      <c r="H5430" t="s">
        <v>13413</v>
      </c>
      <c r="I5430" t="s">
        <v>15921</v>
      </c>
      <c r="J5430" t="s">
        <v>15922</v>
      </c>
      <c r="K5430" t="s">
        <v>30</v>
      </c>
      <c r="L5430">
        <v>130000000</v>
      </c>
      <c r="M5430">
        <v>185382813</v>
      </c>
      <c r="N5430" t="s">
        <v>23</v>
      </c>
      <c r="O5430">
        <v>162</v>
      </c>
      <c r="P5430" t="str">
        <f>IF(Table1[[#This Row],[score]]&gt;=8.5,"High",IF(Table1[[#This Row],[score]]&gt;=7,"Medium","Low"))</f>
        <v>Medium</v>
      </c>
      <c r="Q5430" s="5">
        <f>Table1[[#This Row],[gross]]-Table1[[#This Row],[budget]]</f>
        <v>55382813</v>
      </c>
      <c r="R5430" s="5" t="str">
        <f>IF(Table1[[#This Row],[Profit]]&gt;0,"Profit","Loss")</f>
        <v>Profit</v>
      </c>
      <c r="S5430" s="6" t="str">
        <f>FLOOR(Table1[[#This Row],[year]]-1900,10)+1900 &amp; "-" &amp; FLOOR(Table1[[#This Row],[year]]-1890,10)+1900</f>
        <v>2000-2010</v>
      </c>
      <c r="T5430" s="14" t="s">
        <v>21835</v>
      </c>
      <c r="AB5430" s="14"/>
    </row>
    <row r="5431" spans="1:28" hidden="1" x14ac:dyDescent="0.3">
      <c r="A5431" t="s">
        <v>16017</v>
      </c>
      <c r="B5431" t="s">
        <v>1974</v>
      </c>
      <c r="C5431" t="s">
        <v>34</v>
      </c>
      <c r="D5431">
        <v>2009</v>
      </c>
      <c r="E5431" t="s">
        <v>15751</v>
      </c>
      <c r="F5431">
        <v>6.2</v>
      </c>
      <c r="G5431">
        <v>225000</v>
      </c>
      <c r="H5431" t="s">
        <v>7854</v>
      </c>
      <c r="I5431" t="s">
        <v>10151</v>
      </c>
      <c r="J5431" t="s">
        <v>1519</v>
      </c>
      <c r="K5431" t="s">
        <v>30</v>
      </c>
      <c r="L5431">
        <v>50000000</v>
      </c>
      <c r="M5431">
        <v>183658498</v>
      </c>
      <c r="N5431" t="s">
        <v>9986</v>
      </c>
      <c r="O5431">
        <v>121</v>
      </c>
      <c r="P5431" t="str">
        <f>IF(Table1[[#This Row],[score]]&gt;=8.5,"High",IF(Table1[[#This Row],[score]]&gt;=7,"Medium","Low"))</f>
        <v>Low</v>
      </c>
      <c r="Q5431" s="5">
        <f>Table1[[#This Row],[gross]]-Table1[[#This Row],[budget]]</f>
        <v>133658498</v>
      </c>
      <c r="R5431" s="5" t="str">
        <f>IF(Table1[[#This Row],[Profit]]&gt;0,"Profit","Loss")</f>
        <v>Profit</v>
      </c>
      <c r="S5431" s="6" t="str">
        <f>FLOOR(Table1[[#This Row],[year]]-1900,10)+1900 &amp; "-" &amp; FLOOR(Table1[[#This Row],[year]]-1890,10)+1900</f>
        <v>2000-2010</v>
      </c>
      <c r="T5431" s="14" t="s">
        <v>21835</v>
      </c>
      <c r="AB5431" s="14"/>
    </row>
    <row r="5432" spans="1:28" hidden="1" x14ac:dyDescent="0.3">
      <c r="A5432" t="s">
        <v>16213</v>
      </c>
      <c r="B5432" t="s">
        <v>33</v>
      </c>
      <c r="C5432" t="s">
        <v>34</v>
      </c>
      <c r="D5432">
        <v>2009</v>
      </c>
      <c r="E5432" t="s">
        <v>15252</v>
      </c>
      <c r="F5432">
        <v>5.2</v>
      </c>
      <c r="G5432">
        <v>105000</v>
      </c>
      <c r="H5432" t="s">
        <v>11290</v>
      </c>
      <c r="I5432" t="s">
        <v>14697</v>
      </c>
      <c r="J5432" t="s">
        <v>14697</v>
      </c>
      <c r="K5432" t="s">
        <v>30</v>
      </c>
      <c r="L5432">
        <v>26000000</v>
      </c>
      <c r="M5432">
        <v>183348429</v>
      </c>
      <c r="N5432" t="s">
        <v>31</v>
      </c>
      <c r="O5432">
        <v>91</v>
      </c>
      <c r="P5432" t="str">
        <f>IF(Table1[[#This Row],[score]]&gt;=8.5,"High",IF(Table1[[#This Row],[score]]&gt;=7,"Medium","Low"))</f>
        <v>Low</v>
      </c>
      <c r="Q5432" s="5">
        <f>Table1[[#This Row],[gross]]-Table1[[#This Row],[budget]]</f>
        <v>157348429</v>
      </c>
      <c r="R5432" s="5" t="str">
        <f>IF(Table1[[#This Row],[Profit]]&gt;0,"Profit","Loss")</f>
        <v>Profit</v>
      </c>
      <c r="S5432" s="6" t="str">
        <f>FLOOR(Table1[[#This Row],[year]]-1900,10)+1900 &amp; "-" &amp; FLOOR(Table1[[#This Row],[year]]-1890,10)+1900</f>
        <v>2000-2010</v>
      </c>
      <c r="T5432" s="14" t="s">
        <v>21835</v>
      </c>
      <c r="AB5432" s="14"/>
    </row>
    <row r="5433" spans="1:28" hidden="1" x14ac:dyDescent="0.3">
      <c r="A5433" t="s">
        <v>15933</v>
      </c>
      <c r="B5433" t="s">
        <v>1974</v>
      </c>
      <c r="C5433" t="s">
        <v>41</v>
      </c>
      <c r="D5433">
        <v>2009</v>
      </c>
      <c r="E5433" t="s">
        <v>15934</v>
      </c>
      <c r="F5433">
        <v>6.4</v>
      </c>
      <c r="G5433">
        <v>165000</v>
      </c>
      <c r="H5433" t="s">
        <v>4828</v>
      </c>
      <c r="I5433" t="s">
        <v>10684</v>
      </c>
      <c r="J5433" t="s">
        <v>15935</v>
      </c>
      <c r="K5433" t="s">
        <v>5762</v>
      </c>
      <c r="L5433">
        <v>40000000</v>
      </c>
      <c r="M5433">
        <v>178866158</v>
      </c>
      <c r="N5433" t="s">
        <v>2001</v>
      </c>
      <c r="O5433">
        <v>129</v>
      </c>
      <c r="P5433" t="str">
        <f>IF(Table1[[#This Row],[score]]&gt;=8.5,"High",IF(Table1[[#This Row],[score]]&gt;=7,"Medium","Low"))</f>
        <v>Low</v>
      </c>
      <c r="Q5433" s="5">
        <f>Table1[[#This Row],[gross]]-Table1[[#This Row],[budget]]</f>
        <v>138866158</v>
      </c>
      <c r="R5433" s="5" t="str">
        <f>IF(Table1[[#This Row],[Profit]]&gt;0,"Profit","Loss")</f>
        <v>Profit</v>
      </c>
      <c r="S5433" s="6" t="str">
        <f>FLOOR(Table1[[#This Row],[year]]-1900,10)+1900 &amp; "-" &amp; FLOOR(Table1[[#This Row],[year]]-1890,10)+1900</f>
        <v>2000-2010</v>
      </c>
      <c r="T5433" s="14" t="s">
        <v>21835</v>
      </c>
      <c r="AB5433" s="14"/>
    </row>
    <row r="5434" spans="1:28" hidden="1" x14ac:dyDescent="0.3">
      <c r="A5434" t="s">
        <v>16048</v>
      </c>
      <c r="B5434" t="s">
        <v>1974</v>
      </c>
      <c r="C5434" t="s">
        <v>41</v>
      </c>
      <c r="D5434">
        <v>2009</v>
      </c>
      <c r="E5434" t="s">
        <v>16049</v>
      </c>
      <c r="F5434">
        <v>5.5</v>
      </c>
      <c r="G5434">
        <v>104000</v>
      </c>
      <c r="H5434" t="s">
        <v>1537</v>
      </c>
      <c r="I5434" t="s">
        <v>8998</v>
      </c>
      <c r="J5434" t="s">
        <v>8999</v>
      </c>
      <c r="K5434" t="s">
        <v>30</v>
      </c>
      <c r="L5434">
        <v>70000000</v>
      </c>
      <c r="M5434">
        <v>171844840</v>
      </c>
      <c r="N5434" t="s">
        <v>61</v>
      </c>
      <c r="O5434">
        <v>113</v>
      </c>
      <c r="P5434" t="str">
        <f>IF(Table1[[#This Row],[score]]&gt;=8.5,"High",IF(Table1[[#This Row],[score]]&gt;=7,"Medium","Low"))</f>
        <v>Low</v>
      </c>
      <c r="Q5434" s="5">
        <f>Table1[[#This Row],[gross]]-Table1[[#This Row],[budget]]</f>
        <v>101844840</v>
      </c>
      <c r="R5434" s="5" t="str">
        <f>IF(Table1[[#This Row],[Profit]]&gt;0,"Profit","Loss")</f>
        <v>Profit</v>
      </c>
      <c r="S5434" s="6" t="str">
        <f>FLOOR(Table1[[#This Row],[year]]-1900,10)+1900 &amp; "-" &amp; FLOOR(Table1[[#This Row],[year]]-1890,10)+1900</f>
        <v>2000-2010</v>
      </c>
      <c r="T5434" s="14" t="s">
        <v>21835</v>
      </c>
      <c r="AB5434" s="14"/>
    </row>
    <row r="5435" spans="1:28" hidden="1" x14ac:dyDescent="0.3">
      <c r="A5435" t="s">
        <v>15977</v>
      </c>
      <c r="B5435" t="s">
        <v>16</v>
      </c>
      <c r="C5435" t="s">
        <v>41</v>
      </c>
      <c r="D5435">
        <v>2009</v>
      </c>
      <c r="E5435" t="s">
        <v>15978</v>
      </c>
      <c r="F5435">
        <v>7.4</v>
      </c>
      <c r="G5435">
        <v>324000</v>
      </c>
      <c r="H5435" t="s">
        <v>14127</v>
      </c>
      <c r="I5435" t="s">
        <v>14352</v>
      </c>
      <c r="J5435" t="s">
        <v>9618</v>
      </c>
      <c r="K5435" t="s">
        <v>30</v>
      </c>
      <c r="L5435">
        <v>25000000</v>
      </c>
      <c r="M5435">
        <v>166842739</v>
      </c>
      <c r="N5435" t="s">
        <v>44</v>
      </c>
      <c r="O5435">
        <v>109</v>
      </c>
      <c r="P5435" t="str">
        <f>IF(Table1[[#This Row],[score]]&gt;=8.5,"High",IF(Table1[[#This Row],[score]]&gt;=7,"Medium","Low"))</f>
        <v>Medium</v>
      </c>
      <c r="Q5435" s="5">
        <f>Table1[[#This Row],[gross]]-Table1[[#This Row],[budget]]</f>
        <v>141842739</v>
      </c>
      <c r="R5435" s="5" t="str">
        <f>IF(Table1[[#This Row],[Profit]]&gt;0,"Profit","Loss")</f>
        <v>Profit</v>
      </c>
      <c r="S5435" s="6" t="str">
        <f>FLOOR(Table1[[#This Row],[year]]-1900,10)+1900 &amp; "-" &amp; FLOOR(Table1[[#This Row],[year]]-1890,10)+1900</f>
        <v>2000-2010</v>
      </c>
      <c r="T5435" s="14" t="s">
        <v>21835</v>
      </c>
      <c r="AB5435" s="14"/>
    </row>
    <row r="5436" spans="1:28" hidden="1" x14ac:dyDescent="0.3">
      <c r="A5436" t="s">
        <v>16266</v>
      </c>
      <c r="B5436" t="s">
        <v>337</v>
      </c>
      <c r="C5436" t="s">
        <v>41</v>
      </c>
      <c r="D5436">
        <v>2009</v>
      </c>
      <c r="E5436" t="s">
        <v>15744</v>
      </c>
      <c r="F5436">
        <v>4.5999999999999996</v>
      </c>
      <c r="G5436">
        <v>41000</v>
      </c>
      <c r="H5436" t="s">
        <v>6438</v>
      </c>
      <c r="I5436" t="s">
        <v>16267</v>
      </c>
      <c r="J5436" t="s">
        <v>16268</v>
      </c>
      <c r="K5436" t="s">
        <v>30</v>
      </c>
      <c r="L5436">
        <v>30000000</v>
      </c>
      <c r="M5436">
        <v>155545279</v>
      </c>
      <c r="N5436" t="s">
        <v>16269</v>
      </c>
      <c r="O5436">
        <v>102</v>
      </c>
      <c r="P5436" t="str">
        <f>IF(Table1[[#This Row],[score]]&gt;=8.5,"High",IF(Table1[[#This Row],[score]]&gt;=7,"Medium","Low"))</f>
        <v>Low</v>
      </c>
      <c r="Q5436" s="5">
        <f>Table1[[#This Row],[gross]]-Table1[[#This Row],[budget]]</f>
        <v>125545279</v>
      </c>
      <c r="R5436" s="5" t="str">
        <f>IF(Table1[[#This Row],[Profit]]&gt;0,"Profit","Loss")</f>
        <v>Profit</v>
      </c>
      <c r="S5436" s="6" t="str">
        <f>FLOOR(Table1[[#This Row],[year]]-1900,10)+1900 &amp; "-" &amp; FLOOR(Table1[[#This Row],[year]]-1890,10)+1900</f>
        <v>2000-2010</v>
      </c>
      <c r="T5436" s="14" t="s">
        <v>21835</v>
      </c>
      <c r="AB5436" s="14"/>
    </row>
    <row r="5437" spans="1:28" hidden="1" x14ac:dyDescent="0.3">
      <c r="A5437" t="s">
        <v>16134</v>
      </c>
      <c r="B5437" t="s">
        <v>16</v>
      </c>
      <c r="C5437" t="s">
        <v>34</v>
      </c>
      <c r="D5437">
        <v>2009</v>
      </c>
      <c r="E5437" t="s">
        <v>16135</v>
      </c>
      <c r="F5437">
        <v>6.4</v>
      </c>
      <c r="G5437">
        <v>189000</v>
      </c>
      <c r="H5437" t="s">
        <v>1543</v>
      </c>
      <c r="I5437" t="s">
        <v>9575</v>
      </c>
      <c r="J5437" t="s">
        <v>4084</v>
      </c>
      <c r="K5437" t="s">
        <v>30</v>
      </c>
      <c r="L5437">
        <v>100000000</v>
      </c>
      <c r="M5437">
        <v>150166126</v>
      </c>
      <c r="N5437" t="s">
        <v>31</v>
      </c>
      <c r="O5437">
        <v>106</v>
      </c>
      <c r="P5437" t="str">
        <f>IF(Table1[[#This Row],[score]]&gt;=8.5,"High",IF(Table1[[#This Row],[score]]&gt;=7,"Medium","Low"))</f>
        <v>Low</v>
      </c>
      <c r="Q5437" s="5">
        <f>Table1[[#This Row],[gross]]-Table1[[#This Row],[budget]]</f>
        <v>50166126</v>
      </c>
      <c r="R5437" s="5" t="str">
        <f>IF(Table1[[#This Row],[Profit]]&gt;0,"Profit","Loss")</f>
        <v>Profit</v>
      </c>
      <c r="S5437" s="6" t="str">
        <f>FLOOR(Table1[[#This Row],[year]]-1900,10)+1900 &amp; "-" &amp; FLOOR(Table1[[#This Row],[year]]-1890,10)+1900</f>
        <v>2000-2010</v>
      </c>
      <c r="T5437" s="14" t="s">
        <v>21835</v>
      </c>
      <c r="AB5437" s="14"/>
    </row>
    <row r="5438" spans="1:28" hidden="1" x14ac:dyDescent="0.3">
      <c r="A5438" t="s">
        <v>16215</v>
      </c>
      <c r="B5438" t="s">
        <v>16</v>
      </c>
      <c r="C5438" t="s">
        <v>41</v>
      </c>
      <c r="D5438">
        <v>2009</v>
      </c>
      <c r="E5438" t="s">
        <v>15993</v>
      </c>
      <c r="F5438">
        <v>5.8</v>
      </c>
      <c r="G5438">
        <v>146000</v>
      </c>
      <c r="H5438" t="s">
        <v>13309</v>
      </c>
      <c r="I5438" t="s">
        <v>14486</v>
      </c>
      <c r="J5438" t="s">
        <v>14486</v>
      </c>
      <c r="K5438" t="s">
        <v>30</v>
      </c>
      <c r="L5438">
        <v>42000000</v>
      </c>
      <c r="M5438">
        <v>138805831</v>
      </c>
      <c r="N5438" t="s">
        <v>61</v>
      </c>
      <c r="O5438">
        <v>81</v>
      </c>
      <c r="P5438" t="str">
        <f>IF(Table1[[#This Row],[score]]&gt;=8.5,"High",IF(Table1[[#This Row],[score]]&gt;=7,"Medium","Low"))</f>
        <v>Low</v>
      </c>
      <c r="Q5438" s="5">
        <f>Table1[[#This Row],[gross]]-Table1[[#This Row],[budget]]</f>
        <v>96805831</v>
      </c>
      <c r="R5438" s="5" t="str">
        <f>IF(Table1[[#This Row],[Profit]]&gt;0,"Profit","Loss")</f>
        <v>Profit</v>
      </c>
      <c r="S5438" s="6" t="str">
        <f>FLOOR(Table1[[#This Row],[year]]-1900,10)+1900 &amp; "-" &amp; FLOOR(Table1[[#This Row],[year]]-1890,10)+1900</f>
        <v>2000-2010</v>
      </c>
      <c r="T5438" s="14" t="s">
        <v>21835</v>
      </c>
      <c r="AB5438" s="14"/>
    </row>
    <row r="5439" spans="1:28" hidden="1" x14ac:dyDescent="0.3">
      <c r="A5439" t="s">
        <v>16016</v>
      </c>
      <c r="B5439" t="s">
        <v>1974</v>
      </c>
      <c r="C5439" t="s">
        <v>41</v>
      </c>
      <c r="D5439">
        <v>2009</v>
      </c>
      <c r="E5439" t="s">
        <v>15675</v>
      </c>
      <c r="F5439">
        <v>6.4</v>
      </c>
      <c r="G5439">
        <v>187000</v>
      </c>
      <c r="H5439" t="s">
        <v>12549</v>
      </c>
      <c r="I5439" t="s">
        <v>13169</v>
      </c>
      <c r="J5439" t="s">
        <v>15687</v>
      </c>
      <c r="K5439" t="s">
        <v>30</v>
      </c>
      <c r="L5439">
        <v>20000000</v>
      </c>
      <c r="M5439">
        <v>136316880</v>
      </c>
      <c r="N5439" t="s">
        <v>2001</v>
      </c>
      <c r="O5439">
        <v>102</v>
      </c>
      <c r="P5439" t="str">
        <f>IF(Table1[[#This Row],[score]]&gt;=8.5,"High",IF(Table1[[#This Row],[score]]&gt;=7,"Medium","Low"))</f>
        <v>Low</v>
      </c>
      <c r="Q5439" s="5">
        <f>Table1[[#This Row],[gross]]-Table1[[#This Row],[budget]]</f>
        <v>116316880</v>
      </c>
      <c r="R5439" s="5" t="str">
        <f>IF(Table1[[#This Row],[Profit]]&gt;0,"Profit","Loss")</f>
        <v>Profit</v>
      </c>
      <c r="S5439" s="6" t="str">
        <f>FLOOR(Table1[[#This Row],[year]]-1900,10)+1900 &amp; "-" &amp; FLOOR(Table1[[#This Row],[year]]-1890,10)+1900</f>
        <v>2000-2010</v>
      </c>
      <c r="T5439" s="14" t="s">
        <v>21835</v>
      </c>
      <c r="AB5439" s="14"/>
    </row>
    <row r="5440" spans="1:28" hidden="1" x14ac:dyDescent="0.3">
      <c r="A5440" t="s">
        <v>16169</v>
      </c>
      <c r="B5440" t="s">
        <v>1974</v>
      </c>
      <c r="C5440" t="s">
        <v>63</v>
      </c>
      <c r="D5440">
        <v>2009</v>
      </c>
      <c r="E5440" t="s">
        <v>15926</v>
      </c>
      <c r="F5440">
        <v>7</v>
      </c>
      <c r="G5440">
        <v>111000</v>
      </c>
      <c r="H5440" t="s">
        <v>1569</v>
      </c>
      <c r="I5440" t="s">
        <v>1569</v>
      </c>
      <c r="J5440" t="s">
        <v>14922</v>
      </c>
      <c r="K5440" t="s">
        <v>30</v>
      </c>
      <c r="L5440">
        <v>40000000</v>
      </c>
      <c r="M5440">
        <v>129540522</v>
      </c>
      <c r="N5440" t="s">
        <v>31</v>
      </c>
      <c r="O5440">
        <v>123</v>
      </c>
      <c r="P5440" t="str">
        <f>IF(Table1[[#This Row],[score]]&gt;=8.5,"High",IF(Table1[[#This Row],[score]]&gt;=7,"Medium","Low"))</f>
        <v>Medium</v>
      </c>
      <c r="Q5440" s="5">
        <f>Table1[[#This Row],[gross]]-Table1[[#This Row],[budget]]</f>
        <v>89540522</v>
      </c>
      <c r="R5440" s="5" t="str">
        <f>IF(Table1[[#This Row],[Profit]]&gt;0,"Profit","Loss")</f>
        <v>Profit</v>
      </c>
      <c r="S5440" s="6" t="str">
        <f>FLOOR(Table1[[#This Row],[year]]-1900,10)+1900 &amp; "-" &amp; FLOOR(Table1[[#This Row],[year]]-1890,10)+1900</f>
        <v>2000-2010</v>
      </c>
      <c r="T5440" s="14" t="s">
        <v>21835</v>
      </c>
      <c r="AB5440" s="14"/>
    </row>
    <row r="5441" spans="1:28" hidden="1" x14ac:dyDescent="0.3">
      <c r="A5441" t="s">
        <v>16004</v>
      </c>
      <c r="B5441" t="s">
        <v>16</v>
      </c>
      <c r="C5441" t="s">
        <v>34</v>
      </c>
      <c r="D5441">
        <v>2009</v>
      </c>
      <c r="E5441" t="s">
        <v>15032</v>
      </c>
      <c r="F5441">
        <v>7.4</v>
      </c>
      <c r="G5441">
        <v>279000</v>
      </c>
      <c r="H5441" t="s">
        <v>8417</v>
      </c>
      <c r="I5441" t="s">
        <v>12336</v>
      </c>
      <c r="J5441" t="s">
        <v>11335</v>
      </c>
      <c r="K5441" t="s">
        <v>30</v>
      </c>
      <c r="L5441">
        <v>50000000</v>
      </c>
      <c r="M5441">
        <v>127944208</v>
      </c>
      <c r="N5441" t="s">
        <v>16005</v>
      </c>
      <c r="O5441">
        <v>109</v>
      </c>
      <c r="P5441" t="str">
        <f>IF(Table1[[#This Row],[score]]&gt;=8.5,"High",IF(Table1[[#This Row],[score]]&gt;=7,"Medium","Low"))</f>
        <v>Medium</v>
      </c>
      <c r="Q5441" s="5">
        <f>Table1[[#This Row],[gross]]-Table1[[#This Row],[budget]]</f>
        <v>77944208</v>
      </c>
      <c r="R5441" s="5" t="str">
        <f>IF(Table1[[#This Row],[Profit]]&gt;0,"Profit","Loss")</f>
        <v>Profit</v>
      </c>
      <c r="S5441" s="6" t="str">
        <f>FLOOR(Table1[[#This Row],[year]]-1900,10)+1900 &amp; "-" &amp; FLOOR(Table1[[#This Row],[year]]-1890,10)+1900</f>
        <v>2000-2010</v>
      </c>
      <c r="T5441" s="14" t="s">
        <v>21835</v>
      </c>
      <c r="AB5441" s="14"/>
    </row>
    <row r="5442" spans="1:28" hidden="1" x14ac:dyDescent="0.3">
      <c r="A5442" t="s">
        <v>15991</v>
      </c>
      <c r="B5442" t="s">
        <v>33</v>
      </c>
      <c r="C5442" t="s">
        <v>390</v>
      </c>
      <c r="D5442">
        <v>2009</v>
      </c>
      <c r="E5442" t="s">
        <v>15934</v>
      </c>
      <c r="F5442">
        <v>7.7</v>
      </c>
      <c r="G5442">
        <v>204000</v>
      </c>
      <c r="H5442" t="s">
        <v>7350</v>
      </c>
      <c r="I5442" t="s">
        <v>7350</v>
      </c>
      <c r="J5442" t="s">
        <v>14612</v>
      </c>
      <c r="K5442" t="s">
        <v>30</v>
      </c>
      <c r="L5442">
        <v>60000000</v>
      </c>
      <c r="M5442">
        <v>124596837</v>
      </c>
      <c r="N5442" t="s">
        <v>12565</v>
      </c>
      <c r="O5442">
        <v>100</v>
      </c>
      <c r="P5442" t="str">
        <f>IF(Table1[[#This Row],[score]]&gt;=8.5,"High",IF(Table1[[#This Row],[score]]&gt;=7,"Medium","Low"))</f>
        <v>Medium</v>
      </c>
      <c r="Q5442" s="5">
        <f>Table1[[#This Row],[gross]]-Table1[[#This Row],[budget]]</f>
        <v>64596837</v>
      </c>
      <c r="R5442" s="5" t="str">
        <f>IF(Table1[[#This Row],[Profit]]&gt;0,"Profit","Loss")</f>
        <v>Profit</v>
      </c>
      <c r="S5442" s="6" t="str">
        <f>FLOOR(Table1[[#This Row],[year]]-1900,10)+1900 &amp; "-" &amp; FLOOR(Table1[[#This Row],[year]]-1890,10)+1900</f>
        <v>2000-2010</v>
      </c>
      <c r="T5442" s="14" t="s">
        <v>21835</v>
      </c>
      <c r="AB5442" s="14"/>
    </row>
    <row r="5443" spans="1:28" hidden="1" x14ac:dyDescent="0.3">
      <c r="A5443" t="s">
        <v>16192</v>
      </c>
      <c r="B5443" t="s">
        <v>1974</v>
      </c>
      <c r="C5443" t="s">
        <v>34</v>
      </c>
      <c r="D5443">
        <v>2009</v>
      </c>
      <c r="E5443" t="s">
        <v>16040</v>
      </c>
      <c r="F5443">
        <v>6.3</v>
      </c>
      <c r="G5443">
        <v>171000</v>
      </c>
      <c r="H5443" t="s">
        <v>9577</v>
      </c>
      <c r="I5443" t="s">
        <v>16193</v>
      </c>
      <c r="J5443" t="s">
        <v>4412</v>
      </c>
      <c r="K5443" t="s">
        <v>30</v>
      </c>
      <c r="L5443">
        <v>80000000</v>
      </c>
      <c r="M5443">
        <v>122444772</v>
      </c>
      <c r="N5443" t="s">
        <v>2067</v>
      </c>
      <c r="O5443">
        <v>89</v>
      </c>
      <c r="P5443" t="str">
        <f>IF(Table1[[#This Row],[score]]&gt;=8.5,"High",IF(Table1[[#This Row],[score]]&gt;=7,"Medium","Low"))</f>
        <v>Low</v>
      </c>
      <c r="Q5443" s="5">
        <f>Table1[[#This Row],[gross]]-Table1[[#This Row],[budget]]</f>
        <v>42444772</v>
      </c>
      <c r="R5443" s="5" t="str">
        <f>IF(Table1[[#This Row],[Profit]]&gt;0,"Profit","Loss")</f>
        <v>Profit</v>
      </c>
      <c r="S5443" s="6" t="str">
        <f>FLOOR(Table1[[#This Row],[year]]-1900,10)+1900 &amp; "-" &amp; FLOOR(Table1[[#This Row],[year]]-1890,10)+1900</f>
        <v>2000-2010</v>
      </c>
      <c r="T5443" s="14" t="s">
        <v>21835</v>
      </c>
      <c r="AB5443" s="14"/>
    </row>
    <row r="5444" spans="1:28" hidden="1" x14ac:dyDescent="0.3">
      <c r="A5444" t="s">
        <v>16088</v>
      </c>
      <c r="B5444" t="s">
        <v>1974</v>
      </c>
      <c r="C5444" t="s">
        <v>63</v>
      </c>
      <c r="D5444">
        <v>2009</v>
      </c>
      <c r="E5444" t="s">
        <v>15986</v>
      </c>
      <c r="F5444">
        <v>7.3</v>
      </c>
      <c r="G5444">
        <v>153000</v>
      </c>
      <c r="H5444" t="s">
        <v>85</v>
      </c>
      <c r="I5444" t="s">
        <v>16089</v>
      </c>
      <c r="J5444" t="s">
        <v>5171</v>
      </c>
      <c r="K5444" t="s">
        <v>30</v>
      </c>
      <c r="L5444">
        <v>60000000</v>
      </c>
      <c r="M5444">
        <v>122426792</v>
      </c>
      <c r="N5444" t="s">
        <v>23</v>
      </c>
      <c r="O5444">
        <v>134</v>
      </c>
      <c r="P5444" t="str">
        <f>IF(Table1[[#This Row],[score]]&gt;=8.5,"High",IF(Table1[[#This Row],[score]]&gt;=7,"Medium","Low"))</f>
        <v>Medium</v>
      </c>
      <c r="Q5444" s="5">
        <f>Table1[[#This Row],[gross]]-Table1[[#This Row],[budget]]</f>
        <v>62426792</v>
      </c>
      <c r="R5444" s="5" t="str">
        <f>IF(Table1[[#This Row],[Profit]]&gt;0,"Profit","Loss")</f>
        <v>Profit</v>
      </c>
      <c r="S5444" s="6" t="str">
        <f>FLOOR(Table1[[#This Row],[year]]-1900,10)+1900 &amp; "-" &amp; FLOOR(Table1[[#This Row],[year]]-1890,10)+1900</f>
        <v>2000-2010</v>
      </c>
      <c r="T5444" s="14" t="s">
        <v>21835</v>
      </c>
      <c r="AB5444" s="14"/>
    </row>
    <row r="5445" spans="1:28" hidden="1" x14ac:dyDescent="0.3">
      <c r="A5445" t="s">
        <v>16190</v>
      </c>
      <c r="B5445" t="s">
        <v>33</v>
      </c>
      <c r="C5445" t="s">
        <v>41</v>
      </c>
      <c r="D5445">
        <v>2009</v>
      </c>
      <c r="E5445" t="s">
        <v>15444</v>
      </c>
      <c r="F5445">
        <v>5.5</v>
      </c>
      <c r="G5445">
        <v>102000</v>
      </c>
      <c r="H5445" t="s">
        <v>13403</v>
      </c>
      <c r="I5445" t="s">
        <v>16191</v>
      </c>
      <c r="J5445" t="s">
        <v>12890</v>
      </c>
      <c r="K5445" t="s">
        <v>30</v>
      </c>
      <c r="L5445">
        <v>30000000</v>
      </c>
      <c r="M5445">
        <v>115375850</v>
      </c>
      <c r="N5445" t="s">
        <v>9026</v>
      </c>
      <c r="O5445">
        <v>89</v>
      </c>
      <c r="P5445" t="str">
        <f>IF(Table1[[#This Row],[score]]&gt;=8.5,"High",IF(Table1[[#This Row],[score]]&gt;=7,"Medium","Low"))</f>
        <v>Low</v>
      </c>
      <c r="Q5445" s="5">
        <f>Table1[[#This Row],[gross]]-Table1[[#This Row],[budget]]</f>
        <v>85375850</v>
      </c>
      <c r="R5445" s="5" t="str">
        <f>IF(Table1[[#This Row],[Profit]]&gt;0,"Profit","Loss")</f>
        <v>Profit</v>
      </c>
      <c r="S5445" s="6" t="str">
        <f>FLOOR(Table1[[#This Row],[year]]-1900,10)+1900 &amp; "-" &amp; FLOOR(Table1[[#This Row],[year]]-1890,10)+1900</f>
        <v>2000-2010</v>
      </c>
      <c r="T5445" s="14" t="s">
        <v>21835</v>
      </c>
      <c r="AB5445" s="14"/>
    </row>
    <row r="5446" spans="1:28" hidden="1" x14ac:dyDescent="0.3">
      <c r="A5446" t="s">
        <v>16170</v>
      </c>
      <c r="B5446" t="s">
        <v>33</v>
      </c>
      <c r="C5446" t="s">
        <v>41</v>
      </c>
      <c r="D5446">
        <v>2009</v>
      </c>
      <c r="E5446" t="s">
        <v>15983</v>
      </c>
      <c r="F5446">
        <v>5.9</v>
      </c>
      <c r="G5446">
        <v>76000</v>
      </c>
      <c r="H5446" t="s">
        <v>7960</v>
      </c>
      <c r="I5446" t="s">
        <v>16171</v>
      </c>
      <c r="J5446" t="s">
        <v>16172</v>
      </c>
      <c r="K5446" t="s">
        <v>30</v>
      </c>
      <c r="L5446">
        <f>20500000</f>
        <v>20500000</v>
      </c>
      <c r="M5446">
        <v>108394089</v>
      </c>
      <c r="N5446" t="s">
        <v>2067</v>
      </c>
      <c r="O5446">
        <v>104</v>
      </c>
      <c r="P5446" t="str">
        <f>IF(Table1[[#This Row],[score]]&gt;=8.5,"High",IF(Table1[[#This Row],[score]]&gt;=7,"Medium","Low"))</f>
        <v>Low</v>
      </c>
      <c r="Q5446" s="5">
        <f>Table1[[#This Row],[gross]]-Table1[[#This Row],[budget]]</f>
        <v>87894089</v>
      </c>
      <c r="R5446" s="5" t="str">
        <f>IF(Table1[[#This Row],[Profit]]&gt;0,"Profit","Loss")</f>
        <v>Profit</v>
      </c>
      <c r="S5446" s="6" t="str">
        <f>FLOOR(Table1[[#This Row],[year]]-1900,10)+1900 &amp; "-" &amp; FLOOR(Table1[[#This Row],[year]]-1890,10)+1900</f>
        <v>2000-2010</v>
      </c>
      <c r="T5446" s="14" t="s">
        <v>21835</v>
      </c>
      <c r="AB5446" s="14"/>
    </row>
    <row r="5447" spans="1:28" hidden="1" x14ac:dyDescent="0.3">
      <c r="A5447" t="s">
        <v>16173</v>
      </c>
      <c r="B5447" t="s">
        <v>33</v>
      </c>
      <c r="C5447" t="s">
        <v>34</v>
      </c>
      <c r="D5447">
        <v>2009</v>
      </c>
      <c r="E5447" t="s">
        <v>16055</v>
      </c>
      <c r="F5447">
        <v>5.7</v>
      </c>
      <c r="G5447">
        <v>57000</v>
      </c>
      <c r="H5447" t="s">
        <v>14383</v>
      </c>
      <c r="I5447" t="s">
        <v>15640</v>
      </c>
      <c r="J5447" t="s">
        <v>12339</v>
      </c>
      <c r="K5447" t="s">
        <v>30</v>
      </c>
      <c r="L5447">
        <v>65000000</v>
      </c>
      <c r="M5447">
        <v>106387141</v>
      </c>
      <c r="N5447" t="s">
        <v>1708</v>
      </c>
      <c r="O5447">
        <v>98</v>
      </c>
      <c r="P5447" t="str">
        <f>IF(Table1[[#This Row],[score]]&gt;=8.5,"High",IF(Table1[[#This Row],[score]]&gt;=7,"Medium","Low"))</f>
        <v>Low</v>
      </c>
      <c r="Q5447" s="5">
        <f>Table1[[#This Row],[gross]]-Table1[[#This Row],[budget]]</f>
        <v>41387141</v>
      </c>
      <c r="R5447" s="5" t="str">
        <f>IF(Table1[[#This Row],[Profit]]&gt;0,"Profit","Loss")</f>
        <v>Profit</v>
      </c>
      <c r="S5447" s="6" t="str">
        <f>FLOOR(Table1[[#This Row],[year]]-1900,10)+1900 &amp; "-" &amp; FLOOR(Table1[[#This Row],[year]]-1890,10)+1900</f>
        <v>2000-2010</v>
      </c>
      <c r="T5447" s="14" t="s">
        <v>21835</v>
      </c>
      <c r="AB5447" s="14"/>
    </row>
    <row r="5448" spans="1:28" hidden="1" x14ac:dyDescent="0.3">
      <c r="A5448" t="s">
        <v>16331</v>
      </c>
      <c r="B5448" t="s">
        <v>33</v>
      </c>
      <c r="C5448" t="s">
        <v>390</v>
      </c>
      <c r="D5448">
        <v>2009</v>
      </c>
      <c r="E5448" t="s">
        <v>15954</v>
      </c>
      <c r="F5448">
        <v>6</v>
      </c>
      <c r="G5448">
        <v>52000</v>
      </c>
      <c r="H5448" t="s">
        <v>16332</v>
      </c>
      <c r="I5448" t="s">
        <v>16333</v>
      </c>
      <c r="J5448" t="s">
        <v>12339</v>
      </c>
      <c r="K5448" t="s">
        <v>1099</v>
      </c>
      <c r="L5448">
        <v>70000000</v>
      </c>
      <c r="M5448">
        <v>105647102</v>
      </c>
      <c r="N5448" t="s">
        <v>2075</v>
      </c>
      <c r="O5448">
        <v>91</v>
      </c>
      <c r="P5448" t="str">
        <f>IF(Table1[[#This Row],[score]]&gt;=8.5,"High",IF(Table1[[#This Row],[score]]&gt;=7,"Medium","Low"))</f>
        <v>Low</v>
      </c>
      <c r="Q5448" s="5">
        <f>Table1[[#This Row],[gross]]-Table1[[#This Row],[budget]]</f>
        <v>35647102</v>
      </c>
      <c r="R5448" s="5" t="str">
        <f>IF(Table1[[#This Row],[Profit]]&gt;0,"Profit","Loss")</f>
        <v>Profit</v>
      </c>
      <c r="S5448" s="6" t="str">
        <f>FLOOR(Table1[[#This Row],[year]]-1900,10)+1900 &amp; "-" &amp; FLOOR(Table1[[#This Row],[year]]-1890,10)+1900</f>
        <v>2000-2010</v>
      </c>
      <c r="T5448" s="14" t="s">
        <v>21835</v>
      </c>
      <c r="AB5448" s="14"/>
    </row>
    <row r="5449" spans="1:28" hidden="1" x14ac:dyDescent="0.3">
      <c r="A5449" t="s">
        <v>16059</v>
      </c>
      <c r="B5449" t="s">
        <v>16</v>
      </c>
      <c r="C5449" t="s">
        <v>104</v>
      </c>
      <c r="D5449">
        <v>2009</v>
      </c>
      <c r="E5449" t="s">
        <v>16060</v>
      </c>
      <c r="F5449">
        <v>7.8</v>
      </c>
      <c r="G5449">
        <v>211000</v>
      </c>
      <c r="H5449" t="s">
        <v>16061</v>
      </c>
      <c r="I5449" t="s">
        <v>13789</v>
      </c>
      <c r="J5449" t="s">
        <v>13823</v>
      </c>
      <c r="K5449" t="s">
        <v>1081</v>
      </c>
      <c r="L5449">
        <v>13000000</v>
      </c>
      <c r="M5449">
        <v>104414200</v>
      </c>
      <c r="N5449" t="s">
        <v>16062</v>
      </c>
      <c r="O5449">
        <v>152</v>
      </c>
      <c r="P5449" t="str">
        <f>IF(Table1[[#This Row],[score]]&gt;=8.5,"High",IF(Table1[[#This Row],[score]]&gt;=7,"Medium","Low"))</f>
        <v>Medium</v>
      </c>
      <c r="Q5449" s="5">
        <f>Table1[[#This Row],[gross]]-Table1[[#This Row],[budget]]</f>
        <v>91414200</v>
      </c>
      <c r="R5449" s="5" t="str">
        <f>IF(Table1[[#This Row],[Profit]]&gt;0,"Profit","Loss")</f>
        <v>Profit</v>
      </c>
      <c r="S5449" s="6" t="str">
        <f>FLOOR(Table1[[#This Row],[year]]-1900,10)+1900 &amp; "-" &amp; FLOOR(Table1[[#This Row],[year]]-1890,10)+1900</f>
        <v>2000-2010</v>
      </c>
      <c r="T5449" s="14" t="s">
        <v>21835</v>
      </c>
      <c r="AB5449" s="14"/>
    </row>
    <row r="5450" spans="1:28" hidden="1" x14ac:dyDescent="0.3">
      <c r="A5450" t="s">
        <v>15940</v>
      </c>
      <c r="B5450" t="s">
        <v>16</v>
      </c>
      <c r="C5450" t="s">
        <v>25</v>
      </c>
      <c r="D5450">
        <v>2009</v>
      </c>
      <c r="E5450" t="s">
        <v>15941</v>
      </c>
      <c r="F5450">
        <v>7.6</v>
      </c>
      <c r="G5450">
        <v>534000</v>
      </c>
      <c r="H5450" t="s">
        <v>15942</v>
      </c>
      <c r="I5450" t="s">
        <v>13838</v>
      </c>
      <c r="J5450" t="s">
        <v>15943</v>
      </c>
      <c r="K5450" t="s">
        <v>30</v>
      </c>
      <c r="L5450">
        <v>23600000</v>
      </c>
      <c r="M5450">
        <v>102392080</v>
      </c>
      <c r="N5450" t="s">
        <v>31</v>
      </c>
      <c r="O5450">
        <v>88</v>
      </c>
      <c r="P5450" t="str">
        <f>IF(Table1[[#This Row],[score]]&gt;=8.5,"High",IF(Table1[[#This Row],[score]]&gt;=7,"Medium","Low"))</f>
        <v>Medium</v>
      </c>
      <c r="Q5450" s="5">
        <f>Table1[[#This Row],[gross]]-Table1[[#This Row],[budget]]</f>
        <v>78792080</v>
      </c>
      <c r="R5450" s="5" t="str">
        <f>IF(Table1[[#This Row],[Profit]]&gt;0,"Profit","Loss")</f>
        <v>Profit</v>
      </c>
      <c r="S5450" s="6" t="str">
        <f>FLOOR(Table1[[#This Row],[year]]-1900,10)+1900 &amp; "-" &amp; FLOOR(Table1[[#This Row],[year]]-1890,10)+1900</f>
        <v>2000-2010</v>
      </c>
      <c r="T5450" s="14" t="s">
        <v>21835</v>
      </c>
      <c r="AB5450" s="14"/>
    </row>
    <row r="5451" spans="1:28" hidden="1" x14ac:dyDescent="0.3">
      <c r="A5451" t="s">
        <v>16242</v>
      </c>
      <c r="B5451" t="s">
        <v>1974</v>
      </c>
      <c r="C5451" t="s">
        <v>41</v>
      </c>
      <c r="D5451">
        <v>2009</v>
      </c>
      <c r="E5451" t="s">
        <v>15959</v>
      </c>
      <c r="F5451">
        <v>5.8</v>
      </c>
      <c r="G5451">
        <v>86000</v>
      </c>
      <c r="H5451" t="s">
        <v>9874</v>
      </c>
      <c r="I5451" t="s">
        <v>15929</v>
      </c>
      <c r="J5451" t="s">
        <v>8938</v>
      </c>
      <c r="K5451" t="s">
        <v>30</v>
      </c>
      <c r="L5451">
        <v>37500000</v>
      </c>
      <c r="M5451">
        <v>102366815</v>
      </c>
      <c r="N5451" t="s">
        <v>16243</v>
      </c>
      <c r="O5451">
        <v>100</v>
      </c>
      <c r="P5451" t="str">
        <f>IF(Table1[[#This Row],[score]]&gt;=8.5,"High",IF(Table1[[#This Row],[score]]&gt;=7,"Medium","Low"))</f>
        <v>Low</v>
      </c>
      <c r="Q5451" s="5">
        <f>Table1[[#This Row],[gross]]-Table1[[#This Row],[budget]]</f>
        <v>64866815</v>
      </c>
      <c r="R5451" s="5" t="str">
        <f>IF(Table1[[#This Row],[Profit]]&gt;0,"Profit","Loss")</f>
        <v>Profit</v>
      </c>
      <c r="S5451" s="6" t="str">
        <f>FLOOR(Table1[[#This Row],[year]]-1900,10)+1900 &amp; "-" &amp; FLOOR(Table1[[#This Row],[year]]-1890,10)+1900</f>
        <v>2000-2010</v>
      </c>
      <c r="T5451" s="14" t="s">
        <v>21835</v>
      </c>
      <c r="AB5451" s="14"/>
    </row>
    <row r="5452" spans="1:28" hidden="1" x14ac:dyDescent="0.3">
      <c r="A5452" t="s">
        <v>16084</v>
      </c>
      <c r="B5452" t="s">
        <v>1974</v>
      </c>
      <c r="C5452" t="s">
        <v>17</v>
      </c>
      <c r="D5452">
        <v>2009</v>
      </c>
      <c r="E5452" t="s">
        <v>15548</v>
      </c>
      <c r="F5452">
        <v>7.1</v>
      </c>
      <c r="G5452">
        <v>144000</v>
      </c>
      <c r="H5452" t="s">
        <v>13994</v>
      </c>
      <c r="I5452" t="s">
        <v>1658</v>
      </c>
      <c r="J5452" t="s">
        <v>11378</v>
      </c>
      <c r="K5452" t="s">
        <v>30</v>
      </c>
      <c r="L5452">
        <v>39000000</v>
      </c>
      <c r="M5452">
        <v>101344412</v>
      </c>
      <c r="N5452" t="s">
        <v>2001</v>
      </c>
      <c r="O5452">
        <v>107</v>
      </c>
      <c r="P5452" t="str">
        <f>IF(Table1[[#This Row],[score]]&gt;=8.5,"High",IF(Table1[[#This Row],[score]]&gt;=7,"Medium","Low"))</f>
        <v>Medium</v>
      </c>
      <c r="Q5452" s="5">
        <f>Table1[[#This Row],[gross]]-Table1[[#This Row],[budget]]</f>
        <v>62344412</v>
      </c>
      <c r="R5452" s="5" t="str">
        <f>IF(Table1[[#This Row],[Profit]]&gt;0,"Profit","Loss")</f>
        <v>Profit</v>
      </c>
      <c r="S5452" s="6" t="str">
        <f>FLOOR(Table1[[#This Row],[year]]-1900,10)+1900 &amp; "-" &amp; FLOOR(Table1[[#This Row],[year]]-1890,10)+1900</f>
        <v>2000-2010</v>
      </c>
      <c r="T5452" s="14" t="s">
        <v>21835</v>
      </c>
      <c r="AB5452" s="14"/>
    </row>
    <row r="5453" spans="1:28" hidden="1" x14ac:dyDescent="0.3">
      <c r="A5453" t="s">
        <v>715</v>
      </c>
      <c r="B5453" t="s">
        <v>16</v>
      </c>
      <c r="C5453" t="s">
        <v>52</v>
      </c>
      <c r="D5453">
        <v>2009</v>
      </c>
      <c r="E5453" t="s">
        <v>15252</v>
      </c>
      <c r="F5453">
        <v>5.4</v>
      </c>
      <c r="G5453">
        <v>55000</v>
      </c>
      <c r="H5453" t="s">
        <v>11333</v>
      </c>
      <c r="I5453" t="s">
        <v>16167</v>
      </c>
      <c r="J5453" t="s">
        <v>16168</v>
      </c>
      <c r="K5453" t="s">
        <v>30</v>
      </c>
      <c r="L5453">
        <v>15000000</v>
      </c>
      <c r="M5453">
        <v>100734718</v>
      </c>
      <c r="N5453" t="s">
        <v>14559</v>
      </c>
      <c r="O5453">
        <v>101</v>
      </c>
      <c r="P5453" t="str">
        <f>IF(Table1[[#This Row],[score]]&gt;=8.5,"High",IF(Table1[[#This Row],[score]]&gt;=7,"Medium","Low"))</f>
        <v>Low</v>
      </c>
      <c r="Q5453" s="5">
        <f>Table1[[#This Row],[gross]]-Table1[[#This Row],[budget]]</f>
        <v>85734718</v>
      </c>
      <c r="R5453" s="5" t="str">
        <f>IF(Table1[[#This Row],[Profit]]&gt;0,"Profit","Loss")</f>
        <v>Profit</v>
      </c>
      <c r="S5453" s="6" t="str">
        <f>FLOOR(Table1[[#This Row],[year]]-1900,10)+1900 &amp; "-" &amp; FLOOR(Table1[[#This Row],[year]]-1890,10)+1900</f>
        <v>2000-2010</v>
      </c>
      <c r="T5453" s="14" t="s">
        <v>21835</v>
      </c>
      <c r="AB5453" s="14"/>
    </row>
    <row r="5454" spans="1:28" hidden="1" x14ac:dyDescent="0.3">
      <c r="A5454" t="s">
        <v>16064</v>
      </c>
      <c r="B5454" t="s">
        <v>33</v>
      </c>
      <c r="C5454" t="s">
        <v>25</v>
      </c>
      <c r="D5454">
        <v>2009</v>
      </c>
      <c r="E5454" t="s">
        <v>15032</v>
      </c>
      <c r="F5454">
        <v>6.7</v>
      </c>
      <c r="G5454">
        <v>102000</v>
      </c>
      <c r="H5454" t="s">
        <v>10626</v>
      </c>
      <c r="I5454" t="s">
        <v>10626</v>
      </c>
      <c r="J5454" t="s">
        <v>16065</v>
      </c>
      <c r="K5454" t="s">
        <v>5762</v>
      </c>
      <c r="L5454">
        <v>100000000</v>
      </c>
      <c r="M5454">
        <v>100140916</v>
      </c>
      <c r="N5454" t="s">
        <v>23</v>
      </c>
      <c r="O5454">
        <v>101</v>
      </c>
      <c r="P5454" t="str">
        <f>IF(Table1[[#This Row],[score]]&gt;=8.5,"High",IF(Table1[[#This Row],[score]]&gt;=7,"Medium","Low"))</f>
        <v>Low</v>
      </c>
      <c r="Q5454" s="5">
        <f>Table1[[#This Row],[gross]]-Table1[[#This Row],[budget]]</f>
        <v>140916</v>
      </c>
      <c r="R5454" s="5" t="str">
        <f>IF(Table1[[#This Row],[Profit]]&gt;0,"Profit","Loss")</f>
        <v>Profit</v>
      </c>
      <c r="S5454" s="6" t="str">
        <f>FLOOR(Table1[[#This Row],[year]]-1900,10)+1900 &amp; "-" &amp; FLOOR(Table1[[#This Row],[year]]-1890,10)+1900</f>
        <v>2000-2010</v>
      </c>
      <c r="T5454" s="14" t="s">
        <v>21835</v>
      </c>
      <c r="AB5454" s="14"/>
    </row>
    <row r="5455" spans="1:28" hidden="1" x14ac:dyDescent="0.3">
      <c r="A5455" t="s">
        <v>16228</v>
      </c>
      <c r="B5455" t="s">
        <v>33</v>
      </c>
      <c r="C5455" t="s">
        <v>41</v>
      </c>
      <c r="D5455">
        <v>2009</v>
      </c>
      <c r="E5455" t="s">
        <v>15961</v>
      </c>
      <c r="F5455">
        <v>5.3</v>
      </c>
      <c r="G5455">
        <v>37000</v>
      </c>
      <c r="H5455" t="s">
        <v>12359</v>
      </c>
      <c r="I5455" t="s">
        <v>11282</v>
      </c>
      <c r="J5455" t="s">
        <v>97</v>
      </c>
      <c r="K5455" t="s">
        <v>30</v>
      </c>
      <c r="L5455">
        <v>35000000</v>
      </c>
      <c r="M5455">
        <v>96753696</v>
      </c>
      <c r="N5455" t="s">
        <v>1708</v>
      </c>
      <c r="O5455">
        <v>88</v>
      </c>
      <c r="P5455" t="str">
        <f>IF(Table1[[#This Row],[score]]&gt;=8.5,"High",IF(Table1[[#This Row],[score]]&gt;=7,"Medium","Low"))</f>
        <v>Low</v>
      </c>
      <c r="Q5455" s="5">
        <f>Table1[[#This Row],[gross]]-Table1[[#This Row],[budget]]</f>
        <v>61753696</v>
      </c>
      <c r="R5455" s="5" t="str">
        <f>IF(Table1[[#This Row],[Profit]]&gt;0,"Profit","Loss")</f>
        <v>Profit</v>
      </c>
      <c r="S5455" s="6" t="str">
        <f>FLOOR(Table1[[#This Row],[year]]-1900,10)+1900 &amp; "-" &amp; FLOOR(Table1[[#This Row],[year]]-1890,10)+1900</f>
        <v>2000-2010</v>
      </c>
      <c r="T5455" s="14" t="s">
        <v>21835</v>
      </c>
      <c r="AB5455" s="14"/>
    </row>
    <row r="5456" spans="1:28" hidden="1" x14ac:dyDescent="0.3">
      <c r="A5456" t="s">
        <v>16187</v>
      </c>
      <c r="B5456" t="s">
        <v>1974</v>
      </c>
      <c r="C5456" t="s">
        <v>17</v>
      </c>
      <c r="D5456">
        <v>2009</v>
      </c>
      <c r="E5456" t="s">
        <v>16188</v>
      </c>
      <c r="F5456">
        <v>7.4</v>
      </c>
      <c r="G5456">
        <v>91000</v>
      </c>
      <c r="H5456" t="s">
        <v>9878</v>
      </c>
      <c r="I5456" t="s">
        <v>2969</v>
      </c>
      <c r="J5456" t="s">
        <v>8768</v>
      </c>
      <c r="K5456" t="s">
        <v>30</v>
      </c>
      <c r="L5456">
        <v>30000000</v>
      </c>
      <c r="M5456">
        <v>95714875</v>
      </c>
      <c r="N5456" t="s">
        <v>16189</v>
      </c>
      <c r="O5456">
        <v>109</v>
      </c>
      <c r="P5456" t="str">
        <f>IF(Table1[[#This Row],[score]]&gt;=8.5,"High",IF(Table1[[#This Row],[score]]&gt;=7,"Medium","Low"))</f>
        <v>Medium</v>
      </c>
      <c r="Q5456" s="5">
        <f>Table1[[#This Row],[gross]]-Table1[[#This Row],[budget]]</f>
        <v>65714875</v>
      </c>
      <c r="R5456" s="5" t="str">
        <f>IF(Table1[[#This Row],[Profit]]&gt;0,"Profit","Loss")</f>
        <v>Profit</v>
      </c>
      <c r="S5456" s="6" t="str">
        <f>FLOOR(Table1[[#This Row],[year]]-1900,10)+1900 &amp; "-" &amp; FLOOR(Table1[[#This Row],[year]]-1890,10)+1900</f>
        <v>2000-2010</v>
      </c>
      <c r="T5456" s="14" t="s">
        <v>21835</v>
      </c>
      <c r="AB5456" s="14"/>
    </row>
    <row r="5457" spans="1:28" hidden="1" x14ac:dyDescent="0.3">
      <c r="A5457" t="s">
        <v>15937</v>
      </c>
      <c r="B5457" t="s">
        <v>1974</v>
      </c>
      <c r="C5457" t="s">
        <v>17</v>
      </c>
      <c r="D5457">
        <v>2009</v>
      </c>
      <c r="E5457" t="s">
        <v>15938</v>
      </c>
      <c r="F5457">
        <v>6.7</v>
      </c>
      <c r="G5457">
        <v>162000</v>
      </c>
      <c r="H5457" t="s">
        <v>6817</v>
      </c>
      <c r="I5457" t="s">
        <v>7884</v>
      </c>
      <c r="J5457" t="s">
        <v>9932</v>
      </c>
      <c r="K5457" t="s">
        <v>30</v>
      </c>
      <c r="L5457">
        <v>65000000</v>
      </c>
      <c r="M5457">
        <v>93621340</v>
      </c>
      <c r="N5457" t="s">
        <v>9593</v>
      </c>
      <c r="O5457">
        <v>135</v>
      </c>
      <c r="P5457" t="str">
        <f>IF(Table1[[#This Row],[score]]&gt;=8.5,"High",IF(Table1[[#This Row],[score]]&gt;=7,"Medium","Low"))</f>
        <v>Low</v>
      </c>
      <c r="Q5457" s="5">
        <f>Table1[[#This Row],[gross]]-Table1[[#This Row],[budget]]</f>
        <v>28621340</v>
      </c>
      <c r="R5457" s="5" t="str">
        <f>IF(Table1[[#This Row],[Profit]]&gt;0,"Profit","Loss")</f>
        <v>Profit</v>
      </c>
      <c r="S5457" s="6" t="str">
        <f>FLOOR(Table1[[#This Row],[year]]-1900,10)+1900 &amp; "-" &amp; FLOOR(Table1[[#This Row],[year]]-1890,10)+1900</f>
        <v>2000-2010</v>
      </c>
      <c r="T5457" s="14" t="s">
        <v>21835</v>
      </c>
      <c r="AB5457" s="14"/>
    </row>
    <row r="5458" spans="1:28" hidden="1" x14ac:dyDescent="0.3">
      <c r="A5458" t="s">
        <v>16046</v>
      </c>
      <c r="B5458" t="s">
        <v>16</v>
      </c>
      <c r="C5458" t="s">
        <v>34</v>
      </c>
      <c r="D5458">
        <v>2009</v>
      </c>
      <c r="E5458" t="s">
        <v>15417</v>
      </c>
      <c r="F5458">
        <v>6.6</v>
      </c>
      <c r="G5458">
        <v>154000</v>
      </c>
      <c r="H5458" t="s">
        <v>16047</v>
      </c>
      <c r="I5458" t="s">
        <v>14436</v>
      </c>
      <c r="J5458" t="s">
        <v>15579</v>
      </c>
      <c r="K5458" t="s">
        <v>30</v>
      </c>
      <c r="L5458">
        <v>35000000</v>
      </c>
      <c r="M5458">
        <v>92158961</v>
      </c>
      <c r="N5458" t="s">
        <v>10771</v>
      </c>
      <c r="O5458">
        <v>92</v>
      </c>
      <c r="P5458" t="str">
        <f>IF(Table1[[#This Row],[score]]&gt;=8.5,"High",IF(Table1[[#This Row],[score]]&gt;=7,"Medium","Low"))</f>
        <v>Low</v>
      </c>
      <c r="Q5458" s="5">
        <f>Table1[[#This Row],[gross]]-Table1[[#This Row],[budget]]</f>
        <v>57158961</v>
      </c>
      <c r="R5458" s="5" t="str">
        <f>IF(Table1[[#This Row],[Profit]]&gt;0,"Profit","Loss")</f>
        <v>Profit</v>
      </c>
      <c r="S5458" s="6" t="str">
        <f>FLOOR(Table1[[#This Row],[year]]-1900,10)+1900 &amp; "-" &amp; FLOOR(Table1[[#This Row],[year]]-1890,10)+1900</f>
        <v>2000-2010</v>
      </c>
      <c r="T5458" s="14" t="s">
        <v>21835</v>
      </c>
      <c r="AB5458" s="14"/>
    </row>
    <row r="5459" spans="1:28" hidden="1" x14ac:dyDescent="0.3">
      <c r="A5459" t="s">
        <v>15995</v>
      </c>
      <c r="B5459" t="s">
        <v>16</v>
      </c>
      <c r="C5459" t="s">
        <v>41</v>
      </c>
      <c r="D5459">
        <v>2009</v>
      </c>
      <c r="E5459" t="s">
        <v>15751</v>
      </c>
      <c r="F5459">
        <v>7</v>
      </c>
      <c r="G5459">
        <v>197000</v>
      </c>
      <c r="H5459" t="s">
        <v>13481</v>
      </c>
      <c r="I5459" t="s">
        <v>13481</v>
      </c>
      <c r="J5459" t="s">
        <v>13162</v>
      </c>
      <c r="K5459" t="s">
        <v>30</v>
      </c>
      <c r="L5459">
        <v>40000000</v>
      </c>
      <c r="M5459">
        <v>91980359</v>
      </c>
      <c r="N5459" t="s">
        <v>9593</v>
      </c>
      <c r="O5459">
        <v>105</v>
      </c>
      <c r="P5459" t="str">
        <f>IF(Table1[[#This Row],[score]]&gt;=8.5,"High",IF(Table1[[#This Row],[score]]&gt;=7,"Medium","Low"))</f>
        <v>Medium</v>
      </c>
      <c r="Q5459" s="5">
        <f>Table1[[#This Row],[gross]]-Table1[[#This Row],[budget]]</f>
        <v>51980359</v>
      </c>
      <c r="R5459" s="5" t="str">
        <f>IF(Table1[[#This Row],[Profit]]&gt;0,"Profit","Loss")</f>
        <v>Profit</v>
      </c>
      <c r="S5459" s="6" t="str">
        <f>FLOOR(Table1[[#This Row],[year]]-1900,10)+1900 &amp; "-" &amp; FLOOR(Table1[[#This Row],[year]]-1890,10)+1900</f>
        <v>2000-2010</v>
      </c>
      <c r="T5459" s="14" t="s">
        <v>21835</v>
      </c>
      <c r="AB5459" s="14"/>
    </row>
    <row r="5460" spans="1:28" hidden="1" x14ac:dyDescent="0.3">
      <c r="A5460" t="s">
        <v>51</v>
      </c>
      <c r="B5460" t="s">
        <v>16</v>
      </c>
      <c r="C5460" t="s">
        <v>52</v>
      </c>
      <c r="D5460">
        <v>2009</v>
      </c>
      <c r="E5460" t="s">
        <v>15983</v>
      </c>
      <c r="F5460">
        <v>5.5</v>
      </c>
      <c r="G5460">
        <v>100000</v>
      </c>
      <c r="H5460" t="s">
        <v>12853</v>
      </c>
      <c r="I5460" t="s">
        <v>55</v>
      </c>
      <c r="J5460" t="s">
        <v>15984</v>
      </c>
      <c r="K5460" t="s">
        <v>30</v>
      </c>
      <c r="L5460">
        <v>19000000</v>
      </c>
      <c r="M5460">
        <v>91509154</v>
      </c>
      <c r="N5460" t="s">
        <v>2001</v>
      </c>
      <c r="O5460">
        <v>97</v>
      </c>
      <c r="P5460" t="str">
        <f>IF(Table1[[#This Row],[score]]&gt;=8.5,"High",IF(Table1[[#This Row],[score]]&gt;=7,"Medium","Low"))</f>
        <v>Low</v>
      </c>
      <c r="Q5460" s="5">
        <f>Table1[[#This Row],[gross]]-Table1[[#This Row],[budget]]</f>
        <v>72509154</v>
      </c>
      <c r="R5460" s="5" t="str">
        <f>IF(Table1[[#This Row],[Profit]]&gt;0,"Profit","Loss")</f>
        <v>Profit</v>
      </c>
      <c r="S5460" s="6" t="str">
        <f>FLOOR(Table1[[#This Row],[year]]-1900,10)+1900 &amp; "-" &amp; FLOOR(Table1[[#This Row],[year]]-1890,10)+1900</f>
        <v>2000-2010</v>
      </c>
      <c r="T5460" s="14" t="s">
        <v>21835</v>
      </c>
      <c r="AB5460" s="14"/>
    </row>
    <row r="5461" spans="1:28" hidden="1" x14ac:dyDescent="0.3">
      <c r="A5461" t="s">
        <v>16053</v>
      </c>
      <c r="B5461" t="s">
        <v>1974</v>
      </c>
      <c r="C5461" t="s">
        <v>52</v>
      </c>
      <c r="D5461">
        <v>2009</v>
      </c>
      <c r="E5461" t="s">
        <v>15957</v>
      </c>
      <c r="F5461">
        <v>6.5</v>
      </c>
      <c r="G5461">
        <v>192000</v>
      </c>
      <c r="H5461" t="s">
        <v>502</v>
      </c>
      <c r="I5461" t="s">
        <v>502</v>
      </c>
      <c r="J5461" t="s">
        <v>14732</v>
      </c>
      <c r="K5461" t="s">
        <v>30</v>
      </c>
      <c r="L5461">
        <v>30000000</v>
      </c>
      <c r="M5461">
        <v>90842646</v>
      </c>
      <c r="N5461" t="s">
        <v>61</v>
      </c>
      <c r="O5461">
        <v>99</v>
      </c>
      <c r="P5461" t="str">
        <f>IF(Table1[[#This Row],[score]]&gt;=8.5,"High",IF(Table1[[#This Row],[score]]&gt;=7,"Medium","Low"))</f>
        <v>Low</v>
      </c>
      <c r="Q5461" s="5">
        <f>Table1[[#This Row],[gross]]-Table1[[#This Row],[budget]]</f>
        <v>60842646</v>
      </c>
      <c r="R5461" s="5" t="str">
        <f>IF(Table1[[#This Row],[Profit]]&gt;0,"Profit","Loss")</f>
        <v>Profit</v>
      </c>
      <c r="S5461" s="6" t="str">
        <f>FLOOR(Table1[[#This Row],[year]]-1900,10)+1900 &amp; "-" &amp; FLOOR(Table1[[#This Row],[year]]-1890,10)+1900</f>
        <v>2000-2010</v>
      </c>
      <c r="T5461" s="14" t="s">
        <v>21835</v>
      </c>
      <c r="AB5461" s="14"/>
    </row>
    <row r="5462" spans="1:28" hidden="1" x14ac:dyDescent="0.3">
      <c r="A5462" t="s">
        <v>16336</v>
      </c>
      <c r="B5462" t="s">
        <v>1974</v>
      </c>
      <c r="C5462" t="s">
        <v>41</v>
      </c>
      <c r="D5462">
        <v>2009</v>
      </c>
      <c r="E5462" t="s">
        <v>16019</v>
      </c>
      <c r="F5462">
        <v>4.5</v>
      </c>
      <c r="G5462">
        <v>12000</v>
      </c>
      <c r="H5462" t="s">
        <v>14111</v>
      </c>
      <c r="I5462" t="s">
        <v>14111</v>
      </c>
      <c r="J5462" t="s">
        <v>14111</v>
      </c>
      <c r="K5462" t="s">
        <v>30</v>
      </c>
      <c r="L5462">
        <f>20500000</f>
        <v>20500000</v>
      </c>
      <c r="M5462">
        <v>90508336</v>
      </c>
      <c r="N5462" t="s">
        <v>15859</v>
      </c>
      <c r="O5462">
        <v>103</v>
      </c>
      <c r="P5462" t="str">
        <f>IF(Table1[[#This Row],[score]]&gt;=8.5,"High",IF(Table1[[#This Row],[score]]&gt;=7,"Medium","Low"))</f>
        <v>Low</v>
      </c>
      <c r="Q5462" s="5">
        <f>Table1[[#This Row],[gross]]-Table1[[#This Row],[budget]]</f>
        <v>70008336</v>
      </c>
      <c r="R5462" s="5" t="str">
        <f>IF(Table1[[#This Row],[Profit]]&gt;0,"Profit","Loss")</f>
        <v>Profit</v>
      </c>
      <c r="S5462" s="6" t="str">
        <f>FLOOR(Table1[[#This Row],[year]]-1900,10)+1900 &amp; "-" &amp; FLOOR(Table1[[#This Row],[year]]-1890,10)+1900</f>
        <v>2000-2010</v>
      </c>
      <c r="T5462" s="14" t="s">
        <v>21835</v>
      </c>
      <c r="AB5462" s="14"/>
    </row>
    <row r="5463" spans="1:28" hidden="1" x14ac:dyDescent="0.3">
      <c r="A5463" t="s">
        <v>15939</v>
      </c>
      <c r="B5463" t="s">
        <v>1974</v>
      </c>
      <c r="C5463" t="s">
        <v>104</v>
      </c>
      <c r="D5463">
        <v>2009</v>
      </c>
      <c r="E5463" t="s">
        <v>15675</v>
      </c>
      <c r="F5463">
        <v>7.1</v>
      </c>
      <c r="G5463">
        <v>145000</v>
      </c>
      <c r="H5463" t="s">
        <v>14399</v>
      </c>
      <c r="I5463" t="s">
        <v>14996</v>
      </c>
      <c r="J5463" t="s">
        <v>6936</v>
      </c>
      <c r="K5463" t="s">
        <v>30</v>
      </c>
      <c r="L5463">
        <f>20500000</f>
        <v>20500000</v>
      </c>
      <c r="M5463">
        <v>87812371</v>
      </c>
      <c r="N5463" t="s">
        <v>61</v>
      </c>
      <c r="O5463">
        <v>127</v>
      </c>
      <c r="P5463" t="str">
        <f>IF(Table1[[#This Row],[score]]&gt;=8.5,"High",IF(Table1[[#This Row],[score]]&gt;=7,"Medium","Low"))</f>
        <v>Medium</v>
      </c>
      <c r="Q5463" s="5">
        <f>Table1[[#This Row],[gross]]-Table1[[#This Row],[budget]]</f>
        <v>67312371</v>
      </c>
      <c r="R5463" s="5" t="str">
        <f>IF(Table1[[#This Row],[Profit]]&gt;0,"Profit","Loss")</f>
        <v>Profit</v>
      </c>
      <c r="S5463" s="6" t="str">
        <f>FLOOR(Table1[[#This Row],[year]]-1900,10)+1900 &amp; "-" &amp; FLOOR(Table1[[#This Row],[year]]-1890,10)+1900</f>
        <v>2000-2010</v>
      </c>
      <c r="T5463" s="14" t="s">
        <v>21835</v>
      </c>
      <c r="AB5463" s="14"/>
    </row>
    <row r="5464" spans="1:28" hidden="1" x14ac:dyDescent="0.3">
      <c r="A5464" t="s">
        <v>16306</v>
      </c>
      <c r="B5464" t="s">
        <v>1974</v>
      </c>
      <c r="C5464" t="s">
        <v>41</v>
      </c>
      <c r="D5464">
        <v>2009</v>
      </c>
      <c r="E5464" t="s">
        <v>15914</v>
      </c>
      <c r="F5464">
        <v>4.9000000000000004</v>
      </c>
      <c r="G5464">
        <v>39000</v>
      </c>
      <c r="H5464" t="s">
        <v>7651</v>
      </c>
      <c r="I5464" t="s">
        <v>7651</v>
      </c>
      <c r="J5464" t="s">
        <v>6845</v>
      </c>
      <c r="K5464" t="s">
        <v>30</v>
      </c>
      <c r="L5464">
        <v>58000000</v>
      </c>
      <c r="M5464">
        <v>85280250</v>
      </c>
      <c r="N5464" t="s">
        <v>31</v>
      </c>
      <c r="O5464">
        <v>103</v>
      </c>
      <c r="P5464" t="str">
        <f>IF(Table1[[#This Row],[score]]&gt;=8.5,"High",IF(Table1[[#This Row],[score]]&gt;=7,"Medium","Low"))</f>
        <v>Low</v>
      </c>
      <c r="Q5464" s="5">
        <f>Table1[[#This Row],[gross]]-Table1[[#This Row],[budget]]</f>
        <v>27280250</v>
      </c>
      <c r="R5464" s="5" t="str">
        <f>IF(Table1[[#This Row],[Profit]]&gt;0,"Profit","Loss")</f>
        <v>Profit</v>
      </c>
      <c r="S5464" s="6" t="str">
        <f>FLOOR(Table1[[#This Row],[year]]-1900,10)+1900 &amp; "-" &amp; FLOOR(Table1[[#This Row],[year]]-1890,10)+1900</f>
        <v>2000-2010</v>
      </c>
      <c r="T5464" s="14" t="s">
        <v>21835</v>
      </c>
      <c r="AB5464" s="14"/>
    </row>
    <row r="5465" spans="1:28" hidden="1" x14ac:dyDescent="0.3">
      <c r="A5465" t="s">
        <v>16323</v>
      </c>
      <c r="B5465" t="s">
        <v>1974</v>
      </c>
      <c r="C5465" t="s">
        <v>41</v>
      </c>
      <c r="D5465">
        <v>2009</v>
      </c>
      <c r="E5465" t="s">
        <v>15751</v>
      </c>
      <c r="F5465">
        <v>6.2</v>
      </c>
      <c r="G5465">
        <v>49000</v>
      </c>
      <c r="H5465" t="s">
        <v>6892</v>
      </c>
      <c r="I5465" t="s">
        <v>6892</v>
      </c>
      <c r="J5465" t="s">
        <v>6221</v>
      </c>
      <c r="K5465" t="s">
        <v>30</v>
      </c>
      <c r="L5465">
        <v>60000000</v>
      </c>
      <c r="M5465">
        <v>78176181</v>
      </c>
      <c r="N5465" t="s">
        <v>61</v>
      </c>
      <c r="O5465">
        <v>125</v>
      </c>
      <c r="P5465" t="str">
        <f>IF(Table1[[#This Row],[score]]&gt;=8.5,"High",IF(Table1[[#This Row],[score]]&gt;=7,"Medium","Low"))</f>
        <v>Low</v>
      </c>
      <c r="Q5465" s="5">
        <f>Table1[[#This Row],[gross]]-Table1[[#This Row],[budget]]</f>
        <v>18176181</v>
      </c>
      <c r="R5465" s="5" t="str">
        <f>IF(Table1[[#This Row],[Profit]]&gt;0,"Profit","Loss")</f>
        <v>Profit</v>
      </c>
      <c r="S5465" s="6" t="str">
        <f>FLOOR(Table1[[#This Row],[year]]-1900,10)+1900 &amp; "-" &amp; FLOOR(Table1[[#This Row],[year]]-1890,10)+1900</f>
        <v>2000-2010</v>
      </c>
      <c r="T5465" s="14" t="s">
        <v>21835</v>
      </c>
      <c r="AB5465" s="14"/>
    </row>
    <row r="5466" spans="1:28" hidden="1" x14ac:dyDescent="0.3">
      <c r="A5466" t="s">
        <v>15963</v>
      </c>
      <c r="B5466" t="s">
        <v>16</v>
      </c>
      <c r="C5466" t="s">
        <v>52</v>
      </c>
      <c r="D5466">
        <v>2009</v>
      </c>
      <c r="E5466" t="s">
        <v>15964</v>
      </c>
      <c r="F5466">
        <v>7</v>
      </c>
      <c r="G5466">
        <v>199000</v>
      </c>
      <c r="H5466" t="s">
        <v>13944</v>
      </c>
      <c r="I5466" t="s">
        <v>15965</v>
      </c>
      <c r="J5466" t="s">
        <v>15966</v>
      </c>
      <c r="K5466" t="s">
        <v>30</v>
      </c>
      <c r="L5466">
        <f>20500000</f>
        <v>20500000</v>
      </c>
      <c r="M5466">
        <v>77912251</v>
      </c>
      <c r="N5466" t="s">
        <v>10677</v>
      </c>
      <c r="O5466">
        <v>123</v>
      </c>
      <c r="P5466" t="str">
        <f>IF(Table1[[#This Row],[score]]&gt;=8.5,"High",IF(Table1[[#This Row],[score]]&gt;=7,"Medium","Low"))</f>
        <v>Medium</v>
      </c>
      <c r="Q5466" s="5">
        <f>Table1[[#This Row],[gross]]-Table1[[#This Row],[budget]]</f>
        <v>57412251</v>
      </c>
      <c r="R5466" s="5" t="str">
        <f>IF(Table1[[#This Row],[Profit]]&gt;0,"Profit","Loss")</f>
        <v>Profit</v>
      </c>
      <c r="S5466" s="6" t="str">
        <f>FLOOR(Table1[[#This Row],[year]]-1900,10)+1900 &amp; "-" &amp; FLOOR(Table1[[#This Row],[year]]-1890,10)+1900</f>
        <v>2000-2010</v>
      </c>
      <c r="T5466" s="14" t="s">
        <v>21835</v>
      </c>
      <c r="AB5466" s="14"/>
    </row>
    <row r="5467" spans="1:28" hidden="1" x14ac:dyDescent="0.3">
      <c r="A5467" t="s">
        <v>16244</v>
      </c>
      <c r="B5467" t="s">
        <v>1974</v>
      </c>
      <c r="C5467" t="s">
        <v>17</v>
      </c>
      <c r="D5467">
        <v>2009</v>
      </c>
      <c r="E5467" t="s">
        <v>16044</v>
      </c>
      <c r="F5467">
        <v>5.9</v>
      </c>
      <c r="G5467">
        <v>60000</v>
      </c>
      <c r="H5467" t="s">
        <v>16245</v>
      </c>
      <c r="I5467" t="s">
        <v>5941</v>
      </c>
      <c r="J5467" t="s">
        <v>6715</v>
      </c>
      <c r="K5467" t="s">
        <v>30</v>
      </c>
      <c r="L5467">
        <v>10000000</v>
      </c>
      <c r="M5467">
        <v>77578320</v>
      </c>
      <c r="N5467" t="s">
        <v>14559</v>
      </c>
      <c r="O5467">
        <v>92</v>
      </c>
      <c r="P5467" t="str">
        <f>IF(Table1[[#This Row],[score]]&gt;=8.5,"High",IF(Table1[[#This Row],[score]]&gt;=7,"Medium","Low"))</f>
        <v>Low</v>
      </c>
      <c r="Q5467" s="5">
        <f>Table1[[#This Row],[gross]]-Table1[[#This Row],[budget]]</f>
        <v>67578320</v>
      </c>
      <c r="R5467" s="5" t="str">
        <f>IF(Table1[[#This Row],[Profit]]&gt;0,"Profit","Loss")</f>
        <v>Profit</v>
      </c>
      <c r="S5467" s="6" t="str">
        <f>FLOOR(Table1[[#This Row],[year]]-1900,10)+1900 &amp; "-" &amp; FLOOR(Table1[[#This Row],[year]]-1890,10)+1900</f>
        <v>2000-2010</v>
      </c>
      <c r="T5467" s="14" t="s">
        <v>21835</v>
      </c>
      <c r="AB5467" s="14"/>
    </row>
    <row r="5468" spans="1:28" hidden="1" x14ac:dyDescent="0.3">
      <c r="A5468" t="s">
        <v>114</v>
      </c>
      <c r="B5468" t="s">
        <v>33</v>
      </c>
      <c r="C5468" t="s">
        <v>41</v>
      </c>
      <c r="D5468">
        <v>2009</v>
      </c>
      <c r="E5468" t="s">
        <v>16040</v>
      </c>
      <c r="F5468">
        <v>5.0999999999999996</v>
      </c>
      <c r="G5468">
        <v>16000</v>
      </c>
      <c r="H5468" t="s">
        <v>16282</v>
      </c>
      <c r="I5468" t="s">
        <v>11456</v>
      </c>
      <c r="J5468" t="s">
        <v>9115</v>
      </c>
      <c r="K5468" t="s">
        <v>30</v>
      </c>
      <c r="L5468">
        <v>18000000</v>
      </c>
      <c r="M5468">
        <v>77211836</v>
      </c>
      <c r="N5468" t="s">
        <v>118</v>
      </c>
      <c r="O5468">
        <v>107</v>
      </c>
      <c r="P5468" t="str">
        <f>IF(Table1[[#This Row],[score]]&gt;=8.5,"High",IF(Table1[[#This Row],[score]]&gt;=7,"Medium","Low"))</f>
        <v>Low</v>
      </c>
      <c r="Q5468" s="5">
        <f>Table1[[#This Row],[gross]]-Table1[[#This Row],[budget]]</f>
        <v>59211836</v>
      </c>
      <c r="R5468" s="5" t="str">
        <f>IF(Table1[[#This Row],[Profit]]&gt;0,"Profit","Loss")</f>
        <v>Profit</v>
      </c>
      <c r="S5468" s="6" t="str">
        <f>FLOOR(Table1[[#This Row],[year]]-1900,10)+1900 &amp; "-" &amp; FLOOR(Table1[[#This Row],[year]]-1890,10)+1900</f>
        <v>2000-2010</v>
      </c>
      <c r="T5468" s="14" t="s">
        <v>21835</v>
      </c>
      <c r="AB5468" s="14"/>
    </row>
    <row r="5469" spans="1:28" hidden="1" x14ac:dyDescent="0.3">
      <c r="A5469" t="s">
        <v>6683</v>
      </c>
      <c r="B5469" t="s">
        <v>1974</v>
      </c>
      <c r="C5469" t="s">
        <v>17</v>
      </c>
      <c r="D5469">
        <v>2009</v>
      </c>
      <c r="E5469" t="s">
        <v>15444</v>
      </c>
      <c r="F5469">
        <v>4.8</v>
      </c>
      <c r="G5469">
        <v>50000</v>
      </c>
      <c r="H5469" t="s">
        <v>5804</v>
      </c>
      <c r="I5469" t="s">
        <v>5804</v>
      </c>
      <c r="J5469" t="s">
        <v>16218</v>
      </c>
      <c r="K5469" t="s">
        <v>30</v>
      </c>
      <c r="L5469">
        <v>16000000</v>
      </c>
      <c r="M5469">
        <v>76514050</v>
      </c>
      <c r="N5469" t="s">
        <v>13515</v>
      </c>
      <c r="O5469">
        <v>88</v>
      </c>
      <c r="P5469" t="str">
        <f>IF(Table1[[#This Row],[score]]&gt;=8.5,"High",IF(Table1[[#This Row],[score]]&gt;=7,"Medium","Low"))</f>
        <v>Low</v>
      </c>
      <c r="Q5469" s="5">
        <f>Table1[[#This Row],[gross]]-Table1[[#This Row],[budget]]</f>
        <v>60514050</v>
      </c>
      <c r="R5469" s="5" t="str">
        <f>IF(Table1[[#This Row],[Profit]]&gt;0,"Profit","Loss")</f>
        <v>Profit</v>
      </c>
      <c r="S5469" s="6" t="str">
        <f>FLOOR(Table1[[#This Row],[year]]-1900,10)+1900 &amp; "-" &amp; FLOOR(Table1[[#This Row],[year]]-1890,10)+1900</f>
        <v>2000-2010</v>
      </c>
      <c r="T5469" s="14" t="s">
        <v>21835</v>
      </c>
      <c r="AB5469" s="14"/>
    </row>
    <row r="5470" spans="1:28" hidden="1" x14ac:dyDescent="0.3">
      <c r="A5470" t="s">
        <v>16324</v>
      </c>
      <c r="B5470" t="s">
        <v>33</v>
      </c>
      <c r="C5470" t="s">
        <v>34</v>
      </c>
      <c r="D5470">
        <v>2009</v>
      </c>
      <c r="E5470" t="s">
        <v>15934</v>
      </c>
      <c r="F5470">
        <v>5.6</v>
      </c>
      <c r="G5470">
        <v>43000</v>
      </c>
      <c r="H5470" t="s">
        <v>12109</v>
      </c>
      <c r="I5470" t="s">
        <v>15946</v>
      </c>
      <c r="J5470" t="s">
        <v>839</v>
      </c>
      <c r="K5470" t="s">
        <v>30</v>
      </c>
      <c r="L5470">
        <v>70000000</v>
      </c>
      <c r="M5470">
        <v>76025134</v>
      </c>
      <c r="N5470" t="s">
        <v>118</v>
      </c>
      <c r="O5470">
        <v>92</v>
      </c>
      <c r="P5470" t="str">
        <f>IF(Table1[[#This Row],[score]]&gt;=8.5,"High",IF(Table1[[#This Row],[score]]&gt;=7,"Medium","Low"))</f>
        <v>Low</v>
      </c>
      <c r="Q5470" s="5">
        <f>Table1[[#This Row],[gross]]-Table1[[#This Row],[budget]]</f>
        <v>6025134</v>
      </c>
      <c r="R5470" s="5" t="str">
        <f>IF(Table1[[#This Row],[Profit]]&gt;0,"Profit","Loss")</f>
        <v>Profit</v>
      </c>
      <c r="S5470" s="6" t="str">
        <f>FLOOR(Table1[[#This Row],[year]]-1900,10)+1900 &amp; "-" &amp; FLOOR(Table1[[#This Row],[year]]-1890,10)+1900</f>
        <v>2000-2010</v>
      </c>
      <c r="T5470" s="14" t="s">
        <v>21835</v>
      </c>
      <c r="AB5470" s="14"/>
    </row>
    <row r="5471" spans="1:28" hidden="1" x14ac:dyDescent="0.3">
      <c r="A5471" t="s">
        <v>16211</v>
      </c>
      <c r="B5471" t="s">
        <v>1974</v>
      </c>
      <c r="C5471" t="s">
        <v>17</v>
      </c>
      <c r="D5471">
        <v>2009</v>
      </c>
      <c r="E5471" t="s">
        <v>15790</v>
      </c>
      <c r="F5471">
        <v>5</v>
      </c>
      <c r="G5471">
        <v>31000</v>
      </c>
      <c r="H5471" t="s">
        <v>16212</v>
      </c>
      <c r="I5471" t="s">
        <v>2142</v>
      </c>
      <c r="J5471" t="s">
        <v>14530</v>
      </c>
      <c r="K5471" t="s">
        <v>30</v>
      </c>
      <c r="L5471">
        <v>20000000</v>
      </c>
      <c r="M5471">
        <v>73830347</v>
      </c>
      <c r="N5471" t="s">
        <v>10771</v>
      </c>
      <c r="O5471">
        <v>108</v>
      </c>
      <c r="P5471" t="str">
        <f>IF(Table1[[#This Row],[score]]&gt;=8.5,"High",IF(Table1[[#This Row],[score]]&gt;=7,"Medium","Low"))</f>
        <v>Low</v>
      </c>
      <c r="Q5471" s="5">
        <f>Table1[[#This Row],[gross]]-Table1[[#This Row],[budget]]</f>
        <v>53830347</v>
      </c>
      <c r="R5471" s="5" t="str">
        <f>IF(Table1[[#This Row],[Profit]]&gt;0,"Profit","Loss")</f>
        <v>Profit</v>
      </c>
      <c r="S5471" s="6" t="str">
        <f>FLOOR(Table1[[#This Row],[year]]-1900,10)+1900 &amp; "-" &amp; FLOOR(Table1[[#This Row],[year]]-1890,10)+1900</f>
        <v>2000-2010</v>
      </c>
      <c r="T5471" s="14" t="s">
        <v>21835</v>
      </c>
      <c r="AB5471" s="14"/>
    </row>
    <row r="5472" spans="1:28" hidden="1" x14ac:dyDescent="0.3">
      <c r="A5472" t="s">
        <v>16196</v>
      </c>
      <c r="B5472" t="s">
        <v>16</v>
      </c>
      <c r="C5472" t="s">
        <v>41</v>
      </c>
      <c r="D5472">
        <v>2009</v>
      </c>
      <c r="E5472" t="s">
        <v>15452</v>
      </c>
      <c r="F5472">
        <v>6.3</v>
      </c>
      <c r="G5472">
        <v>116000</v>
      </c>
      <c r="H5472" t="s">
        <v>8469</v>
      </c>
      <c r="I5472" t="s">
        <v>8469</v>
      </c>
      <c r="J5472" t="s">
        <v>8432</v>
      </c>
      <c r="K5472" t="s">
        <v>30</v>
      </c>
      <c r="L5472">
        <v>75000000</v>
      </c>
      <c r="M5472">
        <v>71585235</v>
      </c>
      <c r="N5472" t="s">
        <v>61</v>
      </c>
      <c r="O5472">
        <v>146</v>
      </c>
      <c r="P5472" t="str">
        <f>IF(Table1[[#This Row],[score]]&gt;=8.5,"High",IF(Table1[[#This Row],[score]]&gt;=7,"Medium","Low"))</f>
        <v>Low</v>
      </c>
      <c r="Q5472" s="5">
        <f>Table1[[#This Row],[gross]]-Table1[[#This Row],[budget]]</f>
        <v>-3414765</v>
      </c>
      <c r="R5472" s="5" t="str">
        <f>IF(Table1[[#This Row],[Profit]]&gt;0,"Profit","Loss")</f>
        <v>Loss</v>
      </c>
      <c r="S5472" s="6" t="str">
        <f>FLOOR(Table1[[#This Row],[year]]-1900,10)+1900 &amp; "-" &amp; FLOOR(Table1[[#This Row],[year]]-1890,10)+1900</f>
        <v>2000-2010</v>
      </c>
      <c r="T5472" s="14" t="s">
        <v>21835</v>
      </c>
      <c r="AB5472" s="14"/>
    </row>
    <row r="5473" spans="1:28" hidden="1" x14ac:dyDescent="0.3">
      <c r="A5473" t="s">
        <v>16110</v>
      </c>
      <c r="B5473" t="s">
        <v>16</v>
      </c>
      <c r="C5473" t="s">
        <v>41</v>
      </c>
      <c r="D5473">
        <v>2009</v>
      </c>
      <c r="E5473" t="s">
        <v>16097</v>
      </c>
      <c r="F5473">
        <v>6.2</v>
      </c>
      <c r="G5473">
        <v>129000</v>
      </c>
      <c r="H5473" t="s">
        <v>16111</v>
      </c>
      <c r="I5473" t="s">
        <v>16112</v>
      </c>
      <c r="J5473" t="s">
        <v>8921</v>
      </c>
      <c r="K5473" t="s">
        <v>30</v>
      </c>
      <c r="L5473">
        <v>25000000</v>
      </c>
      <c r="M5473">
        <v>69095771</v>
      </c>
      <c r="N5473" t="s">
        <v>6500</v>
      </c>
      <c r="O5473">
        <v>94</v>
      </c>
      <c r="P5473" t="str">
        <f>IF(Table1[[#This Row],[score]]&gt;=8.5,"High",IF(Table1[[#This Row],[score]]&gt;=7,"Medium","Low"))</f>
        <v>Low</v>
      </c>
      <c r="Q5473" s="5">
        <f>Table1[[#This Row],[gross]]-Table1[[#This Row],[budget]]</f>
        <v>44095771</v>
      </c>
      <c r="R5473" s="5" t="str">
        <f>IF(Table1[[#This Row],[Profit]]&gt;0,"Profit","Loss")</f>
        <v>Profit</v>
      </c>
      <c r="S5473" s="6" t="str">
        <f>FLOOR(Table1[[#This Row],[year]]-1900,10)+1900 &amp; "-" &amp; FLOOR(Table1[[#This Row],[year]]-1890,10)+1900</f>
        <v>2000-2010</v>
      </c>
      <c r="T5473" s="14" t="s">
        <v>21835</v>
      </c>
      <c r="AB5473" s="14"/>
    </row>
    <row r="5474" spans="1:28" hidden="1" x14ac:dyDescent="0.3">
      <c r="A5474" t="s">
        <v>16113</v>
      </c>
      <c r="B5474" t="s">
        <v>1974</v>
      </c>
      <c r="C5474" t="s">
        <v>34</v>
      </c>
      <c r="D5474">
        <v>2009</v>
      </c>
      <c r="E5474" t="s">
        <v>15928</v>
      </c>
      <c r="F5474">
        <v>5.3</v>
      </c>
      <c r="G5474">
        <v>68000</v>
      </c>
      <c r="H5474" t="s">
        <v>8461</v>
      </c>
      <c r="I5474" t="s">
        <v>16114</v>
      </c>
      <c r="J5474" t="s">
        <v>12913</v>
      </c>
      <c r="K5474" t="s">
        <v>30</v>
      </c>
      <c r="L5474">
        <v>100000000</v>
      </c>
      <c r="M5474">
        <v>68777554</v>
      </c>
      <c r="N5474" t="s">
        <v>61</v>
      </c>
      <c r="O5474">
        <v>102</v>
      </c>
      <c r="P5474" t="str">
        <f>IF(Table1[[#This Row],[score]]&gt;=8.5,"High",IF(Table1[[#This Row],[score]]&gt;=7,"Medium","Low"))</f>
        <v>Low</v>
      </c>
      <c r="Q5474" s="5">
        <f>Table1[[#This Row],[gross]]-Table1[[#This Row],[budget]]</f>
        <v>-31222446</v>
      </c>
      <c r="R5474" s="5" t="str">
        <f>IF(Table1[[#This Row],[Profit]]&gt;0,"Profit","Loss")</f>
        <v>Loss</v>
      </c>
      <c r="S5474" s="6" t="str">
        <f>FLOOR(Table1[[#This Row],[year]]-1900,10)+1900 &amp; "-" &amp; FLOOR(Table1[[#This Row],[year]]-1890,10)+1900</f>
        <v>2000-2010</v>
      </c>
      <c r="T5474" s="14" t="s">
        <v>21835</v>
      </c>
      <c r="AB5474" s="14"/>
    </row>
    <row r="5475" spans="1:28" hidden="1" x14ac:dyDescent="0.3">
      <c r="A5475" t="s">
        <v>16197</v>
      </c>
      <c r="B5475" t="s">
        <v>16</v>
      </c>
      <c r="C5475" t="s">
        <v>52</v>
      </c>
      <c r="D5475">
        <v>2009</v>
      </c>
      <c r="E5475" t="s">
        <v>16198</v>
      </c>
      <c r="F5475">
        <v>6</v>
      </c>
      <c r="G5475">
        <v>105000</v>
      </c>
      <c r="H5475" t="s">
        <v>16199</v>
      </c>
      <c r="I5475" t="s">
        <v>14175</v>
      </c>
      <c r="J5475" t="s">
        <v>14537</v>
      </c>
      <c r="K5475" t="s">
        <v>195</v>
      </c>
      <c r="L5475">
        <v>11000000</v>
      </c>
      <c r="M5475">
        <v>68234154</v>
      </c>
      <c r="N5475" t="s">
        <v>13989</v>
      </c>
      <c r="O5475">
        <v>90</v>
      </c>
      <c r="P5475" t="str">
        <f>IF(Table1[[#This Row],[score]]&gt;=8.5,"High",IF(Table1[[#This Row],[score]]&gt;=7,"Medium","Low"))</f>
        <v>Low</v>
      </c>
      <c r="Q5475" s="5">
        <f>Table1[[#This Row],[gross]]-Table1[[#This Row],[budget]]</f>
        <v>57234154</v>
      </c>
      <c r="R5475" s="5" t="str">
        <f>IF(Table1[[#This Row],[Profit]]&gt;0,"Profit","Loss")</f>
        <v>Profit</v>
      </c>
      <c r="S5475" s="6" t="str">
        <f>FLOOR(Table1[[#This Row],[year]]-1900,10)+1900 &amp; "-" &amp; FLOOR(Table1[[#This Row],[year]]-1890,10)+1900</f>
        <v>2000-2010</v>
      </c>
      <c r="T5475" s="14" t="s">
        <v>21835</v>
      </c>
      <c r="AB5475" s="14"/>
    </row>
    <row r="5476" spans="1:28" hidden="1" x14ac:dyDescent="0.3">
      <c r="A5476" t="s">
        <v>16237</v>
      </c>
      <c r="B5476" t="s">
        <v>16</v>
      </c>
      <c r="C5476" t="s">
        <v>34</v>
      </c>
      <c r="D5476">
        <v>2009</v>
      </c>
      <c r="E5476" t="s">
        <v>16238</v>
      </c>
      <c r="F5476">
        <v>7.2</v>
      </c>
      <c r="G5476">
        <v>92000</v>
      </c>
      <c r="H5476" t="s">
        <v>16239</v>
      </c>
      <c r="I5476" t="s">
        <v>16240</v>
      </c>
      <c r="J5476" t="s">
        <v>16241</v>
      </c>
      <c r="K5476" t="s">
        <v>1081</v>
      </c>
      <c r="L5476">
        <f>20500000</f>
        <v>20500000</v>
      </c>
      <c r="M5476">
        <v>67153225</v>
      </c>
      <c r="N5476" t="s">
        <v>16062</v>
      </c>
      <c r="O5476">
        <v>129</v>
      </c>
      <c r="P5476" t="str">
        <f>IF(Table1[[#This Row],[score]]&gt;=8.5,"High",IF(Table1[[#This Row],[score]]&gt;=7,"Medium","Low"))</f>
        <v>Medium</v>
      </c>
      <c r="Q5476" s="5">
        <f>Table1[[#This Row],[gross]]-Table1[[#This Row],[budget]]</f>
        <v>46653225</v>
      </c>
      <c r="R5476" s="5" t="str">
        <f>IF(Table1[[#This Row],[Profit]]&gt;0,"Profit","Loss")</f>
        <v>Profit</v>
      </c>
      <c r="S5476" s="6" t="str">
        <f>FLOOR(Table1[[#This Row],[year]]-1900,10)+1900 &amp; "-" &amp; FLOOR(Table1[[#This Row],[year]]-1890,10)+1900</f>
        <v>2000-2010</v>
      </c>
      <c r="T5476" s="14" t="s">
        <v>21835</v>
      </c>
      <c r="AB5476" s="14"/>
    </row>
    <row r="5477" spans="1:28" hidden="1" x14ac:dyDescent="0.3">
      <c r="A5477" t="s">
        <v>16080</v>
      </c>
      <c r="B5477" t="s">
        <v>16</v>
      </c>
      <c r="C5477" t="s">
        <v>17</v>
      </c>
      <c r="D5477">
        <v>2009</v>
      </c>
      <c r="E5477" t="s">
        <v>15954</v>
      </c>
      <c r="F5477">
        <v>7.3</v>
      </c>
      <c r="G5477">
        <v>107000</v>
      </c>
      <c r="H5477" t="s">
        <v>16081</v>
      </c>
      <c r="I5477" t="s">
        <v>16082</v>
      </c>
      <c r="J5477" t="s">
        <v>16083</v>
      </c>
      <c r="K5477" t="s">
        <v>30</v>
      </c>
      <c r="L5477">
        <v>10000000</v>
      </c>
      <c r="M5477">
        <v>63649529</v>
      </c>
      <c r="N5477" t="s">
        <v>14559</v>
      </c>
      <c r="O5477">
        <v>110</v>
      </c>
      <c r="P5477" t="str">
        <f>IF(Table1[[#This Row],[score]]&gt;=8.5,"High",IF(Table1[[#This Row],[score]]&gt;=7,"Medium","Low"))</f>
        <v>Medium</v>
      </c>
      <c r="Q5477" s="5">
        <f>Table1[[#This Row],[gross]]-Table1[[#This Row],[budget]]</f>
        <v>53649529</v>
      </c>
      <c r="R5477" s="5" t="str">
        <f>IF(Table1[[#This Row],[Profit]]&gt;0,"Profit","Loss")</f>
        <v>Profit</v>
      </c>
      <c r="S5477" s="6" t="str">
        <f>FLOOR(Table1[[#This Row],[year]]-1900,10)+1900 &amp; "-" &amp; FLOOR(Table1[[#This Row],[year]]-1890,10)+1900</f>
        <v>2000-2010</v>
      </c>
      <c r="T5477" s="14" t="s">
        <v>21835</v>
      </c>
      <c r="AB5477" s="14"/>
    </row>
    <row r="5478" spans="1:28" hidden="1" x14ac:dyDescent="0.3">
      <c r="A5478" t="s">
        <v>16078</v>
      </c>
      <c r="B5478" t="s">
        <v>1974</v>
      </c>
      <c r="C5478" t="s">
        <v>41</v>
      </c>
      <c r="D5478">
        <v>2009</v>
      </c>
      <c r="E5478" t="s">
        <v>15653</v>
      </c>
      <c r="F5478">
        <v>4.9000000000000004</v>
      </c>
      <c r="G5478">
        <v>94000</v>
      </c>
      <c r="H5478" t="s">
        <v>47</v>
      </c>
      <c r="I5478" t="s">
        <v>47</v>
      </c>
      <c r="J5478" t="s">
        <v>11796</v>
      </c>
      <c r="K5478" t="s">
        <v>30</v>
      </c>
      <c r="L5478">
        <v>60000000</v>
      </c>
      <c r="M5478">
        <v>62357900</v>
      </c>
      <c r="N5478" t="s">
        <v>31</v>
      </c>
      <c r="O5478">
        <v>97</v>
      </c>
      <c r="P5478" t="str">
        <f>IF(Table1[[#This Row],[score]]&gt;=8.5,"High",IF(Table1[[#This Row],[score]]&gt;=7,"Medium","Low"))</f>
        <v>Low</v>
      </c>
      <c r="Q5478" s="5">
        <f>Table1[[#This Row],[gross]]-Table1[[#This Row],[budget]]</f>
        <v>2357900</v>
      </c>
      <c r="R5478" s="5" t="str">
        <f>IF(Table1[[#This Row],[Profit]]&gt;0,"Profit","Loss")</f>
        <v>Profit</v>
      </c>
      <c r="S5478" s="6" t="str">
        <f>FLOOR(Table1[[#This Row],[year]]-1900,10)+1900 &amp; "-" &amp; FLOOR(Table1[[#This Row],[year]]-1890,10)+1900</f>
        <v>2000-2010</v>
      </c>
      <c r="T5478" s="14" t="s">
        <v>21835</v>
      </c>
      <c r="AB5478" s="14"/>
    </row>
    <row r="5479" spans="1:28" hidden="1" x14ac:dyDescent="0.3">
      <c r="A5479" t="s">
        <v>16073</v>
      </c>
      <c r="B5479" t="s">
        <v>1974</v>
      </c>
      <c r="C5479" t="s">
        <v>25</v>
      </c>
      <c r="D5479">
        <v>2009</v>
      </c>
      <c r="E5479" t="s">
        <v>16074</v>
      </c>
      <c r="F5479">
        <v>6.8</v>
      </c>
      <c r="G5479">
        <v>146000</v>
      </c>
      <c r="H5479" t="s">
        <v>555</v>
      </c>
      <c r="I5479" t="s">
        <v>555</v>
      </c>
      <c r="J5479" t="s">
        <v>2507</v>
      </c>
      <c r="K5479" t="s">
        <v>22</v>
      </c>
      <c r="L5479">
        <v>30000000</v>
      </c>
      <c r="M5479">
        <v>61808775</v>
      </c>
      <c r="N5479" t="s">
        <v>16075</v>
      </c>
      <c r="O5479">
        <v>123</v>
      </c>
      <c r="P5479" t="str">
        <f>IF(Table1[[#This Row],[score]]&gt;=8.5,"High",IF(Table1[[#This Row],[score]]&gt;=7,"Medium","Low"))</f>
        <v>Low</v>
      </c>
      <c r="Q5479" s="5">
        <f>Table1[[#This Row],[gross]]-Table1[[#This Row],[budget]]</f>
        <v>31808775</v>
      </c>
      <c r="R5479" s="5" t="str">
        <f>IF(Table1[[#This Row],[Profit]]&gt;0,"Profit","Loss")</f>
        <v>Profit</v>
      </c>
      <c r="S5479" s="6" t="str">
        <f>FLOOR(Table1[[#This Row],[year]]-1900,10)+1900 &amp; "-" &amp; FLOOR(Table1[[#This Row],[year]]-1890,10)+1900</f>
        <v>2000-2010</v>
      </c>
      <c r="T5479" s="14" t="s">
        <v>21835</v>
      </c>
      <c r="AB5479" s="14"/>
    </row>
    <row r="5480" spans="1:28" hidden="1" x14ac:dyDescent="0.3">
      <c r="A5480" t="s">
        <v>16107</v>
      </c>
      <c r="B5480" t="s">
        <v>16</v>
      </c>
      <c r="C5480" t="s">
        <v>34</v>
      </c>
      <c r="D5480">
        <v>2009</v>
      </c>
      <c r="E5480" t="s">
        <v>15961</v>
      </c>
      <c r="F5480">
        <v>6.3</v>
      </c>
      <c r="G5480">
        <v>70000</v>
      </c>
      <c r="H5480" t="s">
        <v>13876</v>
      </c>
      <c r="I5480" t="s">
        <v>16108</v>
      </c>
      <c r="J5480" t="s">
        <v>16109</v>
      </c>
      <c r="K5480" t="s">
        <v>5762</v>
      </c>
      <c r="L5480">
        <v>40000000</v>
      </c>
      <c r="M5480">
        <v>61601280</v>
      </c>
      <c r="N5480" t="s">
        <v>23</v>
      </c>
      <c r="O5480">
        <v>99</v>
      </c>
      <c r="P5480" t="str">
        <f>IF(Table1[[#This Row],[score]]&gt;=8.5,"High",IF(Table1[[#This Row],[score]]&gt;=7,"Medium","Low"))</f>
        <v>Low</v>
      </c>
      <c r="Q5480" s="5">
        <f>Table1[[#This Row],[gross]]-Table1[[#This Row],[budget]]</f>
        <v>21601280</v>
      </c>
      <c r="R5480" s="5" t="str">
        <f>IF(Table1[[#This Row],[Profit]]&gt;0,"Profit","Loss")</f>
        <v>Profit</v>
      </c>
      <c r="S5480" s="6" t="str">
        <f>FLOOR(Table1[[#This Row],[year]]-1900,10)+1900 &amp; "-" &amp; FLOOR(Table1[[#This Row],[year]]-1890,10)+1900</f>
        <v>2000-2010</v>
      </c>
      <c r="T5480" s="14" t="s">
        <v>21835</v>
      </c>
      <c r="AB5480" s="14"/>
    </row>
    <row r="5481" spans="1:28" hidden="1" x14ac:dyDescent="0.3">
      <c r="A5481" t="s">
        <v>15944</v>
      </c>
      <c r="B5481" t="s">
        <v>1974</v>
      </c>
      <c r="C5481" t="s">
        <v>41</v>
      </c>
      <c r="D5481">
        <v>2009</v>
      </c>
      <c r="E5481" t="s">
        <v>15926</v>
      </c>
      <c r="F5481">
        <v>7.7</v>
      </c>
      <c r="G5481">
        <v>483000</v>
      </c>
      <c r="H5481" t="s">
        <v>15945</v>
      </c>
      <c r="I5481" t="s">
        <v>15946</v>
      </c>
      <c r="J5481" t="s">
        <v>13217</v>
      </c>
      <c r="K5481" t="s">
        <v>30</v>
      </c>
      <c r="L5481">
        <v>7500000</v>
      </c>
      <c r="M5481">
        <v>60800444</v>
      </c>
      <c r="N5481" t="s">
        <v>9351</v>
      </c>
      <c r="O5481">
        <v>95</v>
      </c>
      <c r="P5481" t="str">
        <f>IF(Table1[[#This Row],[score]]&gt;=8.5,"High",IF(Table1[[#This Row],[score]]&gt;=7,"Medium","Low"))</f>
        <v>Medium</v>
      </c>
      <c r="Q5481" s="5">
        <f>Table1[[#This Row],[gross]]-Table1[[#This Row],[budget]]</f>
        <v>53300444</v>
      </c>
      <c r="R5481" s="5" t="str">
        <f>IF(Table1[[#This Row],[Profit]]&gt;0,"Profit","Loss")</f>
        <v>Profit</v>
      </c>
      <c r="S5481" s="6" t="str">
        <f>FLOOR(Table1[[#This Row],[year]]-1900,10)+1900 &amp; "-" &amp; FLOOR(Table1[[#This Row],[year]]-1890,10)+1900</f>
        <v>2000-2010</v>
      </c>
      <c r="T5481" s="14" t="s">
        <v>21835</v>
      </c>
      <c r="AB5481" s="14"/>
    </row>
    <row r="5482" spans="1:28" hidden="1" x14ac:dyDescent="0.3">
      <c r="A5482" t="s">
        <v>15967</v>
      </c>
      <c r="B5482" t="s">
        <v>1974</v>
      </c>
      <c r="C5482" t="s">
        <v>41</v>
      </c>
      <c r="D5482">
        <v>2009</v>
      </c>
      <c r="E5482" t="s">
        <v>15968</v>
      </c>
      <c r="F5482">
        <v>8.4</v>
      </c>
      <c r="G5482">
        <v>361000</v>
      </c>
      <c r="H5482" t="s">
        <v>15969</v>
      </c>
      <c r="I5482" t="s">
        <v>15969</v>
      </c>
      <c r="J5482" t="s">
        <v>12001</v>
      </c>
      <c r="K5482" t="s">
        <v>10197</v>
      </c>
      <c r="L5482" s="5">
        <f>20500000</f>
        <v>20500000</v>
      </c>
      <c r="M5482" s="5">
        <v>60262836</v>
      </c>
      <c r="N5482" t="s">
        <v>15970</v>
      </c>
      <c r="O5482">
        <v>170</v>
      </c>
      <c r="P5482" t="str">
        <f>IF(Table1[[#This Row],[score]]&gt;=8.5,"High",IF(Table1[[#This Row],[score]]&gt;=7,"Medium","Low"))</f>
        <v>Medium</v>
      </c>
      <c r="Q5482" s="5">
        <f>Table1[[#This Row],[gross]]-Table1[[#This Row],[budget]]</f>
        <v>39762836</v>
      </c>
      <c r="R5482" s="5" t="str">
        <f>IF(Table1[[#This Row],[Profit]]&gt;0,"Profit","Loss")</f>
        <v>Profit</v>
      </c>
      <c r="S5482" s="6" t="str">
        <f>FLOOR(Table1[[#This Row],[year]]-1900,10)+1900 &amp; "-" &amp; FLOOR(Table1[[#This Row],[year]]-1890,10)+1900</f>
        <v>2000-2010</v>
      </c>
      <c r="T5482" s="14" t="s">
        <v>21867</v>
      </c>
      <c r="AB5482" s="14"/>
    </row>
    <row r="5483" spans="1:28" hidden="1" x14ac:dyDescent="0.3">
      <c r="A5483" t="s">
        <v>16161</v>
      </c>
      <c r="B5483" t="s">
        <v>16</v>
      </c>
      <c r="C5483" t="s">
        <v>34</v>
      </c>
      <c r="D5483">
        <v>2009</v>
      </c>
      <c r="E5483" t="s">
        <v>15983</v>
      </c>
      <c r="F5483">
        <v>6.5</v>
      </c>
      <c r="G5483">
        <v>93000</v>
      </c>
      <c r="H5483" t="s">
        <v>10154</v>
      </c>
      <c r="I5483" t="s">
        <v>16162</v>
      </c>
      <c r="J5483" t="s">
        <v>10230</v>
      </c>
      <c r="K5483" t="s">
        <v>30</v>
      </c>
      <c r="L5483">
        <v>50000000</v>
      </c>
      <c r="M5483">
        <v>60253843</v>
      </c>
      <c r="N5483" t="s">
        <v>31</v>
      </c>
      <c r="O5483">
        <v>118</v>
      </c>
      <c r="P5483" t="str">
        <f>IF(Table1[[#This Row],[score]]&gt;=8.5,"High",IF(Table1[[#This Row],[score]]&gt;=7,"Medium","Low"))</f>
        <v>Low</v>
      </c>
      <c r="Q5483" s="5">
        <f>Table1[[#This Row],[gross]]-Table1[[#This Row],[budget]]</f>
        <v>10253843</v>
      </c>
      <c r="R5483" s="5" t="str">
        <f>IF(Table1[[#This Row],[Profit]]&gt;0,"Profit","Loss")</f>
        <v>Profit</v>
      </c>
      <c r="S5483" s="6" t="str">
        <f>FLOOR(Table1[[#This Row],[year]]-1900,10)+1900 &amp; "-" &amp; FLOOR(Table1[[#This Row],[year]]-1890,10)+1900</f>
        <v>2000-2010</v>
      </c>
      <c r="T5483" s="14" t="s">
        <v>21835</v>
      </c>
      <c r="AB5483" s="14"/>
    </row>
    <row r="5484" spans="1:28" hidden="1" x14ac:dyDescent="0.3">
      <c r="A5484" t="s">
        <v>16395</v>
      </c>
      <c r="B5484" t="s">
        <v>33</v>
      </c>
      <c r="C5484" t="s">
        <v>25</v>
      </c>
      <c r="D5484">
        <v>2009</v>
      </c>
      <c r="E5484" t="s">
        <v>15452</v>
      </c>
      <c r="F5484">
        <v>5.4</v>
      </c>
      <c r="G5484">
        <v>21000</v>
      </c>
      <c r="H5484" t="s">
        <v>10778</v>
      </c>
      <c r="I5484" t="s">
        <v>13929</v>
      </c>
      <c r="J5484" t="s">
        <v>16396</v>
      </c>
      <c r="K5484" t="s">
        <v>30</v>
      </c>
      <c r="L5484">
        <v>45000000</v>
      </c>
      <c r="M5484">
        <v>57881056</v>
      </c>
      <c r="N5484" t="s">
        <v>180</v>
      </c>
      <c r="O5484">
        <v>86</v>
      </c>
      <c r="P5484" t="str">
        <f>IF(Table1[[#This Row],[score]]&gt;=8.5,"High",IF(Table1[[#This Row],[score]]&gt;=7,"Medium","Low"))</f>
        <v>Low</v>
      </c>
      <c r="Q5484" s="5">
        <f>Table1[[#This Row],[gross]]-Table1[[#This Row],[budget]]</f>
        <v>12881056</v>
      </c>
      <c r="R5484" s="5" t="str">
        <f>IF(Table1[[#This Row],[Profit]]&gt;0,"Profit","Loss")</f>
        <v>Profit</v>
      </c>
      <c r="S5484" s="6" t="str">
        <f>FLOOR(Table1[[#This Row],[year]]-1900,10)+1900 &amp; "-" &amp; FLOOR(Table1[[#This Row],[year]]-1890,10)+1900</f>
        <v>2000-2010</v>
      </c>
      <c r="T5484" s="14" t="s">
        <v>21835</v>
      </c>
      <c r="AB5484" s="14"/>
    </row>
    <row r="5485" spans="1:28" hidden="1" x14ac:dyDescent="0.3">
      <c r="A5485" t="s">
        <v>16126</v>
      </c>
      <c r="B5485" t="s">
        <v>33</v>
      </c>
      <c r="C5485" t="s">
        <v>34</v>
      </c>
      <c r="D5485">
        <v>2009</v>
      </c>
      <c r="E5485" t="s">
        <v>15744</v>
      </c>
      <c r="F5485">
        <v>2.5</v>
      </c>
      <c r="G5485">
        <v>71000</v>
      </c>
      <c r="H5485" t="s">
        <v>11198</v>
      </c>
      <c r="I5485" t="s">
        <v>10249</v>
      </c>
      <c r="J5485" t="s">
        <v>15276</v>
      </c>
      <c r="K5485" t="s">
        <v>30</v>
      </c>
      <c r="L5485">
        <v>30000000</v>
      </c>
      <c r="M5485">
        <v>55720772</v>
      </c>
      <c r="N5485" t="s">
        <v>180</v>
      </c>
      <c r="O5485">
        <v>85</v>
      </c>
      <c r="P5485" t="str">
        <f>IF(Table1[[#This Row],[score]]&gt;=8.5,"High",IF(Table1[[#This Row],[score]]&gt;=7,"Medium","Low"))</f>
        <v>Low</v>
      </c>
      <c r="Q5485" s="5">
        <f>Table1[[#This Row],[gross]]-Table1[[#This Row],[budget]]</f>
        <v>25720772</v>
      </c>
      <c r="R5485" s="5" t="str">
        <f>IF(Table1[[#This Row],[Profit]]&gt;0,"Profit","Loss")</f>
        <v>Profit</v>
      </c>
      <c r="S5485" s="6" t="str">
        <f>FLOOR(Table1[[#This Row],[year]]-1900,10)+1900 &amp; "-" &amp; FLOOR(Table1[[#This Row],[year]]-1890,10)+1900</f>
        <v>2000-2010</v>
      </c>
      <c r="T5485" s="14" t="s">
        <v>21835</v>
      </c>
      <c r="AB5485" s="14"/>
    </row>
    <row r="5486" spans="1:28" hidden="1" x14ac:dyDescent="0.3">
      <c r="A5486" t="s">
        <v>16210</v>
      </c>
      <c r="B5486" t="s">
        <v>1974</v>
      </c>
      <c r="C5486" t="s">
        <v>17</v>
      </c>
      <c r="D5486">
        <v>2009</v>
      </c>
      <c r="E5486" t="s">
        <v>15948</v>
      </c>
      <c r="F5486">
        <v>5.8</v>
      </c>
      <c r="G5486">
        <v>43000</v>
      </c>
      <c r="H5486" t="s">
        <v>12320</v>
      </c>
      <c r="I5486" t="s">
        <v>5240</v>
      </c>
      <c r="J5486" t="s">
        <v>4529</v>
      </c>
      <c r="K5486" t="s">
        <v>22</v>
      </c>
      <c r="L5486">
        <v>80000000</v>
      </c>
      <c r="M5486">
        <v>54004950</v>
      </c>
      <c r="N5486" t="s">
        <v>13729</v>
      </c>
      <c r="O5486">
        <v>118</v>
      </c>
      <c r="P5486" t="str">
        <f>IF(Table1[[#This Row],[score]]&gt;=8.5,"High",IF(Table1[[#This Row],[score]]&gt;=7,"Medium","Low"))</f>
        <v>Low</v>
      </c>
      <c r="Q5486" s="5">
        <f>Table1[[#This Row],[gross]]-Table1[[#This Row],[budget]]</f>
        <v>-25995050</v>
      </c>
      <c r="R5486" s="5" t="str">
        <f>IF(Table1[[#This Row],[Profit]]&gt;0,"Profit","Loss")</f>
        <v>Loss</v>
      </c>
      <c r="S5486" s="6" t="str">
        <f>FLOOR(Table1[[#This Row],[year]]-1900,10)+1900 &amp; "-" &amp; FLOOR(Table1[[#This Row],[year]]-1890,10)+1900</f>
        <v>2000-2010</v>
      </c>
      <c r="T5486" s="14" t="s">
        <v>21835</v>
      </c>
      <c r="AB5486" s="14"/>
    </row>
    <row r="5487" spans="1:28" hidden="1" x14ac:dyDescent="0.3">
      <c r="A5487" t="s">
        <v>16150</v>
      </c>
      <c r="B5487" t="s">
        <v>16</v>
      </c>
      <c r="C5487" t="s">
        <v>34</v>
      </c>
      <c r="D5487">
        <v>2009</v>
      </c>
      <c r="E5487" t="s">
        <v>16074</v>
      </c>
      <c r="F5487">
        <v>6.4</v>
      </c>
      <c r="G5487">
        <v>124000</v>
      </c>
      <c r="H5487" t="s">
        <v>16151</v>
      </c>
      <c r="I5487" t="s">
        <v>16151</v>
      </c>
      <c r="J5487" t="s">
        <v>2612</v>
      </c>
      <c r="K5487" t="s">
        <v>248</v>
      </c>
      <c r="L5487">
        <v>20000000</v>
      </c>
      <c r="M5487">
        <v>51417188</v>
      </c>
      <c r="N5487" t="s">
        <v>14559</v>
      </c>
      <c r="O5487">
        <v>98</v>
      </c>
      <c r="P5487" t="str">
        <f>IF(Table1[[#This Row],[score]]&gt;=8.5,"High",IF(Table1[[#This Row],[score]]&gt;=7,"Medium","Low"))</f>
        <v>Low</v>
      </c>
      <c r="Q5487" s="5">
        <f>Table1[[#This Row],[gross]]-Table1[[#This Row],[budget]]</f>
        <v>31417188</v>
      </c>
      <c r="R5487" s="5" t="str">
        <f>IF(Table1[[#This Row],[Profit]]&gt;0,"Profit","Loss")</f>
        <v>Profit</v>
      </c>
      <c r="S5487" s="6" t="str">
        <f>FLOOR(Table1[[#This Row],[year]]-1900,10)+1900 &amp; "-" &amp; FLOOR(Table1[[#This Row],[year]]-1890,10)+1900</f>
        <v>2000-2010</v>
      </c>
      <c r="T5487" s="14" t="s">
        <v>21835</v>
      </c>
      <c r="AB5487" s="14"/>
    </row>
    <row r="5488" spans="1:28" hidden="1" x14ac:dyDescent="0.3">
      <c r="A5488" t="s">
        <v>16345</v>
      </c>
      <c r="B5488" t="s">
        <v>1974</v>
      </c>
      <c r="C5488" t="s">
        <v>63</v>
      </c>
      <c r="D5488">
        <v>2009</v>
      </c>
      <c r="E5488" t="s">
        <v>16097</v>
      </c>
      <c r="F5488">
        <v>6.7</v>
      </c>
      <c r="G5488">
        <v>39000</v>
      </c>
      <c r="H5488" t="s">
        <v>13239</v>
      </c>
      <c r="I5488" t="s">
        <v>16346</v>
      </c>
      <c r="J5488" t="s">
        <v>11743</v>
      </c>
      <c r="K5488" t="s">
        <v>448</v>
      </c>
      <c r="L5488">
        <v>23000000</v>
      </c>
      <c r="M5488">
        <v>50812934</v>
      </c>
      <c r="N5488" t="s">
        <v>16347</v>
      </c>
      <c r="O5488">
        <v>105</v>
      </c>
      <c r="P5488" t="str">
        <f>IF(Table1[[#This Row],[score]]&gt;=8.5,"High",IF(Table1[[#This Row],[score]]&gt;=7,"Medium","Low"))</f>
        <v>Low</v>
      </c>
      <c r="Q5488" s="5">
        <f>Table1[[#This Row],[gross]]-Table1[[#This Row],[budget]]</f>
        <v>27812934</v>
      </c>
      <c r="R5488" s="5" t="str">
        <f>IF(Table1[[#This Row],[Profit]]&gt;0,"Profit","Loss")</f>
        <v>Profit</v>
      </c>
      <c r="S5488" s="6" t="str">
        <f>FLOOR(Table1[[#This Row],[year]]-1900,10)+1900 &amp; "-" &amp; FLOOR(Table1[[#This Row],[year]]-1890,10)+1900</f>
        <v>2000-2010</v>
      </c>
      <c r="T5488" s="14" t="s">
        <v>21835</v>
      </c>
      <c r="AB5488" s="14"/>
    </row>
    <row r="5489" spans="1:28" hidden="1" x14ac:dyDescent="0.3">
      <c r="A5489" t="s">
        <v>16204</v>
      </c>
      <c r="B5489" t="s">
        <v>1974</v>
      </c>
      <c r="C5489" t="s">
        <v>34</v>
      </c>
      <c r="D5489">
        <v>2009</v>
      </c>
      <c r="E5489" t="s">
        <v>15934</v>
      </c>
      <c r="F5489">
        <v>6.1</v>
      </c>
      <c r="G5489">
        <v>107000</v>
      </c>
      <c r="H5489" t="s">
        <v>10488</v>
      </c>
      <c r="I5489" t="s">
        <v>16205</v>
      </c>
      <c r="J5489" t="s">
        <v>14008</v>
      </c>
      <c r="K5489" t="s">
        <v>30</v>
      </c>
      <c r="L5489">
        <v>38000000</v>
      </c>
      <c r="M5489">
        <v>48858618</v>
      </c>
      <c r="N5489" t="s">
        <v>9986</v>
      </c>
      <c r="O5489">
        <v>111</v>
      </c>
      <c r="P5489" t="str">
        <f>IF(Table1[[#This Row],[score]]&gt;=8.5,"High",IF(Table1[[#This Row],[score]]&gt;=7,"Medium","Low"))</f>
        <v>Low</v>
      </c>
      <c r="Q5489" s="5">
        <f>Table1[[#This Row],[gross]]-Table1[[#This Row],[budget]]</f>
        <v>10858618</v>
      </c>
      <c r="R5489" s="5" t="str">
        <f>IF(Table1[[#This Row],[Profit]]&gt;0,"Profit","Loss")</f>
        <v>Profit</v>
      </c>
      <c r="S5489" s="6" t="str">
        <f>FLOOR(Table1[[#This Row],[year]]-1900,10)+1900 &amp; "-" &amp; FLOOR(Table1[[#This Row],[year]]-1890,10)+1900</f>
        <v>2000-2010</v>
      </c>
      <c r="T5489" s="14" t="s">
        <v>21835</v>
      </c>
      <c r="AB5489" s="14"/>
    </row>
    <row r="5490" spans="1:28" hidden="1" x14ac:dyDescent="0.3">
      <c r="A5490">
        <v>9</v>
      </c>
      <c r="B5490" t="s">
        <v>1974</v>
      </c>
      <c r="C5490" t="s">
        <v>390</v>
      </c>
      <c r="D5490">
        <v>2009</v>
      </c>
      <c r="E5490" t="s">
        <v>16174</v>
      </c>
      <c r="F5490">
        <v>7.1</v>
      </c>
      <c r="G5490">
        <v>135000</v>
      </c>
      <c r="H5490" t="s">
        <v>16175</v>
      </c>
      <c r="I5490" t="s">
        <v>16176</v>
      </c>
      <c r="J5490" t="s">
        <v>7606</v>
      </c>
      <c r="K5490" t="s">
        <v>30</v>
      </c>
      <c r="L5490">
        <v>30000000</v>
      </c>
      <c r="M5490">
        <v>48428063</v>
      </c>
      <c r="N5490" t="s">
        <v>12565</v>
      </c>
      <c r="O5490">
        <v>79</v>
      </c>
      <c r="P5490" t="str">
        <f>IF(Table1[[#This Row],[score]]&gt;=8.5,"High",IF(Table1[[#This Row],[score]]&gt;=7,"Medium","Low"))</f>
        <v>Medium</v>
      </c>
      <c r="Q5490" s="5">
        <f>Table1[[#This Row],[gross]]-Table1[[#This Row],[budget]]</f>
        <v>18428063</v>
      </c>
      <c r="R5490" s="5" t="str">
        <f>IF(Table1[[#This Row],[Profit]]&gt;0,"Profit","Loss")</f>
        <v>Profit</v>
      </c>
      <c r="S5490" s="6" t="str">
        <f>FLOOR(Table1[[#This Row],[year]]-1900,10)+1900 &amp; "-" &amp; FLOOR(Table1[[#This Row],[year]]-1890,10)+1900</f>
        <v>2000-2010</v>
      </c>
      <c r="T5490" s="14" t="s">
        <v>21835</v>
      </c>
      <c r="AB5490" s="14"/>
    </row>
    <row r="5491" spans="1:28" hidden="1" x14ac:dyDescent="0.3">
      <c r="A5491" t="s">
        <v>16096</v>
      </c>
      <c r="B5491" t="s">
        <v>1974</v>
      </c>
      <c r="C5491" t="s">
        <v>52</v>
      </c>
      <c r="D5491">
        <v>2009</v>
      </c>
      <c r="E5491" t="s">
        <v>16097</v>
      </c>
      <c r="F5491">
        <v>5.9</v>
      </c>
      <c r="G5491">
        <v>75000</v>
      </c>
      <c r="H5491" t="s">
        <v>16098</v>
      </c>
      <c r="I5491" t="s">
        <v>16098</v>
      </c>
      <c r="J5491" t="s">
        <v>10733</v>
      </c>
      <c r="K5491" t="s">
        <v>30</v>
      </c>
      <c r="L5491">
        <v>10000000</v>
      </c>
      <c r="M5491">
        <v>47719794</v>
      </c>
      <c r="N5491" t="s">
        <v>61</v>
      </c>
      <c r="O5491">
        <v>98</v>
      </c>
      <c r="P5491" t="str">
        <f>IF(Table1[[#This Row],[score]]&gt;=8.5,"High",IF(Table1[[#This Row],[score]]&gt;=7,"Medium","Low"))</f>
        <v>Low</v>
      </c>
      <c r="Q5491" s="5">
        <f>Table1[[#This Row],[gross]]-Table1[[#This Row],[budget]]</f>
        <v>37719794</v>
      </c>
      <c r="R5491" s="5" t="str">
        <f>IF(Table1[[#This Row],[Profit]]&gt;0,"Profit","Loss")</f>
        <v>Profit</v>
      </c>
      <c r="S5491" s="6" t="str">
        <f>FLOOR(Table1[[#This Row],[year]]-1900,10)+1900 &amp; "-" &amp; FLOOR(Table1[[#This Row],[year]]-1890,10)+1900</f>
        <v>2000-2010</v>
      </c>
      <c r="T5491" s="14" t="s">
        <v>21835</v>
      </c>
      <c r="AB5491" s="14"/>
    </row>
    <row r="5492" spans="1:28" hidden="1" x14ac:dyDescent="0.3">
      <c r="A5492" t="s">
        <v>16156</v>
      </c>
      <c r="B5492" t="s">
        <v>16</v>
      </c>
      <c r="C5492" t="s">
        <v>17</v>
      </c>
      <c r="D5492">
        <v>2009</v>
      </c>
      <c r="E5492" t="s">
        <v>16116</v>
      </c>
      <c r="F5492">
        <v>7.2</v>
      </c>
      <c r="G5492">
        <v>86000</v>
      </c>
      <c r="H5492" t="s">
        <v>16157</v>
      </c>
      <c r="I5492" t="s">
        <v>16157</v>
      </c>
      <c r="J5492" t="s">
        <v>650</v>
      </c>
      <c r="K5492" t="s">
        <v>30</v>
      </c>
      <c r="L5492">
        <v>7000000</v>
      </c>
      <c r="M5492">
        <v>47405566</v>
      </c>
      <c r="N5492" t="s">
        <v>9351</v>
      </c>
      <c r="O5492">
        <v>112</v>
      </c>
      <c r="P5492" t="str">
        <f>IF(Table1[[#This Row],[score]]&gt;=8.5,"High",IF(Table1[[#This Row],[score]]&gt;=7,"Medium","Low"))</f>
        <v>Medium</v>
      </c>
      <c r="Q5492" s="5">
        <f>Table1[[#This Row],[gross]]-Table1[[#This Row],[budget]]</f>
        <v>40405566</v>
      </c>
      <c r="R5492" s="5" t="str">
        <f>IF(Table1[[#This Row],[Profit]]&gt;0,"Profit","Loss")</f>
        <v>Profit</v>
      </c>
      <c r="S5492" s="6" t="str">
        <f>FLOOR(Table1[[#This Row],[year]]-1900,10)+1900 &amp; "-" &amp; FLOOR(Table1[[#This Row],[year]]-1890,10)+1900</f>
        <v>2000-2010</v>
      </c>
      <c r="T5492" s="14" t="s">
        <v>21835</v>
      </c>
      <c r="AB5492" s="14"/>
    </row>
    <row r="5493" spans="1:28" hidden="1" x14ac:dyDescent="0.3">
      <c r="A5493" t="s">
        <v>15960</v>
      </c>
      <c r="B5493" t="s">
        <v>33</v>
      </c>
      <c r="C5493" t="s">
        <v>390</v>
      </c>
      <c r="D5493">
        <v>2009</v>
      </c>
      <c r="E5493" t="s">
        <v>15961</v>
      </c>
      <c r="F5493">
        <v>7.9</v>
      </c>
      <c r="G5493">
        <v>208000</v>
      </c>
      <c r="H5493" t="s">
        <v>8958</v>
      </c>
      <c r="I5493" t="s">
        <v>5650</v>
      </c>
      <c r="J5493" t="s">
        <v>9618</v>
      </c>
      <c r="K5493" t="s">
        <v>30</v>
      </c>
      <c r="L5493">
        <v>40000000</v>
      </c>
      <c r="M5493">
        <v>46474181</v>
      </c>
      <c r="N5493" t="s">
        <v>180</v>
      </c>
      <c r="O5493">
        <v>87</v>
      </c>
      <c r="P5493" t="str">
        <f>IF(Table1[[#This Row],[score]]&gt;=8.5,"High",IF(Table1[[#This Row],[score]]&gt;=7,"Medium","Low"))</f>
        <v>Medium</v>
      </c>
      <c r="Q5493" s="5">
        <f>Table1[[#This Row],[gross]]-Table1[[#This Row],[budget]]</f>
        <v>6474181</v>
      </c>
      <c r="R5493" s="5" t="str">
        <f>IF(Table1[[#This Row],[Profit]]&gt;0,"Profit","Loss")</f>
        <v>Profit</v>
      </c>
      <c r="S5493" s="6" t="str">
        <f>FLOOR(Table1[[#This Row],[year]]-1900,10)+1900 &amp; "-" &amp; FLOOR(Table1[[#This Row],[year]]-1890,10)+1900</f>
        <v>2000-2010</v>
      </c>
      <c r="T5493" s="14" t="s">
        <v>21835</v>
      </c>
      <c r="AB5493" s="14"/>
    </row>
    <row r="5494" spans="1:28" hidden="1" x14ac:dyDescent="0.3">
      <c r="A5494" t="s">
        <v>16054</v>
      </c>
      <c r="B5494" t="s">
        <v>16</v>
      </c>
      <c r="C5494" t="s">
        <v>52</v>
      </c>
      <c r="D5494">
        <v>2009</v>
      </c>
      <c r="E5494" t="s">
        <v>16055</v>
      </c>
      <c r="F5494">
        <v>6.5</v>
      </c>
      <c r="G5494">
        <v>88000</v>
      </c>
      <c r="H5494" t="s">
        <v>16056</v>
      </c>
      <c r="I5494" t="s">
        <v>16057</v>
      </c>
      <c r="J5494" t="s">
        <v>16058</v>
      </c>
      <c r="K5494" t="s">
        <v>30</v>
      </c>
      <c r="L5494">
        <v>15000000</v>
      </c>
      <c r="M5494">
        <v>45995223</v>
      </c>
      <c r="N5494" t="s">
        <v>13515</v>
      </c>
      <c r="O5494">
        <v>110</v>
      </c>
      <c r="P5494" t="str">
        <f>IF(Table1[[#This Row],[score]]&gt;=8.5,"High",IF(Table1[[#This Row],[score]]&gt;=7,"Medium","Low"))</f>
        <v>Low</v>
      </c>
      <c r="Q5494" s="5">
        <f>Table1[[#This Row],[gross]]-Table1[[#This Row],[budget]]</f>
        <v>30995223</v>
      </c>
      <c r="R5494" s="5" t="str">
        <f>IF(Table1[[#This Row],[Profit]]&gt;0,"Profit","Loss")</f>
        <v>Profit</v>
      </c>
      <c r="S5494" s="6" t="str">
        <f>FLOOR(Table1[[#This Row],[year]]-1900,10)+1900 &amp; "-" &amp; FLOOR(Table1[[#This Row],[year]]-1890,10)+1900</f>
        <v>2000-2010</v>
      </c>
      <c r="T5494" s="14" t="s">
        <v>21835</v>
      </c>
      <c r="AB5494" s="14"/>
    </row>
    <row r="5495" spans="1:28" hidden="1" x14ac:dyDescent="0.3">
      <c r="A5495" t="s">
        <v>16253</v>
      </c>
      <c r="B5495" t="s">
        <v>16</v>
      </c>
      <c r="C5495" t="s">
        <v>34</v>
      </c>
      <c r="D5495">
        <v>2009</v>
      </c>
      <c r="E5495" t="s">
        <v>16254</v>
      </c>
      <c r="F5495">
        <v>6.7</v>
      </c>
      <c r="G5495">
        <v>62000</v>
      </c>
      <c r="H5495" t="s">
        <v>10220</v>
      </c>
      <c r="I5495" t="s">
        <v>16255</v>
      </c>
      <c r="J5495" t="s">
        <v>184</v>
      </c>
      <c r="K5495" t="s">
        <v>30</v>
      </c>
      <c r="L5495">
        <v>17000000</v>
      </c>
      <c r="M5495">
        <v>45719985</v>
      </c>
      <c r="N5495" t="s">
        <v>14828</v>
      </c>
      <c r="O5495">
        <v>132</v>
      </c>
      <c r="P5495" t="str">
        <f>IF(Table1[[#This Row],[score]]&gt;=8.5,"High",IF(Table1[[#This Row],[score]]&gt;=7,"Medium","Low"))</f>
        <v>Low</v>
      </c>
      <c r="Q5495" s="5">
        <f>Table1[[#This Row],[gross]]-Table1[[#This Row],[budget]]</f>
        <v>28719985</v>
      </c>
      <c r="R5495" s="5" t="str">
        <f>IF(Table1[[#This Row],[Profit]]&gt;0,"Profit","Loss")</f>
        <v>Profit</v>
      </c>
      <c r="S5495" s="6" t="str">
        <f>FLOOR(Table1[[#This Row],[year]]-1900,10)+1900 &amp; "-" &amp; FLOOR(Table1[[#This Row],[year]]-1890,10)+1900</f>
        <v>2000-2010</v>
      </c>
      <c r="T5495" s="14" t="s">
        <v>21835</v>
      </c>
      <c r="AB5495" s="14"/>
    </row>
    <row r="5496" spans="1:28" hidden="1" x14ac:dyDescent="0.3">
      <c r="A5496" t="s">
        <v>16222</v>
      </c>
      <c r="B5496" t="s">
        <v>16</v>
      </c>
      <c r="C5496" t="s">
        <v>63</v>
      </c>
      <c r="D5496">
        <v>2009</v>
      </c>
      <c r="E5496" t="s">
        <v>15252</v>
      </c>
      <c r="F5496">
        <v>6.7</v>
      </c>
      <c r="G5496">
        <v>42000</v>
      </c>
      <c r="H5496" t="s">
        <v>9648</v>
      </c>
      <c r="I5496" t="s">
        <v>13145</v>
      </c>
      <c r="J5496" t="s">
        <v>16223</v>
      </c>
      <c r="K5496" t="s">
        <v>30</v>
      </c>
      <c r="L5496">
        <v>20000000</v>
      </c>
      <c r="M5496">
        <v>44420167</v>
      </c>
      <c r="N5496" t="s">
        <v>9351</v>
      </c>
      <c r="O5496">
        <v>122</v>
      </c>
      <c r="P5496" t="str">
        <f>IF(Table1[[#This Row],[score]]&gt;=8.5,"High",IF(Table1[[#This Row],[score]]&gt;=7,"Medium","Low"))</f>
        <v>Low</v>
      </c>
      <c r="Q5496" s="5">
        <f>Table1[[#This Row],[gross]]-Table1[[#This Row],[budget]]</f>
        <v>24420167</v>
      </c>
      <c r="R5496" s="5" t="str">
        <f>IF(Table1[[#This Row],[Profit]]&gt;0,"Profit","Loss")</f>
        <v>Profit</v>
      </c>
      <c r="S5496" s="6" t="str">
        <f>FLOOR(Table1[[#This Row],[year]]-1900,10)+1900 &amp; "-" &amp; FLOOR(Table1[[#This Row],[year]]-1890,10)+1900</f>
        <v>2000-2010</v>
      </c>
      <c r="T5496" s="14" t="s">
        <v>21835</v>
      </c>
      <c r="AB5496" s="14"/>
    </row>
    <row r="5497" spans="1:28" hidden="1" x14ac:dyDescent="0.3">
      <c r="A5497" t="s">
        <v>16311</v>
      </c>
      <c r="B5497" t="s">
        <v>16</v>
      </c>
      <c r="C5497" t="s">
        <v>104</v>
      </c>
      <c r="D5497">
        <v>2009</v>
      </c>
      <c r="E5497" t="s">
        <v>16312</v>
      </c>
      <c r="F5497">
        <v>7.3</v>
      </c>
      <c r="G5497">
        <v>69000</v>
      </c>
      <c r="H5497" t="s">
        <v>16239</v>
      </c>
      <c r="I5497" t="s">
        <v>16240</v>
      </c>
      <c r="J5497" t="s">
        <v>13823</v>
      </c>
      <c r="K5497" t="s">
        <v>1081</v>
      </c>
      <c r="L5497">
        <f>20500000</f>
        <v>20500000</v>
      </c>
      <c r="M5497">
        <v>44276335</v>
      </c>
      <c r="N5497" t="s">
        <v>16313</v>
      </c>
      <c r="O5497">
        <v>147</v>
      </c>
      <c r="P5497" t="str">
        <f>IF(Table1[[#This Row],[score]]&gt;=8.5,"High",IF(Table1[[#This Row],[score]]&gt;=7,"Medium","Low"))</f>
        <v>Medium</v>
      </c>
      <c r="Q5497" s="5">
        <f>Table1[[#This Row],[gross]]-Table1[[#This Row],[budget]]</f>
        <v>23776335</v>
      </c>
      <c r="R5497" s="5" t="str">
        <f>IF(Table1[[#This Row],[Profit]]&gt;0,"Profit","Loss")</f>
        <v>Profit</v>
      </c>
      <c r="S5497" s="6" t="str">
        <f>FLOOR(Table1[[#This Row],[year]]-1900,10)+1900 &amp; "-" &amp; FLOOR(Table1[[#This Row],[year]]-1890,10)+1900</f>
        <v>2000-2010</v>
      </c>
      <c r="T5497" s="14" t="s">
        <v>21835</v>
      </c>
      <c r="AB5497" s="14"/>
    </row>
    <row r="5498" spans="1:28" hidden="1" x14ac:dyDescent="0.3">
      <c r="A5498" t="s">
        <v>15962</v>
      </c>
      <c r="B5498" t="s">
        <v>16</v>
      </c>
      <c r="C5498" t="s">
        <v>34</v>
      </c>
      <c r="D5498">
        <v>2009</v>
      </c>
      <c r="E5498" t="s">
        <v>15672</v>
      </c>
      <c r="F5498">
        <v>7.1</v>
      </c>
      <c r="G5498">
        <v>115000</v>
      </c>
      <c r="H5498" t="s">
        <v>5120</v>
      </c>
      <c r="I5498" t="s">
        <v>12429</v>
      </c>
      <c r="J5498" t="s">
        <v>10701</v>
      </c>
      <c r="K5498" t="s">
        <v>30</v>
      </c>
      <c r="L5498">
        <v>26000000</v>
      </c>
      <c r="M5498">
        <v>43474578</v>
      </c>
      <c r="N5498" t="s">
        <v>14559</v>
      </c>
      <c r="O5498">
        <v>105</v>
      </c>
      <c r="P5498" t="str">
        <f>IF(Table1[[#This Row],[score]]&gt;=8.5,"High",IF(Table1[[#This Row],[score]]&gt;=7,"Medium","Low"))</f>
        <v>Medium</v>
      </c>
      <c r="Q5498" s="5">
        <f>Table1[[#This Row],[gross]]-Table1[[#This Row],[budget]]</f>
        <v>17474578</v>
      </c>
      <c r="R5498" s="5" t="str">
        <f>IF(Table1[[#This Row],[Profit]]&gt;0,"Profit","Loss")</f>
        <v>Profit</v>
      </c>
      <c r="S5498" s="6" t="str">
        <f>FLOOR(Table1[[#This Row],[year]]-1900,10)+1900 &amp; "-" &amp; FLOOR(Table1[[#This Row],[year]]-1890,10)+1900</f>
        <v>2000-2010</v>
      </c>
      <c r="T5498" s="14" t="s">
        <v>21835</v>
      </c>
      <c r="AB5498" s="14"/>
    </row>
    <row r="5499" spans="1:28" hidden="1" x14ac:dyDescent="0.3">
      <c r="A5499" t="s">
        <v>16325</v>
      </c>
      <c r="B5499" t="s">
        <v>16</v>
      </c>
      <c r="C5499" t="s">
        <v>63</v>
      </c>
      <c r="D5499">
        <v>2009</v>
      </c>
      <c r="E5499" t="s">
        <v>15917</v>
      </c>
      <c r="F5499">
        <v>6.4</v>
      </c>
      <c r="G5499">
        <v>64000</v>
      </c>
      <c r="H5499" t="s">
        <v>5056</v>
      </c>
      <c r="I5499" t="s">
        <v>16326</v>
      </c>
      <c r="J5499" t="s">
        <v>9441</v>
      </c>
      <c r="K5499" t="s">
        <v>30</v>
      </c>
      <c r="L5499">
        <v>22000000</v>
      </c>
      <c r="M5499">
        <v>41771168</v>
      </c>
      <c r="N5499" t="s">
        <v>23</v>
      </c>
      <c r="O5499">
        <v>108</v>
      </c>
      <c r="P5499" t="str">
        <f>IF(Table1[[#This Row],[score]]&gt;=8.5,"High",IF(Table1[[#This Row],[score]]&gt;=7,"Medium","Low"))</f>
        <v>Low</v>
      </c>
      <c r="Q5499" s="5">
        <f>Table1[[#This Row],[gross]]-Table1[[#This Row],[budget]]</f>
        <v>19771168</v>
      </c>
      <c r="R5499" s="5" t="str">
        <f>IF(Table1[[#This Row],[Profit]]&gt;0,"Profit","Loss")</f>
        <v>Profit</v>
      </c>
      <c r="S5499" s="6" t="str">
        <f>FLOOR(Table1[[#This Row],[year]]-1900,10)+1900 &amp; "-" &amp; FLOOR(Table1[[#This Row],[year]]-1890,10)+1900</f>
        <v>2000-2010</v>
      </c>
      <c r="T5499" s="14" t="s">
        <v>21835</v>
      </c>
      <c r="AB5499" s="14"/>
    </row>
    <row r="5500" spans="1:28" hidden="1" x14ac:dyDescent="0.3">
      <c r="A5500" t="s">
        <v>16163</v>
      </c>
      <c r="B5500" t="s">
        <v>1974</v>
      </c>
      <c r="C5500" t="s">
        <v>17</v>
      </c>
      <c r="D5500">
        <v>2009</v>
      </c>
      <c r="E5500" t="s">
        <v>15408</v>
      </c>
      <c r="F5500">
        <v>6.3</v>
      </c>
      <c r="G5500">
        <v>78000</v>
      </c>
      <c r="H5500" t="s">
        <v>16164</v>
      </c>
      <c r="I5500" t="s">
        <v>16165</v>
      </c>
      <c r="J5500" t="s">
        <v>16166</v>
      </c>
      <c r="K5500" t="s">
        <v>30</v>
      </c>
      <c r="L5500">
        <f>20500000</f>
        <v>20500000</v>
      </c>
      <c r="M5500">
        <v>41633384</v>
      </c>
      <c r="N5500" t="s">
        <v>9593</v>
      </c>
      <c r="O5500">
        <v>87</v>
      </c>
      <c r="P5500" t="str">
        <f>IF(Table1[[#This Row],[score]]&gt;=8.5,"High",IF(Table1[[#This Row],[score]]&gt;=7,"Medium","Low"))</f>
        <v>Low</v>
      </c>
      <c r="Q5500" s="5">
        <f>Table1[[#This Row],[gross]]-Table1[[#This Row],[budget]]</f>
        <v>21133384</v>
      </c>
      <c r="R5500" s="5" t="str">
        <f>IF(Table1[[#This Row],[Profit]]&gt;0,"Profit","Loss")</f>
        <v>Profit</v>
      </c>
      <c r="S5500" s="6" t="str">
        <f>FLOOR(Table1[[#This Row],[year]]-1900,10)+1900 &amp; "-" &amp; FLOOR(Table1[[#This Row],[year]]-1890,10)+1900</f>
        <v>2000-2010</v>
      </c>
      <c r="T5500" s="14" t="s">
        <v>21835</v>
      </c>
      <c r="AB5500" s="14"/>
    </row>
    <row r="5501" spans="1:28" hidden="1" x14ac:dyDescent="0.3">
      <c r="A5501" t="s">
        <v>16071</v>
      </c>
      <c r="B5501" t="s">
        <v>16</v>
      </c>
      <c r="C5501" t="s">
        <v>34</v>
      </c>
      <c r="D5501">
        <v>2009</v>
      </c>
      <c r="E5501" t="s">
        <v>16072</v>
      </c>
      <c r="F5501">
        <v>5.8</v>
      </c>
      <c r="G5501">
        <v>131000</v>
      </c>
      <c r="H5501" t="s">
        <v>14494</v>
      </c>
      <c r="I5501" t="s">
        <v>14494</v>
      </c>
      <c r="J5501" t="s">
        <v>11335</v>
      </c>
      <c r="K5501" t="s">
        <v>30</v>
      </c>
      <c r="L5501">
        <v>50000000</v>
      </c>
      <c r="M5501">
        <v>40828540</v>
      </c>
      <c r="N5501" t="s">
        <v>14559</v>
      </c>
      <c r="O5501">
        <v>95</v>
      </c>
      <c r="P5501" t="str">
        <f>IF(Table1[[#This Row],[score]]&gt;=8.5,"High",IF(Table1[[#This Row],[score]]&gt;=7,"Medium","Low"))</f>
        <v>Low</v>
      </c>
      <c r="Q5501" s="5">
        <f>Table1[[#This Row],[gross]]-Table1[[#This Row],[budget]]</f>
        <v>-9171460</v>
      </c>
      <c r="R5501" s="5" t="str">
        <f>IF(Table1[[#This Row],[Profit]]&gt;0,"Profit","Loss")</f>
        <v>Loss</v>
      </c>
      <c r="S5501" s="6" t="str">
        <f>FLOOR(Table1[[#This Row],[year]]-1900,10)+1900 &amp; "-" &amp; FLOOR(Table1[[#This Row],[year]]-1890,10)+1900</f>
        <v>2000-2010</v>
      </c>
      <c r="T5501" s="14" t="s">
        <v>21835</v>
      </c>
      <c r="AB5501" s="14"/>
    </row>
    <row r="5502" spans="1:28" hidden="1" x14ac:dyDescent="0.3">
      <c r="A5502" t="s">
        <v>16226</v>
      </c>
      <c r="B5502" t="s">
        <v>1974</v>
      </c>
      <c r="C5502" t="s">
        <v>41</v>
      </c>
      <c r="D5502">
        <v>2009</v>
      </c>
      <c r="E5502" t="s">
        <v>16072</v>
      </c>
      <c r="F5502">
        <v>4.8</v>
      </c>
      <c r="G5502">
        <v>40000</v>
      </c>
      <c r="H5502" t="s">
        <v>16227</v>
      </c>
      <c r="I5502" t="s">
        <v>15333</v>
      </c>
      <c r="J5502" t="s">
        <v>8508</v>
      </c>
      <c r="K5502" t="s">
        <v>30</v>
      </c>
      <c r="L5502">
        <v>15000000</v>
      </c>
      <c r="M5502">
        <v>40105542</v>
      </c>
      <c r="N5502" t="s">
        <v>9026</v>
      </c>
      <c r="O5502">
        <v>99</v>
      </c>
      <c r="P5502" t="str">
        <f>IF(Table1[[#This Row],[score]]&gt;=8.5,"High",IF(Table1[[#This Row],[score]]&gt;=7,"Medium","Low"))</f>
        <v>Low</v>
      </c>
      <c r="Q5502" s="5">
        <f>Table1[[#This Row],[gross]]-Table1[[#This Row],[budget]]</f>
        <v>25105542</v>
      </c>
      <c r="R5502" s="5" t="str">
        <f>IF(Table1[[#This Row],[Profit]]&gt;0,"Profit","Loss")</f>
        <v>Profit</v>
      </c>
      <c r="S5502" s="6" t="str">
        <f>FLOOR(Table1[[#This Row],[year]]-1900,10)+1900 &amp; "-" &amp; FLOOR(Table1[[#This Row],[year]]-1890,10)+1900</f>
        <v>2000-2010</v>
      </c>
      <c r="T5502" s="14" t="s">
        <v>21835</v>
      </c>
      <c r="AB5502" s="14"/>
    </row>
    <row r="5503" spans="1:28" hidden="1" x14ac:dyDescent="0.3">
      <c r="A5503" t="s">
        <v>16295</v>
      </c>
      <c r="B5503" t="s">
        <v>33</v>
      </c>
      <c r="C5503" t="s">
        <v>390</v>
      </c>
      <c r="D5503">
        <v>2009</v>
      </c>
      <c r="E5503" t="s">
        <v>16198</v>
      </c>
      <c r="F5503">
        <v>6.3</v>
      </c>
      <c r="G5503">
        <v>34000</v>
      </c>
      <c r="H5503" t="s">
        <v>14565</v>
      </c>
      <c r="I5503" t="s">
        <v>12191</v>
      </c>
      <c r="J5503" t="s">
        <v>14700</v>
      </c>
      <c r="K5503" t="s">
        <v>483</v>
      </c>
      <c r="L5503">
        <v>65000000</v>
      </c>
      <c r="M5503">
        <v>39886986</v>
      </c>
      <c r="N5503" t="s">
        <v>16296</v>
      </c>
      <c r="O5503">
        <v>94</v>
      </c>
      <c r="P5503" t="str">
        <f>IF(Table1[[#This Row],[score]]&gt;=8.5,"High",IF(Table1[[#This Row],[score]]&gt;=7,"Medium","Low"))</f>
        <v>Low</v>
      </c>
      <c r="Q5503" s="5">
        <f>Table1[[#This Row],[gross]]-Table1[[#This Row],[budget]]</f>
        <v>-25113014</v>
      </c>
      <c r="R5503" s="5" t="str">
        <f>IF(Table1[[#This Row],[Profit]]&gt;0,"Profit","Loss")</f>
        <v>Loss</v>
      </c>
      <c r="S5503" s="6" t="str">
        <f>FLOOR(Table1[[#This Row],[year]]-1900,10)+1900 &amp; "-" &amp; FLOOR(Table1[[#This Row],[year]]-1890,10)+1900</f>
        <v>2000-2010</v>
      </c>
      <c r="T5503" s="14" t="s">
        <v>21835</v>
      </c>
      <c r="AB5503" s="14"/>
    </row>
    <row r="5504" spans="1:28" hidden="1" x14ac:dyDescent="0.3">
      <c r="A5504" t="s">
        <v>16142</v>
      </c>
      <c r="B5504" t="s">
        <v>16</v>
      </c>
      <c r="C5504" t="s">
        <v>25</v>
      </c>
      <c r="D5504">
        <v>2009</v>
      </c>
      <c r="E5504" t="s">
        <v>16143</v>
      </c>
      <c r="F5504">
        <v>7.2</v>
      </c>
      <c r="G5504">
        <v>67000</v>
      </c>
      <c r="H5504" t="s">
        <v>9634</v>
      </c>
      <c r="I5504" t="s">
        <v>9634</v>
      </c>
      <c r="J5504" t="s">
        <v>9932</v>
      </c>
      <c r="K5504" t="s">
        <v>1099</v>
      </c>
      <c r="L5504">
        <v>70000000</v>
      </c>
      <c r="M5504">
        <v>39457342</v>
      </c>
      <c r="N5504" t="s">
        <v>16144</v>
      </c>
      <c r="O5504">
        <v>127</v>
      </c>
      <c r="P5504" t="str">
        <f>IF(Table1[[#This Row],[score]]&gt;=8.5,"High",IF(Table1[[#This Row],[score]]&gt;=7,"Medium","Low"))</f>
        <v>Medium</v>
      </c>
      <c r="Q5504" s="5">
        <f>Table1[[#This Row],[gross]]-Table1[[#This Row],[budget]]</f>
        <v>-30542658</v>
      </c>
      <c r="R5504" s="5" t="str">
        <f>IF(Table1[[#This Row],[Profit]]&gt;0,"Profit","Loss")</f>
        <v>Loss</v>
      </c>
      <c r="S5504" s="6" t="str">
        <f>FLOOR(Table1[[#This Row],[year]]-1900,10)+1900 &amp; "-" &amp; FLOOR(Table1[[#This Row],[year]]-1890,10)+1900</f>
        <v>2000-2010</v>
      </c>
      <c r="T5504" s="14" t="s">
        <v>21856</v>
      </c>
      <c r="AB5504" s="14"/>
    </row>
    <row r="5505" spans="1:28" hidden="1" x14ac:dyDescent="0.3">
      <c r="A5505" t="s">
        <v>577</v>
      </c>
      <c r="B5505" t="s">
        <v>16</v>
      </c>
      <c r="C5505" t="s">
        <v>52</v>
      </c>
      <c r="D5505">
        <v>2009</v>
      </c>
      <c r="E5505" t="s">
        <v>16137</v>
      </c>
      <c r="F5505">
        <v>4.8</v>
      </c>
      <c r="G5505">
        <v>50000</v>
      </c>
      <c r="H5505" t="s">
        <v>12872</v>
      </c>
      <c r="I5505" t="s">
        <v>12872</v>
      </c>
      <c r="J5505" t="s">
        <v>14951</v>
      </c>
      <c r="K5505" t="s">
        <v>30</v>
      </c>
      <c r="L5505">
        <v>15000000</v>
      </c>
      <c r="M5505">
        <v>39421467</v>
      </c>
      <c r="N5505" t="s">
        <v>8904</v>
      </c>
      <c r="O5505">
        <v>105</v>
      </c>
      <c r="P5505" t="str">
        <f>IF(Table1[[#This Row],[score]]&gt;=8.5,"High",IF(Table1[[#This Row],[score]]&gt;=7,"Medium","Low"))</f>
        <v>Low</v>
      </c>
      <c r="Q5505" s="5">
        <f>Table1[[#This Row],[gross]]-Table1[[#This Row],[budget]]</f>
        <v>24421467</v>
      </c>
      <c r="R5505" s="5" t="str">
        <f>IF(Table1[[#This Row],[Profit]]&gt;0,"Profit","Loss")</f>
        <v>Profit</v>
      </c>
      <c r="S5505" s="6" t="str">
        <f>FLOOR(Table1[[#This Row],[year]]-1900,10)+1900 &amp; "-" &amp; FLOOR(Table1[[#This Row],[year]]-1890,10)+1900</f>
        <v>2000-2010</v>
      </c>
      <c r="T5505" s="14" t="s">
        <v>21835</v>
      </c>
      <c r="AB5505" s="14"/>
    </row>
    <row r="5506" spans="1:28" hidden="1" x14ac:dyDescent="0.3">
      <c r="A5506" t="s">
        <v>16393</v>
      </c>
      <c r="B5506" t="s">
        <v>1974</v>
      </c>
      <c r="C5506" t="s">
        <v>34</v>
      </c>
      <c r="D5506">
        <v>2009</v>
      </c>
      <c r="E5506" t="s">
        <v>16198</v>
      </c>
      <c r="F5506">
        <v>5.8</v>
      </c>
      <c r="G5506">
        <v>44000</v>
      </c>
      <c r="H5506" t="s">
        <v>10549</v>
      </c>
      <c r="I5506" t="s">
        <v>10549</v>
      </c>
      <c r="J5506" t="s">
        <v>16394</v>
      </c>
      <c r="K5506" t="s">
        <v>30</v>
      </c>
      <c r="L5506">
        <v>40000000</v>
      </c>
      <c r="M5506">
        <v>39291383</v>
      </c>
      <c r="N5506" t="s">
        <v>61</v>
      </c>
      <c r="O5506">
        <v>109</v>
      </c>
      <c r="P5506" t="str">
        <f>IF(Table1[[#This Row],[score]]&gt;=8.5,"High",IF(Table1[[#This Row],[score]]&gt;=7,"Medium","Low"))</f>
        <v>Low</v>
      </c>
      <c r="Q5506" s="5">
        <f>Table1[[#This Row],[gross]]-Table1[[#This Row],[budget]]</f>
        <v>-708617</v>
      </c>
      <c r="R5506" s="5" t="str">
        <f>IF(Table1[[#This Row],[Profit]]&gt;0,"Profit","Loss")</f>
        <v>Loss</v>
      </c>
      <c r="S5506" s="6" t="str">
        <f>FLOOR(Table1[[#This Row],[year]]-1900,10)+1900 &amp; "-" &amp; FLOOR(Table1[[#This Row],[year]]-1890,10)+1900</f>
        <v>2000-2010</v>
      </c>
      <c r="T5506" s="14" t="s">
        <v>21835</v>
      </c>
      <c r="AB5506" s="14"/>
    </row>
    <row r="5507" spans="1:28" hidden="1" x14ac:dyDescent="0.3">
      <c r="A5507" t="s">
        <v>16367</v>
      </c>
      <c r="B5507" t="s">
        <v>1974</v>
      </c>
      <c r="C5507" t="s">
        <v>63</v>
      </c>
      <c r="D5507">
        <v>2009</v>
      </c>
      <c r="E5507" t="s">
        <v>15790</v>
      </c>
      <c r="F5507">
        <v>6.7</v>
      </c>
      <c r="G5507">
        <v>52000</v>
      </c>
      <c r="H5507" t="s">
        <v>13857</v>
      </c>
      <c r="I5507" t="s">
        <v>10057</v>
      </c>
      <c r="J5507" t="s">
        <v>9790</v>
      </c>
      <c r="K5507" t="s">
        <v>22</v>
      </c>
      <c r="L5507">
        <v>60000000</v>
      </c>
      <c r="M5507">
        <v>38332994</v>
      </c>
      <c r="N5507" t="s">
        <v>9593</v>
      </c>
      <c r="O5507">
        <v>117</v>
      </c>
      <c r="P5507" t="str">
        <f>IF(Table1[[#This Row],[score]]&gt;=8.5,"High",IF(Table1[[#This Row],[score]]&gt;=7,"Medium","Low"))</f>
        <v>Low</v>
      </c>
      <c r="Q5507" s="5">
        <f>Table1[[#This Row],[gross]]-Table1[[#This Row],[budget]]</f>
        <v>-21667006</v>
      </c>
      <c r="R5507" s="5" t="str">
        <f>IF(Table1[[#This Row],[Profit]]&gt;0,"Profit","Loss")</f>
        <v>Loss</v>
      </c>
      <c r="S5507" s="6" t="str">
        <f>FLOOR(Table1[[#This Row],[year]]-1900,10)+1900 &amp; "-" &amp; FLOOR(Table1[[#This Row],[year]]-1890,10)+1900</f>
        <v>2000-2010</v>
      </c>
      <c r="T5507" s="14" t="s">
        <v>21835</v>
      </c>
      <c r="AB5507" s="14"/>
    </row>
    <row r="5508" spans="1:28" hidden="1" x14ac:dyDescent="0.3">
      <c r="A5508" t="s">
        <v>16406</v>
      </c>
      <c r="B5508" t="s">
        <v>16</v>
      </c>
      <c r="C5508" t="s">
        <v>17</v>
      </c>
      <c r="D5508">
        <v>2009</v>
      </c>
      <c r="E5508" t="s">
        <v>15938</v>
      </c>
      <c r="F5508">
        <v>7.2</v>
      </c>
      <c r="G5508">
        <v>39000</v>
      </c>
      <c r="H5508" t="s">
        <v>3434</v>
      </c>
      <c r="I5508" t="s">
        <v>3434</v>
      </c>
      <c r="J5508" t="s">
        <v>6898</v>
      </c>
      <c r="K5508" t="s">
        <v>1099</v>
      </c>
      <c r="L5508">
        <v>18000000</v>
      </c>
      <c r="M5508">
        <v>37472736</v>
      </c>
      <c r="N5508" t="s">
        <v>16407</v>
      </c>
      <c r="O5508">
        <v>127</v>
      </c>
      <c r="P5508" t="str">
        <f>IF(Table1[[#This Row],[score]]&gt;=8.5,"High",IF(Table1[[#This Row],[score]]&gt;=7,"Medium","Low"))</f>
        <v>Medium</v>
      </c>
      <c r="Q5508" s="5">
        <f>Table1[[#This Row],[gross]]-Table1[[#This Row],[budget]]</f>
        <v>19472736</v>
      </c>
      <c r="R5508" s="5" t="str">
        <f>IF(Table1[[#This Row],[Profit]]&gt;0,"Profit","Loss")</f>
        <v>Profit</v>
      </c>
      <c r="S5508" s="6" t="str">
        <f>FLOOR(Table1[[#This Row],[year]]-1900,10)+1900 &amp; "-" &amp; FLOOR(Table1[[#This Row],[year]]-1890,10)+1900</f>
        <v>2000-2010</v>
      </c>
      <c r="T5508" s="14" t="s">
        <v>21835</v>
      </c>
      <c r="AB5508" s="14"/>
    </row>
    <row r="5509" spans="1:28" hidden="1" x14ac:dyDescent="0.3">
      <c r="A5509" t="s">
        <v>16125</v>
      </c>
      <c r="B5509" t="s">
        <v>16</v>
      </c>
      <c r="C5509" t="s">
        <v>41</v>
      </c>
      <c r="D5509">
        <v>2009</v>
      </c>
      <c r="E5509" t="s">
        <v>15936</v>
      </c>
      <c r="F5509">
        <v>7.4</v>
      </c>
      <c r="G5509">
        <v>108000</v>
      </c>
      <c r="H5509" t="s">
        <v>5397</v>
      </c>
      <c r="I5509" t="s">
        <v>5397</v>
      </c>
      <c r="J5509" t="s">
        <v>11582</v>
      </c>
      <c r="K5509" t="s">
        <v>22</v>
      </c>
      <c r="L5509">
        <v>50000000</v>
      </c>
      <c r="M5509">
        <v>36348784</v>
      </c>
      <c r="N5509" t="s">
        <v>61</v>
      </c>
      <c r="O5509">
        <v>117</v>
      </c>
      <c r="P5509" t="str">
        <f>IF(Table1[[#This Row],[score]]&gt;=8.5,"High",IF(Table1[[#This Row],[score]]&gt;=7,"Medium","Low"))</f>
        <v>Medium</v>
      </c>
      <c r="Q5509" s="5">
        <f>Table1[[#This Row],[gross]]-Table1[[#This Row],[budget]]</f>
        <v>-13651216</v>
      </c>
      <c r="R5509" s="5" t="str">
        <f>IF(Table1[[#This Row],[Profit]]&gt;0,"Profit","Loss")</f>
        <v>Loss</v>
      </c>
      <c r="S5509" s="6" t="str">
        <f>FLOOR(Table1[[#This Row],[year]]-1900,10)+1900 &amp; "-" &amp; FLOOR(Table1[[#This Row],[year]]-1890,10)+1900</f>
        <v>2000-2010</v>
      </c>
      <c r="T5509" s="14" t="s">
        <v>21835</v>
      </c>
      <c r="AB5509" s="14"/>
    </row>
    <row r="5510" spans="1:28" hidden="1" x14ac:dyDescent="0.3">
      <c r="A5510" t="s">
        <v>16310</v>
      </c>
      <c r="B5510" t="s">
        <v>1974</v>
      </c>
      <c r="C5510" t="s">
        <v>17</v>
      </c>
      <c r="D5510">
        <v>2009</v>
      </c>
      <c r="E5510" t="s">
        <v>15917</v>
      </c>
      <c r="F5510">
        <v>5.7</v>
      </c>
      <c r="G5510">
        <v>32000</v>
      </c>
      <c r="H5510" t="s">
        <v>12515</v>
      </c>
      <c r="I5510" t="s">
        <v>12515</v>
      </c>
      <c r="J5510" t="s">
        <v>9683</v>
      </c>
      <c r="K5510" t="s">
        <v>30</v>
      </c>
      <c r="L5510">
        <v>18000000</v>
      </c>
      <c r="M5510">
        <v>36088028</v>
      </c>
      <c r="N5510" t="s">
        <v>61</v>
      </c>
      <c r="O5510">
        <v>109</v>
      </c>
      <c r="P5510" t="str">
        <f>IF(Table1[[#This Row],[score]]&gt;=8.5,"High",IF(Table1[[#This Row],[score]]&gt;=7,"Medium","Low"))</f>
        <v>Low</v>
      </c>
      <c r="Q5510" s="5">
        <f>Table1[[#This Row],[gross]]-Table1[[#This Row],[budget]]</f>
        <v>18088028</v>
      </c>
      <c r="R5510" s="5" t="str">
        <f>IF(Table1[[#This Row],[Profit]]&gt;0,"Profit","Loss")</f>
        <v>Profit</v>
      </c>
      <c r="S5510" s="6" t="str">
        <f>FLOOR(Table1[[#This Row],[year]]-1900,10)+1900 &amp; "-" &amp; FLOOR(Table1[[#This Row],[year]]-1890,10)+1900</f>
        <v>2000-2010</v>
      </c>
      <c r="T5510" s="14" t="s">
        <v>21835</v>
      </c>
      <c r="AB5510" s="14"/>
    </row>
    <row r="5511" spans="1:28" hidden="1" x14ac:dyDescent="0.3">
      <c r="A5511" t="s">
        <v>16264</v>
      </c>
      <c r="B5511" t="s">
        <v>1974</v>
      </c>
      <c r="C5511" t="s">
        <v>41</v>
      </c>
      <c r="D5511">
        <v>2009</v>
      </c>
      <c r="E5511" t="s">
        <v>16265</v>
      </c>
      <c r="F5511">
        <v>7.1</v>
      </c>
      <c r="G5511">
        <v>72000</v>
      </c>
      <c r="H5511" t="s">
        <v>289</v>
      </c>
      <c r="I5511" t="s">
        <v>289</v>
      </c>
      <c r="J5511" t="s">
        <v>12822</v>
      </c>
      <c r="K5511" t="s">
        <v>30</v>
      </c>
      <c r="L5511">
        <v>15000000</v>
      </c>
      <c r="M5511">
        <v>36020534</v>
      </c>
      <c r="N5511" t="s">
        <v>12639</v>
      </c>
      <c r="O5511">
        <v>93</v>
      </c>
      <c r="P5511" t="str">
        <f>IF(Table1[[#This Row],[score]]&gt;=8.5,"High",IF(Table1[[#This Row],[score]]&gt;=7,"Medium","Low"))</f>
        <v>Medium</v>
      </c>
      <c r="Q5511" s="5">
        <f>Table1[[#This Row],[gross]]-Table1[[#This Row],[budget]]</f>
        <v>21020534</v>
      </c>
      <c r="R5511" s="5" t="str">
        <f>IF(Table1[[#This Row],[Profit]]&gt;0,"Profit","Loss")</f>
        <v>Profit</v>
      </c>
      <c r="S5511" s="6" t="str">
        <f>FLOOR(Table1[[#This Row],[year]]-1900,10)+1900 &amp; "-" &amp; FLOOR(Table1[[#This Row],[year]]-1890,10)+1900</f>
        <v>2000-2010</v>
      </c>
      <c r="T5511" s="14" t="s">
        <v>21835</v>
      </c>
      <c r="AB5511" s="14"/>
    </row>
    <row r="5512" spans="1:28" hidden="1" x14ac:dyDescent="0.3">
      <c r="A5512" t="s">
        <v>16034</v>
      </c>
      <c r="B5512" t="s">
        <v>16</v>
      </c>
      <c r="C5512" t="s">
        <v>17</v>
      </c>
      <c r="D5512">
        <v>2009</v>
      </c>
      <c r="E5512" t="s">
        <v>16035</v>
      </c>
      <c r="F5512">
        <v>8.1999999999999993</v>
      </c>
      <c r="G5512">
        <v>198000</v>
      </c>
      <c r="H5512" t="s">
        <v>16036</v>
      </c>
      <c r="I5512" t="s">
        <v>16037</v>
      </c>
      <c r="J5512" t="s">
        <v>11530</v>
      </c>
      <c r="K5512" t="s">
        <v>2956</v>
      </c>
      <c r="L5512" s="5">
        <v>2000000</v>
      </c>
      <c r="M5512" s="5">
        <v>35079650</v>
      </c>
      <c r="N5512" t="s">
        <v>16038</v>
      </c>
      <c r="O5512">
        <v>129</v>
      </c>
      <c r="P5512" t="str">
        <f>IF(Table1[[#This Row],[score]]&gt;=8.5,"High",IF(Table1[[#This Row],[score]]&gt;=7,"Medium","Low"))</f>
        <v>Medium</v>
      </c>
      <c r="Q5512" s="5">
        <f>Table1[[#This Row],[gross]]-Table1[[#This Row],[budget]]</f>
        <v>33079650</v>
      </c>
      <c r="R5512" s="5" t="str">
        <f>IF(Table1[[#This Row],[Profit]]&gt;0,"Profit","Loss")</f>
        <v>Profit</v>
      </c>
      <c r="S5512" s="6" t="str">
        <f>FLOOR(Table1[[#This Row],[year]]-1900,10)+1900 &amp; "-" &amp; FLOOR(Table1[[#This Row],[year]]-1890,10)+1900</f>
        <v>2000-2010</v>
      </c>
      <c r="T5512" s="14" t="s">
        <v>21835</v>
      </c>
      <c r="AB5512" s="14"/>
    </row>
    <row r="5513" spans="1:28" hidden="1" x14ac:dyDescent="0.3">
      <c r="A5513" t="s">
        <v>16160</v>
      </c>
      <c r="B5513" t="s">
        <v>16</v>
      </c>
      <c r="C5513" t="s">
        <v>34</v>
      </c>
      <c r="D5513">
        <v>2009</v>
      </c>
      <c r="E5513" t="s">
        <v>15675</v>
      </c>
      <c r="F5513">
        <v>6.2</v>
      </c>
      <c r="G5513">
        <v>143000</v>
      </c>
      <c r="H5513" t="s">
        <v>14494</v>
      </c>
      <c r="I5513" t="s">
        <v>14494</v>
      </c>
      <c r="J5513" t="s">
        <v>11134</v>
      </c>
      <c r="K5513" t="s">
        <v>30</v>
      </c>
      <c r="L5513">
        <v>20000000</v>
      </c>
      <c r="M5513">
        <v>34572541</v>
      </c>
      <c r="N5513" t="s">
        <v>14559</v>
      </c>
      <c r="O5513">
        <v>96</v>
      </c>
      <c r="P5513" t="str">
        <f>IF(Table1[[#This Row],[score]]&gt;=8.5,"High",IF(Table1[[#This Row],[score]]&gt;=7,"Medium","Low"))</f>
        <v>Low</v>
      </c>
      <c r="Q5513" s="5">
        <f>Table1[[#This Row],[gross]]-Table1[[#This Row],[budget]]</f>
        <v>14572541</v>
      </c>
      <c r="R5513" s="5" t="str">
        <f>IF(Table1[[#This Row],[Profit]]&gt;0,"Profit","Loss")</f>
        <v>Profit</v>
      </c>
      <c r="S5513" s="6" t="str">
        <f>FLOOR(Table1[[#This Row],[year]]-1900,10)+1900 &amp; "-" &amp; FLOOR(Table1[[#This Row],[year]]-1890,10)+1900</f>
        <v>2000-2010</v>
      </c>
      <c r="T5513" s="14" t="s">
        <v>21835</v>
      </c>
      <c r="AB5513" s="14"/>
    </row>
    <row r="5514" spans="1:28" hidden="1" x14ac:dyDescent="0.3">
      <c r="A5514" t="s">
        <v>16214</v>
      </c>
      <c r="B5514" t="s">
        <v>1974</v>
      </c>
      <c r="C5514" t="s">
        <v>17</v>
      </c>
      <c r="D5514">
        <v>2009</v>
      </c>
      <c r="E5514" t="s">
        <v>16097</v>
      </c>
      <c r="F5514">
        <v>5.6</v>
      </c>
      <c r="G5514">
        <v>90000</v>
      </c>
      <c r="H5514" t="s">
        <v>11715</v>
      </c>
      <c r="I5514" t="s">
        <v>11715</v>
      </c>
      <c r="J5514" t="s">
        <v>8768</v>
      </c>
      <c r="K5514" t="s">
        <v>30</v>
      </c>
      <c r="L5514">
        <v>30000000</v>
      </c>
      <c r="M5514">
        <v>33334176</v>
      </c>
      <c r="N5514" t="s">
        <v>23</v>
      </c>
      <c r="O5514">
        <v>115</v>
      </c>
      <c r="P5514" t="str">
        <f>IF(Table1[[#This Row],[score]]&gt;=8.5,"High",IF(Table1[[#This Row],[score]]&gt;=7,"Medium","Low"))</f>
        <v>Low</v>
      </c>
      <c r="Q5514" s="5">
        <f>Table1[[#This Row],[gross]]-Table1[[#This Row],[budget]]</f>
        <v>3334176</v>
      </c>
      <c r="R5514" s="5" t="str">
        <f>IF(Table1[[#This Row],[Profit]]&gt;0,"Profit","Loss")</f>
        <v>Profit</v>
      </c>
      <c r="S5514" s="6" t="str">
        <f>FLOOR(Table1[[#This Row],[year]]-1900,10)+1900 &amp; "-" &amp; FLOOR(Table1[[#This Row],[year]]-1890,10)+1900</f>
        <v>2000-2010</v>
      </c>
      <c r="T5514" s="14" t="s">
        <v>21835</v>
      </c>
      <c r="AB5514" s="14"/>
    </row>
    <row r="5515" spans="1:28" hidden="1" x14ac:dyDescent="0.3">
      <c r="A5515" t="s">
        <v>16408</v>
      </c>
      <c r="B5515" t="s">
        <v>1974</v>
      </c>
      <c r="C5515" t="s">
        <v>34</v>
      </c>
      <c r="D5515">
        <v>2009</v>
      </c>
      <c r="E5515" t="s">
        <v>15790</v>
      </c>
      <c r="F5515">
        <v>5.6</v>
      </c>
      <c r="G5515">
        <v>32000</v>
      </c>
      <c r="H5515" t="s">
        <v>14830</v>
      </c>
      <c r="I5515" t="s">
        <v>16409</v>
      </c>
      <c r="J5515" t="s">
        <v>14481</v>
      </c>
      <c r="K5515" t="s">
        <v>30</v>
      </c>
      <c r="L5515">
        <f>20500000</f>
        <v>20500000</v>
      </c>
      <c r="M5515">
        <v>32482728</v>
      </c>
      <c r="N5515" t="s">
        <v>13515</v>
      </c>
      <c r="O5515">
        <v>105</v>
      </c>
      <c r="P5515" t="str">
        <f>IF(Table1[[#This Row],[score]]&gt;=8.5,"High",IF(Table1[[#This Row],[score]]&gt;=7,"Medium","Low"))</f>
        <v>Low</v>
      </c>
      <c r="Q5515" s="5">
        <f>Table1[[#This Row],[gross]]-Table1[[#This Row],[budget]]</f>
        <v>11982728</v>
      </c>
      <c r="R5515" s="5" t="str">
        <f>IF(Table1[[#This Row],[Profit]]&gt;0,"Profit","Loss")</f>
        <v>Profit</v>
      </c>
      <c r="S5515" s="6" t="str">
        <f>FLOOR(Table1[[#This Row],[year]]-1900,10)+1900 &amp; "-" &amp; FLOOR(Table1[[#This Row],[year]]-1890,10)+1900</f>
        <v>2000-2010</v>
      </c>
      <c r="T5515" s="14" t="s">
        <v>21835</v>
      </c>
      <c r="AB5515" s="14"/>
    </row>
    <row r="5516" spans="1:28" hidden="1" x14ac:dyDescent="0.3">
      <c r="A5516" t="s">
        <v>16095</v>
      </c>
      <c r="B5516" t="s">
        <v>1974</v>
      </c>
      <c r="C5516" t="s">
        <v>41</v>
      </c>
      <c r="D5516">
        <v>2009</v>
      </c>
      <c r="E5516" t="s">
        <v>15941</v>
      </c>
      <c r="F5516">
        <v>6.4</v>
      </c>
      <c r="G5516">
        <v>133000</v>
      </c>
      <c r="H5516" t="s">
        <v>15592</v>
      </c>
      <c r="I5516" t="s">
        <v>15592</v>
      </c>
      <c r="J5516" t="s">
        <v>15592</v>
      </c>
      <c r="K5516" t="s">
        <v>30</v>
      </c>
      <c r="L5516">
        <v>18500000</v>
      </c>
      <c r="M5516">
        <v>32406507</v>
      </c>
      <c r="N5516" t="s">
        <v>23</v>
      </c>
      <c r="O5516">
        <v>100</v>
      </c>
      <c r="P5516" t="str">
        <f>IF(Table1[[#This Row],[score]]&gt;=8.5,"High",IF(Table1[[#This Row],[score]]&gt;=7,"Medium","Low"))</f>
        <v>Low</v>
      </c>
      <c r="Q5516" s="5">
        <f>Table1[[#This Row],[gross]]-Table1[[#This Row],[budget]]</f>
        <v>13906507</v>
      </c>
      <c r="R5516" s="5" t="str">
        <f>IF(Table1[[#This Row],[Profit]]&gt;0,"Profit","Loss")</f>
        <v>Profit</v>
      </c>
      <c r="S5516" s="6" t="str">
        <f>FLOOR(Table1[[#This Row],[year]]-1900,10)+1900 &amp; "-" &amp; FLOOR(Table1[[#This Row],[year]]-1890,10)+1900</f>
        <v>2000-2010</v>
      </c>
      <c r="T5516" s="14" t="s">
        <v>21835</v>
      </c>
      <c r="AB5516" s="14"/>
    </row>
    <row r="5517" spans="1:28" hidden="1" x14ac:dyDescent="0.3">
      <c r="A5517" t="s">
        <v>15916</v>
      </c>
      <c r="B5517" t="s">
        <v>16</v>
      </c>
      <c r="C5517" t="s">
        <v>41</v>
      </c>
      <c r="D5517">
        <v>2009</v>
      </c>
      <c r="E5517" t="s">
        <v>15917</v>
      </c>
      <c r="F5517">
        <v>5.3</v>
      </c>
      <c r="G5517">
        <v>121000</v>
      </c>
      <c r="H5517" t="s">
        <v>11541</v>
      </c>
      <c r="I5517" t="s">
        <v>14914</v>
      </c>
      <c r="J5517" t="s">
        <v>15918</v>
      </c>
      <c r="K5517" t="s">
        <v>30</v>
      </c>
      <c r="L5517">
        <v>16000000</v>
      </c>
      <c r="M5517">
        <v>31556061</v>
      </c>
      <c r="N5517" t="s">
        <v>14640</v>
      </c>
      <c r="O5517">
        <v>102</v>
      </c>
      <c r="P5517" t="str">
        <f>IF(Table1[[#This Row],[score]]&gt;=8.5,"High",IF(Table1[[#This Row],[score]]&gt;=7,"Medium","Low"))</f>
        <v>Low</v>
      </c>
      <c r="Q5517" s="5">
        <f>Table1[[#This Row],[gross]]-Table1[[#This Row],[budget]]</f>
        <v>15556061</v>
      </c>
      <c r="R5517" s="5" t="str">
        <f>IF(Table1[[#This Row],[Profit]]&gt;0,"Profit","Loss")</f>
        <v>Profit</v>
      </c>
      <c r="S5517" s="6" t="str">
        <f>FLOOR(Table1[[#This Row],[year]]-1900,10)+1900 &amp; "-" &amp; FLOOR(Table1[[#This Row],[year]]-1890,10)+1900</f>
        <v>2000-2010</v>
      </c>
      <c r="T5517" s="14" t="s">
        <v>21835</v>
      </c>
      <c r="AB5517" s="14"/>
    </row>
    <row r="5518" spans="1:28" hidden="1" x14ac:dyDescent="0.3">
      <c r="A5518" t="s">
        <v>16099</v>
      </c>
      <c r="B5518" t="s">
        <v>16</v>
      </c>
      <c r="C5518" t="s">
        <v>41</v>
      </c>
      <c r="D5518">
        <v>2009</v>
      </c>
      <c r="E5518" t="s">
        <v>16097</v>
      </c>
      <c r="F5518">
        <v>7.1</v>
      </c>
      <c r="G5518">
        <v>137000</v>
      </c>
      <c r="H5518" t="s">
        <v>2892</v>
      </c>
      <c r="I5518" t="s">
        <v>2069</v>
      </c>
      <c r="J5518" t="s">
        <v>16100</v>
      </c>
      <c r="K5518" t="s">
        <v>22</v>
      </c>
      <c r="L5518">
        <v>7000000</v>
      </c>
      <c r="M5518">
        <v>31430334</v>
      </c>
      <c r="N5518" t="s">
        <v>12565</v>
      </c>
      <c r="O5518">
        <v>106</v>
      </c>
      <c r="P5518" t="str">
        <f>IF(Table1[[#This Row],[score]]&gt;=8.5,"High",IF(Table1[[#This Row],[score]]&gt;=7,"Medium","Low"))</f>
        <v>Medium</v>
      </c>
      <c r="Q5518" s="5">
        <f>Table1[[#This Row],[gross]]-Table1[[#This Row],[budget]]</f>
        <v>24430334</v>
      </c>
      <c r="R5518" s="5" t="str">
        <f>IF(Table1[[#This Row],[Profit]]&gt;0,"Profit","Loss")</f>
        <v>Profit</v>
      </c>
      <c r="S5518" s="6" t="str">
        <f>FLOOR(Table1[[#This Row],[year]]-1900,10)+1900 &amp; "-" &amp; FLOOR(Table1[[#This Row],[year]]-1890,10)+1900</f>
        <v>2000-2010</v>
      </c>
      <c r="T5518" s="14" t="s">
        <v>21835</v>
      </c>
      <c r="AB5518" s="14"/>
    </row>
    <row r="5519" spans="1:28" hidden="1" x14ac:dyDescent="0.3">
      <c r="A5519" t="s">
        <v>3953</v>
      </c>
      <c r="B5519" t="s">
        <v>1974</v>
      </c>
      <c r="C5519" t="s">
        <v>104</v>
      </c>
      <c r="D5519">
        <v>2009</v>
      </c>
      <c r="E5519" t="s">
        <v>15032</v>
      </c>
      <c r="F5519">
        <v>5.6</v>
      </c>
      <c r="G5519">
        <v>33000</v>
      </c>
      <c r="H5519" t="s">
        <v>15683</v>
      </c>
      <c r="I5519" t="s">
        <v>14428</v>
      </c>
      <c r="J5519" t="s">
        <v>16063</v>
      </c>
      <c r="K5519" t="s">
        <v>30</v>
      </c>
      <c r="L5519">
        <v>20000000</v>
      </c>
      <c r="M5519">
        <v>31198531</v>
      </c>
      <c r="N5519" t="s">
        <v>10771</v>
      </c>
      <c r="O5519">
        <v>101</v>
      </c>
      <c r="P5519" t="str">
        <f>IF(Table1[[#This Row],[score]]&gt;=8.5,"High",IF(Table1[[#This Row],[score]]&gt;=7,"Medium","Low"))</f>
        <v>Low</v>
      </c>
      <c r="Q5519" s="5">
        <f>Table1[[#This Row],[gross]]-Table1[[#This Row],[budget]]</f>
        <v>11198531</v>
      </c>
      <c r="R5519" s="5" t="str">
        <f>IF(Table1[[#This Row],[Profit]]&gt;0,"Profit","Loss")</f>
        <v>Profit</v>
      </c>
      <c r="S5519" s="6" t="str">
        <f>FLOOR(Table1[[#This Row],[year]]-1900,10)+1900 &amp; "-" &amp; FLOOR(Table1[[#This Row],[year]]-1890,10)+1900</f>
        <v>2000-2010</v>
      </c>
      <c r="T5519" s="14" t="s">
        <v>21835</v>
      </c>
      <c r="AB5519" s="14"/>
    </row>
    <row r="5520" spans="1:28" hidden="1" x14ac:dyDescent="0.3">
      <c r="A5520" t="s">
        <v>16177</v>
      </c>
      <c r="B5520" t="s">
        <v>33</v>
      </c>
      <c r="C5520" t="s">
        <v>63</v>
      </c>
      <c r="D5520">
        <v>2009</v>
      </c>
      <c r="E5520" t="s">
        <v>16074</v>
      </c>
      <c r="F5520">
        <v>7.3</v>
      </c>
      <c r="G5520">
        <v>59000</v>
      </c>
      <c r="H5520" t="s">
        <v>16178</v>
      </c>
      <c r="I5520" t="s">
        <v>11804</v>
      </c>
      <c r="J5520" t="s">
        <v>16179</v>
      </c>
      <c r="K5520" t="s">
        <v>22</v>
      </c>
      <c r="L5520">
        <v>35000000</v>
      </c>
      <c r="M5520">
        <v>29196409</v>
      </c>
      <c r="N5520" t="s">
        <v>16180</v>
      </c>
      <c r="O5520">
        <v>105</v>
      </c>
      <c r="P5520" t="str">
        <f>IF(Table1[[#This Row],[score]]&gt;=8.5,"High",IF(Table1[[#This Row],[score]]&gt;=7,"Medium","Low"))</f>
        <v>Medium</v>
      </c>
      <c r="Q5520" s="5">
        <f>Table1[[#This Row],[gross]]-Table1[[#This Row],[budget]]</f>
        <v>-5803591</v>
      </c>
      <c r="R5520" s="5" t="str">
        <f>IF(Table1[[#This Row],[Profit]]&gt;0,"Profit","Loss")</f>
        <v>Loss</v>
      </c>
      <c r="S5520" s="6" t="str">
        <f>FLOOR(Table1[[#This Row],[year]]-1900,10)+1900 &amp; "-" &amp; FLOOR(Table1[[#This Row],[year]]-1890,10)+1900</f>
        <v>2000-2010</v>
      </c>
      <c r="T5520" s="14" t="s">
        <v>21835</v>
      </c>
      <c r="AB5520" s="14"/>
    </row>
    <row r="5521" spans="1:28" hidden="1" x14ac:dyDescent="0.3">
      <c r="A5521" t="s">
        <v>16131</v>
      </c>
      <c r="B5521" t="s">
        <v>16</v>
      </c>
      <c r="C5521" t="s">
        <v>52</v>
      </c>
      <c r="D5521">
        <v>2009</v>
      </c>
      <c r="E5521" t="s">
        <v>16132</v>
      </c>
      <c r="F5521">
        <v>6.2</v>
      </c>
      <c r="G5521">
        <v>81000</v>
      </c>
      <c r="H5521" t="s">
        <v>16041</v>
      </c>
      <c r="I5521" t="s">
        <v>16133</v>
      </c>
      <c r="J5521" t="s">
        <v>7946</v>
      </c>
      <c r="K5521" t="s">
        <v>30</v>
      </c>
      <c r="L5521">
        <v>26000000</v>
      </c>
      <c r="M5521">
        <v>28190603</v>
      </c>
      <c r="N5521" t="s">
        <v>14872</v>
      </c>
      <c r="O5521">
        <v>109</v>
      </c>
      <c r="P5521" t="str">
        <f>IF(Table1[[#This Row],[score]]&gt;=8.5,"High",IF(Table1[[#This Row],[score]]&gt;=7,"Medium","Low"))</f>
        <v>Low</v>
      </c>
      <c r="Q5521" s="5">
        <f>Table1[[#This Row],[gross]]-Table1[[#This Row],[budget]]</f>
        <v>2190603</v>
      </c>
      <c r="R5521" s="5" t="str">
        <f>IF(Table1[[#This Row],[Profit]]&gt;0,"Profit","Loss")</f>
        <v>Profit</v>
      </c>
      <c r="S5521" s="6" t="str">
        <f>FLOOR(Table1[[#This Row],[year]]-1900,10)+1900 &amp; "-" &amp; FLOOR(Table1[[#This Row],[year]]-1890,10)+1900</f>
        <v>2000-2010</v>
      </c>
      <c r="T5521" s="14" t="s">
        <v>21835</v>
      </c>
      <c r="AB5521" s="14"/>
    </row>
    <row r="5522" spans="1:28" hidden="1" x14ac:dyDescent="0.3">
      <c r="A5522" t="s">
        <v>16030</v>
      </c>
      <c r="B5522" t="s">
        <v>16</v>
      </c>
      <c r="C5522" t="s">
        <v>17</v>
      </c>
      <c r="D5522">
        <v>2009</v>
      </c>
      <c r="E5522" t="s">
        <v>15961</v>
      </c>
      <c r="F5522">
        <v>7.2</v>
      </c>
      <c r="G5522">
        <v>228000</v>
      </c>
      <c r="H5522" t="s">
        <v>14197</v>
      </c>
      <c r="I5522" t="s">
        <v>16031</v>
      </c>
      <c r="J5522" t="s">
        <v>13621</v>
      </c>
      <c r="K5522" t="s">
        <v>30</v>
      </c>
      <c r="L5522">
        <v>25000000</v>
      </c>
      <c r="M5522">
        <v>27639579</v>
      </c>
      <c r="N5522" t="s">
        <v>8904</v>
      </c>
      <c r="O5522">
        <v>111</v>
      </c>
      <c r="P5522" t="str">
        <f>IF(Table1[[#This Row],[score]]&gt;=8.5,"High",IF(Table1[[#This Row],[score]]&gt;=7,"Medium","Low"))</f>
        <v>Medium</v>
      </c>
      <c r="Q5522" s="5">
        <f>Table1[[#This Row],[gross]]-Table1[[#This Row],[budget]]</f>
        <v>2639579</v>
      </c>
      <c r="R5522" s="5" t="str">
        <f>IF(Table1[[#This Row],[Profit]]&gt;0,"Profit","Loss")</f>
        <v>Profit</v>
      </c>
      <c r="S5522" s="6" t="str">
        <f>FLOOR(Table1[[#This Row],[year]]-1900,10)+1900 &amp; "-" &amp; FLOOR(Table1[[#This Row],[year]]-1890,10)+1900</f>
        <v>2000-2010</v>
      </c>
      <c r="T5522" s="14" t="s">
        <v>21835</v>
      </c>
      <c r="AB5522" s="14"/>
    </row>
    <row r="5523" spans="1:28" hidden="1" x14ac:dyDescent="0.3">
      <c r="A5523" t="s">
        <v>16066</v>
      </c>
      <c r="B5523" t="s">
        <v>16</v>
      </c>
      <c r="C5523" t="s">
        <v>52</v>
      </c>
      <c r="D5523">
        <v>2009</v>
      </c>
      <c r="E5523" t="s">
        <v>16067</v>
      </c>
      <c r="F5523">
        <v>5.0999999999999996</v>
      </c>
      <c r="G5523">
        <v>29000</v>
      </c>
      <c r="H5523" t="s">
        <v>16068</v>
      </c>
      <c r="I5523" t="s">
        <v>15000</v>
      </c>
      <c r="J5523" t="s">
        <v>16069</v>
      </c>
      <c r="K5523" t="s">
        <v>30</v>
      </c>
      <c r="L5523">
        <v>12500000</v>
      </c>
      <c r="M5523">
        <v>27206120</v>
      </c>
      <c r="N5523" t="s">
        <v>16070</v>
      </c>
      <c r="O5523">
        <v>101</v>
      </c>
      <c r="P5523" t="str">
        <f>IF(Table1[[#This Row],[score]]&gt;=8.5,"High",IF(Table1[[#This Row],[score]]&gt;=7,"Medium","Low"))</f>
        <v>Low</v>
      </c>
      <c r="Q5523" s="5">
        <f>Table1[[#This Row],[gross]]-Table1[[#This Row],[budget]]</f>
        <v>14706120</v>
      </c>
      <c r="R5523" s="5" t="str">
        <f>IF(Table1[[#This Row],[Profit]]&gt;0,"Profit","Loss")</f>
        <v>Profit</v>
      </c>
      <c r="S5523" s="6" t="str">
        <f>FLOOR(Table1[[#This Row],[year]]-1900,10)+1900 &amp; "-" &amp; FLOOR(Table1[[#This Row],[year]]-1890,10)+1900</f>
        <v>2000-2010</v>
      </c>
      <c r="T5523" s="14" t="s">
        <v>21835</v>
      </c>
      <c r="AB5523" s="14"/>
    </row>
    <row r="5524" spans="1:28" hidden="1" x14ac:dyDescent="0.3">
      <c r="A5524" t="s">
        <v>16181</v>
      </c>
      <c r="B5524" t="s">
        <v>16</v>
      </c>
      <c r="C5524" t="s">
        <v>17</v>
      </c>
      <c r="D5524">
        <v>2009</v>
      </c>
      <c r="E5524" t="s">
        <v>16182</v>
      </c>
      <c r="F5524">
        <v>5.7</v>
      </c>
      <c r="G5524">
        <v>95000</v>
      </c>
      <c r="H5524" t="s">
        <v>9501</v>
      </c>
      <c r="I5524" t="s">
        <v>9501</v>
      </c>
      <c r="J5524" t="s">
        <v>11058</v>
      </c>
      <c r="K5524" t="s">
        <v>195</v>
      </c>
      <c r="L5524">
        <v>30000000</v>
      </c>
      <c r="M5524">
        <v>27127620</v>
      </c>
      <c r="N5524" t="s">
        <v>6448</v>
      </c>
      <c r="O5524">
        <v>104</v>
      </c>
      <c r="P5524" t="str">
        <f>IF(Table1[[#This Row],[score]]&gt;=8.5,"High",IF(Table1[[#This Row],[score]]&gt;=7,"Medium","Low"))</f>
        <v>Low</v>
      </c>
      <c r="Q5524" s="5">
        <f>Table1[[#This Row],[gross]]-Table1[[#This Row],[budget]]</f>
        <v>-2872380</v>
      </c>
      <c r="R5524" s="5" t="str">
        <f>IF(Table1[[#This Row],[Profit]]&gt;0,"Profit","Loss")</f>
        <v>Loss</v>
      </c>
      <c r="S5524" s="6" t="str">
        <f>FLOOR(Table1[[#This Row],[year]]-1900,10)+1900 &amp; "-" &amp; FLOOR(Table1[[#This Row],[year]]-1890,10)+1900</f>
        <v>2000-2010</v>
      </c>
      <c r="T5524" s="14" t="s">
        <v>21835</v>
      </c>
      <c r="AB5524" s="14"/>
    </row>
    <row r="5525" spans="1:28" hidden="1" x14ac:dyDescent="0.3">
      <c r="A5525" t="s">
        <v>16315</v>
      </c>
      <c r="B5525" t="s">
        <v>16</v>
      </c>
      <c r="C5525" t="s">
        <v>41</v>
      </c>
      <c r="D5525">
        <v>2009</v>
      </c>
      <c r="E5525" t="s">
        <v>15744</v>
      </c>
      <c r="F5525">
        <v>5.8</v>
      </c>
      <c r="G5525">
        <v>61000</v>
      </c>
      <c r="H5525" t="s">
        <v>14813</v>
      </c>
      <c r="I5525" t="s">
        <v>14813</v>
      </c>
      <c r="J5525" t="s">
        <v>14886</v>
      </c>
      <c r="K5525" t="s">
        <v>30</v>
      </c>
      <c r="L5525">
        <v>18000000</v>
      </c>
      <c r="M5525">
        <v>26973554</v>
      </c>
      <c r="N5525" t="s">
        <v>16316</v>
      </c>
      <c r="O5525">
        <v>86</v>
      </c>
      <c r="P5525" t="str">
        <f>IF(Table1[[#This Row],[score]]&gt;=8.5,"High",IF(Table1[[#This Row],[score]]&gt;=7,"Medium","Low"))</f>
        <v>Low</v>
      </c>
      <c r="Q5525" s="5">
        <f>Table1[[#This Row],[gross]]-Table1[[#This Row],[budget]]</f>
        <v>8973554</v>
      </c>
      <c r="R5525" s="5" t="str">
        <f>IF(Table1[[#This Row],[Profit]]&gt;0,"Profit","Loss")</f>
        <v>Profit</v>
      </c>
      <c r="S5525" s="6" t="str">
        <f>FLOOR(Table1[[#This Row],[year]]-1900,10)+1900 &amp; "-" &amp; FLOOR(Table1[[#This Row],[year]]-1890,10)+1900</f>
        <v>2000-2010</v>
      </c>
      <c r="T5525" s="14" t="s">
        <v>21835</v>
      </c>
      <c r="AB5525" s="14"/>
    </row>
    <row r="5526" spans="1:28" hidden="1" x14ac:dyDescent="0.3">
      <c r="A5526" t="s">
        <v>16152</v>
      </c>
      <c r="B5526" t="s">
        <v>1974</v>
      </c>
      <c r="C5526" t="s">
        <v>17</v>
      </c>
      <c r="D5526">
        <v>2009</v>
      </c>
      <c r="E5526" t="s">
        <v>16116</v>
      </c>
      <c r="F5526">
        <v>7.3</v>
      </c>
      <c r="G5526">
        <v>131000</v>
      </c>
      <c r="H5526" t="s">
        <v>16153</v>
      </c>
      <c r="I5526" t="s">
        <v>16154</v>
      </c>
      <c r="J5526" t="s">
        <v>16155</v>
      </c>
      <c r="K5526" t="s">
        <v>22</v>
      </c>
      <c r="L5526">
        <v>7500000</v>
      </c>
      <c r="M5526">
        <v>26096852</v>
      </c>
      <c r="N5526" t="s">
        <v>6500</v>
      </c>
      <c r="O5526">
        <v>100</v>
      </c>
      <c r="P5526" t="str">
        <f>IF(Table1[[#This Row],[score]]&gt;=8.5,"High",IF(Table1[[#This Row],[score]]&gt;=7,"Medium","Low"))</f>
        <v>Medium</v>
      </c>
      <c r="Q5526" s="5">
        <f>Table1[[#This Row],[gross]]-Table1[[#This Row],[budget]]</f>
        <v>18596852</v>
      </c>
      <c r="R5526" s="5" t="str">
        <f>IF(Table1[[#This Row],[Profit]]&gt;0,"Profit","Loss")</f>
        <v>Profit</v>
      </c>
      <c r="S5526" s="6" t="str">
        <f>FLOOR(Table1[[#This Row],[year]]-1900,10)+1900 &amp; "-" &amp; FLOOR(Table1[[#This Row],[year]]-1890,10)+1900</f>
        <v>2000-2010</v>
      </c>
      <c r="T5526" s="14" t="s">
        <v>21835</v>
      </c>
      <c r="AB5526" s="14"/>
    </row>
    <row r="5527" spans="1:28" hidden="1" x14ac:dyDescent="0.3">
      <c r="A5527" t="s">
        <v>16115</v>
      </c>
      <c r="B5527" t="s">
        <v>16</v>
      </c>
      <c r="C5527" t="s">
        <v>17</v>
      </c>
      <c r="D5527">
        <v>2009</v>
      </c>
      <c r="E5527" t="s">
        <v>16116</v>
      </c>
      <c r="F5527">
        <v>7.5</v>
      </c>
      <c r="G5527">
        <v>108000</v>
      </c>
      <c r="H5527" t="s">
        <v>16117</v>
      </c>
      <c r="I5527" t="s">
        <v>16118</v>
      </c>
      <c r="J5527" t="s">
        <v>4160</v>
      </c>
      <c r="K5527" t="s">
        <v>30</v>
      </c>
      <c r="L5527">
        <v>7000000</v>
      </c>
      <c r="M5527">
        <v>24964890</v>
      </c>
      <c r="N5527" t="s">
        <v>16119</v>
      </c>
      <c r="O5527">
        <v>99</v>
      </c>
      <c r="P5527" t="str">
        <f>IF(Table1[[#This Row],[score]]&gt;=8.5,"High",IF(Table1[[#This Row],[score]]&gt;=7,"Medium","Low"))</f>
        <v>Medium</v>
      </c>
      <c r="Q5527" s="5">
        <f>Table1[[#This Row],[gross]]-Table1[[#This Row],[budget]]</f>
        <v>17964890</v>
      </c>
      <c r="R5527" s="5" t="str">
        <f>IF(Table1[[#This Row],[Profit]]&gt;0,"Profit","Loss")</f>
        <v>Profit</v>
      </c>
      <c r="S5527" s="6" t="str">
        <f>FLOOR(Table1[[#This Row],[year]]-1900,10)+1900 &amp; "-" &amp; FLOOR(Table1[[#This Row],[year]]-1890,10)+1900</f>
        <v>2000-2010</v>
      </c>
      <c r="T5527" s="14" t="s">
        <v>21835</v>
      </c>
      <c r="AB5527" s="14"/>
    </row>
    <row r="5528" spans="1:28" hidden="1" x14ac:dyDescent="0.3">
      <c r="A5528" t="s">
        <v>16087</v>
      </c>
      <c r="B5528" t="s">
        <v>16</v>
      </c>
      <c r="C5528" t="s">
        <v>17</v>
      </c>
      <c r="D5528">
        <v>2009</v>
      </c>
      <c r="E5528" t="s">
        <v>15926</v>
      </c>
      <c r="F5528">
        <v>6.5</v>
      </c>
      <c r="G5528">
        <v>69000</v>
      </c>
      <c r="H5528" t="s">
        <v>4754</v>
      </c>
      <c r="I5528" t="s">
        <v>4754</v>
      </c>
      <c r="J5528" t="s">
        <v>10733</v>
      </c>
      <c r="K5528" t="s">
        <v>30</v>
      </c>
      <c r="L5528">
        <v>14000000</v>
      </c>
      <c r="M5528">
        <v>22955544</v>
      </c>
      <c r="N5528" t="s">
        <v>15117</v>
      </c>
      <c r="O5528">
        <v>98</v>
      </c>
      <c r="P5528" t="str">
        <f>IF(Table1[[#This Row],[score]]&gt;=8.5,"High",IF(Table1[[#This Row],[score]]&gt;=7,"Medium","Low"))</f>
        <v>Low</v>
      </c>
      <c r="Q5528" s="5">
        <f>Table1[[#This Row],[gross]]-Table1[[#This Row],[budget]]</f>
        <v>8955544</v>
      </c>
      <c r="R5528" s="5" t="str">
        <f>IF(Table1[[#This Row],[Profit]]&gt;0,"Profit","Loss")</f>
        <v>Profit</v>
      </c>
      <c r="S5528" s="6" t="str">
        <f>FLOOR(Table1[[#This Row],[year]]-1900,10)+1900 &amp; "-" &amp; FLOOR(Table1[[#This Row],[year]]-1890,10)+1900</f>
        <v>2000-2010</v>
      </c>
      <c r="T5528" s="14" t="s">
        <v>21835</v>
      </c>
      <c r="AB5528" s="14"/>
    </row>
    <row r="5529" spans="1:28" hidden="1" x14ac:dyDescent="0.3">
      <c r="A5529" t="s">
        <v>16246</v>
      </c>
      <c r="B5529" t="s">
        <v>16</v>
      </c>
      <c r="C5529" t="s">
        <v>63</v>
      </c>
      <c r="D5529">
        <v>2009</v>
      </c>
      <c r="E5529" t="s">
        <v>16247</v>
      </c>
      <c r="F5529">
        <v>6.6</v>
      </c>
      <c r="G5529">
        <v>93000</v>
      </c>
      <c r="H5529" t="s">
        <v>13050</v>
      </c>
      <c r="I5529" t="s">
        <v>12024</v>
      </c>
      <c r="J5529" t="s">
        <v>7831</v>
      </c>
      <c r="K5529" t="s">
        <v>448</v>
      </c>
      <c r="L5529">
        <v>13000000</v>
      </c>
      <c r="M5529">
        <v>20768906</v>
      </c>
      <c r="N5529" t="s">
        <v>12121</v>
      </c>
      <c r="O5529">
        <v>98</v>
      </c>
      <c r="P5529" t="str">
        <f>IF(Table1[[#This Row],[score]]&gt;=8.5,"High",IF(Table1[[#This Row],[score]]&gt;=7,"Medium","Low"))</f>
        <v>Low</v>
      </c>
      <c r="Q5529" s="5">
        <f>Table1[[#This Row],[gross]]-Table1[[#This Row],[budget]]</f>
        <v>7768906</v>
      </c>
      <c r="R5529" s="5" t="str">
        <f>IF(Table1[[#This Row],[Profit]]&gt;0,"Profit","Loss")</f>
        <v>Profit</v>
      </c>
      <c r="S5529" s="6" t="str">
        <f>FLOOR(Table1[[#This Row],[year]]-1900,10)+1900 &amp; "-" &amp; FLOOR(Table1[[#This Row],[year]]-1890,10)+1900</f>
        <v>2000-2010</v>
      </c>
      <c r="T5529" s="14" t="s">
        <v>21835</v>
      </c>
      <c r="AB5529" s="14"/>
    </row>
    <row r="5530" spans="1:28" hidden="1" x14ac:dyDescent="0.3">
      <c r="A5530" t="s">
        <v>16039</v>
      </c>
      <c r="B5530" t="s">
        <v>16</v>
      </c>
      <c r="C5530" t="s">
        <v>34</v>
      </c>
      <c r="D5530">
        <v>2009</v>
      </c>
      <c r="E5530" t="s">
        <v>16040</v>
      </c>
      <c r="F5530">
        <v>6.7</v>
      </c>
      <c r="G5530">
        <v>146000</v>
      </c>
      <c r="H5530" t="s">
        <v>16041</v>
      </c>
      <c r="I5530" t="s">
        <v>16042</v>
      </c>
      <c r="J5530" t="s">
        <v>1481</v>
      </c>
      <c r="K5530" t="s">
        <v>5762</v>
      </c>
      <c r="L5530">
        <v>33000000</v>
      </c>
      <c r="M5530">
        <v>20648328</v>
      </c>
      <c r="N5530" t="s">
        <v>2018</v>
      </c>
      <c r="O5530">
        <v>108</v>
      </c>
      <c r="P5530" t="str">
        <f>IF(Table1[[#This Row],[score]]&gt;=8.5,"High",IF(Table1[[#This Row],[score]]&gt;=7,"Medium","Low"))</f>
        <v>Low</v>
      </c>
      <c r="Q5530" s="5">
        <f>Table1[[#This Row],[gross]]-Table1[[#This Row],[budget]]</f>
        <v>-12351672</v>
      </c>
      <c r="R5530" s="5" t="str">
        <f>IF(Table1[[#This Row],[Profit]]&gt;0,"Profit","Loss")</f>
        <v>Loss</v>
      </c>
      <c r="S5530" s="6" t="str">
        <f>FLOOR(Table1[[#This Row],[year]]-1900,10)+1900 &amp; "-" &amp; FLOOR(Table1[[#This Row],[year]]-1890,10)+1900</f>
        <v>2000-2010</v>
      </c>
      <c r="T5530" s="14" t="s">
        <v>21835</v>
      </c>
      <c r="AB5530" s="14"/>
    </row>
    <row r="5531" spans="1:28" hidden="1" x14ac:dyDescent="0.3">
      <c r="A5531" t="s">
        <v>16301</v>
      </c>
      <c r="B5531" t="s">
        <v>1974</v>
      </c>
      <c r="C5531" t="s">
        <v>41</v>
      </c>
      <c r="D5531">
        <v>2009</v>
      </c>
      <c r="E5531" t="s">
        <v>15928</v>
      </c>
      <c r="F5531">
        <v>5.9</v>
      </c>
      <c r="G5531">
        <v>19000</v>
      </c>
      <c r="H5531" t="s">
        <v>4449</v>
      </c>
      <c r="I5531" t="s">
        <v>16302</v>
      </c>
      <c r="J5531" t="s">
        <v>12326</v>
      </c>
      <c r="K5531" t="s">
        <v>30</v>
      </c>
      <c r="L5531">
        <v>17000000</v>
      </c>
      <c r="M5531">
        <v>20458873</v>
      </c>
      <c r="N5531" t="s">
        <v>16303</v>
      </c>
      <c r="O5531">
        <v>95</v>
      </c>
      <c r="P5531" t="str">
        <f>IF(Table1[[#This Row],[score]]&gt;=8.5,"High",IF(Table1[[#This Row],[score]]&gt;=7,"Medium","Low"))</f>
        <v>Low</v>
      </c>
      <c r="Q5531" s="5">
        <f>Table1[[#This Row],[gross]]-Table1[[#This Row],[budget]]</f>
        <v>3458873</v>
      </c>
      <c r="R5531" s="5" t="str">
        <f>IF(Table1[[#This Row],[Profit]]&gt;0,"Profit","Loss")</f>
        <v>Profit</v>
      </c>
      <c r="S5531" s="6" t="str">
        <f>FLOOR(Table1[[#This Row],[year]]-1900,10)+1900 &amp; "-" &amp; FLOOR(Table1[[#This Row],[year]]-1890,10)+1900</f>
        <v>2000-2010</v>
      </c>
      <c r="T5531" s="14" t="s">
        <v>21835</v>
      </c>
      <c r="AB5531" s="14"/>
    </row>
    <row r="5532" spans="1:28" hidden="1" x14ac:dyDescent="0.3">
      <c r="A5532" t="s">
        <v>16314</v>
      </c>
      <c r="B5532" t="s">
        <v>16</v>
      </c>
      <c r="C5532" t="s">
        <v>41</v>
      </c>
      <c r="D5532">
        <v>2009</v>
      </c>
      <c r="E5532" t="s">
        <v>16074</v>
      </c>
      <c r="F5532">
        <v>6.4</v>
      </c>
      <c r="G5532">
        <v>73000</v>
      </c>
      <c r="H5532" t="s">
        <v>11452</v>
      </c>
      <c r="I5532" t="s">
        <v>15272</v>
      </c>
      <c r="J5532" t="s">
        <v>14887</v>
      </c>
      <c r="K5532" t="s">
        <v>30</v>
      </c>
      <c r="L5532">
        <v>18000000</v>
      </c>
      <c r="M5532">
        <v>19651093</v>
      </c>
      <c r="N5532" t="s">
        <v>8904</v>
      </c>
      <c r="O5532">
        <v>90</v>
      </c>
      <c r="P5532" t="str">
        <f>IF(Table1[[#This Row],[score]]&gt;=8.5,"High",IF(Table1[[#This Row],[score]]&gt;=7,"Medium","Low"))</f>
        <v>Low</v>
      </c>
      <c r="Q5532" s="5">
        <f>Table1[[#This Row],[gross]]-Table1[[#This Row],[budget]]</f>
        <v>1651093</v>
      </c>
      <c r="R5532" s="5" t="str">
        <f>IF(Table1[[#This Row],[Profit]]&gt;0,"Profit","Loss")</f>
        <v>Profit</v>
      </c>
      <c r="S5532" s="6" t="str">
        <f>FLOOR(Table1[[#This Row],[year]]-1900,10)+1900 &amp; "-" &amp; FLOOR(Table1[[#This Row],[year]]-1890,10)+1900</f>
        <v>2000-2010</v>
      </c>
      <c r="T5532" s="14" t="s">
        <v>21835</v>
      </c>
      <c r="AB5532" s="14"/>
    </row>
    <row r="5533" spans="1:28" hidden="1" x14ac:dyDescent="0.3">
      <c r="A5533" t="s">
        <v>16260</v>
      </c>
      <c r="B5533" t="s">
        <v>16</v>
      </c>
      <c r="C5533" t="s">
        <v>17</v>
      </c>
      <c r="D5533">
        <v>2009</v>
      </c>
      <c r="E5533" t="s">
        <v>16254</v>
      </c>
      <c r="F5533">
        <v>7.8</v>
      </c>
      <c r="G5533">
        <v>70000</v>
      </c>
      <c r="H5533" t="s">
        <v>11590</v>
      </c>
      <c r="I5533" t="s">
        <v>11590</v>
      </c>
      <c r="J5533" t="s">
        <v>16261</v>
      </c>
      <c r="K5533" t="s">
        <v>5762</v>
      </c>
      <c r="L5533">
        <v>18000000</v>
      </c>
      <c r="M5533">
        <v>19319671</v>
      </c>
      <c r="N5533" t="s">
        <v>10156</v>
      </c>
      <c r="O5533">
        <v>144</v>
      </c>
      <c r="P5533" t="str">
        <f>IF(Table1[[#This Row],[score]]&gt;=8.5,"High",IF(Table1[[#This Row],[score]]&gt;=7,"Medium","Low"))</f>
        <v>Medium</v>
      </c>
      <c r="Q5533" s="5">
        <f>Table1[[#This Row],[gross]]-Table1[[#This Row],[budget]]</f>
        <v>1319671</v>
      </c>
      <c r="R5533" s="5" t="str">
        <f>IF(Table1[[#This Row],[Profit]]&gt;0,"Profit","Loss")</f>
        <v>Profit</v>
      </c>
      <c r="S5533" s="6" t="str">
        <f>FLOOR(Table1[[#This Row],[year]]-1900,10)+1900 &amp; "-" &amp; FLOOR(Table1[[#This Row],[year]]-1890,10)+1900</f>
        <v>2000-2010</v>
      </c>
      <c r="T5533" s="14" t="s">
        <v>21835</v>
      </c>
      <c r="AB5533" s="14"/>
    </row>
    <row r="5534" spans="1:28" hidden="1" x14ac:dyDescent="0.3">
      <c r="A5534" t="s">
        <v>16432</v>
      </c>
      <c r="B5534" t="s">
        <v>16</v>
      </c>
      <c r="C5534" t="s">
        <v>52</v>
      </c>
      <c r="D5534">
        <v>2009</v>
      </c>
      <c r="E5534" t="s">
        <v>16433</v>
      </c>
      <c r="F5534">
        <v>6.5</v>
      </c>
      <c r="G5534">
        <v>70000</v>
      </c>
      <c r="H5534" t="s">
        <v>12695</v>
      </c>
      <c r="I5534" t="s">
        <v>12695</v>
      </c>
      <c r="J5534" t="s">
        <v>16434</v>
      </c>
      <c r="K5534" t="s">
        <v>1099</v>
      </c>
      <c r="L5534">
        <v>5600000</v>
      </c>
      <c r="M5534">
        <v>18853164</v>
      </c>
      <c r="N5534" t="s">
        <v>16435</v>
      </c>
      <c r="O5534">
        <v>85</v>
      </c>
      <c r="P5534" t="str">
        <f>IF(Table1[[#This Row],[score]]&gt;=8.5,"High",IF(Table1[[#This Row],[score]]&gt;=7,"Medium","Low"))</f>
        <v>Low</v>
      </c>
      <c r="Q5534" s="5">
        <f>Table1[[#This Row],[gross]]-Table1[[#This Row],[budget]]</f>
        <v>13253164</v>
      </c>
      <c r="R5534" s="5" t="str">
        <f>IF(Table1[[#This Row],[Profit]]&gt;0,"Profit","Loss")</f>
        <v>Profit</v>
      </c>
      <c r="S5534" s="6" t="str">
        <f>FLOOR(Table1[[#This Row],[year]]-1900,10)+1900 &amp; "-" &amp; FLOOR(Table1[[#This Row],[year]]-1890,10)+1900</f>
        <v>2000-2010</v>
      </c>
      <c r="T5534" s="14" t="s">
        <v>21856</v>
      </c>
      <c r="AB5534" s="14"/>
    </row>
    <row r="5535" spans="1:28" hidden="1" x14ac:dyDescent="0.3">
      <c r="A5535" t="s">
        <v>16018</v>
      </c>
      <c r="B5535" t="s">
        <v>1974</v>
      </c>
      <c r="C5535" t="s">
        <v>41</v>
      </c>
      <c r="D5535">
        <v>2009</v>
      </c>
      <c r="E5535" t="s">
        <v>16019</v>
      </c>
      <c r="F5535">
        <v>6.1</v>
      </c>
      <c r="G5535">
        <v>43000</v>
      </c>
      <c r="H5535" t="s">
        <v>16020</v>
      </c>
      <c r="I5535" t="s">
        <v>16020</v>
      </c>
      <c r="J5535" t="s">
        <v>16021</v>
      </c>
      <c r="K5535" t="s">
        <v>30</v>
      </c>
      <c r="L5535">
        <v>20000000</v>
      </c>
      <c r="M5535">
        <v>18599102</v>
      </c>
      <c r="N5535" t="s">
        <v>10771</v>
      </c>
      <c r="O5535">
        <v>90</v>
      </c>
      <c r="P5535" t="str">
        <f>IF(Table1[[#This Row],[score]]&gt;=8.5,"High",IF(Table1[[#This Row],[score]]&gt;=7,"Medium","Low"))</f>
        <v>Low</v>
      </c>
      <c r="Q5535" s="5">
        <f>Table1[[#This Row],[gross]]-Table1[[#This Row],[budget]]</f>
        <v>-1400898</v>
      </c>
      <c r="R5535" s="5" t="str">
        <f>IF(Table1[[#This Row],[Profit]]&gt;0,"Profit","Loss")</f>
        <v>Loss</v>
      </c>
      <c r="S5535" s="6" t="str">
        <f>FLOOR(Table1[[#This Row],[year]]-1900,10)+1900 &amp; "-" &amp; FLOOR(Table1[[#This Row],[year]]-1890,10)+1900</f>
        <v>2000-2010</v>
      </c>
      <c r="T5535" s="14" t="s">
        <v>21835</v>
      </c>
      <c r="AB5535" s="14"/>
    </row>
    <row r="5536" spans="1:28" hidden="1" x14ac:dyDescent="0.3">
      <c r="A5536" t="s">
        <v>16353</v>
      </c>
      <c r="B5536" t="s">
        <v>33</v>
      </c>
      <c r="C5536" t="s">
        <v>390</v>
      </c>
      <c r="D5536">
        <v>2009</v>
      </c>
      <c r="E5536" t="s">
        <v>16354</v>
      </c>
      <c r="F5536">
        <v>7.5</v>
      </c>
      <c r="G5536">
        <v>27000</v>
      </c>
      <c r="H5536" t="s">
        <v>16355</v>
      </c>
      <c r="I5536" t="s">
        <v>16355</v>
      </c>
      <c r="J5536" t="s">
        <v>16356</v>
      </c>
      <c r="K5536" t="s">
        <v>2081</v>
      </c>
      <c r="L5536">
        <f>20500000</f>
        <v>20500000</v>
      </c>
      <c r="M5536">
        <v>18434328</v>
      </c>
      <c r="N5536" t="s">
        <v>5950</v>
      </c>
      <c r="O5536">
        <v>114</v>
      </c>
      <c r="P5536" t="str">
        <f>IF(Table1[[#This Row],[score]]&gt;=8.5,"High",IF(Table1[[#This Row],[score]]&gt;=7,"Medium","Low"))</f>
        <v>Medium</v>
      </c>
      <c r="Q5536" s="5">
        <f>Table1[[#This Row],[gross]]-Table1[[#This Row],[budget]]</f>
        <v>-2065672</v>
      </c>
      <c r="R5536" s="5" t="str">
        <f>IF(Table1[[#This Row],[Profit]]&gt;0,"Profit","Loss")</f>
        <v>Loss</v>
      </c>
      <c r="S5536" s="6" t="str">
        <f>FLOOR(Table1[[#This Row],[year]]-1900,10)+1900 &amp; "-" &amp; FLOOR(Table1[[#This Row],[year]]-1890,10)+1900</f>
        <v>2000-2010</v>
      </c>
      <c r="T5536" s="14" t="s">
        <v>21837</v>
      </c>
      <c r="AB5536" s="14"/>
    </row>
    <row r="5537" spans="1:28" hidden="1" x14ac:dyDescent="0.3">
      <c r="A5537" t="s">
        <v>16370</v>
      </c>
      <c r="B5537" t="s">
        <v>16</v>
      </c>
      <c r="C5537" t="s">
        <v>34</v>
      </c>
      <c r="D5537">
        <v>2009</v>
      </c>
      <c r="E5537" t="s">
        <v>16067</v>
      </c>
      <c r="F5537">
        <v>5.5</v>
      </c>
      <c r="G5537">
        <v>38000</v>
      </c>
      <c r="H5537" t="s">
        <v>7411</v>
      </c>
      <c r="I5537" t="s">
        <v>16371</v>
      </c>
      <c r="J5537" t="s">
        <v>12793</v>
      </c>
      <c r="K5537" t="s">
        <v>30</v>
      </c>
      <c r="L5537">
        <v>35000000</v>
      </c>
      <c r="M5537">
        <v>17976667</v>
      </c>
      <c r="N5537" t="s">
        <v>23</v>
      </c>
      <c r="O5537">
        <v>101</v>
      </c>
      <c r="P5537" t="str">
        <f>IF(Table1[[#This Row],[score]]&gt;=8.5,"High",IF(Table1[[#This Row],[score]]&gt;=7,"Medium","Low"))</f>
        <v>Low</v>
      </c>
      <c r="Q5537" s="5">
        <f>Table1[[#This Row],[gross]]-Table1[[#This Row],[budget]]</f>
        <v>-17023333</v>
      </c>
      <c r="R5537" s="5" t="str">
        <f>IF(Table1[[#This Row],[Profit]]&gt;0,"Profit","Loss")</f>
        <v>Loss</v>
      </c>
      <c r="S5537" s="6" t="str">
        <f>FLOOR(Table1[[#This Row],[year]]-1900,10)+1900 &amp; "-" &amp; FLOOR(Table1[[#This Row],[year]]-1890,10)+1900</f>
        <v>2000-2010</v>
      </c>
      <c r="T5537" s="14" t="s">
        <v>21835</v>
      </c>
      <c r="AB5537" s="14"/>
    </row>
    <row r="5538" spans="1:28" hidden="1" x14ac:dyDescent="0.3">
      <c r="A5538" t="s">
        <v>16183</v>
      </c>
      <c r="B5538" t="s">
        <v>16</v>
      </c>
      <c r="C5538" t="s">
        <v>104</v>
      </c>
      <c r="D5538">
        <v>2009</v>
      </c>
      <c r="E5538" t="s">
        <v>16184</v>
      </c>
      <c r="F5538">
        <v>7.9</v>
      </c>
      <c r="G5538">
        <v>95000</v>
      </c>
      <c r="H5538" t="s">
        <v>12218</v>
      </c>
      <c r="I5538" t="s">
        <v>16185</v>
      </c>
      <c r="J5538" t="s">
        <v>16186</v>
      </c>
      <c r="K5538" t="s">
        <v>448</v>
      </c>
      <c r="L5538">
        <v>13000000</v>
      </c>
      <c r="M5538">
        <v>17874044</v>
      </c>
      <c r="N5538" t="s">
        <v>7126</v>
      </c>
      <c r="O5538">
        <v>155</v>
      </c>
      <c r="P5538" t="str">
        <f>IF(Table1[[#This Row],[score]]&gt;=8.5,"High",IF(Table1[[#This Row],[score]]&gt;=7,"Medium","Low"))</f>
        <v>Medium</v>
      </c>
      <c r="Q5538" s="5">
        <f>Table1[[#This Row],[gross]]-Table1[[#This Row],[budget]]</f>
        <v>4874044</v>
      </c>
      <c r="R5538" s="5" t="str">
        <f>IF(Table1[[#This Row],[Profit]]&gt;0,"Profit","Loss")</f>
        <v>Profit</v>
      </c>
      <c r="S5538" s="6" t="str">
        <f>FLOOR(Table1[[#This Row],[year]]-1900,10)+1900 &amp; "-" &amp; FLOOR(Table1[[#This Row],[year]]-1890,10)+1900</f>
        <v>2000-2010</v>
      </c>
      <c r="T5538" s="14" t="s">
        <v>21835</v>
      </c>
      <c r="AB5538" s="14"/>
    </row>
    <row r="5539" spans="1:28" hidden="1" x14ac:dyDescent="0.3">
      <c r="A5539" t="s">
        <v>16276</v>
      </c>
      <c r="B5539" t="s">
        <v>1974</v>
      </c>
      <c r="C5539" t="s">
        <v>34</v>
      </c>
      <c r="D5539">
        <v>2009</v>
      </c>
      <c r="E5539" t="s">
        <v>16044</v>
      </c>
      <c r="F5539">
        <v>5.6</v>
      </c>
      <c r="G5539">
        <v>28000</v>
      </c>
      <c r="H5539" t="s">
        <v>3745</v>
      </c>
      <c r="I5539" t="s">
        <v>16277</v>
      </c>
      <c r="J5539" t="s">
        <v>14670</v>
      </c>
      <c r="K5539" t="s">
        <v>30</v>
      </c>
      <c r="L5539">
        <v>22000000</v>
      </c>
      <c r="M5539">
        <v>17280326</v>
      </c>
      <c r="N5539" t="s">
        <v>14640</v>
      </c>
      <c r="O5539">
        <v>108</v>
      </c>
      <c r="P5539" t="str">
        <f>IF(Table1[[#This Row],[score]]&gt;=8.5,"High",IF(Table1[[#This Row],[score]]&gt;=7,"Medium","Low"))</f>
        <v>Low</v>
      </c>
      <c r="Q5539" s="5">
        <f>Table1[[#This Row],[gross]]-Table1[[#This Row],[budget]]</f>
        <v>-4719674</v>
      </c>
      <c r="R5539" s="5" t="str">
        <f>IF(Table1[[#This Row],[Profit]]&gt;0,"Profit","Loss")</f>
        <v>Loss</v>
      </c>
      <c r="S5539" s="6" t="str">
        <f>FLOOR(Table1[[#This Row],[year]]-1900,10)+1900 &amp; "-" &amp; FLOOR(Table1[[#This Row],[year]]-1890,10)+1900</f>
        <v>2000-2010</v>
      </c>
      <c r="T5539" s="14" t="s">
        <v>21835</v>
      </c>
      <c r="AB5539" s="14"/>
    </row>
    <row r="5540" spans="1:28" hidden="1" x14ac:dyDescent="0.3">
      <c r="A5540" t="s">
        <v>16090</v>
      </c>
      <c r="B5540" t="s">
        <v>16</v>
      </c>
      <c r="C5540" t="s">
        <v>104</v>
      </c>
      <c r="D5540">
        <v>2009</v>
      </c>
      <c r="E5540" t="s">
        <v>16091</v>
      </c>
      <c r="F5540">
        <v>7.8</v>
      </c>
      <c r="G5540">
        <v>56000</v>
      </c>
      <c r="H5540" t="s">
        <v>12814</v>
      </c>
      <c r="I5540" t="s">
        <v>12814</v>
      </c>
      <c r="J5540" t="s">
        <v>16092</v>
      </c>
      <c r="K5540" t="s">
        <v>908</v>
      </c>
      <c r="L5540">
        <v>5000000</v>
      </c>
      <c r="M5540">
        <v>17203507</v>
      </c>
      <c r="N5540" t="s">
        <v>12460</v>
      </c>
      <c r="O5540">
        <v>129</v>
      </c>
      <c r="P5540" t="str">
        <f>IF(Table1[[#This Row],[score]]&gt;=8.5,"High",IF(Table1[[#This Row],[score]]&gt;=7,"Medium","Low"))</f>
        <v>Medium</v>
      </c>
      <c r="Q5540" s="5">
        <f>Table1[[#This Row],[gross]]-Table1[[#This Row],[budget]]</f>
        <v>12203507</v>
      </c>
      <c r="R5540" s="5" t="str">
        <f>IF(Table1[[#This Row],[Profit]]&gt;0,"Profit","Loss")</f>
        <v>Profit</v>
      </c>
      <c r="S5540" s="6" t="str">
        <f>FLOOR(Table1[[#This Row],[year]]-1900,10)+1900 &amp; "-" &amp; FLOOR(Table1[[#This Row],[year]]-1890,10)+1900</f>
        <v>2000-2010</v>
      </c>
      <c r="T5540" s="14" t="s">
        <v>21845</v>
      </c>
      <c r="AB5540" s="14"/>
    </row>
    <row r="5541" spans="1:28" hidden="1" x14ac:dyDescent="0.3">
      <c r="A5541" t="s">
        <v>16079</v>
      </c>
      <c r="B5541" t="s">
        <v>16</v>
      </c>
      <c r="C5541" t="s">
        <v>41</v>
      </c>
      <c r="D5541">
        <v>2009</v>
      </c>
      <c r="E5541" t="s">
        <v>15924</v>
      </c>
      <c r="F5541">
        <v>6.8</v>
      </c>
      <c r="G5541">
        <v>155000</v>
      </c>
      <c r="H5541" t="s">
        <v>9267</v>
      </c>
      <c r="I5541" t="s">
        <v>9267</v>
      </c>
      <c r="J5541" t="s">
        <v>15943</v>
      </c>
      <c r="K5541" t="s">
        <v>30</v>
      </c>
      <c r="L5541">
        <f>20500000</f>
        <v>20500000</v>
      </c>
      <c r="M5541">
        <v>17164820</v>
      </c>
      <c r="N5541" t="s">
        <v>3705</v>
      </c>
      <c r="O5541">
        <v>107</v>
      </c>
      <c r="P5541" t="str">
        <f>IF(Table1[[#This Row],[score]]&gt;=8.5,"High",IF(Table1[[#This Row],[score]]&gt;=7,"Medium","Low"))</f>
        <v>Low</v>
      </c>
      <c r="Q5541" s="5">
        <f>Table1[[#This Row],[gross]]-Table1[[#This Row],[budget]]</f>
        <v>-3335180</v>
      </c>
      <c r="R5541" s="5" t="str">
        <f>IF(Table1[[#This Row],[Profit]]&gt;0,"Profit","Loss")</f>
        <v>Loss</v>
      </c>
      <c r="S5541" s="6" t="str">
        <f>FLOOR(Table1[[#This Row],[year]]-1900,10)+1900 &amp; "-" &amp; FLOOR(Table1[[#This Row],[year]]-1890,10)+1900</f>
        <v>2000-2010</v>
      </c>
      <c r="T5541" s="14" t="s">
        <v>21835</v>
      </c>
      <c r="AB5541" s="14"/>
    </row>
    <row r="5542" spans="1:28" hidden="1" x14ac:dyDescent="0.3">
      <c r="A5542" t="s">
        <v>16032</v>
      </c>
      <c r="B5542" t="s">
        <v>1974</v>
      </c>
      <c r="C5542" t="s">
        <v>17</v>
      </c>
      <c r="D5542">
        <v>2009</v>
      </c>
      <c r="E5542" t="s">
        <v>15941</v>
      </c>
      <c r="F5542">
        <v>6.9</v>
      </c>
      <c r="G5542">
        <v>65000</v>
      </c>
      <c r="H5542" t="s">
        <v>2103</v>
      </c>
      <c r="I5542" t="s">
        <v>16033</v>
      </c>
      <c r="J5542" t="s">
        <v>14915</v>
      </c>
      <c r="K5542" t="s">
        <v>30</v>
      </c>
      <c r="L5542">
        <v>15000000</v>
      </c>
      <c r="M5542">
        <v>16691303</v>
      </c>
      <c r="N5542" t="s">
        <v>9351</v>
      </c>
      <c r="O5542">
        <v>111</v>
      </c>
      <c r="P5542" t="str">
        <f>IF(Table1[[#This Row],[score]]&gt;=8.5,"High",IF(Table1[[#This Row],[score]]&gt;=7,"Medium","Low"))</f>
        <v>Low</v>
      </c>
      <c r="Q5542" s="5">
        <f>Table1[[#This Row],[gross]]-Table1[[#This Row],[budget]]</f>
        <v>1691303</v>
      </c>
      <c r="R5542" s="5" t="str">
        <f>IF(Table1[[#This Row],[Profit]]&gt;0,"Profit","Loss")</f>
        <v>Profit</v>
      </c>
      <c r="S5542" s="6" t="str">
        <f>FLOOR(Table1[[#This Row],[year]]-1900,10)+1900 &amp; "-" &amp; FLOOR(Table1[[#This Row],[year]]-1890,10)+1900</f>
        <v>2000-2010</v>
      </c>
      <c r="T5542" s="14" t="s">
        <v>21835</v>
      </c>
      <c r="AB5542" s="14"/>
    </row>
    <row r="5543" spans="1:28" hidden="1" x14ac:dyDescent="0.3">
      <c r="A5543" t="s">
        <v>6014</v>
      </c>
      <c r="B5543" t="s">
        <v>1974</v>
      </c>
      <c r="C5543" t="s">
        <v>25</v>
      </c>
      <c r="D5543">
        <v>2009</v>
      </c>
      <c r="E5543" t="s">
        <v>15672</v>
      </c>
      <c r="F5543">
        <v>7.1</v>
      </c>
      <c r="G5543">
        <v>60000</v>
      </c>
      <c r="H5543" t="s">
        <v>10281</v>
      </c>
      <c r="I5543" t="s">
        <v>10281</v>
      </c>
      <c r="J5543" t="s">
        <v>67</v>
      </c>
      <c r="K5543" t="s">
        <v>30</v>
      </c>
      <c r="L5543">
        <v>21000000</v>
      </c>
      <c r="M5543">
        <v>16443609</v>
      </c>
      <c r="N5543" t="s">
        <v>3705</v>
      </c>
      <c r="O5543">
        <v>99</v>
      </c>
      <c r="P5543" t="str">
        <f>IF(Table1[[#This Row],[score]]&gt;=8.5,"High",IF(Table1[[#This Row],[score]]&gt;=7,"Medium","Low"))</f>
        <v>Medium</v>
      </c>
      <c r="Q5543" s="5">
        <f>Table1[[#This Row],[gross]]-Table1[[#This Row],[budget]]</f>
        <v>-4556391</v>
      </c>
      <c r="R5543" s="5" t="str">
        <f>IF(Table1[[#This Row],[Profit]]&gt;0,"Profit","Loss")</f>
        <v>Loss</v>
      </c>
      <c r="S5543" s="6" t="str">
        <f>FLOOR(Table1[[#This Row],[year]]-1900,10)+1900 &amp; "-" &amp; FLOOR(Table1[[#This Row],[year]]-1890,10)+1900</f>
        <v>2000-2010</v>
      </c>
      <c r="T5543" s="14" t="s">
        <v>21835</v>
      </c>
      <c r="AB5543" s="14"/>
    </row>
    <row r="5544" spans="1:28" hidden="1" x14ac:dyDescent="0.3">
      <c r="A5544" t="s">
        <v>16216</v>
      </c>
      <c r="B5544" t="s">
        <v>1974</v>
      </c>
      <c r="C5544" t="s">
        <v>41</v>
      </c>
      <c r="D5544">
        <v>2009</v>
      </c>
      <c r="E5544" t="s">
        <v>15993</v>
      </c>
      <c r="F5544">
        <v>5.3</v>
      </c>
      <c r="G5544">
        <v>34000</v>
      </c>
      <c r="H5544" t="s">
        <v>2026</v>
      </c>
      <c r="I5544" t="s">
        <v>12802</v>
      </c>
      <c r="J5544" t="s">
        <v>16217</v>
      </c>
      <c r="K5544" t="s">
        <v>30</v>
      </c>
      <c r="L5544">
        <v>18000000</v>
      </c>
      <c r="M5544">
        <v>15821907</v>
      </c>
      <c r="N5544" t="s">
        <v>14640</v>
      </c>
      <c r="O5544">
        <v>102</v>
      </c>
      <c r="P5544" t="str">
        <f>IF(Table1[[#This Row],[score]]&gt;=8.5,"High",IF(Table1[[#This Row],[score]]&gt;=7,"Medium","Low"))</f>
        <v>Low</v>
      </c>
      <c r="Q5544" s="5">
        <f>Table1[[#This Row],[gross]]-Table1[[#This Row],[budget]]</f>
        <v>-2178093</v>
      </c>
      <c r="R5544" s="5" t="str">
        <f>IF(Table1[[#This Row],[Profit]]&gt;0,"Profit","Loss")</f>
        <v>Loss</v>
      </c>
      <c r="S5544" s="6" t="str">
        <f>FLOOR(Table1[[#This Row],[year]]-1900,10)+1900 &amp; "-" &amp; FLOOR(Table1[[#This Row],[year]]-1890,10)+1900</f>
        <v>2000-2010</v>
      </c>
      <c r="T5544" s="14" t="s">
        <v>21835</v>
      </c>
      <c r="AB5544" s="14"/>
    </row>
    <row r="5545" spans="1:28" hidden="1" x14ac:dyDescent="0.3">
      <c r="A5545" t="s">
        <v>16307</v>
      </c>
      <c r="B5545" t="s">
        <v>16</v>
      </c>
      <c r="C5545" t="s">
        <v>25</v>
      </c>
      <c r="D5545">
        <v>2009</v>
      </c>
      <c r="E5545" t="s">
        <v>16188</v>
      </c>
      <c r="F5545">
        <v>7</v>
      </c>
      <c r="G5545">
        <v>52000</v>
      </c>
      <c r="H5545" t="s">
        <v>10556</v>
      </c>
      <c r="I5545" t="s">
        <v>16308</v>
      </c>
      <c r="J5545" t="s">
        <v>16309</v>
      </c>
      <c r="K5545" t="s">
        <v>30</v>
      </c>
      <c r="L5545">
        <v>17000000</v>
      </c>
      <c r="M5545">
        <v>15779455</v>
      </c>
      <c r="N5545" t="s">
        <v>12565</v>
      </c>
      <c r="O5545">
        <v>98</v>
      </c>
      <c r="P5545" t="str">
        <f>IF(Table1[[#This Row],[score]]&gt;=8.5,"High",IF(Table1[[#This Row],[score]]&gt;=7,"Medium","Low"))</f>
        <v>Medium</v>
      </c>
      <c r="Q5545" s="5">
        <f>Table1[[#This Row],[gross]]-Table1[[#This Row],[budget]]</f>
        <v>-1220545</v>
      </c>
      <c r="R5545" s="5" t="str">
        <f>IF(Table1[[#This Row],[Profit]]&gt;0,"Profit","Loss")</f>
        <v>Loss</v>
      </c>
      <c r="S5545" s="6" t="str">
        <f>FLOOR(Table1[[#This Row],[year]]-1900,10)+1900 &amp; "-" &amp; FLOOR(Table1[[#This Row],[year]]-1890,10)+1900</f>
        <v>2000-2010</v>
      </c>
      <c r="T5545" s="14" t="s">
        <v>21835</v>
      </c>
      <c r="AB5545" s="14"/>
    </row>
    <row r="5546" spans="1:28" hidden="1" x14ac:dyDescent="0.3">
      <c r="A5546" t="s">
        <v>16388</v>
      </c>
      <c r="B5546" t="s">
        <v>16</v>
      </c>
      <c r="C5546" t="s">
        <v>41</v>
      </c>
      <c r="D5546">
        <v>2009</v>
      </c>
      <c r="E5546" t="s">
        <v>15548</v>
      </c>
      <c r="F5546">
        <v>5.8</v>
      </c>
      <c r="G5546">
        <v>21000</v>
      </c>
      <c r="H5546" t="s">
        <v>16389</v>
      </c>
      <c r="I5546" t="s">
        <v>16390</v>
      </c>
      <c r="J5546" t="s">
        <v>8054</v>
      </c>
      <c r="K5546" t="s">
        <v>30</v>
      </c>
      <c r="L5546">
        <v>10000000</v>
      </c>
      <c r="M5546">
        <v>15300885</v>
      </c>
      <c r="N5546" t="s">
        <v>14872</v>
      </c>
      <c r="O5546">
        <v>89</v>
      </c>
      <c r="P5546" t="str">
        <f>IF(Table1[[#This Row],[score]]&gt;=8.5,"High",IF(Table1[[#This Row],[score]]&gt;=7,"Medium","Low"))</f>
        <v>Low</v>
      </c>
      <c r="Q5546" s="5">
        <f>Table1[[#This Row],[gross]]-Table1[[#This Row],[budget]]</f>
        <v>5300885</v>
      </c>
      <c r="R5546" s="5" t="str">
        <f>IF(Table1[[#This Row],[Profit]]&gt;0,"Profit","Loss")</f>
        <v>Profit</v>
      </c>
      <c r="S5546" s="6" t="str">
        <f>FLOOR(Table1[[#This Row],[year]]-1900,10)+1900 &amp; "-" &amp; FLOOR(Table1[[#This Row],[year]]-1890,10)+1900</f>
        <v>2000-2010</v>
      </c>
      <c r="T5546" s="14" t="s">
        <v>21835</v>
      </c>
      <c r="AB5546" s="14"/>
    </row>
    <row r="5547" spans="1:28" hidden="1" x14ac:dyDescent="0.3">
      <c r="A5547" t="s">
        <v>16317</v>
      </c>
      <c r="B5547" t="s">
        <v>33</v>
      </c>
      <c r="C5547" t="s">
        <v>63</v>
      </c>
      <c r="D5547">
        <v>2009</v>
      </c>
      <c r="E5547" t="s">
        <v>16049</v>
      </c>
      <c r="F5547">
        <v>6.9</v>
      </c>
      <c r="G5547">
        <v>26000</v>
      </c>
      <c r="H5547" t="s">
        <v>5424</v>
      </c>
      <c r="I5547" t="s">
        <v>5424</v>
      </c>
      <c r="J5547" t="s">
        <v>13485</v>
      </c>
      <c r="K5547" t="s">
        <v>22</v>
      </c>
      <c r="L5547">
        <v>8500000</v>
      </c>
      <c r="M5547">
        <v>14374652</v>
      </c>
      <c r="N5547" t="s">
        <v>15796</v>
      </c>
      <c r="O5547">
        <v>119</v>
      </c>
      <c r="P5547" t="str">
        <f>IF(Table1[[#This Row],[score]]&gt;=8.5,"High",IF(Table1[[#This Row],[score]]&gt;=7,"Medium","Low"))</f>
        <v>Low</v>
      </c>
      <c r="Q5547" s="5">
        <f>Table1[[#This Row],[gross]]-Table1[[#This Row],[budget]]</f>
        <v>5874652</v>
      </c>
      <c r="R5547" s="5" t="str">
        <f>IF(Table1[[#This Row],[Profit]]&gt;0,"Profit","Loss")</f>
        <v>Profit</v>
      </c>
      <c r="S5547" s="6" t="str">
        <f>FLOOR(Table1[[#This Row],[year]]-1900,10)+1900 &amp; "-" &amp; FLOOR(Table1[[#This Row],[year]]-1890,10)+1900</f>
        <v>2000-2010</v>
      </c>
      <c r="T5547" s="14" t="s">
        <v>21835</v>
      </c>
      <c r="AB5547" s="14"/>
    </row>
    <row r="5548" spans="1:28" hidden="1" x14ac:dyDescent="0.3">
      <c r="A5548" t="s">
        <v>16140</v>
      </c>
      <c r="B5548" t="s">
        <v>16</v>
      </c>
      <c r="C5548" t="s">
        <v>17</v>
      </c>
      <c r="D5548">
        <v>2009</v>
      </c>
      <c r="E5548" t="s">
        <v>16141</v>
      </c>
      <c r="F5548">
        <v>6.3</v>
      </c>
      <c r="G5548">
        <v>71000</v>
      </c>
      <c r="H5548" t="s">
        <v>6545</v>
      </c>
      <c r="I5548" t="s">
        <v>12281</v>
      </c>
      <c r="J5548" t="s">
        <v>8685</v>
      </c>
      <c r="K5548" t="s">
        <v>30</v>
      </c>
      <c r="L5548">
        <v>14000000</v>
      </c>
      <c r="M5548">
        <v>13657649</v>
      </c>
      <c r="N5548" t="s">
        <v>6789</v>
      </c>
      <c r="O5548">
        <v>96</v>
      </c>
      <c r="P5548" t="str">
        <f>IF(Table1[[#This Row],[score]]&gt;=8.5,"High",IF(Table1[[#This Row],[score]]&gt;=7,"Medium","Low"))</f>
        <v>Low</v>
      </c>
      <c r="Q5548" s="5">
        <f>Table1[[#This Row],[gross]]-Table1[[#This Row],[budget]]</f>
        <v>-342351</v>
      </c>
      <c r="R5548" s="5" t="str">
        <f>IF(Table1[[#This Row],[Profit]]&gt;0,"Profit","Loss")</f>
        <v>Loss</v>
      </c>
      <c r="S5548" s="6" t="str">
        <f>FLOOR(Table1[[#This Row],[year]]-1900,10)+1900 &amp; "-" &amp; FLOOR(Table1[[#This Row],[year]]-1890,10)+1900</f>
        <v>2000-2010</v>
      </c>
      <c r="T5548" s="14" t="s">
        <v>21842</v>
      </c>
      <c r="AB5548" s="14"/>
    </row>
    <row r="5549" spans="1:28" hidden="1" x14ac:dyDescent="0.3">
      <c r="A5549" t="s">
        <v>16219</v>
      </c>
      <c r="B5549" t="s">
        <v>16</v>
      </c>
      <c r="C5549" t="s">
        <v>17</v>
      </c>
      <c r="D5549">
        <v>2009</v>
      </c>
      <c r="E5549" t="s">
        <v>16220</v>
      </c>
      <c r="F5549">
        <v>7.1</v>
      </c>
      <c r="G5549">
        <v>44000</v>
      </c>
      <c r="H5549" t="s">
        <v>12457</v>
      </c>
      <c r="I5549" t="s">
        <v>16221</v>
      </c>
      <c r="J5549" t="s">
        <v>12459</v>
      </c>
      <c r="K5549" t="s">
        <v>908</v>
      </c>
      <c r="L5549">
        <v>5000000</v>
      </c>
      <c r="M5549">
        <v>13085023</v>
      </c>
      <c r="N5549" t="s">
        <v>12460</v>
      </c>
      <c r="O5549">
        <v>134</v>
      </c>
      <c r="P5549" t="str">
        <f>IF(Table1[[#This Row],[score]]&gt;=8.5,"High",IF(Table1[[#This Row],[score]]&gt;=7,"Medium","Low"))</f>
        <v>Medium</v>
      </c>
      <c r="Q5549" s="5">
        <f>Table1[[#This Row],[gross]]-Table1[[#This Row],[budget]]</f>
        <v>8085023</v>
      </c>
      <c r="R5549" s="5" t="str">
        <f>IF(Table1[[#This Row],[Profit]]&gt;0,"Profit","Loss")</f>
        <v>Profit</v>
      </c>
      <c r="S5549" s="6" t="str">
        <f>FLOOR(Table1[[#This Row],[year]]-1900,10)+1900 &amp; "-" &amp; FLOOR(Table1[[#This Row],[year]]-1890,10)+1900</f>
        <v>2000-2010</v>
      </c>
      <c r="T5549" s="14" t="s">
        <v>21845</v>
      </c>
      <c r="AB5549" s="14"/>
    </row>
    <row r="5550" spans="1:28" hidden="1" x14ac:dyDescent="0.3">
      <c r="A5550" t="s">
        <v>16397</v>
      </c>
      <c r="B5550" t="s">
        <v>1974</v>
      </c>
      <c r="C5550" t="s">
        <v>34</v>
      </c>
      <c r="D5550">
        <v>2009</v>
      </c>
      <c r="E5550" t="s">
        <v>16398</v>
      </c>
      <c r="F5550">
        <v>3.7</v>
      </c>
      <c r="G5550">
        <v>23000</v>
      </c>
      <c r="H5550" t="s">
        <v>11367</v>
      </c>
      <c r="I5550" t="s">
        <v>16399</v>
      </c>
      <c r="J5550" t="s">
        <v>16400</v>
      </c>
      <c r="K5550" t="s">
        <v>195</v>
      </c>
      <c r="L5550">
        <v>18000000</v>
      </c>
      <c r="M5550">
        <v>12764201</v>
      </c>
      <c r="N5550" t="s">
        <v>16401</v>
      </c>
      <c r="O5550">
        <v>96</v>
      </c>
      <c r="P5550" t="str">
        <f>IF(Table1[[#This Row],[score]]&gt;=8.5,"High",IF(Table1[[#This Row],[score]]&gt;=7,"Medium","Low"))</f>
        <v>Low</v>
      </c>
      <c r="Q5550" s="5">
        <f>Table1[[#This Row],[gross]]-Table1[[#This Row],[budget]]</f>
        <v>-5235799</v>
      </c>
      <c r="R5550" s="5" t="str">
        <f>IF(Table1[[#This Row],[Profit]]&gt;0,"Profit","Loss")</f>
        <v>Loss</v>
      </c>
      <c r="S5550" s="6" t="str">
        <f>FLOOR(Table1[[#This Row],[year]]-1900,10)+1900 &amp; "-" &amp; FLOOR(Table1[[#This Row],[year]]-1890,10)+1900</f>
        <v>2000-2010</v>
      </c>
      <c r="T5550" s="14" t="s">
        <v>21835</v>
      </c>
      <c r="AB5550" s="14"/>
    </row>
    <row r="5551" spans="1:28" hidden="1" x14ac:dyDescent="0.3">
      <c r="A5551" t="s">
        <v>16127</v>
      </c>
      <c r="B5551" t="s">
        <v>16</v>
      </c>
      <c r="C5551" t="s">
        <v>41</v>
      </c>
      <c r="D5551">
        <v>2009</v>
      </c>
      <c r="E5551" t="s">
        <v>16128</v>
      </c>
      <c r="F5551">
        <v>5.8</v>
      </c>
      <c r="G5551">
        <v>39000</v>
      </c>
      <c r="H5551" t="s">
        <v>13097</v>
      </c>
      <c r="I5551" t="s">
        <v>16129</v>
      </c>
      <c r="J5551" t="s">
        <v>11224</v>
      </c>
      <c r="K5551" t="s">
        <v>30</v>
      </c>
      <c r="L5551">
        <f>20500000</f>
        <v>20500000</v>
      </c>
      <c r="M5551">
        <v>12035862</v>
      </c>
      <c r="N5551" t="s">
        <v>16130</v>
      </c>
      <c r="O5551">
        <v>97</v>
      </c>
      <c r="P5551" t="str">
        <f>IF(Table1[[#This Row],[score]]&gt;=8.5,"High",IF(Table1[[#This Row],[score]]&gt;=7,"Medium","Low"))</f>
        <v>Low</v>
      </c>
      <c r="Q5551" s="5">
        <f>Table1[[#This Row],[gross]]-Table1[[#This Row],[budget]]</f>
        <v>-8464138</v>
      </c>
      <c r="R5551" s="5" t="str">
        <f>IF(Table1[[#This Row],[Profit]]&gt;0,"Profit","Loss")</f>
        <v>Loss</v>
      </c>
      <c r="S5551" s="6" t="str">
        <f>FLOOR(Table1[[#This Row],[year]]-1900,10)+1900 &amp; "-" &amp; FLOOR(Table1[[#This Row],[year]]-1890,10)+1900</f>
        <v>2000-2010</v>
      </c>
      <c r="T5551" s="14" t="s">
        <v>21842</v>
      </c>
      <c r="AB5551" s="14"/>
    </row>
    <row r="5552" spans="1:28" hidden="1" x14ac:dyDescent="0.3">
      <c r="A5552" t="s">
        <v>16283</v>
      </c>
      <c r="B5552" t="s">
        <v>16</v>
      </c>
      <c r="C5552" t="s">
        <v>17</v>
      </c>
      <c r="D5552">
        <v>2009</v>
      </c>
      <c r="E5552" t="s">
        <v>16284</v>
      </c>
      <c r="F5552">
        <v>7</v>
      </c>
      <c r="G5552">
        <v>21000</v>
      </c>
      <c r="H5552" t="s">
        <v>16285</v>
      </c>
      <c r="I5552" t="s">
        <v>16286</v>
      </c>
      <c r="J5552" t="s">
        <v>6076</v>
      </c>
      <c r="K5552" t="s">
        <v>306</v>
      </c>
      <c r="L5552">
        <f>20500000</f>
        <v>20500000</v>
      </c>
      <c r="M5552">
        <v>12014663</v>
      </c>
      <c r="N5552" t="s">
        <v>16287</v>
      </c>
      <c r="O5552">
        <v>120</v>
      </c>
      <c r="P5552" t="str">
        <f>IF(Table1[[#This Row],[score]]&gt;=8.5,"High",IF(Table1[[#This Row],[score]]&gt;=7,"Medium","Low"))</f>
        <v>Medium</v>
      </c>
      <c r="Q5552" s="5">
        <f>Table1[[#This Row],[gross]]-Table1[[#This Row],[budget]]</f>
        <v>-8485337</v>
      </c>
      <c r="R5552" s="5" t="str">
        <f>IF(Table1[[#This Row],[Profit]]&gt;0,"Profit","Loss")</f>
        <v>Loss</v>
      </c>
      <c r="S5552" s="6" t="str">
        <f>FLOOR(Table1[[#This Row],[year]]-1900,10)+1900 &amp; "-" &amp; FLOOR(Table1[[#This Row],[year]]-1890,10)+1900</f>
        <v>2000-2010</v>
      </c>
      <c r="T5552" s="14" t="s">
        <v>21835</v>
      </c>
      <c r="AB5552" s="14"/>
    </row>
    <row r="5553" spans="1:28" hidden="1" x14ac:dyDescent="0.3">
      <c r="A5553" t="s">
        <v>16101</v>
      </c>
      <c r="B5553" t="s">
        <v>16</v>
      </c>
      <c r="C5553" t="s">
        <v>41</v>
      </c>
      <c r="D5553">
        <v>2009</v>
      </c>
      <c r="E5553" t="s">
        <v>16072</v>
      </c>
      <c r="F5553">
        <v>6.1</v>
      </c>
      <c r="G5553">
        <v>46000</v>
      </c>
      <c r="H5553" t="s">
        <v>9079</v>
      </c>
      <c r="I5553" t="s">
        <v>9079</v>
      </c>
      <c r="J5553" t="s">
        <v>3982</v>
      </c>
      <c r="K5553" t="s">
        <v>30</v>
      </c>
      <c r="L5553">
        <v>8000000</v>
      </c>
      <c r="M5553">
        <v>10848783</v>
      </c>
      <c r="N5553" t="s">
        <v>16102</v>
      </c>
      <c r="O5553">
        <v>92</v>
      </c>
      <c r="P5553" t="str">
        <f>IF(Table1[[#This Row],[score]]&gt;=8.5,"High",IF(Table1[[#This Row],[score]]&gt;=7,"Medium","Low"))</f>
        <v>Low</v>
      </c>
      <c r="Q5553" s="5">
        <f>Table1[[#This Row],[gross]]-Table1[[#This Row],[budget]]</f>
        <v>2848783</v>
      </c>
      <c r="R5553" s="5" t="str">
        <f>IF(Table1[[#This Row],[Profit]]&gt;0,"Profit","Loss")</f>
        <v>Profit</v>
      </c>
      <c r="S5553" s="6" t="str">
        <f>FLOOR(Table1[[#This Row],[year]]-1900,10)+1900 &amp; "-" &amp; FLOOR(Table1[[#This Row],[year]]-1890,10)+1900</f>
        <v>2000-2010</v>
      </c>
      <c r="T5553" s="14" t="s">
        <v>21835</v>
      </c>
      <c r="AB5553" s="14"/>
    </row>
    <row r="5554" spans="1:28" hidden="1" x14ac:dyDescent="0.3">
      <c r="A5554" t="s">
        <v>16262</v>
      </c>
      <c r="B5554" t="s">
        <v>16</v>
      </c>
      <c r="C5554" t="s">
        <v>34</v>
      </c>
      <c r="D5554">
        <v>2009</v>
      </c>
      <c r="E5554" t="s">
        <v>15986</v>
      </c>
      <c r="F5554">
        <v>6.3</v>
      </c>
      <c r="G5554">
        <v>62000</v>
      </c>
      <c r="H5554" t="s">
        <v>10600</v>
      </c>
      <c r="I5554" t="s">
        <v>10600</v>
      </c>
      <c r="J5554" t="s">
        <v>16263</v>
      </c>
      <c r="K5554" t="s">
        <v>30</v>
      </c>
      <c r="L5554">
        <v>8000000</v>
      </c>
      <c r="M5554">
        <v>10629321</v>
      </c>
      <c r="N5554" t="s">
        <v>15496</v>
      </c>
      <c r="O5554">
        <v>118</v>
      </c>
      <c r="P5554" t="str">
        <f>IF(Table1[[#This Row],[score]]&gt;=8.5,"High",IF(Table1[[#This Row],[score]]&gt;=7,"Medium","Low"))</f>
        <v>Low</v>
      </c>
      <c r="Q5554" s="5">
        <f>Table1[[#This Row],[gross]]-Table1[[#This Row],[budget]]</f>
        <v>2629321</v>
      </c>
      <c r="R5554" s="5" t="str">
        <f>IF(Table1[[#This Row],[Profit]]&gt;0,"Profit","Loss")</f>
        <v>Profit</v>
      </c>
      <c r="S5554" s="6" t="str">
        <f>FLOOR(Table1[[#This Row],[year]]-1900,10)+1900 &amp; "-" &amp; FLOOR(Table1[[#This Row],[year]]-1890,10)+1900</f>
        <v>2000-2010</v>
      </c>
      <c r="T5554" s="14" t="s">
        <v>21835</v>
      </c>
      <c r="AB5554" s="14"/>
    </row>
    <row r="5555" spans="1:28" hidden="1" x14ac:dyDescent="0.3">
      <c r="A5555" t="s">
        <v>16248</v>
      </c>
      <c r="B5555" t="s">
        <v>16</v>
      </c>
      <c r="C5555" t="s">
        <v>104</v>
      </c>
      <c r="D5555">
        <v>2009</v>
      </c>
      <c r="E5555" t="s">
        <v>15986</v>
      </c>
      <c r="F5555">
        <v>6.6</v>
      </c>
      <c r="G5555">
        <v>75000</v>
      </c>
      <c r="H5555" t="s">
        <v>14570</v>
      </c>
      <c r="I5555" t="s">
        <v>16249</v>
      </c>
      <c r="J5555" t="s">
        <v>1519</v>
      </c>
      <c r="K5555" t="s">
        <v>30</v>
      </c>
      <c r="L5555">
        <v>25000000</v>
      </c>
      <c r="M5555">
        <v>10606422</v>
      </c>
      <c r="N5555" t="s">
        <v>14828</v>
      </c>
      <c r="O5555">
        <v>122</v>
      </c>
      <c r="P5555" t="str">
        <f>IF(Table1[[#This Row],[score]]&gt;=8.5,"High",IF(Table1[[#This Row],[score]]&gt;=7,"Medium","Low"))</f>
        <v>Low</v>
      </c>
      <c r="Q5555" s="5">
        <f>Table1[[#This Row],[gross]]-Table1[[#This Row],[budget]]</f>
        <v>-14393578</v>
      </c>
      <c r="R5555" s="5" t="str">
        <f>IF(Table1[[#This Row],[Profit]]&gt;0,"Profit","Loss")</f>
        <v>Loss</v>
      </c>
      <c r="S5555" s="6" t="str">
        <f>FLOOR(Table1[[#This Row],[year]]-1900,10)+1900 &amp; "-" &amp; FLOOR(Table1[[#This Row],[year]]-1890,10)+1900</f>
        <v>2000-2010</v>
      </c>
      <c r="T5555" s="14" t="s">
        <v>21835</v>
      </c>
      <c r="AB5555" s="14"/>
    </row>
    <row r="5556" spans="1:28" hidden="1" x14ac:dyDescent="0.3">
      <c r="A5556" t="s">
        <v>16318</v>
      </c>
      <c r="B5556" t="s">
        <v>16</v>
      </c>
      <c r="C5556" t="s">
        <v>34</v>
      </c>
      <c r="D5556">
        <v>2009</v>
      </c>
      <c r="E5556" t="s">
        <v>16319</v>
      </c>
      <c r="F5556">
        <v>7.2</v>
      </c>
      <c r="G5556">
        <v>85000</v>
      </c>
      <c r="H5556" t="s">
        <v>16320</v>
      </c>
      <c r="I5556" t="s">
        <v>16321</v>
      </c>
      <c r="J5556" t="s">
        <v>106</v>
      </c>
      <c r="K5556" t="s">
        <v>22</v>
      </c>
      <c r="L5556">
        <v>7300000</v>
      </c>
      <c r="M5556">
        <v>10371451</v>
      </c>
      <c r="N5556" t="s">
        <v>16322</v>
      </c>
      <c r="O5556">
        <v>103</v>
      </c>
      <c r="P5556" t="str">
        <f>IF(Table1[[#This Row],[score]]&gt;=8.5,"High",IF(Table1[[#This Row],[score]]&gt;=7,"Medium","Low"))</f>
        <v>Medium</v>
      </c>
      <c r="Q5556" s="5">
        <f>Table1[[#This Row],[gross]]-Table1[[#This Row],[budget]]</f>
        <v>3071451</v>
      </c>
      <c r="R5556" s="5" t="str">
        <f>IF(Table1[[#This Row],[Profit]]&gt;0,"Profit","Loss")</f>
        <v>Profit</v>
      </c>
      <c r="S5556" s="6" t="str">
        <f>FLOOR(Table1[[#This Row],[year]]-1900,10)+1900 &amp; "-" &amp; FLOOR(Table1[[#This Row],[year]]-1890,10)+1900</f>
        <v>2000-2010</v>
      </c>
      <c r="T5556" s="14" t="s">
        <v>21835</v>
      </c>
      <c r="AB5556" s="14"/>
    </row>
    <row r="5557" spans="1:28" hidden="1" x14ac:dyDescent="0.3">
      <c r="A5557" t="s">
        <v>16103</v>
      </c>
      <c r="B5557" t="s">
        <v>16</v>
      </c>
      <c r="C5557" t="s">
        <v>52</v>
      </c>
      <c r="D5557">
        <v>2009</v>
      </c>
      <c r="E5557" t="s">
        <v>15452</v>
      </c>
      <c r="F5557">
        <v>6.4</v>
      </c>
      <c r="G5557">
        <v>61000</v>
      </c>
      <c r="H5557" t="s">
        <v>16104</v>
      </c>
      <c r="I5557" t="s">
        <v>14175</v>
      </c>
      <c r="J5557" t="s">
        <v>16105</v>
      </c>
      <c r="K5557" t="s">
        <v>30</v>
      </c>
      <c r="L5557">
        <v>6000000</v>
      </c>
      <c r="M5557">
        <v>10234475</v>
      </c>
      <c r="N5557" t="s">
        <v>16106</v>
      </c>
      <c r="O5557">
        <v>90</v>
      </c>
      <c r="P5557" t="str">
        <f>IF(Table1[[#This Row],[score]]&gt;=8.5,"High",IF(Table1[[#This Row],[score]]&gt;=7,"Medium","Low"))</f>
        <v>Low</v>
      </c>
      <c r="Q5557" s="5">
        <f>Table1[[#This Row],[gross]]-Table1[[#This Row],[budget]]</f>
        <v>4234475</v>
      </c>
      <c r="R5557" s="5" t="str">
        <f>IF(Table1[[#This Row],[Profit]]&gt;0,"Profit","Loss")</f>
        <v>Profit</v>
      </c>
      <c r="S5557" s="6" t="str">
        <f>FLOOR(Table1[[#This Row],[year]]-1900,10)+1900 &amp; "-" &amp; FLOOR(Table1[[#This Row],[year]]-1890,10)+1900</f>
        <v>2000-2010</v>
      </c>
      <c r="T5557" s="14" t="s">
        <v>21835</v>
      </c>
      <c r="AB5557" s="14"/>
    </row>
    <row r="5558" spans="1:28" hidden="1" x14ac:dyDescent="0.3">
      <c r="A5558" t="s">
        <v>15992</v>
      </c>
      <c r="B5558" t="s">
        <v>16</v>
      </c>
      <c r="C5558" t="s">
        <v>17</v>
      </c>
      <c r="D5558">
        <v>2009</v>
      </c>
      <c r="E5558" t="s">
        <v>15993</v>
      </c>
      <c r="F5558">
        <v>7.8</v>
      </c>
      <c r="G5558">
        <v>342000</v>
      </c>
      <c r="H5558" t="s">
        <v>15994</v>
      </c>
      <c r="I5558" t="s">
        <v>15994</v>
      </c>
      <c r="J5558" t="s">
        <v>9863</v>
      </c>
      <c r="K5558" t="s">
        <v>22</v>
      </c>
      <c r="L5558">
        <v>5000000</v>
      </c>
      <c r="M5558">
        <v>9760107</v>
      </c>
      <c r="N5558" t="s">
        <v>12639</v>
      </c>
      <c r="O5558">
        <v>97</v>
      </c>
      <c r="P5558" t="str">
        <f>IF(Table1[[#This Row],[score]]&gt;=8.5,"High",IF(Table1[[#This Row],[score]]&gt;=7,"Medium","Low"))</f>
        <v>Medium</v>
      </c>
      <c r="Q5558" s="5">
        <f>Table1[[#This Row],[gross]]-Table1[[#This Row],[budget]]</f>
        <v>4760107</v>
      </c>
      <c r="R5558" s="5" t="str">
        <f>IF(Table1[[#This Row],[Profit]]&gt;0,"Profit","Loss")</f>
        <v>Profit</v>
      </c>
      <c r="S5558" s="6" t="str">
        <f>FLOOR(Table1[[#This Row],[year]]-1900,10)+1900 &amp; "-" &amp; FLOOR(Table1[[#This Row],[year]]-1890,10)+1900</f>
        <v>2000-2010</v>
      </c>
      <c r="T5558" s="14" t="s">
        <v>21835</v>
      </c>
      <c r="AB5558" s="14"/>
    </row>
    <row r="5559" spans="1:28" hidden="1" x14ac:dyDescent="0.3">
      <c r="A5559" t="s">
        <v>16417</v>
      </c>
      <c r="B5559" t="s">
        <v>16</v>
      </c>
      <c r="C5559" t="s">
        <v>41</v>
      </c>
      <c r="D5559">
        <v>2009</v>
      </c>
      <c r="E5559" t="s">
        <v>16418</v>
      </c>
      <c r="F5559">
        <v>6.2</v>
      </c>
      <c r="G5559">
        <v>11000</v>
      </c>
      <c r="H5559" t="s">
        <v>2177</v>
      </c>
      <c r="I5559" t="s">
        <v>4510</v>
      </c>
      <c r="J5559" t="s">
        <v>1002</v>
      </c>
      <c r="K5559" t="s">
        <v>22</v>
      </c>
      <c r="L5559">
        <v>23000000</v>
      </c>
      <c r="M5559">
        <v>9368242</v>
      </c>
      <c r="N5559" t="s">
        <v>16419</v>
      </c>
      <c r="O5559">
        <v>86</v>
      </c>
      <c r="P5559" t="str">
        <f>IF(Table1[[#This Row],[score]]&gt;=8.5,"High",IF(Table1[[#This Row],[score]]&gt;=7,"Medium","Low"))</f>
        <v>Low</v>
      </c>
      <c r="Q5559" s="5">
        <f>Table1[[#This Row],[gross]]-Table1[[#This Row],[budget]]</f>
        <v>-13631758</v>
      </c>
      <c r="R5559" s="5" t="str">
        <f>IF(Table1[[#This Row],[Profit]]&gt;0,"Profit","Loss")</f>
        <v>Loss</v>
      </c>
      <c r="S5559" s="6" t="str">
        <f>FLOOR(Table1[[#This Row],[year]]-1900,10)+1900 &amp; "-" &amp; FLOOR(Table1[[#This Row],[year]]-1890,10)+1900</f>
        <v>2000-2010</v>
      </c>
      <c r="T5559" s="14" t="s">
        <v>21835</v>
      </c>
      <c r="AB5559" s="14"/>
    </row>
    <row r="5560" spans="1:28" hidden="1" x14ac:dyDescent="0.3">
      <c r="A5560" t="s">
        <v>16342</v>
      </c>
      <c r="B5560" t="s">
        <v>1974</v>
      </c>
      <c r="C5560" t="s">
        <v>41</v>
      </c>
      <c r="D5560">
        <v>2009</v>
      </c>
      <c r="E5560" t="s">
        <v>16060</v>
      </c>
      <c r="F5560">
        <v>7.4</v>
      </c>
      <c r="G5560">
        <v>31000</v>
      </c>
      <c r="H5560" t="s">
        <v>16343</v>
      </c>
      <c r="I5560" t="s">
        <v>16343</v>
      </c>
      <c r="J5560" t="s">
        <v>6992</v>
      </c>
      <c r="K5560" t="s">
        <v>30</v>
      </c>
      <c r="L5560">
        <v>6000000</v>
      </c>
      <c r="M5560">
        <v>7878856</v>
      </c>
      <c r="N5560" t="s">
        <v>16344</v>
      </c>
      <c r="O5560">
        <v>104</v>
      </c>
      <c r="P5560" t="str">
        <f>IF(Table1[[#This Row],[score]]&gt;=8.5,"High",IF(Table1[[#This Row],[score]]&gt;=7,"Medium","Low"))</f>
        <v>Medium</v>
      </c>
      <c r="Q5560" s="5">
        <f>Table1[[#This Row],[gross]]-Table1[[#This Row],[budget]]</f>
        <v>1878856</v>
      </c>
      <c r="R5560" s="5" t="str">
        <f>IF(Table1[[#This Row],[Profit]]&gt;0,"Profit","Loss")</f>
        <v>Profit</v>
      </c>
      <c r="S5560" s="6" t="str">
        <f>FLOOR(Table1[[#This Row],[year]]-1900,10)+1900 &amp; "-" &amp; FLOOR(Table1[[#This Row],[year]]-1890,10)+1900</f>
        <v>2000-2010</v>
      </c>
      <c r="T5560" s="14" t="s">
        <v>21835</v>
      </c>
      <c r="AB5560" s="14"/>
    </row>
    <row r="5561" spans="1:28" hidden="1" x14ac:dyDescent="0.3">
      <c r="A5561" t="s">
        <v>16256</v>
      </c>
      <c r="B5561" t="s">
        <v>443</v>
      </c>
      <c r="C5561" t="s">
        <v>41</v>
      </c>
      <c r="D5561">
        <v>2009</v>
      </c>
      <c r="E5561" t="s">
        <v>16072</v>
      </c>
      <c r="F5561">
        <v>7.4</v>
      </c>
      <c r="G5561">
        <v>56000</v>
      </c>
      <c r="H5561" t="s">
        <v>16257</v>
      </c>
      <c r="I5561" t="s">
        <v>16258</v>
      </c>
      <c r="J5561" t="s">
        <v>16259</v>
      </c>
      <c r="K5561" t="s">
        <v>22</v>
      </c>
      <c r="L5561">
        <f>20500000</f>
        <v>20500000</v>
      </c>
      <c r="M5561">
        <v>7787487</v>
      </c>
      <c r="N5561" t="s">
        <v>6500</v>
      </c>
      <c r="O5561">
        <v>106</v>
      </c>
      <c r="P5561" t="str">
        <f>IF(Table1[[#This Row],[score]]&gt;=8.5,"High",IF(Table1[[#This Row],[score]]&gt;=7,"Medium","Low"))</f>
        <v>Medium</v>
      </c>
      <c r="Q5561" s="5">
        <f>Table1[[#This Row],[gross]]-Table1[[#This Row],[budget]]</f>
        <v>-12712513</v>
      </c>
      <c r="R5561" s="5" t="str">
        <f>IF(Table1[[#This Row],[Profit]]&gt;0,"Profit","Loss")</f>
        <v>Loss</v>
      </c>
      <c r="S5561" s="6" t="str">
        <f>FLOOR(Table1[[#This Row],[year]]-1900,10)+1900 &amp; "-" &amp; FLOOR(Table1[[#This Row],[year]]-1890,10)+1900</f>
        <v>2000-2010</v>
      </c>
      <c r="T5561" s="14" t="s">
        <v>21835</v>
      </c>
      <c r="AB5561" s="14"/>
    </row>
    <row r="5562" spans="1:28" hidden="1" x14ac:dyDescent="0.3">
      <c r="A5562" t="s">
        <v>15981</v>
      </c>
      <c r="B5562" t="s">
        <v>443</v>
      </c>
      <c r="C5562" t="s">
        <v>17</v>
      </c>
      <c r="D5562">
        <v>2009</v>
      </c>
      <c r="E5562" t="s">
        <v>15982</v>
      </c>
      <c r="F5562">
        <v>6.6</v>
      </c>
      <c r="G5562">
        <v>119000</v>
      </c>
      <c r="H5562" t="s">
        <v>6460</v>
      </c>
      <c r="I5562" t="s">
        <v>6460</v>
      </c>
      <c r="J5562" t="s">
        <v>4497</v>
      </c>
      <c r="K5562" t="s">
        <v>3770</v>
      </c>
      <c r="L5562">
        <v>11000000</v>
      </c>
      <c r="M5562">
        <v>7413863</v>
      </c>
      <c r="N5562" t="s">
        <v>10311</v>
      </c>
      <c r="O5562">
        <v>108</v>
      </c>
      <c r="P5562" t="str">
        <f>IF(Table1[[#This Row],[score]]&gt;=8.5,"High",IF(Table1[[#This Row],[score]]&gt;=7,"Medium","Low"))</f>
        <v>Low</v>
      </c>
      <c r="Q5562" s="5">
        <f>Table1[[#This Row],[gross]]-Table1[[#This Row],[budget]]</f>
        <v>-3586137</v>
      </c>
      <c r="R5562" s="5" t="str">
        <f>IF(Table1[[#This Row],[Profit]]&gt;0,"Profit","Loss")</f>
        <v>Loss</v>
      </c>
      <c r="S5562" s="6" t="str">
        <f>FLOOR(Table1[[#This Row],[year]]-1900,10)+1900 &amp; "-" &amp; FLOOR(Table1[[#This Row],[year]]-1890,10)+1900</f>
        <v>2000-2010</v>
      </c>
      <c r="T5562" s="14" t="s">
        <v>21849</v>
      </c>
      <c r="AB5562" s="14"/>
    </row>
    <row r="5563" spans="1:28" hidden="1" x14ac:dyDescent="0.3">
      <c r="A5563" t="s">
        <v>16145</v>
      </c>
      <c r="B5563" t="s">
        <v>16</v>
      </c>
      <c r="C5563" t="s">
        <v>41</v>
      </c>
      <c r="D5563">
        <v>2009</v>
      </c>
      <c r="E5563" t="s">
        <v>16146</v>
      </c>
      <c r="F5563">
        <v>6.4</v>
      </c>
      <c r="G5563">
        <v>39000</v>
      </c>
      <c r="H5563" t="s">
        <v>16147</v>
      </c>
      <c r="I5563" t="s">
        <v>16148</v>
      </c>
      <c r="J5563" t="s">
        <v>2566</v>
      </c>
      <c r="K5563" t="s">
        <v>30</v>
      </c>
      <c r="L5563">
        <v>10000000</v>
      </c>
      <c r="M5563">
        <v>7043835</v>
      </c>
      <c r="N5563" t="s">
        <v>16149</v>
      </c>
      <c r="O5563">
        <v>96</v>
      </c>
      <c r="P5563" t="str">
        <f>IF(Table1[[#This Row],[score]]&gt;=8.5,"High",IF(Table1[[#This Row],[score]]&gt;=7,"Medium","Low"))</f>
        <v>Low</v>
      </c>
      <c r="Q5563" s="5">
        <f>Table1[[#This Row],[gross]]-Table1[[#This Row],[budget]]</f>
        <v>-2956165</v>
      </c>
      <c r="R5563" s="5" t="str">
        <f>IF(Table1[[#This Row],[Profit]]&gt;0,"Profit","Loss")</f>
        <v>Loss</v>
      </c>
      <c r="S5563" s="6" t="str">
        <f>FLOOR(Table1[[#This Row],[year]]-1900,10)+1900 &amp; "-" &amp; FLOOR(Table1[[#This Row],[year]]-1890,10)+1900</f>
        <v>2000-2010</v>
      </c>
      <c r="T5563" s="14" t="s">
        <v>21835</v>
      </c>
      <c r="AB5563" s="14"/>
    </row>
    <row r="5564" spans="1:28" hidden="1" x14ac:dyDescent="0.3">
      <c r="A5564" t="s">
        <v>16229</v>
      </c>
      <c r="B5564" t="s">
        <v>16</v>
      </c>
      <c r="C5564" t="s">
        <v>63</v>
      </c>
      <c r="D5564">
        <v>2009</v>
      </c>
      <c r="E5564" t="s">
        <v>16230</v>
      </c>
      <c r="F5564">
        <v>7.1</v>
      </c>
      <c r="G5564">
        <v>36000</v>
      </c>
      <c r="H5564" t="s">
        <v>16231</v>
      </c>
      <c r="I5564" t="s">
        <v>16232</v>
      </c>
      <c r="J5564" t="s">
        <v>16233</v>
      </c>
      <c r="K5564" t="s">
        <v>22</v>
      </c>
      <c r="L5564">
        <f>20500000</f>
        <v>20500000</v>
      </c>
      <c r="M5564">
        <v>6577779</v>
      </c>
      <c r="N5564" t="s">
        <v>12235</v>
      </c>
      <c r="O5564">
        <v>98</v>
      </c>
      <c r="P5564" t="str">
        <f>IF(Table1[[#This Row],[score]]&gt;=8.5,"High",IF(Table1[[#This Row],[score]]&gt;=7,"Medium","Low"))</f>
        <v>Medium</v>
      </c>
      <c r="Q5564" s="5">
        <f>Table1[[#This Row],[gross]]-Table1[[#This Row],[budget]]</f>
        <v>-13922221</v>
      </c>
      <c r="R5564" s="5" t="str">
        <f>IF(Table1[[#This Row],[Profit]]&gt;0,"Profit","Loss")</f>
        <v>Loss</v>
      </c>
      <c r="S5564" s="6" t="str">
        <f>FLOOR(Table1[[#This Row],[year]]-1900,10)+1900 &amp; "-" &amp; FLOOR(Table1[[#This Row],[year]]-1890,10)+1900</f>
        <v>2000-2010</v>
      </c>
      <c r="T5564" s="14" t="s">
        <v>21844</v>
      </c>
      <c r="AB5564" s="14"/>
    </row>
    <row r="5565" spans="1:28" hidden="1" x14ac:dyDescent="0.3">
      <c r="A5565" t="s">
        <v>16297</v>
      </c>
      <c r="B5565" t="s">
        <v>1974</v>
      </c>
      <c r="C5565" t="s">
        <v>25</v>
      </c>
      <c r="D5565">
        <v>2009</v>
      </c>
      <c r="E5565" t="s">
        <v>16298</v>
      </c>
      <c r="F5565">
        <v>6</v>
      </c>
      <c r="G5565">
        <v>45000</v>
      </c>
      <c r="H5565" t="s">
        <v>16299</v>
      </c>
      <c r="I5565" t="s">
        <v>16300</v>
      </c>
      <c r="J5565" t="s">
        <v>15596</v>
      </c>
      <c r="K5565" t="s">
        <v>30</v>
      </c>
      <c r="L5565">
        <f>20500000</f>
        <v>20500000</v>
      </c>
      <c r="M5565">
        <v>5805279</v>
      </c>
      <c r="N5565" t="s">
        <v>14872</v>
      </c>
      <c r="O5565">
        <v>84</v>
      </c>
      <c r="P5565" t="str">
        <f>IF(Table1[[#This Row],[score]]&gt;=8.5,"High",IF(Table1[[#This Row],[score]]&gt;=7,"Medium","Low"))</f>
        <v>Low</v>
      </c>
      <c r="Q5565" s="5">
        <f>Table1[[#This Row],[gross]]-Table1[[#This Row],[budget]]</f>
        <v>-14694721</v>
      </c>
      <c r="R5565" s="5" t="str">
        <f>IF(Table1[[#This Row],[Profit]]&gt;0,"Profit","Loss")</f>
        <v>Loss</v>
      </c>
      <c r="S5565" s="6" t="str">
        <f>FLOOR(Table1[[#This Row],[year]]-1900,10)+1900 &amp; "-" &amp; FLOOR(Table1[[#This Row],[year]]-1890,10)+1900</f>
        <v>2000-2010</v>
      </c>
      <c r="T5565" s="14" t="s">
        <v>21883</v>
      </c>
      <c r="AB5565" s="14"/>
    </row>
    <row r="5566" spans="1:28" hidden="1" x14ac:dyDescent="0.3">
      <c r="A5566" t="s">
        <v>16338</v>
      </c>
      <c r="B5566" t="s">
        <v>16</v>
      </c>
      <c r="C5566" t="s">
        <v>25</v>
      </c>
      <c r="D5566">
        <v>2009</v>
      </c>
      <c r="E5566" t="s">
        <v>15675</v>
      </c>
      <c r="F5566">
        <v>7.6</v>
      </c>
      <c r="G5566">
        <v>32000</v>
      </c>
      <c r="H5566" t="s">
        <v>16339</v>
      </c>
      <c r="I5566" t="s">
        <v>16339</v>
      </c>
      <c r="J5566" t="s">
        <v>16340</v>
      </c>
      <c r="K5566" t="s">
        <v>1182</v>
      </c>
      <c r="L5566">
        <f>20500000</f>
        <v>20500000</v>
      </c>
      <c r="M5566">
        <v>5102705</v>
      </c>
      <c r="N5566" t="s">
        <v>16341</v>
      </c>
      <c r="O5566">
        <v>96</v>
      </c>
      <c r="P5566" t="str">
        <f>IF(Table1[[#This Row],[score]]&gt;=8.5,"High",IF(Table1[[#This Row],[score]]&gt;=7,"Medium","Low"))</f>
        <v>Medium</v>
      </c>
      <c r="Q5566" s="5">
        <f>Table1[[#This Row],[gross]]-Table1[[#This Row],[budget]]</f>
        <v>-15397295</v>
      </c>
      <c r="R5566" s="5" t="str">
        <f>IF(Table1[[#This Row],[Profit]]&gt;0,"Profit","Loss")</f>
        <v>Loss</v>
      </c>
      <c r="S5566" s="6" t="str">
        <f>FLOOR(Table1[[#This Row],[year]]-1900,10)+1900 &amp; "-" &amp; FLOOR(Table1[[#This Row],[year]]-1890,10)+1900</f>
        <v>2000-2010</v>
      </c>
      <c r="T5566" s="14" t="s">
        <v>21835</v>
      </c>
      <c r="AB5566" s="14"/>
    </row>
    <row r="5567" spans="1:28" hidden="1" x14ac:dyDescent="0.3">
      <c r="A5567" t="s">
        <v>16391</v>
      </c>
      <c r="B5567" t="s">
        <v>16</v>
      </c>
      <c r="C5567" t="s">
        <v>41</v>
      </c>
      <c r="D5567">
        <v>2009</v>
      </c>
      <c r="E5567" t="s">
        <v>16055</v>
      </c>
      <c r="F5567">
        <v>5</v>
      </c>
      <c r="G5567">
        <v>21000</v>
      </c>
      <c r="H5567" t="s">
        <v>16392</v>
      </c>
      <c r="I5567" t="s">
        <v>16392</v>
      </c>
      <c r="J5567" t="s">
        <v>16392</v>
      </c>
      <c r="K5567" t="s">
        <v>30</v>
      </c>
      <c r="L5567">
        <v>6000000</v>
      </c>
      <c r="M5567">
        <v>4591629</v>
      </c>
      <c r="N5567" t="s">
        <v>14640</v>
      </c>
      <c r="O5567">
        <v>90</v>
      </c>
      <c r="P5567" t="str">
        <f>IF(Table1[[#This Row],[score]]&gt;=8.5,"High",IF(Table1[[#This Row],[score]]&gt;=7,"Medium","Low"))</f>
        <v>Low</v>
      </c>
      <c r="Q5567" s="5">
        <f>Table1[[#This Row],[gross]]-Table1[[#This Row],[budget]]</f>
        <v>-1408371</v>
      </c>
      <c r="R5567" s="5" t="str">
        <f>IF(Table1[[#This Row],[Profit]]&gt;0,"Profit","Loss")</f>
        <v>Loss</v>
      </c>
      <c r="S5567" s="6" t="str">
        <f>FLOOR(Table1[[#This Row],[year]]-1900,10)+1900 &amp; "-" &amp; FLOOR(Table1[[#This Row],[year]]-1890,10)+1900</f>
        <v>2000-2010</v>
      </c>
      <c r="T5567" s="14" t="s">
        <v>21835</v>
      </c>
      <c r="AB5567" s="14"/>
    </row>
    <row r="5568" spans="1:28" hidden="1" x14ac:dyDescent="0.3">
      <c r="A5568" t="s">
        <v>16372</v>
      </c>
      <c r="B5568" t="s">
        <v>1974</v>
      </c>
      <c r="C5568" t="s">
        <v>104</v>
      </c>
      <c r="D5568">
        <v>2009</v>
      </c>
      <c r="E5568" t="s">
        <v>16373</v>
      </c>
      <c r="F5568">
        <v>5.9</v>
      </c>
      <c r="G5568">
        <v>12000</v>
      </c>
      <c r="H5568" t="s">
        <v>695</v>
      </c>
      <c r="I5568" t="s">
        <v>695</v>
      </c>
      <c r="J5568" t="s">
        <v>14519</v>
      </c>
      <c r="K5568" t="s">
        <v>30</v>
      </c>
      <c r="L5568">
        <v>25000000</v>
      </c>
      <c r="M5568">
        <v>4515258</v>
      </c>
      <c r="N5568" t="s">
        <v>16374</v>
      </c>
      <c r="O5568">
        <v>106</v>
      </c>
      <c r="P5568" t="str">
        <f>IF(Table1[[#This Row],[score]]&gt;=8.5,"High",IF(Table1[[#This Row],[score]]&gt;=7,"Medium","Low"))</f>
        <v>Low</v>
      </c>
      <c r="Q5568" s="5">
        <f>Table1[[#This Row],[gross]]-Table1[[#This Row],[budget]]</f>
        <v>-20484742</v>
      </c>
      <c r="R5568" s="5" t="str">
        <f>IF(Table1[[#This Row],[Profit]]&gt;0,"Profit","Loss")</f>
        <v>Loss</v>
      </c>
      <c r="S5568" s="6" t="str">
        <f>FLOOR(Table1[[#This Row],[year]]-1900,10)+1900 &amp; "-" &amp; FLOOR(Table1[[#This Row],[year]]-1890,10)+1900</f>
        <v>2000-2010</v>
      </c>
      <c r="T5568" s="14" t="s">
        <v>21856</v>
      </c>
      <c r="AB5568" s="14"/>
    </row>
    <row r="5569" spans="1:28" hidden="1" x14ac:dyDescent="0.3">
      <c r="A5569" t="s">
        <v>16410</v>
      </c>
      <c r="B5569" t="s">
        <v>16</v>
      </c>
      <c r="C5569" t="s">
        <v>63</v>
      </c>
      <c r="D5569">
        <v>2009</v>
      </c>
      <c r="E5569" t="s">
        <v>16411</v>
      </c>
      <c r="F5569">
        <v>7.5</v>
      </c>
      <c r="G5569">
        <v>42000</v>
      </c>
      <c r="H5569" t="s">
        <v>16412</v>
      </c>
      <c r="I5569" t="s">
        <v>14400</v>
      </c>
      <c r="J5569" t="s">
        <v>9374</v>
      </c>
      <c r="K5569" t="s">
        <v>22</v>
      </c>
      <c r="L5569">
        <v>10000000</v>
      </c>
      <c r="M5569">
        <v>4091378</v>
      </c>
      <c r="N5569" t="s">
        <v>31</v>
      </c>
      <c r="O5569">
        <v>98</v>
      </c>
      <c r="P5569" t="str">
        <f>IF(Table1[[#This Row],[score]]&gt;=8.5,"High",IF(Table1[[#This Row],[score]]&gt;=7,"Medium","Low"))</f>
        <v>Medium</v>
      </c>
      <c r="Q5569" s="5">
        <f>Table1[[#This Row],[gross]]-Table1[[#This Row],[budget]]</f>
        <v>-5908622</v>
      </c>
      <c r="R5569" s="5" t="str">
        <f>IF(Table1[[#This Row],[Profit]]&gt;0,"Profit","Loss")</f>
        <v>Loss</v>
      </c>
      <c r="S5569" s="6" t="str">
        <f>FLOOR(Table1[[#This Row],[year]]-1900,10)+1900 &amp; "-" &amp; FLOOR(Table1[[#This Row],[year]]-1890,10)+1900</f>
        <v>2000-2010</v>
      </c>
      <c r="T5569" s="14" t="s">
        <v>21844</v>
      </c>
      <c r="AB5569" s="14"/>
    </row>
    <row r="5570" spans="1:28" hidden="1" x14ac:dyDescent="0.3">
      <c r="A5570" t="s">
        <v>16334</v>
      </c>
      <c r="B5570" t="s">
        <v>16</v>
      </c>
      <c r="C5570" t="s">
        <v>104</v>
      </c>
      <c r="D5570">
        <v>2009</v>
      </c>
      <c r="E5570" t="s">
        <v>16335</v>
      </c>
      <c r="F5570">
        <v>6.7</v>
      </c>
      <c r="G5570">
        <v>23000</v>
      </c>
      <c r="H5570" t="s">
        <v>13057</v>
      </c>
      <c r="I5570" t="s">
        <v>13057</v>
      </c>
      <c r="J5570" t="s">
        <v>488</v>
      </c>
      <c r="K5570" t="s">
        <v>30</v>
      </c>
      <c r="L5570">
        <v>19000000</v>
      </c>
      <c r="M5570">
        <v>3676533</v>
      </c>
      <c r="N5570" t="s">
        <v>13729</v>
      </c>
      <c r="O5570">
        <v>113</v>
      </c>
      <c r="P5570" t="str">
        <f>IF(Table1[[#This Row],[score]]&gt;=8.5,"High",IF(Table1[[#This Row],[score]]&gt;=7,"Medium","Low"))</f>
        <v>Low</v>
      </c>
      <c r="Q5570" s="5">
        <f>Table1[[#This Row],[gross]]-Table1[[#This Row],[budget]]</f>
        <v>-15323467</v>
      </c>
      <c r="R5570" s="5" t="str">
        <f>IF(Table1[[#This Row],[Profit]]&gt;0,"Profit","Loss")</f>
        <v>Loss</v>
      </c>
      <c r="S5570" s="6" t="str">
        <f>FLOOR(Table1[[#This Row],[year]]-1900,10)+1900 &amp; "-" &amp; FLOOR(Table1[[#This Row],[year]]-1890,10)+1900</f>
        <v>2000-2010</v>
      </c>
      <c r="T5570" s="14" t="s">
        <v>21884</v>
      </c>
      <c r="AB5570" s="14"/>
    </row>
    <row r="5571" spans="1:28" hidden="1" x14ac:dyDescent="0.3">
      <c r="A5571" t="s">
        <v>16008</v>
      </c>
      <c r="B5571" t="s">
        <v>16</v>
      </c>
      <c r="C5571" t="s">
        <v>17</v>
      </c>
      <c r="D5571">
        <v>2009</v>
      </c>
      <c r="E5571" t="s">
        <v>16009</v>
      </c>
      <c r="F5571">
        <v>7.8</v>
      </c>
      <c r="G5571">
        <v>222000</v>
      </c>
      <c r="H5571" t="s">
        <v>16010</v>
      </c>
      <c r="I5571" t="s">
        <v>16010</v>
      </c>
      <c r="J5571" t="s">
        <v>9844</v>
      </c>
      <c r="K5571" t="s">
        <v>6876</v>
      </c>
      <c r="L5571">
        <v>47000000</v>
      </c>
      <c r="M5571">
        <v>3559160</v>
      </c>
      <c r="N5571" t="s">
        <v>16011</v>
      </c>
      <c r="O5571">
        <v>141</v>
      </c>
      <c r="P5571" t="str">
        <f>IF(Table1[[#This Row],[score]]&gt;=8.5,"High",IF(Table1[[#This Row],[score]]&gt;=7,"Medium","Low"))</f>
        <v>Medium</v>
      </c>
      <c r="Q5571" s="5">
        <f>Table1[[#This Row],[gross]]-Table1[[#This Row],[budget]]</f>
        <v>-43440840</v>
      </c>
      <c r="R5571" s="5" t="str">
        <f>IF(Table1[[#This Row],[Profit]]&gt;0,"Profit","Loss")</f>
        <v>Loss</v>
      </c>
      <c r="S5571" s="6" t="str">
        <f>FLOOR(Table1[[#This Row],[year]]-1900,10)+1900 &amp; "-" &amp; FLOOR(Table1[[#This Row],[year]]-1890,10)+1900</f>
        <v>2000-2010</v>
      </c>
      <c r="T5571" s="14" t="s">
        <v>21835</v>
      </c>
      <c r="AB5571" s="14"/>
    </row>
    <row r="5572" spans="1:28" hidden="1" x14ac:dyDescent="0.3">
      <c r="A5572" t="s">
        <v>16206</v>
      </c>
      <c r="B5572" t="s">
        <v>16</v>
      </c>
      <c r="C5572" t="s">
        <v>17</v>
      </c>
      <c r="D5572">
        <v>2009</v>
      </c>
      <c r="E5572" t="s">
        <v>16207</v>
      </c>
      <c r="F5572">
        <v>5.9</v>
      </c>
      <c r="G5572">
        <v>37000</v>
      </c>
      <c r="H5572" t="s">
        <v>16208</v>
      </c>
      <c r="I5572" t="s">
        <v>16208</v>
      </c>
      <c r="J5572" t="s">
        <v>8478</v>
      </c>
      <c r="K5572" t="s">
        <v>30</v>
      </c>
      <c r="L5572">
        <v>4500000</v>
      </c>
      <c r="M5572">
        <v>2425535</v>
      </c>
      <c r="N5572" t="s">
        <v>16209</v>
      </c>
      <c r="O5572">
        <v>104</v>
      </c>
      <c r="P5572" t="str">
        <f>IF(Table1[[#This Row],[score]]&gt;=8.5,"High",IF(Table1[[#This Row],[score]]&gt;=7,"Medium","Low"))</f>
        <v>Low</v>
      </c>
      <c r="Q5572" s="5">
        <f>Table1[[#This Row],[gross]]-Table1[[#This Row],[budget]]</f>
        <v>-2074465</v>
      </c>
      <c r="R5572" s="5" t="str">
        <f>IF(Table1[[#This Row],[Profit]]&gt;0,"Profit","Loss")</f>
        <v>Loss</v>
      </c>
      <c r="S5572" s="6" t="str">
        <f>FLOOR(Table1[[#This Row],[year]]-1900,10)+1900 &amp; "-" &amp; FLOOR(Table1[[#This Row],[year]]-1890,10)+1900</f>
        <v>2000-2010</v>
      </c>
      <c r="T5572" s="14" t="s">
        <v>21847</v>
      </c>
      <c r="AB5572" s="14"/>
    </row>
    <row r="5573" spans="1:28" hidden="1" x14ac:dyDescent="0.3">
      <c r="A5573" t="s">
        <v>16200</v>
      </c>
      <c r="B5573" t="s">
        <v>443</v>
      </c>
      <c r="C5573" t="s">
        <v>17</v>
      </c>
      <c r="D5573">
        <v>2009</v>
      </c>
      <c r="E5573" t="s">
        <v>16201</v>
      </c>
      <c r="F5573">
        <v>7.3</v>
      </c>
      <c r="G5573">
        <v>60000</v>
      </c>
      <c r="H5573" t="s">
        <v>16202</v>
      </c>
      <c r="I5573" t="s">
        <v>16202</v>
      </c>
      <c r="J5573" t="s">
        <v>16203</v>
      </c>
      <c r="K5573" t="s">
        <v>1404</v>
      </c>
      <c r="L5573">
        <v>3000000</v>
      </c>
      <c r="M5573">
        <v>2404300</v>
      </c>
      <c r="N5573" t="s">
        <v>6500</v>
      </c>
      <c r="O5573">
        <v>123</v>
      </c>
      <c r="P5573" t="str">
        <f>IF(Table1[[#This Row],[score]]&gt;=8.5,"High",IF(Table1[[#This Row],[score]]&gt;=7,"Medium","Low"))</f>
        <v>Medium</v>
      </c>
      <c r="Q5573" s="5">
        <f>Table1[[#This Row],[gross]]-Table1[[#This Row],[budget]]</f>
        <v>-595700</v>
      </c>
      <c r="R5573" s="5" t="str">
        <f>IF(Table1[[#This Row],[Profit]]&gt;0,"Profit","Loss")</f>
        <v>Loss</v>
      </c>
      <c r="S5573" s="6" t="str">
        <f>FLOOR(Table1[[#This Row],[year]]-1900,10)+1900 &amp; "-" &amp; FLOOR(Table1[[#This Row],[year]]-1890,10)+1900</f>
        <v>2000-2010</v>
      </c>
      <c r="T5573" s="14" t="s">
        <v>21844</v>
      </c>
      <c r="AB5573" s="14"/>
    </row>
    <row r="5574" spans="1:28" hidden="1" x14ac:dyDescent="0.3">
      <c r="A5574" t="s">
        <v>16348</v>
      </c>
      <c r="B5574" t="s">
        <v>443</v>
      </c>
      <c r="C5574" t="s">
        <v>41</v>
      </c>
      <c r="D5574">
        <v>2009</v>
      </c>
      <c r="E5574" t="s">
        <v>16349</v>
      </c>
      <c r="F5574">
        <v>6.3</v>
      </c>
      <c r="G5574">
        <v>65000</v>
      </c>
      <c r="H5574" t="s">
        <v>16350</v>
      </c>
      <c r="I5574" t="s">
        <v>16350</v>
      </c>
      <c r="J5574" t="s">
        <v>16351</v>
      </c>
      <c r="K5574" t="s">
        <v>9786</v>
      </c>
      <c r="L5574">
        <v>800000</v>
      </c>
      <c r="M5574">
        <v>2166797</v>
      </c>
      <c r="N5574" t="s">
        <v>16352</v>
      </c>
      <c r="O5574">
        <v>91</v>
      </c>
      <c r="P5574" t="str">
        <f>IF(Table1[[#This Row],[score]]&gt;=8.5,"High",IF(Table1[[#This Row],[score]]&gt;=7,"Medium","Low"))</f>
        <v>Low</v>
      </c>
      <c r="Q5574" s="5">
        <f>Table1[[#This Row],[gross]]-Table1[[#This Row],[budget]]</f>
        <v>1366797</v>
      </c>
      <c r="R5574" s="5" t="str">
        <f>IF(Table1[[#This Row],[Profit]]&gt;0,"Profit","Loss")</f>
        <v>Profit</v>
      </c>
      <c r="S5574" s="6" t="str">
        <f>FLOOR(Table1[[#This Row],[year]]-1900,10)+1900 &amp; "-" &amp; FLOOR(Table1[[#This Row],[year]]-1890,10)+1900</f>
        <v>2000-2010</v>
      </c>
      <c r="T5574" s="14" t="s">
        <v>21875</v>
      </c>
      <c r="AB5574" s="14"/>
    </row>
    <row r="5575" spans="1:28" hidden="1" x14ac:dyDescent="0.3">
      <c r="A5575" t="s">
        <v>16379</v>
      </c>
      <c r="B5575" t="s">
        <v>443</v>
      </c>
      <c r="C5575" t="s">
        <v>390</v>
      </c>
      <c r="D5575">
        <v>2009</v>
      </c>
      <c r="E5575" t="s">
        <v>16380</v>
      </c>
      <c r="F5575">
        <v>7.6</v>
      </c>
      <c r="G5575">
        <v>33000</v>
      </c>
      <c r="H5575" t="s">
        <v>16381</v>
      </c>
      <c r="I5575" t="s">
        <v>16381</v>
      </c>
      <c r="J5575" t="s">
        <v>16382</v>
      </c>
      <c r="K5575" t="s">
        <v>3125</v>
      </c>
      <c r="L5575">
        <v>8000000</v>
      </c>
      <c r="M5575">
        <v>1803412</v>
      </c>
      <c r="N5575" t="s">
        <v>13111</v>
      </c>
      <c r="O5575">
        <v>75</v>
      </c>
      <c r="P5575" t="str">
        <f>IF(Table1[[#This Row],[score]]&gt;=8.5,"High",IF(Table1[[#This Row],[score]]&gt;=7,"Medium","Low"))</f>
        <v>Medium</v>
      </c>
      <c r="Q5575" s="5">
        <f>Table1[[#This Row],[gross]]-Table1[[#This Row],[budget]]</f>
        <v>-6196588</v>
      </c>
      <c r="R5575" s="5" t="str">
        <f>IF(Table1[[#This Row],[Profit]]&gt;0,"Profit","Loss")</f>
        <v>Loss</v>
      </c>
      <c r="S5575" s="6" t="str">
        <f>FLOOR(Table1[[#This Row],[year]]-1900,10)+1900 &amp; "-" &amp; FLOOR(Table1[[#This Row],[year]]-1890,10)+1900</f>
        <v>2000-2010</v>
      </c>
      <c r="T5575" s="14" t="s">
        <v>21835</v>
      </c>
      <c r="AB5575" s="14"/>
    </row>
    <row r="5576" spans="1:28" hidden="1" x14ac:dyDescent="0.3">
      <c r="A5576" t="s">
        <v>16050</v>
      </c>
      <c r="B5576" t="s">
        <v>1974</v>
      </c>
      <c r="C5576" t="s">
        <v>17</v>
      </c>
      <c r="D5576">
        <v>2009</v>
      </c>
      <c r="E5576" t="s">
        <v>16051</v>
      </c>
      <c r="F5576">
        <v>6.8</v>
      </c>
      <c r="G5576">
        <v>20000</v>
      </c>
      <c r="H5576" t="s">
        <v>2215</v>
      </c>
      <c r="I5576" t="s">
        <v>2215</v>
      </c>
      <c r="J5576" t="s">
        <v>11441</v>
      </c>
      <c r="K5576" t="s">
        <v>3125</v>
      </c>
      <c r="L5576">
        <v>12000000</v>
      </c>
      <c r="M5576">
        <v>1790061</v>
      </c>
      <c r="N5576" t="s">
        <v>16052</v>
      </c>
      <c r="O5576">
        <v>111</v>
      </c>
      <c r="P5576" t="str">
        <f>IF(Table1[[#This Row],[score]]&gt;=8.5,"High",IF(Table1[[#This Row],[score]]&gt;=7,"Medium","Low"))</f>
        <v>Low</v>
      </c>
      <c r="Q5576" s="5">
        <f>Table1[[#This Row],[gross]]-Table1[[#This Row],[budget]]</f>
        <v>-10209939</v>
      </c>
      <c r="R5576" s="5" t="str">
        <f>IF(Table1[[#This Row],[Profit]]&gt;0,"Profit","Loss")</f>
        <v>Loss</v>
      </c>
      <c r="S5576" s="6" t="str">
        <f>FLOOR(Table1[[#This Row],[year]]-1900,10)+1900 &amp; "-" &amp; FLOOR(Table1[[#This Row],[year]]-1890,10)+1900</f>
        <v>2000-2010</v>
      </c>
      <c r="T5576" s="14" t="s">
        <v>21838</v>
      </c>
      <c r="AB5576" s="14"/>
    </row>
    <row r="5577" spans="1:28" hidden="1" x14ac:dyDescent="0.3">
      <c r="A5577" t="s">
        <v>16357</v>
      </c>
      <c r="B5577" t="s">
        <v>16</v>
      </c>
      <c r="C5577" t="s">
        <v>17</v>
      </c>
      <c r="D5577">
        <v>2009</v>
      </c>
      <c r="E5577" t="s">
        <v>15672</v>
      </c>
      <c r="F5577">
        <v>7.1</v>
      </c>
      <c r="G5577">
        <v>34000</v>
      </c>
      <c r="H5577" t="s">
        <v>16358</v>
      </c>
      <c r="I5577" t="s">
        <v>16359</v>
      </c>
      <c r="J5577" t="s">
        <v>16360</v>
      </c>
      <c r="K5577" t="s">
        <v>30</v>
      </c>
      <c r="L5577">
        <v>6500000</v>
      </c>
      <c r="M5577">
        <v>1595417</v>
      </c>
      <c r="N5577" t="s">
        <v>16361</v>
      </c>
      <c r="O5577">
        <v>113</v>
      </c>
      <c r="P5577" t="str">
        <f>IF(Table1[[#This Row],[score]]&gt;=8.5,"High",IF(Table1[[#This Row],[score]]&gt;=7,"Medium","Low"))</f>
        <v>Medium</v>
      </c>
      <c r="Q5577" s="5">
        <f>Table1[[#This Row],[gross]]-Table1[[#This Row],[budget]]</f>
        <v>-4904583</v>
      </c>
      <c r="R5577" s="5" t="str">
        <f>IF(Table1[[#This Row],[Profit]]&gt;0,"Profit","Loss")</f>
        <v>Loss</v>
      </c>
      <c r="S5577" s="6" t="str">
        <f>FLOOR(Table1[[#This Row],[year]]-1900,10)+1900 &amp; "-" &amp; FLOOR(Table1[[#This Row],[year]]-1890,10)+1900</f>
        <v>2000-2010</v>
      </c>
      <c r="T5577" s="14" t="s">
        <v>21835</v>
      </c>
      <c r="AB5577" s="14"/>
    </row>
    <row r="5578" spans="1:28" hidden="1" x14ac:dyDescent="0.3">
      <c r="A5578" t="s">
        <v>16234</v>
      </c>
      <c r="B5578" t="s">
        <v>16</v>
      </c>
      <c r="C5578" t="s">
        <v>17</v>
      </c>
      <c r="D5578">
        <v>2009</v>
      </c>
      <c r="E5578" t="s">
        <v>16128</v>
      </c>
      <c r="F5578">
        <v>5.5</v>
      </c>
      <c r="G5578">
        <v>16000</v>
      </c>
      <c r="H5578" t="s">
        <v>5056</v>
      </c>
      <c r="I5578" t="s">
        <v>9992</v>
      </c>
      <c r="J5578" t="s">
        <v>16235</v>
      </c>
      <c r="K5578" t="s">
        <v>30</v>
      </c>
      <c r="L5578">
        <v>1700000</v>
      </c>
      <c r="M5578">
        <v>1060941</v>
      </c>
      <c r="N5578" t="s">
        <v>16236</v>
      </c>
      <c r="O5578">
        <v>77</v>
      </c>
      <c r="P5578" t="str">
        <f>IF(Table1[[#This Row],[score]]&gt;=8.5,"High",IF(Table1[[#This Row],[score]]&gt;=7,"Medium","Low"))</f>
        <v>Low</v>
      </c>
      <c r="Q5578" s="5">
        <f>Table1[[#This Row],[gross]]-Table1[[#This Row],[budget]]</f>
        <v>-639059</v>
      </c>
      <c r="R5578" s="5" t="str">
        <f>IF(Table1[[#This Row],[Profit]]&gt;0,"Profit","Loss")</f>
        <v>Loss</v>
      </c>
      <c r="S5578" s="6" t="str">
        <f>FLOOR(Table1[[#This Row],[year]]-1900,10)+1900 &amp; "-" &amp; FLOOR(Table1[[#This Row],[year]]-1890,10)+1900</f>
        <v>2000-2010</v>
      </c>
      <c r="T5578" s="14" t="s">
        <v>21842</v>
      </c>
      <c r="AB5578" s="14"/>
    </row>
    <row r="5579" spans="1:28" hidden="1" x14ac:dyDescent="0.3">
      <c r="A5579" t="s">
        <v>15971</v>
      </c>
      <c r="B5579" t="s">
        <v>1974</v>
      </c>
      <c r="C5579" t="s">
        <v>25</v>
      </c>
      <c r="D5579">
        <v>2009</v>
      </c>
      <c r="E5579" t="s">
        <v>15972</v>
      </c>
      <c r="F5579">
        <v>6.6</v>
      </c>
      <c r="G5579">
        <v>57000</v>
      </c>
      <c r="H5579" t="s">
        <v>15973</v>
      </c>
      <c r="I5579" t="s">
        <v>15974</v>
      </c>
      <c r="J5579" t="s">
        <v>15175</v>
      </c>
      <c r="K5579" t="s">
        <v>30</v>
      </c>
      <c r="L5579">
        <v>3900000</v>
      </c>
      <c r="M5579">
        <v>961203</v>
      </c>
      <c r="N5579" t="s">
        <v>13729</v>
      </c>
      <c r="O5579">
        <v>90</v>
      </c>
      <c r="P5579" t="str">
        <f>IF(Table1[[#This Row],[score]]&gt;=8.5,"High",IF(Table1[[#This Row],[score]]&gt;=7,"Medium","Low"))</f>
        <v>Low</v>
      </c>
      <c r="Q5579" s="5">
        <f>Table1[[#This Row],[gross]]-Table1[[#This Row],[budget]]</f>
        <v>-2938797</v>
      </c>
      <c r="R5579" s="5" t="str">
        <f>IF(Table1[[#This Row],[Profit]]&gt;0,"Profit","Loss")</f>
        <v>Loss</v>
      </c>
      <c r="S5579" s="6" t="str">
        <f>FLOOR(Table1[[#This Row],[year]]-1900,10)+1900 &amp; "-" &amp; FLOOR(Table1[[#This Row],[year]]-1890,10)+1900</f>
        <v>2000-2010</v>
      </c>
      <c r="T5579" s="14" t="s">
        <v>21868</v>
      </c>
      <c r="AB5579" s="14"/>
    </row>
    <row r="5580" spans="1:28" hidden="1" x14ac:dyDescent="0.3">
      <c r="A5580" t="s">
        <v>16383</v>
      </c>
      <c r="B5580" t="s">
        <v>16</v>
      </c>
      <c r="C5580" t="s">
        <v>104</v>
      </c>
      <c r="D5580">
        <v>2009</v>
      </c>
      <c r="E5580" t="s">
        <v>16384</v>
      </c>
      <c r="F5580">
        <v>6.7</v>
      </c>
      <c r="G5580">
        <v>26000</v>
      </c>
      <c r="H5580" t="s">
        <v>16385</v>
      </c>
      <c r="I5580" t="s">
        <v>16385</v>
      </c>
      <c r="J5580" t="s">
        <v>16386</v>
      </c>
      <c r="K5580" t="s">
        <v>22</v>
      </c>
      <c r="L5580">
        <v>800000</v>
      </c>
      <c r="M5580">
        <v>896919</v>
      </c>
      <c r="N5580" t="s">
        <v>16387</v>
      </c>
      <c r="O5580">
        <v>100</v>
      </c>
      <c r="P5580" t="str">
        <f>IF(Table1[[#This Row],[score]]&gt;=8.5,"High",IF(Table1[[#This Row],[score]]&gt;=7,"Medium","Low"))</f>
        <v>Low</v>
      </c>
      <c r="Q5580" s="5">
        <f>Table1[[#This Row],[gross]]-Table1[[#This Row],[budget]]</f>
        <v>96919</v>
      </c>
      <c r="R5580" s="5" t="str">
        <f>IF(Table1[[#This Row],[Profit]]&gt;0,"Profit","Loss")</f>
        <v>Profit</v>
      </c>
      <c r="S5580" s="6" t="str">
        <f>FLOOR(Table1[[#This Row],[year]]-1900,10)+1900 &amp; "-" &amp; FLOOR(Table1[[#This Row],[year]]-1890,10)+1900</f>
        <v>2000-2010</v>
      </c>
      <c r="T5580" s="14" t="s">
        <v>21844</v>
      </c>
      <c r="AB5580" s="14"/>
    </row>
    <row r="5581" spans="1:28" hidden="1" x14ac:dyDescent="0.3">
      <c r="A5581" t="s">
        <v>16270</v>
      </c>
      <c r="B5581" t="s">
        <v>950</v>
      </c>
      <c r="C5581" t="s">
        <v>17</v>
      </c>
      <c r="D5581">
        <v>2009</v>
      </c>
      <c r="E5581" t="s">
        <v>16271</v>
      </c>
      <c r="F5581">
        <v>8</v>
      </c>
      <c r="G5581">
        <v>48000</v>
      </c>
      <c r="H5581" t="s">
        <v>16272</v>
      </c>
      <c r="I5581" t="s">
        <v>16272</v>
      </c>
      <c r="J5581" t="s">
        <v>16273</v>
      </c>
      <c r="K5581" t="s">
        <v>5812</v>
      </c>
      <c r="L5581">
        <f>20500000</f>
        <v>20500000</v>
      </c>
      <c r="M5581">
        <v>879422</v>
      </c>
      <c r="N5581" t="s">
        <v>16274</v>
      </c>
      <c r="O5581">
        <v>119</v>
      </c>
      <c r="P5581" t="str">
        <f>IF(Table1[[#This Row],[score]]&gt;=8.5,"High",IF(Table1[[#This Row],[score]]&gt;=7,"Medium","Low"))</f>
        <v>Medium</v>
      </c>
      <c r="Q5581" s="5">
        <f>Table1[[#This Row],[gross]]-Table1[[#This Row],[budget]]</f>
        <v>-19620578</v>
      </c>
      <c r="R5581" s="5" t="str">
        <f>IF(Table1[[#This Row],[Profit]]&gt;0,"Profit","Loss")</f>
        <v>Loss</v>
      </c>
      <c r="S5581" s="6" t="str">
        <f>FLOOR(Table1[[#This Row],[year]]-1900,10)+1900 &amp; "-" &amp; FLOOR(Table1[[#This Row],[year]]-1890,10)+1900</f>
        <v>2000-2010</v>
      </c>
      <c r="T5581" s="14" t="s">
        <v>21863</v>
      </c>
      <c r="AB5581" s="14"/>
    </row>
    <row r="5582" spans="1:28" hidden="1" x14ac:dyDescent="0.3">
      <c r="A5582" t="s">
        <v>16012</v>
      </c>
      <c r="B5582" t="s">
        <v>443</v>
      </c>
      <c r="C5582" t="s">
        <v>17</v>
      </c>
      <c r="D5582">
        <v>2009</v>
      </c>
      <c r="E5582" t="s">
        <v>16013</v>
      </c>
      <c r="F5582">
        <v>7.3</v>
      </c>
      <c r="G5582">
        <v>74000</v>
      </c>
      <c r="H5582" t="s">
        <v>10180</v>
      </c>
      <c r="I5582" t="s">
        <v>10180</v>
      </c>
      <c r="J5582" t="s">
        <v>16014</v>
      </c>
      <c r="K5582" t="s">
        <v>448</v>
      </c>
      <c r="L5582">
        <v>16000000</v>
      </c>
      <c r="M5582">
        <v>775385</v>
      </c>
      <c r="N5582" t="s">
        <v>16015</v>
      </c>
      <c r="O5582">
        <v>161</v>
      </c>
      <c r="P5582" t="str">
        <f>IF(Table1[[#This Row],[score]]&gt;=8.5,"High",IF(Table1[[#This Row],[score]]&gt;=7,"Medium","Low"))</f>
        <v>Medium</v>
      </c>
      <c r="Q5582" s="5">
        <f>Table1[[#This Row],[gross]]-Table1[[#This Row],[budget]]</f>
        <v>-15224615</v>
      </c>
      <c r="R5582" s="5" t="str">
        <f>IF(Table1[[#This Row],[Profit]]&gt;0,"Profit","Loss")</f>
        <v>Loss</v>
      </c>
      <c r="S5582" s="6" t="str">
        <f>FLOOR(Table1[[#This Row],[year]]-1900,10)+1900 &amp; "-" &amp; FLOOR(Table1[[#This Row],[year]]-1890,10)+1900</f>
        <v>2000-2010</v>
      </c>
      <c r="T5582" s="14" t="s">
        <v>21842</v>
      </c>
      <c r="AB5582" s="14"/>
    </row>
    <row r="5583" spans="1:28" hidden="1" x14ac:dyDescent="0.3">
      <c r="A5583" t="s">
        <v>16293</v>
      </c>
      <c r="B5583" t="s">
        <v>16</v>
      </c>
      <c r="C5583" t="s">
        <v>41</v>
      </c>
      <c r="D5583">
        <v>2009</v>
      </c>
      <c r="E5583" t="s">
        <v>16294</v>
      </c>
      <c r="F5583">
        <v>6.8</v>
      </c>
      <c r="G5583">
        <v>37000</v>
      </c>
      <c r="H5583" t="s">
        <v>3480</v>
      </c>
      <c r="I5583" t="s">
        <v>3480</v>
      </c>
      <c r="J5583" t="s">
        <v>8960</v>
      </c>
      <c r="K5583" t="s">
        <v>30</v>
      </c>
      <c r="L5583">
        <v>20000000</v>
      </c>
      <c r="M5583">
        <v>754301</v>
      </c>
      <c r="N5583" t="s">
        <v>44</v>
      </c>
      <c r="O5583">
        <v>105</v>
      </c>
      <c r="P5583" t="str">
        <f>IF(Table1[[#This Row],[score]]&gt;=8.5,"High",IF(Table1[[#This Row],[score]]&gt;=7,"Medium","Low"))</f>
        <v>Low</v>
      </c>
      <c r="Q5583" s="5">
        <f>Table1[[#This Row],[gross]]-Table1[[#This Row],[budget]]</f>
        <v>-19245699</v>
      </c>
      <c r="R5583" s="5" t="str">
        <f>IF(Table1[[#This Row],[Profit]]&gt;0,"Profit","Loss")</f>
        <v>Loss</v>
      </c>
      <c r="S5583" s="6" t="str">
        <f>FLOOR(Table1[[#This Row],[year]]-1900,10)+1900 &amp; "-" &amp; FLOOR(Table1[[#This Row],[year]]-1890,10)+1900</f>
        <v>2000-2010</v>
      </c>
      <c r="T5583" s="14" t="s">
        <v>21835</v>
      </c>
      <c r="AB5583" s="14"/>
    </row>
    <row r="5584" spans="1:28" hidden="1" x14ac:dyDescent="0.3">
      <c r="A5584" t="s">
        <v>16022</v>
      </c>
      <c r="B5584" t="s">
        <v>443</v>
      </c>
      <c r="C5584" t="s">
        <v>17</v>
      </c>
      <c r="D5584">
        <v>2009</v>
      </c>
      <c r="E5584" t="s">
        <v>16023</v>
      </c>
      <c r="F5584">
        <v>7.2</v>
      </c>
      <c r="G5584">
        <v>87000</v>
      </c>
      <c r="H5584" t="s">
        <v>16024</v>
      </c>
      <c r="I5584" t="s">
        <v>16025</v>
      </c>
      <c r="J5584" t="s">
        <v>16026</v>
      </c>
      <c r="K5584" t="s">
        <v>8851</v>
      </c>
      <c r="L5584">
        <f>20500000</f>
        <v>20500000</v>
      </c>
      <c r="M5584">
        <v>676126</v>
      </c>
      <c r="N5584" t="s">
        <v>16027</v>
      </c>
      <c r="O5584">
        <v>97</v>
      </c>
      <c r="P5584" t="str">
        <f>IF(Table1[[#This Row],[score]]&gt;=8.5,"High",IF(Table1[[#This Row],[score]]&gt;=7,"Medium","Low"))</f>
        <v>Medium</v>
      </c>
      <c r="Q5584" s="5">
        <f>Table1[[#This Row],[gross]]-Table1[[#This Row],[budget]]</f>
        <v>-19823874</v>
      </c>
      <c r="R5584" s="5" t="str">
        <f>IF(Table1[[#This Row],[Profit]]&gt;0,"Profit","Loss")</f>
        <v>Loss</v>
      </c>
      <c r="S5584" s="6" t="str">
        <f>FLOOR(Table1[[#This Row],[year]]-1900,10)+1900 &amp; "-" &amp; FLOOR(Table1[[#This Row],[year]]-1890,10)+1900</f>
        <v>2000-2010</v>
      </c>
      <c r="T5584" s="14" t="s">
        <v>21864</v>
      </c>
      <c r="AB5584" s="14"/>
    </row>
    <row r="5585" spans="1:28" hidden="1" x14ac:dyDescent="0.3">
      <c r="A5585" t="s">
        <v>16362</v>
      </c>
      <c r="B5585" t="s">
        <v>16</v>
      </c>
      <c r="C5585" t="s">
        <v>34</v>
      </c>
      <c r="D5585">
        <v>2009</v>
      </c>
      <c r="E5585" t="s">
        <v>16363</v>
      </c>
      <c r="F5585">
        <v>4.5</v>
      </c>
      <c r="G5585">
        <v>13000</v>
      </c>
      <c r="H5585" t="s">
        <v>16364</v>
      </c>
      <c r="I5585" t="s">
        <v>16364</v>
      </c>
      <c r="J5585" t="s">
        <v>16365</v>
      </c>
      <c r="K5585" t="s">
        <v>30</v>
      </c>
      <c r="L5585">
        <f>20500000</f>
        <v>20500000</v>
      </c>
      <c r="M5585">
        <v>439587</v>
      </c>
      <c r="N5585" t="s">
        <v>16366</v>
      </c>
      <c r="O5585">
        <v>109</v>
      </c>
      <c r="P5585" t="str">
        <f>IF(Table1[[#This Row],[score]]&gt;=8.5,"High",IF(Table1[[#This Row],[score]]&gt;=7,"Medium","Low"))</f>
        <v>Low</v>
      </c>
      <c r="Q5585" s="5">
        <f>Table1[[#This Row],[gross]]-Table1[[#This Row],[budget]]</f>
        <v>-20060413</v>
      </c>
      <c r="R5585" s="5" t="str">
        <f>IF(Table1[[#This Row],[Profit]]&gt;0,"Profit","Loss")</f>
        <v>Loss</v>
      </c>
      <c r="S5585" s="6" t="str">
        <f>FLOOR(Table1[[#This Row],[year]]-1900,10)+1900 &amp; "-" &amp; FLOOR(Table1[[#This Row],[year]]-1890,10)+1900</f>
        <v>2000-2010</v>
      </c>
      <c r="T5585" s="14" t="s">
        <v>21855</v>
      </c>
      <c r="AB5585" s="14"/>
    </row>
    <row r="5586" spans="1:28" hidden="1" x14ac:dyDescent="0.3">
      <c r="A5586" t="s">
        <v>16278</v>
      </c>
      <c r="B5586" t="s">
        <v>16</v>
      </c>
      <c r="C5586" t="s">
        <v>41</v>
      </c>
      <c r="D5586">
        <v>2009</v>
      </c>
      <c r="E5586" t="s">
        <v>16279</v>
      </c>
      <c r="F5586">
        <v>4.9000000000000004</v>
      </c>
      <c r="G5586">
        <v>21000</v>
      </c>
      <c r="H5586" t="s">
        <v>1061</v>
      </c>
      <c r="I5586" t="s">
        <v>1061</v>
      </c>
      <c r="J5586" t="s">
        <v>16280</v>
      </c>
      <c r="K5586" t="s">
        <v>30</v>
      </c>
      <c r="L5586">
        <v>4000000</v>
      </c>
      <c r="M5586">
        <v>386078</v>
      </c>
      <c r="N5586" t="s">
        <v>16281</v>
      </c>
      <c r="O5586">
        <v>90</v>
      </c>
      <c r="P5586" t="str">
        <f>IF(Table1[[#This Row],[score]]&gt;=8.5,"High",IF(Table1[[#This Row],[score]]&gt;=7,"Medium","Low"))</f>
        <v>Low</v>
      </c>
      <c r="Q5586" s="5">
        <f>Table1[[#This Row],[gross]]-Table1[[#This Row],[budget]]</f>
        <v>-3613922</v>
      </c>
      <c r="R5586" s="5" t="str">
        <f>IF(Table1[[#This Row],[Profit]]&gt;0,"Profit","Loss")</f>
        <v>Loss</v>
      </c>
      <c r="S5586" s="6" t="str">
        <f>FLOOR(Table1[[#This Row],[year]]-1900,10)+1900 &amp; "-" &amp; FLOOR(Table1[[#This Row],[year]]-1890,10)+1900</f>
        <v>2000-2010</v>
      </c>
      <c r="T5586" s="14" t="s">
        <v>21860</v>
      </c>
      <c r="AB5586" s="14"/>
    </row>
    <row r="5587" spans="1:28" hidden="1" x14ac:dyDescent="0.3">
      <c r="A5587" t="s">
        <v>16224</v>
      </c>
      <c r="B5587" t="s">
        <v>16</v>
      </c>
      <c r="C5587" t="s">
        <v>41</v>
      </c>
      <c r="D5587">
        <v>2009</v>
      </c>
      <c r="E5587" t="s">
        <v>15672</v>
      </c>
      <c r="F5587">
        <v>5.4</v>
      </c>
      <c r="G5587">
        <v>8000</v>
      </c>
      <c r="H5587" t="s">
        <v>16225</v>
      </c>
      <c r="I5587" t="s">
        <v>5387</v>
      </c>
      <c r="J5587" t="s">
        <v>7135</v>
      </c>
      <c r="K5587" t="s">
        <v>30</v>
      </c>
      <c r="L5587">
        <f>20500000</f>
        <v>20500000</v>
      </c>
      <c r="M5587">
        <v>348327</v>
      </c>
      <c r="N5587" t="s">
        <v>15137</v>
      </c>
      <c r="O5587">
        <v>81</v>
      </c>
      <c r="P5587" t="str">
        <f>IF(Table1[[#This Row],[score]]&gt;=8.5,"High",IF(Table1[[#This Row],[score]]&gt;=7,"Medium","Low"))</f>
        <v>Low</v>
      </c>
      <c r="Q5587" s="5">
        <f>Table1[[#This Row],[gross]]-Table1[[#This Row],[budget]]</f>
        <v>-20151673</v>
      </c>
      <c r="R5587" s="5" t="str">
        <f>IF(Table1[[#This Row],[Profit]]&gt;0,"Profit","Loss")</f>
        <v>Loss</v>
      </c>
      <c r="S5587" s="6" t="str">
        <f>FLOOR(Table1[[#This Row],[year]]-1900,10)+1900 &amp; "-" &amp; FLOOR(Table1[[#This Row],[year]]-1890,10)+1900</f>
        <v>2000-2010</v>
      </c>
      <c r="T5587" s="14" t="s">
        <v>21835</v>
      </c>
      <c r="AB5587" s="14"/>
    </row>
    <row r="5588" spans="1:28" hidden="1" x14ac:dyDescent="0.3">
      <c r="A5588" t="s">
        <v>15999</v>
      </c>
      <c r="B5588" t="s">
        <v>16</v>
      </c>
      <c r="C5588" t="s">
        <v>52</v>
      </c>
      <c r="D5588">
        <v>2009</v>
      </c>
      <c r="E5588" t="s">
        <v>16000</v>
      </c>
      <c r="F5588">
        <v>4.4000000000000004</v>
      </c>
      <c r="G5588">
        <v>75000</v>
      </c>
      <c r="H5588" t="s">
        <v>16001</v>
      </c>
      <c r="I5588" t="s">
        <v>16001</v>
      </c>
      <c r="J5588" t="s">
        <v>16002</v>
      </c>
      <c r="K5588" t="s">
        <v>1404</v>
      </c>
      <c r="L5588">
        <f>20500000</f>
        <v>20500000</v>
      </c>
      <c r="M5588">
        <v>325113</v>
      </c>
      <c r="N5588" t="s">
        <v>16003</v>
      </c>
      <c r="O5588">
        <v>92</v>
      </c>
      <c r="P5588" t="str">
        <f>IF(Table1[[#This Row],[score]]&gt;=8.5,"High",IF(Table1[[#This Row],[score]]&gt;=7,"Medium","Low"))</f>
        <v>Low</v>
      </c>
      <c r="Q5588" s="5">
        <f>Table1[[#This Row],[gross]]-Table1[[#This Row],[budget]]</f>
        <v>-20174887</v>
      </c>
      <c r="R5588" s="5" t="str">
        <f>IF(Table1[[#This Row],[Profit]]&gt;0,"Profit","Loss")</f>
        <v>Loss</v>
      </c>
      <c r="S5588" s="6" t="str">
        <f>FLOOR(Table1[[#This Row],[year]]-1900,10)+1900 &amp; "-" &amp; FLOOR(Table1[[#This Row],[year]]-1890,10)+1900</f>
        <v>2000-2010</v>
      </c>
      <c r="T5588" s="14" t="s">
        <v>21835</v>
      </c>
      <c r="AB5588" s="14"/>
    </row>
    <row r="5589" spans="1:28" hidden="1" x14ac:dyDescent="0.3">
      <c r="A5589" t="s">
        <v>16250</v>
      </c>
      <c r="B5589" t="s">
        <v>16</v>
      </c>
      <c r="C5589" t="s">
        <v>34</v>
      </c>
      <c r="D5589">
        <v>2009</v>
      </c>
      <c r="E5589" t="s">
        <v>16251</v>
      </c>
      <c r="F5589">
        <v>7.4</v>
      </c>
      <c r="G5589">
        <v>47000</v>
      </c>
      <c r="H5589" t="s">
        <v>16252</v>
      </c>
      <c r="I5589" t="s">
        <v>9548</v>
      </c>
      <c r="J5589" t="s">
        <v>9548</v>
      </c>
      <c r="K5589" t="s">
        <v>30</v>
      </c>
      <c r="L5589">
        <v>2900000</v>
      </c>
      <c r="M5589">
        <v>296557</v>
      </c>
      <c r="N5589" t="s">
        <v>10964</v>
      </c>
      <c r="O5589">
        <v>84</v>
      </c>
      <c r="P5589" t="str">
        <f>IF(Table1[[#This Row],[score]]&gt;=8.5,"High",IF(Table1[[#This Row],[score]]&gt;=7,"Medium","Low"))</f>
        <v>Medium</v>
      </c>
      <c r="Q5589" s="5">
        <f>Table1[[#This Row],[gross]]-Table1[[#This Row],[budget]]</f>
        <v>-2603443</v>
      </c>
      <c r="R5589" s="5" t="str">
        <f>IF(Table1[[#This Row],[Profit]]&gt;0,"Profit","Loss")</f>
        <v>Loss</v>
      </c>
      <c r="S5589" s="6" t="str">
        <f>FLOOR(Table1[[#This Row],[year]]-1900,10)+1900 &amp; "-" &amp; FLOOR(Table1[[#This Row],[year]]-1890,10)+1900</f>
        <v>2000-2010</v>
      </c>
      <c r="T5589" s="14" t="s">
        <v>21842</v>
      </c>
      <c r="AB5589" s="14"/>
    </row>
    <row r="5590" spans="1:28" hidden="1" x14ac:dyDescent="0.3">
      <c r="A5590" t="s">
        <v>16194</v>
      </c>
      <c r="B5590" t="s">
        <v>443</v>
      </c>
      <c r="C5590" t="s">
        <v>34</v>
      </c>
      <c r="D5590">
        <v>2009</v>
      </c>
      <c r="E5590" t="s">
        <v>16195</v>
      </c>
      <c r="F5590">
        <v>6.1</v>
      </c>
      <c r="G5590">
        <v>57000</v>
      </c>
      <c r="H5590" t="s">
        <v>9062</v>
      </c>
      <c r="I5590" t="s">
        <v>9062</v>
      </c>
      <c r="J5590" t="s">
        <v>14735</v>
      </c>
      <c r="K5590" t="s">
        <v>3770</v>
      </c>
      <c r="L5590">
        <f>20500000</f>
        <v>20500000</v>
      </c>
      <c r="M5590">
        <v>282737</v>
      </c>
      <c r="N5590" t="s">
        <v>6500</v>
      </c>
      <c r="O5590">
        <v>93</v>
      </c>
      <c r="P5590" t="str">
        <f>IF(Table1[[#This Row],[score]]&gt;=8.5,"High",IF(Table1[[#This Row],[score]]&gt;=7,"Medium","Low"))</f>
        <v>Low</v>
      </c>
      <c r="Q5590" s="5">
        <f>Table1[[#This Row],[gross]]-Table1[[#This Row],[budget]]</f>
        <v>-20217263</v>
      </c>
      <c r="R5590" s="5" t="str">
        <f>IF(Table1[[#This Row],[Profit]]&gt;0,"Profit","Loss")</f>
        <v>Loss</v>
      </c>
      <c r="S5590" s="6" t="str">
        <f>FLOOR(Table1[[#This Row],[year]]-1900,10)+1900 &amp; "-" &amp; FLOOR(Table1[[#This Row],[year]]-1890,10)+1900</f>
        <v>2000-2010</v>
      </c>
      <c r="T5590" s="14" t="s">
        <v>21849</v>
      </c>
      <c r="AB5590" s="14"/>
    </row>
    <row r="5591" spans="1:28" hidden="1" x14ac:dyDescent="0.3">
      <c r="A5591" t="s">
        <v>16368</v>
      </c>
      <c r="B5591" t="s">
        <v>16</v>
      </c>
      <c r="C5591" t="s">
        <v>41</v>
      </c>
      <c r="D5591">
        <v>2009</v>
      </c>
      <c r="E5591" t="s">
        <v>16369</v>
      </c>
      <c r="F5591">
        <v>6.9</v>
      </c>
      <c r="G5591">
        <v>38000</v>
      </c>
      <c r="H5591" t="s">
        <v>4923</v>
      </c>
      <c r="I5591" t="s">
        <v>4923</v>
      </c>
      <c r="J5591" t="s">
        <v>97</v>
      </c>
      <c r="K5591" t="s">
        <v>30</v>
      </c>
      <c r="L5591">
        <f>20500000</f>
        <v>20500000</v>
      </c>
      <c r="M5591">
        <v>221805</v>
      </c>
      <c r="N5591" t="s">
        <v>16236</v>
      </c>
      <c r="O5591">
        <v>99</v>
      </c>
      <c r="P5591" t="str">
        <f>IF(Table1[[#This Row],[score]]&gt;=8.5,"High",IF(Table1[[#This Row],[score]]&gt;=7,"Medium","Low"))</f>
        <v>Low</v>
      </c>
      <c r="Q5591" s="5">
        <f>Table1[[#This Row],[gross]]-Table1[[#This Row],[budget]]</f>
        <v>-20278195</v>
      </c>
      <c r="R5591" s="5" t="str">
        <f>IF(Table1[[#This Row],[Profit]]&gt;0,"Profit","Loss")</f>
        <v>Loss</v>
      </c>
      <c r="S5591" s="6" t="str">
        <f>FLOOR(Table1[[#This Row],[year]]-1900,10)+1900 &amp; "-" &amp; FLOOR(Table1[[#This Row],[year]]-1890,10)+1900</f>
        <v>2000-2010</v>
      </c>
      <c r="T5591" s="14" t="s">
        <v>21838</v>
      </c>
      <c r="AB5591" s="14"/>
    </row>
    <row r="5592" spans="1:28" hidden="1" x14ac:dyDescent="0.3">
      <c r="A5592" t="s">
        <v>16413</v>
      </c>
      <c r="B5592" t="s">
        <v>1974</v>
      </c>
      <c r="C5592" t="s">
        <v>25</v>
      </c>
      <c r="D5592">
        <v>2009</v>
      </c>
      <c r="E5592" t="s">
        <v>16414</v>
      </c>
      <c r="F5592">
        <v>6.2</v>
      </c>
      <c r="G5592">
        <v>11000</v>
      </c>
      <c r="H5592" t="s">
        <v>13395</v>
      </c>
      <c r="I5592" t="s">
        <v>13395</v>
      </c>
      <c r="J5592" t="s">
        <v>16415</v>
      </c>
      <c r="K5592" t="s">
        <v>30</v>
      </c>
      <c r="L5592">
        <v>10000000</v>
      </c>
      <c r="M5592">
        <v>118492</v>
      </c>
      <c r="N5592" t="s">
        <v>16416</v>
      </c>
      <c r="O5592">
        <v>90</v>
      </c>
      <c r="P5592" t="str">
        <f>IF(Table1[[#This Row],[score]]&gt;=8.5,"High",IF(Table1[[#This Row],[score]]&gt;=7,"Medium","Low"))</f>
        <v>Low</v>
      </c>
      <c r="Q5592" s="5">
        <f>Table1[[#This Row],[gross]]-Table1[[#This Row],[budget]]</f>
        <v>-9881508</v>
      </c>
      <c r="R5592" s="5" t="str">
        <f>IF(Table1[[#This Row],[Profit]]&gt;0,"Profit","Loss")</f>
        <v>Loss</v>
      </c>
      <c r="S5592" s="6" t="str">
        <f>FLOOR(Table1[[#This Row],[year]]-1900,10)+1900 &amp; "-" &amp; FLOOR(Table1[[#This Row],[year]]-1890,10)+1900</f>
        <v>2000-2010</v>
      </c>
      <c r="T5592" s="14" t="s">
        <v>21860</v>
      </c>
      <c r="AB5592" s="14"/>
    </row>
    <row r="5593" spans="1:28" hidden="1" x14ac:dyDescent="0.3">
      <c r="A5593" t="s">
        <v>16426</v>
      </c>
      <c r="B5593" t="s">
        <v>16</v>
      </c>
      <c r="C5593" t="s">
        <v>17</v>
      </c>
      <c r="D5593">
        <v>2009</v>
      </c>
      <c r="E5593" t="s">
        <v>16427</v>
      </c>
      <c r="F5593">
        <v>6.7</v>
      </c>
      <c r="G5593">
        <v>19000</v>
      </c>
      <c r="H5593" t="s">
        <v>16428</v>
      </c>
      <c r="I5593" t="s">
        <v>16429</v>
      </c>
      <c r="J5593" t="s">
        <v>16430</v>
      </c>
      <c r="K5593" t="s">
        <v>22</v>
      </c>
      <c r="L5593">
        <f>20500000</f>
        <v>20500000</v>
      </c>
      <c r="M5593">
        <v>101860</v>
      </c>
      <c r="N5593" t="s">
        <v>16431</v>
      </c>
      <c r="O5593">
        <v>104</v>
      </c>
      <c r="P5593" t="str">
        <f>IF(Table1[[#This Row],[score]]&gt;=8.5,"High",IF(Table1[[#This Row],[score]]&gt;=7,"Medium","Low"))</f>
        <v>Low</v>
      </c>
      <c r="Q5593" s="5">
        <f>Table1[[#This Row],[gross]]-Table1[[#This Row],[budget]]</f>
        <v>-20398140</v>
      </c>
      <c r="R5593" s="5" t="str">
        <f>IF(Table1[[#This Row],[Profit]]&gt;0,"Profit","Loss")</f>
        <v>Loss</v>
      </c>
      <c r="S5593" s="6" t="str">
        <f>FLOOR(Table1[[#This Row],[year]]-1900,10)+1900 &amp; "-" &amp; FLOOR(Table1[[#This Row],[year]]-1890,10)+1900</f>
        <v>2000-2010</v>
      </c>
      <c r="T5593" s="14" t="s">
        <v>21835</v>
      </c>
      <c r="AB5593" s="14"/>
    </row>
    <row r="5594" spans="1:28" hidden="1" x14ac:dyDescent="0.3">
      <c r="A5594" t="s">
        <v>16288</v>
      </c>
      <c r="B5594" t="s">
        <v>16</v>
      </c>
      <c r="C5594" t="s">
        <v>52</v>
      </c>
      <c r="D5594">
        <v>2009</v>
      </c>
      <c r="E5594" t="s">
        <v>16289</v>
      </c>
      <c r="F5594">
        <v>6.4</v>
      </c>
      <c r="G5594">
        <v>42000</v>
      </c>
      <c r="H5594" t="s">
        <v>16290</v>
      </c>
      <c r="I5594" t="s">
        <v>16290</v>
      </c>
      <c r="J5594" t="s">
        <v>16291</v>
      </c>
      <c r="K5594" t="s">
        <v>30</v>
      </c>
      <c r="L5594">
        <v>900000</v>
      </c>
      <c r="M5594">
        <v>101215</v>
      </c>
      <c r="N5594" t="s">
        <v>16292</v>
      </c>
      <c r="O5594">
        <v>95</v>
      </c>
      <c r="P5594" t="str">
        <f>IF(Table1[[#This Row],[score]]&gt;=8.5,"High",IF(Table1[[#This Row],[score]]&gt;=7,"Medium","Low"))</f>
        <v>Low</v>
      </c>
      <c r="Q5594" s="5">
        <f>Table1[[#This Row],[gross]]-Table1[[#This Row],[budget]]</f>
        <v>-798785</v>
      </c>
      <c r="R5594" s="5" t="str">
        <f>IF(Table1[[#This Row],[Profit]]&gt;0,"Profit","Loss")</f>
        <v>Loss</v>
      </c>
      <c r="S5594" s="6" t="str">
        <f>FLOOR(Table1[[#This Row],[year]]-1900,10)+1900 &amp; "-" &amp; FLOOR(Table1[[#This Row],[year]]-1890,10)+1900</f>
        <v>2000-2010</v>
      </c>
      <c r="T5594" s="14" t="s">
        <v>21847</v>
      </c>
      <c r="AB5594" s="14"/>
    </row>
    <row r="5595" spans="1:28" hidden="1" x14ac:dyDescent="0.3">
      <c r="A5595" t="s">
        <v>16327</v>
      </c>
      <c r="B5595" t="s">
        <v>16</v>
      </c>
      <c r="C5595" t="s">
        <v>41</v>
      </c>
      <c r="D5595">
        <v>2009</v>
      </c>
      <c r="E5595" t="s">
        <v>16328</v>
      </c>
      <c r="F5595">
        <v>6.4</v>
      </c>
      <c r="G5595">
        <v>6500</v>
      </c>
      <c r="H5595" t="s">
        <v>16329</v>
      </c>
      <c r="I5595" t="s">
        <v>16329</v>
      </c>
      <c r="J5595" t="s">
        <v>3382</v>
      </c>
      <c r="K5595" t="s">
        <v>30</v>
      </c>
      <c r="L5595">
        <f>20500000</f>
        <v>20500000</v>
      </c>
      <c r="M5595">
        <v>26676</v>
      </c>
      <c r="N5595" t="s">
        <v>16330</v>
      </c>
      <c r="O5595">
        <v>95</v>
      </c>
      <c r="P5595" t="str">
        <f>IF(Table1[[#This Row],[score]]&gt;=8.5,"High",IF(Table1[[#This Row],[score]]&gt;=7,"Medium","Low"))</f>
        <v>Low</v>
      </c>
      <c r="Q5595" s="5">
        <f>Table1[[#This Row],[gross]]-Table1[[#This Row],[budget]]</f>
        <v>-20473324</v>
      </c>
      <c r="R5595" s="5" t="str">
        <f>IF(Table1[[#This Row],[Profit]]&gt;0,"Profit","Loss")</f>
        <v>Loss</v>
      </c>
      <c r="S5595" s="6" t="str">
        <f>FLOOR(Table1[[#This Row],[year]]-1900,10)+1900 &amp; "-" &amp; FLOOR(Table1[[#This Row],[year]]-1890,10)+1900</f>
        <v>2000-2010</v>
      </c>
      <c r="T5595" s="14" t="s">
        <v>21842</v>
      </c>
      <c r="AB5595" s="14"/>
    </row>
    <row r="5596" spans="1:28" hidden="1" x14ac:dyDescent="0.3">
      <c r="A5596" t="s">
        <v>16375</v>
      </c>
      <c r="B5596" t="s">
        <v>16</v>
      </c>
      <c r="C5596" t="s">
        <v>41</v>
      </c>
      <c r="D5596">
        <v>2009</v>
      </c>
      <c r="E5596" t="s">
        <v>16376</v>
      </c>
      <c r="F5596">
        <v>6.6</v>
      </c>
      <c r="G5596">
        <v>19000</v>
      </c>
      <c r="H5596" t="s">
        <v>16377</v>
      </c>
      <c r="I5596" t="s">
        <v>16378</v>
      </c>
      <c r="J5596" t="s">
        <v>3382</v>
      </c>
      <c r="K5596" t="s">
        <v>30</v>
      </c>
      <c r="L5596">
        <f>20500000</f>
        <v>20500000</v>
      </c>
      <c r="M5596">
        <v>13514</v>
      </c>
      <c r="N5596" t="s">
        <v>15282</v>
      </c>
      <c r="O5596">
        <v>110</v>
      </c>
      <c r="P5596" t="str">
        <f>IF(Table1[[#This Row],[score]]&gt;=8.5,"High",IF(Table1[[#This Row],[score]]&gt;=7,"Medium","Low"))</f>
        <v>Low</v>
      </c>
      <c r="Q5596" s="5">
        <f>Table1[[#This Row],[gross]]-Table1[[#This Row],[budget]]</f>
        <v>-20486486</v>
      </c>
      <c r="R5596" s="5" t="str">
        <f>IF(Table1[[#This Row],[Profit]]&gt;0,"Profit","Loss")</f>
        <v>Loss</v>
      </c>
      <c r="S5596" s="6" t="str">
        <f>FLOOR(Table1[[#This Row],[year]]-1900,10)+1900 &amp; "-" &amp; FLOOR(Table1[[#This Row],[year]]-1890,10)+1900</f>
        <v>2000-2010</v>
      </c>
      <c r="T5596" s="14" t="s">
        <v>21845</v>
      </c>
      <c r="AB5596" s="14"/>
    </row>
    <row r="5597" spans="1:28" hidden="1" x14ac:dyDescent="0.3">
      <c r="A5597" t="s">
        <v>16420</v>
      </c>
      <c r="B5597" t="s">
        <v>16</v>
      </c>
      <c r="C5597" t="s">
        <v>17</v>
      </c>
      <c r="D5597">
        <v>2009</v>
      </c>
      <c r="E5597" t="s">
        <v>16421</v>
      </c>
      <c r="F5597">
        <v>5.8</v>
      </c>
      <c r="G5597">
        <v>3500</v>
      </c>
      <c r="H5597" t="s">
        <v>16422</v>
      </c>
      <c r="I5597" t="s">
        <v>16423</v>
      </c>
      <c r="J5597" t="s">
        <v>16424</v>
      </c>
      <c r="K5597" t="s">
        <v>30</v>
      </c>
      <c r="L5597">
        <v>3000000</v>
      </c>
      <c r="M5597">
        <v>5073</v>
      </c>
      <c r="N5597" t="s">
        <v>16425</v>
      </c>
      <c r="O5597">
        <v>96</v>
      </c>
      <c r="P5597" t="str">
        <f>IF(Table1[[#This Row],[score]]&gt;=8.5,"High",IF(Table1[[#This Row],[score]]&gt;=7,"Medium","Low"))</f>
        <v>Low</v>
      </c>
      <c r="Q5597" s="5">
        <f>Table1[[#This Row],[gross]]-Table1[[#This Row],[budget]]</f>
        <v>-2994927</v>
      </c>
      <c r="R5597" s="5" t="str">
        <f>IF(Table1[[#This Row],[Profit]]&gt;0,"Profit","Loss")</f>
        <v>Loss</v>
      </c>
      <c r="S5597" s="6" t="str">
        <f>FLOOR(Table1[[#This Row],[year]]-1900,10)+1900 &amp; "-" &amp; FLOOR(Table1[[#This Row],[year]]-1890,10)+1900</f>
        <v>2000-2010</v>
      </c>
      <c r="T5597" s="14" t="s">
        <v>21841</v>
      </c>
      <c r="AB5597" s="14"/>
    </row>
    <row r="5598" spans="1:28" hidden="1" x14ac:dyDescent="0.3">
      <c r="A5598" t="s">
        <v>16402</v>
      </c>
      <c r="B5598" t="s">
        <v>443</v>
      </c>
      <c r="C5598" t="s">
        <v>17</v>
      </c>
      <c r="D5598">
        <v>2009</v>
      </c>
      <c r="E5598" t="s">
        <v>16238</v>
      </c>
      <c r="F5598">
        <v>6.1</v>
      </c>
      <c r="G5598">
        <v>1500</v>
      </c>
      <c r="H5598" t="s">
        <v>16403</v>
      </c>
      <c r="I5598" t="s">
        <v>16403</v>
      </c>
      <c r="J5598" t="s">
        <v>16404</v>
      </c>
      <c r="K5598" t="s">
        <v>1182</v>
      </c>
      <c r="L5598">
        <f>20500000</f>
        <v>20500000</v>
      </c>
      <c r="M5598">
        <v>2372</v>
      </c>
      <c r="N5598" t="s">
        <v>16405</v>
      </c>
      <c r="O5598">
        <v>90</v>
      </c>
      <c r="P5598" t="str">
        <f>IF(Table1[[#This Row],[score]]&gt;=8.5,"High",IF(Table1[[#This Row],[score]]&gt;=7,"Medium","Low"))</f>
        <v>Low</v>
      </c>
      <c r="Q5598" s="5">
        <f>Table1[[#This Row],[gross]]-Table1[[#This Row],[budget]]</f>
        <v>-20497628</v>
      </c>
      <c r="R5598" s="5" t="str">
        <f>IF(Table1[[#This Row],[Profit]]&gt;0,"Profit","Loss")</f>
        <v>Loss</v>
      </c>
      <c r="S5598" s="6" t="str">
        <f>FLOOR(Table1[[#This Row],[year]]-1900,10)+1900 &amp; "-" &amp; FLOOR(Table1[[#This Row],[year]]-1890,10)+1900</f>
        <v>2000-2010</v>
      </c>
      <c r="T5598" s="14" t="s">
        <v>21835</v>
      </c>
      <c r="AB5598" s="14"/>
    </row>
    <row r="5599" spans="1:28" hidden="1" x14ac:dyDescent="0.3">
      <c r="A5599" t="s">
        <v>16120</v>
      </c>
      <c r="B5599" t="s">
        <v>2676</v>
      </c>
      <c r="C5599" t="s">
        <v>17</v>
      </c>
      <c r="D5599">
        <v>2009</v>
      </c>
      <c r="E5599" t="s">
        <v>16121</v>
      </c>
      <c r="F5599">
        <v>5.0999999999999996</v>
      </c>
      <c r="G5599">
        <v>1600</v>
      </c>
      <c r="H5599" t="s">
        <v>16122</v>
      </c>
      <c r="I5599" t="s">
        <v>16122</v>
      </c>
      <c r="J5599" t="s">
        <v>16123</v>
      </c>
      <c r="K5599" t="s">
        <v>30</v>
      </c>
      <c r="L5599">
        <f>20500000</f>
        <v>20500000</v>
      </c>
      <c r="M5599">
        <v>1808</v>
      </c>
      <c r="N5599" t="s">
        <v>16124</v>
      </c>
      <c r="O5599">
        <v>99</v>
      </c>
      <c r="P5599" t="str">
        <f>IF(Table1[[#This Row],[score]]&gt;=8.5,"High",IF(Table1[[#This Row],[score]]&gt;=7,"Medium","Low"))</f>
        <v>Low</v>
      </c>
      <c r="Q5599" s="5">
        <f>Table1[[#This Row],[gross]]-Table1[[#This Row],[budget]]</f>
        <v>-20498192</v>
      </c>
      <c r="R5599" s="5" t="str">
        <f>IF(Table1[[#This Row],[Profit]]&gt;0,"Profit","Loss")</f>
        <v>Loss</v>
      </c>
      <c r="S5599" s="6" t="str">
        <f>FLOOR(Table1[[#This Row],[year]]-1900,10)+1900 &amp; "-" &amp; FLOOR(Table1[[#This Row],[year]]-1890,10)+1900</f>
        <v>2000-2010</v>
      </c>
      <c r="T5599" s="14" t="s">
        <v>21835</v>
      </c>
      <c r="AB5599" s="14"/>
    </row>
    <row r="5600" spans="1:28" hidden="1" x14ac:dyDescent="0.3">
      <c r="A5600" t="s">
        <v>16541</v>
      </c>
      <c r="B5600" t="s">
        <v>337</v>
      </c>
      <c r="C5600" t="s">
        <v>390</v>
      </c>
      <c r="D5600">
        <v>2010</v>
      </c>
      <c r="E5600" t="s">
        <v>16542</v>
      </c>
      <c r="F5600">
        <v>8.1999999999999993</v>
      </c>
      <c r="G5600">
        <v>776000</v>
      </c>
      <c r="H5600" t="s">
        <v>16543</v>
      </c>
      <c r="I5600" t="s">
        <v>8395</v>
      </c>
      <c r="J5600" t="s">
        <v>2066</v>
      </c>
      <c r="K5600" t="s">
        <v>30</v>
      </c>
      <c r="L5600" s="5">
        <v>200000000</v>
      </c>
      <c r="M5600" s="5">
        <v>1066970811</v>
      </c>
      <c r="N5600" t="s">
        <v>1708</v>
      </c>
      <c r="O5600">
        <v>103</v>
      </c>
      <c r="P5600" t="str">
        <f>IF(Table1[[#This Row],[score]]&gt;=8.5,"High",IF(Table1[[#This Row],[score]]&gt;=7,"Medium","Low"))</f>
        <v>Medium</v>
      </c>
      <c r="Q5600" s="5">
        <f>Table1[[#This Row],[gross]]-Table1[[#This Row],[budget]]</f>
        <v>866970811</v>
      </c>
      <c r="R5600" s="5" t="str">
        <f>IF(Table1[[#This Row],[Profit]]&gt;0,"Profit","Loss")</f>
        <v>Profit</v>
      </c>
      <c r="S5600" s="6" t="str">
        <f>FLOOR(Table1[[#This Row],[year]]-1900,10)+1900 &amp; "-" &amp; FLOOR(Table1[[#This Row],[year]]-1890,10)+1900</f>
        <v>2010-2020</v>
      </c>
      <c r="T5600" s="14" t="s">
        <v>21835</v>
      </c>
      <c r="AB5600" s="14"/>
    </row>
    <row r="5601" spans="1:28" hidden="1" x14ac:dyDescent="0.3">
      <c r="A5601" t="s">
        <v>16497</v>
      </c>
      <c r="B5601" t="s">
        <v>33</v>
      </c>
      <c r="C5601" t="s">
        <v>25</v>
      </c>
      <c r="D5601">
        <v>2010</v>
      </c>
      <c r="E5601" t="s">
        <v>16254</v>
      </c>
      <c r="F5601">
        <v>6.4</v>
      </c>
      <c r="G5601">
        <v>392000</v>
      </c>
      <c r="H5601" t="s">
        <v>2638</v>
      </c>
      <c r="I5601" t="s">
        <v>6183</v>
      </c>
      <c r="J5601" t="s">
        <v>16498</v>
      </c>
      <c r="K5601" t="s">
        <v>30</v>
      </c>
      <c r="L5601">
        <v>200000000</v>
      </c>
      <c r="M5601">
        <v>1025468216</v>
      </c>
      <c r="N5601" t="s">
        <v>1708</v>
      </c>
      <c r="O5601">
        <v>108</v>
      </c>
      <c r="P5601" t="str">
        <f>IF(Table1[[#This Row],[score]]&gt;=8.5,"High",IF(Table1[[#This Row],[score]]&gt;=7,"Medium","Low"))</f>
        <v>Low</v>
      </c>
      <c r="Q5601" s="5">
        <f>Table1[[#This Row],[gross]]-Table1[[#This Row],[budget]]</f>
        <v>825468216</v>
      </c>
      <c r="R5601" s="5" t="str">
        <f>IF(Table1[[#This Row],[Profit]]&gt;0,"Profit","Loss")</f>
        <v>Profit</v>
      </c>
      <c r="S5601" s="6" t="str">
        <f>FLOOR(Table1[[#This Row],[year]]-1900,10)+1900 &amp; "-" &amp; FLOOR(Table1[[#This Row],[year]]-1890,10)+1900</f>
        <v>2010-2020</v>
      </c>
      <c r="T5601" s="14" t="s">
        <v>21835</v>
      </c>
      <c r="AB5601" s="14"/>
    </row>
    <row r="5602" spans="1:28" hidden="1" x14ac:dyDescent="0.3">
      <c r="A5602" t="s">
        <v>16458</v>
      </c>
      <c r="B5602" t="s">
        <v>1974</v>
      </c>
      <c r="C5602" t="s">
        <v>25</v>
      </c>
      <c r="D5602">
        <v>2010</v>
      </c>
      <c r="E5602" t="s">
        <v>16459</v>
      </c>
      <c r="F5602">
        <v>7.7</v>
      </c>
      <c r="G5602">
        <v>495000</v>
      </c>
      <c r="H5602" t="s">
        <v>14892</v>
      </c>
      <c r="I5602" t="s">
        <v>2228</v>
      </c>
      <c r="J5602" t="s">
        <v>11693</v>
      </c>
      <c r="K5602" t="s">
        <v>22</v>
      </c>
      <c r="L5602">
        <f>20500000</f>
        <v>20500000</v>
      </c>
      <c r="M5602">
        <v>977043483</v>
      </c>
      <c r="N5602" t="s">
        <v>23</v>
      </c>
      <c r="O5602">
        <v>146</v>
      </c>
      <c r="P5602" t="str">
        <f>IF(Table1[[#This Row],[score]]&gt;=8.5,"High",IF(Table1[[#This Row],[score]]&gt;=7,"Medium","Low"))</f>
        <v>Medium</v>
      </c>
      <c r="Q5602" s="5">
        <f>Table1[[#This Row],[gross]]-Table1[[#This Row],[budget]]</f>
        <v>956543483</v>
      </c>
      <c r="R5602" s="5" t="str">
        <f>IF(Table1[[#This Row],[Profit]]&gt;0,"Profit","Loss")</f>
        <v>Profit</v>
      </c>
      <c r="S5602" s="6" t="str">
        <f>FLOOR(Table1[[#This Row],[year]]-1900,10)+1900 &amp; "-" &amp; FLOOR(Table1[[#This Row],[year]]-1890,10)+1900</f>
        <v>2010-2020</v>
      </c>
      <c r="T5602" s="14" t="s">
        <v>21835</v>
      </c>
      <c r="AB5602" s="14"/>
    </row>
    <row r="5603" spans="1:28" hidden="1" x14ac:dyDescent="0.3">
      <c r="A5603" t="s">
        <v>16436</v>
      </c>
      <c r="B5603" t="s">
        <v>1974</v>
      </c>
      <c r="C5603" t="s">
        <v>34</v>
      </c>
      <c r="D5603">
        <v>2010</v>
      </c>
      <c r="E5603" t="s">
        <v>16437</v>
      </c>
      <c r="F5603">
        <v>8.8000000000000007</v>
      </c>
      <c r="G5603">
        <v>2100000</v>
      </c>
      <c r="H5603" t="s">
        <v>10175</v>
      </c>
      <c r="I5603" t="s">
        <v>10175</v>
      </c>
      <c r="J5603" t="s">
        <v>8428</v>
      </c>
      <c r="K5603" t="s">
        <v>30</v>
      </c>
      <c r="L5603" s="5">
        <v>160000000</v>
      </c>
      <c r="M5603" s="5">
        <v>836836967</v>
      </c>
      <c r="N5603" t="s">
        <v>23</v>
      </c>
      <c r="O5603">
        <v>148</v>
      </c>
      <c r="P5603" t="str">
        <f>IF(Table1[[#This Row],[score]]&gt;=8.5,"High",IF(Table1[[#This Row],[score]]&gt;=7,"Medium","Low"))</f>
        <v>High</v>
      </c>
      <c r="Q5603" s="5">
        <f>Table1[[#This Row],[gross]]-Table1[[#This Row],[budget]]</f>
        <v>676836967</v>
      </c>
      <c r="R5603" s="5" t="str">
        <f>IF(Table1[[#This Row],[Profit]]&gt;0,"Profit","Loss")</f>
        <v>Profit</v>
      </c>
      <c r="S5603" s="6" t="str">
        <f>FLOOR(Table1[[#This Row],[year]]-1900,10)+1900 &amp; "-" &amp; FLOOR(Table1[[#This Row],[year]]-1890,10)+1900</f>
        <v>2010-2020</v>
      </c>
      <c r="T5603" s="14" t="s">
        <v>21835</v>
      </c>
      <c r="AB5603" s="14"/>
    </row>
    <row r="5604" spans="1:28" hidden="1" x14ac:dyDescent="0.3">
      <c r="A5604" t="s">
        <v>16646</v>
      </c>
      <c r="B5604" t="s">
        <v>33</v>
      </c>
      <c r="C5604" t="s">
        <v>390</v>
      </c>
      <c r="D5604">
        <v>2010</v>
      </c>
      <c r="E5604" t="s">
        <v>16035</v>
      </c>
      <c r="F5604">
        <v>6.3</v>
      </c>
      <c r="G5604">
        <v>190000</v>
      </c>
      <c r="H5604" t="s">
        <v>10654</v>
      </c>
      <c r="I5604" t="s">
        <v>16647</v>
      </c>
      <c r="J5604" t="s">
        <v>6777</v>
      </c>
      <c r="K5604" t="s">
        <v>30</v>
      </c>
      <c r="L5604">
        <v>165000000</v>
      </c>
      <c r="M5604">
        <v>752600867</v>
      </c>
      <c r="N5604" t="s">
        <v>10077</v>
      </c>
      <c r="O5604">
        <v>93</v>
      </c>
      <c r="P5604" t="str">
        <f>IF(Table1[[#This Row],[score]]&gt;=8.5,"High",IF(Table1[[#This Row],[score]]&gt;=7,"Medium","Low"))</f>
        <v>Low</v>
      </c>
      <c r="Q5604" s="5">
        <f>Table1[[#This Row],[gross]]-Table1[[#This Row],[budget]]</f>
        <v>587600867</v>
      </c>
      <c r="R5604" s="5" t="str">
        <f>IF(Table1[[#This Row],[Profit]]&gt;0,"Profit","Loss")</f>
        <v>Profit</v>
      </c>
      <c r="S5604" s="6" t="str">
        <f>FLOOR(Table1[[#This Row],[year]]-1900,10)+1900 &amp; "-" &amp; FLOOR(Table1[[#This Row],[year]]-1890,10)+1900</f>
        <v>2010-2020</v>
      </c>
      <c r="T5604" s="14" t="s">
        <v>21835</v>
      </c>
      <c r="AB5604" s="14"/>
    </row>
    <row r="5605" spans="1:28" hidden="1" x14ac:dyDescent="0.3">
      <c r="A5605" t="s">
        <v>16507</v>
      </c>
      <c r="B5605" t="s">
        <v>1974</v>
      </c>
      <c r="C5605" t="s">
        <v>34</v>
      </c>
      <c r="D5605">
        <v>2010</v>
      </c>
      <c r="E5605" t="s">
        <v>16508</v>
      </c>
      <c r="F5605">
        <v>5</v>
      </c>
      <c r="G5605">
        <v>233000</v>
      </c>
      <c r="H5605" t="s">
        <v>13932</v>
      </c>
      <c r="I5605" t="s">
        <v>15383</v>
      </c>
      <c r="J5605" t="s">
        <v>13790</v>
      </c>
      <c r="K5605" t="s">
        <v>30</v>
      </c>
      <c r="L5605">
        <v>68000000</v>
      </c>
      <c r="M5605">
        <v>698491347</v>
      </c>
      <c r="N5605" t="s">
        <v>9986</v>
      </c>
      <c r="O5605">
        <v>124</v>
      </c>
      <c r="P5605" t="str">
        <f>IF(Table1[[#This Row],[score]]&gt;=8.5,"High",IF(Table1[[#This Row],[score]]&gt;=7,"Medium","Low"))</f>
        <v>Low</v>
      </c>
      <c r="Q5605" s="5">
        <f>Table1[[#This Row],[gross]]-Table1[[#This Row],[budget]]</f>
        <v>630491347</v>
      </c>
      <c r="R5605" s="5" t="str">
        <f>IF(Table1[[#This Row],[Profit]]&gt;0,"Profit","Loss")</f>
        <v>Profit</v>
      </c>
      <c r="S5605" s="6" t="str">
        <f>FLOOR(Table1[[#This Row],[year]]-1900,10)+1900 &amp; "-" &amp; FLOOR(Table1[[#This Row],[year]]-1890,10)+1900</f>
        <v>2010-2020</v>
      </c>
      <c r="T5605" s="14" t="s">
        <v>21835</v>
      </c>
      <c r="AB5605" s="14"/>
    </row>
    <row r="5606" spans="1:28" hidden="1" x14ac:dyDescent="0.3">
      <c r="A5606" t="s">
        <v>16438</v>
      </c>
      <c r="B5606" t="s">
        <v>1974</v>
      </c>
      <c r="C5606" t="s">
        <v>34</v>
      </c>
      <c r="D5606">
        <v>2010</v>
      </c>
      <c r="E5606" t="s">
        <v>16439</v>
      </c>
      <c r="F5606">
        <v>7</v>
      </c>
      <c r="G5606">
        <v>746000</v>
      </c>
      <c r="H5606" t="s">
        <v>8998</v>
      </c>
      <c r="I5606" t="s">
        <v>15394</v>
      </c>
      <c r="J5606" t="s">
        <v>4862</v>
      </c>
      <c r="K5606" t="s">
        <v>30</v>
      </c>
      <c r="L5606">
        <v>200000000</v>
      </c>
      <c r="M5606">
        <v>623933331</v>
      </c>
      <c r="N5606" t="s">
        <v>44</v>
      </c>
      <c r="O5606">
        <v>124</v>
      </c>
      <c r="P5606" t="str">
        <f>IF(Table1[[#This Row],[score]]&gt;=8.5,"High",IF(Table1[[#This Row],[score]]&gt;=7,"Medium","Low"))</f>
        <v>Medium</v>
      </c>
      <c r="Q5606" s="5">
        <f>Table1[[#This Row],[gross]]-Table1[[#This Row],[budget]]</f>
        <v>423933331</v>
      </c>
      <c r="R5606" s="5" t="str">
        <f>IF(Table1[[#This Row],[Profit]]&gt;0,"Profit","Loss")</f>
        <v>Profit</v>
      </c>
      <c r="S5606" s="6" t="str">
        <f>FLOOR(Table1[[#This Row],[year]]-1900,10)+1900 &amp; "-" &amp; FLOOR(Table1[[#This Row],[year]]-1890,10)+1900</f>
        <v>2010-2020</v>
      </c>
      <c r="T5606" s="14" t="s">
        <v>21835</v>
      </c>
      <c r="AB5606" s="14"/>
    </row>
    <row r="5607" spans="1:28" hidden="1" x14ac:dyDescent="0.3">
      <c r="A5607" t="s">
        <v>16473</v>
      </c>
      <c r="B5607" t="s">
        <v>33</v>
      </c>
      <c r="C5607" t="s">
        <v>390</v>
      </c>
      <c r="D5607">
        <v>2010</v>
      </c>
      <c r="E5607" t="s">
        <v>16474</v>
      </c>
      <c r="F5607">
        <v>7.7</v>
      </c>
      <c r="G5607">
        <v>417000</v>
      </c>
      <c r="H5607" t="s">
        <v>16475</v>
      </c>
      <c r="I5607" t="s">
        <v>15262</v>
      </c>
      <c r="J5607" t="s">
        <v>12322</v>
      </c>
      <c r="K5607" t="s">
        <v>30</v>
      </c>
      <c r="L5607">
        <v>260000000</v>
      </c>
      <c r="M5607">
        <v>592462816</v>
      </c>
      <c r="N5607" t="s">
        <v>599</v>
      </c>
      <c r="O5607">
        <v>100</v>
      </c>
      <c r="P5607" t="str">
        <f>IF(Table1[[#This Row],[score]]&gt;=8.5,"High",IF(Table1[[#This Row],[score]]&gt;=7,"Medium","Low"))</f>
        <v>Medium</v>
      </c>
      <c r="Q5607" s="5">
        <f>Table1[[#This Row],[gross]]-Table1[[#This Row],[budget]]</f>
        <v>332462816</v>
      </c>
      <c r="R5607" s="5" t="str">
        <f>IF(Table1[[#This Row],[Profit]]&gt;0,"Profit","Loss")</f>
        <v>Profit</v>
      </c>
      <c r="S5607" s="6" t="str">
        <f>FLOOR(Table1[[#This Row],[year]]-1900,10)+1900 &amp; "-" &amp; FLOOR(Table1[[#This Row],[year]]-1890,10)+1900</f>
        <v>2010-2020</v>
      </c>
      <c r="T5607" s="14" t="s">
        <v>21835</v>
      </c>
      <c r="AB5607" s="14"/>
    </row>
    <row r="5608" spans="1:28" hidden="1" x14ac:dyDescent="0.3">
      <c r="A5608" t="s">
        <v>16499</v>
      </c>
      <c r="B5608" t="s">
        <v>33</v>
      </c>
      <c r="C5608" t="s">
        <v>390</v>
      </c>
      <c r="D5608">
        <v>2010</v>
      </c>
      <c r="E5608" t="s">
        <v>16500</v>
      </c>
      <c r="F5608">
        <v>7.6</v>
      </c>
      <c r="G5608">
        <v>512000</v>
      </c>
      <c r="H5608" t="s">
        <v>16501</v>
      </c>
      <c r="I5608" t="s">
        <v>11970</v>
      </c>
      <c r="J5608" t="s">
        <v>13851</v>
      </c>
      <c r="K5608" t="s">
        <v>30</v>
      </c>
      <c r="L5608">
        <v>69000000</v>
      </c>
      <c r="M5608">
        <v>543113985</v>
      </c>
      <c r="N5608" t="s">
        <v>61</v>
      </c>
      <c r="O5608">
        <v>95</v>
      </c>
      <c r="P5608" t="str">
        <f>IF(Table1[[#This Row],[score]]&gt;=8.5,"High",IF(Table1[[#This Row],[score]]&gt;=7,"Medium","Low"))</f>
        <v>Medium</v>
      </c>
      <c r="Q5608" s="5">
        <f>Table1[[#This Row],[gross]]-Table1[[#This Row],[budget]]</f>
        <v>474113985</v>
      </c>
      <c r="R5608" s="5" t="str">
        <f>IF(Table1[[#This Row],[Profit]]&gt;0,"Profit","Loss")</f>
        <v>Profit</v>
      </c>
      <c r="S5608" s="6" t="str">
        <f>FLOOR(Table1[[#This Row],[year]]-1900,10)+1900 &amp; "-" &amp; FLOOR(Table1[[#This Row],[year]]-1890,10)+1900</f>
        <v>2010-2020</v>
      </c>
      <c r="T5608" s="14" t="s">
        <v>21835</v>
      </c>
      <c r="AB5608" s="14"/>
    </row>
    <row r="5609" spans="1:28" hidden="1" x14ac:dyDescent="0.3">
      <c r="A5609" t="s">
        <v>16486</v>
      </c>
      <c r="B5609" t="s">
        <v>33</v>
      </c>
      <c r="C5609" t="s">
        <v>390</v>
      </c>
      <c r="D5609">
        <v>2010</v>
      </c>
      <c r="E5609" t="s">
        <v>16184</v>
      </c>
      <c r="F5609">
        <v>8.1</v>
      </c>
      <c r="G5609">
        <v>685000</v>
      </c>
      <c r="H5609" t="s">
        <v>12316</v>
      </c>
      <c r="I5609" t="s">
        <v>4469</v>
      </c>
      <c r="J5609" t="s">
        <v>16449</v>
      </c>
      <c r="K5609" t="s">
        <v>30</v>
      </c>
      <c r="L5609" s="5">
        <v>165000000</v>
      </c>
      <c r="M5609" s="5">
        <v>494879471</v>
      </c>
      <c r="N5609" t="s">
        <v>10077</v>
      </c>
      <c r="O5609">
        <v>98</v>
      </c>
      <c r="P5609" t="str">
        <f>IF(Table1[[#This Row],[score]]&gt;=8.5,"High",IF(Table1[[#This Row],[score]]&gt;=7,"Medium","Low"))</f>
        <v>Medium</v>
      </c>
      <c r="Q5609" s="5">
        <f>Table1[[#This Row],[gross]]-Table1[[#This Row],[budget]]</f>
        <v>329879471</v>
      </c>
      <c r="R5609" s="5" t="str">
        <f>IF(Table1[[#This Row],[Profit]]&gt;0,"Profit","Loss")</f>
        <v>Profit</v>
      </c>
      <c r="S5609" s="6" t="str">
        <f>FLOOR(Table1[[#This Row],[year]]-1900,10)+1900 &amp; "-" &amp; FLOOR(Table1[[#This Row],[year]]-1890,10)+1900</f>
        <v>2010-2020</v>
      </c>
      <c r="T5609" s="14" t="s">
        <v>21835</v>
      </c>
      <c r="AB5609" s="14"/>
    </row>
    <row r="5610" spans="1:28" hidden="1" x14ac:dyDescent="0.3">
      <c r="A5610" t="s">
        <v>512</v>
      </c>
      <c r="B5610" t="s">
        <v>1974</v>
      </c>
      <c r="C5610" t="s">
        <v>34</v>
      </c>
      <c r="D5610">
        <v>2010</v>
      </c>
      <c r="E5610" t="s">
        <v>16512</v>
      </c>
      <c r="F5610">
        <v>5.8</v>
      </c>
      <c r="G5610">
        <v>274000</v>
      </c>
      <c r="H5610" t="s">
        <v>12350</v>
      </c>
      <c r="I5610" t="s">
        <v>16513</v>
      </c>
      <c r="J5610" t="s">
        <v>15915</v>
      </c>
      <c r="K5610" t="s">
        <v>30</v>
      </c>
      <c r="L5610">
        <v>125000000</v>
      </c>
      <c r="M5610">
        <v>493214993</v>
      </c>
      <c r="N5610" t="s">
        <v>23</v>
      </c>
      <c r="O5610">
        <v>106</v>
      </c>
      <c r="P5610" t="str">
        <f>IF(Table1[[#This Row],[score]]&gt;=8.5,"High",IF(Table1[[#This Row],[score]]&gt;=7,"Medium","Low"))</f>
        <v>Low</v>
      </c>
      <c r="Q5610" s="5">
        <f>Table1[[#This Row],[gross]]-Table1[[#This Row],[budget]]</f>
        <v>368214993</v>
      </c>
      <c r="R5610" s="5" t="str">
        <f>IF(Table1[[#This Row],[Profit]]&gt;0,"Profit","Loss")</f>
        <v>Profit</v>
      </c>
      <c r="S5610" s="6" t="str">
        <f>FLOOR(Table1[[#This Row],[year]]-1900,10)+1900 &amp; "-" &amp; FLOOR(Table1[[#This Row],[year]]-1890,10)+1900</f>
        <v>2010-2020</v>
      </c>
      <c r="T5610" s="14" t="s">
        <v>21835</v>
      </c>
      <c r="AB5610" s="14"/>
    </row>
    <row r="5611" spans="1:28" hidden="1" x14ac:dyDescent="0.3">
      <c r="A5611" t="s">
        <v>16548</v>
      </c>
      <c r="B5611" t="s">
        <v>16</v>
      </c>
      <c r="C5611" t="s">
        <v>63</v>
      </c>
      <c r="D5611">
        <v>2010</v>
      </c>
      <c r="E5611" t="s">
        <v>16549</v>
      </c>
      <c r="F5611">
        <v>8</v>
      </c>
      <c r="G5611">
        <v>651000</v>
      </c>
      <c r="H5611" t="s">
        <v>16412</v>
      </c>
      <c r="I5611" t="s">
        <v>16550</v>
      </c>
      <c r="J5611" t="s">
        <v>4160</v>
      </c>
      <c r="K5611" t="s">
        <v>22</v>
      </c>
      <c r="L5611">
        <v>15000000</v>
      </c>
      <c r="M5611">
        <v>427374317</v>
      </c>
      <c r="N5611" t="s">
        <v>13729</v>
      </c>
      <c r="O5611">
        <v>118</v>
      </c>
      <c r="P5611" t="str">
        <f>IF(Table1[[#This Row],[score]]&gt;=8.5,"High",IF(Table1[[#This Row],[score]]&gt;=7,"Medium","Low"))</f>
        <v>Medium</v>
      </c>
      <c r="Q5611" s="5">
        <f>Table1[[#This Row],[gross]]-Table1[[#This Row],[budget]]</f>
        <v>412374317</v>
      </c>
      <c r="R5611" s="5" t="str">
        <f>IF(Table1[[#This Row],[Profit]]&gt;0,"Profit","Loss")</f>
        <v>Profit</v>
      </c>
      <c r="S5611" s="6" t="str">
        <f>FLOOR(Table1[[#This Row],[year]]-1900,10)+1900 &amp; "-" &amp; FLOOR(Table1[[#This Row],[year]]-1890,10)+1900</f>
        <v>2010-2020</v>
      </c>
      <c r="T5611" s="14" t="s">
        <v>21835</v>
      </c>
      <c r="AB5611" s="14"/>
    </row>
    <row r="5612" spans="1:28" hidden="1" x14ac:dyDescent="0.3">
      <c r="A5612" t="s">
        <v>16648</v>
      </c>
      <c r="B5612" t="s">
        <v>33</v>
      </c>
      <c r="C5612" t="s">
        <v>25</v>
      </c>
      <c r="D5612">
        <v>2010</v>
      </c>
      <c r="E5612" t="s">
        <v>16506</v>
      </c>
      <c r="F5612">
        <v>6.3</v>
      </c>
      <c r="G5612">
        <v>145000</v>
      </c>
      <c r="H5612" t="s">
        <v>233</v>
      </c>
      <c r="I5612" t="s">
        <v>16649</v>
      </c>
      <c r="J5612" t="s">
        <v>15506</v>
      </c>
      <c r="K5612" t="s">
        <v>30</v>
      </c>
      <c r="L5612">
        <v>155000000</v>
      </c>
      <c r="M5612">
        <v>415686217</v>
      </c>
      <c r="N5612" t="s">
        <v>9026</v>
      </c>
      <c r="O5612">
        <v>113</v>
      </c>
      <c r="P5612" t="str">
        <f>IF(Table1[[#This Row],[score]]&gt;=8.5,"High",IF(Table1[[#This Row],[score]]&gt;=7,"Medium","Low"))</f>
        <v>Low</v>
      </c>
      <c r="Q5612" s="5">
        <f>Table1[[#This Row],[gross]]-Table1[[#This Row],[budget]]</f>
        <v>260686217</v>
      </c>
      <c r="R5612" s="5" t="str">
        <f>IF(Table1[[#This Row],[Profit]]&gt;0,"Profit","Loss")</f>
        <v>Profit</v>
      </c>
      <c r="S5612" s="6" t="str">
        <f>FLOOR(Table1[[#This Row],[year]]-1900,10)+1900 &amp; "-" &amp; FLOOR(Table1[[#This Row],[year]]-1890,10)+1900</f>
        <v>2010-2020</v>
      </c>
      <c r="T5612" s="14" t="s">
        <v>21835</v>
      </c>
      <c r="AB5612" s="14"/>
    </row>
    <row r="5613" spans="1:28" hidden="1" x14ac:dyDescent="0.3">
      <c r="A5613" t="s">
        <v>16529</v>
      </c>
      <c r="B5613" t="s">
        <v>33</v>
      </c>
      <c r="C5613" t="s">
        <v>34</v>
      </c>
      <c r="D5613">
        <v>2010</v>
      </c>
      <c r="E5613" t="s">
        <v>16453</v>
      </c>
      <c r="F5613">
        <v>6.8</v>
      </c>
      <c r="G5613">
        <v>319000</v>
      </c>
      <c r="H5613" t="s">
        <v>16530</v>
      </c>
      <c r="I5613" t="s">
        <v>16531</v>
      </c>
      <c r="J5613" t="s">
        <v>650</v>
      </c>
      <c r="K5613" t="s">
        <v>30</v>
      </c>
      <c r="L5613">
        <v>170000000</v>
      </c>
      <c r="M5613">
        <v>400063852</v>
      </c>
      <c r="N5613" t="s">
        <v>1708</v>
      </c>
      <c r="O5613">
        <v>125</v>
      </c>
      <c r="P5613" t="str">
        <f>IF(Table1[[#This Row],[score]]&gt;=8.5,"High",IF(Table1[[#This Row],[score]]&gt;=7,"Medium","Low"))</f>
        <v>Low</v>
      </c>
      <c r="Q5613" s="5">
        <f>Table1[[#This Row],[gross]]-Table1[[#This Row],[budget]]</f>
        <v>230063852</v>
      </c>
      <c r="R5613" s="5" t="str">
        <f>IF(Table1[[#This Row],[Profit]]&gt;0,"Profit","Loss")</f>
        <v>Profit</v>
      </c>
      <c r="S5613" s="6" t="str">
        <f>FLOOR(Table1[[#This Row],[year]]-1900,10)+1900 &amp; "-" &amp; FLOOR(Table1[[#This Row],[year]]-1890,10)+1900</f>
        <v>2010-2020</v>
      </c>
      <c r="T5613" s="14" t="s">
        <v>21835</v>
      </c>
      <c r="AB5613" s="14"/>
    </row>
    <row r="5614" spans="1:28" hidden="1" x14ac:dyDescent="0.3">
      <c r="A5614" t="s">
        <v>1981</v>
      </c>
      <c r="B5614" t="s">
        <v>33</v>
      </c>
      <c r="C5614" t="s">
        <v>34</v>
      </c>
      <c r="D5614">
        <v>2010</v>
      </c>
      <c r="E5614" t="s">
        <v>16567</v>
      </c>
      <c r="F5614">
        <v>6.2</v>
      </c>
      <c r="G5614">
        <v>168000</v>
      </c>
      <c r="H5614" t="s">
        <v>12109</v>
      </c>
      <c r="I5614" t="s">
        <v>16568</v>
      </c>
      <c r="J5614" t="s">
        <v>2721</v>
      </c>
      <c r="K5614" t="s">
        <v>30</v>
      </c>
      <c r="L5614">
        <v>40000000</v>
      </c>
      <c r="M5614">
        <v>359126022</v>
      </c>
      <c r="N5614" t="s">
        <v>31</v>
      </c>
      <c r="O5614">
        <v>140</v>
      </c>
      <c r="P5614" t="str">
        <f>IF(Table1[[#This Row],[score]]&gt;=8.5,"High",IF(Table1[[#This Row],[score]]&gt;=7,"Medium","Low"))</f>
        <v>Low</v>
      </c>
      <c r="Q5614" s="5">
        <f>Table1[[#This Row],[gross]]-Table1[[#This Row],[budget]]</f>
        <v>319126022</v>
      </c>
      <c r="R5614" s="5" t="str">
        <f>IF(Table1[[#This Row],[Profit]]&gt;0,"Profit","Loss")</f>
        <v>Profit</v>
      </c>
      <c r="S5614" s="6" t="str">
        <f>FLOOR(Table1[[#This Row],[year]]-1900,10)+1900 &amp; "-" &amp; FLOOR(Table1[[#This Row],[year]]-1890,10)+1900</f>
        <v>2010-2020</v>
      </c>
      <c r="T5614" s="14" t="s">
        <v>21835</v>
      </c>
      <c r="AB5614" s="14"/>
    </row>
    <row r="5615" spans="1:28" hidden="1" x14ac:dyDescent="0.3">
      <c r="A5615" t="s">
        <v>16581</v>
      </c>
      <c r="B5615" t="s">
        <v>1974</v>
      </c>
      <c r="C5615" t="s">
        <v>34</v>
      </c>
      <c r="D5615">
        <v>2010</v>
      </c>
      <c r="E5615" t="s">
        <v>16582</v>
      </c>
      <c r="F5615">
        <v>6.6</v>
      </c>
      <c r="G5615">
        <v>277000</v>
      </c>
      <c r="H5615" t="s">
        <v>263</v>
      </c>
      <c r="I5615" t="s">
        <v>5857</v>
      </c>
      <c r="J5615" t="s">
        <v>10701</v>
      </c>
      <c r="K5615" t="s">
        <v>30</v>
      </c>
      <c r="L5615">
        <v>200000000</v>
      </c>
      <c r="M5615">
        <v>336365676</v>
      </c>
      <c r="N5615" t="s">
        <v>1708</v>
      </c>
      <c r="O5615">
        <v>116</v>
      </c>
      <c r="P5615" t="str">
        <f>IF(Table1[[#This Row],[score]]&gt;=8.5,"High",IF(Table1[[#This Row],[score]]&gt;=7,"Medium","Low"))</f>
        <v>Low</v>
      </c>
      <c r="Q5615" s="5">
        <f>Table1[[#This Row],[gross]]-Table1[[#This Row],[budget]]</f>
        <v>136365676</v>
      </c>
      <c r="R5615" s="5" t="str">
        <f>IF(Table1[[#This Row],[Profit]]&gt;0,"Profit","Loss")</f>
        <v>Profit</v>
      </c>
      <c r="S5615" s="6" t="str">
        <f>FLOOR(Table1[[#This Row],[year]]-1900,10)+1900 &amp; "-" &amp; FLOOR(Table1[[#This Row],[year]]-1890,10)+1900</f>
        <v>2010-2020</v>
      </c>
      <c r="T5615" s="14" t="s">
        <v>21835</v>
      </c>
      <c r="AB5615" s="14"/>
    </row>
    <row r="5616" spans="1:28" hidden="1" x14ac:dyDescent="0.3">
      <c r="A5616" t="s">
        <v>16452</v>
      </c>
      <c r="B5616" t="s">
        <v>16</v>
      </c>
      <c r="C5616" t="s">
        <v>17</v>
      </c>
      <c r="D5616">
        <v>2010</v>
      </c>
      <c r="E5616" t="s">
        <v>16453</v>
      </c>
      <c r="F5616">
        <v>8</v>
      </c>
      <c r="G5616">
        <v>716000</v>
      </c>
      <c r="H5616" t="s">
        <v>10109</v>
      </c>
      <c r="I5616" t="s">
        <v>16454</v>
      </c>
      <c r="J5616" t="s">
        <v>11299</v>
      </c>
      <c r="K5616" t="s">
        <v>30</v>
      </c>
      <c r="L5616">
        <v>13000000</v>
      </c>
      <c r="M5616">
        <v>329398046</v>
      </c>
      <c r="N5616" t="s">
        <v>9351</v>
      </c>
      <c r="O5616">
        <v>108</v>
      </c>
      <c r="P5616" t="str">
        <f>IF(Table1[[#This Row],[score]]&gt;=8.5,"High",IF(Table1[[#This Row],[score]]&gt;=7,"Medium","Low"))</f>
        <v>Medium</v>
      </c>
      <c r="Q5616" s="5">
        <f>Table1[[#This Row],[gross]]-Table1[[#This Row],[budget]]</f>
        <v>316398046</v>
      </c>
      <c r="R5616" s="5" t="str">
        <f>IF(Table1[[#This Row],[Profit]]&gt;0,"Profit","Loss")</f>
        <v>Profit</v>
      </c>
      <c r="S5616" s="6" t="str">
        <f>FLOOR(Table1[[#This Row],[year]]-1900,10)+1900 &amp; "-" &amp; FLOOR(Table1[[#This Row],[year]]-1890,10)+1900</f>
        <v>2010-2020</v>
      </c>
      <c r="T5616" s="14" t="s">
        <v>21835</v>
      </c>
      <c r="AB5616" s="14"/>
    </row>
    <row r="5617" spans="1:28" hidden="1" x14ac:dyDescent="0.3">
      <c r="A5617" t="s">
        <v>16560</v>
      </c>
      <c r="B5617" t="s">
        <v>33</v>
      </c>
      <c r="C5617" t="s">
        <v>390</v>
      </c>
      <c r="D5617">
        <v>2010</v>
      </c>
      <c r="E5617" t="s">
        <v>16561</v>
      </c>
      <c r="F5617">
        <v>7.2</v>
      </c>
      <c r="G5617">
        <v>236000</v>
      </c>
      <c r="H5617" t="s">
        <v>16562</v>
      </c>
      <c r="I5617" t="s">
        <v>16563</v>
      </c>
      <c r="J5617" t="s">
        <v>12913</v>
      </c>
      <c r="K5617" t="s">
        <v>30</v>
      </c>
      <c r="L5617">
        <v>130000000</v>
      </c>
      <c r="M5617">
        <v>321885765</v>
      </c>
      <c r="N5617" t="s">
        <v>10077</v>
      </c>
      <c r="O5617">
        <v>95</v>
      </c>
      <c r="P5617" t="str">
        <f>IF(Table1[[#This Row],[score]]&gt;=8.5,"High",IF(Table1[[#This Row],[score]]&gt;=7,"Medium","Low"))</f>
        <v>Medium</v>
      </c>
      <c r="Q5617" s="5">
        <f>Table1[[#This Row],[gross]]-Table1[[#This Row],[budget]]</f>
        <v>191885765</v>
      </c>
      <c r="R5617" s="5" t="str">
        <f>IF(Table1[[#This Row],[Profit]]&gt;0,"Profit","Loss")</f>
        <v>Profit</v>
      </c>
      <c r="S5617" s="6" t="str">
        <f>FLOOR(Table1[[#This Row],[year]]-1900,10)+1900 &amp; "-" &amp; FLOOR(Table1[[#This Row],[year]]-1890,10)+1900</f>
        <v>2010-2020</v>
      </c>
      <c r="T5617" s="14" t="s">
        <v>21835</v>
      </c>
      <c r="AB5617" s="14"/>
    </row>
    <row r="5618" spans="1:28" hidden="1" x14ac:dyDescent="0.3">
      <c r="A5618" t="s">
        <v>16464</v>
      </c>
      <c r="B5618" t="s">
        <v>1974</v>
      </c>
      <c r="C5618" t="s">
        <v>34</v>
      </c>
      <c r="D5618">
        <v>2010</v>
      </c>
      <c r="E5618" t="s">
        <v>16319</v>
      </c>
      <c r="F5618">
        <v>6.6</v>
      </c>
      <c r="G5618">
        <v>257000</v>
      </c>
      <c r="H5618" t="s">
        <v>978</v>
      </c>
      <c r="I5618" t="s">
        <v>9575</v>
      </c>
      <c r="J5618" t="s">
        <v>6936</v>
      </c>
      <c r="K5618" t="s">
        <v>30</v>
      </c>
      <c r="L5618">
        <v>200000000</v>
      </c>
      <c r="M5618">
        <v>321669741</v>
      </c>
      <c r="N5618" t="s">
        <v>61</v>
      </c>
      <c r="O5618">
        <v>140</v>
      </c>
      <c r="P5618" t="str">
        <f>IF(Table1[[#This Row],[score]]&gt;=8.5,"High",IF(Table1[[#This Row],[score]]&gt;=7,"Medium","Low"))</f>
        <v>Low</v>
      </c>
      <c r="Q5618" s="5">
        <f>Table1[[#This Row],[gross]]-Table1[[#This Row],[budget]]</f>
        <v>121669741</v>
      </c>
      <c r="R5618" s="5" t="str">
        <f>IF(Table1[[#This Row],[Profit]]&gt;0,"Profit","Loss")</f>
        <v>Profit</v>
      </c>
      <c r="S5618" s="6" t="str">
        <f>FLOOR(Table1[[#This Row],[year]]-1900,10)+1900 &amp; "-" &amp; FLOOR(Table1[[#This Row],[year]]-1890,10)+1900</f>
        <v>2010-2020</v>
      </c>
      <c r="T5618" s="14" t="s">
        <v>21835</v>
      </c>
      <c r="AB5618" s="14"/>
    </row>
    <row r="5619" spans="1:28" hidden="1" x14ac:dyDescent="0.3">
      <c r="A5619" t="s">
        <v>16483</v>
      </c>
      <c r="B5619" t="s">
        <v>33</v>
      </c>
      <c r="C5619" t="s">
        <v>34</v>
      </c>
      <c r="D5619">
        <v>2010</v>
      </c>
      <c r="E5619" t="s">
        <v>16484</v>
      </c>
      <c r="F5619">
        <v>4</v>
      </c>
      <c r="G5619">
        <v>156000</v>
      </c>
      <c r="H5619" t="s">
        <v>10372</v>
      </c>
      <c r="I5619" t="s">
        <v>10372</v>
      </c>
      <c r="J5619" t="s">
        <v>16485</v>
      </c>
      <c r="K5619" t="s">
        <v>30</v>
      </c>
      <c r="L5619">
        <v>150000000</v>
      </c>
      <c r="M5619">
        <v>319713881</v>
      </c>
      <c r="N5619" t="s">
        <v>44</v>
      </c>
      <c r="O5619">
        <v>103</v>
      </c>
      <c r="P5619" t="str">
        <f>IF(Table1[[#This Row],[score]]&gt;=8.5,"High",IF(Table1[[#This Row],[score]]&gt;=7,"Medium","Low"))</f>
        <v>Low</v>
      </c>
      <c r="Q5619" s="5">
        <f>Table1[[#This Row],[gross]]-Table1[[#This Row],[budget]]</f>
        <v>169713881</v>
      </c>
      <c r="R5619" s="5" t="str">
        <f>IF(Table1[[#This Row],[Profit]]&gt;0,"Profit","Loss")</f>
        <v>Profit</v>
      </c>
      <c r="S5619" s="6" t="str">
        <f>FLOOR(Table1[[#This Row],[year]]-1900,10)+1900 &amp; "-" &amp; FLOOR(Table1[[#This Row],[year]]-1890,10)+1900</f>
        <v>2010-2020</v>
      </c>
      <c r="T5619" s="14" t="s">
        <v>21835</v>
      </c>
      <c r="AB5619" s="14"/>
    </row>
    <row r="5620" spans="1:28" hidden="1" x14ac:dyDescent="0.3">
      <c r="A5620" t="s">
        <v>16662</v>
      </c>
      <c r="B5620" t="s">
        <v>1974</v>
      </c>
      <c r="C5620" t="s">
        <v>41</v>
      </c>
      <c r="D5620">
        <v>2010</v>
      </c>
      <c r="E5620" t="s">
        <v>16504</v>
      </c>
      <c r="F5620">
        <v>5.5</v>
      </c>
      <c r="G5620">
        <v>108000</v>
      </c>
      <c r="H5620" t="s">
        <v>10549</v>
      </c>
      <c r="I5620" t="s">
        <v>13481</v>
      </c>
      <c r="J5620" t="s">
        <v>7926</v>
      </c>
      <c r="K5620" t="s">
        <v>30</v>
      </c>
      <c r="L5620">
        <v>100000000</v>
      </c>
      <c r="M5620">
        <v>310650585</v>
      </c>
      <c r="N5620" t="s">
        <v>61</v>
      </c>
      <c r="O5620">
        <v>98</v>
      </c>
      <c r="P5620" t="str">
        <f>IF(Table1[[#This Row],[score]]&gt;=8.5,"High",IF(Table1[[#This Row],[score]]&gt;=7,"Medium","Low"))</f>
        <v>Low</v>
      </c>
      <c r="Q5620" s="5">
        <f>Table1[[#This Row],[gross]]-Table1[[#This Row],[budget]]</f>
        <v>210650585</v>
      </c>
      <c r="R5620" s="5" t="str">
        <f>IF(Table1[[#This Row],[Profit]]&gt;0,"Profit","Loss")</f>
        <v>Profit</v>
      </c>
      <c r="S5620" s="6" t="str">
        <f>FLOOR(Table1[[#This Row],[year]]-1900,10)+1900 &amp; "-" &amp; FLOOR(Table1[[#This Row],[year]]-1890,10)+1900</f>
        <v>2010-2020</v>
      </c>
      <c r="T5620" s="14" t="s">
        <v>21835</v>
      </c>
      <c r="AB5620" s="14"/>
    </row>
    <row r="5621" spans="1:28" hidden="1" x14ac:dyDescent="0.3">
      <c r="A5621" t="s">
        <v>16612</v>
      </c>
      <c r="B5621" t="s">
        <v>16</v>
      </c>
      <c r="C5621" t="s">
        <v>34</v>
      </c>
      <c r="D5621">
        <v>2010</v>
      </c>
      <c r="E5621" t="s">
        <v>16461</v>
      </c>
      <c r="F5621">
        <v>5.8</v>
      </c>
      <c r="G5621">
        <v>165000</v>
      </c>
      <c r="H5621" t="s">
        <v>8400</v>
      </c>
      <c r="I5621" t="s">
        <v>8400</v>
      </c>
      <c r="J5621" t="s">
        <v>10733</v>
      </c>
      <c r="K5621" t="s">
        <v>5762</v>
      </c>
      <c r="L5621">
        <v>60000000</v>
      </c>
      <c r="M5621">
        <v>300228084</v>
      </c>
      <c r="N5621" t="s">
        <v>10771</v>
      </c>
      <c r="O5621">
        <v>96</v>
      </c>
      <c r="P5621" t="str">
        <f>IF(Table1[[#This Row],[score]]&gt;=8.5,"High",IF(Table1[[#This Row],[score]]&gt;=7,"Medium","Low"))</f>
        <v>Low</v>
      </c>
      <c r="Q5621" s="5">
        <f>Table1[[#This Row],[gross]]-Table1[[#This Row],[budget]]</f>
        <v>240228084</v>
      </c>
      <c r="R5621" s="5" t="str">
        <f>IF(Table1[[#This Row],[Profit]]&gt;0,"Profit","Loss")</f>
        <v>Profit</v>
      </c>
      <c r="S5621" s="6" t="str">
        <f>FLOOR(Table1[[#This Row],[year]]-1900,10)+1900 &amp; "-" &amp; FLOOR(Table1[[#This Row],[year]]-1890,10)+1900</f>
        <v>2010-2020</v>
      </c>
      <c r="T5621" s="14" t="s">
        <v>21835</v>
      </c>
      <c r="AB5621" s="14"/>
    </row>
    <row r="5622" spans="1:28" hidden="1" x14ac:dyDescent="0.3">
      <c r="A5622" t="s">
        <v>16440</v>
      </c>
      <c r="B5622" t="s">
        <v>16</v>
      </c>
      <c r="C5622" t="s">
        <v>4834</v>
      </c>
      <c r="D5622">
        <v>2010</v>
      </c>
      <c r="E5622" t="s">
        <v>16441</v>
      </c>
      <c r="F5622">
        <v>8.1999999999999993</v>
      </c>
      <c r="G5622">
        <v>1200000</v>
      </c>
      <c r="H5622" t="s">
        <v>65</v>
      </c>
      <c r="I5622" t="s">
        <v>15177</v>
      </c>
      <c r="J5622" t="s">
        <v>8428</v>
      </c>
      <c r="K5622" t="s">
        <v>30</v>
      </c>
      <c r="L5622" s="5">
        <v>80000000</v>
      </c>
      <c r="M5622" s="5">
        <v>294805697</v>
      </c>
      <c r="N5622" t="s">
        <v>44</v>
      </c>
      <c r="O5622">
        <v>138</v>
      </c>
      <c r="P5622" t="str">
        <f>IF(Table1[[#This Row],[score]]&gt;=8.5,"High",IF(Table1[[#This Row],[score]]&gt;=7,"Medium","Low"))</f>
        <v>Medium</v>
      </c>
      <c r="Q5622" s="5">
        <f>Table1[[#This Row],[gross]]-Table1[[#This Row],[budget]]</f>
        <v>214805697</v>
      </c>
      <c r="R5622" s="5" t="str">
        <f>IF(Table1[[#This Row],[Profit]]&gt;0,"Profit","Loss")</f>
        <v>Profit</v>
      </c>
      <c r="S5622" s="6" t="str">
        <f>FLOOR(Table1[[#This Row],[year]]-1900,10)+1900 &amp; "-" &amp; FLOOR(Table1[[#This Row],[year]]-1890,10)+1900</f>
        <v>2010-2020</v>
      </c>
      <c r="T5622" s="14" t="s">
        <v>21835</v>
      </c>
      <c r="AB5622" s="14"/>
    </row>
    <row r="5623" spans="1:28" hidden="1" x14ac:dyDescent="0.3">
      <c r="A5623" t="s">
        <v>16604</v>
      </c>
      <c r="B5623" t="s">
        <v>1974</v>
      </c>
      <c r="C5623" t="s">
        <v>34</v>
      </c>
      <c r="D5623">
        <v>2010</v>
      </c>
      <c r="E5623" t="s">
        <v>16284</v>
      </c>
      <c r="F5623">
        <v>6.4</v>
      </c>
      <c r="G5623">
        <v>301000</v>
      </c>
      <c r="H5623" t="s">
        <v>5160</v>
      </c>
      <c r="I5623" t="s">
        <v>12336</v>
      </c>
      <c r="J5623" t="s">
        <v>11849</v>
      </c>
      <c r="K5623" t="s">
        <v>30</v>
      </c>
      <c r="L5623">
        <v>110000000</v>
      </c>
      <c r="M5623">
        <v>293503354</v>
      </c>
      <c r="N5623" t="s">
        <v>31</v>
      </c>
      <c r="O5623">
        <v>100</v>
      </c>
      <c r="P5623" t="str">
        <f>IF(Table1[[#This Row],[score]]&gt;=8.5,"High",IF(Table1[[#This Row],[score]]&gt;=7,"Medium","Low"))</f>
        <v>Low</v>
      </c>
      <c r="Q5623" s="5">
        <f>Table1[[#This Row],[gross]]-Table1[[#This Row],[budget]]</f>
        <v>183503354</v>
      </c>
      <c r="R5623" s="5" t="str">
        <f>IF(Table1[[#This Row],[Profit]]&gt;0,"Profit","Loss")</f>
        <v>Profit</v>
      </c>
      <c r="S5623" s="6" t="str">
        <f>FLOOR(Table1[[#This Row],[year]]-1900,10)+1900 &amp; "-" &amp; FLOOR(Table1[[#This Row],[year]]-1890,10)+1900</f>
        <v>2010-2020</v>
      </c>
      <c r="T5623" s="14" t="s">
        <v>21835</v>
      </c>
      <c r="AB5623" s="14"/>
    </row>
    <row r="5624" spans="1:28" hidden="1" x14ac:dyDescent="0.3">
      <c r="A5624" t="s">
        <v>16493</v>
      </c>
      <c r="B5624" t="s">
        <v>16</v>
      </c>
      <c r="C5624" t="s">
        <v>41</v>
      </c>
      <c r="D5624">
        <v>2010</v>
      </c>
      <c r="E5624" t="s">
        <v>16494</v>
      </c>
      <c r="F5624">
        <v>4.5</v>
      </c>
      <c r="G5624">
        <v>76000</v>
      </c>
      <c r="H5624" t="s">
        <v>15437</v>
      </c>
      <c r="I5624" t="s">
        <v>15437</v>
      </c>
      <c r="J5624" t="s">
        <v>8874</v>
      </c>
      <c r="K5624" t="s">
        <v>30</v>
      </c>
      <c r="L5624">
        <v>100000000</v>
      </c>
      <c r="M5624">
        <v>290745055</v>
      </c>
      <c r="N5624" t="s">
        <v>2001</v>
      </c>
      <c r="O5624">
        <v>146</v>
      </c>
      <c r="P5624" t="str">
        <f>IF(Table1[[#This Row],[score]]&gt;=8.5,"High",IF(Table1[[#This Row],[score]]&gt;=7,"Medium","Low"))</f>
        <v>Low</v>
      </c>
      <c r="Q5624" s="5">
        <f>Table1[[#This Row],[gross]]-Table1[[#This Row],[budget]]</f>
        <v>190745055</v>
      </c>
      <c r="R5624" s="5" t="str">
        <f>IF(Table1[[#This Row],[Profit]]&gt;0,"Profit","Loss")</f>
        <v>Profit</v>
      </c>
      <c r="S5624" s="6" t="str">
        <f>FLOOR(Table1[[#This Row],[year]]-1900,10)+1900 &amp; "-" &amp; FLOOR(Table1[[#This Row],[year]]-1890,10)+1900</f>
        <v>2010-2020</v>
      </c>
      <c r="T5624" s="14" t="s">
        <v>21835</v>
      </c>
      <c r="AB5624" s="14"/>
    </row>
    <row r="5625" spans="1:28" hidden="1" x14ac:dyDescent="0.3">
      <c r="A5625" t="s">
        <v>16505</v>
      </c>
      <c r="B5625" t="s">
        <v>1974</v>
      </c>
      <c r="C5625" t="s">
        <v>34</v>
      </c>
      <c r="D5625">
        <v>2010</v>
      </c>
      <c r="E5625" t="s">
        <v>16506</v>
      </c>
      <c r="F5625">
        <v>6</v>
      </c>
      <c r="G5625">
        <v>230000</v>
      </c>
      <c r="H5625" t="s">
        <v>14405</v>
      </c>
      <c r="I5625" t="s">
        <v>14405</v>
      </c>
      <c r="J5625" t="s">
        <v>5628</v>
      </c>
      <c r="K5625" t="s">
        <v>30</v>
      </c>
      <c r="L5625">
        <v>100000000</v>
      </c>
      <c r="M5625">
        <v>278780441</v>
      </c>
      <c r="N5625" t="s">
        <v>16180</v>
      </c>
      <c r="O5625">
        <v>103</v>
      </c>
      <c r="P5625" t="str">
        <f>IF(Table1[[#This Row],[score]]&gt;=8.5,"High",IF(Table1[[#This Row],[score]]&gt;=7,"Medium","Low"))</f>
        <v>Low</v>
      </c>
      <c r="Q5625" s="5">
        <f>Table1[[#This Row],[gross]]-Table1[[#This Row],[budget]]</f>
        <v>178780441</v>
      </c>
      <c r="R5625" s="5" t="str">
        <f>IF(Table1[[#This Row],[Profit]]&gt;0,"Profit","Loss")</f>
        <v>Profit</v>
      </c>
      <c r="S5625" s="6" t="str">
        <f>FLOOR(Table1[[#This Row],[year]]-1900,10)+1900 &amp; "-" &amp; FLOOR(Table1[[#This Row],[year]]-1890,10)+1900</f>
        <v>2010-2020</v>
      </c>
      <c r="T5625" s="14" t="s">
        <v>21835</v>
      </c>
      <c r="AB5625" s="14"/>
    </row>
    <row r="5626" spans="1:28" hidden="1" x14ac:dyDescent="0.3">
      <c r="A5626" t="s">
        <v>16527</v>
      </c>
      <c r="B5626" t="s">
        <v>16</v>
      </c>
      <c r="C5626" t="s">
        <v>34</v>
      </c>
      <c r="D5626">
        <v>2010</v>
      </c>
      <c r="E5626" t="s">
        <v>16443</v>
      </c>
      <c r="F5626">
        <v>6.5</v>
      </c>
      <c r="G5626">
        <v>331000</v>
      </c>
      <c r="H5626" t="s">
        <v>749</v>
      </c>
      <c r="I5626" t="s">
        <v>14049</v>
      </c>
      <c r="J5626" t="s">
        <v>749</v>
      </c>
      <c r="K5626" t="s">
        <v>30</v>
      </c>
      <c r="L5626">
        <v>80000000</v>
      </c>
      <c r="M5626">
        <v>274470394</v>
      </c>
      <c r="N5626" t="s">
        <v>14828</v>
      </c>
      <c r="O5626">
        <v>103</v>
      </c>
      <c r="P5626" t="str">
        <f>IF(Table1[[#This Row],[score]]&gt;=8.5,"High",IF(Table1[[#This Row],[score]]&gt;=7,"Medium","Low"))</f>
        <v>Low</v>
      </c>
      <c r="Q5626" s="5">
        <f>Table1[[#This Row],[gross]]-Table1[[#This Row],[budget]]</f>
        <v>194470394</v>
      </c>
      <c r="R5626" s="5" t="str">
        <f>IF(Table1[[#This Row],[Profit]]&gt;0,"Profit","Loss")</f>
        <v>Profit</v>
      </c>
      <c r="S5626" s="6" t="str">
        <f>FLOOR(Table1[[#This Row],[year]]-1900,10)+1900 &amp; "-" &amp; FLOOR(Table1[[#This Row],[year]]-1890,10)+1900</f>
        <v>2010-2020</v>
      </c>
      <c r="T5626" s="14" t="s">
        <v>21835</v>
      </c>
      <c r="AB5626" s="14"/>
    </row>
    <row r="5627" spans="1:28" hidden="1" x14ac:dyDescent="0.3">
      <c r="A5627" t="s">
        <v>16444</v>
      </c>
      <c r="B5627" t="s">
        <v>1974</v>
      </c>
      <c r="C5627" t="s">
        <v>41</v>
      </c>
      <c r="D5627">
        <v>2010</v>
      </c>
      <c r="E5627" t="s">
        <v>16445</v>
      </c>
      <c r="F5627">
        <v>5.9</v>
      </c>
      <c r="G5627">
        <v>233000</v>
      </c>
      <c r="H5627" t="s">
        <v>5720</v>
      </c>
      <c r="I5627" t="s">
        <v>8432</v>
      </c>
      <c r="J5627" t="s">
        <v>8432</v>
      </c>
      <c r="K5627" t="s">
        <v>30</v>
      </c>
      <c r="L5627">
        <v>80000000</v>
      </c>
      <c r="M5627">
        <v>271457301</v>
      </c>
      <c r="N5627" t="s">
        <v>31</v>
      </c>
      <c r="O5627">
        <v>102</v>
      </c>
      <c r="P5627" t="str">
        <f>IF(Table1[[#This Row],[score]]&gt;=8.5,"High",IF(Table1[[#This Row],[score]]&gt;=7,"Medium","Low"))</f>
        <v>Low</v>
      </c>
      <c r="Q5627" s="5">
        <f>Table1[[#This Row],[gross]]-Table1[[#This Row],[budget]]</f>
        <v>191457301</v>
      </c>
      <c r="R5627" s="5" t="str">
        <f>IF(Table1[[#This Row],[Profit]]&gt;0,"Profit","Loss")</f>
        <v>Profit</v>
      </c>
      <c r="S5627" s="6" t="str">
        <f>FLOOR(Table1[[#This Row],[year]]-1900,10)+1900 &amp; "-" &amp; FLOOR(Table1[[#This Row],[year]]-1890,10)+1900</f>
        <v>2010-2020</v>
      </c>
      <c r="T5627" s="14" t="s">
        <v>21835</v>
      </c>
      <c r="AB5627" s="14"/>
    </row>
    <row r="5628" spans="1:28" hidden="1" x14ac:dyDescent="0.3">
      <c r="A5628" t="s">
        <v>16520</v>
      </c>
      <c r="B5628" t="s">
        <v>1974</v>
      </c>
      <c r="C5628" t="s">
        <v>34</v>
      </c>
      <c r="D5628">
        <v>2010</v>
      </c>
      <c r="E5628" t="s">
        <v>16521</v>
      </c>
      <c r="F5628">
        <v>6.3</v>
      </c>
      <c r="G5628">
        <v>184000</v>
      </c>
      <c r="H5628" t="s">
        <v>8728</v>
      </c>
      <c r="I5628" t="s">
        <v>16522</v>
      </c>
      <c r="J5628" t="s">
        <v>1462</v>
      </c>
      <c r="K5628" t="s">
        <v>30</v>
      </c>
      <c r="L5628">
        <v>117000000</v>
      </c>
      <c r="M5628">
        <v>261989769</v>
      </c>
      <c r="N5628" t="s">
        <v>180</v>
      </c>
      <c r="O5628">
        <v>109</v>
      </c>
      <c r="P5628" t="str">
        <f>IF(Table1[[#This Row],[score]]&gt;=8.5,"High",IF(Table1[[#This Row],[score]]&gt;=7,"Medium","Low"))</f>
        <v>Low</v>
      </c>
      <c r="Q5628" s="5">
        <f>Table1[[#This Row],[gross]]-Table1[[#This Row],[budget]]</f>
        <v>144989769</v>
      </c>
      <c r="R5628" s="5" t="str">
        <f>IF(Table1[[#This Row],[Profit]]&gt;0,"Profit","Loss")</f>
        <v>Profit</v>
      </c>
      <c r="S5628" s="6" t="str">
        <f>FLOOR(Table1[[#This Row],[year]]-1900,10)+1900 &amp; "-" &amp; FLOOR(Table1[[#This Row],[year]]-1890,10)+1900</f>
        <v>2010-2020</v>
      </c>
      <c r="T5628" s="14" t="s">
        <v>21835</v>
      </c>
      <c r="AB5628" s="14"/>
    </row>
    <row r="5629" spans="1:28" hidden="1" x14ac:dyDescent="0.3">
      <c r="A5629" t="s">
        <v>16503</v>
      </c>
      <c r="B5629" t="s">
        <v>1974</v>
      </c>
      <c r="C5629" t="s">
        <v>17</v>
      </c>
      <c r="D5629">
        <v>2010</v>
      </c>
      <c r="E5629" t="s">
        <v>16504</v>
      </c>
      <c r="F5629">
        <v>7.6</v>
      </c>
      <c r="G5629">
        <v>319000</v>
      </c>
      <c r="H5629" t="s">
        <v>2892</v>
      </c>
      <c r="I5629" t="s">
        <v>2069</v>
      </c>
      <c r="J5629" t="s">
        <v>650</v>
      </c>
      <c r="K5629" t="s">
        <v>30</v>
      </c>
      <c r="L5629">
        <v>38000000</v>
      </c>
      <c r="M5629">
        <v>252276927</v>
      </c>
      <c r="N5629" t="s">
        <v>44</v>
      </c>
      <c r="O5629">
        <v>110</v>
      </c>
      <c r="P5629" t="str">
        <f>IF(Table1[[#This Row],[score]]&gt;=8.5,"High",IF(Table1[[#This Row],[score]]&gt;=7,"Medium","Low"))</f>
        <v>Medium</v>
      </c>
      <c r="Q5629" s="5">
        <f>Table1[[#This Row],[gross]]-Table1[[#This Row],[budget]]</f>
        <v>214276927</v>
      </c>
      <c r="R5629" s="5" t="str">
        <f>IF(Table1[[#This Row],[Profit]]&gt;0,"Profit","Loss")</f>
        <v>Profit</v>
      </c>
      <c r="S5629" s="6" t="str">
        <f>FLOOR(Table1[[#This Row],[year]]-1900,10)+1900 &amp; "-" &amp; FLOOR(Table1[[#This Row],[year]]-1890,10)+1900</f>
        <v>2010-2020</v>
      </c>
      <c r="T5629" s="14" t="s">
        <v>21835</v>
      </c>
      <c r="AB5629" s="14"/>
    </row>
    <row r="5630" spans="1:28" hidden="1" x14ac:dyDescent="0.3">
      <c r="A5630" t="s">
        <v>16718</v>
      </c>
      <c r="B5630" t="s">
        <v>33</v>
      </c>
      <c r="C5630" t="s">
        <v>25</v>
      </c>
      <c r="D5630">
        <v>2010</v>
      </c>
      <c r="E5630" t="s">
        <v>16549</v>
      </c>
      <c r="F5630">
        <v>4.9000000000000004</v>
      </c>
      <c r="G5630">
        <v>67000</v>
      </c>
      <c r="H5630" t="s">
        <v>16045</v>
      </c>
      <c r="I5630" t="s">
        <v>16333</v>
      </c>
      <c r="J5630" t="s">
        <v>11796</v>
      </c>
      <c r="K5630" t="s">
        <v>30</v>
      </c>
      <c r="L5630">
        <v>112000000</v>
      </c>
      <c r="M5630">
        <v>237382724</v>
      </c>
      <c r="N5630" t="s">
        <v>180</v>
      </c>
      <c r="O5630">
        <v>85</v>
      </c>
      <c r="P5630" t="str">
        <f>IF(Table1[[#This Row],[score]]&gt;=8.5,"High",IF(Table1[[#This Row],[score]]&gt;=7,"Medium","Low"))</f>
        <v>Low</v>
      </c>
      <c r="Q5630" s="5">
        <f>Table1[[#This Row],[gross]]-Table1[[#This Row],[budget]]</f>
        <v>125382724</v>
      </c>
      <c r="R5630" s="5" t="str">
        <f>IF(Table1[[#This Row],[Profit]]&gt;0,"Profit","Loss")</f>
        <v>Profit</v>
      </c>
      <c r="S5630" s="6" t="str">
        <f>FLOOR(Table1[[#This Row],[year]]-1900,10)+1900 &amp; "-" &amp; FLOOR(Table1[[#This Row],[year]]-1890,10)+1900</f>
        <v>2010-2020</v>
      </c>
      <c r="T5630" s="14" t="s">
        <v>21835</v>
      </c>
      <c r="AB5630" s="14"/>
    </row>
    <row r="5631" spans="1:28" hidden="1" x14ac:dyDescent="0.3">
      <c r="A5631" t="s">
        <v>16509</v>
      </c>
      <c r="B5631" t="s">
        <v>33</v>
      </c>
      <c r="C5631" t="s">
        <v>25</v>
      </c>
      <c r="D5631">
        <v>2010</v>
      </c>
      <c r="E5631" t="s">
        <v>16510</v>
      </c>
      <c r="F5631">
        <v>5.9</v>
      </c>
      <c r="G5631">
        <v>180000</v>
      </c>
      <c r="H5631" t="s">
        <v>2026</v>
      </c>
      <c r="I5631" t="s">
        <v>16511</v>
      </c>
      <c r="J5631" t="s">
        <v>14867</v>
      </c>
      <c r="K5631" t="s">
        <v>22</v>
      </c>
      <c r="L5631">
        <v>95000000</v>
      </c>
      <c r="M5631">
        <v>226497209</v>
      </c>
      <c r="N5631" t="s">
        <v>9026</v>
      </c>
      <c r="O5631">
        <v>118</v>
      </c>
      <c r="P5631" t="str">
        <f>IF(Table1[[#This Row],[score]]&gt;=8.5,"High",IF(Table1[[#This Row],[score]]&gt;=7,"Medium","Low"))</f>
        <v>Low</v>
      </c>
      <c r="Q5631" s="5">
        <f>Table1[[#This Row],[gross]]-Table1[[#This Row],[budget]]</f>
        <v>131497209</v>
      </c>
      <c r="R5631" s="5" t="str">
        <f>IF(Table1[[#This Row],[Profit]]&gt;0,"Profit","Loss")</f>
        <v>Profit</v>
      </c>
      <c r="S5631" s="6" t="str">
        <f>FLOOR(Table1[[#This Row],[year]]-1900,10)+1900 &amp; "-" &amp; FLOOR(Table1[[#This Row],[year]]-1890,10)+1900</f>
        <v>2010-2020</v>
      </c>
      <c r="T5631" s="14" t="s">
        <v>21835</v>
      </c>
      <c r="AB5631" s="14"/>
    </row>
    <row r="5632" spans="1:28" hidden="1" x14ac:dyDescent="0.3">
      <c r="A5632" t="s">
        <v>16463</v>
      </c>
      <c r="B5632" t="s">
        <v>1974</v>
      </c>
      <c r="C5632" t="s">
        <v>63</v>
      </c>
      <c r="D5632">
        <v>2010</v>
      </c>
      <c r="E5632" t="s">
        <v>16132</v>
      </c>
      <c r="F5632">
        <v>7.7</v>
      </c>
      <c r="G5632">
        <v>645000</v>
      </c>
      <c r="H5632" t="s">
        <v>6752</v>
      </c>
      <c r="I5632" t="s">
        <v>6729</v>
      </c>
      <c r="J5632" t="s">
        <v>15943</v>
      </c>
      <c r="K5632" t="s">
        <v>30</v>
      </c>
      <c r="L5632">
        <v>40000000</v>
      </c>
      <c r="M5632">
        <v>224920375</v>
      </c>
      <c r="N5632" t="s">
        <v>31</v>
      </c>
      <c r="O5632">
        <v>120</v>
      </c>
      <c r="P5632" t="str">
        <f>IF(Table1[[#This Row],[score]]&gt;=8.5,"High",IF(Table1[[#This Row],[score]]&gt;=7,"Medium","Low"))</f>
        <v>Medium</v>
      </c>
      <c r="Q5632" s="5">
        <f>Table1[[#This Row],[gross]]-Table1[[#This Row],[budget]]</f>
        <v>184920375</v>
      </c>
      <c r="R5632" s="5" t="str">
        <f>IF(Table1[[#This Row],[Profit]]&gt;0,"Profit","Loss")</f>
        <v>Profit</v>
      </c>
      <c r="S5632" s="6" t="str">
        <f>FLOOR(Table1[[#This Row],[year]]-1900,10)+1900 &amp; "-" &amp; FLOOR(Table1[[#This Row],[year]]-1890,10)+1900</f>
        <v>2010-2020</v>
      </c>
      <c r="T5632" s="14" t="s">
        <v>21835</v>
      </c>
      <c r="AB5632" s="14"/>
    </row>
    <row r="5633" spans="1:28" hidden="1" x14ac:dyDescent="0.3">
      <c r="A5633" t="s">
        <v>16703</v>
      </c>
      <c r="B5633" t="s">
        <v>1974</v>
      </c>
      <c r="C5633" t="s">
        <v>41</v>
      </c>
      <c r="D5633">
        <v>2010</v>
      </c>
      <c r="E5633" t="s">
        <v>16510</v>
      </c>
      <c r="F5633">
        <v>5.7</v>
      </c>
      <c r="G5633">
        <v>116000</v>
      </c>
      <c r="H5633" t="s">
        <v>1219</v>
      </c>
      <c r="I5633" t="s">
        <v>16704</v>
      </c>
      <c r="J5633" t="s">
        <v>6221</v>
      </c>
      <c r="K5633" t="s">
        <v>30</v>
      </c>
      <c r="L5633">
        <v>52000000</v>
      </c>
      <c r="M5633">
        <v>216485654</v>
      </c>
      <c r="N5633" t="s">
        <v>2001</v>
      </c>
      <c r="O5633">
        <v>125</v>
      </c>
      <c r="P5633" t="str">
        <f>IF(Table1[[#This Row],[score]]&gt;=8.5,"High",IF(Table1[[#This Row],[score]]&gt;=7,"Medium","Low"))</f>
        <v>Low</v>
      </c>
      <c r="Q5633" s="5">
        <f>Table1[[#This Row],[gross]]-Table1[[#This Row],[budget]]</f>
        <v>164485654</v>
      </c>
      <c r="R5633" s="5" t="str">
        <f>IF(Table1[[#This Row],[Profit]]&gt;0,"Profit","Loss")</f>
        <v>Profit</v>
      </c>
      <c r="S5633" s="6" t="str">
        <f>FLOOR(Table1[[#This Row],[year]]-1900,10)+1900 &amp; "-" &amp; FLOOR(Table1[[#This Row],[year]]-1890,10)+1900</f>
        <v>2010-2020</v>
      </c>
      <c r="T5633" s="14" t="s">
        <v>21835</v>
      </c>
      <c r="AB5633" s="14"/>
    </row>
    <row r="5634" spans="1:28" hidden="1" x14ac:dyDescent="0.3">
      <c r="A5634" t="s">
        <v>16667</v>
      </c>
      <c r="B5634" t="s">
        <v>33</v>
      </c>
      <c r="C5634" t="s">
        <v>34</v>
      </c>
      <c r="D5634">
        <v>2010</v>
      </c>
      <c r="E5634" t="s">
        <v>16668</v>
      </c>
      <c r="F5634">
        <v>6.1</v>
      </c>
      <c r="G5634">
        <v>156000</v>
      </c>
      <c r="H5634" t="s">
        <v>6879</v>
      </c>
      <c r="I5634" t="s">
        <v>12905</v>
      </c>
      <c r="J5634" t="s">
        <v>1519</v>
      </c>
      <c r="K5634" t="s">
        <v>30</v>
      </c>
      <c r="L5634">
        <v>150000000</v>
      </c>
      <c r="M5634">
        <v>215283742</v>
      </c>
      <c r="N5634" t="s">
        <v>1708</v>
      </c>
      <c r="O5634">
        <v>109</v>
      </c>
      <c r="P5634" t="str">
        <f>IF(Table1[[#This Row],[score]]&gt;=8.5,"High",IF(Table1[[#This Row],[score]]&gt;=7,"Medium","Low"))</f>
        <v>Low</v>
      </c>
      <c r="Q5634" s="5">
        <f>Table1[[#This Row],[gross]]-Table1[[#This Row],[budget]]</f>
        <v>65283742</v>
      </c>
      <c r="R5634" s="5" t="str">
        <f>IF(Table1[[#This Row],[Profit]]&gt;0,"Profit","Loss")</f>
        <v>Profit</v>
      </c>
      <c r="S5634" s="6" t="str">
        <f>FLOOR(Table1[[#This Row],[year]]-1900,10)+1900 &amp; "-" &amp; FLOOR(Table1[[#This Row],[year]]-1890,10)+1900</f>
        <v>2010-2020</v>
      </c>
      <c r="T5634" s="14" t="s">
        <v>21835</v>
      </c>
      <c r="AB5634" s="14"/>
    </row>
    <row r="5635" spans="1:28" hidden="1" x14ac:dyDescent="0.3">
      <c r="A5635" t="s">
        <v>16632</v>
      </c>
      <c r="B5635" t="s">
        <v>16</v>
      </c>
      <c r="C5635" t="s">
        <v>41</v>
      </c>
      <c r="D5635">
        <v>2010</v>
      </c>
      <c r="E5635" t="s">
        <v>16561</v>
      </c>
      <c r="F5635">
        <v>6.5</v>
      </c>
      <c r="G5635">
        <v>329000</v>
      </c>
      <c r="H5635" t="s">
        <v>11171</v>
      </c>
      <c r="I5635" t="s">
        <v>16633</v>
      </c>
      <c r="J5635" t="s">
        <v>4862</v>
      </c>
      <c r="K5635" t="s">
        <v>30</v>
      </c>
      <c r="L5635">
        <v>65000000</v>
      </c>
      <c r="M5635">
        <v>211780824</v>
      </c>
      <c r="N5635" t="s">
        <v>23</v>
      </c>
      <c r="O5635">
        <v>95</v>
      </c>
      <c r="P5635" t="str">
        <f>IF(Table1[[#This Row],[score]]&gt;=8.5,"High",IF(Table1[[#This Row],[score]]&gt;=7,"Medium","Low"))</f>
        <v>Low</v>
      </c>
      <c r="Q5635" s="5">
        <f>Table1[[#This Row],[gross]]-Table1[[#This Row],[budget]]</f>
        <v>146780824</v>
      </c>
      <c r="R5635" s="5" t="str">
        <f>IF(Table1[[#This Row],[Profit]]&gt;0,"Profit","Loss")</f>
        <v>Profit</v>
      </c>
      <c r="S5635" s="6" t="str">
        <f>FLOOR(Table1[[#This Row],[year]]-1900,10)+1900 &amp; "-" &amp; FLOOR(Table1[[#This Row],[year]]-1890,10)+1900</f>
        <v>2010-2020</v>
      </c>
      <c r="T5635" s="14" t="s">
        <v>21835</v>
      </c>
      <c r="AB5635" s="14"/>
    </row>
    <row r="5636" spans="1:28" hidden="1" x14ac:dyDescent="0.3">
      <c r="A5636" t="s">
        <v>16569</v>
      </c>
      <c r="B5636" t="s">
        <v>1974</v>
      </c>
      <c r="C5636" t="s">
        <v>63</v>
      </c>
      <c r="D5636">
        <v>2010</v>
      </c>
      <c r="E5636" t="s">
        <v>16443</v>
      </c>
      <c r="F5636">
        <v>5.8</v>
      </c>
      <c r="G5636">
        <v>92000</v>
      </c>
      <c r="H5636" t="s">
        <v>16570</v>
      </c>
      <c r="I5636" t="s">
        <v>16570</v>
      </c>
      <c r="J5636" t="s">
        <v>6221</v>
      </c>
      <c r="K5636" t="s">
        <v>30</v>
      </c>
      <c r="L5636">
        <v>60000000</v>
      </c>
      <c r="M5636">
        <v>204594016</v>
      </c>
      <c r="N5636" t="s">
        <v>31</v>
      </c>
      <c r="O5636">
        <v>133</v>
      </c>
      <c r="P5636" t="str">
        <f>IF(Table1[[#This Row],[score]]&gt;=8.5,"High",IF(Table1[[#This Row],[score]]&gt;=7,"Medium","Low"))</f>
        <v>Low</v>
      </c>
      <c r="Q5636" s="5">
        <f>Table1[[#This Row],[gross]]-Table1[[#This Row],[budget]]</f>
        <v>144594016</v>
      </c>
      <c r="R5636" s="5" t="str">
        <f>IF(Table1[[#This Row],[Profit]]&gt;0,"Profit","Loss")</f>
        <v>Profit</v>
      </c>
      <c r="S5636" s="6" t="str">
        <f>FLOOR(Table1[[#This Row],[year]]-1900,10)+1900 &amp; "-" &amp; FLOOR(Table1[[#This Row],[year]]-1890,10)+1900</f>
        <v>2010-2020</v>
      </c>
      <c r="T5636" s="14" t="s">
        <v>21835</v>
      </c>
      <c r="AB5636" s="14"/>
    </row>
    <row r="5637" spans="1:28" hidden="1" x14ac:dyDescent="0.3">
      <c r="A5637" t="s">
        <v>16920</v>
      </c>
      <c r="B5637" t="s">
        <v>33</v>
      </c>
      <c r="C5637" t="s">
        <v>390</v>
      </c>
      <c r="D5637">
        <v>2010</v>
      </c>
      <c r="E5637" t="s">
        <v>16453</v>
      </c>
      <c r="F5637">
        <v>4.5999999999999996</v>
      </c>
      <c r="G5637">
        <v>21000</v>
      </c>
      <c r="H5637" t="s">
        <v>15491</v>
      </c>
      <c r="I5637" t="s">
        <v>16921</v>
      </c>
      <c r="J5637" t="s">
        <v>59</v>
      </c>
      <c r="K5637" t="s">
        <v>30</v>
      </c>
      <c r="L5637">
        <v>80000000</v>
      </c>
      <c r="M5637">
        <v>203509374</v>
      </c>
      <c r="N5637" t="s">
        <v>23</v>
      </c>
      <c r="O5637">
        <v>80</v>
      </c>
      <c r="P5637" t="str">
        <f>IF(Table1[[#This Row],[score]]&gt;=8.5,"High",IF(Table1[[#This Row],[score]]&gt;=7,"Medium","Low"))</f>
        <v>Low</v>
      </c>
      <c r="Q5637" s="5">
        <f>Table1[[#This Row],[gross]]-Table1[[#This Row],[budget]]</f>
        <v>123509374</v>
      </c>
      <c r="R5637" s="5" t="str">
        <f>IF(Table1[[#This Row],[Profit]]&gt;0,"Profit","Loss")</f>
        <v>Profit</v>
      </c>
      <c r="S5637" s="6" t="str">
        <f>FLOOR(Table1[[#This Row],[year]]-1900,10)+1900 &amp; "-" &amp; FLOOR(Table1[[#This Row],[year]]-1890,10)+1900</f>
        <v>2010-2020</v>
      </c>
      <c r="T5637" s="14" t="s">
        <v>21835</v>
      </c>
      <c r="AB5637" s="14"/>
    </row>
    <row r="5638" spans="1:28" hidden="1" x14ac:dyDescent="0.3">
      <c r="A5638" t="s">
        <v>16476</v>
      </c>
      <c r="B5638" t="s">
        <v>1974</v>
      </c>
      <c r="C5638" t="s">
        <v>34</v>
      </c>
      <c r="D5638">
        <v>2010</v>
      </c>
      <c r="E5638" t="s">
        <v>16477</v>
      </c>
      <c r="F5638">
        <v>7</v>
      </c>
      <c r="G5638">
        <v>295000</v>
      </c>
      <c r="H5638" t="s">
        <v>13994</v>
      </c>
      <c r="I5638" t="s">
        <v>16371</v>
      </c>
      <c r="J5638" t="s">
        <v>4412</v>
      </c>
      <c r="K5638" t="s">
        <v>30</v>
      </c>
      <c r="L5638">
        <v>58000000</v>
      </c>
      <c r="M5638">
        <v>199006387</v>
      </c>
      <c r="N5638" t="s">
        <v>9986</v>
      </c>
      <c r="O5638">
        <v>111</v>
      </c>
      <c r="P5638" t="str">
        <f>IF(Table1[[#This Row],[score]]&gt;=8.5,"High",IF(Table1[[#This Row],[score]]&gt;=7,"Medium","Low"))</f>
        <v>Medium</v>
      </c>
      <c r="Q5638" s="5">
        <f>Table1[[#This Row],[gross]]-Table1[[#This Row],[budget]]</f>
        <v>141006387</v>
      </c>
      <c r="R5638" s="5" t="str">
        <f>IF(Table1[[#This Row],[Profit]]&gt;0,"Profit","Loss")</f>
        <v>Profit</v>
      </c>
      <c r="S5638" s="6" t="str">
        <f>FLOOR(Table1[[#This Row],[year]]-1900,10)+1900 &amp; "-" &amp; FLOOR(Table1[[#This Row],[year]]-1890,10)+1900</f>
        <v>2010-2020</v>
      </c>
      <c r="T5638" s="14" t="s">
        <v>21835</v>
      </c>
      <c r="AB5638" s="14"/>
    </row>
    <row r="5639" spans="1:28" hidden="1" x14ac:dyDescent="0.3">
      <c r="A5639" t="s">
        <v>16838</v>
      </c>
      <c r="B5639" t="s">
        <v>16</v>
      </c>
      <c r="C5639" t="s">
        <v>52</v>
      </c>
      <c r="D5639">
        <v>2010</v>
      </c>
      <c r="E5639" t="s">
        <v>16790</v>
      </c>
      <c r="F5639">
        <v>5.7</v>
      </c>
      <c r="G5639">
        <v>100000</v>
      </c>
      <c r="H5639" t="s">
        <v>13672</v>
      </c>
      <c r="I5639" t="s">
        <v>16839</v>
      </c>
      <c r="J5639" t="s">
        <v>15034</v>
      </c>
      <c r="K5639" t="s">
        <v>30</v>
      </c>
      <c r="L5639">
        <v>3000000</v>
      </c>
      <c r="M5639">
        <v>177512032</v>
      </c>
      <c r="N5639" t="s">
        <v>44</v>
      </c>
      <c r="O5639">
        <v>91</v>
      </c>
      <c r="P5639" t="str">
        <f>IF(Table1[[#This Row],[score]]&gt;=8.5,"High",IF(Table1[[#This Row],[score]]&gt;=7,"Medium","Low"))</f>
        <v>Low</v>
      </c>
      <c r="Q5639" s="5">
        <f>Table1[[#This Row],[gross]]-Table1[[#This Row],[budget]]</f>
        <v>174512032</v>
      </c>
      <c r="R5639" s="5" t="str">
        <f>IF(Table1[[#This Row],[Profit]]&gt;0,"Profit","Loss")</f>
        <v>Profit</v>
      </c>
      <c r="S5639" s="6" t="str">
        <f>FLOOR(Table1[[#This Row],[year]]-1900,10)+1900 &amp; "-" &amp; FLOOR(Table1[[#This Row],[year]]-1890,10)+1900</f>
        <v>2010-2020</v>
      </c>
      <c r="T5639" s="14" t="s">
        <v>21835</v>
      </c>
      <c r="AB5639" s="14"/>
    </row>
    <row r="5640" spans="1:28" hidden="1" x14ac:dyDescent="0.3">
      <c r="A5640" t="s">
        <v>16573</v>
      </c>
      <c r="B5640" t="s">
        <v>1974</v>
      </c>
      <c r="C5640" t="s">
        <v>34</v>
      </c>
      <c r="D5640">
        <v>2010</v>
      </c>
      <c r="E5640" t="s">
        <v>16567</v>
      </c>
      <c r="F5640">
        <v>6.7</v>
      </c>
      <c r="G5640">
        <v>250000</v>
      </c>
      <c r="H5640" t="s">
        <v>12602</v>
      </c>
      <c r="I5640" t="s">
        <v>12602</v>
      </c>
      <c r="J5640" t="s">
        <v>5655</v>
      </c>
      <c r="K5640" t="s">
        <v>30</v>
      </c>
      <c r="L5640">
        <v>110000000</v>
      </c>
      <c r="M5640">
        <v>177238796</v>
      </c>
      <c r="N5640" t="s">
        <v>180</v>
      </c>
      <c r="O5640">
        <v>117</v>
      </c>
      <c r="P5640" t="str">
        <f>IF(Table1[[#This Row],[score]]&gt;=8.5,"High",IF(Table1[[#This Row],[score]]&gt;=7,"Medium","Low"))</f>
        <v>Low</v>
      </c>
      <c r="Q5640" s="5">
        <f>Table1[[#This Row],[gross]]-Table1[[#This Row],[budget]]</f>
        <v>67238796</v>
      </c>
      <c r="R5640" s="5" t="str">
        <f>IF(Table1[[#This Row],[Profit]]&gt;0,"Profit","Loss")</f>
        <v>Profit</v>
      </c>
      <c r="S5640" s="6" t="str">
        <f>FLOOR(Table1[[#This Row],[year]]-1900,10)+1900 &amp; "-" &amp; FLOOR(Table1[[#This Row],[year]]-1890,10)+1900</f>
        <v>2010-2020</v>
      </c>
      <c r="T5640" s="14" t="s">
        <v>21835</v>
      </c>
      <c r="AB5640" s="14"/>
    </row>
    <row r="5641" spans="1:28" hidden="1" x14ac:dyDescent="0.3">
      <c r="A5641" t="s">
        <v>16528</v>
      </c>
      <c r="B5641" t="s">
        <v>1974</v>
      </c>
      <c r="C5641" t="s">
        <v>34</v>
      </c>
      <c r="D5641">
        <v>2010</v>
      </c>
      <c r="E5641" t="s">
        <v>16294</v>
      </c>
      <c r="F5641">
        <v>6.6</v>
      </c>
      <c r="G5641">
        <v>249000</v>
      </c>
      <c r="H5641" t="s">
        <v>13425</v>
      </c>
      <c r="I5641" t="s">
        <v>13425</v>
      </c>
      <c r="J5641" t="s">
        <v>12913</v>
      </c>
      <c r="K5641" t="s">
        <v>30</v>
      </c>
      <c r="L5641">
        <v>100000000</v>
      </c>
      <c r="M5641">
        <v>170458922</v>
      </c>
      <c r="N5641" t="s">
        <v>31</v>
      </c>
      <c r="O5641">
        <v>107</v>
      </c>
      <c r="P5641" t="str">
        <f>IF(Table1[[#This Row],[score]]&gt;=8.5,"High",IF(Table1[[#This Row],[score]]&gt;=7,"Medium","Low"))</f>
        <v>Low</v>
      </c>
      <c r="Q5641" s="5">
        <f>Table1[[#This Row],[gross]]-Table1[[#This Row],[budget]]</f>
        <v>70458922</v>
      </c>
      <c r="R5641" s="5" t="str">
        <f>IF(Table1[[#This Row],[Profit]]&gt;0,"Profit","Loss")</f>
        <v>Profit</v>
      </c>
      <c r="S5641" s="6" t="str">
        <f>FLOOR(Table1[[#This Row],[year]]-1900,10)+1900 &amp; "-" &amp; FLOOR(Table1[[#This Row],[year]]-1890,10)+1900</f>
        <v>2010-2020</v>
      </c>
      <c r="T5641" s="14" t="s">
        <v>21835</v>
      </c>
      <c r="AB5641" s="14"/>
    </row>
    <row r="5642" spans="1:28" hidden="1" x14ac:dyDescent="0.3">
      <c r="A5642" t="s">
        <v>16566</v>
      </c>
      <c r="B5642" t="s">
        <v>1974</v>
      </c>
      <c r="C5642" t="s">
        <v>34</v>
      </c>
      <c r="D5642">
        <v>2010</v>
      </c>
      <c r="E5642" t="s">
        <v>16312</v>
      </c>
      <c r="F5642">
        <v>6.8</v>
      </c>
      <c r="G5642">
        <v>189000</v>
      </c>
      <c r="H5642" t="s">
        <v>1543</v>
      </c>
      <c r="I5642" t="s">
        <v>15773</v>
      </c>
      <c r="J5642" t="s">
        <v>4084</v>
      </c>
      <c r="K5642" t="s">
        <v>30</v>
      </c>
      <c r="L5642">
        <v>100000000</v>
      </c>
      <c r="M5642">
        <v>167805466</v>
      </c>
      <c r="N5642" t="s">
        <v>180</v>
      </c>
      <c r="O5642">
        <v>98</v>
      </c>
      <c r="P5642" t="str">
        <f>IF(Table1[[#This Row],[score]]&gt;=8.5,"High",IF(Table1[[#This Row],[score]]&gt;=7,"Medium","Low"))</f>
        <v>Low</v>
      </c>
      <c r="Q5642" s="5">
        <f>Table1[[#This Row],[gross]]-Table1[[#This Row],[budget]]</f>
        <v>67805466</v>
      </c>
      <c r="R5642" s="5" t="str">
        <f>IF(Table1[[#This Row],[Profit]]&gt;0,"Profit","Loss")</f>
        <v>Profit</v>
      </c>
      <c r="S5642" s="6" t="str">
        <f>FLOOR(Table1[[#This Row],[year]]-1900,10)+1900 &amp; "-" &amp; FLOOR(Table1[[#This Row],[year]]-1890,10)+1900</f>
        <v>2010-2020</v>
      </c>
      <c r="T5642" s="14" t="s">
        <v>21835</v>
      </c>
      <c r="AB5642" s="14"/>
    </row>
    <row r="5643" spans="1:28" hidden="1" x14ac:dyDescent="0.3">
      <c r="A5643" t="s">
        <v>14478</v>
      </c>
      <c r="B5643" t="s">
        <v>1974</v>
      </c>
      <c r="C5643" t="s">
        <v>17</v>
      </c>
      <c r="D5643">
        <v>2010</v>
      </c>
      <c r="E5643" t="s">
        <v>16294</v>
      </c>
      <c r="F5643">
        <v>6.2</v>
      </c>
      <c r="G5643">
        <v>56000</v>
      </c>
      <c r="H5643" t="s">
        <v>15603</v>
      </c>
      <c r="I5643" t="s">
        <v>16725</v>
      </c>
      <c r="J5643" t="s">
        <v>16726</v>
      </c>
      <c r="K5643" t="s">
        <v>30</v>
      </c>
      <c r="L5643">
        <v>30000000</v>
      </c>
      <c r="M5643">
        <v>159291809</v>
      </c>
      <c r="N5643" t="s">
        <v>9986</v>
      </c>
      <c r="O5643">
        <v>107</v>
      </c>
      <c r="P5643" t="str">
        <f>IF(Table1[[#This Row],[score]]&gt;=8.5,"High",IF(Table1[[#This Row],[score]]&gt;=7,"Medium","Low"))</f>
        <v>Low</v>
      </c>
      <c r="Q5643" s="5">
        <f>Table1[[#This Row],[gross]]-Table1[[#This Row],[budget]]</f>
        <v>129291809</v>
      </c>
      <c r="R5643" s="5" t="str">
        <f>IF(Table1[[#This Row],[Profit]]&gt;0,"Profit","Loss")</f>
        <v>Profit</v>
      </c>
      <c r="S5643" s="6" t="str">
        <f>FLOOR(Table1[[#This Row],[year]]-1900,10)+1900 &amp; "-" &amp; FLOOR(Table1[[#This Row],[year]]-1890,10)+1900</f>
        <v>2010-2020</v>
      </c>
      <c r="T5643" s="14" t="s">
        <v>21835</v>
      </c>
      <c r="AB5643" s="14"/>
    </row>
    <row r="5644" spans="1:28" hidden="1" x14ac:dyDescent="0.3">
      <c r="A5644" t="s">
        <v>16514</v>
      </c>
      <c r="B5644" t="s">
        <v>16</v>
      </c>
      <c r="C5644" t="s">
        <v>34</v>
      </c>
      <c r="D5644">
        <v>2010</v>
      </c>
      <c r="E5644" t="s">
        <v>15938</v>
      </c>
      <c r="F5644">
        <v>6.9</v>
      </c>
      <c r="G5644">
        <v>300000</v>
      </c>
      <c r="H5644" t="s">
        <v>7377</v>
      </c>
      <c r="I5644" t="s">
        <v>16515</v>
      </c>
      <c r="J5644" t="s">
        <v>4084</v>
      </c>
      <c r="K5644" t="s">
        <v>30</v>
      </c>
      <c r="L5644">
        <v>80000000</v>
      </c>
      <c r="M5644">
        <v>157107755</v>
      </c>
      <c r="N5644" t="s">
        <v>11022</v>
      </c>
      <c r="O5644">
        <v>118</v>
      </c>
      <c r="P5644" t="str">
        <f>IF(Table1[[#This Row],[score]]&gt;=8.5,"High",IF(Table1[[#This Row],[score]]&gt;=7,"Medium","Low"))</f>
        <v>Low</v>
      </c>
      <c r="Q5644" s="5">
        <f>Table1[[#This Row],[gross]]-Table1[[#This Row],[budget]]</f>
        <v>77107755</v>
      </c>
      <c r="R5644" s="5" t="str">
        <f>IF(Table1[[#This Row],[Profit]]&gt;0,"Profit","Loss")</f>
        <v>Profit</v>
      </c>
      <c r="S5644" s="6" t="str">
        <f>FLOOR(Table1[[#This Row],[year]]-1900,10)+1900 &amp; "-" &amp; FLOOR(Table1[[#This Row],[year]]-1890,10)+1900</f>
        <v>2010-2020</v>
      </c>
      <c r="T5644" s="14" t="s">
        <v>21835</v>
      </c>
      <c r="AB5644" s="14"/>
    </row>
    <row r="5645" spans="1:28" hidden="1" x14ac:dyDescent="0.3">
      <c r="A5645" t="s">
        <v>16636</v>
      </c>
      <c r="B5645" t="s">
        <v>16</v>
      </c>
      <c r="C5645" t="s">
        <v>34</v>
      </c>
      <c r="D5645">
        <v>2010</v>
      </c>
      <c r="E5645" t="s">
        <v>16447</v>
      </c>
      <c r="F5645">
        <v>6.8</v>
      </c>
      <c r="G5645">
        <v>133000</v>
      </c>
      <c r="H5645" t="s">
        <v>12710</v>
      </c>
      <c r="I5645" t="s">
        <v>9575</v>
      </c>
      <c r="J5645" t="s">
        <v>9441</v>
      </c>
      <c r="K5645" t="s">
        <v>22</v>
      </c>
      <c r="L5645">
        <v>100000000</v>
      </c>
      <c r="M5645">
        <v>154711438</v>
      </c>
      <c r="N5645" t="s">
        <v>61</v>
      </c>
      <c r="O5645">
        <v>115</v>
      </c>
      <c r="P5645" t="str">
        <f>IF(Table1[[#This Row],[score]]&gt;=8.5,"High",IF(Table1[[#This Row],[score]]&gt;=7,"Medium","Low"))</f>
        <v>Low</v>
      </c>
      <c r="Q5645" s="5">
        <f>Table1[[#This Row],[gross]]-Table1[[#This Row],[budget]]</f>
        <v>54711438</v>
      </c>
      <c r="R5645" s="5" t="str">
        <f>IF(Table1[[#This Row],[Profit]]&gt;0,"Profit","Loss")</f>
        <v>Profit</v>
      </c>
      <c r="S5645" s="6" t="str">
        <f>FLOOR(Table1[[#This Row],[year]]-1900,10)+1900 &amp; "-" &amp; FLOOR(Table1[[#This Row],[year]]-1890,10)+1900</f>
        <v>2010-2020</v>
      </c>
      <c r="T5645" s="14" t="s">
        <v>21835</v>
      </c>
      <c r="AB5645" s="14"/>
    </row>
    <row r="5646" spans="1:28" hidden="1" x14ac:dyDescent="0.3">
      <c r="A5646" t="s">
        <v>16455</v>
      </c>
      <c r="B5646" t="s">
        <v>16</v>
      </c>
      <c r="C5646" t="s">
        <v>104</v>
      </c>
      <c r="D5646">
        <v>2010</v>
      </c>
      <c r="E5646" t="s">
        <v>16456</v>
      </c>
      <c r="F5646">
        <v>7.5</v>
      </c>
      <c r="G5646">
        <v>363000</v>
      </c>
      <c r="H5646" t="s">
        <v>9567</v>
      </c>
      <c r="I5646" t="s">
        <v>16457</v>
      </c>
      <c r="J5646" t="s">
        <v>9567</v>
      </c>
      <c r="K5646" t="s">
        <v>30</v>
      </c>
      <c r="L5646">
        <v>37000000</v>
      </c>
      <c r="M5646">
        <v>154026136</v>
      </c>
      <c r="N5646" t="s">
        <v>23</v>
      </c>
      <c r="O5646">
        <v>125</v>
      </c>
      <c r="P5646" t="str">
        <f>IF(Table1[[#This Row],[score]]&gt;=8.5,"High",IF(Table1[[#This Row],[score]]&gt;=7,"Medium","Low"))</f>
        <v>Medium</v>
      </c>
      <c r="Q5646" s="5">
        <f>Table1[[#This Row],[gross]]-Table1[[#This Row],[budget]]</f>
        <v>117026136</v>
      </c>
      <c r="R5646" s="5" t="str">
        <f>IF(Table1[[#This Row],[Profit]]&gt;0,"Profit","Loss")</f>
        <v>Profit</v>
      </c>
      <c r="S5646" s="6" t="str">
        <f>FLOOR(Table1[[#This Row],[year]]-1900,10)+1900 &amp; "-" &amp; FLOOR(Table1[[#This Row],[year]]-1890,10)+1900</f>
        <v>2010-2020</v>
      </c>
      <c r="T5646" s="14" t="s">
        <v>21835</v>
      </c>
      <c r="AB5646" s="14"/>
    </row>
    <row r="5647" spans="1:28" hidden="1" x14ac:dyDescent="0.3">
      <c r="A5647" t="s">
        <v>16654</v>
      </c>
      <c r="B5647" t="s">
        <v>1974</v>
      </c>
      <c r="C5647" t="s">
        <v>41</v>
      </c>
      <c r="D5647">
        <v>2010</v>
      </c>
      <c r="E5647" t="s">
        <v>16655</v>
      </c>
      <c r="F5647">
        <v>6.3</v>
      </c>
      <c r="G5647">
        <v>155000</v>
      </c>
      <c r="H5647" t="s">
        <v>12476</v>
      </c>
      <c r="I5647" t="s">
        <v>16647</v>
      </c>
      <c r="J5647" t="s">
        <v>13851</v>
      </c>
      <c r="K5647" t="s">
        <v>30</v>
      </c>
      <c r="L5647">
        <v>55000000</v>
      </c>
      <c r="M5647">
        <v>152263880</v>
      </c>
      <c r="N5647" t="s">
        <v>180</v>
      </c>
      <c r="O5647">
        <v>88</v>
      </c>
      <c r="P5647" t="str">
        <f>IF(Table1[[#This Row],[score]]&gt;=8.5,"High",IF(Table1[[#This Row],[score]]&gt;=7,"Medium","Low"))</f>
        <v>Low</v>
      </c>
      <c r="Q5647" s="5">
        <f>Table1[[#This Row],[gross]]-Table1[[#This Row],[budget]]</f>
        <v>97263880</v>
      </c>
      <c r="R5647" s="5" t="str">
        <f>IF(Table1[[#This Row],[Profit]]&gt;0,"Profit","Loss")</f>
        <v>Profit</v>
      </c>
      <c r="S5647" s="6" t="str">
        <f>FLOOR(Table1[[#This Row],[year]]-1900,10)+1900 &amp; "-" &amp; FLOOR(Table1[[#This Row],[year]]-1890,10)+1900</f>
        <v>2010-2020</v>
      </c>
      <c r="T5647" s="14" t="s">
        <v>21835</v>
      </c>
      <c r="AB5647" s="14"/>
    </row>
    <row r="5648" spans="1:28" hidden="1" x14ac:dyDescent="0.3">
      <c r="A5648" t="s">
        <v>16714</v>
      </c>
      <c r="B5648" t="s">
        <v>337</v>
      </c>
      <c r="C5648" t="s">
        <v>390</v>
      </c>
      <c r="D5648">
        <v>2010</v>
      </c>
      <c r="E5648" t="s">
        <v>16715</v>
      </c>
      <c r="F5648">
        <v>7.6</v>
      </c>
      <c r="G5648">
        <v>85000</v>
      </c>
      <c r="H5648" t="s">
        <v>16716</v>
      </c>
      <c r="I5648" t="s">
        <v>9614</v>
      </c>
      <c r="J5648" t="s">
        <v>16717</v>
      </c>
      <c r="K5648" t="s">
        <v>2081</v>
      </c>
      <c r="L5648">
        <v>23000000</v>
      </c>
      <c r="M5648">
        <v>149411550</v>
      </c>
      <c r="N5648" t="s">
        <v>15549</v>
      </c>
      <c r="O5648">
        <v>94</v>
      </c>
      <c r="P5648" t="str">
        <f>IF(Table1[[#This Row],[score]]&gt;=8.5,"High",IF(Table1[[#This Row],[score]]&gt;=7,"Medium","Low"))</f>
        <v>Medium</v>
      </c>
      <c r="Q5648" s="5">
        <f>Table1[[#This Row],[gross]]-Table1[[#This Row],[budget]]</f>
        <v>126411550</v>
      </c>
      <c r="R5648" s="5" t="str">
        <f>IF(Table1[[#This Row],[Profit]]&gt;0,"Profit","Loss")</f>
        <v>Profit</v>
      </c>
      <c r="S5648" s="6" t="str">
        <f>FLOOR(Table1[[#This Row],[year]]-1900,10)+1900 &amp; "-" &amp; FLOOR(Table1[[#This Row],[year]]-1890,10)+1900</f>
        <v>2010-2020</v>
      </c>
      <c r="T5648" s="14" t="s">
        <v>21835</v>
      </c>
      <c r="AB5648" s="14"/>
    </row>
    <row r="5649" spans="1:28" hidden="1" x14ac:dyDescent="0.3">
      <c r="A5649" t="s">
        <v>16817</v>
      </c>
      <c r="B5649" t="s">
        <v>33</v>
      </c>
      <c r="C5649" t="s">
        <v>390</v>
      </c>
      <c r="D5649">
        <v>2010</v>
      </c>
      <c r="E5649" t="s">
        <v>16741</v>
      </c>
      <c r="F5649">
        <v>6.9</v>
      </c>
      <c r="G5649">
        <v>80000</v>
      </c>
      <c r="H5649" t="s">
        <v>13413</v>
      </c>
      <c r="I5649" t="s">
        <v>16818</v>
      </c>
      <c r="J5649" t="s">
        <v>15480</v>
      </c>
      <c r="K5649" t="s">
        <v>30</v>
      </c>
      <c r="L5649">
        <v>80000000</v>
      </c>
      <c r="M5649">
        <v>140073390</v>
      </c>
      <c r="N5649" t="s">
        <v>23</v>
      </c>
      <c r="O5649">
        <v>97</v>
      </c>
      <c r="P5649" t="str">
        <f>IF(Table1[[#This Row],[score]]&gt;=8.5,"High",IF(Table1[[#This Row],[score]]&gt;=7,"Medium","Low"))</f>
        <v>Low</v>
      </c>
      <c r="Q5649" s="5">
        <f>Table1[[#This Row],[gross]]-Table1[[#This Row],[budget]]</f>
        <v>60073390</v>
      </c>
      <c r="R5649" s="5" t="str">
        <f>IF(Table1[[#This Row],[Profit]]&gt;0,"Profit","Loss")</f>
        <v>Profit</v>
      </c>
      <c r="S5649" s="6" t="str">
        <f>FLOOR(Table1[[#This Row],[year]]-1900,10)+1900 &amp; "-" &amp; FLOOR(Table1[[#This Row],[year]]-1890,10)+1900</f>
        <v>2010-2020</v>
      </c>
      <c r="T5649" s="14" t="s">
        <v>21835</v>
      </c>
      <c r="AB5649" s="14"/>
    </row>
    <row r="5650" spans="1:28" hidden="1" x14ac:dyDescent="0.3">
      <c r="A5650" t="s">
        <v>16757</v>
      </c>
      <c r="B5650" t="s">
        <v>1974</v>
      </c>
      <c r="C5650" t="s">
        <v>34</v>
      </c>
      <c r="D5650">
        <v>2010</v>
      </c>
      <c r="E5650" t="s">
        <v>16584</v>
      </c>
      <c r="F5650">
        <v>5.6</v>
      </c>
      <c r="G5650">
        <v>123000</v>
      </c>
      <c r="H5650" t="s">
        <v>8583</v>
      </c>
      <c r="I5650" t="s">
        <v>13510</v>
      </c>
      <c r="J5650" t="s">
        <v>9683</v>
      </c>
      <c r="K5650" t="s">
        <v>30</v>
      </c>
      <c r="L5650">
        <v>40000000</v>
      </c>
      <c r="M5650">
        <v>136333522</v>
      </c>
      <c r="N5650" t="s">
        <v>31</v>
      </c>
      <c r="O5650">
        <v>110</v>
      </c>
      <c r="P5650" t="str">
        <f>IF(Table1[[#This Row],[score]]&gt;=8.5,"High",IF(Table1[[#This Row],[score]]&gt;=7,"Medium","Low"))</f>
        <v>Low</v>
      </c>
      <c r="Q5650" s="5">
        <f>Table1[[#This Row],[gross]]-Table1[[#This Row],[budget]]</f>
        <v>96333522</v>
      </c>
      <c r="R5650" s="5" t="str">
        <f>IF(Table1[[#This Row],[Profit]]&gt;0,"Profit","Loss")</f>
        <v>Profit</v>
      </c>
      <c r="S5650" s="6" t="str">
        <f>FLOOR(Table1[[#This Row],[year]]-1900,10)+1900 &amp; "-" &amp; FLOOR(Table1[[#This Row],[year]]-1890,10)+1900</f>
        <v>2010-2020</v>
      </c>
      <c r="T5650" s="14" t="s">
        <v>21835</v>
      </c>
      <c r="AB5650" s="14"/>
    </row>
    <row r="5651" spans="1:28" hidden="1" x14ac:dyDescent="0.3">
      <c r="A5651" t="s">
        <v>16740</v>
      </c>
      <c r="B5651" t="s">
        <v>1974</v>
      </c>
      <c r="C5651" t="s">
        <v>17</v>
      </c>
      <c r="D5651">
        <v>2010</v>
      </c>
      <c r="E5651" t="s">
        <v>16741</v>
      </c>
      <c r="F5651">
        <v>6.2</v>
      </c>
      <c r="G5651">
        <v>100000</v>
      </c>
      <c r="H5651" t="s">
        <v>779</v>
      </c>
      <c r="I5651" t="s">
        <v>15379</v>
      </c>
      <c r="J5651" t="s">
        <v>12864</v>
      </c>
      <c r="K5651" t="s">
        <v>30</v>
      </c>
      <c r="L5651">
        <v>70000000</v>
      </c>
      <c r="M5651">
        <v>134748021</v>
      </c>
      <c r="N5651" t="s">
        <v>180</v>
      </c>
      <c r="O5651">
        <v>133</v>
      </c>
      <c r="P5651" t="str">
        <f>IF(Table1[[#This Row],[score]]&gt;=8.5,"High",IF(Table1[[#This Row],[score]]&gt;=7,"Medium","Low"))</f>
        <v>Low</v>
      </c>
      <c r="Q5651" s="5">
        <f>Table1[[#This Row],[gross]]-Table1[[#This Row],[budget]]</f>
        <v>64748021</v>
      </c>
      <c r="R5651" s="5" t="str">
        <f>IF(Table1[[#This Row],[Profit]]&gt;0,"Profit","Loss")</f>
        <v>Profit</v>
      </c>
      <c r="S5651" s="6" t="str">
        <f>FLOOR(Table1[[#This Row],[year]]-1900,10)+1900 &amp; "-" &amp; FLOOR(Table1[[#This Row],[year]]-1890,10)+1900</f>
        <v>2010-2020</v>
      </c>
      <c r="T5651" s="14" t="s">
        <v>21835</v>
      </c>
      <c r="AB5651" s="14"/>
    </row>
    <row r="5652" spans="1:28" hidden="1" x14ac:dyDescent="0.3">
      <c r="A5652" t="s">
        <v>16551</v>
      </c>
      <c r="B5652" t="s">
        <v>16</v>
      </c>
      <c r="C5652" t="s">
        <v>63</v>
      </c>
      <c r="D5652">
        <v>2010</v>
      </c>
      <c r="E5652" t="s">
        <v>16453</v>
      </c>
      <c r="F5652">
        <v>7.8</v>
      </c>
      <c r="G5652">
        <v>348000</v>
      </c>
      <c r="H5652" t="s">
        <v>8105</v>
      </c>
      <c r="I5652" t="s">
        <v>11030</v>
      </c>
      <c r="J5652" t="s">
        <v>8955</v>
      </c>
      <c r="K5652" t="s">
        <v>30</v>
      </c>
      <c r="L5652">
        <v>25000000</v>
      </c>
      <c r="M5652">
        <v>129190869</v>
      </c>
      <c r="N5652" t="s">
        <v>16552</v>
      </c>
      <c r="O5652">
        <v>116</v>
      </c>
      <c r="P5652" t="str">
        <f>IF(Table1[[#This Row],[score]]&gt;=8.5,"High",IF(Table1[[#This Row],[score]]&gt;=7,"Medium","Low"))</f>
        <v>Medium</v>
      </c>
      <c r="Q5652" s="5">
        <f>Table1[[#This Row],[gross]]-Table1[[#This Row],[budget]]</f>
        <v>104190869</v>
      </c>
      <c r="R5652" s="5" t="str">
        <f>IF(Table1[[#This Row],[Profit]]&gt;0,"Profit","Loss")</f>
        <v>Profit</v>
      </c>
      <c r="S5652" s="6" t="str">
        <f>FLOOR(Table1[[#This Row],[year]]-1900,10)+1900 &amp; "-" &amp; FLOOR(Table1[[#This Row],[year]]-1890,10)+1900</f>
        <v>2010-2020</v>
      </c>
      <c r="T5652" s="14" t="s">
        <v>21835</v>
      </c>
      <c r="AB5652" s="14"/>
    </row>
    <row r="5653" spans="1:28" hidden="1" x14ac:dyDescent="0.3">
      <c r="A5653" t="s">
        <v>16589</v>
      </c>
      <c r="B5653" t="s">
        <v>16</v>
      </c>
      <c r="C5653" t="s">
        <v>34</v>
      </c>
      <c r="D5653">
        <v>2010</v>
      </c>
      <c r="E5653" t="s">
        <v>16500</v>
      </c>
      <c r="F5653">
        <v>6.4</v>
      </c>
      <c r="G5653">
        <v>216000</v>
      </c>
      <c r="H5653" t="s">
        <v>13314</v>
      </c>
      <c r="I5653" t="s">
        <v>16590</v>
      </c>
      <c r="J5653" t="s">
        <v>11058</v>
      </c>
      <c r="K5653" t="s">
        <v>30</v>
      </c>
      <c r="L5653">
        <v>40000000</v>
      </c>
      <c r="M5653">
        <v>127233108</v>
      </c>
      <c r="N5653" t="s">
        <v>180</v>
      </c>
      <c r="O5653">
        <v>107</v>
      </c>
      <c r="P5653" t="str">
        <f>IF(Table1[[#This Row],[score]]&gt;=8.5,"High",IF(Table1[[#This Row],[score]]&gt;=7,"Medium","Low"))</f>
        <v>Low</v>
      </c>
      <c r="Q5653" s="5">
        <f>Table1[[#This Row],[gross]]-Table1[[#This Row],[budget]]</f>
        <v>87233108</v>
      </c>
      <c r="R5653" s="5" t="str">
        <f>IF(Table1[[#This Row],[Profit]]&gt;0,"Profit","Loss")</f>
        <v>Profit</v>
      </c>
      <c r="S5653" s="6" t="str">
        <f>FLOOR(Table1[[#This Row],[year]]-1900,10)+1900 &amp; "-" &amp; FLOOR(Table1[[#This Row],[year]]-1890,10)+1900</f>
        <v>2010-2020</v>
      </c>
      <c r="T5653" s="14" t="s">
        <v>21835</v>
      </c>
      <c r="AB5653" s="14"/>
    </row>
    <row r="5654" spans="1:28" hidden="1" x14ac:dyDescent="0.3">
      <c r="A5654" t="s">
        <v>1998</v>
      </c>
      <c r="B5654" t="s">
        <v>16</v>
      </c>
      <c r="C5654" t="s">
        <v>104</v>
      </c>
      <c r="D5654">
        <v>2010</v>
      </c>
      <c r="E5654" t="s">
        <v>16060</v>
      </c>
      <c r="F5654">
        <v>5.2</v>
      </c>
      <c r="G5654">
        <v>95000</v>
      </c>
      <c r="H5654" t="s">
        <v>16611</v>
      </c>
      <c r="I5654" t="s">
        <v>5390</v>
      </c>
      <c r="J5654" t="s">
        <v>15922</v>
      </c>
      <c r="K5654" t="s">
        <v>30</v>
      </c>
      <c r="L5654">
        <v>35000000</v>
      </c>
      <c r="M5654">
        <v>115695182</v>
      </c>
      <c r="N5654" t="s">
        <v>2001</v>
      </c>
      <c r="O5654">
        <v>95</v>
      </c>
      <c r="P5654" t="str">
        <f>IF(Table1[[#This Row],[score]]&gt;=8.5,"High",IF(Table1[[#This Row],[score]]&gt;=7,"Medium","Low"))</f>
        <v>Low</v>
      </c>
      <c r="Q5654" s="5">
        <f>Table1[[#This Row],[gross]]-Table1[[#This Row],[budget]]</f>
        <v>80695182</v>
      </c>
      <c r="R5654" s="5" t="str">
        <f>IF(Table1[[#This Row],[Profit]]&gt;0,"Profit","Loss")</f>
        <v>Profit</v>
      </c>
      <c r="S5654" s="6" t="str">
        <f>FLOOR(Table1[[#This Row],[year]]-1900,10)+1900 &amp; "-" &amp; FLOOR(Table1[[#This Row],[year]]-1890,10)+1900</f>
        <v>2010-2020</v>
      </c>
      <c r="T5654" s="14" t="s">
        <v>21835</v>
      </c>
      <c r="AB5654" s="14"/>
    </row>
    <row r="5655" spans="1:28" hidden="1" x14ac:dyDescent="0.3">
      <c r="A5655" t="s">
        <v>16708</v>
      </c>
      <c r="B5655" t="s">
        <v>1974</v>
      </c>
      <c r="C5655" t="s">
        <v>17</v>
      </c>
      <c r="D5655">
        <v>2010</v>
      </c>
      <c r="E5655" t="s">
        <v>16116</v>
      </c>
      <c r="F5655">
        <v>6.3</v>
      </c>
      <c r="G5655">
        <v>142000</v>
      </c>
      <c r="H5655" t="s">
        <v>2847</v>
      </c>
      <c r="I5655" t="s">
        <v>14663</v>
      </c>
      <c r="J5655" t="s">
        <v>14481</v>
      </c>
      <c r="K5655" t="s">
        <v>30</v>
      </c>
      <c r="L5655">
        <v>25000000</v>
      </c>
      <c r="M5655">
        <v>114984666</v>
      </c>
      <c r="N5655" t="s">
        <v>10771</v>
      </c>
      <c r="O5655">
        <v>108</v>
      </c>
      <c r="P5655" t="str">
        <f>IF(Table1[[#This Row],[score]]&gt;=8.5,"High",IF(Table1[[#This Row],[score]]&gt;=7,"Medium","Low"))</f>
        <v>Low</v>
      </c>
      <c r="Q5655" s="5">
        <f>Table1[[#This Row],[gross]]-Table1[[#This Row],[budget]]</f>
        <v>89984666</v>
      </c>
      <c r="R5655" s="5" t="str">
        <f>IF(Table1[[#This Row],[Profit]]&gt;0,"Profit","Loss")</f>
        <v>Profit</v>
      </c>
      <c r="S5655" s="6" t="str">
        <f>FLOOR(Table1[[#This Row],[year]]-1900,10)+1900 &amp; "-" &amp; FLOOR(Table1[[#This Row],[year]]-1890,10)+1900</f>
        <v>2010-2020</v>
      </c>
      <c r="T5655" s="14" t="s">
        <v>21835</v>
      </c>
      <c r="AB5655" s="14"/>
    </row>
    <row r="5656" spans="1:28" hidden="1" x14ac:dyDescent="0.3">
      <c r="A5656" t="s">
        <v>16723</v>
      </c>
      <c r="B5656" t="s">
        <v>33</v>
      </c>
      <c r="C5656" t="s">
        <v>41</v>
      </c>
      <c r="D5656">
        <v>2010</v>
      </c>
      <c r="E5656" t="s">
        <v>16596</v>
      </c>
      <c r="F5656">
        <v>5</v>
      </c>
      <c r="G5656">
        <v>44000</v>
      </c>
      <c r="H5656" t="s">
        <v>12637</v>
      </c>
      <c r="I5656" t="s">
        <v>1123</v>
      </c>
      <c r="J5656" t="s">
        <v>12339</v>
      </c>
      <c r="K5656" t="s">
        <v>30</v>
      </c>
      <c r="L5656">
        <v>48000000</v>
      </c>
      <c r="M5656">
        <v>112462508</v>
      </c>
      <c r="N5656" t="s">
        <v>180</v>
      </c>
      <c r="O5656">
        <v>101</v>
      </c>
      <c r="P5656" t="str">
        <f>IF(Table1[[#This Row],[score]]&gt;=8.5,"High",IF(Table1[[#This Row],[score]]&gt;=7,"Medium","Low"))</f>
        <v>Low</v>
      </c>
      <c r="Q5656" s="5">
        <f>Table1[[#This Row],[gross]]-Table1[[#This Row],[budget]]</f>
        <v>64462508</v>
      </c>
      <c r="R5656" s="5" t="str">
        <f>IF(Table1[[#This Row],[Profit]]&gt;0,"Profit","Loss")</f>
        <v>Profit</v>
      </c>
      <c r="S5656" s="6" t="str">
        <f>FLOOR(Table1[[#This Row],[year]]-1900,10)+1900 &amp; "-" &amp; FLOOR(Table1[[#This Row],[year]]-1890,10)+1900</f>
        <v>2010-2020</v>
      </c>
      <c r="T5656" s="14" t="s">
        <v>21835</v>
      </c>
      <c r="AB5656" s="14"/>
    </row>
    <row r="5657" spans="1:28" hidden="1" x14ac:dyDescent="0.3">
      <c r="A5657" t="s">
        <v>16789</v>
      </c>
      <c r="B5657" t="s">
        <v>1974</v>
      </c>
      <c r="C5657" t="s">
        <v>17</v>
      </c>
      <c r="D5657">
        <v>2010</v>
      </c>
      <c r="E5657" t="s">
        <v>16790</v>
      </c>
      <c r="F5657">
        <v>6.4</v>
      </c>
      <c r="G5657">
        <v>91000</v>
      </c>
      <c r="H5657" t="s">
        <v>85</v>
      </c>
      <c r="I5657" t="s">
        <v>14400</v>
      </c>
      <c r="J5657" t="s">
        <v>9441</v>
      </c>
      <c r="K5657" t="s">
        <v>30</v>
      </c>
      <c r="L5657">
        <v>50000000</v>
      </c>
      <c r="M5657">
        <v>106956330</v>
      </c>
      <c r="N5657" t="s">
        <v>23</v>
      </c>
      <c r="O5657">
        <v>129</v>
      </c>
      <c r="P5657" t="str">
        <f>IF(Table1[[#This Row],[score]]&gt;=8.5,"High",IF(Table1[[#This Row],[score]]&gt;=7,"Medium","Low"))</f>
        <v>Low</v>
      </c>
      <c r="Q5657" s="5">
        <f>Table1[[#This Row],[gross]]-Table1[[#This Row],[budget]]</f>
        <v>56956330</v>
      </c>
      <c r="R5657" s="5" t="str">
        <f>IF(Table1[[#This Row],[Profit]]&gt;0,"Profit","Loss")</f>
        <v>Profit</v>
      </c>
      <c r="S5657" s="6" t="str">
        <f>FLOOR(Table1[[#This Row],[year]]-1900,10)+1900 &amp; "-" &amp; FLOOR(Table1[[#This Row],[year]]-1890,10)+1900</f>
        <v>2010-2020</v>
      </c>
      <c r="T5657" s="14" t="s">
        <v>21835</v>
      </c>
      <c r="AB5657" s="14"/>
    </row>
    <row r="5658" spans="1:28" hidden="1" x14ac:dyDescent="0.3">
      <c r="A5658" t="s">
        <v>16532</v>
      </c>
      <c r="B5658" t="s">
        <v>1974</v>
      </c>
      <c r="C5658" t="s">
        <v>41</v>
      </c>
      <c r="D5658">
        <v>2010</v>
      </c>
      <c r="E5658" t="s">
        <v>16533</v>
      </c>
      <c r="F5658">
        <v>6.5</v>
      </c>
      <c r="G5658">
        <v>126000</v>
      </c>
      <c r="H5658" t="s">
        <v>11533</v>
      </c>
      <c r="I5658" t="s">
        <v>16534</v>
      </c>
      <c r="J5658" t="s">
        <v>15515</v>
      </c>
      <c r="K5658" t="s">
        <v>30</v>
      </c>
      <c r="L5658">
        <v>38000000</v>
      </c>
      <c r="M5658">
        <v>105734416</v>
      </c>
      <c r="N5658" t="s">
        <v>16535</v>
      </c>
      <c r="O5658">
        <v>114</v>
      </c>
      <c r="P5658" t="str">
        <f>IF(Table1[[#This Row],[score]]&gt;=8.5,"High",IF(Table1[[#This Row],[score]]&gt;=7,"Medium","Low"))</f>
        <v>Low</v>
      </c>
      <c r="Q5658" s="5">
        <f>Table1[[#This Row],[gross]]-Table1[[#This Row],[budget]]</f>
        <v>67734416</v>
      </c>
      <c r="R5658" s="5" t="str">
        <f>IF(Table1[[#This Row],[Profit]]&gt;0,"Profit","Loss")</f>
        <v>Profit</v>
      </c>
      <c r="S5658" s="6" t="str">
        <f>FLOOR(Table1[[#This Row],[year]]-1900,10)+1900 &amp; "-" &amp; FLOOR(Table1[[#This Row],[year]]-1890,10)+1900</f>
        <v>2010-2020</v>
      </c>
      <c r="T5658" s="14" t="s">
        <v>21835</v>
      </c>
      <c r="AB5658" s="14"/>
    </row>
    <row r="5659" spans="1:28" hidden="1" x14ac:dyDescent="0.3">
      <c r="A5659" t="s">
        <v>16502</v>
      </c>
      <c r="B5659" t="s">
        <v>16</v>
      </c>
      <c r="C5659" t="s">
        <v>41</v>
      </c>
      <c r="D5659">
        <v>2010</v>
      </c>
      <c r="E5659" t="s">
        <v>16474</v>
      </c>
      <c r="F5659">
        <v>6.7</v>
      </c>
      <c r="G5659">
        <v>186000</v>
      </c>
      <c r="H5659" t="s">
        <v>3312</v>
      </c>
      <c r="I5659" t="s">
        <v>12786</v>
      </c>
      <c r="J5659" t="s">
        <v>10701</v>
      </c>
      <c r="K5659" t="s">
        <v>30</v>
      </c>
      <c r="L5659">
        <v>30000000</v>
      </c>
      <c r="M5659">
        <v>102820008</v>
      </c>
      <c r="N5659" t="s">
        <v>9026</v>
      </c>
      <c r="O5659">
        <v>112</v>
      </c>
      <c r="P5659" t="str">
        <f>IF(Table1[[#This Row],[score]]&gt;=8.5,"High",IF(Table1[[#This Row],[score]]&gt;=7,"Medium","Low"))</f>
        <v>Low</v>
      </c>
      <c r="Q5659" s="5">
        <f>Table1[[#This Row],[gross]]-Table1[[#This Row],[budget]]</f>
        <v>72820008</v>
      </c>
      <c r="R5659" s="5" t="str">
        <f>IF(Table1[[#This Row],[Profit]]&gt;0,"Profit","Loss")</f>
        <v>Profit</v>
      </c>
      <c r="S5659" s="6" t="str">
        <f>FLOOR(Table1[[#This Row],[year]]-1900,10)+1900 &amp; "-" &amp; FLOOR(Table1[[#This Row],[year]]-1890,10)+1900</f>
        <v>2010-2020</v>
      </c>
      <c r="T5659" s="14" t="s">
        <v>21835</v>
      </c>
      <c r="AB5659" s="14"/>
    </row>
    <row r="5660" spans="1:28" hidden="1" x14ac:dyDescent="0.3">
      <c r="A5660" t="s">
        <v>16470</v>
      </c>
      <c r="B5660" t="s">
        <v>1974</v>
      </c>
      <c r="C5660" t="s">
        <v>52</v>
      </c>
      <c r="D5660">
        <v>2010</v>
      </c>
      <c r="E5660" t="s">
        <v>16471</v>
      </c>
      <c r="F5660">
        <v>6.8</v>
      </c>
      <c r="G5660">
        <v>287000</v>
      </c>
      <c r="H5660" t="s">
        <v>13350</v>
      </c>
      <c r="I5660" t="s">
        <v>13351</v>
      </c>
      <c r="J5660" t="s">
        <v>13934</v>
      </c>
      <c r="K5660" t="s">
        <v>30</v>
      </c>
      <c r="L5660">
        <v>1500000</v>
      </c>
      <c r="M5660">
        <v>99557032</v>
      </c>
      <c r="N5660" t="s">
        <v>16472</v>
      </c>
      <c r="O5660">
        <v>103</v>
      </c>
      <c r="P5660" t="str">
        <f>IF(Table1[[#This Row],[score]]&gt;=8.5,"High",IF(Table1[[#This Row],[score]]&gt;=7,"Medium","Low"))</f>
        <v>Low</v>
      </c>
      <c r="Q5660" s="5">
        <f>Table1[[#This Row],[gross]]-Table1[[#This Row],[budget]]</f>
        <v>98057032</v>
      </c>
      <c r="R5660" s="5" t="str">
        <f>IF(Table1[[#This Row],[Profit]]&gt;0,"Profit","Loss")</f>
        <v>Profit</v>
      </c>
      <c r="S5660" s="6" t="str">
        <f>FLOOR(Table1[[#This Row],[year]]-1900,10)+1900 &amp; "-" &amp; FLOOR(Table1[[#This Row],[year]]-1890,10)+1900</f>
        <v>2010-2020</v>
      </c>
      <c r="T5660" s="14" t="s">
        <v>21835</v>
      </c>
      <c r="AB5660" s="14"/>
    </row>
    <row r="5661" spans="1:28" hidden="1" x14ac:dyDescent="0.3">
      <c r="A5661" t="s">
        <v>16625</v>
      </c>
      <c r="B5661" t="s">
        <v>1974</v>
      </c>
      <c r="C5661" t="s">
        <v>34</v>
      </c>
      <c r="D5661">
        <v>2010</v>
      </c>
      <c r="E5661" t="s">
        <v>16182</v>
      </c>
      <c r="F5661">
        <v>5.5</v>
      </c>
      <c r="G5661">
        <v>89000</v>
      </c>
      <c r="H5661" t="s">
        <v>11702</v>
      </c>
      <c r="I5661" t="s">
        <v>16626</v>
      </c>
      <c r="J5661" t="s">
        <v>15515</v>
      </c>
      <c r="K5661" t="s">
        <v>30</v>
      </c>
      <c r="L5661">
        <v>75000000</v>
      </c>
      <c r="M5661">
        <v>98159963</v>
      </c>
      <c r="N5661" t="s">
        <v>14559</v>
      </c>
      <c r="O5661">
        <v>100</v>
      </c>
      <c r="P5661" t="str">
        <f>IF(Table1[[#This Row],[score]]&gt;=8.5,"High",IF(Table1[[#This Row],[score]]&gt;=7,"Medium","Low"))</f>
        <v>Low</v>
      </c>
      <c r="Q5661" s="5">
        <f>Table1[[#This Row],[gross]]-Table1[[#This Row],[budget]]</f>
        <v>23159963</v>
      </c>
      <c r="R5661" s="5" t="str">
        <f>IF(Table1[[#This Row],[Profit]]&gt;0,"Profit","Loss")</f>
        <v>Profit</v>
      </c>
      <c r="S5661" s="6" t="str">
        <f>FLOOR(Table1[[#This Row],[year]]-1900,10)+1900 &amp; "-" &amp; FLOOR(Table1[[#This Row],[year]]-1890,10)+1900</f>
        <v>2010-2020</v>
      </c>
      <c r="T5661" s="14" t="s">
        <v>21835</v>
      </c>
      <c r="AB5661" s="14"/>
    </row>
    <row r="5662" spans="1:28" hidden="1" x14ac:dyDescent="0.3">
      <c r="A5662" t="s">
        <v>16450</v>
      </c>
      <c r="B5662" t="s">
        <v>16</v>
      </c>
      <c r="C5662" t="s">
        <v>34</v>
      </c>
      <c r="D5662">
        <v>2010</v>
      </c>
      <c r="E5662" t="s">
        <v>16451</v>
      </c>
      <c r="F5662">
        <v>7.6</v>
      </c>
      <c r="G5662">
        <v>535000</v>
      </c>
      <c r="H5662" t="s">
        <v>13391</v>
      </c>
      <c r="I5662" t="s">
        <v>14876</v>
      </c>
      <c r="J5662" t="s">
        <v>16233</v>
      </c>
      <c r="K5662" t="s">
        <v>22</v>
      </c>
      <c r="L5662">
        <v>30000000</v>
      </c>
      <c r="M5662">
        <v>96188903</v>
      </c>
      <c r="N5662" t="s">
        <v>16322</v>
      </c>
      <c r="O5662">
        <v>117</v>
      </c>
      <c r="P5662" t="str">
        <f>IF(Table1[[#This Row],[score]]&gt;=8.5,"High",IF(Table1[[#This Row],[score]]&gt;=7,"Medium","Low"))</f>
        <v>Medium</v>
      </c>
      <c r="Q5662" s="5">
        <f>Table1[[#This Row],[gross]]-Table1[[#This Row],[budget]]</f>
        <v>66188903</v>
      </c>
      <c r="R5662" s="5" t="str">
        <f>IF(Table1[[#This Row],[Profit]]&gt;0,"Profit","Loss")</f>
        <v>Profit</v>
      </c>
      <c r="S5662" s="6" t="str">
        <f>FLOOR(Table1[[#This Row],[year]]-1900,10)+1900 &amp; "-" &amp; FLOOR(Table1[[#This Row],[year]]-1890,10)+1900</f>
        <v>2010-2020</v>
      </c>
      <c r="T5662" s="14" t="s">
        <v>21835</v>
      </c>
      <c r="AB5662" s="14"/>
    </row>
    <row r="5663" spans="1:28" hidden="1" x14ac:dyDescent="0.3">
      <c r="A5663" t="s">
        <v>16765</v>
      </c>
      <c r="B5663" t="s">
        <v>33</v>
      </c>
      <c r="C5663" t="s">
        <v>41</v>
      </c>
      <c r="D5663">
        <v>2010</v>
      </c>
      <c r="E5663" t="s">
        <v>16524</v>
      </c>
      <c r="F5663">
        <v>6.1</v>
      </c>
      <c r="G5663">
        <v>30000</v>
      </c>
      <c r="H5663" t="s">
        <v>16766</v>
      </c>
      <c r="I5663" t="s">
        <v>8421</v>
      </c>
      <c r="J5663" t="s">
        <v>8421</v>
      </c>
      <c r="K5663" t="s">
        <v>22</v>
      </c>
      <c r="L5663">
        <v>35000000</v>
      </c>
      <c r="M5663">
        <v>93251121</v>
      </c>
      <c r="N5663" t="s">
        <v>61</v>
      </c>
      <c r="O5663">
        <v>109</v>
      </c>
      <c r="P5663" t="str">
        <f>IF(Table1[[#This Row],[score]]&gt;=8.5,"High",IF(Table1[[#This Row],[score]]&gt;=7,"Medium","Low"))</f>
        <v>Low</v>
      </c>
      <c r="Q5663" s="5">
        <f>Table1[[#This Row],[gross]]-Table1[[#This Row],[budget]]</f>
        <v>58251121</v>
      </c>
      <c r="R5663" s="5" t="str">
        <f>IF(Table1[[#This Row],[Profit]]&gt;0,"Profit","Loss")</f>
        <v>Profit</v>
      </c>
      <c r="S5663" s="6" t="str">
        <f>FLOOR(Table1[[#This Row],[year]]-1900,10)+1900 &amp; "-" &amp; FLOOR(Table1[[#This Row],[year]]-1890,10)+1900</f>
        <v>2010-2020</v>
      </c>
      <c r="T5663" s="14" t="s">
        <v>21835</v>
      </c>
      <c r="AB5663" s="14"/>
    </row>
    <row r="5664" spans="1:28" hidden="1" x14ac:dyDescent="0.3">
      <c r="A5664" t="s">
        <v>16709</v>
      </c>
      <c r="B5664" t="s">
        <v>16</v>
      </c>
      <c r="C5664" t="s">
        <v>41</v>
      </c>
      <c r="D5664">
        <v>2010</v>
      </c>
      <c r="E5664" t="s">
        <v>16182</v>
      </c>
      <c r="F5664">
        <v>6.3</v>
      </c>
      <c r="G5664">
        <v>172000</v>
      </c>
      <c r="H5664" t="s">
        <v>15426</v>
      </c>
      <c r="I5664" t="s">
        <v>15426</v>
      </c>
      <c r="J5664" t="s">
        <v>16710</v>
      </c>
      <c r="K5664" t="s">
        <v>30</v>
      </c>
      <c r="L5664">
        <v>40000000</v>
      </c>
      <c r="M5664">
        <v>91720255</v>
      </c>
      <c r="N5664" t="s">
        <v>61</v>
      </c>
      <c r="O5664">
        <v>109</v>
      </c>
      <c r="P5664" t="str">
        <f>IF(Table1[[#This Row],[score]]&gt;=8.5,"High",IF(Table1[[#This Row],[score]]&gt;=7,"Medium","Low"))</f>
        <v>Low</v>
      </c>
      <c r="Q5664" s="5">
        <f>Table1[[#This Row],[gross]]-Table1[[#This Row],[budget]]</f>
        <v>51720255</v>
      </c>
      <c r="R5664" s="5" t="str">
        <f>IF(Table1[[#This Row],[Profit]]&gt;0,"Profit","Loss")</f>
        <v>Profit</v>
      </c>
      <c r="S5664" s="6" t="str">
        <f>FLOOR(Table1[[#This Row],[year]]-1900,10)+1900 &amp; "-" &amp; FLOOR(Table1[[#This Row],[year]]-1890,10)+1900</f>
        <v>2010-2020</v>
      </c>
      <c r="T5664" s="14" t="s">
        <v>21835</v>
      </c>
      <c r="AB5664" s="14"/>
    </row>
    <row r="5665" spans="1:28" hidden="1" x14ac:dyDescent="0.3">
      <c r="A5665" t="s">
        <v>16495</v>
      </c>
      <c r="B5665" t="s">
        <v>1974</v>
      </c>
      <c r="C5665" t="s">
        <v>17</v>
      </c>
      <c r="D5665">
        <v>2010</v>
      </c>
      <c r="E5665" t="s">
        <v>16474</v>
      </c>
      <c r="F5665">
        <v>6.4</v>
      </c>
      <c r="G5665">
        <v>81000</v>
      </c>
      <c r="H5665" t="s">
        <v>16496</v>
      </c>
      <c r="I5665" t="s">
        <v>16496</v>
      </c>
      <c r="J5665" t="s">
        <v>1249</v>
      </c>
      <c r="K5665" t="s">
        <v>30</v>
      </c>
      <c r="L5665">
        <v>55000000</v>
      </c>
      <c r="M5665">
        <v>89520336</v>
      </c>
      <c r="N5665" t="s">
        <v>10771</v>
      </c>
      <c r="O5665">
        <v>119</v>
      </c>
      <c r="P5665" t="str">
        <f>IF(Table1[[#This Row],[score]]&gt;=8.5,"High",IF(Table1[[#This Row],[score]]&gt;=7,"Medium","Low"))</f>
        <v>Low</v>
      </c>
      <c r="Q5665" s="5">
        <f>Table1[[#This Row],[gross]]-Table1[[#This Row],[budget]]</f>
        <v>34520336</v>
      </c>
      <c r="R5665" s="5" t="str">
        <f>IF(Table1[[#This Row],[Profit]]&gt;0,"Profit","Loss")</f>
        <v>Profit</v>
      </c>
      <c r="S5665" s="6" t="str">
        <f>FLOOR(Table1[[#This Row],[year]]-1900,10)+1900 &amp; "-" &amp; FLOOR(Table1[[#This Row],[year]]-1890,10)+1900</f>
        <v>2010-2020</v>
      </c>
      <c r="T5665" s="14" t="s">
        <v>21835</v>
      </c>
      <c r="AB5665" s="14"/>
    </row>
    <row r="5666" spans="1:28" hidden="1" x14ac:dyDescent="0.3">
      <c r="A5666" t="s">
        <v>16742</v>
      </c>
      <c r="B5666" t="s">
        <v>33</v>
      </c>
      <c r="C5666" t="s">
        <v>17</v>
      </c>
      <c r="D5666">
        <v>2010</v>
      </c>
      <c r="E5666" t="s">
        <v>16743</v>
      </c>
      <c r="F5666">
        <v>6</v>
      </c>
      <c r="G5666">
        <v>83000</v>
      </c>
      <c r="H5666" t="s">
        <v>16744</v>
      </c>
      <c r="I5666" t="s">
        <v>10786</v>
      </c>
      <c r="J5666" t="s">
        <v>16268</v>
      </c>
      <c r="K5666" t="s">
        <v>30</v>
      </c>
      <c r="L5666">
        <v>20000000</v>
      </c>
      <c r="M5666">
        <v>89137047</v>
      </c>
      <c r="N5666" t="s">
        <v>2067</v>
      </c>
      <c r="O5666">
        <v>107</v>
      </c>
      <c r="P5666" t="str">
        <f>IF(Table1[[#This Row],[score]]&gt;=8.5,"High",IF(Table1[[#This Row],[score]]&gt;=7,"Medium","Low"))</f>
        <v>Low</v>
      </c>
      <c r="Q5666" s="5">
        <f>Table1[[#This Row],[gross]]-Table1[[#This Row],[budget]]</f>
        <v>69137047</v>
      </c>
      <c r="R5666" s="5" t="str">
        <f>IF(Table1[[#This Row],[Profit]]&gt;0,"Profit","Loss")</f>
        <v>Profit</v>
      </c>
      <c r="S5666" s="6" t="str">
        <f>FLOOR(Table1[[#This Row],[year]]-1900,10)+1900 &amp; "-" &amp; FLOOR(Table1[[#This Row],[year]]-1890,10)+1900</f>
        <v>2010-2020</v>
      </c>
      <c r="T5666" s="14" t="s">
        <v>21835</v>
      </c>
      <c r="AB5666" s="14"/>
    </row>
    <row r="5667" spans="1:28" hidden="1" x14ac:dyDescent="0.3">
      <c r="A5667" t="s">
        <v>16711</v>
      </c>
      <c r="B5667" t="s">
        <v>1974</v>
      </c>
      <c r="C5667" t="s">
        <v>41</v>
      </c>
      <c r="D5667">
        <v>2010</v>
      </c>
      <c r="E5667" t="s">
        <v>16571</v>
      </c>
      <c r="F5667">
        <v>5.9</v>
      </c>
      <c r="G5667">
        <v>103000</v>
      </c>
      <c r="H5667" t="s">
        <v>9434</v>
      </c>
      <c r="I5667" t="s">
        <v>16712</v>
      </c>
      <c r="J5667" t="s">
        <v>13851</v>
      </c>
      <c r="K5667" t="s">
        <v>30</v>
      </c>
      <c r="L5667">
        <v>69000000</v>
      </c>
      <c r="M5667">
        <v>86855739</v>
      </c>
      <c r="N5667" t="s">
        <v>44</v>
      </c>
      <c r="O5667">
        <v>114</v>
      </c>
      <c r="P5667" t="str">
        <f>IF(Table1[[#This Row],[score]]&gt;=8.5,"High",IF(Table1[[#This Row],[score]]&gt;=7,"Medium","Low"))</f>
        <v>Low</v>
      </c>
      <c r="Q5667" s="5">
        <f>Table1[[#This Row],[gross]]-Table1[[#This Row],[budget]]</f>
        <v>17855739</v>
      </c>
      <c r="R5667" s="5" t="str">
        <f>IF(Table1[[#This Row],[Profit]]&gt;0,"Profit","Loss")</f>
        <v>Profit</v>
      </c>
      <c r="S5667" s="6" t="str">
        <f>FLOOR(Table1[[#This Row],[year]]-1900,10)+1900 &amp; "-" &amp; FLOOR(Table1[[#This Row],[year]]-1890,10)+1900</f>
        <v>2010-2020</v>
      </c>
      <c r="T5667" s="14" t="s">
        <v>21835</v>
      </c>
      <c r="AB5667" s="14"/>
    </row>
    <row r="5668" spans="1:28" hidden="1" x14ac:dyDescent="0.3">
      <c r="A5668" t="s">
        <v>16523</v>
      </c>
      <c r="B5668" t="s">
        <v>16</v>
      </c>
      <c r="C5668" t="s">
        <v>41</v>
      </c>
      <c r="D5668">
        <v>2010</v>
      </c>
      <c r="E5668" t="s">
        <v>16524</v>
      </c>
      <c r="F5668">
        <v>5.4</v>
      </c>
      <c r="G5668">
        <v>87000</v>
      </c>
      <c r="H5668" t="s">
        <v>12964</v>
      </c>
      <c r="I5668" t="s">
        <v>16525</v>
      </c>
      <c r="J5668" t="s">
        <v>3832</v>
      </c>
      <c r="K5668" t="s">
        <v>30</v>
      </c>
      <c r="L5668">
        <v>24000000</v>
      </c>
      <c r="M5668">
        <v>83188165</v>
      </c>
      <c r="N5668" t="s">
        <v>8904</v>
      </c>
      <c r="O5668">
        <v>88</v>
      </c>
      <c r="P5668" t="str">
        <f>IF(Table1[[#This Row],[score]]&gt;=8.5,"High",IF(Table1[[#This Row],[score]]&gt;=7,"Medium","Low"))</f>
        <v>Low</v>
      </c>
      <c r="Q5668" s="5">
        <f>Table1[[#This Row],[gross]]-Table1[[#This Row],[budget]]</f>
        <v>59188165</v>
      </c>
      <c r="R5668" s="5" t="str">
        <f>IF(Table1[[#This Row],[Profit]]&gt;0,"Profit","Loss")</f>
        <v>Profit</v>
      </c>
      <c r="S5668" s="6" t="str">
        <f>FLOOR(Table1[[#This Row],[year]]-1900,10)+1900 &amp; "-" &amp; FLOOR(Table1[[#This Row],[year]]-1890,10)+1900</f>
        <v>2010-2020</v>
      </c>
      <c r="T5668" s="14" t="s">
        <v>21835</v>
      </c>
      <c r="AB5668" s="14"/>
    </row>
    <row r="5669" spans="1:28" hidden="1" x14ac:dyDescent="0.3">
      <c r="A5669" t="s">
        <v>16689</v>
      </c>
      <c r="B5669" t="s">
        <v>16</v>
      </c>
      <c r="C5669" t="s">
        <v>34</v>
      </c>
      <c r="D5669">
        <v>2010</v>
      </c>
      <c r="E5669" t="s">
        <v>16690</v>
      </c>
      <c r="F5669">
        <v>6.6</v>
      </c>
      <c r="G5669">
        <v>91000</v>
      </c>
      <c r="H5669" t="s">
        <v>4966</v>
      </c>
      <c r="I5669" t="s">
        <v>13886</v>
      </c>
      <c r="J5669" t="s">
        <v>526</v>
      </c>
      <c r="K5669" t="s">
        <v>22</v>
      </c>
      <c r="L5669">
        <v>80000000</v>
      </c>
      <c r="M5669">
        <v>81126522</v>
      </c>
      <c r="N5669" t="s">
        <v>23</v>
      </c>
      <c r="O5669">
        <v>117</v>
      </c>
      <c r="P5669" t="str">
        <f>IF(Table1[[#This Row],[score]]&gt;=8.5,"High",IF(Table1[[#This Row],[score]]&gt;=7,"Medium","Low"))</f>
        <v>Low</v>
      </c>
      <c r="Q5669" s="5">
        <f>Table1[[#This Row],[gross]]-Table1[[#This Row],[budget]]</f>
        <v>1126522</v>
      </c>
      <c r="R5669" s="5" t="str">
        <f>IF(Table1[[#This Row],[Profit]]&gt;0,"Profit","Loss")</f>
        <v>Profit</v>
      </c>
      <c r="S5669" s="6" t="str">
        <f>FLOOR(Table1[[#This Row],[year]]-1900,10)+1900 &amp; "-" &amp; FLOOR(Table1[[#This Row],[year]]-1890,10)+1900</f>
        <v>2010-2020</v>
      </c>
      <c r="T5669" s="14" t="s">
        <v>21835</v>
      </c>
      <c r="AB5669" s="14"/>
    </row>
    <row r="5670" spans="1:28" hidden="1" x14ac:dyDescent="0.3">
      <c r="A5670" t="s">
        <v>16793</v>
      </c>
      <c r="B5670" t="s">
        <v>1974</v>
      </c>
      <c r="C5670" t="s">
        <v>41</v>
      </c>
      <c r="D5670">
        <v>2010</v>
      </c>
      <c r="E5670" t="s">
        <v>16794</v>
      </c>
      <c r="F5670">
        <v>3.4</v>
      </c>
      <c r="G5670">
        <v>47000</v>
      </c>
      <c r="H5670" t="s">
        <v>9156</v>
      </c>
      <c r="I5670" t="s">
        <v>9156</v>
      </c>
      <c r="J5670" t="s">
        <v>16795</v>
      </c>
      <c r="K5670" t="s">
        <v>30</v>
      </c>
      <c r="L5670">
        <v>20000000</v>
      </c>
      <c r="M5670">
        <v>80547866</v>
      </c>
      <c r="N5670" t="s">
        <v>8543</v>
      </c>
      <c r="O5670">
        <v>82</v>
      </c>
      <c r="P5670" t="str">
        <f>IF(Table1[[#This Row],[score]]&gt;=8.5,"High",IF(Table1[[#This Row],[score]]&gt;=7,"Medium","Low"))</f>
        <v>Low</v>
      </c>
      <c r="Q5670" s="5">
        <f>Table1[[#This Row],[gross]]-Table1[[#This Row],[budget]]</f>
        <v>60547866</v>
      </c>
      <c r="R5670" s="5" t="str">
        <f>IF(Table1[[#This Row],[Profit]]&gt;0,"Profit","Loss")</f>
        <v>Profit</v>
      </c>
      <c r="S5670" s="6" t="str">
        <f>FLOOR(Table1[[#This Row],[year]]-1900,10)+1900 &amp; "-" &amp; FLOOR(Table1[[#This Row],[year]]-1890,10)+1900</f>
        <v>2010-2020</v>
      </c>
      <c r="T5670" s="14" t="s">
        <v>21835</v>
      </c>
      <c r="AB5670" s="14"/>
    </row>
    <row r="5671" spans="1:28" hidden="1" x14ac:dyDescent="0.3">
      <c r="A5671" t="s">
        <v>16613</v>
      </c>
      <c r="B5671" t="s">
        <v>1974</v>
      </c>
      <c r="C5671" t="s">
        <v>34</v>
      </c>
      <c r="D5671">
        <v>2010</v>
      </c>
      <c r="E5671" t="s">
        <v>16238</v>
      </c>
      <c r="F5671">
        <v>6.2</v>
      </c>
      <c r="G5671">
        <v>60000</v>
      </c>
      <c r="H5671" t="s">
        <v>16614</v>
      </c>
      <c r="I5671" t="s">
        <v>16615</v>
      </c>
      <c r="J5671" t="s">
        <v>16616</v>
      </c>
      <c r="K5671" t="s">
        <v>30</v>
      </c>
      <c r="L5671">
        <v>32000000</v>
      </c>
      <c r="M5671">
        <v>80205382</v>
      </c>
      <c r="N5671" t="s">
        <v>10771</v>
      </c>
      <c r="O5671">
        <v>107</v>
      </c>
      <c r="P5671" t="str">
        <f>IF(Table1[[#This Row],[score]]&gt;=8.5,"High",IF(Table1[[#This Row],[score]]&gt;=7,"Medium","Low"))</f>
        <v>Low</v>
      </c>
      <c r="Q5671" s="5">
        <f>Table1[[#This Row],[gross]]-Table1[[#This Row],[budget]]</f>
        <v>48205382</v>
      </c>
      <c r="R5671" s="5" t="str">
        <f>IF(Table1[[#This Row],[Profit]]&gt;0,"Profit","Loss")</f>
        <v>Profit</v>
      </c>
      <c r="S5671" s="6" t="str">
        <f>FLOOR(Table1[[#This Row],[year]]-1900,10)+1900 &amp; "-" &amp; FLOOR(Table1[[#This Row],[year]]-1890,10)+1900</f>
        <v>2010-2020</v>
      </c>
      <c r="T5671" s="14" t="s">
        <v>21835</v>
      </c>
      <c r="AB5671" s="14"/>
    </row>
    <row r="5672" spans="1:28" hidden="1" x14ac:dyDescent="0.3">
      <c r="A5672" t="s">
        <v>16705</v>
      </c>
      <c r="B5672" t="s">
        <v>33</v>
      </c>
      <c r="C5672" t="s">
        <v>25</v>
      </c>
      <c r="D5672">
        <v>2010</v>
      </c>
      <c r="E5672" t="s">
        <v>16319</v>
      </c>
      <c r="F5672">
        <v>6.5</v>
      </c>
      <c r="G5672">
        <v>95000</v>
      </c>
      <c r="H5672" t="s">
        <v>13403</v>
      </c>
      <c r="I5672" t="s">
        <v>16706</v>
      </c>
      <c r="J5672" t="s">
        <v>16707</v>
      </c>
      <c r="K5672" t="s">
        <v>30</v>
      </c>
      <c r="L5672">
        <v>30000000</v>
      </c>
      <c r="M5672">
        <v>79628830</v>
      </c>
      <c r="N5672" t="s">
        <v>9986</v>
      </c>
      <c r="O5672">
        <v>105</v>
      </c>
      <c r="P5672" t="str">
        <f>IF(Table1[[#This Row],[score]]&gt;=8.5,"High",IF(Table1[[#This Row],[score]]&gt;=7,"Medium","Low"))</f>
        <v>Low</v>
      </c>
      <c r="Q5672" s="5">
        <f>Table1[[#This Row],[gross]]-Table1[[#This Row],[budget]]</f>
        <v>49628830</v>
      </c>
      <c r="R5672" s="5" t="str">
        <f>IF(Table1[[#This Row],[Profit]]&gt;0,"Profit","Loss")</f>
        <v>Profit</v>
      </c>
      <c r="S5672" s="6" t="str">
        <f>FLOOR(Table1[[#This Row],[year]]-1900,10)+1900 &amp; "-" &amp; FLOOR(Table1[[#This Row],[year]]-1890,10)+1900</f>
        <v>2010-2020</v>
      </c>
      <c r="T5672" s="14" t="s">
        <v>21835</v>
      </c>
      <c r="AB5672" s="14"/>
    </row>
    <row r="5673" spans="1:28" hidden="1" x14ac:dyDescent="0.3">
      <c r="A5673" t="s">
        <v>16864</v>
      </c>
      <c r="B5673" t="s">
        <v>1974</v>
      </c>
      <c r="C5673" t="s">
        <v>41</v>
      </c>
      <c r="D5673">
        <v>2010</v>
      </c>
      <c r="E5673" t="s">
        <v>16146</v>
      </c>
      <c r="F5673">
        <v>5.4</v>
      </c>
      <c r="G5673">
        <v>49000</v>
      </c>
      <c r="H5673" t="s">
        <v>16865</v>
      </c>
      <c r="I5673" t="s">
        <v>16866</v>
      </c>
      <c r="J5673" t="s">
        <v>9609</v>
      </c>
      <c r="K5673" t="s">
        <v>30</v>
      </c>
      <c r="L5673">
        <v>35000000</v>
      </c>
      <c r="M5673">
        <v>77477008</v>
      </c>
      <c r="N5673" t="s">
        <v>16638</v>
      </c>
      <c r="O5673">
        <v>104</v>
      </c>
      <c r="P5673" t="str">
        <f>IF(Table1[[#This Row],[score]]&gt;=8.5,"High",IF(Table1[[#This Row],[score]]&gt;=7,"Medium","Low"))</f>
        <v>Low</v>
      </c>
      <c r="Q5673" s="5">
        <f>Table1[[#This Row],[gross]]-Table1[[#This Row],[budget]]</f>
        <v>42477008</v>
      </c>
      <c r="R5673" s="5" t="str">
        <f>IF(Table1[[#This Row],[Profit]]&gt;0,"Profit","Loss")</f>
        <v>Profit</v>
      </c>
      <c r="S5673" s="6" t="str">
        <f>FLOOR(Table1[[#This Row],[year]]-1900,10)+1900 &amp; "-" &amp; FLOOR(Table1[[#This Row],[year]]-1890,10)+1900</f>
        <v>2010-2020</v>
      </c>
      <c r="T5673" s="14" t="s">
        <v>21835</v>
      </c>
      <c r="AB5673" s="14"/>
    </row>
    <row r="5674" spans="1:28" hidden="1" x14ac:dyDescent="0.3">
      <c r="A5674" t="s">
        <v>16583</v>
      </c>
      <c r="B5674" t="s">
        <v>33</v>
      </c>
      <c r="C5674" t="s">
        <v>390</v>
      </c>
      <c r="D5674">
        <v>2010</v>
      </c>
      <c r="E5674" t="s">
        <v>16584</v>
      </c>
      <c r="F5674">
        <v>6.2</v>
      </c>
      <c r="G5674">
        <v>45000</v>
      </c>
      <c r="H5674" t="s">
        <v>15253</v>
      </c>
      <c r="I5674" t="s">
        <v>16585</v>
      </c>
      <c r="J5674" t="s">
        <v>16586</v>
      </c>
      <c r="K5674" t="s">
        <v>30</v>
      </c>
      <c r="L5674">
        <v>15000000</v>
      </c>
      <c r="M5674">
        <v>76196538</v>
      </c>
      <c r="N5674" t="s">
        <v>16587</v>
      </c>
      <c r="O5674">
        <v>120</v>
      </c>
      <c r="P5674" t="str">
        <f>IF(Table1[[#This Row],[score]]&gt;=8.5,"High",IF(Table1[[#This Row],[score]]&gt;=7,"Medium","Low"))</f>
        <v>Low</v>
      </c>
      <c r="Q5674" s="5">
        <f>Table1[[#This Row],[gross]]-Table1[[#This Row],[budget]]</f>
        <v>61196538</v>
      </c>
      <c r="R5674" s="5" t="str">
        <f>IF(Table1[[#This Row],[Profit]]&gt;0,"Profit","Loss")</f>
        <v>Profit</v>
      </c>
      <c r="S5674" s="6" t="str">
        <f>FLOOR(Table1[[#This Row],[year]]-1900,10)+1900 &amp; "-" &amp; FLOOR(Table1[[#This Row],[year]]-1890,10)+1900</f>
        <v>2010-2020</v>
      </c>
      <c r="T5674" s="14" t="s">
        <v>21835</v>
      </c>
      <c r="AB5674" s="14"/>
    </row>
    <row r="5675" spans="1:28" hidden="1" x14ac:dyDescent="0.3">
      <c r="A5675" t="s">
        <v>16545</v>
      </c>
      <c r="B5675" t="s">
        <v>1974</v>
      </c>
      <c r="C5675" t="s">
        <v>41</v>
      </c>
      <c r="D5675">
        <v>2010</v>
      </c>
      <c r="E5675" t="s">
        <v>16456</v>
      </c>
      <c r="F5675">
        <v>7</v>
      </c>
      <c r="G5675">
        <v>368000</v>
      </c>
      <c r="H5675" t="s">
        <v>16020</v>
      </c>
      <c r="I5675" t="s">
        <v>16546</v>
      </c>
      <c r="J5675" t="s">
        <v>16547</v>
      </c>
      <c r="K5675" t="s">
        <v>30</v>
      </c>
      <c r="L5675">
        <v>8000000</v>
      </c>
      <c r="M5675">
        <v>75026327</v>
      </c>
      <c r="N5675" t="s">
        <v>10771</v>
      </c>
      <c r="O5675">
        <v>92</v>
      </c>
      <c r="P5675" t="str">
        <f>IF(Table1[[#This Row],[score]]&gt;=8.5,"High",IF(Table1[[#This Row],[score]]&gt;=7,"Medium","Low"))</f>
        <v>Medium</v>
      </c>
      <c r="Q5675" s="5">
        <f>Table1[[#This Row],[gross]]-Table1[[#This Row],[budget]]</f>
        <v>67026327</v>
      </c>
      <c r="R5675" s="5" t="str">
        <f>IF(Table1[[#This Row],[Profit]]&gt;0,"Profit","Loss")</f>
        <v>Profit</v>
      </c>
      <c r="S5675" s="6" t="str">
        <f>FLOOR(Table1[[#This Row],[year]]-1900,10)+1900 &amp; "-" &amp; FLOOR(Table1[[#This Row],[year]]-1890,10)+1900</f>
        <v>2010-2020</v>
      </c>
      <c r="T5675" s="14" t="s">
        <v>21835</v>
      </c>
      <c r="AB5675" s="14"/>
    </row>
    <row r="5676" spans="1:28" hidden="1" x14ac:dyDescent="0.3">
      <c r="A5676" t="s">
        <v>16849</v>
      </c>
      <c r="B5676" t="s">
        <v>1974</v>
      </c>
      <c r="C5676" t="s">
        <v>52</v>
      </c>
      <c r="D5676">
        <v>2010</v>
      </c>
      <c r="E5676" t="s">
        <v>16238</v>
      </c>
      <c r="F5676">
        <v>5.7</v>
      </c>
      <c r="G5676">
        <v>49000</v>
      </c>
      <c r="H5676" t="s">
        <v>16850</v>
      </c>
      <c r="I5676" t="s">
        <v>16851</v>
      </c>
      <c r="J5676" t="s">
        <v>16852</v>
      </c>
      <c r="K5676" t="s">
        <v>448</v>
      </c>
      <c r="L5676">
        <v>1800000</v>
      </c>
      <c r="M5676">
        <v>69432527</v>
      </c>
      <c r="N5676" t="s">
        <v>13414</v>
      </c>
      <c r="O5676">
        <v>87</v>
      </c>
      <c r="P5676" t="str">
        <f>IF(Table1[[#This Row],[score]]&gt;=8.5,"High",IF(Table1[[#This Row],[score]]&gt;=7,"Medium","Low"))</f>
        <v>Low</v>
      </c>
      <c r="Q5676" s="5">
        <f>Table1[[#This Row],[gross]]-Table1[[#This Row],[budget]]</f>
        <v>67632527</v>
      </c>
      <c r="R5676" s="5" t="str">
        <f>IF(Table1[[#This Row],[Profit]]&gt;0,"Profit","Loss")</f>
        <v>Profit</v>
      </c>
      <c r="S5676" s="6" t="str">
        <f>FLOOR(Table1[[#This Row],[year]]-1900,10)+1900 &amp; "-" &amp; FLOOR(Table1[[#This Row],[year]]-1890,10)+1900</f>
        <v>2010-2020</v>
      </c>
      <c r="T5676" s="14" t="s">
        <v>21835</v>
      </c>
      <c r="AB5676" s="14"/>
    </row>
    <row r="5677" spans="1:28" hidden="1" x14ac:dyDescent="0.3">
      <c r="A5677" t="s">
        <v>16595</v>
      </c>
      <c r="B5677" t="s">
        <v>16</v>
      </c>
      <c r="C5677" t="s">
        <v>34</v>
      </c>
      <c r="D5677">
        <v>2010</v>
      </c>
      <c r="E5677" t="s">
        <v>16596</v>
      </c>
      <c r="F5677">
        <v>5.3</v>
      </c>
      <c r="G5677">
        <v>101000</v>
      </c>
      <c r="H5677" t="s">
        <v>16597</v>
      </c>
      <c r="I5677" t="s">
        <v>16598</v>
      </c>
      <c r="J5677" t="s">
        <v>16599</v>
      </c>
      <c r="K5677" t="s">
        <v>30</v>
      </c>
      <c r="L5677">
        <v>26000000</v>
      </c>
      <c r="M5677">
        <v>67918658</v>
      </c>
      <c r="N5677" t="s">
        <v>10771</v>
      </c>
      <c r="O5677">
        <v>100</v>
      </c>
      <c r="P5677" t="str">
        <f>IF(Table1[[#This Row],[score]]&gt;=8.5,"High",IF(Table1[[#This Row],[score]]&gt;=7,"Medium","Low"))</f>
        <v>Low</v>
      </c>
      <c r="Q5677" s="5">
        <f>Table1[[#This Row],[gross]]-Table1[[#This Row],[budget]]</f>
        <v>41918658</v>
      </c>
      <c r="R5677" s="5" t="str">
        <f>IF(Table1[[#This Row],[Profit]]&gt;0,"Profit","Loss")</f>
        <v>Profit</v>
      </c>
      <c r="S5677" s="6" t="str">
        <f>FLOOR(Table1[[#This Row],[year]]-1900,10)+1900 &amp; "-" &amp; FLOOR(Table1[[#This Row],[year]]-1890,10)+1900</f>
        <v>2010-2020</v>
      </c>
      <c r="T5677" s="14" t="s">
        <v>21835</v>
      </c>
      <c r="AB5677" s="14"/>
    </row>
    <row r="5678" spans="1:28" hidden="1" x14ac:dyDescent="0.3">
      <c r="A5678" t="s">
        <v>16487</v>
      </c>
      <c r="B5678" t="s">
        <v>16</v>
      </c>
      <c r="C5678" t="s">
        <v>104</v>
      </c>
      <c r="D5678">
        <v>2010</v>
      </c>
      <c r="E5678" t="s">
        <v>16488</v>
      </c>
      <c r="F5678">
        <v>6.3</v>
      </c>
      <c r="G5678">
        <v>94000</v>
      </c>
      <c r="H5678" t="s">
        <v>15109</v>
      </c>
      <c r="I5678" t="s">
        <v>14918</v>
      </c>
      <c r="J5678" t="s">
        <v>9618</v>
      </c>
      <c r="K5678" t="s">
        <v>30</v>
      </c>
      <c r="L5678">
        <v>20000000</v>
      </c>
      <c r="M5678">
        <v>67876281</v>
      </c>
      <c r="N5678" t="s">
        <v>12565</v>
      </c>
      <c r="O5678">
        <v>105</v>
      </c>
      <c r="P5678" t="str">
        <f>IF(Table1[[#This Row],[score]]&gt;=8.5,"High",IF(Table1[[#This Row],[score]]&gt;=7,"Medium","Low"))</f>
        <v>Low</v>
      </c>
      <c r="Q5678" s="5">
        <f>Table1[[#This Row],[gross]]-Table1[[#This Row],[budget]]</f>
        <v>47876281</v>
      </c>
      <c r="R5678" s="5" t="str">
        <f>IF(Table1[[#This Row],[Profit]]&gt;0,"Profit","Loss")</f>
        <v>Profit</v>
      </c>
      <c r="S5678" s="6" t="str">
        <f>FLOOR(Table1[[#This Row],[year]]-1900,10)+1900 &amp; "-" &amp; FLOOR(Table1[[#This Row],[year]]-1890,10)+1900</f>
        <v>2010-2020</v>
      </c>
      <c r="T5678" s="14" t="s">
        <v>21835</v>
      </c>
      <c r="AB5678" s="14"/>
    </row>
    <row r="5679" spans="1:28" hidden="1" x14ac:dyDescent="0.3">
      <c r="A5679" t="s">
        <v>16544</v>
      </c>
      <c r="B5679" t="s">
        <v>1974</v>
      </c>
      <c r="C5679" t="s">
        <v>34</v>
      </c>
      <c r="D5679">
        <v>2010</v>
      </c>
      <c r="E5679" t="s">
        <v>16459</v>
      </c>
      <c r="F5679">
        <v>7.3</v>
      </c>
      <c r="G5679">
        <v>189000</v>
      </c>
      <c r="H5679" t="s">
        <v>13371</v>
      </c>
      <c r="I5679" t="s">
        <v>13371</v>
      </c>
      <c r="J5679" t="s">
        <v>6936</v>
      </c>
      <c r="K5679" t="s">
        <v>30</v>
      </c>
      <c r="L5679">
        <v>30000000</v>
      </c>
      <c r="M5679">
        <v>67448651</v>
      </c>
      <c r="N5679" t="s">
        <v>14559</v>
      </c>
      <c r="O5679">
        <v>133</v>
      </c>
      <c r="P5679" t="str">
        <f>IF(Table1[[#This Row],[score]]&gt;=8.5,"High",IF(Table1[[#This Row],[score]]&gt;=7,"Medium","Low"))</f>
        <v>Medium</v>
      </c>
      <c r="Q5679" s="5">
        <f>Table1[[#This Row],[gross]]-Table1[[#This Row],[budget]]</f>
        <v>37448651</v>
      </c>
      <c r="R5679" s="5" t="str">
        <f>IF(Table1[[#This Row],[Profit]]&gt;0,"Profit","Loss")</f>
        <v>Profit</v>
      </c>
      <c r="S5679" s="6" t="str">
        <f>FLOOR(Table1[[#This Row],[year]]-1900,10)+1900 &amp; "-" &amp; FLOOR(Table1[[#This Row],[year]]-1890,10)+1900</f>
        <v>2010-2020</v>
      </c>
      <c r="T5679" s="14" t="s">
        <v>21835</v>
      </c>
      <c r="AB5679" s="14"/>
    </row>
    <row r="5680" spans="1:28" hidden="1" x14ac:dyDescent="0.3">
      <c r="A5680" t="s">
        <v>16680</v>
      </c>
      <c r="B5680" t="s">
        <v>1974</v>
      </c>
      <c r="C5680" t="s">
        <v>34</v>
      </c>
      <c r="D5680">
        <v>2010</v>
      </c>
      <c r="E5680" t="s">
        <v>16312</v>
      </c>
      <c r="F5680">
        <v>4.4000000000000004</v>
      </c>
      <c r="G5680">
        <v>88000</v>
      </c>
      <c r="H5680" t="s">
        <v>14989</v>
      </c>
      <c r="I5680" t="s">
        <v>16681</v>
      </c>
      <c r="J5680" t="s">
        <v>16682</v>
      </c>
      <c r="K5680" t="s">
        <v>30</v>
      </c>
      <c r="L5680">
        <v>10000000</v>
      </c>
      <c r="M5680">
        <v>66984887</v>
      </c>
      <c r="N5680" t="s">
        <v>13515</v>
      </c>
      <c r="O5680">
        <v>92</v>
      </c>
      <c r="P5680" t="str">
        <f>IF(Table1[[#This Row],[score]]&gt;=8.5,"High",IF(Table1[[#This Row],[score]]&gt;=7,"Medium","Low"))</f>
        <v>Low</v>
      </c>
      <c r="Q5680" s="5">
        <f>Table1[[#This Row],[gross]]-Table1[[#This Row],[budget]]</f>
        <v>56984887</v>
      </c>
      <c r="R5680" s="5" t="str">
        <f>IF(Table1[[#This Row],[Profit]]&gt;0,"Profit","Loss")</f>
        <v>Profit</v>
      </c>
      <c r="S5680" s="6" t="str">
        <f>FLOOR(Table1[[#This Row],[year]]-1900,10)+1900 &amp; "-" &amp; FLOOR(Table1[[#This Row],[year]]-1890,10)+1900</f>
        <v>2010-2020</v>
      </c>
      <c r="T5680" s="14" t="s">
        <v>21835</v>
      </c>
      <c r="AB5680" s="14"/>
    </row>
    <row r="5681" spans="1:28" hidden="1" x14ac:dyDescent="0.3">
      <c r="A5681" t="s">
        <v>16787</v>
      </c>
      <c r="B5681" t="s">
        <v>33</v>
      </c>
      <c r="C5681" t="s">
        <v>34</v>
      </c>
      <c r="D5681">
        <v>2010</v>
      </c>
      <c r="E5681" t="s">
        <v>15938</v>
      </c>
      <c r="F5681">
        <v>5.5</v>
      </c>
      <c r="G5681">
        <v>42000</v>
      </c>
      <c r="H5681" t="s">
        <v>6334</v>
      </c>
      <c r="I5681" t="s">
        <v>16788</v>
      </c>
      <c r="J5681" t="s">
        <v>2721</v>
      </c>
      <c r="K5681" t="s">
        <v>30</v>
      </c>
      <c r="L5681">
        <v>28000000</v>
      </c>
      <c r="M5681">
        <v>66166000</v>
      </c>
      <c r="N5681" t="s">
        <v>15161</v>
      </c>
      <c r="O5681">
        <v>94</v>
      </c>
      <c r="P5681" t="str">
        <f>IF(Table1[[#This Row],[score]]&gt;=8.5,"High",IF(Table1[[#This Row],[score]]&gt;=7,"Medium","Low"))</f>
        <v>Low</v>
      </c>
      <c r="Q5681" s="5">
        <f>Table1[[#This Row],[gross]]-Table1[[#This Row],[budget]]</f>
        <v>38166000</v>
      </c>
      <c r="R5681" s="5" t="str">
        <f>IF(Table1[[#This Row],[Profit]]&gt;0,"Profit","Loss")</f>
        <v>Profit</v>
      </c>
      <c r="S5681" s="6" t="str">
        <f>FLOOR(Table1[[#This Row],[year]]-1900,10)+1900 &amp; "-" &amp; FLOOR(Table1[[#This Row],[year]]-1890,10)+1900</f>
        <v>2010-2020</v>
      </c>
      <c r="T5681" s="14" t="s">
        <v>21835</v>
      </c>
      <c r="AB5681" s="14"/>
    </row>
    <row r="5682" spans="1:28" hidden="1" x14ac:dyDescent="0.3">
      <c r="A5682" t="s">
        <v>16579</v>
      </c>
      <c r="B5682" t="s">
        <v>16</v>
      </c>
      <c r="C5682" t="s">
        <v>41</v>
      </c>
      <c r="D5682">
        <v>2010</v>
      </c>
      <c r="E5682" t="s">
        <v>16184</v>
      </c>
      <c r="F5682">
        <v>6.4</v>
      </c>
      <c r="G5682">
        <v>165000</v>
      </c>
      <c r="H5682" t="s">
        <v>14417</v>
      </c>
      <c r="I5682" t="s">
        <v>16580</v>
      </c>
      <c r="J5682" t="s">
        <v>2594</v>
      </c>
      <c r="K5682" t="s">
        <v>30</v>
      </c>
      <c r="L5682">
        <v>36000000</v>
      </c>
      <c r="M5682">
        <v>64780213</v>
      </c>
      <c r="N5682" t="s">
        <v>118</v>
      </c>
      <c r="O5682">
        <v>101</v>
      </c>
      <c r="P5682" t="str">
        <f>IF(Table1[[#This Row],[score]]&gt;=8.5,"High",IF(Table1[[#This Row],[score]]&gt;=7,"Medium","Low"))</f>
        <v>Low</v>
      </c>
      <c r="Q5682" s="5">
        <f>Table1[[#This Row],[gross]]-Table1[[#This Row],[budget]]</f>
        <v>28780213</v>
      </c>
      <c r="R5682" s="5" t="str">
        <f>IF(Table1[[#This Row],[Profit]]&gt;0,"Profit","Loss")</f>
        <v>Profit</v>
      </c>
      <c r="S5682" s="6" t="str">
        <f>FLOOR(Table1[[#This Row],[year]]-1900,10)+1900 &amp; "-" &amp; FLOOR(Table1[[#This Row],[year]]-1890,10)+1900</f>
        <v>2010-2020</v>
      </c>
      <c r="T5682" s="14" t="s">
        <v>21835</v>
      </c>
      <c r="AB5682" s="14"/>
    </row>
    <row r="5683" spans="1:28" hidden="1" x14ac:dyDescent="0.3">
      <c r="A5683" t="s">
        <v>16634</v>
      </c>
      <c r="B5683" t="s">
        <v>1974</v>
      </c>
      <c r="C5683" t="s">
        <v>52</v>
      </c>
      <c r="D5683">
        <v>2010</v>
      </c>
      <c r="E5683" t="s">
        <v>16456</v>
      </c>
      <c r="F5683">
        <v>6.2</v>
      </c>
      <c r="G5683">
        <v>137000</v>
      </c>
      <c r="H5683" t="s">
        <v>15715</v>
      </c>
      <c r="I5683" t="s">
        <v>13933</v>
      </c>
      <c r="J5683" t="s">
        <v>16635</v>
      </c>
      <c r="K5683" t="s">
        <v>30</v>
      </c>
      <c r="L5683">
        <v>10000000</v>
      </c>
      <c r="M5683">
        <v>62695489</v>
      </c>
      <c r="N5683" t="s">
        <v>61</v>
      </c>
      <c r="O5683">
        <v>80</v>
      </c>
      <c r="P5683" t="str">
        <f>IF(Table1[[#This Row],[score]]&gt;=8.5,"High",IF(Table1[[#This Row],[score]]&gt;=7,"Medium","Low"))</f>
        <v>Low</v>
      </c>
      <c r="Q5683" s="5">
        <f>Table1[[#This Row],[gross]]-Table1[[#This Row],[budget]]</f>
        <v>52695489</v>
      </c>
      <c r="R5683" s="5" t="str">
        <f>IF(Table1[[#This Row],[Profit]]&gt;0,"Profit","Loss")</f>
        <v>Profit</v>
      </c>
      <c r="S5683" s="6" t="str">
        <f>FLOOR(Table1[[#This Row],[year]]-1900,10)+1900 &amp; "-" &amp; FLOOR(Table1[[#This Row],[year]]-1890,10)+1900</f>
        <v>2010-2020</v>
      </c>
      <c r="T5683" s="14" t="s">
        <v>21835</v>
      </c>
      <c r="AB5683" s="14"/>
    </row>
    <row r="5684" spans="1:28" hidden="1" x14ac:dyDescent="0.3">
      <c r="A5684" t="s">
        <v>16526</v>
      </c>
      <c r="B5684" t="s">
        <v>16</v>
      </c>
      <c r="C5684" t="s">
        <v>63</v>
      </c>
      <c r="D5684">
        <v>2010</v>
      </c>
      <c r="E5684" t="s">
        <v>16517</v>
      </c>
      <c r="F5684">
        <v>7.5</v>
      </c>
      <c r="G5684">
        <v>356000</v>
      </c>
      <c r="H5684" t="s">
        <v>8004</v>
      </c>
      <c r="I5684" t="s">
        <v>8004</v>
      </c>
      <c r="J5684" t="s">
        <v>12772</v>
      </c>
      <c r="K5684" t="s">
        <v>30</v>
      </c>
      <c r="L5684">
        <v>18000000</v>
      </c>
      <c r="M5684">
        <v>60738797</v>
      </c>
      <c r="N5684" t="s">
        <v>9351</v>
      </c>
      <c r="O5684">
        <v>94</v>
      </c>
      <c r="P5684" t="str">
        <f>IF(Table1[[#This Row],[score]]&gt;=8.5,"High",IF(Table1[[#This Row],[score]]&gt;=7,"Medium","Low"))</f>
        <v>Medium</v>
      </c>
      <c r="Q5684" s="5">
        <f>Table1[[#This Row],[gross]]-Table1[[#This Row],[budget]]</f>
        <v>42738797</v>
      </c>
      <c r="R5684" s="5" t="str">
        <f>IF(Table1[[#This Row],[Profit]]&gt;0,"Profit","Loss")</f>
        <v>Profit</v>
      </c>
      <c r="S5684" s="6" t="str">
        <f>FLOOR(Table1[[#This Row],[year]]-1900,10)+1900 &amp; "-" &amp; FLOOR(Table1[[#This Row],[year]]-1890,10)+1900</f>
        <v>2010-2020</v>
      </c>
      <c r="T5684" s="14" t="s">
        <v>21835</v>
      </c>
      <c r="AB5684" s="14"/>
    </row>
    <row r="5685" spans="1:28" hidden="1" x14ac:dyDescent="0.3">
      <c r="A5685" t="s">
        <v>16848</v>
      </c>
      <c r="B5685" t="s">
        <v>1974</v>
      </c>
      <c r="C5685" t="s">
        <v>41</v>
      </c>
      <c r="D5685">
        <v>2010</v>
      </c>
      <c r="E5685" t="s">
        <v>16512</v>
      </c>
      <c r="F5685">
        <v>4.7</v>
      </c>
      <c r="G5685">
        <v>9200</v>
      </c>
      <c r="H5685" t="s">
        <v>14111</v>
      </c>
      <c r="I5685" t="s">
        <v>14111</v>
      </c>
      <c r="J5685" t="s">
        <v>7527</v>
      </c>
      <c r="K5685" t="s">
        <v>30</v>
      </c>
      <c r="L5685">
        <v>20000000</v>
      </c>
      <c r="M5685">
        <v>60673972</v>
      </c>
      <c r="N5685" t="s">
        <v>14559</v>
      </c>
      <c r="O5685">
        <v>121</v>
      </c>
      <c r="P5685" t="str">
        <f>IF(Table1[[#This Row],[score]]&gt;=8.5,"High",IF(Table1[[#This Row],[score]]&gt;=7,"Medium","Low"))</f>
        <v>Low</v>
      </c>
      <c r="Q5685" s="5">
        <f>Table1[[#This Row],[gross]]-Table1[[#This Row],[budget]]</f>
        <v>40673972</v>
      </c>
      <c r="R5685" s="5" t="str">
        <f>IF(Table1[[#This Row],[Profit]]&gt;0,"Profit","Loss")</f>
        <v>Profit</v>
      </c>
      <c r="S5685" s="6" t="str">
        <f>FLOOR(Table1[[#This Row],[year]]-1900,10)+1900 &amp; "-" &amp; FLOOR(Table1[[#This Row],[year]]-1890,10)+1900</f>
        <v>2010-2020</v>
      </c>
      <c r="T5685" s="14" t="s">
        <v>21835</v>
      </c>
      <c r="AB5685" s="14"/>
    </row>
    <row r="5686" spans="1:28" hidden="1" x14ac:dyDescent="0.3">
      <c r="A5686" t="s">
        <v>16679</v>
      </c>
      <c r="B5686" t="s">
        <v>1974</v>
      </c>
      <c r="C5686" t="s">
        <v>104</v>
      </c>
      <c r="D5686">
        <v>2010</v>
      </c>
      <c r="E5686" t="s">
        <v>16584</v>
      </c>
      <c r="F5686">
        <v>7.2</v>
      </c>
      <c r="G5686">
        <v>159000</v>
      </c>
      <c r="H5686" t="s">
        <v>3446</v>
      </c>
      <c r="I5686" t="s">
        <v>12051</v>
      </c>
      <c r="J5686" t="s">
        <v>8921</v>
      </c>
      <c r="K5686" t="s">
        <v>448</v>
      </c>
      <c r="L5686">
        <v>45000000</v>
      </c>
      <c r="M5686">
        <v>60331447</v>
      </c>
      <c r="N5686" t="s">
        <v>12247</v>
      </c>
      <c r="O5686">
        <v>128</v>
      </c>
      <c r="P5686" t="str">
        <f>IF(Table1[[#This Row],[score]]&gt;=8.5,"High",IF(Table1[[#This Row],[score]]&gt;=7,"Medium","Low"))</f>
        <v>Medium</v>
      </c>
      <c r="Q5686" s="5">
        <f>Table1[[#This Row],[gross]]-Table1[[#This Row],[budget]]</f>
        <v>15331447</v>
      </c>
      <c r="R5686" s="5" t="str">
        <f>IF(Table1[[#This Row],[Profit]]&gt;0,"Profit","Loss")</f>
        <v>Profit</v>
      </c>
      <c r="S5686" s="6" t="str">
        <f>FLOOR(Table1[[#This Row],[year]]-1900,10)+1900 &amp; "-" &amp; FLOOR(Table1[[#This Row],[year]]-1890,10)+1900</f>
        <v>2010-2020</v>
      </c>
      <c r="T5686" s="14" t="s">
        <v>21835</v>
      </c>
      <c r="AB5686" s="14"/>
    </row>
    <row r="5687" spans="1:28" hidden="1" x14ac:dyDescent="0.3">
      <c r="A5687" t="s">
        <v>16781</v>
      </c>
      <c r="B5687" t="s">
        <v>33</v>
      </c>
      <c r="C5687" t="s">
        <v>63</v>
      </c>
      <c r="D5687">
        <v>2010</v>
      </c>
      <c r="E5687" t="s">
        <v>16533</v>
      </c>
      <c r="F5687">
        <v>7.2</v>
      </c>
      <c r="G5687">
        <v>27000</v>
      </c>
      <c r="H5687" t="s">
        <v>8371</v>
      </c>
      <c r="I5687" t="s">
        <v>11349</v>
      </c>
      <c r="J5687" t="s">
        <v>10696</v>
      </c>
      <c r="K5687" t="s">
        <v>30</v>
      </c>
      <c r="L5687">
        <v>35000000</v>
      </c>
      <c r="M5687">
        <v>60321861</v>
      </c>
      <c r="N5687" t="s">
        <v>1708</v>
      </c>
      <c r="O5687">
        <v>123</v>
      </c>
      <c r="P5687" t="str">
        <f>IF(Table1[[#This Row],[score]]&gt;=8.5,"High",IF(Table1[[#This Row],[score]]&gt;=7,"Medium","Low"))</f>
        <v>Medium</v>
      </c>
      <c r="Q5687" s="5">
        <f>Table1[[#This Row],[gross]]-Table1[[#This Row],[budget]]</f>
        <v>25321861</v>
      </c>
      <c r="R5687" s="5" t="str">
        <f>IF(Table1[[#This Row],[Profit]]&gt;0,"Profit","Loss")</f>
        <v>Profit</v>
      </c>
      <c r="S5687" s="6" t="str">
        <f>FLOOR(Table1[[#This Row],[year]]-1900,10)+1900 &amp; "-" &amp; FLOOR(Table1[[#This Row],[year]]-1890,10)+1900</f>
        <v>2010-2020</v>
      </c>
      <c r="T5687" s="14" t="s">
        <v>21835</v>
      </c>
      <c r="AB5687" s="14"/>
    </row>
    <row r="5688" spans="1:28" hidden="1" x14ac:dyDescent="0.3">
      <c r="A5688" t="s">
        <v>16605</v>
      </c>
      <c r="B5688" t="s">
        <v>1974</v>
      </c>
      <c r="C5688" t="s">
        <v>41</v>
      </c>
      <c r="D5688">
        <v>2010</v>
      </c>
      <c r="E5688" t="s">
        <v>16606</v>
      </c>
      <c r="F5688">
        <v>6.5</v>
      </c>
      <c r="G5688">
        <v>76000</v>
      </c>
      <c r="H5688" t="s">
        <v>10572</v>
      </c>
      <c r="I5688" t="s">
        <v>13765</v>
      </c>
      <c r="J5688" t="s">
        <v>13942</v>
      </c>
      <c r="K5688" t="s">
        <v>30</v>
      </c>
      <c r="L5688">
        <v>40000000</v>
      </c>
      <c r="M5688">
        <v>60040976</v>
      </c>
      <c r="N5688" t="s">
        <v>16607</v>
      </c>
      <c r="O5688">
        <v>107</v>
      </c>
      <c r="P5688" t="str">
        <f>IF(Table1[[#This Row],[score]]&gt;=8.5,"High",IF(Table1[[#This Row],[score]]&gt;=7,"Medium","Low"))</f>
        <v>Low</v>
      </c>
      <c r="Q5688" s="5">
        <f>Table1[[#This Row],[gross]]-Table1[[#This Row],[budget]]</f>
        <v>20040976</v>
      </c>
      <c r="R5688" s="5" t="str">
        <f>IF(Table1[[#This Row],[Profit]]&gt;0,"Profit","Loss")</f>
        <v>Profit</v>
      </c>
      <c r="S5688" s="6" t="str">
        <f>FLOOR(Table1[[#This Row],[year]]-1900,10)+1900 &amp; "-" &amp; FLOOR(Table1[[#This Row],[year]]-1890,10)+1900</f>
        <v>2010-2020</v>
      </c>
      <c r="T5688" s="14" t="s">
        <v>21835</v>
      </c>
      <c r="AB5688" s="14"/>
    </row>
    <row r="5689" spans="1:28" hidden="1" x14ac:dyDescent="0.3">
      <c r="A5689" t="s">
        <v>16600</v>
      </c>
      <c r="B5689" t="s">
        <v>1974</v>
      </c>
      <c r="C5689" t="s">
        <v>17</v>
      </c>
      <c r="D5689">
        <v>2010</v>
      </c>
      <c r="E5689" t="s">
        <v>16447</v>
      </c>
      <c r="F5689">
        <v>7.1</v>
      </c>
      <c r="G5689">
        <v>141000</v>
      </c>
      <c r="H5689" t="s">
        <v>14755</v>
      </c>
      <c r="I5689" t="s">
        <v>16601</v>
      </c>
      <c r="J5689" t="s">
        <v>16602</v>
      </c>
      <c r="K5689" t="s">
        <v>30</v>
      </c>
      <c r="L5689">
        <v>16000000</v>
      </c>
      <c r="M5689">
        <v>56032889</v>
      </c>
      <c r="N5689" t="s">
        <v>9986</v>
      </c>
      <c r="O5689">
        <v>113</v>
      </c>
      <c r="P5689" t="str">
        <f>IF(Table1[[#This Row],[score]]&gt;=8.5,"High",IF(Table1[[#This Row],[score]]&gt;=7,"Medium","Low"))</f>
        <v>Medium</v>
      </c>
      <c r="Q5689" s="5">
        <f>Table1[[#This Row],[gross]]-Table1[[#This Row],[budget]]</f>
        <v>40032889</v>
      </c>
      <c r="R5689" s="5" t="str">
        <f>IF(Table1[[#This Row],[Profit]]&gt;0,"Profit","Loss")</f>
        <v>Profit</v>
      </c>
      <c r="S5689" s="6" t="str">
        <f>FLOOR(Table1[[#This Row],[year]]-1900,10)+1900 &amp; "-" &amp; FLOOR(Table1[[#This Row],[year]]-1890,10)+1900</f>
        <v>2010-2020</v>
      </c>
      <c r="T5689" s="14" t="s">
        <v>21835</v>
      </c>
      <c r="AB5689" s="14"/>
    </row>
    <row r="5690" spans="1:28" hidden="1" x14ac:dyDescent="0.3">
      <c r="A5690" t="s">
        <v>16745</v>
      </c>
      <c r="B5690" t="s">
        <v>16</v>
      </c>
      <c r="C5690" t="s">
        <v>34</v>
      </c>
      <c r="D5690">
        <v>2010</v>
      </c>
      <c r="E5690" t="s">
        <v>16645</v>
      </c>
      <c r="F5690">
        <v>5.6</v>
      </c>
      <c r="G5690">
        <v>86000</v>
      </c>
      <c r="H5690" t="s">
        <v>7888</v>
      </c>
      <c r="I5690" t="s">
        <v>16746</v>
      </c>
      <c r="J5690" t="s">
        <v>4412</v>
      </c>
      <c r="K5690" t="s">
        <v>30</v>
      </c>
      <c r="L5690">
        <v>30000000</v>
      </c>
      <c r="M5690">
        <v>55611001</v>
      </c>
      <c r="N5690" t="s">
        <v>23</v>
      </c>
      <c r="O5690">
        <v>107</v>
      </c>
      <c r="P5690" t="str">
        <f>IF(Table1[[#This Row],[score]]&gt;=8.5,"High",IF(Table1[[#This Row],[score]]&gt;=7,"Medium","Low"))</f>
        <v>Low</v>
      </c>
      <c r="Q5690" s="5">
        <f>Table1[[#This Row],[gross]]-Table1[[#This Row],[budget]]</f>
        <v>25611001</v>
      </c>
      <c r="R5690" s="5" t="str">
        <f>IF(Table1[[#This Row],[Profit]]&gt;0,"Profit","Loss")</f>
        <v>Profit</v>
      </c>
      <c r="S5690" s="6" t="str">
        <f>FLOOR(Table1[[#This Row],[year]]-1900,10)+1900 &amp; "-" &amp; FLOOR(Table1[[#This Row],[year]]-1890,10)+1900</f>
        <v>2010-2020</v>
      </c>
      <c r="T5690" s="14" t="s">
        <v>21835</v>
      </c>
      <c r="AB5690" s="14"/>
    </row>
    <row r="5691" spans="1:28" hidden="1" x14ac:dyDescent="0.3">
      <c r="A5691" t="s">
        <v>16644</v>
      </c>
      <c r="B5691" t="s">
        <v>16</v>
      </c>
      <c r="C5691" t="s">
        <v>52</v>
      </c>
      <c r="D5691">
        <v>2010</v>
      </c>
      <c r="E5691" t="s">
        <v>16645</v>
      </c>
      <c r="F5691">
        <v>6.5</v>
      </c>
      <c r="G5691">
        <v>114000</v>
      </c>
      <c r="H5691" t="s">
        <v>14025</v>
      </c>
      <c r="I5691" t="s">
        <v>13432</v>
      </c>
      <c r="J5691" t="s">
        <v>10333</v>
      </c>
      <c r="K5691" t="s">
        <v>30</v>
      </c>
      <c r="L5691">
        <v>20000000</v>
      </c>
      <c r="M5691">
        <v>54806823</v>
      </c>
      <c r="N5691" t="s">
        <v>15677</v>
      </c>
      <c r="O5691">
        <v>101</v>
      </c>
      <c r="P5691" t="str">
        <f>IF(Table1[[#This Row],[score]]&gt;=8.5,"High",IF(Table1[[#This Row],[score]]&gt;=7,"Medium","Low"))</f>
        <v>Low</v>
      </c>
      <c r="Q5691" s="5">
        <f>Table1[[#This Row],[gross]]-Table1[[#This Row],[budget]]</f>
        <v>34806823</v>
      </c>
      <c r="R5691" s="5" t="str">
        <f>IF(Table1[[#This Row],[Profit]]&gt;0,"Profit","Loss")</f>
        <v>Profit</v>
      </c>
      <c r="S5691" s="6" t="str">
        <f>FLOOR(Table1[[#This Row],[year]]-1900,10)+1900 &amp; "-" &amp; FLOOR(Table1[[#This Row],[year]]-1890,10)+1900</f>
        <v>2010-2020</v>
      </c>
      <c r="T5691" s="14" t="s">
        <v>21835</v>
      </c>
      <c r="AB5691" s="14"/>
    </row>
    <row r="5692" spans="1:28" hidden="1" x14ac:dyDescent="0.3">
      <c r="A5692" t="s">
        <v>16883</v>
      </c>
      <c r="B5692" t="s">
        <v>443</v>
      </c>
      <c r="C5692" t="s">
        <v>41</v>
      </c>
      <c r="D5692">
        <v>2010</v>
      </c>
      <c r="E5692" t="s">
        <v>16884</v>
      </c>
      <c r="F5692">
        <v>7.1</v>
      </c>
      <c r="G5692">
        <v>24000</v>
      </c>
      <c r="H5692" t="s">
        <v>13137</v>
      </c>
      <c r="I5692" t="s">
        <v>13137</v>
      </c>
      <c r="J5692" t="s">
        <v>14585</v>
      </c>
      <c r="K5692" t="s">
        <v>448</v>
      </c>
      <c r="L5692">
        <f>20500000</f>
        <v>20500000</v>
      </c>
      <c r="M5692">
        <v>53319615</v>
      </c>
      <c r="N5692" t="s">
        <v>14586</v>
      </c>
      <c r="O5692">
        <v>154</v>
      </c>
      <c r="P5692" t="str">
        <f>IF(Table1[[#This Row],[score]]&gt;=8.5,"High",IF(Table1[[#This Row],[score]]&gt;=7,"Medium","Low"))</f>
        <v>Medium</v>
      </c>
      <c r="Q5692" s="5">
        <f>Table1[[#This Row],[gross]]-Table1[[#This Row],[budget]]</f>
        <v>32819615</v>
      </c>
      <c r="R5692" s="5" t="str">
        <f>IF(Table1[[#This Row],[Profit]]&gt;0,"Profit","Loss")</f>
        <v>Profit</v>
      </c>
      <c r="S5692" s="6" t="str">
        <f>FLOOR(Table1[[#This Row],[year]]-1900,10)+1900 &amp; "-" &amp; FLOOR(Table1[[#This Row],[year]]-1890,10)+1900</f>
        <v>2010-2020</v>
      </c>
      <c r="T5692" s="14" t="s">
        <v>21870</v>
      </c>
      <c r="AB5692" s="14"/>
    </row>
    <row r="5693" spans="1:28" hidden="1" x14ac:dyDescent="0.3">
      <c r="A5693" t="s">
        <v>16758</v>
      </c>
      <c r="B5693" t="s">
        <v>16</v>
      </c>
      <c r="C5693" t="s">
        <v>34</v>
      </c>
      <c r="D5693">
        <v>2010</v>
      </c>
      <c r="E5693" t="s">
        <v>16116</v>
      </c>
      <c r="F5693">
        <v>6.4</v>
      </c>
      <c r="G5693">
        <v>114000</v>
      </c>
      <c r="H5693" t="s">
        <v>13592</v>
      </c>
      <c r="I5693" t="s">
        <v>16759</v>
      </c>
      <c r="J5693" t="s">
        <v>160</v>
      </c>
      <c r="K5693" t="s">
        <v>448</v>
      </c>
      <c r="L5693">
        <v>52000000</v>
      </c>
      <c r="M5693">
        <v>52844496</v>
      </c>
      <c r="N5693" t="s">
        <v>12121</v>
      </c>
      <c r="O5693">
        <v>92</v>
      </c>
      <c r="P5693" t="str">
        <f>IF(Table1[[#This Row],[score]]&gt;=8.5,"High",IF(Table1[[#This Row],[score]]&gt;=7,"Medium","Low"))</f>
        <v>Low</v>
      </c>
      <c r="Q5693" s="5">
        <f>Table1[[#This Row],[gross]]-Table1[[#This Row],[budget]]</f>
        <v>844496</v>
      </c>
      <c r="R5693" s="5" t="str">
        <f>IF(Table1[[#This Row],[Profit]]&gt;0,"Profit","Loss")</f>
        <v>Profit</v>
      </c>
      <c r="S5693" s="6" t="str">
        <f>FLOOR(Table1[[#This Row],[year]]-1900,10)+1900 &amp; "-" &amp; FLOOR(Table1[[#This Row],[year]]-1890,10)+1900</f>
        <v>2010-2020</v>
      </c>
      <c r="T5693" s="14" t="s">
        <v>21835</v>
      </c>
      <c r="AB5693" s="14"/>
    </row>
    <row r="5694" spans="1:28" hidden="1" x14ac:dyDescent="0.3">
      <c r="A5694" t="s">
        <v>16724</v>
      </c>
      <c r="B5694" t="s">
        <v>1974</v>
      </c>
      <c r="C5694" t="s">
        <v>41</v>
      </c>
      <c r="D5694">
        <v>2010</v>
      </c>
      <c r="E5694" t="s">
        <v>16524</v>
      </c>
      <c r="F5694">
        <v>6.1</v>
      </c>
      <c r="G5694">
        <v>100000</v>
      </c>
      <c r="H5694" t="s">
        <v>14970</v>
      </c>
      <c r="I5694" t="s">
        <v>10584</v>
      </c>
      <c r="J5694" t="s">
        <v>9683</v>
      </c>
      <c r="K5694" t="s">
        <v>30</v>
      </c>
      <c r="L5694">
        <v>19000000</v>
      </c>
      <c r="M5694">
        <v>49843011</v>
      </c>
      <c r="N5694" t="s">
        <v>15247</v>
      </c>
      <c r="O5694">
        <v>101</v>
      </c>
      <c r="P5694" t="str">
        <f>IF(Table1[[#This Row],[score]]&gt;=8.5,"High",IF(Table1[[#This Row],[score]]&gt;=7,"Medium","Low"))</f>
        <v>Low</v>
      </c>
      <c r="Q5694" s="5">
        <f>Table1[[#This Row],[gross]]-Table1[[#This Row],[budget]]</f>
        <v>30843011</v>
      </c>
      <c r="R5694" s="5" t="str">
        <f>IF(Table1[[#This Row],[Profit]]&gt;0,"Profit","Loss")</f>
        <v>Profit</v>
      </c>
      <c r="S5694" s="6" t="str">
        <f>FLOOR(Table1[[#This Row],[year]]-1900,10)+1900 &amp; "-" &amp; FLOOR(Table1[[#This Row],[year]]-1890,10)+1900</f>
        <v>2010-2020</v>
      </c>
      <c r="T5694" s="14" t="s">
        <v>21835</v>
      </c>
      <c r="AB5694" s="14"/>
    </row>
    <row r="5695" spans="1:28" hidden="1" x14ac:dyDescent="0.3">
      <c r="A5695" t="s">
        <v>16446</v>
      </c>
      <c r="B5695" t="s">
        <v>16</v>
      </c>
      <c r="C5695" t="s">
        <v>41</v>
      </c>
      <c r="D5695">
        <v>2010</v>
      </c>
      <c r="E5695" t="s">
        <v>16447</v>
      </c>
      <c r="F5695">
        <v>6.4</v>
      </c>
      <c r="G5695">
        <v>130000</v>
      </c>
      <c r="H5695" t="s">
        <v>16448</v>
      </c>
      <c r="I5695" t="s">
        <v>15501</v>
      </c>
      <c r="J5695" t="s">
        <v>16449</v>
      </c>
      <c r="K5695" t="s">
        <v>30</v>
      </c>
      <c r="L5695">
        <v>20000000</v>
      </c>
      <c r="M5695">
        <v>49779728</v>
      </c>
      <c r="N5695" t="s">
        <v>9593</v>
      </c>
      <c r="O5695">
        <v>104</v>
      </c>
      <c r="P5695" t="str">
        <f>IF(Table1[[#This Row],[score]]&gt;=8.5,"High",IF(Table1[[#This Row],[score]]&gt;=7,"Medium","Low"))</f>
        <v>Low</v>
      </c>
      <c r="Q5695" s="5">
        <f>Table1[[#This Row],[gross]]-Table1[[#This Row],[budget]]</f>
        <v>29779728</v>
      </c>
      <c r="R5695" s="5" t="str">
        <f>IF(Table1[[#This Row],[Profit]]&gt;0,"Profit","Loss")</f>
        <v>Profit</v>
      </c>
      <c r="S5695" s="6" t="str">
        <f>FLOOR(Table1[[#This Row],[year]]-1900,10)+1900 &amp; "-" &amp; FLOOR(Table1[[#This Row],[year]]-1890,10)+1900</f>
        <v>2010-2020</v>
      </c>
      <c r="T5695" s="14" t="s">
        <v>21835</v>
      </c>
      <c r="AB5695" s="14"/>
    </row>
    <row r="5696" spans="1:28" hidden="1" x14ac:dyDescent="0.3">
      <c r="A5696" t="s">
        <v>15072</v>
      </c>
      <c r="B5696" t="s">
        <v>16</v>
      </c>
      <c r="C5696" t="s">
        <v>41</v>
      </c>
      <c r="D5696">
        <v>2010</v>
      </c>
      <c r="E5696" t="s">
        <v>16451</v>
      </c>
      <c r="F5696">
        <v>5.7</v>
      </c>
      <c r="G5696">
        <v>48000</v>
      </c>
      <c r="H5696" t="s">
        <v>9938</v>
      </c>
      <c r="I5696" t="s">
        <v>15073</v>
      </c>
      <c r="J5696" t="s">
        <v>7627</v>
      </c>
      <c r="K5696" t="s">
        <v>30</v>
      </c>
      <c r="L5696">
        <v>21000000</v>
      </c>
      <c r="M5696">
        <v>49050886</v>
      </c>
      <c r="N5696" t="s">
        <v>10771</v>
      </c>
      <c r="O5696">
        <v>92</v>
      </c>
      <c r="P5696" t="str">
        <f>IF(Table1[[#This Row],[score]]&gt;=8.5,"High",IF(Table1[[#This Row],[score]]&gt;=7,"Medium","Low"))</f>
        <v>Low</v>
      </c>
      <c r="Q5696" s="5">
        <f>Table1[[#This Row],[gross]]-Table1[[#This Row],[budget]]</f>
        <v>28050886</v>
      </c>
      <c r="R5696" s="5" t="str">
        <f>IF(Table1[[#This Row],[Profit]]&gt;0,"Profit","Loss")</f>
        <v>Profit</v>
      </c>
      <c r="S5696" s="6" t="str">
        <f>FLOOR(Table1[[#This Row],[year]]-1900,10)+1900 &amp; "-" &amp; FLOOR(Table1[[#This Row],[year]]-1890,10)+1900</f>
        <v>2010-2020</v>
      </c>
      <c r="T5696" s="14" t="s">
        <v>21835</v>
      </c>
      <c r="AB5696" s="14"/>
    </row>
    <row r="5697" spans="1:28" hidden="1" x14ac:dyDescent="0.3">
      <c r="A5697" t="s">
        <v>16442</v>
      </c>
      <c r="B5697" t="s">
        <v>1974</v>
      </c>
      <c r="C5697" t="s">
        <v>34</v>
      </c>
      <c r="D5697">
        <v>2010</v>
      </c>
      <c r="E5697" t="s">
        <v>16443</v>
      </c>
      <c r="F5697">
        <v>7.5</v>
      </c>
      <c r="G5697">
        <v>394000</v>
      </c>
      <c r="H5697" t="s">
        <v>13374</v>
      </c>
      <c r="I5697" t="s">
        <v>11996</v>
      </c>
      <c r="J5697" t="s">
        <v>14887</v>
      </c>
      <c r="K5697" t="s">
        <v>30</v>
      </c>
      <c r="L5697">
        <v>60000000</v>
      </c>
      <c r="M5697">
        <v>48917974</v>
      </c>
      <c r="N5697" t="s">
        <v>61</v>
      </c>
      <c r="O5697">
        <v>112</v>
      </c>
      <c r="P5697" t="str">
        <f>IF(Table1[[#This Row],[score]]&gt;=8.5,"High",IF(Table1[[#This Row],[score]]&gt;=7,"Medium","Low"))</f>
        <v>Medium</v>
      </c>
      <c r="Q5697" s="5">
        <f>Table1[[#This Row],[gross]]-Table1[[#This Row],[budget]]</f>
        <v>-11082026</v>
      </c>
      <c r="R5697" s="5" t="str">
        <f>IF(Table1[[#This Row],[Profit]]&gt;0,"Profit","Loss")</f>
        <v>Loss</v>
      </c>
      <c r="S5697" s="6" t="str">
        <f>FLOOR(Table1[[#This Row],[year]]-1900,10)+1900 &amp; "-" &amp; FLOOR(Table1[[#This Row],[year]]-1890,10)+1900</f>
        <v>2010-2020</v>
      </c>
      <c r="T5697" s="14" t="s">
        <v>21835</v>
      </c>
      <c r="AB5697" s="14"/>
    </row>
    <row r="5698" spans="1:28" hidden="1" x14ac:dyDescent="0.3">
      <c r="A5698" t="s">
        <v>16713</v>
      </c>
      <c r="B5698" t="s">
        <v>1974</v>
      </c>
      <c r="C5698" t="s">
        <v>41</v>
      </c>
      <c r="D5698">
        <v>2010</v>
      </c>
      <c r="E5698" t="s">
        <v>16453</v>
      </c>
      <c r="F5698">
        <v>5.4</v>
      </c>
      <c r="G5698">
        <v>48000</v>
      </c>
      <c r="H5698" t="s">
        <v>1526</v>
      </c>
      <c r="I5698" t="s">
        <v>1526</v>
      </c>
      <c r="J5698" t="s">
        <v>7701</v>
      </c>
      <c r="K5698" t="s">
        <v>30</v>
      </c>
      <c r="L5698">
        <v>120000000</v>
      </c>
      <c r="M5698">
        <v>48668907</v>
      </c>
      <c r="N5698" t="s">
        <v>31</v>
      </c>
      <c r="O5698">
        <v>121</v>
      </c>
      <c r="P5698" t="str">
        <f>IF(Table1[[#This Row],[score]]&gt;=8.5,"High",IF(Table1[[#This Row],[score]]&gt;=7,"Medium","Low"))</f>
        <v>Low</v>
      </c>
      <c r="Q5698" s="5">
        <f>Table1[[#This Row],[gross]]-Table1[[#This Row],[budget]]</f>
        <v>-71331093</v>
      </c>
      <c r="R5698" s="5" t="str">
        <f>IF(Table1[[#This Row],[Profit]]&gt;0,"Profit","Loss")</f>
        <v>Loss</v>
      </c>
      <c r="S5698" s="6" t="str">
        <f>FLOOR(Table1[[#This Row],[year]]-1900,10)+1900 &amp; "-" &amp; FLOOR(Table1[[#This Row],[year]]-1890,10)+1900</f>
        <v>2010-2020</v>
      </c>
      <c r="T5698" s="14" t="s">
        <v>21835</v>
      </c>
      <c r="AB5698" s="14"/>
    </row>
    <row r="5699" spans="1:28" hidden="1" x14ac:dyDescent="0.3">
      <c r="A5699" t="s">
        <v>16885</v>
      </c>
      <c r="B5699" t="s">
        <v>1974</v>
      </c>
      <c r="C5699" t="s">
        <v>17</v>
      </c>
      <c r="D5699">
        <v>2010</v>
      </c>
      <c r="E5699" t="s">
        <v>16571</v>
      </c>
      <c r="F5699">
        <v>6.4</v>
      </c>
      <c r="G5699">
        <v>60000</v>
      </c>
      <c r="H5699" t="s">
        <v>12549</v>
      </c>
      <c r="I5699" t="s">
        <v>16886</v>
      </c>
      <c r="J5699" t="s">
        <v>15687</v>
      </c>
      <c r="K5699" t="s">
        <v>30</v>
      </c>
      <c r="L5699">
        <v>44000000</v>
      </c>
      <c r="M5699">
        <v>48190704</v>
      </c>
      <c r="N5699" t="s">
        <v>61</v>
      </c>
      <c r="O5699">
        <v>99</v>
      </c>
      <c r="P5699" t="str">
        <f>IF(Table1[[#This Row],[score]]&gt;=8.5,"High",IF(Table1[[#This Row],[score]]&gt;=7,"Medium","Low"))</f>
        <v>Low</v>
      </c>
      <c r="Q5699" s="5">
        <f>Table1[[#This Row],[gross]]-Table1[[#This Row],[budget]]</f>
        <v>4190704</v>
      </c>
      <c r="R5699" s="5" t="str">
        <f>IF(Table1[[#This Row],[Profit]]&gt;0,"Profit","Loss")</f>
        <v>Profit</v>
      </c>
      <c r="S5699" s="6" t="str">
        <f>FLOOR(Table1[[#This Row],[year]]-1900,10)+1900 &amp; "-" &amp; FLOOR(Table1[[#This Row],[year]]-1890,10)+1900</f>
        <v>2010-2020</v>
      </c>
      <c r="T5699" s="14" t="s">
        <v>21835</v>
      </c>
      <c r="AB5699" s="14"/>
    </row>
    <row r="5700" spans="1:28" hidden="1" x14ac:dyDescent="0.3">
      <c r="A5700" t="s">
        <v>16558</v>
      </c>
      <c r="B5700" t="s">
        <v>16</v>
      </c>
      <c r="C5700" t="s">
        <v>17</v>
      </c>
      <c r="D5700">
        <v>2010</v>
      </c>
      <c r="E5700" t="s">
        <v>16559</v>
      </c>
      <c r="F5700">
        <v>6.8</v>
      </c>
      <c r="G5700">
        <v>67000</v>
      </c>
      <c r="H5700" t="s">
        <v>7808</v>
      </c>
      <c r="I5700" t="s">
        <v>13391</v>
      </c>
      <c r="J5700" t="s">
        <v>10758</v>
      </c>
      <c r="K5700" t="s">
        <v>30</v>
      </c>
      <c r="L5700">
        <v>20000000</v>
      </c>
      <c r="M5700">
        <v>45636368</v>
      </c>
      <c r="N5700" t="s">
        <v>3705</v>
      </c>
      <c r="O5700">
        <v>113</v>
      </c>
      <c r="P5700" t="str">
        <f>IF(Table1[[#This Row],[score]]&gt;=8.5,"High",IF(Table1[[#This Row],[score]]&gt;=7,"Medium","Low"))</f>
        <v>Low</v>
      </c>
      <c r="Q5700" s="5">
        <f>Table1[[#This Row],[gross]]-Table1[[#This Row],[budget]]</f>
        <v>25636368</v>
      </c>
      <c r="R5700" s="5" t="str">
        <f>IF(Table1[[#This Row],[Profit]]&gt;0,"Profit","Loss")</f>
        <v>Profit</v>
      </c>
      <c r="S5700" s="6" t="str">
        <f>FLOOR(Table1[[#This Row],[year]]-1900,10)+1900 &amp; "-" &amp; FLOOR(Table1[[#This Row],[year]]-1890,10)+1900</f>
        <v>2010-2020</v>
      </c>
      <c r="T5700" s="14" t="s">
        <v>21835</v>
      </c>
      <c r="AB5700" s="14"/>
    </row>
    <row r="5701" spans="1:28" hidden="1" x14ac:dyDescent="0.3">
      <c r="A5701" t="s">
        <v>16553</v>
      </c>
      <c r="B5701" t="s">
        <v>16</v>
      </c>
      <c r="C5701" t="s">
        <v>34</v>
      </c>
      <c r="D5701">
        <v>2010</v>
      </c>
      <c r="E5701" t="s">
        <v>16554</v>
      </c>
      <c r="F5701">
        <v>6.6</v>
      </c>
      <c r="G5701">
        <v>192000</v>
      </c>
      <c r="H5701" t="s">
        <v>16555</v>
      </c>
      <c r="I5701" t="s">
        <v>6840</v>
      </c>
      <c r="J5701" t="s">
        <v>16556</v>
      </c>
      <c r="K5701" t="s">
        <v>30</v>
      </c>
      <c r="L5701">
        <v>10500000</v>
      </c>
      <c r="M5701">
        <v>45491656</v>
      </c>
      <c r="N5701" t="s">
        <v>16557</v>
      </c>
      <c r="O5701">
        <v>105</v>
      </c>
      <c r="P5701" t="str">
        <f>IF(Table1[[#This Row],[score]]&gt;=8.5,"High",IF(Table1[[#This Row],[score]]&gt;=7,"Medium","Low"))</f>
        <v>Low</v>
      </c>
      <c r="Q5701" s="5">
        <f>Table1[[#This Row],[gross]]-Table1[[#This Row],[budget]]</f>
        <v>34991656</v>
      </c>
      <c r="R5701" s="5" t="str">
        <f>IF(Table1[[#This Row],[Profit]]&gt;0,"Profit","Loss")</f>
        <v>Profit</v>
      </c>
      <c r="S5701" s="6" t="str">
        <f>FLOOR(Table1[[#This Row],[year]]-1900,10)+1900 &amp; "-" &amp; FLOOR(Table1[[#This Row],[year]]-1890,10)+1900</f>
        <v>2010-2020</v>
      </c>
      <c r="T5701" s="14" t="s">
        <v>21835</v>
      </c>
      <c r="AB5701" s="14"/>
    </row>
    <row r="5702" spans="1:28" hidden="1" x14ac:dyDescent="0.3">
      <c r="A5702" t="s">
        <v>16691</v>
      </c>
      <c r="B5702" t="s">
        <v>16</v>
      </c>
      <c r="C5702" t="s">
        <v>34</v>
      </c>
      <c r="D5702">
        <v>2010</v>
      </c>
      <c r="E5702" t="s">
        <v>16692</v>
      </c>
      <c r="F5702">
        <v>7.8</v>
      </c>
      <c r="G5702">
        <v>65000</v>
      </c>
      <c r="H5702" t="s">
        <v>16693</v>
      </c>
      <c r="I5702" t="s">
        <v>16693</v>
      </c>
      <c r="J5702" t="s">
        <v>16694</v>
      </c>
      <c r="K5702" t="s">
        <v>908</v>
      </c>
      <c r="L5702">
        <f>20500000</f>
        <v>20500000</v>
      </c>
      <c r="M5702">
        <v>44723232</v>
      </c>
      <c r="N5702" t="s">
        <v>16695</v>
      </c>
      <c r="O5702">
        <v>119</v>
      </c>
      <c r="P5702" t="str">
        <f>IF(Table1[[#This Row],[score]]&gt;=8.5,"High",IF(Table1[[#This Row],[score]]&gt;=7,"Medium","Low"))</f>
        <v>Medium</v>
      </c>
      <c r="Q5702" s="5">
        <f>Table1[[#This Row],[gross]]-Table1[[#This Row],[budget]]</f>
        <v>24223232</v>
      </c>
      <c r="R5702" s="5" t="str">
        <f>IF(Table1[[#This Row],[Profit]]&gt;0,"Profit","Loss")</f>
        <v>Profit</v>
      </c>
      <c r="S5702" s="6" t="str">
        <f>FLOOR(Table1[[#This Row],[year]]-1900,10)+1900 &amp; "-" &amp; FLOOR(Table1[[#This Row],[year]]-1890,10)+1900</f>
        <v>2010-2020</v>
      </c>
      <c r="T5702" s="14" t="s">
        <v>21845</v>
      </c>
      <c r="AB5702" s="14"/>
    </row>
    <row r="5703" spans="1:28" hidden="1" x14ac:dyDescent="0.3">
      <c r="A5703" t="s">
        <v>16617</v>
      </c>
      <c r="B5703" t="s">
        <v>443</v>
      </c>
      <c r="C5703" t="s">
        <v>41</v>
      </c>
      <c r="D5703">
        <v>2010</v>
      </c>
      <c r="E5703" t="s">
        <v>16618</v>
      </c>
      <c r="F5703">
        <v>7.5</v>
      </c>
      <c r="G5703">
        <v>23000</v>
      </c>
      <c r="H5703" t="s">
        <v>15296</v>
      </c>
      <c r="I5703" t="s">
        <v>15296</v>
      </c>
      <c r="J5703" t="s">
        <v>16619</v>
      </c>
      <c r="K5703" t="s">
        <v>1861</v>
      </c>
      <c r="L5703">
        <f>20500000</f>
        <v>20500000</v>
      </c>
      <c r="M5703">
        <v>43551154</v>
      </c>
      <c r="N5703" t="s">
        <v>16620</v>
      </c>
      <c r="O5703">
        <v>87</v>
      </c>
      <c r="P5703" t="str">
        <f>IF(Table1[[#This Row],[score]]&gt;=8.5,"High",IF(Table1[[#This Row],[score]]&gt;=7,"Medium","Low"))</f>
        <v>Medium</v>
      </c>
      <c r="Q5703" s="5">
        <f>Table1[[#This Row],[gross]]-Table1[[#This Row],[budget]]</f>
        <v>23051154</v>
      </c>
      <c r="R5703" s="5" t="str">
        <f>IF(Table1[[#This Row],[Profit]]&gt;0,"Profit","Loss")</f>
        <v>Profit</v>
      </c>
      <c r="S5703" s="6" t="str">
        <f>FLOOR(Table1[[#This Row],[year]]-1900,10)+1900 &amp; "-" &amp; FLOOR(Table1[[#This Row],[year]]-1890,10)+1900</f>
        <v>2010-2020</v>
      </c>
      <c r="T5703" s="14" t="s">
        <v>21862</v>
      </c>
      <c r="AB5703" s="14"/>
    </row>
    <row r="5704" spans="1:28" hidden="1" x14ac:dyDescent="0.3">
      <c r="A5704" t="s">
        <v>16776</v>
      </c>
      <c r="B5704" t="s">
        <v>1974</v>
      </c>
      <c r="C5704" t="s">
        <v>41</v>
      </c>
      <c r="D5704">
        <v>2010</v>
      </c>
      <c r="E5704" t="s">
        <v>16690</v>
      </c>
      <c r="F5704">
        <v>5.6</v>
      </c>
      <c r="G5704">
        <v>60000</v>
      </c>
      <c r="H5704" t="s">
        <v>7440</v>
      </c>
      <c r="I5704" t="s">
        <v>11282</v>
      </c>
      <c r="J5704" t="s">
        <v>14809</v>
      </c>
      <c r="K5704" t="s">
        <v>30</v>
      </c>
      <c r="L5704">
        <v>55000000</v>
      </c>
      <c r="M5704">
        <v>43053376</v>
      </c>
      <c r="N5704" t="s">
        <v>2067</v>
      </c>
      <c r="O5704">
        <v>91</v>
      </c>
      <c r="P5704" t="str">
        <f>IF(Table1[[#This Row],[score]]&gt;=8.5,"High",IF(Table1[[#This Row],[score]]&gt;=7,"Medium","Low"))</f>
        <v>Low</v>
      </c>
      <c r="Q5704" s="5">
        <f>Table1[[#This Row],[gross]]-Table1[[#This Row],[budget]]</f>
        <v>-11946624</v>
      </c>
      <c r="R5704" s="5" t="str">
        <f>IF(Table1[[#This Row],[Profit]]&gt;0,"Profit","Loss")</f>
        <v>Loss</v>
      </c>
      <c r="S5704" s="6" t="str">
        <f>FLOOR(Table1[[#This Row],[year]]-1900,10)+1900 &amp; "-" &amp; FLOOR(Table1[[#This Row],[year]]-1890,10)+1900</f>
        <v>2010-2020</v>
      </c>
      <c r="T5704" s="14" t="s">
        <v>21835</v>
      </c>
      <c r="AB5704" s="14"/>
    </row>
    <row r="5705" spans="1:28" hidden="1" x14ac:dyDescent="0.3">
      <c r="A5705" t="s">
        <v>16826</v>
      </c>
      <c r="B5705" t="s">
        <v>1974</v>
      </c>
      <c r="C5705" t="s">
        <v>17</v>
      </c>
      <c r="D5705">
        <v>2010</v>
      </c>
      <c r="E5705" t="s">
        <v>16510</v>
      </c>
      <c r="F5705">
        <v>8</v>
      </c>
      <c r="G5705">
        <v>101000</v>
      </c>
      <c r="H5705" t="s">
        <v>10195</v>
      </c>
      <c r="I5705" t="s">
        <v>16827</v>
      </c>
      <c r="J5705" t="s">
        <v>10196</v>
      </c>
      <c r="K5705" t="s">
        <v>10197</v>
      </c>
      <c r="L5705">
        <v>12000000</v>
      </c>
      <c r="M5705">
        <v>42345360</v>
      </c>
      <c r="N5705" t="s">
        <v>10198</v>
      </c>
      <c r="O5705">
        <v>165</v>
      </c>
      <c r="P5705" t="str">
        <f>IF(Table1[[#This Row],[score]]&gt;=8.5,"High",IF(Table1[[#This Row],[score]]&gt;=7,"Medium","Low"))</f>
        <v>Medium</v>
      </c>
      <c r="Q5705" s="5">
        <f>Table1[[#This Row],[gross]]-Table1[[#This Row],[budget]]</f>
        <v>30345360</v>
      </c>
      <c r="R5705" s="5" t="str">
        <f>IF(Table1[[#This Row],[Profit]]&gt;0,"Profit","Loss")</f>
        <v>Profit</v>
      </c>
      <c r="S5705" s="6" t="str">
        <f>FLOOR(Table1[[#This Row],[year]]-1900,10)+1900 &amp; "-" &amp; FLOOR(Table1[[#This Row],[year]]-1890,10)+1900</f>
        <v>2010-2020</v>
      </c>
      <c r="T5705" s="14" t="s">
        <v>21835</v>
      </c>
      <c r="AB5705" s="14"/>
    </row>
    <row r="5706" spans="1:28" hidden="1" x14ac:dyDescent="0.3">
      <c r="A5706" t="s">
        <v>16777</v>
      </c>
      <c r="B5706" t="s">
        <v>16</v>
      </c>
      <c r="C5706" t="s">
        <v>41</v>
      </c>
      <c r="D5706">
        <v>2010</v>
      </c>
      <c r="E5706" t="s">
        <v>16554</v>
      </c>
      <c r="F5706">
        <v>6.3</v>
      </c>
      <c r="G5706">
        <v>57000</v>
      </c>
      <c r="H5706" t="s">
        <v>16778</v>
      </c>
      <c r="I5706" t="s">
        <v>16779</v>
      </c>
      <c r="J5706" t="s">
        <v>2103</v>
      </c>
      <c r="K5706" t="s">
        <v>30</v>
      </c>
      <c r="L5706">
        <v>32000000</v>
      </c>
      <c r="M5706">
        <v>42059111</v>
      </c>
      <c r="N5706" t="s">
        <v>2001</v>
      </c>
      <c r="O5706">
        <v>102</v>
      </c>
      <c r="P5706" t="str">
        <f>IF(Table1[[#This Row],[score]]&gt;=8.5,"High",IF(Table1[[#This Row],[score]]&gt;=7,"Medium","Low"))</f>
        <v>Low</v>
      </c>
      <c r="Q5706" s="5">
        <f>Table1[[#This Row],[gross]]-Table1[[#This Row],[budget]]</f>
        <v>10059111</v>
      </c>
      <c r="R5706" s="5" t="str">
        <f>IF(Table1[[#This Row],[Profit]]&gt;0,"Profit","Loss")</f>
        <v>Profit</v>
      </c>
      <c r="S5706" s="6" t="str">
        <f>FLOOR(Table1[[#This Row],[year]]-1900,10)+1900 &amp; "-" &amp; FLOOR(Table1[[#This Row],[year]]-1890,10)+1900</f>
        <v>2010-2020</v>
      </c>
      <c r="T5706" s="14" t="s">
        <v>21835</v>
      </c>
      <c r="AB5706" s="14"/>
    </row>
    <row r="5707" spans="1:28" hidden="1" x14ac:dyDescent="0.3">
      <c r="A5707" t="s">
        <v>16877</v>
      </c>
      <c r="B5707" t="s">
        <v>16</v>
      </c>
      <c r="C5707" t="s">
        <v>151</v>
      </c>
      <c r="D5707">
        <v>2010</v>
      </c>
      <c r="E5707" t="s">
        <v>16878</v>
      </c>
      <c r="F5707">
        <v>5.6</v>
      </c>
      <c r="G5707">
        <v>47000</v>
      </c>
      <c r="H5707" t="s">
        <v>16879</v>
      </c>
      <c r="I5707" t="s">
        <v>7478</v>
      </c>
      <c r="J5707" t="s">
        <v>12656</v>
      </c>
      <c r="K5707" t="s">
        <v>30</v>
      </c>
      <c r="L5707">
        <v>25000000</v>
      </c>
      <c r="M5707">
        <v>38269529</v>
      </c>
      <c r="N5707" t="s">
        <v>3705</v>
      </c>
      <c r="O5707">
        <v>99</v>
      </c>
      <c r="P5707" t="str">
        <f>IF(Table1[[#This Row],[score]]&gt;=8.5,"High",IF(Table1[[#This Row],[score]]&gt;=7,"Medium","Low"))</f>
        <v>Low</v>
      </c>
      <c r="Q5707" s="5">
        <f>Table1[[#This Row],[gross]]-Table1[[#This Row],[budget]]</f>
        <v>13269529</v>
      </c>
      <c r="R5707" s="5" t="str">
        <f>IF(Table1[[#This Row],[Profit]]&gt;0,"Profit","Loss")</f>
        <v>Profit</v>
      </c>
      <c r="S5707" s="6" t="str">
        <f>FLOOR(Table1[[#This Row],[year]]-1900,10)+1900 &amp; "-" &amp; FLOOR(Table1[[#This Row],[year]]-1890,10)+1900</f>
        <v>2010-2020</v>
      </c>
      <c r="T5707" s="14" t="s">
        <v>21835</v>
      </c>
      <c r="AB5707" s="14"/>
    </row>
    <row r="5708" spans="1:28" hidden="1" x14ac:dyDescent="0.3">
      <c r="A5708" t="s">
        <v>16942</v>
      </c>
      <c r="B5708" t="s">
        <v>16</v>
      </c>
      <c r="C5708" t="s">
        <v>17</v>
      </c>
      <c r="D5708">
        <v>2010</v>
      </c>
      <c r="E5708" t="s">
        <v>16561</v>
      </c>
      <c r="F5708">
        <v>6.1</v>
      </c>
      <c r="G5708">
        <v>7300</v>
      </c>
      <c r="H5708" t="s">
        <v>14111</v>
      </c>
      <c r="I5708" t="s">
        <v>14111</v>
      </c>
      <c r="J5708" t="s">
        <v>7527</v>
      </c>
      <c r="K5708" t="s">
        <v>30</v>
      </c>
      <c r="L5708">
        <v>21000000</v>
      </c>
      <c r="M5708">
        <v>37981984</v>
      </c>
      <c r="N5708" t="s">
        <v>14559</v>
      </c>
      <c r="O5708">
        <v>133</v>
      </c>
      <c r="P5708" t="str">
        <f>IF(Table1[[#This Row],[score]]&gt;=8.5,"High",IF(Table1[[#This Row],[score]]&gt;=7,"Medium","Low"))</f>
        <v>Low</v>
      </c>
      <c r="Q5708" s="5">
        <f>Table1[[#This Row],[gross]]-Table1[[#This Row],[budget]]</f>
        <v>16981984</v>
      </c>
      <c r="R5708" s="5" t="str">
        <f>IF(Table1[[#This Row],[Profit]]&gt;0,"Profit","Loss")</f>
        <v>Profit</v>
      </c>
      <c r="S5708" s="6" t="str">
        <f>FLOOR(Table1[[#This Row],[year]]-1900,10)+1900 &amp; "-" &amp; FLOOR(Table1[[#This Row],[year]]-1890,10)+1900</f>
        <v>2010-2020</v>
      </c>
      <c r="T5708" s="14" t="s">
        <v>21835</v>
      </c>
      <c r="AB5708" s="14"/>
    </row>
    <row r="5709" spans="1:28" hidden="1" x14ac:dyDescent="0.3">
      <c r="A5709" t="s">
        <v>16910</v>
      </c>
      <c r="B5709" t="s">
        <v>33</v>
      </c>
      <c r="C5709" t="s">
        <v>41</v>
      </c>
      <c r="D5709">
        <v>2010</v>
      </c>
      <c r="E5709" t="s">
        <v>16060</v>
      </c>
      <c r="F5709">
        <v>3.8</v>
      </c>
      <c r="G5709">
        <v>16000</v>
      </c>
      <c r="H5709" t="s">
        <v>8672</v>
      </c>
      <c r="I5709" t="s">
        <v>16911</v>
      </c>
      <c r="J5709" t="s">
        <v>6863</v>
      </c>
      <c r="K5709" t="s">
        <v>22</v>
      </c>
      <c r="L5709">
        <v>35000000</v>
      </c>
      <c r="M5709">
        <v>36351945</v>
      </c>
      <c r="N5709" t="s">
        <v>9986</v>
      </c>
      <c r="O5709">
        <v>92</v>
      </c>
      <c r="P5709" t="str">
        <f>IF(Table1[[#This Row],[score]]&gt;=8.5,"High",IF(Table1[[#This Row],[score]]&gt;=7,"Medium","Low"))</f>
        <v>Low</v>
      </c>
      <c r="Q5709" s="5">
        <f>Table1[[#This Row],[gross]]-Table1[[#This Row],[budget]]</f>
        <v>1351945</v>
      </c>
      <c r="R5709" s="5" t="str">
        <f>IF(Table1[[#This Row],[Profit]]&gt;0,"Profit","Loss")</f>
        <v>Profit</v>
      </c>
      <c r="S5709" s="6" t="str">
        <f>FLOOR(Table1[[#This Row],[year]]-1900,10)+1900 &amp; "-" &amp; FLOOR(Table1[[#This Row],[year]]-1890,10)+1900</f>
        <v>2010-2020</v>
      </c>
      <c r="T5709" s="14" t="s">
        <v>21835</v>
      </c>
      <c r="AB5709" s="14"/>
    </row>
    <row r="5710" spans="1:28" hidden="1" x14ac:dyDescent="0.3">
      <c r="A5710" t="s">
        <v>16904</v>
      </c>
      <c r="B5710" t="s">
        <v>16</v>
      </c>
      <c r="C5710" t="s">
        <v>41</v>
      </c>
      <c r="D5710">
        <v>2010</v>
      </c>
      <c r="E5710" t="s">
        <v>16790</v>
      </c>
      <c r="F5710">
        <v>6.3</v>
      </c>
      <c r="G5710">
        <v>44000</v>
      </c>
      <c r="H5710" t="s">
        <v>289</v>
      </c>
      <c r="I5710" t="s">
        <v>289</v>
      </c>
      <c r="J5710" t="s">
        <v>3025</v>
      </c>
      <c r="K5710" t="s">
        <v>30</v>
      </c>
      <c r="L5710">
        <v>22000000</v>
      </c>
      <c r="M5710">
        <v>36015260</v>
      </c>
      <c r="N5710" t="s">
        <v>16905</v>
      </c>
      <c r="O5710">
        <v>98</v>
      </c>
      <c r="P5710" t="str">
        <f>IF(Table1[[#This Row],[score]]&gt;=8.5,"High",IF(Table1[[#This Row],[score]]&gt;=7,"Medium","Low"))</f>
        <v>Low</v>
      </c>
      <c r="Q5710" s="5">
        <f>Table1[[#This Row],[gross]]-Table1[[#This Row],[budget]]</f>
        <v>14015260</v>
      </c>
      <c r="R5710" s="5" t="str">
        <f>IF(Table1[[#This Row],[Profit]]&gt;0,"Profit","Loss")</f>
        <v>Profit</v>
      </c>
      <c r="S5710" s="6" t="str">
        <f>FLOOR(Table1[[#This Row],[year]]-1900,10)+1900 &amp; "-" &amp; FLOOR(Table1[[#This Row],[year]]-1890,10)+1900</f>
        <v>2010-2020</v>
      </c>
      <c r="T5710" s="14" t="s">
        <v>21835</v>
      </c>
      <c r="AB5710" s="14"/>
    </row>
    <row r="5711" spans="1:28" hidden="1" x14ac:dyDescent="0.3">
      <c r="A5711" t="s">
        <v>16637</v>
      </c>
      <c r="B5711" t="s">
        <v>16</v>
      </c>
      <c r="C5711" t="s">
        <v>34</v>
      </c>
      <c r="D5711">
        <v>2010</v>
      </c>
      <c r="E5711" t="s">
        <v>16474</v>
      </c>
      <c r="F5711">
        <v>6.4</v>
      </c>
      <c r="G5711">
        <v>103000</v>
      </c>
      <c r="H5711" t="s">
        <v>9648</v>
      </c>
      <c r="I5711" t="s">
        <v>12502</v>
      </c>
      <c r="J5711" t="s">
        <v>12339</v>
      </c>
      <c r="K5711" t="s">
        <v>30</v>
      </c>
      <c r="L5711">
        <v>24000000</v>
      </c>
      <c r="M5711">
        <v>35626958</v>
      </c>
      <c r="N5711" t="s">
        <v>16638</v>
      </c>
      <c r="O5711">
        <v>98</v>
      </c>
      <c r="P5711" t="str">
        <f>IF(Table1[[#This Row],[score]]&gt;=8.5,"High",IF(Table1[[#This Row],[score]]&gt;=7,"Medium","Low"))</f>
        <v>Low</v>
      </c>
      <c r="Q5711" s="5">
        <f>Table1[[#This Row],[gross]]-Table1[[#This Row],[budget]]</f>
        <v>11626958</v>
      </c>
      <c r="R5711" s="5" t="str">
        <f>IF(Table1[[#This Row],[Profit]]&gt;0,"Profit","Loss")</f>
        <v>Profit</v>
      </c>
      <c r="S5711" s="6" t="str">
        <f>FLOOR(Table1[[#This Row],[year]]-1900,10)+1900 &amp; "-" &amp; FLOOR(Table1[[#This Row],[year]]-1890,10)+1900</f>
        <v>2010-2020</v>
      </c>
      <c r="T5711" s="14" t="s">
        <v>21835</v>
      </c>
      <c r="AB5711" s="14"/>
    </row>
    <row r="5712" spans="1:28" hidden="1" x14ac:dyDescent="0.3">
      <c r="A5712" t="s">
        <v>16653</v>
      </c>
      <c r="B5712" t="s">
        <v>16</v>
      </c>
      <c r="C5712" t="s">
        <v>41</v>
      </c>
      <c r="D5712">
        <v>2010</v>
      </c>
      <c r="E5712" t="s">
        <v>16571</v>
      </c>
      <c r="F5712">
        <v>7</v>
      </c>
      <c r="G5712">
        <v>127000</v>
      </c>
      <c r="H5712" t="s">
        <v>10332</v>
      </c>
      <c r="I5712" t="s">
        <v>10332</v>
      </c>
      <c r="J5712" t="s">
        <v>10924</v>
      </c>
      <c r="K5712" t="s">
        <v>30</v>
      </c>
      <c r="L5712">
        <v>4000000</v>
      </c>
      <c r="M5712">
        <v>34758951</v>
      </c>
      <c r="N5712" t="s">
        <v>12565</v>
      </c>
      <c r="O5712">
        <v>106</v>
      </c>
      <c r="P5712" t="str">
        <f>IF(Table1[[#This Row],[score]]&gt;=8.5,"High",IF(Table1[[#This Row],[score]]&gt;=7,"Medium","Low"))</f>
        <v>Medium</v>
      </c>
      <c r="Q5712" s="5">
        <f>Table1[[#This Row],[gross]]-Table1[[#This Row],[budget]]</f>
        <v>30758951</v>
      </c>
      <c r="R5712" s="5" t="str">
        <f>IF(Table1[[#This Row],[Profit]]&gt;0,"Profit","Loss")</f>
        <v>Profit</v>
      </c>
      <c r="S5712" s="6" t="str">
        <f>FLOOR(Table1[[#This Row],[year]]-1900,10)+1900 &amp; "-" &amp; FLOOR(Table1[[#This Row],[year]]-1890,10)+1900</f>
        <v>2010-2020</v>
      </c>
      <c r="T5712" s="14" t="s">
        <v>21835</v>
      </c>
      <c r="AB5712" s="14"/>
    </row>
    <row r="5713" spans="1:28" hidden="1" x14ac:dyDescent="0.3">
      <c r="A5713" t="s">
        <v>16656</v>
      </c>
      <c r="B5713" t="s">
        <v>33</v>
      </c>
      <c r="C5713" t="s">
        <v>41</v>
      </c>
      <c r="D5713">
        <v>2010</v>
      </c>
      <c r="E5713" t="s">
        <v>16074</v>
      </c>
      <c r="F5713">
        <v>6.5</v>
      </c>
      <c r="G5713">
        <v>99000</v>
      </c>
      <c r="H5713" t="s">
        <v>16657</v>
      </c>
      <c r="I5713" t="s">
        <v>10067</v>
      </c>
      <c r="J5713" t="s">
        <v>14922</v>
      </c>
      <c r="K5713" t="s">
        <v>30</v>
      </c>
      <c r="L5713">
        <v>19000000</v>
      </c>
      <c r="M5713">
        <v>32686500</v>
      </c>
      <c r="N5713" t="s">
        <v>61</v>
      </c>
      <c r="O5713">
        <v>100</v>
      </c>
      <c r="P5713" t="str">
        <f>IF(Table1[[#This Row],[score]]&gt;=8.5,"High",IF(Table1[[#This Row],[score]]&gt;=7,"Medium","Low"))</f>
        <v>Low</v>
      </c>
      <c r="Q5713" s="5">
        <f>Table1[[#This Row],[gross]]-Table1[[#This Row],[budget]]</f>
        <v>13686500</v>
      </c>
      <c r="R5713" s="5" t="str">
        <f>IF(Table1[[#This Row],[Profit]]&gt;0,"Profit","Loss")</f>
        <v>Profit</v>
      </c>
      <c r="S5713" s="6" t="str">
        <f>FLOOR(Table1[[#This Row],[year]]-1900,10)+1900 &amp; "-" &amp; FLOOR(Table1[[#This Row],[year]]-1890,10)+1900</f>
        <v>2010-2020</v>
      </c>
      <c r="T5713" s="14" t="s">
        <v>21835</v>
      </c>
      <c r="AB5713" s="14"/>
    </row>
    <row r="5714" spans="1:28" hidden="1" x14ac:dyDescent="0.3">
      <c r="A5714" t="s">
        <v>16755</v>
      </c>
      <c r="B5714" t="s">
        <v>33</v>
      </c>
      <c r="C5714" t="s">
        <v>41</v>
      </c>
      <c r="D5714">
        <v>2010</v>
      </c>
      <c r="E5714" t="s">
        <v>16741</v>
      </c>
      <c r="F5714">
        <v>5.8</v>
      </c>
      <c r="G5714">
        <v>50000</v>
      </c>
      <c r="H5714" t="s">
        <v>14383</v>
      </c>
      <c r="I5714" t="s">
        <v>16756</v>
      </c>
      <c r="J5714" t="s">
        <v>14809</v>
      </c>
      <c r="K5714" t="s">
        <v>30</v>
      </c>
      <c r="L5714">
        <v>20000000</v>
      </c>
      <c r="M5714">
        <v>32054369</v>
      </c>
      <c r="N5714" t="s">
        <v>2067</v>
      </c>
      <c r="O5714">
        <v>105</v>
      </c>
      <c r="P5714" t="str">
        <f>IF(Table1[[#This Row],[score]]&gt;=8.5,"High",IF(Table1[[#This Row],[score]]&gt;=7,"Medium","Low"))</f>
        <v>Low</v>
      </c>
      <c r="Q5714" s="5">
        <f>Table1[[#This Row],[gross]]-Table1[[#This Row],[budget]]</f>
        <v>12054369</v>
      </c>
      <c r="R5714" s="5" t="str">
        <f>IF(Table1[[#This Row],[Profit]]&gt;0,"Profit","Loss")</f>
        <v>Profit</v>
      </c>
      <c r="S5714" s="6" t="str">
        <f>FLOOR(Table1[[#This Row],[year]]-1900,10)+1900 &amp; "-" &amp; FLOOR(Table1[[#This Row],[year]]-1890,10)+1900</f>
        <v>2010-2020</v>
      </c>
      <c r="T5714" s="14" t="s">
        <v>21835</v>
      </c>
      <c r="AB5714" s="14"/>
    </row>
    <row r="5715" spans="1:28" hidden="1" x14ac:dyDescent="0.3">
      <c r="A5715" t="s">
        <v>16564</v>
      </c>
      <c r="B5715" t="s">
        <v>1974</v>
      </c>
      <c r="C5715" t="s">
        <v>34</v>
      </c>
      <c r="D5715">
        <v>2010</v>
      </c>
      <c r="E5715" t="s">
        <v>16146</v>
      </c>
      <c r="F5715">
        <v>6.3</v>
      </c>
      <c r="G5715">
        <v>94000</v>
      </c>
      <c r="H5715" t="s">
        <v>15350</v>
      </c>
      <c r="I5715" t="s">
        <v>6682</v>
      </c>
      <c r="J5715" t="s">
        <v>16565</v>
      </c>
      <c r="K5715" t="s">
        <v>30</v>
      </c>
      <c r="L5715">
        <v>25000000</v>
      </c>
      <c r="M5715">
        <v>29397654</v>
      </c>
      <c r="N5715" t="s">
        <v>23</v>
      </c>
      <c r="O5715">
        <v>97</v>
      </c>
      <c r="P5715" t="str">
        <f>IF(Table1[[#This Row],[score]]&gt;=8.5,"High",IF(Table1[[#This Row],[score]]&gt;=7,"Medium","Low"))</f>
        <v>Low</v>
      </c>
      <c r="Q5715" s="5">
        <f>Table1[[#This Row],[gross]]-Table1[[#This Row],[budget]]</f>
        <v>4397654</v>
      </c>
      <c r="R5715" s="5" t="str">
        <f>IF(Table1[[#This Row],[Profit]]&gt;0,"Profit","Loss")</f>
        <v>Profit</v>
      </c>
      <c r="S5715" s="6" t="str">
        <f>FLOOR(Table1[[#This Row],[year]]-1900,10)+1900 &amp; "-" &amp; FLOOR(Table1[[#This Row],[year]]-1890,10)+1900</f>
        <v>2010-2020</v>
      </c>
      <c r="T5715" s="14" t="s">
        <v>21835</v>
      </c>
      <c r="AB5715" s="14"/>
    </row>
    <row r="5716" spans="1:28" hidden="1" x14ac:dyDescent="0.3">
      <c r="A5716" t="s">
        <v>16696</v>
      </c>
      <c r="B5716" t="s">
        <v>337</v>
      </c>
      <c r="C5716" t="s">
        <v>41</v>
      </c>
      <c r="D5716">
        <v>2010</v>
      </c>
      <c r="E5716" t="s">
        <v>16284</v>
      </c>
      <c r="F5716">
        <v>6.5</v>
      </c>
      <c r="G5716">
        <v>18000</v>
      </c>
      <c r="H5716" t="s">
        <v>14508</v>
      </c>
      <c r="I5716" t="s">
        <v>3566</v>
      </c>
      <c r="J5716" t="s">
        <v>16697</v>
      </c>
      <c r="K5716" t="s">
        <v>30</v>
      </c>
      <c r="L5716">
        <v>15000000</v>
      </c>
      <c r="M5716">
        <v>27293743</v>
      </c>
      <c r="N5716" t="s">
        <v>9026</v>
      </c>
      <c r="O5716">
        <v>103</v>
      </c>
      <c r="P5716" t="str">
        <f>IF(Table1[[#This Row],[score]]&gt;=8.5,"High",IF(Table1[[#This Row],[score]]&gt;=7,"Medium","Low"))</f>
        <v>Low</v>
      </c>
      <c r="Q5716" s="5">
        <f>Table1[[#This Row],[gross]]-Table1[[#This Row],[budget]]</f>
        <v>12293743</v>
      </c>
      <c r="R5716" s="5" t="str">
        <f>IF(Table1[[#This Row],[Profit]]&gt;0,"Profit","Loss")</f>
        <v>Profit</v>
      </c>
      <c r="S5716" s="6" t="str">
        <f>FLOOR(Table1[[#This Row],[year]]-1900,10)+1900 &amp; "-" &amp; FLOOR(Table1[[#This Row],[year]]-1890,10)+1900</f>
        <v>2010-2020</v>
      </c>
      <c r="T5716" s="14" t="s">
        <v>21835</v>
      </c>
      <c r="AB5716" s="14"/>
    </row>
    <row r="5717" spans="1:28" hidden="1" x14ac:dyDescent="0.3">
      <c r="A5717" t="s">
        <v>16650</v>
      </c>
      <c r="B5717" t="s">
        <v>16</v>
      </c>
      <c r="C5717" t="s">
        <v>17</v>
      </c>
      <c r="D5717">
        <v>2010</v>
      </c>
      <c r="E5717" t="s">
        <v>16132</v>
      </c>
      <c r="F5717">
        <v>7.1</v>
      </c>
      <c r="G5717">
        <v>115000</v>
      </c>
      <c r="H5717" t="s">
        <v>9296</v>
      </c>
      <c r="I5717" t="s">
        <v>9296</v>
      </c>
      <c r="J5717" t="s">
        <v>16651</v>
      </c>
      <c r="K5717" t="s">
        <v>22</v>
      </c>
      <c r="L5717">
        <v>20000000</v>
      </c>
      <c r="M5717">
        <v>27093592</v>
      </c>
      <c r="N5717" t="s">
        <v>15677</v>
      </c>
      <c r="O5717">
        <v>116</v>
      </c>
      <c r="P5717" t="str">
        <f>IF(Table1[[#This Row],[score]]&gt;=8.5,"High",IF(Table1[[#This Row],[score]]&gt;=7,"Medium","Low"))</f>
        <v>Medium</v>
      </c>
      <c r="Q5717" s="5">
        <f>Table1[[#This Row],[gross]]-Table1[[#This Row],[budget]]</f>
        <v>7093592</v>
      </c>
      <c r="R5717" s="5" t="str">
        <f>IF(Table1[[#This Row],[Profit]]&gt;0,"Profit","Loss")</f>
        <v>Profit</v>
      </c>
      <c r="S5717" s="6" t="str">
        <f>FLOOR(Table1[[#This Row],[year]]-1900,10)+1900 &amp; "-" &amp; FLOOR(Table1[[#This Row],[year]]-1890,10)+1900</f>
        <v>2010-2020</v>
      </c>
      <c r="T5717" s="14" t="s">
        <v>21835</v>
      </c>
      <c r="AB5717" s="14"/>
    </row>
    <row r="5718" spans="1:28" hidden="1" x14ac:dyDescent="0.3">
      <c r="A5718" t="s">
        <v>8661</v>
      </c>
      <c r="B5718" t="s">
        <v>1974</v>
      </c>
      <c r="C5718" t="s">
        <v>63</v>
      </c>
      <c r="D5718">
        <v>2010</v>
      </c>
      <c r="E5718" t="s">
        <v>16859</v>
      </c>
      <c r="F5718">
        <v>6.8</v>
      </c>
      <c r="G5718">
        <v>47000</v>
      </c>
      <c r="H5718" t="s">
        <v>8997</v>
      </c>
      <c r="I5718" t="s">
        <v>12102</v>
      </c>
      <c r="J5718" t="s">
        <v>11706</v>
      </c>
      <c r="K5718" t="s">
        <v>30</v>
      </c>
      <c r="L5718">
        <v>22000000</v>
      </c>
      <c r="M5718">
        <v>25806953</v>
      </c>
      <c r="N5718" t="s">
        <v>16666</v>
      </c>
      <c r="O5718">
        <v>108</v>
      </c>
      <c r="P5718" t="str">
        <f>IF(Table1[[#This Row],[score]]&gt;=8.5,"High",IF(Table1[[#This Row],[score]]&gt;=7,"Medium","Low"))</f>
        <v>Low</v>
      </c>
      <c r="Q5718" s="5">
        <f>Table1[[#This Row],[gross]]-Table1[[#This Row],[budget]]</f>
        <v>3806953</v>
      </c>
      <c r="R5718" s="5" t="str">
        <f>IF(Table1[[#This Row],[Profit]]&gt;0,"Profit","Loss")</f>
        <v>Profit</v>
      </c>
      <c r="S5718" s="6" t="str">
        <f>FLOOR(Table1[[#This Row],[year]]-1900,10)+1900 &amp; "-" &amp; FLOOR(Table1[[#This Row],[year]]-1890,10)+1900</f>
        <v>2010-2020</v>
      </c>
      <c r="T5718" s="14" t="s">
        <v>21835</v>
      </c>
      <c r="AB5718" s="14"/>
    </row>
    <row r="5719" spans="1:28" hidden="1" x14ac:dyDescent="0.3">
      <c r="A5719" t="s">
        <v>16752</v>
      </c>
      <c r="B5719" t="s">
        <v>16</v>
      </c>
      <c r="C5719" t="s">
        <v>17</v>
      </c>
      <c r="D5719">
        <v>2010</v>
      </c>
      <c r="E5719" t="s">
        <v>16753</v>
      </c>
      <c r="F5719">
        <v>7.5</v>
      </c>
      <c r="G5719">
        <v>88000</v>
      </c>
      <c r="H5719" t="s">
        <v>11256</v>
      </c>
      <c r="I5719" t="s">
        <v>11256</v>
      </c>
      <c r="J5719" t="s">
        <v>11465</v>
      </c>
      <c r="K5719" t="s">
        <v>1182</v>
      </c>
      <c r="L5719">
        <f>20500000</f>
        <v>20500000</v>
      </c>
      <c r="M5719">
        <v>25147786</v>
      </c>
      <c r="N5719" t="s">
        <v>16754</v>
      </c>
      <c r="O5719">
        <v>148</v>
      </c>
      <c r="P5719" t="str">
        <f>IF(Table1[[#This Row],[score]]&gt;=8.5,"High",IF(Table1[[#This Row],[score]]&gt;=7,"Medium","Low"))</f>
        <v>Medium</v>
      </c>
      <c r="Q5719" s="5">
        <f>Table1[[#This Row],[gross]]-Table1[[#This Row],[budget]]</f>
        <v>4647786</v>
      </c>
      <c r="R5719" s="5" t="str">
        <f>IF(Table1[[#This Row],[Profit]]&gt;0,"Profit","Loss")</f>
        <v>Profit</v>
      </c>
      <c r="S5719" s="6" t="str">
        <f>FLOOR(Table1[[#This Row],[year]]-1900,10)+1900 &amp; "-" &amp; FLOOR(Table1[[#This Row],[year]]-1890,10)+1900</f>
        <v>2010-2020</v>
      </c>
      <c r="T5719" s="14" t="s">
        <v>21835</v>
      </c>
      <c r="AB5719" s="14"/>
    </row>
    <row r="5720" spans="1:28" hidden="1" x14ac:dyDescent="0.3">
      <c r="A5720" t="s">
        <v>16924</v>
      </c>
      <c r="B5720" t="s">
        <v>1974</v>
      </c>
      <c r="C5720" t="s">
        <v>17</v>
      </c>
      <c r="D5720">
        <v>2010</v>
      </c>
      <c r="E5720" t="s">
        <v>16925</v>
      </c>
      <c r="F5720">
        <v>7.5</v>
      </c>
      <c r="G5720">
        <v>17000</v>
      </c>
      <c r="H5720" t="s">
        <v>16926</v>
      </c>
      <c r="I5720" t="s">
        <v>16927</v>
      </c>
      <c r="J5720" t="s">
        <v>16928</v>
      </c>
      <c r="K5720" t="s">
        <v>448</v>
      </c>
      <c r="L5720">
        <f>20500000</f>
        <v>20500000</v>
      </c>
      <c r="M5720">
        <v>24792815</v>
      </c>
      <c r="N5720" t="s">
        <v>16929</v>
      </c>
      <c r="O5720">
        <v>111</v>
      </c>
      <c r="P5720" t="str">
        <f>IF(Table1[[#This Row],[score]]&gt;=8.5,"High",IF(Table1[[#This Row],[score]]&gt;=7,"Medium","Low"))</f>
        <v>Medium</v>
      </c>
      <c r="Q5720" s="5">
        <f>Table1[[#This Row],[gross]]-Table1[[#This Row],[budget]]</f>
        <v>4292815</v>
      </c>
      <c r="R5720" s="5" t="str">
        <f>IF(Table1[[#This Row],[Profit]]&gt;0,"Profit","Loss")</f>
        <v>Profit</v>
      </c>
      <c r="S5720" s="6" t="str">
        <f>FLOOR(Table1[[#This Row],[year]]-1900,10)+1900 &amp; "-" &amp; FLOOR(Table1[[#This Row],[year]]-1890,10)+1900</f>
        <v>2010-2020</v>
      </c>
      <c r="T5720" s="14" t="s">
        <v>21835</v>
      </c>
      <c r="AB5720" s="14"/>
    </row>
    <row r="5721" spans="1:28" hidden="1" x14ac:dyDescent="0.3">
      <c r="A5721" t="s">
        <v>16621</v>
      </c>
      <c r="B5721" t="s">
        <v>1974</v>
      </c>
      <c r="C5721" t="s">
        <v>25</v>
      </c>
      <c r="D5721">
        <v>2010</v>
      </c>
      <c r="E5721" t="s">
        <v>16622</v>
      </c>
      <c r="F5721">
        <v>7.3</v>
      </c>
      <c r="G5721">
        <v>112000</v>
      </c>
      <c r="H5721" t="s">
        <v>691</v>
      </c>
      <c r="I5721" t="s">
        <v>16623</v>
      </c>
      <c r="J5721" t="s">
        <v>15480</v>
      </c>
      <c r="K5721" t="s">
        <v>30</v>
      </c>
      <c r="L5721">
        <v>30000000</v>
      </c>
      <c r="M5721">
        <v>24172201</v>
      </c>
      <c r="N5721" t="s">
        <v>16624</v>
      </c>
      <c r="O5721">
        <v>133</v>
      </c>
      <c r="P5721" t="str">
        <f>IF(Table1[[#This Row],[score]]&gt;=8.5,"High",IF(Table1[[#This Row],[score]]&gt;=7,"Medium","Low"))</f>
        <v>Medium</v>
      </c>
      <c r="Q5721" s="5">
        <f>Table1[[#This Row],[gross]]-Table1[[#This Row],[budget]]</f>
        <v>-5827799</v>
      </c>
      <c r="R5721" s="5" t="str">
        <f>IF(Table1[[#This Row],[Profit]]&gt;0,"Profit","Loss")</f>
        <v>Loss</v>
      </c>
      <c r="S5721" s="6" t="str">
        <f>FLOOR(Table1[[#This Row],[year]]-1900,10)+1900 &amp; "-" &amp; FLOOR(Table1[[#This Row],[year]]-1890,10)+1900</f>
        <v>2010-2020</v>
      </c>
      <c r="T5721" s="14" t="s">
        <v>21835</v>
      </c>
      <c r="AB5721" s="14"/>
    </row>
    <row r="5722" spans="1:28" hidden="1" x14ac:dyDescent="0.3">
      <c r="A5722" t="s">
        <v>16922</v>
      </c>
      <c r="B5722" t="s">
        <v>16</v>
      </c>
      <c r="C5722" t="s">
        <v>52</v>
      </c>
      <c r="D5722">
        <v>2010</v>
      </c>
      <c r="E5722" t="s">
        <v>16533</v>
      </c>
      <c r="F5722">
        <v>4.8</v>
      </c>
      <c r="G5722">
        <v>20000</v>
      </c>
      <c r="H5722" t="s">
        <v>683</v>
      </c>
      <c r="I5722" t="s">
        <v>683</v>
      </c>
      <c r="J5722" t="s">
        <v>16923</v>
      </c>
      <c r="K5722" t="s">
        <v>30</v>
      </c>
      <c r="L5722">
        <v>25000000</v>
      </c>
      <c r="M5722">
        <v>21500813</v>
      </c>
      <c r="N5722" t="s">
        <v>15117</v>
      </c>
      <c r="O5722">
        <v>107</v>
      </c>
      <c r="P5722" t="str">
        <f>IF(Table1[[#This Row],[score]]&gt;=8.5,"High",IF(Table1[[#This Row],[score]]&gt;=7,"Medium","Low"))</f>
        <v>Low</v>
      </c>
      <c r="Q5722" s="5">
        <f>Table1[[#This Row],[gross]]-Table1[[#This Row],[budget]]</f>
        <v>-3499187</v>
      </c>
      <c r="R5722" s="5" t="str">
        <f>IF(Table1[[#This Row],[Profit]]&gt;0,"Profit","Loss")</f>
        <v>Loss</v>
      </c>
      <c r="S5722" s="6" t="str">
        <f>FLOOR(Table1[[#This Row],[year]]-1900,10)+1900 &amp; "-" &amp; FLOOR(Table1[[#This Row],[year]]-1890,10)+1900</f>
        <v>2010-2020</v>
      </c>
      <c r="T5722" s="14" t="s">
        <v>21835</v>
      </c>
      <c r="AB5722" s="14"/>
    </row>
    <row r="5723" spans="1:28" hidden="1" x14ac:dyDescent="0.3">
      <c r="A5723" t="s">
        <v>16880</v>
      </c>
      <c r="B5723" t="s">
        <v>1974</v>
      </c>
      <c r="C5723" t="s">
        <v>17</v>
      </c>
      <c r="D5723">
        <v>2010</v>
      </c>
      <c r="E5723" t="s">
        <v>16247</v>
      </c>
      <c r="F5723">
        <v>6.3</v>
      </c>
      <c r="G5723">
        <v>18000</v>
      </c>
      <c r="H5723" t="s">
        <v>16881</v>
      </c>
      <c r="I5723" t="s">
        <v>16881</v>
      </c>
      <c r="J5723" t="s">
        <v>16882</v>
      </c>
      <c r="K5723" t="s">
        <v>30</v>
      </c>
      <c r="L5723">
        <v>15000000</v>
      </c>
      <c r="M5723">
        <v>20529194</v>
      </c>
      <c r="N5723" t="s">
        <v>10771</v>
      </c>
      <c r="O5723">
        <v>117</v>
      </c>
      <c r="P5723" t="str">
        <f>IF(Table1[[#This Row],[score]]&gt;=8.5,"High",IF(Table1[[#This Row],[score]]&gt;=7,"Medium","Low"))</f>
        <v>Low</v>
      </c>
      <c r="Q5723" s="5">
        <f>Table1[[#This Row],[gross]]-Table1[[#This Row],[budget]]</f>
        <v>5529194</v>
      </c>
      <c r="R5723" s="5" t="str">
        <f>IF(Table1[[#This Row],[Profit]]&gt;0,"Profit","Loss")</f>
        <v>Profit</v>
      </c>
      <c r="S5723" s="6" t="str">
        <f>FLOOR(Table1[[#This Row],[year]]-1900,10)+1900 &amp; "-" &amp; FLOOR(Table1[[#This Row],[year]]-1890,10)+1900</f>
        <v>2010-2020</v>
      </c>
      <c r="T5723" s="14" t="s">
        <v>21835</v>
      </c>
      <c r="AB5723" s="14"/>
    </row>
    <row r="5724" spans="1:28" hidden="1" x14ac:dyDescent="0.3">
      <c r="A5724" t="s">
        <v>16591</v>
      </c>
      <c r="B5724" t="s">
        <v>16</v>
      </c>
      <c r="C5724" t="s">
        <v>17</v>
      </c>
      <c r="D5724">
        <v>2010</v>
      </c>
      <c r="E5724" t="s">
        <v>16477</v>
      </c>
      <c r="F5724">
        <v>7</v>
      </c>
      <c r="G5724">
        <v>153000</v>
      </c>
      <c r="H5724" t="s">
        <v>16592</v>
      </c>
      <c r="I5724" t="s">
        <v>16593</v>
      </c>
      <c r="J5724" t="s">
        <v>12361</v>
      </c>
      <c r="K5724" t="s">
        <v>1099</v>
      </c>
      <c r="L5724">
        <v>3000000</v>
      </c>
      <c r="M5724">
        <v>19439764</v>
      </c>
      <c r="N5724" t="s">
        <v>16594</v>
      </c>
      <c r="O5724">
        <v>95</v>
      </c>
      <c r="P5724" t="str">
        <f>IF(Table1[[#This Row],[score]]&gt;=8.5,"High",IF(Table1[[#This Row],[score]]&gt;=7,"Medium","Low"))</f>
        <v>Medium</v>
      </c>
      <c r="Q5724" s="5">
        <f>Table1[[#This Row],[gross]]-Table1[[#This Row],[budget]]</f>
        <v>16439764</v>
      </c>
      <c r="R5724" s="5" t="str">
        <f>IF(Table1[[#This Row],[Profit]]&gt;0,"Profit","Loss")</f>
        <v>Profit</v>
      </c>
      <c r="S5724" s="6" t="str">
        <f>FLOOR(Table1[[#This Row],[year]]-1900,10)+1900 &amp; "-" &amp; FLOOR(Table1[[#This Row],[year]]-1890,10)+1900</f>
        <v>2010-2020</v>
      </c>
      <c r="T5724" s="14" t="s">
        <v>21835</v>
      </c>
      <c r="AB5724" s="14"/>
    </row>
    <row r="5725" spans="1:28" hidden="1" x14ac:dyDescent="0.3">
      <c r="A5725" t="s">
        <v>16760</v>
      </c>
      <c r="B5725" t="s">
        <v>16</v>
      </c>
      <c r="C5725" t="s">
        <v>34</v>
      </c>
      <c r="D5725">
        <v>2010</v>
      </c>
      <c r="E5725" t="s">
        <v>16761</v>
      </c>
      <c r="F5725">
        <v>7.6</v>
      </c>
      <c r="G5725">
        <v>63000</v>
      </c>
      <c r="H5725" t="s">
        <v>11951</v>
      </c>
      <c r="I5725" t="s">
        <v>16762</v>
      </c>
      <c r="J5725" t="s">
        <v>16763</v>
      </c>
      <c r="K5725" t="s">
        <v>2081</v>
      </c>
      <c r="L5725">
        <v>6000000</v>
      </c>
      <c r="M5725">
        <v>18689058</v>
      </c>
      <c r="N5725" t="s">
        <v>16764</v>
      </c>
      <c r="O5725">
        <v>141</v>
      </c>
      <c r="P5725" t="str">
        <f>IF(Table1[[#This Row],[score]]&gt;=8.5,"High",IF(Table1[[#This Row],[score]]&gt;=7,"Medium","Low"))</f>
        <v>Medium</v>
      </c>
      <c r="Q5725" s="5">
        <f>Table1[[#This Row],[gross]]-Table1[[#This Row],[budget]]</f>
        <v>12689058</v>
      </c>
      <c r="R5725" s="5" t="str">
        <f>IF(Table1[[#This Row],[Profit]]&gt;0,"Profit","Loss")</f>
        <v>Profit</v>
      </c>
      <c r="S5725" s="6" t="str">
        <f>FLOOR(Table1[[#This Row],[year]]-1900,10)+1900 &amp; "-" &amp; FLOOR(Table1[[#This Row],[year]]-1890,10)+1900</f>
        <v>2010-2020</v>
      </c>
      <c r="T5725" s="14" t="s">
        <v>21837</v>
      </c>
      <c r="AB5725" s="14"/>
    </row>
    <row r="5726" spans="1:28" hidden="1" x14ac:dyDescent="0.3">
      <c r="A5726" t="s">
        <v>16791</v>
      </c>
      <c r="B5726" t="s">
        <v>16</v>
      </c>
      <c r="C5726" t="s">
        <v>34</v>
      </c>
      <c r="D5726">
        <v>2010</v>
      </c>
      <c r="E5726" t="s">
        <v>16584</v>
      </c>
      <c r="F5726">
        <v>6.3</v>
      </c>
      <c r="G5726">
        <v>103000</v>
      </c>
      <c r="H5726" t="s">
        <v>16792</v>
      </c>
      <c r="I5726" t="s">
        <v>12954</v>
      </c>
      <c r="J5726" t="s">
        <v>10705</v>
      </c>
      <c r="K5726" t="s">
        <v>30</v>
      </c>
      <c r="L5726">
        <v>32000000</v>
      </c>
      <c r="M5726">
        <v>18409891</v>
      </c>
      <c r="N5726" t="s">
        <v>61</v>
      </c>
      <c r="O5726">
        <v>111</v>
      </c>
      <c r="P5726" t="str">
        <f>IF(Table1[[#This Row],[score]]&gt;=8.5,"High",IF(Table1[[#This Row],[score]]&gt;=7,"Medium","Low"))</f>
        <v>Low</v>
      </c>
      <c r="Q5726" s="5">
        <f>Table1[[#This Row],[gross]]-Table1[[#This Row],[budget]]</f>
        <v>-13590109</v>
      </c>
      <c r="R5726" s="5" t="str">
        <f>IF(Table1[[#This Row],[Profit]]&gt;0,"Profit","Loss")</f>
        <v>Loss</v>
      </c>
      <c r="S5726" s="6" t="str">
        <f>FLOOR(Table1[[#This Row],[year]]-1900,10)+1900 &amp; "-" &amp; FLOOR(Table1[[#This Row],[year]]-1890,10)+1900</f>
        <v>2010-2020</v>
      </c>
      <c r="T5726" s="14" t="s">
        <v>21835</v>
      </c>
      <c r="AB5726" s="14"/>
    </row>
    <row r="5727" spans="1:28" hidden="1" x14ac:dyDescent="0.3">
      <c r="A5727" t="s">
        <v>16906</v>
      </c>
      <c r="B5727" t="s">
        <v>1974</v>
      </c>
      <c r="C5727" t="s">
        <v>104</v>
      </c>
      <c r="D5727">
        <v>2010</v>
      </c>
      <c r="E5727" t="s">
        <v>16907</v>
      </c>
      <c r="F5727">
        <v>6.9</v>
      </c>
      <c r="G5727">
        <v>28000</v>
      </c>
      <c r="H5727" t="s">
        <v>100</v>
      </c>
      <c r="I5727" t="s">
        <v>16908</v>
      </c>
      <c r="J5727" t="s">
        <v>9379</v>
      </c>
      <c r="K5727" t="s">
        <v>30</v>
      </c>
      <c r="L5727">
        <v>25000000</v>
      </c>
      <c r="M5727">
        <v>15625544</v>
      </c>
      <c r="N5727" t="s">
        <v>16909</v>
      </c>
      <c r="O5727">
        <v>122</v>
      </c>
      <c r="P5727" t="str">
        <f>IF(Table1[[#This Row],[score]]&gt;=8.5,"High",IF(Table1[[#This Row],[score]]&gt;=7,"Medium","Low"))</f>
        <v>Low</v>
      </c>
      <c r="Q5727" s="5">
        <f>Table1[[#This Row],[gross]]-Table1[[#This Row],[budget]]</f>
        <v>-9374456</v>
      </c>
      <c r="R5727" s="5" t="str">
        <f>IF(Table1[[#This Row],[Profit]]&gt;0,"Profit","Loss")</f>
        <v>Loss</v>
      </c>
      <c r="S5727" s="6" t="str">
        <f>FLOOR(Table1[[#This Row],[year]]-1900,10)+1900 &amp; "-" &amp; FLOOR(Table1[[#This Row],[year]]-1890,10)+1900</f>
        <v>2010-2020</v>
      </c>
      <c r="T5727" s="14" t="s">
        <v>21835</v>
      </c>
      <c r="AB5727" s="14"/>
    </row>
    <row r="5728" spans="1:28" hidden="1" x14ac:dyDescent="0.3">
      <c r="A5728" t="s">
        <v>16516</v>
      </c>
      <c r="B5728" t="s">
        <v>16</v>
      </c>
      <c r="C5728" t="s">
        <v>17</v>
      </c>
      <c r="D5728">
        <v>2010</v>
      </c>
      <c r="E5728" t="s">
        <v>16517</v>
      </c>
      <c r="F5728">
        <v>7.3</v>
      </c>
      <c r="G5728">
        <v>188000</v>
      </c>
      <c r="H5728" t="s">
        <v>16518</v>
      </c>
      <c r="I5728" t="s">
        <v>16518</v>
      </c>
      <c r="J5728" t="s">
        <v>12035</v>
      </c>
      <c r="K5728" t="s">
        <v>30</v>
      </c>
      <c r="L5728">
        <v>1000000</v>
      </c>
      <c r="M5728">
        <v>15440333</v>
      </c>
      <c r="N5728" t="s">
        <v>16519</v>
      </c>
      <c r="O5728">
        <v>112</v>
      </c>
      <c r="P5728" t="str">
        <f>IF(Table1[[#This Row],[score]]&gt;=8.5,"High",IF(Table1[[#This Row],[score]]&gt;=7,"Medium","Low"))</f>
        <v>Medium</v>
      </c>
      <c r="Q5728" s="5">
        <f>Table1[[#This Row],[gross]]-Table1[[#This Row],[budget]]</f>
        <v>14440333</v>
      </c>
      <c r="R5728" s="5" t="str">
        <f>IF(Table1[[#This Row],[Profit]]&gt;0,"Profit","Loss")</f>
        <v>Profit</v>
      </c>
      <c r="S5728" s="6" t="str">
        <f>FLOOR(Table1[[#This Row],[year]]-1900,10)+1900 &amp; "-" &amp; FLOOR(Table1[[#This Row],[year]]-1890,10)+1900</f>
        <v>2010-2020</v>
      </c>
      <c r="T5728" s="14" t="s">
        <v>21835</v>
      </c>
      <c r="AB5728" s="14"/>
    </row>
    <row r="5729" spans="1:28" hidden="1" x14ac:dyDescent="0.3">
      <c r="A5729" t="s">
        <v>16919</v>
      </c>
      <c r="B5729" t="s">
        <v>33</v>
      </c>
      <c r="C5729" t="s">
        <v>17</v>
      </c>
      <c r="D5729">
        <v>2010</v>
      </c>
      <c r="E5729" t="s">
        <v>16596</v>
      </c>
      <c r="F5729">
        <v>6.4</v>
      </c>
      <c r="G5729">
        <v>16000</v>
      </c>
      <c r="H5729" t="s">
        <v>14820</v>
      </c>
      <c r="I5729" t="s">
        <v>9905</v>
      </c>
      <c r="J5729" t="s">
        <v>6863</v>
      </c>
      <c r="K5729" t="s">
        <v>30</v>
      </c>
      <c r="L5729">
        <v>31000000</v>
      </c>
      <c r="M5729">
        <v>15134293</v>
      </c>
      <c r="N5729" t="s">
        <v>16638</v>
      </c>
      <c r="O5729">
        <v>106</v>
      </c>
      <c r="P5729" t="str">
        <f>IF(Table1[[#This Row],[score]]&gt;=8.5,"High",IF(Table1[[#This Row],[score]]&gt;=7,"Medium","Low"))</f>
        <v>Low</v>
      </c>
      <c r="Q5729" s="5">
        <f>Table1[[#This Row],[gross]]-Table1[[#This Row],[budget]]</f>
        <v>-15865707</v>
      </c>
      <c r="R5729" s="5" t="str">
        <f>IF(Table1[[#This Row],[Profit]]&gt;0,"Profit","Loss")</f>
        <v>Loss</v>
      </c>
      <c r="S5729" s="6" t="str">
        <f>FLOOR(Table1[[#This Row],[year]]-1900,10)+1900 &amp; "-" &amp; FLOOR(Table1[[#This Row],[year]]-1890,10)+1900</f>
        <v>2010-2020</v>
      </c>
      <c r="T5729" s="14" t="s">
        <v>21835</v>
      </c>
      <c r="AB5729" s="14"/>
    </row>
    <row r="5730" spans="1:28" hidden="1" x14ac:dyDescent="0.3">
      <c r="A5730" t="s">
        <v>16782</v>
      </c>
      <c r="B5730" t="s">
        <v>16</v>
      </c>
      <c r="C5730" t="s">
        <v>34</v>
      </c>
      <c r="D5730">
        <v>2010</v>
      </c>
      <c r="E5730" t="s">
        <v>16783</v>
      </c>
      <c r="F5730">
        <v>7.5</v>
      </c>
      <c r="G5730">
        <v>100000</v>
      </c>
      <c r="H5730" t="s">
        <v>16784</v>
      </c>
      <c r="I5730" t="s">
        <v>16785</v>
      </c>
      <c r="J5730" t="s">
        <v>16786</v>
      </c>
      <c r="K5730" t="s">
        <v>483</v>
      </c>
      <c r="L5730">
        <f>20500000</f>
        <v>20500000</v>
      </c>
      <c r="M5730">
        <v>15089448</v>
      </c>
      <c r="N5730" t="s">
        <v>542</v>
      </c>
      <c r="O5730">
        <v>108</v>
      </c>
      <c r="P5730" t="str">
        <f>IF(Table1[[#This Row],[score]]&gt;=8.5,"High",IF(Table1[[#This Row],[score]]&gt;=7,"Medium","Low"))</f>
        <v>Medium</v>
      </c>
      <c r="Q5730" s="5">
        <f>Table1[[#This Row],[gross]]-Table1[[#This Row],[budget]]</f>
        <v>-5410552</v>
      </c>
      <c r="R5730" s="5" t="str">
        <f>IF(Table1[[#This Row],[Profit]]&gt;0,"Profit","Loss")</f>
        <v>Loss</v>
      </c>
      <c r="S5730" s="6" t="str">
        <f>FLOOR(Table1[[#This Row],[year]]-1900,10)+1900 &amp; "-" &amp; FLOOR(Table1[[#This Row],[year]]-1890,10)+1900</f>
        <v>2010-2020</v>
      </c>
      <c r="T5730" s="14" t="s">
        <v>21872</v>
      </c>
      <c r="AB5730" s="14"/>
    </row>
    <row r="5731" spans="1:28" hidden="1" x14ac:dyDescent="0.3">
      <c r="A5731" t="s">
        <v>16808</v>
      </c>
      <c r="B5731" t="s">
        <v>443</v>
      </c>
      <c r="C5731" t="s">
        <v>17</v>
      </c>
      <c r="D5731">
        <v>2010</v>
      </c>
      <c r="E5731" t="s">
        <v>16809</v>
      </c>
      <c r="F5731">
        <v>6.4</v>
      </c>
      <c r="G5731">
        <v>9800</v>
      </c>
      <c r="H5731" t="s">
        <v>16810</v>
      </c>
      <c r="I5731" t="s">
        <v>16811</v>
      </c>
      <c r="J5731" t="s">
        <v>16812</v>
      </c>
      <c r="K5731" t="s">
        <v>908</v>
      </c>
      <c r="L5731">
        <f>20500000</f>
        <v>20500000</v>
      </c>
      <c r="M5731">
        <v>15038301</v>
      </c>
      <c r="N5731" t="s">
        <v>16813</v>
      </c>
      <c r="O5731">
        <v>107</v>
      </c>
      <c r="P5731" t="str">
        <f>IF(Table1[[#This Row],[score]]&gt;=8.5,"High",IF(Table1[[#This Row],[score]]&gt;=7,"Medium","Low"))</f>
        <v>Low</v>
      </c>
      <c r="Q5731" s="5">
        <f>Table1[[#This Row],[gross]]-Table1[[#This Row],[budget]]</f>
        <v>-5461699</v>
      </c>
      <c r="R5731" s="5" t="str">
        <f>IF(Table1[[#This Row],[Profit]]&gt;0,"Profit","Loss")</f>
        <v>Loss</v>
      </c>
      <c r="S5731" s="6" t="str">
        <f>FLOOR(Table1[[#This Row],[year]]-1900,10)+1900 &amp; "-" &amp; FLOOR(Table1[[#This Row],[year]]-1890,10)+1900</f>
        <v>2010-2020</v>
      </c>
      <c r="T5731" s="14" t="s">
        <v>21835</v>
      </c>
      <c r="AB5731" s="14"/>
    </row>
    <row r="5732" spans="1:28" hidden="1" x14ac:dyDescent="0.3">
      <c r="A5732" t="s">
        <v>16780</v>
      </c>
      <c r="B5732" t="s">
        <v>16</v>
      </c>
      <c r="C5732" t="s">
        <v>41</v>
      </c>
      <c r="D5732">
        <v>2010</v>
      </c>
      <c r="E5732" t="s">
        <v>16622</v>
      </c>
      <c r="F5732">
        <v>6.3</v>
      </c>
      <c r="G5732">
        <v>44000</v>
      </c>
      <c r="H5732" t="s">
        <v>10583</v>
      </c>
      <c r="I5732" t="s">
        <v>10583</v>
      </c>
      <c r="J5732" t="s">
        <v>3992</v>
      </c>
      <c r="K5732" t="s">
        <v>30</v>
      </c>
      <c r="L5732">
        <v>7000000</v>
      </c>
      <c r="M5732">
        <v>14788642</v>
      </c>
      <c r="N5732" t="s">
        <v>12565</v>
      </c>
      <c r="O5732">
        <v>97</v>
      </c>
      <c r="P5732" t="str">
        <f>IF(Table1[[#This Row],[score]]&gt;=8.5,"High",IF(Table1[[#This Row],[score]]&gt;=7,"Medium","Low"))</f>
        <v>Low</v>
      </c>
      <c r="Q5732" s="5">
        <f>Table1[[#This Row],[gross]]-Table1[[#This Row],[budget]]</f>
        <v>7788642</v>
      </c>
      <c r="R5732" s="5" t="str">
        <f>IF(Table1[[#This Row],[Profit]]&gt;0,"Profit","Loss")</f>
        <v>Profit</v>
      </c>
      <c r="S5732" s="6" t="str">
        <f>FLOOR(Table1[[#This Row],[year]]-1900,10)+1900 &amp; "-" &amp; FLOOR(Table1[[#This Row],[year]]-1890,10)+1900</f>
        <v>2010-2020</v>
      </c>
      <c r="T5732" s="14" t="s">
        <v>21835</v>
      </c>
      <c r="AB5732" s="14"/>
    </row>
    <row r="5733" spans="1:28" hidden="1" x14ac:dyDescent="0.3">
      <c r="A5733" t="s">
        <v>16814</v>
      </c>
      <c r="B5733" t="s">
        <v>16</v>
      </c>
      <c r="C5733" t="s">
        <v>41</v>
      </c>
      <c r="D5733">
        <v>2010</v>
      </c>
      <c r="E5733" t="s">
        <v>16815</v>
      </c>
      <c r="F5733">
        <v>7.2</v>
      </c>
      <c r="G5733">
        <v>89000</v>
      </c>
      <c r="H5733" t="s">
        <v>14351</v>
      </c>
      <c r="I5733" t="s">
        <v>14351</v>
      </c>
      <c r="J5733" t="s">
        <v>8921</v>
      </c>
      <c r="K5733" t="s">
        <v>30</v>
      </c>
      <c r="L5733">
        <v>3200000</v>
      </c>
      <c r="M5733">
        <v>14311701</v>
      </c>
      <c r="N5733" t="s">
        <v>16816</v>
      </c>
      <c r="O5733">
        <v>105</v>
      </c>
      <c r="P5733" t="str">
        <f>IF(Table1[[#This Row],[score]]&gt;=8.5,"High",IF(Table1[[#This Row],[score]]&gt;=7,"Medium","Low"))</f>
        <v>Medium</v>
      </c>
      <c r="Q5733" s="5">
        <f>Table1[[#This Row],[gross]]-Table1[[#This Row],[budget]]</f>
        <v>11111701</v>
      </c>
      <c r="R5733" s="5" t="str">
        <f>IF(Table1[[#This Row],[Profit]]&gt;0,"Profit","Loss")</f>
        <v>Profit</v>
      </c>
      <c r="S5733" s="6" t="str">
        <f>FLOOR(Table1[[#This Row],[year]]-1900,10)+1900 &amp; "-" &amp; FLOOR(Table1[[#This Row],[year]]-1890,10)+1900</f>
        <v>2010-2020</v>
      </c>
      <c r="T5733" s="14" t="s">
        <v>21860</v>
      </c>
      <c r="AB5733" s="14"/>
    </row>
    <row r="5734" spans="1:28" hidden="1" x14ac:dyDescent="0.3">
      <c r="A5734" t="s">
        <v>16608</v>
      </c>
      <c r="B5734" t="s">
        <v>16</v>
      </c>
      <c r="C5734" t="s">
        <v>17</v>
      </c>
      <c r="D5734">
        <v>2010</v>
      </c>
      <c r="E5734" t="s">
        <v>16437</v>
      </c>
      <c r="F5734">
        <v>7.2</v>
      </c>
      <c r="G5734">
        <v>138000</v>
      </c>
      <c r="H5734" t="s">
        <v>16609</v>
      </c>
      <c r="I5734" t="s">
        <v>16609</v>
      </c>
      <c r="J5734" t="s">
        <v>16610</v>
      </c>
      <c r="K5734" t="s">
        <v>30</v>
      </c>
      <c r="L5734">
        <v>2000000</v>
      </c>
      <c r="M5734">
        <v>13796834</v>
      </c>
      <c r="N5734" t="s">
        <v>15331</v>
      </c>
      <c r="O5734">
        <v>100</v>
      </c>
      <c r="P5734" t="str">
        <f>IF(Table1[[#This Row],[score]]&gt;=8.5,"High",IF(Table1[[#This Row],[score]]&gt;=7,"Medium","Low"))</f>
        <v>Medium</v>
      </c>
      <c r="Q5734" s="5">
        <f>Table1[[#This Row],[gross]]-Table1[[#This Row],[budget]]</f>
        <v>11796834</v>
      </c>
      <c r="R5734" s="5" t="str">
        <f>IF(Table1[[#This Row],[Profit]]&gt;0,"Profit","Loss")</f>
        <v>Profit</v>
      </c>
      <c r="S5734" s="6" t="str">
        <f>FLOOR(Table1[[#This Row],[year]]-1900,10)+1900 &amp; "-" &amp; FLOOR(Table1[[#This Row],[year]]-1890,10)+1900</f>
        <v>2010-2020</v>
      </c>
      <c r="T5734" s="14" t="s">
        <v>21835</v>
      </c>
      <c r="AB5734" s="14"/>
    </row>
    <row r="5735" spans="1:28" hidden="1" x14ac:dyDescent="0.3">
      <c r="A5735" t="s">
        <v>16727</v>
      </c>
      <c r="B5735" t="s">
        <v>1974</v>
      </c>
      <c r="C5735" t="s">
        <v>41</v>
      </c>
      <c r="D5735">
        <v>2010</v>
      </c>
      <c r="E5735" t="s">
        <v>16728</v>
      </c>
      <c r="F5735">
        <v>7.4</v>
      </c>
      <c r="G5735">
        <v>31000</v>
      </c>
      <c r="H5735" t="s">
        <v>2546</v>
      </c>
      <c r="I5735" t="s">
        <v>2546</v>
      </c>
      <c r="J5735" t="s">
        <v>1920</v>
      </c>
      <c r="K5735" t="s">
        <v>1099</v>
      </c>
      <c r="L5735">
        <f>20500000</f>
        <v>20500000</v>
      </c>
      <c r="M5735">
        <v>13348704</v>
      </c>
      <c r="N5735" t="s">
        <v>16729</v>
      </c>
      <c r="O5735">
        <v>123</v>
      </c>
      <c r="P5735" t="str">
        <f>IF(Table1[[#This Row],[score]]&gt;=8.5,"High",IF(Table1[[#This Row],[score]]&gt;=7,"Medium","Low"))</f>
        <v>Medium</v>
      </c>
      <c r="Q5735" s="5">
        <f>Table1[[#This Row],[gross]]-Table1[[#This Row],[budget]]</f>
        <v>-7151296</v>
      </c>
      <c r="R5735" s="5" t="str">
        <f>IF(Table1[[#This Row],[Profit]]&gt;0,"Profit","Loss")</f>
        <v>Loss</v>
      </c>
      <c r="S5735" s="6" t="str">
        <f>FLOOR(Table1[[#This Row],[year]]-1900,10)+1900 &amp; "-" &amp; FLOOR(Table1[[#This Row],[year]]-1890,10)+1900</f>
        <v>2010-2020</v>
      </c>
      <c r="T5735" s="14" t="s">
        <v>21856</v>
      </c>
      <c r="AB5735" s="14"/>
    </row>
    <row r="5736" spans="1:28" hidden="1" x14ac:dyDescent="0.3">
      <c r="A5736" t="s">
        <v>16536</v>
      </c>
      <c r="B5736" t="s">
        <v>443</v>
      </c>
      <c r="C5736" t="s">
        <v>34</v>
      </c>
      <c r="D5736">
        <v>2010</v>
      </c>
      <c r="E5736" t="s">
        <v>16537</v>
      </c>
      <c r="F5736">
        <v>7.8</v>
      </c>
      <c r="G5736">
        <v>117000</v>
      </c>
      <c r="H5736" t="s">
        <v>15762</v>
      </c>
      <c r="I5736" t="s">
        <v>16538</v>
      </c>
      <c r="J5736" t="s">
        <v>16539</v>
      </c>
      <c r="K5736" t="s">
        <v>908</v>
      </c>
      <c r="L5736">
        <f>20500000</f>
        <v>20500000</v>
      </c>
      <c r="M5736">
        <v>12966357</v>
      </c>
      <c r="N5736" t="s">
        <v>16540</v>
      </c>
      <c r="O5736">
        <v>144</v>
      </c>
      <c r="P5736" t="str">
        <f>IF(Table1[[#This Row],[score]]&gt;=8.5,"High",IF(Table1[[#This Row],[score]]&gt;=7,"Medium","Low"))</f>
        <v>Medium</v>
      </c>
      <c r="Q5736" s="5">
        <f>Table1[[#This Row],[gross]]-Table1[[#This Row],[budget]]</f>
        <v>-7533643</v>
      </c>
      <c r="R5736" s="5" t="str">
        <f>IF(Table1[[#This Row],[Profit]]&gt;0,"Profit","Loss")</f>
        <v>Loss</v>
      </c>
      <c r="S5736" s="6" t="str">
        <f>FLOOR(Table1[[#This Row],[year]]-1900,10)+1900 &amp; "-" &amp; FLOOR(Table1[[#This Row],[year]]-1890,10)+1900</f>
        <v>2010-2020</v>
      </c>
      <c r="T5736" s="14" t="s">
        <v>21845</v>
      </c>
      <c r="AB5736" s="14"/>
    </row>
    <row r="5737" spans="1:28" hidden="1" x14ac:dyDescent="0.3">
      <c r="A5737" t="s">
        <v>16902</v>
      </c>
      <c r="B5737" t="s">
        <v>16</v>
      </c>
      <c r="C5737" t="s">
        <v>41</v>
      </c>
      <c r="D5737">
        <v>2010</v>
      </c>
      <c r="E5737" t="s">
        <v>16121</v>
      </c>
      <c r="F5737">
        <v>7.3</v>
      </c>
      <c r="G5737">
        <v>24000</v>
      </c>
      <c r="H5737" t="s">
        <v>16903</v>
      </c>
      <c r="I5737" t="s">
        <v>3150</v>
      </c>
      <c r="J5737" t="s">
        <v>13160</v>
      </c>
      <c r="K5737" t="s">
        <v>306</v>
      </c>
      <c r="L5737">
        <v>30000000</v>
      </c>
      <c r="M5737">
        <v>12106921</v>
      </c>
      <c r="N5737" t="s">
        <v>14219</v>
      </c>
      <c r="O5737">
        <v>134</v>
      </c>
      <c r="P5737" t="str">
        <f>IF(Table1[[#This Row],[score]]&gt;=8.5,"High",IF(Table1[[#This Row],[score]]&gt;=7,"Medium","Low"))</f>
        <v>Medium</v>
      </c>
      <c r="Q5737" s="5">
        <f>Table1[[#This Row],[gross]]-Table1[[#This Row],[budget]]</f>
        <v>-17893079</v>
      </c>
      <c r="R5737" s="5" t="str">
        <f>IF(Table1[[#This Row],[Profit]]&gt;0,"Profit","Loss")</f>
        <v>Loss</v>
      </c>
      <c r="S5737" s="6" t="str">
        <f>FLOOR(Table1[[#This Row],[year]]-1900,10)+1900 &amp; "-" &amp; FLOOR(Table1[[#This Row],[year]]-1890,10)+1900</f>
        <v>2010-2020</v>
      </c>
      <c r="T5737" s="14" t="s">
        <v>21835</v>
      </c>
      <c r="AB5737" s="14"/>
    </row>
    <row r="5738" spans="1:28" hidden="1" x14ac:dyDescent="0.3">
      <c r="A5738" t="s">
        <v>16802</v>
      </c>
      <c r="B5738" t="s">
        <v>16</v>
      </c>
      <c r="C5738" t="s">
        <v>41</v>
      </c>
      <c r="D5738">
        <v>2010</v>
      </c>
      <c r="E5738" t="s">
        <v>16803</v>
      </c>
      <c r="F5738">
        <v>6.2</v>
      </c>
      <c r="G5738">
        <v>21000</v>
      </c>
      <c r="H5738" t="s">
        <v>2177</v>
      </c>
      <c r="I5738" t="s">
        <v>16804</v>
      </c>
      <c r="J5738" t="s">
        <v>16386</v>
      </c>
      <c r="K5738" t="s">
        <v>22</v>
      </c>
      <c r="L5738">
        <f>20500000</f>
        <v>20500000</v>
      </c>
      <c r="M5738">
        <v>12037973</v>
      </c>
      <c r="N5738" t="s">
        <v>16805</v>
      </c>
      <c r="O5738">
        <v>107</v>
      </c>
      <c r="P5738" t="str">
        <f>IF(Table1[[#This Row],[score]]&gt;=8.5,"High",IF(Table1[[#This Row],[score]]&gt;=7,"Medium","Low"))</f>
        <v>Low</v>
      </c>
      <c r="Q5738" s="5">
        <f>Table1[[#This Row],[gross]]-Table1[[#This Row],[budget]]</f>
        <v>-8462027</v>
      </c>
      <c r="R5738" s="5" t="str">
        <f>IF(Table1[[#This Row],[Profit]]&gt;0,"Profit","Loss")</f>
        <v>Loss</v>
      </c>
      <c r="S5738" s="6" t="str">
        <f>FLOOR(Table1[[#This Row],[year]]-1900,10)+1900 &amp; "-" &amp; FLOOR(Table1[[#This Row],[year]]-1890,10)+1900</f>
        <v>2010-2020</v>
      </c>
      <c r="T5738" s="14" t="s">
        <v>21844</v>
      </c>
      <c r="AB5738" s="14"/>
    </row>
    <row r="5739" spans="1:28" hidden="1" x14ac:dyDescent="0.3">
      <c r="A5739" t="s">
        <v>16822</v>
      </c>
      <c r="B5739" t="s">
        <v>16</v>
      </c>
      <c r="C5739" t="s">
        <v>63</v>
      </c>
      <c r="D5739">
        <v>2010</v>
      </c>
      <c r="E5739" t="s">
        <v>16561</v>
      </c>
      <c r="F5739">
        <v>7.2</v>
      </c>
      <c r="G5739">
        <v>43000</v>
      </c>
      <c r="H5739" t="s">
        <v>10620</v>
      </c>
      <c r="I5739" t="s">
        <v>10695</v>
      </c>
      <c r="J5739" t="s">
        <v>10672</v>
      </c>
      <c r="K5739" t="s">
        <v>1256</v>
      </c>
      <c r="L5739">
        <v>12500000</v>
      </c>
      <c r="M5739">
        <v>11104555</v>
      </c>
      <c r="N5739" t="s">
        <v>16823</v>
      </c>
      <c r="O5739">
        <v>107</v>
      </c>
      <c r="P5739" t="str">
        <f>IF(Table1[[#This Row],[score]]&gt;=8.5,"High",IF(Table1[[#This Row],[score]]&gt;=7,"Medium","Low"))</f>
        <v>Medium</v>
      </c>
      <c r="Q5739" s="5">
        <f>Table1[[#This Row],[gross]]-Table1[[#This Row],[budget]]</f>
        <v>-1395445</v>
      </c>
      <c r="R5739" s="5" t="str">
        <f>IF(Table1[[#This Row],[Profit]]&gt;0,"Profit","Loss")</f>
        <v>Loss</v>
      </c>
      <c r="S5739" s="6" t="str">
        <f>FLOOR(Table1[[#This Row],[year]]-1900,10)+1900 &amp; "-" &amp; FLOOR(Table1[[#This Row],[year]]-1890,10)+1900</f>
        <v>2010-2020</v>
      </c>
      <c r="T5739" s="14" t="s">
        <v>21835</v>
      </c>
      <c r="AB5739" s="14"/>
    </row>
    <row r="5740" spans="1:28" hidden="1" x14ac:dyDescent="0.3">
      <c r="A5740" t="s">
        <v>16930</v>
      </c>
      <c r="B5740" t="s">
        <v>16</v>
      </c>
      <c r="C5740" t="s">
        <v>34</v>
      </c>
      <c r="D5740">
        <v>2010</v>
      </c>
      <c r="E5740" t="s">
        <v>16859</v>
      </c>
      <c r="F5740">
        <v>6.3</v>
      </c>
      <c r="G5740">
        <v>26000</v>
      </c>
      <c r="H5740" t="s">
        <v>16931</v>
      </c>
      <c r="I5740" t="s">
        <v>16931</v>
      </c>
      <c r="J5740" t="s">
        <v>13799</v>
      </c>
      <c r="K5740" t="s">
        <v>1861</v>
      </c>
      <c r="L5740">
        <v>42000000</v>
      </c>
      <c r="M5740">
        <v>11103434</v>
      </c>
      <c r="N5740" t="s">
        <v>15117</v>
      </c>
      <c r="O5740">
        <v>100</v>
      </c>
      <c r="P5740" t="str">
        <f>IF(Table1[[#This Row],[score]]&gt;=8.5,"High",IF(Table1[[#This Row],[score]]&gt;=7,"Medium","Low"))</f>
        <v>Low</v>
      </c>
      <c r="Q5740" s="5">
        <f>Table1[[#This Row],[gross]]-Table1[[#This Row],[budget]]</f>
        <v>-30896566</v>
      </c>
      <c r="R5740" s="5" t="str">
        <f>IF(Table1[[#This Row],[Profit]]&gt;0,"Profit","Loss")</f>
        <v>Loss</v>
      </c>
      <c r="S5740" s="6" t="str">
        <f>FLOOR(Table1[[#This Row],[year]]-1900,10)+1900 &amp; "-" &amp; FLOOR(Table1[[#This Row],[year]]-1890,10)+1900</f>
        <v>2010-2020</v>
      </c>
      <c r="T5740" s="14" t="s">
        <v>21835</v>
      </c>
      <c r="AB5740" s="14"/>
    </row>
    <row r="5741" spans="1:28" hidden="1" x14ac:dyDescent="0.3">
      <c r="A5741" t="s">
        <v>16828</v>
      </c>
      <c r="B5741" t="s">
        <v>16</v>
      </c>
      <c r="C5741" t="s">
        <v>17</v>
      </c>
      <c r="D5741">
        <v>2010</v>
      </c>
      <c r="E5741" t="s">
        <v>16829</v>
      </c>
      <c r="F5741">
        <v>6.6</v>
      </c>
      <c r="G5741">
        <v>47000</v>
      </c>
      <c r="H5741" t="s">
        <v>16830</v>
      </c>
      <c r="I5741" t="s">
        <v>16830</v>
      </c>
      <c r="J5741" t="s">
        <v>13859</v>
      </c>
      <c r="K5741" t="s">
        <v>30</v>
      </c>
      <c r="L5741">
        <f>20500000</f>
        <v>20500000</v>
      </c>
      <c r="M5741">
        <v>11042068</v>
      </c>
      <c r="N5741" t="s">
        <v>539</v>
      </c>
      <c r="O5741">
        <v>93</v>
      </c>
      <c r="P5741" t="str">
        <f>IF(Table1[[#This Row],[score]]&gt;=8.5,"High",IF(Table1[[#This Row],[score]]&gt;=7,"Medium","Low"))</f>
        <v>Low</v>
      </c>
      <c r="Q5741" s="5">
        <f>Table1[[#This Row],[gross]]-Table1[[#This Row],[budget]]</f>
        <v>-9457932</v>
      </c>
      <c r="R5741" s="5" t="str">
        <f>IF(Table1[[#This Row],[Profit]]&gt;0,"Profit","Loss")</f>
        <v>Loss</v>
      </c>
      <c r="S5741" s="6" t="str">
        <f>FLOOR(Table1[[#This Row],[year]]-1900,10)+1900 &amp; "-" &amp; FLOOR(Table1[[#This Row],[year]]-1890,10)+1900</f>
        <v>2010-2020</v>
      </c>
      <c r="T5741" s="14" t="s">
        <v>21842</v>
      </c>
      <c r="AB5741" s="14"/>
    </row>
    <row r="5742" spans="1:28" hidden="1" x14ac:dyDescent="0.3">
      <c r="A5742" t="s">
        <v>16603</v>
      </c>
      <c r="B5742" t="s">
        <v>1974</v>
      </c>
      <c r="C5742" t="s">
        <v>34</v>
      </c>
      <c r="D5742">
        <v>2010</v>
      </c>
      <c r="E5742" t="s">
        <v>16542</v>
      </c>
      <c r="F5742">
        <v>4.7</v>
      </c>
      <c r="G5742">
        <v>56000</v>
      </c>
      <c r="H5742" t="s">
        <v>15630</v>
      </c>
      <c r="I5742" t="s">
        <v>14494</v>
      </c>
      <c r="J5742" t="s">
        <v>15662</v>
      </c>
      <c r="K5742" t="s">
        <v>30</v>
      </c>
      <c r="L5742">
        <v>47000000</v>
      </c>
      <c r="M5742">
        <v>10903312</v>
      </c>
      <c r="N5742" t="s">
        <v>23</v>
      </c>
      <c r="O5742">
        <v>81</v>
      </c>
      <c r="P5742" t="str">
        <f>IF(Table1[[#This Row],[score]]&gt;=8.5,"High",IF(Table1[[#This Row],[score]]&gt;=7,"Medium","Low"))</f>
        <v>Low</v>
      </c>
      <c r="Q5742" s="5">
        <f>Table1[[#This Row],[gross]]-Table1[[#This Row],[budget]]</f>
        <v>-36096688</v>
      </c>
      <c r="R5742" s="5" t="str">
        <f>IF(Table1[[#This Row],[Profit]]&gt;0,"Profit","Loss")</f>
        <v>Loss</v>
      </c>
      <c r="S5742" s="6" t="str">
        <f>FLOOR(Table1[[#This Row],[year]]-1900,10)+1900 &amp; "-" &amp; FLOOR(Table1[[#This Row],[year]]-1890,10)+1900</f>
        <v>2010-2020</v>
      </c>
      <c r="T5742" s="14" t="s">
        <v>21835</v>
      </c>
      <c r="AB5742" s="14"/>
    </row>
    <row r="5743" spans="1:28" hidden="1" x14ac:dyDescent="0.3">
      <c r="A5743" t="s">
        <v>16847</v>
      </c>
      <c r="B5743" t="s">
        <v>16</v>
      </c>
      <c r="C5743" t="s">
        <v>17</v>
      </c>
      <c r="D5743">
        <v>2010</v>
      </c>
      <c r="E5743" t="s">
        <v>16790</v>
      </c>
      <c r="F5743">
        <v>5.4</v>
      </c>
      <c r="G5743">
        <v>41000</v>
      </c>
      <c r="H5743" t="s">
        <v>14672</v>
      </c>
      <c r="I5743" t="s">
        <v>14309</v>
      </c>
      <c r="J5743" t="s">
        <v>9981</v>
      </c>
      <c r="K5743" t="s">
        <v>30</v>
      </c>
      <c r="L5743">
        <v>22000000</v>
      </c>
      <c r="M5743">
        <v>10300416</v>
      </c>
      <c r="N5743" t="s">
        <v>14828</v>
      </c>
      <c r="O5743">
        <v>105</v>
      </c>
      <c r="P5743" t="str">
        <f>IF(Table1[[#This Row],[score]]&gt;=8.5,"High",IF(Table1[[#This Row],[score]]&gt;=7,"Medium","Low"))</f>
        <v>Low</v>
      </c>
      <c r="Q5743" s="5">
        <f>Table1[[#This Row],[gross]]-Table1[[#This Row],[budget]]</f>
        <v>-11699584</v>
      </c>
      <c r="R5743" s="5" t="str">
        <f>IF(Table1[[#This Row],[Profit]]&gt;0,"Profit","Loss")</f>
        <v>Loss</v>
      </c>
      <c r="S5743" s="6" t="str">
        <f>FLOOR(Table1[[#This Row],[year]]-1900,10)+1900 &amp; "-" &amp; FLOOR(Table1[[#This Row],[year]]-1890,10)+1900</f>
        <v>2010-2020</v>
      </c>
      <c r="T5743" s="14" t="s">
        <v>21835</v>
      </c>
      <c r="AB5743" s="14"/>
    </row>
    <row r="5744" spans="1:28" hidden="1" x14ac:dyDescent="0.3">
      <c r="A5744" t="s">
        <v>16834</v>
      </c>
      <c r="B5744" t="s">
        <v>16</v>
      </c>
      <c r="C5744" t="s">
        <v>41</v>
      </c>
      <c r="D5744">
        <v>2010</v>
      </c>
      <c r="E5744" t="s">
        <v>16437</v>
      </c>
      <c r="F5744">
        <v>6.3</v>
      </c>
      <c r="G5744">
        <v>34000</v>
      </c>
      <c r="H5744" t="s">
        <v>16835</v>
      </c>
      <c r="I5744" t="s">
        <v>16836</v>
      </c>
      <c r="J5744" t="s">
        <v>15044</v>
      </c>
      <c r="K5744" t="s">
        <v>30</v>
      </c>
      <c r="L5744">
        <v>7000000</v>
      </c>
      <c r="M5744">
        <v>9933873</v>
      </c>
      <c r="N5744" t="s">
        <v>16837</v>
      </c>
      <c r="O5744">
        <v>91</v>
      </c>
      <c r="P5744" t="str">
        <f>IF(Table1[[#This Row],[score]]&gt;=8.5,"High",IF(Table1[[#This Row],[score]]&gt;=7,"Medium","Low"))</f>
        <v>Low</v>
      </c>
      <c r="Q5744" s="5">
        <f>Table1[[#This Row],[gross]]-Table1[[#This Row],[budget]]</f>
        <v>2933873</v>
      </c>
      <c r="R5744" s="5" t="str">
        <f>IF(Table1[[#This Row],[Profit]]&gt;0,"Profit","Loss")</f>
        <v>Profit</v>
      </c>
      <c r="S5744" s="6" t="str">
        <f>FLOOR(Table1[[#This Row],[year]]-1900,10)+1900 &amp; "-" &amp; FLOOR(Table1[[#This Row],[year]]-1890,10)+1900</f>
        <v>2010-2020</v>
      </c>
      <c r="T5744" s="14" t="s">
        <v>21835</v>
      </c>
      <c r="AB5744" s="14"/>
    </row>
    <row r="5745" spans="1:28" hidden="1" x14ac:dyDescent="0.3">
      <c r="A5745" t="s">
        <v>16588</v>
      </c>
      <c r="B5745" t="s">
        <v>16</v>
      </c>
      <c r="C5745" t="s">
        <v>17</v>
      </c>
      <c r="D5745">
        <v>2010</v>
      </c>
      <c r="E5745" t="s">
        <v>16477</v>
      </c>
      <c r="F5745">
        <v>7.1</v>
      </c>
      <c r="G5745">
        <v>140000</v>
      </c>
      <c r="H5745" t="s">
        <v>12399</v>
      </c>
      <c r="I5745" t="s">
        <v>7400</v>
      </c>
      <c r="J5745" t="s">
        <v>13859</v>
      </c>
      <c r="K5745" t="s">
        <v>22</v>
      </c>
      <c r="L5745">
        <v>15000000</v>
      </c>
      <c r="M5745">
        <v>9918093</v>
      </c>
      <c r="N5745" t="s">
        <v>12263</v>
      </c>
      <c r="O5745">
        <v>103</v>
      </c>
      <c r="P5745" t="str">
        <f>IF(Table1[[#This Row],[score]]&gt;=8.5,"High",IF(Table1[[#This Row],[score]]&gt;=7,"Medium","Low"))</f>
        <v>Medium</v>
      </c>
      <c r="Q5745" s="5">
        <f>Table1[[#This Row],[gross]]-Table1[[#This Row],[budget]]</f>
        <v>-5081907</v>
      </c>
      <c r="R5745" s="5" t="str">
        <f>IF(Table1[[#This Row],[Profit]]&gt;0,"Profit","Loss")</f>
        <v>Loss</v>
      </c>
      <c r="S5745" s="6" t="str">
        <f>FLOOR(Table1[[#This Row],[year]]-1900,10)+1900 &amp; "-" &amp; FLOOR(Table1[[#This Row],[year]]-1890,10)+1900</f>
        <v>2010-2020</v>
      </c>
      <c r="T5745" s="14" t="s">
        <v>21835</v>
      </c>
      <c r="AB5745" s="14"/>
    </row>
    <row r="5746" spans="1:28" hidden="1" x14ac:dyDescent="0.3">
      <c r="A5746" t="s">
        <v>16669</v>
      </c>
      <c r="B5746" t="s">
        <v>16</v>
      </c>
      <c r="C5746" t="s">
        <v>34</v>
      </c>
      <c r="D5746">
        <v>2010</v>
      </c>
      <c r="E5746" t="s">
        <v>16035</v>
      </c>
      <c r="F5746">
        <v>5.5</v>
      </c>
      <c r="G5746">
        <v>43000</v>
      </c>
      <c r="H5746" t="s">
        <v>16670</v>
      </c>
      <c r="I5746" t="s">
        <v>15092</v>
      </c>
      <c r="J5746" t="s">
        <v>15092</v>
      </c>
      <c r="K5746" t="s">
        <v>30</v>
      </c>
      <c r="L5746">
        <v>10000000</v>
      </c>
      <c r="M5746">
        <v>9322895</v>
      </c>
      <c r="N5746" t="s">
        <v>15708</v>
      </c>
      <c r="O5746">
        <v>90</v>
      </c>
      <c r="P5746" t="str">
        <f>IF(Table1[[#This Row],[score]]&gt;=8.5,"High",IF(Table1[[#This Row],[score]]&gt;=7,"Medium","Low"))</f>
        <v>Low</v>
      </c>
      <c r="Q5746" s="5">
        <f>Table1[[#This Row],[gross]]-Table1[[#This Row],[budget]]</f>
        <v>-677105</v>
      </c>
      <c r="R5746" s="5" t="str">
        <f>IF(Table1[[#This Row],[Profit]]&gt;0,"Profit","Loss")</f>
        <v>Loss</v>
      </c>
      <c r="S5746" s="6" t="str">
        <f>FLOOR(Table1[[#This Row],[year]]-1900,10)+1900 &amp; "-" &amp; FLOOR(Table1[[#This Row],[year]]-1890,10)+1900</f>
        <v>2010-2020</v>
      </c>
      <c r="T5746" s="14" t="s">
        <v>21835</v>
      </c>
      <c r="AB5746" s="14"/>
    </row>
    <row r="5747" spans="1:28" hidden="1" x14ac:dyDescent="0.3">
      <c r="A5747" t="s">
        <v>16887</v>
      </c>
      <c r="B5747" t="s">
        <v>16</v>
      </c>
      <c r="C5747" t="s">
        <v>34</v>
      </c>
      <c r="D5747">
        <v>2010</v>
      </c>
      <c r="E5747" t="s">
        <v>16888</v>
      </c>
      <c r="F5747">
        <v>6.7</v>
      </c>
      <c r="G5747">
        <v>17000</v>
      </c>
      <c r="H5747" t="s">
        <v>16889</v>
      </c>
      <c r="I5747" t="s">
        <v>16889</v>
      </c>
      <c r="J5747" t="s">
        <v>16890</v>
      </c>
      <c r="K5747" t="s">
        <v>1081</v>
      </c>
      <c r="L5747">
        <f>20500000</f>
        <v>20500000</v>
      </c>
      <c r="M5747">
        <v>8444544</v>
      </c>
      <c r="N5747" t="s">
        <v>16891</v>
      </c>
      <c r="O5747">
        <v>124</v>
      </c>
      <c r="P5747" t="str">
        <f>IF(Table1[[#This Row],[score]]&gt;=8.5,"High",IF(Table1[[#This Row],[score]]&gt;=7,"Medium","Low"))</f>
        <v>Low</v>
      </c>
      <c r="Q5747" s="5">
        <f>Table1[[#This Row],[gross]]-Table1[[#This Row],[budget]]</f>
        <v>-12055456</v>
      </c>
      <c r="R5747" s="5" t="str">
        <f>IF(Table1[[#This Row],[Profit]]&gt;0,"Profit","Loss")</f>
        <v>Loss</v>
      </c>
      <c r="S5747" s="6" t="str">
        <f>FLOOR(Table1[[#This Row],[year]]-1900,10)+1900 &amp; "-" &amp; FLOOR(Table1[[#This Row],[year]]-1890,10)+1900</f>
        <v>2010-2020</v>
      </c>
      <c r="T5747" s="14" t="s">
        <v>21841</v>
      </c>
      <c r="AB5747" s="14"/>
    </row>
    <row r="5748" spans="1:28" hidden="1" x14ac:dyDescent="0.3">
      <c r="A5748" t="s">
        <v>16857</v>
      </c>
      <c r="B5748" t="s">
        <v>16</v>
      </c>
      <c r="C5748" t="s">
        <v>104</v>
      </c>
      <c r="D5748">
        <v>2010</v>
      </c>
      <c r="E5748" t="s">
        <v>16858</v>
      </c>
      <c r="F5748">
        <v>6.2</v>
      </c>
      <c r="G5748">
        <v>47000</v>
      </c>
      <c r="H5748" t="s">
        <v>13886</v>
      </c>
      <c r="I5748" t="s">
        <v>13886</v>
      </c>
      <c r="J5748" t="s">
        <v>11441</v>
      </c>
      <c r="K5748" t="s">
        <v>30</v>
      </c>
      <c r="L5748">
        <v>25000000</v>
      </c>
      <c r="M5748">
        <v>8307227</v>
      </c>
      <c r="N5748" t="s">
        <v>16180</v>
      </c>
      <c r="O5748">
        <v>103</v>
      </c>
      <c r="P5748" t="str">
        <f>IF(Table1[[#This Row],[score]]&gt;=8.5,"High",IF(Table1[[#This Row],[score]]&gt;=7,"Medium","Low"))</f>
        <v>Low</v>
      </c>
      <c r="Q5748" s="5">
        <f>Table1[[#This Row],[gross]]-Table1[[#This Row],[budget]]</f>
        <v>-16692773</v>
      </c>
      <c r="R5748" s="5" t="str">
        <f>IF(Table1[[#This Row],[Profit]]&gt;0,"Profit","Loss")</f>
        <v>Loss</v>
      </c>
      <c r="S5748" s="6" t="str">
        <f>FLOOR(Table1[[#This Row],[year]]-1900,10)+1900 &amp; "-" &amp; FLOOR(Table1[[#This Row],[year]]-1890,10)+1900</f>
        <v>2010-2020</v>
      </c>
      <c r="T5748" s="14" t="s">
        <v>21844</v>
      </c>
      <c r="AB5748" s="14"/>
    </row>
    <row r="5749" spans="1:28" hidden="1" x14ac:dyDescent="0.3">
      <c r="A5749" t="s">
        <v>16831</v>
      </c>
      <c r="B5749" t="s">
        <v>16</v>
      </c>
      <c r="C5749" t="s">
        <v>17</v>
      </c>
      <c r="D5749">
        <v>2010</v>
      </c>
      <c r="E5749" t="s">
        <v>16832</v>
      </c>
      <c r="F5749">
        <v>6.7</v>
      </c>
      <c r="G5749">
        <v>44000</v>
      </c>
      <c r="H5749" t="s">
        <v>16833</v>
      </c>
      <c r="I5749" t="s">
        <v>16833</v>
      </c>
      <c r="J5749" t="s">
        <v>9567</v>
      </c>
      <c r="K5749" t="s">
        <v>30</v>
      </c>
      <c r="L5749">
        <v>15000000</v>
      </c>
      <c r="M5749">
        <v>8087000</v>
      </c>
      <c r="N5749" t="s">
        <v>13729</v>
      </c>
      <c r="O5749">
        <v>104</v>
      </c>
      <c r="P5749" t="str">
        <f>IF(Table1[[#This Row],[score]]&gt;=8.5,"High",IF(Table1[[#This Row],[score]]&gt;=7,"Medium","Low"))</f>
        <v>Low</v>
      </c>
      <c r="Q5749" s="5">
        <f>Table1[[#This Row],[gross]]-Table1[[#This Row],[budget]]</f>
        <v>-6913000</v>
      </c>
      <c r="R5749" s="5" t="str">
        <f>IF(Table1[[#This Row],[Profit]]&gt;0,"Profit","Loss")</f>
        <v>Loss</v>
      </c>
      <c r="S5749" s="6" t="str">
        <f>FLOOR(Table1[[#This Row],[year]]-1900,10)+1900 &amp; "-" &amp; FLOOR(Table1[[#This Row],[year]]-1890,10)+1900</f>
        <v>2010-2020</v>
      </c>
      <c r="T5749" s="14" t="s">
        <v>21835</v>
      </c>
      <c r="AB5749" s="14"/>
    </row>
    <row r="5750" spans="1:28" hidden="1" x14ac:dyDescent="0.3">
      <c r="A5750" t="s">
        <v>16738</v>
      </c>
      <c r="B5750" t="s">
        <v>443</v>
      </c>
      <c r="C5750" t="s">
        <v>17</v>
      </c>
      <c r="D5750">
        <v>2010</v>
      </c>
      <c r="E5750" t="s">
        <v>16739</v>
      </c>
      <c r="F5750">
        <v>7.3</v>
      </c>
      <c r="G5750">
        <v>22000</v>
      </c>
      <c r="H5750" t="s">
        <v>5810</v>
      </c>
      <c r="I5750" t="s">
        <v>5810</v>
      </c>
      <c r="J5750" t="s">
        <v>6310</v>
      </c>
      <c r="K5750" t="s">
        <v>448</v>
      </c>
      <c r="L5750">
        <f>20500000</f>
        <v>20500000</v>
      </c>
      <c r="M5750">
        <v>7736632</v>
      </c>
      <c r="N5750" t="s">
        <v>6649</v>
      </c>
      <c r="O5750">
        <v>106</v>
      </c>
      <c r="P5750" t="str">
        <f>IF(Table1[[#This Row],[score]]&gt;=8.5,"High",IF(Table1[[#This Row],[score]]&gt;=7,"Medium","Low"))</f>
        <v>Medium</v>
      </c>
      <c r="Q5750" s="5">
        <f>Table1[[#This Row],[gross]]-Table1[[#This Row],[budget]]</f>
        <v>-12763368</v>
      </c>
      <c r="R5750" s="5" t="str">
        <f>IF(Table1[[#This Row],[Profit]]&gt;0,"Profit","Loss")</f>
        <v>Loss</v>
      </c>
      <c r="S5750" s="6" t="str">
        <f>FLOOR(Table1[[#This Row],[year]]-1900,10)+1900 &amp; "-" &amp; FLOOR(Table1[[#This Row],[year]]-1890,10)+1900</f>
        <v>2010-2020</v>
      </c>
      <c r="T5750" s="14" t="s">
        <v>21835</v>
      </c>
      <c r="AB5750" s="14"/>
    </row>
    <row r="5751" spans="1:28" hidden="1" x14ac:dyDescent="0.3">
      <c r="A5751" t="s">
        <v>16574</v>
      </c>
      <c r="B5751" t="s">
        <v>16</v>
      </c>
      <c r="C5751" t="s">
        <v>104</v>
      </c>
      <c r="D5751">
        <v>2010</v>
      </c>
      <c r="E5751" t="s">
        <v>16575</v>
      </c>
      <c r="F5751">
        <v>7.3</v>
      </c>
      <c r="G5751">
        <v>56000</v>
      </c>
      <c r="H5751" t="s">
        <v>16576</v>
      </c>
      <c r="I5751" t="s">
        <v>16576</v>
      </c>
      <c r="J5751" t="s">
        <v>16577</v>
      </c>
      <c r="K5751" t="s">
        <v>248</v>
      </c>
      <c r="L5751">
        <f>20500000</f>
        <v>20500000</v>
      </c>
      <c r="M5751">
        <v>7209912</v>
      </c>
      <c r="N5751" t="s">
        <v>16578</v>
      </c>
      <c r="O5751">
        <v>113</v>
      </c>
      <c r="P5751" t="str">
        <f>IF(Table1[[#This Row],[score]]&gt;=8.5,"High",IF(Table1[[#This Row],[score]]&gt;=7,"Medium","Low"))</f>
        <v>Medium</v>
      </c>
      <c r="Q5751" s="5">
        <f>Table1[[#This Row],[gross]]-Table1[[#This Row],[budget]]</f>
        <v>-13290088</v>
      </c>
      <c r="R5751" s="5" t="str">
        <f>IF(Table1[[#This Row],[Profit]]&gt;0,"Profit","Loss")</f>
        <v>Loss</v>
      </c>
      <c r="S5751" s="6" t="str">
        <f>FLOOR(Table1[[#This Row],[year]]-1900,10)+1900 &amp; "-" &amp; FLOOR(Table1[[#This Row],[year]]-1890,10)+1900</f>
        <v>2010-2020</v>
      </c>
      <c r="T5751" s="14" t="s">
        <v>21836</v>
      </c>
      <c r="AB5751" s="14"/>
    </row>
    <row r="5752" spans="1:28" hidden="1" x14ac:dyDescent="0.3">
      <c r="A5752" t="s">
        <v>16489</v>
      </c>
      <c r="B5752" t="s">
        <v>16</v>
      </c>
      <c r="C5752" t="s">
        <v>17</v>
      </c>
      <c r="D5752">
        <v>2010</v>
      </c>
      <c r="E5752" t="s">
        <v>16490</v>
      </c>
      <c r="F5752">
        <v>8.3000000000000007</v>
      </c>
      <c r="G5752">
        <v>158000</v>
      </c>
      <c r="H5752" t="s">
        <v>11594</v>
      </c>
      <c r="I5752" t="s">
        <v>11594</v>
      </c>
      <c r="J5752" t="s">
        <v>16491</v>
      </c>
      <c r="K5752" t="s">
        <v>195</v>
      </c>
      <c r="L5752" s="5">
        <v>6800000</v>
      </c>
      <c r="M5752" s="5">
        <v>7099598</v>
      </c>
      <c r="N5752" t="s">
        <v>16492</v>
      </c>
      <c r="O5752">
        <v>131</v>
      </c>
      <c r="P5752" t="str">
        <f>IF(Table1[[#This Row],[score]]&gt;=8.5,"High",IF(Table1[[#This Row],[score]]&gt;=7,"Medium","Low"))</f>
        <v>Medium</v>
      </c>
      <c r="Q5752" s="5">
        <f>Table1[[#This Row],[gross]]-Table1[[#This Row],[budget]]</f>
        <v>299598</v>
      </c>
      <c r="R5752" s="5" t="str">
        <f>IF(Table1[[#This Row],[Profit]]&gt;0,"Profit","Loss")</f>
        <v>Profit</v>
      </c>
      <c r="S5752" s="6" t="str">
        <f>FLOOR(Table1[[#This Row],[year]]-1900,10)+1900 &amp; "-" &amp; FLOOR(Table1[[#This Row],[year]]-1890,10)+1900</f>
        <v>2010-2020</v>
      </c>
      <c r="T5752" s="14" t="s">
        <v>21842</v>
      </c>
      <c r="AB5752" s="14"/>
    </row>
    <row r="5753" spans="1:28" hidden="1" x14ac:dyDescent="0.3">
      <c r="A5753" t="s">
        <v>3661</v>
      </c>
      <c r="B5753" t="s">
        <v>16</v>
      </c>
      <c r="C5753" t="s">
        <v>34</v>
      </c>
      <c r="D5753">
        <v>2010</v>
      </c>
      <c r="E5753" t="s">
        <v>16571</v>
      </c>
      <c r="F5753">
        <v>6.3</v>
      </c>
      <c r="G5753">
        <v>80000</v>
      </c>
      <c r="H5753" t="s">
        <v>13864</v>
      </c>
      <c r="I5753" t="s">
        <v>13864</v>
      </c>
      <c r="J5753" t="s">
        <v>16572</v>
      </c>
      <c r="K5753" t="s">
        <v>22</v>
      </c>
      <c r="L5753">
        <v>12000000</v>
      </c>
      <c r="M5753">
        <v>6890432</v>
      </c>
      <c r="N5753" t="s">
        <v>10739</v>
      </c>
      <c r="O5753">
        <v>97</v>
      </c>
      <c r="P5753" t="str">
        <f>IF(Table1[[#This Row],[score]]&gt;=8.5,"High",IF(Table1[[#This Row],[score]]&gt;=7,"Medium","Low"))</f>
        <v>Low</v>
      </c>
      <c r="Q5753" s="5">
        <f>Table1[[#This Row],[gross]]-Table1[[#This Row],[budget]]</f>
        <v>-5109568</v>
      </c>
      <c r="R5753" s="5" t="str">
        <f>IF(Table1[[#This Row],[Profit]]&gt;0,"Profit","Loss")</f>
        <v>Loss</v>
      </c>
      <c r="S5753" s="6" t="str">
        <f>FLOOR(Table1[[#This Row],[year]]-1900,10)+1900 &amp; "-" &amp; FLOOR(Table1[[#This Row],[year]]-1890,10)+1900</f>
        <v>2010-2020</v>
      </c>
      <c r="T5753" s="14" t="s">
        <v>21835</v>
      </c>
      <c r="AB5753" s="14"/>
    </row>
    <row r="5754" spans="1:28" hidden="1" x14ac:dyDescent="0.3">
      <c r="A5754" t="s">
        <v>16641</v>
      </c>
      <c r="B5754" t="s">
        <v>1974</v>
      </c>
      <c r="C5754" t="s">
        <v>41</v>
      </c>
      <c r="D5754">
        <v>2010</v>
      </c>
      <c r="E5754" t="s">
        <v>16533</v>
      </c>
      <c r="F5754">
        <v>7.1</v>
      </c>
      <c r="G5754">
        <v>139000</v>
      </c>
      <c r="H5754" t="s">
        <v>16642</v>
      </c>
      <c r="I5754" t="s">
        <v>16642</v>
      </c>
      <c r="J5754" t="s">
        <v>16643</v>
      </c>
      <c r="K5754" t="s">
        <v>30</v>
      </c>
      <c r="L5754">
        <v>8000000</v>
      </c>
      <c r="M5754">
        <v>6491240</v>
      </c>
      <c r="N5754" t="s">
        <v>12565</v>
      </c>
      <c r="O5754">
        <v>101</v>
      </c>
      <c r="P5754" t="str">
        <f>IF(Table1[[#This Row],[score]]&gt;=8.5,"High",IF(Table1[[#This Row],[score]]&gt;=7,"Medium","Low"))</f>
        <v>Medium</v>
      </c>
      <c r="Q5754" s="5">
        <f>Table1[[#This Row],[gross]]-Table1[[#This Row],[budget]]</f>
        <v>-1508760</v>
      </c>
      <c r="R5754" s="5" t="str">
        <f>IF(Table1[[#This Row],[Profit]]&gt;0,"Profit","Loss")</f>
        <v>Loss</v>
      </c>
      <c r="S5754" s="6" t="str">
        <f>FLOOR(Table1[[#This Row],[year]]-1900,10)+1900 &amp; "-" &amp; FLOOR(Table1[[#This Row],[year]]-1890,10)+1900</f>
        <v>2010-2020</v>
      </c>
      <c r="T5754" s="14" t="s">
        <v>21835</v>
      </c>
      <c r="AB5754" s="14"/>
    </row>
    <row r="5755" spans="1:28" hidden="1" x14ac:dyDescent="0.3">
      <c r="A5755" t="s">
        <v>16846</v>
      </c>
      <c r="B5755" t="s">
        <v>16</v>
      </c>
      <c r="C5755" t="s">
        <v>41</v>
      </c>
      <c r="D5755">
        <v>2010</v>
      </c>
      <c r="E5755" t="s">
        <v>16184</v>
      </c>
      <c r="F5755">
        <v>6.1</v>
      </c>
      <c r="G5755">
        <v>37000</v>
      </c>
      <c r="H5755" t="s">
        <v>8611</v>
      </c>
      <c r="I5755" t="s">
        <v>4903</v>
      </c>
      <c r="J5755" t="s">
        <v>7926</v>
      </c>
      <c r="K5755" t="s">
        <v>30</v>
      </c>
      <c r="L5755">
        <f>20500000</f>
        <v>20500000</v>
      </c>
      <c r="M5755">
        <v>6344112</v>
      </c>
      <c r="N5755" t="s">
        <v>9164</v>
      </c>
      <c r="O5755">
        <v>107</v>
      </c>
      <c r="P5755" t="str">
        <f>IF(Table1[[#This Row],[score]]&gt;=8.5,"High",IF(Table1[[#This Row],[score]]&gt;=7,"Medium","Low"))</f>
        <v>Low</v>
      </c>
      <c r="Q5755" s="5">
        <f>Table1[[#This Row],[gross]]-Table1[[#This Row],[budget]]</f>
        <v>-14155888</v>
      </c>
      <c r="R5755" s="5" t="str">
        <f>IF(Table1[[#This Row],[Profit]]&gt;0,"Profit","Loss")</f>
        <v>Loss</v>
      </c>
      <c r="S5755" s="6" t="str">
        <f>FLOOR(Table1[[#This Row],[year]]-1900,10)+1900 &amp; "-" &amp; FLOOR(Table1[[#This Row],[year]]-1890,10)+1900</f>
        <v>2010-2020</v>
      </c>
      <c r="T5755" s="14" t="s">
        <v>21835</v>
      </c>
      <c r="AB5755" s="14"/>
    </row>
    <row r="5756" spans="1:28" hidden="1" x14ac:dyDescent="0.3">
      <c r="A5756" t="s">
        <v>16658</v>
      </c>
      <c r="B5756" t="s">
        <v>16</v>
      </c>
      <c r="C5756" t="s">
        <v>41</v>
      </c>
      <c r="D5756">
        <v>2010</v>
      </c>
      <c r="E5756" t="s">
        <v>16659</v>
      </c>
      <c r="F5756">
        <v>7.3</v>
      </c>
      <c r="G5756">
        <v>74000</v>
      </c>
      <c r="H5756" t="s">
        <v>16660</v>
      </c>
      <c r="I5756" t="s">
        <v>16660</v>
      </c>
      <c r="J5756" t="s">
        <v>16661</v>
      </c>
      <c r="K5756" t="s">
        <v>22</v>
      </c>
      <c r="L5756">
        <f>20500000</f>
        <v>20500000</v>
      </c>
      <c r="M5756">
        <v>6149356</v>
      </c>
      <c r="N5756" t="s">
        <v>15628</v>
      </c>
      <c r="O5756">
        <v>97</v>
      </c>
      <c r="P5756" t="str">
        <f>IF(Table1[[#This Row],[score]]&gt;=8.5,"High",IF(Table1[[#This Row],[score]]&gt;=7,"Medium","Low"))</f>
        <v>Medium</v>
      </c>
      <c r="Q5756" s="5">
        <f>Table1[[#This Row],[gross]]-Table1[[#This Row],[budget]]</f>
        <v>-14350644</v>
      </c>
      <c r="R5756" s="5" t="str">
        <f>IF(Table1[[#This Row],[Profit]]&gt;0,"Profit","Loss")</f>
        <v>Loss</v>
      </c>
      <c r="S5756" s="6" t="str">
        <f>FLOOR(Table1[[#This Row],[year]]-1900,10)+1900 &amp; "-" &amp; FLOOR(Table1[[#This Row],[year]]-1890,10)+1900</f>
        <v>2010-2020</v>
      </c>
      <c r="T5756" s="14" t="s">
        <v>21844</v>
      </c>
      <c r="AB5756" s="14"/>
    </row>
    <row r="5757" spans="1:28" hidden="1" x14ac:dyDescent="0.3">
      <c r="A5757" t="s">
        <v>16698</v>
      </c>
      <c r="B5757" t="s">
        <v>1974</v>
      </c>
      <c r="C5757" t="s">
        <v>17</v>
      </c>
      <c r="D5757">
        <v>2010</v>
      </c>
      <c r="E5757" t="s">
        <v>16699</v>
      </c>
      <c r="F5757">
        <v>7</v>
      </c>
      <c r="G5757">
        <v>71000</v>
      </c>
      <c r="H5757" t="s">
        <v>16700</v>
      </c>
      <c r="I5757" t="s">
        <v>16700</v>
      </c>
      <c r="J5757" t="s">
        <v>16701</v>
      </c>
      <c r="K5757" t="s">
        <v>9786</v>
      </c>
      <c r="L5757">
        <f>20500000</f>
        <v>20500000</v>
      </c>
      <c r="M5757">
        <v>5341098</v>
      </c>
      <c r="N5757" t="s">
        <v>16702</v>
      </c>
      <c r="O5757">
        <v>103</v>
      </c>
      <c r="P5757" t="str">
        <f>IF(Table1[[#This Row],[score]]&gt;=8.5,"High",IF(Table1[[#This Row],[score]]&gt;=7,"Medium","Low"))</f>
        <v>Medium</v>
      </c>
      <c r="Q5757" s="5">
        <f>Table1[[#This Row],[gross]]-Table1[[#This Row],[budget]]</f>
        <v>-15158902</v>
      </c>
      <c r="R5757" s="5" t="str">
        <f>IF(Table1[[#This Row],[Profit]]&gt;0,"Profit","Loss")</f>
        <v>Loss</v>
      </c>
      <c r="S5757" s="6" t="str">
        <f>FLOOR(Table1[[#This Row],[year]]-1900,10)+1900 &amp; "-" &amp; FLOOR(Table1[[#This Row],[year]]-1890,10)+1900</f>
        <v>2010-2020</v>
      </c>
      <c r="T5757" s="14" t="s">
        <v>21875</v>
      </c>
      <c r="AB5757" s="14"/>
    </row>
    <row r="5758" spans="1:28" hidden="1" x14ac:dyDescent="0.3">
      <c r="A5758" t="s">
        <v>16627</v>
      </c>
      <c r="B5758" t="s">
        <v>16</v>
      </c>
      <c r="C5758" t="s">
        <v>41</v>
      </c>
      <c r="D5758">
        <v>2010</v>
      </c>
      <c r="E5758" t="s">
        <v>16628</v>
      </c>
      <c r="F5758">
        <v>7.5</v>
      </c>
      <c r="G5758">
        <v>169000</v>
      </c>
      <c r="H5758" t="s">
        <v>16629</v>
      </c>
      <c r="I5758" t="s">
        <v>16629</v>
      </c>
      <c r="J5758" t="s">
        <v>16630</v>
      </c>
      <c r="K5758" t="s">
        <v>195</v>
      </c>
      <c r="L5758">
        <f>20500000</f>
        <v>20500000</v>
      </c>
      <c r="M5758">
        <v>5224938</v>
      </c>
      <c r="N5758" t="s">
        <v>16631</v>
      </c>
      <c r="O5758">
        <v>89</v>
      </c>
      <c r="P5758" t="str">
        <f>IF(Table1[[#This Row],[score]]&gt;=8.5,"High",IF(Table1[[#This Row],[score]]&gt;=7,"Medium","Low"))</f>
        <v>Medium</v>
      </c>
      <c r="Q5758" s="5">
        <f>Table1[[#This Row],[gross]]-Table1[[#This Row],[budget]]</f>
        <v>-15275062</v>
      </c>
      <c r="R5758" s="5" t="str">
        <f>IF(Table1[[#This Row],[Profit]]&gt;0,"Profit","Loss")</f>
        <v>Loss</v>
      </c>
      <c r="S5758" s="6" t="str">
        <f>FLOOR(Table1[[#This Row],[year]]-1900,10)+1900 &amp; "-" &amp; FLOOR(Table1[[#This Row],[year]]-1890,10)+1900</f>
        <v>2010-2020</v>
      </c>
      <c r="T5758" s="14" t="s">
        <v>21885</v>
      </c>
      <c r="AB5758" s="14"/>
    </row>
    <row r="5759" spans="1:28" hidden="1" x14ac:dyDescent="0.3">
      <c r="A5759" t="s">
        <v>16819</v>
      </c>
      <c r="B5759" t="s">
        <v>1974</v>
      </c>
      <c r="C5759" t="s">
        <v>17</v>
      </c>
      <c r="D5759">
        <v>2010</v>
      </c>
      <c r="E5759" t="s">
        <v>16517</v>
      </c>
      <c r="F5759">
        <v>7</v>
      </c>
      <c r="G5759">
        <v>48000</v>
      </c>
      <c r="H5759" t="s">
        <v>11927</v>
      </c>
      <c r="I5759" t="s">
        <v>15655</v>
      </c>
      <c r="J5759" t="s">
        <v>5161</v>
      </c>
      <c r="K5759" t="s">
        <v>30</v>
      </c>
      <c r="L5759">
        <v>5000000</v>
      </c>
      <c r="M5759">
        <v>5144717</v>
      </c>
      <c r="N5759" t="s">
        <v>16816</v>
      </c>
      <c r="O5759">
        <v>91</v>
      </c>
      <c r="P5759" t="str">
        <f>IF(Table1[[#This Row],[score]]&gt;=8.5,"High",IF(Table1[[#This Row],[score]]&gt;=7,"Medium","Low"))</f>
        <v>Medium</v>
      </c>
      <c r="Q5759" s="5">
        <f>Table1[[#This Row],[gross]]-Table1[[#This Row],[budget]]</f>
        <v>144717</v>
      </c>
      <c r="R5759" s="5" t="str">
        <f>IF(Table1[[#This Row],[Profit]]&gt;0,"Profit","Loss")</f>
        <v>Profit</v>
      </c>
      <c r="S5759" s="6" t="str">
        <f>FLOOR(Table1[[#This Row],[year]]-1900,10)+1900 &amp; "-" &amp; FLOOR(Table1[[#This Row],[year]]-1890,10)+1900</f>
        <v>2010-2020</v>
      </c>
      <c r="T5759" s="14" t="s">
        <v>21835</v>
      </c>
      <c r="AB5759" s="14"/>
    </row>
    <row r="5760" spans="1:28" hidden="1" x14ac:dyDescent="0.3">
      <c r="A5760" t="s">
        <v>16465</v>
      </c>
      <c r="B5760" t="s">
        <v>16</v>
      </c>
      <c r="C5760" t="s">
        <v>25</v>
      </c>
      <c r="D5760">
        <v>2010</v>
      </c>
      <c r="E5760" t="s">
        <v>16466</v>
      </c>
      <c r="F5760">
        <v>6.4</v>
      </c>
      <c r="G5760">
        <v>89000</v>
      </c>
      <c r="H5760" t="s">
        <v>16467</v>
      </c>
      <c r="I5760" t="s">
        <v>16467</v>
      </c>
      <c r="J5760" t="s">
        <v>16468</v>
      </c>
      <c r="K5760" t="s">
        <v>22</v>
      </c>
      <c r="L5760">
        <v>500000</v>
      </c>
      <c r="M5760">
        <v>5060438</v>
      </c>
      <c r="N5760" t="s">
        <v>16469</v>
      </c>
      <c r="O5760">
        <v>94</v>
      </c>
      <c r="P5760" t="str">
        <f>IF(Table1[[#This Row],[score]]&gt;=8.5,"High",IF(Table1[[#This Row],[score]]&gt;=7,"Medium","Low"))</f>
        <v>Low</v>
      </c>
      <c r="Q5760" s="5">
        <f>Table1[[#This Row],[gross]]-Table1[[#This Row],[budget]]</f>
        <v>4560438</v>
      </c>
      <c r="R5760" s="5" t="str">
        <f>IF(Table1[[#This Row],[Profit]]&gt;0,"Profit","Loss")</f>
        <v>Profit</v>
      </c>
      <c r="S5760" s="6" t="str">
        <f>FLOOR(Table1[[#This Row],[year]]-1900,10)+1900 &amp; "-" &amp; FLOOR(Table1[[#This Row],[year]]-1890,10)+1900</f>
        <v>2010-2020</v>
      </c>
      <c r="T5760" s="14" t="s">
        <v>21844</v>
      </c>
      <c r="AB5760" s="14"/>
    </row>
    <row r="5761" spans="1:28" hidden="1" x14ac:dyDescent="0.3">
      <c r="A5761" t="s">
        <v>16663</v>
      </c>
      <c r="B5761" t="s">
        <v>16</v>
      </c>
      <c r="C5761" t="s">
        <v>63</v>
      </c>
      <c r="D5761">
        <v>2010</v>
      </c>
      <c r="E5761" t="s">
        <v>16664</v>
      </c>
      <c r="F5761">
        <v>6.5</v>
      </c>
      <c r="G5761">
        <v>47000</v>
      </c>
      <c r="H5761" t="s">
        <v>16665</v>
      </c>
      <c r="I5761" t="s">
        <v>16665</v>
      </c>
      <c r="J5761" t="s">
        <v>13790</v>
      </c>
      <c r="K5761" t="s">
        <v>30</v>
      </c>
      <c r="L5761">
        <v>10000000</v>
      </c>
      <c r="M5761">
        <v>4681651</v>
      </c>
      <c r="N5761" t="s">
        <v>16666</v>
      </c>
      <c r="O5761">
        <v>106</v>
      </c>
      <c r="P5761" t="str">
        <f>IF(Table1[[#This Row],[score]]&gt;=8.5,"High",IF(Table1[[#This Row],[score]]&gt;=7,"Medium","Low"))</f>
        <v>Low</v>
      </c>
      <c r="Q5761" s="5">
        <f>Table1[[#This Row],[gross]]-Table1[[#This Row],[budget]]</f>
        <v>-5318349</v>
      </c>
      <c r="R5761" s="5" t="str">
        <f>IF(Table1[[#This Row],[Profit]]&gt;0,"Profit","Loss")</f>
        <v>Loss</v>
      </c>
      <c r="S5761" s="6" t="str">
        <f>FLOOR(Table1[[#This Row],[year]]-1900,10)+1900 &amp; "-" &amp; FLOOR(Table1[[#This Row],[year]]-1890,10)+1900</f>
        <v>2010-2020</v>
      </c>
      <c r="T5761" s="14" t="s">
        <v>21886</v>
      </c>
      <c r="AB5761" s="14"/>
    </row>
    <row r="5762" spans="1:28" hidden="1" x14ac:dyDescent="0.3">
      <c r="A5762" t="s">
        <v>16460</v>
      </c>
      <c r="B5762" t="s">
        <v>33</v>
      </c>
      <c r="C5762" t="s">
        <v>41</v>
      </c>
      <c r="D5762">
        <v>2010</v>
      </c>
      <c r="E5762" t="s">
        <v>16461</v>
      </c>
      <c r="F5762">
        <v>7.7</v>
      </c>
      <c r="G5762">
        <v>85000</v>
      </c>
      <c r="H5762" t="s">
        <v>2043</v>
      </c>
      <c r="I5762" t="s">
        <v>2043</v>
      </c>
      <c r="J5762" t="s">
        <v>16462</v>
      </c>
      <c r="K5762" t="s">
        <v>30</v>
      </c>
      <c r="L5762">
        <v>14000000</v>
      </c>
      <c r="M5762">
        <v>4324817</v>
      </c>
      <c r="N5762" t="s">
        <v>5059</v>
      </c>
      <c r="O5762">
        <v>90</v>
      </c>
      <c r="P5762" t="str">
        <f>IF(Table1[[#This Row],[score]]&gt;=8.5,"High",IF(Table1[[#This Row],[score]]&gt;=7,"Medium","Low"))</f>
        <v>Medium</v>
      </c>
      <c r="Q5762" s="5">
        <f>Table1[[#This Row],[gross]]-Table1[[#This Row],[budget]]</f>
        <v>-9675183</v>
      </c>
      <c r="R5762" s="5" t="str">
        <f>IF(Table1[[#This Row],[Profit]]&gt;0,"Profit","Loss")</f>
        <v>Loss</v>
      </c>
      <c r="S5762" s="6" t="str">
        <f>FLOOR(Table1[[#This Row],[year]]-1900,10)+1900 &amp; "-" &amp; FLOOR(Table1[[#This Row],[year]]-1890,10)+1900</f>
        <v>2010-2020</v>
      </c>
      <c r="T5762" s="14" t="s">
        <v>21835</v>
      </c>
      <c r="AB5762" s="14"/>
    </row>
    <row r="5763" spans="1:28" hidden="1" x14ac:dyDescent="0.3">
      <c r="A5763" t="s">
        <v>16840</v>
      </c>
      <c r="B5763" t="s">
        <v>16</v>
      </c>
      <c r="C5763" t="s">
        <v>104</v>
      </c>
      <c r="D5763">
        <v>2010</v>
      </c>
      <c r="E5763" t="s">
        <v>16841</v>
      </c>
      <c r="F5763">
        <v>6.1</v>
      </c>
      <c r="G5763">
        <v>33000</v>
      </c>
      <c r="H5763" t="s">
        <v>9204</v>
      </c>
      <c r="I5763" t="s">
        <v>14672</v>
      </c>
      <c r="J5763" t="s">
        <v>12659</v>
      </c>
      <c r="K5763" t="s">
        <v>22</v>
      </c>
      <c r="L5763">
        <v>13000000</v>
      </c>
      <c r="M5763">
        <v>4052191</v>
      </c>
      <c r="N5763" t="s">
        <v>16842</v>
      </c>
      <c r="O5763">
        <v>109</v>
      </c>
      <c r="P5763" t="str">
        <f>IF(Table1[[#This Row],[score]]&gt;=8.5,"High",IF(Table1[[#This Row],[score]]&gt;=7,"Medium","Low"))</f>
        <v>Low</v>
      </c>
      <c r="Q5763" s="5">
        <f>Table1[[#This Row],[gross]]-Table1[[#This Row],[budget]]</f>
        <v>-8947809</v>
      </c>
      <c r="R5763" s="5" t="str">
        <f>IF(Table1[[#This Row],[Profit]]&gt;0,"Profit","Loss")</f>
        <v>Loss</v>
      </c>
      <c r="S5763" s="6" t="str">
        <f>FLOOR(Table1[[#This Row],[year]]-1900,10)+1900 &amp; "-" &amp; FLOOR(Table1[[#This Row],[year]]-1890,10)+1900</f>
        <v>2010-2020</v>
      </c>
      <c r="T5763" s="14" t="s">
        <v>21844</v>
      </c>
      <c r="AB5763" s="14"/>
    </row>
    <row r="5764" spans="1:28" hidden="1" x14ac:dyDescent="0.3">
      <c r="A5764" t="s">
        <v>16935</v>
      </c>
      <c r="B5764" t="s">
        <v>443</v>
      </c>
      <c r="C5764" t="s">
        <v>41</v>
      </c>
      <c r="D5764">
        <v>2010</v>
      </c>
      <c r="E5764" t="s">
        <v>16936</v>
      </c>
      <c r="F5764">
        <v>7</v>
      </c>
      <c r="G5764">
        <v>22000</v>
      </c>
      <c r="H5764" t="s">
        <v>9204</v>
      </c>
      <c r="I5764" t="str">
        <f>"unknown"</f>
        <v>unknown</v>
      </c>
      <c r="J5764" t="s">
        <v>12552</v>
      </c>
      <c r="K5764" t="s">
        <v>22</v>
      </c>
      <c r="L5764">
        <f>20500000</f>
        <v>20500000</v>
      </c>
      <c r="M5764">
        <v>3945217</v>
      </c>
      <c r="N5764" t="s">
        <v>16937</v>
      </c>
      <c r="O5764">
        <v>112</v>
      </c>
      <c r="P5764" t="str">
        <f>IF(Table1[[#This Row],[score]]&gt;=8.5,"High",IF(Table1[[#This Row],[score]]&gt;=7,"Medium","Low"))</f>
        <v>Medium</v>
      </c>
      <c r="Q5764" s="5">
        <f>Table1[[#This Row],[gross]]-Table1[[#This Row],[budget]]</f>
        <v>-16554783</v>
      </c>
      <c r="R5764" s="5" t="str">
        <f>IF(Table1[[#This Row],[Profit]]&gt;0,"Profit","Loss")</f>
        <v>Loss</v>
      </c>
      <c r="S5764" s="6" t="str">
        <f>FLOOR(Table1[[#This Row],[year]]-1900,10)+1900 &amp; "-" &amp; FLOOR(Table1[[#This Row],[year]]-1890,10)+1900</f>
        <v>2010-2020</v>
      </c>
      <c r="T5764" s="14" t="s">
        <v>21864</v>
      </c>
      <c r="AB5764" s="14"/>
    </row>
    <row r="5765" spans="1:28" hidden="1" x14ac:dyDescent="0.3">
      <c r="A5765" t="s">
        <v>16719</v>
      </c>
      <c r="B5765" t="s">
        <v>16</v>
      </c>
      <c r="C5765" t="s">
        <v>41</v>
      </c>
      <c r="D5765">
        <v>2010</v>
      </c>
      <c r="E5765" t="s">
        <v>16720</v>
      </c>
      <c r="F5765">
        <v>7.3</v>
      </c>
      <c r="G5765">
        <v>87000</v>
      </c>
      <c r="H5765" t="s">
        <v>16721</v>
      </c>
      <c r="I5765" t="s">
        <v>16721</v>
      </c>
      <c r="J5765" t="s">
        <v>16722</v>
      </c>
      <c r="K5765" t="s">
        <v>22</v>
      </c>
      <c r="L5765">
        <f>20500000</f>
        <v>20500000</v>
      </c>
      <c r="M5765">
        <v>3875173</v>
      </c>
      <c r="N5765" t="s">
        <v>13729</v>
      </c>
      <c r="O5765">
        <v>97</v>
      </c>
      <c r="P5765" t="str">
        <f>IF(Table1[[#This Row],[score]]&gt;=8.5,"High",IF(Table1[[#This Row],[score]]&gt;=7,"Medium","Low"))</f>
        <v>Medium</v>
      </c>
      <c r="Q5765" s="5">
        <f>Table1[[#This Row],[gross]]-Table1[[#This Row],[budget]]</f>
        <v>-16624827</v>
      </c>
      <c r="R5765" s="5" t="str">
        <f>IF(Table1[[#This Row],[Profit]]&gt;0,"Profit","Loss")</f>
        <v>Loss</v>
      </c>
      <c r="S5765" s="6" t="str">
        <f>FLOOR(Table1[[#This Row],[year]]-1900,10)+1900 &amp; "-" &amp; FLOOR(Table1[[#This Row],[year]]-1890,10)+1900</f>
        <v>2010-2020</v>
      </c>
      <c r="T5765" s="14" t="s">
        <v>21844</v>
      </c>
      <c r="AB5765" s="14"/>
    </row>
    <row r="5766" spans="1:28" hidden="1" x14ac:dyDescent="0.3">
      <c r="A5766" t="s">
        <v>16671</v>
      </c>
      <c r="B5766" t="s">
        <v>16</v>
      </c>
      <c r="C5766" t="s">
        <v>25</v>
      </c>
      <c r="D5766">
        <v>2010</v>
      </c>
      <c r="E5766" t="s">
        <v>16672</v>
      </c>
      <c r="F5766">
        <v>6.1</v>
      </c>
      <c r="G5766">
        <v>70000</v>
      </c>
      <c r="H5766" t="s">
        <v>14660</v>
      </c>
      <c r="I5766" t="s">
        <v>14660</v>
      </c>
      <c r="J5766" t="s">
        <v>15476</v>
      </c>
      <c r="K5766" t="s">
        <v>30</v>
      </c>
      <c r="L5766">
        <f>20500000</f>
        <v>20500000</v>
      </c>
      <c r="M5766">
        <v>3843774</v>
      </c>
      <c r="N5766" t="s">
        <v>16673</v>
      </c>
      <c r="O5766">
        <v>93</v>
      </c>
      <c r="P5766" t="str">
        <f>IF(Table1[[#This Row],[score]]&gt;=8.5,"High",IF(Table1[[#This Row],[score]]&gt;=7,"Medium","Low"))</f>
        <v>Low</v>
      </c>
      <c r="Q5766" s="5">
        <f>Table1[[#This Row],[gross]]-Table1[[#This Row],[budget]]</f>
        <v>-16656226</v>
      </c>
      <c r="R5766" s="5" t="str">
        <f>IF(Table1[[#This Row],[Profit]]&gt;0,"Profit","Loss")</f>
        <v>Loss</v>
      </c>
      <c r="S5766" s="6" t="str">
        <f>FLOOR(Table1[[#This Row],[year]]-1900,10)+1900 &amp; "-" &amp; FLOOR(Table1[[#This Row],[year]]-1890,10)+1900</f>
        <v>2010-2020</v>
      </c>
      <c r="T5766" s="14" t="s">
        <v>21885</v>
      </c>
      <c r="AB5766" s="14"/>
    </row>
    <row r="5767" spans="1:28" hidden="1" x14ac:dyDescent="0.3">
      <c r="A5767" t="s">
        <v>16952</v>
      </c>
      <c r="B5767" t="s">
        <v>443</v>
      </c>
      <c r="C5767" t="s">
        <v>104</v>
      </c>
      <c r="D5767">
        <v>2010</v>
      </c>
      <c r="E5767" t="s">
        <v>16953</v>
      </c>
      <c r="F5767">
        <v>6.5</v>
      </c>
      <c r="G5767">
        <v>5200</v>
      </c>
      <c r="H5767" t="s">
        <v>6598</v>
      </c>
      <c r="I5767" t="s">
        <v>6598</v>
      </c>
      <c r="J5767" t="s">
        <v>16954</v>
      </c>
      <c r="K5767" t="s">
        <v>448</v>
      </c>
      <c r="L5767">
        <f>20500000</f>
        <v>20500000</v>
      </c>
      <c r="M5767">
        <v>3696522</v>
      </c>
      <c r="N5767" t="s">
        <v>16955</v>
      </c>
      <c r="O5767">
        <v>106</v>
      </c>
      <c r="P5767" t="str">
        <f>IF(Table1[[#This Row],[score]]&gt;=8.5,"High",IF(Table1[[#This Row],[score]]&gt;=7,"Medium","Low"))</f>
        <v>Low</v>
      </c>
      <c r="Q5767" s="5">
        <f>Table1[[#This Row],[gross]]-Table1[[#This Row],[budget]]</f>
        <v>-16803478</v>
      </c>
      <c r="R5767" s="5" t="str">
        <f>IF(Table1[[#This Row],[Profit]]&gt;0,"Profit","Loss")</f>
        <v>Loss</v>
      </c>
      <c r="S5767" s="6" t="str">
        <f>FLOOR(Table1[[#This Row],[year]]-1900,10)+1900 &amp; "-" &amp; FLOOR(Table1[[#This Row],[year]]-1890,10)+1900</f>
        <v>2010-2020</v>
      </c>
      <c r="T5767" s="14" t="s">
        <v>21835</v>
      </c>
      <c r="AB5767" s="14"/>
    </row>
    <row r="5768" spans="1:28" hidden="1" x14ac:dyDescent="0.3">
      <c r="A5768" t="s">
        <v>16771</v>
      </c>
      <c r="B5768" t="s">
        <v>1974</v>
      </c>
      <c r="C5768" t="s">
        <v>34</v>
      </c>
      <c r="D5768">
        <v>2010</v>
      </c>
      <c r="E5768" t="s">
        <v>16772</v>
      </c>
      <c r="F5768">
        <v>6.8</v>
      </c>
      <c r="G5768">
        <v>37000</v>
      </c>
      <c r="H5768" t="s">
        <v>2543</v>
      </c>
      <c r="I5768" t="s">
        <v>16773</v>
      </c>
      <c r="J5768" t="s">
        <v>16774</v>
      </c>
      <c r="K5768" t="s">
        <v>22</v>
      </c>
      <c r="L5768">
        <v>8000000</v>
      </c>
      <c r="M5768">
        <v>3494154</v>
      </c>
      <c r="N5768" t="s">
        <v>16775</v>
      </c>
      <c r="O5768">
        <v>98</v>
      </c>
      <c r="P5768" t="str">
        <f>IF(Table1[[#This Row],[score]]&gt;=8.5,"High",IF(Table1[[#This Row],[score]]&gt;=7,"Medium","Low"))</f>
        <v>Low</v>
      </c>
      <c r="Q5768" s="5">
        <f>Table1[[#This Row],[gross]]-Table1[[#This Row],[budget]]</f>
        <v>-4505846</v>
      </c>
      <c r="R5768" s="5" t="str">
        <f>IF(Table1[[#This Row],[Profit]]&gt;0,"Profit","Loss")</f>
        <v>Loss</v>
      </c>
      <c r="S5768" s="6" t="str">
        <f>FLOOR(Table1[[#This Row],[year]]-1900,10)+1900 &amp; "-" &amp; FLOOR(Table1[[#This Row],[year]]-1890,10)+1900</f>
        <v>2010-2020</v>
      </c>
      <c r="T5768" s="14" t="s">
        <v>21844</v>
      </c>
      <c r="AB5768" s="14"/>
    </row>
    <row r="5769" spans="1:28" hidden="1" x14ac:dyDescent="0.3">
      <c r="A5769" t="s">
        <v>16962</v>
      </c>
      <c r="B5769" t="s">
        <v>16</v>
      </c>
      <c r="C5769" t="s">
        <v>17</v>
      </c>
      <c r="D5769">
        <v>2010</v>
      </c>
      <c r="E5769" t="s">
        <v>16963</v>
      </c>
      <c r="F5769">
        <v>6.4</v>
      </c>
      <c r="G5769">
        <v>49000</v>
      </c>
      <c r="H5769" t="s">
        <v>16964</v>
      </c>
      <c r="I5769" t="s">
        <v>16964</v>
      </c>
      <c r="J5769" t="s">
        <v>12913</v>
      </c>
      <c r="K5769" t="s">
        <v>30</v>
      </c>
      <c r="L5769">
        <v>5000000</v>
      </c>
      <c r="M5769">
        <v>2820490</v>
      </c>
      <c r="N5769" t="s">
        <v>15980</v>
      </c>
      <c r="O5769">
        <v>97</v>
      </c>
      <c r="P5769" t="str">
        <f>IF(Table1[[#This Row],[score]]&gt;=8.5,"High",IF(Table1[[#This Row],[score]]&gt;=7,"Medium","Low"))</f>
        <v>Low</v>
      </c>
      <c r="Q5769" s="5">
        <f>Table1[[#This Row],[gross]]-Table1[[#This Row],[budget]]</f>
        <v>-2179510</v>
      </c>
      <c r="R5769" s="5" t="str">
        <f>IF(Table1[[#This Row],[Profit]]&gt;0,"Profit","Loss")</f>
        <v>Loss</v>
      </c>
      <c r="S5769" s="6" t="str">
        <f>FLOOR(Table1[[#This Row],[year]]-1900,10)+1900 &amp; "-" &amp; FLOOR(Table1[[#This Row],[year]]-1890,10)+1900</f>
        <v>2010-2020</v>
      </c>
      <c r="T5769" s="14" t="s">
        <v>21844</v>
      </c>
      <c r="AB5769" s="14"/>
    </row>
    <row r="5770" spans="1:28" hidden="1" x14ac:dyDescent="0.3">
      <c r="A5770" t="s">
        <v>16806</v>
      </c>
      <c r="B5770" t="s">
        <v>16</v>
      </c>
      <c r="C5770" t="s">
        <v>34</v>
      </c>
      <c r="D5770">
        <v>2010</v>
      </c>
      <c r="E5770" t="s">
        <v>16294</v>
      </c>
      <c r="F5770">
        <v>5.6</v>
      </c>
      <c r="G5770">
        <v>12000</v>
      </c>
      <c r="H5770" t="s">
        <v>816</v>
      </c>
      <c r="I5770" t="s">
        <v>11995</v>
      </c>
      <c r="J5770" t="s">
        <v>16807</v>
      </c>
      <c r="K5770" t="s">
        <v>30</v>
      </c>
      <c r="L5770">
        <v>5000000</v>
      </c>
      <c r="M5770">
        <v>2648195</v>
      </c>
      <c r="N5770" t="s">
        <v>539</v>
      </c>
      <c r="O5770">
        <v>93</v>
      </c>
      <c r="P5770" t="str">
        <f>IF(Table1[[#This Row],[score]]&gt;=8.5,"High",IF(Table1[[#This Row],[score]]&gt;=7,"Medium","Low"))</f>
        <v>Low</v>
      </c>
      <c r="Q5770" s="5">
        <f>Table1[[#This Row],[gross]]-Table1[[#This Row],[budget]]</f>
        <v>-2351805</v>
      </c>
      <c r="R5770" s="5" t="str">
        <f>IF(Table1[[#This Row],[Profit]]&gt;0,"Profit","Loss")</f>
        <v>Loss</v>
      </c>
      <c r="S5770" s="6" t="str">
        <f>FLOOR(Table1[[#This Row],[year]]-1900,10)+1900 &amp; "-" &amp; FLOOR(Table1[[#This Row],[year]]-1890,10)+1900</f>
        <v>2010-2020</v>
      </c>
      <c r="T5770" s="14" t="s">
        <v>21835</v>
      </c>
      <c r="AB5770" s="14"/>
    </row>
    <row r="5771" spans="1:28" hidden="1" x14ac:dyDescent="0.3">
      <c r="A5771" t="s">
        <v>16914</v>
      </c>
      <c r="B5771" t="s">
        <v>16</v>
      </c>
      <c r="C5771" t="s">
        <v>41</v>
      </c>
      <c r="D5771">
        <v>2010</v>
      </c>
      <c r="E5771" t="s">
        <v>16915</v>
      </c>
      <c r="F5771">
        <v>6</v>
      </c>
      <c r="G5771">
        <v>19000</v>
      </c>
      <c r="H5771" t="s">
        <v>16916</v>
      </c>
      <c r="I5771" t="s">
        <v>16917</v>
      </c>
      <c r="J5771" t="s">
        <v>5026</v>
      </c>
      <c r="K5771" t="s">
        <v>30</v>
      </c>
      <c r="L5771">
        <v>12000000</v>
      </c>
      <c r="M5771">
        <v>2169799</v>
      </c>
      <c r="N5771" t="s">
        <v>16918</v>
      </c>
      <c r="O5771">
        <v>108</v>
      </c>
      <c r="P5771" t="str">
        <f>IF(Table1[[#This Row],[score]]&gt;=8.5,"High",IF(Table1[[#This Row],[score]]&gt;=7,"Medium","Low"))</f>
        <v>Low</v>
      </c>
      <c r="Q5771" s="5">
        <f>Table1[[#This Row],[gross]]-Table1[[#This Row],[budget]]</f>
        <v>-9830201</v>
      </c>
      <c r="R5771" s="5" t="str">
        <f>IF(Table1[[#This Row],[Profit]]&gt;0,"Profit","Loss")</f>
        <v>Loss</v>
      </c>
      <c r="S5771" s="6" t="str">
        <f>FLOOR(Table1[[#This Row],[year]]-1900,10)+1900 &amp; "-" &amp; FLOOR(Table1[[#This Row],[year]]-1890,10)+1900</f>
        <v>2010-2020</v>
      </c>
      <c r="T5771" s="14" t="s">
        <v>21844</v>
      </c>
      <c r="AB5771" s="14"/>
    </row>
    <row r="5772" spans="1:28" hidden="1" x14ac:dyDescent="0.3">
      <c r="A5772" t="s">
        <v>16799</v>
      </c>
      <c r="B5772" t="s">
        <v>16</v>
      </c>
      <c r="C5772" t="s">
        <v>63</v>
      </c>
      <c r="D5772">
        <v>2010</v>
      </c>
      <c r="E5772" t="s">
        <v>16800</v>
      </c>
      <c r="F5772">
        <v>7.1</v>
      </c>
      <c r="G5772">
        <v>32000</v>
      </c>
      <c r="H5772" t="s">
        <v>16801</v>
      </c>
      <c r="I5772" t="s">
        <v>16801</v>
      </c>
      <c r="J5772" t="s">
        <v>9932</v>
      </c>
      <c r="K5772" t="s">
        <v>195</v>
      </c>
      <c r="L5772">
        <f>20500000</f>
        <v>20500000</v>
      </c>
      <c r="M5772">
        <v>1870392</v>
      </c>
      <c r="N5772" t="s">
        <v>12200</v>
      </c>
      <c r="O5772">
        <v>112</v>
      </c>
      <c r="P5772" t="str">
        <f>IF(Table1[[#This Row],[score]]&gt;=8.5,"High",IF(Table1[[#This Row],[score]]&gt;=7,"Medium","Low"))</f>
        <v>Medium</v>
      </c>
      <c r="Q5772" s="5">
        <f>Table1[[#This Row],[gross]]-Table1[[#This Row],[budget]]</f>
        <v>-18629608</v>
      </c>
      <c r="R5772" s="5" t="str">
        <f>IF(Table1[[#This Row],[Profit]]&gt;0,"Profit","Loss")</f>
        <v>Loss</v>
      </c>
      <c r="S5772" s="6" t="str">
        <f>FLOOR(Table1[[#This Row],[year]]-1900,10)+1900 &amp; "-" &amp; FLOOR(Table1[[#This Row],[year]]-1890,10)+1900</f>
        <v>2010-2020</v>
      </c>
      <c r="T5772" s="14" t="s">
        <v>21860</v>
      </c>
      <c r="AB5772" s="14"/>
    </row>
    <row r="5773" spans="1:28" hidden="1" x14ac:dyDescent="0.3">
      <c r="A5773" t="s">
        <v>16767</v>
      </c>
      <c r="B5773" t="s">
        <v>16</v>
      </c>
      <c r="C5773" t="s">
        <v>104</v>
      </c>
      <c r="D5773">
        <v>2010</v>
      </c>
      <c r="E5773" t="s">
        <v>16768</v>
      </c>
      <c r="F5773">
        <v>6.3</v>
      </c>
      <c r="G5773">
        <v>54000</v>
      </c>
      <c r="H5773" t="s">
        <v>16769</v>
      </c>
      <c r="I5773" t="s">
        <v>16770</v>
      </c>
      <c r="J5773" t="s">
        <v>12035</v>
      </c>
      <c r="K5773" t="s">
        <v>30</v>
      </c>
      <c r="L5773">
        <f>20500000</f>
        <v>20500000</v>
      </c>
      <c r="M5773">
        <v>1754389</v>
      </c>
      <c r="N5773" t="s">
        <v>15133</v>
      </c>
      <c r="O5773">
        <v>101</v>
      </c>
      <c r="P5773" t="str">
        <f>IF(Table1[[#This Row],[score]]&gt;=8.5,"High",IF(Table1[[#This Row],[score]]&gt;=7,"Medium","Low"))</f>
        <v>Low</v>
      </c>
      <c r="Q5773" s="5">
        <f>Table1[[#This Row],[gross]]-Table1[[#This Row],[budget]]</f>
        <v>-18745611</v>
      </c>
      <c r="R5773" s="5" t="str">
        <f>IF(Table1[[#This Row],[Profit]]&gt;0,"Profit","Loss")</f>
        <v>Loss</v>
      </c>
      <c r="S5773" s="6" t="str">
        <f>FLOOR(Table1[[#This Row],[year]]-1900,10)+1900 &amp; "-" &amp; FLOOR(Table1[[#This Row],[year]]-1890,10)+1900</f>
        <v>2010-2020</v>
      </c>
      <c r="T5773" s="14" t="s">
        <v>21843</v>
      </c>
      <c r="AB5773" s="14"/>
    </row>
    <row r="5774" spans="1:28" hidden="1" x14ac:dyDescent="0.3">
      <c r="A5774" t="s">
        <v>16898</v>
      </c>
      <c r="B5774" t="s">
        <v>16</v>
      </c>
      <c r="C5774" t="s">
        <v>52</v>
      </c>
      <c r="D5774">
        <v>2010</v>
      </c>
      <c r="E5774" t="s">
        <v>16899</v>
      </c>
      <c r="F5774">
        <v>4.9000000000000004</v>
      </c>
      <c r="G5774">
        <v>25000</v>
      </c>
      <c r="H5774" t="s">
        <v>11922</v>
      </c>
      <c r="I5774" t="s">
        <v>16900</v>
      </c>
      <c r="J5774" t="s">
        <v>11949</v>
      </c>
      <c r="K5774" t="s">
        <v>30</v>
      </c>
      <c r="L5774">
        <v>10000000</v>
      </c>
      <c r="M5774">
        <v>1671196</v>
      </c>
      <c r="N5774" t="s">
        <v>16901</v>
      </c>
      <c r="O5774">
        <v>92</v>
      </c>
      <c r="P5774" t="str">
        <f>IF(Table1[[#This Row],[score]]&gt;=8.5,"High",IF(Table1[[#This Row],[score]]&gt;=7,"Medium","Low"))</f>
        <v>Low</v>
      </c>
      <c r="Q5774" s="5">
        <f>Table1[[#This Row],[gross]]-Table1[[#This Row],[budget]]</f>
        <v>-8328804</v>
      </c>
      <c r="R5774" s="5" t="str">
        <f>IF(Table1[[#This Row],[Profit]]&gt;0,"Profit","Loss")</f>
        <v>Loss</v>
      </c>
      <c r="S5774" s="6" t="str">
        <f>FLOOR(Table1[[#This Row],[year]]-1900,10)+1900 &amp; "-" &amp; FLOOR(Table1[[#This Row],[year]]-1890,10)+1900</f>
        <v>2010-2020</v>
      </c>
      <c r="T5774" s="14" t="s">
        <v>21837</v>
      </c>
      <c r="AB5774" s="14"/>
    </row>
    <row r="5775" spans="1:28" hidden="1" x14ac:dyDescent="0.3">
      <c r="A5775" t="s">
        <v>16478</v>
      </c>
      <c r="B5775" t="s">
        <v>16</v>
      </c>
      <c r="C5775" t="s">
        <v>52</v>
      </c>
      <c r="D5775">
        <v>2010</v>
      </c>
      <c r="E5775" t="s">
        <v>16479</v>
      </c>
      <c r="F5775">
        <v>6.3</v>
      </c>
      <c r="G5775">
        <v>79000</v>
      </c>
      <c r="H5775" t="s">
        <v>16480</v>
      </c>
      <c r="I5775" t="s">
        <v>16481</v>
      </c>
      <c r="J5775" t="s">
        <v>16482</v>
      </c>
      <c r="K5775" t="s">
        <v>30</v>
      </c>
      <c r="L5775">
        <v>2000000</v>
      </c>
      <c r="M5775">
        <v>1278650</v>
      </c>
      <c r="N5775" t="s">
        <v>3778</v>
      </c>
      <c r="O5775">
        <v>108</v>
      </c>
      <c r="P5775" t="str">
        <f>IF(Table1[[#This Row],[score]]&gt;=8.5,"High",IF(Table1[[#This Row],[score]]&gt;=7,"Medium","Low"))</f>
        <v>Low</v>
      </c>
      <c r="Q5775" s="5">
        <f>Table1[[#This Row],[gross]]-Table1[[#This Row],[budget]]</f>
        <v>-721350</v>
      </c>
      <c r="R5775" s="5" t="str">
        <f>IF(Table1[[#This Row],[Profit]]&gt;0,"Profit","Loss")</f>
        <v>Loss</v>
      </c>
      <c r="S5775" s="6" t="str">
        <f>FLOOR(Table1[[#This Row],[year]]-1900,10)+1900 &amp; "-" &amp; FLOOR(Table1[[#This Row],[year]]-1890,10)+1900</f>
        <v>2010-2020</v>
      </c>
      <c r="T5775" s="14" t="s">
        <v>21839</v>
      </c>
      <c r="AB5775" s="14"/>
    </row>
    <row r="5776" spans="1:28" hidden="1" x14ac:dyDescent="0.3">
      <c r="A5776" t="s">
        <v>16683</v>
      </c>
      <c r="B5776" t="s">
        <v>443</v>
      </c>
      <c r="C5776" t="s">
        <v>17</v>
      </c>
      <c r="D5776">
        <v>2010</v>
      </c>
      <c r="E5776" t="s">
        <v>16684</v>
      </c>
      <c r="F5776">
        <v>6.7</v>
      </c>
      <c r="G5776">
        <v>15000</v>
      </c>
      <c r="H5776" t="s">
        <v>16685</v>
      </c>
      <c r="I5776" t="s">
        <v>16686</v>
      </c>
      <c r="J5776" t="s">
        <v>16687</v>
      </c>
      <c r="K5776" t="s">
        <v>13048</v>
      </c>
      <c r="L5776">
        <f>20500000</f>
        <v>20500000</v>
      </c>
      <c r="M5776">
        <v>1214424</v>
      </c>
      <c r="N5776" t="s">
        <v>16688</v>
      </c>
      <c r="O5776">
        <v>114</v>
      </c>
      <c r="P5776" t="str">
        <f>IF(Table1[[#This Row],[score]]&gt;=8.5,"High",IF(Table1[[#This Row],[score]]&gt;=7,"Medium","Low"))</f>
        <v>Low</v>
      </c>
      <c r="Q5776" s="5">
        <f>Table1[[#This Row],[gross]]-Table1[[#This Row],[budget]]</f>
        <v>-19285576</v>
      </c>
      <c r="R5776" s="5" t="str">
        <f>IF(Table1[[#This Row],[Profit]]&gt;0,"Profit","Loss")</f>
        <v>Loss</v>
      </c>
      <c r="S5776" s="6" t="str">
        <f>FLOOR(Table1[[#This Row],[year]]-1900,10)+1900 &amp; "-" &amp; FLOOR(Table1[[#This Row],[year]]-1890,10)+1900</f>
        <v>2010-2020</v>
      </c>
      <c r="T5776" s="14" t="s">
        <v>21842</v>
      </c>
      <c r="AB5776" s="14"/>
    </row>
    <row r="5777" spans="1:28" hidden="1" x14ac:dyDescent="0.3">
      <c r="A5777" t="s">
        <v>16820</v>
      </c>
      <c r="B5777" t="s">
        <v>33</v>
      </c>
      <c r="C5777" t="s">
        <v>25</v>
      </c>
      <c r="D5777">
        <v>2010</v>
      </c>
      <c r="E5777" t="s">
        <v>16821</v>
      </c>
      <c r="F5777">
        <v>6.6</v>
      </c>
      <c r="G5777">
        <v>13000</v>
      </c>
      <c r="H5777" t="s">
        <v>8350</v>
      </c>
      <c r="I5777" t="s">
        <v>14851</v>
      </c>
      <c r="J5777" t="s">
        <v>15799</v>
      </c>
      <c r="K5777" t="s">
        <v>30</v>
      </c>
      <c r="L5777">
        <v>2000000</v>
      </c>
      <c r="M5777">
        <v>1205257</v>
      </c>
      <c r="N5777" t="s">
        <v>11113</v>
      </c>
      <c r="O5777">
        <v>104</v>
      </c>
      <c r="P5777" t="str">
        <f>IF(Table1[[#This Row],[score]]&gt;=8.5,"High",IF(Table1[[#This Row],[score]]&gt;=7,"Medium","Low"))</f>
        <v>Low</v>
      </c>
      <c r="Q5777" s="5">
        <f>Table1[[#This Row],[gross]]-Table1[[#This Row],[budget]]</f>
        <v>-794743</v>
      </c>
      <c r="R5777" s="5" t="str">
        <f>IF(Table1[[#This Row],[Profit]]&gt;0,"Profit","Loss")</f>
        <v>Loss</v>
      </c>
      <c r="S5777" s="6" t="str">
        <f>FLOOR(Table1[[#This Row],[year]]-1900,10)+1900 &amp; "-" &amp; FLOOR(Table1[[#This Row],[year]]-1890,10)+1900</f>
        <v>2010-2020</v>
      </c>
      <c r="T5777" s="14" t="s">
        <v>21844</v>
      </c>
      <c r="AB5777" s="14"/>
    </row>
    <row r="5778" spans="1:28" hidden="1" x14ac:dyDescent="0.3">
      <c r="A5778" t="s">
        <v>16867</v>
      </c>
      <c r="B5778" t="s">
        <v>33</v>
      </c>
      <c r="C5778" t="s">
        <v>17</v>
      </c>
      <c r="D5778">
        <v>2010</v>
      </c>
      <c r="E5778" t="s">
        <v>16868</v>
      </c>
      <c r="F5778">
        <v>6.4</v>
      </c>
      <c r="G5778">
        <v>2600</v>
      </c>
      <c r="H5778" t="s">
        <v>16869</v>
      </c>
      <c r="I5778" t="s">
        <v>16870</v>
      </c>
      <c r="J5778" t="s">
        <v>9801</v>
      </c>
      <c r="K5778" t="s">
        <v>30</v>
      </c>
      <c r="L5778">
        <f>20500000</f>
        <v>20500000</v>
      </c>
      <c r="M5778">
        <v>814906</v>
      </c>
      <c r="N5778" t="s">
        <v>16871</v>
      </c>
      <c r="O5778">
        <v>111</v>
      </c>
      <c r="P5778" t="str">
        <f>IF(Table1[[#This Row],[score]]&gt;=8.5,"High",IF(Table1[[#This Row],[score]]&gt;=7,"Medium","Low"))</f>
        <v>Low</v>
      </c>
      <c r="Q5778" s="5">
        <f>Table1[[#This Row],[gross]]-Table1[[#This Row],[budget]]</f>
        <v>-19685094</v>
      </c>
      <c r="R5778" s="5" t="str">
        <f>IF(Table1[[#This Row],[Profit]]&gt;0,"Profit","Loss")</f>
        <v>Loss</v>
      </c>
      <c r="S5778" s="6" t="str">
        <f>FLOOR(Table1[[#This Row],[year]]-1900,10)+1900 &amp; "-" &amp; FLOOR(Table1[[#This Row],[year]]-1890,10)+1900</f>
        <v>2010-2020</v>
      </c>
      <c r="T5778" s="14" t="s">
        <v>21847</v>
      </c>
      <c r="AB5778" s="14"/>
    </row>
    <row r="5779" spans="1:28" hidden="1" x14ac:dyDescent="0.3">
      <c r="A5779" t="s">
        <v>16843</v>
      </c>
      <c r="B5779" t="s">
        <v>16</v>
      </c>
      <c r="C5779" t="s">
        <v>41</v>
      </c>
      <c r="D5779">
        <v>2010</v>
      </c>
      <c r="E5779" t="s">
        <v>16844</v>
      </c>
      <c r="F5779">
        <v>5.8</v>
      </c>
      <c r="G5779">
        <v>4800</v>
      </c>
      <c r="H5779" t="s">
        <v>13158</v>
      </c>
      <c r="I5779" t="s">
        <v>16845</v>
      </c>
      <c r="J5779" t="s">
        <v>1712</v>
      </c>
      <c r="K5779" t="s">
        <v>448</v>
      </c>
      <c r="L5779">
        <v>7000000</v>
      </c>
      <c r="M5779">
        <v>649626</v>
      </c>
      <c r="N5779" t="s">
        <v>9054</v>
      </c>
      <c r="O5779">
        <v>108</v>
      </c>
      <c r="P5779" t="str">
        <f>IF(Table1[[#This Row],[score]]&gt;=8.5,"High",IF(Table1[[#This Row],[score]]&gt;=7,"Medium","Low"))</f>
        <v>Low</v>
      </c>
      <c r="Q5779" s="5">
        <f>Table1[[#This Row],[gross]]-Table1[[#This Row],[budget]]</f>
        <v>-6350374</v>
      </c>
      <c r="R5779" s="5" t="str">
        <f>IF(Table1[[#This Row],[Profit]]&gt;0,"Profit","Loss")</f>
        <v>Loss</v>
      </c>
      <c r="S5779" s="6" t="str">
        <f>FLOOR(Table1[[#This Row],[year]]-1900,10)+1900 &amp; "-" &amp; FLOOR(Table1[[#This Row],[year]]-1890,10)+1900</f>
        <v>2010-2020</v>
      </c>
      <c r="T5779" s="14" t="s">
        <v>21864</v>
      </c>
      <c r="AB5779" s="14"/>
    </row>
    <row r="5780" spans="1:28" hidden="1" x14ac:dyDescent="0.3">
      <c r="A5780" t="s">
        <v>16959</v>
      </c>
      <c r="B5780" t="s">
        <v>443</v>
      </c>
      <c r="C5780" t="s">
        <v>41</v>
      </c>
      <c r="D5780">
        <v>2010</v>
      </c>
      <c r="E5780" t="s">
        <v>16960</v>
      </c>
      <c r="F5780">
        <v>5.7</v>
      </c>
      <c r="G5780">
        <v>13000</v>
      </c>
      <c r="H5780" t="s">
        <v>7172</v>
      </c>
      <c r="I5780" t="s">
        <v>7172</v>
      </c>
      <c r="J5780" t="s">
        <v>16961</v>
      </c>
      <c r="K5780" t="s">
        <v>30</v>
      </c>
      <c r="L5780">
        <f>20500000</f>
        <v>20500000</v>
      </c>
      <c r="M5780">
        <v>635162</v>
      </c>
      <c r="N5780" t="s">
        <v>7174</v>
      </c>
      <c r="O5780">
        <v>86</v>
      </c>
      <c r="P5780" t="str">
        <f>IF(Table1[[#This Row],[score]]&gt;=8.5,"High",IF(Table1[[#This Row],[score]]&gt;=7,"Medium","Low"))</f>
        <v>Low</v>
      </c>
      <c r="Q5780" s="5">
        <f>Table1[[#This Row],[gross]]-Table1[[#This Row],[budget]]</f>
        <v>-19864838</v>
      </c>
      <c r="R5780" s="5" t="str">
        <f>IF(Table1[[#This Row],[Profit]]&gt;0,"Profit","Loss")</f>
        <v>Loss</v>
      </c>
      <c r="S5780" s="6" t="str">
        <f>FLOOR(Table1[[#This Row],[year]]-1900,10)+1900 &amp; "-" &amp; FLOOR(Table1[[#This Row],[year]]-1890,10)+1900</f>
        <v>2010-2020</v>
      </c>
      <c r="T5780" s="14" t="s">
        <v>21842</v>
      </c>
      <c r="AB5780" s="14"/>
    </row>
    <row r="5781" spans="1:28" hidden="1" x14ac:dyDescent="0.3">
      <c r="A5781" t="s">
        <v>16796</v>
      </c>
      <c r="B5781" t="s">
        <v>16</v>
      </c>
      <c r="C5781" t="s">
        <v>41</v>
      </c>
      <c r="D5781">
        <v>2010</v>
      </c>
      <c r="E5781" t="s">
        <v>16797</v>
      </c>
      <c r="F5781">
        <v>6.2</v>
      </c>
      <c r="G5781">
        <v>22000</v>
      </c>
      <c r="H5781" t="s">
        <v>12659</v>
      </c>
      <c r="I5781" t="s">
        <v>12659</v>
      </c>
      <c r="J5781" t="s">
        <v>10464</v>
      </c>
      <c r="K5781" t="s">
        <v>30</v>
      </c>
      <c r="L5781">
        <f>20500000</f>
        <v>20500000</v>
      </c>
      <c r="M5781">
        <v>626396</v>
      </c>
      <c r="N5781" t="s">
        <v>16798</v>
      </c>
      <c r="O5781">
        <v>108</v>
      </c>
      <c r="P5781" t="str">
        <f>IF(Table1[[#This Row],[score]]&gt;=8.5,"High",IF(Table1[[#This Row],[score]]&gt;=7,"Medium","Low"))</f>
        <v>Low</v>
      </c>
      <c r="Q5781" s="5">
        <f>Table1[[#This Row],[gross]]-Table1[[#This Row],[budget]]</f>
        <v>-19873604</v>
      </c>
      <c r="R5781" s="5" t="str">
        <f>IF(Table1[[#This Row],[Profit]]&gt;0,"Profit","Loss")</f>
        <v>Loss</v>
      </c>
      <c r="S5781" s="6" t="str">
        <f>FLOOR(Table1[[#This Row],[year]]-1900,10)+1900 &amp; "-" &amp; FLOOR(Table1[[#This Row],[year]]-1890,10)+1900</f>
        <v>2010-2020</v>
      </c>
      <c r="T5781" s="14" t="s">
        <v>21836</v>
      </c>
      <c r="AB5781" s="14"/>
    </row>
    <row r="5782" spans="1:28" hidden="1" x14ac:dyDescent="0.3">
      <c r="A5782" t="s">
        <v>5970</v>
      </c>
      <c r="B5782" t="s">
        <v>16</v>
      </c>
      <c r="C5782" t="s">
        <v>104</v>
      </c>
      <c r="D5782">
        <v>2010</v>
      </c>
      <c r="E5782" t="s">
        <v>16824</v>
      </c>
      <c r="F5782">
        <v>6.9</v>
      </c>
      <c r="G5782">
        <v>42000</v>
      </c>
      <c r="H5782" t="s">
        <v>9298</v>
      </c>
      <c r="I5782" t="s">
        <v>16825</v>
      </c>
      <c r="J5782" t="s">
        <v>10230</v>
      </c>
      <c r="K5782" t="s">
        <v>30</v>
      </c>
      <c r="L5782">
        <v>4000000</v>
      </c>
      <c r="M5782">
        <v>595802</v>
      </c>
      <c r="N5782" t="s">
        <v>14828</v>
      </c>
      <c r="O5782">
        <v>106</v>
      </c>
      <c r="P5782" t="str">
        <f>IF(Table1[[#This Row],[score]]&gt;=8.5,"High",IF(Table1[[#This Row],[score]]&gt;=7,"Medium","Low"))</f>
        <v>Low</v>
      </c>
      <c r="Q5782" s="5">
        <f>Table1[[#This Row],[gross]]-Table1[[#This Row],[budget]]</f>
        <v>-3404198</v>
      </c>
      <c r="R5782" s="5" t="str">
        <f>IF(Table1[[#This Row],[Profit]]&gt;0,"Profit","Loss")</f>
        <v>Loss</v>
      </c>
      <c r="S5782" s="6" t="str">
        <f>FLOOR(Table1[[#This Row],[year]]-1900,10)+1900 &amp; "-" &amp; FLOOR(Table1[[#This Row],[year]]-1890,10)+1900</f>
        <v>2010-2020</v>
      </c>
      <c r="T5782" s="14" t="s">
        <v>21871</v>
      </c>
      <c r="AB5782" s="14"/>
    </row>
    <row r="5783" spans="1:28" hidden="1" x14ac:dyDescent="0.3">
      <c r="A5783" t="s">
        <v>16943</v>
      </c>
      <c r="B5783" t="s">
        <v>16</v>
      </c>
      <c r="C5783" t="s">
        <v>41</v>
      </c>
      <c r="D5783">
        <v>2010</v>
      </c>
      <c r="E5783" t="s">
        <v>16944</v>
      </c>
      <c r="F5783">
        <v>6.8</v>
      </c>
      <c r="G5783">
        <v>26000</v>
      </c>
      <c r="H5783" t="s">
        <v>16945</v>
      </c>
      <c r="I5783" t="s">
        <v>16945</v>
      </c>
      <c r="J5783" t="s">
        <v>16946</v>
      </c>
      <c r="K5783" t="s">
        <v>30</v>
      </c>
      <c r="L5783">
        <v>500000</v>
      </c>
      <c r="M5783">
        <v>453708</v>
      </c>
      <c r="N5783" t="s">
        <v>16947</v>
      </c>
      <c r="O5783">
        <v>93</v>
      </c>
      <c r="P5783" t="str">
        <f>IF(Table1[[#This Row],[score]]&gt;=8.5,"High",IF(Table1[[#This Row],[score]]&gt;=7,"Medium","Low"))</f>
        <v>Low</v>
      </c>
      <c r="Q5783" s="5">
        <f>Table1[[#This Row],[gross]]-Table1[[#This Row],[budget]]</f>
        <v>-46292</v>
      </c>
      <c r="R5783" s="5" t="str">
        <f>IF(Table1[[#This Row],[Profit]]&gt;0,"Profit","Loss")</f>
        <v>Loss</v>
      </c>
      <c r="S5783" s="6" t="str">
        <f>FLOOR(Table1[[#This Row],[year]]-1900,10)+1900 &amp; "-" &amp; FLOOR(Table1[[#This Row],[year]]-1890,10)+1900</f>
        <v>2010-2020</v>
      </c>
      <c r="T5783" s="14" t="s">
        <v>21837</v>
      </c>
      <c r="AB5783" s="14"/>
    </row>
    <row r="5784" spans="1:28" hidden="1" x14ac:dyDescent="0.3">
      <c r="A5784" t="s">
        <v>16938</v>
      </c>
      <c r="B5784" t="s">
        <v>16</v>
      </c>
      <c r="C5784" t="s">
        <v>17</v>
      </c>
      <c r="D5784">
        <v>2010</v>
      </c>
      <c r="E5784" t="s">
        <v>16939</v>
      </c>
      <c r="F5784">
        <v>7</v>
      </c>
      <c r="G5784">
        <v>51000</v>
      </c>
      <c r="H5784" t="s">
        <v>16940</v>
      </c>
      <c r="I5784" t="s">
        <v>16940</v>
      </c>
      <c r="J5784" t="s">
        <v>11997</v>
      </c>
      <c r="K5784" t="s">
        <v>30</v>
      </c>
      <c r="L5784">
        <v>7000000</v>
      </c>
      <c r="M5784">
        <v>449702</v>
      </c>
      <c r="N5784" t="s">
        <v>16941</v>
      </c>
      <c r="O5784">
        <v>106</v>
      </c>
      <c r="P5784" t="str">
        <f>IF(Table1[[#This Row],[score]]&gt;=8.5,"High",IF(Table1[[#This Row],[score]]&gt;=7,"Medium","Low"))</f>
        <v>Medium</v>
      </c>
      <c r="Q5784" s="5">
        <f>Table1[[#This Row],[gross]]-Table1[[#This Row],[budget]]</f>
        <v>-6550298</v>
      </c>
      <c r="R5784" s="5" t="str">
        <f>IF(Table1[[#This Row],[Profit]]&gt;0,"Profit","Loss")</f>
        <v>Loss</v>
      </c>
      <c r="S5784" s="6" t="str">
        <f>FLOOR(Table1[[#This Row],[year]]-1900,10)+1900 &amp; "-" &amp; FLOOR(Table1[[#This Row],[year]]-1890,10)+1900</f>
        <v>2010-2020</v>
      </c>
      <c r="T5784" s="14" t="s">
        <v>21837</v>
      </c>
      <c r="AB5784" s="14"/>
    </row>
    <row r="5785" spans="1:28" hidden="1" x14ac:dyDescent="0.3">
      <c r="A5785" t="s">
        <v>16872</v>
      </c>
      <c r="B5785" t="s">
        <v>443</v>
      </c>
      <c r="C5785" t="s">
        <v>17</v>
      </c>
      <c r="D5785">
        <v>2010</v>
      </c>
      <c r="E5785" t="s">
        <v>16873</v>
      </c>
      <c r="F5785">
        <v>8.1999999999999993</v>
      </c>
      <c r="G5785">
        <v>43000</v>
      </c>
      <c r="H5785" t="s">
        <v>16874</v>
      </c>
      <c r="I5785" t="s">
        <v>16874</v>
      </c>
      <c r="J5785" t="s">
        <v>16875</v>
      </c>
      <c r="K5785" t="s">
        <v>10197</v>
      </c>
      <c r="L5785" s="5">
        <f>20500000</f>
        <v>20500000</v>
      </c>
      <c r="M5785" s="5">
        <v>434862</v>
      </c>
      <c r="N5785" t="s">
        <v>16876</v>
      </c>
      <c r="O5785">
        <v>134</v>
      </c>
      <c r="P5785" t="str">
        <f>IF(Table1[[#This Row],[score]]&gt;=8.5,"High",IF(Table1[[#This Row],[score]]&gt;=7,"Medium","Low"))</f>
        <v>Medium</v>
      </c>
      <c r="Q5785" s="5">
        <f>Table1[[#This Row],[gross]]-Table1[[#This Row],[budget]]</f>
        <v>-20065138</v>
      </c>
      <c r="R5785" s="5" t="str">
        <f>IF(Table1[[#This Row],[Profit]]&gt;0,"Profit","Loss")</f>
        <v>Loss</v>
      </c>
      <c r="S5785" s="6" t="str">
        <f>FLOOR(Table1[[#This Row],[year]]-1900,10)+1900 &amp; "-" &amp; FLOOR(Table1[[#This Row],[year]]-1890,10)+1900</f>
        <v>2010-2020</v>
      </c>
      <c r="T5785" s="14" t="s">
        <v>21867</v>
      </c>
      <c r="AB5785" s="14"/>
    </row>
    <row r="5786" spans="1:28" hidden="1" x14ac:dyDescent="0.3">
      <c r="A5786" t="s">
        <v>16639</v>
      </c>
      <c r="B5786" t="s">
        <v>16</v>
      </c>
      <c r="C5786" t="s">
        <v>34</v>
      </c>
      <c r="D5786">
        <v>2010</v>
      </c>
      <c r="E5786" t="s">
        <v>16640</v>
      </c>
      <c r="F5786">
        <v>6.7</v>
      </c>
      <c r="G5786">
        <v>76000</v>
      </c>
      <c r="H5786" t="s">
        <v>11649</v>
      </c>
      <c r="I5786" t="s">
        <v>11649</v>
      </c>
      <c r="J5786" t="s">
        <v>15601</v>
      </c>
      <c r="K5786" t="s">
        <v>30</v>
      </c>
      <c r="L5786">
        <v>2500000</v>
      </c>
      <c r="M5786">
        <v>422618</v>
      </c>
      <c r="N5786" t="s">
        <v>12948</v>
      </c>
      <c r="O5786">
        <v>96</v>
      </c>
      <c r="P5786" t="str">
        <f>IF(Table1[[#This Row],[score]]&gt;=8.5,"High",IF(Table1[[#This Row],[score]]&gt;=7,"Medium","Low"))</f>
        <v>Low</v>
      </c>
      <c r="Q5786" s="5">
        <f>Table1[[#This Row],[gross]]-Table1[[#This Row],[budget]]</f>
        <v>-2077382</v>
      </c>
      <c r="R5786" s="5" t="str">
        <f>IF(Table1[[#This Row],[Profit]]&gt;0,"Profit","Loss")</f>
        <v>Loss</v>
      </c>
      <c r="S5786" s="6" t="str">
        <f>FLOOR(Table1[[#This Row],[year]]-1900,10)+1900 &amp; "-" &amp; FLOOR(Table1[[#This Row],[year]]-1890,10)+1900</f>
        <v>2010-2020</v>
      </c>
      <c r="T5786" s="14" t="s">
        <v>21868</v>
      </c>
      <c r="AB5786" s="14"/>
    </row>
    <row r="5787" spans="1:28" hidden="1" x14ac:dyDescent="0.3">
      <c r="A5787" t="s">
        <v>16860</v>
      </c>
      <c r="B5787" t="s">
        <v>443</v>
      </c>
      <c r="C5787" t="s">
        <v>104</v>
      </c>
      <c r="D5787">
        <v>2010</v>
      </c>
      <c r="E5787" t="s">
        <v>16861</v>
      </c>
      <c r="F5787">
        <v>7</v>
      </c>
      <c r="G5787">
        <v>6900</v>
      </c>
      <c r="H5787" t="s">
        <v>16862</v>
      </c>
      <c r="I5787" t="s">
        <v>16862</v>
      </c>
      <c r="J5787" t="s">
        <v>10094</v>
      </c>
      <c r="K5787" t="s">
        <v>5762</v>
      </c>
      <c r="L5787">
        <f>20500000</f>
        <v>20500000</v>
      </c>
      <c r="M5787">
        <v>416675</v>
      </c>
      <c r="N5787" t="s">
        <v>16863</v>
      </c>
      <c r="O5787">
        <v>118</v>
      </c>
      <c r="P5787" t="str">
        <f>IF(Table1[[#This Row],[score]]&gt;=8.5,"High",IF(Table1[[#This Row],[score]]&gt;=7,"Medium","Low"))</f>
        <v>Medium</v>
      </c>
      <c r="Q5787" s="5">
        <f>Table1[[#This Row],[gross]]-Table1[[#This Row],[budget]]</f>
        <v>-20083325</v>
      </c>
      <c r="R5787" s="5" t="str">
        <f>IF(Table1[[#This Row],[Profit]]&gt;0,"Profit","Loss")</f>
        <v>Loss</v>
      </c>
      <c r="S5787" s="6" t="str">
        <f>FLOOR(Table1[[#This Row],[year]]-1900,10)+1900 &amp; "-" &amp; FLOOR(Table1[[#This Row],[year]]-1890,10)+1900</f>
        <v>2010-2020</v>
      </c>
      <c r="T5787" s="14" t="s">
        <v>21860</v>
      </c>
      <c r="AB5787" s="14"/>
    </row>
    <row r="5788" spans="1:28" hidden="1" x14ac:dyDescent="0.3">
      <c r="A5788" t="s">
        <v>16912</v>
      </c>
      <c r="B5788" t="s">
        <v>1974</v>
      </c>
      <c r="C5788" t="s">
        <v>41</v>
      </c>
      <c r="D5788">
        <v>2010</v>
      </c>
      <c r="E5788" t="s">
        <v>16913</v>
      </c>
      <c r="F5788">
        <v>5.4</v>
      </c>
      <c r="G5788">
        <v>7500</v>
      </c>
      <c r="H5788" t="s">
        <v>10828</v>
      </c>
      <c r="I5788" t="s">
        <v>10828</v>
      </c>
      <c r="J5788" t="s">
        <v>10758</v>
      </c>
      <c r="K5788" t="s">
        <v>30</v>
      </c>
      <c r="L5788">
        <v>20000000</v>
      </c>
      <c r="M5788">
        <v>405861</v>
      </c>
      <c r="N5788" t="s">
        <v>3705</v>
      </c>
      <c r="O5788">
        <v>110</v>
      </c>
      <c r="P5788" t="str">
        <f>IF(Table1[[#This Row],[score]]&gt;=8.5,"High",IF(Table1[[#This Row],[score]]&gt;=7,"Medium","Low"))</f>
        <v>Low</v>
      </c>
      <c r="Q5788" s="5">
        <f>Table1[[#This Row],[gross]]-Table1[[#This Row],[budget]]</f>
        <v>-19594139</v>
      </c>
      <c r="R5788" s="5" t="str">
        <f>IF(Table1[[#This Row],[Profit]]&gt;0,"Profit","Loss")</f>
        <v>Loss</v>
      </c>
      <c r="S5788" s="6" t="str">
        <f>FLOOR(Table1[[#This Row],[year]]-1900,10)+1900 &amp; "-" &amp; FLOOR(Table1[[#This Row],[year]]-1890,10)+1900</f>
        <v>2010-2020</v>
      </c>
      <c r="T5788" s="14" t="s">
        <v>21847</v>
      </c>
      <c r="AB5788" s="14"/>
    </row>
    <row r="5789" spans="1:28" hidden="1" x14ac:dyDescent="0.3">
      <c r="A5789" t="s">
        <v>16892</v>
      </c>
      <c r="B5789" t="s">
        <v>16</v>
      </c>
      <c r="C5789" t="s">
        <v>17</v>
      </c>
      <c r="D5789">
        <v>2010</v>
      </c>
      <c r="E5789" t="s">
        <v>16893</v>
      </c>
      <c r="F5789">
        <v>6.5</v>
      </c>
      <c r="G5789">
        <v>41000</v>
      </c>
      <c r="H5789" t="s">
        <v>16894</v>
      </c>
      <c r="I5789" t="s">
        <v>16895</v>
      </c>
      <c r="J5789" t="s">
        <v>16896</v>
      </c>
      <c r="K5789" t="s">
        <v>30</v>
      </c>
      <c r="L5789">
        <v>650000</v>
      </c>
      <c r="M5789">
        <v>405380</v>
      </c>
      <c r="N5789" t="s">
        <v>16897</v>
      </c>
      <c r="O5789">
        <v>98</v>
      </c>
      <c r="P5789" t="str">
        <f>IF(Table1[[#This Row],[score]]&gt;=8.5,"High",IF(Table1[[#This Row],[score]]&gt;=7,"Medium","Low"))</f>
        <v>Low</v>
      </c>
      <c r="Q5789" s="5">
        <f>Table1[[#This Row],[gross]]-Table1[[#This Row],[budget]]</f>
        <v>-244620</v>
      </c>
      <c r="R5789" s="5" t="str">
        <f>IF(Table1[[#This Row],[Profit]]&gt;0,"Profit","Loss")</f>
        <v>Loss</v>
      </c>
      <c r="S5789" s="6" t="str">
        <f>FLOOR(Table1[[#This Row],[year]]-1900,10)+1900 &amp; "-" &amp; FLOOR(Table1[[#This Row],[year]]-1890,10)+1900</f>
        <v>2010-2020</v>
      </c>
      <c r="T5789" s="14" t="s">
        <v>21838</v>
      </c>
      <c r="AB5789" s="14"/>
    </row>
    <row r="5790" spans="1:28" hidden="1" x14ac:dyDescent="0.3">
      <c r="A5790" t="s">
        <v>16733</v>
      </c>
      <c r="B5790" t="s">
        <v>16</v>
      </c>
      <c r="C5790" t="s">
        <v>34</v>
      </c>
      <c r="D5790">
        <v>2010</v>
      </c>
      <c r="E5790" t="s">
        <v>16734</v>
      </c>
      <c r="F5790">
        <v>6.4</v>
      </c>
      <c r="G5790">
        <v>45000</v>
      </c>
      <c r="H5790" t="s">
        <v>14838</v>
      </c>
      <c r="I5790" t="s">
        <v>16735</v>
      </c>
      <c r="J5790" t="s">
        <v>16736</v>
      </c>
      <c r="K5790" t="s">
        <v>5762</v>
      </c>
      <c r="L5790">
        <f>20500000</f>
        <v>20500000</v>
      </c>
      <c r="M5790">
        <v>382879</v>
      </c>
      <c r="N5790" t="s">
        <v>16737</v>
      </c>
      <c r="O5790">
        <v>102</v>
      </c>
      <c r="P5790" t="str">
        <f>IF(Table1[[#This Row],[score]]&gt;=8.5,"High",IF(Table1[[#This Row],[score]]&gt;=7,"Medium","Low"))</f>
        <v>Low</v>
      </c>
      <c r="Q5790" s="5">
        <f>Table1[[#This Row],[gross]]-Table1[[#This Row],[budget]]</f>
        <v>-20117121</v>
      </c>
      <c r="R5790" s="5" t="str">
        <f>IF(Table1[[#This Row],[Profit]]&gt;0,"Profit","Loss")</f>
        <v>Loss</v>
      </c>
      <c r="S5790" s="6" t="str">
        <f>FLOOR(Table1[[#This Row],[year]]-1900,10)+1900 &amp; "-" &amp; FLOOR(Table1[[#This Row],[year]]-1890,10)+1900</f>
        <v>2010-2020</v>
      </c>
      <c r="T5790" s="14" t="s">
        <v>21844</v>
      </c>
      <c r="AB5790" s="14"/>
    </row>
    <row r="5791" spans="1:28" hidden="1" x14ac:dyDescent="0.3">
      <c r="A5791" t="s">
        <v>16932</v>
      </c>
      <c r="B5791" t="s">
        <v>16</v>
      </c>
      <c r="C5791" t="s">
        <v>34</v>
      </c>
      <c r="D5791">
        <v>2010</v>
      </c>
      <c r="E5791" t="s">
        <v>16933</v>
      </c>
      <c r="F5791">
        <v>5.5</v>
      </c>
      <c r="G5791">
        <v>13000</v>
      </c>
      <c r="H5791" t="s">
        <v>14660</v>
      </c>
      <c r="I5791" t="s">
        <v>14660</v>
      </c>
      <c r="J5791" t="s">
        <v>16934</v>
      </c>
      <c r="K5791" t="s">
        <v>30</v>
      </c>
      <c r="L5791">
        <v>800000</v>
      </c>
      <c r="M5791">
        <v>156190</v>
      </c>
      <c r="N5791" t="s">
        <v>14661</v>
      </c>
      <c r="O5791">
        <v>85</v>
      </c>
      <c r="P5791" t="str">
        <f>IF(Table1[[#This Row],[score]]&gt;=8.5,"High",IF(Table1[[#This Row],[score]]&gt;=7,"Medium","Low"))</f>
        <v>Low</v>
      </c>
      <c r="Q5791" s="5">
        <f>Table1[[#This Row],[gross]]-Table1[[#This Row],[budget]]</f>
        <v>-643810</v>
      </c>
      <c r="R5791" s="5" t="str">
        <f>IF(Table1[[#This Row],[Profit]]&gt;0,"Profit","Loss")</f>
        <v>Loss</v>
      </c>
      <c r="S5791" s="6" t="str">
        <f>FLOOR(Table1[[#This Row],[year]]-1900,10)+1900 &amp; "-" &amp; FLOOR(Table1[[#This Row],[year]]-1890,10)+1900</f>
        <v>2010-2020</v>
      </c>
      <c r="T5791" s="14" t="s">
        <v>21836</v>
      </c>
      <c r="AA5791" s="15"/>
      <c r="AB5791" s="14"/>
    </row>
    <row r="5792" spans="1:28" hidden="1" x14ac:dyDescent="0.3">
      <c r="A5792" t="s">
        <v>16948</v>
      </c>
      <c r="B5792" t="s">
        <v>16</v>
      </c>
      <c r="C5792" t="s">
        <v>63</v>
      </c>
      <c r="D5792">
        <v>2010</v>
      </c>
      <c r="E5792" t="s">
        <v>16949</v>
      </c>
      <c r="F5792">
        <v>5.6</v>
      </c>
      <c r="G5792">
        <v>3000</v>
      </c>
      <c r="H5792" t="s">
        <v>997</v>
      </c>
      <c r="I5792" t="s">
        <v>16950</v>
      </c>
      <c r="J5792" t="s">
        <v>10758</v>
      </c>
      <c r="K5792" t="s">
        <v>5762</v>
      </c>
      <c r="L5792">
        <v>25000000</v>
      </c>
      <c r="M5792">
        <v>146149</v>
      </c>
      <c r="N5792" t="s">
        <v>16951</v>
      </c>
      <c r="O5792">
        <v>117</v>
      </c>
      <c r="P5792" t="str">
        <f>IF(Table1[[#This Row],[score]]&gt;=8.5,"High",IF(Table1[[#This Row],[score]]&gt;=7,"Medium","Low"))</f>
        <v>Low</v>
      </c>
      <c r="Q5792" s="5">
        <f>Table1[[#This Row],[gross]]-Table1[[#This Row],[budget]]</f>
        <v>-24853851</v>
      </c>
      <c r="R5792" s="5" t="str">
        <f>IF(Table1[[#This Row],[Profit]]&gt;0,"Profit","Loss")</f>
        <v>Loss</v>
      </c>
      <c r="S5792" s="6" t="str">
        <f>FLOOR(Table1[[#This Row],[year]]-1900,10)+1900 &amp; "-" &amp; FLOOR(Table1[[#This Row],[year]]-1890,10)+1900</f>
        <v>2010-2020</v>
      </c>
      <c r="T5792" s="14" t="s">
        <v>21850</v>
      </c>
      <c r="AB5792" s="14"/>
    </row>
    <row r="5793" spans="1:28" hidden="1" x14ac:dyDescent="0.3">
      <c r="A5793" t="s">
        <v>16853</v>
      </c>
      <c r="B5793" t="s">
        <v>16</v>
      </c>
      <c r="C5793" t="s">
        <v>41</v>
      </c>
      <c r="D5793">
        <v>2010</v>
      </c>
      <c r="E5793" t="s">
        <v>16854</v>
      </c>
      <c r="F5793">
        <v>6.4</v>
      </c>
      <c r="G5793">
        <v>10000</v>
      </c>
      <c r="H5793" t="s">
        <v>16855</v>
      </c>
      <c r="I5793" t="s">
        <v>16855</v>
      </c>
      <c r="J5793" t="s">
        <v>16856</v>
      </c>
      <c r="K5793" t="s">
        <v>30</v>
      </c>
      <c r="L5793">
        <v>4000000</v>
      </c>
      <c r="M5793">
        <v>143485</v>
      </c>
      <c r="N5793" t="s">
        <v>13729</v>
      </c>
      <c r="O5793">
        <v>90</v>
      </c>
      <c r="P5793" t="str">
        <f>IF(Table1[[#This Row],[score]]&gt;=8.5,"High",IF(Table1[[#This Row],[score]]&gt;=7,"Medium","Low"))</f>
        <v>Low</v>
      </c>
      <c r="Q5793" s="5">
        <f>Table1[[#This Row],[gross]]-Table1[[#This Row],[budget]]</f>
        <v>-3856515</v>
      </c>
      <c r="R5793" s="5" t="str">
        <f>IF(Table1[[#This Row],[Profit]]&gt;0,"Profit","Loss")</f>
        <v>Loss</v>
      </c>
      <c r="S5793" s="6" t="str">
        <f>FLOOR(Table1[[#This Row],[year]]-1900,10)+1900 &amp; "-" &amp; FLOOR(Table1[[#This Row],[year]]-1890,10)+1900</f>
        <v>2010-2020</v>
      </c>
      <c r="T5793" s="14" t="s">
        <v>21877</v>
      </c>
      <c r="AB5793" s="14"/>
    </row>
    <row r="5794" spans="1:28" hidden="1" x14ac:dyDescent="0.3">
      <c r="A5794" t="s">
        <v>16747</v>
      </c>
      <c r="B5794" t="s">
        <v>16</v>
      </c>
      <c r="C5794" t="s">
        <v>41</v>
      </c>
      <c r="D5794">
        <v>2010</v>
      </c>
      <c r="E5794" t="s">
        <v>16748</v>
      </c>
      <c r="F5794">
        <v>5.8</v>
      </c>
      <c r="G5794">
        <v>35000</v>
      </c>
      <c r="H5794" t="s">
        <v>16749</v>
      </c>
      <c r="I5794" t="s">
        <v>16749</v>
      </c>
      <c r="J5794" t="s">
        <v>16750</v>
      </c>
      <c r="K5794" t="s">
        <v>448</v>
      </c>
      <c r="L5794">
        <v>500000</v>
      </c>
      <c r="M5794">
        <v>101729</v>
      </c>
      <c r="N5794" t="s">
        <v>16751</v>
      </c>
      <c r="O5794">
        <v>82</v>
      </c>
      <c r="P5794" t="str">
        <f>IF(Table1[[#This Row],[score]]&gt;=8.5,"High",IF(Table1[[#This Row],[score]]&gt;=7,"Medium","Low"))</f>
        <v>Low</v>
      </c>
      <c r="Q5794" s="5">
        <f>Table1[[#This Row],[gross]]-Table1[[#This Row],[budget]]</f>
        <v>-398271</v>
      </c>
      <c r="R5794" s="5" t="str">
        <f>IF(Table1[[#This Row],[Profit]]&gt;0,"Profit","Loss")</f>
        <v>Loss</v>
      </c>
      <c r="S5794" s="6" t="str">
        <f>FLOOR(Table1[[#This Row],[year]]-1900,10)+1900 &amp; "-" &amp; FLOOR(Table1[[#This Row],[year]]-1890,10)+1900</f>
        <v>2010-2020</v>
      </c>
      <c r="T5794" s="14" t="s">
        <v>21842</v>
      </c>
      <c r="AB5794" s="14"/>
    </row>
    <row r="5795" spans="1:28" hidden="1" x14ac:dyDescent="0.3">
      <c r="A5795" t="s">
        <v>16674</v>
      </c>
      <c r="B5795" t="s">
        <v>16</v>
      </c>
      <c r="C5795" t="s">
        <v>52</v>
      </c>
      <c r="D5795">
        <v>2010</v>
      </c>
      <c r="E5795" t="s">
        <v>16675</v>
      </c>
      <c r="F5795">
        <v>6</v>
      </c>
      <c r="G5795">
        <v>14000</v>
      </c>
      <c r="H5795" t="s">
        <v>16676</v>
      </c>
      <c r="I5795" t="s">
        <v>16676</v>
      </c>
      <c r="J5795" t="s">
        <v>16677</v>
      </c>
      <c r="K5795" t="s">
        <v>195</v>
      </c>
      <c r="L5795">
        <f>20500000</f>
        <v>20500000</v>
      </c>
      <c r="M5795">
        <v>56491</v>
      </c>
      <c r="N5795" t="s">
        <v>16678</v>
      </c>
      <c r="O5795">
        <v>110</v>
      </c>
      <c r="P5795" t="str">
        <f>IF(Table1[[#This Row],[score]]&gt;=8.5,"High",IF(Table1[[#This Row],[score]]&gt;=7,"Medium","Low"))</f>
        <v>Low</v>
      </c>
      <c r="Q5795" s="5">
        <f>Table1[[#This Row],[gross]]-Table1[[#This Row],[budget]]</f>
        <v>-20443509</v>
      </c>
      <c r="R5795" s="5" t="str">
        <f>IF(Table1[[#This Row],[Profit]]&gt;0,"Profit","Loss")</f>
        <v>Loss</v>
      </c>
      <c r="S5795" s="6" t="str">
        <f>FLOOR(Table1[[#This Row],[year]]-1900,10)+1900 &amp; "-" &amp; FLOOR(Table1[[#This Row],[year]]-1890,10)+1900</f>
        <v>2010-2020</v>
      </c>
      <c r="T5795" s="14" t="s">
        <v>21835</v>
      </c>
      <c r="AB5795" s="14"/>
    </row>
    <row r="5796" spans="1:28" hidden="1" x14ac:dyDescent="0.3">
      <c r="A5796" t="s">
        <v>16956</v>
      </c>
      <c r="B5796" t="s">
        <v>16</v>
      </c>
      <c r="C5796" t="s">
        <v>17</v>
      </c>
      <c r="D5796">
        <v>2010</v>
      </c>
      <c r="E5796" t="s">
        <v>16957</v>
      </c>
      <c r="F5796">
        <v>4.5999999999999996</v>
      </c>
      <c r="G5796">
        <v>7400</v>
      </c>
      <c r="H5796" t="s">
        <v>4577</v>
      </c>
      <c r="I5796" t="s">
        <v>4577</v>
      </c>
      <c r="J5796" t="s">
        <v>2756</v>
      </c>
      <c r="K5796" t="s">
        <v>30</v>
      </c>
      <c r="L5796">
        <v>8000000</v>
      </c>
      <c r="M5796">
        <v>25603</v>
      </c>
      <c r="N5796" t="s">
        <v>16958</v>
      </c>
      <c r="O5796">
        <v>94</v>
      </c>
      <c r="P5796" t="str">
        <f>IF(Table1[[#This Row],[score]]&gt;=8.5,"High",IF(Table1[[#This Row],[score]]&gt;=7,"Medium","Low"))</f>
        <v>Low</v>
      </c>
      <c r="Q5796" s="5">
        <f>Table1[[#This Row],[gross]]-Table1[[#This Row],[budget]]</f>
        <v>-7974397</v>
      </c>
      <c r="R5796" s="5" t="str">
        <f>IF(Table1[[#This Row],[Profit]]&gt;0,"Profit","Loss")</f>
        <v>Loss</v>
      </c>
      <c r="S5796" s="6" t="str">
        <f>FLOOR(Table1[[#This Row],[year]]-1900,10)+1900 &amp; "-" &amp; FLOOR(Table1[[#This Row],[year]]-1890,10)+1900</f>
        <v>2010-2020</v>
      </c>
      <c r="T5796" s="14" t="s">
        <v>21854</v>
      </c>
      <c r="AB5796" s="14"/>
    </row>
    <row r="5797" spans="1:28" hidden="1" x14ac:dyDescent="0.3">
      <c r="A5797" t="s">
        <v>16730</v>
      </c>
      <c r="B5797" t="s">
        <v>16</v>
      </c>
      <c r="C5797" t="s">
        <v>41</v>
      </c>
      <c r="D5797">
        <v>2010</v>
      </c>
      <c r="E5797" t="s">
        <v>16731</v>
      </c>
      <c r="F5797">
        <v>5.0999999999999996</v>
      </c>
      <c r="G5797">
        <v>7000</v>
      </c>
      <c r="H5797" t="s">
        <v>13040</v>
      </c>
      <c r="I5797" t="s">
        <v>13040</v>
      </c>
      <c r="J5797" t="s">
        <v>11997</v>
      </c>
      <c r="K5797" t="s">
        <v>30</v>
      </c>
      <c r="L5797">
        <f>20500000</f>
        <v>20500000</v>
      </c>
      <c r="M5797">
        <v>11514</v>
      </c>
      <c r="N5797" t="s">
        <v>16732</v>
      </c>
      <c r="O5797">
        <v>100</v>
      </c>
      <c r="P5797" t="str">
        <f>IF(Table1[[#This Row],[score]]&gt;=8.5,"High",IF(Table1[[#This Row],[score]]&gt;=7,"Medium","Low"))</f>
        <v>Low</v>
      </c>
      <c r="Q5797" s="5">
        <f>Table1[[#This Row],[gross]]-Table1[[#This Row],[budget]]</f>
        <v>-20488486</v>
      </c>
      <c r="R5797" s="5" t="str">
        <f>IF(Table1[[#This Row],[Profit]]&gt;0,"Profit","Loss")</f>
        <v>Loss</v>
      </c>
      <c r="S5797" s="6" t="str">
        <f>FLOOR(Table1[[#This Row],[year]]-1900,10)+1900 &amp; "-" &amp; FLOOR(Table1[[#This Row],[year]]-1890,10)+1900</f>
        <v>2010-2020</v>
      </c>
      <c r="T5797" s="14" t="s">
        <v>21835</v>
      </c>
      <c r="AB5797" s="14"/>
    </row>
    <row r="5798" spans="1:28" hidden="1" x14ac:dyDescent="0.3">
      <c r="A5798" t="s">
        <v>16970</v>
      </c>
      <c r="B5798" t="s">
        <v>1974</v>
      </c>
      <c r="C5798" t="s">
        <v>25</v>
      </c>
      <c r="D5798">
        <v>2011</v>
      </c>
      <c r="E5798" t="s">
        <v>16971</v>
      </c>
      <c r="F5798">
        <v>8.1</v>
      </c>
      <c r="G5798">
        <v>790000</v>
      </c>
      <c r="H5798" t="s">
        <v>14892</v>
      </c>
      <c r="I5798" t="s">
        <v>2228</v>
      </c>
      <c r="J5798" t="s">
        <v>11693</v>
      </c>
      <c r="K5798" t="s">
        <v>22</v>
      </c>
      <c r="L5798" s="5">
        <v>125000000</v>
      </c>
      <c r="M5798" s="5">
        <v>1342321665</v>
      </c>
      <c r="N5798" t="s">
        <v>23</v>
      </c>
      <c r="O5798">
        <v>130</v>
      </c>
      <c r="P5798" t="str">
        <f>IF(Table1[[#This Row],[score]]&gt;=8.5,"High",IF(Table1[[#This Row],[score]]&gt;=7,"Medium","Low"))</f>
        <v>Medium</v>
      </c>
      <c r="Q5798" s="5">
        <f>Table1[[#This Row],[gross]]-Table1[[#This Row],[budget]]</f>
        <v>1217321665</v>
      </c>
      <c r="R5798" s="5" t="str">
        <f>IF(Table1[[#This Row],[Profit]]&gt;0,"Profit","Loss")</f>
        <v>Profit</v>
      </c>
      <c r="S5798" s="6" t="str">
        <f>FLOOR(Table1[[#This Row],[year]]-1900,10)+1900 &amp; "-" &amp; FLOOR(Table1[[#This Row],[year]]-1890,10)+1900</f>
        <v>2010-2020</v>
      </c>
      <c r="T5798" s="14" t="s">
        <v>21835</v>
      </c>
      <c r="AB5798" s="14"/>
    </row>
    <row r="5799" spans="1:28" hidden="1" x14ac:dyDescent="0.3">
      <c r="A5799" t="s">
        <v>17045</v>
      </c>
      <c r="B5799" t="s">
        <v>1974</v>
      </c>
      <c r="C5799" t="s">
        <v>34</v>
      </c>
      <c r="D5799">
        <v>2011</v>
      </c>
      <c r="E5799" t="s">
        <v>17046</v>
      </c>
      <c r="F5799">
        <v>6.2</v>
      </c>
      <c r="G5799">
        <v>390000</v>
      </c>
      <c r="H5799" t="s">
        <v>8429</v>
      </c>
      <c r="I5799" t="s">
        <v>10770</v>
      </c>
      <c r="J5799" t="s">
        <v>12864</v>
      </c>
      <c r="K5799" t="s">
        <v>30</v>
      </c>
      <c r="L5799">
        <v>195000000</v>
      </c>
      <c r="M5799">
        <v>1123794079</v>
      </c>
      <c r="N5799" t="s">
        <v>44</v>
      </c>
      <c r="O5799">
        <v>154</v>
      </c>
      <c r="P5799" t="str">
        <f>IF(Table1[[#This Row],[score]]&gt;=8.5,"High",IF(Table1[[#This Row],[score]]&gt;=7,"Medium","Low"))</f>
        <v>Low</v>
      </c>
      <c r="Q5799" s="5">
        <f>Table1[[#This Row],[gross]]-Table1[[#This Row],[budget]]</f>
        <v>928794079</v>
      </c>
      <c r="R5799" s="5" t="str">
        <f>IF(Table1[[#This Row],[Profit]]&gt;0,"Profit","Loss")</f>
        <v>Profit</v>
      </c>
      <c r="S5799" s="6" t="str">
        <f>FLOOR(Table1[[#This Row],[year]]-1900,10)+1900 &amp; "-" &amp; FLOOR(Table1[[#This Row],[year]]-1890,10)+1900</f>
        <v>2010-2020</v>
      </c>
      <c r="T5799" s="14" t="s">
        <v>21835</v>
      </c>
      <c r="AB5799" s="14"/>
    </row>
    <row r="5800" spans="1:28" hidden="1" x14ac:dyDescent="0.3">
      <c r="A5800" t="s">
        <v>17006</v>
      </c>
      <c r="B5800" t="s">
        <v>1974</v>
      </c>
      <c r="C5800" t="s">
        <v>34</v>
      </c>
      <c r="D5800">
        <v>2011</v>
      </c>
      <c r="E5800" t="s">
        <v>17007</v>
      </c>
      <c r="F5800">
        <v>6.6</v>
      </c>
      <c r="G5800">
        <v>492000</v>
      </c>
      <c r="H5800" t="s">
        <v>12320</v>
      </c>
      <c r="I5800" t="s">
        <v>12776</v>
      </c>
      <c r="J5800" t="s">
        <v>5628</v>
      </c>
      <c r="K5800" t="s">
        <v>30</v>
      </c>
      <c r="L5800">
        <v>250000000</v>
      </c>
      <c r="M5800">
        <v>1045713802</v>
      </c>
      <c r="N5800" t="s">
        <v>1708</v>
      </c>
      <c r="O5800">
        <v>136</v>
      </c>
      <c r="P5800" t="str">
        <f>IF(Table1[[#This Row],[score]]&gt;=8.5,"High",IF(Table1[[#This Row],[score]]&gt;=7,"Medium","Low"))</f>
        <v>Low</v>
      </c>
      <c r="Q5800" s="5">
        <f>Table1[[#This Row],[gross]]-Table1[[#This Row],[budget]]</f>
        <v>795713802</v>
      </c>
      <c r="R5800" s="5" t="str">
        <f>IF(Table1[[#This Row],[Profit]]&gt;0,"Profit","Loss")</f>
        <v>Profit</v>
      </c>
      <c r="S5800" s="6" t="str">
        <f>FLOOR(Table1[[#This Row],[year]]-1900,10)+1900 &amp; "-" &amp; FLOOR(Table1[[#This Row],[year]]-1890,10)+1900</f>
        <v>2010-2020</v>
      </c>
      <c r="T5800" s="14" t="s">
        <v>21835</v>
      </c>
      <c r="AB5800" s="14"/>
    </row>
    <row r="5801" spans="1:28" hidden="1" x14ac:dyDescent="0.3">
      <c r="A5801" t="s">
        <v>17050</v>
      </c>
      <c r="B5801" t="s">
        <v>1974</v>
      </c>
      <c r="C5801" t="s">
        <v>25</v>
      </c>
      <c r="D5801">
        <v>2011</v>
      </c>
      <c r="E5801" t="s">
        <v>17051</v>
      </c>
      <c r="F5801">
        <v>4.9000000000000004</v>
      </c>
      <c r="G5801">
        <v>228000</v>
      </c>
      <c r="H5801" t="s">
        <v>1865</v>
      </c>
      <c r="I5801" t="s">
        <v>15383</v>
      </c>
      <c r="J5801" t="s">
        <v>13790</v>
      </c>
      <c r="K5801" t="s">
        <v>30</v>
      </c>
      <c r="L5801">
        <v>110000000</v>
      </c>
      <c r="M5801">
        <v>712205856</v>
      </c>
      <c r="N5801" t="s">
        <v>9986</v>
      </c>
      <c r="O5801">
        <v>117</v>
      </c>
      <c r="P5801" t="str">
        <f>IF(Table1[[#This Row],[score]]&gt;=8.5,"High",IF(Table1[[#This Row],[score]]&gt;=7,"Medium","Low"))</f>
        <v>Low</v>
      </c>
      <c r="Q5801" s="5">
        <f>Table1[[#This Row],[gross]]-Table1[[#This Row],[budget]]</f>
        <v>602205856</v>
      </c>
      <c r="R5801" s="5" t="str">
        <f>IF(Table1[[#This Row],[Profit]]&gt;0,"Profit","Loss")</f>
        <v>Profit</v>
      </c>
      <c r="S5801" s="6" t="str">
        <f>FLOOR(Table1[[#This Row],[year]]-1900,10)+1900 &amp; "-" &amp; FLOOR(Table1[[#This Row],[year]]-1890,10)+1900</f>
        <v>2010-2020</v>
      </c>
      <c r="T5801" s="14" t="s">
        <v>21835</v>
      </c>
      <c r="AB5801" s="14"/>
    </row>
    <row r="5802" spans="1:28" hidden="1" x14ac:dyDescent="0.3">
      <c r="A5802" t="s">
        <v>17036</v>
      </c>
      <c r="B5802" t="s">
        <v>1974</v>
      </c>
      <c r="C5802" t="s">
        <v>34</v>
      </c>
      <c r="D5802">
        <v>2011</v>
      </c>
      <c r="E5802" t="s">
        <v>16985</v>
      </c>
      <c r="F5802">
        <v>7.4</v>
      </c>
      <c r="G5802">
        <v>466000</v>
      </c>
      <c r="H5802" t="s">
        <v>10630</v>
      </c>
      <c r="I5802" t="s">
        <v>8915</v>
      </c>
      <c r="J5802" t="s">
        <v>1462</v>
      </c>
      <c r="K5802" t="s">
        <v>30</v>
      </c>
      <c r="L5802">
        <v>145000000</v>
      </c>
      <c r="M5802">
        <v>694713380</v>
      </c>
      <c r="N5802" t="s">
        <v>44</v>
      </c>
      <c r="O5802">
        <v>132</v>
      </c>
      <c r="P5802" t="str">
        <f>IF(Table1[[#This Row],[score]]&gt;=8.5,"High",IF(Table1[[#This Row],[score]]&gt;=7,"Medium","Low"))</f>
        <v>Medium</v>
      </c>
      <c r="Q5802" s="5">
        <f>Table1[[#This Row],[gross]]-Table1[[#This Row],[budget]]</f>
        <v>549713380</v>
      </c>
      <c r="R5802" s="5" t="str">
        <f>IF(Table1[[#This Row],[Profit]]&gt;0,"Profit","Loss")</f>
        <v>Profit</v>
      </c>
      <c r="S5802" s="6" t="str">
        <f>FLOOR(Table1[[#This Row],[year]]-1900,10)+1900 &amp; "-" &amp; FLOOR(Table1[[#This Row],[year]]-1890,10)+1900</f>
        <v>2010-2020</v>
      </c>
      <c r="T5802" s="14" t="s">
        <v>21835</v>
      </c>
      <c r="AB5802" s="14"/>
    </row>
    <row r="5803" spans="1:28" hidden="1" x14ac:dyDescent="0.3">
      <c r="A5803" t="s">
        <v>17011</v>
      </c>
      <c r="B5803" t="s">
        <v>33</v>
      </c>
      <c r="C5803" t="s">
        <v>390</v>
      </c>
      <c r="D5803">
        <v>2011</v>
      </c>
      <c r="E5803" t="s">
        <v>17012</v>
      </c>
      <c r="F5803">
        <v>7.2</v>
      </c>
      <c r="G5803">
        <v>262000</v>
      </c>
      <c r="H5803" t="s">
        <v>17013</v>
      </c>
      <c r="I5803" t="s">
        <v>15391</v>
      </c>
      <c r="J5803" t="s">
        <v>11796</v>
      </c>
      <c r="K5803" t="s">
        <v>30</v>
      </c>
      <c r="L5803">
        <v>150000000</v>
      </c>
      <c r="M5803">
        <v>665692281</v>
      </c>
      <c r="N5803" t="s">
        <v>10077</v>
      </c>
      <c r="O5803">
        <v>90</v>
      </c>
      <c r="P5803" t="str">
        <f>IF(Table1[[#This Row],[score]]&gt;=8.5,"High",IF(Table1[[#This Row],[score]]&gt;=7,"Medium","Low"))</f>
        <v>Medium</v>
      </c>
      <c r="Q5803" s="5">
        <f>Table1[[#This Row],[gross]]-Table1[[#This Row],[budget]]</f>
        <v>515692281</v>
      </c>
      <c r="R5803" s="5" t="str">
        <f>IF(Table1[[#This Row],[Profit]]&gt;0,"Profit","Loss")</f>
        <v>Profit</v>
      </c>
      <c r="S5803" s="6" t="str">
        <f>FLOOR(Table1[[#This Row],[year]]-1900,10)+1900 &amp; "-" &amp; FLOOR(Table1[[#This Row],[year]]-1890,10)+1900</f>
        <v>2010-2020</v>
      </c>
      <c r="T5803" s="14" t="s">
        <v>21835</v>
      </c>
      <c r="AB5803" s="14"/>
    </row>
    <row r="5804" spans="1:28" hidden="1" x14ac:dyDescent="0.3">
      <c r="A5804" t="s">
        <v>16979</v>
      </c>
      <c r="B5804" t="s">
        <v>1974</v>
      </c>
      <c r="C5804" t="s">
        <v>34</v>
      </c>
      <c r="D5804">
        <v>2011</v>
      </c>
      <c r="E5804" t="s">
        <v>16980</v>
      </c>
      <c r="F5804">
        <v>7.3</v>
      </c>
      <c r="G5804">
        <v>362000</v>
      </c>
      <c r="H5804" t="s">
        <v>12471</v>
      </c>
      <c r="I5804" t="s">
        <v>14359</v>
      </c>
      <c r="J5804" t="s">
        <v>11697</v>
      </c>
      <c r="K5804" t="s">
        <v>30</v>
      </c>
      <c r="L5804">
        <v>125000000</v>
      </c>
      <c r="M5804">
        <v>626137675</v>
      </c>
      <c r="N5804" t="s">
        <v>61</v>
      </c>
      <c r="O5804">
        <v>130</v>
      </c>
      <c r="P5804" t="str">
        <f>IF(Table1[[#This Row],[score]]&gt;=8.5,"High",IF(Table1[[#This Row],[score]]&gt;=7,"Medium","Low"))</f>
        <v>Medium</v>
      </c>
      <c r="Q5804" s="5">
        <f>Table1[[#This Row],[gross]]-Table1[[#This Row],[budget]]</f>
        <v>501137675</v>
      </c>
      <c r="R5804" s="5" t="str">
        <f>IF(Table1[[#This Row],[Profit]]&gt;0,"Profit","Loss")</f>
        <v>Profit</v>
      </c>
      <c r="S5804" s="6" t="str">
        <f>FLOOR(Table1[[#This Row],[year]]-1900,10)+1900 &amp; "-" &amp; FLOOR(Table1[[#This Row],[year]]-1890,10)+1900</f>
        <v>2010-2020</v>
      </c>
      <c r="T5804" s="14" t="s">
        <v>21835</v>
      </c>
      <c r="AB5804" s="14"/>
    </row>
    <row r="5805" spans="1:28" hidden="1" x14ac:dyDescent="0.3">
      <c r="A5805" t="s">
        <v>17177</v>
      </c>
      <c r="B5805" t="s">
        <v>16</v>
      </c>
      <c r="C5805" t="s">
        <v>41</v>
      </c>
      <c r="D5805">
        <v>2011</v>
      </c>
      <c r="E5805" t="s">
        <v>17012</v>
      </c>
      <c r="F5805">
        <v>6.4</v>
      </c>
      <c r="G5805">
        <v>472000</v>
      </c>
      <c r="H5805" t="s">
        <v>11171</v>
      </c>
      <c r="I5805" t="s">
        <v>11648</v>
      </c>
      <c r="J5805" t="s">
        <v>17042</v>
      </c>
      <c r="K5805" t="s">
        <v>30</v>
      </c>
      <c r="L5805">
        <v>80000000</v>
      </c>
      <c r="M5805">
        <v>586764305</v>
      </c>
      <c r="N5805" t="s">
        <v>23</v>
      </c>
      <c r="O5805">
        <v>102</v>
      </c>
      <c r="P5805" t="str">
        <f>IF(Table1[[#This Row],[score]]&gt;=8.5,"High",IF(Table1[[#This Row],[score]]&gt;=7,"Medium","Low"))</f>
        <v>Low</v>
      </c>
      <c r="Q5805" s="5">
        <f>Table1[[#This Row],[gross]]-Table1[[#This Row],[budget]]</f>
        <v>506764305</v>
      </c>
      <c r="R5805" s="5" t="str">
        <f>IF(Table1[[#This Row],[Profit]]&gt;0,"Profit","Loss")</f>
        <v>Profit</v>
      </c>
      <c r="S5805" s="6" t="str">
        <f>FLOOR(Table1[[#This Row],[year]]-1900,10)+1900 &amp; "-" &amp; FLOOR(Table1[[#This Row],[year]]-1890,10)+1900</f>
        <v>2010-2020</v>
      </c>
      <c r="T5805" s="14" t="s">
        <v>21835</v>
      </c>
      <c r="AB5805" s="14"/>
    </row>
    <row r="5806" spans="1:28" hidden="1" x14ac:dyDescent="0.3">
      <c r="A5806" t="s">
        <v>17216</v>
      </c>
      <c r="B5806" t="s">
        <v>33</v>
      </c>
      <c r="C5806" t="s">
        <v>390</v>
      </c>
      <c r="D5806">
        <v>2011</v>
      </c>
      <c r="E5806" t="s">
        <v>17002</v>
      </c>
      <c r="F5806">
        <v>5.4</v>
      </c>
      <c r="G5806">
        <v>86000</v>
      </c>
      <c r="H5806" t="s">
        <v>9467</v>
      </c>
      <c r="I5806" t="s">
        <v>11586</v>
      </c>
      <c r="J5806" t="s">
        <v>11042</v>
      </c>
      <c r="K5806" t="s">
        <v>30</v>
      </c>
      <c r="L5806">
        <v>110000000</v>
      </c>
      <c r="M5806">
        <v>563749323</v>
      </c>
      <c r="N5806" t="s">
        <v>31</v>
      </c>
      <c r="O5806">
        <v>103</v>
      </c>
      <c r="P5806" t="str">
        <f>IF(Table1[[#This Row],[score]]&gt;=8.5,"High",IF(Table1[[#This Row],[score]]&gt;=7,"Medium","Low"))</f>
        <v>Low</v>
      </c>
      <c r="Q5806" s="5">
        <f>Table1[[#This Row],[gross]]-Table1[[#This Row],[budget]]</f>
        <v>453749323</v>
      </c>
      <c r="R5806" s="5" t="str">
        <f>IF(Table1[[#This Row],[Profit]]&gt;0,"Profit","Loss")</f>
        <v>Profit</v>
      </c>
      <c r="S5806" s="6" t="str">
        <f>FLOOR(Table1[[#This Row],[year]]-1900,10)+1900 &amp; "-" &amp; FLOOR(Table1[[#This Row],[year]]-1890,10)+1900</f>
        <v>2010-2020</v>
      </c>
      <c r="T5806" s="14" t="s">
        <v>21835</v>
      </c>
      <c r="AB5806" s="14"/>
    </row>
    <row r="5807" spans="1:28" hidden="1" x14ac:dyDescent="0.3">
      <c r="A5807" t="s">
        <v>17054</v>
      </c>
      <c r="B5807" t="s">
        <v>337</v>
      </c>
      <c r="C5807" t="s">
        <v>390</v>
      </c>
      <c r="D5807">
        <v>2011</v>
      </c>
      <c r="E5807" t="s">
        <v>17026</v>
      </c>
      <c r="F5807">
        <v>6.1</v>
      </c>
      <c r="G5807">
        <v>168000</v>
      </c>
      <c r="H5807" t="s">
        <v>8395</v>
      </c>
      <c r="I5807" t="s">
        <v>8395</v>
      </c>
      <c r="J5807" t="s">
        <v>8959</v>
      </c>
      <c r="K5807" t="s">
        <v>30</v>
      </c>
      <c r="L5807">
        <v>200000000</v>
      </c>
      <c r="M5807">
        <v>559852396</v>
      </c>
      <c r="N5807" t="s">
        <v>1708</v>
      </c>
      <c r="O5807">
        <v>106</v>
      </c>
      <c r="P5807" t="str">
        <f>IF(Table1[[#This Row],[score]]&gt;=8.5,"High",IF(Table1[[#This Row],[score]]&gt;=7,"Medium","Low"))</f>
        <v>Low</v>
      </c>
      <c r="Q5807" s="5">
        <f>Table1[[#This Row],[gross]]-Table1[[#This Row],[budget]]</f>
        <v>359852396</v>
      </c>
      <c r="R5807" s="5" t="str">
        <f>IF(Table1[[#This Row],[Profit]]&gt;0,"Profit","Loss")</f>
        <v>Profit</v>
      </c>
      <c r="S5807" s="6" t="str">
        <f>FLOOR(Table1[[#This Row],[year]]-1900,10)+1900 &amp; "-" &amp; FLOOR(Table1[[#This Row],[year]]-1890,10)+1900</f>
        <v>2010-2020</v>
      </c>
      <c r="T5807" s="14" t="s">
        <v>21835</v>
      </c>
      <c r="AB5807" s="14"/>
    </row>
    <row r="5808" spans="1:28" hidden="1" x14ac:dyDescent="0.3">
      <c r="A5808" t="s">
        <v>17294</v>
      </c>
      <c r="B5808" t="s">
        <v>33</v>
      </c>
      <c r="C5808" t="s">
        <v>390</v>
      </c>
      <c r="D5808">
        <v>2011</v>
      </c>
      <c r="E5808" t="s">
        <v>17029</v>
      </c>
      <c r="F5808">
        <v>6.6</v>
      </c>
      <c r="G5808">
        <v>148000</v>
      </c>
      <c r="H5808" t="s">
        <v>9166</v>
      </c>
      <c r="I5808" t="s">
        <v>17295</v>
      </c>
      <c r="J5808" t="s">
        <v>8068</v>
      </c>
      <c r="K5808" t="s">
        <v>30</v>
      </c>
      <c r="L5808">
        <v>130000000</v>
      </c>
      <c r="M5808">
        <v>554987477</v>
      </c>
      <c r="N5808" t="s">
        <v>10077</v>
      </c>
      <c r="O5808">
        <v>90</v>
      </c>
      <c r="P5808" t="str">
        <f>IF(Table1[[#This Row],[score]]&gt;=8.5,"High",IF(Table1[[#This Row],[score]]&gt;=7,"Medium","Low"))</f>
        <v>Low</v>
      </c>
      <c r="Q5808" s="5">
        <f>Table1[[#This Row],[gross]]-Table1[[#This Row],[budget]]</f>
        <v>424987477</v>
      </c>
      <c r="R5808" s="5" t="str">
        <f>IF(Table1[[#This Row],[Profit]]&gt;0,"Profit","Loss")</f>
        <v>Profit</v>
      </c>
      <c r="S5808" s="6" t="str">
        <f>FLOOR(Table1[[#This Row],[year]]-1900,10)+1900 &amp; "-" &amp; FLOOR(Table1[[#This Row],[year]]-1890,10)+1900</f>
        <v>2010-2020</v>
      </c>
      <c r="T5808" s="14" t="s">
        <v>21835</v>
      </c>
      <c r="AB5808" s="14"/>
    </row>
    <row r="5809" spans="1:28" hidden="1" x14ac:dyDescent="0.3">
      <c r="A5809" t="s">
        <v>17071</v>
      </c>
      <c r="B5809" t="s">
        <v>1974</v>
      </c>
      <c r="C5809" t="s">
        <v>34</v>
      </c>
      <c r="D5809">
        <v>2011</v>
      </c>
      <c r="E5809" t="s">
        <v>17072</v>
      </c>
      <c r="F5809">
        <v>7.5</v>
      </c>
      <c r="G5809">
        <v>429000</v>
      </c>
      <c r="H5809" t="s">
        <v>9984</v>
      </c>
      <c r="I5809" t="s">
        <v>16378</v>
      </c>
      <c r="J5809" t="s">
        <v>4862</v>
      </c>
      <c r="K5809" t="s">
        <v>30</v>
      </c>
      <c r="L5809">
        <v>125000000</v>
      </c>
      <c r="M5809">
        <v>543848418</v>
      </c>
      <c r="N5809" t="s">
        <v>23</v>
      </c>
      <c r="O5809">
        <v>129</v>
      </c>
      <c r="P5809" t="str">
        <f>IF(Table1[[#This Row],[score]]&gt;=8.5,"High",IF(Table1[[#This Row],[score]]&gt;=7,"Medium","Low"))</f>
        <v>Medium</v>
      </c>
      <c r="Q5809" s="5">
        <f>Table1[[#This Row],[gross]]-Table1[[#This Row],[budget]]</f>
        <v>418848418</v>
      </c>
      <c r="R5809" s="5" t="str">
        <f>IF(Table1[[#This Row],[Profit]]&gt;0,"Profit","Loss")</f>
        <v>Profit</v>
      </c>
      <c r="S5809" s="6" t="str">
        <f>FLOOR(Table1[[#This Row],[year]]-1900,10)+1900 &amp; "-" &amp; FLOOR(Table1[[#This Row],[year]]-1890,10)+1900</f>
        <v>2010-2020</v>
      </c>
      <c r="T5809" s="14" t="s">
        <v>21835</v>
      </c>
      <c r="AB5809" s="14"/>
    </row>
    <row r="5810" spans="1:28" hidden="1" x14ac:dyDescent="0.3">
      <c r="A5810" t="s">
        <v>17066</v>
      </c>
      <c r="B5810" t="s">
        <v>33</v>
      </c>
      <c r="C5810" t="s">
        <v>390</v>
      </c>
      <c r="D5810">
        <v>2011</v>
      </c>
      <c r="E5810" t="s">
        <v>16907</v>
      </c>
      <c r="F5810">
        <v>6.9</v>
      </c>
      <c r="G5810">
        <v>212000</v>
      </c>
      <c r="H5810" t="s">
        <v>14628</v>
      </c>
      <c r="I5810" t="s">
        <v>14628</v>
      </c>
      <c r="J5810" t="s">
        <v>15943</v>
      </c>
      <c r="K5810" t="s">
        <v>30</v>
      </c>
      <c r="L5810">
        <v>90000000</v>
      </c>
      <c r="M5810">
        <v>483866518</v>
      </c>
      <c r="N5810" t="s">
        <v>13981</v>
      </c>
      <c r="O5810">
        <v>96</v>
      </c>
      <c r="P5810" t="str">
        <f>IF(Table1[[#This Row],[score]]&gt;=8.5,"High",IF(Table1[[#This Row],[score]]&gt;=7,"Medium","Low"))</f>
        <v>Low</v>
      </c>
      <c r="Q5810" s="5">
        <f>Table1[[#This Row],[gross]]-Table1[[#This Row],[budget]]</f>
        <v>393866518</v>
      </c>
      <c r="R5810" s="5" t="str">
        <f>IF(Table1[[#This Row],[Profit]]&gt;0,"Profit","Loss")</f>
        <v>Profit</v>
      </c>
      <c r="S5810" s="6" t="str">
        <f>FLOOR(Table1[[#This Row],[year]]-1900,10)+1900 &amp; "-" &amp; FLOOR(Table1[[#This Row],[year]]-1890,10)+1900</f>
        <v>2010-2020</v>
      </c>
      <c r="T5810" s="14" t="s">
        <v>21835</v>
      </c>
      <c r="AB5810" s="14"/>
    </row>
    <row r="5811" spans="1:28" hidden="1" x14ac:dyDescent="0.3">
      <c r="A5811" t="s">
        <v>17083</v>
      </c>
      <c r="B5811" t="s">
        <v>1974</v>
      </c>
      <c r="C5811" t="s">
        <v>34</v>
      </c>
      <c r="D5811">
        <v>2011</v>
      </c>
      <c r="E5811" t="s">
        <v>17084</v>
      </c>
      <c r="F5811">
        <v>7.5</v>
      </c>
      <c r="G5811">
        <v>504000</v>
      </c>
      <c r="H5811" t="s">
        <v>17085</v>
      </c>
      <c r="I5811" t="s">
        <v>17086</v>
      </c>
      <c r="J5811" t="s">
        <v>12772</v>
      </c>
      <c r="K5811" t="s">
        <v>30</v>
      </c>
      <c r="L5811">
        <v>93000000</v>
      </c>
      <c r="M5811">
        <v>481800873</v>
      </c>
      <c r="N5811" t="s">
        <v>180</v>
      </c>
      <c r="O5811">
        <v>105</v>
      </c>
      <c r="P5811" t="str">
        <f>IF(Table1[[#This Row],[score]]&gt;=8.5,"High",IF(Table1[[#This Row],[score]]&gt;=7,"Medium","Low"))</f>
        <v>Medium</v>
      </c>
      <c r="Q5811" s="5">
        <f>Table1[[#This Row],[gross]]-Table1[[#This Row],[budget]]</f>
        <v>388800873</v>
      </c>
      <c r="R5811" s="5" t="str">
        <f>IF(Table1[[#This Row],[Profit]]&gt;0,"Profit","Loss")</f>
        <v>Profit</v>
      </c>
      <c r="S5811" s="6" t="str">
        <f>FLOOR(Table1[[#This Row],[year]]-1900,10)+1900 &amp; "-" &amp; FLOOR(Table1[[#This Row],[year]]-1890,10)+1900</f>
        <v>2010-2020</v>
      </c>
      <c r="T5811" s="14" t="s">
        <v>21835</v>
      </c>
      <c r="AB5811" s="14"/>
    </row>
    <row r="5812" spans="1:28" hidden="1" x14ac:dyDescent="0.3">
      <c r="A5812" t="s">
        <v>16967</v>
      </c>
      <c r="B5812" t="s">
        <v>1974</v>
      </c>
      <c r="C5812" t="s">
        <v>34</v>
      </c>
      <c r="D5812">
        <v>2011</v>
      </c>
      <c r="E5812" t="s">
        <v>16968</v>
      </c>
      <c r="F5812">
        <v>7</v>
      </c>
      <c r="G5812">
        <v>772000</v>
      </c>
      <c r="H5812" t="s">
        <v>5203</v>
      </c>
      <c r="I5812" t="s">
        <v>13042</v>
      </c>
      <c r="J5812" t="s">
        <v>16969</v>
      </c>
      <c r="K5812" t="s">
        <v>30</v>
      </c>
      <c r="L5812">
        <v>150000000</v>
      </c>
      <c r="M5812">
        <v>449326618</v>
      </c>
      <c r="N5812" t="s">
        <v>44</v>
      </c>
      <c r="O5812">
        <v>115</v>
      </c>
      <c r="P5812" t="str">
        <f>IF(Table1[[#This Row],[score]]&gt;=8.5,"High",IF(Table1[[#This Row],[score]]&gt;=7,"Medium","Low"))</f>
        <v>Medium</v>
      </c>
      <c r="Q5812" s="5">
        <f>Table1[[#This Row],[gross]]-Table1[[#This Row],[budget]]</f>
        <v>299326618</v>
      </c>
      <c r="R5812" s="5" t="str">
        <f>IF(Table1[[#This Row],[Profit]]&gt;0,"Profit","Loss")</f>
        <v>Profit</v>
      </c>
      <c r="S5812" s="6" t="str">
        <f>FLOOR(Table1[[#This Row],[year]]-1900,10)+1900 &amp; "-" &amp; FLOOR(Table1[[#This Row],[year]]-1890,10)+1900</f>
        <v>2010-2020</v>
      </c>
      <c r="T5812" s="14" t="s">
        <v>21835</v>
      </c>
      <c r="AB5812" s="14"/>
    </row>
    <row r="5813" spans="1:28" hidden="1" x14ac:dyDescent="0.3">
      <c r="A5813" t="s">
        <v>16987</v>
      </c>
      <c r="B5813" t="s">
        <v>16</v>
      </c>
      <c r="C5813" t="s">
        <v>63</v>
      </c>
      <c r="D5813">
        <v>2011</v>
      </c>
      <c r="E5813" t="s">
        <v>16988</v>
      </c>
      <c r="F5813">
        <v>8.5</v>
      </c>
      <c r="G5813">
        <v>785000</v>
      </c>
      <c r="H5813" t="s">
        <v>16989</v>
      </c>
      <c r="I5813" t="s">
        <v>16989</v>
      </c>
      <c r="J5813" t="s">
        <v>14585</v>
      </c>
      <c r="K5813" t="s">
        <v>448</v>
      </c>
      <c r="L5813" s="5">
        <f>20500000</f>
        <v>20500000</v>
      </c>
      <c r="M5813" s="5">
        <v>426588510</v>
      </c>
      <c r="N5813" t="s">
        <v>16990</v>
      </c>
      <c r="O5813">
        <v>112</v>
      </c>
      <c r="P5813" t="str">
        <f>IF(Table1[[#This Row],[score]]&gt;=8.5,"High",IF(Table1[[#This Row],[score]]&gt;=7,"Medium","Low"))</f>
        <v>High</v>
      </c>
      <c r="Q5813" s="5">
        <f>Table1[[#This Row],[gross]]-Table1[[#This Row],[budget]]</f>
        <v>406088510</v>
      </c>
      <c r="R5813" s="5" t="str">
        <f>IF(Table1[[#This Row],[Profit]]&gt;0,"Profit","Loss")</f>
        <v>Profit</v>
      </c>
      <c r="S5813" s="6" t="str">
        <f>FLOOR(Table1[[#This Row],[year]]-1900,10)+1900 &amp; "-" &amp; FLOOR(Table1[[#This Row],[year]]-1890,10)+1900</f>
        <v>2010-2020</v>
      </c>
      <c r="T5813" s="14" t="s">
        <v>21842</v>
      </c>
      <c r="AB5813" s="14"/>
    </row>
    <row r="5814" spans="1:28" hidden="1" x14ac:dyDescent="0.3">
      <c r="A5814" t="s">
        <v>17144</v>
      </c>
      <c r="B5814" t="s">
        <v>33</v>
      </c>
      <c r="C5814" t="s">
        <v>390</v>
      </c>
      <c r="D5814">
        <v>2011</v>
      </c>
      <c r="E5814" t="s">
        <v>16985</v>
      </c>
      <c r="F5814">
        <v>7.3</v>
      </c>
      <c r="G5814">
        <v>221000</v>
      </c>
      <c r="H5814" t="s">
        <v>486</v>
      </c>
      <c r="I5814" t="s">
        <v>17145</v>
      </c>
      <c r="J5814" t="s">
        <v>11253</v>
      </c>
      <c r="K5814" t="s">
        <v>30</v>
      </c>
      <c r="L5814">
        <v>135000000</v>
      </c>
      <c r="M5814">
        <v>373993951</v>
      </c>
      <c r="N5814" t="s">
        <v>31</v>
      </c>
      <c r="O5814">
        <v>107</v>
      </c>
      <c r="P5814" t="str">
        <f>IF(Table1[[#This Row],[score]]&gt;=8.5,"High",IF(Table1[[#This Row],[score]]&gt;=7,"Medium","Low"))</f>
        <v>Medium</v>
      </c>
      <c r="Q5814" s="5">
        <f>Table1[[#This Row],[gross]]-Table1[[#This Row],[budget]]</f>
        <v>238993951</v>
      </c>
      <c r="R5814" s="5" t="str">
        <f>IF(Table1[[#This Row],[Profit]]&gt;0,"Profit","Loss")</f>
        <v>Profit</v>
      </c>
      <c r="S5814" s="6" t="str">
        <f>FLOOR(Table1[[#This Row],[year]]-1900,10)+1900 &amp; "-" &amp; FLOOR(Table1[[#This Row],[year]]-1890,10)+1900</f>
        <v>2010-2020</v>
      </c>
      <c r="T5814" s="14" t="s">
        <v>21835</v>
      </c>
      <c r="AB5814" s="14"/>
    </row>
    <row r="5815" spans="1:28" hidden="1" x14ac:dyDescent="0.3">
      <c r="A5815" t="s">
        <v>16965</v>
      </c>
      <c r="B5815" t="s">
        <v>1974</v>
      </c>
      <c r="C5815" t="s">
        <v>34</v>
      </c>
      <c r="D5815">
        <v>2011</v>
      </c>
      <c r="E5815" t="s">
        <v>16925</v>
      </c>
      <c r="F5815">
        <v>6.9</v>
      </c>
      <c r="G5815">
        <v>769000</v>
      </c>
      <c r="H5815" t="s">
        <v>5046</v>
      </c>
      <c r="I5815" t="s">
        <v>16649</v>
      </c>
      <c r="J5815" t="s">
        <v>16966</v>
      </c>
      <c r="K5815" t="s">
        <v>30</v>
      </c>
      <c r="L5815">
        <v>140000000</v>
      </c>
      <c r="M5815">
        <v>370569774</v>
      </c>
      <c r="N5815" t="s">
        <v>44</v>
      </c>
      <c r="O5815">
        <v>124</v>
      </c>
      <c r="P5815" t="str">
        <f>IF(Table1[[#This Row],[score]]&gt;=8.5,"High",IF(Table1[[#This Row],[score]]&gt;=7,"Medium","Low"))</f>
        <v>Low</v>
      </c>
      <c r="Q5815" s="5">
        <f>Table1[[#This Row],[gross]]-Table1[[#This Row],[budget]]</f>
        <v>230569774</v>
      </c>
      <c r="R5815" s="5" t="str">
        <f>IF(Table1[[#This Row],[Profit]]&gt;0,"Profit","Loss")</f>
        <v>Profit</v>
      </c>
      <c r="S5815" s="6" t="str">
        <f>FLOOR(Table1[[#This Row],[year]]-1900,10)+1900 &amp; "-" &amp; FLOOR(Table1[[#This Row],[year]]-1890,10)+1900</f>
        <v>2010-2020</v>
      </c>
      <c r="T5815" s="14" t="s">
        <v>21835</v>
      </c>
      <c r="AB5815" s="14"/>
    </row>
    <row r="5816" spans="1:28" hidden="1" x14ac:dyDescent="0.3">
      <c r="A5816" t="s">
        <v>17021</v>
      </c>
      <c r="B5816" t="s">
        <v>1974</v>
      </c>
      <c r="C5816" t="s">
        <v>34</v>
      </c>
      <c r="D5816">
        <v>2011</v>
      </c>
      <c r="E5816" t="s">
        <v>17022</v>
      </c>
      <c r="F5816">
        <v>7.7</v>
      </c>
      <c r="G5816">
        <v>657000</v>
      </c>
      <c r="H5816" t="s">
        <v>13391</v>
      </c>
      <c r="I5816" t="s">
        <v>13042</v>
      </c>
      <c r="J5816" t="s">
        <v>14401</v>
      </c>
      <c r="K5816" t="s">
        <v>30</v>
      </c>
      <c r="L5816">
        <v>160000000</v>
      </c>
      <c r="M5816">
        <v>352616690</v>
      </c>
      <c r="N5816" t="s">
        <v>180</v>
      </c>
      <c r="O5816">
        <v>131</v>
      </c>
      <c r="P5816" t="str">
        <f>IF(Table1[[#This Row],[score]]&gt;=8.5,"High",IF(Table1[[#This Row],[score]]&gt;=7,"Medium","Low"))</f>
        <v>Medium</v>
      </c>
      <c r="Q5816" s="5">
        <f>Table1[[#This Row],[gross]]-Table1[[#This Row],[budget]]</f>
        <v>192616690</v>
      </c>
      <c r="R5816" s="5" t="str">
        <f>IF(Table1[[#This Row],[Profit]]&gt;0,"Profit","Loss")</f>
        <v>Profit</v>
      </c>
      <c r="S5816" s="6" t="str">
        <f>FLOOR(Table1[[#This Row],[year]]-1900,10)+1900 &amp; "-" &amp; FLOOR(Table1[[#This Row],[year]]-1890,10)+1900</f>
        <v>2010-2020</v>
      </c>
      <c r="T5816" s="14" t="s">
        <v>21835</v>
      </c>
      <c r="AB5816" s="14"/>
    </row>
    <row r="5817" spans="1:28" hidden="1" x14ac:dyDescent="0.3">
      <c r="A5817" t="s">
        <v>17359</v>
      </c>
      <c r="B5817" t="s">
        <v>337</v>
      </c>
      <c r="C5817" t="s">
        <v>390</v>
      </c>
      <c r="D5817">
        <v>2011</v>
      </c>
      <c r="E5817" t="s">
        <v>17072</v>
      </c>
      <c r="F5817">
        <v>4.3</v>
      </c>
      <c r="G5817">
        <v>33000</v>
      </c>
      <c r="H5817" t="s">
        <v>10654</v>
      </c>
      <c r="I5817" t="s">
        <v>15391</v>
      </c>
      <c r="J5817" t="s">
        <v>14419</v>
      </c>
      <c r="K5817" t="s">
        <v>30</v>
      </c>
      <c r="L5817">
        <v>75000000</v>
      </c>
      <c r="M5817">
        <v>342695435</v>
      </c>
      <c r="N5817" t="s">
        <v>9026</v>
      </c>
      <c r="O5817">
        <v>87</v>
      </c>
      <c r="P5817" t="str">
        <f>IF(Table1[[#This Row],[score]]&gt;=8.5,"High",IF(Table1[[#This Row],[score]]&gt;=7,"Medium","Low"))</f>
        <v>Low</v>
      </c>
      <c r="Q5817" s="5">
        <f>Table1[[#This Row],[gross]]-Table1[[#This Row],[budget]]</f>
        <v>267695435</v>
      </c>
      <c r="R5817" s="5" t="str">
        <f>IF(Table1[[#This Row],[Profit]]&gt;0,"Profit","Loss")</f>
        <v>Profit</v>
      </c>
      <c r="S5817" s="6" t="str">
        <f>FLOOR(Table1[[#This Row],[year]]-1900,10)+1900 &amp; "-" &amp; FLOOR(Table1[[#This Row],[year]]-1890,10)+1900</f>
        <v>2010-2020</v>
      </c>
      <c r="T5817" s="14" t="s">
        <v>21835</v>
      </c>
      <c r="AB5817" s="14"/>
    </row>
    <row r="5818" spans="1:28" hidden="1" x14ac:dyDescent="0.3">
      <c r="A5818" t="s">
        <v>17061</v>
      </c>
      <c r="B5818" t="s">
        <v>1974</v>
      </c>
      <c r="C5818" t="s">
        <v>34</v>
      </c>
      <c r="D5818">
        <v>2011</v>
      </c>
      <c r="E5818" t="s">
        <v>17062</v>
      </c>
      <c r="F5818">
        <v>7</v>
      </c>
      <c r="G5818">
        <v>306000</v>
      </c>
      <c r="H5818" t="s">
        <v>12476</v>
      </c>
      <c r="I5818" t="s">
        <v>14324</v>
      </c>
      <c r="J5818" t="s">
        <v>13344</v>
      </c>
      <c r="K5818" t="s">
        <v>30</v>
      </c>
      <c r="L5818">
        <v>110000000</v>
      </c>
      <c r="M5818">
        <v>299268508</v>
      </c>
      <c r="N5818" t="s">
        <v>9593</v>
      </c>
      <c r="O5818">
        <v>127</v>
      </c>
      <c r="P5818" t="str">
        <f>IF(Table1[[#This Row],[score]]&gt;=8.5,"High",IF(Table1[[#This Row],[score]]&gt;=7,"Medium","Low"))</f>
        <v>Medium</v>
      </c>
      <c r="Q5818" s="5">
        <f>Table1[[#This Row],[gross]]-Table1[[#This Row],[budget]]</f>
        <v>189268508</v>
      </c>
      <c r="R5818" s="5" t="str">
        <f>IF(Table1[[#This Row],[Profit]]&gt;0,"Profit","Loss")</f>
        <v>Profit</v>
      </c>
      <c r="S5818" s="6" t="str">
        <f>FLOOR(Table1[[#This Row],[year]]-1900,10)+1900 &amp; "-" &amp; FLOOR(Table1[[#This Row],[year]]-1890,10)+1900</f>
        <v>2010-2020</v>
      </c>
      <c r="T5818" s="14" t="s">
        <v>21835</v>
      </c>
      <c r="AB5818" s="14"/>
    </row>
    <row r="5819" spans="1:28" hidden="1" x14ac:dyDescent="0.3">
      <c r="A5819" t="s">
        <v>16975</v>
      </c>
      <c r="B5819" t="s">
        <v>16</v>
      </c>
      <c r="C5819" t="s">
        <v>41</v>
      </c>
      <c r="D5819">
        <v>2011</v>
      </c>
      <c r="E5819" t="s">
        <v>16976</v>
      </c>
      <c r="F5819">
        <v>6.8</v>
      </c>
      <c r="G5819">
        <v>276000</v>
      </c>
      <c r="H5819" t="s">
        <v>16977</v>
      </c>
      <c r="I5819" t="s">
        <v>16978</v>
      </c>
      <c r="J5819" t="s">
        <v>16978</v>
      </c>
      <c r="K5819" t="s">
        <v>30</v>
      </c>
      <c r="L5819">
        <v>32500000</v>
      </c>
      <c r="M5819">
        <v>288383523</v>
      </c>
      <c r="N5819" t="s">
        <v>61</v>
      </c>
      <c r="O5819">
        <v>125</v>
      </c>
      <c r="P5819" t="str">
        <f>IF(Table1[[#This Row],[score]]&gt;=8.5,"High",IF(Table1[[#This Row],[score]]&gt;=7,"Medium","Low"))</f>
        <v>Low</v>
      </c>
      <c r="Q5819" s="5">
        <f>Table1[[#This Row],[gross]]-Table1[[#This Row],[budget]]</f>
        <v>255883523</v>
      </c>
      <c r="R5819" s="5" t="str">
        <f>IF(Table1[[#This Row],[Profit]]&gt;0,"Profit","Loss")</f>
        <v>Profit</v>
      </c>
      <c r="S5819" s="6" t="str">
        <f>FLOOR(Table1[[#This Row],[year]]-1900,10)+1900 &amp; "-" &amp; FLOOR(Table1[[#This Row],[year]]-1890,10)+1900</f>
        <v>2010-2020</v>
      </c>
      <c r="T5819" s="14" t="s">
        <v>21835</v>
      </c>
      <c r="AB5819" s="14"/>
    </row>
    <row r="5820" spans="1:28" hidden="1" x14ac:dyDescent="0.3">
      <c r="A5820" t="s">
        <v>17037</v>
      </c>
      <c r="B5820" t="s">
        <v>1974</v>
      </c>
      <c r="C5820" t="s">
        <v>4834</v>
      </c>
      <c r="D5820">
        <v>2011</v>
      </c>
      <c r="E5820" t="s">
        <v>16982</v>
      </c>
      <c r="F5820">
        <v>7</v>
      </c>
      <c r="G5820">
        <v>343000</v>
      </c>
      <c r="H5820" t="s">
        <v>6286</v>
      </c>
      <c r="I5820" t="s">
        <v>6286</v>
      </c>
      <c r="J5820" t="s">
        <v>17038</v>
      </c>
      <c r="K5820" t="s">
        <v>30</v>
      </c>
      <c r="L5820">
        <v>50000000</v>
      </c>
      <c r="M5820">
        <v>260095986</v>
      </c>
      <c r="N5820" t="s">
        <v>44</v>
      </c>
      <c r="O5820">
        <v>112</v>
      </c>
      <c r="P5820" t="str">
        <f>IF(Table1[[#This Row],[score]]&gt;=8.5,"High",IF(Table1[[#This Row],[score]]&gt;=7,"Medium","Low"))</f>
        <v>Medium</v>
      </c>
      <c r="Q5820" s="5">
        <f>Table1[[#This Row],[gross]]-Table1[[#This Row],[budget]]</f>
        <v>210095986</v>
      </c>
      <c r="R5820" s="5" t="str">
        <f>IF(Table1[[#This Row],[Profit]]&gt;0,"Profit","Loss")</f>
        <v>Profit</v>
      </c>
      <c r="S5820" s="6" t="str">
        <f>FLOOR(Table1[[#This Row],[year]]-1900,10)+1900 &amp; "-" &amp; FLOOR(Table1[[#This Row],[year]]-1890,10)+1900</f>
        <v>2010-2020</v>
      </c>
      <c r="T5820" s="14" t="s">
        <v>21835</v>
      </c>
      <c r="AB5820" s="14"/>
    </row>
    <row r="5821" spans="1:28" hidden="1" x14ac:dyDescent="0.3">
      <c r="A5821" t="s">
        <v>17055</v>
      </c>
      <c r="B5821" t="s">
        <v>33</v>
      </c>
      <c r="C5821" t="s">
        <v>390</v>
      </c>
      <c r="D5821">
        <v>2011</v>
      </c>
      <c r="E5821" t="s">
        <v>17056</v>
      </c>
      <c r="F5821">
        <v>7.2</v>
      </c>
      <c r="G5821">
        <v>245000</v>
      </c>
      <c r="H5821" t="s">
        <v>9627</v>
      </c>
      <c r="I5821" t="s">
        <v>10963</v>
      </c>
      <c r="J5821" t="s">
        <v>5628</v>
      </c>
      <c r="K5821" t="s">
        <v>30</v>
      </c>
      <c r="L5821">
        <v>135000000</v>
      </c>
      <c r="M5821">
        <v>245724603</v>
      </c>
      <c r="N5821" t="s">
        <v>44</v>
      </c>
      <c r="O5821">
        <v>107</v>
      </c>
      <c r="P5821" t="str">
        <f>IF(Table1[[#This Row],[score]]&gt;=8.5,"High",IF(Table1[[#This Row],[score]]&gt;=7,"Medium","Low"))</f>
        <v>Medium</v>
      </c>
      <c r="Q5821" s="5">
        <f>Table1[[#This Row],[gross]]-Table1[[#This Row],[budget]]</f>
        <v>110724603</v>
      </c>
      <c r="R5821" s="5" t="str">
        <f>IF(Table1[[#This Row],[Profit]]&gt;0,"Profit","Loss")</f>
        <v>Profit</v>
      </c>
      <c r="S5821" s="6" t="str">
        <f>FLOOR(Table1[[#This Row],[year]]-1900,10)+1900 &amp; "-" &amp; FLOOR(Table1[[#This Row],[year]]-1890,10)+1900</f>
        <v>2010-2020</v>
      </c>
      <c r="T5821" s="14" t="s">
        <v>21835</v>
      </c>
      <c r="AB5821" s="14"/>
    </row>
    <row r="5822" spans="1:28" hidden="1" x14ac:dyDescent="0.3">
      <c r="A5822" t="s">
        <v>16059</v>
      </c>
      <c r="B5822" t="s">
        <v>16</v>
      </c>
      <c r="C5822" t="s">
        <v>104</v>
      </c>
      <c r="D5822">
        <v>2011</v>
      </c>
      <c r="E5822" t="s">
        <v>16985</v>
      </c>
      <c r="F5822">
        <v>7.8</v>
      </c>
      <c r="G5822">
        <v>435000</v>
      </c>
      <c r="H5822" t="s">
        <v>6752</v>
      </c>
      <c r="I5822" t="s">
        <v>7462</v>
      </c>
      <c r="J5822" t="s">
        <v>13393</v>
      </c>
      <c r="K5822" t="s">
        <v>30</v>
      </c>
      <c r="L5822">
        <v>90000000</v>
      </c>
      <c r="M5822">
        <v>232617430</v>
      </c>
      <c r="N5822" t="s">
        <v>31</v>
      </c>
      <c r="O5822">
        <v>158</v>
      </c>
      <c r="P5822" t="str">
        <f>IF(Table1[[#This Row],[score]]&gt;=8.5,"High",IF(Table1[[#This Row],[score]]&gt;=7,"Medium","Low"))</f>
        <v>Medium</v>
      </c>
      <c r="Q5822" s="5">
        <f>Table1[[#This Row],[gross]]-Table1[[#This Row],[budget]]</f>
        <v>142617430</v>
      </c>
      <c r="R5822" s="5" t="str">
        <f>IF(Table1[[#This Row],[Profit]]&gt;0,"Profit","Loss")</f>
        <v>Profit</v>
      </c>
      <c r="S5822" s="6" t="str">
        <f>FLOOR(Table1[[#This Row],[year]]-1900,10)+1900 &amp; "-" &amp; FLOOR(Table1[[#This Row],[year]]-1890,10)+1900</f>
        <v>2010-2020</v>
      </c>
      <c r="T5822" s="14" t="s">
        <v>21835</v>
      </c>
      <c r="AB5822" s="14"/>
    </row>
    <row r="5823" spans="1:28" hidden="1" x14ac:dyDescent="0.3">
      <c r="A5823" t="s">
        <v>17196</v>
      </c>
      <c r="B5823" t="s">
        <v>1974</v>
      </c>
      <c r="C5823" t="s">
        <v>34</v>
      </c>
      <c r="D5823">
        <v>2011</v>
      </c>
      <c r="E5823" t="s">
        <v>17197</v>
      </c>
      <c r="F5823">
        <v>5.8</v>
      </c>
      <c r="G5823">
        <v>157000</v>
      </c>
      <c r="H5823" t="s">
        <v>12106</v>
      </c>
      <c r="I5823" t="s">
        <v>14886</v>
      </c>
      <c r="J5823" t="s">
        <v>14886</v>
      </c>
      <c r="K5823" t="s">
        <v>30</v>
      </c>
      <c r="L5823">
        <v>120000000</v>
      </c>
      <c r="M5823">
        <v>227817248</v>
      </c>
      <c r="N5823" t="s">
        <v>31</v>
      </c>
      <c r="O5823">
        <v>119</v>
      </c>
      <c r="P5823" t="str">
        <f>IF(Table1[[#This Row],[score]]&gt;=8.5,"High",IF(Table1[[#This Row],[score]]&gt;=7,"Medium","Low"))</f>
        <v>Low</v>
      </c>
      <c r="Q5823" s="5">
        <f>Table1[[#This Row],[gross]]-Table1[[#This Row],[budget]]</f>
        <v>107817248</v>
      </c>
      <c r="R5823" s="5" t="str">
        <f>IF(Table1[[#This Row],[Profit]]&gt;0,"Profit","Loss")</f>
        <v>Profit</v>
      </c>
      <c r="S5823" s="6" t="str">
        <f>FLOOR(Table1[[#This Row],[year]]-1900,10)+1900 &amp; "-" &amp; FLOOR(Table1[[#This Row],[year]]-1890,10)+1900</f>
        <v>2010-2020</v>
      </c>
      <c r="T5823" s="14" t="s">
        <v>21835</v>
      </c>
      <c r="AB5823" s="14"/>
    </row>
    <row r="5824" spans="1:28" hidden="1" x14ac:dyDescent="0.3">
      <c r="A5824" t="s">
        <v>17017</v>
      </c>
      <c r="B5824" t="s">
        <v>16</v>
      </c>
      <c r="C5824" t="s">
        <v>34</v>
      </c>
      <c r="D5824">
        <v>2011</v>
      </c>
      <c r="E5824" t="s">
        <v>17018</v>
      </c>
      <c r="F5824">
        <v>6</v>
      </c>
      <c r="G5824">
        <v>163000</v>
      </c>
      <c r="H5824" t="s">
        <v>11195</v>
      </c>
      <c r="I5824" t="s">
        <v>17019</v>
      </c>
      <c r="J5824" t="s">
        <v>17020</v>
      </c>
      <c r="K5824" t="s">
        <v>30</v>
      </c>
      <c r="L5824">
        <v>75000000</v>
      </c>
      <c r="M5824">
        <v>226904017</v>
      </c>
      <c r="N5824" t="s">
        <v>15161</v>
      </c>
      <c r="O5824">
        <v>110</v>
      </c>
      <c r="P5824" t="str">
        <f>IF(Table1[[#This Row],[score]]&gt;=8.5,"High",IF(Table1[[#This Row],[score]]&gt;=7,"Medium","Low"))</f>
        <v>Low</v>
      </c>
      <c r="Q5824" s="5">
        <f>Table1[[#This Row],[gross]]-Table1[[#This Row],[budget]]</f>
        <v>151904017</v>
      </c>
      <c r="R5824" s="5" t="str">
        <f>IF(Table1[[#This Row],[Profit]]&gt;0,"Profit","Loss")</f>
        <v>Profit</v>
      </c>
      <c r="S5824" s="6" t="str">
        <f>FLOOR(Table1[[#This Row],[year]]-1900,10)+1900 &amp; "-" &amp; FLOOR(Table1[[#This Row],[year]]-1890,10)+1900</f>
        <v>2010-2020</v>
      </c>
      <c r="T5824" s="14" t="s">
        <v>21835</v>
      </c>
      <c r="AB5824" s="14"/>
    </row>
    <row r="5825" spans="1:28" hidden="1" x14ac:dyDescent="0.3">
      <c r="A5825" t="s">
        <v>16993</v>
      </c>
      <c r="B5825" t="s">
        <v>1974</v>
      </c>
      <c r="C5825" t="s">
        <v>34</v>
      </c>
      <c r="D5825">
        <v>2011</v>
      </c>
      <c r="E5825" t="s">
        <v>16994</v>
      </c>
      <c r="F5825">
        <v>5.5</v>
      </c>
      <c r="G5825">
        <v>272000</v>
      </c>
      <c r="H5825" t="s">
        <v>4966</v>
      </c>
      <c r="I5825" t="s">
        <v>11533</v>
      </c>
      <c r="J5825" t="s">
        <v>12361</v>
      </c>
      <c r="K5825" t="s">
        <v>30</v>
      </c>
      <c r="L5825">
        <v>200000000</v>
      </c>
      <c r="M5825">
        <v>219851172</v>
      </c>
      <c r="N5825" t="s">
        <v>23</v>
      </c>
      <c r="O5825">
        <v>114</v>
      </c>
      <c r="P5825" t="str">
        <f>IF(Table1[[#This Row],[score]]&gt;=8.5,"High",IF(Table1[[#This Row],[score]]&gt;=7,"Medium","Low"))</f>
        <v>Low</v>
      </c>
      <c r="Q5825" s="5">
        <f>Table1[[#This Row],[gross]]-Table1[[#This Row],[budget]]</f>
        <v>19851172</v>
      </c>
      <c r="R5825" s="5" t="str">
        <f>IF(Table1[[#This Row],[Profit]]&gt;0,"Profit","Loss")</f>
        <v>Profit</v>
      </c>
      <c r="S5825" s="6" t="str">
        <f>FLOOR(Table1[[#This Row],[year]]-1900,10)+1900 &amp; "-" &amp; FLOOR(Table1[[#This Row],[year]]-1890,10)+1900</f>
        <v>2010-2020</v>
      </c>
      <c r="T5825" s="14" t="s">
        <v>21835</v>
      </c>
      <c r="AB5825" s="14"/>
    </row>
    <row r="5826" spans="1:28" hidden="1" x14ac:dyDescent="0.3">
      <c r="A5826" t="s">
        <v>16998</v>
      </c>
      <c r="B5826" t="s">
        <v>1974</v>
      </c>
      <c r="C5826" t="s">
        <v>17</v>
      </c>
      <c r="D5826">
        <v>2011</v>
      </c>
      <c r="E5826" t="s">
        <v>16999</v>
      </c>
      <c r="F5826">
        <v>8</v>
      </c>
      <c r="G5826">
        <v>436000</v>
      </c>
      <c r="H5826" t="s">
        <v>17000</v>
      </c>
      <c r="I5826" t="s">
        <v>17000</v>
      </c>
      <c r="J5826" t="s">
        <v>16547</v>
      </c>
      <c r="K5826" t="s">
        <v>30</v>
      </c>
      <c r="L5826">
        <v>25000000</v>
      </c>
      <c r="M5826">
        <v>216639112</v>
      </c>
      <c r="N5826" t="s">
        <v>14447</v>
      </c>
      <c r="O5826">
        <v>146</v>
      </c>
      <c r="P5826" t="str">
        <f>IF(Table1[[#This Row],[score]]&gt;=8.5,"High",IF(Table1[[#This Row],[score]]&gt;=7,"Medium","Low"))</f>
        <v>Medium</v>
      </c>
      <c r="Q5826" s="5">
        <f>Table1[[#This Row],[gross]]-Table1[[#This Row],[budget]]</f>
        <v>191639112</v>
      </c>
      <c r="R5826" s="5" t="str">
        <f>IF(Table1[[#This Row],[Profit]]&gt;0,"Profit","Loss")</f>
        <v>Profit</v>
      </c>
      <c r="S5826" s="6" t="str">
        <f>FLOOR(Table1[[#This Row],[year]]-1900,10)+1900 &amp; "-" &amp; FLOOR(Table1[[#This Row],[year]]-1890,10)+1900</f>
        <v>2010-2020</v>
      </c>
      <c r="T5826" s="14" t="s">
        <v>21835</v>
      </c>
      <c r="AB5826" s="14"/>
    </row>
    <row r="5827" spans="1:28" hidden="1" x14ac:dyDescent="0.3">
      <c r="A5827" t="s">
        <v>17025</v>
      </c>
      <c r="B5827" t="s">
        <v>16</v>
      </c>
      <c r="C5827" t="s">
        <v>41</v>
      </c>
      <c r="D5827">
        <v>2011</v>
      </c>
      <c r="E5827" t="s">
        <v>17026</v>
      </c>
      <c r="F5827">
        <v>5.6</v>
      </c>
      <c r="G5827">
        <v>196000</v>
      </c>
      <c r="H5827" t="s">
        <v>10518</v>
      </c>
      <c r="I5827" t="s">
        <v>17027</v>
      </c>
      <c r="J5827" t="s">
        <v>8768</v>
      </c>
      <c r="K5827" t="s">
        <v>30</v>
      </c>
      <c r="L5827">
        <v>20000000</v>
      </c>
      <c r="M5827">
        <v>216197492</v>
      </c>
      <c r="N5827" t="s">
        <v>31</v>
      </c>
      <c r="O5827">
        <v>92</v>
      </c>
      <c r="P5827" t="str">
        <f>IF(Table1[[#This Row],[score]]&gt;=8.5,"High",IF(Table1[[#This Row],[score]]&gt;=7,"Medium","Low"))</f>
        <v>Low</v>
      </c>
      <c r="Q5827" s="5">
        <f>Table1[[#This Row],[gross]]-Table1[[#This Row],[budget]]</f>
        <v>196197492</v>
      </c>
      <c r="R5827" s="5" t="str">
        <f>IF(Table1[[#This Row],[Profit]]&gt;0,"Profit","Loss")</f>
        <v>Profit</v>
      </c>
      <c r="S5827" s="6" t="str">
        <f>FLOOR(Table1[[#This Row],[year]]-1900,10)+1900 &amp; "-" &amp; FLOOR(Table1[[#This Row],[year]]-1890,10)+1900</f>
        <v>2010-2020</v>
      </c>
      <c r="T5827" s="14" t="s">
        <v>21835</v>
      </c>
      <c r="AB5827" s="14"/>
    </row>
    <row r="5828" spans="1:28" hidden="1" x14ac:dyDescent="0.3">
      <c r="A5828" t="s">
        <v>16986</v>
      </c>
      <c r="B5828" t="s">
        <v>1974</v>
      </c>
      <c r="C5828" t="s">
        <v>41</v>
      </c>
      <c r="D5828">
        <v>2011</v>
      </c>
      <c r="E5828" t="s">
        <v>16832</v>
      </c>
      <c r="F5828">
        <v>6.4</v>
      </c>
      <c r="G5828">
        <v>227000</v>
      </c>
      <c r="H5828" t="s">
        <v>5720</v>
      </c>
      <c r="I5828" t="s">
        <v>15379</v>
      </c>
      <c r="J5828" t="s">
        <v>8432</v>
      </c>
      <c r="K5828" t="s">
        <v>30</v>
      </c>
      <c r="L5828">
        <v>80000000</v>
      </c>
      <c r="M5828">
        <v>214945591</v>
      </c>
      <c r="N5828" t="s">
        <v>31</v>
      </c>
      <c r="O5828">
        <v>117</v>
      </c>
      <c r="P5828" t="str">
        <f>IF(Table1[[#This Row],[score]]&gt;=8.5,"High",IF(Table1[[#This Row],[score]]&gt;=7,"Medium","Low"))</f>
        <v>Low</v>
      </c>
      <c r="Q5828" s="5">
        <f>Table1[[#This Row],[gross]]-Table1[[#This Row],[budget]]</f>
        <v>134945591</v>
      </c>
      <c r="R5828" s="5" t="str">
        <f>IF(Table1[[#This Row],[Profit]]&gt;0,"Profit","Loss")</f>
        <v>Profit</v>
      </c>
      <c r="S5828" s="6" t="str">
        <f>FLOOR(Table1[[#This Row],[year]]-1900,10)+1900 &amp; "-" &amp; FLOOR(Table1[[#This Row],[year]]-1890,10)+1900</f>
        <v>2010-2020</v>
      </c>
      <c r="T5828" s="14" t="s">
        <v>21835</v>
      </c>
      <c r="AB5828" s="14"/>
    </row>
    <row r="5829" spans="1:28" hidden="1" x14ac:dyDescent="0.3">
      <c r="A5829" t="s">
        <v>17193</v>
      </c>
      <c r="B5829" t="s">
        <v>1974</v>
      </c>
      <c r="C5829" t="s">
        <v>34</v>
      </c>
      <c r="D5829">
        <v>2011</v>
      </c>
      <c r="E5829" t="s">
        <v>17194</v>
      </c>
      <c r="F5829">
        <v>5.7</v>
      </c>
      <c r="G5829">
        <v>176000</v>
      </c>
      <c r="H5829" t="s">
        <v>12971</v>
      </c>
      <c r="I5829" t="s">
        <v>17195</v>
      </c>
      <c r="J5829" t="s">
        <v>9939</v>
      </c>
      <c r="K5829" t="s">
        <v>30</v>
      </c>
      <c r="L5829">
        <v>70000000</v>
      </c>
      <c r="M5829">
        <v>211819354</v>
      </c>
      <c r="N5829" t="s">
        <v>31</v>
      </c>
      <c r="O5829">
        <v>116</v>
      </c>
      <c r="P5829" t="str">
        <f>IF(Table1[[#This Row],[score]]&gt;=8.5,"High",IF(Table1[[#This Row],[score]]&gt;=7,"Medium","Low"))</f>
        <v>Low</v>
      </c>
      <c r="Q5829" s="5">
        <f>Table1[[#This Row],[gross]]-Table1[[#This Row],[budget]]</f>
        <v>141819354</v>
      </c>
      <c r="R5829" s="5" t="str">
        <f>IF(Table1[[#This Row],[Profit]]&gt;0,"Profit","Loss")</f>
        <v>Profit</v>
      </c>
      <c r="S5829" s="6" t="str">
        <f>FLOOR(Table1[[#This Row],[year]]-1900,10)+1900 &amp; "-" &amp; FLOOR(Table1[[#This Row],[year]]-1890,10)+1900</f>
        <v>2010-2020</v>
      </c>
      <c r="T5829" s="14" t="s">
        <v>21835</v>
      </c>
      <c r="AB5829" s="14"/>
    </row>
    <row r="5830" spans="1:28" hidden="1" x14ac:dyDescent="0.3">
      <c r="A5830" t="s">
        <v>17063</v>
      </c>
      <c r="B5830" t="s">
        <v>16</v>
      </c>
      <c r="C5830" t="s">
        <v>41</v>
      </c>
      <c r="D5830">
        <v>2011</v>
      </c>
      <c r="E5830" t="s">
        <v>17064</v>
      </c>
      <c r="F5830">
        <v>6.8</v>
      </c>
      <c r="G5830">
        <v>428000</v>
      </c>
      <c r="H5830" t="s">
        <v>15722</v>
      </c>
      <c r="I5830" t="s">
        <v>17065</v>
      </c>
      <c r="J5830" t="s">
        <v>3982</v>
      </c>
      <c r="K5830" t="s">
        <v>30</v>
      </c>
      <c r="L5830">
        <v>35000000</v>
      </c>
      <c r="M5830">
        <v>209838559</v>
      </c>
      <c r="N5830" t="s">
        <v>2001</v>
      </c>
      <c r="O5830">
        <v>98</v>
      </c>
      <c r="P5830" t="str">
        <f>IF(Table1[[#This Row],[score]]&gt;=8.5,"High",IF(Table1[[#This Row],[score]]&gt;=7,"Medium","Low"))</f>
        <v>Low</v>
      </c>
      <c r="Q5830" s="5">
        <f>Table1[[#This Row],[gross]]-Table1[[#This Row],[budget]]</f>
        <v>174838559</v>
      </c>
      <c r="R5830" s="5" t="str">
        <f>IF(Table1[[#This Row],[Profit]]&gt;0,"Profit","Loss")</f>
        <v>Profit</v>
      </c>
      <c r="S5830" s="6" t="str">
        <f>FLOOR(Table1[[#This Row],[year]]-1900,10)+1900 &amp; "-" &amp; FLOOR(Table1[[#This Row],[year]]-1890,10)+1900</f>
        <v>2010-2020</v>
      </c>
      <c r="T5830" s="14" t="s">
        <v>21835</v>
      </c>
      <c r="AB5830" s="14"/>
    </row>
    <row r="5831" spans="1:28" hidden="1" x14ac:dyDescent="0.3">
      <c r="A5831" t="s">
        <v>17292</v>
      </c>
      <c r="B5831" t="s">
        <v>337</v>
      </c>
      <c r="C5831" t="s">
        <v>390</v>
      </c>
      <c r="D5831">
        <v>2011</v>
      </c>
      <c r="E5831" t="s">
        <v>16832</v>
      </c>
      <c r="F5831">
        <v>5.9</v>
      </c>
      <c r="G5831">
        <v>53000</v>
      </c>
      <c r="H5831" t="s">
        <v>12365</v>
      </c>
      <c r="I5831" t="s">
        <v>17293</v>
      </c>
      <c r="J5831" t="s">
        <v>14401</v>
      </c>
      <c r="K5831" t="s">
        <v>22</v>
      </c>
      <c r="L5831">
        <v>36000000</v>
      </c>
      <c r="M5831">
        <v>193967670</v>
      </c>
      <c r="N5831" t="s">
        <v>2067</v>
      </c>
      <c r="O5831">
        <v>84</v>
      </c>
      <c r="P5831" t="str">
        <f>IF(Table1[[#This Row],[score]]&gt;=8.5,"High",IF(Table1[[#This Row],[score]]&gt;=7,"Medium","Low"))</f>
        <v>Low</v>
      </c>
      <c r="Q5831" s="5">
        <f>Table1[[#This Row],[gross]]-Table1[[#This Row],[budget]]</f>
        <v>157967670</v>
      </c>
      <c r="R5831" s="5" t="str">
        <f>IF(Table1[[#This Row],[Profit]]&gt;0,"Profit","Loss")</f>
        <v>Profit</v>
      </c>
      <c r="S5831" s="6" t="str">
        <f>FLOOR(Table1[[#This Row],[year]]-1900,10)+1900 &amp; "-" &amp; FLOOR(Table1[[#This Row],[year]]-1890,10)+1900</f>
        <v>2010-2020</v>
      </c>
      <c r="T5831" s="14" t="s">
        <v>21835</v>
      </c>
      <c r="AB5831" s="14"/>
    </row>
    <row r="5832" spans="1:28" hidden="1" x14ac:dyDescent="0.3">
      <c r="A5832" t="s">
        <v>17407</v>
      </c>
      <c r="B5832" t="s">
        <v>33</v>
      </c>
      <c r="C5832" t="s">
        <v>41</v>
      </c>
      <c r="D5832">
        <v>2011</v>
      </c>
      <c r="E5832" t="s">
        <v>16994</v>
      </c>
      <c r="F5832">
        <v>6</v>
      </c>
      <c r="G5832">
        <v>91000</v>
      </c>
      <c r="H5832" t="s">
        <v>9874</v>
      </c>
      <c r="I5832" t="s">
        <v>15501</v>
      </c>
      <c r="J5832" t="s">
        <v>7831</v>
      </c>
      <c r="K5832" t="s">
        <v>30</v>
      </c>
      <c r="L5832">
        <v>55000000</v>
      </c>
      <c r="M5832">
        <v>187361754</v>
      </c>
      <c r="N5832" t="s">
        <v>180</v>
      </c>
      <c r="O5832">
        <v>94</v>
      </c>
      <c r="P5832" t="str">
        <f>IF(Table1[[#This Row],[score]]&gt;=8.5,"High",IF(Table1[[#This Row],[score]]&gt;=7,"Medium","Low"))</f>
        <v>Low</v>
      </c>
      <c r="Q5832" s="5">
        <f>Table1[[#This Row],[gross]]-Table1[[#This Row],[budget]]</f>
        <v>132361754</v>
      </c>
      <c r="R5832" s="5" t="str">
        <f>IF(Table1[[#This Row],[Profit]]&gt;0,"Profit","Loss")</f>
        <v>Profit</v>
      </c>
      <c r="S5832" s="6" t="str">
        <f>FLOOR(Table1[[#This Row],[year]]-1900,10)+1900 &amp; "-" &amp; FLOOR(Table1[[#This Row],[year]]-1890,10)+1900</f>
        <v>2010-2020</v>
      </c>
      <c r="T5832" s="14" t="s">
        <v>21835</v>
      </c>
      <c r="AB5832" s="14"/>
    </row>
    <row r="5833" spans="1:28" hidden="1" x14ac:dyDescent="0.3">
      <c r="A5833" t="s">
        <v>17103</v>
      </c>
      <c r="B5833" t="s">
        <v>33</v>
      </c>
      <c r="C5833" t="s">
        <v>17</v>
      </c>
      <c r="D5833">
        <v>2011</v>
      </c>
      <c r="E5833" t="s">
        <v>17104</v>
      </c>
      <c r="F5833">
        <v>7.5</v>
      </c>
      <c r="G5833">
        <v>310000</v>
      </c>
      <c r="H5833" t="s">
        <v>65</v>
      </c>
      <c r="I5833" t="s">
        <v>10963</v>
      </c>
      <c r="J5833" t="s">
        <v>15512</v>
      </c>
      <c r="K5833" t="s">
        <v>22</v>
      </c>
      <c r="L5833">
        <v>150000000</v>
      </c>
      <c r="M5833">
        <v>185770310</v>
      </c>
      <c r="N5833" t="s">
        <v>44</v>
      </c>
      <c r="O5833">
        <v>126</v>
      </c>
      <c r="P5833" t="str">
        <f>IF(Table1[[#This Row],[score]]&gt;=8.5,"High",IF(Table1[[#This Row],[score]]&gt;=7,"Medium","Low"))</f>
        <v>Medium</v>
      </c>
      <c r="Q5833" s="5">
        <f>Table1[[#This Row],[gross]]-Table1[[#This Row],[budget]]</f>
        <v>35770310</v>
      </c>
      <c r="R5833" s="5" t="str">
        <f>IF(Table1[[#This Row],[Profit]]&gt;0,"Profit","Loss")</f>
        <v>Profit</v>
      </c>
      <c r="S5833" s="6" t="str">
        <f>FLOOR(Table1[[#This Row],[year]]-1900,10)+1900 &amp; "-" &amp; FLOOR(Table1[[#This Row],[year]]-1890,10)+1900</f>
        <v>2010-2020</v>
      </c>
      <c r="T5833" s="14" t="s">
        <v>21835</v>
      </c>
      <c r="AB5833" s="14"/>
    </row>
    <row r="5834" spans="1:28" hidden="1" x14ac:dyDescent="0.3">
      <c r="A5834" t="s">
        <v>17430</v>
      </c>
      <c r="B5834" t="s">
        <v>33</v>
      </c>
      <c r="C5834" t="s">
        <v>390</v>
      </c>
      <c r="D5834">
        <v>2011</v>
      </c>
      <c r="E5834" t="s">
        <v>16471</v>
      </c>
      <c r="F5834">
        <v>5.4</v>
      </c>
      <c r="G5834">
        <v>32000</v>
      </c>
      <c r="H5834" t="s">
        <v>10894</v>
      </c>
      <c r="I5834" t="s">
        <v>11970</v>
      </c>
      <c r="J5834" t="s">
        <v>17431</v>
      </c>
      <c r="K5834" t="s">
        <v>30</v>
      </c>
      <c r="L5834">
        <v>63000000</v>
      </c>
      <c r="M5834">
        <v>183954145</v>
      </c>
      <c r="N5834" t="s">
        <v>61</v>
      </c>
      <c r="O5834">
        <v>95</v>
      </c>
      <c r="P5834" t="str">
        <f>IF(Table1[[#This Row],[score]]&gt;=8.5,"High",IF(Table1[[#This Row],[score]]&gt;=7,"Medium","Low"))</f>
        <v>Low</v>
      </c>
      <c r="Q5834" s="5">
        <f>Table1[[#This Row],[gross]]-Table1[[#This Row],[budget]]</f>
        <v>120954145</v>
      </c>
      <c r="R5834" s="5" t="str">
        <f>IF(Table1[[#This Row],[Profit]]&gt;0,"Profit","Loss")</f>
        <v>Profit</v>
      </c>
      <c r="S5834" s="6" t="str">
        <f>FLOOR(Table1[[#This Row],[year]]-1900,10)+1900 &amp; "-" &amp; FLOOR(Table1[[#This Row],[year]]-1890,10)+1900</f>
        <v>2010-2020</v>
      </c>
      <c r="T5834" s="14" t="s">
        <v>21835</v>
      </c>
      <c r="AB5834" s="14"/>
    </row>
    <row r="5835" spans="1:28" hidden="1" x14ac:dyDescent="0.3">
      <c r="A5835" t="s">
        <v>17119</v>
      </c>
      <c r="B5835" t="s">
        <v>1974</v>
      </c>
      <c r="C5835" t="s">
        <v>34</v>
      </c>
      <c r="D5835">
        <v>2011</v>
      </c>
      <c r="E5835" t="s">
        <v>17120</v>
      </c>
      <c r="F5835">
        <v>7.2</v>
      </c>
      <c r="G5835">
        <v>150000</v>
      </c>
      <c r="H5835" t="s">
        <v>486</v>
      </c>
      <c r="I5835" t="s">
        <v>11252</v>
      </c>
      <c r="J5835" t="s">
        <v>17121</v>
      </c>
      <c r="K5835" t="s">
        <v>30</v>
      </c>
      <c r="L5835">
        <v>66000000</v>
      </c>
      <c r="M5835">
        <v>177584879</v>
      </c>
      <c r="N5835" t="s">
        <v>9593</v>
      </c>
      <c r="O5835">
        <v>146</v>
      </c>
      <c r="P5835" t="str">
        <f>IF(Table1[[#This Row],[score]]&gt;=8.5,"High",IF(Table1[[#This Row],[score]]&gt;=7,"Medium","Low"))</f>
        <v>Medium</v>
      </c>
      <c r="Q5835" s="5">
        <f>Table1[[#This Row],[gross]]-Table1[[#This Row],[budget]]</f>
        <v>111584879</v>
      </c>
      <c r="R5835" s="5" t="str">
        <f>IF(Table1[[#This Row],[Profit]]&gt;0,"Profit","Loss")</f>
        <v>Profit</v>
      </c>
      <c r="S5835" s="6" t="str">
        <f>FLOOR(Table1[[#This Row],[year]]-1900,10)+1900 &amp; "-" &amp; FLOOR(Table1[[#This Row],[year]]-1890,10)+1900</f>
        <v>2010-2020</v>
      </c>
      <c r="T5835" s="14" t="s">
        <v>21835</v>
      </c>
      <c r="AB5835" s="14"/>
    </row>
    <row r="5836" spans="1:28" hidden="1" x14ac:dyDescent="0.3">
      <c r="A5836" t="s">
        <v>17142</v>
      </c>
      <c r="B5836" t="s">
        <v>16</v>
      </c>
      <c r="C5836" t="s">
        <v>41</v>
      </c>
      <c r="D5836">
        <v>2011</v>
      </c>
      <c r="E5836" t="s">
        <v>17143</v>
      </c>
      <c r="F5836">
        <v>7.3</v>
      </c>
      <c r="G5836">
        <v>235000</v>
      </c>
      <c r="H5836" t="s">
        <v>9272</v>
      </c>
      <c r="I5836" t="s">
        <v>9272</v>
      </c>
      <c r="J5836" t="s">
        <v>9618</v>
      </c>
      <c r="K5836" t="s">
        <v>30</v>
      </c>
      <c r="L5836">
        <v>20000000</v>
      </c>
      <c r="M5836">
        <v>177243185</v>
      </c>
      <c r="N5836" t="s">
        <v>9351</v>
      </c>
      <c r="O5836">
        <v>115</v>
      </c>
      <c r="P5836" t="str">
        <f>IF(Table1[[#This Row],[score]]&gt;=8.5,"High",IF(Table1[[#This Row],[score]]&gt;=7,"Medium","Low"))</f>
        <v>Medium</v>
      </c>
      <c r="Q5836" s="5">
        <f>Table1[[#This Row],[gross]]-Table1[[#This Row],[budget]]</f>
        <v>157243185</v>
      </c>
      <c r="R5836" s="5" t="str">
        <f>IF(Table1[[#This Row],[Profit]]&gt;0,"Profit","Loss")</f>
        <v>Profit</v>
      </c>
      <c r="S5836" s="6" t="str">
        <f>FLOOR(Table1[[#This Row],[year]]-1900,10)+1900 &amp; "-" &amp; FLOOR(Table1[[#This Row],[year]]-1890,10)+1900</f>
        <v>2010-2020</v>
      </c>
      <c r="T5836" s="14" t="s">
        <v>21835</v>
      </c>
      <c r="AB5836" s="14"/>
    </row>
    <row r="5837" spans="1:28" hidden="1" x14ac:dyDescent="0.3">
      <c r="A5837" t="s">
        <v>17047</v>
      </c>
      <c r="B5837" t="s">
        <v>1974</v>
      </c>
      <c r="C5837" t="s">
        <v>34</v>
      </c>
      <c r="D5837">
        <v>2011</v>
      </c>
      <c r="E5837" t="s">
        <v>17002</v>
      </c>
      <c r="F5837">
        <v>6</v>
      </c>
      <c r="G5837">
        <v>211000</v>
      </c>
      <c r="H5837" t="s">
        <v>8998</v>
      </c>
      <c r="I5837" t="s">
        <v>14053</v>
      </c>
      <c r="J5837" t="s">
        <v>13393</v>
      </c>
      <c r="K5837" t="s">
        <v>30</v>
      </c>
      <c r="L5837">
        <v>163000000</v>
      </c>
      <c r="M5837">
        <v>174822325</v>
      </c>
      <c r="N5837" t="s">
        <v>61</v>
      </c>
      <c r="O5837">
        <v>119</v>
      </c>
      <c r="P5837" t="str">
        <f>IF(Table1[[#This Row],[score]]&gt;=8.5,"High",IF(Table1[[#This Row],[score]]&gt;=7,"Medium","Low"))</f>
        <v>Low</v>
      </c>
      <c r="Q5837" s="5">
        <f>Table1[[#This Row],[gross]]-Table1[[#This Row],[budget]]</f>
        <v>11822325</v>
      </c>
      <c r="R5837" s="5" t="str">
        <f>IF(Table1[[#This Row],[Profit]]&gt;0,"Profit","Loss")</f>
        <v>Profit</v>
      </c>
      <c r="S5837" s="6" t="str">
        <f>FLOOR(Table1[[#This Row],[year]]-1900,10)+1900 &amp; "-" &amp; FLOOR(Table1[[#This Row],[year]]-1890,10)+1900</f>
        <v>2010-2020</v>
      </c>
      <c r="T5837" s="14" t="s">
        <v>21835</v>
      </c>
      <c r="AB5837" s="14"/>
    </row>
    <row r="5838" spans="1:28" hidden="1" x14ac:dyDescent="0.3">
      <c r="A5838" t="s">
        <v>17028</v>
      </c>
      <c r="B5838" t="s">
        <v>1974</v>
      </c>
      <c r="C5838" t="s">
        <v>34</v>
      </c>
      <c r="D5838">
        <v>2011</v>
      </c>
      <c r="E5838" t="s">
        <v>17029</v>
      </c>
      <c r="F5838">
        <v>6.7</v>
      </c>
      <c r="G5838">
        <v>379000</v>
      </c>
      <c r="H5838" t="s">
        <v>9488</v>
      </c>
      <c r="I5838" t="s">
        <v>9488</v>
      </c>
      <c r="J5838" t="s">
        <v>17030</v>
      </c>
      <c r="K5838" t="s">
        <v>30</v>
      </c>
      <c r="L5838">
        <v>40000000</v>
      </c>
      <c r="M5838">
        <v>173930596</v>
      </c>
      <c r="N5838" t="s">
        <v>8543</v>
      </c>
      <c r="O5838">
        <v>109</v>
      </c>
      <c r="P5838" t="str">
        <f>IF(Table1[[#This Row],[score]]&gt;=8.5,"High",IF(Table1[[#This Row],[score]]&gt;=7,"Medium","Low"))</f>
        <v>Low</v>
      </c>
      <c r="Q5838" s="5">
        <f>Table1[[#This Row],[gross]]-Table1[[#This Row],[budget]]</f>
        <v>133930596</v>
      </c>
      <c r="R5838" s="5" t="str">
        <f>IF(Table1[[#This Row],[Profit]]&gt;0,"Profit","Loss")</f>
        <v>Profit</v>
      </c>
      <c r="S5838" s="6" t="str">
        <f>FLOOR(Table1[[#This Row],[year]]-1900,10)+1900 &amp; "-" &amp; FLOOR(Table1[[#This Row],[year]]-1890,10)+1900</f>
        <v>2010-2020</v>
      </c>
      <c r="T5838" s="14" t="s">
        <v>21835</v>
      </c>
      <c r="AB5838" s="14"/>
    </row>
    <row r="5839" spans="1:28" hidden="1" x14ac:dyDescent="0.3">
      <c r="A5839" t="s">
        <v>17175</v>
      </c>
      <c r="B5839" t="s">
        <v>33</v>
      </c>
      <c r="C5839" t="s">
        <v>41</v>
      </c>
      <c r="D5839">
        <v>2011</v>
      </c>
      <c r="E5839" t="s">
        <v>17064</v>
      </c>
      <c r="F5839">
        <v>5.2</v>
      </c>
      <c r="G5839">
        <v>59000</v>
      </c>
      <c r="H5839" t="s">
        <v>10002</v>
      </c>
      <c r="I5839" t="s">
        <v>17176</v>
      </c>
      <c r="J5839" t="s">
        <v>14697</v>
      </c>
      <c r="K5839" t="s">
        <v>30</v>
      </c>
      <c r="L5839">
        <v>80000000</v>
      </c>
      <c r="M5839">
        <v>169852759</v>
      </c>
      <c r="N5839" t="s">
        <v>31</v>
      </c>
      <c r="O5839">
        <v>102</v>
      </c>
      <c r="P5839" t="str">
        <f>IF(Table1[[#This Row],[score]]&gt;=8.5,"High",IF(Table1[[#This Row],[score]]&gt;=7,"Medium","Low"))</f>
        <v>Low</v>
      </c>
      <c r="Q5839" s="5">
        <f>Table1[[#This Row],[gross]]-Table1[[#This Row],[budget]]</f>
        <v>89852759</v>
      </c>
      <c r="R5839" s="5" t="str">
        <f>IF(Table1[[#This Row],[Profit]]&gt;0,"Profit","Loss")</f>
        <v>Profit</v>
      </c>
      <c r="S5839" s="6" t="str">
        <f>FLOOR(Table1[[#This Row],[year]]-1900,10)+1900 &amp; "-" &amp; FLOOR(Table1[[#This Row],[year]]-1890,10)+1900</f>
        <v>2010-2020</v>
      </c>
      <c r="T5839" s="14" t="s">
        <v>21835</v>
      </c>
      <c r="AB5839" s="14"/>
    </row>
    <row r="5840" spans="1:28" hidden="1" x14ac:dyDescent="0.3">
      <c r="A5840" t="s">
        <v>17214</v>
      </c>
      <c r="B5840" t="s">
        <v>33</v>
      </c>
      <c r="C5840" t="s">
        <v>25</v>
      </c>
      <c r="D5840">
        <v>2011</v>
      </c>
      <c r="E5840" t="s">
        <v>17104</v>
      </c>
      <c r="F5840">
        <v>7.1</v>
      </c>
      <c r="G5840">
        <v>89000</v>
      </c>
      <c r="H5840" t="s">
        <v>17215</v>
      </c>
      <c r="I5840" t="s">
        <v>15427</v>
      </c>
      <c r="J5840" t="s">
        <v>14922</v>
      </c>
      <c r="K5840" t="s">
        <v>30</v>
      </c>
      <c r="L5840">
        <v>45000000</v>
      </c>
      <c r="M5840">
        <v>165184237</v>
      </c>
      <c r="N5840" t="s">
        <v>1708</v>
      </c>
      <c r="O5840">
        <v>103</v>
      </c>
      <c r="P5840" t="str">
        <f>IF(Table1[[#This Row],[score]]&gt;=8.5,"High",IF(Table1[[#This Row],[score]]&gt;=7,"Medium","Low"))</f>
        <v>Medium</v>
      </c>
      <c r="Q5840" s="5">
        <f>Table1[[#This Row],[gross]]-Table1[[#This Row],[budget]]</f>
        <v>120184237</v>
      </c>
      <c r="R5840" s="5" t="str">
        <f>IF(Table1[[#This Row],[Profit]]&gt;0,"Profit","Loss")</f>
        <v>Profit</v>
      </c>
      <c r="S5840" s="6" t="str">
        <f>FLOOR(Table1[[#This Row],[year]]-1900,10)+1900 &amp; "-" &amp; FLOOR(Table1[[#This Row],[year]]-1890,10)+1900</f>
        <v>2010-2020</v>
      </c>
      <c r="T5840" s="14" t="s">
        <v>21835</v>
      </c>
      <c r="AB5840" s="14"/>
    </row>
    <row r="5841" spans="1:28" hidden="1" x14ac:dyDescent="0.3">
      <c r="A5841" t="s">
        <v>17041</v>
      </c>
      <c r="B5841" t="s">
        <v>1974</v>
      </c>
      <c r="C5841" t="s">
        <v>330</v>
      </c>
      <c r="D5841">
        <v>2011</v>
      </c>
      <c r="E5841" t="s">
        <v>16427</v>
      </c>
      <c r="F5841">
        <v>7.4</v>
      </c>
      <c r="G5841">
        <v>538000</v>
      </c>
      <c r="H5841" t="s">
        <v>14496</v>
      </c>
      <c r="I5841" t="s">
        <v>3900</v>
      </c>
      <c r="J5841" t="s">
        <v>17042</v>
      </c>
      <c r="K5841" t="s">
        <v>30</v>
      </c>
      <c r="L5841">
        <v>27000000</v>
      </c>
      <c r="M5841">
        <v>161849455</v>
      </c>
      <c r="N5841" t="s">
        <v>15161</v>
      </c>
      <c r="O5841">
        <v>105</v>
      </c>
      <c r="P5841" t="str">
        <f>IF(Table1[[#This Row],[score]]&gt;=8.5,"High",IF(Table1[[#This Row],[score]]&gt;=7,"Medium","Low"))</f>
        <v>Medium</v>
      </c>
      <c r="Q5841" s="5">
        <f>Table1[[#This Row],[gross]]-Table1[[#This Row],[budget]]</f>
        <v>134849455</v>
      </c>
      <c r="R5841" s="5" t="str">
        <f>IF(Table1[[#This Row],[Profit]]&gt;0,"Profit","Loss")</f>
        <v>Profit</v>
      </c>
      <c r="S5841" s="6" t="str">
        <f>FLOOR(Table1[[#This Row],[year]]-1900,10)+1900 &amp; "-" &amp; FLOOR(Table1[[#This Row],[year]]-1890,10)+1900</f>
        <v>2010-2020</v>
      </c>
      <c r="T5841" s="14" t="s">
        <v>21835</v>
      </c>
      <c r="AB5841" s="14"/>
    </row>
    <row r="5842" spans="1:28" hidden="1" x14ac:dyDescent="0.3">
      <c r="A5842" t="s">
        <v>17241</v>
      </c>
      <c r="B5842" t="s">
        <v>33</v>
      </c>
      <c r="C5842" t="s">
        <v>34</v>
      </c>
      <c r="D5842">
        <v>2011</v>
      </c>
      <c r="E5842" t="s">
        <v>17073</v>
      </c>
      <c r="F5842">
        <v>6.3</v>
      </c>
      <c r="G5842">
        <v>123000</v>
      </c>
      <c r="H5842" t="s">
        <v>8712</v>
      </c>
      <c r="I5842" t="s">
        <v>17242</v>
      </c>
      <c r="J5842" t="s">
        <v>9661</v>
      </c>
      <c r="K5842" t="s">
        <v>22</v>
      </c>
      <c r="L5842">
        <v>45000000</v>
      </c>
      <c r="M5842">
        <v>160078586</v>
      </c>
      <c r="N5842" t="s">
        <v>61</v>
      </c>
      <c r="O5842">
        <v>101</v>
      </c>
      <c r="P5842" t="str">
        <f>IF(Table1[[#This Row],[score]]&gt;=8.5,"High",IF(Table1[[#This Row],[score]]&gt;=7,"Medium","Low"))</f>
        <v>Low</v>
      </c>
      <c r="Q5842" s="5">
        <f>Table1[[#This Row],[gross]]-Table1[[#This Row],[budget]]</f>
        <v>115078586</v>
      </c>
      <c r="R5842" s="5" t="str">
        <f>IF(Table1[[#This Row],[Profit]]&gt;0,"Profit","Loss")</f>
        <v>Profit</v>
      </c>
      <c r="S5842" s="6" t="str">
        <f>FLOOR(Table1[[#This Row],[year]]-1900,10)+1900 &amp; "-" &amp; FLOOR(Table1[[#This Row],[year]]-1890,10)+1900</f>
        <v>2010-2020</v>
      </c>
      <c r="T5842" s="14" t="s">
        <v>21835</v>
      </c>
      <c r="AB5842" s="14"/>
    </row>
    <row r="5843" spans="1:28" hidden="1" x14ac:dyDescent="0.3">
      <c r="A5843" t="s">
        <v>17448</v>
      </c>
      <c r="B5843" t="s">
        <v>33</v>
      </c>
      <c r="C5843" t="s">
        <v>390</v>
      </c>
      <c r="D5843">
        <v>2011</v>
      </c>
      <c r="E5843" t="s">
        <v>17051</v>
      </c>
      <c r="F5843">
        <v>5.9</v>
      </c>
      <c r="G5843">
        <v>43000</v>
      </c>
      <c r="H5843" t="s">
        <v>524</v>
      </c>
      <c r="I5843" t="s">
        <v>524</v>
      </c>
      <c r="J5843" t="s">
        <v>7606</v>
      </c>
      <c r="K5843" t="s">
        <v>248</v>
      </c>
      <c r="L5843">
        <v>135000000</v>
      </c>
      <c r="M5843">
        <v>159197038</v>
      </c>
      <c r="N5843" t="s">
        <v>23</v>
      </c>
      <c r="O5843">
        <v>100</v>
      </c>
      <c r="P5843" t="str">
        <f>IF(Table1[[#This Row],[score]]&gt;=8.5,"High",IF(Table1[[#This Row],[score]]&gt;=7,"Medium","Low"))</f>
        <v>Low</v>
      </c>
      <c r="Q5843" s="5">
        <f>Table1[[#This Row],[gross]]-Table1[[#This Row],[budget]]</f>
        <v>24197038</v>
      </c>
      <c r="R5843" s="5" t="str">
        <f>IF(Table1[[#This Row],[Profit]]&gt;0,"Profit","Loss")</f>
        <v>Profit</v>
      </c>
      <c r="S5843" s="6" t="str">
        <f>FLOOR(Table1[[#This Row],[year]]-1900,10)+1900 &amp; "-" &amp; FLOOR(Table1[[#This Row],[year]]-1890,10)+1900</f>
        <v>2010-2020</v>
      </c>
      <c r="T5843" s="14" t="s">
        <v>21835</v>
      </c>
      <c r="AB5843" s="14"/>
    </row>
    <row r="5844" spans="1:28" hidden="1" x14ac:dyDescent="0.3">
      <c r="A5844" t="s">
        <v>17149</v>
      </c>
      <c r="B5844" t="s">
        <v>16</v>
      </c>
      <c r="C5844" t="s">
        <v>34</v>
      </c>
      <c r="D5844">
        <v>2011</v>
      </c>
      <c r="E5844" t="s">
        <v>17150</v>
      </c>
      <c r="F5844">
        <v>5.8</v>
      </c>
      <c r="G5844">
        <v>109000</v>
      </c>
      <c r="H5844" t="s">
        <v>17151</v>
      </c>
      <c r="I5844" t="s">
        <v>17152</v>
      </c>
      <c r="J5844" t="s">
        <v>17153</v>
      </c>
      <c r="K5844" t="s">
        <v>30</v>
      </c>
      <c r="L5844">
        <v>40000000</v>
      </c>
      <c r="M5844">
        <v>157887643</v>
      </c>
      <c r="N5844" t="s">
        <v>2001</v>
      </c>
      <c r="O5844">
        <v>92</v>
      </c>
      <c r="P5844" t="str">
        <f>IF(Table1[[#This Row],[score]]&gt;=8.5,"High",IF(Table1[[#This Row],[score]]&gt;=7,"Medium","Low"))</f>
        <v>Low</v>
      </c>
      <c r="Q5844" s="5">
        <f>Table1[[#This Row],[gross]]-Table1[[#This Row],[budget]]</f>
        <v>117887643</v>
      </c>
      <c r="R5844" s="5" t="str">
        <f>IF(Table1[[#This Row],[Profit]]&gt;0,"Profit","Loss")</f>
        <v>Profit</v>
      </c>
      <c r="S5844" s="6" t="str">
        <f>FLOOR(Table1[[#This Row],[year]]-1900,10)+1900 &amp; "-" &amp; FLOOR(Table1[[#This Row],[year]]-1890,10)+1900</f>
        <v>2010-2020</v>
      </c>
      <c r="T5844" s="14" t="s">
        <v>21835</v>
      </c>
      <c r="AB5844" s="14"/>
    </row>
    <row r="5845" spans="1:28" hidden="1" x14ac:dyDescent="0.3">
      <c r="A5845" t="s">
        <v>17078</v>
      </c>
      <c r="B5845" t="s">
        <v>1974</v>
      </c>
      <c r="C5845" t="s">
        <v>34</v>
      </c>
      <c r="D5845">
        <v>2011</v>
      </c>
      <c r="E5845" t="s">
        <v>17079</v>
      </c>
      <c r="F5845">
        <v>6.2</v>
      </c>
      <c r="G5845">
        <v>137000</v>
      </c>
      <c r="H5845" t="s">
        <v>9685</v>
      </c>
      <c r="I5845" t="s">
        <v>14418</v>
      </c>
      <c r="J5845" t="s">
        <v>1469</v>
      </c>
      <c r="K5845" t="s">
        <v>30</v>
      </c>
      <c r="L5845">
        <v>75000000</v>
      </c>
      <c r="M5845">
        <v>152930623</v>
      </c>
      <c r="N5845" t="s">
        <v>61</v>
      </c>
      <c r="O5845">
        <v>104</v>
      </c>
      <c r="P5845" t="str">
        <f>IF(Table1[[#This Row],[score]]&gt;=8.5,"High",IF(Table1[[#This Row],[score]]&gt;=7,"Medium","Low"))</f>
        <v>Low</v>
      </c>
      <c r="Q5845" s="5">
        <f>Table1[[#This Row],[gross]]-Table1[[#This Row],[budget]]</f>
        <v>77930623</v>
      </c>
      <c r="R5845" s="5" t="str">
        <f>IF(Table1[[#This Row],[Profit]]&gt;0,"Profit","Loss")</f>
        <v>Profit</v>
      </c>
      <c r="S5845" s="6" t="str">
        <f>FLOOR(Table1[[#This Row],[year]]-1900,10)+1900 &amp; "-" &amp; FLOOR(Table1[[#This Row],[year]]-1890,10)+1900</f>
        <v>2010-2020</v>
      </c>
      <c r="T5845" s="14" t="s">
        <v>21835</v>
      </c>
      <c r="AB5845" s="14"/>
    </row>
    <row r="5846" spans="1:28" hidden="1" x14ac:dyDescent="0.3">
      <c r="A5846" t="s">
        <v>16981</v>
      </c>
      <c r="B5846" t="s">
        <v>1974</v>
      </c>
      <c r="C5846" t="s">
        <v>41</v>
      </c>
      <c r="D5846">
        <v>2011</v>
      </c>
      <c r="E5846" t="s">
        <v>16982</v>
      </c>
      <c r="F5846">
        <v>7.7</v>
      </c>
      <c r="G5846">
        <v>398000</v>
      </c>
      <c r="H5846" t="s">
        <v>289</v>
      </c>
      <c r="I5846" t="s">
        <v>289</v>
      </c>
      <c r="J5846" t="s">
        <v>8959</v>
      </c>
      <c r="K5846" t="s">
        <v>1099</v>
      </c>
      <c r="L5846">
        <v>17000000</v>
      </c>
      <c r="M5846">
        <v>151653750</v>
      </c>
      <c r="N5846" t="s">
        <v>16905</v>
      </c>
      <c r="O5846">
        <v>94</v>
      </c>
      <c r="P5846" t="str">
        <f>IF(Table1[[#This Row],[score]]&gt;=8.5,"High",IF(Table1[[#This Row],[score]]&gt;=7,"Medium","Low"))</f>
        <v>Medium</v>
      </c>
      <c r="Q5846" s="5">
        <f>Table1[[#This Row],[gross]]-Table1[[#This Row],[budget]]</f>
        <v>134653750</v>
      </c>
      <c r="R5846" s="5" t="str">
        <f>IF(Table1[[#This Row],[Profit]]&gt;0,"Profit","Loss")</f>
        <v>Profit</v>
      </c>
      <c r="S5846" s="6" t="str">
        <f>FLOOR(Table1[[#This Row],[year]]-1900,10)+1900 &amp; "-" &amp; FLOOR(Table1[[#This Row],[year]]-1890,10)+1900</f>
        <v>2010-2020</v>
      </c>
      <c r="T5846" s="14" t="s">
        <v>21835</v>
      </c>
      <c r="AB5846" s="14"/>
    </row>
    <row r="5847" spans="1:28" hidden="1" x14ac:dyDescent="0.3">
      <c r="A5847" t="s">
        <v>17154</v>
      </c>
      <c r="B5847" t="s">
        <v>1974</v>
      </c>
      <c r="C5847" t="s">
        <v>34</v>
      </c>
      <c r="D5847">
        <v>2011</v>
      </c>
      <c r="E5847" t="s">
        <v>16121</v>
      </c>
      <c r="F5847">
        <v>6.1</v>
      </c>
      <c r="G5847">
        <v>230000</v>
      </c>
      <c r="H5847" t="s">
        <v>12581</v>
      </c>
      <c r="I5847" t="s">
        <v>12988</v>
      </c>
      <c r="J5847" t="s">
        <v>14769</v>
      </c>
      <c r="K5847" t="s">
        <v>30</v>
      </c>
      <c r="L5847">
        <v>60000000</v>
      </c>
      <c r="M5847">
        <v>149878437</v>
      </c>
      <c r="N5847" t="s">
        <v>9593</v>
      </c>
      <c r="O5847">
        <v>111</v>
      </c>
      <c r="P5847" t="str">
        <f>IF(Table1[[#This Row],[score]]&gt;=8.5,"High",IF(Table1[[#This Row],[score]]&gt;=7,"Medium","Low"))</f>
        <v>Low</v>
      </c>
      <c r="Q5847" s="5">
        <f>Table1[[#This Row],[gross]]-Table1[[#This Row],[budget]]</f>
        <v>89878437</v>
      </c>
      <c r="R5847" s="5" t="str">
        <f>IF(Table1[[#This Row],[Profit]]&gt;0,"Profit","Loss")</f>
        <v>Profit</v>
      </c>
      <c r="S5847" s="6" t="str">
        <f>FLOOR(Table1[[#This Row],[year]]-1900,10)+1900 &amp; "-" &amp; FLOOR(Table1[[#This Row],[year]]-1890,10)+1900</f>
        <v>2010-2020</v>
      </c>
      <c r="T5847" s="14" t="s">
        <v>21835</v>
      </c>
      <c r="AB5847" s="14"/>
    </row>
    <row r="5848" spans="1:28" hidden="1" x14ac:dyDescent="0.3">
      <c r="A5848" t="s">
        <v>17173</v>
      </c>
      <c r="B5848" t="s">
        <v>33</v>
      </c>
      <c r="C5848" t="s">
        <v>41</v>
      </c>
      <c r="D5848">
        <v>2011</v>
      </c>
      <c r="E5848" t="s">
        <v>17018</v>
      </c>
      <c r="F5848">
        <v>3.3</v>
      </c>
      <c r="G5848">
        <v>80000</v>
      </c>
      <c r="H5848" t="s">
        <v>5720</v>
      </c>
      <c r="I5848" t="s">
        <v>17174</v>
      </c>
      <c r="J5848" t="s">
        <v>8432</v>
      </c>
      <c r="K5848" t="s">
        <v>30</v>
      </c>
      <c r="L5848">
        <v>79000000</v>
      </c>
      <c r="M5848">
        <v>149673788</v>
      </c>
      <c r="N5848" t="s">
        <v>31</v>
      </c>
      <c r="O5848">
        <v>91</v>
      </c>
      <c r="P5848" t="str">
        <f>IF(Table1[[#This Row],[score]]&gt;=8.5,"High",IF(Table1[[#This Row],[score]]&gt;=7,"Medium","Low"))</f>
        <v>Low</v>
      </c>
      <c r="Q5848" s="5">
        <f>Table1[[#This Row],[gross]]-Table1[[#This Row],[budget]]</f>
        <v>70673788</v>
      </c>
      <c r="R5848" s="5" t="str">
        <f>IF(Table1[[#This Row],[Profit]]&gt;0,"Profit","Loss")</f>
        <v>Profit</v>
      </c>
      <c r="S5848" s="6" t="str">
        <f>FLOOR(Table1[[#This Row],[year]]-1900,10)+1900 &amp; "-" &amp; FLOOR(Table1[[#This Row],[year]]-1890,10)+1900</f>
        <v>2010-2020</v>
      </c>
      <c r="T5848" s="14" t="s">
        <v>21835</v>
      </c>
      <c r="AB5848" s="14"/>
    </row>
    <row r="5849" spans="1:28" hidden="1" x14ac:dyDescent="0.3">
      <c r="A5849" t="s">
        <v>17014</v>
      </c>
      <c r="B5849" t="s">
        <v>16</v>
      </c>
      <c r="C5849" t="s">
        <v>41</v>
      </c>
      <c r="D5849">
        <v>2011</v>
      </c>
      <c r="E5849" t="s">
        <v>16925</v>
      </c>
      <c r="F5849">
        <v>6.5</v>
      </c>
      <c r="G5849">
        <v>348000</v>
      </c>
      <c r="H5849" t="s">
        <v>16020</v>
      </c>
      <c r="I5849" t="s">
        <v>17015</v>
      </c>
      <c r="J5849" t="s">
        <v>17016</v>
      </c>
      <c r="K5849" t="s">
        <v>30</v>
      </c>
      <c r="L5849">
        <v>35000000</v>
      </c>
      <c r="M5849">
        <v>149542245</v>
      </c>
      <c r="N5849" t="s">
        <v>10771</v>
      </c>
      <c r="O5849">
        <v>109</v>
      </c>
      <c r="P5849" t="str">
        <f>IF(Table1[[#This Row],[score]]&gt;=8.5,"High",IF(Table1[[#This Row],[score]]&gt;=7,"Medium","Low"))</f>
        <v>Low</v>
      </c>
      <c r="Q5849" s="5">
        <f>Table1[[#This Row],[gross]]-Table1[[#This Row],[budget]]</f>
        <v>114542245</v>
      </c>
      <c r="R5849" s="5" t="str">
        <f>IF(Table1[[#This Row],[Profit]]&gt;0,"Profit","Loss")</f>
        <v>Profit</v>
      </c>
      <c r="S5849" s="6" t="str">
        <f>FLOOR(Table1[[#This Row],[year]]-1900,10)+1900 &amp; "-" &amp; FLOOR(Table1[[#This Row],[year]]-1890,10)+1900</f>
        <v>2010-2020</v>
      </c>
      <c r="T5849" s="14" t="s">
        <v>21835</v>
      </c>
      <c r="AB5849" s="14"/>
    </row>
    <row r="5850" spans="1:28" hidden="1" x14ac:dyDescent="0.3">
      <c r="A5850" t="s">
        <v>17004</v>
      </c>
      <c r="B5850" t="s">
        <v>16</v>
      </c>
      <c r="C5850" t="s">
        <v>41</v>
      </c>
      <c r="D5850">
        <v>2011</v>
      </c>
      <c r="E5850" t="s">
        <v>16622</v>
      </c>
      <c r="F5850">
        <v>6.2</v>
      </c>
      <c r="G5850">
        <v>219000</v>
      </c>
      <c r="H5850" t="s">
        <v>532</v>
      </c>
      <c r="I5850" t="s">
        <v>17005</v>
      </c>
      <c r="J5850" t="s">
        <v>11299</v>
      </c>
      <c r="K5850" t="s">
        <v>30</v>
      </c>
      <c r="L5850">
        <v>25000000</v>
      </c>
      <c r="M5850">
        <v>149228077</v>
      </c>
      <c r="N5850" t="s">
        <v>44</v>
      </c>
      <c r="O5850">
        <v>108</v>
      </c>
      <c r="P5850" t="str">
        <f>IF(Table1[[#This Row],[score]]&gt;=8.5,"High",IF(Table1[[#This Row],[score]]&gt;=7,"Medium","Low"))</f>
        <v>Low</v>
      </c>
      <c r="Q5850" s="5">
        <f>Table1[[#This Row],[gross]]-Table1[[#This Row],[budget]]</f>
        <v>124228077</v>
      </c>
      <c r="R5850" s="5" t="str">
        <f>IF(Table1[[#This Row],[Profit]]&gt;0,"Profit","Loss")</f>
        <v>Profit</v>
      </c>
      <c r="S5850" s="6" t="str">
        <f>FLOOR(Table1[[#This Row],[year]]-1900,10)+1900 &amp; "-" &amp; FLOOR(Table1[[#This Row],[year]]-1890,10)+1900</f>
        <v>2010-2020</v>
      </c>
      <c r="T5850" s="14" t="s">
        <v>21835</v>
      </c>
      <c r="AB5850" s="14"/>
    </row>
    <row r="5851" spans="1:28" hidden="1" x14ac:dyDescent="0.3">
      <c r="A5851" t="s">
        <v>17059</v>
      </c>
      <c r="B5851" t="s">
        <v>1974</v>
      </c>
      <c r="C5851" t="s">
        <v>34</v>
      </c>
      <c r="D5851">
        <v>2011</v>
      </c>
      <c r="E5851" t="s">
        <v>16471</v>
      </c>
      <c r="F5851">
        <v>7.5</v>
      </c>
      <c r="G5851">
        <v>495000</v>
      </c>
      <c r="H5851" t="s">
        <v>15994</v>
      </c>
      <c r="I5851" t="s">
        <v>17060</v>
      </c>
      <c r="J5851" t="s">
        <v>10701</v>
      </c>
      <c r="K5851" t="s">
        <v>30</v>
      </c>
      <c r="L5851">
        <v>32000000</v>
      </c>
      <c r="M5851">
        <v>147332697</v>
      </c>
      <c r="N5851" t="s">
        <v>9986</v>
      </c>
      <c r="O5851">
        <v>93</v>
      </c>
      <c r="P5851" t="str">
        <f>IF(Table1[[#This Row],[score]]&gt;=8.5,"High",IF(Table1[[#This Row],[score]]&gt;=7,"Medium","Low"))</f>
        <v>Medium</v>
      </c>
      <c r="Q5851" s="5">
        <f>Table1[[#This Row],[gross]]-Table1[[#This Row],[budget]]</f>
        <v>115332697</v>
      </c>
      <c r="R5851" s="5" t="str">
        <f>IF(Table1[[#This Row],[Profit]]&gt;0,"Profit","Loss")</f>
        <v>Profit</v>
      </c>
      <c r="S5851" s="6" t="str">
        <f>FLOOR(Table1[[#This Row],[year]]-1900,10)+1900 &amp; "-" &amp; FLOOR(Table1[[#This Row],[year]]-1890,10)+1900</f>
        <v>2010-2020</v>
      </c>
      <c r="T5851" s="14" t="s">
        <v>21835</v>
      </c>
      <c r="AB5851" s="14"/>
    </row>
    <row r="5852" spans="1:28" hidden="1" x14ac:dyDescent="0.3">
      <c r="A5852" t="s">
        <v>17001</v>
      </c>
      <c r="B5852" t="s">
        <v>1974</v>
      </c>
      <c r="C5852" t="s">
        <v>41</v>
      </c>
      <c r="D5852">
        <v>2011</v>
      </c>
      <c r="E5852" t="s">
        <v>17002</v>
      </c>
      <c r="F5852">
        <v>7.4</v>
      </c>
      <c r="G5852">
        <v>487000</v>
      </c>
      <c r="H5852" t="s">
        <v>13050</v>
      </c>
      <c r="I5852" t="s">
        <v>15262</v>
      </c>
      <c r="J5852" t="s">
        <v>13851</v>
      </c>
      <c r="K5852" t="s">
        <v>30</v>
      </c>
      <c r="L5852">
        <v>50000000</v>
      </c>
      <c r="M5852">
        <v>145051197</v>
      </c>
      <c r="N5852" t="s">
        <v>17003</v>
      </c>
      <c r="O5852">
        <v>118</v>
      </c>
      <c r="P5852" t="str">
        <f>IF(Table1[[#This Row],[score]]&gt;=8.5,"High",IF(Table1[[#This Row],[score]]&gt;=7,"Medium","Low"))</f>
        <v>Medium</v>
      </c>
      <c r="Q5852" s="5">
        <f>Table1[[#This Row],[gross]]-Table1[[#This Row],[budget]]</f>
        <v>95051197</v>
      </c>
      <c r="R5852" s="5" t="str">
        <f>IF(Table1[[#This Row],[Profit]]&gt;0,"Profit","Loss")</f>
        <v>Profit</v>
      </c>
      <c r="S5852" s="6" t="str">
        <f>FLOOR(Table1[[#This Row],[year]]-1900,10)+1900 &amp; "-" &amp; FLOOR(Table1[[#This Row],[year]]-1890,10)+1900</f>
        <v>2010-2020</v>
      </c>
      <c r="T5852" s="14" t="s">
        <v>21835</v>
      </c>
      <c r="AB5852" s="14"/>
    </row>
    <row r="5853" spans="1:28" hidden="1" x14ac:dyDescent="0.3">
      <c r="A5853" t="s">
        <v>17345</v>
      </c>
      <c r="B5853" t="s">
        <v>1974</v>
      </c>
      <c r="C5853" t="s">
        <v>41</v>
      </c>
      <c r="D5853">
        <v>2011</v>
      </c>
      <c r="E5853" t="s">
        <v>17143</v>
      </c>
      <c r="F5853">
        <v>5.7</v>
      </c>
      <c r="G5853">
        <v>83000</v>
      </c>
      <c r="H5853" t="s">
        <v>1219</v>
      </c>
      <c r="I5853" t="s">
        <v>16704</v>
      </c>
      <c r="J5853" t="s">
        <v>8874</v>
      </c>
      <c r="K5853" t="s">
        <v>30</v>
      </c>
      <c r="L5853">
        <v>56000000</v>
      </c>
      <c r="M5853">
        <v>142044638</v>
      </c>
      <c r="N5853" t="s">
        <v>2001</v>
      </c>
      <c r="O5853">
        <v>118</v>
      </c>
      <c r="P5853" t="str">
        <f>IF(Table1[[#This Row],[score]]&gt;=8.5,"High",IF(Table1[[#This Row],[score]]&gt;=7,"Medium","Low"))</f>
        <v>Low</v>
      </c>
      <c r="Q5853" s="5">
        <f>Table1[[#This Row],[gross]]-Table1[[#This Row],[budget]]</f>
        <v>86044638</v>
      </c>
      <c r="R5853" s="5" t="str">
        <f>IF(Table1[[#This Row],[Profit]]&gt;0,"Profit","Loss")</f>
        <v>Profit</v>
      </c>
      <c r="S5853" s="6" t="str">
        <f>FLOOR(Table1[[#This Row],[year]]-1900,10)+1900 &amp; "-" &amp; FLOOR(Table1[[#This Row],[year]]-1890,10)+1900</f>
        <v>2010-2020</v>
      </c>
      <c r="T5853" s="14" t="s">
        <v>21835</v>
      </c>
      <c r="AB5853" s="14"/>
    </row>
    <row r="5854" spans="1:28" hidden="1" x14ac:dyDescent="0.3">
      <c r="A5854" t="s">
        <v>17180</v>
      </c>
      <c r="B5854" t="s">
        <v>1974</v>
      </c>
      <c r="C5854" t="s">
        <v>41</v>
      </c>
      <c r="D5854">
        <v>2011</v>
      </c>
      <c r="E5854" t="s">
        <v>17181</v>
      </c>
      <c r="F5854">
        <v>7.3</v>
      </c>
      <c r="G5854">
        <v>92000</v>
      </c>
      <c r="H5854" t="s">
        <v>7808</v>
      </c>
      <c r="I5854" t="s">
        <v>14077</v>
      </c>
      <c r="J5854" t="s">
        <v>9775</v>
      </c>
      <c r="K5854" t="s">
        <v>22</v>
      </c>
      <c r="L5854">
        <v>10000000</v>
      </c>
      <c r="M5854">
        <v>136836272</v>
      </c>
      <c r="N5854" t="s">
        <v>17182</v>
      </c>
      <c r="O5854">
        <v>124</v>
      </c>
      <c r="P5854" t="str">
        <f>IF(Table1[[#This Row],[score]]&gt;=8.5,"High",IF(Table1[[#This Row],[score]]&gt;=7,"Medium","Low"))</f>
        <v>Medium</v>
      </c>
      <c r="Q5854" s="5">
        <f>Table1[[#This Row],[gross]]-Table1[[#This Row],[budget]]</f>
        <v>126836272</v>
      </c>
      <c r="R5854" s="5" t="str">
        <f>IF(Table1[[#This Row],[Profit]]&gt;0,"Profit","Loss")</f>
        <v>Profit</v>
      </c>
      <c r="S5854" s="6" t="str">
        <f>FLOOR(Table1[[#This Row],[year]]-1900,10)+1900 &amp; "-" &amp; FLOOR(Table1[[#This Row],[year]]-1890,10)+1900</f>
        <v>2010-2020</v>
      </c>
      <c r="T5854" s="14" t="s">
        <v>21835</v>
      </c>
      <c r="AB5854" s="14"/>
    </row>
    <row r="5855" spans="1:28" hidden="1" x14ac:dyDescent="0.3">
      <c r="A5855" t="s">
        <v>17023</v>
      </c>
      <c r="B5855" t="s">
        <v>1974</v>
      </c>
      <c r="C5855" t="s">
        <v>17</v>
      </c>
      <c r="D5855">
        <v>2011</v>
      </c>
      <c r="E5855" t="s">
        <v>17010</v>
      </c>
      <c r="F5855">
        <v>6.7</v>
      </c>
      <c r="G5855">
        <v>290000</v>
      </c>
      <c r="H5855" t="s">
        <v>5056</v>
      </c>
      <c r="I5855" t="s">
        <v>16326</v>
      </c>
      <c r="J5855" t="s">
        <v>9441</v>
      </c>
      <c r="K5855" t="s">
        <v>17024</v>
      </c>
      <c r="L5855">
        <v>60000000</v>
      </c>
      <c r="M5855">
        <v>136515867</v>
      </c>
      <c r="N5855" t="s">
        <v>23</v>
      </c>
      <c r="O5855">
        <v>106</v>
      </c>
      <c r="P5855" t="str">
        <f>IF(Table1[[#This Row],[score]]&gt;=8.5,"High",IF(Table1[[#This Row],[score]]&gt;=7,"Medium","Low"))</f>
        <v>Low</v>
      </c>
      <c r="Q5855" s="5">
        <f>Table1[[#This Row],[gross]]-Table1[[#This Row],[budget]]</f>
        <v>76515867</v>
      </c>
      <c r="R5855" s="5" t="str">
        <f>IF(Table1[[#This Row],[Profit]]&gt;0,"Profit","Loss")</f>
        <v>Profit</v>
      </c>
      <c r="S5855" s="6" t="str">
        <f>FLOOR(Table1[[#This Row],[year]]-1900,10)+1900 &amp; "-" &amp; FLOOR(Table1[[#This Row],[year]]-1890,10)+1900</f>
        <v>2010-2020</v>
      </c>
      <c r="T5855" s="14" t="s">
        <v>21835</v>
      </c>
      <c r="AB5855" s="14"/>
    </row>
    <row r="5856" spans="1:28" hidden="1" x14ac:dyDescent="0.3">
      <c r="A5856" t="s">
        <v>17043</v>
      </c>
      <c r="B5856" t="s">
        <v>1974</v>
      </c>
      <c r="C5856" t="s">
        <v>34</v>
      </c>
      <c r="D5856">
        <v>2011</v>
      </c>
      <c r="E5856" t="s">
        <v>16121</v>
      </c>
      <c r="F5856">
        <v>6.8</v>
      </c>
      <c r="G5856">
        <v>253000</v>
      </c>
      <c r="H5856" t="s">
        <v>13944</v>
      </c>
      <c r="I5856" t="s">
        <v>17044</v>
      </c>
      <c r="J5856" t="s">
        <v>5655</v>
      </c>
      <c r="K5856" t="s">
        <v>22</v>
      </c>
      <c r="L5856">
        <v>30000000</v>
      </c>
      <c r="M5856">
        <v>135710029</v>
      </c>
      <c r="N5856" t="s">
        <v>10677</v>
      </c>
      <c r="O5856">
        <v>113</v>
      </c>
      <c r="P5856" t="str">
        <f>IF(Table1[[#This Row],[score]]&gt;=8.5,"High",IF(Table1[[#This Row],[score]]&gt;=7,"Medium","Low"))</f>
        <v>Low</v>
      </c>
      <c r="Q5856" s="5">
        <f>Table1[[#This Row],[gross]]-Table1[[#This Row],[budget]]</f>
        <v>105710029</v>
      </c>
      <c r="R5856" s="5" t="str">
        <f>IF(Table1[[#This Row],[Profit]]&gt;0,"Profit","Loss")</f>
        <v>Profit</v>
      </c>
      <c r="S5856" s="6" t="str">
        <f>FLOOR(Table1[[#This Row],[year]]-1900,10)+1900 &amp; "-" &amp; FLOOR(Table1[[#This Row],[year]]-1890,10)+1900</f>
        <v>2010-2020</v>
      </c>
      <c r="T5856" s="14" t="s">
        <v>21835</v>
      </c>
      <c r="AB5856" s="14"/>
    </row>
    <row r="5857" spans="1:28" hidden="1" x14ac:dyDescent="0.3">
      <c r="A5857" t="s">
        <v>17221</v>
      </c>
      <c r="B5857" t="s">
        <v>1974</v>
      </c>
      <c r="C5857" t="s">
        <v>41</v>
      </c>
      <c r="D5857">
        <v>2011</v>
      </c>
      <c r="E5857" t="s">
        <v>17210</v>
      </c>
      <c r="F5857">
        <v>7.9</v>
      </c>
      <c r="G5857">
        <v>234000</v>
      </c>
      <c r="H5857" t="s">
        <v>14759</v>
      </c>
      <c r="I5857" t="s">
        <v>14759</v>
      </c>
      <c r="J5857" t="s">
        <v>14761</v>
      </c>
      <c r="K5857" t="s">
        <v>448</v>
      </c>
      <c r="L5857">
        <v>15000000</v>
      </c>
      <c r="M5857">
        <v>133432856</v>
      </c>
      <c r="N5857" t="s">
        <v>17222</v>
      </c>
      <c r="O5857">
        <v>100</v>
      </c>
      <c r="P5857" t="str">
        <f>IF(Table1[[#This Row],[score]]&gt;=8.5,"High",IF(Table1[[#This Row],[score]]&gt;=7,"Medium","Low"))</f>
        <v>Medium</v>
      </c>
      <c r="Q5857" s="5">
        <f>Table1[[#This Row],[gross]]-Table1[[#This Row],[budget]]</f>
        <v>118432856</v>
      </c>
      <c r="R5857" s="5" t="str">
        <f>IF(Table1[[#This Row],[Profit]]&gt;0,"Profit","Loss")</f>
        <v>Profit</v>
      </c>
      <c r="S5857" s="6" t="str">
        <f>FLOOR(Table1[[#This Row],[year]]-1900,10)+1900 &amp; "-" &amp; FLOOR(Table1[[#This Row],[year]]-1890,10)+1900</f>
        <v>2010-2020</v>
      </c>
      <c r="T5857" s="14" t="s">
        <v>21835</v>
      </c>
      <c r="AB5857" s="14"/>
    </row>
    <row r="5858" spans="1:28" hidden="1" x14ac:dyDescent="0.3">
      <c r="A5858" t="s">
        <v>17191</v>
      </c>
      <c r="B5858" t="s">
        <v>1974</v>
      </c>
      <c r="C5858" t="s">
        <v>34</v>
      </c>
      <c r="D5858">
        <v>2011</v>
      </c>
      <c r="E5858" t="s">
        <v>16715</v>
      </c>
      <c r="F5858">
        <v>4.3</v>
      </c>
      <c r="G5858">
        <v>113000</v>
      </c>
      <c r="H5858" t="s">
        <v>14494</v>
      </c>
      <c r="I5858" t="s">
        <v>17192</v>
      </c>
      <c r="J5858" t="s">
        <v>1519</v>
      </c>
      <c r="K5858" t="s">
        <v>30</v>
      </c>
      <c r="L5858">
        <v>57000000</v>
      </c>
      <c r="M5858">
        <v>132563930</v>
      </c>
      <c r="N5858" t="s">
        <v>31</v>
      </c>
      <c r="O5858">
        <v>96</v>
      </c>
      <c r="P5858" t="str">
        <f>IF(Table1[[#This Row],[score]]&gt;=8.5,"High",IF(Table1[[#This Row],[score]]&gt;=7,"Medium","Low"))</f>
        <v>Low</v>
      </c>
      <c r="Q5858" s="5">
        <f>Table1[[#This Row],[gross]]-Table1[[#This Row],[budget]]</f>
        <v>75563930</v>
      </c>
      <c r="R5858" s="5" t="str">
        <f>IF(Table1[[#This Row],[Profit]]&gt;0,"Profit","Loss")</f>
        <v>Profit</v>
      </c>
      <c r="S5858" s="6" t="str">
        <f>FLOOR(Table1[[#This Row],[year]]-1900,10)+1900 &amp; "-" &amp; FLOOR(Table1[[#This Row],[year]]-1890,10)+1900</f>
        <v>2010-2020</v>
      </c>
      <c r="T5858" s="14" t="s">
        <v>21835</v>
      </c>
      <c r="AB5858" s="14"/>
    </row>
    <row r="5859" spans="1:28" hidden="1" x14ac:dyDescent="0.3">
      <c r="A5859" t="s">
        <v>7383</v>
      </c>
      <c r="B5859" t="s">
        <v>1974</v>
      </c>
      <c r="C5859" t="s">
        <v>34</v>
      </c>
      <c r="D5859">
        <v>2011</v>
      </c>
      <c r="E5859" t="s">
        <v>17073</v>
      </c>
      <c r="F5859">
        <v>5.7</v>
      </c>
      <c r="G5859">
        <v>105000</v>
      </c>
      <c r="H5859" t="s">
        <v>8400</v>
      </c>
      <c r="I5859" t="s">
        <v>16590</v>
      </c>
      <c r="J5859" t="s">
        <v>14867</v>
      </c>
      <c r="K5859" t="s">
        <v>30</v>
      </c>
      <c r="L5859">
        <v>75000000</v>
      </c>
      <c r="M5859">
        <v>132274484</v>
      </c>
      <c r="N5859" t="s">
        <v>9986</v>
      </c>
      <c r="O5859">
        <v>110</v>
      </c>
      <c r="P5859" t="str">
        <f>IF(Table1[[#This Row],[score]]&gt;=8.5,"High",IF(Table1[[#This Row],[score]]&gt;=7,"Medium","Low"))</f>
        <v>Low</v>
      </c>
      <c r="Q5859" s="5">
        <f>Table1[[#This Row],[gross]]-Table1[[#This Row],[budget]]</f>
        <v>57274484</v>
      </c>
      <c r="R5859" s="5" t="str">
        <f>IF(Table1[[#This Row],[Profit]]&gt;0,"Profit","Loss")</f>
        <v>Profit</v>
      </c>
      <c r="S5859" s="6" t="str">
        <f>FLOOR(Table1[[#This Row],[year]]-1900,10)+1900 &amp; "-" &amp; FLOOR(Table1[[#This Row],[year]]-1890,10)+1900</f>
        <v>2010-2020</v>
      </c>
      <c r="T5859" s="14" t="s">
        <v>21835</v>
      </c>
      <c r="AB5859" s="14"/>
    </row>
    <row r="5860" spans="1:28" hidden="1" x14ac:dyDescent="0.3">
      <c r="A5860" t="s">
        <v>17105</v>
      </c>
      <c r="B5860" t="s">
        <v>1974</v>
      </c>
      <c r="C5860" t="s">
        <v>765</v>
      </c>
      <c r="D5860">
        <v>2011</v>
      </c>
      <c r="E5860" t="s">
        <v>17056</v>
      </c>
      <c r="F5860">
        <v>7</v>
      </c>
      <c r="G5860">
        <v>248000</v>
      </c>
      <c r="H5860" t="s">
        <v>13450</v>
      </c>
      <c r="I5860" t="s">
        <v>13450</v>
      </c>
      <c r="J5860" t="s">
        <v>9441</v>
      </c>
      <c r="K5860" t="s">
        <v>30</v>
      </c>
      <c r="L5860">
        <v>50200000</v>
      </c>
      <c r="M5860">
        <v>127869379</v>
      </c>
      <c r="N5860" t="s">
        <v>61</v>
      </c>
      <c r="O5860">
        <v>106</v>
      </c>
      <c r="P5860" t="str">
        <f>IF(Table1[[#This Row],[score]]&gt;=8.5,"High",IF(Table1[[#This Row],[score]]&gt;=7,"Medium","Low"))</f>
        <v>Medium</v>
      </c>
      <c r="Q5860" s="5">
        <f>Table1[[#This Row],[gross]]-Table1[[#This Row],[budget]]</f>
        <v>77669379</v>
      </c>
      <c r="R5860" s="5" t="str">
        <f>IF(Table1[[#This Row],[Profit]]&gt;0,"Profit","Loss")</f>
        <v>Profit</v>
      </c>
      <c r="S5860" s="6" t="str">
        <f>FLOOR(Table1[[#This Row],[year]]-1900,10)+1900 &amp; "-" &amp; FLOOR(Table1[[#This Row],[year]]-1890,10)+1900</f>
        <v>2010-2020</v>
      </c>
      <c r="T5860" s="14" t="s">
        <v>21835</v>
      </c>
      <c r="AB5860" s="14"/>
    </row>
    <row r="5861" spans="1:28" hidden="1" x14ac:dyDescent="0.3">
      <c r="A5861" t="s">
        <v>17081</v>
      </c>
      <c r="B5861" t="s">
        <v>33</v>
      </c>
      <c r="C5861" t="s">
        <v>41</v>
      </c>
      <c r="D5861">
        <v>2011</v>
      </c>
      <c r="E5861" t="s">
        <v>17082</v>
      </c>
      <c r="F5861">
        <v>7.1</v>
      </c>
      <c r="G5861">
        <v>138000</v>
      </c>
      <c r="H5861" t="s">
        <v>974</v>
      </c>
      <c r="I5861" t="s">
        <v>13765</v>
      </c>
      <c r="J5861" t="s">
        <v>9441</v>
      </c>
      <c r="K5861" t="s">
        <v>30</v>
      </c>
      <c r="L5861">
        <v>50000000</v>
      </c>
      <c r="M5861">
        <v>120081841</v>
      </c>
      <c r="N5861" t="s">
        <v>180</v>
      </c>
      <c r="O5861">
        <v>124</v>
      </c>
      <c r="P5861" t="str">
        <f>IF(Table1[[#This Row],[score]]&gt;=8.5,"High",IF(Table1[[#This Row],[score]]&gt;=7,"Medium","Low"))</f>
        <v>Medium</v>
      </c>
      <c r="Q5861" s="5">
        <f>Table1[[#This Row],[gross]]-Table1[[#This Row],[budget]]</f>
        <v>70081841</v>
      </c>
      <c r="R5861" s="5" t="str">
        <f>IF(Table1[[#This Row],[Profit]]&gt;0,"Profit","Loss")</f>
        <v>Profit</v>
      </c>
      <c r="S5861" s="6" t="str">
        <f>FLOOR(Table1[[#This Row],[year]]-1900,10)+1900 &amp; "-" &amp; FLOOR(Table1[[#This Row],[year]]-1890,10)+1900</f>
        <v>2010-2020</v>
      </c>
      <c r="T5861" s="14" t="s">
        <v>21835</v>
      </c>
      <c r="AB5861" s="14"/>
    </row>
    <row r="5862" spans="1:28" hidden="1" x14ac:dyDescent="0.3">
      <c r="A5862" t="s">
        <v>17223</v>
      </c>
      <c r="B5862" t="s">
        <v>1974</v>
      </c>
      <c r="C5862" t="s">
        <v>17</v>
      </c>
      <c r="D5862">
        <v>2011</v>
      </c>
      <c r="E5862" t="s">
        <v>16675</v>
      </c>
      <c r="F5862">
        <v>6.9</v>
      </c>
      <c r="G5862">
        <v>113000</v>
      </c>
      <c r="H5862" t="s">
        <v>13889</v>
      </c>
      <c r="I5862" t="s">
        <v>6213</v>
      </c>
      <c r="J5862" t="s">
        <v>16602</v>
      </c>
      <c r="K5862" t="s">
        <v>30</v>
      </c>
      <c r="L5862">
        <v>38000000</v>
      </c>
      <c r="M5862">
        <v>117094902</v>
      </c>
      <c r="N5862" t="s">
        <v>9026</v>
      </c>
      <c r="O5862">
        <v>120</v>
      </c>
      <c r="P5862" t="str">
        <f>IF(Table1[[#This Row],[score]]&gt;=8.5,"High",IF(Table1[[#This Row],[score]]&gt;=7,"Medium","Low"))</f>
        <v>Low</v>
      </c>
      <c r="Q5862" s="5">
        <f>Table1[[#This Row],[gross]]-Table1[[#This Row],[budget]]</f>
        <v>79094902</v>
      </c>
      <c r="R5862" s="5" t="str">
        <f>IF(Table1[[#This Row],[Profit]]&gt;0,"Profit","Loss")</f>
        <v>Profit</v>
      </c>
      <c r="S5862" s="6" t="str">
        <f>FLOOR(Table1[[#This Row],[year]]-1900,10)+1900 &amp; "-" &amp; FLOOR(Table1[[#This Row],[year]]-1890,10)+1900</f>
        <v>2010-2020</v>
      </c>
      <c r="T5862" s="14" t="s">
        <v>21835</v>
      </c>
      <c r="AB5862" s="14"/>
    </row>
    <row r="5863" spans="1:28" hidden="1" x14ac:dyDescent="0.3">
      <c r="A5863" t="s">
        <v>17400</v>
      </c>
      <c r="B5863" t="s">
        <v>1974</v>
      </c>
      <c r="C5863" t="s">
        <v>63</v>
      </c>
      <c r="D5863">
        <v>2011</v>
      </c>
      <c r="E5863" t="s">
        <v>17401</v>
      </c>
      <c r="F5863">
        <v>6.4</v>
      </c>
      <c r="G5863">
        <v>105000</v>
      </c>
      <c r="H5863" t="s">
        <v>15400</v>
      </c>
      <c r="I5863" t="s">
        <v>17402</v>
      </c>
      <c r="J5863" t="s">
        <v>735</v>
      </c>
      <c r="K5863" t="s">
        <v>22</v>
      </c>
      <c r="L5863">
        <v>13000000</v>
      </c>
      <c r="M5863">
        <v>115890699</v>
      </c>
      <c r="N5863" t="s">
        <v>17403</v>
      </c>
      <c r="O5863">
        <v>105</v>
      </c>
      <c r="P5863" t="str">
        <f>IF(Table1[[#This Row],[score]]&gt;=8.5,"High",IF(Table1[[#This Row],[score]]&gt;=7,"Medium","Low"))</f>
        <v>Low</v>
      </c>
      <c r="Q5863" s="5">
        <f>Table1[[#This Row],[gross]]-Table1[[#This Row],[budget]]</f>
        <v>102890699</v>
      </c>
      <c r="R5863" s="5" t="str">
        <f>IF(Table1[[#This Row],[Profit]]&gt;0,"Profit","Loss")</f>
        <v>Profit</v>
      </c>
      <c r="S5863" s="6" t="str">
        <f>FLOOR(Table1[[#This Row],[year]]-1900,10)+1900 &amp; "-" &amp; FLOOR(Table1[[#This Row],[year]]-1890,10)+1900</f>
        <v>2010-2020</v>
      </c>
      <c r="T5863" s="14" t="s">
        <v>21835</v>
      </c>
      <c r="AB5863" s="14"/>
    </row>
    <row r="5864" spans="1:28" hidden="1" x14ac:dyDescent="0.3">
      <c r="A5864" t="s">
        <v>16983</v>
      </c>
      <c r="B5864" t="s">
        <v>1974</v>
      </c>
      <c r="C5864" t="s">
        <v>63</v>
      </c>
      <c r="D5864">
        <v>2011</v>
      </c>
      <c r="E5864" t="s">
        <v>16984</v>
      </c>
      <c r="F5864">
        <v>7.6</v>
      </c>
      <c r="G5864">
        <v>385000</v>
      </c>
      <c r="H5864" t="s">
        <v>14084</v>
      </c>
      <c r="I5864" t="s">
        <v>7462</v>
      </c>
      <c r="J5864" t="s">
        <v>6471</v>
      </c>
      <c r="K5864" t="s">
        <v>30</v>
      </c>
      <c r="L5864">
        <v>50000000</v>
      </c>
      <c r="M5864">
        <v>110206216</v>
      </c>
      <c r="N5864" t="s">
        <v>31</v>
      </c>
      <c r="O5864">
        <v>133</v>
      </c>
      <c r="P5864" t="str">
        <f>IF(Table1[[#This Row],[score]]&gt;=8.5,"High",IF(Table1[[#This Row],[score]]&gt;=7,"Medium","Low"))</f>
        <v>Medium</v>
      </c>
      <c r="Q5864" s="5">
        <f>Table1[[#This Row],[gross]]-Table1[[#This Row],[budget]]</f>
        <v>60206216</v>
      </c>
      <c r="R5864" s="5" t="str">
        <f>IF(Table1[[#This Row],[Profit]]&gt;0,"Profit","Loss")</f>
        <v>Profit</v>
      </c>
      <c r="S5864" s="6" t="str">
        <f>FLOOR(Table1[[#This Row],[year]]-1900,10)+1900 &amp; "-" &amp; FLOOR(Table1[[#This Row],[year]]-1890,10)+1900</f>
        <v>2010-2020</v>
      </c>
      <c r="T5864" s="14" t="s">
        <v>21835</v>
      </c>
      <c r="AB5864" s="14"/>
    </row>
    <row r="5865" spans="1:28" hidden="1" x14ac:dyDescent="0.3">
      <c r="A5865" t="s">
        <v>17374</v>
      </c>
      <c r="B5865" t="s">
        <v>16</v>
      </c>
      <c r="C5865" t="s">
        <v>34</v>
      </c>
      <c r="D5865">
        <v>2011</v>
      </c>
      <c r="E5865" t="s">
        <v>16753</v>
      </c>
      <c r="F5865">
        <v>5.9</v>
      </c>
      <c r="G5865">
        <v>54000</v>
      </c>
      <c r="H5865" t="s">
        <v>17375</v>
      </c>
      <c r="I5865" t="s">
        <v>17376</v>
      </c>
      <c r="J5865" t="s">
        <v>17377</v>
      </c>
      <c r="K5865" t="s">
        <v>30</v>
      </c>
      <c r="L5865">
        <v>30000000</v>
      </c>
      <c r="M5865">
        <v>108609310</v>
      </c>
      <c r="N5865" t="s">
        <v>61</v>
      </c>
      <c r="O5865">
        <v>108</v>
      </c>
      <c r="P5865" t="str">
        <f>IF(Table1[[#This Row],[score]]&gt;=8.5,"High",IF(Table1[[#This Row],[score]]&gt;=7,"Medium","Low"))</f>
        <v>Low</v>
      </c>
      <c r="Q5865" s="5">
        <f>Table1[[#This Row],[gross]]-Table1[[#This Row],[budget]]</f>
        <v>78609310</v>
      </c>
      <c r="R5865" s="5" t="str">
        <f>IF(Table1[[#This Row],[Profit]]&gt;0,"Profit","Loss")</f>
        <v>Profit</v>
      </c>
      <c r="S5865" s="6" t="str">
        <f>FLOOR(Table1[[#This Row],[year]]-1900,10)+1900 &amp; "-" &amp; FLOOR(Table1[[#This Row],[year]]-1890,10)+1900</f>
        <v>2010-2020</v>
      </c>
      <c r="T5865" s="14" t="s">
        <v>21835</v>
      </c>
      <c r="AB5865" s="14"/>
    </row>
    <row r="5866" spans="1:28" hidden="1" x14ac:dyDescent="0.3">
      <c r="A5866" t="s">
        <v>17080</v>
      </c>
      <c r="B5866" t="s">
        <v>16</v>
      </c>
      <c r="C5866" t="s">
        <v>25</v>
      </c>
      <c r="D5866">
        <v>2011</v>
      </c>
      <c r="E5866" t="s">
        <v>16427</v>
      </c>
      <c r="F5866">
        <v>7</v>
      </c>
      <c r="G5866">
        <v>240000</v>
      </c>
      <c r="H5866" t="s">
        <v>9267</v>
      </c>
      <c r="I5866" t="s">
        <v>13375</v>
      </c>
      <c r="J5866" t="s">
        <v>13375</v>
      </c>
      <c r="K5866" t="s">
        <v>30</v>
      </c>
      <c r="L5866">
        <v>40000000</v>
      </c>
      <c r="M5866">
        <v>97984015</v>
      </c>
      <c r="N5866" t="s">
        <v>61</v>
      </c>
      <c r="O5866">
        <v>104</v>
      </c>
      <c r="P5866" t="str">
        <f>IF(Table1[[#This Row],[score]]&gt;=8.5,"High",IF(Table1[[#This Row],[score]]&gt;=7,"Medium","Low"))</f>
        <v>Medium</v>
      </c>
      <c r="Q5866" s="5">
        <f>Table1[[#This Row],[gross]]-Table1[[#This Row],[budget]]</f>
        <v>57984015</v>
      </c>
      <c r="R5866" s="5" t="str">
        <f>IF(Table1[[#This Row],[Profit]]&gt;0,"Profit","Loss")</f>
        <v>Profit</v>
      </c>
      <c r="S5866" s="6" t="str">
        <f>FLOOR(Table1[[#This Row],[year]]-1900,10)+1900 &amp; "-" &amp; FLOOR(Table1[[#This Row],[year]]-1890,10)+1900</f>
        <v>2010-2020</v>
      </c>
      <c r="T5866" s="14" t="s">
        <v>21835</v>
      </c>
      <c r="AB5866" s="14"/>
    </row>
    <row r="5867" spans="1:28" hidden="1" x14ac:dyDescent="0.3">
      <c r="A5867" t="s">
        <v>17033</v>
      </c>
      <c r="B5867" t="s">
        <v>16</v>
      </c>
      <c r="C5867" t="s">
        <v>52</v>
      </c>
      <c r="D5867">
        <v>2011</v>
      </c>
      <c r="E5867" t="s">
        <v>16907</v>
      </c>
      <c r="F5867">
        <v>6.1</v>
      </c>
      <c r="G5867">
        <v>131000</v>
      </c>
      <c r="H5867" t="s">
        <v>683</v>
      </c>
      <c r="I5867" t="s">
        <v>8902</v>
      </c>
      <c r="J5867" t="s">
        <v>8903</v>
      </c>
      <c r="K5867" t="s">
        <v>30</v>
      </c>
      <c r="L5867">
        <v>40000000</v>
      </c>
      <c r="M5867">
        <v>97231420</v>
      </c>
      <c r="N5867" t="s">
        <v>8904</v>
      </c>
      <c r="O5867">
        <v>111</v>
      </c>
      <c r="P5867" t="str">
        <f>IF(Table1[[#This Row],[score]]&gt;=8.5,"High",IF(Table1[[#This Row],[score]]&gt;=7,"Medium","Low"))</f>
        <v>Low</v>
      </c>
      <c r="Q5867" s="5">
        <f>Table1[[#This Row],[gross]]-Table1[[#This Row],[budget]]</f>
        <v>57231420</v>
      </c>
      <c r="R5867" s="5" t="str">
        <f>IF(Table1[[#This Row],[Profit]]&gt;0,"Profit","Loss")</f>
        <v>Profit</v>
      </c>
      <c r="S5867" s="6" t="str">
        <f>FLOOR(Table1[[#This Row],[year]]-1900,10)+1900 &amp; "-" &amp; FLOOR(Table1[[#This Row],[year]]-1890,10)+1900</f>
        <v>2010-2020</v>
      </c>
      <c r="T5867" s="14" t="s">
        <v>21835</v>
      </c>
      <c r="AB5867" s="14"/>
    </row>
    <row r="5868" spans="1:28" hidden="1" x14ac:dyDescent="0.3">
      <c r="A5868" t="s">
        <v>17342</v>
      </c>
      <c r="B5868" t="s">
        <v>1974</v>
      </c>
      <c r="C5868" t="s">
        <v>17</v>
      </c>
      <c r="D5868">
        <v>2011</v>
      </c>
      <c r="E5868" t="s">
        <v>16517</v>
      </c>
      <c r="F5868">
        <v>6</v>
      </c>
      <c r="G5868">
        <v>93000</v>
      </c>
      <c r="H5868" t="s">
        <v>13103</v>
      </c>
      <c r="I5868" t="s">
        <v>17343</v>
      </c>
      <c r="J5868" t="s">
        <v>17344</v>
      </c>
      <c r="K5868" t="s">
        <v>30</v>
      </c>
      <c r="L5868">
        <v>37000000</v>
      </c>
      <c r="M5868">
        <v>96560591</v>
      </c>
      <c r="N5868" t="s">
        <v>2001</v>
      </c>
      <c r="O5868">
        <v>114</v>
      </c>
      <c r="P5868" t="str">
        <f>IF(Table1[[#This Row],[score]]&gt;=8.5,"High",IF(Table1[[#This Row],[score]]&gt;=7,"Medium","Low"))</f>
        <v>Low</v>
      </c>
      <c r="Q5868" s="5">
        <f>Table1[[#This Row],[gross]]-Table1[[#This Row],[budget]]</f>
        <v>59560591</v>
      </c>
      <c r="R5868" s="5" t="str">
        <f>IF(Table1[[#This Row],[Profit]]&gt;0,"Profit","Loss")</f>
        <v>Profit</v>
      </c>
      <c r="S5868" s="6" t="str">
        <f>FLOOR(Table1[[#This Row],[year]]-1900,10)+1900 &amp; "-" &amp; FLOOR(Table1[[#This Row],[year]]-1890,10)+1900</f>
        <v>2010-2020</v>
      </c>
      <c r="T5868" s="14" t="s">
        <v>21835</v>
      </c>
      <c r="AB5868" s="14"/>
    </row>
    <row r="5869" spans="1:28" hidden="1" x14ac:dyDescent="0.3">
      <c r="A5869" t="s">
        <v>17480</v>
      </c>
      <c r="B5869" t="s">
        <v>33</v>
      </c>
      <c r="C5869" t="s">
        <v>17</v>
      </c>
      <c r="D5869">
        <v>2011</v>
      </c>
      <c r="E5869" t="s">
        <v>16984</v>
      </c>
      <c r="F5869">
        <v>6.8</v>
      </c>
      <c r="G5869">
        <v>23000</v>
      </c>
      <c r="H5869" t="s">
        <v>341</v>
      </c>
      <c r="I5869" t="s">
        <v>17481</v>
      </c>
      <c r="J5869" t="s">
        <v>5171</v>
      </c>
      <c r="K5869" t="s">
        <v>195</v>
      </c>
      <c r="L5869">
        <v>37000000</v>
      </c>
      <c r="M5869">
        <v>95943453</v>
      </c>
      <c r="N5869" t="s">
        <v>11022</v>
      </c>
      <c r="O5869">
        <v>113</v>
      </c>
      <c r="P5869" t="str">
        <f>IF(Table1[[#This Row],[score]]&gt;=8.5,"High",IF(Table1[[#This Row],[score]]&gt;=7,"Medium","Low"))</f>
        <v>Low</v>
      </c>
      <c r="Q5869" s="5">
        <f>Table1[[#This Row],[gross]]-Table1[[#This Row],[budget]]</f>
        <v>58943453</v>
      </c>
      <c r="R5869" s="5" t="str">
        <f>IF(Table1[[#This Row],[Profit]]&gt;0,"Profit","Loss")</f>
        <v>Profit</v>
      </c>
      <c r="S5869" s="6" t="str">
        <f>FLOOR(Table1[[#This Row],[year]]-1900,10)+1900 &amp; "-" &amp; FLOOR(Table1[[#This Row],[year]]-1890,10)+1900</f>
        <v>2010-2020</v>
      </c>
      <c r="T5869" s="14" t="s">
        <v>21835</v>
      </c>
      <c r="AB5869" s="14"/>
    </row>
    <row r="5870" spans="1:28" hidden="1" x14ac:dyDescent="0.3">
      <c r="A5870" t="s">
        <v>17316</v>
      </c>
      <c r="B5870" t="s">
        <v>1974</v>
      </c>
      <c r="C5870" t="s">
        <v>34</v>
      </c>
      <c r="D5870">
        <v>2011</v>
      </c>
      <c r="E5870" t="s">
        <v>16247</v>
      </c>
      <c r="F5870">
        <v>5.4</v>
      </c>
      <c r="G5870">
        <v>91000</v>
      </c>
      <c r="H5870" t="s">
        <v>7411</v>
      </c>
      <c r="I5870" t="s">
        <v>17317</v>
      </c>
      <c r="J5870" t="s">
        <v>1519</v>
      </c>
      <c r="K5870" t="s">
        <v>30</v>
      </c>
      <c r="L5870">
        <v>40000000</v>
      </c>
      <c r="M5870">
        <v>91627228</v>
      </c>
      <c r="N5870" t="s">
        <v>8796</v>
      </c>
      <c r="O5870">
        <v>95</v>
      </c>
      <c r="P5870" t="str">
        <f>IF(Table1[[#This Row],[score]]&gt;=8.5,"High",IF(Table1[[#This Row],[score]]&gt;=7,"Medium","Low"))</f>
        <v>Low</v>
      </c>
      <c r="Q5870" s="5">
        <f>Table1[[#This Row],[gross]]-Table1[[#This Row],[budget]]</f>
        <v>51627228</v>
      </c>
      <c r="R5870" s="5" t="str">
        <f>IF(Table1[[#This Row],[Profit]]&gt;0,"Profit","Loss")</f>
        <v>Profit</v>
      </c>
      <c r="S5870" s="6" t="str">
        <f>FLOOR(Table1[[#This Row],[year]]-1900,10)+1900 &amp; "-" &amp; FLOOR(Table1[[#This Row],[year]]-1890,10)+1900</f>
        <v>2010-2020</v>
      </c>
      <c r="T5870" s="14" t="s">
        <v>21835</v>
      </c>
      <c r="AB5870" s="14"/>
    </row>
    <row r="5871" spans="1:28" hidden="1" x14ac:dyDescent="0.3">
      <c r="A5871" t="s">
        <v>17334</v>
      </c>
      <c r="B5871" t="s">
        <v>1974</v>
      </c>
      <c r="C5871" t="s">
        <v>151</v>
      </c>
      <c r="D5871">
        <v>2011</v>
      </c>
      <c r="E5871" t="s">
        <v>17194</v>
      </c>
      <c r="F5871">
        <v>5.5</v>
      </c>
      <c r="G5871">
        <v>109000</v>
      </c>
      <c r="H5871" t="s">
        <v>12821</v>
      </c>
      <c r="I5871" t="s">
        <v>15965</v>
      </c>
      <c r="J5871" t="s">
        <v>16707</v>
      </c>
      <c r="K5871" t="s">
        <v>30</v>
      </c>
      <c r="L5871">
        <v>42000000</v>
      </c>
      <c r="M5871">
        <v>90260376</v>
      </c>
      <c r="N5871" t="s">
        <v>23</v>
      </c>
      <c r="O5871">
        <v>100</v>
      </c>
      <c r="P5871" t="str">
        <f>IF(Table1[[#This Row],[score]]&gt;=8.5,"High",IF(Table1[[#This Row],[score]]&gt;=7,"Medium","Low"))</f>
        <v>Low</v>
      </c>
      <c r="Q5871" s="5">
        <f>Table1[[#This Row],[gross]]-Table1[[#This Row],[budget]]</f>
        <v>48260376</v>
      </c>
      <c r="R5871" s="5" t="str">
        <f>IF(Table1[[#This Row],[Profit]]&gt;0,"Profit","Loss")</f>
        <v>Profit</v>
      </c>
      <c r="S5871" s="6" t="str">
        <f>FLOOR(Table1[[#This Row],[year]]-1900,10)+1900 &amp; "-" &amp; FLOOR(Table1[[#This Row],[year]]-1890,10)+1900</f>
        <v>2010-2020</v>
      </c>
      <c r="T5871" s="14" t="s">
        <v>21835</v>
      </c>
      <c r="AB5871" s="14"/>
    </row>
    <row r="5872" spans="1:28" hidden="1" x14ac:dyDescent="0.3">
      <c r="A5872" t="s">
        <v>17008</v>
      </c>
      <c r="B5872" t="s">
        <v>1974</v>
      </c>
      <c r="C5872" t="s">
        <v>34</v>
      </c>
      <c r="D5872">
        <v>2011</v>
      </c>
      <c r="E5872" t="s">
        <v>16739</v>
      </c>
      <c r="F5872">
        <v>6</v>
      </c>
      <c r="G5872">
        <v>235000</v>
      </c>
      <c r="H5872" t="s">
        <v>13413</v>
      </c>
      <c r="I5872" t="s">
        <v>13413</v>
      </c>
      <c r="J5872" t="s">
        <v>16166</v>
      </c>
      <c r="K5872" t="s">
        <v>30</v>
      </c>
      <c r="L5872">
        <v>82000000</v>
      </c>
      <c r="M5872">
        <v>89792502</v>
      </c>
      <c r="N5872" t="s">
        <v>23</v>
      </c>
      <c r="O5872">
        <v>110</v>
      </c>
      <c r="P5872" t="str">
        <f>IF(Table1[[#This Row],[score]]&gt;=8.5,"High",IF(Table1[[#This Row],[score]]&gt;=7,"Medium","Low"))</f>
        <v>Low</v>
      </c>
      <c r="Q5872" s="5">
        <f>Table1[[#This Row],[gross]]-Table1[[#This Row],[budget]]</f>
        <v>7792502</v>
      </c>
      <c r="R5872" s="5" t="str">
        <f>IF(Table1[[#This Row],[Profit]]&gt;0,"Profit","Loss")</f>
        <v>Profit</v>
      </c>
      <c r="S5872" s="6" t="str">
        <f>FLOOR(Table1[[#This Row],[year]]-1900,10)+1900 &amp; "-" &amp; FLOOR(Table1[[#This Row],[year]]-1890,10)+1900</f>
        <v>2010-2020</v>
      </c>
      <c r="T5872" s="14" t="s">
        <v>21835</v>
      </c>
      <c r="AB5872" s="14"/>
    </row>
    <row r="5873" spans="1:28" hidden="1" x14ac:dyDescent="0.3">
      <c r="A5873" t="s">
        <v>17243</v>
      </c>
      <c r="B5873" t="s">
        <v>16</v>
      </c>
      <c r="C5873" t="s">
        <v>41</v>
      </c>
      <c r="D5873">
        <v>2011</v>
      </c>
      <c r="E5873" t="s">
        <v>17244</v>
      </c>
      <c r="F5873">
        <v>6.7</v>
      </c>
      <c r="G5873">
        <v>80000</v>
      </c>
      <c r="H5873" t="s">
        <v>17245</v>
      </c>
      <c r="I5873" t="s">
        <v>17246</v>
      </c>
      <c r="J5873" t="s">
        <v>17247</v>
      </c>
      <c r="K5873" t="s">
        <v>22</v>
      </c>
      <c r="L5873">
        <f>20500000</f>
        <v>20500000</v>
      </c>
      <c r="M5873">
        <v>88823111</v>
      </c>
      <c r="N5873" t="s">
        <v>15628</v>
      </c>
      <c r="O5873">
        <v>97</v>
      </c>
      <c r="P5873" t="str">
        <f>IF(Table1[[#This Row],[score]]&gt;=8.5,"High",IF(Table1[[#This Row],[score]]&gt;=7,"Medium","Low"))</f>
        <v>Low</v>
      </c>
      <c r="Q5873" s="5">
        <f>Table1[[#This Row],[gross]]-Table1[[#This Row],[budget]]</f>
        <v>68323111</v>
      </c>
      <c r="R5873" s="5" t="str">
        <f>IF(Table1[[#This Row],[Profit]]&gt;0,"Profit","Loss")</f>
        <v>Profit</v>
      </c>
      <c r="S5873" s="6" t="str">
        <f>FLOOR(Table1[[#This Row],[year]]-1900,10)+1900 &amp; "-" &amp; FLOOR(Table1[[#This Row],[year]]-1890,10)+1900</f>
        <v>2010-2020</v>
      </c>
      <c r="T5873" s="14" t="s">
        <v>21844</v>
      </c>
      <c r="AB5873" s="14"/>
    </row>
    <row r="5874" spans="1:28" hidden="1" x14ac:dyDescent="0.3">
      <c r="A5874" t="s">
        <v>17089</v>
      </c>
      <c r="B5874" t="s">
        <v>16</v>
      </c>
      <c r="C5874" t="s">
        <v>104</v>
      </c>
      <c r="D5874">
        <v>2011</v>
      </c>
      <c r="E5874" t="s">
        <v>16427</v>
      </c>
      <c r="F5874">
        <v>7.3</v>
      </c>
      <c r="G5874">
        <v>221000</v>
      </c>
      <c r="H5874" t="s">
        <v>17090</v>
      </c>
      <c r="I5874" t="s">
        <v>17091</v>
      </c>
      <c r="J5874" t="s">
        <v>8938</v>
      </c>
      <c r="K5874" t="s">
        <v>30</v>
      </c>
      <c r="L5874">
        <v>40000000</v>
      </c>
      <c r="M5874">
        <v>86752352</v>
      </c>
      <c r="N5874" t="s">
        <v>14559</v>
      </c>
      <c r="O5874">
        <v>118</v>
      </c>
      <c r="P5874" t="str">
        <f>IF(Table1[[#This Row],[score]]&gt;=8.5,"High",IF(Table1[[#This Row],[score]]&gt;=7,"Medium","Low"))</f>
        <v>Medium</v>
      </c>
      <c r="Q5874" s="5">
        <f>Table1[[#This Row],[gross]]-Table1[[#This Row],[budget]]</f>
        <v>46752352</v>
      </c>
      <c r="R5874" s="5" t="str">
        <f>IF(Table1[[#This Row],[Profit]]&gt;0,"Profit","Loss")</f>
        <v>Profit</v>
      </c>
      <c r="S5874" s="6" t="str">
        <f>FLOOR(Table1[[#This Row],[year]]-1900,10)+1900 &amp; "-" &amp; FLOOR(Table1[[#This Row],[year]]-1890,10)+1900</f>
        <v>2010-2020</v>
      </c>
      <c r="T5874" s="14" t="s">
        <v>21835</v>
      </c>
      <c r="AB5874" s="14"/>
    </row>
    <row r="5875" spans="1:28" hidden="1" x14ac:dyDescent="0.3">
      <c r="A5875" t="s">
        <v>17178</v>
      </c>
      <c r="B5875" t="s">
        <v>16</v>
      </c>
      <c r="C5875" t="s">
        <v>41</v>
      </c>
      <c r="D5875">
        <v>2011</v>
      </c>
      <c r="E5875" t="s">
        <v>17172</v>
      </c>
      <c r="F5875">
        <v>5.8</v>
      </c>
      <c r="G5875">
        <v>121000</v>
      </c>
      <c r="H5875" t="s">
        <v>8980</v>
      </c>
      <c r="I5875" t="s">
        <v>17179</v>
      </c>
      <c r="J5875" t="s">
        <v>8959</v>
      </c>
      <c r="K5875" t="s">
        <v>30</v>
      </c>
      <c r="L5875">
        <v>36000000</v>
      </c>
      <c r="M5875">
        <v>86157237</v>
      </c>
      <c r="N5875" t="s">
        <v>2001</v>
      </c>
      <c r="O5875">
        <v>105</v>
      </c>
      <c r="P5875" t="str">
        <f>IF(Table1[[#This Row],[score]]&gt;=8.5,"High",IF(Table1[[#This Row],[score]]&gt;=7,"Medium","Low"))</f>
        <v>Low</v>
      </c>
      <c r="Q5875" s="5">
        <f>Table1[[#This Row],[gross]]-Table1[[#This Row],[budget]]</f>
        <v>50157237</v>
      </c>
      <c r="R5875" s="5" t="str">
        <f>IF(Table1[[#This Row],[Profit]]&gt;0,"Profit","Loss")</f>
        <v>Profit</v>
      </c>
      <c r="S5875" s="6" t="str">
        <f>FLOOR(Table1[[#This Row],[year]]-1900,10)+1900 &amp; "-" &amp; FLOOR(Table1[[#This Row],[year]]-1890,10)+1900</f>
        <v>2010-2020</v>
      </c>
      <c r="T5875" s="14" t="s">
        <v>21835</v>
      </c>
      <c r="AB5875" s="14"/>
    </row>
    <row r="5876" spans="1:28" hidden="1" x14ac:dyDescent="0.3">
      <c r="A5876" t="s">
        <v>17329</v>
      </c>
      <c r="B5876" t="s">
        <v>33</v>
      </c>
      <c r="C5876" t="s">
        <v>390</v>
      </c>
      <c r="D5876">
        <v>2011</v>
      </c>
      <c r="E5876" t="s">
        <v>17032</v>
      </c>
      <c r="F5876">
        <v>3.5</v>
      </c>
      <c r="G5876">
        <v>24000</v>
      </c>
      <c r="H5876" t="s">
        <v>6840</v>
      </c>
      <c r="I5876" t="s">
        <v>6840</v>
      </c>
      <c r="J5876" t="s">
        <v>13001</v>
      </c>
      <c r="K5876" t="s">
        <v>30</v>
      </c>
      <c r="L5876">
        <v>27000000</v>
      </c>
      <c r="M5876">
        <v>85564310</v>
      </c>
      <c r="N5876" t="s">
        <v>8904</v>
      </c>
      <c r="O5876">
        <v>89</v>
      </c>
      <c r="P5876" t="str">
        <f>IF(Table1[[#This Row],[score]]&gt;=8.5,"High",IF(Table1[[#This Row],[score]]&gt;=7,"Medium","Low"))</f>
        <v>Low</v>
      </c>
      <c r="Q5876" s="5">
        <f>Table1[[#This Row],[gross]]-Table1[[#This Row],[budget]]</f>
        <v>58564310</v>
      </c>
      <c r="R5876" s="5" t="str">
        <f>IF(Table1[[#This Row],[Profit]]&gt;0,"Profit","Loss")</f>
        <v>Profit</v>
      </c>
      <c r="S5876" s="6" t="str">
        <f>FLOOR(Table1[[#This Row],[year]]-1900,10)+1900 &amp; "-" &amp; FLOOR(Table1[[#This Row],[year]]-1890,10)+1900</f>
        <v>2010-2020</v>
      </c>
      <c r="T5876" s="14" t="s">
        <v>21835</v>
      </c>
      <c r="AB5876" s="14"/>
    </row>
    <row r="5877" spans="1:28" hidden="1" x14ac:dyDescent="0.3">
      <c r="A5877" t="s">
        <v>17205</v>
      </c>
      <c r="B5877" t="s">
        <v>16</v>
      </c>
      <c r="C5877" t="s">
        <v>63</v>
      </c>
      <c r="D5877">
        <v>2011</v>
      </c>
      <c r="E5877" t="s">
        <v>17018</v>
      </c>
      <c r="F5877">
        <v>6.5</v>
      </c>
      <c r="G5877">
        <v>124000</v>
      </c>
      <c r="H5877" t="s">
        <v>85</v>
      </c>
      <c r="I5877" t="s">
        <v>15585</v>
      </c>
      <c r="J5877" t="s">
        <v>8428</v>
      </c>
      <c r="K5877" t="s">
        <v>30</v>
      </c>
      <c r="L5877">
        <v>35000000</v>
      </c>
      <c r="M5877">
        <v>84920539</v>
      </c>
      <c r="N5877" t="s">
        <v>4831</v>
      </c>
      <c r="O5877">
        <v>137</v>
      </c>
      <c r="P5877" t="str">
        <f>IF(Table1[[#This Row],[score]]&gt;=8.5,"High",IF(Table1[[#This Row],[score]]&gt;=7,"Medium","Low"))</f>
        <v>Low</v>
      </c>
      <c r="Q5877" s="5">
        <f>Table1[[#This Row],[gross]]-Table1[[#This Row],[budget]]</f>
        <v>49920539</v>
      </c>
      <c r="R5877" s="5" t="str">
        <f>IF(Table1[[#This Row],[Profit]]&gt;0,"Profit","Loss")</f>
        <v>Profit</v>
      </c>
      <c r="S5877" s="6" t="str">
        <f>FLOOR(Table1[[#This Row],[year]]-1900,10)+1900 &amp; "-" &amp; FLOOR(Table1[[#This Row],[year]]-1890,10)+1900</f>
        <v>2010-2020</v>
      </c>
      <c r="T5877" s="14" t="s">
        <v>21835</v>
      </c>
      <c r="AB5877" s="14"/>
    </row>
    <row r="5878" spans="1:28" hidden="1" x14ac:dyDescent="0.3">
      <c r="A5878" t="s">
        <v>17468</v>
      </c>
      <c r="B5878" t="s">
        <v>1974</v>
      </c>
      <c r="C5878" t="s">
        <v>34</v>
      </c>
      <c r="D5878">
        <v>2011</v>
      </c>
      <c r="E5878" t="s">
        <v>16121</v>
      </c>
      <c r="F5878">
        <v>4.4000000000000004</v>
      </c>
      <c r="G5878">
        <v>26000</v>
      </c>
      <c r="H5878" t="s">
        <v>7629</v>
      </c>
      <c r="I5878" t="s">
        <v>17469</v>
      </c>
      <c r="J5878" t="s">
        <v>9282</v>
      </c>
      <c r="K5878" t="s">
        <v>30</v>
      </c>
      <c r="L5878">
        <v>32000000</v>
      </c>
      <c r="M5878">
        <v>82686066</v>
      </c>
      <c r="N5878" t="s">
        <v>8543</v>
      </c>
      <c r="O5878">
        <v>107</v>
      </c>
      <c r="P5878" t="str">
        <f>IF(Table1[[#This Row],[score]]&gt;=8.5,"High",IF(Table1[[#This Row],[score]]&gt;=7,"Medium","Low"))</f>
        <v>Low</v>
      </c>
      <c r="Q5878" s="5">
        <f>Table1[[#This Row],[gross]]-Table1[[#This Row],[budget]]</f>
        <v>50686066</v>
      </c>
      <c r="R5878" s="5" t="str">
        <f>IF(Table1[[#This Row],[Profit]]&gt;0,"Profit","Loss")</f>
        <v>Profit</v>
      </c>
      <c r="S5878" s="6" t="str">
        <f>FLOOR(Table1[[#This Row],[year]]-1900,10)+1900 &amp; "-" &amp; FLOOR(Table1[[#This Row],[year]]-1890,10)+1900</f>
        <v>2010-2020</v>
      </c>
      <c r="T5878" s="14" t="s">
        <v>21835</v>
      </c>
      <c r="AB5878" s="14"/>
    </row>
    <row r="5879" spans="1:28" hidden="1" x14ac:dyDescent="0.3">
      <c r="A5879" t="s">
        <v>17096</v>
      </c>
      <c r="B5879" t="s">
        <v>1974</v>
      </c>
      <c r="C5879" t="s">
        <v>34</v>
      </c>
      <c r="D5879">
        <v>2011</v>
      </c>
      <c r="E5879" t="s">
        <v>16984</v>
      </c>
      <c r="F5879">
        <v>5.0999999999999996</v>
      </c>
      <c r="G5879">
        <v>78000</v>
      </c>
      <c r="H5879" t="s">
        <v>6159</v>
      </c>
      <c r="I5879" t="s">
        <v>17097</v>
      </c>
      <c r="J5879" t="s">
        <v>17098</v>
      </c>
      <c r="K5879" t="s">
        <v>30</v>
      </c>
      <c r="L5879">
        <v>35000000</v>
      </c>
      <c r="M5879">
        <v>82087155</v>
      </c>
      <c r="N5879" t="s">
        <v>14559</v>
      </c>
      <c r="O5879">
        <v>106</v>
      </c>
      <c r="P5879" t="str">
        <f>IF(Table1[[#This Row],[score]]&gt;=8.5,"High",IF(Table1[[#This Row],[score]]&gt;=7,"Medium","Low"))</f>
        <v>Low</v>
      </c>
      <c r="Q5879" s="5">
        <f>Table1[[#This Row],[gross]]-Table1[[#This Row],[budget]]</f>
        <v>47087155</v>
      </c>
      <c r="R5879" s="5" t="str">
        <f>IF(Table1[[#This Row],[Profit]]&gt;0,"Profit","Loss")</f>
        <v>Profit</v>
      </c>
      <c r="S5879" s="6" t="str">
        <f>FLOOR(Table1[[#This Row],[year]]-1900,10)+1900 &amp; "-" &amp; FLOOR(Table1[[#This Row],[year]]-1890,10)+1900</f>
        <v>2010-2020</v>
      </c>
      <c r="T5879" s="14" t="s">
        <v>21835</v>
      </c>
      <c r="AB5879" s="14"/>
    </row>
    <row r="5880" spans="1:28" hidden="1" x14ac:dyDescent="0.3">
      <c r="A5880" t="s">
        <v>17048</v>
      </c>
      <c r="B5880" t="s">
        <v>16</v>
      </c>
      <c r="C5880" t="s">
        <v>17</v>
      </c>
      <c r="D5880">
        <v>2011</v>
      </c>
      <c r="E5880" t="s">
        <v>17049</v>
      </c>
      <c r="F5880">
        <v>7.1</v>
      </c>
      <c r="G5880">
        <v>192000</v>
      </c>
      <c r="H5880" t="s">
        <v>15518</v>
      </c>
      <c r="I5880" t="s">
        <v>5890</v>
      </c>
      <c r="J5880" t="s">
        <v>3326</v>
      </c>
      <c r="K5880" t="s">
        <v>22</v>
      </c>
      <c r="L5880">
        <f>20500000</f>
        <v>20500000</v>
      </c>
      <c r="M5880">
        <v>81529126</v>
      </c>
      <c r="N5880" t="s">
        <v>6789</v>
      </c>
      <c r="O5880">
        <v>122</v>
      </c>
      <c r="P5880" t="str">
        <f>IF(Table1[[#This Row],[score]]&gt;=8.5,"High",IF(Table1[[#This Row],[score]]&gt;=7,"Medium","Low"))</f>
        <v>Medium</v>
      </c>
      <c r="Q5880" s="5">
        <f>Table1[[#This Row],[gross]]-Table1[[#This Row],[budget]]</f>
        <v>61029126</v>
      </c>
      <c r="R5880" s="5" t="str">
        <f>IF(Table1[[#This Row],[Profit]]&gt;0,"Profit","Loss")</f>
        <v>Profit</v>
      </c>
      <c r="S5880" s="6" t="str">
        <f>FLOOR(Table1[[#This Row],[year]]-1900,10)+1900 &amp; "-" &amp; FLOOR(Table1[[#This Row],[year]]-1890,10)+1900</f>
        <v>2010-2020</v>
      </c>
      <c r="T5880" s="14" t="s">
        <v>21835</v>
      </c>
      <c r="AB5880" s="14"/>
    </row>
    <row r="5881" spans="1:28" hidden="1" x14ac:dyDescent="0.3">
      <c r="A5881" t="s">
        <v>17183</v>
      </c>
      <c r="B5881" t="s">
        <v>16</v>
      </c>
      <c r="C5881" t="s">
        <v>34</v>
      </c>
      <c r="D5881">
        <v>2011</v>
      </c>
      <c r="E5881" t="s">
        <v>17184</v>
      </c>
      <c r="F5881">
        <v>6.8</v>
      </c>
      <c r="G5881">
        <v>244000</v>
      </c>
      <c r="H5881" t="s">
        <v>12602</v>
      </c>
      <c r="I5881" t="s">
        <v>12602</v>
      </c>
      <c r="J5881" t="s">
        <v>5655</v>
      </c>
      <c r="K5881" t="s">
        <v>30</v>
      </c>
      <c r="L5881">
        <v>25000000</v>
      </c>
      <c r="M5881">
        <v>79781695</v>
      </c>
      <c r="N5881" t="s">
        <v>17185</v>
      </c>
      <c r="O5881">
        <v>117</v>
      </c>
      <c r="P5881" t="str">
        <f>IF(Table1[[#This Row],[score]]&gt;=8.5,"High",IF(Table1[[#This Row],[score]]&gt;=7,"Medium","Low"))</f>
        <v>Low</v>
      </c>
      <c r="Q5881" s="5">
        <f>Table1[[#This Row],[gross]]-Table1[[#This Row],[budget]]</f>
        <v>54781695</v>
      </c>
      <c r="R5881" s="5" t="str">
        <f>IF(Table1[[#This Row],[Profit]]&gt;0,"Profit","Loss")</f>
        <v>Profit</v>
      </c>
      <c r="S5881" s="6" t="str">
        <f>FLOOR(Table1[[#This Row],[year]]-1900,10)+1900 &amp; "-" &amp; FLOOR(Table1[[#This Row],[year]]-1890,10)+1900</f>
        <v>2010-2020</v>
      </c>
      <c r="T5881" s="14" t="s">
        <v>21835</v>
      </c>
      <c r="AB5881" s="14"/>
    </row>
    <row r="5882" spans="1:28" hidden="1" x14ac:dyDescent="0.3">
      <c r="A5882" t="s">
        <v>8303</v>
      </c>
      <c r="B5882" t="s">
        <v>1974</v>
      </c>
      <c r="C5882" t="s">
        <v>34</v>
      </c>
      <c r="D5882">
        <v>2011</v>
      </c>
      <c r="E5882" t="s">
        <v>16976</v>
      </c>
      <c r="F5882">
        <v>5.7</v>
      </c>
      <c r="G5882">
        <v>117000</v>
      </c>
      <c r="H5882" t="s">
        <v>16597</v>
      </c>
      <c r="I5882" t="s">
        <v>17240</v>
      </c>
      <c r="J5882" t="s">
        <v>16599</v>
      </c>
      <c r="K5882" t="s">
        <v>30</v>
      </c>
      <c r="L5882">
        <v>60000000</v>
      </c>
      <c r="M5882">
        <v>78309505</v>
      </c>
      <c r="N5882" t="s">
        <v>10771</v>
      </c>
      <c r="O5882">
        <v>87</v>
      </c>
      <c r="P5882" t="str">
        <f>IF(Table1[[#This Row],[score]]&gt;=8.5,"High",IF(Table1[[#This Row],[score]]&gt;=7,"Medium","Low"))</f>
        <v>Low</v>
      </c>
      <c r="Q5882" s="5">
        <f>Table1[[#This Row],[gross]]-Table1[[#This Row],[budget]]</f>
        <v>18309505</v>
      </c>
      <c r="R5882" s="5" t="str">
        <f>IF(Table1[[#This Row],[Profit]]&gt;0,"Profit","Loss")</f>
        <v>Profit</v>
      </c>
      <c r="S5882" s="6" t="str">
        <f>FLOOR(Table1[[#This Row],[year]]-1900,10)+1900 &amp; "-" &amp; FLOOR(Table1[[#This Row],[year]]-1890,10)+1900</f>
        <v>2010-2020</v>
      </c>
      <c r="T5882" s="14" t="s">
        <v>21835</v>
      </c>
      <c r="AB5882" s="14"/>
    </row>
    <row r="5883" spans="1:28" hidden="1" x14ac:dyDescent="0.3">
      <c r="A5883" t="s">
        <v>16991</v>
      </c>
      <c r="B5883" t="s">
        <v>16</v>
      </c>
      <c r="C5883" t="s">
        <v>104</v>
      </c>
      <c r="D5883">
        <v>2011</v>
      </c>
      <c r="E5883" t="s">
        <v>16992</v>
      </c>
      <c r="F5883">
        <v>7.8</v>
      </c>
      <c r="G5883">
        <v>587000</v>
      </c>
      <c r="H5883" t="s">
        <v>9062</v>
      </c>
      <c r="I5883" t="s">
        <v>9205</v>
      </c>
      <c r="J5883" t="s">
        <v>12035</v>
      </c>
      <c r="K5883" t="s">
        <v>30</v>
      </c>
      <c r="L5883">
        <v>15000000</v>
      </c>
      <c r="M5883">
        <v>77187281</v>
      </c>
      <c r="N5883" t="s">
        <v>16472</v>
      </c>
      <c r="O5883">
        <v>100</v>
      </c>
      <c r="P5883" t="str">
        <f>IF(Table1[[#This Row],[score]]&gt;=8.5,"High",IF(Table1[[#This Row],[score]]&gt;=7,"Medium","Low"))</f>
        <v>Medium</v>
      </c>
      <c r="Q5883" s="5">
        <f>Table1[[#This Row],[gross]]-Table1[[#This Row],[budget]]</f>
        <v>62187281</v>
      </c>
      <c r="R5883" s="5" t="str">
        <f>IF(Table1[[#This Row],[Profit]]&gt;0,"Profit","Loss")</f>
        <v>Profit</v>
      </c>
      <c r="S5883" s="6" t="str">
        <f>FLOOR(Table1[[#This Row],[year]]-1900,10)+1900 &amp; "-" &amp; FLOOR(Table1[[#This Row],[year]]-1890,10)+1900</f>
        <v>2010-2020</v>
      </c>
      <c r="T5883" s="14" t="s">
        <v>21835</v>
      </c>
      <c r="AB5883" s="14"/>
    </row>
    <row r="5884" spans="1:28" hidden="1" x14ac:dyDescent="0.3">
      <c r="A5884" t="s">
        <v>17217</v>
      </c>
      <c r="B5884" t="s">
        <v>16</v>
      </c>
      <c r="C5884" t="s">
        <v>17</v>
      </c>
      <c r="D5884">
        <v>2011</v>
      </c>
      <c r="E5884" t="s">
        <v>17062</v>
      </c>
      <c r="F5884">
        <v>7.1</v>
      </c>
      <c r="G5884">
        <v>218000</v>
      </c>
      <c r="H5884" t="s">
        <v>9618</v>
      </c>
      <c r="I5884" t="s">
        <v>9618</v>
      </c>
      <c r="J5884" t="s">
        <v>13160</v>
      </c>
      <c r="K5884" t="s">
        <v>30</v>
      </c>
      <c r="L5884">
        <v>12500000</v>
      </c>
      <c r="M5884">
        <v>76338111</v>
      </c>
      <c r="N5884" t="s">
        <v>31</v>
      </c>
      <c r="O5884">
        <v>101</v>
      </c>
      <c r="P5884" t="str">
        <f>IF(Table1[[#This Row],[score]]&gt;=8.5,"High",IF(Table1[[#This Row],[score]]&gt;=7,"Medium","Low"))</f>
        <v>Medium</v>
      </c>
      <c r="Q5884" s="5">
        <f>Table1[[#This Row],[gross]]-Table1[[#This Row],[budget]]</f>
        <v>63838111</v>
      </c>
      <c r="R5884" s="5" t="str">
        <f>IF(Table1[[#This Row],[Profit]]&gt;0,"Profit","Loss")</f>
        <v>Profit</v>
      </c>
      <c r="S5884" s="6" t="str">
        <f>FLOOR(Table1[[#This Row],[year]]-1900,10)+1900 &amp; "-" &amp; FLOOR(Table1[[#This Row],[year]]-1890,10)+1900</f>
        <v>2010-2020</v>
      </c>
      <c r="T5884" s="14" t="s">
        <v>21835</v>
      </c>
      <c r="AB5884" s="14"/>
    </row>
    <row r="5885" spans="1:28" hidden="1" x14ac:dyDescent="0.3">
      <c r="A5885" t="s">
        <v>17190</v>
      </c>
      <c r="B5885" t="s">
        <v>16</v>
      </c>
      <c r="C5885" t="s">
        <v>34</v>
      </c>
      <c r="D5885">
        <v>2011</v>
      </c>
      <c r="E5885" t="s">
        <v>16517</v>
      </c>
      <c r="F5885">
        <v>6.6</v>
      </c>
      <c r="G5885">
        <v>154000</v>
      </c>
      <c r="H5885" t="s">
        <v>9449</v>
      </c>
      <c r="I5885" t="s">
        <v>3530</v>
      </c>
      <c r="J5885" t="s">
        <v>11134</v>
      </c>
      <c r="K5885" t="s">
        <v>30</v>
      </c>
      <c r="L5885">
        <v>40000000</v>
      </c>
      <c r="M5885">
        <v>76130093</v>
      </c>
      <c r="N5885" t="s">
        <v>16638</v>
      </c>
      <c r="O5885">
        <v>93</v>
      </c>
      <c r="P5885" t="str">
        <f>IF(Table1[[#This Row],[score]]&gt;=8.5,"High",IF(Table1[[#This Row],[score]]&gt;=7,"Medium","Low"))</f>
        <v>Low</v>
      </c>
      <c r="Q5885" s="5">
        <f>Table1[[#This Row],[gross]]-Table1[[#This Row],[budget]]</f>
        <v>36130093</v>
      </c>
      <c r="R5885" s="5" t="str">
        <f>IF(Table1[[#This Row],[Profit]]&gt;0,"Profit","Loss")</f>
        <v>Profit</v>
      </c>
      <c r="S5885" s="6" t="str">
        <f>FLOOR(Table1[[#This Row],[year]]-1900,10)+1900 &amp; "-" &amp; FLOOR(Table1[[#This Row],[year]]-1890,10)+1900</f>
        <v>2010-2020</v>
      </c>
      <c r="T5885" s="14" t="s">
        <v>21835</v>
      </c>
      <c r="AB5885" s="14"/>
    </row>
    <row r="5886" spans="1:28" hidden="1" x14ac:dyDescent="0.3">
      <c r="A5886" t="s">
        <v>17122</v>
      </c>
      <c r="B5886" t="s">
        <v>16</v>
      </c>
      <c r="C5886" t="s">
        <v>41</v>
      </c>
      <c r="D5886">
        <v>2011</v>
      </c>
      <c r="E5886" t="s">
        <v>17084</v>
      </c>
      <c r="F5886">
        <v>6.3</v>
      </c>
      <c r="G5886">
        <v>172000</v>
      </c>
      <c r="H5886" t="s">
        <v>10462</v>
      </c>
      <c r="I5886" t="s">
        <v>15929</v>
      </c>
      <c r="J5886" t="s">
        <v>3982</v>
      </c>
      <c r="K5886" t="s">
        <v>30</v>
      </c>
      <c r="L5886">
        <v>52000000</v>
      </c>
      <c r="M5886">
        <v>75450437</v>
      </c>
      <c r="N5886" t="s">
        <v>61</v>
      </c>
      <c r="O5886">
        <v>112</v>
      </c>
      <c r="P5886" t="str">
        <f>IF(Table1[[#This Row],[score]]&gt;=8.5,"High",IF(Table1[[#This Row],[score]]&gt;=7,"Medium","Low"))</f>
        <v>Low</v>
      </c>
      <c r="Q5886" s="5">
        <f>Table1[[#This Row],[gross]]-Table1[[#This Row],[budget]]</f>
        <v>23450437</v>
      </c>
      <c r="R5886" s="5" t="str">
        <f>IF(Table1[[#This Row],[Profit]]&gt;0,"Profit","Loss")</f>
        <v>Profit</v>
      </c>
      <c r="S5886" s="6" t="str">
        <f>FLOOR(Table1[[#This Row],[year]]-1900,10)+1900 &amp; "-" &amp; FLOOR(Table1[[#This Row],[year]]-1890,10)+1900</f>
        <v>2010-2020</v>
      </c>
      <c r="T5886" s="14" t="s">
        <v>21835</v>
      </c>
      <c r="AB5886" s="14"/>
    </row>
    <row r="5887" spans="1:28" hidden="1" x14ac:dyDescent="0.3">
      <c r="A5887" t="s">
        <v>17094</v>
      </c>
      <c r="B5887" t="s">
        <v>1974</v>
      </c>
      <c r="C5887" t="s">
        <v>41</v>
      </c>
      <c r="D5887">
        <v>2011</v>
      </c>
      <c r="E5887" t="s">
        <v>17095</v>
      </c>
      <c r="F5887">
        <v>6.1</v>
      </c>
      <c r="G5887">
        <v>65000</v>
      </c>
      <c r="H5887" t="s">
        <v>2066</v>
      </c>
      <c r="I5887" t="s">
        <v>2066</v>
      </c>
      <c r="J5887" t="s">
        <v>2066</v>
      </c>
      <c r="K5887" t="s">
        <v>30</v>
      </c>
      <c r="L5887">
        <v>30000000</v>
      </c>
      <c r="M5887">
        <v>75055070</v>
      </c>
      <c r="N5887" t="s">
        <v>61</v>
      </c>
      <c r="O5887">
        <v>98</v>
      </c>
      <c r="P5887" t="str">
        <f>IF(Table1[[#This Row],[score]]&gt;=8.5,"High",IF(Table1[[#This Row],[score]]&gt;=7,"Medium","Low"))</f>
        <v>Low</v>
      </c>
      <c r="Q5887" s="5">
        <f>Table1[[#This Row],[gross]]-Table1[[#This Row],[budget]]</f>
        <v>45055070</v>
      </c>
      <c r="R5887" s="5" t="str">
        <f>IF(Table1[[#This Row],[Profit]]&gt;0,"Profit","Loss")</f>
        <v>Profit</v>
      </c>
      <c r="S5887" s="6" t="str">
        <f>FLOOR(Table1[[#This Row],[year]]-1900,10)+1900 &amp; "-" &amp; FLOOR(Table1[[#This Row],[year]]-1890,10)+1900</f>
        <v>2010-2020</v>
      </c>
      <c r="T5887" s="14" t="s">
        <v>21835</v>
      </c>
      <c r="AB5887" s="14"/>
    </row>
    <row r="5888" spans="1:28" hidden="1" x14ac:dyDescent="0.3">
      <c r="A5888" t="s">
        <v>17250</v>
      </c>
      <c r="B5888" t="s">
        <v>33</v>
      </c>
      <c r="C5888" t="s">
        <v>390</v>
      </c>
      <c r="D5888">
        <v>2011</v>
      </c>
      <c r="E5888" t="s">
        <v>16739</v>
      </c>
      <c r="F5888">
        <v>6.5</v>
      </c>
      <c r="G5888">
        <v>28000</v>
      </c>
      <c r="H5888" t="s">
        <v>14565</v>
      </c>
      <c r="I5888" t="s">
        <v>17251</v>
      </c>
      <c r="J5888" t="s">
        <v>16586</v>
      </c>
      <c r="K5888" t="s">
        <v>30</v>
      </c>
      <c r="L5888">
        <v>21000000</v>
      </c>
      <c r="M5888">
        <v>72526996</v>
      </c>
      <c r="N5888" t="s">
        <v>9026</v>
      </c>
      <c r="O5888">
        <v>99</v>
      </c>
      <c r="P5888" t="str">
        <f>IF(Table1[[#This Row],[score]]&gt;=8.5,"High",IF(Table1[[#This Row],[score]]&gt;=7,"Medium","Low"))</f>
        <v>Low</v>
      </c>
      <c r="Q5888" s="5">
        <f>Table1[[#This Row],[gross]]-Table1[[#This Row],[budget]]</f>
        <v>51526996</v>
      </c>
      <c r="R5888" s="5" t="str">
        <f>IF(Table1[[#This Row],[Profit]]&gt;0,"Profit","Loss")</f>
        <v>Profit</v>
      </c>
      <c r="S5888" s="6" t="str">
        <f>FLOOR(Table1[[#This Row],[year]]-1900,10)+1900 &amp; "-" &amp; FLOOR(Table1[[#This Row],[year]]-1890,10)+1900</f>
        <v>2010-2020</v>
      </c>
      <c r="T5888" s="14" t="s">
        <v>21835</v>
      </c>
      <c r="AB5888" s="14"/>
    </row>
    <row r="5889" spans="1:28" hidden="1" x14ac:dyDescent="0.3">
      <c r="A5889" t="s">
        <v>17092</v>
      </c>
      <c r="B5889" t="s">
        <v>1974</v>
      </c>
      <c r="C5889" t="s">
        <v>34</v>
      </c>
      <c r="D5889">
        <v>2011</v>
      </c>
      <c r="E5889" t="s">
        <v>16878</v>
      </c>
      <c r="F5889">
        <v>6.4</v>
      </c>
      <c r="G5889">
        <v>97000</v>
      </c>
      <c r="H5889" t="s">
        <v>15682</v>
      </c>
      <c r="I5889" t="s">
        <v>2876</v>
      </c>
      <c r="J5889" t="s">
        <v>17093</v>
      </c>
      <c r="K5889" t="s">
        <v>448</v>
      </c>
      <c r="L5889">
        <v>40000000</v>
      </c>
      <c r="M5889">
        <v>71508440</v>
      </c>
      <c r="N5889" t="s">
        <v>12121</v>
      </c>
      <c r="O5889">
        <v>108</v>
      </c>
      <c r="P5889" t="str">
        <f>IF(Table1[[#This Row],[score]]&gt;=8.5,"High",IF(Table1[[#This Row],[score]]&gt;=7,"Medium","Low"))</f>
        <v>Low</v>
      </c>
      <c r="Q5889" s="5">
        <f>Table1[[#This Row],[gross]]-Table1[[#This Row],[budget]]</f>
        <v>31508440</v>
      </c>
      <c r="R5889" s="5" t="str">
        <f>IF(Table1[[#This Row],[Profit]]&gt;0,"Profit","Loss")</f>
        <v>Profit</v>
      </c>
      <c r="S5889" s="6" t="str">
        <f>FLOOR(Table1[[#This Row],[year]]-1900,10)+1900 &amp; "-" &amp; FLOOR(Table1[[#This Row],[year]]-1890,10)+1900</f>
        <v>2010-2020</v>
      </c>
      <c r="T5889" s="14" t="s">
        <v>21835</v>
      </c>
      <c r="AB5889" s="14"/>
    </row>
    <row r="5890" spans="1:28" hidden="1" x14ac:dyDescent="0.3">
      <c r="A5890" t="s">
        <v>16995</v>
      </c>
      <c r="B5890" t="s">
        <v>16</v>
      </c>
      <c r="C5890" t="s">
        <v>52</v>
      </c>
      <c r="D5890">
        <v>2011</v>
      </c>
      <c r="E5890" t="s">
        <v>16996</v>
      </c>
      <c r="F5890">
        <v>7</v>
      </c>
      <c r="G5890">
        <v>387000</v>
      </c>
      <c r="H5890" t="s">
        <v>15467</v>
      </c>
      <c r="I5890" t="s">
        <v>6792</v>
      </c>
      <c r="J5890" t="s">
        <v>16997</v>
      </c>
      <c r="K5890" t="s">
        <v>30</v>
      </c>
      <c r="L5890">
        <v>30000000</v>
      </c>
      <c r="M5890">
        <v>69935600</v>
      </c>
      <c r="N5890" t="s">
        <v>14559</v>
      </c>
      <c r="O5890">
        <v>95</v>
      </c>
      <c r="P5890" t="str">
        <f>IF(Table1[[#This Row],[score]]&gt;=8.5,"High",IF(Table1[[#This Row],[score]]&gt;=7,"Medium","Low"))</f>
        <v>Medium</v>
      </c>
      <c r="Q5890" s="5">
        <f>Table1[[#This Row],[gross]]-Table1[[#This Row],[budget]]</f>
        <v>39935600</v>
      </c>
      <c r="R5890" s="5" t="str">
        <f>IF(Table1[[#This Row],[Profit]]&gt;0,"Profit","Loss")</f>
        <v>Profit</v>
      </c>
      <c r="S5890" s="6" t="str">
        <f>FLOOR(Table1[[#This Row],[year]]-1900,10)+1900 &amp; "-" &amp; FLOOR(Table1[[#This Row],[year]]-1890,10)+1900</f>
        <v>2010-2020</v>
      </c>
      <c r="T5890" s="14" t="s">
        <v>21835</v>
      </c>
      <c r="AB5890" s="14"/>
    </row>
    <row r="5891" spans="1:28" hidden="1" x14ac:dyDescent="0.3">
      <c r="A5891" t="s">
        <v>17479</v>
      </c>
      <c r="B5891" t="s">
        <v>1974</v>
      </c>
      <c r="C5891" t="s">
        <v>41</v>
      </c>
      <c r="D5891">
        <v>2011</v>
      </c>
      <c r="E5891" t="s">
        <v>17197</v>
      </c>
      <c r="F5891">
        <v>5.3</v>
      </c>
      <c r="G5891">
        <v>53000</v>
      </c>
      <c r="H5891" t="s">
        <v>1122</v>
      </c>
      <c r="I5891" t="s">
        <v>15379</v>
      </c>
      <c r="J5891" t="s">
        <v>8999</v>
      </c>
      <c r="K5891" t="s">
        <v>30</v>
      </c>
      <c r="L5891">
        <v>70000000</v>
      </c>
      <c r="M5891">
        <v>69721966</v>
      </c>
      <c r="N5891" t="s">
        <v>61</v>
      </c>
      <c r="O5891">
        <v>111</v>
      </c>
      <c r="P5891" t="str">
        <f>IF(Table1[[#This Row],[score]]&gt;=8.5,"High",IF(Table1[[#This Row],[score]]&gt;=7,"Medium","Low"))</f>
        <v>Low</v>
      </c>
      <c r="Q5891" s="5">
        <f>Table1[[#This Row],[gross]]-Table1[[#This Row],[budget]]</f>
        <v>-278034</v>
      </c>
      <c r="R5891" s="5" t="str">
        <f>IF(Table1[[#This Row],[Profit]]&gt;0,"Profit","Loss")</f>
        <v>Loss</v>
      </c>
      <c r="S5891" s="6" t="str">
        <f>FLOOR(Table1[[#This Row],[year]]-1900,10)+1900 &amp; "-" &amp; FLOOR(Table1[[#This Row],[year]]-1890,10)+1900</f>
        <v>2010-2020</v>
      </c>
      <c r="T5891" s="14" t="s">
        <v>21835</v>
      </c>
      <c r="AB5891" s="14"/>
    </row>
    <row r="5892" spans="1:28" hidden="1" x14ac:dyDescent="0.3">
      <c r="A5892" t="s">
        <v>17234</v>
      </c>
      <c r="B5892" t="s">
        <v>1974</v>
      </c>
      <c r="C5892" t="s">
        <v>41</v>
      </c>
      <c r="D5892">
        <v>2011</v>
      </c>
      <c r="E5892" t="s">
        <v>16968</v>
      </c>
      <c r="F5892">
        <v>5.9</v>
      </c>
      <c r="G5892">
        <v>59000</v>
      </c>
      <c r="H5892" t="s">
        <v>11866</v>
      </c>
      <c r="I5892" t="s">
        <v>17235</v>
      </c>
      <c r="J5892" t="s">
        <v>15935</v>
      </c>
      <c r="K5892" t="s">
        <v>30</v>
      </c>
      <c r="L5892">
        <v>35000000</v>
      </c>
      <c r="M5892">
        <v>65100369</v>
      </c>
      <c r="N5892" t="s">
        <v>11022</v>
      </c>
      <c r="O5892">
        <v>112</v>
      </c>
      <c r="P5892" t="str">
        <f>IF(Table1[[#This Row],[score]]&gt;=8.5,"High",IF(Table1[[#This Row],[score]]&gt;=7,"Medium","Low"))</f>
        <v>Low</v>
      </c>
      <c r="Q5892" s="5">
        <f>Table1[[#This Row],[gross]]-Table1[[#This Row],[budget]]</f>
        <v>30100369</v>
      </c>
      <c r="R5892" s="5" t="str">
        <f>IF(Table1[[#This Row],[Profit]]&gt;0,"Profit","Loss")</f>
        <v>Profit</v>
      </c>
      <c r="S5892" s="6" t="str">
        <f>FLOOR(Table1[[#This Row],[year]]-1900,10)+1900 &amp; "-" &amp; FLOOR(Table1[[#This Row],[year]]-1890,10)+1900</f>
        <v>2010-2020</v>
      </c>
      <c r="T5892" s="14" t="s">
        <v>21835</v>
      </c>
      <c r="AB5892" s="14"/>
    </row>
    <row r="5893" spans="1:28" hidden="1" x14ac:dyDescent="0.3">
      <c r="A5893" t="s">
        <v>17146</v>
      </c>
      <c r="B5893" t="s">
        <v>1974</v>
      </c>
      <c r="C5893" t="s">
        <v>34</v>
      </c>
      <c r="D5893">
        <v>2011</v>
      </c>
      <c r="E5893" t="s">
        <v>17120</v>
      </c>
      <c r="F5893">
        <v>4.9000000000000004</v>
      </c>
      <c r="G5893">
        <v>59000</v>
      </c>
      <c r="H5893" t="s">
        <v>17147</v>
      </c>
      <c r="I5893" t="s">
        <v>17148</v>
      </c>
      <c r="J5893" t="s">
        <v>13321</v>
      </c>
      <c r="K5893" t="s">
        <v>30</v>
      </c>
      <c r="L5893">
        <v>30000000</v>
      </c>
      <c r="M5893">
        <v>64626786</v>
      </c>
      <c r="N5893" t="s">
        <v>9986</v>
      </c>
      <c r="O5893">
        <v>89</v>
      </c>
      <c r="P5893" t="str">
        <f>IF(Table1[[#This Row],[score]]&gt;=8.5,"High",IF(Table1[[#This Row],[score]]&gt;=7,"Medium","Low"))</f>
        <v>Low</v>
      </c>
      <c r="Q5893" s="5">
        <f>Table1[[#This Row],[gross]]-Table1[[#This Row],[budget]]</f>
        <v>34626786</v>
      </c>
      <c r="R5893" s="5" t="str">
        <f>IF(Table1[[#This Row],[Profit]]&gt;0,"Profit","Loss")</f>
        <v>Profit</v>
      </c>
      <c r="S5893" s="6" t="str">
        <f>FLOOR(Table1[[#This Row],[year]]-1900,10)+1900 &amp; "-" &amp; FLOOR(Table1[[#This Row],[year]]-1890,10)+1900</f>
        <v>2010-2020</v>
      </c>
      <c r="T5893" s="14" t="s">
        <v>21835</v>
      </c>
      <c r="AB5893" s="14"/>
    </row>
    <row r="5894" spans="1:28" hidden="1" x14ac:dyDescent="0.3">
      <c r="A5894" t="s">
        <v>17137</v>
      </c>
      <c r="B5894" t="s">
        <v>1974</v>
      </c>
      <c r="C5894" t="s">
        <v>34</v>
      </c>
      <c r="D5894">
        <v>2011</v>
      </c>
      <c r="E5894" t="s">
        <v>17088</v>
      </c>
      <c r="F5894">
        <v>6.8</v>
      </c>
      <c r="G5894">
        <v>193000</v>
      </c>
      <c r="H5894" t="s">
        <v>13857</v>
      </c>
      <c r="I5894" t="s">
        <v>17138</v>
      </c>
      <c r="J5894" t="s">
        <v>15712</v>
      </c>
      <c r="K5894" t="s">
        <v>30</v>
      </c>
      <c r="L5894">
        <v>30000000</v>
      </c>
      <c r="M5894">
        <v>63782078</v>
      </c>
      <c r="N5894" t="s">
        <v>12565</v>
      </c>
      <c r="O5894">
        <v>111</v>
      </c>
      <c r="P5894" t="str">
        <f>IF(Table1[[#This Row],[score]]&gt;=8.5,"High",IF(Table1[[#This Row],[score]]&gt;=7,"Medium","Low"))</f>
        <v>Low</v>
      </c>
      <c r="Q5894" s="5">
        <f>Table1[[#This Row],[gross]]-Table1[[#This Row],[budget]]</f>
        <v>33782078</v>
      </c>
      <c r="R5894" s="5" t="str">
        <f>IF(Table1[[#This Row],[Profit]]&gt;0,"Profit","Loss")</f>
        <v>Profit</v>
      </c>
      <c r="S5894" s="6" t="str">
        <f>FLOOR(Table1[[#This Row],[year]]-1900,10)+1900 &amp; "-" &amp; FLOOR(Table1[[#This Row],[year]]-1890,10)+1900</f>
        <v>2010-2020</v>
      </c>
      <c r="T5894" s="14" t="s">
        <v>21835</v>
      </c>
      <c r="AB5894" s="14"/>
    </row>
    <row r="5895" spans="1:28" hidden="1" x14ac:dyDescent="0.3">
      <c r="A5895" t="s">
        <v>2019</v>
      </c>
      <c r="B5895" t="s">
        <v>1974</v>
      </c>
      <c r="C5895" t="s">
        <v>41</v>
      </c>
      <c r="D5895">
        <v>2011</v>
      </c>
      <c r="E5895" t="s">
        <v>17155</v>
      </c>
      <c r="F5895">
        <v>5.9</v>
      </c>
      <c r="G5895">
        <v>47000</v>
      </c>
      <c r="H5895" t="s">
        <v>14205</v>
      </c>
      <c r="I5895" t="s">
        <v>2020</v>
      </c>
      <c r="J5895" t="s">
        <v>17156</v>
      </c>
      <c r="K5895" t="s">
        <v>30</v>
      </c>
      <c r="L5895">
        <v>24000000</v>
      </c>
      <c r="M5895">
        <v>63543328</v>
      </c>
      <c r="N5895" t="s">
        <v>44</v>
      </c>
      <c r="O5895">
        <v>113</v>
      </c>
      <c r="P5895" t="str">
        <f>IF(Table1[[#This Row],[score]]&gt;=8.5,"High",IF(Table1[[#This Row],[score]]&gt;=7,"Medium","Low"))</f>
        <v>Low</v>
      </c>
      <c r="Q5895" s="5">
        <f>Table1[[#This Row],[gross]]-Table1[[#This Row],[budget]]</f>
        <v>39543328</v>
      </c>
      <c r="R5895" s="5" t="str">
        <f>IF(Table1[[#This Row],[Profit]]&gt;0,"Profit","Loss")</f>
        <v>Profit</v>
      </c>
      <c r="S5895" s="6" t="str">
        <f>FLOOR(Table1[[#This Row],[year]]-1900,10)+1900 &amp; "-" &amp; FLOOR(Table1[[#This Row],[year]]-1890,10)+1900</f>
        <v>2010-2020</v>
      </c>
      <c r="T5895" s="14" t="s">
        <v>21835</v>
      </c>
      <c r="AB5895" s="14"/>
    </row>
    <row r="5896" spans="1:28" hidden="1" x14ac:dyDescent="0.3">
      <c r="A5896" t="s">
        <v>982</v>
      </c>
      <c r="B5896" t="s">
        <v>16</v>
      </c>
      <c r="C5896" t="s">
        <v>34</v>
      </c>
      <c r="D5896">
        <v>2011</v>
      </c>
      <c r="E5896" t="s">
        <v>17032</v>
      </c>
      <c r="F5896">
        <v>5.2</v>
      </c>
      <c r="G5896">
        <v>96000</v>
      </c>
      <c r="H5896" t="s">
        <v>12853</v>
      </c>
      <c r="I5896" t="s">
        <v>17052</v>
      </c>
      <c r="J5896" t="s">
        <v>17053</v>
      </c>
      <c r="K5896" t="s">
        <v>30</v>
      </c>
      <c r="L5896">
        <v>90000000</v>
      </c>
      <c r="M5896">
        <v>63523283</v>
      </c>
      <c r="N5896" t="s">
        <v>14559</v>
      </c>
      <c r="O5896">
        <v>113</v>
      </c>
      <c r="P5896" t="str">
        <f>IF(Table1[[#This Row],[score]]&gt;=8.5,"High",IF(Table1[[#This Row],[score]]&gt;=7,"Medium","Low"))</f>
        <v>Low</v>
      </c>
      <c r="Q5896" s="5">
        <f>Table1[[#This Row],[gross]]-Table1[[#This Row],[budget]]</f>
        <v>-26476717</v>
      </c>
      <c r="R5896" s="5" t="str">
        <f>IF(Table1[[#This Row],[Profit]]&gt;0,"Profit","Loss")</f>
        <v>Loss</v>
      </c>
      <c r="S5896" s="6" t="str">
        <f>FLOOR(Table1[[#This Row],[year]]-1900,10)+1900 &amp; "-" &amp; FLOOR(Table1[[#This Row],[year]]-1890,10)+1900</f>
        <v>2010-2020</v>
      </c>
      <c r="T5896" s="14" t="s">
        <v>21835</v>
      </c>
      <c r="AB5896" s="14"/>
    </row>
    <row r="5897" spans="1:28" hidden="1" x14ac:dyDescent="0.3">
      <c r="A5897" t="s">
        <v>17394</v>
      </c>
      <c r="B5897" t="s">
        <v>33</v>
      </c>
      <c r="C5897" t="s">
        <v>390</v>
      </c>
      <c r="D5897">
        <v>2011</v>
      </c>
      <c r="E5897" t="s">
        <v>17395</v>
      </c>
      <c r="F5897">
        <v>7.4</v>
      </c>
      <c r="G5897">
        <v>38000</v>
      </c>
      <c r="H5897" t="s">
        <v>14728</v>
      </c>
      <c r="I5897" t="s">
        <v>17396</v>
      </c>
      <c r="J5897" t="s">
        <v>17397</v>
      </c>
      <c r="K5897" t="s">
        <v>2081</v>
      </c>
      <c r="L5897">
        <v>22000000</v>
      </c>
      <c r="M5897">
        <v>61487846</v>
      </c>
      <c r="N5897" t="s">
        <v>15549</v>
      </c>
      <c r="O5897">
        <v>91</v>
      </c>
      <c r="P5897" t="str">
        <f>IF(Table1[[#This Row],[score]]&gt;=8.5,"High",IF(Table1[[#This Row],[score]]&gt;=7,"Medium","Low"))</f>
        <v>Medium</v>
      </c>
      <c r="Q5897" s="5">
        <f>Table1[[#This Row],[gross]]-Table1[[#This Row],[budget]]</f>
        <v>39487846</v>
      </c>
      <c r="R5897" s="5" t="str">
        <f>IF(Table1[[#This Row],[Profit]]&gt;0,"Profit","Loss")</f>
        <v>Profit</v>
      </c>
      <c r="S5897" s="6" t="str">
        <f>FLOOR(Table1[[#This Row],[year]]-1900,10)+1900 &amp; "-" &amp; FLOOR(Table1[[#This Row],[year]]-1890,10)+1900</f>
        <v>2010-2020</v>
      </c>
      <c r="T5897" s="14" t="s">
        <v>21837</v>
      </c>
      <c r="AB5897" s="14"/>
    </row>
    <row r="5898" spans="1:28" hidden="1" x14ac:dyDescent="0.3">
      <c r="A5898" t="s">
        <v>17031</v>
      </c>
      <c r="B5898" t="s">
        <v>1974</v>
      </c>
      <c r="C5898" t="s">
        <v>17</v>
      </c>
      <c r="D5898">
        <v>2011</v>
      </c>
      <c r="E5898" t="s">
        <v>17032</v>
      </c>
      <c r="F5898">
        <v>7</v>
      </c>
      <c r="G5898">
        <v>143000</v>
      </c>
      <c r="H5898" t="s">
        <v>16153</v>
      </c>
      <c r="I5898" t="s">
        <v>14821</v>
      </c>
      <c r="J5898" t="s">
        <v>13473</v>
      </c>
      <c r="K5898" t="s">
        <v>30</v>
      </c>
      <c r="L5898">
        <v>15000000</v>
      </c>
      <c r="M5898">
        <v>59389433</v>
      </c>
      <c r="N5898" t="s">
        <v>12565</v>
      </c>
      <c r="O5898">
        <v>107</v>
      </c>
      <c r="P5898" t="str">
        <f>IF(Table1[[#This Row],[score]]&gt;=8.5,"High",IF(Table1[[#This Row],[score]]&gt;=7,"Medium","Low"))</f>
        <v>Medium</v>
      </c>
      <c r="Q5898" s="5">
        <f>Table1[[#This Row],[gross]]-Table1[[#This Row],[budget]]</f>
        <v>44389433</v>
      </c>
      <c r="R5898" s="5" t="str">
        <f>IF(Table1[[#This Row],[Profit]]&gt;0,"Profit","Loss")</f>
        <v>Profit</v>
      </c>
      <c r="S5898" s="6" t="str">
        <f>FLOOR(Table1[[#This Row],[year]]-1900,10)+1900 &amp; "-" &amp; FLOOR(Table1[[#This Row],[year]]-1890,10)+1900</f>
        <v>2010-2020</v>
      </c>
      <c r="T5898" s="14" t="s">
        <v>21835</v>
      </c>
      <c r="AB5898" s="14"/>
    </row>
    <row r="5899" spans="1:28" hidden="1" x14ac:dyDescent="0.3">
      <c r="A5899" t="s">
        <v>17109</v>
      </c>
      <c r="B5899" t="s">
        <v>1974</v>
      </c>
      <c r="C5899" t="s">
        <v>17</v>
      </c>
      <c r="D5899">
        <v>2011</v>
      </c>
      <c r="E5899" t="s">
        <v>17110</v>
      </c>
      <c r="F5899">
        <v>6.8</v>
      </c>
      <c r="G5899">
        <v>171000</v>
      </c>
      <c r="H5899" t="s">
        <v>10034</v>
      </c>
      <c r="I5899" t="s">
        <v>10034</v>
      </c>
      <c r="J5899" t="s">
        <v>6471</v>
      </c>
      <c r="K5899" t="s">
        <v>30</v>
      </c>
      <c r="L5899">
        <v>32000000</v>
      </c>
      <c r="M5899">
        <v>58409247</v>
      </c>
      <c r="N5899" t="s">
        <v>17111</v>
      </c>
      <c r="O5899">
        <v>139</v>
      </c>
      <c r="P5899" t="str">
        <f>IF(Table1[[#This Row],[score]]&gt;=8.5,"High",IF(Table1[[#This Row],[score]]&gt;=7,"Medium","Low"))</f>
        <v>Low</v>
      </c>
      <c r="Q5899" s="5">
        <f>Table1[[#This Row],[gross]]-Table1[[#This Row],[budget]]</f>
        <v>26409247</v>
      </c>
      <c r="R5899" s="5" t="str">
        <f>IF(Table1[[#This Row],[Profit]]&gt;0,"Profit","Loss")</f>
        <v>Profit</v>
      </c>
      <c r="S5899" s="6" t="str">
        <f>FLOOR(Table1[[#This Row],[year]]-1900,10)+1900 &amp; "-" &amp; FLOOR(Table1[[#This Row],[year]]-1890,10)+1900</f>
        <v>2010-2020</v>
      </c>
      <c r="T5899" s="14" t="s">
        <v>21842</v>
      </c>
      <c r="AB5899" s="14"/>
    </row>
    <row r="5900" spans="1:28" hidden="1" x14ac:dyDescent="0.3">
      <c r="A5900" t="s">
        <v>17198</v>
      </c>
      <c r="B5900" t="s">
        <v>16</v>
      </c>
      <c r="C5900" t="s">
        <v>34</v>
      </c>
      <c r="D5900">
        <v>2011</v>
      </c>
      <c r="E5900" t="s">
        <v>16984</v>
      </c>
      <c r="F5900">
        <v>6.4</v>
      </c>
      <c r="G5900">
        <v>126000</v>
      </c>
      <c r="H5900" t="s">
        <v>17199</v>
      </c>
      <c r="I5900" t="s">
        <v>17200</v>
      </c>
      <c r="J5900" t="s">
        <v>11134</v>
      </c>
      <c r="K5900" t="s">
        <v>22</v>
      </c>
      <c r="L5900">
        <v>70000000</v>
      </c>
      <c r="M5900">
        <v>57084522</v>
      </c>
      <c r="N5900" t="s">
        <v>17201</v>
      </c>
      <c r="O5900">
        <v>116</v>
      </c>
      <c r="P5900" t="str">
        <f>IF(Table1[[#This Row],[score]]&gt;=8.5,"High",IF(Table1[[#This Row],[score]]&gt;=7,"Medium","Low"))</f>
        <v>Low</v>
      </c>
      <c r="Q5900" s="5">
        <f>Table1[[#This Row],[gross]]-Table1[[#This Row],[budget]]</f>
        <v>-12915478</v>
      </c>
      <c r="R5900" s="5" t="str">
        <f>IF(Table1[[#This Row],[Profit]]&gt;0,"Profit","Loss")</f>
        <v>Loss</v>
      </c>
      <c r="S5900" s="6" t="str">
        <f>FLOOR(Table1[[#This Row],[year]]-1900,10)+1900 &amp; "-" &amp; FLOOR(Table1[[#This Row],[year]]-1890,10)+1900</f>
        <v>2010-2020</v>
      </c>
      <c r="T5900" s="14" t="s">
        <v>21835</v>
      </c>
      <c r="AB5900" s="14"/>
    </row>
    <row r="5901" spans="1:28" hidden="1" x14ac:dyDescent="0.3">
      <c r="A5901" t="s">
        <v>17357</v>
      </c>
      <c r="B5901" t="s">
        <v>1974</v>
      </c>
      <c r="C5901" t="s">
        <v>25</v>
      </c>
      <c r="D5901">
        <v>2011</v>
      </c>
      <c r="E5901" t="s">
        <v>17210</v>
      </c>
      <c r="F5901">
        <v>6.9</v>
      </c>
      <c r="G5901">
        <v>99000</v>
      </c>
      <c r="H5901" t="s">
        <v>11251</v>
      </c>
      <c r="I5901" t="s">
        <v>4120</v>
      </c>
      <c r="J5901" t="s">
        <v>17358</v>
      </c>
      <c r="K5901" t="s">
        <v>30</v>
      </c>
      <c r="L5901">
        <v>40000000</v>
      </c>
      <c r="M5901">
        <v>55247881</v>
      </c>
      <c r="N5901" t="s">
        <v>23</v>
      </c>
      <c r="O5901">
        <v>129</v>
      </c>
      <c r="P5901" t="str">
        <f>IF(Table1[[#This Row],[score]]&gt;=8.5,"High",IF(Table1[[#This Row],[score]]&gt;=7,"Medium","Low"))</f>
        <v>Low</v>
      </c>
      <c r="Q5901" s="5">
        <f>Table1[[#This Row],[gross]]-Table1[[#This Row],[budget]]</f>
        <v>15247881</v>
      </c>
      <c r="R5901" s="5" t="str">
        <f>IF(Table1[[#This Row],[Profit]]&gt;0,"Profit","Loss")</f>
        <v>Profit</v>
      </c>
      <c r="S5901" s="6" t="str">
        <f>FLOOR(Table1[[#This Row],[year]]-1900,10)+1900 &amp; "-" &amp; FLOOR(Table1[[#This Row],[year]]-1890,10)+1900</f>
        <v>2010-2020</v>
      </c>
      <c r="T5901" s="14" t="s">
        <v>21835</v>
      </c>
      <c r="AB5901" s="14"/>
    </row>
    <row r="5902" spans="1:28" hidden="1" x14ac:dyDescent="0.3">
      <c r="A5902" t="s">
        <v>17322</v>
      </c>
      <c r="B5902" t="s">
        <v>337</v>
      </c>
      <c r="C5902" t="s">
        <v>390</v>
      </c>
      <c r="D5902">
        <v>2011</v>
      </c>
      <c r="E5902" t="s">
        <v>16971</v>
      </c>
      <c r="F5902">
        <v>7.2</v>
      </c>
      <c r="G5902">
        <v>23000</v>
      </c>
      <c r="H5902" t="s">
        <v>15021</v>
      </c>
      <c r="I5902" t="s">
        <v>15021</v>
      </c>
      <c r="J5902" t="s">
        <v>11633</v>
      </c>
      <c r="K5902" t="s">
        <v>30</v>
      </c>
      <c r="L5902">
        <v>30000000</v>
      </c>
      <c r="M5902">
        <v>49871429</v>
      </c>
      <c r="N5902" t="s">
        <v>1708</v>
      </c>
      <c r="O5902">
        <v>63</v>
      </c>
      <c r="P5902" t="str">
        <f>IF(Table1[[#This Row],[score]]&gt;=8.5,"High",IF(Table1[[#This Row],[score]]&gt;=7,"Medium","Low"))</f>
        <v>Medium</v>
      </c>
      <c r="Q5902" s="5">
        <f>Table1[[#This Row],[gross]]-Table1[[#This Row],[budget]]</f>
        <v>19871429</v>
      </c>
      <c r="R5902" s="5" t="str">
        <f>IF(Table1[[#This Row],[Profit]]&gt;0,"Profit","Loss")</f>
        <v>Profit</v>
      </c>
      <c r="S5902" s="6" t="str">
        <f>FLOOR(Table1[[#This Row],[year]]-1900,10)+1900 &amp; "-" &amp; FLOOR(Table1[[#This Row],[year]]-1890,10)+1900</f>
        <v>2010-2020</v>
      </c>
      <c r="T5902" s="14" t="s">
        <v>21835</v>
      </c>
      <c r="AB5902" s="14"/>
    </row>
    <row r="5903" spans="1:28" hidden="1" x14ac:dyDescent="0.3">
      <c r="A5903" t="s">
        <v>17219</v>
      </c>
      <c r="B5903" t="s">
        <v>33</v>
      </c>
      <c r="C5903" t="s">
        <v>63</v>
      </c>
      <c r="D5903">
        <v>2011</v>
      </c>
      <c r="E5903" t="s">
        <v>17088</v>
      </c>
      <c r="F5903">
        <v>7</v>
      </c>
      <c r="G5903">
        <v>47000</v>
      </c>
      <c r="H5903" t="s">
        <v>10399</v>
      </c>
      <c r="I5903" t="s">
        <v>10399</v>
      </c>
      <c r="J5903" t="s">
        <v>14216</v>
      </c>
      <c r="K5903" t="s">
        <v>30</v>
      </c>
      <c r="L5903">
        <v>18000000</v>
      </c>
      <c r="M5903">
        <v>47120948</v>
      </c>
      <c r="N5903" t="s">
        <v>17220</v>
      </c>
      <c r="O5903">
        <v>112</v>
      </c>
      <c r="P5903" t="str">
        <f>IF(Table1[[#This Row],[score]]&gt;=8.5,"High",IF(Table1[[#This Row],[score]]&gt;=7,"Medium","Low"))</f>
        <v>Medium</v>
      </c>
      <c r="Q5903" s="5">
        <f>Table1[[#This Row],[gross]]-Table1[[#This Row],[budget]]</f>
        <v>29120948</v>
      </c>
      <c r="R5903" s="5" t="str">
        <f>IF(Table1[[#This Row],[Profit]]&gt;0,"Profit","Loss")</f>
        <v>Profit</v>
      </c>
      <c r="S5903" s="6" t="str">
        <f>FLOOR(Table1[[#This Row],[year]]-1900,10)+1900 &amp; "-" &amp; FLOOR(Table1[[#This Row],[year]]-1890,10)+1900</f>
        <v>2010-2020</v>
      </c>
      <c r="T5903" s="14" t="s">
        <v>21835</v>
      </c>
      <c r="AB5903" s="14"/>
    </row>
    <row r="5904" spans="1:28" hidden="1" x14ac:dyDescent="0.3">
      <c r="A5904" t="s">
        <v>17296</v>
      </c>
      <c r="B5904" t="s">
        <v>1974</v>
      </c>
      <c r="C5904" t="s">
        <v>17</v>
      </c>
      <c r="D5904">
        <v>2011</v>
      </c>
      <c r="E5904" t="s">
        <v>17056</v>
      </c>
      <c r="F5904">
        <v>5.6</v>
      </c>
      <c r="G5904">
        <v>76000</v>
      </c>
      <c r="H5904" t="s">
        <v>17297</v>
      </c>
      <c r="I5904" t="s">
        <v>17297</v>
      </c>
      <c r="J5904" t="s">
        <v>14769</v>
      </c>
      <c r="K5904" t="s">
        <v>30</v>
      </c>
      <c r="L5904">
        <v>17000000</v>
      </c>
      <c r="M5904">
        <v>43202283</v>
      </c>
      <c r="N5904" t="s">
        <v>16638</v>
      </c>
      <c r="O5904">
        <v>86</v>
      </c>
      <c r="P5904" t="str">
        <f>IF(Table1[[#This Row],[score]]&gt;=8.5,"High",IF(Table1[[#This Row],[score]]&gt;=7,"Medium","Low"))</f>
        <v>Low</v>
      </c>
      <c r="Q5904" s="5">
        <f>Table1[[#This Row],[gross]]-Table1[[#This Row],[budget]]</f>
        <v>26202283</v>
      </c>
      <c r="R5904" s="5" t="str">
        <f>IF(Table1[[#This Row],[Profit]]&gt;0,"Profit","Loss")</f>
        <v>Profit</v>
      </c>
      <c r="S5904" s="6" t="str">
        <f>FLOOR(Table1[[#This Row],[year]]-1900,10)+1900 &amp; "-" &amp; FLOOR(Table1[[#This Row],[year]]-1890,10)+1900</f>
        <v>2010-2020</v>
      </c>
      <c r="T5904" s="14" t="s">
        <v>21835</v>
      </c>
      <c r="AB5904" s="14"/>
    </row>
    <row r="5905" spans="1:28" hidden="1" x14ac:dyDescent="0.3">
      <c r="A5905" t="s">
        <v>17202</v>
      </c>
      <c r="B5905" t="s">
        <v>1974</v>
      </c>
      <c r="C5905" t="s">
        <v>52</v>
      </c>
      <c r="D5905">
        <v>2011</v>
      </c>
      <c r="E5905" t="s">
        <v>16953</v>
      </c>
      <c r="F5905">
        <v>4</v>
      </c>
      <c r="G5905">
        <v>25000</v>
      </c>
      <c r="H5905" t="s">
        <v>9233</v>
      </c>
      <c r="I5905" t="s">
        <v>17203</v>
      </c>
      <c r="J5905" t="s">
        <v>17204</v>
      </c>
      <c r="K5905" t="s">
        <v>30</v>
      </c>
      <c r="L5905">
        <v>25000000</v>
      </c>
      <c r="M5905">
        <v>41363927</v>
      </c>
      <c r="N5905" t="s">
        <v>16519</v>
      </c>
      <c r="O5905">
        <v>90</v>
      </c>
      <c r="P5905" t="str">
        <f>IF(Table1[[#This Row],[score]]&gt;=8.5,"High",IF(Table1[[#This Row],[score]]&gt;=7,"Medium","Low"))</f>
        <v>Low</v>
      </c>
      <c r="Q5905" s="5">
        <f>Table1[[#This Row],[gross]]-Table1[[#This Row],[budget]]</f>
        <v>16363927</v>
      </c>
      <c r="R5905" s="5" t="str">
        <f>IF(Table1[[#This Row],[Profit]]&gt;0,"Profit","Loss")</f>
        <v>Profit</v>
      </c>
      <c r="S5905" s="6" t="str">
        <f>FLOOR(Table1[[#This Row],[year]]-1900,10)+1900 &amp; "-" &amp; FLOOR(Table1[[#This Row],[year]]-1890,10)+1900</f>
        <v>2010-2020</v>
      </c>
      <c r="T5905" s="14" t="s">
        <v>21835</v>
      </c>
      <c r="AB5905" s="14"/>
    </row>
    <row r="5906" spans="1:28" hidden="1" x14ac:dyDescent="0.3">
      <c r="A5906" t="s">
        <v>17139</v>
      </c>
      <c r="B5906" t="s">
        <v>16</v>
      </c>
      <c r="C5906" t="s">
        <v>41</v>
      </c>
      <c r="D5906">
        <v>2011</v>
      </c>
      <c r="E5906" t="s">
        <v>17140</v>
      </c>
      <c r="F5906">
        <v>7.6</v>
      </c>
      <c r="G5906">
        <v>320000</v>
      </c>
      <c r="H5906" t="s">
        <v>15886</v>
      </c>
      <c r="I5906" t="s">
        <v>17141</v>
      </c>
      <c r="J5906" t="s">
        <v>11997</v>
      </c>
      <c r="K5906" t="s">
        <v>30</v>
      </c>
      <c r="L5906">
        <v>8000000</v>
      </c>
      <c r="M5906">
        <v>41097853</v>
      </c>
      <c r="N5906" t="s">
        <v>9986</v>
      </c>
      <c r="O5906">
        <v>100</v>
      </c>
      <c r="P5906" t="str">
        <f>IF(Table1[[#This Row],[score]]&gt;=8.5,"High",IF(Table1[[#This Row],[score]]&gt;=7,"Medium","Low"))</f>
        <v>Medium</v>
      </c>
      <c r="Q5906" s="5">
        <f>Table1[[#This Row],[gross]]-Table1[[#This Row],[budget]]</f>
        <v>33097853</v>
      </c>
      <c r="R5906" s="5" t="str">
        <f>IF(Table1[[#This Row],[Profit]]&gt;0,"Profit","Loss")</f>
        <v>Profit</v>
      </c>
      <c r="S5906" s="6" t="str">
        <f>FLOOR(Table1[[#This Row],[year]]-1900,10)+1900 &amp; "-" &amp; FLOOR(Table1[[#This Row],[year]]-1890,10)+1900</f>
        <v>2010-2020</v>
      </c>
      <c r="T5906" s="14" t="s">
        <v>21835</v>
      </c>
      <c r="AB5906" s="14"/>
    </row>
    <row r="5907" spans="1:28" hidden="1" x14ac:dyDescent="0.3">
      <c r="A5907" t="s">
        <v>2607</v>
      </c>
      <c r="B5907" t="s">
        <v>16</v>
      </c>
      <c r="C5907" t="s">
        <v>41</v>
      </c>
      <c r="D5907">
        <v>2011</v>
      </c>
      <c r="E5907" t="s">
        <v>17032</v>
      </c>
      <c r="F5907">
        <v>6.4</v>
      </c>
      <c r="G5907">
        <v>101000</v>
      </c>
      <c r="H5907" t="s">
        <v>15049</v>
      </c>
      <c r="I5907" t="s">
        <v>17218</v>
      </c>
      <c r="J5907" t="s">
        <v>15273</v>
      </c>
      <c r="K5907" t="s">
        <v>30</v>
      </c>
      <c r="L5907">
        <v>30000000</v>
      </c>
      <c r="M5907">
        <v>41002607</v>
      </c>
      <c r="N5907" t="s">
        <v>9593</v>
      </c>
      <c r="O5907">
        <v>106</v>
      </c>
      <c r="P5907" t="str">
        <f>IF(Table1[[#This Row],[score]]&gt;=8.5,"High",IF(Table1[[#This Row],[score]]&gt;=7,"Medium","Low"))</f>
        <v>Low</v>
      </c>
      <c r="Q5907" s="5">
        <f>Table1[[#This Row],[gross]]-Table1[[#This Row],[budget]]</f>
        <v>11002607</v>
      </c>
      <c r="R5907" s="5" t="str">
        <f>IF(Table1[[#This Row],[Profit]]&gt;0,"Profit","Loss")</f>
        <v>Profit</v>
      </c>
      <c r="S5907" s="6" t="str">
        <f>FLOOR(Table1[[#This Row],[year]]-1900,10)+1900 &amp; "-" &amp; FLOOR(Table1[[#This Row],[year]]-1890,10)+1900</f>
        <v>2010-2020</v>
      </c>
      <c r="T5907" s="14" t="s">
        <v>21835</v>
      </c>
      <c r="AB5907" s="14"/>
    </row>
    <row r="5908" spans="1:28" hidden="1" x14ac:dyDescent="0.3">
      <c r="A5908" t="s">
        <v>17171</v>
      </c>
      <c r="B5908" t="s">
        <v>16</v>
      </c>
      <c r="C5908" t="s">
        <v>34</v>
      </c>
      <c r="D5908">
        <v>2011</v>
      </c>
      <c r="E5908" t="s">
        <v>17172</v>
      </c>
      <c r="F5908">
        <v>5.4</v>
      </c>
      <c r="G5908">
        <v>96000</v>
      </c>
      <c r="H5908" t="s">
        <v>11333</v>
      </c>
      <c r="I5908" t="s">
        <v>16167</v>
      </c>
      <c r="J5908" t="s">
        <v>1519</v>
      </c>
      <c r="K5908" t="s">
        <v>30</v>
      </c>
      <c r="L5908">
        <v>50000000</v>
      </c>
      <c r="M5908">
        <v>40909909</v>
      </c>
      <c r="N5908" t="s">
        <v>9986</v>
      </c>
      <c r="O5908">
        <v>104</v>
      </c>
      <c r="P5908" t="str">
        <f>IF(Table1[[#This Row],[score]]&gt;=8.5,"High",IF(Table1[[#This Row],[score]]&gt;=7,"Medium","Low"))</f>
        <v>Low</v>
      </c>
      <c r="Q5908" s="5">
        <f>Table1[[#This Row],[gross]]-Table1[[#This Row],[budget]]</f>
        <v>-9090091</v>
      </c>
      <c r="R5908" s="5" t="str">
        <f>IF(Table1[[#This Row],[Profit]]&gt;0,"Profit","Loss")</f>
        <v>Loss</v>
      </c>
      <c r="S5908" s="6" t="str">
        <f>FLOOR(Table1[[#This Row],[year]]-1900,10)+1900 &amp; "-" &amp; FLOOR(Table1[[#This Row],[year]]-1890,10)+1900</f>
        <v>2010-2020</v>
      </c>
      <c r="T5908" s="14" t="s">
        <v>21835</v>
      </c>
      <c r="AB5908" s="14"/>
    </row>
    <row r="5909" spans="1:28" hidden="1" x14ac:dyDescent="0.3">
      <c r="A5909" t="s">
        <v>17398</v>
      </c>
      <c r="B5909" t="s">
        <v>16</v>
      </c>
      <c r="C5909" t="s">
        <v>34</v>
      </c>
      <c r="D5909">
        <v>2011</v>
      </c>
      <c r="E5909" t="s">
        <v>17150</v>
      </c>
      <c r="F5909">
        <v>6.1</v>
      </c>
      <c r="G5909">
        <v>96000</v>
      </c>
      <c r="H5909" t="s">
        <v>15942</v>
      </c>
      <c r="I5909" t="s">
        <v>17399</v>
      </c>
      <c r="J5909" t="s">
        <v>15943</v>
      </c>
      <c r="K5909" t="s">
        <v>30</v>
      </c>
      <c r="L5909">
        <v>28000000</v>
      </c>
      <c r="M5909">
        <v>40662632</v>
      </c>
      <c r="N5909" t="s">
        <v>31</v>
      </c>
      <c r="O5909">
        <v>83</v>
      </c>
      <c r="P5909" t="str">
        <f>IF(Table1[[#This Row],[score]]&gt;=8.5,"High",IF(Table1[[#This Row],[score]]&gt;=7,"Medium","Low"))</f>
        <v>Low</v>
      </c>
      <c r="Q5909" s="5">
        <f>Table1[[#This Row],[gross]]-Table1[[#This Row],[budget]]</f>
        <v>12662632</v>
      </c>
      <c r="R5909" s="5" t="str">
        <f>IF(Table1[[#This Row],[Profit]]&gt;0,"Profit","Loss")</f>
        <v>Profit</v>
      </c>
      <c r="S5909" s="6" t="str">
        <f>FLOOR(Table1[[#This Row],[year]]-1900,10)+1900 &amp; "-" &amp; FLOOR(Table1[[#This Row],[year]]-1890,10)+1900</f>
        <v>2010-2020</v>
      </c>
      <c r="T5909" s="14" t="s">
        <v>21835</v>
      </c>
      <c r="AB5909" s="14"/>
    </row>
    <row r="5910" spans="1:28" hidden="1" x14ac:dyDescent="0.3">
      <c r="A5910" t="s">
        <v>17335</v>
      </c>
      <c r="B5910" t="s">
        <v>1974</v>
      </c>
      <c r="C5910" t="s">
        <v>17</v>
      </c>
      <c r="D5910">
        <v>2011</v>
      </c>
      <c r="E5910" t="s">
        <v>16753</v>
      </c>
      <c r="F5910">
        <v>4.8</v>
      </c>
      <c r="G5910">
        <v>37000</v>
      </c>
      <c r="H5910" t="s">
        <v>17336</v>
      </c>
      <c r="I5910" t="s">
        <v>17337</v>
      </c>
      <c r="J5910" t="s">
        <v>17338</v>
      </c>
      <c r="K5910" t="s">
        <v>30</v>
      </c>
      <c r="L5910">
        <v>16000000</v>
      </c>
      <c r="M5910">
        <v>40492652</v>
      </c>
      <c r="N5910" t="s">
        <v>10771</v>
      </c>
      <c r="O5910">
        <v>91</v>
      </c>
      <c r="P5910" t="str">
        <f>IF(Table1[[#This Row],[score]]&gt;=8.5,"High",IF(Table1[[#This Row],[score]]&gt;=7,"Medium","Low"))</f>
        <v>Low</v>
      </c>
      <c r="Q5910" s="5">
        <f>Table1[[#This Row],[gross]]-Table1[[#This Row],[budget]]</f>
        <v>24492652</v>
      </c>
      <c r="R5910" s="5" t="str">
        <f>IF(Table1[[#This Row],[Profit]]&gt;0,"Profit","Loss")</f>
        <v>Profit</v>
      </c>
      <c r="S5910" s="6" t="str">
        <f>FLOOR(Table1[[#This Row],[year]]-1900,10)+1900 &amp; "-" &amp; FLOOR(Table1[[#This Row],[year]]-1890,10)+1900</f>
        <v>2010-2020</v>
      </c>
      <c r="T5910" s="14" t="s">
        <v>21835</v>
      </c>
      <c r="AB5910" s="14"/>
    </row>
    <row r="5911" spans="1:28" hidden="1" x14ac:dyDescent="0.3">
      <c r="A5911" t="s">
        <v>17206</v>
      </c>
      <c r="B5911" t="s">
        <v>1974</v>
      </c>
      <c r="C5911" t="s">
        <v>17</v>
      </c>
      <c r="D5911">
        <v>2011</v>
      </c>
      <c r="E5911" t="s">
        <v>17140</v>
      </c>
      <c r="F5911">
        <v>6</v>
      </c>
      <c r="G5911">
        <v>64000</v>
      </c>
      <c r="H5911" t="s">
        <v>5120</v>
      </c>
      <c r="I5911" t="s">
        <v>17207</v>
      </c>
      <c r="J5911" t="s">
        <v>13393</v>
      </c>
      <c r="K5911" t="s">
        <v>30</v>
      </c>
      <c r="L5911">
        <v>50000000</v>
      </c>
      <c r="M5911">
        <v>39984400</v>
      </c>
      <c r="N5911" t="s">
        <v>17208</v>
      </c>
      <c r="O5911">
        <v>84</v>
      </c>
      <c r="P5911" t="str">
        <f>IF(Table1[[#This Row],[score]]&gt;=8.5,"High",IF(Table1[[#This Row],[score]]&gt;=7,"Medium","Low"))</f>
        <v>Low</v>
      </c>
      <c r="Q5911" s="5">
        <f>Table1[[#This Row],[gross]]-Table1[[#This Row],[budget]]</f>
        <v>-10015600</v>
      </c>
      <c r="R5911" s="5" t="str">
        <f>IF(Table1[[#This Row],[Profit]]&gt;0,"Profit","Loss")</f>
        <v>Loss</v>
      </c>
      <c r="S5911" s="6" t="str">
        <f>FLOOR(Table1[[#This Row],[year]]-1900,10)+1900 &amp; "-" &amp; FLOOR(Table1[[#This Row],[year]]-1890,10)+1900</f>
        <v>2010-2020</v>
      </c>
      <c r="T5911" s="14" t="s">
        <v>21835</v>
      </c>
      <c r="AB5911" s="14"/>
    </row>
    <row r="5912" spans="1:28" hidden="1" x14ac:dyDescent="0.3">
      <c r="A5912" t="s">
        <v>17340</v>
      </c>
      <c r="B5912" t="s">
        <v>33</v>
      </c>
      <c r="C5912" t="s">
        <v>25</v>
      </c>
      <c r="D5912">
        <v>2011</v>
      </c>
      <c r="E5912" t="s">
        <v>17095</v>
      </c>
      <c r="F5912">
        <v>5.8</v>
      </c>
      <c r="G5912">
        <v>42000</v>
      </c>
      <c r="H5912" t="s">
        <v>11688</v>
      </c>
      <c r="I5912" t="s">
        <v>11688</v>
      </c>
      <c r="J5912" t="s">
        <v>17341</v>
      </c>
      <c r="K5912" t="s">
        <v>2508</v>
      </c>
      <c r="L5912">
        <v>20000000</v>
      </c>
      <c r="M5912">
        <v>39782683</v>
      </c>
      <c r="N5912" t="s">
        <v>9026</v>
      </c>
      <c r="O5912">
        <v>109</v>
      </c>
      <c r="P5912" t="str">
        <f>IF(Table1[[#This Row],[score]]&gt;=8.5,"High",IF(Table1[[#This Row],[score]]&gt;=7,"Medium","Low"))</f>
        <v>Low</v>
      </c>
      <c r="Q5912" s="5">
        <f>Table1[[#This Row],[gross]]-Table1[[#This Row],[budget]]</f>
        <v>19782683</v>
      </c>
      <c r="R5912" s="5" t="str">
        <f>IF(Table1[[#This Row],[Profit]]&gt;0,"Profit","Loss")</f>
        <v>Profit</v>
      </c>
      <c r="S5912" s="6" t="str">
        <f>FLOOR(Table1[[#This Row],[year]]-1900,10)+1900 &amp; "-" &amp; FLOOR(Table1[[#This Row],[year]]-1890,10)+1900</f>
        <v>2010-2020</v>
      </c>
      <c r="T5912" s="14" t="s">
        <v>21835</v>
      </c>
      <c r="AB5912" s="14"/>
    </row>
    <row r="5913" spans="1:28" hidden="1" x14ac:dyDescent="0.3">
      <c r="A5913" t="s">
        <v>17327</v>
      </c>
      <c r="B5913" t="s">
        <v>1974</v>
      </c>
      <c r="C5913" t="s">
        <v>34</v>
      </c>
      <c r="D5913">
        <v>2011</v>
      </c>
      <c r="E5913" t="s">
        <v>16832</v>
      </c>
      <c r="F5913">
        <v>6.2</v>
      </c>
      <c r="G5913">
        <v>67000</v>
      </c>
      <c r="H5913" t="s">
        <v>14399</v>
      </c>
      <c r="I5913" t="s">
        <v>9774</v>
      </c>
      <c r="J5913" t="s">
        <v>14481</v>
      </c>
      <c r="K5913" t="s">
        <v>22</v>
      </c>
      <c r="L5913">
        <v>25000000</v>
      </c>
      <c r="M5913">
        <v>37989684</v>
      </c>
      <c r="N5913" t="s">
        <v>12565</v>
      </c>
      <c r="O5913">
        <v>114</v>
      </c>
      <c r="P5913" t="str">
        <f>IF(Table1[[#This Row],[score]]&gt;=8.5,"High",IF(Table1[[#This Row],[score]]&gt;=7,"Medium","Low"))</f>
        <v>Low</v>
      </c>
      <c r="Q5913" s="5">
        <f>Table1[[#This Row],[gross]]-Table1[[#This Row],[budget]]</f>
        <v>12989684</v>
      </c>
      <c r="R5913" s="5" t="str">
        <f>IF(Table1[[#This Row],[Profit]]&gt;0,"Profit","Loss")</f>
        <v>Profit</v>
      </c>
      <c r="S5913" s="6" t="str">
        <f>FLOOR(Table1[[#This Row],[year]]-1900,10)+1900 &amp; "-" &amp; FLOOR(Table1[[#This Row],[year]]-1890,10)+1900</f>
        <v>2010-2020</v>
      </c>
      <c r="T5913" s="14" t="s">
        <v>21835</v>
      </c>
      <c r="AB5913" s="14"/>
    </row>
    <row r="5914" spans="1:28" hidden="1" x14ac:dyDescent="0.3">
      <c r="A5914" t="s">
        <v>17421</v>
      </c>
      <c r="B5914" t="s">
        <v>1974</v>
      </c>
      <c r="C5914" t="s">
        <v>17</v>
      </c>
      <c r="D5914">
        <v>2011</v>
      </c>
      <c r="E5914" t="s">
        <v>17140</v>
      </c>
      <c r="F5914">
        <v>7</v>
      </c>
      <c r="G5914">
        <v>20000</v>
      </c>
      <c r="H5914" t="s">
        <v>15813</v>
      </c>
      <c r="I5914" t="s">
        <v>15813</v>
      </c>
      <c r="J5914" t="s">
        <v>15813</v>
      </c>
      <c r="K5914" t="s">
        <v>30</v>
      </c>
      <c r="L5914">
        <v>2000000</v>
      </c>
      <c r="M5914">
        <v>35185884</v>
      </c>
      <c r="N5914" t="s">
        <v>2075</v>
      </c>
      <c r="O5914">
        <v>129</v>
      </c>
      <c r="P5914" t="str">
        <f>IF(Table1[[#This Row],[score]]&gt;=8.5,"High",IF(Table1[[#This Row],[score]]&gt;=7,"Medium","Low"))</f>
        <v>Medium</v>
      </c>
      <c r="Q5914" s="5">
        <f>Table1[[#This Row],[gross]]-Table1[[#This Row],[budget]]</f>
        <v>33185884</v>
      </c>
      <c r="R5914" s="5" t="str">
        <f>IF(Table1[[#This Row],[Profit]]&gt;0,"Profit","Loss")</f>
        <v>Profit</v>
      </c>
      <c r="S5914" s="6" t="str">
        <f>FLOOR(Table1[[#This Row],[year]]-1900,10)+1900 &amp; "-" &amp; FLOOR(Table1[[#This Row],[year]]-1890,10)+1900</f>
        <v>2010-2020</v>
      </c>
      <c r="T5914" s="14" t="s">
        <v>21835</v>
      </c>
      <c r="AB5914" s="14"/>
    </row>
    <row r="5915" spans="1:28" hidden="1" x14ac:dyDescent="0.3">
      <c r="A5915" t="s">
        <v>17301</v>
      </c>
      <c r="B5915" t="s">
        <v>16</v>
      </c>
      <c r="C5915" t="s">
        <v>63</v>
      </c>
      <c r="D5915">
        <v>2011</v>
      </c>
      <c r="E5915" t="s">
        <v>17082</v>
      </c>
      <c r="F5915">
        <v>6.9</v>
      </c>
      <c r="G5915">
        <v>85000</v>
      </c>
      <c r="H5915" t="s">
        <v>17302</v>
      </c>
      <c r="I5915" t="s">
        <v>17303</v>
      </c>
      <c r="J5915" t="s">
        <v>15799</v>
      </c>
      <c r="K5915" t="s">
        <v>22</v>
      </c>
      <c r="L5915">
        <f>20500000</f>
        <v>20500000</v>
      </c>
      <c r="M5915">
        <v>35057696</v>
      </c>
      <c r="N5915" t="s">
        <v>13729</v>
      </c>
      <c r="O5915">
        <v>99</v>
      </c>
      <c r="P5915" t="str">
        <f>IF(Table1[[#This Row],[score]]&gt;=8.5,"High",IF(Table1[[#This Row],[score]]&gt;=7,"Medium","Low"))</f>
        <v>Low</v>
      </c>
      <c r="Q5915" s="5">
        <f>Table1[[#This Row],[gross]]-Table1[[#This Row],[budget]]</f>
        <v>14557696</v>
      </c>
      <c r="R5915" s="5" t="str">
        <f>IF(Table1[[#This Row],[Profit]]&gt;0,"Profit","Loss")</f>
        <v>Profit</v>
      </c>
      <c r="S5915" s="6" t="str">
        <f>FLOOR(Table1[[#This Row],[year]]-1900,10)+1900 &amp; "-" &amp; FLOOR(Table1[[#This Row],[year]]-1890,10)+1900</f>
        <v>2010-2020</v>
      </c>
      <c r="T5915" s="14" t="s">
        <v>21835</v>
      </c>
      <c r="AB5915" s="14"/>
    </row>
    <row r="5916" spans="1:28" hidden="1" x14ac:dyDescent="0.3">
      <c r="A5916" t="s">
        <v>17186</v>
      </c>
      <c r="B5916" t="s">
        <v>16</v>
      </c>
      <c r="C5916" t="s">
        <v>41</v>
      </c>
      <c r="D5916">
        <v>2011</v>
      </c>
      <c r="E5916" t="s">
        <v>17143</v>
      </c>
      <c r="F5916">
        <v>5.7</v>
      </c>
      <c r="G5916">
        <v>69000</v>
      </c>
      <c r="H5916" t="s">
        <v>13216</v>
      </c>
      <c r="I5916" t="s">
        <v>17187</v>
      </c>
      <c r="J5916" t="s">
        <v>16710</v>
      </c>
      <c r="K5916" t="s">
        <v>30</v>
      </c>
      <c r="L5916">
        <v>25000000</v>
      </c>
      <c r="M5916">
        <v>34942188</v>
      </c>
      <c r="N5916" t="s">
        <v>180</v>
      </c>
      <c r="O5916">
        <v>81</v>
      </c>
      <c r="P5916" t="str">
        <f>IF(Table1[[#This Row],[score]]&gt;=8.5,"High",IF(Table1[[#This Row],[score]]&gt;=7,"Medium","Low"))</f>
        <v>Low</v>
      </c>
      <c r="Q5916" s="5">
        <f>Table1[[#This Row],[gross]]-Table1[[#This Row],[budget]]</f>
        <v>9942188</v>
      </c>
      <c r="R5916" s="5" t="str">
        <f>IF(Table1[[#This Row],[Profit]]&gt;0,"Profit","Loss")</f>
        <v>Profit</v>
      </c>
      <c r="S5916" s="6" t="str">
        <f>FLOOR(Table1[[#This Row],[year]]-1900,10)+1900 &amp; "-" &amp; FLOOR(Table1[[#This Row],[year]]-1890,10)+1900</f>
        <v>2010-2020</v>
      </c>
      <c r="T5916" s="14" t="s">
        <v>21835</v>
      </c>
      <c r="AB5916" s="14"/>
    </row>
    <row r="5917" spans="1:28" hidden="1" x14ac:dyDescent="0.3">
      <c r="A5917" t="s">
        <v>9246</v>
      </c>
      <c r="B5917" t="s">
        <v>1974</v>
      </c>
      <c r="C5917" t="s">
        <v>17</v>
      </c>
      <c r="D5917">
        <v>2011</v>
      </c>
      <c r="E5917" t="s">
        <v>16675</v>
      </c>
      <c r="F5917">
        <v>7.3</v>
      </c>
      <c r="G5917">
        <v>83000</v>
      </c>
      <c r="H5917" t="s">
        <v>16339</v>
      </c>
      <c r="I5917" t="s">
        <v>9247</v>
      </c>
      <c r="J5917" t="s">
        <v>16498</v>
      </c>
      <c r="K5917" t="s">
        <v>22</v>
      </c>
      <c r="L5917">
        <f>20500000</f>
        <v>20500000</v>
      </c>
      <c r="M5917">
        <v>34710627</v>
      </c>
      <c r="N5917" t="s">
        <v>12565</v>
      </c>
      <c r="O5917">
        <v>120</v>
      </c>
      <c r="P5917" t="str">
        <f>IF(Table1[[#This Row],[score]]&gt;=8.5,"High",IF(Table1[[#This Row],[score]]&gt;=7,"Medium","Low"))</f>
        <v>Medium</v>
      </c>
      <c r="Q5917" s="5">
        <f>Table1[[#This Row],[gross]]-Table1[[#This Row],[budget]]</f>
        <v>14210627</v>
      </c>
      <c r="R5917" s="5" t="str">
        <f>IF(Table1[[#This Row],[Profit]]&gt;0,"Profit","Loss")</f>
        <v>Profit</v>
      </c>
      <c r="S5917" s="6" t="str">
        <f>FLOOR(Table1[[#This Row],[year]]-1900,10)+1900 &amp; "-" &amp; FLOOR(Table1[[#This Row],[year]]-1890,10)+1900</f>
        <v>2010-2020</v>
      </c>
      <c r="T5917" s="14" t="s">
        <v>21835</v>
      </c>
      <c r="AB5917" s="14"/>
    </row>
    <row r="5918" spans="1:28" hidden="1" x14ac:dyDescent="0.3">
      <c r="A5918" t="s">
        <v>17339</v>
      </c>
      <c r="B5918" t="s">
        <v>1974</v>
      </c>
      <c r="C5918" t="s">
        <v>41</v>
      </c>
      <c r="D5918">
        <v>2011</v>
      </c>
      <c r="E5918" t="s">
        <v>17331</v>
      </c>
      <c r="F5918">
        <v>6.8</v>
      </c>
      <c r="G5918">
        <v>63000</v>
      </c>
      <c r="H5918" t="s">
        <v>2847</v>
      </c>
      <c r="I5918" t="s">
        <v>9542</v>
      </c>
      <c r="J5918" t="s">
        <v>8921</v>
      </c>
      <c r="K5918" t="s">
        <v>22</v>
      </c>
      <c r="L5918">
        <f>20500000</f>
        <v>20500000</v>
      </c>
      <c r="M5918">
        <v>34564651</v>
      </c>
      <c r="N5918" t="s">
        <v>13745</v>
      </c>
      <c r="O5918">
        <v>107</v>
      </c>
      <c r="P5918" t="str">
        <f>IF(Table1[[#This Row],[score]]&gt;=8.5,"High",IF(Table1[[#This Row],[score]]&gt;=7,"Medium","Low"))</f>
        <v>Low</v>
      </c>
      <c r="Q5918" s="5">
        <f>Table1[[#This Row],[gross]]-Table1[[#This Row],[budget]]</f>
        <v>14064651</v>
      </c>
      <c r="R5918" s="5" t="str">
        <f>IF(Table1[[#This Row],[Profit]]&gt;0,"Profit","Loss")</f>
        <v>Profit</v>
      </c>
      <c r="S5918" s="6" t="str">
        <f>FLOOR(Table1[[#This Row],[year]]-1900,10)+1900 &amp; "-" &amp; FLOOR(Table1[[#This Row],[year]]-1890,10)+1900</f>
        <v>2010-2020</v>
      </c>
      <c r="T5918" s="14" t="s">
        <v>21844</v>
      </c>
      <c r="AB5918" s="14"/>
    </row>
    <row r="5919" spans="1:28" hidden="1" x14ac:dyDescent="0.3">
      <c r="A5919" t="s">
        <v>17209</v>
      </c>
      <c r="B5919" t="s">
        <v>16</v>
      </c>
      <c r="C5919" t="s">
        <v>34</v>
      </c>
      <c r="D5919">
        <v>2011</v>
      </c>
      <c r="E5919" t="s">
        <v>17210</v>
      </c>
      <c r="F5919">
        <v>5.8</v>
      </c>
      <c r="G5919">
        <v>85000</v>
      </c>
      <c r="H5919" t="s">
        <v>5056</v>
      </c>
      <c r="I5919" t="s">
        <v>6336</v>
      </c>
      <c r="J5919" t="s">
        <v>17211</v>
      </c>
      <c r="K5919" t="s">
        <v>3125</v>
      </c>
      <c r="L5919">
        <v>23000000</v>
      </c>
      <c r="M5919">
        <v>34513760</v>
      </c>
      <c r="N5919" t="s">
        <v>15161</v>
      </c>
      <c r="O5919">
        <v>93</v>
      </c>
      <c r="P5919" t="str">
        <f>IF(Table1[[#This Row],[score]]&gt;=8.5,"High",IF(Table1[[#This Row],[score]]&gt;=7,"Medium","Low"))</f>
        <v>Low</v>
      </c>
      <c r="Q5919" s="5">
        <f>Table1[[#This Row],[gross]]-Table1[[#This Row],[budget]]</f>
        <v>11513760</v>
      </c>
      <c r="R5919" s="5" t="str">
        <f>IF(Table1[[#This Row],[Profit]]&gt;0,"Profit","Loss")</f>
        <v>Profit</v>
      </c>
      <c r="S5919" s="6" t="str">
        <f>FLOOR(Table1[[#This Row],[year]]-1900,10)+1900 &amp; "-" &amp; FLOOR(Table1[[#This Row],[year]]-1890,10)+1900</f>
        <v>2010-2020</v>
      </c>
      <c r="T5919" s="14" t="s">
        <v>21835</v>
      </c>
      <c r="AB5919" s="14"/>
    </row>
    <row r="5920" spans="1:28" hidden="1" x14ac:dyDescent="0.3">
      <c r="A5920" t="s">
        <v>17067</v>
      </c>
      <c r="B5920" t="s">
        <v>16</v>
      </c>
      <c r="C5920" t="s">
        <v>17</v>
      </c>
      <c r="D5920">
        <v>2011</v>
      </c>
      <c r="E5920" t="s">
        <v>17068</v>
      </c>
      <c r="F5920">
        <v>7.6</v>
      </c>
      <c r="G5920">
        <v>143000</v>
      </c>
      <c r="H5920" t="s">
        <v>3434</v>
      </c>
      <c r="I5920" t="s">
        <v>17069</v>
      </c>
      <c r="J5920" t="s">
        <v>8068</v>
      </c>
      <c r="K5920" t="s">
        <v>1099</v>
      </c>
      <c r="L5920">
        <f>20500000</f>
        <v>20500000</v>
      </c>
      <c r="M5920">
        <v>33750478</v>
      </c>
      <c r="N5920" t="s">
        <v>17070</v>
      </c>
      <c r="O5920">
        <v>120</v>
      </c>
      <c r="P5920" t="str">
        <f>IF(Table1[[#This Row],[score]]&gt;=8.5,"High",IF(Table1[[#This Row],[score]]&gt;=7,"Medium","Low"))</f>
        <v>Medium</v>
      </c>
      <c r="Q5920" s="5">
        <f>Table1[[#This Row],[gross]]-Table1[[#This Row],[budget]]</f>
        <v>13250478</v>
      </c>
      <c r="R5920" s="5" t="str">
        <f>IF(Table1[[#This Row],[Profit]]&gt;0,"Profit","Loss")</f>
        <v>Profit</v>
      </c>
      <c r="S5920" s="6" t="str">
        <f>FLOOR(Table1[[#This Row],[year]]-1900,10)+1900 &amp; "-" &amp; FLOOR(Table1[[#This Row],[year]]-1890,10)+1900</f>
        <v>2010-2020</v>
      </c>
      <c r="T5920" s="14" t="s">
        <v>21856</v>
      </c>
      <c r="AB5920" s="14"/>
    </row>
    <row r="5921" spans="1:28" hidden="1" x14ac:dyDescent="0.3">
      <c r="A5921" t="s">
        <v>980</v>
      </c>
      <c r="B5921" t="s">
        <v>16</v>
      </c>
      <c r="C5921" t="s">
        <v>52</v>
      </c>
      <c r="D5921">
        <v>2011</v>
      </c>
      <c r="E5921" t="s">
        <v>17155</v>
      </c>
      <c r="F5921">
        <v>6.2</v>
      </c>
      <c r="G5921">
        <v>124000</v>
      </c>
      <c r="H5921" t="s">
        <v>17170</v>
      </c>
      <c r="I5921" t="s">
        <v>17152</v>
      </c>
      <c r="J5921" t="s">
        <v>14501</v>
      </c>
      <c r="K5921" t="s">
        <v>195</v>
      </c>
      <c r="L5921">
        <v>38000000</v>
      </c>
      <c r="M5921">
        <v>31505287</v>
      </c>
      <c r="N5921" t="s">
        <v>4484</v>
      </c>
      <c r="O5921">
        <v>103</v>
      </c>
      <c r="P5921" t="str">
        <f>IF(Table1[[#This Row],[score]]&gt;=8.5,"High",IF(Table1[[#This Row],[score]]&gt;=7,"Medium","Low"))</f>
        <v>Low</v>
      </c>
      <c r="Q5921" s="5">
        <f>Table1[[#This Row],[gross]]-Table1[[#This Row],[budget]]</f>
        <v>-6494713</v>
      </c>
      <c r="R5921" s="5" t="str">
        <f>IF(Table1[[#This Row],[Profit]]&gt;0,"Profit","Loss")</f>
        <v>Loss</v>
      </c>
      <c r="S5921" s="6" t="str">
        <f>FLOOR(Table1[[#This Row],[year]]-1900,10)+1900 &amp; "-" &amp; FLOOR(Table1[[#This Row],[year]]-1890,10)+1900</f>
        <v>2010-2020</v>
      </c>
      <c r="T5921" s="14" t="s">
        <v>21835</v>
      </c>
      <c r="AB5921" s="14"/>
    </row>
    <row r="5922" spans="1:28" hidden="1" x14ac:dyDescent="0.3">
      <c r="A5922" t="s">
        <v>17256</v>
      </c>
      <c r="B5922" t="s">
        <v>16</v>
      </c>
      <c r="C5922" t="s">
        <v>41</v>
      </c>
      <c r="D5922">
        <v>2011</v>
      </c>
      <c r="E5922" t="s">
        <v>17257</v>
      </c>
      <c r="F5922">
        <v>7.2</v>
      </c>
      <c r="G5922">
        <v>122000</v>
      </c>
      <c r="H5922" t="s">
        <v>3446</v>
      </c>
      <c r="I5922" t="s">
        <v>17258</v>
      </c>
      <c r="J5922" t="s">
        <v>4320</v>
      </c>
      <c r="K5922" t="s">
        <v>448</v>
      </c>
      <c r="L5922">
        <v>25000000</v>
      </c>
      <c r="M5922">
        <v>30722632</v>
      </c>
      <c r="N5922" t="s">
        <v>17259</v>
      </c>
      <c r="O5922">
        <v>80</v>
      </c>
      <c r="P5922" t="str">
        <f>IF(Table1[[#This Row],[score]]&gt;=8.5,"High",IF(Table1[[#This Row],[score]]&gt;=7,"Medium","Low"))</f>
        <v>Medium</v>
      </c>
      <c r="Q5922" s="5">
        <f>Table1[[#This Row],[gross]]-Table1[[#This Row],[budget]]</f>
        <v>5722632</v>
      </c>
      <c r="R5922" s="5" t="str">
        <f>IF(Table1[[#This Row],[Profit]]&gt;0,"Profit","Loss")</f>
        <v>Profit</v>
      </c>
      <c r="S5922" s="6" t="str">
        <f>FLOOR(Table1[[#This Row],[year]]-1900,10)+1900 &amp; "-" &amp; FLOOR(Table1[[#This Row],[year]]-1890,10)+1900</f>
        <v>2010-2020</v>
      </c>
      <c r="T5922" s="14" t="s">
        <v>21856</v>
      </c>
      <c r="AB5922" s="14"/>
    </row>
    <row r="5923" spans="1:28" hidden="1" x14ac:dyDescent="0.3">
      <c r="A5923" t="s">
        <v>17212</v>
      </c>
      <c r="B5923" t="s">
        <v>16</v>
      </c>
      <c r="C5923" t="s">
        <v>63</v>
      </c>
      <c r="D5923">
        <v>2011</v>
      </c>
      <c r="E5923" t="s">
        <v>17213</v>
      </c>
      <c r="F5923">
        <v>6.4</v>
      </c>
      <c r="G5923">
        <v>100000</v>
      </c>
      <c r="H5923" t="s">
        <v>569</v>
      </c>
      <c r="I5923" t="s">
        <v>4510</v>
      </c>
      <c r="J5923" t="s">
        <v>16572</v>
      </c>
      <c r="K5923" t="s">
        <v>22</v>
      </c>
      <c r="L5923">
        <f>20500000</f>
        <v>20500000</v>
      </c>
      <c r="M5923">
        <v>30519436</v>
      </c>
      <c r="N5923" t="s">
        <v>1770</v>
      </c>
      <c r="O5923">
        <v>99</v>
      </c>
      <c r="P5923" t="str">
        <f>IF(Table1[[#This Row],[score]]&gt;=8.5,"High",IF(Table1[[#This Row],[score]]&gt;=7,"Medium","Low"))</f>
        <v>Low</v>
      </c>
      <c r="Q5923" s="5">
        <f>Table1[[#This Row],[gross]]-Table1[[#This Row],[budget]]</f>
        <v>10019436</v>
      </c>
      <c r="R5923" s="5" t="str">
        <f>IF(Table1[[#This Row],[Profit]]&gt;0,"Profit","Loss")</f>
        <v>Profit</v>
      </c>
      <c r="S5923" s="6" t="str">
        <f>FLOOR(Table1[[#This Row],[year]]-1900,10)+1900 &amp; "-" &amp; FLOOR(Table1[[#This Row],[year]]-1890,10)+1900</f>
        <v>2010-2020</v>
      </c>
      <c r="T5923" s="14" t="s">
        <v>21860</v>
      </c>
      <c r="AB5923" s="14"/>
    </row>
    <row r="5924" spans="1:28" hidden="1" x14ac:dyDescent="0.3">
      <c r="A5924" t="s">
        <v>17285</v>
      </c>
      <c r="B5924" t="s">
        <v>16</v>
      </c>
      <c r="C5924" t="s">
        <v>41</v>
      </c>
      <c r="D5924">
        <v>2011</v>
      </c>
      <c r="E5924" t="s">
        <v>17140</v>
      </c>
      <c r="F5924">
        <v>6.1</v>
      </c>
      <c r="G5924">
        <v>74000</v>
      </c>
      <c r="H5924" t="s">
        <v>17286</v>
      </c>
      <c r="I5924" t="s">
        <v>17287</v>
      </c>
      <c r="J5924" t="s">
        <v>11146</v>
      </c>
      <c r="K5924" t="s">
        <v>30</v>
      </c>
      <c r="L5924">
        <v>20000000</v>
      </c>
      <c r="M5924">
        <v>30426096</v>
      </c>
      <c r="N5924" t="s">
        <v>8543</v>
      </c>
      <c r="O5924">
        <v>106</v>
      </c>
      <c r="P5924" t="str">
        <f>IF(Table1[[#This Row],[score]]&gt;=8.5,"High",IF(Table1[[#This Row],[score]]&gt;=7,"Medium","Low"))</f>
        <v>Low</v>
      </c>
      <c r="Q5924" s="5">
        <f>Table1[[#This Row],[gross]]-Table1[[#This Row],[budget]]</f>
        <v>10426096</v>
      </c>
      <c r="R5924" s="5" t="str">
        <f>IF(Table1[[#This Row],[Profit]]&gt;0,"Profit","Loss")</f>
        <v>Profit</v>
      </c>
      <c r="S5924" s="6" t="str">
        <f>FLOOR(Table1[[#This Row],[year]]-1900,10)+1900 &amp; "-" &amp; FLOOR(Table1[[#This Row],[year]]-1890,10)+1900</f>
        <v>2010-2020</v>
      </c>
      <c r="T5924" s="14" t="s">
        <v>21835</v>
      </c>
      <c r="AB5924" s="14"/>
    </row>
    <row r="5925" spans="1:28" hidden="1" x14ac:dyDescent="0.3">
      <c r="A5925" t="s">
        <v>17328</v>
      </c>
      <c r="B5925" t="s">
        <v>16</v>
      </c>
      <c r="C5925" t="s">
        <v>41</v>
      </c>
      <c r="D5925">
        <v>2011</v>
      </c>
      <c r="E5925" t="s">
        <v>17029</v>
      </c>
      <c r="F5925">
        <v>6.2</v>
      </c>
      <c r="G5925">
        <v>100000</v>
      </c>
      <c r="H5925" t="s">
        <v>2128</v>
      </c>
      <c r="I5925" t="s">
        <v>2128</v>
      </c>
      <c r="J5925" t="s">
        <v>5628</v>
      </c>
      <c r="K5925" t="s">
        <v>30</v>
      </c>
      <c r="L5925">
        <v>45000000</v>
      </c>
      <c r="M5925">
        <v>30134958</v>
      </c>
      <c r="N5925" t="s">
        <v>16180</v>
      </c>
      <c r="O5925">
        <v>119</v>
      </c>
      <c r="P5925" t="str">
        <f>IF(Table1[[#This Row],[score]]&gt;=8.5,"High",IF(Table1[[#This Row],[score]]&gt;=7,"Medium","Low"))</f>
        <v>Low</v>
      </c>
      <c r="Q5925" s="5">
        <f>Table1[[#This Row],[gross]]-Table1[[#This Row],[budget]]</f>
        <v>-14865042</v>
      </c>
      <c r="R5925" s="5" t="str">
        <f>IF(Table1[[#This Row],[Profit]]&gt;0,"Profit","Loss")</f>
        <v>Loss</v>
      </c>
      <c r="S5925" s="6" t="str">
        <f>FLOOR(Table1[[#This Row],[year]]-1900,10)+1900 &amp; "-" &amp; FLOOR(Table1[[#This Row],[year]]-1890,10)+1900</f>
        <v>2010-2020</v>
      </c>
      <c r="T5925" s="14" t="s">
        <v>21835</v>
      </c>
      <c r="AB5925" s="14"/>
    </row>
    <row r="5926" spans="1:28" hidden="1" x14ac:dyDescent="0.3">
      <c r="A5926" t="s">
        <v>17087</v>
      </c>
      <c r="B5926" t="s">
        <v>16</v>
      </c>
      <c r="C5926" t="s">
        <v>25</v>
      </c>
      <c r="D5926">
        <v>2011</v>
      </c>
      <c r="E5926" t="s">
        <v>17088</v>
      </c>
      <c r="F5926">
        <v>5.5</v>
      </c>
      <c r="G5926">
        <v>99000</v>
      </c>
      <c r="H5926" t="s">
        <v>13216</v>
      </c>
      <c r="I5926" t="s">
        <v>14436</v>
      </c>
      <c r="J5926" t="s">
        <v>14436</v>
      </c>
      <c r="K5926" t="s">
        <v>30</v>
      </c>
      <c r="L5926">
        <v>49900000</v>
      </c>
      <c r="M5926">
        <v>28013733</v>
      </c>
      <c r="N5926" t="s">
        <v>61</v>
      </c>
      <c r="O5926">
        <v>102</v>
      </c>
      <c r="P5926" t="str">
        <f>IF(Table1[[#This Row],[score]]&gt;=8.5,"High",IF(Table1[[#This Row],[score]]&gt;=7,"Medium","Low"))</f>
        <v>Low</v>
      </c>
      <c r="Q5926" s="5">
        <f>Table1[[#This Row],[gross]]-Table1[[#This Row],[budget]]</f>
        <v>-21886267</v>
      </c>
      <c r="R5926" s="5" t="str">
        <f>IF(Table1[[#This Row],[Profit]]&gt;0,"Profit","Loss")</f>
        <v>Loss</v>
      </c>
      <c r="S5926" s="6" t="str">
        <f>FLOOR(Table1[[#This Row],[year]]-1900,10)+1900 &amp; "-" &amp; FLOOR(Table1[[#This Row],[year]]-1890,10)+1900</f>
        <v>2010-2020</v>
      </c>
      <c r="T5926" s="14" t="s">
        <v>21835</v>
      </c>
      <c r="AB5926" s="14"/>
    </row>
    <row r="5927" spans="1:28" hidden="1" x14ac:dyDescent="0.3">
      <c r="A5927" t="s">
        <v>17157</v>
      </c>
      <c r="B5927" t="s">
        <v>16</v>
      </c>
      <c r="C5927" t="s">
        <v>52</v>
      </c>
      <c r="D5927">
        <v>2011</v>
      </c>
      <c r="E5927" t="s">
        <v>17158</v>
      </c>
      <c r="F5927">
        <v>6.6</v>
      </c>
      <c r="G5927">
        <v>92000</v>
      </c>
      <c r="H5927" t="s">
        <v>17159</v>
      </c>
      <c r="I5927" t="s">
        <v>17160</v>
      </c>
      <c r="J5927" t="s">
        <v>16726</v>
      </c>
      <c r="K5927" t="s">
        <v>30</v>
      </c>
      <c r="L5927">
        <v>1000000</v>
      </c>
      <c r="M5927">
        <v>26895481</v>
      </c>
      <c r="N5927" t="s">
        <v>17161</v>
      </c>
      <c r="O5927">
        <v>95</v>
      </c>
      <c r="P5927" t="str">
        <f>IF(Table1[[#This Row],[score]]&gt;=8.5,"High",IF(Table1[[#This Row],[score]]&gt;=7,"Medium","Low"))</f>
        <v>Low</v>
      </c>
      <c r="Q5927" s="5">
        <f>Table1[[#This Row],[gross]]-Table1[[#This Row],[budget]]</f>
        <v>25895481</v>
      </c>
      <c r="R5927" s="5" t="str">
        <f>IF(Table1[[#This Row],[Profit]]&gt;0,"Profit","Loss")</f>
        <v>Profit</v>
      </c>
      <c r="S5927" s="6" t="str">
        <f>FLOOR(Table1[[#This Row],[year]]-1900,10)+1900 &amp; "-" &amp; FLOOR(Table1[[#This Row],[year]]-1890,10)+1900</f>
        <v>2010-2020</v>
      </c>
      <c r="T5927" s="14" t="s">
        <v>21835</v>
      </c>
      <c r="AB5927" s="14"/>
    </row>
    <row r="5928" spans="1:28" hidden="1" x14ac:dyDescent="0.3">
      <c r="A5928" t="s">
        <v>17424</v>
      </c>
      <c r="B5928" t="s">
        <v>1974</v>
      </c>
      <c r="C5928" t="s">
        <v>52</v>
      </c>
      <c r="D5928">
        <v>2011</v>
      </c>
      <c r="E5928" t="s">
        <v>16953</v>
      </c>
      <c r="F5928">
        <v>5.2</v>
      </c>
      <c r="G5928">
        <v>54000</v>
      </c>
      <c r="H5928" t="s">
        <v>17425</v>
      </c>
      <c r="I5928" t="s">
        <v>17426</v>
      </c>
      <c r="J5928" t="s">
        <v>17427</v>
      </c>
      <c r="K5928" t="s">
        <v>30</v>
      </c>
      <c r="L5928">
        <v>5000000</v>
      </c>
      <c r="M5928">
        <v>26236153</v>
      </c>
      <c r="N5928" t="s">
        <v>8904</v>
      </c>
      <c r="O5928">
        <v>86</v>
      </c>
      <c r="P5928" t="str">
        <f>IF(Table1[[#This Row],[score]]&gt;=8.5,"High",IF(Table1[[#This Row],[score]]&gt;=7,"Medium","Low"))</f>
        <v>Low</v>
      </c>
      <c r="Q5928" s="5">
        <f>Table1[[#This Row],[gross]]-Table1[[#This Row],[budget]]</f>
        <v>21236153</v>
      </c>
      <c r="R5928" s="5" t="str">
        <f>IF(Table1[[#This Row],[Profit]]&gt;0,"Profit","Loss")</f>
        <v>Profit</v>
      </c>
      <c r="S5928" s="6" t="str">
        <f>FLOOR(Table1[[#This Row],[year]]-1900,10)+1900 &amp; "-" &amp; FLOOR(Table1[[#This Row],[year]]-1890,10)+1900</f>
        <v>2010-2020</v>
      </c>
      <c r="T5928" s="14" t="s">
        <v>21835</v>
      </c>
      <c r="AB5928" s="14"/>
    </row>
    <row r="5929" spans="1:28" hidden="1" x14ac:dyDescent="0.3">
      <c r="A5929" t="s">
        <v>17365</v>
      </c>
      <c r="B5929" t="s">
        <v>16</v>
      </c>
      <c r="C5929" t="s">
        <v>41</v>
      </c>
      <c r="D5929">
        <v>2011</v>
      </c>
      <c r="E5929" t="s">
        <v>16878</v>
      </c>
      <c r="F5929">
        <v>6.4</v>
      </c>
      <c r="G5929">
        <v>85000</v>
      </c>
      <c r="H5929" t="s">
        <v>17366</v>
      </c>
      <c r="I5929" t="s">
        <v>17366</v>
      </c>
      <c r="J5929" t="s">
        <v>13162</v>
      </c>
      <c r="K5929" t="s">
        <v>30</v>
      </c>
      <c r="L5929">
        <v>5000000</v>
      </c>
      <c r="M5929">
        <v>25804448</v>
      </c>
      <c r="N5929" t="s">
        <v>17367</v>
      </c>
      <c r="O5929">
        <v>90</v>
      </c>
      <c r="P5929" t="str">
        <f>IF(Table1[[#This Row],[score]]&gt;=8.5,"High",IF(Table1[[#This Row],[score]]&gt;=7,"Medium","Low"))</f>
        <v>Low</v>
      </c>
      <c r="Q5929" s="5">
        <f>Table1[[#This Row],[gross]]-Table1[[#This Row],[budget]]</f>
        <v>20804448</v>
      </c>
      <c r="R5929" s="5" t="str">
        <f>IF(Table1[[#This Row],[Profit]]&gt;0,"Profit","Loss")</f>
        <v>Profit</v>
      </c>
      <c r="S5929" s="6" t="str">
        <f>FLOOR(Table1[[#This Row],[year]]-1900,10)+1900 &amp; "-" &amp; FLOOR(Table1[[#This Row],[year]]-1890,10)+1900</f>
        <v>2010-2020</v>
      </c>
      <c r="T5929" s="14" t="s">
        <v>21835</v>
      </c>
      <c r="AB5929" s="14"/>
    </row>
    <row r="5930" spans="1:28" hidden="1" x14ac:dyDescent="0.3">
      <c r="A5930" t="s">
        <v>17009</v>
      </c>
      <c r="B5930" t="s">
        <v>1974</v>
      </c>
      <c r="C5930" t="s">
        <v>34</v>
      </c>
      <c r="D5930">
        <v>2011</v>
      </c>
      <c r="E5930" t="s">
        <v>17010</v>
      </c>
      <c r="F5930">
        <v>8.1</v>
      </c>
      <c r="G5930">
        <v>445000</v>
      </c>
      <c r="H5930" t="s">
        <v>13549</v>
      </c>
      <c r="I5930" t="s">
        <v>13549</v>
      </c>
      <c r="J5930" t="s">
        <v>15538</v>
      </c>
      <c r="K5930" t="s">
        <v>30</v>
      </c>
      <c r="L5930" s="5">
        <v>25000000</v>
      </c>
      <c r="M5930" s="5">
        <v>23308615</v>
      </c>
      <c r="N5930" t="s">
        <v>14559</v>
      </c>
      <c r="O5930">
        <v>140</v>
      </c>
      <c r="P5930" t="str">
        <f>IF(Table1[[#This Row],[score]]&gt;=8.5,"High",IF(Table1[[#This Row],[score]]&gt;=7,"Medium","Low"))</f>
        <v>Medium</v>
      </c>
      <c r="Q5930" s="5">
        <f>Table1[[#This Row],[gross]]-Table1[[#This Row],[budget]]</f>
        <v>-1691385</v>
      </c>
      <c r="R5930" s="5" t="str">
        <f>IF(Table1[[#This Row],[Profit]]&gt;0,"Profit","Loss")</f>
        <v>Loss</v>
      </c>
      <c r="S5930" s="6" t="str">
        <f>FLOOR(Table1[[#This Row],[year]]-1900,10)+1900 &amp; "-" &amp; FLOOR(Table1[[#This Row],[year]]-1890,10)+1900</f>
        <v>2010-2020</v>
      </c>
      <c r="T5930" s="14" t="s">
        <v>21835</v>
      </c>
      <c r="AB5930" s="14"/>
    </row>
    <row r="5931" spans="1:28" hidden="1" x14ac:dyDescent="0.3">
      <c r="A5931" t="s">
        <v>17268</v>
      </c>
      <c r="B5931" t="s">
        <v>16</v>
      </c>
      <c r="C5931" t="s">
        <v>41</v>
      </c>
      <c r="D5931">
        <v>2011</v>
      </c>
      <c r="E5931" t="s">
        <v>17072</v>
      </c>
      <c r="F5931">
        <v>6.3</v>
      </c>
      <c r="G5931">
        <v>82000</v>
      </c>
      <c r="H5931" t="s">
        <v>14127</v>
      </c>
      <c r="I5931" t="s">
        <v>14914</v>
      </c>
      <c r="J5931" t="s">
        <v>10891</v>
      </c>
      <c r="K5931" t="s">
        <v>30</v>
      </c>
      <c r="L5931">
        <v>12000000</v>
      </c>
      <c r="M5931">
        <v>22939027</v>
      </c>
      <c r="N5931" t="s">
        <v>44</v>
      </c>
      <c r="O5931">
        <v>94</v>
      </c>
      <c r="P5931" t="str">
        <f>IF(Table1[[#This Row],[score]]&gt;=8.5,"High",IF(Table1[[#This Row],[score]]&gt;=7,"Medium","Low"))</f>
        <v>Low</v>
      </c>
      <c r="Q5931" s="5">
        <f>Table1[[#This Row],[gross]]-Table1[[#This Row],[budget]]</f>
        <v>10939027</v>
      </c>
      <c r="R5931" s="5" t="str">
        <f>IF(Table1[[#This Row],[Profit]]&gt;0,"Profit","Loss")</f>
        <v>Profit</v>
      </c>
      <c r="S5931" s="6" t="str">
        <f>FLOOR(Table1[[#This Row],[year]]-1900,10)+1900 &amp; "-" &amp; FLOOR(Table1[[#This Row],[year]]-1890,10)+1900</f>
        <v>2010-2020</v>
      </c>
      <c r="T5931" s="14" t="s">
        <v>21835</v>
      </c>
      <c r="AB5931" s="14"/>
    </row>
    <row r="5932" spans="1:28" hidden="1" x14ac:dyDescent="0.3">
      <c r="A5932" t="s">
        <v>17099</v>
      </c>
      <c r="B5932" t="s">
        <v>1974</v>
      </c>
      <c r="C5932" t="s">
        <v>17</v>
      </c>
      <c r="D5932">
        <v>2011</v>
      </c>
      <c r="E5932" t="s">
        <v>17100</v>
      </c>
      <c r="F5932">
        <v>8.3000000000000007</v>
      </c>
      <c r="G5932">
        <v>227000</v>
      </c>
      <c r="H5932" t="s">
        <v>16272</v>
      </c>
      <c r="I5932" t="s">
        <v>16272</v>
      </c>
      <c r="J5932" t="s">
        <v>17101</v>
      </c>
      <c r="K5932" t="s">
        <v>5812</v>
      </c>
      <c r="L5932" s="5">
        <v>500000</v>
      </c>
      <c r="M5932" s="5">
        <v>22926076</v>
      </c>
      <c r="N5932" t="s">
        <v>17102</v>
      </c>
      <c r="O5932">
        <v>123</v>
      </c>
      <c r="P5932" t="str">
        <f>IF(Table1[[#This Row],[score]]&gt;=8.5,"High",IF(Table1[[#This Row],[score]]&gt;=7,"Medium","Low"))</f>
        <v>Medium</v>
      </c>
      <c r="Q5932" s="5">
        <f>Table1[[#This Row],[gross]]-Table1[[#This Row],[budget]]</f>
        <v>22426076</v>
      </c>
      <c r="R5932" s="5" t="str">
        <f>IF(Table1[[#This Row],[Profit]]&gt;0,"Profit","Loss")</f>
        <v>Profit</v>
      </c>
      <c r="S5932" s="6" t="str">
        <f>FLOOR(Table1[[#This Row],[year]]-1900,10)+1900 &amp; "-" &amp; FLOOR(Table1[[#This Row],[year]]-1890,10)+1900</f>
        <v>2010-2020</v>
      </c>
      <c r="T5932" s="14" t="s">
        <v>21863</v>
      </c>
      <c r="AB5932" s="14"/>
    </row>
    <row r="5933" spans="1:28" hidden="1" x14ac:dyDescent="0.3">
      <c r="A5933" t="s">
        <v>17449</v>
      </c>
      <c r="B5933" t="s">
        <v>16</v>
      </c>
      <c r="C5933" t="s">
        <v>63</v>
      </c>
      <c r="D5933">
        <v>2011</v>
      </c>
      <c r="E5933" t="s">
        <v>17450</v>
      </c>
      <c r="F5933">
        <v>6.7</v>
      </c>
      <c r="G5933">
        <v>31000</v>
      </c>
      <c r="H5933" t="s">
        <v>17451</v>
      </c>
      <c r="I5933" t="s">
        <v>17452</v>
      </c>
      <c r="J5933" t="s">
        <v>17453</v>
      </c>
      <c r="K5933" t="s">
        <v>22</v>
      </c>
      <c r="L5933">
        <f>20500000</f>
        <v>20500000</v>
      </c>
      <c r="M5933">
        <f>20205757</f>
        <v>20205757</v>
      </c>
      <c r="N5933" t="s">
        <v>17454</v>
      </c>
      <c r="O5933">
        <v>100</v>
      </c>
      <c r="P5933" t="str">
        <f>IF(Table1[[#This Row],[score]]&gt;=8.5,"High",IF(Table1[[#This Row],[score]]&gt;=7,"Medium","Low"))</f>
        <v>Low</v>
      </c>
      <c r="Q5933" s="5">
        <f>Table1[[#This Row],[gross]]-Table1[[#This Row],[budget]]</f>
        <v>-294243</v>
      </c>
      <c r="R5933" s="5" t="str">
        <f>IF(Table1[[#This Row],[Profit]]&gt;0,"Profit","Loss")</f>
        <v>Loss</v>
      </c>
      <c r="S5933" s="6" t="str">
        <f>FLOOR(Table1[[#This Row],[year]]-1900,10)+1900 &amp; "-" &amp; FLOOR(Table1[[#This Row],[year]]-1890,10)+1900</f>
        <v>2010-2020</v>
      </c>
      <c r="T5933" s="14" t="s">
        <v>21842</v>
      </c>
      <c r="AB5933" s="14"/>
    </row>
    <row r="5934" spans="1:28" hidden="1" x14ac:dyDescent="0.3">
      <c r="A5934" t="s">
        <v>17264</v>
      </c>
      <c r="B5934" t="s">
        <v>16</v>
      </c>
      <c r="C5934" t="s">
        <v>41</v>
      </c>
      <c r="D5934">
        <v>2011</v>
      </c>
      <c r="E5934" t="s">
        <v>17265</v>
      </c>
      <c r="F5934">
        <v>7.3</v>
      </c>
      <c r="G5934">
        <v>83000</v>
      </c>
      <c r="H5934" t="s">
        <v>17266</v>
      </c>
      <c r="I5934" t="s">
        <v>17266</v>
      </c>
      <c r="J5934" t="s">
        <v>10484</v>
      </c>
      <c r="K5934" t="s">
        <v>3125</v>
      </c>
      <c r="L5934">
        <v>6000000</v>
      </c>
      <c r="M5934">
        <v>19561904</v>
      </c>
      <c r="N5934" t="s">
        <v>17267</v>
      </c>
      <c r="O5934">
        <v>96</v>
      </c>
      <c r="P5934" t="str">
        <f>IF(Table1[[#This Row],[score]]&gt;=8.5,"High",IF(Table1[[#This Row],[score]]&gt;=7,"Medium","Low"))</f>
        <v>Medium</v>
      </c>
      <c r="Q5934" s="5">
        <f>Table1[[#This Row],[gross]]-Table1[[#This Row],[budget]]</f>
        <v>13561904</v>
      </c>
      <c r="R5934" s="5" t="str">
        <f>IF(Table1[[#This Row],[Profit]]&gt;0,"Profit","Loss")</f>
        <v>Profit</v>
      </c>
      <c r="S5934" s="6" t="str">
        <f>FLOOR(Table1[[#This Row],[year]]-1900,10)+1900 &amp; "-" &amp; FLOOR(Table1[[#This Row],[year]]-1890,10)+1900</f>
        <v>2010-2020</v>
      </c>
      <c r="T5934" s="14" t="s">
        <v>21838</v>
      </c>
      <c r="AB5934" s="14"/>
    </row>
    <row r="5935" spans="1:28" hidden="1" x14ac:dyDescent="0.3">
      <c r="A5935" t="s">
        <v>17128</v>
      </c>
      <c r="B5935" t="s">
        <v>16</v>
      </c>
      <c r="C5935" t="s">
        <v>17</v>
      </c>
      <c r="D5935">
        <v>2011</v>
      </c>
      <c r="E5935" t="s">
        <v>17129</v>
      </c>
      <c r="F5935">
        <v>7.1</v>
      </c>
      <c r="G5935">
        <v>121000</v>
      </c>
      <c r="H5935" t="s">
        <v>17130</v>
      </c>
      <c r="I5935" t="s">
        <v>17130</v>
      </c>
      <c r="J5935" t="s">
        <v>17131</v>
      </c>
      <c r="K5935" t="s">
        <v>30</v>
      </c>
      <c r="L5935">
        <v>3500000</v>
      </c>
      <c r="M5935">
        <v>19504039</v>
      </c>
      <c r="N5935" t="s">
        <v>17132</v>
      </c>
      <c r="O5935">
        <v>107</v>
      </c>
      <c r="P5935" t="str">
        <f>IF(Table1[[#This Row],[score]]&gt;=8.5,"High",IF(Table1[[#This Row],[score]]&gt;=7,"Medium","Low"))</f>
        <v>Medium</v>
      </c>
      <c r="Q5935" s="5">
        <f>Table1[[#This Row],[gross]]-Table1[[#This Row],[budget]]</f>
        <v>16004039</v>
      </c>
      <c r="R5935" s="5" t="str">
        <f>IF(Table1[[#This Row],[Profit]]&gt;0,"Profit","Loss")</f>
        <v>Profit</v>
      </c>
      <c r="S5935" s="6" t="str">
        <f>FLOOR(Table1[[#This Row],[year]]-1900,10)+1900 &amp; "-" &amp; FLOOR(Table1[[#This Row],[year]]-1890,10)+1900</f>
        <v>2010-2020</v>
      </c>
      <c r="T5935" s="14" t="s">
        <v>21860</v>
      </c>
      <c r="AB5935" s="14"/>
    </row>
    <row r="5936" spans="1:28" hidden="1" x14ac:dyDescent="0.3">
      <c r="A5936" t="s">
        <v>17034</v>
      </c>
      <c r="B5936" t="s">
        <v>500</v>
      </c>
      <c r="C5936" t="s">
        <v>17</v>
      </c>
      <c r="D5936">
        <v>2011</v>
      </c>
      <c r="E5936" t="s">
        <v>17035</v>
      </c>
      <c r="F5936">
        <v>7.2</v>
      </c>
      <c r="G5936">
        <v>187000</v>
      </c>
      <c r="H5936" t="s">
        <v>15625</v>
      </c>
      <c r="I5936" t="s">
        <v>15625</v>
      </c>
      <c r="J5936" t="s">
        <v>16572</v>
      </c>
      <c r="K5936" t="s">
        <v>22</v>
      </c>
      <c r="L5936">
        <v>6500000</v>
      </c>
      <c r="M5936">
        <v>19123767</v>
      </c>
      <c r="N5936" t="s">
        <v>9351</v>
      </c>
      <c r="O5936">
        <v>101</v>
      </c>
      <c r="P5936" t="str">
        <f>IF(Table1[[#This Row],[score]]&gt;=8.5,"High",IF(Table1[[#This Row],[score]]&gt;=7,"Medium","Low"))</f>
        <v>Medium</v>
      </c>
      <c r="Q5936" s="5">
        <f>Table1[[#This Row],[gross]]-Table1[[#This Row],[budget]]</f>
        <v>12623767</v>
      </c>
      <c r="R5936" s="5" t="str">
        <f>IF(Table1[[#This Row],[Profit]]&gt;0,"Profit","Loss")</f>
        <v>Profit</v>
      </c>
      <c r="S5936" s="6" t="str">
        <f>FLOOR(Table1[[#This Row],[year]]-1900,10)+1900 &amp; "-" &amp; FLOOR(Table1[[#This Row],[year]]-1890,10)+1900</f>
        <v>2010-2020</v>
      </c>
      <c r="T5936" s="14" t="s">
        <v>21844</v>
      </c>
      <c r="AB5936" s="14"/>
    </row>
    <row r="5937" spans="1:28" hidden="1" x14ac:dyDescent="0.3">
      <c r="A5937" t="s">
        <v>17379</v>
      </c>
      <c r="B5937" t="s">
        <v>16</v>
      </c>
      <c r="C5937" t="s">
        <v>34</v>
      </c>
      <c r="D5937">
        <v>2011</v>
      </c>
      <c r="E5937" t="s">
        <v>17380</v>
      </c>
      <c r="F5937">
        <v>7.5</v>
      </c>
      <c r="G5937">
        <v>99000</v>
      </c>
      <c r="H5937" t="s">
        <v>17381</v>
      </c>
      <c r="I5937" t="s">
        <v>17382</v>
      </c>
      <c r="J5937" t="s">
        <v>17383</v>
      </c>
      <c r="K5937" t="s">
        <v>9786</v>
      </c>
      <c r="L5937">
        <f>20500000</f>
        <v>20500000</v>
      </c>
      <c r="M5937">
        <v>18962444</v>
      </c>
      <c r="N5937" t="s">
        <v>16062</v>
      </c>
      <c r="O5937">
        <v>96</v>
      </c>
      <c r="P5937" t="str">
        <f>IF(Table1[[#This Row],[score]]&gt;=8.5,"High",IF(Table1[[#This Row],[score]]&gt;=7,"Medium","Low"))</f>
        <v>Medium</v>
      </c>
      <c r="Q5937" s="5">
        <f>Table1[[#This Row],[gross]]-Table1[[#This Row],[budget]]</f>
        <v>-1537556</v>
      </c>
      <c r="R5937" s="5" t="str">
        <f>IF(Table1[[#This Row],[Profit]]&gt;0,"Profit","Loss")</f>
        <v>Loss</v>
      </c>
      <c r="S5937" s="6" t="str">
        <f>FLOOR(Table1[[#This Row],[year]]-1900,10)+1900 &amp; "-" &amp; FLOOR(Table1[[#This Row],[year]]-1890,10)+1900</f>
        <v>2010-2020</v>
      </c>
      <c r="T5937" s="14" t="s">
        <v>21875</v>
      </c>
      <c r="AB5937" s="14"/>
    </row>
    <row r="5938" spans="1:28" hidden="1" x14ac:dyDescent="0.3">
      <c r="A5938" t="s">
        <v>17057</v>
      </c>
      <c r="B5938" t="s">
        <v>16</v>
      </c>
      <c r="C5938" t="s">
        <v>17</v>
      </c>
      <c r="D5938">
        <v>2011</v>
      </c>
      <c r="E5938" t="s">
        <v>17058</v>
      </c>
      <c r="F5938">
        <v>7.2</v>
      </c>
      <c r="G5938">
        <v>172000</v>
      </c>
      <c r="H5938" t="s">
        <v>6460</v>
      </c>
      <c r="I5938" t="s">
        <v>6460</v>
      </c>
      <c r="J5938" t="s">
        <v>10071</v>
      </c>
      <c r="K5938" t="s">
        <v>3770</v>
      </c>
      <c r="L5938">
        <v>7400000</v>
      </c>
      <c r="M5938">
        <v>17039814</v>
      </c>
      <c r="N5938" t="s">
        <v>10311</v>
      </c>
      <c r="O5938">
        <v>135</v>
      </c>
      <c r="P5938" t="str">
        <f>IF(Table1[[#This Row],[score]]&gt;=8.5,"High",IF(Table1[[#This Row],[score]]&gt;=7,"Medium","Low"))</f>
        <v>Medium</v>
      </c>
      <c r="Q5938" s="5">
        <f>Table1[[#This Row],[gross]]-Table1[[#This Row],[budget]]</f>
        <v>9639814</v>
      </c>
      <c r="R5938" s="5" t="str">
        <f>IF(Table1[[#This Row],[Profit]]&gt;0,"Profit","Loss")</f>
        <v>Profit</v>
      </c>
      <c r="S5938" s="6" t="str">
        <f>FLOOR(Table1[[#This Row],[year]]-1900,10)+1900 &amp; "-" &amp; FLOOR(Table1[[#This Row],[year]]-1890,10)+1900</f>
        <v>2010-2020</v>
      </c>
      <c r="T5938" s="14" t="s">
        <v>21849</v>
      </c>
      <c r="AB5938" s="14"/>
    </row>
    <row r="5939" spans="1:28" hidden="1" x14ac:dyDescent="0.3">
      <c r="A5939" t="s">
        <v>17318</v>
      </c>
      <c r="B5939" t="s">
        <v>16</v>
      </c>
      <c r="C5939" t="s">
        <v>17</v>
      </c>
      <c r="D5939">
        <v>2011</v>
      </c>
      <c r="E5939" t="s">
        <v>17319</v>
      </c>
      <c r="F5939">
        <v>5.3</v>
      </c>
      <c r="G5939">
        <v>22000</v>
      </c>
      <c r="H5939" t="s">
        <v>12924</v>
      </c>
      <c r="I5939" t="s">
        <v>17320</v>
      </c>
      <c r="J5939" t="s">
        <v>17136</v>
      </c>
      <c r="K5939" t="s">
        <v>30</v>
      </c>
      <c r="L5939">
        <v>2000000</v>
      </c>
      <c r="M5939">
        <v>16527747</v>
      </c>
      <c r="N5939" t="s">
        <v>17321</v>
      </c>
      <c r="O5939">
        <v>86</v>
      </c>
      <c r="P5939" t="str">
        <f>IF(Table1[[#This Row],[score]]&gt;=8.5,"High",IF(Table1[[#This Row],[score]]&gt;=7,"Medium","Low"))</f>
        <v>Low</v>
      </c>
      <c r="Q5939" s="5">
        <f>Table1[[#This Row],[gross]]-Table1[[#This Row],[budget]]</f>
        <v>14527747</v>
      </c>
      <c r="R5939" s="5" t="str">
        <f>IF(Table1[[#This Row],[Profit]]&gt;0,"Profit","Loss")</f>
        <v>Profit</v>
      </c>
      <c r="S5939" s="6" t="str">
        <f>FLOOR(Table1[[#This Row],[year]]-1900,10)+1900 &amp; "-" &amp; FLOOR(Table1[[#This Row],[year]]-1890,10)+1900</f>
        <v>2010-2020</v>
      </c>
      <c r="T5939" s="14" t="s">
        <v>21835</v>
      </c>
      <c r="AB5939" s="14"/>
    </row>
    <row r="5940" spans="1:28" hidden="1" x14ac:dyDescent="0.3">
      <c r="A5940" t="s">
        <v>14335</v>
      </c>
      <c r="B5940" t="s">
        <v>1974</v>
      </c>
      <c r="C5940" t="s">
        <v>17</v>
      </c>
      <c r="D5940">
        <v>2011</v>
      </c>
      <c r="E5940" t="s">
        <v>17428</v>
      </c>
      <c r="F5940">
        <v>6.9</v>
      </c>
      <c r="G5940">
        <v>40000</v>
      </c>
      <c r="H5940" t="s">
        <v>6787</v>
      </c>
      <c r="I5940" t="s">
        <v>16818</v>
      </c>
      <c r="J5940" t="s">
        <v>17429</v>
      </c>
      <c r="K5940" t="s">
        <v>22</v>
      </c>
      <c r="L5940">
        <v>30000000</v>
      </c>
      <c r="M5940">
        <v>15395087</v>
      </c>
      <c r="N5940" t="s">
        <v>31</v>
      </c>
      <c r="O5940">
        <v>130</v>
      </c>
      <c r="P5940" t="str">
        <f>IF(Table1[[#This Row],[score]]&gt;=8.5,"High",IF(Table1[[#This Row],[score]]&gt;=7,"Medium","Low"))</f>
        <v>Low</v>
      </c>
      <c r="Q5940" s="5">
        <f>Table1[[#This Row],[gross]]-Table1[[#This Row],[budget]]</f>
        <v>-14604913</v>
      </c>
      <c r="R5940" s="5" t="str">
        <f>IF(Table1[[#This Row],[Profit]]&gt;0,"Profit","Loss")</f>
        <v>Loss</v>
      </c>
      <c r="S5940" s="6" t="str">
        <f>FLOOR(Table1[[#This Row],[year]]-1900,10)+1900 &amp; "-" &amp; FLOOR(Table1[[#This Row],[year]]-1890,10)+1900</f>
        <v>2010-2020</v>
      </c>
      <c r="T5940" s="14" t="s">
        <v>21844</v>
      </c>
      <c r="AB5940" s="14"/>
    </row>
    <row r="5941" spans="1:28" hidden="1" x14ac:dyDescent="0.3">
      <c r="A5941" t="s">
        <v>17304</v>
      </c>
      <c r="B5941" t="s">
        <v>16</v>
      </c>
      <c r="C5941" t="s">
        <v>25</v>
      </c>
      <c r="D5941">
        <v>2011</v>
      </c>
      <c r="E5941" t="s">
        <v>17305</v>
      </c>
      <c r="F5941">
        <v>6.7</v>
      </c>
      <c r="G5941">
        <v>33000</v>
      </c>
      <c r="H5941" t="s">
        <v>17306</v>
      </c>
      <c r="I5941" t="s">
        <v>17306</v>
      </c>
      <c r="J5941" t="s">
        <v>975</v>
      </c>
      <c r="K5941" t="s">
        <v>306</v>
      </c>
      <c r="L5941">
        <f>20500000</f>
        <v>20500000</v>
      </c>
      <c r="M5941">
        <v>11928909</v>
      </c>
      <c r="N5941" t="s">
        <v>17307</v>
      </c>
      <c r="O5941">
        <v>118</v>
      </c>
      <c r="P5941" t="str">
        <f>IF(Table1[[#This Row],[score]]&gt;=8.5,"High",IF(Table1[[#This Row],[score]]&gt;=7,"Medium","Low"))</f>
        <v>Low</v>
      </c>
      <c r="Q5941" s="5">
        <f>Table1[[#This Row],[gross]]-Table1[[#This Row],[budget]]</f>
        <v>-8571091</v>
      </c>
      <c r="R5941" s="5" t="str">
        <f>IF(Table1[[#This Row],[Profit]]&gt;0,"Profit","Loss")</f>
        <v>Loss</v>
      </c>
      <c r="S5941" s="6" t="str">
        <f>FLOOR(Table1[[#This Row],[year]]-1900,10)+1900 &amp; "-" &amp; FLOOR(Table1[[#This Row],[year]]-1890,10)+1900</f>
        <v>2010-2020</v>
      </c>
      <c r="T5941" s="14" t="s">
        <v>21842</v>
      </c>
      <c r="AB5941" s="14"/>
    </row>
    <row r="5942" spans="1:28" hidden="1" x14ac:dyDescent="0.3">
      <c r="A5942" t="s">
        <v>17465</v>
      </c>
      <c r="B5942" t="s">
        <v>16</v>
      </c>
      <c r="C5942" t="s">
        <v>41</v>
      </c>
      <c r="D5942">
        <v>2011</v>
      </c>
      <c r="E5942" t="s">
        <v>16907</v>
      </c>
      <c r="F5942">
        <v>7.1</v>
      </c>
      <c r="G5942">
        <v>53000</v>
      </c>
      <c r="H5942" t="s">
        <v>13021</v>
      </c>
      <c r="I5942" t="s">
        <v>13021</v>
      </c>
      <c r="J5942" t="s">
        <v>13160</v>
      </c>
      <c r="K5942" t="s">
        <v>30</v>
      </c>
      <c r="L5942">
        <f>20500000</f>
        <v>20500000</v>
      </c>
      <c r="M5942">
        <v>11789613</v>
      </c>
      <c r="N5942" t="s">
        <v>9351</v>
      </c>
      <c r="O5942">
        <v>106</v>
      </c>
      <c r="P5942" t="str">
        <f>IF(Table1[[#This Row],[score]]&gt;=8.5,"High",IF(Table1[[#This Row],[score]]&gt;=7,"Medium","Low"))</f>
        <v>Medium</v>
      </c>
      <c r="Q5942" s="5">
        <f>Table1[[#This Row],[gross]]-Table1[[#This Row],[budget]]</f>
        <v>-8710387</v>
      </c>
      <c r="R5942" s="5" t="str">
        <f>IF(Table1[[#This Row],[Profit]]&gt;0,"Profit","Loss")</f>
        <v>Loss</v>
      </c>
      <c r="S5942" s="6" t="str">
        <f>FLOOR(Table1[[#This Row],[year]]-1900,10)+1900 &amp; "-" &amp; FLOOR(Table1[[#This Row],[year]]-1890,10)+1900</f>
        <v>2010-2020</v>
      </c>
      <c r="T5942" s="14" t="s">
        <v>21835</v>
      </c>
      <c r="AB5942" s="14"/>
    </row>
    <row r="5943" spans="1:28" hidden="1" x14ac:dyDescent="0.3">
      <c r="A5943" t="s">
        <v>17466</v>
      </c>
      <c r="B5943" t="s">
        <v>443</v>
      </c>
      <c r="C5943" t="s">
        <v>17</v>
      </c>
      <c r="D5943">
        <v>2011</v>
      </c>
      <c r="E5943" t="s">
        <v>17018</v>
      </c>
      <c r="F5943">
        <v>7.7</v>
      </c>
      <c r="G5943">
        <v>41000</v>
      </c>
      <c r="H5943" t="s">
        <v>15325</v>
      </c>
      <c r="I5943" t="s">
        <v>15325</v>
      </c>
      <c r="J5943" t="s">
        <v>17467</v>
      </c>
      <c r="K5943" t="s">
        <v>10197</v>
      </c>
      <c r="L5943">
        <v>10920000</v>
      </c>
      <c r="M5943">
        <v>11219667</v>
      </c>
      <c r="N5943" t="s">
        <v>17165</v>
      </c>
      <c r="O5943">
        <v>159</v>
      </c>
      <c r="P5943" t="str">
        <f>IF(Table1[[#This Row],[score]]&gt;=8.5,"High",IF(Table1[[#This Row],[score]]&gt;=7,"Medium","Low"))</f>
        <v>Medium</v>
      </c>
      <c r="Q5943" s="5">
        <f>Table1[[#This Row],[gross]]-Table1[[#This Row],[budget]]</f>
        <v>299667</v>
      </c>
      <c r="R5943" s="5" t="str">
        <f>IF(Table1[[#This Row],[Profit]]&gt;0,"Profit","Loss")</f>
        <v>Profit</v>
      </c>
      <c r="S5943" s="6" t="str">
        <f>FLOOR(Table1[[#This Row],[year]]-1900,10)+1900 &amp; "-" &amp; FLOOR(Table1[[#This Row],[year]]-1890,10)+1900</f>
        <v>2010-2020</v>
      </c>
      <c r="T5943" s="14" t="s">
        <v>21835</v>
      </c>
      <c r="AB5943" s="14"/>
    </row>
    <row r="5944" spans="1:28" hidden="1" x14ac:dyDescent="0.3">
      <c r="A5944" t="s">
        <v>17384</v>
      </c>
      <c r="B5944" t="s">
        <v>16</v>
      </c>
      <c r="C5944" t="s">
        <v>34</v>
      </c>
      <c r="D5944">
        <v>2011</v>
      </c>
      <c r="E5944" t="s">
        <v>16992</v>
      </c>
      <c r="F5944">
        <v>5.8</v>
      </c>
      <c r="G5944">
        <v>33000</v>
      </c>
      <c r="H5944" t="s">
        <v>11525</v>
      </c>
      <c r="I5944" t="s">
        <v>11525</v>
      </c>
      <c r="J5944" t="s">
        <v>10149</v>
      </c>
      <c r="K5944" t="s">
        <v>30</v>
      </c>
      <c r="L5944">
        <v>25000000</v>
      </c>
      <c r="M5944">
        <v>11168712</v>
      </c>
      <c r="N5944" t="s">
        <v>10771</v>
      </c>
      <c r="O5944">
        <v>110</v>
      </c>
      <c r="P5944" t="str">
        <f>IF(Table1[[#This Row],[score]]&gt;=8.5,"High",IF(Table1[[#This Row],[score]]&gt;=7,"Medium","Low"))</f>
        <v>Low</v>
      </c>
      <c r="Q5944" s="5">
        <f>Table1[[#This Row],[gross]]-Table1[[#This Row],[budget]]</f>
        <v>-13831288</v>
      </c>
      <c r="R5944" s="5" t="str">
        <f>IF(Table1[[#This Row],[Profit]]&gt;0,"Profit","Loss")</f>
        <v>Loss</v>
      </c>
      <c r="S5944" s="6" t="str">
        <f>FLOOR(Table1[[#This Row],[year]]-1900,10)+1900 &amp; "-" &amp; FLOOR(Table1[[#This Row],[year]]-1890,10)+1900</f>
        <v>2010-2020</v>
      </c>
      <c r="T5944" s="14" t="s">
        <v>21835</v>
      </c>
      <c r="AB5944" s="14"/>
    </row>
    <row r="5945" spans="1:28" hidden="1" x14ac:dyDescent="0.3">
      <c r="A5945" t="s">
        <v>17312</v>
      </c>
      <c r="B5945" t="s">
        <v>1974</v>
      </c>
      <c r="C5945" t="s">
        <v>63</v>
      </c>
      <c r="D5945">
        <v>2011</v>
      </c>
      <c r="E5945" t="s">
        <v>17313</v>
      </c>
      <c r="F5945">
        <v>6.8</v>
      </c>
      <c r="G5945">
        <v>58000</v>
      </c>
      <c r="H5945" t="s">
        <v>5696</v>
      </c>
      <c r="I5945" t="s">
        <v>17314</v>
      </c>
      <c r="J5945" t="s">
        <v>11796</v>
      </c>
      <c r="K5945" t="s">
        <v>30</v>
      </c>
      <c r="L5945">
        <v>5000000</v>
      </c>
      <c r="M5945">
        <v>10173061</v>
      </c>
      <c r="N5945" t="s">
        <v>17315</v>
      </c>
      <c r="O5945">
        <v>104</v>
      </c>
      <c r="P5945" t="str">
        <f>IF(Table1[[#This Row],[score]]&gt;=8.5,"High",IF(Table1[[#This Row],[score]]&gt;=7,"Medium","Low"))</f>
        <v>Low</v>
      </c>
      <c r="Q5945" s="5">
        <f>Table1[[#This Row],[gross]]-Table1[[#This Row],[budget]]</f>
        <v>5173061</v>
      </c>
      <c r="R5945" s="5" t="str">
        <f>IF(Table1[[#This Row],[Profit]]&gt;0,"Profit","Loss")</f>
        <v>Profit</v>
      </c>
      <c r="S5945" s="6" t="str">
        <f>FLOOR(Table1[[#This Row],[year]]-1900,10)+1900 &amp; "-" &amp; FLOOR(Table1[[#This Row],[year]]-1890,10)+1900</f>
        <v>2010-2020</v>
      </c>
      <c r="T5945" s="14" t="s">
        <v>21868</v>
      </c>
      <c r="AB5945" s="14"/>
    </row>
    <row r="5946" spans="1:28" hidden="1" x14ac:dyDescent="0.3">
      <c r="A5946" t="s">
        <v>7032</v>
      </c>
      <c r="B5946" t="s">
        <v>16</v>
      </c>
      <c r="C5946" t="s">
        <v>104</v>
      </c>
      <c r="D5946">
        <v>2011</v>
      </c>
      <c r="E5946" t="s">
        <v>17389</v>
      </c>
      <c r="F5946">
        <v>5.3</v>
      </c>
      <c r="G5946">
        <v>42000</v>
      </c>
      <c r="H5946" t="s">
        <v>816</v>
      </c>
      <c r="I5946" t="s">
        <v>17390</v>
      </c>
      <c r="J5946" t="s">
        <v>1519</v>
      </c>
      <c r="K5946" t="s">
        <v>30</v>
      </c>
      <c r="L5946">
        <v>35000000</v>
      </c>
      <c r="M5946">
        <v>10117966</v>
      </c>
      <c r="N5946" t="s">
        <v>14828</v>
      </c>
      <c r="O5946">
        <v>91</v>
      </c>
      <c r="P5946" t="str">
        <f>IF(Table1[[#This Row],[score]]&gt;=8.5,"High",IF(Table1[[#This Row],[score]]&gt;=7,"Medium","Low"))</f>
        <v>Low</v>
      </c>
      <c r="Q5946" s="5">
        <f>Table1[[#This Row],[gross]]-Table1[[#This Row],[budget]]</f>
        <v>-24882034</v>
      </c>
      <c r="R5946" s="5" t="str">
        <f>IF(Table1[[#This Row],[Profit]]&gt;0,"Profit","Loss")</f>
        <v>Loss</v>
      </c>
      <c r="S5946" s="6" t="str">
        <f>FLOOR(Table1[[#This Row],[year]]-1900,10)+1900 &amp; "-" &amp; FLOOR(Table1[[#This Row],[year]]-1890,10)+1900</f>
        <v>2010-2020</v>
      </c>
      <c r="T5946" s="14" t="s">
        <v>21887</v>
      </c>
      <c r="AB5946" s="14"/>
    </row>
    <row r="5947" spans="1:28" hidden="1" x14ac:dyDescent="0.3">
      <c r="A5947" t="s">
        <v>17039</v>
      </c>
      <c r="B5947" t="s">
        <v>16</v>
      </c>
      <c r="C5947" t="s">
        <v>17</v>
      </c>
      <c r="D5947">
        <v>2011</v>
      </c>
      <c r="E5947" t="s">
        <v>17040</v>
      </c>
      <c r="F5947">
        <v>7.5</v>
      </c>
      <c r="G5947">
        <v>142000</v>
      </c>
      <c r="H5947" t="s">
        <v>10737</v>
      </c>
      <c r="I5947" t="s">
        <v>10737</v>
      </c>
      <c r="J5947" t="s">
        <v>6076</v>
      </c>
      <c r="K5947" t="s">
        <v>22</v>
      </c>
      <c r="L5947">
        <v>7000000</v>
      </c>
      <c r="M5947">
        <v>9232318</v>
      </c>
      <c r="N5947" t="s">
        <v>6500</v>
      </c>
      <c r="O5947">
        <v>112</v>
      </c>
      <c r="P5947" t="str">
        <f>IF(Table1[[#This Row],[score]]&gt;=8.5,"High",IF(Table1[[#This Row],[score]]&gt;=7,"Medium","Low"))</f>
        <v>Medium</v>
      </c>
      <c r="Q5947" s="5">
        <f>Table1[[#This Row],[gross]]-Table1[[#This Row],[budget]]</f>
        <v>2232318</v>
      </c>
      <c r="R5947" s="5" t="str">
        <f>IF(Table1[[#This Row],[Profit]]&gt;0,"Profit","Loss")</f>
        <v>Profit</v>
      </c>
      <c r="S5947" s="6" t="str">
        <f>FLOOR(Table1[[#This Row],[year]]-1900,10)+1900 &amp; "-" &amp; FLOOR(Table1[[#This Row],[year]]-1890,10)+1900</f>
        <v>2010-2020</v>
      </c>
      <c r="T5947" s="14" t="s">
        <v>21844</v>
      </c>
      <c r="AB5947" s="14"/>
    </row>
    <row r="5948" spans="1:28" hidden="1" x14ac:dyDescent="0.3">
      <c r="A5948" t="s">
        <v>17123</v>
      </c>
      <c r="B5948" t="s">
        <v>16</v>
      </c>
      <c r="C5948" t="s">
        <v>34</v>
      </c>
      <c r="D5948">
        <v>2011</v>
      </c>
      <c r="E5948" t="s">
        <v>16996</v>
      </c>
      <c r="F5948">
        <v>7.6</v>
      </c>
      <c r="G5948">
        <v>195000</v>
      </c>
      <c r="H5948" t="s">
        <v>17124</v>
      </c>
      <c r="I5948" t="s">
        <v>17124</v>
      </c>
      <c r="J5948" t="s">
        <v>17125</v>
      </c>
      <c r="K5948" t="s">
        <v>17126</v>
      </c>
      <c r="L5948">
        <v>1100000</v>
      </c>
      <c r="M5948">
        <v>9148519</v>
      </c>
      <c r="N5948" t="s">
        <v>17127</v>
      </c>
      <c r="O5948">
        <v>101</v>
      </c>
      <c r="P5948" t="str">
        <f>IF(Table1[[#This Row],[score]]&gt;=8.5,"High",IF(Table1[[#This Row],[score]]&gt;=7,"Medium","Low"))</f>
        <v>Medium</v>
      </c>
      <c r="Q5948" s="5">
        <f>Table1[[#This Row],[gross]]-Table1[[#This Row],[budget]]</f>
        <v>8048519</v>
      </c>
      <c r="R5948" s="5" t="str">
        <f>IF(Table1[[#This Row],[Profit]]&gt;0,"Profit","Loss")</f>
        <v>Profit</v>
      </c>
      <c r="S5948" s="6" t="str">
        <f>FLOOR(Table1[[#This Row],[year]]-1900,10)+1900 &amp; "-" &amp; FLOOR(Table1[[#This Row],[year]]-1890,10)+1900</f>
        <v>2010-2020</v>
      </c>
      <c r="T5948" s="14" t="s">
        <v>21835</v>
      </c>
      <c r="AB5948" s="14"/>
    </row>
    <row r="5949" spans="1:28" hidden="1" x14ac:dyDescent="0.3">
      <c r="A5949" t="s">
        <v>17378</v>
      </c>
      <c r="B5949" t="s">
        <v>33</v>
      </c>
      <c r="C5949" t="s">
        <v>41</v>
      </c>
      <c r="D5949">
        <v>2011</v>
      </c>
      <c r="E5949" t="s">
        <v>17155</v>
      </c>
      <c r="F5949">
        <v>6.2</v>
      </c>
      <c r="G5949">
        <v>43000</v>
      </c>
      <c r="H5949" t="s">
        <v>8873</v>
      </c>
      <c r="I5949" t="s">
        <v>4098</v>
      </c>
      <c r="J5949" t="s">
        <v>8959</v>
      </c>
      <c r="K5949" t="s">
        <v>30</v>
      </c>
      <c r="L5949">
        <v>41000000</v>
      </c>
      <c r="M5949">
        <v>8179416</v>
      </c>
      <c r="N5949" t="s">
        <v>9026</v>
      </c>
      <c r="O5949">
        <v>100</v>
      </c>
      <c r="P5949" t="str">
        <f>IF(Table1[[#This Row],[score]]&gt;=8.5,"High",IF(Table1[[#This Row],[score]]&gt;=7,"Medium","Low"))</f>
        <v>Low</v>
      </c>
      <c r="Q5949" s="5">
        <f>Table1[[#This Row],[gross]]-Table1[[#This Row],[budget]]</f>
        <v>-32820584</v>
      </c>
      <c r="R5949" s="5" t="str">
        <f>IF(Table1[[#This Row],[Profit]]&gt;0,"Profit","Loss")</f>
        <v>Loss</v>
      </c>
      <c r="S5949" s="6" t="str">
        <f>FLOOR(Table1[[#This Row],[year]]-1900,10)+1900 &amp; "-" &amp; FLOOR(Table1[[#This Row],[year]]-1890,10)+1900</f>
        <v>2010-2020</v>
      </c>
      <c r="T5949" s="14" t="s">
        <v>21835</v>
      </c>
      <c r="AB5949" s="14"/>
    </row>
    <row r="5950" spans="1:28" hidden="1" x14ac:dyDescent="0.3">
      <c r="A5950" t="s">
        <v>17188</v>
      </c>
      <c r="B5950" t="s">
        <v>16</v>
      </c>
      <c r="C5950" t="s">
        <v>41</v>
      </c>
      <c r="D5950">
        <v>2011</v>
      </c>
      <c r="E5950" t="s">
        <v>17056</v>
      </c>
      <c r="F5950">
        <v>6.3</v>
      </c>
      <c r="G5950">
        <v>52000</v>
      </c>
      <c r="H5950" t="s">
        <v>13784</v>
      </c>
      <c r="I5950" t="s">
        <v>16585</v>
      </c>
      <c r="J5950" t="s">
        <v>17189</v>
      </c>
      <c r="K5950" t="s">
        <v>30</v>
      </c>
      <c r="L5950">
        <v>23000000</v>
      </c>
      <c r="M5950">
        <v>7550073</v>
      </c>
      <c r="N5950" t="s">
        <v>13515</v>
      </c>
      <c r="O5950">
        <v>97</v>
      </c>
      <c r="P5950" t="str">
        <f>IF(Table1[[#This Row],[score]]&gt;=8.5,"High",IF(Table1[[#This Row],[score]]&gt;=7,"Medium","Low"))</f>
        <v>Low</v>
      </c>
      <c r="Q5950" s="5">
        <f>Table1[[#This Row],[gross]]-Table1[[#This Row],[budget]]</f>
        <v>-15449927</v>
      </c>
      <c r="R5950" s="5" t="str">
        <f>IF(Table1[[#This Row],[Profit]]&gt;0,"Profit","Loss")</f>
        <v>Loss</v>
      </c>
      <c r="S5950" s="6" t="str">
        <f>FLOOR(Table1[[#This Row],[year]]-1900,10)+1900 &amp; "-" &amp; FLOOR(Table1[[#This Row],[year]]-1890,10)+1900</f>
        <v>2010-2020</v>
      </c>
      <c r="T5950" s="14" t="s">
        <v>21835</v>
      </c>
      <c r="AB5950" s="14"/>
    </row>
    <row r="5951" spans="1:28" hidden="1" x14ac:dyDescent="0.3">
      <c r="A5951" t="s">
        <v>17455</v>
      </c>
      <c r="B5951" t="s">
        <v>1974</v>
      </c>
      <c r="C5951" t="s">
        <v>17</v>
      </c>
      <c r="D5951">
        <v>2011</v>
      </c>
      <c r="E5951" t="s">
        <v>17456</v>
      </c>
      <c r="F5951">
        <v>6.6</v>
      </c>
      <c r="G5951">
        <v>48000</v>
      </c>
      <c r="H5951" t="s">
        <v>4320</v>
      </c>
      <c r="I5951" t="s">
        <v>17457</v>
      </c>
      <c r="J5951" t="s">
        <v>526</v>
      </c>
      <c r="K5951" t="s">
        <v>30</v>
      </c>
      <c r="L5951">
        <v>21000000</v>
      </c>
      <c r="M5951">
        <v>7294800</v>
      </c>
      <c r="N5951" t="s">
        <v>9986</v>
      </c>
      <c r="O5951">
        <v>91</v>
      </c>
      <c r="P5951" t="str">
        <f>IF(Table1[[#This Row],[score]]&gt;=8.5,"High",IF(Table1[[#This Row],[score]]&gt;=7,"Medium","Low"))</f>
        <v>Low</v>
      </c>
      <c r="Q5951" s="5">
        <f>Table1[[#This Row],[gross]]-Table1[[#This Row],[budget]]</f>
        <v>-13705200</v>
      </c>
      <c r="R5951" s="5" t="str">
        <f>IF(Table1[[#This Row],[Profit]]&gt;0,"Profit","Loss")</f>
        <v>Loss</v>
      </c>
      <c r="S5951" s="6" t="str">
        <f>FLOOR(Table1[[#This Row],[year]]-1900,10)+1900 &amp; "-" &amp; FLOOR(Table1[[#This Row],[year]]-1890,10)+1900</f>
        <v>2010-2020</v>
      </c>
      <c r="T5951" s="14" t="s">
        <v>21860</v>
      </c>
      <c r="AB5951" s="14"/>
    </row>
    <row r="5952" spans="1:28" hidden="1" x14ac:dyDescent="0.3">
      <c r="A5952" t="s">
        <v>17354</v>
      </c>
      <c r="B5952" t="s">
        <v>16</v>
      </c>
      <c r="C5952" t="s">
        <v>41</v>
      </c>
      <c r="D5952">
        <v>2011</v>
      </c>
      <c r="E5952" t="s">
        <v>17355</v>
      </c>
      <c r="F5952">
        <v>6.8</v>
      </c>
      <c r="G5952">
        <v>85000</v>
      </c>
      <c r="H5952" t="s">
        <v>13784</v>
      </c>
      <c r="I5952" t="s">
        <v>16449</v>
      </c>
      <c r="J5952" t="s">
        <v>13952</v>
      </c>
      <c r="K5952" t="s">
        <v>30</v>
      </c>
      <c r="L5952">
        <f>20500000</f>
        <v>20500000</v>
      </c>
      <c r="M5952">
        <v>6985158</v>
      </c>
      <c r="N5952" t="s">
        <v>17356</v>
      </c>
      <c r="O5952">
        <v>92</v>
      </c>
      <c r="P5952" t="str">
        <f>IF(Table1[[#This Row],[score]]&gt;=8.5,"High",IF(Table1[[#This Row],[score]]&gt;=7,"Medium","Low"))</f>
        <v>Low</v>
      </c>
      <c r="Q5952" s="5">
        <f>Table1[[#This Row],[gross]]-Table1[[#This Row],[budget]]</f>
        <v>-13514842</v>
      </c>
      <c r="R5952" s="5" t="str">
        <f>IF(Table1[[#This Row],[Profit]]&gt;0,"Profit","Loss")</f>
        <v>Loss</v>
      </c>
      <c r="S5952" s="6" t="str">
        <f>FLOOR(Table1[[#This Row],[year]]-1900,10)+1900 &amp; "-" &amp; FLOOR(Table1[[#This Row],[year]]-1890,10)+1900</f>
        <v>2010-2020</v>
      </c>
      <c r="T5952" s="14" t="s">
        <v>21843</v>
      </c>
      <c r="AB5952" s="14"/>
    </row>
    <row r="5953" spans="1:28" hidden="1" x14ac:dyDescent="0.3">
      <c r="A5953" t="s">
        <v>17260</v>
      </c>
      <c r="B5953" t="s">
        <v>16</v>
      </c>
      <c r="C5953" t="s">
        <v>34</v>
      </c>
      <c r="D5953">
        <v>2011</v>
      </c>
      <c r="E5953" t="s">
        <v>17261</v>
      </c>
      <c r="F5953">
        <v>6.7</v>
      </c>
      <c r="G5953">
        <v>102000</v>
      </c>
      <c r="H5953" t="s">
        <v>17262</v>
      </c>
      <c r="I5953" t="s">
        <v>17262</v>
      </c>
      <c r="J5953" t="s">
        <v>17263</v>
      </c>
      <c r="K5953" t="s">
        <v>22</v>
      </c>
      <c r="L5953">
        <v>13000000</v>
      </c>
      <c r="M5953">
        <v>6206022</v>
      </c>
      <c r="N5953" t="s">
        <v>10771</v>
      </c>
      <c r="O5953">
        <v>88</v>
      </c>
      <c r="P5953" t="str">
        <f>IF(Table1[[#This Row],[score]]&gt;=8.5,"High",IF(Table1[[#This Row],[score]]&gt;=7,"Medium","Low"))</f>
        <v>Low</v>
      </c>
      <c r="Q5953" s="5">
        <f>Table1[[#This Row],[gross]]-Table1[[#This Row],[budget]]</f>
        <v>-6793978</v>
      </c>
      <c r="R5953" s="5" t="str">
        <f>IF(Table1[[#This Row],[Profit]]&gt;0,"Profit","Loss")</f>
        <v>Loss</v>
      </c>
      <c r="S5953" s="6" t="str">
        <f>FLOOR(Table1[[#This Row],[year]]-1900,10)+1900 &amp; "-" &amp; FLOOR(Table1[[#This Row],[year]]-1890,10)+1900</f>
        <v>2010-2020</v>
      </c>
      <c r="T5953" s="14" t="s">
        <v>21844</v>
      </c>
      <c r="AB5953" s="14"/>
    </row>
    <row r="5954" spans="1:28" hidden="1" x14ac:dyDescent="0.3">
      <c r="A5954" t="s">
        <v>17269</v>
      </c>
      <c r="B5954" t="s">
        <v>16</v>
      </c>
      <c r="C5954" t="s">
        <v>63</v>
      </c>
      <c r="D5954">
        <v>2011</v>
      </c>
      <c r="E5954" t="s">
        <v>17270</v>
      </c>
      <c r="F5954">
        <v>7.1</v>
      </c>
      <c r="G5954">
        <v>61000</v>
      </c>
      <c r="H5954" t="s">
        <v>7974</v>
      </c>
      <c r="I5954" t="s">
        <v>5219</v>
      </c>
      <c r="J5954" t="s">
        <v>17271</v>
      </c>
      <c r="K5954" t="s">
        <v>6876</v>
      </c>
      <c r="L5954">
        <v>19100000</v>
      </c>
      <c r="M5954">
        <v>5728213</v>
      </c>
      <c r="N5954" t="s">
        <v>17272</v>
      </c>
      <c r="O5954">
        <v>109</v>
      </c>
      <c r="P5954" t="str">
        <f>IF(Table1[[#This Row],[score]]&gt;=8.5,"High",IF(Table1[[#This Row],[score]]&gt;=7,"Medium","Low"))</f>
        <v>Medium</v>
      </c>
      <c r="Q5954" s="5">
        <f>Table1[[#This Row],[gross]]-Table1[[#This Row],[budget]]</f>
        <v>-13371787</v>
      </c>
      <c r="R5954" s="5" t="str">
        <f>IF(Table1[[#This Row],[Profit]]&gt;0,"Profit","Loss")</f>
        <v>Loss</v>
      </c>
      <c r="S5954" s="6" t="str">
        <f>FLOOR(Table1[[#This Row],[year]]-1900,10)+1900 &amp; "-" &amp; FLOOR(Table1[[#This Row],[year]]-1890,10)+1900</f>
        <v>2010-2020</v>
      </c>
      <c r="T5954" s="14" t="s">
        <v>21850</v>
      </c>
      <c r="AB5954" s="14"/>
    </row>
    <row r="5955" spans="1:28" hidden="1" x14ac:dyDescent="0.3">
      <c r="A5955" t="s">
        <v>17162</v>
      </c>
      <c r="B5955" t="s">
        <v>443</v>
      </c>
      <c r="C5955" t="s">
        <v>41</v>
      </c>
      <c r="D5955">
        <v>2011</v>
      </c>
      <c r="E5955" t="s">
        <v>17163</v>
      </c>
      <c r="F5955">
        <v>8.1999999999999993</v>
      </c>
      <c r="G5955">
        <v>71000</v>
      </c>
      <c r="H5955" t="s">
        <v>17164</v>
      </c>
      <c r="I5955" t="s">
        <v>12039</v>
      </c>
      <c r="J5955" t="s">
        <v>11664</v>
      </c>
      <c r="K5955" t="s">
        <v>10197</v>
      </c>
      <c r="L5955" s="5">
        <f>20500000</f>
        <v>20500000</v>
      </c>
      <c r="M5955" s="5">
        <v>5192743</v>
      </c>
      <c r="N5955" t="s">
        <v>17165</v>
      </c>
      <c r="O5955">
        <v>155</v>
      </c>
      <c r="P5955" t="str">
        <f>IF(Table1[[#This Row],[score]]&gt;=8.5,"High",IF(Table1[[#This Row],[score]]&gt;=7,"Medium","Low"))</f>
        <v>Medium</v>
      </c>
      <c r="Q5955" s="5">
        <f>Table1[[#This Row],[gross]]-Table1[[#This Row],[budget]]</f>
        <v>-15307257</v>
      </c>
      <c r="R5955" s="5" t="str">
        <f>IF(Table1[[#This Row],[Profit]]&gt;0,"Profit","Loss")</f>
        <v>Loss</v>
      </c>
      <c r="S5955" s="6" t="str">
        <f>FLOOR(Table1[[#This Row],[year]]-1900,10)+1900 &amp; "-" &amp; FLOOR(Table1[[#This Row],[year]]-1890,10)+1900</f>
        <v>2010-2020</v>
      </c>
      <c r="T5955" s="14" t="s">
        <v>21867</v>
      </c>
      <c r="AB5955" s="14"/>
    </row>
    <row r="5956" spans="1:28" hidden="1" x14ac:dyDescent="0.3">
      <c r="A5956" t="s">
        <v>17411</v>
      </c>
      <c r="B5956" t="s">
        <v>16</v>
      </c>
      <c r="C5956" t="s">
        <v>41</v>
      </c>
      <c r="D5956">
        <v>2011</v>
      </c>
      <c r="E5956" t="s">
        <v>17412</v>
      </c>
      <c r="F5956">
        <v>6.6</v>
      </c>
      <c r="G5956">
        <v>28000</v>
      </c>
      <c r="H5956" t="s">
        <v>10713</v>
      </c>
      <c r="I5956" t="s">
        <v>10713</v>
      </c>
      <c r="J5956" t="s">
        <v>15799</v>
      </c>
      <c r="K5956" t="s">
        <v>195</v>
      </c>
      <c r="L5956">
        <f>20500000</f>
        <v>20500000</v>
      </c>
      <c r="M5956">
        <v>4965950</v>
      </c>
      <c r="N5956" t="s">
        <v>17413</v>
      </c>
      <c r="O5956">
        <v>116</v>
      </c>
      <c r="P5956" t="str">
        <f>IF(Table1[[#This Row],[score]]&gt;=8.5,"High",IF(Table1[[#This Row],[score]]&gt;=7,"Medium","Low"))</f>
        <v>Low</v>
      </c>
      <c r="Q5956" s="5">
        <f>Table1[[#This Row],[gross]]-Table1[[#This Row],[budget]]</f>
        <v>-15534050</v>
      </c>
      <c r="R5956" s="5" t="str">
        <f>IF(Table1[[#This Row],[Profit]]&gt;0,"Profit","Loss")</f>
        <v>Loss</v>
      </c>
      <c r="S5956" s="6" t="str">
        <f>FLOOR(Table1[[#This Row],[year]]-1900,10)+1900 &amp; "-" &amp; FLOOR(Table1[[#This Row],[year]]-1890,10)+1900</f>
        <v>2010-2020</v>
      </c>
      <c r="T5956" s="14" t="s">
        <v>21843</v>
      </c>
      <c r="AB5956" s="14"/>
    </row>
    <row r="5957" spans="1:28" hidden="1" x14ac:dyDescent="0.3">
      <c r="A5957" t="s">
        <v>17133</v>
      </c>
      <c r="B5957" t="s">
        <v>16</v>
      </c>
      <c r="C5957" t="s">
        <v>17</v>
      </c>
      <c r="D5957">
        <v>2011</v>
      </c>
      <c r="E5957" t="s">
        <v>17134</v>
      </c>
      <c r="F5957">
        <v>6.9</v>
      </c>
      <c r="G5957">
        <v>50000</v>
      </c>
      <c r="H5957" t="s">
        <v>17135</v>
      </c>
      <c r="I5957" t="s">
        <v>17135</v>
      </c>
      <c r="J5957" t="s">
        <v>17136</v>
      </c>
      <c r="K5957" t="s">
        <v>30</v>
      </c>
      <c r="L5957">
        <f>20500000</f>
        <v>20500000</v>
      </c>
      <c r="M5957">
        <v>4778439</v>
      </c>
      <c r="N5957" t="s">
        <v>9351</v>
      </c>
      <c r="O5957">
        <v>102</v>
      </c>
      <c r="P5957" t="str">
        <f>IF(Table1[[#This Row],[score]]&gt;=8.5,"High",IF(Table1[[#This Row],[score]]&gt;=7,"Medium","Low"))</f>
        <v>Low</v>
      </c>
      <c r="Q5957" s="5">
        <f>Table1[[#This Row],[gross]]-Table1[[#This Row],[budget]]</f>
        <v>-15721561</v>
      </c>
      <c r="R5957" s="5" t="str">
        <f>IF(Table1[[#This Row],[Profit]]&gt;0,"Profit","Loss")</f>
        <v>Loss</v>
      </c>
      <c r="S5957" s="6" t="str">
        <f>FLOOR(Table1[[#This Row],[year]]-1900,10)+1900 &amp; "-" &amp; FLOOR(Table1[[#This Row],[year]]-1890,10)+1900</f>
        <v>2010-2020</v>
      </c>
      <c r="T5957" s="14" t="s">
        <v>21841</v>
      </c>
      <c r="AB5957" s="14"/>
    </row>
    <row r="5958" spans="1:28" hidden="1" x14ac:dyDescent="0.3">
      <c r="A5958" t="s">
        <v>17115</v>
      </c>
      <c r="B5958" t="s">
        <v>2676</v>
      </c>
      <c r="C5958" t="s">
        <v>104</v>
      </c>
      <c r="D5958">
        <v>2011</v>
      </c>
      <c r="E5958" t="s">
        <v>17116</v>
      </c>
      <c r="F5958">
        <v>6.7</v>
      </c>
      <c r="G5958">
        <v>75000</v>
      </c>
      <c r="H5958" t="s">
        <v>135</v>
      </c>
      <c r="I5958" t="s">
        <v>14635</v>
      </c>
      <c r="J5958" t="s">
        <v>8938</v>
      </c>
      <c r="K5958" t="s">
        <v>30</v>
      </c>
      <c r="L5958">
        <v>11000000</v>
      </c>
      <c r="M5958">
        <v>4633668</v>
      </c>
      <c r="N5958" t="s">
        <v>15454</v>
      </c>
      <c r="O5958">
        <v>102</v>
      </c>
      <c r="P5958" t="str">
        <f>IF(Table1[[#This Row],[score]]&gt;=8.5,"High",IF(Table1[[#This Row],[score]]&gt;=7,"Medium","Low"))</f>
        <v>Low</v>
      </c>
      <c r="Q5958" s="5">
        <f>Table1[[#This Row],[gross]]-Table1[[#This Row],[budget]]</f>
        <v>-6366332</v>
      </c>
      <c r="R5958" s="5" t="str">
        <f>IF(Table1[[#This Row],[Profit]]&gt;0,"Profit","Loss")</f>
        <v>Loss</v>
      </c>
      <c r="S5958" s="6" t="str">
        <f>FLOOR(Table1[[#This Row],[year]]-1900,10)+1900 &amp; "-" &amp; FLOOR(Table1[[#This Row],[year]]-1890,10)+1900</f>
        <v>2010-2020</v>
      </c>
      <c r="T5958" s="14" t="s">
        <v>21844</v>
      </c>
      <c r="AB5958" s="14"/>
    </row>
    <row r="5959" spans="1:28" hidden="1" x14ac:dyDescent="0.3">
      <c r="A5959" t="s">
        <v>17432</v>
      </c>
      <c r="B5959" t="s">
        <v>1974</v>
      </c>
      <c r="C5959" t="s">
        <v>17</v>
      </c>
      <c r="D5959">
        <v>2011</v>
      </c>
      <c r="E5959" t="s">
        <v>16907</v>
      </c>
      <c r="F5959">
        <v>5.6</v>
      </c>
      <c r="G5959">
        <v>13000</v>
      </c>
      <c r="H5959" t="s">
        <v>17433</v>
      </c>
      <c r="I5959" t="s">
        <v>17434</v>
      </c>
      <c r="J5959" t="s">
        <v>17435</v>
      </c>
      <c r="K5959" t="s">
        <v>30</v>
      </c>
      <c r="L5959">
        <v>20000000</v>
      </c>
      <c r="M5959">
        <v>4627375</v>
      </c>
      <c r="N5959" t="s">
        <v>17436</v>
      </c>
      <c r="O5959">
        <v>97</v>
      </c>
      <c r="P5959" t="str">
        <f>IF(Table1[[#This Row],[score]]&gt;=8.5,"High",IF(Table1[[#This Row],[score]]&gt;=7,"Medium","Low"))</f>
        <v>Low</v>
      </c>
      <c r="Q5959" s="5">
        <f>Table1[[#This Row],[gross]]-Table1[[#This Row],[budget]]</f>
        <v>-15372625</v>
      </c>
      <c r="R5959" s="5" t="str">
        <f>IF(Table1[[#This Row],[Profit]]&gt;0,"Profit","Loss")</f>
        <v>Loss</v>
      </c>
      <c r="S5959" s="6" t="str">
        <f>FLOOR(Table1[[#This Row],[year]]-1900,10)+1900 &amp; "-" &amp; FLOOR(Table1[[#This Row],[year]]-1890,10)+1900</f>
        <v>2010-2020</v>
      </c>
      <c r="T5959" s="14" t="s">
        <v>21835</v>
      </c>
      <c r="AB5959" s="14"/>
    </row>
    <row r="5960" spans="1:28" hidden="1" x14ac:dyDescent="0.3">
      <c r="A5960">
        <v>360</v>
      </c>
      <c r="B5960" t="s">
        <v>16</v>
      </c>
      <c r="C5960" t="s">
        <v>17</v>
      </c>
      <c r="D5960">
        <v>2011</v>
      </c>
      <c r="E5960" t="s">
        <v>17373</v>
      </c>
      <c r="F5960">
        <v>6.2</v>
      </c>
      <c r="G5960">
        <v>16000</v>
      </c>
      <c r="H5960" t="s">
        <v>12266</v>
      </c>
      <c r="I5960" t="s">
        <v>14400</v>
      </c>
      <c r="J5960" t="s">
        <v>9932</v>
      </c>
      <c r="K5960" t="s">
        <v>22</v>
      </c>
      <c r="L5960">
        <f>20500000</f>
        <v>20500000</v>
      </c>
      <c r="M5960">
        <v>4396975</v>
      </c>
      <c r="N5960" t="s">
        <v>6500</v>
      </c>
      <c r="O5960">
        <v>110</v>
      </c>
      <c r="P5960" t="str">
        <f>IF(Table1[[#This Row],[score]]&gt;=8.5,"High",IF(Table1[[#This Row],[score]]&gt;=7,"Medium","Low"))</f>
        <v>Low</v>
      </c>
      <c r="Q5960" s="5">
        <f>Table1[[#This Row],[gross]]-Table1[[#This Row],[budget]]</f>
        <v>-16103025</v>
      </c>
      <c r="R5960" s="5" t="str">
        <f>IF(Table1[[#This Row],[Profit]]&gt;0,"Profit","Loss")</f>
        <v>Loss</v>
      </c>
      <c r="S5960" s="6" t="str">
        <f>FLOOR(Table1[[#This Row],[year]]-1900,10)+1900 &amp; "-" &amp; FLOOR(Table1[[#This Row],[year]]-1890,10)+1900</f>
        <v>2010-2020</v>
      </c>
      <c r="T5960" s="14" t="s">
        <v>21842</v>
      </c>
      <c r="AB5960" s="14"/>
    </row>
    <row r="5961" spans="1:28" hidden="1" x14ac:dyDescent="0.3">
      <c r="A5961" t="s">
        <v>17281</v>
      </c>
      <c r="B5961" t="s">
        <v>1974</v>
      </c>
      <c r="C5961" t="s">
        <v>17</v>
      </c>
      <c r="D5961">
        <v>2011</v>
      </c>
      <c r="E5961" t="s">
        <v>17282</v>
      </c>
      <c r="F5961">
        <v>6.7</v>
      </c>
      <c r="G5961">
        <v>60000</v>
      </c>
      <c r="H5961" t="s">
        <v>17283</v>
      </c>
      <c r="I5961" t="s">
        <v>17283</v>
      </c>
      <c r="J5961" t="s">
        <v>17284</v>
      </c>
      <c r="K5961" t="s">
        <v>30</v>
      </c>
      <c r="L5961">
        <v>250000</v>
      </c>
      <c r="M5961">
        <v>3852409</v>
      </c>
      <c r="N5961" t="s">
        <v>14872</v>
      </c>
      <c r="O5961">
        <v>86</v>
      </c>
      <c r="P5961" t="str">
        <f>IF(Table1[[#This Row],[score]]&gt;=8.5,"High",IF(Table1[[#This Row],[score]]&gt;=7,"Medium","Low"))</f>
        <v>Low</v>
      </c>
      <c r="Q5961" s="5">
        <f>Table1[[#This Row],[gross]]-Table1[[#This Row],[budget]]</f>
        <v>3602409</v>
      </c>
      <c r="R5961" s="5" t="str">
        <f>IF(Table1[[#This Row],[Profit]]&gt;0,"Profit","Loss")</f>
        <v>Profit</v>
      </c>
      <c r="S5961" s="6" t="str">
        <f>FLOOR(Table1[[#This Row],[year]]-1900,10)+1900 &amp; "-" &amp; FLOOR(Table1[[#This Row],[year]]-1890,10)+1900</f>
        <v>2010-2020</v>
      </c>
      <c r="T5961" s="14" t="s">
        <v>21844</v>
      </c>
      <c r="AB5961" s="14"/>
    </row>
    <row r="5962" spans="1:28" hidden="1" x14ac:dyDescent="0.3">
      <c r="A5962" t="s">
        <v>17439</v>
      </c>
      <c r="B5962" t="s">
        <v>500</v>
      </c>
      <c r="C5962" t="s">
        <v>17</v>
      </c>
      <c r="D5962">
        <v>2011</v>
      </c>
      <c r="E5962" t="s">
        <v>17289</v>
      </c>
      <c r="F5962">
        <v>5.6</v>
      </c>
      <c r="G5962">
        <v>6700</v>
      </c>
      <c r="H5962" t="s">
        <v>17440</v>
      </c>
      <c r="I5962" t="s">
        <v>17441</v>
      </c>
      <c r="J5962" t="s">
        <v>6310</v>
      </c>
      <c r="K5962" t="s">
        <v>448</v>
      </c>
      <c r="L5962">
        <f>20500000</f>
        <v>20500000</v>
      </c>
      <c r="M5962">
        <v>3822241</v>
      </c>
      <c r="N5962" t="s">
        <v>17442</v>
      </c>
      <c r="O5962">
        <v>99</v>
      </c>
      <c r="P5962" t="str">
        <f>IF(Table1[[#This Row],[score]]&gt;=8.5,"High",IF(Table1[[#This Row],[score]]&gt;=7,"Medium","Low"))</f>
        <v>Low</v>
      </c>
      <c r="Q5962" s="5">
        <f>Table1[[#This Row],[gross]]-Table1[[#This Row],[budget]]</f>
        <v>-16677759</v>
      </c>
      <c r="R5962" s="5" t="str">
        <f>IF(Table1[[#This Row],[Profit]]&gt;0,"Profit","Loss")</f>
        <v>Loss</v>
      </c>
      <c r="S5962" s="6" t="str">
        <f>FLOOR(Table1[[#This Row],[year]]-1900,10)+1900 &amp; "-" &amp; FLOOR(Table1[[#This Row],[year]]-1890,10)+1900</f>
        <v>2010-2020</v>
      </c>
      <c r="T5962" s="14" t="s">
        <v>21842</v>
      </c>
      <c r="AB5962" s="14"/>
    </row>
    <row r="5963" spans="1:28" hidden="1" x14ac:dyDescent="0.3">
      <c r="A5963" t="s">
        <v>16972</v>
      </c>
      <c r="B5963" t="s">
        <v>16</v>
      </c>
      <c r="C5963" t="s">
        <v>17</v>
      </c>
      <c r="D5963">
        <v>2011</v>
      </c>
      <c r="E5963" t="s">
        <v>16973</v>
      </c>
      <c r="F5963">
        <v>7.4</v>
      </c>
      <c r="G5963">
        <v>95000</v>
      </c>
      <c r="H5963" t="s">
        <v>15314</v>
      </c>
      <c r="I5963" t="s">
        <v>15314</v>
      </c>
      <c r="J5963" t="s">
        <v>15315</v>
      </c>
      <c r="K5963" t="s">
        <v>30</v>
      </c>
      <c r="L5963">
        <v>5000000</v>
      </c>
      <c r="M5963">
        <v>3741098</v>
      </c>
      <c r="N5963" t="s">
        <v>16974</v>
      </c>
      <c r="O5963">
        <v>120</v>
      </c>
      <c r="P5963" t="str">
        <f>IF(Table1[[#This Row],[score]]&gt;=8.5,"High",IF(Table1[[#This Row],[score]]&gt;=7,"Medium","Low"))</f>
        <v>Medium</v>
      </c>
      <c r="Q5963" s="5">
        <f>Table1[[#This Row],[gross]]-Table1[[#This Row],[budget]]</f>
        <v>-1258902</v>
      </c>
      <c r="R5963" s="5" t="str">
        <f>IF(Table1[[#This Row],[Profit]]&gt;0,"Profit","Loss")</f>
        <v>Loss</v>
      </c>
      <c r="S5963" s="6" t="str">
        <f>FLOOR(Table1[[#This Row],[year]]-1900,10)+1900 &amp; "-" &amp; FLOOR(Table1[[#This Row],[year]]-1890,10)+1900</f>
        <v>2010-2020</v>
      </c>
      <c r="T5963" s="14" t="s">
        <v>21888</v>
      </c>
      <c r="AB5963" s="14"/>
    </row>
    <row r="5964" spans="1:28" hidden="1" x14ac:dyDescent="0.3">
      <c r="A5964" t="s">
        <v>17418</v>
      </c>
      <c r="B5964" t="s">
        <v>16</v>
      </c>
      <c r="C5964" t="s">
        <v>34</v>
      </c>
      <c r="D5964">
        <v>2011</v>
      </c>
      <c r="E5964" t="s">
        <v>16988</v>
      </c>
      <c r="F5964">
        <v>6.4</v>
      </c>
      <c r="G5964">
        <v>18000</v>
      </c>
      <c r="H5964" t="s">
        <v>17419</v>
      </c>
      <c r="I5964" t="s">
        <v>17419</v>
      </c>
      <c r="J5964" t="s">
        <v>14340</v>
      </c>
      <c r="K5964" t="s">
        <v>448</v>
      </c>
      <c r="L5964">
        <f>20500000</f>
        <v>20500000</v>
      </c>
      <c r="M5964">
        <v>3424648</v>
      </c>
      <c r="N5964" t="s">
        <v>17420</v>
      </c>
      <c r="O5964">
        <v>109</v>
      </c>
      <c r="P5964" t="str">
        <f>IF(Table1[[#This Row],[score]]&gt;=8.5,"High",IF(Table1[[#This Row],[score]]&gt;=7,"Medium","Low"))</f>
        <v>Low</v>
      </c>
      <c r="Q5964" s="5">
        <f>Table1[[#This Row],[gross]]-Table1[[#This Row],[budget]]</f>
        <v>-17075352</v>
      </c>
      <c r="R5964" s="5" t="str">
        <f>IF(Table1[[#This Row],[Profit]]&gt;0,"Profit","Loss")</f>
        <v>Loss</v>
      </c>
      <c r="S5964" s="6" t="str">
        <f>FLOOR(Table1[[#This Row],[year]]-1900,10)+1900 &amp; "-" &amp; FLOOR(Table1[[#This Row],[year]]-1890,10)+1900</f>
        <v>2010-2020</v>
      </c>
      <c r="T5964" s="14" t="s">
        <v>21842</v>
      </c>
      <c r="AB5964" s="14"/>
    </row>
    <row r="5965" spans="1:28" hidden="1" x14ac:dyDescent="0.3">
      <c r="A5965" t="s">
        <v>17391</v>
      </c>
      <c r="B5965" t="s">
        <v>16</v>
      </c>
      <c r="C5965" t="s">
        <v>34</v>
      </c>
      <c r="D5965">
        <v>2011</v>
      </c>
      <c r="E5965" t="s">
        <v>17392</v>
      </c>
      <c r="F5965">
        <v>6.8</v>
      </c>
      <c r="G5965">
        <v>64000</v>
      </c>
      <c r="H5965" t="s">
        <v>11822</v>
      </c>
      <c r="I5965" t="s">
        <v>17393</v>
      </c>
      <c r="J5965" t="s">
        <v>11335</v>
      </c>
      <c r="K5965" t="s">
        <v>30</v>
      </c>
      <c r="L5965">
        <v>30000000</v>
      </c>
      <c r="M5965">
        <v>3338690</v>
      </c>
      <c r="N5965" t="s">
        <v>15161</v>
      </c>
      <c r="O5965">
        <v>129</v>
      </c>
      <c r="P5965" t="str">
        <f>IF(Table1[[#This Row],[score]]&gt;=8.5,"High",IF(Table1[[#This Row],[score]]&gt;=7,"Medium","Low"))</f>
        <v>Low</v>
      </c>
      <c r="Q5965" s="5">
        <f>Table1[[#This Row],[gross]]-Table1[[#This Row],[budget]]</f>
        <v>-26661310</v>
      </c>
      <c r="R5965" s="5" t="str">
        <f>IF(Table1[[#This Row],[Profit]]&gt;0,"Profit","Loss")</f>
        <v>Loss</v>
      </c>
      <c r="S5965" s="6" t="str">
        <f>FLOOR(Table1[[#This Row],[year]]-1900,10)+1900 &amp; "-" &amp; FLOOR(Table1[[#This Row],[year]]-1890,10)+1900</f>
        <v>2010-2020</v>
      </c>
      <c r="T5965" s="14" t="s">
        <v>21844</v>
      </c>
      <c r="AB5965" s="14"/>
    </row>
    <row r="5966" spans="1:28" hidden="1" x14ac:dyDescent="0.3">
      <c r="A5966" t="s">
        <v>17404</v>
      </c>
      <c r="B5966" t="s">
        <v>16</v>
      </c>
      <c r="C5966" t="s">
        <v>41</v>
      </c>
      <c r="D5966">
        <v>2011</v>
      </c>
      <c r="E5966" t="s">
        <v>17116</v>
      </c>
      <c r="F5966">
        <v>6.7</v>
      </c>
      <c r="G5966">
        <v>27000</v>
      </c>
      <c r="H5966" t="s">
        <v>17405</v>
      </c>
      <c r="I5966" t="s">
        <v>17405</v>
      </c>
      <c r="J5966" t="s">
        <v>16836</v>
      </c>
      <c r="K5966" t="s">
        <v>30</v>
      </c>
      <c r="L5966">
        <v>125000</v>
      </c>
      <c r="M5966">
        <v>3242802</v>
      </c>
      <c r="N5966" t="s">
        <v>17406</v>
      </c>
      <c r="O5966">
        <v>90</v>
      </c>
      <c r="P5966" t="str">
        <f>IF(Table1[[#This Row],[score]]&gt;=8.5,"High",IF(Table1[[#This Row],[score]]&gt;=7,"Medium","Low"))</f>
        <v>Low</v>
      </c>
      <c r="Q5966" s="5">
        <f>Table1[[#This Row],[gross]]-Table1[[#This Row],[budget]]</f>
        <v>3117802</v>
      </c>
      <c r="R5966" s="5" t="str">
        <f>IF(Table1[[#This Row],[Profit]]&gt;0,"Profit","Loss")</f>
        <v>Profit</v>
      </c>
      <c r="S5966" s="6" t="str">
        <f>FLOOR(Table1[[#This Row],[year]]-1900,10)+1900 &amp; "-" &amp; FLOOR(Table1[[#This Row],[year]]-1890,10)+1900</f>
        <v>2010-2020</v>
      </c>
      <c r="T5966" s="14" t="s">
        <v>21844</v>
      </c>
      <c r="AB5966" s="14"/>
    </row>
    <row r="5967" spans="1:28" hidden="1" x14ac:dyDescent="0.3">
      <c r="A5967" t="s">
        <v>17112</v>
      </c>
      <c r="B5967" t="s">
        <v>16</v>
      </c>
      <c r="C5967" t="s">
        <v>17</v>
      </c>
      <c r="D5967">
        <v>2011</v>
      </c>
      <c r="E5967" t="s">
        <v>17113</v>
      </c>
      <c r="F5967">
        <v>6.2</v>
      </c>
      <c r="G5967">
        <v>15000</v>
      </c>
      <c r="H5967" t="s">
        <v>4995</v>
      </c>
      <c r="I5967" t="s">
        <v>8357</v>
      </c>
      <c r="J5967" t="s">
        <v>9932</v>
      </c>
      <c r="K5967" t="s">
        <v>22</v>
      </c>
      <c r="L5967">
        <f>20500000</f>
        <v>20500000</v>
      </c>
      <c r="M5967">
        <v>3143514</v>
      </c>
      <c r="N5967" t="s">
        <v>17114</v>
      </c>
      <c r="O5967">
        <v>98</v>
      </c>
      <c r="P5967" t="str">
        <f>IF(Table1[[#This Row],[score]]&gt;=8.5,"High",IF(Table1[[#This Row],[score]]&gt;=7,"Medium","Low"))</f>
        <v>Low</v>
      </c>
      <c r="Q5967" s="5">
        <f>Table1[[#This Row],[gross]]-Table1[[#This Row],[budget]]</f>
        <v>-17356486</v>
      </c>
      <c r="R5967" s="5" t="str">
        <f>IF(Table1[[#This Row],[Profit]]&gt;0,"Profit","Loss")</f>
        <v>Loss</v>
      </c>
      <c r="S5967" s="6" t="str">
        <f>FLOOR(Table1[[#This Row],[year]]-1900,10)+1900 &amp; "-" &amp; FLOOR(Table1[[#This Row],[year]]-1890,10)+1900</f>
        <v>2010-2020</v>
      </c>
      <c r="T5967" s="14" t="s">
        <v>21844</v>
      </c>
      <c r="AB5967" s="14"/>
    </row>
    <row r="5968" spans="1:28" hidden="1" x14ac:dyDescent="0.3">
      <c r="A5968" t="s">
        <v>17458</v>
      </c>
      <c r="B5968" t="s">
        <v>16</v>
      </c>
      <c r="C5968" t="s">
        <v>34</v>
      </c>
      <c r="D5968">
        <v>2011</v>
      </c>
      <c r="E5968" t="s">
        <v>17459</v>
      </c>
      <c r="F5968">
        <v>6.7</v>
      </c>
      <c r="G5968">
        <v>5200</v>
      </c>
      <c r="H5968" t="s">
        <v>15808</v>
      </c>
      <c r="I5968" t="s">
        <v>17460</v>
      </c>
      <c r="J5968" t="s">
        <v>17461</v>
      </c>
      <c r="K5968" t="s">
        <v>448</v>
      </c>
      <c r="L5968">
        <f>20500000</f>
        <v>20500000</v>
      </c>
      <c r="M5968">
        <v>3102666</v>
      </c>
      <c r="N5968" t="s">
        <v>17462</v>
      </c>
      <c r="O5968">
        <v>105</v>
      </c>
      <c r="P5968" t="str">
        <f>IF(Table1[[#This Row],[score]]&gt;=8.5,"High",IF(Table1[[#This Row],[score]]&gt;=7,"Medium","Low"))</f>
        <v>Low</v>
      </c>
      <c r="Q5968" s="5">
        <f>Table1[[#This Row],[gross]]-Table1[[#This Row],[budget]]</f>
        <v>-17397334</v>
      </c>
      <c r="R5968" s="5" t="str">
        <f>IF(Table1[[#This Row],[Profit]]&gt;0,"Profit","Loss")</f>
        <v>Loss</v>
      </c>
      <c r="S5968" s="6" t="str">
        <f>FLOOR(Table1[[#This Row],[year]]-1900,10)+1900 &amp; "-" &amp; FLOOR(Table1[[#This Row],[year]]-1890,10)+1900</f>
        <v>2010-2020</v>
      </c>
      <c r="T5968" s="14" t="s">
        <v>21835</v>
      </c>
      <c r="AB5968" s="14"/>
    </row>
    <row r="5969" spans="1:28" hidden="1" x14ac:dyDescent="0.3">
      <c r="A5969" t="s">
        <v>17422</v>
      </c>
      <c r="B5969" t="s">
        <v>16</v>
      </c>
      <c r="C5969" t="s">
        <v>17</v>
      </c>
      <c r="D5969">
        <v>2011</v>
      </c>
      <c r="E5969" t="s">
        <v>17423</v>
      </c>
      <c r="F5969">
        <v>7.6</v>
      </c>
      <c r="G5969">
        <v>51000</v>
      </c>
      <c r="H5969" t="s">
        <v>5933</v>
      </c>
      <c r="I5969" t="s">
        <v>5934</v>
      </c>
      <c r="J5969" t="s">
        <v>3866</v>
      </c>
      <c r="K5969" t="s">
        <v>5936</v>
      </c>
      <c r="L5969">
        <v>94000000</v>
      </c>
      <c r="M5969">
        <v>2855644</v>
      </c>
      <c r="N5969" t="s">
        <v>13589</v>
      </c>
      <c r="O5969">
        <v>146</v>
      </c>
      <c r="P5969" t="str">
        <f>IF(Table1[[#This Row],[score]]&gt;=8.5,"High",IF(Table1[[#This Row],[score]]&gt;=7,"Medium","Low"))</f>
        <v>Medium</v>
      </c>
      <c r="Q5969" s="5">
        <f>Table1[[#This Row],[gross]]-Table1[[#This Row],[budget]]</f>
        <v>-91144356</v>
      </c>
      <c r="R5969" s="5" t="str">
        <f>IF(Table1[[#This Row],[Profit]]&gt;0,"Profit","Loss")</f>
        <v>Loss</v>
      </c>
      <c r="S5969" s="6" t="str">
        <f>FLOOR(Table1[[#This Row],[year]]-1900,10)+1900 &amp; "-" &amp; FLOOR(Table1[[#This Row],[year]]-1890,10)+1900</f>
        <v>2010-2020</v>
      </c>
      <c r="T5969" s="14" t="s">
        <v>21872</v>
      </c>
      <c r="AB5969" s="14"/>
    </row>
    <row r="5970" spans="1:28" hidden="1" x14ac:dyDescent="0.3">
      <c r="A5970" t="s">
        <v>17248</v>
      </c>
      <c r="B5970" t="s">
        <v>16</v>
      </c>
      <c r="C5970" t="s">
        <v>41</v>
      </c>
      <c r="D5970">
        <v>2011</v>
      </c>
      <c r="E5970" t="s">
        <v>17010</v>
      </c>
      <c r="F5970">
        <v>3.2</v>
      </c>
      <c r="G5970">
        <v>12000</v>
      </c>
      <c r="H5970" t="s">
        <v>11867</v>
      </c>
      <c r="I5970" t="s">
        <v>8432</v>
      </c>
      <c r="J5970" t="s">
        <v>17249</v>
      </c>
      <c r="K5970" t="s">
        <v>30</v>
      </c>
      <c r="L5970">
        <v>10000000</v>
      </c>
      <c r="M5970">
        <v>2530394</v>
      </c>
      <c r="N5970" t="s">
        <v>31</v>
      </c>
      <c r="O5970">
        <v>97</v>
      </c>
      <c r="P5970" t="str">
        <f>IF(Table1[[#This Row],[score]]&gt;=8.5,"High",IF(Table1[[#This Row],[score]]&gt;=7,"Medium","Low"))</f>
        <v>Low</v>
      </c>
      <c r="Q5970" s="5">
        <f>Table1[[#This Row],[gross]]-Table1[[#This Row],[budget]]</f>
        <v>-7469606</v>
      </c>
      <c r="R5970" s="5" t="str">
        <f>IF(Table1[[#This Row],[Profit]]&gt;0,"Profit","Loss")</f>
        <v>Loss</v>
      </c>
      <c r="S5970" s="6" t="str">
        <f>FLOOR(Table1[[#This Row],[year]]-1900,10)+1900 &amp; "-" &amp; FLOOR(Table1[[#This Row],[year]]-1890,10)+1900</f>
        <v>2010-2020</v>
      </c>
      <c r="T5970" s="14" t="s">
        <v>21835</v>
      </c>
      <c r="AB5970" s="14"/>
    </row>
    <row r="5971" spans="1:28" hidden="1" x14ac:dyDescent="0.3">
      <c r="A5971" t="s">
        <v>17437</v>
      </c>
      <c r="B5971" t="s">
        <v>16</v>
      </c>
      <c r="C5971" t="s">
        <v>17</v>
      </c>
      <c r="D5971">
        <v>2011</v>
      </c>
      <c r="E5971" t="s">
        <v>17352</v>
      </c>
      <c r="F5971">
        <v>6.1</v>
      </c>
      <c r="G5971">
        <v>31000</v>
      </c>
      <c r="H5971" t="s">
        <v>8017</v>
      </c>
      <c r="I5971" t="s">
        <v>10963</v>
      </c>
      <c r="J5971" t="s">
        <v>8017</v>
      </c>
      <c r="K5971" t="s">
        <v>22</v>
      </c>
      <c r="L5971">
        <f>20500000</f>
        <v>20500000</v>
      </c>
      <c r="M5971">
        <v>2435325</v>
      </c>
      <c r="N5971" t="s">
        <v>17438</v>
      </c>
      <c r="O5971">
        <v>123</v>
      </c>
      <c r="P5971" t="str">
        <f>IF(Table1[[#This Row],[score]]&gt;=8.5,"High",IF(Table1[[#This Row],[score]]&gt;=7,"Medium","Low"))</f>
        <v>Low</v>
      </c>
      <c r="Q5971" s="5">
        <f>Table1[[#This Row],[gross]]-Table1[[#This Row],[budget]]</f>
        <v>-18064675</v>
      </c>
      <c r="R5971" s="5" t="str">
        <f>IF(Table1[[#This Row],[Profit]]&gt;0,"Profit","Loss")</f>
        <v>Loss</v>
      </c>
      <c r="S5971" s="6" t="str">
        <f>FLOOR(Table1[[#This Row],[year]]-1900,10)+1900 &amp; "-" &amp; FLOOR(Table1[[#This Row],[year]]-1890,10)+1900</f>
        <v>2010-2020</v>
      </c>
      <c r="T5971" s="14" t="s">
        <v>21844</v>
      </c>
      <c r="AB5971" s="14"/>
    </row>
    <row r="5972" spans="1:28" hidden="1" x14ac:dyDescent="0.3">
      <c r="A5972" t="s">
        <v>17472</v>
      </c>
      <c r="B5972" t="s">
        <v>443</v>
      </c>
      <c r="C5972" t="s">
        <v>104</v>
      </c>
      <c r="D5972">
        <v>2011</v>
      </c>
      <c r="E5972" t="s">
        <v>17473</v>
      </c>
      <c r="F5972">
        <v>7.9</v>
      </c>
      <c r="G5972">
        <v>44000</v>
      </c>
      <c r="H5972" t="s">
        <v>17474</v>
      </c>
      <c r="I5972" t="s">
        <v>17475</v>
      </c>
      <c r="J5972" t="s">
        <v>17476</v>
      </c>
      <c r="K5972" t="s">
        <v>17477</v>
      </c>
      <c r="L5972">
        <f>20500000</f>
        <v>20500000</v>
      </c>
      <c r="M5972">
        <v>2099472</v>
      </c>
      <c r="N5972" t="s">
        <v>17478</v>
      </c>
      <c r="O5972">
        <v>157</v>
      </c>
      <c r="P5972" t="str">
        <f>IF(Table1[[#This Row],[score]]&gt;=8.5,"High",IF(Table1[[#This Row],[score]]&gt;=7,"Medium","Low"))</f>
        <v>Medium</v>
      </c>
      <c r="Q5972" s="5">
        <f>Table1[[#This Row],[gross]]-Table1[[#This Row],[budget]]</f>
        <v>-18400528</v>
      </c>
      <c r="R5972" s="5" t="str">
        <f>IF(Table1[[#This Row],[Profit]]&gt;0,"Profit","Loss")</f>
        <v>Loss</v>
      </c>
      <c r="S5972" s="6" t="str">
        <f>FLOOR(Table1[[#This Row],[year]]-1900,10)+1900 &amp; "-" &amp; FLOOR(Table1[[#This Row],[year]]-1890,10)+1900</f>
        <v>2010-2020</v>
      </c>
      <c r="T5972" s="14" t="s">
        <v>21880</v>
      </c>
      <c r="AB5972" s="14"/>
    </row>
    <row r="5973" spans="1:28" hidden="1" x14ac:dyDescent="0.3">
      <c r="A5973" t="s">
        <v>17351</v>
      </c>
      <c r="B5973" t="s">
        <v>16</v>
      </c>
      <c r="C5973" t="s">
        <v>17</v>
      </c>
      <c r="D5973">
        <v>2011</v>
      </c>
      <c r="E5973" t="s">
        <v>17352</v>
      </c>
      <c r="F5973">
        <v>6.3</v>
      </c>
      <c r="G5973">
        <v>12000</v>
      </c>
      <c r="H5973" t="s">
        <v>4105</v>
      </c>
      <c r="I5973" t="s">
        <v>4105</v>
      </c>
      <c r="J5973" t="s">
        <v>13485</v>
      </c>
      <c r="K5973" t="s">
        <v>22</v>
      </c>
      <c r="L5973">
        <v>15000000</v>
      </c>
      <c r="M5973">
        <v>2042203</v>
      </c>
      <c r="N5973" t="s">
        <v>17353</v>
      </c>
      <c r="O5973">
        <v>119</v>
      </c>
      <c r="P5973" t="str">
        <f>IF(Table1[[#This Row],[score]]&gt;=8.5,"High",IF(Table1[[#This Row],[score]]&gt;=7,"Medium","Low"))</f>
        <v>Low</v>
      </c>
      <c r="Q5973" s="5">
        <f>Table1[[#This Row],[gross]]-Table1[[#This Row],[budget]]</f>
        <v>-12957797</v>
      </c>
      <c r="R5973" s="5" t="str">
        <f>IF(Table1[[#This Row],[Profit]]&gt;0,"Profit","Loss")</f>
        <v>Loss</v>
      </c>
      <c r="S5973" s="6" t="str">
        <f>FLOOR(Table1[[#This Row],[year]]-1900,10)+1900 &amp; "-" &amp; FLOOR(Table1[[#This Row],[year]]-1890,10)+1900</f>
        <v>2010-2020</v>
      </c>
      <c r="T5973" s="14" t="s">
        <v>21844</v>
      </c>
      <c r="AB5973" s="14"/>
    </row>
    <row r="5974" spans="1:28" hidden="1" x14ac:dyDescent="0.3">
      <c r="A5974" t="s">
        <v>17273</v>
      </c>
      <c r="B5974" t="s">
        <v>1974</v>
      </c>
      <c r="C5974" t="s">
        <v>17</v>
      </c>
      <c r="D5974">
        <v>2011</v>
      </c>
      <c r="E5974" t="s">
        <v>17274</v>
      </c>
      <c r="F5974">
        <v>6.9</v>
      </c>
      <c r="G5974">
        <v>93000</v>
      </c>
      <c r="H5974" t="s">
        <v>17275</v>
      </c>
      <c r="I5974" t="s">
        <v>17275</v>
      </c>
      <c r="J5974" t="s">
        <v>17276</v>
      </c>
      <c r="K5974" t="s">
        <v>30</v>
      </c>
      <c r="L5974">
        <v>100000</v>
      </c>
      <c r="M5974">
        <v>1938783</v>
      </c>
      <c r="N5974" t="s">
        <v>17277</v>
      </c>
      <c r="O5974">
        <v>92</v>
      </c>
      <c r="P5974" t="str">
        <f>IF(Table1[[#This Row],[score]]&gt;=8.5,"High",IF(Table1[[#This Row],[score]]&gt;=7,"Medium","Low"))</f>
        <v>Low</v>
      </c>
      <c r="Q5974" s="5">
        <f>Table1[[#This Row],[gross]]-Table1[[#This Row],[budget]]</f>
        <v>1838783</v>
      </c>
      <c r="R5974" s="5" t="str">
        <f>IF(Table1[[#This Row],[Profit]]&gt;0,"Profit","Loss")</f>
        <v>Profit</v>
      </c>
      <c r="S5974" s="6" t="str">
        <f>FLOOR(Table1[[#This Row],[year]]-1900,10)+1900 &amp; "-" &amp; FLOOR(Table1[[#This Row],[year]]-1890,10)+1900</f>
        <v>2010-2020</v>
      </c>
      <c r="T5974" s="14" t="s">
        <v>21842</v>
      </c>
      <c r="AB5974" s="14"/>
    </row>
    <row r="5975" spans="1:28" hidden="1" x14ac:dyDescent="0.3">
      <c r="A5975" t="s">
        <v>17298</v>
      </c>
      <c r="B5975" t="s">
        <v>1974</v>
      </c>
      <c r="C5975" t="s">
        <v>17</v>
      </c>
      <c r="D5975">
        <v>2011</v>
      </c>
      <c r="E5975" t="s">
        <v>16994</v>
      </c>
      <c r="F5975">
        <v>6.6</v>
      </c>
      <c r="G5975">
        <v>57000</v>
      </c>
      <c r="H5975" t="s">
        <v>17299</v>
      </c>
      <c r="I5975" t="s">
        <v>17299</v>
      </c>
      <c r="J5975" t="s">
        <v>14700</v>
      </c>
      <c r="K5975" t="s">
        <v>30</v>
      </c>
      <c r="L5975">
        <f>20500000</f>
        <v>20500000</v>
      </c>
      <c r="M5975">
        <v>1892130</v>
      </c>
      <c r="N5975" t="s">
        <v>17300</v>
      </c>
      <c r="O5975">
        <v>83</v>
      </c>
      <c r="P5975" t="str">
        <f>IF(Table1[[#This Row],[score]]&gt;=8.5,"High",IF(Table1[[#This Row],[score]]&gt;=7,"Medium","Low"))</f>
        <v>Low</v>
      </c>
      <c r="Q5975" s="5">
        <f>Table1[[#This Row],[gross]]-Table1[[#This Row],[budget]]</f>
        <v>-18607870</v>
      </c>
      <c r="R5975" s="5" t="str">
        <f>IF(Table1[[#This Row],[Profit]]&gt;0,"Profit","Loss")</f>
        <v>Loss</v>
      </c>
      <c r="S5975" s="6" t="str">
        <f>FLOOR(Table1[[#This Row],[year]]-1900,10)+1900 &amp; "-" &amp; FLOOR(Table1[[#This Row],[year]]-1890,10)+1900</f>
        <v>2010-2020</v>
      </c>
      <c r="T5975" s="14" t="s">
        <v>21835</v>
      </c>
      <c r="AB5975" s="14"/>
    </row>
    <row r="5976" spans="1:28" hidden="1" x14ac:dyDescent="0.3">
      <c r="A5976" t="s">
        <v>17385</v>
      </c>
      <c r="B5976" t="s">
        <v>16</v>
      </c>
      <c r="C5976" t="s">
        <v>34</v>
      </c>
      <c r="D5976">
        <v>2011</v>
      </c>
      <c r="E5976" t="s">
        <v>17386</v>
      </c>
      <c r="F5976">
        <v>6.2</v>
      </c>
      <c r="G5976">
        <v>63000</v>
      </c>
      <c r="H5976" t="s">
        <v>7888</v>
      </c>
      <c r="I5976" t="s">
        <v>7888</v>
      </c>
      <c r="J5976" t="s">
        <v>17387</v>
      </c>
      <c r="K5976" t="s">
        <v>30</v>
      </c>
      <c r="L5976">
        <v>4000000</v>
      </c>
      <c r="M5976">
        <v>1874460</v>
      </c>
      <c r="N5976" t="s">
        <v>17388</v>
      </c>
      <c r="O5976">
        <v>88</v>
      </c>
      <c r="P5976" t="str">
        <f>IF(Table1[[#This Row],[score]]&gt;=8.5,"High",IF(Table1[[#This Row],[score]]&gt;=7,"Medium","Low"))</f>
        <v>Low</v>
      </c>
      <c r="Q5976" s="5">
        <f>Table1[[#This Row],[gross]]-Table1[[#This Row],[budget]]</f>
        <v>-2125540</v>
      </c>
      <c r="R5976" s="5" t="str">
        <f>IF(Table1[[#This Row],[Profit]]&gt;0,"Profit","Loss")</f>
        <v>Loss</v>
      </c>
      <c r="S5976" s="6" t="str">
        <f>FLOOR(Table1[[#This Row],[year]]-1900,10)+1900 &amp; "-" &amp; FLOOR(Table1[[#This Row],[year]]-1890,10)+1900</f>
        <v>2010-2020</v>
      </c>
      <c r="T5976" s="14" t="s">
        <v>21844</v>
      </c>
      <c r="AB5976" s="14"/>
    </row>
    <row r="5977" spans="1:28" hidden="1" x14ac:dyDescent="0.3">
      <c r="A5977" t="s">
        <v>3171</v>
      </c>
      <c r="B5977" t="s">
        <v>443</v>
      </c>
      <c r="C5977" t="s">
        <v>17</v>
      </c>
      <c r="D5977">
        <v>2011</v>
      </c>
      <c r="E5977" t="s">
        <v>17463</v>
      </c>
      <c r="F5977">
        <v>6</v>
      </c>
      <c r="G5977">
        <v>9700</v>
      </c>
      <c r="H5977" t="s">
        <v>16202</v>
      </c>
      <c r="I5977" t="s">
        <v>16202</v>
      </c>
      <c r="J5977" t="s">
        <v>17464</v>
      </c>
      <c r="K5977" t="s">
        <v>22</v>
      </c>
      <c r="L5977">
        <f t="shared" ref="L5977:L5982" si="40">20500000</f>
        <v>20500000</v>
      </c>
      <c r="M5977">
        <v>1742215</v>
      </c>
      <c r="N5977" t="s">
        <v>15628</v>
      </c>
      <c r="O5977">
        <v>129</v>
      </c>
      <c r="P5977" t="str">
        <f>IF(Table1[[#This Row],[score]]&gt;=8.5,"High",IF(Table1[[#This Row],[score]]&gt;=7,"Medium","Low"))</f>
        <v>Low</v>
      </c>
      <c r="Q5977" s="5">
        <f>Table1[[#This Row],[gross]]-Table1[[#This Row],[budget]]</f>
        <v>-18757785</v>
      </c>
      <c r="R5977" s="5" t="str">
        <f>IF(Table1[[#This Row],[Profit]]&gt;0,"Profit","Loss")</f>
        <v>Loss</v>
      </c>
      <c r="S5977" s="6" t="str">
        <f>FLOOR(Table1[[#This Row],[year]]-1900,10)+1900 &amp; "-" &amp; FLOOR(Table1[[#This Row],[year]]-1890,10)+1900</f>
        <v>2010-2020</v>
      </c>
      <c r="T5977" s="14" t="s">
        <v>21844</v>
      </c>
      <c r="AB5977" s="14"/>
    </row>
    <row r="5978" spans="1:28" hidden="1" x14ac:dyDescent="0.3">
      <c r="A5978" t="s">
        <v>17288</v>
      </c>
      <c r="B5978" t="s">
        <v>443</v>
      </c>
      <c r="C5978" t="s">
        <v>17</v>
      </c>
      <c r="D5978">
        <v>2011</v>
      </c>
      <c r="E5978" t="s">
        <v>17289</v>
      </c>
      <c r="F5978">
        <v>7.7</v>
      </c>
      <c r="G5978">
        <v>79000</v>
      </c>
      <c r="H5978" t="s">
        <v>9979</v>
      </c>
      <c r="I5978" t="s">
        <v>17290</v>
      </c>
      <c r="J5978" t="s">
        <v>11058</v>
      </c>
      <c r="K5978" t="s">
        <v>30</v>
      </c>
      <c r="L5978">
        <f t="shared" si="40"/>
        <v>20500000</v>
      </c>
      <c r="M5978">
        <v>1688710</v>
      </c>
      <c r="N5978" t="s">
        <v>17291</v>
      </c>
      <c r="O5978">
        <v>98</v>
      </c>
      <c r="P5978" t="str">
        <f>IF(Table1[[#This Row],[score]]&gt;=8.5,"High",IF(Table1[[#This Row],[score]]&gt;=7,"Medium","Low"))</f>
        <v>Medium</v>
      </c>
      <c r="Q5978" s="5">
        <f>Table1[[#This Row],[gross]]-Table1[[#This Row],[budget]]</f>
        <v>-18811290</v>
      </c>
      <c r="R5978" s="5" t="str">
        <f>IF(Table1[[#This Row],[Profit]]&gt;0,"Profit","Loss")</f>
        <v>Loss</v>
      </c>
      <c r="S5978" s="6" t="str">
        <f>FLOOR(Table1[[#This Row],[year]]-1900,10)+1900 &amp; "-" &amp; FLOOR(Table1[[#This Row],[year]]-1890,10)+1900</f>
        <v>2010-2020</v>
      </c>
      <c r="T5978" s="14" t="s">
        <v>21842</v>
      </c>
      <c r="AB5978" s="14"/>
    </row>
    <row r="5979" spans="1:28" hidden="1" x14ac:dyDescent="0.3">
      <c r="A5979" t="s">
        <v>17166</v>
      </c>
      <c r="B5979" t="s">
        <v>16</v>
      </c>
      <c r="C5979" t="s">
        <v>25</v>
      </c>
      <c r="D5979">
        <v>2011</v>
      </c>
      <c r="E5979" t="s">
        <v>17167</v>
      </c>
      <c r="F5979">
        <v>6.7</v>
      </c>
      <c r="G5979">
        <v>38000</v>
      </c>
      <c r="H5979" t="s">
        <v>17168</v>
      </c>
      <c r="I5979" t="s">
        <v>17169</v>
      </c>
      <c r="J5979" t="s">
        <v>4497</v>
      </c>
      <c r="K5979" t="s">
        <v>248</v>
      </c>
      <c r="L5979">
        <f t="shared" si="40"/>
        <v>20500000</v>
      </c>
      <c r="M5979">
        <v>1680778</v>
      </c>
      <c r="N5979" t="s">
        <v>16578</v>
      </c>
      <c r="O5979">
        <v>100</v>
      </c>
      <c r="P5979" t="str">
        <f>IF(Table1[[#This Row],[score]]&gt;=8.5,"High",IF(Table1[[#This Row],[score]]&gt;=7,"Medium","Low"))</f>
        <v>Low</v>
      </c>
      <c r="Q5979" s="5">
        <f>Table1[[#This Row],[gross]]-Table1[[#This Row],[budget]]</f>
        <v>-18819222</v>
      </c>
      <c r="R5979" s="5" t="str">
        <f>IF(Table1[[#This Row],[Profit]]&gt;0,"Profit","Loss")</f>
        <v>Loss</v>
      </c>
      <c r="S5979" s="6" t="str">
        <f>FLOOR(Table1[[#This Row],[year]]-1900,10)+1900 &amp; "-" &amp; FLOOR(Table1[[#This Row],[year]]-1890,10)+1900</f>
        <v>2010-2020</v>
      </c>
      <c r="T5979" s="14" t="s">
        <v>21836</v>
      </c>
      <c r="AB5979" s="14"/>
    </row>
    <row r="5980" spans="1:28" hidden="1" x14ac:dyDescent="0.3">
      <c r="A5980" t="s">
        <v>17224</v>
      </c>
      <c r="B5980" t="s">
        <v>443</v>
      </c>
      <c r="C5980" t="s">
        <v>17</v>
      </c>
      <c r="D5980">
        <v>2011</v>
      </c>
      <c r="E5980" t="s">
        <v>17225</v>
      </c>
      <c r="F5980">
        <v>7.6</v>
      </c>
      <c r="G5980">
        <v>21000</v>
      </c>
      <c r="H5980" t="s">
        <v>14709</v>
      </c>
      <c r="I5980" t="s">
        <v>17226</v>
      </c>
      <c r="J5980" t="s">
        <v>14710</v>
      </c>
      <c r="K5980" t="s">
        <v>9786</v>
      </c>
      <c r="L5980">
        <f t="shared" si="40"/>
        <v>20500000</v>
      </c>
      <c r="M5980">
        <v>1470679</v>
      </c>
      <c r="N5980" t="s">
        <v>17227</v>
      </c>
      <c r="O5980">
        <v>95</v>
      </c>
      <c r="P5980" t="str">
        <f>IF(Table1[[#This Row],[score]]&gt;=8.5,"High",IF(Table1[[#This Row],[score]]&gt;=7,"Medium","Low"))</f>
        <v>Medium</v>
      </c>
      <c r="Q5980" s="5">
        <f>Table1[[#This Row],[gross]]-Table1[[#This Row],[budget]]</f>
        <v>-19029321</v>
      </c>
      <c r="R5980" s="5" t="str">
        <f>IF(Table1[[#This Row],[Profit]]&gt;0,"Profit","Loss")</f>
        <v>Loss</v>
      </c>
      <c r="S5980" s="6" t="str">
        <f>FLOOR(Table1[[#This Row],[year]]-1900,10)+1900 &amp; "-" &amp; FLOOR(Table1[[#This Row],[year]]-1890,10)+1900</f>
        <v>2010-2020</v>
      </c>
      <c r="T5980" s="14" t="s">
        <v>21875</v>
      </c>
      <c r="AB5980" s="14"/>
    </row>
    <row r="5981" spans="1:28" hidden="1" x14ac:dyDescent="0.3">
      <c r="A5981" t="s">
        <v>17360</v>
      </c>
      <c r="B5981" t="s">
        <v>443</v>
      </c>
      <c r="C5981" t="s">
        <v>17</v>
      </c>
      <c r="D5981">
        <v>2011</v>
      </c>
      <c r="E5981" t="s">
        <v>17361</v>
      </c>
      <c r="F5981">
        <v>6.7</v>
      </c>
      <c r="G5981">
        <v>6500</v>
      </c>
      <c r="H5981" t="s">
        <v>17362</v>
      </c>
      <c r="I5981" t="s">
        <v>17362</v>
      </c>
      <c r="J5981" t="s">
        <v>17363</v>
      </c>
      <c r="K5981" t="s">
        <v>448</v>
      </c>
      <c r="L5981">
        <f t="shared" si="40"/>
        <v>20500000</v>
      </c>
      <c r="M5981">
        <v>1389920</v>
      </c>
      <c r="N5981" t="s">
        <v>17364</v>
      </c>
      <c r="O5981">
        <v>122</v>
      </c>
      <c r="P5981" t="str">
        <f>IF(Table1[[#This Row],[score]]&gt;=8.5,"High",IF(Table1[[#This Row],[score]]&gt;=7,"Medium","Low"))</f>
        <v>Low</v>
      </c>
      <c r="Q5981" s="5">
        <f>Table1[[#This Row],[gross]]-Table1[[#This Row],[budget]]</f>
        <v>-19110080</v>
      </c>
      <c r="R5981" s="5" t="str">
        <f>IF(Table1[[#This Row],[Profit]]&gt;0,"Profit","Loss")</f>
        <v>Loss</v>
      </c>
      <c r="S5981" s="6" t="str">
        <f>FLOOR(Table1[[#This Row],[year]]-1900,10)+1900 &amp; "-" &amp; FLOOR(Table1[[#This Row],[year]]-1890,10)+1900</f>
        <v>2010-2020</v>
      </c>
      <c r="T5981" s="14" t="s">
        <v>21835</v>
      </c>
      <c r="AB5981" s="14"/>
    </row>
    <row r="5982" spans="1:28" hidden="1" x14ac:dyDescent="0.3">
      <c r="A5982" t="s">
        <v>17414</v>
      </c>
      <c r="B5982" t="s">
        <v>16</v>
      </c>
      <c r="C5982" t="s">
        <v>41</v>
      </c>
      <c r="D5982">
        <v>2011</v>
      </c>
      <c r="E5982" t="s">
        <v>17415</v>
      </c>
      <c r="F5982">
        <v>6.1</v>
      </c>
      <c r="G5982">
        <v>22000</v>
      </c>
      <c r="H5982" t="s">
        <v>17416</v>
      </c>
      <c r="I5982" t="s">
        <v>17416</v>
      </c>
      <c r="J5982" t="s">
        <v>17417</v>
      </c>
      <c r="K5982" t="s">
        <v>30</v>
      </c>
      <c r="L5982">
        <f t="shared" si="40"/>
        <v>20500000</v>
      </c>
      <c r="M5982">
        <v>1378947</v>
      </c>
      <c r="N5982" t="s">
        <v>13454</v>
      </c>
      <c r="O5982">
        <v>95</v>
      </c>
      <c r="P5982" t="str">
        <f>IF(Table1[[#This Row],[score]]&gt;=8.5,"High",IF(Table1[[#This Row],[score]]&gt;=7,"Medium","Low"))</f>
        <v>Low</v>
      </c>
      <c r="Q5982" s="5">
        <f>Table1[[#This Row],[gross]]-Table1[[#This Row],[budget]]</f>
        <v>-19121053</v>
      </c>
      <c r="R5982" s="5" t="str">
        <f>IF(Table1[[#This Row],[Profit]]&gt;0,"Profit","Loss")</f>
        <v>Loss</v>
      </c>
      <c r="S5982" s="6" t="str">
        <f>FLOOR(Table1[[#This Row],[year]]-1900,10)+1900 &amp; "-" &amp; FLOOR(Table1[[#This Row],[year]]-1890,10)+1900</f>
        <v>2010-2020</v>
      </c>
      <c r="T5982" s="14" t="s">
        <v>21873</v>
      </c>
      <c r="AB5982" s="14"/>
    </row>
    <row r="5983" spans="1:28" hidden="1" x14ac:dyDescent="0.3">
      <c r="A5983" t="s">
        <v>17228</v>
      </c>
      <c r="B5983" t="s">
        <v>443</v>
      </c>
      <c r="C5983" t="s">
        <v>63</v>
      </c>
      <c r="D5983">
        <v>2011</v>
      </c>
      <c r="E5983" t="s">
        <v>17229</v>
      </c>
      <c r="F5983">
        <v>6.6</v>
      </c>
      <c r="G5983">
        <v>18000</v>
      </c>
      <c r="H5983" t="s">
        <v>17230</v>
      </c>
      <c r="I5983" t="s">
        <v>17231</v>
      </c>
      <c r="J5983" t="s">
        <v>17232</v>
      </c>
      <c r="K5983" t="s">
        <v>248</v>
      </c>
      <c r="L5983">
        <v>2000000</v>
      </c>
      <c r="M5983">
        <v>1349387</v>
      </c>
      <c r="N5983" t="s">
        <v>17233</v>
      </c>
      <c r="O5983">
        <v>119</v>
      </c>
      <c r="P5983" t="str">
        <f>IF(Table1[[#This Row],[score]]&gt;=8.5,"High",IF(Table1[[#This Row],[score]]&gt;=7,"Medium","Low"))</f>
        <v>Low</v>
      </c>
      <c r="Q5983" s="5">
        <f>Table1[[#This Row],[gross]]-Table1[[#This Row],[budget]]</f>
        <v>-650613</v>
      </c>
      <c r="R5983" s="5" t="str">
        <f>IF(Table1[[#This Row],[Profit]]&gt;0,"Profit","Loss")</f>
        <v>Loss</v>
      </c>
      <c r="S5983" s="6" t="str">
        <f>FLOOR(Table1[[#This Row],[year]]-1900,10)+1900 &amp; "-" &amp; FLOOR(Table1[[#This Row],[year]]-1890,10)+1900</f>
        <v>2010-2020</v>
      </c>
      <c r="T5983" s="14" t="s">
        <v>21836</v>
      </c>
      <c r="AB5983" s="14"/>
    </row>
    <row r="5984" spans="1:28" hidden="1" x14ac:dyDescent="0.3">
      <c r="A5984" t="s">
        <v>17408</v>
      </c>
      <c r="B5984" t="s">
        <v>16</v>
      </c>
      <c r="C5984" t="s">
        <v>104</v>
      </c>
      <c r="D5984">
        <v>2011</v>
      </c>
      <c r="E5984" t="s">
        <v>16963</v>
      </c>
      <c r="F5984">
        <v>5.7</v>
      </c>
      <c r="G5984">
        <v>19000</v>
      </c>
      <c r="H5984" t="s">
        <v>17409</v>
      </c>
      <c r="I5984" t="s">
        <v>17410</v>
      </c>
      <c r="J5984" t="s">
        <v>15915</v>
      </c>
      <c r="K5984" t="s">
        <v>30</v>
      </c>
      <c r="L5984">
        <f>20500000</f>
        <v>20500000</v>
      </c>
      <c r="M5984">
        <v>1271319</v>
      </c>
      <c r="N5984" t="s">
        <v>17108</v>
      </c>
      <c r="O5984">
        <v>105</v>
      </c>
      <c r="P5984" t="str">
        <f>IF(Table1[[#This Row],[score]]&gt;=8.5,"High",IF(Table1[[#This Row],[score]]&gt;=7,"Medium","Low"))</f>
        <v>Low</v>
      </c>
      <c r="Q5984" s="5">
        <f>Table1[[#This Row],[gross]]-Table1[[#This Row],[budget]]</f>
        <v>-19228681</v>
      </c>
      <c r="R5984" s="5" t="str">
        <f>IF(Table1[[#This Row],[Profit]]&gt;0,"Profit","Loss")</f>
        <v>Loss</v>
      </c>
      <c r="S5984" s="6" t="str">
        <f>FLOOR(Table1[[#This Row],[year]]-1900,10)+1900 &amp; "-" &amp; FLOOR(Table1[[#This Row],[year]]-1890,10)+1900</f>
        <v>2010-2020</v>
      </c>
      <c r="T5984" s="14" t="s">
        <v>21844</v>
      </c>
      <c r="AB5984" s="14"/>
    </row>
    <row r="5985" spans="1:28" hidden="1" x14ac:dyDescent="0.3">
      <c r="A5985" t="s">
        <v>17368</v>
      </c>
      <c r="B5985" t="s">
        <v>443</v>
      </c>
      <c r="C5985" t="s">
        <v>17</v>
      </c>
      <c r="D5985">
        <v>2011</v>
      </c>
      <c r="E5985" t="s">
        <v>17369</v>
      </c>
      <c r="F5985">
        <v>7.6</v>
      </c>
      <c r="G5985">
        <v>29000</v>
      </c>
      <c r="H5985" t="s">
        <v>17370</v>
      </c>
      <c r="I5985" t="s">
        <v>17370</v>
      </c>
      <c r="J5985" t="s">
        <v>17371</v>
      </c>
      <c r="K5985" t="s">
        <v>22</v>
      </c>
      <c r="L5985">
        <f>20500000</f>
        <v>20500000</v>
      </c>
      <c r="M5985">
        <v>1192003</v>
      </c>
      <c r="N5985" t="s">
        <v>17372</v>
      </c>
      <c r="O5985">
        <v>97</v>
      </c>
      <c r="P5985" t="str">
        <f>IF(Table1[[#This Row],[score]]&gt;=8.5,"High",IF(Table1[[#This Row],[score]]&gt;=7,"Medium","Low"))</f>
        <v>Medium</v>
      </c>
      <c r="Q5985" s="5">
        <f>Table1[[#This Row],[gross]]-Table1[[#This Row],[budget]]</f>
        <v>-19307997</v>
      </c>
      <c r="R5985" s="5" t="str">
        <f>IF(Table1[[#This Row],[Profit]]&gt;0,"Profit","Loss")</f>
        <v>Loss</v>
      </c>
      <c r="S5985" s="6" t="str">
        <f>FLOOR(Table1[[#This Row],[year]]-1900,10)+1900 &amp; "-" &amp; FLOOR(Table1[[#This Row],[year]]-1890,10)+1900</f>
        <v>2010-2020</v>
      </c>
      <c r="T5985" s="14" t="s">
        <v>21844</v>
      </c>
      <c r="AB5985" s="14"/>
    </row>
    <row r="5986" spans="1:28" hidden="1" x14ac:dyDescent="0.3">
      <c r="A5986" t="s">
        <v>17117</v>
      </c>
      <c r="B5986" t="s">
        <v>16</v>
      </c>
      <c r="C5986" t="s">
        <v>63</v>
      </c>
      <c r="D5986">
        <v>2011</v>
      </c>
      <c r="E5986" t="s">
        <v>17118</v>
      </c>
      <c r="F5986">
        <v>7.1</v>
      </c>
      <c r="G5986">
        <v>47000</v>
      </c>
      <c r="H5986" t="s">
        <v>8380</v>
      </c>
      <c r="I5986" t="s">
        <v>8380</v>
      </c>
      <c r="J5986" t="s">
        <v>15562</v>
      </c>
      <c r="K5986" t="s">
        <v>30</v>
      </c>
      <c r="L5986">
        <v>12000000</v>
      </c>
      <c r="M5986">
        <v>1188194</v>
      </c>
      <c r="N5986" t="s">
        <v>17108</v>
      </c>
      <c r="O5986">
        <v>106</v>
      </c>
      <c r="P5986" t="str">
        <f>IF(Table1[[#This Row],[score]]&gt;=8.5,"High",IF(Table1[[#This Row],[score]]&gt;=7,"Medium","Low"))</f>
        <v>Medium</v>
      </c>
      <c r="Q5986" s="5">
        <f>Table1[[#This Row],[gross]]-Table1[[#This Row],[budget]]</f>
        <v>-10811806</v>
      </c>
      <c r="R5986" s="5" t="str">
        <f>IF(Table1[[#This Row],[Profit]]&gt;0,"Profit","Loss")</f>
        <v>Loss</v>
      </c>
      <c r="S5986" s="6" t="str">
        <f>FLOOR(Table1[[#This Row],[year]]-1900,10)+1900 &amp; "-" &amp; FLOOR(Table1[[#This Row],[year]]-1890,10)+1900</f>
        <v>2010-2020</v>
      </c>
      <c r="T5986" s="14" t="s">
        <v>21861</v>
      </c>
      <c r="AB5986" s="14"/>
    </row>
    <row r="5987" spans="1:28" hidden="1" x14ac:dyDescent="0.3">
      <c r="A5987" t="s">
        <v>17278</v>
      </c>
      <c r="B5987" t="s">
        <v>16</v>
      </c>
      <c r="C5987" t="s">
        <v>17</v>
      </c>
      <c r="D5987">
        <v>2011</v>
      </c>
      <c r="E5987" t="s">
        <v>17279</v>
      </c>
      <c r="F5987">
        <v>7.1</v>
      </c>
      <c r="G5987">
        <v>58000</v>
      </c>
      <c r="H5987" t="s">
        <v>13097</v>
      </c>
      <c r="I5987" t="s">
        <v>17280</v>
      </c>
      <c r="J5987" t="s">
        <v>8921</v>
      </c>
      <c r="K5987" t="s">
        <v>22</v>
      </c>
      <c r="L5987">
        <f>20500000</f>
        <v>20500000</v>
      </c>
      <c r="M5987">
        <v>933352</v>
      </c>
      <c r="N5987" t="s">
        <v>6500</v>
      </c>
      <c r="O5987">
        <v>92</v>
      </c>
      <c r="P5987" t="str">
        <f>IF(Table1[[#This Row],[score]]&gt;=8.5,"High",IF(Table1[[#This Row],[score]]&gt;=7,"Medium","Low"))</f>
        <v>Medium</v>
      </c>
      <c r="Q5987" s="5">
        <f>Table1[[#This Row],[gross]]-Table1[[#This Row],[budget]]</f>
        <v>-19566648</v>
      </c>
      <c r="R5987" s="5" t="str">
        <f>IF(Table1[[#This Row],[Profit]]&gt;0,"Profit","Loss")</f>
        <v>Loss</v>
      </c>
      <c r="S5987" s="6" t="str">
        <f>FLOOR(Table1[[#This Row],[year]]-1900,10)+1900 &amp; "-" &amp; FLOOR(Table1[[#This Row],[year]]-1890,10)+1900</f>
        <v>2010-2020</v>
      </c>
      <c r="T5987" s="14" t="s">
        <v>21844</v>
      </c>
      <c r="AB5987" s="14"/>
    </row>
    <row r="5988" spans="1:28" hidden="1" x14ac:dyDescent="0.3">
      <c r="A5988" t="s">
        <v>17323</v>
      </c>
      <c r="B5988" t="s">
        <v>443</v>
      </c>
      <c r="C5988" t="s">
        <v>34</v>
      </c>
      <c r="D5988">
        <v>2011</v>
      </c>
      <c r="E5988" t="s">
        <v>17324</v>
      </c>
      <c r="F5988">
        <v>6.1</v>
      </c>
      <c r="G5988">
        <v>45000</v>
      </c>
      <c r="H5988" t="s">
        <v>17325</v>
      </c>
      <c r="I5988" t="s">
        <v>17326</v>
      </c>
      <c r="J5988" t="s">
        <v>1745</v>
      </c>
      <c r="K5988" t="s">
        <v>195</v>
      </c>
      <c r="L5988">
        <v>3000000</v>
      </c>
      <c r="M5988">
        <v>748453</v>
      </c>
      <c r="N5988" t="s">
        <v>10260</v>
      </c>
      <c r="O5988">
        <v>86</v>
      </c>
      <c r="P5988" t="str">
        <f>IF(Table1[[#This Row],[score]]&gt;=8.5,"High",IF(Table1[[#This Row],[score]]&gt;=7,"Medium","Low"))</f>
        <v>Low</v>
      </c>
      <c r="Q5988" s="5">
        <f>Table1[[#This Row],[gross]]-Table1[[#This Row],[budget]]</f>
        <v>-2251547</v>
      </c>
      <c r="R5988" s="5" t="str">
        <f>IF(Table1[[#This Row],[Profit]]&gt;0,"Profit","Loss")</f>
        <v>Loss</v>
      </c>
      <c r="S5988" s="6" t="str">
        <f>FLOOR(Table1[[#This Row],[year]]-1900,10)+1900 &amp; "-" &amp; FLOOR(Table1[[#This Row],[year]]-1890,10)+1900</f>
        <v>2010-2020</v>
      </c>
      <c r="T5988" s="14" t="s">
        <v>21850</v>
      </c>
      <c r="AB5988" s="14"/>
    </row>
    <row r="5989" spans="1:28" hidden="1" x14ac:dyDescent="0.3">
      <c r="A5989" t="s">
        <v>17470</v>
      </c>
      <c r="B5989" t="s">
        <v>443</v>
      </c>
      <c r="C5989" t="s">
        <v>17</v>
      </c>
      <c r="D5989">
        <v>2011</v>
      </c>
      <c r="E5989" t="s">
        <v>17471</v>
      </c>
      <c r="F5989">
        <v>7.6</v>
      </c>
      <c r="G5989">
        <v>31000</v>
      </c>
      <c r="H5989" t="s">
        <v>12605</v>
      </c>
      <c r="I5989" t="s">
        <v>12605</v>
      </c>
      <c r="J5989" t="s">
        <v>12619</v>
      </c>
      <c r="K5989" t="s">
        <v>22</v>
      </c>
      <c r="L5989">
        <f>20500000</f>
        <v>20500000</v>
      </c>
      <c r="M5989">
        <v>676111</v>
      </c>
      <c r="N5989" t="s">
        <v>15784</v>
      </c>
      <c r="O5989">
        <v>92</v>
      </c>
      <c r="P5989" t="str">
        <f>IF(Table1[[#This Row],[score]]&gt;=8.5,"High",IF(Table1[[#This Row],[score]]&gt;=7,"Medium","Low"))</f>
        <v>Medium</v>
      </c>
      <c r="Q5989" s="5">
        <f>Table1[[#This Row],[gross]]-Table1[[#This Row],[budget]]</f>
        <v>-19823889</v>
      </c>
      <c r="R5989" s="5" t="str">
        <f>IF(Table1[[#This Row],[Profit]]&gt;0,"Profit","Loss")</f>
        <v>Loss</v>
      </c>
      <c r="S5989" s="6" t="str">
        <f>FLOOR(Table1[[#This Row],[year]]-1900,10)+1900 &amp; "-" &amp; FLOOR(Table1[[#This Row],[year]]-1890,10)+1900</f>
        <v>2010-2020</v>
      </c>
      <c r="T5989" s="14" t="s">
        <v>21838</v>
      </c>
      <c r="AB5989" s="14"/>
    </row>
    <row r="5990" spans="1:28" hidden="1" x14ac:dyDescent="0.3">
      <c r="A5990" t="s">
        <v>17252</v>
      </c>
      <c r="B5990" t="s">
        <v>443</v>
      </c>
      <c r="C5990" t="s">
        <v>34</v>
      </c>
      <c r="D5990">
        <v>2011</v>
      </c>
      <c r="E5990" t="s">
        <v>17253</v>
      </c>
      <c r="F5990">
        <v>6.4</v>
      </c>
      <c r="G5990">
        <v>38000</v>
      </c>
      <c r="H5990" t="s">
        <v>17254</v>
      </c>
      <c r="I5990" t="s">
        <v>17254</v>
      </c>
      <c r="J5990" t="s">
        <v>17255</v>
      </c>
      <c r="K5990" t="s">
        <v>22</v>
      </c>
      <c r="L5990">
        <f>20500000</f>
        <v>20500000</v>
      </c>
      <c r="M5990">
        <v>450275</v>
      </c>
      <c r="N5990" t="s">
        <v>15784</v>
      </c>
      <c r="O5990">
        <v>95</v>
      </c>
      <c r="P5990" t="str">
        <f>IF(Table1[[#This Row],[score]]&gt;=8.5,"High",IF(Table1[[#This Row],[score]]&gt;=7,"Medium","Low"))</f>
        <v>Low</v>
      </c>
      <c r="Q5990" s="5">
        <f>Table1[[#This Row],[gross]]-Table1[[#This Row],[budget]]</f>
        <v>-20049725</v>
      </c>
      <c r="R5990" s="5" t="str">
        <f>IF(Table1[[#This Row],[Profit]]&gt;0,"Profit","Loss")</f>
        <v>Loss</v>
      </c>
      <c r="S5990" s="6" t="str">
        <f>FLOOR(Table1[[#This Row],[year]]-1900,10)+1900 &amp; "-" &amp; FLOOR(Table1[[#This Row],[year]]-1890,10)+1900</f>
        <v>2010-2020</v>
      </c>
      <c r="T5990" s="14" t="s">
        <v>21844</v>
      </c>
      <c r="AB5990" s="14"/>
    </row>
    <row r="5991" spans="1:28" hidden="1" x14ac:dyDescent="0.3">
      <c r="A5991" t="s">
        <v>17346</v>
      </c>
      <c r="B5991" t="s">
        <v>16</v>
      </c>
      <c r="C5991" t="s">
        <v>17</v>
      </c>
      <c r="D5991">
        <v>2011</v>
      </c>
      <c r="E5991" t="s">
        <v>17347</v>
      </c>
      <c r="F5991">
        <v>6.6</v>
      </c>
      <c r="G5991">
        <v>21000</v>
      </c>
      <c r="H5991" t="s">
        <v>17348</v>
      </c>
      <c r="I5991" t="s">
        <v>17348</v>
      </c>
      <c r="J5991" t="s">
        <v>17349</v>
      </c>
      <c r="K5991" t="s">
        <v>30</v>
      </c>
      <c r="L5991">
        <v>135000</v>
      </c>
      <c r="M5991">
        <v>424088</v>
      </c>
      <c r="N5991" t="s">
        <v>17350</v>
      </c>
      <c r="O5991">
        <v>85</v>
      </c>
      <c r="P5991" t="str">
        <f>IF(Table1[[#This Row],[score]]&gt;=8.5,"High",IF(Table1[[#This Row],[score]]&gt;=7,"Medium","Low"))</f>
        <v>Low</v>
      </c>
      <c r="Q5991" s="5">
        <f>Table1[[#This Row],[gross]]-Table1[[#This Row],[budget]]</f>
        <v>289088</v>
      </c>
      <c r="R5991" s="5" t="str">
        <f>IF(Table1[[#This Row],[Profit]]&gt;0,"Profit","Loss")</f>
        <v>Profit</v>
      </c>
      <c r="S5991" s="6" t="str">
        <f>FLOOR(Table1[[#This Row],[year]]-1900,10)+1900 &amp; "-" &amp; FLOOR(Table1[[#This Row],[year]]-1890,10)+1900</f>
        <v>2010-2020</v>
      </c>
      <c r="T5991" s="14" t="s">
        <v>21844</v>
      </c>
      <c r="AB5991" s="14"/>
    </row>
    <row r="5992" spans="1:28" hidden="1" x14ac:dyDescent="0.3">
      <c r="A5992" t="s">
        <v>17074</v>
      </c>
      <c r="B5992" t="s">
        <v>443</v>
      </c>
      <c r="C5992" t="s">
        <v>17</v>
      </c>
      <c r="D5992">
        <v>2011</v>
      </c>
      <c r="E5992" t="s">
        <v>17075</v>
      </c>
      <c r="F5992">
        <v>5.3</v>
      </c>
      <c r="G5992">
        <v>32000</v>
      </c>
      <c r="H5992" t="s">
        <v>17076</v>
      </c>
      <c r="I5992" t="s">
        <v>17076</v>
      </c>
      <c r="J5992" t="s">
        <v>16166</v>
      </c>
      <c r="K5992" t="s">
        <v>248</v>
      </c>
      <c r="L5992">
        <f>20500000</f>
        <v>20500000</v>
      </c>
      <c r="M5992">
        <v>408680</v>
      </c>
      <c r="N5992" t="s">
        <v>17077</v>
      </c>
      <c r="O5992">
        <v>101</v>
      </c>
      <c r="P5992" t="str">
        <f>IF(Table1[[#This Row],[score]]&gt;=8.5,"High",IF(Table1[[#This Row],[score]]&gt;=7,"Medium","Low"))</f>
        <v>Low</v>
      </c>
      <c r="Q5992" s="5">
        <f>Table1[[#This Row],[gross]]-Table1[[#This Row],[budget]]</f>
        <v>-20091320</v>
      </c>
      <c r="R5992" s="5" t="str">
        <f>IF(Table1[[#This Row],[Profit]]&gt;0,"Profit","Loss")</f>
        <v>Loss</v>
      </c>
      <c r="S5992" s="6" t="str">
        <f>FLOOR(Table1[[#This Row],[year]]-1900,10)+1900 &amp; "-" &amp; FLOOR(Table1[[#This Row],[year]]-1890,10)+1900</f>
        <v>2010-2020</v>
      </c>
      <c r="T5992" s="14" t="s">
        <v>21835</v>
      </c>
      <c r="AB5992" s="14"/>
    </row>
    <row r="5993" spans="1:28" hidden="1" x14ac:dyDescent="0.3">
      <c r="A5993" t="s">
        <v>17106</v>
      </c>
      <c r="B5993" t="s">
        <v>1974</v>
      </c>
      <c r="C5993" t="s">
        <v>41</v>
      </c>
      <c r="D5993">
        <v>2011</v>
      </c>
      <c r="E5993" t="s">
        <v>17107</v>
      </c>
      <c r="F5993">
        <v>6.1</v>
      </c>
      <c r="G5993">
        <v>25000</v>
      </c>
      <c r="H5993" t="s">
        <v>14663</v>
      </c>
      <c r="I5993" t="s">
        <v>14663</v>
      </c>
      <c r="J5993" t="s">
        <v>14481</v>
      </c>
      <c r="K5993" t="s">
        <v>30</v>
      </c>
      <c r="L5993">
        <f>20500000</f>
        <v>20500000</v>
      </c>
      <c r="M5993">
        <v>285984</v>
      </c>
      <c r="N5993" t="s">
        <v>17108</v>
      </c>
      <c r="O5993">
        <v>100</v>
      </c>
      <c r="P5993" t="str">
        <f>IF(Table1[[#This Row],[score]]&gt;=8.5,"High",IF(Table1[[#This Row],[score]]&gt;=7,"Medium","Low"))</f>
        <v>Low</v>
      </c>
      <c r="Q5993" s="5">
        <f>Table1[[#This Row],[gross]]-Table1[[#This Row],[budget]]</f>
        <v>-20214016</v>
      </c>
      <c r="R5993" s="5" t="str">
        <f>IF(Table1[[#This Row],[Profit]]&gt;0,"Profit","Loss")</f>
        <v>Loss</v>
      </c>
      <c r="S5993" s="6" t="str">
        <f>FLOOR(Table1[[#This Row],[year]]-1900,10)+1900 &amp; "-" &amp; FLOOR(Table1[[#This Row],[year]]-1890,10)+1900</f>
        <v>2010-2020</v>
      </c>
      <c r="T5993" s="14" t="s">
        <v>21835</v>
      </c>
      <c r="AB5993" s="14"/>
    </row>
    <row r="5994" spans="1:28" hidden="1" x14ac:dyDescent="0.3">
      <c r="A5994" t="s">
        <v>17308</v>
      </c>
      <c r="B5994" t="s">
        <v>16</v>
      </c>
      <c r="C5994" t="s">
        <v>41</v>
      </c>
      <c r="D5994">
        <v>2011</v>
      </c>
      <c r="E5994" t="s">
        <v>17309</v>
      </c>
      <c r="F5994">
        <v>6.2</v>
      </c>
      <c r="G5994">
        <v>21000</v>
      </c>
      <c r="H5994" t="s">
        <v>16448</v>
      </c>
      <c r="I5994" t="s">
        <v>17310</v>
      </c>
      <c r="J5994" t="s">
        <v>13404</v>
      </c>
      <c r="K5994" t="s">
        <v>30</v>
      </c>
      <c r="L5994">
        <f>20500000</f>
        <v>20500000</v>
      </c>
      <c r="M5994">
        <v>175706</v>
      </c>
      <c r="N5994" t="s">
        <v>17311</v>
      </c>
      <c r="O5994">
        <v>90</v>
      </c>
      <c r="P5994" t="str">
        <f>IF(Table1[[#This Row],[score]]&gt;=8.5,"High",IF(Table1[[#This Row],[score]]&gt;=7,"Medium","Low"))</f>
        <v>Low</v>
      </c>
      <c r="Q5994" s="5">
        <f>Table1[[#This Row],[gross]]-Table1[[#This Row],[budget]]</f>
        <v>-20324294</v>
      </c>
      <c r="R5994" s="5" t="str">
        <f>IF(Table1[[#This Row],[Profit]]&gt;0,"Profit","Loss")</f>
        <v>Loss</v>
      </c>
      <c r="S5994" s="6" t="str">
        <f>FLOOR(Table1[[#This Row],[year]]-1900,10)+1900 &amp; "-" &amp; FLOOR(Table1[[#This Row],[year]]-1890,10)+1900</f>
        <v>2010-2020</v>
      </c>
      <c r="T5994" s="14" t="s">
        <v>21873</v>
      </c>
      <c r="AB5994" s="14"/>
    </row>
    <row r="5995" spans="1:28" hidden="1" x14ac:dyDescent="0.3">
      <c r="A5995" t="s">
        <v>17236</v>
      </c>
      <c r="B5995" t="s">
        <v>443</v>
      </c>
      <c r="C5995" t="s">
        <v>52</v>
      </c>
      <c r="D5995">
        <v>2011</v>
      </c>
      <c r="E5995" t="s">
        <v>17237</v>
      </c>
      <c r="F5995">
        <v>3.8</v>
      </c>
      <c r="G5995">
        <v>37000</v>
      </c>
      <c r="H5995" t="s">
        <v>16001</v>
      </c>
      <c r="I5995" t="s">
        <v>16001</v>
      </c>
      <c r="J5995" t="s">
        <v>17238</v>
      </c>
      <c r="K5995" t="s">
        <v>1404</v>
      </c>
      <c r="L5995">
        <f>20500000</f>
        <v>20500000</v>
      </c>
      <c r="M5995">
        <v>170323</v>
      </c>
      <c r="N5995" t="s">
        <v>17239</v>
      </c>
      <c r="O5995">
        <v>91</v>
      </c>
      <c r="P5995" t="str">
        <f>IF(Table1[[#This Row],[score]]&gt;=8.5,"High",IF(Table1[[#This Row],[score]]&gt;=7,"Medium","Low"))</f>
        <v>Low</v>
      </c>
      <c r="Q5995" s="5">
        <f>Table1[[#This Row],[gross]]-Table1[[#This Row],[budget]]</f>
        <v>-20329677</v>
      </c>
      <c r="R5995" s="5" t="str">
        <f>IF(Table1[[#This Row],[Profit]]&gt;0,"Profit","Loss")</f>
        <v>Loss</v>
      </c>
      <c r="S5995" s="6" t="str">
        <f>FLOOR(Table1[[#This Row],[year]]-1900,10)+1900 &amp; "-" &amp; FLOOR(Table1[[#This Row],[year]]-1890,10)+1900</f>
        <v>2010-2020</v>
      </c>
      <c r="T5995" s="14" t="s">
        <v>21836</v>
      </c>
      <c r="AA5995" s="15"/>
      <c r="AB5995" s="14"/>
    </row>
    <row r="5996" spans="1:28" hidden="1" x14ac:dyDescent="0.3">
      <c r="A5996" t="s">
        <v>17330</v>
      </c>
      <c r="B5996" t="s">
        <v>16</v>
      </c>
      <c r="C5996" t="s">
        <v>17</v>
      </c>
      <c r="D5996">
        <v>2011</v>
      </c>
      <c r="E5996" t="s">
        <v>17331</v>
      </c>
      <c r="F5996">
        <v>5.8</v>
      </c>
      <c r="G5996">
        <v>36000</v>
      </c>
      <c r="H5996" t="s">
        <v>14920</v>
      </c>
      <c r="I5996" t="s">
        <v>17332</v>
      </c>
      <c r="J5996" t="s">
        <v>15003</v>
      </c>
      <c r="K5996" t="s">
        <v>30</v>
      </c>
      <c r="L5996">
        <v>3000000</v>
      </c>
      <c r="M5996">
        <v>145676</v>
      </c>
      <c r="N5996" t="s">
        <v>17333</v>
      </c>
      <c r="O5996">
        <v>112</v>
      </c>
      <c r="P5996" t="str">
        <f>IF(Table1[[#This Row],[score]]&gt;=8.5,"High",IF(Table1[[#This Row],[score]]&gt;=7,"Medium","Low"))</f>
        <v>Low</v>
      </c>
      <c r="Q5996" s="5">
        <f>Table1[[#This Row],[gross]]-Table1[[#This Row],[budget]]</f>
        <v>-2854324</v>
      </c>
      <c r="R5996" s="5" t="str">
        <f>IF(Table1[[#This Row],[Profit]]&gt;0,"Profit","Loss")</f>
        <v>Loss</v>
      </c>
      <c r="S5996" s="6" t="str">
        <f>FLOOR(Table1[[#This Row],[year]]-1900,10)+1900 &amp; "-" &amp; FLOOR(Table1[[#This Row],[year]]-1890,10)+1900</f>
        <v>2010-2020</v>
      </c>
      <c r="T5996" s="14" t="s">
        <v>21844</v>
      </c>
      <c r="AB5996" s="14"/>
    </row>
    <row r="5997" spans="1:28" hidden="1" x14ac:dyDescent="0.3">
      <c r="A5997" t="s">
        <v>17443</v>
      </c>
      <c r="B5997" t="s">
        <v>16</v>
      </c>
      <c r="C5997" t="s">
        <v>17</v>
      </c>
      <c r="D5997">
        <v>2011</v>
      </c>
      <c r="E5997" t="s">
        <v>17444</v>
      </c>
      <c r="F5997">
        <v>5.8</v>
      </c>
      <c r="G5997">
        <v>1900</v>
      </c>
      <c r="H5997" t="s">
        <v>17445</v>
      </c>
      <c r="I5997" t="s">
        <v>17446</v>
      </c>
      <c r="J5997" t="s">
        <v>16961</v>
      </c>
      <c r="K5997" t="s">
        <v>195</v>
      </c>
      <c r="L5997">
        <f>20500000</f>
        <v>20500000</v>
      </c>
      <c r="M5997">
        <v>2037</v>
      </c>
      <c r="N5997" t="s">
        <v>17447</v>
      </c>
      <c r="O5997">
        <v>92</v>
      </c>
      <c r="P5997" t="str">
        <f>IF(Table1[[#This Row],[score]]&gt;=8.5,"High",IF(Table1[[#This Row],[score]]&gt;=7,"Medium","Low"))</f>
        <v>Low</v>
      </c>
      <c r="Q5997" s="5">
        <f>Table1[[#This Row],[gross]]-Table1[[#This Row],[budget]]</f>
        <v>-20497963</v>
      </c>
      <c r="R5997" s="5" t="str">
        <f>IF(Table1[[#This Row],[Profit]]&gt;0,"Profit","Loss")</f>
        <v>Loss</v>
      </c>
      <c r="S5997" s="6" t="str">
        <f>FLOOR(Table1[[#This Row],[year]]-1900,10)+1900 &amp; "-" &amp; FLOOR(Table1[[#This Row],[year]]-1890,10)+1900</f>
        <v>2010-2020</v>
      </c>
      <c r="T5997" s="14" t="s">
        <v>21835</v>
      </c>
      <c r="AB5997" s="14"/>
    </row>
    <row r="5998" spans="1:28" hidden="1" x14ac:dyDescent="0.3">
      <c r="A5998" t="s">
        <v>10183</v>
      </c>
      <c r="B5998" t="s">
        <v>1974</v>
      </c>
      <c r="C5998" t="s">
        <v>34</v>
      </c>
      <c r="D5998">
        <v>2012</v>
      </c>
      <c r="E5998" t="s">
        <v>17482</v>
      </c>
      <c r="F5998">
        <v>8</v>
      </c>
      <c r="G5998">
        <v>1300000</v>
      </c>
      <c r="H5998" t="s">
        <v>6792</v>
      </c>
      <c r="I5998" t="s">
        <v>6792</v>
      </c>
      <c r="J5998" t="s">
        <v>4862</v>
      </c>
      <c r="K5998" t="s">
        <v>30</v>
      </c>
      <c r="L5998">
        <v>220000000</v>
      </c>
      <c r="M5998">
        <v>1518815515</v>
      </c>
      <c r="N5998" t="s">
        <v>17483</v>
      </c>
      <c r="O5998">
        <v>143</v>
      </c>
      <c r="P5998" t="str">
        <f>IF(Table1[[#This Row],[score]]&gt;=8.5,"High",IF(Table1[[#This Row],[score]]&gt;=7,"Medium","Low"))</f>
        <v>Medium</v>
      </c>
      <c r="Q5998" s="5">
        <f>Table1[[#This Row],[gross]]-Table1[[#This Row],[budget]]</f>
        <v>1298815515</v>
      </c>
      <c r="R5998" s="5" t="str">
        <f>IF(Table1[[#This Row],[Profit]]&gt;0,"Profit","Loss")</f>
        <v>Profit</v>
      </c>
      <c r="S5998" s="6" t="str">
        <f>FLOOR(Table1[[#This Row],[year]]-1900,10)+1900 &amp; "-" &amp; FLOOR(Table1[[#This Row],[year]]-1890,10)+1900</f>
        <v>2010-2020</v>
      </c>
      <c r="T5998" s="14" t="s">
        <v>21835</v>
      </c>
      <c r="AB5998" s="14"/>
    </row>
    <row r="5999" spans="1:28" hidden="1" x14ac:dyDescent="0.3">
      <c r="A5999" t="s">
        <v>17525</v>
      </c>
      <c r="B5999" t="s">
        <v>1974</v>
      </c>
      <c r="C5999" t="s">
        <v>34</v>
      </c>
      <c r="D5999">
        <v>2012</v>
      </c>
      <c r="E5999" t="s">
        <v>17526</v>
      </c>
      <c r="F5999">
        <v>7.7</v>
      </c>
      <c r="G5999">
        <v>642000</v>
      </c>
      <c r="H5999" t="s">
        <v>10556</v>
      </c>
      <c r="I5999" t="s">
        <v>10634</v>
      </c>
      <c r="J5999" t="s">
        <v>13393</v>
      </c>
      <c r="K5999" t="s">
        <v>22</v>
      </c>
      <c r="L5999">
        <v>200000000</v>
      </c>
      <c r="M5999">
        <v>1108569499</v>
      </c>
      <c r="N5999" t="s">
        <v>118</v>
      </c>
      <c r="O5999">
        <v>143</v>
      </c>
      <c r="P5999" t="str">
        <f>IF(Table1[[#This Row],[score]]&gt;=8.5,"High",IF(Table1[[#This Row],[score]]&gt;=7,"Medium","Low"))</f>
        <v>Medium</v>
      </c>
      <c r="Q5999" s="5">
        <f>Table1[[#This Row],[gross]]-Table1[[#This Row],[budget]]</f>
        <v>908569499</v>
      </c>
      <c r="R5999" s="5" t="str">
        <f>IF(Table1[[#This Row],[Profit]]&gt;0,"Profit","Loss")</f>
        <v>Profit</v>
      </c>
      <c r="S5999" s="6" t="str">
        <f>FLOOR(Table1[[#This Row],[year]]-1900,10)+1900 &amp; "-" &amp; FLOOR(Table1[[#This Row],[year]]-1890,10)+1900</f>
        <v>2010-2020</v>
      </c>
      <c r="T5999" s="14" t="s">
        <v>21835</v>
      </c>
      <c r="AB5999" s="14"/>
    </row>
    <row r="6000" spans="1:28" hidden="1" x14ac:dyDescent="0.3">
      <c r="A6000" t="s">
        <v>17490</v>
      </c>
      <c r="B6000" t="s">
        <v>1974</v>
      </c>
      <c r="C6000" t="s">
        <v>34</v>
      </c>
      <c r="D6000">
        <v>2012</v>
      </c>
      <c r="E6000" t="s">
        <v>17491</v>
      </c>
      <c r="F6000">
        <v>8.4</v>
      </c>
      <c r="G6000">
        <v>1600000</v>
      </c>
      <c r="H6000" t="s">
        <v>10175</v>
      </c>
      <c r="I6000" t="s">
        <v>14364</v>
      </c>
      <c r="J6000" t="s">
        <v>3866</v>
      </c>
      <c r="K6000" t="s">
        <v>22</v>
      </c>
      <c r="L6000" s="5">
        <v>250000000</v>
      </c>
      <c r="M6000" s="5">
        <v>1081142612</v>
      </c>
      <c r="N6000" t="s">
        <v>23</v>
      </c>
      <c r="O6000">
        <v>164</v>
      </c>
      <c r="P6000" t="str">
        <f>IF(Table1[[#This Row],[score]]&gt;=8.5,"High",IF(Table1[[#This Row],[score]]&gt;=7,"Medium","Low"))</f>
        <v>Medium</v>
      </c>
      <c r="Q6000" s="5">
        <f>Table1[[#This Row],[gross]]-Table1[[#This Row],[budget]]</f>
        <v>831142612</v>
      </c>
      <c r="R6000" s="5" t="str">
        <f>IF(Table1[[#This Row],[Profit]]&gt;0,"Profit","Loss")</f>
        <v>Profit</v>
      </c>
      <c r="S6000" s="6" t="str">
        <f>FLOOR(Table1[[#This Row],[year]]-1900,10)+1900 &amp; "-" &amp; FLOOR(Table1[[#This Row],[year]]-1890,10)+1900</f>
        <v>2010-2020</v>
      </c>
      <c r="T6000" s="14" t="s">
        <v>21835</v>
      </c>
      <c r="AB6000" s="14"/>
    </row>
    <row r="6001" spans="1:28" hidden="1" x14ac:dyDescent="0.3">
      <c r="A6001" t="s">
        <v>17486</v>
      </c>
      <c r="B6001" t="s">
        <v>1974</v>
      </c>
      <c r="C6001" t="s">
        <v>25</v>
      </c>
      <c r="D6001">
        <v>2012</v>
      </c>
      <c r="E6001" t="s">
        <v>17487</v>
      </c>
      <c r="F6001">
        <v>7.8</v>
      </c>
      <c r="G6001">
        <v>773000</v>
      </c>
      <c r="H6001" t="s">
        <v>6817</v>
      </c>
      <c r="I6001" t="s">
        <v>7884</v>
      </c>
      <c r="J6001" t="s">
        <v>13898</v>
      </c>
      <c r="K6001" t="s">
        <v>1861</v>
      </c>
      <c r="L6001">
        <v>180000000</v>
      </c>
      <c r="M6001">
        <v>1017003568</v>
      </c>
      <c r="N6001" t="s">
        <v>118</v>
      </c>
      <c r="O6001">
        <v>169</v>
      </c>
      <c r="P6001" t="str">
        <f>IF(Table1[[#This Row],[score]]&gt;=8.5,"High",IF(Table1[[#This Row],[score]]&gt;=7,"Medium","Low"))</f>
        <v>Medium</v>
      </c>
      <c r="Q6001" s="5">
        <f>Table1[[#This Row],[gross]]-Table1[[#This Row],[budget]]</f>
        <v>837003568</v>
      </c>
      <c r="R6001" s="5" t="str">
        <f>IF(Table1[[#This Row],[Profit]]&gt;0,"Profit","Loss")</f>
        <v>Profit</v>
      </c>
      <c r="S6001" s="6" t="str">
        <f>FLOOR(Table1[[#This Row],[year]]-1900,10)+1900 &amp; "-" &amp; FLOOR(Table1[[#This Row],[year]]-1890,10)+1900</f>
        <v>2010-2020</v>
      </c>
      <c r="T6001" s="14" t="s">
        <v>21835</v>
      </c>
      <c r="AB6001" s="14"/>
    </row>
    <row r="6002" spans="1:28" hidden="1" x14ac:dyDescent="0.3">
      <c r="A6002" t="s">
        <v>17731</v>
      </c>
      <c r="B6002" t="s">
        <v>33</v>
      </c>
      <c r="C6002" t="s">
        <v>390</v>
      </c>
      <c r="D6002">
        <v>2012</v>
      </c>
      <c r="E6002" t="s">
        <v>17732</v>
      </c>
      <c r="F6002">
        <v>6.5</v>
      </c>
      <c r="G6002">
        <v>197000</v>
      </c>
      <c r="H6002" t="s">
        <v>17733</v>
      </c>
      <c r="I6002" t="s">
        <v>16159</v>
      </c>
      <c r="J6002" t="s">
        <v>13749</v>
      </c>
      <c r="K6002" t="s">
        <v>30</v>
      </c>
      <c r="L6002">
        <v>95000000</v>
      </c>
      <c r="M6002">
        <v>877244782</v>
      </c>
      <c r="N6002" t="s">
        <v>15631</v>
      </c>
      <c r="O6002">
        <v>88</v>
      </c>
      <c r="P6002" t="str">
        <f>IF(Table1[[#This Row],[score]]&gt;=8.5,"High",IF(Table1[[#This Row],[score]]&gt;=7,"Medium","Low"))</f>
        <v>Low</v>
      </c>
      <c r="Q6002" s="5">
        <f>Table1[[#This Row],[gross]]-Table1[[#This Row],[budget]]</f>
        <v>782244782</v>
      </c>
      <c r="R6002" s="5" t="str">
        <f>IF(Table1[[#This Row],[Profit]]&gt;0,"Profit","Loss")</f>
        <v>Profit</v>
      </c>
      <c r="S6002" s="6" t="str">
        <f>FLOOR(Table1[[#This Row],[year]]-1900,10)+1900 &amp; "-" &amp; FLOOR(Table1[[#This Row],[year]]-1890,10)+1900</f>
        <v>2010-2020</v>
      </c>
      <c r="T6002" s="14" t="s">
        <v>21835</v>
      </c>
      <c r="AB6002" s="14"/>
    </row>
    <row r="6003" spans="1:28" hidden="1" x14ac:dyDescent="0.3">
      <c r="A6003" t="s">
        <v>17514</v>
      </c>
      <c r="B6003" t="s">
        <v>1974</v>
      </c>
      <c r="C6003" t="s">
        <v>25</v>
      </c>
      <c r="D6003">
        <v>2012</v>
      </c>
      <c r="E6003" t="s">
        <v>17515</v>
      </c>
      <c r="F6003">
        <v>5.5</v>
      </c>
      <c r="G6003">
        <v>236000</v>
      </c>
      <c r="H6003" t="s">
        <v>1865</v>
      </c>
      <c r="I6003" t="s">
        <v>15383</v>
      </c>
      <c r="J6003" t="s">
        <v>13790</v>
      </c>
      <c r="K6003" t="s">
        <v>30</v>
      </c>
      <c r="L6003">
        <v>120000000</v>
      </c>
      <c r="M6003">
        <v>829747654</v>
      </c>
      <c r="N6003" t="s">
        <v>9986</v>
      </c>
      <c r="O6003">
        <v>115</v>
      </c>
      <c r="P6003" t="str">
        <f>IF(Table1[[#This Row],[score]]&gt;=8.5,"High",IF(Table1[[#This Row],[score]]&gt;=7,"Medium","Low"))</f>
        <v>Low</v>
      </c>
      <c r="Q6003" s="5">
        <f>Table1[[#This Row],[gross]]-Table1[[#This Row],[budget]]</f>
        <v>709747654</v>
      </c>
      <c r="R6003" s="5" t="str">
        <f>IF(Table1[[#This Row],[Profit]]&gt;0,"Profit","Loss")</f>
        <v>Profit</v>
      </c>
      <c r="S6003" s="6" t="str">
        <f>FLOOR(Table1[[#This Row],[year]]-1900,10)+1900 &amp; "-" &amp; FLOOR(Table1[[#This Row],[year]]-1890,10)+1900</f>
        <v>2010-2020</v>
      </c>
      <c r="T6003" s="14" t="s">
        <v>21835</v>
      </c>
      <c r="AB6003" s="14"/>
    </row>
    <row r="6004" spans="1:28" hidden="1" x14ac:dyDescent="0.3">
      <c r="A6004" t="s">
        <v>17528</v>
      </c>
      <c r="B6004" t="s">
        <v>1974</v>
      </c>
      <c r="C6004" t="s">
        <v>34</v>
      </c>
      <c r="D6004">
        <v>2012</v>
      </c>
      <c r="E6004" t="s">
        <v>17529</v>
      </c>
      <c r="F6004">
        <v>6.9</v>
      </c>
      <c r="G6004">
        <v>571000</v>
      </c>
      <c r="H6004" t="s">
        <v>15945</v>
      </c>
      <c r="I6004" t="s">
        <v>13030</v>
      </c>
      <c r="J6004" t="s">
        <v>17530</v>
      </c>
      <c r="K6004" t="s">
        <v>30</v>
      </c>
      <c r="L6004">
        <v>230000000</v>
      </c>
      <c r="M6004">
        <v>757930663</v>
      </c>
      <c r="N6004" t="s">
        <v>31</v>
      </c>
      <c r="O6004">
        <v>136</v>
      </c>
      <c r="P6004" t="str">
        <f>IF(Table1[[#This Row],[score]]&gt;=8.5,"High",IF(Table1[[#This Row],[score]]&gt;=7,"Medium","Low"))</f>
        <v>Low</v>
      </c>
      <c r="Q6004" s="5">
        <f>Table1[[#This Row],[gross]]-Table1[[#This Row],[budget]]</f>
        <v>527930663</v>
      </c>
      <c r="R6004" s="5" t="str">
        <f>IF(Table1[[#This Row],[Profit]]&gt;0,"Profit","Loss")</f>
        <v>Profit</v>
      </c>
      <c r="S6004" s="6" t="str">
        <f>FLOOR(Table1[[#This Row],[year]]-1900,10)+1900 &amp; "-" &amp; FLOOR(Table1[[#This Row],[year]]-1890,10)+1900</f>
        <v>2010-2020</v>
      </c>
      <c r="T6004" s="14" t="s">
        <v>21835</v>
      </c>
      <c r="AB6004" s="14"/>
    </row>
    <row r="6005" spans="1:28" hidden="1" x14ac:dyDescent="0.3">
      <c r="A6005" t="s">
        <v>17682</v>
      </c>
      <c r="B6005" t="s">
        <v>33</v>
      </c>
      <c r="C6005" t="s">
        <v>390</v>
      </c>
      <c r="D6005">
        <v>2012</v>
      </c>
      <c r="E6005" t="s">
        <v>17504</v>
      </c>
      <c r="F6005">
        <v>6.8</v>
      </c>
      <c r="G6005">
        <v>168000</v>
      </c>
      <c r="H6005" t="s">
        <v>10163</v>
      </c>
      <c r="I6005" t="s">
        <v>10163</v>
      </c>
      <c r="J6005" t="s">
        <v>7926</v>
      </c>
      <c r="K6005" t="s">
        <v>30</v>
      </c>
      <c r="L6005">
        <v>145000000</v>
      </c>
      <c r="M6005">
        <v>746921274</v>
      </c>
      <c r="N6005" t="s">
        <v>10077</v>
      </c>
      <c r="O6005">
        <v>93</v>
      </c>
      <c r="P6005" t="str">
        <f>IF(Table1[[#This Row],[score]]&gt;=8.5,"High",IF(Table1[[#This Row],[score]]&gt;=7,"Medium","Low"))</f>
        <v>Low</v>
      </c>
      <c r="Q6005" s="5">
        <f>Table1[[#This Row],[gross]]-Table1[[#This Row],[budget]]</f>
        <v>601921274</v>
      </c>
      <c r="R6005" s="5" t="str">
        <f>IF(Table1[[#This Row],[Profit]]&gt;0,"Profit","Loss")</f>
        <v>Profit</v>
      </c>
      <c r="S6005" s="6" t="str">
        <f>FLOOR(Table1[[#This Row],[year]]-1900,10)+1900 &amp; "-" &amp; FLOOR(Table1[[#This Row],[year]]-1890,10)+1900</f>
        <v>2010-2020</v>
      </c>
      <c r="T6005" s="14" t="s">
        <v>21835</v>
      </c>
      <c r="AB6005" s="14"/>
    </row>
    <row r="6006" spans="1:28" hidden="1" x14ac:dyDescent="0.3">
      <c r="A6006" t="s">
        <v>17488</v>
      </c>
      <c r="B6006" t="s">
        <v>1974</v>
      </c>
      <c r="C6006" t="s">
        <v>34</v>
      </c>
      <c r="D6006">
        <v>2012</v>
      </c>
      <c r="E6006" t="s">
        <v>17489</v>
      </c>
      <c r="F6006">
        <v>7.2</v>
      </c>
      <c r="G6006">
        <v>862000</v>
      </c>
      <c r="H6006" t="s">
        <v>4420</v>
      </c>
      <c r="I6006" t="s">
        <v>4420</v>
      </c>
      <c r="J6006" t="s">
        <v>16610</v>
      </c>
      <c r="K6006" t="s">
        <v>30</v>
      </c>
      <c r="L6006">
        <v>78000000</v>
      </c>
      <c r="M6006">
        <v>694394724</v>
      </c>
      <c r="N6006" t="s">
        <v>14559</v>
      </c>
      <c r="O6006">
        <v>142</v>
      </c>
      <c r="P6006" t="str">
        <f>IF(Table1[[#This Row],[score]]&gt;=8.5,"High",IF(Table1[[#This Row],[score]]&gt;=7,"Medium","Low"))</f>
        <v>Medium</v>
      </c>
      <c r="Q6006" s="5">
        <f>Table1[[#This Row],[gross]]-Table1[[#This Row],[budget]]</f>
        <v>616394724</v>
      </c>
      <c r="R6006" s="5" t="str">
        <f>IF(Table1[[#This Row],[Profit]]&gt;0,"Profit","Loss")</f>
        <v>Profit</v>
      </c>
      <c r="S6006" s="6" t="str">
        <f>FLOOR(Table1[[#This Row],[year]]-1900,10)+1900 &amp; "-" &amp; FLOOR(Table1[[#This Row],[year]]-1890,10)+1900</f>
        <v>2010-2020</v>
      </c>
      <c r="T6006" s="14" t="s">
        <v>21835</v>
      </c>
      <c r="AB6006" s="14"/>
    </row>
    <row r="6007" spans="1:28" hidden="1" x14ac:dyDescent="0.3">
      <c r="A6007" t="s">
        <v>17624</v>
      </c>
      <c r="B6007" t="s">
        <v>1974</v>
      </c>
      <c r="C6007" t="s">
        <v>34</v>
      </c>
      <c r="D6007">
        <v>2012</v>
      </c>
      <c r="E6007" t="s">
        <v>17181</v>
      </c>
      <c r="F6007">
        <v>6.8</v>
      </c>
      <c r="G6007">
        <v>342000</v>
      </c>
      <c r="H6007" t="s">
        <v>6170</v>
      </c>
      <c r="I6007" t="s">
        <v>15587</v>
      </c>
      <c r="J6007" t="s">
        <v>7558</v>
      </c>
      <c r="K6007" t="s">
        <v>30</v>
      </c>
      <c r="L6007">
        <v>225000000</v>
      </c>
      <c r="M6007">
        <v>624026776</v>
      </c>
      <c r="N6007" t="s">
        <v>31</v>
      </c>
      <c r="O6007">
        <v>106</v>
      </c>
      <c r="P6007" t="str">
        <f>IF(Table1[[#This Row],[score]]&gt;=8.5,"High",IF(Table1[[#This Row],[score]]&gt;=7,"Medium","Low"))</f>
        <v>Low</v>
      </c>
      <c r="Q6007" s="5">
        <f>Table1[[#This Row],[gross]]-Table1[[#This Row],[budget]]</f>
        <v>399026776</v>
      </c>
      <c r="R6007" s="5" t="str">
        <f>IF(Table1[[#This Row],[Profit]]&gt;0,"Profit","Loss")</f>
        <v>Profit</v>
      </c>
      <c r="S6007" s="6" t="str">
        <f>FLOOR(Table1[[#This Row],[year]]-1900,10)+1900 &amp; "-" &amp; FLOOR(Table1[[#This Row],[year]]-1890,10)+1900</f>
        <v>2010-2020</v>
      </c>
      <c r="T6007" s="14" t="s">
        <v>21835</v>
      </c>
      <c r="AB6007" s="14"/>
    </row>
    <row r="6008" spans="1:28" hidden="1" x14ac:dyDescent="0.3">
      <c r="A6008" t="s">
        <v>17616</v>
      </c>
      <c r="B6008" t="s">
        <v>33</v>
      </c>
      <c r="C6008" t="s">
        <v>25</v>
      </c>
      <c r="D6008">
        <v>2012</v>
      </c>
      <c r="E6008" t="s">
        <v>17617</v>
      </c>
      <c r="F6008">
        <v>7.9</v>
      </c>
      <c r="G6008">
        <v>594000</v>
      </c>
      <c r="H6008" t="s">
        <v>7705</v>
      </c>
      <c r="I6008" t="s">
        <v>17618</v>
      </c>
      <c r="J6008" t="s">
        <v>17619</v>
      </c>
      <c r="K6008" t="s">
        <v>30</v>
      </c>
      <c r="L6008">
        <v>120000000</v>
      </c>
      <c r="M6008">
        <v>609016565</v>
      </c>
      <c r="N6008" t="s">
        <v>9026</v>
      </c>
      <c r="O6008">
        <v>127</v>
      </c>
      <c r="P6008" t="str">
        <f>IF(Table1[[#This Row],[score]]&gt;=8.5,"High",IF(Table1[[#This Row],[score]]&gt;=7,"Medium","Low"))</f>
        <v>Medium</v>
      </c>
      <c r="Q6008" s="5">
        <f>Table1[[#This Row],[gross]]-Table1[[#This Row],[budget]]</f>
        <v>489016565</v>
      </c>
      <c r="R6008" s="5" t="str">
        <f>IF(Table1[[#This Row],[Profit]]&gt;0,"Profit","Loss")</f>
        <v>Profit</v>
      </c>
      <c r="S6008" s="6" t="str">
        <f>FLOOR(Table1[[#This Row],[year]]-1900,10)+1900 &amp; "-" &amp; FLOOR(Table1[[#This Row],[year]]-1890,10)+1900</f>
        <v>2010-2020</v>
      </c>
      <c r="T6008" s="14" t="s">
        <v>21835</v>
      </c>
      <c r="AB6008" s="14"/>
    </row>
    <row r="6009" spans="1:28" hidden="1" x14ac:dyDescent="0.3">
      <c r="A6009" t="s">
        <v>17548</v>
      </c>
      <c r="B6009" t="s">
        <v>16</v>
      </c>
      <c r="C6009" t="s">
        <v>41</v>
      </c>
      <c r="D6009">
        <v>2012</v>
      </c>
      <c r="E6009" t="s">
        <v>17506</v>
      </c>
      <c r="F6009">
        <v>6.9</v>
      </c>
      <c r="G6009">
        <v>580000</v>
      </c>
      <c r="H6009" t="s">
        <v>17549</v>
      </c>
      <c r="I6009" t="s">
        <v>17549</v>
      </c>
      <c r="J6009" t="s">
        <v>8955</v>
      </c>
      <c r="K6009" t="s">
        <v>30</v>
      </c>
      <c r="L6009">
        <v>50000000</v>
      </c>
      <c r="M6009">
        <v>549368315</v>
      </c>
      <c r="N6009" t="s">
        <v>61</v>
      </c>
      <c r="O6009">
        <v>106</v>
      </c>
      <c r="P6009" t="str">
        <f>IF(Table1[[#This Row],[score]]&gt;=8.5,"High",IF(Table1[[#This Row],[score]]&gt;=7,"Medium","Low"))</f>
        <v>Low</v>
      </c>
      <c r="Q6009" s="5">
        <f>Table1[[#This Row],[gross]]-Table1[[#This Row],[budget]]</f>
        <v>499368315</v>
      </c>
      <c r="R6009" s="5" t="str">
        <f>IF(Table1[[#This Row],[Profit]]&gt;0,"Profit","Loss")</f>
        <v>Profit</v>
      </c>
      <c r="S6009" s="6" t="str">
        <f>FLOOR(Table1[[#This Row],[year]]-1900,10)+1900 &amp; "-" &amp; FLOOR(Table1[[#This Row],[year]]-1890,10)+1900</f>
        <v>2010-2020</v>
      </c>
      <c r="T6009" s="14" t="s">
        <v>21835</v>
      </c>
      <c r="AB6009" s="14"/>
    </row>
    <row r="6010" spans="1:28" hidden="1" x14ac:dyDescent="0.3">
      <c r="A6010" t="s">
        <v>17557</v>
      </c>
      <c r="B6010" t="s">
        <v>33</v>
      </c>
      <c r="C6010" t="s">
        <v>390</v>
      </c>
      <c r="D6010">
        <v>2012</v>
      </c>
      <c r="E6010" t="s">
        <v>17558</v>
      </c>
      <c r="F6010">
        <v>7.1</v>
      </c>
      <c r="G6010">
        <v>383000</v>
      </c>
      <c r="H6010" t="s">
        <v>17559</v>
      </c>
      <c r="I6010" t="s">
        <v>10075</v>
      </c>
      <c r="J6010" t="s">
        <v>17560</v>
      </c>
      <c r="K6010" t="s">
        <v>30</v>
      </c>
      <c r="L6010">
        <v>185000000</v>
      </c>
      <c r="M6010">
        <v>538983207</v>
      </c>
      <c r="N6010" t="s">
        <v>1708</v>
      </c>
      <c r="O6010">
        <v>93</v>
      </c>
      <c r="P6010" t="str">
        <f>IF(Table1[[#This Row],[score]]&gt;=8.5,"High",IF(Table1[[#This Row],[score]]&gt;=7,"Medium","Low"))</f>
        <v>Medium</v>
      </c>
      <c r="Q6010" s="5">
        <f>Table1[[#This Row],[gross]]-Table1[[#This Row],[budget]]</f>
        <v>353983207</v>
      </c>
      <c r="R6010" s="5" t="str">
        <f>IF(Table1[[#This Row],[Profit]]&gt;0,"Profit","Loss")</f>
        <v>Profit</v>
      </c>
      <c r="S6010" s="6" t="str">
        <f>FLOOR(Table1[[#This Row],[year]]-1900,10)+1900 &amp; "-" &amp; FLOOR(Table1[[#This Row],[year]]-1890,10)+1900</f>
        <v>2010-2020</v>
      </c>
      <c r="T6010" s="14" t="s">
        <v>21835</v>
      </c>
      <c r="AB6010" s="14"/>
    </row>
    <row r="6011" spans="1:28" hidden="1" x14ac:dyDescent="0.3">
      <c r="A6011" t="s">
        <v>17601</v>
      </c>
      <c r="B6011" t="s">
        <v>33</v>
      </c>
      <c r="C6011" t="s">
        <v>390</v>
      </c>
      <c r="D6011">
        <v>2012</v>
      </c>
      <c r="E6011" t="s">
        <v>17545</v>
      </c>
      <c r="F6011">
        <v>7.7</v>
      </c>
      <c r="G6011">
        <v>390000</v>
      </c>
      <c r="H6011" t="s">
        <v>17602</v>
      </c>
      <c r="I6011" t="s">
        <v>17602</v>
      </c>
      <c r="J6011" t="s">
        <v>15044</v>
      </c>
      <c r="K6011" t="s">
        <v>30</v>
      </c>
      <c r="L6011">
        <v>165000000</v>
      </c>
      <c r="M6011">
        <v>471222889</v>
      </c>
      <c r="N6011" t="s">
        <v>599</v>
      </c>
      <c r="O6011">
        <v>101</v>
      </c>
      <c r="P6011" t="str">
        <f>IF(Table1[[#This Row],[score]]&gt;=8.5,"High",IF(Table1[[#This Row],[score]]&gt;=7,"Medium","Low"))</f>
        <v>Medium</v>
      </c>
      <c r="Q6011" s="5">
        <f>Table1[[#This Row],[gross]]-Table1[[#This Row],[budget]]</f>
        <v>306222889</v>
      </c>
      <c r="R6011" s="5" t="str">
        <f>IF(Table1[[#This Row],[Profit]]&gt;0,"Profit","Loss")</f>
        <v>Profit</v>
      </c>
      <c r="S6011" s="6" t="str">
        <f>FLOOR(Table1[[#This Row],[year]]-1900,10)+1900 &amp; "-" &amp; FLOOR(Table1[[#This Row],[year]]-1890,10)+1900</f>
        <v>2010-2020</v>
      </c>
      <c r="T6011" s="14" t="s">
        <v>21835</v>
      </c>
      <c r="AB6011" s="14"/>
    </row>
    <row r="6012" spans="1:28" hidden="1" x14ac:dyDescent="0.3">
      <c r="A6012" t="s">
        <v>10278</v>
      </c>
      <c r="B6012" t="s">
        <v>1974</v>
      </c>
      <c r="C6012" t="s">
        <v>17</v>
      </c>
      <c r="D6012">
        <v>2012</v>
      </c>
      <c r="E6012" t="s">
        <v>17485</v>
      </c>
      <c r="F6012">
        <v>7.6</v>
      </c>
      <c r="G6012">
        <v>315000</v>
      </c>
      <c r="H6012" t="s">
        <v>16412</v>
      </c>
      <c r="I6012" t="s">
        <v>7572</v>
      </c>
      <c r="J6012" t="s">
        <v>13344</v>
      </c>
      <c r="K6012" t="s">
        <v>22</v>
      </c>
      <c r="L6012">
        <v>61000000</v>
      </c>
      <c r="M6012">
        <v>441809770</v>
      </c>
      <c r="N6012" t="s">
        <v>61</v>
      </c>
      <c r="O6012">
        <v>158</v>
      </c>
      <c r="P6012" t="str">
        <f>IF(Table1[[#This Row],[score]]&gt;=8.5,"High",IF(Table1[[#This Row],[score]]&gt;=7,"Medium","Low"))</f>
        <v>Medium</v>
      </c>
      <c r="Q6012" s="5">
        <f>Table1[[#This Row],[gross]]-Table1[[#This Row],[budget]]</f>
        <v>380809770</v>
      </c>
      <c r="R6012" s="5" t="str">
        <f>IF(Table1[[#This Row],[Profit]]&gt;0,"Profit","Loss")</f>
        <v>Profit</v>
      </c>
      <c r="S6012" s="6" t="str">
        <f>FLOOR(Table1[[#This Row],[year]]-1900,10)+1900 &amp; "-" &amp; FLOOR(Table1[[#This Row],[year]]-1890,10)+1900</f>
        <v>2010-2020</v>
      </c>
      <c r="T6012" s="14" t="s">
        <v>21835</v>
      </c>
      <c r="AB6012" s="14"/>
    </row>
    <row r="6013" spans="1:28" hidden="1" x14ac:dyDescent="0.3">
      <c r="A6013" t="s">
        <v>17484</v>
      </c>
      <c r="B6013" t="s">
        <v>16</v>
      </c>
      <c r="C6013" t="s">
        <v>17</v>
      </c>
      <c r="D6013">
        <v>2012</v>
      </c>
      <c r="E6013" t="s">
        <v>17485</v>
      </c>
      <c r="F6013">
        <v>8.4</v>
      </c>
      <c r="G6013">
        <v>1400000</v>
      </c>
      <c r="H6013" t="s">
        <v>6709</v>
      </c>
      <c r="I6013" t="s">
        <v>6709</v>
      </c>
      <c r="J6013" t="s">
        <v>9790</v>
      </c>
      <c r="K6013" t="s">
        <v>30</v>
      </c>
      <c r="L6013" s="5">
        <v>100000000</v>
      </c>
      <c r="M6013" s="5">
        <v>426074373</v>
      </c>
      <c r="N6013" t="s">
        <v>13729</v>
      </c>
      <c r="O6013">
        <v>165</v>
      </c>
      <c r="P6013" t="str">
        <f>IF(Table1[[#This Row],[score]]&gt;=8.5,"High",IF(Table1[[#This Row],[score]]&gt;=7,"Medium","Low"))</f>
        <v>Medium</v>
      </c>
      <c r="Q6013" s="5">
        <f>Table1[[#This Row],[gross]]-Table1[[#This Row],[budget]]</f>
        <v>326074373</v>
      </c>
      <c r="R6013" s="5" t="str">
        <f>IF(Table1[[#This Row],[Profit]]&gt;0,"Profit","Loss")</f>
        <v>Profit</v>
      </c>
      <c r="S6013" s="6" t="str">
        <f>FLOOR(Table1[[#This Row],[year]]-1900,10)+1900 &amp; "-" &amp; FLOOR(Table1[[#This Row],[year]]-1890,10)+1900</f>
        <v>2010-2020</v>
      </c>
      <c r="T6013" s="14" t="s">
        <v>21835</v>
      </c>
      <c r="AB6013" s="14"/>
    </row>
    <row r="6014" spans="1:28" hidden="1" x14ac:dyDescent="0.3">
      <c r="A6014" t="s">
        <v>17503</v>
      </c>
      <c r="B6014" t="s">
        <v>16</v>
      </c>
      <c r="C6014" t="s">
        <v>25</v>
      </c>
      <c r="D6014">
        <v>2012</v>
      </c>
      <c r="E6014" t="s">
        <v>17504</v>
      </c>
      <c r="F6014">
        <v>7</v>
      </c>
      <c r="G6014">
        <v>578000</v>
      </c>
      <c r="H6014" t="s">
        <v>978</v>
      </c>
      <c r="I6014" t="s">
        <v>17148</v>
      </c>
      <c r="J6014" t="s">
        <v>16241</v>
      </c>
      <c r="K6014" t="s">
        <v>30</v>
      </c>
      <c r="L6014">
        <v>130000000</v>
      </c>
      <c r="M6014">
        <v>403354469</v>
      </c>
      <c r="N6014" t="s">
        <v>180</v>
      </c>
      <c r="O6014">
        <v>124</v>
      </c>
      <c r="P6014" t="str">
        <f>IF(Table1[[#This Row],[score]]&gt;=8.5,"High",IF(Table1[[#This Row],[score]]&gt;=7,"Medium","Low"))</f>
        <v>Medium</v>
      </c>
      <c r="Q6014" s="5">
        <f>Table1[[#This Row],[gross]]-Table1[[#This Row],[budget]]</f>
        <v>273354469</v>
      </c>
      <c r="R6014" s="5" t="str">
        <f>IF(Table1[[#This Row],[Profit]]&gt;0,"Profit","Loss")</f>
        <v>Profit</v>
      </c>
      <c r="S6014" s="6" t="str">
        <f>FLOOR(Table1[[#This Row],[year]]-1900,10)+1900 &amp; "-" &amp; FLOOR(Table1[[#This Row],[year]]-1890,10)+1900</f>
        <v>2010-2020</v>
      </c>
      <c r="T6014" s="14" t="s">
        <v>21835</v>
      </c>
      <c r="AB6014" s="14"/>
    </row>
    <row r="6015" spans="1:28" hidden="1" x14ac:dyDescent="0.3">
      <c r="A6015" t="s">
        <v>17532</v>
      </c>
      <c r="B6015" t="s">
        <v>1974</v>
      </c>
      <c r="C6015" t="s">
        <v>34</v>
      </c>
      <c r="D6015">
        <v>2012</v>
      </c>
      <c r="E6015" t="s">
        <v>17533</v>
      </c>
      <c r="F6015">
        <v>6.1</v>
      </c>
      <c r="G6015">
        <v>278000</v>
      </c>
      <c r="H6015" t="s">
        <v>17534</v>
      </c>
      <c r="I6015" t="s">
        <v>17535</v>
      </c>
      <c r="J6015" t="s">
        <v>13790</v>
      </c>
      <c r="K6015" t="s">
        <v>30</v>
      </c>
      <c r="L6015">
        <v>170000000</v>
      </c>
      <c r="M6015">
        <v>396592829</v>
      </c>
      <c r="N6015" t="s">
        <v>17536</v>
      </c>
      <c r="O6015">
        <v>127</v>
      </c>
      <c r="P6015" t="str">
        <f>IF(Table1[[#This Row],[score]]&gt;=8.5,"High",IF(Table1[[#This Row],[score]]&gt;=7,"Medium","Low"))</f>
        <v>Low</v>
      </c>
      <c r="Q6015" s="5">
        <f>Table1[[#This Row],[gross]]-Table1[[#This Row],[budget]]</f>
        <v>226592829</v>
      </c>
      <c r="R6015" s="5" t="str">
        <f>IF(Table1[[#This Row],[Profit]]&gt;0,"Profit","Loss")</f>
        <v>Profit</v>
      </c>
      <c r="S6015" s="6" t="str">
        <f>FLOOR(Table1[[#This Row],[year]]-1900,10)+1900 &amp; "-" &amp; FLOOR(Table1[[#This Row],[year]]-1890,10)+1900</f>
        <v>2010-2020</v>
      </c>
      <c r="T6015" s="14" t="s">
        <v>21835</v>
      </c>
      <c r="AB6015" s="14"/>
    </row>
    <row r="6016" spans="1:28" hidden="1" x14ac:dyDescent="0.3">
      <c r="A6016" t="s">
        <v>17697</v>
      </c>
      <c r="B6016" t="s">
        <v>1974</v>
      </c>
      <c r="C6016" t="s">
        <v>34</v>
      </c>
      <c r="D6016">
        <v>2012</v>
      </c>
      <c r="E6016" t="s">
        <v>17107</v>
      </c>
      <c r="F6016">
        <v>6.3</v>
      </c>
      <c r="G6016">
        <v>294000</v>
      </c>
      <c r="H6016" t="s">
        <v>15682</v>
      </c>
      <c r="I6016" t="s">
        <v>2876</v>
      </c>
      <c r="J6016" t="s">
        <v>5655</v>
      </c>
      <c r="K6016" t="s">
        <v>448</v>
      </c>
      <c r="L6016">
        <v>45000000</v>
      </c>
      <c r="M6016">
        <v>376152455</v>
      </c>
      <c r="N6016" t="s">
        <v>12121</v>
      </c>
      <c r="O6016">
        <v>92</v>
      </c>
      <c r="P6016" t="str">
        <f>IF(Table1[[#This Row],[score]]&gt;=8.5,"High",IF(Table1[[#This Row],[score]]&gt;=7,"Medium","Low"))</f>
        <v>Low</v>
      </c>
      <c r="Q6016" s="5">
        <f>Table1[[#This Row],[gross]]-Table1[[#This Row],[budget]]</f>
        <v>331152455</v>
      </c>
      <c r="R6016" s="5" t="str">
        <f>IF(Table1[[#This Row],[Profit]]&gt;0,"Profit","Loss")</f>
        <v>Profit</v>
      </c>
      <c r="S6016" s="6" t="str">
        <f>FLOOR(Table1[[#This Row],[year]]-1900,10)+1900 &amp; "-" &amp; FLOOR(Table1[[#This Row],[year]]-1890,10)+1900</f>
        <v>2010-2020</v>
      </c>
      <c r="T6016" s="14" t="s">
        <v>21835</v>
      </c>
      <c r="AB6016" s="14"/>
    </row>
    <row r="6017" spans="1:28" hidden="1" x14ac:dyDescent="0.3">
      <c r="A6017" t="s">
        <v>17575</v>
      </c>
      <c r="B6017" t="s">
        <v>33</v>
      </c>
      <c r="C6017" t="s">
        <v>390</v>
      </c>
      <c r="D6017">
        <v>2012</v>
      </c>
      <c r="E6017" t="s">
        <v>17540</v>
      </c>
      <c r="F6017">
        <v>7.1</v>
      </c>
      <c r="G6017">
        <v>232000</v>
      </c>
      <c r="H6017" t="s">
        <v>17576</v>
      </c>
      <c r="I6017" t="s">
        <v>17577</v>
      </c>
      <c r="J6017" t="s">
        <v>8432</v>
      </c>
      <c r="K6017" t="s">
        <v>30</v>
      </c>
      <c r="L6017">
        <v>85000000</v>
      </c>
      <c r="M6017">
        <v>358375603</v>
      </c>
      <c r="N6017" t="s">
        <v>31</v>
      </c>
      <c r="O6017">
        <v>91</v>
      </c>
      <c r="P6017" t="str">
        <f>IF(Table1[[#This Row],[score]]&gt;=8.5,"High",IF(Table1[[#This Row],[score]]&gt;=7,"Medium","Low"))</f>
        <v>Medium</v>
      </c>
      <c r="Q6017" s="5">
        <f>Table1[[#This Row],[gross]]-Table1[[#This Row],[budget]]</f>
        <v>273375603</v>
      </c>
      <c r="R6017" s="5" t="str">
        <f>IF(Table1[[#This Row],[Profit]]&gt;0,"Profit","Loss")</f>
        <v>Profit</v>
      </c>
      <c r="S6017" s="6" t="str">
        <f>FLOOR(Table1[[#This Row],[year]]-1900,10)+1900 &amp; "-" &amp; FLOOR(Table1[[#This Row],[year]]-1890,10)+1900</f>
        <v>2010-2020</v>
      </c>
      <c r="T6017" s="14" t="s">
        <v>21835</v>
      </c>
      <c r="AB6017" s="14"/>
    </row>
    <row r="6018" spans="1:28" hidden="1" x14ac:dyDescent="0.3">
      <c r="A6018" t="s">
        <v>17656</v>
      </c>
      <c r="B6018" t="s">
        <v>33</v>
      </c>
      <c r="C6018" t="s">
        <v>390</v>
      </c>
      <c r="D6018">
        <v>2012</v>
      </c>
      <c r="E6018" t="s">
        <v>17604</v>
      </c>
      <c r="F6018">
        <v>6.4</v>
      </c>
      <c r="G6018">
        <v>102000</v>
      </c>
      <c r="H6018" t="s">
        <v>17657</v>
      </c>
      <c r="I6018" t="s">
        <v>11275</v>
      </c>
      <c r="J6018" t="s">
        <v>15687</v>
      </c>
      <c r="K6018" t="s">
        <v>30</v>
      </c>
      <c r="L6018">
        <v>70000000</v>
      </c>
      <c r="M6018">
        <v>348840316</v>
      </c>
      <c r="N6018" t="s">
        <v>61</v>
      </c>
      <c r="O6018">
        <v>86</v>
      </c>
      <c r="P6018" t="str">
        <f>IF(Table1[[#This Row],[score]]&gt;=8.5,"High",IF(Table1[[#This Row],[score]]&gt;=7,"Medium","Low"))</f>
        <v>Low</v>
      </c>
      <c r="Q6018" s="5">
        <f>Table1[[#This Row],[gross]]-Table1[[#This Row],[budget]]</f>
        <v>278840316</v>
      </c>
      <c r="R6018" s="5" t="str">
        <f>IF(Table1[[#This Row],[Profit]]&gt;0,"Profit","Loss")</f>
        <v>Profit</v>
      </c>
      <c r="S6018" s="6" t="str">
        <f>FLOOR(Table1[[#This Row],[year]]-1900,10)+1900 &amp; "-" &amp; FLOOR(Table1[[#This Row],[year]]-1890,10)+1900</f>
        <v>2010-2020</v>
      </c>
      <c r="T6018" s="14" t="s">
        <v>21835</v>
      </c>
      <c r="AB6018" s="14"/>
    </row>
    <row r="6019" spans="1:28" hidden="1" x14ac:dyDescent="0.3">
      <c r="A6019" t="s">
        <v>17625</v>
      </c>
      <c r="B6019" t="s">
        <v>33</v>
      </c>
      <c r="C6019" t="s">
        <v>34</v>
      </c>
      <c r="D6019">
        <v>2012</v>
      </c>
      <c r="E6019" t="s">
        <v>17589</v>
      </c>
      <c r="F6019">
        <v>5.8</v>
      </c>
      <c r="G6019">
        <v>96000</v>
      </c>
      <c r="H6019" t="s">
        <v>17626</v>
      </c>
      <c r="I6019" t="s">
        <v>17627</v>
      </c>
      <c r="J6019" t="s">
        <v>14004</v>
      </c>
      <c r="K6019" t="s">
        <v>30</v>
      </c>
      <c r="L6019">
        <v>79000000</v>
      </c>
      <c r="M6019">
        <v>335260290</v>
      </c>
      <c r="N6019" t="s">
        <v>2001</v>
      </c>
      <c r="O6019">
        <v>94</v>
      </c>
      <c r="P6019" t="str">
        <f>IF(Table1[[#This Row],[score]]&gt;=8.5,"High",IF(Table1[[#This Row],[score]]&gt;=7,"Medium","Low"))</f>
        <v>Low</v>
      </c>
      <c r="Q6019" s="5">
        <f>Table1[[#This Row],[gross]]-Table1[[#This Row],[budget]]</f>
        <v>256260290</v>
      </c>
      <c r="R6019" s="5" t="str">
        <f>IF(Table1[[#This Row],[Profit]]&gt;0,"Profit","Loss")</f>
        <v>Profit</v>
      </c>
      <c r="S6019" s="6" t="str">
        <f>FLOOR(Table1[[#This Row],[year]]-1900,10)+1900 &amp; "-" &amp; FLOOR(Table1[[#This Row],[year]]-1890,10)+1900</f>
        <v>2010-2020</v>
      </c>
      <c r="T6019" s="14" t="s">
        <v>21835</v>
      </c>
      <c r="AB6019" s="14"/>
    </row>
    <row r="6020" spans="1:28" hidden="1" x14ac:dyDescent="0.3">
      <c r="A6020" t="s">
        <v>17636</v>
      </c>
      <c r="B6020" t="s">
        <v>16</v>
      </c>
      <c r="C6020" t="s">
        <v>34</v>
      </c>
      <c r="D6020">
        <v>2012</v>
      </c>
      <c r="E6020" t="s">
        <v>17637</v>
      </c>
      <c r="F6020">
        <v>6.6</v>
      </c>
      <c r="G6020">
        <v>296000</v>
      </c>
      <c r="H6020" t="s">
        <v>9449</v>
      </c>
      <c r="I6020" t="s">
        <v>3530</v>
      </c>
      <c r="J6020" t="s">
        <v>749</v>
      </c>
      <c r="K6020" t="s">
        <v>30</v>
      </c>
      <c r="L6020">
        <v>100000000</v>
      </c>
      <c r="M6020">
        <v>314975955</v>
      </c>
      <c r="N6020" t="s">
        <v>14559</v>
      </c>
      <c r="O6020">
        <v>103</v>
      </c>
      <c r="P6020" t="str">
        <f>IF(Table1[[#This Row],[score]]&gt;=8.5,"High",IF(Table1[[#This Row],[score]]&gt;=7,"Medium","Low"))</f>
        <v>Low</v>
      </c>
      <c r="Q6020" s="5">
        <f>Table1[[#This Row],[gross]]-Table1[[#This Row],[budget]]</f>
        <v>214975955</v>
      </c>
      <c r="R6020" s="5" t="str">
        <f>IF(Table1[[#This Row],[Profit]]&gt;0,"Profit","Loss")</f>
        <v>Profit</v>
      </c>
      <c r="S6020" s="6" t="str">
        <f>FLOOR(Table1[[#This Row],[year]]-1900,10)+1900 &amp; "-" &amp; FLOOR(Table1[[#This Row],[year]]-1890,10)+1900</f>
        <v>2010-2020</v>
      </c>
      <c r="T6020" s="14" t="s">
        <v>21835</v>
      </c>
      <c r="AB6020" s="14"/>
    </row>
    <row r="6021" spans="1:28" hidden="1" x14ac:dyDescent="0.3">
      <c r="A6021" t="s">
        <v>17664</v>
      </c>
      <c r="B6021" t="s">
        <v>33</v>
      </c>
      <c r="C6021" t="s">
        <v>390</v>
      </c>
      <c r="D6021">
        <v>2012</v>
      </c>
      <c r="E6021" t="s">
        <v>17617</v>
      </c>
      <c r="F6021">
        <v>7.3</v>
      </c>
      <c r="G6021">
        <v>161000</v>
      </c>
      <c r="H6021" t="s">
        <v>17665</v>
      </c>
      <c r="I6021" t="s">
        <v>15655</v>
      </c>
      <c r="J6021" t="s">
        <v>13344</v>
      </c>
      <c r="K6021" t="s">
        <v>30</v>
      </c>
      <c r="L6021">
        <v>145000000</v>
      </c>
      <c r="M6021">
        <v>306941670</v>
      </c>
      <c r="N6021" t="s">
        <v>10077</v>
      </c>
      <c r="O6021">
        <v>97</v>
      </c>
      <c r="P6021" t="str">
        <f>IF(Table1[[#This Row],[score]]&gt;=8.5,"High",IF(Table1[[#This Row],[score]]&gt;=7,"Medium","Low"))</f>
        <v>Medium</v>
      </c>
      <c r="Q6021" s="5">
        <f>Table1[[#This Row],[gross]]-Table1[[#This Row],[budget]]</f>
        <v>161941670</v>
      </c>
      <c r="R6021" s="5" t="str">
        <f>IF(Table1[[#This Row],[Profit]]&gt;0,"Profit","Loss")</f>
        <v>Profit</v>
      </c>
      <c r="S6021" s="6" t="str">
        <f>FLOOR(Table1[[#This Row],[year]]-1900,10)+1900 &amp; "-" &amp; FLOOR(Table1[[#This Row],[year]]-1890,10)+1900</f>
        <v>2010-2020</v>
      </c>
      <c r="T6021" s="14" t="s">
        <v>21835</v>
      </c>
      <c r="AB6021" s="14"/>
    </row>
    <row r="6022" spans="1:28" hidden="1" x14ac:dyDescent="0.3">
      <c r="A6022" t="s">
        <v>17569</v>
      </c>
      <c r="B6022" t="s">
        <v>1974</v>
      </c>
      <c r="C6022" t="s">
        <v>34</v>
      </c>
      <c r="D6022">
        <v>2012</v>
      </c>
      <c r="E6022" t="s">
        <v>17570</v>
      </c>
      <c r="F6022">
        <v>5.8</v>
      </c>
      <c r="G6022">
        <v>240000</v>
      </c>
      <c r="H6022" t="s">
        <v>6682</v>
      </c>
      <c r="I6022" t="s">
        <v>16371</v>
      </c>
      <c r="J6022" t="s">
        <v>17571</v>
      </c>
      <c r="K6022" t="s">
        <v>30</v>
      </c>
      <c r="L6022">
        <v>209000000</v>
      </c>
      <c r="M6022">
        <v>303025485</v>
      </c>
      <c r="N6022" t="s">
        <v>61</v>
      </c>
      <c r="O6022">
        <v>131</v>
      </c>
      <c r="P6022" t="str">
        <f>IF(Table1[[#This Row],[score]]&gt;=8.5,"High",IF(Table1[[#This Row],[score]]&gt;=7,"Medium","Low"))</f>
        <v>Low</v>
      </c>
      <c r="Q6022" s="5">
        <f>Table1[[#This Row],[gross]]-Table1[[#This Row],[budget]]</f>
        <v>94025485</v>
      </c>
      <c r="R6022" s="5" t="str">
        <f>IF(Table1[[#This Row],[Profit]]&gt;0,"Profit","Loss")</f>
        <v>Profit</v>
      </c>
      <c r="S6022" s="6" t="str">
        <f>FLOOR(Table1[[#This Row],[year]]-1900,10)+1900 &amp; "-" &amp; FLOOR(Table1[[#This Row],[year]]-1890,10)+1900</f>
        <v>2010-2020</v>
      </c>
      <c r="T6022" s="14" t="s">
        <v>21835</v>
      </c>
      <c r="AB6022" s="14"/>
    </row>
    <row r="6023" spans="1:28" hidden="1" x14ac:dyDescent="0.3">
      <c r="A6023" t="s">
        <v>17651</v>
      </c>
      <c r="B6023" t="s">
        <v>1974</v>
      </c>
      <c r="C6023" t="s">
        <v>34</v>
      </c>
      <c r="D6023">
        <v>2012</v>
      </c>
      <c r="E6023" t="s">
        <v>17652</v>
      </c>
      <c r="F6023">
        <v>5.7</v>
      </c>
      <c r="G6023">
        <v>184000</v>
      </c>
      <c r="H6023" t="s">
        <v>12971</v>
      </c>
      <c r="I6023" t="s">
        <v>17653</v>
      </c>
      <c r="J6023" t="s">
        <v>15915</v>
      </c>
      <c r="K6023" t="s">
        <v>30</v>
      </c>
      <c r="L6023">
        <v>150000000</v>
      </c>
      <c r="M6023">
        <v>301970083</v>
      </c>
      <c r="N6023" t="s">
        <v>23</v>
      </c>
      <c r="O6023">
        <v>99</v>
      </c>
      <c r="P6023" t="str">
        <f>IF(Table1[[#This Row],[score]]&gt;=8.5,"High",IF(Table1[[#This Row],[score]]&gt;=7,"Medium","Low"))</f>
        <v>Low</v>
      </c>
      <c r="Q6023" s="5">
        <f>Table1[[#This Row],[gross]]-Table1[[#This Row],[budget]]</f>
        <v>151970083</v>
      </c>
      <c r="R6023" s="5" t="str">
        <f>IF(Table1[[#This Row],[Profit]]&gt;0,"Profit","Loss")</f>
        <v>Profit</v>
      </c>
      <c r="S6023" s="6" t="str">
        <f>FLOOR(Table1[[#This Row],[year]]-1900,10)+1900 &amp; "-" &amp; FLOOR(Table1[[#This Row],[year]]-1890,10)+1900</f>
        <v>2010-2020</v>
      </c>
      <c r="T6023" s="14" t="s">
        <v>21835</v>
      </c>
      <c r="AB6023" s="14"/>
    </row>
    <row r="6024" spans="1:28" hidden="1" x14ac:dyDescent="0.3">
      <c r="A6024" t="s">
        <v>17567</v>
      </c>
      <c r="B6024" t="s">
        <v>1974</v>
      </c>
      <c r="C6024" t="s">
        <v>34</v>
      </c>
      <c r="D6024">
        <v>2012</v>
      </c>
      <c r="E6024" t="s">
        <v>17319</v>
      </c>
      <c r="F6024">
        <v>6.6</v>
      </c>
      <c r="G6024">
        <v>260000</v>
      </c>
      <c r="H6024" t="s">
        <v>12817</v>
      </c>
      <c r="I6024" t="s">
        <v>12817</v>
      </c>
      <c r="J6024" t="s">
        <v>17568</v>
      </c>
      <c r="K6024" t="s">
        <v>30</v>
      </c>
      <c r="L6024">
        <v>250000000</v>
      </c>
      <c r="M6024">
        <v>284139100</v>
      </c>
      <c r="N6024" t="s">
        <v>1708</v>
      </c>
      <c r="O6024">
        <v>132</v>
      </c>
      <c r="P6024" t="str">
        <f>IF(Table1[[#This Row],[score]]&gt;=8.5,"High",IF(Table1[[#This Row],[score]]&gt;=7,"Medium","Low"))</f>
        <v>Low</v>
      </c>
      <c r="Q6024" s="5">
        <f>Table1[[#This Row],[gross]]-Table1[[#This Row],[budget]]</f>
        <v>34139100</v>
      </c>
      <c r="R6024" s="5" t="str">
        <f>IF(Table1[[#This Row],[Profit]]&gt;0,"Profit","Loss")</f>
        <v>Profit</v>
      </c>
      <c r="S6024" s="6" t="str">
        <f>FLOOR(Table1[[#This Row],[year]]-1900,10)+1900 &amp; "-" &amp; FLOOR(Table1[[#This Row],[year]]-1890,10)+1900</f>
        <v>2010-2020</v>
      </c>
      <c r="T6024" s="14" t="s">
        <v>21835</v>
      </c>
      <c r="AB6024" s="14"/>
    </row>
    <row r="6025" spans="1:28" hidden="1" x14ac:dyDescent="0.3">
      <c r="A6025" t="s">
        <v>17596</v>
      </c>
      <c r="B6025" t="s">
        <v>1974</v>
      </c>
      <c r="C6025" t="s">
        <v>34</v>
      </c>
      <c r="D6025">
        <v>2012</v>
      </c>
      <c r="E6025" t="s">
        <v>17597</v>
      </c>
      <c r="F6025">
        <v>6.6</v>
      </c>
      <c r="G6025">
        <v>290000</v>
      </c>
      <c r="H6025" t="s">
        <v>6892</v>
      </c>
      <c r="I6025" t="s">
        <v>6892</v>
      </c>
      <c r="J6025" t="s">
        <v>12613</v>
      </c>
      <c r="K6025" t="s">
        <v>30</v>
      </c>
      <c r="L6025">
        <v>125000000</v>
      </c>
      <c r="M6025">
        <v>276144750</v>
      </c>
      <c r="N6025" t="s">
        <v>61</v>
      </c>
      <c r="O6025">
        <v>135</v>
      </c>
      <c r="P6025" t="str">
        <f>IF(Table1[[#This Row],[score]]&gt;=8.5,"High",IF(Table1[[#This Row],[score]]&gt;=7,"Medium","Low"))</f>
        <v>Low</v>
      </c>
      <c r="Q6025" s="5">
        <f>Table1[[#This Row],[gross]]-Table1[[#This Row],[budget]]</f>
        <v>151144750</v>
      </c>
      <c r="R6025" s="5" t="str">
        <f>IF(Table1[[#This Row],[Profit]]&gt;0,"Profit","Loss")</f>
        <v>Profit</v>
      </c>
      <c r="S6025" s="6" t="str">
        <f>FLOOR(Table1[[#This Row],[year]]-1900,10)+1900 &amp; "-" &amp; FLOOR(Table1[[#This Row],[year]]-1890,10)+1900</f>
        <v>2010-2020</v>
      </c>
      <c r="T6025" s="14" t="s">
        <v>21835</v>
      </c>
      <c r="AB6025" s="14"/>
    </row>
    <row r="6026" spans="1:28" hidden="1" x14ac:dyDescent="0.3">
      <c r="A6026" t="s">
        <v>17556</v>
      </c>
      <c r="B6026" t="s">
        <v>1974</v>
      </c>
      <c r="C6026" t="s">
        <v>63</v>
      </c>
      <c r="D6026">
        <v>2012</v>
      </c>
      <c r="E6026" t="s">
        <v>17515</v>
      </c>
      <c r="F6026">
        <v>7.3</v>
      </c>
      <c r="G6026">
        <v>250000</v>
      </c>
      <c r="H6026" t="s">
        <v>486</v>
      </c>
      <c r="I6026" t="s">
        <v>13959</v>
      </c>
      <c r="J6026" t="s">
        <v>4529</v>
      </c>
      <c r="K6026" t="s">
        <v>30</v>
      </c>
      <c r="L6026">
        <v>65000000</v>
      </c>
      <c r="M6026">
        <v>275293450</v>
      </c>
      <c r="N6026" t="s">
        <v>9593</v>
      </c>
      <c r="O6026">
        <v>150</v>
      </c>
      <c r="P6026" t="str">
        <f>IF(Table1[[#This Row],[score]]&gt;=8.5,"High",IF(Table1[[#This Row],[score]]&gt;=7,"Medium","Low"))</f>
        <v>Medium</v>
      </c>
      <c r="Q6026" s="5">
        <f>Table1[[#This Row],[gross]]-Table1[[#This Row],[budget]]</f>
        <v>210293450</v>
      </c>
      <c r="R6026" s="5" t="str">
        <f>IF(Table1[[#This Row],[Profit]]&gt;0,"Profit","Loss")</f>
        <v>Profit</v>
      </c>
      <c r="S6026" s="6" t="str">
        <f>FLOOR(Table1[[#This Row],[year]]-1900,10)+1900 &amp; "-" &amp; FLOOR(Table1[[#This Row],[year]]-1890,10)+1900</f>
        <v>2010-2020</v>
      </c>
      <c r="T6026" s="14" t="s">
        <v>21835</v>
      </c>
      <c r="AB6026" s="14"/>
    </row>
    <row r="6027" spans="1:28" hidden="1" x14ac:dyDescent="0.3">
      <c r="A6027" t="s">
        <v>17564</v>
      </c>
      <c r="B6027" t="s">
        <v>1974</v>
      </c>
      <c r="C6027" t="s">
        <v>41</v>
      </c>
      <c r="D6027">
        <v>2012</v>
      </c>
      <c r="E6027" t="s">
        <v>17565</v>
      </c>
      <c r="F6027">
        <v>6.2</v>
      </c>
      <c r="G6027">
        <v>252000</v>
      </c>
      <c r="H6027" t="s">
        <v>2638</v>
      </c>
      <c r="I6027" t="s">
        <v>17566</v>
      </c>
      <c r="J6027" t="s">
        <v>5628</v>
      </c>
      <c r="K6027" t="s">
        <v>30</v>
      </c>
      <c r="L6027">
        <v>150000000</v>
      </c>
      <c r="M6027">
        <v>245527149</v>
      </c>
      <c r="N6027" t="s">
        <v>23</v>
      </c>
      <c r="O6027">
        <v>113</v>
      </c>
      <c r="P6027" t="str">
        <f>IF(Table1[[#This Row],[score]]&gt;=8.5,"High",IF(Table1[[#This Row],[score]]&gt;=7,"Medium","Low"))</f>
        <v>Low</v>
      </c>
      <c r="Q6027" s="5">
        <f>Table1[[#This Row],[gross]]-Table1[[#This Row],[budget]]</f>
        <v>95527149</v>
      </c>
      <c r="R6027" s="5" t="str">
        <f>IF(Table1[[#This Row],[Profit]]&gt;0,"Profit","Loss")</f>
        <v>Profit</v>
      </c>
      <c r="S6027" s="6" t="str">
        <f>FLOOR(Table1[[#This Row],[year]]-1900,10)+1900 &amp; "-" &amp; FLOOR(Table1[[#This Row],[year]]-1890,10)+1900</f>
        <v>2010-2020</v>
      </c>
      <c r="T6027" s="14" t="s">
        <v>21835</v>
      </c>
      <c r="AB6027" s="14"/>
    </row>
    <row r="6028" spans="1:28" hidden="1" x14ac:dyDescent="0.3">
      <c r="A6028" t="s">
        <v>17621</v>
      </c>
      <c r="B6028" t="s">
        <v>16</v>
      </c>
      <c r="C6028" t="s">
        <v>34</v>
      </c>
      <c r="D6028">
        <v>2012</v>
      </c>
      <c r="E6028" t="s">
        <v>17622</v>
      </c>
      <c r="F6028">
        <v>5.4</v>
      </c>
      <c r="G6028">
        <v>136000</v>
      </c>
      <c r="H6028" t="s">
        <v>8400</v>
      </c>
      <c r="I6028" t="s">
        <v>8400</v>
      </c>
      <c r="J6028" t="s">
        <v>10733</v>
      </c>
      <c r="K6028" t="s">
        <v>5762</v>
      </c>
      <c r="L6028">
        <v>65000000</v>
      </c>
      <c r="M6028">
        <v>240159255</v>
      </c>
      <c r="N6028" t="s">
        <v>17623</v>
      </c>
      <c r="O6028">
        <v>95</v>
      </c>
      <c r="P6028" t="str">
        <f>IF(Table1[[#This Row],[score]]&gt;=8.5,"High",IF(Table1[[#This Row],[score]]&gt;=7,"Medium","Low"))</f>
        <v>Low</v>
      </c>
      <c r="Q6028" s="5">
        <f>Table1[[#This Row],[gross]]-Table1[[#This Row],[budget]]</f>
        <v>175159255</v>
      </c>
      <c r="R6028" s="5" t="str">
        <f>IF(Table1[[#This Row],[Profit]]&gt;0,"Profit","Loss")</f>
        <v>Profit</v>
      </c>
      <c r="S6028" s="6" t="str">
        <f>FLOOR(Table1[[#This Row],[year]]-1900,10)+1900 &amp; "-" &amp; FLOOR(Table1[[#This Row],[year]]-1890,10)+1900</f>
        <v>2010-2020</v>
      </c>
      <c r="T6028" s="14" t="s">
        <v>21835</v>
      </c>
      <c r="AB6028" s="14"/>
    </row>
    <row r="6029" spans="1:28" hidden="1" x14ac:dyDescent="0.3">
      <c r="A6029" t="s">
        <v>17531</v>
      </c>
      <c r="B6029" t="s">
        <v>16</v>
      </c>
      <c r="C6029" t="s">
        <v>41</v>
      </c>
      <c r="D6029">
        <v>2012</v>
      </c>
      <c r="E6029" t="s">
        <v>17485</v>
      </c>
      <c r="F6029">
        <v>7.7</v>
      </c>
      <c r="G6029">
        <v>675000</v>
      </c>
      <c r="H6029" t="s">
        <v>8105</v>
      </c>
      <c r="I6029" t="s">
        <v>8105</v>
      </c>
      <c r="J6029" t="s">
        <v>17042</v>
      </c>
      <c r="K6029" t="s">
        <v>30</v>
      </c>
      <c r="L6029">
        <v>21000000</v>
      </c>
      <c r="M6029">
        <v>236412453</v>
      </c>
      <c r="N6029" t="s">
        <v>13729</v>
      </c>
      <c r="O6029">
        <v>122</v>
      </c>
      <c r="P6029" t="str">
        <f>IF(Table1[[#This Row],[score]]&gt;=8.5,"High",IF(Table1[[#This Row],[score]]&gt;=7,"Medium","Low"))</f>
        <v>Medium</v>
      </c>
      <c r="Q6029" s="5">
        <f>Table1[[#This Row],[gross]]-Table1[[#This Row],[budget]]</f>
        <v>215412453</v>
      </c>
      <c r="R6029" s="5" t="str">
        <f>IF(Table1[[#This Row],[Profit]]&gt;0,"Profit","Loss")</f>
        <v>Profit</v>
      </c>
      <c r="S6029" s="6" t="str">
        <f>FLOOR(Table1[[#This Row],[year]]-1900,10)+1900 &amp; "-" &amp; FLOOR(Table1[[#This Row],[year]]-1890,10)+1900</f>
        <v>2010-2020</v>
      </c>
      <c r="T6029" s="14" t="s">
        <v>21835</v>
      </c>
      <c r="AB6029" s="14"/>
    </row>
    <row r="6030" spans="1:28" hidden="1" x14ac:dyDescent="0.3">
      <c r="A6030" t="s">
        <v>17609</v>
      </c>
      <c r="B6030" t="s">
        <v>16</v>
      </c>
      <c r="C6030" t="s">
        <v>41</v>
      </c>
      <c r="D6030">
        <v>2012</v>
      </c>
      <c r="E6030" t="s">
        <v>17610</v>
      </c>
      <c r="F6030">
        <v>6.7</v>
      </c>
      <c r="G6030">
        <v>206000</v>
      </c>
      <c r="H6030" t="s">
        <v>13452</v>
      </c>
      <c r="I6030" t="s">
        <v>13452</v>
      </c>
      <c r="J6030" t="s">
        <v>10551</v>
      </c>
      <c r="K6030" t="s">
        <v>30</v>
      </c>
      <c r="L6030">
        <v>50000000</v>
      </c>
      <c r="M6030">
        <v>234989584</v>
      </c>
      <c r="N6030" t="s">
        <v>61</v>
      </c>
      <c r="O6030">
        <v>113</v>
      </c>
      <c r="P6030" t="str">
        <f>IF(Table1[[#This Row],[score]]&gt;=8.5,"High",IF(Table1[[#This Row],[score]]&gt;=7,"Medium","Low"))</f>
        <v>Low</v>
      </c>
      <c r="Q6030" s="5">
        <f>Table1[[#This Row],[gross]]-Table1[[#This Row],[budget]]</f>
        <v>184989584</v>
      </c>
      <c r="R6030" s="5" t="str">
        <f>IF(Table1[[#This Row],[Profit]]&gt;0,"Profit","Loss")</f>
        <v>Profit</v>
      </c>
      <c r="S6030" s="6" t="str">
        <f>FLOOR(Table1[[#This Row],[year]]-1900,10)+1900 &amp; "-" &amp; FLOOR(Table1[[#This Row],[year]]-1890,10)+1900</f>
        <v>2010-2020</v>
      </c>
      <c r="T6030" s="14" t="s">
        <v>21835</v>
      </c>
      <c r="AB6030" s="14"/>
    </row>
    <row r="6031" spans="1:28" hidden="1" x14ac:dyDescent="0.3">
      <c r="A6031" t="s">
        <v>17511</v>
      </c>
      <c r="B6031" t="s">
        <v>16</v>
      </c>
      <c r="C6031" t="s">
        <v>63</v>
      </c>
      <c r="D6031">
        <v>2012</v>
      </c>
      <c r="E6031" t="s">
        <v>17512</v>
      </c>
      <c r="F6031">
        <v>7.7</v>
      </c>
      <c r="G6031">
        <v>585000</v>
      </c>
      <c r="H6031" t="s">
        <v>9567</v>
      </c>
      <c r="I6031" t="s">
        <v>17513</v>
      </c>
      <c r="J6031" t="s">
        <v>9567</v>
      </c>
      <c r="K6031" t="s">
        <v>30</v>
      </c>
      <c r="L6031">
        <v>44500000</v>
      </c>
      <c r="M6031">
        <v>232325503</v>
      </c>
      <c r="N6031" t="s">
        <v>23</v>
      </c>
      <c r="O6031">
        <v>120</v>
      </c>
      <c r="P6031" t="str">
        <f>IF(Table1[[#This Row],[score]]&gt;=8.5,"High",IF(Table1[[#This Row],[score]]&gt;=7,"Medium","Low"))</f>
        <v>Medium</v>
      </c>
      <c r="Q6031" s="5">
        <f>Table1[[#This Row],[gross]]-Table1[[#This Row],[budget]]</f>
        <v>187825503</v>
      </c>
      <c r="R6031" s="5" t="str">
        <f>IF(Table1[[#This Row],[Profit]]&gt;0,"Profit","Loss")</f>
        <v>Profit</v>
      </c>
      <c r="S6031" s="6" t="str">
        <f>FLOOR(Table1[[#This Row],[year]]-1900,10)+1900 &amp; "-" &amp; FLOOR(Table1[[#This Row],[year]]-1890,10)+1900</f>
        <v>2010-2020</v>
      </c>
      <c r="T6031" s="14" t="s">
        <v>21835</v>
      </c>
      <c r="AB6031" s="14"/>
    </row>
    <row r="6032" spans="1:28" hidden="1" x14ac:dyDescent="0.3">
      <c r="A6032" t="s">
        <v>17516</v>
      </c>
      <c r="B6032" t="s">
        <v>1974</v>
      </c>
      <c r="C6032" t="s">
        <v>34</v>
      </c>
      <c r="D6032">
        <v>2012</v>
      </c>
      <c r="E6032" t="s">
        <v>17498</v>
      </c>
      <c r="F6032">
        <v>7</v>
      </c>
      <c r="G6032">
        <v>317000</v>
      </c>
      <c r="H6032" t="s">
        <v>8378</v>
      </c>
      <c r="I6032" t="s">
        <v>17517</v>
      </c>
      <c r="J6032" t="s">
        <v>1462</v>
      </c>
      <c r="K6032" t="s">
        <v>30</v>
      </c>
      <c r="L6032">
        <v>60000000</v>
      </c>
      <c r="M6032">
        <v>218340595</v>
      </c>
      <c r="N6032" t="s">
        <v>44</v>
      </c>
      <c r="O6032">
        <v>130</v>
      </c>
      <c r="P6032" t="str">
        <f>IF(Table1[[#This Row],[score]]&gt;=8.5,"High",IF(Table1[[#This Row],[score]]&gt;=7,"Medium","Low"))</f>
        <v>Medium</v>
      </c>
      <c r="Q6032" s="5">
        <f>Table1[[#This Row],[gross]]-Table1[[#This Row],[budget]]</f>
        <v>158340595</v>
      </c>
      <c r="R6032" s="5" t="str">
        <f>IF(Table1[[#This Row],[Profit]]&gt;0,"Profit","Loss")</f>
        <v>Profit</v>
      </c>
      <c r="S6032" s="6" t="str">
        <f>FLOOR(Table1[[#This Row],[year]]-1900,10)+1900 &amp; "-" &amp; FLOOR(Table1[[#This Row],[year]]-1890,10)+1900</f>
        <v>2010-2020</v>
      </c>
      <c r="T6032" s="14" t="s">
        <v>21835</v>
      </c>
      <c r="AB6032" s="14"/>
    </row>
    <row r="6033" spans="1:28" hidden="1" x14ac:dyDescent="0.3">
      <c r="A6033" t="s">
        <v>17588</v>
      </c>
      <c r="B6033" t="s">
        <v>16</v>
      </c>
      <c r="C6033" t="s">
        <v>34</v>
      </c>
      <c r="D6033">
        <v>2012</v>
      </c>
      <c r="E6033" t="s">
        <v>17589</v>
      </c>
      <c r="F6033">
        <v>6.7</v>
      </c>
      <c r="G6033">
        <v>211000</v>
      </c>
      <c r="H6033" t="s">
        <v>16889</v>
      </c>
      <c r="I6033" t="s">
        <v>17590</v>
      </c>
      <c r="J6033" t="s">
        <v>4084</v>
      </c>
      <c r="K6033" t="s">
        <v>91</v>
      </c>
      <c r="L6033">
        <v>85000000</v>
      </c>
      <c r="M6033">
        <v>208076205</v>
      </c>
      <c r="N6033" t="s">
        <v>61</v>
      </c>
      <c r="O6033">
        <v>115</v>
      </c>
      <c r="P6033" t="str">
        <f>IF(Table1[[#This Row],[score]]&gt;=8.5,"High",IF(Table1[[#This Row],[score]]&gt;=7,"Medium","Low"))</f>
        <v>Low</v>
      </c>
      <c r="Q6033" s="5">
        <f>Table1[[#This Row],[gross]]-Table1[[#This Row],[budget]]</f>
        <v>123076205</v>
      </c>
      <c r="R6033" s="5" t="str">
        <f>IF(Table1[[#This Row],[Profit]]&gt;0,"Profit","Loss")</f>
        <v>Profit</v>
      </c>
      <c r="S6033" s="6" t="str">
        <f>FLOOR(Table1[[#This Row],[year]]-1900,10)+1900 &amp; "-" &amp; FLOOR(Table1[[#This Row],[year]]-1890,10)+1900</f>
        <v>2010-2020</v>
      </c>
      <c r="T6033" s="14" t="s">
        <v>21835</v>
      </c>
      <c r="AB6033" s="14"/>
    </row>
    <row r="6034" spans="1:28" hidden="1" x14ac:dyDescent="0.3">
      <c r="A6034" t="s">
        <v>17546</v>
      </c>
      <c r="B6034" t="s">
        <v>16</v>
      </c>
      <c r="C6034" t="s">
        <v>34</v>
      </c>
      <c r="D6034">
        <v>2012</v>
      </c>
      <c r="E6034" t="s">
        <v>17547</v>
      </c>
      <c r="F6034">
        <v>7.2</v>
      </c>
      <c r="G6034">
        <v>521000</v>
      </c>
      <c r="H6034" t="s">
        <v>16086</v>
      </c>
      <c r="I6034" t="s">
        <v>11996</v>
      </c>
      <c r="J6034" t="s">
        <v>16710</v>
      </c>
      <c r="K6034" t="s">
        <v>30</v>
      </c>
      <c r="L6034">
        <v>42000000</v>
      </c>
      <c r="M6034">
        <v>201585328</v>
      </c>
      <c r="N6034" t="s">
        <v>31</v>
      </c>
      <c r="O6034">
        <v>109</v>
      </c>
      <c r="P6034" t="str">
        <f>IF(Table1[[#This Row],[score]]&gt;=8.5,"High",IF(Table1[[#This Row],[score]]&gt;=7,"Medium","Low"))</f>
        <v>Medium</v>
      </c>
      <c r="Q6034" s="5">
        <f>Table1[[#This Row],[gross]]-Table1[[#This Row],[budget]]</f>
        <v>159585328</v>
      </c>
      <c r="R6034" s="5" t="str">
        <f>IF(Table1[[#This Row],[Profit]]&gt;0,"Profit","Loss")</f>
        <v>Profit</v>
      </c>
      <c r="S6034" s="6" t="str">
        <f>FLOOR(Table1[[#This Row],[year]]-1900,10)+1900 &amp; "-" &amp; FLOOR(Table1[[#This Row],[year]]-1890,10)+1900</f>
        <v>2010-2020</v>
      </c>
      <c r="T6034" s="14" t="s">
        <v>21835</v>
      </c>
      <c r="AB6034" s="14"/>
    </row>
    <row r="6035" spans="1:28" hidden="1" x14ac:dyDescent="0.3">
      <c r="A6035" t="s">
        <v>5598</v>
      </c>
      <c r="B6035" t="s">
        <v>1974</v>
      </c>
      <c r="C6035" t="s">
        <v>34</v>
      </c>
      <c r="D6035">
        <v>2012</v>
      </c>
      <c r="E6035" t="s">
        <v>17603</v>
      </c>
      <c r="F6035">
        <v>6.2</v>
      </c>
      <c r="G6035">
        <v>244000</v>
      </c>
      <c r="H6035" t="s">
        <v>12791</v>
      </c>
      <c r="I6035" t="s">
        <v>12336</v>
      </c>
      <c r="J6035" t="s">
        <v>11441</v>
      </c>
      <c r="K6035" t="s">
        <v>30</v>
      </c>
      <c r="L6035">
        <v>125000000</v>
      </c>
      <c r="M6035">
        <v>198467168</v>
      </c>
      <c r="N6035" t="s">
        <v>5598</v>
      </c>
      <c r="O6035">
        <v>118</v>
      </c>
      <c r="P6035" t="str">
        <f>IF(Table1[[#This Row],[score]]&gt;=8.5,"High",IF(Table1[[#This Row],[score]]&gt;=7,"Medium","Low"))</f>
        <v>Low</v>
      </c>
      <c r="Q6035" s="5">
        <f>Table1[[#This Row],[gross]]-Table1[[#This Row],[budget]]</f>
        <v>73467168</v>
      </c>
      <c r="R6035" s="5" t="str">
        <f>IF(Table1[[#This Row],[Profit]]&gt;0,"Profit","Loss")</f>
        <v>Profit</v>
      </c>
      <c r="S6035" s="6" t="str">
        <f>FLOOR(Table1[[#This Row],[year]]-1900,10)+1900 &amp; "-" &amp; FLOOR(Table1[[#This Row],[year]]-1890,10)+1900</f>
        <v>2010-2020</v>
      </c>
      <c r="T6035" s="14" t="s">
        <v>21835</v>
      </c>
      <c r="AB6035" s="14"/>
    </row>
    <row r="6036" spans="1:28" hidden="1" x14ac:dyDescent="0.3">
      <c r="A6036" t="s">
        <v>17508</v>
      </c>
      <c r="B6036" t="s">
        <v>1974</v>
      </c>
      <c r="C6036" t="s">
        <v>17</v>
      </c>
      <c r="D6036">
        <v>2012</v>
      </c>
      <c r="E6036" t="s">
        <v>17509</v>
      </c>
      <c r="F6036">
        <v>7.6</v>
      </c>
      <c r="G6036">
        <v>208000</v>
      </c>
      <c r="H6036" t="s">
        <v>15052</v>
      </c>
      <c r="I6036" t="s">
        <v>15053</v>
      </c>
      <c r="J6036" t="s">
        <v>11706</v>
      </c>
      <c r="K6036" t="s">
        <v>1099</v>
      </c>
      <c r="L6036">
        <v>45000000</v>
      </c>
      <c r="M6036">
        <v>198087212</v>
      </c>
      <c r="N6036" t="s">
        <v>17510</v>
      </c>
      <c r="O6036">
        <v>114</v>
      </c>
      <c r="P6036" t="str">
        <f>IF(Table1[[#This Row],[score]]&gt;=8.5,"High",IF(Table1[[#This Row],[score]]&gt;=7,"Medium","Low"))</f>
        <v>Medium</v>
      </c>
      <c r="Q6036" s="5">
        <f>Table1[[#This Row],[gross]]-Table1[[#This Row],[budget]]</f>
        <v>153087212</v>
      </c>
      <c r="R6036" s="5" t="str">
        <f>IF(Table1[[#This Row],[Profit]]&gt;0,"Profit","Loss")</f>
        <v>Profit</v>
      </c>
      <c r="S6036" s="6" t="str">
        <f>FLOOR(Table1[[#This Row],[year]]-1900,10)+1900 &amp; "-" &amp; FLOOR(Table1[[#This Row],[year]]-1890,10)+1900</f>
        <v>2010-2020</v>
      </c>
      <c r="T6036" s="14" t="s">
        <v>21835</v>
      </c>
      <c r="AB6036" s="14"/>
    </row>
    <row r="6037" spans="1:28" hidden="1" x14ac:dyDescent="0.3">
      <c r="A6037" t="s">
        <v>17695</v>
      </c>
      <c r="B6037" t="s">
        <v>1974</v>
      </c>
      <c r="C6037" t="s">
        <v>17</v>
      </c>
      <c r="D6037">
        <v>2012</v>
      </c>
      <c r="E6037" t="s">
        <v>17589</v>
      </c>
      <c r="F6037">
        <v>6.8</v>
      </c>
      <c r="G6037">
        <v>187000</v>
      </c>
      <c r="H6037" t="s">
        <v>17696</v>
      </c>
      <c r="I6037" t="s">
        <v>10684</v>
      </c>
      <c r="J6037" t="s">
        <v>13942</v>
      </c>
      <c r="K6037" t="s">
        <v>30</v>
      </c>
      <c r="L6037">
        <v>30000000</v>
      </c>
      <c r="M6037">
        <v>196114570</v>
      </c>
      <c r="N6037" t="s">
        <v>10771</v>
      </c>
      <c r="O6037">
        <v>104</v>
      </c>
      <c r="P6037" t="str">
        <f>IF(Table1[[#This Row],[score]]&gt;=8.5,"High",IF(Table1[[#This Row],[score]]&gt;=7,"Medium","Low"))</f>
        <v>Low</v>
      </c>
      <c r="Q6037" s="5">
        <f>Table1[[#This Row],[gross]]-Table1[[#This Row],[budget]]</f>
        <v>166114570</v>
      </c>
      <c r="R6037" s="5" t="str">
        <f>IF(Table1[[#This Row],[Profit]]&gt;0,"Profit","Loss")</f>
        <v>Profit</v>
      </c>
      <c r="S6037" s="6" t="str">
        <f>FLOOR(Table1[[#This Row],[year]]-1900,10)+1900 &amp; "-" &amp; FLOOR(Table1[[#This Row],[year]]-1890,10)+1900</f>
        <v>2010-2020</v>
      </c>
      <c r="T6037" s="14" t="s">
        <v>21835</v>
      </c>
      <c r="AB6037" s="14"/>
    </row>
    <row r="6038" spans="1:28" hidden="1" x14ac:dyDescent="0.3">
      <c r="A6038" t="s">
        <v>17743</v>
      </c>
      <c r="B6038" t="s">
        <v>33</v>
      </c>
      <c r="C6038" t="s">
        <v>25</v>
      </c>
      <c r="D6038">
        <v>2012</v>
      </c>
      <c r="E6038" t="s">
        <v>17652</v>
      </c>
      <c r="F6038">
        <v>5.6</v>
      </c>
      <c r="G6038">
        <v>85000</v>
      </c>
      <c r="H6038" t="s">
        <v>11195</v>
      </c>
      <c r="I6038" t="s">
        <v>11896</v>
      </c>
      <c r="J6038" t="s">
        <v>17744</v>
      </c>
      <c r="K6038" t="s">
        <v>30</v>
      </c>
      <c r="L6038">
        <v>85000000</v>
      </c>
      <c r="M6038">
        <v>183018522</v>
      </c>
      <c r="N6038" t="s">
        <v>15161</v>
      </c>
      <c r="O6038">
        <v>106</v>
      </c>
      <c r="P6038" t="str">
        <f>IF(Table1[[#This Row],[score]]&gt;=8.5,"High",IF(Table1[[#This Row],[score]]&gt;=7,"Medium","Low"))</f>
        <v>Low</v>
      </c>
      <c r="Q6038" s="5">
        <f>Table1[[#This Row],[gross]]-Table1[[#This Row],[budget]]</f>
        <v>98018522</v>
      </c>
      <c r="R6038" s="5" t="str">
        <f>IF(Table1[[#This Row],[Profit]]&gt;0,"Profit","Loss")</f>
        <v>Profit</v>
      </c>
      <c r="S6038" s="6" t="str">
        <f>FLOOR(Table1[[#This Row],[year]]-1900,10)+1900 &amp; "-" &amp; FLOOR(Table1[[#This Row],[year]]-1890,10)+1900</f>
        <v>2010-2020</v>
      </c>
      <c r="T6038" s="14" t="s">
        <v>21835</v>
      </c>
      <c r="AB6038" s="14"/>
    </row>
    <row r="6039" spans="1:28" hidden="1" x14ac:dyDescent="0.3">
      <c r="A6039" t="s">
        <v>17631</v>
      </c>
      <c r="B6039" t="s">
        <v>16</v>
      </c>
      <c r="C6039" t="s">
        <v>41</v>
      </c>
      <c r="D6039">
        <v>2012</v>
      </c>
      <c r="E6039" t="s">
        <v>17632</v>
      </c>
      <c r="F6039">
        <v>6.4</v>
      </c>
      <c r="G6039">
        <v>286000</v>
      </c>
      <c r="H6039" t="s">
        <v>13309</v>
      </c>
      <c r="I6039" t="s">
        <v>14486</v>
      </c>
      <c r="J6039" t="s">
        <v>14486</v>
      </c>
      <c r="K6039" t="s">
        <v>30</v>
      </c>
      <c r="L6039">
        <v>65000000</v>
      </c>
      <c r="M6039">
        <v>179379533</v>
      </c>
      <c r="N6039" t="s">
        <v>44</v>
      </c>
      <c r="O6039">
        <v>83</v>
      </c>
      <c r="P6039" t="str">
        <f>IF(Table1[[#This Row],[score]]&gt;=8.5,"High",IF(Table1[[#This Row],[score]]&gt;=7,"Medium","Low"))</f>
        <v>Low</v>
      </c>
      <c r="Q6039" s="5">
        <f>Table1[[#This Row],[gross]]-Table1[[#This Row],[budget]]</f>
        <v>114379533</v>
      </c>
      <c r="R6039" s="5" t="str">
        <f>IF(Table1[[#This Row],[Profit]]&gt;0,"Profit","Loss")</f>
        <v>Profit</v>
      </c>
      <c r="S6039" s="6" t="str">
        <f>FLOOR(Table1[[#This Row],[year]]-1900,10)+1900 &amp; "-" &amp; FLOOR(Table1[[#This Row],[year]]-1890,10)+1900</f>
        <v>2010-2020</v>
      </c>
      <c r="T6039" s="14" t="s">
        <v>21835</v>
      </c>
      <c r="AB6039" s="14"/>
    </row>
    <row r="6040" spans="1:28" hidden="1" x14ac:dyDescent="0.3">
      <c r="A6040" t="s">
        <v>17539</v>
      </c>
      <c r="B6040" t="s">
        <v>16</v>
      </c>
      <c r="C6040" t="s">
        <v>34</v>
      </c>
      <c r="D6040">
        <v>2012</v>
      </c>
      <c r="E6040" t="s">
        <v>17540</v>
      </c>
      <c r="F6040">
        <v>7.4</v>
      </c>
      <c r="G6040">
        <v>545000</v>
      </c>
      <c r="H6040" t="s">
        <v>14035</v>
      </c>
      <c r="I6040" t="s">
        <v>14035</v>
      </c>
      <c r="J6040" t="s">
        <v>11997</v>
      </c>
      <c r="K6040" t="s">
        <v>30</v>
      </c>
      <c r="L6040">
        <v>30000000</v>
      </c>
      <c r="M6040">
        <v>176506819</v>
      </c>
      <c r="N6040" t="s">
        <v>2075</v>
      </c>
      <c r="O6040">
        <v>113</v>
      </c>
      <c r="P6040" t="str">
        <f>IF(Table1[[#This Row],[score]]&gt;=8.5,"High",IF(Table1[[#This Row],[score]]&gt;=7,"Medium","Low"))</f>
        <v>Medium</v>
      </c>
      <c r="Q6040" s="5">
        <f>Table1[[#This Row],[gross]]-Table1[[#This Row],[budget]]</f>
        <v>146506819</v>
      </c>
      <c r="R6040" s="5" t="str">
        <f>IF(Table1[[#This Row],[Profit]]&gt;0,"Profit","Loss")</f>
        <v>Profit</v>
      </c>
      <c r="S6040" s="6" t="str">
        <f>FLOOR(Table1[[#This Row],[year]]-1900,10)+1900 &amp; "-" &amp; FLOOR(Table1[[#This Row],[year]]-1890,10)+1900</f>
        <v>2010-2020</v>
      </c>
      <c r="T6040" s="14" t="s">
        <v>21835</v>
      </c>
      <c r="AB6040" s="14"/>
    </row>
    <row r="6041" spans="1:28" hidden="1" x14ac:dyDescent="0.3">
      <c r="A6041" t="s">
        <v>17572</v>
      </c>
      <c r="B6041" t="s">
        <v>16</v>
      </c>
      <c r="C6041" t="s">
        <v>41</v>
      </c>
      <c r="D6041">
        <v>2012</v>
      </c>
      <c r="E6041" t="s">
        <v>17506</v>
      </c>
      <c r="F6041">
        <v>6.1</v>
      </c>
      <c r="G6041">
        <v>134000</v>
      </c>
      <c r="H6041" t="s">
        <v>5056</v>
      </c>
      <c r="I6041" t="s">
        <v>17573</v>
      </c>
      <c r="J6041" t="s">
        <v>14481</v>
      </c>
      <c r="K6041" t="s">
        <v>30</v>
      </c>
      <c r="L6041">
        <v>7000000</v>
      </c>
      <c r="M6041">
        <v>167739961</v>
      </c>
      <c r="N6041" t="s">
        <v>17574</v>
      </c>
      <c r="O6041">
        <v>110</v>
      </c>
      <c r="P6041" t="str">
        <f>IF(Table1[[#This Row],[score]]&gt;=8.5,"High",IF(Table1[[#This Row],[score]]&gt;=7,"Medium","Low"))</f>
        <v>Low</v>
      </c>
      <c r="Q6041" s="5">
        <f>Table1[[#This Row],[gross]]-Table1[[#This Row],[budget]]</f>
        <v>160739961</v>
      </c>
      <c r="R6041" s="5" t="str">
        <f>IF(Table1[[#This Row],[Profit]]&gt;0,"Profit","Loss")</f>
        <v>Profit</v>
      </c>
      <c r="S6041" s="6" t="str">
        <f>FLOOR(Table1[[#This Row],[year]]-1900,10)+1900 &amp; "-" &amp; FLOOR(Table1[[#This Row],[year]]-1890,10)+1900</f>
        <v>2010-2020</v>
      </c>
      <c r="T6041" s="14" t="s">
        <v>21835</v>
      </c>
      <c r="AB6041" s="14"/>
    </row>
    <row r="6042" spans="1:28" hidden="1" x14ac:dyDescent="0.3">
      <c r="A6042" t="s">
        <v>17544</v>
      </c>
      <c r="B6042" t="s">
        <v>16</v>
      </c>
      <c r="C6042" t="s">
        <v>17</v>
      </c>
      <c r="D6042">
        <v>2012</v>
      </c>
      <c r="E6042" t="s">
        <v>17545</v>
      </c>
      <c r="F6042">
        <v>7.3</v>
      </c>
      <c r="G6042">
        <v>334000</v>
      </c>
      <c r="H6042" t="s">
        <v>2030</v>
      </c>
      <c r="I6042" t="s">
        <v>14324</v>
      </c>
      <c r="J6042" t="s">
        <v>4084</v>
      </c>
      <c r="K6042" t="s">
        <v>30</v>
      </c>
      <c r="L6042">
        <v>31000000</v>
      </c>
      <c r="M6042">
        <v>161772375</v>
      </c>
      <c r="N6042" t="s">
        <v>44</v>
      </c>
      <c r="O6042">
        <v>138</v>
      </c>
      <c r="P6042" t="str">
        <f>IF(Table1[[#This Row],[score]]&gt;=8.5,"High",IF(Table1[[#This Row],[score]]&gt;=7,"Medium","Low"))</f>
        <v>Medium</v>
      </c>
      <c r="Q6042" s="5">
        <f>Table1[[#This Row],[gross]]-Table1[[#This Row],[budget]]</f>
        <v>130772375</v>
      </c>
      <c r="R6042" s="5" t="str">
        <f>IF(Table1[[#This Row],[Profit]]&gt;0,"Profit","Loss")</f>
        <v>Profit</v>
      </c>
      <c r="S6042" s="6" t="str">
        <f>FLOOR(Table1[[#This Row],[year]]-1900,10)+1900 &amp; "-" &amp; FLOOR(Table1[[#This Row],[year]]-1890,10)+1900</f>
        <v>2010-2020</v>
      </c>
      <c r="T6042" s="14" t="s">
        <v>21835</v>
      </c>
      <c r="AB6042" s="14"/>
    </row>
    <row r="6043" spans="1:28" hidden="1" x14ac:dyDescent="0.3">
      <c r="A6043" t="s">
        <v>17583</v>
      </c>
      <c r="B6043" t="s">
        <v>16</v>
      </c>
      <c r="C6043" t="s">
        <v>34</v>
      </c>
      <c r="D6043">
        <v>2012</v>
      </c>
      <c r="E6043" t="s">
        <v>17210</v>
      </c>
      <c r="F6043">
        <v>6.3</v>
      </c>
      <c r="G6043">
        <v>148000</v>
      </c>
      <c r="H6043" t="s">
        <v>17584</v>
      </c>
      <c r="I6043" t="s">
        <v>12791</v>
      </c>
      <c r="J6043" t="s">
        <v>12793</v>
      </c>
      <c r="K6043" t="s">
        <v>30</v>
      </c>
      <c r="L6043">
        <v>70000000</v>
      </c>
      <c r="M6043">
        <v>160112671</v>
      </c>
      <c r="N6043" t="s">
        <v>10771</v>
      </c>
      <c r="O6043">
        <v>88</v>
      </c>
      <c r="P6043" t="str">
        <f>IF(Table1[[#This Row],[score]]&gt;=8.5,"High",IF(Table1[[#This Row],[score]]&gt;=7,"Medium","Low"))</f>
        <v>Low</v>
      </c>
      <c r="Q6043" s="5">
        <f>Table1[[#This Row],[gross]]-Table1[[#This Row],[budget]]</f>
        <v>90112671</v>
      </c>
      <c r="R6043" s="5" t="str">
        <f>IF(Table1[[#This Row],[Profit]]&gt;0,"Profit","Loss")</f>
        <v>Profit</v>
      </c>
      <c r="S6043" s="6" t="str">
        <f>FLOOR(Table1[[#This Row],[year]]-1900,10)+1900 &amp; "-" &amp; FLOOR(Table1[[#This Row],[year]]-1890,10)+1900</f>
        <v>2010-2020</v>
      </c>
      <c r="T6043" s="14" t="s">
        <v>21835</v>
      </c>
      <c r="AB6043" s="14"/>
    </row>
    <row r="6044" spans="1:28" hidden="1" x14ac:dyDescent="0.3">
      <c r="A6044" t="s">
        <v>17551</v>
      </c>
      <c r="B6044" t="s">
        <v>1974</v>
      </c>
      <c r="C6044" t="s">
        <v>34</v>
      </c>
      <c r="D6044">
        <v>2012</v>
      </c>
      <c r="E6044" t="s">
        <v>16715</v>
      </c>
      <c r="F6044">
        <v>6.3</v>
      </c>
      <c r="G6044">
        <v>179000</v>
      </c>
      <c r="H6044" t="s">
        <v>11168</v>
      </c>
      <c r="I6044" t="s">
        <v>15524</v>
      </c>
      <c r="J6044" t="s">
        <v>7701</v>
      </c>
      <c r="K6044" t="s">
        <v>30</v>
      </c>
      <c r="L6044">
        <v>65000000</v>
      </c>
      <c r="M6044">
        <v>156491279</v>
      </c>
      <c r="N6044" t="s">
        <v>17552</v>
      </c>
      <c r="O6044">
        <v>103</v>
      </c>
      <c r="P6044" t="str">
        <f>IF(Table1[[#This Row],[score]]&gt;=8.5,"High",IF(Table1[[#This Row],[score]]&gt;=7,"Medium","Low"))</f>
        <v>Low</v>
      </c>
      <c r="Q6044" s="5">
        <f>Table1[[#This Row],[gross]]-Table1[[#This Row],[budget]]</f>
        <v>91491279</v>
      </c>
      <c r="R6044" s="5" t="str">
        <f>IF(Table1[[#This Row],[Profit]]&gt;0,"Profit","Loss")</f>
        <v>Profit</v>
      </c>
      <c r="S6044" s="6" t="str">
        <f>FLOOR(Table1[[#This Row],[year]]-1900,10)+1900 &amp; "-" &amp; FLOOR(Table1[[#This Row],[year]]-1890,10)+1900</f>
        <v>2010-2020</v>
      </c>
      <c r="T6044" s="14" t="s">
        <v>21835</v>
      </c>
      <c r="AB6044" s="14"/>
    </row>
    <row r="6045" spans="1:28" hidden="1" x14ac:dyDescent="0.3">
      <c r="A6045" t="s">
        <v>17916</v>
      </c>
      <c r="B6045" t="s">
        <v>16</v>
      </c>
      <c r="C6045" t="s">
        <v>52</v>
      </c>
      <c r="D6045">
        <v>2012</v>
      </c>
      <c r="E6045" t="s">
        <v>17782</v>
      </c>
      <c r="F6045">
        <v>4.5999999999999996</v>
      </c>
      <c r="G6045">
        <v>63000</v>
      </c>
      <c r="H6045" t="s">
        <v>17917</v>
      </c>
      <c r="I6045" t="s">
        <v>14882</v>
      </c>
      <c r="J6045" t="s">
        <v>17918</v>
      </c>
      <c r="K6045" t="s">
        <v>30</v>
      </c>
      <c r="L6045">
        <v>5000000</v>
      </c>
      <c r="M6045">
        <v>142802657</v>
      </c>
      <c r="N6045" t="s">
        <v>44</v>
      </c>
      <c r="O6045">
        <v>88</v>
      </c>
      <c r="P6045" t="str">
        <f>IF(Table1[[#This Row],[score]]&gt;=8.5,"High",IF(Table1[[#This Row],[score]]&gt;=7,"Medium","Low"))</f>
        <v>Low</v>
      </c>
      <c r="Q6045" s="5">
        <f>Table1[[#This Row],[gross]]-Table1[[#This Row],[budget]]</f>
        <v>137802657</v>
      </c>
      <c r="R6045" s="5" t="str">
        <f>IF(Table1[[#This Row],[Profit]]&gt;0,"Profit","Loss")</f>
        <v>Profit</v>
      </c>
      <c r="S6045" s="6" t="str">
        <f>FLOOR(Table1[[#This Row],[year]]-1900,10)+1900 &amp; "-" &amp; FLOOR(Table1[[#This Row],[year]]-1890,10)+1900</f>
        <v>2010-2020</v>
      </c>
      <c r="T6045" s="14" t="s">
        <v>21835</v>
      </c>
      <c r="AB6045" s="14"/>
    </row>
    <row r="6046" spans="1:28" hidden="1" x14ac:dyDescent="0.3">
      <c r="A6046" t="s">
        <v>17755</v>
      </c>
      <c r="B6046" t="s">
        <v>1974</v>
      </c>
      <c r="C6046" t="s">
        <v>17</v>
      </c>
      <c r="D6046">
        <v>2012</v>
      </c>
      <c r="E6046" t="s">
        <v>17634</v>
      </c>
      <c r="F6046">
        <v>6.4</v>
      </c>
      <c r="G6046">
        <v>55000</v>
      </c>
      <c r="H6046" t="s">
        <v>17756</v>
      </c>
      <c r="I6046" t="s">
        <v>17757</v>
      </c>
      <c r="J6046" t="s">
        <v>17758</v>
      </c>
      <c r="K6046" t="s">
        <v>30</v>
      </c>
      <c r="L6046">
        <v>33000000</v>
      </c>
      <c r="M6046">
        <v>140470746</v>
      </c>
      <c r="N6046" t="s">
        <v>9986</v>
      </c>
      <c r="O6046">
        <v>99</v>
      </c>
      <c r="P6046" t="str">
        <f>IF(Table1[[#This Row],[score]]&gt;=8.5,"High",IF(Table1[[#This Row],[score]]&gt;=7,"Medium","Low"))</f>
        <v>Low</v>
      </c>
      <c r="Q6046" s="5">
        <f>Table1[[#This Row],[gross]]-Table1[[#This Row],[budget]]</f>
        <v>107470746</v>
      </c>
      <c r="R6046" s="5" t="str">
        <f>IF(Table1[[#This Row],[Profit]]&gt;0,"Profit","Loss")</f>
        <v>Profit</v>
      </c>
      <c r="S6046" s="6" t="str">
        <f>FLOOR(Table1[[#This Row],[year]]-1900,10)+1900 &amp; "-" &amp; FLOOR(Table1[[#This Row],[year]]-1890,10)+1900</f>
        <v>2010-2020</v>
      </c>
      <c r="T6046" s="14" t="s">
        <v>21835</v>
      </c>
      <c r="AB6046" s="14"/>
    </row>
    <row r="6047" spans="1:28" hidden="1" x14ac:dyDescent="0.3">
      <c r="A6047" t="s">
        <v>17518</v>
      </c>
      <c r="B6047" t="s">
        <v>16</v>
      </c>
      <c r="C6047" t="s">
        <v>17</v>
      </c>
      <c r="D6047">
        <v>2012</v>
      </c>
      <c r="E6047" t="s">
        <v>17519</v>
      </c>
      <c r="F6047">
        <v>7.4</v>
      </c>
      <c r="G6047">
        <v>280000</v>
      </c>
      <c r="H6047" t="s">
        <v>3845</v>
      </c>
      <c r="I6047" t="s">
        <v>15453</v>
      </c>
      <c r="J6047" t="s">
        <v>17520</v>
      </c>
      <c r="K6047" t="s">
        <v>30</v>
      </c>
      <c r="L6047">
        <v>40000000</v>
      </c>
      <c r="M6047">
        <v>132820716</v>
      </c>
      <c r="N6047" t="s">
        <v>31</v>
      </c>
      <c r="O6047">
        <v>157</v>
      </c>
      <c r="P6047" t="str">
        <f>IF(Table1[[#This Row],[score]]&gt;=8.5,"High",IF(Table1[[#This Row],[score]]&gt;=7,"Medium","Low"))</f>
        <v>Medium</v>
      </c>
      <c r="Q6047" s="5">
        <f>Table1[[#This Row],[gross]]-Table1[[#This Row],[budget]]</f>
        <v>92820716</v>
      </c>
      <c r="R6047" s="5" t="str">
        <f>IF(Table1[[#This Row],[Profit]]&gt;0,"Profit","Loss")</f>
        <v>Profit</v>
      </c>
      <c r="S6047" s="6" t="str">
        <f>FLOOR(Table1[[#This Row],[year]]-1900,10)+1900 &amp; "-" &amp; FLOOR(Table1[[#This Row],[year]]-1890,10)+1900</f>
        <v>2010-2020</v>
      </c>
      <c r="T6047" s="14" t="s">
        <v>21835</v>
      </c>
      <c r="AB6047" s="14"/>
    </row>
    <row r="6048" spans="1:28" hidden="1" x14ac:dyDescent="0.3">
      <c r="A6048" t="s">
        <v>17521</v>
      </c>
      <c r="B6048" t="s">
        <v>16</v>
      </c>
      <c r="C6048" t="s">
        <v>34</v>
      </c>
      <c r="D6048">
        <v>2012</v>
      </c>
      <c r="E6048" t="s">
        <v>17522</v>
      </c>
      <c r="F6048">
        <v>7.4</v>
      </c>
      <c r="G6048">
        <v>349000</v>
      </c>
      <c r="H6048" t="s">
        <v>10154</v>
      </c>
      <c r="I6048" t="s">
        <v>17523</v>
      </c>
      <c r="J6048" t="s">
        <v>2066</v>
      </c>
      <c r="K6048" t="s">
        <v>30</v>
      </c>
      <c r="L6048">
        <v>102000000</v>
      </c>
      <c r="M6048">
        <v>130482868</v>
      </c>
      <c r="N6048" t="s">
        <v>17524</v>
      </c>
      <c r="O6048">
        <v>172</v>
      </c>
      <c r="P6048" t="str">
        <f>IF(Table1[[#This Row],[score]]&gt;=8.5,"High",IF(Table1[[#This Row],[score]]&gt;=7,"Medium","Low"))</f>
        <v>Medium</v>
      </c>
      <c r="Q6048" s="5">
        <f>Table1[[#This Row],[gross]]-Table1[[#This Row],[budget]]</f>
        <v>28482868</v>
      </c>
      <c r="R6048" s="5" t="str">
        <f>IF(Table1[[#This Row],[Profit]]&gt;0,"Profit","Loss")</f>
        <v>Profit</v>
      </c>
      <c r="S6048" s="6" t="str">
        <f>FLOOR(Table1[[#This Row],[year]]-1900,10)+1900 &amp; "-" &amp; FLOOR(Table1[[#This Row],[year]]-1890,10)+1900</f>
        <v>2010-2020</v>
      </c>
      <c r="T6048" s="14" t="s">
        <v>21835</v>
      </c>
      <c r="AB6048" s="14"/>
    </row>
    <row r="6049" spans="1:28" hidden="1" x14ac:dyDescent="0.3">
      <c r="A6049" t="s">
        <v>17689</v>
      </c>
      <c r="B6049" t="s">
        <v>1974</v>
      </c>
      <c r="C6049" t="s">
        <v>17</v>
      </c>
      <c r="D6049">
        <v>2012</v>
      </c>
      <c r="E6049" t="s">
        <v>17644</v>
      </c>
      <c r="F6049">
        <v>6.4</v>
      </c>
      <c r="G6049">
        <v>177000</v>
      </c>
      <c r="H6049" t="s">
        <v>15459</v>
      </c>
      <c r="I6049" t="s">
        <v>17690</v>
      </c>
      <c r="J6049" t="s">
        <v>11693</v>
      </c>
      <c r="K6049" t="s">
        <v>22</v>
      </c>
      <c r="L6049">
        <v>17000000</v>
      </c>
      <c r="M6049">
        <v>128955898</v>
      </c>
      <c r="N6049" t="s">
        <v>16638</v>
      </c>
      <c r="O6049">
        <v>95</v>
      </c>
      <c r="P6049" t="str">
        <f>IF(Table1[[#This Row],[score]]&gt;=8.5,"High",IF(Table1[[#This Row],[score]]&gt;=7,"Medium","Low"))</f>
        <v>Low</v>
      </c>
      <c r="Q6049" s="5">
        <f>Table1[[#This Row],[gross]]-Table1[[#This Row],[budget]]</f>
        <v>111955898</v>
      </c>
      <c r="R6049" s="5" t="str">
        <f>IF(Table1[[#This Row],[Profit]]&gt;0,"Profit","Loss")</f>
        <v>Profit</v>
      </c>
      <c r="S6049" s="6" t="str">
        <f>FLOOR(Table1[[#This Row],[year]]-1900,10)+1900 &amp; "-" &amp; FLOOR(Table1[[#This Row],[year]]-1890,10)+1900</f>
        <v>2010-2020</v>
      </c>
      <c r="T6049" s="14" t="s">
        <v>21835</v>
      </c>
      <c r="AB6049" s="14"/>
    </row>
    <row r="6050" spans="1:28" hidden="1" x14ac:dyDescent="0.3">
      <c r="A6050" t="s">
        <v>17643</v>
      </c>
      <c r="B6050" t="s">
        <v>1974</v>
      </c>
      <c r="C6050" t="s">
        <v>25</v>
      </c>
      <c r="D6050">
        <v>2012</v>
      </c>
      <c r="E6050" t="s">
        <v>17644</v>
      </c>
      <c r="F6050">
        <v>7</v>
      </c>
      <c r="G6050">
        <v>243000</v>
      </c>
      <c r="H6050" t="s">
        <v>17645</v>
      </c>
      <c r="I6050" t="s">
        <v>17646</v>
      </c>
      <c r="J6050" t="s">
        <v>17647</v>
      </c>
      <c r="K6050" t="s">
        <v>30</v>
      </c>
      <c r="L6050">
        <v>12000000</v>
      </c>
      <c r="M6050">
        <v>126636097</v>
      </c>
      <c r="N6050" t="s">
        <v>180</v>
      </c>
      <c r="O6050">
        <v>84</v>
      </c>
      <c r="P6050" t="str">
        <f>IF(Table1[[#This Row],[score]]&gt;=8.5,"High",IF(Table1[[#This Row],[score]]&gt;=7,"Medium","Low"))</f>
        <v>Medium</v>
      </c>
      <c r="Q6050" s="5">
        <f>Table1[[#This Row],[gross]]-Table1[[#This Row],[budget]]</f>
        <v>114636097</v>
      </c>
      <c r="R6050" s="5" t="str">
        <f>IF(Table1[[#This Row],[Profit]]&gt;0,"Profit","Loss")</f>
        <v>Profit</v>
      </c>
      <c r="S6050" s="6" t="str">
        <f>FLOOR(Table1[[#This Row],[year]]-1900,10)+1900 &amp; "-" &amp; FLOOR(Table1[[#This Row],[year]]-1890,10)+1900</f>
        <v>2010-2020</v>
      </c>
      <c r="T6050" s="14" t="s">
        <v>21835</v>
      </c>
      <c r="AB6050" s="14"/>
    </row>
    <row r="6051" spans="1:28" hidden="1" x14ac:dyDescent="0.3">
      <c r="A6051" t="s">
        <v>17948</v>
      </c>
      <c r="B6051" t="s">
        <v>33</v>
      </c>
      <c r="C6051" t="s">
        <v>390</v>
      </c>
      <c r="D6051">
        <v>2012</v>
      </c>
      <c r="E6051" t="s">
        <v>17684</v>
      </c>
      <c r="F6051">
        <v>6.7</v>
      </c>
      <c r="G6051">
        <v>46000</v>
      </c>
      <c r="H6051" t="s">
        <v>11192</v>
      </c>
      <c r="I6051" t="s">
        <v>17949</v>
      </c>
      <c r="J6051" t="s">
        <v>6845</v>
      </c>
      <c r="K6051" t="s">
        <v>22</v>
      </c>
      <c r="L6051">
        <v>55000000</v>
      </c>
      <c r="M6051">
        <v>123054041</v>
      </c>
      <c r="N6051" t="s">
        <v>31</v>
      </c>
      <c r="O6051">
        <v>88</v>
      </c>
      <c r="P6051" t="str">
        <f>IF(Table1[[#This Row],[score]]&gt;=8.5,"High",IF(Table1[[#This Row],[score]]&gt;=7,"Medium","Low"))</f>
        <v>Low</v>
      </c>
      <c r="Q6051" s="5">
        <f>Table1[[#This Row],[gross]]-Table1[[#This Row],[budget]]</f>
        <v>68054041</v>
      </c>
      <c r="R6051" s="5" t="str">
        <f>IF(Table1[[#This Row],[Profit]]&gt;0,"Profit","Loss")</f>
        <v>Profit</v>
      </c>
      <c r="S6051" s="6" t="str">
        <f>FLOOR(Table1[[#This Row],[year]]-1900,10)+1900 &amp; "-" &amp; FLOOR(Table1[[#This Row],[year]]-1890,10)+1900</f>
        <v>2010-2020</v>
      </c>
      <c r="T6051" s="14" t="s">
        <v>21835</v>
      </c>
      <c r="AB6051" s="14"/>
    </row>
    <row r="6052" spans="1:28" hidden="1" x14ac:dyDescent="0.3">
      <c r="A6052" t="s">
        <v>17901</v>
      </c>
      <c r="B6052" t="s">
        <v>33</v>
      </c>
      <c r="C6052" t="s">
        <v>41</v>
      </c>
      <c r="D6052">
        <v>2012</v>
      </c>
      <c r="E6052" t="s">
        <v>17485</v>
      </c>
      <c r="F6052">
        <v>6</v>
      </c>
      <c r="G6052">
        <v>25000</v>
      </c>
      <c r="H6052" t="s">
        <v>14383</v>
      </c>
      <c r="I6052" t="s">
        <v>17902</v>
      </c>
      <c r="J6052" t="s">
        <v>4868</v>
      </c>
      <c r="K6052" t="s">
        <v>30</v>
      </c>
      <c r="L6052">
        <v>25000000</v>
      </c>
      <c r="M6052">
        <v>119772232</v>
      </c>
      <c r="N6052" t="s">
        <v>180</v>
      </c>
      <c r="O6052">
        <v>105</v>
      </c>
      <c r="P6052" t="str">
        <f>IF(Table1[[#This Row],[score]]&gt;=8.5,"High",IF(Table1[[#This Row],[score]]&gt;=7,"Medium","Low"))</f>
        <v>Low</v>
      </c>
      <c r="Q6052" s="5">
        <f>Table1[[#This Row],[gross]]-Table1[[#This Row],[budget]]</f>
        <v>94772232</v>
      </c>
      <c r="R6052" s="5" t="str">
        <f>IF(Table1[[#This Row],[Profit]]&gt;0,"Profit","Loss")</f>
        <v>Profit</v>
      </c>
      <c r="S6052" s="6" t="str">
        <f>FLOOR(Table1[[#This Row],[year]]-1900,10)+1900 &amp; "-" &amp; FLOOR(Table1[[#This Row],[year]]-1890,10)+1900</f>
        <v>2010-2020</v>
      </c>
      <c r="T6052" s="14" t="s">
        <v>21835</v>
      </c>
      <c r="AB6052" s="14"/>
    </row>
    <row r="6053" spans="1:28" hidden="1" x14ac:dyDescent="0.3">
      <c r="A6053" t="s">
        <v>17598</v>
      </c>
      <c r="B6053" t="s">
        <v>16</v>
      </c>
      <c r="C6053" t="s">
        <v>34</v>
      </c>
      <c r="D6053">
        <v>2012</v>
      </c>
      <c r="E6053" t="s">
        <v>17558</v>
      </c>
      <c r="F6053">
        <v>5.9</v>
      </c>
      <c r="G6053">
        <v>151000</v>
      </c>
      <c r="H6053" t="s">
        <v>13718</v>
      </c>
      <c r="I6053" t="s">
        <v>17566</v>
      </c>
      <c r="J6053" t="s">
        <v>17599</v>
      </c>
      <c r="K6053" t="s">
        <v>30</v>
      </c>
      <c r="L6053">
        <v>69000000</v>
      </c>
      <c r="M6053">
        <v>116471580</v>
      </c>
      <c r="N6053" t="s">
        <v>17600</v>
      </c>
      <c r="O6053">
        <v>105</v>
      </c>
      <c r="P6053" t="str">
        <f>IF(Table1[[#This Row],[score]]&gt;=8.5,"High",IF(Table1[[#This Row],[score]]&gt;=7,"Medium","Low"))</f>
        <v>Low</v>
      </c>
      <c r="Q6053" s="5">
        <f>Table1[[#This Row],[gross]]-Table1[[#This Row],[budget]]</f>
        <v>47471580</v>
      </c>
      <c r="R6053" s="5" t="str">
        <f>IF(Table1[[#This Row],[Profit]]&gt;0,"Profit","Loss")</f>
        <v>Profit</v>
      </c>
      <c r="S6053" s="6" t="str">
        <f>FLOOR(Table1[[#This Row],[year]]-1900,10)+1900 &amp; "-" &amp; FLOOR(Table1[[#This Row],[year]]-1890,10)+1900</f>
        <v>2010-2020</v>
      </c>
      <c r="T6053" s="14" t="s">
        <v>21835</v>
      </c>
      <c r="AB6053" s="14"/>
    </row>
    <row r="6054" spans="1:28" hidden="1" x14ac:dyDescent="0.3">
      <c r="A6054" t="s">
        <v>17492</v>
      </c>
      <c r="B6054" t="s">
        <v>1974</v>
      </c>
      <c r="C6054" t="s">
        <v>41</v>
      </c>
      <c r="D6054">
        <v>2012</v>
      </c>
      <c r="E6054" t="s">
        <v>17107</v>
      </c>
      <c r="F6054">
        <v>7.1</v>
      </c>
      <c r="G6054">
        <v>285000</v>
      </c>
      <c r="H6054" t="s">
        <v>17493</v>
      </c>
      <c r="I6054" t="s">
        <v>17494</v>
      </c>
      <c r="J6054" t="s">
        <v>17495</v>
      </c>
      <c r="K6054" t="s">
        <v>30</v>
      </c>
      <c r="L6054">
        <v>17000000</v>
      </c>
      <c r="M6054">
        <v>115350426</v>
      </c>
      <c r="N6054" t="s">
        <v>17496</v>
      </c>
      <c r="O6054">
        <v>112</v>
      </c>
      <c r="P6054" t="str">
        <f>IF(Table1[[#This Row],[score]]&gt;=8.5,"High",IF(Table1[[#This Row],[score]]&gt;=7,"Medium","Low"))</f>
        <v>Medium</v>
      </c>
      <c r="Q6054" s="5">
        <f>Table1[[#This Row],[gross]]-Table1[[#This Row],[budget]]</f>
        <v>98350426</v>
      </c>
      <c r="R6054" s="5" t="str">
        <f>IF(Table1[[#This Row],[Profit]]&gt;0,"Profit","Loss")</f>
        <v>Profit</v>
      </c>
      <c r="S6054" s="6" t="str">
        <f>FLOOR(Table1[[#This Row],[year]]-1900,10)+1900 &amp; "-" &amp; FLOOR(Table1[[#This Row],[year]]-1890,10)+1900</f>
        <v>2010-2020</v>
      </c>
      <c r="T6054" s="14" t="s">
        <v>21835</v>
      </c>
      <c r="AB6054" s="14"/>
    </row>
    <row r="6055" spans="1:28" hidden="1" x14ac:dyDescent="0.3">
      <c r="A6055" t="s">
        <v>17961</v>
      </c>
      <c r="B6055" t="s">
        <v>1974</v>
      </c>
      <c r="C6055" t="s">
        <v>41</v>
      </c>
      <c r="D6055">
        <v>2012</v>
      </c>
      <c r="E6055" t="s">
        <v>17962</v>
      </c>
      <c r="F6055">
        <v>6.3</v>
      </c>
      <c r="G6055">
        <v>42000</v>
      </c>
      <c r="H6055" t="s">
        <v>8873</v>
      </c>
      <c r="I6055" t="s">
        <v>17963</v>
      </c>
      <c r="J6055" t="s">
        <v>735</v>
      </c>
      <c r="K6055" t="s">
        <v>30</v>
      </c>
      <c r="L6055">
        <v>30000000</v>
      </c>
      <c r="M6055">
        <v>114281051</v>
      </c>
      <c r="N6055" t="s">
        <v>31</v>
      </c>
      <c r="O6055">
        <v>100</v>
      </c>
      <c r="P6055" t="str">
        <f>IF(Table1[[#This Row],[score]]&gt;=8.5,"High",IF(Table1[[#This Row],[score]]&gt;=7,"Medium","Low"))</f>
        <v>Low</v>
      </c>
      <c r="Q6055" s="5">
        <f>Table1[[#This Row],[gross]]-Table1[[#This Row],[budget]]</f>
        <v>84281051</v>
      </c>
      <c r="R6055" s="5" t="str">
        <f>IF(Table1[[#This Row],[Profit]]&gt;0,"Profit","Loss")</f>
        <v>Profit</v>
      </c>
      <c r="S6055" s="6" t="str">
        <f>FLOOR(Table1[[#This Row],[year]]-1900,10)+1900 &amp; "-" &amp; FLOOR(Table1[[#This Row],[year]]-1890,10)+1900</f>
        <v>2010-2020</v>
      </c>
      <c r="T6055" s="14" t="s">
        <v>21835</v>
      </c>
      <c r="AB6055" s="14"/>
    </row>
    <row r="6056" spans="1:28" hidden="1" x14ac:dyDescent="0.3">
      <c r="A6056" t="s">
        <v>17803</v>
      </c>
      <c r="B6056" t="s">
        <v>33</v>
      </c>
      <c r="C6056" t="s">
        <v>390</v>
      </c>
      <c r="D6056">
        <v>2012</v>
      </c>
      <c r="E6056" t="s">
        <v>17637</v>
      </c>
      <c r="F6056">
        <v>7</v>
      </c>
      <c r="G6056">
        <v>96000</v>
      </c>
      <c r="H6056" t="s">
        <v>17804</v>
      </c>
      <c r="I6056" t="s">
        <v>17804</v>
      </c>
      <c r="J6056" t="s">
        <v>16651</v>
      </c>
      <c r="K6056" t="s">
        <v>30</v>
      </c>
      <c r="L6056">
        <v>60000000</v>
      </c>
      <c r="M6056">
        <v>107139399</v>
      </c>
      <c r="N6056" t="s">
        <v>12565</v>
      </c>
      <c r="O6056">
        <v>92</v>
      </c>
      <c r="P6056" t="str">
        <f>IF(Table1[[#This Row],[score]]&gt;=8.5,"High",IF(Table1[[#This Row],[score]]&gt;=7,"Medium","Low"))</f>
        <v>Medium</v>
      </c>
      <c r="Q6056" s="5">
        <f>Table1[[#This Row],[gross]]-Table1[[#This Row],[budget]]</f>
        <v>47139399</v>
      </c>
      <c r="R6056" s="5" t="str">
        <f>IF(Table1[[#This Row],[Profit]]&gt;0,"Profit","Loss")</f>
        <v>Profit</v>
      </c>
      <c r="S6056" s="6" t="str">
        <f>FLOOR(Table1[[#This Row],[year]]-1900,10)+1900 &amp; "-" &amp; FLOOR(Table1[[#This Row],[year]]-1890,10)+1900</f>
        <v>2010-2020</v>
      </c>
      <c r="T6056" s="14" t="s">
        <v>21835</v>
      </c>
      <c r="AB6056" s="14"/>
    </row>
    <row r="6057" spans="1:28" hidden="1" x14ac:dyDescent="0.3">
      <c r="A6057" t="s">
        <v>17818</v>
      </c>
      <c r="B6057" t="s">
        <v>16</v>
      </c>
      <c r="C6057" t="s">
        <v>41</v>
      </c>
      <c r="D6057">
        <v>2012</v>
      </c>
      <c r="E6057" t="s">
        <v>17597</v>
      </c>
      <c r="F6057">
        <v>6.1</v>
      </c>
      <c r="G6057">
        <v>126000</v>
      </c>
      <c r="H6057" t="s">
        <v>9434</v>
      </c>
      <c r="I6057" t="s">
        <v>16114</v>
      </c>
      <c r="J6057" t="s">
        <v>12913</v>
      </c>
      <c r="K6057" t="s">
        <v>30</v>
      </c>
      <c r="L6057">
        <v>95000000</v>
      </c>
      <c r="M6057">
        <v>104907746</v>
      </c>
      <c r="N6057" t="s">
        <v>23</v>
      </c>
      <c r="O6057">
        <v>85</v>
      </c>
      <c r="P6057" t="str">
        <f>IF(Table1[[#This Row],[score]]&gt;=8.5,"High",IF(Table1[[#This Row],[score]]&gt;=7,"Medium","Low"))</f>
        <v>Low</v>
      </c>
      <c r="Q6057" s="5">
        <f>Table1[[#This Row],[gross]]-Table1[[#This Row],[budget]]</f>
        <v>9907746</v>
      </c>
      <c r="R6057" s="5" t="str">
        <f>IF(Table1[[#This Row],[Profit]]&gt;0,"Profit","Loss")</f>
        <v>Profit</v>
      </c>
      <c r="S6057" s="6" t="str">
        <f>FLOOR(Table1[[#This Row],[year]]-1900,10)+1900 &amp; "-" &amp; FLOOR(Table1[[#This Row],[year]]-1890,10)+1900</f>
        <v>2010-2020</v>
      </c>
      <c r="T6057" s="14" t="s">
        <v>21835</v>
      </c>
      <c r="AB6057" s="14"/>
    </row>
    <row r="6058" spans="1:28" hidden="1" x14ac:dyDescent="0.3">
      <c r="A6058" t="s">
        <v>4058</v>
      </c>
      <c r="B6058" t="s">
        <v>16</v>
      </c>
      <c r="C6058" t="s">
        <v>41</v>
      </c>
      <c r="D6058">
        <v>2012</v>
      </c>
      <c r="E6058" t="s">
        <v>17604</v>
      </c>
      <c r="F6058">
        <v>6.6</v>
      </c>
      <c r="G6058">
        <v>193000</v>
      </c>
      <c r="H6058" t="s">
        <v>17605</v>
      </c>
      <c r="I6058" t="s">
        <v>17606</v>
      </c>
      <c r="J6058" t="s">
        <v>17607</v>
      </c>
      <c r="K6058" t="s">
        <v>30</v>
      </c>
      <c r="L6058">
        <v>12000000</v>
      </c>
      <c r="M6058">
        <v>102731865</v>
      </c>
      <c r="N6058" t="s">
        <v>17608</v>
      </c>
      <c r="O6058">
        <v>88</v>
      </c>
      <c r="P6058" t="str">
        <f>IF(Table1[[#This Row],[score]]&gt;=8.5,"High",IF(Table1[[#This Row],[score]]&gt;=7,"Medium","Low"))</f>
        <v>Low</v>
      </c>
      <c r="Q6058" s="5">
        <f>Table1[[#This Row],[gross]]-Table1[[#This Row],[budget]]</f>
        <v>90731865</v>
      </c>
      <c r="R6058" s="5" t="str">
        <f>IF(Table1[[#This Row],[Profit]]&gt;0,"Profit","Loss")</f>
        <v>Profit</v>
      </c>
      <c r="S6058" s="6" t="str">
        <f>FLOOR(Table1[[#This Row],[year]]-1900,10)+1900 &amp; "-" &amp; FLOOR(Table1[[#This Row],[year]]-1890,10)+1900</f>
        <v>2010-2020</v>
      </c>
      <c r="T6058" s="14" t="s">
        <v>21835</v>
      </c>
      <c r="AB6058" s="14"/>
    </row>
    <row r="6059" spans="1:28" hidden="1" x14ac:dyDescent="0.3">
      <c r="A6059" t="s">
        <v>18022</v>
      </c>
      <c r="B6059" t="s">
        <v>16</v>
      </c>
      <c r="C6059" t="s">
        <v>52</v>
      </c>
      <c r="D6059">
        <v>2012</v>
      </c>
      <c r="E6059" t="s">
        <v>17049</v>
      </c>
      <c r="F6059">
        <v>4.2</v>
      </c>
      <c r="G6059">
        <v>35000</v>
      </c>
      <c r="H6059" t="s">
        <v>14631</v>
      </c>
      <c r="I6059" t="s">
        <v>14631</v>
      </c>
      <c r="J6059" t="s">
        <v>18023</v>
      </c>
      <c r="K6059" t="s">
        <v>30</v>
      </c>
      <c r="L6059">
        <v>1000000</v>
      </c>
      <c r="M6059">
        <v>101758490</v>
      </c>
      <c r="N6059" t="s">
        <v>18024</v>
      </c>
      <c r="O6059">
        <v>83</v>
      </c>
      <c r="P6059" t="str">
        <f>IF(Table1[[#This Row],[score]]&gt;=8.5,"High",IF(Table1[[#This Row],[score]]&gt;=7,"Medium","Low"))</f>
        <v>Low</v>
      </c>
      <c r="Q6059" s="5">
        <f>Table1[[#This Row],[gross]]-Table1[[#This Row],[budget]]</f>
        <v>100758490</v>
      </c>
      <c r="R6059" s="5" t="str">
        <f>IF(Table1[[#This Row],[Profit]]&gt;0,"Profit","Loss")</f>
        <v>Profit</v>
      </c>
      <c r="S6059" s="6" t="str">
        <f>FLOOR(Table1[[#This Row],[year]]-1900,10)+1900 &amp; "-" &amp; FLOOR(Table1[[#This Row],[year]]-1890,10)+1900</f>
        <v>2010-2020</v>
      </c>
      <c r="T6059" s="14" t="s">
        <v>21835</v>
      </c>
      <c r="AB6059" s="14"/>
    </row>
    <row r="6060" spans="1:28" hidden="1" x14ac:dyDescent="0.3">
      <c r="A6060" t="s">
        <v>17662</v>
      </c>
      <c r="B6060" t="s">
        <v>1974</v>
      </c>
      <c r="C6060" t="s">
        <v>17</v>
      </c>
      <c r="D6060">
        <v>2012</v>
      </c>
      <c r="E6060" t="s">
        <v>17663</v>
      </c>
      <c r="F6060">
        <v>6.5</v>
      </c>
      <c r="G6060">
        <v>103000</v>
      </c>
      <c r="H6060" t="s">
        <v>9126</v>
      </c>
      <c r="I6060" t="s">
        <v>16601</v>
      </c>
      <c r="J6060" t="s">
        <v>15687</v>
      </c>
      <c r="K6060" t="s">
        <v>30</v>
      </c>
      <c r="L6060">
        <v>25000000</v>
      </c>
      <c r="M6060">
        <v>99357138</v>
      </c>
      <c r="N6060" t="s">
        <v>23</v>
      </c>
      <c r="O6060">
        <v>101</v>
      </c>
      <c r="P6060" t="str">
        <f>IF(Table1[[#This Row],[score]]&gt;=8.5,"High",IF(Table1[[#This Row],[score]]&gt;=7,"Medium","Low"))</f>
        <v>Low</v>
      </c>
      <c r="Q6060" s="5">
        <f>Table1[[#This Row],[gross]]-Table1[[#This Row],[budget]]</f>
        <v>74357138</v>
      </c>
      <c r="R6060" s="5" t="str">
        <f>IF(Table1[[#This Row],[Profit]]&gt;0,"Profit","Loss")</f>
        <v>Profit</v>
      </c>
      <c r="S6060" s="6" t="str">
        <f>FLOOR(Table1[[#This Row],[year]]-1900,10)+1900 &amp; "-" &amp; FLOOR(Table1[[#This Row],[year]]-1890,10)+1900</f>
        <v>2010-2020</v>
      </c>
      <c r="T6060" s="14" t="s">
        <v>21835</v>
      </c>
      <c r="AB6060" s="14"/>
    </row>
    <row r="6061" spans="1:28" hidden="1" x14ac:dyDescent="0.3">
      <c r="A6061" t="s">
        <v>17805</v>
      </c>
      <c r="B6061" t="s">
        <v>16</v>
      </c>
      <c r="C6061" t="s">
        <v>34</v>
      </c>
      <c r="D6061">
        <v>2012</v>
      </c>
      <c r="E6061" t="s">
        <v>17401</v>
      </c>
      <c r="F6061">
        <v>6.4</v>
      </c>
      <c r="G6061">
        <v>119000</v>
      </c>
      <c r="H6061" t="s">
        <v>17806</v>
      </c>
      <c r="I6061" t="s">
        <v>17807</v>
      </c>
      <c r="J6061" t="s">
        <v>8955</v>
      </c>
      <c r="K6061" t="s">
        <v>30</v>
      </c>
      <c r="L6061">
        <v>25000000</v>
      </c>
      <c r="M6061">
        <v>96262212</v>
      </c>
      <c r="N6061" t="s">
        <v>61</v>
      </c>
      <c r="O6061">
        <v>109</v>
      </c>
      <c r="P6061" t="str">
        <f>IF(Table1[[#This Row],[score]]&gt;=8.5,"High",IF(Table1[[#This Row],[score]]&gt;=7,"Medium","Low"))</f>
        <v>Low</v>
      </c>
      <c r="Q6061" s="5">
        <f>Table1[[#This Row],[gross]]-Table1[[#This Row],[budget]]</f>
        <v>71262212</v>
      </c>
      <c r="R6061" s="5" t="str">
        <f>IF(Table1[[#This Row],[Profit]]&gt;0,"Profit","Loss")</f>
        <v>Profit</v>
      </c>
      <c r="S6061" s="6" t="str">
        <f>FLOOR(Table1[[#This Row],[year]]-1900,10)+1900 &amp; "-" &amp; FLOOR(Table1[[#This Row],[year]]-1890,10)+1900</f>
        <v>2010-2020</v>
      </c>
      <c r="T6061" s="14" t="s">
        <v>21835</v>
      </c>
      <c r="AB6061" s="14"/>
    </row>
    <row r="6062" spans="1:28" hidden="1" x14ac:dyDescent="0.3">
      <c r="A6062" t="s">
        <v>17694</v>
      </c>
      <c r="B6062" t="s">
        <v>1974</v>
      </c>
      <c r="C6062" t="s">
        <v>41</v>
      </c>
      <c r="D6062">
        <v>2012</v>
      </c>
      <c r="E6062" t="s">
        <v>17663</v>
      </c>
      <c r="F6062">
        <v>6.5</v>
      </c>
      <c r="G6062">
        <v>45000</v>
      </c>
      <c r="H6062" t="s">
        <v>12588</v>
      </c>
      <c r="I6062" t="s">
        <v>17015</v>
      </c>
      <c r="J6062" t="s">
        <v>16616</v>
      </c>
      <c r="K6062" t="s">
        <v>30</v>
      </c>
      <c r="L6062">
        <v>12000000</v>
      </c>
      <c r="M6062">
        <v>96070507</v>
      </c>
      <c r="N6062" t="s">
        <v>10771</v>
      </c>
      <c r="O6062">
        <v>122</v>
      </c>
      <c r="P6062" t="str">
        <f>IF(Table1[[#This Row],[score]]&gt;=8.5,"High",IF(Table1[[#This Row],[score]]&gt;=7,"Medium","Low"))</f>
        <v>Low</v>
      </c>
      <c r="Q6062" s="5">
        <f>Table1[[#This Row],[gross]]-Table1[[#This Row],[budget]]</f>
        <v>84070507</v>
      </c>
      <c r="R6062" s="5" t="str">
        <f>IF(Table1[[#This Row],[Profit]]&gt;0,"Profit","Loss")</f>
        <v>Profit</v>
      </c>
      <c r="S6062" s="6" t="str">
        <f>FLOOR(Table1[[#This Row],[year]]-1900,10)+1900 &amp; "-" &amp; FLOOR(Table1[[#This Row],[year]]-1890,10)+1900</f>
        <v>2010-2020</v>
      </c>
      <c r="T6062" s="14" t="s">
        <v>21835</v>
      </c>
      <c r="AB6062" s="14"/>
    </row>
    <row r="6063" spans="1:28" hidden="1" x14ac:dyDescent="0.3">
      <c r="A6063" t="s">
        <v>17497</v>
      </c>
      <c r="B6063" t="s">
        <v>16</v>
      </c>
      <c r="C6063" t="s">
        <v>41</v>
      </c>
      <c r="D6063">
        <v>2012</v>
      </c>
      <c r="E6063" t="s">
        <v>17498</v>
      </c>
      <c r="F6063">
        <v>6.2</v>
      </c>
      <c r="G6063">
        <v>132000</v>
      </c>
      <c r="H6063" t="s">
        <v>8469</v>
      </c>
      <c r="I6063" t="s">
        <v>8469</v>
      </c>
      <c r="J6063" t="s">
        <v>13162</v>
      </c>
      <c r="K6063" t="s">
        <v>30</v>
      </c>
      <c r="L6063">
        <v>35000000</v>
      </c>
      <c r="M6063">
        <v>88215156</v>
      </c>
      <c r="N6063" t="s">
        <v>15045</v>
      </c>
      <c r="O6063">
        <v>134</v>
      </c>
      <c r="P6063" t="str">
        <f>IF(Table1[[#This Row],[score]]&gt;=8.5,"High",IF(Table1[[#This Row],[score]]&gt;=7,"Medium","Low"))</f>
        <v>Low</v>
      </c>
      <c r="Q6063" s="5">
        <f>Table1[[#This Row],[gross]]-Table1[[#This Row],[budget]]</f>
        <v>53215156</v>
      </c>
      <c r="R6063" s="5" t="str">
        <f>IF(Table1[[#This Row],[Profit]]&gt;0,"Profit","Loss")</f>
        <v>Profit</v>
      </c>
      <c r="S6063" s="6" t="str">
        <f>FLOOR(Table1[[#This Row],[year]]-1900,10)+1900 &amp; "-" &amp; FLOOR(Table1[[#This Row],[year]]-1890,10)+1900</f>
        <v>2010-2020</v>
      </c>
      <c r="T6063" s="14" t="s">
        <v>21835</v>
      </c>
      <c r="AB6063" s="14"/>
    </row>
    <row r="6064" spans="1:28" hidden="1" x14ac:dyDescent="0.3">
      <c r="A6064" t="s">
        <v>17768</v>
      </c>
      <c r="B6064" t="s">
        <v>1974</v>
      </c>
      <c r="C6064" t="s">
        <v>52</v>
      </c>
      <c r="D6064">
        <v>2012</v>
      </c>
      <c r="E6064" t="s">
        <v>17769</v>
      </c>
      <c r="F6064">
        <v>5.9</v>
      </c>
      <c r="G6064">
        <v>58000</v>
      </c>
      <c r="H6064" t="s">
        <v>9793</v>
      </c>
      <c r="I6064" t="s">
        <v>17770</v>
      </c>
      <c r="J6064" t="s">
        <v>17771</v>
      </c>
      <c r="K6064" t="s">
        <v>30</v>
      </c>
      <c r="L6064">
        <v>14000000</v>
      </c>
      <c r="M6064">
        <v>85446075</v>
      </c>
      <c r="N6064" t="s">
        <v>17772</v>
      </c>
      <c r="O6064">
        <v>92</v>
      </c>
      <c r="P6064" t="str">
        <f>IF(Table1[[#This Row],[score]]&gt;=8.5,"High",IF(Table1[[#This Row],[score]]&gt;=7,"Medium","Low"))</f>
        <v>Low</v>
      </c>
      <c r="Q6064" s="5">
        <f>Table1[[#This Row],[gross]]-Table1[[#This Row],[budget]]</f>
        <v>71446075</v>
      </c>
      <c r="R6064" s="5" t="str">
        <f>IF(Table1[[#This Row],[Profit]]&gt;0,"Profit","Loss")</f>
        <v>Profit</v>
      </c>
      <c r="S6064" s="6" t="str">
        <f>FLOOR(Table1[[#This Row],[year]]-1900,10)+1900 &amp; "-" &amp; FLOOR(Table1[[#This Row],[year]]-1890,10)+1900</f>
        <v>2010-2020</v>
      </c>
      <c r="T6064" s="14" t="s">
        <v>21835</v>
      </c>
      <c r="AB6064" s="14"/>
    </row>
    <row r="6065" spans="1:28" hidden="1" x14ac:dyDescent="0.3">
      <c r="A6065" t="s">
        <v>17788</v>
      </c>
      <c r="B6065" t="s">
        <v>1974</v>
      </c>
      <c r="C6065" t="s">
        <v>41</v>
      </c>
      <c r="D6065">
        <v>2012</v>
      </c>
      <c r="E6065" t="s">
        <v>17570</v>
      </c>
      <c r="F6065">
        <v>5.7</v>
      </c>
      <c r="G6065">
        <v>71000</v>
      </c>
      <c r="H6065" t="s">
        <v>10281</v>
      </c>
      <c r="I6065" t="s">
        <v>16033</v>
      </c>
      <c r="J6065" t="s">
        <v>8768</v>
      </c>
      <c r="K6065" t="s">
        <v>30</v>
      </c>
      <c r="L6065">
        <v>40000000</v>
      </c>
      <c r="M6065">
        <v>84384002</v>
      </c>
      <c r="N6065" t="s">
        <v>14559</v>
      </c>
      <c r="O6065">
        <v>110</v>
      </c>
      <c r="P6065" t="str">
        <f>IF(Table1[[#This Row],[score]]&gt;=8.5,"High",IF(Table1[[#This Row],[score]]&gt;=7,"Medium","Low"))</f>
        <v>Low</v>
      </c>
      <c r="Q6065" s="5">
        <f>Table1[[#This Row],[gross]]-Table1[[#This Row],[budget]]</f>
        <v>44384002</v>
      </c>
      <c r="R6065" s="5" t="str">
        <f>IF(Table1[[#This Row],[Profit]]&gt;0,"Profit","Loss")</f>
        <v>Profit</v>
      </c>
      <c r="S6065" s="6" t="str">
        <f>FLOOR(Table1[[#This Row],[year]]-1900,10)+1900 &amp; "-" &amp; FLOOR(Table1[[#This Row],[year]]-1890,10)+1900</f>
        <v>2010-2020</v>
      </c>
      <c r="T6065" s="14" t="s">
        <v>21835</v>
      </c>
      <c r="AB6065" s="14"/>
    </row>
    <row r="6066" spans="1:28" hidden="1" x14ac:dyDescent="0.3">
      <c r="A6066" t="s">
        <v>17614</v>
      </c>
      <c r="B6066" t="s">
        <v>16</v>
      </c>
      <c r="C6066" t="s">
        <v>104</v>
      </c>
      <c r="D6066">
        <v>2012</v>
      </c>
      <c r="E6066" t="s">
        <v>17615</v>
      </c>
      <c r="F6066">
        <v>6.5</v>
      </c>
      <c r="G6066">
        <v>126000</v>
      </c>
      <c r="H6066" t="s">
        <v>779</v>
      </c>
      <c r="I6066" t="s">
        <v>14990</v>
      </c>
      <c r="J6066" t="s">
        <v>16233</v>
      </c>
      <c r="K6066" t="s">
        <v>30</v>
      </c>
      <c r="L6066">
        <v>45000000</v>
      </c>
      <c r="M6066">
        <v>82966152</v>
      </c>
      <c r="N6066" t="s">
        <v>5076</v>
      </c>
      <c r="O6066">
        <v>131</v>
      </c>
      <c r="P6066" t="str">
        <f>IF(Table1[[#This Row],[score]]&gt;=8.5,"High",IF(Table1[[#This Row],[score]]&gt;=7,"Medium","Low"))</f>
        <v>Low</v>
      </c>
      <c r="Q6066" s="5">
        <f>Table1[[#This Row],[gross]]-Table1[[#This Row],[budget]]</f>
        <v>37966152</v>
      </c>
      <c r="R6066" s="5" t="str">
        <f>IF(Table1[[#This Row],[Profit]]&gt;0,"Profit","Loss")</f>
        <v>Profit</v>
      </c>
      <c r="S6066" s="6" t="str">
        <f>FLOOR(Table1[[#This Row],[year]]-1900,10)+1900 &amp; "-" &amp; FLOOR(Table1[[#This Row],[year]]-1890,10)+1900</f>
        <v>2010-2020</v>
      </c>
      <c r="T6066" s="14" t="s">
        <v>21835</v>
      </c>
      <c r="AB6066" s="14"/>
    </row>
    <row r="6067" spans="1:28" hidden="1" x14ac:dyDescent="0.3">
      <c r="A6067" t="s">
        <v>17550</v>
      </c>
      <c r="B6067" t="s">
        <v>16</v>
      </c>
      <c r="C6067" t="s">
        <v>52</v>
      </c>
      <c r="D6067">
        <v>2012</v>
      </c>
      <c r="E6067" t="s">
        <v>17512</v>
      </c>
      <c r="F6067">
        <v>6.8</v>
      </c>
      <c r="G6067">
        <v>229000</v>
      </c>
      <c r="H6067" t="s">
        <v>14044</v>
      </c>
      <c r="I6067" t="s">
        <v>14044</v>
      </c>
      <c r="J6067" t="s">
        <v>2612</v>
      </c>
      <c r="K6067" t="s">
        <v>30</v>
      </c>
      <c r="L6067">
        <v>3000000</v>
      </c>
      <c r="M6067">
        <v>82515113</v>
      </c>
      <c r="N6067" t="s">
        <v>9986</v>
      </c>
      <c r="O6067">
        <v>110</v>
      </c>
      <c r="P6067" t="str">
        <f>IF(Table1[[#This Row],[score]]&gt;=8.5,"High",IF(Table1[[#This Row],[score]]&gt;=7,"Medium","Low"))</f>
        <v>Low</v>
      </c>
      <c r="Q6067" s="5">
        <f>Table1[[#This Row],[gross]]-Table1[[#This Row],[budget]]</f>
        <v>79515113</v>
      </c>
      <c r="R6067" s="5" t="str">
        <f>IF(Table1[[#This Row],[Profit]]&gt;0,"Profit","Loss")</f>
        <v>Profit</v>
      </c>
      <c r="S6067" s="6" t="str">
        <f>FLOOR(Table1[[#This Row],[year]]-1900,10)+1900 &amp; "-" &amp; FLOOR(Table1[[#This Row],[year]]-1890,10)+1900</f>
        <v>2010-2020</v>
      </c>
      <c r="T6067" s="14" t="s">
        <v>21835</v>
      </c>
      <c r="AB6067" s="14"/>
    </row>
    <row r="6068" spans="1:28" hidden="1" x14ac:dyDescent="0.3">
      <c r="A6068" t="s">
        <v>17710</v>
      </c>
      <c r="B6068" t="s">
        <v>16</v>
      </c>
      <c r="C6068" t="s">
        <v>34</v>
      </c>
      <c r="D6068">
        <v>2012</v>
      </c>
      <c r="E6068" t="s">
        <v>17612</v>
      </c>
      <c r="F6068">
        <v>6.5</v>
      </c>
      <c r="G6068">
        <v>67000</v>
      </c>
      <c r="H6068" t="s">
        <v>17711</v>
      </c>
      <c r="I6068" t="s">
        <v>17712</v>
      </c>
      <c r="J6068" t="s">
        <v>17713</v>
      </c>
      <c r="K6068" t="s">
        <v>30</v>
      </c>
      <c r="L6068">
        <v>12000000</v>
      </c>
      <c r="M6068">
        <v>82499399</v>
      </c>
      <c r="N6068" t="s">
        <v>15161</v>
      </c>
      <c r="O6068">
        <v>110</v>
      </c>
      <c r="P6068" t="str">
        <f>IF(Table1[[#This Row],[score]]&gt;=8.5,"High",IF(Table1[[#This Row],[score]]&gt;=7,"Medium","Low"))</f>
        <v>Low</v>
      </c>
      <c r="Q6068" s="5">
        <f>Table1[[#This Row],[gross]]-Table1[[#This Row],[budget]]</f>
        <v>70499399</v>
      </c>
      <c r="R6068" s="5" t="str">
        <f>IF(Table1[[#This Row],[Profit]]&gt;0,"Profit","Loss")</f>
        <v>Profit</v>
      </c>
      <c r="S6068" s="6" t="str">
        <f>FLOOR(Table1[[#This Row],[year]]-1900,10)+1900 &amp; "-" &amp; FLOOR(Table1[[#This Row],[year]]-1890,10)+1900</f>
        <v>2010-2020</v>
      </c>
      <c r="T6068" s="14" t="s">
        <v>21835</v>
      </c>
      <c r="AB6068" s="14"/>
    </row>
    <row r="6069" spans="1:28" hidden="1" x14ac:dyDescent="0.3">
      <c r="A6069" t="s">
        <v>17819</v>
      </c>
      <c r="B6069" t="s">
        <v>33</v>
      </c>
      <c r="C6069" t="s">
        <v>390</v>
      </c>
      <c r="D6069">
        <v>2012</v>
      </c>
      <c r="E6069" t="s">
        <v>17107</v>
      </c>
      <c r="F6069">
        <v>6.9</v>
      </c>
      <c r="G6069">
        <v>101000</v>
      </c>
      <c r="H6069" t="s">
        <v>2638</v>
      </c>
      <c r="I6069" t="s">
        <v>17820</v>
      </c>
      <c r="J6069" t="s">
        <v>4442</v>
      </c>
      <c r="K6069" t="s">
        <v>30</v>
      </c>
      <c r="L6069">
        <v>39000000</v>
      </c>
      <c r="M6069">
        <v>81493846</v>
      </c>
      <c r="N6069" t="s">
        <v>1708</v>
      </c>
      <c r="O6069">
        <v>87</v>
      </c>
      <c r="P6069" t="str">
        <f>IF(Table1[[#This Row],[score]]&gt;=8.5,"High",IF(Table1[[#This Row],[score]]&gt;=7,"Medium","Low"))</f>
        <v>Low</v>
      </c>
      <c r="Q6069" s="5">
        <f>Table1[[#This Row],[gross]]-Table1[[#This Row],[budget]]</f>
        <v>42493846</v>
      </c>
      <c r="R6069" s="5" t="str">
        <f>IF(Table1[[#This Row],[Profit]]&gt;0,"Profit","Loss")</f>
        <v>Profit</v>
      </c>
      <c r="S6069" s="6" t="str">
        <f>FLOOR(Table1[[#This Row],[year]]-1900,10)+1900 &amp; "-" &amp; FLOOR(Table1[[#This Row],[year]]-1890,10)+1900</f>
        <v>2010-2020</v>
      </c>
      <c r="T6069" s="14" t="s">
        <v>21835</v>
      </c>
      <c r="AB6069" s="14"/>
    </row>
    <row r="6070" spans="1:28" hidden="1" x14ac:dyDescent="0.3">
      <c r="A6070" t="s">
        <v>17661</v>
      </c>
      <c r="B6070" t="s">
        <v>33</v>
      </c>
      <c r="C6070" t="s">
        <v>390</v>
      </c>
      <c r="D6070">
        <v>2012</v>
      </c>
      <c r="E6070" t="s">
        <v>17603</v>
      </c>
      <c r="F6070">
        <v>6.3</v>
      </c>
      <c r="G6070">
        <v>23000</v>
      </c>
      <c r="H6070" t="s">
        <v>14565</v>
      </c>
      <c r="I6070" t="s">
        <v>15600</v>
      </c>
      <c r="J6070" t="s">
        <v>16586</v>
      </c>
      <c r="K6070" t="s">
        <v>30</v>
      </c>
      <c r="L6070">
        <v>22000000</v>
      </c>
      <c r="M6070">
        <v>77229695</v>
      </c>
      <c r="N6070" t="s">
        <v>9026</v>
      </c>
      <c r="O6070">
        <v>94</v>
      </c>
      <c r="P6070" t="str">
        <f>IF(Table1[[#This Row],[score]]&gt;=8.5,"High",IF(Table1[[#This Row],[score]]&gt;=7,"Medium","Low"))</f>
        <v>Low</v>
      </c>
      <c r="Q6070" s="5">
        <f>Table1[[#This Row],[gross]]-Table1[[#This Row],[budget]]</f>
        <v>55229695</v>
      </c>
      <c r="R6070" s="5" t="str">
        <f>IF(Table1[[#This Row],[Profit]]&gt;0,"Profit","Loss")</f>
        <v>Profit</v>
      </c>
      <c r="S6070" s="6" t="str">
        <f>FLOOR(Table1[[#This Row],[year]]-1900,10)+1900 &amp; "-" &amp; FLOOR(Table1[[#This Row],[year]]-1890,10)+1900</f>
        <v>2010-2020</v>
      </c>
      <c r="T6070" s="14" t="s">
        <v>21835</v>
      </c>
      <c r="AB6070" s="14"/>
    </row>
    <row r="6071" spans="1:28" hidden="1" x14ac:dyDescent="0.3">
      <c r="A6071" t="s">
        <v>17996</v>
      </c>
      <c r="B6071" t="s">
        <v>33</v>
      </c>
      <c r="C6071" t="s">
        <v>390</v>
      </c>
      <c r="D6071">
        <v>2012</v>
      </c>
      <c r="E6071" t="s">
        <v>17997</v>
      </c>
      <c r="F6071">
        <v>5.9</v>
      </c>
      <c r="G6071">
        <v>25000</v>
      </c>
      <c r="H6071" t="s">
        <v>17998</v>
      </c>
      <c r="I6071" t="s">
        <v>17999</v>
      </c>
      <c r="J6071" t="s">
        <v>6863</v>
      </c>
      <c r="K6071" t="s">
        <v>30</v>
      </c>
      <c r="L6071">
        <v>40000000</v>
      </c>
      <c r="M6071">
        <v>74939189</v>
      </c>
      <c r="N6071" t="s">
        <v>18000</v>
      </c>
      <c r="O6071">
        <v>89</v>
      </c>
      <c r="P6071" t="str">
        <f>IF(Table1[[#This Row],[score]]&gt;=8.5,"High",IF(Table1[[#This Row],[score]]&gt;=7,"Medium","Low"))</f>
        <v>Low</v>
      </c>
      <c r="Q6071" s="5">
        <f>Table1[[#This Row],[gross]]-Table1[[#This Row],[budget]]</f>
        <v>34939189</v>
      </c>
      <c r="R6071" s="5" t="str">
        <f>IF(Table1[[#This Row],[Profit]]&gt;0,"Profit","Loss")</f>
        <v>Profit</v>
      </c>
      <c r="S6071" s="6" t="str">
        <f>FLOOR(Table1[[#This Row],[year]]-1900,10)+1900 &amp; "-" &amp; FLOOR(Table1[[#This Row],[year]]-1890,10)+1900</f>
        <v>2010-2020</v>
      </c>
      <c r="T6071" s="14" t="s">
        <v>21835</v>
      </c>
      <c r="AB6071" s="14"/>
    </row>
    <row r="6072" spans="1:28" hidden="1" x14ac:dyDescent="0.3">
      <c r="A6072" t="s">
        <v>17798</v>
      </c>
      <c r="B6072" t="s">
        <v>16</v>
      </c>
      <c r="C6072" t="s">
        <v>41</v>
      </c>
      <c r="D6072">
        <v>2012</v>
      </c>
      <c r="E6072" t="s">
        <v>17615</v>
      </c>
      <c r="F6072">
        <v>6.3</v>
      </c>
      <c r="G6072">
        <v>86000</v>
      </c>
      <c r="H6072" t="s">
        <v>289</v>
      </c>
      <c r="I6072" t="s">
        <v>289</v>
      </c>
      <c r="J6072" t="s">
        <v>289</v>
      </c>
      <c r="K6072" t="s">
        <v>30</v>
      </c>
      <c r="L6072">
        <f>20500000</f>
        <v>20500000</v>
      </c>
      <c r="M6072">
        <v>73244881</v>
      </c>
      <c r="N6072" t="s">
        <v>10973</v>
      </c>
      <c r="O6072">
        <v>112</v>
      </c>
      <c r="P6072" t="str">
        <f>IF(Table1[[#This Row],[score]]&gt;=8.5,"High",IF(Table1[[#This Row],[score]]&gt;=7,"Medium","Low"))</f>
        <v>Low</v>
      </c>
      <c r="Q6072" s="5">
        <f>Table1[[#This Row],[gross]]-Table1[[#This Row],[budget]]</f>
        <v>52744881</v>
      </c>
      <c r="R6072" s="5" t="str">
        <f>IF(Table1[[#This Row],[Profit]]&gt;0,"Profit","Loss")</f>
        <v>Profit</v>
      </c>
      <c r="S6072" s="6" t="str">
        <f>FLOOR(Table1[[#This Row],[year]]-1900,10)+1900 &amp; "-" &amp; FLOOR(Table1[[#This Row],[year]]-1890,10)+1900</f>
        <v>2010-2020</v>
      </c>
      <c r="T6072" s="14" t="s">
        <v>21835</v>
      </c>
      <c r="AB6072" s="14"/>
    </row>
    <row r="6073" spans="1:28" hidden="1" x14ac:dyDescent="0.3">
      <c r="A6073" t="s">
        <v>17792</v>
      </c>
      <c r="B6073" t="s">
        <v>33</v>
      </c>
      <c r="C6073" t="s">
        <v>34</v>
      </c>
      <c r="D6073">
        <v>2012</v>
      </c>
      <c r="E6073" t="s">
        <v>17512</v>
      </c>
      <c r="F6073">
        <v>6.4</v>
      </c>
      <c r="G6073">
        <v>87000</v>
      </c>
      <c r="H6073" t="s">
        <v>10002</v>
      </c>
      <c r="I6073" t="s">
        <v>15379</v>
      </c>
      <c r="J6073" t="s">
        <v>14697</v>
      </c>
      <c r="K6073" t="s">
        <v>30</v>
      </c>
      <c r="L6073">
        <v>42000000</v>
      </c>
      <c r="M6073">
        <v>73100172</v>
      </c>
      <c r="N6073" t="s">
        <v>31</v>
      </c>
      <c r="O6073">
        <v>105</v>
      </c>
      <c r="P6073" t="str">
        <f>IF(Table1[[#This Row],[score]]&gt;=8.5,"High",IF(Table1[[#This Row],[score]]&gt;=7,"Medium","Low"))</f>
        <v>Low</v>
      </c>
      <c r="Q6073" s="5">
        <f>Table1[[#This Row],[gross]]-Table1[[#This Row],[budget]]</f>
        <v>31100172</v>
      </c>
      <c r="R6073" s="5" t="str">
        <f>IF(Table1[[#This Row],[Profit]]&gt;0,"Profit","Loss")</f>
        <v>Profit</v>
      </c>
      <c r="S6073" s="6" t="str">
        <f>FLOOR(Table1[[#This Row],[year]]-1900,10)+1900 &amp; "-" &amp; FLOOR(Table1[[#This Row],[year]]-1890,10)+1900</f>
        <v>2010-2020</v>
      </c>
      <c r="T6073" s="14" t="s">
        <v>21835</v>
      </c>
      <c r="AB6073" s="14"/>
    </row>
    <row r="6074" spans="1:28" hidden="1" x14ac:dyDescent="0.3">
      <c r="A6074" t="s">
        <v>9836</v>
      </c>
      <c r="B6074" t="s">
        <v>16</v>
      </c>
      <c r="C6074" t="s">
        <v>17</v>
      </c>
      <c r="D6074">
        <v>2012</v>
      </c>
      <c r="E6074" t="s">
        <v>17620</v>
      </c>
      <c r="F6074">
        <v>6.6</v>
      </c>
      <c r="G6074">
        <v>95000</v>
      </c>
      <c r="H6074" t="s">
        <v>13857</v>
      </c>
      <c r="I6074" t="s">
        <v>3865</v>
      </c>
      <c r="J6074" t="s">
        <v>13859</v>
      </c>
      <c r="K6074" t="s">
        <v>22</v>
      </c>
      <c r="L6074">
        <v>40600000</v>
      </c>
      <c r="M6074">
        <v>68929150</v>
      </c>
      <c r="N6074" t="s">
        <v>61</v>
      </c>
      <c r="O6074">
        <v>129</v>
      </c>
      <c r="P6074" t="str">
        <f>IF(Table1[[#This Row],[score]]&gt;=8.5,"High",IF(Table1[[#This Row],[score]]&gt;=7,"Medium","Low"))</f>
        <v>Low</v>
      </c>
      <c r="Q6074" s="5">
        <f>Table1[[#This Row],[gross]]-Table1[[#This Row],[budget]]</f>
        <v>28329150</v>
      </c>
      <c r="R6074" s="5" t="str">
        <f>IF(Table1[[#This Row],[Profit]]&gt;0,"Profit","Loss")</f>
        <v>Profit</v>
      </c>
      <c r="S6074" s="6" t="str">
        <f>FLOOR(Table1[[#This Row],[year]]-1900,10)+1900 &amp; "-" &amp; FLOOR(Table1[[#This Row],[year]]-1890,10)+1900</f>
        <v>2010-2020</v>
      </c>
      <c r="T6074" s="14" t="s">
        <v>21844</v>
      </c>
      <c r="AB6074" s="14"/>
    </row>
    <row r="6075" spans="1:28" hidden="1" x14ac:dyDescent="0.3">
      <c r="A6075" t="s">
        <v>17633</v>
      </c>
      <c r="B6075" t="s">
        <v>16</v>
      </c>
      <c r="C6075" t="s">
        <v>41</v>
      </c>
      <c r="D6075">
        <v>2012</v>
      </c>
      <c r="E6075" t="s">
        <v>17634</v>
      </c>
      <c r="F6075">
        <v>5.7</v>
      </c>
      <c r="G6075">
        <v>123000</v>
      </c>
      <c r="H6075" t="s">
        <v>14934</v>
      </c>
      <c r="I6075" t="s">
        <v>17635</v>
      </c>
      <c r="J6075" t="s">
        <v>7926</v>
      </c>
      <c r="K6075" t="s">
        <v>30</v>
      </c>
      <c r="L6075">
        <v>68000000</v>
      </c>
      <c r="M6075">
        <v>68267862</v>
      </c>
      <c r="N6075" t="s">
        <v>180</v>
      </c>
      <c r="O6075">
        <v>102</v>
      </c>
      <c r="P6075" t="str">
        <f>IF(Table1[[#This Row],[score]]&gt;=8.5,"High",IF(Table1[[#This Row],[score]]&gt;=7,"Medium","Low"))</f>
        <v>Low</v>
      </c>
      <c r="Q6075" s="5">
        <f>Table1[[#This Row],[gross]]-Table1[[#This Row],[budget]]</f>
        <v>267862</v>
      </c>
      <c r="R6075" s="5" t="str">
        <f>IF(Table1[[#This Row],[Profit]]&gt;0,"Profit","Loss")</f>
        <v>Profit</v>
      </c>
      <c r="S6075" s="6" t="str">
        <f>FLOOR(Table1[[#This Row],[year]]-1900,10)+1900 &amp; "-" &amp; FLOOR(Table1[[#This Row],[year]]-1890,10)+1900</f>
        <v>2010-2020</v>
      </c>
      <c r="T6075" s="14" t="s">
        <v>21835</v>
      </c>
      <c r="AB6075" s="14"/>
    </row>
    <row r="6076" spans="1:28" hidden="1" x14ac:dyDescent="0.3">
      <c r="A6076" t="s">
        <v>17505</v>
      </c>
      <c r="B6076" t="s">
        <v>1974</v>
      </c>
      <c r="C6076" t="s">
        <v>41</v>
      </c>
      <c r="D6076">
        <v>2012</v>
      </c>
      <c r="E6076" t="s">
        <v>17506</v>
      </c>
      <c r="F6076">
        <v>7.8</v>
      </c>
      <c r="G6076">
        <v>327000</v>
      </c>
      <c r="H6076" t="s">
        <v>8958</v>
      </c>
      <c r="I6076" t="s">
        <v>8958</v>
      </c>
      <c r="J6076" t="s">
        <v>17507</v>
      </c>
      <c r="K6076" t="s">
        <v>30</v>
      </c>
      <c r="L6076">
        <v>16000000</v>
      </c>
      <c r="M6076">
        <v>68264022</v>
      </c>
      <c r="N6076" t="s">
        <v>15301</v>
      </c>
      <c r="O6076">
        <v>94</v>
      </c>
      <c r="P6076" t="str">
        <f>IF(Table1[[#This Row],[score]]&gt;=8.5,"High",IF(Table1[[#This Row],[score]]&gt;=7,"Medium","Low"))</f>
        <v>Medium</v>
      </c>
      <c r="Q6076" s="5">
        <f>Table1[[#This Row],[gross]]-Table1[[#This Row],[budget]]</f>
        <v>52264022</v>
      </c>
      <c r="R6076" s="5" t="str">
        <f>IF(Table1[[#This Row],[Profit]]&gt;0,"Profit","Loss")</f>
        <v>Profit</v>
      </c>
      <c r="S6076" s="6" t="str">
        <f>FLOOR(Table1[[#This Row],[year]]-1900,10)+1900 &amp; "-" &amp; FLOOR(Table1[[#This Row],[year]]-1890,10)+1900</f>
        <v>2010-2020</v>
      </c>
      <c r="T6076" s="14" t="s">
        <v>21835</v>
      </c>
      <c r="AB6076" s="14"/>
    </row>
    <row r="6077" spans="1:28" hidden="1" x14ac:dyDescent="0.3">
      <c r="A6077" t="s">
        <v>823</v>
      </c>
      <c r="B6077" t="s">
        <v>1974</v>
      </c>
      <c r="C6077" t="s">
        <v>41</v>
      </c>
      <c r="D6077">
        <v>2012</v>
      </c>
      <c r="E6077" t="s">
        <v>17919</v>
      </c>
      <c r="F6077">
        <v>6.8</v>
      </c>
      <c r="G6077">
        <v>19000</v>
      </c>
      <c r="H6077" t="s">
        <v>1039</v>
      </c>
      <c r="I6077" t="s">
        <v>1806</v>
      </c>
      <c r="J6077" t="s">
        <v>2605</v>
      </c>
      <c r="K6077" t="s">
        <v>22</v>
      </c>
      <c r="L6077">
        <v>11000000</v>
      </c>
      <c r="M6077">
        <v>59520298</v>
      </c>
      <c r="N6077" t="s">
        <v>17920</v>
      </c>
      <c r="O6077">
        <v>98</v>
      </c>
      <c r="P6077" t="str">
        <f>IF(Table1[[#This Row],[score]]&gt;=8.5,"High",IF(Table1[[#This Row],[score]]&gt;=7,"Medium","Low"))</f>
        <v>Low</v>
      </c>
      <c r="Q6077" s="5">
        <f>Table1[[#This Row],[gross]]-Table1[[#This Row],[budget]]</f>
        <v>48520298</v>
      </c>
      <c r="R6077" s="5" t="str">
        <f>IF(Table1[[#This Row],[Profit]]&gt;0,"Profit","Loss")</f>
        <v>Profit</v>
      </c>
      <c r="S6077" s="6" t="str">
        <f>FLOOR(Table1[[#This Row],[year]]-1900,10)+1900 &amp; "-" &amp; FLOOR(Table1[[#This Row],[year]]-1890,10)+1900</f>
        <v>2010-2020</v>
      </c>
      <c r="T6077" s="14" t="s">
        <v>21835</v>
      </c>
      <c r="AB6077" s="14"/>
    </row>
    <row r="6078" spans="1:28" hidden="1" x14ac:dyDescent="0.3">
      <c r="A6078" t="s">
        <v>17629</v>
      </c>
      <c r="B6078" t="s">
        <v>1974</v>
      </c>
      <c r="C6078" t="s">
        <v>41</v>
      </c>
      <c r="D6078">
        <v>2012</v>
      </c>
      <c r="E6078" t="s">
        <v>17554</v>
      </c>
      <c r="F6078">
        <v>5.9</v>
      </c>
      <c r="G6078">
        <v>75000</v>
      </c>
      <c r="H6078" t="s">
        <v>11917</v>
      </c>
      <c r="I6078" t="s">
        <v>15394</v>
      </c>
      <c r="J6078" t="s">
        <v>17630</v>
      </c>
      <c r="K6078" t="s">
        <v>30</v>
      </c>
      <c r="L6078">
        <v>75000000</v>
      </c>
      <c r="M6078">
        <v>59418613</v>
      </c>
      <c r="N6078" t="s">
        <v>2001</v>
      </c>
      <c r="O6078">
        <v>123</v>
      </c>
      <c r="P6078" t="str">
        <f>IF(Table1[[#This Row],[score]]&gt;=8.5,"High",IF(Table1[[#This Row],[score]]&gt;=7,"Medium","Low"))</f>
        <v>Low</v>
      </c>
      <c r="Q6078" s="5">
        <f>Table1[[#This Row],[gross]]-Table1[[#This Row],[budget]]</f>
        <v>-15581387</v>
      </c>
      <c r="R6078" s="5" t="str">
        <f>IF(Table1[[#This Row],[Profit]]&gt;0,"Profit","Loss")</f>
        <v>Loss</v>
      </c>
      <c r="S6078" s="6" t="str">
        <f>FLOOR(Table1[[#This Row],[year]]-1900,10)+1900 &amp; "-" &amp; FLOOR(Table1[[#This Row],[year]]-1890,10)+1900</f>
        <v>2010-2020</v>
      </c>
      <c r="T6078" s="14" t="s">
        <v>21835</v>
      </c>
      <c r="AB6078" s="14"/>
    </row>
    <row r="6079" spans="1:28" hidden="1" x14ac:dyDescent="0.3">
      <c r="A6079" t="s">
        <v>17553</v>
      </c>
      <c r="B6079" t="s">
        <v>16</v>
      </c>
      <c r="C6079" t="s">
        <v>41</v>
      </c>
      <c r="D6079">
        <v>2012</v>
      </c>
      <c r="E6079" t="s">
        <v>17554</v>
      </c>
      <c r="F6079">
        <v>5.5</v>
      </c>
      <c r="G6079">
        <v>94000</v>
      </c>
      <c r="H6079" t="s">
        <v>15501</v>
      </c>
      <c r="I6079" t="s">
        <v>17555</v>
      </c>
      <c r="J6079" t="s">
        <v>8432</v>
      </c>
      <c r="K6079" t="s">
        <v>30</v>
      </c>
      <c r="L6079">
        <v>70000000</v>
      </c>
      <c r="M6079">
        <v>57719093</v>
      </c>
      <c r="N6079" t="s">
        <v>31</v>
      </c>
      <c r="O6079">
        <v>116</v>
      </c>
      <c r="P6079" t="str">
        <f>IF(Table1[[#This Row],[score]]&gt;=8.5,"High",IF(Table1[[#This Row],[score]]&gt;=7,"Medium","Low"))</f>
        <v>Low</v>
      </c>
      <c r="Q6079" s="5">
        <f>Table1[[#This Row],[gross]]-Table1[[#This Row],[budget]]</f>
        <v>-12280907</v>
      </c>
      <c r="R6079" s="5" t="str">
        <f>IF(Table1[[#This Row],[Profit]]&gt;0,"Profit","Loss")</f>
        <v>Loss</v>
      </c>
      <c r="S6079" s="6" t="str">
        <f>FLOOR(Table1[[#This Row],[year]]-1900,10)+1900 &amp; "-" &amp; FLOOR(Table1[[#This Row],[year]]-1890,10)+1900</f>
        <v>2010-2020</v>
      </c>
      <c r="T6079" s="14" t="s">
        <v>21835</v>
      </c>
      <c r="AB6079" s="14"/>
    </row>
    <row r="6080" spans="1:28" hidden="1" x14ac:dyDescent="0.3">
      <c r="A6080" t="s">
        <v>17933</v>
      </c>
      <c r="B6080" t="s">
        <v>33</v>
      </c>
      <c r="C6080" t="s">
        <v>41</v>
      </c>
      <c r="D6080">
        <v>2012</v>
      </c>
      <c r="E6080" t="s">
        <v>17934</v>
      </c>
      <c r="F6080">
        <v>6.6</v>
      </c>
      <c r="G6080">
        <v>46000</v>
      </c>
      <c r="H6080" t="s">
        <v>7307</v>
      </c>
      <c r="I6080" t="s">
        <v>7307</v>
      </c>
      <c r="J6080" t="s">
        <v>13404</v>
      </c>
      <c r="K6080" t="s">
        <v>30</v>
      </c>
      <c r="L6080">
        <v>25000000</v>
      </c>
      <c r="M6080">
        <v>56012642</v>
      </c>
      <c r="N6080" t="s">
        <v>17935</v>
      </c>
      <c r="O6080">
        <v>105</v>
      </c>
      <c r="P6080" t="str">
        <f>IF(Table1[[#This Row],[score]]&gt;=8.5,"High",IF(Table1[[#This Row],[score]]&gt;=7,"Medium","Low"))</f>
        <v>Low</v>
      </c>
      <c r="Q6080" s="5">
        <f>Table1[[#This Row],[gross]]-Table1[[#This Row],[budget]]</f>
        <v>31012642</v>
      </c>
      <c r="R6080" s="5" t="str">
        <f>IF(Table1[[#This Row],[Profit]]&gt;0,"Profit","Loss")</f>
        <v>Profit</v>
      </c>
      <c r="S6080" s="6" t="str">
        <f>FLOOR(Table1[[#This Row],[year]]-1900,10)+1900 &amp; "-" &amp; FLOOR(Table1[[#This Row],[year]]-1890,10)+1900</f>
        <v>2010-2020</v>
      </c>
      <c r="T6080" s="14" t="s">
        <v>21835</v>
      </c>
      <c r="AB6080" s="14"/>
    </row>
    <row r="6081" spans="1:28" hidden="1" x14ac:dyDescent="0.3">
      <c r="A6081" t="s">
        <v>17578</v>
      </c>
      <c r="B6081" t="s">
        <v>16</v>
      </c>
      <c r="C6081" t="s">
        <v>104</v>
      </c>
      <c r="D6081">
        <v>2012</v>
      </c>
      <c r="E6081" t="s">
        <v>17579</v>
      </c>
      <c r="F6081">
        <v>7.3</v>
      </c>
      <c r="G6081">
        <v>232000</v>
      </c>
      <c r="H6081" t="s">
        <v>14197</v>
      </c>
      <c r="I6081" t="s">
        <v>14198</v>
      </c>
      <c r="J6081" t="s">
        <v>15538</v>
      </c>
      <c r="K6081" t="s">
        <v>30</v>
      </c>
      <c r="L6081">
        <v>26000000</v>
      </c>
      <c r="M6081">
        <v>55404207</v>
      </c>
      <c r="N6081" t="s">
        <v>13729</v>
      </c>
      <c r="O6081">
        <v>116</v>
      </c>
      <c r="P6081" t="str">
        <f>IF(Table1[[#This Row],[score]]&gt;=8.5,"High",IF(Table1[[#This Row],[score]]&gt;=7,"Medium","Low"))</f>
        <v>Medium</v>
      </c>
      <c r="Q6081" s="5">
        <f>Table1[[#This Row],[gross]]-Table1[[#This Row],[budget]]</f>
        <v>29404207</v>
      </c>
      <c r="R6081" s="5" t="str">
        <f>IF(Table1[[#This Row],[Profit]]&gt;0,"Profit","Loss")</f>
        <v>Profit</v>
      </c>
      <c r="S6081" s="6" t="str">
        <f>FLOOR(Table1[[#This Row],[year]]-1900,10)+1900 &amp; "-" &amp; FLOOR(Table1[[#This Row],[year]]-1890,10)+1900</f>
        <v>2010-2020</v>
      </c>
      <c r="T6081" s="14" t="s">
        <v>21835</v>
      </c>
      <c r="AB6081" s="14"/>
    </row>
    <row r="6082" spans="1:28" hidden="1" x14ac:dyDescent="0.3">
      <c r="A6082" t="s">
        <v>17773</v>
      </c>
      <c r="B6082" t="s">
        <v>16</v>
      </c>
      <c r="C6082" t="s">
        <v>34</v>
      </c>
      <c r="D6082">
        <v>2012</v>
      </c>
      <c r="E6082" t="s">
        <v>17522</v>
      </c>
      <c r="F6082">
        <v>5</v>
      </c>
      <c r="G6082">
        <v>61000</v>
      </c>
      <c r="H6082" t="s">
        <v>17774</v>
      </c>
      <c r="I6082" t="s">
        <v>17774</v>
      </c>
      <c r="J6082" t="s">
        <v>17775</v>
      </c>
      <c r="K6082" t="s">
        <v>195</v>
      </c>
      <c r="L6082">
        <v>20000000</v>
      </c>
      <c r="M6082">
        <v>55362705</v>
      </c>
      <c r="N6082" t="s">
        <v>7475</v>
      </c>
      <c r="O6082">
        <v>95</v>
      </c>
      <c r="P6082" t="str">
        <f>IF(Table1[[#This Row],[score]]&gt;=8.5,"High",IF(Table1[[#This Row],[score]]&gt;=7,"Medium","Low"))</f>
        <v>Low</v>
      </c>
      <c r="Q6082" s="5">
        <f>Table1[[#This Row],[gross]]-Table1[[#This Row],[budget]]</f>
        <v>35362705</v>
      </c>
      <c r="R6082" s="5" t="str">
        <f>IF(Table1[[#This Row],[Profit]]&gt;0,"Profit","Loss")</f>
        <v>Profit</v>
      </c>
      <c r="S6082" s="6" t="str">
        <f>FLOOR(Table1[[#This Row],[year]]-1900,10)+1900 &amp; "-" &amp; FLOOR(Table1[[#This Row],[year]]-1890,10)+1900</f>
        <v>2010-2020</v>
      </c>
      <c r="T6082" s="14" t="s">
        <v>21835</v>
      </c>
      <c r="AB6082" s="14"/>
    </row>
    <row r="6083" spans="1:28" hidden="1" x14ac:dyDescent="0.3">
      <c r="A6083" t="s">
        <v>17649</v>
      </c>
      <c r="B6083" t="s">
        <v>16</v>
      </c>
      <c r="C6083" t="s">
        <v>34</v>
      </c>
      <c r="D6083">
        <v>2012</v>
      </c>
      <c r="E6083" t="s">
        <v>17538</v>
      </c>
      <c r="F6083">
        <v>7.6</v>
      </c>
      <c r="G6083">
        <v>233000</v>
      </c>
      <c r="H6083" t="s">
        <v>11747</v>
      </c>
      <c r="I6083" t="s">
        <v>11747</v>
      </c>
      <c r="J6083" t="s">
        <v>10701</v>
      </c>
      <c r="K6083" t="s">
        <v>30</v>
      </c>
      <c r="L6083">
        <v>7000000</v>
      </c>
      <c r="M6083">
        <v>55078146</v>
      </c>
      <c r="N6083" t="s">
        <v>17650</v>
      </c>
      <c r="O6083">
        <v>109</v>
      </c>
      <c r="P6083" t="str">
        <f>IF(Table1[[#This Row],[score]]&gt;=8.5,"High",IF(Table1[[#This Row],[score]]&gt;=7,"Medium","Low"))</f>
        <v>Medium</v>
      </c>
      <c r="Q6083" s="5">
        <f>Table1[[#This Row],[gross]]-Table1[[#This Row],[budget]]</f>
        <v>48078146</v>
      </c>
      <c r="R6083" s="5" t="str">
        <f>IF(Table1[[#This Row],[Profit]]&gt;0,"Profit","Loss")</f>
        <v>Profit</v>
      </c>
      <c r="S6083" s="6" t="str">
        <f>FLOOR(Table1[[#This Row],[year]]-1900,10)+1900 &amp; "-" &amp; FLOOR(Table1[[#This Row],[year]]-1890,10)+1900</f>
        <v>2010-2020</v>
      </c>
      <c r="T6083" s="14" t="s">
        <v>21835</v>
      </c>
      <c r="AB6083" s="14"/>
    </row>
    <row r="6084" spans="1:28" hidden="1" x14ac:dyDescent="0.3">
      <c r="A6084" t="s">
        <v>17691</v>
      </c>
      <c r="B6084" t="s">
        <v>33</v>
      </c>
      <c r="C6084" t="s">
        <v>41</v>
      </c>
      <c r="D6084">
        <v>2012</v>
      </c>
      <c r="E6084" t="s">
        <v>16996</v>
      </c>
      <c r="F6084">
        <v>5.0999999999999996</v>
      </c>
      <c r="G6084">
        <v>30000</v>
      </c>
      <c r="H6084" t="s">
        <v>8980</v>
      </c>
      <c r="I6084" t="s">
        <v>17692</v>
      </c>
      <c r="J6084" t="s">
        <v>17693</v>
      </c>
      <c r="K6084" t="s">
        <v>30</v>
      </c>
      <c r="L6084">
        <v>30000000</v>
      </c>
      <c r="M6084">
        <v>54819301</v>
      </c>
      <c r="N6084" t="s">
        <v>180</v>
      </c>
      <c r="O6084">
        <v>92</v>
      </c>
      <c r="P6084" t="str">
        <f>IF(Table1[[#This Row],[score]]&gt;=8.5,"High",IF(Table1[[#This Row],[score]]&gt;=7,"Medium","Low"))</f>
        <v>Low</v>
      </c>
      <c r="Q6084" s="5">
        <f>Table1[[#This Row],[gross]]-Table1[[#This Row],[budget]]</f>
        <v>24819301</v>
      </c>
      <c r="R6084" s="5" t="str">
        <f>IF(Table1[[#This Row],[Profit]]&gt;0,"Profit","Loss")</f>
        <v>Profit</v>
      </c>
      <c r="S6084" s="6" t="str">
        <f>FLOOR(Table1[[#This Row],[year]]-1900,10)+1900 &amp; "-" &amp; FLOOR(Table1[[#This Row],[year]]-1890,10)+1900</f>
        <v>2010-2020</v>
      </c>
      <c r="T6084" s="14" t="s">
        <v>21835</v>
      </c>
      <c r="AB6084" s="14"/>
    </row>
    <row r="6085" spans="1:28" hidden="1" x14ac:dyDescent="0.3">
      <c r="A6085" t="s">
        <v>17683</v>
      </c>
      <c r="B6085" t="s">
        <v>16</v>
      </c>
      <c r="C6085" t="s">
        <v>41</v>
      </c>
      <c r="D6085">
        <v>2012</v>
      </c>
      <c r="E6085" t="s">
        <v>17684</v>
      </c>
      <c r="F6085">
        <v>6.2</v>
      </c>
      <c r="G6085">
        <v>96000</v>
      </c>
      <c r="H6085" t="s">
        <v>15426</v>
      </c>
      <c r="I6085" t="s">
        <v>15427</v>
      </c>
      <c r="J6085" t="s">
        <v>15427</v>
      </c>
      <c r="K6085" t="s">
        <v>30</v>
      </c>
      <c r="L6085">
        <v>30000000</v>
      </c>
      <c r="M6085">
        <v>54169363</v>
      </c>
      <c r="N6085" t="s">
        <v>61</v>
      </c>
      <c r="O6085">
        <v>124</v>
      </c>
      <c r="P6085" t="str">
        <f>IF(Table1[[#This Row],[score]]&gt;=8.5,"High",IF(Table1[[#This Row],[score]]&gt;=7,"Medium","Low"))</f>
        <v>Low</v>
      </c>
      <c r="Q6085" s="5">
        <f>Table1[[#This Row],[gross]]-Table1[[#This Row],[budget]]</f>
        <v>24169363</v>
      </c>
      <c r="R6085" s="5" t="str">
        <f>IF(Table1[[#This Row],[Profit]]&gt;0,"Profit","Loss")</f>
        <v>Profit</v>
      </c>
      <c r="S6085" s="6" t="str">
        <f>FLOOR(Table1[[#This Row],[year]]-1900,10)+1900 &amp; "-" &amp; FLOOR(Table1[[#This Row],[year]]-1890,10)+1900</f>
        <v>2010-2020</v>
      </c>
      <c r="T6085" s="14" t="s">
        <v>21835</v>
      </c>
      <c r="AB6085" s="14"/>
    </row>
    <row r="6086" spans="1:28" hidden="1" x14ac:dyDescent="0.3">
      <c r="A6086" t="s">
        <v>2011</v>
      </c>
      <c r="B6086" t="s">
        <v>1974</v>
      </c>
      <c r="C6086" t="s">
        <v>34</v>
      </c>
      <c r="D6086">
        <v>2012</v>
      </c>
      <c r="E6086" t="s">
        <v>17617</v>
      </c>
      <c r="F6086">
        <v>5.4</v>
      </c>
      <c r="G6086">
        <v>74000</v>
      </c>
      <c r="H6086" t="s">
        <v>17648</v>
      </c>
      <c r="I6086" t="s">
        <v>13941</v>
      </c>
      <c r="J6086" t="s">
        <v>16969</v>
      </c>
      <c r="K6086" t="s">
        <v>30</v>
      </c>
      <c r="L6086">
        <v>65000000</v>
      </c>
      <c r="M6086">
        <v>50950296</v>
      </c>
      <c r="N6086" t="s">
        <v>16472</v>
      </c>
      <c r="O6086">
        <v>93</v>
      </c>
      <c r="P6086" t="str">
        <f>IF(Table1[[#This Row],[score]]&gt;=8.5,"High",IF(Table1[[#This Row],[score]]&gt;=7,"Medium","Low"))</f>
        <v>Low</v>
      </c>
      <c r="Q6086" s="5">
        <f>Table1[[#This Row],[gross]]-Table1[[#This Row],[budget]]</f>
        <v>-14049704</v>
      </c>
      <c r="R6086" s="5" t="str">
        <f>IF(Table1[[#This Row],[Profit]]&gt;0,"Profit","Loss")</f>
        <v>Loss</v>
      </c>
      <c r="S6086" s="6" t="str">
        <f>FLOOR(Table1[[#This Row],[year]]-1900,10)+1900 &amp; "-" &amp; FLOOR(Table1[[#This Row],[year]]-1890,10)+1900</f>
        <v>2010-2020</v>
      </c>
      <c r="T6086" s="14" t="s">
        <v>21835</v>
      </c>
      <c r="AB6086" s="14"/>
    </row>
    <row r="6087" spans="1:28" hidden="1" x14ac:dyDescent="0.3">
      <c r="A6087" t="s">
        <v>17868</v>
      </c>
      <c r="B6087" t="s">
        <v>1974</v>
      </c>
      <c r="C6087" t="s">
        <v>34</v>
      </c>
      <c r="D6087">
        <v>2012</v>
      </c>
      <c r="E6087" t="s">
        <v>17210</v>
      </c>
      <c r="F6087">
        <v>5.9</v>
      </c>
      <c r="G6087">
        <v>34000</v>
      </c>
      <c r="H6087" t="s">
        <v>17869</v>
      </c>
      <c r="I6087" t="s">
        <v>9571</v>
      </c>
      <c r="J6087" t="s">
        <v>6160</v>
      </c>
      <c r="K6087" t="s">
        <v>30</v>
      </c>
      <c r="L6087">
        <v>58000000</v>
      </c>
      <c r="M6087">
        <v>50365498</v>
      </c>
      <c r="N6087" t="s">
        <v>180</v>
      </c>
      <c r="O6087">
        <v>125</v>
      </c>
      <c r="P6087" t="str">
        <f>IF(Table1[[#This Row],[score]]&gt;=8.5,"High",IF(Table1[[#This Row],[score]]&gt;=7,"Medium","Low"))</f>
        <v>Low</v>
      </c>
      <c r="Q6087" s="5">
        <f>Table1[[#This Row],[gross]]-Table1[[#This Row],[budget]]</f>
        <v>-7634502</v>
      </c>
      <c r="R6087" s="5" t="str">
        <f>IF(Table1[[#This Row],[Profit]]&gt;0,"Profit","Loss")</f>
        <v>Loss</v>
      </c>
      <c r="S6087" s="6" t="str">
        <f>FLOOR(Table1[[#This Row],[year]]-1900,10)+1900 &amp; "-" &amp; FLOOR(Table1[[#This Row],[year]]-1890,10)+1900</f>
        <v>2010-2020</v>
      </c>
      <c r="T6087" s="14" t="s">
        <v>21835</v>
      </c>
      <c r="AB6087" s="14"/>
    </row>
    <row r="6088" spans="1:28" hidden="1" x14ac:dyDescent="0.3">
      <c r="A6088" t="s">
        <v>17789</v>
      </c>
      <c r="B6088" t="s">
        <v>1974</v>
      </c>
      <c r="C6088" t="s">
        <v>17</v>
      </c>
      <c r="D6088">
        <v>2012</v>
      </c>
      <c r="E6088" t="s">
        <v>17538</v>
      </c>
      <c r="F6088">
        <v>6.8</v>
      </c>
      <c r="G6088">
        <v>61000</v>
      </c>
      <c r="H6088" t="s">
        <v>17790</v>
      </c>
      <c r="I6088" t="s">
        <v>17791</v>
      </c>
      <c r="J6088" t="s">
        <v>85</v>
      </c>
      <c r="K6088" t="s">
        <v>30</v>
      </c>
      <c r="L6088">
        <v>30000000</v>
      </c>
      <c r="M6088">
        <v>48963137</v>
      </c>
      <c r="N6088" t="s">
        <v>23</v>
      </c>
      <c r="O6088">
        <v>111</v>
      </c>
      <c r="P6088" t="str">
        <f>IF(Table1[[#This Row],[score]]&gt;=8.5,"High",IF(Table1[[#This Row],[score]]&gt;=7,"Medium","Low"))</f>
        <v>Low</v>
      </c>
      <c r="Q6088" s="5">
        <f>Table1[[#This Row],[gross]]-Table1[[#This Row],[budget]]</f>
        <v>18963137</v>
      </c>
      <c r="R6088" s="5" t="str">
        <f>IF(Table1[[#This Row],[Profit]]&gt;0,"Profit","Loss")</f>
        <v>Profit</v>
      </c>
      <c r="S6088" s="6" t="str">
        <f>FLOOR(Table1[[#This Row],[year]]-1900,10)+1900 &amp; "-" &amp; FLOOR(Table1[[#This Row],[year]]-1890,10)+1900</f>
        <v>2010-2020</v>
      </c>
      <c r="T6088" s="14" t="s">
        <v>21835</v>
      </c>
      <c r="AB6088" s="14"/>
    </row>
    <row r="6089" spans="1:28" hidden="1" x14ac:dyDescent="0.3">
      <c r="A6089" t="s">
        <v>17658</v>
      </c>
      <c r="B6089" t="s">
        <v>1974</v>
      </c>
      <c r="C6089" t="s">
        <v>34</v>
      </c>
      <c r="D6089">
        <v>2012</v>
      </c>
      <c r="E6089" t="s">
        <v>17184</v>
      </c>
      <c r="F6089">
        <v>6.6</v>
      </c>
      <c r="G6089">
        <v>147000</v>
      </c>
      <c r="H6089" t="s">
        <v>17659</v>
      </c>
      <c r="I6089" t="s">
        <v>17660</v>
      </c>
      <c r="J6089" t="s">
        <v>15915</v>
      </c>
      <c r="K6089" t="s">
        <v>30</v>
      </c>
      <c r="L6089">
        <v>42000000</v>
      </c>
      <c r="M6089">
        <v>47636031</v>
      </c>
      <c r="N6089" t="s">
        <v>9986</v>
      </c>
      <c r="O6089">
        <v>102</v>
      </c>
      <c r="P6089" t="str">
        <f>IF(Table1[[#This Row],[score]]&gt;=8.5,"High",IF(Table1[[#This Row],[score]]&gt;=7,"Medium","Low"))</f>
        <v>Low</v>
      </c>
      <c r="Q6089" s="5">
        <f>Table1[[#This Row],[gross]]-Table1[[#This Row],[budget]]</f>
        <v>5636031</v>
      </c>
      <c r="R6089" s="5" t="str">
        <f>IF(Table1[[#This Row],[Profit]]&gt;0,"Profit","Loss")</f>
        <v>Profit</v>
      </c>
      <c r="S6089" s="6" t="str">
        <f>FLOOR(Table1[[#This Row],[year]]-1900,10)+1900 &amp; "-" &amp; FLOOR(Table1[[#This Row],[year]]-1890,10)+1900</f>
        <v>2010-2020</v>
      </c>
      <c r="T6089" s="14" t="s">
        <v>21835</v>
      </c>
      <c r="AB6089" s="14"/>
    </row>
    <row r="6090" spans="1:28" hidden="1" x14ac:dyDescent="0.3">
      <c r="A6090" t="s">
        <v>17561</v>
      </c>
      <c r="B6090" t="s">
        <v>16</v>
      </c>
      <c r="C6090" t="s">
        <v>104</v>
      </c>
      <c r="D6090">
        <v>2012</v>
      </c>
      <c r="E6090" t="s">
        <v>17562</v>
      </c>
      <c r="F6090">
        <v>7.3</v>
      </c>
      <c r="G6090">
        <v>253000</v>
      </c>
      <c r="H6090" t="s">
        <v>16518</v>
      </c>
      <c r="I6090" t="s">
        <v>16518</v>
      </c>
      <c r="J6090" t="s">
        <v>12035</v>
      </c>
      <c r="K6090" t="s">
        <v>30</v>
      </c>
      <c r="L6090">
        <v>15000000</v>
      </c>
      <c r="M6090">
        <v>47052899</v>
      </c>
      <c r="N6090" t="s">
        <v>14506</v>
      </c>
      <c r="O6090">
        <v>140</v>
      </c>
      <c r="P6090" t="str">
        <f>IF(Table1[[#This Row],[score]]&gt;=8.5,"High",IF(Table1[[#This Row],[score]]&gt;=7,"Medium","Low"))</f>
        <v>Medium</v>
      </c>
      <c r="Q6090" s="5">
        <f>Table1[[#This Row],[gross]]-Table1[[#This Row],[budget]]</f>
        <v>32052899</v>
      </c>
      <c r="R6090" s="5" t="str">
        <f>IF(Table1[[#This Row],[Profit]]&gt;0,"Profit","Loss")</f>
        <v>Profit</v>
      </c>
      <c r="S6090" s="6" t="str">
        <f>FLOOR(Table1[[#This Row],[year]]-1900,10)+1900 &amp; "-" &amp; FLOOR(Table1[[#This Row],[year]]-1890,10)+1900</f>
        <v>2010-2020</v>
      </c>
      <c r="T6090" s="14" t="s">
        <v>21835</v>
      </c>
      <c r="AB6090" s="14"/>
    </row>
    <row r="6091" spans="1:28" hidden="1" x14ac:dyDescent="0.3">
      <c r="A6091" t="s">
        <v>17685</v>
      </c>
      <c r="B6091" t="s">
        <v>1974</v>
      </c>
      <c r="C6091" t="s">
        <v>17</v>
      </c>
      <c r="D6091">
        <v>2012</v>
      </c>
      <c r="E6091" t="s">
        <v>17538</v>
      </c>
      <c r="F6091">
        <v>5.6</v>
      </c>
      <c r="G6091">
        <v>74000</v>
      </c>
      <c r="H6091" t="s">
        <v>17686</v>
      </c>
      <c r="I6091" t="s">
        <v>17207</v>
      </c>
      <c r="J6091" t="s">
        <v>16610</v>
      </c>
      <c r="K6091" t="s">
        <v>30</v>
      </c>
      <c r="L6091">
        <v>10000000</v>
      </c>
      <c r="M6091">
        <v>44287131</v>
      </c>
      <c r="N6091" t="s">
        <v>15161</v>
      </c>
      <c r="O6091">
        <v>101</v>
      </c>
      <c r="P6091" t="str">
        <f>IF(Table1[[#This Row],[score]]&gt;=8.5,"High",IF(Table1[[#This Row],[score]]&gt;=7,"Medium","Low"))</f>
        <v>Low</v>
      </c>
      <c r="Q6091" s="5">
        <f>Table1[[#This Row],[gross]]-Table1[[#This Row],[budget]]</f>
        <v>34287131</v>
      </c>
      <c r="R6091" s="5" t="str">
        <f>IF(Table1[[#This Row],[Profit]]&gt;0,"Profit","Loss")</f>
        <v>Profit</v>
      </c>
      <c r="S6091" s="6" t="str">
        <f>FLOOR(Table1[[#This Row],[year]]-1900,10)+1900 &amp; "-" &amp; FLOOR(Table1[[#This Row],[year]]-1890,10)+1900</f>
        <v>2010-2020</v>
      </c>
      <c r="T6091" s="14" t="s">
        <v>21835</v>
      </c>
      <c r="AB6091" s="14"/>
    </row>
    <row r="6092" spans="1:28" hidden="1" x14ac:dyDescent="0.3">
      <c r="A6092" t="s">
        <v>17825</v>
      </c>
      <c r="B6092" t="s">
        <v>1974</v>
      </c>
      <c r="C6092" t="s">
        <v>41</v>
      </c>
      <c r="D6092">
        <v>2012</v>
      </c>
      <c r="E6092" t="s">
        <v>17826</v>
      </c>
      <c r="F6092">
        <v>5.7</v>
      </c>
      <c r="G6092">
        <v>36000</v>
      </c>
      <c r="H6092" t="s">
        <v>14480</v>
      </c>
      <c r="I6092" t="s">
        <v>15262</v>
      </c>
      <c r="J6092" t="s">
        <v>1584</v>
      </c>
      <c r="K6092" t="s">
        <v>30</v>
      </c>
      <c r="L6092">
        <v>40000000</v>
      </c>
      <c r="M6092">
        <v>41863726</v>
      </c>
      <c r="N6092" t="s">
        <v>44</v>
      </c>
      <c r="O6092">
        <v>95</v>
      </c>
      <c r="P6092" t="str">
        <f>IF(Table1[[#This Row],[score]]&gt;=8.5,"High",IF(Table1[[#This Row],[score]]&gt;=7,"Medium","Low"))</f>
        <v>Low</v>
      </c>
      <c r="Q6092" s="5">
        <f>Table1[[#This Row],[gross]]-Table1[[#This Row],[budget]]</f>
        <v>1863726</v>
      </c>
      <c r="R6092" s="5" t="str">
        <f>IF(Table1[[#This Row],[Profit]]&gt;0,"Profit","Loss")</f>
        <v>Profit</v>
      </c>
      <c r="S6092" s="6" t="str">
        <f>FLOOR(Table1[[#This Row],[year]]-1900,10)+1900 &amp; "-" &amp; FLOOR(Table1[[#This Row],[year]]-1890,10)+1900</f>
        <v>2010-2020</v>
      </c>
      <c r="T6092" s="14" t="s">
        <v>21835</v>
      </c>
      <c r="AB6092" s="14"/>
    </row>
    <row r="6093" spans="1:28" hidden="1" x14ac:dyDescent="0.3">
      <c r="A6093" t="s">
        <v>8684</v>
      </c>
      <c r="B6093" t="s">
        <v>16</v>
      </c>
      <c r="C6093" t="s">
        <v>34</v>
      </c>
      <c r="D6093">
        <v>2012</v>
      </c>
      <c r="E6093" t="s">
        <v>17684</v>
      </c>
      <c r="F6093">
        <v>6.5</v>
      </c>
      <c r="G6093">
        <v>106000</v>
      </c>
      <c r="H6093" t="s">
        <v>5857</v>
      </c>
      <c r="I6093" t="s">
        <v>5857</v>
      </c>
      <c r="J6093" t="s">
        <v>11134</v>
      </c>
      <c r="K6093" t="s">
        <v>30</v>
      </c>
      <c r="L6093">
        <v>30000000</v>
      </c>
      <c r="M6093">
        <v>41564670</v>
      </c>
      <c r="N6093" t="s">
        <v>17721</v>
      </c>
      <c r="O6093">
        <v>94</v>
      </c>
      <c r="P6093" t="str">
        <f>IF(Table1[[#This Row],[score]]&gt;=8.5,"High",IF(Table1[[#This Row],[score]]&gt;=7,"Medium","Low"))</f>
        <v>Low</v>
      </c>
      <c r="Q6093" s="5">
        <f>Table1[[#This Row],[gross]]-Table1[[#This Row],[budget]]</f>
        <v>11564670</v>
      </c>
      <c r="R6093" s="5" t="str">
        <f>IF(Table1[[#This Row],[Profit]]&gt;0,"Profit","Loss")</f>
        <v>Profit</v>
      </c>
      <c r="S6093" s="6" t="str">
        <f>FLOOR(Table1[[#This Row],[year]]-1900,10)+1900 &amp; "-" &amp; FLOOR(Table1[[#This Row],[year]]-1890,10)+1900</f>
        <v>2010-2020</v>
      </c>
      <c r="T6093" s="14" t="s">
        <v>21835</v>
      </c>
      <c r="AB6093" s="14"/>
    </row>
    <row r="6094" spans="1:28" hidden="1" x14ac:dyDescent="0.3">
      <c r="A6094" t="s">
        <v>17563</v>
      </c>
      <c r="B6094" t="s">
        <v>16</v>
      </c>
      <c r="C6094" t="s">
        <v>34</v>
      </c>
      <c r="D6094">
        <v>2012</v>
      </c>
      <c r="E6094" t="s">
        <v>17538</v>
      </c>
      <c r="F6094">
        <v>7.1</v>
      </c>
      <c r="G6094">
        <v>260000</v>
      </c>
      <c r="H6094" t="s">
        <v>15659</v>
      </c>
      <c r="I6094" t="s">
        <v>8537</v>
      </c>
      <c r="J6094" t="s">
        <v>14050</v>
      </c>
      <c r="K6094" t="s">
        <v>22</v>
      </c>
      <c r="L6094">
        <v>50000000</v>
      </c>
      <c r="M6094">
        <v>41037742</v>
      </c>
      <c r="N6094" t="s">
        <v>12263</v>
      </c>
      <c r="O6094">
        <v>95</v>
      </c>
      <c r="P6094" t="str">
        <f>IF(Table1[[#This Row],[score]]&gt;=8.5,"High",IF(Table1[[#This Row],[score]]&gt;=7,"Medium","Low"))</f>
        <v>Medium</v>
      </c>
      <c r="Q6094" s="5">
        <f>Table1[[#This Row],[gross]]-Table1[[#This Row],[budget]]</f>
        <v>-8962258</v>
      </c>
      <c r="R6094" s="5" t="str">
        <f>IF(Table1[[#This Row],[Profit]]&gt;0,"Profit","Loss")</f>
        <v>Loss</v>
      </c>
      <c r="S6094" s="6" t="str">
        <f>FLOOR(Table1[[#This Row],[year]]-1900,10)+1900 &amp; "-" &amp; FLOOR(Table1[[#This Row],[year]]-1890,10)+1900</f>
        <v>2010-2020</v>
      </c>
      <c r="T6094" s="14" t="s">
        <v>21835</v>
      </c>
      <c r="AB6094" s="14"/>
    </row>
    <row r="6095" spans="1:28" hidden="1" x14ac:dyDescent="0.3">
      <c r="A6095" t="s">
        <v>17950</v>
      </c>
      <c r="B6095" t="s">
        <v>16</v>
      </c>
      <c r="C6095" t="s">
        <v>52</v>
      </c>
      <c r="D6095">
        <v>2012</v>
      </c>
      <c r="E6095" t="s">
        <v>17181</v>
      </c>
      <c r="F6095">
        <v>5</v>
      </c>
      <c r="G6095">
        <v>65000</v>
      </c>
      <c r="H6095" t="s">
        <v>17951</v>
      </c>
      <c r="I6095" t="s">
        <v>15033</v>
      </c>
      <c r="J6095" t="s">
        <v>17952</v>
      </c>
      <c r="K6095" t="s">
        <v>30</v>
      </c>
      <c r="L6095">
        <v>1000000</v>
      </c>
      <c r="M6095">
        <v>38390020</v>
      </c>
      <c r="N6095" t="s">
        <v>11022</v>
      </c>
      <c r="O6095">
        <v>86</v>
      </c>
      <c r="P6095" t="str">
        <f>IF(Table1[[#This Row],[score]]&gt;=8.5,"High",IF(Table1[[#This Row],[score]]&gt;=7,"Medium","Low"))</f>
        <v>Low</v>
      </c>
      <c r="Q6095" s="5">
        <f>Table1[[#This Row],[gross]]-Table1[[#This Row],[budget]]</f>
        <v>37390020</v>
      </c>
      <c r="R6095" s="5" t="str">
        <f>IF(Table1[[#This Row],[Profit]]&gt;0,"Profit","Loss")</f>
        <v>Profit</v>
      </c>
      <c r="S6095" s="6" t="str">
        <f>FLOOR(Table1[[#This Row],[year]]-1900,10)+1900 &amp; "-" &amp; FLOOR(Table1[[#This Row],[year]]-1890,10)+1900</f>
        <v>2010-2020</v>
      </c>
      <c r="T6095" s="14" t="s">
        <v>21835</v>
      </c>
      <c r="AB6095" s="14"/>
    </row>
    <row r="6096" spans="1:28" hidden="1" x14ac:dyDescent="0.3">
      <c r="A6096" t="s">
        <v>17887</v>
      </c>
      <c r="B6096" t="s">
        <v>1974</v>
      </c>
      <c r="C6096" t="s">
        <v>34</v>
      </c>
      <c r="D6096">
        <v>2012</v>
      </c>
      <c r="E6096" t="s">
        <v>17184</v>
      </c>
      <c r="F6096">
        <v>5.3</v>
      </c>
      <c r="G6096">
        <v>41000</v>
      </c>
      <c r="H6096" t="s">
        <v>16744</v>
      </c>
      <c r="I6096" t="s">
        <v>17888</v>
      </c>
      <c r="J6096" t="s">
        <v>15515</v>
      </c>
      <c r="K6096" t="s">
        <v>30</v>
      </c>
      <c r="L6096">
        <v>40000000</v>
      </c>
      <c r="M6096">
        <v>38084162</v>
      </c>
      <c r="N6096" t="s">
        <v>9892</v>
      </c>
      <c r="O6096">
        <f>104</f>
        <v>104</v>
      </c>
      <c r="P6096" t="str">
        <f>IF(Table1[[#This Row],[score]]&gt;=8.5,"High",IF(Table1[[#This Row],[score]]&gt;=7,"Medium","Low"))</f>
        <v>Low</v>
      </c>
      <c r="Q6096" s="5">
        <f>Table1[[#This Row],[gross]]-Table1[[#This Row],[budget]]</f>
        <v>-1915838</v>
      </c>
      <c r="R6096" s="5" t="str">
        <f>IF(Table1[[#This Row],[Profit]]&gt;0,"Profit","Loss")</f>
        <v>Loss</v>
      </c>
      <c r="S6096" s="6" t="str">
        <f>FLOOR(Table1[[#This Row],[year]]-1900,10)+1900 &amp; "-" &amp; FLOOR(Table1[[#This Row],[year]]-1890,10)+1900</f>
        <v>2010-2020</v>
      </c>
      <c r="T6096" s="14" t="s">
        <v>21835</v>
      </c>
      <c r="AB6096" s="14"/>
    </row>
    <row r="6097" spans="1:28" hidden="1" x14ac:dyDescent="0.3">
      <c r="A6097" t="s">
        <v>17541</v>
      </c>
      <c r="B6097" t="s">
        <v>16</v>
      </c>
      <c r="C6097" t="s">
        <v>104</v>
      </c>
      <c r="D6097">
        <v>2012</v>
      </c>
      <c r="E6097" t="s">
        <v>17542</v>
      </c>
      <c r="F6097">
        <v>6.2</v>
      </c>
      <c r="G6097">
        <v>137000</v>
      </c>
      <c r="H6097" t="s">
        <v>11376</v>
      </c>
      <c r="I6097" t="s">
        <v>11376</v>
      </c>
      <c r="J6097" t="s">
        <v>6471</v>
      </c>
      <c r="K6097" t="s">
        <v>30</v>
      </c>
      <c r="L6097">
        <v>15000000</v>
      </c>
      <c r="M6097">
        <v>37930465</v>
      </c>
      <c r="N6097" t="s">
        <v>17543</v>
      </c>
      <c r="O6097">
        <v>97</v>
      </c>
      <c r="P6097" t="str">
        <f>IF(Table1[[#This Row],[score]]&gt;=8.5,"High",IF(Table1[[#This Row],[score]]&gt;=7,"Medium","Low"))</f>
        <v>Low</v>
      </c>
      <c r="Q6097" s="5">
        <f>Table1[[#This Row],[gross]]-Table1[[#This Row],[budget]]</f>
        <v>22930465</v>
      </c>
      <c r="R6097" s="5" t="str">
        <f>IF(Table1[[#This Row],[Profit]]&gt;0,"Profit","Loss")</f>
        <v>Profit</v>
      </c>
      <c r="S6097" s="6" t="str">
        <f>FLOOR(Table1[[#This Row],[year]]-1900,10)+1900 &amp; "-" &amp; FLOOR(Table1[[#This Row],[year]]-1890,10)+1900</f>
        <v>2010-2020</v>
      </c>
      <c r="T6097" s="14" t="s">
        <v>21835</v>
      </c>
      <c r="AB6097" s="14"/>
    </row>
    <row r="6098" spans="1:28" hidden="1" x14ac:dyDescent="0.3">
      <c r="A6098" t="s">
        <v>17810</v>
      </c>
      <c r="B6098" t="s">
        <v>16</v>
      </c>
      <c r="C6098" t="s">
        <v>17</v>
      </c>
      <c r="D6098">
        <v>2012</v>
      </c>
      <c r="E6098" t="s">
        <v>17622</v>
      </c>
      <c r="F6098">
        <v>6.6</v>
      </c>
      <c r="G6098">
        <v>51000</v>
      </c>
      <c r="H6098" t="s">
        <v>17811</v>
      </c>
      <c r="I6098" t="s">
        <v>17811</v>
      </c>
      <c r="J6098" t="s">
        <v>184</v>
      </c>
      <c r="K6098" t="s">
        <v>30</v>
      </c>
      <c r="L6098">
        <v>12000000</v>
      </c>
      <c r="M6098">
        <v>35485056</v>
      </c>
      <c r="N6098" t="s">
        <v>14559</v>
      </c>
      <c r="O6098">
        <v>107</v>
      </c>
      <c r="P6098" t="str">
        <f>IF(Table1[[#This Row],[score]]&gt;=8.5,"High",IF(Table1[[#This Row],[score]]&gt;=7,"Medium","Low"))</f>
        <v>Low</v>
      </c>
      <c r="Q6098" s="5">
        <f>Table1[[#This Row],[gross]]-Table1[[#This Row],[budget]]</f>
        <v>23485056</v>
      </c>
      <c r="R6098" s="5" t="str">
        <f>IF(Table1[[#This Row],[Profit]]&gt;0,"Profit","Loss")</f>
        <v>Profit</v>
      </c>
      <c r="S6098" s="6" t="str">
        <f>FLOOR(Table1[[#This Row],[year]]-1900,10)+1900 &amp; "-" &amp; FLOOR(Table1[[#This Row],[year]]-1890,10)+1900</f>
        <v>2010-2020</v>
      </c>
      <c r="T6098" s="14" t="s">
        <v>21835</v>
      </c>
      <c r="AB6098" s="14"/>
    </row>
    <row r="6099" spans="1:28" hidden="1" x14ac:dyDescent="0.3">
      <c r="A6099" t="s">
        <v>17781</v>
      </c>
      <c r="B6099" t="s">
        <v>1974</v>
      </c>
      <c r="C6099" t="s">
        <v>34</v>
      </c>
      <c r="D6099">
        <v>2012</v>
      </c>
      <c r="E6099" t="s">
        <v>17782</v>
      </c>
      <c r="F6099">
        <v>5.2</v>
      </c>
      <c r="G6099">
        <v>33000</v>
      </c>
      <c r="H6099" t="s">
        <v>2455</v>
      </c>
      <c r="I6099" t="s">
        <v>17783</v>
      </c>
      <c r="J6099" t="s">
        <v>14111</v>
      </c>
      <c r="K6099" t="s">
        <v>30</v>
      </c>
      <c r="L6099">
        <v>35000000</v>
      </c>
      <c r="M6099">
        <v>34618867</v>
      </c>
      <c r="N6099" t="s">
        <v>17784</v>
      </c>
      <c r="O6099">
        <v>101</v>
      </c>
      <c r="P6099" t="str">
        <f>IF(Table1[[#This Row],[score]]&gt;=8.5,"High",IF(Table1[[#This Row],[score]]&gt;=7,"Medium","Low"))</f>
        <v>Low</v>
      </c>
      <c r="Q6099" s="5">
        <f>Table1[[#This Row],[gross]]-Table1[[#This Row],[budget]]</f>
        <v>-381133</v>
      </c>
      <c r="R6099" s="5" t="str">
        <f>IF(Table1[[#This Row],[Profit]]&gt;0,"Profit","Loss")</f>
        <v>Loss</v>
      </c>
      <c r="S6099" s="6" t="str">
        <f>FLOOR(Table1[[#This Row],[year]]-1900,10)+1900 &amp; "-" &amp; FLOOR(Table1[[#This Row],[year]]-1890,10)+1900</f>
        <v>2010-2020</v>
      </c>
      <c r="T6099" s="14" t="s">
        <v>21835</v>
      </c>
      <c r="AB6099" s="14"/>
    </row>
    <row r="6100" spans="1:28" hidden="1" x14ac:dyDescent="0.3">
      <c r="A6100" t="s">
        <v>17527</v>
      </c>
      <c r="B6100" t="s">
        <v>1974</v>
      </c>
      <c r="C6100" t="s">
        <v>17</v>
      </c>
      <c r="D6100">
        <v>2012</v>
      </c>
      <c r="E6100" t="s">
        <v>17512</v>
      </c>
      <c r="F6100">
        <v>7.9</v>
      </c>
      <c r="G6100">
        <v>475000</v>
      </c>
      <c r="H6100" t="s">
        <v>13977</v>
      </c>
      <c r="I6100" t="s">
        <v>13977</v>
      </c>
      <c r="J6100" t="s">
        <v>14867</v>
      </c>
      <c r="K6100" t="s">
        <v>30</v>
      </c>
      <c r="L6100">
        <v>13000000</v>
      </c>
      <c r="M6100">
        <v>33384127</v>
      </c>
      <c r="N6100" t="s">
        <v>9986</v>
      </c>
      <c r="O6100">
        <v>103</v>
      </c>
      <c r="P6100" t="str">
        <f>IF(Table1[[#This Row],[score]]&gt;=8.5,"High",IF(Table1[[#This Row],[score]]&gt;=7,"Medium","Low"))</f>
        <v>Medium</v>
      </c>
      <c r="Q6100" s="5">
        <f>Table1[[#This Row],[gross]]-Table1[[#This Row],[budget]]</f>
        <v>20384127</v>
      </c>
      <c r="R6100" s="5" t="str">
        <f>IF(Table1[[#This Row],[Profit]]&gt;0,"Profit","Loss")</f>
        <v>Profit</v>
      </c>
      <c r="S6100" s="6" t="str">
        <f>FLOOR(Table1[[#This Row],[year]]-1900,10)+1900 &amp; "-" &amp; FLOOR(Table1[[#This Row],[year]]-1890,10)+1900</f>
        <v>2010-2020</v>
      </c>
      <c r="T6100" s="14" t="s">
        <v>21835</v>
      </c>
      <c r="AB6100" s="14"/>
    </row>
    <row r="6101" spans="1:28" hidden="1" x14ac:dyDescent="0.3">
      <c r="A6101" t="s">
        <v>17882</v>
      </c>
      <c r="B6101" t="s">
        <v>1974</v>
      </c>
      <c r="C6101" t="s">
        <v>34</v>
      </c>
      <c r="D6101">
        <v>2012</v>
      </c>
      <c r="E6101" t="s">
        <v>16996</v>
      </c>
      <c r="F6101">
        <v>6.1</v>
      </c>
      <c r="G6101">
        <v>96000</v>
      </c>
      <c r="H6101" t="s">
        <v>17883</v>
      </c>
      <c r="I6101" t="s">
        <v>17883</v>
      </c>
      <c r="J6101" t="s">
        <v>10743</v>
      </c>
      <c r="K6101" t="s">
        <v>448</v>
      </c>
      <c r="L6101">
        <v>20000000</v>
      </c>
      <c r="M6101">
        <v>32948113</v>
      </c>
      <c r="N6101" t="s">
        <v>12121</v>
      </c>
      <c r="O6101">
        <v>95</v>
      </c>
      <c r="P6101" t="str">
        <f>IF(Table1[[#This Row],[score]]&gt;=8.5,"High",IF(Table1[[#This Row],[score]]&gt;=7,"Medium","Low"))</f>
        <v>Low</v>
      </c>
      <c r="Q6101" s="5">
        <f>Table1[[#This Row],[gross]]-Table1[[#This Row],[budget]]</f>
        <v>12948113</v>
      </c>
      <c r="R6101" s="5" t="str">
        <f>IF(Table1[[#This Row],[Profit]]&gt;0,"Profit","Loss")</f>
        <v>Profit</v>
      </c>
      <c r="S6101" s="6" t="str">
        <f>FLOOR(Table1[[#This Row],[year]]-1900,10)+1900 &amp; "-" &amp; FLOOR(Table1[[#This Row],[year]]-1890,10)+1900</f>
        <v>2010-2020</v>
      </c>
      <c r="T6101" s="14" t="s">
        <v>21835</v>
      </c>
      <c r="AB6101" s="14"/>
    </row>
    <row r="6102" spans="1:28" hidden="1" x14ac:dyDescent="0.3">
      <c r="A6102" t="s">
        <v>17654</v>
      </c>
      <c r="B6102" t="s">
        <v>1974</v>
      </c>
      <c r="C6102" t="s">
        <v>17</v>
      </c>
      <c r="D6102">
        <v>2012</v>
      </c>
      <c r="E6102" t="s">
        <v>17655</v>
      </c>
      <c r="F6102">
        <v>7.4</v>
      </c>
      <c r="G6102">
        <v>172000</v>
      </c>
      <c r="H6102" t="s">
        <v>15314</v>
      </c>
      <c r="I6102" t="s">
        <v>15314</v>
      </c>
      <c r="J6102" t="s">
        <v>8938</v>
      </c>
      <c r="K6102" t="s">
        <v>30</v>
      </c>
      <c r="L6102">
        <v>10000000</v>
      </c>
      <c r="M6102">
        <v>32613173</v>
      </c>
      <c r="N6102" t="s">
        <v>14559</v>
      </c>
      <c r="O6102">
        <v>130</v>
      </c>
      <c r="P6102" t="str">
        <f>IF(Table1[[#This Row],[score]]&gt;=8.5,"High",IF(Table1[[#This Row],[score]]&gt;=7,"Medium","Low"))</f>
        <v>Medium</v>
      </c>
      <c r="Q6102" s="5">
        <f>Table1[[#This Row],[gross]]-Table1[[#This Row],[budget]]</f>
        <v>22613173</v>
      </c>
      <c r="R6102" s="5" t="str">
        <f>IF(Table1[[#This Row],[Profit]]&gt;0,"Profit","Loss")</f>
        <v>Profit</v>
      </c>
      <c r="S6102" s="6" t="str">
        <f>FLOOR(Table1[[#This Row],[year]]-1900,10)+1900 &amp; "-" &amp; FLOOR(Table1[[#This Row],[year]]-1890,10)+1900</f>
        <v>2010-2020</v>
      </c>
      <c r="T6102" s="14" t="s">
        <v>21835</v>
      </c>
      <c r="AB6102" s="14"/>
    </row>
    <row r="6103" spans="1:28" hidden="1" x14ac:dyDescent="0.3">
      <c r="A6103" t="s">
        <v>17628</v>
      </c>
      <c r="B6103" t="s">
        <v>16</v>
      </c>
      <c r="C6103" t="s">
        <v>41</v>
      </c>
      <c r="D6103">
        <v>2012</v>
      </c>
      <c r="E6103" t="s">
        <v>17512</v>
      </c>
      <c r="F6103">
        <v>7.2</v>
      </c>
      <c r="G6103">
        <v>246000</v>
      </c>
      <c r="H6103" t="s">
        <v>15435</v>
      </c>
      <c r="I6103" t="s">
        <v>15435</v>
      </c>
      <c r="J6103" t="s">
        <v>11441</v>
      </c>
      <c r="K6103" t="s">
        <v>22</v>
      </c>
      <c r="L6103">
        <v>15000000</v>
      </c>
      <c r="M6103">
        <v>32226382</v>
      </c>
      <c r="N6103" t="s">
        <v>16638</v>
      </c>
      <c r="O6103">
        <v>110</v>
      </c>
      <c r="P6103" t="str">
        <f>IF(Table1[[#This Row],[score]]&gt;=8.5,"High",IF(Table1[[#This Row],[score]]&gt;=7,"Medium","Low"))</f>
        <v>Medium</v>
      </c>
      <c r="Q6103" s="5">
        <f>Table1[[#This Row],[gross]]-Table1[[#This Row],[budget]]</f>
        <v>17226382</v>
      </c>
      <c r="R6103" s="5" t="str">
        <f>IF(Table1[[#This Row],[Profit]]&gt;0,"Profit","Loss")</f>
        <v>Profit</v>
      </c>
      <c r="S6103" s="6" t="str">
        <f>FLOOR(Table1[[#This Row],[year]]-1900,10)+1900 &amp; "-" &amp; FLOOR(Table1[[#This Row],[year]]-1890,10)+1900</f>
        <v>2010-2020</v>
      </c>
      <c r="T6103" s="14" t="s">
        <v>21835</v>
      </c>
      <c r="AB6103" s="14"/>
    </row>
    <row r="6104" spans="1:28" hidden="1" x14ac:dyDescent="0.3">
      <c r="A6104" t="s">
        <v>17580</v>
      </c>
      <c r="B6104" t="s">
        <v>16</v>
      </c>
      <c r="C6104" t="s">
        <v>104</v>
      </c>
      <c r="D6104">
        <v>2012</v>
      </c>
      <c r="E6104" t="s">
        <v>17581</v>
      </c>
      <c r="F6104">
        <v>5.3</v>
      </c>
      <c r="G6104">
        <v>138000</v>
      </c>
      <c r="H6104" t="s">
        <v>8391</v>
      </c>
      <c r="I6104" t="s">
        <v>8391</v>
      </c>
      <c r="J6104" t="s">
        <v>17582</v>
      </c>
      <c r="K6104" t="s">
        <v>30</v>
      </c>
      <c r="L6104">
        <v>5000000</v>
      </c>
      <c r="M6104">
        <v>32170399</v>
      </c>
      <c r="N6104" t="s">
        <v>12454</v>
      </c>
      <c r="O6104">
        <v>94</v>
      </c>
      <c r="P6104" t="str">
        <f>IF(Table1[[#This Row],[score]]&gt;=8.5,"High",IF(Table1[[#This Row],[score]]&gt;=7,"Medium","Low"))</f>
        <v>Low</v>
      </c>
      <c r="Q6104" s="5">
        <f>Table1[[#This Row],[gross]]-Table1[[#This Row],[budget]]</f>
        <v>27170399</v>
      </c>
      <c r="R6104" s="5" t="str">
        <f>IF(Table1[[#This Row],[Profit]]&gt;0,"Profit","Loss")</f>
        <v>Profit</v>
      </c>
      <c r="S6104" s="6" t="str">
        <f>FLOOR(Table1[[#This Row],[year]]-1900,10)+1900 &amp; "-" &amp; FLOOR(Table1[[#This Row],[year]]-1890,10)+1900</f>
        <v>2010-2020</v>
      </c>
      <c r="T6104" s="14" t="s">
        <v>21835</v>
      </c>
      <c r="AB6104" s="14"/>
    </row>
    <row r="6105" spans="1:28" hidden="1" x14ac:dyDescent="0.3">
      <c r="A6105" t="s">
        <v>17936</v>
      </c>
      <c r="B6105" t="s">
        <v>1974</v>
      </c>
      <c r="C6105" t="s">
        <v>34</v>
      </c>
      <c r="D6105">
        <v>2012</v>
      </c>
      <c r="E6105" t="s">
        <v>17876</v>
      </c>
      <c r="F6105">
        <v>6.5</v>
      </c>
      <c r="G6105">
        <v>111000</v>
      </c>
      <c r="H6105" t="s">
        <v>5848</v>
      </c>
      <c r="I6105" t="s">
        <v>5848</v>
      </c>
      <c r="J6105" t="s">
        <v>11997</v>
      </c>
      <c r="K6105" t="s">
        <v>30</v>
      </c>
      <c r="L6105">
        <v>35000000</v>
      </c>
      <c r="M6105">
        <v>31083599</v>
      </c>
      <c r="N6105" t="s">
        <v>31</v>
      </c>
      <c r="O6105">
        <v>91</v>
      </c>
      <c r="P6105" t="str">
        <f>IF(Table1[[#This Row],[score]]&gt;=8.5,"High",IF(Table1[[#This Row],[score]]&gt;=7,"Medium","Low"))</f>
        <v>Low</v>
      </c>
      <c r="Q6105" s="5">
        <f>Table1[[#This Row],[gross]]-Table1[[#This Row],[budget]]</f>
        <v>-3916401</v>
      </c>
      <c r="R6105" s="5" t="str">
        <f>IF(Table1[[#This Row],[Profit]]&gt;0,"Profit","Loss")</f>
        <v>Loss</v>
      </c>
      <c r="S6105" s="6" t="str">
        <f>FLOOR(Table1[[#This Row],[year]]-1900,10)+1900 &amp; "-" &amp; FLOOR(Table1[[#This Row],[year]]-1890,10)+1900</f>
        <v>2010-2020</v>
      </c>
      <c r="T6105" s="14" t="s">
        <v>21835</v>
      </c>
      <c r="AB6105" s="14"/>
    </row>
    <row r="6106" spans="1:28" hidden="1" x14ac:dyDescent="0.3">
      <c r="A6106" t="s">
        <v>3702</v>
      </c>
      <c r="B6106" t="s">
        <v>1974</v>
      </c>
      <c r="C6106" t="s">
        <v>41</v>
      </c>
      <c r="D6106">
        <v>2012</v>
      </c>
      <c r="E6106" t="s">
        <v>17925</v>
      </c>
      <c r="F6106">
        <v>5.7</v>
      </c>
      <c r="G6106">
        <v>29000</v>
      </c>
      <c r="H6106" t="s">
        <v>14393</v>
      </c>
      <c r="I6106" t="s">
        <v>7424</v>
      </c>
      <c r="J6106" t="s">
        <v>11335</v>
      </c>
      <c r="K6106" t="s">
        <v>30</v>
      </c>
      <c r="L6106">
        <v>35000000</v>
      </c>
      <c r="M6106">
        <v>30962335</v>
      </c>
      <c r="N6106" t="s">
        <v>17926</v>
      </c>
      <c r="O6106">
        <v>105</v>
      </c>
      <c r="P6106" t="str">
        <f>IF(Table1[[#This Row],[score]]&gt;=8.5,"High",IF(Table1[[#This Row],[score]]&gt;=7,"Medium","Low"))</f>
        <v>Low</v>
      </c>
      <c r="Q6106" s="5">
        <f>Table1[[#This Row],[gross]]-Table1[[#This Row],[budget]]</f>
        <v>-4037665</v>
      </c>
      <c r="R6106" s="5" t="str">
        <f>IF(Table1[[#This Row],[Profit]]&gt;0,"Profit","Loss")</f>
        <v>Loss</v>
      </c>
      <c r="S6106" s="6" t="str">
        <f>FLOOR(Table1[[#This Row],[year]]-1900,10)+1900 &amp; "-" &amp; FLOOR(Table1[[#This Row],[year]]-1890,10)+1900</f>
        <v>2010-2020</v>
      </c>
      <c r="T6106" s="14" t="s">
        <v>21835</v>
      </c>
      <c r="AB6106" s="14"/>
    </row>
    <row r="6107" spans="1:28" hidden="1" x14ac:dyDescent="0.3">
      <c r="A6107" t="s">
        <v>17903</v>
      </c>
      <c r="B6107" t="s">
        <v>16</v>
      </c>
      <c r="C6107" t="s">
        <v>104</v>
      </c>
      <c r="D6107">
        <v>2012</v>
      </c>
      <c r="E6107" t="s">
        <v>17684</v>
      </c>
      <c r="F6107">
        <v>6.4</v>
      </c>
      <c r="G6107">
        <v>83000</v>
      </c>
      <c r="H6107" t="s">
        <v>13876</v>
      </c>
      <c r="I6107" t="s">
        <v>17904</v>
      </c>
      <c r="J6107" t="s">
        <v>2594</v>
      </c>
      <c r="K6107" t="s">
        <v>30</v>
      </c>
      <c r="L6107">
        <v>26000000</v>
      </c>
      <c r="M6107">
        <v>29699345</v>
      </c>
      <c r="N6107" t="s">
        <v>17905</v>
      </c>
      <c r="O6107">
        <v>110</v>
      </c>
      <c r="P6107" t="str">
        <f>IF(Table1[[#This Row],[score]]&gt;=8.5,"High",IF(Table1[[#This Row],[score]]&gt;=7,"Medium","Low"))</f>
        <v>Low</v>
      </c>
      <c r="Q6107" s="5">
        <f>Table1[[#This Row],[gross]]-Table1[[#This Row],[budget]]</f>
        <v>3699345</v>
      </c>
      <c r="R6107" s="5" t="str">
        <f>IF(Table1[[#This Row],[Profit]]&gt;0,"Profit","Loss")</f>
        <v>Profit</v>
      </c>
      <c r="S6107" s="6" t="str">
        <f>FLOOR(Table1[[#This Row],[year]]-1900,10)+1900 &amp; "-" &amp; FLOOR(Table1[[#This Row],[year]]-1890,10)+1900</f>
        <v>2010-2020</v>
      </c>
      <c r="T6107" s="14" t="s">
        <v>21835</v>
      </c>
      <c r="AB6107" s="14"/>
    </row>
    <row r="6108" spans="1:28" hidden="1" x14ac:dyDescent="0.3">
      <c r="A6108" t="s">
        <v>17785</v>
      </c>
      <c r="B6108" t="s">
        <v>1974</v>
      </c>
      <c r="C6108" t="s">
        <v>17</v>
      </c>
      <c r="D6108">
        <v>2012</v>
      </c>
      <c r="E6108" t="s">
        <v>17786</v>
      </c>
      <c r="F6108">
        <v>7.9</v>
      </c>
      <c r="G6108">
        <v>95000</v>
      </c>
      <c r="H6108" t="s">
        <v>11590</v>
      </c>
      <c r="I6108" t="s">
        <v>11590</v>
      </c>
      <c r="J6108" t="s">
        <v>17787</v>
      </c>
      <c r="K6108" t="s">
        <v>7385</v>
      </c>
      <c r="L6108">
        <v>8900000</v>
      </c>
      <c r="M6108">
        <v>29664140</v>
      </c>
      <c r="N6108" t="s">
        <v>966</v>
      </c>
      <c r="O6108">
        <v>127</v>
      </c>
      <c r="P6108" t="str">
        <f>IF(Table1[[#This Row],[score]]&gt;=8.5,"High",IF(Table1[[#This Row],[score]]&gt;=7,"Medium","Low"))</f>
        <v>Medium</v>
      </c>
      <c r="Q6108" s="5">
        <f>Table1[[#This Row],[gross]]-Table1[[#This Row],[budget]]</f>
        <v>20764140</v>
      </c>
      <c r="R6108" s="5" t="str">
        <f>IF(Table1[[#This Row],[Profit]]&gt;0,"Profit","Loss")</f>
        <v>Profit</v>
      </c>
      <c r="S6108" s="6" t="str">
        <f>FLOOR(Table1[[#This Row],[year]]-1900,10)+1900 &amp; "-" &amp; FLOOR(Table1[[#This Row],[year]]-1890,10)+1900</f>
        <v>2010-2020</v>
      </c>
      <c r="T6108" s="14" t="s">
        <v>21860</v>
      </c>
      <c r="AB6108" s="14"/>
    </row>
    <row r="6109" spans="1:28" hidden="1" x14ac:dyDescent="0.3">
      <c r="A6109" t="s">
        <v>17537</v>
      </c>
      <c r="B6109" t="s">
        <v>16</v>
      </c>
      <c r="C6109" t="s">
        <v>17</v>
      </c>
      <c r="D6109">
        <v>2012</v>
      </c>
      <c r="E6109" t="s">
        <v>17538</v>
      </c>
      <c r="F6109">
        <v>7.2</v>
      </c>
      <c r="G6109">
        <v>160000</v>
      </c>
      <c r="H6109" t="s">
        <v>9013</v>
      </c>
      <c r="I6109" t="s">
        <v>9013</v>
      </c>
      <c r="J6109" t="s">
        <v>11582</v>
      </c>
      <c r="K6109" t="s">
        <v>30</v>
      </c>
      <c r="L6109">
        <v>32000000</v>
      </c>
      <c r="M6109">
        <v>28258060</v>
      </c>
      <c r="N6109" t="s">
        <v>13729</v>
      </c>
      <c r="O6109">
        <v>138</v>
      </c>
      <c r="P6109" t="str">
        <f>IF(Table1[[#This Row],[score]]&gt;=8.5,"High",IF(Table1[[#This Row],[score]]&gt;=7,"Medium","Low"))</f>
        <v>Medium</v>
      </c>
      <c r="Q6109" s="5">
        <f>Table1[[#This Row],[gross]]-Table1[[#This Row],[budget]]</f>
        <v>-3741940</v>
      </c>
      <c r="R6109" s="5" t="str">
        <f>IF(Table1[[#This Row],[Profit]]&gt;0,"Profit","Loss")</f>
        <v>Loss</v>
      </c>
      <c r="S6109" s="6" t="str">
        <f>FLOOR(Table1[[#This Row],[year]]-1900,10)+1900 &amp; "-" &amp; FLOOR(Table1[[#This Row],[year]]-1890,10)+1900</f>
        <v>2010-2020</v>
      </c>
      <c r="T6109" s="14" t="s">
        <v>21835</v>
      </c>
      <c r="AB6109" s="14"/>
    </row>
    <row r="6110" spans="1:28" hidden="1" x14ac:dyDescent="0.3">
      <c r="A6110" t="s">
        <v>17750</v>
      </c>
      <c r="B6110" t="s">
        <v>1974</v>
      </c>
      <c r="C6110" t="s">
        <v>63</v>
      </c>
      <c r="D6110">
        <v>2012</v>
      </c>
      <c r="E6110" t="s">
        <v>17487</v>
      </c>
      <c r="F6110">
        <v>6.8</v>
      </c>
      <c r="G6110">
        <v>73000</v>
      </c>
      <c r="H6110" t="s">
        <v>16917</v>
      </c>
      <c r="I6110" t="s">
        <v>14092</v>
      </c>
      <c r="J6110" t="s">
        <v>3025</v>
      </c>
      <c r="K6110" t="s">
        <v>30</v>
      </c>
      <c r="L6110">
        <v>15700000</v>
      </c>
      <c r="M6110">
        <v>27039669</v>
      </c>
      <c r="N6110" t="s">
        <v>9351</v>
      </c>
      <c r="O6110">
        <v>98</v>
      </c>
      <c r="P6110" t="str">
        <f>IF(Table1[[#This Row],[score]]&gt;=8.5,"High",IF(Table1[[#This Row],[score]]&gt;=7,"Medium","Low"))</f>
        <v>Low</v>
      </c>
      <c r="Q6110" s="5">
        <f>Table1[[#This Row],[gross]]-Table1[[#This Row],[budget]]</f>
        <v>11339669</v>
      </c>
      <c r="R6110" s="5" t="str">
        <f>IF(Table1[[#This Row],[Profit]]&gt;0,"Profit","Loss")</f>
        <v>Profit</v>
      </c>
      <c r="S6110" s="6" t="str">
        <f>FLOOR(Table1[[#This Row],[year]]-1900,10)+1900 &amp; "-" &amp; FLOOR(Table1[[#This Row],[year]]-1890,10)+1900</f>
        <v>2010-2020</v>
      </c>
      <c r="T6110" s="14" t="s">
        <v>21835</v>
      </c>
      <c r="AB6110" s="14"/>
    </row>
    <row r="6111" spans="1:28" hidden="1" x14ac:dyDescent="0.3">
      <c r="A6111" t="s">
        <v>17703</v>
      </c>
      <c r="B6111" t="s">
        <v>16</v>
      </c>
      <c r="C6111" t="s">
        <v>17</v>
      </c>
      <c r="D6111">
        <v>2012</v>
      </c>
      <c r="E6111" t="s">
        <v>17704</v>
      </c>
      <c r="F6111">
        <v>7.5</v>
      </c>
      <c r="G6111">
        <v>65000</v>
      </c>
      <c r="H6111" t="s">
        <v>12218</v>
      </c>
      <c r="I6111" t="s">
        <v>12218</v>
      </c>
      <c r="J6111" t="s">
        <v>15123</v>
      </c>
      <c r="K6111" t="s">
        <v>448</v>
      </c>
      <c r="L6111">
        <f>20500000</f>
        <v>20500000</v>
      </c>
      <c r="M6111">
        <v>25807712</v>
      </c>
      <c r="N6111" t="s">
        <v>7126</v>
      </c>
      <c r="O6111">
        <v>120</v>
      </c>
      <c r="P6111" t="str">
        <f>IF(Table1[[#This Row],[score]]&gt;=8.5,"High",IF(Table1[[#This Row],[score]]&gt;=7,"Medium","Low"))</f>
        <v>Medium</v>
      </c>
      <c r="Q6111" s="5">
        <f>Table1[[#This Row],[gross]]-Table1[[#This Row],[budget]]</f>
        <v>5307712</v>
      </c>
      <c r="R6111" s="5" t="str">
        <f>IF(Table1[[#This Row],[Profit]]&gt;0,"Profit","Loss")</f>
        <v>Profit</v>
      </c>
      <c r="S6111" s="6" t="str">
        <f>FLOOR(Table1[[#This Row],[year]]-1900,10)+1900 &amp; "-" &amp; FLOOR(Table1[[#This Row],[year]]-1890,10)+1900</f>
        <v>2010-2020</v>
      </c>
      <c r="T6111" s="14" t="s">
        <v>21870</v>
      </c>
      <c r="AB6111" s="14"/>
    </row>
    <row r="6112" spans="1:28" hidden="1" x14ac:dyDescent="0.3">
      <c r="A6112" t="s">
        <v>18016</v>
      </c>
      <c r="B6112" t="s">
        <v>33</v>
      </c>
      <c r="C6112" t="s">
        <v>63</v>
      </c>
      <c r="D6112">
        <v>2012</v>
      </c>
      <c r="E6112" t="s">
        <v>17644</v>
      </c>
      <c r="F6112">
        <v>6.5</v>
      </c>
      <c r="G6112">
        <v>19000</v>
      </c>
      <c r="H6112" t="s">
        <v>4828</v>
      </c>
      <c r="I6112" t="s">
        <v>18017</v>
      </c>
      <c r="J6112" t="s">
        <v>2103</v>
      </c>
      <c r="K6112" t="s">
        <v>30</v>
      </c>
      <c r="L6112">
        <v>40000000</v>
      </c>
      <c r="M6112">
        <v>24740061</v>
      </c>
      <c r="N6112" t="s">
        <v>61</v>
      </c>
      <c r="O6112">
        <v>107</v>
      </c>
      <c r="P6112" t="str">
        <f>IF(Table1[[#This Row],[score]]&gt;=8.5,"High",IF(Table1[[#This Row],[score]]&gt;=7,"Medium","Low"))</f>
        <v>Low</v>
      </c>
      <c r="Q6112" s="5">
        <f>Table1[[#This Row],[gross]]-Table1[[#This Row],[budget]]</f>
        <v>-15259939</v>
      </c>
      <c r="R6112" s="5" t="str">
        <f>IF(Table1[[#This Row],[Profit]]&gt;0,"Profit","Loss")</f>
        <v>Loss</v>
      </c>
      <c r="S6112" s="6" t="str">
        <f>FLOOR(Table1[[#This Row],[year]]-1900,10)+1900 &amp; "-" &amp; FLOOR(Table1[[#This Row],[year]]-1890,10)+1900</f>
        <v>2010-2020</v>
      </c>
      <c r="T6112" s="14" t="s">
        <v>21835</v>
      </c>
      <c r="AB6112" s="14"/>
    </row>
    <row r="6113" spans="1:28" hidden="1" x14ac:dyDescent="0.3">
      <c r="A6113" t="s">
        <v>17611</v>
      </c>
      <c r="B6113" t="s">
        <v>16</v>
      </c>
      <c r="C6113" t="s">
        <v>41</v>
      </c>
      <c r="D6113">
        <v>2012</v>
      </c>
      <c r="E6113" t="s">
        <v>17612</v>
      </c>
      <c r="F6113">
        <v>5.6</v>
      </c>
      <c r="G6113">
        <v>74000</v>
      </c>
      <c r="H6113" t="s">
        <v>11790</v>
      </c>
      <c r="I6113" t="s">
        <v>11790</v>
      </c>
      <c r="J6113" t="s">
        <v>9683</v>
      </c>
      <c r="K6113" t="s">
        <v>30</v>
      </c>
      <c r="L6113">
        <f>20500000</f>
        <v>20500000</v>
      </c>
      <c r="M6113">
        <v>23812816</v>
      </c>
      <c r="N6113" t="s">
        <v>17613</v>
      </c>
      <c r="O6113">
        <v>98</v>
      </c>
      <c r="P6113" t="str">
        <f>IF(Table1[[#This Row],[score]]&gt;=8.5,"High",IF(Table1[[#This Row],[score]]&gt;=7,"Medium","Low"))</f>
        <v>Low</v>
      </c>
      <c r="Q6113" s="5">
        <f>Table1[[#This Row],[gross]]-Table1[[#This Row],[budget]]</f>
        <v>3312816</v>
      </c>
      <c r="R6113" s="5" t="str">
        <f>IF(Table1[[#This Row],[Profit]]&gt;0,"Profit","Loss")</f>
        <v>Profit</v>
      </c>
      <c r="S6113" s="6" t="str">
        <f>FLOOR(Table1[[#This Row],[year]]-1900,10)+1900 &amp; "-" &amp; FLOOR(Table1[[#This Row],[year]]-1890,10)+1900</f>
        <v>2010-2020</v>
      </c>
      <c r="T6113" s="14" t="s">
        <v>21835</v>
      </c>
      <c r="AB6113" s="14"/>
    </row>
    <row r="6114" spans="1:28" hidden="1" x14ac:dyDescent="0.3">
      <c r="A6114" t="s">
        <v>17912</v>
      </c>
      <c r="B6114" t="s">
        <v>1974</v>
      </c>
      <c r="C6114" t="s">
        <v>25</v>
      </c>
      <c r="D6114">
        <v>2012</v>
      </c>
      <c r="E6114" t="s">
        <v>17706</v>
      </c>
      <c r="F6114">
        <v>7.2</v>
      </c>
      <c r="G6114">
        <v>47000</v>
      </c>
      <c r="H6114" t="s">
        <v>17913</v>
      </c>
      <c r="I6114" t="s">
        <v>17914</v>
      </c>
      <c r="J6114" t="s">
        <v>17915</v>
      </c>
      <c r="K6114" t="s">
        <v>22</v>
      </c>
      <c r="L6114">
        <v>16600000</v>
      </c>
      <c r="M6114">
        <v>22842887</v>
      </c>
      <c r="N6114" t="s">
        <v>1770</v>
      </c>
      <c r="O6114">
        <v>118</v>
      </c>
      <c r="P6114" t="str">
        <f>IF(Table1[[#This Row],[score]]&gt;=8.5,"High",IF(Table1[[#This Row],[score]]&gt;=7,"Medium","Low"))</f>
        <v>Medium</v>
      </c>
      <c r="Q6114" s="5">
        <f>Table1[[#This Row],[gross]]-Table1[[#This Row],[budget]]</f>
        <v>6242887</v>
      </c>
      <c r="R6114" s="5" t="str">
        <f>IF(Table1[[#This Row],[Profit]]&gt;0,"Profit","Loss")</f>
        <v>Profit</v>
      </c>
      <c r="S6114" s="6" t="str">
        <f>FLOOR(Table1[[#This Row],[year]]-1900,10)+1900 &amp; "-" &amp; FLOOR(Table1[[#This Row],[year]]-1890,10)+1900</f>
        <v>2010-2020</v>
      </c>
      <c r="T6114" s="14" t="s">
        <v>21835</v>
      </c>
      <c r="AB6114" s="14"/>
    </row>
    <row r="6115" spans="1:28" hidden="1" x14ac:dyDescent="0.3">
      <c r="A6115" t="s">
        <v>17927</v>
      </c>
      <c r="B6115" t="s">
        <v>1974</v>
      </c>
      <c r="C6115" t="s">
        <v>17</v>
      </c>
      <c r="D6115">
        <v>2012</v>
      </c>
      <c r="E6115" t="s">
        <v>17928</v>
      </c>
      <c r="F6115">
        <v>6.4</v>
      </c>
      <c r="G6115">
        <v>70000</v>
      </c>
      <c r="H6115" t="s">
        <v>17929</v>
      </c>
      <c r="I6115" t="s">
        <v>17929</v>
      </c>
      <c r="J6115" t="s">
        <v>15480</v>
      </c>
      <c r="K6115" t="s">
        <v>195</v>
      </c>
      <c r="L6115">
        <v>60000000</v>
      </c>
      <c r="M6115">
        <v>22187813</v>
      </c>
      <c r="N6115" t="s">
        <v>17930</v>
      </c>
      <c r="O6115">
        <v>109</v>
      </c>
      <c r="P6115" t="str">
        <f>IF(Table1[[#This Row],[score]]&gt;=8.5,"High",IF(Table1[[#This Row],[score]]&gt;=7,"Medium","Low"))</f>
        <v>Low</v>
      </c>
      <c r="Q6115" s="5">
        <f>Table1[[#This Row],[gross]]-Table1[[#This Row],[budget]]</f>
        <v>-37812187</v>
      </c>
      <c r="R6115" s="5" t="str">
        <f>IF(Table1[[#This Row],[Profit]]&gt;0,"Profit","Loss")</f>
        <v>Loss</v>
      </c>
      <c r="S6115" s="6" t="str">
        <f>FLOOR(Table1[[#This Row],[year]]-1900,10)+1900 &amp; "-" &amp; FLOOR(Table1[[#This Row],[year]]-1890,10)+1900</f>
        <v>2010-2020</v>
      </c>
      <c r="T6115" s="14" t="s">
        <v>21842</v>
      </c>
      <c r="AB6115" s="14"/>
    </row>
    <row r="6116" spans="1:28" hidden="1" x14ac:dyDescent="0.3">
      <c r="A6116" t="s">
        <v>17992</v>
      </c>
      <c r="B6116" t="s">
        <v>1974</v>
      </c>
      <c r="C6116" t="s">
        <v>41</v>
      </c>
      <c r="D6116">
        <v>2012</v>
      </c>
      <c r="E6116" t="s">
        <v>17319</v>
      </c>
      <c r="F6116">
        <v>5.9</v>
      </c>
      <c r="G6116">
        <v>41000</v>
      </c>
      <c r="H6116" t="s">
        <v>9520</v>
      </c>
      <c r="I6116" t="s">
        <v>10201</v>
      </c>
      <c r="J6116" t="s">
        <v>1469</v>
      </c>
      <c r="K6116" t="s">
        <v>30</v>
      </c>
      <c r="L6116">
        <v>40000000</v>
      </c>
      <c r="M6116">
        <v>22044277</v>
      </c>
      <c r="N6116" t="s">
        <v>14447</v>
      </c>
      <c r="O6116">
        <v>91</v>
      </c>
      <c r="P6116" t="str">
        <f>IF(Table1[[#This Row],[score]]&gt;=8.5,"High",IF(Table1[[#This Row],[score]]&gt;=7,"Medium","Low"))</f>
        <v>Low</v>
      </c>
      <c r="Q6116" s="5">
        <f>Table1[[#This Row],[gross]]-Table1[[#This Row],[budget]]</f>
        <v>-17955723</v>
      </c>
      <c r="R6116" s="5" t="str">
        <f>IF(Table1[[#This Row],[Profit]]&gt;0,"Profit","Loss")</f>
        <v>Loss</v>
      </c>
      <c r="S6116" s="6" t="str">
        <f>FLOOR(Table1[[#This Row],[year]]-1900,10)+1900 &amp; "-" &amp; FLOOR(Table1[[#This Row],[year]]-1890,10)+1900</f>
        <v>2010-2020</v>
      </c>
      <c r="T6116" s="14" t="s">
        <v>21835</v>
      </c>
      <c r="AB6116" s="14"/>
    </row>
    <row r="6117" spans="1:28" hidden="1" x14ac:dyDescent="0.3">
      <c r="A6117" t="s">
        <v>17719</v>
      </c>
      <c r="B6117" t="s">
        <v>16</v>
      </c>
      <c r="C6117" t="s">
        <v>34</v>
      </c>
      <c r="D6117">
        <v>2012</v>
      </c>
      <c r="E6117" t="s">
        <v>17720</v>
      </c>
      <c r="F6117">
        <v>5.7</v>
      </c>
      <c r="G6117">
        <v>48000</v>
      </c>
      <c r="H6117" t="s">
        <v>77</v>
      </c>
      <c r="I6117" t="s">
        <v>16359</v>
      </c>
      <c r="J6117" t="s">
        <v>749</v>
      </c>
      <c r="K6117" t="s">
        <v>30</v>
      </c>
      <c r="L6117">
        <v>45000000</v>
      </c>
      <c r="M6117">
        <v>21947209</v>
      </c>
      <c r="N6117" t="s">
        <v>17721</v>
      </c>
      <c r="O6117">
        <v>92</v>
      </c>
      <c r="P6117" t="str">
        <f>IF(Table1[[#This Row],[score]]&gt;=8.5,"High",IF(Table1[[#This Row],[score]]&gt;=7,"Medium","Low"))</f>
        <v>Low</v>
      </c>
      <c r="Q6117" s="5">
        <f>Table1[[#This Row],[gross]]-Table1[[#This Row],[budget]]</f>
        <v>-23052791</v>
      </c>
      <c r="R6117" s="5" t="str">
        <f>IF(Table1[[#This Row],[Profit]]&gt;0,"Profit","Loss")</f>
        <v>Loss</v>
      </c>
      <c r="S6117" s="6" t="str">
        <f>FLOOR(Table1[[#This Row],[year]]-1900,10)+1900 &amp; "-" &amp; FLOOR(Table1[[#This Row],[year]]-1890,10)+1900</f>
        <v>2010-2020</v>
      </c>
      <c r="T6117" s="14" t="s">
        <v>21835</v>
      </c>
      <c r="AB6117" s="14"/>
    </row>
    <row r="6118" spans="1:28" hidden="1" x14ac:dyDescent="0.3">
      <c r="A6118" t="s">
        <v>17862</v>
      </c>
      <c r="B6118" t="s">
        <v>1974</v>
      </c>
      <c r="C6118" t="s">
        <v>25</v>
      </c>
      <c r="D6118">
        <v>2012</v>
      </c>
      <c r="E6118" t="s">
        <v>17863</v>
      </c>
      <c r="F6118">
        <v>7.3</v>
      </c>
      <c r="G6118">
        <v>82000</v>
      </c>
      <c r="H6118" t="s">
        <v>17864</v>
      </c>
      <c r="I6118" t="s">
        <v>17865</v>
      </c>
      <c r="J6118" t="s">
        <v>17866</v>
      </c>
      <c r="K6118" t="s">
        <v>30</v>
      </c>
      <c r="L6118">
        <v>1800000</v>
      </c>
      <c r="M6118">
        <v>21107746</v>
      </c>
      <c r="N6118" t="s">
        <v>17867</v>
      </c>
      <c r="O6118">
        <v>93</v>
      </c>
      <c r="P6118" t="str">
        <f>IF(Table1[[#This Row],[score]]&gt;=8.5,"High",IF(Table1[[#This Row],[score]]&gt;=7,"Medium","Low"))</f>
        <v>Medium</v>
      </c>
      <c r="Q6118" s="5">
        <f>Table1[[#This Row],[gross]]-Table1[[#This Row],[budget]]</f>
        <v>19307746</v>
      </c>
      <c r="R6118" s="5" t="str">
        <f>IF(Table1[[#This Row],[Profit]]&gt;0,"Profit","Loss")</f>
        <v>Profit</v>
      </c>
      <c r="S6118" s="6" t="str">
        <f>FLOOR(Table1[[#This Row],[year]]-1900,10)+1900 &amp; "-" &amp; FLOOR(Table1[[#This Row],[year]]-1890,10)+1900</f>
        <v>2010-2020</v>
      </c>
      <c r="T6118" s="14" t="s">
        <v>21873</v>
      </c>
      <c r="AB6118" s="14"/>
    </row>
    <row r="6119" spans="1:28" hidden="1" x14ac:dyDescent="0.3">
      <c r="A6119" t="s">
        <v>17812</v>
      </c>
      <c r="B6119" t="s">
        <v>16</v>
      </c>
      <c r="C6119" t="s">
        <v>34</v>
      </c>
      <c r="D6119">
        <v>2012</v>
      </c>
      <c r="E6119" t="s">
        <v>17545</v>
      </c>
      <c r="F6119">
        <v>5.4</v>
      </c>
      <c r="G6119">
        <v>61000</v>
      </c>
      <c r="H6119" t="s">
        <v>17813</v>
      </c>
      <c r="I6119" t="s">
        <v>17813</v>
      </c>
      <c r="J6119" t="s">
        <v>6936</v>
      </c>
      <c r="K6119" t="s">
        <v>30</v>
      </c>
      <c r="L6119">
        <v>15000000</v>
      </c>
      <c r="M6119">
        <v>20546518</v>
      </c>
      <c r="N6119" t="s">
        <v>17814</v>
      </c>
      <c r="O6119">
        <v>95</v>
      </c>
      <c r="P6119" t="str">
        <f>IF(Table1[[#This Row],[score]]&gt;=8.5,"High",IF(Table1[[#This Row],[score]]&gt;=7,"Medium","Low"))</f>
        <v>Low</v>
      </c>
      <c r="Q6119" s="5">
        <f>Table1[[#This Row],[gross]]-Table1[[#This Row],[budget]]</f>
        <v>5546518</v>
      </c>
      <c r="R6119" s="5" t="str">
        <f>IF(Table1[[#This Row],[Profit]]&gt;0,"Profit","Loss")</f>
        <v>Profit</v>
      </c>
      <c r="S6119" s="6" t="str">
        <f>FLOOR(Table1[[#This Row],[year]]-1900,10)+1900 &amp; "-" &amp; FLOOR(Table1[[#This Row],[year]]-1890,10)+1900</f>
        <v>2010-2020</v>
      </c>
      <c r="T6119" s="14" t="s">
        <v>21835</v>
      </c>
      <c r="AB6119" s="14"/>
    </row>
    <row r="6120" spans="1:28" hidden="1" x14ac:dyDescent="0.3">
      <c r="A6120" t="s">
        <v>17705</v>
      </c>
      <c r="B6120" t="s">
        <v>16</v>
      </c>
      <c r="C6120" t="s">
        <v>17</v>
      </c>
      <c r="D6120">
        <v>2012</v>
      </c>
      <c r="E6120" t="s">
        <v>17706</v>
      </c>
      <c r="F6120">
        <v>6.4</v>
      </c>
      <c r="G6120">
        <v>32000</v>
      </c>
      <c r="H6120" t="s">
        <v>100</v>
      </c>
      <c r="I6120" t="s">
        <v>6336</v>
      </c>
      <c r="J6120" t="s">
        <v>100</v>
      </c>
      <c r="K6120" t="s">
        <v>30</v>
      </c>
      <c r="L6120">
        <v>2000000</v>
      </c>
      <c r="M6120">
        <v>20014680</v>
      </c>
      <c r="N6120" t="s">
        <v>15454</v>
      </c>
      <c r="O6120">
        <v>125</v>
      </c>
      <c r="P6120" t="str">
        <f>IF(Table1[[#This Row],[score]]&gt;=8.5,"High",IF(Table1[[#This Row],[score]]&gt;=7,"Medium","Low"))</f>
        <v>Low</v>
      </c>
      <c r="Q6120" s="5">
        <f>Table1[[#This Row],[gross]]-Table1[[#This Row],[budget]]</f>
        <v>18014680</v>
      </c>
      <c r="R6120" s="5" t="str">
        <f>IF(Table1[[#This Row],[Profit]]&gt;0,"Profit","Loss")</f>
        <v>Profit</v>
      </c>
      <c r="S6120" s="6" t="str">
        <f>FLOOR(Table1[[#This Row],[year]]-1900,10)+1900 &amp; "-" &amp; FLOOR(Table1[[#This Row],[year]]-1890,10)+1900</f>
        <v>2010-2020</v>
      </c>
      <c r="T6120" s="14" t="s">
        <v>21835</v>
      </c>
      <c r="AB6120" s="14"/>
    </row>
    <row r="6121" spans="1:28" hidden="1" x14ac:dyDescent="0.3">
      <c r="A6121" t="s">
        <v>17726</v>
      </c>
      <c r="B6121" t="s">
        <v>1974</v>
      </c>
      <c r="C6121" t="s">
        <v>34</v>
      </c>
      <c r="D6121">
        <v>2012</v>
      </c>
      <c r="E6121" t="s">
        <v>17612</v>
      </c>
      <c r="F6121">
        <v>5.9</v>
      </c>
      <c r="G6121">
        <v>43000</v>
      </c>
      <c r="H6121" t="s">
        <v>17727</v>
      </c>
      <c r="I6121" t="s">
        <v>11456</v>
      </c>
      <c r="J6121" t="s">
        <v>16707</v>
      </c>
      <c r="K6121" t="s">
        <v>30</v>
      </c>
      <c r="L6121">
        <f>20500000</f>
        <v>20500000</v>
      </c>
      <c r="M6121">
        <v>19767535</v>
      </c>
      <c r="N6121" t="s">
        <v>9986</v>
      </c>
      <c r="O6121">
        <v>94</v>
      </c>
      <c r="P6121" t="str">
        <f>IF(Table1[[#This Row],[score]]&gt;=8.5,"High",IF(Table1[[#This Row],[score]]&gt;=7,"Medium","Low"))</f>
        <v>Low</v>
      </c>
      <c r="Q6121" s="5">
        <f>Table1[[#This Row],[gross]]-Table1[[#This Row],[budget]]</f>
        <v>-732465</v>
      </c>
      <c r="R6121" s="5" t="str">
        <f>IF(Table1[[#This Row],[Profit]]&gt;0,"Profit","Loss")</f>
        <v>Loss</v>
      </c>
      <c r="S6121" s="6" t="str">
        <f>FLOOR(Table1[[#This Row],[year]]-1900,10)+1900 &amp; "-" &amp; FLOOR(Table1[[#This Row],[year]]-1890,10)+1900</f>
        <v>2010-2020</v>
      </c>
      <c r="T6121" s="14" t="s">
        <v>21835</v>
      </c>
      <c r="AB6121" s="14"/>
    </row>
    <row r="6122" spans="1:28" hidden="1" x14ac:dyDescent="0.3">
      <c r="A6122" t="s">
        <v>17910</v>
      </c>
      <c r="B6122" t="s">
        <v>16</v>
      </c>
      <c r="C6122" t="s">
        <v>34</v>
      </c>
      <c r="D6122">
        <v>2012</v>
      </c>
      <c r="E6122" t="s">
        <v>17911</v>
      </c>
      <c r="F6122">
        <v>5.5</v>
      </c>
      <c r="G6122">
        <v>44000</v>
      </c>
      <c r="H6122" t="s">
        <v>9449</v>
      </c>
      <c r="I6122" t="s">
        <v>17590</v>
      </c>
      <c r="J6122" t="s">
        <v>1519</v>
      </c>
      <c r="K6122" t="s">
        <v>30</v>
      </c>
      <c r="L6122">
        <v>35000000</v>
      </c>
      <c r="M6122">
        <v>17415418</v>
      </c>
      <c r="N6122" t="s">
        <v>14828</v>
      </c>
      <c r="O6122">
        <v>96</v>
      </c>
      <c r="P6122" t="str">
        <f>IF(Table1[[#This Row],[score]]&gt;=8.5,"High",IF(Table1[[#This Row],[score]]&gt;=7,"Medium","Low"))</f>
        <v>Low</v>
      </c>
      <c r="Q6122" s="5">
        <f>Table1[[#This Row],[gross]]-Table1[[#This Row],[budget]]</f>
        <v>-17584582</v>
      </c>
      <c r="R6122" s="5" t="str">
        <f>IF(Table1[[#This Row],[Profit]]&gt;0,"Profit","Loss")</f>
        <v>Loss</v>
      </c>
      <c r="S6122" s="6" t="str">
        <f>FLOOR(Table1[[#This Row],[year]]-1900,10)+1900 &amp; "-" &amp; FLOOR(Table1[[#This Row],[year]]-1890,10)+1900</f>
        <v>2010-2020</v>
      </c>
      <c r="T6122" s="14" t="s">
        <v>21889</v>
      </c>
      <c r="AB6122" s="14"/>
    </row>
    <row r="6123" spans="1:28" hidden="1" x14ac:dyDescent="0.3">
      <c r="A6123" t="s">
        <v>17874</v>
      </c>
      <c r="B6123" t="s">
        <v>1974</v>
      </c>
      <c r="C6123" t="s">
        <v>34</v>
      </c>
      <c r="D6123">
        <v>2012</v>
      </c>
      <c r="E6123" t="s">
        <v>17837</v>
      </c>
      <c r="F6123">
        <v>4.9000000000000004</v>
      </c>
      <c r="G6123">
        <v>36000</v>
      </c>
      <c r="H6123" t="s">
        <v>15879</v>
      </c>
      <c r="I6123" t="s">
        <v>15089</v>
      </c>
      <c r="J6123" t="s">
        <v>17020</v>
      </c>
      <c r="K6123" t="s">
        <v>30</v>
      </c>
      <c r="L6123">
        <v>20000000</v>
      </c>
      <c r="M6123">
        <v>16863583</v>
      </c>
      <c r="N6123" t="s">
        <v>9986</v>
      </c>
      <c r="O6123">
        <v>93</v>
      </c>
      <c r="P6123" t="str">
        <f>IF(Table1[[#This Row],[score]]&gt;=8.5,"High",IF(Table1[[#This Row],[score]]&gt;=7,"Medium","Low"))</f>
        <v>Low</v>
      </c>
      <c r="Q6123" s="5">
        <f>Table1[[#This Row],[gross]]-Table1[[#This Row],[budget]]</f>
        <v>-3136417</v>
      </c>
      <c r="R6123" s="5" t="str">
        <f>IF(Table1[[#This Row],[Profit]]&gt;0,"Profit","Loss")</f>
        <v>Loss</v>
      </c>
      <c r="S6123" s="6" t="str">
        <f>FLOOR(Table1[[#This Row],[year]]-1900,10)+1900 &amp; "-" &amp; FLOOR(Table1[[#This Row],[year]]-1890,10)+1900</f>
        <v>2010-2020</v>
      </c>
      <c r="T6123" s="14" t="s">
        <v>21835</v>
      </c>
      <c r="AB6123" s="14"/>
    </row>
    <row r="6124" spans="1:28" hidden="1" x14ac:dyDescent="0.3">
      <c r="A6124" t="s">
        <v>17707</v>
      </c>
      <c r="B6124" t="s">
        <v>16</v>
      </c>
      <c r="C6124" t="s">
        <v>34</v>
      </c>
      <c r="D6124">
        <v>2012</v>
      </c>
      <c r="E6124" t="s">
        <v>17708</v>
      </c>
      <c r="F6124">
        <v>6.1</v>
      </c>
      <c r="G6124">
        <v>35000</v>
      </c>
      <c r="H6124" t="s">
        <v>17709</v>
      </c>
      <c r="I6124" t="s">
        <v>14676</v>
      </c>
      <c r="J6124" t="s">
        <v>14676</v>
      </c>
      <c r="K6124" t="s">
        <v>30</v>
      </c>
      <c r="L6124">
        <v>2000000</v>
      </c>
      <c r="M6124">
        <v>16816647</v>
      </c>
      <c r="N6124" t="s">
        <v>17650</v>
      </c>
      <c r="O6124">
        <v>100</v>
      </c>
      <c r="P6124" t="str">
        <f>IF(Table1[[#This Row],[score]]&gt;=8.5,"High",IF(Table1[[#This Row],[score]]&gt;=7,"Medium","Low"))</f>
        <v>Low</v>
      </c>
      <c r="Q6124" s="5">
        <f>Table1[[#This Row],[gross]]-Table1[[#This Row],[budget]]</f>
        <v>14816647</v>
      </c>
      <c r="R6124" s="5" t="str">
        <f>IF(Table1[[#This Row],[Profit]]&gt;0,"Profit","Loss")</f>
        <v>Profit</v>
      </c>
      <c r="S6124" s="6" t="str">
        <f>FLOOR(Table1[[#This Row],[year]]-1900,10)+1900 &amp; "-" &amp; FLOOR(Table1[[#This Row],[year]]-1890,10)+1900</f>
        <v>2010-2020</v>
      </c>
      <c r="T6124" s="14" t="s">
        <v>21835</v>
      </c>
      <c r="AB6124" s="14"/>
    </row>
    <row r="6125" spans="1:28" hidden="1" x14ac:dyDescent="0.3">
      <c r="A6125" t="s">
        <v>17870</v>
      </c>
      <c r="B6125" t="s">
        <v>16</v>
      </c>
      <c r="C6125" t="s">
        <v>17</v>
      </c>
      <c r="D6125">
        <v>2012</v>
      </c>
      <c r="E6125" t="s">
        <v>17871</v>
      </c>
      <c r="F6125">
        <v>7.4</v>
      </c>
      <c r="G6125">
        <v>31000</v>
      </c>
      <c r="H6125" t="s">
        <v>11497</v>
      </c>
      <c r="I6125" t="s">
        <v>17872</v>
      </c>
      <c r="J6125" t="s">
        <v>6123</v>
      </c>
      <c r="K6125" t="s">
        <v>448</v>
      </c>
      <c r="L6125">
        <f>20500000</f>
        <v>20500000</v>
      </c>
      <c r="M6125">
        <v>16190771</v>
      </c>
      <c r="N6125" t="s">
        <v>17873</v>
      </c>
      <c r="O6125">
        <v>105</v>
      </c>
      <c r="P6125" t="str">
        <f>IF(Table1[[#This Row],[score]]&gt;=8.5,"High",IF(Table1[[#This Row],[score]]&gt;=7,"Medium","Low"))</f>
        <v>Medium</v>
      </c>
      <c r="Q6125" s="5">
        <f>Table1[[#This Row],[gross]]-Table1[[#This Row],[budget]]</f>
        <v>-4309229</v>
      </c>
      <c r="R6125" s="5" t="str">
        <f>IF(Table1[[#This Row],[Profit]]&gt;0,"Profit","Loss")</f>
        <v>Loss</v>
      </c>
      <c r="S6125" s="6" t="str">
        <f>FLOOR(Table1[[#This Row],[year]]-1900,10)+1900 &amp; "-" &amp; FLOOR(Table1[[#This Row],[year]]-1890,10)+1900</f>
        <v>2010-2020</v>
      </c>
      <c r="T6125" s="14" t="s">
        <v>21842</v>
      </c>
      <c r="AB6125" s="14"/>
    </row>
    <row r="6126" spans="1:28" hidden="1" x14ac:dyDescent="0.3">
      <c r="A6126" t="s">
        <v>17836</v>
      </c>
      <c r="B6126" t="s">
        <v>1974</v>
      </c>
      <c r="C6126" t="s">
        <v>17</v>
      </c>
      <c r="D6126">
        <v>2012</v>
      </c>
      <c r="E6126" t="s">
        <v>17837</v>
      </c>
      <c r="F6126">
        <v>7</v>
      </c>
      <c r="G6126">
        <v>76000</v>
      </c>
      <c r="H6126" t="s">
        <v>17838</v>
      </c>
      <c r="I6126" t="s">
        <v>17838</v>
      </c>
      <c r="J6126" t="s">
        <v>17042</v>
      </c>
      <c r="K6126" t="s">
        <v>30</v>
      </c>
      <c r="L6126">
        <v>6000000</v>
      </c>
      <c r="M6126">
        <v>15950164</v>
      </c>
      <c r="N6126" t="s">
        <v>17839</v>
      </c>
      <c r="O6126">
        <v>102</v>
      </c>
      <c r="P6126" t="str">
        <f>IF(Table1[[#This Row],[score]]&gt;=8.5,"High",IF(Table1[[#This Row],[score]]&gt;=7,"Medium","Low"))</f>
        <v>Medium</v>
      </c>
      <c r="Q6126" s="5">
        <f>Table1[[#This Row],[gross]]-Table1[[#This Row],[budget]]</f>
        <v>9950164</v>
      </c>
      <c r="R6126" s="5" t="str">
        <f>IF(Table1[[#This Row],[Profit]]&gt;0,"Profit","Loss")</f>
        <v>Profit</v>
      </c>
      <c r="S6126" s="6" t="str">
        <f>FLOOR(Table1[[#This Row],[year]]-1900,10)+1900 &amp; "-" &amp; FLOOR(Table1[[#This Row],[year]]-1890,10)+1900</f>
        <v>2010-2020</v>
      </c>
      <c r="T6126" s="14" t="s">
        <v>21835</v>
      </c>
      <c r="AB6126" s="14"/>
    </row>
    <row r="6127" spans="1:28" hidden="1" x14ac:dyDescent="0.3">
      <c r="A6127" t="s">
        <v>17499</v>
      </c>
      <c r="B6127" t="s">
        <v>16</v>
      </c>
      <c r="C6127" t="s">
        <v>17</v>
      </c>
      <c r="D6127">
        <v>2012</v>
      </c>
      <c r="E6127" t="s">
        <v>17500</v>
      </c>
      <c r="F6127">
        <v>8.3000000000000007</v>
      </c>
      <c r="G6127">
        <v>297000</v>
      </c>
      <c r="H6127" t="s">
        <v>10093</v>
      </c>
      <c r="I6127" t="s">
        <v>17501</v>
      </c>
      <c r="J6127" t="s">
        <v>14735</v>
      </c>
      <c r="K6127" t="s">
        <v>3770</v>
      </c>
      <c r="L6127" s="5">
        <v>3800000</v>
      </c>
      <c r="M6127" s="5">
        <v>15843274</v>
      </c>
      <c r="N6127" t="s">
        <v>17502</v>
      </c>
      <c r="O6127">
        <v>115</v>
      </c>
      <c r="P6127" t="str">
        <f>IF(Table1[[#This Row],[score]]&gt;=8.5,"High",IF(Table1[[#This Row],[score]]&gt;=7,"Medium","Low"))</f>
        <v>Medium</v>
      </c>
      <c r="Q6127" s="5">
        <f>Table1[[#This Row],[gross]]-Table1[[#This Row],[budget]]</f>
        <v>12043274</v>
      </c>
      <c r="R6127" s="5" t="str">
        <f>IF(Table1[[#This Row],[Profit]]&gt;0,"Profit","Loss")</f>
        <v>Profit</v>
      </c>
      <c r="S6127" s="6" t="str">
        <f>FLOOR(Table1[[#This Row],[year]]-1900,10)+1900 &amp; "-" &amp; FLOOR(Table1[[#This Row],[year]]-1890,10)+1900</f>
        <v>2010-2020</v>
      </c>
      <c r="T6127" s="14" t="s">
        <v>21849</v>
      </c>
      <c r="AB6127" s="14"/>
    </row>
    <row r="6128" spans="1:28" hidden="1" x14ac:dyDescent="0.3">
      <c r="A6128" t="s">
        <v>17821</v>
      </c>
      <c r="B6128" t="s">
        <v>16</v>
      </c>
      <c r="C6128" t="s">
        <v>63</v>
      </c>
      <c r="D6128">
        <v>2012</v>
      </c>
      <c r="E6128" t="s">
        <v>17822</v>
      </c>
      <c r="F6128">
        <v>7.5</v>
      </c>
      <c r="G6128">
        <v>45000</v>
      </c>
      <c r="H6128" t="s">
        <v>13789</v>
      </c>
      <c r="I6128" t="s">
        <v>17823</v>
      </c>
      <c r="J6128" t="s">
        <v>17824</v>
      </c>
      <c r="K6128" t="s">
        <v>3770</v>
      </c>
      <c r="L6128">
        <f>20500000</f>
        <v>20500000</v>
      </c>
      <c r="M6128">
        <v>14758997</v>
      </c>
      <c r="N6128" t="s">
        <v>10311</v>
      </c>
      <c r="O6128">
        <v>137</v>
      </c>
      <c r="P6128" t="str">
        <f>IF(Table1[[#This Row],[score]]&gt;=8.5,"High",IF(Table1[[#This Row],[score]]&gt;=7,"Medium","Low"))</f>
        <v>Medium</v>
      </c>
      <c r="Q6128" s="5">
        <f>Table1[[#This Row],[gross]]-Table1[[#This Row],[budget]]</f>
        <v>-5741003</v>
      </c>
      <c r="R6128" s="5" t="str">
        <f>IF(Table1[[#This Row],[Profit]]&gt;0,"Profit","Loss")</f>
        <v>Loss</v>
      </c>
      <c r="S6128" s="6" t="str">
        <f>FLOOR(Table1[[#This Row],[year]]-1900,10)+1900 &amp; "-" &amp; FLOOR(Table1[[#This Row],[year]]-1890,10)+1900</f>
        <v>2010-2020</v>
      </c>
      <c r="T6128" s="14" t="s">
        <v>21849</v>
      </c>
      <c r="AB6128" s="14"/>
    </row>
    <row r="6129" spans="1:28" hidden="1" x14ac:dyDescent="0.3">
      <c r="A6129" t="s">
        <v>17808</v>
      </c>
      <c r="B6129" t="s">
        <v>16</v>
      </c>
      <c r="C6129" t="s">
        <v>17</v>
      </c>
      <c r="D6129">
        <v>2012</v>
      </c>
      <c r="E6129" t="s">
        <v>17809</v>
      </c>
      <c r="F6129">
        <v>6.2</v>
      </c>
      <c r="G6129">
        <v>59000</v>
      </c>
      <c r="H6129" t="s">
        <v>16592</v>
      </c>
      <c r="I6129" t="s">
        <v>16592</v>
      </c>
      <c r="J6129" t="s">
        <v>3199</v>
      </c>
      <c r="K6129" t="s">
        <v>1099</v>
      </c>
      <c r="L6129">
        <f>20500000</f>
        <v>20500000</v>
      </c>
      <c r="M6129">
        <v>14107313</v>
      </c>
      <c r="N6129" t="s">
        <v>14828</v>
      </c>
      <c r="O6129">
        <v>114</v>
      </c>
      <c r="P6129" t="str">
        <f>IF(Table1[[#This Row],[score]]&gt;=8.5,"High",IF(Table1[[#This Row],[score]]&gt;=7,"Medium","Low"))</f>
        <v>Low</v>
      </c>
      <c r="Q6129" s="5">
        <f>Table1[[#This Row],[gross]]-Table1[[#This Row],[budget]]</f>
        <v>-6392687</v>
      </c>
      <c r="R6129" s="5" t="str">
        <f>IF(Table1[[#This Row],[Profit]]&gt;0,"Profit","Loss")</f>
        <v>Loss</v>
      </c>
      <c r="S6129" s="6" t="str">
        <f>FLOOR(Table1[[#This Row],[year]]-1900,10)+1900 &amp; "-" &amp; FLOOR(Table1[[#This Row],[year]]-1890,10)+1900</f>
        <v>2010-2020</v>
      </c>
      <c r="T6129" s="14" t="s">
        <v>21856</v>
      </c>
      <c r="AB6129" s="14"/>
    </row>
    <row r="6130" spans="1:28" hidden="1" x14ac:dyDescent="0.3">
      <c r="A6130" t="s">
        <v>17854</v>
      </c>
      <c r="B6130" t="s">
        <v>16</v>
      </c>
      <c r="C6130" t="s">
        <v>41</v>
      </c>
      <c r="D6130">
        <v>2012</v>
      </c>
      <c r="E6130" t="s">
        <v>17855</v>
      </c>
      <c r="F6130">
        <v>7</v>
      </c>
      <c r="G6130">
        <v>24000</v>
      </c>
      <c r="H6130" t="s">
        <v>6011</v>
      </c>
      <c r="I6130" t="s">
        <v>12749</v>
      </c>
      <c r="J6130" t="s">
        <v>17856</v>
      </c>
      <c r="K6130" t="s">
        <v>22</v>
      </c>
      <c r="L6130">
        <f>20500000</f>
        <v>20500000</v>
      </c>
      <c r="M6130">
        <v>13090471</v>
      </c>
      <c r="N6130" t="s">
        <v>17857</v>
      </c>
      <c r="O6130">
        <v>101</v>
      </c>
      <c r="P6130" t="str">
        <f>IF(Table1[[#This Row],[score]]&gt;=8.5,"High",IF(Table1[[#This Row],[score]]&gt;=7,"Medium","Low"))</f>
        <v>Medium</v>
      </c>
      <c r="Q6130" s="5">
        <f>Table1[[#This Row],[gross]]-Table1[[#This Row],[budget]]</f>
        <v>-7409529</v>
      </c>
      <c r="R6130" s="5" t="str">
        <f>IF(Table1[[#This Row],[Profit]]&gt;0,"Profit","Loss")</f>
        <v>Loss</v>
      </c>
      <c r="S6130" s="6" t="str">
        <f>FLOOR(Table1[[#This Row],[year]]-1900,10)+1900 &amp; "-" &amp; FLOOR(Table1[[#This Row],[year]]-1890,10)+1900</f>
        <v>2010-2020</v>
      </c>
      <c r="T6130" s="14" t="s">
        <v>21844</v>
      </c>
      <c r="AB6130" s="14"/>
    </row>
    <row r="6131" spans="1:28" hidden="1" x14ac:dyDescent="0.3">
      <c r="A6131" t="s">
        <v>17964</v>
      </c>
      <c r="B6131" t="s">
        <v>1974</v>
      </c>
      <c r="C6131" t="s">
        <v>41</v>
      </c>
      <c r="D6131">
        <v>2012</v>
      </c>
      <c r="E6131" t="s">
        <v>17506</v>
      </c>
      <c r="F6131">
        <v>7.1</v>
      </c>
      <c r="G6131">
        <v>42000</v>
      </c>
      <c r="H6131" t="s">
        <v>14412</v>
      </c>
      <c r="I6131" t="s">
        <v>14412</v>
      </c>
      <c r="J6131" t="s">
        <v>15596</v>
      </c>
      <c r="K6131" t="s">
        <v>30</v>
      </c>
      <c r="L6131">
        <v>16000000</v>
      </c>
      <c r="M6131">
        <v>12558931</v>
      </c>
      <c r="N6131" t="s">
        <v>9593</v>
      </c>
      <c r="O6131">
        <v>114</v>
      </c>
      <c r="P6131" t="str">
        <f>IF(Table1[[#This Row],[score]]&gt;=8.5,"High",IF(Table1[[#This Row],[score]]&gt;=7,"Medium","Low"))</f>
        <v>Medium</v>
      </c>
      <c r="Q6131" s="5">
        <f>Table1[[#This Row],[gross]]-Table1[[#This Row],[budget]]</f>
        <v>-3441069</v>
      </c>
      <c r="R6131" s="5" t="str">
        <f>IF(Table1[[#This Row],[Profit]]&gt;0,"Profit","Loss")</f>
        <v>Loss</v>
      </c>
      <c r="S6131" s="6" t="str">
        <f>FLOOR(Table1[[#This Row],[year]]-1900,10)+1900 &amp; "-" &amp; FLOOR(Table1[[#This Row],[year]]-1890,10)+1900</f>
        <v>2010-2020</v>
      </c>
      <c r="T6131" s="14" t="s">
        <v>21835</v>
      </c>
      <c r="AB6131" s="14"/>
    </row>
    <row r="6132" spans="1:28" hidden="1" x14ac:dyDescent="0.3">
      <c r="A6132" t="s">
        <v>17889</v>
      </c>
      <c r="B6132" t="s">
        <v>16</v>
      </c>
      <c r="C6132" t="s">
        <v>41</v>
      </c>
      <c r="D6132">
        <v>2012</v>
      </c>
      <c r="E6132" t="s">
        <v>17735</v>
      </c>
      <c r="F6132">
        <v>5.3</v>
      </c>
      <c r="G6132">
        <v>46000</v>
      </c>
      <c r="H6132" t="s">
        <v>17890</v>
      </c>
      <c r="I6132" t="s">
        <v>17890</v>
      </c>
      <c r="J6132" t="s">
        <v>10071</v>
      </c>
      <c r="K6132" t="s">
        <v>30</v>
      </c>
      <c r="L6132">
        <v>3000000</v>
      </c>
      <c r="M6132">
        <v>12128575</v>
      </c>
      <c r="N6132" t="s">
        <v>17891</v>
      </c>
      <c r="O6132">
        <v>87</v>
      </c>
      <c r="P6132" t="str">
        <f>IF(Table1[[#This Row],[score]]&gt;=8.5,"High",IF(Table1[[#This Row],[score]]&gt;=7,"Medium","Low"))</f>
        <v>Low</v>
      </c>
      <c r="Q6132" s="5">
        <f>Table1[[#This Row],[gross]]-Table1[[#This Row],[budget]]</f>
        <v>9128575</v>
      </c>
      <c r="R6132" s="5" t="str">
        <f>IF(Table1[[#This Row],[Profit]]&gt;0,"Profit","Loss")</f>
        <v>Profit</v>
      </c>
      <c r="S6132" s="6" t="str">
        <f>FLOOR(Table1[[#This Row],[year]]-1900,10)+1900 &amp; "-" &amp; FLOOR(Table1[[#This Row],[year]]-1890,10)+1900</f>
        <v>2010-2020</v>
      </c>
      <c r="T6132" s="14" t="s">
        <v>21873</v>
      </c>
      <c r="AB6132" s="14"/>
    </row>
    <row r="6133" spans="1:28" hidden="1" x14ac:dyDescent="0.3">
      <c r="A6133" t="s">
        <v>17591</v>
      </c>
      <c r="B6133" t="s">
        <v>16</v>
      </c>
      <c r="C6133" t="s">
        <v>25</v>
      </c>
      <c r="D6133">
        <v>2012</v>
      </c>
      <c r="E6133" t="s">
        <v>17558</v>
      </c>
      <c r="F6133">
        <v>6.7</v>
      </c>
      <c r="G6133">
        <v>109000</v>
      </c>
      <c r="H6133" t="s">
        <v>15575</v>
      </c>
      <c r="I6133" t="s">
        <v>15575</v>
      </c>
      <c r="J6133" t="s">
        <v>13851</v>
      </c>
      <c r="K6133" t="s">
        <v>30</v>
      </c>
      <c r="L6133">
        <v>10000000</v>
      </c>
      <c r="M6133">
        <v>11681781</v>
      </c>
      <c r="N6133" t="s">
        <v>12565</v>
      </c>
      <c r="O6133">
        <v>101</v>
      </c>
      <c r="P6133" t="str">
        <f>IF(Table1[[#This Row],[score]]&gt;=8.5,"High",IF(Table1[[#This Row],[score]]&gt;=7,"Medium","Low"))</f>
        <v>Low</v>
      </c>
      <c r="Q6133" s="5">
        <f>Table1[[#This Row],[gross]]-Table1[[#This Row],[budget]]</f>
        <v>1681781</v>
      </c>
      <c r="R6133" s="5" t="str">
        <f>IF(Table1[[#This Row],[Profit]]&gt;0,"Profit","Loss")</f>
        <v>Profit</v>
      </c>
      <c r="S6133" s="6" t="str">
        <f>FLOOR(Table1[[#This Row],[year]]-1900,10)+1900 &amp; "-" &amp; FLOOR(Table1[[#This Row],[year]]-1890,10)+1900</f>
        <v>2010-2020</v>
      </c>
      <c r="T6133" s="14" t="s">
        <v>21835</v>
      </c>
      <c r="AB6133" s="14"/>
    </row>
    <row r="6134" spans="1:28" hidden="1" x14ac:dyDescent="0.3">
      <c r="A6134" t="s">
        <v>18029</v>
      </c>
      <c r="B6134" t="s">
        <v>1974</v>
      </c>
      <c r="C6134" t="s">
        <v>25</v>
      </c>
      <c r="D6134">
        <v>2012</v>
      </c>
      <c r="E6134" t="s">
        <v>17522</v>
      </c>
      <c r="F6134">
        <v>5.4</v>
      </c>
      <c r="G6134">
        <v>14000</v>
      </c>
      <c r="H6134" t="s">
        <v>18030</v>
      </c>
      <c r="I6134" t="s">
        <v>18031</v>
      </c>
      <c r="J6134" t="s">
        <v>18032</v>
      </c>
      <c r="K6134" t="s">
        <v>30</v>
      </c>
      <c r="L6134">
        <v>14000000</v>
      </c>
      <c r="M6134">
        <v>11417362</v>
      </c>
      <c r="N6134" t="s">
        <v>44</v>
      </c>
      <c r="O6134">
        <v>86</v>
      </c>
      <c r="P6134" t="str">
        <f>IF(Table1[[#This Row],[score]]&gt;=8.5,"High",IF(Table1[[#This Row],[score]]&gt;=7,"Medium","Low"))</f>
        <v>Low</v>
      </c>
      <c r="Q6134" s="5">
        <f>Table1[[#This Row],[gross]]-Table1[[#This Row],[budget]]</f>
        <v>-2582638</v>
      </c>
      <c r="R6134" s="5" t="str">
        <f>IF(Table1[[#This Row],[Profit]]&gt;0,"Profit","Loss")</f>
        <v>Loss</v>
      </c>
      <c r="S6134" s="6" t="str">
        <f>FLOOR(Table1[[#This Row],[year]]-1900,10)+1900 &amp; "-" &amp; FLOOR(Table1[[#This Row],[year]]-1890,10)+1900</f>
        <v>2010-2020</v>
      </c>
      <c r="T6134" s="14" t="s">
        <v>21835</v>
      </c>
      <c r="AB6134" s="14"/>
    </row>
    <row r="6135" spans="1:28" hidden="1" x14ac:dyDescent="0.3">
      <c r="A6135" t="s">
        <v>17875</v>
      </c>
      <c r="B6135" t="s">
        <v>1974</v>
      </c>
      <c r="C6135" t="s">
        <v>52</v>
      </c>
      <c r="D6135">
        <v>2012</v>
      </c>
      <c r="E6135" t="s">
        <v>17876</v>
      </c>
      <c r="F6135">
        <v>4.0999999999999996</v>
      </c>
      <c r="G6135">
        <v>19000</v>
      </c>
      <c r="H6135" t="s">
        <v>17877</v>
      </c>
      <c r="I6135" t="s">
        <v>17877</v>
      </c>
      <c r="J6135" t="s">
        <v>17878</v>
      </c>
      <c r="K6135" t="s">
        <v>30</v>
      </c>
      <c r="L6135">
        <v>17000000</v>
      </c>
      <c r="M6135">
        <v>11350665</v>
      </c>
      <c r="N6135" t="s">
        <v>23</v>
      </c>
      <c r="O6135">
        <v>82</v>
      </c>
      <c r="P6135" t="str">
        <f>IF(Table1[[#This Row],[score]]&gt;=8.5,"High",IF(Table1[[#This Row],[score]]&gt;=7,"Medium","Low"))</f>
        <v>Low</v>
      </c>
      <c r="Q6135" s="5">
        <f>Table1[[#This Row],[gross]]-Table1[[#This Row],[budget]]</f>
        <v>-5649335</v>
      </c>
      <c r="R6135" s="5" t="str">
        <f>IF(Table1[[#This Row],[Profit]]&gt;0,"Profit","Loss")</f>
        <v>Loss</v>
      </c>
      <c r="S6135" s="6" t="str">
        <f>FLOOR(Table1[[#This Row],[year]]-1900,10)+1900 &amp; "-" &amp; FLOOR(Table1[[#This Row],[year]]-1890,10)+1900</f>
        <v>2010-2020</v>
      </c>
      <c r="T6135" s="14" t="s">
        <v>21835</v>
      </c>
      <c r="AB6135" s="14"/>
    </row>
    <row r="6136" spans="1:28" hidden="1" x14ac:dyDescent="0.3">
      <c r="A6136" t="s">
        <v>4300</v>
      </c>
      <c r="B6136" t="s">
        <v>16</v>
      </c>
      <c r="C6136" t="s">
        <v>17</v>
      </c>
      <c r="D6136">
        <v>2012</v>
      </c>
      <c r="E6136" t="s">
        <v>17509</v>
      </c>
      <c r="F6136">
        <v>6.6</v>
      </c>
      <c r="G6136">
        <v>37000</v>
      </c>
      <c r="H6136" t="s">
        <v>5175</v>
      </c>
      <c r="I6136" t="s">
        <v>16309</v>
      </c>
      <c r="J6136" t="s">
        <v>9441</v>
      </c>
      <c r="K6136" t="s">
        <v>30</v>
      </c>
      <c r="L6136">
        <v>15000000</v>
      </c>
      <c r="M6136">
        <v>11039031</v>
      </c>
      <c r="N6136" t="s">
        <v>12565</v>
      </c>
      <c r="O6136">
        <v>106</v>
      </c>
      <c r="P6136" t="str">
        <f>IF(Table1[[#This Row],[score]]&gt;=8.5,"High",IF(Table1[[#This Row],[score]]&gt;=7,"Medium","Low"))</f>
        <v>Low</v>
      </c>
      <c r="Q6136" s="5">
        <f>Table1[[#This Row],[gross]]-Table1[[#This Row],[budget]]</f>
        <v>-3960969</v>
      </c>
      <c r="R6136" s="5" t="str">
        <f>IF(Table1[[#This Row],[Profit]]&gt;0,"Profit","Loss")</f>
        <v>Loss</v>
      </c>
      <c r="S6136" s="6" t="str">
        <f>FLOOR(Table1[[#This Row],[year]]-1900,10)+1900 &amp; "-" &amp; FLOOR(Table1[[#This Row],[year]]-1890,10)+1900</f>
        <v>2010-2020</v>
      </c>
      <c r="T6136" s="14" t="s">
        <v>21835</v>
      </c>
      <c r="AB6136" s="14"/>
    </row>
    <row r="6137" spans="1:28" hidden="1" x14ac:dyDescent="0.3">
      <c r="A6137" t="s">
        <v>17687</v>
      </c>
      <c r="B6137" t="s">
        <v>16</v>
      </c>
      <c r="C6137" t="s">
        <v>63</v>
      </c>
      <c r="D6137">
        <v>2012</v>
      </c>
      <c r="E6137" t="s">
        <v>17515</v>
      </c>
      <c r="F6137">
        <v>7.2</v>
      </c>
      <c r="G6137">
        <v>42000</v>
      </c>
      <c r="H6137" t="s">
        <v>17688</v>
      </c>
      <c r="I6137" t="s">
        <v>17688</v>
      </c>
      <c r="J6137" t="s">
        <v>14281</v>
      </c>
      <c r="K6137" t="s">
        <v>30</v>
      </c>
      <c r="L6137">
        <v>1000000</v>
      </c>
      <c r="M6137">
        <v>10656155</v>
      </c>
      <c r="N6137" t="s">
        <v>9351</v>
      </c>
      <c r="O6137">
        <v>95</v>
      </c>
      <c r="P6137" t="str">
        <f>IF(Table1[[#This Row],[score]]&gt;=8.5,"High",IF(Table1[[#This Row],[score]]&gt;=7,"Medium","Low"))</f>
        <v>Medium</v>
      </c>
      <c r="Q6137" s="5">
        <f>Table1[[#This Row],[gross]]-Table1[[#This Row],[budget]]</f>
        <v>9656155</v>
      </c>
      <c r="R6137" s="5" t="str">
        <f>IF(Table1[[#This Row],[Profit]]&gt;0,"Profit","Loss")</f>
        <v>Profit</v>
      </c>
      <c r="S6137" s="6" t="str">
        <f>FLOOR(Table1[[#This Row],[year]]-1900,10)+1900 &amp; "-" &amp; FLOOR(Table1[[#This Row],[year]]-1890,10)+1900</f>
        <v>2010-2020</v>
      </c>
      <c r="T6137" s="14" t="s">
        <v>21835</v>
      </c>
      <c r="AB6137" s="14"/>
    </row>
    <row r="6138" spans="1:28" hidden="1" x14ac:dyDescent="0.3">
      <c r="A6138" t="s">
        <v>17722</v>
      </c>
      <c r="B6138" t="s">
        <v>1974</v>
      </c>
      <c r="C6138" t="s">
        <v>41</v>
      </c>
      <c r="D6138">
        <v>2012</v>
      </c>
      <c r="E6138" t="s">
        <v>17723</v>
      </c>
      <c r="F6138">
        <v>4.4000000000000004</v>
      </c>
      <c r="G6138">
        <v>54000</v>
      </c>
      <c r="H6138" t="s">
        <v>17724</v>
      </c>
      <c r="I6138" t="s">
        <v>17724</v>
      </c>
      <c r="J6138" t="s">
        <v>16268</v>
      </c>
      <c r="K6138" t="s">
        <v>30</v>
      </c>
      <c r="L6138">
        <v>11000000</v>
      </c>
      <c r="M6138">
        <v>10578643</v>
      </c>
      <c r="N6138" t="s">
        <v>17725</v>
      </c>
      <c r="O6138">
        <v>97</v>
      </c>
      <c r="P6138" t="str">
        <f>IF(Table1[[#This Row],[score]]&gt;=8.5,"High",IF(Table1[[#This Row],[score]]&gt;=7,"Medium","Low"))</f>
        <v>Low</v>
      </c>
      <c r="Q6138" s="5">
        <f>Table1[[#This Row],[gross]]-Table1[[#This Row],[budget]]</f>
        <v>-421357</v>
      </c>
      <c r="R6138" s="5" t="str">
        <f>IF(Table1[[#This Row],[Profit]]&gt;0,"Profit","Loss")</f>
        <v>Loss</v>
      </c>
      <c r="S6138" s="6" t="str">
        <f>FLOOR(Table1[[#This Row],[year]]-1900,10)+1900 &amp; "-" &amp; FLOOR(Table1[[#This Row],[year]]-1890,10)+1900</f>
        <v>2010-2020</v>
      </c>
      <c r="T6138" s="14" t="s">
        <v>21865</v>
      </c>
      <c r="AB6138" s="14"/>
    </row>
    <row r="6139" spans="1:28" hidden="1" x14ac:dyDescent="0.3">
      <c r="A6139" t="s">
        <v>17793</v>
      </c>
      <c r="B6139" t="s">
        <v>16</v>
      </c>
      <c r="C6139" t="s">
        <v>52</v>
      </c>
      <c r="D6139">
        <v>2012</v>
      </c>
      <c r="E6139" t="s">
        <v>17542</v>
      </c>
      <c r="F6139">
        <v>6.1</v>
      </c>
      <c r="G6139">
        <v>47000</v>
      </c>
      <c r="H6139" t="s">
        <v>16104</v>
      </c>
      <c r="I6139" t="s">
        <v>14175</v>
      </c>
      <c r="J6139" t="s">
        <v>16105</v>
      </c>
      <c r="K6139" t="s">
        <v>30</v>
      </c>
      <c r="L6139">
        <v>7500000</v>
      </c>
      <c r="M6139">
        <v>9929706</v>
      </c>
      <c r="N6139" t="s">
        <v>16106</v>
      </c>
      <c r="O6139">
        <v>82</v>
      </c>
      <c r="P6139" t="str">
        <f>IF(Table1[[#This Row],[score]]&gt;=8.5,"High",IF(Table1[[#This Row],[score]]&gt;=7,"Medium","Low"))</f>
        <v>Low</v>
      </c>
      <c r="Q6139" s="5">
        <f>Table1[[#This Row],[gross]]-Table1[[#This Row],[budget]]</f>
        <v>2429706</v>
      </c>
      <c r="R6139" s="5" t="str">
        <f>IF(Table1[[#This Row],[Profit]]&gt;0,"Profit","Loss")</f>
        <v>Profit</v>
      </c>
      <c r="S6139" s="6" t="str">
        <f>FLOOR(Table1[[#This Row],[year]]-1900,10)+1900 &amp; "-" &amp; FLOOR(Table1[[#This Row],[year]]-1890,10)+1900</f>
        <v>2010-2020</v>
      </c>
      <c r="T6139" s="14" t="s">
        <v>21835</v>
      </c>
      <c r="AB6139" s="14"/>
    </row>
    <row r="6140" spans="1:28" hidden="1" x14ac:dyDescent="0.3">
      <c r="A6140" t="s">
        <v>17716</v>
      </c>
      <c r="B6140" t="s">
        <v>16</v>
      </c>
      <c r="C6140" t="s">
        <v>25</v>
      </c>
      <c r="D6140">
        <v>2012</v>
      </c>
      <c r="E6140" t="s">
        <v>17717</v>
      </c>
      <c r="F6140">
        <v>6.1</v>
      </c>
      <c r="G6140">
        <v>40000</v>
      </c>
      <c r="H6140" t="s">
        <v>10361</v>
      </c>
      <c r="I6140" t="s">
        <v>17718</v>
      </c>
      <c r="J6140" t="s">
        <v>15111</v>
      </c>
      <c r="K6140" t="s">
        <v>448</v>
      </c>
      <c r="L6140">
        <v>25000000</v>
      </c>
      <c r="M6140">
        <v>9617377</v>
      </c>
      <c r="N6140" t="s">
        <v>6649</v>
      </c>
      <c r="O6140">
        <v>124</v>
      </c>
      <c r="P6140" t="str">
        <f>IF(Table1[[#This Row],[score]]&gt;=8.5,"High",IF(Table1[[#This Row],[score]]&gt;=7,"Medium","Low"))</f>
        <v>Low</v>
      </c>
      <c r="Q6140" s="5">
        <f>Table1[[#This Row],[gross]]-Table1[[#This Row],[budget]]</f>
        <v>-15382623</v>
      </c>
      <c r="R6140" s="5" t="str">
        <f>IF(Table1[[#This Row],[Profit]]&gt;0,"Profit","Loss")</f>
        <v>Loss</v>
      </c>
      <c r="S6140" s="6" t="str">
        <f>FLOOR(Table1[[#This Row],[year]]-1900,10)+1900 &amp; "-" &amp; FLOOR(Table1[[#This Row],[year]]-1890,10)+1900</f>
        <v>2010-2020</v>
      </c>
      <c r="T6140" s="14" t="s">
        <v>21842</v>
      </c>
      <c r="AB6140" s="14"/>
    </row>
    <row r="6141" spans="1:28" hidden="1" x14ac:dyDescent="0.3">
      <c r="A6141" t="s">
        <v>17984</v>
      </c>
      <c r="B6141" t="s">
        <v>16</v>
      </c>
      <c r="C6141" t="s">
        <v>104</v>
      </c>
      <c r="D6141">
        <v>2012</v>
      </c>
      <c r="E6141" t="s">
        <v>17985</v>
      </c>
      <c r="F6141">
        <v>5.4</v>
      </c>
      <c r="G6141">
        <v>18000</v>
      </c>
      <c r="H6141" t="s">
        <v>17986</v>
      </c>
      <c r="I6141" t="s">
        <v>17987</v>
      </c>
      <c r="J6141" t="s">
        <v>16602</v>
      </c>
      <c r="K6141" t="s">
        <v>22</v>
      </c>
      <c r="L6141">
        <f>20500000</f>
        <v>20500000</v>
      </c>
      <c r="M6141">
        <v>9374932</v>
      </c>
      <c r="N6141" t="s">
        <v>9543</v>
      </c>
      <c r="O6141">
        <v>102</v>
      </c>
      <c r="P6141" t="str">
        <f>IF(Table1[[#This Row],[score]]&gt;=8.5,"High",IF(Table1[[#This Row],[score]]&gt;=7,"Medium","Low"))</f>
        <v>Low</v>
      </c>
      <c r="Q6141" s="5">
        <f>Table1[[#This Row],[gross]]-Table1[[#This Row],[budget]]</f>
        <v>-11125068</v>
      </c>
      <c r="R6141" s="5" t="str">
        <f>IF(Table1[[#This Row],[Profit]]&gt;0,"Profit","Loss")</f>
        <v>Loss</v>
      </c>
      <c r="S6141" s="6" t="str">
        <f>FLOOR(Table1[[#This Row],[year]]-1900,10)+1900 &amp; "-" &amp; FLOOR(Table1[[#This Row],[year]]-1890,10)+1900</f>
        <v>2010-2020</v>
      </c>
      <c r="T6141" s="14" t="s">
        <v>21844</v>
      </c>
      <c r="AB6141" s="14"/>
    </row>
    <row r="6142" spans="1:28" hidden="1" x14ac:dyDescent="0.3">
      <c r="A6142" t="s">
        <v>17759</v>
      </c>
      <c r="B6142" t="s">
        <v>16</v>
      </c>
      <c r="C6142" t="s">
        <v>41</v>
      </c>
      <c r="D6142">
        <v>2012</v>
      </c>
      <c r="E6142" t="s">
        <v>17760</v>
      </c>
      <c r="F6142">
        <v>7.2</v>
      </c>
      <c r="G6142">
        <v>97000</v>
      </c>
      <c r="H6142" t="s">
        <v>14396</v>
      </c>
      <c r="I6142" t="s">
        <v>17761</v>
      </c>
      <c r="J6142" t="s">
        <v>17762</v>
      </c>
      <c r="K6142" t="s">
        <v>30</v>
      </c>
      <c r="L6142">
        <v>8000000</v>
      </c>
      <c r="M6142">
        <v>9368803</v>
      </c>
      <c r="N6142" t="s">
        <v>9351</v>
      </c>
      <c r="O6142">
        <v>104</v>
      </c>
      <c r="P6142" t="str">
        <f>IF(Table1[[#This Row],[score]]&gt;=8.5,"High",IF(Table1[[#This Row],[score]]&gt;=7,"Medium","Low"))</f>
        <v>Medium</v>
      </c>
      <c r="Q6142" s="5">
        <f>Table1[[#This Row],[gross]]-Table1[[#This Row],[budget]]</f>
        <v>1368803</v>
      </c>
      <c r="R6142" s="5" t="str">
        <f>IF(Table1[[#This Row],[Profit]]&gt;0,"Profit","Loss")</f>
        <v>Profit</v>
      </c>
      <c r="S6142" s="6" t="str">
        <f>FLOOR(Table1[[#This Row],[year]]-1900,10)+1900 &amp; "-" &amp; FLOOR(Table1[[#This Row],[year]]-1890,10)+1900</f>
        <v>2010-2020</v>
      </c>
      <c r="T6142" s="14" t="s">
        <v>21859</v>
      </c>
      <c r="AB6142" s="14"/>
    </row>
    <row r="6143" spans="1:28" hidden="1" x14ac:dyDescent="0.3">
      <c r="A6143" t="s">
        <v>17988</v>
      </c>
      <c r="B6143" t="s">
        <v>1974</v>
      </c>
      <c r="C6143" t="s">
        <v>41</v>
      </c>
      <c r="D6143">
        <v>2012</v>
      </c>
      <c r="E6143" t="s">
        <v>17989</v>
      </c>
      <c r="F6143">
        <v>7</v>
      </c>
      <c r="G6143">
        <v>7400</v>
      </c>
      <c r="H6143" t="s">
        <v>17990</v>
      </c>
      <c r="I6143" t="s">
        <v>17990</v>
      </c>
      <c r="J6143" t="s">
        <v>3579</v>
      </c>
      <c r="K6143" t="s">
        <v>22</v>
      </c>
      <c r="L6143">
        <f>20500000</f>
        <v>20500000</v>
      </c>
      <c r="M6143">
        <v>9166865</v>
      </c>
      <c r="N6143" t="s">
        <v>17991</v>
      </c>
      <c r="O6143">
        <v>90</v>
      </c>
      <c r="P6143" t="str">
        <f>IF(Table1[[#This Row],[score]]&gt;=8.5,"High",IF(Table1[[#This Row],[score]]&gt;=7,"Medium","Low"))</f>
        <v>Medium</v>
      </c>
      <c r="Q6143" s="5">
        <f>Table1[[#This Row],[gross]]-Table1[[#This Row],[budget]]</f>
        <v>-11333135</v>
      </c>
      <c r="R6143" s="5" t="str">
        <f>IF(Table1[[#This Row],[Profit]]&gt;0,"Profit","Loss")</f>
        <v>Loss</v>
      </c>
      <c r="S6143" s="6" t="str">
        <f>FLOOR(Table1[[#This Row],[year]]-1900,10)+1900 &amp; "-" &amp; FLOOR(Table1[[#This Row],[year]]-1890,10)+1900</f>
        <v>2010-2020</v>
      </c>
      <c r="T6143" s="14" t="s">
        <v>21844</v>
      </c>
      <c r="AB6143" s="14"/>
    </row>
    <row r="6144" spans="1:28" hidden="1" x14ac:dyDescent="0.3">
      <c r="A6144" t="s">
        <v>17678</v>
      </c>
      <c r="B6144" t="s">
        <v>16</v>
      </c>
      <c r="C6144" t="s">
        <v>41</v>
      </c>
      <c r="D6144">
        <v>2012</v>
      </c>
      <c r="E6144" t="s">
        <v>17679</v>
      </c>
      <c r="F6144">
        <v>7.5</v>
      </c>
      <c r="G6144">
        <v>78000</v>
      </c>
      <c r="H6144" t="s">
        <v>8611</v>
      </c>
      <c r="I6144" t="s">
        <v>8611</v>
      </c>
      <c r="J6144" t="s">
        <v>17680</v>
      </c>
      <c r="K6144" t="s">
        <v>30</v>
      </c>
      <c r="L6144">
        <f>20500000</f>
        <v>20500000</v>
      </c>
      <c r="M6144">
        <v>9058065</v>
      </c>
      <c r="N6144" t="s">
        <v>17681</v>
      </c>
      <c r="O6144">
        <v>86</v>
      </c>
      <c r="P6144" t="str">
        <f>IF(Table1[[#This Row],[score]]&gt;=8.5,"High",IF(Table1[[#This Row],[score]]&gt;=7,"Medium","Low"))</f>
        <v>Medium</v>
      </c>
      <c r="Q6144" s="5">
        <f>Table1[[#This Row],[gross]]-Table1[[#This Row],[budget]]</f>
        <v>-11441935</v>
      </c>
      <c r="R6144" s="5" t="str">
        <f>IF(Table1[[#This Row],[Profit]]&gt;0,"Profit","Loss")</f>
        <v>Loss</v>
      </c>
      <c r="S6144" s="6" t="str">
        <f>FLOOR(Table1[[#This Row],[year]]-1900,10)+1900 &amp; "-" &amp; FLOOR(Table1[[#This Row],[year]]-1890,10)+1900</f>
        <v>2010-2020</v>
      </c>
      <c r="T6144" s="14" t="s">
        <v>21847</v>
      </c>
      <c r="AB6144" s="14"/>
    </row>
    <row r="6145" spans="1:28" hidden="1" x14ac:dyDescent="0.3">
      <c r="A6145" t="s">
        <v>17585</v>
      </c>
      <c r="B6145" t="s">
        <v>16</v>
      </c>
      <c r="C6145" t="s">
        <v>41</v>
      </c>
      <c r="D6145">
        <v>2012</v>
      </c>
      <c r="E6145" t="s">
        <v>17586</v>
      </c>
      <c r="F6145">
        <v>3.7</v>
      </c>
      <c r="G6145">
        <v>41000</v>
      </c>
      <c r="H6145" t="s">
        <v>14174</v>
      </c>
      <c r="I6145" t="s">
        <v>14175</v>
      </c>
      <c r="J6145" t="s">
        <v>17587</v>
      </c>
      <c r="K6145" t="s">
        <v>30</v>
      </c>
      <c r="L6145">
        <v>5000000</v>
      </c>
      <c r="M6145">
        <v>8518634</v>
      </c>
      <c r="N6145" t="s">
        <v>8904</v>
      </c>
      <c r="O6145">
        <v>83</v>
      </c>
      <c r="P6145" t="str">
        <f>IF(Table1[[#This Row],[score]]&gt;=8.5,"High",IF(Table1[[#This Row],[score]]&gt;=7,"Medium","Low"))</f>
        <v>Low</v>
      </c>
      <c r="Q6145" s="5">
        <f>Table1[[#This Row],[gross]]-Table1[[#This Row],[budget]]</f>
        <v>3518634</v>
      </c>
      <c r="R6145" s="5" t="str">
        <f>IF(Table1[[#This Row],[Profit]]&gt;0,"Profit","Loss")</f>
        <v>Profit</v>
      </c>
      <c r="S6145" s="6" t="str">
        <f>FLOOR(Table1[[#This Row],[year]]-1900,10)+1900 &amp; "-" &amp; FLOOR(Table1[[#This Row],[year]]-1890,10)+1900</f>
        <v>2010-2020</v>
      </c>
      <c r="T6145" s="14" t="s">
        <v>21837</v>
      </c>
      <c r="AB6145" s="14"/>
    </row>
    <row r="6146" spans="1:28" hidden="1" x14ac:dyDescent="0.3">
      <c r="A6146" t="s">
        <v>17884</v>
      </c>
      <c r="B6146" t="s">
        <v>33</v>
      </c>
      <c r="C6146" t="s">
        <v>63</v>
      </c>
      <c r="D6146">
        <v>2012</v>
      </c>
      <c r="E6146" t="s">
        <v>17522</v>
      </c>
      <c r="F6146">
        <v>7.1</v>
      </c>
      <c r="G6146">
        <v>31000</v>
      </c>
      <c r="H6146" t="s">
        <v>233</v>
      </c>
      <c r="I6146" t="s">
        <v>17885</v>
      </c>
      <c r="J6146" t="s">
        <v>17886</v>
      </c>
      <c r="K6146" t="s">
        <v>30</v>
      </c>
      <c r="L6146">
        <v>20000000</v>
      </c>
      <c r="M6146">
        <v>7942116</v>
      </c>
      <c r="N6146" t="s">
        <v>9026</v>
      </c>
      <c r="O6146">
        <v>116</v>
      </c>
      <c r="P6146" t="str">
        <f>IF(Table1[[#This Row],[score]]&gt;=8.5,"High",IF(Table1[[#This Row],[score]]&gt;=7,"Medium","Low"))</f>
        <v>Medium</v>
      </c>
      <c r="Q6146" s="5">
        <f>Table1[[#This Row],[gross]]-Table1[[#This Row],[budget]]</f>
        <v>-12057884</v>
      </c>
      <c r="R6146" s="5" t="str">
        <f>IF(Table1[[#This Row],[Profit]]&gt;0,"Profit","Loss")</f>
        <v>Loss</v>
      </c>
      <c r="S6146" s="6" t="str">
        <f>FLOOR(Table1[[#This Row],[year]]-1900,10)+1900 &amp; "-" &amp; FLOOR(Table1[[#This Row],[year]]-1890,10)+1900</f>
        <v>2010-2020</v>
      </c>
      <c r="T6146" s="14" t="s">
        <v>21835</v>
      </c>
      <c r="AB6146" s="14"/>
    </row>
    <row r="6147" spans="1:28" hidden="1" x14ac:dyDescent="0.3">
      <c r="A6147" t="s">
        <v>17976</v>
      </c>
      <c r="B6147" t="s">
        <v>16</v>
      </c>
      <c r="C6147" t="s">
        <v>34</v>
      </c>
      <c r="D6147">
        <v>2012</v>
      </c>
      <c r="E6147" t="s">
        <v>17919</v>
      </c>
      <c r="F6147">
        <v>6.1</v>
      </c>
      <c r="G6147">
        <v>19000</v>
      </c>
      <c r="H6147" t="s">
        <v>17977</v>
      </c>
      <c r="I6147" t="s">
        <v>17977</v>
      </c>
      <c r="J6147" t="s">
        <v>10823</v>
      </c>
      <c r="K6147" t="s">
        <v>22</v>
      </c>
      <c r="L6147">
        <f>20500000</f>
        <v>20500000</v>
      </c>
      <c r="M6147">
        <v>7708312</v>
      </c>
      <c r="N6147" t="s">
        <v>15539</v>
      </c>
      <c r="O6147">
        <v>112</v>
      </c>
      <c r="P6147" t="str">
        <f>IF(Table1[[#This Row],[score]]&gt;=8.5,"High",IF(Table1[[#This Row],[score]]&gt;=7,"Medium","Low"))</f>
        <v>Low</v>
      </c>
      <c r="Q6147" s="5">
        <f>Table1[[#This Row],[gross]]-Table1[[#This Row],[budget]]</f>
        <v>-12791688</v>
      </c>
      <c r="R6147" s="5" t="str">
        <f>IF(Table1[[#This Row],[Profit]]&gt;0,"Profit","Loss")</f>
        <v>Loss</v>
      </c>
      <c r="S6147" s="6" t="str">
        <f>FLOOR(Table1[[#This Row],[year]]-1900,10)+1900 &amp; "-" &amp; FLOOR(Table1[[#This Row],[year]]-1890,10)+1900</f>
        <v>2010-2020</v>
      </c>
      <c r="T6147" s="14" t="s">
        <v>21835</v>
      </c>
      <c r="AB6147" s="14"/>
    </row>
    <row r="6148" spans="1:28" hidden="1" x14ac:dyDescent="0.3">
      <c r="A6148" t="s">
        <v>17815</v>
      </c>
      <c r="B6148" t="s">
        <v>16</v>
      </c>
      <c r="C6148" t="s">
        <v>104</v>
      </c>
      <c r="D6148">
        <v>2012</v>
      </c>
      <c r="E6148" t="s">
        <v>17816</v>
      </c>
      <c r="F6148">
        <v>5.0999999999999996</v>
      </c>
      <c r="G6148">
        <v>45000</v>
      </c>
      <c r="H6148" t="s">
        <v>569</v>
      </c>
      <c r="I6148" t="s">
        <v>569</v>
      </c>
      <c r="J6148" t="s">
        <v>16602</v>
      </c>
      <c r="K6148" t="s">
        <v>195</v>
      </c>
      <c r="L6148">
        <v>20500000</v>
      </c>
      <c r="M6148">
        <v>7029095</v>
      </c>
      <c r="N6148" t="s">
        <v>17817</v>
      </c>
      <c r="O6148">
        <v>109</v>
      </c>
      <c r="P6148" t="str">
        <f>IF(Table1[[#This Row],[score]]&gt;=8.5,"High",IF(Table1[[#This Row],[score]]&gt;=7,"Medium","Low"))</f>
        <v>Low</v>
      </c>
      <c r="Q6148" s="5">
        <f>Table1[[#This Row],[gross]]-Table1[[#This Row],[budget]]</f>
        <v>-13470905</v>
      </c>
      <c r="R6148" s="5" t="str">
        <f>IF(Table1[[#This Row],[Profit]]&gt;0,"Profit","Loss")</f>
        <v>Loss</v>
      </c>
      <c r="S6148" s="6" t="str">
        <f>FLOOR(Table1[[#This Row],[year]]-1900,10)+1900 &amp; "-" &amp; FLOOR(Table1[[#This Row],[year]]-1890,10)+1900</f>
        <v>2010-2020</v>
      </c>
      <c r="T6148" s="14" t="s">
        <v>21842</v>
      </c>
      <c r="AB6148" s="14"/>
    </row>
    <row r="6149" spans="1:28" hidden="1" x14ac:dyDescent="0.3">
      <c r="A6149" t="s">
        <v>18033</v>
      </c>
      <c r="B6149" t="s">
        <v>16</v>
      </c>
      <c r="C6149" t="s">
        <v>17</v>
      </c>
      <c r="D6149">
        <v>2012</v>
      </c>
      <c r="E6149" t="s">
        <v>18034</v>
      </c>
      <c r="F6149">
        <v>6.2</v>
      </c>
      <c r="G6149">
        <v>8200</v>
      </c>
      <c r="H6149" t="s">
        <v>8865</v>
      </c>
      <c r="I6149" t="s">
        <v>8865</v>
      </c>
      <c r="J6149" t="s">
        <v>18035</v>
      </c>
      <c r="K6149" t="s">
        <v>448</v>
      </c>
      <c r="L6149">
        <f>20500000</f>
        <v>20500000</v>
      </c>
      <c r="M6149">
        <v>6366835</v>
      </c>
      <c r="N6149" t="s">
        <v>18036</v>
      </c>
      <c r="O6149">
        <v>100</v>
      </c>
      <c r="P6149" t="str">
        <f>IF(Table1[[#This Row],[score]]&gt;=8.5,"High",IF(Table1[[#This Row],[score]]&gt;=7,"Medium","Low"))</f>
        <v>Low</v>
      </c>
      <c r="Q6149" s="5">
        <f>Table1[[#This Row],[gross]]-Table1[[#This Row],[budget]]</f>
        <v>-14133165</v>
      </c>
      <c r="R6149" s="5" t="str">
        <f>IF(Table1[[#This Row],[Profit]]&gt;0,"Profit","Loss")</f>
        <v>Loss</v>
      </c>
      <c r="S6149" s="6" t="str">
        <f>FLOOR(Table1[[#This Row],[year]]-1900,10)+1900 &amp; "-" &amp; FLOOR(Table1[[#This Row],[year]]-1890,10)+1900</f>
        <v>2010-2020</v>
      </c>
      <c r="T6149" s="14" t="s">
        <v>21842</v>
      </c>
      <c r="AB6149" s="14"/>
    </row>
    <row r="6150" spans="1:28" hidden="1" x14ac:dyDescent="0.3">
      <c r="A6150" t="s">
        <v>10182</v>
      </c>
      <c r="B6150" t="s">
        <v>1974</v>
      </c>
      <c r="C6150" t="s">
        <v>17</v>
      </c>
      <c r="D6150">
        <v>2012</v>
      </c>
      <c r="E6150" t="s">
        <v>17931</v>
      </c>
      <c r="F6150">
        <v>6.4</v>
      </c>
      <c r="G6150">
        <v>13000</v>
      </c>
      <c r="H6150" t="s">
        <v>263</v>
      </c>
      <c r="I6150" t="s">
        <v>14821</v>
      </c>
      <c r="J6150" t="s">
        <v>17932</v>
      </c>
      <c r="K6150" t="s">
        <v>22</v>
      </c>
      <c r="L6150">
        <f>20500000</f>
        <v>20500000</v>
      </c>
      <c r="M6150">
        <v>6202879</v>
      </c>
      <c r="N6150" t="s">
        <v>6500</v>
      </c>
      <c r="O6150">
        <v>128</v>
      </c>
      <c r="P6150" t="str">
        <f>IF(Table1[[#This Row],[score]]&gt;=8.5,"High",IF(Table1[[#This Row],[score]]&gt;=7,"Medium","Low"))</f>
        <v>Low</v>
      </c>
      <c r="Q6150" s="5">
        <f>Table1[[#This Row],[gross]]-Table1[[#This Row],[budget]]</f>
        <v>-14297121</v>
      </c>
      <c r="R6150" s="5" t="str">
        <f>IF(Table1[[#This Row],[Profit]]&gt;0,"Profit","Loss")</f>
        <v>Loss</v>
      </c>
      <c r="S6150" s="6" t="str">
        <f>FLOOR(Table1[[#This Row],[year]]-1900,10)+1900 &amp; "-" &amp; FLOOR(Table1[[#This Row],[year]]-1890,10)+1900</f>
        <v>2010-2020</v>
      </c>
      <c r="T6150" s="14" t="s">
        <v>21835</v>
      </c>
      <c r="AB6150" s="14"/>
    </row>
    <row r="6151" spans="1:28" hidden="1" x14ac:dyDescent="0.3">
      <c r="A6151" t="s">
        <v>17840</v>
      </c>
      <c r="B6151" t="s">
        <v>443</v>
      </c>
      <c r="C6151" t="s">
        <v>17</v>
      </c>
      <c r="D6151">
        <v>2012</v>
      </c>
      <c r="E6151" t="s">
        <v>17841</v>
      </c>
      <c r="F6151">
        <v>7.7</v>
      </c>
      <c r="G6151">
        <v>40000</v>
      </c>
      <c r="H6151" t="s">
        <v>17842</v>
      </c>
      <c r="I6151" t="s">
        <v>17843</v>
      </c>
      <c r="J6151" t="s">
        <v>17844</v>
      </c>
      <c r="K6151" t="s">
        <v>6876</v>
      </c>
      <c r="L6151">
        <f>20500000</f>
        <v>20500000</v>
      </c>
      <c r="M6151">
        <v>5990754</v>
      </c>
      <c r="N6151" t="s">
        <v>17845</v>
      </c>
      <c r="O6151">
        <v>111</v>
      </c>
      <c r="P6151" t="str">
        <f>IF(Table1[[#This Row],[score]]&gt;=8.5,"High",IF(Table1[[#This Row],[score]]&gt;=7,"Medium","Low"))</f>
        <v>Medium</v>
      </c>
      <c r="Q6151" s="5">
        <f>Table1[[#This Row],[gross]]-Table1[[#This Row],[budget]]</f>
        <v>-14509246</v>
      </c>
      <c r="R6151" s="5" t="str">
        <f>IF(Table1[[#This Row],[Profit]]&gt;0,"Profit","Loss")</f>
        <v>Loss</v>
      </c>
      <c r="S6151" s="6" t="str">
        <f>FLOOR(Table1[[#This Row],[year]]-1900,10)+1900 &amp; "-" &amp; FLOOR(Table1[[#This Row],[year]]-1890,10)+1900</f>
        <v>2010-2020</v>
      </c>
      <c r="T6151" s="14" t="s">
        <v>21870</v>
      </c>
      <c r="AB6151" s="14"/>
    </row>
    <row r="6152" spans="1:28" hidden="1" x14ac:dyDescent="0.3">
      <c r="A6152" t="s">
        <v>7426</v>
      </c>
      <c r="B6152" t="s">
        <v>1974</v>
      </c>
      <c r="C6152" t="s">
        <v>41</v>
      </c>
      <c r="D6152">
        <v>2012</v>
      </c>
      <c r="E6152" t="s">
        <v>18005</v>
      </c>
      <c r="F6152">
        <v>7.1</v>
      </c>
      <c r="G6152">
        <v>16000</v>
      </c>
      <c r="H6152" t="s">
        <v>6792</v>
      </c>
      <c r="I6152" t="s">
        <v>5204</v>
      </c>
      <c r="J6152" t="s">
        <v>18006</v>
      </c>
      <c r="K6152" t="s">
        <v>30</v>
      </c>
      <c r="L6152">
        <f>20500000</f>
        <v>20500000</v>
      </c>
      <c r="M6152">
        <v>5341221</v>
      </c>
      <c r="N6152" t="s">
        <v>18007</v>
      </c>
      <c r="O6152">
        <v>109</v>
      </c>
      <c r="P6152" t="str">
        <f>IF(Table1[[#This Row],[score]]&gt;=8.5,"High",IF(Table1[[#This Row],[score]]&gt;=7,"Medium","Low"))</f>
        <v>Medium</v>
      </c>
      <c r="Q6152" s="5">
        <f>Table1[[#This Row],[gross]]-Table1[[#This Row],[budget]]</f>
        <v>-15158779</v>
      </c>
      <c r="R6152" s="5" t="str">
        <f>IF(Table1[[#This Row],[Profit]]&gt;0,"Profit","Loss")</f>
        <v>Loss</v>
      </c>
      <c r="S6152" s="6" t="str">
        <f>FLOOR(Table1[[#This Row],[year]]-1900,10)+1900 &amp; "-" &amp; FLOOR(Table1[[#This Row],[year]]-1890,10)+1900</f>
        <v>2010-2020</v>
      </c>
      <c r="T6152" s="14" t="s">
        <v>21844</v>
      </c>
      <c r="AB6152" s="14"/>
    </row>
    <row r="6153" spans="1:28" hidden="1" x14ac:dyDescent="0.3">
      <c r="A6153" t="s">
        <v>17958</v>
      </c>
      <c r="B6153" t="s">
        <v>443</v>
      </c>
      <c r="C6153" t="s">
        <v>104</v>
      </c>
      <c r="D6153">
        <v>2012</v>
      </c>
      <c r="E6153" t="s">
        <v>17959</v>
      </c>
      <c r="F6153">
        <v>7.2</v>
      </c>
      <c r="G6153">
        <v>40000</v>
      </c>
      <c r="H6153" t="s">
        <v>17960</v>
      </c>
      <c r="I6153" t="s">
        <v>12039</v>
      </c>
      <c r="J6153" t="s">
        <v>12001</v>
      </c>
      <c r="K6153" t="s">
        <v>10197</v>
      </c>
      <c r="L6153">
        <v>7395080</v>
      </c>
      <c r="M6153">
        <v>5277766</v>
      </c>
      <c r="N6153" t="s">
        <v>12002</v>
      </c>
      <c r="O6153">
        <v>140</v>
      </c>
      <c r="P6153" t="str">
        <f>IF(Table1[[#This Row],[score]]&gt;=8.5,"High",IF(Table1[[#This Row],[score]]&gt;=7,"Medium","Low"))</f>
        <v>Medium</v>
      </c>
      <c r="Q6153" s="5">
        <f>Table1[[#This Row],[gross]]-Table1[[#This Row],[budget]]</f>
        <v>-2117314</v>
      </c>
      <c r="R6153" s="5" t="str">
        <f>IF(Table1[[#This Row],[Profit]]&gt;0,"Profit","Loss")</f>
        <v>Loss</v>
      </c>
      <c r="S6153" s="6" t="str">
        <f>FLOOR(Table1[[#This Row],[year]]-1900,10)+1900 &amp; "-" &amp; FLOOR(Table1[[#This Row],[year]]-1890,10)+1900</f>
        <v>2010-2020</v>
      </c>
      <c r="T6153" s="14" t="s">
        <v>21867</v>
      </c>
      <c r="AB6153" s="14"/>
    </row>
    <row r="6154" spans="1:28" hidden="1" x14ac:dyDescent="0.3">
      <c r="A6154" t="s">
        <v>17827</v>
      </c>
      <c r="B6154" t="s">
        <v>16</v>
      </c>
      <c r="C6154" t="s">
        <v>41</v>
      </c>
      <c r="D6154">
        <v>2012</v>
      </c>
      <c r="E6154" t="s">
        <v>17720</v>
      </c>
      <c r="F6154">
        <v>6.5</v>
      </c>
      <c r="G6154">
        <v>54000</v>
      </c>
      <c r="H6154" t="s">
        <v>4690</v>
      </c>
      <c r="I6154" t="s">
        <v>17828</v>
      </c>
      <c r="J6154" t="s">
        <v>136</v>
      </c>
      <c r="K6154" t="s">
        <v>30</v>
      </c>
      <c r="L6154">
        <v>15000000</v>
      </c>
      <c r="M6154">
        <v>5072654</v>
      </c>
      <c r="N6154" t="s">
        <v>14559</v>
      </c>
      <c r="O6154">
        <v>95</v>
      </c>
      <c r="P6154" t="str">
        <f>IF(Table1[[#This Row],[score]]&gt;=8.5,"High",IF(Table1[[#This Row],[score]]&gt;=7,"Medium","Low"))</f>
        <v>Low</v>
      </c>
      <c r="Q6154" s="5">
        <f>Table1[[#This Row],[gross]]-Table1[[#This Row],[budget]]</f>
        <v>-9927346</v>
      </c>
      <c r="R6154" s="5" t="str">
        <f>IF(Table1[[#This Row],[Profit]]&gt;0,"Profit","Loss")</f>
        <v>Loss</v>
      </c>
      <c r="S6154" s="6" t="str">
        <f>FLOOR(Table1[[#This Row],[year]]-1900,10)+1900 &amp; "-" &amp; FLOOR(Table1[[#This Row],[year]]-1890,10)+1900</f>
        <v>2010-2020</v>
      </c>
      <c r="T6154" s="14" t="s">
        <v>21835</v>
      </c>
      <c r="AB6154" s="14"/>
    </row>
    <row r="6155" spans="1:28" hidden="1" x14ac:dyDescent="0.3">
      <c r="A6155" t="s">
        <v>18038</v>
      </c>
      <c r="B6155" t="s">
        <v>1974</v>
      </c>
      <c r="C6155" t="s">
        <v>41</v>
      </c>
      <c r="D6155">
        <v>2012</v>
      </c>
      <c r="E6155" t="s">
        <v>18039</v>
      </c>
      <c r="F6155">
        <v>7.1</v>
      </c>
      <c r="G6155">
        <v>63000</v>
      </c>
      <c r="H6155" t="s">
        <v>18040</v>
      </c>
      <c r="I6155" t="s">
        <v>18041</v>
      </c>
      <c r="J6155" t="s">
        <v>18042</v>
      </c>
      <c r="K6155" t="s">
        <v>30</v>
      </c>
      <c r="L6155">
        <v>2500000</v>
      </c>
      <c r="M6155">
        <v>4806423</v>
      </c>
      <c r="N6155" t="s">
        <v>18043</v>
      </c>
      <c r="O6155">
        <v>89</v>
      </c>
      <c r="P6155" t="str">
        <f>IF(Table1[[#This Row],[score]]&gt;=8.5,"High",IF(Table1[[#This Row],[score]]&gt;=7,"Medium","Low"))</f>
        <v>Medium</v>
      </c>
      <c r="Q6155" s="5">
        <f>Table1[[#This Row],[gross]]-Table1[[#This Row],[budget]]</f>
        <v>2306423</v>
      </c>
      <c r="R6155" s="5" t="str">
        <f>IF(Table1[[#This Row],[Profit]]&gt;0,"Profit","Loss")</f>
        <v>Profit</v>
      </c>
      <c r="S6155" s="6" t="str">
        <f>FLOOR(Table1[[#This Row],[year]]-1900,10)+1900 &amp; "-" &amp; FLOOR(Table1[[#This Row],[year]]-1890,10)+1900</f>
        <v>2010-2020</v>
      </c>
      <c r="T6155" s="14" t="s">
        <v>21842</v>
      </c>
      <c r="AB6155" s="14"/>
    </row>
    <row r="6156" spans="1:28" hidden="1" x14ac:dyDescent="0.3">
      <c r="A6156" t="s">
        <v>17666</v>
      </c>
      <c r="B6156" t="s">
        <v>16</v>
      </c>
      <c r="C6156" t="s">
        <v>63</v>
      </c>
      <c r="D6156">
        <v>2012</v>
      </c>
      <c r="E6156" t="s">
        <v>17667</v>
      </c>
      <c r="F6156">
        <v>6.8</v>
      </c>
      <c r="G6156">
        <v>72000</v>
      </c>
      <c r="H6156" t="s">
        <v>17668</v>
      </c>
      <c r="I6156" t="s">
        <v>17669</v>
      </c>
      <c r="J6156" t="s">
        <v>15315</v>
      </c>
      <c r="K6156" t="s">
        <v>30</v>
      </c>
      <c r="L6156">
        <v>10000000</v>
      </c>
      <c r="M6156">
        <v>4552970</v>
      </c>
      <c r="N6156" t="s">
        <v>17670</v>
      </c>
      <c r="O6156">
        <v>106</v>
      </c>
      <c r="P6156" t="str">
        <f>IF(Table1[[#This Row],[score]]&gt;=8.5,"High",IF(Table1[[#This Row],[score]]&gt;=7,"Medium","Low"))</f>
        <v>Low</v>
      </c>
      <c r="Q6156" s="5">
        <f>Table1[[#This Row],[gross]]-Table1[[#This Row],[budget]]</f>
        <v>-5447030</v>
      </c>
      <c r="R6156" s="5" t="str">
        <f>IF(Table1[[#This Row],[Profit]]&gt;0,"Profit","Loss")</f>
        <v>Loss</v>
      </c>
      <c r="S6156" s="6" t="str">
        <f>FLOOR(Table1[[#This Row],[year]]-1900,10)+1900 &amp; "-" &amp; FLOOR(Table1[[#This Row],[year]]-1890,10)+1900</f>
        <v>2010-2020</v>
      </c>
      <c r="T6156" s="14" t="s">
        <v>21890</v>
      </c>
      <c r="AB6156" s="14"/>
    </row>
    <row r="6157" spans="1:28" hidden="1" x14ac:dyDescent="0.3">
      <c r="A6157" t="s">
        <v>17980</v>
      </c>
      <c r="B6157" t="s">
        <v>443</v>
      </c>
      <c r="C6157" t="s">
        <v>41</v>
      </c>
      <c r="D6157">
        <v>2012</v>
      </c>
      <c r="E6157" t="s">
        <v>17981</v>
      </c>
      <c r="F6157">
        <v>8.1</v>
      </c>
      <c r="G6157">
        <v>78000</v>
      </c>
      <c r="H6157" t="s">
        <v>17982</v>
      </c>
      <c r="I6157" t="s">
        <v>17982</v>
      </c>
      <c r="J6157" t="s">
        <v>17467</v>
      </c>
      <c r="K6157" t="s">
        <v>10197</v>
      </c>
      <c r="L6157" s="5">
        <f>20500000</f>
        <v>20500000</v>
      </c>
      <c r="M6157" s="5">
        <v>4490134</v>
      </c>
      <c r="N6157" t="s">
        <v>17983</v>
      </c>
      <c r="O6157">
        <v>151</v>
      </c>
      <c r="P6157" t="str">
        <f>IF(Table1[[#This Row],[score]]&gt;=8.5,"High",IF(Table1[[#This Row],[score]]&gt;=7,"Medium","Low"))</f>
        <v>Medium</v>
      </c>
      <c r="Q6157" s="5">
        <f>Table1[[#This Row],[gross]]-Table1[[#This Row],[budget]]</f>
        <v>-16009866</v>
      </c>
      <c r="R6157" s="5" t="str">
        <f>IF(Table1[[#This Row],[Profit]]&gt;0,"Profit","Loss")</f>
        <v>Loss</v>
      </c>
      <c r="S6157" s="6" t="str">
        <f>FLOOR(Table1[[#This Row],[year]]-1900,10)+1900 &amp; "-" &amp; FLOOR(Table1[[#This Row],[year]]-1890,10)+1900</f>
        <v>2010-2020</v>
      </c>
      <c r="T6157" s="14" t="s">
        <v>21867</v>
      </c>
      <c r="AB6157" s="14"/>
    </row>
    <row r="6158" spans="1:28" hidden="1" x14ac:dyDescent="0.3">
      <c r="A6158" t="s">
        <v>17638</v>
      </c>
      <c r="B6158" t="s">
        <v>16</v>
      </c>
      <c r="C6158" t="s">
        <v>41</v>
      </c>
      <c r="D6158">
        <v>2012</v>
      </c>
      <c r="E6158" t="s">
        <v>17639</v>
      </c>
      <c r="F6158">
        <v>7</v>
      </c>
      <c r="G6158">
        <v>122000</v>
      </c>
      <c r="H6158" t="s">
        <v>17640</v>
      </c>
      <c r="I6158" t="s">
        <v>17641</v>
      </c>
      <c r="J6158" t="s">
        <v>17642</v>
      </c>
      <c r="K6158" t="s">
        <v>30</v>
      </c>
      <c r="L6158">
        <v>750000</v>
      </c>
      <c r="M6158">
        <v>4424699</v>
      </c>
      <c r="N6158" t="s">
        <v>16472</v>
      </c>
      <c r="O6158">
        <v>86</v>
      </c>
      <c r="P6158" t="str">
        <f>IF(Table1[[#This Row],[score]]&gt;=8.5,"High",IF(Table1[[#This Row],[score]]&gt;=7,"Medium","Low"))</f>
        <v>Medium</v>
      </c>
      <c r="Q6158" s="5">
        <f>Table1[[#This Row],[gross]]-Table1[[#This Row],[budget]]</f>
        <v>3674699</v>
      </c>
      <c r="R6158" s="5" t="str">
        <f>IF(Table1[[#This Row],[Profit]]&gt;0,"Profit","Loss")</f>
        <v>Profit</v>
      </c>
      <c r="S6158" s="6" t="str">
        <f>FLOOR(Table1[[#This Row],[year]]-1900,10)+1900 &amp; "-" &amp; FLOOR(Table1[[#This Row],[year]]-1890,10)+1900</f>
        <v>2010-2020</v>
      </c>
      <c r="T6158" s="14" t="s">
        <v>21843</v>
      </c>
      <c r="AB6158" s="14"/>
    </row>
    <row r="6159" spans="1:28" hidden="1" x14ac:dyDescent="0.3">
      <c r="A6159" t="s">
        <v>17766</v>
      </c>
      <c r="B6159" t="s">
        <v>16</v>
      </c>
      <c r="C6159" t="s">
        <v>104</v>
      </c>
      <c r="D6159">
        <v>2012</v>
      </c>
      <c r="E6159" t="s">
        <v>17767</v>
      </c>
      <c r="F6159">
        <v>5.8</v>
      </c>
      <c r="G6159">
        <v>37000</v>
      </c>
      <c r="H6159" t="s">
        <v>16081</v>
      </c>
      <c r="I6159" t="s">
        <v>8628</v>
      </c>
      <c r="J6159" t="s">
        <v>8938</v>
      </c>
      <c r="K6159" t="s">
        <v>30</v>
      </c>
      <c r="L6159">
        <v>12500000</v>
      </c>
      <c r="M6159">
        <v>3783865</v>
      </c>
      <c r="N6159" t="s">
        <v>14828</v>
      </c>
      <c r="O6159">
        <v>107</v>
      </c>
      <c r="P6159" t="str">
        <f>IF(Table1[[#This Row],[score]]&gt;=8.5,"High",IF(Table1[[#This Row],[score]]&gt;=7,"Medium","Low"))</f>
        <v>Low</v>
      </c>
      <c r="Q6159" s="5">
        <f>Table1[[#This Row],[gross]]-Table1[[#This Row],[budget]]</f>
        <v>-8716135</v>
      </c>
      <c r="R6159" s="5" t="str">
        <f>IF(Table1[[#This Row],[Profit]]&gt;0,"Profit","Loss")</f>
        <v>Loss</v>
      </c>
      <c r="S6159" s="6" t="str">
        <f>FLOOR(Table1[[#This Row],[year]]-1900,10)+1900 &amp; "-" &amp; FLOOR(Table1[[#This Row],[year]]-1890,10)+1900</f>
        <v>2010-2020</v>
      </c>
      <c r="T6159" s="14" t="s">
        <v>21870</v>
      </c>
      <c r="AB6159" s="14"/>
    </row>
    <row r="6160" spans="1:28" hidden="1" x14ac:dyDescent="0.3">
      <c r="A6160" t="s">
        <v>17953</v>
      </c>
      <c r="B6160" t="s">
        <v>16</v>
      </c>
      <c r="C6160" t="s">
        <v>41</v>
      </c>
      <c r="D6160">
        <v>2012</v>
      </c>
      <c r="E6160" t="s">
        <v>17954</v>
      </c>
      <c r="F6160">
        <v>6.6</v>
      </c>
      <c r="G6160">
        <v>30000</v>
      </c>
      <c r="H6160" t="s">
        <v>17955</v>
      </c>
      <c r="I6160" t="s">
        <v>17956</v>
      </c>
      <c r="J6160" t="s">
        <v>17956</v>
      </c>
      <c r="K6160" t="s">
        <v>30</v>
      </c>
      <c r="L6160">
        <f>20500000</f>
        <v>20500000</v>
      </c>
      <c r="M6160">
        <v>3640975</v>
      </c>
      <c r="N6160" t="s">
        <v>17957</v>
      </c>
      <c r="O6160">
        <v>92</v>
      </c>
      <c r="P6160" t="str">
        <f>IF(Table1[[#This Row],[score]]&gt;=8.5,"High",IF(Table1[[#This Row],[score]]&gt;=7,"Medium","Low"))</f>
        <v>Low</v>
      </c>
      <c r="Q6160" s="5">
        <f>Table1[[#This Row],[gross]]-Table1[[#This Row],[budget]]</f>
        <v>-16859025</v>
      </c>
      <c r="R6160" s="5" t="str">
        <f>IF(Table1[[#This Row],[Profit]]&gt;0,"Profit","Loss")</f>
        <v>Loss</v>
      </c>
      <c r="S6160" s="6" t="str">
        <f>FLOOR(Table1[[#This Row],[year]]-1900,10)+1900 &amp; "-" &amp; FLOOR(Table1[[#This Row],[year]]-1890,10)+1900</f>
        <v>2010-2020</v>
      </c>
      <c r="T6160" s="14" t="s">
        <v>21843</v>
      </c>
      <c r="AB6160" s="14"/>
    </row>
    <row r="6161" spans="1:28" hidden="1" x14ac:dyDescent="0.3">
      <c r="A6161" t="s">
        <v>17846</v>
      </c>
      <c r="B6161" t="s">
        <v>16</v>
      </c>
      <c r="C6161" t="s">
        <v>41</v>
      </c>
      <c r="D6161">
        <v>2012</v>
      </c>
      <c r="E6161" t="s">
        <v>17847</v>
      </c>
      <c r="F6161">
        <v>6.4</v>
      </c>
      <c r="G6161">
        <v>27000</v>
      </c>
      <c r="H6161" t="s">
        <v>11380</v>
      </c>
      <c r="I6161" t="s">
        <v>11380</v>
      </c>
      <c r="J6161" t="s">
        <v>12767</v>
      </c>
      <c r="K6161" t="s">
        <v>30</v>
      </c>
      <c r="L6161">
        <f>20500000</f>
        <v>20500000</v>
      </c>
      <c r="M6161">
        <v>3499442</v>
      </c>
      <c r="N6161" t="s">
        <v>17848</v>
      </c>
      <c r="O6161">
        <v>112</v>
      </c>
      <c r="P6161" t="str">
        <f>IF(Table1[[#This Row],[score]]&gt;=8.5,"High",IF(Table1[[#This Row],[score]]&gt;=7,"Medium","Low"))</f>
        <v>Low</v>
      </c>
      <c r="Q6161" s="5">
        <f>Table1[[#This Row],[gross]]-Table1[[#This Row],[budget]]</f>
        <v>-17000558</v>
      </c>
      <c r="R6161" s="5" t="str">
        <f>IF(Table1[[#This Row],[Profit]]&gt;0,"Profit","Loss")</f>
        <v>Loss</v>
      </c>
      <c r="S6161" s="6" t="str">
        <f>FLOOR(Table1[[#This Row],[year]]-1900,10)+1900 &amp; "-" &amp; FLOOR(Table1[[#This Row],[year]]-1890,10)+1900</f>
        <v>2010-2020</v>
      </c>
      <c r="T6161" s="14" t="s">
        <v>21849</v>
      </c>
      <c r="AB6161" s="14"/>
    </row>
    <row r="6162" spans="1:28" hidden="1" x14ac:dyDescent="0.3">
      <c r="A6162" t="s">
        <v>17942</v>
      </c>
      <c r="B6162" t="s">
        <v>16</v>
      </c>
      <c r="C6162" t="s">
        <v>17</v>
      </c>
      <c r="D6162">
        <v>2012</v>
      </c>
      <c r="E6162" t="s">
        <v>17943</v>
      </c>
      <c r="F6162">
        <v>7.5</v>
      </c>
      <c r="G6162">
        <v>74000</v>
      </c>
      <c r="H6162" t="s">
        <v>17944</v>
      </c>
      <c r="I6162" t="s">
        <v>17945</v>
      </c>
      <c r="J6162" t="s">
        <v>3982</v>
      </c>
      <c r="K6162" t="s">
        <v>30</v>
      </c>
      <c r="L6162">
        <v>10000000</v>
      </c>
      <c r="M6162">
        <v>3428048</v>
      </c>
      <c r="N6162" t="s">
        <v>16106</v>
      </c>
      <c r="O6162">
        <v>115</v>
      </c>
      <c r="P6162" t="str">
        <f>IF(Table1[[#This Row],[score]]&gt;=8.5,"High",IF(Table1[[#This Row],[score]]&gt;=7,"Medium","Low"))</f>
        <v>Medium</v>
      </c>
      <c r="Q6162" s="5">
        <f>Table1[[#This Row],[gross]]-Table1[[#This Row],[budget]]</f>
        <v>-6571952</v>
      </c>
      <c r="R6162" s="5" t="str">
        <f>IF(Table1[[#This Row],[Profit]]&gt;0,"Profit","Loss")</f>
        <v>Loss</v>
      </c>
      <c r="S6162" s="6" t="str">
        <f>FLOOR(Table1[[#This Row],[year]]-1900,10)+1900 &amp; "-" &amp; FLOOR(Table1[[#This Row],[year]]-1890,10)+1900</f>
        <v>2010-2020</v>
      </c>
      <c r="T6162" s="14" t="s">
        <v>21835</v>
      </c>
      <c r="AB6162" s="14"/>
    </row>
    <row r="6163" spans="1:28" hidden="1" x14ac:dyDescent="0.3">
      <c r="A6163" t="s">
        <v>17879</v>
      </c>
      <c r="B6163" t="s">
        <v>16</v>
      </c>
      <c r="C6163" t="s">
        <v>17</v>
      </c>
      <c r="D6163">
        <v>2012</v>
      </c>
      <c r="E6163" t="s">
        <v>17880</v>
      </c>
      <c r="F6163">
        <v>5.9</v>
      </c>
      <c r="G6163">
        <v>28000</v>
      </c>
      <c r="H6163" t="s">
        <v>10034</v>
      </c>
      <c r="I6163" t="s">
        <v>10034</v>
      </c>
      <c r="J6163" t="s">
        <v>9567</v>
      </c>
      <c r="K6163" t="s">
        <v>30</v>
      </c>
      <c r="L6163">
        <f>20500000</f>
        <v>20500000</v>
      </c>
      <c r="M6163">
        <v>2801166</v>
      </c>
      <c r="N6163" t="s">
        <v>17881</v>
      </c>
      <c r="O6163">
        <v>112</v>
      </c>
      <c r="P6163" t="str">
        <f>IF(Table1[[#This Row],[score]]&gt;=8.5,"High",IF(Table1[[#This Row],[score]]&gt;=7,"Medium","Low"))</f>
        <v>Low</v>
      </c>
      <c r="Q6163" s="5">
        <f>Table1[[#This Row],[gross]]-Table1[[#This Row],[budget]]</f>
        <v>-17698834</v>
      </c>
      <c r="R6163" s="5" t="str">
        <f>IF(Table1[[#This Row],[Profit]]&gt;0,"Profit","Loss")</f>
        <v>Loss</v>
      </c>
      <c r="S6163" s="6" t="str">
        <f>FLOOR(Table1[[#This Row],[year]]-1900,10)+1900 &amp; "-" &amp; FLOOR(Table1[[#This Row],[year]]-1890,10)+1900</f>
        <v>2010-2020</v>
      </c>
      <c r="T6163" s="14" t="s">
        <v>21838</v>
      </c>
      <c r="AB6163" s="14"/>
    </row>
    <row r="6164" spans="1:28" hidden="1" x14ac:dyDescent="0.3">
      <c r="A6164" t="s">
        <v>4476</v>
      </c>
      <c r="B6164" t="s">
        <v>443</v>
      </c>
      <c r="C6164" t="s">
        <v>41</v>
      </c>
      <c r="D6164">
        <v>2012</v>
      </c>
      <c r="E6164" t="s">
        <v>18025</v>
      </c>
      <c r="F6164">
        <v>6.3</v>
      </c>
      <c r="G6164">
        <v>14000</v>
      </c>
      <c r="H6164" t="s">
        <v>18026</v>
      </c>
      <c r="I6164" t="s">
        <v>15325</v>
      </c>
      <c r="J6164" t="s">
        <v>18027</v>
      </c>
      <c r="K6164" t="s">
        <v>22</v>
      </c>
      <c r="L6164">
        <v>7980000</v>
      </c>
      <c r="M6164">
        <v>2724695</v>
      </c>
      <c r="N6164" t="s">
        <v>18028</v>
      </c>
      <c r="O6164">
        <v>146</v>
      </c>
      <c r="P6164" t="str">
        <f>IF(Table1[[#This Row],[score]]&gt;=8.5,"High",IF(Table1[[#This Row],[score]]&gt;=7,"Medium","Low"))</f>
        <v>Low</v>
      </c>
      <c r="Q6164" s="5">
        <f>Table1[[#This Row],[gross]]-Table1[[#This Row],[budget]]</f>
        <v>-5255305</v>
      </c>
      <c r="R6164" s="5" t="str">
        <f>IF(Table1[[#This Row],[Profit]]&gt;0,"Profit","Loss")</f>
        <v>Loss</v>
      </c>
      <c r="S6164" s="6" t="str">
        <f>FLOOR(Table1[[#This Row],[year]]-1900,10)+1900 &amp; "-" &amp; FLOOR(Table1[[#This Row],[year]]-1890,10)+1900</f>
        <v>2010-2020</v>
      </c>
      <c r="T6164" s="14" t="s">
        <v>21844</v>
      </c>
      <c r="AB6164" s="14"/>
    </row>
    <row r="6165" spans="1:28" hidden="1" x14ac:dyDescent="0.3">
      <c r="A6165" t="s">
        <v>18018</v>
      </c>
      <c r="B6165" t="s">
        <v>16</v>
      </c>
      <c r="C6165" t="s">
        <v>17</v>
      </c>
      <c r="D6165">
        <v>2012</v>
      </c>
      <c r="E6165" t="s">
        <v>18019</v>
      </c>
      <c r="F6165">
        <v>7.4</v>
      </c>
      <c r="G6165">
        <v>27000</v>
      </c>
      <c r="H6165" t="s">
        <v>7714</v>
      </c>
      <c r="I6165" t="s">
        <v>18020</v>
      </c>
      <c r="J6165" t="s">
        <v>8685</v>
      </c>
      <c r="K6165" t="s">
        <v>30</v>
      </c>
      <c r="L6165">
        <v>6000000</v>
      </c>
      <c r="M6165">
        <v>2711379</v>
      </c>
      <c r="N6165" t="s">
        <v>18021</v>
      </c>
      <c r="O6165">
        <v>99</v>
      </c>
      <c r="P6165" t="str">
        <f>IF(Table1[[#This Row],[score]]&gt;=8.5,"High",IF(Table1[[#This Row],[score]]&gt;=7,"Medium","Low"))</f>
        <v>Medium</v>
      </c>
      <c r="Q6165" s="5">
        <f>Table1[[#This Row],[gross]]-Table1[[#This Row],[budget]]</f>
        <v>-3288621</v>
      </c>
      <c r="R6165" s="5" t="str">
        <f>IF(Table1[[#This Row],[Profit]]&gt;0,"Profit","Loss")</f>
        <v>Loss</v>
      </c>
      <c r="S6165" s="6" t="str">
        <f>FLOOR(Table1[[#This Row],[year]]-1900,10)+1900 &amp; "-" &amp; FLOOR(Table1[[#This Row],[year]]-1890,10)+1900</f>
        <v>2010-2020</v>
      </c>
      <c r="T6165" s="14" t="s">
        <v>21835</v>
      </c>
      <c r="AB6165" s="14"/>
    </row>
    <row r="6166" spans="1:28" hidden="1" x14ac:dyDescent="0.3">
      <c r="A6166" t="s">
        <v>17671</v>
      </c>
      <c r="B6166" t="s">
        <v>443</v>
      </c>
      <c r="C6166" t="s">
        <v>52</v>
      </c>
      <c r="D6166">
        <v>2012</v>
      </c>
      <c r="E6166" t="s">
        <v>17672</v>
      </c>
      <c r="F6166">
        <v>6.1</v>
      </c>
      <c r="G6166">
        <v>36000</v>
      </c>
      <c r="H6166" t="s">
        <v>15216</v>
      </c>
      <c r="I6166" t="s">
        <v>12964</v>
      </c>
      <c r="J6166" t="s">
        <v>7606</v>
      </c>
      <c r="K6166" t="s">
        <v>448</v>
      </c>
      <c r="L6166">
        <v>6000000</v>
      </c>
      <c r="M6166">
        <v>2631275</v>
      </c>
      <c r="N6166" t="s">
        <v>17673</v>
      </c>
      <c r="O6166">
        <v>89</v>
      </c>
      <c r="P6166" t="str">
        <f>IF(Table1[[#This Row],[score]]&gt;=8.5,"High",IF(Table1[[#This Row],[score]]&gt;=7,"Medium","Low"))</f>
        <v>Low</v>
      </c>
      <c r="Q6166" s="5">
        <f>Table1[[#This Row],[gross]]-Table1[[#This Row],[budget]]</f>
        <v>-3368725</v>
      </c>
      <c r="R6166" s="5" t="str">
        <f>IF(Table1[[#This Row],[Profit]]&gt;0,"Profit","Loss")</f>
        <v>Loss</v>
      </c>
      <c r="S6166" s="6" t="str">
        <f>FLOOR(Table1[[#This Row],[year]]-1900,10)+1900 &amp; "-" &amp; FLOOR(Table1[[#This Row],[year]]-1890,10)+1900</f>
        <v>2010-2020</v>
      </c>
      <c r="T6166" s="14" t="s">
        <v>21842</v>
      </c>
      <c r="AB6166" s="14"/>
    </row>
    <row r="6167" spans="1:28" hidden="1" x14ac:dyDescent="0.3">
      <c r="A6167" t="s">
        <v>17592</v>
      </c>
      <c r="B6167" t="s">
        <v>443</v>
      </c>
      <c r="C6167" t="s">
        <v>17</v>
      </c>
      <c r="D6167">
        <v>2012</v>
      </c>
      <c r="E6167" t="s">
        <v>17593</v>
      </c>
      <c r="F6167">
        <v>7.1</v>
      </c>
      <c r="G6167">
        <v>15000</v>
      </c>
      <c r="H6167" t="s">
        <v>13484</v>
      </c>
      <c r="I6167" t="s">
        <v>13484</v>
      </c>
      <c r="J6167" t="s">
        <v>17594</v>
      </c>
      <c r="K6167" t="s">
        <v>248</v>
      </c>
      <c r="L6167">
        <f>20500000</f>
        <v>20500000</v>
      </c>
      <c r="M6167">
        <v>2362019</v>
      </c>
      <c r="N6167" t="s">
        <v>17595</v>
      </c>
      <c r="O6167">
        <v>109</v>
      </c>
      <c r="P6167" t="str">
        <f>IF(Table1[[#This Row],[score]]&gt;=8.5,"High",IF(Table1[[#This Row],[score]]&gt;=7,"Medium","Low"))</f>
        <v>Medium</v>
      </c>
      <c r="Q6167" s="5">
        <f>Table1[[#This Row],[gross]]-Table1[[#This Row],[budget]]</f>
        <v>-18137981</v>
      </c>
      <c r="R6167" s="5" t="str">
        <f>IF(Table1[[#This Row],[Profit]]&gt;0,"Profit","Loss")</f>
        <v>Loss</v>
      </c>
      <c r="S6167" s="6" t="str">
        <f>FLOOR(Table1[[#This Row],[year]]-1900,10)+1900 &amp; "-" &amp; FLOOR(Table1[[#This Row],[year]]-1890,10)+1900</f>
        <v>2010-2020</v>
      </c>
      <c r="T6167" s="14" t="s">
        <v>21836</v>
      </c>
      <c r="AB6167" s="14"/>
    </row>
    <row r="6168" spans="1:28" hidden="1" x14ac:dyDescent="0.3">
      <c r="A6168" t="s">
        <v>18001</v>
      </c>
      <c r="B6168" t="s">
        <v>16</v>
      </c>
      <c r="C6168" t="s">
        <v>17</v>
      </c>
      <c r="D6168">
        <v>2012</v>
      </c>
      <c r="E6168" t="s">
        <v>18002</v>
      </c>
      <c r="F6168">
        <v>6.9</v>
      </c>
      <c r="G6168">
        <v>14000</v>
      </c>
      <c r="H6168" t="s">
        <v>4796</v>
      </c>
      <c r="I6168" t="s">
        <v>13792</v>
      </c>
      <c r="J6168" t="s">
        <v>18003</v>
      </c>
      <c r="K6168" t="s">
        <v>30</v>
      </c>
      <c r="L6168">
        <f>20500000</f>
        <v>20500000</v>
      </c>
      <c r="M6168">
        <v>2176576</v>
      </c>
      <c r="N6168" t="s">
        <v>18004</v>
      </c>
      <c r="O6168">
        <v>130</v>
      </c>
      <c r="P6168" t="str">
        <f>IF(Table1[[#This Row],[score]]&gt;=8.5,"High",IF(Table1[[#This Row],[score]]&gt;=7,"Medium","Low"))</f>
        <v>Low</v>
      </c>
      <c r="Q6168" s="5">
        <f>Table1[[#This Row],[gross]]-Table1[[#This Row],[budget]]</f>
        <v>-18323424</v>
      </c>
      <c r="R6168" s="5" t="str">
        <f>IF(Table1[[#This Row],[Profit]]&gt;0,"Profit","Loss")</f>
        <v>Loss</v>
      </c>
      <c r="S6168" s="6" t="str">
        <f>FLOOR(Table1[[#This Row],[year]]-1900,10)+1900 &amp; "-" &amp; FLOOR(Table1[[#This Row],[year]]-1890,10)+1900</f>
        <v>2010-2020</v>
      </c>
      <c r="T6168" s="14" t="s">
        <v>21867</v>
      </c>
      <c r="AB6168" s="14"/>
    </row>
    <row r="6169" spans="1:28" hidden="1" x14ac:dyDescent="0.3">
      <c r="A6169" t="s">
        <v>17946</v>
      </c>
      <c r="B6169" t="s">
        <v>443</v>
      </c>
      <c r="C6169" t="s">
        <v>25</v>
      </c>
      <c r="D6169">
        <v>2012</v>
      </c>
      <c r="E6169" t="s">
        <v>17655</v>
      </c>
      <c r="F6169">
        <v>6.5</v>
      </c>
      <c r="G6169">
        <v>27000</v>
      </c>
      <c r="H6169" t="s">
        <v>17254</v>
      </c>
      <c r="I6169" t="s">
        <v>17947</v>
      </c>
      <c r="J6169" t="s">
        <v>17947</v>
      </c>
      <c r="K6169" t="s">
        <v>22</v>
      </c>
      <c r="L6169">
        <f>20500000</f>
        <v>20500000</v>
      </c>
      <c r="M6169">
        <v>2122909</v>
      </c>
      <c r="N6169" t="s">
        <v>6789</v>
      </c>
      <c r="O6169">
        <v>88</v>
      </c>
      <c r="P6169" t="str">
        <f>IF(Table1[[#This Row],[score]]&gt;=8.5,"High",IF(Table1[[#This Row],[score]]&gt;=7,"Medium","Low"))</f>
        <v>Low</v>
      </c>
      <c r="Q6169" s="5">
        <f>Table1[[#This Row],[gross]]-Table1[[#This Row],[budget]]</f>
        <v>-18377091</v>
      </c>
      <c r="R6169" s="5" t="str">
        <f>IF(Table1[[#This Row],[Profit]]&gt;0,"Profit","Loss")</f>
        <v>Loss</v>
      </c>
      <c r="S6169" s="6" t="str">
        <f>FLOOR(Table1[[#This Row],[year]]-1900,10)+1900 &amp; "-" &amp; FLOOR(Table1[[#This Row],[year]]-1890,10)+1900</f>
        <v>2010-2020</v>
      </c>
      <c r="T6169" s="14" t="s">
        <v>21835</v>
      </c>
      <c r="AB6169" s="14"/>
    </row>
    <row r="6170" spans="1:28" hidden="1" x14ac:dyDescent="0.3">
      <c r="A6170" t="s">
        <v>7696</v>
      </c>
      <c r="B6170" t="s">
        <v>16</v>
      </c>
      <c r="C6170" t="s">
        <v>104</v>
      </c>
      <c r="D6170">
        <v>2012</v>
      </c>
      <c r="E6170" t="s">
        <v>17829</v>
      </c>
      <c r="F6170">
        <v>6.3</v>
      </c>
      <c r="G6170">
        <v>39000</v>
      </c>
      <c r="H6170" t="s">
        <v>15308</v>
      </c>
      <c r="I6170" t="s">
        <v>17830</v>
      </c>
      <c r="J6170" t="s">
        <v>11378</v>
      </c>
      <c r="K6170" t="s">
        <v>448</v>
      </c>
      <c r="L6170">
        <v>12000000</v>
      </c>
      <c r="M6170">
        <v>1946254</v>
      </c>
      <c r="N6170" t="s">
        <v>16236</v>
      </c>
      <c r="O6170">
        <v>95</v>
      </c>
      <c r="P6170" t="str">
        <f>IF(Table1[[#This Row],[score]]&gt;=8.5,"High",IF(Table1[[#This Row],[score]]&gt;=7,"Medium","Low"))</f>
        <v>Low</v>
      </c>
      <c r="Q6170" s="5">
        <f>Table1[[#This Row],[gross]]-Table1[[#This Row],[budget]]</f>
        <v>-10053746</v>
      </c>
      <c r="R6170" s="5" t="str">
        <f>IF(Table1[[#This Row],[Profit]]&gt;0,"Profit","Loss")</f>
        <v>Loss</v>
      </c>
      <c r="S6170" s="6" t="str">
        <f>FLOOR(Table1[[#This Row],[year]]-1900,10)+1900 &amp; "-" &amp; FLOOR(Table1[[#This Row],[year]]-1890,10)+1900</f>
        <v>2010-2020</v>
      </c>
      <c r="T6170" s="14" t="s">
        <v>21887</v>
      </c>
      <c r="AB6170" s="14"/>
    </row>
    <row r="6171" spans="1:28" hidden="1" x14ac:dyDescent="0.3">
      <c r="A6171" t="s">
        <v>17734</v>
      </c>
      <c r="B6171" t="s">
        <v>16</v>
      </c>
      <c r="C6171" t="s">
        <v>52</v>
      </c>
      <c r="D6171">
        <v>2012</v>
      </c>
      <c r="E6171" t="s">
        <v>17735</v>
      </c>
      <c r="F6171">
        <v>5.8</v>
      </c>
      <c r="G6171">
        <v>58000</v>
      </c>
      <c r="H6171" t="s">
        <v>596</v>
      </c>
      <c r="I6171" t="s">
        <v>17736</v>
      </c>
      <c r="J6171" t="s">
        <v>17737</v>
      </c>
      <c r="K6171" t="s">
        <v>30</v>
      </c>
      <c r="L6171">
        <f>20500000</f>
        <v>20500000</v>
      </c>
      <c r="M6171">
        <v>1944287</v>
      </c>
      <c r="N6171" t="s">
        <v>17738</v>
      </c>
      <c r="O6171">
        <v>116</v>
      </c>
      <c r="P6171" t="str">
        <f>IF(Table1[[#This Row],[score]]&gt;=8.5,"High",IF(Table1[[#This Row],[score]]&gt;=7,"Medium","Low"))</f>
        <v>Low</v>
      </c>
      <c r="Q6171" s="5">
        <f>Table1[[#This Row],[gross]]-Table1[[#This Row],[budget]]</f>
        <v>-18555713</v>
      </c>
      <c r="R6171" s="5" t="str">
        <f>IF(Table1[[#This Row],[Profit]]&gt;0,"Profit","Loss")</f>
        <v>Loss</v>
      </c>
      <c r="S6171" s="6" t="str">
        <f>FLOOR(Table1[[#This Row],[year]]-1900,10)+1900 &amp; "-" &amp; FLOOR(Table1[[#This Row],[year]]-1890,10)+1900</f>
        <v>2010-2020</v>
      </c>
      <c r="T6171" s="14" t="s">
        <v>21873</v>
      </c>
      <c r="AB6171" s="14"/>
    </row>
    <row r="6172" spans="1:28" hidden="1" x14ac:dyDescent="0.3">
      <c r="A6172" t="s">
        <v>18008</v>
      </c>
      <c r="B6172" t="s">
        <v>1974</v>
      </c>
      <c r="C6172" t="s">
        <v>17</v>
      </c>
      <c r="D6172">
        <v>2012</v>
      </c>
      <c r="E6172" t="s">
        <v>18009</v>
      </c>
      <c r="F6172">
        <v>6.3</v>
      </c>
      <c r="G6172">
        <v>11000</v>
      </c>
      <c r="H6172" t="s">
        <v>6917</v>
      </c>
      <c r="I6172" t="s">
        <v>6917</v>
      </c>
      <c r="J6172" t="s">
        <v>17038</v>
      </c>
      <c r="K6172" t="s">
        <v>22</v>
      </c>
      <c r="L6172">
        <f>20500000</f>
        <v>20500000</v>
      </c>
      <c r="M6172">
        <v>1674776</v>
      </c>
      <c r="N6172" t="s">
        <v>6919</v>
      </c>
      <c r="O6172">
        <v>90</v>
      </c>
      <c r="P6172" t="str">
        <f>IF(Table1[[#This Row],[score]]&gt;=8.5,"High",IF(Table1[[#This Row],[score]]&gt;=7,"Medium","Low"))</f>
        <v>Low</v>
      </c>
      <c r="Q6172" s="5">
        <f>Table1[[#This Row],[gross]]-Table1[[#This Row],[budget]]</f>
        <v>-18825224</v>
      </c>
      <c r="R6172" s="5" t="str">
        <f>IF(Table1[[#This Row],[Profit]]&gt;0,"Profit","Loss")</f>
        <v>Loss</v>
      </c>
      <c r="S6172" s="6" t="str">
        <f>FLOOR(Table1[[#This Row],[year]]-1900,10)+1900 &amp; "-" &amp; FLOOR(Table1[[#This Row],[year]]-1890,10)+1900</f>
        <v>2010-2020</v>
      </c>
      <c r="T6172" s="14" t="s">
        <v>21844</v>
      </c>
      <c r="AB6172" s="14"/>
    </row>
    <row r="6173" spans="1:28" hidden="1" x14ac:dyDescent="0.3">
      <c r="A6173" t="s">
        <v>17831</v>
      </c>
      <c r="B6173" t="s">
        <v>16</v>
      </c>
      <c r="C6173" t="s">
        <v>52</v>
      </c>
      <c r="D6173">
        <v>2012</v>
      </c>
      <c r="E6173" t="s">
        <v>17832</v>
      </c>
      <c r="F6173">
        <v>5.7</v>
      </c>
      <c r="G6173">
        <v>26000</v>
      </c>
      <c r="H6173" t="s">
        <v>1115</v>
      </c>
      <c r="I6173" t="s">
        <v>17833</v>
      </c>
      <c r="J6173" t="s">
        <v>17834</v>
      </c>
      <c r="K6173" t="s">
        <v>30</v>
      </c>
      <c r="L6173">
        <f>20500000</f>
        <v>20500000</v>
      </c>
      <c r="M6173">
        <v>1581252</v>
      </c>
      <c r="N6173" t="s">
        <v>17835</v>
      </c>
      <c r="O6173">
        <v>84</v>
      </c>
      <c r="P6173" t="str">
        <f>IF(Table1[[#This Row],[score]]&gt;=8.5,"High",IF(Table1[[#This Row],[score]]&gt;=7,"Medium","Low"))</f>
        <v>Low</v>
      </c>
      <c r="Q6173" s="5">
        <f>Table1[[#This Row],[gross]]-Table1[[#This Row],[budget]]</f>
        <v>-18918748</v>
      </c>
      <c r="R6173" s="5" t="str">
        <f>IF(Table1[[#This Row],[Profit]]&gt;0,"Profit","Loss")</f>
        <v>Loss</v>
      </c>
      <c r="S6173" s="6" t="str">
        <f>FLOOR(Table1[[#This Row],[year]]-1900,10)+1900 &amp; "-" &amp; FLOOR(Table1[[#This Row],[year]]-1890,10)+1900</f>
        <v>2010-2020</v>
      </c>
      <c r="T6173" s="14" t="s">
        <v>21870</v>
      </c>
      <c r="AB6173" s="14"/>
    </row>
    <row r="6174" spans="1:28" hidden="1" x14ac:dyDescent="0.3">
      <c r="A6174" t="s">
        <v>17892</v>
      </c>
      <c r="B6174" t="s">
        <v>16</v>
      </c>
      <c r="C6174" t="s">
        <v>41</v>
      </c>
      <c r="D6174">
        <v>2012</v>
      </c>
      <c r="E6174" t="s">
        <v>17893</v>
      </c>
      <c r="F6174">
        <v>4.8</v>
      </c>
      <c r="G6174">
        <v>11000</v>
      </c>
      <c r="H6174" t="s">
        <v>2177</v>
      </c>
      <c r="I6174" t="s">
        <v>17894</v>
      </c>
      <c r="J6174" t="s">
        <v>15433</v>
      </c>
      <c r="K6174" t="s">
        <v>30</v>
      </c>
      <c r="L6174">
        <v>26350000</v>
      </c>
      <c r="M6174">
        <v>1577272</v>
      </c>
      <c r="N6174" t="s">
        <v>17895</v>
      </c>
      <c r="O6174">
        <v>94</v>
      </c>
      <c r="P6174" t="str">
        <f>IF(Table1[[#This Row],[score]]&gt;=8.5,"High",IF(Table1[[#This Row],[score]]&gt;=7,"Medium","Low"))</f>
        <v>Low</v>
      </c>
      <c r="Q6174" s="5">
        <f>Table1[[#This Row],[gross]]-Table1[[#This Row],[budget]]</f>
        <v>-24772728</v>
      </c>
      <c r="R6174" s="5" t="str">
        <f>IF(Table1[[#This Row],[Profit]]&gt;0,"Profit","Loss")</f>
        <v>Loss</v>
      </c>
      <c r="S6174" s="6" t="str">
        <f>FLOOR(Table1[[#This Row],[year]]-1900,10)+1900 &amp; "-" &amp; FLOOR(Table1[[#This Row],[year]]-1890,10)+1900</f>
        <v>2010-2020</v>
      </c>
      <c r="T6174" s="14" t="s">
        <v>21844</v>
      </c>
      <c r="AB6174" s="14"/>
    </row>
    <row r="6175" spans="1:28" hidden="1" x14ac:dyDescent="0.3">
      <c r="A6175" t="s">
        <v>17751</v>
      </c>
      <c r="B6175" t="s">
        <v>16</v>
      </c>
      <c r="C6175" t="s">
        <v>52</v>
      </c>
      <c r="D6175">
        <v>2012</v>
      </c>
      <c r="E6175" t="s">
        <v>17752</v>
      </c>
      <c r="F6175">
        <v>5.2</v>
      </c>
      <c r="G6175">
        <v>28000</v>
      </c>
      <c r="H6175" t="s">
        <v>12872</v>
      </c>
      <c r="I6175" t="s">
        <v>12872</v>
      </c>
      <c r="J6175" t="s">
        <v>17753</v>
      </c>
      <c r="K6175" t="s">
        <v>30</v>
      </c>
      <c r="L6175">
        <v>1500000</v>
      </c>
      <c r="M6175">
        <v>1544989</v>
      </c>
      <c r="N6175" t="s">
        <v>17754</v>
      </c>
      <c r="O6175">
        <v>101</v>
      </c>
      <c r="P6175" t="str">
        <f>IF(Table1[[#This Row],[score]]&gt;=8.5,"High",IF(Table1[[#This Row],[score]]&gt;=7,"Medium","Low"))</f>
        <v>Low</v>
      </c>
      <c r="Q6175" s="5">
        <f>Table1[[#This Row],[gross]]-Table1[[#This Row],[budget]]</f>
        <v>44989</v>
      </c>
      <c r="R6175" s="5" t="str">
        <f>IF(Table1[[#This Row],[Profit]]&gt;0,"Profit","Loss")</f>
        <v>Profit</v>
      </c>
      <c r="S6175" s="6" t="str">
        <f>FLOOR(Table1[[#This Row],[year]]-1900,10)+1900 &amp; "-" &amp; FLOOR(Table1[[#This Row],[year]]-1890,10)+1900</f>
        <v>2010-2020</v>
      </c>
      <c r="T6175" s="14" t="s">
        <v>21873</v>
      </c>
      <c r="AB6175" s="14"/>
    </row>
    <row r="6176" spans="1:28" hidden="1" x14ac:dyDescent="0.3">
      <c r="A6176" t="s">
        <v>17858</v>
      </c>
      <c r="B6176" t="s">
        <v>16</v>
      </c>
      <c r="C6176" t="s">
        <v>34</v>
      </c>
      <c r="D6176">
        <v>2012</v>
      </c>
      <c r="E6176" t="s">
        <v>17859</v>
      </c>
      <c r="F6176">
        <v>5</v>
      </c>
      <c r="G6176">
        <v>20000</v>
      </c>
      <c r="H6176" t="s">
        <v>17860</v>
      </c>
      <c r="I6176" t="s">
        <v>17860</v>
      </c>
      <c r="J6176" t="s">
        <v>4492</v>
      </c>
      <c r="K6176" t="s">
        <v>30</v>
      </c>
      <c r="L6176">
        <v>10000000</v>
      </c>
      <c r="M6176">
        <v>1402307</v>
      </c>
      <c r="N6176" t="s">
        <v>17861</v>
      </c>
      <c r="O6176">
        <v>114</v>
      </c>
      <c r="P6176" t="str">
        <f>IF(Table1[[#This Row],[score]]&gt;=8.5,"High",IF(Table1[[#This Row],[score]]&gt;=7,"Medium","Low"))</f>
        <v>Low</v>
      </c>
      <c r="Q6176" s="5">
        <f>Table1[[#This Row],[gross]]-Table1[[#This Row],[budget]]</f>
        <v>-8597693</v>
      </c>
      <c r="R6176" s="5" t="str">
        <f>IF(Table1[[#This Row],[Profit]]&gt;0,"Profit","Loss")</f>
        <v>Loss</v>
      </c>
      <c r="S6176" s="6" t="str">
        <f>FLOOR(Table1[[#This Row],[year]]-1900,10)+1900 &amp; "-" &amp; FLOOR(Table1[[#This Row],[year]]-1890,10)+1900</f>
        <v>2010-2020</v>
      </c>
      <c r="T6176" s="14" t="s">
        <v>21835</v>
      </c>
      <c r="AB6176" s="14"/>
    </row>
    <row r="6177" spans="1:28" hidden="1" x14ac:dyDescent="0.3">
      <c r="A6177" t="s">
        <v>18010</v>
      </c>
      <c r="B6177" t="s">
        <v>16</v>
      </c>
      <c r="C6177" t="s">
        <v>41</v>
      </c>
      <c r="D6177">
        <v>2012</v>
      </c>
      <c r="E6177" t="s">
        <v>18011</v>
      </c>
      <c r="F6177">
        <v>6</v>
      </c>
      <c r="G6177">
        <v>16000</v>
      </c>
      <c r="H6177" t="s">
        <v>18012</v>
      </c>
      <c r="I6177" t="s">
        <v>18013</v>
      </c>
      <c r="J6177" t="s">
        <v>18014</v>
      </c>
      <c r="K6177" t="s">
        <v>30</v>
      </c>
      <c r="L6177">
        <v>850000</v>
      </c>
      <c r="M6177">
        <v>1386088</v>
      </c>
      <c r="N6177" t="s">
        <v>18015</v>
      </c>
      <c r="O6177">
        <v>85</v>
      </c>
      <c r="P6177" t="str">
        <f>IF(Table1[[#This Row],[score]]&gt;=8.5,"High",IF(Table1[[#This Row],[score]]&gt;=7,"Medium","Low"))</f>
        <v>Low</v>
      </c>
      <c r="Q6177" s="5">
        <f>Table1[[#This Row],[gross]]-Table1[[#This Row],[budget]]</f>
        <v>536088</v>
      </c>
      <c r="R6177" s="5" t="str">
        <f>IF(Table1[[#This Row],[Profit]]&gt;0,"Profit","Loss")</f>
        <v>Profit</v>
      </c>
      <c r="S6177" s="6" t="str">
        <f>FLOOR(Table1[[#This Row],[year]]-1900,10)+1900 &amp; "-" &amp; FLOOR(Table1[[#This Row],[year]]-1890,10)+1900</f>
        <v>2010-2020</v>
      </c>
      <c r="T6177" s="14" t="s">
        <v>21844</v>
      </c>
      <c r="AB6177" s="14"/>
    </row>
    <row r="6178" spans="1:28" hidden="1" x14ac:dyDescent="0.3">
      <c r="A6178" t="s">
        <v>17906</v>
      </c>
      <c r="B6178" t="s">
        <v>1974</v>
      </c>
      <c r="C6178" t="s">
        <v>41</v>
      </c>
      <c r="D6178">
        <v>2012</v>
      </c>
      <c r="E6178" t="s">
        <v>17907</v>
      </c>
      <c r="F6178">
        <v>6.7</v>
      </c>
      <c r="G6178">
        <v>37000</v>
      </c>
      <c r="H6178" t="s">
        <v>17908</v>
      </c>
      <c r="I6178" t="s">
        <v>17908</v>
      </c>
      <c r="J6178" t="s">
        <v>17908</v>
      </c>
      <c r="K6178" t="s">
        <v>30</v>
      </c>
      <c r="L6178">
        <v>2000000</v>
      </c>
      <c r="M6178">
        <v>1150681</v>
      </c>
      <c r="N6178" t="s">
        <v>17909</v>
      </c>
      <c r="O6178">
        <v>97</v>
      </c>
      <c r="P6178" t="str">
        <f>IF(Table1[[#This Row],[score]]&gt;=8.5,"High",IF(Table1[[#This Row],[score]]&gt;=7,"Medium","Low"))</f>
        <v>Low</v>
      </c>
      <c r="Q6178" s="5">
        <f>Table1[[#This Row],[gross]]-Table1[[#This Row],[budget]]</f>
        <v>-849319</v>
      </c>
      <c r="R6178" s="5" t="str">
        <f>IF(Table1[[#This Row],[Profit]]&gt;0,"Profit","Loss")</f>
        <v>Loss</v>
      </c>
      <c r="S6178" s="6" t="str">
        <f>FLOOR(Table1[[#This Row],[year]]-1900,10)+1900 &amp; "-" &amp; FLOOR(Table1[[#This Row],[year]]-1890,10)+1900</f>
        <v>2010-2020</v>
      </c>
      <c r="T6178" s="14" t="s">
        <v>21844</v>
      </c>
      <c r="AB6178" s="14"/>
    </row>
    <row r="6179" spans="1:28" hidden="1" x14ac:dyDescent="0.3">
      <c r="A6179" t="s">
        <v>17739</v>
      </c>
      <c r="B6179" t="s">
        <v>16</v>
      </c>
      <c r="C6179" t="s">
        <v>52</v>
      </c>
      <c r="D6179">
        <v>2012</v>
      </c>
      <c r="E6179" t="s">
        <v>17655</v>
      </c>
      <c r="F6179">
        <v>6</v>
      </c>
      <c r="G6179">
        <v>20000</v>
      </c>
      <c r="H6179" t="s">
        <v>15643</v>
      </c>
      <c r="I6179" t="s">
        <v>17740</v>
      </c>
      <c r="J6179" t="s">
        <v>17741</v>
      </c>
      <c r="K6179" t="s">
        <v>30</v>
      </c>
      <c r="L6179">
        <v>2900000</v>
      </c>
      <c r="M6179">
        <v>1048704</v>
      </c>
      <c r="N6179" t="s">
        <v>17742</v>
      </c>
      <c r="O6179">
        <v>86</v>
      </c>
      <c r="P6179" t="str">
        <f>IF(Table1[[#This Row],[score]]&gt;=8.5,"High",IF(Table1[[#This Row],[score]]&gt;=7,"Medium","Low"))</f>
        <v>Low</v>
      </c>
      <c r="Q6179" s="5">
        <f>Table1[[#This Row],[gross]]-Table1[[#This Row],[budget]]</f>
        <v>-1851296</v>
      </c>
      <c r="R6179" s="5" t="str">
        <f>IF(Table1[[#This Row],[Profit]]&gt;0,"Profit","Loss")</f>
        <v>Loss</v>
      </c>
      <c r="S6179" s="6" t="str">
        <f>FLOOR(Table1[[#This Row],[year]]-1900,10)+1900 &amp; "-" &amp; FLOOR(Table1[[#This Row],[year]]-1890,10)+1900</f>
        <v>2010-2020</v>
      </c>
      <c r="T6179" s="14" t="s">
        <v>21835</v>
      </c>
      <c r="AB6179" s="14"/>
    </row>
    <row r="6180" spans="1:28" hidden="1" x14ac:dyDescent="0.3">
      <c r="A6180" t="s">
        <v>17763</v>
      </c>
      <c r="B6180" t="s">
        <v>16</v>
      </c>
      <c r="C6180" t="s">
        <v>41</v>
      </c>
      <c r="D6180">
        <v>2012</v>
      </c>
      <c r="E6180" t="s">
        <v>17764</v>
      </c>
      <c r="F6180">
        <v>7.2</v>
      </c>
      <c r="G6180">
        <v>85000</v>
      </c>
      <c r="H6180" t="s">
        <v>17765</v>
      </c>
      <c r="I6180" t="s">
        <v>17765</v>
      </c>
      <c r="J6180" t="s">
        <v>9291</v>
      </c>
      <c r="K6180" t="s">
        <v>30</v>
      </c>
      <c r="L6180">
        <f>20500000</f>
        <v>20500000</v>
      </c>
      <c r="M6180">
        <v>977671</v>
      </c>
      <c r="N6180" t="s">
        <v>17454</v>
      </c>
      <c r="O6180">
        <v>97</v>
      </c>
      <c r="P6180" t="str">
        <f>IF(Table1[[#This Row],[score]]&gt;=8.5,"High",IF(Table1[[#This Row],[score]]&gt;=7,"Medium","Low"))</f>
        <v>Medium</v>
      </c>
      <c r="Q6180" s="5">
        <f>Table1[[#This Row],[gross]]-Table1[[#This Row],[budget]]</f>
        <v>-19522329</v>
      </c>
      <c r="R6180" s="5" t="str">
        <f>IF(Table1[[#This Row],[Profit]]&gt;0,"Profit","Loss")</f>
        <v>Loss</v>
      </c>
      <c r="S6180" s="6" t="str">
        <f>FLOOR(Table1[[#This Row],[year]]-1900,10)+1900 &amp; "-" &amp; FLOOR(Table1[[#This Row],[year]]-1890,10)+1900</f>
        <v>2010-2020</v>
      </c>
      <c r="T6180" s="14" t="s">
        <v>21871</v>
      </c>
      <c r="AB6180" s="14"/>
    </row>
    <row r="6181" spans="1:28" hidden="1" x14ac:dyDescent="0.3">
      <c r="A6181" t="s">
        <v>17674</v>
      </c>
      <c r="B6181" t="s">
        <v>16</v>
      </c>
      <c r="C6181" t="s">
        <v>17</v>
      </c>
      <c r="D6181">
        <v>2012</v>
      </c>
      <c r="E6181" t="s">
        <v>17675</v>
      </c>
      <c r="F6181">
        <v>6.5</v>
      </c>
      <c r="G6181">
        <v>42000</v>
      </c>
      <c r="H6181" t="s">
        <v>2215</v>
      </c>
      <c r="I6181" t="s">
        <v>17676</v>
      </c>
      <c r="J6181" t="s">
        <v>15712</v>
      </c>
      <c r="K6181" t="s">
        <v>22</v>
      </c>
      <c r="L6181">
        <f>20500000</f>
        <v>20500000</v>
      </c>
      <c r="M6181">
        <v>828284</v>
      </c>
      <c r="N6181" t="s">
        <v>17677</v>
      </c>
      <c r="O6181">
        <v>118</v>
      </c>
      <c r="P6181" t="str">
        <f>IF(Table1[[#This Row],[score]]&gt;=8.5,"High",IF(Table1[[#This Row],[score]]&gt;=7,"Medium","Low"))</f>
        <v>Low</v>
      </c>
      <c r="Q6181" s="5">
        <f>Table1[[#This Row],[gross]]-Table1[[#This Row],[budget]]</f>
        <v>-19671716</v>
      </c>
      <c r="R6181" s="5" t="str">
        <f>IF(Table1[[#This Row],[Profit]]&gt;0,"Profit","Loss")</f>
        <v>Loss</v>
      </c>
      <c r="S6181" s="6" t="str">
        <f>FLOOR(Table1[[#This Row],[year]]-1900,10)+1900 &amp; "-" &amp; FLOOR(Table1[[#This Row],[year]]-1890,10)+1900</f>
        <v>2010-2020</v>
      </c>
      <c r="T6181" s="14" t="s">
        <v>21844</v>
      </c>
      <c r="AB6181" s="14"/>
    </row>
    <row r="6182" spans="1:28" hidden="1" x14ac:dyDescent="0.3">
      <c r="A6182" t="s">
        <v>17714</v>
      </c>
      <c r="B6182" t="s">
        <v>16</v>
      </c>
      <c r="C6182" t="s">
        <v>25</v>
      </c>
      <c r="D6182">
        <v>2012</v>
      </c>
      <c r="E6182" t="s">
        <v>17715</v>
      </c>
      <c r="F6182">
        <v>5.3</v>
      </c>
      <c r="G6182">
        <v>22000</v>
      </c>
      <c r="H6182" t="s">
        <v>105</v>
      </c>
      <c r="I6182" t="s">
        <v>105</v>
      </c>
      <c r="J6182" t="s">
        <v>13942</v>
      </c>
      <c r="K6182" t="s">
        <v>448</v>
      </c>
      <c r="L6182">
        <v>20000000</v>
      </c>
      <c r="M6182">
        <v>713616</v>
      </c>
      <c r="N6182" t="s">
        <v>17259</v>
      </c>
      <c r="O6182">
        <v>102</v>
      </c>
      <c r="P6182" t="str">
        <f>IF(Table1[[#This Row],[score]]&gt;=8.5,"High",IF(Table1[[#This Row],[score]]&gt;=7,"Medium","Low"))</f>
        <v>Low</v>
      </c>
      <c r="Q6182" s="5">
        <f>Table1[[#This Row],[gross]]-Table1[[#This Row],[budget]]</f>
        <v>-19286384</v>
      </c>
      <c r="R6182" s="5" t="str">
        <f>IF(Table1[[#This Row],[Profit]]&gt;0,"Profit","Loss")</f>
        <v>Loss</v>
      </c>
      <c r="S6182" s="6" t="str">
        <f>FLOOR(Table1[[#This Row],[year]]-1900,10)+1900 &amp; "-" &amp; FLOOR(Table1[[#This Row],[year]]-1890,10)+1900</f>
        <v>2010-2020</v>
      </c>
      <c r="T6182" s="14" t="s">
        <v>21835</v>
      </c>
      <c r="AB6182" s="14"/>
    </row>
    <row r="6183" spans="1:28" hidden="1" x14ac:dyDescent="0.3">
      <c r="A6183" t="s">
        <v>17970</v>
      </c>
      <c r="B6183" t="s">
        <v>16</v>
      </c>
      <c r="C6183" t="s">
        <v>34</v>
      </c>
      <c r="D6183">
        <v>2012</v>
      </c>
      <c r="E6183" t="s">
        <v>17971</v>
      </c>
      <c r="F6183">
        <v>7.2</v>
      </c>
      <c r="G6183">
        <v>20000</v>
      </c>
      <c r="H6183" t="s">
        <v>17972</v>
      </c>
      <c r="I6183" t="s">
        <v>17973</v>
      </c>
      <c r="J6183" t="s">
        <v>17974</v>
      </c>
      <c r="K6183" t="s">
        <v>9786</v>
      </c>
      <c r="L6183">
        <f>20500000</f>
        <v>20500000</v>
      </c>
      <c r="M6183">
        <v>712216</v>
      </c>
      <c r="N6183" t="s">
        <v>17975</v>
      </c>
      <c r="O6183">
        <v>104</v>
      </c>
      <c r="P6183" t="str">
        <f>IF(Table1[[#This Row],[score]]&gt;=8.5,"High",IF(Table1[[#This Row],[score]]&gt;=7,"Medium","Low"))</f>
        <v>Medium</v>
      </c>
      <c r="Q6183" s="5">
        <f>Table1[[#This Row],[gross]]-Table1[[#This Row],[budget]]</f>
        <v>-19787784</v>
      </c>
      <c r="R6183" s="5" t="str">
        <f>IF(Table1[[#This Row],[Profit]]&gt;0,"Profit","Loss")</f>
        <v>Loss</v>
      </c>
      <c r="S6183" s="6" t="str">
        <f>FLOOR(Table1[[#This Row],[year]]-1900,10)+1900 &amp; "-" &amp; FLOOR(Table1[[#This Row],[year]]-1890,10)+1900</f>
        <v>2010-2020</v>
      </c>
      <c r="T6183" s="14" t="s">
        <v>21835</v>
      </c>
      <c r="AB6183" s="14"/>
    </row>
    <row r="6184" spans="1:28" hidden="1" x14ac:dyDescent="0.3">
      <c r="A6184" t="s">
        <v>17937</v>
      </c>
      <c r="B6184" t="s">
        <v>16</v>
      </c>
      <c r="C6184" t="s">
        <v>17</v>
      </c>
      <c r="D6184">
        <v>2012</v>
      </c>
      <c r="E6184" t="s">
        <v>17938</v>
      </c>
      <c r="F6184">
        <v>6</v>
      </c>
      <c r="G6184">
        <v>4400</v>
      </c>
      <c r="H6184" t="s">
        <v>17939</v>
      </c>
      <c r="I6184" t="s">
        <v>17939</v>
      </c>
      <c r="J6184" t="s">
        <v>17940</v>
      </c>
      <c r="K6184" t="s">
        <v>30</v>
      </c>
      <c r="L6184">
        <v>20000000</v>
      </c>
      <c r="M6184">
        <v>636399</v>
      </c>
      <c r="N6184" t="s">
        <v>17941</v>
      </c>
      <c r="O6184">
        <v>112</v>
      </c>
      <c r="P6184" t="str">
        <f>IF(Table1[[#This Row],[score]]&gt;=8.5,"High",IF(Table1[[#This Row],[score]]&gt;=7,"Medium","Low"))</f>
        <v>Low</v>
      </c>
      <c r="Q6184" s="5">
        <f>Table1[[#This Row],[gross]]-Table1[[#This Row],[budget]]</f>
        <v>-19363601</v>
      </c>
      <c r="R6184" s="5" t="str">
        <f>IF(Table1[[#This Row],[Profit]]&gt;0,"Profit","Loss")</f>
        <v>Loss</v>
      </c>
      <c r="S6184" s="6" t="str">
        <f>FLOOR(Table1[[#This Row],[year]]-1900,10)+1900 &amp; "-" &amp; FLOOR(Table1[[#This Row],[year]]-1890,10)+1900</f>
        <v>2010-2020</v>
      </c>
      <c r="T6184" s="14" t="s">
        <v>21880</v>
      </c>
      <c r="AB6184" s="14"/>
    </row>
    <row r="6185" spans="1:28" hidden="1" x14ac:dyDescent="0.3">
      <c r="A6185" t="s">
        <v>17698</v>
      </c>
      <c r="B6185" t="s">
        <v>16</v>
      </c>
      <c r="C6185" t="s">
        <v>104</v>
      </c>
      <c r="D6185">
        <v>2012</v>
      </c>
      <c r="E6185" t="s">
        <v>17699</v>
      </c>
      <c r="F6185">
        <v>6.4</v>
      </c>
      <c r="G6185">
        <v>33000</v>
      </c>
      <c r="H6185" t="s">
        <v>17700</v>
      </c>
      <c r="I6185" t="s">
        <v>17700</v>
      </c>
      <c r="J6185" t="s">
        <v>17701</v>
      </c>
      <c r="K6185" t="s">
        <v>30</v>
      </c>
      <c r="L6185">
        <v>270000</v>
      </c>
      <c r="M6185">
        <v>592116</v>
      </c>
      <c r="N6185" t="s">
        <v>17702</v>
      </c>
      <c r="O6185">
        <v>90</v>
      </c>
      <c r="P6185" t="str">
        <f>IF(Table1[[#This Row],[score]]&gt;=8.5,"High",IF(Table1[[#This Row],[score]]&gt;=7,"Medium","Low"))</f>
        <v>Low</v>
      </c>
      <c r="Q6185" s="5">
        <f>Table1[[#This Row],[gross]]-Table1[[#This Row],[budget]]</f>
        <v>322116</v>
      </c>
      <c r="R6185" s="5" t="str">
        <f>IF(Table1[[#This Row],[Profit]]&gt;0,"Profit","Loss")</f>
        <v>Profit</v>
      </c>
      <c r="S6185" s="6" t="str">
        <f>FLOOR(Table1[[#This Row],[year]]-1900,10)+1900 &amp; "-" &amp; FLOOR(Table1[[#This Row],[year]]-1890,10)+1900</f>
        <v>2010-2020</v>
      </c>
      <c r="T6185" s="14" t="s">
        <v>21842</v>
      </c>
      <c r="AB6185" s="14"/>
    </row>
    <row r="6186" spans="1:28" hidden="1" x14ac:dyDescent="0.3">
      <c r="A6186" t="s">
        <v>17993</v>
      </c>
      <c r="B6186" t="s">
        <v>443</v>
      </c>
      <c r="C6186" t="s">
        <v>17</v>
      </c>
      <c r="D6186">
        <v>2012</v>
      </c>
      <c r="E6186" t="s">
        <v>17994</v>
      </c>
      <c r="F6186">
        <v>7</v>
      </c>
      <c r="G6186">
        <v>11000</v>
      </c>
      <c r="H6186" t="s">
        <v>5810</v>
      </c>
      <c r="I6186" t="s">
        <v>5810</v>
      </c>
      <c r="J6186" t="s">
        <v>17995</v>
      </c>
      <c r="K6186" t="s">
        <v>2081</v>
      </c>
      <c r="L6186">
        <f>20500000</f>
        <v>20500000</v>
      </c>
      <c r="M6186">
        <v>562878</v>
      </c>
      <c r="N6186" t="s">
        <v>3186</v>
      </c>
      <c r="O6186">
        <v>109</v>
      </c>
      <c r="P6186" t="str">
        <f>IF(Table1[[#This Row],[score]]&gt;=8.5,"High",IF(Table1[[#This Row],[score]]&gt;=7,"Medium","Low"))</f>
        <v>Medium</v>
      </c>
      <c r="Q6186" s="5">
        <f>Table1[[#This Row],[gross]]-Table1[[#This Row],[budget]]</f>
        <v>-19937122</v>
      </c>
      <c r="R6186" s="5" t="str">
        <f>IF(Table1[[#This Row],[Profit]]&gt;0,"Profit","Loss")</f>
        <v>Loss</v>
      </c>
      <c r="S6186" s="6" t="str">
        <f>FLOOR(Table1[[#This Row],[year]]-1900,10)+1900 &amp; "-" &amp; FLOOR(Table1[[#This Row],[year]]-1890,10)+1900</f>
        <v>2010-2020</v>
      </c>
      <c r="T6186" s="14" t="s">
        <v>21837</v>
      </c>
      <c r="AB6186" s="14"/>
    </row>
    <row r="6187" spans="1:28" hidden="1" x14ac:dyDescent="0.3">
      <c r="A6187" t="s">
        <v>17896</v>
      </c>
      <c r="B6187" t="s">
        <v>443</v>
      </c>
      <c r="C6187" t="s">
        <v>4834</v>
      </c>
      <c r="D6187">
        <v>2012</v>
      </c>
      <c r="E6187" t="s">
        <v>17897</v>
      </c>
      <c r="F6187">
        <v>8.1</v>
      </c>
      <c r="G6187">
        <v>59000</v>
      </c>
      <c r="H6187" t="s">
        <v>17898</v>
      </c>
      <c r="I6187" t="s">
        <v>17898</v>
      </c>
      <c r="J6187" t="s">
        <v>17899</v>
      </c>
      <c r="K6187" t="s">
        <v>10197</v>
      </c>
      <c r="L6187" s="5">
        <f>20500000</f>
        <v>20500000</v>
      </c>
      <c r="M6187" s="5">
        <v>459234</v>
      </c>
      <c r="N6187" t="s">
        <v>17900</v>
      </c>
      <c r="O6187">
        <v>122</v>
      </c>
      <c r="P6187" t="str">
        <f>IF(Table1[[#This Row],[score]]&gt;=8.5,"High",IF(Table1[[#This Row],[score]]&gt;=7,"Medium","Low"))</f>
        <v>Medium</v>
      </c>
      <c r="Q6187" s="5">
        <f>Table1[[#This Row],[gross]]-Table1[[#This Row],[budget]]</f>
        <v>-20040766</v>
      </c>
      <c r="R6187" s="5" t="str">
        <f>IF(Table1[[#This Row],[Profit]]&gt;0,"Profit","Loss")</f>
        <v>Loss</v>
      </c>
      <c r="S6187" s="6" t="str">
        <f>FLOOR(Table1[[#This Row],[year]]-1900,10)+1900 &amp; "-" &amp; FLOOR(Table1[[#This Row],[year]]-1890,10)+1900</f>
        <v>2010-2020</v>
      </c>
      <c r="T6187" s="14" t="s">
        <v>21867</v>
      </c>
      <c r="AB6187" s="14"/>
    </row>
    <row r="6188" spans="1:28" hidden="1" x14ac:dyDescent="0.3">
      <c r="A6188" t="s">
        <v>17776</v>
      </c>
      <c r="B6188" t="s">
        <v>16</v>
      </c>
      <c r="C6188" t="s">
        <v>41</v>
      </c>
      <c r="D6188">
        <v>2012</v>
      </c>
      <c r="E6188" t="s">
        <v>17777</v>
      </c>
      <c r="F6188">
        <v>6.4</v>
      </c>
      <c r="G6188">
        <v>15000</v>
      </c>
      <c r="H6188" t="s">
        <v>17778</v>
      </c>
      <c r="I6188" t="s">
        <v>17779</v>
      </c>
      <c r="J6188" t="s">
        <v>16856</v>
      </c>
      <c r="K6188" t="s">
        <v>30</v>
      </c>
      <c r="L6188">
        <v>900000</v>
      </c>
      <c r="M6188">
        <v>245027</v>
      </c>
      <c r="N6188" t="s">
        <v>17780</v>
      </c>
      <c r="O6188">
        <v>101</v>
      </c>
      <c r="P6188" t="str">
        <f>IF(Table1[[#This Row],[score]]&gt;=8.5,"High",IF(Table1[[#This Row],[score]]&gt;=7,"Medium","Low"))</f>
        <v>Low</v>
      </c>
      <c r="Q6188" s="5">
        <f>Table1[[#This Row],[gross]]-Table1[[#This Row],[budget]]</f>
        <v>-654973</v>
      </c>
      <c r="R6188" s="5" t="str">
        <f>IF(Table1[[#This Row],[Profit]]&gt;0,"Profit","Loss")</f>
        <v>Loss</v>
      </c>
      <c r="S6188" s="6" t="str">
        <f>FLOOR(Table1[[#This Row],[year]]-1900,10)+1900 &amp; "-" &amp; FLOOR(Table1[[#This Row],[year]]-1890,10)+1900</f>
        <v>2010-2020</v>
      </c>
      <c r="T6188" s="14" t="s">
        <v>21835</v>
      </c>
      <c r="AB6188" s="14"/>
    </row>
    <row r="6189" spans="1:28" hidden="1" x14ac:dyDescent="0.3">
      <c r="A6189" t="s">
        <v>17849</v>
      </c>
      <c r="B6189" t="s">
        <v>443</v>
      </c>
      <c r="C6189" t="s">
        <v>17</v>
      </c>
      <c r="D6189">
        <v>2012</v>
      </c>
      <c r="E6189" t="s">
        <v>17850</v>
      </c>
      <c r="F6189">
        <v>6.9</v>
      </c>
      <c r="G6189">
        <v>7200</v>
      </c>
      <c r="H6189" t="s">
        <v>17851</v>
      </c>
      <c r="I6189" t="s">
        <v>17851</v>
      </c>
      <c r="J6189" t="s">
        <v>17852</v>
      </c>
      <c r="K6189" t="s">
        <v>30</v>
      </c>
      <c r="L6189">
        <f>20500000</f>
        <v>20500000</v>
      </c>
      <c r="M6189">
        <v>146222</v>
      </c>
      <c r="N6189" t="s">
        <v>17853</v>
      </c>
      <c r="O6189">
        <v>103</v>
      </c>
      <c r="P6189" t="str">
        <f>IF(Table1[[#This Row],[score]]&gt;=8.5,"High",IF(Table1[[#This Row],[score]]&gt;=7,"Medium","Low"))</f>
        <v>Low</v>
      </c>
      <c r="Q6189" s="5">
        <f>Table1[[#This Row],[gross]]-Table1[[#This Row],[budget]]</f>
        <v>-20353778</v>
      </c>
      <c r="R6189" s="5" t="str">
        <f>IF(Table1[[#This Row],[Profit]]&gt;0,"Profit","Loss")</f>
        <v>Loss</v>
      </c>
      <c r="S6189" s="6" t="str">
        <f>FLOOR(Table1[[#This Row],[year]]-1900,10)+1900 &amp; "-" &amp; FLOOR(Table1[[#This Row],[year]]-1890,10)+1900</f>
        <v>2010-2020</v>
      </c>
      <c r="T6189" s="14" t="s">
        <v>21860</v>
      </c>
      <c r="AB6189" s="14"/>
    </row>
    <row r="6190" spans="1:28" hidden="1" x14ac:dyDescent="0.3">
      <c r="A6190" t="s">
        <v>17794</v>
      </c>
      <c r="B6190" t="s">
        <v>16</v>
      </c>
      <c r="C6190" t="s">
        <v>41</v>
      </c>
      <c r="D6190">
        <v>2012</v>
      </c>
      <c r="E6190" t="s">
        <v>17795</v>
      </c>
      <c r="F6190">
        <v>6.4</v>
      </c>
      <c r="G6190">
        <v>37000</v>
      </c>
      <c r="H6190" t="s">
        <v>1056</v>
      </c>
      <c r="I6190" t="s">
        <v>1056</v>
      </c>
      <c r="J6190" t="s">
        <v>17796</v>
      </c>
      <c r="K6190" t="s">
        <v>30</v>
      </c>
      <c r="L6190">
        <f>20500000</f>
        <v>20500000</v>
      </c>
      <c r="M6190">
        <v>141951</v>
      </c>
      <c r="N6190" t="s">
        <v>17797</v>
      </c>
      <c r="O6190">
        <v>99</v>
      </c>
      <c r="P6190" t="str">
        <f>IF(Table1[[#This Row],[score]]&gt;=8.5,"High",IF(Table1[[#This Row],[score]]&gt;=7,"Medium","Low"))</f>
        <v>Low</v>
      </c>
      <c r="Q6190" s="5">
        <f>Table1[[#This Row],[gross]]-Table1[[#This Row],[budget]]</f>
        <v>-20358049</v>
      </c>
      <c r="R6190" s="5" t="str">
        <f>IF(Table1[[#This Row],[Profit]]&gt;0,"Profit","Loss")</f>
        <v>Loss</v>
      </c>
      <c r="S6190" s="6" t="str">
        <f>FLOOR(Table1[[#This Row],[year]]-1900,10)+1900 &amp; "-" &amp; FLOOR(Table1[[#This Row],[year]]-1890,10)+1900</f>
        <v>2010-2020</v>
      </c>
      <c r="T6190" s="14" t="s">
        <v>21835</v>
      </c>
      <c r="AB6190" s="14"/>
    </row>
    <row r="6191" spans="1:28" hidden="1" x14ac:dyDescent="0.3">
      <c r="A6191" t="s">
        <v>17921</v>
      </c>
      <c r="B6191" t="s">
        <v>443</v>
      </c>
      <c r="C6191" t="s">
        <v>17</v>
      </c>
      <c r="D6191">
        <v>2012</v>
      </c>
      <c r="E6191" t="s">
        <v>17526</v>
      </c>
      <c r="F6191">
        <v>5.8</v>
      </c>
      <c r="G6191">
        <v>3200</v>
      </c>
      <c r="H6191" t="s">
        <v>17922</v>
      </c>
      <c r="I6191" t="s">
        <v>17922</v>
      </c>
      <c r="J6191" t="s">
        <v>17923</v>
      </c>
      <c r="K6191" t="s">
        <v>30</v>
      </c>
      <c r="L6191">
        <f>20500000</f>
        <v>20500000</v>
      </c>
      <c r="M6191">
        <v>131208</v>
      </c>
      <c r="N6191" t="s">
        <v>17924</v>
      </c>
      <c r="O6191">
        <v>82</v>
      </c>
      <c r="P6191" t="str">
        <f>IF(Table1[[#This Row],[score]]&gt;=8.5,"High",IF(Table1[[#This Row],[score]]&gt;=7,"Medium","Low"))</f>
        <v>Low</v>
      </c>
      <c r="Q6191" s="5">
        <f>Table1[[#This Row],[gross]]-Table1[[#This Row],[budget]]</f>
        <v>-20368792</v>
      </c>
      <c r="R6191" s="5" t="str">
        <f>IF(Table1[[#This Row],[Profit]]&gt;0,"Profit","Loss")</f>
        <v>Loss</v>
      </c>
      <c r="S6191" s="6" t="str">
        <f>FLOOR(Table1[[#This Row],[year]]-1900,10)+1900 &amp; "-" &amp; FLOOR(Table1[[#This Row],[year]]-1890,10)+1900</f>
        <v>2010-2020</v>
      </c>
      <c r="T6191" s="14" t="s">
        <v>21835</v>
      </c>
      <c r="AB6191" s="14"/>
    </row>
    <row r="6192" spans="1:28" hidden="1" x14ac:dyDescent="0.3">
      <c r="A6192" t="s">
        <v>18037</v>
      </c>
      <c r="B6192" t="s">
        <v>33</v>
      </c>
      <c r="C6192" t="s">
        <v>41</v>
      </c>
      <c r="D6192">
        <v>2012</v>
      </c>
      <c r="E6192" t="s">
        <v>17615</v>
      </c>
      <c r="F6192">
        <v>7</v>
      </c>
      <c r="G6192">
        <v>18000</v>
      </c>
      <c r="H6192" t="s">
        <v>2043</v>
      </c>
      <c r="I6192" t="s">
        <v>387</v>
      </c>
      <c r="J6192" t="s">
        <v>5171</v>
      </c>
      <c r="K6192" t="s">
        <v>30</v>
      </c>
      <c r="L6192">
        <f>20500000</f>
        <v>20500000</v>
      </c>
      <c r="M6192">
        <v>123821</v>
      </c>
      <c r="N6192" t="s">
        <v>16236</v>
      </c>
      <c r="O6192">
        <v>109</v>
      </c>
      <c r="P6192" t="str">
        <f>IF(Table1[[#This Row],[score]]&gt;=8.5,"High",IF(Table1[[#This Row],[score]]&gt;=7,"Medium","Low"))</f>
        <v>Medium</v>
      </c>
      <c r="Q6192" s="5">
        <f>Table1[[#This Row],[gross]]-Table1[[#This Row],[budget]]</f>
        <v>-20376179</v>
      </c>
      <c r="R6192" s="5" t="str">
        <f>IF(Table1[[#This Row],[Profit]]&gt;0,"Profit","Loss")</f>
        <v>Loss</v>
      </c>
      <c r="S6192" s="6" t="str">
        <f>FLOOR(Table1[[#This Row],[year]]-1900,10)+1900 &amp; "-" &amp; FLOOR(Table1[[#This Row],[year]]-1890,10)+1900</f>
        <v>2010-2020</v>
      </c>
      <c r="T6192" s="14" t="s">
        <v>21835</v>
      </c>
      <c r="AB6192" s="14"/>
    </row>
    <row r="6193" spans="1:28" hidden="1" x14ac:dyDescent="0.3">
      <c r="A6193" t="s">
        <v>17978</v>
      </c>
      <c r="B6193" t="s">
        <v>1974</v>
      </c>
      <c r="C6193" t="s">
        <v>41</v>
      </c>
      <c r="D6193">
        <v>2012</v>
      </c>
      <c r="E6193" t="s">
        <v>17545</v>
      </c>
      <c r="F6193">
        <v>5.2</v>
      </c>
      <c r="G6193">
        <v>9700</v>
      </c>
      <c r="H6193" t="s">
        <v>973</v>
      </c>
      <c r="I6193" t="s">
        <v>973</v>
      </c>
      <c r="J6193" t="s">
        <v>8364</v>
      </c>
      <c r="K6193" t="s">
        <v>30</v>
      </c>
      <c r="L6193">
        <v>16000000</v>
      </c>
      <c r="M6193">
        <v>92748</v>
      </c>
      <c r="N6193" t="s">
        <v>17979</v>
      </c>
      <c r="O6193">
        <v>92</v>
      </c>
      <c r="P6193" t="str">
        <f>IF(Table1[[#This Row],[score]]&gt;=8.5,"High",IF(Table1[[#This Row],[score]]&gt;=7,"Medium","Low"))</f>
        <v>Low</v>
      </c>
      <c r="Q6193" s="5">
        <f>Table1[[#This Row],[gross]]-Table1[[#This Row],[budget]]</f>
        <v>-15907252</v>
      </c>
      <c r="R6193" s="5" t="str">
        <f>IF(Table1[[#This Row],[Profit]]&gt;0,"Profit","Loss")</f>
        <v>Loss</v>
      </c>
      <c r="S6193" s="6" t="str">
        <f>FLOOR(Table1[[#This Row],[year]]-1900,10)+1900 &amp; "-" &amp; FLOOR(Table1[[#This Row],[year]]-1890,10)+1900</f>
        <v>2010-2020</v>
      </c>
      <c r="T6193" s="14" t="s">
        <v>21835</v>
      </c>
      <c r="AB6193" s="14"/>
    </row>
    <row r="6194" spans="1:28" hidden="1" x14ac:dyDescent="0.3">
      <c r="A6194" t="s">
        <v>17728</v>
      </c>
      <c r="B6194" t="s">
        <v>1974</v>
      </c>
      <c r="C6194" t="s">
        <v>41</v>
      </c>
      <c r="D6194">
        <v>2012</v>
      </c>
      <c r="E6194" t="s">
        <v>17729</v>
      </c>
      <c r="F6194">
        <v>6.8</v>
      </c>
      <c r="G6194">
        <v>68000</v>
      </c>
      <c r="H6194" t="s">
        <v>15319</v>
      </c>
      <c r="I6194" t="s">
        <v>15319</v>
      </c>
      <c r="J6194" t="s">
        <v>17730</v>
      </c>
      <c r="K6194" t="s">
        <v>30</v>
      </c>
      <c r="L6194">
        <v>2000000</v>
      </c>
      <c r="M6194">
        <v>92654</v>
      </c>
      <c r="N6194" t="s">
        <v>12200</v>
      </c>
      <c r="O6194">
        <v>95</v>
      </c>
      <c r="P6194" t="str">
        <f>IF(Table1[[#This Row],[score]]&gt;=8.5,"High",IF(Table1[[#This Row],[score]]&gt;=7,"Medium","Low"))</f>
        <v>Low</v>
      </c>
      <c r="Q6194" s="5">
        <f>Table1[[#This Row],[gross]]-Table1[[#This Row],[budget]]</f>
        <v>-1907346</v>
      </c>
      <c r="R6194" s="5" t="str">
        <f>IF(Table1[[#This Row],[Profit]]&gt;0,"Profit","Loss")</f>
        <v>Loss</v>
      </c>
      <c r="S6194" s="6" t="str">
        <f>FLOOR(Table1[[#This Row],[year]]-1900,10)+1900 &amp; "-" &amp; FLOOR(Table1[[#This Row],[year]]-1890,10)+1900</f>
        <v>2010-2020</v>
      </c>
      <c r="T6194" s="14" t="s">
        <v>21873</v>
      </c>
      <c r="AB6194" s="14"/>
    </row>
    <row r="6195" spans="1:28" hidden="1" x14ac:dyDescent="0.3">
      <c r="A6195" t="s">
        <v>17965</v>
      </c>
      <c r="B6195" t="s">
        <v>443</v>
      </c>
      <c r="C6195" t="s">
        <v>41</v>
      </c>
      <c r="D6195">
        <v>2012</v>
      </c>
      <c r="E6195" t="s">
        <v>17966</v>
      </c>
      <c r="F6195">
        <v>4.7</v>
      </c>
      <c r="G6195">
        <v>18000</v>
      </c>
      <c r="H6195" t="s">
        <v>596</v>
      </c>
      <c r="I6195" t="s">
        <v>17967</v>
      </c>
      <c r="J6195" t="s">
        <v>17968</v>
      </c>
      <c r="K6195" t="s">
        <v>30</v>
      </c>
      <c r="L6195">
        <f>20500000</f>
        <v>20500000</v>
      </c>
      <c r="M6195">
        <v>23589</v>
      </c>
      <c r="N6195" t="s">
        <v>17969</v>
      </c>
      <c r="O6195">
        <v>129</v>
      </c>
      <c r="P6195" t="str">
        <f>IF(Table1[[#This Row],[score]]&gt;=8.5,"High",IF(Table1[[#This Row],[score]]&gt;=7,"Medium","Low"))</f>
        <v>Low</v>
      </c>
      <c r="Q6195" s="5">
        <f>Table1[[#This Row],[gross]]-Table1[[#This Row],[budget]]</f>
        <v>-20476411</v>
      </c>
      <c r="R6195" s="5" t="str">
        <f>IF(Table1[[#This Row],[Profit]]&gt;0,"Profit","Loss")</f>
        <v>Loss</v>
      </c>
      <c r="S6195" s="6" t="str">
        <f>FLOOR(Table1[[#This Row],[year]]-1900,10)+1900 &amp; "-" &amp; FLOOR(Table1[[#This Row],[year]]-1890,10)+1900</f>
        <v>2010-2020</v>
      </c>
      <c r="T6195" s="14" t="s">
        <v>21844</v>
      </c>
      <c r="AB6195" s="14"/>
    </row>
    <row r="6196" spans="1:28" hidden="1" x14ac:dyDescent="0.3">
      <c r="A6196" t="s">
        <v>17745</v>
      </c>
      <c r="B6196" t="s">
        <v>16</v>
      </c>
      <c r="C6196" t="s">
        <v>17</v>
      </c>
      <c r="D6196">
        <v>2012</v>
      </c>
      <c r="E6196" t="s">
        <v>17746</v>
      </c>
      <c r="F6196">
        <v>4.8</v>
      </c>
      <c r="G6196">
        <v>10000</v>
      </c>
      <c r="H6196" t="s">
        <v>17747</v>
      </c>
      <c r="I6196" t="s">
        <v>17747</v>
      </c>
      <c r="J6196" t="s">
        <v>17748</v>
      </c>
      <c r="K6196" t="s">
        <v>30</v>
      </c>
      <c r="L6196">
        <v>2500000</v>
      </c>
      <c r="M6196">
        <v>8315</v>
      </c>
      <c r="N6196" t="s">
        <v>17749</v>
      </c>
      <c r="O6196">
        <v>98</v>
      </c>
      <c r="P6196" t="str">
        <f>IF(Table1[[#This Row],[score]]&gt;=8.5,"High",IF(Table1[[#This Row],[score]]&gt;=7,"Medium","Low"))</f>
        <v>Low</v>
      </c>
      <c r="Q6196" s="5">
        <f>Table1[[#This Row],[gross]]-Table1[[#This Row],[budget]]</f>
        <v>-2491685</v>
      </c>
      <c r="R6196" s="5" t="str">
        <f>IF(Table1[[#This Row],[Profit]]&gt;0,"Profit","Loss")</f>
        <v>Loss</v>
      </c>
      <c r="S6196" s="6" t="str">
        <f>FLOOR(Table1[[#This Row],[year]]-1900,10)+1900 &amp; "-" &amp; FLOOR(Table1[[#This Row],[year]]-1890,10)+1900</f>
        <v>2010-2020</v>
      </c>
      <c r="T6196" s="14" t="s">
        <v>21835</v>
      </c>
      <c r="AB6196" s="14"/>
    </row>
    <row r="6197" spans="1:28" hidden="1" x14ac:dyDescent="0.3">
      <c r="A6197" t="s">
        <v>17799</v>
      </c>
      <c r="B6197" t="s">
        <v>1974</v>
      </c>
      <c r="C6197" t="s">
        <v>41</v>
      </c>
      <c r="D6197">
        <v>2012</v>
      </c>
      <c r="E6197" t="s">
        <v>17684</v>
      </c>
      <c r="F6197">
        <v>6.7</v>
      </c>
      <c r="G6197">
        <v>9800</v>
      </c>
      <c r="H6197" t="s">
        <v>17800</v>
      </c>
      <c r="I6197" t="s">
        <v>17800</v>
      </c>
      <c r="J6197" t="s">
        <v>17801</v>
      </c>
      <c r="K6197" t="s">
        <v>30</v>
      </c>
      <c r="L6197">
        <f>20500000</f>
        <v>20500000</v>
      </c>
      <c r="M6197">
        <v>7396</v>
      </c>
      <c r="N6197" t="s">
        <v>17802</v>
      </c>
      <c r="O6197">
        <v>94</v>
      </c>
      <c r="P6197" t="str">
        <f>IF(Table1[[#This Row],[score]]&gt;=8.5,"High",IF(Table1[[#This Row],[score]]&gt;=7,"Medium","Low"))</f>
        <v>Low</v>
      </c>
      <c r="Q6197" s="5">
        <f>Table1[[#This Row],[gross]]-Table1[[#This Row],[budget]]</f>
        <v>-20492604</v>
      </c>
      <c r="R6197" s="5" t="str">
        <f>IF(Table1[[#This Row],[Profit]]&gt;0,"Profit","Loss")</f>
        <v>Loss</v>
      </c>
      <c r="S6197" s="6" t="str">
        <f>FLOOR(Table1[[#This Row],[year]]-1900,10)+1900 &amp; "-" &amp; FLOOR(Table1[[#This Row],[year]]-1890,10)+1900</f>
        <v>2010-2020</v>
      </c>
      <c r="T6197" s="14" t="s">
        <v>21835</v>
      </c>
      <c r="AB6197" s="14"/>
    </row>
    <row r="6198" spans="1:28" hidden="1" x14ac:dyDescent="0.3">
      <c r="A6198" t="s">
        <v>16671</v>
      </c>
      <c r="B6198" t="s">
        <v>33</v>
      </c>
      <c r="C6198" t="s">
        <v>390</v>
      </c>
      <c r="D6198">
        <v>2013</v>
      </c>
      <c r="E6198" t="s">
        <v>18092</v>
      </c>
      <c r="F6198">
        <v>7.4</v>
      </c>
      <c r="G6198">
        <v>585000</v>
      </c>
      <c r="H6198" t="s">
        <v>10619</v>
      </c>
      <c r="I6198" t="s">
        <v>18093</v>
      </c>
      <c r="J6198" t="s">
        <v>14809</v>
      </c>
      <c r="K6198" t="s">
        <v>30</v>
      </c>
      <c r="L6198">
        <v>150000000</v>
      </c>
      <c r="M6198">
        <v>1281508100</v>
      </c>
      <c r="N6198" t="s">
        <v>599</v>
      </c>
      <c r="O6198">
        <v>102</v>
      </c>
      <c r="P6198" t="str">
        <f>IF(Table1[[#This Row],[score]]&gt;=8.5,"High",IF(Table1[[#This Row],[score]]&gt;=7,"Medium","Low"))</f>
        <v>Medium</v>
      </c>
      <c r="Q6198" s="5">
        <f>Table1[[#This Row],[gross]]-Table1[[#This Row],[budget]]</f>
        <v>1131508100</v>
      </c>
      <c r="R6198" s="5" t="str">
        <f>IF(Table1[[#This Row],[Profit]]&gt;0,"Profit","Loss")</f>
        <v>Profit</v>
      </c>
      <c r="S6198" s="6" t="str">
        <f>FLOOR(Table1[[#This Row],[year]]-1900,10)+1900 &amp; "-" &amp; FLOOR(Table1[[#This Row],[year]]-1890,10)+1900</f>
        <v>2010-2020</v>
      </c>
      <c r="T6198" s="14" t="s">
        <v>21835</v>
      </c>
      <c r="AB6198" s="14"/>
    </row>
    <row r="6199" spans="1:28" hidden="1" x14ac:dyDescent="0.3">
      <c r="A6199" t="s">
        <v>18047</v>
      </c>
      <c r="B6199" t="s">
        <v>1974</v>
      </c>
      <c r="C6199" t="s">
        <v>34</v>
      </c>
      <c r="D6199">
        <v>2013</v>
      </c>
      <c r="E6199" t="s">
        <v>18019</v>
      </c>
      <c r="F6199">
        <v>7.1</v>
      </c>
      <c r="G6199">
        <v>779000</v>
      </c>
      <c r="H6199" t="s">
        <v>3842</v>
      </c>
      <c r="I6199" t="s">
        <v>18048</v>
      </c>
      <c r="J6199" t="s">
        <v>4862</v>
      </c>
      <c r="K6199" t="s">
        <v>30</v>
      </c>
      <c r="L6199">
        <v>200000000</v>
      </c>
      <c r="M6199">
        <v>1214811252</v>
      </c>
      <c r="N6199" t="s">
        <v>17483</v>
      </c>
      <c r="O6199">
        <v>130</v>
      </c>
      <c r="P6199" t="str">
        <f>IF(Table1[[#This Row],[score]]&gt;=8.5,"High",IF(Table1[[#This Row],[score]]&gt;=7,"Medium","Low"))</f>
        <v>Medium</v>
      </c>
      <c r="Q6199" s="5">
        <f>Table1[[#This Row],[gross]]-Table1[[#This Row],[budget]]</f>
        <v>1014811252</v>
      </c>
      <c r="R6199" s="5" t="str">
        <f>IF(Table1[[#This Row],[Profit]]&gt;0,"Profit","Loss")</f>
        <v>Profit</v>
      </c>
      <c r="S6199" s="6" t="str">
        <f>FLOOR(Table1[[#This Row],[year]]-1900,10)+1900 &amp; "-" &amp; FLOOR(Table1[[#This Row],[year]]-1890,10)+1900</f>
        <v>2010-2020</v>
      </c>
      <c r="T6199" s="14" t="s">
        <v>21835</v>
      </c>
      <c r="AB6199" s="14"/>
    </row>
    <row r="6200" spans="1:28" hidden="1" x14ac:dyDescent="0.3">
      <c r="A6200" t="s">
        <v>18196</v>
      </c>
      <c r="B6200" t="s">
        <v>33</v>
      </c>
      <c r="C6200" t="s">
        <v>390</v>
      </c>
      <c r="D6200">
        <v>2013</v>
      </c>
      <c r="E6200" t="s">
        <v>18197</v>
      </c>
      <c r="F6200">
        <v>7.3</v>
      </c>
      <c r="G6200">
        <v>377000</v>
      </c>
      <c r="H6200" t="s">
        <v>16501</v>
      </c>
      <c r="I6200" t="s">
        <v>11970</v>
      </c>
      <c r="J6200" t="s">
        <v>13851</v>
      </c>
      <c r="K6200" t="s">
        <v>30</v>
      </c>
      <c r="L6200">
        <v>76000000</v>
      </c>
      <c r="M6200">
        <v>970766005</v>
      </c>
      <c r="N6200" t="s">
        <v>61</v>
      </c>
      <c r="O6200">
        <v>98</v>
      </c>
      <c r="P6200" t="str">
        <f>IF(Table1[[#This Row],[score]]&gt;=8.5,"High",IF(Table1[[#This Row],[score]]&gt;=7,"Medium","Low"))</f>
        <v>Medium</v>
      </c>
      <c r="Q6200" s="5">
        <f>Table1[[#This Row],[gross]]-Table1[[#This Row],[budget]]</f>
        <v>894766005</v>
      </c>
      <c r="R6200" s="5" t="str">
        <f>IF(Table1[[#This Row],[Profit]]&gt;0,"Profit","Loss")</f>
        <v>Profit</v>
      </c>
      <c r="S6200" s="6" t="str">
        <f>FLOOR(Table1[[#This Row],[year]]-1900,10)+1900 &amp; "-" &amp; FLOOR(Table1[[#This Row],[year]]-1890,10)+1900</f>
        <v>2010-2020</v>
      </c>
      <c r="T6200" s="14" t="s">
        <v>21835</v>
      </c>
      <c r="AB6200" s="14"/>
    </row>
    <row r="6201" spans="1:28" hidden="1" x14ac:dyDescent="0.3">
      <c r="A6201" t="s">
        <v>18067</v>
      </c>
      <c r="B6201" t="s">
        <v>1974</v>
      </c>
      <c r="C6201" t="s">
        <v>25</v>
      </c>
      <c r="D6201">
        <v>2013</v>
      </c>
      <c r="E6201" t="s">
        <v>18068</v>
      </c>
      <c r="F6201">
        <v>7.8</v>
      </c>
      <c r="G6201">
        <v>615000</v>
      </c>
      <c r="H6201" t="s">
        <v>6817</v>
      </c>
      <c r="I6201" t="s">
        <v>7884</v>
      </c>
      <c r="J6201" t="s">
        <v>8700</v>
      </c>
      <c r="K6201" t="s">
        <v>1861</v>
      </c>
      <c r="L6201">
        <v>225000000</v>
      </c>
      <c r="M6201">
        <v>959007513</v>
      </c>
      <c r="N6201" t="s">
        <v>118</v>
      </c>
      <c r="O6201">
        <v>161</v>
      </c>
      <c r="P6201" t="str">
        <f>IF(Table1[[#This Row],[score]]&gt;=8.5,"High",IF(Table1[[#This Row],[score]]&gt;=7,"Medium","Low"))</f>
        <v>Medium</v>
      </c>
      <c r="Q6201" s="5">
        <f>Table1[[#This Row],[gross]]-Table1[[#This Row],[budget]]</f>
        <v>734007513</v>
      </c>
      <c r="R6201" s="5" t="str">
        <f>IF(Table1[[#This Row],[Profit]]&gt;0,"Profit","Loss")</f>
        <v>Profit</v>
      </c>
      <c r="S6201" s="6" t="str">
        <f>FLOOR(Table1[[#This Row],[year]]-1900,10)+1900 &amp; "-" &amp; FLOOR(Table1[[#This Row],[year]]-1890,10)+1900</f>
        <v>2010-2020</v>
      </c>
      <c r="T6201" s="14" t="s">
        <v>21835</v>
      </c>
      <c r="AB6201" s="14"/>
    </row>
    <row r="6202" spans="1:28" hidden="1" x14ac:dyDescent="0.3">
      <c r="A6202" t="s">
        <v>18116</v>
      </c>
      <c r="B6202" t="s">
        <v>1974</v>
      </c>
      <c r="C6202" t="s">
        <v>34</v>
      </c>
      <c r="D6202">
        <v>2013</v>
      </c>
      <c r="E6202" t="s">
        <v>18117</v>
      </c>
      <c r="F6202">
        <v>7.5</v>
      </c>
      <c r="G6202">
        <v>626000</v>
      </c>
      <c r="H6202" t="s">
        <v>13889</v>
      </c>
      <c r="I6202" t="s">
        <v>9542</v>
      </c>
      <c r="J6202" t="s">
        <v>16610</v>
      </c>
      <c r="K6202" t="s">
        <v>30</v>
      </c>
      <c r="L6202">
        <v>130000000</v>
      </c>
      <c r="M6202">
        <v>865011746</v>
      </c>
      <c r="N6202" t="s">
        <v>16587</v>
      </c>
      <c r="O6202">
        <v>146</v>
      </c>
      <c r="P6202" t="str">
        <f>IF(Table1[[#This Row],[score]]&gt;=8.5,"High",IF(Table1[[#This Row],[score]]&gt;=7,"Medium","Low"))</f>
        <v>Medium</v>
      </c>
      <c r="Q6202" s="5">
        <f>Table1[[#This Row],[gross]]-Table1[[#This Row],[budget]]</f>
        <v>735011746</v>
      </c>
      <c r="R6202" s="5" t="str">
        <f>IF(Table1[[#This Row],[Profit]]&gt;0,"Profit","Loss")</f>
        <v>Profit</v>
      </c>
      <c r="S6202" s="6" t="str">
        <f>FLOOR(Table1[[#This Row],[year]]-1900,10)+1900 &amp; "-" &amp; FLOOR(Table1[[#This Row],[year]]-1890,10)+1900</f>
        <v>2010-2020</v>
      </c>
      <c r="T6202" s="14" t="s">
        <v>21835</v>
      </c>
      <c r="AB6202" s="14"/>
    </row>
    <row r="6203" spans="1:28" hidden="1" x14ac:dyDescent="0.3">
      <c r="A6203" t="s">
        <v>18060</v>
      </c>
      <c r="B6203" t="s">
        <v>1974</v>
      </c>
      <c r="C6203" t="s">
        <v>34</v>
      </c>
      <c r="D6203">
        <v>2013</v>
      </c>
      <c r="E6203" t="s">
        <v>18061</v>
      </c>
      <c r="F6203">
        <v>7</v>
      </c>
      <c r="G6203">
        <v>377000</v>
      </c>
      <c r="H6203" t="s">
        <v>12471</v>
      </c>
      <c r="I6203" t="s">
        <v>14359</v>
      </c>
      <c r="J6203" t="s">
        <v>11697</v>
      </c>
      <c r="K6203" t="s">
        <v>30</v>
      </c>
      <c r="L6203">
        <v>160000000</v>
      </c>
      <c r="M6203">
        <v>788680968</v>
      </c>
      <c r="N6203" t="s">
        <v>61</v>
      </c>
      <c r="O6203">
        <v>130</v>
      </c>
      <c r="P6203" t="str">
        <f>IF(Table1[[#This Row],[score]]&gt;=8.5,"High",IF(Table1[[#This Row],[score]]&gt;=7,"Medium","Low"))</f>
        <v>Medium</v>
      </c>
      <c r="Q6203" s="5">
        <f>Table1[[#This Row],[gross]]-Table1[[#This Row],[budget]]</f>
        <v>628680968</v>
      </c>
      <c r="R6203" s="5" t="str">
        <f>IF(Table1[[#This Row],[Profit]]&gt;0,"Profit","Loss")</f>
        <v>Profit</v>
      </c>
      <c r="S6203" s="6" t="str">
        <f>FLOOR(Table1[[#This Row],[year]]-1900,10)+1900 &amp; "-" &amp; FLOOR(Table1[[#This Row],[year]]-1890,10)+1900</f>
        <v>2010-2020</v>
      </c>
      <c r="T6203" s="14" t="s">
        <v>21835</v>
      </c>
      <c r="AB6203" s="14"/>
    </row>
    <row r="6204" spans="1:28" hidden="1" x14ac:dyDescent="0.3">
      <c r="A6204" t="s">
        <v>18102</v>
      </c>
      <c r="B6204" t="s">
        <v>337</v>
      </c>
      <c r="C6204" t="s">
        <v>390</v>
      </c>
      <c r="D6204">
        <v>2013</v>
      </c>
      <c r="E6204" t="s">
        <v>18103</v>
      </c>
      <c r="F6204">
        <v>7.2</v>
      </c>
      <c r="G6204">
        <v>332000</v>
      </c>
      <c r="H6204" t="s">
        <v>18104</v>
      </c>
      <c r="I6204" t="s">
        <v>18104</v>
      </c>
      <c r="J6204" t="s">
        <v>4868</v>
      </c>
      <c r="K6204" t="s">
        <v>30</v>
      </c>
      <c r="L6204">
        <v>200000000</v>
      </c>
      <c r="M6204">
        <v>743559645</v>
      </c>
      <c r="N6204" t="s">
        <v>1708</v>
      </c>
      <c r="O6204">
        <v>104</v>
      </c>
      <c r="P6204" t="str">
        <f>IF(Table1[[#This Row],[score]]&gt;=8.5,"High",IF(Table1[[#This Row],[score]]&gt;=7,"Medium","Low"))</f>
        <v>Medium</v>
      </c>
      <c r="Q6204" s="5">
        <f>Table1[[#This Row],[gross]]-Table1[[#This Row],[budget]]</f>
        <v>543559645</v>
      </c>
      <c r="R6204" s="5" t="str">
        <f>IF(Table1[[#This Row],[Profit]]&gt;0,"Profit","Loss")</f>
        <v>Profit</v>
      </c>
      <c r="S6204" s="6" t="str">
        <f>FLOOR(Table1[[#This Row],[year]]-1900,10)+1900 &amp; "-" &amp; FLOOR(Table1[[#This Row],[year]]-1890,10)+1900</f>
        <v>2010-2020</v>
      </c>
      <c r="T6204" s="14" t="s">
        <v>21835</v>
      </c>
      <c r="AB6204" s="14"/>
    </row>
    <row r="6205" spans="1:28" hidden="1" x14ac:dyDescent="0.3">
      <c r="A6205" t="s">
        <v>18062</v>
      </c>
      <c r="B6205" t="s">
        <v>1974</v>
      </c>
      <c r="C6205" t="s">
        <v>17</v>
      </c>
      <c r="D6205">
        <v>2013</v>
      </c>
      <c r="E6205" t="s">
        <v>18063</v>
      </c>
      <c r="F6205">
        <v>7.7</v>
      </c>
      <c r="G6205">
        <v>784000</v>
      </c>
      <c r="H6205" t="s">
        <v>6174</v>
      </c>
      <c r="I6205" t="s">
        <v>6174</v>
      </c>
      <c r="J6205" t="s">
        <v>8508</v>
      </c>
      <c r="K6205" t="s">
        <v>22</v>
      </c>
      <c r="L6205">
        <v>100000000</v>
      </c>
      <c r="M6205">
        <v>723192705</v>
      </c>
      <c r="N6205" t="s">
        <v>23</v>
      </c>
      <c r="O6205">
        <v>91</v>
      </c>
      <c r="P6205" t="str">
        <f>IF(Table1[[#This Row],[score]]&gt;=8.5,"High",IF(Table1[[#This Row],[score]]&gt;=7,"Medium","Low"))</f>
        <v>Medium</v>
      </c>
      <c r="Q6205" s="5">
        <f>Table1[[#This Row],[gross]]-Table1[[#This Row],[budget]]</f>
        <v>623192705</v>
      </c>
      <c r="R6205" s="5" t="str">
        <f>IF(Table1[[#This Row],[Profit]]&gt;0,"Profit","Loss")</f>
        <v>Profit</v>
      </c>
      <c r="S6205" s="6" t="str">
        <f>FLOOR(Table1[[#This Row],[year]]-1900,10)+1900 &amp; "-" &amp; FLOOR(Table1[[#This Row],[year]]-1890,10)+1900</f>
        <v>2010-2020</v>
      </c>
      <c r="T6205" s="14" t="s">
        <v>21835</v>
      </c>
      <c r="AB6205" s="14"/>
    </row>
    <row r="6206" spans="1:28" hidden="1" x14ac:dyDescent="0.3">
      <c r="A6206" t="s">
        <v>18069</v>
      </c>
      <c r="B6206" t="s">
        <v>1974</v>
      </c>
      <c r="C6206" t="s">
        <v>34</v>
      </c>
      <c r="D6206">
        <v>2013</v>
      </c>
      <c r="E6206" t="s">
        <v>18070</v>
      </c>
      <c r="F6206">
        <v>7</v>
      </c>
      <c r="G6206">
        <v>721000</v>
      </c>
      <c r="H6206" t="s">
        <v>13413</v>
      </c>
      <c r="I6206" t="s">
        <v>5804</v>
      </c>
      <c r="J6206" t="s">
        <v>17020</v>
      </c>
      <c r="K6206" t="s">
        <v>30</v>
      </c>
      <c r="L6206">
        <v>225000000</v>
      </c>
      <c r="M6206">
        <v>668045518</v>
      </c>
      <c r="N6206" t="s">
        <v>23</v>
      </c>
      <c r="O6206">
        <v>143</v>
      </c>
      <c r="P6206" t="str">
        <f>IF(Table1[[#This Row],[score]]&gt;=8.5,"High",IF(Table1[[#This Row],[score]]&gt;=7,"Medium","Low"))</f>
        <v>Medium</v>
      </c>
      <c r="Q6206" s="5">
        <f>Table1[[#This Row],[gross]]-Table1[[#This Row],[budget]]</f>
        <v>443045518</v>
      </c>
      <c r="R6206" s="5" t="str">
        <f>IF(Table1[[#This Row],[Profit]]&gt;0,"Profit","Loss")</f>
        <v>Profit</v>
      </c>
      <c r="S6206" s="6" t="str">
        <f>FLOOR(Table1[[#This Row],[year]]-1900,10)+1900 &amp; "-" &amp; FLOOR(Table1[[#This Row],[year]]-1890,10)+1900</f>
        <v>2010-2020</v>
      </c>
      <c r="T6206" s="14" t="s">
        <v>21835</v>
      </c>
      <c r="AB6206" s="14"/>
    </row>
    <row r="6207" spans="1:28" hidden="1" x14ac:dyDescent="0.3">
      <c r="A6207" t="s">
        <v>18054</v>
      </c>
      <c r="B6207" t="s">
        <v>1974</v>
      </c>
      <c r="C6207" t="s">
        <v>34</v>
      </c>
      <c r="D6207">
        <v>2013</v>
      </c>
      <c r="E6207" t="s">
        <v>17931</v>
      </c>
      <c r="F6207">
        <v>6.8</v>
      </c>
      <c r="G6207">
        <v>618000</v>
      </c>
      <c r="H6207" t="s">
        <v>18055</v>
      </c>
      <c r="I6207" t="s">
        <v>18056</v>
      </c>
      <c r="J6207" t="s">
        <v>16969</v>
      </c>
      <c r="K6207" t="s">
        <v>30</v>
      </c>
      <c r="L6207">
        <v>170000000</v>
      </c>
      <c r="M6207">
        <v>644783140</v>
      </c>
      <c r="N6207" t="s">
        <v>17483</v>
      </c>
      <c r="O6207">
        <v>112</v>
      </c>
      <c r="P6207" t="str">
        <f>IF(Table1[[#This Row],[score]]&gt;=8.5,"High",IF(Table1[[#This Row],[score]]&gt;=7,"Medium","Low"))</f>
        <v>Low</v>
      </c>
      <c r="Q6207" s="5">
        <f>Table1[[#This Row],[gross]]-Table1[[#This Row],[budget]]</f>
        <v>474783140</v>
      </c>
      <c r="R6207" s="5" t="str">
        <f>IF(Table1[[#This Row],[Profit]]&gt;0,"Profit","Loss")</f>
        <v>Profit</v>
      </c>
      <c r="S6207" s="6" t="str">
        <f>FLOOR(Table1[[#This Row],[year]]-1900,10)+1900 &amp; "-" &amp; FLOOR(Table1[[#This Row],[year]]-1890,10)+1900</f>
        <v>2010-2020</v>
      </c>
      <c r="T6207" s="14" t="s">
        <v>21835</v>
      </c>
      <c r="AB6207" s="14"/>
    </row>
    <row r="6208" spans="1:28" hidden="1" x14ac:dyDescent="0.3">
      <c r="A6208" t="s">
        <v>18131</v>
      </c>
      <c r="B6208" t="s">
        <v>33</v>
      </c>
      <c r="C6208" t="s">
        <v>390</v>
      </c>
      <c r="D6208">
        <v>2013</v>
      </c>
      <c r="E6208" t="s">
        <v>17581</v>
      </c>
      <c r="F6208">
        <v>7.2</v>
      </c>
      <c r="G6208">
        <v>199000</v>
      </c>
      <c r="H6208" t="s">
        <v>18132</v>
      </c>
      <c r="I6208" t="s">
        <v>12317</v>
      </c>
      <c r="J6208" t="s">
        <v>1519</v>
      </c>
      <c r="K6208" t="s">
        <v>30</v>
      </c>
      <c r="L6208">
        <v>135000000</v>
      </c>
      <c r="M6208">
        <v>587205319</v>
      </c>
      <c r="N6208" t="s">
        <v>10077</v>
      </c>
      <c r="O6208">
        <v>98</v>
      </c>
      <c r="P6208" t="str">
        <f>IF(Table1[[#This Row],[score]]&gt;=8.5,"High",IF(Table1[[#This Row],[score]]&gt;=7,"Medium","Low"))</f>
        <v>Medium</v>
      </c>
      <c r="Q6208" s="5">
        <f>Table1[[#This Row],[gross]]-Table1[[#This Row],[budget]]</f>
        <v>452205319</v>
      </c>
      <c r="R6208" s="5" t="str">
        <f>IF(Table1[[#This Row],[Profit]]&gt;0,"Profit","Loss")</f>
        <v>Profit</v>
      </c>
      <c r="S6208" s="6" t="str">
        <f>FLOOR(Table1[[#This Row],[year]]-1900,10)+1900 &amp; "-" &amp; FLOOR(Table1[[#This Row],[year]]-1890,10)+1900</f>
        <v>2010-2020</v>
      </c>
      <c r="T6208" s="14" t="s">
        <v>21835</v>
      </c>
      <c r="AB6208" s="14"/>
    </row>
    <row r="6209" spans="1:28" hidden="1" x14ac:dyDescent="0.3">
      <c r="A6209" t="s">
        <v>18122</v>
      </c>
      <c r="B6209" t="s">
        <v>1974</v>
      </c>
      <c r="C6209" t="s">
        <v>34</v>
      </c>
      <c r="D6209">
        <v>2013</v>
      </c>
      <c r="E6209" t="s">
        <v>18103</v>
      </c>
      <c r="F6209">
        <v>7</v>
      </c>
      <c r="G6209">
        <v>618000</v>
      </c>
      <c r="H6209" t="s">
        <v>11822</v>
      </c>
      <c r="I6209" t="s">
        <v>14996</v>
      </c>
      <c r="J6209" t="s">
        <v>6471</v>
      </c>
      <c r="K6209" t="s">
        <v>30</v>
      </c>
      <c r="L6209">
        <v>190000000</v>
      </c>
      <c r="M6209">
        <v>540455876</v>
      </c>
      <c r="N6209" t="s">
        <v>44</v>
      </c>
      <c r="O6209">
        <v>116</v>
      </c>
      <c r="P6209" t="str">
        <f>IF(Table1[[#This Row],[score]]&gt;=8.5,"High",IF(Table1[[#This Row],[score]]&gt;=7,"Medium","Low"))</f>
        <v>Medium</v>
      </c>
      <c r="Q6209" s="5">
        <f>Table1[[#This Row],[gross]]-Table1[[#This Row],[budget]]</f>
        <v>350455876</v>
      </c>
      <c r="R6209" s="5" t="str">
        <f>IF(Table1[[#This Row],[Profit]]&gt;0,"Profit","Loss")</f>
        <v>Profit</v>
      </c>
      <c r="S6209" s="6" t="str">
        <f>FLOOR(Table1[[#This Row],[year]]-1900,10)+1900 &amp; "-" &amp; FLOOR(Table1[[#This Row],[year]]-1890,10)+1900</f>
        <v>2010-2020</v>
      </c>
      <c r="T6209" s="14" t="s">
        <v>21835</v>
      </c>
      <c r="AB6209" s="14"/>
    </row>
    <row r="6210" spans="1:28" hidden="1" x14ac:dyDescent="0.3">
      <c r="A6210" t="s">
        <v>18158</v>
      </c>
      <c r="B6210" t="s">
        <v>33</v>
      </c>
      <c r="C6210" t="s">
        <v>25</v>
      </c>
      <c r="D6210">
        <v>2013</v>
      </c>
      <c r="E6210" t="s">
        <v>18159</v>
      </c>
      <c r="F6210">
        <v>6.3</v>
      </c>
      <c r="G6210">
        <v>201000</v>
      </c>
      <c r="H6210" t="s">
        <v>502</v>
      </c>
      <c r="I6210" t="s">
        <v>11247</v>
      </c>
      <c r="J6210" t="s">
        <v>12772</v>
      </c>
      <c r="K6210" t="s">
        <v>30</v>
      </c>
      <c r="L6210">
        <v>215000000</v>
      </c>
      <c r="M6210">
        <v>493311825</v>
      </c>
      <c r="N6210" t="s">
        <v>1708</v>
      </c>
      <c r="O6210">
        <v>130</v>
      </c>
      <c r="P6210" t="str">
        <f>IF(Table1[[#This Row],[score]]&gt;=8.5,"High",IF(Table1[[#This Row],[score]]&gt;=7,"Medium","Low"))</f>
        <v>Low</v>
      </c>
      <c r="Q6210" s="5">
        <f>Table1[[#This Row],[gross]]-Table1[[#This Row],[budget]]</f>
        <v>278311825</v>
      </c>
      <c r="R6210" s="5" t="str">
        <f>IF(Table1[[#This Row],[Profit]]&gt;0,"Profit","Loss")</f>
        <v>Profit</v>
      </c>
      <c r="S6210" s="6" t="str">
        <f>FLOOR(Table1[[#This Row],[year]]-1900,10)+1900 &amp; "-" &amp; FLOOR(Table1[[#This Row],[year]]-1890,10)+1900</f>
        <v>2010-2020</v>
      </c>
      <c r="T6210" s="14" t="s">
        <v>21835</v>
      </c>
      <c r="AB6210" s="14"/>
    </row>
    <row r="6211" spans="1:28" hidden="1" x14ac:dyDescent="0.3">
      <c r="A6211" t="s">
        <v>18114</v>
      </c>
      <c r="B6211" t="s">
        <v>1974</v>
      </c>
      <c r="C6211" t="s">
        <v>34</v>
      </c>
      <c r="D6211">
        <v>2013</v>
      </c>
      <c r="E6211" t="s">
        <v>18115</v>
      </c>
      <c r="F6211">
        <v>7.7</v>
      </c>
      <c r="G6211">
        <v>468000</v>
      </c>
      <c r="H6211" t="s">
        <v>6286</v>
      </c>
      <c r="I6211" t="s">
        <v>14053</v>
      </c>
      <c r="J6211" t="s">
        <v>15596</v>
      </c>
      <c r="K6211" t="s">
        <v>30</v>
      </c>
      <c r="L6211">
        <v>190000000</v>
      </c>
      <c r="M6211">
        <v>467365246</v>
      </c>
      <c r="N6211" t="s">
        <v>44</v>
      </c>
      <c r="O6211">
        <v>132</v>
      </c>
      <c r="P6211" t="str">
        <f>IF(Table1[[#This Row],[score]]&gt;=8.5,"High",IF(Table1[[#This Row],[score]]&gt;=7,"Medium","Low"))</f>
        <v>Medium</v>
      </c>
      <c r="Q6211" s="5">
        <f>Table1[[#This Row],[gross]]-Table1[[#This Row],[budget]]</f>
        <v>277365246</v>
      </c>
      <c r="R6211" s="5" t="str">
        <f>IF(Table1[[#This Row],[Profit]]&gt;0,"Profit","Loss")</f>
        <v>Profit</v>
      </c>
      <c r="S6211" s="6" t="str">
        <f>FLOOR(Table1[[#This Row],[year]]-1900,10)+1900 &amp; "-" &amp; FLOOR(Table1[[#This Row],[year]]-1890,10)+1900</f>
        <v>2010-2020</v>
      </c>
      <c r="T6211" s="14" t="s">
        <v>21835</v>
      </c>
      <c r="AB6211" s="14"/>
    </row>
    <row r="6212" spans="1:28" hidden="1" x14ac:dyDescent="0.3">
      <c r="A6212" t="s">
        <v>18193</v>
      </c>
      <c r="B6212" t="s">
        <v>1974</v>
      </c>
      <c r="C6212" t="s">
        <v>34</v>
      </c>
      <c r="D6212">
        <v>2013</v>
      </c>
      <c r="E6212" t="s">
        <v>18137</v>
      </c>
      <c r="F6212">
        <v>6.7</v>
      </c>
      <c r="G6212">
        <v>439000</v>
      </c>
      <c r="H6212" t="s">
        <v>8728</v>
      </c>
      <c r="I6212" t="s">
        <v>15773</v>
      </c>
      <c r="J6212" t="s">
        <v>13344</v>
      </c>
      <c r="K6212" t="s">
        <v>30</v>
      </c>
      <c r="L6212">
        <v>120000000</v>
      </c>
      <c r="M6212">
        <v>414828246</v>
      </c>
      <c r="N6212" t="s">
        <v>180</v>
      </c>
      <c r="O6212">
        <v>126</v>
      </c>
      <c r="P6212" t="str">
        <f>IF(Table1[[#This Row],[score]]&gt;=8.5,"High",IF(Table1[[#This Row],[score]]&gt;=7,"Medium","Low"))</f>
        <v>Low</v>
      </c>
      <c r="Q6212" s="5">
        <f>Table1[[#This Row],[gross]]-Table1[[#This Row],[budget]]</f>
        <v>294828246</v>
      </c>
      <c r="R6212" s="5" t="str">
        <f>IF(Table1[[#This Row],[Profit]]&gt;0,"Profit","Loss")</f>
        <v>Profit</v>
      </c>
      <c r="S6212" s="6" t="str">
        <f>FLOOR(Table1[[#This Row],[year]]-1900,10)+1900 &amp; "-" &amp; FLOOR(Table1[[#This Row],[year]]-1890,10)+1900</f>
        <v>2010-2020</v>
      </c>
      <c r="T6212" s="14" t="s">
        <v>21835</v>
      </c>
      <c r="AB6212" s="14"/>
    </row>
    <row r="6213" spans="1:28" hidden="1" x14ac:dyDescent="0.3">
      <c r="A6213" t="s">
        <v>18130</v>
      </c>
      <c r="B6213" t="s">
        <v>1974</v>
      </c>
      <c r="C6213" t="s">
        <v>34</v>
      </c>
      <c r="D6213">
        <v>2013</v>
      </c>
      <c r="E6213" t="s">
        <v>18059</v>
      </c>
      <c r="F6213">
        <v>6.9</v>
      </c>
      <c r="G6213">
        <v>475000</v>
      </c>
      <c r="H6213" t="s">
        <v>7478</v>
      </c>
      <c r="I6213" t="s">
        <v>16513</v>
      </c>
      <c r="J6213" t="s">
        <v>16565</v>
      </c>
      <c r="K6213" t="s">
        <v>30</v>
      </c>
      <c r="L6213">
        <v>190000000</v>
      </c>
      <c r="M6213">
        <v>411002906</v>
      </c>
      <c r="N6213" t="s">
        <v>23</v>
      </c>
      <c r="O6213">
        <v>131</v>
      </c>
      <c r="P6213" t="str">
        <f>IF(Table1[[#This Row],[score]]&gt;=8.5,"High",IF(Table1[[#This Row],[score]]&gt;=7,"Medium","Low"))</f>
        <v>Low</v>
      </c>
      <c r="Q6213" s="5">
        <f>Table1[[#This Row],[gross]]-Table1[[#This Row],[budget]]</f>
        <v>221002906</v>
      </c>
      <c r="R6213" s="5" t="str">
        <f>IF(Table1[[#This Row],[Profit]]&gt;0,"Profit","Loss")</f>
        <v>Profit</v>
      </c>
      <c r="S6213" s="6" t="str">
        <f>FLOOR(Table1[[#This Row],[year]]-1900,10)+1900 &amp; "-" &amp; FLOOR(Table1[[#This Row],[year]]-1890,10)+1900</f>
        <v>2010-2020</v>
      </c>
      <c r="T6213" s="14" t="s">
        <v>21835</v>
      </c>
      <c r="AB6213" s="14"/>
    </row>
    <row r="6214" spans="1:28" hidden="1" x14ac:dyDescent="0.3">
      <c r="A6214" t="s">
        <v>18044</v>
      </c>
      <c r="B6214" t="s">
        <v>16</v>
      </c>
      <c r="C6214" t="s">
        <v>63</v>
      </c>
      <c r="D6214">
        <v>2013</v>
      </c>
      <c r="E6214" t="s">
        <v>18045</v>
      </c>
      <c r="F6214">
        <v>8.1999999999999993</v>
      </c>
      <c r="G6214">
        <v>1200000</v>
      </c>
      <c r="H6214" t="s">
        <v>65</v>
      </c>
      <c r="I6214" t="s">
        <v>14158</v>
      </c>
      <c r="J6214" t="s">
        <v>8428</v>
      </c>
      <c r="K6214" t="s">
        <v>30</v>
      </c>
      <c r="L6214" s="5">
        <v>100000000</v>
      </c>
      <c r="M6214" s="5">
        <v>392000694</v>
      </c>
      <c r="N6214" t="s">
        <v>18046</v>
      </c>
      <c r="O6214">
        <v>180</v>
      </c>
      <c r="P6214" t="str">
        <f>IF(Table1[[#This Row],[score]]&gt;=8.5,"High",IF(Table1[[#This Row],[score]]&gt;=7,"Medium","Low"))</f>
        <v>Medium</v>
      </c>
      <c r="Q6214" s="5">
        <f>Table1[[#This Row],[gross]]-Table1[[#This Row],[budget]]</f>
        <v>292000694</v>
      </c>
      <c r="R6214" s="5" t="str">
        <f>IF(Table1[[#This Row],[Profit]]&gt;0,"Profit","Loss")</f>
        <v>Profit</v>
      </c>
      <c r="S6214" s="6" t="str">
        <f>FLOOR(Table1[[#This Row],[year]]-1900,10)+1900 &amp; "-" &amp; FLOOR(Table1[[#This Row],[year]]-1890,10)+1900</f>
        <v>2010-2020</v>
      </c>
      <c r="T6214" s="14" t="s">
        <v>21835</v>
      </c>
      <c r="AB6214" s="14"/>
    </row>
    <row r="6215" spans="1:28" hidden="1" x14ac:dyDescent="0.3">
      <c r="A6215" t="s">
        <v>18124</v>
      </c>
      <c r="B6215" t="s">
        <v>1974</v>
      </c>
      <c r="C6215" t="s">
        <v>34</v>
      </c>
      <c r="D6215">
        <v>2013</v>
      </c>
      <c r="E6215" t="s">
        <v>18125</v>
      </c>
      <c r="F6215">
        <v>5.8</v>
      </c>
      <c r="G6215">
        <v>176000</v>
      </c>
      <c r="H6215" t="s">
        <v>15603</v>
      </c>
      <c r="I6215" t="s">
        <v>13838</v>
      </c>
      <c r="J6215" t="s">
        <v>12339</v>
      </c>
      <c r="K6215" t="s">
        <v>30</v>
      </c>
      <c r="L6215">
        <v>130000000</v>
      </c>
      <c r="M6215">
        <v>375740705</v>
      </c>
      <c r="N6215" t="s">
        <v>44</v>
      </c>
      <c r="O6215">
        <v>110</v>
      </c>
      <c r="P6215" t="str">
        <f>IF(Table1[[#This Row],[score]]&gt;=8.5,"High",IF(Table1[[#This Row],[score]]&gt;=7,"Medium","Low"))</f>
        <v>Low</v>
      </c>
      <c r="Q6215" s="5">
        <f>Table1[[#This Row],[gross]]-Table1[[#This Row],[budget]]</f>
        <v>245740705</v>
      </c>
      <c r="R6215" s="5" t="str">
        <f>IF(Table1[[#This Row],[Profit]]&gt;0,"Profit","Loss")</f>
        <v>Profit</v>
      </c>
      <c r="S6215" s="6" t="str">
        <f>FLOOR(Table1[[#This Row],[year]]-1900,10)+1900 &amp; "-" &amp; FLOOR(Table1[[#This Row],[year]]-1890,10)+1900</f>
        <v>2010-2020</v>
      </c>
      <c r="T6215" s="14" t="s">
        <v>21835</v>
      </c>
      <c r="AB6215" s="14"/>
    </row>
    <row r="6216" spans="1:28" hidden="1" x14ac:dyDescent="0.3">
      <c r="A6216" t="s">
        <v>18325</v>
      </c>
      <c r="B6216" t="s">
        <v>16</v>
      </c>
      <c r="C6216" t="s">
        <v>41</v>
      </c>
      <c r="D6216">
        <v>2013</v>
      </c>
      <c r="E6216" t="s">
        <v>18326</v>
      </c>
      <c r="F6216">
        <v>5.8</v>
      </c>
      <c r="G6216">
        <v>299000</v>
      </c>
      <c r="H6216" t="s">
        <v>11171</v>
      </c>
      <c r="I6216" t="s">
        <v>11171</v>
      </c>
      <c r="J6216" t="s">
        <v>17042</v>
      </c>
      <c r="K6216" t="s">
        <v>30</v>
      </c>
      <c r="L6216">
        <v>103000000</v>
      </c>
      <c r="M6216">
        <v>362000072</v>
      </c>
      <c r="N6216" t="s">
        <v>17608</v>
      </c>
      <c r="O6216">
        <v>100</v>
      </c>
      <c r="P6216" t="str">
        <f>IF(Table1[[#This Row],[score]]&gt;=8.5,"High",IF(Table1[[#This Row],[score]]&gt;=7,"Medium","Low"))</f>
        <v>Low</v>
      </c>
      <c r="Q6216" s="5">
        <f>Table1[[#This Row],[gross]]-Table1[[#This Row],[budget]]</f>
        <v>259000072</v>
      </c>
      <c r="R6216" s="5" t="str">
        <f>IF(Table1[[#This Row],[Profit]]&gt;0,"Profit","Loss")</f>
        <v>Profit</v>
      </c>
      <c r="S6216" s="6" t="str">
        <f>FLOOR(Table1[[#This Row],[year]]-1900,10)+1900 &amp; "-" &amp; FLOOR(Table1[[#This Row],[year]]-1890,10)+1900</f>
        <v>2010-2020</v>
      </c>
      <c r="T6216" s="14" t="s">
        <v>21835</v>
      </c>
      <c r="AB6216" s="14"/>
    </row>
    <row r="6217" spans="1:28" hidden="1" x14ac:dyDescent="0.3">
      <c r="A6217" t="s">
        <v>18094</v>
      </c>
      <c r="B6217" t="s">
        <v>1974</v>
      </c>
      <c r="C6217" t="s">
        <v>17</v>
      </c>
      <c r="D6217">
        <v>2013</v>
      </c>
      <c r="E6217" t="s">
        <v>17655</v>
      </c>
      <c r="F6217">
        <v>7.2</v>
      </c>
      <c r="G6217">
        <v>494000</v>
      </c>
      <c r="H6217" t="s">
        <v>6911</v>
      </c>
      <c r="I6217" t="s">
        <v>6911</v>
      </c>
      <c r="J6217" t="s">
        <v>8428</v>
      </c>
      <c r="K6217" t="s">
        <v>248</v>
      </c>
      <c r="L6217">
        <v>105000000</v>
      </c>
      <c r="M6217">
        <v>353642274</v>
      </c>
      <c r="N6217" t="s">
        <v>23</v>
      </c>
      <c r="O6217">
        <v>143</v>
      </c>
      <c r="P6217" t="str">
        <f>IF(Table1[[#This Row],[score]]&gt;=8.5,"High",IF(Table1[[#This Row],[score]]&gt;=7,"Medium","Low"))</f>
        <v>Medium</v>
      </c>
      <c r="Q6217" s="5">
        <f>Table1[[#This Row],[gross]]-Table1[[#This Row],[budget]]</f>
        <v>248642274</v>
      </c>
      <c r="R6217" s="5" t="str">
        <f>IF(Table1[[#This Row],[Profit]]&gt;0,"Profit","Loss")</f>
        <v>Profit</v>
      </c>
      <c r="S6217" s="6" t="str">
        <f>FLOOR(Table1[[#This Row],[year]]-1900,10)+1900 &amp; "-" &amp; FLOOR(Table1[[#This Row],[year]]-1890,10)+1900</f>
        <v>2010-2020</v>
      </c>
      <c r="T6217" s="14" t="s">
        <v>21835</v>
      </c>
      <c r="AB6217" s="14"/>
    </row>
    <row r="6218" spans="1:28" hidden="1" x14ac:dyDescent="0.3">
      <c r="A6218" t="s">
        <v>18106</v>
      </c>
      <c r="B6218" t="s">
        <v>1974</v>
      </c>
      <c r="C6218" t="s">
        <v>104</v>
      </c>
      <c r="D6218">
        <v>2013</v>
      </c>
      <c r="E6218" t="s">
        <v>18107</v>
      </c>
      <c r="F6218">
        <v>7.2</v>
      </c>
      <c r="G6218">
        <v>612000</v>
      </c>
      <c r="H6218" t="s">
        <v>12350</v>
      </c>
      <c r="I6218" t="s">
        <v>7260</v>
      </c>
      <c r="J6218" t="s">
        <v>15943</v>
      </c>
      <c r="K6218" t="s">
        <v>30</v>
      </c>
      <c r="L6218">
        <v>75000000</v>
      </c>
      <c r="M6218">
        <v>351723989</v>
      </c>
      <c r="N6218" t="s">
        <v>9986</v>
      </c>
      <c r="O6218">
        <v>115</v>
      </c>
      <c r="P6218" t="str">
        <f>IF(Table1[[#This Row],[score]]&gt;=8.5,"High",IF(Table1[[#This Row],[score]]&gt;=7,"Medium","Low"))</f>
        <v>Medium</v>
      </c>
      <c r="Q6218" s="5">
        <f>Table1[[#This Row],[gross]]-Table1[[#This Row],[budget]]</f>
        <v>276723989</v>
      </c>
      <c r="R6218" s="5" t="str">
        <f>IF(Table1[[#This Row],[Profit]]&gt;0,"Profit","Loss")</f>
        <v>Profit</v>
      </c>
      <c r="S6218" s="6" t="str">
        <f>FLOOR(Table1[[#This Row],[year]]-1900,10)+1900 &amp; "-" &amp; FLOOR(Table1[[#This Row],[year]]-1890,10)+1900</f>
        <v>2010-2020</v>
      </c>
      <c r="T6218" s="14" t="s">
        <v>21835</v>
      </c>
      <c r="AB6218" s="14"/>
    </row>
    <row r="6219" spans="1:28" hidden="1" x14ac:dyDescent="0.3">
      <c r="A6219" t="s">
        <v>18418</v>
      </c>
      <c r="B6219" t="s">
        <v>33</v>
      </c>
      <c r="C6219" t="s">
        <v>390</v>
      </c>
      <c r="D6219">
        <v>2013</v>
      </c>
      <c r="E6219" t="s">
        <v>18419</v>
      </c>
      <c r="F6219">
        <v>5.3</v>
      </c>
      <c r="G6219">
        <v>39000</v>
      </c>
      <c r="H6219" t="s">
        <v>9467</v>
      </c>
      <c r="I6219" t="s">
        <v>11586</v>
      </c>
      <c r="J6219" t="s">
        <v>18420</v>
      </c>
      <c r="K6219" t="s">
        <v>30</v>
      </c>
      <c r="L6219">
        <v>105000000</v>
      </c>
      <c r="M6219">
        <v>347545360</v>
      </c>
      <c r="N6219" t="s">
        <v>31</v>
      </c>
      <c r="O6219">
        <v>105</v>
      </c>
      <c r="P6219" t="str">
        <f>IF(Table1[[#This Row],[score]]&gt;=8.5,"High",IF(Table1[[#This Row],[score]]&gt;=7,"Medium","Low"))</f>
        <v>Low</v>
      </c>
      <c r="Q6219" s="5">
        <f>Table1[[#This Row],[gross]]-Table1[[#This Row],[budget]]</f>
        <v>242545360</v>
      </c>
      <c r="R6219" s="5" t="str">
        <f>IF(Table1[[#This Row],[Profit]]&gt;0,"Profit","Loss")</f>
        <v>Profit</v>
      </c>
      <c r="S6219" s="6" t="str">
        <f>FLOOR(Table1[[#This Row],[year]]-1900,10)+1900 &amp; "-" &amp; FLOOR(Table1[[#This Row],[year]]-1890,10)+1900</f>
        <v>2010-2020</v>
      </c>
      <c r="T6219" s="14" t="s">
        <v>21835</v>
      </c>
      <c r="AB6219" s="14"/>
    </row>
    <row r="6220" spans="1:28" hidden="1" x14ac:dyDescent="0.3">
      <c r="A6220" t="s">
        <v>18049</v>
      </c>
      <c r="B6220" t="s">
        <v>16</v>
      </c>
      <c r="C6220" t="s">
        <v>52</v>
      </c>
      <c r="D6220">
        <v>2013</v>
      </c>
      <c r="E6220" t="s">
        <v>18050</v>
      </c>
      <c r="F6220">
        <v>7.5</v>
      </c>
      <c r="G6220">
        <v>464000</v>
      </c>
      <c r="H6220" t="s">
        <v>13350</v>
      </c>
      <c r="I6220" t="s">
        <v>18051</v>
      </c>
      <c r="J6220" t="s">
        <v>13934</v>
      </c>
      <c r="K6220" t="s">
        <v>30</v>
      </c>
      <c r="L6220">
        <v>20000000</v>
      </c>
      <c r="M6220">
        <v>320290989</v>
      </c>
      <c r="N6220" t="s">
        <v>2001</v>
      </c>
      <c r="O6220">
        <v>112</v>
      </c>
      <c r="P6220" t="str">
        <f>IF(Table1[[#This Row],[score]]&gt;=8.5,"High",IF(Table1[[#This Row],[score]]&gt;=7,"Medium","Low"))</f>
        <v>Medium</v>
      </c>
      <c r="Q6220" s="5">
        <f>Table1[[#This Row],[gross]]-Table1[[#This Row],[budget]]</f>
        <v>300290989</v>
      </c>
      <c r="R6220" s="5" t="str">
        <f>IF(Table1[[#This Row],[Profit]]&gt;0,"Profit","Loss")</f>
        <v>Profit</v>
      </c>
      <c r="S6220" s="6" t="str">
        <f>FLOOR(Table1[[#This Row],[year]]-1900,10)+1900 &amp; "-" &amp; FLOOR(Table1[[#This Row],[year]]-1890,10)+1900</f>
        <v>2010-2020</v>
      </c>
      <c r="T6220" s="14" t="s">
        <v>21835</v>
      </c>
      <c r="AB6220" s="14"/>
    </row>
    <row r="6221" spans="1:28" hidden="1" x14ac:dyDescent="0.3">
      <c r="A6221" t="s">
        <v>18188</v>
      </c>
      <c r="B6221" t="s">
        <v>16</v>
      </c>
      <c r="C6221" t="s">
        <v>34</v>
      </c>
      <c r="D6221">
        <v>2013</v>
      </c>
      <c r="E6221" t="s">
        <v>18189</v>
      </c>
      <c r="F6221">
        <v>5.3</v>
      </c>
      <c r="G6221">
        <v>201000</v>
      </c>
      <c r="H6221" t="s">
        <v>11827</v>
      </c>
      <c r="I6221" t="s">
        <v>10314</v>
      </c>
      <c r="J6221" t="s">
        <v>4412</v>
      </c>
      <c r="K6221" t="s">
        <v>30</v>
      </c>
      <c r="L6221">
        <v>92000000</v>
      </c>
      <c r="M6221">
        <v>304654182</v>
      </c>
      <c r="N6221" t="s">
        <v>180</v>
      </c>
      <c r="O6221">
        <v>98</v>
      </c>
      <c r="P6221" t="str">
        <f>IF(Table1[[#This Row],[score]]&gt;=8.5,"High",IF(Table1[[#This Row],[score]]&gt;=7,"Medium","Low"))</f>
        <v>Low</v>
      </c>
      <c r="Q6221" s="5">
        <f>Table1[[#This Row],[gross]]-Table1[[#This Row],[budget]]</f>
        <v>212654182</v>
      </c>
      <c r="R6221" s="5" t="str">
        <f>IF(Table1[[#This Row],[Profit]]&gt;0,"Profit","Loss")</f>
        <v>Profit</v>
      </c>
      <c r="S6221" s="6" t="str">
        <f>FLOOR(Table1[[#This Row],[year]]-1900,10)+1900 &amp; "-" &amp; FLOOR(Table1[[#This Row],[year]]-1890,10)+1900</f>
        <v>2010-2020</v>
      </c>
      <c r="T6221" s="14" t="s">
        <v>21835</v>
      </c>
      <c r="AB6221" s="14"/>
    </row>
    <row r="6222" spans="1:28" hidden="1" x14ac:dyDescent="0.3">
      <c r="A6222" t="s">
        <v>18108</v>
      </c>
      <c r="B6222" t="s">
        <v>1974</v>
      </c>
      <c r="C6222" t="s">
        <v>34</v>
      </c>
      <c r="D6222">
        <v>2013</v>
      </c>
      <c r="E6222" t="s">
        <v>17562</v>
      </c>
      <c r="F6222">
        <v>7</v>
      </c>
      <c r="G6222">
        <v>495000</v>
      </c>
      <c r="H6222" t="s">
        <v>16530</v>
      </c>
      <c r="I6222" t="s">
        <v>17390</v>
      </c>
      <c r="J6222" t="s">
        <v>1462</v>
      </c>
      <c r="K6222" t="s">
        <v>30</v>
      </c>
      <c r="L6222">
        <v>120000000</v>
      </c>
      <c r="M6222">
        <v>286168572</v>
      </c>
      <c r="N6222" t="s">
        <v>61</v>
      </c>
      <c r="O6222">
        <v>124</v>
      </c>
      <c r="P6222" t="str">
        <f>IF(Table1[[#This Row],[score]]&gt;=8.5,"High",IF(Table1[[#This Row],[score]]&gt;=7,"Medium","Low"))</f>
        <v>Medium</v>
      </c>
      <c r="Q6222" s="5">
        <f>Table1[[#This Row],[gross]]-Table1[[#This Row],[budget]]</f>
        <v>166168572</v>
      </c>
      <c r="R6222" s="5" t="str">
        <f>IF(Table1[[#This Row],[Profit]]&gt;0,"Profit","Loss")</f>
        <v>Profit</v>
      </c>
      <c r="S6222" s="6" t="str">
        <f>FLOOR(Table1[[#This Row],[year]]-1900,10)+1900 &amp; "-" &amp; FLOOR(Table1[[#This Row],[year]]-1890,10)+1900</f>
        <v>2010-2020</v>
      </c>
      <c r="T6222" s="14" t="s">
        <v>21835</v>
      </c>
      <c r="AB6222" s="14"/>
    </row>
    <row r="6223" spans="1:28" hidden="1" x14ac:dyDescent="0.3">
      <c r="A6223" t="s">
        <v>18141</v>
      </c>
      <c r="B6223" t="s">
        <v>16</v>
      </c>
      <c r="C6223" t="s">
        <v>34</v>
      </c>
      <c r="D6223">
        <v>2013</v>
      </c>
      <c r="E6223" t="s">
        <v>18142</v>
      </c>
      <c r="F6223">
        <v>6.6</v>
      </c>
      <c r="G6223">
        <v>426000</v>
      </c>
      <c r="H6223" t="s">
        <v>15951</v>
      </c>
      <c r="I6223" t="s">
        <v>15951</v>
      </c>
      <c r="J6223" t="s">
        <v>9441</v>
      </c>
      <c r="K6223" t="s">
        <v>30</v>
      </c>
      <c r="L6223">
        <v>115000000</v>
      </c>
      <c r="M6223">
        <v>286140700</v>
      </c>
      <c r="N6223" t="s">
        <v>2075</v>
      </c>
      <c r="O6223">
        <v>109</v>
      </c>
      <c r="P6223" t="str">
        <f>IF(Table1[[#This Row],[score]]&gt;=8.5,"High",IF(Table1[[#This Row],[score]]&gt;=7,"Medium","Low"))</f>
        <v>Low</v>
      </c>
      <c r="Q6223" s="5">
        <f>Table1[[#This Row],[gross]]-Table1[[#This Row],[budget]]</f>
        <v>171140700</v>
      </c>
      <c r="R6223" s="5" t="str">
        <f>IF(Table1[[#This Row],[Profit]]&gt;0,"Profit","Loss")</f>
        <v>Profit</v>
      </c>
      <c r="S6223" s="6" t="str">
        <f>FLOOR(Table1[[#This Row],[year]]-1900,10)+1900 &amp; "-" &amp; FLOOR(Table1[[#This Row],[year]]-1890,10)+1900</f>
        <v>2010-2020</v>
      </c>
      <c r="T6223" s="14" t="s">
        <v>21835</v>
      </c>
      <c r="AB6223" s="14"/>
    </row>
    <row r="6224" spans="1:28" hidden="1" x14ac:dyDescent="0.3">
      <c r="A6224" t="s">
        <v>18255</v>
      </c>
      <c r="B6224" t="s">
        <v>33</v>
      </c>
      <c r="C6224" t="s">
        <v>390</v>
      </c>
      <c r="D6224">
        <v>2013</v>
      </c>
      <c r="E6224" t="s">
        <v>18256</v>
      </c>
      <c r="F6224">
        <v>6.4</v>
      </c>
      <c r="G6224">
        <v>88000</v>
      </c>
      <c r="H6224" t="s">
        <v>18257</v>
      </c>
      <c r="I6224" t="s">
        <v>18258</v>
      </c>
      <c r="J6224" t="s">
        <v>12361</v>
      </c>
      <c r="K6224" t="s">
        <v>30</v>
      </c>
      <c r="L6224">
        <v>135000000</v>
      </c>
      <c r="M6224">
        <v>282570682</v>
      </c>
      <c r="N6224" t="s">
        <v>10077</v>
      </c>
      <c r="O6224">
        <v>96</v>
      </c>
      <c r="P6224" t="str">
        <f>IF(Table1[[#This Row],[score]]&gt;=8.5,"High",IF(Table1[[#This Row],[score]]&gt;=7,"Medium","Low"))</f>
        <v>Low</v>
      </c>
      <c r="Q6224" s="5">
        <f>Table1[[#This Row],[gross]]-Table1[[#This Row],[budget]]</f>
        <v>147570682</v>
      </c>
      <c r="R6224" s="5" t="str">
        <f>IF(Table1[[#This Row],[Profit]]&gt;0,"Profit","Loss")</f>
        <v>Profit</v>
      </c>
      <c r="S6224" s="6" t="str">
        <f>FLOOR(Table1[[#This Row],[year]]-1900,10)+1900 &amp; "-" &amp; FLOOR(Table1[[#This Row],[year]]-1890,10)+1900</f>
        <v>2010-2020</v>
      </c>
      <c r="T6224" s="14" t="s">
        <v>21835</v>
      </c>
      <c r="AB6224" s="14"/>
    </row>
    <row r="6225" spans="1:28" hidden="1" x14ac:dyDescent="0.3">
      <c r="A6225" t="s">
        <v>18353</v>
      </c>
      <c r="B6225" t="s">
        <v>33</v>
      </c>
      <c r="C6225" t="s">
        <v>390</v>
      </c>
      <c r="D6225">
        <v>2013</v>
      </c>
      <c r="E6225" t="s">
        <v>18101</v>
      </c>
      <c r="F6225">
        <v>6.4</v>
      </c>
      <c r="G6225">
        <v>94000</v>
      </c>
      <c r="H6225" t="s">
        <v>18354</v>
      </c>
      <c r="I6225" t="s">
        <v>18355</v>
      </c>
      <c r="J6225" t="s">
        <v>18356</v>
      </c>
      <c r="K6225" t="s">
        <v>30</v>
      </c>
      <c r="L6225">
        <v>78000000</v>
      </c>
      <c r="M6225">
        <v>274325949</v>
      </c>
      <c r="N6225" t="s">
        <v>31</v>
      </c>
      <c r="O6225">
        <v>95</v>
      </c>
      <c r="P6225" t="str">
        <f>IF(Table1[[#This Row],[score]]&gt;=8.5,"High",IF(Table1[[#This Row],[score]]&gt;=7,"Medium","Low"))</f>
        <v>Low</v>
      </c>
      <c r="Q6225" s="5">
        <f>Table1[[#This Row],[gross]]-Table1[[#This Row],[budget]]</f>
        <v>196325949</v>
      </c>
      <c r="R6225" s="5" t="str">
        <f>IF(Table1[[#This Row],[Profit]]&gt;0,"Profit","Loss")</f>
        <v>Profit</v>
      </c>
      <c r="S6225" s="6" t="str">
        <f>FLOOR(Table1[[#This Row],[year]]-1900,10)+1900 &amp; "-" &amp; FLOOR(Table1[[#This Row],[year]]-1890,10)+1900</f>
        <v>2010-2020</v>
      </c>
      <c r="T6225" s="14" t="s">
        <v>21835</v>
      </c>
      <c r="AB6225" s="14"/>
    </row>
    <row r="6226" spans="1:28" hidden="1" x14ac:dyDescent="0.3">
      <c r="A6226" t="s">
        <v>18087</v>
      </c>
      <c r="B6226" t="s">
        <v>16</v>
      </c>
      <c r="C6226" t="s">
        <v>41</v>
      </c>
      <c r="D6226">
        <v>2013</v>
      </c>
      <c r="E6226" t="s">
        <v>18088</v>
      </c>
      <c r="F6226">
        <v>7</v>
      </c>
      <c r="G6226">
        <v>415000</v>
      </c>
      <c r="H6226" t="s">
        <v>13327</v>
      </c>
      <c r="I6226" t="s">
        <v>18089</v>
      </c>
      <c r="J6226" t="s">
        <v>17417</v>
      </c>
      <c r="K6226" t="s">
        <v>30</v>
      </c>
      <c r="L6226">
        <v>37000000</v>
      </c>
      <c r="M6226">
        <v>269994119</v>
      </c>
      <c r="N6226" t="s">
        <v>2001</v>
      </c>
      <c r="O6226">
        <v>110</v>
      </c>
      <c r="P6226" t="str">
        <f>IF(Table1[[#This Row],[score]]&gt;=8.5,"High",IF(Table1[[#This Row],[score]]&gt;=7,"Medium","Low"))</f>
        <v>Medium</v>
      </c>
      <c r="Q6226" s="5">
        <f>Table1[[#This Row],[gross]]-Table1[[#This Row],[budget]]</f>
        <v>232994119</v>
      </c>
      <c r="R6226" s="5" t="str">
        <f>IF(Table1[[#This Row],[Profit]]&gt;0,"Profit","Loss")</f>
        <v>Profit</v>
      </c>
      <c r="S6226" s="6" t="str">
        <f>FLOOR(Table1[[#This Row],[year]]-1900,10)+1900 &amp; "-" &amp; FLOOR(Table1[[#This Row],[year]]-1890,10)+1900</f>
        <v>2010-2020</v>
      </c>
      <c r="T6226" s="14" t="s">
        <v>21835</v>
      </c>
      <c r="AB6226" s="14"/>
    </row>
    <row r="6227" spans="1:28" hidden="1" x14ac:dyDescent="0.3">
      <c r="A6227" t="s">
        <v>18363</v>
      </c>
      <c r="B6227" t="s">
        <v>33</v>
      </c>
      <c r="C6227" t="s">
        <v>390</v>
      </c>
      <c r="D6227">
        <v>2013</v>
      </c>
      <c r="E6227" t="s">
        <v>18061</v>
      </c>
      <c r="F6227">
        <v>6.7</v>
      </c>
      <c r="G6227">
        <v>101000</v>
      </c>
      <c r="H6227" t="s">
        <v>12308</v>
      </c>
      <c r="I6227" t="s">
        <v>9461</v>
      </c>
      <c r="J6227" t="s">
        <v>16707</v>
      </c>
      <c r="K6227" t="s">
        <v>30</v>
      </c>
      <c r="L6227">
        <v>100000000</v>
      </c>
      <c r="M6227">
        <v>268426634</v>
      </c>
      <c r="N6227" t="s">
        <v>13981</v>
      </c>
      <c r="O6227">
        <v>102</v>
      </c>
      <c r="P6227" t="str">
        <f>IF(Table1[[#This Row],[score]]&gt;=8.5,"High",IF(Table1[[#This Row],[score]]&gt;=7,"Medium","Low"))</f>
        <v>Low</v>
      </c>
      <c r="Q6227" s="5">
        <f>Table1[[#This Row],[gross]]-Table1[[#This Row],[budget]]</f>
        <v>168426634</v>
      </c>
      <c r="R6227" s="5" t="str">
        <f>IF(Table1[[#This Row],[Profit]]&gt;0,"Profit","Loss")</f>
        <v>Profit</v>
      </c>
      <c r="S6227" s="6" t="str">
        <f>FLOOR(Table1[[#This Row],[year]]-1900,10)+1900 &amp; "-" &amp; FLOOR(Table1[[#This Row],[year]]-1890,10)+1900</f>
        <v>2010-2020</v>
      </c>
      <c r="T6227" s="14" t="s">
        <v>21835</v>
      </c>
      <c r="AB6227" s="14"/>
    </row>
    <row r="6228" spans="1:28" hidden="1" x14ac:dyDescent="0.3">
      <c r="A6228" t="s">
        <v>18252</v>
      </c>
      <c r="B6228" t="s">
        <v>1974</v>
      </c>
      <c r="C6228" t="s">
        <v>34</v>
      </c>
      <c r="D6228">
        <v>2013</v>
      </c>
      <c r="E6228" t="s">
        <v>18197</v>
      </c>
      <c r="F6228">
        <v>6.4</v>
      </c>
      <c r="G6228">
        <v>225000</v>
      </c>
      <c r="H6228" t="s">
        <v>9627</v>
      </c>
      <c r="I6228" t="s">
        <v>15418</v>
      </c>
      <c r="J6228" t="s">
        <v>5628</v>
      </c>
      <c r="K6228" t="s">
        <v>30</v>
      </c>
      <c r="L6228">
        <v>215000000</v>
      </c>
      <c r="M6228">
        <v>260502115</v>
      </c>
      <c r="N6228" t="s">
        <v>1708</v>
      </c>
      <c r="O6228">
        <v>150</v>
      </c>
      <c r="P6228" t="str">
        <f>IF(Table1[[#This Row],[score]]&gt;=8.5,"High",IF(Table1[[#This Row],[score]]&gt;=7,"Medium","Low"))</f>
        <v>Low</v>
      </c>
      <c r="Q6228" s="5">
        <f>Table1[[#This Row],[gross]]-Table1[[#This Row],[budget]]</f>
        <v>45502115</v>
      </c>
      <c r="R6228" s="5" t="str">
        <f>IF(Table1[[#This Row],[Profit]]&gt;0,"Profit","Loss")</f>
        <v>Profit</v>
      </c>
      <c r="S6228" s="6" t="str">
        <f>FLOOR(Table1[[#This Row],[year]]-1900,10)+1900 &amp; "-" &amp; FLOOR(Table1[[#This Row],[year]]-1890,10)+1900</f>
        <v>2010-2020</v>
      </c>
      <c r="T6228" s="14" t="s">
        <v>21835</v>
      </c>
      <c r="AB6228" s="14"/>
    </row>
    <row r="6229" spans="1:28" hidden="1" x14ac:dyDescent="0.3">
      <c r="A6229" t="s">
        <v>18095</v>
      </c>
      <c r="B6229" t="s">
        <v>16</v>
      </c>
      <c r="C6229" t="s">
        <v>104</v>
      </c>
      <c r="D6229">
        <v>2013</v>
      </c>
      <c r="E6229" t="s">
        <v>18096</v>
      </c>
      <c r="F6229">
        <v>7.2</v>
      </c>
      <c r="G6229">
        <v>458000</v>
      </c>
      <c r="H6229" t="s">
        <v>8105</v>
      </c>
      <c r="I6229" t="s">
        <v>16162</v>
      </c>
      <c r="J6229" t="s">
        <v>3866</v>
      </c>
      <c r="K6229" t="s">
        <v>30</v>
      </c>
      <c r="L6229">
        <v>40000000</v>
      </c>
      <c r="M6229">
        <v>251171807</v>
      </c>
      <c r="N6229" t="s">
        <v>31</v>
      </c>
      <c r="O6229">
        <v>138</v>
      </c>
      <c r="P6229" t="str">
        <f>IF(Table1[[#This Row],[score]]&gt;=8.5,"High",IF(Table1[[#This Row],[score]]&gt;=7,"Medium","Low"))</f>
        <v>Medium</v>
      </c>
      <c r="Q6229" s="5">
        <f>Table1[[#This Row],[gross]]-Table1[[#This Row],[budget]]</f>
        <v>211171807</v>
      </c>
      <c r="R6229" s="5" t="str">
        <f>IF(Table1[[#This Row],[Profit]]&gt;0,"Profit","Loss")</f>
        <v>Profit</v>
      </c>
      <c r="S6229" s="6" t="str">
        <f>FLOOR(Table1[[#This Row],[year]]-1900,10)+1900 &amp; "-" &amp; FLOOR(Table1[[#This Row],[year]]-1890,10)+1900</f>
        <v>2010-2020</v>
      </c>
      <c r="T6229" s="14" t="s">
        <v>21835</v>
      </c>
      <c r="AB6229" s="14"/>
    </row>
    <row r="6230" spans="1:28" hidden="1" x14ac:dyDescent="0.3">
      <c r="A6230" t="s">
        <v>18058</v>
      </c>
      <c r="B6230" t="s">
        <v>1974</v>
      </c>
      <c r="C6230" t="s">
        <v>41</v>
      </c>
      <c r="D6230">
        <v>2013</v>
      </c>
      <c r="E6230" t="s">
        <v>18059</v>
      </c>
      <c r="F6230">
        <v>5.4</v>
      </c>
      <c r="G6230">
        <v>144000</v>
      </c>
      <c r="H6230" t="s">
        <v>5720</v>
      </c>
      <c r="I6230" t="s">
        <v>9130</v>
      </c>
      <c r="J6230" t="s">
        <v>8432</v>
      </c>
      <c r="K6230" t="s">
        <v>30</v>
      </c>
      <c r="L6230">
        <v>80000000</v>
      </c>
      <c r="M6230">
        <v>246984278</v>
      </c>
      <c r="N6230" t="s">
        <v>31</v>
      </c>
      <c r="O6230">
        <v>101</v>
      </c>
      <c r="P6230" t="str">
        <f>IF(Table1[[#This Row],[score]]&gt;=8.5,"High",IF(Table1[[#This Row],[score]]&gt;=7,"Medium","Low"))</f>
        <v>Low</v>
      </c>
      <c r="Q6230" s="5">
        <f>Table1[[#This Row],[gross]]-Table1[[#This Row],[budget]]</f>
        <v>166984278</v>
      </c>
      <c r="R6230" s="5" t="str">
        <f>IF(Table1[[#This Row],[Profit]]&gt;0,"Profit","Loss")</f>
        <v>Profit</v>
      </c>
      <c r="S6230" s="6" t="str">
        <f>FLOOR(Table1[[#This Row],[year]]-1900,10)+1900 &amp; "-" &amp; FLOOR(Table1[[#This Row],[year]]-1890,10)+1900</f>
        <v>2010-2020</v>
      </c>
      <c r="T6230" s="14" t="s">
        <v>21835</v>
      </c>
      <c r="AB6230" s="14"/>
    </row>
    <row r="6231" spans="1:28" hidden="1" x14ac:dyDescent="0.3">
      <c r="A6231" t="s">
        <v>18281</v>
      </c>
      <c r="B6231" t="s">
        <v>1974</v>
      </c>
      <c r="C6231" t="s">
        <v>34</v>
      </c>
      <c r="D6231">
        <v>2013</v>
      </c>
      <c r="E6231" t="s">
        <v>18107</v>
      </c>
      <c r="F6231">
        <v>4.8</v>
      </c>
      <c r="G6231">
        <v>194000</v>
      </c>
      <c r="H6231" t="s">
        <v>10372</v>
      </c>
      <c r="I6231" t="s">
        <v>16515</v>
      </c>
      <c r="J6231" t="s">
        <v>18282</v>
      </c>
      <c r="K6231" t="s">
        <v>30</v>
      </c>
      <c r="L6231">
        <v>130000000</v>
      </c>
      <c r="M6231">
        <v>243611982</v>
      </c>
      <c r="N6231" t="s">
        <v>31</v>
      </c>
      <c r="O6231">
        <v>100</v>
      </c>
      <c r="P6231" t="str">
        <f>IF(Table1[[#This Row],[score]]&gt;=8.5,"High",IF(Table1[[#This Row],[score]]&gt;=7,"Medium","Low"))</f>
        <v>Low</v>
      </c>
      <c r="Q6231" s="5">
        <f>Table1[[#This Row],[gross]]-Table1[[#This Row],[budget]]</f>
        <v>113611982</v>
      </c>
      <c r="R6231" s="5" t="str">
        <f>IF(Table1[[#This Row],[Profit]]&gt;0,"Profit","Loss")</f>
        <v>Profit</v>
      </c>
      <c r="S6231" s="6" t="str">
        <f>FLOOR(Table1[[#This Row],[year]]-1900,10)+1900 &amp; "-" &amp; FLOOR(Table1[[#This Row],[year]]-1890,10)+1900</f>
        <v>2010-2020</v>
      </c>
      <c r="T6231" s="14" t="s">
        <v>21835</v>
      </c>
      <c r="AB6231" s="14"/>
    </row>
    <row r="6232" spans="1:28" hidden="1" x14ac:dyDescent="0.3">
      <c r="A6232" t="s">
        <v>18349</v>
      </c>
      <c r="B6232" t="s">
        <v>33</v>
      </c>
      <c r="C6232" t="s">
        <v>390</v>
      </c>
      <c r="D6232">
        <v>2013</v>
      </c>
      <c r="E6232" t="s">
        <v>18142</v>
      </c>
      <c r="F6232">
        <v>5.7</v>
      </c>
      <c r="G6232">
        <v>43000</v>
      </c>
      <c r="H6232" t="s">
        <v>18350</v>
      </c>
      <c r="I6232" t="s">
        <v>8395</v>
      </c>
      <c r="J6232" t="s">
        <v>18351</v>
      </c>
      <c r="K6232" t="s">
        <v>30</v>
      </c>
      <c r="L6232">
        <v>50000000</v>
      </c>
      <c r="M6232">
        <v>239258712</v>
      </c>
      <c r="N6232" t="s">
        <v>18352</v>
      </c>
      <c r="O6232">
        <v>91</v>
      </c>
      <c r="P6232" t="str">
        <f>IF(Table1[[#This Row],[score]]&gt;=8.5,"High",IF(Table1[[#This Row],[score]]&gt;=7,"Medium","Low"))</f>
        <v>Low</v>
      </c>
      <c r="Q6232" s="5">
        <f>Table1[[#This Row],[gross]]-Table1[[#This Row],[budget]]</f>
        <v>189258712</v>
      </c>
      <c r="R6232" s="5" t="str">
        <f>IF(Table1[[#This Row],[Profit]]&gt;0,"Profit","Loss")</f>
        <v>Profit</v>
      </c>
      <c r="S6232" s="6" t="str">
        <f>FLOOR(Table1[[#This Row],[year]]-1900,10)+1900 &amp; "-" &amp; FLOOR(Table1[[#This Row],[year]]-1890,10)+1900</f>
        <v>2010-2020</v>
      </c>
      <c r="T6232" s="14" t="s">
        <v>21835</v>
      </c>
      <c r="AB6232" s="14"/>
    </row>
    <row r="6233" spans="1:28" hidden="1" x14ac:dyDescent="0.3">
      <c r="A6233" t="s">
        <v>18267</v>
      </c>
      <c r="B6233" t="s">
        <v>16</v>
      </c>
      <c r="C6233" t="s">
        <v>34</v>
      </c>
      <c r="D6233">
        <v>2013</v>
      </c>
      <c r="E6233" t="s">
        <v>18151</v>
      </c>
      <c r="F6233">
        <v>6.6</v>
      </c>
      <c r="G6233">
        <v>165000</v>
      </c>
      <c r="H6233" t="s">
        <v>16977</v>
      </c>
      <c r="I6233" t="s">
        <v>18268</v>
      </c>
      <c r="J6233" t="s">
        <v>8508</v>
      </c>
      <c r="K6233" t="s">
        <v>30</v>
      </c>
      <c r="L6233">
        <v>43000000</v>
      </c>
      <c r="M6233">
        <v>229930771</v>
      </c>
      <c r="N6233" t="s">
        <v>180</v>
      </c>
      <c r="O6233">
        <v>117</v>
      </c>
      <c r="P6233" t="str">
        <f>IF(Table1[[#This Row],[score]]&gt;=8.5,"High",IF(Table1[[#This Row],[score]]&gt;=7,"Medium","Low"))</f>
        <v>Low</v>
      </c>
      <c r="Q6233" s="5">
        <f>Table1[[#This Row],[gross]]-Table1[[#This Row],[budget]]</f>
        <v>186930771</v>
      </c>
      <c r="R6233" s="5" t="str">
        <f>IF(Table1[[#This Row],[Profit]]&gt;0,"Profit","Loss")</f>
        <v>Profit</v>
      </c>
      <c r="S6233" s="6" t="str">
        <f>FLOOR(Table1[[#This Row],[year]]-1900,10)+1900 &amp; "-" &amp; FLOOR(Table1[[#This Row],[year]]-1890,10)+1900</f>
        <v>2010-2020</v>
      </c>
      <c r="T6233" s="14" t="s">
        <v>21835</v>
      </c>
      <c r="AB6233" s="14"/>
    </row>
    <row r="6234" spans="1:28" hidden="1" x14ac:dyDescent="0.3">
      <c r="A6234" t="s">
        <v>18143</v>
      </c>
      <c r="B6234" t="s">
        <v>16</v>
      </c>
      <c r="C6234" t="s">
        <v>34</v>
      </c>
      <c r="D6234">
        <v>2013</v>
      </c>
      <c r="E6234" t="s">
        <v>18120</v>
      </c>
      <c r="F6234">
        <v>6.1</v>
      </c>
      <c r="G6234">
        <v>198000</v>
      </c>
      <c r="H6234" t="s">
        <v>16350</v>
      </c>
      <c r="I6234" t="s">
        <v>16350</v>
      </c>
      <c r="J6234" t="s">
        <v>12613</v>
      </c>
      <c r="K6234" t="s">
        <v>30</v>
      </c>
      <c r="L6234">
        <v>50000000</v>
      </c>
      <c r="M6234">
        <v>226349749</v>
      </c>
      <c r="N6234" t="s">
        <v>44</v>
      </c>
      <c r="O6234">
        <v>88</v>
      </c>
      <c r="P6234" t="str">
        <f>IF(Table1[[#This Row],[score]]&gt;=8.5,"High",IF(Table1[[#This Row],[score]]&gt;=7,"Medium","Low"))</f>
        <v>Low</v>
      </c>
      <c r="Q6234" s="5">
        <f>Table1[[#This Row],[gross]]-Table1[[#This Row],[budget]]</f>
        <v>176349749</v>
      </c>
      <c r="R6234" s="5" t="str">
        <f>IF(Table1[[#This Row],[Profit]]&gt;0,"Profit","Loss")</f>
        <v>Profit</v>
      </c>
      <c r="S6234" s="6" t="str">
        <f>FLOOR(Table1[[#This Row],[year]]-1900,10)+1900 &amp; "-" &amp; FLOOR(Table1[[#This Row],[year]]-1890,10)+1900</f>
        <v>2010-2020</v>
      </c>
      <c r="T6234" s="14" t="s">
        <v>21835</v>
      </c>
      <c r="AB6234" s="14"/>
    </row>
    <row r="6235" spans="1:28" hidden="1" x14ac:dyDescent="0.3">
      <c r="A6235" t="s">
        <v>18144</v>
      </c>
      <c r="B6235" t="s">
        <v>1974</v>
      </c>
      <c r="C6235" t="s">
        <v>25</v>
      </c>
      <c r="D6235">
        <v>2013</v>
      </c>
      <c r="E6235" t="s">
        <v>18145</v>
      </c>
      <c r="F6235">
        <v>7.8</v>
      </c>
      <c r="G6235">
        <v>432000</v>
      </c>
      <c r="H6235" t="s">
        <v>12710</v>
      </c>
      <c r="I6235" t="s">
        <v>7953</v>
      </c>
      <c r="J6235" t="s">
        <v>2066</v>
      </c>
      <c r="K6235" t="s">
        <v>30</v>
      </c>
      <c r="L6235">
        <v>55000000</v>
      </c>
      <c r="M6235">
        <v>218791811</v>
      </c>
      <c r="N6235" t="s">
        <v>9164</v>
      </c>
      <c r="O6235">
        <v>134</v>
      </c>
      <c r="P6235" t="str">
        <f>IF(Table1[[#This Row],[score]]&gt;=8.5,"High",IF(Table1[[#This Row],[score]]&gt;=7,"Medium","Low"))</f>
        <v>Medium</v>
      </c>
      <c r="Q6235" s="5">
        <f>Table1[[#This Row],[gross]]-Table1[[#This Row],[budget]]</f>
        <v>163791811</v>
      </c>
      <c r="R6235" s="5" t="str">
        <f>IF(Table1[[#This Row],[Profit]]&gt;0,"Profit","Loss")</f>
        <v>Profit</v>
      </c>
      <c r="S6235" s="6" t="str">
        <f>FLOOR(Table1[[#This Row],[year]]-1900,10)+1900 &amp; "-" &amp; FLOOR(Table1[[#This Row],[year]]-1890,10)+1900</f>
        <v>2010-2020</v>
      </c>
      <c r="T6235" s="14" t="s">
        <v>21835</v>
      </c>
      <c r="AB6235" s="14"/>
    </row>
    <row r="6236" spans="1:28" hidden="1" x14ac:dyDescent="0.3">
      <c r="A6236" t="s">
        <v>18150</v>
      </c>
      <c r="B6236" t="s">
        <v>1974</v>
      </c>
      <c r="C6236" t="s">
        <v>34</v>
      </c>
      <c r="D6236">
        <v>2013</v>
      </c>
      <c r="E6236" t="s">
        <v>18151</v>
      </c>
      <c r="F6236">
        <v>6.3</v>
      </c>
      <c r="G6236">
        <v>211000</v>
      </c>
      <c r="H6236" t="s">
        <v>6787</v>
      </c>
      <c r="I6236" t="s">
        <v>13030</v>
      </c>
      <c r="J6236" t="s">
        <v>14481</v>
      </c>
      <c r="K6236" t="s">
        <v>30</v>
      </c>
      <c r="L6236">
        <v>150000000</v>
      </c>
      <c r="M6236">
        <v>205366737</v>
      </c>
      <c r="N6236" t="s">
        <v>31</v>
      </c>
      <c r="O6236">
        <v>131</v>
      </c>
      <c r="P6236" t="str">
        <f>IF(Table1[[#This Row],[score]]&gt;=8.5,"High",IF(Table1[[#This Row],[score]]&gt;=7,"Medium","Low"))</f>
        <v>Low</v>
      </c>
      <c r="Q6236" s="5">
        <f>Table1[[#This Row],[gross]]-Table1[[#This Row],[budget]]</f>
        <v>55366737</v>
      </c>
      <c r="R6236" s="5" t="str">
        <f>IF(Table1[[#This Row],[Profit]]&gt;0,"Profit","Loss")</f>
        <v>Profit</v>
      </c>
      <c r="S6236" s="6" t="str">
        <f>FLOOR(Table1[[#This Row],[year]]-1900,10)+1900 &amp; "-" &amp; FLOOR(Table1[[#This Row],[year]]-1890,10)+1900</f>
        <v>2010-2020</v>
      </c>
      <c r="T6236" s="14" t="s">
        <v>21835</v>
      </c>
      <c r="AB6236" s="14"/>
    </row>
    <row r="6237" spans="1:28" hidden="1" x14ac:dyDescent="0.3">
      <c r="A6237" t="s">
        <v>18209</v>
      </c>
      <c r="B6237" t="s">
        <v>33</v>
      </c>
      <c r="C6237" t="s">
        <v>25</v>
      </c>
      <c r="D6237">
        <v>2013</v>
      </c>
      <c r="E6237" t="s">
        <v>18088</v>
      </c>
      <c r="F6237">
        <v>5.8</v>
      </c>
      <c r="G6237">
        <v>113000</v>
      </c>
      <c r="H6237" t="s">
        <v>15253</v>
      </c>
      <c r="I6237" t="s">
        <v>18210</v>
      </c>
      <c r="J6237" t="s">
        <v>14867</v>
      </c>
      <c r="K6237" t="s">
        <v>30</v>
      </c>
      <c r="L6237">
        <v>90000000</v>
      </c>
      <c r="M6237">
        <v>199850315</v>
      </c>
      <c r="N6237" t="s">
        <v>9026</v>
      </c>
      <c r="O6237">
        <v>106</v>
      </c>
      <c r="P6237" t="str">
        <f>IF(Table1[[#This Row],[score]]&gt;=8.5,"High",IF(Table1[[#This Row],[score]]&gt;=7,"Medium","Low"))</f>
        <v>Low</v>
      </c>
      <c r="Q6237" s="5">
        <f>Table1[[#This Row],[gross]]-Table1[[#This Row],[budget]]</f>
        <v>109850315</v>
      </c>
      <c r="R6237" s="5" t="str">
        <f>IF(Table1[[#This Row],[Profit]]&gt;0,"Profit","Loss")</f>
        <v>Profit</v>
      </c>
      <c r="S6237" s="6" t="str">
        <f>FLOOR(Table1[[#This Row],[year]]-1900,10)+1900 &amp; "-" &amp; FLOOR(Table1[[#This Row],[year]]-1890,10)+1900</f>
        <v>2010-2020</v>
      </c>
      <c r="T6237" s="14" t="s">
        <v>21835</v>
      </c>
      <c r="AB6237" s="14"/>
    </row>
    <row r="6238" spans="1:28" hidden="1" x14ac:dyDescent="0.3">
      <c r="A6238" t="s">
        <v>18357</v>
      </c>
      <c r="B6238" t="s">
        <v>1974</v>
      </c>
      <c r="C6238" t="s">
        <v>25</v>
      </c>
      <c r="D6238">
        <v>2013</v>
      </c>
      <c r="E6238" t="s">
        <v>17919</v>
      </c>
      <c r="F6238">
        <v>6.2</v>
      </c>
      <c r="G6238">
        <v>134000</v>
      </c>
      <c r="H6238" t="s">
        <v>8377</v>
      </c>
      <c r="I6238" t="s">
        <v>18258</v>
      </c>
      <c r="J6238" t="s">
        <v>18208</v>
      </c>
      <c r="K6238" t="s">
        <v>22</v>
      </c>
      <c r="L6238">
        <v>195000000</v>
      </c>
      <c r="M6238">
        <v>197687603</v>
      </c>
      <c r="N6238" t="s">
        <v>2001</v>
      </c>
      <c r="O6238">
        <v>114</v>
      </c>
      <c r="P6238" t="str">
        <f>IF(Table1[[#This Row],[score]]&gt;=8.5,"High",IF(Table1[[#This Row],[score]]&gt;=7,"Medium","Low"))</f>
        <v>Low</v>
      </c>
      <c r="Q6238" s="5">
        <f>Table1[[#This Row],[gross]]-Table1[[#This Row],[budget]]</f>
        <v>2687603</v>
      </c>
      <c r="R6238" s="5" t="str">
        <f>IF(Table1[[#This Row],[Profit]]&gt;0,"Profit","Loss")</f>
        <v>Profit</v>
      </c>
      <c r="S6238" s="6" t="str">
        <f>FLOOR(Table1[[#This Row],[year]]-1900,10)+1900 &amp; "-" &amp; FLOOR(Table1[[#This Row],[year]]-1890,10)+1900</f>
        <v>2010-2020</v>
      </c>
      <c r="T6238" s="14" t="s">
        <v>21835</v>
      </c>
      <c r="AB6238" s="14"/>
    </row>
    <row r="6239" spans="1:28" hidden="1" x14ac:dyDescent="0.3">
      <c r="A6239" t="s">
        <v>18129</v>
      </c>
      <c r="B6239" t="s">
        <v>33</v>
      </c>
      <c r="C6239" t="s">
        <v>25</v>
      </c>
      <c r="D6239">
        <v>2013</v>
      </c>
      <c r="E6239" t="s">
        <v>18045</v>
      </c>
      <c r="F6239">
        <v>7.3</v>
      </c>
      <c r="G6239">
        <v>300000</v>
      </c>
      <c r="H6239" t="s">
        <v>7926</v>
      </c>
      <c r="I6239" t="s">
        <v>14264</v>
      </c>
      <c r="J6239" t="s">
        <v>7926</v>
      </c>
      <c r="K6239" t="s">
        <v>30</v>
      </c>
      <c r="L6239">
        <v>90000000</v>
      </c>
      <c r="M6239">
        <v>188133322</v>
      </c>
      <c r="N6239" t="s">
        <v>180</v>
      </c>
      <c r="O6239">
        <v>114</v>
      </c>
      <c r="P6239" t="str">
        <f>IF(Table1[[#This Row],[score]]&gt;=8.5,"High",IF(Table1[[#This Row],[score]]&gt;=7,"Medium","Low"))</f>
        <v>Medium</v>
      </c>
      <c r="Q6239" s="5">
        <f>Table1[[#This Row],[gross]]-Table1[[#This Row],[budget]]</f>
        <v>98133322</v>
      </c>
      <c r="R6239" s="5" t="str">
        <f>IF(Table1[[#This Row],[Profit]]&gt;0,"Profit","Loss")</f>
        <v>Profit</v>
      </c>
      <c r="S6239" s="6" t="str">
        <f>FLOOR(Table1[[#This Row],[year]]-1900,10)+1900 &amp; "-" &amp; FLOOR(Table1[[#This Row],[year]]-1890,10)+1900</f>
        <v>2010-2020</v>
      </c>
      <c r="T6239" s="14" t="s">
        <v>21835</v>
      </c>
      <c r="AB6239" s="14"/>
    </row>
    <row r="6240" spans="1:28" hidden="1" x14ac:dyDescent="0.3">
      <c r="A6240" t="s">
        <v>18123</v>
      </c>
      <c r="B6240" t="s">
        <v>16</v>
      </c>
      <c r="C6240" t="s">
        <v>63</v>
      </c>
      <c r="D6240">
        <v>2013</v>
      </c>
      <c r="E6240" t="s">
        <v>17931</v>
      </c>
      <c r="F6240">
        <v>8.1</v>
      </c>
      <c r="G6240">
        <v>657000</v>
      </c>
      <c r="H6240" t="s">
        <v>15625</v>
      </c>
      <c r="I6240" t="s">
        <v>9571</v>
      </c>
      <c r="J6240" t="s">
        <v>12525</v>
      </c>
      <c r="K6240" t="s">
        <v>30</v>
      </c>
      <c r="L6240" s="5">
        <v>20000000</v>
      </c>
      <c r="M6240" s="5">
        <v>187733202</v>
      </c>
      <c r="N6240" t="s">
        <v>8543</v>
      </c>
      <c r="O6240">
        <v>134</v>
      </c>
      <c r="P6240" t="str">
        <f>IF(Table1[[#This Row],[score]]&gt;=8.5,"High",IF(Table1[[#This Row],[score]]&gt;=7,"Medium","Low"))</f>
        <v>Medium</v>
      </c>
      <c r="Q6240" s="5">
        <f>Table1[[#This Row],[gross]]-Table1[[#This Row],[budget]]</f>
        <v>167733202</v>
      </c>
      <c r="R6240" s="5" t="str">
        <f>IF(Table1[[#This Row],[Profit]]&gt;0,"Profit","Loss")</f>
        <v>Profit</v>
      </c>
      <c r="S6240" s="6" t="str">
        <f>FLOOR(Table1[[#This Row],[year]]-1900,10)+1900 &amp; "-" &amp; FLOOR(Table1[[#This Row],[year]]-1890,10)+1900</f>
        <v>2010-2020</v>
      </c>
      <c r="T6240" s="14" t="s">
        <v>21835</v>
      </c>
      <c r="AB6240" s="14"/>
    </row>
    <row r="6241" spans="1:28" hidden="1" x14ac:dyDescent="0.3">
      <c r="A6241" t="s">
        <v>18283</v>
      </c>
      <c r="B6241" t="s">
        <v>1974</v>
      </c>
      <c r="C6241" t="s">
        <v>63</v>
      </c>
      <c r="D6241">
        <v>2013</v>
      </c>
      <c r="E6241" t="s">
        <v>18091</v>
      </c>
      <c r="F6241">
        <v>7.2</v>
      </c>
      <c r="G6241">
        <v>111000</v>
      </c>
      <c r="H6241" t="s">
        <v>16081</v>
      </c>
      <c r="I6241" t="s">
        <v>18284</v>
      </c>
      <c r="J6241" t="s">
        <v>4792</v>
      </c>
      <c r="K6241" t="s">
        <v>30</v>
      </c>
      <c r="L6241">
        <v>30000000</v>
      </c>
      <c r="M6241">
        <v>177313795</v>
      </c>
      <c r="N6241" t="s">
        <v>18285</v>
      </c>
      <c r="O6241">
        <v>132</v>
      </c>
      <c r="P6241" t="str">
        <f>IF(Table1[[#This Row],[score]]&gt;=8.5,"High",IF(Table1[[#This Row],[score]]&gt;=7,"Medium","Low"))</f>
        <v>Medium</v>
      </c>
      <c r="Q6241" s="5">
        <f>Table1[[#This Row],[gross]]-Table1[[#This Row],[budget]]</f>
        <v>147313795</v>
      </c>
      <c r="R6241" s="5" t="str">
        <f>IF(Table1[[#This Row],[Profit]]&gt;0,"Profit","Loss")</f>
        <v>Profit</v>
      </c>
      <c r="S6241" s="6" t="str">
        <f>FLOOR(Table1[[#This Row],[year]]-1900,10)+1900 &amp; "-" &amp; FLOOR(Table1[[#This Row],[year]]-1890,10)+1900</f>
        <v>2010-2020</v>
      </c>
      <c r="T6241" s="14" t="s">
        <v>21835</v>
      </c>
      <c r="AB6241" s="14"/>
    </row>
    <row r="6242" spans="1:28" hidden="1" x14ac:dyDescent="0.3">
      <c r="A6242" t="s">
        <v>18109</v>
      </c>
      <c r="B6242" t="s">
        <v>16</v>
      </c>
      <c r="C6242" t="s">
        <v>41</v>
      </c>
      <c r="D6242">
        <v>2013</v>
      </c>
      <c r="E6242" t="s">
        <v>18110</v>
      </c>
      <c r="F6242">
        <v>5.7</v>
      </c>
      <c r="G6242">
        <v>128000</v>
      </c>
      <c r="H6242" t="s">
        <v>15722</v>
      </c>
      <c r="I6242" t="s">
        <v>11648</v>
      </c>
      <c r="J6242" t="s">
        <v>3982</v>
      </c>
      <c r="K6242" t="s">
        <v>30</v>
      </c>
      <c r="L6242">
        <v>35000000</v>
      </c>
      <c r="M6242">
        <v>173965010</v>
      </c>
      <c r="N6242" t="s">
        <v>18111</v>
      </c>
      <c r="O6242">
        <v>111</v>
      </c>
      <c r="P6242" t="str">
        <f>IF(Table1[[#This Row],[score]]&gt;=8.5,"High",IF(Table1[[#This Row],[score]]&gt;=7,"Medium","Low"))</f>
        <v>Low</v>
      </c>
      <c r="Q6242" s="5">
        <f>Table1[[#This Row],[gross]]-Table1[[#This Row],[budget]]</f>
        <v>138965010</v>
      </c>
      <c r="R6242" s="5" t="str">
        <f>IF(Table1[[#This Row],[Profit]]&gt;0,"Profit","Loss")</f>
        <v>Profit</v>
      </c>
      <c r="S6242" s="6" t="str">
        <f>FLOOR(Table1[[#This Row],[year]]-1900,10)+1900 &amp; "-" &amp; FLOOR(Table1[[#This Row],[year]]-1890,10)+1900</f>
        <v>2010-2020</v>
      </c>
      <c r="T6242" s="14" t="s">
        <v>21835</v>
      </c>
      <c r="AB6242" s="14"/>
    </row>
    <row r="6243" spans="1:28" hidden="1" x14ac:dyDescent="0.3">
      <c r="A6243" t="s">
        <v>18173</v>
      </c>
      <c r="B6243" t="s">
        <v>1974</v>
      </c>
      <c r="C6243" t="s">
        <v>41</v>
      </c>
      <c r="D6243">
        <v>2013</v>
      </c>
      <c r="E6243" t="s">
        <v>18174</v>
      </c>
      <c r="F6243">
        <v>6.3</v>
      </c>
      <c r="G6243">
        <v>172000</v>
      </c>
      <c r="H6243" t="s">
        <v>13425</v>
      </c>
      <c r="I6243" t="s">
        <v>12913</v>
      </c>
      <c r="J6243" t="s">
        <v>12913</v>
      </c>
      <c r="K6243" t="s">
        <v>30</v>
      </c>
      <c r="L6243">
        <v>50000000</v>
      </c>
      <c r="M6243">
        <v>173649931</v>
      </c>
      <c r="N6243" t="s">
        <v>44</v>
      </c>
      <c r="O6243">
        <v>119</v>
      </c>
      <c r="P6243" t="str">
        <f>IF(Table1[[#This Row],[score]]&gt;=8.5,"High",IF(Table1[[#This Row],[score]]&gt;=7,"Medium","Low"))</f>
        <v>Low</v>
      </c>
      <c r="Q6243" s="5">
        <f>Table1[[#This Row],[gross]]-Table1[[#This Row],[budget]]</f>
        <v>123649931</v>
      </c>
      <c r="R6243" s="5" t="str">
        <f>IF(Table1[[#This Row],[Profit]]&gt;0,"Profit","Loss")</f>
        <v>Profit</v>
      </c>
      <c r="S6243" s="6" t="str">
        <f>FLOOR(Table1[[#This Row],[year]]-1900,10)+1900 &amp; "-" &amp; FLOOR(Table1[[#This Row],[year]]-1890,10)+1900</f>
        <v>2010-2020</v>
      </c>
      <c r="T6243" s="14" t="s">
        <v>21835</v>
      </c>
      <c r="AB6243" s="14"/>
    </row>
    <row r="6244" spans="1:28" hidden="1" x14ac:dyDescent="0.3">
      <c r="A6244" t="s">
        <v>18154</v>
      </c>
      <c r="B6244" t="s">
        <v>16</v>
      </c>
      <c r="C6244" t="s">
        <v>34</v>
      </c>
      <c r="D6244">
        <v>2013</v>
      </c>
      <c r="E6244" t="s">
        <v>17581</v>
      </c>
      <c r="F6244">
        <v>6.5</v>
      </c>
      <c r="G6244">
        <v>263000</v>
      </c>
      <c r="H6244" t="s">
        <v>10220</v>
      </c>
      <c r="I6244" t="s">
        <v>18155</v>
      </c>
      <c r="J6244" t="s">
        <v>11335</v>
      </c>
      <c r="K6244" t="s">
        <v>30</v>
      </c>
      <c r="L6244">
        <v>70000000</v>
      </c>
      <c r="M6244">
        <v>170270201</v>
      </c>
      <c r="N6244" t="s">
        <v>14828</v>
      </c>
      <c r="O6244">
        <v>119</v>
      </c>
      <c r="P6244" t="str">
        <f>IF(Table1[[#This Row],[score]]&gt;=8.5,"High",IF(Table1[[#This Row],[score]]&gt;=7,"Medium","Low"))</f>
        <v>Low</v>
      </c>
      <c r="Q6244" s="5">
        <f>Table1[[#This Row],[gross]]-Table1[[#This Row],[budget]]</f>
        <v>100270201</v>
      </c>
      <c r="R6244" s="5" t="str">
        <f>IF(Table1[[#This Row],[Profit]]&gt;0,"Profit","Loss")</f>
        <v>Profit</v>
      </c>
      <c r="S6244" s="6" t="str">
        <f>FLOOR(Table1[[#This Row],[year]]-1900,10)+1900 &amp; "-" &amp; FLOOR(Table1[[#This Row],[year]]-1890,10)+1900</f>
        <v>2010-2020</v>
      </c>
      <c r="T6244" s="14" t="s">
        <v>21835</v>
      </c>
      <c r="AB6244" s="14"/>
    </row>
    <row r="6245" spans="1:28" hidden="1" x14ac:dyDescent="0.3">
      <c r="A6245" t="s">
        <v>18269</v>
      </c>
      <c r="B6245" t="s">
        <v>1974</v>
      </c>
      <c r="C6245" t="s">
        <v>52</v>
      </c>
      <c r="D6245">
        <v>2013</v>
      </c>
      <c r="E6245" t="s">
        <v>18270</v>
      </c>
      <c r="F6245">
        <v>6.6</v>
      </c>
      <c r="G6245">
        <v>160000</v>
      </c>
      <c r="H6245" t="s">
        <v>13350</v>
      </c>
      <c r="I6245" t="s">
        <v>13351</v>
      </c>
      <c r="J6245" t="s">
        <v>13934</v>
      </c>
      <c r="K6245" t="s">
        <v>30</v>
      </c>
      <c r="L6245">
        <v>5000000</v>
      </c>
      <c r="M6245">
        <v>161919318</v>
      </c>
      <c r="N6245" t="s">
        <v>16472</v>
      </c>
      <c r="O6245">
        <v>106</v>
      </c>
      <c r="P6245" t="str">
        <f>IF(Table1[[#This Row],[score]]&gt;=8.5,"High",IF(Table1[[#This Row],[score]]&gt;=7,"Medium","Low"))</f>
        <v>Low</v>
      </c>
      <c r="Q6245" s="5">
        <f>Table1[[#This Row],[gross]]-Table1[[#This Row],[budget]]</f>
        <v>156919318</v>
      </c>
      <c r="R6245" s="5" t="str">
        <f>IF(Table1[[#This Row],[Profit]]&gt;0,"Profit","Loss")</f>
        <v>Profit</v>
      </c>
      <c r="S6245" s="6" t="str">
        <f>FLOOR(Table1[[#This Row],[year]]-1900,10)+1900 &amp; "-" &amp; FLOOR(Table1[[#This Row],[year]]-1890,10)+1900</f>
        <v>2010-2020</v>
      </c>
      <c r="T6245" s="14" t="s">
        <v>21835</v>
      </c>
      <c r="AB6245" s="14"/>
    </row>
    <row r="6246" spans="1:28" hidden="1" x14ac:dyDescent="0.3">
      <c r="A6246" t="s">
        <v>18156</v>
      </c>
      <c r="B6246" t="s">
        <v>16</v>
      </c>
      <c r="C6246" t="s">
        <v>34</v>
      </c>
      <c r="D6246">
        <v>2013</v>
      </c>
      <c r="E6246" t="s">
        <v>18081</v>
      </c>
      <c r="F6246">
        <v>7.5</v>
      </c>
      <c r="G6246">
        <v>272000</v>
      </c>
      <c r="H6246" t="s">
        <v>6682</v>
      </c>
      <c r="I6246" t="s">
        <v>6682</v>
      </c>
      <c r="J6246" t="s">
        <v>8955</v>
      </c>
      <c r="K6246" t="s">
        <v>30</v>
      </c>
      <c r="L6246">
        <v>40000000</v>
      </c>
      <c r="M6246">
        <v>154802912</v>
      </c>
      <c r="N6246" t="s">
        <v>18157</v>
      </c>
      <c r="O6246">
        <v>121</v>
      </c>
      <c r="P6246" t="str">
        <f>IF(Table1[[#This Row],[score]]&gt;=8.5,"High",IF(Table1[[#This Row],[score]]&gt;=7,"Medium","Low"))</f>
        <v>Medium</v>
      </c>
      <c r="Q6246" s="5">
        <f>Table1[[#This Row],[gross]]-Table1[[#This Row],[budget]]</f>
        <v>114802912</v>
      </c>
      <c r="R6246" s="5" t="str">
        <f>IF(Table1[[#This Row],[Profit]]&gt;0,"Profit","Loss")</f>
        <v>Profit</v>
      </c>
      <c r="S6246" s="6" t="str">
        <f>FLOOR(Table1[[#This Row],[year]]-1900,10)+1900 &amp; "-" &amp; FLOOR(Table1[[#This Row],[year]]-1890,10)+1900</f>
        <v>2010-2020</v>
      </c>
      <c r="T6246" s="14" t="s">
        <v>21835</v>
      </c>
      <c r="AB6246" s="14"/>
    </row>
    <row r="6247" spans="1:28" hidden="1" x14ac:dyDescent="0.3">
      <c r="A6247" t="s">
        <v>18429</v>
      </c>
      <c r="B6247" t="s">
        <v>16</v>
      </c>
      <c r="C6247" t="s">
        <v>41</v>
      </c>
      <c r="D6247">
        <v>2013</v>
      </c>
      <c r="E6247" t="s">
        <v>18237</v>
      </c>
      <c r="F6247">
        <v>6.5</v>
      </c>
      <c r="G6247">
        <v>90000</v>
      </c>
      <c r="H6247" t="s">
        <v>18430</v>
      </c>
      <c r="I6247" t="s">
        <v>14065</v>
      </c>
      <c r="J6247" t="s">
        <v>14065</v>
      </c>
      <c r="K6247" t="s">
        <v>30</v>
      </c>
      <c r="L6247">
        <v>15000000</v>
      </c>
      <c r="M6247">
        <v>151826547</v>
      </c>
      <c r="N6247" t="s">
        <v>18431</v>
      </c>
      <c r="O6247">
        <v>92</v>
      </c>
      <c r="P6247" t="str">
        <f>IF(Table1[[#This Row],[score]]&gt;=8.5,"High",IF(Table1[[#This Row],[score]]&gt;=7,"Medium","Low"))</f>
        <v>Low</v>
      </c>
      <c r="Q6247" s="5">
        <f>Table1[[#This Row],[gross]]-Table1[[#This Row],[budget]]</f>
        <v>136826547</v>
      </c>
      <c r="R6247" s="5" t="str">
        <f>IF(Table1[[#This Row],[Profit]]&gt;0,"Profit","Loss")</f>
        <v>Profit</v>
      </c>
      <c r="S6247" s="6" t="str">
        <f>FLOOR(Table1[[#This Row],[year]]-1900,10)+1900 &amp; "-" &amp; FLOOR(Table1[[#This Row],[year]]-1890,10)+1900</f>
        <v>2010-2020</v>
      </c>
      <c r="T6247" s="14" t="s">
        <v>21835</v>
      </c>
      <c r="AB6247" s="14"/>
    </row>
    <row r="6248" spans="1:28" hidden="1" x14ac:dyDescent="0.3">
      <c r="A6248" t="s">
        <v>18198</v>
      </c>
      <c r="B6248" t="s">
        <v>1974</v>
      </c>
      <c r="C6248" t="s">
        <v>34</v>
      </c>
      <c r="D6248">
        <v>2013</v>
      </c>
      <c r="E6248" t="s">
        <v>18045</v>
      </c>
      <c r="F6248">
        <v>6.3</v>
      </c>
      <c r="G6248">
        <v>152000</v>
      </c>
      <c r="H6248" t="s">
        <v>18199</v>
      </c>
      <c r="I6248" t="s">
        <v>14359</v>
      </c>
      <c r="J6248" t="s">
        <v>5026</v>
      </c>
      <c r="K6248" t="s">
        <v>30</v>
      </c>
      <c r="L6248">
        <v>175000000</v>
      </c>
      <c r="M6248">
        <v>151783839</v>
      </c>
      <c r="N6248" t="s">
        <v>18200</v>
      </c>
      <c r="O6248">
        <v>128</v>
      </c>
      <c r="P6248" t="str">
        <f>IF(Table1[[#This Row],[score]]&gt;=8.5,"High",IF(Table1[[#This Row],[score]]&gt;=7,"Medium","Low"))</f>
        <v>Low</v>
      </c>
      <c r="Q6248" s="5">
        <f>Table1[[#This Row],[gross]]-Table1[[#This Row],[budget]]</f>
        <v>-23216161</v>
      </c>
      <c r="R6248" s="5" t="str">
        <f>IF(Table1[[#This Row],[Profit]]&gt;0,"Profit","Loss")</f>
        <v>Loss</v>
      </c>
      <c r="S6248" s="6" t="str">
        <f>FLOOR(Table1[[#This Row],[year]]-1900,10)+1900 &amp; "-" &amp; FLOOR(Table1[[#This Row],[year]]-1890,10)+1900</f>
        <v>2010-2020</v>
      </c>
      <c r="T6248" s="14" t="s">
        <v>21835</v>
      </c>
      <c r="AB6248" s="14"/>
    </row>
    <row r="6249" spans="1:28" hidden="1" x14ac:dyDescent="0.3">
      <c r="A6249" t="s">
        <v>18289</v>
      </c>
      <c r="B6249" t="s">
        <v>1974</v>
      </c>
      <c r="C6249" t="s">
        <v>34</v>
      </c>
      <c r="D6249">
        <v>2013</v>
      </c>
      <c r="E6249" t="s">
        <v>18050</v>
      </c>
      <c r="F6249">
        <v>6.6</v>
      </c>
      <c r="G6249">
        <v>163000</v>
      </c>
      <c r="H6249" t="s">
        <v>10533</v>
      </c>
      <c r="I6249" t="s">
        <v>16371</v>
      </c>
      <c r="J6249" t="s">
        <v>4412</v>
      </c>
      <c r="K6249" t="s">
        <v>30</v>
      </c>
      <c r="L6249">
        <v>84000000</v>
      </c>
      <c r="M6249">
        <v>148075565</v>
      </c>
      <c r="N6249" t="s">
        <v>9986</v>
      </c>
      <c r="O6249">
        <v>116</v>
      </c>
      <c r="P6249" t="str">
        <f>IF(Table1[[#This Row],[score]]&gt;=8.5,"High",IF(Table1[[#This Row],[score]]&gt;=7,"Medium","Low"))</f>
        <v>Low</v>
      </c>
      <c r="Q6249" s="5">
        <f>Table1[[#This Row],[gross]]-Table1[[#This Row],[budget]]</f>
        <v>64075565</v>
      </c>
      <c r="R6249" s="5" t="str">
        <f>IF(Table1[[#This Row],[Profit]]&gt;0,"Profit","Loss")</f>
        <v>Profit</v>
      </c>
      <c r="S6249" s="6" t="str">
        <f>FLOOR(Table1[[#This Row],[year]]-1900,10)+1900 &amp; "-" &amp; FLOOR(Table1[[#This Row],[year]]-1890,10)+1900</f>
        <v>2010-2020</v>
      </c>
      <c r="T6249" s="14" t="s">
        <v>21835</v>
      </c>
      <c r="AB6249" s="14"/>
    </row>
    <row r="6250" spans="1:28" hidden="1" x14ac:dyDescent="0.3">
      <c r="A6250" t="s">
        <v>18182</v>
      </c>
      <c r="B6250" t="s">
        <v>1974</v>
      </c>
      <c r="C6250" t="s">
        <v>151</v>
      </c>
      <c r="D6250">
        <v>2013</v>
      </c>
      <c r="E6250" t="s">
        <v>18183</v>
      </c>
      <c r="F6250">
        <v>6.2</v>
      </c>
      <c r="G6250">
        <v>172000</v>
      </c>
      <c r="H6250" t="s">
        <v>18184</v>
      </c>
      <c r="I6250" t="s">
        <v>18184</v>
      </c>
      <c r="J6250" t="s">
        <v>17520</v>
      </c>
      <c r="K6250" t="s">
        <v>195</v>
      </c>
      <c r="L6250">
        <v>15000000</v>
      </c>
      <c r="M6250">
        <v>146428180</v>
      </c>
      <c r="N6250" t="s">
        <v>61</v>
      </c>
      <c r="O6250">
        <v>100</v>
      </c>
      <c r="P6250" t="str">
        <f>IF(Table1[[#This Row],[score]]&gt;=8.5,"High",IF(Table1[[#This Row],[score]]&gt;=7,"Medium","Low"))</f>
        <v>Low</v>
      </c>
      <c r="Q6250" s="5">
        <f>Table1[[#This Row],[gross]]-Table1[[#This Row],[budget]]</f>
        <v>131428180</v>
      </c>
      <c r="R6250" s="5" t="str">
        <f>IF(Table1[[#This Row],[Profit]]&gt;0,"Profit","Loss")</f>
        <v>Profit</v>
      </c>
      <c r="S6250" s="6" t="str">
        <f>FLOOR(Table1[[#This Row],[year]]-1900,10)+1900 &amp; "-" &amp; FLOOR(Table1[[#This Row],[year]]-1890,10)+1900</f>
        <v>2010-2020</v>
      </c>
      <c r="T6250" s="14" t="s">
        <v>21835</v>
      </c>
      <c r="AB6250" s="14"/>
    </row>
    <row r="6251" spans="1:28" hidden="1" x14ac:dyDescent="0.3">
      <c r="A6251" t="s">
        <v>18190</v>
      </c>
      <c r="B6251" t="s">
        <v>16</v>
      </c>
      <c r="C6251" t="s">
        <v>34</v>
      </c>
      <c r="D6251">
        <v>2013</v>
      </c>
      <c r="E6251" t="s">
        <v>18191</v>
      </c>
      <c r="F6251">
        <v>6.7</v>
      </c>
      <c r="G6251">
        <v>232000</v>
      </c>
      <c r="H6251" t="s">
        <v>13103</v>
      </c>
      <c r="I6251" t="s">
        <v>18192</v>
      </c>
      <c r="J6251" t="s">
        <v>749</v>
      </c>
      <c r="K6251" t="s">
        <v>30</v>
      </c>
      <c r="L6251">
        <v>50000000</v>
      </c>
      <c r="M6251">
        <v>137328301</v>
      </c>
      <c r="N6251" t="s">
        <v>9986</v>
      </c>
      <c r="O6251">
        <v>115</v>
      </c>
      <c r="P6251" t="str">
        <f>IF(Table1[[#This Row],[score]]&gt;=8.5,"High",IF(Table1[[#This Row],[score]]&gt;=7,"Medium","Low"))</f>
        <v>Low</v>
      </c>
      <c r="Q6251" s="5">
        <f>Table1[[#This Row],[gross]]-Table1[[#This Row],[budget]]</f>
        <v>87328301</v>
      </c>
      <c r="R6251" s="5" t="str">
        <f>IF(Table1[[#This Row],[Profit]]&gt;0,"Profit","Loss")</f>
        <v>Profit</v>
      </c>
      <c r="S6251" s="6" t="str">
        <f>FLOOR(Table1[[#This Row],[year]]-1900,10)+1900 &amp; "-" &amp; FLOOR(Table1[[#This Row],[year]]-1890,10)+1900</f>
        <v>2010-2020</v>
      </c>
      <c r="T6251" s="14" t="s">
        <v>21835</v>
      </c>
      <c r="AB6251" s="14"/>
    </row>
    <row r="6252" spans="1:28" hidden="1" x14ac:dyDescent="0.3">
      <c r="A6252" t="s">
        <v>18333</v>
      </c>
      <c r="B6252" t="s">
        <v>1974</v>
      </c>
      <c r="C6252" t="s">
        <v>390</v>
      </c>
      <c r="D6252">
        <v>2013</v>
      </c>
      <c r="E6252" t="s">
        <v>18334</v>
      </c>
      <c r="F6252">
        <v>7.8</v>
      </c>
      <c r="G6252">
        <v>77000</v>
      </c>
      <c r="H6252" t="s">
        <v>2080</v>
      </c>
      <c r="I6252" t="s">
        <v>2080</v>
      </c>
      <c r="J6252" t="s">
        <v>15286</v>
      </c>
      <c r="K6252" t="s">
        <v>2081</v>
      </c>
      <c r="L6252">
        <v>30000000</v>
      </c>
      <c r="M6252">
        <v>136533257</v>
      </c>
      <c r="N6252" t="s">
        <v>15549</v>
      </c>
      <c r="O6252">
        <v>126</v>
      </c>
      <c r="P6252" t="str">
        <f>IF(Table1[[#This Row],[score]]&gt;=8.5,"High",IF(Table1[[#This Row],[score]]&gt;=7,"Medium","Low"))</f>
        <v>Medium</v>
      </c>
      <c r="Q6252" s="5">
        <f>Table1[[#This Row],[gross]]-Table1[[#This Row],[budget]]</f>
        <v>106533257</v>
      </c>
      <c r="R6252" s="5" t="str">
        <f>IF(Table1[[#This Row],[Profit]]&gt;0,"Profit","Loss")</f>
        <v>Profit</v>
      </c>
      <c r="S6252" s="6" t="str">
        <f>FLOOR(Table1[[#This Row],[year]]-1900,10)+1900 &amp; "-" &amp; FLOOR(Table1[[#This Row],[year]]-1890,10)+1900</f>
        <v>2010-2020</v>
      </c>
      <c r="T6252" s="14" t="s">
        <v>21835</v>
      </c>
      <c r="AB6252" s="14"/>
    </row>
    <row r="6253" spans="1:28" hidden="1" x14ac:dyDescent="0.3">
      <c r="A6253" t="s">
        <v>18421</v>
      </c>
      <c r="B6253" t="s">
        <v>1974</v>
      </c>
      <c r="C6253" t="s">
        <v>41</v>
      </c>
      <c r="D6253">
        <v>2013</v>
      </c>
      <c r="E6253" t="s">
        <v>18172</v>
      </c>
      <c r="F6253">
        <v>6.6</v>
      </c>
      <c r="G6253">
        <v>130000</v>
      </c>
      <c r="H6253" t="s">
        <v>6879</v>
      </c>
      <c r="I6253" t="s">
        <v>15262</v>
      </c>
      <c r="J6253" t="s">
        <v>67</v>
      </c>
      <c r="K6253" t="s">
        <v>30</v>
      </c>
      <c r="L6253">
        <v>28000000</v>
      </c>
      <c r="M6253">
        <v>134409025</v>
      </c>
      <c r="N6253" t="s">
        <v>16638</v>
      </c>
      <c r="O6253">
        <v>105</v>
      </c>
      <c r="P6253" t="str">
        <f>IF(Table1[[#This Row],[score]]&gt;=8.5,"High",IF(Table1[[#This Row],[score]]&gt;=7,"Medium","Low"))</f>
        <v>Low</v>
      </c>
      <c r="Q6253" s="5">
        <f>Table1[[#This Row],[gross]]-Table1[[#This Row],[budget]]</f>
        <v>106409025</v>
      </c>
      <c r="R6253" s="5" t="str">
        <f>IF(Table1[[#This Row],[Profit]]&gt;0,"Profit","Loss")</f>
        <v>Profit</v>
      </c>
      <c r="S6253" s="6" t="str">
        <f>FLOOR(Table1[[#This Row],[year]]-1900,10)+1900 &amp; "-" &amp; FLOOR(Table1[[#This Row],[year]]-1890,10)+1900</f>
        <v>2010-2020</v>
      </c>
      <c r="T6253" s="14" t="s">
        <v>21835</v>
      </c>
      <c r="AB6253" s="14"/>
    </row>
    <row r="6254" spans="1:28" hidden="1" x14ac:dyDescent="0.3">
      <c r="A6254" t="s">
        <v>18261</v>
      </c>
      <c r="B6254" t="s">
        <v>16</v>
      </c>
      <c r="C6254" t="s">
        <v>34</v>
      </c>
      <c r="D6254">
        <v>2013</v>
      </c>
      <c r="E6254" t="s">
        <v>18262</v>
      </c>
      <c r="F6254">
        <v>6.7</v>
      </c>
      <c r="G6254">
        <v>201000</v>
      </c>
      <c r="H6254" t="s">
        <v>17806</v>
      </c>
      <c r="I6254" t="s">
        <v>18263</v>
      </c>
      <c r="J6254" t="s">
        <v>4084</v>
      </c>
      <c r="K6254" t="s">
        <v>30</v>
      </c>
      <c r="L6254">
        <v>61000000</v>
      </c>
      <c r="M6254">
        <v>131940411</v>
      </c>
      <c r="N6254" t="s">
        <v>61</v>
      </c>
      <c r="O6254">
        <v>109</v>
      </c>
      <c r="P6254" t="str">
        <f>IF(Table1[[#This Row],[score]]&gt;=8.5,"High",IF(Table1[[#This Row],[score]]&gt;=7,"Medium","Low"))</f>
        <v>Low</v>
      </c>
      <c r="Q6254" s="5">
        <f>Table1[[#This Row],[gross]]-Table1[[#This Row],[budget]]</f>
        <v>70940411</v>
      </c>
      <c r="R6254" s="5" t="str">
        <f>IF(Table1[[#This Row],[Profit]]&gt;0,"Profit","Loss")</f>
        <v>Profit</v>
      </c>
      <c r="S6254" s="6" t="str">
        <f>FLOOR(Table1[[#This Row],[year]]-1900,10)+1900 &amp; "-" &amp; FLOOR(Table1[[#This Row],[year]]-1890,10)+1900</f>
        <v>2010-2020</v>
      </c>
      <c r="T6254" s="14" t="s">
        <v>21835</v>
      </c>
      <c r="AB6254" s="14"/>
    </row>
    <row r="6255" spans="1:28" hidden="1" x14ac:dyDescent="0.3">
      <c r="A6255" t="s">
        <v>18133</v>
      </c>
      <c r="B6255" t="s">
        <v>16</v>
      </c>
      <c r="C6255" t="s">
        <v>41</v>
      </c>
      <c r="D6255">
        <v>2013</v>
      </c>
      <c r="E6255" t="s">
        <v>18134</v>
      </c>
      <c r="F6255">
        <v>6.6</v>
      </c>
      <c r="G6255">
        <v>391000</v>
      </c>
      <c r="H6255" t="s">
        <v>18135</v>
      </c>
      <c r="I6255" t="s">
        <v>14886</v>
      </c>
      <c r="J6255" t="s">
        <v>12772</v>
      </c>
      <c r="K6255" t="s">
        <v>30</v>
      </c>
      <c r="L6255">
        <v>32000000</v>
      </c>
      <c r="M6255">
        <v>126041322</v>
      </c>
      <c r="N6255" t="s">
        <v>31</v>
      </c>
      <c r="O6255">
        <v>107</v>
      </c>
      <c r="P6255" t="str">
        <f>IF(Table1[[#This Row],[score]]&gt;=8.5,"High",IF(Table1[[#This Row],[score]]&gt;=7,"Medium","Low"))</f>
        <v>Low</v>
      </c>
      <c r="Q6255" s="5">
        <f>Table1[[#This Row],[gross]]-Table1[[#This Row],[budget]]</f>
        <v>94041322</v>
      </c>
      <c r="R6255" s="5" t="str">
        <f>IF(Table1[[#This Row],[Profit]]&gt;0,"Profit","Loss")</f>
        <v>Profit</v>
      </c>
      <c r="S6255" s="6" t="str">
        <f>FLOOR(Table1[[#This Row],[year]]-1900,10)+1900 &amp; "-" &amp; FLOOR(Table1[[#This Row],[year]]-1890,10)+1900</f>
        <v>2010-2020</v>
      </c>
      <c r="T6255" s="14" t="s">
        <v>21835</v>
      </c>
      <c r="AB6255" s="14"/>
    </row>
    <row r="6256" spans="1:28" hidden="1" x14ac:dyDescent="0.3">
      <c r="A6256" t="s">
        <v>18171</v>
      </c>
      <c r="B6256" t="s">
        <v>1974</v>
      </c>
      <c r="C6256" t="s">
        <v>34</v>
      </c>
      <c r="D6256">
        <v>2013</v>
      </c>
      <c r="E6256" t="s">
        <v>18172</v>
      </c>
      <c r="F6256">
        <v>6.6</v>
      </c>
      <c r="G6256">
        <v>228000</v>
      </c>
      <c r="H6256" t="s">
        <v>15329</v>
      </c>
      <c r="I6256" t="s">
        <v>15329</v>
      </c>
      <c r="J6256" t="s">
        <v>488</v>
      </c>
      <c r="K6256" t="s">
        <v>30</v>
      </c>
      <c r="L6256">
        <v>110000000</v>
      </c>
      <c r="M6256">
        <v>125544024</v>
      </c>
      <c r="N6256" t="s">
        <v>9986</v>
      </c>
      <c r="O6256">
        <v>114</v>
      </c>
      <c r="P6256" t="str">
        <f>IF(Table1[[#This Row],[score]]&gt;=8.5,"High",IF(Table1[[#This Row],[score]]&gt;=7,"Medium","Low"))</f>
        <v>Low</v>
      </c>
      <c r="Q6256" s="5">
        <f>Table1[[#This Row],[gross]]-Table1[[#This Row],[budget]]</f>
        <v>15544024</v>
      </c>
      <c r="R6256" s="5" t="str">
        <f>IF(Table1[[#This Row],[Profit]]&gt;0,"Profit","Loss")</f>
        <v>Profit</v>
      </c>
      <c r="S6256" s="6" t="str">
        <f>FLOOR(Table1[[#This Row],[year]]-1900,10)+1900 &amp; "-" &amp; FLOOR(Table1[[#This Row],[year]]-1890,10)+1900</f>
        <v>2010-2020</v>
      </c>
      <c r="T6256" s="14" t="s">
        <v>21835</v>
      </c>
      <c r="AB6256" s="14"/>
    </row>
    <row r="6257" spans="1:28" hidden="1" x14ac:dyDescent="0.3">
      <c r="A6257" t="s">
        <v>18052</v>
      </c>
      <c r="B6257" t="s">
        <v>16</v>
      </c>
      <c r="C6257" t="s">
        <v>104</v>
      </c>
      <c r="D6257">
        <v>2013</v>
      </c>
      <c r="E6257" t="s">
        <v>18053</v>
      </c>
      <c r="F6257">
        <v>8.1</v>
      </c>
      <c r="G6257">
        <v>625000</v>
      </c>
      <c r="H6257" t="s">
        <v>11594</v>
      </c>
      <c r="I6257" t="s">
        <v>17807</v>
      </c>
      <c r="J6257" t="s">
        <v>13344</v>
      </c>
      <c r="K6257" t="s">
        <v>30</v>
      </c>
      <c r="L6257" s="5">
        <v>46000000</v>
      </c>
      <c r="M6257" s="5">
        <v>122126687</v>
      </c>
      <c r="N6257" t="s">
        <v>11022</v>
      </c>
      <c r="O6257">
        <v>153</v>
      </c>
      <c r="P6257" t="str">
        <f>IF(Table1[[#This Row],[score]]&gt;=8.5,"High",IF(Table1[[#This Row],[score]]&gt;=7,"Medium","Low"))</f>
        <v>Medium</v>
      </c>
      <c r="Q6257" s="5">
        <f>Table1[[#This Row],[gross]]-Table1[[#This Row],[budget]]</f>
        <v>76126687</v>
      </c>
      <c r="R6257" s="5" t="str">
        <f>IF(Table1[[#This Row],[Profit]]&gt;0,"Profit","Loss")</f>
        <v>Profit</v>
      </c>
      <c r="S6257" s="6" t="str">
        <f>FLOOR(Table1[[#This Row],[year]]-1900,10)+1900 &amp; "-" &amp; FLOOR(Table1[[#This Row],[year]]-1890,10)+1900</f>
        <v>2010-2020</v>
      </c>
      <c r="T6257" s="14" t="s">
        <v>21835</v>
      </c>
      <c r="AB6257" s="14"/>
    </row>
    <row r="6258" spans="1:28" hidden="1" x14ac:dyDescent="0.3">
      <c r="A6258" t="s">
        <v>18319</v>
      </c>
      <c r="B6258" t="s">
        <v>1974</v>
      </c>
      <c r="C6258" t="s">
        <v>63</v>
      </c>
      <c r="D6258">
        <v>2013</v>
      </c>
      <c r="E6258" t="s">
        <v>18096</v>
      </c>
      <c r="F6258">
        <v>7.5</v>
      </c>
      <c r="G6258">
        <v>155000</v>
      </c>
      <c r="H6258" t="s">
        <v>7443</v>
      </c>
      <c r="I6258" t="s">
        <v>18320</v>
      </c>
      <c r="J6258" t="s">
        <v>8421</v>
      </c>
      <c r="K6258" t="s">
        <v>30</v>
      </c>
      <c r="L6258">
        <v>35000000</v>
      </c>
      <c r="M6258">
        <v>117867984</v>
      </c>
      <c r="N6258" t="s">
        <v>1708</v>
      </c>
      <c r="O6258">
        <v>125</v>
      </c>
      <c r="P6258" t="str">
        <f>IF(Table1[[#This Row],[score]]&gt;=8.5,"High",IF(Table1[[#This Row],[score]]&gt;=7,"Medium","Low"))</f>
        <v>Medium</v>
      </c>
      <c r="Q6258" s="5">
        <f>Table1[[#This Row],[gross]]-Table1[[#This Row],[budget]]</f>
        <v>82867984</v>
      </c>
      <c r="R6258" s="5" t="str">
        <f>IF(Table1[[#This Row],[Profit]]&gt;0,"Profit","Loss")</f>
        <v>Profit</v>
      </c>
      <c r="S6258" s="6" t="str">
        <f>FLOOR(Table1[[#This Row],[year]]-1900,10)+1900 &amp; "-" &amp; FLOOR(Table1[[#This Row],[year]]-1890,10)+1900</f>
        <v>2010-2020</v>
      </c>
      <c r="T6258" s="14" t="s">
        <v>21835</v>
      </c>
      <c r="AB6258" s="14"/>
    </row>
    <row r="6259" spans="1:28" hidden="1" x14ac:dyDescent="0.3">
      <c r="A6259" t="s">
        <v>18206</v>
      </c>
      <c r="B6259" t="s">
        <v>1974</v>
      </c>
      <c r="C6259" t="s">
        <v>41</v>
      </c>
      <c r="D6259">
        <v>2013</v>
      </c>
      <c r="E6259" t="s">
        <v>17720</v>
      </c>
      <c r="F6259">
        <v>6.8</v>
      </c>
      <c r="G6259">
        <v>223000</v>
      </c>
      <c r="H6259" t="s">
        <v>15886</v>
      </c>
      <c r="I6259" t="s">
        <v>18207</v>
      </c>
      <c r="J6259" t="s">
        <v>18208</v>
      </c>
      <c r="K6259" t="s">
        <v>30</v>
      </c>
      <c r="L6259">
        <v>35000000</v>
      </c>
      <c r="M6259">
        <v>116980662</v>
      </c>
      <c r="N6259" t="s">
        <v>9986</v>
      </c>
      <c r="O6259">
        <v>98</v>
      </c>
      <c r="P6259" t="str">
        <f>IF(Table1[[#This Row],[score]]&gt;=8.5,"High",IF(Table1[[#This Row],[score]]&gt;=7,"Medium","Low"))</f>
        <v>Low</v>
      </c>
      <c r="Q6259" s="5">
        <f>Table1[[#This Row],[gross]]-Table1[[#This Row],[budget]]</f>
        <v>81980662</v>
      </c>
      <c r="R6259" s="5" t="str">
        <f>IF(Table1[[#This Row],[Profit]]&gt;0,"Profit","Loss")</f>
        <v>Profit</v>
      </c>
      <c r="S6259" s="6" t="str">
        <f>FLOOR(Table1[[#This Row],[year]]-1900,10)+1900 &amp; "-" &amp; FLOOR(Table1[[#This Row],[year]]-1890,10)+1900</f>
        <v>2010-2020</v>
      </c>
      <c r="T6259" s="14" t="s">
        <v>21835</v>
      </c>
      <c r="AB6259" s="14"/>
    </row>
    <row r="6260" spans="1:28" hidden="1" x14ac:dyDescent="0.3">
      <c r="A6260" t="s">
        <v>18216</v>
      </c>
      <c r="B6260" t="s">
        <v>16</v>
      </c>
      <c r="C6260" t="s">
        <v>34</v>
      </c>
      <c r="D6260">
        <v>2013</v>
      </c>
      <c r="E6260" t="s">
        <v>17519</v>
      </c>
      <c r="F6260">
        <v>6.7</v>
      </c>
      <c r="G6260">
        <v>209000</v>
      </c>
      <c r="H6260" t="s">
        <v>15942</v>
      </c>
      <c r="I6260" t="s">
        <v>18217</v>
      </c>
      <c r="J6260" t="s">
        <v>975</v>
      </c>
      <c r="K6260" t="s">
        <v>30</v>
      </c>
      <c r="L6260">
        <v>60000000</v>
      </c>
      <c r="M6260">
        <v>105200903</v>
      </c>
      <c r="N6260" t="s">
        <v>23</v>
      </c>
      <c r="O6260">
        <v>113</v>
      </c>
      <c r="P6260" t="str">
        <f>IF(Table1[[#This Row],[score]]&gt;=8.5,"High",IF(Table1[[#This Row],[score]]&gt;=7,"Medium","Low"))</f>
        <v>Low</v>
      </c>
      <c r="Q6260" s="5">
        <f>Table1[[#This Row],[gross]]-Table1[[#This Row],[budget]]</f>
        <v>45200903</v>
      </c>
      <c r="R6260" s="5" t="str">
        <f>IF(Table1[[#This Row],[Profit]]&gt;0,"Profit","Loss")</f>
        <v>Profit</v>
      </c>
      <c r="S6260" s="6" t="str">
        <f>FLOOR(Table1[[#This Row],[year]]-1900,10)+1900 &amp; "-" &amp; FLOOR(Table1[[#This Row],[year]]-1890,10)+1900</f>
        <v>2010-2020</v>
      </c>
      <c r="T6260" s="14" t="s">
        <v>21835</v>
      </c>
      <c r="AB6260" s="14"/>
    </row>
    <row r="6261" spans="1:28" hidden="1" x14ac:dyDescent="0.3">
      <c r="A6261" t="s">
        <v>18432</v>
      </c>
      <c r="B6261" t="s">
        <v>1974</v>
      </c>
      <c r="C6261" t="s">
        <v>63</v>
      </c>
      <c r="D6261">
        <v>2013</v>
      </c>
      <c r="E6261" t="s">
        <v>18092</v>
      </c>
      <c r="F6261">
        <v>7.6</v>
      </c>
      <c r="G6261">
        <v>96000</v>
      </c>
      <c r="H6261" t="s">
        <v>2177</v>
      </c>
      <c r="I6261" t="s">
        <v>12552</v>
      </c>
      <c r="J6261" t="s">
        <v>9775</v>
      </c>
      <c r="K6261" t="s">
        <v>22</v>
      </c>
      <c r="L6261">
        <v>12000000</v>
      </c>
      <c r="M6261">
        <v>100129872</v>
      </c>
      <c r="N6261" t="s">
        <v>13729</v>
      </c>
      <c r="O6261">
        <v>98</v>
      </c>
      <c r="P6261" t="str">
        <f>IF(Table1[[#This Row],[score]]&gt;=8.5,"High",IF(Table1[[#This Row],[score]]&gt;=7,"Medium","Low"))</f>
        <v>Medium</v>
      </c>
      <c r="Q6261" s="5">
        <f>Table1[[#This Row],[gross]]-Table1[[#This Row],[budget]]</f>
        <v>88129872</v>
      </c>
      <c r="R6261" s="5" t="str">
        <f>IF(Table1[[#This Row],[Profit]]&gt;0,"Profit","Loss")</f>
        <v>Profit</v>
      </c>
      <c r="S6261" s="6" t="str">
        <f>FLOOR(Table1[[#This Row],[year]]-1900,10)+1900 &amp; "-" &amp; FLOOR(Table1[[#This Row],[year]]-1890,10)+1900</f>
        <v>2010-2020</v>
      </c>
      <c r="T6261" s="14" t="s">
        <v>21835</v>
      </c>
      <c r="AB6261" s="14"/>
    </row>
    <row r="6262" spans="1:28" hidden="1" x14ac:dyDescent="0.3">
      <c r="A6262" t="s">
        <v>18211</v>
      </c>
      <c r="B6262" t="s">
        <v>1974</v>
      </c>
      <c r="C6262" t="s">
        <v>41</v>
      </c>
      <c r="D6262">
        <v>2013</v>
      </c>
      <c r="E6262" t="s">
        <v>17158</v>
      </c>
      <c r="F6262">
        <v>7.3</v>
      </c>
      <c r="G6262">
        <v>195000</v>
      </c>
      <c r="H6262" t="s">
        <v>289</v>
      </c>
      <c r="I6262" t="s">
        <v>289</v>
      </c>
      <c r="J6262" t="s">
        <v>10128</v>
      </c>
      <c r="K6262" t="s">
        <v>30</v>
      </c>
      <c r="L6262">
        <v>18000000</v>
      </c>
      <c r="M6262">
        <v>99104804</v>
      </c>
      <c r="N6262" t="s">
        <v>18212</v>
      </c>
      <c r="O6262">
        <v>98</v>
      </c>
      <c r="P6262" t="str">
        <f>IF(Table1[[#This Row],[score]]&gt;=8.5,"High",IF(Table1[[#This Row],[score]]&gt;=7,"Medium","Low"))</f>
        <v>Medium</v>
      </c>
      <c r="Q6262" s="5">
        <f>Table1[[#This Row],[gross]]-Table1[[#This Row],[budget]]</f>
        <v>81104804</v>
      </c>
      <c r="R6262" s="5" t="str">
        <f>IF(Table1[[#This Row],[Profit]]&gt;0,"Profit","Loss")</f>
        <v>Profit</v>
      </c>
      <c r="S6262" s="6" t="str">
        <f>FLOOR(Table1[[#This Row],[year]]-1900,10)+1900 &amp; "-" &amp; FLOOR(Table1[[#This Row],[year]]-1890,10)+1900</f>
        <v>2010-2020</v>
      </c>
      <c r="T6262" s="14" t="s">
        <v>21835</v>
      </c>
      <c r="AB6262" s="14"/>
    </row>
    <row r="6263" spans="1:28" hidden="1" x14ac:dyDescent="0.3">
      <c r="A6263" t="s">
        <v>18185</v>
      </c>
      <c r="B6263" t="s">
        <v>16</v>
      </c>
      <c r="C6263" t="s">
        <v>34</v>
      </c>
      <c r="D6263">
        <v>2013</v>
      </c>
      <c r="E6263" t="s">
        <v>18186</v>
      </c>
      <c r="F6263">
        <v>6.4</v>
      </c>
      <c r="G6263">
        <v>157000</v>
      </c>
      <c r="H6263" t="s">
        <v>4754</v>
      </c>
      <c r="I6263" t="s">
        <v>4754</v>
      </c>
      <c r="J6263" t="s">
        <v>11697</v>
      </c>
      <c r="K6263" t="s">
        <v>195</v>
      </c>
      <c r="L6263">
        <v>38000000</v>
      </c>
      <c r="M6263">
        <v>98337295</v>
      </c>
      <c r="N6263" t="s">
        <v>18187</v>
      </c>
      <c r="O6263">
        <v>119</v>
      </c>
      <c r="P6263" t="str">
        <f>IF(Table1[[#This Row],[score]]&gt;=8.5,"High",IF(Table1[[#This Row],[score]]&gt;=7,"Medium","Low"))</f>
        <v>Low</v>
      </c>
      <c r="Q6263" s="5">
        <f>Table1[[#This Row],[gross]]-Table1[[#This Row],[budget]]</f>
        <v>60337295</v>
      </c>
      <c r="R6263" s="5" t="str">
        <f>IF(Table1[[#This Row],[Profit]]&gt;0,"Profit","Loss")</f>
        <v>Profit</v>
      </c>
      <c r="S6263" s="6" t="str">
        <f>FLOOR(Table1[[#This Row],[year]]-1900,10)+1900 &amp; "-" &amp; FLOOR(Table1[[#This Row],[year]]-1890,10)+1900</f>
        <v>2010-2020</v>
      </c>
      <c r="T6263" s="14" t="s">
        <v>21835</v>
      </c>
      <c r="AB6263" s="14"/>
    </row>
    <row r="6264" spans="1:28" hidden="1" x14ac:dyDescent="0.3">
      <c r="A6264" t="s">
        <v>18215</v>
      </c>
      <c r="B6264" t="s">
        <v>1974</v>
      </c>
      <c r="C6264" t="s">
        <v>17</v>
      </c>
      <c r="D6264">
        <v>2013</v>
      </c>
      <c r="E6264" t="s">
        <v>18189</v>
      </c>
      <c r="F6264">
        <v>6.7</v>
      </c>
      <c r="G6264">
        <v>106000</v>
      </c>
      <c r="H6264" t="s">
        <v>2847</v>
      </c>
      <c r="I6264" t="s">
        <v>7719</v>
      </c>
      <c r="J6264" t="s">
        <v>17630</v>
      </c>
      <c r="K6264" t="s">
        <v>30</v>
      </c>
      <c r="L6264">
        <v>28000000</v>
      </c>
      <c r="M6264">
        <v>97594140</v>
      </c>
      <c r="N6264" t="s">
        <v>15161</v>
      </c>
      <c r="O6264">
        <v>115</v>
      </c>
      <c r="P6264" t="str">
        <f>IF(Table1[[#This Row],[score]]&gt;=8.5,"High",IF(Table1[[#This Row],[score]]&gt;=7,"Medium","Low"))</f>
        <v>Low</v>
      </c>
      <c r="Q6264" s="5">
        <f>Table1[[#This Row],[gross]]-Table1[[#This Row],[budget]]</f>
        <v>69594140</v>
      </c>
      <c r="R6264" s="5" t="str">
        <f>IF(Table1[[#This Row],[Profit]]&gt;0,"Profit","Loss")</f>
        <v>Profit</v>
      </c>
      <c r="S6264" s="6" t="str">
        <f>FLOOR(Table1[[#This Row],[year]]-1900,10)+1900 &amp; "-" &amp; FLOOR(Table1[[#This Row],[year]]-1890,10)+1900</f>
        <v>2010-2020</v>
      </c>
      <c r="T6264" s="14" t="s">
        <v>21835</v>
      </c>
      <c r="AB6264" s="14"/>
    </row>
    <row r="6265" spans="1:28" hidden="1" x14ac:dyDescent="0.3">
      <c r="A6265" t="s">
        <v>18146</v>
      </c>
      <c r="B6265" t="s">
        <v>16</v>
      </c>
      <c r="C6265" t="s">
        <v>52</v>
      </c>
      <c r="D6265">
        <v>2013</v>
      </c>
      <c r="E6265" t="s">
        <v>18147</v>
      </c>
      <c r="F6265">
        <v>6.5</v>
      </c>
      <c r="G6265">
        <v>160000</v>
      </c>
      <c r="H6265" t="s">
        <v>18148</v>
      </c>
      <c r="I6265" t="s">
        <v>18148</v>
      </c>
      <c r="J6265" t="s">
        <v>18149</v>
      </c>
      <c r="K6265" t="s">
        <v>30</v>
      </c>
      <c r="L6265">
        <v>17000000</v>
      </c>
      <c r="M6265">
        <v>97542952</v>
      </c>
      <c r="N6265" t="s">
        <v>2075</v>
      </c>
      <c r="O6265">
        <v>91</v>
      </c>
      <c r="P6265" t="str">
        <f>IF(Table1[[#This Row],[score]]&gt;=8.5,"High",IF(Table1[[#This Row],[score]]&gt;=7,"Medium","Low"))</f>
        <v>Low</v>
      </c>
      <c r="Q6265" s="5">
        <f>Table1[[#This Row],[gross]]-Table1[[#This Row],[budget]]</f>
        <v>80542952</v>
      </c>
      <c r="R6265" s="5" t="str">
        <f>IF(Table1[[#This Row],[Profit]]&gt;0,"Profit","Loss")</f>
        <v>Profit</v>
      </c>
      <c r="S6265" s="6" t="str">
        <f>FLOOR(Table1[[#This Row],[year]]-1900,10)+1900 &amp; "-" &amp; FLOOR(Table1[[#This Row],[year]]-1890,10)+1900</f>
        <v>2010-2020</v>
      </c>
      <c r="T6265" s="14" t="s">
        <v>21835</v>
      </c>
      <c r="AB6265" s="14"/>
    </row>
    <row r="6266" spans="1:28" hidden="1" x14ac:dyDescent="0.3">
      <c r="A6266">
        <v>42</v>
      </c>
      <c r="B6266" t="s">
        <v>1974</v>
      </c>
      <c r="C6266" t="s">
        <v>63</v>
      </c>
      <c r="D6266">
        <v>2013</v>
      </c>
      <c r="E6266" t="s">
        <v>17971</v>
      </c>
      <c r="F6266">
        <v>7.5</v>
      </c>
      <c r="G6266">
        <v>89000</v>
      </c>
      <c r="H6266" t="s">
        <v>9575</v>
      </c>
      <c r="I6266" t="s">
        <v>9575</v>
      </c>
      <c r="J6266" t="s">
        <v>18300</v>
      </c>
      <c r="K6266" t="s">
        <v>30</v>
      </c>
      <c r="L6266">
        <v>40000000</v>
      </c>
      <c r="M6266">
        <v>97470701</v>
      </c>
      <c r="N6266" t="s">
        <v>23</v>
      </c>
      <c r="O6266">
        <v>128</v>
      </c>
      <c r="P6266" t="str">
        <f>IF(Table1[[#This Row],[score]]&gt;=8.5,"High",IF(Table1[[#This Row],[score]]&gt;=7,"Medium","Low"))</f>
        <v>Medium</v>
      </c>
      <c r="Q6266" s="5">
        <f>Table1[[#This Row],[gross]]-Table1[[#This Row],[budget]]</f>
        <v>57470701</v>
      </c>
      <c r="R6266" s="5" t="str">
        <f>IF(Table1[[#This Row],[Profit]]&gt;0,"Profit","Loss")</f>
        <v>Profit</v>
      </c>
      <c r="S6266" s="6" t="str">
        <f>FLOOR(Table1[[#This Row],[year]]-1900,10)+1900 &amp; "-" &amp; FLOOR(Table1[[#This Row],[year]]-1890,10)+1900</f>
        <v>2010-2020</v>
      </c>
      <c r="T6266" s="14" t="s">
        <v>21835</v>
      </c>
      <c r="AB6266" s="14"/>
    </row>
    <row r="6267" spans="1:28" hidden="1" x14ac:dyDescent="0.3">
      <c r="A6267" t="s">
        <v>6339</v>
      </c>
      <c r="B6267" t="s">
        <v>16</v>
      </c>
      <c r="C6267" t="s">
        <v>34</v>
      </c>
      <c r="D6267">
        <v>2013</v>
      </c>
      <c r="E6267" t="s">
        <v>18101</v>
      </c>
      <c r="F6267">
        <v>8.1</v>
      </c>
      <c r="G6267">
        <v>446000</v>
      </c>
      <c r="H6267" t="s">
        <v>1122</v>
      </c>
      <c r="I6267" t="s">
        <v>14400</v>
      </c>
      <c r="J6267" t="s">
        <v>13028</v>
      </c>
      <c r="K6267" t="s">
        <v>22</v>
      </c>
      <c r="L6267" s="5">
        <v>38000000</v>
      </c>
      <c r="M6267" s="5">
        <v>96983009</v>
      </c>
      <c r="N6267" t="s">
        <v>17650</v>
      </c>
      <c r="O6267">
        <v>123</v>
      </c>
      <c r="P6267" t="str">
        <f>IF(Table1[[#This Row],[score]]&gt;=8.5,"High",IF(Table1[[#This Row],[score]]&gt;=7,"Medium","Low"))</f>
        <v>Medium</v>
      </c>
      <c r="Q6267" s="5">
        <f>Table1[[#This Row],[gross]]-Table1[[#This Row],[budget]]</f>
        <v>58983009</v>
      </c>
      <c r="R6267" s="5" t="str">
        <f>IF(Table1[[#This Row],[Profit]]&gt;0,"Profit","Loss")</f>
        <v>Profit</v>
      </c>
      <c r="S6267" s="6" t="str">
        <f>FLOOR(Table1[[#This Row],[year]]-1900,10)+1900 &amp; "-" &amp; FLOOR(Table1[[#This Row],[year]]-1890,10)+1900</f>
        <v>2010-2020</v>
      </c>
      <c r="T6267" s="14" t="s">
        <v>21835</v>
      </c>
      <c r="AB6267" s="14"/>
    </row>
    <row r="6268" spans="1:28" hidden="1" x14ac:dyDescent="0.3">
      <c r="A6268" t="s">
        <v>18179</v>
      </c>
      <c r="B6268" t="s">
        <v>1974</v>
      </c>
      <c r="C6268" t="s">
        <v>34</v>
      </c>
      <c r="D6268">
        <v>2013</v>
      </c>
      <c r="E6268" t="s">
        <v>18180</v>
      </c>
      <c r="F6268">
        <v>5.9</v>
      </c>
      <c r="G6268">
        <v>129000</v>
      </c>
      <c r="H6268" t="s">
        <v>12109</v>
      </c>
      <c r="I6268" t="s">
        <v>18181</v>
      </c>
      <c r="J6268" t="s">
        <v>17744</v>
      </c>
      <c r="K6268" t="s">
        <v>30</v>
      </c>
      <c r="L6268">
        <v>60000000</v>
      </c>
      <c r="M6268">
        <v>95396573</v>
      </c>
      <c r="N6268" t="s">
        <v>10771</v>
      </c>
      <c r="O6268">
        <v>130</v>
      </c>
      <c r="P6268" t="str">
        <f>IF(Table1[[#This Row],[score]]&gt;=8.5,"High",IF(Table1[[#This Row],[score]]&gt;=7,"Medium","Low"))</f>
        <v>Low</v>
      </c>
      <c r="Q6268" s="5">
        <f>Table1[[#This Row],[gross]]-Table1[[#This Row],[budget]]</f>
        <v>35396573</v>
      </c>
      <c r="R6268" s="5" t="str">
        <f>IF(Table1[[#This Row],[Profit]]&gt;0,"Profit","Loss")</f>
        <v>Profit</v>
      </c>
      <c r="S6268" s="6" t="str">
        <f>FLOOR(Table1[[#This Row],[year]]-1900,10)+1900 &amp; "-" &amp; FLOOR(Table1[[#This Row],[year]]-1890,10)+1900</f>
        <v>2010-2020</v>
      </c>
      <c r="T6268" s="14" t="s">
        <v>21835</v>
      </c>
      <c r="AB6268" s="14"/>
    </row>
    <row r="6269" spans="1:28" hidden="1" x14ac:dyDescent="0.3">
      <c r="A6269" t="s">
        <v>18140</v>
      </c>
      <c r="B6269" t="s">
        <v>1974</v>
      </c>
      <c r="C6269" t="s">
        <v>41</v>
      </c>
      <c r="D6269">
        <v>2013</v>
      </c>
      <c r="E6269" t="s">
        <v>17459</v>
      </c>
      <c r="F6269">
        <v>6.3</v>
      </c>
      <c r="G6269">
        <v>193000</v>
      </c>
      <c r="H6269" t="s">
        <v>12476</v>
      </c>
      <c r="I6269" t="s">
        <v>8999</v>
      </c>
      <c r="J6269" t="s">
        <v>8999</v>
      </c>
      <c r="K6269" t="s">
        <v>30</v>
      </c>
      <c r="L6269">
        <v>58000000</v>
      </c>
      <c r="M6269">
        <v>93492844</v>
      </c>
      <c r="N6269" t="s">
        <v>180</v>
      </c>
      <c r="O6269">
        <v>119</v>
      </c>
      <c r="P6269" t="str">
        <f>IF(Table1[[#This Row],[score]]&gt;=8.5,"High",IF(Table1[[#This Row],[score]]&gt;=7,"Medium","Low"))</f>
        <v>Low</v>
      </c>
      <c r="Q6269" s="5">
        <f>Table1[[#This Row],[gross]]-Table1[[#This Row],[budget]]</f>
        <v>35492844</v>
      </c>
      <c r="R6269" s="5" t="str">
        <f>IF(Table1[[#This Row],[Profit]]&gt;0,"Profit","Loss")</f>
        <v>Profit</v>
      </c>
      <c r="S6269" s="6" t="str">
        <f>FLOOR(Table1[[#This Row],[year]]-1900,10)+1900 &amp; "-" &amp; FLOOR(Table1[[#This Row],[year]]-1890,10)+1900</f>
        <v>2010-2020</v>
      </c>
      <c r="T6269" s="14" t="s">
        <v>21835</v>
      </c>
      <c r="AB6269" s="14"/>
    </row>
    <row r="6270" spans="1:28" hidden="1" x14ac:dyDescent="0.3">
      <c r="A6270" t="s">
        <v>18057</v>
      </c>
      <c r="B6270" t="s">
        <v>16</v>
      </c>
      <c r="C6270" t="s">
        <v>52</v>
      </c>
      <c r="D6270">
        <v>2013</v>
      </c>
      <c r="E6270" t="s">
        <v>17459</v>
      </c>
      <c r="F6270">
        <v>5.7</v>
      </c>
      <c r="G6270">
        <v>209000</v>
      </c>
      <c r="H6270" t="s">
        <v>9043</v>
      </c>
      <c r="I6270" t="s">
        <v>9043</v>
      </c>
      <c r="J6270" t="s">
        <v>2612</v>
      </c>
      <c r="K6270" t="s">
        <v>30</v>
      </c>
      <c r="L6270">
        <v>3000000</v>
      </c>
      <c r="M6270">
        <v>89328627</v>
      </c>
      <c r="N6270" t="s">
        <v>61</v>
      </c>
      <c r="O6270">
        <v>85</v>
      </c>
      <c r="P6270" t="str">
        <f>IF(Table1[[#This Row],[score]]&gt;=8.5,"High",IF(Table1[[#This Row],[score]]&gt;=7,"Medium","Low"))</f>
        <v>Low</v>
      </c>
      <c r="Q6270" s="5">
        <f>Table1[[#This Row],[gross]]-Table1[[#This Row],[budget]]</f>
        <v>86328627</v>
      </c>
      <c r="R6270" s="5" t="str">
        <f>IF(Table1[[#This Row],[Profit]]&gt;0,"Profit","Loss")</f>
        <v>Profit</v>
      </c>
      <c r="S6270" s="6" t="str">
        <f>FLOOR(Table1[[#This Row],[year]]-1900,10)+1900 &amp; "-" &amp; FLOOR(Table1[[#This Row],[year]]-1890,10)+1900</f>
        <v>2010-2020</v>
      </c>
      <c r="T6270" s="14" t="s">
        <v>21835</v>
      </c>
      <c r="AB6270" s="14"/>
    </row>
    <row r="6271" spans="1:28" hidden="1" x14ac:dyDescent="0.3">
      <c r="A6271" t="s">
        <v>18160</v>
      </c>
      <c r="B6271" t="s">
        <v>16</v>
      </c>
      <c r="C6271" t="s">
        <v>34</v>
      </c>
      <c r="D6271">
        <v>2013</v>
      </c>
      <c r="E6271" t="s">
        <v>17706</v>
      </c>
      <c r="F6271">
        <v>6.4</v>
      </c>
      <c r="G6271">
        <v>205000</v>
      </c>
      <c r="H6271" t="s">
        <v>8429</v>
      </c>
      <c r="I6271" t="s">
        <v>16649</v>
      </c>
      <c r="J6271" t="s">
        <v>8955</v>
      </c>
      <c r="K6271" t="s">
        <v>30</v>
      </c>
      <c r="L6271">
        <v>26000000</v>
      </c>
      <c r="M6271">
        <v>87305549</v>
      </c>
      <c r="N6271" t="s">
        <v>44</v>
      </c>
      <c r="O6271">
        <v>129</v>
      </c>
      <c r="P6271" t="str">
        <f>IF(Table1[[#This Row],[score]]&gt;=8.5,"High",IF(Table1[[#This Row],[score]]&gt;=7,"Medium","Low"))</f>
        <v>Low</v>
      </c>
      <c r="Q6271" s="5">
        <f>Table1[[#This Row],[gross]]-Table1[[#This Row],[budget]]</f>
        <v>61305549</v>
      </c>
      <c r="R6271" s="5" t="str">
        <f>IF(Table1[[#This Row],[Profit]]&gt;0,"Profit","Loss")</f>
        <v>Profit</v>
      </c>
      <c r="S6271" s="6" t="str">
        <f>FLOOR(Table1[[#This Row],[year]]-1900,10)+1900 &amp; "-" &amp; FLOOR(Table1[[#This Row],[year]]-1890,10)+1900</f>
        <v>2010-2020</v>
      </c>
      <c r="T6271" s="14" t="s">
        <v>21835</v>
      </c>
      <c r="AB6271" s="14"/>
    </row>
    <row r="6272" spans="1:28" hidden="1" x14ac:dyDescent="0.3">
      <c r="A6272" t="s">
        <v>18064</v>
      </c>
      <c r="B6272" t="s">
        <v>16</v>
      </c>
      <c r="C6272" t="s">
        <v>41</v>
      </c>
      <c r="D6272">
        <v>2013</v>
      </c>
      <c r="E6272" t="s">
        <v>17931</v>
      </c>
      <c r="F6272">
        <v>7.8</v>
      </c>
      <c r="G6272">
        <v>317000</v>
      </c>
      <c r="H6272" t="s">
        <v>5397</v>
      </c>
      <c r="I6272" t="s">
        <v>5397</v>
      </c>
      <c r="J6272" t="s">
        <v>18065</v>
      </c>
      <c r="K6272" t="s">
        <v>22</v>
      </c>
      <c r="L6272">
        <v>12000000</v>
      </c>
      <c r="M6272">
        <v>87100449</v>
      </c>
      <c r="N6272" t="s">
        <v>18066</v>
      </c>
      <c r="O6272">
        <v>123</v>
      </c>
      <c r="P6272" t="str">
        <f>IF(Table1[[#This Row],[score]]&gt;=8.5,"High",IF(Table1[[#This Row],[score]]&gt;=7,"Medium","Low"))</f>
        <v>Medium</v>
      </c>
      <c r="Q6272" s="5">
        <f>Table1[[#This Row],[gross]]-Table1[[#This Row],[budget]]</f>
        <v>75100449</v>
      </c>
      <c r="R6272" s="5" t="str">
        <f>IF(Table1[[#This Row],[Profit]]&gt;0,"Profit","Loss")</f>
        <v>Profit</v>
      </c>
      <c r="S6272" s="6" t="str">
        <f>FLOOR(Table1[[#This Row],[year]]-1900,10)+1900 &amp; "-" &amp; FLOOR(Table1[[#This Row],[year]]-1890,10)+1900</f>
        <v>2010-2020</v>
      </c>
      <c r="T6272" s="14" t="s">
        <v>21835</v>
      </c>
      <c r="AB6272" s="14"/>
    </row>
    <row r="6273" spans="1:28" hidden="1" x14ac:dyDescent="0.3">
      <c r="A6273" t="s">
        <v>18083</v>
      </c>
      <c r="B6273" t="s">
        <v>16</v>
      </c>
      <c r="C6273" t="s">
        <v>34</v>
      </c>
      <c r="D6273">
        <v>2013</v>
      </c>
      <c r="E6273" t="s">
        <v>18084</v>
      </c>
      <c r="F6273">
        <v>7.1</v>
      </c>
      <c r="G6273">
        <v>335000</v>
      </c>
      <c r="H6273" t="s">
        <v>12814</v>
      </c>
      <c r="I6273" t="s">
        <v>18085</v>
      </c>
      <c r="J6273" t="s">
        <v>16966</v>
      </c>
      <c r="K6273" t="s">
        <v>908</v>
      </c>
      <c r="L6273">
        <v>39200000</v>
      </c>
      <c r="M6273">
        <v>86758912</v>
      </c>
      <c r="N6273" t="s">
        <v>18086</v>
      </c>
      <c r="O6273">
        <v>126</v>
      </c>
      <c r="P6273" t="str">
        <f>IF(Table1[[#This Row],[score]]&gt;=8.5,"High",IF(Table1[[#This Row],[score]]&gt;=7,"Medium","Low"))</f>
        <v>Medium</v>
      </c>
      <c r="Q6273" s="5">
        <f>Table1[[#This Row],[gross]]-Table1[[#This Row],[budget]]</f>
        <v>47558912</v>
      </c>
      <c r="R6273" s="5" t="str">
        <f>IF(Table1[[#This Row],[Profit]]&gt;0,"Profit","Loss")</f>
        <v>Profit</v>
      </c>
      <c r="S6273" s="6" t="str">
        <f>FLOOR(Table1[[#This Row],[year]]-1900,10)+1900 &amp; "-" &amp; FLOOR(Table1[[#This Row],[year]]-1890,10)+1900</f>
        <v>2010-2020</v>
      </c>
      <c r="T6273" s="14" t="s">
        <v>21835</v>
      </c>
      <c r="AB6273" s="14"/>
    </row>
    <row r="6274" spans="1:28" hidden="1" x14ac:dyDescent="0.3">
      <c r="A6274" t="s">
        <v>18249</v>
      </c>
      <c r="B6274" t="s">
        <v>16</v>
      </c>
      <c r="C6274" t="s">
        <v>17</v>
      </c>
      <c r="D6274">
        <v>2013</v>
      </c>
      <c r="E6274" t="s">
        <v>18191</v>
      </c>
      <c r="F6274">
        <v>5.9</v>
      </c>
      <c r="G6274">
        <v>135000</v>
      </c>
      <c r="H6274" t="s">
        <v>10671</v>
      </c>
      <c r="I6274" t="s">
        <v>18250</v>
      </c>
      <c r="J6274" t="s">
        <v>18251</v>
      </c>
      <c r="K6274" t="s">
        <v>30</v>
      </c>
      <c r="L6274">
        <v>30000000</v>
      </c>
      <c r="M6274">
        <v>84790678</v>
      </c>
      <c r="N6274" t="s">
        <v>118</v>
      </c>
      <c r="O6274">
        <v>100</v>
      </c>
      <c r="P6274" t="str">
        <f>IF(Table1[[#This Row],[score]]&gt;=8.5,"High",IF(Table1[[#This Row],[score]]&gt;=7,"Medium","Low"))</f>
        <v>Low</v>
      </c>
      <c r="Q6274" s="5">
        <f>Table1[[#This Row],[gross]]-Table1[[#This Row],[budget]]</f>
        <v>54790678</v>
      </c>
      <c r="R6274" s="5" t="str">
        <f>IF(Table1[[#This Row],[Profit]]&gt;0,"Profit","Loss")</f>
        <v>Profit</v>
      </c>
      <c r="S6274" s="6" t="str">
        <f>FLOOR(Table1[[#This Row],[year]]-1900,10)+1900 &amp; "-" &amp; FLOOR(Table1[[#This Row],[year]]-1890,10)+1900</f>
        <v>2010-2020</v>
      </c>
      <c r="T6274" s="14" t="s">
        <v>21835</v>
      </c>
      <c r="AB6274" s="14"/>
    </row>
    <row r="6275" spans="1:28" hidden="1" x14ac:dyDescent="0.3">
      <c r="A6275" t="s">
        <v>18332</v>
      </c>
      <c r="B6275" t="s">
        <v>16</v>
      </c>
      <c r="C6275" t="s">
        <v>41</v>
      </c>
      <c r="D6275">
        <v>2013</v>
      </c>
      <c r="E6275" t="s">
        <v>18270</v>
      </c>
      <c r="F6275">
        <v>6.3</v>
      </c>
      <c r="G6275">
        <v>113000</v>
      </c>
      <c r="H6275" t="s">
        <v>2876</v>
      </c>
      <c r="I6275" t="s">
        <v>2876</v>
      </c>
      <c r="J6275" t="s">
        <v>67</v>
      </c>
      <c r="K6275" t="s">
        <v>448</v>
      </c>
      <c r="L6275">
        <v>30000000</v>
      </c>
      <c r="M6275">
        <v>78418811</v>
      </c>
      <c r="N6275" t="s">
        <v>12121</v>
      </c>
      <c r="O6275">
        <v>111</v>
      </c>
      <c r="P6275" t="str">
        <f>IF(Table1[[#This Row],[score]]&gt;=8.5,"High",IF(Table1[[#This Row],[score]]&gt;=7,"Medium","Low"))</f>
        <v>Low</v>
      </c>
      <c r="Q6275" s="5">
        <f>Table1[[#This Row],[gross]]-Table1[[#This Row],[budget]]</f>
        <v>48418811</v>
      </c>
      <c r="R6275" s="5" t="str">
        <f>IF(Table1[[#This Row],[Profit]]&gt;0,"Profit","Loss")</f>
        <v>Profit</v>
      </c>
      <c r="S6275" s="6" t="str">
        <f>FLOOR(Table1[[#This Row],[year]]-1900,10)+1900 &amp; "-" &amp; FLOOR(Table1[[#This Row],[year]]-1890,10)+1900</f>
        <v>2010-2020</v>
      </c>
      <c r="T6275" s="14" t="s">
        <v>21835</v>
      </c>
      <c r="AB6275" s="14"/>
    </row>
    <row r="6276" spans="1:28" hidden="1" x14ac:dyDescent="0.3">
      <c r="A6276" t="s">
        <v>18242</v>
      </c>
      <c r="B6276" t="s">
        <v>1974</v>
      </c>
      <c r="C6276" t="s">
        <v>41</v>
      </c>
      <c r="D6276">
        <v>2013</v>
      </c>
      <c r="E6276" t="s">
        <v>17971</v>
      </c>
      <c r="F6276">
        <v>3.5</v>
      </c>
      <c r="G6276">
        <v>67000</v>
      </c>
      <c r="H6276" t="s">
        <v>10815</v>
      </c>
      <c r="I6276" t="s">
        <v>4472</v>
      </c>
      <c r="J6276" t="s">
        <v>18243</v>
      </c>
      <c r="K6276" t="s">
        <v>30</v>
      </c>
      <c r="L6276">
        <v>20000000</v>
      </c>
      <c r="M6276">
        <v>78378744</v>
      </c>
      <c r="N6276" t="s">
        <v>8904</v>
      </c>
      <c r="O6276">
        <v>86</v>
      </c>
      <c r="P6276" t="str">
        <f>IF(Table1[[#This Row],[score]]&gt;=8.5,"High",IF(Table1[[#This Row],[score]]&gt;=7,"Medium","Low"))</f>
        <v>Low</v>
      </c>
      <c r="Q6276" s="5">
        <f>Table1[[#This Row],[gross]]-Table1[[#This Row],[budget]]</f>
        <v>58378744</v>
      </c>
      <c r="R6276" s="5" t="str">
        <f>IF(Table1[[#This Row],[Profit]]&gt;0,"Profit","Loss")</f>
        <v>Profit</v>
      </c>
      <c r="S6276" s="6" t="str">
        <f>FLOOR(Table1[[#This Row],[year]]-1900,10)+1900 &amp; "-" &amp; FLOOR(Table1[[#This Row],[year]]-1890,10)+1900</f>
        <v>2010-2020</v>
      </c>
      <c r="T6276" s="14" t="s">
        <v>21835</v>
      </c>
      <c r="AB6276" s="14"/>
    </row>
    <row r="6277" spans="1:28" hidden="1" x14ac:dyDescent="0.3">
      <c r="A6277" t="s">
        <v>18244</v>
      </c>
      <c r="B6277" t="s">
        <v>1974</v>
      </c>
      <c r="C6277" t="s">
        <v>34</v>
      </c>
      <c r="D6277">
        <v>2013</v>
      </c>
      <c r="E6277" t="s">
        <v>18050</v>
      </c>
      <c r="F6277">
        <v>5.6</v>
      </c>
      <c r="G6277">
        <v>123000</v>
      </c>
      <c r="H6277" t="s">
        <v>13994</v>
      </c>
      <c r="I6277" t="s">
        <v>12077</v>
      </c>
      <c r="J6277" t="s">
        <v>12361</v>
      </c>
      <c r="K6277" t="s">
        <v>30</v>
      </c>
      <c r="L6277">
        <v>130000000</v>
      </c>
      <c r="M6277">
        <v>78324220</v>
      </c>
      <c r="N6277" t="s">
        <v>61</v>
      </c>
      <c r="O6277">
        <v>96</v>
      </c>
      <c r="P6277" t="str">
        <f>IF(Table1[[#This Row],[score]]&gt;=8.5,"High",IF(Table1[[#This Row],[score]]&gt;=7,"Medium","Low"))</f>
        <v>Low</v>
      </c>
      <c r="Q6277" s="5">
        <f>Table1[[#This Row],[gross]]-Table1[[#This Row],[budget]]</f>
        <v>-51675780</v>
      </c>
      <c r="R6277" s="5" t="str">
        <f>IF(Table1[[#This Row],[Profit]]&gt;0,"Profit","Loss")</f>
        <v>Loss</v>
      </c>
      <c r="S6277" s="6" t="str">
        <f>FLOOR(Table1[[#This Row],[year]]-1900,10)+1900 &amp; "-" &amp; FLOOR(Table1[[#This Row],[year]]-1890,10)+1900</f>
        <v>2010-2020</v>
      </c>
      <c r="T6277" s="14" t="s">
        <v>21835</v>
      </c>
      <c r="AB6277" s="14"/>
    </row>
    <row r="6278" spans="1:28" hidden="1" x14ac:dyDescent="0.3">
      <c r="A6278" t="s">
        <v>18321</v>
      </c>
      <c r="B6278" t="s">
        <v>1974</v>
      </c>
      <c r="C6278" t="s">
        <v>17</v>
      </c>
      <c r="D6278">
        <v>2013</v>
      </c>
      <c r="E6278" t="s">
        <v>18092</v>
      </c>
      <c r="F6278">
        <v>7.5</v>
      </c>
      <c r="G6278">
        <v>130000</v>
      </c>
      <c r="H6278" t="s">
        <v>18322</v>
      </c>
      <c r="I6278" t="s">
        <v>18323</v>
      </c>
      <c r="J6278" t="s">
        <v>18324</v>
      </c>
      <c r="K6278" t="s">
        <v>30</v>
      </c>
      <c r="L6278">
        <v>19000000</v>
      </c>
      <c r="M6278">
        <v>76586316</v>
      </c>
      <c r="N6278" t="s">
        <v>9026</v>
      </c>
      <c r="O6278">
        <v>131</v>
      </c>
      <c r="P6278" t="str">
        <f>IF(Table1[[#This Row],[score]]&gt;=8.5,"High",IF(Table1[[#This Row],[score]]&gt;=7,"Medium","Low"))</f>
        <v>Medium</v>
      </c>
      <c r="Q6278" s="5">
        <f>Table1[[#This Row],[gross]]-Table1[[#This Row],[budget]]</f>
        <v>57586316</v>
      </c>
      <c r="R6278" s="5" t="str">
        <f>IF(Table1[[#This Row],[Profit]]&gt;0,"Profit","Loss")</f>
        <v>Profit</v>
      </c>
      <c r="S6278" s="6" t="str">
        <f>FLOOR(Table1[[#This Row],[year]]-1900,10)+1900 &amp; "-" &amp; FLOOR(Table1[[#This Row],[year]]-1890,10)+1900</f>
        <v>2010-2020</v>
      </c>
      <c r="T6278" s="14" t="s">
        <v>21835</v>
      </c>
      <c r="AB6278" s="14"/>
    </row>
    <row r="6279" spans="1:28" hidden="1" x14ac:dyDescent="0.3">
      <c r="A6279" t="s">
        <v>18218</v>
      </c>
      <c r="B6279" t="s">
        <v>16</v>
      </c>
      <c r="C6279" t="s">
        <v>41</v>
      </c>
      <c r="D6279">
        <v>2013</v>
      </c>
      <c r="E6279" t="s">
        <v>18081</v>
      </c>
      <c r="F6279">
        <v>7.2</v>
      </c>
      <c r="G6279">
        <v>87000</v>
      </c>
      <c r="H6279" t="s">
        <v>16833</v>
      </c>
      <c r="I6279" t="s">
        <v>14635</v>
      </c>
      <c r="J6279" t="s">
        <v>735</v>
      </c>
      <c r="K6279" t="s">
        <v>30</v>
      </c>
      <c r="L6279">
        <v>25000000</v>
      </c>
      <c r="M6279">
        <v>74188937</v>
      </c>
      <c r="N6279" t="s">
        <v>13729</v>
      </c>
      <c r="O6279">
        <v>121</v>
      </c>
      <c r="P6279" t="str">
        <f>IF(Table1[[#This Row],[score]]&gt;=8.5,"High",IF(Table1[[#This Row],[score]]&gt;=7,"Medium","Low"))</f>
        <v>Medium</v>
      </c>
      <c r="Q6279" s="5">
        <f>Table1[[#This Row],[gross]]-Table1[[#This Row],[budget]]</f>
        <v>49188937</v>
      </c>
      <c r="R6279" s="5" t="str">
        <f>IF(Table1[[#This Row],[Profit]]&gt;0,"Profit","Loss")</f>
        <v>Profit</v>
      </c>
      <c r="S6279" s="6" t="str">
        <f>FLOOR(Table1[[#This Row],[year]]-1900,10)+1900 &amp; "-" &amp; FLOOR(Table1[[#This Row],[year]]-1890,10)+1900</f>
        <v>2010-2020</v>
      </c>
      <c r="T6279" s="14" t="s">
        <v>21835</v>
      </c>
      <c r="AB6279" s="14"/>
    </row>
    <row r="6280" spans="1:28" hidden="1" x14ac:dyDescent="0.3">
      <c r="A6280" t="s">
        <v>18403</v>
      </c>
      <c r="B6280" t="s">
        <v>1974</v>
      </c>
      <c r="C6280" t="s">
        <v>34</v>
      </c>
      <c r="D6280">
        <v>2013</v>
      </c>
      <c r="E6280" t="s">
        <v>17715</v>
      </c>
      <c r="F6280">
        <v>6.6</v>
      </c>
      <c r="G6280">
        <v>32000</v>
      </c>
      <c r="H6280" t="s">
        <v>4669</v>
      </c>
      <c r="I6280" t="s">
        <v>4669</v>
      </c>
      <c r="J6280" t="s">
        <v>11209</v>
      </c>
      <c r="K6280" t="s">
        <v>483</v>
      </c>
      <c r="L6280">
        <v>38600000</v>
      </c>
      <c r="M6280">
        <v>73906736</v>
      </c>
      <c r="N6280" t="s">
        <v>9611</v>
      </c>
      <c r="O6280">
        <v>130</v>
      </c>
      <c r="P6280" t="str">
        <f>IF(Table1[[#This Row],[score]]&gt;=8.5,"High",IF(Table1[[#This Row],[score]]&gt;=7,"Medium","Low"))</f>
        <v>Low</v>
      </c>
      <c r="Q6280" s="5">
        <f>Table1[[#This Row],[gross]]-Table1[[#This Row],[budget]]</f>
        <v>35306736</v>
      </c>
      <c r="R6280" s="5" t="str">
        <f>IF(Table1[[#This Row],[Profit]]&gt;0,"Profit","Loss")</f>
        <v>Profit</v>
      </c>
      <c r="S6280" s="6" t="str">
        <f>FLOOR(Table1[[#This Row],[year]]-1900,10)+1900 &amp; "-" &amp; FLOOR(Table1[[#This Row],[year]]-1890,10)+1900</f>
        <v>2010-2020</v>
      </c>
      <c r="T6280" s="14" t="s">
        <v>21835</v>
      </c>
      <c r="AB6280" s="14"/>
    </row>
    <row r="6281" spans="1:28" hidden="1" x14ac:dyDescent="0.3">
      <c r="A6281" t="s">
        <v>18236</v>
      </c>
      <c r="B6281" t="s">
        <v>16</v>
      </c>
      <c r="C6281" t="s">
        <v>104</v>
      </c>
      <c r="D6281">
        <v>2013</v>
      </c>
      <c r="E6281" t="s">
        <v>18237</v>
      </c>
      <c r="F6281">
        <v>5.3</v>
      </c>
      <c r="G6281">
        <v>98000</v>
      </c>
      <c r="H6281" t="s">
        <v>978</v>
      </c>
      <c r="I6281" t="s">
        <v>11401</v>
      </c>
      <c r="J6281" t="s">
        <v>16572</v>
      </c>
      <c r="K6281" t="s">
        <v>22</v>
      </c>
      <c r="L6281">
        <v>25000000</v>
      </c>
      <c r="M6281">
        <v>71009334</v>
      </c>
      <c r="N6281" t="s">
        <v>9026</v>
      </c>
      <c r="O6281">
        <v>117</v>
      </c>
      <c r="P6281" t="str">
        <f>IF(Table1[[#This Row],[score]]&gt;=8.5,"High",IF(Table1[[#This Row],[score]]&gt;=7,"Medium","Low"))</f>
        <v>Low</v>
      </c>
      <c r="Q6281" s="5">
        <f>Table1[[#This Row],[gross]]-Table1[[#This Row],[budget]]</f>
        <v>46009334</v>
      </c>
      <c r="R6281" s="5" t="str">
        <f>IF(Table1[[#This Row],[Profit]]&gt;0,"Profit","Loss")</f>
        <v>Profit</v>
      </c>
      <c r="S6281" s="6" t="str">
        <f>FLOOR(Table1[[#This Row],[year]]-1900,10)+1900 &amp; "-" &amp; FLOOR(Table1[[#This Row],[year]]-1890,10)+1900</f>
        <v>2010-2020</v>
      </c>
      <c r="T6281" s="14" t="s">
        <v>21835</v>
      </c>
      <c r="AB6281" s="14"/>
    </row>
    <row r="6282" spans="1:28" hidden="1" x14ac:dyDescent="0.3">
      <c r="A6282" t="s">
        <v>18239</v>
      </c>
      <c r="B6282" t="s">
        <v>16</v>
      </c>
      <c r="C6282" t="s">
        <v>104</v>
      </c>
      <c r="D6282">
        <v>2013</v>
      </c>
      <c r="E6282" t="s">
        <v>18240</v>
      </c>
      <c r="F6282">
        <v>6.7</v>
      </c>
      <c r="G6282">
        <v>115000</v>
      </c>
      <c r="H6282" t="s">
        <v>11922</v>
      </c>
      <c r="I6282" t="s">
        <v>18241</v>
      </c>
      <c r="J6282" t="s">
        <v>9677</v>
      </c>
      <c r="K6282" t="s">
        <v>30</v>
      </c>
      <c r="L6282">
        <v>13000000</v>
      </c>
      <c r="M6282">
        <v>68572631</v>
      </c>
      <c r="N6282" t="s">
        <v>2075</v>
      </c>
      <c r="O6282">
        <v>94</v>
      </c>
      <c r="P6282" t="str">
        <f>IF(Table1[[#This Row],[score]]&gt;=8.5,"High",IF(Table1[[#This Row],[score]]&gt;=7,"Medium","Low"))</f>
        <v>Low</v>
      </c>
      <c r="Q6282" s="5">
        <f>Table1[[#This Row],[gross]]-Table1[[#This Row],[budget]]</f>
        <v>55572631</v>
      </c>
      <c r="R6282" s="5" t="str">
        <f>IF(Table1[[#This Row],[Profit]]&gt;0,"Profit","Loss")</f>
        <v>Profit</v>
      </c>
      <c r="S6282" s="6" t="str">
        <f>FLOOR(Table1[[#This Row],[year]]-1900,10)+1900 &amp; "-" &amp; FLOOR(Table1[[#This Row],[year]]-1890,10)+1900</f>
        <v>2010-2020</v>
      </c>
      <c r="T6282" s="14" t="s">
        <v>21835</v>
      </c>
      <c r="AB6282" s="14"/>
    </row>
    <row r="6283" spans="1:28" hidden="1" x14ac:dyDescent="0.3">
      <c r="A6283" t="s">
        <v>18226</v>
      </c>
      <c r="B6283" t="s">
        <v>16</v>
      </c>
      <c r="C6283" t="s">
        <v>41</v>
      </c>
      <c r="D6283">
        <v>2013</v>
      </c>
      <c r="E6283" t="s">
        <v>18084</v>
      </c>
      <c r="F6283">
        <v>7.4</v>
      </c>
      <c r="G6283">
        <v>147000</v>
      </c>
      <c r="H6283" t="s">
        <v>15125</v>
      </c>
      <c r="I6283" t="s">
        <v>15125</v>
      </c>
      <c r="J6283" t="s">
        <v>13859</v>
      </c>
      <c r="K6283" t="s">
        <v>30</v>
      </c>
      <c r="L6283">
        <v>8000000</v>
      </c>
      <c r="M6283">
        <v>65652908</v>
      </c>
      <c r="N6283" t="s">
        <v>17650</v>
      </c>
      <c r="O6283">
        <v>104</v>
      </c>
      <c r="P6283" t="str">
        <f>IF(Table1[[#This Row],[score]]&gt;=8.5,"High",IF(Table1[[#This Row],[score]]&gt;=7,"Medium","Low"))</f>
        <v>Medium</v>
      </c>
      <c r="Q6283" s="5">
        <f>Table1[[#This Row],[gross]]-Table1[[#This Row],[budget]]</f>
        <v>57652908</v>
      </c>
      <c r="R6283" s="5" t="str">
        <f>IF(Table1[[#This Row],[Profit]]&gt;0,"Profit","Loss")</f>
        <v>Profit</v>
      </c>
      <c r="S6283" s="6" t="str">
        <f>FLOOR(Table1[[#This Row],[year]]-1900,10)+1900 &amp; "-" &amp; FLOOR(Table1[[#This Row],[year]]-1890,10)+1900</f>
        <v>2010-2020</v>
      </c>
      <c r="T6283" s="14" t="s">
        <v>21835</v>
      </c>
      <c r="AB6283" s="14"/>
    </row>
    <row r="6284" spans="1:28" hidden="1" x14ac:dyDescent="0.3">
      <c r="A6284" t="s">
        <v>18266</v>
      </c>
      <c r="B6284" t="s">
        <v>16</v>
      </c>
      <c r="C6284" t="s">
        <v>104</v>
      </c>
      <c r="D6284">
        <v>2013</v>
      </c>
      <c r="E6284" t="s">
        <v>18110</v>
      </c>
      <c r="F6284">
        <v>7.1</v>
      </c>
      <c r="G6284">
        <v>183000</v>
      </c>
      <c r="H6284" t="s">
        <v>5056</v>
      </c>
      <c r="I6284" t="s">
        <v>16326</v>
      </c>
      <c r="J6284" t="s">
        <v>16424</v>
      </c>
      <c r="K6284" t="s">
        <v>30</v>
      </c>
      <c r="L6284">
        <v>30000000</v>
      </c>
      <c r="M6284">
        <v>63414135</v>
      </c>
      <c r="N6284" t="s">
        <v>13454</v>
      </c>
      <c r="O6284">
        <v>106</v>
      </c>
      <c r="P6284" t="str">
        <f>IF(Table1[[#This Row],[score]]&gt;=8.5,"High",IF(Table1[[#This Row],[score]]&gt;=7,"Medium","Low"))</f>
        <v>Medium</v>
      </c>
      <c r="Q6284" s="5">
        <f>Table1[[#This Row],[gross]]-Table1[[#This Row],[budget]]</f>
        <v>33414135</v>
      </c>
      <c r="R6284" s="5" t="str">
        <f>IF(Table1[[#This Row],[Profit]]&gt;0,"Profit","Loss")</f>
        <v>Profit</v>
      </c>
      <c r="S6284" s="6" t="str">
        <f>FLOOR(Table1[[#This Row],[year]]-1900,10)+1900 &amp; "-" &amp; FLOOR(Table1[[#This Row],[year]]-1890,10)+1900</f>
        <v>2010-2020</v>
      </c>
      <c r="T6284" s="14" t="s">
        <v>21835</v>
      </c>
      <c r="AB6284" s="14"/>
    </row>
    <row r="6285" spans="1:28" hidden="1" x14ac:dyDescent="0.3">
      <c r="A6285" t="s">
        <v>14482</v>
      </c>
      <c r="B6285" t="s">
        <v>1974</v>
      </c>
      <c r="C6285" t="s">
        <v>34</v>
      </c>
      <c r="D6285">
        <v>2013</v>
      </c>
      <c r="E6285" t="s">
        <v>18253</v>
      </c>
      <c r="F6285">
        <v>5.9</v>
      </c>
      <c r="G6285">
        <v>112000</v>
      </c>
      <c r="H6285" t="s">
        <v>9488</v>
      </c>
      <c r="I6285" t="s">
        <v>9488</v>
      </c>
      <c r="J6285" t="s">
        <v>15712</v>
      </c>
      <c r="K6285" t="s">
        <v>30</v>
      </c>
      <c r="L6285">
        <v>40000000</v>
      </c>
      <c r="M6285">
        <v>63365859</v>
      </c>
      <c r="N6285" t="s">
        <v>18254</v>
      </c>
      <c r="O6285">
        <v>125</v>
      </c>
      <c r="P6285" t="str">
        <f>IF(Table1[[#This Row],[score]]&gt;=8.5,"High",IF(Table1[[#This Row],[score]]&gt;=7,"Medium","Low"))</f>
        <v>Low</v>
      </c>
      <c r="Q6285" s="5">
        <f>Table1[[#This Row],[gross]]-Table1[[#This Row],[budget]]</f>
        <v>23365859</v>
      </c>
      <c r="R6285" s="5" t="str">
        <f>IF(Table1[[#This Row],[Profit]]&gt;0,"Profit","Loss")</f>
        <v>Profit</v>
      </c>
      <c r="S6285" s="6" t="str">
        <f>FLOOR(Table1[[#This Row],[year]]-1900,10)+1900 &amp; "-" &amp; FLOOR(Table1[[#This Row],[year]]-1890,10)+1900</f>
        <v>2010-2020</v>
      </c>
      <c r="T6285" s="14" t="s">
        <v>21835</v>
      </c>
      <c r="AB6285" s="14"/>
    </row>
    <row r="6286" spans="1:28" hidden="1" x14ac:dyDescent="0.3">
      <c r="A6286" t="s">
        <v>18462</v>
      </c>
      <c r="B6286" t="s">
        <v>16</v>
      </c>
      <c r="C6286" t="s">
        <v>104</v>
      </c>
      <c r="D6286">
        <v>2013</v>
      </c>
      <c r="E6286" t="s">
        <v>18063</v>
      </c>
      <c r="F6286">
        <v>5.6</v>
      </c>
      <c r="G6286">
        <v>61000</v>
      </c>
      <c r="H6286" t="s">
        <v>17090</v>
      </c>
      <c r="I6286" t="s">
        <v>12142</v>
      </c>
      <c r="J6286" t="s">
        <v>9567</v>
      </c>
      <c r="K6286" t="s">
        <v>30</v>
      </c>
      <c r="L6286">
        <v>30000000</v>
      </c>
      <c r="M6286">
        <v>62675095</v>
      </c>
      <c r="N6286" t="s">
        <v>8543</v>
      </c>
      <c r="O6286">
        <v>88</v>
      </c>
      <c r="P6286" t="str">
        <f>IF(Table1[[#This Row],[score]]&gt;=8.5,"High",IF(Table1[[#This Row],[score]]&gt;=7,"Medium","Low"))</f>
        <v>Low</v>
      </c>
      <c r="Q6286" s="5">
        <f>Table1[[#This Row],[gross]]-Table1[[#This Row],[budget]]</f>
        <v>32675095</v>
      </c>
      <c r="R6286" s="5" t="str">
        <f>IF(Table1[[#This Row],[Profit]]&gt;0,"Profit","Loss")</f>
        <v>Profit</v>
      </c>
      <c r="S6286" s="6" t="str">
        <f>FLOOR(Table1[[#This Row],[year]]-1900,10)+1900 &amp; "-" &amp; FLOOR(Table1[[#This Row],[year]]-1890,10)+1900</f>
        <v>2010-2020</v>
      </c>
      <c r="T6286" s="14" t="s">
        <v>21835</v>
      </c>
      <c r="AB6286" s="14"/>
    </row>
    <row r="6287" spans="1:28" hidden="1" x14ac:dyDescent="0.3">
      <c r="A6287" t="s">
        <v>18090</v>
      </c>
      <c r="B6287" t="s">
        <v>16</v>
      </c>
      <c r="C6287" t="s">
        <v>34</v>
      </c>
      <c r="D6287">
        <v>2013</v>
      </c>
      <c r="E6287" t="s">
        <v>18091</v>
      </c>
      <c r="F6287">
        <v>6.5</v>
      </c>
      <c r="G6287">
        <v>259000</v>
      </c>
      <c r="H6287" t="s">
        <v>14193</v>
      </c>
      <c r="I6287" t="s">
        <v>14193</v>
      </c>
      <c r="J6287" t="s">
        <v>16233</v>
      </c>
      <c r="K6287" t="s">
        <v>22</v>
      </c>
      <c r="L6287">
        <v>28000000</v>
      </c>
      <c r="M6287">
        <v>60795985</v>
      </c>
      <c r="N6287" t="s">
        <v>61</v>
      </c>
      <c r="O6287">
        <v>103</v>
      </c>
      <c r="P6287" t="str">
        <f>IF(Table1[[#This Row],[score]]&gt;=8.5,"High",IF(Table1[[#This Row],[score]]&gt;=7,"Medium","Low"))</f>
        <v>Low</v>
      </c>
      <c r="Q6287" s="5">
        <f>Table1[[#This Row],[gross]]-Table1[[#This Row],[budget]]</f>
        <v>32795985</v>
      </c>
      <c r="R6287" s="5" t="str">
        <f>IF(Table1[[#This Row],[Profit]]&gt;0,"Profit","Loss")</f>
        <v>Profit</v>
      </c>
      <c r="S6287" s="6" t="str">
        <f>FLOOR(Table1[[#This Row],[year]]-1900,10)+1900 &amp; "-" &amp; FLOOR(Table1[[#This Row],[year]]-1890,10)+1900</f>
        <v>2010-2020</v>
      </c>
      <c r="T6287" s="14" t="s">
        <v>21835</v>
      </c>
      <c r="AB6287" s="14"/>
    </row>
    <row r="6288" spans="1:28" hidden="1" x14ac:dyDescent="0.3">
      <c r="A6288" t="s">
        <v>18463</v>
      </c>
      <c r="B6288" t="s">
        <v>16</v>
      </c>
      <c r="C6288" t="s">
        <v>41</v>
      </c>
      <c r="D6288">
        <v>2013</v>
      </c>
      <c r="E6288" t="s">
        <v>17519</v>
      </c>
      <c r="F6288">
        <v>5</v>
      </c>
      <c r="G6288">
        <v>45000</v>
      </c>
      <c r="H6288" t="s">
        <v>18464</v>
      </c>
      <c r="I6288" t="s">
        <v>9914</v>
      </c>
      <c r="J6288" t="s">
        <v>9914</v>
      </c>
      <c r="K6288" t="s">
        <v>30</v>
      </c>
      <c r="L6288">
        <v>2500000</v>
      </c>
      <c r="M6288">
        <v>60159584</v>
      </c>
      <c r="N6288" t="s">
        <v>18465</v>
      </c>
      <c r="O6288">
        <v>86</v>
      </c>
      <c r="P6288" t="str">
        <f>IF(Table1[[#This Row],[score]]&gt;=8.5,"High",IF(Table1[[#This Row],[score]]&gt;=7,"Medium","Low"))</f>
        <v>Low</v>
      </c>
      <c r="Q6288" s="5">
        <f>Table1[[#This Row],[gross]]-Table1[[#This Row],[budget]]</f>
        <v>57659584</v>
      </c>
      <c r="R6288" s="5" t="str">
        <f>IF(Table1[[#This Row],[Profit]]&gt;0,"Profit","Loss")</f>
        <v>Profit</v>
      </c>
      <c r="S6288" s="6" t="str">
        <f>FLOOR(Table1[[#This Row],[year]]-1900,10)+1900 &amp; "-" &amp; FLOOR(Table1[[#This Row],[year]]-1890,10)+1900</f>
        <v>2010-2020</v>
      </c>
      <c r="T6288" s="14" t="s">
        <v>21835</v>
      </c>
      <c r="AB6288" s="14"/>
    </row>
    <row r="6289" spans="1:28" hidden="1" x14ac:dyDescent="0.3">
      <c r="A6289" t="s">
        <v>11544</v>
      </c>
      <c r="B6289" t="s">
        <v>1974</v>
      </c>
      <c r="C6289" t="s">
        <v>17</v>
      </c>
      <c r="D6289">
        <v>2013</v>
      </c>
      <c r="E6289" t="s">
        <v>18189</v>
      </c>
      <c r="F6289">
        <v>6.1</v>
      </c>
      <c r="G6289">
        <v>85000</v>
      </c>
      <c r="H6289" t="s">
        <v>6213</v>
      </c>
      <c r="I6289" t="s">
        <v>6213</v>
      </c>
      <c r="J6289" t="s">
        <v>18339</v>
      </c>
      <c r="K6289" t="s">
        <v>30</v>
      </c>
      <c r="L6289">
        <v>60000000</v>
      </c>
      <c r="M6289">
        <v>60052138</v>
      </c>
      <c r="N6289" t="s">
        <v>11022</v>
      </c>
      <c r="O6289">
        <v>124</v>
      </c>
      <c r="P6289" t="str">
        <f>IF(Table1[[#This Row],[score]]&gt;=8.5,"High",IF(Table1[[#This Row],[score]]&gt;=7,"Medium","Low"))</f>
        <v>Low</v>
      </c>
      <c r="Q6289" s="5">
        <f>Table1[[#This Row],[gross]]-Table1[[#This Row],[budget]]</f>
        <v>52138</v>
      </c>
      <c r="R6289" s="5" t="str">
        <f>IF(Table1[[#This Row],[Profit]]&gt;0,"Profit","Loss")</f>
        <v>Profit</v>
      </c>
      <c r="S6289" s="6" t="str">
        <f>FLOOR(Table1[[#This Row],[year]]-1900,10)+1900 &amp; "-" &amp; FLOOR(Table1[[#This Row],[year]]-1890,10)+1900</f>
        <v>2010-2020</v>
      </c>
      <c r="T6289" s="14" t="s">
        <v>21835</v>
      </c>
      <c r="AB6289" s="14"/>
    </row>
    <row r="6290" spans="1:28" hidden="1" x14ac:dyDescent="0.3">
      <c r="A6290" t="s">
        <v>18417</v>
      </c>
      <c r="B6290" t="s">
        <v>1974</v>
      </c>
      <c r="C6290" t="s">
        <v>34</v>
      </c>
      <c r="D6290">
        <v>2013</v>
      </c>
      <c r="E6290" t="s">
        <v>18365</v>
      </c>
      <c r="F6290">
        <v>6.4</v>
      </c>
      <c r="G6290">
        <v>85000</v>
      </c>
      <c r="H6290" t="s">
        <v>15495</v>
      </c>
      <c r="I6290" t="s">
        <v>15418</v>
      </c>
      <c r="J6290" t="s">
        <v>12339</v>
      </c>
      <c r="K6290" t="s">
        <v>30</v>
      </c>
      <c r="L6290">
        <v>15000000</v>
      </c>
      <c r="M6290">
        <v>57824674</v>
      </c>
      <c r="N6290" t="s">
        <v>17650</v>
      </c>
      <c r="O6290">
        <v>112</v>
      </c>
      <c r="P6290" t="str">
        <f>IF(Table1[[#This Row],[score]]&gt;=8.5,"High",IF(Table1[[#This Row],[score]]&gt;=7,"Medium","Low"))</f>
        <v>Low</v>
      </c>
      <c r="Q6290" s="5">
        <f>Table1[[#This Row],[gross]]-Table1[[#This Row],[budget]]</f>
        <v>42824674</v>
      </c>
      <c r="R6290" s="5" t="str">
        <f>IF(Table1[[#This Row],[Profit]]&gt;0,"Profit","Loss")</f>
        <v>Profit</v>
      </c>
      <c r="S6290" s="6" t="str">
        <f>FLOOR(Table1[[#This Row],[year]]-1900,10)+1900 &amp; "-" &amp; FLOOR(Table1[[#This Row],[year]]-1890,10)+1900</f>
        <v>2010-2020</v>
      </c>
      <c r="T6290" s="14" t="s">
        <v>21835</v>
      </c>
      <c r="AB6290" s="14"/>
    </row>
    <row r="6291" spans="1:28" hidden="1" x14ac:dyDescent="0.3">
      <c r="A6291" t="s">
        <v>18126</v>
      </c>
      <c r="B6291" t="s">
        <v>16</v>
      </c>
      <c r="C6291" t="s">
        <v>63</v>
      </c>
      <c r="D6291">
        <v>2013</v>
      </c>
      <c r="E6291" t="s">
        <v>18117</v>
      </c>
      <c r="F6291">
        <v>8</v>
      </c>
      <c r="G6291">
        <v>455000</v>
      </c>
      <c r="H6291" t="s">
        <v>16178</v>
      </c>
      <c r="I6291" t="s">
        <v>18127</v>
      </c>
      <c r="J6291" t="s">
        <v>8938</v>
      </c>
      <c r="K6291" t="s">
        <v>30</v>
      </c>
      <c r="L6291">
        <v>5000000</v>
      </c>
      <c r="M6291">
        <v>55736588</v>
      </c>
      <c r="N6291" t="s">
        <v>18128</v>
      </c>
      <c r="O6291">
        <v>117</v>
      </c>
      <c r="P6291" t="str">
        <f>IF(Table1[[#This Row],[score]]&gt;=8.5,"High",IF(Table1[[#This Row],[score]]&gt;=7,"Medium","Low"))</f>
        <v>Medium</v>
      </c>
      <c r="Q6291" s="5">
        <f>Table1[[#This Row],[gross]]-Table1[[#This Row],[budget]]</f>
        <v>50736588</v>
      </c>
      <c r="R6291" s="5" t="str">
        <f>IF(Table1[[#This Row],[Profit]]&gt;0,"Profit","Loss")</f>
        <v>Profit</v>
      </c>
      <c r="S6291" s="6" t="str">
        <f>FLOOR(Table1[[#This Row],[year]]-1900,10)+1900 &amp; "-" &amp; FLOOR(Table1[[#This Row],[year]]-1890,10)+1900</f>
        <v>2010-2020</v>
      </c>
      <c r="T6291" s="14" t="s">
        <v>21835</v>
      </c>
      <c r="AB6291" s="14"/>
    </row>
    <row r="6292" spans="1:28" hidden="1" x14ac:dyDescent="0.3">
      <c r="A6292" t="s">
        <v>18342</v>
      </c>
      <c r="B6292" t="s">
        <v>1974</v>
      </c>
      <c r="C6292" t="s">
        <v>41</v>
      </c>
      <c r="D6292">
        <v>2013</v>
      </c>
      <c r="E6292" t="s">
        <v>18117</v>
      </c>
      <c r="F6292">
        <v>6.4</v>
      </c>
      <c r="G6292">
        <v>76000</v>
      </c>
      <c r="H6292" t="s">
        <v>18311</v>
      </c>
      <c r="I6292" t="s">
        <v>18311</v>
      </c>
      <c r="J6292" t="s">
        <v>8999</v>
      </c>
      <c r="K6292" t="s">
        <v>30</v>
      </c>
      <c r="L6292">
        <v>26000000</v>
      </c>
      <c r="M6292">
        <v>53120346</v>
      </c>
      <c r="N6292" t="s">
        <v>9593</v>
      </c>
      <c r="O6292">
        <v>105</v>
      </c>
      <c r="P6292" t="str">
        <f>IF(Table1[[#This Row],[score]]&gt;=8.5,"High",IF(Table1[[#This Row],[score]]&gt;=7,"Medium","Low"))</f>
        <v>Low</v>
      </c>
      <c r="Q6292" s="5">
        <f>Table1[[#This Row],[gross]]-Table1[[#This Row],[budget]]</f>
        <v>27120346</v>
      </c>
      <c r="R6292" s="5" t="str">
        <f>IF(Table1[[#This Row],[Profit]]&gt;0,"Profit","Loss")</f>
        <v>Profit</v>
      </c>
      <c r="S6292" s="6" t="str">
        <f>FLOOR(Table1[[#This Row],[year]]-1900,10)+1900 &amp; "-" &amp; FLOOR(Table1[[#This Row],[year]]-1890,10)+1900</f>
        <v>2010-2020</v>
      </c>
      <c r="T6292" s="14" t="s">
        <v>21835</v>
      </c>
      <c r="AB6292" s="14"/>
    </row>
    <row r="6293" spans="1:28" hidden="1" x14ac:dyDescent="0.3">
      <c r="A6293" t="s">
        <v>18080</v>
      </c>
      <c r="B6293" t="s">
        <v>16</v>
      </c>
      <c r="C6293" t="s">
        <v>17</v>
      </c>
      <c r="D6293">
        <v>2013</v>
      </c>
      <c r="E6293" t="s">
        <v>18081</v>
      </c>
      <c r="F6293">
        <v>8</v>
      </c>
      <c r="G6293">
        <v>559000</v>
      </c>
      <c r="H6293" t="s">
        <v>10626</v>
      </c>
      <c r="I6293" t="s">
        <v>10626</v>
      </c>
      <c r="J6293" t="s">
        <v>10464</v>
      </c>
      <c r="K6293" t="s">
        <v>30</v>
      </c>
      <c r="L6293">
        <v>23000000</v>
      </c>
      <c r="M6293">
        <v>48517427</v>
      </c>
      <c r="N6293" t="s">
        <v>18082</v>
      </c>
      <c r="O6293">
        <v>126</v>
      </c>
      <c r="P6293" t="str">
        <f>IF(Table1[[#This Row],[score]]&gt;=8.5,"High",IF(Table1[[#This Row],[score]]&gt;=7,"Medium","Low"))</f>
        <v>Medium</v>
      </c>
      <c r="Q6293" s="5">
        <f>Table1[[#This Row],[gross]]-Table1[[#This Row],[budget]]</f>
        <v>25517427</v>
      </c>
      <c r="R6293" s="5" t="str">
        <f>IF(Table1[[#This Row],[Profit]]&gt;0,"Profit","Loss")</f>
        <v>Profit</v>
      </c>
      <c r="S6293" s="6" t="str">
        <f>FLOOR(Table1[[#This Row],[year]]-1900,10)+1900 &amp; "-" &amp; FLOOR(Table1[[#This Row],[year]]-1890,10)+1900</f>
        <v>2010-2020</v>
      </c>
      <c r="T6293" s="14" t="s">
        <v>21835</v>
      </c>
      <c r="AB6293" s="14"/>
    </row>
    <row r="6294" spans="1:28" hidden="1" x14ac:dyDescent="0.3">
      <c r="A6294" t="s">
        <v>18118</v>
      </c>
      <c r="B6294" t="s">
        <v>16</v>
      </c>
      <c r="C6294" t="s">
        <v>34</v>
      </c>
      <c r="D6294">
        <v>2013</v>
      </c>
      <c r="E6294" t="s">
        <v>18092</v>
      </c>
      <c r="F6294">
        <v>6.5</v>
      </c>
      <c r="G6294">
        <v>113000</v>
      </c>
      <c r="H6294" t="s">
        <v>8677</v>
      </c>
      <c r="I6294" t="s">
        <v>749</v>
      </c>
      <c r="J6294" t="s">
        <v>11134</v>
      </c>
      <c r="K6294" t="s">
        <v>30</v>
      </c>
      <c r="L6294">
        <v>22000000</v>
      </c>
      <c r="M6294">
        <v>48449416</v>
      </c>
      <c r="N6294" t="s">
        <v>17185</v>
      </c>
      <c r="O6294">
        <v>100</v>
      </c>
      <c r="P6294" t="str">
        <f>IF(Table1[[#This Row],[score]]&gt;=8.5,"High",IF(Table1[[#This Row],[score]]&gt;=7,"Medium","Low"))</f>
        <v>Low</v>
      </c>
      <c r="Q6294" s="5">
        <f>Table1[[#This Row],[gross]]-Table1[[#This Row],[budget]]</f>
        <v>26449416</v>
      </c>
      <c r="R6294" s="5" t="str">
        <f>IF(Table1[[#This Row],[Profit]]&gt;0,"Profit","Loss")</f>
        <v>Profit</v>
      </c>
      <c r="S6294" s="6" t="str">
        <f>FLOOR(Table1[[#This Row],[year]]-1900,10)+1900 &amp; "-" &amp; FLOOR(Table1[[#This Row],[year]]-1890,10)+1900</f>
        <v>2010-2020</v>
      </c>
      <c r="T6294" s="14" t="s">
        <v>21835</v>
      </c>
      <c r="AB6294" s="14"/>
    </row>
    <row r="6295" spans="1:28" hidden="1" x14ac:dyDescent="0.3">
      <c r="A6295" t="s">
        <v>18304</v>
      </c>
      <c r="B6295" t="s">
        <v>16</v>
      </c>
      <c r="C6295" t="s">
        <v>34</v>
      </c>
      <c r="D6295">
        <v>2013</v>
      </c>
      <c r="E6295" t="s">
        <v>18183</v>
      </c>
      <c r="F6295">
        <v>6.3</v>
      </c>
      <c r="G6295">
        <v>135000</v>
      </c>
      <c r="H6295" t="s">
        <v>15762</v>
      </c>
      <c r="I6295" t="s">
        <v>18305</v>
      </c>
      <c r="J6295" t="s">
        <v>986</v>
      </c>
      <c r="K6295" t="s">
        <v>30</v>
      </c>
      <c r="L6295">
        <v>45000000</v>
      </c>
      <c r="M6295">
        <v>48330757</v>
      </c>
      <c r="N6295" t="s">
        <v>12460</v>
      </c>
      <c r="O6295">
        <v>107</v>
      </c>
      <c r="P6295" t="str">
        <f>IF(Table1[[#This Row],[score]]&gt;=8.5,"High",IF(Table1[[#This Row],[score]]&gt;=7,"Medium","Low"))</f>
        <v>Low</v>
      </c>
      <c r="Q6295" s="5">
        <f>Table1[[#This Row],[gross]]-Table1[[#This Row],[budget]]</f>
        <v>3330757</v>
      </c>
      <c r="R6295" s="5" t="str">
        <f>IF(Table1[[#This Row],[Profit]]&gt;0,"Profit","Loss")</f>
        <v>Profit</v>
      </c>
      <c r="S6295" s="6" t="str">
        <f>FLOOR(Table1[[#This Row],[year]]-1900,10)+1900 &amp; "-" &amp; FLOOR(Table1[[#This Row],[year]]-1890,10)+1900</f>
        <v>2010-2020</v>
      </c>
      <c r="T6295" s="14" t="s">
        <v>21835</v>
      </c>
      <c r="AB6295" s="14"/>
    </row>
    <row r="6296" spans="1:28" hidden="1" x14ac:dyDescent="0.3">
      <c r="A6296" t="s">
        <v>18452</v>
      </c>
      <c r="B6296" t="s">
        <v>16</v>
      </c>
      <c r="C6296" t="s">
        <v>41</v>
      </c>
      <c r="D6296">
        <v>2013</v>
      </c>
      <c r="E6296" t="s">
        <v>17919</v>
      </c>
      <c r="F6296">
        <v>5.8</v>
      </c>
      <c r="G6296">
        <v>73000</v>
      </c>
      <c r="H6296" t="s">
        <v>15929</v>
      </c>
      <c r="I6296" t="s">
        <v>15929</v>
      </c>
      <c r="J6296" t="s">
        <v>18298</v>
      </c>
      <c r="K6296" t="s">
        <v>30</v>
      </c>
      <c r="L6296">
        <v>13000000</v>
      </c>
      <c r="M6296">
        <v>48065672</v>
      </c>
      <c r="N6296" t="s">
        <v>15161</v>
      </c>
      <c r="O6296">
        <v>93</v>
      </c>
      <c r="P6296" t="str">
        <f>IF(Table1[[#This Row],[score]]&gt;=8.5,"High",IF(Table1[[#This Row],[score]]&gt;=7,"Medium","Low"))</f>
        <v>Low</v>
      </c>
      <c r="Q6296" s="5">
        <f>Table1[[#This Row],[gross]]-Table1[[#This Row],[budget]]</f>
        <v>35065672</v>
      </c>
      <c r="R6296" s="5" t="str">
        <f>IF(Table1[[#This Row],[Profit]]&gt;0,"Profit","Loss")</f>
        <v>Profit</v>
      </c>
      <c r="S6296" s="6" t="str">
        <f>FLOOR(Table1[[#This Row],[year]]-1900,10)+1900 &amp; "-" &amp; FLOOR(Table1[[#This Row],[year]]-1890,10)+1900</f>
        <v>2010-2020</v>
      </c>
      <c r="T6296" s="14" t="s">
        <v>21835</v>
      </c>
      <c r="AB6296" s="14"/>
    </row>
    <row r="6297" spans="1:28" hidden="1" x14ac:dyDescent="0.3">
      <c r="A6297" t="s">
        <v>18194</v>
      </c>
      <c r="B6297" t="s">
        <v>16</v>
      </c>
      <c r="C6297" t="s">
        <v>52</v>
      </c>
      <c r="D6297">
        <v>2013</v>
      </c>
      <c r="E6297" t="s">
        <v>17509</v>
      </c>
      <c r="F6297">
        <v>4.8</v>
      </c>
      <c r="G6297">
        <v>47000</v>
      </c>
      <c r="H6297" t="s">
        <v>16614</v>
      </c>
      <c r="I6297" t="s">
        <v>7464</v>
      </c>
      <c r="J6297" t="s">
        <v>18195</v>
      </c>
      <c r="K6297" t="s">
        <v>30</v>
      </c>
      <c r="L6297">
        <v>20000000</v>
      </c>
      <c r="M6297">
        <v>47340586</v>
      </c>
      <c r="N6297" t="s">
        <v>14559</v>
      </c>
      <c r="O6297">
        <v>92</v>
      </c>
      <c r="P6297" t="str">
        <f>IF(Table1[[#This Row],[score]]&gt;=8.5,"High",IF(Table1[[#This Row],[score]]&gt;=7,"Medium","Low"))</f>
        <v>Low</v>
      </c>
      <c r="Q6297" s="5">
        <f>Table1[[#This Row],[gross]]-Table1[[#This Row],[budget]]</f>
        <v>27340586</v>
      </c>
      <c r="R6297" s="5" t="str">
        <f>IF(Table1[[#This Row],[Profit]]&gt;0,"Profit","Loss")</f>
        <v>Profit</v>
      </c>
      <c r="S6297" s="6" t="str">
        <f>FLOOR(Table1[[#This Row],[year]]-1900,10)+1900 &amp; "-" &amp; FLOOR(Table1[[#This Row],[year]]-1890,10)+1900</f>
        <v>2010-2020</v>
      </c>
      <c r="T6297" s="14" t="s">
        <v>21835</v>
      </c>
      <c r="AB6297" s="14"/>
    </row>
    <row r="6298" spans="1:28" hidden="1" x14ac:dyDescent="0.3">
      <c r="A6298" t="s">
        <v>18238</v>
      </c>
      <c r="B6298" t="s">
        <v>16</v>
      </c>
      <c r="C6298" t="s">
        <v>34</v>
      </c>
      <c r="D6298">
        <v>2013</v>
      </c>
      <c r="E6298" t="s">
        <v>18120</v>
      </c>
      <c r="F6298">
        <v>6.2</v>
      </c>
      <c r="G6298">
        <v>118000</v>
      </c>
      <c r="H6298" t="s">
        <v>997</v>
      </c>
      <c r="I6298" t="s">
        <v>14092</v>
      </c>
      <c r="J6298" t="s">
        <v>11134</v>
      </c>
      <c r="K6298" t="s">
        <v>30</v>
      </c>
      <c r="L6298">
        <v>35000000</v>
      </c>
      <c r="M6298">
        <v>46922566</v>
      </c>
      <c r="N6298" t="s">
        <v>16519</v>
      </c>
      <c r="O6298">
        <v>118</v>
      </c>
      <c r="P6298" t="str">
        <f>IF(Table1[[#This Row],[score]]&gt;=8.5,"High",IF(Table1[[#This Row],[score]]&gt;=7,"Medium","Low"))</f>
        <v>Low</v>
      </c>
      <c r="Q6298" s="5">
        <f>Table1[[#This Row],[gross]]-Table1[[#This Row],[budget]]</f>
        <v>11922566</v>
      </c>
      <c r="R6298" s="5" t="str">
        <f>IF(Table1[[#This Row],[Profit]]&gt;0,"Profit","Loss")</f>
        <v>Profit</v>
      </c>
      <c r="S6298" s="6" t="str">
        <f>FLOOR(Table1[[#This Row],[year]]-1900,10)+1900 &amp; "-" &amp; FLOOR(Table1[[#This Row],[year]]-1890,10)+1900</f>
        <v>2010-2020</v>
      </c>
      <c r="T6298" s="14" t="s">
        <v>21835</v>
      </c>
      <c r="AB6298" s="14"/>
    </row>
    <row r="6299" spans="1:28" hidden="1" x14ac:dyDescent="0.3">
      <c r="A6299" t="s">
        <v>18411</v>
      </c>
      <c r="B6299" t="s">
        <v>16</v>
      </c>
      <c r="C6299" t="s">
        <v>41</v>
      </c>
      <c r="D6299">
        <v>2013</v>
      </c>
      <c r="E6299" t="s">
        <v>17706</v>
      </c>
      <c r="F6299">
        <v>5.6</v>
      </c>
      <c r="G6299">
        <v>48000</v>
      </c>
      <c r="H6299" t="s">
        <v>15026</v>
      </c>
      <c r="I6299" t="s">
        <v>15026</v>
      </c>
      <c r="J6299" t="s">
        <v>67</v>
      </c>
      <c r="K6299" t="s">
        <v>30</v>
      </c>
      <c r="L6299">
        <v>35000000</v>
      </c>
      <c r="M6299">
        <v>46522137</v>
      </c>
      <c r="N6299" t="s">
        <v>18412</v>
      </c>
      <c r="O6299">
        <v>89</v>
      </c>
      <c r="P6299" t="str">
        <f>IF(Table1[[#This Row],[score]]&gt;=8.5,"High",IF(Table1[[#This Row],[score]]&gt;=7,"Medium","Low"))</f>
        <v>Low</v>
      </c>
      <c r="Q6299" s="5">
        <f>Table1[[#This Row],[gross]]-Table1[[#This Row],[budget]]</f>
        <v>11522137</v>
      </c>
      <c r="R6299" s="5" t="str">
        <f>IF(Table1[[#This Row],[Profit]]&gt;0,"Profit","Loss")</f>
        <v>Profit</v>
      </c>
      <c r="S6299" s="6" t="str">
        <f>FLOOR(Table1[[#This Row],[year]]-1900,10)+1900 &amp; "-" &amp; FLOOR(Table1[[#This Row],[year]]-1890,10)+1900</f>
        <v>2010-2020</v>
      </c>
      <c r="T6299" s="14" t="s">
        <v>21835</v>
      </c>
      <c r="AB6299" s="14"/>
    </row>
    <row r="6300" spans="1:28" hidden="1" x14ac:dyDescent="0.3">
      <c r="A6300" t="s">
        <v>18175</v>
      </c>
      <c r="B6300" t="s">
        <v>16</v>
      </c>
      <c r="C6300" t="s">
        <v>41</v>
      </c>
      <c r="D6300">
        <v>2013</v>
      </c>
      <c r="E6300" t="s">
        <v>17158</v>
      </c>
      <c r="F6300">
        <v>7</v>
      </c>
      <c r="G6300">
        <v>266000</v>
      </c>
      <c r="H6300" t="s">
        <v>13374</v>
      </c>
      <c r="I6300" t="s">
        <v>13375</v>
      </c>
      <c r="J6300" t="s">
        <v>13375</v>
      </c>
      <c r="K6300" t="s">
        <v>22</v>
      </c>
      <c r="L6300">
        <v>20000000</v>
      </c>
      <c r="M6300">
        <v>46091271</v>
      </c>
      <c r="N6300" t="s">
        <v>61</v>
      </c>
      <c r="O6300">
        <v>109</v>
      </c>
      <c r="P6300" t="str">
        <f>IF(Table1[[#This Row],[score]]&gt;=8.5,"High",IF(Table1[[#This Row],[score]]&gt;=7,"Medium","Low"))</f>
        <v>Medium</v>
      </c>
      <c r="Q6300" s="5">
        <f>Table1[[#This Row],[gross]]-Table1[[#This Row],[budget]]</f>
        <v>26091271</v>
      </c>
      <c r="R6300" s="5" t="str">
        <f>IF(Table1[[#This Row],[Profit]]&gt;0,"Profit","Loss")</f>
        <v>Profit</v>
      </c>
      <c r="S6300" s="6" t="str">
        <f>FLOOR(Table1[[#This Row],[year]]-1900,10)+1900 &amp; "-" &amp; FLOOR(Table1[[#This Row],[year]]-1890,10)+1900</f>
        <v>2010-2020</v>
      </c>
      <c r="T6300" s="14" t="s">
        <v>21835</v>
      </c>
      <c r="AB6300" s="14"/>
    </row>
    <row r="6301" spans="1:28" hidden="1" x14ac:dyDescent="0.3">
      <c r="A6301" t="s">
        <v>18347</v>
      </c>
      <c r="B6301" t="s">
        <v>1974</v>
      </c>
      <c r="C6301" t="s">
        <v>41</v>
      </c>
      <c r="D6301">
        <v>2013</v>
      </c>
      <c r="E6301" t="s">
        <v>18045</v>
      </c>
      <c r="F6301">
        <v>6.4</v>
      </c>
      <c r="G6301">
        <v>59000</v>
      </c>
      <c r="H6301" t="s">
        <v>7930</v>
      </c>
      <c r="I6301" t="s">
        <v>9305</v>
      </c>
      <c r="J6301" t="s">
        <v>67</v>
      </c>
      <c r="K6301" t="s">
        <v>30</v>
      </c>
      <c r="L6301">
        <v>40000000</v>
      </c>
      <c r="M6301">
        <v>44907260</v>
      </c>
      <c r="N6301" t="s">
        <v>18348</v>
      </c>
      <c r="O6301">
        <v>113</v>
      </c>
      <c r="P6301" t="str">
        <f>IF(Table1[[#This Row],[score]]&gt;=8.5,"High",IF(Table1[[#This Row],[score]]&gt;=7,"Medium","Low"))</f>
        <v>Low</v>
      </c>
      <c r="Q6301" s="5">
        <f>Table1[[#This Row],[gross]]-Table1[[#This Row],[budget]]</f>
        <v>4907260</v>
      </c>
      <c r="R6301" s="5" t="str">
        <f>IF(Table1[[#This Row],[Profit]]&gt;0,"Profit","Loss")</f>
        <v>Profit</v>
      </c>
      <c r="S6301" s="6" t="str">
        <f>FLOOR(Table1[[#This Row],[year]]-1900,10)+1900 &amp; "-" &amp; FLOOR(Table1[[#This Row],[year]]-1890,10)+1900</f>
        <v>2010-2020</v>
      </c>
      <c r="T6301" s="14" t="s">
        <v>21835</v>
      </c>
      <c r="AB6301" s="14"/>
    </row>
    <row r="6302" spans="1:28" hidden="1" x14ac:dyDescent="0.3">
      <c r="A6302" t="s">
        <v>18227</v>
      </c>
      <c r="B6302" t="s">
        <v>16</v>
      </c>
      <c r="C6302" t="s">
        <v>52</v>
      </c>
      <c r="D6302">
        <v>2013</v>
      </c>
      <c r="E6302" t="s">
        <v>18228</v>
      </c>
      <c r="F6302">
        <v>6.5</v>
      </c>
      <c r="G6302">
        <v>120000</v>
      </c>
      <c r="H6302" t="s">
        <v>18229</v>
      </c>
      <c r="I6302" t="s">
        <v>18229</v>
      </c>
      <c r="J6302" t="s">
        <v>18230</v>
      </c>
      <c r="K6302" t="s">
        <v>30</v>
      </c>
      <c r="L6302">
        <v>5000000</v>
      </c>
      <c r="M6302">
        <v>44459951</v>
      </c>
      <c r="N6302" t="s">
        <v>17905</v>
      </c>
      <c r="O6302">
        <v>104</v>
      </c>
      <c r="P6302" t="str">
        <f>IF(Table1[[#This Row],[score]]&gt;=8.5,"High",IF(Table1[[#This Row],[score]]&gt;=7,"Medium","Low"))</f>
        <v>Low</v>
      </c>
      <c r="Q6302" s="5">
        <f>Table1[[#This Row],[gross]]-Table1[[#This Row],[budget]]</f>
        <v>39459951</v>
      </c>
      <c r="R6302" s="5" t="str">
        <f>IF(Table1[[#This Row],[Profit]]&gt;0,"Profit","Loss")</f>
        <v>Profit</v>
      </c>
      <c r="S6302" s="6" t="str">
        <f>FLOOR(Table1[[#This Row],[year]]-1900,10)+1900 &amp; "-" &amp; FLOOR(Table1[[#This Row],[year]]-1890,10)+1900</f>
        <v>2010-2020</v>
      </c>
      <c r="T6302" s="14" t="s">
        <v>21835</v>
      </c>
      <c r="AB6302" s="14"/>
    </row>
    <row r="6303" spans="1:28" hidden="1" x14ac:dyDescent="0.3">
      <c r="A6303" t="s">
        <v>18435</v>
      </c>
      <c r="B6303" t="s">
        <v>1974</v>
      </c>
      <c r="C6303" t="s">
        <v>63</v>
      </c>
      <c r="D6303">
        <v>2013</v>
      </c>
      <c r="E6303" t="s">
        <v>18091</v>
      </c>
      <c r="F6303">
        <v>6</v>
      </c>
      <c r="G6303">
        <v>95000</v>
      </c>
      <c r="H6303" t="s">
        <v>18436</v>
      </c>
      <c r="I6303" t="s">
        <v>18437</v>
      </c>
      <c r="J6303" t="s">
        <v>11224</v>
      </c>
      <c r="K6303" t="s">
        <v>30</v>
      </c>
      <c r="L6303">
        <v>12000000</v>
      </c>
      <c r="M6303">
        <v>42128352</v>
      </c>
      <c r="N6303" t="s">
        <v>17185</v>
      </c>
      <c r="O6303">
        <v>128</v>
      </c>
      <c r="P6303" t="str">
        <f>IF(Table1[[#This Row],[score]]&gt;=8.5,"High",IF(Table1[[#This Row],[score]]&gt;=7,"Medium","Low"))</f>
        <v>Low</v>
      </c>
      <c r="Q6303" s="5">
        <f>Table1[[#This Row],[gross]]-Table1[[#This Row],[budget]]</f>
        <v>30128352</v>
      </c>
      <c r="R6303" s="5" t="str">
        <f>IF(Table1[[#This Row],[Profit]]&gt;0,"Profit","Loss")</f>
        <v>Profit</v>
      </c>
      <c r="S6303" s="6" t="str">
        <f>FLOOR(Table1[[#This Row],[year]]-1900,10)+1900 &amp; "-" &amp; FLOOR(Table1[[#This Row],[year]]-1890,10)+1900</f>
        <v>2010-2020</v>
      </c>
      <c r="T6303" s="14" t="s">
        <v>21835</v>
      </c>
      <c r="AB6303" s="14"/>
    </row>
    <row r="6304" spans="1:28" hidden="1" x14ac:dyDescent="0.3">
      <c r="A6304" t="s">
        <v>18105</v>
      </c>
      <c r="B6304" t="s">
        <v>16</v>
      </c>
      <c r="C6304" t="s">
        <v>41</v>
      </c>
      <c r="D6304">
        <v>2013</v>
      </c>
      <c r="E6304" t="s">
        <v>18101</v>
      </c>
      <c r="F6304">
        <v>6.5</v>
      </c>
      <c r="G6304">
        <v>232000</v>
      </c>
      <c r="H6304" t="s">
        <v>11997</v>
      </c>
      <c r="I6304" t="s">
        <v>11997</v>
      </c>
      <c r="J6304" t="s">
        <v>11997</v>
      </c>
      <c r="K6304" t="s">
        <v>30</v>
      </c>
      <c r="L6304">
        <v>3000000</v>
      </c>
      <c r="M6304">
        <v>39439355</v>
      </c>
      <c r="N6304" t="s">
        <v>15454</v>
      </c>
      <c r="O6304">
        <v>90</v>
      </c>
      <c r="P6304" t="str">
        <f>IF(Table1[[#This Row],[score]]&gt;=8.5,"High",IF(Table1[[#This Row],[score]]&gt;=7,"Medium","Low"))</f>
        <v>Low</v>
      </c>
      <c r="Q6304" s="5">
        <f>Table1[[#This Row],[gross]]-Table1[[#This Row],[budget]]</f>
        <v>36439355</v>
      </c>
      <c r="R6304" s="5" t="str">
        <f>IF(Table1[[#This Row],[Profit]]&gt;0,"Profit","Loss")</f>
        <v>Profit</v>
      </c>
      <c r="S6304" s="6" t="str">
        <f>FLOOR(Table1[[#This Row],[year]]-1900,10)+1900 &amp; "-" &amp; FLOOR(Table1[[#This Row],[year]]-1890,10)+1900</f>
        <v>2010-2020</v>
      </c>
      <c r="T6304" s="14" t="s">
        <v>21835</v>
      </c>
      <c r="AB6304" s="14"/>
    </row>
    <row r="6305" spans="1:28" hidden="1" x14ac:dyDescent="0.3">
      <c r="A6305" t="s">
        <v>18383</v>
      </c>
      <c r="B6305" t="s">
        <v>16</v>
      </c>
      <c r="C6305" t="s">
        <v>34</v>
      </c>
      <c r="D6305">
        <v>2013</v>
      </c>
      <c r="E6305" t="s">
        <v>18183</v>
      </c>
      <c r="F6305">
        <v>6.2</v>
      </c>
      <c r="G6305">
        <v>78000</v>
      </c>
      <c r="H6305" t="s">
        <v>7378</v>
      </c>
      <c r="I6305" t="s">
        <v>18384</v>
      </c>
      <c r="J6305" t="s">
        <v>8955</v>
      </c>
      <c r="K6305" t="s">
        <v>30</v>
      </c>
      <c r="L6305">
        <v>35000000</v>
      </c>
      <c r="M6305">
        <v>34737199</v>
      </c>
      <c r="N6305" t="s">
        <v>17895</v>
      </c>
      <c r="O6305">
        <v>109</v>
      </c>
      <c r="P6305" t="str">
        <f>IF(Table1[[#This Row],[score]]&gt;=8.5,"High",IF(Table1[[#This Row],[score]]&gt;=7,"Medium","Low"))</f>
        <v>Low</v>
      </c>
      <c r="Q6305" s="5">
        <f>Table1[[#This Row],[gross]]-Table1[[#This Row],[budget]]</f>
        <v>-262801</v>
      </c>
      <c r="R6305" s="5" t="str">
        <f>IF(Table1[[#This Row],[Profit]]&gt;0,"Profit","Loss")</f>
        <v>Loss</v>
      </c>
      <c r="S6305" s="6" t="str">
        <f>FLOOR(Table1[[#This Row],[year]]-1900,10)+1900 &amp; "-" &amp; FLOOR(Table1[[#This Row],[year]]-1890,10)+1900</f>
        <v>2010-2020</v>
      </c>
      <c r="T6305" s="14" t="s">
        <v>21835</v>
      </c>
      <c r="AB6305" s="14"/>
    </row>
    <row r="6306" spans="1:28" hidden="1" x14ac:dyDescent="0.3">
      <c r="A6306" t="s">
        <v>18245</v>
      </c>
      <c r="B6306" t="s">
        <v>16</v>
      </c>
      <c r="C6306" t="s">
        <v>41</v>
      </c>
      <c r="D6306">
        <v>2013</v>
      </c>
      <c r="E6306" t="s">
        <v>18081</v>
      </c>
      <c r="F6306">
        <v>7.5</v>
      </c>
      <c r="G6306">
        <v>144000</v>
      </c>
      <c r="H6306" t="s">
        <v>2892</v>
      </c>
      <c r="I6306" t="s">
        <v>2069</v>
      </c>
      <c r="J6306" t="s">
        <v>18246</v>
      </c>
      <c r="K6306" t="s">
        <v>30</v>
      </c>
      <c r="L6306">
        <v>11000000</v>
      </c>
      <c r="M6306">
        <v>32960249</v>
      </c>
      <c r="N6306" t="s">
        <v>16638</v>
      </c>
      <c r="O6306">
        <v>104</v>
      </c>
      <c r="P6306" t="str">
        <f>IF(Table1[[#This Row],[score]]&gt;=8.5,"High",IF(Table1[[#This Row],[score]]&gt;=7,"Medium","Low"))</f>
        <v>Medium</v>
      </c>
      <c r="Q6306" s="5">
        <f>Table1[[#This Row],[gross]]-Table1[[#This Row],[budget]]</f>
        <v>21960249</v>
      </c>
      <c r="R6306" s="5" t="str">
        <f>IF(Table1[[#This Row],[Profit]]&gt;0,"Profit","Loss")</f>
        <v>Profit</v>
      </c>
      <c r="S6306" s="6" t="str">
        <f>FLOOR(Table1[[#This Row],[year]]-1900,10)+1900 &amp; "-" &amp; FLOOR(Table1[[#This Row],[year]]-1890,10)+1900</f>
        <v>2010-2020</v>
      </c>
      <c r="T6306" s="14" t="s">
        <v>21835</v>
      </c>
      <c r="AB6306" s="14"/>
    </row>
    <row r="6307" spans="1:28" hidden="1" x14ac:dyDescent="0.3">
      <c r="A6307" t="s">
        <v>18119</v>
      </c>
      <c r="B6307" t="s">
        <v>16</v>
      </c>
      <c r="C6307" t="s">
        <v>41</v>
      </c>
      <c r="D6307">
        <v>2013</v>
      </c>
      <c r="E6307" t="s">
        <v>18120</v>
      </c>
      <c r="F6307">
        <v>4.3</v>
      </c>
      <c r="G6307">
        <v>101000</v>
      </c>
      <c r="H6307" t="s">
        <v>596</v>
      </c>
      <c r="I6307" t="s">
        <v>18121</v>
      </c>
      <c r="J6307" t="s">
        <v>16547</v>
      </c>
      <c r="K6307" t="s">
        <v>30</v>
      </c>
      <c r="L6307">
        <v>6000000</v>
      </c>
      <c r="M6307">
        <v>32443111</v>
      </c>
      <c r="N6307" t="s">
        <v>15161</v>
      </c>
      <c r="O6307">
        <v>94</v>
      </c>
      <c r="P6307" t="str">
        <f>IF(Table1[[#This Row],[score]]&gt;=8.5,"High",IF(Table1[[#This Row],[score]]&gt;=7,"Medium","Low"))</f>
        <v>Low</v>
      </c>
      <c r="Q6307" s="5">
        <f>Table1[[#This Row],[gross]]-Table1[[#This Row],[budget]]</f>
        <v>26443111</v>
      </c>
      <c r="R6307" s="5" t="str">
        <f>IF(Table1[[#This Row],[Profit]]&gt;0,"Profit","Loss")</f>
        <v>Profit</v>
      </c>
      <c r="S6307" s="6" t="str">
        <f>FLOOR(Table1[[#This Row],[year]]-1900,10)+1900 &amp; "-" &amp; FLOOR(Table1[[#This Row],[year]]-1890,10)+1900</f>
        <v>2010-2020</v>
      </c>
      <c r="T6307" s="14" t="s">
        <v>21835</v>
      </c>
      <c r="AB6307" s="14"/>
    </row>
    <row r="6308" spans="1:28" hidden="1" x14ac:dyDescent="0.3">
      <c r="A6308" t="s">
        <v>18549</v>
      </c>
      <c r="B6308" t="s">
        <v>443</v>
      </c>
      <c r="C6308" t="s">
        <v>34</v>
      </c>
      <c r="D6308">
        <v>2013</v>
      </c>
      <c r="E6308" t="s">
        <v>18550</v>
      </c>
      <c r="F6308">
        <v>7.6</v>
      </c>
      <c r="G6308">
        <v>21000</v>
      </c>
      <c r="H6308" t="s">
        <v>16538</v>
      </c>
      <c r="I6308" t="s">
        <v>16538</v>
      </c>
      <c r="J6308" t="s">
        <v>18551</v>
      </c>
      <c r="K6308" t="s">
        <v>908</v>
      </c>
      <c r="L6308">
        <f>20500000</f>
        <v>20500000</v>
      </c>
      <c r="M6308">
        <v>31673928</v>
      </c>
      <c r="N6308" t="s">
        <v>18552</v>
      </c>
      <c r="O6308">
        <v>135</v>
      </c>
      <c r="P6308" t="str">
        <f>IF(Table1[[#This Row],[score]]&gt;=8.5,"High",IF(Table1[[#This Row],[score]]&gt;=7,"Medium","Low"))</f>
        <v>Medium</v>
      </c>
      <c r="Q6308" s="5">
        <f>Table1[[#This Row],[gross]]-Table1[[#This Row],[budget]]</f>
        <v>11173928</v>
      </c>
      <c r="R6308" s="5" t="str">
        <f>IF(Table1[[#This Row],[Profit]]&gt;0,"Profit","Loss")</f>
        <v>Profit</v>
      </c>
      <c r="S6308" s="6" t="str">
        <f>FLOOR(Table1[[#This Row],[year]]-1900,10)+1900 &amp; "-" &amp; FLOOR(Table1[[#This Row],[year]]-1890,10)+1900</f>
        <v>2010-2020</v>
      </c>
      <c r="T6308" s="14" t="s">
        <v>21845</v>
      </c>
      <c r="AB6308" s="14"/>
    </row>
    <row r="6309" spans="1:28" hidden="1" x14ac:dyDescent="0.3">
      <c r="A6309" t="s">
        <v>18472</v>
      </c>
      <c r="B6309" t="s">
        <v>443</v>
      </c>
      <c r="C6309" t="s">
        <v>17</v>
      </c>
      <c r="D6309">
        <v>2013</v>
      </c>
      <c r="E6309" t="s">
        <v>18473</v>
      </c>
      <c r="F6309">
        <v>7.2</v>
      </c>
      <c r="G6309">
        <v>40000</v>
      </c>
      <c r="H6309" t="s">
        <v>18474</v>
      </c>
      <c r="I6309" t="s">
        <v>18475</v>
      </c>
      <c r="J6309" t="s">
        <v>17467</v>
      </c>
      <c r="K6309" t="s">
        <v>10197</v>
      </c>
      <c r="L6309">
        <f>20500000</f>
        <v>20500000</v>
      </c>
      <c r="M6309">
        <v>30991781</v>
      </c>
      <c r="N6309" t="s">
        <v>10198</v>
      </c>
      <c r="O6309">
        <v>160</v>
      </c>
      <c r="P6309" t="str">
        <f>IF(Table1[[#This Row],[score]]&gt;=8.5,"High",IF(Table1[[#This Row],[score]]&gt;=7,"Medium","Low"))</f>
        <v>Medium</v>
      </c>
      <c r="Q6309" s="5">
        <f>Table1[[#This Row],[gross]]-Table1[[#This Row],[budget]]</f>
        <v>10491781</v>
      </c>
      <c r="R6309" s="5" t="str">
        <f>IF(Table1[[#This Row],[Profit]]&gt;0,"Profit","Loss")</f>
        <v>Profit</v>
      </c>
      <c r="S6309" s="6" t="str">
        <f>FLOOR(Table1[[#This Row],[year]]-1900,10)+1900 &amp; "-" &amp; FLOOR(Table1[[#This Row],[year]]-1890,10)+1900</f>
        <v>2010-2020</v>
      </c>
      <c r="T6309" s="14" t="s">
        <v>21867</v>
      </c>
      <c r="AB6309" s="14"/>
    </row>
    <row r="6310" spans="1:28" hidden="1" x14ac:dyDescent="0.3">
      <c r="A6310" t="s">
        <v>18444</v>
      </c>
      <c r="B6310" t="s">
        <v>16</v>
      </c>
      <c r="C6310" t="s">
        <v>41</v>
      </c>
      <c r="D6310">
        <v>2013</v>
      </c>
      <c r="E6310" t="s">
        <v>18445</v>
      </c>
      <c r="F6310">
        <v>5.7</v>
      </c>
      <c r="G6310">
        <v>36000</v>
      </c>
      <c r="H6310" t="s">
        <v>18446</v>
      </c>
      <c r="I6310" t="s">
        <v>18446</v>
      </c>
      <c r="J6310" t="s">
        <v>18447</v>
      </c>
      <c r="K6310" t="s">
        <v>22</v>
      </c>
      <c r="L6310">
        <f>20500000</f>
        <v>20500000</v>
      </c>
      <c r="M6310">
        <v>29128433</v>
      </c>
      <c r="N6310" t="s">
        <v>6789</v>
      </c>
      <c r="O6310">
        <v>97</v>
      </c>
      <c r="P6310" t="str">
        <f>IF(Table1[[#This Row],[score]]&gt;=8.5,"High",IF(Table1[[#This Row],[score]]&gt;=7,"Medium","Low"))</f>
        <v>Low</v>
      </c>
      <c r="Q6310" s="5">
        <f>Table1[[#This Row],[gross]]-Table1[[#This Row],[budget]]</f>
        <v>8628433</v>
      </c>
      <c r="R6310" s="5" t="str">
        <f>IF(Table1[[#This Row],[Profit]]&gt;0,"Profit","Loss")</f>
        <v>Profit</v>
      </c>
      <c r="S6310" s="6" t="str">
        <f>FLOOR(Table1[[#This Row],[year]]-1900,10)+1900 &amp; "-" &amp; FLOOR(Table1[[#This Row],[year]]-1890,10)+1900</f>
        <v>2010-2020</v>
      </c>
      <c r="T6310" s="14" t="s">
        <v>21844</v>
      </c>
      <c r="AB6310" s="14"/>
    </row>
    <row r="6311" spans="1:28" hidden="1" x14ac:dyDescent="0.3">
      <c r="A6311" t="s">
        <v>18364</v>
      </c>
      <c r="B6311" t="s">
        <v>1974</v>
      </c>
      <c r="C6311" t="s">
        <v>52</v>
      </c>
      <c r="D6311">
        <v>2013</v>
      </c>
      <c r="E6311" t="s">
        <v>18365</v>
      </c>
      <c r="F6311">
        <v>6.3</v>
      </c>
      <c r="G6311">
        <v>73000</v>
      </c>
      <c r="H6311" t="s">
        <v>16597</v>
      </c>
      <c r="I6311" t="s">
        <v>16597</v>
      </c>
      <c r="J6311" t="s">
        <v>15136</v>
      </c>
      <c r="K6311" t="s">
        <v>30</v>
      </c>
      <c r="L6311">
        <v>3500000</v>
      </c>
      <c r="M6311">
        <v>27858103</v>
      </c>
      <c r="N6311" t="s">
        <v>18366</v>
      </c>
      <c r="O6311">
        <v>97</v>
      </c>
      <c r="P6311" t="str">
        <f>IF(Table1[[#This Row],[score]]&gt;=8.5,"High",IF(Table1[[#This Row],[score]]&gt;=7,"Medium","Low"))</f>
        <v>Low</v>
      </c>
      <c r="Q6311" s="5">
        <f>Table1[[#This Row],[gross]]-Table1[[#This Row],[budget]]</f>
        <v>24358103</v>
      </c>
      <c r="R6311" s="5" t="str">
        <f>IF(Table1[[#This Row],[Profit]]&gt;0,"Profit","Loss")</f>
        <v>Profit</v>
      </c>
      <c r="S6311" s="6" t="str">
        <f>FLOOR(Table1[[#This Row],[year]]-1900,10)+1900 &amp; "-" &amp; FLOOR(Table1[[#This Row],[year]]-1890,10)+1900</f>
        <v>2010-2020</v>
      </c>
      <c r="T6311" s="14" t="s">
        <v>21835</v>
      </c>
      <c r="AB6311" s="14"/>
    </row>
    <row r="6312" spans="1:28" hidden="1" x14ac:dyDescent="0.3">
      <c r="A6312" t="s">
        <v>18367</v>
      </c>
      <c r="B6312" t="s">
        <v>16</v>
      </c>
      <c r="C6312" t="s">
        <v>25</v>
      </c>
      <c r="D6312">
        <v>2013</v>
      </c>
      <c r="E6312" t="s">
        <v>18368</v>
      </c>
      <c r="F6312">
        <v>7.7</v>
      </c>
      <c r="G6312">
        <v>114000</v>
      </c>
      <c r="H6312" t="s">
        <v>9272</v>
      </c>
      <c r="I6312" t="s">
        <v>18369</v>
      </c>
      <c r="J6312" t="s">
        <v>3155</v>
      </c>
      <c r="K6312" t="s">
        <v>30</v>
      </c>
      <c r="L6312">
        <v>12000000</v>
      </c>
      <c r="M6312">
        <v>27682872</v>
      </c>
      <c r="N6312" t="s">
        <v>14872</v>
      </c>
      <c r="O6312">
        <v>115</v>
      </c>
      <c r="P6312" t="str">
        <f>IF(Table1[[#This Row],[score]]&gt;=8.5,"High",IF(Table1[[#This Row],[score]]&gt;=7,"Medium","Low"))</f>
        <v>Medium</v>
      </c>
      <c r="Q6312" s="5">
        <f>Table1[[#This Row],[gross]]-Table1[[#This Row],[budget]]</f>
        <v>15682872</v>
      </c>
      <c r="R6312" s="5" t="str">
        <f>IF(Table1[[#This Row],[Profit]]&gt;0,"Profit","Loss")</f>
        <v>Profit</v>
      </c>
      <c r="S6312" s="6" t="str">
        <f>FLOOR(Table1[[#This Row],[year]]-1900,10)+1900 &amp; "-" &amp; FLOOR(Table1[[#This Row],[year]]-1890,10)+1900</f>
        <v>2010-2020</v>
      </c>
      <c r="T6312" s="14" t="s">
        <v>21835</v>
      </c>
      <c r="AB6312" s="14"/>
    </row>
    <row r="6313" spans="1:28" hidden="1" x14ac:dyDescent="0.3">
      <c r="A6313" t="s">
        <v>18404</v>
      </c>
      <c r="B6313" t="s">
        <v>1974</v>
      </c>
      <c r="C6313" t="s">
        <v>41</v>
      </c>
      <c r="D6313">
        <v>2013</v>
      </c>
      <c r="E6313" t="s">
        <v>18240</v>
      </c>
      <c r="F6313">
        <v>5.9</v>
      </c>
      <c r="G6313">
        <v>71000</v>
      </c>
      <c r="H6313" t="s">
        <v>18405</v>
      </c>
      <c r="I6313" t="s">
        <v>18406</v>
      </c>
      <c r="J6313" t="s">
        <v>13851</v>
      </c>
      <c r="K6313" t="s">
        <v>30</v>
      </c>
      <c r="L6313">
        <v>30000000</v>
      </c>
      <c r="M6313">
        <v>27437881</v>
      </c>
      <c r="N6313" t="s">
        <v>2001</v>
      </c>
      <c r="O6313">
        <v>100</v>
      </c>
      <c r="P6313" t="str">
        <f>IF(Table1[[#This Row],[score]]&gt;=8.5,"High",IF(Table1[[#This Row],[score]]&gt;=7,"Medium","Low"))</f>
        <v>Low</v>
      </c>
      <c r="Q6313" s="5">
        <f>Table1[[#This Row],[gross]]-Table1[[#This Row],[budget]]</f>
        <v>-2562119</v>
      </c>
      <c r="R6313" s="5" t="str">
        <f>IF(Table1[[#This Row],[Profit]]&gt;0,"Profit","Loss")</f>
        <v>Loss</v>
      </c>
      <c r="S6313" s="6" t="str">
        <f>FLOOR(Table1[[#This Row],[year]]-1900,10)+1900 &amp; "-" &amp; FLOOR(Table1[[#This Row],[year]]-1890,10)+1900</f>
        <v>2010-2020</v>
      </c>
      <c r="T6313" s="14" t="s">
        <v>21835</v>
      </c>
      <c r="AB6313" s="14"/>
    </row>
    <row r="6314" spans="1:28" hidden="1" x14ac:dyDescent="0.3">
      <c r="A6314" t="s">
        <v>18136</v>
      </c>
      <c r="B6314" t="s">
        <v>1974</v>
      </c>
      <c r="C6314" t="s">
        <v>41</v>
      </c>
      <c r="D6314">
        <v>2013</v>
      </c>
      <c r="E6314" t="s">
        <v>18137</v>
      </c>
      <c r="F6314">
        <v>7.4</v>
      </c>
      <c r="G6314">
        <v>143000</v>
      </c>
      <c r="H6314" t="s">
        <v>18138</v>
      </c>
      <c r="I6314" t="s">
        <v>18138</v>
      </c>
      <c r="J6314" t="s">
        <v>13851</v>
      </c>
      <c r="K6314" t="s">
        <v>30</v>
      </c>
      <c r="L6314">
        <v>5000000</v>
      </c>
      <c r="M6314">
        <v>26474920</v>
      </c>
      <c r="N6314" t="s">
        <v>18139</v>
      </c>
      <c r="O6314">
        <v>103</v>
      </c>
      <c r="P6314" t="str">
        <f>IF(Table1[[#This Row],[score]]&gt;=8.5,"High",IF(Table1[[#This Row],[score]]&gt;=7,"Medium","Low"))</f>
        <v>Medium</v>
      </c>
      <c r="Q6314" s="5">
        <f>Table1[[#This Row],[gross]]-Table1[[#This Row],[budget]]</f>
        <v>21474920</v>
      </c>
      <c r="R6314" s="5" t="str">
        <f>IF(Table1[[#This Row],[Profit]]&gt;0,"Profit","Loss")</f>
        <v>Profit</v>
      </c>
      <c r="S6314" s="6" t="str">
        <f>FLOOR(Table1[[#This Row],[year]]-1900,10)+1900 &amp; "-" &amp; FLOOR(Table1[[#This Row],[year]]-1890,10)+1900</f>
        <v>2010-2020</v>
      </c>
      <c r="T6314" s="14" t="s">
        <v>21835</v>
      </c>
      <c r="AB6314" s="14"/>
    </row>
    <row r="6315" spans="1:28" hidden="1" x14ac:dyDescent="0.3">
      <c r="A6315" t="s">
        <v>18264</v>
      </c>
      <c r="B6315" t="s">
        <v>1974</v>
      </c>
      <c r="C6315" t="s">
        <v>41</v>
      </c>
      <c r="D6315">
        <v>2013</v>
      </c>
      <c r="E6315" t="s">
        <v>18145</v>
      </c>
      <c r="F6315">
        <v>7</v>
      </c>
      <c r="G6315">
        <v>60000</v>
      </c>
      <c r="H6315" t="s">
        <v>12205</v>
      </c>
      <c r="I6315" t="s">
        <v>12205</v>
      </c>
      <c r="J6315" t="s">
        <v>18265</v>
      </c>
      <c r="K6315" t="s">
        <v>30</v>
      </c>
      <c r="L6315">
        <v>8000000</v>
      </c>
      <c r="M6315">
        <v>25288872</v>
      </c>
      <c r="N6315" t="s">
        <v>9351</v>
      </c>
      <c r="O6315">
        <v>93</v>
      </c>
      <c r="P6315" t="str">
        <f>IF(Table1[[#This Row],[score]]&gt;=8.5,"High",IF(Table1[[#This Row],[score]]&gt;=7,"Medium","Low"))</f>
        <v>Medium</v>
      </c>
      <c r="Q6315" s="5">
        <f>Table1[[#This Row],[gross]]-Table1[[#This Row],[budget]]</f>
        <v>17288872</v>
      </c>
      <c r="R6315" s="5" t="str">
        <f>IF(Table1[[#This Row],[Profit]]&gt;0,"Profit","Loss")</f>
        <v>Profit</v>
      </c>
      <c r="S6315" s="6" t="str">
        <f>FLOOR(Table1[[#This Row],[year]]-1900,10)+1900 &amp; "-" &amp; FLOOR(Table1[[#This Row],[year]]-1890,10)+1900</f>
        <v>2010-2020</v>
      </c>
      <c r="T6315" s="14" t="s">
        <v>21835</v>
      </c>
      <c r="AB6315" s="14"/>
    </row>
    <row r="6316" spans="1:28" hidden="1" x14ac:dyDescent="0.3">
      <c r="A6316" t="s">
        <v>18466</v>
      </c>
      <c r="B6316" t="s">
        <v>33</v>
      </c>
      <c r="C6316" t="s">
        <v>390</v>
      </c>
      <c r="D6316">
        <v>2013</v>
      </c>
      <c r="E6316" t="s">
        <v>18467</v>
      </c>
      <c r="F6316">
        <v>8</v>
      </c>
      <c r="G6316">
        <v>41000</v>
      </c>
      <c r="H6316" t="s">
        <v>6350</v>
      </c>
      <c r="I6316" t="s">
        <v>6350</v>
      </c>
      <c r="J6316" t="s">
        <v>18251</v>
      </c>
      <c r="K6316" t="s">
        <v>2081</v>
      </c>
      <c r="L6316">
        <f>20500000</f>
        <v>20500000</v>
      </c>
      <c r="M6316">
        <v>24706166</v>
      </c>
      <c r="N6316" t="s">
        <v>15549</v>
      </c>
      <c r="O6316">
        <v>137</v>
      </c>
      <c r="P6316" t="str">
        <f>IF(Table1[[#This Row],[score]]&gt;=8.5,"High",IF(Table1[[#This Row],[score]]&gt;=7,"Medium","Low"))</f>
        <v>Medium</v>
      </c>
      <c r="Q6316" s="5">
        <f>Table1[[#This Row],[gross]]-Table1[[#This Row],[budget]]</f>
        <v>4206166</v>
      </c>
      <c r="R6316" s="5" t="str">
        <f>IF(Table1[[#This Row],[Profit]]&gt;0,"Profit","Loss")</f>
        <v>Profit</v>
      </c>
      <c r="S6316" s="6" t="str">
        <f>FLOOR(Table1[[#This Row],[year]]-1900,10)+1900 &amp; "-" &amp; FLOOR(Table1[[#This Row],[year]]-1890,10)+1900</f>
        <v>2010-2020</v>
      </c>
      <c r="T6316" s="14" t="s">
        <v>21837</v>
      </c>
      <c r="AB6316" s="14"/>
    </row>
    <row r="6317" spans="1:28" hidden="1" x14ac:dyDescent="0.3">
      <c r="A6317" t="s">
        <v>18292</v>
      </c>
      <c r="B6317" t="s">
        <v>443</v>
      </c>
      <c r="C6317" t="s">
        <v>17</v>
      </c>
      <c r="D6317">
        <v>2013</v>
      </c>
      <c r="E6317" t="s">
        <v>18293</v>
      </c>
      <c r="F6317">
        <v>7.8</v>
      </c>
      <c r="G6317">
        <v>83000</v>
      </c>
      <c r="H6317" t="s">
        <v>17306</v>
      </c>
      <c r="I6317" t="s">
        <v>17306</v>
      </c>
      <c r="J6317" t="s">
        <v>18294</v>
      </c>
      <c r="K6317" t="s">
        <v>306</v>
      </c>
      <c r="L6317">
        <f>20500000</f>
        <v>20500000</v>
      </c>
      <c r="M6317">
        <v>24665023</v>
      </c>
      <c r="N6317" t="s">
        <v>17307</v>
      </c>
      <c r="O6317">
        <v>141</v>
      </c>
      <c r="P6317" t="str">
        <f>IF(Table1[[#This Row],[score]]&gt;=8.5,"High",IF(Table1[[#This Row],[score]]&gt;=7,"Medium","Low"))</f>
        <v>Medium</v>
      </c>
      <c r="Q6317" s="5">
        <f>Table1[[#This Row],[gross]]-Table1[[#This Row],[budget]]</f>
        <v>4165023</v>
      </c>
      <c r="R6317" s="5" t="str">
        <f>IF(Table1[[#This Row],[Profit]]&gt;0,"Profit","Loss")</f>
        <v>Profit</v>
      </c>
      <c r="S6317" s="6" t="str">
        <f>FLOOR(Table1[[#This Row],[year]]-1900,10)+1900 &amp; "-" &amp; FLOOR(Table1[[#This Row],[year]]-1890,10)+1900</f>
        <v>2010-2020</v>
      </c>
      <c r="T6317" s="14" t="s">
        <v>21835</v>
      </c>
      <c r="AB6317" s="14"/>
    </row>
    <row r="6318" spans="1:28" hidden="1" x14ac:dyDescent="0.3">
      <c r="A6318" t="s">
        <v>18380</v>
      </c>
      <c r="B6318" t="s">
        <v>16</v>
      </c>
      <c r="C6318" t="s">
        <v>104</v>
      </c>
      <c r="D6318">
        <v>2013</v>
      </c>
      <c r="E6318" t="s">
        <v>18381</v>
      </c>
      <c r="F6318">
        <v>6.9</v>
      </c>
      <c r="G6318">
        <v>111000</v>
      </c>
      <c r="H6318" t="s">
        <v>8004</v>
      </c>
      <c r="I6318" t="s">
        <v>18382</v>
      </c>
      <c r="J6318" t="s">
        <v>14401</v>
      </c>
      <c r="K6318" t="s">
        <v>22</v>
      </c>
      <c r="L6318">
        <v>20000000</v>
      </c>
      <c r="M6318">
        <v>24261569</v>
      </c>
      <c r="N6318" t="s">
        <v>15197</v>
      </c>
      <c r="O6318">
        <v>101</v>
      </c>
      <c r="P6318" t="str">
        <f>IF(Table1[[#This Row],[score]]&gt;=8.5,"High",IF(Table1[[#This Row],[score]]&gt;=7,"Medium","Low"))</f>
        <v>Low</v>
      </c>
      <c r="Q6318" s="5">
        <f>Table1[[#This Row],[gross]]-Table1[[#This Row],[budget]]</f>
        <v>4261569</v>
      </c>
      <c r="R6318" s="5" t="str">
        <f>IF(Table1[[#This Row],[Profit]]&gt;0,"Profit","Loss")</f>
        <v>Profit</v>
      </c>
      <c r="S6318" s="6" t="str">
        <f>FLOOR(Table1[[#This Row],[year]]-1900,10)+1900 &amp; "-" &amp; FLOOR(Table1[[#This Row],[year]]-1890,10)+1900</f>
        <v>2010-2020</v>
      </c>
      <c r="T6318" s="14" t="s">
        <v>21844</v>
      </c>
      <c r="AB6318" s="14"/>
    </row>
    <row r="6319" spans="1:28" hidden="1" x14ac:dyDescent="0.3">
      <c r="A6319" t="s">
        <v>18221</v>
      </c>
      <c r="B6319" t="s">
        <v>16</v>
      </c>
      <c r="C6319" t="s">
        <v>17</v>
      </c>
      <c r="D6319">
        <v>2013</v>
      </c>
      <c r="E6319" t="s">
        <v>18070</v>
      </c>
      <c r="F6319">
        <v>7.9</v>
      </c>
      <c r="G6319">
        <v>146000</v>
      </c>
      <c r="H6319" t="s">
        <v>5696</v>
      </c>
      <c r="I6319" t="s">
        <v>5696</v>
      </c>
      <c r="J6319" t="s">
        <v>2612</v>
      </c>
      <c r="K6319" t="s">
        <v>30</v>
      </c>
      <c r="L6319">
        <v>3000000</v>
      </c>
      <c r="M6319">
        <v>20994648</v>
      </c>
      <c r="N6319" t="s">
        <v>18222</v>
      </c>
      <c r="O6319">
        <v>109</v>
      </c>
      <c r="P6319" t="str">
        <f>IF(Table1[[#This Row],[score]]&gt;=8.5,"High",IF(Table1[[#This Row],[score]]&gt;=7,"Medium","Low"))</f>
        <v>Medium</v>
      </c>
      <c r="Q6319" s="5">
        <f>Table1[[#This Row],[gross]]-Table1[[#This Row],[budget]]</f>
        <v>17994648</v>
      </c>
      <c r="R6319" s="5" t="str">
        <f>IF(Table1[[#This Row],[Profit]]&gt;0,"Profit","Loss")</f>
        <v>Profit</v>
      </c>
      <c r="S6319" s="6" t="str">
        <f>FLOOR(Table1[[#This Row],[year]]-1900,10)+1900 &amp; "-" &amp; FLOOR(Table1[[#This Row],[year]]-1890,10)+1900</f>
        <v>2010-2020</v>
      </c>
      <c r="T6319" s="14" t="s">
        <v>21835</v>
      </c>
      <c r="AB6319" s="14"/>
    </row>
    <row r="6320" spans="1:28" hidden="1" x14ac:dyDescent="0.3">
      <c r="A6320" t="s">
        <v>18301</v>
      </c>
      <c r="B6320" t="s">
        <v>16</v>
      </c>
      <c r="C6320" t="s">
        <v>104</v>
      </c>
      <c r="D6320">
        <v>2013</v>
      </c>
      <c r="E6320" t="s">
        <v>18302</v>
      </c>
      <c r="F6320">
        <v>7.8</v>
      </c>
      <c r="G6320">
        <v>112000</v>
      </c>
      <c r="H6320" t="s">
        <v>4458</v>
      </c>
      <c r="I6320" t="s">
        <v>4458</v>
      </c>
      <c r="J6320" t="s">
        <v>9128</v>
      </c>
      <c r="K6320" t="s">
        <v>306</v>
      </c>
      <c r="L6320">
        <f>20500000</f>
        <v>20500000</v>
      </c>
      <c r="M6320">
        <v>20919703</v>
      </c>
      <c r="N6320" t="s">
        <v>18303</v>
      </c>
      <c r="O6320">
        <v>131</v>
      </c>
      <c r="P6320" t="str">
        <f>IF(Table1[[#This Row],[score]]&gt;=8.5,"High",IF(Table1[[#This Row],[score]]&gt;=7,"Medium","Low"))</f>
        <v>Medium</v>
      </c>
      <c r="Q6320" s="5">
        <f>Table1[[#This Row],[gross]]-Table1[[#This Row],[budget]]</f>
        <v>419703</v>
      </c>
      <c r="R6320" s="5" t="str">
        <f>IF(Table1[[#This Row],[Profit]]&gt;0,"Profit","Loss")</f>
        <v>Profit</v>
      </c>
      <c r="S6320" s="6" t="str">
        <f>FLOOR(Table1[[#This Row],[year]]-1900,10)+1900 &amp; "-" &amp; FLOOR(Table1[[#This Row],[year]]-1890,10)+1900</f>
        <v>2010-2020</v>
      </c>
      <c r="T6320" s="14" t="s">
        <v>21835</v>
      </c>
      <c r="AB6320" s="14"/>
    </row>
    <row r="6321" spans="1:28" hidden="1" x14ac:dyDescent="0.3">
      <c r="A6321" t="s">
        <v>18378</v>
      </c>
      <c r="B6321" t="s">
        <v>1974</v>
      </c>
      <c r="C6321" t="s">
        <v>17</v>
      </c>
      <c r="D6321">
        <v>2013</v>
      </c>
      <c r="E6321" t="s">
        <v>18379</v>
      </c>
      <c r="F6321">
        <v>6.9</v>
      </c>
      <c r="G6321">
        <v>44000</v>
      </c>
      <c r="H6321" t="s">
        <v>14127</v>
      </c>
      <c r="I6321" t="s">
        <v>14127</v>
      </c>
      <c r="J6321" t="s">
        <v>10386</v>
      </c>
      <c r="K6321" t="s">
        <v>30</v>
      </c>
      <c r="L6321">
        <v>18000000</v>
      </c>
      <c r="M6321">
        <v>20275812</v>
      </c>
      <c r="N6321" t="s">
        <v>15301</v>
      </c>
      <c r="O6321">
        <v>111</v>
      </c>
      <c r="P6321" t="str">
        <f>IF(Table1[[#This Row],[score]]&gt;=8.5,"High",IF(Table1[[#This Row],[score]]&gt;=7,"Medium","Low"))</f>
        <v>Low</v>
      </c>
      <c r="Q6321" s="5">
        <f>Table1[[#This Row],[gross]]-Table1[[#This Row],[budget]]</f>
        <v>2275812</v>
      </c>
      <c r="R6321" s="5" t="str">
        <f>IF(Table1[[#This Row],[Profit]]&gt;0,"Profit","Loss")</f>
        <v>Profit</v>
      </c>
      <c r="S6321" s="6" t="str">
        <f>FLOOR(Table1[[#This Row],[year]]-1900,10)+1900 &amp; "-" &amp; FLOOR(Table1[[#This Row],[year]]-1890,10)+1900</f>
        <v>2010-2020</v>
      </c>
      <c r="T6321" s="14" t="s">
        <v>21835</v>
      </c>
      <c r="AB6321" s="14"/>
    </row>
    <row r="6322" spans="1:28" hidden="1" x14ac:dyDescent="0.3">
      <c r="A6322" t="s">
        <v>18330</v>
      </c>
      <c r="B6322" t="s">
        <v>16</v>
      </c>
      <c r="C6322" t="s">
        <v>63</v>
      </c>
      <c r="D6322">
        <v>2013</v>
      </c>
      <c r="E6322" t="s">
        <v>18103</v>
      </c>
      <c r="F6322">
        <v>5.6</v>
      </c>
      <c r="G6322">
        <v>85000</v>
      </c>
      <c r="H6322" t="s">
        <v>10583</v>
      </c>
      <c r="I6322" t="s">
        <v>10583</v>
      </c>
      <c r="J6322" t="s">
        <v>18331</v>
      </c>
      <c r="K6322" t="s">
        <v>30</v>
      </c>
      <c r="L6322">
        <v>8000000</v>
      </c>
      <c r="M6322">
        <v>20045576</v>
      </c>
      <c r="N6322" t="s">
        <v>6724</v>
      </c>
      <c r="O6322">
        <v>90</v>
      </c>
      <c r="P6322" t="str">
        <f>IF(Table1[[#This Row],[score]]&gt;=8.5,"High",IF(Table1[[#This Row],[score]]&gt;=7,"Medium","Low"))</f>
        <v>Low</v>
      </c>
      <c r="Q6322" s="5">
        <f>Table1[[#This Row],[gross]]-Table1[[#This Row],[budget]]</f>
        <v>12045576</v>
      </c>
      <c r="R6322" s="5" t="str">
        <f>IF(Table1[[#This Row],[Profit]]&gt;0,"Profit","Loss")</f>
        <v>Profit</v>
      </c>
      <c r="S6322" s="6" t="str">
        <f>FLOOR(Table1[[#This Row],[year]]-1900,10)+1900 &amp; "-" &amp; FLOOR(Table1[[#This Row],[year]]-1890,10)+1900</f>
        <v>2010-2020</v>
      </c>
      <c r="T6322" s="14" t="s">
        <v>21835</v>
      </c>
      <c r="AB6322" s="14"/>
    </row>
    <row r="6323" spans="1:28" hidden="1" x14ac:dyDescent="0.3">
      <c r="A6323" t="s">
        <v>18074</v>
      </c>
      <c r="B6323" t="s">
        <v>500</v>
      </c>
      <c r="C6323" t="s">
        <v>17</v>
      </c>
      <c r="D6323">
        <v>2013</v>
      </c>
      <c r="E6323" t="s">
        <v>18075</v>
      </c>
      <c r="F6323">
        <v>7.7</v>
      </c>
      <c r="G6323">
        <v>142000</v>
      </c>
      <c r="H6323" t="s">
        <v>18076</v>
      </c>
      <c r="I6323" t="s">
        <v>18076</v>
      </c>
      <c r="J6323" t="s">
        <v>18035</v>
      </c>
      <c r="K6323" t="s">
        <v>448</v>
      </c>
      <c r="L6323">
        <f>20500000</f>
        <v>20500000</v>
      </c>
      <c r="M6323">
        <v>19465835</v>
      </c>
      <c r="N6323" t="s">
        <v>18077</v>
      </c>
      <c r="O6323">
        <v>180</v>
      </c>
      <c r="P6323" t="str">
        <f>IF(Table1[[#This Row],[score]]&gt;=8.5,"High",IF(Table1[[#This Row],[score]]&gt;=7,"Medium","Low"))</f>
        <v>Medium</v>
      </c>
      <c r="Q6323" s="5">
        <f>Table1[[#This Row],[gross]]-Table1[[#This Row],[budget]]</f>
        <v>-1034165</v>
      </c>
      <c r="R6323" s="5" t="str">
        <f>IF(Table1[[#This Row],[Profit]]&gt;0,"Profit","Loss")</f>
        <v>Loss</v>
      </c>
      <c r="S6323" s="6" t="str">
        <f>FLOOR(Table1[[#This Row],[year]]-1900,10)+1900 &amp; "-" &amp; FLOOR(Table1[[#This Row],[year]]-1890,10)+1900</f>
        <v>2010-2020</v>
      </c>
      <c r="T6323" s="14" t="s">
        <v>21870</v>
      </c>
      <c r="AB6323" s="14"/>
    </row>
    <row r="6324" spans="1:28" hidden="1" x14ac:dyDescent="0.3">
      <c r="A6324" t="s">
        <v>18295</v>
      </c>
      <c r="B6324" t="s">
        <v>16</v>
      </c>
      <c r="C6324" t="s">
        <v>34</v>
      </c>
      <c r="D6324">
        <v>2013</v>
      </c>
      <c r="E6324" t="s">
        <v>18159</v>
      </c>
      <c r="F6324">
        <v>6.5</v>
      </c>
      <c r="G6324">
        <v>65000</v>
      </c>
      <c r="H6324" t="s">
        <v>16061</v>
      </c>
      <c r="I6324" t="s">
        <v>11888</v>
      </c>
      <c r="J6324" t="s">
        <v>11441</v>
      </c>
      <c r="K6324" t="s">
        <v>30</v>
      </c>
      <c r="L6324">
        <v>30000000</v>
      </c>
      <c r="M6324">
        <v>18074539</v>
      </c>
      <c r="N6324" t="s">
        <v>16472</v>
      </c>
      <c r="O6324">
        <v>118</v>
      </c>
      <c r="P6324" t="str">
        <f>IF(Table1[[#This Row],[score]]&gt;=8.5,"High",IF(Table1[[#This Row],[score]]&gt;=7,"Medium","Low"))</f>
        <v>Low</v>
      </c>
      <c r="Q6324" s="5">
        <f>Table1[[#This Row],[gross]]-Table1[[#This Row],[budget]]</f>
        <v>-11925461</v>
      </c>
      <c r="R6324" s="5" t="str">
        <f>IF(Table1[[#This Row],[Profit]]&gt;0,"Profit","Loss")</f>
        <v>Loss</v>
      </c>
      <c r="S6324" s="6" t="str">
        <f>FLOOR(Table1[[#This Row],[year]]-1900,10)+1900 &amp; "-" &amp; FLOOR(Table1[[#This Row],[year]]-1890,10)+1900</f>
        <v>2010-2020</v>
      </c>
      <c r="T6324" s="14" t="s">
        <v>21835</v>
      </c>
      <c r="AB6324" s="14"/>
    </row>
    <row r="6325" spans="1:28" hidden="1" x14ac:dyDescent="0.3">
      <c r="A6325" t="s">
        <v>18375</v>
      </c>
      <c r="B6325" t="s">
        <v>443</v>
      </c>
      <c r="C6325" t="s">
        <v>63</v>
      </c>
      <c r="D6325">
        <v>2013</v>
      </c>
      <c r="E6325" t="s">
        <v>18059</v>
      </c>
      <c r="F6325">
        <v>8.1999999999999993</v>
      </c>
      <c r="G6325">
        <v>63000</v>
      </c>
      <c r="H6325" t="s">
        <v>14798</v>
      </c>
      <c r="I6325" t="s">
        <v>18376</v>
      </c>
      <c r="J6325" t="s">
        <v>12039</v>
      </c>
      <c r="K6325" t="s">
        <v>10197</v>
      </c>
      <c r="L6325" s="5">
        <f>20500000</f>
        <v>20500000</v>
      </c>
      <c r="M6325" s="5">
        <v>17551296</v>
      </c>
      <c r="N6325" t="s">
        <v>18377</v>
      </c>
      <c r="O6325">
        <v>186</v>
      </c>
      <c r="P6325" t="str">
        <f>IF(Table1[[#This Row],[score]]&gt;=8.5,"High",IF(Table1[[#This Row],[score]]&gt;=7,"Medium","Low"))</f>
        <v>Medium</v>
      </c>
      <c r="Q6325" s="5">
        <f>Table1[[#This Row],[gross]]-Table1[[#This Row],[budget]]</f>
        <v>-2948704</v>
      </c>
      <c r="R6325" s="5" t="str">
        <f>IF(Table1[[#This Row],[Profit]]&gt;0,"Profit","Loss")</f>
        <v>Loss</v>
      </c>
      <c r="S6325" s="6" t="str">
        <f>FLOOR(Table1[[#This Row],[year]]-1900,10)+1900 &amp; "-" &amp; FLOOR(Table1[[#This Row],[year]]-1890,10)+1900</f>
        <v>2010-2020</v>
      </c>
      <c r="T6325" s="14" t="s">
        <v>21835</v>
      </c>
      <c r="AB6325" s="14"/>
    </row>
    <row r="6326" spans="1:28" hidden="1" x14ac:dyDescent="0.3">
      <c r="A6326" t="s">
        <v>18203</v>
      </c>
      <c r="B6326" t="s">
        <v>16</v>
      </c>
      <c r="C6326" t="s">
        <v>34</v>
      </c>
      <c r="D6326">
        <v>2013</v>
      </c>
      <c r="E6326" t="s">
        <v>18145</v>
      </c>
      <c r="F6326">
        <v>5.6</v>
      </c>
      <c r="G6326">
        <v>76000</v>
      </c>
      <c r="H6326" t="s">
        <v>6840</v>
      </c>
      <c r="I6326" t="s">
        <v>18204</v>
      </c>
      <c r="J6326" t="s">
        <v>16556</v>
      </c>
      <c r="K6326" t="s">
        <v>30</v>
      </c>
      <c r="L6326">
        <v>20000000</v>
      </c>
      <c r="M6326">
        <v>17496820</v>
      </c>
      <c r="N6326" t="s">
        <v>18205</v>
      </c>
      <c r="O6326">
        <v>107</v>
      </c>
      <c r="P6326" t="str">
        <f>IF(Table1[[#This Row],[score]]&gt;=8.5,"High",IF(Table1[[#This Row],[score]]&gt;=7,"Medium","Low"))</f>
        <v>Low</v>
      </c>
      <c r="Q6326" s="5">
        <f>Table1[[#This Row],[gross]]-Table1[[#This Row],[budget]]</f>
        <v>-2503180</v>
      </c>
      <c r="R6326" s="5" t="str">
        <f>IF(Table1[[#This Row],[Profit]]&gt;0,"Profit","Loss")</f>
        <v>Loss</v>
      </c>
      <c r="S6326" s="6" t="str">
        <f>FLOOR(Table1[[#This Row],[year]]-1900,10)+1900 &amp; "-" &amp; FLOOR(Table1[[#This Row],[year]]-1890,10)+1900</f>
        <v>2010-2020</v>
      </c>
      <c r="T6326" s="14" t="s">
        <v>21835</v>
      </c>
      <c r="AB6326" s="14"/>
    </row>
    <row r="6327" spans="1:28" hidden="1" x14ac:dyDescent="0.3">
      <c r="A6327" t="s">
        <v>18422</v>
      </c>
      <c r="B6327" t="s">
        <v>16</v>
      </c>
      <c r="C6327" t="s">
        <v>63</v>
      </c>
      <c r="D6327">
        <v>2013</v>
      </c>
      <c r="E6327" t="s">
        <v>18137</v>
      </c>
      <c r="F6327">
        <v>7.5</v>
      </c>
      <c r="G6327">
        <v>78000</v>
      </c>
      <c r="H6327" t="s">
        <v>18423</v>
      </c>
      <c r="I6327" t="s">
        <v>18423</v>
      </c>
      <c r="J6327" t="s">
        <v>18424</v>
      </c>
      <c r="K6327" t="s">
        <v>30</v>
      </c>
      <c r="L6327">
        <v>900000</v>
      </c>
      <c r="M6327">
        <v>17385830</v>
      </c>
      <c r="N6327" t="s">
        <v>18425</v>
      </c>
      <c r="O6327">
        <v>85</v>
      </c>
      <c r="P6327" t="str">
        <f>IF(Table1[[#This Row],[score]]&gt;=8.5,"High",IF(Table1[[#This Row],[score]]&gt;=7,"Medium","Low"))</f>
        <v>Medium</v>
      </c>
      <c r="Q6327" s="5">
        <f>Table1[[#This Row],[gross]]-Table1[[#This Row],[budget]]</f>
        <v>16485830</v>
      </c>
      <c r="R6327" s="5" t="str">
        <f>IF(Table1[[#This Row],[Profit]]&gt;0,"Profit","Loss")</f>
        <v>Profit</v>
      </c>
      <c r="S6327" s="6" t="str">
        <f>FLOOR(Table1[[#This Row],[year]]-1900,10)+1900 &amp; "-" &amp; FLOOR(Table1[[#This Row],[year]]-1890,10)+1900</f>
        <v>2010-2020</v>
      </c>
      <c r="T6327" s="14" t="s">
        <v>21835</v>
      </c>
      <c r="AB6327" s="14"/>
    </row>
    <row r="6328" spans="1:28" hidden="1" x14ac:dyDescent="0.3">
      <c r="A6328" t="s">
        <v>18494</v>
      </c>
      <c r="B6328" t="s">
        <v>1974</v>
      </c>
      <c r="C6328" t="s">
        <v>17</v>
      </c>
      <c r="D6328">
        <v>2013</v>
      </c>
      <c r="E6328" t="s">
        <v>18091</v>
      </c>
      <c r="F6328">
        <v>5.7</v>
      </c>
      <c r="G6328">
        <v>36000</v>
      </c>
      <c r="H6328" t="s">
        <v>11702</v>
      </c>
      <c r="I6328" t="s">
        <v>16129</v>
      </c>
      <c r="J6328" t="s">
        <v>18495</v>
      </c>
      <c r="K6328" t="s">
        <v>30</v>
      </c>
      <c r="L6328">
        <v>35000000</v>
      </c>
      <c r="M6328">
        <v>17056265</v>
      </c>
      <c r="N6328" t="s">
        <v>15161</v>
      </c>
      <c r="O6328">
        <v>106</v>
      </c>
      <c r="P6328" t="str">
        <f>IF(Table1[[#This Row],[score]]&gt;=8.5,"High",IF(Table1[[#This Row],[score]]&gt;=7,"Medium","Low"))</f>
        <v>Low</v>
      </c>
      <c r="Q6328" s="5">
        <f>Table1[[#This Row],[gross]]-Table1[[#This Row],[budget]]</f>
        <v>-17943735</v>
      </c>
      <c r="R6328" s="5" t="str">
        <f>IF(Table1[[#This Row],[Profit]]&gt;0,"Profit","Loss")</f>
        <v>Loss</v>
      </c>
      <c r="S6328" s="6" t="str">
        <f>FLOOR(Table1[[#This Row],[year]]-1900,10)+1900 &amp; "-" &amp; FLOOR(Table1[[#This Row],[year]]-1890,10)+1900</f>
        <v>2010-2020</v>
      </c>
      <c r="T6328" s="14" t="s">
        <v>21835</v>
      </c>
      <c r="AB6328" s="14"/>
    </row>
    <row r="6329" spans="1:28" hidden="1" x14ac:dyDescent="0.3">
      <c r="A6329" t="s">
        <v>18273</v>
      </c>
      <c r="B6329" t="s">
        <v>33</v>
      </c>
      <c r="C6329" t="s">
        <v>63</v>
      </c>
      <c r="D6329">
        <v>2013</v>
      </c>
      <c r="E6329" t="s">
        <v>18274</v>
      </c>
      <c r="F6329">
        <v>7.3</v>
      </c>
      <c r="G6329">
        <v>29000</v>
      </c>
      <c r="H6329" t="s">
        <v>18275</v>
      </c>
      <c r="I6329" t="s">
        <v>18276</v>
      </c>
      <c r="J6329" t="s">
        <v>18277</v>
      </c>
      <c r="K6329" t="s">
        <v>22</v>
      </c>
      <c r="L6329">
        <v>10900000</v>
      </c>
      <c r="M6329">
        <v>16607575</v>
      </c>
      <c r="N6329" t="s">
        <v>17403</v>
      </c>
      <c r="O6329">
        <v>100</v>
      </c>
      <c r="P6329" t="str">
        <f>IF(Table1[[#This Row],[score]]&gt;=8.5,"High",IF(Table1[[#This Row],[score]]&gt;=7,"Medium","Low"))</f>
        <v>Medium</v>
      </c>
      <c r="Q6329" s="5">
        <f>Table1[[#This Row],[gross]]-Table1[[#This Row],[budget]]</f>
        <v>5707575</v>
      </c>
      <c r="R6329" s="5" t="str">
        <f>IF(Table1[[#This Row],[Profit]]&gt;0,"Profit","Loss")</f>
        <v>Profit</v>
      </c>
      <c r="S6329" s="6" t="str">
        <f>FLOOR(Table1[[#This Row],[year]]-1900,10)+1900 &amp; "-" &amp; FLOOR(Table1[[#This Row],[year]]-1890,10)+1900</f>
        <v>2010-2020</v>
      </c>
      <c r="T6329" s="14" t="s">
        <v>21844</v>
      </c>
      <c r="AB6329" s="14"/>
    </row>
    <row r="6330" spans="1:28" hidden="1" x14ac:dyDescent="0.3">
      <c r="A6330" t="s">
        <v>18162</v>
      </c>
      <c r="B6330" t="s">
        <v>16</v>
      </c>
      <c r="C6330" t="s">
        <v>34</v>
      </c>
      <c r="D6330">
        <v>2013</v>
      </c>
      <c r="E6330" t="s">
        <v>18163</v>
      </c>
      <c r="F6330">
        <v>6.8</v>
      </c>
      <c r="G6330">
        <v>110000</v>
      </c>
      <c r="H6330" t="s">
        <v>16157</v>
      </c>
      <c r="I6330" t="s">
        <v>18164</v>
      </c>
      <c r="J6330" t="s">
        <v>3866</v>
      </c>
      <c r="K6330" t="s">
        <v>22</v>
      </c>
      <c r="L6330">
        <v>22000000</v>
      </c>
      <c r="M6330">
        <v>15661554</v>
      </c>
      <c r="N6330" t="s">
        <v>18165</v>
      </c>
      <c r="O6330">
        <v>116</v>
      </c>
      <c r="P6330" t="str">
        <f>IF(Table1[[#This Row],[score]]&gt;=8.5,"High",IF(Table1[[#This Row],[score]]&gt;=7,"Medium","Low"))</f>
        <v>Low</v>
      </c>
      <c r="Q6330" s="5">
        <f>Table1[[#This Row],[gross]]-Table1[[#This Row],[budget]]</f>
        <v>-6338446</v>
      </c>
      <c r="R6330" s="5" t="str">
        <f>IF(Table1[[#This Row],[Profit]]&gt;0,"Profit","Loss")</f>
        <v>Loss</v>
      </c>
      <c r="S6330" s="6" t="str">
        <f>FLOOR(Table1[[#This Row],[year]]-1900,10)+1900 &amp; "-" &amp; FLOOR(Table1[[#This Row],[year]]-1890,10)+1900</f>
        <v>2010-2020</v>
      </c>
      <c r="T6330" s="14" t="s">
        <v>21835</v>
      </c>
      <c r="AB6330" s="14"/>
    </row>
    <row r="6331" spans="1:28" hidden="1" x14ac:dyDescent="0.3">
      <c r="A6331" t="s">
        <v>18389</v>
      </c>
      <c r="B6331" t="s">
        <v>1974</v>
      </c>
      <c r="C6331" t="s">
        <v>34</v>
      </c>
      <c r="D6331">
        <v>2013</v>
      </c>
      <c r="E6331" t="s">
        <v>18390</v>
      </c>
      <c r="F6331">
        <v>6.9</v>
      </c>
      <c r="G6331">
        <v>78000</v>
      </c>
      <c r="H6331" t="s">
        <v>17130</v>
      </c>
      <c r="I6331" t="s">
        <v>17130</v>
      </c>
      <c r="J6331" t="s">
        <v>100</v>
      </c>
      <c r="K6331" t="s">
        <v>30</v>
      </c>
      <c r="L6331">
        <v>9000000</v>
      </c>
      <c r="M6331">
        <v>13627519</v>
      </c>
      <c r="N6331" t="s">
        <v>18391</v>
      </c>
      <c r="O6331">
        <v>106</v>
      </c>
      <c r="P6331" t="str">
        <f>IF(Table1[[#This Row],[score]]&gt;=8.5,"High",IF(Table1[[#This Row],[score]]&gt;=7,"Medium","Low"))</f>
        <v>Low</v>
      </c>
      <c r="Q6331" s="5">
        <f>Table1[[#This Row],[gross]]-Table1[[#This Row],[budget]]</f>
        <v>4627519</v>
      </c>
      <c r="R6331" s="5" t="str">
        <f>IF(Table1[[#This Row],[Profit]]&gt;0,"Profit","Loss")</f>
        <v>Profit</v>
      </c>
      <c r="S6331" s="6" t="str">
        <f>FLOOR(Table1[[#This Row],[year]]-1900,10)+1900 &amp; "-" &amp; FLOOR(Table1[[#This Row],[year]]-1890,10)+1900</f>
        <v>2010-2020</v>
      </c>
      <c r="T6331" s="14" t="s">
        <v>21843</v>
      </c>
      <c r="AB6331" s="14"/>
    </row>
    <row r="6332" spans="1:28" hidden="1" x14ac:dyDescent="0.3">
      <c r="A6332" t="s">
        <v>18112</v>
      </c>
      <c r="B6332" t="s">
        <v>443</v>
      </c>
      <c r="C6332" t="s">
        <v>17</v>
      </c>
      <c r="D6332">
        <v>2013</v>
      </c>
      <c r="E6332" t="s">
        <v>18113</v>
      </c>
      <c r="F6332">
        <v>6.9</v>
      </c>
      <c r="G6332">
        <v>119000</v>
      </c>
      <c r="H6332" t="s">
        <v>6460</v>
      </c>
      <c r="I6332" t="s">
        <v>6460</v>
      </c>
      <c r="J6332" t="s">
        <v>7532</v>
      </c>
      <c r="K6332" t="s">
        <v>3770</v>
      </c>
      <c r="L6332">
        <f>20500000</f>
        <v>20500000</v>
      </c>
      <c r="M6332">
        <v>13551156</v>
      </c>
      <c r="N6332" t="s">
        <v>10311</v>
      </c>
      <c r="O6332">
        <v>117</v>
      </c>
      <c r="P6332" t="str">
        <f>IF(Table1[[#This Row],[score]]&gt;=8.5,"High",IF(Table1[[#This Row],[score]]&gt;=7,"Medium","Low"))</f>
        <v>Low</v>
      </c>
      <c r="Q6332" s="5">
        <f>Table1[[#This Row],[gross]]-Table1[[#This Row],[budget]]</f>
        <v>-6948844</v>
      </c>
      <c r="R6332" s="5" t="str">
        <f>IF(Table1[[#This Row],[Profit]]&gt;0,"Profit","Loss")</f>
        <v>Loss</v>
      </c>
      <c r="S6332" s="6" t="str">
        <f>FLOOR(Table1[[#This Row],[year]]-1900,10)+1900 &amp; "-" &amp; FLOOR(Table1[[#This Row],[year]]-1890,10)+1900</f>
        <v>2010-2020</v>
      </c>
      <c r="T6332" s="14" t="s">
        <v>21835</v>
      </c>
      <c r="AB6332" s="14"/>
    </row>
    <row r="6333" spans="1:28" hidden="1" x14ac:dyDescent="0.3">
      <c r="A6333" t="s">
        <v>18496</v>
      </c>
      <c r="B6333" t="s">
        <v>1974</v>
      </c>
      <c r="C6333" t="s">
        <v>17</v>
      </c>
      <c r="D6333">
        <v>2013</v>
      </c>
      <c r="E6333" t="s">
        <v>18497</v>
      </c>
      <c r="F6333">
        <v>7.7</v>
      </c>
      <c r="G6333">
        <v>46000</v>
      </c>
      <c r="H6333" t="s">
        <v>16272</v>
      </c>
      <c r="I6333" t="s">
        <v>16272</v>
      </c>
      <c r="J6333" t="s">
        <v>18498</v>
      </c>
      <c r="K6333" t="s">
        <v>448</v>
      </c>
      <c r="L6333">
        <v>11000000</v>
      </c>
      <c r="M6333">
        <v>12673462</v>
      </c>
      <c r="N6333" t="s">
        <v>18499</v>
      </c>
      <c r="O6333">
        <v>130</v>
      </c>
      <c r="P6333" t="str">
        <f>IF(Table1[[#This Row],[score]]&gt;=8.5,"High",IF(Table1[[#This Row],[score]]&gt;=7,"Medium","Low"))</f>
        <v>Medium</v>
      </c>
      <c r="Q6333" s="5">
        <f>Table1[[#This Row],[gross]]-Table1[[#This Row],[budget]]</f>
        <v>1673462</v>
      </c>
      <c r="R6333" s="5" t="str">
        <f>IF(Table1[[#This Row],[Profit]]&gt;0,"Profit","Loss")</f>
        <v>Profit</v>
      </c>
      <c r="S6333" s="6" t="str">
        <f>FLOOR(Table1[[#This Row],[year]]-1900,10)+1900 &amp; "-" &amp; FLOOR(Table1[[#This Row],[year]]-1890,10)+1900</f>
        <v>2010-2020</v>
      </c>
      <c r="T6333" s="14" t="s">
        <v>21842</v>
      </c>
      <c r="AB6333" s="14"/>
    </row>
    <row r="6334" spans="1:28" hidden="1" x14ac:dyDescent="0.3">
      <c r="A6334" t="s">
        <v>18271</v>
      </c>
      <c r="B6334" t="s">
        <v>16</v>
      </c>
      <c r="C6334" t="s">
        <v>34</v>
      </c>
      <c r="D6334">
        <v>2013</v>
      </c>
      <c r="E6334" t="s">
        <v>18272</v>
      </c>
      <c r="F6334">
        <v>6.2</v>
      </c>
      <c r="G6334">
        <v>68000</v>
      </c>
      <c r="H6334" t="s">
        <v>12524</v>
      </c>
      <c r="I6334" t="s">
        <v>12524</v>
      </c>
      <c r="J6334" t="s">
        <v>11134</v>
      </c>
      <c r="K6334" t="s">
        <v>22</v>
      </c>
      <c r="L6334">
        <v>20000000</v>
      </c>
      <c r="M6334">
        <v>12671109</v>
      </c>
      <c r="N6334" t="s">
        <v>14559</v>
      </c>
      <c r="O6334">
        <v>100</v>
      </c>
      <c r="P6334" t="str">
        <f>IF(Table1[[#This Row],[score]]&gt;=8.5,"High",IF(Table1[[#This Row],[score]]&gt;=7,"Medium","Low"))</f>
        <v>Low</v>
      </c>
      <c r="Q6334" s="5">
        <f>Table1[[#This Row],[gross]]-Table1[[#This Row],[budget]]</f>
        <v>-7328891</v>
      </c>
      <c r="R6334" s="5" t="str">
        <f>IF(Table1[[#This Row],[Profit]]&gt;0,"Profit","Loss")</f>
        <v>Loss</v>
      </c>
      <c r="S6334" s="6" t="str">
        <f>FLOOR(Table1[[#This Row],[year]]-1900,10)+1900 &amp; "-" &amp; FLOOR(Table1[[#This Row],[year]]-1890,10)+1900</f>
        <v>2010-2020</v>
      </c>
      <c r="T6334" s="14" t="s">
        <v>21844</v>
      </c>
      <c r="AB6334" s="14"/>
    </row>
    <row r="6335" spans="1:28" hidden="1" x14ac:dyDescent="0.3">
      <c r="A6335" t="s">
        <v>18097</v>
      </c>
      <c r="B6335" t="s">
        <v>16</v>
      </c>
      <c r="C6335" t="s">
        <v>25</v>
      </c>
      <c r="D6335">
        <v>2013</v>
      </c>
      <c r="E6335" t="s">
        <v>18098</v>
      </c>
      <c r="F6335">
        <v>5.3</v>
      </c>
      <c r="G6335">
        <v>41000</v>
      </c>
      <c r="H6335" t="s">
        <v>12402</v>
      </c>
      <c r="I6335" t="s">
        <v>12402</v>
      </c>
      <c r="J6335" t="s">
        <v>18099</v>
      </c>
      <c r="K6335" t="s">
        <v>30</v>
      </c>
      <c r="L6335">
        <v>5000000</v>
      </c>
      <c r="M6335">
        <v>12666449</v>
      </c>
      <c r="N6335" t="s">
        <v>18100</v>
      </c>
      <c r="O6335">
        <v>100</v>
      </c>
      <c r="P6335" t="str">
        <f>IF(Table1[[#This Row],[score]]&gt;=8.5,"High",IF(Table1[[#This Row],[score]]&gt;=7,"Medium","Low"))</f>
        <v>Low</v>
      </c>
      <c r="Q6335" s="5">
        <f>Table1[[#This Row],[gross]]-Table1[[#This Row],[budget]]</f>
        <v>7666449</v>
      </c>
      <c r="R6335" s="5" t="str">
        <f>IF(Table1[[#This Row],[Profit]]&gt;0,"Profit","Loss")</f>
        <v>Profit</v>
      </c>
      <c r="S6335" s="6" t="str">
        <f>FLOOR(Table1[[#This Row],[year]]-1900,10)+1900 &amp; "-" &amp; FLOOR(Table1[[#This Row],[year]]-1890,10)+1900</f>
        <v>2010-2020</v>
      </c>
      <c r="T6335" s="14" t="s">
        <v>21835</v>
      </c>
      <c r="AB6335" s="14"/>
    </row>
    <row r="6336" spans="1:28" hidden="1" x14ac:dyDescent="0.3">
      <c r="A6336" t="s">
        <v>18176</v>
      </c>
      <c r="B6336" t="s">
        <v>16</v>
      </c>
      <c r="C6336" t="s">
        <v>17</v>
      </c>
      <c r="D6336">
        <v>2013</v>
      </c>
      <c r="E6336" t="s">
        <v>18177</v>
      </c>
      <c r="F6336">
        <v>6.8</v>
      </c>
      <c r="G6336">
        <v>105000</v>
      </c>
      <c r="H6336" t="s">
        <v>12457</v>
      </c>
      <c r="I6336" t="s">
        <v>18178</v>
      </c>
      <c r="J6336" t="s">
        <v>16498</v>
      </c>
      <c r="K6336" t="s">
        <v>22</v>
      </c>
      <c r="L6336">
        <v>12000000</v>
      </c>
      <c r="M6336">
        <v>12077441</v>
      </c>
      <c r="N6336" t="s">
        <v>9351</v>
      </c>
      <c r="O6336">
        <v>99</v>
      </c>
      <c r="P6336" t="str">
        <f>IF(Table1[[#This Row],[score]]&gt;=8.5,"High",IF(Table1[[#This Row],[score]]&gt;=7,"Medium","Low"))</f>
        <v>Low</v>
      </c>
      <c r="Q6336" s="5">
        <f>Table1[[#This Row],[gross]]-Table1[[#This Row],[budget]]</f>
        <v>77441</v>
      </c>
      <c r="R6336" s="5" t="str">
        <f>IF(Table1[[#This Row],[Profit]]&gt;0,"Profit","Loss")</f>
        <v>Profit</v>
      </c>
      <c r="S6336" s="6" t="str">
        <f>FLOOR(Table1[[#This Row],[year]]-1900,10)+1900 &amp; "-" &amp; FLOOR(Table1[[#This Row],[year]]-1890,10)+1900</f>
        <v>2010-2020</v>
      </c>
      <c r="T6336" s="14" t="s">
        <v>21844</v>
      </c>
      <c r="AB6336" s="14"/>
    </row>
    <row r="6337" spans="1:28" hidden="1" x14ac:dyDescent="0.3">
      <c r="A6337" t="s">
        <v>18557</v>
      </c>
      <c r="B6337" t="s">
        <v>1974</v>
      </c>
      <c r="C6337" t="s">
        <v>34</v>
      </c>
      <c r="D6337">
        <v>2013</v>
      </c>
      <c r="E6337" t="s">
        <v>17715</v>
      </c>
      <c r="F6337">
        <v>4.4000000000000004</v>
      </c>
      <c r="G6337">
        <v>23000</v>
      </c>
      <c r="H6337" t="s">
        <v>11341</v>
      </c>
      <c r="I6337" t="s">
        <v>18558</v>
      </c>
      <c r="J6337" t="s">
        <v>2612</v>
      </c>
      <c r="K6337" t="s">
        <v>30</v>
      </c>
      <c r="L6337">
        <v>18000000</v>
      </c>
      <c r="M6337">
        <v>11806432</v>
      </c>
      <c r="N6337" t="s">
        <v>18559</v>
      </c>
      <c r="O6337">
        <v>90</v>
      </c>
      <c r="P6337" t="str">
        <f>IF(Table1[[#This Row],[score]]&gt;=8.5,"High",IF(Table1[[#This Row],[score]]&gt;=7,"Medium","Low"))</f>
        <v>Low</v>
      </c>
      <c r="Q6337" s="5">
        <f>Table1[[#This Row],[gross]]-Table1[[#This Row],[budget]]</f>
        <v>-6193568</v>
      </c>
      <c r="R6337" s="5" t="str">
        <f>IF(Table1[[#This Row],[Profit]]&gt;0,"Profit","Loss")</f>
        <v>Loss</v>
      </c>
      <c r="S6337" s="6" t="str">
        <f>FLOOR(Table1[[#This Row],[year]]-1900,10)+1900 &amp; "-" &amp; FLOOR(Table1[[#This Row],[year]]-1890,10)+1900</f>
        <v>2010-2020</v>
      </c>
      <c r="T6337" s="14" t="s">
        <v>21835</v>
      </c>
      <c r="AB6337" s="14"/>
    </row>
    <row r="6338" spans="1:28" hidden="1" x14ac:dyDescent="0.3">
      <c r="A6338" t="s">
        <v>18544</v>
      </c>
      <c r="B6338" t="s">
        <v>33</v>
      </c>
      <c r="C6338" t="s">
        <v>17</v>
      </c>
      <c r="D6338">
        <v>2013</v>
      </c>
      <c r="E6338" t="s">
        <v>18545</v>
      </c>
      <c r="F6338">
        <v>7.8</v>
      </c>
      <c r="G6338">
        <v>52000</v>
      </c>
      <c r="H6338" t="s">
        <v>18546</v>
      </c>
      <c r="I6338" t="s">
        <v>18546</v>
      </c>
      <c r="J6338" t="s">
        <v>18547</v>
      </c>
      <c r="K6338" t="s">
        <v>10197</v>
      </c>
      <c r="L6338">
        <v>1000000</v>
      </c>
      <c r="M6338">
        <v>11621777</v>
      </c>
      <c r="N6338" t="s">
        <v>18548</v>
      </c>
      <c r="O6338">
        <v>104</v>
      </c>
      <c r="P6338" t="str">
        <f>IF(Table1[[#This Row],[score]]&gt;=8.5,"High",IF(Table1[[#This Row],[score]]&gt;=7,"Medium","Low"))</f>
        <v>Medium</v>
      </c>
      <c r="Q6338" s="5">
        <f>Table1[[#This Row],[gross]]-Table1[[#This Row],[budget]]</f>
        <v>10621777</v>
      </c>
      <c r="R6338" s="5" t="str">
        <f>IF(Table1[[#This Row],[Profit]]&gt;0,"Profit","Loss")</f>
        <v>Profit</v>
      </c>
      <c r="S6338" s="6" t="str">
        <f>FLOOR(Table1[[#This Row],[year]]-1900,10)+1900 &amp; "-" &amp; FLOOR(Table1[[#This Row],[year]]-1890,10)+1900</f>
        <v>2010-2020</v>
      </c>
      <c r="T6338" s="14" t="s">
        <v>21867</v>
      </c>
      <c r="AB6338" s="14"/>
    </row>
    <row r="6339" spans="1:28" hidden="1" x14ac:dyDescent="0.3">
      <c r="A6339" t="s">
        <v>18516</v>
      </c>
      <c r="B6339" t="s">
        <v>1974</v>
      </c>
      <c r="C6339" t="s">
        <v>17</v>
      </c>
      <c r="D6339">
        <v>2013</v>
      </c>
      <c r="E6339" t="s">
        <v>18517</v>
      </c>
      <c r="F6339">
        <v>7.4</v>
      </c>
      <c r="G6339">
        <v>55000</v>
      </c>
      <c r="H6339" t="s">
        <v>13380</v>
      </c>
      <c r="I6339" t="s">
        <v>13380</v>
      </c>
      <c r="J6339" t="s">
        <v>18518</v>
      </c>
      <c r="K6339" t="s">
        <v>18519</v>
      </c>
      <c r="L6339">
        <f>20500000</f>
        <v>20500000</v>
      </c>
      <c r="M6339">
        <v>11156836</v>
      </c>
      <c r="N6339" t="s">
        <v>18520</v>
      </c>
      <c r="O6339">
        <v>82</v>
      </c>
      <c r="P6339" t="str">
        <f>IF(Table1[[#This Row],[score]]&gt;=8.5,"High",IF(Table1[[#This Row],[score]]&gt;=7,"Medium","Low"))</f>
        <v>Medium</v>
      </c>
      <c r="Q6339" s="5">
        <f>Table1[[#This Row],[gross]]-Table1[[#This Row],[budget]]</f>
        <v>-9343164</v>
      </c>
      <c r="R6339" s="5" t="str">
        <f>IF(Table1[[#This Row],[Profit]]&gt;0,"Profit","Loss")</f>
        <v>Loss</v>
      </c>
      <c r="S6339" s="6" t="str">
        <f>FLOOR(Table1[[#This Row],[year]]-1900,10)+1900 &amp; "-" &amp; FLOOR(Table1[[#This Row],[year]]-1890,10)+1900</f>
        <v>2010-2020</v>
      </c>
      <c r="T6339" s="14" t="s">
        <v>21866</v>
      </c>
      <c r="AB6339" s="14"/>
    </row>
    <row r="6340" spans="1:28" hidden="1" x14ac:dyDescent="0.3">
      <c r="A6340" t="s">
        <v>18399</v>
      </c>
      <c r="B6340" t="s">
        <v>1974</v>
      </c>
      <c r="C6340" t="s">
        <v>63</v>
      </c>
      <c r="D6340">
        <v>2013</v>
      </c>
      <c r="E6340" t="s">
        <v>18400</v>
      </c>
      <c r="F6340">
        <v>6.8</v>
      </c>
      <c r="G6340">
        <v>12000</v>
      </c>
      <c r="H6340" t="s">
        <v>8873</v>
      </c>
      <c r="I6340" t="s">
        <v>15026</v>
      </c>
      <c r="J6340" t="s">
        <v>18401</v>
      </c>
      <c r="K6340" t="s">
        <v>22</v>
      </c>
      <c r="L6340">
        <f>20500000</f>
        <v>20500000</v>
      </c>
      <c r="M6340">
        <v>10900434</v>
      </c>
      <c r="N6340" t="s">
        <v>18402</v>
      </c>
      <c r="O6340">
        <v>103</v>
      </c>
      <c r="P6340" t="str">
        <f>IF(Table1[[#This Row],[score]]&gt;=8.5,"High",IF(Table1[[#This Row],[score]]&gt;=7,"Medium","Low"))</f>
        <v>Low</v>
      </c>
      <c r="Q6340" s="5">
        <f>Table1[[#This Row],[gross]]-Table1[[#This Row],[budget]]</f>
        <v>-9599566</v>
      </c>
      <c r="R6340" s="5" t="str">
        <f>IF(Table1[[#This Row],[Profit]]&gt;0,"Profit","Loss")</f>
        <v>Loss</v>
      </c>
      <c r="S6340" s="6" t="str">
        <f>FLOOR(Table1[[#This Row],[year]]-1900,10)+1900 &amp; "-" &amp; FLOOR(Table1[[#This Row],[year]]-1890,10)+1900</f>
        <v>2010-2020</v>
      </c>
      <c r="T6340" s="14" t="s">
        <v>21844</v>
      </c>
      <c r="AB6340" s="14"/>
    </row>
    <row r="6341" spans="1:28" hidden="1" x14ac:dyDescent="0.3">
      <c r="A6341" t="s">
        <v>18286</v>
      </c>
      <c r="B6341" t="s">
        <v>16</v>
      </c>
      <c r="C6341" t="s">
        <v>34</v>
      </c>
      <c r="D6341">
        <v>2013</v>
      </c>
      <c r="E6341" t="s">
        <v>18287</v>
      </c>
      <c r="F6341">
        <v>5.7</v>
      </c>
      <c r="G6341">
        <v>109000</v>
      </c>
      <c r="H6341" t="s">
        <v>9062</v>
      </c>
      <c r="I6341" t="s">
        <v>9062</v>
      </c>
      <c r="J6341" t="s">
        <v>12035</v>
      </c>
      <c r="K6341" t="s">
        <v>3770</v>
      </c>
      <c r="L6341">
        <v>4800000</v>
      </c>
      <c r="M6341">
        <v>10639616</v>
      </c>
      <c r="N6341" t="s">
        <v>18288</v>
      </c>
      <c r="O6341">
        <v>90</v>
      </c>
      <c r="P6341" t="str">
        <f>IF(Table1[[#This Row],[score]]&gt;=8.5,"High",IF(Table1[[#This Row],[score]]&gt;=7,"Medium","Low"))</f>
        <v>Low</v>
      </c>
      <c r="Q6341" s="5">
        <f>Table1[[#This Row],[gross]]-Table1[[#This Row],[budget]]</f>
        <v>5839616</v>
      </c>
      <c r="R6341" s="5" t="str">
        <f>IF(Table1[[#This Row],[Profit]]&gt;0,"Profit","Loss")</f>
        <v>Profit</v>
      </c>
      <c r="S6341" s="6" t="str">
        <f>FLOOR(Table1[[#This Row],[year]]-1900,10)+1900 &amp; "-" &amp; FLOOR(Table1[[#This Row],[year]]-1890,10)+1900</f>
        <v>2010-2020</v>
      </c>
      <c r="T6341" s="14" t="s">
        <v>21842</v>
      </c>
      <c r="AB6341" s="14"/>
    </row>
    <row r="6342" spans="1:28" hidden="1" x14ac:dyDescent="0.3">
      <c r="A6342" t="s">
        <v>18223</v>
      </c>
      <c r="B6342" t="s">
        <v>443</v>
      </c>
      <c r="C6342" t="s">
        <v>17</v>
      </c>
      <c r="D6342">
        <v>2013</v>
      </c>
      <c r="E6342" t="s">
        <v>18224</v>
      </c>
      <c r="F6342">
        <v>6.7</v>
      </c>
      <c r="G6342">
        <v>33000</v>
      </c>
      <c r="H6342" t="s">
        <v>11497</v>
      </c>
      <c r="I6342" t="s">
        <v>11497</v>
      </c>
      <c r="J6342" t="s">
        <v>18225</v>
      </c>
      <c r="K6342" t="s">
        <v>448</v>
      </c>
      <c r="L6342">
        <f>20500000</f>
        <v>20500000</v>
      </c>
      <c r="M6342">
        <v>9757417</v>
      </c>
      <c r="N6342" t="s">
        <v>17873</v>
      </c>
      <c r="O6342">
        <v>95</v>
      </c>
      <c r="P6342" t="str">
        <f>IF(Table1[[#This Row],[score]]&gt;=8.5,"High",IF(Table1[[#This Row],[score]]&gt;=7,"Medium","Low"))</f>
        <v>Low</v>
      </c>
      <c r="Q6342" s="5">
        <f>Table1[[#This Row],[gross]]-Table1[[#This Row],[budget]]</f>
        <v>-10742583</v>
      </c>
      <c r="R6342" s="5" t="str">
        <f>IF(Table1[[#This Row],[Profit]]&gt;0,"Profit","Loss")</f>
        <v>Loss</v>
      </c>
      <c r="S6342" s="6" t="str">
        <f>FLOOR(Table1[[#This Row],[year]]-1900,10)+1900 &amp; "-" &amp; FLOOR(Table1[[#This Row],[year]]-1890,10)+1900</f>
        <v>2010-2020</v>
      </c>
      <c r="T6342" s="14" t="s">
        <v>21835</v>
      </c>
      <c r="AB6342" s="14"/>
    </row>
    <row r="6343" spans="1:28" hidden="1" x14ac:dyDescent="0.3">
      <c r="A6343" t="s">
        <v>18513</v>
      </c>
      <c r="B6343" t="s">
        <v>16</v>
      </c>
      <c r="C6343" t="s">
        <v>63</v>
      </c>
      <c r="D6343">
        <v>2013</v>
      </c>
      <c r="E6343" t="s">
        <v>18191</v>
      </c>
      <c r="F6343">
        <v>6.2</v>
      </c>
      <c r="G6343">
        <v>40000</v>
      </c>
      <c r="H6343" t="s">
        <v>1865</v>
      </c>
      <c r="I6343" t="s">
        <v>18514</v>
      </c>
      <c r="J6343" t="s">
        <v>18515</v>
      </c>
      <c r="K6343" t="s">
        <v>30</v>
      </c>
      <c r="L6343">
        <v>28000000</v>
      </c>
      <c r="M6343">
        <v>9058564</v>
      </c>
      <c r="N6343" t="s">
        <v>9593</v>
      </c>
      <c r="O6343">
        <v>128</v>
      </c>
      <c r="P6343" t="str">
        <f>IF(Table1[[#This Row],[score]]&gt;=8.5,"High",IF(Table1[[#This Row],[score]]&gt;=7,"Medium","Low"))</f>
        <v>Low</v>
      </c>
      <c r="Q6343" s="5">
        <f>Table1[[#This Row],[gross]]-Table1[[#This Row],[budget]]</f>
        <v>-18941436</v>
      </c>
      <c r="R6343" s="5" t="str">
        <f>IF(Table1[[#This Row],[Profit]]&gt;0,"Profit","Loss")</f>
        <v>Loss</v>
      </c>
      <c r="S6343" s="6" t="str">
        <f>FLOOR(Table1[[#This Row],[year]]-1900,10)+1900 &amp; "-" &amp; FLOOR(Table1[[#This Row],[year]]-1890,10)+1900</f>
        <v>2010-2020</v>
      </c>
      <c r="T6343" s="14" t="s">
        <v>21835</v>
      </c>
      <c r="AB6343" s="14"/>
    </row>
    <row r="6344" spans="1:28" hidden="1" x14ac:dyDescent="0.3">
      <c r="A6344" t="s">
        <v>18259</v>
      </c>
      <c r="B6344" t="s">
        <v>1974</v>
      </c>
      <c r="C6344" t="s">
        <v>41</v>
      </c>
      <c r="D6344">
        <v>2013</v>
      </c>
      <c r="E6344" t="s">
        <v>18260</v>
      </c>
      <c r="F6344">
        <v>6.8</v>
      </c>
      <c r="G6344">
        <v>73000</v>
      </c>
      <c r="H6344" t="s">
        <v>13784</v>
      </c>
      <c r="I6344" t="s">
        <v>14238</v>
      </c>
      <c r="J6344" t="s">
        <v>11693</v>
      </c>
      <c r="K6344" t="s">
        <v>195</v>
      </c>
      <c r="L6344">
        <v>11000000</v>
      </c>
      <c r="M6344">
        <v>8526288</v>
      </c>
      <c r="N6344" t="s">
        <v>17356</v>
      </c>
      <c r="O6344">
        <v>98</v>
      </c>
      <c r="P6344" t="str">
        <f>IF(Table1[[#This Row],[score]]&gt;=8.5,"High",IF(Table1[[#This Row],[score]]&gt;=7,"Medium","Low"))</f>
        <v>Low</v>
      </c>
      <c r="Q6344" s="5">
        <f>Table1[[#This Row],[gross]]-Table1[[#This Row],[budget]]</f>
        <v>-2473712</v>
      </c>
      <c r="R6344" s="5" t="str">
        <f>IF(Table1[[#This Row],[Profit]]&gt;0,"Profit","Loss")</f>
        <v>Loss</v>
      </c>
      <c r="S6344" s="6" t="str">
        <f>FLOOR(Table1[[#This Row],[year]]-1900,10)+1900 &amp; "-" &amp; FLOOR(Table1[[#This Row],[year]]-1890,10)+1900</f>
        <v>2010-2020</v>
      </c>
      <c r="T6344" s="14" t="s">
        <v>21835</v>
      </c>
      <c r="AB6344" s="14"/>
    </row>
    <row r="6345" spans="1:28" hidden="1" x14ac:dyDescent="0.3">
      <c r="A6345" t="s">
        <v>18306</v>
      </c>
      <c r="B6345" t="s">
        <v>16</v>
      </c>
      <c r="C6345" t="s">
        <v>41</v>
      </c>
      <c r="D6345">
        <v>2013</v>
      </c>
      <c r="E6345" t="s">
        <v>18307</v>
      </c>
      <c r="F6345">
        <v>7.1</v>
      </c>
      <c r="G6345">
        <v>104000</v>
      </c>
      <c r="H6345" t="s">
        <v>18308</v>
      </c>
      <c r="I6345" t="s">
        <v>18308</v>
      </c>
      <c r="J6345" t="s">
        <v>14401</v>
      </c>
      <c r="K6345" t="s">
        <v>22</v>
      </c>
      <c r="L6345">
        <v>5000000</v>
      </c>
      <c r="M6345">
        <v>8417248</v>
      </c>
      <c r="N6345" t="s">
        <v>17991</v>
      </c>
      <c r="O6345">
        <v>97</v>
      </c>
      <c r="P6345" t="str">
        <f>IF(Table1[[#This Row],[score]]&gt;=8.5,"High",IF(Table1[[#This Row],[score]]&gt;=7,"Medium","Low"))</f>
        <v>Medium</v>
      </c>
      <c r="Q6345" s="5">
        <f>Table1[[#This Row],[gross]]-Table1[[#This Row],[budget]]</f>
        <v>3417248</v>
      </c>
      <c r="R6345" s="5" t="str">
        <f>IF(Table1[[#This Row],[Profit]]&gt;0,"Profit","Loss")</f>
        <v>Profit</v>
      </c>
      <c r="S6345" s="6" t="str">
        <f>FLOOR(Table1[[#This Row],[year]]-1900,10)+1900 &amp; "-" &amp; FLOOR(Table1[[#This Row],[year]]-1890,10)+1900</f>
        <v>2010-2020</v>
      </c>
      <c r="T6345" s="14" t="s">
        <v>21835</v>
      </c>
      <c r="AB6345" s="14"/>
    </row>
    <row r="6346" spans="1:28" hidden="1" x14ac:dyDescent="0.3">
      <c r="A6346" t="s">
        <v>18521</v>
      </c>
      <c r="B6346" t="s">
        <v>1974</v>
      </c>
      <c r="C6346" t="s">
        <v>41</v>
      </c>
      <c r="D6346">
        <v>2013</v>
      </c>
      <c r="E6346" t="s">
        <v>18443</v>
      </c>
      <c r="F6346">
        <v>5.8</v>
      </c>
      <c r="G6346">
        <v>14000</v>
      </c>
      <c r="H6346" t="s">
        <v>15902</v>
      </c>
      <c r="I6346" t="s">
        <v>15902</v>
      </c>
      <c r="J6346" t="s">
        <v>4686</v>
      </c>
      <c r="K6346" t="s">
        <v>448</v>
      </c>
      <c r="L6346">
        <f>20500000</f>
        <v>20500000</v>
      </c>
      <c r="M6346">
        <v>8366493</v>
      </c>
      <c r="N6346" t="s">
        <v>18522</v>
      </c>
      <c r="O6346">
        <v>94</v>
      </c>
      <c r="P6346" t="str">
        <f>IF(Table1[[#This Row],[score]]&gt;=8.5,"High",IF(Table1[[#This Row],[score]]&gt;=7,"Medium","Low"))</f>
        <v>Low</v>
      </c>
      <c r="Q6346" s="5">
        <f>Table1[[#This Row],[gross]]-Table1[[#This Row],[budget]]</f>
        <v>-12133507</v>
      </c>
      <c r="R6346" s="5" t="str">
        <f>IF(Table1[[#This Row],[Profit]]&gt;0,"Profit","Loss")</f>
        <v>Loss</v>
      </c>
      <c r="S6346" s="6" t="str">
        <f>FLOOR(Table1[[#This Row],[year]]-1900,10)+1900 &amp; "-" &amp; FLOOR(Table1[[#This Row],[year]]-1890,10)+1900</f>
        <v>2010-2020</v>
      </c>
      <c r="T6346" s="14" t="s">
        <v>21835</v>
      </c>
      <c r="AB6346" s="14"/>
    </row>
    <row r="6347" spans="1:28" hidden="1" x14ac:dyDescent="0.3">
      <c r="A6347" t="s">
        <v>18527</v>
      </c>
      <c r="B6347" t="s">
        <v>16</v>
      </c>
      <c r="C6347" t="s">
        <v>41</v>
      </c>
      <c r="D6347">
        <v>2013</v>
      </c>
      <c r="E6347" t="s">
        <v>18528</v>
      </c>
      <c r="F6347">
        <v>6.6</v>
      </c>
      <c r="G6347">
        <v>48000</v>
      </c>
      <c r="H6347" t="s">
        <v>3982</v>
      </c>
      <c r="I6347" t="s">
        <v>18529</v>
      </c>
      <c r="J6347" t="s">
        <v>3982</v>
      </c>
      <c r="K6347" t="s">
        <v>30</v>
      </c>
      <c r="L6347">
        <v>10000000</v>
      </c>
      <c r="M6347">
        <v>7804337</v>
      </c>
      <c r="N6347" t="s">
        <v>18111</v>
      </c>
      <c r="O6347">
        <v>89</v>
      </c>
      <c r="P6347" t="str">
        <f>IF(Table1[[#This Row],[score]]&gt;=8.5,"High",IF(Table1[[#This Row],[score]]&gt;=7,"Medium","Low"))</f>
        <v>Low</v>
      </c>
      <c r="Q6347" s="5">
        <f>Table1[[#This Row],[gross]]-Table1[[#This Row],[budget]]</f>
        <v>-2195663</v>
      </c>
      <c r="R6347" s="5" t="str">
        <f>IF(Table1[[#This Row],[Profit]]&gt;0,"Profit","Loss")</f>
        <v>Loss</v>
      </c>
      <c r="S6347" s="6" t="str">
        <f>FLOOR(Table1[[#This Row],[year]]-1900,10)+1900 &amp; "-" &amp; FLOOR(Table1[[#This Row],[year]]-1890,10)+1900</f>
        <v>2010-2020</v>
      </c>
      <c r="T6347" s="14" t="s">
        <v>21835</v>
      </c>
      <c r="AB6347" s="14"/>
    </row>
    <row r="6348" spans="1:28" hidden="1" x14ac:dyDescent="0.3">
      <c r="A6348" t="s">
        <v>18078</v>
      </c>
      <c r="B6348" t="s">
        <v>16</v>
      </c>
      <c r="C6348" t="s">
        <v>41</v>
      </c>
      <c r="D6348">
        <v>2013</v>
      </c>
      <c r="E6348" t="s">
        <v>18079</v>
      </c>
      <c r="F6348">
        <v>7.3</v>
      </c>
      <c r="G6348">
        <v>94000</v>
      </c>
      <c r="H6348" t="s">
        <v>2160</v>
      </c>
      <c r="I6348" t="s">
        <v>2160</v>
      </c>
      <c r="J6348" t="s">
        <v>6076</v>
      </c>
      <c r="K6348" t="s">
        <v>22</v>
      </c>
      <c r="L6348">
        <v>7000000</v>
      </c>
      <c r="M6348">
        <v>7609187</v>
      </c>
      <c r="N6348" t="s">
        <v>1770</v>
      </c>
      <c r="O6348">
        <v>123</v>
      </c>
      <c r="P6348" t="str">
        <f>IF(Table1[[#This Row],[score]]&gt;=8.5,"High",IF(Table1[[#This Row],[score]]&gt;=7,"Medium","Low"))</f>
        <v>Medium</v>
      </c>
      <c r="Q6348" s="5">
        <f>Table1[[#This Row],[gross]]-Table1[[#This Row],[budget]]</f>
        <v>609187</v>
      </c>
      <c r="R6348" s="5" t="str">
        <f>IF(Table1[[#This Row],[Profit]]&gt;0,"Profit","Loss")</f>
        <v>Profit</v>
      </c>
      <c r="S6348" s="6" t="str">
        <f>FLOOR(Table1[[#This Row],[year]]-1900,10)+1900 &amp; "-" &amp; FLOOR(Table1[[#This Row],[year]]-1890,10)+1900</f>
        <v>2010-2020</v>
      </c>
      <c r="T6348" s="14" t="s">
        <v>21860</v>
      </c>
      <c r="AB6348" s="14"/>
    </row>
    <row r="6349" spans="1:28" hidden="1" x14ac:dyDescent="0.3">
      <c r="A6349" t="s">
        <v>18296</v>
      </c>
      <c r="B6349" t="s">
        <v>16</v>
      </c>
      <c r="C6349" t="s">
        <v>41</v>
      </c>
      <c r="D6349">
        <v>2013</v>
      </c>
      <c r="E6349" t="s">
        <v>18270</v>
      </c>
      <c r="F6349">
        <v>7.1</v>
      </c>
      <c r="G6349">
        <v>147000</v>
      </c>
      <c r="H6349" t="s">
        <v>18297</v>
      </c>
      <c r="I6349" t="s">
        <v>15946</v>
      </c>
      <c r="J6349" t="s">
        <v>18298</v>
      </c>
      <c r="K6349" t="s">
        <v>30</v>
      </c>
      <c r="L6349">
        <v>2500000</v>
      </c>
      <c r="M6349">
        <v>6918591</v>
      </c>
      <c r="N6349" t="s">
        <v>18299</v>
      </c>
      <c r="O6349">
        <v>95</v>
      </c>
      <c r="P6349" t="str">
        <f>IF(Table1[[#This Row],[score]]&gt;=8.5,"High",IF(Table1[[#This Row],[score]]&gt;=7,"Medium","Low"))</f>
        <v>Medium</v>
      </c>
      <c r="Q6349" s="5">
        <f>Table1[[#This Row],[gross]]-Table1[[#This Row],[budget]]</f>
        <v>4418591</v>
      </c>
      <c r="R6349" s="5" t="str">
        <f>IF(Table1[[#This Row],[Profit]]&gt;0,"Profit","Loss")</f>
        <v>Profit</v>
      </c>
      <c r="S6349" s="6" t="str">
        <f>FLOOR(Table1[[#This Row],[year]]-1900,10)+1900 &amp; "-" &amp; FLOOR(Table1[[#This Row],[year]]-1890,10)+1900</f>
        <v>2010-2020</v>
      </c>
      <c r="T6349" s="14" t="s">
        <v>21835</v>
      </c>
      <c r="AB6349" s="14"/>
    </row>
    <row r="6350" spans="1:28" hidden="1" x14ac:dyDescent="0.3">
      <c r="A6350" t="s">
        <v>18442</v>
      </c>
      <c r="B6350" t="s">
        <v>16</v>
      </c>
      <c r="C6350" t="s">
        <v>17</v>
      </c>
      <c r="D6350">
        <v>2013</v>
      </c>
      <c r="E6350" t="s">
        <v>18443</v>
      </c>
      <c r="F6350">
        <v>6.6</v>
      </c>
      <c r="G6350">
        <v>31000</v>
      </c>
      <c r="H6350" t="s">
        <v>8234</v>
      </c>
      <c r="I6350" t="s">
        <v>8234</v>
      </c>
      <c r="J6350" t="s">
        <v>15123</v>
      </c>
      <c r="K6350" t="s">
        <v>30</v>
      </c>
      <c r="L6350">
        <v>16000000</v>
      </c>
      <c r="M6350">
        <v>5952884</v>
      </c>
      <c r="N6350" t="s">
        <v>18100</v>
      </c>
      <c r="O6350">
        <v>120</v>
      </c>
      <c r="P6350" t="str">
        <f>IF(Table1[[#This Row],[score]]&gt;=8.5,"High",IF(Table1[[#This Row],[score]]&gt;=7,"Medium","Low"))</f>
        <v>Low</v>
      </c>
      <c r="Q6350" s="5">
        <f>Table1[[#This Row],[gross]]-Table1[[#This Row],[budget]]</f>
        <v>-10047116</v>
      </c>
      <c r="R6350" s="5" t="str">
        <f>IF(Table1[[#This Row],[Profit]]&gt;0,"Profit","Loss")</f>
        <v>Loss</v>
      </c>
      <c r="S6350" s="6" t="str">
        <f>FLOOR(Table1[[#This Row],[year]]-1900,10)+1900 &amp; "-" &amp; FLOOR(Table1[[#This Row],[year]]-1890,10)+1900</f>
        <v>2010-2020</v>
      </c>
      <c r="T6350" s="14" t="s">
        <v>21835</v>
      </c>
      <c r="AB6350" s="14"/>
    </row>
    <row r="6351" spans="1:28" hidden="1" x14ac:dyDescent="0.3">
      <c r="A6351" t="s">
        <v>18071</v>
      </c>
      <c r="B6351" t="s">
        <v>16</v>
      </c>
      <c r="C6351" t="s">
        <v>17</v>
      </c>
      <c r="D6351">
        <v>2013</v>
      </c>
      <c r="E6351" t="s">
        <v>18072</v>
      </c>
      <c r="F6351">
        <v>6.3</v>
      </c>
      <c r="G6351">
        <v>134000</v>
      </c>
      <c r="H6351" t="s">
        <v>11205</v>
      </c>
      <c r="I6351" t="s">
        <v>18073</v>
      </c>
      <c r="J6351" t="s">
        <v>9192</v>
      </c>
      <c r="K6351" t="s">
        <v>22</v>
      </c>
      <c r="L6351">
        <v>13300000</v>
      </c>
      <c r="M6351">
        <v>5866389</v>
      </c>
      <c r="N6351" t="s">
        <v>15628</v>
      </c>
      <c r="O6351">
        <v>108</v>
      </c>
      <c r="P6351" t="str">
        <f>IF(Table1[[#This Row],[score]]&gt;=8.5,"High",IF(Table1[[#This Row],[score]]&gt;=7,"Medium","Low"))</f>
        <v>Low</v>
      </c>
      <c r="Q6351" s="5">
        <f>Table1[[#This Row],[gross]]-Table1[[#This Row],[budget]]</f>
        <v>-7433611</v>
      </c>
      <c r="R6351" s="5" t="str">
        <f>IF(Table1[[#This Row],[Profit]]&gt;0,"Profit","Loss")</f>
        <v>Loss</v>
      </c>
      <c r="S6351" s="6" t="str">
        <f>FLOOR(Table1[[#This Row],[year]]-1900,10)+1900 &amp; "-" &amp; FLOOR(Table1[[#This Row],[year]]-1890,10)+1900</f>
        <v>2010-2020</v>
      </c>
      <c r="T6351" s="14" t="s">
        <v>21844</v>
      </c>
      <c r="AB6351" s="14"/>
    </row>
    <row r="6352" spans="1:28" hidden="1" x14ac:dyDescent="0.3">
      <c r="A6352" t="s">
        <v>18523</v>
      </c>
      <c r="B6352" t="s">
        <v>1974</v>
      </c>
      <c r="C6352" t="s">
        <v>25</v>
      </c>
      <c r="D6352">
        <v>2013</v>
      </c>
      <c r="E6352" t="s">
        <v>18524</v>
      </c>
      <c r="F6352">
        <v>7.2</v>
      </c>
      <c r="G6352">
        <v>29000</v>
      </c>
      <c r="H6352" t="s">
        <v>14672</v>
      </c>
      <c r="I6352" t="s">
        <v>18525</v>
      </c>
      <c r="J6352" t="s">
        <v>16498</v>
      </c>
      <c r="K6352" t="s">
        <v>248</v>
      </c>
      <c r="L6352">
        <f>20500000</f>
        <v>20500000</v>
      </c>
      <c r="M6352">
        <v>5853509</v>
      </c>
      <c r="N6352" t="s">
        <v>18526</v>
      </c>
      <c r="O6352">
        <v>112</v>
      </c>
      <c r="P6352" t="str">
        <f>IF(Table1[[#This Row],[score]]&gt;=8.5,"High",IF(Table1[[#This Row],[score]]&gt;=7,"Medium","Low"))</f>
        <v>Medium</v>
      </c>
      <c r="Q6352" s="5">
        <f>Table1[[#This Row],[gross]]-Table1[[#This Row],[budget]]</f>
        <v>-14646491</v>
      </c>
      <c r="R6352" s="5" t="str">
        <f>IF(Table1[[#This Row],[Profit]]&gt;0,"Profit","Loss")</f>
        <v>Loss</v>
      </c>
      <c r="S6352" s="6" t="str">
        <f>FLOOR(Table1[[#This Row],[year]]-1900,10)+1900 &amp; "-" &amp; FLOOR(Table1[[#This Row],[year]]-1890,10)+1900</f>
        <v>2010-2020</v>
      </c>
      <c r="T6352" s="14" t="s">
        <v>21836</v>
      </c>
      <c r="AB6352" s="14"/>
    </row>
    <row r="6353" spans="1:28" hidden="1" x14ac:dyDescent="0.3">
      <c r="A6353" t="s">
        <v>18537</v>
      </c>
      <c r="B6353" t="s">
        <v>16</v>
      </c>
      <c r="C6353" t="s">
        <v>34</v>
      </c>
      <c r="D6353">
        <v>2013</v>
      </c>
      <c r="E6353" t="s">
        <v>18538</v>
      </c>
      <c r="F6353">
        <v>6.1</v>
      </c>
      <c r="G6353">
        <v>36000</v>
      </c>
      <c r="H6353" t="s">
        <v>5026</v>
      </c>
      <c r="I6353" t="s">
        <v>18539</v>
      </c>
      <c r="J6353" t="s">
        <v>18540</v>
      </c>
      <c r="K6353" t="s">
        <v>30</v>
      </c>
      <c r="L6353">
        <v>25000000</v>
      </c>
      <c r="M6353">
        <v>5464885</v>
      </c>
      <c r="N6353" t="s">
        <v>18541</v>
      </c>
      <c r="O6353">
        <v>105</v>
      </c>
      <c r="P6353" t="str">
        <f>IF(Table1[[#This Row],[score]]&gt;=8.5,"High",IF(Table1[[#This Row],[score]]&gt;=7,"Medium","Low"))</f>
        <v>Low</v>
      </c>
      <c r="Q6353" s="5">
        <f>Table1[[#This Row],[gross]]-Table1[[#This Row],[budget]]</f>
        <v>-19535115</v>
      </c>
      <c r="R6353" s="5" t="str">
        <f>IF(Table1[[#This Row],[Profit]]&gt;0,"Profit","Loss")</f>
        <v>Loss</v>
      </c>
      <c r="S6353" s="6" t="str">
        <f>FLOOR(Table1[[#This Row],[year]]-1900,10)+1900 &amp; "-" &amp; FLOOR(Table1[[#This Row],[year]]-1890,10)+1900</f>
        <v>2010-2020</v>
      </c>
      <c r="T6353" s="14" t="s">
        <v>21872</v>
      </c>
      <c r="AB6353" s="14"/>
    </row>
    <row r="6354" spans="1:28" hidden="1" x14ac:dyDescent="0.3">
      <c r="A6354" t="s">
        <v>12794</v>
      </c>
      <c r="B6354" t="s">
        <v>16</v>
      </c>
      <c r="C6354" t="s">
        <v>34</v>
      </c>
      <c r="D6354">
        <v>2013</v>
      </c>
      <c r="E6354" t="s">
        <v>18092</v>
      </c>
      <c r="F6354">
        <v>5.7</v>
      </c>
      <c r="G6354">
        <v>71000</v>
      </c>
      <c r="H6354" t="s">
        <v>3391</v>
      </c>
      <c r="I6354" t="s">
        <v>12796</v>
      </c>
      <c r="J6354" t="s">
        <v>15662</v>
      </c>
      <c r="K6354" t="s">
        <v>30</v>
      </c>
      <c r="L6354">
        <v>30000000</v>
      </c>
      <c r="M6354">
        <v>5186767</v>
      </c>
      <c r="N6354" t="s">
        <v>18161</v>
      </c>
      <c r="O6354">
        <v>104</v>
      </c>
      <c r="P6354" t="str">
        <f>IF(Table1[[#This Row],[score]]&gt;=8.5,"High",IF(Table1[[#This Row],[score]]&gt;=7,"Medium","Low"))</f>
        <v>Low</v>
      </c>
      <c r="Q6354" s="5">
        <f>Table1[[#This Row],[gross]]-Table1[[#This Row],[budget]]</f>
        <v>-24813233</v>
      </c>
      <c r="R6354" s="5" t="str">
        <f>IF(Table1[[#This Row],[Profit]]&gt;0,"Profit","Loss")</f>
        <v>Loss</v>
      </c>
      <c r="S6354" s="6" t="str">
        <f>FLOOR(Table1[[#This Row],[year]]-1900,10)+1900 &amp; "-" &amp; FLOOR(Table1[[#This Row],[year]]-1890,10)+1900</f>
        <v>2010-2020</v>
      </c>
      <c r="T6354" s="14" t="s">
        <v>21835</v>
      </c>
      <c r="AB6354" s="14"/>
    </row>
    <row r="6355" spans="1:28" hidden="1" x14ac:dyDescent="0.3">
      <c r="A6355" t="s">
        <v>18219</v>
      </c>
      <c r="B6355" t="s">
        <v>16</v>
      </c>
      <c r="C6355" t="s">
        <v>17</v>
      </c>
      <c r="D6355">
        <v>2013</v>
      </c>
      <c r="E6355" t="s">
        <v>18220</v>
      </c>
      <c r="F6355">
        <v>7.1</v>
      </c>
      <c r="G6355">
        <v>140000</v>
      </c>
      <c r="H6355" t="s">
        <v>12524</v>
      </c>
      <c r="I6355" t="s">
        <v>12524</v>
      </c>
      <c r="J6355" t="s">
        <v>15538</v>
      </c>
      <c r="K6355" t="s">
        <v>22</v>
      </c>
      <c r="L6355">
        <v>2000000</v>
      </c>
      <c r="M6355">
        <v>5090608</v>
      </c>
      <c r="N6355" t="s">
        <v>17721</v>
      </c>
      <c r="O6355">
        <v>85</v>
      </c>
      <c r="P6355" t="str">
        <f>IF(Table1[[#This Row],[score]]&gt;=8.5,"High",IF(Table1[[#This Row],[score]]&gt;=7,"Medium","Low"))</f>
        <v>Medium</v>
      </c>
      <c r="Q6355" s="5">
        <f>Table1[[#This Row],[gross]]-Table1[[#This Row],[budget]]</f>
        <v>3090608</v>
      </c>
      <c r="R6355" s="5" t="str">
        <f>IF(Table1[[#This Row],[Profit]]&gt;0,"Profit","Loss")</f>
        <v>Profit</v>
      </c>
      <c r="S6355" s="6" t="str">
        <f>FLOOR(Table1[[#This Row],[year]]-1900,10)+1900 &amp; "-" &amp; FLOOR(Table1[[#This Row],[year]]-1890,10)+1900</f>
        <v>2010-2020</v>
      </c>
      <c r="T6355" s="14" t="s">
        <v>21844</v>
      </c>
      <c r="AB6355" s="14"/>
    </row>
    <row r="6356" spans="1:28" hidden="1" x14ac:dyDescent="0.3">
      <c r="A6356" t="s">
        <v>18213</v>
      </c>
      <c r="B6356" t="s">
        <v>443</v>
      </c>
      <c r="C6356" t="s">
        <v>17</v>
      </c>
      <c r="D6356">
        <v>2013</v>
      </c>
      <c r="E6356" t="s">
        <v>18214</v>
      </c>
      <c r="F6356">
        <v>6.7</v>
      </c>
      <c r="G6356">
        <v>88000</v>
      </c>
      <c r="H6356" t="s">
        <v>6460</v>
      </c>
      <c r="I6356" t="s">
        <v>6460</v>
      </c>
      <c r="J6356" t="s">
        <v>7532</v>
      </c>
      <c r="K6356" t="s">
        <v>3770</v>
      </c>
      <c r="L6356">
        <f>20500000</f>
        <v>20500000</v>
      </c>
      <c r="M6356">
        <v>4934725</v>
      </c>
      <c r="N6356" t="s">
        <v>10311</v>
      </c>
      <c r="O6356">
        <v>124</v>
      </c>
      <c r="P6356" t="str">
        <f>IF(Table1[[#This Row],[score]]&gt;=8.5,"High",IF(Table1[[#This Row],[score]]&gt;=7,"Medium","Low"))</f>
        <v>Low</v>
      </c>
      <c r="Q6356" s="5">
        <f>Table1[[#This Row],[gross]]-Table1[[#This Row],[budget]]</f>
        <v>-15565275</v>
      </c>
      <c r="R6356" s="5" t="str">
        <f>IF(Table1[[#This Row],[Profit]]&gt;0,"Profit","Loss")</f>
        <v>Loss</v>
      </c>
      <c r="S6356" s="6" t="str">
        <f>FLOOR(Table1[[#This Row],[year]]-1900,10)+1900 &amp; "-" &amp; FLOOR(Table1[[#This Row],[year]]-1890,10)+1900</f>
        <v>2010-2020</v>
      </c>
      <c r="T6356" s="14" t="s">
        <v>21835</v>
      </c>
      <c r="AB6356" s="14"/>
    </row>
    <row r="6357" spans="1:28" hidden="1" x14ac:dyDescent="0.3">
      <c r="A6357" t="s">
        <v>18309</v>
      </c>
      <c r="B6357" t="s">
        <v>1974</v>
      </c>
      <c r="C6357" t="s">
        <v>41</v>
      </c>
      <c r="D6357">
        <v>2013</v>
      </c>
      <c r="E6357" t="s">
        <v>18310</v>
      </c>
      <c r="F6357">
        <v>7</v>
      </c>
      <c r="G6357">
        <v>16000</v>
      </c>
      <c r="H6357" t="s">
        <v>10258</v>
      </c>
      <c r="I6357" t="s">
        <v>18311</v>
      </c>
      <c r="J6357" t="s">
        <v>17568</v>
      </c>
      <c r="K6357" t="s">
        <v>195</v>
      </c>
      <c r="L6357">
        <v>12700000</v>
      </c>
      <c r="M6357">
        <v>4292517</v>
      </c>
      <c r="N6357" t="s">
        <v>5448</v>
      </c>
      <c r="O6357">
        <v>113</v>
      </c>
      <c r="P6357" t="str">
        <f>IF(Table1[[#This Row],[score]]&gt;=8.5,"High",IF(Table1[[#This Row],[score]]&gt;=7,"Medium","Low"))</f>
        <v>Medium</v>
      </c>
      <c r="Q6357" s="5">
        <f>Table1[[#This Row],[gross]]-Table1[[#This Row],[budget]]</f>
        <v>-8407483</v>
      </c>
      <c r="R6357" s="5" t="str">
        <f>IF(Table1[[#This Row],[Profit]]&gt;0,"Profit","Loss")</f>
        <v>Loss</v>
      </c>
      <c r="S6357" s="6" t="str">
        <f>FLOOR(Table1[[#This Row],[year]]-1900,10)+1900 &amp; "-" &amp; FLOOR(Table1[[#This Row],[year]]-1890,10)+1900</f>
        <v>2010-2020</v>
      </c>
      <c r="T6357" s="14" t="s">
        <v>21843</v>
      </c>
      <c r="AB6357" s="14"/>
    </row>
    <row r="6358" spans="1:28" hidden="1" x14ac:dyDescent="0.3">
      <c r="A6358" t="s">
        <v>18247</v>
      </c>
      <c r="B6358" t="s">
        <v>16</v>
      </c>
      <c r="C6358" t="s">
        <v>41</v>
      </c>
      <c r="D6358">
        <v>2013</v>
      </c>
      <c r="E6358" t="s">
        <v>18137</v>
      </c>
      <c r="F6358">
        <v>5.8</v>
      </c>
      <c r="G6358">
        <v>38000</v>
      </c>
      <c r="H6358" t="s">
        <v>18248</v>
      </c>
      <c r="I6358" t="s">
        <v>18248</v>
      </c>
      <c r="J6358" t="s">
        <v>17642</v>
      </c>
      <c r="K6358" t="s">
        <v>30</v>
      </c>
      <c r="L6358">
        <v>1500000</v>
      </c>
      <c r="M6358">
        <v>3909596</v>
      </c>
      <c r="N6358" t="s">
        <v>9054</v>
      </c>
      <c r="O6358">
        <v>104</v>
      </c>
      <c r="P6358" t="str">
        <f>IF(Table1[[#This Row],[score]]&gt;=8.5,"High",IF(Table1[[#This Row],[score]]&gt;=7,"Medium","Low"))</f>
        <v>Low</v>
      </c>
      <c r="Q6358" s="5">
        <f>Table1[[#This Row],[gross]]-Table1[[#This Row],[budget]]</f>
        <v>2409596</v>
      </c>
      <c r="R6358" s="5" t="str">
        <f>IF(Table1[[#This Row],[Profit]]&gt;0,"Profit","Loss")</f>
        <v>Profit</v>
      </c>
      <c r="S6358" s="6" t="str">
        <f>FLOOR(Table1[[#This Row],[year]]-1900,10)+1900 &amp; "-" &amp; FLOOR(Table1[[#This Row],[year]]-1890,10)+1900</f>
        <v>2010-2020</v>
      </c>
      <c r="T6358" s="14" t="s">
        <v>21835</v>
      </c>
      <c r="AB6358" s="14"/>
    </row>
    <row r="6359" spans="1:28" hidden="1" x14ac:dyDescent="0.3">
      <c r="A6359" t="s">
        <v>18278</v>
      </c>
      <c r="B6359" t="s">
        <v>16</v>
      </c>
      <c r="C6359" t="s">
        <v>41</v>
      </c>
      <c r="D6359">
        <v>2013</v>
      </c>
      <c r="E6359" t="s">
        <v>18279</v>
      </c>
      <c r="F6359">
        <v>6.5</v>
      </c>
      <c r="G6359">
        <v>80000</v>
      </c>
      <c r="H6359" t="s">
        <v>12964</v>
      </c>
      <c r="I6359" t="s">
        <v>18280</v>
      </c>
      <c r="J6359" t="s">
        <v>11693</v>
      </c>
      <c r="K6359" t="s">
        <v>30</v>
      </c>
      <c r="L6359">
        <f>20500000</f>
        <v>20500000</v>
      </c>
      <c r="M6359">
        <v>3875442</v>
      </c>
      <c r="N6359" t="s">
        <v>18046</v>
      </c>
      <c r="O6359">
        <v>120</v>
      </c>
      <c r="P6359" t="str">
        <f>IF(Table1[[#This Row],[score]]&gt;=8.5,"High",IF(Table1[[#This Row],[score]]&gt;=7,"Medium","Low"))</f>
        <v>Low</v>
      </c>
      <c r="Q6359" s="5">
        <f>Table1[[#This Row],[gross]]-Table1[[#This Row],[budget]]</f>
        <v>-16624558</v>
      </c>
      <c r="R6359" s="5" t="str">
        <f>IF(Table1[[#This Row],[Profit]]&gt;0,"Profit","Loss")</f>
        <v>Loss</v>
      </c>
      <c r="S6359" s="6" t="str">
        <f>FLOOR(Table1[[#This Row],[year]]-1900,10)+1900 &amp; "-" &amp; FLOOR(Table1[[#This Row],[year]]-1890,10)+1900</f>
        <v>2010-2020</v>
      </c>
      <c r="T6359" s="14" t="s">
        <v>21835</v>
      </c>
      <c r="AB6359" s="14"/>
    </row>
    <row r="6360" spans="1:28" hidden="1" x14ac:dyDescent="0.3">
      <c r="A6360" t="s">
        <v>18152</v>
      </c>
      <c r="B6360" t="s">
        <v>16</v>
      </c>
      <c r="C6360" t="s">
        <v>17</v>
      </c>
      <c r="D6360">
        <v>2013</v>
      </c>
      <c r="E6360" t="s">
        <v>18153</v>
      </c>
      <c r="F6360">
        <v>6.9</v>
      </c>
      <c r="G6360">
        <v>175000</v>
      </c>
      <c r="H6360" t="s">
        <v>11594</v>
      </c>
      <c r="I6360" t="s">
        <v>15729</v>
      </c>
      <c r="J6360" t="s">
        <v>10701</v>
      </c>
      <c r="K6360" t="s">
        <v>195</v>
      </c>
      <c r="L6360">
        <f>20500000</f>
        <v>20500000</v>
      </c>
      <c r="M6360">
        <v>3468224</v>
      </c>
      <c r="N6360" t="s">
        <v>15197</v>
      </c>
      <c r="O6360">
        <v>91</v>
      </c>
      <c r="P6360" t="str">
        <f>IF(Table1[[#This Row],[score]]&gt;=8.5,"High",IF(Table1[[#This Row],[score]]&gt;=7,"Medium","Low"))</f>
        <v>Low</v>
      </c>
      <c r="Q6360" s="5">
        <f>Table1[[#This Row],[gross]]-Table1[[#This Row],[budget]]</f>
        <v>-17031776</v>
      </c>
      <c r="R6360" s="5" t="str">
        <f>IF(Table1[[#This Row],[Profit]]&gt;0,"Profit","Loss")</f>
        <v>Loss</v>
      </c>
      <c r="S6360" s="6" t="str">
        <f>FLOOR(Table1[[#This Row],[year]]-1900,10)+1900 &amp; "-" &amp; FLOOR(Table1[[#This Row],[year]]-1890,10)+1900</f>
        <v>2010-2020</v>
      </c>
      <c r="T6360" s="14" t="s">
        <v>21835</v>
      </c>
      <c r="AB6360" s="14"/>
    </row>
    <row r="6361" spans="1:28" hidden="1" x14ac:dyDescent="0.3">
      <c r="A6361" t="s">
        <v>18530</v>
      </c>
      <c r="B6361" t="s">
        <v>16</v>
      </c>
      <c r="C6361" t="s">
        <v>41</v>
      </c>
      <c r="D6361">
        <v>2013</v>
      </c>
      <c r="E6361" t="s">
        <v>18531</v>
      </c>
      <c r="F6361">
        <v>6.7</v>
      </c>
      <c r="G6361">
        <v>31000</v>
      </c>
      <c r="H6361" t="s">
        <v>18532</v>
      </c>
      <c r="I6361" t="s">
        <v>18532</v>
      </c>
      <c r="J6361" t="s">
        <v>18532</v>
      </c>
      <c r="K6361" t="s">
        <v>30</v>
      </c>
      <c r="L6361">
        <f>20500000</f>
        <v>20500000</v>
      </c>
      <c r="M6361">
        <v>3114953</v>
      </c>
      <c r="N6361" t="s">
        <v>18533</v>
      </c>
      <c r="O6361">
        <v>93</v>
      </c>
      <c r="P6361" t="str">
        <f>IF(Table1[[#This Row],[score]]&gt;=8.5,"High",IF(Table1[[#This Row],[score]]&gt;=7,"Medium","Low"))</f>
        <v>Low</v>
      </c>
      <c r="Q6361" s="5">
        <f>Table1[[#This Row],[gross]]-Table1[[#This Row],[budget]]</f>
        <v>-17385047</v>
      </c>
      <c r="R6361" s="5" t="str">
        <f>IF(Table1[[#This Row],[Profit]]&gt;0,"Profit","Loss")</f>
        <v>Loss</v>
      </c>
      <c r="S6361" s="6" t="str">
        <f>FLOOR(Table1[[#This Row],[year]]-1900,10)+1900 &amp; "-" &amp; FLOOR(Table1[[#This Row],[year]]-1890,10)+1900</f>
        <v>2010-2020</v>
      </c>
      <c r="T6361" s="14" t="s">
        <v>21844</v>
      </c>
      <c r="AB6361" s="14"/>
    </row>
    <row r="6362" spans="1:28" hidden="1" x14ac:dyDescent="0.3">
      <c r="A6362" t="s">
        <v>18448</v>
      </c>
      <c r="B6362" t="s">
        <v>443</v>
      </c>
      <c r="C6362" t="s">
        <v>104</v>
      </c>
      <c r="D6362">
        <v>2013</v>
      </c>
      <c r="E6362" t="s">
        <v>18449</v>
      </c>
      <c r="F6362">
        <v>7.4</v>
      </c>
      <c r="G6362">
        <v>44000</v>
      </c>
      <c r="H6362" t="s">
        <v>13097</v>
      </c>
      <c r="I6362" t="s">
        <v>18450</v>
      </c>
      <c r="J6362" t="s">
        <v>18451</v>
      </c>
      <c r="K6362" t="s">
        <v>22</v>
      </c>
      <c r="L6362">
        <f>20500000</f>
        <v>20500000</v>
      </c>
      <c r="M6362">
        <v>3025189</v>
      </c>
      <c r="N6362" t="s">
        <v>15628</v>
      </c>
      <c r="O6362">
        <v>106</v>
      </c>
      <c r="P6362" t="str">
        <f>IF(Table1[[#This Row],[score]]&gt;=8.5,"High",IF(Table1[[#This Row],[score]]&gt;=7,"Medium","Low"))</f>
        <v>Medium</v>
      </c>
      <c r="Q6362" s="5">
        <f>Table1[[#This Row],[gross]]-Table1[[#This Row],[budget]]</f>
        <v>-17474811</v>
      </c>
      <c r="R6362" s="5" t="str">
        <f>IF(Table1[[#This Row],[Profit]]&gt;0,"Profit","Loss")</f>
        <v>Loss</v>
      </c>
      <c r="S6362" s="6" t="str">
        <f>FLOOR(Table1[[#This Row],[year]]-1900,10)+1900 &amp; "-" &amp; FLOOR(Table1[[#This Row],[year]]-1890,10)+1900</f>
        <v>2010-2020</v>
      </c>
      <c r="T6362" s="14" t="s">
        <v>21835</v>
      </c>
      <c r="AB6362" s="14"/>
    </row>
    <row r="6363" spans="1:28" hidden="1" x14ac:dyDescent="0.3">
      <c r="A6363" t="s">
        <v>18457</v>
      </c>
      <c r="B6363" t="s">
        <v>1974</v>
      </c>
      <c r="C6363" t="s">
        <v>17</v>
      </c>
      <c r="D6363">
        <v>2013</v>
      </c>
      <c r="E6363" t="s">
        <v>18458</v>
      </c>
      <c r="F6363">
        <v>5.8</v>
      </c>
      <c r="G6363">
        <v>11000</v>
      </c>
      <c r="H6363" t="s">
        <v>8813</v>
      </c>
      <c r="I6363" t="s">
        <v>18459</v>
      </c>
      <c r="J6363" t="s">
        <v>18460</v>
      </c>
      <c r="K6363" t="s">
        <v>22</v>
      </c>
      <c r="L6363">
        <f>20500000</f>
        <v>20500000</v>
      </c>
      <c r="M6363">
        <v>2966268</v>
      </c>
      <c r="N6363" t="s">
        <v>18461</v>
      </c>
      <c r="O6363">
        <v>118</v>
      </c>
      <c r="P6363" t="str">
        <f>IF(Table1[[#This Row],[score]]&gt;=8.5,"High",IF(Table1[[#This Row],[score]]&gt;=7,"Medium","Low"))</f>
        <v>Low</v>
      </c>
      <c r="Q6363" s="5">
        <f>Table1[[#This Row],[gross]]-Table1[[#This Row],[budget]]</f>
        <v>-17533732</v>
      </c>
      <c r="R6363" s="5" t="str">
        <f>IF(Table1[[#This Row],[Profit]]&gt;0,"Profit","Loss")</f>
        <v>Loss</v>
      </c>
      <c r="S6363" s="6" t="str">
        <f>FLOOR(Table1[[#This Row],[year]]-1900,10)+1900 &amp; "-" &amp; FLOOR(Table1[[#This Row],[year]]-1890,10)+1900</f>
        <v>2010-2020</v>
      </c>
      <c r="T6363" s="14" t="s">
        <v>21835</v>
      </c>
      <c r="AB6363" s="14"/>
    </row>
    <row r="6364" spans="1:28" hidden="1" x14ac:dyDescent="0.3">
      <c r="A6364" t="s">
        <v>18542</v>
      </c>
      <c r="B6364" t="s">
        <v>1974</v>
      </c>
      <c r="C6364" t="s">
        <v>104</v>
      </c>
      <c r="D6364">
        <v>2013</v>
      </c>
      <c r="E6364" t="s">
        <v>18272</v>
      </c>
      <c r="F6364">
        <v>6.8</v>
      </c>
      <c r="G6364">
        <v>49000</v>
      </c>
      <c r="H6364" t="s">
        <v>17348</v>
      </c>
      <c r="I6364" t="s">
        <v>17348</v>
      </c>
      <c r="J6364" t="s">
        <v>17276</v>
      </c>
      <c r="K6364" t="s">
        <v>22</v>
      </c>
      <c r="L6364">
        <v>6500000</v>
      </c>
      <c r="M6364">
        <v>2891812</v>
      </c>
      <c r="N6364" t="s">
        <v>18543</v>
      </c>
      <c r="O6364">
        <v>116</v>
      </c>
      <c r="P6364" t="str">
        <f>IF(Table1[[#This Row],[score]]&gt;=8.5,"High",IF(Table1[[#This Row],[score]]&gt;=7,"Medium","Low"))</f>
        <v>Low</v>
      </c>
      <c r="Q6364" s="5">
        <f>Table1[[#This Row],[gross]]-Table1[[#This Row],[budget]]</f>
        <v>-3608188</v>
      </c>
      <c r="R6364" s="5" t="str">
        <f>IF(Table1[[#This Row],[Profit]]&gt;0,"Profit","Loss")</f>
        <v>Loss</v>
      </c>
      <c r="S6364" s="6" t="str">
        <f>FLOOR(Table1[[#This Row],[year]]-1900,10)+1900 &amp; "-" &amp; FLOOR(Table1[[#This Row],[year]]-1890,10)+1900</f>
        <v>2010-2020</v>
      </c>
      <c r="T6364" s="14" t="s">
        <v>21844</v>
      </c>
      <c r="AB6364" s="14"/>
    </row>
    <row r="6365" spans="1:28" hidden="1" x14ac:dyDescent="0.3">
      <c r="A6365" t="s">
        <v>18397</v>
      </c>
      <c r="B6365" t="s">
        <v>16</v>
      </c>
      <c r="C6365" t="s">
        <v>17</v>
      </c>
      <c r="D6365">
        <v>2013</v>
      </c>
      <c r="E6365" t="s">
        <v>18398</v>
      </c>
      <c r="F6365">
        <v>6.3</v>
      </c>
      <c r="G6365">
        <v>27000</v>
      </c>
      <c r="H6365" t="s">
        <v>13371</v>
      </c>
      <c r="I6365" t="s">
        <v>13371</v>
      </c>
      <c r="J6365" t="s">
        <v>5655</v>
      </c>
      <c r="K6365" t="s">
        <v>6876</v>
      </c>
      <c r="L6365">
        <v>28000000</v>
      </c>
      <c r="M6365">
        <v>2624761</v>
      </c>
      <c r="N6365" t="s">
        <v>17272</v>
      </c>
      <c r="O6365">
        <v>137</v>
      </c>
      <c r="P6365" t="str">
        <f>IF(Table1[[#This Row],[score]]&gt;=8.5,"High",IF(Table1[[#This Row],[score]]&gt;=7,"Medium","Low"))</f>
        <v>Low</v>
      </c>
      <c r="Q6365" s="5">
        <f>Table1[[#This Row],[gross]]-Table1[[#This Row],[budget]]</f>
        <v>-25375239</v>
      </c>
      <c r="R6365" s="5" t="str">
        <f>IF(Table1[[#This Row],[Profit]]&gt;0,"Profit","Loss")</f>
        <v>Loss</v>
      </c>
      <c r="S6365" s="6" t="str">
        <f>FLOOR(Table1[[#This Row],[year]]-1900,10)+1900 &amp; "-" &amp; FLOOR(Table1[[#This Row],[year]]-1890,10)+1900</f>
        <v>2010-2020</v>
      </c>
      <c r="T6365" s="14" t="s">
        <v>21844</v>
      </c>
      <c r="AB6365" s="14"/>
    </row>
    <row r="6366" spans="1:28" hidden="1" x14ac:dyDescent="0.3">
      <c r="A6366" t="s">
        <v>18290</v>
      </c>
      <c r="B6366" t="s">
        <v>16</v>
      </c>
      <c r="C6366" t="s">
        <v>34</v>
      </c>
      <c r="D6366">
        <v>2013</v>
      </c>
      <c r="E6366" t="s">
        <v>18291</v>
      </c>
      <c r="F6366">
        <v>6.5</v>
      </c>
      <c r="G6366">
        <v>19000</v>
      </c>
      <c r="H6366" t="s">
        <v>13137</v>
      </c>
      <c r="I6366" t="s">
        <v>13137</v>
      </c>
      <c r="J6366" t="s">
        <v>10230</v>
      </c>
      <c r="K6366" t="s">
        <v>448</v>
      </c>
      <c r="L6366">
        <v>25500000</v>
      </c>
      <c r="M6366">
        <v>2566435</v>
      </c>
      <c r="N6366" t="s">
        <v>14586</v>
      </c>
      <c r="O6366">
        <v>127</v>
      </c>
      <c r="P6366" t="str">
        <f>IF(Table1[[#This Row],[score]]&gt;=8.5,"High",IF(Table1[[#This Row],[score]]&gt;=7,"Medium","Low"))</f>
        <v>Low</v>
      </c>
      <c r="Q6366" s="5">
        <f>Table1[[#This Row],[gross]]-Table1[[#This Row],[budget]]</f>
        <v>-22933565</v>
      </c>
      <c r="R6366" s="5" t="str">
        <f>IF(Table1[[#This Row],[Profit]]&gt;0,"Profit","Loss")</f>
        <v>Loss</v>
      </c>
      <c r="S6366" s="6" t="str">
        <f>FLOOR(Table1[[#This Row],[year]]-1900,10)+1900 &amp; "-" &amp; FLOOR(Table1[[#This Row],[year]]-1890,10)+1900</f>
        <v>2010-2020</v>
      </c>
      <c r="T6366" s="14" t="s">
        <v>21842</v>
      </c>
      <c r="AB6366" s="14"/>
    </row>
    <row r="6367" spans="1:28" hidden="1" x14ac:dyDescent="0.3">
      <c r="A6367" t="s">
        <v>18340</v>
      </c>
      <c r="B6367" t="s">
        <v>16</v>
      </c>
      <c r="C6367" t="s">
        <v>104</v>
      </c>
      <c r="D6367">
        <v>2013</v>
      </c>
      <c r="E6367" t="s">
        <v>18228</v>
      </c>
      <c r="F6367">
        <v>6.9</v>
      </c>
      <c r="G6367">
        <v>46000</v>
      </c>
      <c r="H6367" t="s">
        <v>13216</v>
      </c>
      <c r="I6367" t="s">
        <v>18341</v>
      </c>
      <c r="J6367" t="s">
        <v>1519</v>
      </c>
      <c r="K6367" t="s">
        <v>30</v>
      </c>
      <c r="L6367">
        <v>4000000</v>
      </c>
      <c r="M6367">
        <v>2431443</v>
      </c>
      <c r="N6367" t="s">
        <v>18100</v>
      </c>
      <c r="O6367">
        <v>117</v>
      </c>
      <c r="P6367" t="str">
        <f>IF(Table1[[#This Row],[score]]&gt;=8.5,"High",IF(Table1[[#This Row],[score]]&gt;=7,"Medium","Low"))</f>
        <v>Low</v>
      </c>
      <c r="Q6367" s="5">
        <f>Table1[[#This Row],[gross]]-Table1[[#This Row],[budget]]</f>
        <v>-1568557</v>
      </c>
      <c r="R6367" s="5" t="str">
        <f>IF(Table1[[#This Row],[Profit]]&gt;0,"Profit","Loss")</f>
        <v>Loss</v>
      </c>
      <c r="S6367" s="6" t="str">
        <f>FLOOR(Table1[[#This Row],[year]]-1900,10)+1900 &amp; "-" &amp; FLOOR(Table1[[#This Row],[year]]-1890,10)+1900</f>
        <v>2010-2020</v>
      </c>
      <c r="T6367" s="14" t="s">
        <v>21835</v>
      </c>
      <c r="AB6367" s="14"/>
    </row>
    <row r="6368" spans="1:28" hidden="1" x14ac:dyDescent="0.3">
      <c r="A6368" t="s">
        <v>18407</v>
      </c>
      <c r="B6368" t="s">
        <v>1974</v>
      </c>
      <c r="C6368" t="s">
        <v>41</v>
      </c>
      <c r="D6368">
        <v>2013</v>
      </c>
      <c r="E6368" t="s">
        <v>18408</v>
      </c>
      <c r="F6368">
        <v>6.3</v>
      </c>
      <c r="G6368">
        <v>20000</v>
      </c>
      <c r="H6368" t="s">
        <v>18409</v>
      </c>
      <c r="I6368" t="s">
        <v>18409</v>
      </c>
      <c r="J6368" t="s">
        <v>15136</v>
      </c>
      <c r="K6368" t="s">
        <v>22</v>
      </c>
      <c r="L6368">
        <f>20500000</f>
        <v>20500000</v>
      </c>
      <c r="M6368">
        <v>2313509</v>
      </c>
      <c r="N6368" t="s">
        <v>18410</v>
      </c>
      <c r="O6368">
        <v>97</v>
      </c>
      <c r="P6368" t="str">
        <f>IF(Table1[[#This Row],[score]]&gt;=8.5,"High",IF(Table1[[#This Row],[score]]&gt;=7,"Medium","Low"))</f>
        <v>Low</v>
      </c>
      <c r="Q6368" s="5">
        <f>Table1[[#This Row],[gross]]-Table1[[#This Row],[budget]]</f>
        <v>-18186491</v>
      </c>
      <c r="R6368" s="5" t="str">
        <f>IF(Table1[[#This Row],[Profit]]&gt;0,"Profit","Loss")</f>
        <v>Loss</v>
      </c>
      <c r="S6368" s="6" t="str">
        <f>FLOOR(Table1[[#This Row],[year]]-1900,10)+1900 &amp; "-" &amp; FLOOR(Table1[[#This Row],[year]]-1890,10)+1900</f>
        <v>2010-2020</v>
      </c>
      <c r="T6368" s="14" t="s">
        <v>21844</v>
      </c>
      <c r="AB6368" s="14"/>
    </row>
    <row r="6369" spans="1:28" hidden="1" x14ac:dyDescent="0.3">
      <c r="A6369" t="s">
        <v>18413</v>
      </c>
      <c r="B6369" t="s">
        <v>16</v>
      </c>
      <c r="C6369" t="s">
        <v>63</v>
      </c>
      <c r="D6369">
        <v>2013</v>
      </c>
      <c r="E6369" t="s">
        <v>18414</v>
      </c>
      <c r="F6369">
        <v>6.5</v>
      </c>
      <c r="G6369">
        <v>36000</v>
      </c>
      <c r="H6369" t="s">
        <v>18415</v>
      </c>
      <c r="I6369" t="s">
        <v>18416</v>
      </c>
      <c r="J6369" t="s">
        <v>11693</v>
      </c>
      <c r="K6369" t="s">
        <v>30</v>
      </c>
      <c r="L6369">
        <f>20500000</f>
        <v>20500000</v>
      </c>
      <c r="M6369">
        <v>1877924</v>
      </c>
      <c r="N6369" t="s">
        <v>11928</v>
      </c>
      <c r="O6369">
        <v>104</v>
      </c>
      <c r="P6369" t="str">
        <f>IF(Table1[[#This Row],[score]]&gt;=8.5,"High",IF(Table1[[#This Row],[score]]&gt;=7,"Medium","Low"))</f>
        <v>Low</v>
      </c>
      <c r="Q6369" s="5">
        <f>Table1[[#This Row],[gross]]-Table1[[#This Row],[budget]]</f>
        <v>-18622076</v>
      </c>
      <c r="R6369" s="5" t="str">
        <f>IF(Table1[[#This Row],[Profit]]&gt;0,"Profit","Loss")</f>
        <v>Loss</v>
      </c>
      <c r="S6369" s="6" t="str">
        <f>FLOOR(Table1[[#This Row],[year]]-1900,10)+1900 &amp; "-" &amp; FLOOR(Table1[[#This Row],[year]]-1890,10)+1900</f>
        <v>2010-2020</v>
      </c>
      <c r="T6369" s="14" t="s">
        <v>21888</v>
      </c>
      <c r="AB6369" s="14"/>
    </row>
    <row r="6370" spans="1:28" hidden="1" x14ac:dyDescent="0.3">
      <c r="A6370" t="s">
        <v>18468</v>
      </c>
      <c r="B6370" t="s">
        <v>16</v>
      </c>
      <c r="C6370" t="s">
        <v>41</v>
      </c>
      <c r="D6370">
        <v>2013</v>
      </c>
      <c r="E6370" t="s">
        <v>18469</v>
      </c>
      <c r="F6370">
        <v>6.5</v>
      </c>
      <c r="G6370">
        <v>48000</v>
      </c>
      <c r="H6370" t="s">
        <v>16721</v>
      </c>
      <c r="I6370" t="s">
        <v>18470</v>
      </c>
      <c r="J6370" t="s">
        <v>15943</v>
      </c>
      <c r="K6370" t="s">
        <v>22</v>
      </c>
      <c r="L6370">
        <f>20500000</f>
        <v>20500000</v>
      </c>
      <c r="M6370">
        <v>1662515</v>
      </c>
      <c r="N6370" t="s">
        <v>18471</v>
      </c>
      <c r="O6370">
        <v>93</v>
      </c>
      <c r="P6370" t="str">
        <f>IF(Table1[[#This Row],[score]]&gt;=8.5,"High",IF(Table1[[#This Row],[score]]&gt;=7,"Medium","Low"))</f>
        <v>Low</v>
      </c>
      <c r="Q6370" s="5">
        <f>Table1[[#This Row],[gross]]-Table1[[#This Row],[budget]]</f>
        <v>-18837485</v>
      </c>
      <c r="R6370" s="5" t="str">
        <f>IF(Table1[[#This Row],[Profit]]&gt;0,"Profit","Loss")</f>
        <v>Loss</v>
      </c>
      <c r="S6370" s="6" t="str">
        <f>FLOOR(Table1[[#This Row],[year]]-1900,10)+1900 &amp; "-" &amp; FLOOR(Table1[[#This Row],[year]]-1890,10)+1900</f>
        <v>2010-2020</v>
      </c>
      <c r="T6370" s="14" t="s">
        <v>21844</v>
      </c>
      <c r="AB6370" s="14"/>
    </row>
    <row r="6371" spans="1:28" hidden="1" x14ac:dyDescent="0.3">
      <c r="A6371" t="s">
        <v>18316</v>
      </c>
      <c r="B6371" t="s">
        <v>16</v>
      </c>
      <c r="C6371" t="s">
        <v>17</v>
      </c>
      <c r="D6371">
        <v>2013</v>
      </c>
      <c r="E6371" t="s">
        <v>17158</v>
      </c>
      <c r="F6371">
        <v>8</v>
      </c>
      <c r="G6371">
        <v>84000</v>
      </c>
      <c r="H6371" t="s">
        <v>18317</v>
      </c>
      <c r="I6371" t="s">
        <v>18317</v>
      </c>
      <c r="J6371" t="s">
        <v>18318</v>
      </c>
      <c r="K6371" t="s">
        <v>30</v>
      </c>
      <c r="L6371">
        <f>20500000</f>
        <v>20500000</v>
      </c>
      <c r="M6371">
        <v>1645164</v>
      </c>
      <c r="N6371" t="s">
        <v>16574</v>
      </c>
      <c r="O6371">
        <v>96</v>
      </c>
      <c r="P6371" t="str">
        <f>IF(Table1[[#This Row],[score]]&gt;=8.5,"High",IF(Table1[[#This Row],[score]]&gt;=7,"Medium","Low"))</f>
        <v>Medium</v>
      </c>
      <c r="Q6371" s="5">
        <f>Table1[[#This Row],[gross]]-Table1[[#This Row],[budget]]</f>
        <v>-18854836</v>
      </c>
      <c r="R6371" s="5" t="str">
        <f>IF(Table1[[#This Row],[Profit]]&gt;0,"Profit","Loss")</f>
        <v>Loss</v>
      </c>
      <c r="S6371" s="6" t="str">
        <f>FLOOR(Table1[[#This Row],[year]]-1900,10)+1900 &amp; "-" &amp; FLOOR(Table1[[#This Row],[year]]-1890,10)+1900</f>
        <v>2010-2020</v>
      </c>
      <c r="T6371" s="14" t="s">
        <v>21835</v>
      </c>
      <c r="AB6371" s="14"/>
    </row>
    <row r="6372" spans="1:28" hidden="1" x14ac:dyDescent="0.3">
      <c r="A6372" t="s">
        <v>18327</v>
      </c>
      <c r="B6372" t="s">
        <v>16</v>
      </c>
      <c r="C6372" t="s">
        <v>63</v>
      </c>
      <c r="D6372">
        <v>2013</v>
      </c>
      <c r="E6372" t="s">
        <v>18328</v>
      </c>
      <c r="F6372">
        <v>6.2</v>
      </c>
      <c r="G6372">
        <v>39000</v>
      </c>
      <c r="H6372" t="s">
        <v>18329</v>
      </c>
      <c r="I6372" t="s">
        <v>16825</v>
      </c>
      <c r="J6372" t="s">
        <v>16707</v>
      </c>
      <c r="K6372" t="s">
        <v>30</v>
      </c>
      <c r="L6372">
        <v>10000000</v>
      </c>
      <c r="M6372">
        <v>1585583</v>
      </c>
      <c r="N6372" t="s">
        <v>14828</v>
      </c>
      <c r="O6372">
        <v>93</v>
      </c>
      <c r="P6372" t="str">
        <f>IF(Table1[[#This Row],[score]]&gt;=8.5,"High",IF(Table1[[#This Row],[score]]&gt;=7,"Medium","Low"))</f>
        <v>Low</v>
      </c>
      <c r="Q6372" s="5">
        <f>Table1[[#This Row],[gross]]-Table1[[#This Row],[budget]]</f>
        <v>-8414417</v>
      </c>
      <c r="R6372" s="5" t="str">
        <f>IF(Table1[[#This Row],[Profit]]&gt;0,"Profit","Loss")</f>
        <v>Loss</v>
      </c>
      <c r="S6372" s="6" t="str">
        <f>FLOOR(Table1[[#This Row],[year]]-1900,10)+1900 &amp; "-" &amp; FLOOR(Table1[[#This Row],[year]]-1890,10)+1900</f>
        <v>2010-2020</v>
      </c>
      <c r="T6372" s="14" t="s">
        <v>21888</v>
      </c>
      <c r="AB6372" s="14"/>
    </row>
    <row r="6373" spans="1:28" hidden="1" x14ac:dyDescent="0.3">
      <c r="A6373" t="s">
        <v>18201</v>
      </c>
      <c r="B6373" t="s">
        <v>16</v>
      </c>
      <c r="C6373" t="s">
        <v>17</v>
      </c>
      <c r="D6373">
        <v>2013</v>
      </c>
      <c r="E6373" t="s">
        <v>18202</v>
      </c>
      <c r="F6373">
        <v>6.2</v>
      </c>
      <c r="G6373">
        <v>33000</v>
      </c>
      <c r="H6373" t="s">
        <v>13239</v>
      </c>
      <c r="I6373" t="s">
        <v>13239</v>
      </c>
      <c r="J6373" t="s">
        <v>11706</v>
      </c>
      <c r="K6373" t="s">
        <v>248</v>
      </c>
      <c r="L6373">
        <v>16000000</v>
      </c>
      <c r="M6373">
        <v>1575749</v>
      </c>
      <c r="N6373" t="s">
        <v>539</v>
      </c>
      <c r="O6373">
        <v>112</v>
      </c>
      <c r="P6373" t="str">
        <f>IF(Table1[[#This Row],[score]]&gt;=8.5,"High",IF(Table1[[#This Row],[score]]&gt;=7,"Medium","Low"))</f>
        <v>Low</v>
      </c>
      <c r="Q6373" s="5">
        <f>Table1[[#This Row],[gross]]-Table1[[#This Row],[budget]]</f>
        <v>-14424251</v>
      </c>
      <c r="R6373" s="5" t="str">
        <f>IF(Table1[[#This Row],[Profit]]&gt;0,"Profit","Loss")</f>
        <v>Loss</v>
      </c>
      <c r="S6373" s="6" t="str">
        <f>FLOOR(Table1[[#This Row],[year]]-1900,10)+1900 &amp; "-" &amp; FLOOR(Table1[[#This Row],[year]]-1890,10)+1900</f>
        <v>2010-2020</v>
      </c>
      <c r="T6373" s="14" t="s">
        <v>21842</v>
      </c>
      <c r="AB6373" s="14"/>
    </row>
    <row r="6374" spans="1:28" hidden="1" x14ac:dyDescent="0.3">
      <c r="A6374" t="s">
        <v>18370</v>
      </c>
      <c r="B6374" t="s">
        <v>16</v>
      </c>
      <c r="C6374" t="s">
        <v>25</v>
      </c>
      <c r="D6374">
        <v>2013</v>
      </c>
      <c r="E6374" t="s">
        <v>18371</v>
      </c>
      <c r="F6374">
        <v>7.1</v>
      </c>
      <c r="G6374">
        <v>79000</v>
      </c>
      <c r="H6374" t="s">
        <v>18372</v>
      </c>
      <c r="I6374" t="s">
        <v>18373</v>
      </c>
      <c r="J6374" t="s">
        <v>18374</v>
      </c>
      <c r="K6374" t="s">
        <v>30</v>
      </c>
      <c r="L6374">
        <f>20500000</f>
        <v>20500000</v>
      </c>
      <c r="M6374">
        <v>1501595</v>
      </c>
      <c r="N6374" t="s">
        <v>17367</v>
      </c>
      <c r="O6374">
        <v>95</v>
      </c>
      <c r="P6374" t="str">
        <f>IF(Table1[[#This Row],[score]]&gt;=8.5,"High",IF(Table1[[#This Row],[score]]&gt;=7,"Medium","Low"))</f>
        <v>Medium</v>
      </c>
      <c r="Q6374" s="5">
        <f>Table1[[#This Row],[gross]]-Table1[[#This Row],[budget]]</f>
        <v>-18998405</v>
      </c>
      <c r="R6374" s="5" t="str">
        <f>IF(Table1[[#This Row],[Profit]]&gt;0,"Profit","Loss")</f>
        <v>Loss</v>
      </c>
      <c r="S6374" s="6" t="str">
        <f>FLOOR(Table1[[#This Row],[year]]-1900,10)+1900 &amp; "-" &amp; FLOOR(Table1[[#This Row],[year]]-1890,10)+1900</f>
        <v>2010-2020</v>
      </c>
      <c r="T6374" s="14" t="s">
        <v>21844</v>
      </c>
      <c r="AB6374" s="14"/>
    </row>
    <row r="6375" spans="1:28" hidden="1" x14ac:dyDescent="0.3">
      <c r="A6375" t="s">
        <v>18385</v>
      </c>
      <c r="B6375" t="s">
        <v>16</v>
      </c>
      <c r="C6375" t="s">
        <v>41</v>
      </c>
      <c r="D6375">
        <v>2013</v>
      </c>
      <c r="E6375" t="s">
        <v>18386</v>
      </c>
      <c r="F6375">
        <v>6.1</v>
      </c>
      <c r="G6375">
        <v>46000</v>
      </c>
      <c r="H6375" t="s">
        <v>555</v>
      </c>
      <c r="I6375" t="s">
        <v>18387</v>
      </c>
      <c r="J6375" t="s">
        <v>18388</v>
      </c>
      <c r="K6375" t="s">
        <v>22</v>
      </c>
      <c r="L6375">
        <v>8500000</v>
      </c>
      <c r="M6375">
        <v>1486506</v>
      </c>
      <c r="N6375" t="s">
        <v>15454</v>
      </c>
      <c r="O6375">
        <v>107</v>
      </c>
      <c r="P6375" t="str">
        <f>IF(Table1[[#This Row],[score]]&gt;=8.5,"High",IF(Table1[[#This Row],[score]]&gt;=7,"Medium","Low"))</f>
        <v>Low</v>
      </c>
      <c r="Q6375" s="5">
        <f>Table1[[#This Row],[gross]]-Table1[[#This Row],[budget]]</f>
        <v>-7013494</v>
      </c>
      <c r="R6375" s="5" t="str">
        <f>IF(Table1[[#This Row],[Profit]]&gt;0,"Profit","Loss")</f>
        <v>Loss</v>
      </c>
      <c r="S6375" s="6" t="str">
        <f>FLOOR(Table1[[#This Row],[year]]-1900,10)+1900 &amp; "-" &amp; FLOOR(Table1[[#This Row],[year]]-1890,10)+1900</f>
        <v>2010-2020</v>
      </c>
      <c r="T6375" s="14" t="s">
        <v>21835</v>
      </c>
      <c r="AB6375" s="14"/>
    </row>
    <row r="6376" spans="1:28" hidden="1" x14ac:dyDescent="0.3">
      <c r="A6376" t="s">
        <v>18335</v>
      </c>
      <c r="B6376" t="s">
        <v>16</v>
      </c>
      <c r="C6376" t="s">
        <v>41</v>
      </c>
      <c r="D6376">
        <v>2013</v>
      </c>
      <c r="E6376" t="s">
        <v>18336</v>
      </c>
      <c r="F6376">
        <v>5.8</v>
      </c>
      <c r="G6376">
        <v>18000</v>
      </c>
      <c r="H6376" t="s">
        <v>18337</v>
      </c>
      <c r="I6376" t="s">
        <v>18337</v>
      </c>
      <c r="J6376" t="s">
        <v>9683</v>
      </c>
      <c r="K6376" t="s">
        <v>30</v>
      </c>
      <c r="L6376">
        <v>12000000</v>
      </c>
      <c r="M6376">
        <v>1456675</v>
      </c>
      <c r="N6376" t="s">
        <v>18338</v>
      </c>
      <c r="O6376">
        <v>98</v>
      </c>
      <c r="P6376" t="str">
        <f>IF(Table1[[#This Row],[score]]&gt;=8.5,"High",IF(Table1[[#This Row],[score]]&gt;=7,"Medium","Low"))</f>
        <v>Low</v>
      </c>
      <c r="Q6376" s="5">
        <f>Table1[[#This Row],[gross]]-Table1[[#This Row],[budget]]</f>
        <v>-10543325</v>
      </c>
      <c r="R6376" s="5" t="str">
        <f>IF(Table1[[#This Row],[Profit]]&gt;0,"Profit","Loss")</f>
        <v>Loss</v>
      </c>
      <c r="S6376" s="6" t="str">
        <f>FLOOR(Table1[[#This Row],[year]]-1900,10)+1900 &amp; "-" &amp; FLOOR(Table1[[#This Row],[year]]-1890,10)+1900</f>
        <v>2010-2020</v>
      </c>
      <c r="T6376" s="14" t="s">
        <v>21891</v>
      </c>
      <c r="AB6376" s="14"/>
    </row>
    <row r="6377" spans="1:28" hidden="1" x14ac:dyDescent="0.3">
      <c r="A6377" t="s">
        <v>18483</v>
      </c>
      <c r="B6377" t="s">
        <v>1974</v>
      </c>
      <c r="C6377" t="s">
        <v>17</v>
      </c>
      <c r="D6377">
        <v>2013</v>
      </c>
      <c r="E6377" t="s">
        <v>18484</v>
      </c>
      <c r="F6377">
        <v>6.4</v>
      </c>
      <c r="G6377">
        <v>15000</v>
      </c>
      <c r="H6377" t="s">
        <v>18485</v>
      </c>
      <c r="I6377" t="s">
        <v>18485</v>
      </c>
      <c r="J6377" t="s">
        <v>15687</v>
      </c>
      <c r="K6377" t="s">
        <v>30</v>
      </c>
      <c r="L6377">
        <v>10000000</v>
      </c>
      <c r="M6377">
        <v>1412181</v>
      </c>
      <c r="N6377" t="s">
        <v>17650</v>
      </c>
      <c r="O6377">
        <v>93</v>
      </c>
      <c r="P6377" t="str">
        <f>IF(Table1[[#This Row],[score]]&gt;=8.5,"High",IF(Table1[[#This Row],[score]]&gt;=7,"Medium","Low"))</f>
        <v>Low</v>
      </c>
      <c r="Q6377" s="5">
        <f>Table1[[#This Row],[gross]]-Table1[[#This Row],[budget]]</f>
        <v>-8587819</v>
      </c>
      <c r="R6377" s="5" t="str">
        <f>IF(Table1[[#This Row],[Profit]]&gt;0,"Profit","Loss")</f>
        <v>Loss</v>
      </c>
      <c r="S6377" s="6" t="str">
        <f>FLOOR(Table1[[#This Row],[year]]-1900,10)+1900 &amp; "-" &amp; FLOOR(Table1[[#This Row],[year]]-1890,10)+1900</f>
        <v>2010-2020</v>
      </c>
      <c r="T6377" s="14" t="s">
        <v>21842</v>
      </c>
      <c r="AB6377" s="14"/>
    </row>
    <row r="6378" spans="1:28" hidden="1" x14ac:dyDescent="0.3">
      <c r="A6378" t="s">
        <v>4404</v>
      </c>
      <c r="B6378" t="s">
        <v>16</v>
      </c>
      <c r="C6378" t="s">
        <v>17</v>
      </c>
      <c r="D6378">
        <v>2013</v>
      </c>
      <c r="E6378" t="s">
        <v>18392</v>
      </c>
      <c r="F6378">
        <v>6.5</v>
      </c>
      <c r="G6378">
        <v>22000</v>
      </c>
      <c r="H6378" t="s">
        <v>18393</v>
      </c>
      <c r="I6378" t="s">
        <v>18394</v>
      </c>
      <c r="J6378" t="s">
        <v>18395</v>
      </c>
      <c r="K6378" t="s">
        <v>1099</v>
      </c>
      <c r="L6378">
        <v>7000000</v>
      </c>
      <c r="M6378">
        <v>1257142</v>
      </c>
      <c r="N6378" t="s">
        <v>18396</v>
      </c>
      <c r="O6378">
        <v>99</v>
      </c>
      <c r="P6378" t="str">
        <f>IF(Table1[[#This Row],[score]]&gt;=8.5,"High",IF(Table1[[#This Row],[score]]&gt;=7,"Medium","Low"))</f>
        <v>Low</v>
      </c>
      <c r="Q6378" s="5">
        <f>Table1[[#This Row],[gross]]-Table1[[#This Row],[budget]]</f>
        <v>-5742858</v>
      </c>
      <c r="R6378" s="5" t="str">
        <f>IF(Table1[[#This Row],[Profit]]&gt;0,"Profit","Loss")</f>
        <v>Loss</v>
      </c>
      <c r="S6378" s="6" t="str">
        <f>FLOOR(Table1[[#This Row],[year]]-1900,10)+1900 &amp; "-" &amp; FLOOR(Table1[[#This Row],[year]]-1890,10)+1900</f>
        <v>2010-2020</v>
      </c>
      <c r="T6378" s="14" t="s">
        <v>21856</v>
      </c>
      <c r="AB6378" s="14"/>
    </row>
    <row r="6379" spans="1:28" hidden="1" x14ac:dyDescent="0.3">
      <c r="A6379" t="s">
        <v>18534</v>
      </c>
      <c r="B6379" t="s">
        <v>16</v>
      </c>
      <c r="C6379" t="s">
        <v>104</v>
      </c>
      <c r="D6379">
        <v>2013</v>
      </c>
      <c r="E6379" t="s">
        <v>18091</v>
      </c>
      <c r="F6379">
        <v>6.4</v>
      </c>
      <c r="G6379">
        <v>21000</v>
      </c>
      <c r="H6379" t="s">
        <v>18535</v>
      </c>
      <c r="I6379" t="s">
        <v>18535</v>
      </c>
      <c r="J6379" t="s">
        <v>16424</v>
      </c>
      <c r="K6379" t="s">
        <v>30</v>
      </c>
      <c r="L6379">
        <f>20500000</f>
        <v>20500000</v>
      </c>
      <c r="M6379">
        <v>1031243</v>
      </c>
      <c r="N6379" t="s">
        <v>18536</v>
      </c>
      <c r="O6379">
        <v>96</v>
      </c>
      <c r="P6379" t="str">
        <f>IF(Table1[[#This Row],[score]]&gt;=8.5,"High",IF(Table1[[#This Row],[score]]&gt;=7,"Medium","Low"))</f>
        <v>Low</v>
      </c>
      <c r="Q6379" s="5">
        <f>Table1[[#This Row],[gross]]-Table1[[#This Row],[budget]]</f>
        <v>-19468757</v>
      </c>
      <c r="R6379" s="5" t="str">
        <f>IF(Table1[[#This Row],[Profit]]&gt;0,"Profit","Loss")</f>
        <v>Loss</v>
      </c>
      <c r="S6379" s="6" t="str">
        <f>FLOOR(Table1[[#This Row],[year]]-1900,10)+1900 &amp; "-" &amp; FLOOR(Table1[[#This Row],[year]]-1890,10)+1900</f>
        <v>2010-2020</v>
      </c>
      <c r="T6379" s="14" t="s">
        <v>21835</v>
      </c>
      <c r="AB6379" s="14"/>
    </row>
    <row r="6380" spans="1:28" hidden="1" x14ac:dyDescent="0.3">
      <c r="A6380" t="s">
        <v>18358</v>
      </c>
      <c r="B6380" t="s">
        <v>16</v>
      </c>
      <c r="C6380" t="s">
        <v>104</v>
      </c>
      <c r="D6380">
        <v>2013</v>
      </c>
      <c r="E6380" t="s">
        <v>18359</v>
      </c>
      <c r="F6380">
        <v>7.1</v>
      </c>
      <c r="G6380">
        <v>69000</v>
      </c>
      <c r="H6380" t="s">
        <v>18360</v>
      </c>
      <c r="I6380" t="s">
        <v>18360</v>
      </c>
      <c r="J6380" t="s">
        <v>18361</v>
      </c>
      <c r="K6380" t="s">
        <v>30</v>
      </c>
      <c r="L6380">
        <v>420000</v>
      </c>
      <c r="M6380">
        <v>993313</v>
      </c>
      <c r="N6380" t="s">
        <v>18362</v>
      </c>
      <c r="O6380">
        <v>90</v>
      </c>
      <c r="P6380" t="str">
        <f>IF(Table1[[#This Row],[score]]&gt;=8.5,"High",IF(Table1[[#This Row],[score]]&gt;=7,"Medium","Low"))</f>
        <v>Medium</v>
      </c>
      <c r="Q6380" s="5">
        <f>Table1[[#This Row],[gross]]-Table1[[#This Row],[budget]]</f>
        <v>573313</v>
      </c>
      <c r="R6380" s="5" t="str">
        <f>IF(Table1[[#This Row],[Profit]]&gt;0,"Profit","Loss")</f>
        <v>Profit</v>
      </c>
      <c r="S6380" s="6" t="str">
        <f>FLOOR(Table1[[#This Row],[year]]-1900,10)+1900 &amp; "-" &amp; FLOOR(Table1[[#This Row],[year]]-1890,10)+1900</f>
        <v>2010-2020</v>
      </c>
      <c r="T6380" s="14" t="s">
        <v>21842</v>
      </c>
      <c r="AB6380" s="14"/>
    </row>
    <row r="6381" spans="1:28" hidden="1" x14ac:dyDescent="0.3">
      <c r="A6381" t="s">
        <v>18476</v>
      </c>
      <c r="B6381" t="s">
        <v>16</v>
      </c>
      <c r="C6381" t="s">
        <v>34</v>
      </c>
      <c r="D6381">
        <v>2013</v>
      </c>
      <c r="E6381" t="s">
        <v>18477</v>
      </c>
      <c r="F6381">
        <v>6.5</v>
      </c>
      <c r="G6381">
        <v>29000</v>
      </c>
      <c r="H6381" t="s">
        <v>14399</v>
      </c>
      <c r="I6381" t="s">
        <v>18478</v>
      </c>
      <c r="J6381" t="s">
        <v>15712</v>
      </c>
      <c r="K6381" t="s">
        <v>22</v>
      </c>
      <c r="L6381">
        <v>8000000</v>
      </c>
      <c r="M6381">
        <v>925762</v>
      </c>
      <c r="N6381" t="s">
        <v>15628</v>
      </c>
      <c r="O6381">
        <v>101</v>
      </c>
      <c r="P6381" t="str">
        <f>IF(Table1[[#This Row],[score]]&gt;=8.5,"High",IF(Table1[[#This Row],[score]]&gt;=7,"Medium","Low"))</f>
        <v>Low</v>
      </c>
      <c r="Q6381" s="5">
        <f>Table1[[#This Row],[gross]]-Table1[[#This Row],[budget]]</f>
        <v>-7074238</v>
      </c>
      <c r="R6381" s="5" t="str">
        <f>IF(Table1[[#This Row],[Profit]]&gt;0,"Profit","Loss")</f>
        <v>Loss</v>
      </c>
      <c r="S6381" s="6" t="str">
        <f>FLOOR(Table1[[#This Row],[year]]-1900,10)+1900 &amp; "-" &amp; FLOOR(Table1[[#This Row],[year]]-1890,10)+1900</f>
        <v>2010-2020</v>
      </c>
      <c r="T6381" s="14" t="s">
        <v>21844</v>
      </c>
      <c r="AB6381" s="14"/>
    </row>
    <row r="6382" spans="1:28" hidden="1" x14ac:dyDescent="0.3">
      <c r="A6382" t="s">
        <v>18426</v>
      </c>
      <c r="B6382" t="s">
        <v>16</v>
      </c>
      <c r="C6382" t="s">
        <v>17</v>
      </c>
      <c r="D6382">
        <v>2013</v>
      </c>
      <c r="E6382" t="s">
        <v>18427</v>
      </c>
      <c r="F6382">
        <v>6.2</v>
      </c>
      <c r="G6382">
        <v>28000</v>
      </c>
      <c r="H6382" t="s">
        <v>18428</v>
      </c>
      <c r="I6382" t="s">
        <v>18428</v>
      </c>
      <c r="J6382" t="s">
        <v>14510</v>
      </c>
      <c r="K6382" t="s">
        <v>30</v>
      </c>
      <c r="L6382">
        <f>20500000</f>
        <v>20500000</v>
      </c>
      <c r="M6382">
        <v>919591</v>
      </c>
      <c r="N6382" t="s">
        <v>6724</v>
      </c>
      <c r="O6382">
        <v>100</v>
      </c>
      <c r="P6382" t="str">
        <f>IF(Table1[[#This Row],[score]]&gt;=8.5,"High",IF(Table1[[#This Row],[score]]&gt;=7,"Medium","Low"))</f>
        <v>Low</v>
      </c>
      <c r="Q6382" s="5">
        <f>Table1[[#This Row],[gross]]-Table1[[#This Row],[budget]]</f>
        <v>-19580409</v>
      </c>
      <c r="R6382" s="5" t="str">
        <f>IF(Table1[[#This Row],[Profit]]&gt;0,"Profit","Loss")</f>
        <v>Loss</v>
      </c>
      <c r="S6382" s="6" t="str">
        <f>FLOOR(Table1[[#This Row],[year]]-1900,10)+1900 &amp; "-" &amp; FLOOR(Table1[[#This Row],[year]]-1890,10)+1900</f>
        <v>2010-2020</v>
      </c>
      <c r="T6382" s="14" t="s">
        <v>21835</v>
      </c>
      <c r="AB6382" s="14"/>
    </row>
    <row r="6383" spans="1:28" hidden="1" x14ac:dyDescent="0.3">
      <c r="A6383" t="s">
        <v>18502</v>
      </c>
      <c r="B6383" t="s">
        <v>16</v>
      </c>
      <c r="C6383" t="s">
        <v>52</v>
      </c>
      <c r="D6383">
        <v>2013</v>
      </c>
      <c r="E6383" t="s">
        <v>18503</v>
      </c>
      <c r="F6383">
        <v>6</v>
      </c>
      <c r="G6383">
        <v>37000</v>
      </c>
      <c r="H6383" t="s">
        <v>596</v>
      </c>
      <c r="I6383" t="s">
        <v>17160</v>
      </c>
      <c r="J6383" t="s">
        <v>18504</v>
      </c>
      <c r="K6383" t="s">
        <v>30</v>
      </c>
      <c r="L6383">
        <f>20500000</f>
        <v>20500000</v>
      </c>
      <c r="M6383">
        <v>805574</v>
      </c>
      <c r="N6383" t="s">
        <v>18505</v>
      </c>
      <c r="O6383">
        <v>96</v>
      </c>
      <c r="P6383" t="str">
        <f>IF(Table1[[#This Row],[score]]&gt;=8.5,"High",IF(Table1[[#This Row],[score]]&gt;=7,"Medium","Low"))</f>
        <v>Low</v>
      </c>
      <c r="Q6383" s="5">
        <f>Table1[[#This Row],[gross]]-Table1[[#This Row],[budget]]</f>
        <v>-19694426</v>
      </c>
      <c r="R6383" s="5" t="str">
        <f>IF(Table1[[#This Row],[Profit]]&gt;0,"Profit","Loss")</f>
        <v>Loss</v>
      </c>
      <c r="S6383" s="6" t="str">
        <f>FLOOR(Table1[[#This Row],[year]]-1900,10)+1900 &amp; "-" &amp; FLOOR(Table1[[#This Row],[year]]-1890,10)+1900</f>
        <v>2010-2020</v>
      </c>
      <c r="T6383" s="14" t="s">
        <v>21835</v>
      </c>
      <c r="AB6383" s="14"/>
    </row>
    <row r="6384" spans="1:28" hidden="1" x14ac:dyDescent="0.3">
      <c r="A6384" t="s">
        <v>18511</v>
      </c>
      <c r="B6384" t="s">
        <v>443</v>
      </c>
      <c r="C6384" t="s">
        <v>390</v>
      </c>
      <c r="D6384">
        <v>2013</v>
      </c>
      <c r="E6384" t="s">
        <v>18512</v>
      </c>
      <c r="F6384">
        <v>6.5</v>
      </c>
      <c r="G6384">
        <v>18000</v>
      </c>
      <c r="H6384" t="s">
        <v>15840</v>
      </c>
      <c r="I6384" t="s">
        <v>12437</v>
      </c>
      <c r="J6384" t="s">
        <v>9379</v>
      </c>
      <c r="K6384" t="s">
        <v>1924</v>
      </c>
      <c r="L6384">
        <f>20500000</f>
        <v>20500000</v>
      </c>
      <c r="M6384">
        <v>758754</v>
      </c>
      <c r="N6384" t="s">
        <v>15841</v>
      </c>
      <c r="O6384">
        <v>122</v>
      </c>
      <c r="P6384" t="str">
        <f>IF(Table1[[#This Row],[score]]&gt;=8.5,"High",IF(Table1[[#This Row],[score]]&gt;=7,"Medium","Low"))</f>
        <v>Low</v>
      </c>
      <c r="Q6384" s="5">
        <f>Table1[[#This Row],[gross]]-Table1[[#This Row],[budget]]</f>
        <v>-19741246</v>
      </c>
      <c r="R6384" s="5" t="str">
        <f>IF(Table1[[#This Row],[Profit]]&gt;0,"Profit","Loss")</f>
        <v>Loss</v>
      </c>
      <c r="S6384" s="6" t="str">
        <f>FLOOR(Table1[[#This Row],[year]]-1900,10)+1900 &amp; "-" &amp; FLOOR(Table1[[#This Row],[year]]-1890,10)+1900</f>
        <v>2010-2020</v>
      </c>
      <c r="T6384" s="14" t="s">
        <v>21835</v>
      </c>
      <c r="AB6384" s="14"/>
    </row>
    <row r="6385" spans="1:28" hidden="1" x14ac:dyDescent="0.3">
      <c r="A6385" t="s">
        <v>18312</v>
      </c>
      <c r="B6385" t="s">
        <v>16</v>
      </c>
      <c r="C6385" t="s">
        <v>52</v>
      </c>
      <c r="D6385">
        <v>2013</v>
      </c>
      <c r="E6385" t="s">
        <v>18313</v>
      </c>
      <c r="F6385">
        <v>5.7</v>
      </c>
      <c r="G6385">
        <v>28000</v>
      </c>
      <c r="H6385" t="s">
        <v>16480</v>
      </c>
      <c r="I6385" t="s">
        <v>18314</v>
      </c>
      <c r="J6385" t="s">
        <v>18315</v>
      </c>
      <c r="K6385" t="s">
        <v>30</v>
      </c>
      <c r="L6385">
        <f>20500000</f>
        <v>20500000</v>
      </c>
      <c r="M6385">
        <v>678604</v>
      </c>
      <c r="N6385" t="s">
        <v>3778</v>
      </c>
      <c r="O6385">
        <v>106</v>
      </c>
      <c r="P6385" t="str">
        <f>IF(Table1[[#This Row],[score]]&gt;=8.5,"High",IF(Table1[[#This Row],[score]]&gt;=7,"Medium","Low"))</f>
        <v>Low</v>
      </c>
      <c r="Q6385" s="5">
        <f>Table1[[#This Row],[gross]]-Table1[[#This Row],[budget]]</f>
        <v>-19821396</v>
      </c>
      <c r="R6385" s="5" t="str">
        <f>IF(Table1[[#This Row],[Profit]]&gt;0,"Profit","Loss")</f>
        <v>Loss</v>
      </c>
      <c r="S6385" s="6" t="str">
        <f>FLOOR(Table1[[#This Row],[year]]-1900,10)+1900 &amp; "-" &amp; FLOOR(Table1[[#This Row],[year]]-1890,10)+1900</f>
        <v>2010-2020</v>
      </c>
      <c r="T6385" s="14" t="s">
        <v>21892</v>
      </c>
      <c r="AB6385" s="14"/>
    </row>
    <row r="6386" spans="1:28" hidden="1" x14ac:dyDescent="0.3">
      <c r="A6386" t="s">
        <v>18490</v>
      </c>
      <c r="B6386" t="s">
        <v>16</v>
      </c>
      <c r="C6386" t="s">
        <v>104</v>
      </c>
      <c r="D6386">
        <v>2013</v>
      </c>
      <c r="E6386" t="s">
        <v>18491</v>
      </c>
      <c r="F6386">
        <v>6.1</v>
      </c>
      <c r="G6386">
        <v>8000</v>
      </c>
      <c r="H6386" t="s">
        <v>18492</v>
      </c>
      <c r="I6386" t="s">
        <v>16221</v>
      </c>
      <c r="J6386" t="s">
        <v>17136</v>
      </c>
      <c r="K6386" t="s">
        <v>18493</v>
      </c>
      <c r="L6386">
        <f>20500000</f>
        <v>20500000</v>
      </c>
      <c r="M6386">
        <v>652228</v>
      </c>
      <c r="N6386" t="s">
        <v>16106</v>
      </c>
      <c r="O6386">
        <v>107</v>
      </c>
      <c r="P6386" t="str">
        <f>IF(Table1[[#This Row],[score]]&gt;=8.5,"High",IF(Table1[[#This Row],[score]]&gt;=7,"Medium","Low"))</f>
        <v>Low</v>
      </c>
      <c r="Q6386" s="5">
        <f>Table1[[#This Row],[gross]]-Table1[[#This Row],[budget]]</f>
        <v>-19847772</v>
      </c>
      <c r="R6386" s="5" t="str">
        <f>IF(Table1[[#This Row],[Profit]]&gt;0,"Profit","Loss")</f>
        <v>Loss</v>
      </c>
      <c r="S6386" s="6" t="str">
        <f>FLOOR(Table1[[#This Row],[year]]-1900,10)+1900 &amp; "-" &amp; FLOOR(Table1[[#This Row],[year]]-1890,10)+1900</f>
        <v>2010-2020</v>
      </c>
      <c r="T6386" s="14" t="s">
        <v>21865</v>
      </c>
      <c r="AB6386" s="14"/>
    </row>
    <row r="6387" spans="1:28" hidden="1" x14ac:dyDescent="0.3">
      <c r="A6387" t="s">
        <v>18479</v>
      </c>
      <c r="B6387" t="s">
        <v>443</v>
      </c>
      <c r="C6387" t="s">
        <v>17</v>
      </c>
      <c r="D6387">
        <v>2013</v>
      </c>
      <c r="E6387" t="s">
        <v>18480</v>
      </c>
      <c r="F6387">
        <v>6.7</v>
      </c>
      <c r="G6387">
        <v>32000</v>
      </c>
      <c r="H6387" t="s">
        <v>13476</v>
      </c>
      <c r="I6387" t="s">
        <v>13476</v>
      </c>
      <c r="J6387" t="s">
        <v>18481</v>
      </c>
      <c r="K6387" t="s">
        <v>30</v>
      </c>
      <c r="L6387">
        <v>50000</v>
      </c>
      <c r="M6387">
        <v>587174</v>
      </c>
      <c r="N6387" t="s">
        <v>18482</v>
      </c>
      <c r="O6387">
        <v>96</v>
      </c>
      <c r="P6387" t="str">
        <f>IF(Table1[[#This Row],[score]]&gt;=8.5,"High",IF(Table1[[#This Row],[score]]&gt;=7,"Medium","Low"))</f>
        <v>Low</v>
      </c>
      <c r="Q6387" s="5">
        <f>Table1[[#This Row],[gross]]-Table1[[#This Row],[budget]]</f>
        <v>537174</v>
      </c>
      <c r="R6387" s="5" t="str">
        <f>IF(Table1[[#This Row],[Profit]]&gt;0,"Profit","Loss")</f>
        <v>Profit</v>
      </c>
      <c r="S6387" s="6" t="str">
        <f>FLOOR(Table1[[#This Row],[year]]-1900,10)+1900 &amp; "-" &amp; FLOOR(Table1[[#This Row],[year]]-1890,10)+1900</f>
        <v>2010-2020</v>
      </c>
      <c r="T6387" s="14" t="s">
        <v>21844</v>
      </c>
      <c r="AB6387" s="14"/>
    </row>
    <row r="6388" spans="1:28" hidden="1" x14ac:dyDescent="0.3">
      <c r="A6388" t="s">
        <v>18453</v>
      </c>
      <c r="B6388" t="s">
        <v>16</v>
      </c>
      <c r="C6388" t="s">
        <v>17</v>
      </c>
      <c r="D6388">
        <v>2013</v>
      </c>
      <c r="E6388" t="s">
        <v>18120</v>
      </c>
      <c r="F6388">
        <v>7.5</v>
      </c>
      <c r="G6388">
        <v>5300</v>
      </c>
      <c r="H6388" t="s">
        <v>9648</v>
      </c>
      <c r="I6388" t="s">
        <v>18454</v>
      </c>
      <c r="J6388" t="s">
        <v>18455</v>
      </c>
      <c r="K6388" t="s">
        <v>30</v>
      </c>
      <c r="L6388">
        <f>20500000</f>
        <v>20500000</v>
      </c>
      <c r="M6388">
        <v>506303</v>
      </c>
      <c r="N6388" t="s">
        <v>18456</v>
      </c>
      <c r="O6388">
        <v>108</v>
      </c>
      <c r="P6388" t="str">
        <f>IF(Table1[[#This Row],[score]]&gt;=8.5,"High",IF(Table1[[#This Row],[score]]&gt;=7,"Medium","Low"))</f>
        <v>Medium</v>
      </c>
      <c r="Q6388" s="5">
        <f>Table1[[#This Row],[gross]]-Table1[[#This Row],[budget]]</f>
        <v>-19993697</v>
      </c>
      <c r="R6388" s="5" t="str">
        <f>IF(Table1[[#This Row],[Profit]]&gt;0,"Profit","Loss")</f>
        <v>Loss</v>
      </c>
      <c r="S6388" s="6" t="str">
        <f>FLOOR(Table1[[#This Row],[year]]-1900,10)+1900 &amp; "-" &amp; FLOOR(Table1[[#This Row],[year]]-1890,10)+1900</f>
        <v>2010-2020</v>
      </c>
      <c r="T6388" s="14" t="s">
        <v>21835</v>
      </c>
      <c r="AB6388" s="14"/>
    </row>
    <row r="6389" spans="1:28" hidden="1" x14ac:dyDescent="0.3">
      <c r="A6389" t="s">
        <v>18500</v>
      </c>
      <c r="B6389" t="s">
        <v>16</v>
      </c>
      <c r="C6389" t="s">
        <v>17</v>
      </c>
      <c r="D6389">
        <v>2013</v>
      </c>
      <c r="E6389" t="s">
        <v>18501</v>
      </c>
      <c r="F6389">
        <v>6.4</v>
      </c>
      <c r="G6389">
        <v>14000</v>
      </c>
      <c r="H6389" t="s">
        <v>17283</v>
      </c>
      <c r="I6389" t="s">
        <v>17283</v>
      </c>
      <c r="J6389" t="s">
        <v>17284</v>
      </c>
      <c r="K6389" t="s">
        <v>30</v>
      </c>
      <c r="L6389">
        <f>20500000</f>
        <v>20500000</v>
      </c>
      <c r="M6389">
        <v>500207</v>
      </c>
      <c r="N6389" t="s">
        <v>15301</v>
      </c>
      <c r="O6389">
        <v>98</v>
      </c>
      <c r="P6389" t="str">
        <f>IF(Table1[[#This Row],[score]]&gt;=8.5,"High",IF(Table1[[#This Row],[score]]&gt;=7,"Medium","Low"))</f>
        <v>Low</v>
      </c>
      <c r="Q6389" s="5">
        <f>Table1[[#This Row],[gross]]-Table1[[#This Row],[budget]]</f>
        <v>-19999793</v>
      </c>
      <c r="R6389" s="5" t="str">
        <f>IF(Table1[[#This Row],[Profit]]&gt;0,"Profit","Loss")</f>
        <v>Loss</v>
      </c>
      <c r="S6389" s="6" t="str">
        <f>FLOOR(Table1[[#This Row],[year]]-1900,10)+1900 &amp; "-" &amp; FLOOR(Table1[[#This Row],[year]]-1890,10)+1900</f>
        <v>2010-2020</v>
      </c>
      <c r="T6389" s="14" t="s">
        <v>21838</v>
      </c>
      <c r="AB6389" s="14"/>
    </row>
    <row r="6390" spans="1:28" hidden="1" x14ac:dyDescent="0.3">
      <c r="A6390" t="s">
        <v>18553</v>
      </c>
      <c r="B6390" t="s">
        <v>16</v>
      </c>
      <c r="C6390" t="s">
        <v>34</v>
      </c>
      <c r="D6390">
        <v>2013</v>
      </c>
      <c r="E6390" t="s">
        <v>18554</v>
      </c>
      <c r="F6390">
        <v>6.4</v>
      </c>
      <c r="G6390">
        <v>28000</v>
      </c>
      <c r="H6390" t="s">
        <v>18555</v>
      </c>
      <c r="I6390" t="s">
        <v>17606</v>
      </c>
      <c r="J6390" t="s">
        <v>12864</v>
      </c>
      <c r="K6390" t="s">
        <v>30</v>
      </c>
      <c r="L6390">
        <f>20500000</f>
        <v>20500000</v>
      </c>
      <c r="M6390">
        <v>443990</v>
      </c>
      <c r="N6390" t="s">
        <v>18556</v>
      </c>
      <c r="O6390">
        <v>103</v>
      </c>
      <c r="P6390" t="str">
        <f>IF(Table1[[#This Row],[score]]&gt;=8.5,"High",IF(Table1[[#This Row],[score]]&gt;=7,"Medium","Low"))</f>
        <v>Low</v>
      </c>
      <c r="Q6390" s="5">
        <f>Table1[[#This Row],[gross]]-Table1[[#This Row],[budget]]</f>
        <v>-20056010</v>
      </c>
      <c r="R6390" s="5" t="str">
        <f>IF(Table1[[#This Row],[Profit]]&gt;0,"Profit","Loss")</f>
        <v>Loss</v>
      </c>
      <c r="S6390" s="6" t="str">
        <f>FLOOR(Table1[[#This Row],[year]]-1900,10)+1900 &amp; "-" &amp; FLOOR(Table1[[#This Row],[year]]-1890,10)+1900</f>
        <v>2010-2020</v>
      </c>
      <c r="T6390" s="14" t="s">
        <v>21875</v>
      </c>
      <c r="AB6390" s="14"/>
    </row>
    <row r="6391" spans="1:28" hidden="1" x14ac:dyDescent="0.3">
      <c r="A6391" t="s">
        <v>18231</v>
      </c>
      <c r="B6391" t="s">
        <v>443</v>
      </c>
      <c r="C6391" t="s">
        <v>17</v>
      </c>
      <c r="D6391">
        <v>2013</v>
      </c>
      <c r="E6391" t="s">
        <v>18232</v>
      </c>
      <c r="F6391">
        <v>6.8</v>
      </c>
      <c r="G6391">
        <v>16000</v>
      </c>
      <c r="H6391" t="s">
        <v>18233</v>
      </c>
      <c r="I6391" t="s">
        <v>18233</v>
      </c>
      <c r="J6391" t="s">
        <v>18234</v>
      </c>
      <c r="K6391" t="s">
        <v>1924</v>
      </c>
      <c r="L6391">
        <f>20500000</f>
        <v>20500000</v>
      </c>
      <c r="M6391">
        <v>291239</v>
      </c>
      <c r="N6391" t="s">
        <v>18235</v>
      </c>
      <c r="O6391">
        <v>110</v>
      </c>
      <c r="P6391" t="str">
        <f>IF(Table1[[#This Row],[score]]&gt;=8.5,"High",IF(Table1[[#This Row],[score]]&gt;=7,"Medium","Low"))</f>
        <v>Low</v>
      </c>
      <c r="Q6391" s="5">
        <f>Table1[[#This Row],[gross]]-Table1[[#This Row],[budget]]</f>
        <v>-20208761</v>
      </c>
      <c r="R6391" s="5" t="str">
        <f>IF(Table1[[#This Row],[Profit]]&gt;0,"Profit","Loss")</f>
        <v>Loss</v>
      </c>
      <c r="S6391" s="6" t="str">
        <f>FLOOR(Table1[[#This Row],[year]]-1900,10)+1900 &amp; "-" &amp; FLOOR(Table1[[#This Row],[year]]-1890,10)+1900</f>
        <v>2010-2020</v>
      </c>
      <c r="T6391" s="14" t="s">
        <v>21871</v>
      </c>
      <c r="AB6391" s="14"/>
    </row>
    <row r="6392" spans="1:28" hidden="1" x14ac:dyDescent="0.3">
      <c r="A6392" t="s">
        <v>18433</v>
      </c>
      <c r="B6392" t="s">
        <v>16</v>
      </c>
      <c r="C6392" t="s">
        <v>17</v>
      </c>
      <c r="D6392">
        <v>2013</v>
      </c>
      <c r="E6392" t="s">
        <v>18262</v>
      </c>
      <c r="F6392">
        <v>3.8</v>
      </c>
      <c r="G6392">
        <v>11000</v>
      </c>
      <c r="H6392" t="s">
        <v>183</v>
      </c>
      <c r="I6392" t="s">
        <v>3926</v>
      </c>
      <c r="J6392" t="s">
        <v>9996</v>
      </c>
      <c r="K6392" t="s">
        <v>30</v>
      </c>
      <c r="L6392">
        <v>250000</v>
      </c>
      <c r="M6392">
        <v>270185</v>
      </c>
      <c r="N6392" t="s">
        <v>18434</v>
      </c>
      <c r="O6392">
        <v>99</v>
      </c>
      <c r="P6392" t="str">
        <f>IF(Table1[[#This Row],[score]]&gt;=8.5,"High",IF(Table1[[#This Row],[score]]&gt;=7,"Medium","Low"))</f>
        <v>Low</v>
      </c>
      <c r="Q6392" s="5">
        <f>Table1[[#This Row],[gross]]-Table1[[#This Row],[budget]]</f>
        <v>20185</v>
      </c>
      <c r="R6392" s="5" t="str">
        <f>IF(Table1[[#This Row],[Profit]]&gt;0,"Profit","Loss")</f>
        <v>Profit</v>
      </c>
      <c r="S6392" s="6" t="str">
        <f>FLOOR(Table1[[#This Row],[year]]-1900,10)+1900 &amp; "-" &amp; FLOOR(Table1[[#This Row],[year]]-1890,10)+1900</f>
        <v>2010-2020</v>
      </c>
      <c r="T6392" s="14" t="s">
        <v>21835</v>
      </c>
      <c r="AB6392" s="14"/>
    </row>
    <row r="6393" spans="1:28" hidden="1" x14ac:dyDescent="0.3">
      <c r="A6393" t="s">
        <v>18343</v>
      </c>
      <c r="B6393" t="s">
        <v>16</v>
      </c>
      <c r="C6393" t="s">
        <v>41</v>
      </c>
      <c r="D6393">
        <v>2013</v>
      </c>
      <c r="E6393" t="s">
        <v>18344</v>
      </c>
      <c r="F6393">
        <v>5.7</v>
      </c>
      <c r="G6393">
        <v>10000</v>
      </c>
      <c r="H6393" t="s">
        <v>18345</v>
      </c>
      <c r="I6393" t="s">
        <v>18345</v>
      </c>
      <c r="J6393" t="s">
        <v>18346</v>
      </c>
      <c r="K6393" t="s">
        <v>30</v>
      </c>
      <c r="L6393">
        <f>20500000</f>
        <v>20500000</v>
      </c>
      <c r="M6393">
        <v>175755</v>
      </c>
      <c r="N6393" t="s">
        <v>13627</v>
      </c>
      <c r="O6393">
        <v>98</v>
      </c>
      <c r="P6393" t="str">
        <f>IF(Table1[[#This Row],[score]]&gt;=8.5,"High",IF(Table1[[#This Row],[score]]&gt;=7,"Medium","Low"))</f>
        <v>Low</v>
      </c>
      <c r="Q6393" s="5">
        <f>Table1[[#This Row],[gross]]-Table1[[#This Row],[budget]]</f>
        <v>-20324245</v>
      </c>
      <c r="R6393" s="5" t="str">
        <f>IF(Table1[[#This Row],[Profit]]&gt;0,"Profit","Loss")</f>
        <v>Loss</v>
      </c>
      <c r="S6393" s="6" t="str">
        <f>FLOOR(Table1[[#This Row],[year]]-1900,10)+1900 &amp; "-" &amp; FLOOR(Table1[[#This Row],[year]]-1890,10)+1900</f>
        <v>2010-2020</v>
      </c>
      <c r="T6393" s="14" t="s">
        <v>21843</v>
      </c>
      <c r="AB6393" s="14"/>
    </row>
    <row r="6394" spans="1:28" hidden="1" x14ac:dyDescent="0.3">
      <c r="A6394" t="s">
        <v>18166</v>
      </c>
      <c r="B6394" t="s">
        <v>443</v>
      </c>
      <c r="C6394" t="s">
        <v>17</v>
      </c>
      <c r="D6394">
        <v>2013</v>
      </c>
      <c r="E6394" t="s">
        <v>18167</v>
      </c>
      <c r="F6394">
        <v>7.2</v>
      </c>
      <c r="G6394">
        <v>115000</v>
      </c>
      <c r="H6394" t="s">
        <v>18168</v>
      </c>
      <c r="I6394" t="s">
        <v>18168</v>
      </c>
      <c r="J6394" t="s">
        <v>18169</v>
      </c>
      <c r="K6394" t="s">
        <v>30</v>
      </c>
      <c r="L6394">
        <v>50000</v>
      </c>
      <c r="M6394">
        <v>139745</v>
      </c>
      <c r="N6394" t="s">
        <v>18170</v>
      </c>
      <c r="O6394">
        <v>89</v>
      </c>
      <c r="P6394" t="str">
        <f>IF(Table1[[#This Row],[score]]&gt;=8.5,"High",IF(Table1[[#This Row],[score]]&gt;=7,"Medium","Low"))</f>
        <v>Medium</v>
      </c>
      <c r="Q6394" s="5">
        <f>Table1[[#This Row],[gross]]-Table1[[#This Row],[budget]]</f>
        <v>89745</v>
      </c>
      <c r="R6394" s="5" t="str">
        <f>IF(Table1[[#This Row],[Profit]]&gt;0,"Profit","Loss")</f>
        <v>Profit</v>
      </c>
      <c r="S6394" s="6" t="str">
        <f>FLOOR(Table1[[#This Row],[year]]-1900,10)+1900 &amp; "-" &amp; FLOOR(Table1[[#This Row],[year]]-1890,10)+1900</f>
        <v>2010-2020</v>
      </c>
      <c r="T6394" s="14" t="s">
        <v>21835</v>
      </c>
      <c r="AB6394" s="14"/>
    </row>
    <row r="6395" spans="1:28" hidden="1" x14ac:dyDescent="0.3">
      <c r="A6395" t="s">
        <v>18438</v>
      </c>
      <c r="B6395" t="s">
        <v>1974</v>
      </c>
      <c r="C6395" t="s">
        <v>34</v>
      </c>
      <c r="D6395">
        <v>2013</v>
      </c>
      <c r="E6395" t="s">
        <v>18439</v>
      </c>
      <c r="F6395">
        <v>6.4</v>
      </c>
      <c r="G6395">
        <v>68000</v>
      </c>
      <c r="H6395" t="s">
        <v>18440</v>
      </c>
      <c r="I6395" t="s">
        <v>18441</v>
      </c>
      <c r="J6395" t="s">
        <v>15952</v>
      </c>
      <c r="K6395" t="s">
        <v>30</v>
      </c>
      <c r="L6395">
        <f>20500000</f>
        <v>20500000</v>
      </c>
      <c r="M6395">
        <v>125687</v>
      </c>
      <c r="N6395" t="s">
        <v>16052</v>
      </c>
      <c r="O6395">
        <v>90</v>
      </c>
      <c r="P6395" t="str">
        <f>IF(Table1[[#This Row],[score]]&gt;=8.5,"High",IF(Table1[[#This Row],[score]]&gt;=7,"Medium","Low"))</f>
        <v>Low</v>
      </c>
      <c r="Q6395" s="5">
        <f>Table1[[#This Row],[gross]]-Table1[[#This Row],[budget]]</f>
        <v>-20374313</v>
      </c>
      <c r="R6395" s="5" t="str">
        <f>IF(Table1[[#This Row],[Profit]]&gt;0,"Profit","Loss")</f>
        <v>Loss</v>
      </c>
      <c r="S6395" s="6" t="str">
        <f>FLOOR(Table1[[#This Row],[year]]-1900,10)+1900 &amp; "-" &amp; FLOOR(Table1[[#This Row],[year]]-1890,10)+1900</f>
        <v>2010-2020</v>
      </c>
      <c r="T6395" s="14" t="s">
        <v>21835</v>
      </c>
      <c r="AB6395" s="14"/>
    </row>
    <row r="6396" spans="1:28" hidden="1" x14ac:dyDescent="0.3">
      <c r="A6396" t="s">
        <v>18506</v>
      </c>
      <c r="B6396" t="s">
        <v>16</v>
      </c>
      <c r="C6396" t="s">
        <v>34</v>
      </c>
      <c r="D6396">
        <v>2013</v>
      </c>
      <c r="E6396" t="s">
        <v>18507</v>
      </c>
      <c r="F6396">
        <v>5.6</v>
      </c>
      <c r="G6396">
        <v>20000</v>
      </c>
      <c r="H6396" t="s">
        <v>18508</v>
      </c>
      <c r="I6396" t="s">
        <v>18509</v>
      </c>
      <c r="J6396" t="s">
        <v>14981</v>
      </c>
      <c r="K6396" t="s">
        <v>30</v>
      </c>
      <c r="L6396">
        <f>20500000</f>
        <v>20500000</v>
      </c>
      <c r="M6396">
        <v>123854</v>
      </c>
      <c r="N6396" t="s">
        <v>18510</v>
      </c>
      <c r="O6396">
        <v>86</v>
      </c>
      <c r="P6396" t="str">
        <f>IF(Table1[[#This Row],[score]]&gt;=8.5,"High",IF(Table1[[#This Row],[score]]&gt;=7,"Medium","Low"))</f>
        <v>Low</v>
      </c>
      <c r="Q6396" s="5">
        <f>Table1[[#This Row],[gross]]-Table1[[#This Row],[budget]]</f>
        <v>-20376146</v>
      </c>
      <c r="R6396" s="5" t="str">
        <f>IF(Table1[[#This Row],[Profit]]&gt;0,"Profit","Loss")</f>
        <v>Loss</v>
      </c>
      <c r="S6396" s="6" t="str">
        <f>FLOOR(Table1[[#This Row],[year]]-1900,10)+1900 &amp; "-" &amp; FLOOR(Table1[[#This Row],[year]]-1890,10)+1900</f>
        <v>2010-2020</v>
      </c>
      <c r="T6396" s="14" t="s">
        <v>21836</v>
      </c>
      <c r="AB6396" s="14"/>
    </row>
    <row r="6397" spans="1:28" hidden="1" x14ac:dyDescent="0.3">
      <c r="A6397" t="s">
        <v>18486</v>
      </c>
      <c r="B6397" t="s">
        <v>443</v>
      </c>
      <c r="C6397" t="s">
        <v>17</v>
      </c>
      <c r="D6397">
        <v>2013</v>
      </c>
      <c r="E6397" t="s">
        <v>18487</v>
      </c>
      <c r="F6397">
        <v>6.3</v>
      </c>
      <c r="G6397">
        <v>12000</v>
      </c>
      <c r="H6397" t="s">
        <v>17254</v>
      </c>
      <c r="I6397" t="s">
        <v>18488</v>
      </c>
      <c r="J6397" t="s">
        <v>18489</v>
      </c>
      <c r="K6397" t="s">
        <v>22</v>
      </c>
      <c r="L6397">
        <f>20500000</f>
        <v>20500000</v>
      </c>
      <c r="M6397">
        <v>97195</v>
      </c>
      <c r="N6397" t="s">
        <v>15628</v>
      </c>
      <c r="O6397">
        <v>90</v>
      </c>
      <c r="P6397" t="str">
        <f>IF(Table1[[#This Row],[score]]&gt;=8.5,"High",IF(Table1[[#This Row],[score]]&gt;=7,"Medium","Low"))</f>
        <v>Low</v>
      </c>
      <c r="Q6397" s="5">
        <f>Table1[[#This Row],[gross]]-Table1[[#This Row],[budget]]</f>
        <v>-20402805</v>
      </c>
      <c r="R6397" s="5" t="str">
        <f>IF(Table1[[#This Row],[Profit]]&gt;0,"Profit","Loss")</f>
        <v>Loss</v>
      </c>
      <c r="S6397" s="6" t="str">
        <f>FLOOR(Table1[[#This Row],[year]]-1900,10)+1900 &amp; "-" &amp; FLOOR(Table1[[#This Row],[year]]-1890,10)+1900</f>
        <v>2010-2020</v>
      </c>
      <c r="T6397" s="14" t="s">
        <v>21844</v>
      </c>
      <c r="AB6397" s="14"/>
    </row>
    <row r="6398" spans="1:28" hidden="1" x14ac:dyDescent="0.3">
      <c r="A6398" t="s">
        <v>18693</v>
      </c>
      <c r="B6398" t="s">
        <v>1974</v>
      </c>
      <c r="C6398" t="s">
        <v>34</v>
      </c>
      <c r="D6398">
        <v>2014</v>
      </c>
      <c r="E6398" t="s">
        <v>18694</v>
      </c>
      <c r="F6398">
        <v>5.6</v>
      </c>
      <c r="G6398">
        <v>302000</v>
      </c>
      <c r="H6398" t="s">
        <v>8429</v>
      </c>
      <c r="I6398" t="s">
        <v>10770</v>
      </c>
      <c r="J6398" t="s">
        <v>8955</v>
      </c>
      <c r="K6398" t="s">
        <v>30</v>
      </c>
      <c r="L6398">
        <v>210000000</v>
      </c>
      <c r="M6398">
        <v>1104054072</v>
      </c>
      <c r="N6398" t="s">
        <v>44</v>
      </c>
      <c r="O6398">
        <v>165</v>
      </c>
      <c r="P6398" t="str">
        <f>IF(Table1[[#This Row],[score]]&gt;=8.5,"High",IF(Table1[[#This Row],[score]]&gt;=7,"Medium","Low"))</f>
        <v>Low</v>
      </c>
      <c r="Q6398" s="5">
        <f>Table1[[#This Row],[gross]]-Table1[[#This Row],[budget]]</f>
        <v>894054072</v>
      </c>
      <c r="R6398" s="5" t="str">
        <f>IF(Table1[[#This Row],[Profit]]&gt;0,"Profit","Loss")</f>
        <v>Profit</v>
      </c>
      <c r="S6398" s="6" t="str">
        <f>FLOOR(Table1[[#This Row],[year]]-1900,10)+1900 &amp; "-" &amp; FLOOR(Table1[[#This Row],[year]]-1890,10)+1900</f>
        <v>2010-2020</v>
      </c>
      <c r="T6398" s="14" t="s">
        <v>21835</v>
      </c>
      <c r="AB6398" s="14"/>
    </row>
    <row r="6399" spans="1:28" hidden="1" x14ac:dyDescent="0.3">
      <c r="A6399" t="s">
        <v>18591</v>
      </c>
      <c r="B6399" t="s">
        <v>1974</v>
      </c>
      <c r="C6399" t="s">
        <v>25</v>
      </c>
      <c r="D6399">
        <v>2014</v>
      </c>
      <c r="E6399" t="s">
        <v>18592</v>
      </c>
      <c r="F6399">
        <v>7.4</v>
      </c>
      <c r="G6399">
        <v>487000</v>
      </c>
      <c r="H6399" t="s">
        <v>6817</v>
      </c>
      <c r="I6399" t="s">
        <v>7884</v>
      </c>
      <c r="J6399" t="s">
        <v>8700</v>
      </c>
      <c r="K6399" t="s">
        <v>1861</v>
      </c>
      <c r="L6399">
        <v>250000000</v>
      </c>
      <c r="M6399">
        <v>962182865</v>
      </c>
      <c r="N6399" t="s">
        <v>2001</v>
      </c>
      <c r="O6399">
        <v>144</v>
      </c>
      <c r="P6399" t="str">
        <f>IF(Table1[[#This Row],[score]]&gt;=8.5,"High",IF(Table1[[#This Row],[score]]&gt;=7,"Medium","Low"))</f>
        <v>Medium</v>
      </c>
      <c r="Q6399" s="5">
        <f>Table1[[#This Row],[gross]]-Table1[[#This Row],[budget]]</f>
        <v>712182865</v>
      </c>
      <c r="R6399" s="5" t="str">
        <f>IF(Table1[[#This Row],[Profit]]&gt;0,"Profit","Loss")</f>
        <v>Profit</v>
      </c>
      <c r="S6399" s="6" t="str">
        <f>FLOOR(Table1[[#This Row],[year]]-1900,10)+1900 &amp; "-" &amp; FLOOR(Table1[[#This Row],[year]]-1890,10)+1900</f>
        <v>2010-2020</v>
      </c>
      <c r="T6399" s="14" t="s">
        <v>21835</v>
      </c>
      <c r="AB6399" s="14"/>
    </row>
    <row r="6400" spans="1:28" hidden="1" x14ac:dyDescent="0.3">
      <c r="A6400" t="s">
        <v>18560</v>
      </c>
      <c r="B6400" t="s">
        <v>1974</v>
      </c>
      <c r="C6400" t="s">
        <v>34</v>
      </c>
      <c r="D6400">
        <v>2014</v>
      </c>
      <c r="E6400" t="s">
        <v>18561</v>
      </c>
      <c r="F6400">
        <v>8</v>
      </c>
      <c r="G6400">
        <v>1100000</v>
      </c>
      <c r="H6400" t="s">
        <v>11649</v>
      </c>
      <c r="I6400" t="s">
        <v>11649</v>
      </c>
      <c r="J6400" t="s">
        <v>18562</v>
      </c>
      <c r="K6400" t="s">
        <v>30</v>
      </c>
      <c r="L6400">
        <v>170000000</v>
      </c>
      <c r="M6400">
        <v>773350147</v>
      </c>
      <c r="N6400" t="s">
        <v>17483</v>
      </c>
      <c r="O6400">
        <v>121</v>
      </c>
      <c r="P6400" t="str">
        <f>IF(Table1[[#This Row],[score]]&gt;=8.5,"High",IF(Table1[[#This Row],[score]]&gt;=7,"Medium","Low"))</f>
        <v>Medium</v>
      </c>
      <c r="Q6400" s="5">
        <f>Table1[[#This Row],[gross]]-Table1[[#This Row],[budget]]</f>
        <v>603350147</v>
      </c>
      <c r="R6400" s="5" t="str">
        <f>IF(Table1[[#This Row],[Profit]]&gt;0,"Profit","Loss")</f>
        <v>Profit</v>
      </c>
      <c r="S6400" s="6" t="str">
        <f>FLOOR(Table1[[#This Row],[year]]-1900,10)+1900 &amp; "-" &amp; FLOOR(Table1[[#This Row],[year]]-1890,10)+1900</f>
        <v>2010-2020</v>
      </c>
      <c r="T6400" s="14" t="s">
        <v>21835</v>
      </c>
      <c r="AB6400" s="14"/>
    </row>
    <row r="6401" spans="1:28" hidden="1" x14ac:dyDescent="0.3">
      <c r="A6401" t="s">
        <v>18655</v>
      </c>
      <c r="B6401" t="s">
        <v>33</v>
      </c>
      <c r="C6401" t="s">
        <v>34</v>
      </c>
      <c r="D6401">
        <v>2014</v>
      </c>
      <c r="E6401" t="s">
        <v>18602</v>
      </c>
      <c r="F6401">
        <v>7</v>
      </c>
      <c r="G6401">
        <v>353000</v>
      </c>
      <c r="H6401" t="s">
        <v>18656</v>
      </c>
      <c r="I6401" t="s">
        <v>6183</v>
      </c>
      <c r="J6401" t="s">
        <v>11849</v>
      </c>
      <c r="K6401" t="s">
        <v>30</v>
      </c>
      <c r="L6401">
        <v>180000000</v>
      </c>
      <c r="M6401">
        <v>758411779</v>
      </c>
      <c r="N6401" t="s">
        <v>18657</v>
      </c>
      <c r="O6401">
        <v>97</v>
      </c>
      <c r="P6401" t="str">
        <f>IF(Table1[[#This Row],[score]]&gt;=8.5,"High",IF(Table1[[#This Row],[score]]&gt;=7,"Medium","Low"))</f>
        <v>Medium</v>
      </c>
      <c r="Q6401" s="5">
        <f>Table1[[#This Row],[gross]]-Table1[[#This Row],[budget]]</f>
        <v>578411779</v>
      </c>
      <c r="R6401" s="5" t="str">
        <f>IF(Table1[[#This Row],[Profit]]&gt;0,"Profit","Loss")</f>
        <v>Profit</v>
      </c>
      <c r="S6401" s="6" t="str">
        <f>FLOOR(Table1[[#This Row],[year]]-1900,10)+1900 &amp; "-" &amp; FLOOR(Table1[[#This Row],[year]]-1890,10)+1900</f>
        <v>2010-2020</v>
      </c>
      <c r="T6401" s="14" t="s">
        <v>21835</v>
      </c>
      <c r="AB6401" s="14"/>
    </row>
    <row r="6402" spans="1:28" hidden="1" x14ac:dyDescent="0.3">
      <c r="A6402" t="s">
        <v>18664</v>
      </c>
      <c r="B6402" t="s">
        <v>1974</v>
      </c>
      <c r="C6402" t="s">
        <v>34</v>
      </c>
      <c r="D6402">
        <v>2014</v>
      </c>
      <c r="E6402" t="s">
        <v>18665</v>
      </c>
      <c r="F6402">
        <v>6.6</v>
      </c>
      <c r="G6402">
        <v>424000</v>
      </c>
      <c r="H6402" t="s">
        <v>13889</v>
      </c>
      <c r="I6402" t="s">
        <v>16457</v>
      </c>
      <c r="J6402" t="s">
        <v>16610</v>
      </c>
      <c r="K6402" t="s">
        <v>30</v>
      </c>
      <c r="L6402">
        <v>125000000</v>
      </c>
      <c r="M6402">
        <v>755356711</v>
      </c>
      <c r="N6402" t="s">
        <v>14559</v>
      </c>
      <c r="O6402">
        <v>123</v>
      </c>
      <c r="P6402" t="str">
        <f>IF(Table1[[#This Row],[score]]&gt;=8.5,"High",IF(Table1[[#This Row],[score]]&gt;=7,"Medium","Low"))</f>
        <v>Low</v>
      </c>
      <c r="Q6402" s="5">
        <f>Table1[[#This Row],[gross]]-Table1[[#This Row],[budget]]</f>
        <v>630356711</v>
      </c>
      <c r="R6402" s="5" t="str">
        <f>IF(Table1[[#This Row],[Profit]]&gt;0,"Profit","Loss")</f>
        <v>Profit</v>
      </c>
      <c r="S6402" s="6" t="str">
        <f>FLOOR(Table1[[#This Row],[year]]-1900,10)+1900 &amp; "-" &amp; FLOOR(Table1[[#This Row],[year]]-1890,10)+1900</f>
        <v>2010-2020</v>
      </c>
      <c r="T6402" s="14" t="s">
        <v>21835</v>
      </c>
      <c r="AB6402" s="14"/>
    </row>
    <row r="6403" spans="1:28" hidden="1" x14ac:dyDescent="0.3">
      <c r="A6403" t="s">
        <v>18613</v>
      </c>
      <c r="B6403" t="s">
        <v>1974</v>
      </c>
      <c r="C6403" t="s">
        <v>34</v>
      </c>
      <c r="D6403">
        <v>2014</v>
      </c>
      <c r="E6403" t="s">
        <v>18443</v>
      </c>
      <c r="F6403">
        <v>7.9</v>
      </c>
      <c r="G6403">
        <v>673000</v>
      </c>
      <c r="H6403" t="s">
        <v>8377</v>
      </c>
      <c r="I6403" t="s">
        <v>13910</v>
      </c>
      <c r="J6403" t="s">
        <v>7913</v>
      </c>
      <c r="K6403" t="s">
        <v>30</v>
      </c>
      <c r="L6403">
        <v>200000000</v>
      </c>
      <c r="M6403">
        <v>746045700</v>
      </c>
      <c r="N6403" t="s">
        <v>180</v>
      </c>
      <c r="O6403">
        <v>132</v>
      </c>
      <c r="P6403" t="str">
        <f>IF(Table1[[#This Row],[score]]&gt;=8.5,"High",IF(Table1[[#This Row],[score]]&gt;=7,"Medium","Low"))</f>
        <v>Medium</v>
      </c>
      <c r="Q6403" s="5">
        <f>Table1[[#This Row],[gross]]-Table1[[#This Row],[budget]]</f>
        <v>546045700</v>
      </c>
      <c r="R6403" s="5" t="str">
        <f>IF(Table1[[#This Row],[Profit]]&gt;0,"Profit","Loss")</f>
        <v>Profit</v>
      </c>
      <c r="S6403" s="6" t="str">
        <f>FLOOR(Table1[[#This Row],[year]]-1900,10)+1900 &amp; "-" &amp; FLOOR(Table1[[#This Row],[year]]-1890,10)+1900</f>
        <v>2010-2020</v>
      </c>
      <c r="T6403" s="14" t="s">
        <v>21835</v>
      </c>
      <c r="AB6403" s="14"/>
    </row>
    <row r="6404" spans="1:28" hidden="1" x14ac:dyDescent="0.3">
      <c r="A6404" t="s">
        <v>18573</v>
      </c>
      <c r="B6404" t="s">
        <v>1974</v>
      </c>
      <c r="C6404" t="s">
        <v>34</v>
      </c>
      <c r="D6404">
        <v>2014</v>
      </c>
      <c r="E6404" t="s">
        <v>18574</v>
      </c>
      <c r="F6404">
        <v>7.7</v>
      </c>
      <c r="G6404">
        <v>764000</v>
      </c>
      <c r="H6404" t="s">
        <v>14722</v>
      </c>
      <c r="I6404" t="s">
        <v>16649</v>
      </c>
      <c r="J6404" t="s">
        <v>16966</v>
      </c>
      <c r="K6404" t="s">
        <v>30</v>
      </c>
      <c r="L6404">
        <v>170000000</v>
      </c>
      <c r="M6404">
        <v>714421503</v>
      </c>
      <c r="N6404" t="s">
        <v>18575</v>
      </c>
      <c r="O6404">
        <v>136</v>
      </c>
      <c r="P6404" t="str">
        <f>IF(Table1[[#This Row],[score]]&gt;=8.5,"High",IF(Table1[[#This Row],[score]]&gt;=7,"Medium","Low"))</f>
        <v>Medium</v>
      </c>
      <c r="Q6404" s="5">
        <f>Table1[[#This Row],[gross]]-Table1[[#This Row],[budget]]</f>
        <v>544421503</v>
      </c>
      <c r="R6404" s="5" t="str">
        <f>IF(Table1[[#This Row],[Profit]]&gt;0,"Profit","Loss")</f>
        <v>Profit</v>
      </c>
      <c r="S6404" s="6" t="str">
        <f>FLOOR(Table1[[#This Row],[year]]-1900,10)+1900 &amp; "-" &amp; FLOOR(Table1[[#This Row],[year]]-1890,10)+1900</f>
        <v>2010-2020</v>
      </c>
      <c r="T6404" s="14" t="s">
        <v>21835</v>
      </c>
      <c r="AB6404" s="14"/>
    </row>
    <row r="6405" spans="1:28" hidden="1" x14ac:dyDescent="0.3">
      <c r="A6405" t="s">
        <v>18722</v>
      </c>
      <c r="B6405" t="s">
        <v>1974</v>
      </c>
      <c r="C6405" t="s">
        <v>34</v>
      </c>
      <c r="D6405">
        <v>2014</v>
      </c>
      <c r="E6405" t="s">
        <v>18084</v>
      </c>
      <c r="F6405">
        <v>7.6</v>
      </c>
      <c r="G6405">
        <v>419000</v>
      </c>
      <c r="H6405" t="s">
        <v>9296</v>
      </c>
      <c r="I6405" t="s">
        <v>15773</v>
      </c>
      <c r="J6405" t="s">
        <v>3326</v>
      </c>
      <c r="K6405" t="s">
        <v>30</v>
      </c>
      <c r="L6405">
        <v>170000000</v>
      </c>
      <c r="M6405">
        <v>710644566</v>
      </c>
      <c r="N6405" t="s">
        <v>18723</v>
      </c>
      <c r="O6405">
        <v>130</v>
      </c>
      <c r="P6405" t="str">
        <f>IF(Table1[[#This Row],[score]]&gt;=8.5,"High",IF(Table1[[#This Row],[score]]&gt;=7,"Medium","Low"))</f>
        <v>Medium</v>
      </c>
      <c r="Q6405" s="5">
        <f>Table1[[#This Row],[gross]]-Table1[[#This Row],[budget]]</f>
        <v>540644566</v>
      </c>
      <c r="R6405" s="5" t="str">
        <f>IF(Table1[[#This Row],[Profit]]&gt;0,"Profit","Loss")</f>
        <v>Profit</v>
      </c>
      <c r="S6405" s="6" t="str">
        <f>FLOOR(Table1[[#This Row],[year]]-1900,10)+1900 &amp; "-" &amp; FLOOR(Table1[[#This Row],[year]]-1890,10)+1900</f>
        <v>2010-2020</v>
      </c>
      <c r="T6405" s="14" t="s">
        <v>21835</v>
      </c>
      <c r="AB6405" s="14"/>
    </row>
    <row r="6406" spans="1:28" hidden="1" x14ac:dyDescent="0.3">
      <c r="A6406" t="s">
        <v>18653</v>
      </c>
      <c r="B6406" t="s">
        <v>1974</v>
      </c>
      <c r="C6406" t="s">
        <v>34</v>
      </c>
      <c r="D6406">
        <v>2014</v>
      </c>
      <c r="E6406" t="s">
        <v>18654</v>
      </c>
      <c r="F6406">
        <v>6.6</v>
      </c>
      <c r="G6406">
        <v>427000</v>
      </c>
      <c r="H6406" t="s">
        <v>15945</v>
      </c>
      <c r="I6406" t="s">
        <v>14412</v>
      </c>
      <c r="J6406" t="s">
        <v>17530</v>
      </c>
      <c r="K6406" t="s">
        <v>30</v>
      </c>
      <c r="L6406">
        <v>200000000</v>
      </c>
      <c r="M6406">
        <v>708982323</v>
      </c>
      <c r="N6406" t="s">
        <v>12841</v>
      </c>
      <c r="O6406">
        <v>142</v>
      </c>
      <c r="P6406" t="str">
        <f>IF(Table1[[#This Row],[score]]&gt;=8.5,"High",IF(Table1[[#This Row],[score]]&gt;=7,"Medium","Low"))</f>
        <v>Low</v>
      </c>
      <c r="Q6406" s="5">
        <f>Table1[[#This Row],[gross]]-Table1[[#This Row],[budget]]</f>
        <v>508982323</v>
      </c>
      <c r="R6406" s="5" t="str">
        <f>IF(Table1[[#This Row],[Profit]]&gt;0,"Profit","Loss")</f>
        <v>Profit</v>
      </c>
      <c r="S6406" s="6" t="str">
        <f>FLOOR(Table1[[#This Row],[year]]-1900,10)+1900 &amp; "-" &amp; FLOOR(Table1[[#This Row],[year]]-1890,10)+1900</f>
        <v>2010-2020</v>
      </c>
      <c r="T6406" s="14" t="s">
        <v>21835</v>
      </c>
      <c r="AB6406" s="14"/>
    </row>
    <row r="6407" spans="1:28" hidden="1" x14ac:dyDescent="0.3">
      <c r="A6407" t="s">
        <v>18563</v>
      </c>
      <c r="B6407" t="s">
        <v>1974</v>
      </c>
      <c r="C6407" t="s">
        <v>25</v>
      </c>
      <c r="D6407">
        <v>2014</v>
      </c>
      <c r="E6407" t="s">
        <v>18564</v>
      </c>
      <c r="F6407">
        <v>8.6</v>
      </c>
      <c r="G6407">
        <v>1600000</v>
      </c>
      <c r="H6407" t="s">
        <v>10175</v>
      </c>
      <c r="I6407" t="s">
        <v>14364</v>
      </c>
      <c r="J6407" t="s">
        <v>8938</v>
      </c>
      <c r="K6407" t="s">
        <v>30</v>
      </c>
      <c r="L6407" s="5">
        <v>165000000</v>
      </c>
      <c r="M6407" s="5">
        <v>701729206</v>
      </c>
      <c r="N6407" t="s">
        <v>44</v>
      </c>
      <c r="O6407">
        <v>169</v>
      </c>
      <c r="P6407" t="str">
        <f>IF(Table1[[#This Row],[score]]&gt;=8.5,"High",IF(Table1[[#This Row],[score]]&gt;=7,"Medium","Low"))</f>
        <v>High</v>
      </c>
      <c r="Q6407" s="5">
        <f>Table1[[#This Row],[gross]]-Table1[[#This Row],[budget]]</f>
        <v>536729206</v>
      </c>
      <c r="R6407" s="5" t="str">
        <f>IF(Table1[[#This Row],[Profit]]&gt;0,"Profit","Loss")</f>
        <v>Profit</v>
      </c>
      <c r="S6407" s="6" t="str">
        <f>FLOOR(Table1[[#This Row],[year]]-1900,10)+1900 &amp; "-" &amp; FLOOR(Table1[[#This Row],[year]]-1890,10)+1900</f>
        <v>2010-2020</v>
      </c>
      <c r="T6407" s="14" t="s">
        <v>21835</v>
      </c>
      <c r="AB6407" s="14"/>
    </row>
    <row r="6408" spans="1:28" hidden="1" x14ac:dyDescent="0.3">
      <c r="A6408" t="s">
        <v>18649</v>
      </c>
      <c r="B6408" t="s">
        <v>33</v>
      </c>
      <c r="C6408" t="s">
        <v>390</v>
      </c>
      <c r="D6408">
        <v>2014</v>
      </c>
      <c r="E6408" t="s">
        <v>18564</v>
      </c>
      <c r="F6408">
        <v>7.8</v>
      </c>
      <c r="G6408">
        <v>423000</v>
      </c>
      <c r="H6408" t="s">
        <v>18650</v>
      </c>
      <c r="I6408" t="s">
        <v>18651</v>
      </c>
      <c r="J6408" t="s">
        <v>18652</v>
      </c>
      <c r="K6408" t="s">
        <v>30</v>
      </c>
      <c r="L6408">
        <v>165000000</v>
      </c>
      <c r="M6408">
        <v>657869686</v>
      </c>
      <c r="N6408" t="s">
        <v>15424</v>
      </c>
      <c r="O6408">
        <v>102</v>
      </c>
      <c r="P6408" t="str">
        <f>IF(Table1[[#This Row],[score]]&gt;=8.5,"High",IF(Table1[[#This Row],[score]]&gt;=7,"Medium","Low"))</f>
        <v>Medium</v>
      </c>
      <c r="Q6408" s="5">
        <f>Table1[[#This Row],[gross]]-Table1[[#This Row],[budget]]</f>
        <v>492869686</v>
      </c>
      <c r="R6408" s="5" t="str">
        <f>IF(Table1[[#This Row],[Profit]]&gt;0,"Profit","Loss")</f>
        <v>Profit</v>
      </c>
      <c r="S6408" s="6" t="str">
        <f>FLOOR(Table1[[#This Row],[year]]-1900,10)+1900 &amp; "-" &amp; FLOOR(Table1[[#This Row],[year]]-1890,10)+1900</f>
        <v>2010-2020</v>
      </c>
      <c r="T6408" s="14" t="s">
        <v>21835</v>
      </c>
      <c r="AB6408" s="14"/>
    </row>
    <row r="6409" spans="1:28" hidden="1" x14ac:dyDescent="0.3">
      <c r="A6409" t="s">
        <v>18741</v>
      </c>
      <c r="B6409" t="s">
        <v>33</v>
      </c>
      <c r="C6409" t="s">
        <v>390</v>
      </c>
      <c r="D6409">
        <v>2014</v>
      </c>
      <c r="E6409" t="s">
        <v>18721</v>
      </c>
      <c r="F6409">
        <v>7.8</v>
      </c>
      <c r="G6409">
        <v>313000</v>
      </c>
      <c r="H6409" t="s">
        <v>12316</v>
      </c>
      <c r="I6409" t="s">
        <v>12316</v>
      </c>
      <c r="J6409" t="s">
        <v>16449</v>
      </c>
      <c r="K6409" t="s">
        <v>30</v>
      </c>
      <c r="L6409">
        <v>145000000</v>
      </c>
      <c r="M6409">
        <v>621537519</v>
      </c>
      <c r="N6409" t="s">
        <v>10077</v>
      </c>
      <c r="O6409">
        <v>102</v>
      </c>
      <c r="P6409" t="str">
        <f>IF(Table1[[#This Row],[score]]&gt;=8.5,"High",IF(Table1[[#This Row],[score]]&gt;=7,"Medium","Low"))</f>
        <v>Medium</v>
      </c>
      <c r="Q6409" s="5">
        <f>Table1[[#This Row],[gross]]-Table1[[#This Row],[budget]]</f>
        <v>476537519</v>
      </c>
      <c r="R6409" s="5" t="str">
        <f>IF(Table1[[#This Row],[Profit]]&gt;0,"Profit","Loss")</f>
        <v>Profit</v>
      </c>
      <c r="S6409" s="6" t="str">
        <f>FLOOR(Table1[[#This Row],[year]]-1900,10)+1900 &amp; "-" &amp; FLOOR(Table1[[#This Row],[year]]-1890,10)+1900</f>
        <v>2010-2020</v>
      </c>
      <c r="T6409" s="14" t="s">
        <v>21835</v>
      </c>
      <c r="AB6409" s="14"/>
    </row>
    <row r="6410" spans="1:28" hidden="1" x14ac:dyDescent="0.3">
      <c r="A6410" t="s">
        <v>18643</v>
      </c>
      <c r="B6410" t="s">
        <v>16</v>
      </c>
      <c r="C6410" t="s">
        <v>34</v>
      </c>
      <c r="D6410">
        <v>2014</v>
      </c>
      <c r="E6410" t="s">
        <v>18644</v>
      </c>
      <c r="F6410">
        <v>7.3</v>
      </c>
      <c r="G6410">
        <v>451000</v>
      </c>
      <c r="H6410" t="s">
        <v>85</v>
      </c>
      <c r="I6410" t="s">
        <v>16129</v>
      </c>
      <c r="J6410" t="s">
        <v>17042</v>
      </c>
      <c r="K6410" t="s">
        <v>30</v>
      </c>
      <c r="L6410">
        <v>58800000</v>
      </c>
      <c r="M6410">
        <v>547426372</v>
      </c>
      <c r="N6410" t="s">
        <v>23</v>
      </c>
      <c r="O6410">
        <v>133</v>
      </c>
      <c r="P6410" t="str">
        <f>IF(Table1[[#This Row],[score]]&gt;=8.5,"High",IF(Table1[[#This Row],[score]]&gt;=7,"Medium","Low"))</f>
        <v>Medium</v>
      </c>
      <c r="Q6410" s="5">
        <f>Table1[[#This Row],[gross]]-Table1[[#This Row],[budget]]</f>
        <v>488626372</v>
      </c>
      <c r="R6410" s="5" t="str">
        <f>IF(Table1[[#This Row],[Profit]]&gt;0,"Profit","Loss")</f>
        <v>Profit</v>
      </c>
      <c r="S6410" s="6" t="str">
        <f>FLOOR(Table1[[#This Row],[year]]-1900,10)+1900 &amp; "-" &amp; FLOOR(Table1[[#This Row],[year]]-1890,10)+1900</f>
        <v>2010-2020</v>
      </c>
      <c r="T6410" s="14" t="s">
        <v>21835</v>
      </c>
      <c r="AB6410" s="14"/>
    </row>
    <row r="6411" spans="1:28" hidden="1" x14ac:dyDescent="0.3">
      <c r="A6411" t="s">
        <v>10058</v>
      </c>
      <c r="B6411" t="s">
        <v>1974</v>
      </c>
      <c r="C6411" t="s">
        <v>34</v>
      </c>
      <c r="D6411">
        <v>2014</v>
      </c>
      <c r="E6411" t="s">
        <v>18634</v>
      </c>
      <c r="F6411">
        <v>6.4</v>
      </c>
      <c r="G6411">
        <v>394000</v>
      </c>
      <c r="H6411" t="s">
        <v>16467</v>
      </c>
      <c r="I6411" t="s">
        <v>7739</v>
      </c>
      <c r="J6411" t="s">
        <v>16233</v>
      </c>
      <c r="K6411" t="s">
        <v>30</v>
      </c>
      <c r="L6411">
        <v>160000000</v>
      </c>
      <c r="M6411">
        <v>524976069</v>
      </c>
      <c r="N6411" t="s">
        <v>23</v>
      </c>
      <c r="O6411">
        <v>123</v>
      </c>
      <c r="P6411" t="str">
        <f>IF(Table1[[#This Row],[score]]&gt;=8.5,"High",IF(Table1[[#This Row],[score]]&gt;=7,"Medium","Low"))</f>
        <v>Low</v>
      </c>
      <c r="Q6411" s="5">
        <f>Table1[[#This Row],[gross]]-Table1[[#This Row],[budget]]</f>
        <v>364976069</v>
      </c>
      <c r="R6411" s="5" t="str">
        <f>IF(Table1[[#This Row],[Profit]]&gt;0,"Profit","Loss")</f>
        <v>Profit</v>
      </c>
      <c r="S6411" s="6" t="str">
        <f>FLOOR(Table1[[#This Row],[year]]-1900,10)+1900 &amp; "-" &amp; FLOOR(Table1[[#This Row],[year]]-1890,10)+1900</f>
        <v>2010-2020</v>
      </c>
      <c r="T6411" s="14" t="s">
        <v>21835</v>
      </c>
      <c r="AB6411" s="14"/>
    </row>
    <row r="6412" spans="1:28" hidden="1" x14ac:dyDescent="0.3">
      <c r="A6412" t="s">
        <v>18749</v>
      </c>
      <c r="B6412" t="s">
        <v>337</v>
      </c>
      <c r="C6412" t="s">
        <v>390</v>
      </c>
      <c r="D6412">
        <v>2014</v>
      </c>
      <c r="E6412" t="s">
        <v>18228</v>
      </c>
      <c r="F6412">
        <v>6.3</v>
      </c>
      <c r="G6412">
        <v>83000</v>
      </c>
      <c r="H6412" t="s">
        <v>14628</v>
      </c>
      <c r="I6412" t="s">
        <v>9263</v>
      </c>
      <c r="J6412" t="s">
        <v>15943</v>
      </c>
      <c r="K6412" t="s">
        <v>30</v>
      </c>
      <c r="L6412">
        <v>103000000</v>
      </c>
      <c r="M6412">
        <v>498781117</v>
      </c>
      <c r="N6412" t="s">
        <v>13981</v>
      </c>
      <c r="O6412">
        <v>101</v>
      </c>
      <c r="P6412" t="str">
        <f>IF(Table1[[#This Row],[score]]&gt;=8.5,"High",IF(Table1[[#This Row],[score]]&gt;=7,"Medium","Low"))</f>
        <v>Low</v>
      </c>
      <c r="Q6412" s="5">
        <f>Table1[[#This Row],[gross]]-Table1[[#This Row],[budget]]</f>
        <v>395781117</v>
      </c>
      <c r="R6412" s="5" t="str">
        <f>IF(Table1[[#This Row],[Profit]]&gt;0,"Profit","Loss")</f>
        <v>Profit</v>
      </c>
      <c r="S6412" s="6" t="str">
        <f>FLOOR(Table1[[#This Row],[year]]-1900,10)+1900 &amp; "-" &amp; FLOOR(Table1[[#This Row],[year]]-1890,10)+1900</f>
        <v>2010-2020</v>
      </c>
      <c r="T6412" s="14" t="s">
        <v>21835</v>
      </c>
      <c r="AB6412" s="14"/>
    </row>
    <row r="6413" spans="1:28" hidden="1" x14ac:dyDescent="0.3">
      <c r="A6413" t="s">
        <v>5622</v>
      </c>
      <c r="B6413" t="s">
        <v>1974</v>
      </c>
      <c r="C6413" t="s">
        <v>34</v>
      </c>
      <c r="D6413">
        <v>2014</v>
      </c>
      <c r="E6413" t="s">
        <v>18716</v>
      </c>
      <c r="F6413">
        <v>5.8</v>
      </c>
      <c r="G6413">
        <v>203000</v>
      </c>
      <c r="H6413" t="s">
        <v>12971</v>
      </c>
      <c r="I6413" t="s">
        <v>18717</v>
      </c>
      <c r="J6413" t="s">
        <v>15918</v>
      </c>
      <c r="K6413" t="s">
        <v>30</v>
      </c>
      <c r="L6413">
        <v>125000000</v>
      </c>
      <c r="M6413">
        <v>485004754</v>
      </c>
      <c r="N6413" t="s">
        <v>44</v>
      </c>
      <c r="O6413">
        <v>101</v>
      </c>
      <c r="P6413" t="str">
        <f>IF(Table1[[#This Row],[score]]&gt;=8.5,"High",IF(Table1[[#This Row],[score]]&gt;=7,"Medium","Low"))</f>
        <v>Low</v>
      </c>
      <c r="Q6413" s="5">
        <f>Table1[[#This Row],[gross]]-Table1[[#This Row],[budget]]</f>
        <v>360004754</v>
      </c>
      <c r="R6413" s="5" t="str">
        <f>IF(Table1[[#This Row],[Profit]]&gt;0,"Profit","Loss")</f>
        <v>Profit</v>
      </c>
      <c r="S6413" s="6" t="str">
        <f>FLOOR(Table1[[#This Row],[year]]-1900,10)+1900 &amp; "-" &amp; FLOOR(Table1[[#This Row],[year]]-1890,10)+1900</f>
        <v>2010-2020</v>
      </c>
      <c r="T6413" s="14" t="s">
        <v>21835</v>
      </c>
      <c r="AB6413" s="14"/>
    </row>
    <row r="6414" spans="1:28" hidden="1" x14ac:dyDescent="0.3">
      <c r="A6414" t="s">
        <v>18661</v>
      </c>
      <c r="B6414" t="s">
        <v>33</v>
      </c>
      <c r="C6414" t="s">
        <v>390</v>
      </c>
      <c r="D6414">
        <v>2014</v>
      </c>
      <c r="E6414" t="s">
        <v>18662</v>
      </c>
      <c r="F6414">
        <v>7.7</v>
      </c>
      <c r="G6414">
        <v>331000</v>
      </c>
      <c r="H6414" t="s">
        <v>18663</v>
      </c>
      <c r="I6414" t="s">
        <v>16086</v>
      </c>
      <c r="J6414" t="s">
        <v>18562</v>
      </c>
      <c r="K6414" t="s">
        <v>30</v>
      </c>
      <c r="L6414">
        <v>60000000</v>
      </c>
      <c r="M6414">
        <v>468060692</v>
      </c>
      <c r="N6414" t="s">
        <v>23</v>
      </c>
      <c r="O6414">
        <v>100</v>
      </c>
      <c r="P6414" t="str">
        <f>IF(Table1[[#This Row],[score]]&gt;=8.5,"High",IF(Table1[[#This Row],[score]]&gt;=7,"Medium","Low"))</f>
        <v>Medium</v>
      </c>
      <c r="Q6414" s="5">
        <f>Table1[[#This Row],[gross]]-Table1[[#This Row],[budget]]</f>
        <v>408060692</v>
      </c>
      <c r="R6414" s="5" t="str">
        <f>IF(Table1[[#This Row],[Profit]]&gt;0,"Profit","Loss")</f>
        <v>Profit</v>
      </c>
      <c r="S6414" s="6" t="str">
        <f>FLOOR(Table1[[#This Row],[year]]-1900,10)+1900 &amp; "-" &amp; FLOOR(Table1[[#This Row],[year]]-1890,10)+1900</f>
        <v>2010-2020</v>
      </c>
      <c r="T6414" s="14" t="s">
        <v>21835</v>
      </c>
      <c r="AB6414" s="14"/>
    </row>
    <row r="6415" spans="1:28" hidden="1" x14ac:dyDescent="0.3">
      <c r="A6415" t="s">
        <v>18599</v>
      </c>
      <c r="B6415" t="s">
        <v>16</v>
      </c>
      <c r="C6415" t="s">
        <v>34</v>
      </c>
      <c r="D6415">
        <v>2014</v>
      </c>
      <c r="E6415" t="s">
        <v>18600</v>
      </c>
      <c r="F6415">
        <v>6.4</v>
      </c>
      <c r="G6415">
        <v>460000</v>
      </c>
      <c r="H6415" t="s">
        <v>2876</v>
      </c>
      <c r="I6415" t="s">
        <v>2876</v>
      </c>
      <c r="J6415" t="s">
        <v>9192</v>
      </c>
      <c r="K6415" t="s">
        <v>448</v>
      </c>
      <c r="L6415">
        <v>40000000</v>
      </c>
      <c r="M6415">
        <v>458863600</v>
      </c>
      <c r="N6415" t="s">
        <v>12121</v>
      </c>
      <c r="O6415">
        <v>89</v>
      </c>
      <c r="P6415" t="str">
        <f>IF(Table1[[#This Row],[score]]&gt;=8.5,"High",IF(Table1[[#This Row],[score]]&gt;=7,"Medium","Low"))</f>
        <v>Low</v>
      </c>
      <c r="Q6415" s="5">
        <f>Table1[[#This Row],[gross]]-Table1[[#This Row],[budget]]</f>
        <v>418863600</v>
      </c>
      <c r="R6415" s="5" t="str">
        <f>IF(Table1[[#This Row],[Profit]]&gt;0,"Profit","Loss")</f>
        <v>Profit</v>
      </c>
      <c r="S6415" s="6" t="str">
        <f>FLOOR(Table1[[#This Row],[year]]-1900,10)+1900 &amp; "-" &amp; FLOOR(Table1[[#This Row],[year]]-1890,10)+1900</f>
        <v>2010-2020</v>
      </c>
      <c r="T6415" s="14" t="s">
        <v>21835</v>
      </c>
      <c r="AB6415" s="14"/>
    </row>
    <row r="6416" spans="1:28" hidden="1" x14ac:dyDescent="0.3">
      <c r="A6416" t="s">
        <v>18581</v>
      </c>
      <c r="B6416" t="s">
        <v>16</v>
      </c>
      <c r="C6416" t="s">
        <v>34</v>
      </c>
      <c r="D6416">
        <v>2014</v>
      </c>
      <c r="E6416" t="s">
        <v>18582</v>
      </c>
      <c r="F6416">
        <v>7.7</v>
      </c>
      <c r="G6416">
        <v>607000</v>
      </c>
      <c r="H6416" t="s">
        <v>13391</v>
      </c>
      <c r="I6416" t="s">
        <v>14876</v>
      </c>
      <c r="J6416" t="s">
        <v>4160</v>
      </c>
      <c r="K6416" t="s">
        <v>22</v>
      </c>
      <c r="L6416">
        <v>81000000</v>
      </c>
      <c r="M6416">
        <v>414351546</v>
      </c>
      <c r="N6416" t="s">
        <v>180</v>
      </c>
      <c r="O6416">
        <v>129</v>
      </c>
      <c r="P6416" t="str">
        <f>IF(Table1[[#This Row],[score]]&gt;=8.5,"High",IF(Table1[[#This Row],[score]]&gt;=7,"Medium","Low"))</f>
        <v>Medium</v>
      </c>
      <c r="Q6416" s="5">
        <f>Table1[[#This Row],[gross]]-Table1[[#This Row],[budget]]</f>
        <v>333351546</v>
      </c>
      <c r="R6416" s="5" t="str">
        <f>IF(Table1[[#This Row],[Profit]]&gt;0,"Profit","Loss")</f>
        <v>Profit</v>
      </c>
      <c r="S6416" s="6" t="str">
        <f>FLOOR(Table1[[#This Row],[year]]-1900,10)+1900 &amp; "-" &amp; FLOOR(Table1[[#This Row],[year]]-1890,10)+1900</f>
        <v>2010-2020</v>
      </c>
      <c r="T6416" s="14" t="s">
        <v>21835</v>
      </c>
      <c r="AB6416" s="14"/>
    </row>
    <row r="6417" spans="1:28" hidden="1" x14ac:dyDescent="0.3">
      <c r="A6417" t="s">
        <v>18772</v>
      </c>
      <c r="B6417" t="s">
        <v>33</v>
      </c>
      <c r="C6417" t="s">
        <v>390</v>
      </c>
      <c r="D6417">
        <v>2014</v>
      </c>
      <c r="E6417" t="s">
        <v>18680</v>
      </c>
      <c r="F6417">
        <v>6.7</v>
      </c>
      <c r="G6417">
        <v>83000</v>
      </c>
      <c r="H6417" t="s">
        <v>10163</v>
      </c>
      <c r="I6417" t="s">
        <v>18773</v>
      </c>
      <c r="J6417" t="s">
        <v>16562</v>
      </c>
      <c r="K6417" t="s">
        <v>30</v>
      </c>
      <c r="L6417">
        <v>132000000</v>
      </c>
      <c r="M6417">
        <v>373515621</v>
      </c>
      <c r="N6417" t="s">
        <v>10077</v>
      </c>
      <c r="O6417">
        <v>92</v>
      </c>
      <c r="P6417" t="str">
        <f>IF(Table1[[#This Row],[score]]&gt;=8.5,"High",IF(Table1[[#This Row],[score]]&gt;=7,"Medium","Low"))</f>
        <v>Low</v>
      </c>
      <c r="Q6417" s="5">
        <f>Table1[[#This Row],[gross]]-Table1[[#This Row],[budget]]</f>
        <v>241515621</v>
      </c>
      <c r="R6417" s="5" t="str">
        <f>IF(Table1[[#This Row],[Profit]]&gt;0,"Profit","Loss")</f>
        <v>Profit</v>
      </c>
      <c r="S6417" s="6" t="str">
        <f>FLOOR(Table1[[#This Row],[year]]-1900,10)+1900 &amp; "-" &amp; FLOOR(Table1[[#This Row],[year]]-1890,10)+1900</f>
        <v>2010-2020</v>
      </c>
      <c r="T6417" s="14" t="s">
        <v>21835</v>
      </c>
      <c r="AB6417" s="14"/>
    </row>
    <row r="6418" spans="1:28" hidden="1" x14ac:dyDescent="0.3">
      <c r="A6418" t="s">
        <v>18569</v>
      </c>
      <c r="B6418" t="s">
        <v>1974</v>
      </c>
      <c r="C6418" t="s">
        <v>34</v>
      </c>
      <c r="D6418">
        <v>2014</v>
      </c>
      <c r="E6418" t="s">
        <v>18570</v>
      </c>
      <c r="F6418">
        <v>7.9</v>
      </c>
      <c r="G6418">
        <v>620000</v>
      </c>
      <c r="H6418" t="s">
        <v>8997</v>
      </c>
      <c r="I6418" t="s">
        <v>8378</v>
      </c>
      <c r="J6418" t="s">
        <v>1462</v>
      </c>
      <c r="K6418" t="s">
        <v>30</v>
      </c>
      <c r="L6418">
        <v>178000000</v>
      </c>
      <c r="M6418">
        <v>370541256</v>
      </c>
      <c r="N6418" t="s">
        <v>23</v>
      </c>
      <c r="O6418">
        <v>113</v>
      </c>
      <c r="P6418" t="str">
        <f>IF(Table1[[#This Row],[score]]&gt;=8.5,"High",IF(Table1[[#This Row],[score]]&gt;=7,"Medium","Low"))</f>
        <v>Medium</v>
      </c>
      <c r="Q6418" s="5">
        <f>Table1[[#This Row],[gross]]-Table1[[#This Row],[budget]]</f>
        <v>192541256</v>
      </c>
      <c r="R6418" s="5" t="str">
        <f>IF(Table1[[#This Row],[Profit]]&gt;0,"Profit","Loss")</f>
        <v>Profit</v>
      </c>
      <c r="S6418" s="6" t="str">
        <f>FLOOR(Table1[[#This Row],[year]]-1900,10)+1900 &amp; "-" &amp; FLOOR(Table1[[#This Row],[year]]-1890,10)+1900</f>
        <v>2010-2020</v>
      </c>
      <c r="T6418" s="14" t="s">
        <v>21835</v>
      </c>
      <c r="AB6418" s="14"/>
    </row>
    <row r="6419" spans="1:28" hidden="1" x14ac:dyDescent="0.3">
      <c r="A6419" t="s">
        <v>18571</v>
      </c>
      <c r="B6419" t="s">
        <v>16</v>
      </c>
      <c r="C6419" t="s">
        <v>17</v>
      </c>
      <c r="D6419">
        <v>2014</v>
      </c>
      <c r="E6419" t="s">
        <v>18279</v>
      </c>
      <c r="F6419">
        <v>8.1</v>
      </c>
      <c r="G6419">
        <v>893000</v>
      </c>
      <c r="H6419" t="s">
        <v>6752</v>
      </c>
      <c r="I6419" t="s">
        <v>18572</v>
      </c>
      <c r="J6419" t="s">
        <v>9567</v>
      </c>
      <c r="K6419" t="s">
        <v>30</v>
      </c>
      <c r="L6419" s="5">
        <v>61000000</v>
      </c>
      <c r="M6419" s="5">
        <v>369330363</v>
      </c>
      <c r="N6419" t="s">
        <v>180</v>
      </c>
      <c r="O6419">
        <v>149</v>
      </c>
      <c r="P6419" t="str">
        <f>IF(Table1[[#This Row],[score]]&gt;=8.5,"High",IF(Table1[[#This Row],[score]]&gt;=7,"Medium","Low"))</f>
        <v>Medium</v>
      </c>
      <c r="Q6419" s="5">
        <f>Table1[[#This Row],[gross]]-Table1[[#This Row],[budget]]</f>
        <v>308330363</v>
      </c>
      <c r="R6419" s="5" t="str">
        <f>IF(Table1[[#This Row],[Profit]]&gt;0,"Profit","Loss")</f>
        <v>Profit</v>
      </c>
      <c r="S6419" s="6" t="str">
        <f>FLOOR(Table1[[#This Row],[year]]-1900,10)+1900 &amp; "-" &amp; FLOOR(Table1[[#This Row],[year]]-1890,10)+1900</f>
        <v>2010-2020</v>
      </c>
      <c r="T6419" s="14" t="s">
        <v>21835</v>
      </c>
      <c r="AB6419" s="14"/>
    </row>
    <row r="6420" spans="1:28" hidden="1" x14ac:dyDescent="0.3">
      <c r="A6420" t="s">
        <v>18668</v>
      </c>
      <c r="B6420" t="s">
        <v>33</v>
      </c>
      <c r="C6420" t="s">
        <v>25</v>
      </c>
      <c r="D6420">
        <v>2014</v>
      </c>
      <c r="E6420" t="s">
        <v>18632</v>
      </c>
      <c r="F6420">
        <v>6.2</v>
      </c>
      <c r="G6420">
        <v>111000</v>
      </c>
      <c r="H6420" t="s">
        <v>12476</v>
      </c>
      <c r="I6420" t="s">
        <v>16712</v>
      </c>
      <c r="J6420" t="s">
        <v>7926</v>
      </c>
      <c r="K6420" t="s">
        <v>22</v>
      </c>
      <c r="L6420">
        <v>127000000</v>
      </c>
      <c r="M6420">
        <v>363204635</v>
      </c>
      <c r="N6420" t="s">
        <v>180</v>
      </c>
      <c r="O6420">
        <v>98</v>
      </c>
      <c r="P6420" t="str">
        <f>IF(Table1[[#This Row],[score]]&gt;=8.5,"High",IF(Table1[[#This Row],[score]]&gt;=7,"Medium","Low"))</f>
        <v>Low</v>
      </c>
      <c r="Q6420" s="5">
        <f>Table1[[#This Row],[gross]]-Table1[[#This Row],[budget]]</f>
        <v>236204635</v>
      </c>
      <c r="R6420" s="5" t="str">
        <f>IF(Table1[[#This Row],[Profit]]&gt;0,"Profit","Loss")</f>
        <v>Profit</v>
      </c>
      <c r="S6420" s="6" t="str">
        <f>FLOOR(Table1[[#This Row],[year]]-1900,10)+1900 &amp; "-" &amp; FLOOR(Table1[[#This Row],[year]]-1890,10)+1900</f>
        <v>2010-2020</v>
      </c>
      <c r="T6420" s="14" t="s">
        <v>21835</v>
      </c>
      <c r="AB6420" s="14"/>
    </row>
    <row r="6421" spans="1:28" hidden="1" x14ac:dyDescent="0.3">
      <c r="A6421" t="s">
        <v>18742</v>
      </c>
      <c r="B6421" t="s">
        <v>1974</v>
      </c>
      <c r="C6421" t="s">
        <v>34</v>
      </c>
      <c r="D6421">
        <v>2014</v>
      </c>
      <c r="E6421" t="s">
        <v>18528</v>
      </c>
      <c r="F6421">
        <v>5.7</v>
      </c>
      <c r="G6421">
        <v>246000</v>
      </c>
      <c r="H6421" t="s">
        <v>10109</v>
      </c>
      <c r="I6421" t="s">
        <v>10109</v>
      </c>
      <c r="J6421" t="s">
        <v>6936</v>
      </c>
      <c r="K6421" t="s">
        <v>30</v>
      </c>
      <c r="L6421">
        <v>125000000</v>
      </c>
      <c r="M6421">
        <v>359200044</v>
      </c>
      <c r="N6421" t="s">
        <v>44</v>
      </c>
      <c r="O6421">
        <v>138</v>
      </c>
      <c r="P6421" t="str">
        <f>IF(Table1[[#This Row],[score]]&gt;=8.5,"High",IF(Table1[[#This Row],[score]]&gt;=7,"Medium","Low"))</f>
        <v>Low</v>
      </c>
      <c r="Q6421" s="5">
        <f>Table1[[#This Row],[gross]]-Table1[[#This Row],[budget]]</f>
        <v>234200044</v>
      </c>
      <c r="R6421" s="5" t="str">
        <f>IF(Table1[[#This Row],[Profit]]&gt;0,"Profit","Loss")</f>
        <v>Profit</v>
      </c>
      <c r="S6421" s="6" t="str">
        <f>FLOOR(Table1[[#This Row],[year]]-1900,10)+1900 &amp; "-" &amp; FLOOR(Table1[[#This Row],[year]]-1890,10)+1900</f>
        <v>2010-2020</v>
      </c>
      <c r="T6421" s="14" t="s">
        <v>21835</v>
      </c>
      <c r="AB6421" s="14"/>
    </row>
    <row r="6422" spans="1:28" hidden="1" x14ac:dyDescent="0.3">
      <c r="A6422" t="s">
        <v>18595</v>
      </c>
      <c r="B6422" t="s">
        <v>1974</v>
      </c>
      <c r="C6422" t="s">
        <v>34</v>
      </c>
      <c r="D6422">
        <v>2014</v>
      </c>
      <c r="E6422" t="s">
        <v>18596</v>
      </c>
      <c r="F6422">
        <v>6.8</v>
      </c>
      <c r="G6422">
        <v>431000</v>
      </c>
      <c r="H6422" t="s">
        <v>18597</v>
      </c>
      <c r="I6422" t="s">
        <v>18598</v>
      </c>
      <c r="J6422" t="s">
        <v>17730</v>
      </c>
      <c r="K6422" t="s">
        <v>30</v>
      </c>
      <c r="L6422">
        <v>34000000</v>
      </c>
      <c r="M6422">
        <v>348319861</v>
      </c>
      <c r="N6422" t="s">
        <v>180</v>
      </c>
      <c r="O6422">
        <v>113</v>
      </c>
      <c r="P6422" t="str">
        <f>IF(Table1[[#This Row],[score]]&gt;=8.5,"High",IF(Table1[[#This Row],[score]]&gt;=7,"Medium","Low"))</f>
        <v>Low</v>
      </c>
      <c r="Q6422" s="5">
        <f>Table1[[#This Row],[gross]]-Table1[[#This Row],[budget]]</f>
        <v>314319861</v>
      </c>
      <c r="R6422" s="5" t="str">
        <f>IF(Table1[[#This Row],[Profit]]&gt;0,"Profit","Loss")</f>
        <v>Profit</v>
      </c>
      <c r="S6422" s="6" t="str">
        <f>FLOOR(Table1[[#This Row],[year]]-1900,10)+1900 &amp; "-" &amp; FLOOR(Table1[[#This Row],[year]]-1890,10)+1900</f>
        <v>2010-2020</v>
      </c>
      <c r="T6422" s="14" t="s">
        <v>21835</v>
      </c>
      <c r="AB6422" s="14"/>
    </row>
    <row r="6423" spans="1:28" hidden="1" x14ac:dyDescent="0.3">
      <c r="A6423" t="s">
        <v>18639</v>
      </c>
      <c r="B6423" t="s">
        <v>16</v>
      </c>
      <c r="C6423" t="s">
        <v>34</v>
      </c>
      <c r="D6423">
        <v>2014</v>
      </c>
      <c r="E6423" t="s">
        <v>18640</v>
      </c>
      <c r="F6423">
        <v>6.2</v>
      </c>
      <c r="G6423">
        <v>286000</v>
      </c>
      <c r="H6423" t="s">
        <v>18641</v>
      </c>
      <c r="I6423" t="s">
        <v>13413</v>
      </c>
      <c r="J6423" t="s">
        <v>18642</v>
      </c>
      <c r="K6423" t="s">
        <v>30</v>
      </c>
      <c r="L6423">
        <v>110000000</v>
      </c>
      <c r="M6423">
        <v>337580051</v>
      </c>
      <c r="N6423" t="s">
        <v>23</v>
      </c>
      <c r="O6423">
        <v>102</v>
      </c>
      <c r="P6423" t="str">
        <f>IF(Table1[[#This Row],[score]]&gt;=8.5,"High",IF(Table1[[#This Row],[score]]&gt;=7,"Medium","Low"))</f>
        <v>Low</v>
      </c>
      <c r="Q6423" s="5">
        <f>Table1[[#This Row],[gross]]-Table1[[#This Row],[budget]]</f>
        <v>227580051</v>
      </c>
      <c r="R6423" s="5" t="str">
        <f>IF(Table1[[#This Row],[Profit]]&gt;0,"Profit","Loss")</f>
        <v>Profit</v>
      </c>
      <c r="S6423" s="6" t="str">
        <f>FLOOR(Table1[[#This Row],[year]]-1900,10)+1900 &amp; "-" &amp; FLOOR(Table1[[#This Row],[year]]-1890,10)+1900</f>
        <v>2010-2020</v>
      </c>
      <c r="T6423" s="14" t="s">
        <v>21835</v>
      </c>
      <c r="AB6423" s="14"/>
    </row>
    <row r="6424" spans="1:28" hidden="1" x14ac:dyDescent="0.3">
      <c r="A6424" t="s">
        <v>18720</v>
      </c>
      <c r="B6424" t="s">
        <v>16</v>
      </c>
      <c r="C6424" t="s">
        <v>34</v>
      </c>
      <c r="D6424">
        <v>2014</v>
      </c>
      <c r="E6424" t="s">
        <v>18721</v>
      </c>
      <c r="F6424">
        <v>7</v>
      </c>
      <c r="G6424">
        <v>354000</v>
      </c>
      <c r="H6424" t="s">
        <v>16086</v>
      </c>
      <c r="I6424" t="s">
        <v>11996</v>
      </c>
      <c r="J6424" t="s">
        <v>14481</v>
      </c>
      <c r="K6424" t="s">
        <v>30</v>
      </c>
      <c r="L6424">
        <v>50000000</v>
      </c>
      <c r="M6424">
        <v>331333876</v>
      </c>
      <c r="N6424" t="s">
        <v>31</v>
      </c>
      <c r="O6424">
        <v>112</v>
      </c>
      <c r="P6424" t="str">
        <f>IF(Table1[[#This Row],[score]]&gt;=8.5,"High",IF(Table1[[#This Row],[score]]&gt;=7,"Medium","Low"))</f>
        <v>Medium</v>
      </c>
      <c r="Q6424" s="5">
        <f>Table1[[#This Row],[gross]]-Table1[[#This Row],[budget]]</f>
        <v>281333876</v>
      </c>
      <c r="R6424" s="5" t="str">
        <f>IF(Table1[[#This Row],[Profit]]&gt;0,"Profit","Loss")</f>
        <v>Profit</v>
      </c>
      <c r="S6424" s="6" t="str">
        <f>FLOOR(Table1[[#This Row],[year]]-1900,10)+1900 &amp; "-" &amp; FLOOR(Table1[[#This Row],[year]]-1890,10)+1900</f>
        <v>2010-2020</v>
      </c>
      <c r="T6424" s="14" t="s">
        <v>21835</v>
      </c>
      <c r="AB6424" s="14"/>
    </row>
    <row r="6425" spans="1:28" hidden="1" x14ac:dyDescent="0.3">
      <c r="A6425" t="s">
        <v>18833</v>
      </c>
      <c r="B6425" t="s">
        <v>1974</v>
      </c>
      <c r="C6425" t="s">
        <v>34</v>
      </c>
      <c r="D6425">
        <v>2014</v>
      </c>
      <c r="E6425" t="s">
        <v>18615</v>
      </c>
      <c r="F6425">
        <v>6</v>
      </c>
      <c r="G6425">
        <v>183000</v>
      </c>
      <c r="H6425" t="s">
        <v>15682</v>
      </c>
      <c r="I6425" t="s">
        <v>2876</v>
      </c>
      <c r="J6425" t="s">
        <v>5655</v>
      </c>
      <c r="K6425" t="s">
        <v>448</v>
      </c>
      <c r="L6425">
        <v>48000000</v>
      </c>
      <c r="M6425">
        <v>326479141</v>
      </c>
      <c r="N6425" t="s">
        <v>12121</v>
      </c>
      <c r="O6425">
        <v>108</v>
      </c>
      <c r="P6425" t="str">
        <f>IF(Table1[[#This Row],[score]]&gt;=8.5,"High",IF(Table1[[#This Row],[score]]&gt;=7,"Medium","Low"))</f>
        <v>Low</v>
      </c>
      <c r="Q6425" s="5">
        <f>Table1[[#This Row],[gross]]-Table1[[#This Row],[budget]]</f>
        <v>278479141</v>
      </c>
      <c r="R6425" s="5" t="str">
        <f>IF(Table1[[#This Row],[Profit]]&gt;0,"Profit","Loss")</f>
        <v>Profit</v>
      </c>
      <c r="S6425" s="6" t="str">
        <f>FLOOR(Table1[[#This Row],[year]]-1900,10)+1900 &amp; "-" &amp; FLOOR(Table1[[#This Row],[year]]-1890,10)+1900</f>
        <v>2010-2020</v>
      </c>
      <c r="T6425" s="14" t="s">
        <v>21835</v>
      </c>
      <c r="AB6425" s="14"/>
    </row>
    <row r="6426" spans="1:28" hidden="1" x14ac:dyDescent="0.3">
      <c r="A6426" t="s">
        <v>18669</v>
      </c>
      <c r="B6426" t="s">
        <v>1974</v>
      </c>
      <c r="C6426" t="s">
        <v>17</v>
      </c>
      <c r="D6426">
        <v>2014</v>
      </c>
      <c r="E6426" t="s">
        <v>18570</v>
      </c>
      <c r="F6426">
        <v>7.7</v>
      </c>
      <c r="G6426">
        <v>352000</v>
      </c>
      <c r="H6426" t="s">
        <v>17765</v>
      </c>
      <c r="I6426" t="s">
        <v>15946</v>
      </c>
      <c r="J6426" t="s">
        <v>18588</v>
      </c>
      <c r="K6426" t="s">
        <v>30</v>
      </c>
      <c r="L6426">
        <v>12000000</v>
      </c>
      <c r="M6426">
        <v>307166834</v>
      </c>
      <c r="N6426" t="s">
        <v>9026</v>
      </c>
      <c r="O6426">
        <v>126</v>
      </c>
      <c r="P6426" t="str">
        <f>IF(Table1[[#This Row],[score]]&gt;=8.5,"High",IF(Table1[[#This Row],[score]]&gt;=7,"Medium","Low"))</f>
        <v>Medium</v>
      </c>
      <c r="Q6426" s="5">
        <f>Table1[[#This Row],[gross]]-Table1[[#This Row],[budget]]</f>
        <v>295166834</v>
      </c>
      <c r="R6426" s="5" t="str">
        <f>IF(Table1[[#This Row],[Profit]]&gt;0,"Profit","Loss")</f>
        <v>Profit</v>
      </c>
      <c r="S6426" s="6" t="str">
        <f>FLOOR(Table1[[#This Row],[year]]-1900,10)+1900 &amp; "-" &amp; FLOOR(Table1[[#This Row],[year]]-1890,10)+1900</f>
        <v>2010-2020</v>
      </c>
      <c r="T6426" s="14" t="s">
        <v>21835</v>
      </c>
      <c r="AB6426" s="14"/>
    </row>
    <row r="6427" spans="1:28" hidden="1" x14ac:dyDescent="0.3">
      <c r="A6427" t="s">
        <v>18586</v>
      </c>
      <c r="B6427" t="s">
        <v>1974</v>
      </c>
      <c r="C6427" t="s">
        <v>34</v>
      </c>
      <c r="D6427">
        <v>2014</v>
      </c>
      <c r="E6427" t="s">
        <v>18587</v>
      </c>
      <c r="F6427">
        <v>6.6</v>
      </c>
      <c r="G6427">
        <v>435000</v>
      </c>
      <c r="H6427" t="s">
        <v>14496</v>
      </c>
      <c r="I6427" t="s">
        <v>17535</v>
      </c>
      <c r="J6427" t="s">
        <v>18588</v>
      </c>
      <c r="K6427" t="s">
        <v>30</v>
      </c>
      <c r="L6427">
        <v>85000000</v>
      </c>
      <c r="M6427">
        <v>288885818</v>
      </c>
      <c r="N6427" t="s">
        <v>9986</v>
      </c>
      <c r="O6427">
        <v>139</v>
      </c>
      <c r="P6427" t="str">
        <f>IF(Table1[[#This Row],[score]]&gt;=8.5,"High",IF(Table1[[#This Row],[score]]&gt;=7,"Medium","Low"))</f>
        <v>Low</v>
      </c>
      <c r="Q6427" s="5">
        <f>Table1[[#This Row],[gross]]-Table1[[#This Row],[budget]]</f>
        <v>203885818</v>
      </c>
      <c r="R6427" s="5" t="str">
        <f>IF(Table1[[#This Row],[Profit]]&gt;0,"Profit","Loss")</f>
        <v>Profit</v>
      </c>
      <c r="S6427" s="6" t="str">
        <f>FLOOR(Table1[[#This Row],[year]]-1900,10)+1900 &amp; "-" &amp; FLOOR(Table1[[#This Row],[year]]-1890,10)+1900</f>
        <v>2010-2020</v>
      </c>
      <c r="T6427" s="14" t="s">
        <v>21835</v>
      </c>
      <c r="AB6427" s="14"/>
    </row>
    <row r="6428" spans="1:28" hidden="1" x14ac:dyDescent="0.3">
      <c r="A6428" t="s">
        <v>18757</v>
      </c>
      <c r="B6428" t="s">
        <v>33</v>
      </c>
      <c r="C6428" t="s">
        <v>390</v>
      </c>
      <c r="D6428">
        <v>2014</v>
      </c>
      <c r="E6428" t="s">
        <v>18644</v>
      </c>
      <c r="F6428">
        <v>7.2</v>
      </c>
      <c r="G6428">
        <v>103000</v>
      </c>
      <c r="H6428" t="s">
        <v>18758</v>
      </c>
      <c r="I6428" t="s">
        <v>18758</v>
      </c>
      <c r="J6428" t="s">
        <v>18759</v>
      </c>
      <c r="K6428" t="s">
        <v>22</v>
      </c>
      <c r="L6428">
        <v>55000000</v>
      </c>
      <c r="M6428">
        <v>282377683</v>
      </c>
      <c r="N6428" t="s">
        <v>6789</v>
      </c>
      <c r="O6428">
        <v>95</v>
      </c>
      <c r="P6428" t="str">
        <f>IF(Table1[[#This Row],[score]]&gt;=8.5,"High",IF(Table1[[#This Row],[score]]&gt;=7,"Medium","Low"))</f>
        <v>Medium</v>
      </c>
      <c r="Q6428" s="5">
        <f>Table1[[#This Row],[gross]]-Table1[[#This Row],[budget]]</f>
        <v>227377683</v>
      </c>
      <c r="R6428" s="5" t="str">
        <f>IF(Table1[[#This Row],[Profit]]&gt;0,"Profit","Loss")</f>
        <v>Profit</v>
      </c>
      <c r="S6428" s="6" t="str">
        <f>FLOOR(Table1[[#This Row],[year]]-1900,10)+1900 &amp; "-" &amp; FLOOR(Table1[[#This Row],[year]]-1890,10)+1900</f>
        <v>2010-2020</v>
      </c>
      <c r="T6428" s="14" t="s">
        <v>21835</v>
      </c>
      <c r="AB6428" s="14"/>
    </row>
    <row r="6429" spans="1:28" hidden="1" x14ac:dyDescent="0.3">
      <c r="A6429" t="s">
        <v>18992</v>
      </c>
      <c r="B6429" t="s">
        <v>33</v>
      </c>
      <c r="C6429" t="s">
        <v>390</v>
      </c>
      <c r="D6429">
        <v>2014</v>
      </c>
      <c r="E6429" t="s">
        <v>18640</v>
      </c>
      <c r="F6429">
        <v>6.8</v>
      </c>
      <c r="G6429">
        <v>65000</v>
      </c>
      <c r="H6429" t="s">
        <v>10593</v>
      </c>
      <c r="I6429" t="s">
        <v>9511</v>
      </c>
      <c r="J6429" t="s">
        <v>18993</v>
      </c>
      <c r="K6429" t="s">
        <v>30</v>
      </c>
      <c r="L6429">
        <v>145000000</v>
      </c>
      <c r="M6429">
        <v>275698039</v>
      </c>
      <c r="N6429" t="s">
        <v>18994</v>
      </c>
      <c r="O6429">
        <v>92</v>
      </c>
      <c r="P6429" t="str">
        <f>IF(Table1[[#This Row],[score]]&gt;=8.5,"High",IF(Table1[[#This Row],[score]]&gt;=7,"Medium","Low"))</f>
        <v>Low</v>
      </c>
      <c r="Q6429" s="5">
        <f>Table1[[#This Row],[gross]]-Table1[[#This Row],[budget]]</f>
        <v>130698039</v>
      </c>
      <c r="R6429" s="5" t="str">
        <f>IF(Table1[[#This Row],[Profit]]&gt;0,"Profit","Loss")</f>
        <v>Profit</v>
      </c>
      <c r="S6429" s="6" t="str">
        <f>FLOOR(Table1[[#This Row],[year]]-1900,10)+1900 &amp; "-" &amp; FLOOR(Table1[[#This Row],[year]]-1890,10)+1900</f>
        <v>2010-2020</v>
      </c>
      <c r="T6429" s="14" t="s">
        <v>21835</v>
      </c>
      <c r="AB6429" s="14"/>
    </row>
    <row r="6430" spans="1:28" hidden="1" x14ac:dyDescent="0.3">
      <c r="A6430" t="s">
        <v>756</v>
      </c>
      <c r="B6430" t="s">
        <v>16</v>
      </c>
      <c r="C6430" t="s">
        <v>41</v>
      </c>
      <c r="D6430">
        <v>2014</v>
      </c>
      <c r="E6430" t="s">
        <v>18427</v>
      </c>
      <c r="F6430">
        <v>6.3</v>
      </c>
      <c r="G6430">
        <v>294000</v>
      </c>
      <c r="H6430" t="s">
        <v>15426</v>
      </c>
      <c r="I6430" t="s">
        <v>18696</v>
      </c>
      <c r="J6430" t="s">
        <v>14886</v>
      </c>
      <c r="K6430" t="s">
        <v>30</v>
      </c>
      <c r="L6430">
        <v>18000000</v>
      </c>
      <c r="M6430">
        <v>270665134</v>
      </c>
      <c r="N6430" t="s">
        <v>18161</v>
      </c>
      <c r="O6430">
        <v>97</v>
      </c>
      <c r="P6430" t="str">
        <f>IF(Table1[[#This Row],[score]]&gt;=8.5,"High",IF(Table1[[#This Row],[score]]&gt;=7,"Medium","Low"))</f>
        <v>Low</v>
      </c>
      <c r="Q6430" s="5">
        <f>Table1[[#This Row],[gross]]-Table1[[#This Row],[budget]]</f>
        <v>252665134</v>
      </c>
      <c r="R6430" s="5" t="str">
        <f>IF(Table1[[#This Row],[Profit]]&gt;0,"Profit","Loss")</f>
        <v>Profit</v>
      </c>
      <c r="S6430" s="6" t="str">
        <f>FLOOR(Table1[[#This Row],[year]]-1900,10)+1900 &amp; "-" &amp; FLOOR(Table1[[#This Row],[year]]-1890,10)+1900</f>
        <v>2010-2020</v>
      </c>
      <c r="T6430" s="14" t="s">
        <v>21835</v>
      </c>
      <c r="AB6430" s="14"/>
    </row>
    <row r="6431" spans="1:28" hidden="1" x14ac:dyDescent="0.3">
      <c r="A6431" t="s">
        <v>18753</v>
      </c>
      <c r="B6431" t="s">
        <v>1974</v>
      </c>
      <c r="C6431" t="s">
        <v>34</v>
      </c>
      <c r="D6431">
        <v>2014</v>
      </c>
      <c r="E6431" t="s">
        <v>18754</v>
      </c>
      <c r="F6431">
        <v>6</v>
      </c>
      <c r="G6431">
        <v>162000</v>
      </c>
      <c r="H6431" t="s">
        <v>978</v>
      </c>
      <c r="I6431" t="s">
        <v>14418</v>
      </c>
      <c r="J6431" t="s">
        <v>3866</v>
      </c>
      <c r="K6431" t="s">
        <v>22</v>
      </c>
      <c r="L6431">
        <v>140000000</v>
      </c>
      <c r="M6431">
        <v>268175631</v>
      </c>
      <c r="N6431" t="s">
        <v>18723</v>
      </c>
      <c r="O6431">
        <v>150</v>
      </c>
      <c r="P6431" t="str">
        <f>IF(Table1[[#This Row],[score]]&gt;=8.5,"High",IF(Table1[[#This Row],[score]]&gt;=7,"Medium","Low"))</f>
        <v>Low</v>
      </c>
      <c r="Q6431" s="5">
        <f>Table1[[#This Row],[gross]]-Table1[[#This Row],[budget]]</f>
        <v>128175631</v>
      </c>
      <c r="R6431" s="5" t="str">
        <f>IF(Table1[[#This Row],[Profit]]&gt;0,"Profit","Loss")</f>
        <v>Profit</v>
      </c>
      <c r="S6431" s="6" t="str">
        <f>FLOOR(Table1[[#This Row],[year]]-1900,10)+1900 &amp; "-" &amp; FLOOR(Table1[[#This Row],[year]]-1890,10)+1900</f>
        <v>2010-2020</v>
      </c>
      <c r="T6431" s="14" t="s">
        <v>21835</v>
      </c>
      <c r="AB6431" s="14"/>
    </row>
    <row r="6432" spans="1:28" hidden="1" x14ac:dyDescent="0.3">
      <c r="A6432" t="s">
        <v>18674</v>
      </c>
      <c r="B6432" t="s">
        <v>16</v>
      </c>
      <c r="C6432" t="s">
        <v>52</v>
      </c>
      <c r="D6432">
        <v>2014</v>
      </c>
      <c r="E6432" t="s">
        <v>18279</v>
      </c>
      <c r="F6432">
        <v>5.4</v>
      </c>
      <c r="G6432">
        <v>147000</v>
      </c>
      <c r="H6432" t="s">
        <v>9601</v>
      </c>
      <c r="I6432" t="s">
        <v>18675</v>
      </c>
      <c r="J6432" t="s">
        <v>18676</v>
      </c>
      <c r="K6432" t="s">
        <v>30</v>
      </c>
      <c r="L6432">
        <v>6500000</v>
      </c>
      <c r="M6432">
        <v>257579282</v>
      </c>
      <c r="N6432" t="s">
        <v>2001</v>
      </c>
      <c r="O6432">
        <v>99</v>
      </c>
      <c r="P6432" t="str">
        <f>IF(Table1[[#This Row],[score]]&gt;=8.5,"High",IF(Table1[[#This Row],[score]]&gt;=7,"Medium","Low"))</f>
        <v>Low</v>
      </c>
      <c r="Q6432" s="5">
        <f>Table1[[#This Row],[gross]]-Table1[[#This Row],[budget]]</f>
        <v>251079282</v>
      </c>
      <c r="R6432" s="5" t="str">
        <f>IF(Table1[[#This Row],[Profit]]&gt;0,"Profit","Loss")</f>
        <v>Profit</v>
      </c>
      <c r="S6432" s="6" t="str">
        <f>FLOOR(Table1[[#This Row],[year]]-1900,10)+1900 &amp; "-" &amp; FLOOR(Table1[[#This Row],[year]]-1890,10)+1900</f>
        <v>2010-2020</v>
      </c>
      <c r="T6432" s="14" t="s">
        <v>21835</v>
      </c>
      <c r="AB6432" s="14"/>
    </row>
    <row r="6433" spans="1:28" hidden="1" x14ac:dyDescent="0.3">
      <c r="A6433" t="s">
        <v>1719</v>
      </c>
      <c r="B6433" t="s">
        <v>1974</v>
      </c>
      <c r="C6433" t="s">
        <v>34</v>
      </c>
      <c r="D6433">
        <v>2014</v>
      </c>
      <c r="E6433" t="s">
        <v>18600</v>
      </c>
      <c r="F6433">
        <v>6</v>
      </c>
      <c r="G6433">
        <v>149000</v>
      </c>
      <c r="H6433" t="s">
        <v>9685</v>
      </c>
      <c r="I6433" t="s">
        <v>18629</v>
      </c>
      <c r="J6433" t="s">
        <v>12339</v>
      </c>
      <c r="K6433" t="s">
        <v>30</v>
      </c>
      <c r="L6433">
        <v>100000000</v>
      </c>
      <c r="M6433">
        <v>244819862</v>
      </c>
      <c r="N6433" t="s">
        <v>44</v>
      </c>
      <c r="O6433">
        <v>98</v>
      </c>
      <c r="P6433" t="str">
        <f>IF(Table1[[#This Row],[score]]&gt;=8.5,"High",IF(Table1[[#This Row],[score]]&gt;=7,"Medium","Low"))</f>
        <v>Low</v>
      </c>
      <c r="Q6433" s="5">
        <f>Table1[[#This Row],[gross]]-Table1[[#This Row],[budget]]</f>
        <v>144819862</v>
      </c>
      <c r="R6433" s="5" t="str">
        <f>IF(Table1[[#This Row],[Profit]]&gt;0,"Profit","Loss")</f>
        <v>Profit</v>
      </c>
      <c r="S6433" s="6" t="str">
        <f>FLOOR(Table1[[#This Row],[year]]-1900,10)+1900 &amp; "-" &amp; FLOOR(Table1[[#This Row],[year]]-1890,10)+1900</f>
        <v>2010-2020</v>
      </c>
      <c r="T6433" s="14" t="s">
        <v>21835</v>
      </c>
      <c r="AB6433" s="14"/>
    </row>
    <row r="6434" spans="1:28" hidden="1" x14ac:dyDescent="0.3">
      <c r="A6434" t="s">
        <v>3823</v>
      </c>
      <c r="B6434" t="s">
        <v>1974</v>
      </c>
      <c r="C6434" t="s">
        <v>34</v>
      </c>
      <c r="D6434">
        <v>2014</v>
      </c>
      <c r="E6434" t="s">
        <v>18718</v>
      </c>
      <c r="F6434">
        <v>6.1</v>
      </c>
      <c r="G6434">
        <v>219000</v>
      </c>
      <c r="H6434" t="s">
        <v>15190</v>
      </c>
      <c r="I6434" t="s">
        <v>18719</v>
      </c>
      <c r="J6434" t="s">
        <v>16890</v>
      </c>
      <c r="K6434" t="s">
        <v>30</v>
      </c>
      <c r="L6434">
        <v>100000000</v>
      </c>
      <c r="M6434">
        <v>242688965</v>
      </c>
      <c r="N6434" t="s">
        <v>118</v>
      </c>
      <c r="O6434">
        <v>117</v>
      </c>
      <c r="P6434" t="str">
        <f>IF(Table1[[#This Row],[score]]&gt;=8.5,"High",IF(Table1[[#This Row],[score]]&gt;=7,"Medium","Low"))</f>
        <v>Low</v>
      </c>
      <c r="Q6434" s="5">
        <f>Table1[[#This Row],[gross]]-Table1[[#This Row],[budget]]</f>
        <v>142688965</v>
      </c>
      <c r="R6434" s="5" t="str">
        <f>IF(Table1[[#This Row],[Profit]]&gt;0,"Profit","Loss")</f>
        <v>Profit</v>
      </c>
      <c r="S6434" s="6" t="str">
        <f>FLOOR(Table1[[#This Row],[year]]-1900,10)+1900 &amp; "-" &amp; FLOOR(Table1[[#This Row],[year]]-1890,10)+1900</f>
        <v>2010-2020</v>
      </c>
      <c r="T6434" s="14" t="s">
        <v>21835</v>
      </c>
      <c r="AB6434" s="14"/>
    </row>
    <row r="6435" spans="1:28" hidden="1" x14ac:dyDescent="0.3">
      <c r="A6435" t="s">
        <v>18607</v>
      </c>
      <c r="B6435" t="s">
        <v>1974</v>
      </c>
      <c r="C6435" t="s">
        <v>63</v>
      </c>
      <c r="D6435">
        <v>2014</v>
      </c>
      <c r="E6435" t="s">
        <v>18608</v>
      </c>
      <c r="F6435">
        <v>8</v>
      </c>
      <c r="G6435">
        <v>707000</v>
      </c>
      <c r="H6435" t="s">
        <v>17381</v>
      </c>
      <c r="I6435" t="s">
        <v>18609</v>
      </c>
      <c r="J6435" t="s">
        <v>18515</v>
      </c>
      <c r="K6435" t="s">
        <v>22</v>
      </c>
      <c r="L6435">
        <v>14000000</v>
      </c>
      <c r="M6435">
        <v>233555708</v>
      </c>
      <c r="N6435" t="s">
        <v>18610</v>
      </c>
      <c r="O6435">
        <v>114</v>
      </c>
      <c r="P6435" t="str">
        <f>IF(Table1[[#This Row],[score]]&gt;=8.5,"High",IF(Table1[[#This Row],[score]]&gt;=7,"Medium","Low"))</f>
        <v>Medium</v>
      </c>
      <c r="Q6435" s="5">
        <f>Table1[[#This Row],[gross]]-Table1[[#This Row],[budget]]</f>
        <v>219555708</v>
      </c>
      <c r="R6435" s="5" t="str">
        <f>IF(Table1[[#This Row],[Profit]]&gt;0,"Profit","Loss")</f>
        <v>Profit</v>
      </c>
      <c r="S6435" s="6" t="str">
        <f>FLOOR(Table1[[#This Row],[year]]-1900,10)+1900 &amp; "-" &amp; FLOOR(Table1[[#This Row],[year]]-1890,10)+1900</f>
        <v>2010-2020</v>
      </c>
      <c r="T6435" s="14" t="s">
        <v>21835</v>
      </c>
      <c r="AB6435" s="14"/>
    </row>
    <row r="6436" spans="1:28" hidden="1" x14ac:dyDescent="0.3">
      <c r="A6436" t="s">
        <v>18760</v>
      </c>
      <c r="B6436" t="s">
        <v>1974</v>
      </c>
      <c r="C6436" t="s">
        <v>34</v>
      </c>
      <c r="D6436">
        <v>2014</v>
      </c>
      <c r="E6436" t="s">
        <v>18761</v>
      </c>
      <c r="F6436">
        <v>6.9</v>
      </c>
      <c r="G6436">
        <v>254000</v>
      </c>
      <c r="H6436" t="s">
        <v>13944</v>
      </c>
      <c r="I6436" t="s">
        <v>18762</v>
      </c>
      <c r="J6436" t="s">
        <v>5655</v>
      </c>
      <c r="K6436" t="s">
        <v>22</v>
      </c>
      <c r="L6436">
        <v>50000000</v>
      </c>
      <c r="M6436">
        <v>222809600</v>
      </c>
      <c r="N6436" t="s">
        <v>6789</v>
      </c>
      <c r="O6436">
        <v>106</v>
      </c>
      <c r="P6436" t="str">
        <f>IF(Table1[[#This Row],[score]]&gt;=8.5,"High",IF(Table1[[#This Row],[score]]&gt;=7,"Medium","Low"))</f>
        <v>Low</v>
      </c>
      <c r="Q6436" s="5">
        <f>Table1[[#This Row],[gross]]-Table1[[#This Row],[budget]]</f>
        <v>172809600</v>
      </c>
      <c r="R6436" s="5" t="str">
        <f>IF(Table1[[#This Row],[Profit]]&gt;0,"Profit","Loss")</f>
        <v>Profit</v>
      </c>
      <c r="S6436" s="6" t="str">
        <f>FLOOR(Table1[[#This Row],[year]]-1900,10)+1900 &amp; "-" &amp; FLOOR(Table1[[#This Row],[year]]-1890,10)+1900</f>
        <v>2010-2020</v>
      </c>
      <c r="T6436" s="14" t="s">
        <v>21835</v>
      </c>
      <c r="AB6436" s="14"/>
    </row>
    <row r="6437" spans="1:28" hidden="1" x14ac:dyDescent="0.3">
      <c r="A6437" t="s">
        <v>18802</v>
      </c>
      <c r="B6437" t="s">
        <v>1974</v>
      </c>
      <c r="C6437" t="s">
        <v>34</v>
      </c>
      <c r="D6437">
        <v>2014</v>
      </c>
      <c r="E6437" t="s">
        <v>18631</v>
      </c>
      <c r="F6437">
        <v>6.3</v>
      </c>
      <c r="G6437">
        <v>184000</v>
      </c>
      <c r="H6437" t="s">
        <v>18803</v>
      </c>
      <c r="I6437" t="s">
        <v>18804</v>
      </c>
      <c r="J6437" t="s">
        <v>17741</v>
      </c>
      <c r="K6437" t="s">
        <v>30</v>
      </c>
      <c r="L6437">
        <v>70000000</v>
      </c>
      <c r="M6437">
        <v>217124280</v>
      </c>
      <c r="N6437" t="s">
        <v>61</v>
      </c>
      <c r="O6437">
        <v>92</v>
      </c>
      <c r="P6437" t="str">
        <f>IF(Table1[[#This Row],[score]]&gt;=8.5,"High",IF(Table1[[#This Row],[score]]&gt;=7,"Medium","Low"))</f>
        <v>Low</v>
      </c>
      <c r="Q6437" s="5">
        <f>Table1[[#This Row],[gross]]-Table1[[#This Row],[budget]]</f>
        <v>147124280</v>
      </c>
      <c r="R6437" s="5" t="str">
        <f>IF(Table1[[#This Row],[Profit]]&gt;0,"Profit","Loss")</f>
        <v>Profit</v>
      </c>
      <c r="S6437" s="6" t="str">
        <f>FLOOR(Table1[[#This Row],[year]]-1900,10)+1900 &amp; "-" &amp; FLOOR(Table1[[#This Row],[year]]-1890,10)+1900</f>
        <v>2010-2020</v>
      </c>
      <c r="T6437" s="14" t="s">
        <v>21835</v>
      </c>
      <c r="AB6437" s="14"/>
    </row>
    <row r="6438" spans="1:28" hidden="1" x14ac:dyDescent="0.3">
      <c r="A6438" t="s">
        <v>18683</v>
      </c>
      <c r="B6438" t="s">
        <v>1974</v>
      </c>
      <c r="C6438" t="s">
        <v>34</v>
      </c>
      <c r="D6438">
        <v>2014</v>
      </c>
      <c r="E6438" t="s">
        <v>18260</v>
      </c>
      <c r="F6438">
        <v>6.1</v>
      </c>
      <c r="G6438">
        <v>173000</v>
      </c>
      <c r="H6438" t="s">
        <v>18684</v>
      </c>
      <c r="I6438" t="s">
        <v>749</v>
      </c>
      <c r="J6438" t="s">
        <v>749</v>
      </c>
      <c r="K6438" t="s">
        <v>448</v>
      </c>
      <c r="L6438">
        <v>80000000</v>
      </c>
      <c r="M6438">
        <v>214657577</v>
      </c>
      <c r="N6438" t="s">
        <v>14559</v>
      </c>
      <c r="O6438">
        <v>126</v>
      </c>
      <c r="P6438" t="str">
        <f>IF(Table1[[#This Row],[score]]&gt;=8.5,"High",IF(Table1[[#This Row],[score]]&gt;=7,"Medium","Low"))</f>
        <v>Low</v>
      </c>
      <c r="Q6438" s="5">
        <f>Table1[[#This Row],[gross]]-Table1[[#This Row],[budget]]</f>
        <v>134657577</v>
      </c>
      <c r="R6438" s="5" t="str">
        <f>IF(Table1[[#This Row],[Profit]]&gt;0,"Profit","Loss")</f>
        <v>Profit</v>
      </c>
      <c r="S6438" s="6" t="str">
        <f>FLOOR(Table1[[#This Row],[year]]-1900,10)+1900 &amp; "-" &amp; FLOOR(Table1[[#This Row],[year]]-1890,10)+1900</f>
        <v>2010-2020</v>
      </c>
      <c r="T6438" s="14" t="s">
        <v>21835</v>
      </c>
      <c r="AB6438" s="14"/>
    </row>
    <row r="6439" spans="1:28" hidden="1" x14ac:dyDescent="0.3">
      <c r="A6439" t="s">
        <v>18658</v>
      </c>
      <c r="B6439" t="s">
        <v>33</v>
      </c>
      <c r="C6439" t="s">
        <v>25</v>
      </c>
      <c r="D6439">
        <v>2014</v>
      </c>
      <c r="E6439" t="s">
        <v>18608</v>
      </c>
      <c r="F6439">
        <v>5.9</v>
      </c>
      <c r="G6439">
        <v>135000</v>
      </c>
      <c r="H6439" t="s">
        <v>12320</v>
      </c>
      <c r="I6439" t="s">
        <v>6586</v>
      </c>
      <c r="J6439" t="s">
        <v>17495</v>
      </c>
      <c r="K6439" t="s">
        <v>30</v>
      </c>
      <c r="L6439">
        <v>50000000</v>
      </c>
      <c r="M6439">
        <v>212902372</v>
      </c>
      <c r="N6439" t="s">
        <v>18659</v>
      </c>
      <c r="O6439">
        <v>125</v>
      </c>
      <c r="P6439" t="str">
        <f>IF(Table1[[#This Row],[score]]&gt;=8.5,"High",IF(Table1[[#This Row],[score]]&gt;=7,"Medium","Low"))</f>
        <v>Low</v>
      </c>
      <c r="Q6439" s="5">
        <f>Table1[[#This Row],[gross]]-Table1[[#This Row],[budget]]</f>
        <v>162902372</v>
      </c>
      <c r="R6439" s="5" t="str">
        <f>IF(Table1[[#This Row],[Profit]]&gt;0,"Profit","Loss")</f>
        <v>Profit</v>
      </c>
      <c r="S6439" s="6" t="str">
        <f>FLOOR(Table1[[#This Row],[year]]-1900,10)+1900 &amp; "-" &amp; FLOOR(Table1[[#This Row],[year]]-1890,10)+1900</f>
        <v>2010-2020</v>
      </c>
      <c r="T6439" s="14" t="s">
        <v>21835</v>
      </c>
      <c r="AB6439" s="14"/>
    </row>
    <row r="6440" spans="1:28" hidden="1" x14ac:dyDescent="0.3">
      <c r="A6440" t="s">
        <v>18611</v>
      </c>
      <c r="B6440" t="s">
        <v>16</v>
      </c>
      <c r="C6440" t="s">
        <v>34</v>
      </c>
      <c r="D6440">
        <v>2014</v>
      </c>
      <c r="E6440" t="s">
        <v>18612</v>
      </c>
      <c r="F6440">
        <v>7.6</v>
      </c>
      <c r="G6440">
        <v>442000</v>
      </c>
      <c r="H6440" t="s">
        <v>11747</v>
      </c>
      <c r="I6440" t="s">
        <v>11747</v>
      </c>
      <c r="J6440" t="s">
        <v>6471</v>
      </c>
      <c r="K6440" t="s">
        <v>30</v>
      </c>
      <c r="L6440">
        <v>68000000</v>
      </c>
      <c r="M6440">
        <v>211822697</v>
      </c>
      <c r="N6440" t="s">
        <v>31</v>
      </c>
      <c r="O6440">
        <v>134</v>
      </c>
      <c r="P6440" t="str">
        <f>IF(Table1[[#This Row],[score]]&gt;=8.5,"High",IF(Table1[[#This Row],[score]]&gt;=7,"Medium","Low"))</f>
        <v>Medium</v>
      </c>
      <c r="Q6440" s="5">
        <f>Table1[[#This Row],[gross]]-Table1[[#This Row],[budget]]</f>
        <v>143822697</v>
      </c>
      <c r="R6440" s="5" t="str">
        <f>IF(Table1[[#This Row],[Profit]]&gt;0,"Profit","Loss")</f>
        <v>Profit</v>
      </c>
      <c r="S6440" s="6" t="str">
        <f>FLOOR(Table1[[#This Row],[year]]-1900,10)+1900 &amp; "-" &amp; FLOOR(Table1[[#This Row],[year]]-1890,10)+1900</f>
        <v>2010-2020</v>
      </c>
      <c r="T6440" s="14" t="s">
        <v>21835</v>
      </c>
      <c r="AB6440" s="14"/>
    </row>
    <row r="6441" spans="1:28" hidden="1" x14ac:dyDescent="0.3">
      <c r="A6441" t="s">
        <v>18745</v>
      </c>
      <c r="B6441" t="s">
        <v>1974</v>
      </c>
      <c r="C6441" t="s">
        <v>34</v>
      </c>
      <c r="D6441">
        <v>2014</v>
      </c>
      <c r="E6441" t="s">
        <v>18293</v>
      </c>
      <c r="F6441">
        <v>6.4</v>
      </c>
      <c r="G6441">
        <v>165000</v>
      </c>
      <c r="H6441" t="s">
        <v>18746</v>
      </c>
      <c r="I6441" t="s">
        <v>18747</v>
      </c>
      <c r="J6441" t="s">
        <v>18748</v>
      </c>
      <c r="K6441" t="s">
        <v>30</v>
      </c>
      <c r="L6441">
        <v>66000000</v>
      </c>
      <c r="M6441">
        <v>203277636</v>
      </c>
      <c r="N6441" t="s">
        <v>9593</v>
      </c>
      <c r="O6441">
        <v>132</v>
      </c>
      <c r="P6441" t="str">
        <f>IF(Table1[[#This Row],[score]]&gt;=8.5,"High",IF(Table1[[#This Row],[score]]&gt;=7,"Medium","Low"))</f>
        <v>Low</v>
      </c>
      <c r="Q6441" s="5">
        <f>Table1[[#This Row],[gross]]-Table1[[#This Row],[budget]]</f>
        <v>137277636</v>
      </c>
      <c r="R6441" s="5" t="str">
        <f>IF(Table1[[#This Row],[Profit]]&gt;0,"Profit","Loss")</f>
        <v>Profit</v>
      </c>
      <c r="S6441" s="6" t="str">
        <f>FLOOR(Table1[[#This Row],[year]]-1900,10)+1900 &amp; "-" &amp; FLOOR(Table1[[#This Row],[year]]-1890,10)+1900</f>
        <v>2010-2020</v>
      </c>
      <c r="T6441" s="14" t="s">
        <v>21835</v>
      </c>
      <c r="AB6441" s="14"/>
    </row>
    <row r="6442" spans="1:28" hidden="1" x14ac:dyDescent="0.3">
      <c r="A6442" t="s">
        <v>18702</v>
      </c>
      <c r="B6442" t="s">
        <v>1974</v>
      </c>
      <c r="C6442" t="s">
        <v>41</v>
      </c>
      <c r="D6442">
        <v>2014</v>
      </c>
      <c r="E6442" t="s">
        <v>18224</v>
      </c>
      <c r="F6442">
        <v>6</v>
      </c>
      <c r="G6442">
        <v>133000</v>
      </c>
      <c r="H6442" t="s">
        <v>9878</v>
      </c>
      <c r="I6442" t="s">
        <v>18703</v>
      </c>
      <c r="J6442" t="s">
        <v>8768</v>
      </c>
      <c r="K6442" t="s">
        <v>30</v>
      </c>
      <c r="L6442">
        <v>40000000</v>
      </c>
      <c r="M6442">
        <v>196710396</v>
      </c>
      <c r="N6442" t="s">
        <v>180</v>
      </c>
      <c r="O6442">
        <v>109</v>
      </c>
      <c r="P6442" t="str">
        <f>IF(Table1[[#This Row],[score]]&gt;=8.5,"High",IF(Table1[[#This Row],[score]]&gt;=7,"Medium","Low"))</f>
        <v>Low</v>
      </c>
      <c r="Q6442" s="5">
        <f>Table1[[#This Row],[gross]]-Table1[[#This Row],[budget]]</f>
        <v>156710396</v>
      </c>
      <c r="R6442" s="5" t="str">
        <f>IF(Table1[[#This Row],[Profit]]&gt;0,"Profit","Loss")</f>
        <v>Profit</v>
      </c>
      <c r="S6442" s="6" t="str">
        <f>FLOOR(Table1[[#This Row],[year]]-1900,10)+1900 &amp; "-" &amp; FLOOR(Table1[[#This Row],[year]]-1890,10)+1900</f>
        <v>2010-2020</v>
      </c>
      <c r="T6442" s="14" t="s">
        <v>21835</v>
      </c>
      <c r="AB6442" s="14"/>
    </row>
    <row r="6443" spans="1:28" hidden="1" x14ac:dyDescent="0.3">
      <c r="A6443" t="s">
        <v>18593</v>
      </c>
      <c r="B6443" t="s">
        <v>16</v>
      </c>
      <c r="C6443" t="s">
        <v>34</v>
      </c>
      <c r="D6443">
        <v>2014</v>
      </c>
      <c r="E6443" t="s">
        <v>18594</v>
      </c>
      <c r="F6443">
        <v>7.2</v>
      </c>
      <c r="G6443">
        <v>344000</v>
      </c>
      <c r="H6443" t="s">
        <v>10220</v>
      </c>
      <c r="I6443" t="s">
        <v>3530</v>
      </c>
      <c r="J6443" t="s">
        <v>4084</v>
      </c>
      <c r="K6443" t="s">
        <v>30</v>
      </c>
      <c r="L6443">
        <v>55000000</v>
      </c>
      <c r="M6443">
        <v>192330738</v>
      </c>
      <c r="N6443" t="s">
        <v>31</v>
      </c>
      <c r="O6443">
        <v>132</v>
      </c>
      <c r="P6443" t="str">
        <f>IF(Table1[[#This Row],[score]]&gt;=8.5,"High",IF(Table1[[#This Row],[score]]&gt;=7,"Medium","Low"))</f>
        <v>Medium</v>
      </c>
      <c r="Q6443" s="5">
        <f>Table1[[#This Row],[gross]]-Table1[[#This Row],[budget]]</f>
        <v>137330738</v>
      </c>
      <c r="R6443" s="5" t="str">
        <f>IF(Table1[[#This Row],[Profit]]&gt;0,"Profit","Loss")</f>
        <v>Profit</v>
      </c>
      <c r="S6443" s="6" t="str">
        <f>FLOOR(Table1[[#This Row],[year]]-1900,10)+1900 &amp; "-" &amp; FLOOR(Table1[[#This Row],[year]]-1890,10)+1900</f>
        <v>2010-2020</v>
      </c>
      <c r="T6443" s="14" t="s">
        <v>21835</v>
      </c>
      <c r="AB6443" s="14"/>
    </row>
    <row r="6444" spans="1:28" hidden="1" x14ac:dyDescent="0.3">
      <c r="A6444" t="s">
        <v>18576</v>
      </c>
      <c r="B6444" t="s">
        <v>16</v>
      </c>
      <c r="C6444" t="s">
        <v>25</v>
      </c>
      <c r="D6444">
        <v>2014</v>
      </c>
      <c r="E6444" t="s">
        <v>18528</v>
      </c>
      <c r="F6444">
        <v>8.1</v>
      </c>
      <c r="G6444">
        <v>734000</v>
      </c>
      <c r="H6444" t="s">
        <v>8958</v>
      </c>
      <c r="I6444" t="s">
        <v>18577</v>
      </c>
      <c r="J6444" t="s">
        <v>8017</v>
      </c>
      <c r="K6444" t="s">
        <v>30</v>
      </c>
      <c r="L6444" s="5">
        <v>25000000</v>
      </c>
      <c r="M6444" s="5">
        <v>172945750</v>
      </c>
      <c r="N6444" t="s">
        <v>9351</v>
      </c>
      <c r="O6444">
        <v>99</v>
      </c>
      <c r="P6444" t="str">
        <f>IF(Table1[[#This Row],[score]]&gt;=8.5,"High",IF(Table1[[#This Row],[score]]&gt;=7,"Medium","Low"))</f>
        <v>Medium</v>
      </c>
      <c r="Q6444" s="5">
        <f>Table1[[#This Row],[gross]]-Table1[[#This Row],[budget]]</f>
        <v>147945750</v>
      </c>
      <c r="R6444" s="5" t="str">
        <f>IF(Table1[[#This Row],[Profit]]&gt;0,"Profit","Loss")</f>
        <v>Profit</v>
      </c>
      <c r="S6444" s="6" t="str">
        <f>FLOOR(Table1[[#This Row],[year]]-1900,10)+1900 &amp; "-" &amp; FLOOR(Table1[[#This Row],[year]]-1890,10)+1900</f>
        <v>2010-2020</v>
      </c>
      <c r="T6444" s="14" t="s">
        <v>21835</v>
      </c>
      <c r="AB6444" s="14"/>
    </row>
    <row r="6445" spans="1:28" hidden="1" x14ac:dyDescent="0.3">
      <c r="A6445" t="s">
        <v>18737</v>
      </c>
      <c r="B6445" t="s">
        <v>1974</v>
      </c>
      <c r="C6445" t="s">
        <v>41</v>
      </c>
      <c r="D6445">
        <v>2014</v>
      </c>
      <c r="E6445" t="s">
        <v>18620</v>
      </c>
      <c r="F6445">
        <v>5.6</v>
      </c>
      <c r="G6445">
        <v>131000</v>
      </c>
      <c r="H6445" t="s">
        <v>8980</v>
      </c>
      <c r="I6445" t="s">
        <v>15501</v>
      </c>
      <c r="J6445" t="s">
        <v>7831</v>
      </c>
      <c r="K6445" t="s">
        <v>30</v>
      </c>
      <c r="L6445">
        <v>40000000</v>
      </c>
      <c r="M6445">
        <v>169837010</v>
      </c>
      <c r="N6445" t="s">
        <v>61</v>
      </c>
      <c r="O6445">
        <v>109</v>
      </c>
      <c r="P6445" t="str">
        <f>IF(Table1[[#This Row],[score]]&gt;=8.5,"High",IF(Table1[[#This Row],[score]]&gt;=7,"Medium","Low"))</f>
        <v>Low</v>
      </c>
      <c r="Q6445" s="5">
        <f>Table1[[#This Row],[gross]]-Table1[[#This Row],[budget]]</f>
        <v>129837010</v>
      </c>
      <c r="R6445" s="5" t="str">
        <f>IF(Table1[[#This Row],[Profit]]&gt;0,"Profit","Loss")</f>
        <v>Profit</v>
      </c>
      <c r="S6445" s="6" t="str">
        <f>FLOOR(Table1[[#This Row],[year]]-1900,10)+1900 &amp; "-" &amp; FLOOR(Table1[[#This Row],[year]]-1890,10)+1900</f>
        <v>2010-2020</v>
      </c>
      <c r="T6445" s="14" t="s">
        <v>21835</v>
      </c>
      <c r="AB6445" s="14"/>
    </row>
    <row r="6446" spans="1:28" hidden="1" x14ac:dyDescent="0.3">
      <c r="A6446" t="s">
        <v>18768</v>
      </c>
      <c r="B6446" t="s">
        <v>1974</v>
      </c>
      <c r="C6446" t="s">
        <v>34</v>
      </c>
      <c r="D6446">
        <v>2014</v>
      </c>
      <c r="E6446" t="s">
        <v>18716</v>
      </c>
      <c r="F6446">
        <v>5.8</v>
      </c>
      <c r="G6446">
        <v>66000</v>
      </c>
      <c r="H6446" t="s">
        <v>17151</v>
      </c>
      <c r="I6446" t="s">
        <v>18769</v>
      </c>
      <c r="J6446" t="s">
        <v>18770</v>
      </c>
      <c r="K6446" t="s">
        <v>30</v>
      </c>
      <c r="L6446">
        <v>50000000</v>
      </c>
      <c r="M6446">
        <v>161502194</v>
      </c>
      <c r="N6446" t="s">
        <v>18771</v>
      </c>
      <c r="O6446">
        <v>89</v>
      </c>
      <c r="P6446" t="str">
        <f>IF(Table1[[#This Row],[score]]&gt;=8.5,"High",IF(Table1[[#This Row],[score]]&gt;=7,"Medium","Low"))</f>
        <v>Low</v>
      </c>
      <c r="Q6446" s="5">
        <f>Table1[[#This Row],[gross]]-Table1[[#This Row],[budget]]</f>
        <v>111502194</v>
      </c>
      <c r="R6446" s="5" t="str">
        <f>IF(Table1[[#This Row],[Profit]]&gt;0,"Profit","Loss")</f>
        <v>Profit</v>
      </c>
      <c r="S6446" s="6" t="str">
        <f>FLOOR(Table1[[#This Row],[year]]-1900,10)+1900 &amp; "-" &amp; FLOOR(Table1[[#This Row],[year]]-1890,10)+1900</f>
        <v>2010-2020</v>
      </c>
      <c r="T6446" s="14" t="s">
        <v>21835</v>
      </c>
      <c r="AB6446" s="14"/>
    </row>
    <row r="6447" spans="1:28" hidden="1" x14ac:dyDescent="0.3">
      <c r="A6447" t="s">
        <v>18660</v>
      </c>
      <c r="B6447" t="s">
        <v>1974</v>
      </c>
      <c r="C6447" t="s">
        <v>34</v>
      </c>
      <c r="D6447">
        <v>2014</v>
      </c>
      <c r="E6447" t="s">
        <v>18608</v>
      </c>
      <c r="F6447">
        <v>7.2</v>
      </c>
      <c r="G6447">
        <v>155000</v>
      </c>
      <c r="H6447" t="s">
        <v>11849</v>
      </c>
      <c r="I6447" t="s">
        <v>2069</v>
      </c>
      <c r="J6447" t="s">
        <v>18451</v>
      </c>
      <c r="K6447" t="s">
        <v>30</v>
      </c>
      <c r="L6447">
        <v>65000000</v>
      </c>
      <c r="M6447">
        <v>161459297</v>
      </c>
      <c r="N6447" t="s">
        <v>9054</v>
      </c>
      <c r="O6447">
        <v>137</v>
      </c>
      <c r="P6447" t="str">
        <f>IF(Table1[[#This Row],[score]]&gt;=8.5,"High",IF(Table1[[#This Row],[score]]&gt;=7,"Medium","Low"))</f>
        <v>Medium</v>
      </c>
      <c r="Q6447" s="5">
        <f>Table1[[#This Row],[gross]]-Table1[[#This Row],[budget]]</f>
        <v>96459297</v>
      </c>
      <c r="R6447" s="5" t="str">
        <f>IF(Table1[[#This Row],[Profit]]&gt;0,"Profit","Loss")</f>
        <v>Profit</v>
      </c>
      <c r="S6447" s="6" t="str">
        <f>FLOOR(Table1[[#This Row],[year]]-1900,10)+1900 &amp; "-" &amp; FLOOR(Table1[[#This Row],[year]]-1890,10)+1900</f>
        <v>2010-2020</v>
      </c>
      <c r="T6447" s="14" t="s">
        <v>21835</v>
      </c>
      <c r="AB6447" s="14"/>
    </row>
    <row r="6448" spans="1:28" hidden="1" x14ac:dyDescent="0.3">
      <c r="A6448" t="s">
        <v>18731</v>
      </c>
      <c r="B6448" t="s">
        <v>1974</v>
      </c>
      <c r="C6448" t="s">
        <v>41</v>
      </c>
      <c r="D6448">
        <v>2014</v>
      </c>
      <c r="E6448" t="s">
        <v>18662</v>
      </c>
      <c r="F6448">
        <v>6.1</v>
      </c>
      <c r="G6448">
        <v>127000</v>
      </c>
      <c r="H6448" t="s">
        <v>9618</v>
      </c>
      <c r="I6448" t="s">
        <v>9618</v>
      </c>
      <c r="J6448" t="s">
        <v>9618</v>
      </c>
      <c r="K6448" t="s">
        <v>30</v>
      </c>
      <c r="L6448">
        <v>70000000</v>
      </c>
      <c r="M6448">
        <v>156706638</v>
      </c>
      <c r="N6448" t="s">
        <v>31</v>
      </c>
      <c r="O6448">
        <v>118</v>
      </c>
      <c r="P6448" t="str">
        <f>IF(Table1[[#This Row],[score]]&gt;=8.5,"High",IF(Table1[[#This Row],[score]]&gt;=7,"Medium","Low"))</f>
        <v>Low</v>
      </c>
      <c r="Q6448" s="5">
        <f>Table1[[#This Row],[gross]]-Table1[[#This Row],[budget]]</f>
        <v>86706638</v>
      </c>
      <c r="R6448" s="5" t="str">
        <f>IF(Table1[[#This Row],[Profit]]&gt;0,"Profit","Loss")</f>
        <v>Profit</v>
      </c>
      <c r="S6448" s="6" t="str">
        <f>FLOOR(Table1[[#This Row],[year]]-1900,10)+1900 &amp; "-" &amp; FLOOR(Table1[[#This Row],[year]]-1890,10)+1900</f>
        <v>2010-2020</v>
      </c>
      <c r="T6448" s="14" t="s">
        <v>21835</v>
      </c>
      <c r="AB6448" s="14"/>
    </row>
    <row r="6449" spans="1:28" hidden="1" x14ac:dyDescent="0.3">
      <c r="A6449" t="s">
        <v>18842</v>
      </c>
      <c r="B6449" t="s">
        <v>1974</v>
      </c>
      <c r="C6449" t="s">
        <v>34</v>
      </c>
      <c r="D6449">
        <v>2014</v>
      </c>
      <c r="E6449" t="s">
        <v>18775</v>
      </c>
      <c r="F6449">
        <v>6.2</v>
      </c>
      <c r="G6449">
        <v>106000</v>
      </c>
      <c r="H6449" t="s">
        <v>12588</v>
      </c>
      <c r="I6449" t="s">
        <v>14556</v>
      </c>
      <c r="J6449" t="s">
        <v>8418</v>
      </c>
      <c r="K6449" t="s">
        <v>30</v>
      </c>
      <c r="L6449">
        <v>25000000</v>
      </c>
      <c r="M6449">
        <v>154468902</v>
      </c>
      <c r="N6449" t="s">
        <v>61</v>
      </c>
      <c r="O6449">
        <v>99</v>
      </c>
      <c r="P6449" t="str">
        <f>IF(Table1[[#This Row],[score]]&gt;=8.5,"High",IF(Table1[[#This Row],[score]]&gt;=7,"Medium","Low"))</f>
        <v>Low</v>
      </c>
      <c r="Q6449" s="5">
        <f>Table1[[#This Row],[gross]]-Table1[[#This Row],[budget]]</f>
        <v>129468902</v>
      </c>
      <c r="R6449" s="5" t="str">
        <f>IF(Table1[[#This Row],[Profit]]&gt;0,"Profit","Loss")</f>
        <v>Profit</v>
      </c>
      <c r="S6449" s="6" t="str">
        <f>FLOOR(Table1[[#This Row],[year]]-1900,10)+1900 &amp; "-" &amp; FLOOR(Table1[[#This Row],[year]]-1890,10)+1900</f>
        <v>2010-2020</v>
      </c>
      <c r="T6449" s="14" t="s">
        <v>21835</v>
      </c>
      <c r="AB6449" s="14"/>
    </row>
    <row r="6450" spans="1:28" hidden="1" x14ac:dyDescent="0.3">
      <c r="A6450" t="s">
        <v>19096</v>
      </c>
      <c r="B6450" t="s">
        <v>33</v>
      </c>
      <c r="C6450" t="s">
        <v>390</v>
      </c>
      <c r="D6450">
        <v>2014</v>
      </c>
      <c r="E6450" t="s">
        <v>18617</v>
      </c>
      <c r="F6450">
        <v>6</v>
      </c>
      <c r="G6450">
        <v>17000</v>
      </c>
      <c r="H6450" t="s">
        <v>19097</v>
      </c>
      <c r="I6450" t="s">
        <v>19097</v>
      </c>
      <c r="J6450" t="s">
        <v>15001</v>
      </c>
      <c r="K6450" t="s">
        <v>30</v>
      </c>
      <c r="L6450">
        <v>50000000</v>
      </c>
      <c r="M6450">
        <v>146965787</v>
      </c>
      <c r="N6450" t="s">
        <v>19098</v>
      </c>
      <c r="O6450">
        <v>83</v>
      </c>
      <c r="P6450" t="str">
        <f>IF(Table1[[#This Row],[score]]&gt;=8.5,"High",IF(Table1[[#This Row],[score]]&gt;=7,"Medium","Low"))</f>
        <v>Low</v>
      </c>
      <c r="Q6450" s="5">
        <f>Table1[[#This Row],[gross]]-Table1[[#This Row],[budget]]</f>
        <v>96965787</v>
      </c>
      <c r="R6450" s="5" t="str">
        <f>IF(Table1[[#This Row],[Profit]]&gt;0,"Profit","Loss")</f>
        <v>Profit</v>
      </c>
      <c r="S6450" s="6" t="str">
        <f>FLOOR(Table1[[#This Row],[year]]-1900,10)+1900 &amp; "-" &amp; FLOOR(Table1[[#This Row],[year]]-1890,10)+1900</f>
        <v>2010-2020</v>
      </c>
      <c r="T6450" s="14" t="s">
        <v>21835</v>
      </c>
      <c r="AB6450" s="14"/>
    </row>
    <row r="6451" spans="1:28" hidden="1" x14ac:dyDescent="0.3">
      <c r="A6451" t="s">
        <v>18854</v>
      </c>
      <c r="B6451" t="s">
        <v>16</v>
      </c>
      <c r="C6451" t="s">
        <v>34</v>
      </c>
      <c r="D6451">
        <v>2014</v>
      </c>
      <c r="E6451" t="s">
        <v>18855</v>
      </c>
      <c r="F6451">
        <v>6.4</v>
      </c>
      <c r="G6451">
        <v>129000</v>
      </c>
      <c r="H6451" t="s">
        <v>11866</v>
      </c>
      <c r="I6451" t="s">
        <v>11866</v>
      </c>
      <c r="J6451" t="s">
        <v>18856</v>
      </c>
      <c r="K6451" t="s">
        <v>30</v>
      </c>
      <c r="L6451">
        <v>17000000</v>
      </c>
      <c r="M6451">
        <v>138224951</v>
      </c>
      <c r="N6451" t="s">
        <v>18857</v>
      </c>
      <c r="O6451">
        <v>104</v>
      </c>
      <c r="P6451" t="str">
        <f>IF(Table1[[#This Row],[score]]&gt;=8.5,"High",IF(Table1[[#This Row],[score]]&gt;=7,"Medium","Low"))</f>
        <v>Low</v>
      </c>
      <c r="Q6451" s="5">
        <f>Table1[[#This Row],[gross]]-Table1[[#This Row],[budget]]</f>
        <v>121224951</v>
      </c>
      <c r="R6451" s="5" t="str">
        <f>IF(Table1[[#This Row],[Profit]]&gt;0,"Profit","Loss")</f>
        <v>Profit</v>
      </c>
      <c r="S6451" s="6" t="str">
        <f>FLOOR(Table1[[#This Row],[year]]-1900,10)+1900 &amp; "-" &amp; FLOOR(Table1[[#This Row],[year]]-1890,10)+1900</f>
        <v>2010-2020</v>
      </c>
      <c r="T6451" s="14" t="s">
        <v>21835</v>
      </c>
      <c r="AB6451" s="14"/>
    </row>
    <row r="6452" spans="1:28" hidden="1" x14ac:dyDescent="0.3">
      <c r="A6452" t="s">
        <v>1003</v>
      </c>
      <c r="B6452" t="s">
        <v>33</v>
      </c>
      <c r="C6452" t="s">
        <v>41</v>
      </c>
      <c r="D6452">
        <v>2014</v>
      </c>
      <c r="E6452" t="s">
        <v>18632</v>
      </c>
      <c r="F6452">
        <v>5.3</v>
      </c>
      <c r="G6452">
        <v>35000</v>
      </c>
      <c r="H6452" t="s">
        <v>16020</v>
      </c>
      <c r="I6452" t="s">
        <v>16020</v>
      </c>
      <c r="J6452" t="s">
        <v>17866</v>
      </c>
      <c r="K6452" t="s">
        <v>30</v>
      </c>
      <c r="L6452">
        <v>65000000</v>
      </c>
      <c r="M6452">
        <v>136853506</v>
      </c>
      <c r="N6452" t="s">
        <v>18633</v>
      </c>
      <c r="O6452">
        <v>118</v>
      </c>
      <c r="P6452" t="str">
        <f>IF(Table1[[#This Row],[score]]&gt;=8.5,"High",IF(Table1[[#This Row],[score]]&gt;=7,"Medium","Low"))</f>
        <v>Low</v>
      </c>
      <c r="Q6452" s="5">
        <f>Table1[[#This Row],[gross]]-Table1[[#This Row],[budget]]</f>
        <v>71853506</v>
      </c>
      <c r="R6452" s="5" t="str">
        <f>IF(Table1[[#This Row],[Profit]]&gt;0,"Profit","Loss")</f>
        <v>Profit</v>
      </c>
      <c r="S6452" s="6" t="str">
        <f>FLOOR(Table1[[#This Row],[year]]-1900,10)+1900 &amp; "-" &amp; FLOOR(Table1[[#This Row],[year]]-1890,10)+1900</f>
        <v>2010-2020</v>
      </c>
      <c r="T6452" s="14" t="s">
        <v>21835</v>
      </c>
      <c r="AB6452" s="14"/>
    </row>
    <row r="6453" spans="1:28" hidden="1" x14ac:dyDescent="0.3">
      <c r="A6453" t="s">
        <v>18774</v>
      </c>
      <c r="B6453" t="s">
        <v>1974</v>
      </c>
      <c r="C6453" t="s">
        <v>34</v>
      </c>
      <c r="D6453">
        <v>2014</v>
      </c>
      <c r="E6453" t="s">
        <v>18775</v>
      </c>
      <c r="F6453">
        <v>6.2</v>
      </c>
      <c r="G6453">
        <v>126000</v>
      </c>
      <c r="H6453" t="s">
        <v>5203</v>
      </c>
      <c r="I6453" t="s">
        <v>18776</v>
      </c>
      <c r="J6453" t="s">
        <v>15596</v>
      </c>
      <c r="K6453" t="s">
        <v>30</v>
      </c>
      <c r="L6453">
        <v>60000000</v>
      </c>
      <c r="M6453">
        <v>135503748</v>
      </c>
      <c r="N6453" t="s">
        <v>44</v>
      </c>
      <c r="O6453">
        <v>105</v>
      </c>
      <c r="P6453" t="str">
        <f>IF(Table1[[#This Row],[score]]&gt;=8.5,"High",IF(Table1[[#This Row],[score]]&gt;=7,"Medium","Low"))</f>
        <v>Low</v>
      </c>
      <c r="Q6453" s="5">
        <f>Table1[[#This Row],[gross]]-Table1[[#This Row],[budget]]</f>
        <v>75503748</v>
      </c>
      <c r="R6453" s="5" t="str">
        <f>IF(Table1[[#This Row],[Profit]]&gt;0,"Profit","Loss")</f>
        <v>Profit</v>
      </c>
      <c r="S6453" s="6" t="str">
        <f>FLOOR(Table1[[#This Row],[year]]-1900,10)+1900 &amp; "-" &amp; FLOOR(Table1[[#This Row],[year]]-1890,10)+1900</f>
        <v>2010-2020</v>
      </c>
      <c r="T6453" s="14" t="s">
        <v>21835</v>
      </c>
      <c r="AB6453" s="14"/>
    </row>
    <row r="6454" spans="1:28" hidden="1" x14ac:dyDescent="0.3">
      <c r="A6454" t="s">
        <v>18626</v>
      </c>
      <c r="B6454" t="s">
        <v>1974</v>
      </c>
      <c r="C6454" t="s">
        <v>41</v>
      </c>
      <c r="D6454">
        <v>2014</v>
      </c>
      <c r="E6454" t="s">
        <v>18443</v>
      </c>
      <c r="F6454">
        <v>6.5</v>
      </c>
      <c r="G6454">
        <v>124000</v>
      </c>
      <c r="H6454" t="s">
        <v>10002</v>
      </c>
      <c r="I6454" t="s">
        <v>18627</v>
      </c>
      <c r="J6454" t="s">
        <v>8432</v>
      </c>
      <c r="K6454" t="s">
        <v>30</v>
      </c>
      <c r="L6454">
        <v>40000000</v>
      </c>
      <c r="M6454">
        <v>127994610</v>
      </c>
      <c r="N6454" t="s">
        <v>18628</v>
      </c>
      <c r="O6454">
        <v>117</v>
      </c>
      <c r="P6454" t="str">
        <f>IF(Table1[[#This Row],[score]]&gt;=8.5,"High",IF(Table1[[#This Row],[score]]&gt;=7,"Medium","Low"))</f>
        <v>Low</v>
      </c>
      <c r="Q6454" s="5">
        <f>Table1[[#This Row],[gross]]-Table1[[#This Row],[budget]]</f>
        <v>87994610</v>
      </c>
      <c r="R6454" s="5" t="str">
        <f>IF(Table1[[#This Row],[Profit]]&gt;0,"Profit","Loss")</f>
        <v>Profit</v>
      </c>
      <c r="S6454" s="6" t="str">
        <f>FLOOR(Table1[[#This Row],[year]]-1900,10)+1900 &amp; "-" &amp; FLOOR(Table1[[#This Row],[year]]-1890,10)+1900</f>
        <v>2010-2020</v>
      </c>
      <c r="T6454" s="14" t="s">
        <v>21835</v>
      </c>
      <c r="AB6454" s="14"/>
    </row>
    <row r="6455" spans="1:28" hidden="1" x14ac:dyDescent="0.3">
      <c r="A6455" t="s">
        <v>18701</v>
      </c>
      <c r="B6455" t="s">
        <v>16</v>
      </c>
      <c r="C6455" t="s">
        <v>41</v>
      </c>
      <c r="D6455">
        <v>2014</v>
      </c>
      <c r="E6455" t="s">
        <v>18617</v>
      </c>
      <c r="F6455">
        <v>5.0999999999999996</v>
      </c>
      <c r="G6455">
        <v>109000</v>
      </c>
      <c r="H6455" t="s">
        <v>10518</v>
      </c>
      <c r="I6455" t="s">
        <v>16866</v>
      </c>
      <c r="J6455" t="s">
        <v>15427</v>
      </c>
      <c r="K6455" t="s">
        <v>30</v>
      </c>
      <c r="L6455">
        <v>40000000</v>
      </c>
      <c r="M6455">
        <v>126069509</v>
      </c>
      <c r="N6455" t="s">
        <v>31</v>
      </c>
      <c r="O6455">
        <v>94</v>
      </c>
      <c r="P6455" t="str">
        <f>IF(Table1[[#This Row],[score]]&gt;=8.5,"High",IF(Table1[[#This Row],[score]]&gt;=7,"Medium","Low"))</f>
        <v>Low</v>
      </c>
      <c r="Q6455" s="5">
        <f>Table1[[#This Row],[gross]]-Table1[[#This Row],[budget]]</f>
        <v>86069509</v>
      </c>
      <c r="R6455" s="5" t="str">
        <f>IF(Table1[[#This Row],[Profit]]&gt;0,"Profit","Loss")</f>
        <v>Profit</v>
      </c>
      <c r="S6455" s="6" t="str">
        <f>FLOOR(Table1[[#This Row],[year]]-1900,10)+1900 &amp; "-" &amp; FLOOR(Table1[[#This Row],[year]]-1890,10)+1900</f>
        <v>2010-2020</v>
      </c>
      <c r="T6455" s="14" t="s">
        <v>21835</v>
      </c>
      <c r="AB6455" s="14"/>
    </row>
    <row r="6456" spans="1:28" hidden="1" x14ac:dyDescent="0.3">
      <c r="A6456" t="s">
        <v>18679</v>
      </c>
      <c r="B6456" t="s">
        <v>1974</v>
      </c>
      <c r="C6456" t="s">
        <v>63</v>
      </c>
      <c r="D6456">
        <v>2014</v>
      </c>
      <c r="E6456" t="s">
        <v>18680</v>
      </c>
      <c r="F6456">
        <v>7.7</v>
      </c>
      <c r="G6456">
        <v>417000</v>
      </c>
      <c r="H6456" t="s">
        <v>18681</v>
      </c>
      <c r="I6456" t="s">
        <v>18682</v>
      </c>
      <c r="J6456" t="s">
        <v>16736</v>
      </c>
      <c r="K6456" t="s">
        <v>22</v>
      </c>
      <c r="L6456">
        <v>15000000</v>
      </c>
      <c r="M6456">
        <v>123726688</v>
      </c>
      <c r="N6456" t="s">
        <v>2743</v>
      </c>
      <c r="O6456">
        <v>123</v>
      </c>
      <c r="P6456" t="str">
        <f>IF(Table1[[#This Row],[score]]&gt;=8.5,"High",IF(Table1[[#This Row],[score]]&gt;=7,"Medium","Low"))</f>
        <v>Medium</v>
      </c>
      <c r="Q6456" s="5">
        <f>Table1[[#This Row],[gross]]-Table1[[#This Row],[budget]]</f>
        <v>108726688</v>
      </c>
      <c r="R6456" s="5" t="str">
        <f>IF(Table1[[#This Row],[Profit]]&gt;0,"Profit","Loss")</f>
        <v>Profit</v>
      </c>
      <c r="S6456" s="6" t="str">
        <f>FLOOR(Table1[[#This Row],[year]]-1900,10)+1900 &amp; "-" &amp; FLOOR(Table1[[#This Row],[year]]-1890,10)+1900</f>
        <v>2010-2020</v>
      </c>
      <c r="T6456" s="14" t="s">
        <v>21835</v>
      </c>
      <c r="AB6456" s="14"/>
    </row>
    <row r="6457" spans="1:28" hidden="1" x14ac:dyDescent="0.3">
      <c r="A6457" t="s">
        <v>18834</v>
      </c>
      <c r="B6457" t="s">
        <v>1974</v>
      </c>
      <c r="C6457" t="s">
        <v>34</v>
      </c>
      <c r="D6457">
        <v>2014</v>
      </c>
      <c r="E6457" t="s">
        <v>18334</v>
      </c>
      <c r="F6457">
        <v>5.5</v>
      </c>
      <c r="G6457">
        <v>108000</v>
      </c>
      <c r="H6457" t="s">
        <v>8400</v>
      </c>
      <c r="I6457" t="s">
        <v>18835</v>
      </c>
      <c r="J6457" t="s">
        <v>18836</v>
      </c>
      <c r="K6457" t="s">
        <v>195</v>
      </c>
      <c r="L6457">
        <v>100000000</v>
      </c>
      <c r="M6457">
        <v>117831631</v>
      </c>
      <c r="N6457" t="s">
        <v>2075</v>
      </c>
      <c r="O6457">
        <v>105</v>
      </c>
      <c r="P6457" t="str">
        <f>IF(Table1[[#This Row],[score]]&gt;=8.5,"High",IF(Table1[[#This Row],[score]]&gt;=7,"Medium","Low"))</f>
        <v>Low</v>
      </c>
      <c r="Q6457" s="5">
        <f>Table1[[#This Row],[gross]]-Table1[[#This Row],[budget]]</f>
        <v>17831631</v>
      </c>
      <c r="R6457" s="5" t="str">
        <f>IF(Table1[[#This Row],[Profit]]&gt;0,"Profit","Loss")</f>
        <v>Profit</v>
      </c>
      <c r="S6457" s="6" t="str">
        <f>FLOOR(Table1[[#This Row],[year]]-1900,10)+1900 &amp; "-" &amp; FLOOR(Table1[[#This Row],[year]]-1890,10)+1900</f>
        <v>2010-2020</v>
      </c>
      <c r="T6457" s="14" t="s">
        <v>21835</v>
      </c>
      <c r="AB6457" s="14"/>
    </row>
    <row r="6458" spans="1:28" hidden="1" x14ac:dyDescent="0.3">
      <c r="A6458" t="s">
        <v>18750</v>
      </c>
      <c r="B6458" t="s">
        <v>1974</v>
      </c>
      <c r="C6458" t="s">
        <v>34</v>
      </c>
      <c r="D6458">
        <v>2014</v>
      </c>
      <c r="E6458" t="s">
        <v>18751</v>
      </c>
      <c r="F6458">
        <v>5.5</v>
      </c>
      <c r="G6458">
        <v>74000</v>
      </c>
      <c r="H6458" t="s">
        <v>15291</v>
      </c>
      <c r="I6458" t="s">
        <v>9343</v>
      </c>
      <c r="J6458" t="s">
        <v>15506</v>
      </c>
      <c r="K6458" t="s">
        <v>30</v>
      </c>
      <c r="L6458">
        <v>95000000</v>
      </c>
      <c r="M6458">
        <v>114178613</v>
      </c>
      <c r="N6458" t="s">
        <v>18752</v>
      </c>
      <c r="O6458">
        <v>102</v>
      </c>
      <c r="P6458" t="str">
        <f>IF(Table1[[#This Row],[score]]&gt;=8.5,"High",IF(Table1[[#This Row],[score]]&gt;=7,"Medium","Low"))</f>
        <v>Low</v>
      </c>
      <c r="Q6458" s="5">
        <f>Table1[[#This Row],[gross]]-Table1[[#This Row],[budget]]</f>
        <v>19178613</v>
      </c>
      <c r="R6458" s="5" t="str">
        <f>IF(Table1[[#This Row],[Profit]]&gt;0,"Profit","Loss")</f>
        <v>Profit</v>
      </c>
      <c r="S6458" s="6" t="str">
        <f>FLOOR(Table1[[#This Row],[year]]-1900,10)+1900 &amp; "-" &amp; FLOOR(Table1[[#This Row],[year]]-1890,10)+1900</f>
        <v>2010-2020</v>
      </c>
      <c r="T6458" s="14" t="s">
        <v>21835</v>
      </c>
      <c r="AB6458" s="14"/>
    </row>
    <row r="6459" spans="1:28" hidden="1" x14ac:dyDescent="0.3">
      <c r="A6459" t="s">
        <v>18616</v>
      </c>
      <c r="B6459" t="s">
        <v>16</v>
      </c>
      <c r="C6459" t="s">
        <v>34</v>
      </c>
      <c r="D6459">
        <v>2014</v>
      </c>
      <c r="E6459" t="s">
        <v>18617</v>
      </c>
      <c r="F6459">
        <v>6.4</v>
      </c>
      <c r="G6459">
        <v>143000</v>
      </c>
      <c r="H6459" t="s">
        <v>9043</v>
      </c>
      <c r="I6459" t="s">
        <v>9043</v>
      </c>
      <c r="J6459" t="s">
        <v>18618</v>
      </c>
      <c r="K6459" t="s">
        <v>30</v>
      </c>
      <c r="L6459">
        <v>9000000</v>
      </c>
      <c r="M6459">
        <v>111928365</v>
      </c>
      <c r="N6459" t="s">
        <v>61</v>
      </c>
      <c r="O6459">
        <v>103</v>
      </c>
      <c r="P6459" t="str">
        <f>IF(Table1[[#This Row],[score]]&gt;=8.5,"High",IF(Table1[[#This Row],[score]]&gt;=7,"Medium","Low"))</f>
        <v>Low</v>
      </c>
      <c r="Q6459" s="5">
        <f>Table1[[#This Row],[gross]]-Table1[[#This Row],[budget]]</f>
        <v>102928365</v>
      </c>
      <c r="R6459" s="5" t="str">
        <f>IF(Table1[[#This Row],[Profit]]&gt;0,"Profit","Loss")</f>
        <v>Profit</v>
      </c>
      <c r="S6459" s="6" t="str">
        <f>FLOOR(Table1[[#This Row],[year]]-1900,10)+1900 &amp; "-" &amp; FLOOR(Table1[[#This Row],[year]]-1890,10)+1900</f>
        <v>2010-2020</v>
      </c>
      <c r="T6459" s="14" t="s">
        <v>21835</v>
      </c>
      <c r="AB6459" s="14"/>
    </row>
    <row r="6460" spans="1:28" hidden="1" x14ac:dyDescent="0.3">
      <c r="A6460" t="s">
        <v>18764</v>
      </c>
      <c r="B6460" t="s">
        <v>16</v>
      </c>
      <c r="C6460" t="s">
        <v>41</v>
      </c>
      <c r="D6460">
        <v>2014</v>
      </c>
      <c r="E6460" t="s">
        <v>18680</v>
      </c>
      <c r="F6460">
        <v>6.3</v>
      </c>
      <c r="G6460">
        <v>162000</v>
      </c>
      <c r="H6460" t="s">
        <v>15501</v>
      </c>
      <c r="I6460" t="s">
        <v>15501</v>
      </c>
      <c r="J6460" t="s">
        <v>3982</v>
      </c>
      <c r="K6460" t="s">
        <v>30</v>
      </c>
      <c r="L6460">
        <v>42000000</v>
      </c>
      <c r="M6460">
        <v>107645357</v>
      </c>
      <c r="N6460" t="s">
        <v>13387</v>
      </c>
      <c r="O6460">
        <v>108</v>
      </c>
      <c r="P6460" t="str">
        <f>IF(Table1[[#This Row],[score]]&gt;=8.5,"High",IF(Table1[[#This Row],[score]]&gt;=7,"Medium","Low"))</f>
        <v>Low</v>
      </c>
      <c r="Q6460" s="5">
        <f>Table1[[#This Row],[gross]]-Table1[[#This Row],[budget]]</f>
        <v>65645357</v>
      </c>
      <c r="R6460" s="5" t="str">
        <f>IF(Table1[[#This Row],[Profit]]&gt;0,"Profit","Loss")</f>
        <v>Profit</v>
      </c>
      <c r="S6460" s="6" t="str">
        <f>FLOOR(Table1[[#This Row],[year]]-1900,10)+1900 &amp; "-" &amp; FLOOR(Table1[[#This Row],[year]]-1890,10)+1900</f>
        <v>2010-2020</v>
      </c>
      <c r="T6460" s="14" t="s">
        <v>21835</v>
      </c>
      <c r="AB6460" s="14"/>
    </row>
    <row r="6461" spans="1:28" hidden="1" x14ac:dyDescent="0.3">
      <c r="A6461" t="s">
        <v>19065</v>
      </c>
      <c r="B6461" t="s">
        <v>1974</v>
      </c>
      <c r="C6461" t="s">
        <v>52</v>
      </c>
      <c r="D6461">
        <v>2014</v>
      </c>
      <c r="E6461" t="s">
        <v>18566</v>
      </c>
      <c r="F6461">
        <v>4.5</v>
      </c>
      <c r="G6461">
        <v>50000</v>
      </c>
      <c r="H6461" t="s">
        <v>19066</v>
      </c>
      <c r="I6461" t="s">
        <v>17770</v>
      </c>
      <c r="J6461" t="s">
        <v>19067</v>
      </c>
      <c r="K6461" t="s">
        <v>30</v>
      </c>
      <c r="L6461">
        <v>5000000</v>
      </c>
      <c r="M6461">
        <v>103687316</v>
      </c>
      <c r="N6461" t="s">
        <v>61</v>
      </c>
      <c r="O6461">
        <v>89</v>
      </c>
      <c r="P6461" t="str">
        <f>IF(Table1[[#This Row],[score]]&gt;=8.5,"High",IF(Table1[[#This Row],[score]]&gt;=7,"Medium","Low"))</f>
        <v>Low</v>
      </c>
      <c r="Q6461" s="5">
        <f>Table1[[#This Row],[gross]]-Table1[[#This Row],[budget]]</f>
        <v>98687316</v>
      </c>
      <c r="R6461" s="5" t="str">
        <f>IF(Table1[[#This Row],[Profit]]&gt;0,"Profit","Loss")</f>
        <v>Profit</v>
      </c>
      <c r="S6461" s="6" t="str">
        <f>FLOOR(Table1[[#This Row],[year]]-1900,10)+1900 &amp; "-" &amp; FLOOR(Table1[[#This Row],[year]]-1890,10)+1900</f>
        <v>2010-2020</v>
      </c>
      <c r="T6461" s="14" t="s">
        <v>21835</v>
      </c>
      <c r="AB6461" s="14"/>
    </row>
    <row r="6462" spans="1:28" hidden="1" x14ac:dyDescent="0.3">
      <c r="A6462" t="s">
        <v>18619</v>
      </c>
      <c r="B6462" t="s">
        <v>16</v>
      </c>
      <c r="C6462" t="s">
        <v>41</v>
      </c>
      <c r="D6462">
        <v>2014</v>
      </c>
      <c r="E6462" t="s">
        <v>18620</v>
      </c>
      <c r="F6462">
        <v>7.7</v>
      </c>
      <c r="G6462">
        <v>594000</v>
      </c>
      <c r="H6462" t="s">
        <v>11256</v>
      </c>
      <c r="I6462" t="s">
        <v>11256</v>
      </c>
      <c r="J6462" t="s">
        <v>1549</v>
      </c>
      <c r="K6462" t="s">
        <v>30</v>
      </c>
      <c r="L6462">
        <v>18000000</v>
      </c>
      <c r="M6462">
        <v>103215094</v>
      </c>
      <c r="N6462" t="s">
        <v>8543</v>
      </c>
      <c r="O6462">
        <v>119</v>
      </c>
      <c r="P6462" t="str">
        <f>IF(Table1[[#This Row],[score]]&gt;=8.5,"High",IF(Table1[[#This Row],[score]]&gt;=7,"Medium","Low"))</f>
        <v>Medium</v>
      </c>
      <c r="Q6462" s="5">
        <f>Table1[[#This Row],[gross]]-Table1[[#This Row],[budget]]</f>
        <v>85215094</v>
      </c>
      <c r="R6462" s="5" t="str">
        <f>IF(Table1[[#This Row],[Profit]]&gt;0,"Profit","Loss")</f>
        <v>Profit</v>
      </c>
      <c r="S6462" s="6" t="str">
        <f>FLOOR(Table1[[#This Row],[year]]-1900,10)+1900 &amp; "-" &amp; FLOOR(Table1[[#This Row],[year]]-1890,10)+1900</f>
        <v>2010-2020</v>
      </c>
      <c r="T6462" s="14" t="s">
        <v>21835</v>
      </c>
      <c r="AB6462" s="14"/>
    </row>
    <row r="6463" spans="1:28" hidden="1" x14ac:dyDescent="0.3">
      <c r="A6463" t="s">
        <v>18813</v>
      </c>
      <c r="B6463" t="s">
        <v>1974</v>
      </c>
      <c r="C6463" t="s">
        <v>34</v>
      </c>
      <c r="D6463">
        <v>2014</v>
      </c>
      <c r="E6463" t="s">
        <v>18814</v>
      </c>
      <c r="F6463">
        <v>6.2</v>
      </c>
      <c r="G6463">
        <v>220000</v>
      </c>
      <c r="H6463" t="s">
        <v>18815</v>
      </c>
      <c r="I6463" t="s">
        <v>18816</v>
      </c>
      <c r="J6463" t="s">
        <v>5628</v>
      </c>
      <c r="K6463" t="s">
        <v>22</v>
      </c>
      <c r="L6463">
        <v>100000000</v>
      </c>
      <c r="M6463">
        <v>103039258</v>
      </c>
      <c r="N6463" t="s">
        <v>11022</v>
      </c>
      <c r="O6463">
        <v>119</v>
      </c>
      <c r="P6463" t="str">
        <f>IF(Table1[[#This Row],[score]]&gt;=8.5,"High",IF(Table1[[#This Row],[score]]&gt;=7,"Medium","Low"))</f>
        <v>Low</v>
      </c>
      <c r="Q6463" s="5">
        <f>Table1[[#This Row],[gross]]-Table1[[#This Row],[budget]]</f>
        <v>3039258</v>
      </c>
      <c r="R6463" s="5" t="str">
        <f>IF(Table1[[#This Row],[Profit]]&gt;0,"Profit","Loss")</f>
        <v>Profit</v>
      </c>
      <c r="S6463" s="6" t="str">
        <f>FLOOR(Table1[[#This Row],[year]]-1900,10)+1900 &amp; "-" &amp; FLOOR(Table1[[#This Row],[year]]-1890,10)+1900</f>
        <v>2010-2020</v>
      </c>
      <c r="T6463" s="14" t="s">
        <v>21835</v>
      </c>
      <c r="AB6463" s="14"/>
    </row>
    <row r="6464" spans="1:28" hidden="1" x14ac:dyDescent="0.3">
      <c r="A6464" t="s">
        <v>19068</v>
      </c>
      <c r="B6464" t="s">
        <v>33</v>
      </c>
      <c r="C6464" t="s">
        <v>63</v>
      </c>
      <c r="D6464">
        <v>2014</v>
      </c>
      <c r="E6464" t="s">
        <v>19069</v>
      </c>
      <c r="F6464">
        <v>5.8</v>
      </c>
      <c r="G6464">
        <v>26000</v>
      </c>
      <c r="H6464" t="s">
        <v>8371</v>
      </c>
      <c r="I6464" t="s">
        <v>8371</v>
      </c>
      <c r="J6464" t="s">
        <v>9291</v>
      </c>
      <c r="K6464" t="s">
        <v>30</v>
      </c>
      <c r="L6464">
        <v>12000000</v>
      </c>
      <c r="M6464">
        <v>101982712</v>
      </c>
      <c r="N6464" t="s">
        <v>2075</v>
      </c>
      <c r="O6464">
        <v>99</v>
      </c>
      <c r="P6464" t="str">
        <f>IF(Table1[[#This Row],[score]]&gt;=8.5,"High",IF(Table1[[#This Row],[score]]&gt;=7,"Medium","Low"))</f>
        <v>Low</v>
      </c>
      <c r="Q6464" s="5">
        <f>Table1[[#This Row],[gross]]-Table1[[#This Row],[budget]]</f>
        <v>89982712</v>
      </c>
      <c r="R6464" s="5" t="str">
        <f>IF(Table1[[#This Row],[Profit]]&gt;0,"Profit","Loss")</f>
        <v>Profit</v>
      </c>
      <c r="S6464" s="6" t="str">
        <f>FLOOR(Table1[[#This Row],[year]]-1900,10)+1900 &amp; "-" &amp; FLOOR(Table1[[#This Row],[year]]-1890,10)+1900</f>
        <v>2010-2020</v>
      </c>
      <c r="T6464" s="14" t="s">
        <v>21835</v>
      </c>
      <c r="AB6464" s="14"/>
    </row>
    <row r="6465" spans="1:28" hidden="1" x14ac:dyDescent="0.3">
      <c r="A6465" t="s">
        <v>18965</v>
      </c>
      <c r="B6465" t="s">
        <v>33</v>
      </c>
      <c r="C6465" t="s">
        <v>41</v>
      </c>
      <c r="D6465">
        <v>2014</v>
      </c>
      <c r="E6465" t="s">
        <v>18631</v>
      </c>
      <c r="F6465">
        <v>6.2</v>
      </c>
      <c r="G6465">
        <v>42000</v>
      </c>
      <c r="H6465" t="s">
        <v>11452</v>
      </c>
      <c r="I6465" t="s">
        <v>18966</v>
      </c>
      <c r="J6465" t="s">
        <v>13851</v>
      </c>
      <c r="K6465" t="s">
        <v>30</v>
      </c>
      <c r="L6465">
        <v>28000000</v>
      </c>
      <c r="M6465">
        <v>100654149</v>
      </c>
      <c r="N6465" t="s">
        <v>1708</v>
      </c>
      <c r="O6465">
        <v>81</v>
      </c>
      <c r="P6465" t="str">
        <f>IF(Table1[[#This Row],[score]]&gt;=8.5,"High",IF(Table1[[#This Row],[score]]&gt;=7,"Medium","Low"))</f>
        <v>Low</v>
      </c>
      <c r="Q6465" s="5">
        <f>Table1[[#This Row],[gross]]-Table1[[#This Row],[budget]]</f>
        <v>72654149</v>
      </c>
      <c r="R6465" s="5" t="str">
        <f>IF(Table1[[#This Row],[Profit]]&gt;0,"Profit","Loss")</f>
        <v>Profit</v>
      </c>
      <c r="S6465" s="6" t="str">
        <f>FLOOR(Table1[[#This Row],[year]]-1900,10)+1900 &amp; "-" &amp; FLOOR(Table1[[#This Row],[year]]-1890,10)+1900</f>
        <v>2010-2020</v>
      </c>
      <c r="T6465" s="14" t="s">
        <v>21835</v>
      </c>
      <c r="AB6465" s="14"/>
    </row>
    <row r="6466" spans="1:28" hidden="1" x14ac:dyDescent="0.3">
      <c r="A6466" t="s">
        <v>18995</v>
      </c>
      <c r="B6466" t="s">
        <v>16</v>
      </c>
      <c r="C6466" t="s">
        <v>41</v>
      </c>
      <c r="D6466">
        <v>2014</v>
      </c>
      <c r="E6466" t="s">
        <v>18831</v>
      </c>
      <c r="F6466">
        <v>4.9000000000000004</v>
      </c>
      <c r="G6466">
        <v>49000</v>
      </c>
      <c r="H6466" t="s">
        <v>18996</v>
      </c>
      <c r="I6466" t="s">
        <v>18997</v>
      </c>
      <c r="J6466" t="s">
        <v>18997</v>
      </c>
      <c r="K6466" t="s">
        <v>30</v>
      </c>
      <c r="L6466">
        <v>20000000</v>
      </c>
      <c r="M6466">
        <v>100375432</v>
      </c>
      <c r="N6466" t="s">
        <v>18998</v>
      </c>
      <c r="O6466">
        <v>97</v>
      </c>
      <c r="P6466" t="str">
        <f>IF(Table1[[#This Row],[score]]&gt;=8.5,"High",IF(Table1[[#This Row],[score]]&gt;=7,"Medium","Low"))</f>
        <v>Low</v>
      </c>
      <c r="Q6466" s="5">
        <f>Table1[[#This Row],[gross]]-Table1[[#This Row],[budget]]</f>
        <v>80375432</v>
      </c>
      <c r="R6466" s="5" t="str">
        <f>IF(Table1[[#This Row],[Profit]]&gt;0,"Profit","Loss")</f>
        <v>Profit</v>
      </c>
      <c r="S6466" s="6" t="str">
        <f>FLOOR(Table1[[#This Row],[year]]-1900,10)+1900 &amp; "-" &amp; FLOOR(Table1[[#This Row],[year]]-1890,10)+1900</f>
        <v>2010-2020</v>
      </c>
      <c r="T6466" s="14" t="s">
        <v>21835</v>
      </c>
      <c r="AB6466" s="14"/>
    </row>
    <row r="6467" spans="1:28" hidden="1" x14ac:dyDescent="0.3">
      <c r="A6467" t="s">
        <v>18860</v>
      </c>
      <c r="B6467" t="s">
        <v>443</v>
      </c>
      <c r="C6467" t="s">
        <v>41</v>
      </c>
      <c r="D6467">
        <v>2014</v>
      </c>
      <c r="E6467" t="s">
        <v>18861</v>
      </c>
      <c r="F6467">
        <v>8.1</v>
      </c>
      <c r="G6467">
        <v>169000</v>
      </c>
      <c r="H6467" t="s">
        <v>15969</v>
      </c>
      <c r="I6467" t="s">
        <v>15969</v>
      </c>
      <c r="J6467" t="s">
        <v>12001</v>
      </c>
      <c r="K6467" t="s">
        <v>10197</v>
      </c>
      <c r="L6467" s="5">
        <f>20500000</f>
        <v>20500000</v>
      </c>
      <c r="M6467" s="5">
        <v>100370104</v>
      </c>
      <c r="N6467" t="s">
        <v>18862</v>
      </c>
      <c r="O6467">
        <v>153</v>
      </c>
      <c r="P6467" t="str">
        <f>IF(Table1[[#This Row],[score]]&gt;=8.5,"High",IF(Table1[[#This Row],[score]]&gt;=7,"Medium","Low"))</f>
        <v>Medium</v>
      </c>
      <c r="Q6467" s="5">
        <f>Table1[[#This Row],[gross]]-Table1[[#This Row],[budget]]</f>
        <v>79870104</v>
      </c>
      <c r="R6467" s="5" t="str">
        <f>IF(Table1[[#This Row],[Profit]]&gt;0,"Profit","Loss")</f>
        <v>Profit</v>
      </c>
      <c r="S6467" s="6" t="str">
        <f>FLOOR(Table1[[#This Row],[year]]-1900,10)+1900 &amp; "-" &amp; FLOOR(Table1[[#This Row],[year]]-1890,10)+1900</f>
        <v>2010-2020</v>
      </c>
      <c r="T6467" s="14" t="s">
        <v>21867</v>
      </c>
      <c r="AB6467" s="14"/>
    </row>
    <row r="6468" spans="1:28" hidden="1" x14ac:dyDescent="0.3">
      <c r="A6468" t="s">
        <v>18790</v>
      </c>
      <c r="B6468" t="s">
        <v>33</v>
      </c>
      <c r="C6468" t="s">
        <v>390</v>
      </c>
      <c r="D6468">
        <v>2014</v>
      </c>
      <c r="E6468" t="s">
        <v>18612</v>
      </c>
      <c r="F6468">
        <v>7.3</v>
      </c>
      <c r="G6468">
        <v>66000</v>
      </c>
      <c r="H6468" t="s">
        <v>18791</v>
      </c>
      <c r="I6468" t="s">
        <v>18791</v>
      </c>
      <c r="J6468" t="s">
        <v>13631</v>
      </c>
      <c r="K6468" t="s">
        <v>30</v>
      </c>
      <c r="L6468">
        <v>50000000</v>
      </c>
      <c r="M6468">
        <v>99783556</v>
      </c>
      <c r="N6468" t="s">
        <v>18792</v>
      </c>
      <c r="O6468">
        <v>95</v>
      </c>
      <c r="P6468" t="str">
        <f>IF(Table1[[#This Row],[score]]&gt;=8.5,"High",IF(Table1[[#This Row],[score]]&gt;=7,"Medium","Low"))</f>
        <v>Medium</v>
      </c>
      <c r="Q6468" s="5">
        <f>Table1[[#This Row],[gross]]-Table1[[#This Row],[budget]]</f>
        <v>49783556</v>
      </c>
      <c r="R6468" s="5" t="str">
        <f>IF(Table1[[#This Row],[Profit]]&gt;0,"Profit","Loss")</f>
        <v>Profit</v>
      </c>
      <c r="S6468" s="6" t="str">
        <f>FLOOR(Table1[[#This Row],[year]]-1900,10)+1900 &amp; "-" &amp; FLOOR(Table1[[#This Row],[year]]-1890,10)+1900</f>
        <v>2010-2020</v>
      </c>
      <c r="T6468" s="14" t="s">
        <v>21835</v>
      </c>
      <c r="AB6468" s="14"/>
    </row>
    <row r="6469" spans="1:28" hidden="1" x14ac:dyDescent="0.3">
      <c r="A6469" t="s">
        <v>18878</v>
      </c>
      <c r="B6469" t="s">
        <v>33</v>
      </c>
      <c r="C6469" t="s">
        <v>41</v>
      </c>
      <c r="D6469">
        <v>2014</v>
      </c>
      <c r="E6469" t="s">
        <v>18716</v>
      </c>
      <c r="F6469">
        <v>7.3</v>
      </c>
      <c r="G6469">
        <v>79000</v>
      </c>
      <c r="H6469" t="s">
        <v>2847</v>
      </c>
      <c r="I6469" t="s">
        <v>12524</v>
      </c>
      <c r="J6469" t="s">
        <v>10758</v>
      </c>
      <c r="K6469" t="s">
        <v>30</v>
      </c>
      <c r="L6469">
        <v>22000000</v>
      </c>
      <c r="M6469">
        <v>89514453</v>
      </c>
      <c r="N6469" t="s">
        <v>1530</v>
      </c>
      <c r="O6469">
        <v>122</v>
      </c>
      <c r="P6469" t="str">
        <f>IF(Table1[[#This Row],[score]]&gt;=8.5,"High",IF(Table1[[#This Row],[score]]&gt;=7,"Medium","Low"))</f>
        <v>Medium</v>
      </c>
      <c r="Q6469" s="5">
        <f>Table1[[#This Row],[gross]]-Table1[[#This Row],[budget]]</f>
        <v>67514453</v>
      </c>
      <c r="R6469" s="5" t="str">
        <f>IF(Table1[[#This Row],[Profit]]&gt;0,"Profit","Loss")</f>
        <v>Profit</v>
      </c>
      <c r="S6469" s="6" t="str">
        <f>FLOOR(Table1[[#This Row],[year]]-1900,10)+1900 &amp; "-" &amp; FLOOR(Table1[[#This Row],[year]]-1890,10)+1900</f>
        <v>2010-2020</v>
      </c>
      <c r="T6469" s="14" t="s">
        <v>21835</v>
      </c>
      <c r="AB6469" s="14"/>
    </row>
    <row r="6470" spans="1:28" hidden="1" x14ac:dyDescent="0.3">
      <c r="A6470" t="s">
        <v>18830</v>
      </c>
      <c r="B6470" t="s">
        <v>16</v>
      </c>
      <c r="C6470" t="s">
        <v>34</v>
      </c>
      <c r="D6470">
        <v>2014</v>
      </c>
      <c r="E6470" t="s">
        <v>18831</v>
      </c>
      <c r="F6470">
        <v>6.2</v>
      </c>
      <c r="G6470">
        <v>73000</v>
      </c>
      <c r="H6470" t="s">
        <v>14044</v>
      </c>
      <c r="I6470" t="s">
        <v>14044</v>
      </c>
      <c r="J6470" t="s">
        <v>11378</v>
      </c>
      <c r="K6470" t="s">
        <v>30</v>
      </c>
      <c r="L6470">
        <v>30000000</v>
      </c>
      <c r="M6470">
        <v>87937815</v>
      </c>
      <c r="N6470" t="s">
        <v>10771</v>
      </c>
      <c r="O6470">
        <v>118</v>
      </c>
      <c r="P6470" t="str">
        <f>IF(Table1[[#This Row],[score]]&gt;=8.5,"High",IF(Table1[[#This Row],[score]]&gt;=7,"Medium","Low"))</f>
        <v>Low</v>
      </c>
      <c r="Q6470" s="5">
        <f>Table1[[#This Row],[gross]]-Table1[[#This Row],[budget]]</f>
        <v>57937815</v>
      </c>
      <c r="R6470" s="5" t="str">
        <f>IF(Table1[[#This Row],[Profit]]&gt;0,"Profit","Loss")</f>
        <v>Profit</v>
      </c>
      <c r="S6470" s="6" t="str">
        <f>FLOOR(Table1[[#This Row],[year]]-1900,10)+1900 &amp; "-" &amp; FLOOR(Table1[[#This Row],[year]]-1890,10)+1900</f>
        <v>2010-2020</v>
      </c>
      <c r="T6470" s="14" t="s">
        <v>21835</v>
      </c>
      <c r="AB6470" s="14"/>
    </row>
    <row r="6471" spans="1:28" hidden="1" x14ac:dyDescent="0.3">
      <c r="A6471" t="s">
        <v>18755</v>
      </c>
      <c r="B6471" t="s">
        <v>16</v>
      </c>
      <c r="C6471" t="s">
        <v>41</v>
      </c>
      <c r="D6471">
        <v>2014</v>
      </c>
      <c r="E6471" t="s">
        <v>18602</v>
      </c>
      <c r="F6471">
        <v>6.1</v>
      </c>
      <c r="G6471">
        <v>181000</v>
      </c>
      <c r="H6471" t="s">
        <v>17549</v>
      </c>
      <c r="I6471" t="s">
        <v>17549</v>
      </c>
      <c r="J6471" t="s">
        <v>17549</v>
      </c>
      <c r="K6471" t="s">
        <v>30</v>
      </c>
      <c r="L6471">
        <v>40000000</v>
      </c>
      <c r="M6471">
        <v>87189756</v>
      </c>
      <c r="N6471" t="s">
        <v>18200</v>
      </c>
      <c r="O6471">
        <v>116</v>
      </c>
      <c r="P6471" t="str">
        <f>IF(Table1[[#This Row],[score]]&gt;=8.5,"High",IF(Table1[[#This Row],[score]]&gt;=7,"Medium","Low"))</f>
        <v>Low</v>
      </c>
      <c r="Q6471" s="5">
        <f>Table1[[#This Row],[gross]]-Table1[[#This Row],[budget]]</f>
        <v>47189756</v>
      </c>
      <c r="R6471" s="5" t="str">
        <f>IF(Table1[[#This Row],[Profit]]&gt;0,"Profit","Loss")</f>
        <v>Profit</v>
      </c>
      <c r="S6471" s="6" t="str">
        <f>FLOOR(Table1[[#This Row],[year]]-1900,10)+1900 &amp; "-" &amp; FLOOR(Table1[[#This Row],[year]]-1890,10)+1900</f>
        <v>2010-2020</v>
      </c>
      <c r="T6471" s="14" t="s">
        <v>21835</v>
      </c>
      <c r="AB6471" s="14"/>
    </row>
    <row r="6472" spans="1:28" hidden="1" x14ac:dyDescent="0.3">
      <c r="A6472" t="s">
        <v>18975</v>
      </c>
      <c r="B6472" t="s">
        <v>1974</v>
      </c>
      <c r="C6472" t="s">
        <v>17</v>
      </c>
      <c r="D6472">
        <v>2014</v>
      </c>
      <c r="E6472" t="s">
        <v>18716</v>
      </c>
      <c r="F6472">
        <v>6</v>
      </c>
      <c r="G6472">
        <v>33000</v>
      </c>
      <c r="H6472" t="s">
        <v>18976</v>
      </c>
      <c r="I6472" t="s">
        <v>11859</v>
      </c>
      <c r="J6472" t="s">
        <v>18977</v>
      </c>
      <c r="K6472" t="s">
        <v>30</v>
      </c>
      <c r="L6472">
        <v>45000000</v>
      </c>
      <c r="M6472">
        <v>86165646</v>
      </c>
      <c r="N6472" t="s">
        <v>9986</v>
      </c>
      <c r="O6472">
        <v>112</v>
      </c>
      <c r="P6472" t="str">
        <f>IF(Table1[[#This Row],[score]]&gt;=8.5,"High",IF(Table1[[#This Row],[score]]&gt;=7,"Medium","Low"))</f>
        <v>Low</v>
      </c>
      <c r="Q6472" s="5">
        <f>Table1[[#This Row],[gross]]-Table1[[#This Row],[budget]]</f>
        <v>41165646</v>
      </c>
      <c r="R6472" s="5" t="str">
        <f>IF(Table1[[#This Row],[Profit]]&gt;0,"Profit","Loss")</f>
        <v>Profit</v>
      </c>
      <c r="S6472" s="6" t="str">
        <f>FLOOR(Table1[[#This Row],[year]]-1900,10)+1900 &amp; "-" &amp; FLOOR(Table1[[#This Row],[year]]-1890,10)+1900</f>
        <v>2010-2020</v>
      </c>
      <c r="T6472" s="14" t="s">
        <v>21835</v>
      </c>
      <c r="AB6472" s="14"/>
    </row>
    <row r="6473" spans="1:28" hidden="1" x14ac:dyDescent="0.3">
      <c r="A6473" t="s">
        <v>18565</v>
      </c>
      <c r="B6473" t="s">
        <v>16</v>
      </c>
      <c r="C6473" t="s">
        <v>34</v>
      </c>
      <c r="D6473">
        <v>2014</v>
      </c>
      <c r="E6473" t="s">
        <v>18566</v>
      </c>
      <c r="F6473">
        <v>7.4</v>
      </c>
      <c r="G6473">
        <v>565000</v>
      </c>
      <c r="H6473" t="s">
        <v>18567</v>
      </c>
      <c r="I6473" t="s">
        <v>18568</v>
      </c>
      <c r="J6473" t="s">
        <v>5026</v>
      </c>
      <c r="K6473" t="s">
        <v>30</v>
      </c>
      <c r="L6473">
        <v>20000000</v>
      </c>
      <c r="M6473">
        <v>86081711</v>
      </c>
      <c r="N6473" t="s">
        <v>9986</v>
      </c>
      <c r="O6473">
        <v>101</v>
      </c>
      <c r="P6473" t="str">
        <f>IF(Table1[[#This Row],[score]]&gt;=8.5,"High",IF(Table1[[#This Row],[score]]&gt;=7,"Medium","Low"))</f>
        <v>Medium</v>
      </c>
      <c r="Q6473" s="5">
        <f>Table1[[#This Row],[gross]]-Table1[[#This Row],[budget]]</f>
        <v>66081711</v>
      </c>
      <c r="R6473" s="5" t="str">
        <f>IF(Table1[[#This Row],[Profit]]&gt;0,"Profit","Loss")</f>
        <v>Profit</v>
      </c>
      <c r="S6473" s="6" t="str">
        <f>FLOOR(Table1[[#This Row],[year]]-1900,10)+1900 &amp; "-" &amp; FLOOR(Table1[[#This Row],[year]]-1890,10)+1900</f>
        <v>2010-2020</v>
      </c>
      <c r="T6473" s="14" t="s">
        <v>21835</v>
      </c>
      <c r="AB6473" s="14"/>
    </row>
    <row r="6474" spans="1:28" hidden="1" x14ac:dyDescent="0.3">
      <c r="A6474" t="s">
        <v>18630</v>
      </c>
      <c r="B6474" t="s">
        <v>16</v>
      </c>
      <c r="C6474" t="s">
        <v>104</v>
      </c>
      <c r="D6474">
        <v>2014</v>
      </c>
      <c r="E6474" t="s">
        <v>18631</v>
      </c>
      <c r="F6474">
        <v>7.4</v>
      </c>
      <c r="G6474">
        <v>183000</v>
      </c>
      <c r="H6474" t="s">
        <v>10462</v>
      </c>
      <c r="I6474" t="s">
        <v>15445</v>
      </c>
      <c r="J6474" t="s">
        <v>4862</v>
      </c>
      <c r="K6474" t="s">
        <v>30</v>
      </c>
      <c r="L6474">
        <v>50000000</v>
      </c>
      <c r="M6474">
        <v>84419388</v>
      </c>
      <c r="N6474" t="s">
        <v>23</v>
      </c>
      <c r="O6474">
        <v>141</v>
      </c>
      <c r="P6474" t="str">
        <f>IF(Table1[[#This Row],[score]]&gt;=8.5,"High",IF(Table1[[#This Row],[score]]&gt;=7,"Medium","Low"))</f>
        <v>Medium</v>
      </c>
      <c r="Q6474" s="5">
        <f>Table1[[#This Row],[gross]]-Table1[[#This Row],[budget]]</f>
        <v>34419388</v>
      </c>
      <c r="R6474" s="5" t="str">
        <f>IF(Table1[[#This Row],[Profit]]&gt;0,"Profit","Loss")</f>
        <v>Profit</v>
      </c>
      <c r="S6474" s="6" t="str">
        <f>FLOOR(Table1[[#This Row],[year]]-1900,10)+1900 &amp; "-" &amp; FLOOR(Table1[[#This Row],[year]]-1890,10)+1900</f>
        <v>2010-2020</v>
      </c>
      <c r="T6474" s="14" t="s">
        <v>21835</v>
      </c>
      <c r="AB6474" s="14"/>
    </row>
    <row r="6475" spans="1:28" hidden="1" x14ac:dyDescent="0.3">
      <c r="A6475" t="s">
        <v>18951</v>
      </c>
      <c r="B6475" t="s">
        <v>33</v>
      </c>
      <c r="C6475" t="s">
        <v>25</v>
      </c>
      <c r="D6475">
        <v>2014</v>
      </c>
      <c r="E6475" t="s">
        <v>18587</v>
      </c>
      <c r="F6475">
        <v>6.4</v>
      </c>
      <c r="G6475">
        <v>33000</v>
      </c>
      <c r="H6475" t="s">
        <v>17215</v>
      </c>
      <c r="I6475" t="s">
        <v>17215</v>
      </c>
      <c r="J6475" t="s">
        <v>15592</v>
      </c>
      <c r="K6475" t="s">
        <v>30</v>
      </c>
      <c r="L6475">
        <v>50000000</v>
      </c>
      <c r="M6475">
        <v>80383113</v>
      </c>
      <c r="N6475" t="s">
        <v>1708</v>
      </c>
      <c r="O6475">
        <v>107</v>
      </c>
      <c r="P6475" t="str">
        <f>IF(Table1[[#This Row],[score]]&gt;=8.5,"High",IF(Table1[[#This Row],[score]]&gt;=7,"Medium","Low"))</f>
        <v>Low</v>
      </c>
      <c r="Q6475" s="5">
        <f>Table1[[#This Row],[gross]]-Table1[[#This Row],[budget]]</f>
        <v>30383113</v>
      </c>
      <c r="R6475" s="5" t="str">
        <f>IF(Table1[[#This Row],[Profit]]&gt;0,"Profit","Loss")</f>
        <v>Profit</v>
      </c>
      <c r="S6475" s="6" t="str">
        <f>FLOOR(Table1[[#This Row],[year]]-1900,10)+1900 &amp; "-" &amp; FLOOR(Table1[[#This Row],[year]]-1890,10)+1900</f>
        <v>2010-2020</v>
      </c>
      <c r="T6475" s="14" t="s">
        <v>21835</v>
      </c>
      <c r="AB6475" s="14"/>
    </row>
    <row r="6476" spans="1:28" hidden="1" x14ac:dyDescent="0.3">
      <c r="A6476" t="s">
        <v>18885</v>
      </c>
      <c r="B6476" t="s">
        <v>1974</v>
      </c>
      <c r="C6476" t="s">
        <v>17</v>
      </c>
      <c r="D6476">
        <v>2014</v>
      </c>
      <c r="E6476" t="s">
        <v>18725</v>
      </c>
      <c r="F6476">
        <v>6.7</v>
      </c>
      <c r="G6476">
        <v>118000</v>
      </c>
      <c r="H6476" t="s">
        <v>18886</v>
      </c>
      <c r="I6476" t="s">
        <v>16033</v>
      </c>
      <c r="J6476" t="s">
        <v>18251</v>
      </c>
      <c r="K6476" t="s">
        <v>30</v>
      </c>
      <c r="L6476">
        <v>11000000</v>
      </c>
      <c r="M6476">
        <v>78274843</v>
      </c>
      <c r="N6476" t="s">
        <v>10031</v>
      </c>
      <c r="O6476">
        <v>107</v>
      </c>
      <c r="P6476" t="str">
        <f>IF(Table1[[#This Row],[score]]&gt;=8.5,"High",IF(Table1[[#This Row],[score]]&gt;=7,"Medium","Low"))</f>
        <v>Low</v>
      </c>
      <c r="Q6476" s="5">
        <f>Table1[[#This Row],[gross]]-Table1[[#This Row],[budget]]</f>
        <v>67274843</v>
      </c>
      <c r="R6476" s="5" t="str">
        <f>IF(Table1[[#This Row],[Profit]]&gt;0,"Profit","Loss")</f>
        <v>Profit</v>
      </c>
      <c r="S6476" s="6" t="str">
        <f>FLOOR(Table1[[#This Row],[year]]-1900,10)+1900 &amp; "-" &amp; FLOOR(Table1[[#This Row],[year]]-1890,10)+1900</f>
        <v>2010-2020</v>
      </c>
      <c r="T6476" s="14" t="s">
        <v>21835</v>
      </c>
      <c r="AB6476" s="14"/>
    </row>
    <row r="6477" spans="1:28" hidden="1" x14ac:dyDescent="0.3">
      <c r="A6477" t="s">
        <v>18949</v>
      </c>
      <c r="B6477" t="s">
        <v>1974</v>
      </c>
      <c r="C6477" t="s">
        <v>34</v>
      </c>
      <c r="D6477">
        <v>2014</v>
      </c>
      <c r="E6477" t="s">
        <v>18368</v>
      </c>
      <c r="F6477">
        <v>5.0999999999999996</v>
      </c>
      <c r="G6477">
        <v>79000</v>
      </c>
      <c r="H6477" t="s">
        <v>13355</v>
      </c>
      <c r="I6477" t="s">
        <v>13355</v>
      </c>
      <c r="J6477" t="s">
        <v>9939</v>
      </c>
      <c r="K6477" t="s">
        <v>30</v>
      </c>
      <c r="L6477">
        <v>65000000</v>
      </c>
      <c r="M6477">
        <v>76801179</v>
      </c>
      <c r="N6477" t="s">
        <v>18950</v>
      </c>
      <c r="O6477">
        <v>92</v>
      </c>
      <c r="P6477" t="str">
        <f>IF(Table1[[#This Row],[score]]&gt;=8.5,"High",IF(Table1[[#This Row],[score]]&gt;=7,"Medium","Low"))</f>
        <v>Low</v>
      </c>
      <c r="Q6477" s="5">
        <f>Table1[[#This Row],[gross]]-Table1[[#This Row],[budget]]</f>
        <v>11801179</v>
      </c>
      <c r="R6477" s="5" t="str">
        <f>IF(Table1[[#This Row],[Profit]]&gt;0,"Profit","Loss")</f>
        <v>Profit</v>
      </c>
      <c r="S6477" s="6" t="str">
        <f>FLOOR(Table1[[#This Row],[year]]-1900,10)+1900 &amp; "-" &amp; FLOOR(Table1[[#This Row],[year]]-1890,10)+1900</f>
        <v>2010-2020</v>
      </c>
      <c r="T6477" s="14" t="s">
        <v>21835</v>
      </c>
      <c r="AB6477" s="14"/>
    </row>
    <row r="6478" spans="1:28" hidden="1" x14ac:dyDescent="0.3">
      <c r="A6478" t="s">
        <v>18726</v>
      </c>
      <c r="B6478" t="s">
        <v>1974</v>
      </c>
      <c r="C6478" t="s">
        <v>34</v>
      </c>
      <c r="D6478">
        <v>2014</v>
      </c>
      <c r="E6478" t="s">
        <v>18224</v>
      </c>
      <c r="F6478">
        <v>5.7</v>
      </c>
      <c r="G6478">
        <v>41000</v>
      </c>
      <c r="H6478" t="s">
        <v>18727</v>
      </c>
      <c r="I6478" t="s">
        <v>2876</v>
      </c>
      <c r="J6478" t="s">
        <v>10443</v>
      </c>
      <c r="K6478" t="s">
        <v>448</v>
      </c>
      <c r="L6478">
        <v>28000000</v>
      </c>
      <c r="M6478">
        <v>71416730</v>
      </c>
      <c r="N6478" t="s">
        <v>15161</v>
      </c>
      <c r="O6478">
        <v>90</v>
      </c>
      <c r="P6478" t="str">
        <f>IF(Table1[[#This Row],[score]]&gt;=8.5,"High",IF(Table1[[#This Row],[score]]&gt;=7,"Medium","Low"))</f>
        <v>Low</v>
      </c>
      <c r="Q6478" s="5">
        <f>Table1[[#This Row],[gross]]-Table1[[#This Row],[budget]]</f>
        <v>43416730</v>
      </c>
      <c r="R6478" s="5" t="str">
        <f>IF(Table1[[#This Row],[Profit]]&gt;0,"Profit","Loss")</f>
        <v>Profit</v>
      </c>
      <c r="S6478" s="6" t="str">
        <f>FLOOR(Table1[[#This Row],[year]]-1900,10)+1900 &amp; "-" &amp; FLOOR(Table1[[#This Row],[year]]-1890,10)+1900</f>
        <v>2010-2020</v>
      </c>
      <c r="T6478" s="14" t="s">
        <v>21835</v>
      </c>
      <c r="AB6478" s="14"/>
    </row>
    <row r="6479" spans="1:28" hidden="1" x14ac:dyDescent="0.3">
      <c r="A6479" t="s">
        <v>19085</v>
      </c>
      <c r="B6479" t="s">
        <v>1974</v>
      </c>
      <c r="C6479" t="s">
        <v>41</v>
      </c>
      <c r="D6479">
        <v>2014</v>
      </c>
      <c r="E6479" t="s">
        <v>9241</v>
      </c>
      <c r="F6479">
        <v>5.8</v>
      </c>
      <c r="G6479">
        <v>20000</v>
      </c>
      <c r="H6479" t="s">
        <v>12588</v>
      </c>
      <c r="I6479" t="s">
        <v>17015</v>
      </c>
      <c r="J6479" t="s">
        <v>19086</v>
      </c>
      <c r="K6479" t="s">
        <v>30</v>
      </c>
      <c r="L6479">
        <v>24000000</v>
      </c>
      <c r="M6479">
        <v>70181428</v>
      </c>
      <c r="N6479" t="s">
        <v>19087</v>
      </c>
      <c r="O6479">
        <v>106</v>
      </c>
      <c r="P6479" t="str">
        <f>IF(Table1[[#This Row],[score]]&gt;=8.5,"High",IF(Table1[[#This Row],[score]]&gt;=7,"Medium","Low"))</f>
        <v>Low</v>
      </c>
      <c r="Q6479" s="5">
        <f>Table1[[#This Row],[gross]]-Table1[[#This Row],[budget]]</f>
        <v>46181428</v>
      </c>
      <c r="R6479" s="5" t="str">
        <f>IF(Table1[[#This Row],[Profit]]&gt;0,"Profit","Loss")</f>
        <v>Profit</v>
      </c>
      <c r="S6479" s="6" t="str">
        <f>FLOOR(Table1[[#This Row],[year]]-1900,10)+1900 &amp; "-" &amp; FLOOR(Table1[[#This Row],[year]]-1890,10)+1900</f>
        <v>2010-2020</v>
      </c>
      <c r="T6479" s="14" t="s">
        <v>21835</v>
      </c>
      <c r="AB6479" s="14"/>
    </row>
    <row r="6480" spans="1:28" hidden="1" x14ac:dyDescent="0.3">
      <c r="A6480" t="s">
        <v>18932</v>
      </c>
      <c r="B6480" t="s">
        <v>16</v>
      </c>
      <c r="C6480" t="s">
        <v>63</v>
      </c>
      <c r="D6480">
        <v>2014</v>
      </c>
      <c r="E6480" t="s">
        <v>9241</v>
      </c>
      <c r="F6480">
        <v>6.8</v>
      </c>
      <c r="G6480">
        <v>33000</v>
      </c>
      <c r="H6480" t="s">
        <v>85</v>
      </c>
      <c r="I6480" t="s">
        <v>1886</v>
      </c>
      <c r="J6480" t="s">
        <v>18933</v>
      </c>
      <c r="K6480" t="s">
        <v>30</v>
      </c>
      <c r="L6480">
        <v>40000000</v>
      </c>
      <c r="M6480">
        <v>67647013</v>
      </c>
      <c r="N6480" t="s">
        <v>18934</v>
      </c>
      <c r="O6480">
        <v>134</v>
      </c>
      <c r="P6480" t="str">
        <f>IF(Table1[[#This Row],[score]]&gt;=8.5,"High",IF(Table1[[#This Row],[score]]&gt;=7,"Medium","Low"))</f>
        <v>Low</v>
      </c>
      <c r="Q6480" s="5">
        <f>Table1[[#This Row],[gross]]-Table1[[#This Row],[budget]]</f>
        <v>27647013</v>
      </c>
      <c r="R6480" s="5" t="str">
        <f>IF(Table1[[#This Row],[Profit]]&gt;0,"Profit","Loss")</f>
        <v>Profit</v>
      </c>
      <c r="S6480" s="6" t="str">
        <f>FLOOR(Table1[[#This Row],[year]]-1900,10)+1900 &amp; "-" &amp; FLOOR(Table1[[#This Row],[year]]-1890,10)+1900</f>
        <v>2010-2020</v>
      </c>
      <c r="T6480" s="14" t="s">
        <v>21835</v>
      </c>
      <c r="AB6480" s="14"/>
    </row>
    <row r="6481" spans="1:28" hidden="1" x14ac:dyDescent="0.3">
      <c r="A6481" t="s">
        <v>18635</v>
      </c>
      <c r="B6481" t="s">
        <v>1974</v>
      </c>
      <c r="C6481" t="s">
        <v>17</v>
      </c>
      <c r="D6481">
        <v>2014</v>
      </c>
      <c r="E6481" t="s">
        <v>18260</v>
      </c>
      <c r="F6481">
        <v>6.5</v>
      </c>
      <c r="G6481">
        <v>114000</v>
      </c>
      <c r="H6481" t="s">
        <v>5160</v>
      </c>
      <c r="I6481" t="s">
        <v>18636</v>
      </c>
      <c r="J6481" t="s">
        <v>18637</v>
      </c>
      <c r="K6481" t="s">
        <v>30</v>
      </c>
      <c r="L6481">
        <v>25000000</v>
      </c>
      <c r="M6481">
        <v>66980456</v>
      </c>
      <c r="N6481" t="s">
        <v>18638</v>
      </c>
      <c r="O6481">
        <v>97</v>
      </c>
      <c r="P6481" t="str">
        <f>IF(Table1[[#This Row],[score]]&gt;=8.5,"High",IF(Table1[[#This Row],[score]]&gt;=7,"Medium","Low"))</f>
        <v>Low</v>
      </c>
      <c r="Q6481" s="5">
        <f>Table1[[#This Row],[gross]]-Table1[[#This Row],[budget]]</f>
        <v>41980456</v>
      </c>
      <c r="R6481" s="5" t="str">
        <f>IF(Table1[[#This Row],[Profit]]&gt;0,"Profit","Loss")</f>
        <v>Profit</v>
      </c>
      <c r="S6481" s="6" t="str">
        <f>FLOOR(Table1[[#This Row],[year]]-1900,10)+1900 &amp; "-" &amp; FLOOR(Table1[[#This Row],[year]]-1890,10)+1900</f>
        <v>2010-2020</v>
      </c>
      <c r="T6481" s="14" t="s">
        <v>21835</v>
      </c>
      <c r="AB6481" s="14"/>
    </row>
    <row r="6482" spans="1:28" hidden="1" x14ac:dyDescent="0.3">
      <c r="A6482" t="s">
        <v>18918</v>
      </c>
      <c r="B6482" t="s">
        <v>1974</v>
      </c>
      <c r="C6482" t="s">
        <v>63</v>
      </c>
      <c r="D6482">
        <v>2014</v>
      </c>
      <c r="E6482" t="s">
        <v>18615</v>
      </c>
      <c r="F6482">
        <v>7.5</v>
      </c>
      <c r="G6482">
        <v>88000</v>
      </c>
      <c r="H6482" t="s">
        <v>18919</v>
      </c>
      <c r="I6482" t="s">
        <v>18920</v>
      </c>
      <c r="J6482" t="s">
        <v>18921</v>
      </c>
      <c r="K6482" t="s">
        <v>22</v>
      </c>
      <c r="L6482">
        <v>20000000</v>
      </c>
      <c r="M6482">
        <v>66787908</v>
      </c>
      <c r="N6482" t="s">
        <v>15197</v>
      </c>
      <c r="O6482">
        <v>128</v>
      </c>
      <c r="P6482" t="str">
        <f>IF(Table1[[#This Row],[score]]&gt;=8.5,"High",IF(Table1[[#This Row],[score]]&gt;=7,"Medium","Low"))</f>
        <v>Medium</v>
      </c>
      <c r="Q6482" s="5">
        <f>Table1[[#This Row],[gross]]-Table1[[#This Row],[budget]]</f>
        <v>46787908</v>
      </c>
      <c r="R6482" s="5" t="str">
        <f>IF(Table1[[#This Row],[Profit]]&gt;0,"Profit","Loss")</f>
        <v>Profit</v>
      </c>
      <c r="S6482" s="6" t="str">
        <f>FLOOR(Table1[[#This Row],[year]]-1900,10)+1900 &amp; "-" &amp; FLOOR(Table1[[#This Row],[year]]-1890,10)+1900</f>
        <v>2010-2020</v>
      </c>
      <c r="T6482" s="14" t="s">
        <v>21835</v>
      </c>
      <c r="AB6482" s="14"/>
    </row>
    <row r="6483" spans="1:28" hidden="1" x14ac:dyDescent="0.3">
      <c r="A6483" t="s">
        <v>18980</v>
      </c>
      <c r="B6483" t="s">
        <v>33</v>
      </c>
      <c r="C6483" t="s">
        <v>17</v>
      </c>
      <c r="D6483">
        <v>2014</v>
      </c>
      <c r="E6483" t="s">
        <v>18587</v>
      </c>
      <c r="F6483">
        <v>4.7</v>
      </c>
      <c r="G6483">
        <v>41000</v>
      </c>
      <c r="H6483" t="s">
        <v>18981</v>
      </c>
      <c r="I6483" t="s">
        <v>18982</v>
      </c>
      <c r="J6483" t="s">
        <v>18983</v>
      </c>
      <c r="K6483" t="s">
        <v>30</v>
      </c>
      <c r="L6483">
        <v>2000000</v>
      </c>
      <c r="M6483">
        <v>64676349</v>
      </c>
      <c r="N6483" t="s">
        <v>18984</v>
      </c>
      <c r="O6483">
        <v>113</v>
      </c>
      <c r="P6483" t="str">
        <f>IF(Table1[[#This Row],[score]]&gt;=8.5,"High",IF(Table1[[#This Row],[score]]&gt;=7,"Medium","Low"))</f>
        <v>Low</v>
      </c>
      <c r="Q6483" s="5">
        <f>Table1[[#This Row],[gross]]-Table1[[#This Row],[budget]]</f>
        <v>62676349</v>
      </c>
      <c r="R6483" s="5" t="str">
        <f>IF(Table1[[#This Row],[Profit]]&gt;0,"Profit","Loss")</f>
        <v>Profit</v>
      </c>
      <c r="S6483" s="6" t="str">
        <f>FLOOR(Table1[[#This Row],[year]]-1900,10)+1900 &amp; "-" &amp; FLOOR(Table1[[#This Row],[year]]-1890,10)+1900</f>
        <v>2010-2020</v>
      </c>
      <c r="T6483" s="14" t="s">
        <v>21835</v>
      </c>
      <c r="AB6483" s="14"/>
    </row>
    <row r="6484" spans="1:28" hidden="1" x14ac:dyDescent="0.3">
      <c r="A6484" t="s">
        <v>18805</v>
      </c>
      <c r="B6484" t="s">
        <v>16</v>
      </c>
      <c r="C6484" t="s">
        <v>52</v>
      </c>
      <c r="D6484">
        <v>2014</v>
      </c>
      <c r="E6484" t="s">
        <v>18806</v>
      </c>
      <c r="F6484">
        <v>5.5</v>
      </c>
      <c r="G6484">
        <v>71000</v>
      </c>
      <c r="H6484" t="s">
        <v>18807</v>
      </c>
      <c r="I6484" t="s">
        <v>18808</v>
      </c>
      <c r="J6484" t="s">
        <v>18809</v>
      </c>
      <c r="K6484" t="s">
        <v>30</v>
      </c>
      <c r="L6484">
        <v>1000000</v>
      </c>
      <c r="M6484">
        <v>62882090</v>
      </c>
      <c r="N6484" t="s">
        <v>13720</v>
      </c>
      <c r="O6484">
        <v>83</v>
      </c>
      <c r="P6484" t="str">
        <f>IF(Table1[[#This Row],[score]]&gt;=8.5,"High",IF(Table1[[#This Row],[score]]&gt;=7,"Medium","Low"))</f>
        <v>Low</v>
      </c>
      <c r="Q6484" s="5">
        <f>Table1[[#This Row],[gross]]-Table1[[#This Row],[budget]]</f>
        <v>61882090</v>
      </c>
      <c r="R6484" s="5" t="str">
        <f>IF(Table1[[#This Row],[Profit]]&gt;0,"Profit","Loss")</f>
        <v>Profit</v>
      </c>
      <c r="S6484" s="6" t="str">
        <f>FLOOR(Table1[[#This Row],[year]]-1900,10)+1900 &amp; "-" &amp; FLOOR(Table1[[#This Row],[year]]-1890,10)+1900</f>
        <v>2010-2020</v>
      </c>
      <c r="T6484" s="14" t="s">
        <v>21835</v>
      </c>
      <c r="AB6484" s="14"/>
    </row>
    <row r="6485" spans="1:28" hidden="1" x14ac:dyDescent="0.3">
      <c r="A6485" t="s">
        <v>18969</v>
      </c>
      <c r="B6485" t="s">
        <v>1974</v>
      </c>
      <c r="C6485" t="s">
        <v>34</v>
      </c>
      <c r="D6485">
        <v>2014</v>
      </c>
      <c r="E6485" t="s">
        <v>18081</v>
      </c>
      <c r="F6485">
        <v>4.2</v>
      </c>
      <c r="G6485">
        <v>53000</v>
      </c>
      <c r="H6485" t="s">
        <v>3745</v>
      </c>
      <c r="I6485" t="s">
        <v>18970</v>
      </c>
      <c r="J6485" t="s">
        <v>18971</v>
      </c>
      <c r="K6485" t="s">
        <v>30</v>
      </c>
      <c r="L6485">
        <v>70000000</v>
      </c>
      <c r="M6485">
        <v>61279452</v>
      </c>
      <c r="N6485" t="s">
        <v>9986</v>
      </c>
      <c r="O6485">
        <v>99</v>
      </c>
      <c r="P6485" t="str">
        <f>IF(Table1[[#This Row],[score]]&gt;=8.5,"High",IF(Table1[[#This Row],[score]]&gt;=7,"Medium","Low"))</f>
        <v>Low</v>
      </c>
      <c r="Q6485" s="5">
        <f>Table1[[#This Row],[gross]]-Table1[[#This Row],[budget]]</f>
        <v>-8720548</v>
      </c>
      <c r="R6485" s="5" t="str">
        <f>IF(Table1[[#This Row],[Profit]]&gt;0,"Profit","Loss")</f>
        <v>Loss</v>
      </c>
      <c r="S6485" s="6" t="str">
        <f>FLOOR(Table1[[#This Row],[year]]-1900,10)+1900 &amp; "-" &amp; FLOOR(Table1[[#This Row],[year]]-1890,10)+1900</f>
        <v>2010-2020</v>
      </c>
      <c r="T6485" s="14" t="s">
        <v>21835</v>
      </c>
      <c r="AB6485" s="14"/>
    </row>
    <row r="6486" spans="1:28" hidden="1" x14ac:dyDescent="0.3">
      <c r="A6486" t="s">
        <v>18743</v>
      </c>
      <c r="B6486" t="s">
        <v>16</v>
      </c>
      <c r="C6486" t="s">
        <v>34</v>
      </c>
      <c r="D6486">
        <v>2014</v>
      </c>
      <c r="E6486" t="s">
        <v>18596</v>
      </c>
      <c r="F6486">
        <v>6.5</v>
      </c>
      <c r="G6486">
        <v>115000</v>
      </c>
      <c r="H6486" t="s">
        <v>6344</v>
      </c>
      <c r="I6486" t="s">
        <v>3397</v>
      </c>
      <c r="J6486" t="s">
        <v>5655</v>
      </c>
      <c r="K6486" t="s">
        <v>30</v>
      </c>
      <c r="L6486">
        <v>28000000</v>
      </c>
      <c r="M6486">
        <v>58834384</v>
      </c>
      <c r="N6486" t="s">
        <v>18744</v>
      </c>
      <c r="O6486">
        <v>114</v>
      </c>
      <c r="P6486" t="str">
        <f>IF(Table1[[#This Row],[score]]&gt;=8.5,"High",IF(Table1[[#This Row],[score]]&gt;=7,"Medium","Low"))</f>
        <v>Low</v>
      </c>
      <c r="Q6486" s="5">
        <f>Table1[[#This Row],[gross]]-Table1[[#This Row],[budget]]</f>
        <v>30834384</v>
      </c>
      <c r="R6486" s="5" t="str">
        <f>IF(Table1[[#This Row],[Profit]]&gt;0,"Profit","Loss")</f>
        <v>Profit</v>
      </c>
      <c r="S6486" s="6" t="str">
        <f>FLOOR(Table1[[#This Row],[year]]-1900,10)+1900 &amp; "-" &amp; FLOOR(Table1[[#This Row],[year]]-1890,10)+1900</f>
        <v>2010-2020</v>
      </c>
      <c r="T6486" s="14" t="s">
        <v>21835</v>
      </c>
      <c r="AB6486" s="14"/>
    </row>
    <row r="6487" spans="1:28" hidden="1" x14ac:dyDescent="0.3">
      <c r="A6487" t="s">
        <v>18967</v>
      </c>
      <c r="B6487" t="s">
        <v>1974</v>
      </c>
      <c r="C6487" t="s">
        <v>41</v>
      </c>
      <c r="D6487">
        <v>2014</v>
      </c>
      <c r="E6487" t="s">
        <v>18566</v>
      </c>
      <c r="F6487">
        <v>7.2</v>
      </c>
      <c r="G6487">
        <v>98000</v>
      </c>
      <c r="H6487" t="s">
        <v>18968</v>
      </c>
      <c r="I6487" t="s">
        <v>18968</v>
      </c>
      <c r="J6487" t="s">
        <v>534</v>
      </c>
      <c r="K6487" t="s">
        <v>30</v>
      </c>
      <c r="L6487">
        <v>13000000</v>
      </c>
      <c r="M6487">
        <v>54837234</v>
      </c>
      <c r="N6487" t="s">
        <v>18723</v>
      </c>
      <c r="O6487">
        <v>102</v>
      </c>
      <c r="P6487" t="str">
        <f>IF(Table1[[#This Row],[score]]&gt;=8.5,"High",IF(Table1[[#This Row],[score]]&gt;=7,"Medium","Low"))</f>
        <v>Medium</v>
      </c>
      <c r="Q6487" s="5">
        <f>Table1[[#This Row],[gross]]-Table1[[#This Row],[budget]]</f>
        <v>41837234</v>
      </c>
      <c r="R6487" s="5" t="str">
        <f>IF(Table1[[#This Row],[Profit]]&gt;0,"Profit","Loss")</f>
        <v>Profit</v>
      </c>
      <c r="S6487" s="6" t="str">
        <f>FLOOR(Table1[[#This Row],[year]]-1900,10)+1900 &amp; "-" &amp; FLOOR(Table1[[#This Row],[year]]-1890,10)+1900</f>
        <v>2010-2020</v>
      </c>
      <c r="T6487" s="14" t="s">
        <v>21835</v>
      </c>
      <c r="AB6487" s="14"/>
    </row>
    <row r="6488" spans="1:28" hidden="1" x14ac:dyDescent="0.3">
      <c r="A6488" t="s">
        <v>12689</v>
      </c>
      <c r="B6488" t="s">
        <v>1974</v>
      </c>
      <c r="C6488" t="s">
        <v>1192</v>
      </c>
      <c r="D6488">
        <v>2014</v>
      </c>
      <c r="E6488" t="s">
        <v>18689</v>
      </c>
      <c r="F6488">
        <v>5.6</v>
      </c>
      <c r="G6488">
        <v>20000</v>
      </c>
      <c r="H6488" t="s">
        <v>19038</v>
      </c>
      <c r="I6488" t="s">
        <v>19039</v>
      </c>
      <c r="J6488" t="s">
        <v>19040</v>
      </c>
      <c r="K6488" t="s">
        <v>30</v>
      </c>
      <c r="L6488">
        <v>13200000</v>
      </c>
      <c r="M6488">
        <v>54323210</v>
      </c>
      <c r="N6488" t="s">
        <v>10771</v>
      </c>
      <c r="O6488">
        <v>84</v>
      </c>
      <c r="P6488" t="str">
        <f>IF(Table1[[#This Row],[score]]&gt;=8.5,"High",IF(Table1[[#This Row],[score]]&gt;=7,"Medium","Low"))</f>
        <v>Low</v>
      </c>
      <c r="Q6488" s="5">
        <f>Table1[[#This Row],[gross]]-Table1[[#This Row],[budget]]</f>
        <v>41123210</v>
      </c>
      <c r="R6488" s="5" t="str">
        <f>IF(Table1[[#This Row],[Profit]]&gt;0,"Profit","Loss")</f>
        <v>Profit</v>
      </c>
      <c r="S6488" s="6" t="str">
        <f>FLOOR(Table1[[#This Row],[year]]-1900,10)+1900 &amp; "-" &amp; FLOOR(Table1[[#This Row],[year]]-1890,10)+1900</f>
        <v>2010-2020</v>
      </c>
      <c r="T6488" s="14" t="s">
        <v>21835</v>
      </c>
      <c r="AB6488" s="14"/>
    </row>
    <row r="6489" spans="1:28" hidden="1" x14ac:dyDescent="0.3">
      <c r="A6489" t="s">
        <v>18901</v>
      </c>
      <c r="B6489" t="s">
        <v>1974</v>
      </c>
      <c r="C6489" t="s">
        <v>34</v>
      </c>
      <c r="D6489">
        <v>2014</v>
      </c>
      <c r="E6489" t="s">
        <v>18334</v>
      </c>
      <c r="F6489">
        <v>6.2</v>
      </c>
      <c r="G6489">
        <v>90000</v>
      </c>
      <c r="H6489" t="s">
        <v>11168</v>
      </c>
      <c r="I6489" t="s">
        <v>16759</v>
      </c>
      <c r="J6489" t="s">
        <v>2798</v>
      </c>
      <c r="K6489" t="s">
        <v>30</v>
      </c>
      <c r="L6489">
        <v>28000000</v>
      </c>
      <c r="M6489">
        <v>53260230</v>
      </c>
      <c r="N6489" t="s">
        <v>15161</v>
      </c>
      <c r="O6489">
        <v>117</v>
      </c>
      <c r="P6489" t="str">
        <f>IF(Table1[[#This Row],[score]]&gt;=8.5,"High",IF(Table1[[#This Row],[score]]&gt;=7,"Medium","Low"))</f>
        <v>Low</v>
      </c>
      <c r="Q6489" s="5">
        <f>Table1[[#This Row],[gross]]-Table1[[#This Row],[budget]]</f>
        <v>25260230</v>
      </c>
      <c r="R6489" s="5" t="str">
        <f>IF(Table1[[#This Row],[Profit]]&gt;0,"Profit","Loss")</f>
        <v>Profit</v>
      </c>
      <c r="S6489" s="6" t="str">
        <f>FLOOR(Table1[[#This Row],[year]]-1900,10)+1900 &amp; "-" &amp; FLOOR(Table1[[#This Row],[year]]-1890,10)+1900</f>
        <v>2010-2020</v>
      </c>
      <c r="T6489" s="14" t="s">
        <v>21835</v>
      </c>
      <c r="AB6489" s="14"/>
    </row>
    <row r="6490" spans="1:28" hidden="1" x14ac:dyDescent="0.3">
      <c r="A6490" t="s">
        <v>18710</v>
      </c>
      <c r="B6490" t="s">
        <v>16</v>
      </c>
      <c r="C6490" t="s">
        <v>25</v>
      </c>
      <c r="D6490">
        <v>2014</v>
      </c>
      <c r="E6490" t="s">
        <v>18632</v>
      </c>
      <c r="F6490">
        <v>7.1</v>
      </c>
      <c r="G6490">
        <v>123000</v>
      </c>
      <c r="H6490" t="s">
        <v>16178</v>
      </c>
      <c r="I6490" t="s">
        <v>9754</v>
      </c>
      <c r="J6490" t="s">
        <v>7701</v>
      </c>
      <c r="K6490" t="s">
        <v>30</v>
      </c>
      <c r="L6490">
        <v>15000000</v>
      </c>
      <c r="M6490">
        <v>52501541</v>
      </c>
      <c r="N6490" t="s">
        <v>18711</v>
      </c>
      <c r="O6490">
        <v>115</v>
      </c>
      <c r="P6490" t="str">
        <f>IF(Table1[[#This Row],[score]]&gt;=8.5,"High",IF(Table1[[#This Row],[score]]&gt;=7,"Medium","Low"))</f>
        <v>Medium</v>
      </c>
      <c r="Q6490" s="5">
        <f>Table1[[#This Row],[gross]]-Table1[[#This Row],[budget]]</f>
        <v>37501541</v>
      </c>
      <c r="R6490" s="5" t="str">
        <f>IF(Table1[[#This Row],[Profit]]&gt;0,"Profit","Loss")</f>
        <v>Profit</v>
      </c>
      <c r="S6490" s="6" t="str">
        <f>FLOOR(Table1[[#This Row],[year]]-1900,10)+1900 &amp; "-" &amp; FLOOR(Table1[[#This Row],[year]]-1890,10)+1900</f>
        <v>2010-2020</v>
      </c>
      <c r="T6490" s="14" t="s">
        <v>21835</v>
      </c>
      <c r="AB6490" s="14"/>
    </row>
    <row r="6491" spans="1:28" hidden="1" x14ac:dyDescent="0.3">
      <c r="A6491" t="s">
        <v>19018</v>
      </c>
      <c r="B6491" t="s">
        <v>1974</v>
      </c>
      <c r="C6491" t="s">
        <v>41</v>
      </c>
      <c r="D6491">
        <v>2014</v>
      </c>
      <c r="E6491" t="s">
        <v>18260</v>
      </c>
      <c r="F6491">
        <v>6.5</v>
      </c>
      <c r="G6491">
        <v>66000</v>
      </c>
      <c r="H6491" t="s">
        <v>289</v>
      </c>
      <c r="I6491" t="s">
        <v>289</v>
      </c>
      <c r="J6491" t="s">
        <v>4160</v>
      </c>
      <c r="K6491" t="s">
        <v>30</v>
      </c>
      <c r="L6491">
        <v>16800000</v>
      </c>
      <c r="M6491">
        <v>51029361</v>
      </c>
      <c r="N6491" t="s">
        <v>18212</v>
      </c>
      <c r="O6491">
        <v>97</v>
      </c>
      <c r="P6491" t="str">
        <f>IF(Table1[[#This Row],[score]]&gt;=8.5,"High",IF(Table1[[#This Row],[score]]&gt;=7,"Medium","Low"))</f>
        <v>Low</v>
      </c>
      <c r="Q6491" s="5">
        <f>Table1[[#This Row],[gross]]-Table1[[#This Row],[budget]]</f>
        <v>34229361</v>
      </c>
      <c r="R6491" s="5" t="str">
        <f>IF(Table1[[#This Row],[Profit]]&gt;0,"Profit","Loss")</f>
        <v>Profit</v>
      </c>
      <c r="S6491" s="6" t="str">
        <f>FLOOR(Table1[[#This Row],[year]]-1900,10)+1900 &amp; "-" &amp; FLOOR(Table1[[#This Row],[year]]-1890,10)+1900</f>
        <v>2010-2020</v>
      </c>
      <c r="T6491" s="14" t="s">
        <v>21835</v>
      </c>
      <c r="AB6491" s="14"/>
    </row>
    <row r="6492" spans="1:28" hidden="1" x14ac:dyDescent="0.3">
      <c r="A6492" t="s">
        <v>18578</v>
      </c>
      <c r="B6492" t="s">
        <v>16</v>
      </c>
      <c r="C6492" t="s">
        <v>17</v>
      </c>
      <c r="D6492">
        <v>2014</v>
      </c>
      <c r="E6492" t="s">
        <v>18579</v>
      </c>
      <c r="F6492">
        <v>8.5</v>
      </c>
      <c r="G6492">
        <v>749000</v>
      </c>
      <c r="H6492" t="s">
        <v>18580</v>
      </c>
      <c r="I6492" t="s">
        <v>18580</v>
      </c>
      <c r="J6492" t="s">
        <v>18298</v>
      </c>
      <c r="K6492" t="s">
        <v>30</v>
      </c>
      <c r="L6492" s="5">
        <v>3300000</v>
      </c>
      <c r="M6492" s="5">
        <v>49396747</v>
      </c>
      <c r="N6492" t="s">
        <v>14825</v>
      </c>
      <c r="O6492">
        <v>106</v>
      </c>
      <c r="P6492" t="str">
        <f>IF(Table1[[#This Row],[score]]&gt;=8.5,"High",IF(Table1[[#This Row],[score]]&gt;=7,"Medium","Low"))</f>
        <v>High</v>
      </c>
      <c r="Q6492" s="5">
        <f>Table1[[#This Row],[gross]]-Table1[[#This Row],[budget]]</f>
        <v>46096747</v>
      </c>
      <c r="R6492" s="5" t="str">
        <f>IF(Table1[[#This Row],[Profit]]&gt;0,"Profit","Loss")</f>
        <v>Profit</v>
      </c>
      <c r="S6492" s="6" t="str">
        <f>FLOOR(Table1[[#This Row],[year]]-1900,10)+1900 &amp; "-" &amp; FLOOR(Table1[[#This Row],[year]]-1890,10)+1900</f>
        <v>2010-2020</v>
      </c>
      <c r="T6492" s="14" t="s">
        <v>21857</v>
      </c>
      <c r="AB6492" s="14"/>
    </row>
    <row r="6493" spans="1:28" hidden="1" x14ac:dyDescent="0.3">
      <c r="A6493" t="s">
        <v>18601</v>
      </c>
      <c r="B6493" t="s">
        <v>16</v>
      </c>
      <c r="C6493" t="s">
        <v>25</v>
      </c>
      <c r="D6493">
        <v>2014</v>
      </c>
      <c r="E6493" t="s">
        <v>18602</v>
      </c>
      <c r="F6493">
        <v>7.3</v>
      </c>
      <c r="G6493">
        <v>202000</v>
      </c>
      <c r="H6493" t="s">
        <v>8998</v>
      </c>
      <c r="I6493" t="s">
        <v>8998</v>
      </c>
      <c r="J6493" t="s">
        <v>8998</v>
      </c>
      <c r="K6493" t="s">
        <v>30</v>
      </c>
      <c r="L6493">
        <v>11000000</v>
      </c>
      <c r="M6493">
        <v>48428048</v>
      </c>
      <c r="N6493" t="s">
        <v>18603</v>
      </c>
      <c r="O6493">
        <v>114</v>
      </c>
      <c r="P6493" t="str">
        <f>IF(Table1[[#This Row],[score]]&gt;=8.5,"High",IF(Table1[[#This Row],[score]]&gt;=7,"Medium","Low"))</f>
        <v>Medium</v>
      </c>
      <c r="Q6493" s="5">
        <f>Table1[[#This Row],[gross]]-Table1[[#This Row],[budget]]</f>
        <v>37428048</v>
      </c>
      <c r="R6493" s="5" t="str">
        <f>IF(Table1[[#This Row],[Profit]]&gt;0,"Profit","Loss")</f>
        <v>Profit</v>
      </c>
      <c r="S6493" s="6" t="str">
        <f>FLOOR(Table1[[#This Row],[year]]-1900,10)+1900 &amp; "-" &amp; FLOOR(Table1[[#This Row],[year]]-1890,10)+1900</f>
        <v>2010-2020</v>
      </c>
      <c r="T6493" s="14" t="s">
        <v>21835</v>
      </c>
      <c r="AB6493" s="14"/>
    </row>
    <row r="6494" spans="1:28" hidden="1" x14ac:dyDescent="0.3">
      <c r="A6494" t="s">
        <v>18677</v>
      </c>
      <c r="B6494" t="s">
        <v>16</v>
      </c>
      <c r="C6494" t="s">
        <v>17</v>
      </c>
      <c r="D6494">
        <v>2014</v>
      </c>
      <c r="E6494" t="s">
        <v>18260</v>
      </c>
      <c r="F6494">
        <v>7.9</v>
      </c>
      <c r="G6494">
        <v>341000</v>
      </c>
      <c r="H6494" t="s">
        <v>5696</v>
      </c>
      <c r="I6494" t="s">
        <v>5696</v>
      </c>
      <c r="J6494" t="s">
        <v>18678</v>
      </c>
      <c r="K6494" t="s">
        <v>30</v>
      </c>
      <c r="L6494">
        <v>4000000</v>
      </c>
      <c r="M6494">
        <v>48137666</v>
      </c>
      <c r="N6494" t="s">
        <v>12147</v>
      </c>
      <c r="O6494">
        <v>165</v>
      </c>
      <c r="P6494" t="str">
        <f>IF(Table1[[#This Row],[score]]&gt;=8.5,"High",IF(Table1[[#This Row],[score]]&gt;=7,"Medium","Low"))</f>
        <v>Medium</v>
      </c>
      <c r="Q6494" s="5">
        <f>Table1[[#This Row],[gross]]-Table1[[#This Row],[budget]]</f>
        <v>44137666</v>
      </c>
      <c r="R6494" s="5" t="str">
        <f>IF(Table1[[#This Row],[Profit]]&gt;0,"Profit","Loss")</f>
        <v>Profit</v>
      </c>
      <c r="S6494" s="6" t="str">
        <f>FLOOR(Table1[[#This Row],[year]]-1900,10)+1900 &amp; "-" &amp; FLOOR(Table1[[#This Row],[year]]-1890,10)+1900</f>
        <v>2010-2020</v>
      </c>
      <c r="T6494" s="14" t="s">
        <v>21835</v>
      </c>
      <c r="AB6494" s="14"/>
    </row>
    <row r="6495" spans="1:28" hidden="1" x14ac:dyDescent="0.3">
      <c r="A6495" t="s">
        <v>18589</v>
      </c>
      <c r="B6495" t="s">
        <v>16</v>
      </c>
      <c r="C6495" t="s">
        <v>104</v>
      </c>
      <c r="D6495">
        <v>2014</v>
      </c>
      <c r="E6495" t="s">
        <v>18590</v>
      </c>
      <c r="F6495">
        <v>7.8</v>
      </c>
      <c r="G6495">
        <v>486000</v>
      </c>
      <c r="H6495" t="s">
        <v>14031</v>
      </c>
      <c r="I6495" t="s">
        <v>14031</v>
      </c>
      <c r="J6495" t="s">
        <v>10701</v>
      </c>
      <c r="K6495" t="s">
        <v>30</v>
      </c>
      <c r="L6495">
        <v>8500000</v>
      </c>
      <c r="M6495">
        <v>47398992</v>
      </c>
      <c r="N6495" t="s">
        <v>14825</v>
      </c>
      <c r="O6495">
        <v>117</v>
      </c>
      <c r="P6495" t="str">
        <f>IF(Table1[[#This Row],[score]]&gt;=8.5,"High",IF(Table1[[#This Row],[score]]&gt;=7,"Medium","Low"))</f>
        <v>Medium</v>
      </c>
      <c r="Q6495" s="5">
        <f>Table1[[#This Row],[gross]]-Table1[[#This Row],[budget]]</f>
        <v>38898992</v>
      </c>
      <c r="R6495" s="5" t="str">
        <f>IF(Table1[[#This Row],[Profit]]&gt;0,"Profit","Loss")</f>
        <v>Profit</v>
      </c>
      <c r="S6495" s="6" t="str">
        <f>FLOOR(Table1[[#This Row],[year]]-1900,10)+1900 &amp; "-" &amp; FLOOR(Table1[[#This Row],[year]]-1890,10)+1900</f>
        <v>2010-2020</v>
      </c>
      <c r="T6495" s="14" t="s">
        <v>21835</v>
      </c>
      <c r="AB6495" s="14"/>
    </row>
    <row r="6496" spans="1:28" hidden="1" x14ac:dyDescent="0.3">
      <c r="A6496" t="s">
        <v>18843</v>
      </c>
      <c r="B6496" t="s">
        <v>16</v>
      </c>
      <c r="C6496" t="s">
        <v>41</v>
      </c>
      <c r="D6496">
        <v>2014</v>
      </c>
      <c r="E6496" t="s">
        <v>18379</v>
      </c>
      <c r="F6496">
        <v>6.1</v>
      </c>
      <c r="G6496">
        <v>99000</v>
      </c>
      <c r="H6496" t="s">
        <v>18844</v>
      </c>
      <c r="I6496" t="s">
        <v>18844</v>
      </c>
      <c r="J6496" t="s">
        <v>15687</v>
      </c>
      <c r="K6496" t="s">
        <v>30</v>
      </c>
      <c r="L6496">
        <v>8000000</v>
      </c>
      <c r="M6496">
        <v>45640143</v>
      </c>
      <c r="N6496" t="s">
        <v>18845</v>
      </c>
      <c r="O6496">
        <v>94</v>
      </c>
      <c r="P6496" t="str">
        <f>IF(Table1[[#This Row],[score]]&gt;=8.5,"High",IF(Table1[[#This Row],[score]]&gt;=7,"Medium","Low"))</f>
        <v>Low</v>
      </c>
      <c r="Q6496" s="5">
        <f>Table1[[#This Row],[gross]]-Table1[[#This Row],[budget]]</f>
        <v>37640143</v>
      </c>
      <c r="R6496" s="5" t="str">
        <f>IF(Table1[[#This Row],[Profit]]&gt;0,"Profit","Loss")</f>
        <v>Profit</v>
      </c>
      <c r="S6496" s="6" t="str">
        <f>FLOOR(Table1[[#This Row],[year]]-1900,10)+1900 &amp; "-" &amp; FLOOR(Table1[[#This Row],[year]]-1890,10)+1900</f>
        <v>2010-2020</v>
      </c>
      <c r="T6496" s="14" t="s">
        <v>21835</v>
      </c>
      <c r="AB6496" s="14"/>
    </row>
    <row r="6497" spans="1:28" hidden="1" x14ac:dyDescent="0.3">
      <c r="A6497" t="s">
        <v>18897</v>
      </c>
      <c r="B6497" t="s">
        <v>1974</v>
      </c>
      <c r="C6497" t="s">
        <v>17</v>
      </c>
      <c r="D6497">
        <v>2014</v>
      </c>
      <c r="E6497" t="s">
        <v>18898</v>
      </c>
      <c r="F6497">
        <v>7.5</v>
      </c>
      <c r="G6497">
        <v>129000</v>
      </c>
      <c r="H6497" t="s">
        <v>18899</v>
      </c>
      <c r="I6497" t="s">
        <v>18899</v>
      </c>
      <c r="J6497" t="s">
        <v>8685</v>
      </c>
      <c r="K6497" t="s">
        <v>30</v>
      </c>
      <c r="L6497">
        <v>5000000</v>
      </c>
      <c r="M6497">
        <v>44779195</v>
      </c>
      <c r="N6497" t="s">
        <v>18900</v>
      </c>
      <c r="O6497">
        <v>101</v>
      </c>
      <c r="P6497" t="str">
        <f>IF(Table1[[#This Row],[score]]&gt;=8.5,"High",IF(Table1[[#This Row],[score]]&gt;=7,"Medium","Low"))</f>
        <v>Medium</v>
      </c>
      <c r="Q6497" s="5">
        <f>Table1[[#This Row],[gross]]-Table1[[#This Row],[budget]]</f>
        <v>39779195</v>
      </c>
      <c r="R6497" s="5" t="str">
        <f>IF(Table1[[#This Row],[Profit]]&gt;0,"Profit","Loss")</f>
        <v>Profit</v>
      </c>
      <c r="S6497" s="6" t="str">
        <f>FLOOR(Table1[[#This Row],[year]]-1900,10)+1900 &amp; "-" &amp; FLOOR(Table1[[#This Row],[year]]-1890,10)+1900</f>
        <v>2010-2020</v>
      </c>
      <c r="T6497" s="14" t="s">
        <v>21835</v>
      </c>
      <c r="AB6497" s="14"/>
    </row>
    <row r="6498" spans="1:28" hidden="1" x14ac:dyDescent="0.3">
      <c r="A6498" t="s">
        <v>18670</v>
      </c>
      <c r="B6498" t="s">
        <v>16</v>
      </c>
      <c r="C6498" t="s">
        <v>52</v>
      </c>
      <c r="D6498">
        <v>2014</v>
      </c>
      <c r="E6498" t="s">
        <v>18671</v>
      </c>
      <c r="F6498">
        <v>6.2</v>
      </c>
      <c r="G6498">
        <v>83000</v>
      </c>
      <c r="H6498" t="s">
        <v>15715</v>
      </c>
      <c r="I6498" t="s">
        <v>15715</v>
      </c>
      <c r="J6498" t="s">
        <v>18672</v>
      </c>
      <c r="K6498" t="s">
        <v>30</v>
      </c>
      <c r="L6498">
        <v>5000000</v>
      </c>
      <c r="M6498">
        <v>41898409</v>
      </c>
      <c r="N6498" t="s">
        <v>18673</v>
      </c>
      <c r="O6498">
        <v>93</v>
      </c>
      <c r="P6498" t="str">
        <f>IF(Table1[[#This Row],[score]]&gt;=8.5,"High",IF(Table1[[#This Row],[score]]&gt;=7,"Medium","Low"))</f>
        <v>Low</v>
      </c>
      <c r="Q6498" s="5">
        <f>Table1[[#This Row],[gross]]-Table1[[#This Row],[budget]]</f>
        <v>36898409</v>
      </c>
      <c r="R6498" s="5" t="str">
        <f>IF(Table1[[#This Row],[Profit]]&gt;0,"Profit","Loss")</f>
        <v>Profit</v>
      </c>
      <c r="S6498" s="6" t="str">
        <f>FLOOR(Table1[[#This Row],[year]]-1900,10)+1900 &amp; "-" &amp; FLOOR(Table1[[#This Row],[year]]-1890,10)+1900</f>
        <v>2010-2020</v>
      </c>
      <c r="T6498" s="14" t="s">
        <v>21835</v>
      </c>
      <c r="AB6498" s="14"/>
    </row>
    <row r="6499" spans="1:28" hidden="1" x14ac:dyDescent="0.3">
      <c r="A6499" t="s">
        <v>18765</v>
      </c>
      <c r="B6499" t="s">
        <v>16</v>
      </c>
      <c r="C6499" t="s">
        <v>41</v>
      </c>
      <c r="D6499">
        <v>2014</v>
      </c>
      <c r="E6499" t="s">
        <v>18596</v>
      </c>
      <c r="F6499">
        <v>6.6</v>
      </c>
      <c r="G6499">
        <v>75000</v>
      </c>
      <c r="H6499" t="s">
        <v>12476</v>
      </c>
      <c r="I6499" t="s">
        <v>18766</v>
      </c>
      <c r="J6499" t="s">
        <v>3982</v>
      </c>
      <c r="K6499" t="s">
        <v>30</v>
      </c>
      <c r="L6499">
        <v>19800000</v>
      </c>
      <c r="M6499">
        <v>41296320</v>
      </c>
      <c r="N6499" t="s">
        <v>18767</v>
      </c>
      <c r="O6499">
        <v>103</v>
      </c>
      <c r="P6499" t="str">
        <f>IF(Table1[[#This Row],[score]]&gt;=8.5,"High",IF(Table1[[#This Row],[score]]&gt;=7,"Medium","Low"))</f>
        <v>Low</v>
      </c>
      <c r="Q6499" s="5">
        <f>Table1[[#This Row],[gross]]-Table1[[#This Row],[budget]]</f>
        <v>21496320</v>
      </c>
      <c r="R6499" s="5" t="str">
        <f>IF(Table1[[#This Row],[Profit]]&gt;0,"Profit","Loss")</f>
        <v>Profit</v>
      </c>
      <c r="S6499" s="6" t="str">
        <f>FLOOR(Table1[[#This Row],[year]]-1900,10)+1900 &amp; "-" &amp; FLOOR(Table1[[#This Row],[year]]-1890,10)+1900</f>
        <v>2010-2020</v>
      </c>
      <c r="T6499" s="14" t="s">
        <v>21835</v>
      </c>
      <c r="AB6499" s="14"/>
    </row>
    <row r="6500" spans="1:28" hidden="1" x14ac:dyDescent="0.3">
      <c r="A6500" t="s">
        <v>18799</v>
      </c>
      <c r="B6500" t="s">
        <v>16</v>
      </c>
      <c r="C6500" t="s">
        <v>34</v>
      </c>
      <c r="D6500">
        <v>2014</v>
      </c>
      <c r="E6500" t="s">
        <v>18800</v>
      </c>
      <c r="F6500">
        <v>6.3</v>
      </c>
      <c r="G6500">
        <v>65000</v>
      </c>
      <c r="H6500" t="s">
        <v>2099</v>
      </c>
      <c r="I6500" t="s">
        <v>18801</v>
      </c>
      <c r="J6500" t="s">
        <v>4686</v>
      </c>
      <c r="K6500" t="s">
        <v>30</v>
      </c>
      <c r="L6500">
        <v>15000000</v>
      </c>
      <c r="M6500">
        <v>39661919</v>
      </c>
      <c r="N6500" t="s">
        <v>15161</v>
      </c>
      <c r="O6500">
        <v>108</v>
      </c>
      <c r="P6500" t="str">
        <f>IF(Table1[[#This Row],[score]]&gt;=8.5,"High",IF(Table1[[#This Row],[score]]&gt;=7,"Medium","Low"))</f>
        <v>Low</v>
      </c>
      <c r="Q6500" s="5">
        <f>Table1[[#This Row],[gross]]-Table1[[#This Row],[budget]]</f>
        <v>24661919</v>
      </c>
      <c r="R6500" s="5" t="str">
        <f>IF(Table1[[#This Row],[Profit]]&gt;0,"Profit","Loss")</f>
        <v>Profit</v>
      </c>
      <c r="S6500" s="6" t="str">
        <f>FLOOR(Table1[[#This Row],[year]]-1900,10)+1900 &amp; "-" &amp; FLOOR(Table1[[#This Row],[year]]-1890,10)+1900</f>
        <v>2010-2020</v>
      </c>
      <c r="T6500" s="14" t="s">
        <v>21835</v>
      </c>
      <c r="AB6500" s="14"/>
    </row>
    <row r="6501" spans="1:28" hidden="1" x14ac:dyDescent="0.3">
      <c r="A6501" t="s">
        <v>18724</v>
      </c>
      <c r="B6501" t="s">
        <v>16</v>
      </c>
      <c r="C6501" t="s">
        <v>34</v>
      </c>
      <c r="D6501">
        <v>2014</v>
      </c>
      <c r="E6501" t="s">
        <v>18725</v>
      </c>
      <c r="F6501">
        <v>6.5</v>
      </c>
      <c r="G6501">
        <v>155000</v>
      </c>
      <c r="H6501" t="s">
        <v>13871</v>
      </c>
      <c r="I6501" t="s">
        <v>13871</v>
      </c>
      <c r="J6501" t="s">
        <v>2756</v>
      </c>
      <c r="K6501" t="s">
        <v>30</v>
      </c>
      <c r="L6501">
        <v>65000000</v>
      </c>
      <c r="M6501">
        <v>39407616</v>
      </c>
      <c r="N6501" t="s">
        <v>18603</v>
      </c>
      <c r="O6501">
        <v>102</v>
      </c>
      <c r="P6501" t="str">
        <f>IF(Table1[[#This Row],[score]]&gt;=8.5,"High",IF(Table1[[#This Row],[score]]&gt;=7,"Medium","Low"))</f>
        <v>Low</v>
      </c>
      <c r="Q6501" s="5">
        <f>Table1[[#This Row],[gross]]-Table1[[#This Row],[budget]]</f>
        <v>-25592384</v>
      </c>
      <c r="R6501" s="5" t="str">
        <f>IF(Table1[[#This Row],[Profit]]&gt;0,"Profit","Loss")</f>
        <v>Loss</v>
      </c>
      <c r="S6501" s="6" t="str">
        <f>FLOOR(Table1[[#This Row],[year]]-1900,10)+1900 &amp; "-" &amp; FLOOR(Table1[[#This Row],[year]]-1890,10)+1900</f>
        <v>2010-2020</v>
      </c>
      <c r="T6501" s="14" t="s">
        <v>21835</v>
      </c>
      <c r="AB6501" s="14"/>
    </row>
    <row r="6502" spans="1:28" hidden="1" x14ac:dyDescent="0.3">
      <c r="A6502" t="s">
        <v>18945</v>
      </c>
      <c r="B6502" t="s">
        <v>16</v>
      </c>
      <c r="C6502" t="s">
        <v>104</v>
      </c>
      <c r="D6502">
        <v>2014</v>
      </c>
      <c r="E6502" t="s">
        <v>18608</v>
      </c>
      <c r="F6502">
        <v>6.1</v>
      </c>
      <c r="G6502">
        <v>68000</v>
      </c>
      <c r="H6502" t="s">
        <v>17085</v>
      </c>
      <c r="I6502" t="s">
        <v>13886</v>
      </c>
      <c r="J6502" t="s">
        <v>8955</v>
      </c>
      <c r="K6502" t="s">
        <v>30</v>
      </c>
      <c r="L6502">
        <v>25000000</v>
      </c>
      <c r="M6502">
        <v>39280992</v>
      </c>
      <c r="N6502" t="s">
        <v>44</v>
      </c>
      <c r="O6502">
        <v>111</v>
      </c>
      <c r="P6502" t="str">
        <f>IF(Table1[[#This Row],[score]]&gt;=8.5,"High",IF(Table1[[#This Row],[score]]&gt;=7,"Medium","Low"))</f>
        <v>Low</v>
      </c>
      <c r="Q6502" s="5">
        <f>Table1[[#This Row],[gross]]-Table1[[#This Row],[budget]]</f>
        <v>14280992</v>
      </c>
      <c r="R6502" s="5" t="str">
        <f>IF(Table1[[#This Row],[Profit]]&gt;0,"Profit","Loss")</f>
        <v>Profit</v>
      </c>
      <c r="S6502" s="6" t="str">
        <f>FLOOR(Table1[[#This Row],[year]]-1900,10)+1900 &amp; "-" &amp; FLOOR(Table1[[#This Row],[year]]-1890,10)+1900</f>
        <v>2010-2020</v>
      </c>
      <c r="T6502" s="14" t="s">
        <v>21835</v>
      </c>
      <c r="AB6502" s="14"/>
    </row>
    <row r="6503" spans="1:28" hidden="1" x14ac:dyDescent="0.3">
      <c r="A6503" t="s">
        <v>18763</v>
      </c>
      <c r="B6503" t="s">
        <v>1974</v>
      </c>
      <c r="C6503" t="s">
        <v>17</v>
      </c>
      <c r="D6503">
        <v>2014</v>
      </c>
      <c r="E6503" t="s">
        <v>18612</v>
      </c>
      <c r="F6503">
        <v>6.7</v>
      </c>
      <c r="G6503">
        <v>68000</v>
      </c>
      <c r="H6503" t="s">
        <v>4302</v>
      </c>
      <c r="I6503" t="s">
        <v>10786</v>
      </c>
      <c r="J6503" t="s">
        <v>10149</v>
      </c>
      <c r="K6503" t="s">
        <v>30</v>
      </c>
      <c r="L6503">
        <v>26000000</v>
      </c>
      <c r="M6503">
        <v>38609668</v>
      </c>
      <c r="N6503" t="s">
        <v>10031</v>
      </c>
      <c r="O6503">
        <v>118</v>
      </c>
      <c r="P6503" t="str">
        <f>IF(Table1[[#This Row],[score]]&gt;=8.5,"High",IF(Table1[[#This Row],[score]]&gt;=7,"Medium","Low"))</f>
        <v>Low</v>
      </c>
      <c r="Q6503" s="5">
        <f>Table1[[#This Row],[gross]]-Table1[[#This Row],[budget]]</f>
        <v>12609668</v>
      </c>
      <c r="R6503" s="5" t="str">
        <f>IF(Table1[[#This Row],[Profit]]&gt;0,"Profit","Loss")</f>
        <v>Profit</v>
      </c>
      <c r="S6503" s="6" t="str">
        <f>FLOOR(Table1[[#This Row],[year]]-1900,10)+1900 &amp; "-" &amp; FLOOR(Table1[[#This Row],[year]]-1890,10)+1900</f>
        <v>2010-2020</v>
      </c>
      <c r="T6503" s="14" t="s">
        <v>21835</v>
      </c>
      <c r="AB6503" s="14"/>
    </row>
    <row r="6504" spans="1:28" hidden="1" x14ac:dyDescent="0.3">
      <c r="A6504" t="s">
        <v>18926</v>
      </c>
      <c r="B6504" t="s">
        <v>33</v>
      </c>
      <c r="C6504" t="s">
        <v>63</v>
      </c>
      <c r="D6504">
        <v>2014</v>
      </c>
      <c r="E6504" t="s">
        <v>18634</v>
      </c>
      <c r="F6504">
        <v>7</v>
      </c>
      <c r="G6504">
        <v>44000</v>
      </c>
      <c r="H6504" t="s">
        <v>15049</v>
      </c>
      <c r="I6504" t="s">
        <v>13021</v>
      </c>
      <c r="J6504" t="s">
        <v>18927</v>
      </c>
      <c r="K6504" t="s">
        <v>30</v>
      </c>
      <c r="L6504">
        <v>25000000</v>
      </c>
      <c r="M6504">
        <v>38483455</v>
      </c>
      <c r="N6504" t="s">
        <v>1708</v>
      </c>
      <c r="O6504">
        <v>124</v>
      </c>
      <c r="P6504" t="str">
        <f>IF(Table1[[#This Row],[score]]&gt;=8.5,"High",IF(Table1[[#This Row],[score]]&gt;=7,"Medium","Low"))</f>
        <v>Medium</v>
      </c>
      <c r="Q6504" s="5">
        <f>Table1[[#This Row],[gross]]-Table1[[#This Row],[budget]]</f>
        <v>13483455</v>
      </c>
      <c r="R6504" s="5" t="str">
        <f>IF(Table1[[#This Row],[Profit]]&gt;0,"Profit","Loss")</f>
        <v>Profit</v>
      </c>
      <c r="S6504" s="6" t="str">
        <f>FLOOR(Table1[[#This Row],[year]]-1900,10)+1900 &amp; "-" &amp; FLOOR(Table1[[#This Row],[year]]-1890,10)+1900</f>
        <v>2010-2020</v>
      </c>
      <c r="T6504" s="14" t="s">
        <v>21835</v>
      </c>
      <c r="AB6504" s="14"/>
    </row>
    <row r="6505" spans="1:28" hidden="1" x14ac:dyDescent="0.3">
      <c r="A6505" t="s">
        <v>18914</v>
      </c>
      <c r="B6505" t="s">
        <v>16</v>
      </c>
      <c r="C6505" t="s">
        <v>17</v>
      </c>
      <c r="D6505">
        <v>2014</v>
      </c>
      <c r="E6505" t="s">
        <v>18915</v>
      </c>
      <c r="F6505">
        <v>7</v>
      </c>
      <c r="G6505">
        <v>73000</v>
      </c>
      <c r="H6505" t="s">
        <v>6936</v>
      </c>
      <c r="I6505" t="s">
        <v>18916</v>
      </c>
      <c r="J6505" t="s">
        <v>6936</v>
      </c>
      <c r="K6505" t="s">
        <v>248</v>
      </c>
      <c r="L6505">
        <v>22500000</v>
      </c>
      <c r="M6505">
        <v>38176317</v>
      </c>
      <c r="N6505" t="s">
        <v>18917</v>
      </c>
      <c r="O6505">
        <v>111</v>
      </c>
      <c r="P6505" t="str">
        <f>IF(Table1[[#This Row],[score]]&gt;=8.5,"High",IF(Table1[[#This Row],[score]]&gt;=7,"Medium","Low"))</f>
        <v>Medium</v>
      </c>
      <c r="Q6505" s="5">
        <f>Table1[[#This Row],[gross]]-Table1[[#This Row],[budget]]</f>
        <v>15676317</v>
      </c>
      <c r="R6505" s="5" t="str">
        <f>IF(Table1[[#This Row],[Profit]]&gt;0,"Profit","Loss")</f>
        <v>Profit</v>
      </c>
      <c r="S6505" s="6" t="str">
        <f>FLOOR(Table1[[#This Row],[year]]-1900,10)+1900 &amp; "-" &amp; FLOOR(Table1[[#This Row],[year]]-1890,10)+1900</f>
        <v>2010-2020</v>
      </c>
      <c r="T6505" s="14" t="s">
        <v>21836</v>
      </c>
      <c r="AB6505" s="14"/>
    </row>
    <row r="6506" spans="1:28" hidden="1" x14ac:dyDescent="0.3">
      <c r="A6506" t="s">
        <v>18583</v>
      </c>
      <c r="B6506" t="s">
        <v>16</v>
      </c>
      <c r="C6506" t="s">
        <v>17</v>
      </c>
      <c r="D6506">
        <v>2014</v>
      </c>
      <c r="E6506" t="s">
        <v>18584</v>
      </c>
      <c r="F6506">
        <v>7.7</v>
      </c>
      <c r="G6506">
        <v>493000</v>
      </c>
      <c r="H6506" t="s">
        <v>12261</v>
      </c>
      <c r="I6506" t="s">
        <v>12261</v>
      </c>
      <c r="J6506" t="s">
        <v>17824</v>
      </c>
      <c r="K6506" t="s">
        <v>22</v>
      </c>
      <c r="L6506">
        <v>15000000</v>
      </c>
      <c r="M6506">
        <v>36869414</v>
      </c>
      <c r="N6506" t="s">
        <v>18585</v>
      </c>
      <c r="O6506">
        <v>108</v>
      </c>
      <c r="P6506" t="str">
        <f>IF(Table1[[#This Row],[score]]&gt;=8.5,"High",IF(Table1[[#This Row],[score]]&gt;=7,"Medium","Low"))</f>
        <v>Medium</v>
      </c>
      <c r="Q6506" s="5">
        <f>Table1[[#This Row],[gross]]-Table1[[#This Row],[budget]]</f>
        <v>21869414</v>
      </c>
      <c r="R6506" s="5" t="str">
        <f>IF(Table1[[#This Row],[Profit]]&gt;0,"Profit","Loss")</f>
        <v>Profit</v>
      </c>
      <c r="S6506" s="6" t="str">
        <f>FLOOR(Table1[[#This Row],[year]]-1900,10)+1900 &amp; "-" &amp; FLOOR(Table1[[#This Row],[year]]-1890,10)+1900</f>
        <v>2010-2020</v>
      </c>
      <c r="T6506" s="14" t="s">
        <v>21835</v>
      </c>
      <c r="AB6506" s="14"/>
    </row>
    <row r="6507" spans="1:28" hidden="1" x14ac:dyDescent="0.3">
      <c r="A6507" t="s">
        <v>18868</v>
      </c>
      <c r="B6507" t="s">
        <v>16</v>
      </c>
      <c r="C6507" t="s">
        <v>104</v>
      </c>
      <c r="D6507">
        <v>2014</v>
      </c>
      <c r="E6507" t="s">
        <v>18561</v>
      </c>
      <c r="F6507">
        <v>6.8</v>
      </c>
      <c r="G6507">
        <v>74000</v>
      </c>
      <c r="H6507" t="s">
        <v>15109</v>
      </c>
      <c r="I6507" t="s">
        <v>12149</v>
      </c>
      <c r="J6507" t="s">
        <v>11582</v>
      </c>
      <c r="K6507" t="s">
        <v>22</v>
      </c>
      <c r="L6507">
        <v>15000000</v>
      </c>
      <c r="M6507">
        <v>36233517</v>
      </c>
      <c r="N6507" t="s">
        <v>14559</v>
      </c>
      <c r="O6507">
        <v>122</v>
      </c>
      <c r="P6507" t="str">
        <f>IF(Table1[[#This Row],[score]]&gt;=8.5,"High",IF(Table1[[#This Row],[score]]&gt;=7,"Medium","Low"))</f>
        <v>Low</v>
      </c>
      <c r="Q6507" s="5">
        <f>Table1[[#This Row],[gross]]-Table1[[#This Row],[budget]]</f>
        <v>21233517</v>
      </c>
      <c r="R6507" s="5" t="str">
        <f>IF(Table1[[#This Row],[Profit]]&gt;0,"Profit","Loss")</f>
        <v>Profit</v>
      </c>
      <c r="S6507" s="6" t="str">
        <f>FLOOR(Table1[[#This Row],[year]]-1900,10)+1900 &amp; "-" &amp; FLOOR(Table1[[#This Row],[year]]-1890,10)+1900</f>
        <v>2010-2020</v>
      </c>
      <c r="T6507" s="14" t="s">
        <v>21835</v>
      </c>
      <c r="AB6507" s="14"/>
    </row>
    <row r="6508" spans="1:28" hidden="1" x14ac:dyDescent="0.3">
      <c r="A6508" t="s">
        <v>18986</v>
      </c>
      <c r="B6508" t="s">
        <v>33</v>
      </c>
      <c r="C6508" t="s">
        <v>390</v>
      </c>
      <c r="D6508">
        <v>2014</v>
      </c>
      <c r="E6508" t="s">
        <v>18987</v>
      </c>
      <c r="F6508">
        <v>7.7</v>
      </c>
      <c r="G6508">
        <v>35000</v>
      </c>
      <c r="H6508" t="s">
        <v>18988</v>
      </c>
      <c r="I6508" t="s">
        <v>18989</v>
      </c>
      <c r="J6508" t="s">
        <v>18990</v>
      </c>
      <c r="K6508" t="s">
        <v>2081</v>
      </c>
      <c r="L6508">
        <f>20500000</f>
        <v>20500000</v>
      </c>
      <c r="M6508">
        <v>34949567</v>
      </c>
      <c r="N6508" t="s">
        <v>18991</v>
      </c>
      <c r="O6508">
        <v>103</v>
      </c>
      <c r="P6508" t="str">
        <f>IF(Table1[[#This Row],[score]]&gt;=8.5,"High",IF(Table1[[#This Row],[score]]&gt;=7,"Medium","Low"))</f>
        <v>Medium</v>
      </c>
      <c r="Q6508" s="5">
        <f>Table1[[#This Row],[gross]]-Table1[[#This Row],[budget]]</f>
        <v>14449567</v>
      </c>
      <c r="R6508" s="5" t="str">
        <f>IF(Table1[[#This Row],[Profit]]&gt;0,"Profit","Loss")</f>
        <v>Profit</v>
      </c>
      <c r="S6508" s="6" t="str">
        <f>FLOOR(Table1[[#This Row],[year]]-1900,10)+1900 &amp; "-" &amp; FLOOR(Table1[[#This Row],[year]]-1890,10)+1900</f>
        <v>2010-2020</v>
      </c>
      <c r="T6508" s="14" t="s">
        <v>21835</v>
      </c>
      <c r="AB6508" s="14"/>
    </row>
    <row r="6509" spans="1:28" hidden="1" x14ac:dyDescent="0.3">
      <c r="A6509" t="s">
        <v>549</v>
      </c>
      <c r="B6509" t="s">
        <v>1974</v>
      </c>
      <c r="C6509" t="s">
        <v>17</v>
      </c>
      <c r="D6509">
        <v>2014</v>
      </c>
      <c r="E6509" t="s">
        <v>18817</v>
      </c>
      <c r="F6509">
        <v>6.3</v>
      </c>
      <c r="G6509">
        <v>42000</v>
      </c>
      <c r="H6509" t="s">
        <v>16881</v>
      </c>
      <c r="I6509" t="s">
        <v>16881</v>
      </c>
      <c r="J6509" t="s">
        <v>18818</v>
      </c>
      <c r="K6509" t="s">
        <v>30</v>
      </c>
      <c r="L6509">
        <v>20000000</v>
      </c>
      <c r="M6509">
        <v>34718173</v>
      </c>
      <c r="N6509" t="s">
        <v>18200</v>
      </c>
      <c r="O6509">
        <v>104</v>
      </c>
      <c r="P6509" t="str">
        <f>IF(Table1[[#This Row],[score]]&gt;=8.5,"High",IF(Table1[[#This Row],[score]]&gt;=7,"Medium","Low"))</f>
        <v>Low</v>
      </c>
      <c r="Q6509" s="5">
        <f>Table1[[#This Row],[gross]]-Table1[[#This Row],[budget]]</f>
        <v>14718173</v>
      </c>
      <c r="R6509" s="5" t="str">
        <f>IF(Table1[[#This Row],[Profit]]&gt;0,"Profit","Loss")</f>
        <v>Profit</v>
      </c>
      <c r="S6509" s="6" t="str">
        <f>FLOOR(Table1[[#This Row],[year]]-1900,10)+1900 &amp; "-" &amp; FLOOR(Table1[[#This Row],[year]]-1890,10)+1900</f>
        <v>2010-2020</v>
      </c>
      <c r="T6509" s="14" t="s">
        <v>21835</v>
      </c>
      <c r="AB6509" s="14"/>
    </row>
    <row r="6510" spans="1:28" hidden="1" x14ac:dyDescent="0.3">
      <c r="A6510" t="s">
        <v>19061</v>
      </c>
      <c r="B6510" t="s">
        <v>1974</v>
      </c>
      <c r="C6510" t="s">
        <v>63</v>
      </c>
      <c r="D6510">
        <v>2014</v>
      </c>
      <c r="E6510" t="s">
        <v>18561</v>
      </c>
      <c r="F6510">
        <v>6.9</v>
      </c>
      <c r="G6510">
        <v>23000</v>
      </c>
      <c r="H6510" t="s">
        <v>17000</v>
      </c>
      <c r="I6510" t="s">
        <v>12102</v>
      </c>
      <c r="J6510" t="s">
        <v>18300</v>
      </c>
      <c r="K6510" t="s">
        <v>22</v>
      </c>
      <c r="L6510">
        <v>30000000</v>
      </c>
      <c r="M6510">
        <v>33448971</v>
      </c>
      <c r="N6510" t="s">
        <v>4831</v>
      </c>
      <c r="O6510">
        <v>139</v>
      </c>
      <c r="P6510" t="str">
        <f>IF(Table1[[#This Row],[score]]&gt;=8.5,"High",IF(Table1[[#This Row],[score]]&gt;=7,"Medium","Low"))</f>
        <v>Low</v>
      </c>
      <c r="Q6510" s="5">
        <f>Table1[[#This Row],[gross]]-Table1[[#This Row],[budget]]</f>
        <v>3448971</v>
      </c>
      <c r="R6510" s="5" t="str">
        <f>IF(Table1[[#This Row],[Profit]]&gt;0,"Profit","Loss")</f>
        <v>Profit</v>
      </c>
      <c r="S6510" s="6" t="str">
        <f>FLOOR(Table1[[#This Row],[year]]-1900,10)+1900 &amp; "-" &amp; FLOOR(Table1[[#This Row],[year]]-1890,10)+1900</f>
        <v>2010-2020</v>
      </c>
      <c r="T6510" s="14" t="s">
        <v>21835</v>
      </c>
      <c r="AB6510" s="14"/>
    </row>
    <row r="6511" spans="1:28" hidden="1" x14ac:dyDescent="0.3">
      <c r="A6511" t="s">
        <v>19062</v>
      </c>
      <c r="B6511" t="s">
        <v>1974</v>
      </c>
      <c r="C6511" t="s">
        <v>17</v>
      </c>
      <c r="D6511">
        <v>2014</v>
      </c>
      <c r="E6511" t="s">
        <v>19063</v>
      </c>
      <c r="F6511">
        <v>6.9</v>
      </c>
      <c r="G6511">
        <v>40000</v>
      </c>
      <c r="H6511" t="s">
        <v>19064</v>
      </c>
      <c r="I6511" t="s">
        <v>17402</v>
      </c>
      <c r="J6511" t="s">
        <v>16155</v>
      </c>
      <c r="K6511" t="s">
        <v>22</v>
      </c>
      <c r="L6511">
        <v>14000000</v>
      </c>
      <c r="M6511">
        <v>31972096</v>
      </c>
      <c r="N6511" t="s">
        <v>16805</v>
      </c>
      <c r="O6511">
        <v>106</v>
      </c>
      <c r="P6511" t="str">
        <f>IF(Table1[[#This Row],[score]]&gt;=8.5,"High",IF(Table1[[#This Row],[score]]&gt;=7,"Medium","Low"))</f>
        <v>Low</v>
      </c>
      <c r="Q6511" s="5">
        <f>Table1[[#This Row],[gross]]-Table1[[#This Row],[budget]]</f>
        <v>17972096</v>
      </c>
      <c r="R6511" s="5" t="str">
        <f>IF(Table1[[#This Row],[Profit]]&gt;0,"Profit","Loss")</f>
        <v>Profit</v>
      </c>
      <c r="S6511" s="6" t="str">
        <f>FLOOR(Table1[[#This Row],[year]]-1900,10)+1900 &amp; "-" &amp; FLOOR(Table1[[#This Row],[year]]-1890,10)+1900</f>
        <v>2010-2020</v>
      </c>
      <c r="T6511" s="14" t="s">
        <v>21844</v>
      </c>
      <c r="AB6511" s="14"/>
    </row>
    <row r="6512" spans="1:28" hidden="1" x14ac:dyDescent="0.3">
      <c r="A6512" t="s">
        <v>18985</v>
      </c>
      <c r="B6512" t="s">
        <v>1974</v>
      </c>
      <c r="C6512" t="s">
        <v>17</v>
      </c>
      <c r="D6512">
        <v>2014</v>
      </c>
      <c r="E6512" t="s">
        <v>18817</v>
      </c>
      <c r="F6512">
        <v>6.2</v>
      </c>
      <c r="G6512">
        <v>53000</v>
      </c>
      <c r="H6512" t="s">
        <v>8260</v>
      </c>
      <c r="I6512" t="s">
        <v>8260</v>
      </c>
      <c r="J6512" t="s">
        <v>11441</v>
      </c>
      <c r="K6512" t="s">
        <v>30</v>
      </c>
      <c r="L6512">
        <v>60000000</v>
      </c>
      <c r="M6512">
        <v>30800231</v>
      </c>
      <c r="N6512" t="s">
        <v>10796</v>
      </c>
      <c r="O6512">
        <v>118</v>
      </c>
      <c r="P6512" t="str">
        <f>IF(Table1[[#This Row],[score]]&gt;=8.5,"High",IF(Table1[[#This Row],[score]]&gt;=7,"Medium","Low"))</f>
        <v>Low</v>
      </c>
      <c r="Q6512" s="5">
        <f>Table1[[#This Row],[gross]]-Table1[[#This Row],[budget]]</f>
        <v>-29199769</v>
      </c>
      <c r="R6512" s="5" t="str">
        <f>IF(Table1[[#This Row],[Profit]]&gt;0,"Profit","Loss")</f>
        <v>Loss</v>
      </c>
      <c r="S6512" s="6" t="str">
        <f>FLOOR(Table1[[#This Row],[year]]-1900,10)+1900 &amp; "-" &amp; FLOOR(Table1[[#This Row],[year]]-1890,10)+1900</f>
        <v>2010-2020</v>
      </c>
      <c r="T6512" s="14" t="s">
        <v>21835</v>
      </c>
      <c r="AB6512" s="14"/>
    </row>
    <row r="6513" spans="1:28" hidden="1" x14ac:dyDescent="0.3">
      <c r="A6513" t="s">
        <v>18704</v>
      </c>
      <c r="B6513" t="s">
        <v>16</v>
      </c>
      <c r="C6513" t="s">
        <v>41</v>
      </c>
      <c r="D6513">
        <v>2014</v>
      </c>
      <c r="E6513" t="s">
        <v>18705</v>
      </c>
      <c r="F6513">
        <v>8.1</v>
      </c>
      <c r="G6513">
        <v>184000</v>
      </c>
      <c r="H6513" t="s">
        <v>18706</v>
      </c>
      <c r="I6513" t="s">
        <v>18707</v>
      </c>
      <c r="J6513" t="s">
        <v>18708</v>
      </c>
      <c r="K6513" t="s">
        <v>2956</v>
      </c>
      <c r="L6513" s="5">
        <v>3300000</v>
      </c>
      <c r="M6513" s="5">
        <v>30642704</v>
      </c>
      <c r="N6513" t="s">
        <v>18709</v>
      </c>
      <c r="O6513">
        <v>122</v>
      </c>
      <c r="P6513" t="str">
        <f>IF(Table1[[#This Row],[score]]&gt;=8.5,"High",IF(Table1[[#This Row],[score]]&gt;=7,"Medium","Low"))</f>
        <v>Medium</v>
      </c>
      <c r="Q6513" s="5">
        <f>Table1[[#This Row],[gross]]-Table1[[#This Row],[budget]]</f>
        <v>27342704</v>
      </c>
      <c r="R6513" s="5" t="str">
        <f>IF(Table1[[#This Row],[Profit]]&gt;0,"Profit","Loss")</f>
        <v>Profit</v>
      </c>
      <c r="S6513" s="6" t="str">
        <f>FLOOR(Table1[[#This Row],[year]]-1900,10)+1900 &amp; "-" &amp; FLOOR(Table1[[#This Row],[year]]-1890,10)+1900</f>
        <v>2010-2020</v>
      </c>
      <c r="T6513" s="14" t="s">
        <v>21839</v>
      </c>
      <c r="AB6513" s="14"/>
    </row>
    <row r="6514" spans="1:28" hidden="1" x14ac:dyDescent="0.3">
      <c r="A6514" t="s">
        <v>18939</v>
      </c>
      <c r="B6514" t="s">
        <v>1974</v>
      </c>
      <c r="C6514" t="s">
        <v>17</v>
      </c>
      <c r="D6514">
        <v>2014</v>
      </c>
      <c r="E6514" t="s">
        <v>18228</v>
      </c>
      <c r="F6514">
        <v>6.8</v>
      </c>
      <c r="G6514">
        <v>56000</v>
      </c>
      <c r="H6514" t="s">
        <v>532</v>
      </c>
      <c r="I6514" t="s">
        <v>18940</v>
      </c>
      <c r="J6514" t="s">
        <v>2798</v>
      </c>
      <c r="K6514" t="s">
        <v>30</v>
      </c>
      <c r="L6514">
        <v>25000000</v>
      </c>
      <c r="M6514">
        <v>29824199</v>
      </c>
      <c r="N6514" t="s">
        <v>9986</v>
      </c>
      <c r="O6514">
        <v>110</v>
      </c>
      <c r="P6514" t="str">
        <f>IF(Table1[[#This Row],[score]]&gt;=8.5,"High",IF(Table1[[#This Row],[score]]&gt;=7,"Medium","Low"))</f>
        <v>Low</v>
      </c>
      <c r="Q6514" s="5">
        <f>Table1[[#This Row],[gross]]-Table1[[#This Row],[budget]]</f>
        <v>4824199</v>
      </c>
      <c r="R6514" s="5" t="str">
        <f>IF(Table1[[#This Row],[Profit]]&gt;0,"Profit","Loss")</f>
        <v>Profit</v>
      </c>
      <c r="S6514" s="6" t="str">
        <f>FLOOR(Table1[[#This Row],[year]]-1900,10)+1900 &amp; "-" &amp; FLOOR(Table1[[#This Row],[year]]-1890,10)+1900</f>
        <v>2010-2020</v>
      </c>
      <c r="T6514" s="14" t="s">
        <v>21835</v>
      </c>
      <c r="AB6514" s="14"/>
    </row>
    <row r="6515" spans="1:28" hidden="1" x14ac:dyDescent="0.3">
      <c r="A6515" t="s">
        <v>18909</v>
      </c>
      <c r="B6515" t="s">
        <v>1974</v>
      </c>
      <c r="C6515" t="s">
        <v>63</v>
      </c>
      <c r="D6515">
        <v>2014</v>
      </c>
      <c r="E6515" t="s">
        <v>18608</v>
      </c>
      <c r="F6515">
        <v>7</v>
      </c>
      <c r="G6515">
        <v>88000</v>
      </c>
      <c r="H6515" t="s">
        <v>2638</v>
      </c>
      <c r="I6515" t="s">
        <v>5721</v>
      </c>
      <c r="J6515" t="s">
        <v>14922</v>
      </c>
      <c r="K6515" t="s">
        <v>30</v>
      </c>
      <c r="L6515">
        <v>10000000</v>
      </c>
      <c r="M6515">
        <v>29253166</v>
      </c>
      <c r="N6515" t="s">
        <v>13729</v>
      </c>
      <c r="O6515">
        <v>106</v>
      </c>
      <c r="P6515" t="str">
        <f>IF(Table1[[#This Row],[score]]&gt;=8.5,"High",IF(Table1[[#This Row],[score]]&gt;=7,"Medium","Low"))</f>
        <v>Medium</v>
      </c>
      <c r="Q6515" s="5">
        <f>Table1[[#This Row],[gross]]-Table1[[#This Row],[budget]]</f>
        <v>19253166</v>
      </c>
      <c r="R6515" s="5" t="str">
        <f>IF(Table1[[#This Row],[Profit]]&gt;0,"Profit","Loss")</f>
        <v>Profit</v>
      </c>
      <c r="S6515" s="6" t="str">
        <f>FLOOR(Table1[[#This Row],[year]]-1900,10)+1900 &amp; "-" &amp; FLOOR(Table1[[#This Row],[year]]-1890,10)+1900</f>
        <v>2010-2020</v>
      </c>
      <c r="T6515" s="14" t="s">
        <v>21835</v>
      </c>
      <c r="AB6515" s="14"/>
    </row>
    <row r="6516" spans="1:28" hidden="1" x14ac:dyDescent="0.3">
      <c r="A6516" t="s">
        <v>18906</v>
      </c>
      <c r="B6516" t="s">
        <v>1974</v>
      </c>
      <c r="C6516" t="s">
        <v>63</v>
      </c>
      <c r="D6516">
        <v>2014</v>
      </c>
      <c r="E6516" t="s">
        <v>18907</v>
      </c>
      <c r="F6516">
        <v>7.4</v>
      </c>
      <c r="G6516">
        <v>37000</v>
      </c>
      <c r="H6516" t="s">
        <v>18908</v>
      </c>
      <c r="I6516" t="s">
        <v>16358</v>
      </c>
      <c r="J6516" t="s">
        <v>2594</v>
      </c>
      <c r="K6516" t="s">
        <v>30</v>
      </c>
      <c r="L6516">
        <v>10000000</v>
      </c>
      <c r="M6516">
        <v>28641776</v>
      </c>
      <c r="N6516" t="s">
        <v>16666</v>
      </c>
      <c r="O6516">
        <v>121</v>
      </c>
      <c r="P6516" t="str">
        <f>IF(Table1[[#This Row],[score]]&gt;=8.5,"High",IF(Table1[[#This Row],[score]]&gt;=7,"Medium","Low"))</f>
        <v>Medium</v>
      </c>
      <c r="Q6516" s="5">
        <f>Table1[[#This Row],[gross]]-Table1[[#This Row],[budget]]</f>
        <v>18641776</v>
      </c>
      <c r="R6516" s="5" t="str">
        <f>IF(Table1[[#This Row],[Profit]]&gt;0,"Profit","Loss")</f>
        <v>Profit</v>
      </c>
      <c r="S6516" s="6" t="str">
        <f>FLOOR(Table1[[#This Row],[year]]-1900,10)+1900 &amp; "-" &amp; FLOOR(Table1[[#This Row],[year]]-1890,10)+1900</f>
        <v>2010-2020</v>
      </c>
      <c r="T6516" s="14" t="s">
        <v>21835</v>
      </c>
      <c r="AB6516" s="14"/>
    </row>
    <row r="6517" spans="1:28" hidden="1" x14ac:dyDescent="0.3">
      <c r="A6517" t="s">
        <v>18961</v>
      </c>
      <c r="B6517" t="s">
        <v>1974</v>
      </c>
      <c r="C6517" t="s">
        <v>34</v>
      </c>
      <c r="D6517">
        <v>2014</v>
      </c>
      <c r="E6517" t="s">
        <v>18279</v>
      </c>
      <c r="F6517">
        <v>3.1</v>
      </c>
      <c r="G6517">
        <v>38000</v>
      </c>
      <c r="H6517" t="s">
        <v>18962</v>
      </c>
      <c r="I6517" t="s">
        <v>18963</v>
      </c>
      <c r="J6517" t="s">
        <v>1519</v>
      </c>
      <c r="K6517" t="s">
        <v>30</v>
      </c>
      <c r="L6517">
        <v>16000000</v>
      </c>
      <c r="M6517">
        <v>27405896</v>
      </c>
      <c r="N6517" t="s">
        <v>18964</v>
      </c>
      <c r="O6517">
        <v>110</v>
      </c>
      <c r="P6517" t="str">
        <f>IF(Table1[[#This Row],[score]]&gt;=8.5,"High",IF(Table1[[#This Row],[score]]&gt;=7,"Medium","Low"))</f>
        <v>Low</v>
      </c>
      <c r="Q6517" s="5">
        <f>Table1[[#This Row],[gross]]-Table1[[#This Row],[budget]]</f>
        <v>11405896</v>
      </c>
      <c r="R6517" s="5" t="str">
        <f>IF(Table1[[#This Row],[Profit]]&gt;0,"Profit","Loss")</f>
        <v>Profit</v>
      </c>
      <c r="S6517" s="6" t="str">
        <f>FLOOR(Table1[[#This Row],[year]]-1900,10)+1900 &amp; "-" &amp; FLOOR(Table1[[#This Row],[year]]-1890,10)+1900</f>
        <v>2010-2020</v>
      </c>
      <c r="T6517" s="14" t="s">
        <v>21835</v>
      </c>
      <c r="AB6517" s="14"/>
    </row>
    <row r="6518" spans="1:28" hidden="1" x14ac:dyDescent="0.3">
      <c r="A6518" t="s">
        <v>19099</v>
      </c>
      <c r="B6518" t="s">
        <v>16</v>
      </c>
      <c r="C6518" t="s">
        <v>41</v>
      </c>
      <c r="D6518">
        <v>2014</v>
      </c>
      <c r="E6518" t="s">
        <v>18754</v>
      </c>
      <c r="F6518">
        <v>6.4</v>
      </c>
      <c r="G6518">
        <v>26000</v>
      </c>
      <c r="H6518" t="s">
        <v>7627</v>
      </c>
      <c r="I6518" t="s">
        <v>7627</v>
      </c>
      <c r="J6518" t="s">
        <v>7627</v>
      </c>
      <c r="K6518" t="s">
        <v>30</v>
      </c>
      <c r="L6518">
        <v>12000000</v>
      </c>
      <c r="M6518">
        <v>26117471</v>
      </c>
      <c r="N6518" t="s">
        <v>19071</v>
      </c>
      <c r="O6518">
        <v>102</v>
      </c>
      <c r="P6518" t="str">
        <f>IF(Table1[[#This Row],[score]]&gt;=8.5,"High",IF(Table1[[#This Row],[score]]&gt;=7,"Medium","Low"))</f>
        <v>Low</v>
      </c>
      <c r="Q6518" s="5">
        <f>Table1[[#This Row],[gross]]-Table1[[#This Row],[budget]]</f>
        <v>14117471</v>
      </c>
      <c r="R6518" s="5" t="str">
        <f>IF(Table1[[#This Row],[Profit]]&gt;0,"Profit","Loss")</f>
        <v>Profit</v>
      </c>
      <c r="S6518" s="6" t="str">
        <f>FLOOR(Table1[[#This Row],[year]]-1900,10)+1900 &amp; "-" &amp; FLOOR(Table1[[#This Row],[year]]-1890,10)+1900</f>
        <v>2010-2020</v>
      </c>
      <c r="T6518" s="14" t="s">
        <v>21835</v>
      </c>
      <c r="AB6518" s="14"/>
    </row>
    <row r="6519" spans="1:28" hidden="1" x14ac:dyDescent="0.3">
      <c r="A6519" t="s">
        <v>18645</v>
      </c>
      <c r="B6519" t="s">
        <v>16</v>
      </c>
      <c r="C6519" t="s">
        <v>41</v>
      </c>
      <c r="D6519">
        <v>2014</v>
      </c>
      <c r="E6519" t="s">
        <v>18646</v>
      </c>
      <c r="F6519">
        <v>7.2</v>
      </c>
      <c r="G6519">
        <v>127000</v>
      </c>
      <c r="H6519" t="s">
        <v>18647</v>
      </c>
      <c r="I6519" t="s">
        <v>13069</v>
      </c>
      <c r="J6519" t="s">
        <v>17744</v>
      </c>
      <c r="K6519" t="s">
        <v>5762</v>
      </c>
      <c r="L6519">
        <f>20500000</f>
        <v>20500000</v>
      </c>
      <c r="M6519">
        <v>25574387</v>
      </c>
      <c r="N6519" t="s">
        <v>18648</v>
      </c>
      <c r="O6519">
        <v>102</v>
      </c>
      <c r="P6519" t="str">
        <f>IF(Table1[[#This Row],[score]]&gt;=8.5,"High",IF(Table1[[#This Row],[score]]&gt;=7,"Medium","Low"))</f>
        <v>Medium</v>
      </c>
      <c r="Q6519" s="5">
        <f>Table1[[#This Row],[gross]]-Table1[[#This Row],[budget]]</f>
        <v>5074387</v>
      </c>
      <c r="R6519" s="5" t="str">
        <f>IF(Table1[[#This Row],[Profit]]&gt;0,"Profit","Loss")</f>
        <v>Profit</v>
      </c>
      <c r="S6519" s="6" t="str">
        <f>FLOOR(Table1[[#This Row],[year]]-1900,10)+1900 &amp; "-" &amp; FLOOR(Table1[[#This Row],[year]]-1890,10)+1900</f>
        <v>2010-2020</v>
      </c>
      <c r="T6519" s="14" t="s">
        <v>21844</v>
      </c>
      <c r="AB6519" s="14"/>
    </row>
    <row r="6520" spans="1:28" hidden="1" x14ac:dyDescent="0.3">
      <c r="A6520" t="s">
        <v>18941</v>
      </c>
      <c r="B6520" t="s">
        <v>1974</v>
      </c>
      <c r="C6520" t="s">
        <v>41</v>
      </c>
      <c r="D6520">
        <v>2014</v>
      </c>
      <c r="E6520" t="s">
        <v>18600</v>
      </c>
      <c r="F6520">
        <v>5.8</v>
      </c>
      <c r="G6520">
        <v>13000</v>
      </c>
      <c r="H6520" t="s">
        <v>2043</v>
      </c>
      <c r="I6520" t="s">
        <v>6692</v>
      </c>
      <c r="J6520" t="s">
        <v>1803</v>
      </c>
      <c r="K6520" t="s">
        <v>30</v>
      </c>
      <c r="L6520">
        <v>18000000</v>
      </c>
      <c r="M6520">
        <v>25419147</v>
      </c>
      <c r="N6520" t="s">
        <v>18942</v>
      </c>
      <c r="O6520">
        <v>94</v>
      </c>
      <c r="P6520" t="str">
        <f>IF(Table1[[#This Row],[score]]&gt;=8.5,"High",IF(Table1[[#This Row],[score]]&gt;=7,"Medium","Low"))</f>
        <v>Low</v>
      </c>
      <c r="Q6520" s="5">
        <f>Table1[[#This Row],[gross]]-Table1[[#This Row],[budget]]</f>
        <v>7419147</v>
      </c>
      <c r="R6520" s="5" t="str">
        <f>IF(Table1[[#This Row],[Profit]]&gt;0,"Profit","Loss")</f>
        <v>Profit</v>
      </c>
      <c r="S6520" s="6" t="str">
        <f>FLOOR(Table1[[#This Row],[year]]-1900,10)+1900 &amp; "-" &amp; FLOOR(Table1[[#This Row],[year]]-1890,10)+1900</f>
        <v>2010-2020</v>
      </c>
      <c r="T6520" s="14" t="s">
        <v>21835</v>
      </c>
      <c r="AB6520" s="14"/>
    </row>
    <row r="6521" spans="1:28" hidden="1" x14ac:dyDescent="0.3">
      <c r="A6521" t="s">
        <v>18943</v>
      </c>
      <c r="B6521" t="s">
        <v>16</v>
      </c>
      <c r="C6521" t="s">
        <v>41</v>
      </c>
      <c r="D6521">
        <v>2014</v>
      </c>
      <c r="E6521" t="s">
        <v>18814</v>
      </c>
      <c r="F6521">
        <v>4.7</v>
      </c>
      <c r="G6521">
        <v>20000</v>
      </c>
      <c r="H6521" t="s">
        <v>18464</v>
      </c>
      <c r="I6521" t="s">
        <v>9914</v>
      </c>
      <c r="J6521" t="s">
        <v>9914</v>
      </c>
      <c r="K6521" t="s">
        <v>30</v>
      </c>
      <c r="L6521">
        <v>4000000</v>
      </c>
      <c r="M6521">
        <v>25358716</v>
      </c>
      <c r="N6521" t="s">
        <v>18944</v>
      </c>
      <c r="O6521">
        <v>86</v>
      </c>
      <c r="P6521" t="str">
        <f>IF(Table1[[#This Row],[score]]&gt;=8.5,"High",IF(Table1[[#This Row],[score]]&gt;=7,"Medium","Low"))</f>
        <v>Low</v>
      </c>
      <c r="Q6521" s="5">
        <f>Table1[[#This Row],[gross]]-Table1[[#This Row],[budget]]</f>
        <v>21358716</v>
      </c>
      <c r="R6521" s="5" t="str">
        <f>IF(Table1[[#This Row],[Profit]]&gt;0,"Profit","Loss")</f>
        <v>Profit</v>
      </c>
      <c r="S6521" s="6" t="str">
        <f>FLOOR(Table1[[#This Row],[year]]-1900,10)+1900 &amp; "-" &amp; FLOOR(Table1[[#This Row],[year]]-1890,10)+1900</f>
        <v>2010-2020</v>
      </c>
      <c r="T6521" s="14" t="s">
        <v>21835</v>
      </c>
      <c r="AB6521" s="14"/>
    </row>
    <row r="6522" spans="1:28" hidden="1" x14ac:dyDescent="0.3">
      <c r="A6522" t="s">
        <v>18756</v>
      </c>
      <c r="B6522" t="s">
        <v>16</v>
      </c>
      <c r="C6522" t="s">
        <v>34</v>
      </c>
      <c r="D6522">
        <v>2014</v>
      </c>
      <c r="E6522" t="s">
        <v>18528</v>
      </c>
      <c r="F6522">
        <v>5.7</v>
      </c>
      <c r="G6522">
        <v>61000</v>
      </c>
      <c r="H6522" t="s">
        <v>11747</v>
      </c>
      <c r="I6522" t="s">
        <v>10314</v>
      </c>
      <c r="J6522" t="s">
        <v>986</v>
      </c>
      <c r="K6522" t="s">
        <v>30</v>
      </c>
      <c r="L6522">
        <v>35000000</v>
      </c>
      <c r="M6522">
        <v>22126842</v>
      </c>
      <c r="N6522" t="s">
        <v>17185</v>
      </c>
      <c r="O6522">
        <v>109</v>
      </c>
      <c r="P6522" t="str">
        <f>IF(Table1[[#This Row],[score]]&gt;=8.5,"High",IF(Table1[[#This Row],[score]]&gt;=7,"Medium","Low"))</f>
        <v>Low</v>
      </c>
      <c r="Q6522" s="5">
        <f>Table1[[#This Row],[gross]]-Table1[[#This Row],[budget]]</f>
        <v>-12873158</v>
      </c>
      <c r="R6522" s="5" t="str">
        <f>IF(Table1[[#This Row],[Profit]]&gt;0,"Profit","Loss")</f>
        <v>Loss</v>
      </c>
      <c r="S6522" s="6" t="str">
        <f>FLOOR(Table1[[#This Row],[year]]-1900,10)+1900 &amp; "-" &amp; FLOOR(Table1[[#This Row],[year]]-1890,10)+1900</f>
        <v>2010-2020</v>
      </c>
      <c r="T6522" s="14" t="s">
        <v>21835</v>
      </c>
      <c r="AB6522" s="14"/>
    </row>
    <row r="6523" spans="1:28" hidden="1" x14ac:dyDescent="0.3">
      <c r="A6523" t="s">
        <v>18621</v>
      </c>
      <c r="B6523" t="s">
        <v>16</v>
      </c>
      <c r="C6523" t="s">
        <v>52</v>
      </c>
      <c r="D6523">
        <v>2014</v>
      </c>
      <c r="E6523" t="s">
        <v>18622</v>
      </c>
      <c r="F6523">
        <v>6.8</v>
      </c>
      <c r="G6523">
        <v>217000</v>
      </c>
      <c r="H6523" t="s">
        <v>18623</v>
      </c>
      <c r="I6523" t="s">
        <v>18623</v>
      </c>
      <c r="J6523" t="s">
        <v>18624</v>
      </c>
      <c r="K6523" t="s">
        <v>30</v>
      </c>
      <c r="L6523">
        <v>1000000</v>
      </c>
      <c r="M6523">
        <v>21947454</v>
      </c>
      <c r="N6523" t="s">
        <v>18625</v>
      </c>
      <c r="O6523">
        <v>100</v>
      </c>
      <c r="P6523" t="str">
        <f>IF(Table1[[#This Row],[score]]&gt;=8.5,"High",IF(Table1[[#This Row],[score]]&gt;=7,"Medium","Low"))</f>
        <v>Low</v>
      </c>
      <c r="Q6523" s="5">
        <f>Table1[[#This Row],[gross]]-Table1[[#This Row],[budget]]</f>
        <v>20947454</v>
      </c>
      <c r="R6523" s="5" t="str">
        <f>IF(Table1[[#This Row],[Profit]]&gt;0,"Profit","Loss")</f>
        <v>Profit</v>
      </c>
      <c r="S6523" s="6" t="str">
        <f>FLOOR(Table1[[#This Row],[year]]-1900,10)+1900 &amp; "-" &amp; FLOOR(Table1[[#This Row],[year]]-1890,10)+1900</f>
        <v>2010-2020</v>
      </c>
      <c r="T6523" s="14" t="s">
        <v>21835</v>
      </c>
      <c r="AB6523" s="14"/>
    </row>
    <row r="6524" spans="1:28" hidden="1" x14ac:dyDescent="0.3">
      <c r="A6524" t="s">
        <v>19104</v>
      </c>
      <c r="B6524" t="s">
        <v>1974</v>
      </c>
      <c r="C6524" t="s">
        <v>17</v>
      </c>
      <c r="D6524">
        <v>2014</v>
      </c>
      <c r="E6524" t="s">
        <v>18859</v>
      </c>
      <c r="F6524">
        <v>6.6</v>
      </c>
      <c r="G6524">
        <v>12000</v>
      </c>
      <c r="H6524" t="s">
        <v>6103</v>
      </c>
      <c r="I6524" t="s">
        <v>6103</v>
      </c>
      <c r="J6524" t="s">
        <v>2798</v>
      </c>
      <c r="K6524" t="s">
        <v>30</v>
      </c>
      <c r="L6524">
        <v>9000000</v>
      </c>
      <c r="M6524">
        <v>21833967</v>
      </c>
      <c r="N6524" t="s">
        <v>19105</v>
      </c>
      <c r="O6524">
        <v>121</v>
      </c>
      <c r="P6524" t="str">
        <f>IF(Table1[[#This Row],[score]]&gt;=8.5,"High",IF(Table1[[#This Row],[score]]&gt;=7,"Medium","Low"))</f>
        <v>Low</v>
      </c>
      <c r="Q6524" s="5">
        <f>Table1[[#This Row],[gross]]-Table1[[#This Row],[budget]]</f>
        <v>12833967</v>
      </c>
      <c r="R6524" s="5" t="str">
        <f>IF(Table1[[#This Row],[Profit]]&gt;0,"Profit","Loss")</f>
        <v>Profit</v>
      </c>
      <c r="S6524" s="6" t="str">
        <f>FLOOR(Table1[[#This Row],[year]]-1900,10)+1900 &amp; "-" &amp; FLOOR(Table1[[#This Row],[year]]-1890,10)+1900</f>
        <v>2010-2020</v>
      </c>
      <c r="T6524" s="14" t="s">
        <v>21835</v>
      </c>
      <c r="AB6524" s="14"/>
    </row>
    <row r="6525" spans="1:28" hidden="1" x14ac:dyDescent="0.3">
      <c r="A6525" t="s">
        <v>18712</v>
      </c>
      <c r="B6525" t="s">
        <v>16</v>
      </c>
      <c r="C6525" t="s">
        <v>63</v>
      </c>
      <c r="D6525">
        <v>2014</v>
      </c>
      <c r="E6525" t="s">
        <v>18644</v>
      </c>
      <c r="F6525">
        <v>7</v>
      </c>
      <c r="G6525">
        <v>137000</v>
      </c>
      <c r="H6525" t="s">
        <v>14084</v>
      </c>
      <c r="I6525" t="s">
        <v>3381</v>
      </c>
      <c r="J6525" t="s">
        <v>13851</v>
      </c>
      <c r="K6525" t="s">
        <v>30</v>
      </c>
      <c r="L6525">
        <v>24000000</v>
      </c>
      <c r="M6525">
        <v>19206513</v>
      </c>
      <c r="N6525" t="s">
        <v>18082</v>
      </c>
      <c r="O6525">
        <v>134</v>
      </c>
      <c r="P6525" t="str">
        <f>IF(Table1[[#This Row],[score]]&gt;=8.5,"High",IF(Table1[[#This Row],[score]]&gt;=7,"Medium","Low"))</f>
        <v>Medium</v>
      </c>
      <c r="Q6525" s="5">
        <f>Table1[[#This Row],[gross]]-Table1[[#This Row],[budget]]</f>
        <v>-4793487</v>
      </c>
      <c r="R6525" s="5" t="str">
        <f>IF(Table1[[#This Row],[Profit]]&gt;0,"Profit","Loss")</f>
        <v>Loss</v>
      </c>
      <c r="S6525" s="6" t="str">
        <f>FLOOR(Table1[[#This Row],[year]]-1900,10)+1900 &amp; "-" &amp; FLOOR(Table1[[#This Row],[year]]-1890,10)+1900</f>
        <v>2010-2020</v>
      </c>
      <c r="T6525" s="14" t="s">
        <v>21835</v>
      </c>
      <c r="AB6525" s="14"/>
    </row>
    <row r="6526" spans="1:28" hidden="1" x14ac:dyDescent="0.3">
      <c r="A6526" t="s">
        <v>18688</v>
      </c>
      <c r="B6526" t="s">
        <v>16</v>
      </c>
      <c r="C6526" t="s">
        <v>104</v>
      </c>
      <c r="D6526">
        <v>2014</v>
      </c>
      <c r="E6526" t="s">
        <v>18689</v>
      </c>
      <c r="F6526">
        <v>7.1</v>
      </c>
      <c r="G6526">
        <v>146000</v>
      </c>
      <c r="H6526" t="s">
        <v>18690</v>
      </c>
      <c r="I6526" t="s">
        <v>18691</v>
      </c>
      <c r="J6526" t="s">
        <v>15538</v>
      </c>
      <c r="K6526" t="s">
        <v>30</v>
      </c>
      <c r="L6526">
        <v>12600000</v>
      </c>
      <c r="M6526">
        <v>18658381</v>
      </c>
      <c r="N6526" t="s">
        <v>18692</v>
      </c>
      <c r="O6526">
        <v>106</v>
      </c>
      <c r="P6526" t="str">
        <f>IF(Table1[[#This Row],[score]]&gt;=8.5,"High",IF(Table1[[#This Row],[score]]&gt;=7,"Medium","Low"))</f>
        <v>Medium</v>
      </c>
      <c r="Q6526" s="5">
        <f>Table1[[#This Row],[gross]]-Table1[[#This Row],[budget]]</f>
        <v>6058381</v>
      </c>
      <c r="R6526" s="5" t="str">
        <f>IF(Table1[[#This Row],[Profit]]&gt;0,"Profit","Loss")</f>
        <v>Profit</v>
      </c>
      <c r="S6526" s="6" t="str">
        <f>FLOOR(Table1[[#This Row],[year]]-1900,10)+1900 &amp; "-" &amp; FLOOR(Table1[[#This Row],[year]]-1890,10)+1900</f>
        <v>2010-2020</v>
      </c>
      <c r="T6526" s="14" t="s">
        <v>21835</v>
      </c>
      <c r="AB6526" s="14"/>
    </row>
    <row r="6527" spans="1:28" hidden="1" x14ac:dyDescent="0.3">
      <c r="A6527" t="s">
        <v>19070</v>
      </c>
      <c r="B6527" t="s">
        <v>16</v>
      </c>
      <c r="C6527" t="s">
        <v>41</v>
      </c>
      <c r="D6527">
        <v>2014</v>
      </c>
      <c r="E6527" t="s">
        <v>18806</v>
      </c>
      <c r="F6527">
        <v>6.3</v>
      </c>
      <c r="G6527">
        <v>48000</v>
      </c>
      <c r="H6527" t="s">
        <v>8611</v>
      </c>
      <c r="I6527" t="s">
        <v>8611</v>
      </c>
      <c r="J6527" t="s">
        <v>7926</v>
      </c>
      <c r="K6527" t="s">
        <v>30</v>
      </c>
      <c r="L6527">
        <v>10000000</v>
      </c>
      <c r="M6527">
        <v>18117839</v>
      </c>
      <c r="N6527" t="s">
        <v>19071</v>
      </c>
      <c r="O6527">
        <v>97</v>
      </c>
      <c r="P6527" t="str">
        <f>IF(Table1[[#This Row],[score]]&gt;=8.5,"High",IF(Table1[[#This Row],[score]]&gt;=7,"Medium","Low"))</f>
        <v>Low</v>
      </c>
      <c r="Q6527" s="5">
        <f>Table1[[#This Row],[gross]]-Table1[[#This Row],[budget]]</f>
        <v>8117839</v>
      </c>
      <c r="R6527" s="5" t="str">
        <f>IF(Table1[[#This Row],[Profit]]&gt;0,"Profit","Loss")</f>
        <v>Profit</v>
      </c>
      <c r="S6527" s="6" t="str">
        <f>FLOOR(Table1[[#This Row],[year]]-1900,10)+1900 &amp; "-" &amp; FLOOR(Table1[[#This Row],[year]]-1890,10)+1900</f>
        <v>2010-2020</v>
      </c>
      <c r="T6527" s="14" t="s">
        <v>21835</v>
      </c>
      <c r="AB6527" s="14"/>
    </row>
    <row r="6528" spans="1:28" hidden="1" x14ac:dyDescent="0.3">
      <c r="A6528" t="s">
        <v>19027</v>
      </c>
      <c r="B6528" t="s">
        <v>1974</v>
      </c>
      <c r="C6528" t="s">
        <v>52</v>
      </c>
      <c r="D6528">
        <v>2014</v>
      </c>
      <c r="E6528" t="s">
        <v>18224</v>
      </c>
      <c r="F6528">
        <v>5.0999999999999996</v>
      </c>
      <c r="G6528">
        <v>20000</v>
      </c>
      <c r="H6528" t="s">
        <v>11363</v>
      </c>
      <c r="I6528" t="s">
        <v>16165</v>
      </c>
      <c r="J6528" t="s">
        <v>19028</v>
      </c>
      <c r="K6528" t="s">
        <v>22</v>
      </c>
      <c r="L6528">
        <v>200000</v>
      </c>
      <c r="M6528">
        <v>17835162</v>
      </c>
      <c r="N6528" t="s">
        <v>17650</v>
      </c>
      <c r="O6528">
        <v>98</v>
      </c>
      <c r="P6528" t="str">
        <f>IF(Table1[[#This Row],[score]]&gt;=8.5,"High",IF(Table1[[#This Row],[score]]&gt;=7,"Medium","Low"))</f>
        <v>Low</v>
      </c>
      <c r="Q6528" s="5">
        <f>Table1[[#This Row],[gross]]-Table1[[#This Row],[budget]]</f>
        <v>17635162</v>
      </c>
      <c r="R6528" s="5" t="str">
        <f>IF(Table1[[#This Row],[Profit]]&gt;0,"Profit","Loss")</f>
        <v>Profit</v>
      </c>
      <c r="S6528" s="6" t="str">
        <f>FLOOR(Table1[[#This Row],[year]]-1900,10)+1900 &amp; "-" &amp; FLOOR(Table1[[#This Row],[year]]-1890,10)+1900</f>
        <v>2010-2020</v>
      </c>
      <c r="T6528" s="14" t="s">
        <v>21835</v>
      </c>
      <c r="AB6528" s="14"/>
    </row>
    <row r="6529" spans="1:28" hidden="1" x14ac:dyDescent="0.3">
      <c r="A6529" t="s">
        <v>18823</v>
      </c>
      <c r="B6529" t="s">
        <v>16</v>
      </c>
      <c r="C6529" t="s">
        <v>17</v>
      </c>
      <c r="D6529">
        <v>2014</v>
      </c>
      <c r="E6529" t="s">
        <v>18590</v>
      </c>
      <c r="F6529">
        <v>6.4</v>
      </c>
      <c r="G6529">
        <v>75000</v>
      </c>
      <c r="H6529" t="s">
        <v>14918</v>
      </c>
      <c r="I6529" t="s">
        <v>14918</v>
      </c>
      <c r="J6529" t="s">
        <v>5161</v>
      </c>
      <c r="K6529" t="s">
        <v>22</v>
      </c>
      <c r="L6529">
        <v>22000000</v>
      </c>
      <c r="M6529">
        <v>17669776</v>
      </c>
      <c r="N6529" t="s">
        <v>18824</v>
      </c>
      <c r="O6529">
        <v>92</v>
      </c>
      <c r="P6529" t="str">
        <f>IF(Table1[[#This Row],[score]]&gt;=8.5,"High",IF(Table1[[#This Row],[score]]&gt;=7,"Medium","Low"))</f>
        <v>Low</v>
      </c>
      <c r="Q6529" s="5">
        <f>Table1[[#This Row],[gross]]-Table1[[#This Row],[budget]]</f>
        <v>-4330224</v>
      </c>
      <c r="R6529" s="5" t="str">
        <f>IF(Table1[[#This Row],[Profit]]&gt;0,"Profit","Loss")</f>
        <v>Loss</v>
      </c>
      <c r="S6529" s="6" t="str">
        <f>FLOOR(Table1[[#This Row],[year]]-1900,10)+1900 &amp; "-" &amp; FLOOR(Table1[[#This Row],[year]]-1890,10)+1900</f>
        <v>2010-2020</v>
      </c>
      <c r="T6529" s="14" t="s">
        <v>21835</v>
      </c>
      <c r="AB6529" s="14"/>
    </row>
    <row r="6530" spans="1:28" hidden="1" x14ac:dyDescent="0.3">
      <c r="A6530" t="s">
        <v>18910</v>
      </c>
      <c r="B6530" t="s">
        <v>16</v>
      </c>
      <c r="C6530" t="s">
        <v>17</v>
      </c>
      <c r="D6530">
        <v>2014</v>
      </c>
      <c r="E6530" t="s">
        <v>18631</v>
      </c>
      <c r="F6530">
        <v>5.0999999999999996</v>
      </c>
      <c r="G6530">
        <v>10000</v>
      </c>
      <c r="H6530" t="s">
        <v>12999</v>
      </c>
      <c r="I6530" t="s">
        <v>18911</v>
      </c>
      <c r="J6530" t="s">
        <v>18912</v>
      </c>
      <c r="K6530" t="s">
        <v>30</v>
      </c>
      <c r="L6530">
        <v>5000000</v>
      </c>
      <c r="M6530">
        <v>17534314</v>
      </c>
      <c r="N6530" t="s">
        <v>18913</v>
      </c>
      <c r="O6530">
        <v>106</v>
      </c>
      <c r="P6530" t="str">
        <f>IF(Table1[[#This Row],[score]]&gt;=8.5,"High",IF(Table1[[#This Row],[score]]&gt;=7,"Medium","Low"))</f>
        <v>Low</v>
      </c>
      <c r="Q6530" s="5">
        <f>Table1[[#This Row],[gross]]-Table1[[#This Row],[budget]]</f>
        <v>12534314</v>
      </c>
      <c r="R6530" s="5" t="str">
        <f>IF(Table1[[#This Row],[Profit]]&gt;0,"Profit","Loss")</f>
        <v>Profit</v>
      </c>
      <c r="S6530" s="6" t="str">
        <f>FLOOR(Table1[[#This Row],[year]]-1900,10)+1900 &amp; "-" &amp; FLOOR(Table1[[#This Row],[year]]-1890,10)+1900</f>
        <v>2010-2020</v>
      </c>
      <c r="T6530" s="14" t="s">
        <v>21835</v>
      </c>
      <c r="AB6530" s="14"/>
    </row>
    <row r="6531" spans="1:28" hidden="1" x14ac:dyDescent="0.3">
      <c r="A6531" t="s">
        <v>19083</v>
      </c>
      <c r="B6531" t="s">
        <v>16</v>
      </c>
      <c r="C6531" t="s">
        <v>17</v>
      </c>
      <c r="D6531">
        <v>2014</v>
      </c>
      <c r="E6531" t="s">
        <v>19084</v>
      </c>
      <c r="F6531">
        <v>7.4</v>
      </c>
      <c r="G6531">
        <v>57000</v>
      </c>
      <c r="H6531" t="s">
        <v>17266</v>
      </c>
      <c r="I6531" t="s">
        <v>17266</v>
      </c>
      <c r="J6531" t="s">
        <v>10484</v>
      </c>
      <c r="K6531" t="s">
        <v>3125</v>
      </c>
      <c r="L6531">
        <f>20500000</f>
        <v>20500000</v>
      </c>
      <c r="M6531">
        <v>16887741</v>
      </c>
      <c r="N6531" t="s">
        <v>9351</v>
      </c>
      <c r="O6531">
        <v>102</v>
      </c>
      <c r="P6531" t="str">
        <f>IF(Table1[[#This Row],[score]]&gt;=8.5,"High",IF(Table1[[#This Row],[score]]&gt;=7,"Medium","Low"))</f>
        <v>Medium</v>
      </c>
      <c r="Q6531" s="5">
        <f>Table1[[#This Row],[gross]]-Table1[[#This Row],[budget]]</f>
        <v>-3612259</v>
      </c>
      <c r="R6531" s="5" t="str">
        <f>IF(Table1[[#This Row],[Profit]]&gt;0,"Profit","Loss")</f>
        <v>Loss</v>
      </c>
      <c r="S6531" s="6" t="str">
        <f>FLOOR(Table1[[#This Row],[year]]-1900,10)+1900 &amp; "-" &amp; FLOOR(Table1[[#This Row],[year]]-1890,10)+1900</f>
        <v>2010-2020</v>
      </c>
      <c r="T6531" s="14" t="s">
        <v>21844</v>
      </c>
      <c r="AB6531" s="14"/>
    </row>
    <row r="6532" spans="1:28" hidden="1" x14ac:dyDescent="0.3">
      <c r="A6532" t="s">
        <v>18728</v>
      </c>
      <c r="B6532" t="s">
        <v>1974</v>
      </c>
      <c r="C6532" t="s">
        <v>34</v>
      </c>
      <c r="D6532">
        <v>2014</v>
      </c>
      <c r="E6532" t="s">
        <v>18662</v>
      </c>
      <c r="F6532">
        <v>5.5</v>
      </c>
      <c r="G6532">
        <v>53000</v>
      </c>
      <c r="H6532" t="s">
        <v>9874</v>
      </c>
      <c r="I6532" t="s">
        <v>18729</v>
      </c>
      <c r="J6532" t="s">
        <v>18730</v>
      </c>
      <c r="K6532" t="s">
        <v>30</v>
      </c>
      <c r="L6532">
        <v>30000000</v>
      </c>
      <c r="M6532">
        <v>15642346</v>
      </c>
      <c r="N6532" t="s">
        <v>12894</v>
      </c>
      <c r="O6532">
        <v>104</v>
      </c>
      <c r="P6532" t="str">
        <f>IF(Table1[[#This Row],[score]]&gt;=8.5,"High",IF(Table1[[#This Row],[score]]&gt;=7,"Medium","Low"))</f>
        <v>Low</v>
      </c>
      <c r="Q6532" s="5">
        <f>Table1[[#This Row],[gross]]-Table1[[#This Row],[budget]]</f>
        <v>-14357654</v>
      </c>
      <c r="R6532" s="5" t="str">
        <f>IF(Table1[[#This Row],[Profit]]&gt;0,"Profit","Loss")</f>
        <v>Loss</v>
      </c>
      <c r="S6532" s="6" t="str">
        <f>FLOOR(Table1[[#This Row],[year]]-1900,10)+1900 &amp; "-" &amp; FLOOR(Table1[[#This Row],[year]]-1890,10)+1900</f>
        <v>2010-2020</v>
      </c>
      <c r="T6532" s="14" t="s">
        <v>21835</v>
      </c>
      <c r="AB6532" s="14"/>
    </row>
    <row r="6533" spans="1:28" hidden="1" x14ac:dyDescent="0.3">
      <c r="A6533" t="s">
        <v>18695</v>
      </c>
      <c r="B6533" t="s">
        <v>16</v>
      </c>
      <c r="C6533" t="s">
        <v>41</v>
      </c>
      <c r="D6533">
        <v>2014</v>
      </c>
      <c r="E6533" t="s">
        <v>18615</v>
      </c>
      <c r="F6533">
        <v>6.7</v>
      </c>
      <c r="G6533">
        <v>97000</v>
      </c>
      <c r="H6533" t="s">
        <v>9013</v>
      </c>
      <c r="I6533" t="s">
        <v>9013</v>
      </c>
      <c r="J6533" t="s">
        <v>10464</v>
      </c>
      <c r="K6533" t="s">
        <v>30</v>
      </c>
      <c r="L6533">
        <v>20000000</v>
      </c>
      <c r="M6533">
        <v>14710975</v>
      </c>
      <c r="N6533" t="s">
        <v>10587</v>
      </c>
      <c r="O6533">
        <v>148</v>
      </c>
      <c r="P6533" t="str">
        <f>IF(Table1[[#This Row],[score]]&gt;=8.5,"High",IF(Table1[[#This Row],[score]]&gt;=7,"Medium","Low"))</f>
        <v>Low</v>
      </c>
      <c r="Q6533" s="5">
        <f>Table1[[#This Row],[gross]]-Table1[[#This Row],[budget]]</f>
        <v>-5289025</v>
      </c>
      <c r="R6533" s="5" t="str">
        <f>IF(Table1[[#This Row],[Profit]]&gt;0,"Profit","Loss")</f>
        <v>Loss</v>
      </c>
      <c r="S6533" s="6" t="str">
        <f>FLOOR(Table1[[#This Row],[year]]-1900,10)+1900 &amp; "-" &amp; FLOOR(Table1[[#This Row],[year]]-1890,10)+1900</f>
        <v>2010-2020</v>
      </c>
      <c r="T6533" s="14" t="s">
        <v>21835</v>
      </c>
      <c r="AB6533" s="14"/>
    </row>
    <row r="6534" spans="1:28" hidden="1" x14ac:dyDescent="0.3">
      <c r="A6534" t="s">
        <v>18879</v>
      </c>
      <c r="B6534" t="s">
        <v>1974</v>
      </c>
      <c r="C6534" t="s">
        <v>17</v>
      </c>
      <c r="D6534">
        <v>2014</v>
      </c>
      <c r="E6534" t="s">
        <v>18620</v>
      </c>
      <c r="F6534">
        <v>6.9</v>
      </c>
      <c r="G6534">
        <v>16000</v>
      </c>
      <c r="H6534" t="s">
        <v>11306</v>
      </c>
      <c r="I6534" t="s">
        <v>11306</v>
      </c>
      <c r="J6534" t="s">
        <v>18277</v>
      </c>
      <c r="K6534" t="s">
        <v>30</v>
      </c>
      <c r="L6534">
        <v>7000000</v>
      </c>
      <c r="M6534">
        <v>14618727</v>
      </c>
      <c r="N6534" t="s">
        <v>18880</v>
      </c>
      <c r="O6534">
        <v>116</v>
      </c>
      <c r="P6534" t="str">
        <f>IF(Table1[[#This Row],[score]]&gt;=8.5,"High",IF(Table1[[#This Row],[score]]&gt;=7,"Medium","Low"))</f>
        <v>Low</v>
      </c>
      <c r="Q6534" s="5">
        <f>Table1[[#This Row],[gross]]-Table1[[#This Row],[budget]]</f>
        <v>7618727</v>
      </c>
      <c r="R6534" s="5" t="str">
        <f>IF(Table1[[#This Row],[Profit]]&gt;0,"Profit","Loss")</f>
        <v>Profit</v>
      </c>
      <c r="S6534" s="6" t="str">
        <f>FLOOR(Table1[[#This Row],[year]]-1900,10)+1900 &amp; "-" &amp; FLOOR(Table1[[#This Row],[year]]-1890,10)+1900</f>
        <v>2010-2020</v>
      </c>
      <c r="T6534" s="14" t="s">
        <v>21835</v>
      </c>
      <c r="AB6534" s="14"/>
    </row>
    <row r="6535" spans="1:28" hidden="1" x14ac:dyDescent="0.3">
      <c r="A6535" t="s">
        <v>18777</v>
      </c>
      <c r="B6535" t="s">
        <v>16</v>
      </c>
      <c r="C6535" t="s">
        <v>17</v>
      </c>
      <c r="D6535">
        <v>2014</v>
      </c>
      <c r="E6535" t="s">
        <v>18778</v>
      </c>
      <c r="F6535">
        <v>8.1</v>
      </c>
      <c r="G6535">
        <v>53000</v>
      </c>
      <c r="H6535" t="s">
        <v>18779</v>
      </c>
      <c r="I6535" t="s">
        <v>18779</v>
      </c>
      <c r="J6535" t="s">
        <v>18780</v>
      </c>
      <c r="K6535" t="s">
        <v>195</v>
      </c>
      <c r="L6535" s="5">
        <f>20500000</f>
        <v>20500000</v>
      </c>
      <c r="M6535" s="5">
        <v>13156856</v>
      </c>
      <c r="N6535" t="s">
        <v>18781</v>
      </c>
      <c r="O6535">
        <v>139</v>
      </c>
      <c r="P6535" t="str">
        <f>IF(Table1[[#This Row],[score]]&gt;=8.5,"High",IF(Table1[[#This Row],[score]]&gt;=7,"Medium","Low"))</f>
        <v>Medium</v>
      </c>
      <c r="Q6535" s="5">
        <f>Table1[[#This Row],[gross]]-Table1[[#This Row],[budget]]</f>
        <v>-7343144</v>
      </c>
      <c r="R6535" s="5" t="str">
        <f>IF(Table1[[#This Row],[Profit]]&gt;0,"Profit","Loss")</f>
        <v>Loss</v>
      </c>
      <c r="S6535" s="6" t="str">
        <f>FLOOR(Table1[[#This Row],[year]]-1900,10)+1900 &amp; "-" &amp; FLOOR(Table1[[#This Row],[year]]-1890,10)+1900</f>
        <v>2010-2020</v>
      </c>
      <c r="T6535" s="14" t="s">
        <v>21870</v>
      </c>
      <c r="AB6535" s="14"/>
    </row>
    <row r="6536" spans="1:28" hidden="1" x14ac:dyDescent="0.3">
      <c r="A6536" t="s">
        <v>18858</v>
      </c>
      <c r="B6536" t="s">
        <v>16</v>
      </c>
      <c r="C6536" t="s">
        <v>34</v>
      </c>
      <c r="D6536">
        <v>2014</v>
      </c>
      <c r="E6536" t="s">
        <v>18859</v>
      </c>
      <c r="F6536">
        <v>7</v>
      </c>
      <c r="G6536">
        <v>68000</v>
      </c>
      <c r="H6536" t="s">
        <v>17130</v>
      </c>
      <c r="I6536" t="s">
        <v>17130</v>
      </c>
      <c r="J6536" t="s">
        <v>18246</v>
      </c>
      <c r="K6536" t="s">
        <v>30</v>
      </c>
      <c r="L6536">
        <v>20000000</v>
      </c>
      <c r="M6536">
        <v>12007070</v>
      </c>
      <c r="N6536" t="s">
        <v>17132</v>
      </c>
      <c r="O6536">
        <v>125</v>
      </c>
      <c r="P6536" t="str">
        <f>IF(Table1[[#This Row],[score]]&gt;=8.5,"High",IF(Table1[[#This Row],[score]]&gt;=7,"Medium","Low"))</f>
        <v>Medium</v>
      </c>
      <c r="Q6536" s="5">
        <f>Table1[[#This Row],[gross]]-Table1[[#This Row],[budget]]</f>
        <v>-7992930</v>
      </c>
      <c r="R6536" s="5" t="str">
        <f>IF(Table1[[#This Row],[Profit]]&gt;0,"Profit","Loss")</f>
        <v>Loss</v>
      </c>
      <c r="S6536" s="6" t="str">
        <f>FLOOR(Table1[[#This Row],[year]]-1900,10)+1900 &amp; "-" &amp; FLOOR(Table1[[#This Row],[year]]-1890,10)+1900</f>
        <v>2010-2020</v>
      </c>
      <c r="T6536" s="14" t="s">
        <v>21835</v>
      </c>
      <c r="AB6536" s="14"/>
    </row>
    <row r="6537" spans="1:28" hidden="1" x14ac:dyDescent="0.3">
      <c r="A6537" t="s">
        <v>18685</v>
      </c>
      <c r="B6537" t="s">
        <v>16</v>
      </c>
      <c r="C6537" t="s">
        <v>34</v>
      </c>
      <c r="D6537">
        <v>2014</v>
      </c>
      <c r="E6537" t="s">
        <v>18686</v>
      </c>
      <c r="F6537">
        <v>6.5</v>
      </c>
      <c r="G6537">
        <v>313000</v>
      </c>
      <c r="H6537" t="s">
        <v>18135</v>
      </c>
      <c r="I6537" t="s">
        <v>18687</v>
      </c>
      <c r="J6537" t="s">
        <v>12772</v>
      </c>
      <c r="K6537" t="s">
        <v>30</v>
      </c>
      <c r="L6537">
        <v>44000000</v>
      </c>
      <c r="M6537">
        <v>11782625</v>
      </c>
      <c r="N6537" t="s">
        <v>31</v>
      </c>
      <c r="O6537">
        <v>112</v>
      </c>
      <c r="P6537" t="str">
        <f>IF(Table1[[#This Row],[score]]&gt;=8.5,"High",IF(Table1[[#This Row],[score]]&gt;=7,"Medium","Low"))</f>
        <v>Low</v>
      </c>
      <c r="Q6537" s="5">
        <f>Table1[[#This Row],[gross]]-Table1[[#This Row],[budget]]</f>
        <v>-32217375</v>
      </c>
      <c r="R6537" s="5" t="str">
        <f>IF(Table1[[#This Row],[Profit]]&gt;0,"Profit","Loss")</f>
        <v>Loss</v>
      </c>
      <c r="S6537" s="6" t="str">
        <f>FLOOR(Table1[[#This Row],[year]]-1900,10)+1900 &amp; "-" &amp; FLOOR(Table1[[#This Row],[year]]-1890,10)+1900</f>
        <v>2010-2020</v>
      </c>
      <c r="T6537" s="14" t="s">
        <v>21835</v>
      </c>
      <c r="AB6537" s="14"/>
    </row>
    <row r="6538" spans="1:28" hidden="1" x14ac:dyDescent="0.3">
      <c r="A6538" t="s">
        <v>18865</v>
      </c>
      <c r="B6538" t="s">
        <v>16</v>
      </c>
      <c r="C6538" t="s">
        <v>4834</v>
      </c>
      <c r="D6538">
        <v>2014</v>
      </c>
      <c r="E6538" t="s">
        <v>18859</v>
      </c>
      <c r="F6538">
        <v>6.3</v>
      </c>
      <c r="G6538">
        <v>53000</v>
      </c>
      <c r="H6538" t="s">
        <v>18866</v>
      </c>
      <c r="I6538" t="s">
        <v>18867</v>
      </c>
      <c r="J6538" t="s">
        <v>14050</v>
      </c>
      <c r="K6538" t="s">
        <v>6876</v>
      </c>
      <c r="L6538">
        <v>14000000</v>
      </c>
      <c r="M6538">
        <v>11020402</v>
      </c>
      <c r="N6538" t="s">
        <v>18465</v>
      </c>
      <c r="O6538">
        <v>108</v>
      </c>
      <c r="P6538" t="str">
        <f>IF(Table1[[#This Row],[score]]&gt;=8.5,"High",IF(Table1[[#This Row],[score]]&gt;=7,"Medium","Low"))</f>
        <v>Low</v>
      </c>
      <c r="Q6538" s="5">
        <f>Table1[[#This Row],[gross]]-Table1[[#This Row],[budget]]</f>
        <v>-2979598</v>
      </c>
      <c r="R6538" s="5" t="str">
        <f>IF(Table1[[#This Row],[Profit]]&gt;0,"Profit","Loss")</f>
        <v>Loss</v>
      </c>
      <c r="S6538" s="6" t="str">
        <f>FLOOR(Table1[[#This Row],[year]]-1900,10)+1900 &amp; "-" &amp; FLOOR(Table1[[#This Row],[year]]-1890,10)+1900</f>
        <v>2010-2020</v>
      </c>
      <c r="T6538" s="14" t="s">
        <v>21835</v>
      </c>
      <c r="AB6538" s="14"/>
    </row>
    <row r="6539" spans="1:28" hidden="1" x14ac:dyDescent="0.3">
      <c r="A6539" t="s">
        <v>18697</v>
      </c>
      <c r="B6539" t="s">
        <v>443</v>
      </c>
      <c r="C6539" t="s">
        <v>17</v>
      </c>
      <c r="D6539">
        <v>2014</v>
      </c>
      <c r="E6539" t="s">
        <v>18698</v>
      </c>
      <c r="F6539">
        <v>6.8</v>
      </c>
      <c r="G6539">
        <v>203000</v>
      </c>
      <c r="H6539" t="s">
        <v>18699</v>
      </c>
      <c r="I6539" t="s">
        <v>18699</v>
      </c>
      <c r="J6539" t="s">
        <v>18700</v>
      </c>
      <c r="K6539" t="s">
        <v>248</v>
      </c>
      <c r="L6539">
        <v>2000000</v>
      </c>
      <c r="M6539">
        <v>10312540</v>
      </c>
      <c r="N6539" t="s">
        <v>17077</v>
      </c>
      <c r="O6539">
        <v>94</v>
      </c>
      <c r="P6539" t="str">
        <f>IF(Table1[[#This Row],[score]]&gt;=8.5,"High",IF(Table1[[#This Row],[score]]&gt;=7,"Medium","Low"))</f>
        <v>Low</v>
      </c>
      <c r="Q6539" s="5">
        <f>Table1[[#This Row],[gross]]-Table1[[#This Row],[budget]]</f>
        <v>8312540</v>
      </c>
      <c r="R6539" s="5" t="str">
        <f>IF(Table1[[#This Row],[Profit]]&gt;0,"Profit","Loss")</f>
        <v>Profit</v>
      </c>
      <c r="S6539" s="6" t="str">
        <f>FLOOR(Table1[[#This Row],[year]]-1900,10)+1900 &amp; "-" &amp; FLOOR(Table1[[#This Row],[year]]-1890,10)+1900</f>
        <v>2010-2020</v>
      </c>
      <c r="T6539" s="14" t="s">
        <v>21835</v>
      </c>
      <c r="AB6539" s="14"/>
    </row>
    <row r="6540" spans="1:28" hidden="1" x14ac:dyDescent="0.3">
      <c r="A6540" t="s">
        <v>18863</v>
      </c>
      <c r="B6540" t="s">
        <v>16</v>
      </c>
      <c r="C6540" t="s">
        <v>17</v>
      </c>
      <c r="D6540">
        <v>2014</v>
      </c>
      <c r="E6540" t="s">
        <v>18864</v>
      </c>
      <c r="F6540">
        <v>6.5</v>
      </c>
      <c r="G6540">
        <v>22000</v>
      </c>
      <c r="H6540" t="s">
        <v>6369</v>
      </c>
      <c r="I6540" t="s">
        <v>9774</v>
      </c>
      <c r="J6540" t="s">
        <v>10386</v>
      </c>
      <c r="K6540" t="s">
        <v>22</v>
      </c>
      <c r="L6540">
        <f>20500000</f>
        <v>20500000</v>
      </c>
      <c r="M6540">
        <v>10084623</v>
      </c>
      <c r="N6540" t="s">
        <v>6500</v>
      </c>
      <c r="O6540">
        <v>112</v>
      </c>
      <c r="P6540" t="str">
        <f>IF(Table1[[#This Row],[score]]&gt;=8.5,"High",IF(Table1[[#This Row],[score]]&gt;=7,"Medium","Low"))</f>
        <v>Low</v>
      </c>
      <c r="Q6540" s="5">
        <f>Table1[[#This Row],[gross]]-Table1[[#This Row],[budget]]</f>
        <v>-10415377</v>
      </c>
      <c r="R6540" s="5" t="str">
        <f>IF(Table1[[#This Row],[Profit]]&gt;0,"Profit","Loss")</f>
        <v>Loss</v>
      </c>
      <c r="S6540" s="6" t="str">
        <f>FLOOR(Table1[[#This Row],[year]]-1900,10)+1900 &amp; "-" &amp; FLOOR(Table1[[#This Row],[year]]-1890,10)+1900</f>
        <v>2010-2020</v>
      </c>
      <c r="T6540" s="14" t="s">
        <v>21835</v>
      </c>
      <c r="AB6540" s="14"/>
    </row>
    <row r="6541" spans="1:28" hidden="1" x14ac:dyDescent="0.3">
      <c r="A6541" t="s">
        <v>19013</v>
      </c>
      <c r="B6541" t="s">
        <v>1974</v>
      </c>
      <c r="C6541" t="s">
        <v>17</v>
      </c>
      <c r="D6541">
        <v>2014</v>
      </c>
      <c r="E6541" t="s">
        <v>19014</v>
      </c>
      <c r="F6541">
        <v>7.3</v>
      </c>
      <c r="G6541">
        <v>46000</v>
      </c>
      <c r="H6541" t="s">
        <v>11065</v>
      </c>
      <c r="I6541" t="s">
        <v>11065</v>
      </c>
      <c r="J6541" t="s">
        <v>15123</v>
      </c>
      <c r="K6541" t="s">
        <v>6876</v>
      </c>
      <c r="L6541">
        <f>20500000</f>
        <v>20500000</v>
      </c>
      <c r="M6541">
        <v>9016922</v>
      </c>
      <c r="N6541" t="s">
        <v>19015</v>
      </c>
      <c r="O6541">
        <v>95</v>
      </c>
      <c r="P6541" t="str">
        <f>IF(Table1[[#This Row],[score]]&gt;=8.5,"High",IF(Table1[[#This Row],[score]]&gt;=7,"Medium","Low"))</f>
        <v>Medium</v>
      </c>
      <c r="Q6541" s="5">
        <f>Table1[[#This Row],[gross]]-Table1[[#This Row],[budget]]</f>
        <v>-11483078</v>
      </c>
      <c r="R6541" s="5" t="str">
        <f>IF(Table1[[#This Row],[Profit]]&gt;0,"Profit","Loss")</f>
        <v>Loss</v>
      </c>
      <c r="S6541" s="6" t="str">
        <f>FLOOR(Table1[[#This Row],[year]]-1900,10)+1900 &amp; "-" &amp; FLOOR(Table1[[#This Row],[year]]-1890,10)+1900</f>
        <v>2010-2020</v>
      </c>
      <c r="T6541" s="14" t="s">
        <v>21870</v>
      </c>
      <c r="AB6541" s="14"/>
    </row>
    <row r="6542" spans="1:28" hidden="1" x14ac:dyDescent="0.3">
      <c r="A6542" t="s">
        <v>18935</v>
      </c>
      <c r="B6542" t="s">
        <v>16</v>
      </c>
      <c r="C6542" t="s">
        <v>41</v>
      </c>
      <c r="D6542">
        <v>2014</v>
      </c>
      <c r="E6542" t="s">
        <v>18936</v>
      </c>
      <c r="F6542">
        <v>6</v>
      </c>
      <c r="G6542">
        <v>52000</v>
      </c>
      <c r="H6542" t="s">
        <v>6743</v>
      </c>
      <c r="I6542" t="s">
        <v>6743</v>
      </c>
      <c r="J6542" t="s">
        <v>18937</v>
      </c>
      <c r="K6542" t="s">
        <v>30</v>
      </c>
      <c r="L6542">
        <f>20500000</f>
        <v>20500000</v>
      </c>
      <c r="M6542">
        <v>8122990</v>
      </c>
      <c r="N6542" t="s">
        <v>18938</v>
      </c>
      <c r="O6542">
        <v>95</v>
      </c>
      <c r="P6542" t="str">
        <f>IF(Table1[[#This Row],[score]]&gt;=8.5,"High",IF(Table1[[#This Row],[score]]&gt;=7,"Medium","Low"))</f>
        <v>Low</v>
      </c>
      <c r="Q6542" s="5">
        <f>Table1[[#This Row],[gross]]-Table1[[#This Row],[budget]]</f>
        <v>-12377010</v>
      </c>
      <c r="R6542" s="5" t="str">
        <f>IF(Table1[[#This Row],[Profit]]&gt;0,"Profit","Loss")</f>
        <v>Loss</v>
      </c>
      <c r="S6542" s="6" t="str">
        <f>FLOOR(Table1[[#This Row],[year]]-1900,10)+1900 &amp; "-" &amp; FLOOR(Table1[[#This Row],[year]]-1890,10)+1900</f>
        <v>2010-2020</v>
      </c>
      <c r="T6542" s="14" t="s">
        <v>21871</v>
      </c>
      <c r="AB6542" s="14"/>
    </row>
    <row r="6543" spans="1:28" hidden="1" x14ac:dyDescent="0.3">
      <c r="A6543" t="s">
        <v>18999</v>
      </c>
      <c r="B6543" t="s">
        <v>1974</v>
      </c>
      <c r="C6543" t="s">
        <v>34</v>
      </c>
      <c r="D6543">
        <v>2014</v>
      </c>
      <c r="E6543" t="s">
        <v>18864</v>
      </c>
      <c r="F6543">
        <v>5.4</v>
      </c>
      <c r="G6543">
        <v>32000</v>
      </c>
      <c r="H6543" t="s">
        <v>19000</v>
      </c>
      <c r="I6543" t="s">
        <v>19000</v>
      </c>
      <c r="J6543" t="s">
        <v>9321</v>
      </c>
      <c r="K6543" t="s">
        <v>19001</v>
      </c>
      <c r="L6543">
        <f>20500000</f>
        <v>20500000</v>
      </c>
      <c r="M6543">
        <v>7455398</v>
      </c>
      <c r="N6543" t="s">
        <v>19002</v>
      </c>
      <c r="O6543">
        <v>110</v>
      </c>
      <c r="P6543" t="str">
        <f>IF(Table1[[#This Row],[score]]&gt;=8.5,"High",IF(Table1[[#This Row],[score]]&gt;=7,"Medium","Low"))</f>
        <v>Low</v>
      </c>
      <c r="Q6543" s="5">
        <f>Table1[[#This Row],[gross]]-Table1[[#This Row],[budget]]</f>
        <v>-13044602</v>
      </c>
      <c r="R6543" s="5" t="str">
        <f>IF(Table1[[#This Row],[Profit]]&gt;0,"Profit","Loss")</f>
        <v>Loss</v>
      </c>
      <c r="S6543" s="6" t="str">
        <f>FLOOR(Table1[[#This Row],[year]]-1900,10)+1900 &amp; "-" &amp; FLOOR(Table1[[#This Row],[year]]-1890,10)+1900</f>
        <v>2010-2020</v>
      </c>
      <c r="T6543" s="14" t="s">
        <v>21835</v>
      </c>
      <c r="AB6543" s="14"/>
    </row>
    <row r="6544" spans="1:28" hidden="1" x14ac:dyDescent="0.3">
      <c r="A6544" t="s">
        <v>19003</v>
      </c>
      <c r="B6544" t="s">
        <v>16</v>
      </c>
      <c r="C6544" t="s">
        <v>41</v>
      </c>
      <c r="D6544">
        <v>2014</v>
      </c>
      <c r="E6544" t="s">
        <v>19004</v>
      </c>
      <c r="F6544">
        <v>6.4</v>
      </c>
      <c r="G6544">
        <v>32000</v>
      </c>
      <c r="H6544" t="s">
        <v>19005</v>
      </c>
      <c r="I6544" t="s">
        <v>9754</v>
      </c>
      <c r="J6544" t="s">
        <v>4686</v>
      </c>
      <c r="K6544" t="s">
        <v>22</v>
      </c>
      <c r="L6544">
        <v>12000000</v>
      </c>
      <c r="M6544">
        <v>7257942</v>
      </c>
      <c r="N6544" t="s">
        <v>19006</v>
      </c>
      <c r="O6544">
        <v>96</v>
      </c>
      <c r="P6544" t="str">
        <f>IF(Table1[[#This Row],[score]]&gt;=8.5,"High",IF(Table1[[#This Row],[score]]&gt;=7,"Medium","Low"))</f>
        <v>Low</v>
      </c>
      <c r="Q6544" s="5">
        <f>Table1[[#This Row],[gross]]-Table1[[#This Row],[budget]]</f>
        <v>-4742058</v>
      </c>
      <c r="R6544" s="5" t="str">
        <f>IF(Table1[[#This Row],[Profit]]&gt;0,"Profit","Loss")</f>
        <v>Loss</v>
      </c>
      <c r="S6544" s="6" t="str">
        <f>FLOOR(Table1[[#This Row],[year]]-1900,10)+1900 &amp; "-" &amp; FLOOR(Table1[[#This Row],[year]]-1890,10)+1900</f>
        <v>2010-2020</v>
      </c>
      <c r="T6544" s="14" t="s">
        <v>21835</v>
      </c>
      <c r="AB6544" s="14"/>
    </row>
    <row r="6545" spans="1:28" hidden="1" x14ac:dyDescent="0.3">
      <c r="A6545" t="s">
        <v>18604</v>
      </c>
      <c r="B6545" t="s">
        <v>16</v>
      </c>
      <c r="C6545" t="s">
        <v>41</v>
      </c>
      <c r="D6545">
        <v>2014</v>
      </c>
      <c r="E6545" t="s">
        <v>18582</v>
      </c>
      <c r="F6545">
        <v>7.7</v>
      </c>
      <c r="G6545">
        <v>164000</v>
      </c>
      <c r="H6545" t="s">
        <v>18605</v>
      </c>
      <c r="I6545" t="s">
        <v>18605</v>
      </c>
      <c r="J6545" t="s">
        <v>18605</v>
      </c>
      <c r="K6545" t="s">
        <v>1861</v>
      </c>
      <c r="L6545">
        <v>1600000</v>
      </c>
      <c r="M6545">
        <v>7253160</v>
      </c>
      <c r="N6545" t="s">
        <v>18606</v>
      </c>
      <c r="O6545">
        <v>86</v>
      </c>
      <c r="P6545" t="str">
        <f>IF(Table1[[#This Row],[score]]&gt;=8.5,"High",IF(Table1[[#This Row],[score]]&gt;=7,"Medium","Low"))</f>
        <v>Medium</v>
      </c>
      <c r="Q6545" s="5">
        <f>Table1[[#This Row],[gross]]-Table1[[#This Row],[budget]]</f>
        <v>5653160</v>
      </c>
      <c r="R6545" s="5" t="str">
        <f>IF(Table1[[#This Row],[Profit]]&gt;0,"Profit","Loss")</f>
        <v>Profit</v>
      </c>
      <c r="S6545" s="6" t="str">
        <f>FLOOR(Table1[[#This Row],[year]]-1900,10)+1900 &amp; "-" &amp; FLOOR(Table1[[#This Row],[year]]-1890,10)+1900</f>
        <v>2010-2020</v>
      </c>
      <c r="T6545" s="14" t="s">
        <v>21835</v>
      </c>
      <c r="AB6545" s="14"/>
    </row>
    <row r="6546" spans="1:28" hidden="1" x14ac:dyDescent="0.3">
      <c r="A6546" t="s">
        <v>18832</v>
      </c>
      <c r="B6546" t="s">
        <v>16</v>
      </c>
      <c r="C6546" t="s">
        <v>34</v>
      </c>
      <c r="D6546">
        <v>2014</v>
      </c>
      <c r="E6546" t="s">
        <v>18228</v>
      </c>
      <c r="F6546">
        <v>8</v>
      </c>
      <c r="G6546">
        <v>117000</v>
      </c>
      <c r="H6546" t="s">
        <v>17124</v>
      </c>
      <c r="I6546" t="s">
        <v>17124</v>
      </c>
      <c r="J6546" t="s">
        <v>17125</v>
      </c>
      <c r="K6546" t="s">
        <v>17126</v>
      </c>
      <c r="L6546">
        <v>4500000</v>
      </c>
      <c r="M6546">
        <v>6566916</v>
      </c>
      <c r="N6546" t="s">
        <v>12639</v>
      </c>
      <c r="O6546">
        <v>150</v>
      </c>
      <c r="P6546" t="str">
        <f>IF(Table1[[#This Row],[score]]&gt;=8.5,"High",IF(Table1[[#This Row],[score]]&gt;=7,"Medium","Low"))</f>
        <v>Medium</v>
      </c>
      <c r="Q6546" s="5">
        <f>Table1[[#This Row],[gross]]-Table1[[#This Row],[budget]]</f>
        <v>2066916</v>
      </c>
      <c r="R6546" s="5" t="str">
        <f>IF(Table1[[#This Row],[Profit]]&gt;0,"Profit","Loss")</f>
        <v>Profit</v>
      </c>
      <c r="S6546" s="6" t="str">
        <f>FLOOR(Table1[[#This Row],[year]]-1900,10)+1900 &amp; "-" &amp; FLOOR(Table1[[#This Row],[year]]-1890,10)+1900</f>
        <v>2010-2020</v>
      </c>
      <c r="T6546" s="14" t="s">
        <v>21835</v>
      </c>
      <c r="AB6546" s="14"/>
    </row>
    <row r="6547" spans="1:28" hidden="1" x14ac:dyDescent="0.3">
      <c r="A6547" t="s">
        <v>19024</v>
      </c>
      <c r="B6547" t="s">
        <v>16</v>
      </c>
      <c r="C6547" t="s">
        <v>25</v>
      </c>
      <c r="D6547">
        <v>2014</v>
      </c>
      <c r="E6547" t="s">
        <v>19025</v>
      </c>
      <c r="F6547">
        <v>7</v>
      </c>
      <c r="G6547">
        <v>46000</v>
      </c>
      <c r="H6547" t="s">
        <v>6438</v>
      </c>
      <c r="I6547" t="s">
        <v>19026</v>
      </c>
      <c r="J6547" t="s">
        <v>13375</v>
      </c>
      <c r="K6547" t="s">
        <v>5762</v>
      </c>
      <c r="L6547">
        <f>20500000</f>
        <v>20500000</v>
      </c>
      <c r="M6547">
        <v>6337728</v>
      </c>
      <c r="N6547" t="s">
        <v>16737</v>
      </c>
      <c r="O6547">
        <v>114</v>
      </c>
      <c r="P6547" t="str">
        <f>IF(Table1[[#This Row],[score]]&gt;=8.5,"High",IF(Table1[[#This Row],[score]]&gt;=7,"Medium","Low"))</f>
        <v>Medium</v>
      </c>
      <c r="Q6547" s="5">
        <f>Table1[[#This Row],[gross]]-Table1[[#This Row],[budget]]</f>
        <v>-14162272</v>
      </c>
      <c r="R6547" s="5" t="str">
        <f>IF(Table1[[#This Row],[Profit]]&gt;0,"Profit","Loss")</f>
        <v>Loss</v>
      </c>
      <c r="S6547" s="6" t="str">
        <f>FLOOR(Table1[[#This Row],[year]]-1900,10)+1900 &amp; "-" &amp; FLOOR(Table1[[#This Row],[year]]-1890,10)+1900</f>
        <v>2010-2020</v>
      </c>
      <c r="T6547" s="14" t="s">
        <v>21860</v>
      </c>
      <c r="AB6547" s="14"/>
    </row>
    <row r="6548" spans="1:28" hidden="1" x14ac:dyDescent="0.3">
      <c r="A6548" t="s">
        <v>18887</v>
      </c>
      <c r="B6548" t="s">
        <v>16</v>
      </c>
      <c r="C6548" t="s">
        <v>41</v>
      </c>
      <c r="D6548">
        <v>2014</v>
      </c>
      <c r="E6548" t="s">
        <v>18888</v>
      </c>
      <c r="F6548">
        <v>6.1</v>
      </c>
      <c r="G6548">
        <v>25000</v>
      </c>
      <c r="H6548" t="s">
        <v>2554</v>
      </c>
      <c r="I6548" t="s">
        <v>18889</v>
      </c>
      <c r="J6548" t="s">
        <v>18890</v>
      </c>
      <c r="K6548" t="s">
        <v>30</v>
      </c>
      <c r="L6548">
        <f>20500000</f>
        <v>20500000</v>
      </c>
      <c r="M6548">
        <v>6034851</v>
      </c>
      <c r="N6548" t="s">
        <v>18891</v>
      </c>
      <c r="O6548">
        <v>93</v>
      </c>
      <c r="P6548" t="str">
        <f>IF(Table1[[#This Row],[score]]&gt;=8.5,"High",IF(Table1[[#This Row],[score]]&gt;=7,"Medium","Low"))</f>
        <v>Low</v>
      </c>
      <c r="Q6548" s="5">
        <f>Table1[[#This Row],[gross]]-Table1[[#This Row],[budget]]</f>
        <v>-14465149</v>
      </c>
      <c r="R6548" s="5" t="str">
        <f>IF(Table1[[#This Row],[Profit]]&gt;0,"Profit","Loss")</f>
        <v>Loss</v>
      </c>
      <c r="S6548" s="6" t="str">
        <f>FLOOR(Table1[[#This Row],[year]]-1900,10)+1900 &amp; "-" &amp; FLOOR(Table1[[#This Row],[year]]-1890,10)+1900</f>
        <v>2010-2020</v>
      </c>
      <c r="T6548" s="14" t="s">
        <v>21835</v>
      </c>
      <c r="AB6548" s="14"/>
    </row>
    <row r="6549" spans="1:28" hidden="1" x14ac:dyDescent="0.3">
      <c r="A6549" t="s">
        <v>18782</v>
      </c>
      <c r="B6549" t="s">
        <v>1974</v>
      </c>
      <c r="C6549" t="s">
        <v>63</v>
      </c>
      <c r="D6549">
        <v>2014</v>
      </c>
      <c r="E6549" t="s">
        <v>18783</v>
      </c>
      <c r="F6549">
        <v>7.3</v>
      </c>
      <c r="G6549">
        <v>27000</v>
      </c>
      <c r="H6549" t="s">
        <v>18784</v>
      </c>
      <c r="I6549" t="s">
        <v>18785</v>
      </c>
      <c r="J6549" t="s">
        <v>17824</v>
      </c>
      <c r="K6549" t="s">
        <v>22</v>
      </c>
      <c r="L6549">
        <f>20500000</f>
        <v>20500000</v>
      </c>
      <c r="M6549">
        <v>5874883</v>
      </c>
      <c r="N6549" t="s">
        <v>6500</v>
      </c>
      <c r="O6549">
        <v>129</v>
      </c>
      <c r="P6549" t="str">
        <f>IF(Table1[[#This Row],[score]]&gt;=8.5,"High",IF(Table1[[#This Row],[score]]&gt;=7,"Medium","Low"))</f>
        <v>Medium</v>
      </c>
      <c r="Q6549" s="5">
        <f>Table1[[#This Row],[gross]]-Table1[[#This Row],[budget]]</f>
        <v>-14625117</v>
      </c>
      <c r="R6549" s="5" t="str">
        <f>IF(Table1[[#This Row],[Profit]]&gt;0,"Profit","Loss")</f>
        <v>Loss</v>
      </c>
      <c r="S6549" s="6" t="str">
        <f>FLOOR(Table1[[#This Row],[year]]-1900,10)+1900 &amp; "-" &amp; FLOOR(Table1[[#This Row],[year]]-1890,10)+1900</f>
        <v>2010-2020</v>
      </c>
      <c r="T6549" s="14" t="s">
        <v>21844</v>
      </c>
      <c r="AB6549" s="14"/>
    </row>
    <row r="6550" spans="1:28" hidden="1" x14ac:dyDescent="0.3">
      <c r="A6550" t="s">
        <v>19055</v>
      </c>
      <c r="B6550" t="s">
        <v>16</v>
      </c>
      <c r="C6550" t="s">
        <v>41</v>
      </c>
      <c r="D6550">
        <v>2014</v>
      </c>
      <c r="E6550" t="s">
        <v>18600</v>
      </c>
      <c r="F6550">
        <v>6.7</v>
      </c>
      <c r="G6550">
        <v>37000</v>
      </c>
      <c r="H6550" t="s">
        <v>13504</v>
      </c>
      <c r="I6550" t="s">
        <v>19056</v>
      </c>
      <c r="J6550" t="s">
        <v>13504</v>
      </c>
      <c r="K6550" t="s">
        <v>30</v>
      </c>
      <c r="L6550">
        <v>6000000</v>
      </c>
      <c r="M6550">
        <v>5670776</v>
      </c>
      <c r="N6550" t="s">
        <v>18100</v>
      </c>
      <c r="O6550">
        <v>106</v>
      </c>
      <c r="P6550" t="str">
        <f>IF(Table1[[#This Row],[score]]&gt;=8.5,"High",IF(Table1[[#This Row],[score]]&gt;=7,"Medium","Low"))</f>
        <v>Low</v>
      </c>
      <c r="Q6550" s="5">
        <f>Table1[[#This Row],[gross]]-Table1[[#This Row],[budget]]</f>
        <v>-329224</v>
      </c>
      <c r="R6550" s="5" t="str">
        <f>IF(Table1[[#This Row],[Profit]]&gt;0,"Profit","Loss")</f>
        <v>Loss</v>
      </c>
      <c r="S6550" s="6" t="str">
        <f>FLOOR(Table1[[#This Row],[year]]-1900,10)+1900 &amp; "-" &amp; FLOOR(Table1[[#This Row],[year]]-1890,10)+1900</f>
        <v>2010-2020</v>
      </c>
      <c r="T6550" s="14" t="s">
        <v>21835</v>
      </c>
      <c r="AB6550" s="14"/>
    </row>
    <row r="6551" spans="1:28" hidden="1" x14ac:dyDescent="0.3">
      <c r="A6551" t="s">
        <v>18959</v>
      </c>
      <c r="B6551" t="s">
        <v>1974</v>
      </c>
      <c r="C6551" t="s">
        <v>63</v>
      </c>
      <c r="D6551">
        <v>2014</v>
      </c>
      <c r="E6551" t="s">
        <v>18098</v>
      </c>
      <c r="F6551">
        <v>7</v>
      </c>
      <c r="G6551">
        <v>42000</v>
      </c>
      <c r="H6551" t="s">
        <v>3312</v>
      </c>
      <c r="I6551" t="s">
        <v>12524</v>
      </c>
      <c r="J6551" t="s">
        <v>10038</v>
      </c>
      <c r="K6551" t="s">
        <v>30</v>
      </c>
      <c r="L6551">
        <v>19000000</v>
      </c>
      <c r="M6551">
        <v>5578519</v>
      </c>
      <c r="N6551" t="s">
        <v>18960</v>
      </c>
      <c r="O6551">
        <v>115</v>
      </c>
      <c r="P6551" t="str">
        <f>IF(Table1[[#This Row],[score]]&gt;=8.5,"High",IF(Table1[[#This Row],[score]]&gt;=7,"Medium","Low"))</f>
        <v>Medium</v>
      </c>
      <c r="Q6551" s="5">
        <f>Table1[[#This Row],[gross]]-Table1[[#This Row],[budget]]</f>
        <v>-13421481</v>
      </c>
      <c r="R6551" s="5" t="str">
        <f>IF(Table1[[#This Row],[Profit]]&gt;0,"Profit","Loss")</f>
        <v>Loss</v>
      </c>
      <c r="S6551" s="6" t="str">
        <f>FLOOR(Table1[[#This Row],[year]]-1900,10)+1900 &amp; "-" &amp; FLOOR(Table1[[#This Row],[year]]-1890,10)+1900</f>
        <v>2010-2020</v>
      </c>
      <c r="T6551" s="14" t="s">
        <v>21835</v>
      </c>
      <c r="AB6551" s="14"/>
    </row>
    <row r="6552" spans="1:28" hidden="1" x14ac:dyDescent="0.3">
      <c r="A6552" t="s">
        <v>18972</v>
      </c>
      <c r="B6552" t="s">
        <v>16</v>
      </c>
      <c r="C6552" t="s">
        <v>63</v>
      </c>
      <c r="D6552">
        <v>2014</v>
      </c>
      <c r="E6552" t="s">
        <v>18973</v>
      </c>
      <c r="F6552">
        <v>6.9</v>
      </c>
      <c r="G6552">
        <v>45000</v>
      </c>
      <c r="H6552" t="s">
        <v>12153</v>
      </c>
      <c r="I6552" t="s">
        <v>18485</v>
      </c>
      <c r="J6552" t="s">
        <v>12613</v>
      </c>
      <c r="K6552" t="s">
        <v>30</v>
      </c>
      <c r="L6552">
        <f>20500000</f>
        <v>20500000</v>
      </c>
      <c r="M6552">
        <v>5218973</v>
      </c>
      <c r="N6552" t="s">
        <v>18974</v>
      </c>
      <c r="O6552">
        <v>112</v>
      </c>
      <c r="P6552" t="str">
        <f>IF(Table1[[#This Row],[score]]&gt;=8.5,"High",IF(Table1[[#This Row],[score]]&gt;=7,"Medium","Low"))</f>
        <v>Low</v>
      </c>
      <c r="Q6552" s="5">
        <f>Table1[[#This Row],[gross]]-Table1[[#This Row],[budget]]</f>
        <v>-15281027</v>
      </c>
      <c r="R6552" s="5" t="str">
        <f>IF(Table1[[#This Row],[Profit]]&gt;0,"Profit","Loss")</f>
        <v>Loss</v>
      </c>
      <c r="S6552" s="6" t="str">
        <f>FLOOR(Table1[[#This Row],[year]]-1900,10)+1900 &amp; "-" &amp; FLOOR(Table1[[#This Row],[year]]-1890,10)+1900</f>
        <v>2010-2020</v>
      </c>
      <c r="T6552" s="14" t="s">
        <v>21874</v>
      </c>
      <c r="AB6552" s="14"/>
    </row>
    <row r="6553" spans="1:28" hidden="1" x14ac:dyDescent="0.3">
      <c r="A6553" t="s">
        <v>19045</v>
      </c>
      <c r="B6553" t="s">
        <v>16</v>
      </c>
      <c r="C6553" t="s">
        <v>17</v>
      </c>
      <c r="D6553">
        <v>2014</v>
      </c>
      <c r="E6553" t="s">
        <v>19046</v>
      </c>
      <c r="F6553">
        <v>5.4</v>
      </c>
      <c r="G6553">
        <v>28000</v>
      </c>
      <c r="H6553" t="s">
        <v>12728</v>
      </c>
      <c r="I6553" t="s">
        <v>19047</v>
      </c>
      <c r="J6553" t="s">
        <v>17042</v>
      </c>
      <c r="K6553" t="s">
        <v>9314</v>
      </c>
      <c r="L6553">
        <v>30000000</v>
      </c>
      <c r="M6553">
        <v>5092129</v>
      </c>
      <c r="N6553" t="s">
        <v>15305</v>
      </c>
      <c r="O6553">
        <v>109</v>
      </c>
      <c r="P6553" t="str">
        <f>IF(Table1[[#This Row],[score]]&gt;=8.5,"High",IF(Table1[[#This Row],[score]]&gt;=7,"Medium","Low"))</f>
        <v>Low</v>
      </c>
      <c r="Q6553" s="5">
        <f>Table1[[#This Row],[gross]]-Table1[[#This Row],[budget]]</f>
        <v>-24907871</v>
      </c>
      <c r="R6553" s="5" t="str">
        <f>IF(Table1[[#This Row],[Profit]]&gt;0,"Profit","Loss")</f>
        <v>Loss</v>
      </c>
      <c r="S6553" s="6" t="str">
        <f>FLOOR(Table1[[#This Row],[year]]-1900,10)+1900 &amp; "-" &amp; FLOOR(Table1[[#This Row],[year]]-1890,10)+1900</f>
        <v>2010-2020</v>
      </c>
      <c r="T6553" s="14" t="s">
        <v>21835</v>
      </c>
      <c r="AB6553" s="14"/>
    </row>
    <row r="6554" spans="1:28" hidden="1" x14ac:dyDescent="0.3">
      <c r="A6554" t="s">
        <v>18614</v>
      </c>
      <c r="B6554" t="s">
        <v>16</v>
      </c>
      <c r="C6554" t="s">
        <v>34</v>
      </c>
      <c r="D6554">
        <v>2014</v>
      </c>
      <c r="E6554" t="s">
        <v>18615</v>
      </c>
      <c r="F6554">
        <v>7.5</v>
      </c>
      <c r="G6554">
        <v>262000</v>
      </c>
      <c r="H6554" t="s">
        <v>16151</v>
      </c>
      <c r="I6554" t="s">
        <v>16151</v>
      </c>
      <c r="J6554" t="s">
        <v>2612</v>
      </c>
      <c r="K6554" t="s">
        <v>248</v>
      </c>
      <c r="L6554">
        <v>5100000</v>
      </c>
      <c r="M6554">
        <v>4942449</v>
      </c>
      <c r="N6554" t="s">
        <v>17077</v>
      </c>
      <c r="O6554">
        <v>97</v>
      </c>
      <c r="P6554" t="str">
        <f>IF(Table1[[#This Row],[score]]&gt;=8.5,"High",IF(Table1[[#This Row],[score]]&gt;=7,"Medium","Low"))</f>
        <v>Medium</v>
      </c>
      <c r="Q6554" s="5">
        <f>Table1[[#This Row],[gross]]-Table1[[#This Row],[budget]]</f>
        <v>-157551</v>
      </c>
      <c r="R6554" s="5" t="str">
        <f>IF(Table1[[#This Row],[Profit]]&gt;0,"Profit","Loss")</f>
        <v>Loss</v>
      </c>
      <c r="S6554" s="6" t="str">
        <f>FLOOR(Table1[[#This Row],[year]]-1900,10)+1900 &amp; "-" &amp; FLOOR(Table1[[#This Row],[year]]-1890,10)+1900</f>
        <v>2010-2020</v>
      </c>
      <c r="T6554" s="14" t="s">
        <v>21835</v>
      </c>
      <c r="AB6554" s="14"/>
    </row>
    <row r="6555" spans="1:28" hidden="1" x14ac:dyDescent="0.3">
      <c r="A6555" t="s">
        <v>19106</v>
      </c>
      <c r="B6555" t="s">
        <v>16</v>
      </c>
      <c r="C6555" t="s">
        <v>17</v>
      </c>
      <c r="D6555">
        <v>2014</v>
      </c>
      <c r="E6555" t="s">
        <v>19107</v>
      </c>
      <c r="F6555">
        <v>6.7</v>
      </c>
      <c r="G6555">
        <v>28000</v>
      </c>
      <c r="H6555" t="s">
        <v>9215</v>
      </c>
      <c r="I6555" t="s">
        <v>9215</v>
      </c>
      <c r="J6555" t="s">
        <v>6310</v>
      </c>
      <c r="K6555" t="s">
        <v>448</v>
      </c>
      <c r="L6555">
        <f>20500000</f>
        <v>20500000</v>
      </c>
      <c r="M6555">
        <v>4728401</v>
      </c>
      <c r="N6555" t="s">
        <v>19108</v>
      </c>
      <c r="O6555">
        <v>124</v>
      </c>
      <c r="P6555" t="str">
        <f>IF(Table1[[#This Row],[score]]&gt;=8.5,"High",IF(Table1[[#This Row],[score]]&gt;=7,"Medium","Low"))</f>
        <v>Low</v>
      </c>
      <c r="Q6555" s="5">
        <f>Table1[[#This Row],[gross]]-Table1[[#This Row],[budget]]</f>
        <v>-15771599</v>
      </c>
      <c r="R6555" s="5" t="str">
        <f>IF(Table1[[#This Row],[Profit]]&gt;0,"Profit","Loss")</f>
        <v>Loss</v>
      </c>
      <c r="S6555" s="6" t="str">
        <f>FLOOR(Table1[[#This Row],[year]]-1900,10)+1900 &amp; "-" &amp; FLOOR(Table1[[#This Row],[year]]-1890,10)+1900</f>
        <v>2010-2020</v>
      </c>
      <c r="T6555" s="14" t="s">
        <v>21842</v>
      </c>
      <c r="AB6555" s="14"/>
    </row>
    <row r="6556" spans="1:28" hidden="1" x14ac:dyDescent="0.3">
      <c r="A6556" t="s">
        <v>19078</v>
      </c>
      <c r="B6556" t="s">
        <v>16</v>
      </c>
      <c r="C6556" t="s">
        <v>41</v>
      </c>
      <c r="D6556">
        <v>2014</v>
      </c>
      <c r="E6556" t="s">
        <v>19079</v>
      </c>
      <c r="F6556">
        <v>6.1</v>
      </c>
      <c r="G6556">
        <v>25000</v>
      </c>
      <c r="H6556" t="s">
        <v>19080</v>
      </c>
      <c r="I6556" t="s">
        <v>19080</v>
      </c>
      <c r="J6556" t="s">
        <v>19081</v>
      </c>
      <c r="K6556" t="s">
        <v>30</v>
      </c>
      <c r="L6556">
        <f>20500000</f>
        <v>20500000</v>
      </c>
      <c r="M6556">
        <v>4633961</v>
      </c>
      <c r="N6556" t="s">
        <v>19082</v>
      </c>
      <c r="O6556">
        <v>108</v>
      </c>
      <c r="P6556" t="str">
        <f>IF(Table1[[#This Row],[score]]&gt;=8.5,"High",IF(Table1[[#This Row],[score]]&gt;=7,"Medium","Low"))</f>
        <v>Low</v>
      </c>
      <c r="Q6556" s="5">
        <f>Table1[[#This Row],[gross]]-Table1[[#This Row],[budget]]</f>
        <v>-15866039</v>
      </c>
      <c r="R6556" s="5" t="str">
        <f>IF(Table1[[#This Row],[Profit]]&gt;0,"Profit","Loss")</f>
        <v>Loss</v>
      </c>
      <c r="S6556" s="6" t="str">
        <f>FLOOR(Table1[[#This Row],[year]]-1900,10)+1900 &amp; "-" &amp; FLOOR(Table1[[#This Row],[year]]-1890,10)+1900</f>
        <v>2010-2020</v>
      </c>
      <c r="T6556" s="14" t="s">
        <v>21847</v>
      </c>
      <c r="AB6556" s="14"/>
    </row>
    <row r="6557" spans="1:28" hidden="1" x14ac:dyDescent="0.3">
      <c r="A6557" t="s">
        <v>18881</v>
      </c>
      <c r="B6557" t="s">
        <v>16</v>
      </c>
      <c r="C6557" t="s">
        <v>41</v>
      </c>
      <c r="D6557">
        <v>2014</v>
      </c>
      <c r="E6557" t="s">
        <v>18882</v>
      </c>
      <c r="F6557">
        <v>6.2</v>
      </c>
      <c r="G6557">
        <v>39000</v>
      </c>
      <c r="H6557" t="s">
        <v>569</v>
      </c>
      <c r="I6557" t="s">
        <v>18883</v>
      </c>
      <c r="J6557" t="s">
        <v>8685</v>
      </c>
      <c r="K6557" t="s">
        <v>195</v>
      </c>
      <c r="L6557">
        <v>15000000</v>
      </c>
      <c r="M6557">
        <v>4510934</v>
      </c>
      <c r="N6557" t="s">
        <v>18884</v>
      </c>
      <c r="O6557">
        <v>111</v>
      </c>
      <c r="P6557" t="str">
        <f>IF(Table1[[#This Row],[score]]&gt;=8.5,"High",IF(Table1[[#This Row],[score]]&gt;=7,"Medium","Low"))</f>
        <v>Low</v>
      </c>
      <c r="Q6557" s="5">
        <f>Table1[[#This Row],[gross]]-Table1[[#This Row],[budget]]</f>
        <v>-10489066</v>
      </c>
      <c r="R6557" s="5" t="str">
        <f>IF(Table1[[#This Row],[Profit]]&gt;0,"Profit","Loss")</f>
        <v>Loss</v>
      </c>
      <c r="S6557" s="6" t="str">
        <f>FLOOR(Table1[[#This Row],[year]]-1900,10)+1900 &amp; "-" &amp; FLOOR(Table1[[#This Row],[year]]-1890,10)+1900</f>
        <v>2010-2020</v>
      </c>
      <c r="T6557" s="14" t="s">
        <v>21835</v>
      </c>
      <c r="AB6557" s="14"/>
    </row>
    <row r="6558" spans="1:28" hidden="1" x14ac:dyDescent="0.3">
      <c r="A6558" t="s">
        <v>5152</v>
      </c>
      <c r="B6558" t="s">
        <v>16</v>
      </c>
      <c r="C6558" t="s">
        <v>104</v>
      </c>
      <c r="D6558">
        <v>2014</v>
      </c>
      <c r="E6558" t="s">
        <v>19041</v>
      </c>
      <c r="F6558">
        <v>7.6</v>
      </c>
      <c r="G6558">
        <v>51000</v>
      </c>
      <c r="H6558" t="s">
        <v>13085</v>
      </c>
      <c r="I6558" t="s">
        <v>19042</v>
      </c>
      <c r="J6558" t="s">
        <v>19043</v>
      </c>
      <c r="K6558" t="s">
        <v>8317</v>
      </c>
      <c r="L6558">
        <f>20500000</f>
        <v>20500000</v>
      </c>
      <c r="M6558">
        <v>4439481</v>
      </c>
      <c r="N6558" t="s">
        <v>19044</v>
      </c>
      <c r="O6558">
        <v>140</v>
      </c>
      <c r="P6558" t="str">
        <f>IF(Table1[[#This Row],[score]]&gt;=8.5,"High",IF(Table1[[#This Row],[score]]&gt;=7,"Medium","Low"))</f>
        <v>Medium</v>
      </c>
      <c r="Q6558" s="5">
        <f>Table1[[#This Row],[gross]]-Table1[[#This Row],[budget]]</f>
        <v>-16060519</v>
      </c>
      <c r="R6558" s="5" t="str">
        <f>IF(Table1[[#This Row],[Profit]]&gt;0,"Profit","Loss")</f>
        <v>Loss</v>
      </c>
      <c r="S6558" s="6" t="str">
        <f>FLOOR(Table1[[#This Row],[year]]-1900,10)+1900 &amp; "-" &amp; FLOOR(Table1[[#This Row],[year]]-1890,10)+1900</f>
        <v>2010-2020</v>
      </c>
      <c r="T6558" s="14" t="s">
        <v>21873</v>
      </c>
      <c r="AB6558" s="14"/>
    </row>
    <row r="6559" spans="1:28" hidden="1" x14ac:dyDescent="0.3">
      <c r="A6559" t="s">
        <v>18869</v>
      </c>
      <c r="B6559" t="s">
        <v>16</v>
      </c>
      <c r="C6559" t="s">
        <v>52</v>
      </c>
      <c r="D6559">
        <v>2014</v>
      </c>
      <c r="E6559" t="s">
        <v>18870</v>
      </c>
      <c r="F6559">
        <v>5.7</v>
      </c>
      <c r="G6559">
        <v>23000</v>
      </c>
      <c r="H6559" t="s">
        <v>18871</v>
      </c>
      <c r="I6559" t="s">
        <v>18041</v>
      </c>
      <c r="J6559" t="s">
        <v>18872</v>
      </c>
      <c r="K6559" t="s">
        <v>30</v>
      </c>
      <c r="L6559">
        <v>1500000</v>
      </c>
      <c r="M6559">
        <v>4381603</v>
      </c>
      <c r="N6559" t="s">
        <v>18873</v>
      </c>
      <c r="O6559">
        <v>100</v>
      </c>
      <c r="P6559" t="str">
        <f>IF(Table1[[#This Row],[score]]&gt;=8.5,"High",IF(Table1[[#This Row],[score]]&gt;=7,"Medium","Low"))</f>
        <v>Low</v>
      </c>
      <c r="Q6559" s="5">
        <f>Table1[[#This Row],[gross]]-Table1[[#This Row],[budget]]</f>
        <v>2881603</v>
      </c>
      <c r="R6559" s="5" t="str">
        <f>IF(Table1[[#This Row],[Profit]]&gt;0,"Profit","Loss")</f>
        <v>Profit</v>
      </c>
      <c r="S6559" s="6" t="str">
        <f>FLOOR(Table1[[#This Row],[year]]-1900,10)+1900 &amp; "-" &amp; FLOOR(Table1[[#This Row],[year]]-1890,10)+1900</f>
        <v>2010-2020</v>
      </c>
      <c r="T6559" s="14" t="s">
        <v>21835</v>
      </c>
      <c r="AB6559" s="14"/>
    </row>
    <row r="6560" spans="1:28" hidden="1" x14ac:dyDescent="0.3">
      <c r="A6560" t="s">
        <v>19019</v>
      </c>
      <c r="B6560" t="s">
        <v>33</v>
      </c>
      <c r="C6560" t="s">
        <v>390</v>
      </c>
      <c r="D6560">
        <v>2014</v>
      </c>
      <c r="E6560" t="s">
        <v>19020</v>
      </c>
      <c r="F6560">
        <v>8.1</v>
      </c>
      <c r="G6560">
        <v>54000</v>
      </c>
      <c r="H6560" t="s">
        <v>16381</v>
      </c>
      <c r="I6560" t="s">
        <v>19021</v>
      </c>
      <c r="J6560" t="s">
        <v>19022</v>
      </c>
      <c r="K6560" t="s">
        <v>3125</v>
      </c>
      <c r="L6560" s="5">
        <f>20500000</f>
        <v>20500000</v>
      </c>
      <c r="M6560" s="5">
        <v>4190884</v>
      </c>
      <c r="N6560" t="s">
        <v>19023</v>
      </c>
      <c r="O6560">
        <v>93</v>
      </c>
      <c r="P6560" t="str">
        <f>IF(Table1[[#This Row],[score]]&gt;=8.5,"High",IF(Table1[[#This Row],[score]]&gt;=7,"Medium","Low"))</f>
        <v>Medium</v>
      </c>
      <c r="Q6560" s="5">
        <f>Table1[[#This Row],[gross]]-Table1[[#This Row],[budget]]</f>
        <v>-16309116</v>
      </c>
      <c r="R6560" s="5" t="str">
        <f>IF(Table1[[#This Row],[Profit]]&gt;0,"Profit","Loss")</f>
        <v>Loss</v>
      </c>
      <c r="S6560" s="6" t="str">
        <f>FLOOR(Table1[[#This Row],[year]]-1900,10)+1900 &amp; "-" &amp; FLOOR(Table1[[#This Row],[year]]-1890,10)+1900</f>
        <v>2010-2020</v>
      </c>
      <c r="T6560" s="14" t="s">
        <v>21835</v>
      </c>
      <c r="AB6560" s="14"/>
    </row>
    <row r="6561" spans="1:28" hidden="1" x14ac:dyDescent="0.3">
      <c r="A6561" t="s">
        <v>19008</v>
      </c>
      <c r="B6561" t="s">
        <v>16</v>
      </c>
      <c r="C6561" t="s">
        <v>41</v>
      </c>
      <c r="D6561">
        <v>2014</v>
      </c>
      <c r="E6561" t="s">
        <v>19009</v>
      </c>
      <c r="F6561">
        <v>7.3</v>
      </c>
      <c r="G6561">
        <v>51000</v>
      </c>
      <c r="H6561" t="s">
        <v>19010</v>
      </c>
      <c r="I6561" t="s">
        <v>19010</v>
      </c>
      <c r="J6561" t="s">
        <v>19011</v>
      </c>
      <c r="K6561" t="s">
        <v>1081</v>
      </c>
      <c r="L6561">
        <f>20500000</f>
        <v>20500000</v>
      </c>
      <c r="M6561">
        <v>4094339</v>
      </c>
      <c r="N6561" t="s">
        <v>19012</v>
      </c>
      <c r="O6561">
        <v>120</v>
      </c>
      <c r="P6561" t="str">
        <f>IF(Table1[[#This Row],[score]]&gt;=8.5,"High",IF(Table1[[#This Row],[score]]&gt;=7,"Medium","Low"))</f>
        <v>Medium</v>
      </c>
      <c r="Q6561" s="5">
        <f>Table1[[#This Row],[gross]]-Table1[[#This Row],[budget]]</f>
        <v>-16405661</v>
      </c>
      <c r="R6561" s="5" t="str">
        <f>IF(Table1[[#This Row],[Profit]]&gt;0,"Profit","Loss")</f>
        <v>Loss</v>
      </c>
      <c r="S6561" s="6" t="str">
        <f>FLOOR(Table1[[#This Row],[year]]-1900,10)+1900 &amp; "-" &amp; FLOOR(Table1[[#This Row],[year]]-1890,10)+1900</f>
        <v>2010-2020</v>
      </c>
      <c r="T6561" s="14" t="s">
        <v>21835</v>
      </c>
      <c r="AB6561" s="14"/>
    </row>
    <row r="6562" spans="1:28" hidden="1" x14ac:dyDescent="0.3">
      <c r="A6562" t="s">
        <v>18848</v>
      </c>
      <c r="B6562" t="s">
        <v>16</v>
      </c>
      <c r="C6562" t="s">
        <v>25</v>
      </c>
      <c r="D6562">
        <v>2014</v>
      </c>
      <c r="E6562" t="s">
        <v>18849</v>
      </c>
      <c r="F6562">
        <v>6.4</v>
      </c>
      <c r="G6562">
        <v>36000</v>
      </c>
      <c r="H6562" t="s">
        <v>14399</v>
      </c>
      <c r="I6562" t="s">
        <v>18850</v>
      </c>
      <c r="J6562" t="s">
        <v>10705</v>
      </c>
      <c r="K6562" t="s">
        <v>22</v>
      </c>
      <c r="L6562">
        <f>20500000</f>
        <v>20500000</v>
      </c>
      <c r="M6562">
        <v>4070789</v>
      </c>
      <c r="N6562" t="s">
        <v>12565</v>
      </c>
      <c r="O6562">
        <v>114</v>
      </c>
      <c r="P6562" t="str">
        <f>IF(Table1[[#This Row],[score]]&gt;=8.5,"High",IF(Table1[[#This Row],[score]]&gt;=7,"Medium","Low"))</f>
        <v>Low</v>
      </c>
      <c r="Q6562" s="5">
        <f>Table1[[#This Row],[gross]]-Table1[[#This Row],[budget]]</f>
        <v>-16429211</v>
      </c>
      <c r="R6562" s="5" t="str">
        <f>IF(Table1[[#This Row],[Profit]]&gt;0,"Profit","Loss")</f>
        <v>Loss</v>
      </c>
      <c r="S6562" s="6" t="str">
        <f>FLOOR(Table1[[#This Row],[year]]-1900,10)+1900 &amp; "-" &amp; FLOOR(Table1[[#This Row],[year]]-1890,10)+1900</f>
        <v>2010-2020</v>
      </c>
      <c r="T6562" s="14" t="s">
        <v>21835</v>
      </c>
      <c r="AB6562" s="14"/>
    </row>
    <row r="6563" spans="1:28" hidden="1" x14ac:dyDescent="0.3">
      <c r="A6563" t="s">
        <v>19072</v>
      </c>
      <c r="B6563" t="s">
        <v>443</v>
      </c>
      <c r="C6563" t="s">
        <v>17</v>
      </c>
      <c r="D6563">
        <v>2014</v>
      </c>
      <c r="E6563" t="s">
        <v>19073</v>
      </c>
      <c r="F6563">
        <v>8.1</v>
      </c>
      <c r="G6563">
        <v>48000</v>
      </c>
      <c r="H6563" t="s">
        <v>17474</v>
      </c>
      <c r="I6563" t="s">
        <v>19074</v>
      </c>
      <c r="J6563" t="s">
        <v>19075</v>
      </c>
      <c r="K6563" t="s">
        <v>17477</v>
      </c>
      <c r="L6563" s="5">
        <f>20500000</f>
        <v>20500000</v>
      </c>
      <c r="M6563" s="5">
        <v>4018705</v>
      </c>
      <c r="N6563" t="s">
        <v>17478</v>
      </c>
      <c r="O6563">
        <v>196</v>
      </c>
      <c r="P6563" t="str">
        <f>IF(Table1[[#This Row],[score]]&gt;=8.5,"High",IF(Table1[[#This Row],[score]]&gt;=7,"Medium","Low"))</f>
        <v>Medium</v>
      </c>
      <c r="Q6563" s="5">
        <f>Table1[[#This Row],[gross]]-Table1[[#This Row],[budget]]</f>
        <v>-16481295</v>
      </c>
      <c r="R6563" s="5" t="str">
        <f>IF(Table1[[#This Row],[Profit]]&gt;0,"Profit","Loss")</f>
        <v>Loss</v>
      </c>
      <c r="S6563" s="6" t="str">
        <f>FLOOR(Table1[[#This Row],[year]]-1900,10)+1900 &amp; "-" &amp; FLOOR(Table1[[#This Row],[year]]-1890,10)+1900</f>
        <v>2010-2020</v>
      </c>
      <c r="T6563" s="14" t="s">
        <v>21880</v>
      </c>
      <c r="AB6563" s="14"/>
    </row>
    <row r="6564" spans="1:28" hidden="1" x14ac:dyDescent="0.3">
      <c r="A6564" t="s">
        <v>18846</v>
      </c>
      <c r="B6564" t="s">
        <v>16</v>
      </c>
      <c r="C6564" t="s">
        <v>17</v>
      </c>
      <c r="D6564">
        <v>2014</v>
      </c>
      <c r="E6564" t="s">
        <v>18847</v>
      </c>
      <c r="F6564">
        <v>6.6</v>
      </c>
      <c r="G6564">
        <v>32000</v>
      </c>
      <c r="H6564" t="s">
        <v>1860</v>
      </c>
      <c r="I6564" t="s">
        <v>1860</v>
      </c>
      <c r="J6564" t="s">
        <v>1860</v>
      </c>
      <c r="K6564" t="s">
        <v>30</v>
      </c>
      <c r="L6564">
        <v>16000000</v>
      </c>
      <c r="M6564">
        <v>3819421</v>
      </c>
      <c r="N6564" t="s">
        <v>12121</v>
      </c>
      <c r="O6564">
        <v>122</v>
      </c>
      <c r="P6564" t="str">
        <f>IF(Table1[[#This Row],[score]]&gt;=8.5,"High",IF(Table1[[#This Row],[score]]&gt;=7,"Medium","Low"))</f>
        <v>Low</v>
      </c>
      <c r="Q6564" s="5">
        <f>Table1[[#This Row],[gross]]-Table1[[#This Row],[budget]]</f>
        <v>-12180579</v>
      </c>
      <c r="R6564" s="5" t="str">
        <f>IF(Table1[[#This Row],[Profit]]&gt;0,"Profit","Loss")</f>
        <v>Loss</v>
      </c>
      <c r="S6564" s="6" t="str">
        <f>FLOOR(Table1[[#This Row],[year]]-1900,10)+1900 &amp; "-" &amp; FLOOR(Table1[[#This Row],[year]]-1890,10)+1900</f>
        <v>2010-2020</v>
      </c>
      <c r="T6564" s="14" t="s">
        <v>21842</v>
      </c>
      <c r="AB6564" s="14"/>
    </row>
    <row r="6565" spans="1:28" hidden="1" x14ac:dyDescent="0.3">
      <c r="A6565" t="s">
        <v>18922</v>
      </c>
      <c r="B6565" t="s">
        <v>1974</v>
      </c>
      <c r="C6565" t="s">
        <v>104</v>
      </c>
      <c r="D6565">
        <v>2014</v>
      </c>
      <c r="E6565" t="s">
        <v>18923</v>
      </c>
      <c r="F6565">
        <v>6.8</v>
      </c>
      <c r="G6565">
        <v>51000</v>
      </c>
      <c r="H6565" t="s">
        <v>18924</v>
      </c>
      <c r="I6565" t="s">
        <v>18924</v>
      </c>
      <c r="J6565" t="s">
        <v>14809</v>
      </c>
      <c r="K6565" t="s">
        <v>30</v>
      </c>
      <c r="L6565">
        <v>6000000</v>
      </c>
      <c r="M6565">
        <v>3485383</v>
      </c>
      <c r="N6565" t="s">
        <v>18925</v>
      </c>
      <c r="O6565">
        <v>107</v>
      </c>
      <c r="P6565" t="str">
        <f>IF(Table1[[#This Row],[score]]&gt;=8.5,"High",IF(Table1[[#This Row],[score]]&gt;=7,"Medium","Low"))</f>
        <v>Low</v>
      </c>
      <c r="Q6565" s="5">
        <f>Table1[[#This Row],[gross]]-Table1[[#This Row],[budget]]</f>
        <v>-2514617</v>
      </c>
      <c r="R6565" s="5" t="str">
        <f>IF(Table1[[#This Row],[Profit]]&gt;0,"Profit","Loss")</f>
        <v>Loss</v>
      </c>
      <c r="S6565" s="6" t="str">
        <f>FLOOR(Table1[[#This Row],[year]]-1900,10)+1900 &amp; "-" &amp; FLOOR(Table1[[#This Row],[year]]-1890,10)+1900</f>
        <v>2010-2020</v>
      </c>
      <c r="T6565" s="14" t="s">
        <v>21860</v>
      </c>
      <c r="AB6565" s="14"/>
    </row>
    <row r="6566" spans="1:28" hidden="1" x14ac:dyDescent="0.3">
      <c r="A6566" t="s">
        <v>18825</v>
      </c>
      <c r="B6566" t="s">
        <v>1974</v>
      </c>
      <c r="C6566" t="s">
        <v>63</v>
      </c>
      <c r="D6566">
        <v>2014</v>
      </c>
      <c r="E6566" t="s">
        <v>18826</v>
      </c>
      <c r="F6566">
        <v>7.4</v>
      </c>
      <c r="G6566">
        <v>28000</v>
      </c>
      <c r="H6566" t="s">
        <v>18827</v>
      </c>
      <c r="I6566" t="s">
        <v>18828</v>
      </c>
      <c r="J6566" t="s">
        <v>7701</v>
      </c>
      <c r="K6566" t="s">
        <v>18829</v>
      </c>
      <c r="L6566">
        <v>20000000</v>
      </c>
      <c r="M6566">
        <v>3396345</v>
      </c>
      <c r="N6566" t="s">
        <v>11022</v>
      </c>
      <c r="O6566">
        <v>110</v>
      </c>
      <c r="P6566" t="str">
        <f>IF(Table1[[#This Row],[score]]&gt;=8.5,"High",IF(Table1[[#This Row],[score]]&gt;=7,"Medium","Low"))</f>
        <v>Medium</v>
      </c>
      <c r="Q6566" s="5">
        <f>Table1[[#This Row],[gross]]-Table1[[#This Row],[budget]]</f>
        <v>-16603655</v>
      </c>
      <c r="R6566" s="5" t="str">
        <f>IF(Table1[[#This Row],[Profit]]&gt;0,"Profit","Loss")</f>
        <v>Loss</v>
      </c>
      <c r="S6566" s="6" t="str">
        <f>FLOOR(Table1[[#This Row],[year]]-1900,10)+1900 &amp; "-" &amp; FLOOR(Table1[[#This Row],[year]]-1890,10)+1900</f>
        <v>2010-2020</v>
      </c>
      <c r="T6566" s="14" t="s">
        <v>21858</v>
      </c>
      <c r="AB6566" s="14"/>
    </row>
    <row r="6567" spans="1:28" hidden="1" x14ac:dyDescent="0.3">
      <c r="A6567" t="s">
        <v>18892</v>
      </c>
      <c r="B6567" t="s">
        <v>16</v>
      </c>
      <c r="C6567" t="s">
        <v>34</v>
      </c>
      <c r="D6567">
        <v>2014</v>
      </c>
      <c r="E6567" t="s">
        <v>18893</v>
      </c>
      <c r="F6567">
        <v>7.2</v>
      </c>
      <c r="G6567">
        <v>53000</v>
      </c>
      <c r="H6567" t="s">
        <v>18894</v>
      </c>
      <c r="I6567" t="s">
        <v>18895</v>
      </c>
      <c r="J6567" t="s">
        <v>18451</v>
      </c>
      <c r="K6567" t="s">
        <v>22</v>
      </c>
      <c r="L6567">
        <f>20500000</f>
        <v>20500000</v>
      </c>
      <c r="M6567">
        <v>3062178</v>
      </c>
      <c r="N6567" t="s">
        <v>18896</v>
      </c>
      <c r="O6567">
        <v>99</v>
      </c>
      <c r="P6567" t="str">
        <f>IF(Table1[[#This Row],[score]]&gt;=8.5,"High",IF(Table1[[#This Row],[score]]&gt;=7,"Medium","Low"))</f>
        <v>Medium</v>
      </c>
      <c r="Q6567" s="5">
        <f>Table1[[#This Row],[gross]]-Table1[[#This Row],[budget]]</f>
        <v>-17437822</v>
      </c>
      <c r="R6567" s="5" t="str">
        <f>IF(Table1[[#This Row],[Profit]]&gt;0,"Profit","Loss")</f>
        <v>Loss</v>
      </c>
      <c r="S6567" s="6" t="str">
        <f>FLOOR(Table1[[#This Row],[year]]-1900,10)+1900 &amp; "-" &amp; FLOOR(Table1[[#This Row],[year]]-1890,10)+1900</f>
        <v>2010-2020</v>
      </c>
      <c r="T6567" s="14" t="s">
        <v>21844</v>
      </c>
      <c r="AB6567" s="14"/>
    </row>
    <row r="6568" spans="1:28" hidden="1" x14ac:dyDescent="0.3">
      <c r="A6568" t="s">
        <v>18713</v>
      </c>
      <c r="B6568" t="s">
        <v>16</v>
      </c>
      <c r="C6568" t="s">
        <v>34</v>
      </c>
      <c r="D6568">
        <v>2014</v>
      </c>
      <c r="E6568" t="s">
        <v>18714</v>
      </c>
      <c r="F6568">
        <v>6.7</v>
      </c>
      <c r="G6568">
        <v>95000</v>
      </c>
      <c r="H6568" t="s">
        <v>17159</v>
      </c>
      <c r="I6568" t="s">
        <v>17160</v>
      </c>
      <c r="J6568" t="s">
        <v>18715</v>
      </c>
      <c r="K6568" t="s">
        <v>30</v>
      </c>
      <c r="L6568">
        <v>5000000</v>
      </c>
      <c r="M6568">
        <v>2700051</v>
      </c>
      <c r="N6568" t="s">
        <v>15168</v>
      </c>
      <c r="O6568">
        <v>100</v>
      </c>
      <c r="P6568" t="str">
        <f>IF(Table1[[#This Row],[score]]&gt;=8.5,"High",IF(Table1[[#This Row],[score]]&gt;=7,"Medium","Low"))</f>
        <v>Low</v>
      </c>
      <c r="Q6568" s="5">
        <f>Table1[[#This Row],[gross]]-Table1[[#This Row],[budget]]</f>
        <v>-2299949</v>
      </c>
      <c r="R6568" s="5" t="str">
        <f>IF(Table1[[#This Row],[Profit]]&gt;0,"Profit","Loss")</f>
        <v>Loss</v>
      </c>
      <c r="S6568" s="6" t="str">
        <f>FLOOR(Table1[[#This Row],[year]]-1900,10)+1900 &amp; "-" &amp; FLOOR(Table1[[#This Row],[year]]-1890,10)+1900</f>
        <v>2010-2020</v>
      </c>
      <c r="T6568" s="14" t="s">
        <v>21844</v>
      </c>
      <c r="AB6568" s="14"/>
    </row>
    <row r="6569" spans="1:28" hidden="1" x14ac:dyDescent="0.3">
      <c r="A6569" t="s">
        <v>18874</v>
      </c>
      <c r="B6569" t="s">
        <v>1974</v>
      </c>
      <c r="C6569" t="s">
        <v>17</v>
      </c>
      <c r="D6569">
        <v>2014</v>
      </c>
      <c r="E6569" t="s">
        <v>18875</v>
      </c>
      <c r="F6569">
        <v>6.1</v>
      </c>
      <c r="G6569">
        <v>64000</v>
      </c>
      <c r="H6569" t="s">
        <v>18876</v>
      </c>
      <c r="I6569" t="s">
        <v>18877</v>
      </c>
      <c r="J6569" t="s">
        <v>18637</v>
      </c>
      <c r="K6569" t="s">
        <v>30</v>
      </c>
      <c r="L6569">
        <v>4000000</v>
      </c>
      <c r="M6569">
        <v>2595622</v>
      </c>
      <c r="N6569" t="s">
        <v>17835</v>
      </c>
      <c r="O6569">
        <v>97</v>
      </c>
      <c r="P6569" t="str">
        <f>IF(Table1[[#This Row],[score]]&gt;=8.5,"High",IF(Table1[[#This Row],[score]]&gt;=7,"Medium","Low"))</f>
        <v>Low</v>
      </c>
      <c r="Q6569" s="5">
        <f>Table1[[#This Row],[gross]]-Table1[[#This Row],[budget]]</f>
        <v>-1404378</v>
      </c>
      <c r="R6569" s="5" t="str">
        <f>IF(Table1[[#This Row],[Profit]]&gt;0,"Profit","Loss")</f>
        <v>Loss</v>
      </c>
      <c r="S6569" s="6" t="str">
        <f>FLOOR(Table1[[#This Row],[year]]-1900,10)+1900 &amp; "-" &amp; FLOOR(Table1[[#This Row],[year]]-1890,10)+1900</f>
        <v>2010-2020</v>
      </c>
      <c r="T6569" s="14" t="s">
        <v>21860</v>
      </c>
      <c r="AB6569" s="14"/>
    </row>
    <row r="6570" spans="1:28" hidden="1" x14ac:dyDescent="0.3">
      <c r="A6570" t="s">
        <v>19007</v>
      </c>
      <c r="B6570" t="s">
        <v>16</v>
      </c>
      <c r="C6570" t="s">
        <v>34</v>
      </c>
      <c r="D6570">
        <v>2014</v>
      </c>
      <c r="E6570" t="s">
        <v>9241</v>
      </c>
      <c r="F6570">
        <v>6.4</v>
      </c>
      <c r="G6570">
        <v>46000</v>
      </c>
      <c r="H6570" t="s">
        <v>16576</v>
      </c>
      <c r="I6570" t="s">
        <v>16576</v>
      </c>
      <c r="J6570" t="s">
        <v>10743</v>
      </c>
      <c r="K6570" t="s">
        <v>248</v>
      </c>
      <c r="L6570">
        <v>12000000</v>
      </c>
      <c r="M6570">
        <v>2510007</v>
      </c>
      <c r="N6570" t="s">
        <v>16578</v>
      </c>
      <c r="O6570">
        <v>103</v>
      </c>
      <c r="P6570" t="str">
        <f>IF(Table1[[#This Row],[score]]&gt;=8.5,"High",IF(Table1[[#This Row],[score]]&gt;=7,"Medium","Low"))</f>
        <v>Low</v>
      </c>
      <c r="Q6570" s="5">
        <f>Table1[[#This Row],[gross]]-Table1[[#This Row],[budget]]</f>
        <v>-9489993</v>
      </c>
      <c r="R6570" s="5" t="str">
        <f>IF(Table1[[#This Row],[Profit]]&gt;0,"Profit","Loss")</f>
        <v>Loss</v>
      </c>
      <c r="S6570" s="6" t="str">
        <f>FLOOR(Table1[[#This Row],[year]]-1900,10)+1900 &amp; "-" &amp; FLOOR(Table1[[#This Row],[year]]-1890,10)+1900</f>
        <v>2010-2020</v>
      </c>
      <c r="T6570" s="14" t="s">
        <v>21835</v>
      </c>
      <c r="AB6570" s="14"/>
    </row>
    <row r="6571" spans="1:28" hidden="1" x14ac:dyDescent="0.3">
      <c r="A6571" t="s">
        <v>18946</v>
      </c>
      <c r="B6571" t="s">
        <v>16</v>
      </c>
      <c r="C6571" t="s">
        <v>17</v>
      </c>
      <c r="D6571">
        <v>2014</v>
      </c>
      <c r="E6571" t="s">
        <v>18849</v>
      </c>
      <c r="F6571">
        <v>6.4</v>
      </c>
      <c r="G6571">
        <v>36000</v>
      </c>
      <c r="H6571" t="s">
        <v>17297</v>
      </c>
      <c r="I6571" t="s">
        <v>18947</v>
      </c>
      <c r="J6571" t="s">
        <v>9683</v>
      </c>
      <c r="K6571" t="s">
        <v>30</v>
      </c>
      <c r="L6571">
        <v>7000000</v>
      </c>
      <c r="M6571">
        <v>2433850</v>
      </c>
      <c r="N6571" t="s">
        <v>18948</v>
      </c>
      <c r="O6571">
        <v>102</v>
      </c>
      <c r="P6571" t="str">
        <f>IF(Table1[[#This Row],[score]]&gt;=8.5,"High",IF(Table1[[#This Row],[score]]&gt;=7,"Medium","Low"))</f>
        <v>Low</v>
      </c>
      <c r="Q6571" s="5">
        <f>Table1[[#This Row],[gross]]-Table1[[#This Row],[budget]]</f>
        <v>-4566150</v>
      </c>
      <c r="R6571" s="5" t="str">
        <f>IF(Table1[[#This Row],[Profit]]&gt;0,"Profit","Loss")</f>
        <v>Loss</v>
      </c>
      <c r="S6571" s="6" t="str">
        <f>FLOOR(Table1[[#This Row],[year]]-1900,10)+1900 &amp; "-" &amp; FLOOR(Table1[[#This Row],[year]]-1890,10)+1900</f>
        <v>2010-2020</v>
      </c>
      <c r="T6571" s="14" t="s">
        <v>21835</v>
      </c>
      <c r="AB6571" s="14"/>
    </row>
    <row r="6572" spans="1:28" hidden="1" x14ac:dyDescent="0.3">
      <c r="A6572" t="s">
        <v>19113</v>
      </c>
      <c r="B6572" t="s">
        <v>16</v>
      </c>
      <c r="C6572" t="s">
        <v>41</v>
      </c>
      <c r="D6572">
        <v>2014</v>
      </c>
      <c r="E6572" t="s">
        <v>18566</v>
      </c>
      <c r="F6572">
        <v>6.4</v>
      </c>
      <c r="G6572">
        <v>43000</v>
      </c>
      <c r="H6572" t="s">
        <v>17405</v>
      </c>
      <c r="I6572" t="s">
        <v>19114</v>
      </c>
      <c r="J6572" t="s">
        <v>13859</v>
      </c>
      <c r="K6572" t="s">
        <v>30</v>
      </c>
      <c r="L6572">
        <v>5000000</v>
      </c>
      <c r="M6572">
        <v>2379154</v>
      </c>
      <c r="N6572" t="s">
        <v>15331</v>
      </c>
      <c r="O6572">
        <v>99</v>
      </c>
      <c r="P6572" t="str">
        <f>IF(Table1[[#This Row],[score]]&gt;=8.5,"High",IF(Table1[[#This Row],[score]]&gt;=7,"Medium","Low"))</f>
        <v>Low</v>
      </c>
      <c r="Q6572" s="5">
        <f>Table1[[#This Row],[gross]]-Table1[[#This Row],[budget]]</f>
        <v>-2620846</v>
      </c>
      <c r="R6572" s="5" t="str">
        <f>IF(Table1[[#This Row],[Profit]]&gt;0,"Profit","Loss")</f>
        <v>Loss</v>
      </c>
      <c r="S6572" s="6" t="str">
        <f>FLOOR(Table1[[#This Row],[year]]-1900,10)+1900 &amp; "-" &amp; FLOOR(Table1[[#This Row],[year]]-1890,10)+1900</f>
        <v>2010-2020</v>
      </c>
      <c r="T6572" s="14" t="s">
        <v>21835</v>
      </c>
      <c r="AB6572" s="14"/>
    </row>
    <row r="6573" spans="1:28" hidden="1" x14ac:dyDescent="0.3">
      <c r="A6573" t="s">
        <v>18793</v>
      </c>
      <c r="B6573" t="s">
        <v>16</v>
      </c>
      <c r="C6573" t="s">
        <v>52</v>
      </c>
      <c r="D6573">
        <v>2014</v>
      </c>
      <c r="E6573" t="s">
        <v>18794</v>
      </c>
      <c r="F6573">
        <v>6.7</v>
      </c>
      <c r="G6573">
        <v>47000</v>
      </c>
      <c r="H6573" t="s">
        <v>18795</v>
      </c>
      <c r="I6573" t="s">
        <v>18796</v>
      </c>
      <c r="J6573" t="s">
        <v>18797</v>
      </c>
      <c r="K6573" t="s">
        <v>7385</v>
      </c>
      <c r="L6573">
        <f>20500000</f>
        <v>20500000</v>
      </c>
      <c r="M6573">
        <v>2193474</v>
      </c>
      <c r="N6573" t="s">
        <v>18798</v>
      </c>
      <c r="O6573">
        <v>99</v>
      </c>
      <c r="P6573" t="str">
        <f>IF(Table1[[#This Row],[score]]&gt;=8.5,"High",IF(Table1[[#This Row],[score]]&gt;=7,"Medium","Low"))</f>
        <v>Low</v>
      </c>
      <c r="Q6573" s="5">
        <f>Table1[[#This Row],[gross]]-Table1[[#This Row],[budget]]</f>
        <v>-18306526</v>
      </c>
      <c r="R6573" s="5" t="str">
        <f>IF(Table1[[#This Row],[Profit]]&gt;0,"Profit","Loss")</f>
        <v>Loss</v>
      </c>
      <c r="S6573" s="6" t="str">
        <f>FLOOR(Table1[[#This Row],[year]]-1900,10)+1900 &amp; "-" &amp; FLOOR(Table1[[#This Row],[year]]-1890,10)+1900</f>
        <v>2010-2020</v>
      </c>
      <c r="T6573" s="14" t="s">
        <v>21835</v>
      </c>
      <c r="AB6573" s="14"/>
    </row>
    <row r="6574" spans="1:28" hidden="1" x14ac:dyDescent="0.3">
      <c r="A6574" t="s">
        <v>19057</v>
      </c>
      <c r="B6574" t="s">
        <v>16</v>
      </c>
      <c r="C6574" t="s">
        <v>41</v>
      </c>
      <c r="D6574">
        <v>2014</v>
      </c>
      <c r="E6574" t="s">
        <v>19058</v>
      </c>
      <c r="F6574">
        <v>7</v>
      </c>
      <c r="G6574">
        <v>76000</v>
      </c>
      <c r="H6574" t="s">
        <v>19059</v>
      </c>
      <c r="I6574" t="s">
        <v>16112</v>
      </c>
      <c r="J6574" t="s">
        <v>16572</v>
      </c>
      <c r="K6574" t="s">
        <v>22</v>
      </c>
      <c r="L6574">
        <f>20500000</f>
        <v>20500000</v>
      </c>
      <c r="M6574">
        <v>1897363</v>
      </c>
      <c r="N6574" t="s">
        <v>19060</v>
      </c>
      <c r="O6574">
        <v>95</v>
      </c>
      <c r="P6574" t="str">
        <f>IF(Table1[[#This Row],[score]]&gt;=8.5,"High",IF(Table1[[#This Row],[score]]&gt;=7,"Medium","Low"))</f>
        <v>Medium</v>
      </c>
      <c r="Q6574" s="5">
        <f>Table1[[#This Row],[gross]]-Table1[[#This Row],[budget]]</f>
        <v>-18602637</v>
      </c>
      <c r="R6574" s="5" t="str">
        <f>IF(Table1[[#This Row],[Profit]]&gt;0,"Profit","Loss")</f>
        <v>Loss</v>
      </c>
      <c r="S6574" s="6" t="str">
        <f>FLOOR(Table1[[#This Row],[year]]-1900,10)+1900 &amp; "-" &amp; FLOOR(Table1[[#This Row],[year]]-1890,10)+1900</f>
        <v>2010-2020</v>
      </c>
      <c r="T6574" s="14" t="s">
        <v>21835</v>
      </c>
      <c r="AB6574" s="14"/>
    </row>
    <row r="6575" spans="1:28" hidden="1" x14ac:dyDescent="0.3">
      <c r="A6575" t="s">
        <v>18666</v>
      </c>
      <c r="B6575" t="s">
        <v>16</v>
      </c>
      <c r="C6575" t="s">
        <v>41</v>
      </c>
      <c r="D6575">
        <v>2014</v>
      </c>
      <c r="E6575" t="s">
        <v>18596</v>
      </c>
      <c r="F6575">
        <v>5.3</v>
      </c>
      <c r="G6575">
        <v>48000</v>
      </c>
      <c r="H6575" t="s">
        <v>7888</v>
      </c>
      <c r="I6575" t="s">
        <v>7888</v>
      </c>
      <c r="J6575" t="s">
        <v>14419</v>
      </c>
      <c r="K6575" t="s">
        <v>195</v>
      </c>
      <c r="L6575">
        <v>3000000</v>
      </c>
      <c r="M6575">
        <v>1882074</v>
      </c>
      <c r="N6575" t="s">
        <v>18667</v>
      </c>
      <c r="O6575">
        <v>102</v>
      </c>
      <c r="P6575" t="str">
        <f>IF(Table1[[#This Row],[score]]&gt;=8.5,"High",IF(Table1[[#This Row],[score]]&gt;=7,"Medium","Low"))</f>
        <v>Low</v>
      </c>
      <c r="Q6575" s="5">
        <f>Table1[[#This Row],[gross]]-Table1[[#This Row],[budget]]</f>
        <v>-1117926</v>
      </c>
      <c r="R6575" s="5" t="str">
        <f>IF(Table1[[#This Row],[Profit]]&gt;0,"Profit","Loss")</f>
        <v>Loss</v>
      </c>
      <c r="S6575" s="6" t="str">
        <f>FLOOR(Table1[[#This Row],[year]]-1900,10)+1900 &amp; "-" &amp; FLOOR(Table1[[#This Row],[year]]-1890,10)+1900</f>
        <v>2010-2020</v>
      </c>
      <c r="T6575" s="14" t="s">
        <v>21835</v>
      </c>
      <c r="AB6575" s="14"/>
    </row>
    <row r="6576" spans="1:28" hidden="1" x14ac:dyDescent="0.3">
      <c r="A6576" t="s">
        <v>19100</v>
      </c>
      <c r="B6576" t="s">
        <v>16</v>
      </c>
      <c r="C6576" t="s">
        <v>17</v>
      </c>
      <c r="D6576">
        <v>2014</v>
      </c>
      <c r="E6576" t="s">
        <v>19101</v>
      </c>
      <c r="F6576">
        <v>7.1</v>
      </c>
      <c r="G6576">
        <v>32000</v>
      </c>
      <c r="H6576" t="s">
        <v>19102</v>
      </c>
      <c r="I6576" t="s">
        <v>19102</v>
      </c>
      <c r="J6576" t="s">
        <v>17530</v>
      </c>
      <c r="K6576" t="s">
        <v>30</v>
      </c>
      <c r="L6576">
        <v>8000000</v>
      </c>
      <c r="M6576">
        <v>1828232</v>
      </c>
      <c r="N6576" t="s">
        <v>19103</v>
      </c>
      <c r="O6576">
        <v>112</v>
      </c>
      <c r="P6576" t="str">
        <f>IF(Table1[[#This Row],[score]]&gt;=8.5,"High",IF(Table1[[#This Row],[score]]&gt;=7,"Medium","Low"))</f>
        <v>Medium</v>
      </c>
      <c r="Q6576" s="5">
        <f>Table1[[#This Row],[gross]]-Table1[[#This Row],[budget]]</f>
        <v>-6171768</v>
      </c>
      <c r="R6576" s="5" t="str">
        <f>IF(Table1[[#This Row],[Profit]]&gt;0,"Profit","Loss")</f>
        <v>Loss</v>
      </c>
      <c r="S6576" s="6" t="str">
        <f>FLOOR(Table1[[#This Row],[year]]-1900,10)+1900 &amp; "-" &amp; FLOOR(Table1[[#This Row],[year]]-1890,10)+1900</f>
        <v>2010-2020</v>
      </c>
      <c r="T6576" s="14" t="s">
        <v>21835</v>
      </c>
      <c r="AB6576" s="14"/>
    </row>
    <row r="6577" spans="1:28" hidden="1" x14ac:dyDescent="0.3">
      <c r="A6577" t="s">
        <v>18851</v>
      </c>
      <c r="B6577" t="s">
        <v>16</v>
      </c>
      <c r="C6577" t="s">
        <v>41</v>
      </c>
      <c r="D6577">
        <v>2014</v>
      </c>
      <c r="E6577" t="s">
        <v>18612</v>
      </c>
      <c r="F6577">
        <v>6.7</v>
      </c>
      <c r="G6577">
        <v>31000</v>
      </c>
      <c r="H6577" t="s">
        <v>14127</v>
      </c>
      <c r="I6577" t="s">
        <v>18852</v>
      </c>
      <c r="J6577" t="s">
        <v>18853</v>
      </c>
      <c r="K6577" t="s">
        <v>30</v>
      </c>
      <c r="L6577">
        <v>16000000</v>
      </c>
      <c r="M6577">
        <v>1705908</v>
      </c>
      <c r="N6577" t="s">
        <v>44</v>
      </c>
      <c r="O6577">
        <v>119</v>
      </c>
      <c r="P6577" t="str">
        <f>IF(Table1[[#This Row],[score]]&gt;=8.5,"High",IF(Table1[[#This Row],[score]]&gt;=7,"Medium","Low"))</f>
        <v>Low</v>
      </c>
      <c r="Q6577" s="5">
        <f>Table1[[#This Row],[gross]]-Table1[[#This Row],[budget]]</f>
        <v>-14294092</v>
      </c>
      <c r="R6577" s="5" t="str">
        <f>IF(Table1[[#This Row],[Profit]]&gt;0,"Profit","Loss")</f>
        <v>Loss</v>
      </c>
      <c r="S6577" s="6" t="str">
        <f>FLOOR(Table1[[#This Row],[year]]-1900,10)+1900 &amp; "-" &amp; FLOOR(Table1[[#This Row],[year]]-1890,10)+1900</f>
        <v>2010-2020</v>
      </c>
      <c r="T6577" s="14" t="s">
        <v>21835</v>
      </c>
      <c r="AB6577" s="14"/>
    </row>
    <row r="6578" spans="1:28" hidden="1" x14ac:dyDescent="0.3">
      <c r="A6578" t="s">
        <v>18978</v>
      </c>
      <c r="B6578" t="s">
        <v>16</v>
      </c>
      <c r="C6578" t="s">
        <v>34</v>
      </c>
      <c r="D6578">
        <v>2014</v>
      </c>
      <c r="E6578" t="s">
        <v>18882</v>
      </c>
      <c r="F6578">
        <v>6.7</v>
      </c>
      <c r="G6578">
        <v>37000</v>
      </c>
      <c r="H6578" t="s">
        <v>18979</v>
      </c>
      <c r="I6578" t="s">
        <v>13149</v>
      </c>
      <c r="J6578" t="s">
        <v>14735</v>
      </c>
      <c r="K6578" t="s">
        <v>3770</v>
      </c>
      <c r="L6578">
        <f>20500000</f>
        <v>20500000</v>
      </c>
      <c r="M6578">
        <v>1363964</v>
      </c>
      <c r="N6578" t="s">
        <v>10311</v>
      </c>
      <c r="O6578">
        <v>92</v>
      </c>
      <c r="P6578" t="str">
        <f>IF(Table1[[#This Row],[score]]&gt;=8.5,"High",IF(Table1[[#This Row],[score]]&gt;=7,"Medium","Low"))</f>
        <v>Low</v>
      </c>
      <c r="Q6578" s="5">
        <f>Table1[[#This Row],[gross]]-Table1[[#This Row],[budget]]</f>
        <v>-19136036</v>
      </c>
      <c r="R6578" s="5" t="str">
        <f>IF(Table1[[#This Row],[Profit]]&gt;0,"Profit","Loss")</f>
        <v>Loss</v>
      </c>
      <c r="S6578" s="6" t="str">
        <f>FLOOR(Table1[[#This Row],[year]]-1900,10)+1900 &amp; "-" &amp; FLOOR(Table1[[#This Row],[year]]-1890,10)+1900</f>
        <v>2010-2020</v>
      </c>
      <c r="T6578" s="14" t="s">
        <v>21835</v>
      </c>
      <c r="AB6578" s="14"/>
    </row>
    <row r="6579" spans="1:28" hidden="1" x14ac:dyDescent="0.3">
      <c r="A6579" t="s">
        <v>19109</v>
      </c>
      <c r="B6579" t="s">
        <v>1974</v>
      </c>
      <c r="C6579" t="s">
        <v>41</v>
      </c>
      <c r="D6579">
        <v>2014</v>
      </c>
      <c r="E6579" t="s">
        <v>19110</v>
      </c>
      <c r="F6579">
        <v>5.7</v>
      </c>
      <c r="G6579">
        <v>2800</v>
      </c>
      <c r="H6579" t="s">
        <v>19111</v>
      </c>
      <c r="I6579" t="s">
        <v>19111</v>
      </c>
      <c r="J6579" t="s">
        <v>7553</v>
      </c>
      <c r="K6579" t="s">
        <v>30</v>
      </c>
      <c r="L6579">
        <f>20500000</f>
        <v>20500000</v>
      </c>
      <c r="M6579">
        <v>1012804</v>
      </c>
      <c r="N6579" t="s">
        <v>19112</v>
      </c>
      <c r="O6579">
        <v>103</v>
      </c>
      <c r="P6579" t="str">
        <f>IF(Table1[[#This Row],[score]]&gt;=8.5,"High",IF(Table1[[#This Row],[score]]&gt;=7,"Medium","Low"))</f>
        <v>Low</v>
      </c>
      <c r="Q6579" s="5">
        <f>Table1[[#This Row],[gross]]-Table1[[#This Row],[budget]]</f>
        <v>-19487196</v>
      </c>
      <c r="R6579" s="5" t="str">
        <f>IF(Table1[[#This Row],[Profit]]&gt;0,"Profit","Loss")</f>
        <v>Loss</v>
      </c>
      <c r="S6579" s="6" t="str">
        <f>FLOOR(Table1[[#This Row],[year]]-1900,10)+1900 &amp; "-" &amp; FLOOR(Table1[[#This Row],[year]]-1890,10)+1900</f>
        <v>2010-2020</v>
      </c>
      <c r="T6579" s="14" t="s">
        <v>21856</v>
      </c>
      <c r="AB6579" s="14"/>
    </row>
    <row r="6580" spans="1:28" hidden="1" x14ac:dyDescent="0.3">
      <c r="A6580" t="s">
        <v>19052</v>
      </c>
      <c r="B6580" t="s">
        <v>1974</v>
      </c>
      <c r="C6580" t="s">
        <v>63</v>
      </c>
      <c r="D6580">
        <v>2014</v>
      </c>
      <c r="E6580" t="s">
        <v>18893</v>
      </c>
      <c r="F6580">
        <v>6</v>
      </c>
      <c r="G6580">
        <v>4900</v>
      </c>
      <c r="H6580" t="s">
        <v>19053</v>
      </c>
      <c r="I6580" t="s">
        <v>8421</v>
      </c>
      <c r="J6580" t="s">
        <v>14612</v>
      </c>
      <c r="K6580" t="s">
        <v>22</v>
      </c>
      <c r="L6580">
        <f>20500000</f>
        <v>20500000</v>
      </c>
      <c r="M6580">
        <v>721143</v>
      </c>
      <c r="N6580" t="s">
        <v>19054</v>
      </c>
      <c r="O6580">
        <v>104</v>
      </c>
      <c r="P6580" t="str">
        <f>IF(Table1[[#This Row],[score]]&gt;=8.5,"High",IF(Table1[[#This Row],[score]]&gt;=7,"Medium","Low"))</f>
        <v>Low</v>
      </c>
      <c r="Q6580" s="5">
        <f>Table1[[#This Row],[gross]]-Table1[[#This Row],[budget]]</f>
        <v>-19778857</v>
      </c>
      <c r="R6580" s="5" t="str">
        <f>IF(Table1[[#This Row],[Profit]]&gt;0,"Profit","Loss")</f>
        <v>Loss</v>
      </c>
      <c r="S6580" s="6" t="str">
        <f>FLOOR(Table1[[#This Row],[year]]-1900,10)+1900 &amp; "-" &amp; FLOOR(Table1[[#This Row],[year]]-1890,10)+1900</f>
        <v>2010-2020</v>
      </c>
      <c r="T6580" s="14" t="s">
        <v>21844</v>
      </c>
      <c r="AB6580" s="14"/>
    </row>
    <row r="6581" spans="1:28" hidden="1" x14ac:dyDescent="0.3">
      <c r="A6581" t="s">
        <v>18956</v>
      </c>
      <c r="B6581" t="s">
        <v>16</v>
      </c>
      <c r="C6581" t="s">
        <v>34</v>
      </c>
      <c r="D6581">
        <v>2014</v>
      </c>
      <c r="E6581" t="s">
        <v>18957</v>
      </c>
      <c r="F6581">
        <v>6.4</v>
      </c>
      <c r="G6581">
        <v>27000</v>
      </c>
      <c r="H6581" t="s">
        <v>18958</v>
      </c>
      <c r="I6581" t="s">
        <v>18958</v>
      </c>
      <c r="J6581" t="s">
        <v>8921</v>
      </c>
      <c r="K6581" t="s">
        <v>248</v>
      </c>
      <c r="L6581">
        <f>20500000</f>
        <v>20500000</v>
      </c>
      <c r="M6581">
        <v>660241</v>
      </c>
      <c r="N6581" t="s">
        <v>17077</v>
      </c>
      <c r="O6581">
        <v>108</v>
      </c>
      <c r="P6581" t="str">
        <f>IF(Table1[[#This Row],[score]]&gt;=8.5,"High",IF(Table1[[#This Row],[score]]&gt;=7,"Medium","Low"))</f>
        <v>Low</v>
      </c>
      <c r="Q6581" s="5">
        <f>Table1[[#This Row],[gross]]-Table1[[#This Row],[budget]]</f>
        <v>-19839759</v>
      </c>
      <c r="R6581" s="5" t="str">
        <f>IF(Table1[[#This Row],[Profit]]&gt;0,"Profit","Loss")</f>
        <v>Loss</v>
      </c>
      <c r="S6581" s="6" t="str">
        <f>FLOOR(Table1[[#This Row],[year]]-1900,10)+1900 &amp; "-" &amp; FLOOR(Table1[[#This Row],[year]]-1890,10)+1900</f>
        <v>2010-2020</v>
      </c>
      <c r="T6581" s="14" t="s">
        <v>21835</v>
      </c>
      <c r="AB6581" s="14"/>
    </row>
    <row r="6582" spans="1:28" hidden="1" x14ac:dyDescent="0.3">
      <c r="A6582" t="s">
        <v>19016</v>
      </c>
      <c r="B6582" t="s">
        <v>16</v>
      </c>
      <c r="C6582" t="s">
        <v>17</v>
      </c>
      <c r="D6582">
        <v>2014</v>
      </c>
      <c r="E6582" t="s">
        <v>18838</v>
      </c>
      <c r="F6582">
        <v>5.7</v>
      </c>
      <c r="G6582">
        <v>17000</v>
      </c>
      <c r="H6582" t="s">
        <v>12035</v>
      </c>
      <c r="I6582" t="s">
        <v>12035</v>
      </c>
      <c r="J6582" t="s">
        <v>19017</v>
      </c>
      <c r="K6582" t="s">
        <v>30</v>
      </c>
      <c r="L6582">
        <v>2000000</v>
      </c>
      <c r="M6582">
        <v>615500</v>
      </c>
      <c r="N6582" t="s">
        <v>14825</v>
      </c>
      <c r="O6582">
        <v>95</v>
      </c>
      <c r="P6582" t="str">
        <f>IF(Table1[[#This Row],[score]]&gt;=8.5,"High",IF(Table1[[#This Row],[score]]&gt;=7,"Medium","Low"))</f>
        <v>Low</v>
      </c>
      <c r="Q6582" s="5">
        <f>Table1[[#This Row],[gross]]-Table1[[#This Row],[budget]]</f>
        <v>-1384500</v>
      </c>
      <c r="R6582" s="5" t="str">
        <f>IF(Table1[[#This Row],[Profit]]&gt;0,"Profit","Loss")</f>
        <v>Loss</v>
      </c>
      <c r="S6582" s="6" t="str">
        <f>FLOOR(Table1[[#This Row],[year]]-1900,10)+1900 &amp; "-" &amp; FLOOR(Table1[[#This Row],[year]]-1890,10)+1900</f>
        <v>2010-2020</v>
      </c>
      <c r="T6582" s="14" t="s">
        <v>21835</v>
      </c>
      <c r="AB6582" s="14"/>
    </row>
    <row r="6583" spans="1:28" hidden="1" x14ac:dyDescent="0.3">
      <c r="A6583" t="s">
        <v>18928</v>
      </c>
      <c r="B6583" t="s">
        <v>16</v>
      </c>
      <c r="C6583" t="s">
        <v>41</v>
      </c>
      <c r="D6583">
        <v>2014</v>
      </c>
      <c r="E6583" t="s">
        <v>18716</v>
      </c>
      <c r="F6583">
        <v>7.1</v>
      </c>
      <c r="G6583">
        <v>37000</v>
      </c>
      <c r="H6583" t="s">
        <v>18929</v>
      </c>
      <c r="I6583" t="s">
        <v>18930</v>
      </c>
      <c r="J6583" t="s">
        <v>16836</v>
      </c>
      <c r="K6583" t="s">
        <v>30</v>
      </c>
      <c r="L6583">
        <v>100000</v>
      </c>
      <c r="M6583">
        <v>596933</v>
      </c>
      <c r="N6583" t="s">
        <v>18931</v>
      </c>
      <c r="O6583">
        <v>91</v>
      </c>
      <c r="P6583" t="str">
        <f>IF(Table1[[#This Row],[score]]&gt;=8.5,"High",IF(Table1[[#This Row],[score]]&gt;=7,"Medium","Low"))</f>
        <v>Medium</v>
      </c>
      <c r="Q6583" s="5">
        <f>Table1[[#This Row],[gross]]-Table1[[#This Row],[budget]]</f>
        <v>496933</v>
      </c>
      <c r="R6583" s="5" t="str">
        <f>IF(Table1[[#This Row],[Profit]]&gt;0,"Profit","Loss")</f>
        <v>Profit</v>
      </c>
      <c r="S6583" s="6" t="str">
        <f>FLOOR(Table1[[#This Row],[year]]-1900,10)+1900 &amp; "-" &amp; FLOOR(Table1[[#This Row],[year]]-1890,10)+1900</f>
        <v>2010-2020</v>
      </c>
      <c r="T6583" s="14" t="s">
        <v>21835</v>
      </c>
      <c r="AB6583" s="14"/>
    </row>
    <row r="6584" spans="1:28" hidden="1" x14ac:dyDescent="0.3">
      <c r="A6584" t="s">
        <v>18952</v>
      </c>
      <c r="B6584" t="s">
        <v>16</v>
      </c>
      <c r="C6584" t="s">
        <v>41</v>
      </c>
      <c r="D6584">
        <v>2014</v>
      </c>
      <c r="E6584" t="s">
        <v>18594</v>
      </c>
      <c r="F6584">
        <v>6.4</v>
      </c>
      <c r="G6584">
        <v>67000</v>
      </c>
      <c r="H6584" t="s">
        <v>18953</v>
      </c>
      <c r="I6584" t="s">
        <v>18954</v>
      </c>
      <c r="J6584" t="s">
        <v>18298</v>
      </c>
      <c r="K6584" t="s">
        <v>30</v>
      </c>
      <c r="L6584">
        <f>20500000</f>
        <v>20500000</v>
      </c>
      <c r="M6584">
        <v>492332</v>
      </c>
      <c r="N6584" t="s">
        <v>18955</v>
      </c>
      <c r="O6584">
        <v>86</v>
      </c>
      <c r="P6584" t="str">
        <f>IF(Table1[[#This Row],[score]]&gt;=8.5,"High",IF(Table1[[#This Row],[score]]&gt;=7,"Medium","Low"))</f>
        <v>Low</v>
      </c>
      <c r="Q6584" s="5">
        <f>Table1[[#This Row],[gross]]-Table1[[#This Row],[budget]]</f>
        <v>-20007668</v>
      </c>
      <c r="R6584" s="5" t="str">
        <f>IF(Table1[[#This Row],[Profit]]&gt;0,"Profit","Loss")</f>
        <v>Loss</v>
      </c>
      <c r="S6584" s="6" t="str">
        <f>FLOOR(Table1[[#This Row],[year]]-1900,10)+1900 &amp; "-" &amp; FLOOR(Table1[[#This Row],[year]]-1890,10)+1900</f>
        <v>2010-2020</v>
      </c>
      <c r="T6584" s="14" t="s">
        <v>21835</v>
      </c>
      <c r="AB6584" s="14"/>
    </row>
    <row r="6585" spans="1:28" hidden="1" x14ac:dyDescent="0.3">
      <c r="A6585" t="s">
        <v>18786</v>
      </c>
      <c r="B6585" t="s">
        <v>16</v>
      </c>
      <c r="C6585" t="s">
        <v>34</v>
      </c>
      <c r="D6585">
        <v>2014</v>
      </c>
      <c r="E6585" t="s">
        <v>18787</v>
      </c>
      <c r="F6585">
        <v>5.7</v>
      </c>
      <c r="G6585">
        <v>24000</v>
      </c>
      <c r="H6585" t="s">
        <v>18788</v>
      </c>
      <c r="I6585" t="s">
        <v>13351</v>
      </c>
      <c r="J6585" t="s">
        <v>7606</v>
      </c>
      <c r="K6585" t="s">
        <v>30</v>
      </c>
      <c r="L6585">
        <f>20500000</f>
        <v>20500000</v>
      </c>
      <c r="M6585">
        <v>485544</v>
      </c>
      <c r="N6585" t="s">
        <v>18789</v>
      </c>
      <c r="O6585">
        <v>88</v>
      </c>
      <c r="P6585" t="str">
        <f>IF(Table1[[#This Row],[score]]&gt;=8.5,"High",IF(Table1[[#This Row],[score]]&gt;=7,"Medium","Low"))</f>
        <v>Low</v>
      </c>
      <c r="Q6585" s="5">
        <f>Table1[[#This Row],[gross]]-Table1[[#This Row],[budget]]</f>
        <v>-20014456</v>
      </c>
      <c r="R6585" s="5" t="str">
        <f>IF(Table1[[#This Row],[Profit]]&gt;0,"Profit","Loss")</f>
        <v>Loss</v>
      </c>
      <c r="S6585" s="6" t="str">
        <f>FLOOR(Table1[[#This Row],[year]]-1900,10)+1900 &amp; "-" &amp; FLOOR(Table1[[#This Row],[year]]-1890,10)+1900</f>
        <v>2010-2020</v>
      </c>
      <c r="T6585" s="14" t="s">
        <v>21835</v>
      </c>
      <c r="AB6585" s="14"/>
    </row>
    <row r="6586" spans="1:28" hidden="1" x14ac:dyDescent="0.3">
      <c r="A6586" t="s">
        <v>18810</v>
      </c>
      <c r="B6586" t="s">
        <v>16</v>
      </c>
      <c r="C6586" t="s">
        <v>17</v>
      </c>
      <c r="D6586">
        <v>2014</v>
      </c>
      <c r="E6586" t="s">
        <v>18811</v>
      </c>
      <c r="F6586">
        <v>7.4</v>
      </c>
      <c r="G6586">
        <v>119000</v>
      </c>
      <c r="H6586" t="s">
        <v>17275</v>
      </c>
      <c r="I6586" t="s">
        <v>17275</v>
      </c>
      <c r="J6586" t="s">
        <v>12811</v>
      </c>
      <c r="K6586" t="s">
        <v>30</v>
      </c>
      <c r="L6586">
        <v>1000000</v>
      </c>
      <c r="M6586">
        <v>481234</v>
      </c>
      <c r="N6586" t="s">
        <v>18812</v>
      </c>
      <c r="O6586">
        <v>106</v>
      </c>
      <c r="P6586" t="str">
        <f>IF(Table1[[#This Row],[score]]&gt;=8.5,"High",IF(Table1[[#This Row],[score]]&gt;=7,"Medium","Low"))</f>
        <v>Medium</v>
      </c>
      <c r="Q6586" s="5">
        <f>Table1[[#This Row],[gross]]-Table1[[#This Row],[budget]]</f>
        <v>-518766</v>
      </c>
      <c r="R6586" s="5" t="str">
        <f>IF(Table1[[#This Row],[Profit]]&gt;0,"Profit","Loss")</f>
        <v>Loss</v>
      </c>
      <c r="S6586" s="6" t="str">
        <f>FLOOR(Table1[[#This Row],[year]]-1900,10)+1900 &amp; "-" &amp; FLOOR(Table1[[#This Row],[year]]-1890,10)+1900</f>
        <v>2010-2020</v>
      </c>
      <c r="T6586" s="14" t="s">
        <v>21858</v>
      </c>
      <c r="AB6586" s="14"/>
    </row>
    <row r="6587" spans="1:28" hidden="1" x14ac:dyDescent="0.3">
      <c r="A6587" t="s">
        <v>19076</v>
      </c>
      <c r="B6587" t="s">
        <v>16</v>
      </c>
      <c r="C6587" t="s">
        <v>17</v>
      </c>
      <c r="D6587">
        <v>2014</v>
      </c>
      <c r="E6587" t="s">
        <v>19077</v>
      </c>
      <c r="F6587">
        <v>6.4</v>
      </c>
      <c r="G6587">
        <v>27000</v>
      </c>
      <c r="H6587" t="s">
        <v>7172</v>
      </c>
      <c r="I6587" t="s">
        <v>7172</v>
      </c>
      <c r="J6587" t="s">
        <v>18588</v>
      </c>
      <c r="K6587" t="s">
        <v>448</v>
      </c>
      <c r="L6587">
        <f>20500000</f>
        <v>20500000</v>
      </c>
      <c r="M6587">
        <v>469701</v>
      </c>
      <c r="N6587" t="s">
        <v>7174</v>
      </c>
      <c r="O6587">
        <v>91</v>
      </c>
      <c r="P6587" t="str">
        <f>IF(Table1[[#This Row],[score]]&gt;=8.5,"High",IF(Table1[[#This Row],[score]]&gt;=7,"Medium","Low"))</f>
        <v>Low</v>
      </c>
      <c r="Q6587" s="5">
        <f>Table1[[#This Row],[gross]]-Table1[[#This Row],[budget]]</f>
        <v>-20030299</v>
      </c>
      <c r="R6587" s="5" t="str">
        <f>IF(Table1[[#This Row],[Profit]]&gt;0,"Profit","Loss")</f>
        <v>Loss</v>
      </c>
      <c r="S6587" s="6" t="str">
        <f>FLOOR(Table1[[#This Row],[year]]-1900,10)+1900 &amp; "-" &amp; FLOOR(Table1[[#This Row],[year]]-1890,10)+1900</f>
        <v>2010-2020</v>
      </c>
      <c r="T6587" s="14" t="s">
        <v>21835</v>
      </c>
      <c r="AB6587" s="14"/>
    </row>
    <row r="6588" spans="1:28" hidden="1" x14ac:dyDescent="0.3">
      <c r="A6588" t="s">
        <v>18738</v>
      </c>
      <c r="B6588" t="s">
        <v>1974</v>
      </c>
      <c r="C6588" t="s">
        <v>41</v>
      </c>
      <c r="D6588">
        <v>2014</v>
      </c>
      <c r="E6588" t="s">
        <v>18739</v>
      </c>
      <c r="F6588">
        <v>6.8</v>
      </c>
      <c r="G6588">
        <v>54000</v>
      </c>
      <c r="H6588" t="s">
        <v>16966</v>
      </c>
      <c r="I6588" t="s">
        <v>3098</v>
      </c>
      <c r="J6588" t="s">
        <v>16966</v>
      </c>
      <c r="K6588" t="s">
        <v>30</v>
      </c>
      <c r="L6588">
        <f>20500000</f>
        <v>20500000</v>
      </c>
      <c r="M6588">
        <v>462875</v>
      </c>
      <c r="N6588" t="s">
        <v>18740</v>
      </c>
      <c r="O6588">
        <v>95</v>
      </c>
      <c r="P6588" t="str">
        <f>IF(Table1[[#This Row],[score]]&gt;=8.5,"High",IF(Table1[[#This Row],[score]]&gt;=7,"Medium","Low"))</f>
        <v>Low</v>
      </c>
      <c r="Q6588" s="5">
        <f>Table1[[#This Row],[gross]]-Table1[[#This Row],[budget]]</f>
        <v>-20037125</v>
      </c>
      <c r="R6588" s="5" t="str">
        <f>IF(Table1[[#This Row],[Profit]]&gt;0,"Profit","Loss")</f>
        <v>Loss</v>
      </c>
      <c r="S6588" s="6" t="str">
        <f>FLOOR(Table1[[#This Row],[year]]-1900,10)+1900 &amp; "-" &amp; FLOOR(Table1[[#This Row],[year]]-1890,10)+1900</f>
        <v>2010-2020</v>
      </c>
      <c r="T6588" s="14" t="s">
        <v>21835</v>
      </c>
      <c r="AB6588" s="14"/>
    </row>
    <row r="6589" spans="1:28" hidden="1" x14ac:dyDescent="0.3">
      <c r="A6589" t="s">
        <v>19048</v>
      </c>
      <c r="B6589" t="s">
        <v>443</v>
      </c>
      <c r="C6589" t="s">
        <v>17</v>
      </c>
      <c r="D6589">
        <v>2014</v>
      </c>
      <c r="E6589" t="s">
        <v>18849</v>
      </c>
      <c r="F6589">
        <v>6.5</v>
      </c>
      <c r="G6589">
        <v>12000</v>
      </c>
      <c r="H6589" t="s">
        <v>19049</v>
      </c>
      <c r="I6589" t="s">
        <v>19049</v>
      </c>
      <c r="J6589" t="s">
        <v>19050</v>
      </c>
      <c r="K6589" t="s">
        <v>22</v>
      </c>
      <c r="L6589">
        <v>1000000</v>
      </c>
      <c r="M6589">
        <v>185147</v>
      </c>
      <c r="N6589" t="s">
        <v>19051</v>
      </c>
      <c r="O6589">
        <v>104</v>
      </c>
      <c r="P6589" t="str">
        <f>IF(Table1[[#This Row],[score]]&gt;=8.5,"High",IF(Table1[[#This Row],[score]]&gt;=7,"Medium","Low"))</f>
        <v>Low</v>
      </c>
      <c r="Q6589" s="5">
        <f>Table1[[#This Row],[gross]]-Table1[[#This Row],[budget]]</f>
        <v>-814853</v>
      </c>
      <c r="R6589" s="5" t="str">
        <f>IF(Table1[[#This Row],[Profit]]&gt;0,"Profit","Loss")</f>
        <v>Loss</v>
      </c>
      <c r="S6589" s="6" t="str">
        <f>FLOOR(Table1[[#This Row],[year]]-1900,10)+1900 &amp; "-" &amp; FLOOR(Table1[[#This Row],[year]]-1890,10)+1900</f>
        <v>2010-2020</v>
      </c>
      <c r="T6589" s="14" t="s">
        <v>21835</v>
      </c>
      <c r="AB6589" s="14"/>
    </row>
    <row r="6590" spans="1:28" hidden="1" x14ac:dyDescent="0.3">
      <c r="A6590" t="s">
        <v>18837</v>
      </c>
      <c r="B6590" t="s">
        <v>16</v>
      </c>
      <c r="C6590" t="s">
        <v>34</v>
      </c>
      <c r="D6590">
        <v>2014</v>
      </c>
      <c r="E6590" t="s">
        <v>18838</v>
      </c>
      <c r="F6590">
        <v>5.9</v>
      </c>
      <c r="G6590">
        <v>22000</v>
      </c>
      <c r="H6590" t="s">
        <v>18839</v>
      </c>
      <c r="I6590" t="s">
        <v>18840</v>
      </c>
      <c r="J6590" t="s">
        <v>13375</v>
      </c>
      <c r="K6590" t="s">
        <v>30</v>
      </c>
      <c r="L6590">
        <f>20500000</f>
        <v>20500000</v>
      </c>
      <c r="M6590">
        <v>101807</v>
      </c>
      <c r="N6590" t="s">
        <v>18841</v>
      </c>
      <c r="O6590">
        <v>90</v>
      </c>
      <c r="P6590" t="str">
        <f>IF(Table1[[#This Row],[score]]&gt;=8.5,"High",IF(Table1[[#This Row],[score]]&gt;=7,"Medium","Low"))</f>
        <v>Low</v>
      </c>
      <c r="Q6590" s="5">
        <f>Table1[[#This Row],[gross]]-Table1[[#This Row],[budget]]</f>
        <v>-20398193</v>
      </c>
      <c r="R6590" s="5" t="str">
        <f>IF(Table1[[#This Row],[Profit]]&gt;0,"Profit","Loss")</f>
        <v>Loss</v>
      </c>
      <c r="S6590" s="6" t="str">
        <f>FLOOR(Table1[[#This Row],[year]]-1900,10)+1900 &amp; "-" &amp; FLOOR(Table1[[#This Row],[year]]-1890,10)+1900</f>
        <v>2010-2020</v>
      </c>
      <c r="T6590" s="14" t="s">
        <v>21835</v>
      </c>
      <c r="AB6590" s="14"/>
    </row>
    <row r="6591" spans="1:28" hidden="1" x14ac:dyDescent="0.3">
      <c r="A6591" t="s">
        <v>19088</v>
      </c>
      <c r="B6591" t="s">
        <v>16</v>
      </c>
      <c r="C6591" t="s">
        <v>104</v>
      </c>
      <c r="D6591">
        <v>2014</v>
      </c>
      <c r="E6591" t="s">
        <v>19089</v>
      </c>
      <c r="F6591">
        <v>6.8</v>
      </c>
      <c r="G6591">
        <v>7100</v>
      </c>
      <c r="H6591" t="s">
        <v>19090</v>
      </c>
      <c r="I6591" t="s">
        <v>19091</v>
      </c>
      <c r="J6591" t="s">
        <v>19091</v>
      </c>
      <c r="K6591" t="s">
        <v>448</v>
      </c>
      <c r="L6591">
        <f>20500000</f>
        <v>20500000</v>
      </c>
      <c r="M6591">
        <v>84417</v>
      </c>
      <c r="N6591" t="s">
        <v>19092</v>
      </c>
      <c r="O6591">
        <v>97</v>
      </c>
      <c r="P6591" t="str">
        <f>IF(Table1[[#This Row],[score]]&gt;=8.5,"High",IF(Table1[[#This Row],[score]]&gt;=7,"Medium","Low"))</f>
        <v>Low</v>
      </c>
      <c r="Q6591" s="5">
        <f>Table1[[#This Row],[gross]]-Table1[[#This Row],[budget]]</f>
        <v>-20415583</v>
      </c>
      <c r="R6591" s="5" t="str">
        <f>IF(Table1[[#This Row],[Profit]]&gt;0,"Profit","Loss")</f>
        <v>Loss</v>
      </c>
      <c r="S6591" s="6" t="str">
        <f>FLOOR(Table1[[#This Row],[year]]-1900,10)+1900 &amp; "-" &amp; FLOOR(Table1[[#This Row],[year]]-1890,10)+1900</f>
        <v>2010-2020</v>
      </c>
      <c r="T6591" s="14" t="s">
        <v>21835</v>
      </c>
      <c r="AB6591" s="14"/>
    </row>
    <row r="6592" spans="1:28" hidden="1" x14ac:dyDescent="0.3">
      <c r="A6592" t="s">
        <v>19093</v>
      </c>
      <c r="B6592" t="s">
        <v>16</v>
      </c>
      <c r="C6592" t="s">
        <v>17</v>
      </c>
      <c r="D6592">
        <v>2014</v>
      </c>
      <c r="E6592" t="s">
        <v>18098</v>
      </c>
      <c r="F6592">
        <v>6</v>
      </c>
      <c r="G6592">
        <v>6500</v>
      </c>
      <c r="H6592" t="s">
        <v>16320</v>
      </c>
      <c r="I6592" t="s">
        <v>19094</v>
      </c>
      <c r="J6592" t="s">
        <v>17276</v>
      </c>
      <c r="K6592" t="s">
        <v>30</v>
      </c>
      <c r="L6592">
        <f>20500000</f>
        <v>20500000</v>
      </c>
      <c r="M6592">
        <v>73922</v>
      </c>
      <c r="N6592" t="s">
        <v>19095</v>
      </c>
      <c r="O6592">
        <v>95</v>
      </c>
      <c r="P6592" t="str">
        <f>IF(Table1[[#This Row],[score]]&gt;=8.5,"High",IF(Table1[[#This Row],[score]]&gt;=7,"Medium","Low"))</f>
        <v>Low</v>
      </c>
      <c r="Q6592" s="5">
        <f>Table1[[#This Row],[gross]]-Table1[[#This Row],[budget]]</f>
        <v>-20426078</v>
      </c>
      <c r="R6592" s="5" t="str">
        <f>IF(Table1[[#This Row],[Profit]]&gt;0,"Profit","Loss")</f>
        <v>Loss</v>
      </c>
      <c r="S6592" s="6" t="str">
        <f>FLOOR(Table1[[#This Row],[year]]-1900,10)+1900 &amp; "-" &amp; FLOOR(Table1[[#This Row],[year]]-1890,10)+1900</f>
        <v>2010-2020</v>
      </c>
      <c r="T6592" s="14" t="s">
        <v>21835</v>
      </c>
      <c r="AB6592" s="14"/>
    </row>
    <row r="6593" spans="1:28" hidden="1" x14ac:dyDescent="0.3">
      <c r="A6593" t="s">
        <v>19029</v>
      </c>
      <c r="B6593" t="s">
        <v>16</v>
      </c>
      <c r="C6593" t="s">
        <v>34</v>
      </c>
      <c r="D6593">
        <v>2014</v>
      </c>
      <c r="E6593" t="s">
        <v>18903</v>
      </c>
      <c r="F6593">
        <v>4.8</v>
      </c>
      <c r="G6593">
        <v>17000</v>
      </c>
      <c r="H6593" t="s">
        <v>19030</v>
      </c>
      <c r="I6593" t="s">
        <v>19031</v>
      </c>
      <c r="J6593" t="s">
        <v>19032</v>
      </c>
      <c r="K6593" t="s">
        <v>30</v>
      </c>
      <c r="L6593">
        <f>20500000</f>
        <v>20500000</v>
      </c>
      <c r="M6593">
        <v>54985</v>
      </c>
      <c r="N6593" t="s">
        <v>19033</v>
      </c>
      <c r="O6593">
        <v>77</v>
      </c>
      <c r="P6593" t="str">
        <f>IF(Table1[[#This Row],[score]]&gt;=8.5,"High",IF(Table1[[#This Row],[score]]&gt;=7,"Medium","Low"))</f>
        <v>Low</v>
      </c>
      <c r="Q6593" s="5">
        <f>Table1[[#This Row],[gross]]-Table1[[#This Row],[budget]]</f>
        <v>-20445015</v>
      </c>
      <c r="R6593" s="5" t="str">
        <f>IF(Table1[[#This Row],[Profit]]&gt;0,"Profit","Loss")</f>
        <v>Loss</v>
      </c>
      <c r="S6593" s="6" t="str">
        <f>FLOOR(Table1[[#This Row],[year]]-1900,10)+1900 &amp; "-" &amp; FLOOR(Table1[[#This Row],[year]]-1890,10)+1900</f>
        <v>2010-2020</v>
      </c>
      <c r="T6593" s="14" t="s">
        <v>21835</v>
      </c>
      <c r="AB6593" s="14"/>
    </row>
    <row r="6594" spans="1:28" hidden="1" x14ac:dyDescent="0.3">
      <c r="A6594" t="s">
        <v>18902</v>
      </c>
      <c r="B6594" t="s">
        <v>443</v>
      </c>
      <c r="C6594" t="s">
        <v>52</v>
      </c>
      <c r="D6594">
        <v>2014</v>
      </c>
      <c r="E6594" t="s">
        <v>18903</v>
      </c>
      <c r="F6594">
        <v>6.7</v>
      </c>
      <c r="G6594">
        <v>26000</v>
      </c>
      <c r="H6594" t="s">
        <v>18904</v>
      </c>
      <c r="I6594" t="s">
        <v>18904</v>
      </c>
      <c r="J6594" t="s">
        <v>14353</v>
      </c>
      <c r="K6594" t="s">
        <v>30</v>
      </c>
      <c r="L6594">
        <f>20500000</f>
        <v>20500000</v>
      </c>
      <c r="M6594">
        <v>49970</v>
      </c>
      <c r="N6594" t="s">
        <v>18905</v>
      </c>
      <c r="O6594">
        <v>109</v>
      </c>
      <c r="P6594" t="str">
        <f>IF(Table1[[#This Row],[score]]&gt;=8.5,"High",IF(Table1[[#This Row],[score]]&gt;=7,"Medium","Low"))</f>
        <v>Low</v>
      </c>
      <c r="Q6594" s="5">
        <f>Table1[[#This Row],[gross]]-Table1[[#This Row],[budget]]</f>
        <v>-20450030</v>
      </c>
      <c r="R6594" s="5" t="str">
        <f>IF(Table1[[#This Row],[Profit]]&gt;0,"Profit","Loss")</f>
        <v>Loss</v>
      </c>
      <c r="S6594" s="6" t="str">
        <f>FLOOR(Table1[[#This Row],[year]]-1900,10)+1900 &amp; "-" &amp; FLOOR(Table1[[#This Row],[year]]-1890,10)+1900</f>
        <v>2010-2020</v>
      </c>
      <c r="T6594" s="14" t="s">
        <v>21835</v>
      </c>
      <c r="AB6594" s="14"/>
    </row>
    <row r="6595" spans="1:28" hidden="1" x14ac:dyDescent="0.3">
      <c r="A6595" t="s">
        <v>18732</v>
      </c>
      <c r="B6595" t="s">
        <v>16</v>
      </c>
      <c r="C6595" t="s">
        <v>17</v>
      </c>
      <c r="D6595">
        <v>2014</v>
      </c>
      <c r="E6595" t="s">
        <v>18689</v>
      </c>
      <c r="F6595">
        <v>5.7</v>
      </c>
      <c r="G6595">
        <v>25000</v>
      </c>
      <c r="H6595" t="s">
        <v>18733</v>
      </c>
      <c r="I6595" t="s">
        <v>18734</v>
      </c>
      <c r="J6595" t="s">
        <v>18735</v>
      </c>
      <c r="K6595" t="s">
        <v>30</v>
      </c>
      <c r="L6595">
        <v>1000000</v>
      </c>
      <c r="M6595">
        <v>24343</v>
      </c>
      <c r="N6595" t="s">
        <v>18736</v>
      </c>
      <c r="O6595">
        <v>87</v>
      </c>
      <c r="P6595" t="str">
        <f>IF(Table1[[#This Row],[score]]&gt;=8.5,"High",IF(Table1[[#This Row],[score]]&gt;=7,"Medium","Low"))</f>
        <v>Low</v>
      </c>
      <c r="Q6595" s="5">
        <f>Table1[[#This Row],[gross]]-Table1[[#This Row],[budget]]</f>
        <v>-975657</v>
      </c>
      <c r="R6595" s="5" t="str">
        <f>IF(Table1[[#This Row],[Profit]]&gt;0,"Profit","Loss")</f>
        <v>Loss</v>
      </c>
      <c r="S6595" s="6" t="str">
        <f>FLOOR(Table1[[#This Row],[year]]-1900,10)+1900 &amp; "-" &amp; FLOOR(Table1[[#This Row],[year]]-1890,10)+1900</f>
        <v>2010-2020</v>
      </c>
      <c r="T6595" s="14" t="s">
        <v>21835</v>
      </c>
      <c r="AB6595" s="14"/>
    </row>
    <row r="6596" spans="1:28" hidden="1" x14ac:dyDescent="0.3">
      <c r="A6596" t="s">
        <v>19034</v>
      </c>
      <c r="B6596" t="s">
        <v>1974</v>
      </c>
      <c r="C6596" t="s">
        <v>41</v>
      </c>
      <c r="D6596">
        <v>2014</v>
      </c>
      <c r="E6596" t="s">
        <v>19035</v>
      </c>
      <c r="F6596">
        <v>6.6</v>
      </c>
      <c r="G6596">
        <v>24000</v>
      </c>
      <c r="H6596" t="s">
        <v>4879</v>
      </c>
      <c r="I6596" t="s">
        <v>19036</v>
      </c>
      <c r="J6596" t="s">
        <v>12822</v>
      </c>
      <c r="K6596" t="s">
        <v>30</v>
      </c>
      <c r="L6596">
        <v>6000000</v>
      </c>
      <c r="M6596">
        <v>15071</v>
      </c>
      <c r="N6596" t="s">
        <v>19037</v>
      </c>
      <c r="O6596">
        <v>90</v>
      </c>
      <c r="P6596" t="str">
        <f>IF(Table1[[#This Row],[score]]&gt;=8.5,"High",IF(Table1[[#This Row],[score]]&gt;=7,"Medium","Low"))</f>
        <v>Low</v>
      </c>
      <c r="Q6596" s="5">
        <f>Table1[[#This Row],[gross]]-Table1[[#This Row],[budget]]</f>
        <v>-5984929</v>
      </c>
      <c r="R6596" s="5" t="str">
        <f>IF(Table1[[#This Row],[Profit]]&gt;0,"Profit","Loss")</f>
        <v>Loss</v>
      </c>
      <c r="S6596" s="6" t="str">
        <f>FLOOR(Table1[[#This Row],[year]]-1900,10)+1900 &amp; "-" &amp; FLOOR(Table1[[#This Row],[year]]-1890,10)+1900</f>
        <v>2010-2020</v>
      </c>
      <c r="T6596" s="14" t="s">
        <v>21871</v>
      </c>
      <c r="AB6596" s="14"/>
    </row>
    <row r="6597" spans="1:28" hidden="1" x14ac:dyDescent="0.3">
      <c r="A6597" t="s">
        <v>18819</v>
      </c>
      <c r="B6597" t="s">
        <v>16</v>
      </c>
      <c r="C6597" t="s">
        <v>41</v>
      </c>
      <c r="D6597">
        <v>2014</v>
      </c>
      <c r="E6597" t="s">
        <v>18584</v>
      </c>
      <c r="F6597">
        <v>6.4</v>
      </c>
      <c r="G6597">
        <v>18000</v>
      </c>
      <c r="H6597" t="s">
        <v>18820</v>
      </c>
      <c r="I6597" t="s">
        <v>18821</v>
      </c>
      <c r="J6597" t="s">
        <v>13952</v>
      </c>
      <c r="K6597" t="s">
        <v>30</v>
      </c>
      <c r="L6597">
        <f>20500000</f>
        <v>20500000</v>
      </c>
      <c r="M6597">
        <v>10970</v>
      </c>
      <c r="N6597" t="s">
        <v>18822</v>
      </c>
      <c r="O6597">
        <v>95</v>
      </c>
      <c r="P6597" t="str">
        <f>IF(Table1[[#This Row],[score]]&gt;=8.5,"High",IF(Table1[[#This Row],[score]]&gt;=7,"Medium","Low"))</f>
        <v>Low</v>
      </c>
      <c r="Q6597" s="5">
        <f>Table1[[#This Row],[gross]]-Table1[[#This Row],[budget]]</f>
        <v>-20489030</v>
      </c>
      <c r="R6597" s="5" t="str">
        <f>IF(Table1[[#This Row],[Profit]]&gt;0,"Profit","Loss")</f>
        <v>Loss</v>
      </c>
      <c r="S6597" s="6" t="str">
        <f>FLOOR(Table1[[#This Row],[year]]-1900,10)+1900 &amp; "-" &amp; FLOOR(Table1[[#This Row],[year]]-1890,10)+1900</f>
        <v>2010-2020</v>
      </c>
      <c r="T6597" s="14" t="s">
        <v>21835</v>
      </c>
      <c r="AB6597" s="14"/>
    </row>
    <row r="6598" spans="1:28" hidden="1" x14ac:dyDescent="0.3">
      <c r="A6598" t="s">
        <v>19162</v>
      </c>
      <c r="B6598" t="s">
        <v>1974</v>
      </c>
      <c r="C6598" t="s">
        <v>34</v>
      </c>
      <c r="D6598">
        <v>2015</v>
      </c>
      <c r="E6598" t="s">
        <v>19163</v>
      </c>
      <c r="F6598">
        <v>7.8</v>
      </c>
      <c r="G6598">
        <v>876000</v>
      </c>
      <c r="H6598" t="s">
        <v>6286</v>
      </c>
      <c r="I6598" t="s">
        <v>487</v>
      </c>
      <c r="J6598" t="s">
        <v>19164</v>
      </c>
      <c r="K6598" t="s">
        <v>30</v>
      </c>
      <c r="L6598">
        <v>245000000</v>
      </c>
      <c r="M6598">
        <v>2069521700</v>
      </c>
      <c r="N6598" t="s">
        <v>39</v>
      </c>
      <c r="O6598">
        <v>138</v>
      </c>
      <c r="P6598" t="str">
        <f>IF(Table1[[#This Row],[score]]&gt;=8.5,"High",IF(Table1[[#This Row],[score]]&gt;=7,"Medium","Low"))</f>
        <v>Medium</v>
      </c>
      <c r="Q6598" s="5">
        <f>Table1[[#This Row],[gross]]-Table1[[#This Row],[budget]]</f>
        <v>1824521700</v>
      </c>
      <c r="R6598" s="5" t="str">
        <f>IF(Table1[[#This Row],[Profit]]&gt;0,"Profit","Loss")</f>
        <v>Profit</v>
      </c>
      <c r="S6598" s="6" t="str">
        <f>FLOOR(Table1[[#This Row],[year]]-1900,10)+1900 &amp; "-" &amp; FLOOR(Table1[[#This Row],[year]]-1890,10)+1900</f>
        <v>2010-2020</v>
      </c>
      <c r="T6598" s="14" t="s">
        <v>21835</v>
      </c>
      <c r="AB6598" s="14"/>
    </row>
    <row r="6599" spans="1:28" hidden="1" x14ac:dyDescent="0.3">
      <c r="A6599" t="s">
        <v>19141</v>
      </c>
      <c r="B6599" t="s">
        <v>1974</v>
      </c>
      <c r="C6599" t="s">
        <v>34</v>
      </c>
      <c r="D6599">
        <v>2015</v>
      </c>
      <c r="E6599" t="s">
        <v>19142</v>
      </c>
      <c r="F6599">
        <v>7</v>
      </c>
      <c r="G6599">
        <v>593000</v>
      </c>
      <c r="H6599" t="s">
        <v>17640</v>
      </c>
      <c r="I6599" t="s">
        <v>17086</v>
      </c>
      <c r="J6599" t="s">
        <v>18562</v>
      </c>
      <c r="K6599" t="s">
        <v>30</v>
      </c>
      <c r="L6599">
        <v>150000000</v>
      </c>
      <c r="M6599">
        <v>1670516444</v>
      </c>
      <c r="N6599" t="s">
        <v>61</v>
      </c>
      <c r="O6599">
        <v>124</v>
      </c>
      <c r="P6599" t="str">
        <f>IF(Table1[[#This Row],[score]]&gt;=8.5,"High",IF(Table1[[#This Row],[score]]&gt;=7,"Medium","Low"))</f>
        <v>Medium</v>
      </c>
      <c r="Q6599" s="5">
        <f>Table1[[#This Row],[gross]]-Table1[[#This Row],[budget]]</f>
        <v>1520516444</v>
      </c>
      <c r="R6599" s="5" t="str">
        <f>IF(Table1[[#This Row],[Profit]]&gt;0,"Profit","Loss")</f>
        <v>Profit</v>
      </c>
      <c r="S6599" s="6" t="str">
        <f>FLOOR(Table1[[#This Row],[year]]-1900,10)+1900 &amp; "-" &amp; FLOOR(Table1[[#This Row],[year]]-1890,10)+1900</f>
        <v>2010-2020</v>
      </c>
      <c r="T6599" s="14" t="s">
        <v>21835</v>
      </c>
      <c r="AB6599" s="14"/>
    </row>
    <row r="6600" spans="1:28" hidden="1" x14ac:dyDescent="0.3">
      <c r="A6600" t="s">
        <v>19122</v>
      </c>
      <c r="B6600" t="s">
        <v>1974</v>
      </c>
      <c r="C6600" t="s">
        <v>34</v>
      </c>
      <c r="D6600">
        <v>2015</v>
      </c>
      <c r="E6600" t="s">
        <v>19123</v>
      </c>
      <c r="F6600">
        <v>7.1</v>
      </c>
      <c r="G6600">
        <v>370000</v>
      </c>
      <c r="H6600" t="s">
        <v>13350</v>
      </c>
      <c r="I6600" t="s">
        <v>14359</v>
      </c>
      <c r="J6600" t="s">
        <v>11697</v>
      </c>
      <c r="K6600" t="s">
        <v>30</v>
      </c>
      <c r="L6600">
        <v>190000000</v>
      </c>
      <c r="M6600">
        <v>1515341399</v>
      </c>
      <c r="N6600" t="s">
        <v>61</v>
      </c>
      <c r="O6600">
        <v>137</v>
      </c>
      <c r="P6600" t="str">
        <f>IF(Table1[[#This Row],[score]]&gt;=8.5,"High",IF(Table1[[#This Row],[score]]&gt;=7,"Medium","Low"))</f>
        <v>Medium</v>
      </c>
      <c r="Q6600" s="5">
        <f>Table1[[#This Row],[gross]]-Table1[[#This Row],[budget]]</f>
        <v>1325341399</v>
      </c>
      <c r="R6600" s="5" t="str">
        <f>IF(Table1[[#This Row],[Profit]]&gt;0,"Profit","Loss")</f>
        <v>Profit</v>
      </c>
      <c r="S6600" s="6" t="str">
        <f>FLOOR(Table1[[#This Row],[year]]-1900,10)+1900 &amp; "-" &amp; FLOOR(Table1[[#This Row],[year]]-1890,10)+1900</f>
        <v>2010-2020</v>
      </c>
      <c r="T6600" s="14" t="s">
        <v>21835</v>
      </c>
      <c r="AB6600" s="14"/>
    </row>
    <row r="6601" spans="1:28" hidden="1" x14ac:dyDescent="0.3">
      <c r="A6601" t="s">
        <v>19117</v>
      </c>
      <c r="B6601" t="s">
        <v>1974</v>
      </c>
      <c r="C6601" t="s">
        <v>34</v>
      </c>
      <c r="D6601">
        <v>2015</v>
      </c>
      <c r="E6601" t="s">
        <v>19118</v>
      </c>
      <c r="F6601">
        <v>7.3</v>
      </c>
      <c r="G6601">
        <v>777000</v>
      </c>
      <c r="H6601" t="s">
        <v>6792</v>
      </c>
      <c r="I6601" t="s">
        <v>6792</v>
      </c>
      <c r="J6601" t="s">
        <v>4862</v>
      </c>
      <c r="K6601" t="s">
        <v>30</v>
      </c>
      <c r="L6601">
        <v>250000000</v>
      </c>
      <c r="M6601">
        <v>1402809540</v>
      </c>
      <c r="N6601" t="s">
        <v>17483</v>
      </c>
      <c r="O6601">
        <v>141</v>
      </c>
      <c r="P6601" t="str">
        <f>IF(Table1[[#This Row],[score]]&gt;=8.5,"High",IF(Table1[[#This Row],[score]]&gt;=7,"Medium","Low"))</f>
        <v>Medium</v>
      </c>
      <c r="Q6601" s="5">
        <f>Table1[[#This Row],[gross]]-Table1[[#This Row],[budget]]</f>
        <v>1152809540</v>
      </c>
      <c r="R6601" s="5" t="str">
        <f>IF(Table1[[#This Row],[Profit]]&gt;0,"Profit","Loss")</f>
        <v>Profit</v>
      </c>
      <c r="S6601" s="6" t="str">
        <f>FLOOR(Table1[[#This Row],[year]]-1900,10)+1900 &amp; "-" &amp; FLOOR(Table1[[#This Row],[year]]-1890,10)+1900</f>
        <v>2010-2020</v>
      </c>
      <c r="T6601" s="14" t="s">
        <v>21835</v>
      </c>
      <c r="AB6601" s="14"/>
    </row>
    <row r="6602" spans="1:28" hidden="1" x14ac:dyDescent="0.3">
      <c r="A6602" t="s">
        <v>19218</v>
      </c>
      <c r="B6602" t="s">
        <v>33</v>
      </c>
      <c r="C6602" t="s">
        <v>390</v>
      </c>
      <c r="D6602">
        <v>2015</v>
      </c>
      <c r="E6602" t="s">
        <v>19219</v>
      </c>
      <c r="F6602">
        <v>6.4</v>
      </c>
      <c r="G6602">
        <v>218000</v>
      </c>
      <c r="H6602" t="s">
        <v>19220</v>
      </c>
      <c r="I6602" t="s">
        <v>19221</v>
      </c>
      <c r="J6602" t="s">
        <v>8508</v>
      </c>
      <c r="K6602" t="s">
        <v>30</v>
      </c>
      <c r="L6602">
        <v>74000000</v>
      </c>
      <c r="M6602">
        <v>1159444662</v>
      </c>
      <c r="N6602" t="s">
        <v>19222</v>
      </c>
      <c r="O6602">
        <v>91</v>
      </c>
      <c r="P6602" t="str">
        <f>IF(Table1[[#This Row],[score]]&gt;=8.5,"High",IF(Table1[[#This Row],[score]]&gt;=7,"Medium","Low"))</f>
        <v>Low</v>
      </c>
      <c r="Q6602" s="5">
        <f>Table1[[#This Row],[gross]]-Table1[[#This Row],[budget]]</f>
        <v>1085444662</v>
      </c>
      <c r="R6602" s="5" t="str">
        <f>IF(Table1[[#This Row],[Profit]]&gt;0,"Profit","Loss")</f>
        <v>Profit</v>
      </c>
      <c r="S6602" s="6" t="str">
        <f>FLOOR(Table1[[#This Row],[year]]-1900,10)+1900 &amp; "-" &amp; FLOOR(Table1[[#This Row],[year]]-1890,10)+1900</f>
        <v>2010-2020</v>
      </c>
      <c r="T6602" s="14" t="s">
        <v>21835</v>
      </c>
      <c r="AB6602" s="14"/>
    </row>
    <row r="6603" spans="1:28" hidden="1" x14ac:dyDescent="0.3">
      <c r="A6603" t="s">
        <v>19167</v>
      </c>
      <c r="B6603" t="s">
        <v>1974</v>
      </c>
      <c r="C6603" t="s">
        <v>34</v>
      </c>
      <c r="D6603">
        <v>2015</v>
      </c>
      <c r="E6603" t="s">
        <v>19168</v>
      </c>
      <c r="F6603">
        <v>6.8</v>
      </c>
      <c r="G6603">
        <v>393000</v>
      </c>
      <c r="H6603" t="s">
        <v>10556</v>
      </c>
      <c r="I6603" t="s">
        <v>10963</v>
      </c>
      <c r="J6603" t="s">
        <v>13393</v>
      </c>
      <c r="K6603" t="s">
        <v>22</v>
      </c>
      <c r="L6603">
        <v>245000000</v>
      </c>
      <c r="M6603">
        <v>880681519</v>
      </c>
      <c r="N6603" t="s">
        <v>19169</v>
      </c>
      <c r="O6603">
        <v>148</v>
      </c>
      <c r="P6603" t="str">
        <f>IF(Table1[[#This Row],[score]]&gt;=8.5,"High",IF(Table1[[#This Row],[score]]&gt;=7,"Medium","Low"))</f>
        <v>Low</v>
      </c>
      <c r="Q6603" s="5">
        <f>Table1[[#This Row],[gross]]-Table1[[#This Row],[budget]]</f>
        <v>635681519</v>
      </c>
      <c r="R6603" s="5" t="str">
        <f>IF(Table1[[#This Row],[Profit]]&gt;0,"Profit","Loss")</f>
        <v>Profit</v>
      </c>
      <c r="S6603" s="6" t="str">
        <f>FLOOR(Table1[[#This Row],[year]]-1900,10)+1900 &amp; "-" &amp; FLOOR(Table1[[#This Row],[year]]-1890,10)+1900</f>
        <v>2010-2020</v>
      </c>
      <c r="T6603" s="14" t="s">
        <v>21835</v>
      </c>
      <c r="AB6603" s="14"/>
    </row>
    <row r="6604" spans="1:28" hidden="1" x14ac:dyDescent="0.3">
      <c r="A6604" t="s">
        <v>19149</v>
      </c>
      <c r="B6604" t="s">
        <v>33</v>
      </c>
      <c r="C6604" t="s">
        <v>390</v>
      </c>
      <c r="D6604">
        <v>2015</v>
      </c>
      <c r="E6604" t="s">
        <v>18907</v>
      </c>
      <c r="F6604">
        <v>8.1</v>
      </c>
      <c r="G6604">
        <v>641000</v>
      </c>
      <c r="H6604" t="s">
        <v>11708</v>
      </c>
      <c r="I6604" t="s">
        <v>11708</v>
      </c>
      <c r="J6604" t="s">
        <v>16717</v>
      </c>
      <c r="K6604" t="s">
        <v>30</v>
      </c>
      <c r="L6604" s="5">
        <v>175000000</v>
      </c>
      <c r="M6604" s="5">
        <v>858848019</v>
      </c>
      <c r="N6604" t="s">
        <v>10022</v>
      </c>
      <c r="O6604">
        <v>95</v>
      </c>
      <c r="P6604" t="str">
        <f>IF(Table1[[#This Row],[score]]&gt;=8.5,"High",IF(Table1[[#This Row],[score]]&gt;=7,"Medium","Low"))</f>
        <v>Medium</v>
      </c>
      <c r="Q6604" s="5">
        <f>Table1[[#This Row],[gross]]-Table1[[#This Row],[budget]]</f>
        <v>683848019</v>
      </c>
      <c r="R6604" s="5" t="str">
        <f>IF(Table1[[#This Row],[Profit]]&gt;0,"Profit","Loss")</f>
        <v>Profit</v>
      </c>
      <c r="S6604" s="6" t="str">
        <f>FLOOR(Table1[[#This Row],[year]]-1900,10)+1900 &amp; "-" &amp; FLOOR(Table1[[#This Row],[year]]-1890,10)+1900</f>
        <v>2010-2020</v>
      </c>
      <c r="T6604" s="14" t="s">
        <v>21835</v>
      </c>
      <c r="AB6604" s="14"/>
    </row>
    <row r="6605" spans="1:28" hidden="1" x14ac:dyDescent="0.3">
      <c r="A6605" t="s">
        <v>19193</v>
      </c>
      <c r="B6605" t="s">
        <v>1974</v>
      </c>
      <c r="C6605" t="s">
        <v>34</v>
      </c>
      <c r="D6605">
        <v>2015</v>
      </c>
      <c r="E6605" t="s">
        <v>19194</v>
      </c>
      <c r="F6605">
        <v>7.4</v>
      </c>
      <c r="G6605">
        <v>350000</v>
      </c>
      <c r="H6605" t="s">
        <v>8378</v>
      </c>
      <c r="I6605" t="s">
        <v>8915</v>
      </c>
      <c r="J6605" t="s">
        <v>1462</v>
      </c>
      <c r="K6605" t="s">
        <v>30</v>
      </c>
      <c r="L6605">
        <v>150000000</v>
      </c>
      <c r="M6605">
        <v>682716636</v>
      </c>
      <c r="N6605" t="s">
        <v>44</v>
      </c>
      <c r="O6605">
        <v>131</v>
      </c>
      <c r="P6605" t="str">
        <f>IF(Table1[[#This Row],[score]]&gt;=8.5,"High",IF(Table1[[#This Row],[score]]&gt;=7,"Medium","Low"))</f>
        <v>Medium</v>
      </c>
      <c r="Q6605" s="5">
        <f>Table1[[#This Row],[gross]]-Table1[[#This Row],[budget]]</f>
        <v>532716636</v>
      </c>
      <c r="R6605" s="5" t="str">
        <f>IF(Table1[[#This Row],[Profit]]&gt;0,"Profit","Loss")</f>
        <v>Profit</v>
      </c>
      <c r="S6605" s="6" t="str">
        <f>FLOOR(Table1[[#This Row],[year]]-1900,10)+1900 &amp; "-" &amp; FLOOR(Table1[[#This Row],[year]]-1890,10)+1900</f>
        <v>2010-2020</v>
      </c>
      <c r="T6605" s="14" t="s">
        <v>21835</v>
      </c>
      <c r="AB6605" s="14"/>
    </row>
    <row r="6606" spans="1:28" hidden="1" x14ac:dyDescent="0.3">
      <c r="A6606" t="s">
        <v>19185</v>
      </c>
      <c r="B6606" t="s">
        <v>1974</v>
      </c>
      <c r="C6606" t="s">
        <v>34</v>
      </c>
      <c r="D6606">
        <v>2015</v>
      </c>
      <c r="E6606" t="s">
        <v>19020</v>
      </c>
      <c r="F6606">
        <v>6.6</v>
      </c>
      <c r="G6606">
        <v>297000</v>
      </c>
      <c r="H6606" t="s">
        <v>13889</v>
      </c>
      <c r="I6606" t="s">
        <v>16457</v>
      </c>
      <c r="J6606" t="s">
        <v>16610</v>
      </c>
      <c r="K6606" t="s">
        <v>30</v>
      </c>
      <c r="L6606">
        <v>160000000</v>
      </c>
      <c r="M6606">
        <v>658344137</v>
      </c>
      <c r="N6606" t="s">
        <v>14559</v>
      </c>
      <c r="O6606">
        <v>137</v>
      </c>
      <c r="P6606" t="str">
        <f>IF(Table1[[#This Row],[score]]&gt;=8.5,"High",IF(Table1[[#This Row],[score]]&gt;=7,"Medium","Low"))</f>
        <v>Low</v>
      </c>
      <c r="Q6606" s="5">
        <f>Table1[[#This Row],[gross]]-Table1[[#This Row],[budget]]</f>
        <v>498344137</v>
      </c>
      <c r="R6606" s="5" t="str">
        <f>IF(Table1[[#This Row],[Profit]]&gt;0,"Profit","Loss")</f>
        <v>Profit</v>
      </c>
      <c r="S6606" s="6" t="str">
        <f>FLOOR(Table1[[#This Row],[year]]-1900,10)+1900 &amp; "-" &amp; FLOOR(Table1[[#This Row],[year]]-1890,10)+1900</f>
        <v>2010-2020</v>
      </c>
      <c r="T6606" s="14" t="s">
        <v>21835</v>
      </c>
      <c r="AB6606" s="14"/>
    </row>
    <row r="6607" spans="1:28" hidden="1" x14ac:dyDescent="0.3">
      <c r="A6607" t="s">
        <v>19145</v>
      </c>
      <c r="B6607" t="s">
        <v>1974</v>
      </c>
      <c r="C6607" t="s">
        <v>25</v>
      </c>
      <c r="D6607">
        <v>2015</v>
      </c>
      <c r="E6607" t="s">
        <v>19132</v>
      </c>
      <c r="F6607">
        <v>8</v>
      </c>
      <c r="G6607">
        <v>783000</v>
      </c>
      <c r="H6607" t="s">
        <v>978</v>
      </c>
      <c r="I6607" t="s">
        <v>15467</v>
      </c>
      <c r="J6607" t="s">
        <v>9441</v>
      </c>
      <c r="K6607" t="s">
        <v>22</v>
      </c>
      <c r="L6607">
        <v>108000000</v>
      </c>
      <c r="M6607">
        <v>630162448</v>
      </c>
      <c r="N6607" t="s">
        <v>180</v>
      </c>
      <c r="O6607">
        <v>144</v>
      </c>
      <c r="P6607" t="str">
        <f>IF(Table1[[#This Row],[score]]&gt;=8.5,"High",IF(Table1[[#This Row],[score]]&gt;=7,"Medium","Low"))</f>
        <v>Medium</v>
      </c>
      <c r="Q6607" s="5">
        <f>Table1[[#This Row],[gross]]-Table1[[#This Row],[budget]]</f>
        <v>522162448</v>
      </c>
      <c r="R6607" s="5" t="str">
        <f>IF(Table1[[#This Row],[Profit]]&gt;0,"Profit","Loss")</f>
        <v>Profit</v>
      </c>
      <c r="S6607" s="6" t="str">
        <f>FLOOR(Table1[[#This Row],[year]]-1900,10)+1900 &amp; "-" &amp; FLOOR(Table1[[#This Row],[year]]-1890,10)+1900</f>
        <v>2010-2020</v>
      </c>
      <c r="T6607" s="14" t="s">
        <v>21835</v>
      </c>
      <c r="AB6607" s="14"/>
    </row>
    <row r="6608" spans="1:28" hidden="1" x14ac:dyDescent="0.3">
      <c r="A6608" t="s">
        <v>19129</v>
      </c>
      <c r="B6608" t="s">
        <v>16</v>
      </c>
      <c r="C6608" t="s">
        <v>17</v>
      </c>
      <c r="D6608">
        <v>2015</v>
      </c>
      <c r="E6608" t="s">
        <v>18582</v>
      </c>
      <c r="F6608">
        <v>4.0999999999999996</v>
      </c>
      <c r="G6608">
        <v>304000</v>
      </c>
      <c r="H6608" t="s">
        <v>16231</v>
      </c>
      <c r="I6608" t="s">
        <v>18320</v>
      </c>
      <c r="J6608" t="s">
        <v>19130</v>
      </c>
      <c r="K6608" t="s">
        <v>30</v>
      </c>
      <c r="L6608">
        <v>40000000</v>
      </c>
      <c r="M6608">
        <v>569651467</v>
      </c>
      <c r="N6608" t="s">
        <v>12565</v>
      </c>
      <c r="O6608">
        <v>125</v>
      </c>
      <c r="P6608" t="str">
        <f>IF(Table1[[#This Row],[score]]&gt;=8.5,"High",IF(Table1[[#This Row],[score]]&gt;=7,"Medium","Low"))</f>
        <v>Low</v>
      </c>
      <c r="Q6608" s="5">
        <f>Table1[[#This Row],[gross]]-Table1[[#This Row],[budget]]</f>
        <v>529651467</v>
      </c>
      <c r="R6608" s="5" t="str">
        <f>IF(Table1[[#This Row],[Profit]]&gt;0,"Profit","Loss")</f>
        <v>Profit</v>
      </c>
      <c r="S6608" s="6" t="str">
        <f>FLOOR(Table1[[#This Row],[year]]-1900,10)+1900 &amp; "-" &amp; FLOOR(Table1[[#This Row],[year]]-1890,10)+1900</f>
        <v>2010-2020</v>
      </c>
      <c r="T6608" s="14" t="s">
        <v>21835</v>
      </c>
      <c r="AB6608" s="14"/>
    </row>
    <row r="6609" spans="1:28" hidden="1" x14ac:dyDescent="0.3">
      <c r="A6609" t="s">
        <v>19159</v>
      </c>
      <c r="B6609" t="s">
        <v>33</v>
      </c>
      <c r="C6609" t="s">
        <v>17</v>
      </c>
      <c r="D6609">
        <v>2015</v>
      </c>
      <c r="E6609" t="s">
        <v>18622</v>
      </c>
      <c r="F6609">
        <v>6.9</v>
      </c>
      <c r="G6609">
        <v>165000</v>
      </c>
      <c r="H6609" t="s">
        <v>5203</v>
      </c>
      <c r="I6609" t="s">
        <v>12177</v>
      </c>
      <c r="J6609" t="s">
        <v>19160</v>
      </c>
      <c r="K6609" t="s">
        <v>30</v>
      </c>
      <c r="L6609">
        <v>95000000</v>
      </c>
      <c r="M6609">
        <v>542358331</v>
      </c>
      <c r="N6609" t="s">
        <v>19161</v>
      </c>
      <c r="O6609">
        <v>105</v>
      </c>
      <c r="P6609" t="str">
        <f>IF(Table1[[#This Row],[score]]&gt;=8.5,"High",IF(Table1[[#This Row],[score]]&gt;=7,"Medium","Low"))</f>
        <v>Low</v>
      </c>
      <c r="Q6609" s="5">
        <f>Table1[[#This Row],[gross]]-Table1[[#This Row],[budget]]</f>
        <v>447358331</v>
      </c>
      <c r="R6609" s="5" t="str">
        <f>IF(Table1[[#This Row],[Profit]]&gt;0,"Profit","Loss")</f>
        <v>Profit</v>
      </c>
      <c r="S6609" s="6" t="str">
        <f>FLOOR(Table1[[#This Row],[year]]-1900,10)+1900 &amp; "-" &amp; FLOOR(Table1[[#This Row],[year]]-1890,10)+1900</f>
        <v>2010-2020</v>
      </c>
      <c r="T6609" s="14" t="s">
        <v>21835</v>
      </c>
      <c r="AB6609" s="14"/>
    </row>
    <row r="6610" spans="1:28" hidden="1" x14ac:dyDescent="0.3">
      <c r="A6610" t="s">
        <v>19143</v>
      </c>
      <c r="B6610" t="s">
        <v>16</v>
      </c>
      <c r="C6610" t="s">
        <v>34</v>
      </c>
      <c r="D6610">
        <v>2015</v>
      </c>
      <c r="E6610" t="s">
        <v>19144</v>
      </c>
      <c r="F6610">
        <v>8</v>
      </c>
      <c r="G6610">
        <v>729000</v>
      </c>
      <c r="H6610" t="s">
        <v>11256</v>
      </c>
      <c r="I6610" t="s">
        <v>15079</v>
      </c>
      <c r="J6610" t="s">
        <v>8428</v>
      </c>
      <c r="K6610" t="s">
        <v>30</v>
      </c>
      <c r="L6610">
        <v>135000000</v>
      </c>
      <c r="M6610">
        <v>532950503</v>
      </c>
      <c r="N6610" t="s">
        <v>8543</v>
      </c>
      <c r="O6610">
        <v>156</v>
      </c>
      <c r="P6610" t="str">
        <f>IF(Table1[[#This Row],[score]]&gt;=8.5,"High",IF(Table1[[#This Row],[score]]&gt;=7,"Medium","Low"))</f>
        <v>Medium</v>
      </c>
      <c r="Q6610" s="5">
        <f>Table1[[#This Row],[gross]]-Table1[[#This Row],[budget]]</f>
        <v>397950503</v>
      </c>
      <c r="R6610" s="5" t="str">
        <f>IF(Table1[[#This Row],[Profit]]&gt;0,"Profit","Loss")</f>
        <v>Profit</v>
      </c>
      <c r="S6610" s="6" t="str">
        <f>FLOOR(Table1[[#This Row],[year]]-1900,10)+1900 &amp; "-" &amp; FLOOR(Table1[[#This Row],[year]]-1890,10)+1900</f>
        <v>2010-2020</v>
      </c>
      <c r="T6610" s="14" t="s">
        <v>21835</v>
      </c>
      <c r="AB6610" s="14"/>
    </row>
    <row r="6611" spans="1:28" hidden="1" x14ac:dyDescent="0.3">
      <c r="A6611" t="s">
        <v>19127</v>
      </c>
      <c r="B6611" t="s">
        <v>1974</v>
      </c>
      <c r="C6611" t="s">
        <v>34</v>
      </c>
      <c r="D6611">
        <v>2015</v>
      </c>
      <c r="E6611" t="s">
        <v>19128</v>
      </c>
      <c r="F6611">
        <v>7.3</v>
      </c>
      <c r="G6611">
        <v>595000</v>
      </c>
      <c r="H6611" t="s">
        <v>11177</v>
      </c>
      <c r="I6611" t="s">
        <v>13374</v>
      </c>
      <c r="J6611" t="s">
        <v>13162</v>
      </c>
      <c r="K6611" t="s">
        <v>30</v>
      </c>
      <c r="L6611">
        <v>130000000</v>
      </c>
      <c r="M6611">
        <v>519311965</v>
      </c>
      <c r="N6611" t="s">
        <v>17891</v>
      </c>
      <c r="O6611">
        <v>117</v>
      </c>
      <c r="P6611" t="str">
        <f>IF(Table1[[#This Row],[score]]&gt;=8.5,"High",IF(Table1[[#This Row],[score]]&gt;=7,"Medium","Low"))</f>
        <v>Medium</v>
      </c>
      <c r="Q6611" s="5">
        <f>Table1[[#This Row],[gross]]-Table1[[#This Row],[budget]]</f>
        <v>389311965</v>
      </c>
      <c r="R6611" s="5" t="str">
        <f>IF(Table1[[#This Row],[Profit]]&gt;0,"Profit","Loss")</f>
        <v>Profit</v>
      </c>
      <c r="S6611" s="6" t="str">
        <f>FLOOR(Table1[[#This Row],[year]]-1900,10)+1900 &amp; "-" &amp; FLOOR(Table1[[#This Row],[year]]-1890,10)+1900</f>
        <v>2010-2020</v>
      </c>
      <c r="T6611" s="14" t="s">
        <v>21835</v>
      </c>
      <c r="AB6611" s="14"/>
    </row>
    <row r="6612" spans="1:28" hidden="1" x14ac:dyDescent="0.3">
      <c r="A6612" t="s">
        <v>19322</v>
      </c>
      <c r="B6612" t="s">
        <v>33</v>
      </c>
      <c r="C6612" t="s">
        <v>390</v>
      </c>
      <c r="D6612">
        <v>2015</v>
      </c>
      <c r="E6612" t="s">
        <v>18098</v>
      </c>
      <c r="F6612">
        <v>6.7</v>
      </c>
      <c r="G6612">
        <v>113000</v>
      </c>
      <c r="H6612" t="s">
        <v>17576</v>
      </c>
      <c r="I6612" t="s">
        <v>19323</v>
      </c>
      <c r="J6612" t="s">
        <v>8432</v>
      </c>
      <c r="K6612" t="s">
        <v>30</v>
      </c>
      <c r="L6612">
        <v>80000000</v>
      </c>
      <c r="M6612">
        <v>474800000</v>
      </c>
      <c r="N6612" t="s">
        <v>31</v>
      </c>
      <c r="O6612">
        <v>89</v>
      </c>
      <c r="P6612" t="str">
        <f>IF(Table1[[#This Row],[score]]&gt;=8.5,"High",IF(Table1[[#This Row],[score]]&gt;=7,"Medium","Low"))</f>
        <v>Low</v>
      </c>
      <c r="Q6612" s="5">
        <f>Table1[[#This Row],[gross]]-Table1[[#This Row],[budget]]</f>
        <v>394800000</v>
      </c>
      <c r="R6612" s="5" t="str">
        <f>IF(Table1[[#This Row],[Profit]]&gt;0,"Profit","Loss")</f>
        <v>Profit</v>
      </c>
      <c r="S6612" s="6" t="str">
        <f>FLOOR(Table1[[#This Row],[year]]-1900,10)+1900 &amp; "-" &amp; FLOOR(Table1[[#This Row],[year]]-1890,10)+1900</f>
        <v>2010-2020</v>
      </c>
      <c r="T6612" s="14" t="s">
        <v>21835</v>
      </c>
      <c r="AB6612" s="14"/>
    </row>
    <row r="6613" spans="1:28" hidden="1" x14ac:dyDescent="0.3">
      <c r="A6613" t="s">
        <v>19224</v>
      </c>
      <c r="B6613" t="s">
        <v>1974</v>
      </c>
      <c r="C6613" t="s">
        <v>34</v>
      </c>
      <c r="D6613">
        <v>2015</v>
      </c>
      <c r="E6613" t="s">
        <v>19089</v>
      </c>
      <c r="F6613">
        <v>6.1</v>
      </c>
      <c r="G6613">
        <v>219000</v>
      </c>
      <c r="H6613" t="s">
        <v>17626</v>
      </c>
      <c r="I6613" t="s">
        <v>19225</v>
      </c>
      <c r="J6613" t="s">
        <v>12339</v>
      </c>
      <c r="K6613" t="s">
        <v>30</v>
      </c>
      <c r="L6613">
        <v>110000000</v>
      </c>
      <c r="M6613">
        <v>473990832</v>
      </c>
      <c r="N6613" t="s">
        <v>2001</v>
      </c>
      <c r="O6613">
        <v>114</v>
      </c>
      <c r="P6613" t="str">
        <f>IF(Table1[[#This Row],[score]]&gt;=8.5,"High",IF(Table1[[#This Row],[score]]&gt;=7,"Medium","Low"))</f>
        <v>Low</v>
      </c>
      <c r="Q6613" s="5">
        <f>Table1[[#This Row],[gross]]-Table1[[#This Row],[budget]]</f>
        <v>363990832</v>
      </c>
      <c r="R6613" s="5" t="str">
        <f>IF(Table1[[#This Row],[Profit]]&gt;0,"Profit","Loss")</f>
        <v>Profit</v>
      </c>
      <c r="S6613" s="6" t="str">
        <f>FLOOR(Table1[[#This Row],[year]]-1900,10)+1900 &amp; "-" &amp; FLOOR(Table1[[#This Row],[year]]-1890,10)+1900</f>
        <v>2010-2020</v>
      </c>
      <c r="T6613" s="14" t="s">
        <v>21835</v>
      </c>
      <c r="AB6613" s="14"/>
    </row>
    <row r="6614" spans="1:28" hidden="1" x14ac:dyDescent="0.3">
      <c r="A6614" t="s">
        <v>19157</v>
      </c>
      <c r="B6614" t="s">
        <v>1974</v>
      </c>
      <c r="C6614" t="s">
        <v>34</v>
      </c>
      <c r="D6614">
        <v>2015</v>
      </c>
      <c r="E6614" t="s">
        <v>19158</v>
      </c>
      <c r="F6614">
        <v>6.3</v>
      </c>
      <c r="G6614">
        <v>264000</v>
      </c>
      <c r="H6614" t="s">
        <v>18055</v>
      </c>
      <c r="I6614" t="s">
        <v>15177</v>
      </c>
      <c r="J6614" t="s">
        <v>986</v>
      </c>
      <c r="K6614" t="s">
        <v>30</v>
      </c>
      <c r="L6614">
        <v>155000000</v>
      </c>
      <c r="M6614">
        <v>440603537</v>
      </c>
      <c r="N6614" t="s">
        <v>44</v>
      </c>
      <c r="O6614">
        <v>126</v>
      </c>
      <c r="P6614" t="str">
        <f>IF(Table1[[#This Row],[score]]&gt;=8.5,"High",IF(Table1[[#This Row],[score]]&gt;=7,"Medium","Low"))</f>
        <v>Low</v>
      </c>
      <c r="Q6614" s="5">
        <f>Table1[[#This Row],[gross]]-Table1[[#This Row],[budget]]</f>
        <v>285603537</v>
      </c>
      <c r="R6614" s="5" t="str">
        <f>IF(Table1[[#This Row],[Profit]]&gt;0,"Profit","Loss")</f>
        <v>Profit</v>
      </c>
      <c r="S6614" s="6" t="str">
        <f>FLOOR(Table1[[#This Row],[year]]-1900,10)+1900 &amp; "-" &amp; FLOOR(Table1[[#This Row],[year]]-1890,10)+1900</f>
        <v>2010-2020</v>
      </c>
      <c r="T6614" s="14" t="s">
        <v>21835</v>
      </c>
      <c r="AB6614" s="14"/>
    </row>
    <row r="6615" spans="1:28" hidden="1" x14ac:dyDescent="0.3">
      <c r="A6615" t="s">
        <v>19210</v>
      </c>
      <c r="B6615" t="s">
        <v>33</v>
      </c>
      <c r="C6615" t="s">
        <v>390</v>
      </c>
      <c r="D6615">
        <v>2015</v>
      </c>
      <c r="E6615" t="s">
        <v>19211</v>
      </c>
      <c r="F6615">
        <v>6.6</v>
      </c>
      <c r="G6615">
        <v>95000</v>
      </c>
      <c r="H6615" t="s">
        <v>14499</v>
      </c>
      <c r="I6615" t="s">
        <v>14600</v>
      </c>
      <c r="J6615" t="s">
        <v>19212</v>
      </c>
      <c r="K6615" t="s">
        <v>30</v>
      </c>
      <c r="L6615">
        <v>135000000</v>
      </c>
      <c r="M6615">
        <v>386041607</v>
      </c>
      <c r="N6615" t="s">
        <v>10077</v>
      </c>
      <c r="O6615">
        <v>94</v>
      </c>
      <c r="P6615" t="str">
        <f>IF(Table1[[#This Row],[score]]&gt;=8.5,"High",IF(Table1[[#This Row],[score]]&gt;=7,"Medium","Low"))</f>
        <v>Low</v>
      </c>
      <c r="Q6615" s="5">
        <f>Table1[[#This Row],[gross]]-Table1[[#This Row],[budget]]</f>
        <v>251041607</v>
      </c>
      <c r="R6615" s="5" t="str">
        <f>IF(Table1[[#This Row],[Profit]]&gt;0,"Profit","Loss")</f>
        <v>Profit</v>
      </c>
      <c r="S6615" s="6" t="str">
        <f>FLOOR(Table1[[#This Row],[year]]-1900,10)+1900 &amp; "-" &amp; FLOOR(Table1[[#This Row],[year]]-1890,10)+1900</f>
        <v>2010-2020</v>
      </c>
      <c r="T6615" s="14" t="s">
        <v>21835</v>
      </c>
      <c r="AB6615" s="14"/>
    </row>
    <row r="6616" spans="1:28" hidden="1" x14ac:dyDescent="0.3">
      <c r="A6616" t="s">
        <v>19115</v>
      </c>
      <c r="B6616" t="s">
        <v>16</v>
      </c>
      <c r="C6616" t="s">
        <v>34</v>
      </c>
      <c r="D6616">
        <v>2015</v>
      </c>
      <c r="E6616" t="s">
        <v>19116</v>
      </c>
      <c r="F6616">
        <v>8.1</v>
      </c>
      <c r="G6616">
        <v>912000</v>
      </c>
      <c r="H6616" t="s">
        <v>524</v>
      </c>
      <c r="I6616" t="s">
        <v>524</v>
      </c>
      <c r="J6616" t="s">
        <v>15538</v>
      </c>
      <c r="K6616" t="s">
        <v>248</v>
      </c>
      <c r="L6616" s="5">
        <v>150000000</v>
      </c>
      <c r="M6616" s="5">
        <v>375658750</v>
      </c>
      <c r="N6616" t="s">
        <v>23</v>
      </c>
      <c r="O6616">
        <v>120</v>
      </c>
      <c r="P6616" t="str">
        <f>IF(Table1[[#This Row],[score]]&gt;=8.5,"High",IF(Table1[[#This Row],[score]]&gt;=7,"Medium","Low"))</f>
        <v>Medium</v>
      </c>
      <c r="Q6616" s="5">
        <f>Table1[[#This Row],[gross]]-Table1[[#This Row],[budget]]</f>
        <v>225658750</v>
      </c>
      <c r="R6616" s="5" t="str">
        <f>IF(Table1[[#This Row],[Profit]]&gt;0,"Profit","Loss")</f>
        <v>Profit</v>
      </c>
      <c r="S6616" s="6" t="str">
        <f>FLOOR(Table1[[#This Row],[year]]-1900,10)+1900 &amp; "-" &amp; FLOOR(Table1[[#This Row],[year]]-1890,10)+1900</f>
        <v>2010-2020</v>
      </c>
      <c r="T6616" s="14" t="s">
        <v>21835</v>
      </c>
      <c r="AB6616" s="14"/>
    </row>
    <row r="6617" spans="1:28" hidden="1" x14ac:dyDescent="0.3">
      <c r="A6617" t="s">
        <v>19261</v>
      </c>
      <c r="B6617" t="s">
        <v>33</v>
      </c>
      <c r="C6617" t="s">
        <v>390</v>
      </c>
      <c r="D6617">
        <v>2015</v>
      </c>
      <c r="E6617" t="s">
        <v>19203</v>
      </c>
      <c r="F6617">
        <v>6.7</v>
      </c>
      <c r="G6617">
        <v>106000</v>
      </c>
      <c r="H6617" t="s">
        <v>19262</v>
      </c>
      <c r="I6617" t="s">
        <v>19263</v>
      </c>
      <c r="J6617" t="s">
        <v>9180</v>
      </c>
      <c r="K6617" t="s">
        <v>30</v>
      </c>
      <c r="L6617">
        <v>200000000</v>
      </c>
      <c r="M6617">
        <v>332207671</v>
      </c>
      <c r="N6617" t="s">
        <v>10022</v>
      </c>
      <c r="O6617">
        <v>93</v>
      </c>
      <c r="P6617" t="str">
        <f>IF(Table1[[#This Row],[score]]&gt;=8.5,"High",IF(Table1[[#This Row],[score]]&gt;=7,"Medium","Low"))</f>
        <v>Low</v>
      </c>
      <c r="Q6617" s="5">
        <f>Table1[[#This Row],[gross]]-Table1[[#This Row],[budget]]</f>
        <v>132207671</v>
      </c>
      <c r="R6617" s="5" t="str">
        <f>IF(Table1[[#This Row],[Profit]]&gt;0,"Profit","Loss")</f>
        <v>Profit</v>
      </c>
      <c r="S6617" s="6" t="str">
        <f>FLOOR(Table1[[#This Row],[year]]-1900,10)+1900 &amp; "-" &amp; FLOOR(Table1[[#This Row],[year]]-1890,10)+1900</f>
        <v>2010-2020</v>
      </c>
      <c r="T6617" s="14" t="s">
        <v>21835</v>
      </c>
      <c r="AB6617" s="14"/>
    </row>
    <row r="6618" spans="1:28" hidden="1" x14ac:dyDescent="0.3">
      <c r="A6618" t="s">
        <v>19358</v>
      </c>
      <c r="B6618" t="s">
        <v>33</v>
      </c>
      <c r="C6618" t="s">
        <v>390</v>
      </c>
      <c r="D6618">
        <v>2015</v>
      </c>
      <c r="E6618" t="s">
        <v>18751</v>
      </c>
      <c r="F6618">
        <v>6</v>
      </c>
      <c r="G6618">
        <v>51000</v>
      </c>
      <c r="H6618" t="s">
        <v>19359</v>
      </c>
      <c r="I6618" t="s">
        <v>15391</v>
      </c>
      <c r="J6618" t="s">
        <v>13490</v>
      </c>
      <c r="K6618" t="s">
        <v>30</v>
      </c>
      <c r="L6618">
        <v>74000000</v>
      </c>
      <c r="M6618">
        <v>325186032</v>
      </c>
      <c r="N6618" t="s">
        <v>19360</v>
      </c>
      <c r="O6618">
        <v>92</v>
      </c>
      <c r="P6618" t="str">
        <f>IF(Table1[[#This Row],[score]]&gt;=8.5,"High",IF(Table1[[#This Row],[score]]&gt;=7,"Medium","Low"))</f>
        <v>Low</v>
      </c>
      <c r="Q6618" s="5">
        <f>Table1[[#This Row],[gross]]-Table1[[#This Row],[budget]]</f>
        <v>251186032</v>
      </c>
      <c r="R6618" s="5" t="str">
        <f>IF(Table1[[#This Row],[Profit]]&gt;0,"Profit","Loss")</f>
        <v>Profit</v>
      </c>
      <c r="S6618" s="6" t="str">
        <f>FLOOR(Table1[[#This Row],[year]]-1900,10)+1900 &amp; "-" &amp; FLOOR(Table1[[#This Row],[year]]-1890,10)+1900</f>
        <v>2010-2020</v>
      </c>
      <c r="T6618" s="14" t="s">
        <v>21835</v>
      </c>
      <c r="AB6618" s="14"/>
    </row>
    <row r="6619" spans="1:28" hidden="1" x14ac:dyDescent="0.3">
      <c r="A6619" t="s">
        <v>19252</v>
      </c>
      <c r="B6619" t="s">
        <v>1974</v>
      </c>
      <c r="C6619" t="s">
        <v>34</v>
      </c>
      <c r="D6619">
        <v>2015</v>
      </c>
      <c r="E6619" t="s">
        <v>18787</v>
      </c>
      <c r="F6619">
        <v>6.3</v>
      </c>
      <c r="G6619">
        <v>230000</v>
      </c>
      <c r="H6619" t="s">
        <v>18597</v>
      </c>
      <c r="I6619" t="s">
        <v>19253</v>
      </c>
      <c r="J6619" t="s">
        <v>17730</v>
      </c>
      <c r="K6619" t="s">
        <v>30</v>
      </c>
      <c r="L6619">
        <v>61000000</v>
      </c>
      <c r="M6619">
        <v>312296056</v>
      </c>
      <c r="N6619" t="s">
        <v>19254</v>
      </c>
      <c r="O6619">
        <v>131</v>
      </c>
      <c r="P6619" t="str">
        <f>IF(Table1[[#This Row],[score]]&gt;=8.5,"High",IF(Table1[[#This Row],[score]]&gt;=7,"Medium","Low"))</f>
        <v>Low</v>
      </c>
      <c r="Q6619" s="5">
        <f>Table1[[#This Row],[gross]]-Table1[[#This Row],[budget]]</f>
        <v>251296056</v>
      </c>
      <c r="R6619" s="5" t="str">
        <f>IF(Table1[[#This Row],[Profit]]&gt;0,"Profit","Loss")</f>
        <v>Profit</v>
      </c>
      <c r="S6619" s="6" t="str">
        <f>FLOOR(Table1[[#This Row],[year]]-1900,10)+1900 &amp; "-" &amp; FLOOR(Table1[[#This Row],[year]]-1890,10)+1900</f>
        <v>2010-2020</v>
      </c>
      <c r="T6619" s="14" t="s">
        <v>21835</v>
      </c>
      <c r="AB6619" s="14"/>
    </row>
    <row r="6620" spans="1:28" hidden="1" x14ac:dyDescent="0.3">
      <c r="A6620" t="s">
        <v>19234</v>
      </c>
      <c r="B6620" t="s">
        <v>1974</v>
      </c>
      <c r="C6620" t="s">
        <v>34</v>
      </c>
      <c r="D6620">
        <v>2015</v>
      </c>
      <c r="E6620" t="s">
        <v>18903</v>
      </c>
      <c r="F6620">
        <v>6.2</v>
      </c>
      <c r="G6620">
        <v>223000</v>
      </c>
      <c r="H6620" t="s">
        <v>13994</v>
      </c>
      <c r="I6620" t="s">
        <v>19235</v>
      </c>
      <c r="J6620" t="s">
        <v>18588</v>
      </c>
      <c r="K6620" t="s">
        <v>30</v>
      </c>
      <c r="L6620">
        <v>110000000</v>
      </c>
      <c r="M6620">
        <v>297002527</v>
      </c>
      <c r="N6620" t="s">
        <v>9986</v>
      </c>
      <c r="O6620">
        <v>119</v>
      </c>
      <c r="P6620" t="str">
        <f>IF(Table1[[#This Row],[score]]&gt;=8.5,"High",IF(Table1[[#This Row],[score]]&gt;=7,"Medium","Low"))</f>
        <v>Low</v>
      </c>
      <c r="Q6620" s="5">
        <f>Table1[[#This Row],[gross]]-Table1[[#This Row],[budget]]</f>
        <v>187002527</v>
      </c>
      <c r="R6620" s="5" t="str">
        <f>IF(Table1[[#This Row],[Profit]]&gt;0,"Profit","Loss")</f>
        <v>Profit</v>
      </c>
      <c r="S6620" s="6" t="str">
        <f>FLOOR(Table1[[#This Row],[year]]-1900,10)+1900 &amp; "-" &amp; FLOOR(Table1[[#This Row],[year]]-1890,10)+1900</f>
        <v>2010-2020</v>
      </c>
      <c r="T6620" s="14" t="s">
        <v>21835</v>
      </c>
      <c r="AB6620" s="14"/>
    </row>
    <row r="6621" spans="1:28" hidden="1" x14ac:dyDescent="0.3">
      <c r="A6621" t="s">
        <v>19223</v>
      </c>
      <c r="B6621" t="s">
        <v>1974</v>
      </c>
      <c r="C6621" t="s">
        <v>41</v>
      </c>
      <c r="D6621">
        <v>2015</v>
      </c>
      <c r="E6621" t="s">
        <v>19116</v>
      </c>
      <c r="F6621">
        <v>6.4</v>
      </c>
      <c r="G6621">
        <v>146000</v>
      </c>
      <c r="H6621" t="s">
        <v>18937</v>
      </c>
      <c r="I6621" t="s">
        <v>17494</v>
      </c>
      <c r="J6621" t="s">
        <v>17495</v>
      </c>
      <c r="K6621" t="s">
        <v>30</v>
      </c>
      <c r="L6621">
        <v>29000000</v>
      </c>
      <c r="M6621">
        <v>287144079</v>
      </c>
      <c r="N6621" t="s">
        <v>17496</v>
      </c>
      <c r="O6621">
        <v>115</v>
      </c>
      <c r="P6621" t="str">
        <f>IF(Table1[[#This Row],[score]]&gt;=8.5,"High",IF(Table1[[#This Row],[score]]&gt;=7,"Medium","Low"))</f>
        <v>Low</v>
      </c>
      <c r="Q6621" s="5">
        <f>Table1[[#This Row],[gross]]-Table1[[#This Row],[budget]]</f>
        <v>258144079</v>
      </c>
      <c r="R6621" s="5" t="str">
        <f>IF(Table1[[#This Row],[Profit]]&gt;0,"Profit","Loss")</f>
        <v>Profit</v>
      </c>
      <c r="S6621" s="6" t="str">
        <f>FLOOR(Table1[[#This Row],[year]]-1900,10)+1900 &amp; "-" &amp; FLOOR(Table1[[#This Row],[year]]-1890,10)+1900</f>
        <v>2010-2020</v>
      </c>
      <c r="T6621" s="14" t="s">
        <v>21835</v>
      </c>
      <c r="AB6621" s="14"/>
    </row>
    <row r="6622" spans="1:28" hidden="1" x14ac:dyDescent="0.3">
      <c r="A6622" t="s">
        <v>19522</v>
      </c>
      <c r="B6622" t="s">
        <v>337</v>
      </c>
      <c r="C6622" t="s">
        <v>390</v>
      </c>
      <c r="D6622">
        <v>2015</v>
      </c>
      <c r="E6622" t="s">
        <v>19168</v>
      </c>
      <c r="F6622">
        <v>7.1</v>
      </c>
      <c r="G6622">
        <v>43000</v>
      </c>
      <c r="H6622" t="s">
        <v>17733</v>
      </c>
      <c r="I6622" t="s">
        <v>19523</v>
      </c>
      <c r="J6622" t="s">
        <v>19524</v>
      </c>
      <c r="K6622" t="s">
        <v>30</v>
      </c>
      <c r="L6622">
        <v>99000000</v>
      </c>
      <c r="M6622">
        <v>246233113</v>
      </c>
      <c r="N6622" t="s">
        <v>13981</v>
      </c>
      <c r="O6622">
        <v>88</v>
      </c>
      <c r="P6622" t="str">
        <f>IF(Table1[[#This Row],[score]]&gt;=8.5,"High",IF(Table1[[#This Row],[score]]&gt;=7,"Medium","Low"))</f>
        <v>Medium</v>
      </c>
      <c r="Q6622" s="5">
        <f>Table1[[#This Row],[gross]]-Table1[[#This Row],[budget]]</f>
        <v>147233113</v>
      </c>
      <c r="R6622" s="5" t="str">
        <f>IF(Table1[[#This Row],[Profit]]&gt;0,"Profit","Loss")</f>
        <v>Profit</v>
      </c>
      <c r="S6622" s="6" t="str">
        <f>FLOOR(Table1[[#This Row],[year]]-1900,10)+1900 &amp; "-" &amp; FLOOR(Table1[[#This Row],[year]]-1890,10)+1900</f>
        <v>2010-2020</v>
      </c>
      <c r="T6622" s="14" t="s">
        <v>21835</v>
      </c>
      <c r="AB6622" s="14"/>
    </row>
    <row r="6623" spans="1:28" hidden="1" x14ac:dyDescent="0.3">
      <c r="A6623" t="s">
        <v>19299</v>
      </c>
      <c r="B6623" t="s">
        <v>1974</v>
      </c>
      <c r="C6623" t="s">
        <v>34</v>
      </c>
      <c r="D6623">
        <v>2015</v>
      </c>
      <c r="E6623" t="s">
        <v>19246</v>
      </c>
      <c r="F6623">
        <v>5.5</v>
      </c>
      <c r="G6623">
        <v>135000</v>
      </c>
      <c r="H6623" t="s">
        <v>2026</v>
      </c>
      <c r="I6623" t="s">
        <v>8431</v>
      </c>
      <c r="J6623" t="s">
        <v>8432</v>
      </c>
      <c r="K6623" t="s">
        <v>30</v>
      </c>
      <c r="L6623">
        <v>88000000</v>
      </c>
      <c r="M6623">
        <v>244874809</v>
      </c>
      <c r="N6623" t="s">
        <v>31</v>
      </c>
      <c r="O6623">
        <v>105</v>
      </c>
      <c r="P6623" t="str">
        <f>IF(Table1[[#This Row],[score]]&gt;=8.5,"High",IF(Table1[[#This Row],[score]]&gt;=7,"Medium","Low"))</f>
        <v>Low</v>
      </c>
      <c r="Q6623" s="5">
        <f>Table1[[#This Row],[gross]]-Table1[[#This Row],[budget]]</f>
        <v>156874809</v>
      </c>
      <c r="R6623" s="5" t="str">
        <f>IF(Table1[[#This Row],[Profit]]&gt;0,"Profit","Loss")</f>
        <v>Profit</v>
      </c>
      <c r="S6623" s="6" t="str">
        <f>FLOOR(Table1[[#This Row],[year]]-1900,10)+1900 &amp; "-" &amp; FLOOR(Table1[[#This Row],[year]]-1890,10)+1900</f>
        <v>2010-2020</v>
      </c>
      <c r="T6623" s="14" t="s">
        <v>21835</v>
      </c>
      <c r="AB6623" s="14"/>
    </row>
    <row r="6624" spans="1:28" hidden="1" x14ac:dyDescent="0.3">
      <c r="A6624" t="s">
        <v>19305</v>
      </c>
      <c r="B6624" t="s">
        <v>1974</v>
      </c>
      <c r="C6624" t="s">
        <v>41</v>
      </c>
      <c r="D6624">
        <v>2015</v>
      </c>
      <c r="E6624" t="s">
        <v>19272</v>
      </c>
      <c r="F6624">
        <v>6.2</v>
      </c>
      <c r="G6624">
        <v>112000</v>
      </c>
      <c r="H6624" t="s">
        <v>15501</v>
      </c>
      <c r="I6624" t="s">
        <v>19306</v>
      </c>
      <c r="J6624" t="s">
        <v>12913</v>
      </c>
      <c r="K6624" t="s">
        <v>30</v>
      </c>
      <c r="L6624">
        <v>50000000</v>
      </c>
      <c r="M6624">
        <v>242786137</v>
      </c>
      <c r="N6624" t="s">
        <v>44</v>
      </c>
      <c r="O6624">
        <v>96</v>
      </c>
      <c r="P6624" t="str">
        <f>IF(Table1[[#This Row],[score]]&gt;=8.5,"High",IF(Table1[[#This Row],[score]]&gt;=7,"Medium","Low"))</f>
        <v>Low</v>
      </c>
      <c r="Q6624" s="5">
        <f>Table1[[#This Row],[gross]]-Table1[[#This Row],[budget]]</f>
        <v>192786137</v>
      </c>
      <c r="R6624" s="5" t="str">
        <f>IF(Table1[[#This Row],[Profit]]&gt;0,"Profit","Loss")</f>
        <v>Profit</v>
      </c>
      <c r="S6624" s="6" t="str">
        <f>FLOOR(Table1[[#This Row],[year]]-1900,10)+1900 &amp; "-" &amp; FLOOR(Table1[[#This Row],[year]]-1890,10)+1900</f>
        <v>2010-2020</v>
      </c>
      <c r="T6624" s="14" t="s">
        <v>21835</v>
      </c>
      <c r="AB6624" s="14"/>
    </row>
    <row r="6625" spans="1:28" hidden="1" x14ac:dyDescent="0.3">
      <c r="A6625" t="s">
        <v>19190</v>
      </c>
      <c r="B6625" t="s">
        <v>16</v>
      </c>
      <c r="C6625" t="s">
        <v>34</v>
      </c>
      <c r="D6625">
        <v>2015</v>
      </c>
      <c r="E6625" t="s">
        <v>19191</v>
      </c>
      <c r="F6625">
        <v>7</v>
      </c>
      <c r="G6625">
        <v>234000</v>
      </c>
      <c r="H6625" t="s">
        <v>16977</v>
      </c>
      <c r="I6625" t="s">
        <v>16977</v>
      </c>
      <c r="J6625" t="s">
        <v>18997</v>
      </c>
      <c r="K6625" t="s">
        <v>30</v>
      </c>
      <c r="L6625">
        <v>65000000</v>
      </c>
      <c r="M6625">
        <v>235666219</v>
      </c>
      <c r="N6625" t="s">
        <v>180</v>
      </c>
      <c r="O6625">
        <v>120</v>
      </c>
      <c r="P6625" t="str">
        <f>IF(Table1[[#This Row],[score]]&gt;=8.5,"High",IF(Table1[[#This Row],[score]]&gt;=7,"Medium","Low"))</f>
        <v>Medium</v>
      </c>
      <c r="Q6625" s="5">
        <f>Table1[[#This Row],[gross]]-Table1[[#This Row],[budget]]</f>
        <v>170666219</v>
      </c>
      <c r="R6625" s="5" t="str">
        <f>IF(Table1[[#This Row],[Profit]]&gt;0,"Profit","Loss")</f>
        <v>Profit</v>
      </c>
      <c r="S6625" s="6" t="str">
        <f>FLOOR(Table1[[#This Row],[year]]-1900,10)+1900 &amp; "-" &amp; FLOOR(Table1[[#This Row],[year]]-1890,10)+1900</f>
        <v>2010-2020</v>
      </c>
      <c r="T6625" s="14" t="s">
        <v>21835</v>
      </c>
      <c r="AB6625" s="14"/>
    </row>
    <row r="6626" spans="1:28" hidden="1" x14ac:dyDescent="0.3">
      <c r="A6626" t="s">
        <v>19530</v>
      </c>
      <c r="B6626" t="s">
        <v>33</v>
      </c>
      <c r="C6626" t="s">
        <v>390</v>
      </c>
      <c r="D6626">
        <v>2015</v>
      </c>
      <c r="E6626" t="s">
        <v>19163</v>
      </c>
      <c r="F6626">
        <v>5</v>
      </c>
      <c r="G6626">
        <v>18000</v>
      </c>
      <c r="H6626" t="s">
        <v>12359</v>
      </c>
      <c r="I6626" t="s">
        <v>19531</v>
      </c>
      <c r="J6626" t="s">
        <v>13209</v>
      </c>
      <c r="K6626" t="s">
        <v>30</v>
      </c>
      <c r="L6626">
        <v>90000000</v>
      </c>
      <c r="M6626">
        <v>234798636</v>
      </c>
      <c r="N6626" t="s">
        <v>9026</v>
      </c>
      <c r="O6626">
        <v>92</v>
      </c>
      <c r="P6626" t="str">
        <f>IF(Table1[[#This Row],[score]]&gt;=8.5,"High",IF(Table1[[#This Row],[score]]&gt;=7,"Medium","Low"))</f>
        <v>Low</v>
      </c>
      <c r="Q6626" s="5">
        <f>Table1[[#This Row],[gross]]-Table1[[#This Row],[budget]]</f>
        <v>144798636</v>
      </c>
      <c r="R6626" s="5" t="str">
        <f>IF(Table1[[#This Row],[Profit]]&gt;0,"Profit","Loss")</f>
        <v>Profit</v>
      </c>
      <c r="S6626" s="6" t="str">
        <f>FLOOR(Table1[[#This Row],[year]]-1900,10)+1900 &amp; "-" &amp; FLOOR(Table1[[#This Row],[year]]-1890,10)+1900</f>
        <v>2010-2020</v>
      </c>
      <c r="T6626" s="14" t="s">
        <v>21835</v>
      </c>
      <c r="AB6626" s="14"/>
    </row>
    <row r="6627" spans="1:28" hidden="1" x14ac:dyDescent="0.3">
      <c r="A6627" t="s">
        <v>19295</v>
      </c>
      <c r="B6627" t="s">
        <v>16</v>
      </c>
      <c r="C6627" t="s">
        <v>41</v>
      </c>
      <c r="D6627">
        <v>2015</v>
      </c>
      <c r="E6627" t="s">
        <v>18864</v>
      </c>
      <c r="F6627">
        <v>6.3</v>
      </c>
      <c r="G6627">
        <v>191000</v>
      </c>
      <c r="H6627" t="s">
        <v>17549</v>
      </c>
      <c r="I6627" t="s">
        <v>17549</v>
      </c>
      <c r="J6627" t="s">
        <v>8955</v>
      </c>
      <c r="K6627" t="s">
        <v>30</v>
      </c>
      <c r="L6627">
        <v>68000000</v>
      </c>
      <c r="M6627">
        <v>215863606</v>
      </c>
      <c r="N6627" t="s">
        <v>61</v>
      </c>
      <c r="O6627">
        <v>115</v>
      </c>
      <c r="P6627" t="str">
        <f>IF(Table1[[#This Row],[score]]&gt;=8.5,"High",IF(Table1[[#This Row],[score]]&gt;=7,"Medium","Low"))</f>
        <v>Low</v>
      </c>
      <c r="Q6627" s="5">
        <f>Table1[[#This Row],[gross]]-Table1[[#This Row],[budget]]</f>
        <v>147863606</v>
      </c>
      <c r="R6627" s="5" t="str">
        <f>IF(Table1[[#This Row],[Profit]]&gt;0,"Profit","Loss")</f>
        <v>Profit</v>
      </c>
      <c r="S6627" s="6" t="str">
        <f>FLOOR(Table1[[#This Row],[year]]-1900,10)+1900 &amp; "-" &amp; FLOOR(Table1[[#This Row],[year]]-1890,10)+1900</f>
        <v>2010-2020</v>
      </c>
      <c r="T6627" s="14" t="s">
        <v>21835</v>
      </c>
      <c r="AB6627" s="14"/>
    </row>
    <row r="6628" spans="1:28" hidden="1" x14ac:dyDescent="0.3">
      <c r="A6628" t="s">
        <v>19228</v>
      </c>
      <c r="B6628" t="s">
        <v>33</v>
      </c>
      <c r="C6628" t="s">
        <v>34</v>
      </c>
      <c r="D6628">
        <v>2015</v>
      </c>
      <c r="E6628" t="s">
        <v>19229</v>
      </c>
      <c r="F6628">
        <v>6.4</v>
      </c>
      <c r="G6628">
        <v>175000</v>
      </c>
      <c r="H6628" t="s">
        <v>10630</v>
      </c>
      <c r="I6628" t="s">
        <v>19230</v>
      </c>
      <c r="J6628" t="s">
        <v>9618</v>
      </c>
      <c r="K6628" t="s">
        <v>30</v>
      </c>
      <c r="L6628">
        <v>190000000</v>
      </c>
      <c r="M6628">
        <v>209035668</v>
      </c>
      <c r="N6628" t="s">
        <v>1708</v>
      </c>
      <c r="O6628">
        <v>130</v>
      </c>
      <c r="P6628" t="str">
        <f>IF(Table1[[#This Row],[score]]&gt;=8.5,"High",IF(Table1[[#This Row],[score]]&gt;=7,"Medium","Low"))</f>
        <v>Low</v>
      </c>
      <c r="Q6628" s="5">
        <f>Table1[[#This Row],[gross]]-Table1[[#This Row],[budget]]</f>
        <v>19035668</v>
      </c>
      <c r="R6628" s="5" t="str">
        <f>IF(Table1[[#This Row],[Profit]]&gt;0,"Profit","Loss")</f>
        <v>Profit</v>
      </c>
      <c r="S6628" s="6" t="str">
        <f>FLOOR(Table1[[#This Row],[year]]-1900,10)+1900 &amp; "-" &amp; FLOOR(Table1[[#This Row],[year]]-1890,10)+1900</f>
        <v>2010-2020</v>
      </c>
      <c r="T6628" s="14" t="s">
        <v>21835</v>
      </c>
      <c r="AB6628" s="14"/>
    </row>
    <row r="6629" spans="1:28" hidden="1" x14ac:dyDescent="0.3">
      <c r="A6629" t="s">
        <v>19186</v>
      </c>
      <c r="B6629" t="s">
        <v>1974</v>
      </c>
      <c r="C6629" t="s">
        <v>34</v>
      </c>
      <c r="D6629">
        <v>2015</v>
      </c>
      <c r="E6629" t="s">
        <v>18098</v>
      </c>
      <c r="F6629">
        <v>7.1</v>
      </c>
      <c r="G6629">
        <v>205000</v>
      </c>
      <c r="H6629" t="s">
        <v>17806</v>
      </c>
      <c r="I6629" t="s">
        <v>7572</v>
      </c>
      <c r="J6629" t="s">
        <v>19187</v>
      </c>
      <c r="K6629" t="s">
        <v>22</v>
      </c>
      <c r="L6629">
        <v>55000000</v>
      </c>
      <c r="M6629">
        <v>203427584</v>
      </c>
      <c r="N6629" t="s">
        <v>2743</v>
      </c>
      <c r="O6629">
        <v>121</v>
      </c>
      <c r="P6629" t="str">
        <f>IF(Table1[[#This Row],[score]]&gt;=8.5,"High",IF(Table1[[#This Row],[score]]&gt;=7,"Medium","Low"))</f>
        <v>Medium</v>
      </c>
      <c r="Q6629" s="5">
        <f>Table1[[#This Row],[gross]]-Table1[[#This Row],[budget]]</f>
        <v>148427584</v>
      </c>
      <c r="R6629" s="5" t="str">
        <f>IF(Table1[[#This Row],[Profit]]&gt;0,"Profit","Loss")</f>
        <v>Profit</v>
      </c>
      <c r="S6629" s="6" t="str">
        <f>FLOOR(Table1[[#This Row],[year]]-1900,10)+1900 &amp; "-" &amp; FLOOR(Table1[[#This Row],[year]]-1890,10)+1900</f>
        <v>2010-2020</v>
      </c>
      <c r="T6629" s="14" t="s">
        <v>21835</v>
      </c>
      <c r="AB6629" s="14"/>
    </row>
    <row r="6630" spans="1:28" hidden="1" x14ac:dyDescent="0.3">
      <c r="A6630" t="s">
        <v>19236</v>
      </c>
      <c r="B6630" t="s">
        <v>16</v>
      </c>
      <c r="C6630" t="s">
        <v>63</v>
      </c>
      <c r="D6630">
        <v>2015</v>
      </c>
      <c r="E6630" t="s">
        <v>19156</v>
      </c>
      <c r="F6630">
        <v>7.8</v>
      </c>
      <c r="G6630">
        <v>185000</v>
      </c>
      <c r="H6630" t="s">
        <v>8417</v>
      </c>
      <c r="I6630" t="s">
        <v>19237</v>
      </c>
      <c r="J6630" t="s">
        <v>19238</v>
      </c>
      <c r="K6630" t="s">
        <v>30</v>
      </c>
      <c r="L6630">
        <v>28000000</v>
      </c>
      <c r="M6630">
        <v>201634991</v>
      </c>
      <c r="N6630" t="s">
        <v>61</v>
      </c>
      <c r="O6630">
        <v>147</v>
      </c>
      <c r="P6630" t="str">
        <f>IF(Table1[[#This Row],[score]]&gt;=8.5,"High",IF(Table1[[#This Row],[score]]&gt;=7,"Medium","Low"))</f>
        <v>Medium</v>
      </c>
      <c r="Q6630" s="5">
        <f>Table1[[#This Row],[gross]]-Table1[[#This Row],[budget]]</f>
        <v>173634991</v>
      </c>
      <c r="R6630" s="5" t="str">
        <f>IF(Table1[[#This Row],[Profit]]&gt;0,"Profit","Loss")</f>
        <v>Profit</v>
      </c>
      <c r="S6630" s="6" t="str">
        <f>FLOOR(Table1[[#This Row],[year]]-1900,10)+1900 &amp; "-" &amp; FLOOR(Table1[[#This Row],[year]]-1890,10)+1900</f>
        <v>2010-2020</v>
      </c>
      <c r="T6630" s="14" t="s">
        <v>21835</v>
      </c>
      <c r="AB6630" s="14"/>
    </row>
    <row r="6631" spans="1:28" hidden="1" x14ac:dyDescent="0.3">
      <c r="A6631" t="s">
        <v>19183</v>
      </c>
      <c r="B6631" t="s">
        <v>1974</v>
      </c>
      <c r="C6631" t="s">
        <v>41</v>
      </c>
      <c r="D6631">
        <v>2015</v>
      </c>
      <c r="E6631" t="s">
        <v>18098</v>
      </c>
      <c r="F6631">
        <v>7.1</v>
      </c>
      <c r="G6631">
        <v>231000</v>
      </c>
      <c r="H6631" t="s">
        <v>214</v>
      </c>
      <c r="I6631" t="s">
        <v>214</v>
      </c>
      <c r="J6631" t="s">
        <v>67</v>
      </c>
      <c r="K6631" t="s">
        <v>30</v>
      </c>
      <c r="L6631">
        <v>35000000</v>
      </c>
      <c r="M6631">
        <v>194564672</v>
      </c>
      <c r="N6631" t="s">
        <v>19184</v>
      </c>
      <c r="O6631">
        <v>121</v>
      </c>
      <c r="P6631" t="str">
        <f>IF(Table1[[#This Row],[score]]&gt;=8.5,"High",IF(Table1[[#This Row],[score]]&gt;=7,"Medium","Low"))</f>
        <v>Medium</v>
      </c>
      <c r="Q6631" s="5">
        <f>Table1[[#This Row],[gross]]-Table1[[#This Row],[budget]]</f>
        <v>159564672</v>
      </c>
      <c r="R6631" s="5" t="str">
        <f>IF(Table1[[#This Row],[Profit]]&gt;0,"Profit","Loss")</f>
        <v>Profit</v>
      </c>
      <c r="S6631" s="6" t="str">
        <f>FLOOR(Table1[[#This Row],[year]]-1900,10)+1900 &amp; "-" &amp; FLOOR(Table1[[#This Row],[year]]-1890,10)+1900</f>
        <v>2010-2020</v>
      </c>
      <c r="T6631" s="14" t="s">
        <v>21835</v>
      </c>
      <c r="AB6631" s="14"/>
    </row>
    <row r="6632" spans="1:28" hidden="1" x14ac:dyDescent="0.3">
      <c r="A6632" t="s">
        <v>19213</v>
      </c>
      <c r="B6632" t="s">
        <v>1974</v>
      </c>
      <c r="C6632" t="s">
        <v>34</v>
      </c>
      <c r="D6632">
        <v>2015</v>
      </c>
      <c r="E6632" t="s">
        <v>18751</v>
      </c>
      <c r="F6632">
        <v>5.3</v>
      </c>
      <c r="G6632">
        <v>182000</v>
      </c>
      <c r="H6632" t="s">
        <v>8966</v>
      </c>
      <c r="I6632" t="s">
        <v>8579</v>
      </c>
      <c r="J6632" t="s">
        <v>14481</v>
      </c>
      <c r="K6632" t="s">
        <v>30</v>
      </c>
      <c r="L6632">
        <v>176000000</v>
      </c>
      <c r="M6632">
        <v>183887723</v>
      </c>
      <c r="N6632" t="s">
        <v>23</v>
      </c>
      <c r="O6632">
        <v>127</v>
      </c>
      <c r="P6632" t="str">
        <f>IF(Table1[[#This Row],[score]]&gt;=8.5,"High",IF(Table1[[#This Row],[score]]&gt;=7,"Medium","Low"))</f>
        <v>Low</v>
      </c>
      <c r="Q6632" s="5">
        <f>Table1[[#This Row],[gross]]-Table1[[#This Row],[budget]]</f>
        <v>7887723</v>
      </c>
      <c r="R6632" s="5" t="str">
        <f>IF(Table1[[#This Row],[Profit]]&gt;0,"Profit","Loss")</f>
        <v>Profit</v>
      </c>
      <c r="S6632" s="6" t="str">
        <f>FLOOR(Table1[[#This Row],[year]]-1900,10)+1900 &amp; "-" &amp; FLOOR(Table1[[#This Row],[year]]-1890,10)+1900</f>
        <v>2010-2020</v>
      </c>
      <c r="T6632" s="14" t="s">
        <v>21835</v>
      </c>
      <c r="AB6632" s="14"/>
    </row>
    <row r="6633" spans="1:28" hidden="1" x14ac:dyDescent="0.3">
      <c r="A6633" t="s">
        <v>19202</v>
      </c>
      <c r="B6633" t="s">
        <v>1974</v>
      </c>
      <c r="C6633" t="s">
        <v>17</v>
      </c>
      <c r="D6633">
        <v>2015</v>
      </c>
      <c r="E6633" t="s">
        <v>19203</v>
      </c>
      <c r="F6633">
        <v>7.6</v>
      </c>
      <c r="G6633">
        <v>254000</v>
      </c>
      <c r="H6633" t="s">
        <v>18423</v>
      </c>
      <c r="I6633" t="s">
        <v>18423</v>
      </c>
      <c r="J6633" t="s">
        <v>18424</v>
      </c>
      <c r="K6633" t="s">
        <v>30</v>
      </c>
      <c r="L6633">
        <v>35000000</v>
      </c>
      <c r="M6633">
        <v>173567581</v>
      </c>
      <c r="N6633" t="s">
        <v>118</v>
      </c>
      <c r="O6633">
        <v>133</v>
      </c>
      <c r="P6633" t="str">
        <f>IF(Table1[[#This Row],[score]]&gt;=8.5,"High",IF(Table1[[#This Row],[score]]&gt;=7,"Medium","Low"))</f>
        <v>Medium</v>
      </c>
      <c r="Q6633" s="5">
        <f>Table1[[#This Row],[gross]]-Table1[[#This Row],[budget]]</f>
        <v>138567581</v>
      </c>
      <c r="R6633" s="5" t="str">
        <f>IF(Table1[[#This Row],[Profit]]&gt;0,"Profit","Loss")</f>
        <v>Profit</v>
      </c>
      <c r="S6633" s="6" t="str">
        <f>FLOOR(Table1[[#This Row],[year]]-1900,10)+1900 &amp; "-" &amp; FLOOR(Table1[[#This Row],[year]]-1890,10)+1900</f>
        <v>2010-2020</v>
      </c>
      <c r="T6633" s="14" t="s">
        <v>21835</v>
      </c>
      <c r="AB6633" s="14"/>
    </row>
    <row r="6634" spans="1:28" hidden="1" x14ac:dyDescent="0.3">
      <c r="A6634" t="s">
        <v>13899</v>
      </c>
      <c r="B6634" t="s">
        <v>1974</v>
      </c>
      <c r="C6634" t="s">
        <v>34</v>
      </c>
      <c r="D6634">
        <v>2015</v>
      </c>
      <c r="E6634" t="s">
        <v>18987</v>
      </c>
      <c r="F6634">
        <v>4.2</v>
      </c>
      <c r="G6634">
        <v>156000</v>
      </c>
      <c r="H6634" t="s">
        <v>17645</v>
      </c>
      <c r="I6634" t="s">
        <v>19192</v>
      </c>
      <c r="J6634" t="s">
        <v>18298</v>
      </c>
      <c r="K6634" t="s">
        <v>30</v>
      </c>
      <c r="L6634">
        <v>120000000</v>
      </c>
      <c r="M6634">
        <v>167882881</v>
      </c>
      <c r="N6634" t="s">
        <v>180</v>
      </c>
      <c r="O6634">
        <v>100</v>
      </c>
      <c r="P6634" t="str">
        <f>IF(Table1[[#This Row],[score]]&gt;=8.5,"High",IF(Table1[[#This Row],[score]]&gt;=7,"Medium","Low"))</f>
        <v>Low</v>
      </c>
      <c r="Q6634" s="5">
        <f>Table1[[#This Row],[gross]]-Table1[[#This Row],[budget]]</f>
        <v>47882881</v>
      </c>
      <c r="R6634" s="5" t="str">
        <f>IF(Table1[[#This Row],[Profit]]&gt;0,"Profit","Loss")</f>
        <v>Profit</v>
      </c>
      <c r="S6634" s="6" t="str">
        <f>FLOOR(Table1[[#This Row],[year]]-1900,10)+1900 &amp; "-" &amp; FLOOR(Table1[[#This Row],[year]]-1890,10)+1900</f>
        <v>2010-2020</v>
      </c>
      <c r="T6634" s="14" t="s">
        <v>21835</v>
      </c>
      <c r="AB6634" s="14"/>
    </row>
    <row r="6635" spans="1:28" hidden="1" x14ac:dyDescent="0.3">
      <c r="A6635" t="s">
        <v>19231</v>
      </c>
      <c r="B6635" t="s">
        <v>1974</v>
      </c>
      <c r="C6635" t="s">
        <v>17</v>
      </c>
      <c r="D6635">
        <v>2015</v>
      </c>
      <c r="E6635" t="s">
        <v>19120</v>
      </c>
      <c r="F6635">
        <v>7.6</v>
      </c>
      <c r="G6635">
        <v>295000</v>
      </c>
      <c r="H6635" t="s">
        <v>486</v>
      </c>
      <c r="I6635" t="s">
        <v>19232</v>
      </c>
      <c r="J6635" t="s">
        <v>2066</v>
      </c>
      <c r="K6635" t="s">
        <v>30</v>
      </c>
      <c r="L6635">
        <v>40000000</v>
      </c>
      <c r="M6635">
        <v>165478348</v>
      </c>
      <c r="N6635" t="s">
        <v>9593</v>
      </c>
      <c r="O6635">
        <v>142</v>
      </c>
      <c r="P6635" t="str">
        <f>IF(Table1[[#This Row],[score]]&gt;=8.5,"High",IF(Table1[[#This Row],[score]]&gt;=7,"Medium","Low"))</f>
        <v>Medium</v>
      </c>
      <c r="Q6635" s="5">
        <f>Table1[[#This Row],[gross]]-Table1[[#This Row],[budget]]</f>
        <v>125478348</v>
      </c>
      <c r="R6635" s="5" t="str">
        <f>IF(Table1[[#This Row],[Profit]]&gt;0,"Profit","Loss")</f>
        <v>Profit</v>
      </c>
      <c r="S6635" s="6" t="str">
        <f>FLOOR(Table1[[#This Row],[year]]-1900,10)+1900 &amp; "-" &amp; FLOOR(Table1[[#This Row],[year]]-1890,10)+1900</f>
        <v>2010-2020</v>
      </c>
      <c r="T6635" s="14" t="s">
        <v>21835</v>
      </c>
      <c r="AB6635" s="14"/>
    </row>
    <row r="6636" spans="1:28" hidden="1" x14ac:dyDescent="0.3">
      <c r="A6636" t="s">
        <v>19209</v>
      </c>
      <c r="B6636" t="s">
        <v>16</v>
      </c>
      <c r="C6636" t="s">
        <v>41</v>
      </c>
      <c r="D6636">
        <v>2015</v>
      </c>
      <c r="E6636" t="s">
        <v>18882</v>
      </c>
      <c r="F6636">
        <v>6.6</v>
      </c>
      <c r="G6636">
        <v>226000</v>
      </c>
      <c r="H6636" t="s">
        <v>13050</v>
      </c>
      <c r="I6636" t="s">
        <v>13050</v>
      </c>
      <c r="J6636" t="s">
        <v>7558</v>
      </c>
      <c r="K6636" t="s">
        <v>30</v>
      </c>
      <c r="L6636">
        <v>50100000</v>
      </c>
      <c r="M6636">
        <v>158762963</v>
      </c>
      <c r="N6636" t="s">
        <v>18709</v>
      </c>
      <c r="O6636">
        <v>105</v>
      </c>
      <c r="P6636" t="str">
        <f>IF(Table1[[#This Row],[score]]&gt;=8.5,"High",IF(Table1[[#This Row],[score]]&gt;=7,"Medium","Low"))</f>
        <v>Low</v>
      </c>
      <c r="Q6636" s="5">
        <f>Table1[[#This Row],[gross]]-Table1[[#This Row],[budget]]</f>
        <v>108662963</v>
      </c>
      <c r="R6636" s="5" t="str">
        <f>IF(Table1[[#This Row],[Profit]]&gt;0,"Profit","Loss")</f>
        <v>Profit</v>
      </c>
      <c r="S6636" s="6" t="str">
        <f>FLOOR(Table1[[#This Row],[year]]-1900,10)+1900 &amp; "-" &amp; FLOOR(Table1[[#This Row],[year]]-1890,10)+1900</f>
        <v>2010-2020</v>
      </c>
      <c r="T6636" s="14" t="s">
        <v>21835</v>
      </c>
      <c r="AB6636" s="14"/>
    </row>
    <row r="6637" spans="1:28" hidden="1" x14ac:dyDescent="0.3">
      <c r="A6637" t="s">
        <v>19336</v>
      </c>
      <c r="B6637" t="s">
        <v>33</v>
      </c>
      <c r="C6637" t="s">
        <v>25</v>
      </c>
      <c r="D6637">
        <v>2015</v>
      </c>
      <c r="E6637" t="s">
        <v>19120</v>
      </c>
      <c r="F6637">
        <v>6.3</v>
      </c>
      <c r="G6637">
        <v>83000</v>
      </c>
      <c r="H6637" t="s">
        <v>16045</v>
      </c>
      <c r="I6637" t="s">
        <v>18258</v>
      </c>
      <c r="J6637" t="s">
        <v>11796</v>
      </c>
      <c r="K6637" t="s">
        <v>30</v>
      </c>
      <c r="L6637">
        <v>58000000</v>
      </c>
      <c r="M6637">
        <v>158261424</v>
      </c>
      <c r="N6637" t="s">
        <v>19337</v>
      </c>
      <c r="O6637">
        <v>103</v>
      </c>
      <c r="P6637" t="str">
        <f>IF(Table1[[#This Row],[score]]&gt;=8.5,"High",IF(Table1[[#This Row],[score]]&gt;=7,"Medium","Low"))</f>
        <v>Low</v>
      </c>
      <c r="Q6637" s="5">
        <f>Table1[[#This Row],[gross]]-Table1[[#This Row],[budget]]</f>
        <v>100261424</v>
      </c>
      <c r="R6637" s="5" t="str">
        <f>IF(Table1[[#This Row],[Profit]]&gt;0,"Profit","Loss")</f>
        <v>Profit</v>
      </c>
      <c r="S6637" s="6" t="str">
        <f>FLOOR(Table1[[#This Row],[year]]-1900,10)+1900 &amp; "-" &amp; FLOOR(Table1[[#This Row],[year]]-1890,10)+1900</f>
        <v>2010-2020</v>
      </c>
      <c r="T6637" s="14" t="s">
        <v>21835</v>
      </c>
      <c r="AB6637" s="14"/>
    </row>
    <row r="6638" spans="1:28" hidden="1" x14ac:dyDescent="0.3">
      <c r="A6638" t="s">
        <v>19515</v>
      </c>
      <c r="B6638" t="s">
        <v>1974</v>
      </c>
      <c r="C6638" t="s">
        <v>34</v>
      </c>
      <c r="D6638">
        <v>2015</v>
      </c>
      <c r="E6638" t="s">
        <v>19516</v>
      </c>
      <c r="F6638">
        <v>7.1</v>
      </c>
      <c r="G6638">
        <v>51000</v>
      </c>
      <c r="H6638" t="s">
        <v>16784</v>
      </c>
      <c r="I6638" t="s">
        <v>16785</v>
      </c>
      <c r="J6638" t="s">
        <v>16786</v>
      </c>
      <c r="K6638" t="s">
        <v>5936</v>
      </c>
      <c r="L6638">
        <v>36000000</v>
      </c>
      <c r="M6638">
        <v>157029618</v>
      </c>
      <c r="N6638" t="s">
        <v>542</v>
      </c>
      <c r="O6638">
        <v>105</v>
      </c>
      <c r="P6638" t="str">
        <f>IF(Table1[[#This Row],[score]]&gt;=8.5,"High",IF(Table1[[#This Row],[score]]&gt;=7,"Medium","Low"))</f>
        <v>Medium</v>
      </c>
      <c r="Q6638" s="5">
        <f>Table1[[#This Row],[gross]]-Table1[[#This Row],[budget]]</f>
        <v>121029618</v>
      </c>
      <c r="R6638" s="5" t="str">
        <f>IF(Table1[[#This Row],[Profit]]&gt;0,"Profit","Loss")</f>
        <v>Profit</v>
      </c>
      <c r="S6638" s="6" t="str">
        <f>FLOOR(Table1[[#This Row],[year]]-1900,10)+1900 &amp; "-" &amp; FLOOR(Table1[[#This Row],[year]]-1890,10)+1900</f>
        <v>2010-2020</v>
      </c>
      <c r="T6638" s="14" t="s">
        <v>21853</v>
      </c>
      <c r="AB6638" s="14"/>
    </row>
    <row r="6639" spans="1:28" hidden="1" x14ac:dyDescent="0.3">
      <c r="A6639" t="s">
        <v>19124</v>
      </c>
      <c r="B6639" t="s">
        <v>16</v>
      </c>
      <c r="C6639" t="s">
        <v>104</v>
      </c>
      <c r="D6639">
        <v>2015</v>
      </c>
      <c r="E6639" t="s">
        <v>19125</v>
      </c>
      <c r="F6639">
        <v>7.8</v>
      </c>
      <c r="G6639">
        <v>539000</v>
      </c>
      <c r="H6639" t="s">
        <v>6709</v>
      </c>
      <c r="I6639" t="s">
        <v>6709</v>
      </c>
      <c r="J6639" t="s">
        <v>9321</v>
      </c>
      <c r="K6639" t="s">
        <v>30</v>
      </c>
      <c r="L6639">
        <v>44000000</v>
      </c>
      <c r="M6639">
        <v>156480177</v>
      </c>
      <c r="N6639" t="s">
        <v>19126</v>
      </c>
      <c r="O6639">
        <v>168</v>
      </c>
      <c r="P6639" t="str">
        <f>IF(Table1[[#This Row],[score]]&gt;=8.5,"High",IF(Table1[[#This Row],[score]]&gt;=7,"Medium","Low"))</f>
        <v>Medium</v>
      </c>
      <c r="Q6639" s="5">
        <f>Table1[[#This Row],[gross]]-Table1[[#This Row],[budget]]</f>
        <v>112480177</v>
      </c>
      <c r="R6639" s="5" t="str">
        <f>IF(Table1[[#This Row],[Profit]]&gt;0,"Profit","Loss")</f>
        <v>Profit</v>
      </c>
      <c r="S6639" s="6" t="str">
        <f>FLOOR(Table1[[#This Row],[year]]-1900,10)+1900 &amp; "-" &amp; FLOOR(Table1[[#This Row],[year]]-1890,10)+1900</f>
        <v>2010-2020</v>
      </c>
      <c r="T6639" s="14" t="s">
        <v>21835</v>
      </c>
      <c r="AB6639" s="14"/>
    </row>
    <row r="6640" spans="1:28" hidden="1" x14ac:dyDescent="0.3">
      <c r="A6640" t="s">
        <v>19255</v>
      </c>
      <c r="B6640" t="s">
        <v>1974</v>
      </c>
      <c r="C6640" t="s">
        <v>34</v>
      </c>
      <c r="D6640">
        <v>2015</v>
      </c>
      <c r="E6640" t="s">
        <v>19256</v>
      </c>
      <c r="F6640">
        <v>6</v>
      </c>
      <c r="G6640">
        <v>98000</v>
      </c>
      <c r="H6640" t="s">
        <v>14025</v>
      </c>
      <c r="I6640" t="s">
        <v>17240</v>
      </c>
      <c r="J6640" t="s">
        <v>11697</v>
      </c>
      <c r="K6640" t="s">
        <v>30</v>
      </c>
      <c r="L6640">
        <v>90000000</v>
      </c>
      <c r="M6640">
        <v>146936910</v>
      </c>
      <c r="N6640" t="s">
        <v>9986</v>
      </c>
      <c r="O6640">
        <v>106</v>
      </c>
      <c r="P6640" t="str">
        <f>IF(Table1[[#This Row],[score]]&gt;=8.5,"High",IF(Table1[[#This Row],[score]]&gt;=7,"Medium","Low"))</f>
        <v>Low</v>
      </c>
      <c r="Q6640" s="5">
        <f>Table1[[#This Row],[gross]]-Table1[[#This Row],[budget]]</f>
        <v>56936910</v>
      </c>
      <c r="R6640" s="5" t="str">
        <f>IF(Table1[[#This Row],[Profit]]&gt;0,"Profit","Loss")</f>
        <v>Profit</v>
      </c>
      <c r="S6640" s="6" t="str">
        <f>FLOOR(Table1[[#This Row],[year]]-1900,10)+1900 &amp; "-" &amp; FLOOR(Table1[[#This Row],[year]]-1890,10)+1900</f>
        <v>2010-2020</v>
      </c>
      <c r="T6640" s="14" t="s">
        <v>21835</v>
      </c>
      <c r="AB6640" s="14"/>
    </row>
    <row r="6641" spans="1:28" hidden="1" x14ac:dyDescent="0.3">
      <c r="A6641" t="s">
        <v>19226</v>
      </c>
      <c r="B6641" t="s">
        <v>16</v>
      </c>
      <c r="C6641" t="s">
        <v>41</v>
      </c>
      <c r="D6641">
        <v>2015</v>
      </c>
      <c r="E6641" t="s">
        <v>19128</v>
      </c>
      <c r="F6641">
        <v>6.2</v>
      </c>
      <c r="G6641">
        <v>132000</v>
      </c>
      <c r="H6641" t="s">
        <v>8469</v>
      </c>
      <c r="I6641" t="s">
        <v>19227</v>
      </c>
      <c r="J6641" t="s">
        <v>19227</v>
      </c>
      <c r="K6641" t="s">
        <v>30</v>
      </c>
      <c r="L6641">
        <v>35000000</v>
      </c>
      <c r="M6641">
        <v>140795793</v>
      </c>
      <c r="N6641" t="s">
        <v>61</v>
      </c>
      <c r="O6641">
        <v>125</v>
      </c>
      <c r="P6641" t="str">
        <f>IF(Table1[[#This Row],[score]]&gt;=8.5,"High",IF(Table1[[#This Row],[score]]&gt;=7,"Medium","Low"))</f>
        <v>Low</v>
      </c>
      <c r="Q6641" s="5">
        <f>Table1[[#This Row],[gross]]-Table1[[#This Row],[budget]]</f>
        <v>105795793</v>
      </c>
      <c r="R6641" s="5" t="str">
        <f>IF(Table1[[#This Row],[Profit]]&gt;0,"Profit","Loss")</f>
        <v>Profit</v>
      </c>
      <c r="S6641" s="6" t="str">
        <f>FLOOR(Table1[[#This Row],[year]]-1900,10)+1900 &amp; "-" &amp; FLOOR(Table1[[#This Row],[year]]-1890,10)+1900</f>
        <v>2010-2020</v>
      </c>
      <c r="T6641" s="14" t="s">
        <v>21835</v>
      </c>
      <c r="AB6641" s="14"/>
    </row>
    <row r="6642" spans="1:28" hidden="1" x14ac:dyDescent="0.3">
      <c r="A6642" t="s">
        <v>6148</v>
      </c>
      <c r="B6642" t="s">
        <v>1974</v>
      </c>
      <c r="C6642" t="s">
        <v>34</v>
      </c>
      <c r="D6642">
        <v>2015</v>
      </c>
      <c r="E6642" t="s">
        <v>19272</v>
      </c>
      <c r="F6642">
        <v>5.3</v>
      </c>
      <c r="G6642">
        <v>60000</v>
      </c>
      <c r="H6642" t="s">
        <v>14650</v>
      </c>
      <c r="I6642" t="s">
        <v>12336</v>
      </c>
      <c r="J6642" t="s">
        <v>19273</v>
      </c>
      <c r="K6642" t="s">
        <v>5936</v>
      </c>
      <c r="L6642">
        <v>105000000</v>
      </c>
      <c r="M6642">
        <v>133718711</v>
      </c>
      <c r="N6642" t="s">
        <v>11022</v>
      </c>
      <c r="O6642">
        <v>114</v>
      </c>
      <c r="P6642" t="str">
        <f>IF(Table1[[#This Row],[score]]&gt;=8.5,"High",IF(Table1[[#This Row],[score]]&gt;=7,"Medium","Low"))</f>
        <v>Low</v>
      </c>
      <c r="Q6642" s="5">
        <f>Table1[[#This Row],[gross]]-Table1[[#This Row],[budget]]</f>
        <v>28718711</v>
      </c>
      <c r="R6642" s="5" t="str">
        <f>IF(Table1[[#This Row],[Profit]]&gt;0,"Profit","Loss")</f>
        <v>Profit</v>
      </c>
      <c r="S6642" s="6" t="str">
        <f>FLOOR(Table1[[#This Row],[year]]-1900,10)+1900 &amp; "-" &amp; FLOOR(Table1[[#This Row],[year]]-1890,10)+1900</f>
        <v>2010-2020</v>
      </c>
      <c r="T6642" s="14" t="s">
        <v>21835</v>
      </c>
      <c r="AB6642" s="14"/>
    </row>
    <row r="6643" spans="1:28" hidden="1" x14ac:dyDescent="0.3">
      <c r="A6643" t="s">
        <v>19139</v>
      </c>
      <c r="B6643" t="s">
        <v>16</v>
      </c>
      <c r="C6643" t="s">
        <v>63</v>
      </c>
      <c r="D6643">
        <v>2015</v>
      </c>
      <c r="E6643" t="s">
        <v>19140</v>
      </c>
      <c r="F6643">
        <v>7.8</v>
      </c>
      <c r="G6643">
        <v>381000</v>
      </c>
      <c r="H6643" t="s">
        <v>13425</v>
      </c>
      <c r="I6643" t="s">
        <v>12786</v>
      </c>
      <c r="J6643" t="s">
        <v>3866</v>
      </c>
      <c r="K6643" t="s">
        <v>30</v>
      </c>
      <c r="L6643">
        <v>28000000</v>
      </c>
      <c r="M6643">
        <v>133440870</v>
      </c>
      <c r="N6643" t="s">
        <v>44</v>
      </c>
      <c r="O6643">
        <v>130</v>
      </c>
      <c r="P6643" t="str">
        <f>IF(Table1[[#This Row],[score]]&gt;=8.5,"High",IF(Table1[[#This Row],[score]]&gt;=7,"Medium","Low"))</f>
        <v>Medium</v>
      </c>
      <c r="Q6643" s="5">
        <f>Table1[[#This Row],[gross]]-Table1[[#This Row],[budget]]</f>
        <v>105440870</v>
      </c>
      <c r="R6643" s="5" t="str">
        <f>IF(Table1[[#This Row],[Profit]]&gt;0,"Profit","Loss")</f>
        <v>Profit</v>
      </c>
      <c r="S6643" s="6" t="str">
        <f>FLOOR(Table1[[#This Row],[year]]-1900,10)+1900 &amp; "-" &amp; FLOOR(Table1[[#This Row],[year]]-1890,10)+1900</f>
        <v>2010-2020</v>
      </c>
      <c r="T6643" s="14" t="s">
        <v>21835</v>
      </c>
      <c r="AB6643" s="14"/>
    </row>
    <row r="6644" spans="1:28" hidden="1" x14ac:dyDescent="0.3">
      <c r="A6644" t="s">
        <v>19296</v>
      </c>
      <c r="B6644" t="s">
        <v>33</v>
      </c>
      <c r="C6644" t="s">
        <v>25</v>
      </c>
      <c r="D6644">
        <v>2015</v>
      </c>
      <c r="E6644" t="s">
        <v>19101</v>
      </c>
      <c r="F6644">
        <v>5.7</v>
      </c>
      <c r="G6644">
        <v>62000</v>
      </c>
      <c r="H6644" t="s">
        <v>13857</v>
      </c>
      <c r="I6644" t="s">
        <v>19297</v>
      </c>
      <c r="J6644" t="s">
        <v>19298</v>
      </c>
      <c r="K6644" t="s">
        <v>30</v>
      </c>
      <c r="L6644">
        <v>150000000</v>
      </c>
      <c r="M6644">
        <v>128388320</v>
      </c>
      <c r="N6644" t="s">
        <v>23</v>
      </c>
      <c r="O6644">
        <v>111</v>
      </c>
      <c r="P6644" t="str">
        <f>IF(Table1[[#This Row],[score]]&gt;=8.5,"High",IF(Table1[[#This Row],[score]]&gt;=7,"Medium","Low"))</f>
        <v>Low</v>
      </c>
      <c r="Q6644" s="5">
        <f>Table1[[#This Row],[gross]]-Table1[[#This Row],[budget]]</f>
        <v>-21611680</v>
      </c>
      <c r="R6644" s="5" t="str">
        <f>IF(Table1[[#This Row],[Profit]]&gt;0,"Profit","Loss")</f>
        <v>Loss</v>
      </c>
      <c r="S6644" s="6" t="str">
        <f>FLOOR(Table1[[#This Row],[year]]-1900,10)+1900 &amp; "-" &amp; FLOOR(Table1[[#This Row],[year]]-1890,10)+1900</f>
        <v>2010-2020</v>
      </c>
      <c r="T6644" s="14" t="s">
        <v>21835</v>
      </c>
      <c r="AB6644" s="14"/>
    </row>
    <row r="6645" spans="1:28" hidden="1" x14ac:dyDescent="0.3">
      <c r="A6645" t="s">
        <v>19620</v>
      </c>
      <c r="B6645" t="s">
        <v>16</v>
      </c>
      <c r="C6645" t="s">
        <v>34</v>
      </c>
      <c r="D6645">
        <v>2015</v>
      </c>
      <c r="E6645" t="s">
        <v>19474</v>
      </c>
      <c r="F6645">
        <v>6</v>
      </c>
      <c r="G6645">
        <v>19000</v>
      </c>
      <c r="H6645" t="s">
        <v>19621</v>
      </c>
      <c r="I6645" t="s">
        <v>19621</v>
      </c>
      <c r="J6645" t="s">
        <v>2721</v>
      </c>
      <c r="K6645" t="s">
        <v>5936</v>
      </c>
      <c r="L6645">
        <v>65000000</v>
      </c>
      <c r="M6645">
        <v>122606884</v>
      </c>
      <c r="N6645" t="s">
        <v>19622</v>
      </c>
      <c r="O6645">
        <v>127</v>
      </c>
      <c r="P6645" t="str">
        <f>IF(Table1[[#This Row],[score]]&gt;=8.5,"High",IF(Table1[[#This Row],[score]]&gt;=7,"Medium","Low"))</f>
        <v>Low</v>
      </c>
      <c r="Q6645" s="5">
        <f>Table1[[#This Row],[gross]]-Table1[[#This Row],[budget]]</f>
        <v>57606884</v>
      </c>
      <c r="R6645" s="5" t="str">
        <f>IF(Table1[[#This Row],[Profit]]&gt;0,"Profit","Loss")</f>
        <v>Profit</v>
      </c>
      <c r="S6645" s="6" t="str">
        <f>FLOOR(Table1[[#This Row],[year]]-1900,10)+1900 &amp; "-" &amp; FLOOR(Table1[[#This Row],[year]]-1890,10)+1900</f>
        <v>2010-2020</v>
      </c>
      <c r="T6645" s="14" t="s">
        <v>21835</v>
      </c>
      <c r="AB6645" s="14"/>
    </row>
    <row r="6646" spans="1:28" hidden="1" x14ac:dyDescent="0.3">
      <c r="A6646" t="s">
        <v>19497</v>
      </c>
      <c r="B6646" t="s">
        <v>443</v>
      </c>
      <c r="C6646" t="s">
        <v>34</v>
      </c>
      <c r="D6646">
        <v>2015</v>
      </c>
      <c r="E6646" t="s">
        <v>19128</v>
      </c>
      <c r="F6646">
        <v>8</v>
      </c>
      <c r="G6646">
        <v>79000</v>
      </c>
      <c r="H6646" t="s">
        <v>19498</v>
      </c>
      <c r="I6646" t="s">
        <v>19342</v>
      </c>
      <c r="J6646" t="s">
        <v>19499</v>
      </c>
      <c r="K6646" t="s">
        <v>10197</v>
      </c>
      <c r="L6646">
        <f>20500000</f>
        <v>20500000</v>
      </c>
      <c r="M6646">
        <v>121126188</v>
      </c>
      <c r="N6646" t="s">
        <v>17165</v>
      </c>
      <c r="O6646">
        <v>163</v>
      </c>
      <c r="P6646" t="str">
        <f>IF(Table1[[#This Row],[score]]&gt;=8.5,"High",IF(Table1[[#This Row],[score]]&gt;=7,"Medium","Low"))</f>
        <v>Medium</v>
      </c>
      <c r="Q6646" s="5">
        <f>Table1[[#This Row],[gross]]-Table1[[#This Row],[budget]]</f>
        <v>100626188</v>
      </c>
      <c r="R6646" s="5" t="str">
        <f>IF(Table1[[#This Row],[Profit]]&gt;0,"Profit","Loss")</f>
        <v>Profit</v>
      </c>
      <c r="S6646" s="6" t="str">
        <f>FLOOR(Table1[[#This Row],[year]]-1900,10)+1900 &amp; "-" &amp; FLOOR(Table1[[#This Row],[year]]-1890,10)+1900</f>
        <v>2010-2020</v>
      </c>
      <c r="T6646" s="14" t="s">
        <v>21835</v>
      </c>
      <c r="AB6646" s="14"/>
    </row>
    <row r="6647" spans="1:28" hidden="1" x14ac:dyDescent="0.3">
      <c r="A6647" t="s">
        <v>19311</v>
      </c>
      <c r="B6647" t="s">
        <v>16</v>
      </c>
      <c r="C6647" t="s">
        <v>41</v>
      </c>
      <c r="D6647">
        <v>2015</v>
      </c>
      <c r="E6647" t="s">
        <v>19158</v>
      </c>
      <c r="F6647">
        <v>5.6</v>
      </c>
      <c r="G6647">
        <v>53000</v>
      </c>
      <c r="H6647" t="s">
        <v>19312</v>
      </c>
      <c r="I6647" t="s">
        <v>17573</v>
      </c>
      <c r="J6647" t="s">
        <v>14481</v>
      </c>
      <c r="K6647" t="s">
        <v>30</v>
      </c>
      <c r="L6647">
        <v>14800000</v>
      </c>
      <c r="M6647">
        <v>117813057</v>
      </c>
      <c r="N6647" t="s">
        <v>23</v>
      </c>
      <c r="O6647">
        <v>115</v>
      </c>
      <c r="P6647" t="str">
        <f>IF(Table1[[#This Row],[score]]&gt;=8.5,"High",IF(Table1[[#This Row],[score]]&gt;=7,"Medium","Low"))</f>
        <v>Low</v>
      </c>
      <c r="Q6647" s="5">
        <f>Table1[[#This Row],[gross]]-Table1[[#This Row],[budget]]</f>
        <v>103013057</v>
      </c>
      <c r="R6647" s="5" t="str">
        <f>IF(Table1[[#This Row],[Profit]]&gt;0,"Profit","Loss")</f>
        <v>Profit</v>
      </c>
      <c r="S6647" s="6" t="str">
        <f>FLOOR(Table1[[#This Row],[year]]-1900,10)+1900 &amp; "-" &amp; FLOOR(Table1[[#This Row],[year]]-1890,10)+1900</f>
        <v>2010-2020</v>
      </c>
      <c r="T6647" s="14" t="s">
        <v>21835</v>
      </c>
      <c r="AB6647" s="14"/>
    </row>
    <row r="6648" spans="1:28" hidden="1" x14ac:dyDescent="0.3">
      <c r="A6648" t="s">
        <v>19335</v>
      </c>
      <c r="B6648" t="s">
        <v>1974</v>
      </c>
      <c r="C6648" t="s">
        <v>52</v>
      </c>
      <c r="D6648">
        <v>2015</v>
      </c>
      <c r="E6648" t="s">
        <v>19191</v>
      </c>
      <c r="F6648">
        <v>6.1</v>
      </c>
      <c r="G6648">
        <v>97000</v>
      </c>
      <c r="H6648" t="s">
        <v>13351</v>
      </c>
      <c r="I6648" t="s">
        <v>13351</v>
      </c>
      <c r="J6648" t="s">
        <v>7110</v>
      </c>
      <c r="K6648" t="s">
        <v>195</v>
      </c>
      <c r="L6648">
        <v>10000000</v>
      </c>
      <c r="M6648">
        <v>112983889</v>
      </c>
      <c r="N6648" t="s">
        <v>7290</v>
      </c>
      <c r="O6648">
        <v>97</v>
      </c>
      <c r="P6648" t="str">
        <f>IF(Table1[[#This Row],[score]]&gt;=8.5,"High",IF(Table1[[#This Row],[score]]&gt;=7,"Medium","Low"))</f>
        <v>Low</v>
      </c>
      <c r="Q6648" s="5">
        <f>Table1[[#This Row],[gross]]-Table1[[#This Row],[budget]]</f>
        <v>102983889</v>
      </c>
      <c r="R6648" s="5" t="str">
        <f>IF(Table1[[#This Row],[Profit]]&gt;0,"Profit","Loss")</f>
        <v>Profit</v>
      </c>
      <c r="S6648" s="6" t="str">
        <f>FLOOR(Table1[[#This Row],[year]]-1900,10)+1900 &amp; "-" &amp; FLOOR(Table1[[#This Row],[year]]-1890,10)+1900</f>
        <v>2010-2020</v>
      </c>
      <c r="T6648" s="14" t="s">
        <v>21835</v>
      </c>
      <c r="AB6648" s="14"/>
    </row>
    <row r="6649" spans="1:28" hidden="1" x14ac:dyDescent="0.3">
      <c r="A6649" t="s">
        <v>19274</v>
      </c>
      <c r="B6649" t="s">
        <v>16</v>
      </c>
      <c r="C6649" t="s">
        <v>41</v>
      </c>
      <c r="D6649">
        <v>2015</v>
      </c>
      <c r="E6649" t="s">
        <v>19211</v>
      </c>
      <c r="F6649">
        <v>6</v>
      </c>
      <c r="G6649">
        <v>127000</v>
      </c>
      <c r="H6649" t="s">
        <v>15587</v>
      </c>
      <c r="I6649" t="s">
        <v>19275</v>
      </c>
      <c r="J6649" t="s">
        <v>12913</v>
      </c>
      <c r="K6649" t="s">
        <v>30</v>
      </c>
      <c r="L6649">
        <v>40000000</v>
      </c>
      <c r="M6649">
        <v>111711453</v>
      </c>
      <c r="N6649" t="s">
        <v>17891</v>
      </c>
      <c r="O6649">
        <v>100</v>
      </c>
      <c r="P6649" t="str">
        <f>IF(Table1[[#This Row],[score]]&gt;=8.5,"High",IF(Table1[[#This Row],[score]]&gt;=7,"Medium","Low"))</f>
        <v>Low</v>
      </c>
      <c r="Q6649" s="5">
        <f>Table1[[#This Row],[gross]]-Table1[[#This Row],[budget]]</f>
        <v>71711453</v>
      </c>
      <c r="R6649" s="5" t="str">
        <f>IF(Table1[[#This Row],[Profit]]&gt;0,"Profit","Loss")</f>
        <v>Profit</v>
      </c>
      <c r="S6649" s="6" t="str">
        <f>FLOOR(Table1[[#This Row],[year]]-1900,10)+1900 &amp; "-" &amp; FLOOR(Table1[[#This Row],[year]]-1890,10)+1900</f>
        <v>2010-2020</v>
      </c>
      <c r="T6649" s="14" t="s">
        <v>21835</v>
      </c>
      <c r="AB6649" s="14"/>
    </row>
    <row r="6650" spans="1:28" hidden="1" x14ac:dyDescent="0.3">
      <c r="A6650" t="s">
        <v>19613</v>
      </c>
      <c r="B6650" t="s">
        <v>33</v>
      </c>
      <c r="C6650" t="s">
        <v>34</v>
      </c>
      <c r="D6650">
        <v>2015</v>
      </c>
      <c r="E6650" t="s">
        <v>18806</v>
      </c>
      <c r="F6650">
        <v>4.4000000000000004</v>
      </c>
      <c r="G6650">
        <v>35000</v>
      </c>
      <c r="H6650" t="s">
        <v>14383</v>
      </c>
      <c r="I6650" t="s">
        <v>14697</v>
      </c>
      <c r="J6650" t="s">
        <v>14697</v>
      </c>
      <c r="K6650" t="s">
        <v>30</v>
      </c>
      <c r="L6650">
        <v>30000000</v>
      </c>
      <c r="M6650">
        <v>107588225</v>
      </c>
      <c r="N6650" t="s">
        <v>31</v>
      </c>
      <c r="O6650">
        <v>94</v>
      </c>
      <c r="P6650" t="str">
        <f>IF(Table1[[#This Row],[score]]&gt;=8.5,"High",IF(Table1[[#This Row],[score]]&gt;=7,"Medium","Low"))</f>
        <v>Low</v>
      </c>
      <c r="Q6650" s="5">
        <f>Table1[[#This Row],[gross]]-Table1[[#This Row],[budget]]</f>
        <v>77588225</v>
      </c>
      <c r="R6650" s="5" t="str">
        <f>IF(Table1[[#This Row],[Profit]]&gt;0,"Profit","Loss")</f>
        <v>Profit</v>
      </c>
      <c r="S6650" s="6" t="str">
        <f>FLOOR(Table1[[#This Row],[year]]-1900,10)+1900 &amp; "-" &amp; FLOOR(Table1[[#This Row],[year]]-1890,10)+1900</f>
        <v>2010-2020</v>
      </c>
      <c r="T6650" s="14" t="s">
        <v>21835</v>
      </c>
      <c r="AB6650" s="14"/>
    </row>
    <row r="6651" spans="1:28" hidden="1" x14ac:dyDescent="0.3">
      <c r="A6651" t="s">
        <v>19198</v>
      </c>
      <c r="B6651" t="s">
        <v>16</v>
      </c>
      <c r="C6651" t="s">
        <v>25</v>
      </c>
      <c r="D6651">
        <v>2015</v>
      </c>
      <c r="E6651" t="s">
        <v>19199</v>
      </c>
      <c r="F6651">
        <v>6.1</v>
      </c>
      <c r="G6651">
        <v>103000</v>
      </c>
      <c r="H6651" t="s">
        <v>19200</v>
      </c>
      <c r="I6651" t="s">
        <v>18406</v>
      </c>
      <c r="J6651" t="s">
        <v>19201</v>
      </c>
      <c r="K6651" t="s">
        <v>30</v>
      </c>
      <c r="L6651">
        <v>31000000</v>
      </c>
      <c r="M6651">
        <v>107228221</v>
      </c>
      <c r="N6651" t="s">
        <v>13387</v>
      </c>
      <c r="O6651">
        <v>99</v>
      </c>
      <c r="P6651" t="str">
        <f>IF(Table1[[#This Row],[score]]&gt;=8.5,"High",IF(Table1[[#This Row],[score]]&gt;=7,"Medium","Low"))</f>
        <v>Low</v>
      </c>
      <c r="Q6651" s="5">
        <f>Table1[[#This Row],[gross]]-Table1[[#This Row],[budget]]</f>
        <v>76228221</v>
      </c>
      <c r="R6651" s="5" t="str">
        <f>IF(Table1[[#This Row],[Profit]]&gt;0,"Profit","Loss")</f>
        <v>Profit</v>
      </c>
      <c r="S6651" s="6" t="str">
        <f>FLOOR(Table1[[#This Row],[year]]-1900,10)+1900 &amp; "-" &amp; FLOOR(Table1[[#This Row],[year]]-1890,10)+1900</f>
        <v>2010-2020</v>
      </c>
      <c r="T6651" s="14" t="s">
        <v>21835</v>
      </c>
      <c r="AB6651" s="14"/>
    </row>
    <row r="6652" spans="1:28" hidden="1" x14ac:dyDescent="0.3">
      <c r="A6652" t="s">
        <v>19155</v>
      </c>
      <c r="B6652" t="s">
        <v>1974</v>
      </c>
      <c r="C6652" t="s">
        <v>34</v>
      </c>
      <c r="D6652">
        <v>2015</v>
      </c>
      <c r="E6652" t="s">
        <v>19156</v>
      </c>
      <c r="F6652">
        <v>7.3</v>
      </c>
      <c r="G6652">
        <v>286000</v>
      </c>
      <c r="H6652" t="s">
        <v>9984</v>
      </c>
      <c r="I6652" t="s">
        <v>9984</v>
      </c>
      <c r="J6652" t="s">
        <v>17020</v>
      </c>
      <c r="K6652" t="s">
        <v>30</v>
      </c>
      <c r="L6652">
        <v>75000000</v>
      </c>
      <c r="M6652">
        <v>107045109</v>
      </c>
      <c r="N6652" t="s">
        <v>23</v>
      </c>
      <c r="O6652">
        <v>116</v>
      </c>
      <c r="P6652" t="str">
        <f>IF(Table1[[#This Row],[score]]&gt;=8.5,"High",IF(Table1[[#This Row],[score]]&gt;=7,"Medium","Low"))</f>
        <v>Medium</v>
      </c>
      <c r="Q6652" s="5">
        <f>Table1[[#This Row],[gross]]-Table1[[#This Row],[budget]]</f>
        <v>32045109</v>
      </c>
      <c r="R6652" s="5" t="str">
        <f>IF(Table1[[#This Row],[Profit]]&gt;0,"Profit","Loss")</f>
        <v>Profit</v>
      </c>
      <c r="S6652" s="6" t="str">
        <f>FLOOR(Table1[[#This Row],[year]]-1900,10)+1900 &amp; "-" &amp; FLOOR(Table1[[#This Row],[year]]-1890,10)+1900</f>
        <v>2010-2020</v>
      </c>
      <c r="T6652" s="14" t="s">
        <v>21835</v>
      </c>
      <c r="AB6652" s="14"/>
    </row>
    <row r="6653" spans="1:28" hidden="1" x14ac:dyDescent="0.3">
      <c r="A6653" t="s">
        <v>19348</v>
      </c>
      <c r="B6653" t="s">
        <v>16</v>
      </c>
      <c r="C6653" t="s">
        <v>41</v>
      </c>
      <c r="D6653">
        <v>2015</v>
      </c>
      <c r="E6653" t="s">
        <v>19163</v>
      </c>
      <c r="F6653">
        <v>6</v>
      </c>
      <c r="G6653">
        <v>64000</v>
      </c>
      <c r="H6653" t="s">
        <v>17493</v>
      </c>
      <c r="I6653" t="s">
        <v>19349</v>
      </c>
      <c r="J6653" t="s">
        <v>16717</v>
      </c>
      <c r="K6653" t="s">
        <v>30</v>
      </c>
      <c r="L6653">
        <v>30000000</v>
      </c>
      <c r="M6653">
        <v>105011053</v>
      </c>
      <c r="N6653" t="s">
        <v>19350</v>
      </c>
      <c r="O6653">
        <v>118</v>
      </c>
      <c r="P6653" t="str">
        <f>IF(Table1[[#This Row],[score]]&gt;=8.5,"High",IF(Table1[[#This Row],[score]]&gt;=7,"Medium","Low"))</f>
        <v>Low</v>
      </c>
      <c r="Q6653" s="5">
        <f>Table1[[#This Row],[gross]]-Table1[[#This Row],[budget]]</f>
        <v>75011053</v>
      </c>
      <c r="R6653" s="5" t="str">
        <f>IF(Table1[[#This Row],[Profit]]&gt;0,"Profit","Loss")</f>
        <v>Profit</v>
      </c>
      <c r="S6653" s="6" t="str">
        <f>FLOOR(Table1[[#This Row],[year]]-1900,10)+1900 &amp; "-" &amp; FLOOR(Table1[[#This Row],[year]]-1890,10)+1900</f>
        <v>2010-2020</v>
      </c>
      <c r="T6653" s="14" t="s">
        <v>21835</v>
      </c>
      <c r="AB6653" s="14"/>
    </row>
    <row r="6654" spans="1:28" hidden="1" x14ac:dyDescent="0.3">
      <c r="A6654" t="s">
        <v>19173</v>
      </c>
      <c r="B6654" t="s">
        <v>16</v>
      </c>
      <c r="C6654" t="s">
        <v>34</v>
      </c>
      <c r="D6654">
        <v>2015</v>
      </c>
      <c r="E6654" t="s">
        <v>19174</v>
      </c>
      <c r="F6654">
        <v>6.8</v>
      </c>
      <c r="G6654">
        <v>235000</v>
      </c>
      <c r="H6654" t="s">
        <v>15951</v>
      </c>
      <c r="I6654" t="s">
        <v>15951</v>
      </c>
      <c r="J6654" t="s">
        <v>15952</v>
      </c>
      <c r="K6654" t="s">
        <v>91</v>
      </c>
      <c r="L6654">
        <v>49000000</v>
      </c>
      <c r="M6654">
        <v>102811889</v>
      </c>
      <c r="N6654" t="s">
        <v>31</v>
      </c>
      <c r="O6654">
        <v>120</v>
      </c>
      <c r="P6654" t="str">
        <f>IF(Table1[[#This Row],[score]]&gt;=8.5,"High",IF(Table1[[#This Row],[score]]&gt;=7,"Medium","Low"))</f>
        <v>Low</v>
      </c>
      <c r="Q6654" s="5">
        <f>Table1[[#This Row],[gross]]-Table1[[#This Row],[budget]]</f>
        <v>53811889</v>
      </c>
      <c r="R6654" s="5" t="str">
        <f>IF(Table1[[#This Row],[Profit]]&gt;0,"Profit","Loss")</f>
        <v>Profit</v>
      </c>
      <c r="S6654" s="6" t="str">
        <f>FLOOR(Table1[[#This Row],[year]]-1900,10)+1900 &amp; "-" &amp; FLOOR(Table1[[#This Row],[year]]-1890,10)+1900</f>
        <v>2010-2020</v>
      </c>
      <c r="T6654" s="14" t="s">
        <v>21835</v>
      </c>
      <c r="AB6654" s="14"/>
    </row>
    <row r="6655" spans="1:28" hidden="1" x14ac:dyDescent="0.3">
      <c r="A6655" t="s">
        <v>19288</v>
      </c>
      <c r="B6655" t="s">
        <v>1974</v>
      </c>
      <c r="C6655" t="s">
        <v>63</v>
      </c>
      <c r="D6655">
        <v>2015</v>
      </c>
      <c r="E6655" t="s">
        <v>19272</v>
      </c>
      <c r="F6655">
        <v>6.6</v>
      </c>
      <c r="G6655">
        <v>131000</v>
      </c>
      <c r="H6655" t="s">
        <v>8105</v>
      </c>
      <c r="I6655" t="s">
        <v>8105</v>
      </c>
      <c r="J6655" t="s">
        <v>16610</v>
      </c>
      <c r="K6655" t="s">
        <v>30</v>
      </c>
      <c r="L6655">
        <v>60000000</v>
      </c>
      <c r="M6655">
        <v>101134059</v>
      </c>
      <c r="N6655" t="s">
        <v>9026</v>
      </c>
      <c r="O6655">
        <v>124</v>
      </c>
      <c r="P6655" t="str">
        <f>IF(Table1[[#This Row],[score]]&gt;=8.5,"High",IF(Table1[[#This Row],[score]]&gt;=7,"Medium","Low"))</f>
        <v>Low</v>
      </c>
      <c r="Q6655" s="5">
        <f>Table1[[#This Row],[gross]]-Table1[[#This Row],[budget]]</f>
        <v>41134059</v>
      </c>
      <c r="R6655" s="5" t="str">
        <f>IF(Table1[[#This Row],[Profit]]&gt;0,"Profit","Loss")</f>
        <v>Profit</v>
      </c>
      <c r="S6655" s="6" t="str">
        <f>FLOOR(Table1[[#This Row],[year]]-1900,10)+1900 &amp; "-" &amp; FLOOR(Table1[[#This Row],[year]]-1890,10)+1900</f>
        <v>2010-2020</v>
      </c>
      <c r="T6655" s="14" t="s">
        <v>21835</v>
      </c>
      <c r="AB6655" s="14"/>
    </row>
    <row r="6656" spans="1:28" hidden="1" x14ac:dyDescent="0.3">
      <c r="A6656" t="s">
        <v>19207</v>
      </c>
      <c r="B6656" t="s">
        <v>16</v>
      </c>
      <c r="C6656" t="s">
        <v>63</v>
      </c>
      <c r="D6656">
        <v>2015</v>
      </c>
      <c r="E6656" t="s">
        <v>18787</v>
      </c>
      <c r="F6656">
        <v>6.9</v>
      </c>
      <c r="G6656">
        <v>171000</v>
      </c>
      <c r="H6656" t="s">
        <v>16157</v>
      </c>
      <c r="I6656" t="s">
        <v>19208</v>
      </c>
      <c r="J6656" t="s">
        <v>5628</v>
      </c>
      <c r="K6656" t="s">
        <v>30</v>
      </c>
      <c r="L6656">
        <v>53000000</v>
      </c>
      <c r="M6656">
        <v>99775678</v>
      </c>
      <c r="N6656" t="s">
        <v>18873</v>
      </c>
      <c r="O6656">
        <v>123</v>
      </c>
      <c r="P6656" t="str">
        <f>IF(Table1[[#This Row],[score]]&gt;=8.5,"High",IF(Table1[[#This Row],[score]]&gt;=7,"Medium","Low"))</f>
        <v>Low</v>
      </c>
      <c r="Q6656" s="5">
        <f>Table1[[#This Row],[gross]]-Table1[[#This Row],[budget]]</f>
        <v>46775678</v>
      </c>
      <c r="R6656" s="5" t="str">
        <f>IF(Table1[[#This Row],[Profit]]&gt;0,"Profit","Loss")</f>
        <v>Profit</v>
      </c>
      <c r="S6656" s="6" t="str">
        <f>FLOOR(Table1[[#This Row],[year]]-1900,10)+1900 &amp; "-" &amp; FLOOR(Table1[[#This Row],[year]]-1890,10)+1900</f>
        <v>2010-2020</v>
      </c>
      <c r="T6656" s="14" t="s">
        <v>21835</v>
      </c>
      <c r="AB6656" s="14"/>
    </row>
    <row r="6657" spans="1:28" hidden="1" x14ac:dyDescent="0.3">
      <c r="A6657" t="s">
        <v>19150</v>
      </c>
      <c r="B6657" t="s">
        <v>16</v>
      </c>
      <c r="C6657" t="s">
        <v>63</v>
      </c>
      <c r="D6657">
        <v>2015</v>
      </c>
      <c r="E6657" t="s">
        <v>19020</v>
      </c>
      <c r="F6657">
        <v>8.1</v>
      </c>
      <c r="G6657">
        <v>435000</v>
      </c>
      <c r="H6657" t="s">
        <v>13021</v>
      </c>
      <c r="I6657" t="s">
        <v>19151</v>
      </c>
      <c r="J6657" t="s">
        <v>12767</v>
      </c>
      <c r="K6657" t="s">
        <v>30</v>
      </c>
      <c r="L6657" s="5">
        <v>20000000</v>
      </c>
      <c r="M6657" s="5">
        <v>98690254</v>
      </c>
      <c r="N6657" t="s">
        <v>19152</v>
      </c>
      <c r="O6657">
        <v>129</v>
      </c>
      <c r="P6657" t="str">
        <f>IF(Table1[[#This Row],[score]]&gt;=8.5,"High",IF(Table1[[#This Row],[score]]&gt;=7,"Medium","Low"))</f>
        <v>Medium</v>
      </c>
      <c r="Q6657" s="5">
        <f>Table1[[#This Row],[gross]]-Table1[[#This Row],[budget]]</f>
        <v>78690254</v>
      </c>
      <c r="R6657" s="5" t="str">
        <f>IF(Table1[[#This Row],[Profit]]&gt;0,"Profit","Loss")</f>
        <v>Profit</v>
      </c>
      <c r="S6657" s="6" t="str">
        <f>FLOOR(Table1[[#This Row],[year]]-1900,10)+1900 &amp; "-" &amp; FLOOR(Table1[[#This Row],[year]]-1890,10)+1900</f>
        <v>2010-2020</v>
      </c>
      <c r="T6657" s="14" t="s">
        <v>21835</v>
      </c>
      <c r="AB6657" s="14"/>
    </row>
    <row r="6658" spans="1:28" hidden="1" x14ac:dyDescent="0.3">
      <c r="A6658" t="s">
        <v>19195</v>
      </c>
      <c r="B6658" t="s">
        <v>1974</v>
      </c>
      <c r="C6658" t="s">
        <v>52</v>
      </c>
      <c r="D6658">
        <v>2015</v>
      </c>
      <c r="E6658" t="s">
        <v>18794</v>
      </c>
      <c r="F6658">
        <v>6.2</v>
      </c>
      <c r="G6658">
        <v>119000</v>
      </c>
      <c r="H6658" t="s">
        <v>10372</v>
      </c>
      <c r="I6658" t="s">
        <v>10372</v>
      </c>
      <c r="J6658" t="s">
        <v>19196</v>
      </c>
      <c r="K6658" t="s">
        <v>30</v>
      </c>
      <c r="L6658">
        <v>5000000</v>
      </c>
      <c r="M6658">
        <v>98450062</v>
      </c>
      <c r="N6658" t="s">
        <v>19197</v>
      </c>
      <c r="O6658">
        <v>94</v>
      </c>
      <c r="P6658" t="str">
        <f>IF(Table1[[#This Row],[score]]&gt;=8.5,"High",IF(Table1[[#This Row],[score]]&gt;=7,"Medium","Low"))</f>
        <v>Low</v>
      </c>
      <c r="Q6658" s="5">
        <f>Table1[[#This Row],[gross]]-Table1[[#This Row],[budget]]</f>
        <v>93450062</v>
      </c>
      <c r="R6658" s="5" t="str">
        <f>IF(Table1[[#This Row],[Profit]]&gt;0,"Profit","Loss")</f>
        <v>Profit</v>
      </c>
      <c r="S6658" s="6" t="str">
        <f>FLOOR(Table1[[#This Row],[year]]-1900,10)+1900 &amp; "-" &amp; FLOOR(Table1[[#This Row],[year]]-1890,10)+1900</f>
        <v>2010-2020</v>
      </c>
      <c r="T6658" s="14" t="s">
        <v>21835</v>
      </c>
      <c r="AB6658" s="14"/>
    </row>
    <row r="6659" spans="1:28" hidden="1" x14ac:dyDescent="0.3">
      <c r="A6659" t="s">
        <v>19541</v>
      </c>
      <c r="B6659" t="s">
        <v>33</v>
      </c>
      <c r="C6659" t="s">
        <v>390</v>
      </c>
      <c r="D6659">
        <v>2015</v>
      </c>
      <c r="E6659" t="s">
        <v>19542</v>
      </c>
      <c r="F6659">
        <v>7.7</v>
      </c>
      <c r="G6659">
        <v>58000</v>
      </c>
      <c r="H6659" t="s">
        <v>15390</v>
      </c>
      <c r="I6659" t="s">
        <v>19543</v>
      </c>
      <c r="J6659" t="s">
        <v>650</v>
      </c>
      <c r="K6659" t="s">
        <v>448</v>
      </c>
      <c r="L6659">
        <v>81200000</v>
      </c>
      <c r="M6659">
        <v>97571250</v>
      </c>
      <c r="N6659" t="s">
        <v>19544</v>
      </c>
      <c r="O6659">
        <v>108</v>
      </c>
      <c r="P6659" t="str">
        <f>IF(Table1[[#This Row],[score]]&gt;=8.5,"High",IF(Table1[[#This Row],[score]]&gt;=7,"Medium","Low"))</f>
        <v>Medium</v>
      </c>
      <c r="Q6659" s="5">
        <f>Table1[[#This Row],[gross]]-Table1[[#This Row],[budget]]</f>
        <v>16371250</v>
      </c>
      <c r="R6659" s="5" t="str">
        <f>IF(Table1[[#This Row],[Profit]]&gt;0,"Profit","Loss")</f>
        <v>Profit</v>
      </c>
      <c r="S6659" s="6" t="str">
        <f>FLOOR(Table1[[#This Row],[year]]-1900,10)+1900 &amp; "-" &amp; FLOOR(Table1[[#This Row],[year]]-1890,10)+1900</f>
        <v>2010-2020</v>
      </c>
      <c r="T6659" s="14" t="s">
        <v>21835</v>
      </c>
      <c r="AB6659" s="14"/>
    </row>
    <row r="6660" spans="1:28" hidden="1" x14ac:dyDescent="0.3">
      <c r="A6660" t="s">
        <v>1007</v>
      </c>
      <c r="B6660" t="s">
        <v>1974</v>
      </c>
      <c r="C6660" t="s">
        <v>52</v>
      </c>
      <c r="D6660">
        <v>2015</v>
      </c>
      <c r="E6660" t="s">
        <v>19229</v>
      </c>
      <c r="F6660">
        <v>4.9000000000000004</v>
      </c>
      <c r="G6660">
        <v>56000</v>
      </c>
      <c r="H6660" t="s">
        <v>14548</v>
      </c>
      <c r="I6660" t="s">
        <v>15655</v>
      </c>
      <c r="J6660" t="s">
        <v>9863</v>
      </c>
      <c r="K6660" t="s">
        <v>30</v>
      </c>
      <c r="L6660">
        <v>35000000</v>
      </c>
      <c r="M6660">
        <v>95437994</v>
      </c>
      <c r="N6660" t="s">
        <v>9026</v>
      </c>
      <c r="O6660">
        <v>93</v>
      </c>
      <c r="P6660" t="str">
        <f>IF(Table1[[#This Row],[score]]&gt;=8.5,"High",IF(Table1[[#This Row],[score]]&gt;=7,"Medium","Low"))</f>
        <v>Low</v>
      </c>
      <c r="Q6660" s="5">
        <f>Table1[[#This Row],[gross]]-Table1[[#This Row],[budget]]</f>
        <v>60437994</v>
      </c>
      <c r="R6660" s="5" t="str">
        <f>IF(Table1[[#This Row],[Profit]]&gt;0,"Profit","Loss")</f>
        <v>Profit</v>
      </c>
      <c r="S6660" s="6" t="str">
        <f>FLOOR(Table1[[#This Row],[year]]-1900,10)+1900 &amp; "-" &amp; FLOOR(Table1[[#This Row],[year]]-1890,10)+1900</f>
        <v>2010-2020</v>
      </c>
      <c r="T6660" s="14" t="s">
        <v>21835</v>
      </c>
      <c r="AB6660" s="14"/>
    </row>
    <row r="6661" spans="1:28" hidden="1" x14ac:dyDescent="0.3">
      <c r="A6661" t="s">
        <v>19176</v>
      </c>
      <c r="B6661" t="s">
        <v>1974</v>
      </c>
      <c r="C6661" t="s">
        <v>34</v>
      </c>
      <c r="D6661">
        <v>2015</v>
      </c>
      <c r="E6661" t="s">
        <v>19177</v>
      </c>
      <c r="F6661">
        <v>6.9</v>
      </c>
      <c r="G6661">
        <v>128000</v>
      </c>
      <c r="H6661" t="s">
        <v>1122</v>
      </c>
      <c r="I6661" t="s">
        <v>9343</v>
      </c>
      <c r="J6661" t="s">
        <v>16969</v>
      </c>
      <c r="K6661" t="s">
        <v>30</v>
      </c>
      <c r="L6661">
        <v>100000000</v>
      </c>
      <c r="M6661">
        <v>93920758</v>
      </c>
      <c r="N6661" t="s">
        <v>23</v>
      </c>
      <c r="O6661">
        <v>122</v>
      </c>
      <c r="P6661" t="str">
        <f>IF(Table1[[#This Row],[score]]&gt;=8.5,"High",IF(Table1[[#This Row],[score]]&gt;=7,"Medium","Low"))</f>
        <v>Low</v>
      </c>
      <c r="Q6661" s="5">
        <f>Table1[[#This Row],[gross]]-Table1[[#This Row],[budget]]</f>
        <v>-6079242</v>
      </c>
      <c r="R6661" s="5" t="str">
        <f>IF(Table1[[#This Row],[Profit]]&gt;0,"Profit","Loss")</f>
        <v>Loss</v>
      </c>
      <c r="S6661" s="6" t="str">
        <f>FLOOR(Table1[[#This Row],[year]]-1900,10)+1900 &amp; "-" &amp; FLOOR(Table1[[#This Row],[year]]-1890,10)+1900</f>
        <v>2010-2020</v>
      </c>
      <c r="T6661" s="14" t="s">
        <v>21835</v>
      </c>
      <c r="AB6661" s="14"/>
    </row>
    <row r="6662" spans="1:28" hidden="1" x14ac:dyDescent="0.3">
      <c r="A6662" t="s">
        <v>19245</v>
      </c>
      <c r="B6662" t="s">
        <v>16</v>
      </c>
      <c r="C6662" t="s">
        <v>34</v>
      </c>
      <c r="D6662">
        <v>2015</v>
      </c>
      <c r="E6662" t="s">
        <v>19246</v>
      </c>
      <c r="F6662">
        <v>7.4</v>
      </c>
      <c r="G6662">
        <v>223000</v>
      </c>
      <c r="H6662" t="s">
        <v>10220</v>
      </c>
      <c r="I6662" t="s">
        <v>19247</v>
      </c>
      <c r="J6662" t="s">
        <v>10701</v>
      </c>
      <c r="K6662" t="s">
        <v>483</v>
      </c>
      <c r="L6662">
        <v>30000000</v>
      </c>
      <c r="M6662">
        <v>91970827</v>
      </c>
      <c r="N6662" t="s">
        <v>19248</v>
      </c>
      <c r="O6662">
        <v>124</v>
      </c>
      <c r="P6662" t="str">
        <f>IF(Table1[[#This Row],[score]]&gt;=8.5,"High",IF(Table1[[#This Row],[score]]&gt;=7,"Medium","Low"))</f>
        <v>Medium</v>
      </c>
      <c r="Q6662" s="5">
        <f>Table1[[#This Row],[gross]]-Table1[[#This Row],[budget]]</f>
        <v>61970827</v>
      </c>
      <c r="R6662" s="5" t="str">
        <f>IF(Table1[[#This Row],[Profit]]&gt;0,"Profit","Loss")</f>
        <v>Profit</v>
      </c>
      <c r="S6662" s="6" t="str">
        <f>FLOOR(Table1[[#This Row],[year]]-1900,10)+1900 &amp; "-" &amp; FLOOR(Table1[[#This Row],[year]]-1890,10)+1900</f>
        <v>2010-2020</v>
      </c>
      <c r="T6662" s="14" t="s">
        <v>21835</v>
      </c>
      <c r="AB6662" s="14"/>
    </row>
    <row r="6663" spans="1:28" hidden="1" x14ac:dyDescent="0.3">
      <c r="A6663" t="s">
        <v>19434</v>
      </c>
      <c r="B6663" t="s">
        <v>33</v>
      </c>
      <c r="C6663" t="s">
        <v>41</v>
      </c>
      <c r="D6663">
        <v>2015</v>
      </c>
      <c r="E6663" t="s">
        <v>19174</v>
      </c>
      <c r="F6663">
        <v>6.6</v>
      </c>
      <c r="G6663">
        <v>32000</v>
      </c>
      <c r="H6663" t="s">
        <v>7808</v>
      </c>
      <c r="I6663" t="s">
        <v>14077</v>
      </c>
      <c r="J6663" t="s">
        <v>9775</v>
      </c>
      <c r="K6663" t="s">
        <v>22</v>
      </c>
      <c r="L6663">
        <v>10000000</v>
      </c>
      <c r="M6663">
        <v>85978292</v>
      </c>
      <c r="N6663" t="s">
        <v>17182</v>
      </c>
      <c r="O6663">
        <v>122</v>
      </c>
      <c r="P6663" t="str">
        <f>IF(Table1[[#This Row],[score]]&gt;=8.5,"High",IF(Table1[[#This Row],[score]]&gt;=7,"Medium","Low"))</f>
        <v>Low</v>
      </c>
      <c r="Q6663" s="5">
        <f>Table1[[#This Row],[gross]]-Table1[[#This Row],[budget]]</f>
        <v>75978292</v>
      </c>
      <c r="R6663" s="5" t="str">
        <f>IF(Table1[[#This Row],[Profit]]&gt;0,"Profit","Loss")</f>
        <v>Profit</v>
      </c>
      <c r="S6663" s="6" t="str">
        <f>FLOOR(Table1[[#This Row],[year]]-1900,10)+1900 &amp; "-" &amp; FLOOR(Table1[[#This Row],[year]]-1890,10)+1900</f>
        <v>2010-2020</v>
      </c>
      <c r="T6663" s="14" t="s">
        <v>21835</v>
      </c>
      <c r="AB6663" s="14"/>
    </row>
    <row r="6664" spans="1:28" hidden="1" x14ac:dyDescent="0.3">
      <c r="A6664" t="s">
        <v>19355</v>
      </c>
      <c r="B6664" t="s">
        <v>1974</v>
      </c>
      <c r="C6664" t="s">
        <v>25</v>
      </c>
      <c r="D6664">
        <v>2015</v>
      </c>
      <c r="E6664" t="s">
        <v>19246</v>
      </c>
      <c r="F6664">
        <v>6.2</v>
      </c>
      <c r="G6664">
        <v>98000</v>
      </c>
      <c r="H6664" t="s">
        <v>18040</v>
      </c>
      <c r="I6664" t="s">
        <v>15946</v>
      </c>
      <c r="J6664" t="s">
        <v>19356</v>
      </c>
      <c r="K6664" t="s">
        <v>30</v>
      </c>
      <c r="L6664">
        <v>12000000</v>
      </c>
      <c r="M6664">
        <v>85512300</v>
      </c>
      <c r="N6664" t="s">
        <v>9026</v>
      </c>
      <c r="O6664">
        <v>109</v>
      </c>
      <c r="P6664" t="str">
        <f>IF(Table1[[#This Row],[score]]&gt;=8.5,"High",IF(Table1[[#This Row],[score]]&gt;=7,"Medium","Low"))</f>
        <v>Low</v>
      </c>
      <c r="Q6664" s="5">
        <f>Table1[[#This Row],[gross]]-Table1[[#This Row],[budget]]</f>
        <v>73512300</v>
      </c>
      <c r="R6664" s="5" t="str">
        <f>IF(Table1[[#This Row],[Profit]]&gt;0,"Profit","Loss")</f>
        <v>Profit</v>
      </c>
      <c r="S6664" s="6" t="str">
        <f>FLOOR(Table1[[#This Row],[year]]-1900,10)+1900 &amp; "-" &amp; FLOOR(Table1[[#This Row],[year]]-1890,10)+1900</f>
        <v>2010-2020</v>
      </c>
      <c r="T6664" s="14" t="s">
        <v>21835</v>
      </c>
      <c r="AB6664" s="14"/>
    </row>
    <row r="6665" spans="1:28" hidden="1" x14ac:dyDescent="0.3">
      <c r="A6665" t="s">
        <v>19131</v>
      </c>
      <c r="B6665" t="s">
        <v>16</v>
      </c>
      <c r="C6665" t="s">
        <v>34</v>
      </c>
      <c r="D6665">
        <v>2015</v>
      </c>
      <c r="E6665" t="s">
        <v>19132</v>
      </c>
      <c r="F6665">
        <v>7.6</v>
      </c>
      <c r="G6665">
        <v>386000</v>
      </c>
      <c r="H6665" t="s">
        <v>11594</v>
      </c>
      <c r="I6665" t="s">
        <v>19133</v>
      </c>
      <c r="J6665" t="s">
        <v>16179</v>
      </c>
      <c r="K6665" t="s">
        <v>30</v>
      </c>
      <c r="L6665">
        <v>30000000</v>
      </c>
      <c r="M6665">
        <v>84872444</v>
      </c>
      <c r="N6665" t="s">
        <v>14559</v>
      </c>
      <c r="O6665">
        <v>121</v>
      </c>
      <c r="P6665" t="str">
        <f>IF(Table1[[#This Row],[score]]&gt;=8.5,"High",IF(Table1[[#This Row],[score]]&gt;=7,"Medium","Low"))</f>
        <v>Medium</v>
      </c>
      <c r="Q6665" s="5">
        <f>Table1[[#This Row],[gross]]-Table1[[#This Row],[budget]]</f>
        <v>54872444</v>
      </c>
      <c r="R6665" s="5" t="str">
        <f>IF(Table1[[#This Row],[Profit]]&gt;0,"Profit","Loss")</f>
        <v>Profit</v>
      </c>
      <c r="S6665" s="6" t="str">
        <f>FLOOR(Table1[[#This Row],[year]]-1900,10)+1900 &amp; "-" &amp; FLOOR(Table1[[#This Row],[year]]-1890,10)+1900</f>
        <v>2010-2020</v>
      </c>
      <c r="T6665" s="14" t="s">
        <v>21835</v>
      </c>
      <c r="AB6665" s="14"/>
    </row>
    <row r="6666" spans="1:28" hidden="1" x14ac:dyDescent="0.3">
      <c r="A6666" t="s">
        <v>19276</v>
      </c>
      <c r="B6666" t="s">
        <v>16</v>
      </c>
      <c r="C6666" t="s">
        <v>34</v>
      </c>
      <c r="D6666">
        <v>2015</v>
      </c>
      <c r="E6666" t="s">
        <v>18888</v>
      </c>
      <c r="F6666">
        <v>5.7</v>
      </c>
      <c r="G6666">
        <v>87000</v>
      </c>
      <c r="H6666" t="s">
        <v>19277</v>
      </c>
      <c r="I6666" t="s">
        <v>10314</v>
      </c>
      <c r="J6666" t="s">
        <v>19278</v>
      </c>
      <c r="K6666" t="s">
        <v>30</v>
      </c>
      <c r="L6666">
        <v>35000000</v>
      </c>
      <c r="M6666">
        <v>82347656</v>
      </c>
      <c r="N6666" t="s">
        <v>180</v>
      </c>
      <c r="O6666">
        <v>96</v>
      </c>
      <c r="P6666" t="str">
        <f>IF(Table1[[#This Row],[score]]&gt;=8.5,"High",IF(Table1[[#This Row],[score]]&gt;=7,"Medium","Low"))</f>
        <v>Low</v>
      </c>
      <c r="Q6666" s="5">
        <f>Table1[[#This Row],[gross]]-Table1[[#This Row],[budget]]</f>
        <v>47347656</v>
      </c>
      <c r="R6666" s="5" t="str">
        <f>IF(Table1[[#This Row],[Profit]]&gt;0,"Profit","Loss")</f>
        <v>Profit</v>
      </c>
      <c r="S6666" s="6" t="str">
        <f>FLOOR(Table1[[#This Row],[year]]-1900,10)+1900 &amp; "-" &amp; FLOOR(Table1[[#This Row],[year]]-1890,10)+1900</f>
        <v>2010-2020</v>
      </c>
      <c r="T6666" s="14" t="s">
        <v>21835</v>
      </c>
      <c r="AB6666" s="14"/>
    </row>
    <row r="6667" spans="1:28" hidden="1" x14ac:dyDescent="0.3">
      <c r="A6667" t="s">
        <v>19347</v>
      </c>
      <c r="B6667" t="s">
        <v>16</v>
      </c>
      <c r="C6667" t="s">
        <v>41</v>
      </c>
      <c r="D6667">
        <v>2015</v>
      </c>
      <c r="E6667" t="s">
        <v>18644</v>
      </c>
      <c r="F6667">
        <v>6.6</v>
      </c>
      <c r="G6667">
        <v>72000</v>
      </c>
      <c r="H6667" t="s">
        <v>14582</v>
      </c>
      <c r="I6667" t="s">
        <v>14582</v>
      </c>
      <c r="J6667" t="s">
        <v>19086</v>
      </c>
      <c r="K6667" t="s">
        <v>30</v>
      </c>
      <c r="L6667">
        <v>23000000</v>
      </c>
      <c r="M6667">
        <v>79799880</v>
      </c>
      <c r="N6667" t="s">
        <v>19087</v>
      </c>
      <c r="O6667">
        <v>101</v>
      </c>
      <c r="P6667" t="str">
        <f>IF(Table1[[#This Row],[score]]&gt;=8.5,"High",IF(Table1[[#This Row],[score]]&gt;=7,"Medium","Low"))</f>
        <v>Low</v>
      </c>
      <c r="Q6667" s="5">
        <f>Table1[[#This Row],[gross]]-Table1[[#This Row],[budget]]</f>
        <v>56799880</v>
      </c>
      <c r="R6667" s="5" t="str">
        <f>IF(Table1[[#This Row],[Profit]]&gt;0,"Profit","Loss")</f>
        <v>Profit</v>
      </c>
      <c r="S6667" s="6" t="str">
        <f>FLOOR(Table1[[#This Row],[year]]-1900,10)+1900 &amp; "-" &amp; FLOOR(Table1[[#This Row],[year]]-1890,10)+1900</f>
        <v>2010-2020</v>
      </c>
      <c r="T6667" s="14" t="s">
        <v>21835</v>
      </c>
      <c r="AB6667" s="14"/>
    </row>
    <row r="6668" spans="1:28" hidden="1" x14ac:dyDescent="0.3">
      <c r="A6668" t="s">
        <v>19119</v>
      </c>
      <c r="B6668" t="s">
        <v>16</v>
      </c>
      <c r="C6668" t="s">
        <v>17</v>
      </c>
      <c r="D6668">
        <v>2015</v>
      </c>
      <c r="E6668" t="s">
        <v>19120</v>
      </c>
      <c r="F6668">
        <v>6.5</v>
      </c>
      <c r="G6668">
        <v>136000</v>
      </c>
      <c r="H6668" t="s">
        <v>7478</v>
      </c>
      <c r="I6668" t="s">
        <v>7478</v>
      </c>
      <c r="J6668" t="s">
        <v>16498</v>
      </c>
      <c r="K6668" t="s">
        <v>195</v>
      </c>
      <c r="L6668">
        <v>55000000</v>
      </c>
      <c r="M6668">
        <v>74679822</v>
      </c>
      <c r="N6668" t="s">
        <v>19121</v>
      </c>
      <c r="O6668">
        <v>119</v>
      </c>
      <c r="P6668" t="str">
        <f>IF(Table1[[#This Row],[score]]&gt;=8.5,"High",IF(Table1[[#This Row],[score]]&gt;=7,"Medium","Low"))</f>
        <v>Low</v>
      </c>
      <c r="Q6668" s="5">
        <f>Table1[[#This Row],[gross]]-Table1[[#This Row],[budget]]</f>
        <v>19679822</v>
      </c>
      <c r="R6668" s="5" t="str">
        <f>IF(Table1[[#This Row],[Profit]]&gt;0,"Profit","Loss")</f>
        <v>Profit</v>
      </c>
      <c r="S6668" s="6" t="str">
        <f>FLOOR(Table1[[#This Row],[year]]-1900,10)+1900 &amp; "-" &amp; FLOOR(Table1[[#This Row],[year]]-1890,10)+1900</f>
        <v>2010-2020</v>
      </c>
      <c r="T6668" s="14" t="s">
        <v>21835</v>
      </c>
      <c r="AB6668" s="14"/>
    </row>
    <row r="6669" spans="1:28" hidden="1" x14ac:dyDescent="0.3">
      <c r="A6669" t="s">
        <v>19617</v>
      </c>
      <c r="B6669" t="s">
        <v>33</v>
      </c>
      <c r="C6669" t="s">
        <v>17</v>
      </c>
      <c r="D6669">
        <v>2015</v>
      </c>
      <c r="E6669" t="s">
        <v>19382</v>
      </c>
      <c r="F6669">
        <v>6.5</v>
      </c>
      <c r="G6669">
        <v>14000</v>
      </c>
      <c r="H6669" t="s">
        <v>15813</v>
      </c>
      <c r="I6669" t="s">
        <v>15813</v>
      </c>
      <c r="J6669" t="s">
        <v>19618</v>
      </c>
      <c r="K6669" t="s">
        <v>30</v>
      </c>
      <c r="L6669">
        <v>3000000</v>
      </c>
      <c r="M6669">
        <v>73256266</v>
      </c>
      <c r="N6669" t="s">
        <v>19619</v>
      </c>
      <c r="O6669">
        <v>120</v>
      </c>
      <c r="P6669" t="str">
        <f>IF(Table1[[#This Row],[score]]&gt;=8.5,"High",IF(Table1[[#This Row],[score]]&gt;=7,"Medium","Low"))</f>
        <v>Low</v>
      </c>
      <c r="Q6669" s="5">
        <f>Table1[[#This Row],[gross]]-Table1[[#This Row],[budget]]</f>
        <v>70256266</v>
      </c>
      <c r="R6669" s="5" t="str">
        <f>IF(Table1[[#This Row],[Profit]]&gt;0,"Profit","Loss")</f>
        <v>Profit</v>
      </c>
      <c r="S6669" s="6" t="str">
        <f>FLOOR(Table1[[#This Row],[year]]-1900,10)+1900 &amp; "-" &amp; FLOOR(Table1[[#This Row],[year]]-1890,10)+1900</f>
        <v>2010-2020</v>
      </c>
      <c r="T6669" s="14" t="s">
        <v>21835</v>
      </c>
      <c r="AB6669" s="14"/>
    </row>
    <row r="6670" spans="1:28" hidden="1" x14ac:dyDescent="0.3">
      <c r="A6670" t="s">
        <v>19473</v>
      </c>
      <c r="B6670" t="s">
        <v>1974</v>
      </c>
      <c r="C6670" t="s">
        <v>34</v>
      </c>
      <c r="D6670">
        <v>2015</v>
      </c>
      <c r="E6670" t="s">
        <v>19474</v>
      </c>
      <c r="F6670">
        <v>5.2</v>
      </c>
      <c r="G6670">
        <v>40000</v>
      </c>
      <c r="H6670" t="s">
        <v>18727</v>
      </c>
      <c r="I6670" t="s">
        <v>14418</v>
      </c>
      <c r="J6670" t="s">
        <v>19475</v>
      </c>
      <c r="K6670" t="s">
        <v>448</v>
      </c>
      <c r="L6670">
        <f>20500000</f>
        <v>20500000</v>
      </c>
      <c r="M6670">
        <v>72629670</v>
      </c>
      <c r="N6670" t="s">
        <v>12121</v>
      </c>
      <c r="O6670">
        <v>96</v>
      </c>
      <c r="P6670" t="str">
        <f>IF(Table1[[#This Row],[score]]&gt;=8.5,"High",IF(Table1[[#This Row],[score]]&gt;=7,"Medium","Low"))</f>
        <v>Low</v>
      </c>
      <c r="Q6670" s="5">
        <f>Table1[[#This Row],[gross]]-Table1[[#This Row],[budget]]</f>
        <v>52129670</v>
      </c>
      <c r="R6670" s="5" t="str">
        <f>IF(Table1[[#This Row],[Profit]]&gt;0,"Profit","Loss")</f>
        <v>Profit</v>
      </c>
      <c r="S6670" s="6" t="str">
        <f>FLOOR(Table1[[#This Row],[year]]-1900,10)+1900 &amp; "-" &amp; FLOOR(Table1[[#This Row],[year]]-1890,10)+1900</f>
        <v>2010-2020</v>
      </c>
      <c r="T6670" s="14" t="s">
        <v>21835</v>
      </c>
      <c r="AB6670" s="14"/>
    </row>
    <row r="6671" spans="1:28" hidden="1" x14ac:dyDescent="0.3">
      <c r="A6671" t="s">
        <v>19307</v>
      </c>
      <c r="B6671" t="s">
        <v>16</v>
      </c>
      <c r="C6671" t="s">
        <v>34</v>
      </c>
      <c r="D6671">
        <v>2015</v>
      </c>
      <c r="E6671" t="s">
        <v>18622</v>
      </c>
      <c r="F6671">
        <v>6.6</v>
      </c>
      <c r="G6671">
        <v>105000</v>
      </c>
      <c r="H6671" t="s">
        <v>13944</v>
      </c>
      <c r="I6671" t="s">
        <v>18164</v>
      </c>
      <c r="J6671" t="s">
        <v>5655</v>
      </c>
      <c r="K6671" t="s">
        <v>30</v>
      </c>
      <c r="L6671">
        <v>50000000</v>
      </c>
      <c r="M6671">
        <v>71561644</v>
      </c>
      <c r="N6671" t="s">
        <v>23</v>
      </c>
      <c r="O6671">
        <v>114</v>
      </c>
      <c r="P6671" t="str">
        <f>IF(Table1[[#This Row],[score]]&gt;=8.5,"High",IF(Table1[[#This Row],[score]]&gt;=7,"Medium","Low"))</f>
        <v>Low</v>
      </c>
      <c r="Q6671" s="5">
        <f>Table1[[#This Row],[gross]]-Table1[[#This Row],[budget]]</f>
        <v>21561644</v>
      </c>
      <c r="R6671" s="5" t="str">
        <f>IF(Table1[[#This Row],[Profit]]&gt;0,"Profit","Loss")</f>
        <v>Profit</v>
      </c>
      <c r="S6671" s="6" t="str">
        <f>FLOOR(Table1[[#This Row],[year]]-1900,10)+1900 &amp; "-" &amp; FLOOR(Table1[[#This Row],[year]]-1890,10)+1900</f>
        <v>2010-2020</v>
      </c>
      <c r="T6671" s="14" t="s">
        <v>21835</v>
      </c>
      <c r="AB6671" s="14"/>
    </row>
    <row r="6672" spans="1:28" hidden="1" x14ac:dyDescent="0.3">
      <c r="A6672" t="s">
        <v>19204</v>
      </c>
      <c r="B6672" t="s">
        <v>1974</v>
      </c>
      <c r="C6672" t="s">
        <v>17</v>
      </c>
      <c r="D6672">
        <v>2015</v>
      </c>
      <c r="E6672" t="s">
        <v>18584</v>
      </c>
      <c r="F6672">
        <v>7.2</v>
      </c>
      <c r="G6672">
        <v>160000</v>
      </c>
      <c r="H6672" t="s">
        <v>17955</v>
      </c>
      <c r="I6672" t="s">
        <v>19205</v>
      </c>
      <c r="J6672" t="s">
        <v>19206</v>
      </c>
      <c r="K6672" t="s">
        <v>30</v>
      </c>
      <c r="L6672">
        <v>25000000</v>
      </c>
      <c r="M6672">
        <v>65663276</v>
      </c>
      <c r="N6672" t="s">
        <v>9892</v>
      </c>
      <c r="O6672">
        <v>112</v>
      </c>
      <c r="P6672" t="str">
        <f>IF(Table1[[#This Row],[score]]&gt;=8.5,"High",IF(Table1[[#This Row],[score]]&gt;=7,"Medium","Low"))</f>
        <v>Medium</v>
      </c>
      <c r="Q6672" s="5">
        <f>Table1[[#This Row],[gross]]-Table1[[#This Row],[budget]]</f>
        <v>40663276</v>
      </c>
      <c r="R6672" s="5" t="str">
        <f>IF(Table1[[#This Row],[Profit]]&gt;0,"Profit","Loss")</f>
        <v>Profit</v>
      </c>
      <c r="S6672" s="6" t="str">
        <f>FLOOR(Table1[[#This Row],[year]]-1900,10)+1900 &amp; "-" &amp; FLOOR(Table1[[#This Row],[year]]-1890,10)+1900</f>
        <v>2010-2020</v>
      </c>
      <c r="T6672" s="14" t="s">
        <v>21835</v>
      </c>
      <c r="AB6672" s="14"/>
    </row>
    <row r="6673" spans="1:28" hidden="1" x14ac:dyDescent="0.3">
      <c r="A6673" t="s">
        <v>19233</v>
      </c>
      <c r="B6673" t="s">
        <v>16</v>
      </c>
      <c r="C6673" t="s">
        <v>63</v>
      </c>
      <c r="D6673">
        <v>2015</v>
      </c>
      <c r="E6673" t="s">
        <v>19147</v>
      </c>
      <c r="F6673">
        <v>7.1</v>
      </c>
      <c r="G6673">
        <v>170000</v>
      </c>
      <c r="H6673" t="s">
        <v>16412</v>
      </c>
      <c r="I6673" t="s">
        <v>16773</v>
      </c>
      <c r="J6673" t="s">
        <v>16736</v>
      </c>
      <c r="K6673" t="s">
        <v>22</v>
      </c>
      <c r="L6673">
        <v>15000000</v>
      </c>
      <c r="M6673">
        <v>64191523</v>
      </c>
      <c r="N6673" t="s">
        <v>2743</v>
      </c>
      <c r="O6673">
        <v>119</v>
      </c>
      <c r="P6673" t="str">
        <f>IF(Table1[[#This Row],[score]]&gt;=8.5,"High",IF(Table1[[#This Row],[score]]&gt;=7,"Medium","Low"))</f>
        <v>Medium</v>
      </c>
      <c r="Q6673" s="5">
        <f>Table1[[#This Row],[gross]]-Table1[[#This Row],[budget]]</f>
        <v>49191523</v>
      </c>
      <c r="R6673" s="5" t="str">
        <f>IF(Table1[[#This Row],[Profit]]&gt;0,"Profit","Loss")</f>
        <v>Profit</v>
      </c>
      <c r="S6673" s="6" t="str">
        <f>FLOOR(Table1[[#This Row],[year]]-1900,10)+1900 &amp; "-" &amp; FLOOR(Table1[[#This Row],[year]]-1890,10)+1900</f>
        <v>2010-2020</v>
      </c>
      <c r="T6673" s="14" t="s">
        <v>21835</v>
      </c>
      <c r="AB6673" s="14"/>
    </row>
    <row r="6674" spans="1:28" hidden="1" x14ac:dyDescent="0.3">
      <c r="A6674" t="s">
        <v>19332</v>
      </c>
      <c r="B6674" t="s">
        <v>1974</v>
      </c>
      <c r="C6674" t="s">
        <v>17</v>
      </c>
      <c r="D6674">
        <v>2015</v>
      </c>
      <c r="E6674" t="s">
        <v>18838</v>
      </c>
      <c r="F6674">
        <v>7.1</v>
      </c>
      <c r="G6674">
        <v>79000</v>
      </c>
      <c r="H6674" t="s">
        <v>9648</v>
      </c>
      <c r="I6674" t="s">
        <v>10786</v>
      </c>
      <c r="J6674" t="s">
        <v>19333</v>
      </c>
      <c r="K6674" t="s">
        <v>30</v>
      </c>
      <c r="L6674">
        <v>34000000</v>
      </c>
      <c r="M6674">
        <v>62944815</v>
      </c>
      <c r="N6674" t="s">
        <v>9026</v>
      </c>
      <c r="O6674">
        <v>123</v>
      </c>
      <c r="P6674" t="str">
        <f>IF(Table1[[#This Row],[score]]&gt;=8.5,"High",IF(Table1[[#This Row],[score]]&gt;=7,"Medium","Low"))</f>
        <v>Medium</v>
      </c>
      <c r="Q6674" s="5">
        <f>Table1[[#This Row],[gross]]-Table1[[#This Row],[budget]]</f>
        <v>28944815</v>
      </c>
      <c r="R6674" s="5" t="str">
        <f>IF(Table1[[#This Row],[Profit]]&gt;0,"Profit","Loss")</f>
        <v>Profit</v>
      </c>
      <c r="S6674" s="6" t="str">
        <f>FLOOR(Table1[[#This Row],[year]]-1900,10)+1900 &amp; "-" &amp; FLOOR(Table1[[#This Row],[year]]-1890,10)+1900</f>
        <v>2010-2020</v>
      </c>
      <c r="T6674" s="14" t="s">
        <v>21835</v>
      </c>
      <c r="AB6674" s="14"/>
    </row>
    <row r="6675" spans="1:28" hidden="1" x14ac:dyDescent="0.3">
      <c r="A6675" t="s">
        <v>19291</v>
      </c>
      <c r="B6675" t="s">
        <v>1974</v>
      </c>
      <c r="C6675" t="s">
        <v>17</v>
      </c>
      <c r="D6675">
        <v>2015</v>
      </c>
      <c r="E6675" t="s">
        <v>19203</v>
      </c>
      <c r="F6675">
        <v>7.5</v>
      </c>
      <c r="G6675">
        <v>135000</v>
      </c>
      <c r="H6675" t="s">
        <v>13212</v>
      </c>
      <c r="I6675" t="s">
        <v>9754</v>
      </c>
      <c r="J6675" t="s">
        <v>15712</v>
      </c>
      <c r="K6675" t="s">
        <v>22</v>
      </c>
      <c r="L6675">
        <v>11000000</v>
      </c>
      <c r="M6675">
        <v>62402155</v>
      </c>
      <c r="N6675" t="s">
        <v>19006</v>
      </c>
      <c r="O6675">
        <v>117</v>
      </c>
      <c r="P6675" t="str">
        <f>IF(Table1[[#This Row],[score]]&gt;=8.5,"High",IF(Table1[[#This Row],[score]]&gt;=7,"Medium","Low"))</f>
        <v>Medium</v>
      </c>
      <c r="Q6675" s="5">
        <f>Table1[[#This Row],[gross]]-Table1[[#This Row],[budget]]</f>
        <v>51402155</v>
      </c>
      <c r="R6675" s="5" t="str">
        <f>IF(Table1[[#This Row],[Profit]]&gt;0,"Profit","Loss")</f>
        <v>Profit</v>
      </c>
      <c r="S6675" s="6" t="str">
        <f>FLOOR(Table1[[#This Row],[year]]-1900,10)+1900 &amp; "-" &amp; FLOOR(Table1[[#This Row],[year]]-1890,10)+1900</f>
        <v>2010-2020</v>
      </c>
      <c r="T6675" s="14" t="s">
        <v>21835</v>
      </c>
      <c r="AB6675" s="14"/>
    </row>
    <row r="6676" spans="1:28" hidden="1" x14ac:dyDescent="0.3">
      <c r="A6676" t="s">
        <v>19425</v>
      </c>
      <c r="B6676" t="s">
        <v>1974</v>
      </c>
      <c r="C6676" t="s">
        <v>63</v>
      </c>
      <c r="D6676">
        <v>2015</v>
      </c>
      <c r="E6676" t="s">
        <v>18838</v>
      </c>
      <c r="F6676">
        <v>7.3</v>
      </c>
      <c r="G6676">
        <v>56000</v>
      </c>
      <c r="H6676" t="s">
        <v>17302</v>
      </c>
      <c r="I6676" t="s">
        <v>19426</v>
      </c>
      <c r="J6676" t="s">
        <v>10758</v>
      </c>
      <c r="K6676" t="s">
        <v>22</v>
      </c>
      <c r="L6676">
        <v>11000000</v>
      </c>
      <c r="M6676">
        <v>61619773</v>
      </c>
      <c r="N6676" t="s">
        <v>19427</v>
      </c>
      <c r="O6676">
        <v>109</v>
      </c>
      <c r="P6676" t="str">
        <f>IF(Table1[[#This Row],[score]]&gt;=8.5,"High",IF(Table1[[#This Row],[score]]&gt;=7,"Medium","Low"))</f>
        <v>Medium</v>
      </c>
      <c r="Q6676" s="5">
        <f>Table1[[#This Row],[gross]]-Table1[[#This Row],[budget]]</f>
        <v>50619773</v>
      </c>
      <c r="R6676" s="5" t="str">
        <f>IF(Table1[[#This Row],[Profit]]&gt;0,"Profit","Loss")</f>
        <v>Profit</v>
      </c>
      <c r="S6676" s="6" t="str">
        <f>FLOOR(Table1[[#This Row],[year]]-1900,10)+1900 &amp; "-" &amp; FLOOR(Table1[[#This Row],[year]]-1890,10)+1900</f>
        <v>2010-2020</v>
      </c>
      <c r="T6676" s="14" t="s">
        <v>21835</v>
      </c>
      <c r="AB6676" s="14"/>
    </row>
    <row r="6677" spans="1:28" hidden="1" x14ac:dyDescent="0.3">
      <c r="A6677" t="s">
        <v>19494</v>
      </c>
      <c r="B6677" t="s">
        <v>1974</v>
      </c>
      <c r="C6677" t="s">
        <v>41</v>
      </c>
      <c r="D6677">
        <v>2015</v>
      </c>
      <c r="E6677" t="s">
        <v>19293</v>
      </c>
      <c r="F6677">
        <v>6.2</v>
      </c>
      <c r="G6677">
        <v>66000</v>
      </c>
      <c r="H6677" t="s">
        <v>14422</v>
      </c>
      <c r="I6677" t="s">
        <v>19495</v>
      </c>
      <c r="J6677" t="s">
        <v>19496</v>
      </c>
      <c r="K6677" t="s">
        <v>30</v>
      </c>
      <c r="L6677">
        <v>15000000</v>
      </c>
      <c r="M6677">
        <v>61548707</v>
      </c>
      <c r="N6677" t="s">
        <v>18673</v>
      </c>
      <c r="O6677">
        <v>98</v>
      </c>
      <c r="P6677" t="str">
        <f>IF(Table1[[#This Row],[score]]&gt;=8.5,"High",IF(Table1[[#This Row],[score]]&gt;=7,"Medium","Low"))</f>
        <v>Low</v>
      </c>
      <c r="Q6677" s="5">
        <f>Table1[[#This Row],[gross]]-Table1[[#This Row],[budget]]</f>
        <v>46548707</v>
      </c>
      <c r="R6677" s="5" t="str">
        <f>IF(Table1[[#This Row],[Profit]]&gt;0,"Profit","Loss")</f>
        <v>Profit</v>
      </c>
      <c r="S6677" s="6" t="str">
        <f>FLOOR(Table1[[#This Row],[year]]-1900,10)+1900 &amp; "-" &amp; FLOOR(Table1[[#This Row],[year]]-1890,10)+1900</f>
        <v>2010-2020</v>
      </c>
      <c r="T6677" s="14" t="s">
        <v>21835</v>
      </c>
      <c r="AB6677" s="14"/>
    </row>
    <row r="6678" spans="1:28" hidden="1" x14ac:dyDescent="0.3">
      <c r="A6678" t="s">
        <v>19391</v>
      </c>
      <c r="B6678" t="s">
        <v>33</v>
      </c>
      <c r="C6678" t="s">
        <v>34</v>
      </c>
      <c r="D6678">
        <v>2015</v>
      </c>
      <c r="E6678" t="s">
        <v>19101</v>
      </c>
      <c r="F6678">
        <v>7.3</v>
      </c>
      <c r="G6678">
        <v>123000</v>
      </c>
      <c r="H6678" t="s">
        <v>2030</v>
      </c>
      <c r="I6678" t="s">
        <v>2030</v>
      </c>
      <c r="J6678" t="s">
        <v>11997</v>
      </c>
      <c r="K6678" t="s">
        <v>30</v>
      </c>
      <c r="L6678">
        <v>35000000</v>
      </c>
      <c r="M6678">
        <v>61181942</v>
      </c>
      <c r="N6678" t="s">
        <v>19392</v>
      </c>
      <c r="O6678">
        <v>123</v>
      </c>
      <c r="P6678" t="str">
        <f>IF(Table1[[#This Row],[score]]&gt;=8.5,"High",IF(Table1[[#This Row],[score]]&gt;=7,"Medium","Low"))</f>
        <v>Medium</v>
      </c>
      <c r="Q6678" s="5">
        <f>Table1[[#This Row],[gross]]-Table1[[#This Row],[budget]]</f>
        <v>26181942</v>
      </c>
      <c r="R6678" s="5" t="str">
        <f>IF(Table1[[#This Row],[Profit]]&gt;0,"Profit","Loss")</f>
        <v>Profit</v>
      </c>
      <c r="S6678" s="6" t="str">
        <f>FLOOR(Table1[[#This Row],[year]]-1900,10)+1900 &amp; "-" &amp; FLOOR(Table1[[#This Row],[year]]-1890,10)+1900</f>
        <v>2010-2020</v>
      </c>
      <c r="T6678" s="14" t="s">
        <v>21835</v>
      </c>
      <c r="AB6678" s="14"/>
    </row>
    <row r="6679" spans="1:28" hidden="1" x14ac:dyDescent="0.3">
      <c r="A6679" t="s">
        <v>11280</v>
      </c>
      <c r="B6679" t="s">
        <v>16</v>
      </c>
      <c r="C6679" t="s">
        <v>17</v>
      </c>
      <c r="D6679">
        <v>2015</v>
      </c>
      <c r="E6679" t="s">
        <v>18987</v>
      </c>
      <c r="F6679">
        <v>7</v>
      </c>
      <c r="G6679">
        <v>145000</v>
      </c>
      <c r="H6679" t="s">
        <v>19270</v>
      </c>
      <c r="I6679" t="s">
        <v>19270</v>
      </c>
      <c r="J6679" t="s">
        <v>3982</v>
      </c>
      <c r="K6679" t="s">
        <v>30</v>
      </c>
      <c r="L6679">
        <v>5000000</v>
      </c>
      <c r="M6679">
        <v>58980521</v>
      </c>
      <c r="N6679" t="s">
        <v>19271</v>
      </c>
      <c r="O6679">
        <v>108</v>
      </c>
      <c r="P6679" t="str">
        <f>IF(Table1[[#This Row],[score]]&gt;=8.5,"High",IF(Table1[[#This Row],[score]]&gt;=7,"Medium","Low"))</f>
        <v>Medium</v>
      </c>
      <c r="Q6679" s="5">
        <f>Table1[[#This Row],[gross]]-Table1[[#This Row],[budget]]</f>
        <v>53980521</v>
      </c>
      <c r="R6679" s="5" t="str">
        <f>IF(Table1[[#This Row],[Profit]]&gt;0,"Profit","Loss")</f>
        <v>Profit</v>
      </c>
      <c r="S6679" s="6" t="str">
        <f>FLOOR(Table1[[#This Row],[year]]-1900,10)+1900 &amp; "-" &amp; FLOOR(Table1[[#This Row],[year]]-1890,10)+1900</f>
        <v>2010-2020</v>
      </c>
      <c r="T6679" s="14" t="s">
        <v>21835</v>
      </c>
      <c r="AB6679" s="14"/>
    </row>
    <row r="6680" spans="1:28" hidden="1" x14ac:dyDescent="0.3">
      <c r="A6680" t="s">
        <v>8151</v>
      </c>
      <c r="B6680" t="s">
        <v>16</v>
      </c>
      <c r="C6680" t="s">
        <v>34</v>
      </c>
      <c r="D6680">
        <v>2015</v>
      </c>
      <c r="E6680" t="s">
        <v>19242</v>
      </c>
      <c r="F6680">
        <v>6.8</v>
      </c>
      <c r="G6680">
        <v>81000</v>
      </c>
      <c r="H6680" t="s">
        <v>15715</v>
      </c>
      <c r="I6680" t="s">
        <v>15715</v>
      </c>
      <c r="J6680" t="s">
        <v>18532</v>
      </c>
      <c r="K6680" t="s">
        <v>30</v>
      </c>
      <c r="L6680">
        <v>16200000</v>
      </c>
      <c r="M6680">
        <v>54418872</v>
      </c>
      <c r="N6680" t="s">
        <v>14825</v>
      </c>
      <c r="O6680">
        <v>103</v>
      </c>
      <c r="P6680" t="str">
        <f>IF(Table1[[#This Row],[score]]&gt;=8.5,"High",IF(Table1[[#This Row],[score]]&gt;=7,"Medium","Low"))</f>
        <v>Low</v>
      </c>
      <c r="Q6680" s="5">
        <f>Table1[[#This Row],[gross]]-Table1[[#This Row],[budget]]</f>
        <v>38218872</v>
      </c>
      <c r="R6680" s="5" t="str">
        <f>IF(Table1[[#This Row],[Profit]]&gt;0,"Profit","Loss")</f>
        <v>Profit</v>
      </c>
      <c r="S6680" s="6" t="str">
        <f>FLOOR(Table1[[#This Row],[year]]-1900,10)+1900 &amp; "-" &amp; FLOOR(Table1[[#This Row],[year]]-1890,10)+1900</f>
        <v>2010-2020</v>
      </c>
      <c r="T6680" s="14" t="s">
        <v>21835</v>
      </c>
      <c r="AB6680" s="14"/>
    </row>
    <row r="6681" spans="1:28" hidden="1" x14ac:dyDescent="0.3">
      <c r="A6681" t="s">
        <v>19398</v>
      </c>
      <c r="B6681" t="s">
        <v>16</v>
      </c>
      <c r="C6681" t="s">
        <v>52</v>
      </c>
      <c r="D6681">
        <v>2015</v>
      </c>
      <c r="E6681" t="s">
        <v>18888</v>
      </c>
      <c r="F6681">
        <v>5.3</v>
      </c>
      <c r="G6681">
        <v>50000</v>
      </c>
      <c r="H6681" t="s">
        <v>19399</v>
      </c>
      <c r="I6681" t="s">
        <v>14044</v>
      </c>
      <c r="J6681" t="s">
        <v>19400</v>
      </c>
      <c r="K6681" t="s">
        <v>30</v>
      </c>
      <c r="L6681">
        <v>10000000</v>
      </c>
      <c r="M6681">
        <v>53329150</v>
      </c>
      <c r="N6681" t="s">
        <v>17857</v>
      </c>
      <c r="O6681">
        <v>97</v>
      </c>
      <c r="P6681" t="str">
        <f>IF(Table1[[#This Row],[score]]&gt;=8.5,"High",IF(Table1[[#This Row],[score]]&gt;=7,"Medium","Low"))</f>
        <v>Low</v>
      </c>
      <c r="Q6681" s="5">
        <f>Table1[[#This Row],[gross]]-Table1[[#This Row],[budget]]</f>
        <v>43329150</v>
      </c>
      <c r="R6681" s="5" t="str">
        <f>IF(Table1[[#This Row],[Profit]]&gt;0,"Profit","Loss")</f>
        <v>Profit</v>
      </c>
      <c r="S6681" s="6" t="str">
        <f>FLOOR(Table1[[#This Row],[year]]-1900,10)+1900 &amp; "-" &amp; FLOOR(Table1[[#This Row],[year]]-1890,10)+1900</f>
        <v>2010-2020</v>
      </c>
      <c r="T6681" s="14" t="s">
        <v>21835</v>
      </c>
      <c r="AB6681" s="14"/>
    </row>
    <row r="6682" spans="1:28" hidden="1" x14ac:dyDescent="0.3">
      <c r="A6682" t="s">
        <v>19243</v>
      </c>
      <c r="B6682" t="s">
        <v>16</v>
      </c>
      <c r="C6682" t="s">
        <v>1192</v>
      </c>
      <c r="D6682">
        <v>2015</v>
      </c>
      <c r="E6682" t="s">
        <v>18849</v>
      </c>
      <c r="F6682">
        <v>4.7</v>
      </c>
      <c r="G6682">
        <v>40000</v>
      </c>
      <c r="H6682" t="s">
        <v>2455</v>
      </c>
      <c r="I6682" t="s">
        <v>19244</v>
      </c>
      <c r="J6682" t="s">
        <v>9609</v>
      </c>
      <c r="K6682" t="s">
        <v>30</v>
      </c>
      <c r="L6682">
        <v>4000000</v>
      </c>
      <c r="M6682">
        <v>52425855</v>
      </c>
      <c r="N6682" t="s">
        <v>61</v>
      </c>
      <c r="O6682">
        <v>91</v>
      </c>
      <c r="P6682" t="str">
        <f>IF(Table1[[#This Row],[score]]&gt;=8.5,"High",IF(Table1[[#This Row],[score]]&gt;=7,"Medium","Low"))</f>
        <v>Low</v>
      </c>
      <c r="Q6682" s="5">
        <f>Table1[[#This Row],[gross]]-Table1[[#This Row],[budget]]</f>
        <v>48425855</v>
      </c>
      <c r="R6682" s="5" t="str">
        <f>IF(Table1[[#This Row],[Profit]]&gt;0,"Profit","Loss")</f>
        <v>Profit</v>
      </c>
      <c r="S6682" s="6" t="str">
        <f>FLOOR(Table1[[#This Row],[year]]-1900,10)+1900 &amp; "-" &amp; FLOOR(Table1[[#This Row],[year]]-1890,10)+1900</f>
        <v>2010-2020</v>
      </c>
      <c r="T6682" s="14" t="s">
        <v>21835</v>
      </c>
      <c r="AB6682" s="14"/>
    </row>
    <row r="6683" spans="1:28" hidden="1" x14ac:dyDescent="0.3">
      <c r="A6683" t="s">
        <v>19508</v>
      </c>
      <c r="B6683" t="s">
        <v>16</v>
      </c>
      <c r="C6683" t="s">
        <v>41</v>
      </c>
      <c r="D6683">
        <v>2015</v>
      </c>
      <c r="E6683" t="s">
        <v>19020</v>
      </c>
      <c r="F6683">
        <v>6.4</v>
      </c>
      <c r="G6683">
        <v>68000</v>
      </c>
      <c r="H6683" t="s">
        <v>15886</v>
      </c>
      <c r="I6683" t="s">
        <v>15886</v>
      </c>
      <c r="J6683" t="s">
        <v>11997</v>
      </c>
      <c r="K6683" t="s">
        <v>30</v>
      </c>
      <c r="L6683">
        <v>25000000</v>
      </c>
      <c r="M6683">
        <v>52395996</v>
      </c>
      <c r="N6683" t="s">
        <v>31</v>
      </c>
      <c r="O6683">
        <v>101</v>
      </c>
      <c r="P6683" t="str">
        <f>IF(Table1[[#This Row],[score]]&gt;=8.5,"High",IF(Table1[[#This Row],[score]]&gt;=7,"Medium","Low"))</f>
        <v>Low</v>
      </c>
      <c r="Q6683" s="5">
        <f>Table1[[#This Row],[gross]]-Table1[[#This Row],[budget]]</f>
        <v>27395996</v>
      </c>
      <c r="R6683" s="5" t="str">
        <f>IF(Table1[[#This Row],[Profit]]&gt;0,"Profit","Loss")</f>
        <v>Profit</v>
      </c>
      <c r="S6683" s="6" t="str">
        <f>FLOOR(Table1[[#This Row],[year]]-1900,10)+1900 &amp; "-" &amp; FLOOR(Table1[[#This Row],[year]]-1890,10)+1900</f>
        <v>2010-2020</v>
      </c>
      <c r="T6683" s="14" t="s">
        <v>21835</v>
      </c>
      <c r="AB6683" s="14"/>
    </row>
    <row r="6684" spans="1:28" hidden="1" x14ac:dyDescent="0.3">
      <c r="A6684" t="s">
        <v>4261</v>
      </c>
      <c r="B6684" t="s">
        <v>1974</v>
      </c>
      <c r="C6684" t="s">
        <v>34</v>
      </c>
      <c r="D6684">
        <v>2015</v>
      </c>
      <c r="E6684" t="s">
        <v>19459</v>
      </c>
      <c r="F6684">
        <v>5.2</v>
      </c>
      <c r="G6684">
        <v>49000</v>
      </c>
      <c r="H6684" t="s">
        <v>14480</v>
      </c>
      <c r="I6684" t="s">
        <v>19493</v>
      </c>
      <c r="J6684" t="s">
        <v>7701</v>
      </c>
      <c r="K6684" t="s">
        <v>30</v>
      </c>
      <c r="L6684">
        <v>35000000</v>
      </c>
      <c r="M6684">
        <v>51380201</v>
      </c>
      <c r="N6684" t="s">
        <v>118</v>
      </c>
      <c r="O6684">
        <v>87</v>
      </c>
      <c r="P6684" t="str">
        <f>IF(Table1[[#This Row],[score]]&gt;=8.5,"High",IF(Table1[[#This Row],[score]]&gt;=7,"Medium","Low"))</f>
        <v>Low</v>
      </c>
      <c r="Q6684" s="5">
        <f>Table1[[#This Row],[gross]]-Table1[[#This Row],[budget]]</f>
        <v>16380201</v>
      </c>
      <c r="R6684" s="5" t="str">
        <f>IF(Table1[[#This Row],[Profit]]&gt;0,"Profit","Loss")</f>
        <v>Profit</v>
      </c>
      <c r="S6684" s="6" t="str">
        <f>FLOOR(Table1[[#This Row],[year]]-1900,10)+1900 &amp; "-" &amp; FLOOR(Table1[[#This Row],[year]]-1890,10)+1900</f>
        <v>2010-2020</v>
      </c>
      <c r="T6684" s="14" t="s">
        <v>21835</v>
      </c>
      <c r="AB6684" s="14"/>
    </row>
    <row r="6685" spans="1:28" hidden="1" x14ac:dyDescent="0.3">
      <c r="A6685" t="s">
        <v>19279</v>
      </c>
      <c r="B6685" t="s">
        <v>16</v>
      </c>
      <c r="C6685" t="s">
        <v>41</v>
      </c>
      <c r="D6685">
        <v>2015</v>
      </c>
      <c r="E6685" t="s">
        <v>19280</v>
      </c>
      <c r="F6685">
        <v>6.6</v>
      </c>
      <c r="G6685">
        <v>77000</v>
      </c>
      <c r="H6685" t="s">
        <v>9408</v>
      </c>
      <c r="I6685" t="s">
        <v>9408</v>
      </c>
      <c r="J6685" t="s">
        <v>19281</v>
      </c>
      <c r="K6685" t="s">
        <v>30</v>
      </c>
      <c r="L6685">
        <v>30000000</v>
      </c>
      <c r="M6685">
        <v>49263404</v>
      </c>
      <c r="N6685" t="s">
        <v>23</v>
      </c>
      <c r="O6685">
        <v>104</v>
      </c>
      <c r="P6685" t="str">
        <f>IF(Table1[[#This Row],[score]]&gt;=8.5,"High",IF(Table1[[#This Row],[score]]&gt;=7,"Medium","Low"))</f>
        <v>Low</v>
      </c>
      <c r="Q6685" s="5">
        <f>Table1[[#This Row],[gross]]-Table1[[#This Row],[budget]]</f>
        <v>19263404</v>
      </c>
      <c r="R6685" s="5" t="str">
        <f>IF(Table1[[#This Row],[Profit]]&gt;0,"Profit","Loss")</f>
        <v>Profit</v>
      </c>
      <c r="S6685" s="6" t="str">
        <f>FLOOR(Table1[[#This Row],[year]]-1900,10)+1900 &amp; "-" &amp; FLOOR(Table1[[#This Row],[year]]-1890,10)+1900</f>
        <v>2010-2020</v>
      </c>
      <c r="T6685" s="14" t="s">
        <v>21835</v>
      </c>
      <c r="AB6685" s="14"/>
    </row>
    <row r="6686" spans="1:28" hidden="1" x14ac:dyDescent="0.3">
      <c r="A6686" t="s">
        <v>19380</v>
      </c>
      <c r="B6686" t="s">
        <v>1974</v>
      </c>
      <c r="C6686" t="s">
        <v>63</v>
      </c>
      <c r="D6686">
        <v>2015</v>
      </c>
      <c r="E6686" t="s">
        <v>19272</v>
      </c>
      <c r="F6686">
        <v>7.1</v>
      </c>
      <c r="G6686">
        <v>89000</v>
      </c>
      <c r="H6686" t="s">
        <v>18485</v>
      </c>
      <c r="I6686" t="s">
        <v>18485</v>
      </c>
      <c r="J6686" t="s">
        <v>7558</v>
      </c>
      <c r="K6686" t="s">
        <v>22</v>
      </c>
      <c r="L6686">
        <v>35000000</v>
      </c>
      <c r="M6686">
        <v>48623572</v>
      </c>
      <c r="N6686" t="s">
        <v>19087</v>
      </c>
      <c r="O6686">
        <v>123</v>
      </c>
      <c r="P6686" t="str">
        <f>IF(Table1[[#This Row],[score]]&gt;=8.5,"High",IF(Table1[[#This Row],[score]]&gt;=7,"Medium","Low"))</f>
        <v>Medium</v>
      </c>
      <c r="Q6686" s="5">
        <f>Table1[[#This Row],[gross]]-Table1[[#This Row],[budget]]</f>
        <v>13623572</v>
      </c>
      <c r="R6686" s="5" t="str">
        <f>IF(Table1[[#This Row],[Profit]]&gt;0,"Profit","Loss")</f>
        <v>Profit</v>
      </c>
      <c r="S6686" s="6" t="str">
        <f>FLOOR(Table1[[#This Row],[year]]-1900,10)+1900 &amp; "-" &amp; FLOOR(Table1[[#This Row],[year]]-1890,10)+1900</f>
        <v>2010-2020</v>
      </c>
      <c r="T6686" s="14" t="s">
        <v>21835</v>
      </c>
      <c r="AB6686" s="14"/>
    </row>
    <row r="6687" spans="1:28" hidden="1" x14ac:dyDescent="0.3">
      <c r="A6687" t="s">
        <v>19452</v>
      </c>
      <c r="B6687" t="s">
        <v>16</v>
      </c>
      <c r="C6687" t="s">
        <v>34</v>
      </c>
      <c r="D6687">
        <v>2015</v>
      </c>
      <c r="E6687" t="s">
        <v>18849</v>
      </c>
      <c r="F6687">
        <v>5.5</v>
      </c>
      <c r="G6687">
        <v>69000</v>
      </c>
      <c r="H6687" t="s">
        <v>5848</v>
      </c>
      <c r="I6687" t="s">
        <v>19453</v>
      </c>
      <c r="J6687" t="s">
        <v>5628</v>
      </c>
      <c r="K6687" t="s">
        <v>22</v>
      </c>
      <c r="L6687">
        <v>60000000</v>
      </c>
      <c r="M6687">
        <v>47275717</v>
      </c>
      <c r="N6687" t="s">
        <v>19454</v>
      </c>
      <c r="O6687">
        <v>107</v>
      </c>
      <c r="P6687" t="str">
        <f>IF(Table1[[#This Row],[score]]&gt;=8.5,"High",IF(Table1[[#This Row],[score]]&gt;=7,"Medium","Low"))</f>
        <v>Low</v>
      </c>
      <c r="Q6687" s="5">
        <f>Table1[[#This Row],[gross]]-Table1[[#This Row],[budget]]</f>
        <v>-12724283</v>
      </c>
      <c r="R6687" s="5" t="str">
        <f>IF(Table1[[#This Row],[Profit]]&gt;0,"Profit","Loss")</f>
        <v>Loss</v>
      </c>
      <c r="S6687" s="6" t="str">
        <f>FLOOR(Table1[[#This Row],[year]]-1900,10)+1900 &amp; "-" &amp; FLOOR(Table1[[#This Row],[year]]-1890,10)+1900</f>
        <v>2010-2020</v>
      </c>
      <c r="T6687" s="14" t="s">
        <v>21835</v>
      </c>
      <c r="AB6687" s="14"/>
    </row>
    <row r="6688" spans="1:28" hidden="1" x14ac:dyDescent="0.3">
      <c r="A6688" t="s">
        <v>19428</v>
      </c>
      <c r="B6688" t="s">
        <v>1974</v>
      </c>
      <c r="C6688" t="s">
        <v>63</v>
      </c>
      <c r="D6688">
        <v>2015</v>
      </c>
      <c r="E6688" t="s">
        <v>6349</v>
      </c>
      <c r="F6688">
        <v>7.4</v>
      </c>
      <c r="G6688">
        <v>88000</v>
      </c>
      <c r="H6688" t="s">
        <v>5437</v>
      </c>
      <c r="I6688" t="s">
        <v>19429</v>
      </c>
      <c r="J6688" t="s">
        <v>19430</v>
      </c>
      <c r="K6688" t="s">
        <v>22</v>
      </c>
      <c r="L6688">
        <v>23000000</v>
      </c>
      <c r="M6688">
        <v>46152800</v>
      </c>
      <c r="N6688" t="s">
        <v>17311</v>
      </c>
      <c r="O6688">
        <v>106</v>
      </c>
      <c r="P6688" t="str">
        <f>IF(Table1[[#This Row],[score]]&gt;=8.5,"High",IF(Table1[[#This Row],[score]]&gt;=7,"Medium","Low"))</f>
        <v>Medium</v>
      </c>
      <c r="Q6688" s="5">
        <f>Table1[[#This Row],[gross]]-Table1[[#This Row],[budget]]</f>
        <v>23152800</v>
      </c>
      <c r="R6688" s="5" t="str">
        <f>IF(Table1[[#This Row],[Profit]]&gt;0,"Profit","Loss")</f>
        <v>Profit</v>
      </c>
      <c r="S6688" s="6" t="str">
        <f>FLOOR(Table1[[#This Row],[year]]-1900,10)+1900 &amp; "-" &amp; FLOOR(Table1[[#This Row],[year]]-1890,10)+1900</f>
        <v>2010-2020</v>
      </c>
      <c r="T6688" s="14" t="s">
        <v>21835</v>
      </c>
      <c r="AB6688" s="14"/>
    </row>
    <row r="6689" spans="1:28" hidden="1" x14ac:dyDescent="0.3">
      <c r="A6689" t="s">
        <v>19517</v>
      </c>
      <c r="B6689" t="s">
        <v>33</v>
      </c>
      <c r="C6689" t="s">
        <v>63</v>
      </c>
      <c r="D6689">
        <v>2015</v>
      </c>
      <c r="E6689" t="s">
        <v>18898</v>
      </c>
      <c r="F6689">
        <v>7.4</v>
      </c>
      <c r="G6689">
        <v>36000</v>
      </c>
      <c r="H6689" t="s">
        <v>12591</v>
      </c>
      <c r="I6689" t="s">
        <v>14738</v>
      </c>
      <c r="J6689" t="s">
        <v>2798</v>
      </c>
      <c r="K6689" t="s">
        <v>30</v>
      </c>
      <c r="L6689">
        <v>17000000</v>
      </c>
      <c r="M6689">
        <v>45710059</v>
      </c>
      <c r="N6689" t="s">
        <v>19518</v>
      </c>
      <c r="O6689">
        <v>129</v>
      </c>
      <c r="P6689" t="str">
        <f>IF(Table1[[#This Row],[score]]&gt;=8.5,"High",IF(Table1[[#This Row],[score]]&gt;=7,"Medium","Low"))</f>
        <v>Medium</v>
      </c>
      <c r="Q6689" s="5">
        <f>Table1[[#This Row],[gross]]-Table1[[#This Row],[budget]]</f>
        <v>28710059</v>
      </c>
      <c r="R6689" s="5" t="str">
        <f>IF(Table1[[#This Row],[Profit]]&gt;0,"Profit","Loss")</f>
        <v>Profit</v>
      </c>
      <c r="S6689" s="6" t="str">
        <f>FLOOR(Table1[[#This Row],[year]]-1900,10)+1900 &amp; "-" &amp; FLOOR(Table1[[#This Row],[year]]-1890,10)+1900</f>
        <v>2010-2020</v>
      </c>
      <c r="T6689" s="14" t="s">
        <v>21835</v>
      </c>
      <c r="AB6689" s="14"/>
    </row>
    <row r="6690" spans="1:28" hidden="1" x14ac:dyDescent="0.3">
      <c r="A6690" t="s">
        <v>19313</v>
      </c>
      <c r="B6690" t="s">
        <v>1974</v>
      </c>
      <c r="C6690" t="s">
        <v>41</v>
      </c>
      <c r="D6690">
        <v>2015</v>
      </c>
      <c r="E6690" t="s">
        <v>18898</v>
      </c>
      <c r="F6690">
        <v>6.5</v>
      </c>
      <c r="G6690">
        <v>87000</v>
      </c>
      <c r="H6690" t="s">
        <v>19314</v>
      </c>
      <c r="I6690" t="s">
        <v>19315</v>
      </c>
      <c r="J6690" t="s">
        <v>19316</v>
      </c>
      <c r="K6690" t="s">
        <v>30</v>
      </c>
      <c r="L6690">
        <v>8500000</v>
      </c>
      <c r="M6690">
        <v>43709744</v>
      </c>
      <c r="N6690" t="s">
        <v>16638</v>
      </c>
      <c r="O6690">
        <v>101</v>
      </c>
      <c r="P6690" t="str">
        <f>IF(Table1[[#This Row],[score]]&gt;=8.5,"High",IF(Table1[[#This Row],[score]]&gt;=7,"Medium","Low"))</f>
        <v>Low</v>
      </c>
      <c r="Q6690" s="5">
        <f>Table1[[#This Row],[gross]]-Table1[[#This Row],[budget]]</f>
        <v>35209744</v>
      </c>
      <c r="R6690" s="5" t="str">
        <f>IF(Table1[[#This Row],[Profit]]&gt;0,"Profit","Loss")</f>
        <v>Profit</v>
      </c>
      <c r="S6690" s="6" t="str">
        <f>FLOOR(Table1[[#This Row],[year]]-1900,10)+1900 &amp; "-" &amp; FLOOR(Table1[[#This Row],[year]]-1890,10)+1900</f>
        <v>2010-2020</v>
      </c>
      <c r="T6690" s="14" t="s">
        <v>21835</v>
      </c>
      <c r="AB6690" s="14"/>
    </row>
    <row r="6691" spans="1:28" hidden="1" x14ac:dyDescent="0.3">
      <c r="A6691" t="s">
        <v>2556</v>
      </c>
      <c r="B6691" t="s">
        <v>16</v>
      </c>
      <c r="C6691" t="s">
        <v>63</v>
      </c>
      <c r="D6691">
        <v>2015</v>
      </c>
      <c r="E6691" t="s">
        <v>19020</v>
      </c>
      <c r="F6691">
        <v>6.9</v>
      </c>
      <c r="G6691">
        <v>164000</v>
      </c>
      <c r="H6691" t="s">
        <v>9575</v>
      </c>
      <c r="I6691" t="s">
        <v>9575</v>
      </c>
      <c r="J6691" t="s">
        <v>15538</v>
      </c>
      <c r="K6691" t="s">
        <v>22</v>
      </c>
      <c r="L6691">
        <v>30000000</v>
      </c>
      <c r="M6691">
        <v>42972994</v>
      </c>
      <c r="N6691" t="s">
        <v>18873</v>
      </c>
      <c r="O6691">
        <v>132</v>
      </c>
      <c r="P6691" t="str">
        <f>IF(Table1[[#This Row],[score]]&gt;=8.5,"High",IF(Table1[[#This Row],[score]]&gt;=7,"Medium","Low"))</f>
        <v>Low</v>
      </c>
      <c r="Q6691" s="5">
        <f>Table1[[#This Row],[gross]]-Table1[[#This Row],[budget]]</f>
        <v>12972994</v>
      </c>
      <c r="R6691" s="5" t="str">
        <f>IF(Table1[[#This Row],[Profit]]&gt;0,"Profit","Loss")</f>
        <v>Profit</v>
      </c>
      <c r="S6691" s="6" t="str">
        <f>FLOOR(Table1[[#This Row],[year]]-1900,10)+1900 &amp; "-" &amp; FLOOR(Table1[[#This Row],[year]]-1890,10)+1900</f>
        <v>2010-2020</v>
      </c>
      <c r="T6691" s="14" t="s">
        <v>21835</v>
      </c>
      <c r="AB6691" s="14"/>
    </row>
    <row r="6692" spans="1:28" hidden="1" x14ac:dyDescent="0.3">
      <c r="A6692" t="s">
        <v>19547</v>
      </c>
      <c r="B6692" t="s">
        <v>16</v>
      </c>
      <c r="C6692" t="s">
        <v>52</v>
      </c>
      <c r="D6692">
        <v>2015</v>
      </c>
      <c r="E6692" t="s">
        <v>19219</v>
      </c>
      <c r="F6692">
        <v>4.3</v>
      </c>
      <c r="G6692">
        <v>20000</v>
      </c>
      <c r="H6692" t="s">
        <v>19548</v>
      </c>
      <c r="I6692" t="s">
        <v>19549</v>
      </c>
      <c r="J6692" t="s">
        <v>19550</v>
      </c>
      <c r="K6692" t="s">
        <v>30</v>
      </c>
      <c r="L6692">
        <v>100000</v>
      </c>
      <c r="M6692">
        <v>42964410</v>
      </c>
      <c r="N6692" t="s">
        <v>2001</v>
      </c>
      <c r="O6692">
        <v>81</v>
      </c>
      <c r="P6692" t="str">
        <f>IF(Table1[[#This Row],[score]]&gt;=8.5,"High",IF(Table1[[#This Row],[score]]&gt;=7,"Medium","Low"))</f>
        <v>Low</v>
      </c>
      <c r="Q6692" s="5">
        <f>Table1[[#This Row],[gross]]-Table1[[#This Row],[budget]]</f>
        <v>42864410</v>
      </c>
      <c r="R6692" s="5" t="str">
        <f>IF(Table1[[#This Row],[Profit]]&gt;0,"Profit","Loss")</f>
        <v>Profit</v>
      </c>
      <c r="S6692" s="6" t="str">
        <f>FLOOR(Table1[[#This Row],[year]]-1900,10)+1900 &amp; "-" &amp; FLOOR(Table1[[#This Row],[year]]-1890,10)+1900</f>
        <v>2010-2020</v>
      </c>
      <c r="T6692" s="14" t="s">
        <v>21835</v>
      </c>
      <c r="AB6692" s="14"/>
    </row>
    <row r="6693" spans="1:28" hidden="1" x14ac:dyDescent="0.3">
      <c r="A6693" t="s">
        <v>19535</v>
      </c>
      <c r="B6693" t="s">
        <v>1974</v>
      </c>
      <c r="C6693" t="s">
        <v>41</v>
      </c>
      <c r="D6693">
        <v>2015</v>
      </c>
      <c r="E6693" t="s">
        <v>19536</v>
      </c>
      <c r="F6693">
        <v>5.8</v>
      </c>
      <c r="G6693">
        <v>22000</v>
      </c>
      <c r="H6693" t="s">
        <v>8209</v>
      </c>
      <c r="I6693" t="s">
        <v>10135</v>
      </c>
      <c r="J6693" t="s">
        <v>839</v>
      </c>
      <c r="K6693" t="s">
        <v>30</v>
      </c>
      <c r="L6693">
        <v>17000000</v>
      </c>
      <c r="M6693">
        <v>42426912</v>
      </c>
      <c r="N6693" t="s">
        <v>16638</v>
      </c>
      <c r="O6693">
        <v>107</v>
      </c>
      <c r="P6693" t="str">
        <f>IF(Table1[[#This Row],[score]]&gt;=8.5,"High",IF(Table1[[#This Row],[score]]&gt;=7,"Medium","Low"))</f>
        <v>Low</v>
      </c>
      <c r="Q6693" s="5">
        <f>Table1[[#This Row],[gross]]-Table1[[#This Row],[budget]]</f>
        <v>25426912</v>
      </c>
      <c r="R6693" s="5" t="str">
        <f>IF(Table1[[#This Row],[Profit]]&gt;0,"Profit","Loss")</f>
        <v>Profit</v>
      </c>
      <c r="S6693" s="6" t="str">
        <f>FLOOR(Table1[[#This Row],[year]]-1900,10)+1900 &amp; "-" &amp; FLOOR(Table1[[#This Row],[year]]-1890,10)+1900</f>
        <v>2010-2020</v>
      </c>
      <c r="T6693" s="14" t="s">
        <v>21835</v>
      </c>
      <c r="AB6693" s="14"/>
    </row>
    <row r="6694" spans="1:28" hidden="1" x14ac:dyDescent="0.3">
      <c r="A6694" t="s">
        <v>19357</v>
      </c>
      <c r="B6694" t="s">
        <v>1974</v>
      </c>
      <c r="C6694" t="s">
        <v>63</v>
      </c>
      <c r="D6694">
        <v>2015</v>
      </c>
      <c r="E6694" t="s">
        <v>6349</v>
      </c>
      <c r="F6694">
        <v>6.7</v>
      </c>
      <c r="G6694">
        <v>27000</v>
      </c>
      <c r="H6694" t="s">
        <v>8063</v>
      </c>
      <c r="I6694" t="s">
        <v>2453</v>
      </c>
      <c r="J6694" t="s">
        <v>2605</v>
      </c>
      <c r="K6694" t="s">
        <v>22</v>
      </c>
      <c r="L6694">
        <v>6000000</v>
      </c>
      <c r="M6694">
        <v>41387687</v>
      </c>
      <c r="N6694" t="s">
        <v>6500</v>
      </c>
      <c r="O6694">
        <v>104</v>
      </c>
      <c r="P6694" t="str">
        <f>IF(Table1[[#This Row],[score]]&gt;=8.5,"High",IF(Table1[[#This Row],[score]]&gt;=7,"Medium","Low"))</f>
        <v>Low</v>
      </c>
      <c r="Q6694" s="5">
        <f>Table1[[#This Row],[gross]]-Table1[[#This Row],[budget]]</f>
        <v>35387687</v>
      </c>
      <c r="R6694" s="5" t="str">
        <f>IF(Table1[[#This Row],[Profit]]&gt;0,"Profit","Loss")</f>
        <v>Profit</v>
      </c>
      <c r="S6694" s="6" t="str">
        <f>FLOOR(Table1[[#This Row],[year]]-1900,10)+1900 &amp; "-" &amp; FLOOR(Table1[[#This Row],[year]]-1890,10)+1900</f>
        <v>2010-2020</v>
      </c>
      <c r="T6694" s="14" t="s">
        <v>21835</v>
      </c>
      <c r="AB6694" s="14"/>
    </row>
    <row r="6695" spans="1:28" hidden="1" x14ac:dyDescent="0.3">
      <c r="A6695" t="s">
        <v>19603</v>
      </c>
      <c r="B6695" t="s">
        <v>1974</v>
      </c>
      <c r="C6695" t="s">
        <v>41</v>
      </c>
      <c r="D6695">
        <v>2015</v>
      </c>
      <c r="E6695" t="s">
        <v>18987</v>
      </c>
      <c r="F6695">
        <v>5.9</v>
      </c>
      <c r="G6695">
        <v>23000</v>
      </c>
      <c r="H6695" t="s">
        <v>292</v>
      </c>
      <c r="I6695" t="s">
        <v>14914</v>
      </c>
      <c r="J6695" t="s">
        <v>735</v>
      </c>
      <c r="K6695" t="s">
        <v>30</v>
      </c>
      <c r="L6695">
        <v>18000000</v>
      </c>
      <c r="M6695">
        <v>41325328</v>
      </c>
      <c r="N6695" t="s">
        <v>9841</v>
      </c>
      <c r="O6695">
        <v>101</v>
      </c>
      <c r="P6695" t="str">
        <f>IF(Table1[[#This Row],[score]]&gt;=8.5,"High",IF(Table1[[#This Row],[score]]&gt;=7,"Medium","Low"))</f>
        <v>Low</v>
      </c>
      <c r="Q6695" s="5">
        <f>Table1[[#This Row],[gross]]-Table1[[#This Row],[budget]]</f>
        <v>23325328</v>
      </c>
      <c r="R6695" s="5" t="str">
        <f>IF(Table1[[#This Row],[Profit]]&gt;0,"Profit","Loss")</f>
        <v>Profit</v>
      </c>
      <c r="S6695" s="6" t="str">
        <f>FLOOR(Table1[[#This Row],[year]]-1900,10)+1900 &amp; "-" &amp; FLOOR(Table1[[#This Row],[year]]-1890,10)+1900</f>
        <v>2010-2020</v>
      </c>
      <c r="T6695" s="14" t="s">
        <v>21835</v>
      </c>
      <c r="AB6695" s="14"/>
    </row>
    <row r="6696" spans="1:28" hidden="1" x14ac:dyDescent="0.3">
      <c r="A6696" t="s">
        <v>19134</v>
      </c>
      <c r="B6696" t="s">
        <v>16</v>
      </c>
      <c r="C6696" t="s">
        <v>17</v>
      </c>
      <c r="D6696">
        <v>2015</v>
      </c>
      <c r="E6696" t="s">
        <v>19135</v>
      </c>
      <c r="F6696">
        <v>6.9</v>
      </c>
      <c r="G6696">
        <v>218000</v>
      </c>
      <c r="H6696" t="s">
        <v>19136</v>
      </c>
      <c r="I6696" t="s">
        <v>19136</v>
      </c>
      <c r="J6696" t="s">
        <v>19137</v>
      </c>
      <c r="K6696" t="s">
        <v>195</v>
      </c>
      <c r="L6696">
        <v>4000000</v>
      </c>
      <c r="M6696">
        <v>40423945</v>
      </c>
      <c r="N6696" t="s">
        <v>19138</v>
      </c>
      <c r="O6696">
        <v>92</v>
      </c>
      <c r="P6696" t="str">
        <f>IF(Table1[[#This Row],[score]]&gt;=8.5,"High",IF(Table1[[#This Row],[score]]&gt;=7,"Medium","Low"))</f>
        <v>Low</v>
      </c>
      <c r="Q6696" s="5">
        <f>Table1[[#This Row],[gross]]-Table1[[#This Row],[budget]]</f>
        <v>36423945</v>
      </c>
      <c r="R6696" s="5" t="str">
        <f>IF(Table1[[#This Row],[Profit]]&gt;0,"Profit","Loss")</f>
        <v>Profit</v>
      </c>
      <c r="S6696" s="6" t="str">
        <f>FLOOR(Table1[[#This Row],[year]]-1900,10)+1900 &amp; "-" &amp; FLOOR(Table1[[#This Row],[year]]-1890,10)+1900</f>
        <v>2010-2020</v>
      </c>
      <c r="T6696" s="14" t="s">
        <v>21835</v>
      </c>
      <c r="AB6696" s="14"/>
    </row>
    <row r="6697" spans="1:28" hidden="1" x14ac:dyDescent="0.3">
      <c r="A6697" t="s">
        <v>19239</v>
      </c>
      <c r="B6697" t="s">
        <v>16</v>
      </c>
      <c r="C6697" t="s">
        <v>17</v>
      </c>
      <c r="D6697">
        <v>2015</v>
      </c>
      <c r="E6697" t="s">
        <v>19240</v>
      </c>
      <c r="F6697">
        <v>7.2</v>
      </c>
      <c r="G6697">
        <v>120000</v>
      </c>
      <c r="H6697" t="s">
        <v>6489</v>
      </c>
      <c r="I6697" t="s">
        <v>19241</v>
      </c>
      <c r="J6697" t="s">
        <v>10128</v>
      </c>
      <c r="K6697" t="s">
        <v>22</v>
      </c>
      <c r="L6697">
        <v>11800000</v>
      </c>
      <c r="M6697">
        <v>40272135</v>
      </c>
      <c r="N6697" t="s">
        <v>13729</v>
      </c>
      <c r="O6697">
        <v>118</v>
      </c>
      <c r="P6697" t="str">
        <f>IF(Table1[[#This Row],[score]]&gt;=8.5,"High",IF(Table1[[#This Row],[score]]&gt;=7,"Medium","Low"))</f>
        <v>Medium</v>
      </c>
      <c r="Q6697" s="5">
        <f>Table1[[#This Row],[gross]]-Table1[[#This Row],[budget]]</f>
        <v>28472135</v>
      </c>
      <c r="R6697" s="5" t="str">
        <f>IF(Table1[[#This Row],[Profit]]&gt;0,"Profit","Loss")</f>
        <v>Profit</v>
      </c>
      <c r="S6697" s="6" t="str">
        <f>FLOOR(Table1[[#This Row],[year]]-1900,10)+1900 &amp; "-" &amp; FLOOR(Table1[[#This Row],[year]]-1890,10)+1900</f>
        <v>2010-2020</v>
      </c>
      <c r="T6697" s="14" t="s">
        <v>21835</v>
      </c>
      <c r="AB6697" s="14"/>
    </row>
    <row r="6698" spans="1:28" hidden="1" x14ac:dyDescent="0.3">
      <c r="A6698" t="s">
        <v>19532</v>
      </c>
      <c r="B6698" t="s">
        <v>1974</v>
      </c>
      <c r="C6698" t="s">
        <v>52</v>
      </c>
      <c r="D6698">
        <v>2015</v>
      </c>
      <c r="E6698" t="s">
        <v>18882</v>
      </c>
      <c r="F6698">
        <v>5.2</v>
      </c>
      <c r="G6698">
        <v>42000</v>
      </c>
      <c r="H6698" t="s">
        <v>19533</v>
      </c>
      <c r="I6698" t="s">
        <v>15770</v>
      </c>
      <c r="J6698" t="s">
        <v>19534</v>
      </c>
      <c r="K6698" t="s">
        <v>30</v>
      </c>
      <c r="L6698">
        <v>3300000</v>
      </c>
      <c r="M6698">
        <v>38356892</v>
      </c>
      <c r="N6698" t="s">
        <v>19271</v>
      </c>
      <c r="O6698">
        <v>83</v>
      </c>
      <c r="P6698" t="str">
        <f>IF(Table1[[#This Row],[score]]&gt;=8.5,"High",IF(Table1[[#This Row],[score]]&gt;=7,"Medium","Low"))</f>
        <v>Low</v>
      </c>
      <c r="Q6698" s="5">
        <f>Table1[[#This Row],[gross]]-Table1[[#This Row],[budget]]</f>
        <v>35056892</v>
      </c>
      <c r="R6698" s="5" t="str">
        <f>IF(Table1[[#This Row],[Profit]]&gt;0,"Profit","Loss")</f>
        <v>Profit</v>
      </c>
      <c r="S6698" s="6" t="str">
        <f>FLOOR(Table1[[#This Row],[year]]-1900,10)+1900 &amp; "-" &amp; FLOOR(Table1[[#This Row],[year]]-1890,10)+1900</f>
        <v>2010-2020</v>
      </c>
      <c r="T6698" s="14" t="s">
        <v>21835</v>
      </c>
      <c r="AB6698" s="14"/>
    </row>
    <row r="6699" spans="1:28" hidden="1" x14ac:dyDescent="0.3">
      <c r="A6699" t="s">
        <v>19395</v>
      </c>
      <c r="B6699" t="s">
        <v>16</v>
      </c>
      <c r="C6699" t="s">
        <v>25</v>
      </c>
      <c r="D6699">
        <v>2015</v>
      </c>
      <c r="E6699" t="s">
        <v>19396</v>
      </c>
      <c r="F6699">
        <v>6.4</v>
      </c>
      <c r="G6699">
        <v>26000</v>
      </c>
      <c r="H6699" t="s">
        <v>4828</v>
      </c>
      <c r="I6699" t="s">
        <v>14397</v>
      </c>
      <c r="J6699" t="s">
        <v>100</v>
      </c>
      <c r="K6699" t="s">
        <v>30</v>
      </c>
      <c r="L6699">
        <v>8000000</v>
      </c>
      <c r="M6699">
        <v>37461274</v>
      </c>
      <c r="N6699" t="s">
        <v>19397</v>
      </c>
      <c r="O6699">
        <v>104</v>
      </c>
      <c r="P6699" t="str">
        <f>IF(Table1[[#This Row],[score]]&gt;=8.5,"High",IF(Table1[[#This Row],[score]]&gt;=7,"Medium","Low"))</f>
        <v>Low</v>
      </c>
      <c r="Q6699" s="5">
        <f>Table1[[#This Row],[gross]]-Table1[[#This Row],[budget]]</f>
        <v>29461274</v>
      </c>
      <c r="R6699" s="5" t="str">
        <f>IF(Table1[[#This Row],[Profit]]&gt;0,"Profit","Loss")</f>
        <v>Profit</v>
      </c>
      <c r="S6699" s="6" t="str">
        <f>FLOOR(Table1[[#This Row],[year]]-1900,10)+1900 &amp; "-" &amp; FLOOR(Table1[[#This Row],[year]]-1890,10)+1900</f>
        <v>2010-2020</v>
      </c>
      <c r="T6699" s="14" t="s">
        <v>21835</v>
      </c>
      <c r="AB6699" s="14"/>
    </row>
    <row r="6700" spans="1:28" hidden="1" x14ac:dyDescent="0.3">
      <c r="A6700" t="s">
        <v>19259</v>
      </c>
      <c r="B6700" t="s">
        <v>16</v>
      </c>
      <c r="C6700" t="s">
        <v>41</v>
      </c>
      <c r="D6700">
        <v>2015</v>
      </c>
      <c r="E6700" t="s">
        <v>19260</v>
      </c>
      <c r="F6700">
        <v>6.6</v>
      </c>
      <c r="G6700">
        <v>110000</v>
      </c>
      <c r="H6700" t="s">
        <v>16833</v>
      </c>
      <c r="I6700" t="s">
        <v>12524</v>
      </c>
      <c r="J6700" t="s">
        <v>17042</v>
      </c>
      <c r="K6700" t="s">
        <v>30</v>
      </c>
      <c r="L6700">
        <v>20000000</v>
      </c>
      <c r="M6700">
        <v>36606743</v>
      </c>
      <c r="N6700" t="s">
        <v>9054</v>
      </c>
      <c r="O6700">
        <v>101</v>
      </c>
      <c r="P6700" t="str">
        <f>IF(Table1[[#This Row],[score]]&gt;=8.5,"High",IF(Table1[[#This Row],[score]]&gt;=7,"Medium","Low"))</f>
        <v>Low</v>
      </c>
      <c r="Q6700" s="5">
        <f>Table1[[#This Row],[gross]]-Table1[[#This Row],[budget]]</f>
        <v>16606743</v>
      </c>
      <c r="R6700" s="5" t="str">
        <f>IF(Table1[[#This Row],[Profit]]&gt;0,"Profit","Loss")</f>
        <v>Profit</v>
      </c>
      <c r="S6700" s="6" t="str">
        <f>FLOOR(Table1[[#This Row],[year]]-1900,10)+1900 &amp; "-" &amp; FLOOR(Table1[[#This Row],[year]]-1890,10)+1900</f>
        <v>2010-2020</v>
      </c>
      <c r="T6700" s="14" t="s">
        <v>21835</v>
      </c>
      <c r="AB6700" s="14"/>
    </row>
    <row r="6701" spans="1:28" hidden="1" x14ac:dyDescent="0.3">
      <c r="A6701" t="s">
        <v>19146</v>
      </c>
      <c r="B6701" t="s">
        <v>16</v>
      </c>
      <c r="C6701" t="s">
        <v>17</v>
      </c>
      <c r="D6701">
        <v>2015</v>
      </c>
      <c r="E6701" t="s">
        <v>19147</v>
      </c>
      <c r="F6701">
        <v>8.1</v>
      </c>
      <c r="G6701">
        <v>386000</v>
      </c>
      <c r="H6701" t="s">
        <v>19059</v>
      </c>
      <c r="I6701" t="s">
        <v>19148</v>
      </c>
      <c r="J6701" t="s">
        <v>18318</v>
      </c>
      <c r="K6701" t="s">
        <v>195</v>
      </c>
      <c r="L6701" s="5">
        <v>13000000</v>
      </c>
      <c r="M6701" s="5">
        <v>35401758</v>
      </c>
      <c r="N6701" t="s">
        <v>19060</v>
      </c>
      <c r="O6701">
        <v>118</v>
      </c>
      <c r="P6701" t="str">
        <f>IF(Table1[[#This Row],[score]]&gt;=8.5,"High",IF(Table1[[#This Row],[score]]&gt;=7,"Medium","Low"))</f>
        <v>Medium</v>
      </c>
      <c r="Q6701" s="5">
        <f>Table1[[#This Row],[gross]]-Table1[[#This Row],[budget]]</f>
        <v>22401758</v>
      </c>
      <c r="R6701" s="5" t="str">
        <f>IF(Table1[[#This Row],[Profit]]&gt;0,"Profit","Loss")</f>
        <v>Profit</v>
      </c>
      <c r="S6701" s="6" t="str">
        <f>FLOOR(Table1[[#This Row],[year]]-1900,10)+1900 &amp; "-" &amp; FLOOR(Table1[[#This Row],[year]]-1890,10)+1900</f>
        <v>2010-2020</v>
      </c>
      <c r="T6701" s="14" t="s">
        <v>21835</v>
      </c>
      <c r="AB6701" s="14"/>
    </row>
    <row r="6702" spans="1:28" hidden="1" x14ac:dyDescent="0.3">
      <c r="A6702" t="s">
        <v>19431</v>
      </c>
      <c r="B6702" t="s">
        <v>16</v>
      </c>
      <c r="C6702" t="s">
        <v>34</v>
      </c>
      <c r="D6702">
        <v>2015</v>
      </c>
      <c r="E6702" t="s">
        <v>19215</v>
      </c>
      <c r="F6702">
        <v>7.3</v>
      </c>
      <c r="G6702">
        <v>81000</v>
      </c>
      <c r="H6702" t="s">
        <v>15329</v>
      </c>
      <c r="I6702" t="s">
        <v>19432</v>
      </c>
      <c r="J6702" t="s">
        <v>10758</v>
      </c>
      <c r="K6702" t="s">
        <v>22</v>
      </c>
      <c r="L6702">
        <v>13000000</v>
      </c>
      <c r="M6702">
        <v>35259653</v>
      </c>
      <c r="N6702" t="s">
        <v>19433</v>
      </c>
      <c r="O6702">
        <v>102</v>
      </c>
      <c r="P6702" t="str">
        <f>IF(Table1[[#This Row],[score]]&gt;=8.5,"High",IF(Table1[[#This Row],[score]]&gt;=7,"Medium","Low"))</f>
        <v>Medium</v>
      </c>
      <c r="Q6702" s="5">
        <f>Table1[[#This Row],[gross]]-Table1[[#This Row],[budget]]</f>
        <v>22259653</v>
      </c>
      <c r="R6702" s="5" t="str">
        <f>IF(Table1[[#This Row],[Profit]]&gt;0,"Profit","Loss")</f>
        <v>Profit</v>
      </c>
      <c r="S6702" s="6" t="str">
        <f>FLOOR(Table1[[#This Row],[year]]-1900,10)+1900 &amp; "-" &amp; FLOOR(Table1[[#This Row],[year]]-1890,10)+1900</f>
        <v>2010-2020</v>
      </c>
      <c r="T6702" s="14" t="s">
        <v>21835</v>
      </c>
      <c r="AB6702" s="14"/>
    </row>
    <row r="6703" spans="1:28" hidden="1" x14ac:dyDescent="0.3">
      <c r="A6703" t="s">
        <v>19351</v>
      </c>
      <c r="B6703" t="s">
        <v>1974</v>
      </c>
      <c r="C6703" t="s">
        <v>104</v>
      </c>
      <c r="D6703">
        <v>2015</v>
      </c>
      <c r="E6703" t="s">
        <v>19020</v>
      </c>
      <c r="F6703">
        <v>6.3</v>
      </c>
      <c r="G6703">
        <v>46000</v>
      </c>
      <c r="H6703" t="s">
        <v>7953</v>
      </c>
      <c r="I6703" t="s">
        <v>7953</v>
      </c>
      <c r="J6703" t="s">
        <v>12525</v>
      </c>
      <c r="K6703" t="s">
        <v>30</v>
      </c>
      <c r="L6703">
        <v>19500000</v>
      </c>
      <c r="M6703">
        <v>34854990</v>
      </c>
      <c r="N6703" t="s">
        <v>17721</v>
      </c>
      <c r="O6703">
        <v>111</v>
      </c>
      <c r="P6703" t="str">
        <f>IF(Table1[[#This Row],[score]]&gt;=8.5,"High",IF(Table1[[#This Row],[score]]&gt;=7,"Medium","Low"))</f>
        <v>Low</v>
      </c>
      <c r="Q6703" s="5">
        <f>Table1[[#This Row],[gross]]-Table1[[#This Row],[budget]]</f>
        <v>15354990</v>
      </c>
      <c r="R6703" s="5" t="str">
        <f>IF(Table1[[#This Row],[Profit]]&gt;0,"Profit","Loss")</f>
        <v>Profit</v>
      </c>
      <c r="S6703" s="6" t="str">
        <f>FLOOR(Table1[[#This Row],[year]]-1900,10)+1900 &amp; "-" &amp; FLOOR(Table1[[#This Row],[year]]-1890,10)+1900</f>
        <v>2010-2020</v>
      </c>
      <c r="T6703" s="14" t="s">
        <v>21835</v>
      </c>
      <c r="AB6703" s="14"/>
    </row>
    <row r="6704" spans="1:28" hidden="1" x14ac:dyDescent="0.3">
      <c r="A6704" t="s">
        <v>19282</v>
      </c>
      <c r="B6704" t="s">
        <v>16</v>
      </c>
      <c r="C6704" t="s">
        <v>63</v>
      </c>
      <c r="D6704">
        <v>2015</v>
      </c>
      <c r="E6704" t="s">
        <v>19256</v>
      </c>
      <c r="F6704">
        <v>7.2</v>
      </c>
      <c r="G6704">
        <v>160000</v>
      </c>
      <c r="H6704" t="s">
        <v>8004</v>
      </c>
      <c r="I6704" t="s">
        <v>6729</v>
      </c>
      <c r="J6704" t="s">
        <v>16572</v>
      </c>
      <c r="K6704" t="s">
        <v>22</v>
      </c>
      <c r="L6704">
        <v>30000000</v>
      </c>
      <c r="M6704">
        <v>34441873</v>
      </c>
      <c r="N6704" t="s">
        <v>61</v>
      </c>
      <c r="O6704">
        <v>122</v>
      </c>
      <c r="P6704" t="str">
        <f>IF(Table1[[#This Row],[score]]&gt;=8.5,"High",IF(Table1[[#This Row],[score]]&gt;=7,"Medium","Low"))</f>
        <v>Medium</v>
      </c>
      <c r="Q6704" s="5">
        <f>Table1[[#This Row],[gross]]-Table1[[#This Row],[budget]]</f>
        <v>4441873</v>
      </c>
      <c r="R6704" s="5" t="str">
        <f>IF(Table1[[#This Row],[Profit]]&gt;0,"Profit","Loss")</f>
        <v>Profit</v>
      </c>
      <c r="S6704" s="6" t="str">
        <f>FLOOR(Table1[[#This Row],[year]]-1900,10)+1900 &amp; "-" &amp; FLOOR(Table1[[#This Row],[year]]-1890,10)+1900</f>
        <v>2010-2020</v>
      </c>
      <c r="T6704" s="14" t="s">
        <v>21835</v>
      </c>
      <c r="AB6704" s="14"/>
    </row>
    <row r="6705" spans="1:28" hidden="1" x14ac:dyDescent="0.3">
      <c r="A6705" t="s">
        <v>19334</v>
      </c>
      <c r="B6705" t="s">
        <v>1974</v>
      </c>
      <c r="C6705" t="s">
        <v>17</v>
      </c>
      <c r="D6705">
        <v>2015</v>
      </c>
      <c r="E6705" t="s">
        <v>19203</v>
      </c>
      <c r="F6705">
        <v>6</v>
      </c>
      <c r="G6705">
        <v>54000</v>
      </c>
      <c r="H6705" t="s">
        <v>10488</v>
      </c>
      <c r="I6705" t="s">
        <v>17646</v>
      </c>
      <c r="J6705" t="s">
        <v>11693</v>
      </c>
      <c r="K6705" t="s">
        <v>22</v>
      </c>
      <c r="L6705">
        <v>65000000</v>
      </c>
      <c r="M6705">
        <v>34227298</v>
      </c>
      <c r="N6705" t="s">
        <v>5133</v>
      </c>
      <c r="O6705">
        <v>110</v>
      </c>
      <c r="P6705" t="str">
        <f>IF(Table1[[#This Row],[score]]&gt;=8.5,"High",IF(Table1[[#This Row],[score]]&gt;=7,"Medium","Low"))</f>
        <v>Low</v>
      </c>
      <c r="Q6705" s="5">
        <f>Table1[[#This Row],[gross]]-Table1[[#This Row],[budget]]</f>
        <v>-30772702</v>
      </c>
      <c r="R6705" s="5" t="str">
        <f>IF(Table1[[#This Row],[Profit]]&gt;0,"Profit","Loss")</f>
        <v>Loss</v>
      </c>
      <c r="S6705" s="6" t="str">
        <f>FLOOR(Table1[[#This Row],[year]]-1900,10)+1900 &amp; "-" &amp; FLOOR(Table1[[#This Row],[year]]-1890,10)+1900</f>
        <v>2010-2020</v>
      </c>
      <c r="T6705" s="14" t="s">
        <v>21835</v>
      </c>
      <c r="AB6705" s="14"/>
    </row>
    <row r="6706" spans="1:28" hidden="1" x14ac:dyDescent="0.3">
      <c r="A6706" t="s">
        <v>19462</v>
      </c>
      <c r="B6706" t="s">
        <v>1974</v>
      </c>
      <c r="C6706" t="s">
        <v>17</v>
      </c>
      <c r="D6706">
        <v>2015</v>
      </c>
      <c r="E6706" t="s">
        <v>18859</v>
      </c>
      <c r="F6706">
        <v>6.4</v>
      </c>
      <c r="G6706">
        <v>77000</v>
      </c>
      <c r="H6706" t="s">
        <v>19463</v>
      </c>
      <c r="I6706" t="s">
        <v>19464</v>
      </c>
      <c r="J6706" t="s">
        <v>19465</v>
      </c>
      <c r="K6706" t="s">
        <v>30</v>
      </c>
      <c r="L6706">
        <v>12000000</v>
      </c>
      <c r="M6706">
        <v>33213241</v>
      </c>
      <c r="N6706" t="s">
        <v>18024</v>
      </c>
      <c r="O6706">
        <v>106</v>
      </c>
      <c r="P6706" t="str">
        <f>IF(Table1[[#This Row],[score]]&gt;=8.5,"High",IF(Table1[[#This Row],[score]]&gt;=7,"Medium","Low"))</f>
        <v>Low</v>
      </c>
      <c r="Q6706" s="5">
        <f>Table1[[#This Row],[gross]]-Table1[[#This Row],[budget]]</f>
        <v>21213241</v>
      </c>
      <c r="R6706" s="5" t="str">
        <f>IF(Table1[[#This Row],[Profit]]&gt;0,"Profit","Loss")</f>
        <v>Profit</v>
      </c>
      <c r="S6706" s="6" t="str">
        <f>FLOOR(Table1[[#This Row],[year]]-1900,10)+1900 &amp; "-" &amp; FLOOR(Table1[[#This Row],[year]]-1890,10)+1900</f>
        <v>2010-2020</v>
      </c>
      <c r="T6706" s="14" t="s">
        <v>21835</v>
      </c>
      <c r="AB6706" s="14"/>
    </row>
    <row r="6707" spans="1:28" hidden="1" x14ac:dyDescent="0.3">
      <c r="A6707" t="s">
        <v>19294</v>
      </c>
      <c r="B6707" t="s">
        <v>1974</v>
      </c>
      <c r="C6707" t="s">
        <v>34</v>
      </c>
      <c r="D6707">
        <v>2015</v>
      </c>
      <c r="E6707" t="s">
        <v>19219</v>
      </c>
      <c r="F6707">
        <v>6.5</v>
      </c>
      <c r="G6707">
        <v>93000</v>
      </c>
      <c r="H6707" t="s">
        <v>11195</v>
      </c>
      <c r="I6707" t="s">
        <v>16300</v>
      </c>
      <c r="J6707" t="s">
        <v>12361</v>
      </c>
      <c r="K6707" t="s">
        <v>30</v>
      </c>
      <c r="L6707">
        <v>26000000</v>
      </c>
      <c r="M6707">
        <v>31807156</v>
      </c>
      <c r="N6707" t="s">
        <v>12565</v>
      </c>
      <c r="O6707">
        <v>117</v>
      </c>
      <c r="P6707" t="str">
        <f>IF(Table1[[#This Row],[score]]&gt;=8.5,"High",IF(Table1[[#This Row],[score]]&gt;=7,"Medium","Low"))</f>
        <v>Low</v>
      </c>
      <c r="Q6707" s="5">
        <f>Table1[[#This Row],[gross]]-Table1[[#This Row],[budget]]</f>
        <v>5807156</v>
      </c>
      <c r="R6707" s="5" t="str">
        <f>IF(Table1[[#This Row],[Profit]]&gt;0,"Profit","Loss")</f>
        <v>Profit</v>
      </c>
      <c r="S6707" s="6" t="str">
        <f>FLOOR(Table1[[#This Row],[year]]-1900,10)+1900 &amp; "-" &amp; FLOOR(Table1[[#This Row],[year]]-1890,10)+1900</f>
        <v>2010-2020</v>
      </c>
      <c r="T6707" s="14" t="s">
        <v>21835</v>
      </c>
      <c r="AB6707" s="14"/>
    </row>
    <row r="6708" spans="1:28" hidden="1" x14ac:dyDescent="0.3">
      <c r="A6708" t="s">
        <v>19420</v>
      </c>
      <c r="B6708" t="s">
        <v>443</v>
      </c>
      <c r="C6708" t="s">
        <v>34</v>
      </c>
      <c r="D6708">
        <v>2015</v>
      </c>
      <c r="E6708" t="s">
        <v>19421</v>
      </c>
      <c r="F6708">
        <v>5</v>
      </c>
      <c r="G6708">
        <v>13000</v>
      </c>
      <c r="H6708" t="s">
        <v>19422</v>
      </c>
      <c r="I6708" t="s">
        <v>19423</v>
      </c>
      <c r="J6708" t="s">
        <v>19424</v>
      </c>
      <c r="K6708" t="s">
        <v>2081</v>
      </c>
      <c r="L6708">
        <f>20500000</f>
        <v>20500000</v>
      </c>
      <c r="M6708">
        <v>30810658</v>
      </c>
      <c r="N6708" t="s">
        <v>8505</v>
      </c>
      <c r="O6708">
        <v>98</v>
      </c>
      <c r="P6708" t="str">
        <f>IF(Table1[[#This Row],[score]]&gt;=8.5,"High",IF(Table1[[#This Row],[score]]&gt;=7,"Medium","Low"))</f>
        <v>Low</v>
      </c>
      <c r="Q6708" s="5">
        <f>Table1[[#This Row],[gross]]-Table1[[#This Row],[budget]]</f>
        <v>10310658</v>
      </c>
      <c r="R6708" s="5" t="str">
        <f>IF(Table1[[#This Row],[Profit]]&gt;0,"Profit","Loss")</f>
        <v>Profit</v>
      </c>
      <c r="S6708" s="6" t="str">
        <f>FLOOR(Table1[[#This Row],[year]]-1900,10)+1900 &amp; "-" &amp; FLOOR(Table1[[#This Row],[year]]-1890,10)+1900</f>
        <v>2010-2020</v>
      </c>
      <c r="T6708" s="14" t="s">
        <v>21837</v>
      </c>
      <c r="AB6708" s="14"/>
    </row>
    <row r="6709" spans="1:28" hidden="1" x14ac:dyDescent="0.3">
      <c r="A6709" t="s">
        <v>19369</v>
      </c>
      <c r="B6709" t="s">
        <v>1974</v>
      </c>
      <c r="C6709" t="s">
        <v>41</v>
      </c>
      <c r="D6709">
        <v>2015</v>
      </c>
      <c r="E6709" t="s">
        <v>19289</v>
      </c>
      <c r="F6709">
        <v>7.7</v>
      </c>
      <c r="G6709">
        <v>50000</v>
      </c>
      <c r="H6709" t="s">
        <v>19370</v>
      </c>
      <c r="I6709" t="s">
        <v>19370</v>
      </c>
      <c r="J6709" t="s">
        <v>19371</v>
      </c>
      <c r="K6709" t="s">
        <v>1081</v>
      </c>
      <c r="L6709">
        <f>20500000</f>
        <v>20500000</v>
      </c>
      <c r="M6709">
        <v>30692889</v>
      </c>
      <c r="N6709" t="s">
        <v>16891</v>
      </c>
      <c r="O6709">
        <v>116</v>
      </c>
      <c r="P6709" t="str">
        <f>IF(Table1[[#This Row],[score]]&gt;=8.5,"High",IF(Table1[[#This Row],[score]]&gt;=7,"Medium","Low"))</f>
        <v>Medium</v>
      </c>
      <c r="Q6709" s="5">
        <f>Table1[[#This Row],[gross]]-Table1[[#This Row],[budget]]</f>
        <v>10192889</v>
      </c>
      <c r="R6709" s="5" t="str">
        <f>IF(Table1[[#This Row],[Profit]]&gt;0,"Profit","Loss")</f>
        <v>Profit</v>
      </c>
      <c r="S6709" s="6" t="str">
        <f>FLOOR(Table1[[#This Row],[year]]-1900,10)+1900 &amp; "-" &amp; FLOOR(Table1[[#This Row],[year]]-1890,10)+1900</f>
        <v>2010-2020</v>
      </c>
      <c r="T6709" s="14" t="s">
        <v>21835</v>
      </c>
      <c r="AB6709" s="14"/>
    </row>
    <row r="6710" spans="1:28" hidden="1" x14ac:dyDescent="0.3">
      <c r="A6710" t="s">
        <v>19264</v>
      </c>
      <c r="B6710" t="s">
        <v>1974</v>
      </c>
      <c r="C6710" t="s">
        <v>17</v>
      </c>
      <c r="D6710">
        <v>2015</v>
      </c>
      <c r="E6710" t="s">
        <v>19229</v>
      </c>
      <c r="F6710">
        <v>7.1</v>
      </c>
      <c r="G6710">
        <v>47000</v>
      </c>
      <c r="H6710" t="s">
        <v>10093</v>
      </c>
      <c r="I6710" t="s">
        <v>19265</v>
      </c>
      <c r="J6710" t="s">
        <v>16155</v>
      </c>
      <c r="K6710" t="s">
        <v>22</v>
      </c>
      <c r="L6710">
        <f>20500000</f>
        <v>20500000</v>
      </c>
      <c r="M6710">
        <v>30229977</v>
      </c>
      <c r="N6710" t="s">
        <v>9351</v>
      </c>
      <c r="O6710">
        <v>119</v>
      </c>
      <c r="P6710" t="str">
        <f>IF(Table1[[#This Row],[score]]&gt;=8.5,"High",IF(Table1[[#This Row],[score]]&gt;=7,"Medium","Low"))</f>
        <v>Medium</v>
      </c>
      <c r="Q6710" s="5">
        <f>Table1[[#This Row],[gross]]-Table1[[#This Row],[budget]]</f>
        <v>9729977</v>
      </c>
      <c r="R6710" s="5" t="str">
        <f>IF(Table1[[#This Row],[Profit]]&gt;0,"Profit","Loss")</f>
        <v>Profit</v>
      </c>
      <c r="S6710" s="6" t="str">
        <f>FLOOR(Table1[[#This Row],[year]]-1900,10)+1900 &amp; "-" &amp; FLOOR(Table1[[#This Row],[year]]-1890,10)+1900</f>
        <v>2010-2020</v>
      </c>
      <c r="T6710" s="14" t="s">
        <v>21835</v>
      </c>
      <c r="AB6710" s="14"/>
    </row>
    <row r="6711" spans="1:28" hidden="1" x14ac:dyDescent="0.3">
      <c r="A6711" t="s">
        <v>9918</v>
      </c>
      <c r="B6711" t="s">
        <v>1974</v>
      </c>
      <c r="C6711" t="s">
        <v>63</v>
      </c>
      <c r="D6711">
        <v>2015</v>
      </c>
      <c r="E6711" t="s">
        <v>19289</v>
      </c>
      <c r="F6711">
        <v>5.8</v>
      </c>
      <c r="G6711">
        <v>52000</v>
      </c>
      <c r="H6711" t="s">
        <v>13395</v>
      </c>
      <c r="I6711" t="s">
        <v>19290</v>
      </c>
      <c r="J6711" t="s">
        <v>15930</v>
      </c>
      <c r="K6711" t="s">
        <v>30</v>
      </c>
      <c r="L6711">
        <v>25000000</v>
      </c>
      <c r="M6711">
        <v>29674699</v>
      </c>
      <c r="N6711" t="s">
        <v>15708</v>
      </c>
      <c r="O6711">
        <v>95</v>
      </c>
      <c r="P6711" t="str">
        <f>IF(Table1[[#This Row],[score]]&gt;=8.5,"High",IF(Table1[[#This Row],[score]]&gt;=7,"Medium","Low"))</f>
        <v>Low</v>
      </c>
      <c r="Q6711" s="5">
        <f>Table1[[#This Row],[gross]]-Table1[[#This Row],[budget]]</f>
        <v>4674699</v>
      </c>
      <c r="R6711" s="5" t="str">
        <f>IF(Table1[[#This Row],[Profit]]&gt;0,"Profit","Loss")</f>
        <v>Profit</v>
      </c>
      <c r="S6711" s="6" t="str">
        <f>FLOOR(Table1[[#This Row],[year]]-1900,10)+1900 &amp; "-" &amp; FLOOR(Table1[[#This Row],[year]]-1890,10)+1900</f>
        <v>2010-2020</v>
      </c>
      <c r="T6711" s="14" t="s">
        <v>21835</v>
      </c>
      <c r="AB6711" s="14"/>
    </row>
    <row r="6712" spans="1:28" hidden="1" x14ac:dyDescent="0.3">
      <c r="A6712" t="s">
        <v>19611</v>
      </c>
      <c r="B6712" t="s">
        <v>33</v>
      </c>
      <c r="C6712" t="s">
        <v>17</v>
      </c>
      <c r="D6712">
        <v>2015</v>
      </c>
      <c r="E6712" t="s">
        <v>19246</v>
      </c>
      <c r="F6712">
        <v>6.9</v>
      </c>
      <c r="G6712">
        <v>62000</v>
      </c>
      <c r="H6712" t="s">
        <v>1865</v>
      </c>
      <c r="I6712" t="s">
        <v>19612</v>
      </c>
      <c r="J6712" t="s">
        <v>8700</v>
      </c>
      <c r="K6712" t="s">
        <v>22</v>
      </c>
      <c r="L6712">
        <v>11000000</v>
      </c>
      <c r="M6712">
        <v>29355203</v>
      </c>
      <c r="N6712" t="s">
        <v>3705</v>
      </c>
      <c r="O6712">
        <v>104</v>
      </c>
      <c r="P6712" t="str">
        <f>IF(Table1[[#This Row],[score]]&gt;=8.5,"High",IF(Table1[[#This Row],[score]]&gt;=7,"Medium","Low"))</f>
        <v>Low</v>
      </c>
      <c r="Q6712" s="5">
        <f>Table1[[#This Row],[gross]]-Table1[[#This Row],[budget]]</f>
        <v>18355203</v>
      </c>
      <c r="R6712" s="5" t="str">
        <f>IF(Table1[[#This Row],[Profit]]&gt;0,"Profit","Loss")</f>
        <v>Profit</v>
      </c>
      <c r="S6712" s="6" t="str">
        <f>FLOOR(Table1[[#This Row],[year]]-1900,10)+1900 &amp; "-" &amp; FLOOR(Table1[[#This Row],[year]]-1890,10)+1900</f>
        <v>2010-2020</v>
      </c>
      <c r="T6712" s="14" t="s">
        <v>21835</v>
      </c>
      <c r="AB6712" s="14"/>
    </row>
    <row r="6713" spans="1:28" hidden="1" x14ac:dyDescent="0.3">
      <c r="A6713" t="s">
        <v>19537</v>
      </c>
      <c r="B6713" t="s">
        <v>1974</v>
      </c>
      <c r="C6713" t="s">
        <v>63</v>
      </c>
      <c r="D6713">
        <v>2015</v>
      </c>
      <c r="E6713" t="s">
        <v>19536</v>
      </c>
      <c r="F6713">
        <v>6.9</v>
      </c>
      <c r="G6713">
        <v>37000</v>
      </c>
      <c r="H6713" t="s">
        <v>19538</v>
      </c>
      <c r="I6713" t="s">
        <v>19539</v>
      </c>
      <c r="J6713" t="s">
        <v>8068</v>
      </c>
      <c r="K6713" t="s">
        <v>19540</v>
      </c>
      <c r="L6713">
        <v>26000000</v>
      </c>
      <c r="M6713">
        <v>27972023</v>
      </c>
      <c r="N6713" t="s">
        <v>11022</v>
      </c>
      <c r="O6713">
        <v>127</v>
      </c>
      <c r="P6713" t="str">
        <f>IF(Table1[[#This Row],[score]]&gt;=8.5,"High",IF(Table1[[#This Row],[score]]&gt;=7,"Medium","Low"))</f>
        <v>Low</v>
      </c>
      <c r="Q6713" s="5">
        <f>Table1[[#This Row],[gross]]-Table1[[#This Row],[budget]]</f>
        <v>1972023</v>
      </c>
      <c r="R6713" s="5" t="str">
        <f>IF(Table1[[#This Row],[Profit]]&gt;0,"Profit","Loss")</f>
        <v>Profit</v>
      </c>
      <c r="S6713" s="6" t="str">
        <f>FLOOR(Table1[[#This Row],[year]]-1900,10)+1900 &amp; "-" &amp; FLOOR(Table1[[#This Row],[year]]-1890,10)+1900</f>
        <v>2010-2020</v>
      </c>
      <c r="T6713" s="14" t="s">
        <v>21835</v>
      </c>
      <c r="AB6713" s="14"/>
    </row>
    <row r="6714" spans="1:28" hidden="1" x14ac:dyDescent="0.3">
      <c r="A6714" t="s">
        <v>19352</v>
      </c>
      <c r="B6714" t="s">
        <v>16</v>
      </c>
      <c r="C6714" t="s">
        <v>41</v>
      </c>
      <c r="D6714">
        <v>2015</v>
      </c>
      <c r="E6714" t="s">
        <v>18987</v>
      </c>
      <c r="F6714">
        <v>6.6</v>
      </c>
      <c r="G6714">
        <v>60000</v>
      </c>
      <c r="H6714" t="s">
        <v>289</v>
      </c>
      <c r="I6714" t="s">
        <v>289</v>
      </c>
      <c r="J6714" t="s">
        <v>10464</v>
      </c>
      <c r="K6714" t="s">
        <v>30</v>
      </c>
      <c r="L6714">
        <v>11000000</v>
      </c>
      <c r="M6714">
        <v>27391084</v>
      </c>
      <c r="N6714" t="s">
        <v>18212</v>
      </c>
      <c r="O6714">
        <v>95</v>
      </c>
      <c r="P6714" t="str">
        <f>IF(Table1[[#This Row],[score]]&gt;=8.5,"High",IF(Table1[[#This Row],[score]]&gt;=7,"Medium","Low"))</f>
        <v>Low</v>
      </c>
      <c r="Q6714" s="5">
        <f>Table1[[#This Row],[gross]]-Table1[[#This Row],[budget]]</f>
        <v>16391084</v>
      </c>
      <c r="R6714" s="5" t="str">
        <f>IF(Table1[[#This Row],[Profit]]&gt;0,"Profit","Loss")</f>
        <v>Profit</v>
      </c>
      <c r="S6714" s="6" t="str">
        <f>FLOOR(Table1[[#This Row],[year]]-1900,10)+1900 &amp; "-" &amp; FLOOR(Table1[[#This Row],[year]]-1890,10)+1900</f>
        <v>2010-2020</v>
      </c>
      <c r="T6714" s="14" t="s">
        <v>21835</v>
      </c>
      <c r="AB6714" s="14"/>
    </row>
    <row r="6715" spans="1:28" hidden="1" x14ac:dyDescent="0.3">
      <c r="A6715" t="s">
        <v>19153</v>
      </c>
      <c r="B6715" t="s">
        <v>16</v>
      </c>
      <c r="C6715" t="s">
        <v>34</v>
      </c>
      <c r="D6715">
        <v>2015</v>
      </c>
      <c r="E6715" t="s">
        <v>18888</v>
      </c>
      <c r="F6715">
        <v>6.1</v>
      </c>
      <c r="G6715">
        <v>87000</v>
      </c>
      <c r="H6715" t="s">
        <v>17605</v>
      </c>
      <c r="I6715" t="s">
        <v>17646</v>
      </c>
      <c r="J6715" t="s">
        <v>15943</v>
      </c>
      <c r="K6715" t="s">
        <v>30</v>
      </c>
      <c r="L6715">
        <v>28000000</v>
      </c>
      <c r="M6715">
        <v>27262374</v>
      </c>
      <c r="N6715" t="s">
        <v>19154</v>
      </c>
      <c r="O6715">
        <v>96</v>
      </c>
      <c r="P6715" t="str">
        <f>IF(Table1[[#This Row],[score]]&gt;=8.5,"High",IF(Table1[[#This Row],[score]]&gt;=7,"Medium","Low"))</f>
        <v>Low</v>
      </c>
      <c r="Q6715" s="5">
        <f>Table1[[#This Row],[gross]]-Table1[[#This Row],[budget]]</f>
        <v>-737626</v>
      </c>
      <c r="R6715" s="5" t="str">
        <f>IF(Table1[[#This Row],[Profit]]&gt;0,"Profit","Loss")</f>
        <v>Loss</v>
      </c>
      <c r="S6715" s="6" t="str">
        <f>FLOOR(Table1[[#This Row],[year]]-1900,10)+1900 &amp; "-" &amp; FLOOR(Table1[[#This Row],[year]]-1890,10)+1900</f>
        <v>2010-2020</v>
      </c>
      <c r="T6715" s="14" t="s">
        <v>21835</v>
      </c>
      <c r="AB6715" s="14"/>
    </row>
    <row r="6716" spans="1:28" hidden="1" x14ac:dyDescent="0.3">
      <c r="A6716" t="s">
        <v>19338</v>
      </c>
      <c r="B6716" t="s">
        <v>1974</v>
      </c>
      <c r="C6716" t="s">
        <v>41</v>
      </c>
      <c r="D6716">
        <v>2015</v>
      </c>
      <c r="E6716" t="s">
        <v>19089</v>
      </c>
      <c r="F6716">
        <v>5.4</v>
      </c>
      <c r="G6716">
        <v>64000</v>
      </c>
      <c r="H6716" t="s">
        <v>974</v>
      </c>
      <c r="I6716" t="s">
        <v>974</v>
      </c>
      <c r="J6716" t="s">
        <v>17042</v>
      </c>
      <c r="K6716" t="s">
        <v>30</v>
      </c>
      <c r="L6716">
        <v>37000000</v>
      </c>
      <c r="M6716">
        <v>26250020</v>
      </c>
      <c r="N6716" t="s">
        <v>31</v>
      </c>
      <c r="O6716">
        <v>105</v>
      </c>
      <c r="P6716" t="str">
        <f>IF(Table1[[#This Row],[score]]&gt;=8.5,"High",IF(Table1[[#This Row],[score]]&gt;=7,"Medium","Low"))</f>
        <v>Low</v>
      </c>
      <c r="Q6716" s="5">
        <f>Table1[[#This Row],[gross]]-Table1[[#This Row],[budget]]</f>
        <v>-10749980</v>
      </c>
      <c r="R6716" s="5" t="str">
        <f>IF(Table1[[#This Row],[Profit]]&gt;0,"Profit","Loss")</f>
        <v>Loss</v>
      </c>
      <c r="S6716" s="6" t="str">
        <f>FLOOR(Table1[[#This Row],[year]]-1900,10)+1900 &amp; "-" &amp; FLOOR(Table1[[#This Row],[year]]-1890,10)+1900</f>
        <v>2010-2020</v>
      </c>
      <c r="T6716" s="14" t="s">
        <v>21835</v>
      </c>
      <c r="AB6716" s="14"/>
    </row>
    <row r="6717" spans="1:28" hidden="1" x14ac:dyDescent="0.3">
      <c r="A6717" t="s">
        <v>19249</v>
      </c>
      <c r="B6717" t="s">
        <v>16</v>
      </c>
      <c r="C6717" t="s">
        <v>41</v>
      </c>
      <c r="D6717">
        <v>2015</v>
      </c>
      <c r="E6717" t="s">
        <v>19250</v>
      </c>
      <c r="F6717">
        <v>7.1</v>
      </c>
      <c r="G6717">
        <v>56000</v>
      </c>
      <c r="H6717" t="s">
        <v>6578</v>
      </c>
      <c r="I6717" t="s">
        <v>19251</v>
      </c>
      <c r="J6717" t="s">
        <v>10386</v>
      </c>
      <c r="K6717" t="s">
        <v>248</v>
      </c>
      <c r="L6717">
        <f>20500000</f>
        <v>20500000</v>
      </c>
      <c r="M6717">
        <v>25003426</v>
      </c>
      <c r="N6717" t="s">
        <v>17077</v>
      </c>
      <c r="O6717">
        <v>119</v>
      </c>
      <c r="P6717" t="str">
        <f>IF(Table1[[#This Row],[score]]&gt;=8.5,"High",IF(Table1[[#This Row],[score]]&gt;=7,"Medium","Low"))</f>
        <v>Medium</v>
      </c>
      <c r="Q6717" s="5">
        <f>Table1[[#This Row],[gross]]-Table1[[#This Row],[budget]]</f>
        <v>4503426</v>
      </c>
      <c r="R6717" s="5" t="str">
        <f>IF(Table1[[#This Row],[Profit]]&gt;0,"Profit","Loss")</f>
        <v>Profit</v>
      </c>
      <c r="S6717" s="6" t="str">
        <f>FLOOR(Table1[[#This Row],[year]]-1900,10)+1900 &amp; "-" &amp; FLOOR(Table1[[#This Row],[year]]-1890,10)+1900</f>
        <v>2010-2020</v>
      </c>
      <c r="T6717" s="14" t="s">
        <v>21836</v>
      </c>
      <c r="AB6717" s="14"/>
    </row>
    <row r="6718" spans="1:28" hidden="1" x14ac:dyDescent="0.3">
      <c r="A6718" t="s">
        <v>19339</v>
      </c>
      <c r="B6718" t="s">
        <v>443</v>
      </c>
      <c r="C6718" t="s">
        <v>34</v>
      </c>
      <c r="D6718">
        <v>2015</v>
      </c>
      <c r="E6718" t="s">
        <v>19340</v>
      </c>
      <c r="F6718">
        <v>8</v>
      </c>
      <c r="G6718">
        <v>107000</v>
      </c>
      <c r="H6718" t="s">
        <v>19341</v>
      </c>
      <c r="I6718" t="s">
        <v>19342</v>
      </c>
      <c r="J6718" t="s">
        <v>19343</v>
      </c>
      <c r="K6718" t="s">
        <v>10197</v>
      </c>
      <c r="L6718">
        <v>18026148</v>
      </c>
      <c r="M6718">
        <v>24548038</v>
      </c>
      <c r="N6718" t="s">
        <v>19344</v>
      </c>
      <c r="O6718">
        <v>159</v>
      </c>
      <c r="P6718" t="str">
        <f>IF(Table1[[#This Row],[score]]&gt;=8.5,"High",IF(Table1[[#This Row],[score]]&gt;=7,"Medium","Low"))</f>
        <v>Medium</v>
      </c>
      <c r="Q6718" s="5">
        <f>Table1[[#This Row],[gross]]-Table1[[#This Row],[budget]]</f>
        <v>6521890</v>
      </c>
      <c r="R6718" s="5" t="str">
        <f>IF(Table1[[#This Row],[Profit]]&gt;0,"Profit","Loss")</f>
        <v>Profit</v>
      </c>
      <c r="S6718" s="6" t="str">
        <f>FLOOR(Table1[[#This Row],[year]]-1900,10)+1900 &amp; "-" &amp; FLOOR(Table1[[#This Row],[year]]-1890,10)+1900</f>
        <v>2010-2020</v>
      </c>
      <c r="T6718" s="14" t="s">
        <v>21835</v>
      </c>
      <c r="AB6718" s="14"/>
    </row>
    <row r="6719" spans="1:28" hidden="1" x14ac:dyDescent="0.3">
      <c r="A6719" t="s">
        <v>19506</v>
      </c>
      <c r="B6719" t="s">
        <v>16</v>
      </c>
      <c r="C6719" t="s">
        <v>34</v>
      </c>
      <c r="D6719">
        <v>2015</v>
      </c>
      <c r="E6719" t="s">
        <v>18903</v>
      </c>
      <c r="F6719">
        <v>5.8</v>
      </c>
      <c r="G6719">
        <v>40000</v>
      </c>
      <c r="H6719" t="s">
        <v>13592</v>
      </c>
      <c r="I6719" t="s">
        <v>19507</v>
      </c>
      <c r="J6719" t="s">
        <v>975</v>
      </c>
      <c r="K6719" t="s">
        <v>30</v>
      </c>
      <c r="L6719">
        <v>40000000</v>
      </c>
      <c r="M6719">
        <v>24177137</v>
      </c>
      <c r="N6719" t="s">
        <v>17185</v>
      </c>
      <c r="O6719">
        <v>115</v>
      </c>
      <c r="P6719" t="str">
        <f>IF(Table1[[#This Row],[score]]&gt;=8.5,"High",IF(Table1[[#This Row],[score]]&gt;=7,"Medium","Low"))</f>
        <v>Low</v>
      </c>
      <c r="Q6719" s="5">
        <f>Table1[[#This Row],[gross]]-Table1[[#This Row],[budget]]</f>
        <v>-15822863</v>
      </c>
      <c r="R6719" s="5" t="str">
        <f>IF(Table1[[#This Row],[Profit]]&gt;0,"Profit","Loss")</f>
        <v>Loss</v>
      </c>
      <c r="S6719" s="6" t="str">
        <f>FLOOR(Table1[[#This Row],[year]]-1900,10)+1900 &amp; "-" &amp; FLOOR(Table1[[#This Row],[year]]-1890,10)+1900</f>
        <v>2010-2020</v>
      </c>
      <c r="T6719" s="14" t="s">
        <v>21835</v>
      </c>
      <c r="AB6719" s="14"/>
    </row>
    <row r="6720" spans="1:28" hidden="1" x14ac:dyDescent="0.3">
      <c r="A6720" t="s">
        <v>19292</v>
      </c>
      <c r="B6720" t="s">
        <v>16</v>
      </c>
      <c r="C6720" t="s">
        <v>41</v>
      </c>
      <c r="D6720">
        <v>2015</v>
      </c>
      <c r="E6720" t="s">
        <v>19293</v>
      </c>
      <c r="F6720">
        <v>7.3</v>
      </c>
      <c r="G6720">
        <v>74000</v>
      </c>
      <c r="H6720" t="s">
        <v>17306</v>
      </c>
      <c r="I6720" t="s">
        <v>17306</v>
      </c>
      <c r="J6720" t="s">
        <v>106</v>
      </c>
      <c r="K6720" t="s">
        <v>306</v>
      </c>
      <c r="L6720">
        <f>20500000</f>
        <v>20500000</v>
      </c>
      <c r="M6720">
        <v>23459358</v>
      </c>
      <c r="N6720" t="s">
        <v>17307</v>
      </c>
      <c r="O6720">
        <v>124</v>
      </c>
      <c r="P6720" t="str">
        <f>IF(Table1[[#This Row],[score]]&gt;=8.5,"High",IF(Table1[[#This Row],[score]]&gt;=7,"Medium","Low"))</f>
        <v>Medium</v>
      </c>
      <c r="Q6720" s="5">
        <f>Table1[[#This Row],[gross]]-Table1[[#This Row],[budget]]</f>
        <v>2959358</v>
      </c>
      <c r="R6720" s="5" t="str">
        <f>IF(Table1[[#This Row],[Profit]]&gt;0,"Profit","Loss")</f>
        <v>Profit</v>
      </c>
      <c r="S6720" s="6" t="str">
        <f>FLOOR(Table1[[#This Row],[year]]-1900,10)+1900 &amp; "-" &amp; FLOOR(Table1[[#This Row],[year]]-1890,10)+1900</f>
        <v>2010-2020</v>
      </c>
      <c r="T6720" s="14" t="s">
        <v>21835</v>
      </c>
      <c r="AB6720" s="14"/>
    </row>
    <row r="6721" spans="1:28" hidden="1" x14ac:dyDescent="0.3">
      <c r="A6721" t="s">
        <v>19415</v>
      </c>
      <c r="B6721" t="s">
        <v>443</v>
      </c>
      <c r="C6721" t="s">
        <v>104</v>
      </c>
      <c r="D6721">
        <v>2015</v>
      </c>
      <c r="E6721" t="s">
        <v>19194</v>
      </c>
      <c r="F6721">
        <v>8.1999999999999993</v>
      </c>
      <c r="G6721">
        <v>75000</v>
      </c>
      <c r="H6721" t="s">
        <v>19416</v>
      </c>
      <c r="I6721" t="s">
        <v>19417</v>
      </c>
      <c r="J6721" t="s">
        <v>19418</v>
      </c>
      <c r="K6721" t="s">
        <v>10197</v>
      </c>
      <c r="L6721" s="5">
        <v>9400000</v>
      </c>
      <c r="M6721" s="5">
        <f>20205757</f>
        <v>20205757</v>
      </c>
      <c r="N6721" t="s">
        <v>19419</v>
      </c>
      <c r="O6721">
        <v>163</v>
      </c>
      <c r="P6721" t="str">
        <f>IF(Table1[[#This Row],[score]]&gt;=8.5,"High",IF(Table1[[#This Row],[score]]&gt;=7,"Medium","Low"))</f>
        <v>Medium</v>
      </c>
      <c r="Q6721" s="5">
        <f>Table1[[#This Row],[gross]]-Table1[[#This Row],[budget]]</f>
        <v>10805757</v>
      </c>
      <c r="R6721" s="5" t="str">
        <f>IF(Table1[[#This Row],[Profit]]&gt;0,"Profit","Loss")</f>
        <v>Profit</v>
      </c>
      <c r="S6721" s="6" t="str">
        <f>FLOOR(Table1[[#This Row],[year]]-1900,10)+1900 &amp; "-" &amp; FLOOR(Table1[[#This Row],[year]]-1890,10)+1900</f>
        <v>2010-2020</v>
      </c>
      <c r="T6721" s="14" t="s">
        <v>21835</v>
      </c>
      <c r="AB6721" s="14"/>
    </row>
    <row r="6722" spans="1:28" hidden="1" x14ac:dyDescent="0.3">
      <c r="A6722" t="s">
        <v>19188</v>
      </c>
      <c r="B6722" t="s">
        <v>16</v>
      </c>
      <c r="C6722" t="s">
        <v>34</v>
      </c>
      <c r="D6722">
        <v>2015</v>
      </c>
      <c r="E6722" t="s">
        <v>18644</v>
      </c>
      <c r="F6722">
        <v>5.4</v>
      </c>
      <c r="G6722">
        <v>56000</v>
      </c>
      <c r="H6722" t="s">
        <v>545</v>
      </c>
      <c r="I6722" t="s">
        <v>19189</v>
      </c>
      <c r="J6722" t="s">
        <v>16969</v>
      </c>
      <c r="K6722" t="s">
        <v>30</v>
      </c>
      <c r="L6722">
        <v>70000000</v>
      </c>
      <c r="M6722">
        <v>19652057</v>
      </c>
      <c r="N6722" t="s">
        <v>13356</v>
      </c>
      <c r="O6722">
        <v>133</v>
      </c>
      <c r="P6722" t="str">
        <f>IF(Table1[[#This Row],[score]]&gt;=8.5,"High",IF(Table1[[#This Row],[score]]&gt;=7,"Medium","Low"))</f>
        <v>Low</v>
      </c>
      <c r="Q6722" s="5">
        <f>Table1[[#This Row],[gross]]-Table1[[#This Row],[budget]]</f>
        <v>-50347943</v>
      </c>
      <c r="R6722" s="5" t="str">
        <f>IF(Table1[[#This Row],[Profit]]&gt;0,"Profit","Loss")</f>
        <v>Loss</v>
      </c>
      <c r="S6722" s="6" t="str">
        <f>FLOOR(Table1[[#This Row],[year]]-1900,10)+1900 &amp; "-" &amp; FLOOR(Table1[[#This Row],[year]]-1890,10)+1900</f>
        <v>2010-2020</v>
      </c>
      <c r="T6722" s="14" t="s">
        <v>21835</v>
      </c>
      <c r="AB6722" s="14"/>
    </row>
    <row r="6723" spans="1:28" hidden="1" x14ac:dyDescent="0.3">
      <c r="A6723" t="s">
        <v>19485</v>
      </c>
      <c r="B6723" t="s">
        <v>16</v>
      </c>
      <c r="C6723" t="s">
        <v>25</v>
      </c>
      <c r="D6723">
        <v>2015</v>
      </c>
      <c r="E6723" t="s">
        <v>18907</v>
      </c>
      <c r="F6723">
        <v>7.2</v>
      </c>
      <c r="G6723">
        <v>82000</v>
      </c>
      <c r="H6723" t="s">
        <v>10907</v>
      </c>
      <c r="I6723" t="s">
        <v>10907</v>
      </c>
      <c r="J6723" t="s">
        <v>19486</v>
      </c>
      <c r="K6723" t="s">
        <v>30</v>
      </c>
      <c r="L6723">
        <v>7000000</v>
      </c>
      <c r="M6723">
        <v>17986781</v>
      </c>
      <c r="N6723" t="s">
        <v>19487</v>
      </c>
      <c r="O6723">
        <v>103</v>
      </c>
      <c r="P6723" t="str">
        <f>IF(Table1[[#This Row],[score]]&gt;=8.5,"High",IF(Table1[[#This Row],[score]]&gt;=7,"Medium","Low"))</f>
        <v>Medium</v>
      </c>
      <c r="Q6723" s="5">
        <f>Table1[[#This Row],[gross]]-Table1[[#This Row],[budget]]</f>
        <v>10986781</v>
      </c>
      <c r="R6723" s="5" t="str">
        <f>IF(Table1[[#This Row],[Profit]]&gt;0,"Profit","Loss")</f>
        <v>Profit</v>
      </c>
      <c r="S6723" s="6" t="str">
        <f>FLOOR(Table1[[#This Row],[year]]-1900,10)+1900 &amp; "-" &amp; FLOOR(Table1[[#This Row],[year]]-1890,10)+1900</f>
        <v>2010-2020</v>
      </c>
      <c r="T6723" s="14" t="s">
        <v>21835</v>
      </c>
      <c r="AB6723" s="14"/>
    </row>
    <row r="6724" spans="1:28" hidden="1" x14ac:dyDescent="0.3">
      <c r="A6724" t="s">
        <v>19466</v>
      </c>
      <c r="B6724" t="s">
        <v>16</v>
      </c>
      <c r="C6724" t="s">
        <v>104</v>
      </c>
      <c r="D6724">
        <v>2015</v>
      </c>
      <c r="E6724" t="s">
        <v>19467</v>
      </c>
      <c r="F6724">
        <v>5.7</v>
      </c>
      <c r="G6724">
        <v>38000</v>
      </c>
      <c r="H6724" t="s">
        <v>9634</v>
      </c>
      <c r="I6724" t="s">
        <v>9634</v>
      </c>
      <c r="J6724" t="s">
        <v>2612</v>
      </c>
      <c r="K6724" t="s">
        <v>1099</v>
      </c>
      <c r="L6724">
        <f>20500000</f>
        <v>20500000</v>
      </c>
      <c r="M6724">
        <v>17671101</v>
      </c>
      <c r="N6724" t="s">
        <v>16144</v>
      </c>
      <c r="O6724">
        <v>106</v>
      </c>
      <c r="P6724" t="str">
        <f>IF(Table1[[#This Row],[score]]&gt;=8.5,"High",IF(Table1[[#This Row],[score]]&gt;=7,"Medium","Low"))</f>
        <v>Low</v>
      </c>
      <c r="Q6724" s="5">
        <f>Table1[[#This Row],[gross]]-Table1[[#This Row],[budget]]</f>
        <v>-2828899</v>
      </c>
      <c r="R6724" s="5" t="str">
        <f>IF(Table1[[#This Row],[Profit]]&gt;0,"Profit","Loss")</f>
        <v>Loss</v>
      </c>
      <c r="S6724" s="6" t="str">
        <f>FLOOR(Table1[[#This Row],[year]]-1900,10)+1900 &amp; "-" &amp; FLOOR(Table1[[#This Row],[year]]-1890,10)+1900</f>
        <v>2010-2020</v>
      </c>
      <c r="T6724" s="14" t="s">
        <v>21856</v>
      </c>
      <c r="AB6724" s="14"/>
    </row>
    <row r="6725" spans="1:28" hidden="1" x14ac:dyDescent="0.3">
      <c r="A6725" t="s">
        <v>19286</v>
      </c>
      <c r="B6725" t="s">
        <v>16</v>
      </c>
      <c r="C6725" t="s">
        <v>34</v>
      </c>
      <c r="D6725">
        <v>2015</v>
      </c>
      <c r="E6725" t="s">
        <v>19267</v>
      </c>
      <c r="F6725">
        <v>6.7</v>
      </c>
      <c r="G6725">
        <v>90000</v>
      </c>
      <c r="H6725" t="s">
        <v>19287</v>
      </c>
      <c r="I6725" t="s">
        <v>19287</v>
      </c>
      <c r="J6725" t="s">
        <v>15952</v>
      </c>
      <c r="K6725" t="s">
        <v>8317</v>
      </c>
      <c r="L6725">
        <v>2000000</v>
      </c>
      <c r="M6725">
        <v>16810562</v>
      </c>
      <c r="N6725" t="s">
        <v>13720</v>
      </c>
      <c r="O6725">
        <v>96</v>
      </c>
      <c r="P6725" t="str">
        <f>IF(Table1[[#This Row],[score]]&gt;=8.5,"High",IF(Table1[[#This Row],[score]]&gt;=7,"Medium","Low"))</f>
        <v>Low</v>
      </c>
      <c r="Q6725" s="5">
        <f>Table1[[#This Row],[gross]]-Table1[[#This Row],[budget]]</f>
        <v>14810562</v>
      </c>
      <c r="R6725" s="5" t="str">
        <f>IF(Table1[[#This Row],[Profit]]&gt;0,"Profit","Loss")</f>
        <v>Profit</v>
      </c>
      <c r="S6725" s="6" t="str">
        <f>FLOOR(Table1[[#This Row],[year]]-1900,10)+1900 &amp; "-" &amp; FLOOR(Table1[[#This Row],[year]]-1890,10)+1900</f>
        <v>2010-2020</v>
      </c>
      <c r="T6725" s="14" t="s">
        <v>21835</v>
      </c>
      <c r="AB6725" s="14"/>
    </row>
    <row r="6726" spans="1:28" hidden="1" x14ac:dyDescent="0.3">
      <c r="A6726" t="s">
        <v>19303</v>
      </c>
      <c r="B6726" t="s">
        <v>16</v>
      </c>
      <c r="C6726" t="s">
        <v>17</v>
      </c>
      <c r="D6726">
        <v>2015</v>
      </c>
      <c r="E6726" t="s">
        <v>19177</v>
      </c>
      <c r="F6726">
        <v>6.6</v>
      </c>
      <c r="G6726">
        <v>54000</v>
      </c>
      <c r="H6726" t="s">
        <v>17230</v>
      </c>
      <c r="I6726" t="s">
        <v>19304</v>
      </c>
      <c r="J6726" t="s">
        <v>16572</v>
      </c>
      <c r="K6726" t="s">
        <v>22</v>
      </c>
      <c r="L6726">
        <v>15000000</v>
      </c>
      <c r="M6726">
        <v>16322067</v>
      </c>
      <c r="N6726" t="s">
        <v>18526</v>
      </c>
      <c r="O6726">
        <v>113</v>
      </c>
      <c r="P6726" t="str">
        <f>IF(Table1[[#This Row],[score]]&gt;=8.5,"High",IF(Table1[[#This Row],[score]]&gt;=7,"Medium","Low"))</f>
        <v>Low</v>
      </c>
      <c r="Q6726" s="5">
        <f>Table1[[#This Row],[gross]]-Table1[[#This Row],[budget]]</f>
        <v>1322067</v>
      </c>
      <c r="R6726" s="5" t="str">
        <f>IF(Table1[[#This Row],[Profit]]&gt;0,"Profit","Loss")</f>
        <v>Profit</v>
      </c>
      <c r="S6726" s="6" t="str">
        <f>FLOOR(Table1[[#This Row],[year]]-1900,10)+1900 &amp; "-" &amp; FLOOR(Table1[[#This Row],[year]]-1890,10)+1900</f>
        <v>2010-2020</v>
      </c>
      <c r="T6726" s="14" t="s">
        <v>21835</v>
      </c>
      <c r="AB6726" s="14"/>
    </row>
    <row r="6727" spans="1:28" hidden="1" x14ac:dyDescent="0.3">
      <c r="A6727" t="s">
        <v>19283</v>
      </c>
      <c r="B6727" t="s">
        <v>16</v>
      </c>
      <c r="C6727" t="s">
        <v>34</v>
      </c>
      <c r="D6727">
        <v>2015</v>
      </c>
      <c r="E6727" t="s">
        <v>19260</v>
      </c>
      <c r="F6727">
        <v>6.3</v>
      </c>
      <c r="G6727">
        <v>47000</v>
      </c>
      <c r="H6727" t="s">
        <v>14882</v>
      </c>
      <c r="I6727" t="s">
        <v>19284</v>
      </c>
      <c r="J6727" t="s">
        <v>19285</v>
      </c>
      <c r="K6727" t="s">
        <v>30</v>
      </c>
      <c r="L6727">
        <v>15000000</v>
      </c>
      <c r="M6727">
        <v>16137046</v>
      </c>
      <c r="N6727" t="s">
        <v>44</v>
      </c>
      <c r="O6727">
        <v>93</v>
      </c>
      <c r="P6727" t="str">
        <f>IF(Table1[[#This Row],[score]]&gt;=8.5,"High",IF(Table1[[#This Row],[score]]&gt;=7,"Medium","Low"))</f>
        <v>Low</v>
      </c>
      <c r="Q6727" s="5">
        <f>Table1[[#This Row],[gross]]-Table1[[#This Row],[budget]]</f>
        <v>1137046</v>
      </c>
      <c r="R6727" s="5" t="str">
        <f>IF(Table1[[#This Row],[Profit]]&gt;0,"Profit","Loss")</f>
        <v>Profit</v>
      </c>
      <c r="S6727" s="6" t="str">
        <f>FLOOR(Table1[[#This Row],[year]]-1900,10)+1900 &amp; "-" &amp; FLOOR(Table1[[#This Row],[year]]-1890,10)+1900</f>
        <v>2010-2020</v>
      </c>
      <c r="T6727" s="14" t="s">
        <v>21835</v>
      </c>
      <c r="AB6727" s="14"/>
    </row>
    <row r="6728" spans="1:28" hidden="1" x14ac:dyDescent="0.3">
      <c r="A6728" t="s">
        <v>19165</v>
      </c>
      <c r="B6728" t="s">
        <v>16</v>
      </c>
      <c r="C6728" t="s">
        <v>41</v>
      </c>
      <c r="D6728">
        <v>2015</v>
      </c>
      <c r="E6728" t="s">
        <v>19166</v>
      </c>
      <c r="F6728">
        <v>7.2</v>
      </c>
      <c r="G6728">
        <v>230000</v>
      </c>
      <c r="H6728" t="s">
        <v>16024</v>
      </c>
      <c r="I6728" t="s">
        <v>16024</v>
      </c>
      <c r="J6728" t="s">
        <v>11441</v>
      </c>
      <c r="K6728" t="s">
        <v>3125</v>
      </c>
      <c r="L6728">
        <f>20500000</f>
        <v>20500000</v>
      </c>
      <c r="M6728">
        <v>15509546</v>
      </c>
      <c r="N6728" t="s">
        <v>15628</v>
      </c>
      <c r="O6728">
        <v>119</v>
      </c>
      <c r="P6728" t="str">
        <f>IF(Table1[[#This Row],[score]]&gt;=8.5,"High",IF(Table1[[#This Row],[score]]&gt;=7,"Medium","Low"))</f>
        <v>Medium</v>
      </c>
      <c r="Q6728" s="5">
        <f>Table1[[#This Row],[gross]]-Table1[[#This Row],[budget]]</f>
        <v>-4990454</v>
      </c>
      <c r="R6728" s="5" t="str">
        <f>IF(Table1[[#This Row],[Profit]]&gt;0,"Profit","Loss")</f>
        <v>Loss</v>
      </c>
      <c r="S6728" s="6" t="str">
        <f>FLOOR(Table1[[#This Row],[year]]-1900,10)+1900 &amp; "-" &amp; FLOOR(Table1[[#This Row],[year]]-1890,10)+1900</f>
        <v>2010-2020</v>
      </c>
      <c r="T6728" s="14" t="s">
        <v>21844</v>
      </c>
      <c r="AB6728" s="14"/>
    </row>
    <row r="6729" spans="1:28" hidden="1" x14ac:dyDescent="0.3">
      <c r="A6729" t="s">
        <v>19601</v>
      </c>
      <c r="B6729" t="s">
        <v>16</v>
      </c>
      <c r="C6729" t="s">
        <v>41</v>
      </c>
      <c r="D6729">
        <v>2015</v>
      </c>
      <c r="E6729" t="s">
        <v>19215</v>
      </c>
      <c r="F6729">
        <v>6.6</v>
      </c>
      <c r="G6729">
        <v>19000</v>
      </c>
      <c r="H6729" t="s">
        <v>11791</v>
      </c>
      <c r="I6729" t="s">
        <v>19602</v>
      </c>
      <c r="J6729" t="s">
        <v>891</v>
      </c>
      <c r="K6729" t="s">
        <v>30</v>
      </c>
      <c r="L6729">
        <v>1000000</v>
      </c>
      <c r="M6729">
        <v>14659448</v>
      </c>
      <c r="N6729" t="s">
        <v>18021</v>
      </c>
      <c r="O6729">
        <v>90</v>
      </c>
      <c r="P6729" t="str">
        <f>IF(Table1[[#This Row],[score]]&gt;=8.5,"High",IF(Table1[[#This Row],[score]]&gt;=7,"Medium","Low"))</f>
        <v>Low</v>
      </c>
      <c r="Q6729" s="5">
        <f>Table1[[#This Row],[gross]]-Table1[[#This Row],[budget]]</f>
        <v>13659448</v>
      </c>
      <c r="R6729" s="5" t="str">
        <f>IF(Table1[[#This Row],[Profit]]&gt;0,"Profit","Loss")</f>
        <v>Profit</v>
      </c>
      <c r="S6729" s="6" t="str">
        <f>FLOOR(Table1[[#This Row],[year]]-1900,10)+1900 &amp; "-" &amp; FLOOR(Table1[[#This Row],[year]]-1890,10)+1900</f>
        <v>2010-2020</v>
      </c>
      <c r="T6729" s="14" t="s">
        <v>21835</v>
      </c>
      <c r="AB6729" s="14"/>
    </row>
    <row r="6730" spans="1:28" hidden="1" x14ac:dyDescent="0.3">
      <c r="A6730" t="s">
        <v>19591</v>
      </c>
      <c r="B6730" t="s">
        <v>16</v>
      </c>
      <c r="C6730" t="s">
        <v>41</v>
      </c>
      <c r="D6730">
        <v>2015</v>
      </c>
      <c r="E6730" t="s">
        <v>19174</v>
      </c>
      <c r="F6730">
        <v>5.4</v>
      </c>
      <c r="G6730">
        <v>33000</v>
      </c>
      <c r="H6730" t="s">
        <v>18311</v>
      </c>
      <c r="I6730" t="s">
        <v>14264</v>
      </c>
      <c r="J6730" t="s">
        <v>8999</v>
      </c>
      <c r="K6730" t="s">
        <v>30</v>
      </c>
      <c r="L6730">
        <v>35000000</v>
      </c>
      <c r="M6730">
        <v>14431253</v>
      </c>
      <c r="N6730" t="s">
        <v>8543</v>
      </c>
      <c r="O6730">
        <v>91</v>
      </c>
      <c r="P6730" t="str">
        <f>IF(Table1[[#This Row],[score]]&gt;=8.5,"High",IF(Table1[[#This Row],[score]]&gt;=7,"Medium","Low"))</f>
        <v>Low</v>
      </c>
      <c r="Q6730" s="5">
        <f>Table1[[#This Row],[gross]]-Table1[[#This Row],[budget]]</f>
        <v>-20568747</v>
      </c>
      <c r="R6730" s="5" t="str">
        <f>IF(Table1[[#This Row],[Profit]]&gt;0,"Profit","Loss")</f>
        <v>Loss</v>
      </c>
      <c r="S6730" s="6" t="str">
        <f>FLOOR(Table1[[#This Row],[year]]-1900,10)+1900 &amp; "-" &amp; FLOOR(Table1[[#This Row],[year]]-1890,10)+1900</f>
        <v>2010-2020</v>
      </c>
      <c r="T6730" s="14" t="s">
        <v>21835</v>
      </c>
      <c r="AB6730" s="14"/>
    </row>
    <row r="6731" spans="1:28" hidden="1" x14ac:dyDescent="0.3">
      <c r="A6731" t="s">
        <v>19623</v>
      </c>
      <c r="B6731" t="s">
        <v>16</v>
      </c>
      <c r="C6731" t="s">
        <v>17</v>
      </c>
      <c r="D6731">
        <v>2015</v>
      </c>
      <c r="E6731" t="s">
        <v>19624</v>
      </c>
      <c r="F6731">
        <v>7.1</v>
      </c>
      <c r="G6731">
        <v>32000</v>
      </c>
      <c r="H6731" t="s">
        <v>17370</v>
      </c>
      <c r="I6731" t="s">
        <v>17370</v>
      </c>
      <c r="J6731" t="s">
        <v>11556</v>
      </c>
      <c r="K6731" t="s">
        <v>22</v>
      </c>
      <c r="L6731">
        <f>20500000</f>
        <v>20500000</v>
      </c>
      <c r="M6731">
        <v>14430249</v>
      </c>
      <c r="N6731" t="s">
        <v>19625</v>
      </c>
      <c r="O6731">
        <v>91</v>
      </c>
      <c r="P6731" t="str">
        <f>IF(Table1[[#This Row],[score]]&gt;=8.5,"High",IF(Table1[[#This Row],[score]]&gt;=7,"Medium","Low"))</f>
        <v>Medium</v>
      </c>
      <c r="Q6731" s="5">
        <f>Table1[[#This Row],[gross]]-Table1[[#This Row],[budget]]</f>
        <v>-6069751</v>
      </c>
      <c r="R6731" s="5" t="str">
        <f>IF(Table1[[#This Row],[Profit]]&gt;0,"Profit","Loss")</f>
        <v>Loss</v>
      </c>
      <c r="S6731" s="6" t="str">
        <f>FLOOR(Table1[[#This Row],[year]]-1900,10)+1900 &amp; "-" &amp; FLOOR(Table1[[#This Row],[year]]-1890,10)+1900</f>
        <v>2010-2020</v>
      </c>
      <c r="T6731" s="14" t="s">
        <v>21844</v>
      </c>
      <c r="AB6731" s="14"/>
    </row>
    <row r="6732" spans="1:28" hidden="1" x14ac:dyDescent="0.3">
      <c r="A6732" t="s">
        <v>19519</v>
      </c>
      <c r="B6732" t="s">
        <v>33</v>
      </c>
      <c r="C6732" t="s">
        <v>390</v>
      </c>
      <c r="D6732">
        <v>2015</v>
      </c>
      <c r="E6732" t="s">
        <v>18849</v>
      </c>
      <c r="F6732">
        <v>5.8</v>
      </c>
      <c r="G6732">
        <v>10000</v>
      </c>
      <c r="H6732" t="s">
        <v>19520</v>
      </c>
      <c r="I6732" t="s">
        <v>12912</v>
      </c>
      <c r="J6732" t="s">
        <v>12822</v>
      </c>
      <c r="K6732" t="s">
        <v>30</v>
      </c>
      <c r="L6732">
        <f>20500000</f>
        <v>20500000</v>
      </c>
      <c r="M6732">
        <v>13603453</v>
      </c>
      <c r="N6732" t="s">
        <v>19521</v>
      </c>
      <c r="O6732">
        <v>99</v>
      </c>
      <c r="P6732" t="str">
        <f>IF(Table1[[#This Row],[score]]&gt;=8.5,"High",IF(Table1[[#This Row],[score]]&gt;=7,"Medium","Low"))</f>
        <v>Low</v>
      </c>
      <c r="Q6732" s="5">
        <f>Table1[[#This Row],[gross]]-Table1[[#This Row],[budget]]</f>
        <v>-6896547</v>
      </c>
      <c r="R6732" s="5" t="str">
        <f>IF(Table1[[#This Row],[Profit]]&gt;0,"Profit","Loss")</f>
        <v>Loss</v>
      </c>
      <c r="S6732" s="6" t="str">
        <f>FLOOR(Table1[[#This Row],[year]]-1900,10)+1900 &amp; "-" &amp; FLOOR(Table1[[#This Row],[year]]-1890,10)+1900</f>
        <v>2010-2020</v>
      </c>
      <c r="T6732" s="14" t="s">
        <v>21835</v>
      </c>
      <c r="AB6732" s="14"/>
    </row>
    <row r="6733" spans="1:28" hidden="1" x14ac:dyDescent="0.3">
      <c r="A6733" t="s">
        <v>19592</v>
      </c>
      <c r="B6733" t="s">
        <v>16</v>
      </c>
      <c r="C6733" t="s">
        <v>41</v>
      </c>
      <c r="D6733">
        <v>2015</v>
      </c>
      <c r="E6733" t="s">
        <v>18898</v>
      </c>
      <c r="F6733">
        <v>5.0999999999999996</v>
      </c>
      <c r="G6733">
        <v>38000</v>
      </c>
      <c r="H6733" t="s">
        <v>14417</v>
      </c>
      <c r="I6733" t="s">
        <v>16580</v>
      </c>
      <c r="J6733" t="s">
        <v>19593</v>
      </c>
      <c r="K6733" t="s">
        <v>30</v>
      </c>
      <c r="L6733">
        <v>14000000</v>
      </c>
      <c r="M6733">
        <v>13081651</v>
      </c>
      <c r="N6733" t="s">
        <v>44</v>
      </c>
      <c r="O6733">
        <v>93</v>
      </c>
      <c r="P6733" t="str">
        <f>IF(Table1[[#This Row],[score]]&gt;=8.5,"High",IF(Table1[[#This Row],[score]]&gt;=7,"Medium","Low"))</f>
        <v>Low</v>
      </c>
      <c r="Q6733" s="5">
        <f>Table1[[#This Row],[gross]]-Table1[[#This Row],[budget]]</f>
        <v>-918349</v>
      </c>
      <c r="R6733" s="5" t="str">
        <f>IF(Table1[[#This Row],[Profit]]&gt;0,"Profit","Loss")</f>
        <v>Loss</v>
      </c>
      <c r="S6733" s="6" t="str">
        <f>FLOOR(Table1[[#This Row],[year]]-1900,10)+1900 &amp; "-" &amp; FLOOR(Table1[[#This Row],[year]]-1890,10)+1900</f>
        <v>2010-2020</v>
      </c>
      <c r="T6733" s="14" t="s">
        <v>21835</v>
      </c>
      <c r="AB6733" s="14"/>
    </row>
    <row r="6734" spans="1:28" hidden="1" x14ac:dyDescent="0.3">
      <c r="A6734" t="s">
        <v>19363</v>
      </c>
      <c r="B6734" t="s">
        <v>16</v>
      </c>
      <c r="C6734" t="s">
        <v>34</v>
      </c>
      <c r="D6734">
        <v>2015</v>
      </c>
      <c r="E6734" t="s">
        <v>19364</v>
      </c>
      <c r="F6734">
        <v>6.7</v>
      </c>
      <c r="G6734">
        <v>35000</v>
      </c>
      <c r="H6734" t="s">
        <v>19365</v>
      </c>
      <c r="I6734" t="s">
        <v>19366</v>
      </c>
      <c r="J6734" t="s">
        <v>19367</v>
      </c>
      <c r="K6734" t="s">
        <v>9786</v>
      </c>
      <c r="L6734">
        <f>20500000</f>
        <v>20500000</v>
      </c>
      <c r="M6734">
        <v>12975143</v>
      </c>
      <c r="N6734" t="s">
        <v>19368</v>
      </c>
      <c r="O6734">
        <v>105</v>
      </c>
      <c r="P6734" t="str">
        <f>IF(Table1[[#This Row],[score]]&gt;=8.5,"High",IF(Table1[[#This Row],[score]]&gt;=7,"Medium","Low"))</f>
        <v>Low</v>
      </c>
      <c r="Q6734" s="5">
        <f>Table1[[#This Row],[gross]]-Table1[[#This Row],[budget]]</f>
        <v>-7524857</v>
      </c>
      <c r="R6734" s="5" t="str">
        <f>IF(Table1[[#This Row],[Profit]]&gt;0,"Profit","Loss")</f>
        <v>Loss</v>
      </c>
      <c r="S6734" s="6" t="str">
        <f>FLOOR(Table1[[#This Row],[year]]-1900,10)+1900 &amp; "-" &amp; FLOOR(Table1[[#This Row],[year]]-1890,10)+1900</f>
        <v>2010-2020</v>
      </c>
      <c r="T6734" s="14" t="s">
        <v>21875</v>
      </c>
      <c r="AB6734" s="14"/>
    </row>
    <row r="6735" spans="1:28" hidden="1" x14ac:dyDescent="0.3">
      <c r="A6735" t="s">
        <v>19361</v>
      </c>
      <c r="B6735" t="s">
        <v>16</v>
      </c>
      <c r="C6735" t="s">
        <v>104</v>
      </c>
      <c r="D6735">
        <v>2015</v>
      </c>
      <c r="E6735" t="s">
        <v>19362</v>
      </c>
      <c r="F6735">
        <v>6.5</v>
      </c>
      <c r="G6735">
        <v>68000</v>
      </c>
      <c r="H6735" t="s">
        <v>16889</v>
      </c>
      <c r="I6735" t="s">
        <v>5194</v>
      </c>
      <c r="J6735" t="s">
        <v>15538</v>
      </c>
      <c r="K6735" t="s">
        <v>9314</v>
      </c>
      <c r="L6735">
        <v>50000000</v>
      </c>
      <c r="M6735">
        <v>12951093</v>
      </c>
      <c r="N6735" t="s">
        <v>9986</v>
      </c>
      <c r="O6735">
        <v>137</v>
      </c>
      <c r="P6735" t="str">
        <f>IF(Table1[[#This Row],[score]]&gt;=8.5,"High",IF(Table1[[#This Row],[score]]&gt;=7,"Medium","Low"))</f>
        <v>Low</v>
      </c>
      <c r="Q6735" s="5">
        <f>Table1[[#This Row],[gross]]-Table1[[#This Row],[budget]]</f>
        <v>-37048907</v>
      </c>
      <c r="R6735" s="5" t="str">
        <f>IF(Table1[[#This Row],[Profit]]&gt;0,"Profit","Loss")</f>
        <v>Loss</v>
      </c>
      <c r="S6735" s="6" t="str">
        <f>FLOOR(Table1[[#This Row],[year]]-1900,10)+1900 &amp; "-" &amp; FLOOR(Table1[[#This Row],[year]]-1890,10)+1900</f>
        <v>2010-2020</v>
      </c>
      <c r="T6735" s="14" t="s">
        <v>21844</v>
      </c>
      <c r="AB6735" s="14"/>
    </row>
    <row r="6736" spans="1:28" hidden="1" x14ac:dyDescent="0.3">
      <c r="A6736" t="s">
        <v>19470</v>
      </c>
      <c r="B6736" t="s">
        <v>1974</v>
      </c>
      <c r="C6736" t="s">
        <v>63</v>
      </c>
      <c r="D6736">
        <v>2015</v>
      </c>
      <c r="E6736" t="s">
        <v>19471</v>
      </c>
      <c r="F6736">
        <v>7.2</v>
      </c>
      <c r="G6736">
        <v>53000</v>
      </c>
      <c r="H6736" t="s">
        <v>19472</v>
      </c>
      <c r="I6736" t="s">
        <v>19472</v>
      </c>
      <c r="J6736" t="s">
        <v>15439</v>
      </c>
      <c r="K6736" t="s">
        <v>22</v>
      </c>
      <c r="L6736">
        <v>10000000</v>
      </c>
      <c r="M6736">
        <v>12252684</v>
      </c>
      <c r="N6736" t="s">
        <v>6373</v>
      </c>
      <c r="O6736">
        <v>108</v>
      </c>
      <c r="P6736" t="str">
        <f>IF(Table1[[#This Row],[score]]&gt;=8.5,"High",IF(Table1[[#This Row],[score]]&gt;=7,"Medium","Low"))</f>
        <v>Medium</v>
      </c>
      <c r="Q6736" s="5">
        <f>Table1[[#This Row],[gross]]-Table1[[#This Row],[budget]]</f>
        <v>2252684</v>
      </c>
      <c r="R6736" s="5" t="str">
        <f>IF(Table1[[#This Row],[Profit]]&gt;0,"Profit","Loss")</f>
        <v>Profit</v>
      </c>
      <c r="S6736" s="6" t="str">
        <f>FLOOR(Table1[[#This Row],[year]]-1900,10)+1900 &amp; "-" &amp; FLOOR(Table1[[#This Row],[year]]-1890,10)+1900</f>
        <v>2010-2020</v>
      </c>
      <c r="T6736" s="14" t="s">
        <v>21835</v>
      </c>
      <c r="AB6736" s="14"/>
    </row>
    <row r="6737" spans="1:28" hidden="1" x14ac:dyDescent="0.3">
      <c r="A6737" t="s">
        <v>19317</v>
      </c>
      <c r="B6737" t="s">
        <v>16</v>
      </c>
      <c r="C6737" t="s">
        <v>63</v>
      </c>
      <c r="D6737">
        <v>2015</v>
      </c>
      <c r="E6737" t="s">
        <v>19318</v>
      </c>
      <c r="F6737">
        <v>7.5</v>
      </c>
      <c r="G6737">
        <v>78000</v>
      </c>
      <c r="H6737" t="s">
        <v>9434</v>
      </c>
      <c r="I6737" t="s">
        <v>19319</v>
      </c>
      <c r="J6737" t="s">
        <v>19320</v>
      </c>
      <c r="K6737" t="s">
        <v>30</v>
      </c>
      <c r="L6737">
        <v>15000000</v>
      </c>
      <c r="M6737">
        <v>11430025</v>
      </c>
      <c r="N6737" t="s">
        <v>19321</v>
      </c>
      <c r="O6737">
        <v>124</v>
      </c>
      <c r="P6737" t="str">
        <f>IF(Table1[[#This Row],[score]]&gt;=8.5,"High",IF(Table1[[#This Row],[score]]&gt;=7,"Medium","Low"))</f>
        <v>Medium</v>
      </c>
      <c r="Q6737" s="5">
        <f>Table1[[#This Row],[gross]]-Table1[[#This Row],[budget]]</f>
        <v>-3569975</v>
      </c>
      <c r="R6737" s="5" t="str">
        <f>IF(Table1[[#This Row],[Profit]]&gt;0,"Profit","Loss")</f>
        <v>Loss</v>
      </c>
      <c r="S6737" s="6" t="str">
        <f>FLOOR(Table1[[#This Row],[year]]-1900,10)+1900 &amp; "-" &amp; FLOOR(Table1[[#This Row],[year]]-1890,10)+1900</f>
        <v>2010-2020</v>
      </c>
      <c r="T6737" s="14" t="s">
        <v>21835</v>
      </c>
      <c r="AB6737" s="14"/>
    </row>
    <row r="6738" spans="1:28" hidden="1" x14ac:dyDescent="0.3">
      <c r="A6738" t="s">
        <v>19446</v>
      </c>
      <c r="B6738" t="s">
        <v>443</v>
      </c>
      <c r="C6738" t="s">
        <v>34</v>
      </c>
      <c r="D6738">
        <v>2015</v>
      </c>
      <c r="E6738" t="s">
        <v>19163</v>
      </c>
      <c r="F6738">
        <v>7.3</v>
      </c>
      <c r="G6738">
        <v>32000</v>
      </c>
      <c r="H6738" t="s">
        <v>12419</v>
      </c>
      <c r="I6738" t="s">
        <v>19447</v>
      </c>
      <c r="J6738" t="s">
        <v>19448</v>
      </c>
      <c r="K6738" t="s">
        <v>10197</v>
      </c>
      <c r="L6738">
        <f>20500000</f>
        <v>20500000</v>
      </c>
      <c r="M6738">
        <v>11350917</v>
      </c>
      <c r="N6738" t="s">
        <v>19449</v>
      </c>
      <c r="O6738">
        <v>158</v>
      </c>
      <c r="P6738" t="str">
        <f>IF(Table1[[#This Row],[score]]&gt;=8.5,"High",IF(Table1[[#This Row],[score]]&gt;=7,"Medium","Low"))</f>
        <v>Medium</v>
      </c>
      <c r="Q6738" s="5">
        <f>Table1[[#This Row],[gross]]-Table1[[#This Row],[budget]]</f>
        <v>-9149083</v>
      </c>
      <c r="R6738" s="5" t="str">
        <f>IF(Table1[[#This Row],[Profit]]&gt;0,"Profit","Loss")</f>
        <v>Loss</v>
      </c>
      <c r="S6738" s="6" t="str">
        <f>FLOOR(Table1[[#This Row],[year]]-1900,10)+1900 &amp; "-" &amp; FLOOR(Table1[[#This Row],[year]]-1890,10)+1900</f>
        <v>2010-2020</v>
      </c>
      <c r="T6738" s="14" t="s">
        <v>21835</v>
      </c>
      <c r="AB6738" s="14"/>
    </row>
    <row r="6739" spans="1:28" hidden="1" x14ac:dyDescent="0.3">
      <c r="A6739" t="s">
        <v>19440</v>
      </c>
      <c r="B6739" t="s">
        <v>16</v>
      </c>
      <c r="C6739" t="s">
        <v>17</v>
      </c>
      <c r="D6739">
        <v>2015</v>
      </c>
      <c r="E6739" t="s">
        <v>19382</v>
      </c>
      <c r="F6739">
        <v>6.2</v>
      </c>
      <c r="G6739">
        <v>37000</v>
      </c>
      <c r="H6739" t="s">
        <v>19441</v>
      </c>
      <c r="I6739" t="s">
        <v>19441</v>
      </c>
      <c r="J6739" t="s">
        <v>15687</v>
      </c>
      <c r="K6739" t="s">
        <v>22</v>
      </c>
      <c r="L6739">
        <v>2000000</v>
      </c>
      <c r="M6739">
        <v>11122090</v>
      </c>
      <c r="N6739" t="s">
        <v>6789</v>
      </c>
      <c r="O6739">
        <v>96</v>
      </c>
      <c r="P6739" t="str">
        <f>IF(Table1[[#This Row],[score]]&gt;=8.5,"High",IF(Table1[[#This Row],[score]]&gt;=7,"Medium","Low"))</f>
        <v>Low</v>
      </c>
      <c r="Q6739" s="5">
        <f>Table1[[#This Row],[gross]]-Table1[[#This Row],[budget]]</f>
        <v>9122090</v>
      </c>
      <c r="R6739" s="5" t="str">
        <f>IF(Table1[[#This Row],[Profit]]&gt;0,"Profit","Loss")</f>
        <v>Profit</v>
      </c>
      <c r="S6739" s="6" t="str">
        <f>FLOOR(Table1[[#This Row],[year]]-1900,10)+1900 &amp; "-" &amp; FLOOR(Table1[[#This Row],[year]]-1890,10)+1900</f>
        <v>2010-2020</v>
      </c>
      <c r="T6739" s="14" t="s">
        <v>21835</v>
      </c>
      <c r="AB6739" s="14"/>
    </row>
    <row r="6740" spans="1:28" hidden="1" x14ac:dyDescent="0.3">
      <c r="A6740" t="s">
        <v>19604</v>
      </c>
      <c r="B6740" t="s">
        <v>16</v>
      </c>
      <c r="C6740" t="s">
        <v>63</v>
      </c>
      <c r="D6740">
        <v>2015</v>
      </c>
      <c r="E6740" t="s">
        <v>18838</v>
      </c>
      <c r="F6740">
        <v>7</v>
      </c>
      <c r="G6740">
        <v>30000</v>
      </c>
      <c r="H6740" t="s">
        <v>15262</v>
      </c>
      <c r="I6740" t="s">
        <v>15262</v>
      </c>
      <c r="J6740" t="s">
        <v>136</v>
      </c>
      <c r="K6740" t="s">
        <v>30</v>
      </c>
      <c r="L6740">
        <v>10000000</v>
      </c>
      <c r="M6740">
        <v>10835752</v>
      </c>
      <c r="N6740" t="s">
        <v>19605</v>
      </c>
      <c r="O6740">
        <v>106</v>
      </c>
      <c r="P6740" t="str">
        <f>IF(Table1[[#This Row],[score]]&gt;=8.5,"High",IF(Table1[[#This Row],[score]]&gt;=7,"Medium","Low"))</f>
        <v>Medium</v>
      </c>
      <c r="Q6740" s="5">
        <f>Table1[[#This Row],[gross]]-Table1[[#This Row],[budget]]</f>
        <v>835752</v>
      </c>
      <c r="R6740" s="5" t="str">
        <f>IF(Table1[[#This Row],[Profit]]&gt;0,"Profit","Loss")</f>
        <v>Profit</v>
      </c>
      <c r="S6740" s="6" t="str">
        <f>FLOOR(Table1[[#This Row],[year]]-1900,10)+1900 &amp; "-" &amp; FLOOR(Table1[[#This Row],[year]]-1890,10)+1900</f>
        <v>2010-2020</v>
      </c>
      <c r="T6740" s="14" t="s">
        <v>21835</v>
      </c>
      <c r="AB6740" s="14"/>
    </row>
    <row r="6741" spans="1:28" hidden="1" x14ac:dyDescent="0.3">
      <c r="A6741" t="s">
        <v>19374</v>
      </c>
      <c r="B6741" t="s">
        <v>1974</v>
      </c>
      <c r="C6741" t="s">
        <v>41</v>
      </c>
      <c r="D6741">
        <v>2015</v>
      </c>
      <c r="E6741" t="s">
        <v>19158</v>
      </c>
      <c r="F6741">
        <v>7.7</v>
      </c>
      <c r="G6741">
        <v>126000</v>
      </c>
      <c r="H6741" t="s">
        <v>19375</v>
      </c>
      <c r="I6741" t="s">
        <v>19376</v>
      </c>
      <c r="J6741" t="s">
        <v>17607</v>
      </c>
      <c r="K6741" t="s">
        <v>30</v>
      </c>
      <c r="L6741">
        <v>8000000</v>
      </c>
      <c r="M6741">
        <v>9074749</v>
      </c>
      <c r="N6741" t="s">
        <v>9351</v>
      </c>
      <c r="O6741">
        <v>105</v>
      </c>
      <c r="P6741" t="str">
        <f>IF(Table1[[#This Row],[score]]&gt;=8.5,"High",IF(Table1[[#This Row],[score]]&gt;=7,"Medium","Low"))</f>
        <v>Medium</v>
      </c>
      <c r="Q6741" s="5">
        <f>Table1[[#This Row],[gross]]-Table1[[#This Row],[budget]]</f>
        <v>1074749</v>
      </c>
      <c r="R6741" s="5" t="str">
        <f>IF(Table1[[#This Row],[Profit]]&gt;0,"Profit","Loss")</f>
        <v>Profit</v>
      </c>
      <c r="S6741" s="6" t="str">
        <f>FLOOR(Table1[[#This Row],[year]]-1900,10)+1900 &amp; "-" &amp; FLOOR(Table1[[#This Row],[year]]-1890,10)+1900</f>
        <v>2010-2020</v>
      </c>
      <c r="T6741" s="14" t="s">
        <v>21835</v>
      </c>
      <c r="AB6741" s="14"/>
    </row>
    <row r="6742" spans="1:28" hidden="1" x14ac:dyDescent="0.3">
      <c r="A6742" t="s">
        <v>19588</v>
      </c>
      <c r="B6742" t="s">
        <v>16</v>
      </c>
      <c r="C6742" t="s">
        <v>41</v>
      </c>
      <c r="D6742">
        <v>2015</v>
      </c>
      <c r="E6742" t="s">
        <v>19260</v>
      </c>
      <c r="F6742">
        <v>6.1</v>
      </c>
      <c r="G6742">
        <v>21000</v>
      </c>
      <c r="H6742" t="s">
        <v>13216</v>
      </c>
      <c r="I6742" t="s">
        <v>19589</v>
      </c>
      <c r="J6742" t="s">
        <v>8508</v>
      </c>
      <c r="K6742" t="s">
        <v>30</v>
      </c>
      <c r="L6742">
        <v>28000000</v>
      </c>
      <c r="M6742">
        <v>8527658</v>
      </c>
      <c r="N6742" t="s">
        <v>19590</v>
      </c>
      <c r="O6742">
        <v>107</v>
      </c>
      <c r="P6742" t="str">
        <f>IF(Table1[[#This Row],[score]]&gt;=8.5,"High",IF(Table1[[#This Row],[score]]&gt;=7,"Medium","Low"))</f>
        <v>Low</v>
      </c>
      <c r="Q6742" s="5">
        <f>Table1[[#This Row],[gross]]-Table1[[#This Row],[budget]]</f>
        <v>-19472342</v>
      </c>
      <c r="R6742" s="5" t="str">
        <f>IF(Table1[[#This Row],[Profit]]&gt;0,"Profit","Loss")</f>
        <v>Loss</v>
      </c>
      <c r="S6742" s="6" t="str">
        <f>FLOOR(Table1[[#This Row],[year]]-1900,10)+1900 &amp; "-" &amp; FLOOR(Table1[[#This Row],[year]]-1890,10)+1900</f>
        <v>2010-2020</v>
      </c>
      <c r="T6742" s="14" t="s">
        <v>21835</v>
      </c>
      <c r="AB6742" s="14"/>
    </row>
    <row r="6743" spans="1:28" hidden="1" x14ac:dyDescent="0.3">
      <c r="A6743" t="s">
        <v>19345</v>
      </c>
      <c r="B6743" t="s">
        <v>16</v>
      </c>
      <c r="C6743" t="s">
        <v>17</v>
      </c>
      <c r="D6743">
        <v>2015</v>
      </c>
      <c r="E6743" t="s">
        <v>19258</v>
      </c>
      <c r="F6743">
        <v>6.4</v>
      </c>
      <c r="G6743">
        <v>28000</v>
      </c>
      <c r="H6743" t="s">
        <v>16285</v>
      </c>
      <c r="I6743" t="s">
        <v>15223</v>
      </c>
      <c r="J6743" t="s">
        <v>6076</v>
      </c>
      <c r="K6743" t="s">
        <v>306</v>
      </c>
      <c r="L6743">
        <f>20500000</f>
        <v>20500000</v>
      </c>
      <c r="M6743">
        <v>7545758</v>
      </c>
      <c r="N6743" t="s">
        <v>19346</v>
      </c>
      <c r="O6743">
        <v>125</v>
      </c>
      <c r="P6743" t="str">
        <f>IF(Table1[[#This Row],[score]]&gt;=8.5,"High",IF(Table1[[#This Row],[score]]&gt;=7,"Medium","Low"))</f>
        <v>Low</v>
      </c>
      <c r="Q6743" s="5">
        <f>Table1[[#This Row],[gross]]-Table1[[#This Row],[budget]]</f>
        <v>-12954242</v>
      </c>
      <c r="R6743" s="5" t="str">
        <f>IF(Table1[[#This Row],[Profit]]&gt;0,"Profit","Loss")</f>
        <v>Loss</v>
      </c>
      <c r="S6743" s="6" t="str">
        <f>FLOOR(Table1[[#This Row],[year]]-1900,10)+1900 &amp; "-" &amp; FLOOR(Table1[[#This Row],[year]]-1890,10)+1900</f>
        <v>2010-2020</v>
      </c>
      <c r="T6743" s="14" t="s">
        <v>21835</v>
      </c>
      <c r="AB6743" s="14"/>
    </row>
    <row r="6744" spans="1:28" hidden="1" x14ac:dyDescent="0.3">
      <c r="A6744" t="s">
        <v>19455</v>
      </c>
      <c r="B6744" t="s">
        <v>1974</v>
      </c>
      <c r="C6744" t="s">
        <v>41</v>
      </c>
      <c r="D6744">
        <v>2015</v>
      </c>
      <c r="E6744" t="s">
        <v>19116</v>
      </c>
      <c r="F6744">
        <v>6.7</v>
      </c>
      <c r="G6744">
        <v>7100</v>
      </c>
      <c r="H6744" t="s">
        <v>19456</v>
      </c>
      <c r="I6744" t="s">
        <v>19456</v>
      </c>
      <c r="J6744" t="s">
        <v>3676</v>
      </c>
      <c r="K6744" t="s">
        <v>30</v>
      </c>
      <c r="L6744">
        <f>20500000</f>
        <v>20500000</v>
      </c>
      <c r="M6744">
        <v>7452512</v>
      </c>
      <c r="N6744" t="s">
        <v>19457</v>
      </c>
      <c r="O6744">
        <v>92</v>
      </c>
      <c r="P6744" t="str">
        <f>IF(Table1[[#This Row],[score]]&gt;=8.5,"High",IF(Table1[[#This Row],[score]]&gt;=7,"Medium","Low"))</f>
        <v>Low</v>
      </c>
      <c r="Q6744" s="5">
        <f>Table1[[#This Row],[gross]]-Table1[[#This Row],[budget]]</f>
        <v>-13047488</v>
      </c>
      <c r="R6744" s="5" t="str">
        <f>IF(Table1[[#This Row],[Profit]]&gt;0,"Profit","Loss")</f>
        <v>Loss</v>
      </c>
      <c r="S6744" s="6" t="str">
        <f>FLOOR(Table1[[#This Row],[year]]-1900,10)+1900 &amp; "-" &amp; FLOOR(Table1[[#This Row],[year]]-1890,10)+1900</f>
        <v>2010-2020</v>
      </c>
      <c r="T6744" s="14" t="s">
        <v>21835</v>
      </c>
      <c r="AB6744" s="14"/>
    </row>
    <row r="6745" spans="1:28" hidden="1" x14ac:dyDescent="0.3">
      <c r="A6745" t="s">
        <v>19444</v>
      </c>
      <c r="B6745" t="s">
        <v>16</v>
      </c>
      <c r="C6745" t="s">
        <v>41</v>
      </c>
      <c r="D6745">
        <v>2015</v>
      </c>
      <c r="E6745" t="s">
        <v>18787</v>
      </c>
      <c r="F6745">
        <v>6.7</v>
      </c>
      <c r="G6745">
        <v>15000</v>
      </c>
      <c r="H6745" t="s">
        <v>10549</v>
      </c>
      <c r="I6745" t="s">
        <v>10549</v>
      </c>
      <c r="J6745" t="s">
        <v>817</v>
      </c>
      <c r="K6745" t="s">
        <v>30</v>
      </c>
      <c r="L6745">
        <v>600000</v>
      </c>
      <c r="M6745">
        <v>7205073</v>
      </c>
      <c r="N6745" t="s">
        <v>19445</v>
      </c>
      <c r="O6745">
        <v>79</v>
      </c>
      <c r="P6745" t="str">
        <f>IF(Table1[[#This Row],[score]]&gt;=8.5,"High",IF(Table1[[#This Row],[score]]&gt;=7,"Medium","Low"))</f>
        <v>Low</v>
      </c>
      <c r="Q6745" s="5">
        <f>Table1[[#This Row],[gross]]-Table1[[#This Row],[budget]]</f>
        <v>6605073</v>
      </c>
      <c r="R6745" s="5" t="str">
        <f>IF(Table1[[#This Row],[Profit]]&gt;0,"Profit","Loss")</f>
        <v>Profit</v>
      </c>
      <c r="S6745" s="6" t="str">
        <f>FLOOR(Table1[[#This Row],[year]]-1900,10)+1900 &amp; "-" &amp; FLOOR(Table1[[#This Row],[year]]-1890,10)+1900</f>
        <v>2010-2020</v>
      </c>
      <c r="T6745" s="14" t="s">
        <v>21835</v>
      </c>
      <c r="AB6745" s="14"/>
    </row>
    <row r="6746" spans="1:28" hidden="1" x14ac:dyDescent="0.3">
      <c r="A6746" t="s">
        <v>19353</v>
      </c>
      <c r="B6746" t="s">
        <v>16</v>
      </c>
      <c r="C6746" t="s">
        <v>34</v>
      </c>
      <c r="D6746">
        <v>2015</v>
      </c>
      <c r="E6746" t="s">
        <v>19354</v>
      </c>
      <c r="F6746">
        <v>5.6</v>
      </c>
      <c r="G6746">
        <v>53000</v>
      </c>
      <c r="H6746" t="s">
        <v>9449</v>
      </c>
      <c r="I6746" t="s">
        <v>3628</v>
      </c>
      <c r="J6746" t="s">
        <v>11134</v>
      </c>
      <c r="K6746" t="s">
        <v>30</v>
      </c>
      <c r="L6746">
        <v>30000000</v>
      </c>
      <c r="M6746">
        <v>6738764</v>
      </c>
      <c r="N6746" t="s">
        <v>14559</v>
      </c>
      <c r="O6746">
        <v>92</v>
      </c>
      <c r="P6746" t="str">
        <f>IF(Table1[[#This Row],[score]]&gt;=8.5,"High",IF(Table1[[#This Row],[score]]&gt;=7,"Medium","Low"))</f>
        <v>Low</v>
      </c>
      <c r="Q6746" s="5">
        <f>Table1[[#This Row],[gross]]-Table1[[#This Row],[budget]]</f>
        <v>-23261236</v>
      </c>
      <c r="R6746" s="5" t="str">
        <f>IF(Table1[[#This Row],[Profit]]&gt;0,"Profit","Loss")</f>
        <v>Loss</v>
      </c>
      <c r="S6746" s="6" t="str">
        <f>FLOOR(Table1[[#This Row],[year]]-1900,10)+1900 &amp; "-" &amp; FLOOR(Table1[[#This Row],[year]]-1890,10)+1900</f>
        <v>2010-2020</v>
      </c>
      <c r="T6746" s="14" t="s">
        <v>21870</v>
      </c>
      <c r="AB6746" s="14"/>
    </row>
    <row r="6747" spans="1:28" hidden="1" x14ac:dyDescent="0.3">
      <c r="A6747" t="s">
        <v>19606</v>
      </c>
      <c r="B6747" t="s">
        <v>16</v>
      </c>
      <c r="C6747" t="s">
        <v>17</v>
      </c>
      <c r="D6747">
        <v>2015</v>
      </c>
      <c r="E6747" t="s">
        <v>19607</v>
      </c>
      <c r="F6747">
        <v>7.5</v>
      </c>
      <c r="G6747">
        <v>46000</v>
      </c>
      <c r="H6747" t="s">
        <v>19608</v>
      </c>
      <c r="I6747" t="s">
        <v>19608</v>
      </c>
      <c r="J6747" t="s">
        <v>19609</v>
      </c>
      <c r="K6747" t="s">
        <v>2508</v>
      </c>
      <c r="L6747">
        <f>20500000</f>
        <v>20500000</v>
      </c>
      <c r="M6747">
        <v>6659121</v>
      </c>
      <c r="N6747" t="s">
        <v>19610</v>
      </c>
      <c r="O6747">
        <v>107</v>
      </c>
      <c r="P6747" t="str">
        <f>IF(Table1[[#This Row],[score]]&gt;=8.5,"High",IF(Table1[[#This Row],[score]]&gt;=7,"Medium","Low"))</f>
        <v>Medium</v>
      </c>
      <c r="Q6747" s="5">
        <f>Table1[[#This Row],[gross]]-Table1[[#This Row],[budget]]</f>
        <v>-13840879</v>
      </c>
      <c r="R6747" s="5" t="str">
        <f>IF(Table1[[#This Row],[Profit]]&gt;0,"Profit","Loss")</f>
        <v>Loss</v>
      </c>
      <c r="S6747" s="6" t="str">
        <f>FLOOR(Table1[[#This Row],[year]]-1900,10)+1900 &amp; "-" &amp; FLOOR(Table1[[#This Row],[year]]-1890,10)+1900</f>
        <v>2010-2020</v>
      </c>
      <c r="T6747" s="14" t="s">
        <v>21874</v>
      </c>
      <c r="AB6747" s="14"/>
    </row>
    <row r="6748" spans="1:28" hidden="1" x14ac:dyDescent="0.3">
      <c r="A6748" t="s">
        <v>19405</v>
      </c>
      <c r="B6748" t="s">
        <v>16</v>
      </c>
      <c r="C6748" t="s">
        <v>390</v>
      </c>
      <c r="D6748">
        <v>2015</v>
      </c>
      <c r="E6748" t="s">
        <v>19406</v>
      </c>
      <c r="F6748">
        <v>7.3</v>
      </c>
      <c r="G6748">
        <v>68000</v>
      </c>
      <c r="H6748" t="s">
        <v>19407</v>
      </c>
      <c r="I6748" t="s">
        <v>10627</v>
      </c>
      <c r="J6748" t="s">
        <v>7296</v>
      </c>
      <c r="K6748" t="s">
        <v>22</v>
      </c>
      <c r="L6748">
        <v>8000000</v>
      </c>
      <c r="M6748">
        <v>5659286</v>
      </c>
      <c r="N6748" t="s">
        <v>19360</v>
      </c>
      <c r="O6748">
        <v>90</v>
      </c>
      <c r="P6748" t="str">
        <f>IF(Table1[[#This Row],[score]]&gt;=8.5,"High",IF(Table1[[#This Row],[score]]&gt;=7,"Medium","Low"))</f>
        <v>Medium</v>
      </c>
      <c r="Q6748" s="5">
        <f>Table1[[#This Row],[gross]]-Table1[[#This Row],[budget]]</f>
        <v>-2340714</v>
      </c>
      <c r="R6748" s="5" t="str">
        <f>IF(Table1[[#This Row],[Profit]]&gt;0,"Profit","Loss")</f>
        <v>Loss</v>
      </c>
      <c r="S6748" s="6" t="str">
        <f>FLOOR(Table1[[#This Row],[year]]-1900,10)+1900 &amp; "-" &amp; FLOOR(Table1[[#This Row],[year]]-1890,10)+1900</f>
        <v>2010-2020</v>
      </c>
      <c r="T6748" s="14" t="s">
        <v>21844</v>
      </c>
      <c r="AB6748" s="14"/>
    </row>
    <row r="6749" spans="1:28" hidden="1" x14ac:dyDescent="0.3">
      <c r="A6749" t="s">
        <v>19175</v>
      </c>
      <c r="B6749" t="s">
        <v>16</v>
      </c>
      <c r="C6749" t="s">
        <v>17</v>
      </c>
      <c r="D6749">
        <v>2015</v>
      </c>
      <c r="E6749" t="s">
        <v>19101</v>
      </c>
      <c r="F6749">
        <v>4.9000000000000004</v>
      </c>
      <c r="G6749">
        <v>87000</v>
      </c>
      <c r="H6749" t="s">
        <v>12402</v>
      </c>
      <c r="I6749" t="s">
        <v>12402</v>
      </c>
      <c r="J6749" t="s">
        <v>5026</v>
      </c>
      <c r="K6749" t="s">
        <v>30</v>
      </c>
      <c r="L6749">
        <v>2500000</v>
      </c>
      <c r="M6749">
        <v>5567103</v>
      </c>
      <c r="N6749" t="s">
        <v>18610</v>
      </c>
      <c r="O6749">
        <v>99</v>
      </c>
      <c r="P6749" t="str">
        <f>IF(Table1[[#This Row],[score]]&gt;=8.5,"High",IF(Table1[[#This Row],[score]]&gt;=7,"Medium","Low"))</f>
        <v>Low</v>
      </c>
      <c r="Q6749" s="5">
        <f>Table1[[#This Row],[gross]]-Table1[[#This Row],[budget]]</f>
        <v>3067103</v>
      </c>
      <c r="R6749" s="5" t="str">
        <f>IF(Table1[[#This Row],[Profit]]&gt;0,"Profit","Loss")</f>
        <v>Profit</v>
      </c>
      <c r="S6749" s="6" t="str">
        <f>FLOOR(Table1[[#This Row],[year]]-1900,10)+1900 &amp; "-" &amp; FLOOR(Table1[[#This Row],[year]]-1890,10)+1900</f>
        <v>2010-2020</v>
      </c>
      <c r="T6749" s="14" t="s">
        <v>21835</v>
      </c>
      <c r="AB6749" s="14"/>
    </row>
    <row r="6750" spans="1:28" hidden="1" x14ac:dyDescent="0.3">
      <c r="A6750" t="s">
        <v>19511</v>
      </c>
      <c r="B6750" t="s">
        <v>16</v>
      </c>
      <c r="C6750" t="s">
        <v>17</v>
      </c>
      <c r="D6750">
        <v>2015</v>
      </c>
      <c r="E6750" t="s">
        <v>19512</v>
      </c>
      <c r="F6750">
        <v>6.4</v>
      </c>
      <c r="G6750">
        <v>27000</v>
      </c>
      <c r="H6750" t="s">
        <v>15745</v>
      </c>
      <c r="I6750" t="s">
        <v>19513</v>
      </c>
      <c r="J6750" t="s">
        <v>12371</v>
      </c>
      <c r="K6750" t="s">
        <v>306</v>
      </c>
      <c r="L6750">
        <f>20500000</f>
        <v>20500000</v>
      </c>
      <c r="M6750">
        <v>5497104</v>
      </c>
      <c r="N6750" t="s">
        <v>19514</v>
      </c>
      <c r="O6750">
        <v>134</v>
      </c>
      <c r="P6750" t="str">
        <f>IF(Table1[[#This Row],[score]]&gt;=8.5,"High",IF(Table1[[#This Row],[score]]&gt;=7,"Medium","Low"))</f>
        <v>Low</v>
      </c>
      <c r="Q6750" s="5">
        <f>Table1[[#This Row],[gross]]-Table1[[#This Row],[budget]]</f>
        <v>-15002896</v>
      </c>
      <c r="R6750" s="5" t="str">
        <f>IF(Table1[[#This Row],[Profit]]&gt;0,"Profit","Loss")</f>
        <v>Loss</v>
      </c>
      <c r="S6750" s="6" t="str">
        <f>FLOOR(Table1[[#This Row],[year]]-1900,10)+1900 &amp; "-" &amp; FLOOR(Table1[[#This Row],[year]]-1890,10)+1900</f>
        <v>2010-2020</v>
      </c>
      <c r="T6750" s="14" t="s">
        <v>21835</v>
      </c>
      <c r="AB6750" s="14"/>
    </row>
    <row r="6751" spans="1:28" hidden="1" x14ac:dyDescent="0.3">
      <c r="A6751" t="s">
        <v>19438</v>
      </c>
      <c r="B6751" t="s">
        <v>1974</v>
      </c>
      <c r="C6751" t="s">
        <v>41</v>
      </c>
      <c r="D6751">
        <v>2015</v>
      </c>
      <c r="E6751" t="s">
        <v>19439</v>
      </c>
      <c r="F6751">
        <v>6.3</v>
      </c>
      <c r="G6751">
        <v>12000</v>
      </c>
      <c r="H6751" t="s">
        <v>15575</v>
      </c>
      <c r="I6751" t="s">
        <v>15575</v>
      </c>
      <c r="J6751" t="s">
        <v>3058</v>
      </c>
      <c r="K6751" t="s">
        <v>30</v>
      </c>
      <c r="L6751">
        <v>3200000</v>
      </c>
      <c r="M6751">
        <v>5425148</v>
      </c>
      <c r="N6751" t="s">
        <v>15331</v>
      </c>
      <c r="O6751">
        <v>103</v>
      </c>
      <c r="P6751" t="str">
        <f>IF(Table1[[#This Row],[score]]&gt;=8.5,"High",IF(Table1[[#This Row],[score]]&gt;=7,"Medium","Low"))</f>
        <v>Low</v>
      </c>
      <c r="Q6751" s="5">
        <f>Table1[[#This Row],[gross]]-Table1[[#This Row],[budget]]</f>
        <v>2225148</v>
      </c>
      <c r="R6751" s="5" t="str">
        <f>IF(Table1[[#This Row],[Profit]]&gt;0,"Profit","Loss")</f>
        <v>Profit</v>
      </c>
      <c r="S6751" s="6" t="str">
        <f>FLOOR(Table1[[#This Row],[year]]-1900,10)+1900 &amp; "-" &amp; FLOOR(Table1[[#This Row],[year]]-1890,10)+1900</f>
        <v>2010-2020</v>
      </c>
      <c r="T6751" s="14" t="s">
        <v>21856</v>
      </c>
      <c r="AB6751" s="14"/>
    </row>
    <row r="6752" spans="1:28" hidden="1" x14ac:dyDescent="0.3">
      <c r="A6752" t="s">
        <v>19387</v>
      </c>
      <c r="B6752" t="s">
        <v>1974</v>
      </c>
      <c r="C6752" t="s">
        <v>17</v>
      </c>
      <c r="D6752">
        <v>2015</v>
      </c>
      <c r="E6752" t="s">
        <v>19388</v>
      </c>
      <c r="F6752">
        <v>7.6</v>
      </c>
      <c r="G6752">
        <v>37000</v>
      </c>
      <c r="H6752" t="s">
        <v>19389</v>
      </c>
      <c r="I6752" t="s">
        <v>19389</v>
      </c>
      <c r="J6752" t="s">
        <v>19390</v>
      </c>
      <c r="K6752" t="s">
        <v>17477</v>
      </c>
      <c r="L6752">
        <f>20500000</f>
        <v>20500000</v>
      </c>
      <c r="M6752">
        <v>5274664</v>
      </c>
      <c r="N6752" t="s">
        <v>19108</v>
      </c>
      <c r="O6752">
        <v>97</v>
      </c>
      <c r="P6752" t="str">
        <f>IF(Table1[[#This Row],[score]]&gt;=8.5,"High",IF(Table1[[#This Row],[score]]&gt;=7,"Medium","Low"))</f>
        <v>Medium</v>
      </c>
      <c r="Q6752" s="5">
        <f>Table1[[#This Row],[gross]]-Table1[[#This Row],[budget]]</f>
        <v>-15225336</v>
      </c>
      <c r="R6752" s="5" t="str">
        <f>IF(Table1[[#This Row],[Profit]]&gt;0,"Profit","Loss")</f>
        <v>Loss</v>
      </c>
      <c r="S6752" s="6" t="str">
        <f>FLOOR(Table1[[#This Row],[year]]-1900,10)+1900 &amp; "-" &amp; FLOOR(Table1[[#This Row],[year]]-1890,10)+1900</f>
        <v>2010-2020</v>
      </c>
      <c r="T6752" s="14" t="s">
        <v>21842</v>
      </c>
      <c r="AB6752" s="14"/>
    </row>
    <row r="6753" spans="1:28" hidden="1" x14ac:dyDescent="0.3">
      <c r="A6753" t="s">
        <v>19468</v>
      </c>
      <c r="B6753" t="s">
        <v>16</v>
      </c>
      <c r="C6753" t="s">
        <v>63</v>
      </c>
      <c r="D6753">
        <v>2015</v>
      </c>
      <c r="E6753" t="s">
        <v>18806</v>
      </c>
      <c r="F6753">
        <v>6.3</v>
      </c>
      <c r="G6753">
        <v>65000</v>
      </c>
      <c r="H6753" t="s">
        <v>19469</v>
      </c>
      <c r="I6753" t="s">
        <v>19469</v>
      </c>
      <c r="J6753" t="s">
        <v>12772</v>
      </c>
      <c r="K6753" t="s">
        <v>30</v>
      </c>
      <c r="L6753">
        <f>20500000</f>
        <v>20500000</v>
      </c>
      <c r="M6753">
        <v>5261595</v>
      </c>
      <c r="N6753" t="s">
        <v>8543</v>
      </c>
      <c r="O6753">
        <v>99</v>
      </c>
      <c r="P6753" t="str">
        <f>IF(Table1[[#This Row],[score]]&gt;=8.5,"High",IF(Table1[[#This Row],[score]]&gt;=7,"Medium","Low"))</f>
        <v>Low</v>
      </c>
      <c r="Q6753" s="5">
        <f>Table1[[#This Row],[gross]]-Table1[[#This Row],[budget]]</f>
        <v>-15238405</v>
      </c>
      <c r="R6753" s="5" t="str">
        <f>IF(Table1[[#This Row],[Profit]]&gt;0,"Profit","Loss")</f>
        <v>Loss</v>
      </c>
      <c r="S6753" s="6" t="str">
        <f>FLOOR(Table1[[#This Row],[year]]-1900,10)+1900 &amp; "-" &amp; FLOOR(Table1[[#This Row],[year]]-1890,10)+1900</f>
        <v>2010-2020</v>
      </c>
      <c r="T6753" s="14" t="s">
        <v>21835</v>
      </c>
      <c r="AB6753" s="14"/>
    </row>
    <row r="6754" spans="1:28" hidden="1" x14ac:dyDescent="0.3">
      <c r="A6754" t="s">
        <v>19509</v>
      </c>
      <c r="B6754" t="s">
        <v>1974</v>
      </c>
      <c r="C6754" t="s">
        <v>17</v>
      </c>
      <c r="D6754">
        <v>2015</v>
      </c>
      <c r="E6754" t="s">
        <v>18794</v>
      </c>
      <c r="F6754">
        <v>4.8</v>
      </c>
      <c r="G6754">
        <v>3500</v>
      </c>
      <c r="H6754" t="s">
        <v>14817</v>
      </c>
      <c r="I6754" t="s">
        <v>14817</v>
      </c>
      <c r="J6754" t="s">
        <v>12353</v>
      </c>
      <c r="K6754" t="s">
        <v>30</v>
      </c>
      <c r="L6754">
        <v>5000000</v>
      </c>
      <c r="M6754">
        <v>4842699</v>
      </c>
      <c r="N6754" t="s">
        <v>19510</v>
      </c>
      <c r="O6754">
        <v>121</v>
      </c>
      <c r="P6754" t="str">
        <f>IF(Table1[[#This Row],[score]]&gt;=8.5,"High",IF(Table1[[#This Row],[score]]&gt;=7,"Medium","Low"))</f>
        <v>Low</v>
      </c>
      <c r="Q6754" s="5">
        <f>Table1[[#This Row],[gross]]-Table1[[#This Row],[budget]]</f>
        <v>-157301</v>
      </c>
      <c r="R6754" s="5" t="str">
        <f>IF(Table1[[#This Row],[Profit]]&gt;0,"Profit","Loss")</f>
        <v>Loss</v>
      </c>
      <c r="S6754" s="6" t="str">
        <f>FLOOR(Table1[[#This Row],[year]]-1900,10)+1900 &amp; "-" &amp; FLOOR(Table1[[#This Row],[year]]-1890,10)+1900</f>
        <v>2010-2020</v>
      </c>
      <c r="T6754" s="14" t="s">
        <v>21835</v>
      </c>
      <c r="AB6754" s="14"/>
    </row>
    <row r="6755" spans="1:28" hidden="1" x14ac:dyDescent="0.3">
      <c r="A6755" t="s">
        <v>19561</v>
      </c>
      <c r="B6755" t="s">
        <v>443</v>
      </c>
      <c r="C6755" t="s">
        <v>41</v>
      </c>
      <c r="D6755">
        <v>2015</v>
      </c>
      <c r="E6755" t="s">
        <v>19562</v>
      </c>
      <c r="F6755">
        <v>6.7</v>
      </c>
      <c r="G6755">
        <v>11000</v>
      </c>
      <c r="H6755" t="s">
        <v>13149</v>
      </c>
      <c r="I6755" t="s">
        <v>13149</v>
      </c>
      <c r="J6755" t="s">
        <v>19563</v>
      </c>
      <c r="K6755" t="s">
        <v>3770</v>
      </c>
      <c r="L6755">
        <f>20500000</f>
        <v>20500000</v>
      </c>
      <c r="M6755">
        <v>4765472</v>
      </c>
      <c r="N6755" t="s">
        <v>13151</v>
      </c>
      <c r="O6755">
        <v>104</v>
      </c>
      <c r="P6755" t="str">
        <f>IF(Table1[[#This Row],[score]]&gt;=8.5,"High",IF(Table1[[#This Row],[score]]&gt;=7,"Medium","Low"))</f>
        <v>Low</v>
      </c>
      <c r="Q6755" s="5">
        <f>Table1[[#This Row],[gross]]-Table1[[#This Row],[budget]]</f>
        <v>-15734528</v>
      </c>
      <c r="R6755" s="5" t="str">
        <f>IF(Table1[[#This Row],[Profit]]&gt;0,"Profit","Loss")</f>
        <v>Loss</v>
      </c>
      <c r="S6755" s="6" t="str">
        <f>FLOOR(Table1[[#This Row],[year]]-1900,10)+1900 &amp; "-" &amp; FLOOR(Table1[[#This Row],[year]]-1890,10)+1900</f>
        <v>2010-2020</v>
      </c>
      <c r="T6755" s="14" t="s">
        <v>21849</v>
      </c>
      <c r="AB6755" s="14"/>
    </row>
    <row r="6756" spans="1:28" hidden="1" x14ac:dyDescent="0.3">
      <c r="A6756" t="s">
        <v>19300</v>
      </c>
      <c r="B6756" t="s">
        <v>16</v>
      </c>
      <c r="C6756" t="s">
        <v>41</v>
      </c>
      <c r="D6756">
        <v>2015</v>
      </c>
      <c r="E6756" t="s">
        <v>19267</v>
      </c>
      <c r="F6756">
        <v>7</v>
      </c>
      <c r="G6756">
        <v>93000</v>
      </c>
      <c r="H6756" t="s">
        <v>16178</v>
      </c>
      <c r="I6756" t="s">
        <v>19301</v>
      </c>
      <c r="J6756" t="s">
        <v>10701</v>
      </c>
      <c r="K6756" t="s">
        <v>30</v>
      </c>
      <c r="L6756">
        <v>10000000</v>
      </c>
      <c r="M6756">
        <v>4366460</v>
      </c>
      <c r="N6756" t="s">
        <v>19302</v>
      </c>
      <c r="O6756">
        <v>101</v>
      </c>
      <c r="P6756" t="str">
        <f>IF(Table1[[#This Row],[score]]&gt;=8.5,"High",IF(Table1[[#This Row],[score]]&gt;=7,"Medium","Low"))</f>
        <v>Medium</v>
      </c>
      <c r="Q6756" s="5">
        <f>Table1[[#This Row],[gross]]-Table1[[#This Row],[budget]]</f>
        <v>-5633540</v>
      </c>
      <c r="R6756" s="5" t="str">
        <f>IF(Table1[[#This Row],[Profit]]&gt;0,"Profit","Loss")</f>
        <v>Loss</v>
      </c>
      <c r="S6756" s="6" t="str">
        <f>FLOOR(Table1[[#This Row],[year]]-1900,10)+1900 &amp; "-" &amp; FLOOR(Table1[[#This Row],[year]]-1890,10)+1900</f>
        <v>2010-2020</v>
      </c>
      <c r="T6756" s="14" t="s">
        <v>21835</v>
      </c>
      <c r="AB6756" s="14"/>
    </row>
    <row r="6757" spans="1:28" hidden="1" x14ac:dyDescent="0.3">
      <c r="A6757" t="s">
        <v>19170</v>
      </c>
      <c r="B6757" t="s">
        <v>16</v>
      </c>
      <c r="C6757" t="s">
        <v>17</v>
      </c>
      <c r="D6757">
        <v>2015</v>
      </c>
      <c r="E6757" t="s">
        <v>19171</v>
      </c>
      <c r="F6757">
        <v>5.6</v>
      </c>
      <c r="G6757">
        <v>40000</v>
      </c>
      <c r="H6757" t="s">
        <v>17254</v>
      </c>
      <c r="I6757" t="s">
        <v>18488</v>
      </c>
      <c r="J6757" t="s">
        <v>19172</v>
      </c>
      <c r="K6757" t="s">
        <v>22</v>
      </c>
      <c r="L6757">
        <f>20500000</f>
        <v>20500000</v>
      </c>
      <c r="M6757">
        <v>4289074</v>
      </c>
      <c r="N6757" t="s">
        <v>15168</v>
      </c>
      <c r="O6757">
        <v>119</v>
      </c>
      <c r="P6757" t="str">
        <f>IF(Table1[[#This Row],[score]]&gt;=8.5,"High",IF(Table1[[#This Row],[score]]&gt;=7,"Medium","Low"))</f>
        <v>Low</v>
      </c>
      <c r="Q6757" s="5">
        <f>Table1[[#This Row],[gross]]-Table1[[#This Row],[budget]]</f>
        <v>-16210926</v>
      </c>
      <c r="R6757" s="5" t="str">
        <f>IF(Table1[[#This Row],[Profit]]&gt;0,"Profit","Loss")</f>
        <v>Loss</v>
      </c>
      <c r="S6757" s="6" t="str">
        <f>FLOOR(Table1[[#This Row],[year]]-1900,10)+1900 &amp; "-" &amp; FLOOR(Table1[[#This Row],[year]]-1890,10)+1900</f>
        <v>2010-2020</v>
      </c>
      <c r="T6757" s="14" t="s">
        <v>21835</v>
      </c>
      <c r="AB6757" s="14"/>
    </row>
    <row r="6758" spans="1:28" hidden="1" x14ac:dyDescent="0.3">
      <c r="A6758" t="s">
        <v>19614</v>
      </c>
      <c r="B6758" t="s">
        <v>16</v>
      </c>
      <c r="C6758" t="s">
        <v>17</v>
      </c>
      <c r="D6758">
        <v>2015</v>
      </c>
      <c r="E6758" t="s">
        <v>19615</v>
      </c>
      <c r="F6758">
        <v>7.5</v>
      </c>
      <c r="G6758">
        <v>24000</v>
      </c>
      <c r="H6758" t="s">
        <v>6545</v>
      </c>
      <c r="I6758" t="s">
        <v>19616</v>
      </c>
      <c r="J6758" t="s">
        <v>2507</v>
      </c>
      <c r="K6758" t="s">
        <v>195</v>
      </c>
      <c r="L6758">
        <f>20500000</f>
        <v>20500000</v>
      </c>
      <c r="M6758">
        <v>4235959</v>
      </c>
      <c r="N6758" t="s">
        <v>14219</v>
      </c>
      <c r="O6758">
        <v>94</v>
      </c>
      <c r="P6758" t="str">
        <f>IF(Table1[[#This Row],[score]]&gt;=8.5,"High",IF(Table1[[#This Row],[score]]&gt;=7,"Medium","Low"))</f>
        <v>Medium</v>
      </c>
      <c r="Q6758" s="5">
        <f>Table1[[#This Row],[gross]]-Table1[[#This Row],[budget]]</f>
        <v>-16264041</v>
      </c>
      <c r="R6758" s="5" t="str">
        <f>IF(Table1[[#This Row],[Profit]]&gt;0,"Profit","Loss")</f>
        <v>Loss</v>
      </c>
      <c r="S6758" s="6" t="str">
        <f>FLOOR(Table1[[#This Row],[year]]-1900,10)+1900 &amp; "-" &amp; FLOOR(Table1[[#This Row],[year]]-1890,10)+1900</f>
        <v>2010-2020</v>
      </c>
      <c r="T6758" s="14" t="s">
        <v>21835</v>
      </c>
      <c r="AB6758" s="14"/>
    </row>
    <row r="6759" spans="1:28" hidden="1" x14ac:dyDescent="0.3">
      <c r="A6759" t="s">
        <v>19401</v>
      </c>
      <c r="B6759" t="s">
        <v>443</v>
      </c>
      <c r="C6759" t="s">
        <v>17</v>
      </c>
      <c r="D6759">
        <v>2015</v>
      </c>
      <c r="E6759" t="s">
        <v>19402</v>
      </c>
      <c r="F6759">
        <v>6.7</v>
      </c>
      <c r="G6759">
        <v>4500</v>
      </c>
      <c r="H6759" t="s">
        <v>19403</v>
      </c>
      <c r="I6759" t="s">
        <v>19403</v>
      </c>
      <c r="J6759" t="s">
        <v>12965</v>
      </c>
      <c r="K6759" t="s">
        <v>448</v>
      </c>
      <c r="L6759">
        <f>20500000</f>
        <v>20500000</v>
      </c>
      <c r="M6759">
        <v>3778938</v>
      </c>
      <c r="N6759" t="s">
        <v>19404</v>
      </c>
      <c r="O6759">
        <v>105</v>
      </c>
      <c r="P6759" t="str">
        <f>IF(Table1[[#This Row],[score]]&gt;=8.5,"High",IF(Table1[[#This Row],[score]]&gt;=7,"Medium","Low"))</f>
        <v>Low</v>
      </c>
      <c r="Q6759" s="5">
        <f>Table1[[#This Row],[gross]]-Table1[[#This Row],[budget]]</f>
        <v>-16721062</v>
      </c>
      <c r="R6759" s="5" t="str">
        <f>IF(Table1[[#This Row],[Profit]]&gt;0,"Profit","Loss")</f>
        <v>Loss</v>
      </c>
      <c r="S6759" s="6" t="str">
        <f>FLOOR(Table1[[#This Row],[year]]-1900,10)+1900 &amp; "-" &amp; FLOOR(Table1[[#This Row],[year]]-1890,10)+1900</f>
        <v>2010-2020</v>
      </c>
      <c r="T6759" s="14" t="s">
        <v>21870</v>
      </c>
      <c r="AB6759" s="14"/>
    </row>
    <row r="6760" spans="1:28" hidden="1" x14ac:dyDescent="0.3">
      <c r="A6760" t="s">
        <v>19257</v>
      </c>
      <c r="B6760" t="s">
        <v>16</v>
      </c>
      <c r="C6760" t="s">
        <v>52</v>
      </c>
      <c r="D6760">
        <v>2015</v>
      </c>
      <c r="E6760" t="s">
        <v>19258</v>
      </c>
      <c r="F6760">
        <v>7</v>
      </c>
      <c r="G6760">
        <v>112000</v>
      </c>
      <c r="H6760" t="s">
        <v>18360</v>
      </c>
      <c r="I6760" t="s">
        <v>18360</v>
      </c>
      <c r="J6760" t="s">
        <v>15273</v>
      </c>
      <c r="K6760" t="s">
        <v>30</v>
      </c>
      <c r="L6760">
        <v>5000000</v>
      </c>
      <c r="M6760">
        <v>3769214</v>
      </c>
      <c r="N6760" t="s">
        <v>19103</v>
      </c>
      <c r="O6760">
        <v>95</v>
      </c>
      <c r="P6760" t="str">
        <f>IF(Table1[[#This Row],[score]]&gt;=8.5,"High",IF(Table1[[#This Row],[score]]&gt;=7,"Medium","Low"))</f>
        <v>Medium</v>
      </c>
      <c r="Q6760" s="5">
        <f>Table1[[#This Row],[gross]]-Table1[[#This Row],[budget]]</f>
        <v>-1230786</v>
      </c>
      <c r="R6760" s="5" t="str">
        <f>IF(Table1[[#This Row],[Profit]]&gt;0,"Profit","Loss")</f>
        <v>Loss</v>
      </c>
      <c r="S6760" s="6" t="str">
        <f>FLOOR(Table1[[#This Row],[year]]-1900,10)+1900 &amp; "-" &amp; FLOOR(Table1[[#This Row],[year]]-1890,10)+1900</f>
        <v>2010-2020</v>
      </c>
      <c r="T6760" s="14" t="s">
        <v>21835</v>
      </c>
      <c r="AB6760" s="14"/>
    </row>
    <row r="6761" spans="1:28" hidden="1" x14ac:dyDescent="0.3">
      <c r="A6761" t="s">
        <v>19525</v>
      </c>
      <c r="B6761" t="s">
        <v>16</v>
      </c>
      <c r="C6761" t="s">
        <v>41</v>
      </c>
      <c r="D6761">
        <v>2015</v>
      </c>
      <c r="E6761" t="s">
        <v>19256</v>
      </c>
      <c r="F6761">
        <v>5.5</v>
      </c>
      <c r="G6761">
        <v>11000</v>
      </c>
      <c r="H6761" t="s">
        <v>1115</v>
      </c>
      <c r="I6761" t="s">
        <v>4577</v>
      </c>
      <c r="J6761" t="s">
        <v>534</v>
      </c>
      <c r="K6761" t="s">
        <v>30</v>
      </c>
      <c r="L6761">
        <v>15000000</v>
      </c>
      <c r="M6761">
        <v>3394174</v>
      </c>
      <c r="N6761" t="s">
        <v>19526</v>
      </c>
      <c r="O6761">
        <v>106</v>
      </c>
      <c r="P6761" t="str">
        <f>IF(Table1[[#This Row],[score]]&gt;=8.5,"High",IF(Table1[[#This Row],[score]]&gt;=7,"Medium","Low"))</f>
        <v>Low</v>
      </c>
      <c r="Q6761" s="5">
        <f>Table1[[#This Row],[gross]]-Table1[[#This Row],[budget]]</f>
        <v>-11605826</v>
      </c>
      <c r="R6761" s="5" t="str">
        <f>IF(Table1[[#This Row],[Profit]]&gt;0,"Profit","Loss")</f>
        <v>Loss</v>
      </c>
      <c r="S6761" s="6" t="str">
        <f>FLOOR(Table1[[#This Row],[year]]-1900,10)+1900 &amp; "-" &amp; FLOOR(Table1[[#This Row],[year]]-1890,10)+1900</f>
        <v>2010-2020</v>
      </c>
      <c r="T6761" s="14" t="s">
        <v>21835</v>
      </c>
      <c r="AB6761" s="14"/>
    </row>
    <row r="6762" spans="1:28" hidden="1" x14ac:dyDescent="0.3">
      <c r="A6762" t="s">
        <v>19450</v>
      </c>
      <c r="B6762" t="s">
        <v>16</v>
      </c>
      <c r="C6762" t="s">
        <v>17</v>
      </c>
      <c r="D6762">
        <v>2015</v>
      </c>
      <c r="E6762" t="s">
        <v>19451</v>
      </c>
      <c r="F6762">
        <v>5.3</v>
      </c>
      <c r="G6762">
        <v>19000</v>
      </c>
      <c r="H6762" t="s">
        <v>11849</v>
      </c>
      <c r="I6762" t="s">
        <v>11849</v>
      </c>
      <c r="J6762" t="s">
        <v>6471</v>
      </c>
      <c r="K6762" t="s">
        <v>448</v>
      </c>
      <c r="L6762">
        <v>10000000</v>
      </c>
      <c r="M6762">
        <v>3334927</v>
      </c>
      <c r="N6762" t="s">
        <v>61</v>
      </c>
      <c r="O6762">
        <v>122</v>
      </c>
      <c r="P6762" t="str">
        <f>IF(Table1[[#This Row],[score]]&gt;=8.5,"High",IF(Table1[[#This Row],[score]]&gt;=7,"Medium","Low"))</f>
        <v>Low</v>
      </c>
      <c r="Q6762" s="5">
        <f>Table1[[#This Row],[gross]]-Table1[[#This Row],[budget]]</f>
        <v>-6665073</v>
      </c>
      <c r="R6762" s="5" t="str">
        <f>IF(Table1[[#This Row],[Profit]]&gt;0,"Profit","Loss")</f>
        <v>Loss</v>
      </c>
      <c r="S6762" s="6" t="str">
        <f>FLOOR(Table1[[#This Row],[year]]-1900,10)+1900 &amp; "-" &amp; FLOOR(Table1[[#This Row],[year]]-1890,10)+1900</f>
        <v>2010-2020</v>
      </c>
      <c r="T6762" s="14" t="s">
        <v>21842</v>
      </c>
      <c r="AB6762" s="14"/>
    </row>
    <row r="6763" spans="1:28" hidden="1" x14ac:dyDescent="0.3">
      <c r="A6763" t="s">
        <v>19377</v>
      </c>
      <c r="B6763" t="s">
        <v>16</v>
      </c>
      <c r="C6763" t="s">
        <v>41</v>
      </c>
      <c r="D6763">
        <v>2015</v>
      </c>
      <c r="E6763" t="s">
        <v>19378</v>
      </c>
      <c r="F6763">
        <v>6.5</v>
      </c>
      <c r="G6763">
        <v>42000</v>
      </c>
      <c r="H6763" t="s">
        <v>17890</v>
      </c>
      <c r="I6763" t="s">
        <v>17890</v>
      </c>
      <c r="J6763" t="s">
        <v>17417</v>
      </c>
      <c r="K6763" t="s">
        <v>30</v>
      </c>
      <c r="L6763">
        <f>20500000</f>
        <v>20500000</v>
      </c>
      <c r="M6763">
        <v>3224947</v>
      </c>
      <c r="N6763" t="s">
        <v>19379</v>
      </c>
      <c r="O6763">
        <v>101</v>
      </c>
      <c r="P6763" t="str">
        <f>IF(Table1[[#This Row],[score]]&gt;=8.5,"High",IF(Table1[[#This Row],[score]]&gt;=7,"Medium","Low"))</f>
        <v>Low</v>
      </c>
      <c r="Q6763" s="5">
        <f>Table1[[#This Row],[gross]]-Table1[[#This Row],[budget]]</f>
        <v>-17275053</v>
      </c>
      <c r="R6763" s="5" t="str">
        <f>IF(Table1[[#This Row],[Profit]]&gt;0,"Profit","Loss")</f>
        <v>Loss</v>
      </c>
      <c r="S6763" s="6" t="str">
        <f>FLOOR(Table1[[#This Row],[year]]-1900,10)+1900 &amp; "-" &amp; FLOOR(Table1[[#This Row],[year]]-1890,10)+1900</f>
        <v>2010-2020</v>
      </c>
      <c r="T6763" s="14" t="s">
        <v>21870</v>
      </c>
      <c r="AB6763" s="14"/>
    </row>
    <row r="6764" spans="1:28" hidden="1" x14ac:dyDescent="0.3">
      <c r="A6764" t="s">
        <v>19488</v>
      </c>
      <c r="B6764" t="s">
        <v>16</v>
      </c>
      <c r="C6764" t="s">
        <v>17</v>
      </c>
      <c r="D6764">
        <v>2015</v>
      </c>
      <c r="E6764" t="s">
        <v>19489</v>
      </c>
      <c r="F6764">
        <v>7.8</v>
      </c>
      <c r="G6764">
        <v>38000</v>
      </c>
      <c r="H6764" t="s">
        <v>19490</v>
      </c>
      <c r="I6764" t="s">
        <v>19490</v>
      </c>
      <c r="J6764" t="s">
        <v>19491</v>
      </c>
      <c r="K6764" t="s">
        <v>3770</v>
      </c>
      <c r="L6764">
        <f>20500000</f>
        <v>20500000</v>
      </c>
      <c r="M6764">
        <v>3169553</v>
      </c>
      <c r="N6764" t="s">
        <v>19492</v>
      </c>
      <c r="O6764">
        <v>100</v>
      </c>
      <c r="P6764" t="str">
        <f>IF(Table1[[#This Row],[score]]&gt;=8.5,"High",IF(Table1[[#This Row],[score]]&gt;=7,"Medium","Low"))</f>
        <v>Medium</v>
      </c>
      <c r="Q6764" s="5">
        <f>Table1[[#This Row],[gross]]-Table1[[#This Row],[budget]]</f>
        <v>-17330447</v>
      </c>
      <c r="R6764" s="5" t="str">
        <f>IF(Table1[[#This Row],[Profit]]&gt;0,"Profit","Loss")</f>
        <v>Loss</v>
      </c>
      <c r="S6764" s="6" t="str">
        <f>FLOOR(Table1[[#This Row],[year]]-1900,10)+1900 &amp; "-" &amp; FLOOR(Table1[[#This Row],[year]]-1890,10)+1900</f>
        <v>2010-2020</v>
      </c>
      <c r="T6764" s="14" t="s">
        <v>21849</v>
      </c>
      <c r="AB6764" s="14"/>
    </row>
    <row r="6765" spans="1:28" hidden="1" x14ac:dyDescent="0.3">
      <c r="A6765" t="s">
        <v>19570</v>
      </c>
      <c r="B6765" t="s">
        <v>16</v>
      </c>
      <c r="C6765" t="s">
        <v>63</v>
      </c>
      <c r="D6765">
        <v>2015</v>
      </c>
      <c r="E6765" t="s">
        <v>19571</v>
      </c>
      <c r="F6765">
        <v>7.3</v>
      </c>
      <c r="G6765">
        <v>29000</v>
      </c>
      <c r="H6765" t="s">
        <v>18297</v>
      </c>
      <c r="I6765" t="s">
        <v>19572</v>
      </c>
      <c r="J6765" t="s">
        <v>15427</v>
      </c>
      <c r="K6765" t="s">
        <v>30</v>
      </c>
      <c r="L6765">
        <f>20500000</f>
        <v>20500000</v>
      </c>
      <c r="M6765">
        <v>3072991</v>
      </c>
      <c r="N6765" t="s">
        <v>19573</v>
      </c>
      <c r="O6765">
        <v>106</v>
      </c>
      <c r="P6765" t="str">
        <f>IF(Table1[[#This Row],[score]]&gt;=8.5,"High",IF(Table1[[#This Row],[score]]&gt;=7,"Medium","Low"))</f>
        <v>Medium</v>
      </c>
      <c r="Q6765" s="5">
        <f>Table1[[#This Row],[gross]]-Table1[[#This Row],[budget]]</f>
        <v>-17427009</v>
      </c>
      <c r="R6765" s="5" t="str">
        <f>IF(Table1[[#This Row],[Profit]]&gt;0,"Profit","Loss")</f>
        <v>Loss</v>
      </c>
      <c r="S6765" s="6" t="str">
        <f>FLOOR(Table1[[#This Row],[year]]-1900,10)+1900 &amp; "-" &amp; FLOOR(Table1[[#This Row],[year]]-1890,10)+1900</f>
        <v>2010-2020</v>
      </c>
      <c r="T6765" s="14" t="s">
        <v>21847</v>
      </c>
      <c r="AB6765" s="14"/>
    </row>
    <row r="6766" spans="1:28" hidden="1" x14ac:dyDescent="0.3">
      <c r="A6766" t="s">
        <v>19584</v>
      </c>
      <c r="B6766" t="s">
        <v>1974</v>
      </c>
      <c r="C6766" t="s">
        <v>34</v>
      </c>
      <c r="D6766">
        <v>2015</v>
      </c>
      <c r="E6766" t="s">
        <v>18787</v>
      </c>
      <c r="F6766">
        <v>5.4</v>
      </c>
      <c r="G6766">
        <v>6500</v>
      </c>
      <c r="H6766" t="s">
        <v>173</v>
      </c>
      <c r="I6766" t="s">
        <v>19585</v>
      </c>
      <c r="J6766" t="s">
        <v>19586</v>
      </c>
      <c r="K6766" t="s">
        <v>30</v>
      </c>
      <c r="L6766">
        <v>2000000</v>
      </c>
      <c r="M6766">
        <v>2801508</v>
      </c>
      <c r="N6766" t="s">
        <v>19587</v>
      </c>
      <c r="O6766">
        <v>97</v>
      </c>
      <c r="P6766" t="str">
        <f>IF(Table1[[#This Row],[score]]&gt;=8.5,"High",IF(Table1[[#This Row],[score]]&gt;=7,"Medium","Low"))</f>
        <v>Low</v>
      </c>
      <c r="Q6766" s="5">
        <f>Table1[[#This Row],[gross]]-Table1[[#This Row],[budget]]</f>
        <v>801508</v>
      </c>
      <c r="R6766" s="5" t="str">
        <f>IF(Table1[[#This Row],[Profit]]&gt;0,"Profit","Loss")</f>
        <v>Profit</v>
      </c>
      <c r="S6766" s="6" t="str">
        <f>FLOOR(Table1[[#This Row],[year]]-1900,10)+1900 &amp; "-" &amp; FLOOR(Table1[[#This Row],[year]]-1890,10)+1900</f>
        <v>2010-2020</v>
      </c>
      <c r="T6766" s="14" t="s">
        <v>21835</v>
      </c>
      <c r="AB6766" s="14"/>
    </row>
    <row r="6767" spans="1:28" hidden="1" x14ac:dyDescent="0.3">
      <c r="A6767" t="s">
        <v>19577</v>
      </c>
      <c r="B6767" t="s">
        <v>33</v>
      </c>
      <c r="C6767" t="s">
        <v>25</v>
      </c>
      <c r="D6767">
        <v>2015</v>
      </c>
      <c r="E6767" t="s">
        <v>19256</v>
      </c>
      <c r="F6767">
        <v>4.2</v>
      </c>
      <c r="G6767">
        <v>7500</v>
      </c>
      <c r="H6767" t="s">
        <v>15603</v>
      </c>
      <c r="I6767" t="s">
        <v>19578</v>
      </c>
      <c r="J6767" t="s">
        <v>19579</v>
      </c>
      <c r="K6767" t="s">
        <v>30</v>
      </c>
      <c r="L6767">
        <v>5000000</v>
      </c>
      <c r="M6767">
        <v>2333684</v>
      </c>
      <c r="N6767" t="s">
        <v>19580</v>
      </c>
      <c r="O6767">
        <v>118</v>
      </c>
      <c r="P6767" t="str">
        <f>IF(Table1[[#This Row],[score]]&gt;=8.5,"High",IF(Table1[[#This Row],[score]]&gt;=7,"Medium","Low"))</f>
        <v>Low</v>
      </c>
      <c r="Q6767" s="5">
        <f>Table1[[#This Row],[gross]]-Table1[[#This Row],[budget]]</f>
        <v>-2666316</v>
      </c>
      <c r="R6767" s="5" t="str">
        <f>IF(Table1[[#This Row],[Profit]]&gt;0,"Profit","Loss")</f>
        <v>Loss</v>
      </c>
      <c r="S6767" s="6" t="str">
        <f>FLOOR(Table1[[#This Row],[year]]-1900,10)+1900 &amp; "-" &amp; FLOOR(Table1[[#This Row],[year]]-1890,10)+1900</f>
        <v>2010-2020</v>
      </c>
      <c r="T6767" s="14" t="s">
        <v>21835</v>
      </c>
      <c r="AB6767" s="14"/>
    </row>
    <row r="6768" spans="1:28" hidden="1" x14ac:dyDescent="0.3">
      <c r="A6768" t="s">
        <v>19481</v>
      </c>
      <c r="B6768" t="s">
        <v>1974</v>
      </c>
      <c r="C6768" t="s">
        <v>17</v>
      </c>
      <c r="D6768">
        <v>2015</v>
      </c>
      <c r="E6768" t="s">
        <v>19482</v>
      </c>
      <c r="F6768">
        <v>6.1</v>
      </c>
      <c r="G6768">
        <v>29000</v>
      </c>
      <c r="H6768" t="s">
        <v>17283</v>
      </c>
      <c r="I6768" t="s">
        <v>19483</v>
      </c>
      <c r="J6768" t="s">
        <v>18208</v>
      </c>
      <c r="K6768" t="s">
        <v>30</v>
      </c>
      <c r="L6768">
        <v>16000000</v>
      </c>
      <c r="M6768">
        <v>2084628</v>
      </c>
      <c r="N6768" t="s">
        <v>19484</v>
      </c>
      <c r="O6768">
        <v>101</v>
      </c>
      <c r="P6768" t="str">
        <f>IF(Table1[[#This Row],[score]]&gt;=8.5,"High",IF(Table1[[#This Row],[score]]&gt;=7,"Medium","Low"))</f>
        <v>Low</v>
      </c>
      <c r="Q6768" s="5">
        <f>Table1[[#This Row],[gross]]-Table1[[#This Row],[budget]]</f>
        <v>-13915372</v>
      </c>
      <c r="R6768" s="5" t="str">
        <f>IF(Table1[[#This Row],[Profit]]&gt;0,"Profit","Loss")</f>
        <v>Loss</v>
      </c>
      <c r="S6768" s="6" t="str">
        <f>FLOOR(Table1[[#This Row],[year]]-1900,10)+1900 &amp; "-" &amp; FLOOR(Table1[[#This Row],[year]]-1890,10)+1900</f>
        <v>2010-2020</v>
      </c>
      <c r="T6768" s="14" t="s">
        <v>21835</v>
      </c>
      <c r="AB6768" s="14"/>
    </row>
    <row r="6769" spans="1:28" hidden="1" x14ac:dyDescent="0.3">
      <c r="A6769" t="s">
        <v>19381</v>
      </c>
      <c r="B6769" t="s">
        <v>16</v>
      </c>
      <c r="C6769" t="s">
        <v>41</v>
      </c>
      <c r="D6769">
        <v>2015</v>
      </c>
      <c r="E6769" t="s">
        <v>19382</v>
      </c>
      <c r="F6769">
        <v>6.9</v>
      </c>
      <c r="G6769">
        <v>30000</v>
      </c>
      <c r="H6769" t="s">
        <v>19383</v>
      </c>
      <c r="I6769" t="s">
        <v>19384</v>
      </c>
      <c r="J6769" t="s">
        <v>19385</v>
      </c>
      <c r="K6769" t="s">
        <v>30</v>
      </c>
      <c r="L6769">
        <v>2000000</v>
      </c>
      <c r="M6769">
        <v>1775133</v>
      </c>
      <c r="N6769" t="s">
        <v>19386</v>
      </c>
      <c r="O6769">
        <v>102</v>
      </c>
      <c r="P6769" t="str">
        <f>IF(Table1[[#This Row],[score]]&gt;=8.5,"High",IF(Table1[[#This Row],[score]]&gt;=7,"Medium","Low"))</f>
        <v>Low</v>
      </c>
      <c r="Q6769" s="5">
        <f>Table1[[#This Row],[gross]]-Table1[[#This Row],[budget]]</f>
        <v>-224867</v>
      </c>
      <c r="R6769" s="5" t="str">
        <f>IF(Table1[[#This Row],[Profit]]&gt;0,"Profit","Loss")</f>
        <v>Loss</v>
      </c>
      <c r="S6769" s="6" t="str">
        <f>FLOOR(Table1[[#This Row],[year]]-1900,10)+1900 &amp; "-" &amp; FLOOR(Table1[[#This Row],[year]]-1890,10)+1900</f>
        <v>2010-2020</v>
      </c>
      <c r="T6769" s="14" t="s">
        <v>21835</v>
      </c>
      <c r="AB6769" s="14"/>
    </row>
    <row r="6770" spans="1:28" hidden="1" x14ac:dyDescent="0.3">
      <c r="A6770" t="s">
        <v>19214</v>
      </c>
      <c r="B6770" t="s">
        <v>16</v>
      </c>
      <c r="C6770" t="s">
        <v>63</v>
      </c>
      <c r="D6770">
        <v>2015</v>
      </c>
      <c r="E6770" t="s">
        <v>19215</v>
      </c>
      <c r="F6770">
        <v>5.8</v>
      </c>
      <c r="G6770">
        <v>6700</v>
      </c>
      <c r="H6770" t="s">
        <v>19216</v>
      </c>
      <c r="I6770" t="s">
        <v>19216</v>
      </c>
      <c r="J6770" t="s">
        <v>19172</v>
      </c>
      <c r="K6770" t="s">
        <v>30</v>
      </c>
      <c r="L6770">
        <v>13000000</v>
      </c>
      <c r="M6770">
        <v>1767963</v>
      </c>
      <c r="N6770" t="s">
        <v>19217</v>
      </c>
      <c r="O6770">
        <v>123</v>
      </c>
      <c r="P6770" t="str">
        <f>IF(Table1[[#This Row],[score]]&gt;=8.5,"High",IF(Table1[[#This Row],[score]]&gt;=7,"Medium","Low"))</f>
        <v>Low</v>
      </c>
      <c r="Q6770" s="5">
        <f>Table1[[#This Row],[gross]]-Table1[[#This Row],[budget]]</f>
        <v>-11232037</v>
      </c>
      <c r="R6770" s="5" t="str">
        <f>IF(Table1[[#This Row],[Profit]]&gt;0,"Profit","Loss")</f>
        <v>Loss</v>
      </c>
      <c r="S6770" s="6" t="str">
        <f>FLOOR(Table1[[#This Row],[year]]-1900,10)+1900 &amp; "-" &amp; FLOOR(Table1[[#This Row],[year]]-1890,10)+1900</f>
        <v>2010-2020</v>
      </c>
      <c r="T6770" s="14" t="s">
        <v>21835</v>
      </c>
      <c r="AB6770" s="14"/>
    </row>
    <row r="6771" spans="1:28" hidden="1" x14ac:dyDescent="0.3">
      <c r="A6771" t="s">
        <v>19458</v>
      </c>
      <c r="B6771" t="s">
        <v>1974</v>
      </c>
      <c r="C6771" t="s">
        <v>17</v>
      </c>
      <c r="D6771">
        <v>2015</v>
      </c>
      <c r="E6771" t="s">
        <v>19459</v>
      </c>
      <c r="F6771">
        <v>5.6</v>
      </c>
      <c r="G6771">
        <v>43000</v>
      </c>
      <c r="H6771" t="s">
        <v>19460</v>
      </c>
      <c r="I6771" t="s">
        <v>19461</v>
      </c>
      <c r="J6771" t="s">
        <v>986</v>
      </c>
      <c r="K6771" t="s">
        <v>30</v>
      </c>
      <c r="L6771">
        <f>20500000</f>
        <v>20500000</v>
      </c>
      <c r="M6771">
        <v>1663165</v>
      </c>
      <c r="N6771" t="s">
        <v>14559</v>
      </c>
      <c r="O6771">
        <v>95</v>
      </c>
      <c r="P6771" t="str">
        <f>IF(Table1[[#This Row],[score]]&gt;=8.5,"High",IF(Table1[[#This Row],[score]]&gt;=7,"Medium","Low"))</f>
        <v>Low</v>
      </c>
      <c r="Q6771" s="5">
        <f>Table1[[#This Row],[gross]]-Table1[[#This Row],[budget]]</f>
        <v>-18836835</v>
      </c>
      <c r="R6771" s="5" t="str">
        <f>IF(Table1[[#This Row],[Profit]]&gt;0,"Profit","Loss")</f>
        <v>Loss</v>
      </c>
      <c r="S6771" s="6" t="str">
        <f>FLOOR(Table1[[#This Row],[year]]-1900,10)+1900 &amp; "-" &amp; FLOOR(Table1[[#This Row],[year]]-1890,10)+1900</f>
        <v>2010-2020</v>
      </c>
      <c r="T6771" s="14" t="s">
        <v>21835</v>
      </c>
      <c r="AB6771" s="14"/>
    </row>
    <row r="6772" spans="1:28" hidden="1" x14ac:dyDescent="0.3">
      <c r="A6772" t="s">
        <v>19567</v>
      </c>
      <c r="B6772" t="s">
        <v>16</v>
      </c>
      <c r="C6772" t="s">
        <v>34</v>
      </c>
      <c r="D6772">
        <v>2015</v>
      </c>
      <c r="E6772" t="s">
        <v>19568</v>
      </c>
      <c r="F6772">
        <v>6.9</v>
      </c>
      <c r="G6772">
        <v>44000</v>
      </c>
      <c r="H6772" t="s">
        <v>19569</v>
      </c>
      <c r="I6772" t="s">
        <v>19569</v>
      </c>
      <c r="J6772" t="s">
        <v>16651</v>
      </c>
      <c r="K6772" t="s">
        <v>22</v>
      </c>
      <c r="L6772">
        <v>2000000</v>
      </c>
      <c r="M6772">
        <v>1295574</v>
      </c>
      <c r="N6772" t="s">
        <v>15628</v>
      </c>
      <c r="O6772">
        <v>84</v>
      </c>
      <c r="P6772" t="str">
        <f>IF(Table1[[#This Row],[score]]&gt;=8.5,"High",IF(Table1[[#This Row],[score]]&gt;=7,"Medium","Low"))</f>
        <v>Low</v>
      </c>
      <c r="Q6772" s="5">
        <f>Table1[[#This Row],[gross]]-Table1[[#This Row],[budget]]</f>
        <v>-704426</v>
      </c>
      <c r="R6772" s="5" t="str">
        <f>IF(Table1[[#This Row],[Profit]]&gt;0,"Profit","Loss")</f>
        <v>Loss</v>
      </c>
      <c r="S6772" s="6" t="str">
        <f>FLOOR(Table1[[#This Row],[year]]-1900,10)+1900 &amp; "-" &amp; FLOOR(Table1[[#This Row],[year]]-1890,10)+1900</f>
        <v>2010-2020</v>
      </c>
      <c r="T6772" s="14" t="s">
        <v>21835</v>
      </c>
      <c r="AB6772" s="14"/>
    </row>
    <row r="6773" spans="1:28" hidden="1" x14ac:dyDescent="0.3">
      <c r="A6773" t="s">
        <v>19545</v>
      </c>
      <c r="B6773" t="s">
        <v>16</v>
      </c>
      <c r="C6773" t="s">
        <v>17</v>
      </c>
      <c r="D6773">
        <v>2015</v>
      </c>
      <c r="E6773" t="s">
        <v>19546</v>
      </c>
      <c r="F6773">
        <v>6.6</v>
      </c>
      <c r="G6773">
        <v>12000</v>
      </c>
      <c r="H6773" t="s">
        <v>14709</v>
      </c>
      <c r="I6773" t="s">
        <v>14709</v>
      </c>
      <c r="J6773" t="s">
        <v>15943</v>
      </c>
      <c r="K6773" t="s">
        <v>9786</v>
      </c>
      <c r="L6773">
        <v>11000000</v>
      </c>
      <c r="M6773">
        <v>1160724</v>
      </c>
      <c r="N6773" t="s">
        <v>17227</v>
      </c>
      <c r="O6773">
        <v>109</v>
      </c>
      <c r="P6773" t="str">
        <f>IF(Table1[[#This Row],[score]]&gt;=8.5,"High",IF(Table1[[#This Row],[score]]&gt;=7,"Medium","Low"))</f>
        <v>Low</v>
      </c>
      <c r="Q6773" s="5">
        <f>Table1[[#This Row],[gross]]-Table1[[#This Row],[budget]]</f>
        <v>-9839276</v>
      </c>
      <c r="R6773" s="5" t="str">
        <f>IF(Table1[[#This Row],[Profit]]&gt;0,"Profit","Loss")</f>
        <v>Loss</v>
      </c>
      <c r="S6773" s="6" t="str">
        <f>FLOOR(Table1[[#This Row],[year]]-1900,10)+1900 &amp; "-" &amp; FLOOR(Table1[[#This Row],[year]]-1890,10)+1900</f>
        <v>2010-2020</v>
      </c>
      <c r="T6773" s="14" t="s">
        <v>21875</v>
      </c>
      <c r="AB6773" s="14"/>
    </row>
    <row r="6774" spans="1:28" hidden="1" x14ac:dyDescent="0.3">
      <c r="A6774" t="s">
        <v>19599</v>
      </c>
      <c r="B6774" t="s">
        <v>16</v>
      </c>
      <c r="C6774" t="s">
        <v>41</v>
      </c>
      <c r="D6774">
        <v>2015</v>
      </c>
      <c r="E6774" t="s">
        <v>18907</v>
      </c>
      <c r="F6774">
        <v>6.1</v>
      </c>
      <c r="G6774">
        <v>16000</v>
      </c>
      <c r="H6774" t="s">
        <v>19600</v>
      </c>
      <c r="I6774" t="s">
        <v>19600</v>
      </c>
      <c r="J6774" t="s">
        <v>19496</v>
      </c>
      <c r="K6774" t="s">
        <v>30</v>
      </c>
      <c r="L6774">
        <f>20500000</f>
        <v>20500000</v>
      </c>
      <c r="M6774">
        <v>1110522</v>
      </c>
      <c r="N6774" t="s">
        <v>19182</v>
      </c>
      <c r="O6774">
        <v>79</v>
      </c>
      <c r="P6774" t="str">
        <f>IF(Table1[[#This Row],[score]]&gt;=8.5,"High",IF(Table1[[#This Row],[score]]&gt;=7,"Medium","Low"))</f>
        <v>Low</v>
      </c>
      <c r="Q6774" s="5">
        <f>Table1[[#This Row],[gross]]-Table1[[#This Row],[budget]]</f>
        <v>-19389478</v>
      </c>
      <c r="R6774" s="5" t="str">
        <f>IF(Table1[[#This Row],[Profit]]&gt;0,"Profit","Loss")</f>
        <v>Loss</v>
      </c>
      <c r="S6774" s="6" t="str">
        <f>FLOOR(Table1[[#This Row],[year]]-1900,10)+1900 &amp; "-" &amp; FLOOR(Table1[[#This Row],[year]]-1890,10)+1900</f>
        <v>2010-2020</v>
      </c>
      <c r="T6774" s="14" t="s">
        <v>21835</v>
      </c>
      <c r="AB6774" s="14"/>
    </row>
    <row r="6775" spans="1:28" hidden="1" x14ac:dyDescent="0.3">
      <c r="A6775" t="s">
        <v>19324</v>
      </c>
      <c r="B6775" t="s">
        <v>16</v>
      </c>
      <c r="C6775" t="s">
        <v>17</v>
      </c>
      <c r="D6775">
        <v>2015</v>
      </c>
      <c r="E6775" t="s">
        <v>19325</v>
      </c>
      <c r="F6775">
        <v>5.7</v>
      </c>
      <c r="G6775">
        <v>26000</v>
      </c>
      <c r="H6775" t="s">
        <v>10034</v>
      </c>
      <c r="I6775" t="s">
        <v>10034</v>
      </c>
      <c r="J6775" t="s">
        <v>3866</v>
      </c>
      <c r="K6775" t="s">
        <v>30</v>
      </c>
      <c r="L6775">
        <f>20500000</f>
        <v>20500000</v>
      </c>
      <c r="M6775">
        <v>1026288</v>
      </c>
      <c r="N6775" t="s">
        <v>19326</v>
      </c>
      <c r="O6775">
        <v>118</v>
      </c>
      <c r="P6775" t="str">
        <f>IF(Table1[[#This Row],[score]]&gt;=8.5,"High",IF(Table1[[#This Row],[score]]&gt;=7,"Medium","Low"))</f>
        <v>Low</v>
      </c>
      <c r="Q6775" s="5">
        <f>Table1[[#This Row],[gross]]-Table1[[#This Row],[budget]]</f>
        <v>-19473712</v>
      </c>
      <c r="R6775" s="5" t="str">
        <f>IF(Table1[[#This Row],[Profit]]&gt;0,"Profit","Loss")</f>
        <v>Loss</v>
      </c>
      <c r="S6775" s="6" t="str">
        <f>FLOOR(Table1[[#This Row],[year]]-1900,10)+1900 &amp; "-" &amp; FLOOR(Table1[[#This Row],[year]]-1890,10)+1900</f>
        <v>2010-2020</v>
      </c>
      <c r="T6775" s="14" t="s">
        <v>21835</v>
      </c>
      <c r="AB6775" s="14"/>
    </row>
    <row r="6776" spans="1:28" hidden="1" x14ac:dyDescent="0.3">
      <c r="A6776" t="s">
        <v>19527</v>
      </c>
      <c r="B6776" t="s">
        <v>1974</v>
      </c>
      <c r="C6776" t="s">
        <v>17</v>
      </c>
      <c r="D6776">
        <v>2015</v>
      </c>
      <c r="E6776" t="s">
        <v>19528</v>
      </c>
      <c r="F6776">
        <v>6.1</v>
      </c>
      <c r="G6776">
        <v>15000</v>
      </c>
      <c r="H6776" t="s">
        <v>5175</v>
      </c>
      <c r="I6776" t="s">
        <v>16593</v>
      </c>
      <c r="J6776" t="s">
        <v>8938</v>
      </c>
      <c r="K6776" t="s">
        <v>30</v>
      </c>
      <c r="L6776">
        <v>25000000</v>
      </c>
      <c r="M6776">
        <v>906995</v>
      </c>
      <c r="N6776" t="s">
        <v>19529</v>
      </c>
      <c r="O6776">
        <v>110</v>
      </c>
      <c r="P6776" t="str">
        <f>IF(Table1[[#This Row],[score]]&gt;=8.5,"High",IF(Table1[[#This Row],[score]]&gt;=7,"Medium","Low"))</f>
        <v>Low</v>
      </c>
      <c r="Q6776" s="5">
        <f>Table1[[#This Row],[gross]]-Table1[[#This Row],[budget]]</f>
        <v>-24093005</v>
      </c>
      <c r="R6776" s="5" t="str">
        <f>IF(Table1[[#This Row],[Profit]]&gt;0,"Profit","Loss")</f>
        <v>Loss</v>
      </c>
      <c r="S6776" s="6" t="str">
        <f>FLOOR(Table1[[#This Row],[year]]-1900,10)+1900 &amp; "-" &amp; FLOOR(Table1[[#This Row],[year]]-1890,10)+1900</f>
        <v>2010-2020</v>
      </c>
      <c r="T6776" s="14" t="s">
        <v>21835</v>
      </c>
      <c r="AB6776" s="14"/>
    </row>
    <row r="6777" spans="1:28" hidden="1" x14ac:dyDescent="0.3">
      <c r="A6777" t="s">
        <v>19393</v>
      </c>
      <c r="B6777" t="s">
        <v>16</v>
      </c>
      <c r="C6777" t="s">
        <v>41</v>
      </c>
      <c r="D6777">
        <v>2015</v>
      </c>
      <c r="E6777" t="s">
        <v>19219</v>
      </c>
      <c r="F6777">
        <v>7.1</v>
      </c>
      <c r="G6777">
        <v>28000</v>
      </c>
      <c r="H6777" t="s">
        <v>17851</v>
      </c>
      <c r="I6777" t="s">
        <v>17851</v>
      </c>
      <c r="J6777" t="s">
        <v>19394</v>
      </c>
      <c r="K6777" t="s">
        <v>30</v>
      </c>
      <c r="L6777">
        <v>100000</v>
      </c>
      <c r="M6777">
        <v>828874</v>
      </c>
      <c r="N6777" t="s">
        <v>19182</v>
      </c>
      <c r="O6777">
        <v>88</v>
      </c>
      <c r="P6777" t="str">
        <f>IF(Table1[[#This Row],[score]]&gt;=8.5,"High",IF(Table1[[#This Row],[score]]&gt;=7,"Medium","Low"))</f>
        <v>Medium</v>
      </c>
      <c r="Q6777" s="5">
        <f>Table1[[#This Row],[gross]]-Table1[[#This Row],[budget]]</f>
        <v>728874</v>
      </c>
      <c r="R6777" s="5" t="str">
        <f>IF(Table1[[#This Row],[Profit]]&gt;0,"Profit","Loss")</f>
        <v>Profit</v>
      </c>
      <c r="S6777" s="6" t="str">
        <f>FLOOR(Table1[[#This Row],[year]]-1900,10)+1900 &amp; "-" &amp; FLOOR(Table1[[#This Row],[year]]-1890,10)+1900</f>
        <v>2010-2020</v>
      </c>
      <c r="T6777" s="14" t="s">
        <v>21835</v>
      </c>
      <c r="AB6777" s="14"/>
    </row>
    <row r="6778" spans="1:28" hidden="1" x14ac:dyDescent="0.3">
      <c r="A6778" t="s">
        <v>19327</v>
      </c>
      <c r="B6778" t="s">
        <v>16</v>
      </c>
      <c r="C6778" t="s">
        <v>63</v>
      </c>
      <c r="D6778">
        <v>2015</v>
      </c>
      <c r="E6778" t="s">
        <v>19128</v>
      </c>
      <c r="F6778">
        <v>6.9</v>
      </c>
      <c r="G6778">
        <v>40000</v>
      </c>
      <c r="H6778" t="s">
        <v>19328</v>
      </c>
      <c r="I6778" t="s">
        <v>19329</v>
      </c>
      <c r="J6778" t="s">
        <v>19330</v>
      </c>
      <c r="K6778" t="s">
        <v>30</v>
      </c>
      <c r="L6778">
        <f>20500000</f>
        <v>20500000</v>
      </c>
      <c r="M6778">
        <v>663114</v>
      </c>
      <c r="N6778" t="s">
        <v>19331</v>
      </c>
      <c r="O6778">
        <v>122</v>
      </c>
      <c r="P6778" t="str">
        <f>IF(Table1[[#This Row],[score]]&gt;=8.5,"High",IF(Table1[[#This Row],[score]]&gt;=7,"Medium","Low"))</f>
        <v>Low</v>
      </c>
      <c r="Q6778" s="5">
        <f>Table1[[#This Row],[gross]]-Table1[[#This Row],[budget]]</f>
        <v>-19836886</v>
      </c>
      <c r="R6778" s="5" t="str">
        <f>IF(Table1[[#This Row],[Profit]]&gt;0,"Profit","Loss")</f>
        <v>Loss</v>
      </c>
      <c r="S6778" s="6" t="str">
        <f>FLOOR(Table1[[#This Row],[year]]-1900,10)+1900 &amp; "-" &amp; FLOOR(Table1[[#This Row],[year]]-1890,10)+1900</f>
        <v>2010-2020</v>
      </c>
      <c r="T6778" s="14" t="s">
        <v>21835</v>
      </c>
      <c r="AB6778" s="14"/>
    </row>
    <row r="6779" spans="1:28" hidden="1" x14ac:dyDescent="0.3">
      <c r="A6779" t="s">
        <v>19178</v>
      </c>
      <c r="B6779" t="s">
        <v>16</v>
      </c>
      <c r="C6779" t="s">
        <v>41</v>
      </c>
      <c r="D6779">
        <v>2015</v>
      </c>
      <c r="E6779" t="s">
        <v>19179</v>
      </c>
      <c r="F6779">
        <v>6.1</v>
      </c>
      <c r="G6779">
        <v>11000</v>
      </c>
      <c r="H6779" t="s">
        <v>19180</v>
      </c>
      <c r="I6779" t="s">
        <v>19181</v>
      </c>
      <c r="J6779" t="s">
        <v>19181</v>
      </c>
      <c r="K6779" t="s">
        <v>30</v>
      </c>
      <c r="L6779">
        <v>3500000</v>
      </c>
      <c r="M6779">
        <v>615816</v>
      </c>
      <c r="N6779" t="s">
        <v>19182</v>
      </c>
      <c r="O6779">
        <v>100</v>
      </c>
      <c r="P6779" t="str">
        <f>IF(Table1[[#This Row],[score]]&gt;=8.5,"High",IF(Table1[[#This Row],[score]]&gt;=7,"Medium","Low"))</f>
        <v>Low</v>
      </c>
      <c r="Q6779" s="5">
        <f>Table1[[#This Row],[gross]]-Table1[[#This Row],[budget]]</f>
        <v>-2884184</v>
      </c>
      <c r="R6779" s="5" t="str">
        <f>IF(Table1[[#This Row],[Profit]]&gt;0,"Profit","Loss")</f>
        <v>Loss</v>
      </c>
      <c r="S6779" s="6" t="str">
        <f>FLOOR(Table1[[#This Row],[year]]-1900,10)+1900 &amp; "-" &amp; FLOOR(Table1[[#This Row],[year]]-1890,10)+1900</f>
        <v>2010-2020</v>
      </c>
      <c r="T6779" s="14" t="s">
        <v>21835</v>
      </c>
      <c r="AB6779" s="14"/>
    </row>
    <row r="6780" spans="1:28" hidden="1" x14ac:dyDescent="0.3">
      <c r="A6780" t="s">
        <v>19308</v>
      </c>
      <c r="B6780" t="s">
        <v>16</v>
      </c>
      <c r="C6780" t="s">
        <v>34</v>
      </c>
      <c r="D6780">
        <v>2015</v>
      </c>
      <c r="E6780" t="s">
        <v>19267</v>
      </c>
      <c r="F6780">
        <v>6.4</v>
      </c>
      <c r="G6780">
        <v>52000</v>
      </c>
      <c r="H6780" t="s">
        <v>19309</v>
      </c>
      <c r="I6780" t="s">
        <v>17646</v>
      </c>
      <c r="J6780" t="s">
        <v>17495</v>
      </c>
      <c r="K6780" t="s">
        <v>30</v>
      </c>
      <c r="L6780">
        <v>8000000</v>
      </c>
      <c r="M6780">
        <v>607595</v>
      </c>
      <c r="N6780" t="s">
        <v>19310</v>
      </c>
      <c r="O6780">
        <v>95</v>
      </c>
      <c r="P6780" t="str">
        <f>IF(Table1[[#This Row],[score]]&gt;=8.5,"High",IF(Table1[[#This Row],[score]]&gt;=7,"Medium","Low"))</f>
        <v>Low</v>
      </c>
      <c r="Q6780" s="5">
        <f>Table1[[#This Row],[gross]]-Table1[[#This Row],[budget]]</f>
        <v>-7392405</v>
      </c>
      <c r="R6780" s="5" t="str">
        <f>IF(Table1[[#This Row],[Profit]]&gt;0,"Profit","Loss")</f>
        <v>Loss</v>
      </c>
      <c r="S6780" s="6" t="str">
        <f>FLOOR(Table1[[#This Row],[year]]-1900,10)+1900 &amp; "-" &amp; FLOOR(Table1[[#This Row],[year]]-1890,10)+1900</f>
        <v>2010-2020</v>
      </c>
      <c r="T6780" s="14" t="s">
        <v>21835</v>
      </c>
      <c r="AB6780" s="14"/>
    </row>
    <row r="6781" spans="1:28" hidden="1" x14ac:dyDescent="0.3">
      <c r="A6781" t="s">
        <v>19412</v>
      </c>
      <c r="B6781" t="s">
        <v>16</v>
      </c>
      <c r="C6781" t="s">
        <v>41</v>
      </c>
      <c r="D6781">
        <v>2015</v>
      </c>
      <c r="E6781" t="s">
        <v>19413</v>
      </c>
      <c r="F6781">
        <v>6.4</v>
      </c>
      <c r="G6781">
        <v>22000</v>
      </c>
      <c r="H6781" t="s">
        <v>16642</v>
      </c>
      <c r="I6781" t="s">
        <v>16642</v>
      </c>
      <c r="J6781" t="s">
        <v>19414</v>
      </c>
      <c r="K6781" t="s">
        <v>30</v>
      </c>
      <c r="L6781">
        <v>6000000</v>
      </c>
      <c r="M6781">
        <v>422746</v>
      </c>
      <c r="N6781" t="s">
        <v>18139</v>
      </c>
      <c r="O6781">
        <v>108</v>
      </c>
      <c r="P6781" t="str">
        <f>IF(Table1[[#This Row],[score]]&gt;=8.5,"High",IF(Table1[[#This Row],[score]]&gt;=7,"Medium","Low"))</f>
        <v>Low</v>
      </c>
      <c r="Q6781" s="5">
        <f>Table1[[#This Row],[gross]]-Table1[[#This Row],[budget]]</f>
        <v>-5577254</v>
      </c>
      <c r="R6781" s="5" t="str">
        <f>IF(Table1[[#This Row],[Profit]]&gt;0,"Profit","Loss")</f>
        <v>Loss</v>
      </c>
      <c r="S6781" s="6" t="str">
        <f>FLOOR(Table1[[#This Row],[year]]-1900,10)+1900 &amp; "-" &amp; FLOOR(Table1[[#This Row],[year]]-1890,10)+1900</f>
        <v>2010-2020</v>
      </c>
      <c r="T6781" s="14" t="s">
        <v>21835</v>
      </c>
      <c r="AB6781" s="14"/>
    </row>
    <row r="6782" spans="1:28" hidden="1" x14ac:dyDescent="0.3">
      <c r="A6782" t="s">
        <v>19476</v>
      </c>
      <c r="B6782" t="s">
        <v>1974</v>
      </c>
      <c r="C6782" t="s">
        <v>17</v>
      </c>
      <c r="D6782">
        <v>2015</v>
      </c>
      <c r="E6782" t="s">
        <v>19477</v>
      </c>
      <c r="F6782">
        <v>6</v>
      </c>
      <c r="G6782">
        <v>29000</v>
      </c>
      <c r="H6782" t="s">
        <v>17700</v>
      </c>
      <c r="I6782" t="s">
        <v>19478</v>
      </c>
      <c r="J6782" t="s">
        <v>12525</v>
      </c>
      <c r="K6782" t="s">
        <v>19479</v>
      </c>
      <c r="L6782">
        <v>7500000</v>
      </c>
      <c r="M6782">
        <v>381839</v>
      </c>
      <c r="N6782" t="s">
        <v>19480</v>
      </c>
      <c r="O6782">
        <v>98</v>
      </c>
      <c r="P6782" t="str">
        <f>IF(Table1[[#This Row],[score]]&gt;=8.5,"High",IF(Table1[[#This Row],[score]]&gt;=7,"Medium","Low"))</f>
        <v>Low</v>
      </c>
      <c r="Q6782" s="5">
        <f>Table1[[#This Row],[gross]]-Table1[[#This Row],[budget]]</f>
        <v>-7118161</v>
      </c>
      <c r="R6782" s="5" t="str">
        <f>IF(Table1[[#This Row],[Profit]]&gt;0,"Profit","Loss")</f>
        <v>Loss</v>
      </c>
      <c r="S6782" s="6" t="str">
        <f>FLOOR(Table1[[#This Row],[year]]-1900,10)+1900 &amp; "-" &amp; FLOOR(Table1[[#This Row],[year]]-1890,10)+1900</f>
        <v>2010-2020</v>
      </c>
      <c r="T6782" s="14" t="s">
        <v>21849</v>
      </c>
      <c r="AB6782" s="14"/>
    </row>
    <row r="6783" spans="1:28" hidden="1" x14ac:dyDescent="0.3">
      <c r="A6783" t="s">
        <v>19266</v>
      </c>
      <c r="B6783" t="s">
        <v>443</v>
      </c>
      <c r="C6783" t="s">
        <v>17</v>
      </c>
      <c r="D6783">
        <v>2015</v>
      </c>
      <c r="E6783" t="s">
        <v>19267</v>
      </c>
      <c r="F6783">
        <v>6.6</v>
      </c>
      <c r="G6783">
        <v>100000</v>
      </c>
      <c r="H6783" t="s">
        <v>11541</v>
      </c>
      <c r="I6783" t="s">
        <v>12077</v>
      </c>
      <c r="J6783" t="s">
        <v>19268</v>
      </c>
      <c r="K6783" t="s">
        <v>30</v>
      </c>
      <c r="L6783">
        <f>20500000</f>
        <v>20500000</v>
      </c>
      <c r="M6783">
        <v>354835</v>
      </c>
      <c r="N6783" t="s">
        <v>19269</v>
      </c>
      <c r="O6783">
        <v>100</v>
      </c>
      <c r="P6783" t="str">
        <f>IF(Table1[[#This Row],[score]]&gt;=8.5,"High",IF(Table1[[#This Row],[score]]&gt;=7,"Medium","Low"))</f>
        <v>Low</v>
      </c>
      <c r="Q6783" s="5">
        <f>Table1[[#This Row],[gross]]-Table1[[#This Row],[budget]]</f>
        <v>-20145165</v>
      </c>
      <c r="R6783" s="5" t="str">
        <f>IF(Table1[[#This Row],[Profit]]&gt;0,"Profit","Loss")</f>
        <v>Loss</v>
      </c>
      <c r="S6783" s="6" t="str">
        <f>FLOOR(Table1[[#This Row],[year]]-1900,10)+1900 &amp; "-" &amp; FLOOR(Table1[[#This Row],[year]]-1890,10)+1900</f>
        <v>2010-2020</v>
      </c>
      <c r="T6783" s="14" t="s">
        <v>21835</v>
      </c>
      <c r="AB6783" s="14"/>
    </row>
    <row r="6784" spans="1:28" hidden="1" x14ac:dyDescent="0.3">
      <c r="A6784" t="s">
        <v>19435</v>
      </c>
      <c r="B6784" t="s">
        <v>16</v>
      </c>
      <c r="C6784" t="s">
        <v>41</v>
      </c>
      <c r="D6784">
        <v>2015</v>
      </c>
      <c r="E6784" t="s">
        <v>19436</v>
      </c>
      <c r="F6784">
        <v>6.2</v>
      </c>
      <c r="G6784">
        <v>6800</v>
      </c>
      <c r="H6784" t="s">
        <v>19437</v>
      </c>
      <c r="I6784" t="s">
        <v>19437</v>
      </c>
      <c r="J6784" t="s">
        <v>15433</v>
      </c>
      <c r="K6784" t="s">
        <v>30</v>
      </c>
      <c r="L6784">
        <f>20500000</f>
        <v>20500000</v>
      </c>
      <c r="M6784">
        <v>282083</v>
      </c>
      <c r="N6784" t="s">
        <v>19217</v>
      </c>
      <c r="O6784">
        <v>105</v>
      </c>
      <c r="P6784" t="str">
        <f>IF(Table1[[#This Row],[score]]&gt;=8.5,"High",IF(Table1[[#This Row],[score]]&gt;=7,"Medium","Low"))</f>
        <v>Low</v>
      </c>
      <c r="Q6784" s="5">
        <f>Table1[[#This Row],[gross]]-Table1[[#This Row],[budget]]</f>
        <v>-20217917</v>
      </c>
      <c r="R6784" s="5" t="str">
        <f>IF(Table1[[#This Row],[Profit]]&gt;0,"Profit","Loss")</f>
        <v>Loss</v>
      </c>
      <c r="S6784" s="6" t="str">
        <f>FLOOR(Table1[[#This Row],[year]]-1900,10)+1900 &amp; "-" &amp; FLOOR(Table1[[#This Row],[year]]-1890,10)+1900</f>
        <v>2010-2020</v>
      </c>
      <c r="T6784" s="14" t="s">
        <v>21835</v>
      </c>
      <c r="AB6784" s="14"/>
    </row>
    <row r="6785" spans="1:28" hidden="1" x14ac:dyDescent="0.3">
      <c r="A6785" t="s">
        <v>19574</v>
      </c>
      <c r="B6785" t="s">
        <v>16</v>
      </c>
      <c r="C6785" t="s">
        <v>104</v>
      </c>
      <c r="D6785">
        <v>2015</v>
      </c>
      <c r="E6785" t="s">
        <v>18987</v>
      </c>
      <c r="F6785">
        <v>6.3</v>
      </c>
      <c r="G6785">
        <v>31000</v>
      </c>
      <c r="H6785" t="s">
        <v>18871</v>
      </c>
      <c r="I6785" t="s">
        <v>18871</v>
      </c>
      <c r="J6785" t="s">
        <v>2021</v>
      </c>
      <c r="K6785" t="s">
        <v>30</v>
      </c>
      <c r="L6785">
        <v>800000</v>
      </c>
      <c r="M6785">
        <v>143658</v>
      </c>
      <c r="N6785" t="s">
        <v>19575</v>
      </c>
      <c r="O6785">
        <v>88</v>
      </c>
      <c r="P6785" t="str">
        <f>IF(Table1[[#This Row],[score]]&gt;=8.5,"High",IF(Table1[[#This Row],[score]]&gt;=7,"Medium","Low"))</f>
        <v>Low</v>
      </c>
      <c r="Q6785" s="5">
        <f>Table1[[#This Row],[gross]]-Table1[[#This Row],[budget]]</f>
        <v>-656342</v>
      </c>
      <c r="R6785" s="5" t="str">
        <f>IF(Table1[[#This Row],[Profit]]&gt;0,"Profit","Loss")</f>
        <v>Loss</v>
      </c>
      <c r="S6785" s="6" t="str">
        <f>FLOOR(Table1[[#This Row],[year]]-1900,10)+1900 &amp; "-" &amp; FLOOR(Table1[[#This Row],[year]]-1890,10)+1900</f>
        <v>2010-2020</v>
      </c>
      <c r="T6785" s="14" t="s">
        <v>21835</v>
      </c>
      <c r="AB6785" s="14"/>
    </row>
    <row r="6786" spans="1:28" hidden="1" x14ac:dyDescent="0.3">
      <c r="A6786" t="s">
        <v>19551</v>
      </c>
      <c r="B6786" t="s">
        <v>16</v>
      </c>
      <c r="C6786" t="s">
        <v>17</v>
      </c>
      <c r="D6786">
        <v>2015</v>
      </c>
      <c r="E6786" t="s">
        <v>19552</v>
      </c>
      <c r="F6786">
        <v>6.1</v>
      </c>
      <c r="G6786">
        <v>9700</v>
      </c>
      <c r="H6786" t="s">
        <v>19553</v>
      </c>
      <c r="I6786" t="s">
        <v>19553</v>
      </c>
      <c r="J6786" t="s">
        <v>19554</v>
      </c>
      <c r="K6786" t="s">
        <v>22</v>
      </c>
      <c r="L6786">
        <f>20500000</f>
        <v>20500000</v>
      </c>
      <c r="M6786">
        <v>121827</v>
      </c>
      <c r="N6786" t="s">
        <v>19555</v>
      </c>
      <c r="O6786">
        <v>87</v>
      </c>
      <c r="P6786" t="str">
        <f>IF(Table1[[#This Row],[score]]&gt;=8.5,"High",IF(Table1[[#This Row],[score]]&gt;=7,"Medium","Low"))</f>
        <v>Low</v>
      </c>
      <c r="Q6786" s="5">
        <f>Table1[[#This Row],[gross]]-Table1[[#This Row],[budget]]</f>
        <v>-20378173</v>
      </c>
      <c r="R6786" s="5" t="str">
        <f>IF(Table1[[#This Row],[Profit]]&gt;0,"Profit","Loss")</f>
        <v>Loss</v>
      </c>
      <c r="S6786" s="6" t="str">
        <f>FLOOR(Table1[[#This Row],[year]]-1900,10)+1900 &amp; "-" &amp; FLOOR(Table1[[#This Row],[year]]-1890,10)+1900</f>
        <v>2010-2020</v>
      </c>
      <c r="T6786" s="14" t="s">
        <v>21835</v>
      </c>
      <c r="AB6786" s="14"/>
    </row>
    <row r="6787" spans="1:28" hidden="1" x14ac:dyDescent="0.3">
      <c r="A6787" t="s">
        <v>19500</v>
      </c>
      <c r="B6787" t="s">
        <v>443</v>
      </c>
      <c r="C6787" t="s">
        <v>17</v>
      </c>
      <c r="D6787">
        <v>2015</v>
      </c>
      <c r="E6787" t="s">
        <v>19501</v>
      </c>
      <c r="F6787">
        <v>6.3</v>
      </c>
      <c r="G6787">
        <v>7200</v>
      </c>
      <c r="H6787" t="s">
        <v>19502</v>
      </c>
      <c r="I6787" t="s">
        <v>19503</v>
      </c>
      <c r="J6787" t="s">
        <v>19504</v>
      </c>
      <c r="K6787" t="s">
        <v>18519</v>
      </c>
      <c r="L6787">
        <f>20500000</f>
        <v>20500000</v>
      </c>
      <c r="M6787">
        <v>108846</v>
      </c>
      <c r="N6787" t="s">
        <v>19505</v>
      </c>
      <c r="O6787">
        <v>92</v>
      </c>
      <c r="P6787" t="str">
        <f>IF(Table1[[#This Row],[score]]&gt;=8.5,"High",IF(Table1[[#This Row],[score]]&gt;=7,"Medium","Low"))</f>
        <v>Low</v>
      </c>
      <c r="Q6787" s="5">
        <f>Table1[[#This Row],[gross]]-Table1[[#This Row],[budget]]</f>
        <v>-20391154</v>
      </c>
      <c r="R6787" s="5" t="str">
        <f>IF(Table1[[#This Row],[Profit]]&gt;0,"Profit","Loss")</f>
        <v>Loss</v>
      </c>
      <c r="S6787" s="6" t="str">
        <f>FLOOR(Table1[[#This Row],[year]]-1900,10)+1900 &amp; "-" &amp; FLOOR(Table1[[#This Row],[year]]-1890,10)+1900</f>
        <v>2010-2020</v>
      </c>
      <c r="T6787" s="14" t="s">
        <v>21866</v>
      </c>
      <c r="AB6787" s="14"/>
    </row>
    <row r="6788" spans="1:28" hidden="1" x14ac:dyDescent="0.3">
      <c r="A6788" t="s">
        <v>19581</v>
      </c>
      <c r="B6788" t="s">
        <v>2676</v>
      </c>
      <c r="C6788" t="s">
        <v>17</v>
      </c>
      <c r="D6788">
        <v>2015</v>
      </c>
      <c r="E6788" t="s">
        <v>19582</v>
      </c>
      <c r="F6788">
        <v>6.8</v>
      </c>
      <c r="G6788">
        <v>4400</v>
      </c>
      <c r="H6788" t="s">
        <v>16685</v>
      </c>
      <c r="I6788" t="s">
        <v>16685</v>
      </c>
      <c r="J6788" t="s">
        <v>19583</v>
      </c>
      <c r="K6788" t="s">
        <v>13048</v>
      </c>
      <c r="L6788">
        <f>20500000</f>
        <v>20500000</v>
      </c>
      <c r="M6788">
        <v>98932</v>
      </c>
      <c r="N6788" t="s">
        <v>16688</v>
      </c>
      <c r="O6788">
        <v>122</v>
      </c>
      <c r="P6788" t="str">
        <f>IF(Table1[[#This Row],[score]]&gt;=8.5,"High",IF(Table1[[#This Row],[score]]&gt;=7,"Medium","Low"))</f>
        <v>Low</v>
      </c>
      <c r="Q6788" s="5">
        <f>Table1[[#This Row],[gross]]-Table1[[#This Row],[budget]]</f>
        <v>-20401068</v>
      </c>
      <c r="R6788" s="5" t="str">
        <f>IF(Table1[[#This Row],[Profit]]&gt;0,"Profit","Loss")</f>
        <v>Loss</v>
      </c>
      <c r="S6788" s="6" t="str">
        <f>FLOOR(Table1[[#This Row],[year]]-1900,10)+1900 &amp; "-" &amp; FLOOR(Table1[[#This Row],[year]]-1890,10)+1900</f>
        <v>2010-2020</v>
      </c>
      <c r="T6788" s="14" t="s">
        <v>21842</v>
      </c>
      <c r="AB6788" s="14"/>
    </row>
    <row r="6789" spans="1:28" hidden="1" x14ac:dyDescent="0.3">
      <c r="A6789" t="s">
        <v>19442</v>
      </c>
      <c r="B6789" t="s">
        <v>16</v>
      </c>
      <c r="C6789" t="s">
        <v>17</v>
      </c>
      <c r="D6789">
        <v>2015</v>
      </c>
      <c r="E6789" t="s">
        <v>19443</v>
      </c>
      <c r="F6789">
        <v>5.8</v>
      </c>
      <c r="G6789">
        <v>20000</v>
      </c>
      <c r="H6789" t="s">
        <v>8645</v>
      </c>
      <c r="I6789" t="s">
        <v>8645</v>
      </c>
      <c r="J6789" t="s">
        <v>14915</v>
      </c>
      <c r="K6789" t="s">
        <v>195</v>
      </c>
      <c r="L6789">
        <f>20500000</f>
        <v>20500000</v>
      </c>
      <c r="M6789">
        <v>92166</v>
      </c>
      <c r="N6789" t="s">
        <v>10260</v>
      </c>
      <c r="O6789">
        <v>101</v>
      </c>
      <c r="P6789" t="str">
        <f>IF(Table1[[#This Row],[score]]&gt;=8.5,"High",IF(Table1[[#This Row],[score]]&gt;=7,"Medium","Low"))</f>
        <v>Low</v>
      </c>
      <c r="Q6789" s="5">
        <f>Table1[[#This Row],[gross]]-Table1[[#This Row],[budget]]</f>
        <v>-20407834</v>
      </c>
      <c r="R6789" s="5" t="str">
        <f>IF(Table1[[#This Row],[Profit]]&gt;0,"Profit","Loss")</f>
        <v>Loss</v>
      </c>
      <c r="S6789" s="6" t="str">
        <f>FLOOR(Table1[[#This Row],[year]]-1900,10)+1900 &amp; "-" &amp; FLOOR(Table1[[#This Row],[year]]-1890,10)+1900</f>
        <v>2010-2020</v>
      </c>
      <c r="T6789" s="14" t="s">
        <v>21835</v>
      </c>
      <c r="AB6789" s="14"/>
    </row>
    <row r="6790" spans="1:28" hidden="1" x14ac:dyDescent="0.3">
      <c r="A6790" t="s">
        <v>19372</v>
      </c>
      <c r="B6790" t="s">
        <v>8500</v>
      </c>
      <c r="C6790" t="s">
        <v>17</v>
      </c>
      <c r="D6790">
        <v>2015</v>
      </c>
      <c r="E6790" t="s">
        <v>19120</v>
      </c>
      <c r="F6790">
        <v>7.7</v>
      </c>
      <c r="G6790">
        <v>76000</v>
      </c>
      <c r="H6790" t="s">
        <v>16339</v>
      </c>
      <c r="I6790" t="s">
        <v>16339</v>
      </c>
      <c r="J6790" t="s">
        <v>19373</v>
      </c>
      <c r="K6790" t="s">
        <v>30</v>
      </c>
      <c r="L6790">
        <v>6000000</v>
      </c>
      <c r="M6790">
        <v>90777</v>
      </c>
      <c r="N6790" t="s">
        <v>18021</v>
      </c>
      <c r="O6790">
        <v>137</v>
      </c>
      <c r="P6790" t="str">
        <f>IF(Table1[[#This Row],[score]]&gt;=8.5,"High",IF(Table1[[#This Row],[score]]&gt;=7,"Medium","Low"))</f>
        <v>Medium</v>
      </c>
      <c r="Q6790" s="5">
        <f>Table1[[#This Row],[gross]]-Table1[[#This Row],[budget]]</f>
        <v>-5909223</v>
      </c>
      <c r="R6790" s="5" t="str">
        <f>IF(Table1[[#This Row],[Profit]]&gt;0,"Profit","Loss")</f>
        <v>Loss</v>
      </c>
      <c r="S6790" s="6" t="str">
        <f>FLOOR(Table1[[#This Row],[year]]-1900,10)+1900 &amp; "-" &amp; FLOOR(Table1[[#This Row],[year]]-1890,10)+1900</f>
        <v>2010-2020</v>
      </c>
      <c r="T6790" s="14" t="s">
        <v>21835</v>
      </c>
      <c r="AB6790" s="14"/>
    </row>
    <row r="6791" spans="1:28" hidden="1" x14ac:dyDescent="0.3">
      <c r="A6791" t="s">
        <v>19564</v>
      </c>
      <c r="B6791" t="s">
        <v>16</v>
      </c>
      <c r="C6791" t="s">
        <v>34</v>
      </c>
      <c r="D6791">
        <v>2015</v>
      </c>
      <c r="E6791" t="s">
        <v>19565</v>
      </c>
      <c r="F6791">
        <v>6.5</v>
      </c>
      <c r="G6791">
        <v>7300</v>
      </c>
      <c r="H6791" t="s">
        <v>7711</v>
      </c>
      <c r="I6791" t="s">
        <v>7711</v>
      </c>
      <c r="J6791" t="s">
        <v>19566</v>
      </c>
      <c r="K6791" t="s">
        <v>195</v>
      </c>
      <c r="L6791">
        <f>20500000</f>
        <v>20500000</v>
      </c>
      <c r="M6791">
        <v>87768</v>
      </c>
      <c r="N6791" t="s">
        <v>10260</v>
      </c>
      <c r="O6791">
        <v>120</v>
      </c>
      <c r="P6791" t="str">
        <f>IF(Table1[[#This Row],[score]]&gt;=8.5,"High",IF(Table1[[#This Row],[score]]&gt;=7,"Medium","Low"))</f>
        <v>Low</v>
      </c>
      <c r="Q6791" s="5">
        <f>Table1[[#This Row],[gross]]-Table1[[#This Row],[budget]]</f>
        <v>-20412232</v>
      </c>
      <c r="R6791" s="5" t="str">
        <f>IF(Table1[[#This Row],[Profit]]&gt;0,"Profit","Loss")</f>
        <v>Loss</v>
      </c>
      <c r="S6791" s="6" t="str">
        <f>FLOOR(Table1[[#This Row],[year]]-1900,10)+1900 &amp; "-" &amp; FLOOR(Table1[[#This Row],[year]]-1890,10)+1900</f>
        <v>2010-2020</v>
      </c>
      <c r="T6791" s="14" t="s">
        <v>21843</v>
      </c>
      <c r="AB6791" s="14"/>
    </row>
    <row r="6792" spans="1:28" hidden="1" x14ac:dyDescent="0.3">
      <c r="A6792" t="s">
        <v>19594</v>
      </c>
      <c r="B6792" t="s">
        <v>443</v>
      </c>
      <c r="C6792" t="s">
        <v>34</v>
      </c>
      <c r="D6792">
        <v>2015</v>
      </c>
      <c r="E6792" t="s">
        <v>19382</v>
      </c>
      <c r="F6792">
        <v>6.7</v>
      </c>
      <c r="G6792">
        <v>27000</v>
      </c>
      <c r="H6792" t="s">
        <v>19595</v>
      </c>
      <c r="I6792" t="s">
        <v>19596</v>
      </c>
      <c r="J6792" t="s">
        <v>19597</v>
      </c>
      <c r="K6792" t="s">
        <v>195</v>
      </c>
      <c r="L6792">
        <f>20500000</f>
        <v>20500000</v>
      </c>
      <c r="M6792">
        <v>67069</v>
      </c>
      <c r="N6792" t="s">
        <v>19598</v>
      </c>
      <c r="O6792">
        <v>93</v>
      </c>
      <c r="P6792" t="str">
        <f>IF(Table1[[#This Row],[score]]&gt;=8.5,"High",IF(Table1[[#This Row],[score]]&gt;=7,"Medium","Low"))</f>
        <v>Low</v>
      </c>
      <c r="Q6792" s="5">
        <f>Table1[[#This Row],[gross]]-Table1[[#This Row],[budget]]</f>
        <v>-20432931</v>
      </c>
      <c r="R6792" s="5" t="str">
        <f>IF(Table1[[#This Row],[Profit]]&gt;0,"Profit","Loss")</f>
        <v>Loss</v>
      </c>
      <c r="S6792" s="6" t="str">
        <f>FLOOR(Table1[[#This Row],[year]]-1900,10)+1900 &amp; "-" &amp; FLOOR(Table1[[#This Row],[year]]-1890,10)+1900</f>
        <v>2010-2020</v>
      </c>
      <c r="T6792" s="14" t="s">
        <v>21835</v>
      </c>
      <c r="AB6792" s="14"/>
    </row>
    <row r="6793" spans="1:28" hidden="1" x14ac:dyDescent="0.3">
      <c r="A6793" t="s">
        <v>19408</v>
      </c>
      <c r="B6793" t="s">
        <v>16</v>
      </c>
      <c r="C6793" t="s">
        <v>52</v>
      </c>
      <c r="D6793">
        <v>2015</v>
      </c>
      <c r="E6793" t="s">
        <v>19409</v>
      </c>
      <c r="F6793">
        <v>5.9</v>
      </c>
      <c r="G6793">
        <v>20000</v>
      </c>
      <c r="H6793" t="s">
        <v>19410</v>
      </c>
      <c r="I6793" t="s">
        <v>19410</v>
      </c>
      <c r="J6793" t="s">
        <v>14510</v>
      </c>
      <c r="K6793" t="s">
        <v>195</v>
      </c>
      <c r="L6793">
        <f>20500000</f>
        <v>20500000</v>
      </c>
      <c r="M6793">
        <v>38348</v>
      </c>
      <c r="N6793" t="s">
        <v>19411</v>
      </c>
      <c r="O6793">
        <v>93</v>
      </c>
      <c r="P6793" t="str">
        <f>IF(Table1[[#This Row],[score]]&gt;=8.5,"High",IF(Table1[[#This Row],[score]]&gt;=7,"Medium","Low"))</f>
        <v>Low</v>
      </c>
      <c r="Q6793" s="5">
        <f>Table1[[#This Row],[gross]]-Table1[[#This Row],[budget]]</f>
        <v>-20461652</v>
      </c>
      <c r="R6793" s="5" t="str">
        <f>IF(Table1[[#This Row],[Profit]]&gt;0,"Profit","Loss")</f>
        <v>Loss</v>
      </c>
      <c r="S6793" s="6" t="str">
        <f>FLOOR(Table1[[#This Row],[year]]-1900,10)+1900 &amp; "-" &amp; FLOOR(Table1[[#This Row],[year]]-1890,10)+1900</f>
        <v>2010-2020</v>
      </c>
      <c r="T6793" s="14" t="s">
        <v>21835</v>
      </c>
      <c r="AB6793" s="14"/>
    </row>
    <row r="6794" spans="1:28" hidden="1" x14ac:dyDescent="0.3">
      <c r="A6794" t="s">
        <v>19556</v>
      </c>
      <c r="B6794" t="s">
        <v>16</v>
      </c>
      <c r="C6794" t="s">
        <v>52</v>
      </c>
      <c r="D6794">
        <v>2015</v>
      </c>
      <c r="E6794" t="s">
        <v>19557</v>
      </c>
      <c r="F6794">
        <v>5.9</v>
      </c>
      <c r="G6794">
        <v>17000</v>
      </c>
      <c r="H6794" t="s">
        <v>596</v>
      </c>
      <c r="I6794" t="s">
        <v>19558</v>
      </c>
      <c r="J6794" t="s">
        <v>19559</v>
      </c>
      <c r="K6794" t="s">
        <v>30</v>
      </c>
      <c r="L6794">
        <f>20500000</f>
        <v>20500000</v>
      </c>
      <c r="M6794">
        <v>35275</v>
      </c>
      <c r="N6794" t="s">
        <v>19560</v>
      </c>
      <c r="O6794">
        <v>89</v>
      </c>
      <c r="P6794" t="str">
        <f>IF(Table1[[#This Row],[score]]&gt;=8.5,"High",IF(Table1[[#This Row],[score]]&gt;=7,"Medium","Low"))</f>
        <v>Low</v>
      </c>
      <c r="Q6794" s="5">
        <f>Table1[[#This Row],[gross]]-Table1[[#This Row],[budget]]</f>
        <v>-20464725</v>
      </c>
      <c r="R6794" s="5" t="str">
        <f>IF(Table1[[#This Row],[Profit]]&gt;0,"Profit","Loss")</f>
        <v>Loss</v>
      </c>
      <c r="S6794" s="6" t="str">
        <f>FLOOR(Table1[[#This Row],[year]]-1900,10)+1900 &amp; "-" &amp; FLOOR(Table1[[#This Row],[year]]-1890,10)+1900</f>
        <v>2010-2020</v>
      </c>
      <c r="T6794" s="14" t="s">
        <v>21835</v>
      </c>
      <c r="AB6794" s="14"/>
    </row>
    <row r="6795" spans="1:28" hidden="1" x14ac:dyDescent="0.3">
      <c r="A6795" t="s">
        <v>19630</v>
      </c>
      <c r="B6795" t="s">
        <v>1974</v>
      </c>
      <c r="C6795" t="s">
        <v>34</v>
      </c>
      <c r="D6795">
        <v>2016</v>
      </c>
      <c r="E6795" t="s">
        <v>19631</v>
      </c>
      <c r="F6795">
        <v>7.8</v>
      </c>
      <c r="G6795">
        <v>694000</v>
      </c>
      <c r="H6795" t="s">
        <v>14722</v>
      </c>
      <c r="I6795" t="s">
        <v>16649</v>
      </c>
      <c r="J6795" t="s">
        <v>16966</v>
      </c>
      <c r="K6795" t="s">
        <v>30</v>
      </c>
      <c r="L6795">
        <v>250000000</v>
      </c>
      <c r="M6795">
        <v>1153337496</v>
      </c>
      <c r="N6795" t="s">
        <v>17483</v>
      </c>
      <c r="O6795">
        <v>147</v>
      </c>
      <c r="P6795" t="str">
        <f>IF(Table1[[#This Row],[score]]&gt;=8.5,"High",IF(Table1[[#This Row],[score]]&gt;=7,"Medium","Low"))</f>
        <v>Medium</v>
      </c>
      <c r="Q6795" s="5">
        <f>Table1[[#This Row],[gross]]-Table1[[#This Row],[budget]]</f>
        <v>903337496</v>
      </c>
      <c r="R6795" s="5" t="str">
        <f>IF(Table1[[#This Row],[Profit]]&gt;0,"Profit","Loss")</f>
        <v>Profit</v>
      </c>
      <c r="S6795" s="6" t="str">
        <f>FLOOR(Table1[[#This Row],[year]]-1900,10)+1900 &amp; "-" &amp; FLOOR(Table1[[#This Row],[year]]-1890,10)+1900</f>
        <v>2010-2020</v>
      </c>
      <c r="T6795" s="14" t="s">
        <v>21835</v>
      </c>
      <c r="AB6795" s="14"/>
    </row>
    <row r="6796" spans="1:28" hidden="1" x14ac:dyDescent="0.3">
      <c r="A6796" t="s">
        <v>19684</v>
      </c>
      <c r="B6796" t="s">
        <v>1974</v>
      </c>
      <c r="C6796" t="s">
        <v>34</v>
      </c>
      <c r="D6796">
        <v>2016</v>
      </c>
      <c r="E6796" t="s">
        <v>19685</v>
      </c>
      <c r="F6796">
        <v>7.8</v>
      </c>
      <c r="G6796">
        <v>572000</v>
      </c>
      <c r="H6796" t="s">
        <v>16467</v>
      </c>
      <c r="I6796" t="s">
        <v>12177</v>
      </c>
      <c r="J6796" t="s">
        <v>17284</v>
      </c>
      <c r="K6796" t="s">
        <v>30</v>
      </c>
      <c r="L6796">
        <v>200000000</v>
      </c>
      <c r="M6796">
        <v>1056057720</v>
      </c>
      <c r="N6796" t="s">
        <v>39</v>
      </c>
      <c r="O6796">
        <v>133</v>
      </c>
      <c r="P6796" t="str">
        <f>IF(Table1[[#This Row],[score]]&gt;=8.5,"High",IF(Table1[[#This Row],[score]]&gt;=7,"Medium","Low"))</f>
        <v>Medium</v>
      </c>
      <c r="Q6796" s="5">
        <f>Table1[[#This Row],[gross]]-Table1[[#This Row],[budget]]</f>
        <v>856057720</v>
      </c>
      <c r="R6796" s="5" t="str">
        <f>IF(Table1[[#This Row],[Profit]]&gt;0,"Profit","Loss")</f>
        <v>Profit</v>
      </c>
      <c r="S6796" s="6" t="str">
        <f>FLOOR(Table1[[#This Row],[year]]-1900,10)+1900 &amp; "-" &amp; FLOOR(Table1[[#This Row],[year]]-1890,10)+1900</f>
        <v>2010-2020</v>
      </c>
      <c r="T6796" s="14" t="s">
        <v>21835</v>
      </c>
      <c r="AB6796" s="14"/>
    </row>
    <row r="6797" spans="1:28" hidden="1" x14ac:dyDescent="0.3">
      <c r="A6797" t="s">
        <v>19780</v>
      </c>
      <c r="B6797" t="s">
        <v>33</v>
      </c>
      <c r="C6797" t="s">
        <v>390</v>
      </c>
      <c r="D6797">
        <v>2016</v>
      </c>
      <c r="E6797" t="s">
        <v>18870</v>
      </c>
      <c r="F6797">
        <v>7.3</v>
      </c>
      <c r="G6797">
        <v>250000</v>
      </c>
      <c r="H6797" t="s">
        <v>12817</v>
      </c>
      <c r="I6797" t="s">
        <v>12817</v>
      </c>
      <c r="J6797" t="s">
        <v>9395</v>
      </c>
      <c r="K6797" t="s">
        <v>30</v>
      </c>
      <c r="L6797">
        <v>200000000</v>
      </c>
      <c r="M6797">
        <v>1028570942</v>
      </c>
      <c r="N6797" t="s">
        <v>10022</v>
      </c>
      <c r="O6797">
        <v>97</v>
      </c>
      <c r="P6797" t="str">
        <f>IF(Table1[[#This Row],[score]]&gt;=8.5,"High",IF(Table1[[#This Row],[score]]&gt;=7,"Medium","Low"))</f>
        <v>Medium</v>
      </c>
      <c r="Q6797" s="5">
        <f>Table1[[#This Row],[gross]]-Table1[[#This Row],[budget]]</f>
        <v>828570942</v>
      </c>
      <c r="R6797" s="5" t="str">
        <f>IF(Table1[[#This Row],[Profit]]&gt;0,"Profit","Loss")</f>
        <v>Profit</v>
      </c>
      <c r="S6797" s="6" t="str">
        <f>FLOOR(Table1[[#This Row],[year]]-1900,10)+1900 &amp; "-" &amp; FLOOR(Table1[[#This Row],[year]]-1890,10)+1900</f>
        <v>2010-2020</v>
      </c>
      <c r="T6797" s="14" t="s">
        <v>21835</v>
      </c>
      <c r="AB6797" s="14"/>
    </row>
    <row r="6798" spans="1:28" hidden="1" x14ac:dyDescent="0.3">
      <c r="A6798" t="s">
        <v>19670</v>
      </c>
      <c r="B6798" t="s">
        <v>33</v>
      </c>
      <c r="C6798" t="s">
        <v>390</v>
      </c>
      <c r="D6798">
        <v>2016</v>
      </c>
      <c r="E6798" t="s">
        <v>19325</v>
      </c>
      <c r="F6798">
        <v>8</v>
      </c>
      <c r="G6798">
        <v>450000</v>
      </c>
      <c r="H6798" t="s">
        <v>15498</v>
      </c>
      <c r="I6798" t="s">
        <v>15498</v>
      </c>
      <c r="J6798" t="s">
        <v>15935</v>
      </c>
      <c r="K6798" t="s">
        <v>30</v>
      </c>
      <c r="L6798">
        <v>150000000</v>
      </c>
      <c r="M6798">
        <v>1024121104</v>
      </c>
      <c r="N6798" t="s">
        <v>1708</v>
      </c>
      <c r="O6798">
        <v>108</v>
      </c>
      <c r="P6798" t="str">
        <f>IF(Table1[[#This Row],[score]]&gt;=8.5,"High",IF(Table1[[#This Row],[score]]&gt;=7,"Medium","Low"))</f>
        <v>Medium</v>
      </c>
      <c r="Q6798" s="5">
        <f>Table1[[#This Row],[gross]]-Table1[[#This Row],[budget]]</f>
        <v>874121104</v>
      </c>
      <c r="R6798" s="5" t="str">
        <f>IF(Table1[[#This Row],[Profit]]&gt;0,"Profit","Loss")</f>
        <v>Profit</v>
      </c>
      <c r="S6798" s="6" t="str">
        <f>FLOOR(Table1[[#This Row],[year]]-1900,10)+1900 &amp; "-" &amp; FLOOR(Table1[[#This Row],[year]]-1890,10)+1900</f>
        <v>2010-2020</v>
      </c>
      <c r="T6798" s="14" t="s">
        <v>21835</v>
      </c>
      <c r="AB6798" s="14"/>
    </row>
    <row r="6799" spans="1:28" hidden="1" x14ac:dyDescent="0.3">
      <c r="A6799" t="s">
        <v>7986</v>
      </c>
      <c r="B6799" t="s">
        <v>33</v>
      </c>
      <c r="C6799" t="s">
        <v>25</v>
      </c>
      <c r="D6799">
        <v>2016</v>
      </c>
      <c r="E6799" t="s">
        <v>19718</v>
      </c>
      <c r="F6799">
        <v>7.4</v>
      </c>
      <c r="G6799">
        <v>264000</v>
      </c>
      <c r="H6799" t="s">
        <v>8998</v>
      </c>
      <c r="I6799" t="s">
        <v>16399</v>
      </c>
      <c r="J6799" t="s">
        <v>19771</v>
      </c>
      <c r="K6799" t="s">
        <v>22</v>
      </c>
      <c r="L6799">
        <v>175000000</v>
      </c>
      <c r="M6799">
        <v>966554929</v>
      </c>
      <c r="N6799" t="s">
        <v>19772</v>
      </c>
      <c r="O6799">
        <v>106</v>
      </c>
      <c r="P6799" t="str">
        <f>IF(Table1[[#This Row],[score]]&gt;=8.5,"High",IF(Table1[[#This Row],[score]]&gt;=7,"Medium","Low"))</f>
        <v>Medium</v>
      </c>
      <c r="Q6799" s="5">
        <f>Table1[[#This Row],[gross]]-Table1[[#This Row],[budget]]</f>
        <v>791554929</v>
      </c>
      <c r="R6799" s="5" t="str">
        <f>IF(Table1[[#This Row],[Profit]]&gt;0,"Profit","Loss")</f>
        <v>Profit</v>
      </c>
      <c r="S6799" s="6" t="str">
        <f>FLOOR(Table1[[#This Row],[year]]-1900,10)+1900 &amp; "-" &amp; FLOOR(Table1[[#This Row],[year]]-1890,10)+1900</f>
        <v>2010-2020</v>
      </c>
      <c r="T6799" s="14" t="s">
        <v>21835</v>
      </c>
      <c r="AB6799" s="14"/>
    </row>
    <row r="6800" spans="1:28" hidden="1" x14ac:dyDescent="0.3">
      <c r="A6800" t="s">
        <v>19870</v>
      </c>
      <c r="B6800" t="s">
        <v>33</v>
      </c>
      <c r="C6800" t="s">
        <v>390</v>
      </c>
      <c r="D6800">
        <v>2016</v>
      </c>
      <c r="E6800" t="s">
        <v>19850</v>
      </c>
      <c r="F6800">
        <v>6.5</v>
      </c>
      <c r="G6800">
        <v>188000</v>
      </c>
      <c r="H6800" t="s">
        <v>17657</v>
      </c>
      <c r="I6800" t="s">
        <v>11970</v>
      </c>
      <c r="J6800" t="s">
        <v>11965</v>
      </c>
      <c r="K6800" t="s">
        <v>30</v>
      </c>
      <c r="L6800">
        <v>75000000</v>
      </c>
      <c r="M6800">
        <v>875458631</v>
      </c>
      <c r="N6800" t="s">
        <v>61</v>
      </c>
      <c r="O6800">
        <v>87</v>
      </c>
      <c r="P6800" t="str">
        <f>IF(Table1[[#This Row],[score]]&gt;=8.5,"High",IF(Table1[[#This Row],[score]]&gt;=7,"Medium","Low"))</f>
        <v>Low</v>
      </c>
      <c r="Q6800" s="5">
        <f>Table1[[#This Row],[gross]]-Table1[[#This Row],[budget]]</f>
        <v>800458631</v>
      </c>
      <c r="R6800" s="5" t="str">
        <f>IF(Table1[[#This Row],[Profit]]&gt;0,"Profit","Loss")</f>
        <v>Profit</v>
      </c>
      <c r="S6800" s="6" t="str">
        <f>FLOOR(Table1[[#This Row],[year]]-1900,10)+1900 &amp; "-" &amp; FLOOR(Table1[[#This Row],[year]]-1890,10)+1900</f>
        <v>2010-2020</v>
      </c>
      <c r="T6800" s="14" t="s">
        <v>21835</v>
      </c>
      <c r="AB6800" s="14"/>
    </row>
    <row r="6801" spans="1:28" hidden="1" x14ac:dyDescent="0.3">
      <c r="A6801" t="s">
        <v>19686</v>
      </c>
      <c r="B6801" t="s">
        <v>1974</v>
      </c>
      <c r="C6801" t="s">
        <v>34</v>
      </c>
      <c r="D6801">
        <v>2016</v>
      </c>
      <c r="E6801" t="s">
        <v>19687</v>
      </c>
      <c r="F6801">
        <v>6.4</v>
      </c>
      <c r="G6801">
        <v>655000</v>
      </c>
      <c r="H6801" t="s">
        <v>13413</v>
      </c>
      <c r="I6801" t="s">
        <v>17513</v>
      </c>
      <c r="J6801" t="s">
        <v>9567</v>
      </c>
      <c r="K6801" t="s">
        <v>30</v>
      </c>
      <c r="L6801">
        <v>250000000</v>
      </c>
      <c r="M6801">
        <v>873637528</v>
      </c>
      <c r="N6801" t="s">
        <v>23</v>
      </c>
      <c r="O6801">
        <v>152</v>
      </c>
      <c r="P6801" t="str">
        <f>IF(Table1[[#This Row],[score]]&gt;=8.5,"High",IF(Table1[[#This Row],[score]]&gt;=7,"Medium","Low"))</f>
        <v>Low</v>
      </c>
      <c r="Q6801" s="5">
        <f>Table1[[#This Row],[gross]]-Table1[[#This Row],[budget]]</f>
        <v>623637528</v>
      </c>
      <c r="R6801" s="5" t="str">
        <f>IF(Table1[[#This Row],[Profit]]&gt;0,"Profit","Loss")</f>
        <v>Profit</v>
      </c>
      <c r="S6801" s="6" t="str">
        <f>FLOOR(Table1[[#This Row],[year]]-1900,10)+1900 &amp; "-" &amp; FLOOR(Table1[[#This Row],[year]]-1890,10)+1900</f>
        <v>2010-2020</v>
      </c>
      <c r="T6801" s="14" t="s">
        <v>21835</v>
      </c>
      <c r="AB6801" s="14"/>
    </row>
    <row r="6802" spans="1:28" hidden="1" x14ac:dyDescent="0.3">
      <c r="A6802" t="s">
        <v>19707</v>
      </c>
      <c r="B6802" t="s">
        <v>1974</v>
      </c>
      <c r="C6802" t="s">
        <v>25</v>
      </c>
      <c r="D6802">
        <v>2016</v>
      </c>
      <c r="E6802" t="s">
        <v>19708</v>
      </c>
      <c r="F6802">
        <v>7.3</v>
      </c>
      <c r="G6802">
        <v>422000</v>
      </c>
      <c r="H6802" t="s">
        <v>14892</v>
      </c>
      <c r="I6802" t="s">
        <v>11692</v>
      </c>
      <c r="J6802" t="s">
        <v>16736</v>
      </c>
      <c r="K6802" t="s">
        <v>22</v>
      </c>
      <c r="L6802">
        <v>180000000</v>
      </c>
      <c r="M6802">
        <v>814044001</v>
      </c>
      <c r="N6802" t="s">
        <v>19709</v>
      </c>
      <c r="O6802">
        <v>132</v>
      </c>
      <c r="P6802" t="str">
        <f>IF(Table1[[#This Row],[score]]&gt;=8.5,"High",IF(Table1[[#This Row],[score]]&gt;=7,"Medium","Low"))</f>
        <v>Medium</v>
      </c>
      <c r="Q6802" s="5">
        <f>Table1[[#This Row],[gross]]-Table1[[#This Row],[budget]]</f>
        <v>634044001</v>
      </c>
      <c r="R6802" s="5" t="str">
        <f>IF(Table1[[#This Row],[Profit]]&gt;0,"Profit","Loss")</f>
        <v>Profit</v>
      </c>
      <c r="S6802" s="6" t="str">
        <f>FLOOR(Table1[[#This Row],[year]]-1900,10)+1900 &amp; "-" &amp; FLOOR(Table1[[#This Row],[year]]-1890,10)+1900</f>
        <v>2010-2020</v>
      </c>
      <c r="T6802" s="14" t="s">
        <v>21835</v>
      </c>
      <c r="AB6802" s="14"/>
    </row>
    <row r="6803" spans="1:28" hidden="1" x14ac:dyDescent="0.3">
      <c r="A6803" t="s">
        <v>19635</v>
      </c>
      <c r="B6803" t="s">
        <v>16</v>
      </c>
      <c r="C6803" t="s">
        <v>34</v>
      </c>
      <c r="D6803">
        <v>2016</v>
      </c>
      <c r="E6803" t="s">
        <v>19636</v>
      </c>
      <c r="F6803">
        <v>8</v>
      </c>
      <c r="G6803">
        <v>932000</v>
      </c>
      <c r="H6803" t="s">
        <v>19637</v>
      </c>
      <c r="I6803" t="s">
        <v>13838</v>
      </c>
      <c r="J6803" t="s">
        <v>12361</v>
      </c>
      <c r="K6803" t="s">
        <v>30</v>
      </c>
      <c r="L6803">
        <v>58000000</v>
      </c>
      <c r="M6803">
        <v>782836791</v>
      </c>
      <c r="N6803" t="s">
        <v>180</v>
      </c>
      <c r="O6803">
        <v>108</v>
      </c>
      <c r="P6803" t="str">
        <f>IF(Table1[[#This Row],[score]]&gt;=8.5,"High",IF(Table1[[#This Row],[score]]&gt;=7,"Medium","Low"))</f>
        <v>Medium</v>
      </c>
      <c r="Q6803" s="5">
        <f>Table1[[#This Row],[gross]]-Table1[[#This Row],[budget]]</f>
        <v>724836791</v>
      </c>
      <c r="R6803" s="5" t="str">
        <f>IF(Table1[[#This Row],[Profit]]&gt;0,"Profit","Loss")</f>
        <v>Profit</v>
      </c>
      <c r="S6803" s="6" t="str">
        <f>FLOOR(Table1[[#This Row],[year]]-1900,10)+1900 &amp; "-" &amp; FLOOR(Table1[[#This Row],[year]]-1890,10)+1900</f>
        <v>2010-2020</v>
      </c>
      <c r="T6803" s="14" t="s">
        <v>21835</v>
      </c>
      <c r="AB6803" s="14"/>
    </row>
    <row r="6804" spans="1:28" hidden="1" x14ac:dyDescent="0.3">
      <c r="A6804" t="s">
        <v>19627</v>
      </c>
      <c r="B6804" t="s">
        <v>1974</v>
      </c>
      <c r="C6804" t="s">
        <v>34</v>
      </c>
      <c r="D6804">
        <v>2016</v>
      </c>
      <c r="E6804" t="s">
        <v>19542</v>
      </c>
      <c r="F6804">
        <v>5.9</v>
      </c>
      <c r="G6804">
        <v>625000</v>
      </c>
      <c r="H6804" t="s">
        <v>11747</v>
      </c>
      <c r="I6804" t="s">
        <v>11747</v>
      </c>
      <c r="J6804" t="s">
        <v>7558</v>
      </c>
      <c r="K6804" t="s">
        <v>30</v>
      </c>
      <c r="L6804">
        <v>175000000</v>
      </c>
      <c r="M6804">
        <v>746846894</v>
      </c>
      <c r="N6804" t="s">
        <v>8796</v>
      </c>
      <c r="O6804">
        <v>123</v>
      </c>
      <c r="P6804" t="str">
        <f>IF(Table1[[#This Row],[score]]&gt;=8.5,"High",IF(Table1[[#This Row],[score]]&gt;=7,"Medium","Low"))</f>
        <v>Low</v>
      </c>
      <c r="Q6804" s="5">
        <f>Table1[[#This Row],[gross]]-Table1[[#This Row],[budget]]</f>
        <v>571846894</v>
      </c>
      <c r="R6804" s="5" t="str">
        <f>IF(Table1[[#This Row],[Profit]]&gt;0,"Profit","Loss")</f>
        <v>Profit</v>
      </c>
      <c r="S6804" s="6" t="str">
        <f>FLOOR(Table1[[#This Row],[year]]-1900,10)+1900 &amp; "-" &amp; FLOOR(Table1[[#This Row],[year]]-1890,10)+1900</f>
        <v>2010-2020</v>
      </c>
      <c r="T6804" s="14" t="s">
        <v>21835</v>
      </c>
      <c r="AB6804" s="14"/>
    </row>
    <row r="6805" spans="1:28" hidden="1" x14ac:dyDescent="0.3">
      <c r="A6805" t="s">
        <v>19638</v>
      </c>
      <c r="B6805" t="s">
        <v>1974</v>
      </c>
      <c r="C6805" t="s">
        <v>34</v>
      </c>
      <c r="D6805">
        <v>2016</v>
      </c>
      <c r="E6805" t="s">
        <v>19639</v>
      </c>
      <c r="F6805">
        <v>7.5</v>
      </c>
      <c r="G6805">
        <v>628000</v>
      </c>
      <c r="H6805" t="s">
        <v>14044</v>
      </c>
      <c r="I6805" t="s">
        <v>17148</v>
      </c>
      <c r="J6805" t="s">
        <v>18515</v>
      </c>
      <c r="K6805" t="s">
        <v>30</v>
      </c>
      <c r="L6805">
        <v>165000000</v>
      </c>
      <c r="M6805">
        <v>677796076</v>
      </c>
      <c r="N6805" t="s">
        <v>17483</v>
      </c>
      <c r="O6805">
        <v>115</v>
      </c>
      <c r="P6805" t="str">
        <f>IF(Table1[[#This Row],[score]]&gt;=8.5,"High",IF(Table1[[#This Row],[score]]&gt;=7,"Medium","Low"))</f>
        <v>Medium</v>
      </c>
      <c r="Q6805" s="5">
        <f>Table1[[#This Row],[gross]]-Table1[[#This Row],[budget]]</f>
        <v>512796076</v>
      </c>
      <c r="R6805" s="5" t="str">
        <f>IF(Table1[[#This Row],[Profit]]&gt;0,"Profit","Loss")</f>
        <v>Profit</v>
      </c>
      <c r="S6805" s="6" t="str">
        <f>FLOOR(Table1[[#This Row],[year]]-1900,10)+1900 &amp; "-" &amp; FLOOR(Table1[[#This Row],[year]]-1890,10)+1900</f>
        <v>2010-2020</v>
      </c>
      <c r="T6805" s="14" t="s">
        <v>21835</v>
      </c>
      <c r="AB6805" s="14"/>
    </row>
    <row r="6806" spans="1:28" hidden="1" x14ac:dyDescent="0.3">
      <c r="A6806" t="s">
        <v>19654</v>
      </c>
      <c r="B6806" t="s">
        <v>33</v>
      </c>
      <c r="C6806" t="s">
        <v>390</v>
      </c>
      <c r="D6806">
        <v>2016</v>
      </c>
      <c r="E6806" t="s">
        <v>19655</v>
      </c>
      <c r="F6806">
        <v>7.6</v>
      </c>
      <c r="G6806">
        <v>289000</v>
      </c>
      <c r="H6806" t="s">
        <v>596</v>
      </c>
      <c r="I6806" t="s">
        <v>19656</v>
      </c>
      <c r="J6806" t="s">
        <v>19657</v>
      </c>
      <c r="K6806" t="s">
        <v>30</v>
      </c>
      <c r="L6806">
        <v>150000000</v>
      </c>
      <c r="M6806">
        <v>644411850</v>
      </c>
      <c r="N6806" t="s">
        <v>17311</v>
      </c>
      <c r="O6806">
        <v>107</v>
      </c>
      <c r="P6806" t="str">
        <f>IF(Table1[[#This Row],[score]]&gt;=8.5,"High",IF(Table1[[#This Row],[score]]&gt;=7,"Medium","Low"))</f>
        <v>Medium</v>
      </c>
      <c r="Q6806" s="5">
        <f>Table1[[#This Row],[gross]]-Table1[[#This Row],[budget]]</f>
        <v>494411850</v>
      </c>
      <c r="R6806" s="5" t="str">
        <f>IF(Table1[[#This Row],[Profit]]&gt;0,"Profit","Loss")</f>
        <v>Profit</v>
      </c>
      <c r="S6806" s="6" t="str">
        <f>FLOOR(Table1[[#This Row],[year]]-1900,10)+1900 &amp; "-" &amp; FLOOR(Table1[[#This Row],[year]]-1890,10)+1900</f>
        <v>2010-2020</v>
      </c>
      <c r="T6806" s="14" t="s">
        <v>21835</v>
      </c>
      <c r="AB6806" s="14"/>
    </row>
    <row r="6807" spans="1:28" hidden="1" x14ac:dyDescent="0.3">
      <c r="A6807" t="s">
        <v>5419</v>
      </c>
      <c r="B6807" t="s">
        <v>33</v>
      </c>
      <c r="C6807" t="s">
        <v>390</v>
      </c>
      <c r="D6807">
        <v>2016</v>
      </c>
      <c r="E6807" t="s">
        <v>19666</v>
      </c>
      <c r="F6807">
        <v>7.1</v>
      </c>
      <c r="G6807">
        <v>140000</v>
      </c>
      <c r="H6807" t="s">
        <v>13896</v>
      </c>
      <c r="I6807" t="s">
        <v>13896</v>
      </c>
      <c r="J6807" t="s">
        <v>8938</v>
      </c>
      <c r="K6807" t="s">
        <v>30</v>
      </c>
      <c r="L6807">
        <v>75000000</v>
      </c>
      <c r="M6807">
        <v>634208384</v>
      </c>
      <c r="N6807" t="s">
        <v>18991</v>
      </c>
      <c r="O6807">
        <v>108</v>
      </c>
      <c r="P6807" t="str">
        <f>IF(Table1[[#This Row],[score]]&gt;=8.5,"High",IF(Table1[[#This Row],[score]]&gt;=7,"Medium","Low"))</f>
        <v>Medium</v>
      </c>
      <c r="Q6807" s="5">
        <f>Table1[[#This Row],[gross]]-Table1[[#This Row],[budget]]</f>
        <v>559208384</v>
      </c>
      <c r="R6807" s="5" t="str">
        <f>IF(Table1[[#This Row],[Profit]]&gt;0,"Profit","Loss")</f>
        <v>Profit</v>
      </c>
      <c r="S6807" s="6" t="str">
        <f>FLOOR(Table1[[#This Row],[year]]-1900,10)+1900 &amp; "-" &amp; FLOOR(Table1[[#This Row],[year]]-1890,10)+1900</f>
        <v>2010-2020</v>
      </c>
      <c r="T6807" s="14" t="s">
        <v>21835</v>
      </c>
      <c r="AB6807" s="14"/>
    </row>
    <row r="6808" spans="1:28" hidden="1" x14ac:dyDescent="0.3">
      <c r="A6808" t="s">
        <v>19661</v>
      </c>
      <c r="B6808" t="s">
        <v>1974</v>
      </c>
      <c r="C6808" t="s">
        <v>34</v>
      </c>
      <c r="D6808">
        <v>2016</v>
      </c>
      <c r="E6808" t="s">
        <v>19552</v>
      </c>
      <c r="F6808">
        <v>6.9</v>
      </c>
      <c r="G6808">
        <v>404000</v>
      </c>
      <c r="H6808" t="s">
        <v>8377</v>
      </c>
      <c r="I6808" t="s">
        <v>13910</v>
      </c>
      <c r="J6808" t="s">
        <v>14401</v>
      </c>
      <c r="K6808" t="s">
        <v>30</v>
      </c>
      <c r="L6808">
        <v>178000000</v>
      </c>
      <c r="M6808">
        <v>543934105</v>
      </c>
      <c r="N6808" t="s">
        <v>180</v>
      </c>
      <c r="O6808">
        <v>144</v>
      </c>
      <c r="P6808" t="str">
        <f>IF(Table1[[#This Row],[score]]&gt;=8.5,"High",IF(Table1[[#This Row],[score]]&gt;=7,"Medium","Low"))</f>
        <v>Low</v>
      </c>
      <c r="Q6808" s="5">
        <f>Table1[[#This Row],[gross]]-Table1[[#This Row],[budget]]</f>
        <v>365934105</v>
      </c>
      <c r="R6808" s="5" t="str">
        <f>IF(Table1[[#This Row],[Profit]]&gt;0,"Profit","Loss")</f>
        <v>Profit</v>
      </c>
      <c r="S6808" s="6" t="str">
        <f>FLOOR(Table1[[#This Row],[year]]-1900,10)+1900 &amp; "-" &amp; FLOOR(Table1[[#This Row],[year]]-1890,10)+1900</f>
        <v>2010-2020</v>
      </c>
      <c r="T6808" s="14" t="s">
        <v>21835</v>
      </c>
      <c r="AB6808" s="14"/>
    </row>
    <row r="6809" spans="1:28" hidden="1" x14ac:dyDescent="0.3">
      <c r="A6809" t="s">
        <v>19692</v>
      </c>
      <c r="B6809" t="s">
        <v>33</v>
      </c>
      <c r="C6809" t="s">
        <v>390</v>
      </c>
      <c r="D6809">
        <v>2016</v>
      </c>
      <c r="E6809" t="s">
        <v>19693</v>
      </c>
      <c r="F6809">
        <v>7.1</v>
      </c>
      <c r="G6809">
        <v>141000</v>
      </c>
      <c r="H6809" t="s">
        <v>19694</v>
      </c>
      <c r="I6809" t="s">
        <v>15391</v>
      </c>
      <c r="J6809" t="s">
        <v>11796</v>
      </c>
      <c r="K6809" t="s">
        <v>30</v>
      </c>
      <c r="L6809">
        <v>145000000</v>
      </c>
      <c r="M6809">
        <v>521170825</v>
      </c>
      <c r="N6809" t="s">
        <v>18541</v>
      </c>
      <c r="O6809">
        <v>95</v>
      </c>
      <c r="P6809" t="str">
        <f>IF(Table1[[#This Row],[score]]&gt;=8.5,"High",IF(Table1[[#This Row],[score]]&gt;=7,"Medium","Low"))</f>
        <v>Medium</v>
      </c>
      <c r="Q6809" s="5">
        <f>Table1[[#This Row],[gross]]-Table1[[#This Row],[budget]]</f>
        <v>376170825</v>
      </c>
      <c r="R6809" s="5" t="str">
        <f>IF(Table1[[#This Row],[Profit]]&gt;0,"Profit","Loss")</f>
        <v>Profit</v>
      </c>
      <c r="S6809" s="6" t="str">
        <f>FLOOR(Table1[[#This Row],[year]]-1900,10)+1900 &amp; "-" &amp; FLOOR(Table1[[#This Row],[year]]-1890,10)+1900</f>
        <v>2010-2020</v>
      </c>
      <c r="T6809" s="14" t="s">
        <v>21835</v>
      </c>
      <c r="AB6809" s="14"/>
    </row>
    <row r="6810" spans="1:28" hidden="1" x14ac:dyDescent="0.3">
      <c r="A6810" t="s">
        <v>19667</v>
      </c>
      <c r="B6810" t="s">
        <v>1974</v>
      </c>
      <c r="C6810" t="s">
        <v>41</v>
      </c>
      <c r="D6810">
        <v>2016</v>
      </c>
      <c r="E6810" t="s">
        <v>19668</v>
      </c>
      <c r="F6810">
        <v>8</v>
      </c>
      <c r="G6810">
        <v>527000</v>
      </c>
      <c r="H6810" t="s">
        <v>18580</v>
      </c>
      <c r="I6810" t="s">
        <v>18580</v>
      </c>
      <c r="J6810" t="s">
        <v>12035</v>
      </c>
      <c r="K6810" t="s">
        <v>30</v>
      </c>
      <c r="L6810">
        <v>30000000</v>
      </c>
      <c r="M6810">
        <v>448906865</v>
      </c>
      <c r="N6810" t="s">
        <v>9986</v>
      </c>
      <c r="O6810">
        <v>128</v>
      </c>
      <c r="P6810" t="str">
        <f>IF(Table1[[#This Row],[score]]&gt;=8.5,"High",IF(Table1[[#This Row],[score]]&gt;=7,"Medium","Low"))</f>
        <v>Medium</v>
      </c>
      <c r="Q6810" s="5">
        <f>Table1[[#This Row],[gross]]-Table1[[#This Row],[budget]]</f>
        <v>418906865</v>
      </c>
      <c r="R6810" s="5" t="str">
        <f>IF(Table1[[#This Row],[Profit]]&gt;0,"Profit","Loss")</f>
        <v>Profit</v>
      </c>
      <c r="S6810" s="6" t="str">
        <f>FLOOR(Table1[[#This Row],[year]]-1900,10)+1900 &amp; "-" &amp; FLOOR(Table1[[#This Row],[year]]-1890,10)+1900</f>
        <v>2010-2020</v>
      </c>
      <c r="T6810" s="14" t="s">
        <v>21835</v>
      </c>
      <c r="AB6810" s="14"/>
    </row>
    <row r="6811" spans="1:28" hidden="1" x14ac:dyDescent="0.3">
      <c r="A6811" t="s">
        <v>19632</v>
      </c>
      <c r="B6811" t="s">
        <v>1974</v>
      </c>
      <c r="C6811" t="s">
        <v>34</v>
      </c>
      <c r="D6811">
        <v>2016</v>
      </c>
      <c r="E6811" t="s">
        <v>19633</v>
      </c>
      <c r="F6811">
        <v>6.8</v>
      </c>
      <c r="G6811">
        <v>249000</v>
      </c>
      <c r="H6811" t="s">
        <v>15994</v>
      </c>
      <c r="I6811" t="s">
        <v>9343</v>
      </c>
      <c r="J6811" t="s">
        <v>19634</v>
      </c>
      <c r="K6811" t="s">
        <v>5936</v>
      </c>
      <c r="L6811">
        <v>160000000</v>
      </c>
      <c r="M6811">
        <v>439048914</v>
      </c>
      <c r="N6811" t="s">
        <v>18673</v>
      </c>
      <c r="O6811">
        <v>123</v>
      </c>
      <c r="P6811" t="str">
        <f>IF(Table1[[#This Row],[score]]&gt;=8.5,"High",IF(Table1[[#This Row],[score]]&gt;=7,"Medium","Low"))</f>
        <v>Low</v>
      </c>
      <c r="Q6811" s="5">
        <f>Table1[[#This Row],[gross]]-Table1[[#This Row],[budget]]</f>
        <v>279048914</v>
      </c>
      <c r="R6811" s="5" t="str">
        <f>IF(Table1[[#This Row],[Profit]]&gt;0,"Profit","Loss")</f>
        <v>Profit</v>
      </c>
      <c r="S6811" s="6" t="str">
        <f>FLOOR(Table1[[#This Row],[year]]-1900,10)+1900 &amp; "-" &amp; FLOOR(Table1[[#This Row],[year]]-1890,10)+1900</f>
        <v>2010-2020</v>
      </c>
      <c r="T6811" s="14" t="s">
        <v>21835</v>
      </c>
      <c r="AB6811" s="14"/>
    </row>
    <row r="6812" spans="1:28" hidden="1" x14ac:dyDescent="0.3">
      <c r="A6812" t="s">
        <v>19743</v>
      </c>
      <c r="B6812" t="s">
        <v>1974</v>
      </c>
      <c r="C6812" t="s">
        <v>34</v>
      </c>
      <c r="D6812">
        <v>2016</v>
      </c>
      <c r="E6812" t="s">
        <v>19443</v>
      </c>
      <c r="F6812">
        <v>6.6</v>
      </c>
      <c r="G6812">
        <v>213000</v>
      </c>
      <c r="H6812" t="s">
        <v>12710</v>
      </c>
      <c r="I6812" t="s">
        <v>12710</v>
      </c>
      <c r="J6812" t="s">
        <v>9441</v>
      </c>
      <c r="K6812" t="s">
        <v>30</v>
      </c>
      <c r="L6812">
        <v>120000000</v>
      </c>
      <c r="M6812">
        <v>415484914</v>
      </c>
      <c r="N6812" t="s">
        <v>61</v>
      </c>
      <c r="O6812">
        <v>123</v>
      </c>
      <c r="P6812" t="str">
        <f>IF(Table1[[#This Row],[score]]&gt;=8.5,"High",IF(Table1[[#This Row],[score]]&gt;=7,"Medium","Low"))</f>
        <v>Low</v>
      </c>
      <c r="Q6812" s="5">
        <f>Table1[[#This Row],[gross]]-Table1[[#This Row],[budget]]</f>
        <v>295484914</v>
      </c>
      <c r="R6812" s="5" t="str">
        <f>IF(Table1[[#This Row],[Profit]]&gt;0,"Profit","Loss")</f>
        <v>Profit</v>
      </c>
      <c r="S6812" s="6" t="str">
        <f>FLOOR(Table1[[#This Row],[year]]-1900,10)+1900 &amp; "-" &amp; FLOOR(Table1[[#This Row],[year]]-1890,10)+1900</f>
        <v>2010-2020</v>
      </c>
      <c r="T6812" s="14" t="s">
        <v>21835</v>
      </c>
      <c r="AB6812" s="14"/>
    </row>
    <row r="6813" spans="1:28" hidden="1" x14ac:dyDescent="0.3">
      <c r="A6813" t="s">
        <v>19863</v>
      </c>
      <c r="B6813" t="s">
        <v>33</v>
      </c>
      <c r="C6813" t="s">
        <v>390</v>
      </c>
      <c r="D6813">
        <v>2016</v>
      </c>
      <c r="E6813" t="s">
        <v>19665</v>
      </c>
      <c r="F6813">
        <v>5.7</v>
      </c>
      <c r="G6813">
        <v>60000</v>
      </c>
      <c r="H6813" t="s">
        <v>19864</v>
      </c>
      <c r="I6813" t="s">
        <v>12309</v>
      </c>
      <c r="J6813" t="s">
        <v>13749</v>
      </c>
      <c r="K6813" t="s">
        <v>30</v>
      </c>
      <c r="L6813">
        <v>105000000</v>
      </c>
      <c r="M6813">
        <v>408754975</v>
      </c>
      <c r="N6813" t="s">
        <v>15631</v>
      </c>
      <c r="O6813">
        <v>94</v>
      </c>
      <c r="P6813" t="str">
        <f>IF(Table1[[#This Row],[score]]&gt;=8.5,"High",IF(Table1[[#This Row],[score]]&gt;=7,"Medium","Low"))</f>
        <v>Low</v>
      </c>
      <c r="Q6813" s="5">
        <f>Table1[[#This Row],[gross]]-Table1[[#This Row],[budget]]</f>
        <v>303754975</v>
      </c>
      <c r="R6813" s="5" t="str">
        <f>IF(Table1[[#This Row],[Profit]]&gt;0,"Profit","Loss")</f>
        <v>Profit</v>
      </c>
      <c r="S6813" s="6" t="str">
        <f>FLOOR(Table1[[#This Row],[year]]-1900,10)+1900 &amp; "-" &amp; FLOOR(Table1[[#This Row],[year]]-1890,10)+1900</f>
        <v>2010-2020</v>
      </c>
      <c r="T6813" s="14" t="s">
        <v>21835</v>
      </c>
      <c r="AB6813" s="14"/>
    </row>
    <row r="6814" spans="1:28" hidden="1" x14ac:dyDescent="0.3">
      <c r="A6814" t="s">
        <v>19697</v>
      </c>
      <c r="B6814" t="s">
        <v>1974</v>
      </c>
      <c r="C6814" t="s">
        <v>34</v>
      </c>
      <c r="D6814">
        <v>2016</v>
      </c>
      <c r="E6814" t="s">
        <v>19698</v>
      </c>
      <c r="F6814">
        <v>5.2</v>
      </c>
      <c r="G6814">
        <v>171000</v>
      </c>
      <c r="H6814" t="s">
        <v>6787</v>
      </c>
      <c r="I6814" t="s">
        <v>19699</v>
      </c>
      <c r="J6814" t="s">
        <v>18495</v>
      </c>
      <c r="K6814" t="s">
        <v>30</v>
      </c>
      <c r="L6814">
        <v>165000000</v>
      </c>
      <c r="M6814">
        <v>389681935</v>
      </c>
      <c r="N6814" t="s">
        <v>180</v>
      </c>
      <c r="O6814">
        <v>120</v>
      </c>
      <c r="P6814" t="str">
        <f>IF(Table1[[#This Row],[score]]&gt;=8.5,"High",IF(Table1[[#This Row],[score]]&gt;=7,"Medium","Low"))</f>
        <v>Low</v>
      </c>
      <c r="Q6814" s="5">
        <f>Table1[[#This Row],[gross]]-Table1[[#This Row],[budget]]</f>
        <v>224681935</v>
      </c>
      <c r="R6814" s="5" t="str">
        <f>IF(Table1[[#This Row],[Profit]]&gt;0,"Profit","Loss")</f>
        <v>Profit</v>
      </c>
      <c r="S6814" s="6" t="str">
        <f>FLOOR(Table1[[#This Row],[year]]-1900,10)+1900 &amp; "-" &amp; FLOOR(Table1[[#This Row],[year]]-1890,10)+1900</f>
        <v>2010-2020</v>
      </c>
      <c r="T6814" s="14" t="s">
        <v>21835</v>
      </c>
      <c r="AB6814" s="14"/>
    </row>
    <row r="6815" spans="1:28" hidden="1" x14ac:dyDescent="0.3">
      <c r="A6815" t="s">
        <v>19688</v>
      </c>
      <c r="B6815" t="s">
        <v>950</v>
      </c>
      <c r="C6815" t="s">
        <v>390</v>
      </c>
      <c r="D6815">
        <v>2016</v>
      </c>
      <c r="E6815" t="s">
        <v>19689</v>
      </c>
      <c r="F6815">
        <v>8.4</v>
      </c>
      <c r="G6815">
        <v>215000</v>
      </c>
      <c r="H6815" t="s">
        <v>19690</v>
      </c>
      <c r="I6815" t="s">
        <v>19690</v>
      </c>
      <c r="J6815" t="s">
        <v>16356</v>
      </c>
      <c r="K6815" t="s">
        <v>2081</v>
      </c>
      <c r="L6815" s="5">
        <f>20500000</f>
        <v>20500000</v>
      </c>
      <c r="M6815" s="5">
        <v>358180115</v>
      </c>
      <c r="N6815" t="s">
        <v>19691</v>
      </c>
      <c r="O6815">
        <v>106</v>
      </c>
      <c r="P6815" t="str">
        <f>IF(Table1[[#This Row],[score]]&gt;=8.5,"High",IF(Table1[[#This Row],[score]]&gt;=7,"Medium","Low"))</f>
        <v>Medium</v>
      </c>
      <c r="Q6815" s="5">
        <f>Table1[[#This Row],[gross]]-Table1[[#This Row],[budget]]</f>
        <v>337680115</v>
      </c>
      <c r="R6815" s="5" t="str">
        <f>IF(Table1[[#This Row],[Profit]]&gt;0,"Profit","Loss")</f>
        <v>Profit</v>
      </c>
      <c r="S6815" s="6" t="str">
        <f>FLOOR(Table1[[#This Row],[year]]-1900,10)+1900 &amp; "-" &amp; FLOOR(Table1[[#This Row],[year]]-1890,10)+1900</f>
        <v>2010-2020</v>
      </c>
      <c r="T6815" s="14" t="s">
        <v>21835</v>
      </c>
      <c r="AB6815" s="14"/>
    </row>
    <row r="6816" spans="1:28" hidden="1" x14ac:dyDescent="0.3">
      <c r="A6816" t="s">
        <v>19752</v>
      </c>
      <c r="B6816" t="s">
        <v>1974</v>
      </c>
      <c r="C6816" t="s">
        <v>34</v>
      </c>
      <c r="D6816">
        <v>2016</v>
      </c>
      <c r="E6816" t="s">
        <v>19734</v>
      </c>
      <c r="F6816">
        <v>6.2</v>
      </c>
      <c r="G6816">
        <v>168000</v>
      </c>
      <c r="H6816" t="s">
        <v>14892</v>
      </c>
      <c r="I6816" t="s">
        <v>18776</v>
      </c>
      <c r="J6816" t="s">
        <v>17571</v>
      </c>
      <c r="K6816" t="s">
        <v>22</v>
      </c>
      <c r="L6816">
        <v>180000000</v>
      </c>
      <c r="M6816">
        <v>356700357</v>
      </c>
      <c r="N6816" t="s">
        <v>10796</v>
      </c>
      <c r="O6816">
        <v>110</v>
      </c>
      <c r="P6816" t="str">
        <f>IF(Table1[[#This Row],[score]]&gt;=8.5,"High",IF(Table1[[#This Row],[score]]&gt;=7,"Medium","Low"))</f>
        <v>Low</v>
      </c>
      <c r="Q6816" s="5">
        <f>Table1[[#This Row],[gross]]-Table1[[#This Row],[budget]]</f>
        <v>176700357</v>
      </c>
      <c r="R6816" s="5" t="str">
        <f>IF(Table1[[#This Row],[Profit]]&gt;0,"Profit","Loss")</f>
        <v>Profit</v>
      </c>
      <c r="S6816" s="6" t="str">
        <f>FLOOR(Table1[[#This Row],[year]]-1900,10)+1900 &amp; "-" &amp; FLOOR(Table1[[#This Row],[year]]-1890,10)+1900</f>
        <v>2010-2020</v>
      </c>
      <c r="T6816" s="14" t="s">
        <v>21835</v>
      </c>
      <c r="AB6816" s="14"/>
    </row>
    <row r="6817" spans="1:28" hidden="1" x14ac:dyDescent="0.3">
      <c r="A6817" t="s">
        <v>19911</v>
      </c>
      <c r="B6817" t="s">
        <v>33</v>
      </c>
      <c r="C6817" t="s">
        <v>390</v>
      </c>
      <c r="D6817">
        <v>2016</v>
      </c>
      <c r="E6817" t="s">
        <v>19696</v>
      </c>
      <c r="F6817">
        <v>6.3</v>
      </c>
      <c r="G6817">
        <v>84000</v>
      </c>
      <c r="H6817" t="s">
        <v>19912</v>
      </c>
      <c r="I6817" t="s">
        <v>15041</v>
      </c>
      <c r="J6817" t="s">
        <v>17417</v>
      </c>
      <c r="K6817" t="s">
        <v>19001</v>
      </c>
      <c r="L6817">
        <v>73000000</v>
      </c>
      <c r="M6817">
        <v>352333929</v>
      </c>
      <c r="N6817" t="s">
        <v>31</v>
      </c>
      <c r="O6817">
        <v>97</v>
      </c>
      <c r="P6817" t="str">
        <f>IF(Table1[[#This Row],[score]]&gt;=8.5,"High",IF(Table1[[#This Row],[score]]&gt;=7,"Medium","Low"))</f>
        <v>Low</v>
      </c>
      <c r="Q6817" s="5">
        <f>Table1[[#This Row],[gross]]-Table1[[#This Row],[budget]]</f>
        <v>279333929</v>
      </c>
      <c r="R6817" s="5" t="str">
        <f>IF(Table1[[#This Row],[Profit]]&gt;0,"Profit","Loss")</f>
        <v>Profit</v>
      </c>
      <c r="S6817" s="6" t="str">
        <f>FLOOR(Table1[[#This Row],[year]]-1900,10)+1900 &amp; "-" &amp; FLOOR(Table1[[#This Row],[year]]-1890,10)+1900</f>
        <v>2010-2020</v>
      </c>
      <c r="T6817" s="14" t="s">
        <v>21835</v>
      </c>
      <c r="AB6817" s="14"/>
    </row>
    <row r="6818" spans="1:28" hidden="1" x14ac:dyDescent="0.3">
      <c r="A6818" t="s">
        <v>19836</v>
      </c>
      <c r="B6818" t="s">
        <v>33</v>
      </c>
      <c r="C6818" t="s">
        <v>390</v>
      </c>
      <c r="D6818">
        <v>2016</v>
      </c>
      <c r="E6818" t="s">
        <v>19639</v>
      </c>
      <c r="F6818">
        <v>6.5</v>
      </c>
      <c r="G6818">
        <v>75000</v>
      </c>
      <c r="H6818" t="s">
        <v>10654</v>
      </c>
      <c r="I6818" t="s">
        <v>15391</v>
      </c>
      <c r="J6818" t="s">
        <v>17495</v>
      </c>
      <c r="K6818" t="s">
        <v>30</v>
      </c>
      <c r="L6818">
        <v>125000000</v>
      </c>
      <c r="M6818">
        <v>346864886</v>
      </c>
      <c r="N6818" t="s">
        <v>10077</v>
      </c>
      <c r="O6818">
        <v>92</v>
      </c>
      <c r="P6818" t="str">
        <f>IF(Table1[[#This Row],[score]]&gt;=8.5,"High",IF(Table1[[#This Row],[score]]&gt;=7,"Medium","Low"))</f>
        <v>Low</v>
      </c>
      <c r="Q6818" s="5">
        <f>Table1[[#This Row],[gross]]-Table1[[#This Row],[budget]]</f>
        <v>221864886</v>
      </c>
      <c r="R6818" s="5" t="str">
        <f>IF(Table1[[#This Row],[Profit]]&gt;0,"Profit","Loss")</f>
        <v>Profit</v>
      </c>
      <c r="S6818" s="6" t="str">
        <f>FLOOR(Table1[[#This Row],[year]]-1900,10)+1900 &amp; "-" &amp; FLOOR(Table1[[#This Row],[year]]-1890,10)+1900</f>
        <v>2010-2020</v>
      </c>
      <c r="T6818" s="14" t="s">
        <v>21835</v>
      </c>
      <c r="AB6818" s="14"/>
    </row>
    <row r="6819" spans="1:28" hidden="1" x14ac:dyDescent="0.3">
      <c r="A6819" t="s">
        <v>19664</v>
      </c>
      <c r="B6819" t="s">
        <v>1974</v>
      </c>
      <c r="C6819" t="s">
        <v>34</v>
      </c>
      <c r="D6819">
        <v>2016</v>
      </c>
      <c r="E6819" t="s">
        <v>19665</v>
      </c>
      <c r="F6819">
        <v>7</v>
      </c>
      <c r="G6819">
        <v>234000</v>
      </c>
      <c r="H6819" t="s">
        <v>12471</v>
      </c>
      <c r="I6819" t="s">
        <v>13375</v>
      </c>
      <c r="J6819" t="s">
        <v>15596</v>
      </c>
      <c r="K6819" t="s">
        <v>30</v>
      </c>
      <c r="L6819">
        <v>185000000</v>
      </c>
      <c r="M6819">
        <v>343471816</v>
      </c>
      <c r="N6819" t="s">
        <v>44</v>
      </c>
      <c r="O6819">
        <v>122</v>
      </c>
      <c r="P6819" t="str">
        <f>IF(Table1[[#This Row],[score]]&gt;=8.5,"High",IF(Table1[[#This Row],[score]]&gt;=7,"Medium","Low"))</f>
        <v>Medium</v>
      </c>
      <c r="Q6819" s="5">
        <f>Table1[[#This Row],[gross]]-Table1[[#This Row],[budget]]</f>
        <v>158471816</v>
      </c>
      <c r="R6819" s="5" t="str">
        <f>IF(Table1[[#This Row],[Profit]]&gt;0,"Profit","Loss")</f>
        <v>Profit</v>
      </c>
      <c r="S6819" s="6" t="str">
        <f>FLOOR(Table1[[#This Row],[year]]-1900,10)+1900 &amp; "-" &amp; FLOOR(Table1[[#This Row],[year]]-1890,10)+1900</f>
        <v>2010-2020</v>
      </c>
      <c r="T6819" s="14" t="s">
        <v>21835</v>
      </c>
      <c r="AB6819" s="14"/>
    </row>
    <row r="6820" spans="1:28" hidden="1" x14ac:dyDescent="0.3">
      <c r="A6820" t="s">
        <v>19846</v>
      </c>
      <c r="B6820" t="s">
        <v>1974</v>
      </c>
      <c r="C6820" t="s">
        <v>34</v>
      </c>
      <c r="D6820">
        <v>2016</v>
      </c>
      <c r="E6820" t="s">
        <v>19829</v>
      </c>
      <c r="F6820">
        <v>5.9</v>
      </c>
      <c r="G6820">
        <v>128000</v>
      </c>
      <c r="H6820" t="s">
        <v>5933</v>
      </c>
      <c r="I6820" t="s">
        <v>19847</v>
      </c>
      <c r="J6820" t="s">
        <v>9441</v>
      </c>
      <c r="K6820" t="s">
        <v>30</v>
      </c>
      <c r="L6820">
        <v>150000000</v>
      </c>
      <c r="M6820">
        <v>334933831</v>
      </c>
      <c r="N6820" t="s">
        <v>19848</v>
      </c>
      <c r="O6820">
        <v>103</v>
      </c>
      <c r="P6820" t="str">
        <f>IF(Table1[[#This Row],[score]]&gt;=8.5,"High",IF(Table1[[#This Row],[score]]&gt;=7,"Medium","Low"))</f>
        <v>Low</v>
      </c>
      <c r="Q6820" s="5">
        <f>Table1[[#This Row],[gross]]-Table1[[#This Row],[budget]]</f>
        <v>184933831</v>
      </c>
      <c r="R6820" s="5" t="str">
        <f>IF(Table1[[#This Row],[Profit]]&gt;0,"Profit","Loss")</f>
        <v>Profit</v>
      </c>
      <c r="S6820" s="6" t="str">
        <f>FLOOR(Table1[[#This Row],[year]]-1900,10)+1900 &amp; "-" &amp; FLOOR(Table1[[#This Row],[year]]-1890,10)+1900</f>
        <v>2010-2020</v>
      </c>
      <c r="T6820" s="14" t="s">
        <v>21835</v>
      </c>
      <c r="AB6820" s="14"/>
    </row>
    <row r="6821" spans="1:28" hidden="1" x14ac:dyDescent="0.3">
      <c r="A6821" t="s">
        <v>19768</v>
      </c>
      <c r="B6821" t="s">
        <v>1974</v>
      </c>
      <c r="C6821" t="s">
        <v>34</v>
      </c>
      <c r="D6821">
        <v>2016</v>
      </c>
      <c r="E6821" t="s">
        <v>19633</v>
      </c>
      <c r="F6821">
        <v>6.5</v>
      </c>
      <c r="G6821">
        <v>260000</v>
      </c>
      <c r="H6821" t="s">
        <v>15603</v>
      </c>
      <c r="I6821" t="s">
        <v>7260</v>
      </c>
      <c r="J6821" t="s">
        <v>15943</v>
      </c>
      <c r="K6821" t="s">
        <v>30</v>
      </c>
      <c r="L6821">
        <v>90000000</v>
      </c>
      <c r="M6821">
        <v>334897606</v>
      </c>
      <c r="N6821" t="s">
        <v>9986</v>
      </c>
      <c r="O6821">
        <v>129</v>
      </c>
      <c r="P6821" t="str">
        <f>IF(Table1[[#This Row],[score]]&gt;=8.5,"High",IF(Table1[[#This Row],[score]]&gt;=7,"Medium","Low"))</f>
        <v>Low</v>
      </c>
      <c r="Q6821" s="5">
        <f>Table1[[#This Row],[gross]]-Table1[[#This Row],[budget]]</f>
        <v>244897606</v>
      </c>
      <c r="R6821" s="5" t="str">
        <f>IF(Table1[[#This Row],[Profit]]&gt;0,"Profit","Loss")</f>
        <v>Profit</v>
      </c>
      <c r="S6821" s="6" t="str">
        <f>FLOOR(Table1[[#This Row],[year]]-1900,10)+1900 &amp; "-" &amp; FLOOR(Table1[[#This Row],[year]]-1890,10)+1900</f>
        <v>2010-2020</v>
      </c>
      <c r="T6821" s="14" t="s">
        <v>21835</v>
      </c>
      <c r="AB6821" s="14"/>
    </row>
    <row r="6822" spans="1:28" hidden="1" x14ac:dyDescent="0.3">
      <c r="A6822" t="s">
        <v>19669</v>
      </c>
      <c r="B6822" t="s">
        <v>16</v>
      </c>
      <c r="C6822" t="s">
        <v>52</v>
      </c>
      <c r="D6822">
        <v>2016</v>
      </c>
      <c r="E6822" t="s">
        <v>19633</v>
      </c>
      <c r="F6822">
        <v>7.3</v>
      </c>
      <c r="G6822">
        <v>242000</v>
      </c>
      <c r="H6822" t="s">
        <v>13350</v>
      </c>
      <c r="I6822" t="s">
        <v>18051</v>
      </c>
      <c r="J6822" t="s">
        <v>15966</v>
      </c>
      <c r="K6822" t="s">
        <v>195</v>
      </c>
      <c r="L6822">
        <v>40000000</v>
      </c>
      <c r="M6822">
        <v>321788219</v>
      </c>
      <c r="N6822" t="s">
        <v>2001</v>
      </c>
      <c r="O6822">
        <v>134</v>
      </c>
      <c r="P6822" t="str">
        <f>IF(Table1[[#This Row],[score]]&gt;=8.5,"High",IF(Table1[[#This Row],[score]]&gt;=7,"Medium","Low"))</f>
        <v>Medium</v>
      </c>
      <c r="Q6822" s="5">
        <f>Table1[[#This Row],[gross]]-Table1[[#This Row],[budget]]</f>
        <v>281788219</v>
      </c>
      <c r="R6822" s="5" t="str">
        <f>IF(Table1[[#This Row],[Profit]]&gt;0,"Profit","Loss")</f>
        <v>Profit</v>
      </c>
      <c r="S6822" s="6" t="str">
        <f>FLOOR(Table1[[#This Row],[year]]-1900,10)+1900 &amp; "-" &amp; FLOOR(Table1[[#This Row],[year]]-1890,10)+1900</f>
        <v>2010-2020</v>
      </c>
      <c r="T6822" s="14" t="s">
        <v>21835</v>
      </c>
      <c r="AB6822" s="14"/>
    </row>
    <row r="6823" spans="1:28" hidden="1" x14ac:dyDescent="0.3">
      <c r="A6823" t="s">
        <v>19716</v>
      </c>
      <c r="B6823" t="s">
        <v>16</v>
      </c>
      <c r="C6823" t="s">
        <v>34</v>
      </c>
      <c r="D6823">
        <v>2016</v>
      </c>
      <c r="E6823" t="s">
        <v>19576</v>
      </c>
      <c r="F6823">
        <v>5.5</v>
      </c>
      <c r="G6823">
        <v>87000</v>
      </c>
      <c r="H6823" t="s">
        <v>8400</v>
      </c>
      <c r="I6823" t="s">
        <v>8400</v>
      </c>
      <c r="J6823" t="s">
        <v>10733</v>
      </c>
      <c r="K6823" t="s">
        <v>30</v>
      </c>
      <c r="L6823">
        <v>40000000</v>
      </c>
      <c r="M6823">
        <v>312242626</v>
      </c>
      <c r="N6823" t="s">
        <v>10771</v>
      </c>
      <c r="O6823">
        <v>107</v>
      </c>
      <c r="P6823" t="str">
        <f>IF(Table1[[#This Row],[score]]&gt;=8.5,"High",IF(Table1[[#This Row],[score]]&gt;=7,"Medium","Low"))</f>
        <v>Low</v>
      </c>
      <c r="Q6823" s="5">
        <f>Table1[[#This Row],[gross]]-Table1[[#This Row],[budget]]</f>
        <v>272242626</v>
      </c>
      <c r="R6823" s="5" t="str">
        <f>IF(Table1[[#This Row],[Profit]]&gt;0,"Profit","Loss")</f>
        <v>Profit</v>
      </c>
      <c r="S6823" s="6" t="str">
        <f>FLOOR(Table1[[#This Row],[year]]-1900,10)+1900 &amp; "-" &amp; FLOOR(Table1[[#This Row],[year]]-1890,10)+1900</f>
        <v>2010-2020</v>
      </c>
      <c r="T6823" s="14" t="s">
        <v>21835</v>
      </c>
      <c r="AB6823" s="14"/>
    </row>
    <row r="6824" spans="1:28" hidden="1" x14ac:dyDescent="0.3">
      <c r="A6824" t="s">
        <v>19799</v>
      </c>
      <c r="B6824" t="s">
        <v>443</v>
      </c>
      <c r="C6824" t="s">
        <v>34</v>
      </c>
      <c r="D6824">
        <v>2016</v>
      </c>
      <c r="E6824" t="s">
        <v>19666</v>
      </c>
      <c r="F6824">
        <v>8.4</v>
      </c>
      <c r="G6824">
        <v>167000</v>
      </c>
      <c r="H6824" t="s">
        <v>19800</v>
      </c>
      <c r="I6824" t="s">
        <v>19801</v>
      </c>
      <c r="J6824" t="s">
        <v>12001</v>
      </c>
      <c r="K6824" t="s">
        <v>10197</v>
      </c>
      <c r="L6824" s="5">
        <f>20500000</f>
        <v>20500000</v>
      </c>
      <c r="M6824" s="5">
        <v>303723636</v>
      </c>
      <c r="N6824" t="s">
        <v>12002</v>
      </c>
      <c r="O6824">
        <v>161</v>
      </c>
      <c r="P6824" t="str">
        <f>IF(Table1[[#This Row],[score]]&gt;=8.5,"High",IF(Table1[[#This Row],[score]]&gt;=7,"Medium","Low"))</f>
        <v>Medium</v>
      </c>
      <c r="Q6824" s="5">
        <f>Table1[[#This Row],[gross]]-Table1[[#This Row],[budget]]</f>
        <v>283223636</v>
      </c>
      <c r="R6824" s="5" t="str">
        <f>IF(Table1[[#This Row],[Profit]]&gt;0,"Profit","Loss")</f>
        <v>Profit</v>
      </c>
      <c r="S6824" s="6" t="str">
        <f>FLOOR(Table1[[#This Row],[year]]-1900,10)+1900 &amp; "-" &amp; FLOOR(Table1[[#This Row],[year]]-1890,10)+1900</f>
        <v>2010-2020</v>
      </c>
      <c r="T6824" s="14" t="s">
        <v>21835</v>
      </c>
      <c r="AB6824" s="14"/>
    </row>
    <row r="6825" spans="1:28" hidden="1" x14ac:dyDescent="0.3">
      <c r="A6825" t="s">
        <v>15764</v>
      </c>
      <c r="B6825" t="s">
        <v>1974</v>
      </c>
      <c r="C6825" t="s">
        <v>17</v>
      </c>
      <c r="D6825">
        <v>2016</v>
      </c>
      <c r="E6825" t="s">
        <v>19666</v>
      </c>
      <c r="F6825">
        <v>7</v>
      </c>
      <c r="G6825">
        <v>364000</v>
      </c>
      <c r="H6825" t="s">
        <v>17381</v>
      </c>
      <c r="I6825" t="s">
        <v>17148</v>
      </c>
      <c r="J6825" t="s">
        <v>16610</v>
      </c>
      <c r="K6825" t="s">
        <v>30</v>
      </c>
      <c r="L6825">
        <v>110000000</v>
      </c>
      <c r="M6825">
        <v>303144152</v>
      </c>
      <c r="N6825" t="s">
        <v>31</v>
      </c>
      <c r="O6825">
        <v>116</v>
      </c>
      <c r="P6825" t="str">
        <f>IF(Table1[[#This Row],[score]]&gt;=8.5,"High",IF(Table1[[#This Row],[score]]&gt;=7,"Medium","Low"))</f>
        <v>Medium</v>
      </c>
      <c r="Q6825" s="5">
        <f>Table1[[#This Row],[gross]]-Table1[[#This Row],[budget]]</f>
        <v>193144152</v>
      </c>
      <c r="R6825" s="5" t="str">
        <f>IF(Table1[[#This Row],[Profit]]&gt;0,"Profit","Loss")</f>
        <v>Profit</v>
      </c>
      <c r="S6825" s="6" t="str">
        <f>FLOOR(Table1[[#This Row],[year]]-1900,10)+1900 &amp; "-" &amp; FLOOR(Table1[[#This Row],[year]]-1890,10)+1900</f>
        <v>2010-2020</v>
      </c>
      <c r="T6825" s="14" t="s">
        <v>21835</v>
      </c>
      <c r="AB6825" s="14"/>
    </row>
    <row r="6826" spans="1:28" hidden="1" x14ac:dyDescent="0.3">
      <c r="A6826" t="s">
        <v>19860</v>
      </c>
      <c r="B6826" t="s">
        <v>33</v>
      </c>
      <c r="C6826" t="s">
        <v>25</v>
      </c>
      <c r="D6826">
        <v>2016</v>
      </c>
      <c r="E6826" t="s">
        <v>19552</v>
      </c>
      <c r="F6826">
        <v>6.2</v>
      </c>
      <c r="G6826">
        <v>98000</v>
      </c>
      <c r="H6826" t="s">
        <v>17215</v>
      </c>
      <c r="I6826" t="s">
        <v>6183</v>
      </c>
      <c r="J6826" t="s">
        <v>16498</v>
      </c>
      <c r="K6826" t="s">
        <v>30</v>
      </c>
      <c r="L6826">
        <v>170000000</v>
      </c>
      <c r="M6826">
        <v>299820798</v>
      </c>
      <c r="N6826" t="s">
        <v>1708</v>
      </c>
      <c r="O6826">
        <v>113</v>
      </c>
      <c r="P6826" t="str">
        <f>IF(Table1[[#This Row],[score]]&gt;=8.5,"High",IF(Table1[[#This Row],[score]]&gt;=7,"Medium","Low"))</f>
        <v>Low</v>
      </c>
      <c r="Q6826" s="5">
        <f>Table1[[#This Row],[gross]]-Table1[[#This Row],[budget]]</f>
        <v>129820798</v>
      </c>
      <c r="R6826" s="5" t="str">
        <f>IF(Table1[[#This Row],[Profit]]&gt;0,"Profit","Loss")</f>
        <v>Profit</v>
      </c>
      <c r="S6826" s="6" t="str">
        <f>FLOOR(Table1[[#This Row],[year]]-1900,10)+1900 &amp; "-" &amp; FLOOR(Table1[[#This Row],[year]]-1890,10)+1900</f>
        <v>2010-2020</v>
      </c>
      <c r="T6826" s="14" t="s">
        <v>21835</v>
      </c>
      <c r="AB6826" s="14"/>
    </row>
    <row r="6827" spans="1:28" hidden="1" x14ac:dyDescent="0.3">
      <c r="A6827" t="s">
        <v>19705</v>
      </c>
      <c r="B6827" t="s">
        <v>1974</v>
      </c>
      <c r="C6827" t="s">
        <v>25</v>
      </c>
      <c r="D6827">
        <v>2016</v>
      </c>
      <c r="E6827" t="s">
        <v>19289</v>
      </c>
      <c r="F6827">
        <v>6.7</v>
      </c>
      <c r="G6827">
        <v>160000</v>
      </c>
      <c r="H6827" t="s">
        <v>2638</v>
      </c>
      <c r="I6827" t="s">
        <v>19706</v>
      </c>
      <c r="J6827" t="s">
        <v>16430</v>
      </c>
      <c r="K6827" t="s">
        <v>30</v>
      </c>
      <c r="L6827">
        <v>110000000</v>
      </c>
      <c r="M6827">
        <v>296482446</v>
      </c>
      <c r="N6827" t="s">
        <v>180</v>
      </c>
      <c r="O6827">
        <v>127</v>
      </c>
      <c r="P6827" t="str">
        <f>IF(Table1[[#This Row],[score]]&gt;=8.5,"High",IF(Table1[[#This Row],[score]]&gt;=7,"Medium","Low"))</f>
        <v>Low</v>
      </c>
      <c r="Q6827" s="5">
        <f>Table1[[#This Row],[gross]]-Table1[[#This Row],[budget]]</f>
        <v>186482446</v>
      </c>
      <c r="R6827" s="5" t="str">
        <f>IF(Table1[[#This Row],[Profit]]&gt;0,"Profit","Loss")</f>
        <v>Profit</v>
      </c>
      <c r="S6827" s="6" t="str">
        <f>FLOOR(Table1[[#This Row],[year]]-1900,10)+1900 &amp; "-" &amp; FLOOR(Table1[[#This Row],[year]]-1890,10)+1900</f>
        <v>2010-2020</v>
      </c>
      <c r="T6827" s="14" t="s">
        <v>21835</v>
      </c>
      <c r="AB6827" s="14"/>
    </row>
    <row r="6828" spans="1:28" hidden="1" x14ac:dyDescent="0.3">
      <c r="A6828" t="s">
        <v>19640</v>
      </c>
      <c r="B6828" t="s">
        <v>1974</v>
      </c>
      <c r="C6828" t="s">
        <v>52</v>
      </c>
      <c r="D6828">
        <v>2016</v>
      </c>
      <c r="E6828" t="s">
        <v>19641</v>
      </c>
      <c r="F6828">
        <v>7.3</v>
      </c>
      <c r="G6828">
        <v>446000</v>
      </c>
      <c r="H6828" t="s">
        <v>10372</v>
      </c>
      <c r="I6828" t="s">
        <v>10372</v>
      </c>
      <c r="J6828" t="s">
        <v>14401</v>
      </c>
      <c r="K6828" t="s">
        <v>30</v>
      </c>
      <c r="L6828">
        <v>9000000</v>
      </c>
      <c r="M6828">
        <v>278454417</v>
      </c>
      <c r="N6828" t="s">
        <v>61</v>
      </c>
      <c r="O6828">
        <v>117</v>
      </c>
      <c r="P6828" t="str">
        <f>IF(Table1[[#This Row],[score]]&gt;=8.5,"High",IF(Table1[[#This Row],[score]]&gt;=7,"Medium","Low"))</f>
        <v>Medium</v>
      </c>
      <c r="Q6828" s="5">
        <f>Table1[[#This Row],[gross]]-Table1[[#This Row],[budget]]</f>
        <v>269454417</v>
      </c>
      <c r="R6828" s="5" t="str">
        <f>IF(Table1[[#This Row],[Profit]]&gt;0,"Profit","Loss")</f>
        <v>Profit</v>
      </c>
      <c r="S6828" s="6" t="str">
        <f>FLOOR(Table1[[#This Row],[year]]-1900,10)+1900 &amp; "-" &amp; FLOOR(Table1[[#This Row],[year]]-1890,10)+1900</f>
        <v>2010-2020</v>
      </c>
      <c r="T6828" s="14" t="s">
        <v>21835</v>
      </c>
      <c r="AB6828" s="14"/>
    </row>
    <row r="6829" spans="1:28" hidden="1" x14ac:dyDescent="0.3">
      <c r="A6829" t="s">
        <v>19880</v>
      </c>
      <c r="B6829" t="s">
        <v>1974</v>
      </c>
      <c r="C6829" t="s">
        <v>34</v>
      </c>
      <c r="D6829">
        <v>2016</v>
      </c>
      <c r="E6829" t="s">
        <v>19643</v>
      </c>
      <c r="F6829">
        <v>6</v>
      </c>
      <c r="G6829">
        <v>87000</v>
      </c>
      <c r="H6829" t="s">
        <v>19881</v>
      </c>
      <c r="I6829" t="s">
        <v>18717</v>
      </c>
      <c r="J6829" t="s">
        <v>15918</v>
      </c>
      <c r="K6829" t="s">
        <v>30</v>
      </c>
      <c r="L6829">
        <v>135000000</v>
      </c>
      <c r="M6829">
        <v>245623848</v>
      </c>
      <c r="N6829" t="s">
        <v>44</v>
      </c>
      <c r="O6829">
        <v>112</v>
      </c>
      <c r="P6829" t="str">
        <f>IF(Table1[[#This Row],[score]]&gt;=8.5,"High",IF(Table1[[#This Row],[score]]&gt;=7,"Medium","Low"))</f>
        <v>Low</v>
      </c>
      <c r="Q6829" s="5">
        <f>Table1[[#This Row],[gross]]-Table1[[#This Row],[budget]]</f>
        <v>110623848</v>
      </c>
      <c r="R6829" s="5" t="str">
        <f>IF(Table1[[#This Row],[Profit]]&gt;0,"Profit","Loss")</f>
        <v>Profit</v>
      </c>
      <c r="S6829" s="6" t="str">
        <f>FLOOR(Table1[[#This Row],[year]]-1900,10)+1900 &amp; "-" &amp; FLOOR(Table1[[#This Row],[year]]-1890,10)+1900</f>
        <v>2010-2020</v>
      </c>
      <c r="T6829" s="14" t="s">
        <v>21835</v>
      </c>
      <c r="AB6829" s="14"/>
    </row>
    <row r="6830" spans="1:28" hidden="1" x14ac:dyDescent="0.3">
      <c r="A6830" t="s">
        <v>19813</v>
      </c>
      <c r="B6830" t="s">
        <v>1974</v>
      </c>
      <c r="C6830" t="s">
        <v>63</v>
      </c>
      <c r="D6830">
        <v>2016</v>
      </c>
      <c r="E6830" t="s">
        <v>19814</v>
      </c>
      <c r="F6830">
        <v>7.4</v>
      </c>
      <c r="G6830">
        <v>248000</v>
      </c>
      <c r="H6830" t="s">
        <v>85</v>
      </c>
      <c r="I6830" t="s">
        <v>15087</v>
      </c>
      <c r="J6830" t="s">
        <v>2066</v>
      </c>
      <c r="K6830" t="s">
        <v>30</v>
      </c>
      <c r="L6830">
        <v>60000000</v>
      </c>
      <c r="M6830">
        <v>240797623</v>
      </c>
      <c r="N6830" t="s">
        <v>19815</v>
      </c>
      <c r="O6830">
        <v>96</v>
      </c>
      <c r="P6830" t="str">
        <f>IF(Table1[[#This Row],[score]]&gt;=8.5,"High",IF(Table1[[#This Row],[score]]&gt;=7,"Medium","Low"))</f>
        <v>Medium</v>
      </c>
      <c r="Q6830" s="5">
        <f>Table1[[#This Row],[gross]]-Table1[[#This Row],[budget]]</f>
        <v>180797623</v>
      </c>
      <c r="R6830" s="5" t="str">
        <f>IF(Table1[[#This Row],[Profit]]&gt;0,"Profit","Loss")</f>
        <v>Profit</v>
      </c>
      <c r="S6830" s="6" t="str">
        <f>FLOOR(Table1[[#This Row],[year]]-1900,10)+1900 &amp; "-" &amp; FLOOR(Table1[[#This Row],[year]]-1890,10)+1900</f>
        <v>2010-2020</v>
      </c>
      <c r="T6830" s="14" t="s">
        <v>21835</v>
      </c>
      <c r="AB6830" s="14"/>
    </row>
    <row r="6831" spans="1:28" hidden="1" x14ac:dyDescent="0.3">
      <c r="A6831" t="s">
        <v>19878</v>
      </c>
      <c r="B6831" t="s">
        <v>1974</v>
      </c>
      <c r="C6831" t="s">
        <v>34</v>
      </c>
      <c r="D6831">
        <v>2016</v>
      </c>
      <c r="E6831" t="s">
        <v>19666</v>
      </c>
      <c r="F6831">
        <v>5.7</v>
      </c>
      <c r="G6831">
        <v>190000</v>
      </c>
      <c r="H6831" t="s">
        <v>17230</v>
      </c>
      <c r="I6831" t="s">
        <v>19879</v>
      </c>
      <c r="J6831" t="s">
        <v>16572</v>
      </c>
      <c r="K6831" t="s">
        <v>30</v>
      </c>
      <c r="L6831">
        <v>125000000</v>
      </c>
      <c r="M6831">
        <v>240697856</v>
      </c>
      <c r="N6831" t="s">
        <v>8543</v>
      </c>
      <c r="O6831">
        <v>115</v>
      </c>
      <c r="P6831" t="str">
        <f>IF(Table1[[#This Row],[score]]&gt;=8.5,"High",IF(Table1[[#This Row],[score]]&gt;=7,"Medium","Low"))</f>
        <v>Low</v>
      </c>
      <c r="Q6831" s="5">
        <f>Table1[[#This Row],[gross]]-Table1[[#This Row],[budget]]</f>
        <v>115697856</v>
      </c>
      <c r="R6831" s="5" t="str">
        <f>IF(Table1[[#This Row],[Profit]]&gt;0,"Profit","Loss")</f>
        <v>Profit</v>
      </c>
      <c r="S6831" s="6" t="str">
        <f>FLOOR(Table1[[#This Row],[year]]-1900,10)+1900 &amp; "-" &amp; FLOOR(Table1[[#This Row],[year]]-1890,10)+1900</f>
        <v>2010-2020</v>
      </c>
      <c r="T6831" s="14" t="s">
        <v>21835</v>
      </c>
      <c r="AB6831" s="14"/>
    </row>
    <row r="6832" spans="1:28" hidden="1" x14ac:dyDescent="0.3">
      <c r="A6832" t="s">
        <v>19724</v>
      </c>
      <c r="B6832" t="s">
        <v>33</v>
      </c>
      <c r="C6832" t="s">
        <v>63</v>
      </c>
      <c r="D6832">
        <v>2016</v>
      </c>
      <c r="E6832" t="s">
        <v>19721</v>
      </c>
      <c r="F6832">
        <v>7.8</v>
      </c>
      <c r="G6832">
        <v>209000</v>
      </c>
      <c r="H6832" t="s">
        <v>18968</v>
      </c>
      <c r="I6832" t="s">
        <v>19725</v>
      </c>
      <c r="J6832" t="s">
        <v>19040</v>
      </c>
      <c r="K6832" t="s">
        <v>30</v>
      </c>
      <c r="L6832">
        <v>25000000</v>
      </c>
      <c r="M6832">
        <v>236225193</v>
      </c>
      <c r="N6832" t="s">
        <v>9026</v>
      </c>
      <c r="O6832">
        <v>127</v>
      </c>
      <c r="P6832" t="str">
        <f>IF(Table1[[#This Row],[score]]&gt;=8.5,"High",IF(Table1[[#This Row],[score]]&gt;=7,"Medium","Low"))</f>
        <v>Medium</v>
      </c>
      <c r="Q6832" s="5">
        <f>Table1[[#This Row],[gross]]-Table1[[#This Row],[budget]]</f>
        <v>211225193</v>
      </c>
      <c r="R6832" s="5" t="str">
        <f>IF(Table1[[#This Row],[Profit]]&gt;0,"Profit","Loss")</f>
        <v>Profit</v>
      </c>
      <c r="S6832" s="6" t="str">
        <f>FLOOR(Table1[[#This Row],[year]]-1900,10)+1900 &amp; "-" &amp; FLOOR(Table1[[#This Row],[year]]-1890,10)+1900</f>
        <v>2010-2020</v>
      </c>
      <c r="T6832" s="14" t="s">
        <v>21835</v>
      </c>
      <c r="AB6832" s="14"/>
    </row>
    <row r="6833" spans="1:28" hidden="1" x14ac:dyDescent="0.3">
      <c r="A6833" t="s">
        <v>1979</v>
      </c>
      <c r="B6833" t="s">
        <v>1974</v>
      </c>
      <c r="C6833" t="s">
        <v>34</v>
      </c>
      <c r="D6833">
        <v>2016</v>
      </c>
      <c r="E6833" t="s">
        <v>19735</v>
      </c>
      <c r="F6833">
        <v>6.7</v>
      </c>
      <c r="G6833">
        <v>209000</v>
      </c>
      <c r="H6833" t="s">
        <v>16977</v>
      </c>
      <c r="I6833" t="s">
        <v>18268</v>
      </c>
      <c r="J6833" t="s">
        <v>18997</v>
      </c>
      <c r="K6833" t="s">
        <v>30</v>
      </c>
      <c r="L6833">
        <v>144000000</v>
      </c>
      <c r="M6833">
        <v>229147509</v>
      </c>
      <c r="N6833" t="s">
        <v>31</v>
      </c>
      <c r="O6833">
        <v>117</v>
      </c>
      <c r="P6833" t="str">
        <f>IF(Table1[[#This Row],[score]]&gt;=8.5,"High",IF(Table1[[#This Row],[score]]&gt;=7,"Medium","Low"))</f>
        <v>Low</v>
      </c>
      <c r="Q6833" s="5">
        <f>Table1[[#This Row],[gross]]-Table1[[#This Row],[budget]]</f>
        <v>85147509</v>
      </c>
      <c r="R6833" s="5" t="str">
        <f>IF(Table1[[#This Row],[Profit]]&gt;0,"Profit","Loss")</f>
        <v>Profit</v>
      </c>
      <c r="S6833" s="6" t="str">
        <f>FLOOR(Table1[[#This Row],[year]]-1900,10)+1900 &amp; "-" &amp; FLOOR(Table1[[#This Row],[year]]-1890,10)+1900</f>
        <v>2010-2020</v>
      </c>
      <c r="T6833" s="14" t="s">
        <v>21835</v>
      </c>
      <c r="AB6833" s="14"/>
    </row>
    <row r="6834" spans="1:28" hidden="1" x14ac:dyDescent="0.3">
      <c r="A6834" t="s">
        <v>19765</v>
      </c>
      <c r="B6834" t="s">
        <v>1974</v>
      </c>
      <c r="C6834" t="s">
        <v>34</v>
      </c>
      <c r="D6834">
        <v>2016</v>
      </c>
      <c r="E6834" t="s">
        <v>19766</v>
      </c>
      <c r="F6834">
        <v>6.2</v>
      </c>
      <c r="G6834">
        <v>165000</v>
      </c>
      <c r="H6834" t="s">
        <v>1122</v>
      </c>
      <c r="I6834" t="s">
        <v>19767</v>
      </c>
      <c r="J6834" t="s">
        <v>2066</v>
      </c>
      <c r="K6834" t="s">
        <v>30</v>
      </c>
      <c r="L6834">
        <v>75000000</v>
      </c>
      <c r="M6834">
        <v>220021259</v>
      </c>
      <c r="N6834" t="s">
        <v>31</v>
      </c>
      <c r="O6834">
        <v>121</v>
      </c>
      <c r="P6834" t="str">
        <f>IF(Table1[[#This Row],[score]]&gt;=8.5,"High",IF(Table1[[#This Row],[score]]&gt;=7,"Medium","Low"))</f>
        <v>Low</v>
      </c>
      <c r="Q6834" s="5">
        <f>Table1[[#This Row],[gross]]-Table1[[#This Row],[budget]]</f>
        <v>145021259</v>
      </c>
      <c r="R6834" s="5" t="str">
        <f>IF(Table1[[#This Row],[Profit]]&gt;0,"Profit","Loss")</f>
        <v>Profit</v>
      </c>
      <c r="S6834" s="6" t="str">
        <f>FLOOR(Table1[[#This Row],[year]]-1900,10)+1900 &amp; "-" &amp; FLOOR(Table1[[#This Row],[year]]-1890,10)+1900</f>
        <v>2010-2020</v>
      </c>
      <c r="T6834" s="14" t="s">
        <v>21835</v>
      </c>
      <c r="AB6834" s="14"/>
    </row>
    <row r="6835" spans="1:28" hidden="1" x14ac:dyDescent="0.3">
      <c r="A6835" t="s">
        <v>19746</v>
      </c>
      <c r="B6835" t="s">
        <v>1974</v>
      </c>
      <c r="C6835" t="s">
        <v>34</v>
      </c>
      <c r="D6835">
        <v>2016</v>
      </c>
      <c r="E6835" t="s">
        <v>18870</v>
      </c>
      <c r="F6835">
        <v>6.3</v>
      </c>
      <c r="G6835">
        <v>166000</v>
      </c>
      <c r="H6835" t="s">
        <v>13327</v>
      </c>
      <c r="I6835" t="s">
        <v>19747</v>
      </c>
      <c r="J6835" t="s">
        <v>12339</v>
      </c>
      <c r="K6835" t="s">
        <v>30</v>
      </c>
      <c r="L6835">
        <v>50000000</v>
      </c>
      <c r="M6835">
        <v>216972543</v>
      </c>
      <c r="N6835" t="s">
        <v>2001</v>
      </c>
      <c r="O6835">
        <v>107</v>
      </c>
      <c r="P6835" t="str">
        <f>IF(Table1[[#This Row],[score]]&gt;=8.5,"High",IF(Table1[[#This Row],[score]]&gt;=7,"Medium","Low"))</f>
        <v>Low</v>
      </c>
      <c r="Q6835" s="5">
        <f>Table1[[#This Row],[gross]]-Table1[[#This Row],[budget]]</f>
        <v>166972543</v>
      </c>
      <c r="R6835" s="5" t="str">
        <f>IF(Table1[[#This Row],[Profit]]&gt;0,"Profit","Loss")</f>
        <v>Profit</v>
      </c>
      <c r="S6835" s="6" t="str">
        <f>FLOOR(Table1[[#This Row],[year]]-1900,10)+1900 &amp; "-" &amp; FLOOR(Table1[[#This Row],[year]]-1890,10)+1900</f>
        <v>2010-2020</v>
      </c>
      <c r="T6835" s="14" t="s">
        <v>21835</v>
      </c>
      <c r="AB6835" s="14"/>
    </row>
    <row r="6836" spans="1:28" hidden="1" x14ac:dyDescent="0.3">
      <c r="A6836" t="s">
        <v>19794</v>
      </c>
      <c r="B6836" t="s">
        <v>16</v>
      </c>
      <c r="C6836" t="s">
        <v>41</v>
      </c>
      <c r="D6836">
        <v>2016</v>
      </c>
      <c r="E6836" t="s">
        <v>19795</v>
      </c>
      <c r="F6836">
        <v>6.5</v>
      </c>
      <c r="G6836">
        <v>71000</v>
      </c>
      <c r="H6836" t="s">
        <v>11836</v>
      </c>
      <c r="I6836" t="s">
        <v>11837</v>
      </c>
      <c r="J6836" t="s">
        <v>7946</v>
      </c>
      <c r="K6836" t="s">
        <v>30</v>
      </c>
      <c r="L6836">
        <v>35000000</v>
      </c>
      <c r="M6836">
        <v>211952420</v>
      </c>
      <c r="N6836" t="s">
        <v>61</v>
      </c>
      <c r="O6836">
        <v>123</v>
      </c>
      <c r="P6836" t="str">
        <f>IF(Table1[[#This Row],[score]]&gt;=8.5,"High",IF(Table1[[#This Row],[score]]&gt;=7,"Medium","Low"))</f>
        <v>Low</v>
      </c>
      <c r="Q6836" s="5">
        <f>Table1[[#This Row],[gross]]-Table1[[#This Row],[budget]]</f>
        <v>176952420</v>
      </c>
      <c r="R6836" s="5" t="str">
        <f>IF(Table1[[#This Row],[Profit]]&gt;0,"Profit","Loss")</f>
        <v>Profit</v>
      </c>
      <c r="S6836" s="6" t="str">
        <f>FLOOR(Table1[[#This Row],[year]]-1900,10)+1900 &amp; "-" &amp; FLOOR(Table1[[#This Row],[year]]-1890,10)+1900</f>
        <v>2010-2020</v>
      </c>
      <c r="T6836" s="14" t="s">
        <v>21835</v>
      </c>
      <c r="AB6836" s="14"/>
    </row>
    <row r="6837" spans="1:28" hidden="1" x14ac:dyDescent="0.3">
      <c r="A6837" t="s">
        <v>19642</v>
      </c>
      <c r="B6837" t="s">
        <v>1974</v>
      </c>
      <c r="C6837" t="s">
        <v>17</v>
      </c>
      <c r="D6837">
        <v>2016</v>
      </c>
      <c r="E6837" t="s">
        <v>19643</v>
      </c>
      <c r="F6837">
        <v>7.4</v>
      </c>
      <c r="G6837">
        <v>220000</v>
      </c>
      <c r="H6837" t="s">
        <v>19644</v>
      </c>
      <c r="I6837" t="s">
        <v>19645</v>
      </c>
      <c r="J6837" t="s">
        <v>19646</v>
      </c>
      <c r="K6837" t="s">
        <v>22</v>
      </c>
      <c r="L6837">
        <v>20000000</v>
      </c>
      <c r="M6837">
        <v>208314186</v>
      </c>
      <c r="N6837" t="s">
        <v>118</v>
      </c>
      <c r="O6837">
        <v>106</v>
      </c>
      <c r="P6837" t="str">
        <f>IF(Table1[[#This Row],[score]]&gt;=8.5,"High",IF(Table1[[#This Row],[score]]&gt;=7,"Medium","Low"))</f>
        <v>Medium</v>
      </c>
      <c r="Q6837" s="5">
        <f>Table1[[#This Row],[gross]]-Table1[[#This Row],[budget]]</f>
        <v>188314186</v>
      </c>
      <c r="R6837" s="5" t="str">
        <f>IF(Table1[[#This Row],[Profit]]&gt;0,"Profit","Loss")</f>
        <v>Profit</v>
      </c>
      <c r="S6837" s="6" t="str">
        <f>FLOOR(Table1[[#This Row],[year]]-1900,10)+1900 &amp; "-" &amp; FLOOR(Table1[[#This Row],[year]]-1890,10)+1900</f>
        <v>2010-2020</v>
      </c>
      <c r="T6837" s="14" t="s">
        <v>21835</v>
      </c>
      <c r="AB6837" s="14"/>
    </row>
    <row r="6838" spans="1:28" hidden="1" x14ac:dyDescent="0.3">
      <c r="A6838" t="s">
        <v>19830</v>
      </c>
      <c r="B6838" t="s">
        <v>16</v>
      </c>
      <c r="C6838" t="s">
        <v>34</v>
      </c>
      <c r="D6838">
        <v>2016</v>
      </c>
      <c r="E6838" t="s">
        <v>19325</v>
      </c>
      <c r="F6838">
        <v>5.9</v>
      </c>
      <c r="G6838">
        <v>149000</v>
      </c>
      <c r="H6838" t="s">
        <v>19831</v>
      </c>
      <c r="I6838" t="s">
        <v>18155</v>
      </c>
      <c r="J6838" t="s">
        <v>11335</v>
      </c>
      <c r="K6838" t="s">
        <v>30</v>
      </c>
      <c r="L6838">
        <v>60000000</v>
      </c>
      <c r="M6838">
        <v>205754447</v>
      </c>
      <c r="N6838" t="s">
        <v>14828</v>
      </c>
      <c r="O6838">
        <v>99</v>
      </c>
      <c r="P6838" t="str">
        <f>IF(Table1[[#This Row],[score]]&gt;=8.5,"High",IF(Table1[[#This Row],[score]]&gt;=7,"Medium","Low"))</f>
        <v>Low</v>
      </c>
      <c r="Q6838" s="5">
        <f>Table1[[#This Row],[gross]]-Table1[[#This Row],[budget]]</f>
        <v>145754447</v>
      </c>
      <c r="R6838" s="5" t="str">
        <f>IF(Table1[[#This Row],[Profit]]&gt;0,"Profit","Loss")</f>
        <v>Profit</v>
      </c>
      <c r="S6838" s="6" t="str">
        <f>FLOOR(Table1[[#This Row],[year]]-1900,10)+1900 &amp; "-" &amp; FLOOR(Table1[[#This Row],[year]]-1890,10)+1900</f>
        <v>2010-2020</v>
      </c>
      <c r="T6838" s="14" t="s">
        <v>21835</v>
      </c>
      <c r="AB6838" s="14"/>
    </row>
    <row r="6839" spans="1:28" hidden="1" x14ac:dyDescent="0.3">
      <c r="A6839" t="s">
        <v>19658</v>
      </c>
      <c r="B6839" t="s">
        <v>1974</v>
      </c>
      <c r="C6839" t="s">
        <v>17</v>
      </c>
      <c r="D6839">
        <v>2016</v>
      </c>
      <c r="E6839" t="s">
        <v>19659</v>
      </c>
      <c r="F6839">
        <v>7.9</v>
      </c>
      <c r="G6839">
        <v>621000</v>
      </c>
      <c r="H6839" t="s">
        <v>11594</v>
      </c>
      <c r="I6839" t="s">
        <v>17152</v>
      </c>
      <c r="J6839" t="s">
        <v>14922</v>
      </c>
      <c r="K6839" t="s">
        <v>30</v>
      </c>
      <c r="L6839">
        <v>47000000</v>
      </c>
      <c r="M6839">
        <v>203388186</v>
      </c>
      <c r="N6839" t="s">
        <v>19660</v>
      </c>
      <c r="O6839">
        <v>116</v>
      </c>
      <c r="P6839" t="str">
        <f>IF(Table1[[#This Row],[score]]&gt;=8.5,"High",IF(Table1[[#This Row],[score]]&gt;=7,"Medium","Low"))</f>
        <v>Medium</v>
      </c>
      <c r="Q6839" s="5">
        <f>Table1[[#This Row],[gross]]-Table1[[#This Row],[budget]]</f>
        <v>156388186</v>
      </c>
      <c r="R6839" s="5" t="str">
        <f>IF(Table1[[#This Row],[Profit]]&gt;0,"Profit","Loss")</f>
        <v>Profit</v>
      </c>
      <c r="S6839" s="6" t="str">
        <f>FLOOR(Table1[[#This Row],[year]]-1900,10)+1900 &amp; "-" &amp; FLOOR(Table1[[#This Row],[year]]-1890,10)+1900</f>
        <v>2010-2020</v>
      </c>
      <c r="T6839" s="14" t="s">
        <v>21835</v>
      </c>
      <c r="AB6839" s="14"/>
    </row>
    <row r="6840" spans="1:28" hidden="1" x14ac:dyDescent="0.3">
      <c r="A6840" t="s">
        <v>19906</v>
      </c>
      <c r="B6840" t="s">
        <v>33</v>
      </c>
      <c r="C6840" t="s">
        <v>25</v>
      </c>
      <c r="D6840">
        <v>2016</v>
      </c>
      <c r="E6840" t="s">
        <v>19734</v>
      </c>
      <c r="F6840">
        <v>6.4</v>
      </c>
      <c r="G6840">
        <v>80000</v>
      </c>
      <c r="H6840" t="s">
        <v>486</v>
      </c>
      <c r="I6840" t="s">
        <v>989</v>
      </c>
      <c r="J6840" t="s">
        <v>8736</v>
      </c>
      <c r="K6840" t="s">
        <v>30</v>
      </c>
      <c r="L6840">
        <v>140000000</v>
      </c>
      <c r="M6840">
        <v>195243411</v>
      </c>
      <c r="N6840" t="s">
        <v>1708</v>
      </c>
      <c r="O6840">
        <v>117</v>
      </c>
      <c r="P6840" t="str">
        <f>IF(Table1[[#This Row],[score]]&gt;=8.5,"High",IF(Table1[[#This Row],[score]]&gt;=7,"Medium","Low"))</f>
        <v>Low</v>
      </c>
      <c r="Q6840" s="5">
        <f>Table1[[#This Row],[gross]]-Table1[[#This Row],[budget]]</f>
        <v>55243411</v>
      </c>
      <c r="R6840" s="5" t="str">
        <f>IF(Table1[[#This Row],[Profit]]&gt;0,"Profit","Loss")</f>
        <v>Profit</v>
      </c>
      <c r="S6840" s="6" t="str">
        <f>FLOOR(Table1[[#This Row],[year]]-1900,10)+1900 &amp; "-" &amp; FLOOR(Table1[[#This Row],[year]]-1890,10)+1900</f>
        <v>2010-2020</v>
      </c>
      <c r="T6840" s="14" t="s">
        <v>21835</v>
      </c>
      <c r="AB6840" s="14"/>
    </row>
    <row r="6841" spans="1:28" hidden="1" x14ac:dyDescent="0.3">
      <c r="A6841" t="s">
        <v>19852</v>
      </c>
      <c r="B6841" t="s">
        <v>16</v>
      </c>
      <c r="C6841" t="s">
        <v>41</v>
      </c>
      <c r="D6841">
        <v>2016</v>
      </c>
      <c r="E6841" t="s">
        <v>19443</v>
      </c>
      <c r="F6841">
        <v>6.2</v>
      </c>
      <c r="G6841">
        <v>117000</v>
      </c>
      <c r="H6841" t="s">
        <v>15929</v>
      </c>
      <c r="I6841" t="s">
        <v>15929</v>
      </c>
      <c r="J6841" t="s">
        <v>17016</v>
      </c>
      <c r="K6841" t="s">
        <v>30</v>
      </c>
      <c r="L6841">
        <v>20000000</v>
      </c>
      <c r="M6841">
        <v>183936074</v>
      </c>
      <c r="N6841" t="s">
        <v>19853</v>
      </c>
      <c r="O6841">
        <v>100</v>
      </c>
      <c r="P6841" t="str">
        <f>IF(Table1[[#This Row],[score]]&gt;=8.5,"High",IF(Table1[[#This Row],[score]]&gt;=7,"Medium","Low"))</f>
        <v>Low</v>
      </c>
      <c r="Q6841" s="5">
        <f>Table1[[#This Row],[gross]]-Table1[[#This Row],[budget]]</f>
        <v>163936074</v>
      </c>
      <c r="R6841" s="5" t="str">
        <f>IF(Table1[[#This Row],[Profit]]&gt;0,"Profit","Loss")</f>
        <v>Profit</v>
      </c>
      <c r="S6841" s="6" t="str">
        <f>FLOOR(Table1[[#This Row],[year]]-1900,10)+1900 &amp; "-" &amp; FLOOR(Table1[[#This Row],[year]]-1890,10)+1900</f>
        <v>2010-2020</v>
      </c>
      <c r="T6841" s="14" t="s">
        <v>21835</v>
      </c>
      <c r="AB6841" s="14"/>
    </row>
    <row r="6842" spans="1:28" hidden="1" x14ac:dyDescent="0.3">
      <c r="A6842" t="s">
        <v>19964</v>
      </c>
      <c r="B6842" t="s">
        <v>33</v>
      </c>
      <c r="C6842" t="s">
        <v>390</v>
      </c>
      <c r="D6842">
        <v>2016</v>
      </c>
      <c r="E6842" t="s">
        <v>19629</v>
      </c>
      <c r="F6842">
        <v>6.8</v>
      </c>
      <c r="G6842">
        <v>58000</v>
      </c>
      <c r="H6842" t="s">
        <v>15426</v>
      </c>
      <c r="I6842" t="s">
        <v>15426</v>
      </c>
      <c r="J6842" t="s">
        <v>14936</v>
      </c>
      <c r="K6842" t="s">
        <v>30</v>
      </c>
      <c r="L6842">
        <v>70000000</v>
      </c>
      <c r="M6842">
        <v>183388953</v>
      </c>
      <c r="N6842" t="s">
        <v>18998</v>
      </c>
      <c r="O6842">
        <v>87</v>
      </c>
      <c r="P6842" t="str">
        <f>IF(Table1[[#This Row],[score]]&gt;=8.5,"High",IF(Table1[[#This Row],[score]]&gt;=7,"Medium","Low"))</f>
        <v>Low</v>
      </c>
      <c r="Q6842" s="5">
        <f>Table1[[#This Row],[gross]]-Table1[[#This Row],[budget]]</f>
        <v>113388953</v>
      </c>
      <c r="R6842" s="5" t="str">
        <f>IF(Table1[[#This Row],[Profit]]&gt;0,"Profit","Loss")</f>
        <v>Profit</v>
      </c>
      <c r="S6842" s="6" t="str">
        <f>FLOOR(Table1[[#This Row],[year]]-1900,10)+1900 &amp; "-" &amp; FLOOR(Table1[[#This Row],[year]]-1890,10)+1900</f>
        <v>2010-2020</v>
      </c>
      <c r="T6842" s="14" t="s">
        <v>21835</v>
      </c>
      <c r="AB6842" s="14"/>
    </row>
    <row r="6843" spans="1:28" hidden="1" x14ac:dyDescent="0.3">
      <c r="A6843" t="s">
        <v>19674</v>
      </c>
      <c r="B6843" t="s">
        <v>16</v>
      </c>
      <c r="C6843" t="s">
        <v>63</v>
      </c>
      <c r="D6843">
        <v>2016</v>
      </c>
      <c r="E6843" t="s">
        <v>19639</v>
      </c>
      <c r="F6843">
        <v>8.1</v>
      </c>
      <c r="G6843">
        <v>457000</v>
      </c>
      <c r="H6843" t="s">
        <v>526</v>
      </c>
      <c r="I6843" t="s">
        <v>19675</v>
      </c>
      <c r="J6843" t="s">
        <v>17530</v>
      </c>
      <c r="K6843" t="s">
        <v>248</v>
      </c>
      <c r="L6843" s="5">
        <v>40000000</v>
      </c>
      <c r="M6843" s="5">
        <v>180563636</v>
      </c>
      <c r="N6843" t="s">
        <v>9986</v>
      </c>
      <c r="O6843">
        <v>139</v>
      </c>
      <c r="P6843" t="str">
        <f>IF(Table1[[#This Row],[score]]&gt;=8.5,"High",IF(Table1[[#This Row],[score]]&gt;=7,"Medium","Low"))</f>
        <v>Medium</v>
      </c>
      <c r="Q6843" s="5">
        <f>Table1[[#This Row],[gross]]-Table1[[#This Row],[budget]]</f>
        <v>140563636</v>
      </c>
      <c r="R6843" s="5" t="str">
        <f>IF(Table1[[#This Row],[Profit]]&gt;0,"Profit","Loss")</f>
        <v>Profit</v>
      </c>
      <c r="S6843" s="6" t="str">
        <f>FLOOR(Table1[[#This Row],[year]]-1900,10)+1900 &amp; "-" &amp; FLOOR(Table1[[#This Row],[year]]-1890,10)+1900</f>
        <v>2010-2020</v>
      </c>
      <c r="T6843" s="14" t="s">
        <v>21835</v>
      </c>
      <c r="AB6843" s="14"/>
    </row>
    <row r="6844" spans="1:28" hidden="1" x14ac:dyDescent="0.3">
      <c r="A6844" t="s">
        <v>19837</v>
      </c>
      <c r="B6844" t="s">
        <v>1974</v>
      </c>
      <c r="C6844" t="s">
        <v>34</v>
      </c>
      <c r="D6844">
        <v>2016</v>
      </c>
      <c r="E6844" t="s">
        <v>19179</v>
      </c>
      <c r="F6844">
        <v>5.7</v>
      </c>
      <c r="G6844">
        <v>113000</v>
      </c>
      <c r="H6844" t="s">
        <v>13994</v>
      </c>
      <c r="I6844" t="s">
        <v>18598</v>
      </c>
      <c r="J6844" t="s">
        <v>18588</v>
      </c>
      <c r="K6844" t="s">
        <v>30</v>
      </c>
      <c r="L6844">
        <v>110000000</v>
      </c>
      <c r="M6844">
        <v>179246868</v>
      </c>
      <c r="N6844" t="s">
        <v>9396</v>
      </c>
      <c r="O6844">
        <v>120</v>
      </c>
      <c r="P6844" t="str">
        <f>IF(Table1[[#This Row],[score]]&gt;=8.5,"High",IF(Table1[[#This Row],[score]]&gt;=7,"Medium","Low"))</f>
        <v>Low</v>
      </c>
      <c r="Q6844" s="5">
        <f>Table1[[#This Row],[gross]]-Table1[[#This Row],[budget]]</f>
        <v>69246868</v>
      </c>
      <c r="R6844" s="5" t="str">
        <f>IF(Table1[[#This Row],[Profit]]&gt;0,"Profit","Loss")</f>
        <v>Profit</v>
      </c>
      <c r="S6844" s="6" t="str">
        <f>FLOOR(Table1[[#This Row],[year]]-1900,10)+1900 &amp; "-" &amp; FLOOR(Table1[[#This Row],[year]]-1890,10)+1900</f>
        <v>2010-2020</v>
      </c>
      <c r="T6844" s="14" t="s">
        <v>21835</v>
      </c>
      <c r="AB6844" s="14"/>
    </row>
    <row r="6845" spans="1:28" hidden="1" x14ac:dyDescent="0.3">
      <c r="A6845" t="s">
        <v>19730</v>
      </c>
      <c r="B6845" t="s">
        <v>16</v>
      </c>
      <c r="C6845" t="s">
        <v>104</v>
      </c>
      <c r="D6845">
        <v>2016</v>
      </c>
      <c r="E6845" t="s">
        <v>19731</v>
      </c>
      <c r="F6845">
        <v>6.5</v>
      </c>
      <c r="G6845">
        <v>176000</v>
      </c>
      <c r="H6845" t="s">
        <v>17000</v>
      </c>
      <c r="I6845" t="s">
        <v>12281</v>
      </c>
      <c r="J6845" t="s">
        <v>16179</v>
      </c>
      <c r="K6845" t="s">
        <v>30</v>
      </c>
      <c r="L6845">
        <v>45000000</v>
      </c>
      <c r="M6845">
        <v>173185859</v>
      </c>
      <c r="N6845" t="s">
        <v>9593</v>
      </c>
      <c r="O6845">
        <v>112</v>
      </c>
      <c r="P6845" t="str">
        <f>IF(Table1[[#This Row],[score]]&gt;=8.5,"High",IF(Table1[[#This Row],[score]]&gt;=7,"Medium","Low"))</f>
        <v>Low</v>
      </c>
      <c r="Q6845" s="5">
        <f>Table1[[#This Row],[gross]]-Table1[[#This Row],[budget]]</f>
        <v>128185859</v>
      </c>
      <c r="R6845" s="5" t="str">
        <f>IF(Table1[[#This Row],[Profit]]&gt;0,"Profit","Loss")</f>
        <v>Profit</v>
      </c>
      <c r="S6845" s="6" t="str">
        <f>FLOOR(Table1[[#This Row],[year]]-1900,10)+1900 &amp; "-" &amp; FLOOR(Table1[[#This Row],[year]]-1890,10)+1900</f>
        <v>2010-2020</v>
      </c>
      <c r="T6845" s="14" t="s">
        <v>21835</v>
      </c>
      <c r="AB6845" s="14"/>
    </row>
    <row r="6846" spans="1:28" hidden="1" x14ac:dyDescent="0.3">
      <c r="A6846" t="s">
        <v>19671</v>
      </c>
      <c r="B6846" t="s">
        <v>1974</v>
      </c>
      <c r="C6846" t="s">
        <v>34</v>
      </c>
      <c r="D6846">
        <v>2016</v>
      </c>
      <c r="E6846" t="s">
        <v>19512</v>
      </c>
      <c r="F6846">
        <v>6.1</v>
      </c>
      <c r="G6846">
        <v>101000</v>
      </c>
      <c r="H6846" t="s">
        <v>19672</v>
      </c>
      <c r="I6846" t="s">
        <v>19673</v>
      </c>
      <c r="J6846" t="s">
        <v>16969</v>
      </c>
      <c r="K6846" t="s">
        <v>30</v>
      </c>
      <c r="L6846">
        <v>115000000</v>
      </c>
      <c r="M6846">
        <v>164989338</v>
      </c>
      <c r="N6846" t="s">
        <v>61</v>
      </c>
      <c r="O6846">
        <v>114</v>
      </c>
      <c r="P6846" t="str">
        <f>IF(Table1[[#This Row],[score]]&gt;=8.5,"High",IF(Table1[[#This Row],[score]]&gt;=7,"Medium","Low"))</f>
        <v>Low</v>
      </c>
      <c r="Q6846" s="5">
        <f>Table1[[#This Row],[gross]]-Table1[[#This Row],[budget]]</f>
        <v>49989338</v>
      </c>
      <c r="R6846" s="5" t="str">
        <f>IF(Table1[[#This Row],[Profit]]&gt;0,"Profit","Loss")</f>
        <v>Profit</v>
      </c>
      <c r="S6846" s="6" t="str">
        <f>FLOOR(Table1[[#This Row],[year]]-1900,10)+1900 &amp; "-" &amp; FLOOR(Table1[[#This Row],[year]]-1890,10)+1900</f>
        <v>2010-2020</v>
      </c>
      <c r="T6846" s="14" t="s">
        <v>21835</v>
      </c>
      <c r="AB6846" s="14"/>
    </row>
    <row r="6847" spans="1:28" hidden="1" x14ac:dyDescent="0.3">
      <c r="A6847" t="s">
        <v>19628</v>
      </c>
      <c r="B6847" t="s">
        <v>1974</v>
      </c>
      <c r="C6847" t="s">
        <v>34</v>
      </c>
      <c r="D6847">
        <v>2016</v>
      </c>
      <c r="E6847" t="s">
        <v>19629</v>
      </c>
      <c r="F6847">
        <v>6.9</v>
      </c>
      <c r="G6847">
        <v>191000</v>
      </c>
      <c r="H6847" t="s">
        <v>10220</v>
      </c>
      <c r="I6847" t="s">
        <v>2597</v>
      </c>
      <c r="J6847" t="s">
        <v>4084</v>
      </c>
      <c r="K6847" t="s">
        <v>30</v>
      </c>
      <c r="L6847">
        <v>90000000</v>
      </c>
      <c r="M6847">
        <v>162360636</v>
      </c>
      <c r="N6847" t="s">
        <v>118</v>
      </c>
      <c r="O6847">
        <v>132</v>
      </c>
      <c r="P6847" t="str">
        <f>IF(Table1[[#This Row],[score]]&gt;=8.5,"High",IF(Table1[[#This Row],[score]]&gt;=7,"Medium","Low"))</f>
        <v>Low</v>
      </c>
      <c r="Q6847" s="5">
        <f>Table1[[#This Row],[gross]]-Table1[[#This Row],[budget]]</f>
        <v>72360636</v>
      </c>
      <c r="R6847" s="5" t="str">
        <f>IF(Table1[[#This Row],[Profit]]&gt;0,"Profit","Loss")</f>
        <v>Profit</v>
      </c>
      <c r="S6847" s="6" t="str">
        <f>FLOOR(Table1[[#This Row],[year]]-1900,10)+1900 &amp; "-" &amp; FLOOR(Table1[[#This Row],[year]]-1890,10)+1900</f>
        <v>2010-2020</v>
      </c>
      <c r="T6847" s="14" t="s">
        <v>21835</v>
      </c>
      <c r="AB6847" s="14"/>
    </row>
    <row r="6848" spans="1:28" hidden="1" x14ac:dyDescent="0.3">
      <c r="A6848" t="s">
        <v>19792</v>
      </c>
      <c r="B6848" t="s">
        <v>1974</v>
      </c>
      <c r="C6848" t="s">
        <v>34</v>
      </c>
      <c r="D6848">
        <v>2016</v>
      </c>
      <c r="E6848" t="s">
        <v>19793</v>
      </c>
      <c r="F6848">
        <v>6.1</v>
      </c>
      <c r="G6848">
        <v>144000</v>
      </c>
      <c r="H6848" t="s">
        <v>3312</v>
      </c>
      <c r="I6848" t="s">
        <v>3530</v>
      </c>
      <c r="J6848" t="s">
        <v>1462</v>
      </c>
      <c r="K6848" t="s">
        <v>5936</v>
      </c>
      <c r="L6848">
        <v>60000000</v>
      </c>
      <c r="M6848">
        <v>162146076</v>
      </c>
      <c r="N6848" t="s">
        <v>44</v>
      </c>
      <c r="O6848">
        <v>118</v>
      </c>
      <c r="P6848" t="str">
        <f>IF(Table1[[#This Row],[score]]&gt;=8.5,"High",IF(Table1[[#This Row],[score]]&gt;=7,"Medium","Low"))</f>
        <v>Low</v>
      </c>
      <c r="Q6848" s="5">
        <f>Table1[[#This Row],[gross]]-Table1[[#This Row],[budget]]</f>
        <v>102146076</v>
      </c>
      <c r="R6848" s="5" t="str">
        <f>IF(Table1[[#This Row],[Profit]]&gt;0,"Profit","Loss")</f>
        <v>Profit</v>
      </c>
      <c r="S6848" s="6" t="str">
        <f>FLOOR(Table1[[#This Row],[year]]-1900,10)+1900 &amp; "-" &amp; FLOOR(Table1[[#This Row],[year]]-1890,10)+1900</f>
        <v>2010-2020</v>
      </c>
      <c r="T6848" s="14" t="s">
        <v>21835</v>
      </c>
      <c r="AB6848" s="14"/>
    </row>
    <row r="6849" spans="1:28" hidden="1" x14ac:dyDescent="0.3">
      <c r="A6849" t="s">
        <v>19647</v>
      </c>
      <c r="B6849" t="s">
        <v>16</v>
      </c>
      <c r="C6849" t="s">
        <v>104</v>
      </c>
      <c r="D6849">
        <v>2016</v>
      </c>
      <c r="E6849" t="s">
        <v>19528</v>
      </c>
      <c r="F6849">
        <v>7.1</v>
      </c>
      <c r="G6849">
        <v>235000</v>
      </c>
      <c r="H6849" t="s">
        <v>18148</v>
      </c>
      <c r="I6849" t="s">
        <v>18148</v>
      </c>
      <c r="J6849" t="s">
        <v>3527</v>
      </c>
      <c r="K6849" t="s">
        <v>30</v>
      </c>
      <c r="L6849">
        <v>9900000</v>
      </c>
      <c r="M6849">
        <v>157830487</v>
      </c>
      <c r="N6849" t="s">
        <v>10771</v>
      </c>
      <c r="O6849">
        <v>88</v>
      </c>
      <c r="P6849" t="str">
        <f>IF(Table1[[#This Row],[score]]&gt;=8.5,"High",IF(Table1[[#This Row],[score]]&gt;=7,"Medium","Low"))</f>
        <v>Medium</v>
      </c>
      <c r="Q6849" s="5">
        <f>Table1[[#This Row],[gross]]-Table1[[#This Row],[budget]]</f>
        <v>147930487</v>
      </c>
      <c r="R6849" s="5" t="str">
        <f>IF(Table1[[#This Row],[Profit]]&gt;0,"Profit","Loss")</f>
        <v>Profit</v>
      </c>
      <c r="S6849" s="6" t="str">
        <f>FLOOR(Table1[[#This Row],[year]]-1900,10)+1900 &amp; "-" &amp; FLOOR(Table1[[#This Row],[year]]-1890,10)+1900</f>
        <v>2010-2020</v>
      </c>
      <c r="T6849" s="14" t="s">
        <v>21835</v>
      </c>
      <c r="AB6849" s="14"/>
    </row>
    <row r="6850" spans="1:28" hidden="1" x14ac:dyDescent="0.3">
      <c r="A6850" t="s">
        <v>19736</v>
      </c>
      <c r="B6850" t="s">
        <v>16</v>
      </c>
      <c r="C6850" t="s">
        <v>34</v>
      </c>
      <c r="D6850">
        <v>2016</v>
      </c>
      <c r="E6850" t="s">
        <v>19737</v>
      </c>
      <c r="F6850">
        <v>7.3</v>
      </c>
      <c r="G6850">
        <v>271000</v>
      </c>
      <c r="H6850" t="s">
        <v>13549</v>
      </c>
      <c r="I6850" t="s">
        <v>19738</v>
      </c>
      <c r="J6850" t="s">
        <v>9567</v>
      </c>
      <c r="K6850" t="s">
        <v>30</v>
      </c>
      <c r="L6850">
        <v>44000000</v>
      </c>
      <c r="M6850">
        <v>155160045</v>
      </c>
      <c r="N6850" t="s">
        <v>23</v>
      </c>
      <c r="O6850">
        <v>128</v>
      </c>
      <c r="P6850" t="str">
        <f>IF(Table1[[#This Row],[score]]&gt;=8.5,"High",IF(Table1[[#This Row],[score]]&gt;=7,"Medium","Low"))</f>
        <v>Medium</v>
      </c>
      <c r="Q6850" s="5">
        <f>Table1[[#This Row],[gross]]-Table1[[#This Row],[budget]]</f>
        <v>111160045</v>
      </c>
      <c r="R6850" s="5" t="str">
        <f>IF(Table1[[#This Row],[Profit]]&gt;0,"Profit","Loss")</f>
        <v>Profit</v>
      </c>
      <c r="S6850" s="6" t="str">
        <f>FLOOR(Table1[[#This Row],[year]]-1900,10)+1900 &amp; "-" &amp; FLOOR(Table1[[#This Row],[year]]-1890,10)+1900</f>
        <v>2010-2020</v>
      </c>
      <c r="T6850" s="14" t="s">
        <v>21835</v>
      </c>
      <c r="AB6850" s="14"/>
    </row>
    <row r="6851" spans="1:28" hidden="1" x14ac:dyDescent="0.3">
      <c r="A6851" t="s">
        <v>19760</v>
      </c>
      <c r="B6851" t="s">
        <v>1974</v>
      </c>
      <c r="C6851" t="s">
        <v>34</v>
      </c>
      <c r="D6851">
        <v>2016</v>
      </c>
      <c r="E6851" t="s">
        <v>6349</v>
      </c>
      <c r="F6851">
        <v>5.4</v>
      </c>
      <c r="G6851">
        <v>110000</v>
      </c>
      <c r="H6851" t="s">
        <v>7854</v>
      </c>
      <c r="I6851" t="s">
        <v>18804</v>
      </c>
      <c r="J6851" t="s">
        <v>18637</v>
      </c>
      <c r="K6851" t="s">
        <v>30</v>
      </c>
      <c r="L6851">
        <v>140000000</v>
      </c>
      <c r="M6851">
        <v>150680864</v>
      </c>
      <c r="N6851" t="s">
        <v>19761</v>
      </c>
      <c r="O6851">
        <v>127</v>
      </c>
      <c r="P6851" t="str">
        <f>IF(Table1[[#This Row],[score]]&gt;=8.5,"High",IF(Table1[[#This Row],[score]]&gt;=7,"Medium","Low"))</f>
        <v>Low</v>
      </c>
      <c r="Q6851" s="5">
        <f>Table1[[#This Row],[gross]]-Table1[[#This Row],[budget]]</f>
        <v>10680864</v>
      </c>
      <c r="R6851" s="5" t="str">
        <f>IF(Table1[[#This Row],[Profit]]&gt;0,"Profit","Loss")</f>
        <v>Profit</v>
      </c>
      <c r="S6851" s="6" t="str">
        <f>FLOOR(Table1[[#This Row],[year]]-1900,10)+1900 &amp; "-" &amp; FLOOR(Table1[[#This Row],[year]]-1890,10)+1900</f>
        <v>2010-2020</v>
      </c>
      <c r="T6851" s="14" t="s">
        <v>21835</v>
      </c>
      <c r="AB6851" s="14"/>
    </row>
    <row r="6852" spans="1:28" hidden="1" x14ac:dyDescent="0.3">
      <c r="A6852" t="s">
        <v>19784</v>
      </c>
      <c r="B6852" t="s">
        <v>1974</v>
      </c>
      <c r="C6852" t="s">
        <v>17</v>
      </c>
      <c r="D6852">
        <v>2016</v>
      </c>
      <c r="E6852" t="s">
        <v>19665</v>
      </c>
      <c r="F6852">
        <v>6.3</v>
      </c>
      <c r="G6852">
        <v>119000</v>
      </c>
      <c r="H6852" t="s">
        <v>19785</v>
      </c>
      <c r="I6852" t="s">
        <v>17152</v>
      </c>
      <c r="J6852" t="s">
        <v>19786</v>
      </c>
      <c r="K6852" t="s">
        <v>30</v>
      </c>
      <c r="L6852">
        <v>4900000</v>
      </c>
      <c r="M6852">
        <v>148868835</v>
      </c>
      <c r="N6852" t="s">
        <v>2001</v>
      </c>
      <c r="O6852">
        <v>81</v>
      </c>
      <c r="P6852" t="str">
        <f>IF(Table1[[#This Row],[score]]&gt;=8.5,"High",IF(Table1[[#This Row],[score]]&gt;=7,"Medium","Low"))</f>
        <v>Low</v>
      </c>
      <c r="Q6852" s="5">
        <f>Table1[[#This Row],[gross]]-Table1[[#This Row],[budget]]</f>
        <v>143968835</v>
      </c>
      <c r="R6852" s="5" t="str">
        <f>IF(Table1[[#This Row],[Profit]]&gt;0,"Profit","Loss")</f>
        <v>Profit</v>
      </c>
      <c r="S6852" s="6" t="str">
        <f>FLOOR(Table1[[#This Row],[year]]-1900,10)+1900 &amp; "-" &amp; FLOOR(Table1[[#This Row],[year]]-1890,10)+1900</f>
        <v>2010-2020</v>
      </c>
      <c r="T6852" s="14" t="s">
        <v>21835</v>
      </c>
      <c r="AB6852" s="14"/>
    </row>
    <row r="6853" spans="1:28" hidden="1" x14ac:dyDescent="0.3">
      <c r="A6853" t="s">
        <v>19955</v>
      </c>
      <c r="B6853" t="s">
        <v>33</v>
      </c>
      <c r="C6853" t="s">
        <v>34</v>
      </c>
      <c r="D6853">
        <v>2016</v>
      </c>
      <c r="E6853" t="s">
        <v>19727</v>
      </c>
      <c r="F6853">
        <v>6.7</v>
      </c>
      <c r="G6853">
        <v>55000</v>
      </c>
      <c r="H6853" t="s">
        <v>18535</v>
      </c>
      <c r="I6853" t="s">
        <v>18535</v>
      </c>
      <c r="J6853" t="s">
        <v>14306</v>
      </c>
      <c r="K6853" t="s">
        <v>30</v>
      </c>
      <c r="L6853">
        <v>65000000</v>
      </c>
      <c r="M6853">
        <v>143695338</v>
      </c>
      <c r="N6853" t="s">
        <v>1708</v>
      </c>
      <c r="O6853">
        <v>102</v>
      </c>
      <c r="P6853" t="str">
        <f>IF(Table1[[#This Row],[score]]&gt;=8.5,"High",IF(Table1[[#This Row],[score]]&gt;=7,"Medium","Low"))</f>
        <v>Low</v>
      </c>
      <c r="Q6853" s="5">
        <f>Table1[[#This Row],[gross]]-Table1[[#This Row],[budget]]</f>
        <v>78695338</v>
      </c>
      <c r="R6853" s="5" t="str">
        <f>IF(Table1[[#This Row],[Profit]]&gt;0,"Profit","Loss")</f>
        <v>Profit</v>
      </c>
      <c r="S6853" s="6" t="str">
        <f>FLOOR(Table1[[#This Row],[year]]-1900,10)+1900 &amp; "-" &amp; FLOOR(Table1[[#This Row],[year]]-1890,10)+1900</f>
        <v>2010-2020</v>
      </c>
      <c r="T6853" s="14" t="s">
        <v>21835</v>
      </c>
      <c r="AB6853" s="14"/>
    </row>
    <row r="6854" spans="1:28" hidden="1" x14ac:dyDescent="0.3">
      <c r="A6854" t="s">
        <v>19781</v>
      </c>
      <c r="B6854" t="s">
        <v>1974</v>
      </c>
      <c r="C6854" t="s">
        <v>63</v>
      </c>
      <c r="D6854">
        <v>2016</v>
      </c>
      <c r="E6854" t="s">
        <v>19721</v>
      </c>
      <c r="F6854">
        <v>8</v>
      </c>
      <c r="G6854">
        <v>221000</v>
      </c>
      <c r="H6854" t="s">
        <v>19782</v>
      </c>
      <c r="I6854" t="s">
        <v>19783</v>
      </c>
      <c r="J6854" t="s">
        <v>15439</v>
      </c>
      <c r="K6854" t="s">
        <v>22</v>
      </c>
      <c r="L6854">
        <v>12000000</v>
      </c>
      <c r="M6854">
        <v>140853810</v>
      </c>
      <c r="N6854" t="s">
        <v>13729</v>
      </c>
      <c r="O6854">
        <v>118</v>
      </c>
      <c r="P6854" t="str">
        <f>IF(Table1[[#This Row],[score]]&gt;=8.5,"High",IF(Table1[[#This Row],[score]]&gt;=7,"Medium","Low"))</f>
        <v>Medium</v>
      </c>
      <c r="Q6854" s="5">
        <f>Table1[[#This Row],[gross]]-Table1[[#This Row],[budget]]</f>
        <v>128853810</v>
      </c>
      <c r="R6854" s="5" t="str">
        <f>IF(Table1[[#This Row],[Profit]]&gt;0,"Profit","Loss")</f>
        <v>Profit</v>
      </c>
      <c r="S6854" s="6" t="str">
        <f>FLOOR(Table1[[#This Row],[year]]-1900,10)+1900 &amp; "-" &amp; FLOOR(Table1[[#This Row],[year]]-1890,10)+1900</f>
        <v>2010-2020</v>
      </c>
      <c r="T6854" s="14" t="s">
        <v>21835</v>
      </c>
      <c r="AB6854" s="14"/>
    </row>
    <row r="6855" spans="1:28" hidden="1" x14ac:dyDescent="0.3">
      <c r="A6855" t="s">
        <v>19726</v>
      </c>
      <c r="B6855" t="s">
        <v>16</v>
      </c>
      <c r="C6855" t="s">
        <v>390</v>
      </c>
      <c r="D6855">
        <v>2016</v>
      </c>
      <c r="E6855" t="s">
        <v>19727</v>
      </c>
      <c r="F6855">
        <v>6.1</v>
      </c>
      <c r="G6855">
        <v>181000</v>
      </c>
      <c r="H6855" t="s">
        <v>19728</v>
      </c>
      <c r="I6855" t="s">
        <v>19729</v>
      </c>
      <c r="J6855" t="s">
        <v>14886</v>
      </c>
      <c r="K6855" t="s">
        <v>30</v>
      </c>
      <c r="L6855">
        <v>19000000</v>
      </c>
      <c r="M6855">
        <v>140705322</v>
      </c>
      <c r="N6855" t="s">
        <v>18082</v>
      </c>
      <c r="O6855">
        <v>89</v>
      </c>
      <c r="P6855" t="str">
        <f>IF(Table1[[#This Row],[score]]&gt;=8.5,"High",IF(Table1[[#This Row],[score]]&gt;=7,"Medium","Low"))</f>
        <v>Low</v>
      </c>
      <c r="Q6855" s="5">
        <f>Table1[[#This Row],[gross]]-Table1[[#This Row],[budget]]</f>
        <v>121705322</v>
      </c>
      <c r="R6855" s="5" t="str">
        <f>IF(Table1[[#This Row],[Profit]]&gt;0,"Profit","Loss")</f>
        <v>Profit</v>
      </c>
      <c r="S6855" s="6" t="str">
        <f>FLOOR(Table1[[#This Row],[year]]-1900,10)+1900 &amp; "-" &amp; FLOOR(Table1[[#This Row],[year]]-1890,10)+1900</f>
        <v>2010-2020</v>
      </c>
      <c r="T6855" s="14" t="s">
        <v>21835</v>
      </c>
      <c r="AB6855" s="14"/>
    </row>
    <row r="6856" spans="1:28" hidden="1" x14ac:dyDescent="0.3">
      <c r="A6856" t="s">
        <v>19917</v>
      </c>
      <c r="B6856" t="s">
        <v>16</v>
      </c>
      <c r="C6856" t="s">
        <v>34</v>
      </c>
      <c r="D6856">
        <v>2016</v>
      </c>
      <c r="E6856" t="s">
        <v>19528</v>
      </c>
      <c r="F6856">
        <v>5.7</v>
      </c>
      <c r="G6856">
        <v>79000</v>
      </c>
      <c r="H6856" t="s">
        <v>13751</v>
      </c>
      <c r="I6856" t="s">
        <v>358</v>
      </c>
      <c r="J6856" t="s">
        <v>11134</v>
      </c>
      <c r="K6856" t="s">
        <v>30</v>
      </c>
      <c r="L6856">
        <v>40000000</v>
      </c>
      <c r="M6856">
        <v>125729635</v>
      </c>
      <c r="N6856" t="s">
        <v>9986</v>
      </c>
      <c r="O6856">
        <v>98</v>
      </c>
      <c r="P6856" t="str">
        <f>IF(Table1[[#This Row],[score]]&gt;=8.5,"High",IF(Table1[[#This Row],[score]]&gt;=7,"Medium","Low"))</f>
        <v>Low</v>
      </c>
      <c r="Q6856" s="5">
        <f>Table1[[#This Row],[gross]]-Table1[[#This Row],[budget]]</f>
        <v>85729635</v>
      </c>
      <c r="R6856" s="5" t="str">
        <f>IF(Table1[[#This Row],[Profit]]&gt;0,"Profit","Loss")</f>
        <v>Profit</v>
      </c>
      <c r="S6856" s="6" t="str">
        <f>FLOOR(Table1[[#This Row],[year]]-1900,10)+1900 &amp; "-" &amp; FLOOR(Table1[[#This Row],[year]]-1890,10)+1900</f>
        <v>2010-2020</v>
      </c>
      <c r="T6856" s="14" t="s">
        <v>21835</v>
      </c>
      <c r="AB6856" s="14"/>
    </row>
    <row r="6857" spans="1:28" hidden="1" x14ac:dyDescent="0.3">
      <c r="A6857" t="s">
        <v>20082</v>
      </c>
      <c r="B6857" t="s">
        <v>1974</v>
      </c>
      <c r="C6857" t="s">
        <v>34</v>
      </c>
      <c r="D6857">
        <v>2016</v>
      </c>
      <c r="E6857" t="s">
        <v>19240</v>
      </c>
      <c r="F6857">
        <v>5.9</v>
      </c>
      <c r="G6857">
        <v>55000</v>
      </c>
      <c r="H6857" t="s">
        <v>12588</v>
      </c>
      <c r="I6857" t="s">
        <v>12077</v>
      </c>
      <c r="J6857" t="s">
        <v>8418</v>
      </c>
      <c r="K6857" t="s">
        <v>30</v>
      </c>
      <c r="L6857">
        <v>40000000</v>
      </c>
      <c r="M6857">
        <v>124608438</v>
      </c>
      <c r="N6857" t="s">
        <v>61</v>
      </c>
      <c r="O6857">
        <v>102</v>
      </c>
      <c r="P6857" t="str">
        <f>IF(Table1[[#This Row],[score]]&gt;=8.5,"High",IF(Table1[[#This Row],[score]]&gt;=7,"Medium","Low"))</f>
        <v>Low</v>
      </c>
      <c r="Q6857" s="5">
        <f>Table1[[#This Row],[gross]]-Table1[[#This Row],[budget]]</f>
        <v>84608438</v>
      </c>
      <c r="R6857" s="5" t="str">
        <f>IF(Table1[[#This Row],[Profit]]&gt;0,"Profit","Loss")</f>
        <v>Profit</v>
      </c>
      <c r="S6857" s="6" t="str">
        <f>FLOOR(Table1[[#This Row],[year]]-1900,10)+1900 &amp; "-" &amp; FLOOR(Table1[[#This Row],[year]]-1890,10)+1900</f>
        <v>2010-2020</v>
      </c>
      <c r="T6857" s="14" t="s">
        <v>21835</v>
      </c>
      <c r="AB6857" s="14"/>
    </row>
    <row r="6858" spans="1:28" hidden="1" x14ac:dyDescent="0.3">
      <c r="A6858" t="s">
        <v>19809</v>
      </c>
      <c r="B6858" t="s">
        <v>1974</v>
      </c>
      <c r="C6858" t="s">
        <v>34</v>
      </c>
      <c r="D6858">
        <v>2016</v>
      </c>
      <c r="E6858" t="s">
        <v>19289</v>
      </c>
      <c r="F6858">
        <v>7.1</v>
      </c>
      <c r="G6858">
        <v>157000</v>
      </c>
      <c r="H6858" t="s">
        <v>6682</v>
      </c>
      <c r="I6858" t="s">
        <v>14996</v>
      </c>
      <c r="J6858" t="s">
        <v>8955</v>
      </c>
      <c r="K6858" t="s">
        <v>30</v>
      </c>
      <c r="L6858">
        <v>110000000</v>
      </c>
      <c r="M6858">
        <v>121790373</v>
      </c>
      <c r="N6858" t="s">
        <v>9986</v>
      </c>
      <c r="O6858">
        <v>107</v>
      </c>
      <c r="P6858" t="str">
        <f>IF(Table1[[#This Row],[score]]&gt;=8.5,"High",IF(Table1[[#This Row],[score]]&gt;=7,"Medium","Low"))</f>
        <v>Medium</v>
      </c>
      <c r="Q6858" s="5">
        <f>Table1[[#This Row],[gross]]-Table1[[#This Row],[budget]]</f>
        <v>11790373</v>
      </c>
      <c r="R6858" s="5" t="str">
        <f>IF(Table1[[#This Row],[Profit]]&gt;0,"Profit","Loss")</f>
        <v>Profit</v>
      </c>
      <c r="S6858" s="6" t="str">
        <f>FLOOR(Table1[[#This Row],[year]]-1900,10)+1900 &amp; "-" &amp; FLOOR(Table1[[#This Row],[year]]-1890,10)+1900</f>
        <v>2010-2020</v>
      </c>
      <c r="T6858" s="14" t="s">
        <v>21835</v>
      </c>
      <c r="AB6858" s="14"/>
    </row>
    <row r="6859" spans="1:28" hidden="1" x14ac:dyDescent="0.3">
      <c r="A6859" t="s">
        <v>19791</v>
      </c>
      <c r="B6859" t="s">
        <v>16</v>
      </c>
      <c r="C6859" t="s">
        <v>34</v>
      </c>
      <c r="D6859">
        <v>2016</v>
      </c>
      <c r="E6859" t="s">
        <v>19655</v>
      </c>
      <c r="F6859">
        <v>7.1</v>
      </c>
      <c r="G6859">
        <v>146000</v>
      </c>
      <c r="H6859" t="s">
        <v>2030</v>
      </c>
      <c r="I6859" t="s">
        <v>12524</v>
      </c>
      <c r="J6859" t="s">
        <v>6471</v>
      </c>
      <c r="K6859" t="s">
        <v>22</v>
      </c>
      <c r="L6859">
        <v>85000000</v>
      </c>
      <c r="M6859">
        <v>119520023</v>
      </c>
      <c r="N6859" t="s">
        <v>44</v>
      </c>
      <c r="O6859">
        <v>124</v>
      </c>
      <c r="P6859" t="str">
        <f>IF(Table1[[#This Row],[score]]&gt;=8.5,"High",IF(Table1[[#This Row],[score]]&gt;=7,"Medium","Low"))</f>
        <v>Medium</v>
      </c>
      <c r="Q6859" s="5">
        <f>Table1[[#This Row],[gross]]-Table1[[#This Row],[budget]]</f>
        <v>34520023</v>
      </c>
      <c r="R6859" s="5" t="str">
        <f>IF(Table1[[#This Row],[Profit]]&gt;0,"Profit","Loss")</f>
        <v>Profit</v>
      </c>
      <c r="S6859" s="6" t="str">
        <f>FLOOR(Table1[[#This Row],[year]]-1900,10)+1900 &amp; "-" &amp; FLOOR(Table1[[#This Row],[year]]-1890,10)+1900</f>
        <v>2010-2020</v>
      </c>
      <c r="T6859" s="14" t="s">
        <v>21835</v>
      </c>
      <c r="AB6859" s="14"/>
    </row>
    <row r="6860" spans="1:28" hidden="1" x14ac:dyDescent="0.3">
      <c r="A6860" t="s">
        <v>19723</v>
      </c>
      <c r="B6860" t="s">
        <v>1974</v>
      </c>
      <c r="C6860" t="s">
        <v>34</v>
      </c>
      <c r="D6860">
        <v>2016</v>
      </c>
      <c r="E6860" t="s">
        <v>19698</v>
      </c>
      <c r="F6860">
        <v>6.3</v>
      </c>
      <c r="G6860">
        <v>124000</v>
      </c>
      <c r="H6860" t="s">
        <v>13944</v>
      </c>
      <c r="I6860" t="s">
        <v>16900</v>
      </c>
      <c r="J6860" t="s">
        <v>19206</v>
      </c>
      <c r="K6860" t="s">
        <v>30</v>
      </c>
      <c r="L6860">
        <v>17000000</v>
      </c>
      <c r="M6860">
        <v>119100758</v>
      </c>
      <c r="N6860" t="s">
        <v>31</v>
      </c>
      <c r="O6860">
        <v>86</v>
      </c>
      <c r="P6860" t="str">
        <f>IF(Table1[[#This Row],[score]]&gt;=8.5,"High",IF(Table1[[#This Row],[score]]&gt;=7,"Medium","Low"))</f>
        <v>Low</v>
      </c>
      <c r="Q6860" s="5">
        <f>Table1[[#This Row],[gross]]-Table1[[#This Row],[budget]]</f>
        <v>102100758</v>
      </c>
      <c r="R6860" s="5" t="str">
        <f>IF(Table1[[#This Row],[Profit]]&gt;0,"Profit","Loss")</f>
        <v>Profit</v>
      </c>
      <c r="S6860" s="6" t="str">
        <f>FLOOR(Table1[[#This Row],[year]]-1900,10)+1900 &amp; "-" &amp; FLOOR(Table1[[#This Row],[year]]-1890,10)+1900</f>
        <v>2010-2020</v>
      </c>
      <c r="T6860" s="14" t="s">
        <v>21835</v>
      </c>
      <c r="AB6860" s="14"/>
    </row>
    <row r="6861" spans="1:28" hidden="1" x14ac:dyDescent="0.3">
      <c r="A6861" t="s">
        <v>19733</v>
      </c>
      <c r="B6861" t="s">
        <v>16</v>
      </c>
      <c r="C6861" t="s">
        <v>34</v>
      </c>
      <c r="D6861">
        <v>2016</v>
      </c>
      <c r="E6861" t="s">
        <v>19734</v>
      </c>
      <c r="F6861">
        <v>6</v>
      </c>
      <c r="G6861">
        <v>93000</v>
      </c>
      <c r="H6861" t="s">
        <v>9043</v>
      </c>
      <c r="I6861" t="s">
        <v>9043</v>
      </c>
      <c r="J6861" t="s">
        <v>18618</v>
      </c>
      <c r="K6861" t="s">
        <v>30</v>
      </c>
      <c r="L6861">
        <v>10000000</v>
      </c>
      <c r="M6861">
        <v>118587880</v>
      </c>
      <c r="N6861" t="s">
        <v>61</v>
      </c>
      <c r="O6861">
        <v>108</v>
      </c>
      <c r="P6861" t="str">
        <f>IF(Table1[[#This Row],[score]]&gt;=8.5,"High",IF(Table1[[#This Row],[score]]&gt;=7,"Medium","Low"))</f>
        <v>Low</v>
      </c>
      <c r="Q6861" s="5">
        <f>Table1[[#This Row],[gross]]-Table1[[#This Row],[budget]]</f>
        <v>108587880</v>
      </c>
      <c r="R6861" s="5" t="str">
        <f>IF(Table1[[#This Row],[Profit]]&gt;0,"Profit","Loss")</f>
        <v>Profit</v>
      </c>
      <c r="S6861" s="6" t="str">
        <f>FLOOR(Table1[[#This Row],[year]]-1900,10)+1900 &amp; "-" &amp; FLOOR(Table1[[#This Row],[year]]-1890,10)+1900</f>
        <v>2010-2020</v>
      </c>
      <c r="T6861" s="14" t="s">
        <v>21835</v>
      </c>
      <c r="AB6861" s="14"/>
    </row>
    <row r="6862" spans="1:28" hidden="1" x14ac:dyDescent="0.3">
      <c r="A6862" t="s">
        <v>19928</v>
      </c>
      <c r="B6862" t="s">
        <v>16</v>
      </c>
      <c r="C6862" t="s">
        <v>41</v>
      </c>
      <c r="D6862">
        <v>2016</v>
      </c>
      <c r="E6862" t="s">
        <v>19929</v>
      </c>
      <c r="F6862">
        <v>6.2</v>
      </c>
      <c r="G6862">
        <v>104000</v>
      </c>
      <c r="H6862" t="s">
        <v>13481</v>
      </c>
      <c r="I6862" t="s">
        <v>13481</v>
      </c>
      <c r="J6862" t="s">
        <v>18730</v>
      </c>
      <c r="K6862" t="s">
        <v>30</v>
      </c>
      <c r="L6862">
        <v>38000000</v>
      </c>
      <c r="M6862">
        <v>118102725</v>
      </c>
      <c r="N6862" t="s">
        <v>180</v>
      </c>
      <c r="O6862">
        <v>111</v>
      </c>
      <c r="P6862" t="str">
        <f>IF(Table1[[#This Row],[score]]&gt;=8.5,"High",IF(Table1[[#This Row],[score]]&gt;=7,"Medium","Low"))</f>
        <v>Low</v>
      </c>
      <c r="Q6862" s="5">
        <f>Table1[[#This Row],[gross]]-Table1[[#This Row],[budget]]</f>
        <v>80102725</v>
      </c>
      <c r="R6862" s="5" t="str">
        <f>IF(Table1[[#This Row],[Profit]]&gt;0,"Profit","Loss")</f>
        <v>Profit</v>
      </c>
      <c r="S6862" s="6" t="str">
        <f>FLOOR(Table1[[#This Row],[year]]-1900,10)+1900 &amp; "-" &amp; FLOOR(Table1[[#This Row],[year]]-1890,10)+1900</f>
        <v>2010-2020</v>
      </c>
      <c r="T6862" s="14" t="s">
        <v>21835</v>
      </c>
      <c r="AB6862" s="14"/>
    </row>
    <row r="6863" spans="1:28" hidden="1" x14ac:dyDescent="0.3">
      <c r="A6863" t="s">
        <v>19986</v>
      </c>
      <c r="B6863" t="s">
        <v>16</v>
      </c>
      <c r="C6863" t="s">
        <v>41</v>
      </c>
      <c r="D6863">
        <v>2016</v>
      </c>
      <c r="E6863" t="s">
        <v>19683</v>
      </c>
      <c r="F6863">
        <v>5.9</v>
      </c>
      <c r="G6863">
        <v>72000</v>
      </c>
      <c r="H6863" t="s">
        <v>14970</v>
      </c>
      <c r="I6863" t="s">
        <v>15929</v>
      </c>
      <c r="J6863" t="s">
        <v>3982</v>
      </c>
      <c r="K6863" t="s">
        <v>30</v>
      </c>
      <c r="L6863">
        <v>45000000</v>
      </c>
      <c r="M6863">
        <v>114501299</v>
      </c>
      <c r="N6863" t="s">
        <v>14447</v>
      </c>
      <c r="O6863">
        <v>105</v>
      </c>
      <c r="P6863" t="str">
        <f>IF(Table1[[#This Row],[score]]&gt;=8.5,"High",IF(Table1[[#This Row],[score]]&gt;=7,"Medium","Low"))</f>
        <v>Low</v>
      </c>
      <c r="Q6863" s="5">
        <f>Table1[[#This Row],[gross]]-Table1[[#This Row],[budget]]</f>
        <v>69501299</v>
      </c>
      <c r="R6863" s="5" t="str">
        <f>IF(Table1[[#This Row],[Profit]]&gt;0,"Profit","Loss")</f>
        <v>Profit</v>
      </c>
      <c r="S6863" s="6" t="str">
        <f>FLOOR(Table1[[#This Row],[year]]-1900,10)+1900 &amp; "-" &amp; FLOOR(Table1[[#This Row],[year]]-1890,10)+1900</f>
        <v>2010-2020</v>
      </c>
      <c r="T6863" s="14" t="s">
        <v>21835</v>
      </c>
      <c r="AB6863" s="14"/>
    </row>
    <row r="6864" spans="1:28" hidden="1" x14ac:dyDescent="0.3">
      <c r="A6864" t="s">
        <v>19796</v>
      </c>
      <c r="B6864" t="s">
        <v>16</v>
      </c>
      <c r="C6864" t="s">
        <v>41</v>
      </c>
      <c r="D6864">
        <v>2016</v>
      </c>
      <c r="E6864" t="s">
        <v>19636</v>
      </c>
      <c r="F6864">
        <v>6.1</v>
      </c>
      <c r="G6864">
        <v>83000</v>
      </c>
      <c r="H6864" t="s">
        <v>18647</v>
      </c>
      <c r="I6864" t="s">
        <v>10684</v>
      </c>
      <c r="J6864" t="s">
        <v>19130</v>
      </c>
      <c r="K6864" t="s">
        <v>30</v>
      </c>
      <c r="L6864">
        <v>38000000</v>
      </c>
      <c r="M6864">
        <v>112343513</v>
      </c>
      <c r="N6864" t="s">
        <v>2001</v>
      </c>
      <c r="O6864">
        <v>110</v>
      </c>
      <c r="P6864" t="str">
        <f>IF(Table1[[#This Row],[score]]&gt;=8.5,"High",IF(Table1[[#This Row],[score]]&gt;=7,"Medium","Low"))</f>
        <v>Low</v>
      </c>
      <c r="Q6864" s="5">
        <f>Table1[[#This Row],[gross]]-Table1[[#This Row],[budget]]</f>
        <v>74343513</v>
      </c>
      <c r="R6864" s="5" t="str">
        <f>IF(Table1[[#This Row],[Profit]]&gt;0,"Profit","Loss")</f>
        <v>Profit</v>
      </c>
      <c r="S6864" s="6" t="str">
        <f>FLOOR(Table1[[#This Row],[year]]-1900,10)+1900 &amp; "-" &amp; FLOOR(Table1[[#This Row],[year]]-1890,10)+1900</f>
        <v>2010-2020</v>
      </c>
      <c r="T6864" s="14" t="s">
        <v>21835</v>
      </c>
      <c r="AB6864" s="14"/>
    </row>
    <row r="6865" spans="1:28" hidden="1" x14ac:dyDescent="0.3">
      <c r="A6865" t="s">
        <v>19773</v>
      </c>
      <c r="B6865" t="s">
        <v>1974</v>
      </c>
      <c r="C6865" t="s">
        <v>34</v>
      </c>
      <c r="D6865">
        <v>2016</v>
      </c>
      <c r="E6865" t="s">
        <v>19774</v>
      </c>
      <c r="F6865">
        <v>7.2</v>
      </c>
      <c r="G6865">
        <v>300000</v>
      </c>
      <c r="H6865" t="s">
        <v>19775</v>
      </c>
      <c r="I6865" t="s">
        <v>19776</v>
      </c>
      <c r="J6865" t="s">
        <v>6495</v>
      </c>
      <c r="K6865" t="s">
        <v>30</v>
      </c>
      <c r="L6865">
        <v>15000000</v>
      </c>
      <c r="M6865">
        <v>110216998</v>
      </c>
      <c r="N6865" t="s">
        <v>44</v>
      </c>
      <c r="O6865">
        <v>103</v>
      </c>
      <c r="P6865" t="str">
        <f>IF(Table1[[#This Row],[score]]&gt;=8.5,"High",IF(Table1[[#This Row],[score]]&gt;=7,"Medium","Low"))</f>
        <v>Medium</v>
      </c>
      <c r="Q6865" s="5">
        <f>Table1[[#This Row],[gross]]-Table1[[#This Row],[budget]]</f>
        <v>95216998</v>
      </c>
      <c r="R6865" s="5" t="str">
        <f>IF(Table1[[#This Row],[Profit]]&gt;0,"Profit","Loss")</f>
        <v>Profit</v>
      </c>
      <c r="S6865" s="6" t="str">
        <f>FLOOR(Table1[[#This Row],[year]]-1900,10)+1900 &amp; "-" &amp; FLOOR(Table1[[#This Row],[year]]-1890,10)+1900</f>
        <v>2010-2020</v>
      </c>
      <c r="T6865" s="14" t="s">
        <v>21835</v>
      </c>
      <c r="AB6865" s="14"/>
    </row>
    <row r="6866" spans="1:28" hidden="1" x14ac:dyDescent="0.3">
      <c r="A6866" t="s">
        <v>19835</v>
      </c>
      <c r="B6866" t="s">
        <v>1974</v>
      </c>
      <c r="C6866" t="s">
        <v>34</v>
      </c>
      <c r="D6866">
        <v>2016</v>
      </c>
      <c r="E6866" t="s">
        <v>19147</v>
      </c>
      <c r="F6866">
        <v>5.2</v>
      </c>
      <c r="G6866">
        <v>103000</v>
      </c>
      <c r="H6866" t="s">
        <v>16385</v>
      </c>
      <c r="I6866" t="s">
        <v>10057</v>
      </c>
      <c r="J6866" t="s">
        <v>18251</v>
      </c>
      <c r="K6866" t="s">
        <v>30</v>
      </c>
      <c r="L6866">
        <v>38000000</v>
      </c>
      <c r="M6866">
        <v>109906372</v>
      </c>
      <c r="N6866" t="s">
        <v>31</v>
      </c>
      <c r="O6866">
        <v>112</v>
      </c>
      <c r="P6866" t="str">
        <f>IF(Table1[[#This Row],[score]]&gt;=8.5,"High",IF(Table1[[#This Row],[score]]&gt;=7,"Medium","Low"))</f>
        <v>Low</v>
      </c>
      <c r="Q6866" s="5">
        <f>Table1[[#This Row],[gross]]-Table1[[#This Row],[budget]]</f>
        <v>71906372</v>
      </c>
      <c r="R6866" s="5" t="str">
        <f>IF(Table1[[#This Row],[Profit]]&gt;0,"Profit","Loss")</f>
        <v>Profit</v>
      </c>
      <c r="S6866" s="6" t="str">
        <f>FLOOR(Table1[[#This Row],[year]]-1900,10)+1900 &amp; "-" &amp; FLOOR(Table1[[#This Row],[year]]-1890,10)+1900</f>
        <v>2010-2020</v>
      </c>
      <c r="T6866" s="14" t="s">
        <v>21835</v>
      </c>
      <c r="AB6866" s="14"/>
    </row>
    <row r="6867" spans="1:28" hidden="1" x14ac:dyDescent="0.3">
      <c r="A6867" t="s">
        <v>19945</v>
      </c>
      <c r="B6867" t="s">
        <v>16</v>
      </c>
      <c r="C6867" t="s">
        <v>41</v>
      </c>
      <c r="D6867">
        <v>2016</v>
      </c>
      <c r="E6867" t="s">
        <v>19696</v>
      </c>
      <c r="F6867">
        <v>5.7</v>
      </c>
      <c r="G6867">
        <v>116000</v>
      </c>
      <c r="H6867" t="s">
        <v>15426</v>
      </c>
      <c r="I6867" t="s">
        <v>18696</v>
      </c>
      <c r="J6867" t="s">
        <v>14886</v>
      </c>
      <c r="K6867" t="s">
        <v>30</v>
      </c>
      <c r="L6867">
        <v>35000000</v>
      </c>
      <c r="M6867">
        <v>108007109</v>
      </c>
      <c r="N6867" t="s">
        <v>61</v>
      </c>
      <c r="O6867">
        <v>92</v>
      </c>
      <c r="P6867" t="str">
        <f>IF(Table1[[#This Row],[score]]&gt;=8.5,"High",IF(Table1[[#This Row],[score]]&gt;=7,"Medium","Low"))</f>
        <v>Low</v>
      </c>
      <c r="Q6867" s="5">
        <f>Table1[[#This Row],[gross]]-Table1[[#This Row],[budget]]</f>
        <v>73007109</v>
      </c>
      <c r="R6867" s="5" t="str">
        <f>IF(Table1[[#This Row],[Profit]]&gt;0,"Profit","Loss")</f>
        <v>Profit</v>
      </c>
      <c r="S6867" s="6" t="str">
        <f>FLOOR(Table1[[#This Row],[year]]-1900,10)+1900 &amp; "-" &amp; FLOOR(Table1[[#This Row],[year]]-1890,10)+1900</f>
        <v>2010-2020</v>
      </c>
      <c r="T6867" s="14" t="s">
        <v>21835</v>
      </c>
      <c r="AB6867" s="14"/>
    </row>
    <row r="6868" spans="1:28" hidden="1" x14ac:dyDescent="0.3">
      <c r="A6868" t="s">
        <v>19998</v>
      </c>
      <c r="B6868" t="s">
        <v>33</v>
      </c>
      <c r="C6868" t="s">
        <v>390</v>
      </c>
      <c r="D6868">
        <v>2016</v>
      </c>
      <c r="E6868" t="s">
        <v>19999</v>
      </c>
      <c r="F6868">
        <v>6.8</v>
      </c>
      <c r="G6868">
        <v>21000</v>
      </c>
      <c r="H6868" t="s">
        <v>596</v>
      </c>
      <c r="I6868" t="s">
        <v>20000</v>
      </c>
      <c r="J6868" t="s">
        <v>17038</v>
      </c>
      <c r="K6868" t="s">
        <v>448</v>
      </c>
      <c r="L6868">
        <v>30000000</v>
      </c>
      <c r="M6868">
        <v>106127278</v>
      </c>
      <c r="N6868" t="s">
        <v>16990</v>
      </c>
      <c r="O6868">
        <v>89</v>
      </c>
      <c r="P6868" t="str">
        <f>IF(Table1[[#This Row],[score]]&gt;=8.5,"High",IF(Table1[[#This Row],[score]]&gt;=7,"Medium","Low"))</f>
        <v>Low</v>
      </c>
      <c r="Q6868" s="5">
        <f>Table1[[#This Row],[gross]]-Table1[[#This Row],[budget]]</f>
        <v>76127278</v>
      </c>
      <c r="R6868" s="5" t="str">
        <f>IF(Table1[[#This Row],[Profit]]&gt;0,"Profit","Loss")</f>
        <v>Profit</v>
      </c>
      <c r="S6868" s="6" t="str">
        <f>FLOOR(Table1[[#This Row],[year]]-1900,10)+1900 &amp; "-" &amp; FLOOR(Table1[[#This Row],[year]]-1890,10)+1900</f>
        <v>2010-2020</v>
      </c>
      <c r="T6868" s="14" t="s">
        <v>21835</v>
      </c>
      <c r="AB6868" s="14"/>
    </row>
    <row r="6869" spans="1:28" hidden="1" x14ac:dyDescent="0.3">
      <c r="A6869" t="s">
        <v>19832</v>
      </c>
      <c r="B6869" t="s">
        <v>16</v>
      </c>
      <c r="C6869" t="s">
        <v>41</v>
      </c>
      <c r="D6869">
        <v>2016</v>
      </c>
      <c r="E6869" t="s">
        <v>19147</v>
      </c>
      <c r="F6869">
        <v>5.9</v>
      </c>
      <c r="G6869">
        <v>117000</v>
      </c>
      <c r="H6869" t="s">
        <v>18446</v>
      </c>
      <c r="I6869" t="s">
        <v>19833</v>
      </c>
      <c r="J6869" t="s">
        <v>67</v>
      </c>
      <c r="K6869" t="s">
        <v>30</v>
      </c>
      <c r="L6869">
        <v>25000000</v>
      </c>
      <c r="M6869">
        <v>94073028</v>
      </c>
      <c r="N6869" t="s">
        <v>14559</v>
      </c>
      <c r="O6869">
        <v>102</v>
      </c>
      <c r="P6869" t="str">
        <f>IF(Table1[[#This Row],[score]]&gt;=8.5,"High",IF(Table1[[#This Row],[score]]&gt;=7,"Medium","Low"))</f>
        <v>Low</v>
      </c>
      <c r="Q6869" s="5">
        <f>Table1[[#This Row],[gross]]-Table1[[#This Row],[budget]]</f>
        <v>69073028</v>
      </c>
      <c r="R6869" s="5" t="str">
        <f>IF(Table1[[#This Row],[Profit]]&gt;0,"Profit","Loss")</f>
        <v>Profit</v>
      </c>
      <c r="S6869" s="6" t="str">
        <f>FLOOR(Table1[[#This Row],[year]]-1900,10)+1900 &amp; "-" &amp; FLOOR(Table1[[#This Row],[year]]-1890,10)+1900</f>
        <v>2010-2020</v>
      </c>
      <c r="T6869" s="14" t="s">
        <v>21835</v>
      </c>
      <c r="AB6869" s="14"/>
    </row>
    <row r="6870" spans="1:28" hidden="1" x14ac:dyDescent="0.3">
      <c r="A6870" t="s">
        <v>19946</v>
      </c>
      <c r="B6870" t="s">
        <v>1974</v>
      </c>
      <c r="C6870" t="s">
        <v>34</v>
      </c>
      <c r="D6870">
        <v>2016</v>
      </c>
      <c r="E6870" t="s">
        <v>19749</v>
      </c>
      <c r="F6870">
        <v>5.7</v>
      </c>
      <c r="G6870">
        <v>43000</v>
      </c>
      <c r="H6870" t="s">
        <v>13718</v>
      </c>
      <c r="I6870" t="s">
        <v>19947</v>
      </c>
      <c r="J6870" t="s">
        <v>19948</v>
      </c>
      <c r="K6870" t="s">
        <v>30</v>
      </c>
      <c r="L6870">
        <v>100000000</v>
      </c>
      <c r="M6870">
        <v>94061311</v>
      </c>
      <c r="N6870" t="s">
        <v>6541</v>
      </c>
      <c r="O6870">
        <v>123</v>
      </c>
      <c r="P6870" t="str">
        <f>IF(Table1[[#This Row],[score]]&gt;=8.5,"High",IF(Table1[[#This Row],[score]]&gt;=7,"Medium","Low"))</f>
        <v>Low</v>
      </c>
      <c r="Q6870" s="5">
        <f>Table1[[#This Row],[gross]]-Table1[[#This Row],[budget]]</f>
        <v>-5938689</v>
      </c>
      <c r="R6870" s="5" t="str">
        <f>IF(Table1[[#This Row],[Profit]]&gt;0,"Profit","Loss")</f>
        <v>Loss</v>
      </c>
      <c r="S6870" s="6" t="str">
        <f>FLOOR(Table1[[#This Row],[year]]-1900,10)+1900 &amp; "-" &amp; FLOOR(Table1[[#This Row],[year]]-1890,10)+1900</f>
        <v>2010-2020</v>
      </c>
      <c r="T6870" s="14" t="s">
        <v>21835</v>
      </c>
      <c r="AB6870" s="14"/>
    </row>
    <row r="6871" spans="1:28" hidden="1" x14ac:dyDescent="0.3">
      <c r="A6871" t="s">
        <v>20019</v>
      </c>
      <c r="B6871" t="s">
        <v>16</v>
      </c>
      <c r="C6871" t="s">
        <v>104</v>
      </c>
      <c r="D6871">
        <v>2016</v>
      </c>
      <c r="E6871" t="s">
        <v>19258</v>
      </c>
      <c r="F6871">
        <v>6.5</v>
      </c>
      <c r="G6871">
        <v>96000</v>
      </c>
      <c r="H6871" t="s">
        <v>4320</v>
      </c>
      <c r="I6871" t="s">
        <v>14663</v>
      </c>
      <c r="J6871" t="s">
        <v>9618</v>
      </c>
      <c r="K6871" t="s">
        <v>30</v>
      </c>
      <c r="L6871">
        <v>27000000</v>
      </c>
      <c r="M6871">
        <v>93282604</v>
      </c>
      <c r="N6871" t="s">
        <v>2075</v>
      </c>
      <c r="O6871">
        <v>98</v>
      </c>
      <c r="P6871" t="str">
        <f>IF(Table1[[#This Row],[score]]&gt;=8.5,"High",IF(Table1[[#This Row],[score]]&gt;=7,"Medium","Low"))</f>
        <v>Low</v>
      </c>
      <c r="Q6871" s="5">
        <f>Table1[[#This Row],[gross]]-Table1[[#This Row],[budget]]</f>
        <v>66282604</v>
      </c>
      <c r="R6871" s="5" t="str">
        <f>IF(Table1[[#This Row],[Profit]]&gt;0,"Profit","Loss")</f>
        <v>Profit</v>
      </c>
      <c r="S6871" s="6" t="str">
        <f>FLOOR(Table1[[#This Row],[year]]-1900,10)+1900 &amp; "-" &amp; FLOOR(Table1[[#This Row],[year]]-1890,10)+1900</f>
        <v>2010-2020</v>
      </c>
      <c r="T6871" s="14" t="s">
        <v>21835</v>
      </c>
      <c r="AB6871" s="14"/>
    </row>
    <row r="6872" spans="1:28" hidden="1" x14ac:dyDescent="0.3">
      <c r="A6872" t="s">
        <v>19710</v>
      </c>
      <c r="B6872" t="s">
        <v>443</v>
      </c>
      <c r="C6872" t="s">
        <v>34</v>
      </c>
      <c r="D6872">
        <v>2016</v>
      </c>
      <c r="E6872" t="s">
        <v>19711</v>
      </c>
      <c r="F6872">
        <v>7.6</v>
      </c>
      <c r="G6872">
        <v>181000</v>
      </c>
      <c r="H6872" t="s">
        <v>19712</v>
      </c>
      <c r="I6872" t="s">
        <v>19713</v>
      </c>
      <c r="J6872" t="s">
        <v>19714</v>
      </c>
      <c r="K6872" t="s">
        <v>908</v>
      </c>
      <c r="L6872">
        <f>20500000</f>
        <v>20500000</v>
      </c>
      <c r="M6872">
        <v>92764199</v>
      </c>
      <c r="N6872" t="s">
        <v>19715</v>
      </c>
      <c r="O6872">
        <v>118</v>
      </c>
      <c r="P6872" t="str">
        <f>IF(Table1[[#This Row],[score]]&gt;=8.5,"High",IF(Table1[[#This Row],[score]]&gt;=7,"Medium","Low"))</f>
        <v>Medium</v>
      </c>
      <c r="Q6872" s="5">
        <f>Table1[[#This Row],[gross]]-Table1[[#This Row],[budget]]</f>
        <v>72264199</v>
      </c>
      <c r="R6872" s="5" t="str">
        <f>IF(Table1[[#This Row],[Profit]]&gt;0,"Profit","Loss")</f>
        <v>Profit</v>
      </c>
      <c r="S6872" s="6" t="str">
        <f>FLOOR(Table1[[#This Row],[year]]-1900,10)+1900 &amp; "-" &amp; FLOOR(Table1[[#This Row],[year]]-1890,10)+1900</f>
        <v>2010-2020</v>
      </c>
      <c r="T6872" s="14" t="s">
        <v>21845</v>
      </c>
      <c r="AB6872" s="14"/>
    </row>
    <row r="6873" spans="1:28" hidden="1" x14ac:dyDescent="0.3">
      <c r="A6873" t="s">
        <v>20032</v>
      </c>
      <c r="B6873" t="s">
        <v>1974</v>
      </c>
      <c r="C6873" t="s">
        <v>41</v>
      </c>
      <c r="D6873">
        <v>2016</v>
      </c>
      <c r="E6873" t="s">
        <v>19687</v>
      </c>
      <c r="F6873">
        <v>6</v>
      </c>
      <c r="G6873">
        <v>29000</v>
      </c>
      <c r="H6873" t="s">
        <v>10281</v>
      </c>
      <c r="I6873" t="s">
        <v>12326</v>
      </c>
      <c r="J6873" t="s">
        <v>12326</v>
      </c>
      <c r="K6873" t="s">
        <v>30</v>
      </c>
      <c r="L6873">
        <v>18000000</v>
      </c>
      <c r="M6873">
        <v>90632641</v>
      </c>
      <c r="N6873" t="s">
        <v>12327</v>
      </c>
      <c r="O6873">
        <v>94</v>
      </c>
      <c r="P6873" t="str">
        <f>IF(Table1[[#This Row],[score]]&gt;=8.5,"High",IF(Table1[[#This Row],[score]]&gt;=7,"Medium","Low"))</f>
        <v>Low</v>
      </c>
      <c r="Q6873" s="5">
        <f>Table1[[#This Row],[gross]]-Table1[[#This Row],[budget]]</f>
        <v>72632641</v>
      </c>
      <c r="R6873" s="5" t="str">
        <f>IF(Table1[[#This Row],[Profit]]&gt;0,"Profit","Loss")</f>
        <v>Profit</v>
      </c>
      <c r="S6873" s="6" t="str">
        <f>FLOOR(Table1[[#This Row],[year]]-1900,10)+1900 &amp; "-" &amp; FLOOR(Table1[[#This Row],[year]]-1890,10)+1900</f>
        <v>2010-2020</v>
      </c>
      <c r="T6873" s="14" t="s">
        <v>21835</v>
      </c>
      <c r="AB6873" s="14"/>
    </row>
    <row r="6874" spans="1:28" hidden="1" x14ac:dyDescent="0.3">
      <c r="A6874" t="s">
        <v>19854</v>
      </c>
      <c r="B6874" t="s">
        <v>1974</v>
      </c>
      <c r="C6874" t="s">
        <v>17</v>
      </c>
      <c r="D6874">
        <v>2016</v>
      </c>
      <c r="E6874" t="s">
        <v>19685</v>
      </c>
      <c r="F6874">
        <v>6.8</v>
      </c>
      <c r="G6874">
        <v>95000</v>
      </c>
      <c r="H6874" t="s">
        <v>8873</v>
      </c>
      <c r="I6874" t="s">
        <v>15379</v>
      </c>
      <c r="J6874" t="s">
        <v>7558</v>
      </c>
      <c r="K6874" t="s">
        <v>30</v>
      </c>
      <c r="L6874">
        <v>36000000</v>
      </c>
      <c r="M6874">
        <v>88528280</v>
      </c>
      <c r="N6874" t="s">
        <v>2001</v>
      </c>
      <c r="O6874">
        <v>97</v>
      </c>
      <c r="P6874" t="str">
        <f>IF(Table1[[#This Row],[score]]&gt;=8.5,"High",IF(Table1[[#This Row],[score]]&gt;=7,"Medium","Low"))</f>
        <v>Low</v>
      </c>
      <c r="Q6874" s="5">
        <f>Table1[[#This Row],[gross]]-Table1[[#This Row],[budget]]</f>
        <v>52528280</v>
      </c>
      <c r="R6874" s="5" t="str">
        <f>IF(Table1[[#This Row],[Profit]]&gt;0,"Profit","Loss")</f>
        <v>Profit</v>
      </c>
      <c r="S6874" s="6" t="str">
        <f>FLOOR(Table1[[#This Row],[year]]-1900,10)+1900 &amp; "-" &amp; FLOOR(Table1[[#This Row],[year]]-1890,10)+1900</f>
        <v>2010-2020</v>
      </c>
      <c r="T6874" s="14" t="s">
        <v>21835</v>
      </c>
      <c r="AB6874" s="14"/>
    </row>
    <row r="6875" spans="1:28" hidden="1" x14ac:dyDescent="0.3">
      <c r="A6875" t="s">
        <v>19748</v>
      </c>
      <c r="B6875" t="s">
        <v>16</v>
      </c>
      <c r="C6875" t="s">
        <v>63</v>
      </c>
      <c r="D6875">
        <v>2016</v>
      </c>
      <c r="E6875" t="s">
        <v>19749</v>
      </c>
      <c r="F6875">
        <v>7.1</v>
      </c>
      <c r="G6875">
        <v>188000</v>
      </c>
      <c r="H6875" t="s">
        <v>11171</v>
      </c>
      <c r="I6875" t="s">
        <v>19750</v>
      </c>
      <c r="J6875" t="s">
        <v>16710</v>
      </c>
      <c r="K6875" t="s">
        <v>30</v>
      </c>
      <c r="L6875">
        <v>40000000</v>
      </c>
      <c r="M6875">
        <v>86234523</v>
      </c>
      <c r="N6875" t="s">
        <v>19751</v>
      </c>
      <c r="O6875">
        <v>114</v>
      </c>
      <c r="P6875" t="str">
        <f>IF(Table1[[#This Row],[score]]&gt;=8.5,"High",IF(Table1[[#This Row],[score]]&gt;=7,"Medium","Low"))</f>
        <v>Medium</v>
      </c>
      <c r="Q6875" s="5">
        <f>Table1[[#This Row],[gross]]-Table1[[#This Row],[budget]]</f>
        <v>46234523</v>
      </c>
      <c r="R6875" s="5" t="str">
        <f>IF(Table1[[#This Row],[Profit]]&gt;0,"Profit","Loss")</f>
        <v>Profit</v>
      </c>
      <c r="S6875" s="6" t="str">
        <f>FLOOR(Table1[[#This Row],[year]]-1900,10)+1900 &amp; "-" &amp; FLOOR(Table1[[#This Row],[year]]-1890,10)+1900</f>
        <v>2010-2020</v>
      </c>
      <c r="T6875" s="14" t="s">
        <v>21835</v>
      </c>
      <c r="AB6875" s="14"/>
    </row>
    <row r="6876" spans="1:28" hidden="1" x14ac:dyDescent="0.3">
      <c r="A6876" t="s">
        <v>19914</v>
      </c>
      <c r="B6876" t="s">
        <v>1974</v>
      </c>
      <c r="C6876" t="s">
        <v>34</v>
      </c>
      <c r="D6876">
        <v>2016</v>
      </c>
      <c r="E6876" t="s">
        <v>19915</v>
      </c>
      <c r="F6876">
        <v>6.5</v>
      </c>
      <c r="G6876">
        <v>120000</v>
      </c>
      <c r="H6876" t="s">
        <v>17917</v>
      </c>
      <c r="I6876" t="s">
        <v>19916</v>
      </c>
      <c r="J6876" t="s">
        <v>14510</v>
      </c>
      <c r="K6876" t="s">
        <v>30</v>
      </c>
      <c r="L6876">
        <v>19000000</v>
      </c>
      <c r="M6876">
        <v>85251425</v>
      </c>
      <c r="N6876" t="s">
        <v>14559</v>
      </c>
      <c r="O6876">
        <v>96</v>
      </c>
      <c r="P6876" t="str">
        <f>IF(Table1[[#This Row],[score]]&gt;=8.5,"High",IF(Table1[[#This Row],[score]]&gt;=7,"Medium","Low"))</f>
        <v>Low</v>
      </c>
      <c r="Q6876" s="5">
        <f>Table1[[#This Row],[gross]]-Table1[[#This Row],[budget]]</f>
        <v>66251425</v>
      </c>
      <c r="R6876" s="5" t="str">
        <f>IF(Table1[[#This Row],[Profit]]&gt;0,"Profit","Loss")</f>
        <v>Profit</v>
      </c>
      <c r="S6876" s="6" t="str">
        <f>FLOOR(Table1[[#This Row],[year]]-1900,10)+1900 &amp; "-" &amp; FLOOR(Table1[[#This Row],[year]]-1890,10)+1900</f>
        <v>2010-2020</v>
      </c>
      <c r="T6876" s="14" t="s">
        <v>21835</v>
      </c>
      <c r="AB6876" s="14"/>
    </row>
    <row r="6877" spans="1:28" hidden="1" x14ac:dyDescent="0.3">
      <c r="A6877" t="s">
        <v>20008</v>
      </c>
      <c r="B6877" t="s">
        <v>1974</v>
      </c>
      <c r="C6877" t="s">
        <v>17</v>
      </c>
      <c r="D6877">
        <v>2016</v>
      </c>
      <c r="E6877" t="s">
        <v>19793</v>
      </c>
      <c r="F6877">
        <v>6.1</v>
      </c>
      <c r="G6877">
        <v>56000</v>
      </c>
      <c r="H6877" t="s">
        <v>18229</v>
      </c>
      <c r="I6877" t="s">
        <v>18229</v>
      </c>
      <c r="J6877" t="s">
        <v>20009</v>
      </c>
      <c r="K6877" t="s">
        <v>30</v>
      </c>
      <c r="L6877">
        <v>9000000</v>
      </c>
      <c r="M6877">
        <v>81705746</v>
      </c>
      <c r="N6877" t="s">
        <v>61</v>
      </c>
      <c r="O6877">
        <v>99</v>
      </c>
      <c r="P6877" t="str">
        <f>IF(Table1[[#This Row],[score]]&gt;=8.5,"High",IF(Table1[[#This Row],[score]]&gt;=7,"Medium","Low"))</f>
        <v>Low</v>
      </c>
      <c r="Q6877" s="5">
        <f>Table1[[#This Row],[gross]]-Table1[[#This Row],[budget]]</f>
        <v>72705746</v>
      </c>
      <c r="R6877" s="5" t="str">
        <f>IF(Table1[[#This Row],[Profit]]&gt;0,"Profit","Loss")</f>
        <v>Profit</v>
      </c>
      <c r="S6877" s="6" t="str">
        <f>FLOOR(Table1[[#This Row],[year]]-1900,10)+1900 &amp; "-" &amp; FLOOR(Table1[[#This Row],[year]]-1890,10)+1900</f>
        <v>2010-2020</v>
      </c>
      <c r="T6877" s="14" t="s">
        <v>21835</v>
      </c>
      <c r="AB6877" s="14"/>
    </row>
    <row r="6878" spans="1:28" hidden="1" x14ac:dyDescent="0.3">
      <c r="A6878" t="s">
        <v>19720</v>
      </c>
      <c r="B6878" t="s">
        <v>16</v>
      </c>
      <c r="C6878" t="s">
        <v>34</v>
      </c>
      <c r="D6878">
        <v>2016</v>
      </c>
      <c r="E6878" t="s">
        <v>19721</v>
      </c>
      <c r="F6878">
        <v>5.8</v>
      </c>
      <c r="G6878">
        <v>72000</v>
      </c>
      <c r="H6878" t="s">
        <v>19722</v>
      </c>
      <c r="I6878" t="s">
        <v>17240</v>
      </c>
      <c r="J6878" t="s">
        <v>12793</v>
      </c>
      <c r="K6878" t="s">
        <v>30</v>
      </c>
      <c r="L6878">
        <v>35000000</v>
      </c>
      <c r="M6878">
        <v>81093313</v>
      </c>
      <c r="N6878" t="s">
        <v>10771</v>
      </c>
      <c r="O6878">
        <v>91</v>
      </c>
      <c r="P6878" t="str">
        <f>IF(Table1[[#This Row],[score]]&gt;=8.5,"High",IF(Table1[[#This Row],[score]]&gt;=7,"Medium","Low"))</f>
        <v>Low</v>
      </c>
      <c r="Q6878" s="5">
        <f>Table1[[#This Row],[gross]]-Table1[[#This Row],[budget]]</f>
        <v>46093313</v>
      </c>
      <c r="R6878" s="5" t="str">
        <f>IF(Table1[[#This Row],[Profit]]&gt;0,"Profit","Loss")</f>
        <v>Profit</v>
      </c>
      <c r="S6878" s="6" t="str">
        <f>FLOOR(Table1[[#This Row],[year]]-1900,10)+1900 &amp; "-" &amp; FLOOR(Table1[[#This Row],[year]]-1890,10)+1900</f>
        <v>2010-2020</v>
      </c>
      <c r="T6878" s="14" t="s">
        <v>21835</v>
      </c>
      <c r="AB6878" s="14"/>
    </row>
    <row r="6879" spans="1:28" hidden="1" x14ac:dyDescent="0.3">
      <c r="A6879" t="s">
        <v>19744</v>
      </c>
      <c r="B6879" t="s">
        <v>16</v>
      </c>
      <c r="C6879" t="s">
        <v>17</v>
      </c>
      <c r="D6879">
        <v>2016</v>
      </c>
      <c r="E6879" t="s">
        <v>19685</v>
      </c>
      <c r="F6879">
        <v>7.8</v>
      </c>
      <c r="G6879">
        <v>257000</v>
      </c>
      <c r="H6879" t="s">
        <v>10795</v>
      </c>
      <c r="I6879" t="s">
        <v>10795</v>
      </c>
      <c r="J6879" t="s">
        <v>12659</v>
      </c>
      <c r="K6879" t="s">
        <v>30</v>
      </c>
      <c r="L6879">
        <v>9000000</v>
      </c>
      <c r="M6879">
        <v>78988148</v>
      </c>
      <c r="N6879" t="s">
        <v>19745</v>
      </c>
      <c r="O6879">
        <v>137</v>
      </c>
      <c r="P6879" t="str">
        <f>IF(Table1[[#This Row],[score]]&gt;=8.5,"High",IF(Table1[[#This Row],[score]]&gt;=7,"Medium","Low"))</f>
        <v>Medium</v>
      </c>
      <c r="Q6879" s="5">
        <f>Table1[[#This Row],[gross]]-Table1[[#This Row],[budget]]</f>
        <v>69988148</v>
      </c>
      <c r="R6879" s="5" t="str">
        <f>IF(Table1[[#This Row],[Profit]]&gt;0,"Profit","Loss")</f>
        <v>Profit</v>
      </c>
      <c r="S6879" s="6" t="str">
        <f>FLOOR(Table1[[#This Row],[year]]-1900,10)+1900 &amp; "-" &amp; FLOOR(Table1[[#This Row],[year]]-1890,10)+1900</f>
        <v>2010-2020</v>
      </c>
      <c r="T6879" s="14" t="s">
        <v>21835</v>
      </c>
      <c r="AB6879" s="14"/>
    </row>
    <row r="6880" spans="1:28" hidden="1" x14ac:dyDescent="0.3">
      <c r="A6880" t="s">
        <v>19924</v>
      </c>
      <c r="B6880" t="s">
        <v>443</v>
      </c>
      <c r="C6880" t="s">
        <v>34</v>
      </c>
      <c r="D6880">
        <v>2016</v>
      </c>
      <c r="E6880" t="s">
        <v>19925</v>
      </c>
      <c r="F6880">
        <v>6.8</v>
      </c>
      <c r="G6880">
        <v>25000</v>
      </c>
      <c r="H6880" t="s">
        <v>15286</v>
      </c>
      <c r="I6880" t="s">
        <v>15286</v>
      </c>
      <c r="J6880" t="s">
        <v>19926</v>
      </c>
      <c r="K6880" t="s">
        <v>2081</v>
      </c>
      <c r="L6880">
        <f>20500000</f>
        <v>20500000</v>
      </c>
      <c r="M6880">
        <v>78053145</v>
      </c>
      <c r="N6880" t="s">
        <v>19927</v>
      </c>
      <c r="O6880">
        <v>120</v>
      </c>
      <c r="P6880" t="str">
        <f>IF(Table1[[#This Row],[score]]&gt;=8.5,"High",IF(Table1[[#This Row],[score]]&gt;=7,"Medium","Low"))</f>
        <v>Low</v>
      </c>
      <c r="Q6880" s="5">
        <f>Table1[[#This Row],[gross]]-Table1[[#This Row],[budget]]</f>
        <v>57553145</v>
      </c>
      <c r="R6880" s="5" t="str">
        <f>IF(Table1[[#This Row],[Profit]]&gt;0,"Profit","Loss")</f>
        <v>Profit</v>
      </c>
      <c r="S6880" s="6" t="str">
        <f>FLOOR(Table1[[#This Row],[year]]-1900,10)+1900 &amp; "-" &amp; FLOOR(Table1[[#This Row],[year]]-1890,10)+1900</f>
        <v>2010-2020</v>
      </c>
      <c r="T6880" s="14" t="s">
        <v>21837</v>
      </c>
      <c r="AB6880" s="14"/>
    </row>
    <row r="6881" spans="1:28" hidden="1" x14ac:dyDescent="0.3">
      <c r="A6881" t="s">
        <v>19849</v>
      </c>
      <c r="B6881" t="s">
        <v>16</v>
      </c>
      <c r="C6881" t="s">
        <v>41</v>
      </c>
      <c r="D6881">
        <v>2016</v>
      </c>
      <c r="E6881" t="s">
        <v>19850</v>
      </c>
      <c r="F6881">
        <v>6</v>
      </c>
      <c r="G6881">
        <v>85000</v>
      </c>
      <c r="H6881" t="s">
        <v>19851</v>
      </c>
      <c r="I6881" t="s">
        <v>18696</v>
      </c>
      <c r="J6881" t="s">
        <v>15687</v>
      </c>
      <c r="K6881" t="s">
        <v>30</v>
      </c>
      <c r="L6881">
        <v>33000000</v>
      </c>
      <c r="M6881">
        <v>77068246</v>
      </c>
      <c r="N6881" t="s">
        <v>180</v>
      </c>
      <c r="O6881">
        <v>98</v>
      </c>
      <c r="P6881" t="str">
        <f>IF(Table1[[#This Row],[score]]&gt;=8.5,"High",IF(Table1[[#This Row],[score]]&gt;=7,"Medium","Low"))</f>
        <v>Low</v>
      </c>
      <c r="Q6881" s="5">
        <f>Table1[[#This Row],[gross]]-Table1[[#This Row],[budget]]</f>
        <v>44068246</v>
      </c>
      <c r="R6881" s="5" t="str">
        <f>IF(Table1[[#This Row],[Profit]]&gt;0,"Profit","Loss")</f>
        <v>Profit</v>
      </c>
      <c r="S6881" s="6" t="str">
        <f>FLOOR(Table1[[#This Row],[year]]-1900,10)+1900 &amp; "-" &amp; FLOOR(Table1[[#This Row],[year]]-1890,10)+1900</f>
        <v>2010-2020</v>
      </c>
      <c r="T6881" s="14" t="s">
        <v>21835</v>
      </c>
      <c r="AB6881" s="14"/>
    </row>
    <row r="6882" spans="1:28" hidden="1" x14ac:dyDescent="0.3">
      <c r="A6882" t="s">
        <v>19971</v>
      </c>
      <c r="B6882" t="s">
        <v>33</v>
      </c>
      <c r="C6882" t="s">
        <v>390</v>
      </c>
      <c r="D6882">
        <v>2016</v>
      </c>
      <c r="E6882" t="s">
        <v>19749</v>
      </c>
      <c r="F6882">
        <v>7.8</v>
      </c>
      <c r="G6882">
        <v>121000</v>
      </c>
      <c r="H6882" t="s">
        <v>19972</v>
      </c>
      <c r="I6882" t="s">
        <v>19973</v>
      </c>
      <c r="J6882" t="s">
        <v>10891</v>
      </c>
      <c r="K6882" t="s">
        <v>30</v>
      </c>
      <c r="L6882">
        <v>60000000</v>
      </c>
      <c r="M6882">
        <v>76249438</v>
      </c>
      <c r="N6882" t="s">
        <v>12565</v>
      </c>
      <c r="O6882">
        <v>101</v>
      </c>
      <c r="P6882" t="str">
        <f>IF(Table1[[#This Row],[score]]&gt;=8.5,"High",IF(Table1[[#This Row],[score]]&gt;=7,"Medium","Low"))</f>
        <v>Medium</v>
      </c>
      <c r="Q6882" s="5">
        <f>Table1[[#This Row],[gross]]-Table1[[#This Row],[budget]]</f>
        <v>16249438</v>
      </c>
      <c r="R6882" s="5" t="str">
        <f>IF(Table1[[#This Row],[Profit]]&gt;0,"Profit","Loss")</f>
        <v>Profit</v>
      </c>
      <c r="S6882" s="6" t="str">
        <f>FLOOR(Table1[[#This Row],[year]]-1900,10)+1900 &amp; "-" &amp; FLOOR(Table1[[#This Row],[year]]-1890,10)+1900</f>
        <v>2010-2020</v>
      </c>
      <c r="T6882" s="14" t="s">
        <v>21835</v>
      </c>
      <c r="AB6882" s="14"/>
    </row>
    <row r="6883" spans="1:28" hidden="1" x14ac:dyDescent="0.3">
      <c r="A6883" t="s">
        <v>19930</v>
      </c>
      <c r="B6883" t="s">
        <v>33</v>
      </c>
      <c r="C6883" t="s">
        <v>63</v>
      </c>
      <c r="D6883">
        <v>2016</v>
      </c>
      <c r="E6883" t="s">
        <v>19931</v>
      </c>
      <c r="F6883">
        <v>7.1</v>
      </c>
      <c r="G6883">
        <v>23000</v>
      </c>
      <c r="H6883" t="s">
        <v>19538</v>
      </c>
      <c r="I6883" t="s">
        <v>19932</v>
      </c>
      <c r="J6883" t="s">
        <v>13404</v>
      </c>
      <c r="K6883" t="s">
        <v>30</v>
      </c>
      <c r="L6883">
        <v>13000000</v>
      </c>
      <c r="M6883">
        <v>73983003</v>
      </c>
      <c r="N6883" t="s">
        <v>31</v>
      </c>
      <c r="O6883">
        <v>109</v>
      </c>
      <c r="P6883" t="str">
        <f>IF(Table1[[#This Row],[score]]&gt;=8.5,"High",IF(Table1[[#This Row],[score]]&gt;=7,"Medium","Low"))</f>
        <v>Medium</v>
      </c>
      <c r="Q6883" s="5">
        <f>Table1[[#This Row],[gross]]-Table1[[#This Row],[budget]]</f>
        <v>60983003</v>
      </c>
      <c r="R6883" s="5" t="str">
        <f>IF(Table1[[#This Row],[Profit]]&gt;0,"Profit","Loss")</f>
        <v>Profit</v>
      </c>
      <c r="S6883" s="6" t="str">
        <f>FLOOR(Table1[[#This Row],[year]]-1900,10)+1900 &amp; "-" &amp; FLOOR(Table1[[#This Row],[year]]-1890,10)+1900</f>
        <v>2010-2020</v>
      </c>
      <c r="T6883" s="14" t="s">
        <v>21835</v>
      </c>
      <c r="AB6883" s="14"/>
    </row>
    <row r="6884" spans="1:28" hidden="1" x14ac:dyDescent="0.3">
      <c r="A6884" t="s">
        <v>19855</v>
      </c>
      <c r="B6884" t="s">
        <v>1974</v>
      </c>
      <c r="C6884" t="s">
        <v>52</v>
      </c>
      <c r="D6884">
        <v>2016</v>
      </c>
      <c r="E6884" t="s">
        <v>19147</v>
      </c>
      <c r="F6884">
        <v>6</v>
      </c>
      <c r="G6884">
        <v>84000</v>
      </c>
      <c r="H6884" t="s">
        <v>14631</v>
      </c>
      <c r="I6884" t="s">
        <v>19856</v>
      </c>
      <c r="J6884" t="s">
        <v>19857</v>
      </c>
      <c r="K6884" t="s">
        <v>30</v>
      </c>
      <c r="L6884">
        <v>10000000</v>
      </c>
      <c r="M6884">
        <v>73929392</v>
      </c>
      <c r="N6884" t="s">
        <v>9892</v>
      </c>
      <c r="O6884">
        <v>97</v>
      </c>
      <c r="P6884" t="str">
        <f>IF(Table1[[#This Row],[score]]&gt;=8.5,"High",IF(Table1[[#This Row],[score]]&gt;=7,"Medium","Low"))</f>
        <v>Low</v>
      </c>
      <c r="Q6884" s="5">
        <f>Table1[[#This Row],[gross]]-Table1[[#This Row],[budget]]</f>
        <v>63929392</v>
      </c>
      <c r="R6884" s="5" t="str">
        <f>IF(Table1[[#This Row],[Profit]]&gt;0,"Profit","Loss")</f>
        <v>Profit</v>
      </c>
      <c r="S6884" s="6" t="str">
        <f>FLOOR(Table1[[#This Row],[year]]-1900,10)+1900 &amp; "-" &amp; FLOOR(Table1[[#This Row],[year]]-1890,10)+1900</f>
        <v>2010-2020</v>
      </c>
      <c r="T6884" s="14" t="s">
        <v>21835</v>
      </c>
      <c r="AB6884" s="14"/>
    </row>
    <row r="6885" spans="1:28" hidden="1" x14ac:dyDescent="0.3">
      <c r="A6885" t="s">
        <v>19680</v>
      </c>
      <c r="B6885" t="s">
        <v>16</v>
      </c>
      <c r="C6885" t="s">
        <v>34</v>
      </c>
      <c r="D6885">
        <v>2016</v>
      </c>
      <c r="E6885" t="s">
        <v>19240</v>
      </c>
      <c r="F6885">
        <v>7.3</v>
      </c>
      <c r="G6885">
        <v>126000</v>
      </c>
      <c r="H6885" t="s">
        <v>8429</v>
      </c>
      <c r="I6885" t="s">
        <v>19681</v>
      </c>
      <c r="J6885" t="s">
        <v>16309</v>
      </c>
      <c r="K6885" t="s">
        <v>30</v>
      </c>
      <c r="L6885">
        <v>50000000</v>
      </c>
      <c r="M6885">
        <v>69411370</v>
      </c>
      <c r="N6885" t="s">
        <v>44</v>
      </c>
      <c r="O6885">
        <v>144</v>
      </c>
      <c r="P6885" t="str">
        <f>IF(Table1[[#This Row],[score]]&gt;=8.5,"High",IF(Table1[[#This Row],[score]]&gt;=7,"Medium","Low"))</f>
        <v>Medium</v>
      </c>
      <c r="Q6885" s="5">
        <f>Table1[[#This Row],[gross]]-Table1[[#This Row],[budget]]</f>
        <v>19411370</v>
      </c>
      <c r="R6885" s="5" t="str">
        <f>IF(Table1[[#This Row],[Profit]]&gt;0,"Profit","Loss")</f>
        <v>Profit</v>
      </c>
      <c r="S6885" s="6" t="str">
        <f>FLOOR(Table1[[#This Row],[year]]-1900,10)+1900 &amp; "-" &amp; FLOOR(Table1[[#This Row],[year]]-1890,10)+1900</f>
        <v>2010-2020</v>
      </c>
      <c r="T6885" s="14" t="s">
        <v>21835</v>
      </c>
      <c r="AB6885" s="14"/>
    </row>
    <row r="6886" spans="1:28" hidden="1" x14ac:dyDescent="0.3">
      <c r="A6886" t="s">
        <v>19740</v>
      </c>
      <c r="B6886" t="s">
        <v>16</v>
      </c>
      <c r="C6886" t="s">
        <v>17</v>
      </c>
      <c r="D6886">
        <v>2016</v>
      </c>
      <c r="E6886" t="s">
        <v>19708</v>
      </c>
      <c r="F6886">
        <v>7.4</v>
      </c>
      <c r="G6886">
        <v>284000</v>
      </c>
      <c r="H6886" t="s">
        <v>19741</v>
      </c>
      <c r="I6886" t="s">
        <v>19741</v>
      </c>
      <c r="J6886" t="s">
        <v>19742</v>
      </c>
      <c r="K6886" t="s">
        <v>30</v>
      </c>
      <c r="L6886">
        <v>4000000</v>
      </c>
      <c r="M6886">
        <v>65336603</v>
      </c>
      <c r="N6886" t="s">
        <v>18585</v>
      </c>
      <c r="O6886">
        <v>111</v>
      </c>
      <c r="P6886" t="str">
        <f>IF(Table1[[#This Row],[score]]&gt;=8.5,"High",IF(Table1[[#This Row],[score]]&gt;=7,"Medium","Low"))</f>
        <v>Medium</v>
      </c>
      <c r="Q6886" s="5">
        <f>Table1[[#This Row],[gross]]-Table1[[#This Row],[budget]]</f>
        <v>61336603</v>
      </c>
      <c r="R6886" s="5" t="str">
        <f>IF(Table1[[#This Row],[Profit]]&gt;0,"Profit","Loss")</f>
        <v>Profit</v>
      </c>
      <c r="S6886" s="6" t="str">
        <f>FLOOR(Table1[[#This Row],[year]]-1900,10)+1900 &amp; "-" &amp; FLOOR(Table1[[#This Row],[year]]-1890,10)+1900</f>
        <v>2010-2020</v>
      </c>
      <c r="T6886" s="14" t="s">
        <v>21835</v>
      </c>
      <c r="AB6886" s="14"/>
    </row>
    <row r="6887" spans="1:28" hidden="1" x14ac:dyDescent="0.3">
      <c r="A6887" t="s">
        <v>20020</v>
      </c>
      <c r="B6887" t="s">
        <v>33</v>
      </c>
      <c r="C6887" t="s">
        <v>390</v>
      </c>
      <c r="D6887">
        <v>2016</v>
      </c>
      <c r="E6887" t="s">
        <v>19754</v>
      </c>
      <c r="F6887">
        <v>5.7</v>
      </c>
      <c r="G6887">
        <v>16000</v>
      </c>
      <c r="H6887" t="s">
        <v>12308</v>
      </c>
      <c r="I6887" t="s">
        <v>17641</v>
      </c>
      <c r="J6887" t="s">
        <v>20021</v>
      </c>
      <c r="K6887" t="s">
        <v>195</v>
      </c>
      <c r="L6887">
        <v>125000000</v>
      </c>
      <c r="M6887">
        <v>64493915</v>
      </c>
      <c r="N6887" t="s">
        <v>44</v>
      </c>
      <c r="O6887">
        <v>104</v>
      </c>
      <c r="P6887" t="str">
        <f>IF(Table1[[#This Row],[score]]&gt;=8.5,"High",IF(Table1[[#This Row],[score]]&gt;=7,"Medium","Low"))</f>
        <v>Low</v>
      </c>
      <c r="Q6887" s="5">
        <f>Table1[[#This Row],[gross]]-Table1[[#This Row],[budget]]</f>
        <v>-60506085</v>
      </c>
      <c r="R6887" s="5" t="str">
        <f>IF(Table1[[#This Row],[Profit]]&gt;0,"Profit","Loss")</f>
        <v>Loss</v>
      </c>
      <c r="S6887" s="6" t="str">
        <f>FLOOR(Table1[[#This Row],[year]]-1900,10)+1900 &amp; "-" &amp; FLOOR(Table1[[#This Row],[year]]-1890,10)+1900</f>
        <v>2010-2020</v>
      </c>
      <c r="T6887" s="14" t="s">
        <v>21835</v>
      </c>
      <c r="AB6887" s="14"/>
    </row>
    <row r="6888" spans="1:28" hidden="1" x14ac:dyDescent="0.3">
      <c r="A6888" t="s">
        <v>19858</v>
      </c>
      <c r="B6888" t="s">
        <v>1974</v>
      </c>
      <c r="C6888" t="s">
        <v>17</v>
      </c>
      <c r="D6888">
        <v>2016</v>
      </c>
      <c r="E6888" t="s">
        <v>19668</v>
      </c>
      <c r="F6888">
        <v>7.2</v>
      </c>
      <c r="G6888">
        <v>101000</v>
      </c>
      <c r="H6888" t="s">
        <v>4084</v>
      </c>
      <c r="I6888" t="s">
        <v>19859</v>
      </c>
      <c r="J6888" t="s">
        <v>4084</v>
      </c>
      <c r="K6888" t="s">
        <v>30</v>
      </c>
      <c r="L6888">
        <v>24000000</v>
      </c>
      <c r="M6888">
        <v>64414761</v>
      </c>
      <c r="N6888" t="s">
        <v>19217</v>
      </c>
      <c r="O6888">
        <v>139</v>
      </c>
      <c r="P6888" t="str">
        <f>IF(Table1[[#This Row],[score]]&gt;=8.5,"High",IF(Table1[[#This Row],[score]]&gt;=7,"Medium","Low"))</f>
        <v>Medium</v>
      </c>
      <c r="Q6888" s="5">
        <f>Table1[[#This Row],[gross]]-Table1[[#This Row],[budget]]</f>
        <v>40414761</v>
      </c>
      <c r="R6888" s="5" t="str">
        <f>IF(Table1[[#This Row],[Profit]]&gt;0,"Profit","Loss")</f>
        <v>Profit</v>
      </c>
      <c r="S6888" s="6" t="str">
        <f>FLOOR(Table1[[#This Row],[year]]-1900,10)+1900 &amp; "-" &amp; FLOOR(Table1[[#This Row],[year]]-1890,10)+1900</f>
        <v>2010-2020</v>
      </c>
      <c r="T6888" s="14" t="s">
        <v>21835</v>
      </c>
      <c r="AB6888" s="14"/>
    </row>
    <row r="6889" spans="1:28" hidden="1" x14ac:dyDescent="0.3">
      <c r="A6889" t="s">
        <v>19834</v>
      </c>
      <c r="B6889" t="s">
        <v>1974</v>
      </c>
      <c r="C6889" t="s">
        <v>41</v>
      </c>
      <c r="D6889">
        <v>2016</v>
      </c>
      <c r="E6889" t="s">
        <v>19436</v>
      </c>
      <c r="F6889">
        <v>6.3</v>
      </c>
      <c r="G6889">
        <v>127000</v>
      </c>
      <c r="H6889" t="s">
        <v>2892</v>
      </c>
      <c r="I6889" t="s">
        <v>2069</v>
      </c>
      <c r="J6889" t="s">
        <v>15662</v>
      </c>
      <c r="K6889" t="s">
        <v>30</v>
      </c>
      <c r="L6889">
        <v>22000000</v>
      </c>
      <c r="M6889">
        <v>63945241</v>
      </c>
      <c r="N6889" t="s">
        <v>61</v>
      </c>
      <c r="O6889">
        <v>106</v>
      </c>
      <c r="P6889" t="str">
        <f>IF(Table1[[#This Row],[score]]&gt;=8.5,"High",IF(Table1[[#This Row],[score]]&gt;=7,"Medium","Low"))</f>
        <v>Low</v>
      </c>
      <c r="Q6889" s="5">
        <f>Table1[[#This Row],[gross]]-Table1[[#This Row],[budget]]</f>
        <v>41945241</v>
      </c>
      <c r="R6889" s="5" t="str">
        <f>IF(Table1[[#This Row],[Profit]]&gt;0,"Profit","Loss")</f>
        <v>Profit</v>
      </c>
      <c r="S6889" s="6" t="str">
        <f>FLOOR(Table1[[#This Row],[year]]-1900,10)+1900 &amp; "-" &amp; FLOOR(Table1[[#This Row],[year]]-1890,10)+1900</f>
        <v>2010-2020</v>
      </c>
      <c r="T6889" s="14" t="s">
        <v>21835</v>
      </c>
      <c r="AB6889" s="14"/>
    </row>
    <row r="6890" spans="1:28" hidden="1" x14ac:dyDescent="0.3">
      <c r="A6890" t="s">
        <v>19695</v>
      </c>
      <c r="B6890" t="s">
        <v>16</v>
      </c>
      <c r="C6890" t="s">
        <v>34</v>
      </c>
      <c r="D6890">
        <v>2016</v>
      </c>
      <c r="E6890" t="s">
        <v>19696</v>
      </c>
      <c r="F6890">
        <v>7.4</v>
      </c>
      <c r="G6890">
        <v>294000</v>
      </c>
      <c r="H6890" t="s">
        <v>3842</v>
      </c>
      <c r="I6890" t="s">
        <v>3842</v>
      </c>
      <c r="J6890" t="s">
        <v>6936</v>
      </c>
      <c r="K6890" t="s">
        <v>30</v>
      </c>
      <c r="L6890">
        <v>50000000</v>
      </c>
      <c r="M6890">
        <v>62788218</v>
      </c>
      <c r="N6890" t="s">
        <v>23</v>
      </c>
      <c r="O6890">
        <v>116</v>
      </c>
      <c r="P6890" t="str">
        <f>IF(Table1[[#This Row],[score]]&gt;=8.5,"High",IF(Table1[[#This Row],[score]]&gt;=7,"Medium","Low"))</f>
        <v>Medium</v>
      </c>
      <c r="Q6890" s="5">
        <f>Table1[[#This Row],[gross]]-Table1[[#This Row],[budget]]</f>
        <v>12788218</v>
      </c>
      <c r="R6890" s="5" t="str">
        <f>IF(Table1[[#This Row],[Profit]]&gt;0,"Profit","Loss")</f>
        <v>Profit</v>
      </c>
      <c r="S6890" s="6" t="str">
        <f>FLOOR(Table1[[#This Row],[year]]-1900,10)+1900 &amp; "-" &amp; FLOOR(Table1[[#This Row],[year]]-1890,10)+1900</f>
        <v>2010-2020</v>
      </c>
      <c r="T6890" s="14" t="s">
        <v>21835</v>
      </c>
      <c r="AB6890" s="14"/>
    </row>
    <row r="6891" spans="1:28" hidden="1" x14ac:dyDescent="0.3">
      <c r="A6891" t="s">
        <v>19907</v>
      </c>
      <c r="B6891" t="s">
        <v>1974</v>
      </c>
      <c r="C6891" t="s">
        <v>34</v>
      </c>
      <c r="D6891">
        <v>2016</v>
      </c>
      <c r="E6891" t="s">
        <v>19636</v>
      </c>
      <c r="F6891">
        <v>4.7</v>
      </c>
      <c r="G6891">
        <v>66000</v>
      </c>
      <c r="H6891" t="s">
        <v>7926</v>
      </c>
      <c r="I6891" t="s">
        <v>15394</v>
      </c>
      <c r="J6891" t="s">
        <v>7926</v>
      </c>
      <c r="K6891" t="s">
        <v>30</v>
      </c>
      <c r="L6891">
        <v>50000000</v>
      </c>
      <c r="M6891">
        <v>56722693</v>
      </c>
      <c r="N6891" t="s">
        <v>19908</v>
      </c>
      <c r="O6891">
        <v>101</v>
      </c>
      <c r="P6891" t="str">
        <f>IF(Table1[[#This Row],[score]]&gt;=8.5,"High",IF(Table1[[#This Row],[score]]&gt;=7,"Medium","Low"))</f>
        <v>Low</v>
      </c>
      <c r="Q6891" s="5">
        <f>Table1[[#This Row],[gross]]-Table1[[#This Row],[budget]]</f>
        <v>6722693</v>
      </c>
      <c r="R6891" s="5" t="str">
        <f>IF(Table1[[#This Row],[Profit]]&gt;0,"Profit","Loss")</f>
        <v>Profit</v>
      </c>
      <c r="S6891" s="6" t="str">
        <f>FLOOR(Table1[[#This Row],[year]]-1900,10)+1900 &amp; "-" &amp; FLOOR(Table1[[#This Row],[year]]-1890,10)+1900</f>
        <v>2010-2020</v>
      </c>
      <c r="T6891" s="14" t="s">
        <v>21835</v>
      </c>
      <c r="AB6891" s="14"/>
    </row>
    <row r="6892" spans="1:28" hidden="1" x14ac:dyDescent="0.3">
      <c r="A6892" t="s">
        <v>19865</v>
      </c>
      <c r="B6892" t="s">
        <v>16</v>
      </c>
      <c r="C6892" t="s">
        <v>34</v>
      </c>
      <c r="D6892">
        <v>2016</v>
      </c>
      <c r="E6892" t="s">
        <v>19754</v>
      </c>
      <c r="F6892">
        <v>7.4</v>
      </c>
      <c r="G6892">
        <v>96000</v>
      </c>
      <c r="H6892" t="s">
        <v>6682</v>
      </c>
      <c r="I6892" t="s">
        <v>6682</v>
      </c>
      <c r="J6892" t="s">
        <v>8955</v>
      </c>
      <c r="K6892" t="s">
        <v>483</v>
      </c>
      <c r="L6892">
        <v>45000000</v>
      </c>
      <c r="M6892">
        <v>52185751</v>
      </c>
      <c r="N6892" t="s">
        <v>16638</v>
      </c>
      <c r="O6892">
        <v>133</v>
      </c>
      <c r="P6892" t="str">
        <f>IF(Table1[[#This Row],[score]]&gt;=8.5,"High",IF(Table1[[#This Row],[score]]&gt;=7,"Medium","Low"))</f>
        <v>Medium</v>
      </c>
      <c r="Q6892" s="5">
        <f>Table1[[#This Row],[gross]]-Table1[[#This Row],[budget]]</f>
        <v>7185751</v>
      </c>
      <c r="R6892" s="5" t="str">
        <f>IF(Table1[[#This Row],[Profit]]&gt;0,"Profit","Loss")</f>
        <v>Profit</v>
      </c>
      <c r="S6892" s="6" t="str">
        <f>FLOOR(Table1[[#This Row],[year]]-1900,10)+1900 &amp; "-" &amp; FLOOR(Table1[[#This Row],[year]]-1890,10)+1900</f>
        <v>2010-2020</v>
      </c>
      <c r="T6892" s="14" t="s">
        <v>21835</v>
      </c>
      <c r="AB6892" s="14"/>
    </row>
    <row r="6893" spans="1:28" hidden="1" x14ac:dyDescent="0.3">
      <c r="A6893" t="s">
        <v>19892</v>
      </c>
      <c r="B6893" t="s">
        <v>1974</v>
      </c>
      <c r="C6893" t="s">
        <v>34</v>
      </c>
      <c r="D6893">
        <v>2016</v>
      </c>
      <c r="E6893" t="s">
        <v>19693</v>
      </c>
      <c r="F6893">
        <v>6.8</v>
      </c>
      <c r="G6893">
        <v>63000</v>
      </c>
      <c r="H6893" t="s">
        <v>15049</v>
      </c>
      <c r="I6893" t="s">
        <v>11030</v>
      </c>
      <c r="J6893" t="s">
        <v>15596</v>
      </c>
      <c r="K6893" t="s">
        <v>30</v>
      </c>
      <c r="L6893">
        <v>80000000</v>
      </c>
      <c r="M6893">
        <v>52099090</v>
      </c>
      <c r="N6893" t="s">
        <v>1708</v>
      </c>
      <c r="O6893">
        <v>117</v>
      </c>
      <c r="P6893" t="str">
        <f>IF(Table1[[#This Row],[score]]&gt;=8.5,"High",IF(Table1[[#This Row],[score]]&gt;=7,"Medium","Low"))</f>
        <v>Low</v>
      </c>
      <c r="Q6893" s="5">
        <f>Table1[[#This Row],[gross]]-Table1[[#This Row],[budget]]</f>
        <v>-27900910</v>
      </c>
      <c r="R6893" s="5" t="str">
        <f>IF(Table1[[#This Row],[Profit]]&gt;0,"Profit","Loss")</f>
        <v>Loss</v>
      </c>
      <c r="S6893" s="6" t="str">
        <f>FLOOR(Table1[[#This Row],[year]]-1900,10)+1900 &amp; "-" &amp; FLOOR(Table1[[#This Row],[year]]-1890,10)+1900</f>
        <v>2010-2020</v>
      </c>
      <c r="T6893" s="14" t="s">
        <v>21835</v>
      </c>
      <c r="AB6893" s="14"/>
    </row>
    <row r="6894" spans="1:28" hidden="1" x14ac:dyDescent="0.3">
      <c r="A6894" t="s">
        <v>19992</v>
      </c>
      <c r="B6894" t="s">
        <v>1974</v>
      </c>
      <c r="C6894" t="s">
        <v>63</v>
      </c>
      <c r="D6894">
        <v>2016</v>
      </c>
      <c r="E6894" t="s">
        <v>19727</v>
      </c>
      <c r="F6894">
        <v>6.8</v>
      </c>
      <c r="G6894">
        <v>52000</v>
      </c>
      <c r="H6894" t="s">
        <v>2177</v>
      </c>
      <c r="I6894" t="s">
        <v>19993</v>
      </c>
      <c r="J6894" t="s">
        <v>735</v>
      </c>
      <c r="K6894" t="s">
        <v>22</v>
      </c>
      <c r="L6894">
        <v>29000000</v>
      </c>
      <c r="M6894">
        <v>49052787</v>
      </c>
      <c r="N6894" t="s">
        <v>15197</v>
      </c>
      <c r="O6894">
        <v>111</v>
      </c>
      <c r="P6894" t="str">
        <f>IF(Table1[[#This Row],[score]]&gt;=8.5,"High",IF(Table1[[#This Row],[score]]&gt;=7,"Medium","Low"))</f>
        <v>Low</v>
      </c>
      <c r="Q6894" s="5">
        <f>Table1[[#This Row],[gross]]-Table1[[#This Row],[budget]]</f>
        <v>20052787</v>
      </c>
      <c r="R6894" s="5" t="str">
        <f>IF(Table1[[#This Row],[Profit]]&gt;0,"Profit","Loss")</f>
        <v>Profit</v>
      </c>
      <c r="S6894" s="6" t="str">
        <f>FLOOR(Table1[[#This Row],[year]]-1900,10)+1900 &amp; "-" &amp; FLOOR(Table1[[#This Row],[year]]-1890,10)+1900</f>
        <v>2010-2020</v>
      </c>
      <c r="T6894" s="14" t="s">
        <v>21835</v>
      </c>
      <c r="AB6894" s="14"/>
    </row>
    <row r="6895" spans="1:28" hidden="1" x14ac:dyDescent="0.3">
      <c r="A6895" t="s">
        <v>19626</v>
      </c>
      <c r="B6895" t="s">
        <v>1974</v>
      </c>
      <c r="C6895" t="s">
        <v>41</v>
      </c>
      <c r="D6895">
        <v>2016</v>
      </c>
      <c r="E6895" t="s">
        <v>19471</v>
      </c>
      <c r="F6895">
        <v>5.7</v>
      </c>
      <c r="G6895">
        <v>35000</v>
      </c>
      <c r="H6895" t="s">
        <v>1219</v>
      </c>
      <c r="I6895" t="s">
        <v>14097</v>
      </c>
      <c r="J6895" t="s">
        <v>9683</v>
      </c>
      <c r="K6895" t="s">
        <v>30</v>
      </c>
      <c r="L6895">
        <v>25000000</v>
      </c>
      <c r="M6895">
        <v>48782670</v>
      </c>
      <c r="N6895" t="s">
        <v>17185</v>
      </c>
      <c r="O6895">
        <v>118</v>
      </c>
      <c r="P6895" t="str">
        <f>IF(Table1[[#This Row],[score]]&gt;=8.5,"High",IF(Table1[[#This Row],[score]]&gt;=7,"Medium","Low"))</f>
        <v>Low</v>
      </c>
      <c r="Q6895" s="5">
        <f>Table1[[#This Row],[gross]]-Table1[[#This Row],[budget]]</f>
        <v>23782670</v>
      </c>
      <c r="R6895" s="5" t="str">
        <f>IF(Table1[[#This Row],[Profit]]&gt;0,"Profit","Loss")</f>
        <v>Profit</v>
      </c>
      <c r="S6895" s="6" t="str">
        <f>FLOOR(Table1[[#This Row],[year]]-1900,10)+1900 &amp; "-" &amp; FLOOR(Table1[[#This Row],[year]]-1890,10)+1900</f>
        <v>2010-2020</v>
      </c>
      <c r="T6895" s="14" t="s">
        <v>21835</v>
      </c>
      <c r="AB6895" s="14"/>
    </row>
    <row r="6896" spans="1:28" hidden="1" x14ac:dyDescent="0.3">
      <c r="A6896" t="s">
        <v>19965</v>
      </c>
      <c r="B6896" t="s">
        <v>1974</v>
      </c>
      <c r="C6896" t="s">
        <v>25</v>
      </c>
      <c r="D6896">
        <v>2016</v>
      </c>
      <c r="E6896" t="s">
        <v>19721</v>
      </c>
      <c r="F6896">
        <v>7.5</v>
      </c>
      <c r="G6896">
        <v>83000</v>
      </c>
      <c r="H6896" t="s">
        <v>15052</v>
      </c>
      <c r="I6896" t="s">
        <v>19966</v>
      </c>
      <c r="J6896" t="s">
        <v>19967</v>
      </c>
      <c r="K6896" t="s">
        <v>22</v>
      </c>
      <c r="L6896">
        <v>43000000</v>
      </c>
      <c r="M6896">
        <v>47309313</v>
      </c>
      <c r="N6896" t="s">
        <v>19152</v>
      </c>
      <c r="O6896">
        <v>108</v>
      </c>
      <c r="P6896" t="str">
        <f>IF(Table1[[#This Row],[score]]&gt;=8.5,"High",IF(Table1[[#This Row],[score]]&gt;=7,"Medium","Low"))</f>
        <v>Medium</v>
      </c>
      <c r="Q6896" s="5">
        <f>Table1[[#This Row],[gross]]-Table1[[#This Row],[budget]]</f>
        <v>4309313</v>
      </c>
      <c r="R6896" s="5" t="str">
        <f>IF(Table1[[#This Row],[Profit]]&gt;0,"Profit","Loss")</f>
        <v>Profit</v>
      </c>
      <c r="S6896" s="6" t="str">
        <f>FLOOR(Table1[[#This Row],[year]]-1900,10)+1900 &amp; "-" &amp; FLOOR(Table1[[#This Row],[year]]-1890,10)+1900</f>
        <v>2010-2020</v>
      </c>
      <c r="T6896" s="14" t="s">
        <v>21835</v>
      </c>
      <c r="AB6896" s="14"/>
    </row>
    <row r="6897" spans="1:28" hidden="1" x14ac:dyDescent="0.3">
      <c r="A6897" t="s">
        <v>19984</v>
      </c>
      <c r="B6897" t="s">
        <v>1974</v>
      </c>
      <c r="C6897" t="s">
        <v>34</v>
      </c>
      <c r="D6897">
        <v>2016</v>
      </c>
      <c r="E6897" t="s">
        <v>19135</v>
      </c>
      <c r="F6897">
        <v>6.3</v>
      </c>
      <c r="G6897">
        <v>26000</v>
      </c>
      <c r="H6897" t="s">
        <v>2013</v>
      </c>
      <c r="I6897" t="s">
        <v>2013</v>
      </c>
      <c r="J6897" t="s">
        <v>13267</v>
      </c>
      <c r="K6897" t="s">
        <v>30</v>
      </c>
      <c r="L6897">
        <v>20000000</v>
      </c>
      <c r="M6897">
        <v>46771565</v>
      </c>
      <c r="N6897" t="s">
        <v>16106</v>
      </c>
      <c r="O6897">
        <v>107</v>
      </c>
      <c r="P6897" t="str">
        <f>IF(Table1[[#This Row],[score]]&gt;=8.5,"High",IF(Table1[[#This Row],[score]]&gt;=7,"Medium","Low"))</f>
        <v>Low</v>
      </c>
      <c r="Q6897" s="5">
        <f>Table1[[#This Row],[gross]]-Table1[[#This Row],[budget]]</f>
        <v>26771565</v>
      </c>
      <c r="R6897" s="5" t="str">
        <f>IF(Table1[[#This Row],[Profit]]&gt;0,"Profit","Loss")</f>
        <v>Profit</v>
      </c>
      <c r="S6897" s="6" t="str">
        <f>FLOOR(Table1[[#This Row],[year]]-1900,10)+1900 &amp; "-" &amp; FLOOR(Table1[[#This Row],[year]]-1890,10)+1900</f>
        <v>2010-2020</v>
      </c>
      <c r="T6897" s="14" t="s">
        <v>21835</v>
      </c>
      <c r="AB6897" s="14"/>
    </row>
    <row r="6898" spans="1:28" hidden="1" x14ac:dyDescent="0.3">
      <c r="A6898" t="s">
        <v>19975</v>
      </c>
      <c r="B6898" t="s">
        <v>16</v>
      </c>
      <c r="C6898" t="s">
        <v>52</v>
      </c>
      <c r="D6898">
        <v>2016</v>
      </c>
      <c r="E6898" t="s">
        <v>19795</v>
      </c>
      <c r="F6898">
        <v>5</v>
      </c>
      <c r="G6898">
        <v>43000</v>
      </c>
      <c r="H6898" t="s">
        <v>17159</v>
      </c>
      <c r="I6898" t="s">
        <v>17160</v>
      </c>
      <c r="J6898" t="s">
        <v>19976</v>
      </c>
      <c r="K6898" t="s">
        <v>195</v>
      </c>
      <c r="L6898">
        <v>5000000</v>
      </c>
      <c r="M6898">
        <v>45173154</v>
      </c>
      <c r="N6898" t="s">
        <v>14559</v>
      </c>
      <c r="O6898">
        <v>89</v>
      </c>
      <c r="P6898" t="str">
        <f>IF(Table1[[#This Row],[score]]&gt;=8.5,"High",IF(Table1[[#This Row],[score]]&gt;=7,"Medium","Low"))</f>
        <v>Low</v>
      </c>
      <c r="Q6898" s="5">
        <f>Table1[[#This Row],[gross]]-Table1[[#This Row],[budget]]</f>
        <v>40173154</v>
      </c>
      <c r="R6898" s="5" t="str">
        <f>IF(Table1[[#This Row],[Profit]]&gt;0,"Profit","Loss")</f>
        <v>Profit</v>
      </c>
      <c r="S6898" s="6" t="str">
        <f>FLOOR(Table1[[#This Row],[year]]-1900,10)+1900 &amp; "-" &amp; FLOOR(Table1[[#This Row],[year]]-1890,10)+1900</f>
        <v>2010-2020</v>
      </c>
      <c r="T6898" s="14" t="s">
        <v>21835</v>
      </c>
      <c r="AB6898" s="14"/>
    </row>
    <row r="6899" spans="1:28" hidden="1" x14ac:dyDescent="0.3">
      <c r="A6899" t="s">
        <v>19974</v>
      </c>
      <c r="B6899" t="s">
        <v>1974</v>
      </c>
      <c r="C6899" t="s">
        <v>41</v>
      </c>
      <c r="D6899">
        <v>2016</v>
      </c>
      <c r="E6899" t="s">
        <v>19542</v>
      </c>
      <c r="F6899">
        <v>6.6</v>
      </c>
      <c r="G6899">
        <v>73000</v>
      </c>
      <c r="H6899" t="s">
        <v>289</v>
      </c>
      <c r="I6899" t="s">
        <v>289</v>
      </c>
      <c r="J6899" t="s">
        <v>15943</v>
      </c>
      <c r="K6899" t="s">
        <v>30</v>
      </c>
      <c r="L6899">
        <v>30000000</v>
      </c>
      <c r="M6899">
        <v>43763247</v>
      </c>
      <c r="N6899" t="s">
        <v>18212</v>
      </c>
      <c r="O6899">
        <v>96</v>
      </c>
      <c r="P6899" t="str">
        <f>IF(Table1[[#This Row],[score]]&gt;=8.5,"High",IF(Table1[[#This Row],[score]]&gt;=7,"Medium","Low"))</f>
        <v>Low</v>
      </c>
      <c r="Q6899" s="5">
        <f>Table1[[#This Row],[gross]]-Table1[[#This Row],[budget]]</f>
        <v>13763247</v>
      </c>
      <c r="R6899" s="5" t="str">
        <f>IF(Table1[[#This Row],[Profit]]&gt;0,"Profit","Loss")</f>
        <v>Profit</v>
      </c>
      <c r="S6899" s="6" t="str">
        <f>FLOOR(Table1[[#This Row],[year]]-1900,10)+1900 &amp; "-" &amp; FLOOR(Table1[[#This Row],[year]]-1890,10)+1900</f>
        <v>2010-2020</v>
      </c>
      <c r="T6899" s="14" t="s">
        <v>21835</v>
      </c>
      <c r="AB6899" s="14"/>
    </row>
    <row r="6900" spans="1:28" hidden="1" x14ac:dyDescent="0.3">
      <c r="A6900" t="s">
        <v>20014</v>
      </c>
      <c r="B6900" t="s">
        <v>1974</v>
      </c>
      <c r="C6900" t="s">
        <v>52</v>
      </c>
      <c r="D6900">
        <v>2016</v>
      </c>
      <c r="E6900" t="s">
        <v>19144</v>
      </c>
      <c r="F6900">
        <v>4.8</v>
      </c>
      <c r="G6900">
        <v>41000</v>
      </c>
      <c r="H6900" t="s">
        <v>20015</v>
      </c>
      <c r="I6900" t="s">
        <v>20016</v>
      </c>
      <c r="J6900" t="s">
        <v>20017</v>
      </c>
      <c r="K6900" t="s">
        <v>30</v>
      </c>
      <c r="L6900">
        <v>10000000</v>
      </c>
      <c r="M6900">
        <v>39712000</v>
      </c>
      <c r="N6900" t="s">
        <v>20018</v>
      </c>
      <c r="O6900">
        <v>93</v>
      </c>
      <c r="P6900" t="str">
        <f>IF(Table1[[#This Row],[score]]&gt;=8.5,"High",IF(Table1[[#This Row],[score]]&gt;=7,"Medium","Low"))</f>
        <v>Low</v>
      </c>
      <c r="Q6900" s="5">
        <f>Table1[[#This Row],[gross]]-Table1[[#This Row],[budget]]</f>
        <v>29712000</v>
      </c>
      <c r="R6900" s="5" t="str">
        <f>IF(Table1[[#This Row],[Profit]]&gt;0,"Profit","Loss")</f>
        <v>Profit</v>
      </c>
      <c r="S6900" s="6" t="str">
        <f>FLOOR(Table1[[#This Row],[year]]-1900,10)+1900 &amp; "-" &amp; FLOOR(Table1[[#This Row],[year]]-1890,10)+1900</f>
        <v>2010-2020</v>
      </c>
      <c r="T6900" s="14" t="s">
        <v>21835</v>
      </c>
      <c r="AB6900" s="14"/>
    </row>
    <row r="6901" spans="1:28" hidden="1" x14ac:dyDescent="0.3">
      <c r="A6901" t="s">
        <v>19717</v>
      </c>
      <c r="B6901" t="s">
        <v>16</v>
      </c>
      <c r="C6901" t="s">
        <v>34</v>
      </c>
      <c r="D6901">
        <v>2016</v>
      </c>
      <c r="E6901" t="s">
        <v>19718</v>
      </c>
      <c r="F6901">
        <v>6.3</v>
      </c>
      <c r="G6901">
        <v>62000</v>
      </c>
      <c r="H6901" t="s">
        <v>17668</v>
      </c>
      <c r="I6901" t="s">
        <v>19719</v>
      </c>
      <c r="J6901" t="s">
        <v>2798</v>
      </c>
      <c r="K6901" t="s">
        <v>30</v>
      </c>
      <c r="L6901">
        <v>31500000</v>
      </c>
      <c r="M6901">
        <v>38803993</v>
      </c>
      <c r="N6901" t="s">
        <v>9986</v>
      </c>
      <c r="O6901">
        <v>113</v>
      </c>
      <c r="P6901" t="str">
        <f>IF(Table1[[#This Row],[score]]&gt;=8.5,"High",IF(Table1[[#This Row],[score]]&gt;=7,"Medium","Low"))</f>
        <v>Low</v>
      </c>
      <c r="Q6901" s="5">
        <f>Table1[[#This Row],[gross]]-Table1[[#This Row],[budget]]</f>
        <v>7303993</v>
      </c>
      <c r="R6901" s="5" t="str">
        <f>IF(Table1[[#This Row],[Profit]]&gt;0,"Profit","Loss")</f>
        <v>Profit</v>
      </c>
      <c r="S6901" s="6" t="str">
        <f>FLOOR(Table1[[#This Row],[year]]-1900,10)+1900 &amp; "-" &amp; FLOOR(Table1[[#This Row],[year]]-1890,10)+1900</f>
        <v>2010-2020</v>
      </c>
      <c r="T6901" s="14" t="s">
        <v>21835</v>
      </c>
      <c r="AB6901" s="14"/>
    </row>
    <row r="6902" spans="1:28" hidden="1" x14ac:dyDescent="0.3">
      <c r="A6902" t="s">
        <v>19732</v>
      </c>
      <c r="B6902" t="s">
        <v>16</v>
      </c>
      <c r="C6902" t="s">
        <v>34</v>
      </c>
      <c r="D6902">
        <v>2016</v>
      </c>
      <c r="E6902" t="s">
        <v>19528</v>
      </c>
      <c r="F6902">
        <v>7.6</v>
      </c>
      <c r="G6902">
        <v>211000</v>
      </c>
      <c r="H6902" t="s">
        <v>13097</v>
      </c>
      <c r="I6902" t="s">
        <v>19133</v>
      </c>
      <c r="J6902" t="s">
        <v>15596</v>
      </c>
      <c r="K6902" t="s">
        <v>30</v>
      </c>
      <c r="L6902">
        <v>12000000</v>
      </c>
      <c r="M6902">
        <v>37879877</v>
      </c>
      <c r="N6902" t="s">
        <v>16638</v>
      </c>
      <c r="O6902">
        <v>102</v>
      </c>
      <c r="P6902" t="str">
        <f>IF(Table1[[#This Row],[score]]&gt;=8.5,"High",IF(Table1[[#This Row],[score]]&gt;=7,"Medium","Low"))</f>
        <v>Medium</v>
      </c>
      <c r="Q6902" s="5">
        <f>Table1[[#This Row],[gross]]-Table1[[#This Row],[budget]]</f>
        <v>25879877</v>
      </c>
      <c r="R6902" s="5" t="str">
        <f>IF(Table1[[#This Row],[Profit]]&gt;0,"Profit","Loss")</f>
        <v>Profit</v>
      </c>
      <c r="S6902" s="6" t="str">
        <f>FLOOR(Table1[[#This Row],[year]]-1900,10)+1900 &amp; "-" &amp; FLOOR(Table1[[#This Row],[year]]-1890,10)+1900</f>
        <v>2010-2020</v>
      </c>
      <c r="T6902" s="14" t="s">
        <v>21835</v>
      </c>
      <c r="AB6902" s="14"/>
    </row>
    <row r="6903" spans="1:28" hidden="1" x14ac:dyDescent="0.3">
      <c r="A6903" t="s">
        <v>19676</v>
      </c>
      <c r="B6903" t="s">
        <v>443</v>
      </c>
      <c r="C6903" t="s">
        <v>17</v>
      </c>
      <c r="D6903">
        <v>2016</v>
      </c>
      <c r="E6903" t="s">
        <v>19677</v>
      </c>
      <c r="F6903">
        <v>8.1</v>
      </c>
      <c r="G6903">
        <v>123000</v>
      </c>
      <c r="H6903" t="s">
        <v>12457</v>
      </c>
      <c r="I6903" t="s">
        <v>19678</v>
      </c>
      <c r="J6903" t="s">
        <v>19679</v>
      </c>
      <c r="K6903" t="s">
        <v>908</v>
      </c>
      <c r="L6903" s="5">
        <f>20500000</f>
        <v>20500000</v>
      </c>
      <c r="M6903" s="5">
        <v>37767206</v>
      </c>
      <c r="N6903" t="s">
        <v>12460</v>
      </c>
      <c r="O6903">
        <v>145</v>
      </c>
      <c r="P6903" t="str">
        <f>IF(Table1[[#This Row],[score]]&gt;=8.5,"High",IF(Table1[[#This Row],[score]]&gt;=7,"Medium","Low"))</f>
        <v>Medium</v>
      </c>
      <c r="Q6903" s="5">
        <f>Table1[[#This Row],[gross]]-Table1[[#This Row],[budget]]</f>
        <v>17267206</v>
      </c>
      <c r="R6903" s="5" t="str">
        <f>IF(Table1[[#This Row],[Profit]]&gt;0,"Profit","Loss")</f>
        <v>Profit</v>
      </c>
      <c r="S6903" s="6" t="str">
        <f>FLOOR(Table1[[#This Row],[year]]-1900,10)+1900 &amp; "-" &amp; FLOOR(Table1[[#This Row],[year]]-1890,10)+1900</f>
        <v>2010-2020</v>
      </c>
      <c r="T6903" s="14" t="s">
        <v>21845</v>
      </c>
      <c r="AB6903" s="14"/>
    </row>
    <row r="6904" spans="1:28" hidden="1" x14ac:dyDescent="0.3">
      <c r="A6904" t="s">
        <v>19797</v>
      </c>
      <c r="B6904" t="s">
        <v>16</v>
      </c>
      <c r="C6904" t="s">
        <v>63</v>
      </c>
      <c r="D6904">
        <v>2016</v>
      </c>
      <c r="E6904" t="s">
        <v>19795</v>
      </c>
      <c r="F6904">
        <v>7.3</v>
      </c>
      <c r="G6904">
        <v>143000</v>
      </c>
      <c r="H6904" t="s">
        <v>779</v>
      </c>
      <c r="I6904" t="s">
        <v>19798</v>
      </c>
      <c r="J6904" t="s">
        <v>11997</v>
      </c>
      <c r="K6904" t="s">
        <v>22</v>
      </c>
      <c r="L6904">
        <v>40000000</v>
      </c>
      <c r="M6904">
        <v>37357216</v>
      </c>
      <c r="N6904" t="s">
        <v>13454</v>
      </c>
      <c r="O6904">
        <v>134</v>
      </c>
      <c r="P6904" t="str">
        <f>IF(Table1[[#This Row],[score]]&gt;=8.5,"High",IF(Table1[[#This Row],[score]]&gt;=7,"Medium","Low"))</f>
        <v>Medium</v>
      </c>
      <c r="Q6904" s="5">
        <f>Table1[[#This Row],[gross]]-Table1[[#This Row],[budget]]</f>
        <v>-2642784</v>
      </c>
      <c r="R6904" s="5" t="str">
        <f>IF(Table1[[#This Row],[Profit]]&gt;0,"Profit","Loss")</f>
        <v>Loss</v>
      </c>
      <c r="S6904" s="6" t="str">
        <f>FLOOR(Table1[[#This Row],[year]]-1900,10)+1900 &amp; "-" &amp; FLOOR(Table1[[#This Row],[year]]-1890,10)+1900</f>
        <v>2010-2020</v>
      </c>
      <c r="T6904" s="14" t="s">
        <v>21835</v>
      </c>
      <c r="AB6904" s="14"/>
    </row>
    <row r="6905" spans="1:28" hidden="1" x14ac:dyDescent="0.3">
      <c r="A6905" t="s">
        <v>20073</v>
      </c>
      <c r="B6905" t="s">
        <v>443</v>
      </c>
      <c r="C6905" t="s">
        <v>17</v>
      </c>
      <c r="D6905">
        <v>2016</v>
      </c>
      <c r="E6905" t="s">
        <v>19766</v>
      </c>
      <c r="F6905">
        <v>5.8</v>
      </c>
      <c r="G6905">
        <v>22000</v>
      </c>
      <c r="H6905" t="s">
        <v>10195</v>
      </c>
      <c r="I6905" t="s">
        <v>10195</v>
      </c>
      <c r="J6905" t="s">
        <v>17467</v>
      </c>
      <c r="K6905" t="s">
        <v>10197</v>
      </c>
      <c r="L6905">
        <f>20500000</f>
        <v>20500000</v>
      </c>
      <c r="M6905">
        <v>31668920</v>
      </c>
      <c r="N6905" t="s">
        <v>20074</v>
      </c>
      <c r="O6905">
        <v>158</v>
      </c>
      <c r="P6905" t="str">
        <f>IF(Table1[[#This Row],[score]]&gt;=8.5,"High",IF(Table1[[#This Row],[score]]&gt;=7,"Medium","Low"))</f>
        <v>Low</v>
      </c>
      <c r="Q6905" s="5">
        <f>Table1[[#This Row],[gross]]-Table1[[#This Row],[budget]]</f>
        <v>11168920</v>
      </c>
      <c r="R6905" s="5" t="str">
        <f>IF(Table1[[#This Row],[Profit]]&gt;0,"Profit","Loss")</f>
        <v>Profit</v>
      </c>
      <c r="S6905" s="6" t="str">
        <f>FLOOR(Table1[[#This Row],[year]]-1900,10)+1900 &amp; "-" &amp; FLOOR(Table1[[#This Row],[year]]-1890,10)+1900</f>
        <v>2010-2020</v>
      </c>
      <c r="T6905" s="14" t="s">
        <v>21835</v>
      </c>
      <c r="AB6905" s="14"/>
    </row>
    <row r="6906" spans="1:28" hidden="1" x14ac:dyDescent="0.3">
      <c r="A6906" t="s">
        <v>20033</v>
      </c>
      <c r="B6906" t="s">
        <v>16</v>
      </c>
      <c r="C6906" t="s">
        <v>34</v>
      </c>
      <c r="D6906">
        <v>2016</v>
      </c>
      <c r="E6906" t="s">
        <v>19708</v>
      </c>
      <c r="F6906">
        <v>6.2</v>
      </c>
      <c r="G6906">
        <v>22000</v>
      </c>
      <c r="H6906" t="s">
        <v>7705</v>
      </c>
      <c r="I6906" t="s">
        <v>20034</v>
      </c>
      <c r="J6906" t="s">
        <v>20035</v>
      </c>
      <c r="K6906" t="s">
        <v>22</v>
      </c>
      <c r="L6906">
        <v>40000000</v>
      </c>
      <c r="M6906">
        <v>30930984</v>
      </c>
      <c r="N6906" t="s">
        <v>20036</v>
      </c>
      <c r="O6906">
        <v>113</v>
      </c>
      <c r="P6906" t="str">
        <f>IF(Table1[[#This Row],[score]]&gt;=8.5,"High",IF(Table1[[#This Row],[score]]&gt;=7,"Medium","Low"))</f>
        <v>Low</v>
      </c>
      <c r="Q6906" s="5">
        <f>Table1[[#This Row],[gross]]-Table1[[#This Row],[budget]]</f>
        <v>-9069016</v>
      </c>
      <c r="R6906" s="5" t="str">
        <f>IF(Table1[[#This Row],[Profit]]&gt;0,"Profit","Loss")</f>
        <v>Loss</v>
      </c>
      <c r="S6906" s="6" t="str">
        <f>FLOOR(Table1[[#This Row],[year]]-1900,10)+1900 &amp; "-" &amp; FLOOR(Table1[[#This Row],[year]]-1890,10)+1900</f>
        <v>2010-2020</v>
      </c>
      <c r="T6906" s="14" t="s">
        <v>21835</v>
      </c>
      <c r="AB6906" s="14"/>
    </row>
    <row r="6907" spans="1:28" hidden="1" x14ac:dyDescent="0.3">
      <c r="A6907" t="s">
        <v>19682</v>
      </c>
      <c r="B6907" t="s">
        <v>16</v>
      </c>
      <c r="C6907" t="s">
        <v>17</v>
      </c>
      <c r="D6907">
        <v>2016</v>
      </c>
      <c r="E6907" t="s">
        <v>19683</v>
      </c>
      <c r="F6907">
        <v>7.5</v>
      </c>
      <c r="G6907">
        <v>248000</v>
      </c>
      <c r="H6907" t="s">
        <v>16117</v>
      </c>
      <c r="I6907" t="s">
        <v>16117</v>
      </c>
      <c r="J6907" t="s">
        <v>14922</v>
      </c>
      <c r="K6907" t="s">
        <v>30</v>
      </c>
      <c r="L6907">
        <v>22500000</v>
      </c>
      <c r="M6907">
        <v>30311857</v>
      </c>
      <c r="N6907" t="s">
        <v>12565</v>
      </c>
      <c r="O6907">
        <v>116</v>
      </c>
      <c r="P6907" t="str">
        <f>IF(Table1[[#This Row],[score]]&gt;=8.5,"High",IF(Table1[[#This Row],[score]]&gt;=7,"Medium","Low"))</f>
        <v>Medium</v>
      </c>
      <c r="Q6907" s="5">
        <f>Table1[[#This Row],[gross]]-Table1[[#This Row],[budget]]</f>
        <v>7811857</v>
      </c>
      <c r="R6907" s="5" t="str">
        <f>IF(Table1[[#This Row],[Profit]]&gt;0,"Profit","Loss")</f>
        <v>Profit</v>
      </c>
      <c r="S6907" s="6" t="str">
        <f>FLOOR(Table1[[#This Row],[year]]-1900,10)+1900 &amp; "-" &amp; FLOOR(Table1[[#This Row],[year]]-1890,10)+1900</f>
        <v>2010-2020</v>
      </c>
      <c r="T6907" s="14" t="s">
        <v>21835</v>
      </c>
      <c r="AB6907" s="14"/>
    </row>
    <row r="6908" spans="1:28" hidden="1" x14ac:dyDescent="0.3">
      <c r="A6908" t="s">
        <v>19866</v>
      </c>
      <c r="B6908" t="s">
        <v>1974</v>
      </c>
      <c r="C6908" t="s">
        <v>34</v>
      </c>
      <c r="D6908">
        <v>2016</v>
      </c>
      <c r="E6908" t="s">
        <v>19793</v>
      </c>
      <c r="F6908">
        <v>5.9</v>
      </c>
      <c r="G6908">
        <v>60000</v>
      </c>
      <c r="H6908" t="s">
        <v>9267</v>
      </c>
      <c r="I6908" t="s">
        <v>14723</v>
      </c>
      <c r="J6908" t="s">
        <v>15930</v>
      </c>
      <c r="K6908" t="s">
        <v>30</v>
      </c>
      <c r="L6908">
        <v>40000000</v>
      </c>
      <c r="M6908">
        <v>29918745</v>
      </c>
      <c r="N6908" t="s">
        <v>9026</v>
      </c>
      <c r="O6908">
        <v>105</v>
      </c>
      <c r="P6908" t="str">
        <f>IF(Table1[[#This Row],[score]]&gt;=8.5,"High",IF(Table1[[#This Row],[score]]&gt;=7,"Medium","Low"))</f>
        <v>Low</v>
      </c>
      <c r="Q6908" s="5">
        <f>Table1[[#This Row],[gross]]-Table1[[#This Row],[budget]]</f>
        <v>-10081255</v>
      </c>
      <c r="R6908" s="5" t="str">
        <f>IF(Table1[[#This Row],[Profit]]&gt;0,"Profit","Loss")</f>
        <v>Loss</v>
      </c>
      <c r="S6908" s="6" t="str">
        <f>FLOOR(Table1[[#This Row],[year]]-1900,10)+1900 &amp; "-" &amp; FLOOR(Table1[[#This Row],[year]]-1890,10)+1900</f>
        <v>2010-2020</v>
      </c>
      <c r="T6908" s="14" t="s">
        <v>21835</v>
      </c>
      <c r="AB6908" s="14"/>
    </row>
    <row r="6909" spans="1:28" hidden="1" x14ac:dyDescent="0.3">
      <c r="A6909" t="s">
        <v>19950</v>
      </c>
      <c r="B6909" t="s">
        <v>16</v>
      </c>
      <c r="C6909" t="s">
        <v>63</v>
      </c>
      <c r="D6909">
        <v>2016</v>
      </c>
      <c r="E6909" t="s">
        <v>19951</v>
      </c>
      <c r="F6909">
        <v>6.7</v>
      </c>
      <c r="G6909">
        <v>75000</v>
      </c>
      <c r="H6909" t="s">
        <v>19952</v>
      </c>
      <c r="I6909" t="s">
        <v>18598</v>
      </c>
      <c r="J6909" t="s">
        <v>11299</v>
      </c>
      <c r="K6909" t="s">
        <v>30</v>
      </c>
      <c r="L6909">
        <v>9000000</v>
      </c>
      <c r="M6909">
        <v>29777777</v>
      </c>
      <c r="N6909" t="s">
        <v>9351</v>
      </c>
      <c r="O6909">
        <v>100</v>
      </c>
      <c r="P6909" t="str">
        <f>IF(Table1[[#This Row],[score]]&gt;=8.5,"High",IF(Table1[[#This Row],[score]]&gt;=7,"Medium","Low"))</f>
        <v>Low</v>
      </c>
      <c r="Q6909" s="5">
        <f>Table1[[#This Row],[gross]]-Table1[[#This Row],[budget]]</f>
        <v>20777777</v>
      </c>
      <c r="R6909" s="5" t="str">
        <f>IF(Table1[[#This Row],[Profit]]&gt;0,"Profit","Loss")</f>
        <v>Profit</v>
      </c>
      <c r="S6909" s="6" t="str">
        <f>FLOOR(Table1[[#This Row],[year]]-1900,10)+1900 &amp; "-" &amp; FLOOR(Table1[[#This Row],[year]]-1890,10)+1900</f>
        <v>2010-2020</v>
      </c>
      <c r="T6909" s="14" t="s">
        <v>21835</v>
      </c>
      <c r="AB6909" s="14"/>
    </row>
    <row r="6910" spans="1:28" hidden="1" x14ac:dyDescent="0.3">
      <c r="A6910" t="s">
        <v>19861</v>
      </c>
      <c r="B6910" t="s">
        <v>16</v>
      </c>
      <c r="C6910" t="s">
        <v>34</v>
      </c>
      <c r="D6910">
        <v>2016</v>
      </c>
      <c r="E6910" t="s">
        <v>19774</v>
      </c>
      <c r="F6910">
        <v>6.2</v>
      </c>
      <c r="G6910">
        <v>96000</v>
      </c>
      <c r="H6910" t="s">
        <v>12350</v>
      </c>
      <c r="I6910" t="s">
        <v>14486</v>
      </c>
      <c r="J6910" t="s">
        <v>14486</v>
      </c>
      <c r="K6910" t="s">
        <v>22</v>
      </c>
      <c r="L6910">
        <v>35000000</v>
      </c>
      <c r="M6910">
        <v>27979040</v>
      </c>
      <c r="N6910" t="s">
        <v>19862</v>
      </c>
      <c r="O6910">
        <v>83</v>
      </c>
      <c r="P6910" t="str">
        <f>IF(Table1[[#This Row],[score]]&gt;=8.5,"High",IF(Table1[[#This Row],[score]]&gt;=7,"Medium","Low"))</f>
        <v>Low</v>
      </c>
      <c r="Q6910" s="5">
        <f>Table1[[#This Row],[gross]]-Table1[[#This Row],[budget]]</f>
        <v>-7020960</v>
      </c>
      <c r="R6910" s="5" t="str">
        <f>IF(Table1[[#This Row],[Profit]]&gt;0,"Profit","Loss")</f>
        <v>Loss</v>
      </c>
      <c r="S6910" s="6" t="str">
        <f>FLOOR(Table1[[#This Row],[year]]-1900,10)+1900 &amp; "-" &amp; FLOOR(Table1[[#This Row],[year]]-1890,10)+1900</f>
        <v>2010-2020</v>
      </c>
      <c r="T6910" s="14" t="s">
        <v>21835</v>
      </c>
      <c r="AB6910" s="14"/>
    </row>
    <row r="6911" spans="1:28" hidden="1" x14ac:dyDescent="0.3">
      <c r="A6911" t="s">
        <v>19828</v>
      </c>
      <c r="B6911" t="s">
        <v>16</v>
      </c>
      <c r="C6911" t="s">
        <v>17</v>
      </c>
      <c r="D6911">
        <v>2016</v>
      </c>
      <c r="E6911" t="s">
        <v>19829</v>
      </c>
      <c r="F6911">
        <v>6.4</v>
      </c>
      <c r="G6911">
        <v>90000</v>
      </c>
      <c r="H6911" t="s">
        <v>9627</v>
      </c>
      <c r="I6911" t="s">
        <v>15418</v>
      </c>
      <c r="J6911" t="s">
        <v>17647</v>
      </c>
      <c r="K6911" t="s">
        <v>30</v>
      </c>
      <c r="L6911">
        <v>40000000</v>
      </c>
      <c r="M6911">
        <v>26620002</v>
      </c>
      <c r="N6911" t="s">
        <v>8543</v>
      </c>
      <c r="O6911">
        <v>146</v>
      </c>
      <c r="P6911" t="str">
        <f>IF(Table1[[#This Row],[score]]&gt;=8.5,"High",IF(Table1[[#This Row],[score]]&gt;=7,"Medium","Low"))</f>
        <v>Low</v>
      </c>
      <c r="Q6911" s="5">
        <f>Table1[[#This Row],[gross]]-Table1[[#This Row],[budget]]</f>
        <v>-13379998</v>
      </c>
      <c r="R6911" s="5" t="str">
        <f>IF(Table1[[#This Row],[Profit]]&gt;0,"Profit","Loss")</f>
        <v>Loss</v>
      </c>
      <c r="S6911" s="6" t="str">
        <f>FLOOR(Table1[[#This Row],[year]]-1900,10)+1900 &amp; "-" &amp; FLOOR(Table1[[#This Row],[year]]-1890,10)+1900</f>
        <v>2010-2020</v>
      </c>
      <c r="T6911" s="14" t="s">
        <v>21835</v>
      </c>
      <c r="AB6911" s="14"/>
    </row>
    <row r="6912" spans="1:28" hidden="1" x14ac:dyDescent="0.3">
      <c r="A6912" t="s">
        <v>19923</v>
      </c>
      <c r="B6912" t="s">
        <v>1974</v>
      </c>
      <c r="C6912" t="s">
        <v>17</v>
      </c>
      <c r="D6912">
        <v>2016</v>
      </c>
      <c r="E6912" t="s">
        <v>19817</v>
      </c>
      <c r="F6912">
        <v>7.2</v>
      </c>
      <c r="G6912">
        <v>54000</v>
      </c>
      <c r="H6912" t="s">
        <v>16518</v>
      </c>
      <c r="I6912" t="s">
        <v>16518</v>
      </c>
      <c r="J6912" t="s">
        <v>16572</v>
      </c>
      <c r="K6912" t="s">
        <v>22</v>
      </c>
      <c r="L6912">
        <v>20000000</v>
      </c>
      <c r="M6912">
        <v>25975621</v>
      </c>
      <c r="N6912" t="s">
        <v>19709</v>
      </c>
      <c r="O6912">
        <v>133</v>
      </c>
      <c r="P6912" t="str">
        <f>IF(Table1[[#This Row],[score]]&gt;=8.5,"High",IF(Table1[[#This Row],[score]]&gt;=7,"Medium","Low"))</f>
        <v>Medium</v>
      </c>
      <c r="Q6912" s="5">
        <f>Table1[[#This Row],[gross]]-Table1[[#This Row],[budget]]</f>
        <v>5975621</v>
      </c>
      <c r="R6912" s="5" t="str">
        <f>IF(Table1[[#This Row],[Profit]]&gt;0,"Profit","Loss")</f>
        <v>Profit</v>
      </c>
      <c r="S6912" s="6" t="str">
        <f>FLOOR(Table1[[#This Row],[year]]-1900,10)+1900 &amp; "-" &amp; FLOOR(Table1[[#This Row],[year]]-1890,10)+1900</f>
        <v>2010-2020</v>
      </c>
      <c r="T6912" s="14" t="s">
        <v>21835</v>
      </c>
      <c r="AB6912" s="14"/>
    </row>
    <row r="6913" spans="1:28" hidden="1" x14ac:dyDescent="0.3">
      <c r="A6913" t="s">
        <v>20095</v>
      </c>
      <c r="B6913" t="s">
        <v>1974</v>
      </c>
      <c r="C6913" t="s">
        <v>63</v>
      </c>
      <c r="D6913">
        <v>2016</v>
      </c>
      <c r="E6913" t="s">
        <v>19135</v>
      </c>
      <c r="F6913">
        <v>7.1</v>
      </c>
      <c r="G6913">
        <v>36000</v>
      </c>
      <c r="H6913" t="s">
        <v>5179</v>
      </c>
      <c r="I6913" t="s">
        <v>20096</v>
      </c>
      <c r="J6913" t="s">
        <v>20097</v>
      </c>
      <c r="K6913" t="s">
        <v>195</v>
      </c>
      <c r="L6913">
        <v>35000000</v>
      </c>
      <c r="M6913">
        <v>25070261</v>
      </c>
      <c r="N6913" t="s">
        <v>20098</v>
      </c>
      <c r="O6913">
        <v>134</v>
      </c>
      <c r="P6913" t="str">
        <f>IF(Table1[[#This Row],[score]]&gt;=8.5,"High",IF(Table1[[#This Row],[score]]&gt;=7,"Medium","Low"))</f>
        <v>Medium</v>
      </c>
      <c r="Q6913" s="5">
        <f>Table1[[#This Row],[gross]]-Table1[[#This Row],[budget]]</f>
        <v>-9929739</v>
      </c>
      <c r="R6913" s="5" t="str">
        <f>IF(Table1[[#This Row],[Profit]]&gt;0,"Profit","Loss")</f>
        <v>Loss</v>
      </c>
      <c r="S6913" s="6" t="str">
        <f>FLOOR(Table1[[#This Row],[year]]-1900,10)+1900 &amp; "-" &amp; FLOOR(Table1[[#This Row],[year]]-1890,10)+1900</f>
        <v>2010-2020</v>
      </c>
      <c r="T6913" s="14" t="s">
        <v>21835</v>
      </c>
      <c r="AB6913" s="14"/>
    </row>
    <row r="6914" spans="1:28" hidden="1" x14ac:dyDescent="0.3">
      <c r="A6914" t="s">
        <v>19949</v>
      </c>
      <c r="B6914" t="s">
        <v>16</v>
      </c>
      <c r="C6914" t="s">
        <v>34</v>
      </c>
      <c r="D6914">
        <v>2016</v>
      </c>
      <c r="E6914" t="s">
        <v>19698</v>
      </c>
      <c r="F6914">
        <v>6.9</v>
      </c>
      <c r="G6914">
        <v>55000</v>
      </c>
      <c r="H6914" t="s">
        <v>4420</v>
      </c>
      <c r="I6914" t="s">
        <v>4420</v>
      </c>
      <c r="J6914" t="s">
        <v>8938</v>
      </c>
      <c r="K6914" t="s">
        <v>30</v>
      </c>
      <c r="L6914">
        <v>50000000</v>
      </c>
      <c r="M6914">
        <v>25035950</v>
      </c>
      <c r="N6914" t="s">
        <v>19397</v>
      </c>
      <c r="O6914">
        <v>139</v>
      </c>
      <c r="P6914" t="str">
        <f>IF(Table1[[#This Row],[score]]&gt;=8.5,"High",IF(Table1[[#This Row],[score]]&gt;=7,"Medium","Low"))</f>
        <v>Low</v>
      </c>
      <c r="Q6914" s="5">
        <f>Table1[[#This Row],[gross]]-Table1[[#This Row],[budget]]</f>
        <v>-24964050</v>
      </c>
      <c r="R6914" s="5" t="str">
        <f>IF(Table1[[#This Row],[Profit]]&gt;0,"Profit","Loss")</f>
        <v>Loss</v>
      </c>
      <c r="S6914" s="6" t="str">
        <f>FLOOR(Table1[[#This Row],[year]]-1900,10)+1900 &amp; "-" &amp; FLOOR(Table1[[#This Row],[year]]-1890,10)+1900</f>
        <v>2010-2020</v>
      </c>
      <c r="T6914" s="14" t="s">
        <v>21835</v>
      </c>
      <c r="AB6914" s="14"/>
    </row>
    <row r="6915" spans="1:28" hidden="1" x14ac:dyDescent="0.3">
      <c r="A6915" t="s">
        <v>20045</v>
      </c>
      <c r="B6915" t="s">
        <v>16</v>
      </c>
      <c r="C6915" t="s">
        <v>63</v>
      </c>
      <c r="D6915">
        <v>2016</v>
      </c>
      <c r="E6915" t="s">
        <v>19325</v>
      </c>
      <c r="F6915">
        <v>6.6</v>
      </c>
      <c r="G6915">
        <v>51000</v>
      </c>
      <c r="H6915" t="s">
        <v>13050</v>
      </c>
      <c r="I6915" t="s">
        <v>20046</v>
      </c>
      <c r="J6915" t="s">
        <v>15707</v>
      </c>
      <c r="K6915" t="s">
        <v>30</v>
      </c>
      <c r="L6915">
        <v>35000000</v>
      </c>
      <c r="M6915">
        <v>24972139</v>
      </c>
      <c r="N6915" t="s">
        <v>15708</v>
      </c>
      <c r="O6915">
        <v>112</v>
      </c>
      <c r="P6915" t="str">
        <f>IF(Table1[[#This Row],[score]]&gt;=8.5,"High",IF(Table1[[#This Row],[score]]&gt;=7,"Medium","Low"))</f>
        <v>Low</v>
      </c>
      <c r="Q6915" s="5">
        <f>Table1[[#This Row],[gross]]-Table1[[#This Row],[budget]]</f>
        <v>-10027861</v>
      </c>
      <c r="R6915" s="5" t="str">
        <f>IF(Table1[[#This Row],[Profit]]&gt;0,"Profit","Loss")</f>
        <v>Loss</v>
      </c>
      <c r="S6915" s="6" t="str">
        <f>FLOOR(Table1[[#This Row],[year]]-1900,10)+1900 &amp; "-" &amp; FLOOR(Table1[[#This Row],[year]]-1890,10)+1900</f>
        <v>2010-2020</v>
      </c>
      <c r="T6915" s="14" t="s">
        <v>21835</v>
      </c>
      <c r="AB6915" s="14"/>
    </row>
    <row r="6916" spans="1:28" hidden="1" x14ac:dyDescent="0.3">
      <c r="A6916" t="s">
        <v>19764</v>
      </c>
      <c r="B6916" t="s">
        <v>1974</v>
      </c>
      <c r="C6916" t="s">
        <v>63</v>
      </c>
      <c r="D6916">
        <v>2016</v>
      </c>
      <c r="E6916" t="s">
        <v>19641</v>
      </c>
      <c r="F6916">
        <v>7.2</v>
      </c>
      <c r="G6916">
        <v>134000</v>
      </c>
      <c r="H6916" t="s">
        <v>7443</v>
      </c>
      <c r="I6916" t="s">
        <v>15464</v>
      </c>
      <c r="J6916" t="s">
        <v>1549</v>
      </c>
      <c r="K6916" t="s">
        <v>30</v>
      </c>
      <c r="L6916">
        <v>25000000</v>
      </c>
      <c r="M6916">
        <v>24121245</v>
      </c>
      <c r="N6916" t="s">
        <v>13729</v>
      </c>
      <c r="O6916">
        <v>115</v>
      </c>
      <c r="P6916" t="str">
        <f>IF(Table1[[#This Row],[score]]&gt;=8.5,"High",IF(Table1[[#This Row],[score]]&gt;=7,"Medium","Low"))</f>
        <v>Medium</v>
      </c>
      <c r="Q6916" s="5">
        <f>Table1[[#This Row],[gross]]-Table1[[#This Row],[budget]]</f>
        <v>-878755</v>
      </c>
      <c r="R6916" s="5" t="str">
        <f>IF(Table1[[#This Row],[Profit]]&gt;0,"Profit","Loss")</f>
        <v>Loss</v>
      </c>
      <c r="S6916" s="6" t="str">
        <f>FLOOR(Table1[[#This Row],[year]]-1900,10)+1900 &amp; "-" &amp; FLOOR(Table1[[#This Row],[year]]-1890,10)+1900</f>
        <v>2010-2020</v>
      </c>
      <c r="T6916" s="14" t="s">
        <v>21835</v>
      </c>
      <c r="AB6916" s="14"/>
    </row>
    <row r="6917" spans="1:28" hidden="1" x14ac:dyDescent="0.3">
      <c r="A6917" t="s">
        <v>19762</v>
      </c>
      <c r="B6917" t="s">
        <v>1974</v>
      </c>
      <c r="C6917" t="s">
        <v>25</v>
      </c>
      <c r="D6917">
        <v>2016</v>
      </c>
      <c r="E6917" t="s">
        <v>19734</v>
      </c>
      <c r="F6917">
        <v>7.9</v>
      </c>
      <c r="G6917">
        <v>118000</v>
      </c>
      <c r="H6917" t="s">
        <v>15296</v>
      </c>
      <c r="I6917" t="s">
        <v>15296</v>
      </c>
      <c r="J6917" t="s">
        <v>661</v>
      </c>
      <c r="K6917" t="s">
        <v>1861</v>
      </c>
      <c r="L6917">
        <f>20500000</f>
        <v>20500000</v>
      </c>
      <c r="M6917">
        <v>23915910</v>
      </c>
      <c r="N6917" t="s">
        <v>19763</v>
      </c>
      <c r="O6917">
        <v>101</v>
      </c>
      <c r="P6917" t="str">
        <f>IF(Table1[[#This Row],[score]]&gt;=8.5,"High",IF(Table1[[#This Row],[score]]&gt;=7,"Medium","Low"))</f>
        <v>Medium</v>
      </c>
      <c r="Q6917" s="5">
        <f>Table1[[#This Row],[gross]]-Table1[[#This Row],[budget]]</f>
        <v>3415910</v>
      </c>
      <c r="R6917" s="5" t="str">
        <f>IF(Table1[[#This Row],[Profit]]&gt;0,"Profit","Loss")</f>
        <v>Profit</v>
      </c>
      <c r="S6917" s="6" t="str">
        <f>FLOOR(Table1[[#This Row],[year]]-1900,10)+1900 &amp; "-" &amp; FLOOR(Table1[[#This Row],[year]]-1890,10)+1900</f>
        <v>2010-2020</v>
      </c>
      <c r="T6917" s="14" t="s">
        <v>21835</v>
      </c>
      <c r="AB6917" s="14"/>
    </row>
    <row r="6918" spans="1:28" hidden="1" x14ac:dyDescent="0.3">
      <c r="A6918" t="s">
        <v>19753</v>
      </c>
      <c r="B6918" t="s">
        <v>16</v>
      </c>
      <c r="C6918" t="s">
        <v>17</v>
      </c>
      <c r="D6918">
        <v>2016</v>
      </c>
      <c r="E6918" t="s">
        <v>19754</v>
      </c>
      <c r="F6918">
        <v>7.2</v>
      </c>
      <c r="G6918">
        <v>104000</v>
      </c>
      <c r="H6918" t="s">
        <v>65</v>
      </c>
      <c r="I6918" t="s">
        <v>12293</v>
      </c>
      <c r="J6918" t="s">
        <v>17530</v>
      </c>
      <c r="K6918" t="s">
        <v>30</v>
      </c>
      <c r="L6918">
        <v>46000000</v>
      </c>
      <c r="M6918">
        <v>23834809</v>
      </c>
      <c r="N6918" t="s">
        <v>19755</v>
      </c>
      <c r="O6918">
        <v>161</v>
      </c>
      <c r="P6918" t="str">
        <f>IF(Table1[[#This Row],[score]]&gt;=8.5,"High",IF(Table1[[#This Row],[score]]&gt;=7,"Medium","Low"))</f>
        <v>Medium</v>
      </c>
      <c r="Q6918" s="5">
        <f>Table1[[#This Row],[gross]]-Table1[[#This Row],[budget]]</f>
        <v>-22165191</v>
      </c>
      <c r="R6918" s="5" t="str">
        <f>IF(Table1[[#This Row],[Profit]]&gt;0,"Profit","Loss")</f>
        <v>Loss</v>
      </c>
      <c r="S6918" s="6" t="str">
        <f>FLOOR(Table1[[#This Row],[year]]-1900,10)+1900 &amp; "-" &amp; FLOOR(Table1[[#This Row],[year]]-1890,10)+1900</f>
        <v>2010-2020</v>
      </c>
      <c r="T6918" s="14" t="s">
        <v>21835</v>
      </c>
      <c r="AB6918" s="14"/>
    </row>
    <row r="6919" spans="1:28" hidden="1" x14ac:dyDescent="0.3">
      <c r="A6919" t="s">
        <v>19807</v>
      </c>
      <c r="B6919" t="s">
        <v>16</v>
      </c>
      <c r="C6919" t="s">
        <v>34</v>
      </c>
      <c r="D6919">
        <v>2016</v>
      </c>
      <c r="E6919" t="s">
        <v>6349</v>
      </c>
      <c r="F6919">
        <v>6.3</v>
      </c>
      <c r="G6919">
        <v>69000</v>
      </c>
      <c r="H6919" t="s">
        <v>14197</v>
      </c>
      <c r="I6919" t="s">
        <v>19808</v>
      </c>
      <c r="J6919" t="s">
        <v>12659</v>
      </c>
      <c r="K6919" t="s">
        <v>30</v>
      </c>
      <c r="L6919">
        <v>20000000</v>
      </c>
      <c r="M6919">
        <v>23177948</v>
      </c>
      <c r="N6919" t="s">
        <v>18100</v>
      </c>
      <c r="O6919">
        <v>115</v>
      </c>
      <c r="P6919" t="str">
        <f>IF(Table1[[#This Row],[score]]&gt;=8.5,"High",IF(Table1[[#This Row],[score]]&gt;=7,"Medium","Low"))</f>
        <v>Low</v>
      </c>
      <c r="Q6919" s="5">
        <f>Table1[[#This Row],[gross]]-Table1[[#This Row],[budget]]</f>
        <v>3177948</v>
      </c>
      <c r="R6919" s="5" t="str">
        <f>IF(Table1[[#This Row],[Profit]]&gt;0,"Profit","Loss")</f>
        <v>Profit</v>
      </c>
      <c r="S6919" s="6" t="str">
        <f>FLOOR(Table1[[#This Row],[year]]-1900,10)+1900 &amp; "-" &amp; FLOOR(Table1[[#This Row],[year]]-1890,10)+1900</f>
        <v>2010-2020</v>
      </c>
      <c r="T6919" s="14" t="s">
        <v>21835</v>
      </c>
      <c r="AB6919" s="14"/>
    </row>
    <row r="6920" spans="1:28" hidden="1" x14ac:dyDescent="0.3">
      <c r="A6920" t="s">
        <v>20092</v>
      </c>
      <c r="B6920" t="s">
        <v>33</v>
      </c>
      <c r="C6920" t="s">
        <v>390</v>
      </c>
      <c r="D6920">
        <v>2016</v>
      </c>
      <c r="E6920" t="s">
        <v>20093</v>
      </c>
      <c r="F6920">
        <v>6</v>
      </c>
      <c r="G6920">
        <v>4900</v>
      </c>
      <c r="H6920" t="s">
        <v>14973</v>
      </c>
      <c r="I6920" t="s">
        <v>14973</v>
      </c>
      <c r="J6920" t="s">
        <v>8960</v>
      </c>
      <c r="K6920" t="s">
        <v>5936</v>
      </c>
      <c r="L6920">
        <v>60000000</v>
      </c>
      <c r="M6920">
        <v>23157646</v>
      </c>
      <c r="N6920" t="s">
        <v>20094</v>
      </c>
      <c r="O6920">
        <v>90</v>
      </c>
      <c r="P6920" t="str">
        <f>IF(Table1[[#This Row],[score]]&gt;=8.5,"High",IF(Table1[[#This Row],[score]]&gt;=7,"Medium","Low"))</f>
        <v>Low</v>
      </c>
      <c r="Q6920" s="5">
        <f>Table1[[#This Row],[gross]]-Table1[[#This Row],[budget]]</f>
        <v>-36842354</v>
      </c>
      <c r="R6920" s="5" t="str">
        <f>IF(Table1[[#This Row],[Profit]]&gt;0,"Profit","Loss")</f>
        <v>Loss</v>
      </c>
      <c r="S6920" s="6" t="str">
        <f>FLOOR(Table1[[#This Row],[year]]-1900,10)+1900 &amp; "-" &amp; FLOOR(Table1[[#This Row],[year]]-1890,10)+1900</f>
        <v>2010-2020</v>
      </c>
      <c r="T6920" s="14" t="s">
        <v>21835</v>
      </c>
      <c r="AB6920" s="14"/>
    </row>
    <row r="6921" spans="1:28" hidden="1" x14ac:dyDescent="0.3">
      <c r="A6921" t="s">
        <v>19662</v>
      </c>
      <c r="B6921" t="s">
        <v>16</v>
      </c>
      <c r="C6921" t="s">
        <v>41</v>
      </c>
      <c r="D6921">
        <v>2016</v>
      </c>
      <c r="E6921" t="s">
        <v>19443</v>
      </c>
      <c r="F6921">
        <v>7.9</v>
      </c>
      <c r="G6921">
        <v>201000</v>
      </c>
      <c r="H6921" t="s">
        <v>17922</v>
      </c>
      <c r="I6921" t="s">
        <v>17922</v>
      </c>
      <c r="J6921" t="s">
        <v>13621</v>
      </c>
      <c r="K6921" t="s">
        <v>30</v>
      </c>
      <c r="L6921">
        <v>5000000</v>
      </c>
      <c r="M6921">
        <v>23123592</v>
      </c>
      <c r="N6921" t="s">
        <v>19663</v>
      </c>
      <c r="O6921">
        <v>118</v>
      </c>
      <c r="P6921" t="str">
        <f>IF(Table1[[#This Row],[score]]&gt;=8.5,"High",IF(Table1[[#This Row],[score]]&gt;=7,"Medium","Low"))</f>
        <v>Medium</v>
      </c>
      <c r="Q6921" s="5">
        <f>Table1[[#This Row],[gross]]-Table1[[#This Row],[budget]]</f>
        <v>18123592</v>
      </c>
      <c r="R6921" s="5" t="str">
        <f>IF(Table1[[#This Row],[Profit]]&gt;0,"Profit","Loss")</f>
        <v>Profit</v>
      </c>
      <c r="S6921" s="6" t="str">
        <f>FLOOR(Table1[[#This Row],[year]]-1900,10)+1900 &amp; "-" &amp; FLOOR(Table1[[#This Row],[year]]-1890,10)+1900</f>
        <v>2010-2020</v>
      </c>
      <c r="T6921" s="14" t="s">
        <v>21835</v>
      </c>
      <c r="AB6921" s="14"/>
    </row>
    <row r="6922" spans="1:28" hidden="1" x14ac:dyDescent="0.3">
      <c r="A6922" t="s">
        <v>19810</v>
      </c>
      <c r="B6922" t="s">
        <v>1974</v>
      </c>
      <c r="C6922" t="s">
        <v>17</v>
      </c>
      <c r="D6922">
        <v>2016</v>
      </c>
      <c r="E6922" t="s">
        <v>19436</v>
      </c>
      <c r="F6922">
        <v>6.6</v>
      </c>
      <c r="G6922">
        <v>37000</v>
      </c>
      <c r="H6922" t="s">
        <v>19811</v>
      </c>
      <c r="I6922" t="s">
        <v>19301</v>
      </c>
      <c r="J6922" t="s">
        <v>17599</v>
      </c>
      <c r="K6922" t="s">
        <v>30</v>
      </c>
      <c r="L6922">
        <f>20500000</f>
        <v>20500000</v>
      </c>
      <c r="M6922">
        <v>23079932</v>
      </c>
      <c r="N6922" t="s">
        <v>19812</v>
      </c>
      <c r="O6922">
        <v>111</v>
      </c>
      <c r="P6922" t="str">
        <f>IF(Table1[[#This Row],[score]]&gt;=8.5,"High",IF(Table1[[#This Row],[score]]&gt;=7,"Medium","Low"))</f>
        <v>Low</v>
      </c>
      <c r="Q6922" s="5">
        <f>Table1[[#This Row],[gross]]-Table1[[#This Row],[budget]]</f>
        <v>2579932</v>
      </c>
      <c r="R6922" s="5" t="str">
        <f>IF(Table1[[#This Row],[Profit]]&gt;0,"Profit","Loss")</f>
        <v>Profit</v>
      </c>
      <c r="S6922" s="6" t="str">
        <f>FLOOR(Table1[[#This Row],[year]]-1900,10)+1900 &amp; "-" &amp; FLOOR(Table1[[#This Row],[year]]-1890,10)+1900</f>
        <v>2010-2020</v>
      </c>
      <c r="T6922" s="14" t="s">
        <v>21835</v>
      </c>
      <c r="AB6922" s="14"/>
    </row>
    <row r="6923" spans="1:28" hidden="1" x14ac:dyDescent="0.3">
      <c r="A6923" t="s">
        <v>19913</v>
      </c>
      <c r="B6923" t="s">
        <v>16</v>
      </c>
      <c r="C6923" t="s">
        <v>34</v>
      </c>
      <c r="D6923">
        <v>2016</v>
      </c>
      <c r="E6923" t="s">
        <v>19754</v>
      </c>
      <c r="F6923">
        <v>6.4</v>
      </c>
      <c r="G6923">
        <v>54000</v>
      </c>
      <c r="H6923" t="s">
        <v>9567</v>
      </c>
      <c r="I6923" t="s">
        <v>9567</v>
      </c>
      <c r="J6923" t="s">
        <v>9567</v>
      </c>
      <c r="K6923" t="s">
        <v>30</v>
      </c>
      <c r="L6923">
        <v>108000000</v>
      </c>
      <c r="M6923">
        <v>22678555</v>
      </c>
      <c r="N6923" t="s">
        <v>18165</v>
      </c>
      <c r="O6923">
        <v>129</v>
      </c>
      <c r="P6923" t="str">
        <f>IF(Table1[[#This Row],[score]]&gt;=8.5,"High",IF(Table1[[#This Row],[score]]&gt;=7,"Medium","Low"))</f>
        <v>Low</v>
      </c>
      <c r="Q6923" s="5">
        <f>Table1[[#This Row],[gross]]-Table1[[#This Row],[budget]]</f>
        <v>-85321445</v>
      </c>
      <c r="R6923" s="5" t="str">
        <f>IF(Table1[[#This Row],[Profit]]&gt;0,"Profit","Loss")</f>
        <v>Loss</v>
      </c>
      <c r="S6923" s="6" t="str">
        <f>FLOOR(Table1[[#This Row],[year]]-1900,10)+1900 &amp; "-" &amp; FLOOR(Table1[[#This Row],[year]]-1890,10)+1900</f>
        <v>2010-2020</v>
      </c>
      <c r="T6923" s="14" t="s">
        <v>21835</v>
      </c>
      <c r="AB6923" s="14"/>
    </row>
    <row r="6924" spans="1:28" hidden="1" x14ac:dyDescent="0.3">
      <c r="A6924" t="s">
        <v>20101</v>
      </c>
      <c r="B6924" t="s">
        <v>16</v>
      </c>
      <c r="C6924" t="s">
        <v>17</v>
      </c>
      <c r="D6924">
        <v>2016</v>
      </c>
      <c r="E6924" t="s">
        <v>19666</v>
      </c>
      <c r="F6924">
        <v>7.1</v>
      </c>
      <c r="G6924">
        <v>30000</v>
      </c>
      <c r="H6924" t="s">
        <v>3434</v>
      </c>
      <c r="I6924" t="s">
        <v>3434</v>
      </c>
      <c r="J6924" t="s">
        <v>20102</v>
      </c>
      <c r="K6924" t="s">
        <v>1099</v>
      </c>
      <c r="L6924">
        <f>20500000</f>
        <v>20500000</v>
      </c>
      <c r="M6924">
        <v>22546233</v>
      </c>
      <c r="N6924" t="s">
        <v>16149</v>
      </c>
      <c r="O6924">
        <v>99</v>
      </c>
      <c r="P6924" t="str">
        <f>IF(Table1[[#This Row],[score]]&gt;=8.5,"High",IF(Table1[[#This Row],[score]]&gt;=7,"Medium","Low"))</f>
        <v>Medium</v>
      </c>
      <c r="Q6924" s="5">
        <f>Table1[[#This Row],[gross]]-Table1[[#This Row],[budget]]</f>
        <v>2046233</v>
      </c>
      <c r="R6924" s="5" t="str">
        <f>IF(Table1[[#This Row],[Profit]]&gt;0,"Profit","Loss")</f>
        <v>Profit</v>
      </c>
      <c r="S6924" s="6" t="str">
        <f>FLOOR(Table1[[#This Row],[year]]-1900,10)+1900 &amp; "-" &amp; FLOOR(Table1[[#This Row],[year]]-1890,10)+1900</f>
        <v>2010-2020</v>
      </c>
      <c r="T6924" s="14" t="s">
        <v>21835</v>
      </c>
      <c r="AB6924" s="14"/>
    </row>
    <row r="6925" spans="1:28" hidden="1" x14ac:dyDescent="0.3">
      <c r="A6925" t="s">
        <v>20024</v>
      </c>
      <c r="B6925" t="s">
        <v>16</v>
      </c>
      <c r="C6925" t="s">
        <v>41</v>
      </c>
      <c r="D6925">
        <v>2016</v>
      </c>
      <c r="E6925" t="s">
        <v>19693</v>
      </c>
      <c r="F6925">
        <v>3.5</v>
      </c>
      <c r="G6925">
        <v>20000</v>
      </c>
      <c r="H6925" t="s">
        <v>18464</v>
      </c>
      <c r="I6925" t="s">
        <v>9914</v>
      </c>
      <c r="J6925" t="s">
        <v>9914</v>
      </c>
      <c r="K6925" t="s">
        <v>30</v>
      </c>
      <c r="L6925">
        <v>5000000</v>
      </c>
      <c r="M6925">
        <v>22227514</v>
      </c>
      <c r="N6925" t="s">
        <v>20025</v>
      </c>
      <c r="O6925">
        <v>92</v>
      </c>
      <c r="P6925" t="str">
        <f>IF(Table1[[#This Row],[score]]&gt;=8.5,"High",IF(Table1[[#This Row],[score]]&gt;=7,"Medium","Low"))</f>
        <v>Low</v>
      </c>
      <c r="Q6925" s="5">
        <f>Table1[[#This Row],[gross]]-Table1[[#This Row],[budget]]</f>
        <v>17227514</v>
      </c>
      <c r="R6925" s="5" t="str">
        <f>IF(Table1[[#This Row],[Profit]]&gt;0,"Profit","Loss")</f>
        <v>Profit</v>
      </c>
      <c r="S6925" s="6" t="str">
        <f>FLOOR(Table1[[#This Row],[year]]-1900,10)+1900 &amp; "-" &amp; FLOOR(Table1[[#This Row],[year]]-1890,10)+1900</f>
        <v>2010-2020</v>
      </c>
      <c r="T6925" s="14" t="s">
        <v>21835</v>
      </c>
      <c r="AB6925" s="14"/>
    </row>
    <row r="6926" spans="1:28" hidden="1" x14ac:dyDescent="0.3">
      <c r="A6926" t="s">
        <v>20042</v>
      </c>
      <c r="B6926" t="s">
        <v>33</v>
      </c>
      <c r="C6926" t="s">
        <v>41</v>
      </c>
      <c r="D6926">
        <v>2016</v>
      </c>
      <c r="E6926" t="s">
        <v>19643</v>
      </c>
      <c r="F6926">
        <v>6.4</v>
      </c>
      <c r="G6926">
        <v>24000</v>
      </c>
      <c r="H6926" t="s">
        <v>5861</v>
      </c>
      <c r="I6926" t="s">
        <v>5861</v>
      </c>
      <c r="J6926" t="s">
        <v>12793</v>
      </c>
      <c r="K6926" t="s">
        <v>3125</v>
      </c>
      <c r="L6926">
        <v>3000000</v>
      </c>
      <c r="M6926">
        <v>21401949</v>
      </c>
      <c r="N6926" t="s">
        <v>5863</v>
      </c>
      <c r="O6926">
        <v>90</v>
      </c>
      <c r="P6926" t="str">
        <f>IF(Table1[[#This Row],[score]]&gt;=8.5,"High",IF(Table1[[#This Row],[score]]&gt;=7,"Medium","Low"))</f>
        <v>Low</v>
      </c>
      <c r="Q6926" s="5">
        <f>Table1[[#This Row],[gross]]-Table1[[#This Row],[budget]]</f>
        <v>18401949</v>
      </c>
      <c r="R6926" s="5" t="str">
        <f>IF(Table1[[#This Row],[Profit]]&gt;0,"Profit","Loss")</f>
        <v>Profit</v>
      </c>
      <c r="S6926" s="6" t="str">
        <f>FLOOR(Table1[[#This Row],[year]]-1900,10)+1900 &amp; "-" &amp; FLOOR(Table1[[#This Row],[year]]-1890,10)+1900</f>
        <v>2010-2020</v>
      </c>
      <c r="T6926" s="14" t="s">
        <v>21835</v>
      </c>
      <c r="AB6926" s="14"/>
    </row>
    <row r="6927" spans="1:28" hidden="1" x14ac:dyDescent="0.3">
      <c r="A6927" t="s">
        <v>19822</v>
      </c>
      <c r="B6927" t="s">
        <v>16</v>
      </c>
      <c r="C6927" t="s">
        <v>63</v>
      </c>
      <c r="D6927">
        <v>2016</v>
      </c>
      <c r="E6927" t="s">
        <v>19823</v>
      </c>
      <c r="F6927">
        <v>7</v>
      </c>
      <c r="G6927">
        <v>71000</v>
      </c>
      <c r="H6927" t="s">
        <v>17090</v>
      </c>
      <c r="I6927" t="s">
        <v>19824</v>
      </c>
      <c r="J6927" t="s">
        <v>19320</v>
      </c>
      <c r="K6927" t="s">
        <v>22</v>
      </c>
      <c r="L6927">
        <v>28000000</v>
      </c>
      <c r="M6927">
        <v>21011110</v>
      </c>
      <c r="N6927" t="s">
        <v>19825</v>
      </c>
      <c r="O6927">
        <v>127</v>
      </c>
      <c r="P6927" t="str">
        <f>IF(Table1[[#This Row],[score]]&gt;=8.5,"High",IF(Table1[[#This Row],[score]]&gt;=7,"Medium","Low"))</f>
        <v>Medium</v>
      </c>
      <c r="Q6927" s="5">
        <f>Table1[[#This Row],[gross]]-Table1[[#This Row],[budget]]</f>
        <v>-6988890</v>
      </c>
      <c r="R6927" s="5" t="str">
        <f>IF(Table1[[#This Row],[Profit]]&gt;0,"Profit","Loss")</f>
        <v>Loss</v>
      </c>
      <c r="S6927" s="6" t="str">
        <f>FLOOR(Table1[[#This Row],[year]]-1900,10)+1900 &amp; "-" &amp; FLOOR(Table1[[#This Row],[year]]-1890,10)+1900</f>
        <v>2010-2020</v>
      </c>
      <c r="T6927" s="14" t="s">
        <v>21835</v>
      </c>
      <c r="AB6927" s="14"/>
    </row>
    <row r="6928" spans="1:28" hidden="1" x14ac:dyDescent="0.3">
      <c r="A6928" t="s">
        <v>19956</v>
      </c>
      <c r="B6928" t="s">
        <v>16</v>
      </c>
      <c r="C6928" t="s">
        <v>34</v>
      </c>
      <c r="D6928">
        <v>2016</v>
      </c>
      <c r="E6928" t="s">
        <v>19471</v>
      </c>
      <c r="F6928">
        <v>6.3</v>
      </c>
      <c r="G6928">
        <v>47000</v>
      </c>
      <c r="H6928" t="s">
        <v>19957</v>
      </c>
      <c r="I6928" t="s">
        <v>19958</v>
      </c>
      <c r="J6928" t="s">
        <v>19959</v>
      </c>
      <c r="K6928" t="s">
        <v>30</v>
      </c>
      <c r="L6928">
        <v>15000000</v>
      </c>
      <c r="M6928">
        <v>20651333</v>
      </c>
      <c r="N6928" t="s">
        <v>19960</v>
      </c>
      <c r="O6928">
        <v>100</v>
      </c>
      <c r="P6928" t="str">
        <f>IF(Table1[[#This Row],[score]]&gt;=8.5,"High",IF(Table1[[#This Row],[score]]&gt;=7,"Medium","Low"))</f>
        <v>Low</v>
      </c>
      <c r="Q6928" s="5">
        <f>Table1[[#This Row],[gross]]-Table1[[#This Row],[budget]]</f>
        <v>5651333</v>
      </c>
      <c r="R6928" s="5" t="str">
        <f>IF(Table1[[#This Row],[Profit]]&gt;0,"Profit","Loss")</f>
        <v>Profit</v>
      </c>
      <c r="S6928" s="6" t="str">
        <f>FLOOR(Table1[[#This Row],[year]]-1900,10)+1900 &amp; "-" &amp; FLOOR(Table1[[#This Row],[year]]-1890,10)+1900</f>
        <v>2010-2020</v>
      </c>
      <c r="T6928" s="14" t="s">
        <v>21835</v>
      </c>
      <c r="AB6928" s="14"/>
    </row>
    <row r="6929" spans="1:28" hidden="1" x14ac:dyDescent="0.3">
      <c r="A6929" t="s">
        <v>19826</v>
      </c>
      <c r="B6929" t="s">
        <v>16</v>
      </c>
      <c r="C6929" t="s">
        <v>41</v>
      </c>
      <c r="D6929">
        <v>2016</v>
      </c>
      <c r="E6929" t="s">
        <v>19708</v>
      </c>
      <c r="F6929">
        <v>7.3</v>
      </c>
      <c r="G6929">
        <v>110000</v>
      </c>
      <c r="H6929" t="s">
        <v>19827</v>
      </c>
      <c r="I6929" t="s">
        <v>19827</v>
      </c>
      <c r="J6929" t="s">
        <v>18460</v>
      </c>
      <c r="K6929" t="s">
        <v>30</v>
      </c>
      <c r="L6929">
        <v>9000000</v>
      </c>
      <c r="M6929">
        <v>19370020</v>
      </c>
      <c r="N6929" t="s">
        <v>5090</v>
      </c>
      <c r="O6929">
        <v>104</v>
      </c>
      <c r="P6929" t="str">
        <f>IF(Table1[[#This Row],[score]]&gt;=8.5,"High",IF(Table1[[#This Row],[score]]&gt;=7,"Medium","Low"))</f>
        <v>Medium</v>
      </c>
      <c r="Q6929" s="5">
        <f>Table1[[#This Row],[gross]]-Table1[[#This Row],[budget]]</f>
        <v>10370020</v>
      </c>
      <c r="R6929" s="5" t="str">
        <f>IF(Table1[[#This Row],[Profit]]&gt;0,"Profit","Loss")</f>
        <v>Profit</v>
      </c>
      <c r="S6929" s="6" t="str">
        <f>FLOOR(Table1[[#This Row],[year]]-1900,10)+1900 &amp; "-" &amp; FLOOR(Table1[[#This Row],[year]]-1890,10)+1900</f>
        <v>2010-2020</v>
      </c>
      <c r="T6929" s="14" t="s">
        <v>21835</v>
      </c>
      <c r="AB6929" s="14"/>
    </row>
    <row r="6930" spans="1:28" hidden="1" x14ac:dyDescent="0.3">
      <c r="A6930" t="s">
        <v>19777</v>
      </c>
      <c r="B6930" t="s">
        <v>1974</v>
      </c>
      <c r="C6930" t="s">
        <v>63</v>
      </c>
      <c r="D6930">
        <v>2016</v>
      </c>
      <c r="E6930" t="s">
        <v>19778</v>
      </c>
      <c r="F6930">
        <v>6.6</v>
      </c>
      <c r="G6930">
        <v>83000</v>
      </c>
      <c r="H6930" t="s">
        <v>8234</v>
      </c>
      <c r="I6930" t="s">
        <v>8234</v>
      </c>
      <c r="J6930" t="s">
        <v>12624</v>
      </c>
      <c r="K6930" t="s">
        <v>30</v>
      </c>
      <c r="L6930">
        <v>30000000</v>
      </c>
      <c r="M6930">
        <v>19263938</v>
      </c>
      <c r="N6930" t="s">
        <v>19779</v>
      </c>
      <c r="O6930">
        <v>141</v>
      </c>
      <c r="P6930" t="str">
        <f>IF(Table1[[#This Row],[score]]&gt;=8.5,"High",IF(Table1[[#This Row],[score]]&gt;=7,"Medium","Low"))</f>
        <v>Low</v>
      </c>
      <c r="Q6930" s="5">
        <f>Table1[[#This Row],[gross]]-Table1[[#This Row],[budget]]</f>
        <v>-10736062</v>
      </c>
      <c r="R6930" s="5" t="str">
        <f>IF(Table1[[#This Row],[Profit]]&gt;0,"Profit","Loss")</f>
        <v>Loss</v>
      </c>
      <c r="S6930" s="6" t="str">
        <f>FLOOR(Table1[[#This Row],[year]]-1900,10)+1900 &amp; "-" &amp; FLOOR(Table1[[#This Row],[year]]-1890,10)+1900</f>
        <v>2010-2020</v>
      </c>
      <c r="T6930" s="14" t="s">
        <v>21835</v>
      </c>
      <c r="AB6930" s="14"/>
    </row>
    <row r="6931" spans="1:28" hidden="1" x14ac:dyDescent="0.3">
      <c r="A6931" t="s">
        <v>19821</v>
      </c>
      <c r="B6931" t="s">
        <v>1974</v>
      </c>
      <c r="C6931" t="s">
        <v>34</v>
      </c>
      <c r="D6931">
        <v>2016</v>
      </c>
      <c r="E6931" t="s">
        <v>19436</v>
      </c>
      <c r="F6931">
        <v>5.8</v>
      </c>
      <c r="G6931">
        <v>53000</v>
      </c>
      <c r="H6931" t="s">
        <v>12549</v>
      </c>
      <c r="I6931" t="s">
        <v>12549</v>
      </c>
      <c r="J6931" t="s">
        <v>19160</v>
      </c>
      <c r="K6931" t="s">
        <v>30</v>
      </c>
      <c r="L6931">
        <v>28000000</v>
      </c>
      <c r="M6931">
        <v>16457494</v>
      </c>
      <c r="N6931" t="s">
        <v>18873</v>
      </c>
      <c r="O6931">
        <v>108</v>
      </c>
      <c r="P6931" t="str">
        <f>IF(Table1[[#This Row],[score]]&gt;=8.5,"High",IF(Table1[[#This Row],[score]]&gt;=7,"Medium","Low"))</f>
        <v>Low</v>
      </c>
      <c r="Q6931" s="5">
        <f>Table1[[#This Row],[gross]]-Table1[[#This Row],[budget]]</f>
        <v>-11542506</v>
      </c>
      <c r="R6931" s="5" t="str">
        <f>IF(Table1[[#This Row],[Profit]]&gt;0,"Profit","Loss")</f>
        <v>Loss</v>
      </c>
      <c r="S6931" s="6" t="str">
        <f>FLOOR(Table1[[#This Row],[year]]-1900,10)+1900 &amp; "-" &amp; FLOOR(Table1[[#This Row],[year]]-1890,10)+1900</f>
        <v>2010-2020</v>
      </c>
      <c r="T6931" s="14" t="s">
        <v>21835</v>
      </c>
      <c r="AB6931" s="14"/>
    </row>
    <row r="6932" spans="1:28" hidden="1" x14ac:dyDescent="0.3">
      <c r="A6932" t="s">
        <v>20049</v>
      </c>
      <c r="B6932" t="s">
        <v>16</v>
      </c>
      <c r="C6932" t="s">
        <v>17</v>
      </c>
      <c r="D6932">
        <v>2016</v>
      </c>
      <c r="E6932" t="s">
        <v>20050</v>
      </c>
      <c r="F6932">
        <v>7.9</v>
      </c>
      <c r="G6932">
        <v>56000</v>
      </c>
      <c r="H6932" t="s">
        <v>6011</v>
      </c>
      <c r="I6932" t="s">
        <v>12749</v>
      </c>
      <c r="J6932" t="s">
        <v>20051</v>
      </c>
      <c r="K6932" t="s">
        <v>22</v>
      </c>
      <c r="L6932">
        <f>20500000</f>
        <v>20500000</v>
      </c>
      <c r="M6932">
        <v>15793051</v>
      </c>
      <c r="N6932" t="s">
        <v>14622</v>
      </c>
      <c r="O6932">
        <v>100</v>
      </c>
      <c r="P6932" t="str">
        <f>IF(Table1[[#This Row],[score]]&gt;=8.5,"High",IF(Table1[[#This Row],[score]]&gt;=7,"Medium","Low"))</f>
        <v>Medium</v>
      </c>
      <c r="Q6932" s="5">
        <f>Table1[[#This Row],[gross]]-Table1[[#This Row],[budget]]</f>
        <v>-4706949</v>
      </c>
      <c r="R6932" s="5" t="str">
        <f>IF(Table1[[#This Row],[Profit]]&gt;0,"Profit","Loss")</f>
        <v>Loss</v>
      </c>
      <c r="S6932" s="6" t="str">
        <f>FLOOR(Table1[[#This Row],[year]]-1900,10)+1900 &amp; "-" &amp; FLOOR(Table1[[#This Row],[year]]-1890,10)+1900</f>
        <v>2010-2020</v>
      </c>
      <c r="T6932" s="14" t="s">
        <v>21835</v>
      </c>
      <c r="AB6932" s="14"/>
    </row>
    <row r="6933" spans="1:28" hidden="1" x14ac:dyDescent="0.3">
      <c r="A6933" t="s">
        <v>19953</v>
      </c>
      <c r="B6933" t="s">
        <v>16</v>
      </c>
      <c r="C6933" t="s">
        <v>104</v>
      </c>
      <c r="D6933">
        <v>2016</v>
      </c>
      <c r="E6933" t="s">
        <v>19576</v>
      </c>
      <c r="F6933">
        <v>6.7</v>
      </c>
      <c r="G6933">
        <v>60000</v>
      </c>
      <c r="H6933" t="s">
        <v>12655</v>
      </c>
      <c r="I6933" t="s">
        <v>19954</v>
      </c>
      <c r="J6933" t="s">
        <v>8938</v>
      </c>
      <c r="K6933" t="s">
        <v>30</v>
      </c>
      <c r="L6933">
        <v>20000000</v>
      </c>
      <c r="M6933">
        <v>14880939</v>
      </c>
      <c r="N6933" t="s">
        <v>18610</v>
      </c>
      <c r="O6933">
        <v>120</v>
      </c>
      <c r="P6933" t="str">
        <f>IF(Table1[[#This Row],[score]]&gt;=8.5,"High",IF(Table1[[#This Row],[score]]&gt;=7,"Medium","Low"))</f>
        <v>Low</v>
      </c>
      <c r="Q6933" s="5">
        <f>Table1[[#This Row],[gross]]-Table1[[#This Row],[budget]]</f>
        <v>-5119061</v>
      </c>
      <c r="R6933" s="5" t="str">
        <f>IF(Table1[[#This Row],[Profit]]&gt;0,"Profit","Loss")</f>
        <v>Loss</v>
      </c>
      <c r="S6933" s="6" t="str">
        <f>FLOOR(Table1[[#This Row],[year]]-1900,10)+1900 &amp; "-" &amp; FLOOR(Table1[[#This Row],[year]]-1890,10)+1900</f>
        <v>2010-2020</v>
      </c>
      <c r="T6933" s="14" t="s">
        <v>21835</v>
      </c>
      <c r="AB6933" s="14"/>
    </row>
    <row r="6934" spans="1:28" hidden="1" x14ac:dyDescent="0.3">
      <c r="A6934" t="s">
        <v>19890</v>
      </c>
      <c r="B6934" t="s">
        <v>16</v>
      </c>
      <c r="C6934" t="s">
        <v>34</v>
      </c>
      <c r="D6934">
        <v>2016</v>
      </c>
      <c r="E6934" t="s">
        <v>19708</v>
      </c>
      <c r="F6934">
        <v>6.3</v>
      </c>
      <c r="G6934">
        <v>40000</v>
      </c>
      <c r="H6934" t="s">
        <v>15459</v>
      </c>
      <c r="I6934" t="s">
        <v>19891</v>
      </c>
      <c r="J6934" t="s">
        <v>16565</v>
      </c>
      <c r="K6934" t="s">
        <v>22</v>
      </c>
      <c r="L6934">
        <v>20000000</v>
      </c>
      <c r="M6934">
        <v>14857808</v>
      </c>
      <c r="N6934" t="s">
        <v>6789</v>
      </c>
      <c r="O6934">
        <v>92</v>
      </c>
      <c r="P6934" t="str">
        <f>IF(Table1[[#This Row],[score]]&gt;=8.5,"High",IF(Table1[[#This Row],[score]]&gt;=7,"Medium","Low"))</f>
        <v>Low</v>
      </c>
      <c r="Q6934" s="5">
        <f>Table1[[#This Row],[gross]]-Table1[[#This Row],[budget]]</f>
        <v>-5142192</v>
      </c>
      <c r="R6934" s="5" t="str">
        <f>IF(Table1[[#This Row],[Profit]]&gt;0,"Profit","Loss")</f>
        <v>Loss</v>
      </c>
      <c r="S6934" s="6" t="str">
        <f>FLOOR(Table1[[#This Row],[year]]-1900,10)+1900 &amp; "-" &amp; FLOOR(Table1[[#This Row],[year]]-1890,10)+1900</f>
        <v>2010-2020</v>
      </c>
      <c r="T6934" s="14" t="s">
        <v>21835</v>
      </c>
      <c r="AB6934" s="14"/>
    </row>
    <row r="6935" spans="1:28" hidden="1" x14ac:dyDescent="0.3">
      <c r="A6935" t="s">
        <v>20099</v>
      </c>
      <c r="B6935" t="s">
        <v>1974</v>
      </c>
      <c r="C6935" t="s">
        <v>63</v>
      </c>
      <c r="D6935">
        <v>2016</v>
      </c>
      <c r="E6935" t="s">
        <v>20100</v>
      </c>
      <c r="F6935">
        <v>6.9</v>
      </c>
      <c r="G6935">
        <v>15000</v>
      </c>
      <c r="H6935" t="s">
        <v>18275</v>
      </c>
      <c r="I6935" t="s">
        <v>19432</v>
      </c>
      <c r="J6935" t="s">
        <v>18921</v>
      </c>
      <c r="K6935" t="s">
        <v>9314</v>
      </c>
      <c r="L6935">
        <v>14000000</v>
      </c>
      <c r="M6935">
        <v>14459330</v>
      </c>
      <c r="N6935" t="s">
        <v>9351</v>
      </c>
      <c r="O6935">
        <v>111</v>
      </c>
      <c r="P6935" t="str">
        <f>IF(Table1[[#This Row],[score]]&gt;=8.5,"High",IF(Table1[[#This Row],[score]]&gt;=7,"Medium","Low"))</f>
        <v>Low</v>
      </c>
      <c r="Q6935" s="5">
        <f>Table1[[#This Row],[gross]]-Table1[[#This Row],[budget]]</f>
        <v>459330</v>
      </c>
      <c r="R6935" s="5" t="str">
        <f>IF(Table1[[#This Row],[Profit]]&gt;0,"Profit","Loss")</f>
        <v>Profit</v>
      </c>
      <c r="S6935" s="6" t="str">
        <f>FLOOR(Table1[[#This Row],[year]]-1900,10)+1900 &amp; "-" &amp; FLOOR(Table1[[#This Row],[year]]-1890,10)+1900</f>
        <v>2010-2020</v>
      </c>
      <c r="T6935" s="14" t="s">
        <v>21835</v>
      </c>
      <c r="AB6935" s="14"/>
    </row>
    <row r="6936" spans="1:28" hidden="1" x14ac:dyDescent="0.3">
      <c r="A6936" t="s">
        <v>19918</v>
      </c>
      <c r="B6936" t="s">
        <v>1974</v>
      </c>
      <c r="C6936" t="s">
        <v>41</v>
      </c>
      <c r="D6936">
        <v>2016</v>
      </c>
      <c r="E6936" t="s">
        <v>19919</v>
      </c>
      <c r="F6936">
        <v>7.9</v>
      </c>
      <c r="G6936">
        <v>88000</v>
      </c>
      <c r="H6936" t="s">
        <v>15125</v>
      </c>
      <c r="I6936" t="s">
        <v>19920</v>
      </c>
      <c r="J6936" t="s">
        <v>19921</v>
      </c>
      <c r="K6936" t="s">
        <v>3125</v>
      </c>
      <c r="L6936">
        <f>20500000</f>
        <v>20500000</v>
      </c>
      <c r="M6936">
        <v>13624522</v>
      </c>
      <c r="N6936" t="s">
        <v>19922</v>
      </c>
      <c r="O6936">
        <v>106</v>
      </c>
      <c r="P6936" t="str">
        <f>IF(Table1[[#This Row],[score]]&gt;=8.5,"High",IF(Table1[[#This Row],[score]]&gt;=7,"Medium","Low"))</f>
        <v>Medium</v>
      </c>
      <c r="Q6936" s="5">
        <f>Table1[[#This Row],[gross]]-Table1[[#This Row],[budget]]</f>
        <v>-6875478</v>
      </c>
      <c r="R6936" s="5" t="str">
        <f>IF(Table1[[#This Row],[Profit]]&gt;0,"Profit","Loss")</f>
        <v>Loss</v>
      </c>
      <c r="S6936" s="6" t="str">
        <f>FLOOR(Table1[[#This Row],[year]]-1900,10)+1900 &amp; "-" &amp; FLOOR(Table1[[#This Row],[year]]-1890,10)+1900</f>
        <v>2010-2020</v>
      </c>
      <c r="T6936" s="14" t="s">
        <v>21838</v>
      </c>
      <c r="AB6936" s="14"/>
    </row>
    <row r="6937" spans="1:28" hidden="1" x14ac:dyDescent="0.3">
      <c r="A6937" t="s">
        <v>19981</v>
      </c>
      <c r="B6937" t="s">
        <v>33</v>
      </c>
      <c r="C6937" t="s">
        <v>390</v>
      </c>
      <c r="D6937">
        <v>2016</v>
      </c>
      <c r="E6937" t="s">
        <v>19471</v>
      </c>
      <c r="F6937">
        <v>5.6</v>
      </c>
      <c r="G6937">
        <v>10000</v>
      </c>
      <c r="H6937" t="s">
        <v>15145</v>
      </c>
      <c r="I6937" t="s">
        <v>19982</v>
      </c>
      <c r="J6937" t="s">
        <v>19983</v>
      </c>
      <c r="K6937" t="s">
        <v>483</v>
      </c>
      <c r="L6937">
        <v>20000000</v>
      </c>
      <c r="M6937">
        <v>13385737</v>
      </c>
      <c r="N6937" t="s">
        <v>7290</v>
      </c>
      <c r="O6937">
        <v>94</v>
      </c>
      <c r="P6937" t="str">
        <f>IF(Table1[[#This Row],[score]]&gt;=8.5,"High",IF(Table1[[#This Row],[score]]&gt;=7,"Medium","Low"))</f>
        <v>Low</v>
      </c>
      <c r="Q6937" s="5">
        <f>Table1[[#This Row],[gross]]-Table1[[#This Row],[budget]]</f>
        <v>-6614263</v>
      </c>
      <c r="R6937" s="5" t="str">
        <f>IF(Table1[[#This Row],[Profit]]&gt;0,"Profit","Loss")</f>
        <v>Loss</v>
      </c>
      <c r="S6937" s="6" t="str">
        <f>FLOOR(Table1[[#This Row],[year]]-1900,10)+1900 &amp; "-" &amp; FLOOR(Table1[[#This Row],[year]]-1890,10)+1900</f>
        <v>2010-2020</v>
      </c>
      <c r="T6937" s="14" t="s">
        <v>21835</v>
      </c>
      <c r="AB6937" s="14"/>
    </row>
    <row r="6938" spans="1:28" hidden="1" x14ac:dyDescent="0.3">
      <c r="A6938" t="s">
        <v>20047</v>
      </c>
      <c r="B6938" t="s">
        <v>1974</v>
      </c>
      <c r="C6938" t="s">
        <v>63</v>
      </c>
      <c r="D6938">
        <v>2016</v>
      </c>
      <c r="E6938" t="s">
        <v>19639</v>
      </c>
      <c r="F6938">
        <v>7</v>
      </c>
      <c r="G6938">
        <v>33000</v>
      </c>
      <c r="H6938" t="s">
        <v>15314</v>
      </c>
      <c r="I6938" t="s">
        <v>15314</v>
      </c>
      <c r="J6938" t="s">
        <v>20048</v>
      </c>
      <c r="K6938" t="s">
        <v>22</v>
      </c>
      <c r="L6938">
        <v>9000000</v>
      </c>
      <c r="M6938">
        <v>12957265</v>
      </c>
      <c r="N6938" t="s">
        <v>19433</v>
      </c>
      <c r="O6938">
        <v>123</v>
      </c>
      <c r="P6938" t="str">
        <f>IF(Table1[[#This Row],[score]]&gt;=8.5,"High",IF(Table1[[#This Row],[score]]&gt;=7,"Medium","Low"))</f>
        <v>Medium</v>
      </c>
      <c r="Q6938" s="5">
        <f>Table1[[#This Row],[gross]]-Table1[[#This Row],[budget]]</f>
        <v>3957265</v>
      </c>
      <c r="R6938" s="5" t="str">
        <f>IF(Table1[[#This Row],[Profit]]&gt;0,"Profit","Loss")</f>
        <v>Profit</v>
      </c>
      <c r="S6938" s="6" t="str">
        <f>FLOOR(Table1[[#This Row],[year]]-1900,10)+1900 &amp; "-" &amp; FLOOR(Table1[[#This Row],[year]]-1890,10)+1900</f>
        <v>2010-2020</v>
      </c>
      <c r="T6938" s="14" t="s">
        <v>21835</v>
      </c>
      <c r="AB6938" s="14"/>
    </row>
    <row r="6939" spans="1:28" hidden="1" x14ac:dyDescent="0.3">
      <c r="A6939" t="s">
        <v>20030</v>
      </c>
      <c r="B6939" t="s">
        <v>16</v>
      </c>
      <c r="C6939" t="s">
        <v>41</v>
      </c>
      <c r="D6939">
        <v>2016</v>
      </c>
      <c r="E6939" t="s">
        <v>19689</v>
      </c>
      <c r="F6939">
        <v>6.8</v>
      </c>
      <c r="G6939">
        <v>19000</v>
      </c>
      <c r="H6939" t="s">
        <v>16153</v>
      </c>
      <c r="I6939" t="s">
        <v>20031</v>
      </c>
      <c r="J6939" t="s">
        <v>16386</v>
      </c>
      <c r="K6939" t="s">
        <v>22</v>
      </c>
      <c r="L6939">
        <f>20500000</f>
        <v>20500000</v>
      </c>
      <c r="M6939">
        <v>12597262</v>
      </c>
      <c r="N6939" t="s">
        <v>6500</v>
      </c>
      <c r="O6939">
        <v>117</v>
      </c>
      <c r="P6939" t="str">
        <f>IF(Table1[[#This Row],[score]]&gt;=8.5,"High",IF(Table1[[#This Row],[score]]&gt;=7,"Medium","Low"))</f>
        <v>Low</v>
      </c>
      <c r="Q6939" s="5">
        <f>Table1[[#This Row],[gross]]-Table1[[#This Row],[budget]]</f>
        <v>-7902738</v>
      </c>
      <c r="R6939" s="5" t="str">
        <f>IF(Table1[[#This Row],[Profit]]&gt;0,"Profit","Loss")</f>
        <v>Loss</v>
      </c>
      <c r="S6939" s="6" t="str">
        <f>FLOOR(Table1[[#This Row],[year]]-1900,10)+1900 &amp; "-" &amp; FLOOR(Table1[[#This Row],[year]]-1890,10)+1900</f>
        <v>2010-2020</v>
      </c>
      <c r="T6939" s="14" t="s">
        <v>21835</v>
      </c>
      <c r="AB6939" s="14"/>
    </row>
    <row r="6940" spans="1:28" hidden="1" x14ac:dyDescent="0.3">
      <c r="A6940" t="s">
        <v>20026</v>
      </c>
      <c r="B6940" t="s">
        <v>16</v>
      </c>
      <c r="C6940" t="s">
        <v>41</v>
      </c>
      <c r="D6940">
        <v>2016</v>
      </c>
      <c r="E6940" t="s">
        <v>19668</v>
      </c>
      <c r="F6940">
        <v>7.4</v>
      </c>
      <c r="G6940">
        <v>46000</v>
      </c>
      <c r="H6940" t="s">
        <v>20027</v>
      </c>
      <c r="I6940" t="s">
        <v>20027</v>
      </c>
      <c r="J6940" t="s">
        <v>20028</v>
      </c>
      <c r="K6940" t="s">
        <v>5762</v>
      </c>
      <c r="L6940">
        <f>20500000</f>
        <v>20500000</v>
      </c>
      <c r="M6940">
        <v>11784207</v>
      </c>
      <c r="N6940" t="s">
        <v>20029</v>
      </c>
      <c r="O6940">
        <v>162</v>
      </c>
      <c r="P6940" t="str">
        <f>IF(Table1[[#This Row],[score]]&gt;=8.5,"High",IF(Table1[[#This Row],[score]]&gt;=7,"Medium","Low"))</f>
        <v>Medium</v>
      </c>
      <c r="Q6940" s="5">
        <f>Table1[[#This Row],[gross]]-Table1[[#This Row],[budget]]</f>
        <v>-8715793</v>
      </c>
      <c r="R6940" s="5" t="str">
        <f>IF(Table1[[#This Row],[Profit]]&gt;0,"Profit","Loss")</f>
        <v>Loss</v>
      </c>
      <c r="S6940" s="6" t="str">
        <f>FLOOR(Table1[[#This Row],[year]]-1900,10)+1900 &amp; "-" &amp; FLOOR(Table1[[#This Row],[year]]-1890,10)+1900</f>
        <v>2010-2020</v>
      </c>
      <c r="T6940" s="14" t="s">
        <v>21835</v>
      </c>
      <c r="AB6940" s="14"/>
    </row>
    <row r="6941" spans="1:28" hidden="1" x14ac:dyDescent="0.3">
      <c r="A6941" t="s">
        <v>19903</v>
      </c>
      <c r="B6941" t="s">
        <v>16</v>
      </c>
      <c r="C6941" t="s">
        <v>52</v>
      </c>
      <c r="D6941">
        <v>2016</v>
      </c>
      <c r="E6941" t="s">
        <v>19904</v>
      </c>
      <c r="F6941">
        <v>6.1</v>
      </c>
      <c r="G6941">
        <v>46000</v>
      </c>
      <c r="H6941" t="s">
        <v>14039</v>
      </c>
      <c r="I6941" t="s">
        <v>11649</v>
      </c>
      <c r="J6941" t="s">
        <v>19905</v>
      </c>
      <c r="K6941" t="s">
        <v>30</v>
      </c>
      <c r="L6941">
        <v>5000000</v>
      </c>
      <c r="M6941">
        <v>11084630</v>
      </c>
      <c r="N6941" t="s">
        <v>50</v>
      </c>
      <c r="O6941">
        <v>89</v>
      </c>
      <c r="P6941" t="str">
        <f>IF(Table1[[#This Row],[score]]&gt;=8.5,"High",IF(Table1[[#This Row],[score]]&gt;=7,"Medium","Low"))</f>
        <v>Low</v>
      </c>
      <c r="Q6941" s="5">
        <f>Table1[[#This Row],[gross]]-Table1[[#This Row],[budget]]</f>
        <v>6084630</v>
      </c>
      <c r="R6941" s="5" t="str">
        <f>IF(Table1[[#This Row],[Profit]]&gt;0,"Profit","Loss")</f>
        <v>Profit</v>
      </c>
      <c r="S6941" s="6" t="str">
        <f>FLOOR(Table1[[#This Row],[year]]-1900,10)+1900 &amp; "-" &amp; FLOOR(Table1[[#This Row],[year]]-1890,10)+1900</f>
        <v>2010-2020</v>
      </c>
      <c r="T6941" s="14" t="s">
        <v>21835</v>
      </c>
      <c r="AB6941" s="14"/>
    </row>
    <row r="6942" spans="1:28" hidden="1" x14ac:dyDescent="0.3">
      <c r="A6942" t="s">
        <v>20039</v>
      </c>
      <c r="B6942" t="s">
        <v>16</v>
      </c>
      <c r="C6942" t="s">
        <v>104</v>
      </c>
      <c r="D6942">
        <v>2016</v>
      </c>
      <c r="E6942" t="s">
        <v>20040</v>
      </c>
      <c r="F6942">
        <v>6.2</v>
      </c>
      <c r="G6942">
        <v>21000</v>
      </c>
      <c r="H6942" t="s">
        <v>16766</v>
      </c>
      <c r="I6942" t="s">
        <v>5890</v>
      </c>
      <c r="J6942" t="s">
        <v>20041</v>
      </c>
      <c r="K6942" t="s">
        <v>22</v>
      </c>
      <c r="L6942">
        <f>20500000</f>
        <v>20500000</v>
      </c>
      <c r="M6942">
        <v>10711027</v>
      </c>
      <c r="N6942" t="s">
        <v>6789</v>
      </c>
      <c r="O6942">
        <v>108</v>
      </c>
      <c r="P6942" t="str">
        <f>IF(Table1[[#This Row],[score]]&gt;=8.5,"High",IF(Table1[[#This Row],[score]]&gt;=7,"Medium","Low"))</f>
        <v>Low</v>
      </c>
      <c r="Q6942" s="5">
        <f>Table1[[#This Row],[gross]]-Table1[[#This Row],[budget]]</f>
        <v>-9788973</v>
      </c>
      <c r="R6942" s="5" t="str">
        <f>IF(Table1[[#This Row],[Profit]]&gt;0,"Profit","Loss")</f>
        <v>Loss</v>
      </c>
      <c r="S6942" s="6" t="str">
        <f>FLOOR(Table1[[#This Row],[year]]-1900,10)+1900 &amp; "-" &amp; FLOOR(Table1[[#This Row],[year]]-1890,10)+1900</f>
        <v>2010-2020</v>
      </c>
      <c r="T6942" s="14" t="s">
        <v>21844</v>
      </c>
      <c r="AB6942" s="14"/>
    </row>
    <row r="6943" spans="1:28" hidden="1" x14ac:dyDescent="0.3">
      <c r="A6943" t="s">
        <v>19871</v>
      </c>
      <c r="B6943" t="s">
        <v>16</v>
      </c>
      <c r="C6943" t="s">
        <v>41</v>
      </c>
      <c r="D6943">
        <v>2016</v>
      </c>
      <c r="E6943" t="s">
        <v>19643</v>
      </c>
      <c r="F6943">
        <v>6.7</v>
      </c>
      <c r="G6943">
        <v>57000</v>
      </c>
      <c r="H6943" t="s">
        <v>14934</v>
      </c>
      <c r="I6943" t="s">
        <v>14936</v>
      </c>
      <c r="J6943" t="s">
        <v>14936</v>
      </c>
      <c r="K6943" t="s">
        <v>30</v>
      </c>
      <c r="L6943">
        <v>20000000</v>
      </c>
      <c r="M6943">
        <v>9680029</v>
      </c>
      <c r="N6943" t="s">
        <v>61</v>
      </c>
      <c r="O6943">
        <v>87</v>
      </c>
      <c r="P6943" t="str">
        <f>IF(Table1[[#This Row],[score]]&gt;=8.5,"High",IF(Table1[[#This Row],[score]]&gt;=7,"Medium","Low"))</f>
        <v>Low</v>
      </c>
      <c r="Q6943" s="5">
        <f>Table1[[#This Row],[gross]]-Table1[[#This Row],[budget]]</f>
        <v>-10319971</v>
      </c>
      <c r="R6943" s="5" t="str">
        <f>IF(Table1[[#This Row],[Profit]]&gt;0,"Profit","Loss")</f>
        <v>Loss</v>
      </c>
      <c r="S6943" s="6" t="str">
        <f>FLOOR(Table1[[#This Row],[year]]-1900,10)+1900 &amp; "-" &amp; FLOOR(Table1[[#This Row],[year]]-1890,10)+1900</f>
        <v>2010-2020</v>
      </c>
      <c r="T6943" s="14" t="s">
        <v>21835</v>
      </c>
      <c r="AB6943" s="14"/>
    </row>
    <row r="6944" spans="1:28" hidden="1" x14ac:dyDescent="0.3">
      <c r="A6944" t="s">
        <v>19838</v>
      </c>
      <c r="B6944" t="s">
        <v>16</v>
      </c>
      <c r="C6944" t="s">
        <v>41</v>
      </c>
      <c r="D6944">
        <v>2016</v>
      </c>
      <c r="E6944" t="s">
        <v>19839</v>
      </c>
      <c r="F6944">
        <v>7.4</v>
      </c>
      <c r="G6944">
        <v>74000</v>
      </c>
      <c r="H6944" t="s">
        <v>2160</v>
      </c>
      <c r="I6944" t="s">
        <v>2160</v>
      </c>
      <c r="J6944" t="s">
        <v>19840</v>
      </c>
      <c r="K6944" t="s">
        <v>448</v>
      </c>
      <c r="L6944">
        <v>5000000</v>
      </c>
      <c r="M6944">
        <v>9588282</v>
      </c>
      <c r="N6944" t="s">
        <v>19841</v>
      </c>
      <c r="O6944">
        <v>118</v>
      </c>
      <c r="P6944" t="str">
        <f>IF(Table1[[#This Row],[score]]&gt;=8.5,"High",IF(Table1[[#This Row],[score]]&gt;=7,"Medium","Low"))</f>
        <v>Medium</v>
      </c>
      <c r="Q6944" s="5">
        <f>Table1[[#This Row],[gross]]-Table1[[#This Row],[budget]]</f>
        <v>4588282</v>
      </c>
      <c r="R6944" s="5" t="str">
        <f>IF(Table1[[#This Row],[Profit]]&gt;0,"Profit","Loss")</f>
        <v>Profit</v>
      </c>
      <c r="S6944" s="6" t="str">
        <f>FLOOR(Table1[[#This Row],[year]]-1900,10)+1900 &amp; "-" &amp; FLOOR(Table1[[#This Row],[year]]-1890,10)+1900</f>
        <v>2010-2020</v>
      </c>
      <c r="T6944" s="14" t="s">
        <v>21835</v>
      </c>
      <c r="AB6944" s="14"/>
    </row>
    <row r="6945" spans="1:28" hidden="1" x14ac:dyDescent="0.3">
      <c r="A6945" t="s">
        <v>20006</v>
      </c>
      <c r="B6945" t="s">
        <v>16</v>
      </c>
      <c r="C6945" t="s">
        <v>41</v>
      </c>
      <c r="D6945">
        <v>2016</v>
      </c>
      <c r="E6945" t="s">
        <v>20007</v>
      </c>
      <c r="F6945">
        <v>6.1</v>
      </c>
      <c r="G6945">
        <v>42000</v>
      </c>
      <c r="H6945" t="s">
        <v>10154</v>
      </c>
      <c r="I6945" t="s">
        <v>16308</v>
      </c>
      <c r="J6945" t="s">
        <v>2066</v>
      </c>
      <c r="K6945" t="s">
        <v>22</v>
      </c>
      <c r="L6945">
        <v>30000000</v>
      </c>
      <c r="M6945">
        <v>9169507</v>
      </c>
      <c r="N6945" t="s">
        <v>10156</v>
      </c>
      <c r="O6945">
        <v>98</v>
      </c>
      <c r="P6945" t="str">
        <f>IF(Table1[[#This Row],[score]]&gt;=8.5,"High",IF(Table1[[#This Row],[score]]&gt;=7,"Medium","Low"))</f>
        <v>Low</v>
      </c>
      <c r="Q6945" s="5">
        <f>Table1[[#This Row],[gross]]-Table1[[#This Row],[budget]]</f>
        <v>-20830493</v>
      </c>
      <c r="R6945" s="5" t="str">
        <f>IF(Table1[[#This Row],[Profit]]&gt;0,"Profit","Loss")</f>
        <v>Loss</v>
      </c>
      <c r="S6945" s="6" t="str">
        <f>FLOOR(Table1[[#This Row],[year]]-1900,10)+1900 &amp; "-" &amp; FLOOR(Table1[[#This Row],[year]]-1890,10)+1900</f>
        <v>2010-2020</v>
      </c>
      <c r="T6945" s="14" t="s">
        <v>21860</v>
      </c>
      <c r="AB6945" s="14"/>
    </row>
    <row r="6946" spans="1:28" hidden="1" x14ac:dyDescent="0.3">
      <c r="A6946" t="s">
        <v>19769</v>
      </c>
      <c r="B6946" t="s">
        <v>16</v>
      </c>
      <c r="C6946" t="s">
        <v>17</v>
      </c>
      <c r="D6946">
        <v>2016</v>
      </c>
      <c r="E6946" t="s">
        <v>19683</v>
      </c>
      <c r="F6946">
        <v>7.5</v>
      </c>
      <c r="G6946">
        <v>68000</v>
      </c>
      <c r="H6946" t="s">
        <v>7808</v>
      </c>
      <c r="I6946" t="s">
        <v>19770</v>
      </c>
      <c r="J6946" t="s">
        <v>17520</v>
      </c>
      <c r="K6946" t="s">
        <v>448</v>
      </c>
      <c r="L6946">
        <v>13000000</v>
      </c>
      <c r="M6946">
        <v>9101546</v>
      </c>
      <c r="N6946" t="s">
        <v>12121</v>
      </c>
      <c r="O6946">
        <v>132</v>
      </c>
      <c r="P6946" t="str">
        <f>IF(Table1[[#This Row],[score]]&gt;=8.5,"High",IF(Table1[[#This Row],[score]]&gt;=7,"Medium","Low"))</f>
        <v>Medium</v>
      </c>
      <c r="Q6946" s="5">
        <f>Table1[[#This Row],[gross]]-Table1[[#This Row],[budget]]</f>
        <v>-3898454</v>
      </c>
      <c r="R6946" s="5" t="str">
        <f>IF(Table1[[#This Row],[Profit]]&gt;0,"Profit","Loss")</f>
        <v>Loss</v>
      </c>
      <c r="S6946" s="6" t="str">
        <f>FLOOR(Table1[[#This Row],[year]]-1900,10)+1900 &amp; "-" &amp; FLOOR(Table1[[#This Row],[year]]-1890,10)+1900</f>
        <v>2010-2020</v>
      </c>
      <c r="T6946" s="14" t="s">
        <v>21835</v>
      </c>
      <c r="AB6946" s="14"/>
    </row>
    <row r="6947" spans="1:28" hidden="1" x14ac:dyDescent="0.3">
      <c r="A6947" t="s">
        <v>19787</v>
      </c>
      <c r="B6947" t="s">
        <v>16</v>
      </c>
      <c r="C6947" t="s">
        <v>41</v>
      </c>
      <c r="D6947">
        <v>2016</v>
      </c>
      <c r="E6947" t="s">
        <v>19215</v>
      </c>
      <c r="F6947">
        <v>4.8</v>
      </c>
      <c r="G6947">
        <v>36000</v>
      </c>
      <c r="H6947" t="s">
        <v>19788</v>
      </c>
      <c r="I6947" t="s">
        <v>19788</v>
      </c>
      <c r="J6947" t="s">
        <v>19789</v>
      </c>
      <c r="K6947" t="s">
        <v>30</v>
      </c>
      <c r="L6947">
        <v>900000</v>
      </c>
      <c r="M6947">
        <v>9097072</v>
      </c>
      <c r="N6947" t="s">
        <v>19790</v>
      </c>
      <c r="O6947">
        <v>94</v>
      </c>
      <c r="P6947" t="str">
        <f>IF(Table1[[#This Row],[score]]&gt;=8.5,"High",IF(Table1[[#This Row],[score]]&gt;=7,"Medium","Low"))</f>
        <v>Low</v>
      </c>
      <c r="Q6947" s="5">
        <f>Table1[[#This Row],[gross]]-Table1[[#This Row],[budget]]</f>
        <v>8197072</v>
      </c>
      <c r="R6947" s="5" t="str">
        <f>IF(Table1[[#This Row],[Profit]]&gt;0,"Profit","Loss")</f>
        <v>Profit</v>
      </c>
      <c r="S6947" s="6" t="str">
        <f>FLOOR(Table1[[#This Row],[year]]-1900,10)+1900 &amp; "-" &amp; FLOOR(Table1[[#This Row],[year]]-1890,10)+1900</f>
        <v>2010-2020</v>
      </c>
      <c r="T6947" s="14" t="s">
        <v>21835</v>
      </c>
      <c r="AB6947" s="14"/>
    </row>
    <row r="6948" spans="1:28" hidden="1" x14ac:dyDescent="0.3">
      <c r="A6948" t="s">
        <v>20116</v>
      </c>
      <c r="B6948" t="s">
        <v>1974</v>
      </c>
      <c r="C6948" t="s">
        <v>52</v>
      </c>
      <c r="D6948">
        <v>2016</v>
      </c>
      <c r="E6948" t="s">
        <v>19951</v>
      </c>
      <c r="F6948">
        <v>5.3</v>
      </c>
      <c r="G6948">
        <v>12000</v>
      </c>
      <c r="H6948" t="s">
        <v>17626</v>
      </c>
      <c r="I6948" t="s">
        <v>15767</v>
      </c>
      <c r="J6948" t="s">
        <v>9939</v>
      </c>
      <c r="K6948" t="s">
        <v>30</v>
      </c>
      <c r="L6948">
        <v>5000000</v>
      </c>
      <c r="M6948">
        <v>9037058</v>
      </c>
      <c r="N6948" t="s">
        <v>17721</v>
      </c>
      <c r="O6948">
        <v>87</v>
      </c>
      <c r="P6948" t="str">
        <f>IF(Table1[[#This Row],[score]]&gt;=8.5,"High",IF(Table1[[#This Row],[score]]&gt;=7,"Medium","Low"))</f>
        <v>Low</v>
      </c>
      <c r="Q6948" s="5">
        <f>Table1[[#This Row],[gross]]-Table1[[#This Row],[budget]]</f>
        <v>4037058</v>
      </c>
      <c r="R6948" s="5" t="str">
        <f>IF(Table1[[#This Row],[Profit]]&gt;0,"Profit","Loss")</f>
        <v>Profit</v>
      </c>
      <c r="S6948" s="6" t="str">
        <f>FLOOR(Table1[[#This Row],[year]]-1900,10)+1900 &amp; "-" &amp; FLOOR(Table1[[#This Row],[year]]-1890,10)+1900</f>
        <v>2010-2020</v>
      </c>
      <c r="T6948" s="14" t="s">
        <v>21835</v>
      </c>
      <c r="AB6948" s="14"/>
    </row>
    <row r="6949" spans="1:28" hidden="1" x14ac:dyDescent="0.3">
      <c r="A6949" t="s">
        <v>19816</v>
      </c>
      <c r="B6949" t="s">
        <v>16</v>
      </c>
      <c r="C6949" t="s">
        <v>34</v>
      </c>
      <c r="D6949">
        <v>2016</v>
      </c>
      <c r="E6949" t="s">
        <v>19817</v>
      </c>
      <c r="F6949">
        <v>5.8</v>
      </c>
      <c r="G6949">
        <v>41000</v>
      </c>
      <c r="H6949" t="s">
        <v>19818</v>
      </c>
      <c r="I6949" t="s">
        <v>19819</v>
      </c>
      <c r="J6949" t="s">
        <v>19586</v>
      </c>
      <c r="K6949" t="s">
        <v>30</v>
      </c>
      <c r="L6949">
        <v>8000000</v>
      </c>
      <c r="M6949">
        <v>8809407</v>
      </c>
      <c r="N6949" t="s">
        <v>19820</v>
      </c>
      <c r="O6949">
        <v>92</v>
      </c>
      <c r="P6949" t="str">
        <f>IF(Table1[[#This Row],[score]]&gt;=8.5,"High",IF(Table1[[#This Row],[score]]&gt;=7,"Medium","Low"))</f>
        <v>Low</v>
      </c>
      <c r="Q6949" s="5">
        <f>Table1[[#This Row],[gross]]-Table1[[#This Row],[budget]]</f>
        <v>809407</v>
      </c>
      <c r="R6949" s="5" t="str">
        <f>IF(Table1[[#This Row],[Profit]]&gt;0,"Profit","Loss")</f>
        <v>Profit</v>
      </c>
      <c r="S6949" s="6" t="str">
        <f>FLOOR(Table1[[#This Row],[year]]-1900,10)+1900 &amp; "-" &amp; FLOOR(Table1[[#This Row],[year]]-1890,10)+1900</f>
        <v>2010-2020</v>
      </c>
      <c r="T6949" s="14" t="s">
        <v>21835</v>
      </c>
      <c r="AB6949" s="14"/>
    </row>
    <row r="6950" spans="1:28" hidden="1" x14ac:dyDescent="0.3">
      <c r="A6950" t="s">
        <v>20075</v>
      </c>
      <c r="B6950" t="s">
        <v>1974</v>
      </c>
      <c r="C6950" t="s">
        <v>63</v>
      </c>
      <c r="D6950">
        <v>2016</v>
      </c>
      <c r="E6950" t="s">
        <v>19793</v>
      </c>
      <c r="F6950">
        <v>6.7</v>
      </c>
      <c r="G6950">
        <v>20000</v>
      </c>
      <c r="H6950" t="s">
        <v>5328</v>
      </c>
      <c r="I6950" t="s">
        <v>20076</v>
      </c>
      <c r="J6950" t="s">
        <v>9932</v>
      </c>
      <c r="K6950" t="s">
        <v>22</v>
      </c>
      <c r="L6950">
        <v>10000000</v>
      </c>
      <c r="M6950">
        <v>7994527</v>
      </c>
      <c r="N6950" t="s">
        <v>6500</v>
      </c>
      <c r="O6950">
        <v>109</v>
      </c>
      <c r="P6950" t="str">
        <f>IF(Table1[[#This Row],[score]]&gt;=8.5,"High",IF(Table1[[#This Row],[score]]&gt;=7,"Medium","Low"))</f>
        <v>Low</v>
      </c>
      <c r="Q6950" s="5">
        <f>Table1[[#This Row],[gross]]-Table1[[#This Row],[budget]]</f>
        <v>-2005473</v>
      </c>
      <c r="R6950" s="5" t="str">
        <f>IF(Table1[[#This Row],[Profit]]&gt;0,"Profit","Loss")</f>
        <v>Loss</v>
      </c>
      <c r="S6950" s="6" t="str">
        <f>FLOOR(Table1[[#This Row],[year]]-1900,10)+1900 &amp; "-" &amp; FLOOR(Table1[[#This Row],[year]]-1890,10)+1900</f>
        <v>2010-2020</v>
      </c>
      <c r="T6950" s="14" t="s">
        <v>21835</v>
      </c>
      <c r="AB6950" s="14"/>
    </row>
    <row r="6951" spans="1:28" hidden="1" x14ac:dyDescent="0.3">
      <c r="A6951" t="s">
        <v>19867</v>
      </c>
      <c r="B6951" t="s">
        <v>1974</v>
      </c>
      <c r="C6951" t="s">
        <v>63</v>
      </c>
      <c r="D6951">
        <v>2016</v>
      </c>
      <c r="E6951" t="s">
        <v>19633</v>
      </c>
      <c r="F6951">
        <v>6.6</v>
      </c>
      <c r="G6951">
        <v>19000</v>
      </c>
      <c r="H6951" t="s">
        <v>19868</v>
      </c>
      <c r="I6951" t="s">
        <v>10963</v>
      </c>
      <c r="J6951" t="s">
        <v>4160</v>
      </c>
      <c r="K6951" t="s">
        <v>22</v>
      </c>
      <c r="L6951">
        <f>20500000</f>
        <v>20500000</v>
      </c>
      <c r="M6951">
        <v>7435006</v>
      </c>
      <c r="N6951" t="s">
        <v>19869</v>
      </c>
      <c r="O6951">
        <v>104</v>
      </c>
      <c r="P6951" t="str">
        <f>IF(Table1[[#This Row],[score]]&gt;=8.5,"High",IF(Table1[[#This Row],[score]]&gt;=7,"Medium","Low"))</f>
        <v>Low</v>
      </c>
      <c r="Q6951" s="5">
        <f>Table1[[#This Row],[gross]]-Table1[[#This Row],[budget]]</f>
        <v>-13064994</v>
      </c>
      <c r="R6951" s="5" t="str">
        <f>IF(Table1[[#This Row],[Profit]]&gt;0,"Profit","Loss")</f>
        <v>Loss</v>
      </c>
      <c r="S6951" s="6" t="str">
        <f>FLOOR(Table1[[#This Row],[year]]-1900,10)+1900 &amp; "-" &amp; FLOOR(Table1[[#This Row],[year]]-1890,10)+1900</f>
        <v>2010-2020</v>
      </c>
      <c r="T6951" s="14" t="s">
        <v>21835</v>
      </c>
      <c r="AB6951" s="14"/>
    </row>
    <row r="6952" spans="1:28" hidden="1" x14ac:dyDescent="0.3">
      <c r="A6952" t="s">
        <v>20117</v>
      </c>
      <c r="B6952" t="s">
        <v>1974</v>
      </c>
      <c r="C6952" t="s">
        <v>17</v>
      </c>
      <c r="D6952">
        <v>2016</v>
      </c>
      <c r="E6952" t="s">
        <v>20118</v>
      </c>
      <c r="F6952">
        <v>7.3</v>
      </c>
      <c r="G6952">
        <v>10000</v>
      </c>
      <c r="H6952" t="s">
        <v>13239</v>
      </c>
      <c r="I6952" t="s">
        <v>20119</v>
      </c>
      <c r="J6952" t="s">
        <v>20120</v>
      </c>
      <c r="K6952" t="s">
        <v>448</v>
      </c>
      <c r="L6952">
        <f>20500000</f>
        <v>20500000</v>
      </c>
      <c r="M6952">
        <v>7400324</v>
      </c>
      <c r="N6952" t="s">
        <v>17873</v>
      </c>
      <c r="O6952">
        <v>115</v>
      </c>
      <c r="P6952" t="str">
        <f>IF(Table1[[#This Row],[score]]&gt;=8.5,"High",IF(Table1[[#This Row],[score]]&gt;=7,"Medium","Low"))</f>
        <v>Medium</v>
      </c>
      <c r="Q6952" s="5">
        <f>Table1[[#This Row],[gross]]-Table1[[#This Row],[budget]]</f>
        <v>-13099676</v>
      </c>
      <c r="R6952" s="5" t="str">
        <f>IF(Table1[[#This Row],[Profit]]&gt;0,"Profit","Loss")</f>
        <v>Loss</v>
      </c>
      <c r="S6952" s="6" t="str">
        <f>FLOOR(Table1[[#This Row],[year]]-1900,10)+1900 &amp; "-" &amp; FLOOR(Table1[[#This Row],[year]]-1890,10)+1900</f>
        <v>2010-2020</v>
      </c>
      <c r="T6952" s="14" t="s">
        <v>21842</v>
      </c>
      <c r="AB6952" s="14"/>
    </row>
    <row r="6953" spans="1:28" hidden="1" x14ac:dyDescent="0.3">
      <c r="A6953" t="s">
        <v>19877</v>
      </c>
      <c r="B6953" t="s">
        <v>16</v>
      </c>
      <c r="C6953" t="s">
        <v>41</v>
      </c>
      <c r="D6953">
        <v>2016</v>
      </c>
      <c r="E6953" t="s">
        <v>19641</v>
      </c>
      <c r="F6953">
        <v>7.3</v>
      </c>
      <c r="G6953">
        <v>42000</v>
      </c>
      <c r="H6953" t="s">
        <v>14351</v>
      </c>
      <c r="I6953" t="s">
        <v>14351</v>
      </c>
      <c r="J6953" t="s">
        <v>10924</v>
      </c>
      <c r="K6953" t="s">
        <v>30</v>
      </c>
      <c r="L6953">
        <v>7000000</v>
      </c>
      <c r="M6953">
        <v>7214806</v>
      </c>
      <c r="N6953" t="s">
        <v>18585</v>
      </c>
      <c r="O6953">
        <v>119</v>
      </c>
      <c r="P6953" t="str">
        <f>IF(Table1[[#This Row],[score]]&gt;=8.5,"High",IF(Table1[[#This Row],[score]]&gt;=7,"Medium","Low"))</f>
        <v>Medium</v>
      </c>
      <c r="Q6953" s="5">
        <f>Table1[[#This Row],[gross]]-Table1[[#This Row],[budget]]</f>
        <v>214806</v>
      </c>
      <c r="R6953" s="5" t="str">
        <f>IF(Table1[[#This Row],[Profit]]&gt;0,"Profit","Loss")</f>
        <v>Profit</v>
      </c>
      <c r="S6953" s="6" t="str">
        <f>FLOOR(Table1[[#This Row],[year]]-1900,10)+1900 &amp; "-" &amp; FLOOR(Table1[[#This Row],[year]]-1890,10)+1900</f>
        <v>2010-2020</v>
      </c>
      <c r="T6953" s="14" t="s">
        <v>21835</v>
      </c>
      <c r="AB6953" s="14"/>
    </row>
    <row r="6954" spans="1:28" hidden="1" x14ac:dyDescent="0.3">
      <c r="A6954" t="s">
        <v>19977</v>
      </c>
      <c r="B6954" t="s">
        <v>1974</v>
      </c>
      <c r="C6954" t="s">
        <v>17</v>
      </c>
      <c r="D6954">
        <v>2016</v>
      </c>
      <c r="E6954" t="s">
        <v>19978</v>
      </c>
      <c r="F6954">
        <v>7.8</v>
      </c>
      <c r="G6954">
        <v>54000</v>
      </c>
      <c r="H6954" t="s">
        <v>16272</v>
      </c>
      <c r="I6954" t="s">
        <v>16272</v>
      </c>
      <c r="J6954" t="s">
        <v>19979</v>
      </c>
      <c r="K6954" t="s">
        <v>5812</v>
      </c>
      <c r="L6954">
        <f>20500000</f>
        <v>20500000</v>
      </c>
      <c r="M6954">
        <v>6953604</v>
      </c>
      <c r="N6954" t="s">
        <v>9093</v>
      </c>
      <c r="O6954">
        <v>124</v>
      </c>
      <c r="P6954" t="str">
        <f>IF(Table1[[#This Row],[score]]&gt;=8.5,"High",IF(Table1[[#This Row],[score]]&gt;=7,"Medium","Low"))</f>
        <v>Medium</v>
      </c>
      <c r="Q6954" s="5">
        <f>Table1[[#This Row],[gross]]-Table1[[#This Row],[budget]]</f>
        <v>-13546396</v>
      </c>
      <c r="R6954" s="5" t="str">
        <f>IF(Table1[[#This Row],[Profit]]&gt;0,"Profit","Loss")</f>
        <v>Loss</v>
      </c>
      <c r="S6954" s="6" t="str">
        <f>FLOOR(Table1[[#This Row],[year]]-1900,10)+1900 &amp; "-" &amp; FLOOR(Table1[[#This Row],[year]]-1890,10)+1900</f>
        <v>2010-2020</v>
      </c>
      <c r="T6954" s="14" t="s">
        <v>21863</v>
      </c>
      <c r="AB6954" s="14"/>
    </row>
    <row r="6955" spans="1:28" hidden="1" x14ac:dyDescent="0.3">
      <c r="A6955" t="s">
        <v>19909</v>
      </c>
      <c r="B6955" t="s">
        <v>1974</v>
      </c>
      <c r="C6955" t="s">
        <v>17</v>
      </c>
      <c r="D6955">
        <v>2016</v>
      </c>
      <c r="E6955" t="s">
        <v>19910</v>
      </c>
      <c r="F6955">
        <v>6.6</v>
      </c>
      <c r="G6955">
        <v>77000</v>
      </c>
      <c r="H6955" t="s">
        <v>15314</v>
      </c>
      <c r="I6955" t="s">
        <v>15314</v>
      </c>
      <c r="J6955" t="s">
        <v>15315</v>
      </c>
      <c r="K6955" t="s">
        <v>30</v>
      </c>
      <c r="L6955">
        <v>18000000</v>
      </c>
      <c r="M6955">
        <v>6740647</v>
      </c>
      <c r="N6955" t="s">
        <v>23</v>
      </c>
      <c r="O6955">
        <v>112</v>
      </c>
      <c r="P6955" t="str">
        <f>IF(Table1[[#This Row],[score]]&gt;=8.5,"High",IF(Table1[[#This Row],[score]]&gt;=7,"Medium","Low"))</f>
        <v>Low</v>
      </c>
      <c r="Q6955" s="5">
        <f>Table1[[#This Row],[gross]]-Table1[[#This Row],[budget]]</f>
        <v>-11259353</v>
      </c>
      <c r="R6955" s="5" t="str">
        <f>IF(Table1[[#This Row],[Profit]]&gt;0,"Profit","Loss")</f>
        <v>Loss</v>
      </c>
      <c r="S6955" s="6" t="str">
        <f>FLOOR(Table1[[#This Row],[year]]-1900,10)+1900 &amp; "-" &amp; FLOOR(Table1[[#This Row],[year]]-1890,10)+1900</f>
        <v>2010-2020</v>
      </c>
      <c r="T6955" s="14" t="s">
        <v>21864</v>
      </c>
      <c r="AB6955" s="14"/>
    </row>
    <row r="6956" spans="1:28" hidden="1" x14ac:dyDescent="0.3">
      <c r="A6956" t="s">
        <v>20043</v>
      </c>
      <c r="B6956" t="s">
        <v>16</v>
      </c>
      <c r="C6956" t="s">
        <v>63</v>
      </c>
      <c r="D6956">
        <v>2016</v>
      </c>
      <c r="E6956" t="s">
        <v>19708</v>
      </c>
      <c r="F6956">
        <v>6.8</v>
      </c>
      <c r="G6956">
        <v>26000</v>
      </c>
      <c r="H6956" t="s">
        <v>11297</v>
      </c>
      <c r="I6956" t="s">
        <v>11297</v>
      </c>
      <c r="J6956" t="s">
        <v>18298</v>
      </c>
      <c r="K6956" t="s">
        <v>30</v>
      </c>
      <c r="L6956">
        <v>6000000</v>
      </c>
      <c r="M6956">
        <v>6698679</v>
      </c>
      <c r="N6956" t="s">
        <v>20044</v>
      </c>
      <c r="O6956">
        <v>117</v>
      </c>
      <c r="P6956" t="str">
        <f>IF(Table1[[#This Row],[score]]&gt;=8.5,"High",IF(Table1[[#This Row],[score]]&gt;=7,"Medium","Low"))</f>
        <v>Low</v>
      </c>
      <c r="Q6956" s="5">
        <f>Table1[[#This Row],[gross]]-Table1[[#This Row],[budget]]</f>
        <v>698679</v>
      </c>
      <c r="R6956" s="5" t="str">
        <f>IF(Table1[[#This Row],[Profit]]&gt;0,"Profit","Loss")</f>
        <v>Profit</v>
      </c>
      <c r="S6956" s="6" t="str">
        <f>FLOOR(Table1[[#This Row],[year]]-1900,10)+1900 &amp; "-" &amp; FLOOR(Table1[[#This Row],[year]]-1890,10)+1900</f>
        <v>2010-2020</v>
      </c>
      <c r="T6956" s="14" t="s">
        <v>21835</v>
      </c>
      <c r="AB6956" s="14"/>
    </row>
    <row r="6957" spans="1:28" hidden="1" x14ac:dyDescent="0.3">
      <c r="A6957" t="s">
        <v>20061</v>
      </c>
      <c r="B6957" t="s">
        <v>1974</v>
      </c>
      <c r="C6957" t="s">
        <v>390</v>
      </c>
      <c r="D6957">
        <v>2016</v>
      </c>
      <c r="E6957" t="s">
        <v>20062</v>
      </c>
      <c r="F6957">
        <v>6.8</v>
      </c>
      <c r="G6957">
        <v>21000</v>
      </c>
      <c r="H6957" t="s">
        <v>20063</v>
      </c>
      <c r="I6957" t="s">
        <v>20064</v>
      </c>
      <c r="J6957" t="s">
        <v>18748</v>
      </c>
      <c r="K6957" t="s">
        <v>2081</v>
      </c>
      <c r="L6957">
        <f>20500000</f>
        <v>20500000</v>
      </c>
      <c r="M6957">
        <v>5725482</v>
      </c>
      <c r="N6957" t="s">
        <v>20065</v>
      </c>
      <c r="O6957">
        <v>110</v>
      </c>
      <c r="P6957" t="str">
        <f>IF(Table1[[#This Row],[score]]&gt;=8.5,"High",IF(Table1[[#This Row],[score]]&gt;=7,"Medium","Low"))</f>
        <v>Low</v>
      </c>
      <c r="Q6957" s="5">
        <f>Table1[[#This Row],[gross]]-Table1[[#This Row],[budget]]</f>
        <v>-14774518</v>
      </c>
      <c r="R6957" s="5" t="str">
        <f>IF(Table1[[#This Row],[Profit]]&gt;0,"Profit","Loss")</f>
        <v>Loss</v>
      </c>
      <c r="S6957" s="6" t="str">
        <f>FLOOR(Table1[[#This Row],[year]]-1900,10)+1900 &amp; "-" &amp; FLOOR(Table1[[#This Row],[year]]-1890,10)+1900</f>
        <v>2010-2020</v>
      </c>
      <c r="T6957" s="14" t="s">
        <v>21837</v>
      </c>
      <c r="AB6957" s="14"/>
    </row>
    <row r="6958" spans="1:28" hidden="1" x14ac:dyDescent="0.3">
      <c r="A6958" t="s">
        <v>19648</v>
      </c>
      <c r="B6958" t="s">
        <v>16</v>
      </c>
      <c r="C6958" t="s">
        <v>17</v>
      </c>
      <c r="D6958">
        <v>2016</v>
      </c>
      <c r="E6958" t="s">
        <v>19649</v>
      </c>
      <c r="F6958">
        <v>6.8</v>
      </c>
      <c r="G6958">
        <v>21000</v>
      </c>
      <c r="H6958" t="s">
        <v>19650</v>
      </c>
      <c r="I6958" t="s">
        <v>19651</v>
      </c>
      <c r="J6958" t="s">
        <v>19652</v>
      </c>
      <c r="K6958" t="s">
        <v>22</v>
      </c>
      <c r="L6958">
        <f>20500000</f>
        <v>20500000</v>
      </c>
      <c r="M6958">
        <v>5401447</v>
      </c>
      <c r="N6958" t="s">
        <v>19653</v>
      </c>
      <c r="O6958">
        <v>89</v>
      </c>
      <c r="P6958" t="str">
        <f>IF(Table1[[#This Row],[score]]&gt;=8.5,"High",IF(Table1[[#This Row],[score]]&gt;=7,"Medium","Low"))</f>
        <v>Low</v>
      </c>
      <c r="Q6958" s="5">
        <f>Table1[[#This Row],[gross]]-Table1[[#This Row],[budget]]</f>
        <v>-15098553</v>
      </c>
      <c r="R6958" s="5" t="str">
        <f>IF(Table1[[#This Row],[Profit]]&gt;0,"Profit","Loss")</f>
        <v>Loss</v>
      </c>
      <c r="S6958" s="6" t="str">
        <f>FLOOR(Table1[[#This Row],[year]]-1900,10)+1900 &amp; "-" &amp; FLOOR(Table1[[#This Row],[year]]-1890,10)+1900</f>
        <v>2010-2020</v>
      </c>
      <c r="T6958" s="14" t="s">
        <v>21835</v>
      </c>
      <c r="AB6958" s="14"/>
    </row>
    <row r="6959" spans="1:28" hidden="1" x14ac:dyDescent="0.3">
      <c r="A6959" t="s">
        <v>19968</v>
      </c>
      <c r="B6959" t="s">
        <v>16</v>
      </c>
      <c r="C6959" t="s">
        <v>34</v>
      </c>
      <c r="D6959">
        <v>2016</v>
      </c>
      <c r="E6959" t="s">
        <v>19969</v>
      </c>
      <c r="F6959">
        <v>7.2</v>
      </c>
      <c r="G6959">
        <v>45000</v>
      </c>
      <c r="H6959" t="s">
        <v>14458</v>
      </c>
      <c r="I6959" t="s">
        <v>14458</v>
      </c>
      <c r="J6959" t="s">
        <v>19970</v>
      </c>
      <c r="K6959" t="s">
        <v>9314</v>
      </c>
      <c r="L6959">
        <f>20500000</f>
        <v>20500000</v>
      </c>
      <c r="M6959">
        <v>5079219</v>
      </c>
      <c r="N6959" t="s">
        <v>16106</v>
      </c>
      <c r="O6959">
        <v>120</v>
      </c>
      <c r="P6959" t="str">
        <f>IF(Table1[[#This Row],[score]]&gt;=8.5,"High",IF(Table1[[#This Row],[score]]&gt;=7,"Medium","Low"))</f>
        <v>Medium</v>
      </c>
      <c r="Q6959" s="5">
        <f>Table1[[#This Row],[gross]]-Table1[[#This Row],[budget]]</f>
        <v>-15420781</v>
      </c>
      <c r="R6959" s="5" t="str">
        <f>IF(Table1[[#This Row],[Profit]]&gt;0,"Profit","Loss")</f>
        <v>Loss</v>
      </c>
      <c r="S6959" s="6" t="str">
        <f>FLOOR(Table1[[#This Row],[year]]-1900,10)+1900 &amp; "-" &amp; FLOOR(Table1[[#This Row],[year]]-1890,10)+1900</f>
        <v>2010-2020</v>
      </c>
      <c r="T6959" s="14" t="s">
        <v>21844</v>
      </c>
      <c r="AB6959" s="14"/>
    </row>
    <row r="6960" spans="1:28" hidden="1" x14ac:dyDescent="0.3">
      <c r="A6960" t="s">
        <v>20069</v>
      </c>
      <c r="B6960" t="s">
        <v>16</v>
      </c>
      <c r="C6960" t="s">
        <v>63</v>
      </c>
      <c r="D6960">
        <v>2016</v>
      </c>
      <c r="E6960" t="s">
        <v>19528</v>
      </c>
      <c r="F6960">
        <v>6.6</v>
      </c>
      <c r="G6960">
        <v>16000</v>
      </c>
      <c r="H6960" t="s">
        <v>20070</v>
      </c>
      <c r="I6960" t="s">
        <v>20070</v>
      </c>
      <c r="J6960" t="s">
        <v>19273</v>
      </c>
      <c r="K6960" t="s">
        <v>20071</v>
      </c>
      <c r="L6960">
        <v>20000000</v>
      </c>
      <c r="M6960">
        <v>4978353</v>
      </c>
      <c r="N6960" t="s">
        <v>20072</v>
      </c>
      <c r="O6960">
        <v>111</v>
      </c>
      <c r="P6960" t="str">
        <f>IF(Table1[[#This Row],[score]]&gt;=8.5,"High",IF(Table1[[#This Row],[score]]&gt;=7,"Medium","Low"))</f>
        <v>Low</v>
      </c>
      <c r="Q6960" s="5">
        <f>Table1[[#This Row],[gross]]-Table1[[#This Row],[budget]]</f>
        <v>-15021647</v>
      </c>
      <c r="R6960" s="5" t="str">
        <f>IF(Table1[[#This Row],[Profit]]&gt;0,"Profit","Loss")</f>
        <v>Loss</v>
      </c>
      <c r="S6960" s="6" t="str">
        <f>FLOOR(Table1[[#This Row],[year]]-1900,10)+1900 &amp; "-" &amp; FLOOR(Table1[[#This Row],[year]]-1890,10)+1900</f>
        <v>2010-2020</v>
      </c>
      <c r="T6960" s="14" t="s">
        <v>21835</v>
      </c>
      <c r="AB6960" s="14"/>
    </row>
    <row r="6961" spans="1:28" hidden="1" x14ac:dyDescent="0.3">
      <c r="A6961" t="s">
        <v>19842</v>
      </c>
      <c r="B6961" t="s">
        <v>16</v>
      </c>
      <c r="C6961" t="s">
        <v>41</v>
      </c>
      <c r="D6961">
        <v>2016</v>
      </c>
      <c r="E6961" t="s">
        <v>19734</v>
      </c>
      <c r="F6961">
        <v>7</v>
      </c>
      <c r="G6961">
        <v>109000</v>
      </c>
      <c r="H6961" t="s">
        <v>19843</v>
      </c>
      <c r="I6961" t="s">
        <v>19844</v>
      </c>
      <c r="J6961" t="s">
        <v>17762</v>
      </c>
      <c r="K6961" t="s">
        <v>30</v>
      </c>
      <c r="L6961">
        <v>3000000</v>
      </c>
      <c r="M6961">
        <v>4935501</v>
      </c>
      <c r="N6961" t="s">
        <v>19845</v>
      </c>
      <c r="O6961">
        <v>97</v>
      </c>
      <c r="P6961" t="str">
        <f>IF(Table1[[#This Row],[score]]&gt;=8.5,"High",IF(Table1[[#This Row],[score]]&gt;=7,"Medium","Low"))</f>
        <v>Medium</v>
      </c>
      <c r="Q6961" s="5">
        <f>Table1[[#This Row],[gross]]-Table1[[#This Row],[budget]]</f>
        <v>1935501</v>
      </c>
      <c r="R6961" s="5" t="str">
        <f>IF(Table1[[#This Row],[Profit]]&gt;0,"Profit","Loss")</f>
        <v>Profit</v>
      </c>
      <c r="S6961" s="6" t="str">
        <f>FLOOR(Table1[[#This Row],[year]]-1900,10)+1900 &amp; "-" &amp; FLOOR(Table1[[#This Row],[year]]-1890,10)+1900</f>
        <v>2010-2020</v>
      </c>
      <c r="T6961" s="14" t="s">
        <v>21835</v>
      </c>
      <c r="AB6961" s="14"/>
    </row>
    <row r="6962" spans="1:28" hidden="1" x14ac:dyDescent="0.3">
      <c r="A6962" t="s">
        <v>19887</v>
      </c>
      <c r="B6962" t="s">
        <v>16</v>
      </c>
      <c r="C6962" t="s">
        <v>41</v>
      </c>
      <c r="D6962">
        <v>2016</v>
      </c>
      <c r="E6962" t="s">
        <v>19888</v>
      </c>
      <c r="F6962">
        <v>6.9</v>
      </c>
      <c r="G6962">
        <v>53000</v>
      </c>
      <c r="H6962" t="s">
        <v>5696</v>
      </c>
      <c r="I6962" t="s">
        <v>5696</v>
      </c>
      <c r="J6962" t="s">
        <v>19889</v>
      </c>
      <c r="K6962" t="s">
        <v>30</v>
      </c>
      <c r="L6962">
        <v>10000000</v>
      </c>
      <c r="M6962">
        <v>4644472</v>
      </c>
      <c r="N6962" t="s">
        <v>18082</v>
      </c>
      <c r="O6962">
        <v>117</v>
      </c>
      <c r="P6962" t="str">
        <f>IF(Table1[[#This Row],[score]]&gt;=8.5,"High",IF(Table1[[#This Row],[score]]&gt;=7,"Medium","Low"))</f>
        <v>Low</v>
      </c>
      <c r="Q6962" s="5">
        <f>Table1[[#This Row],[gross]]-Table1[[#This Row],[budget]]</f>
        <v>-5355528</v>
      </c>
      <c r="R6962" s="5" t="str">
        <f>IF(Table1[[#This Row],[Profit]]&gt;0,"Profit","Loss")</f>
        <v>Loss</v>
      </c>
      <c r="S6962" s="6" t="str">
        <f>FLOOR(Table1[[#This Row],[year]]-1900,10)+1900 &amp; "-" &amp; FLOOR(Table1[[#This Row],[year]]-1890,10)+1900</f>
        <v>2010-2020</v>
      </c>
      <c r="T6962" s="14" t="s">
        <v>21873</v>
      </c>
      <c r="AB6962" s="14"/>
    </row>
    <row r="6963" spans="1:28" hidden="1" x14ac:dyDescent="0.3">
      <c r="A6963" t="s">
        <v>19933</v>
      </c>
      <c r="B6963" t="s">
        <v>16</v>
      </c>
      <c r="C6963" t="s">
        <v>41</v>
      </c>
      <c r="D6963">
        <v>2016</v>
      </c>
      <c r="E6963" t="s">
        <v>19934</v>
      </c>
      <c r="F6963">
        <v>6.2</v>
      </c>
      <c r="G6963">
        <v>61000</v>
      </c>
      <c r="H6963" t="s">
        <v>15015</v>
      </c>
      <c r="I6963" t="s">
        <v>15015</v>
      </c>
      <c r="J6963" t="s">
        <v>13473</v>
      </c>
      <c r="K6963" t="s">
        <v>195</v>
      </c>
      <c r="L6963">
        <v>15000000</v>
      </c>
      <c r="M6963">
        <v>4531320</v>
      </c>
      <c r="N6963" t="s">
        <v>19935</v>
      </c>
      <c r="O6963">
        <v>109</v>
      </c>
      <c r="P6963" t="str">
        <f>IF(Table1[[#This Row],[score]]&gt;=8.5,"High",IF(Table1[[#This Row],[score]]&gt;=7,"Medium","Low"))</f>
        <v>Low</v>
      </c>
      <c r="Q6963" s="5">
        <f>Table1[[#This Row],[gross]]-Table1[[#This Row],[budget]]</f>
        <v>-10468680</v>
      </c>
      <c r="R6963" s="5" t="str">
        <f>IF(Table1[[#This Row],[Profit]]&gt;0,"Profit","Loss")</f>
        <v>Loss</v>
      </c>
      <c r="S6963" s="6" t="str">
        <f>FLOOR(Table1[[#This Row],[year]]-1900,10)+1900 &amp; "-" &amp; FLOOR(Table1[[#This Row],[year]]-1890,10)+1900</f>
        <v>2010-2020</v>
      </c>
      <c r="T6963" s="14" t="s">
        <v>21843</v>
      </c>
      <c r="AB6963" s="14"/>
    </row>
    <row r="6964" spans="1:28" hidden="1" x14ac:dyDescent="0.3">
      <c r="A6964" t="s">
        <v>19994</v>
      </c>
      <c r="B6964" t="s">
        <v>16</v>
      </c>
      <c r="C6964" t="s">
        <v>390</v>
      </c>
      <c r="D6964">
        <v>2016</v>
      </c>
      <c r="E6964" t="s">
        <v>19995</v>
      </c>
      <c r="F6964">
        <v>6.4</v>
      </c>
      <c r="G6964">
        <v>52000</v>
      </c>
      <c r="H6964" t="s">
        <v>19996</v>
      </c>
      <c r="I6964" t="s">
        <v>19997</v>
      </c>
      <c r="J6964" t="s">
        <v>7536</v>
      </c>
      <c r="K6964" t="s">
        <v>30</v>
      </c>
      <c r="L6964">
        <v>3500000</v>
      </c>
      <c r="M6964">
        <v>4462034</v>
      </c>
      <c r="N6964" t="s">
        <v>1391</v>
      </c>
      <c r="O6964">
        <v>76</v>
      </c>
      <c r="P6964" t="str">
        <f>IF(Table1[[#This Row],[score]]&gt;=8.5,"High",IF(Table1[[#This Row],[score]]&gt;=7,"Medium","Low"))</f>
        <v>Low</v>
      </c>
      <c r="Q6964" s="5">
        <f>Table1[[#This Row],[gross]]-Table1[[#This Row],[budget]]</f>
        <v>962034</v>
      </c>
      <c r="R6964" s="5" t="str">
        <f>IF(Table1[[#This Row],[Profit]]&gt;0,"Profit","Loss")</f>
        <v>Profit</v>
      </c>
      <c r="S6964" s="6" t="str">
        <f>FLOOR(Table1[[#This Row],[year]]-1900,10)+1900 &amp; "-" &amp; FLOOR(Table1[[#This Row],[year]]-1890,10)+1900</f>
        <v>2010-2020</v>
      </c>
      <c r="T6964" s="14" t="s">
        <v>21835</v>
      </c>
      <c r="AB6964" s="14"/>
    </row>
    <row r="6965" spans="1:28" hidden="1" x14ac:dyDescent="0.3">
      <c r="A6965" t="s">
        <v>19985</v>
      </c>
      <c r="B6965" t="s">
        <v>1974</v>
      </c>
      <c r="C6965" t="s">
        <v>41</v>
      </c>
      <c r="D6965">
        <v>2016</v>
      </c>
      <c r="E6965" t="s">
        <v>19655</v>
      </c>
      <c r="F6965">
        <v>5.7</v>
      </c>
      <c r="G6965">
        <v>10000</v>
      </c>
      <c r="H6965" t="s">
        <v>588</v>
      </c>
      <c r="I6965" t="s">
        <v>588</v>
      </c>
      <c r="J6965" t="s">
        <v>17744</v>
      </c>
      <c r="K6965" t="s">
        <v>30</v>
      </c>
      <c r="L6965">
        <v>25000000</v>
      </c>
      <c r="M6965">
        <v>3885342</v>
      </c>
      <c r="N6965" t="s">
        <v>8543</v>
      </c>
      <c r="O6965">
        <v>127</v>
      </c>
      <c r="P6965" t="str">
        <f>IF(Table1[[#This Row],[score]]&gt;=8.5,"High",IF(Table1[[#This Row],[score]]&gt;=7,"Medium","Low"))</f>
        <v>Low</v>
      </c>
      <c r="Q6965" s="5">
        <f>Table1[[#This Row],[gross]]-Table1[[#This Row],[budget]]</f>
        <v>-21114658</v>
      </c>
      <c r="R6965" s="5" t="str">
        <f>IF(Table1[[#This Row],[Profit]]&gt;0,"Profit","Loss")</f>
        <v>Loss</v>
      </c>
      <c r="S6965" s="6" t="str">
        <f>FLOOR(Table1[[#This Row],[year]]-1900,10)+1900 &amp; "-" &amp; FLOOR(Table1[[#This Row],[year]]-1890,10)+1900</f>
        <v>2010-2020</v>
      </c>
      <c r="T6965" s="14" t="s">
        <v>21835</v>
      </c>
      <c r="AB6965" s="14"/>
    </row>
    <row r="6966" spans="1:28" hidden="1" x14ac:dyDescent="0.3">
      <c r="A6966" t="s">
        <v>19936</v>
      </c>
      <c r="B6966" t="s">
        <v>16</v>
      </c>
      <c r="C6966" t="s">
        <v>34</v>
      </c>
      <c r="D6966">
        <v>2016</v>
      </c>
      <c r="E6966" t="s">
        <v>19778</v>
      </c>
      <c r="F6966">
        <v>6.4</v>
      </c>
      <c r="G6966">
        <v>44000</v>
      </c>
      <c r="H6966" t="s">
        <v>17254</v>
      </c>
      <c r="I6966" t="s">
        <v>18488</v>
      </c>
      <c r="J6966" t="s">
        <v>15952</v>
      </c>
      <c r="K6966" t="s">
        <v>22</v>
      </c>
      <c r="L6966">
        <f>20500000</f>
        <v>20500000</v>
      </c>
      <c r="M6966">
        <v>3719383</v>
      </c>
      <c r="N6966" t="s">
        <v>15628</v>
      </c>
      <c r="O6966">
        <v>91</v>
      </c>
      <c r="P6966" t="str">
        <f>IF(Table1[[#This Row],[score]]&gt;=8.5,"High",IF(Table1[[#This Row],[score]]&gt;=7,"Medium","Low"))</f>
        <v>Low</v>
      </c>
      <c r="Q6966" s="5">
        <f>Table1[[#This Row],[gross]]-Table1[[#This Row],[budget]]</f>
        <v>-16780617</v>
      </c>
      <c r="R6966" s="5" t="str">
        <f>IF(Table1[[#This Row],[Profit]]&gt;0,"Profit","Loss")</f>
        <v>Loss</v>
      </c>
      <c r="S6966" s="6" t="str">
        <f>FLOOR(Table1[[#This Row],[year]]-1900,10)+1900 &amp; "-" &amp; FLOOR(Table1[[#This Row],[year]]-1890,10)+1900</f>
        <v>2010-2020</v>
      </c>
      <c r="T6966" s="14" t="s">
        <v>21835</v>
      </c>
      <c r="AB6966" s="14"/>
    </row>
    <row r="6967" spans="1:28" hidden="1" x14ac:dyDescent="0.3">
      <c r="A6967" t="s">
        <v>19739</v>
      </c>
      <c r="B6967" t="s">
        <v>16</v>
      </c>
      <c r="C6967" t="s">
        <v>52</v>
      </c>
      <c r="D6967">
        <v>2016</v>
      </c>
      <c r="E6967" t="s">
        <v>19698</v>
      </c>
      <c r="F6967">
        <v>6.2</v>
      </c>
      <c r="G6967">
        <v>87000</v>
      </c>
      <c r="H6967" t="s">
        <v>9062</v>
      </c>
      <c r="I6967" t="s">
        <v>9062</v>
      </c>
      <c r="J6967" t="s">
        <v>17038</v>
      </c>
      <c r="K6967" t="s">
        <v>30</v>
      </c>
      <c r="L6967">
        <v>7000000</v>
      </c>
      <c r="M6967">
        <v>3377430</v>
      </c>
      <c r="N6967" t="s">
        <v>18288</v>
      </c>
      <c r="O6967">
        <v>117</v>
      </c>
      <c r="P6967" t="str">
        <f>IF(Table1[[#This Row],[score]]&gt;=8.5,"High",IF(Table1[[#This Row],[score]]&gt;=7,"Medium","Low"))</f>
        <v>Low</v>
      </c>
      <c r="Q6967" s="5">
        <f>Table1[[#This Row],[gross]]-Table1[[#This Row],[budget]]</f>
        <v>-3622570</v>
      </c>
      <c r="R6967" s="5" t="str">
        <f>IF(Table1[[#This Row],[Profit]]&gt;0,"Profit","Loss")</f>
        <v>Loss</v>
      </c>
      <c r="S6967" s="6" t="str">
        <f>FLOOR(Table1[[#This Row],[year]]-1900,10)+1900 &amp; "-" &amp; FLOOR(Table1[[#This Row],[year]]-1890,10)+1900</f>
        <v>2010-2020</v>
      </c>
      <c r="T6967" s="14" t="s">
        <v>21835</v>
      </c>
      <c r="AB6967" s="14"/>
    </row>
    <row r="6968" spans="1:28" hidden="1" x14ac:dyDescent="0.3">
      <c r="A6968" t="s">
        <v>19700</v>
      </c>
      <c r="B6968" t="s">
        <v>16</v>
      </c>
      <c r="C6968" t="s">
        <v>17</v>
      </c>
      <c r="D6968">
        <v>2016</v>
      </c>
      <c r="E6968" t="s">
        <v>19701</v>
      </c>
      <c r="F6968">
        <v>7</v>
      </c>
      <c r="G6968">
        <v>64000</v>
      </c>
      <c r="H6968" t="s">
        <v>19702</v>
      </c>
      <c r="I6968" t="s">
        <v>19702</v>
      </c>
      <c r="J6968" t="s">
        <v>19703</v>
      </c>
      <c r="K6968" t="s">
        <v>448</v>
      </c>
      <c r="L6968">
        <f>20500000</f>
        <v>20500000</v>
      </c>
      <c r="M6968">
        <v>3096815</v>
      </c>
      <c r="N6968" t="s">
        <v>19704</v>
      </c>
      <c r="O6968">
        <v>99</v>
      </c>
      <c r="P6968" t="str">
        <f>IF(Table1[[#This Row],[score]]&gt;=8.5,"High",IF(Table1[[#This Row],[score]]&gt;=7,"Medium","Low"))</f>
        <v>Medium</v>
      </c>
      <c r="Q6968" s="5">
        <f>Table1[[#This Row],[gross]]-Table1[[#This Row],[budget]]</f>
        <v>-17403185</v>
      </c>
      <c r="R6968" s="5" t="str">
        <f>IF(Table1[[#This Row],[Profit]]&gt;0,"Profit","Loss")</f>
        <v>Loss</v>
      </c>
      <c r="S6968" s="6" t="str">
        <f>FLOOR(Table1[[#This Row],[year]]-1900,10)+1900 &amp; "-" &amp; FLOOR(Table1[[#This Row],[year]]-1890,10)+1900</f>
        <v>2010-2020</v>
      </c>
      <c r="T6968" s="14" t="s">
        <v>21870</v>
      </c>
      <c r="AB6968" s="14"/>
    </row>
    <row r="6969" spans="1:28" hidden="1" x14ac:dyDescent="0.3">
      <c r="A6969" t="s">
        <v>20037</v>
      </c>
      <c r="B6969" t="s">
        <v>16</v>
      </c>
      <c r="C6969" t="s">
        <v>17</v>
      </c>
      <c r="D6969">
        <v>2016</v>
      </c>
      <c r="E6969" t="s">
        <v>20038</v>
      </c>
      <c r="F6969">
        <v>6.1</v>
      </c>
      <c r="G6969">
        <v>37000</v>
      </c>
      <c r="H6969" t="s">
        <v>9215</v>
      </c>
      <c r="I6969" t="s">
        <v>9215</v>
      </c>
      <c r="J6969" t="s">
        <v>13790</v>
      </c>
      <c r="K6969" t="s">
        <v>448</v>
      </c>
      <c r="L6969">
        <v>6000000</v>
      </c>
      <c r="M6969">
        <v>2840408</v>
      </c>
      <c r="N6969" t="s">
        <v>19108</v>
      </c>
      <c r="O6969">
        <v>105</v>
      </c>
      <c r="P6969" t="str">
        <f>IF(Table1[[#This Row],[score]]&gt;=8.5,"High",IF(Table1[[#This Row],[score]]&gt;=7,"Medium","Low"))</f>
        <v>Low</v>
      </c>
      <c r="Q6969" s="5">
        <f>Table1[[#This Row],[gross]]-Table1[[#This Row],[budget]]</f>
        <v>-3159592</v>
      </c>
      <c r="R6969" s="5" t="str">
        <f>IF(Table1[[#This Row],[Profit]]&gt;0,"Profit","Loss")</f>
        <v>Loss</v>
      </c>
      <c r="S6969" s="6" t="str">
        <f>FLOOR(Table1[[#This Row],[year]]-1900,10)+1900 &amp; "-" &amp; FLOOR(Table1[[#This Row],[year]]-1890,10)+1900</f>
        <v>2010-2020</v>
      </c>
      <c r="T6969" s="14" t="s">
        <v>21835</v>
      </c>
      <c r="AB6969" s="14"/>
    </row>
    <row r="6970" spans="1:28" hidden="1" x14ac:dyDescent="0.3">
      <c r="A6970" t="s">
        <v>19756</v>
      </c>
      <c r="B6970" t="s">
        <v>16</v>
      </c>
      <c r="C6970" t="s">
        <v>25</v>
      </c>
      <c r="D6970">
        <v>2016</v>
      </c>
      <c r="E6970" t="s">
        <v>19757</v>
      </c>
      <c r="F6970">
        <v>7</v>
      </c>
      <c r="G6970">
        <v>40000</v>
      </c>
      <c r="H6970" t="s">
        <v>16202</v>
      </c>
      <c r="I6970" t="s">
        <v>16202</v>
      </c>
      <c r="J6970" t="s">
        <v>19758</v>
      </c>
      <c r="K6970" t="s">
        <v>22</v>
      </c>
      <c r="L6970">
        <f>20500000</f>
        <v>20500000</v>
      </c>
      <c r="M6970">
        <v>2290649</v>
      </c>
      <c r="N6970" t="s">
        <v>19759</v>
      </c>
      <c r="O6970">
        <v>163</v>
      </c>
      <c r="P6970" t="str">
        <f>IF(Table1[[#This Row],[score]]&gt;=8.5,"High",IF(Table1[[#This Row],[score]]&gt;=7,"Medium","Low"))</f>
        <v>Medium</v>
      </c>
      <c r="Q6970" s="5">
        <f>Table1[[#This Row],[gross]]-Table1[[#This Row],[budget]]</f>
        <v>-18209351</v>
      </c>
      <c r="R6970" s="5" t="str">
        <f>IF(Table1[[#This Row],[Profit]]&gt;0,"Profit","Loss")</f>
        <v>Loss</v>
      </c>
      <c r="S6970" s="6" t="str">
        <f>FLOOR(Table1[[#This Row],[year]]-1900,10)+1900 &amp; "-" &amp; FLOOR(Table1[[#This Row],[year]]-1890,10)+1900</f>
        <v>2010-2020</v>
      </c>
      <c r="T6970" s="14" t="s">
        <v>21844</v>
      </c>
      <c r="AB6970" s="14"/>
    </row>
    <row r="6971" spans="1:28" hidden="1" x14ac:dyDescent="0.3">
      <c r="A6971" t="s">
        <v>20103</v>
      </c>
      <c r="B6971" t="s">
        <v>16</v>
      </c>
      <c r="C6971" t="s">
        <v>104</v>
      </c>
      <c r="D6971">
        <v>2016</v>
      </c>
      <c r="E6971" t="s">
        <v>19793</v>
      </c>
      <c r="F6971">
        <v>6.1</v>
      </c>
      <c r="G6971">
        <v>16000</v>
      </c>
      <c r="H6971" t="s">
        <v>8921</v>
      </c>
      <c r="I6971" t="s">
        <v>13033</v>
      </c>
      <c r="J6971" t="s">
        <v>8921</v>
      </c>
      <c r="K6971" t="s">
        <v>483</v>
      </c>
      <c r="L6971">
        <f>20500000</f>
        <v>20500000</v>
      </c>
      <c r="M6971">
        <v>2063436</v>
      </c>
      <c r="N6971" t="s">
        <v>14559</v>
      </c>
      <c r="O6971">
        <v>108</v>
      </c>
      <c r="P6971" t="str">
        <f>IF(Table1[[#This Row],[score]]&gt;=8.5,"High",IF(Table1[[#This Row],[score]]&gt;=7,"Medium","Low"))</f>
        <v>Low</v>
      </c>
      <c r="Q6971" s="5">
        <f>Table1[[#This Row],[gross]]-Table1[[#This Row],[budget]]</f>
        <v>-18436564</v>
      </c>
      <c r="R6971" s="5" t="str">
        <f>IF(Table1[[#This Row],[Profit]]&gt;0,"Profit","Loss")</f>
        <v>Loss</v>
      </c>
      <c r="S6971" s="6" t="str">
        <f>FLOOR(Table1[[#This Row],[year]]-1900,10)+1900 &amp; "-" &amp; FLOOR(Table1[[#This Row],[year]]-1890,10)+1900</f>
        <v>2010-2020</v>
      </c>
      <c r="T6971" s="14" t="s">
        <v>21835</v>
      </c>
      <c r="AB6971" s="14"/>
    </row>
    <row r="6972" spans="1:28" hidden="1" x14ac:dyDescent="0.3">
      <c r="A6972" t="s">
        <v>19893</v>
      </c>
      <c r="B6972" t="s">
        <v>33</v>
      </c>
      <c r="C6972" t="s">
        <v>63</v>
      </c>
      <c r="D6972">
        <v>2016</v>
      </c>
      <c r="E6972" t="s">
        <v>19528</v>
      </c>
      <c r="F6972">
        <v>7.3</v>
      </c>
      <c r="G6972">
        <v>5300</v>
      </c>
      <c r="H6972" t="s">
        <v>19894</v>
      </c>
      <c r="I6972" t="s">
        <v>19895</v>
      </c>
      <c r="J6972" t="s">
        <v>19896</v>
      </c>
      <c r="K6972" t="s">
        <v>30</v>
      </c>
      <c r="L6972">
        <v>9000000</v>
      </c>
      <c r="M6972">
        <v>2000620</v>
      </c>
      <c r="N6972" t="s">
        <v>19897</v>
      </c>
      <c r="O6972">
        <v>130</v>
      </c>
      <c r="P6972" t="str">
        <f>IF(Table1[[#This Row],[score]]&gt;=8.5,"High",IF(Table1[[#This Row],[score]]&gt;=7,"Medium","Low"))</f>
        <v>Medium</v>
      </c>
      <c r="Q6972" s="5">
        <f>Table1[[#This Row],[gross]]-Table1[[#This Row],[budget]]</f>
        <v>-6999380</v>
      </c>
      <c r="R6972" s="5" t="str">
        <f>IF(Table1[[#This Row],[Profit]]&gt;0,"Profit","Loss")</f>
        <v>Loss</v>
      </c>
      <c r="S6972" s="6" t="str">
        <f>FLOOR(Table1[[#This Row],[year]]-1900,10)+1900 &amp; "-" &amp; FLOOR(Table1[[#This Row],[year]]-1890,10)+1900</f>
        <v>2010-2020</v>
      </c>
      <c r="T6972" s="14" t="s">
        <v>21835</v>
      </c>
      <c r="AB6972" s="14"/>
    </row>
    <row r="6973" spans="1:28" hidden="1" x14ac:dyDescent="0.3">
      <c r="A6973" t="s">
        <v>20052</v>
      </c>
      <c r="B6973" t="s">
        <v>443</v>
      </c>
      <c r="C6973" t="s">
        <v>17</v>
      </c>
      <c r="D6973">
        <v>2016</v>
      </c>
      <c r="E6973" t="s">
        <v>20053</v>
      </c>
      <c r="F6973">
        <v>7.5</v>
      </c>
      <c r="G6973">
        <v>11000</v>
      </c>
      <c r="H6973" t="s">
        <v>20054</v>
      </c>
      <c r="I6973" t="s">
        <v>20054</v>
      </c>
      <c r="J6973" t="s">
        <v>20055</v>
      </c>
      <c r="K6973" t="s">
        <v>10197</v>
      </c>
      <c r="L6973">
        <f>20500000</f>
        <v>20500000</v>
      </c>
      <c r="M6973">
        <v>1386707</v>
      </c>
      <c r="N6973" t="s">
        <v>20056</v>
      </c>
      <c r="O6973">
        <v>154</v>
      </c>
      <c r="P6973" t="str">
        <f>IF(Table1[[#This Row],[score]]&gt;=8.5,"High",IF(Table1[[#This Row],[score]]&gt;=7,"Medium","Low"))</f>
        <v>Medium</v>
      </c>
      <c r="Q6973" s="5">
        <f>Table1[[#This Row],[gross]]-Table1[[#This Row],[budget]]</f>
        <v>-19113293</v>
      </c>
      <c r="R6973" s="5" t="str">
        <f>IF(Table1[[#This Row],[Profit]]&gt;0,"Profit","Loss")</f>
        <v>Loss</v>
      </c>
      <c r="S6973" s="6" t="str">
        <f>FLOOR(Table1[[#This Row],[year]]-1900,10)+1900 &amp; "-" &amp; FLOOR(Table1[[#This Row],[year]]-1890,10)+1900</f>
        <v>2010-2020</v>
      </c>
      <c r="T6973" s="14" t="s">
        <v>21867</v>
      </c>
      <c r="AB6973" s="14"/>
    </row>
    <row r="6974" spans="1:28" hidden="1" x14ac:dyDescent="0.3">
      <c r="A6974" t="s">
        <v>20022</v>
      </c>
      <c r="B6974" t="s">
        <v>1974</v>
      </c>
      <c r="C6974" t="s">
        <v>41</v>
      </c>
      <c r="D6974">
        <v>2016</v>
      </c>
      <c r="E6974" t="s">
        <v>19528</v>
      </c>
      <c r="F6974">
        <v>6.6</v>
      </c>
      <c r="G6974">
        <v>12000</v>
      </c>
      <c r="H6974" t="s">
        <v>16309</v>
      </c>
      <c r="I6974" t="s">
        <v>20023</v>
      </c>
      <c r="J6974" t="s">
        <v>15952</v>
      </c>
      <c r="K6974" t="s">
        <v>30</v>
      </c>
      <c r="L6974">
        <v>3800000</v>
      </c>
      <c r="M6974">
        <v>1138609</v>
      </c>
      <c r="N6974" t="s">
        <v>18139</v>
      </c>
      <c r="O6974">
        <v>88</v>
      </c>
      <c r="P6974" t="str">
        <f>IF(Table1[[#This Row],[score]]&gt;=8.5,"High",IF(Table1[[#This Row],[score]]&gt;=7,"Medium","Low"))</f>
        <v>Low</v>
      </c>
      <c r="Q6974" s="5">
        <f>Table1[[#This Row],[gross]]-Table1[[#This Row],[budget]]</f>
        <v>-2661391</v>
      </c>
      <c r="R6974" s="5" t="str">
        <f>IF(Table1[[#This Row],[Profit]]&gt;0,"Profit","Loss")</f>
        <v>Loss</v>
      </c>
      <c r="S6974" s="6" t="str">
        <f>FLOOR(Table1[[#This Row],[year]]-1900,10)+1900 &amp; "-" &amp; FLOOR(Table1[[#This Row],[year]]-1890,10)+1900</f>
        <v>2010-2020</v>
      </c>
      <c r="T6974" s="14" t="s">
        <v>21835</v>
      </c>
      <c r="AB6974" s="14"/>
    </row>
    <row r="6975" spans="1:28" hidden="1" x14ac:dyDescent="0.3">
      <c r="A6975" t="s">
        <v>19940</v>
      </c>
      <c r="B6975" t="s">
        <v>16</v>
      </c>
      <c r="C6975" t="s">
        <v>17</v>
      </c>
      <c r="D6975">
        <v>2016</v>
      </c>
      <c r="E6975" t="s">
        <v>19941</v>
      </c>
      <c r="F6975">
        <v>6.8</v>
      </c>
      <c r="G6975">
        <v>12000</v>
      </c>
      <c r="H6975" t="s">
        <v>19942</v>
      </c>
      <c r="I6975" t="s">
        <v>19943</v>
      </c>
      <c r="J6975" t="s">
        <v>19160</v>
      </c>
      <c r="K6975" t="s">
        <v>22</v>
      </c>
      <c r="L6975">
        <f>20500000</f>
        <v>20500000</v>
      </c>
      <c r="M6975">
        <v>872805</v>
      </c>
      <c r="N6975" t="s">
        <v>19944</v>
      </c>
      <c r="O6975">
        <v>107</v>
      </c>
      <c r="P6975" t="str">
        <f>IF(Table1[[#This Row],[score]]&gt;=8.5,"High",IF(Table1[[#This Row],[score]]&gt;=7,"Medium","Low"))</f>
        <v>Low</v>
      </c>
      <c r="Q6975" s="5">
        <f>Table1[[#This Row],[gross]]-Table1[[#This Row],[budget]]</f>
        <v>-19627195</v>
      </c>
      <c r="R6975" s="5" t="str">
        <f>IF(Table1[[#This Row],[Profit]]&gt;0,"Profit","Loss")</f>
        <v>Loss</v>
      </c>
      <c r="S6975" s="6" t="str">
        <f>FLOOR(Table1[[#This Row],[year]]-1900,10)+1900 &amp; "-" &amp; FLOOR(Table1[[#This Row],[year]]-1890,10)+1900</f>
        <v>2010-2020</v>
      </c>
      <c r="T6975" s="14" t="s">
        <v>21835</v>
      </c>
      <c r="AB6975" s="14"/>
    </row>
    <row r="6976" spans="1:28" hidden="1" x14ac:dyDescent="0.3">
      <c r="A6976" t="s">
        <v>20066</v>
      </c>
      <c r="B6976" t="s">
        <v>1974</v>
      </c>
      <c r="C6976" t="s">
        <v>41</v>
      </c>
      <c r="D6976">
        <v>2016</v>
      </c>
      <c r="E6976" t="s">
        <v>20067</v>
      </c>
      <c r="F6976">
        <v>7.7</v>
      </c>
      <c r="G6976">
        <v>27000</v>
      </c>
      <c r="H6976" t="s">
        <v>245</v>
      </c>
      <c r="I6976" t="s">
        <v>20068</v>
      </c>
      <c r="J6976" t="s">
        <v>1469</v>
      </c>
      <c r="K6976" t="s">
        <v>30</v>
      </c>
      <c r="L6976">
        <v>8000000</v>
      </c>
      <c r="M6976">
        <v>685780</v>
      </c>
      <c r="N6976" t="s">
        <v>18948</v>
      </c>
      <c r="O6976">
        <v>104</v>
      </c>
      <c r="P6976" t="str">
        <f>IF(Table1[[#This Row],[score]]&gt;=8.5,"High",IF(Table1[[#This Row],[score]]&gt;=7,"Medium","Low"))</f>
        <v>Medium</v>
      </c>
      <c r="Q6976" s="5">
        <f>Table1[[#This Row],[gross]]-Table1[[#This Row],[budget]]</f>
        <v>-7314220</v>
      </c>
      <c r="R6976" s="5" t="str">
        <f>IF(Table1[[#This Row],[Profit]]&gt;0,"Profit","Loss")</f>
        <v>Loss</v>
      </c>
      <c r="S6976" s="6" t="str">
        <f>FLOOR(Table1[[#This Row],[year]]-1900,10)+1900 &amp; "-" &amp; FLOOR(Table1[[#This Row],[year]]-1890,10)+1900</f>
        <v>2010-2020</v>
      </c>
      <c r="T6976" s="14" t="s">
        <v>21850</v>
      </c>
      <c r="AB6976" s="14"/>
    </row>
    <row r="6977" spans="1:28" hidden="1" x14ac:dyDescent="0.3">
      <c r="A6977" t="s">
        <v>20010</v>
      </c>
      <c r="B6977" t="s">
        <v>16</v>
      </c>
      <c r="C6977" t="s">
        <v>17</v>
      </c>
      <c r="D6977">
        <v>2016</v>
      </c>
      <c r="E6977" t="s">
        <v>20011</v>
      </c>
      <c r="F6977">
        <v>5.4</v>
      </c>
      <c r="G6977">
        <v>11000</v>
      </c>
      <c r="H6977" t="s">
        <v>11822</v>
      </c>
      <c r="I6977" t="s">
        <v>20012</v>
      </c>
      <c r="J6977" t="s">
        <v>19206</v>
      </c>
      <c r="K6977" t="s">
        <v>30</v>
      </c>
      <c r="L6977">
        <v>30000000</v>
      </c>
      <c r="M6977">
        <v>678150</v>
      </c>
      <c r="N6977" t="s">
        <v>20013</v>
      </c>
      <c r="O6977">
        <v>109</v>
      </c>
      <c r="P6977" t="str">
        <f>IF(Table1[[#This Row],[score]]&gt;=8.5,"High",IF(Table1[[#This Row],[score]]&gt;=7,"Medium","Low"))</f>
        <v>Low</v>
      </c>
      <c r="Q6977" s="5">
        <f>Table1[[#This Row],[gross]]-Table1[[#This Row],[budget]]</f>
        <v>-29321850</v>
      </c>
      <c r="R6977" s="5" t="str">
        <f>IF(Table1[[#This Row],[Profit]]&gt;0,"Profit","Loss")</f>
        <v>Loss</v>
      </c>
      <c r="S6977" s="6" t="str">
        <f>FLOOR(Table1[[#This Row],[year]]-1900,10)+1900 &amp; "-" &amp; FLOOR(Table1[[#This Row],[year]]-1890,10)+1900</f>
        <v>2010-2020</v>
      </c>
      <c r="T6977" s="14" t="s">
        <v>21835</v>
      </c>
      <c r="AB6977" s="14"/>
    </row>
    <row r="6978" spans="1:28" hidden="1" x14ac:dyDescent="0.3">
      <c r="A6978" t="s">
        <v>19872</v>
      </c>
      <c r="B6978" t="s">
        <v>16</v>
      </c>
      <c r="C6978" t="s">
        <v>104</v>
      </c>
      <c r="D6978">
        <v>2016</v>
      </c>
      <c r="E6978" t="s">
        <v>19873</v>
      </c>
      <c r="F6978">
        <v>6.5</v>
      </c>
      <c r="G6978">
        <v>5100</v>
      </c>
      <c r="H6978" t="s">
        <v>19874</v>
      </c>
      <c r="I6978" t="s">
        <v>19874</v>
      </c>
      <c r="J6978" t="s">
        <v>19875</v>
      </c>
      <c r="K6978" t="s">
        <v>248</v>
      </c>
      <c r="L6978">
        <f>20500000</f>
        <v>20500000</v>
      </c>
      <c r="M6978">
        <v>650352</v>
      </c>
      <c r="N6978" t="s">
        <v>19876</v>
      </c>
      <c r="O6978">
        <v>110</v>
      </c>
      <c r="P6978" t="str">
        <f>IF(Table1[[#This Row],[score]]&gt;=8.5,"High",IF(Table1[[#This Row],[score]]&gt;=7,"Medium","Low"))</f>
        <v>Low</v>
      </c>
      <c r="Q6978" s="5">
        <f>Table1[[#This Row],[gross]]-Table1[[#This Row],[budget]]</f>
        <v>-19849648</v>
      </c>
      <c r="R6978" s="5" t="str">
        <f>IF(Table1[[#This Row],[Profit]]&gt;0,"Profit","Loss")</f>
        <v>Loss</v>
      </c>
      <c r="S6978" s="6" t="str">
        <f>FLOOR(Table1[[#This Row],[year]]-1900,10)+1900 &amp; "-" &amp; FLOOR(Table1[[#This Row],[year]]-1890,10)+1900</f>
        <v>2010-2020</v>
      </c>
      <c r="T6978" s="14" t="s">
        <v>21836</v>
      </c>
      <c r="AB6978" s="14"/>
    </row>
    <row r="6979" spans="1:28" hidden="1" x14ac:dyDescent="0.3">
      <c r="A6979" t="s">
        <v>19937</v>
      </c>
      <c r="B6979" t="s">
        <v>443</v>
      </c>
      <c r="C6979" t="s">
        <v>52</v>
      </c>
      <c r="D6979">
        <v>2016</v>
      </c>
      <c r="E6979" t="s">
        <v>19689</v>
      </c>
      <c r="F6979">
        <v>5.9</v>
      </c>
      <c r="G6979">
        <v>33000</v>
      </c>
      <c r="H6979" t="s">
        <v>19938</v>
      </c>
      <c r="I6979" t="s">
        <v>19938</v>
      </c>
      <c r="J6979" t="s">
        <v>19939</v>
      </c>
      <c r="K6979" t="s">
        <v>195</v>
      </c>
      <c r="L6979">
        <f>20500000</f>
        <v>20500000</v>
      </c>
      <c r="M6979">
        <v>368372</v>
      </c>
      <c r="N6979" t="s">
        <v>16330</v>
      </c>
      <c r="O6979">
        <v>90</v>
      </c>
      <c r="P6979" t="str">
        <f>IF(Table1[[#This Row],[score]]&gt;=8.5,"High",IF(Table1[[#This Row],[score]]&gt;=7,"Medium","Low"))</f>
        <v>Low</v>
      </c>
      <c r="Q6979" s="5">
        <f>Table1[[#This Row],[gross]]-Table1[[#This Row],[budget]]</f>
        <v>-20131628</v>
      </c>
      <c r="R6979" s="5" t="str">
        <f>IF(Table1[[#This Row],[Profit]]&gt;0,"Profit","Loss")</f>
        <v>Loss</v>
      </c>
      <c r="S6979" s="6" t="str">
        <f>FLOOR(Table1[[#This Row],[year]]-1900,10)+1900 &amp; "-" &amp; FLOOR(Table1[[#This Row],[year]]-1890,10)+1900</f>
        <v>2010-2020</v>
      </c>
      <c r="T6979" s="14" t="s">
        <v>21835</v>
      </c>
      <c r="AB6979" s="14"/>
    </row>
    <row r="6980" spans="1:28" hidden="1" x14ac:dyDescent="0.3">
      <c r="A6980" t="s">
        <v>20111</v>
      </c>
      <c r="B6980" t="s">
        <v>33</v>
      </c>
      <c r="C6980" t="s">
        <v>41</v>
      </c>
      <c r="D6980">
        <v>2016</v>
      </c>
      <c r="E6980" t="s">
        <v>20112</v>
      </c>
      <c r="F6980">
        <v>6.9</v>
      </c>
      <c r="G6980">
        <v>10000</v>
      </c>
      <c r="H6980" t="s">
        <v>20113</v>
      </c>
      <c r="I6980" t="s">
        <v>20113</v>
      </c>
      <c r="J6980" t="s">
        <v>20114</v>
      </c>
      <c r="K6980" t="s">
        <v>22</v>
      </c>
      <c r="L6980">
        <f>20500000</f>
        <v>20500000</v>
      </c>
      <c r="M6980">
        <v>353808</v>
      </c>
      <c r="N6980" t="s">
        <v>20115</v>
      </c>
      <c r="O6980">
        <v>92</v>
      </c>
      <c r="P6980" t="str">
        <f>IF(Table1[[#This Row],[score]]&gt;=8.5,"High",IF(Table1[[#This Row],[score]]&gt;=7,"Medium","Low"))</f>
        <v>Low</v>
      </c>
      <c r="Q6980" s="5">
        <f>Table1[[#This Row],[gross]]-Table1[[#This Row],[budget]]</f>
        <v>-20146192</v>
      </c>
      <c r="R6980" s="5" t="str">
        <f>IF(Table1[[#This Row],[Profit]]&gt;0,"Profit","Loss")</f>
        <v>Loss</v>
      </c>
      <c r="S6980" s="6" t="str">
        <f>FLOOR(Table1[[#This Row],[year]]-1900,10)+1900 &amp; "-" &amp; FLOOR(Table1[[#This Row],[year]]-1890,10)+1900</f>
        <v>2010-2020</v>
      </c>
      <c r="T6980" s="14" t="s">
        <v>21844</v>
      </c>
      <c r="AB6980" s="14"/>
    </row>
    <row r="6981" spans="1:28" hidden="1" x14ac:dyDescent="0.3">
      <c r="A6981" t="s">
        <v>19898</v>
      </c>
      <c r="B6981" t="s">
        <v>2676</v>
      </c>
      <c r="C6981" t="s">
        <v>41</v>
      </c>
      <c r="D6981">
        <v>2016</v>
      </c>
      <c r="E6981" t="s">
        <v>19899</v>
      </c>
      <c r="F6981">
        <v>6.2</v>
      </c>
      <c r="G6981">
        <v>14000</v>
      </c>
      <c r="H6981" t="s">
        <v>19900</v>
      </c>
      <c r="I6981" t="s">
        <v>19900</v>
      </c>
      <c r="J6981" t="s">
        <v>19901</v>
      </c>
      <c r="K6981" t="s">
        <v>30</v>
      </c>
      <c r="L6981">
        <f>20500000</f>
        <v>20500000</v>
      </c>
      <c r="M6981">
        <v>246218</v>
      </c>
      <c r="N6981" t="s">
        <v>19902</v>
      </c>
      <c r="O6981">
        <v>120</v>
      </c>
      <c r="P6981" t="str">
        <f>IF(Table1[[#This Row],[score]]&gt;=8.5,"High",IF(Table1[[#This Row],[score]]&gt;=7,"Medium","Low"))</f>
        <v>Low</v>
      </c>
      <c r="Q6981" s="5">
        <f>Table1[[#This Row],[gross]]-Table1[[#This Row],[budget]]</f>
        <v>-20253782</v>
      </c>
      <c r="R6981" s="5" t="str">
        <f>IF(Table1[[#This Row],[Profit]]&gt;0,"Profit","Loss")</f>
        <v>Loss</v>
      </c>
      <c r="S6981" s="6" t="str">
        <f>FLOOR(Table1[[#This Row],[year]]-1900,10)+1900 &amp; "-" &amp; FLOOR(Table1[[#This Row],[year]]-1890,10)+1900</f>
        <v>2010-2020</v>
      </c>
      <c r="T6981" s="14" t="s">
        <v>21844</v>
      </c>
      <c r="AB6981" s="14"/>
    </row>
    <row r="6982" spans="1:28" hidden="1" x14ac:dyDescent="0.3">
      <c r="A6982" t="s">
        <v>20109</v>
      </c>
      <c r="B6982" t="s">
        <v>16</v>
      </c>
      <c r="C6982" t="s">
        <v>17</v>
      </c>
      <c r="D6982">
        <v>2016</v>
      </c>
      <c r="E6982" t="s">
        <v>19528</v>
      </c>
      <c r="F6982">
        <v>5.4</v>
      </c>
      <c r="G6982">
        <v>5800</v>
      </c>
      <c r="H6982" t="s">
        <v>13774</v>
      </c>
      <c r="I6982" t="s">
        <v>13774</v>
      </c>
      <c r="J6982" t="s">
        <v>20110</v>
      </c>
      <c r="K6982" t="s">
        <v>30</v>
      </c>
      <c r="L6982">
        <f>20500000</f>
        <v>20500000</v>
      </c>
      <c r="M6982">
        <v>217473</v>
      </c>
      <c r="N6982" t="s">
        <v>19138</v>
      </c>
      <c r="O6982">
        <v>91</v>
      </c>
      <c r="P6982" t="str">
        <f>IF(Table1[[#This Row],[score]]&gt;=8.5,"High",IF(Table1[[#This Row],[score]]&gt;=7,"Medium","Low"))</f>
        <v>Low</v>
      </c>
      <c r="Q6982" s="5">
        <f>Table1[[#This Row],[gross]]-Table1[[#This Row],[budget]]</f>
        <v>-20282527</v>
      </c>
      <c r="R6982" s="5" t="str">
        <f>IF(Table1[[#This Row],[Profit]]&gt;0,"Profit","Loss")</f>
        <v>Loss</v>
      </c>
      <c r="S6982" s="6" t="str">
        <f>FLOOR(Table1[[#This Row],[year]]-1900,10)+1900 &amp; "-" &amp; FLOOR(Table1[[#This Row],[year]]-1890,10)+1900</f>
        <v>2010-2020</v>
      </c>
      <c r="T6982" s="14" t="s">
        <v>21835</v>
      </c>
      <c r="AB6982" s="14"/>
    </row>
    <row r="6983" spans="1:28" hidden="1" x14ac:dyDescent="0.3">
      <c r="A6983" t="s">
        <v>19802</v>
      </c>
      <c r="B6983" t="s">
        <v>16</v>
      </c>
      <c r="C6983" t="s">
        <v>34</v>
      </c>
      <c r="D6983">
        <v>2016</v>
      </c>
      <c r="E6983" t="s">
        <v>19803</v>
      </c>
      <c r="F6983">
        <v>5.3</v>
      </c>
      <c r="G6983">
        <v>28000</v>
      </c>
      <c r="H6983" t="s">
        <v>19804</v>
      </c>
      <c r="I6983" t="s">
        <v>19804</v>
      </c>
      <c r="J6983" t="s">
        <v>19805</v>
      </c>
      <c r="K6983" t="s">
        <v>30</v>
      </c>
      <c r="L6983">
        <v>6000000</v>
      </c>
      <c r="M6983">
        <v>201890</v>
      </c>
      <c r="N6983" t="s">
        <v>19806</v>
      </c>
      <c r="O6983">
        <v>118</v>
      </c>
      <c r="P6983" t="str">
        <f>IF(Table1[[#This Row],[score]]&gt;=8.5,"High",IF(Table1[[#This Row],[score]]&gt;=7,"Medium","Low"))</f>
        <v>Low</v>
      </c>
      <c r="Q6983" s="5">
        <f>Table1[[#This Row],[gross]]-Table1[[#This Row],[budget]]</f>
        <v>-5798110</v>
      </c>
      <c r="R6983" s="5" t="str">
        <f>IF(Table1[[#This Row],[Profit]]&gt;0,"Profit","Loss")</f>
        <v>Loss</v>
      </c>
      <c r="S6983" s="6" t="str">
        <f>FLOOR(Table1[[#This Row],[year]]-1900,10)+1900 &amp; "-" &amp; FLOOR(Table1[[#This Row],[year]]-1890,10)+1900</f>
        <v>2010-2020</v>
      </c>
      <c r="T6983" s="14" t="s">
        <v>21835</v>
      </c>
      <c r="AB6983" s="14"/>
    </row>
    <row r="6984" spans="1:28" hidden="1" x14ac:dyDescent="0.3">
      <c r="A6984" t="s">
        <v>19882</v>
      </c>
      <c r="B6984" t="s">
        <v>443</v>
      </c>
      <c r="C6984" t="s">
        <v>104</v>
      </c>
      <c r="D6984">
        <v>2016</v>
      </c>
      <c r="E6984" t="s">
        <v>19883</v>
      </c>
      <c r="F6984">
        <v>5.7</v>
      </c>
      <c r="G6984">
        <v>10000</v>
      </c>
      <c r="H6984" t="s">
        <v>19884</v>
      </c>
      <c r="I6984" t="s">
        <v>19884</v>
      </c>
      <c r="J6984" t="s">
        <v>19885</v>
      </c>
      <c r="K6984" t="s">
        <v>30</v>
      </c>
      <c r="L6984">
        <f t="shared" ref="L6984:L6993" si="41">20500000</f>
        <v>20500000</v>
      </c>
      <c r="M6984">
        <v>200242</v>
      </c>
      <c r="N6984" t="s">
        <v>19886</v>
      </c>
      <c r="O6984">
        <v>88</v>
      </c>
      <c r="P6984" t="str">
        <f>IF(Table1[[#This Row],[score]]&gt;=8.5,"High",IF(Table1[[#This Row],[score]]&gt;=7,"Medium","Low"))</f>
        <v>Low</v>
      </c>
      <c r="Q6984" s="5">
        <f>Table1[[#This Row],[gross]]-Table1[[#This Row],[budget]]</f>
        <v>-20299758</v>
      </c>
      <c r="R6984" s="5" t="str">
        <f>IF(Table1[[#This Row],[Profit]]&gt;0,"Profit","Loss")</f>
        <v>Loss</v>
      </c>
      <c r="S6984" s="6" t="str">
        <f>FLOOR(Table1[[#This Row],[year]]-1900,10)+1900 &amp; "-" &amp; FLOOR(Table1[[#This Row],[year]]-1890,10)+1900</f>
        <v>2010-2020</v>
      </c>
      <c r="T6984" s="14" t="s">
        <v>21835</v>
      </c>
      <c r="AB6984" s="14"/>
    </row>
    <row r="6985" spans="1:28" hidden="1" x14ac:dyDescent="0.3">
      <c r="A6985" t="s">
        <v>20083</v>
      </c>
      <c r="B6985" t="s">
        <v>443</v>
      </c>
      <c r="C6985" t="s">
        <v>104</v>
      </c>
      <c r="D6985">
        <v>2016</v>
      </c>
      <c r="E6985" t="s">
        <v>19795</v>
      </c>
      <c r="F6985">
        <v>8.1</v>
      </c>
      <c r="G6985">
        <v>41000</v>
      </c>
      <c r="H6985" t="s">
        <v>20084</v>
      </c>
      <c r="I6985" t="s">
        <v>20085</v>
      </c>
      <c r="J6985" t="s">
        <v>20086</v>
      </c>
      <c r="K6985" t="s">
        <v>10197</v>
      </c>
      <c r="L6985" s="5">
        <f t="shared" si="41"/>
        <v>20500000</v>
      </c>
      <c r="M6985" s="5">
        <v>180180</v>
      </c>
      <c r="N6985" t="s">
        <v>20087</v>
      </c>
      <c r="O6985">
        <v>136</v>
      </c>
      <c r="P6985" t="str">
        <f>IF(Table1[[#This Row],[score]]&gt;=8.5,"High",IF(Table1[[#This Row],[score]]&gt;=7,"Medium","Low"))</f>
        <v>Medium</v>
      </c>
      <c r="Q6985" s="5">
        <f>Table1[[#This Row],[gross]]-Table1[[#This Row],[budget]]</f>
        <v>-20319820</v>
      </c>
      <c r="R6985" s="5" t="str">
        <f>IF(Table1[[#This Row],[Profit]]&gt;0,"Profit","Loss")</f>
        <v>Loss</v>
      </c>
      <c r="S6985" s="6" t="str">
        <f>FLOOR(Table1[[#This Row],[year]]-1900,10)+1900 &amp; "-" &amp; FLOOR(Table1[[#This Row],[year]]-1890,10)+1900</f>
        <v>2010-2020</v>
      </c>
      <c r="T6985" s="14" t="s">
        <v>21835</v>
      </c>
      <c r="AB6985" s="14"/>
    </row>
    <row r="6986" spans="1:28" hidden="1" x14ac:dyDescent="0.3">
      <c r="A6986" t="s">
        <v>19987</v>
      </c>
      <c r="B6986" t="s">
        <v>16</v>
      </c>
      <c r="C6986" t="s">
        <v>41</v>
      </c>
      <c r="D6986">
        <v>2016</v>
      </c>
      <c r="E6986" t="s">
        <v>19988</v>
      </c>
      <c r="F6986">
        <v>6.5</v>
      </c>
      <c r="G6986">
        <v>33000</v>
      </c>
      <c r="H6986" t="s">
        <v>19989</v>
      </c>
      <c r="I6986" t="s">
        <v>19990</v>
      </c>
      <c r="J6986" t="s">
        <v>19196</v>
      </c>
      <c r="K6986" t="s">
        <v>248</v>
      </c>
      <c r="L6986">
        <f t="shared" si="41"/>
        <v>20500000</v>
      </c>
      <c r="M6986">
        <v>176288</v>
      </c>
      <c r="N6986" t="s">
        <v>19991</v>
      </c>
      <c r="O6986">
        <v>89</v>
      </c>
      <c r="P6986" t="str">
        <f>IF(Table1[[#This Row],[score]]&gt;=8.5,"High",IF(Table1[[#This Row],[score]]&gt;=7,"Medium","Low"))</f>
        <v>Low</v>
      </c>
      <c r="Q6986" s="5">
        <f>Table1[[#This Row],[gross]]-Table1[[#This Row],[budget]]</f>
        <v>-20323712</v>
      </c>
      <c r="R6986" s="5" t="str">
        <f>IF(Table1[[#This Row],[Profit]]&gt;0,"Profit","Loss")</f>
        <v>Loss</v>
      </c>
      <c r="S6986" s="6" t="str">
        <f>FLOOR(Table1[[#This Row],[year]]-1900,10)+1900 &amp; "-" &amp; FLOOR(Table1[[#This Row],[year]]-1890,10)+1900</f>
        <v>2010-2020</v>
      </c>
      <c r="T6986" s="14" t="s">
        <v>21862</v>
      </c>
      <c r="AB6986" s="14"/>
    </row>
    <row r="6987" spans="1:28" hidden="1" x14ac:dyDescent="0.3">
      <c r="A6987" t="s">
        <v>20088</v>
      </c>
      <c r="B6987" t="s">
        <v>1974</v>
      </c>
      <c r="C6987" t="s">
        <v>17</v>
      </c>
      <c r="D6987">
        <v>2016</v>
      </c>
      <c r="E6987" t="s">
        <v>19731</v>
      </c>
      <c r="F6987">
        <v>6.9</v>
      </c>
      <c r="G6987">
        <v>25000</v>
      </c>
      <c r="H6987" t="s">
        <v>20089</v>
      </c>
      <c r="I6987" t="s">
        <v>20089</v>
      </c>
      <c r="J6987" t="s">
        <v>20090</v>
      </c>
      <c r="K6987" t="s">
        <v>22</v>
      </c>
      <c r="L6987">
        <f t="shared" si="41"/>
        <v>20500000</v>
      </c>
      <c r="M6987">
        <v>133324</v>
      </c>
      <c r="N6987" t="s">
        <v>20091</v>
      </c>
      <c r="O6987">
        <v>84</v>
      </c>
      <c r="P6987" t="str">
        <f>IF(Table1[[#This Row],[score]]&gt;=8.5,"High",IF(Table1[[#This Row],[score]]&gt;=7,"Medium","Low"))</f>
        <v>Low</v>
      </c>
      <c r="Q6987" s="5">
        <f>Table1[[#This Row],[gross]]-Table1[[#This Row],[budget]]</f>
        <v>-20366676</v>
      </c>
      <c r="R6987" s="5" t="str">
        <f>IF(Table1[[#This Row],[Profit]]&gt;0,"Profit","Loss")</f>
        <v>Loss</v>
      </c>
      <c r="S6987" s="6" t="str">
        <f>FLOOR(Table1[[#This Row],[year]]-1900,10)+1900 &amp; "-" &amp; FLOOR(Table1[[#This Row],[year]]-1890,10)+1900</f>
        <v>2010-2020</v>
      </c>
      <c r="T6987" s="14" t="s">
        <v>21835</v>
      </c>
      <c r="AB6987" s="14"/>
    </row>
    <row r="6988" spans="1:28" hidden="1" x14ac:dyDescent="0.3">
      <c r="A6988" t="s">
        <v>20104</v>
      </c>
      <c r="B6988" t="s">
        <v>2676</v>
      </c>
      <c r="C6988" t="s">
        <v>104</v>
      </c>
      <c r="D6988">
        <v>2016</v>
      </c>
      <c r="E6988" t="s">
        <v>20105</v>
      </c>
      <c r="F6988">
        <v>6.2</v>
      </c>
      <c r="G6988">
        <v>9400</v>
      </c>
      <c r="H6988" t="s">
        <v>20106</v>
      </c>
      <c r="I6988" t="s">
        <v>20106</v>
      </c>
      <c r="J6988" t="s">
        <v>20107</v>
      </c>
      <c r="K6988" t="s">
        <v>30</v>
      </c>
      <c r="L6988">
        <f t="shared" si="41"/>
        <v>20500000</v>
      </c>
      <c r="M6988">
        <v>73121</v>
      </c>
      <c r="N6988" t="s">
        <v>20108</v>
      </c>
      <c r="O6988">
        <v>96</v>
      </c>
      <c r="P6988" t="str">
        <f>IF(Table1[[#This Row],[score]]&gt;=8.5,"High",IF(Table1[[#This Row],[score]]&gt;=7,"Medium","Low"))</f>
        <v>Low</v>
      </c>
      <c r="Q6988" s="5">
        <f>Table1[[#This Row],[gross]]-Table1[[#This Row],[budget]]</f>
        <v>-20426879</v>
      </c>
      <c r="R6988" s="5" t="str">
        <f>IF(Table1[[#This Row],[Profit]]&gt;0,"Profit","Loss")</f>
        <v>Loss</v>
      </c>
      <c r="S6988" s="6" t="str">
        <f>FLOOR(Table1[[#This Row],[year]]-1900,10)+1900 &amp; "-" &amp; FLOOR(Table1[[#This Row],[year]]-1890,10)+1900</f>
        <v>2010-2020</v>
      </c>
      <c r="T6988" s="14" t="s">
        <v>21835</v>
      </c>
      <c r="AB6988" s="14"/>
    </row>
    <row r="6989" spans="1:28" hidden="1" x14ac:dyDescent="0.3">
      <c r="A6989" t="s">
        <v>19980</v>
      </c>
      <c r="B6989" t="s">
        <v>16</v>
      </c>
      <c r="C6989" t="s">
        <v>34</v>
      </c>
      <c r="D6989">
        <v>2016</v>
      </c>
      <c r="E6989" t="s">
        <v>19793</v>
      </c>
      <c r="F6989">
        <v>6</v>
      </c>
      <c r="G6989">
        <v>17000</v>
      </c>
      <c r="H6989" t="s">
        <v>16290</v>
      </c>
      <c r="I6989" t="s">
        <v>16290</v>
      </c>
      <c r="J6989" t="s">
        <v>2612</v>
      </c>
      <c r="K6989" t="s">
        <v>30</v>
      </c>
      <c r="L6989">
        <f t="shared" si="41"/>
        <v>20500000</v>
      </c>
      <c r="M6989">
        <v>61797</v>
      </c>
      <c r="N6989" t="s">
        <v>19271</v>
      </c>
      <c r="O6989">
        <v>104</v>
      </c>
      <c r="P6989" t="str">
        <f>IF(Table1[[#This Row],[score]]&gt;=8.5,"High",IF(Table1[[#This Row],[score]]&gt;=7,"Medium","Low"))</f>
        <v>Low</v>
      </c>
      <c r="Q6989" s="5">
        <f>Table1[[#This Row],[gross]]-Table1[[#This Row],[budget]]</f>
        <v>-20438203</v>
      </c>
      <c r="R6989" s="5" t="str">
        <f>IF(Table1[[#This Row],[Profit]]&gt;0,"Profit","Loss")</f>
        <v>Loss</v>
      </c>
      <c r="S6989" s="6" t="str">
        <f>FLOOR(Table1[[#This Row],[year]]-1900,10)+1900 &amp; "-" &amp; FLOOR(Table1[[#This Row],[year]]-1890,10)+1900</f>
        <v>2010-2020</v>
      </c>
      <c r="T6989" s="14" t="s">
        <v>21835</v>
      </c>
      <c r="AB6989" s="14"/>
    </row>
    <row r="6990" spans="1:28" hidden="1" x14ac:dyDescent="0.3">
      <c r="A6990" t="s">
        <v>20001</v>
      </c>
      <c r="B6990" t="s">
        <v>443</v>
      </c>
      <c r="C6990" t="s">
        <v>17</v>
      </c>
      <c r="D6990">
        <v>2016</v>
      </c>
      <c r="E6990" t="s">
        <v>20002</v>
      </c>
      <c r="F6990">
        <v>6.1</v>
      </c>
      <c r="G6990">
        <v>5000</v>
      </c>
      <c r="H6990" t="s">
        <v>20003</v>
      </c>
      <c r="I6990" t="s">
        <v>20003</v>
      </c>
      <c r="J6990" t="s">
        <v>20004</v>
      </c>
      <c r="K6990" t="s">
        <v>1182</v>
      </c>
      <c r="L6990">
        <f t="shared" si="41"/>
        <v>20500000</v>
      </c>
      <c r="M6990">
        <v>61249</v>
      </c>
      <c r="N6990" t="s">
        <v>20005</v>
      </c>
      <c r="O6990">
        <v>98</v>
      </c>
      <c r="P6990" t="str">
        <f>IF(Table1[[#This Row],[score]]&gt;=8.5,"High",IF(Table1[[#This Row],[score]]&gt;=7,"Medium","Low"))</f>
        <v>Low</v>
      </c>
      <c r="Q6990" s="5">
        <f>Table1[[#This Row],[gross]]-Table1[[#This Row],[budget]]</f>
        <v>-20438751</v>
      </c>
      <c r="R6990" s="5" t="str">
        <f>IF(Table1[[#This Row],[Profit]]&gt;0,"Profit","Loss")</f>
        <v>Loss</v>
      </c>
      <c r="S6990" s="6" t="str">
        <f>FLOOR(Table1[[#This Row],[year]]-1900,10)+1900 &amp; "-" &amp; FLOOR(Table1[[#This Row],[year]]-1890,10)+1900</f>
        <v>2010-2020</v>
      </c>
      <c r="T6990" s="14" t="s">
        <v>21835</v>
      </c>
      <c r="AB6990" s="14"/>
    </row>
    <row r="6991" spans="1:28" hidden="1" x14ac:dyDescent="0.3">
      <c r="A6991" t="s">
        <v>20077</v>
      </c>
      <c r="B6991" t="s">
        <v>443</v>
      </c>
      <c r="C6991" t="s">
        <v>41</v>
      </c>
      <c r="D6991">
        <v>2016</v>
      </c>
      <c r="E6991" t="s">
        <v>20078</v>
      </c>
      <c r="F6991">
        <v>6.7</v>
      </c>
      <c r="G6991">
        <v>9800</v>
      </c>
      <c r="H6991" t="s">
        <v>20079</v>
      </c>
      <c r="I6991" t="s">
        <v>20080</v>
      </c>
      <c r="J6991" t="s">
        <v>19385</v>
      </c>
      <c r="K6991" t="s">
        <v>30</v>
      </c>
      <c r="L6991">
        <f t="shared" si="41"/>
        <v>20500000</v>
      </c>
      <c r="M6991">
        <v>28430</v>
      </c>
      <c r="N6991" t="s">
        <v>20081</v>
      </c>
      <c r="O6991">
        <v>98</v>
      </c>
      <c r="P6991" t="str">
        <f>IF(Table1[[#This Row],[score]]&gt;=8.5,"High",IF(Table1[[#This Row],[score]]&gt;=7,"Medium","Low"))</f>
        <v>Low</v>
      </c>
      <c r="Q6991" s="5">
        <f>Table1[[#This Row],[gross]]-Table1[[#This Row],[budget]]</f>
        <v>-20471570</v>
      </c>
      <c r="R6991" s="5" t="str">
        <f>IF(Table1[[#This Row],[Profit]]&gt;0,"Profit","Loss")</f>
        <v>Loss</v>
      </c>
      <c r="S6991" s="6" t="str">
        <f>FLOOR(Table1[[#This Row],[year]]-1900,10)+1900 &amp; "-" &amp; FLOOR(Table1[[#This Row],[year]]-1890,10)+1900</f>
        <v>2010-2020</v>
      </c>
      <c r="T6991" s="14" t="s">
        <v>21835</v>
      </c>
      <c r="AB6991" s="14"/>
    </row>
    <row r="6992" spans="1:28" hidden="1" x14ac:dyDescent="0.3">
      <c r="A6992" t="s">
        <v>19961</v>
      </c>
      <c r="B6992" t="s">
        <v>16</v>
      </c>
      <c r="C6992" t="s">
        <v>17</v>
      </c>
      <c r="D6992">
        <v>2016</v>
      </c>
      <c r="E6992" t="s">
        <v>19629</v>
      </c>
      <c r="F6992">
        <v>5.7</v>
      </c>
      <c r="G6992">
        <v>7500</v>
      </c>
      <c r="H6992" t="s">
        <v>19962</v>
      </c>
      <c r="I6992" t="s">
        <v>13216</v>
      </c>
      <c r="J6992" t="s">
        <v>19963</v>
      </c>
      <c r="K6992" t="s">
        <v>30</v>
      </c>
      <c r="L6992">
        <f t="shared" si="41"/>
        <v>20500000</v>
      </c>
      <c r="M6992">
        <v>23020</v>
      </c>
      <c r="N6992" t="s">
        <v>11928</v>
      </c>
      <c r="O6992">
        <v>96</v>
      </c>
      <c r="P6992" t="str">
        <f>IF(Table1[[#This Row],[score]]&gt;=8.5,"High",IF(Table1[[#This Row],[score]]&gt;=7,"Medium","Low"))</f>
        <v>Low</v>
      </c>
      <c r="Q6992" s="5">
        <f>Table1[[#This Row],[gross]]-Table1[[#This Row],[budget]]</f>
        <v>-20476980</v>
      </c>
      <c r="R6992" s="5" t="str">
        <f>IF(Table1[[#This Row],[Profit]]&gt;0,"Profit","Loss")</f>
        <v>Loss</v>
      </c>
      <c r="S6992" s="6" t="str">
        <f>FLOOR(Table1[[#This Row],[year]]-1900,10)+1900 &amp; "-" &amp; FLOOR(Table1[[#This Row],[year]]-1890,10)+1900</f>
        <v>2010-2020</v>
      </c>
      <c r="T6992" s="14" t="s">
        <v>21835</v>
      </c>
      <c r="AB6992" s="14"/>
    </row>
    <row r="6993" spans="1:28" hidden="1" x14ac:dyDescent="0.3">
      <c r="A6993" t="s">
        <v>20057</v>
      </c>
      <c r="B6993" t="s">
        <v>16</v>
      </c>
      <c r="C6993" t="s">
        <v>52</v>
      </c>
      <c r="D6993">
        <v>2016</v>
      </c>
      <c r="E6993" t="s">
        <v>19951</v>
      </c>
      <c r="F6993">
        <v>5.7</v>
      </c>
      <c r="G6993">
        <v>16000</v>
      </c>
      <c r="H6993" t="s">
        <v>20058</v>
      </c>
      <c r="I6993" t="s">
        <v>19192</v>
      </c>
      <c r="J6993" t="s">
        <v>20059</v>
      </c>
      <c r="K6993" t="s">
        <v>1099</v>
      </c>
      <c r="L6993">
        <f t="shared" si="41"/>
        <v>20500000</v>
      </c>
      <c r="M6993">
        <v>22003</v>
      </c>
      <c r="N6993" t="s">
        <v>20060</v>
      </c>
      <c r="O6993">
        <v>94</v>
      </c>
      <c r="P6993" t="str">
        <f>IF(Table1[[#This Row],[score]]&gt;=8.5,"High",IF(Table1[[#This Row],[score]]&gt;=7,"Medium","Low"))</f>
        <v>Low</v>
      </c>
      <c r="Q6993" s="5">
        <f>Table1[[#This Row],[gross]]-Table1[[#This Row],[budget]]</f>
        <v>-20477997</v>
      </c>
      <c r="R6993" s="5" t="str">
        <f>IF(Table1[[#This Row],[Profit]]&gt;0,"Profit","Loss")</f>
        <v>Loss</v>
      </c>
      <c r="S6993" s="6" t="str">
        <f>FLOOR(Table1[[#This Row],[year]]-1900,10)+1900 &amp; "-" &amp; FLOOR(Table1[[#This Row],[year]]-1890,10)+1900</f>
        <v>2010-2020</v>
      </c>
      <c r="T6993" s="14" t="s">
        <v>21835</v>
      </c>
      <c r="AB6993" s="14"/>
    </row>
    <row r="6994" spans="1:28" hidden="1" x14ac:dyDescent="0.3">
      <c r="A6994" t="s">
        <v>20195</v>
      </c>
      <c r="B6994" t="s">
        <v>1974</v>
      </c>
      <c r="C6994" t="s">
        <v>34</v>
      </c>
      <c r="D6994">
        <v>2017</v>
      </c>
      <c r="E6994" t="s">
        <v>20196</v>
      </c>
      <c r="F6994">
        <v>7</v>
      </c>
      <c r="G6994">
        <v>581000</v>
      </c>
      <c r="H6994" t="s">
        <v>14035</v>
      </c>
      <c r="I6994" t="s">
        <v>14035</v>
      </c>
      <c r="J6994" t="s">
        <v>19164</v>
      </c>
      <c r="K6994" t="s">
        <v>30</v>
      </c>
      <c r="L6994">
        <v>317000000</v>
      </c>
      <c r="M6994">
        <v>1332698830</v>
      </c>
      <c r="N6994" t="s">
        <v>1708</v>
      </c>
      <c r="O6994">
        <v>152</v>
      </c>
      <c r="P6994" t="str">
        <f>IF(Table1[[#This Row],[score]]&gt;=8.5,"High",IF(Table1[[#This Row],[score]]&gt;=7,"Medium","Low"))</f>
        <v>Medium</v>
      </c>
      <c r="Q6994" s="5">
        <f>Table1[[#This Row],[gross]]-Table1[[#This Row],[budget]]</f>
        <v>1015698830</v>
      </c>
      <c r="R6994" s="5" t="str">
        <f>IF(Table1[[#This Row],[Profit]]&gt;0,"Profit","Loss")</f>
        <v>Profit</v>
      </c>
      <c r="S6994" s="6" t="str">
        <f>FLOOR(Table1[[#This Row],[year]]-1900,10)+1900 &amp; "-" &amp; FLOOR(Table1[[#This Row],[year]]-1890,10)+1900</f>
        <v>2010-2020</v>
      </c>
      <c r="T6994" s="14" t="s">
        <v>21835</v>
      </c>
      <c r="AB6994" s="14"/>
    </row>
    <row r="6995" spans="1:28" hidden="1" x14ac:dyDescent="0.3">
      <c r="A6995" t="s">
        <v>6181</v>
      </c>
      <c r="B6995" t="s">
        <v>33</v>
      </c>
      <c r="C6995" t="s">
        <v>237</v>
      </c>
      <c r="D6995">
        <v>2017</v>
      </c>
      <c r="E6995" t="s">
        <v>19904</v>
      </c>
      <c r="F6995">
        <v>7.1</v>
      </c>
      <c r="G6995">
        <v>283000</v>
      </c>
      <c r="H6995" t="s">
        <v>1865</v>
      </c>
      <c r="I6995" t="s">
        <v>13977</v>
      </c>
      <c r="J6995" t="s">
        <v>20190</v>
      </c>
      <c r="K6995" t="s">
        <v>30</v>
      </c>
      <c r="L6995">
        <v>160000000</v>
      </c>
      <c r="M6995">
        <v>1264434525</v>
      </c>
      <c r="N6995" t="s">
        <v>9396</v>
      </c>
      <c r="O6995">
        <v>129</v>
      </c>
      <c r="P6995" t="str">
        <f>IF(Table1[[#This Row],[score]]&gt;=8.5,"High",IF(Table1[[#This Row],[score]]&gt;=7,"Medium","Low"))</f>
        <v>Medium</v>
      </c>
      <c r="Q6995" s="5">
        <f>Table1[[#This Row],[gross]]-Table1[[#This Row],[budget]]</f>
        <v>1104434525</v>
      </c>
      <c r="R6995" s="5" t="str">
        <f>IF(Table1[[#This Row],[Profit]]&gt;0,"Profit","Loss")</f>
        <v>Profit</v>
      </c>
      <c r="S6995" s="6" t="str">
        <f>FLOOR(Table1[[#This Row],[year]]-1900,10)+1900 &amp; "-" &amp; FLOOR(Table1[[#This Row],[year]]-1890,10)+1900</f>
        <v>2010-2020</v>
      </c>
      <c r="T6995" s="14" t="s">
        <v>21835</v>
      </c>
      <c r="AB6995" s="14"/>
    </row>
    <row r="6996" spans="1:28" hidden="1" x14ac:dyDescent="0.3">
      <c r="A6996" t="s">
        <v>20153</v>
      </c>
      <c r="B6996" t="s">
        <v>1974</v>
      </c>
      <c r="C6996" t="s">
        <v>34</v>
      </c>
      <c r="D6996">
        <v>2017</v>
      </c>
      <c r="E6996" t="s">
        <v>20154</v>
      </c>
      <c r="F6996">
        <v>6.6</v>
      </c>
      <c r="G6996">
        <v>214000</v>
      </c>
      <c r="H6996" t="s">
        <v>8417</v>
      </c>
      <c r="I6996" t="s">
        <v>6924</v>
      </c>
      <c r="J6996" t="s">
        <v>11697</v>
      </c>
      <c r="K6996" t="s">
        <v>5936</v>
      </c>
      <c r="L6996">
        <v>250000000</v>
      </c>
      <c r="M6996">
        <v>1236005118</v>
      </c>
      <c r="N6996" t="s">
        <v>61</v>
      </c>
      <c r="O6996">
        <v>136</v>
      </c>
      <c r="P6996" t="str">
        <f>IF(Table1[[#This Row],[score]]&gt;=8.5,"High",IF(Table1[[#This Row],[score]]&gt;=7,"Medium","Low"))</f>
        <v>Low</v>
      </c>
      <c r="Q6996" s="5">
        <f>Table1[[#This Row],[gross]]-Table1[[#This Row],[budget]]</f>
        <v>986005118</v>
      </c>
      <c r="R6996" s="5" t="str">
        <f>IF(Table1[[#This Row],[Profit]]&gt;0,"Profit","Loss")</f>
        <v>Profit</v>
      </c>
      <c r="S6996" s="6" t="str">
        <f>FLOOR(Table1[[#This Row],[year]]-1900,10)+1900 &amp; "-" &amp; FLOOR(Table1[[#This Row],[year]]-1890,10)+1900</f>
        <v>2010-2020</v>
      </c>
      <c r="T6996" s="14" t="s">
        <v>21835</v>
      </c>
      <c r="AB6996" s="14"/>
    </row>
    <row r="6997" spans="1:28" hidden="1" x14ac:dyDescent="0.3">
      <c r="A6997" t="s">
        <v>20359</v>
      </c>
      <c r="B6997" t="s">
        <v>33</v>
      </c>
      <c r="C6997" t="s">
        <v>390</v>
      </c>
      <c r="D6997">
        <v>2017</v>
      </c>
      <c r="E6997" t="s">
        <v>20298</v>
      </c>
      <c r="F6997">
        <v>6.3</v>
      </c>
      <c r="G6997">
        <v>119000</v>
      </c>
      <c r="H6997" t="s">
        <v>19220</v>
      </c>
      <c r="I6997" t="s">
        <v>11970</v>
      </c>
      <c r="J6997" t="s">
        <v>13851</v>
      </c>
      <c r="K6997" t="s">
        <v>30</v>
      </c>
      <c r="L6997">
        <v>80000000</v>
      </c>
      <c r="M6997">
        <v>1034800131</v>
      </c>
      <c r="N6997" t="s">
        <v>19222</v>
      </c>
      <c r="O6997">
        <v>89</v>
      </c>
      <c r="P6997" t="str">
        <f>IF(Table1[[#This Row],[score]]&gt;=8.5,"High",IF(Table1[[#This Row],[score]]&gt;=7,"Medium","Low"))</f>
        <v>Low</v>
      </c>
      <c r="Q6997" s="5">
        <f>Table1[[#This Row],[gross]]-Table1[[#This Row],[budget]]</f>
        <v>954800131</v>
      </c>
      <c r="R6997" s="5" t="str">
        <f>IF(Table1[[#This Row],[Profit]]&gt;0,"Profit","Loss")</f>
        <v>Profit</v>
      </c>
      <c r="S6997" s="6" t="str">
        <f>FLOOR(Table1[[#This Row],[year]]-1900,10)+1900 &amp; "-" &amp; FLOOR(Table1[[#This Row],[year]]-1890,10)+1900</f>
        <v>2010-2020</v>
      </c>
      <c r="T6997" s="14" t="s">
        <v>21835</v>
      </c>
      <c r="AB6997" s="14"/>
    </row>
    <row r="6998" spans="1:28" hidden="1" x14ac:dyDescent="0.3">
      <c r="A6998" t="s">
        <v>20143</v>
      </c>
      <c r="B6998" t="s">
        <v>1974</v>
      </c>
      <c r="C6998" t="s">
        <v>34</v>
      </c>
      <c r="D6998">
        <v>2017</v>
      </c>
      <c r="E6998" t="s">
        <v>20140</v>
      </c>
      <c r="F6998">
        <v>6.9</v>
      </c>
      <c r="G6998">
        <v>336000</v>
      </c>
      <c r="H6998" t="s">
        <v>10518</v>
      </c>
      <c r="I6998" t="s">
        <v>15884</v>
      </c>
      <c r="J6998" t="s">
        <v>12339</v>
      </c>
      <c r="K6998" t="s">
        <v>30</v>
      </c>
      <c r="L6998">
        <v>90000000</v>
      </c>
      <c r="M6998">
        <v>962542945</v>
      </c>
      <c r="N6998" t="s">
        <v>31</v>
      </c>
      <c r="O6998">
        <v>119</v>
      </c>
      <c r="P6998" t="str">
        <f>IF(Table1[[#This Row],[score]]&gt;=8.5,"High",IF(Table1[[#This Row],[score]]&gt;=7,"Medium","Low"))</f>
        <v>Low</v>
      </c>
      <c r="Q6998" s="5">
        <f>Table1[[#This Row],[gross]]-Table1[[#This Row],[budget]]</f>
        <v>872542945</v>
      </c>
      <c r="R6998" s="5" t="str">
        <f>IF(Table1[[#This Row],[Profit]]&gt;0,"Profit","Loss")</f>
        <v>Profit</v>
      </c>
      <c r="S6998" s="6" t="str">
        <f>FLOOR(Table1[[#This Row],[year]]-1900,10)+1900 &amp; "-" &amp; FLOOR(Table1[[#This Row],[year]]-1890,10)+1900</f>
        <v>2010-2020</v>
      </c>
      <c r="T6998" s="14" t="s">
        <v>21835</v>
      </c>
      <c r="AB6998" s="14"/>
    </row>
    <row r="6999" spans="1:28" hidden="1" x14ac:dyDescent="0.3">
      <c r="A6999" t="s">
        <v>20133</v>
      </c>
      <c r="B6999" t="s">
        <v>1974</v>
      </c>
      <c r="C6999" t="s">
        <v>34</v>
      </c>
      <c r="D6999">
        <v>2017</v>
      </c>
      <c r="E6999" t="s">
        <v>20134</v>
      </c>
      <c r="F6999">
        <v>7.4</v>
      </c>
      <c r="G6999">
        <v>540000</v>
      </c>
      <c r="H6999" t="s">
        <v>18871</v>
      </c>
      <c r="I6999" t="s">
        <v>18406</v>
      </c>
      <c r="J6999" t="s">
        <v>1243</v>
      </c>
      <c r="K6999" t="s">
        <v>30</v>
      </c>
      <c r="L6999">
        <v>175000000</v>
      </c>
      <c r="M6999">
        <v>880166924</v>
      </c>
      <c r="N6999" t="s">
        <v>31</v>
      </c>
      <c r="O6999">
        <v>133</v>
      </c>
      <c r="P6999" t="str">
        <f>IF(Table1[[#This Row],[score]]&gt;=8.5,"High",IF(Table1[[#This Row],[score]]&gt;=7,"Medium","Low"))</f>
        <v>Medium</v>
      </c>
      <c r="Q6999" s="5">
        <f>Table1[[#This Row],[gross]]-Table1[[#This Row],[budget]]</f>
        <v>705166924</v>
      </c>
      <c r="R6999" s="5" t="str">
        <f>IF(Table1[[#This Row],[Profit]]&gt;0,"Profit","Loss")</f>
        <v>Profit</v>
      </c>
      <c r="S6999" s="6" t="str">
        <f>FLOOR(Table1[[#This Row],[year]]-1900,10)+1900 &amp; "-" &amp; FLOOR(Table1[[#This Row],[year]]-1890,10)+1900</f>
        <v>2010-2020</v>
      </c>
      <c r="T6999" s="14" t="s">
        <v>21835</v>
      </c>
      <c r="AB6999" s="14"/>
    </row>
    <row r="7000" spans="1:28" hidden="1" x14ac:dyDescent="0.3">
      <c r="A7000" t="s">
        <v>20137</v>
      </c>
      <c r="B7000" t="s">
        <v>1974</v>
      </c>
      <c r="C7000" t="s">
        <v>34</v>
      </c>
      <c r="D7000">
        <v>2017</v>
      </c>
      <c r="E7000" t="s">
        <v>20138</v>
      </c>
      <c r="F7000">
        <v>7.6</v>
      </c>
      <c r="G7000">
        <v>596000</v>
      </c>
      <c r="H7000" t="s">
        <v>11649</v>
      </c>
      <c r="I7000" t="s">
        <v>11649</v>
      </c>
      <c r="J7000" t="s">
        <v>18562</v>
      </c>
      <c r="K7000" t="s">
        <v>30</v>
      </c>
      <c r="L7000">
        <v>200000000</v>
      </c>
      <c r="M7000">
        <v>863756051</v>
      </c>
      <c r="N7000" t="s">
        <v>17483</v>
      </c>
      <c r="O7000">
        <v>136</v>
      </c>
      <c r="P7000" t="str">
        <f>IF(Table1[[#This Row],[score]]&gt;=8.5,"High",IF(Table1[[#This Row],[score]]&gt;=7,"Medium","Low"))</f>
        <v>Medium</v>
      </c>
      <c r="Q7000" s="5">
        <f>Table1[[#This Row],[gross]]-Table1[[#This Row],[budget]]</f>
        <v>663756051</v>
      </c>
      <c r="R7000" s="5" t="str">
        <f>IF(Table1[[#This Row],[Profit]]&gt;0,"Profit","Loss")</f>
        <v>Profit</v>
      </c>
      <c r="S7000" s="6" t="str">
        <f>FLOOR(Table1[[#This Row],[year]]-1900,10)+1900 &amp; "-" &amp; FLOOR(Table1[[#This Row],[year]]-1890,10)+1900</f>
        <v>2010-2020</v>
      </c>
      <c r="T7000" s="14" t="s">
        <v>21835</v>
      </c>
      <c r="AB7000" s="14"/>
    </row>
    <row r="7001" spans="1:28" hidden="1" x14ac:dyDescent="0.3">
      <c r="A7001" t="s">
        <v>20121</v>
      </c>
      <c r="B7001" t="s">
        <v>1974</v>
      </c>
      <c r="C7001" t="s">
        <v>34</v>
      </c>
      <c r="D7001">
        <v>2017</v>
      </c>
      <c r="E7001" t="s">
        <v>20122</v>
      </c>
      <c r="F7001">
        <v>7.9</v>
      </c>
      <c r="G7001">
        <v>628000</v>
      </c>
      <c r="H7001" t="s">
        <v>15296</v>
      </c>
      <c r="I7001" t="s">
        <v>20123</v>
      </c>
      <c r="J7001" t="s">
        <v>16969</v>
      </c>
      <c r="K7001" t="s">
        <v>30</v>
      </c>
      <c r="L7001">
        <v>180000000</v>
      </c>
      <c r="M7001">
        <v>853983911</v>
      </c>
      <c r="N7001" t="s">
        <v>1708</v>
      </c>
      <c r="O7001">
        <v>130</v>
      </c>
      <c r="P7001" t="str">
        <f>IF(Table1[[#This Row],[score]]&gt;=8.5,"High",IF(Table1[[#This Row],[score]]&gt;=7,"Medium","Low"))</f>
        <v>Medium</v>
      </c>
      <c r="Q7001" s="5">
        <f>Table1[[#This Row],[gross]]-Table1[[#This Row],[budget]]</f>
        <v>673983911</v>
      </c>
      <c r="R7001" s="5" t="str">
        <f>IF(Table1[[#This Row],[Profit]]&gt;0,"Profit","Loss")</f>
        <v>Profit</v>
      </c>
      <c r="S7001" s="6" t="str">
        <f>FLOOR(Table1[[#This Row],[year]]-1900,10)+1900 &amp; "-" &amp; FLOOR(Table1[[#This Row],[year]]-1890,10)+1900</f>
        <v>2010-2020</v>
      </c>
      <c r="T7001" s="14" t="s">
        <v>21835</v>
      </c>
      <c r="AB7001" s="14"/>
    </row>
    <row r="7002" spans="1:28" hidden="1" x14ac:dyDescent="0.3">
      <c r="A7002" t="s">
        <v>20170</v>
      </c>
      <c r="B7002" t="s">
        <v>1974</v>
      </c>
      <c r="C7002" t="s">
        <v>34</v>
      </c>
      <c r="D7002">
        <v>2017</v>
      </c>
      <c r="E7002" t="s">
        <v>19941</v>
      </c>
      <c r="F7002">
        <v>7.4</v>
      </c>
      <c r="G7002">
        <v>600000</v>
      </c>
      <c r="H7002" t="s">
        <v>12836</v>
      </c>
      <c r="I7002" t="s">
        <v>20171</v>
      </c>
      <c r="J7002" t="s">
        <v>20172</v>
      </c>
      <c r="K7002" t="s">
        <v>30</v>
      </c>
      <c r="L7002">
        <v>149000000</v>
      </c>
      <c r="M7002">
        <v>822824522</v>
      </c>
      <c r="N7002" t="s">
        <v>23</v>
      </c>
      <c r="O7002">
        <v>141</v>
      </c>
      <c r="P7002" t="str">
        <f>IF(Table1[[#This Row],[score]]&gt;=8.5,"High",IF(Table1[[#This Row],[score]]&gt;=7,"Medium","Low"))</f>
        <v>Medium</v>
      </c>
      <c r="Q7002" s="5">
        <f>Table1[[#This Row],[gross]]-Table1[[#This Row],[budget]]</f>
        <v>673824522</v>
      </c>
      <c r="R7002" s="5" t="str">
        <f>IF(Table1[[#This Row],[Profit]]&gt;0,"Profit","Loss")</f>
        <v>Profit</v>
      </c>
      <c r="S7002" s="6" t="str">
        <f>FLOOR(Table1[[#This Row],[year]]-1900,10)+1900 &amp; "-" &amp; FLOOR(Table1[[#This Row],[year]]-1890,10)+1900</f>
        <v>2010-2020</v>
      </c>
      <c r="T7002" s="14" t="s">
        <v>21835</v>
      </c>
      <c r="AB7002" s="14"/>
    </row>
    <row r="7003" spans="1:28" hidden="1" x14ac:dyDescent="0.3">
      <c r="A7003" t="s">
        <v>20160</v>
      </c>
      <c r="B7003" t="s">
        <v>33</v>
      </c>
      <c r="C7003" t="s">
        <v>390</v>
      </c>
      <c r="D7003">
        <v>2017</v>
      </c>
      <c r="E7003" t="s">
        <v>20161</v>
      </c>
      <c r="F7003">
        <v>8.4</v>
      </c>
      <c r="G7003">
        <v>417000</v>
      </c>
      <c r="H7003" t="s">
        <v>16543</v>
      </c>
      <c r="I7003" t="s">
        <v>16543</v>
      </c>
      <c r="J7003" t="s">
        <v>20162</v>
      </c>
      <c r="K7003" t="s">
        <v>30</v>
      </c>
      <c r="L7003" s="5">
        <v>175000000</v>
      </c>
      <c r="M7003" s="5">
        <v>807817888</v>
      </c>
      <c r="N7003" t="s">
        <v>1708</v>
      </c>
      <c r="O7003">
        <v>105</v>
      </c>
      <c r="P7003" t="str">
        <f>IF(Table1[[#This Row],[score]]&gt;=8.5,"High",IF(Table1[[#This Row],[score]]&gt;=7,"Medium","Low"))</f>
        <v>Medium</v>
      </c>
      <c r="Q7003" s="5">
        <f>Table1[[#This Row],[gross]]-Table1[[#This Row],[budget]]</f>
        <v>632817888</v>
      </c>
      <c r="R7003" s="5" t="str">
        <f>IF(Table1[[#This Row],[Profit]]&gt;0,"Profit","Loss")</f>
        <v>Profit</v>
      </c>
      <c r="S7003" s="6" t="str">
        <f>FLOOR(Table1[[#This Row],[year]]-1900,10)+1900 &amp; "-" &amp; FLOOR(Table1[[#This Row],[year]]-1890,10)+1900</f>
        <v>2010-2020</v>
      </c>
      <c r="T7003" s="14" t="s">
        <v>21835</v>
      </c>
      <c r="AB7003" s="14"/>
    </row>
    <row r="7004" spans="1:28" hidden="1" x14ac:dyDescent="0.3">
      <c r="A7004" t="s">
        <v>20182</v>
      </c>
      <c r="B7004" t="s">
        <v>1974</v>
      </c>
      <c r="C7004" t="s">
        <v>34</v>
      </c>
      <c r="D7004">
        <v>2017</v>
      </c>
      <c r="E7004" t="s">
        <v>20183</v>
      </c>
      <c r="F7004">
        <v>6.5</v>
      </c>
      <c r="G7004">
        <v>275000</v>
      </c>
      <c r="H7004" t="s">
        <v>17913</v>
      </c>
      <c r="I7004" t="s">
        <v>12258</v>
      </c>
      <c r="J7004" t="s">
        <v>5628</v>
      </c>
      <c r="K7004" t="s">
        <v>30</v>
      </c>
      <c r="L7004">
        <v>230000000</v>
      </c>
      <c r="M7004">
        <v>794881442</v>
      </c>
      <c r="N7004" t="s">
        <v>1708</v>
      </c>
      <c r="O7004">
        <v>129</v>
      </c>
      <c r="P7004" t="str">
        <f>IF(Table1[[#This Row],[score]]&gt;=8.5,"High",IF(Table1[[#This Row],[score]]&gt;=7,"Medium","Low"))</f>
        <v>Low</v>
      </c>
      <c r="Q7004" s="5">
        <f>Table1[[#This Row],[gross]]-Table1[[#This Row],[budget]]</f>
        <v>564881442</v>
      </c>
      <c r="R7004" s="5" t="str">
        <f>IF(Table1[[#This Row],[Profit]]&gt;0,"Profit","Loss")</f>
        <v>Profit</v>
      </c>
      <c r="S7004" s="6" t="str">
        <f>FLOOR(Table1[[#This Row],[year]]-1900,10)+1900 &amp; "-" &amp; FLOOR(Table1[[#This Row],[year]]-1890,10)+1900</f>
        <v>2010-2020</v>
      </c>
      <c r="T7004" s="14" t="s">
        <v>21835</v>
      </c>
      <c r="AB7004" s="14"/>
    </row>
    <row r="7005" spans="1:28" hidden="1" x14ac:dyDescent="0.3">
      <c r="A7005" t="s">
        <v>20129</v>
      </c>
      <c r="B7005" t="s">
        <v>16</v>
      </c>
      <c r="C7005" t="s">
        <v>52</v>
      </c>
      <c r="D7005">
        <v>2017</v>
      </c>
      <c r="E7005" t="s">
        <v>20130</v>
      </c>
      <c r="F7005">
        <v>7.3</v>
      </c>
      <c r="G7005">
        <v>478000</v>
      </c>
      <c r="H7005" t="s">
        <v>18184</v>
      </c>
      <c r="I7005" t="s">
        <v>20131</v>
      </c>
      <c r="J7005" t="s">
        <v>20132</v>
      </c>
      <c r="K7005" t="s">
        <v>30</v>
      </c>
      <c r="L7005">
        <v>35000000</v>
      </c>
      <c r="M7005">
        <v>701796444</v>
      </c>
      <c r="N7005" t="s">
        <v>2001</v>
      </c>
      <c r="O7005">
        <v>135</v>
      </c>
      <c r="P7005" t="str">
        <f>IF(Table1[[#This Row],[score]]&gt;=8.5,"High",IF(Table1[[#This Row],[score]]&gt;=7,"Medium","Low"))</f>
        <v>Medium</v>
      </c>
      <c r="Q7005" s="5">
        <f>Table1[[#This Row],[gross]]-Table1[[#This Row],[budget]]</f>
        <v>666796444</v>
      </c>
      <c r="R7005" s="5" t="str">
        <f>IF(Table1[[#This Row],[Profit]]&gt;0,"Profit","Loss")</f>
        <v>Profit</v>
      </c>
      <c r="S7005" s="6" t="str">
        <f>FLOOR(Table1[[#This Row],[year]]-1900,10)+1900 &amp; "-" &amp; FLOOR(Table1[[#This Row],[year]]-1890,10)+1900</f>
        <v>2010-2020</v>
      </c>
      <c r="T7005" s="14" t="s">
        <v>21835</v>
      </c>
      <c r="AB7005" s="14"/>
    </row>
    <row r="7006" spans="1:28" hidden="1" x14ac:dyDescent="0.3">
      <c r="A7006" t="s">
        <v>20179</v>
      </c>
      <c r="B7006" t="s">
        <v>1974</v>
      </c>
      <c r="C7006" t="s">
        <v>34</v>
      </c>
      <c r="D7006">
        <v>2017</v>
      </c>
      <c r="E7006" t="s">
        <v>20177</v>
      </c>
      <c r="F7006">
        <v>6.1</v>
      </c>
      <c r="G7006">
        <v>418000</v>
      </c>
      <c r="H7006" t="s">
        <v>13413</v>
      </c>
      <c r="I7006" t="s">
        <v>72</v>
      </c>
      <c r="J7006" t="s">
        <v>9567</v>
      </c>
      <c r="K7006" t="s">
        <v>30</v>
      </c>
      <c r="L7006">
        <v>300000000</v>
      </c>
      <c r="M7006">
        <v>657926987</v>
      </c>
      <c r="N7006" t="s">
        <v>23</v>
      </c>
      <c r="O7006">
        <v>120</v>
      </c>
      <c r="P7006" t="str">
        <f>IF(Table1[[#This Row],[score]]&gt;=8.5,"High",IF(Table1[[#This Row],[score]]&gt;=7,"Medium","Low"))</f>
        <v>Low</v>
      </c>
      <c r="Q7006" s="5">
        <f>Table1[[#This Row],[gross]]-Table1[[#This Row],[budget]]</f>
        <v>357926987</v>
      </c>
      <c r="R7006" s="5" t="str">
        <f>IF(Table1[[#This Row],[Profit]]&gt;0,"Profit","Loss")</f>
        <v>Profit</v>
      </c>
      <c r="S7006" s="6" t="str">
        <f>FLOOR(Table1[[#This Row],[year]]-1900,10)+1900 &amp; "-" &amp; FLOOR(Table1[[#This Row],[year]]-1890,10)+1900</f>
        <v>2010-2020</v>
      </c>
      <c r="T7006" s="14" t="s">
        <v>21835</v>
      </c>
      <c r="AB7006" s="14"/>
    </row>
    <row r="7007" spans="1:28" hidden="1" x14ac:dyDescent="0.3">
      <c r="A7007" t="s">
        <v>20168</v>
      </c>
      <c r="B7007" t="s">
        <v>16</v>
      </c>
      <c r="C7007" t="s">
        <v>34</v>
      </c>
      <c r="D7007">
        <v>2017</v>
      </c>
      <c r="E7007" t="s">
        <v>20169</v>
      </c>
      <c r="F7007">
        <v>8.1</v>
      </c>
      <c r="G7007">
        <v>674000</v>
      </c>
      <c r="H7007" t="s">
        <v>8728</v>
      </c>
      <c r="I7007" t="s">
        <v>8728</v>
      </c>
      <c r="J7007" t="s">
        <v>13344</v>
      </c>
      <c r="K7007" t="s">
        <v>30</v>
      </c>
      <c r="L7007" s="5">
        <v>97000000</v>
      </c>
      <c r="M7007" s="5">
        <v>619179950</v>
      </c>
      <c r="N7007" t="s">
        <v>180</v>
      </c>
      <c r="O7007">
        <v>137</v>
      </c>
      <c r="P7007" t="str">
        <f>IF(Table1[[#This Row],[score]]&gt;=8.5,"High",IF(Table1[[#This Row],[score]]&gt;=7,"Medium","Low"))</f>
        <v>Medium</v>
      </c>
      <c r="Q7007" s="5">
        <f>Table1[[#This Row],[gross]]-Table1[[#This Row],[budget]]</f>
        <v>522179950</v>
      </c>
      <c r="R7007" s="5" t="str">
        <f>IF(Table1[[#This Row],[Profit]]&gt;0,"Profit","Loss")</f>
        <v>Profit</v>
      </c>
      <c r="S7007" s="6" t="str">
        <f>FLOOR(Table1[[#This Row],[year]]-1900,10)+1900 &amp; "-" &amp; FLOOR(Table1[[#This Row],[year]]-1890,10)+1900</f>
        <v>2010-2020</v>
      </c>
      <c r="T7007" s="14" t="s">
        <v>21835</v>
      </c>
      <c r="AB7007" s="14"/>
    </row>
    <row r="7008" spans="1:28" hidden="1" x14ac:dyDescent="0.3">
      <c r="A7008" t="s">
        <v>20226</v>
      </c>
      <c r="B7008" t="s">
        <v>1974</v>
      </c>
      <c r="C7008" t="s">
        <v>34</v>
      </c>
      <c r="D7008">
        <v>2017</v>
      </c>
      <c r="E7008" t="s">
        <v>20227</v>
      </c>
      <c r="F7008">
        <v>5.2</v>
      </c>
      <c r="G7008">
        <v>140000</v>
      </c>
      <c r="H7008" t="s">
        <v>8429</v>
      </c>
      <c r="I7008" t="s">
        <v>20228</v>
      </c>
      <c r="J7008" t="s">
        <v>8955</v>
      </c>
      <c r="K7008" t="s">
        <v>30</v>
      </c>
      <c r="L7008">
        <v>217000000</v>
      </c>
      <c r="M7008">
        <v>605425157</v>
      </c>
      <c r="N7008" t="s">
        <v>44</v>
      </c>
      <c r="O7008">
        <v>154</v>
      </c>
      <c r="P7008" t="str">
        <f>IF(Table1[[#This Row],[score]]&gt;=8.5,"High",IF(Table1[[#This Row],[score]]&gt;=7,"Medium","Low"))</f>
        <v>Low</v>
      </c>
      <c r="Q7008" s="5">
        <f>Table1[[#This Row],[gross]]-Table1[[#This Row],[budget]]</f>
        <v>388425157</v>
      </c>
      <c r="R7008" s="5" t="str">
        <f>IF(Table1[[#This Row],[Profit]]&gt;0,"Profit","Loss")</f>
        <v>Profit</v>
      </c>
      <c r="S7008" s="6" t="str">
        <f>FLOOR(Table1[[#This Row],[year]]-1900,10)+1900 &amp; "-" &amp; FLOOR(Table1[[#This Row],[year]]-1890,10)+1900</f>
        <v>2010-2020</v>
      </c>
      <c r="T7008" s="14" t="s">
        <v>21835</v>
      </c>
      <c r="AB7008" s="14"/>
    </row>
    <row r="7009" spans="1:28" hidden="1" x14ac:dyDescent="0.3">
      <c r="A7009" t="s">
        <v>20189</v>
      </c>
      <c r="B7009" t="s">
        <v>1974</v>
      </c>
      <c r="C7009" t="s">
        <v>34</v>
      </c>
      <c r="D7009">
        <v>2017</v>
      </c>
      <c r="E7009" t="s">
        <v>20038</v>
      </c>
      <c r="F7009">
        <v>6.6</v>
      </c>
      <c r="G7009">
        <v>293000</v>
      </c>
      <c r="H7009" t="s">
        <v>18372</v>
      </c>
      <c r="I7009" t="s">
        <v>14031</v>
      </c>
      <c r="J7009" t="s">
        <v>19172</v>
      </c>
      <c r="K7009" t="s">
        <v>30</v>
      </c>
      <c r="L7009">
        <v>185000000</v>
      </c>
      <c r="M7009">
        <v>566652812</v>
      </c>
      <c r="N7009" t="s">
        <v>23</v>
      </c>
      <c r="O7009">
        <v>118</v>
      </c>
      <c r="P7009" t="str">
        <f>IF(Table1[[#This Row],[score]]&gt;=8.5,"High",IF(Table1[[#This Row],[score]]&gt;=7,"Medium","Low"))</f>
        <v>Low</v>
      </c>
      <c r="Q7009" s="5">
        <f>Table1[[#This Row],[gross]]-Table1[[#This Row],[budget]]</f>
        <v>381652812</v>
      </c>
      <c r="R7009" s="5" t="str">
        <f>IF(Table1[[#This Row],[Profit]]&gt;0,"Profit","Loss")</f>
        <v>Profit</v>
      </c>
      <c r="S7009" s="6" t="str">
        <f>FLOOR(Table1[[#This Row],[year]]-1900,10)+1900 &amp; "-" &amp; FLOOR(Table1[[#This Row],[year]]-1890,10)+1900</f>
        <v>2010-2020</v>
      </c>
      <c r="T7009" s="14" t="s">
        <v>21835</v>
      </c>
      <c r="AB7009" s="14"/>
    </row>
    <row r="7010" spans="1:28" hidden="1" x14ac:dyDescent="0.3">
      <c r="A7010" t="s">
        <v>20166</v>
      </c>
      <c r="B7010" t="s">
        <v>33</v>
      </c>
      <c r="C7010" t="s">
        <v>390</v>
      </c>
      <c r="D7010">
        <v>2017</v>
      </c>
      <c r="E7010" t="s">
        <v>20167</v>
      </c>
      <c r="F7010">
        <v>6.3</v>
      </c>
      <c r="G7010">
        <v>114000</v>
      </c>
      <c r="H7010" t="s">
        <v>16562</v>
      </c>
      <c r="I7010" t="s">
        <v>15706</v>
      </c>
      <c r="J7010" t="s">
        <v>4417</v>
      </c>
      <c r="K7010" t="s">
        <v>30</v>
      </c>
      <c r="L7010">
        <v>125000000</v>
      </c>
      <c r="M7010">
        <v>527965936</v>
      </c>
      <c r="N7010" t="s">
        <v>10077</v>
      </c>
      <c r="O7010">
        <v>97</v>
      </c>
      <c r="P7010" t="str">
        <f>IF(Table1[[#This Row],[score]]&gt;=8.5,"High",IF(Table1[[#This Row],[score]]&gt;=7,"Medium","Low"))</f>
        <v>Low</v>
      </c>
      <c r="Q7010" s="5">
        <f>Table1[[#This Row],[gross]]-Table1[[#This Row],[budget]]</f>
        <v>402965936</v>
      </c>
      <c r="R7010" s="5" t="str">
        <f>IF(Table1[[#This Row],[Profit]]&gt;0,"Profit","Loss")</f>
        <v>Profit</v>
      </c>
      <c r="S7010" s="6" t="str">
        <f>FLOOR(Table1[[#This Row],[year]]-1900,10)+1900 &amp; "-" &amp; FLOOR(Table1[[#This Row],[year]]-1890,10)+1900</f>
        <v>2010-2020</v>
      </c>
      <c r="T7010" s="14" t="s">
        <v>21835</v>
      </c>
      <c r="AB7010" s="14"/>
    </row>
    <row r="7011" spans="1:28" hidden="1" x14ac:dyDescent="0.3">
      <c r="A7011" t="s">
        <v>20157</v>
      </c>
      <c r="B7011" t="s">
        <v>1974</v>
      </c>
      <c r="C7011" t="s">
        <v>34</v>
      </c>
      <c r="D7011">
        <v>2017</v>
      </c>
      <c r="E7011" t="s">
        <v>20002</v>
      </c>
      <c r="F7011">
        <v>7.8</v>
      </c>
      <c r="G7011">
        <v>582000</v>
      </c>
      <c r="H7011" t="s">
        <v>10175</v>
      </c>
      <c r="I7011" t="s">
        <v>10175</v>
      </c>
      <c r="J7011" t="s">
        <v>20158</v>
      </c>
      <c r="K7011" t="s">
        <v>22</v>
      </c>
      <c r="L7011">
        <v>100000000</v>
      </c>
      <c r="M7011">
        <v>527016307</v>
      </c>
      <c r="N7011" t="s">
        <v>20159</v>
      </c>
      <c r="O7011">
        <v>106</v>
      </c>
      <c r="P7011" t="str">
        <f>IF(Table1[[#This Row],[score]]&gt;=8.5,"High",IF(Table1[[#This Row],[score]]&gt;=7,"Medium","Low"))</f>
        <v>Medium</v>
      </c>
      <c r="Q7011" s="5">
        <f>Table1[[#This Row],[gross]]-Table1[[#This Row],[budget]]</f>
        <v>427016307</v>
      </c>
      <c r="R7011" s="5" t="str">
        <f>IF(Table1[[#This Row],[Profit]]&gt;0,"Profit","Loss")</f>
        <v>Profit</v>
      </c>
      <c r="S7011" s="6" t="str">
        <f>FLOOR(Table1[[#This Row],[year]]-1900,10)+1900 &amp; "-" &amp; FLOOR(Table1[[#This Row],[year]]-1890,10)+1900</f>
        <v>2010-2020</v>
      </c>
      <c r="T7011" s="14" t="s">
        <v>21835</v>
      </c>
      <c r="AB7011" s="14"/>
    </row>
    <row r="7012" spans="1:28" hidden="1" x14ac:dyDescent="0.3">
      <c r="A7012" t="s">
        <v>20275</v>
      </c>
      <c r="B7012" t="s">
        <v>1974</v>
      </c>
      <c r="C7012" t="s">
        <v>34</v>
      </c>
      <c r="D7012">
        <v>2017</v>
      </c>
      <c r="E7012" t="s">
        <v>19649</v>
      </c>
      <c r="F7012">
        <v>7.4</v>
      </c>
      <c r="G7012">
        <v>235000</v>
      </c>
      <c r="H7012" t="s">
        <v>9296</v>
      </c>
      <c r="I7012" t="s">
        <v>15773</v>
      </c>
      <c r="J7012" t="s">
        <v>20276</v>
      </c>
      <c r="K7012" t="s">
        <v>30</v>
      </c>
      <c r="L7012">
        <v>150000000</v>
      </c>
      <c r="M7012">
        <v>490719763</v>
      </c>
      <c r="N7012" t="s">
        <v>180</v>
      </c>
      <c r="O7012">
        <v>140</v>
      </c>
      <c r="P7012" t="str">
        <f>IF(Table1[[#This Row],[score]]&gt;=8.5,"High",IF(Table1[[#This Row],[score]]&gt;=7,"Medium","Low"))</f>
        <v>Medium</v>
      </c>
      <c r="Q7012" s="5">
        <f>Table1[[#This Row],[gross]]-Table1[[#This Row],[budget]]</f>
        <v>340719763</v>
      </c>
      <c r="R7012" s="5" t="str">
        <f>IF(Table1[[#This Row],[Profit]]&gt;0,"Profit","Loss")</f>
        <v>Profit</v>
      </c>
      <c r="S7012" s="6" t="str">
        <f>FLOOR(Table1[[#This Row],[year]]-1900,10)+1900 &amp; "-" &amp; FLOOR(Table1[[#This Row],[year]]-1890,10)+1900</f>
        <v>2010-2020</v>
      </c>
      <c r="T7012" s="14" t="s">
        <v>21835</v>
      </c>
      <c r="AB7012" s="14"/>
    </row>
    <row r="7013" spans="1:28" hidden="1" x14ac:dyDescent="0.3">
      <c r="A7013" t="s">
        <v>20139</v>
      </c>
      <c r="B7013" t="s">
        <v>33</v>
      </c>
      <c r="C7013" t="s">
        <v>63</v>
      </c>
      <c r="D7013">
        <v>2017</v>
      </c>
      <c r="E7013" t="s">
        <v>20140</v>
      </c>
      <c r="F7013">
        <v>7.6</v>
      </c>
      <c r="G7013">
        <v>251000</v>
      </c>
      <c r="H7013" t="s">
        <v>20141</v>
      </c>
      <c r="I7013" t="s">
        <v>20142</v>
      </c>
      <c r="J7013" t="s">
        <v>13344</v>
      </c>
      <c r="K7013" t="s">
        <v>30</v>
      </c>
      <c r="L7013">
        <v>84000000</v>
      </c>
      <c r="M7013">
        <v>438006904</v>
      </c>
      <c r="N7013" t="s">
        <v>20036</v>
      </c>
      <c r="O7013">
        <v>105</v>
      </c>
      <c r="P7013" t="str">
        <f>IF(Table1[[#This Row],[score]]&gt;=8.5,"High",IF(Table1[[#This Row],[score]]&gt;=7,"Medium","Low"))</f>
        <v>Medium</v>
      </c>
      <c r="Q7013" s="5">
        <f>Table1[[#This Row],[gross]]-Table1[[#This Row],[budget]]</f>
        <v>354006904</v>
      </c>
      <c r="R7013" s="5" t="str">
        <f>IF(Table1[[#This Row],[Profit]]&gt;0,"Profit","Loss")</f>
        <v>Profit</v>
      </c>
      <c r="S7013" s="6" t="str">
        <f>FLOOR(Table1[[#This Row],[year]]-1900,10)+1900 &amp; "-" &amp; FLOOR(Table1[[#This Row],[year]]-1890,10)+1900</f>
        <v>2010-2020</v>
      </c>
      <c r="T7013" s="14" t="s">
        <v>21835</v>
      </c>
      <c r="AB7013" s="14"/>
    </row>
    <row r="7014" spans="1:28" hidden="1" x14ac:dyDescent="0.3">
      <c r="A7014" t="s">
        <v>20191</v>
      </c>
      <c r="B7014" t="s">
        <v>16</v>
      </c>
      <c r="C7014" t="s">
        <v>34</v>
      </c>
      <c r="D7014">
        <v>2017</v>
      </c>
      <c r="E7014" t="s">
        <v>20192</v>
      </c>
      <c r="F7014">
        <v>6.7</v>
      </c>
      <c r="G7014">
        <v>286000</v>
      </c>
      <c r="H7014" t="s">
        <v>13391</v>
      </c>
      <c r="I7014" t="s">
        <v>14876</v>
      </c>
      <c r="J7014" t="s">
        <v>19430</v>
      </c>
      <c r="K7014" t="s">
        <v>22</v>
      </c>
      <c r="L7014">
        <v>104000000</v>
      </c>
      <c r="M7014">
        <v>410902662</v>
      </c>
      <c r="N7014" t="s">
        <v>180</v>
      </c>
      <c r="O7014">
        <v>141</v>
      </c>
      <c r="P7014" t="str">
        <f>IF(Table1[[#This Row],[score]]&gt;=8.5,"High",IF(Table1[[#This Row],[score]]&gt;=7,"Medium","Low"))</f>
        <v>Low</v>
      </c>
      <c r="Q7014" s="5">
        <f>Table1[[#This Row],[gross]]-Table1[[#This Row],[budget]]</f>
        <v>306902662</v>
      </c>
      <c r="R7014" s="5" t="str">
        <f>IF(Table1[[#This Row],[Profit]]&gt;0,"Profit","Loss")</f>
        <v>Profit</v>
      </c>
      <c r="S7014" s="6" t="str">
        <f>FLOOR(Table1[[#This Row],[year]]-1900,10)+1900 &amp; "-" &amp; FLOOR(Table1[[#This Row],[year]]-1890,10)+1900</f>
        <v>2010-2020</v>
      </c>
      <c r="T7014" s="14" t="s">
        <v>21835</v>
      </c>
      <c r="AB7014" s="14"/>
    </row>
    <row r="7015" spans="1:28" hidden="1" x14ac:dyDescent="0.3">
      <c r="A7015" t="s">
        <v>10546</v>
      </c>
      <c r="B7015" t="s">
        <v>1974</v>
      </c>
      <c r="C7015" t="s">
        <v>34</v>
      </c>
      <c r="D7015">
        <v>2017</v>
      </c>
      <c r="E7015" t="s">
        <v>20050</v>
      </c>
      <c r="F7015">
        <v>5.4</v>
      </c>
      <c r="G7015">
        <v>177000</v>
      </c>
      <c r="H7015" t="s">
        <v>14412</v>
      </c>
      <c r="I7015" t="s">
        <v>5848</v>
      </c>
      <c r="J7015" t="s">
        <v>1462</v>
      </c>
      <c r="K7015" t="s">
        <v>30</v>
      </c>
      <c r="L7015">
        <v>125000000</v>
      </c>
      <c r="M7015">
        <v>409231607</v>
      </c>
      <c r="N7015" t="s">
        <v>61</v>
      </c>
      <c r="O7015">
        <v>110</v>
      </c>
      <c r="P7015" t="str">
        <f>IF(Table1[[#This Row],[score]]&gt;=8.5,"High",IF(Table1[[#This Row],[score]]&gt;=7,"Medium","Low"))</f>
        <v>Low</v>
      </c>
      <c r="Q7015" s="5">
        <f>Table1[[#This Row],[gross]]-Table1[[#This Row],[budget]]</f>
        <v>284231607</v>
      </c>
      <c r="R7015" s="5" t="str">
        <f>IF(Table1[[#This Row],[Profit]]&gt;0,"Profit","Loss")</f>
        <v>Profit</v>
      </c>
      <c r="S7015" s="6" t="str">
        <f>FLOOR(Table1[[#This Row],[year]]-1900,10)+1900 &amp; "-" &amp; FLOOR(Table1[[#This Row],[year]]-1890,10)+1900</f>
        <v>2010-2020</v>
      </c>
      <c r="T7015" s="14" t="s">
        <v>21835</v>
      </c>
      <c r="AB7015" s="14"/>
    </row>
    <row r="7016" spans="1:28" hidden="1" x14ac:dyDescent="0.3">
      <c r="A7016" t="s">
        <v>20282</v>
      </c>
      <c r="B7016" t="s">
        <v>337</v>
      </c>
      <c r="C7016" t="s">
        <v>390</v>
      </c>
      <c r="D7016">
        <v>2017</v>
      </c>
      <c r="E7016" t="s">
        <v>20283</v>
      </c>
      <c r="F7016">
        <v>6.7</v>
      </c>
      <c r="G7016">
        <v>82000</v>
      </c>
      <c r="H7016" t="s">
        <v>20284</v>
      </c>
      <c r="I7016" t="s">
        <v>20284</v>
      </c>
      <c r="J7016" t="s">
        <v>8959</v>
      </c>
      <c r="K7016" t="s">
        <v>30</v>
      </c>
      <c r="L7016">
        <v>175000000</v>
      </c>
      <c r="M7016">
        <v>383930656</v>
      </c>
      <c r="N7016" t="s">
        <v>10022</v>
      </c>
      <c r="O7016">
        <v>102</v>
      </c>
      <c r="P7016" t="str">
        <f>IF(Table1[[#This Row],[score]]&gt;=8.5,"High",IF(Table1[[#This Row],[score]]&gt;=7,"Medium","Low"))</f>
        <v>Low</v>
      </c>
      <c r="Q7016" s="5">
        <f>Table1[[#This Row],[gross]]-Table1[[#This Row],[budget]]</f>
        <v>208930656</v>
      </c>
      <c r="R7016" s="5" t="str">
        <f>IF(Table1[[#This Row],[Profit]]&gt;0,"Profit","Loss")</f>
        <v>Profit</v>
      </c>
      <c r="S7016" s="6" t="str">
        <f>FLOOR(Table1[[#This Row],[year]]-1900,10)+1900 &amp; "-" &amp; FLOOR(Table1[[#This Row],[year]]-1890,10)+1900</f>
        <v>2010-2020</v>
      </c>
      <c r="T7016" s="14" t="s">
        <v>21835</v>
      </c>
      <c r="AB7016" s="14"/>
    </row>
    <row r="7017" spans="1:28" hidden="1" x14ac:dyDescent="0.3">
      <c r="A7017" t="s">
        <v>20220</v>
      </c>
      <c r="B7017" t="s">
        <v>16</v>
      </c>
      <c r="C7017" t="s">
        <v>17</v>
      </c>
      <c r="D7017">
        <v>2017</v>
      </c>
      <c r="E7017" t="s">
        <v>20100</v>
      </c>
      <c r="F7017">
        <v>4.5999999999999996</v>
      </c>
      <c r="G7017">
        <v>95000</v>
      </c>
      <c r="H7017" t="s">
        <v>2249</v>
      </c>
      <c r="I7017" t="s">
        <v>20221</v>
      </c>
      <c r="J7017" t="s">
        <v>19130</v>
      </c>
      <c r="K7017" t="s">
        <v>30</v>
      </c>
      <c r="L7017">
        <v>55000000</v>
      </c>
      <c r="M7017">
        <v>381545846</v>
      </c>
      <c r="N7017" t="s">
        <v>61</v>
      </c>
      <c r="O7017">
        <v>118</v>
      </c>
      <c r="P7017" t="str">
        <f>IF(Table1[[#This Row],[score]]&gt;=8.5,"High",IF(Table1[[#This Row],[score]]&gt;=7,"Medium","Low"))</f>
        <v>Low</v>
      </c>
      <c r="Q7017" s="5">
        <f>Table1[[#This Row],[gross]]-Table1[[#This Row],[budget]]</f>
        <v>326545846</v>
      </c>
      <c r="R7017" s="5" t="str">
        <f>IF(Table1[[#This Row],[Profit]]&gt;0,"Profit","Loss")</f>
        <v>Profit</v>
      </c>
      <c r="S7017" s="6" t="str">
        <f>FLOOR(Table1[[#This Row],[year]]-1900,10)+1900 &amp; "-" &amp; FLOOR(Table1[[#This Row],[year]]-1890,10)+1900</f>
        <v>2010-2020</v>
      </c>
      <c r="T7017" s="14" t="s">
        <v>21835</v>
      </c>
      <c r="AB7017" s="14"/>
    </row>
    <row r="7018" spans="1:28" hidden="1" x14ac:dyDescent="0.3">
      <c r="A7018" t="s">
        <v>20208</v>
      </c>
      <c r="B7018" t="s">
        <v>1974</v>
      </c>
      <c r="C7018" t="s">
        <v>104</v>
      </c>
      <c r="D7018">
        <v>2017</v>
      </c>
      <c r="E7018" t="s">
        <v>20209</v>
      </c>
      <c r="F7018">
        <v>6.5</v>
      </c>
      <c r="G7018">
        <v>221000</v>
      </c>
      <c r="H7018" t="s">
        <v>5203</v>
      </c>
      <c r="I7018" t="s">
        <v>20210</v>
      </c>
      <c r="J7018" t="s">
        <v>5203</v>
      </c>
      <c r="K7018" t="s">
        <v>20211</v>
      </c>
      <c r="L7018">
        <v>55000000</v>
      </c>
      <c r="M7018">
        <v>352794081</v>
      </c>
      <c r="N7018" t="s">
        <v>180</v>
      </c>
      <c r="O7018">
        <v>114</v>
      </c>
      <c r="P7018" t="str">
        <f>IF(Table1[[#This Row],[score]]&gt;=8.5,"High",IF(Table1[[#This Row],[score]]&gt;=7,"Medium","Low"))</f>
        <v>Low</v>
      </c>
      <c r="Q7018" s="5">
        <f>Table1[[#This Row],[gross]]-Table1[[#This Row],[budget]]</f>
        <v>297794081</v>
      </c>
      <c r="R7018" s="5" t="str">
        <f>IF(Table1[[#This Row],[Profit]]&gt;0,"Profit","Loss")</f>
        <v>Profit</v>
      </c>
      <c r="S7018" s="6" t="str">
        <f>FLOOR(Table1[[#This Row],[year]]-1900,10)+1900 &amp; "-" &amp; FLOOR(Table1[[#This Row],[year]]-1890,10)+1900</f>
        <v>2010-2020</v>
      </c>
      <c r="T7018" s="14" t="s">
        <v>21835</v>
      </c>
      <c r="AB7018" s="14"/>
    </row>
    <row r="7019" spans="1:28" hidden="1" x14ac:dyDescent="0.3">
      <c r="A7019" t="s">
        <v>20288</v>
      </c>
      <c r="B7019" t="s">
        <v>1974</v>
      </c>
      <c r="C7019" t="s">
        <v>34</v>
      </c>
      <c r="D7019">
        <v>2017</v>
      </c>
      <c r="E7019" t="s">
        <v>19641</v>
      </c>
      <c r="F7019">
        <v>5.2</v>
      </c>
      <c r="G7019">
        <v>88000</v>
      </c>
      <c r="H7019" t="s">
        <v>12581</v>
      </c>
      <c r="I7019" t="s">
        <v>7943</v>
      </c>
      <c r="J7019" t="s">
        <v>11697</v>
      </c>
      <c r="K7019" t="s">
        <v>5936</v>
      </c>
      <c r="L7019">
        <v>85000000</v>
      </c>
      <c r="M7019">
        <v>346118277</v>
      </c>
      <c r="N7019" t="s">
        <v>44</v>
      </c>
      <c r="O7019">
        <v>107</v>
      </c>
      <c r="P7019" t="str">
        <f>IF(Table1[[#This Row],[score]]&gt;=8.5,"High",IF(Table1[[#This Row],[score]]&gt;=7,"Medium","Low"))</f>
        <v>Low</v>
      </c>
      <c r="Q7019" s="5">
        <f>Table1[[#This Row],[gross]]-Table1[[#This Row],[budget]]</f>
        <v>261118277</v>
      </c>
      <c r="R7019" s="5" t="str">
        <f>IF(Table1[[#This Row],[Profit]]&gt;0,"Profit","Loss")</f>
        <v>Profit</v>
      </c>
      <c r="S7019" s="6" t="str">
        <f>FLOOR(Table1[[#This Row],[year]]-1900,10)+1900 &amp; "-" &amp; FLOOR(Table1[[#This Row],[year]]-1890,10)+1900</f>
        <v>2010-2020</v>
      </c>
      <c r="T7019" s="14" t="s">
        <v>21835</v>
      </c>
      <c r="AB7019" s="14"/>
    </row>
    <row r="7020" spans="1:28" hidden="1" x14ac:dyDescent="0.3">
      <c r="A7020" t="s">
        <v>20300</v>
      </c>
      <c r="B7020" t="s">
        <v>33</v>
      </c>
      <c r="C7020" t="s">
        <v>390</v>
      </c>
      <c r="D7020">
        <v>2017</v>
      </c>
      <c r="E7020" t="s">
        <v>20100</v>
      </c>
      <c r="F7020">
        <v>7.3</v>
      </c>
      <c r="G7020">
        <v>135000</v>
      </c>
      <c r="H7020" t="s">
        <v>20301</v>
      </c>
      <c r="I7020" t="s">
        <v>17566</v>
      </c>
      <c r="J7020" t="s">
        <v>15093</v>
      </c>
      <c r="K7020" t="s">
        <v>30</v>
      </c>
      <c r="L7020">
        <v>80000000</v>
      </c>
      <c r="M7020">
        <v>311950384</v>
      </c>
      <c r="N7020" t="s">
        <v>20302</v>
      </c>
      <c r="O7020">
        <v>104</v>
      </c>
      <c r="P7020" t="str">
        <f>IF(Table1[[#This Row],[score]]&gt;=8.5,"High",IF(Table1[[#This Row],[score]]&gt;=7,"Medium","Low"))</f>
        <v>Medium</v>
      </c>
      <c r="Q7020" s="5">
        <f>Table1[[#This Row],[gross]]-Table1[[#This Row],[budget]]</f>
        <v>231950384</v>
      </c>
      <c r="R7020" s="5" t="str">
        <f>IF(Table1[[#This Row],[Profit]]&gt;0,"Profit","Loss")</f>
        <v>Profit</v>
      </c>
      <c r="S7020" s="6" t="str">
        <f>FLOOR(Table1[[#This Row],[year]]-1900,10)+1900 &amp; "-" &amp; FLOOR(Table1[[#This Row],[year]]-1890,10)+1900</f>
        <v>2010-2020</v>
      </c>
      <c r="T7020" s="14" t="s">
        <v>21835</v>
      </c>
      <c r="AB7020" s="14"/>
    </row>
    <row r="7021" spans="1:28" hidden="1" x14ac:dyDescent="0.3">
      <c r="A7021" t="s">
        <v>20270</v>
      </c>
      <c r="B7021" t="s">
        <v>16</v>
      </c>
      <c r="C7021" t="s">
        <v>52</v>
      </c>
      <c r="D7021">
        <v>2017</v>
      </c>
      <c r="E7021" t="s">
        <v>20271</v>
      </c>
      <c r="F7021">
        <v>6.5</v>
      </c>
      <c r="G7021">
        <v>120000</v>
      </c>
      <c r="H7021" t="s">
        <v>19785</v>
      </c>
      <c r="I7021" t="s">
        <v>18675</v>
      </c>
      <c r="J7021" t="s">
        <v>6628</v>
      </c>
      <c r="K7021" t="s">
        <v>30</v>
      </c>
      <c r="L7021">
        <v>15000000</v>
      </c>
      <c r="M7021">
        <v>306515884</v>
      </c>
      <c r="N7021" t="s">
        <v>2001</v>
      </c>
      <c r="O7021">
        <v>109</v>
      </c>
      <c r="P7021" t="str">
        <f>IF(Table1[[#This Row],[score]]&gt;=8.5,"High",IF(Table1[[#This Row],[score]]&gt;=7,"Medium","Low"))</f>
        <v>Low</v>
      </c>
      <c r="Q7021" s="5">
        <f>Table1[[#This Row],[gross]]-Table1[[#This Row],[budget]]</f>
        <v>291515884</v>
      </c>
      <c r="R7021" s="5" t="str">
        <f>IF(Table1[[#This Row],[Profit]]&gt;0,"Profit","Loss")</f>
        <v>Profit</v>
      </c>
      <c r="S7021" s="6" t="str">
        <f>FLOOR(Table1[[#This Row],[year]]-1900,10)+1900 &amp; "-" &amp; FLOOR(Table1[[#This Row],[year]]-1890,10)+1900</f>
        <v>2010-2020</v>
      </c>
      <c r="T7021" s="14" t="s">
        <v>21835</v>
      </c>
      <c r="AB7021" s="14"/>
    </row>
    <row r="7022" spans="1:28" hidden="1" x14ac:dyDescent="0.3">
      <c r="A7022" t="s">
        <v>20176</v>
      </c>
      <c r="B7022" t="s">
        <v>33</v>
      </c>
      <c r="C7022" t="s">
        <v>17</v>
      </c>
      <c r="D7022">
        <v>2017</v>
      </c>
      <c r="E7022" t="s">
        <v>20177</v>
      </c>
      <c r="F7022">
        <v>8</v>
      </c>
      <c r="G7022">
        <v>150000</v>
      </c>
      <c r="H7022" t="s">
        <v>13977</v>
      </c>
      <c r="I7022" t="s">
        <v>13977</v>
      </c>
      <c r="J7022" t="s">
        <v>20178</v>
      </c>
      <c r="K7022" t="s">
        <v>30</v>
      </c>
      <c r="L7022">
        <v>20000000</v>
      </c>
      <c r="M7022">
        <v>306209289</v>
      </c>
      <c r="N7022" t="s">
        <v>14559</v>
      </c>
      <c r="O7022">
        <v>113</v>
      </c>
      <c r="P7022" t="str">
        <f>IF(Table1[[#This Row],[score]]&gt;=8.5,"High",IF(Table1[[#This Row],[score]]&gt;=7,"Medium","Low"))</f>
        <v>Medium</v>
      </c>
      <c r="Q7022" s="5">
        <f>Table1[[#This Row],[gross]]-Table1[[#This Row],[budget]]</f>
        <v>286209289</v>
      </c>
      <c r="R7022" s="5" t="str">
        <f>IF(Table1[[#This Row],[Profit]]&gt;0,"Profit","Loss")</f>
        <v>Profit</v>
      </c>
      <c r="S7022" s="6" t="str">
        <f>FLOOR(Table1[[#This Row],[year]]-1900,10)+1900 &amp; "-" &amp; FLOOR(Table1[[#This Row],[year]]-1890,10)+1900</f>
        <v>2010-2020</v>
      </c>
      <c r="T7022" s="14" t="s">
        <v>21835</v>
      </c>
      <c r="AB7022" s="14"/>
    </row>
    <row r="7023" spans="1:28" hidden="1" x14ac:dyDescent="0.3">
      <c r="A7023" t="s">
        <v>20293</v>
      </c>
      <c r="B7023" t="s">
        <v>33</v>
      </c>
      <c r="C7023" t="s">
        <v>390</v>
      </c>
      <c r="D7023">
        <v>2017</v>
      </c>
      <c r="E7023" t="s">
        <v>20196</v>
      </c>
      <c r="F7023">
        <v>6.7</v>
      </c>
      <c r="G7023">
        <v>51000</v>
      </c>
      <c r="H7023" t="s">
        <v>14628</v>
      </c>
      <c r="I7023" t="s">
        <v>20294</v>
      </c>
      <c r="J7023" t="s">
        <v>14670</v>
      </c>
      <c r="K7023" t="s">
        <v>30</v>
      </c>
      <c r="L7023">
        <v>111000000</v>
      </c>
      <c r="M7023">
        <v>296069199</v>
      </c>
      <c r="N7023" t="s">
        <v>15631</v>
      </c>
      <c r="O7023">
        <v>108</v>
      </c>
      <c r="P7023" t="str">
        <f>IF(Table1[[#This Row],[score]]&gt;=8.5,"High",IF(Table1[[#This Row],[score]]&gt;=7,"Medium","Low"))</f>
        <v>Low</v>
      </c>
      <c r="Q7023" s="5">
        <f>Table1[[#This Row],[gross]]-Table1[[#This Row],[budget]]</f>
        <v>185069199</v>
      </c>
      <c r="R7023" s="5" t="str">
        <f>IF(Table1[[#This Row],[Profit]]&gt;0,"Profit","Loss")</f>
        <v>Profit</v>
      </c>
      <c r="S7023" s="6" t="str">
        <f>FLOOR(Table1[[#This Row],[year]]-1900,10)+1900 &amp; "-" &amp; FLOOR(Table1[[#This Row],[year]]-1890,10)+1900</f>
        <v>2010-2020</v>
      </c>
      <c r="T7023" s="14" t="s">
        <v>21835</v>
      </c>
      <c r="AB7023" s="14"/>
    </row>
    <row r="7024" spans="1:28" hidden="1" x14ac:dyDescent="0.3">
      <c r="A7024" t="s">
        <v>20135</v>
      </c>
      <c r="B7024" t="s">
        <v>16</v>
      </c>
      <c r="C7024" t="s">
        <v>34</v>
      </c>
      <c r="D7024">
        <v>2017</v>
      </c>
      <c r="E7024" t="s">
        <v>20136</v>
      </c>
      <c r="F7024">
        <v>8</v>
      </c>
      <c r="G7024">
        <v>486000</v>
      </c>
      <c r="H7024" t="s">
        <v>11594</v>
      </c>
      <c r="I7024" t="s">
        <v>979</v>
      </c>
      <c r="J7024" t="s">
        <v>488</v>
      </c>
      <c r="K7024" t="s">
        <v>30</v>
      </c>
      <c r="L7024">
        <v>150000000</v>
      </c>
      <c r="M7024">
        <v>259334548</v>
      </c>
      <c r="N7024" t="s">
        <v>11022</v>
      </c>
      <c r="O7024">
        <v>164</v>
      </c>
      <c r="P7024" t="str">
        <f>IF(Table1[[#This Row],[score]]&gt;=8.5,"High",IF(Table1[[#This Row],[score]]&gt;=7,"Medium","Low"))</f>
        <v>Medium</v>
      </c>
      <c r="Q7024" s="5">
        <f>Table1[[#This Row],[gross]]-Table1[[#This Row],[budget]]</f>
        <v>109334548</v>
      </c>
      <c r="R7024" s="5" t="str">
        <f>IF(Table1[[#This Row],[Profit]]&gt;0,"Profit","Loss")</f>
        <v>Profit</v>
      </c>
      <c r="S7024" s="6" t="str">
        <f>FLOOR(Table1[[#This Row],[year]]-1900,10)+1900 &amp; "-" &amp; FLOOR(Table1[[#This Row],[year]]-1890,10)+1900</f>
        <v>2010-2020</v>
      </c>
      <c r="T7024" s="14" t="s">
        <v>21835</v>
      </c>
      <c r="AB7024" s="14"/>
    </row>
    <row r="7025" spans="1:28" hidden="1" x14ac:dyDescent="0.3">
      <c r="A7025" t="s">
        <v>20155</v>
      </c>
      <c r="B7025" t="s">
        <v>16</v>
      </c>
      <c r="C7025" t="s">
        <v>52</v>
      </c>
      <c r="D7025">
        <v>2017</v>
      </c>
      <c r="E7025" t="s">
        <v>20093</v>
      </c>
      <c r="F7025">
        <v>7.7</v>
      </c>
      <c r="G7025">
        <v>517000</v>
      </c>
      <c r="H7025" t="s">
        <v>19958</v>
      </c>
      <c r="I7025" t="s">
        <v>19958</v>
      </c>
      <c r="J7025" t="s">
        <v>20156</v>
      </c>
      <c r="K7025" t="s">
        <v>30</v>
      </c>
      <c r="L7025">
        <v>4500000</v>
      </c>
      <c r="M7025">
        <v>255589157</v>
      </c>
      <c r="N7025" t="s">
        <v>61</v>
      </c>
      <c r="O7025">
        <v>104</v>
      </c>
      <c r="P7025" t="str">
        <f>IF(Table1[[#This Row],[score]]&gt;=8.5,"High",IF(Table1[[#This Row],[score]]&gt;=7,"Medium","Low"))</f>
        <v>Medium</v>
      </c>
      <c r="Q7025" s="5">
        <f>Table1[[#This Row],[gross]]-Table1[[#This Row],[budget]]</f>
        <v>251089157</v>
      </c>
      <c r="R7025" s="5" t="str">
        <f>IF(Table1[[#This Row],[Profit]]&gt;0,"Profit","Loss")</f>
        <v>Profit</v>
      </c>
      <c r="S7025" s="6" t="str">
        <f>FLOOR(Table1[[#This Row],[year]]-1900,10)+1900 &amp; "-" &amp; FLOOR(Table1[[#This Row],[year]]-1890,10)+1900</f>
        <v>2010-2020</v>
      </c>
      <c r="T7025" s="14" t="s">
        <v>21835</v>
      </c>
      <c r="AB7025" s="14"/>
    </row>
    <row r="7026" spans="1:28" hidden="1" x14ac:dyDescent="0.3">
      <c r="A7026" t="s">
        <v>20483</v>
      </c>
      <c r="B7026" t="s">
        <v>443</v>
      </c>
      <c r="C7026" t="s">
        <v>34</v>
      </c>
      <c r="D7026">
        <v>2017</v>
      </c>
      <c r="E7026" t="s">
        <v>20280</v>
      </c>
      <c r="F7026">
        <v>8.1999999999999993</v>
      </c>
      <c r="G7026">
        <v>79000</v>
      </c>
      <c r="H7026" t="s">
        <v>19341</v>
      </c>
      <c r="I7026" t="s">
        <v>19342</v>
      </c>
      <c r="J7026" t="s">
        <v>19343</v>
      </c>
      <c r="K7026" t="s">
        <v>10197</v>
      </c>
      <c r="L7026" s="5">
        <f>20500000</f>
        <v>20500000</v>
      </c>
      <c r="M7026" s="5">
        <v>254158390</v>
      </c>
      <c r="N7026" t="s">
        <v>19344</v>
      </c>
      <c r="O7026">
        <v>167</v>
      </c>
      <c r="P7026" t="str">
        <f>IF(Table1[[#This Row],[score]]&gt;=8.5,"High",IF(Table1[[#This Row],[score]]&gt;=7,"Medium","Low"))</f>
        <v>Medium</v>
      </c>
      <c r="Q7026" s="5">
        <f>Table1[[#This Row],[gross]]-Table1[[#This Row],[budget]]</f>
        <v>233658390</v>
      </c>
      <c r="R7026" s="5" t="str">
        <f>IF(Table1[[#This Row],[Profit]]&gt;0,"Profit","Loss")</f>
        <v>Profit</v>
      </c>
      <c r="S7026" s="6" t="str">
        <f>FLOOR(Table1[[#This Row],[year]]-1900,10)+1900 &amp; "-" &amp; FLOOR(Table1[[#This Row],[year]]-1890,10)+1900</f>
        <v>2010-2020</v>
      </c>
      <c r="T7026" s="14" t="s">
        <v>21835</v>
      </c>
      <c r="AB7026" s="14"/>
    </row>
    <row r="7027" spans="1:28" hidden="1" x14ac:dyDescent="0.3">
      <c r="A7027" t="s">
        <v>20173</v>
      </c>
      <c r="B7027" t="s">
        <v>16</v>
      </c>
      <c r="C7027" t="s">
        <v>52</v>
      </c>
      <c r="D7027">
        <v>2017</v>
      </c>
      <c r="E7027" t="s">
        <v>20174</v>
      </c>
      <c r="F7027">
        <v>6.4</v>
      </c>
      <c r="G7027">
        <v>261000</v>
      </c>
      <c r="H7027" t="s">
        <v>978</v>
      </c>
      <c r="I7027" t="s">
        <v>1553</v>
      </c>
      <c r="J7027" t="s">
        <v>16572</v>
      </c>
      <c r="K7027" t="s">
        <v>30</v>
      </c>
      <c r="L7027">
        <v>97000000</v>
      </c>
      <c r="M7027">
        <v>240891763</v>
      </c>
      <c r="N7027" t="s">
        <v>180</v>
      </c>
      <c r="O7027">
        <v>122</v>
      </c>
      <c r="P7027" t="str">
        <f>IF(Table1[[#This Row],[score]]&gt;=8.5,"High",IF(Table1[[#This Row],[score]]&gt;=7,"Medium","Low"))</f>
        <v>Low</v>
      </c>
      <c r="Q7027" s="5">
        <f>Table1[[#This Row],[gross]]-Table1[[#This Row],[budget]]</f>
        <v>143891763</v>
      </c>
      <c r="R7027" s="5" t="str">
        <f>IF(Table1[[#This Row],[Profit]]&gt;0,"Profit","Loss")</f>
        <v>Profit</v>
      </c>
      <c r="S7027" s="6" t="str">
        <f>FLOOR(Table1[[#This Row],[year]]-1900,10)+1900 &amp; "-" &amp; FLOOR(Table1[[#This Row],[year]]-1890,10)+1900</f>
        <v>2010-2020</v>
      </c>
      <c r="T7027" s="14" t="s">
        <v>21835</v>
      </c>
      <c r="AB7027" s="14"/>
    </row>
    <row r="7028" spans="1:28" hidden="1" x14ac:dyDescent="0.3">
      <c r="A7028" t="s">
        <v>20375</v>
      </c>
      <c r="B7028" t="s">
        <v>33</v>
      </c>
      <c r="C7028" t="s">
        <v>390</v>
      </c>
      <c r="D7028">
        <v>2017</v>
      </c>
      <c r="E7028" t="s">
        <v>20331</v>
      </c>
      <c r="F7028">
        <v>7.8</v>
      </c>
      <c r="G7028">
        <v>66000</v>
      </c>
      <c r="H7028" t="s">
        <v>18758</v>
      </c>
      <c r="I7028" t="s">
        <v>18758</v>
      </c>
      <c r="J7028" t="s">
        <v>14446</v>
      </c>
      <c r="K7028" t="s">
        <v>22</v>
      </c>
      <c r="L7028">
        <v>40000000</v>
      </c>
      <c r="M7028">
        <v>227978645</v>
      </c>
      <c r="N7028" t="s">
        <v>6789</v>
      </c>
      <c r="O7028">
        <v>103</v>
      </c>
      <c r="P7028" t="str">
        <f>IF(Table1[[#This Row],[score]]&gt;=8.5,"High",IF(Table1[[#This Row],[score]]&gt;=7,"Medium","Low"))</f>
        <v>Medium</v>
      </c>
      <c r="Q7028" s="5">
        <f>Table1[[#This Row],[gross]]-Table1[[#This Row],[budget]]</f>
        <v>187978645</v>
      </c>
      <c r="R7028" s="5" t="str">
        <f>IF(Table1[[#This Row],[Profit]]&gt;0,"Profit","Loss")</f>
        <v>Profit</v>
      </c>
      <c r="S7028" s="6" t="str">
        <f>FLOOR(Table1[[#This Row],[year]]-1900,10)+1900 &amp; "-" &amp; FLOOR(Table1[[#This Row],[year]]-1890,10)+1900</f>
        <v>2010-2020</v>
      </c>
      <c r="T7028" s="14" t="s">
        <v>21835</v>
      </c>
      <c r="AB7028" s="14"/>
    </row>
    <row r="7029" spans="1:28" hidden="1" x14ac:dyDescent="0.3">
      <c r="A7029" t="s">
        <v>20163</v>
      </c>
      <c r="B7029" t="s">
        <v>16</v>
      </c>
      <c r="C7029" t="s">
        <v>34</v>
      </c>
      <c r="D7029">
        <v>2017</v>
      </c>
      <c r="E7029" t="s">
        <v>20164</v>
      </c>
      <c r="F7029">
        <v>7.6</v>
      </c>
      <c r="G7029">
        <v>466000</v>
      </c>
      <c r="H7029" t="s">
        <v>13374</v>
      </c>
      <c r="I7029" t="s">
        <v>13374</v>
      </c>
      <c r="J7029" t="s">
        <v>20165</v>
      </c>
      <c r="K7029" t="s">
        <v>22</v>
      </c>
      <c r="L7029">
        <v>34000000</v>
      </c>
      <c r="M7029">
        <v>226945087</v>
      </c>
      <c r="N7029" t="s">
        <v>2075</v>
      </c>
      <c r="O7029">
        <v>113</v>
      </c>
      <c r="P7029" t="str">
        <f>IF(Table1[[#This Row],[score]]&gt;=8.5,"High",IF(Table1[[#This Row],[score]]&gt;=7,"Medium","Low"))</f>
        <v>Medium</v>
      </c>
      <c r="Q7029" s="5">
        <f>Table1[[#This Row],[gross]]-Table1[[#This Row],[budget]]</f>
        <v>192945087</v>
      </c>
      <c r="R7029" s="5" t="str">
        <f>IF(Table1[[#This Row],[Profit]]&gt;0,"Profit","Loss")</f>
        <v>Profit</v>
      </c>
      <c r="S7029" s="6" t="str">
        <f>FLOOR(Table1[[#This Row],[year]]-1900,10)+1900 &amp; "-" &amp; FLOOR(Table1[[#This Row],[year]]-1890,10)+1900</f>
        <v>2010-2020</v>
      </c>
      <c r="T7029" s="14" t="s">
        <v>21835</v>
      </c>
      <c r="AB7029" s="14"/>
    </row>
    <row r="7030" spans="1:28" hidden="1" x14ac:dyDescent="0.3">
      <c r="A7030" t="s">
        <v>20242</v>
      </c>
      <c r="B7030" t="s">
        <v>1974</v>
      </c>
      <c r="C7030" t="s">
        <v>34</v>
      </c>
      <c r="D7030">
        <v>2017</v>
      </c>
      <c r="E7030" t="s">
        <v>20002</v>
      </c>
      <c r="F7030">
        <v>6.5</v>
      </c>
      <c r="G7030">
        <v>168000</v>
      </c>
      <c r="H7030" t="s">
        <v>2876</v>
      </c>
      <c r="I7030" t="s">
        <v>20243</v>
      </c>
      <c r="J7030" t="s">
        <v>17647</v>
      </c>
      <c r="K7030" t="s">
        <v>448</v>
      </c>
      <c r="L7030">
        <v>177200000</v>
      </c>
      <c r="M7030">
        <v>225973340</v>
      </c>
      <c r="N7030" t="s">
        <v>12121</v>
      </c>
      <c r="O7030">
        <v>136</v>
      </c>
      <c r="P7030" t="str">
        <f>IF(Table1[[#This Row],[score]]&gt;=8.5,"High",IF(Table1[[#This Row],[score]]&gt;=7,"Medium","Low"))</f>
        <v>Low</v>
      </c>
      <c r="Q7030" s="5">
        <f>Table1[[#This Row],[gross]]-Table1[[#This Row],[budget]]</f>
        <v>48773340</v>
      </c>
      <c r="R7030" s="5" t="str">
        <f>IF(Table1[[#This Row],[Profit]]&gt;0,"Profit","Loss")</f>
        <v>Profit</v>
      </c>
      <c r="S7030" s="6" t="str">
        <f>FLOOR(Table1[[#This Row],[year]]-1900,10)+1900 &amp; "-" &amp; FLOOR(Table1[[#This Row],[year]]-1890,10)+1900</f>
        <v>2010-2020</v>
      </c>
      <c r="T7030" s="14" t="s">
        <v>21835</v>
      </c>
      <c r="AB7030" s="14"/>
    </row>
    <row r="7031" spans="1:28" hidden="1" x14ac:dyDescent="0.3">
      <c r="A7031" t="s">
        <v>20277</v>
      </c>
      <c r="B7031" t="s">
        <v>1974</v>
      </c>
      <c r="C7031" t="s">
        <v>34</v>
      </c>
      <c r="D7031">
        <v>2017</v>
      </c>
      <c r="E7031" t="s">
        <v>20278</v>
      </c>
      <c r="F7031">
        <v>5.3</v>
      </c>
      <c r="G7031">
        <v>99000</v>
      </c>
      <c r="H7031" t="s">
        <v>7839</v>
      </c>
      <c r="I7031" t="s">
        <v>7839</v>
      </c>
      <c r="J7031" t="s">
        <v>11335</v>
      </c>
      <c r="K7031" t="s">
        <v>30</v>
      </c>
      <c r="L7031">
        <v>120000000</v>
      </c>
      <c r="M7031">
        <v>221600160</v>
      </c>
      <c r="N7031" t="s">
        <v>23</v>
      </c>
      <c r="O7031">
        <v>109</v>
      </c>
      <c r="P7031" t="str">
        <f>IF(Table1[[#This Row],[score]]&gt;=8.5,"High",IF(Table1[[#This Row],[score]]&gt;=7,"Medium","Low"))</f>
        <v>Low</v>
      </c>
      <c r="Q7031" s="5">
        <f>Table1[[#This Row],[gross]]-Table1[[#This Row],[budget]]</f>
        <v>101600160</v>
      </c>
      <c r="R7031" s="5" t="str">
        <f>IF(Table1[[#This Row],[Profit]]&gt;0,"Profit","Loss")</f>
        <v>Profit</v>
      </c>
      <c r="S7031" s="6" t="str">
        <f>FLOOR(Table1[[#This Row],[year]]-1900,10)+1900 &amp; "-" &amp; FLOOR(Table1[[#This Row],[year]]-1890,10)+1900</f>
        <v>2010-2020</v>
      </c>
      <c r="T7031" s="14" t="s">
        <v>21835</v>
      </c>
      <c r="AB7031" s="14"/>
    </row>
    <row r="7032" spans="1:28" hidden="1" x14ac:dyDescent="0.3">
      <c r="A7032" t="s">
        <v>20366</v>
      </c>
      <c r="B7032" t="s">
        <v>33</v>
      </c>
      <c r="C7032" t="s">
        <v>390</v>
      </c>
      <c r="D7032">
        <v>2017</v>
      </c>
      <c r="E7032" t="s">
        <v>20204</v>
      </c>
      <c r="F7032">
        <v>3.3</v>
      </c>
      <c r="G7032">
        <v>58000</v>
      </c>
      <c r="H7032" t="s">
        <v>15883</v>
      </c>
      <c r="I7032" t="s">
        <v>15883</v>
      </c>
      <c r="J7032" t="s">
        <v>20367</v>
      </c>
      <c r="K7032" t="s">
        <v>30</v>
      </c>
      <c r="L7032">
        <v>50000000</v>
      </c>
      <c r="M7032">
        <v>217776646</v>
      </c>
      <c r="N7032" t="s">
        <v>31</v>
      </c>
      <c r="O7032">
        <v>86</v>
      </c>
      <c r="P7032" t="str">
        <f>IF(Table1[[#This Row],[score]]&gt;=8.5,"High",IF(Table1[[#This Row],[score]]&gt;=7,"Medium","Low"))</f>
        <v>Low</v>
      </c>
      <c r="Q7032" s="5">
        <f>Table1[[#This Row],[gross]]-Table1[[#This Row],[budget]]</f>
        <v>167776646</v>
      </c>
      <c r="R7032" s="5" t="str">
        <f>IF(Table1[[#This Row],[Profit]]&gt;0,"Profit","Loss")</f>
        <v>Profit</v>
      </c>
      <c r="S7032" s="6" t="str">
        <f>FLOOR(Table1[[#This Row],[year]]-1900,10)+1900 &amp; "-" &amp; FLOOR(Table1[[#This Row],[year]]-1890,10)+1900</f>
        <v>2010-2020</v>
      </c>
      <c r="T7032" s="14" t="s">
        <v>21835</v>
      </c>
      <c r="AB7032" s="14"/>
    </row>
    <row r="7033" spans="1:28" hidden="1" x14ac:dyDescent="0.3">
      <c r="A7033" t="s">
        <v>20416</v>
      </c>
      <c r="B7033" t="s">
        <v>33</v>
      </c>
      <c r="C7033" t="s">
        <v>25</v>
      </c>
      <c r="D7033">
        <v>2017</v>
      </c>
      <c r="E7033" t="s">
        <v>19576</v>
      </c>
      <c r="F7033">
        <v>7.2</v>
      </c>
      <c r="G7033">
        <v>68000</v>
      </c>
      <c r="H7033" t="s">
        <v>2847</v>
      </c>
      <c r="I7033" t="s">
        <v>20417</v>
      </c>
      <c r="J7033" t="s">
        <v>20418</v>
      </c>
      <c r="K7033" t="s">
        <v>30</v>
      </c>
      <c r="L7033">
        <v>22000000</v>
      </c>
      <c r="M7033">
        <v>205035819</v>
      </c>
      <c r="N7033" t="s">
        <v>9593</v>
      </c>
      <c r="O7033">
        <v>100</v>
      </c>
      <c r="P7033" t="str">
        <f>IF(Table1[[#This Row],[score]]&gt;=8.5,"High",IF(Table1[[#This Row],[score]]&gt;=7,"Medium","Low"))</f>
        <v>Medium</v>
      </c>
      <c r="Q7033" s="5">
        <f>Table1[[#This Row],[gross]]-Table1[[#This Row],[budget]]</f>
        <v>183035819</v>
      </c>
      <c r="R7033" s="5" t="str">
        <f>IF(Table1[[#This Row],[Profit]]&gt;0,"Profit","Loss")</f>
        <v>Profit</v>
      </c>
      <c r="S7033" s="6" t="str">
        <f>FLOOR(Table1[[#This Row],[year]]-1900,10)+1900 &amp; "-" &amp; FLOOR(Table1[[#This Row],[year]]-1890,10)+1900</f>
        <v>2010-2020</v>
      </c>
      <c r="T7033" s="14" t="s">
        <v>21835</v>
      </c>
      <c r="AB7033" s="14"/>
    </row>
    <row r="7034" spans="1:28" hidden="1" x14ac:dyDescent="0.3">
      <c r="A7034" t="s">
        <v>20498</v>
      </c>
      <c r="B7034" t="s">
        <v>33</v>
      </c>
      <c r="C7034" t="s">
        <v>390</v>
      </c>
      <c r="D7034">
        <v>2017</v>
      </c>
      <c r="E7034" t="s">
        <v>19689</v>
      </c>
      <c r="F7034">
        <v>6</v>
      </c>
      <c r="G7034">
        <v>19000</v>
      </c>
      <c r="H7034" t="s">
        <v>12365</v>
      </c>
      <c r="I7034" t="s">
        <v>20499</v>
      </c>
      <c r="J7034" t="s">
        <v>20500</v>
      </c>
      <c r="K7034" t="s">
        <v>30</v>
      </c>
      <c r="L7034">
        <v>60000000</v>
      </c>
      <c r="M7034">
        <v>197183546</v>
      </c>
      <c r="N7034" t="s">
        <v>599</v>
      </c>
      <c r="O7034">
        <v>90</v>
      </c>
      <c r="P7034" t="str">
        <f>IF(Table1[[#This Row],[score]]&gt;=8.5,"High",IF(Table1[[#This Row],[score]]&gt;=7,"Medium","Low"))</f>
        <v>Low</v>
      </c>
      <c r="Q7034" s="5">
        <f>Table1[[#This Row],[gross]]-Table1[[#This Row],[budget]]</f>
        <v>137183546</v>
      </c>
      <c r="R7034" s="5" t="str">
        <f>IF(Table1[[#This Row],[Profit]]&gt;0,"Profit","Loss")</f>
        <v>Profit</v>
      </c>
      <c r="S7034" s="6" t="str">
        <f>FLOOR(Table1[[#This Row],[year]]-1900,10)+1900 &amp; "-" &amp; FLOOR(Table1[[#This Row],[year]]-1890,10)+1900</f>
        <v>2010-2020</v>
      </c>
      <c r="T7034" s="14" t="s">
        <v>21835</v>
      </c>
      <c r="AB7034" s="14"/>
    </row>
    <row r="7035" spans="1:28" hidden="1" x14ac:dyDescent="0.3">
      <c r="A7035" t="s">
        <v>20184</v>
      </c>
      <c r="B7035" t="s">
        <v>16</v>
      </c>
      <c r="C7035" t="s">
        <v>25</v>
      </c>
      <c r="D7035">
        <v>2017</v>
      </c>
      <c r="E7035" t="s">
        <v>20125</v>
      </c>
      <c r="F7035">
        <v>7.3</v>
      </c>
      <c r="G7035">
        <v>386000</v>
      </c>
      <c r="H7035" t="s">
        <v>7478</v>
      </c>
      <c r="I7035" t="s">
        <v>7478</v>
      </c>
      <c r="J7035" t="s">
        <v>15835</v>
      </c>
      <c r="K7035" t="s">
        <v>30</v>
      </c>
      <c r="L7035">
        <v>19400000</v>
      </c>
      <c r="M7035">
        <v>195333312</v>
      </c>
      <c r="N7035" t="s">
        <v>19121</v>
      </c>
      <c r="O7035">
        <v>123</v>
      </c>
      <c r="P7035" t="str">
        <f>IF(Table1[[#This Row],[score]]&gt;=8.5,"High",IF(Table1[[#This Row],[score]]&gt;=7,"Medium","Low"))</f>
        <v>Medium</v>
      </c>
      <c r="Q7035" s="5">
        <f>Table1[[#This Row],[gross]]-Table1[[#This Row],[budget]]</f>
        <v>175933312</v>
      </c>
      <c r="R7035" s="5" t="str">
        <f>IF(Table1[[#This Row],[Profit]]&gt;0,"Profit","Loss")</f>
        <v>Profit</v>
      </c>
      <c r="S7035" s="6" t="str">
        <f>FLOOR(Table1[[#This Row],[year]]-1900,10)+1900 &amp; "-" &amp; FLOOR(Table1[[#This Row],[year]]-1890,10)+1900</f>
        <v>2010-2020</v>
      </c>
      <c r="T7035" s="14" t="s">
        <v>21835</v>
      </c>
      <c r="AB7035" s="14"/>
    </row>
    <row r="7036" spans="1:28" hidden="1" x14ac:dyDescent="0.3">
      <c r="A7036" t="s">
        <v>20246</v>
      </c>
      <c r="B7036" t="s">
        <v>1974</v>
      </c>
      <c r="C7036" t="s">
        <v>41</v>
      </c>
      <c r="D7036">
        <v>2017</v>
      </c>
      <c r="E7036" t="s">
        <v>20125</v>
      </c>
      <c r="F7036">
        <v>5.8</v>
      </c>
      <c r="G7036">
        <v>58000</v>
      </c>
      <c r="H7036" t="s">
        <v>18976</v>
      </c>
      <c r="I7036" t="s">
        <v>17494</v>
      </c>
      <c r="J7036" t="s">
        <v>17495</v>
      </c>
      <c r="K7036" t="s">
        <v>30</v>
      </c>
      <c r="L7036">
        <v>45000000</v>
      </c>
      <c r="M7036">
        <v>185400345</v>
      </c>
      <c r="N7036" t="s">
        <v>20247</v>
      </c>
      <c r="O7036">
        <v>93</v>
      </c>
      <c r="P7036" t="str">
        <f>IF(Table1[[#This Row],[score]]&gt;=8.5,"High",IF(Table1[[#This Row],[score]]&gt;=7,"Medium","Low"))</f>
        <v>Low</v>
      </c>
      <c r="Q7036" s="5">
        <f>Table1[[#This Row],[gross]]-Table1[[#This Row],[budget]]</f>
        <v>140400345</v>
      </c>
      <c r="R7036" s="5" t="str">
        <f>IF(Table1[[#This Row],[Profit]]&gt;0,"Profit","Loss")</f>
        <v>Profit</v>
      </c>
      <c r="S7036" s="6" t="str">
        <f>FLOOR(Table1[[#This Row],[year]]-1900,10)+1900 &amp; "-" &amp; FLOOR(Table1[[#This Row],[year]]-1890,10)+1900</f>
        <v>2010-2020</v>
      </c>
      <c r="T7036" s="14" t="s">
        <v>21835</v>
      </c>
      <c r="AB7036" s="14"/>
    </row>
    <row r="7037" spans="1:28" hidden="1" x14ac:dyDescent="0.3">
      <c r="A7037" t="s">
        <v>20412</v>
      </c>
      <c r="B7037" t="s">
        <v>1974</v>
      </c>
      <c r="C7037" t="s">
        <v>41</v>
      </c>
      <c r="D7037">
        <v>2017</v>
      </c>
      <c r="E7037" t="s">
        <v>20209</v>
      </c>
      <c r="F7037">
        <v>6</v>
      </c>
      <c r="G7037">
        <v>65000</v>
      </c>
      <c r="H7037" t="s">
        <v>15501</v>
      </c>
      <c r="I7037" t="s">
        <v>15501</v>
      </c>
      <c r="J7037" t="s">
        <v>12913</v>
      </c>
      <c r="K7037" t="s">
        <v>30</v>
      </c>
      <c r="L7037">
        <v>69000000</v>
      </c>
      <c r="M7037">
        <v>180613824</v>
      </c>
      <c r="N7037" t="s">
        <v>44</v>
      </c>
      <c r="O7037">
        <v>100</v>
      </c>
      <c r="P7037" t="str">
        <f>IF(Table1[[#This Row],[score]]&gt;=8.5,"High",IF(Table1[[#This Row],[score]]&gt;=7,"Medium","Low"))</f>
        <v>Low</v>
      </c>
      <c r="Q7037" s="5">
        <f>Table1[[#This Row],[gross]]-Table1[[#This Row],[budget]]</f>
        <v>111613824</v>
      </c>
      <c r="R7037" s="5" t="str">
        <f>IF(Table1[[#This Row],[Profit]]&gt;0,"Profit","Loss")</f>
        <v>Profit</v>
      </c>
      <c r="S7037" s="6" t="str">
        <f>FLOOR(Table1[[#This Row],[year]]-1900,10)+1900 &amp; "-" &amp; FLOOR(Table1[[#This Row],[year]]-1890,10)+1900</f>
        <v>2010-2020</v>
      </c>
      <c r="T7037" s="14" t="s">
        <v>21835</v>
      </c>
      <c r="AB7037" s="14"/>
    </row>
    <row r="7038" spans="1:28" hidden="1" x14ac:dyDescent="0.3">
      <c r="A7038" t="s">
        <v>20330</v>
      </c>
      <c r="B7038" t="s">
        <v>1974</v>
      </c>
      <c r="C7038" t="s">
        <v>17</v>
      </c>
      <c r="D7038">
        <v>2017</v>
      </c>
      <c r="E7038" t="s">
        <v>20331</v>
      </c>
      <c r="F7038">
        <v>7.2</v>
      </c>
      <c r="G7038">
        <v>141000</v>
      </c>
      <c r="H7038" t="s">
        <v>486</v>
      </c>
      <c r="I7038" t="s">
        <v>20332</v>
      </c>
      <c r="J7038" t="s">
        <v>735</v>
      </c>
      <c r="K7038" t="s">
        <v>30</v>
      </c>
      <c r="L7038">
        <v>50000000</v>
      </c>
      <c r="M7038">
        <v>180419231</v>
      </c>
      <c r="N7038" t="s">
        <v>180</v>
      </c>
      <c r="O7038">
        <v>116</v>
      </c>
      <c r="P7038" t="str">
        <f>IF(Table1[[#This Row],[score]]&gt;=8.5,"High",IF(Table1[[#This Row],[score]]&gt;=7,"Medium","Low"))</f>
        <v>Medium</v>
      </c>
      <c r="Q7038" s="5">
        <f>Table1[[#This Row],[gross]]-Table1[[#This Row],[budget]]</f>
        <v>130419231</v>
      </c>
      <c r="R7038" s="5" t="str">
        <f>IF(Table1[[#This Row],[Profit]]&gt;0,"Profit","Loss")</f>
        <v>Profit</v>
      </c>
      <c r="S7038" s="6" t="str">
        <f>FLOOR(Table1[[#This Row],[year]]-1900,10)+1900 &amp; "-" &amp; FLOOR(Table1[[#This Row],[year]]-1890,10)+1900</f>
        <v>2010-2020</v>
      </c>
      <c r="T7038" s="14" t="s">
        <v>21835</v>
      </c>
      <c r="AB7038" s="14"/>
    </row>
    <row r="7039" spans="1:28" hidden="1" x14ac:dyDescent="0.3">
      <c r="A7039" t="s">
        <v>20144</v>
      </c>
      <c r="B7039" t="s">
        <v>16</v>
      </c>
      <c r="C7039" t="s">
        <v>34</v>
      </c>
      <c r="D7039">
        <v>2017</v>
      </c>
      <c r="E7039" t="s">
        <v>20145</v>
      </c>
      <c r="F7039">
        <v>5.5</v>
      </c>
      <c r="G7039">
        <v>170000</v>
      </c>
      <c r="H7039" t="s">
        <v>15722</v>
      </c>
      <c r="I7039" t="s">
        <v>20146</v>
      </c>
      <c r="J7039" t="s">
        <v>12339</v>
      </c>
      <c r="K7039" t="s">
        <v>22</v>
      </c>
      <c r="L7039">
        <v>69000000</v>
      </c>
      <c r="M7039">
        <v>177856751</v>
      </c>
      <c r="N7039" t="s">
        <v>44</v>
      </c>
      <c r="O7039">
        <v>116</v>
      </c>
      <c r="P7039" t="str">
        <f>IF(Table1[[#This Row],[score]]&gt;=8.5,"High",IF(Table1[[#This Row],[score]]&gt;=7,"Medium","Low"))</f>
        <v>Low</v>
      </c>
      <c r="Q7039" s="5">
        <f>Table1[[#This Row],[gross]]-Table1[[#This Row],[budget]]</f>
        <v>108856751</v>
      </c>
      <c r="R7039" s="5" t="str">
        <f>IF(Table1[[#This Row],[Profit]]&gt;0,"Profit","Loss")</f>
        <v>Profit</v>
      </c>
      <c r="S7039" s="6" t="str">
        <f>FLOOR(Table1[[#This Row],[year]]-1900,10)+1900 &amp; "-" &amp; FLOOR(Table1[[#This Row],[year]]-1890,10)+1900</f>
        <v>2010-2020</v>
      </c>
      <c r="T7039" s="14" t="s">
        <v>21835</v>
      </c>
      <c r="AB7039" s="14"/>
    </row>
    <row r="7040" spans="1:28" hidden="1" x14ac:dyDescent="0.3">
      <c r="A7040" t="s">
        <v>20126</v>
      </c>
      <c r="B7040" t="s">
        <v>16</v>
      </c>
      <c r="C7040" t="s">
        <v>34</v>
      </c>
      <c r="D7040">
        <v>2017</v>
      </c>
      <c r="E7040" t="s">
        <v>20127</v>
      </c>
      <c r="F7040">
        <v>6.9</v>
      </c>
      <c r="G7040">
        <v>203000</v>
      </c>
      <c r="H7040" t="s">
        <v>18684</v>
      </c>
      <c r="I7040" t="s">
        <v>20128</v>
      </c>
      <c r="J7040" t="s">
        <v>12361</v>
      </c>
      <c r="K7040" t="s">
        <v>30</v>
      </c>
      <c r="L7040">
        <v>30000000</v>
      </c>
      <c r="M7040">
        <v>176600207</v>
      </c>
      <c r="N7040" t="s">
        <v>9986</v>
      </c>
      <c r="O7040">
        <v>118</v>
      </c>
      <c r="P7040" t="str">
        <f>IF(Table1[[#This Row],[score]]&gt;=8.5,"High",IF(Table1[[#This Row],[score]]&gt;=7,"Medium","Low"))</f>
        <v>Low</v>
      </c>
      <c r="Q7040" s="5">
        <f>Table1[[#This Row],[gross]]-Table1[[#This Row],[budget]]</f>
        <v>146600207</v>
      </c>
      <c r="R7040" s="5" t="str">
        <f>IF(Table1[[#This Row],[Profit]]&gt;0,"Profit","Loss")</f>
        <v>Profit</v>
      </c>
      <c r="S7040" s="6" t="str">
        <f>FLOOR(Table1[[#This Row],[year]]-1900,10)+1900 &amp; "-" &amp; FLOOR(Table1[[#This Row],[year]]-1890,10)+1900</f>
        <v>2010-2020</v>
      </c>
      <c r="T7040" s="14" t="s">
        <v>21835</v>
      </c>
      <c r="AB7040" s="14"/>
    </row>
    <row r="7041" spans="1:28" hidden="1" x14ac:dyDescent="0.3">
      <c r="A7041" t="s">
        <v>20175</v>
      </c>
      <c r="B7041" t="s">
        <v>16</v>
      </c>
      <c r="C7041" t="s">
        <v>34</v>
      </c>
      <c r="D7041">
        <v>2017</v>
      </c>
      <c r="E7041" t="s">
        <v>20100</v>
      </c>
      <c r="F7041">
        <v>7.5</v>
      </c>
      <c r="G7041">
        <v>385000</v>
      </c>
      <c r="H7041" t="s">
        <v>18567</v>
      </c>
      <c r="I7041" t="s">
        <v>18568</v>
      </c>
      <c r="J7041" t="s">
        <v>5026</v>
      </c>
      <c r="K7041" t="s">
        <v>30</v>
      </c>
      <c r="L7041">
        <v>40000000</v>
      </c>
      <c r="M7041">
        <v>171547802</v>
      </c>
      <c r="N7041" t="s">
        <v>9986</v>
      </c>
      <c r="O7041">
        <v>122</v>
      </c>
      <c r="P7041" t="str">
        <f>IF(Table1[[#This Row],[score]]&gt;=8.5,"High",IF(Table1[[#This Row],[score]]&gt;=7,"Medium","Low"))</f>
        <v>Medium</v>
      </c>
      <c r="Q7041" s="5">
        <f>Table1[[#This Row],[gross]]-Table1[[#This Row],[budget]]</f>
        <v>131547802</v>
      </c>
      <c r="R7041" s="5" t="str">
        <f>IF(Table1[[#This Row],[Profit]]&gt;0,"Profit","Loss")</f>
        <v>Profit</v>
      </c>
      <c r="S7041" s="6" t="str">
        <f>FLOOR(Table1[[#This Row],[year]]-1900,10)+1900 &amp; "-" &amp; FLOOR(Table1[[#This Row],[year]]-1890,10)+1900</f>
        <v>2010-2020</v>
      </c>
      <c r="T7041" s="14" t="s">
        <v>21835</v>
      </c>
      <c r="AB7041" s="14"/>
    </row>
    <row r="7042" spans="1:28" hidden="1" x14ac:dyDescent="0.3">
      <c r="A7042" t="s">
        <v>8499</v>
      </c>
      <c r="B7042" t="s">
        <v>1974</v>
      </c>
      <c r="C7042" t="s">
        <v>34</v>
      </c>
      <c r="D7042">
        <v>2017</v>
      </c>
      <c r="E7042" t="s">
        <v>20167</v>
      </c>
      <c r="F7042">
        <v>6.3</v>
      </c>
      <c r="G7042">
        <v>202000</v>
      </c>
      <c r="H7042" t="s">
        <v>17534</v>
      </c>
      <c r="I7042" t="s">
        <v>8503</v>
      </c>
      <c r="J7042" t="s">
        <v>9192</v>
      </c>
      <c r="K7042" t="s">
        <v>30</v>
      </c>
      <c r="L7042">
        <v>110000000</v>
      </c>
      <c r="M7042">
        <v>169846945</v>
      </c>
      <c r="N7042" t="s">
        <v>44</v>
      </c>
      <c r="O7042">
        <v>107</v>
      </c>
      <c r="P7042" t="str">
        <f>IF(Table1[[#This Row],[score]]&gt;=8.5,"High",IF(Table1[[#This Row],[score]]&gt;=7,"Medium","Low"))</f>
        <v>Low</v>
      </c>
      <c r="Q7042" s="5">
        <f>Table1[[#This Row],[gross]]-Table1[[#This Row],[budget]]</f>
        <v>59846945</v>
      </c>
      <c r="R7042" s="5" t="str">
        <f>IF(Table1[[#This Row],[Profit]]&gt;0,"Profit","Loss")</f>
        <v>Profit</v>
      </c>
      <c r="S7042" s="6" t="str">
        <f>FLOOR(Table1[[#This Row],[year]]-1900,10)+1900 &amp; "-" &amp; FLOOR(Table1[[#This Row],[year]]-1890,10)+1900</f>
        <v>2010-2020</v>
      </c>
      <c r="T7042" s="14" t="s">
        <v>21835</v>
      </c>
      <c r="AB7042" s="14"/>
    </row>
    <row r="7043" spans="1:28" hidden="1" x14ac:dyDescent="0.3">
      <c r="A7043" t="s">
        <v>20193</v>
      </c>
      <c r="B7043" t="s">
        <v>16</v>
      </c>
      <c r="C7043" t="s">
        <v>41</v>
      </c>
      <c r="D7043">
        <v>2017</v>
      </c>
      <c r="E7043" t="s">
        <v>20194</v>
      </c>
      <c r="F7043">
        <v>8.1</v>
      </c>
      <c r="G7043">
        <v>456000</v>
      </c>
      <c r="H7043" t="s">
        <v>15435</v>
      </c>
      <c r="I7043" t="s">
        <v>15435</v>
      </c>
      <c r="J7043" t="s">
        <v>6013</v>
      </c>
      <c r="K7043" t="s">
        <v>22</v>
      </c>
      <c r="L7043" s="5">
        <v>15000000</v>
      </c>
      <c r="M7043" s="5">
        <v>160192267</v>
      </c>
      <c r="N7043" t="s">
        <v>17182</v>
      </c>
      <c r="O7043">
        <v>115</v>
      </c>
      <c r="P7043" t="str">
        <f>IF(Table1[[#This Row],[score]]&gt;=8.5,"High",IF(Table1[[#This Row],[score]]&gt;=7,"Medium","Low"))</f>
        <v>Medium</v>
      </c>
      <c r="Q7043" s="5">
        <f>Table1[[#This Row],[gross]]-Table1[[#This Row],[budget]]</f>
        <v>145192267</v>
      </c>
      <c r="R7043" s="5" t="str">
        <f>IF(Table1[[#This Row],[Profit]]&gt;0,"Profit","Loss")</f>
        <v>Profit</v>
      </c>
      <c r="S7043" s="6" t="str">
        <f>FLOOR(Table1[[#This Row],[year]]-1900,10)+1900 &amp; "-" &amp; FLOOR(Table1[[#This Row],[year]]-1890,10)+1900</f>
        <v>2010-2020</v>
      </c>
      <c r="T7043" s="14" t="s">
        <v>21835</v>
      </c>
      <c r="AB7043" s="14"/>
    </row>
    <row r="7044" spans="1:28" hidden="1" x14ac:dyDescent="0.3">
      <c r="A7044" t="s">
        <v>20124</v>
      </c>
      <c r="B7044" t="s">
        <v>1974</v>
      </c>
      <c r="C7044" t="s">
        <v>63</v>
      </c>
      <c r="D7044">
        <v>2017</v>
      </c>
      <c r="E7044" t="s">
        <v>20125</v>
      </c>
      <c r="F7044">
        <v>7.4</v>
      </c>
      <c r="G7044">
        <v>179000</v>
      </c>
      <c r="H7044" t="s">
        <v>13857</v>
      </c>
      <c r="I7044" t="s">
        <v>18682</v>
      </c>
      <c r="J7044" t="s">
        <v>3326</v>
      </c>
      <c r="K7044" t="s">
        <v>22</v>
      </c>
      <c r="L7044">
        <v>30000000</v>
      </c>
      <c r="M7044">
        <v>150847274</v>
      </c>
      <c r="N7044" t="s">
        <v>12565</v>
      </c>
      <c r="O7044">
        <v>125</v>
      </c>
      <c r="P7044" t="str">
        <f>IF(Table1[[#This Row],[score]]&gt;=8.5,"High",IF(Table1[[#This Row],[score]]&gt;=7,"Medium","Low"))</f>
        <v>Medium</v>
      </c>
      <c r="Q7044" s="5">
        <f>Table1[[#This Row],[gross]]-Table1[[#This Row],[budget]]</f>
        <v>120847274</v>
      </c>
      <c r="R7044" s="5" t="str">
        <f>IF(Table1[[#This Row],[Profit]]&gt;0,"Profit","Loss")</f>
        <v>Profit</v>
      </c>
      <c r="S7044" s="6" t="str">
        <f>FLOOR(Table1[[#This Row],[year]]-1900,10)+1900 &amp; "-" &amp; FLOOR(Table1[[#This Row],[year]]-1890,10)+1900</f>
        <v>2010-2020</v>
      </c>
      <c r="T7044" s="14" t="s">
        <v>21835</v>
      </c>
      <c r="AB7044" s="14"/>
    </row>
    <row r="7045" spans="1:28" hidden="1" x14ac:dyDescent="0.3">
      <c r="A7045" t="s">
        <v>20212</v>
      </c>
      <c r="B7045" t="s">
        <v>1974</v>
      </c>
      <c r="C7045" t="s">
        <v>34</v>
      </c>
      <c r="D7045">
        <v>2017</v>
      </c>
      <c r="E7045" t="s">
        <v>20213</v>
      </c>
      <c r="F7045">
        <v>6.7</v>
      </c>
      <c r="G7045">
        <v>200000</v>
      </c>
      <c r="H7045" t="s">
        <v>9984</v>
      </c>
      <c r="I7045" t="s">
        <v>14978</v>
      </c>
      <c r="J7045" t="s">
        <v>12624</v>
      </c>
      <c r="K7045" t="s">
        <v>22</v>
      </c>
      <c r="L7045">
        <v>175000000</v>
      </c>
      <c r="M7045">
        <v>148675066</v>
      </c>
      <c r="N7045" t="s">
        <v>23</v>
      </c>
      <c r="O7045">
        <v>126</v>
      </c>
      <c r="P7045" t="str">
        <f>IF(Table1[[#This Row],[score]]&gt;=8.5,"High",IF(Table1[[#This Row],[score]]&gt;=7,"Medium","Low"))</f>
        <v>Low</v>
      </c>
      <c r="Q7045" s="5">
        <f>Table1[[#This Row],[gross]]-Table1[[#This Row],[budget]]</f>
        <v>-26324934</v>
      </c>
      <c r="R7045" s="5" t="str">
        <f>IF(Table1[[#This Row],[Profit]]&gt;0,"Profit","Loss")</f>
        <v>Loss</v>
      </c>
      <c r="S7045" s="6" t="str">
        <f>FLOOR(Table1[[#This Row],[year]]-1900,10)+1900 &amp; "-" &amp; FLOOR(Table1[[#This Row],[year]]-1890,10)+1900</f>
        <v>2010-2020</v>
      </c>
      <c r="T7045" s="14" t="s">
        <v>21835</v>
      </c>
      <c r="AB7045" s="14"/>
    </row>
    <row r="7046" spans="1:28" hidden="1" x14ac:dyDescent="0.3">
      <c r="A7046" t="s">
        <v>20316</v>
      </c>
      <c r="B7046" t="s">
        <v>16</v>
      </c>
      <c r="C7046" t="s">
        <v>34</v>
      </c>
      <c r="D7046">
        <v>2017</v>
      </c>
      <c r="E7046" t="s">
        <v>20223</v>
      </c>
      <c r="F7046">
        <v>7</v>
      </c>
      <c r="G7046">
        <v>106000</v>
      </c>
      <c r="H7046" t="s">
        <v>4966</v>
      </c>
      <c r="I7046" t="s">
        <v>10090</v>
      </c>
      <c r="J7046" t="s">
        <v>20317</v>
      </c>
      <c r="K7046" t="s">
        <v>22</v>
      </c>
      <c r="L7046">
        <v>35000000</v>
      </c>
      <c r="M7046">
        <v>145418070</v>
      </c>
      <c r="N7046" t="s">
        <v>19853</v>
      </c>
      <c r="O7046">
        <v>113</v>
      </c>
      <c r="P7046" t="str">
        <f>IF(Table1[[#This Row],[score]]&gt;=8.5,"High",IF(Table1[[#This Row],[score]]&gt;=7,"Medium","Low"))</f>
        <v>Medium</v>
      </c>
      <c r="Q7046" s="5">
        <f>Table1[[#This Row],[gross]]-Table1[[#This Row],[budget]]</f>
        <v>110418070</v>
      </c>
      <c r="R7046" s="5" t="str">
        <f>IF(Table1[[#This Row],[Profit]]&gt;0,"Profit","Loss")</f>
        <v>Profit</v>
      </c>
      <c r="S7046" s="6" t="str">
        <f>FLOOR(Table1[[#This Row],[year]]-1900,10)+1900 &amp; "-" &amp; FLOOR(Table1[[#This Row],[year]]-1890,10)+1900</f>
        <v>2010-2020</v>
      </c>
      <c r="T7046" s="14" t="s">
        <v>21835</v>
      </c>
      <c r="AB7046" s="14"/>
    </row>
    <row r="7047" spans="1:28" hidden="1" x14ac:dyDescent="0.3">
      <c r="A7047" t="s">
        <v>20344</v>
      </c>
      <c r="B7047" t="s">
        <v>1974</v>
      </c>
      <c r="C7047" t="s">
        <v>34</v>
      </c>
      <c r="D7047">
        <v>2017</v>
      </c>
      <c r="E7047" t="s">
        <v>20256</v>
      </c>
      <c r="F7047">
        <v>5.9</v>
      </c>
      <c r="G7047">
        <v>104000</v>
      </c>
      <c r="H7047" t="s">
        <v>19463</v>
      </c>
      <c r="I7047" t="s">
        <v>14324</v>
      </c>
      <c r="J7047" t="s">
        <v>20345</v>
      </c>
      <c r="K7047" t="s">
        <v>30</v>
      </c>
      <c r="L7047">
        <v>100000000</v>
      </c>
      <c r="M7047">
        <v>142337240</v>
      </c>
      <c r="N7047" t="s">
        <v>14559</v>
      </c>
      <c r="O7047">
        <v>124</v>
      </c>
      <c r="P7047" t="str">
        <f>IF(Table1[[#This Row],[score]]&gt;=8.5,"High",IF(Table1[[#This Row],[score]]&gt;=7,"Medium","Low"))</f>
        <v>Low</v>
      </c>
      <c r="Q7047" s="5">
        <f>Table1[[#This Row],[gross]]-Table1[[#This Row],[budget]]</f>
        <v>42337240</v>
      </c>
      <c r="R7047" s="5" t="str">
        <f>IF(Table1[[#This Row],[Profit]]&gt;0,"Profit","Loss")</f>
        <v>Profit</v>
      </c>
      <c r="S7047" s="6" t="str">
        <f>FLOOR(Table1[[#This Row],[year]]-1900,10)+1900 &amp; "-" &amp; FLOOR(Table1[[#This Row],[year]]-1890,10)+1900</f>
        <v>2010-2020</v>
      </c>
      <c r="T7047" s="14" t="s">
        <v>21835</v>
      </c>
      <c r="AB7047" s="14"/>
    </row>
    <row r="7048" spans="1:28" hidden="1" x14ac:dyDescent="0.3">
      <c r="A7048" t="s">
        <v>20376</v>
      </c>
      <c r="B7048" t="s">
        <v>16</v>
      </c>
      <c r="C7048" t="s">
        <v>25</v>
      </c>
      <c r="D7048">
        <v>2017</v>
      </c>
      <c r="E7048" t="s">
        <v>20002</v>
      </c>
      <c r="F7048">
        <v>6.2</v>
      </c>
      <c r="G7048">
        <v>35000</v>
      </c>
      <c r="H7048" t="s">
        <v>10815</v>
      </c>
      <c r="I7048" t="s">
        <v>18355</v>
      </c>
      <c r="J7048" t="s">
        <v>20377</v>
      </c>
      <c r="K7048" t="s">
        <v>30</v>
      </c>
      <c r="L7048">
        <v>19000000</v>
      </c>
      <c r="M7048">
        <v>140552359</v>
      </c>
      <c r="N7048" t="s">
        <v>20378</v>
      </c>
      <c r="O7048">
        <v>122</v>
      </c>
      <c r="P7048" t="str">
        <f>IF(Table1[[#This Row],[score]]&gt;=8.5,"High",IF(Table1[[#This Row],[score]]&gt;=7,"Medium","Low"))</f>
        <v>Low</v>
      </c>
      <c r="Q7048" s="5">
        <f>Table1[[#This Row],[gross]]-Table1[[#This Row],[budget]]</f>
        <v>121552359</v>
      </c>
      <c r="R7048" s="5" t="str">
        <f>IF(Table1[[#This Row],[Profit]]&gt;0,"Profit","Loss")</f>
        <v>Profit</v>
      </c>
      <c r="S7048" s="6" t="str">
        <f>FLOOR(Table1[[#This Row],[year]]-1900,10)+1900 &amp; "-" &amp; FLOOR(Table1[[#This Row],[year]]-1890,10)+1900</f>
        <v>2010-2020</v>
      </c>
      <c r="T7048" s="14" t="s">
        <v>21835</v>
      </c>
      <c r="AB7048" s="14"/>
    </row>
    <row r="7049" spans="1:28" hidden="1" x14ac:dyDescent="0.3">
      <c r="A7049" t="s">
        <v>20272</v>
      </c>
      <c r="B7049" t="s">
        <v>16</v>
      </c>
      <c r="C7049" t="s">
        <v>34</v>
      </c>
      <c r="D7049">
        <v>2017</v>
      </c>
      <c r="E7049" t="s">
        <v>20273</v>
      </c>
      <c r="F7049">
        <v>7.2</v>
      </c>
      <c r="G7049">
        <v>165000</v>
      </c>
      <c r="H7049" t="s">
        <v>8997</v>
      </c>
      <c r="I7049" t="s">
        <v>20274</v>
      </c>
      <c r="J7049" t="s">
        <v>1462</v>
      </c>
      <c r="K7049" t="s">
        <v>30</v>
      </c>
      <c r="L7049">
        <v>50000000</v>
      </c>
      <c r="M7049">
        <v>134866593</v>
      </c>
      <c r="N7049" t="s">
        <v>18873</v>
      </c>
      <c r="O7049">
        <v>115</v>
      </c>
      <c r="P7049" t="str">
        <f>IF(Table1[[#This Row],[score]]&gt;=8.5,"High",IF(Table1[[#This Row],[score]]&gt;=7,"Medium","Low"))</f>
        <v>Medium</v>
      </c>
      <c r="Q7049" s="5">
        <f>Table1[[#This Row],[gross]]-Table1[[#This Row],[budget]]</f>
        <v>84866593</v>
      </c>
      <c r="R7049" s="5" t="str">
        <f>IF(Table1[[#This Row],[Profit]]&gt;0,"Profit","Loss")</f>
        <v>Profit</v>
      </c>
      <c r="S7049" s="6" t="str">
        <f>FLOOR(Table1[[#This Row],[year]]-1900,10)+1900 &amp; "-" &amp; FLOOR(Table1[[#This Row],[year]]-1890,10)+1900</f>
        <v>2010-2020</v>
      </c>
      <c r="T7049" s="14" t="s">
        <v>21835</v>
      </c>
      <c r="AB7049" s="14"/>
    </row>
    <row r="7050" spans="1:28" hidden="1" x14ac:dyDescent="0.3">
      <c r="A7050" t="s">
        <v>20568</v>
      </c>
      <c r="B7050" t="s">
        <v>16</v>
      </c>
      <c r="C7050" t="s">
        <v>41</v>
      </c>
      <c r="D7050">
        <v>2017</v>
      </c>
      <c r="E7050" t="s">
        <v>20569</v>
      </c>
      <c r="F7050">
        <v>5.6</v>
      </c>
      <c r="G7050">
        <v>46000</v>
      </c>
      <c r="H7050" t="s">
        <v>15929</v>
      </c>
      <c r="I7050" t="s">
        <v>15929</v>
      </c>
      <c r="J7050" t="s">
        <v>17016</v>
      </c>
      <c r="K7050" t="s">
        <v>30</v>
      </c>
      <c r="L7050">
        <v>28000000</v>
      </c>
      <c r="M7050">
        <v>130560428</v>
      </c>
      <c r="N7050" t="s">
        <v>20570</v>
      </c>
      <c r="O7050">
        <v>104</v>
      </c>
      <c r="P7050" t="str">
        <f>IF(Table1[[#This Row],[score]]&gt;=8.5,"High",IF(Table1[[#This Row],[score]]&gt;=7,"Medium","Low"))</f>
        <v>Low</v>
      </c>
      <c r="Q7050" s="5">
        <f>Table1[[#This Row],[gross]]-Table1[[#This Row],[budget]]</f>
        <v>102560428</v>
      </c>
      <c r="R7050" s="5" t="str">
        <f>IF(Table1[[#This Row],[Profit]]&gt;0,"Profit","Loss")</f>
        <v>Profit</v>
      </c>
      <c r="S7050" s="6" t="str">
        <f>FLOOR(Table1[[#This Row],[year]]-1900,10)+1900 &amp; "-" &amp; FLOOR(Table1[[#This Row],[year]]-1890,10)+1900</f>
        <v>2010-2020</v>
      </c>
      <c r="T7050" s="14" t="s">
        <v>21835</v>
      </c>
      <c r="AB7050" s="14"/>
    </row>
    <row r="7051" spans="1:28" hidden="1" x14ac:dyDescent="0.3">
      <c r="A7051" t="s">
        <v>20265</v>
      </c>
      <c r="B7051" t="s">
        <v>1974</v>
      </c>
      <c r="C7051" t="s">
        <v>41</v>
      </c>
      <c r="D7051">
        <v>2017</v>
      </c>
      <c r="E7051" t="s">
        <v>20266</v>
      </c>
      <c r="F7051">
        <v>7</v>
      </c>
      <c r="G7051">
        <v>49000</v>
      </c>
      <c r="H7051" t="s">
        <v>14496</v>
      </c>
      <c r="I7051" t="s">
        <v>20267</v>
      </c>
      <c r="J7051" t="s">
        <v>19086</v>
      </c>
      <c r="K7051" t="s">
        <v>30</v>
      </c>
      <c r="L7051">
        <v>37500000</v>
      </c>
      <c r="M7051">
        <v>125856180</v>
      </c>
      <c r="N7051" t="s">
        <v>19248</v>
      </c>
      <c r="O7051">
        <v>126</v>
      </c>
      <c r="P7051" t="str">
        <f>IF(Table1[[#This Row],[score]]&gt;=8.5,"High",IF(Table1[[#This Row],[score]]&gt;=7,"Medium","Low"))</f>
        <v>Medium</v>
      </c>
      <c r="Q7051" s="5">
        <f>Table1[[#This Row],[gross]]-Table1[[#This Row],[budget]]</f>
        <v>88356180</v>
      </c>
      <c r="R7051" s="5" t="str">
        <f>IF(Table1[[#This Row],[Profit]]&gt;0,"Profit","Loss")</f>
        <v>Profit</v>
      </c>
      <c r="S7051" s="6" t="str">
        <f>FLOOR(Table1[[#This Row],[year]]-1900,10)+1900 &amp; "-" &amp; FLOOR(Table1[[#This Row],[year]]-1890,10)+1900</f>
        <v>2010-2020</v>
      </c>
      <c r="T7051" s="14" t="s">
        <v>21835</v>
      </c>
      <c r="AB7051" s="14"/>
    </row>
    <row r="7052" spans="1:28" hidden="1" x14ac:dyDescent="0.3">
      <c r="A7052" t="s">
        <v>20222</v>
      </c>
      <c r="B7052" t="s">
        <v>1974</v>
      </c>
      <c r="C7052" t="s">
        <v>41</v>
      </c>
      <c r="D7052">
        <v>2017</v>
      </c>
      <c r="E7052" t="s">
        <v>20223</v>
      </c>
      <c r="F7052">
        <v>6.6</v>
      </c>
      <c r="G7052">
        <v>124000</v>
      </c>
      <c r="H7052" t="s">
        <v>14882</v>
      </c>
      <c r="I7052" t="s">
        <v>20224</v>
      </c>
      <c r="J7052" t="s">
        <v>20225</v>
      </c>
      <c r="K7052" t="s">
        <v>30</v>
      </c>
      <c r="L7052">
        <v>4800000</v>
      </c>
      <c r="M7052">
        <v>125479266</v>
      </c>
      <c r="N7052" t="s">
        <v>61</v>
      </c>
      <c r="O7052">
        <v>96</v>
      </c>
      <c r="P7052" t="str">
        <f>IF(Table1[[#This Row],[score]]&gt;=8.5,"High",IF(Table1[[#This Row],[score]]&gt;=7,"Medium","Low"))</f>
        <v>Low</v>
      </c>
      <c r="Q7052" s="5">
        <f>Table1[[#This Row],[gross]]-Table1[[#This Row],[budget]]</f>
        <v>120679266</v>
      </c>
      <c r="R7052" s="5" t="str">
        <f>IF(Table1[[#This Row],[Profit]]&gt;0,"Profit","Loss")</f>
        <v>Profit</v>
      </c>
      <c r="S7052" s="6" t="str">
        <f>FLOOR(Table1[[#This Row],[year]]-1900,10)+1900 &amp; "-" &amp; FLOOR(Table1[[#This Row],[year]]-1890,10)+1900</f>
        <v>2010-2020</v>
      </c>
      <c r="T7052" s="14" t="s">
        <v>21835</v>
      </c>
      <c r="AB7052" s="14"/>
    </row>
    <row r="7053" spans="1:28" hidden="1" x14ac:dyDescent="0.3">
      <c r="A7053" t="s">
        <v>20574</v>
      </c>
      <c r="B7053" t="s">
        <v>33</v>
      </c>
      <c r="C7053" t="s">
        <v>390</v>
      </c>
      <c r="D7053">
        <v>2017</v>
      </c>
      <c r="E7053" t="s">
        <v>19941</v>
      </c>
      <c r="F7053">
        <v>6.2</v>
      </c>
      <c r="G7053">
        <v>26000</v>
      </c>
      <c r="H7053" t="s">
        <v>18257</v>
      </c>
      <c r="I7053" t="s">
        <v>15426</v>
      </c>
      <c r="J7053" t="s">
        <v>19086</v>
      </c>
      <c r="K7053" t="s">
        <v>30</v>
      </c>
      <c r="L7053">
        <v>38000000</v>
      </c>
      <c r="M7053">
        <v>125427681</v>
      </c>
      <c r="N7053" t="s">
        <v>10077</v>
      </c>
      <c r="O7053">
        <v>89</v>
      </c>
      <c r="P7053" t="str">
        <f>IF(Table1[[#This Row],[score]]&gt;=8.5,"High",IF(Table1[[#This Row],[score]]&gt;=7,"Medium","Low"))</f>
        <v>Low</v>
      </c>
      <c r="Q7053" s="5">
        <f>Table1[[#This Row],[gross]]-Table1[[#This Row],[budget]]</f>
        <v>87427681</v>
      </c>
      <c r="R7053" s="5" t="str">
        <f>IF(Table1[[#This Row],[Profit]]&gt;0,"Profit","Loss")</f>
        <v>Profit</v>
      </c>
      <c r="S7053" s="6" t="str">
        <f>FLOOR(Table1[[#This Row],[year]]-1900,10)+1900 &amp; "-" &amp; FLOOR(Table1[[#This Row],[year]]-1890,10)+1900</f>
        <v>2010-2020</v>
      </c>
      <c r="T7053" s="14" t="s">
        <v>21835</v>
      </c>
      <c r="AB7053" s="14"/>
    </row>
    <row r="7054" spans="1:28" hidden="1" x14ac:dyDescent="0.3">
      <c r="A7054" t="s">
        <v>20445</v>
      </c>
      <c r="B7054" t="s">
        <v>33</v>
      </c>
      <c r="C7054" t="s">
        <v>390</v>
      </c>
      <c r="D7054">
        <v>2017</v>
      </c>
      <c r="E7054" t="s">
        <v>20192</v>
      </c>
      <c r="F7054">
        <v>6</v>
      </c>
      <c r="G7054">
        <v>24000</v>
      </c>
      <c r="H7054" t="s">
        <v>20446</v>
      </c>
      <c r="I7054" t="s">
        <v>5910</v>
      </c>
      <c r="J7054" t="s">
        <v>2721</v>
      </c>
      <c r="K7054" t="s">
        <v>30</v>
      </c>
      <c r="L7054">
        <v>70000000</v>
      </c>
      <c r="M7054">
        <v>123081555</v>
      </c>
      <c r="N7054" t="s">
        <v>20302</v>
      </c>
      <c r="O7054">
        <v>101</v>
      </c>
      <c r="P7054" t="str">
        <f>IF(Table1[[#This Row],[score]]&gt;=8.5,"High",IF(Table1[[#This Row],[score]]&gt;=7,"Medium","Low"))</f>
        <v>Low</v>
      </c>
      <c r="Q7054" s="5">
        <f>Table1[[#This Row],[gross]]-Table1[[#This Row],[budget]]</f>
        <v>53081555</v>
      </c>
      <c r="R7054" s="5" t="str">
        <f>IF(Table1[[#This Row],[Profit]]&gt;0,"Profit","Loss")</f>
        <v>Profit</v>
      </c>
      <c r="S7054" s="6" t="str">
        <f>FLOOR(Table1[[#This Row],[year]]-1900,10)+1900 &amp; "-" &amp; FLOOR(Table1[[#This Row],[year]]-1890,10)+1900</f>
        <v>2010-2020</v>
      </c>
      <c r="T7054" s="14" t="s">
        <v>21835</v>
      </c>
      <c r="AB7054" s="14"/>
    </row>
    <row r="7055" spans="1:28" hidden="1" x14ac:dyDescent="0.3">
      <c r="A7055" t="s">
        <v>20244</v>
      </c>
      <c r="B7055" t="s">
        <v>1974</v>
      </c>
      <c r="C7055" t="s">
        <v>34</v>
      </c>
      <c r="D7055">
        <v>2017</v>
      </c>
      <c r="E7055" t="s">
        <v>20245</v>
      </c>
      <c r="F7055">
        <v>5.6</v>
      </c>
      <c r="G7055">
        <v>131000</v>
      </c>
      <c r="H7055" t="s">
        <v>13789</v>
      </c>
      <c r="I7055" t="s">
        <v>8260</v>
      </c>
      <c r="J7055" t="s">
        <v>16565</v>
      </c>
      <c r="K7055" t="s">
        <v>30</v>
      </c>
      <c r="L7055">
        <v>60000000</v>
      </c>
      <c r="M7055">
        <v>113231078</v>
      </c>
      <c r="N7055" t="s">
        <v>31</v>
      </c>
      <c r="O7055">
        <v>95</v>
      </c>
      <c r="P7055" t="str">
        <f>IF(Table1[[#This Row],[score]]&gt;=8.5,"High",IF(Table1[[#This Row],[score]]&gt;=7,"Medium","Low"))</f>
        <v>Low</v>
      </c>
      <c r="Q7055" s="5">
        <f>Table1[[#This Row],[gross]]-Table1[[#This Row],[budget]]</f>
        <v>53231078</v>
      </c>
      <c r="R7055" s="5" t="str">
        <f>IF(Table1[[#This Row],[Profit]]&gt;0,"Profit","Loss")</f>
        <v>Profit</v>
      </c>
      <c r="S7055" s="6" t="str">
        <f>FLOOR(Table1[[#This Row],[year]]-1900,10)+1900 &amp; "-" &amp; FLOOR(Table1[[#This Row],[year]]-1890,10)+1900</f>
        <v>2010-2020</v>
      </c>
      <c r="T7055" s="14" t="s">
        <v>21835</v>
      </c>
      <c r="AB7055" s="14"/>
    </row>
    <row r="7056" spans="1:28" hidden="1" x14ac:dyDescent="0.3">
      <c r="A7056" t="s">
        <v>20640</v>
      </c>
      <c r="B7056" t="s">
        <v>443</v>
      </c>
      <c r="C7056" t="s">
        <v>34</v>
      </c>
      <c r="D7056">
        <v>2017</v>
      </c>
      <c r="E7056" t="s">
        <v>20641</v>
      </c>
      <c r="F7056">
        <v>7.3</v>
      </c>
      <c r="G7056">
        <v>13000</v>
      </c>
      <c r="H7056" t="s">
        <v>20642</v>
      </c>
      <c r="I7056" t="s">
        <v>20643</v>
      </c>
      <c r="J7056" t="s">
        <v>20644</v>
      </c>
      <c r="K7056" t="s">
        <v>908</v>
      </c>
      <c r="L7056">
        <f>20500000</f>
        <v>20500000</v>
      </c>
      <c r="M7056">
        <v>109383972</v>
      </c>
      <c r="N7056" t="s">
        <v>20645</v>
      </c>
      <c r="O7056">
        <v>139</v>
      </c>
      <c r="P7056" t="str">
        <f>IF(Table1[[#This Row],[score]]&gt;=8.5,"High",IF(Table1[[#This Row],[score]]&gt;=7,"Medium","Low"))</f>
        <v>Medium</v>
      </c>
      <c r="Q7056" s="5">
        <f>Table1[[#This Row],[gross]]-Table1[[#This Row],[budget]]</f>
        <v>88883972</v>
      </c>
      <c r="R7056" s="5" t="str">
        <f>IF(Table1[[#This Row],[Profit]]&gt;0,"Profit","Loss")</f>
        <v>Profit</v>
      </c>
      <c r="S7056" s="6" t="str">
        <f>FLOOR(Table1[[#This Row],[year]]-1900,10)+1900 &amp; "-" &amp; FLOOR(Table1[[#This Row],[year]]-1890,10)+1900</f>
        <v>2010-2020</v>
      </c>
      <c r="T7056" s="14" t="s">
        <v>21845</v>
      </c>
      <c r="AB7056" s="14"/>
    </row>
    <row r="7057" spans="1:28" hidden="1" x14ac:dyDescent="0.3">
      <c r="A7057" t="s">
        <v>20321</v>
      </c>
      <c r="B7057" t="s">
        <v>16</v>
      </c>
      <c r="C7057" t="s">
        <v>104</v>
      </c>
      <c r="D7057">
        <v>2017</v>
      </c>
      <c r="E7057" t="s">
        <v>20011</v>
      </c>
      <c r="F7057">
        <v>5.8</v>
      </c>
      <c r="G7057">
        <v>73000</v>
      </c>
      <c r="H7057" t="s">
        <v>16151</v>
      </c>
      <c r="I7057" t="s">
        <v>15000</v>
      </c>
      <c r="J7057" t="s">
        <v>20322</v>
      </c>
      <c r="K7057" t="s">
        <v>195</v>
      </c>
      <c r="L7057">
        <v>10000000</v>
      </c>
      <c r="M7057">
        <v>102952888</v>
      </c>
      <c r="N7057" t="s">
        <v>13989</v>
      </c>
      <c r="O7057">
        <v>92</v>
      </c>
      <c r="P7057" t="str">
        <f>IF(Table1[[#This Row],[score]]&gt;=8.5,"High",IF(Table1[[#This Row],[score]]&gt;=7,"Medium","Low"))</f>
        <v>Low</v>
      </c>
      <c r="Q7057" s="5">
        <f>Table1[[#This Row],[gross]]-Table1[[#This Row],[budget]]</f>
        <v>92952888</v>
      </c>
      <c r="R7057" s="5" t="str">
        <f>IF(Table1[[#This Row],[Profit]]&gt;0,"Profit","Loss")</f>
        <v>Profit</v>
      </c>
      <c r="S7057" s="6" t="str">
        <f>FLOOR(Table1[[#This Row],[year]]-1900,10)+1900 &amp; "-" &amp; FLOOR(Table1[[#This Row],[year]]-1890,10)+1900</f>
        <v>2010-2020</v>
      </c>
      <c r="T7057" s="14" t="s">
        <v>21835</v>
      </c>
      <c r="AB7057" s="14"/>
    </row>
    <row r="7058" spans="1:28" hidden="1" x14ac:dyDescent="0.3">
      <c r="A7058" t="s">
        <v>10660</v>
      </c>
      <c r="B7058" t="s">
        <v>16</v>
      </c>
      <c r="C7058" t="s">
        <v>52</v>
      </c>
      <c r="D7058">
        <v>2017</v>
      </c>
      <c r="E7058" t="s">
        <v>20256</v>
      </c>
      <c r="F7058">
        <v>6.6</v>
      </c>
      <c r="G7058">
        <v>213000</v>
      </c>
      <c r="H7058" t="s">
        <v>16889</v>
      </c>
      <c r="I7058" t="s">
        <v>13838</v>
      </c>
      <c r="J7058" t="s">
        <v>10701</v>
      </c>
      <c r="K7058" t="s">
        <v>22</v>
      </c>
      <c r="L7058">
        <v>58000000</v>
      </c>
      <c r="M7058">
        <v>100541806</v>
      </c>
      <c r="N7058" t="s">
        <v>31</v>
      </c>
      <c r="O7058">
        <v>104</v>
      </c>
      <c r="P7058" t="str">
        <f>IF(Table1[[#This Row],[score]]&gt;=8.5,"High",IF(Table1[[#This Row],[score]]&gt;=7,"Medium","Low"))</f>
        <v>Low</v>
      </c>
      <c r="Q7058" s="5">
        <f>Table1[[#This Row],[gross]]-Table1[[#This Row],[budget]]</f>
        <v>42541806</v>
      </c>
      <c r="R7058" s="5" t="str">
        <f>IF(Table1[[#This Row],[Profit]]&gt;0,"Profit","Loss")</f>
        <v>Profit</v>
      </c>
      <c r="S7058" s="6" t="str">
        <f>FLOOR(Table1[[#This Row],[year]]-1900,10)+1900 &amp; "-" &amp; FLOOR(Table1[[#This Row],[year]]-1890,10)+1900</f>
        <v>2010-2020</v>
      </c>
      <c r="T7058" s="14" t="s">
        <v>21835</v>
      </c>
      <c r="AB7058" s="14"/>
    </row>
    <row r="7059" spans="1:28" hidden="1" x14ac:dyDescent="0.3">
      <c r="A7059" t="s">
        <v>20203</v>
      </c>
      <c r="B7059" t="s">
        <v>16</v>
      </c>
      <c r="C7059" t="s">
        <v>34</v>
      </c>
      <c r="D7059">
        <v>2017</v>
      </c>
      <c r="E7059" t="s">
        <v>20204</v>
      </c>
      <c r="F7059">
        <v>6.7</v>
      </c>
      <c r="G7059">
        <v>182000</v>
      </c>
      <c r="H7059" t="s">
        <v>20205</v>
      </c>
      <c r="I7059" t="s">
        <v>17712</v>
      </c>
      <c r="J7059" t="s">
        <v>10891</v>
      </c>
      <c r="K7059" t="s">
        <v>30</v>
      </c>
      <c r="L7059">
        <v>30000000</v>
      </c>
      <c r="M7059">
        <v>100014025</v>
      </c>
      <c r="N7059" t="s">
        <v>12565</v>
      </c>
      <c r="O7059">
        <v>115</v>
      </c>
      <c r="P7059" t="str">
        <f>IF(Table1[[#This Row],[score]]&gt;=8.5,"High",IF(Table1[[#This Row],[score]]&gt;=7,"Medium","Low"))</f>
        <v>Low</v>
      </c>
      <c r="Q7059" s="5">
        <f>Table1[[#This Row],[gross]]-Table1[[#This Row],[budget]]</f>
        <v>70014025</v>
      </c>
      <c r="R7059" s="5" t="str">
        <f>IF(Table1[[#This Row],[Profit]]&gt;0,"Profit","Loss")</f>
        <v>Profit</v>
      </c>
      <c r="S7059" s="6" t="str">
        <f>FLOOR(Table1[[#This Row],[year]]-1900,10)+1900 &amp; "-" &amp; FLOOR(Table1[[#This Row],[year]]-1890,10)+1900</f>
        <v>2010-2020</v>
      </c>
      <c r="T7059" s="14" t="s">
        <v>21835</v>
      </c>
      <c r="AB7059" s="14"/>
    </row>
    <row r="7060" spans="1:28" hidden="1" x14ac:dyDescent="0.3">
      <c r="A7060" t="s">
        <v>20426</v>
      </c>
      <c r="B7060" t="s">
        <v>1974</v>
      </c>
      <c r="C7060" t="s">
        <v>17</v>
      </c>
      <c r="D7060">
        <v>2017</v>
      </c>
      <c r="E7060" t="s">
        <v>20169</v>
      </c>
      <c r="F7060">
        <v>6.3</v>
      </c>
      <c r="G7060">
        <v>32000</v>
      </c>
      <c r="H7060" t="s">
        <v>20427</v>
      </c>
      <c r="I7060" t="s">
        <v>3386</v>
      </c>
      <c r="J7060" t="s">
        <v>15915</v>
      </c>
      <c r="K7060" t="s">
        <v>30</v>
      </c>
      <c r="L7060">
        <v>20000000</v>
      </c>
      <c r="M7060">
        <v>96942115</v>
      </c>
      <c r="N7060" t="s">
        <v>9986</v>
      </c>
      <c r="O7060">
        <v>132</v>
      </c>
      <c r="P7060" t="str">
        <f>IF(Table1[[#This Row],[score]]&gt;=8.5,"High",IF(Table1[[#This Row],[score]]&gt;=7,"Medium","Low"))</f>
        <v>Low</v>
      </c>
      <c r="Q7060" s="5">
        <f>Table1[[#This Row],[gross]]-Table1[[#This Row],[budget]]</f>
        <v>76942115</v>
      </c>
      <c r="R7060" s="5" t="str">
        <f>IF(Table1[[#This Row],[Profit]]&gt;0,"Profit","Loss")</f>
        <v>Profit</v>
      </c>
      <c r="S7060" s="6" t="str">
        <f>FLOOR(Table1[[#This Row],[year]]-1900,10)+1900 &amp; "-" &amp; FLOOR(Table1[[#This Row],[year]]-1890,10)+1900</f>
        <v>2010-2020</v>
      </c>
      <c r="T7060" s="14" t="s">
        <v>21835</v>
      </c>
      <c r="AB7060" s="14"/>
    </row>
    <row r="7061" spans="1:28" hidden="1" x14ac:dyDescent="0.3">
      <c r="A7061" t="s">
        <v>20489</v>
      </c>
      <c r="B7061" t="s">
        <v>443</v>
      </c>
      <c r="C7061" t="s">
        <v>34</v>
      </c>
      <c r="D7061">
        <v>2017</v>
      </c>
      <c r="E7061" t="s">
        <v>20271</v>
      </c>
      <c r="F7061">
        <v>7.9</v>
      </c>
      <c r="G7061">
        <v>19000</v>
      </c>
      <c r="H7061" t="s">
        <v>20490</v>
      </c>
      <c r="I7061" t="s">
        <v>20491</v>
      </c>
      <c r="J7061" t="s">
        <v>12459</v>
      </c>
      <c r="K7061" t="s">
        <v>908</v>
      </c>
      <c r="L7061">
        <f>20500000</f>
        <v>20500000</v>
      </c>
      <c r="M7061">
        <v>86252940</v>
      </c>
      <c r="N7061" t="s">
        <v>20492</v>
      </c>
      <c r="O7061">
        <v>137</v>
      </c>
      <c r="P7061" t="str">
        <f>IF(Table1[[#This Row],[score]]&gt;=8.5,"High",IF(Table1[[#This Row],[score]]&gt;=7,"Medium","Low"))</f>
        <v>Medium</v>
      </c>
      <c r="Q7061" s="5">
        <f>Table1[[#This Row],[gross]]-Table1[[#This Row],[budget]]</f>
        <v>65752940</v>
      </c>
      <c r="R7061" s="5" t="str">
        <f>IF(Table1[[#This Row],[Profit]]&gt;0,"Profit","Loss")</f>
        <v>Profit</v>
      </c>
      <c r="S7061" s="6" t="str">
        <f>FLOOR(Table1[[#This Row],[year]]-1900,10)+1900 &amp; "-" &amp; FLOOR(Table1[[#This Row],[year]]-1890,10)+1900</f>
        <v>2010-2020</v>
      </c>
      <c r="T7061" s="14" t="s">
        <v>21835</v>
      </c>
      <c r="AB7061" s="14"/>
    </row>
    <row r="7062" spans="1:28" hidden="1" x14ac:dyDescent="0.3">
      <c r="A7062" t="s">
        <v>20360</v>
      </c>
      <c r="B7062" t="s">
        <v>1974</v>
      </c>
      <c r="C7062" t="s">
        <v>41</v>
      </c>
      <c r="D7062">
        <v>2017</v>
      </c>
      <c r="E7062" t="s">
        <v>19689</v>
      </c>
      <c r="F7062">
        <v>6.6</v>
      </c>
      <c r="G7062">
        <v>79000</v>
      </c>
      <c r="H7062" t="s">
        <v>13504</v>
      </c>
      <c r="I7062" t="s">
        <v>18968</v>
      </c>
      <c r="J7062" t="s">
        <v>106</v>
      </c>
      <c r="K7062" t="s">
        <v>30</v>
      </c>
      <c r="L7062">
        <v>25000000</v>
      </c>
      <c r="M7062">
        <v>84918541</v>
      </c>
      <c r="N7062" t="s">
        <v>16316</v>
      </c>
      <c r="O7062">
        <v>96</v>
      </c>
      <c r="P7062" t="str">
        <f>IF(Table1[[#This Row],[score]]&gt;=8.5,"High",IF(Table1[[#This Row],[score]]&gt;=7,"Medium","Low"))</f>
        <v>Low</v>
      </c>
      <c r="Q7062" s="5">
        <f>Table1[[#This Row],[gross]]-Table1[[#This Row],[budget]]</f>
        <v>59918541</v>
      </c>
      <c r="R7062" s="5" t="str">
        <f>IF(Table1[[#This Row],[Profit]]&gt;0,"Profit","Loss")</f>
        <v>Profit</v>
      </c>
      <c r="S7062" s="6" t="str">
        <f>FLOOR(Table1[[#This Row],[year]]-1900,10)+1900 &amp; "-" &amp; FLOOR(Table1[[#This Row],[year]]-1890,10)+1900</f>
        <v>2010-2020</v>
      </c>
      <c r="T7062" s="14" t="s">
        <v>21835</v>
      </c>
      <c r="AB7062" s="14"/>
    </row>
    <row r="7063" spans="1:28" hidden="1" x14ac:dyDescent="0.3">
      <c r="A7063" t="s">
        <v>20432</v>
      </c>
      <c r="B7063" t="s">
        <v>1974</v>
      </c>
      <c r="C7063" t="s">
        <v>17</v>
      </c>
      <c r="D7063">
        <v>2017</v>
      </c>
      <c r="E7063" t="s">
        <v>20384</v>
      </c>
      <c r="F7063">
        <v>4.5</v>
      </c>
      <c r="G7063">
        <v>39000</v>
      </c>
      <c r="H7063" t="s">
        <v>20433</v>
      </c>
      <c r="I7063" t="s">
        <v>17207</v>
      </c>
      <c r="J7063" t="s">
        <v>20319</v>
      </c>
      <c r="K7063" t="s">
        <v>30</v>
      </c>
      <c r="L7063">
        <v>25000000</v>
      </c>
      <c r="M7063">
        <v>83080890</v>
      </c>
      <c r="N7063" t="s">
        <v>20434</v>
      </c>
      <c r="O7063">
        <v>102</v>
      </c>
      <c r="P7063" t="str">
        <f>IF(Table1[[#This Row],[score]]&gt;=8.5,"High",IF(Table1[[#This Row],[score]]&gt;=7,"Medium","Low"))</f>
        <v>Low</v>
      </c>
      <c r="Q7063" s="5">
        <f>Table1[[#This Row],[gross]]-Table1[[#This Row],[budget]]</f>
        <v>58080890</v>
      </c>
      <c r="R7063" s="5" t="str">
        <f>IF(Table1[[#This Row],[Profit]]&gt;0,"Profit","Loss")</f>
        <v>Profit</v>
      </c>
      <c r="S7063" s="6" t="str">
        <f>FLOOR(Table1[[#This Row],[year]]-1900,10)+1900 &amp; "-" &amp; FLOOR(Table1[[#This Row],[year]]-1890,10)+1900</f>
        <v>2010-2020</v>
      </c>
      <c r="T7063" s="14" t="s">
        <v>21835</v>
      </c>
      <c r="AB7063" s="14"/>
    </row>
    <row r="7064" spans="1:28" hidden="1" x14ac:dyDescent="0.3">
      <c r="A7064" t="s">
        <v>20214</v>
      </c>
      <c r="B7064" t="s">
        <v>16</v>
      </c>
      <c r="C7064" t="s">
        <v>41</v>
      </c>
      <c r="D7064">
        <v>2017</v>
      </c>
      <c r="E7064" t="s">
        <v>20194</v>
      </c>
      <c r="F7064">
        <v>7.4</v>
      </c>
      <c r="G7064">
        <v>254000</v>
      </c>
      <c r="H7064" t="s">
        <v>17680</v>
      </c>
      <c r="I7064" t="s">
        <v>17680</v>
      </c>
      <c r="J7064" t="s">
        <v>15712</v>
      </c>
      <c r="K7064" t="s">
        <v>30</v>
      </c>
      <c r="L7064">
        <v>10000000</v>
      </c>
      <c r="M7064">
        <v>78966486</v>
      </c>
      <c r="N7064" t="s">
        <v>19071</v>
      </c>
      <c r="O7064">
        <v>94</v>
      </c>
      <c r="P7064" t="str">
        <f>IF(Table1[[#This Row],[score]]&gt;=8.5,"High",IF(Table1[[#This Row],[score]]&gt;=7,"Medium","Low"))</f>
        <v>Medium</v>
      </c>
      <c r="Q7064" s="5">
        <f>Table1[[#This Row],[gross]]-Table1[[#This Row],[budget]]</f>
        <v>68966486</v>
      </c>
      <c r="R7064" s="5" t="str">
        <f>IF(Table1[[#This Row],[Profit]]&gt;0,"Profit","Loss")</f>
        <v>Profit</v>
      </c>
      <c r="S7064" s="6" t="str">
        <f>FLOOR(Table1[[#This Row],[year]]-1900,10)+1900 &amp; "-" &amp; FLOOR(Table1[[#This Row],[year]]-1890,10)+1900</f>
        <v>2010-2020</v>
      </c>
      <c r="T7064" s="14" t="s">
        <v>21835</v>
      </c>
      <c r="AB7064" s="14"/>
    </row>
    <row r="7065" spans="1:28" hidden="1" x14ac:dyDescent="0.3">
      <c r="A7065" t="s">
        <v>20248</v>
      </c>
      <c r="B7065" t="s">
        <v>16</v>
      </c>
      <c r="C7065" t="s">
        <v>34</v>
      </c>
      <c r="D7065">
        <v>2017</v>
      </c>
      <c r="E7065" t="s">
        <v>20181</v>
      </c>
      <c r="F7065">
        <v>6.2</v>
      </c>
      <c r="G7065">
        <v>75000</v>
      </c>
      <c r="H7065" t="s">
        <v>12153</v>
      </c>
      <c r="I7065" t="s">
        <v>20249</v>
      </c>
      <c r="J7065" t="s">
        <v>17730</v>
      </c>
      <c r="K7065" t="s">
        <v>30</v>
      </c>
      <c r="L7065">
        <v>33000000</v>
      </c>
      <c r="M7065">
        <v>67234188</v>
      </c>
      <c r="N7065" t="s">
        <v>16638</v>
      </c>
      <c r="O7065">
        <v>111</v>
      </c>
      <c r="P7065" t="str">
        <f>IF(Table1[[#This Row],[score]]&gt;=8.5,"High",IF(Table1[[#This Row],[score]]&gt;=7,"Medium","Low"))</f>
        <v>Low</v>
      </c>
      <c r="Q7065" s="5">
        <f>Table1[[#This Row],[gross]]-Table1[[#This Row],[budget]]</f>
        <v>34234188</v>
      </c>
      <c r="R7065" s="5" t="str">
        <f>IF(Table1[[#This Row],[Profit]]&gt;0,"Profit","Loss")</f>
        <v>Profit</v>
      </c>
      <c r="S7065" s="6" t="str">
        <f>FLOOR(Table1[[#This Row],[year]]-1900,10)+1900 &amp; "-" &amp; FLOOR(Table1[[#This Row],[year]]-1890,10)+1900</f>
        <v>2010-2020</v>
      </c>
      <c r="T7065" s="14" t="s">
        <v>21835</v>
      </c>
      <c r="AB7065" s="14"/>
    </row>
    <row r="7066" spans="1:28" hidden="1" x14ac:dyDescent="0.3">
      <c r="A7066" t="s">
        <v>20515</v>
      </c>
      <c r="B7066" t="s">
        <v>1974</v>
      </c>
      <c r="C7066" t="s">
        <v>63</v>
      </c>
      <c r="D7066">
        <v>2017</v>
      </c>
      <c r="E7066" t="s">
        <v>20136</v>
      </c>
      <c r="F7066">
        <v>6.8</v>
      </c>
      <c r="G7066">
        <v>33000</v>
      </c>
      <c r="H7066" t="s">
        <v>2177</v>
      </c>
      <c r="I7066" t="s">
        <v>11252</v>
      </c>
      <c r="J7066" t="s">
        <v>9775</v>
      </c>
      <c r="K7066" t="s">
        <v>22</v>
      </c>
      <c r="L7066">
        <v>21000000</v>
      </c>
      <c r="M7066">
        <v>66558465</v>
      </c>
      <c r="N7066" t="s">
        <v>6500</v>
      </c>
      <c r="O7066">
        <v>111</v>
      </c>
      <c r="P7066" t="str">
        <f>IF(Table1[[#This Row],[score]]&gt;=8.5,"High",IF(Table1[[#This Row],[score]]&gt;=7,"Medium","Low"))</f>
        <v>Low</v>
      </c>
      <c r="Q7066" s="5">
        <f>Table1[[#This Row],[gross]]-Table1[[#This Row],[budget]]</f>
        <v>45558465</v>
      </c>
      <c r="R7066" s="5" t="str">
        <f>IF(Table1[[#This Row],[Profit]]&gt;0,"Profit","Loss")</f>
        <v>Profit</v>
      </c>
      <c r="S7066" s="6" t="str">
        <f>FLOOR(Table1[[#This Row],[year]]-1900,10)+1900 &amp; "-" &amp; FLOOR(Table1[[#This Row],[year]]-1890,10)+1900</f>
        <v>2010-2020</v>
      </c>
      <c r="T7066" s="14" t="s">
        <v>21835</v>
      </c>
      <c r="AB7066" s="14"/>
    </row>
    <row r="7067" spans="1:28" hidden="1" x14ac:dyDescent="0.3">
      <c r="A7067" t="s">
        <v>20388</v>
      </c>
      <c r="B7067" t="s">
        <v>1974</v>
      </c>
      <c r="C7067" t="s">
        <v>34</v>
      </c>
      <c r="D7067">
        <v>2017</v>
      </c>
      <c r="E7067" t="s">
        <v>20136</v>
      </c>
      <c r="F7067">
        <v>6.4</v>
      </c>
      <c r="G7067">
        <v>70000</v>
      </c>
      <c r="H7067" t="s">
        <v>20389</v>
      </c>
      <c r="I7067" t="s">
        <v>12177</v>
      </c>
      <c r="J7067" t="s">
        <v>10386</v>
      </c>
      <c r="K7067" t="s">
        <v>30</v>
      </c>
      <c r="L7067">
        <v>35000000</v>
      </c>
      <c r="M7067">
        <v>62832209</v>
      </c>
      <c r="N7067" t="s">
        <v>18723</v>
      </c>
      <c r="O7067">
        <v>112</v>
      </c>
      <c r="P7067" t="str">
        <f>IF(Table1[[#This Row],[score]]&gt;=8.5,"High",IF(Table1[[#This Row],[score]]&gt;=7,"Medium","Low"))</f>
        <v>Low</v>
      </c>
      <c r="Q7067" s="5">
        <f>Table1[[#This Row],[gross]]-Table1[[#This Row],[budget]]</f>
        <v>27832209</v>
      </c>
      <c r="R7067" s="5" t="str">
        <f>IF(Table1[[#This Row],[Profit]]&gt;0,"Profit","Loss")</f>
        <v>Profit</v>
      </c>
      <c r="S7067" s="6" t="str">
        <f>FLOOR(Table1[[#This Row],[year]]-1900,10)+1900 &amp; "-" &amp; FLOOR(Table1[[#This Row],[year]]-1890,10)+1900</f>
        <v>2010-2020</v>
      </c>
      <c r="T7067" s="14" t="s">
        <v>21835</v>
      </c>
      <c r="AB7067" s="14"/>
    </row>
    <row r="7068" spans="1:28" hidden="1" x14ac:dyDescent="0.3">
      <c r="A7068" t="s">
        <v>20522</v>
      </c>
      <c r="B7068" t="s">
        <v>1974</v>
      </c>
      <c r="C7068" t="s">
        <v>41</v>
      </c>
      <c r="D7068">
        <v>2017</v>
      </c>
      <c r="E7068" t="s">
        <v>20280</v>
      </c>
      <c r="F7068">
        <v>6</v>
      </c>
      <c r="G7068">
        <v>15000</v>
      </c>
      <c r="H7068" t="s">
        <v>20523</v>
      </c>
      <c r="I7068" t="s">
        <v>11924</v>
      </c>
      <c r="J7068" t="s">
        <v>20524</v>
      </c>
      <c r="K7068" t="s">
        <v>1182</v>
      </c>
      <c r="L7068">
        <v>10000000</v>
      </c>
      <c r="M7068">
        <v>62547032</v>
      </c>
      <c r="N7068" t="s">
        <v>20525</v>
      </c>
      <c r="O7068">
        <v>115</v>
      </c>
      <c r="P7068" t="str">
        <f>IF(Table1[[#This Row],[score]]&gt;=8.5,"High",IF(Table1[[#This Row],[score]]&gt;=7,"Medium","Low"))</f>
        <v>Low</v>
      </c>
      <c r="Q7068" s="5">
        <f>Table1[[#This Row],[gross]]-Table1[[#This Row],[budget]]</f>
        <v>52547032</v>
      </c>
      <c r="R7068" s="5" t="str">
        <f>IF(Table1[[#This Row],[Profit]]&gt;0,"Profit","Loss")</f>
        <v>Profit</v>
      </c>
      <c r="S7068" s="6" t="str">
        <f>FLOOR(Table1[[#This Row],[year]]-1900,10)+1900 &amp; "-" &amp; FLOOR(Table1[[#This Row],[year]]-1890,10)+1900</f>
        <v>2010-2020</v>
      </c>
      <c r="T7068" s="14" t="s">
        <v>21835</v>
      </c>
      <c r="AB7068" s="14"/>
    </row>
    <row r="7069" spans="1:28" hidden="1" x14ac:dyDescent="0.3">
      <c r="A7069" t="s">
        <v>20327</v>
      </c>
      <c r="B7069" t="s">
        <v>1974</v>
      </c>
      <c r="C7069" t="s">
        <v>25</v>
      </c>
      <c r="D7069">
        <v>2017</v>
      </c>
      <c r="E7069" t="s">
        <v>20283</v>
      </c>
      <c r="F7069">
        <v>5.7</v>
      </c>
      <c r="G7069">
        <v>51000</v>
      </c>
      <c r="H7069" t="s">
        <v>20328</v>
      </c>
      <c r="I7069" t="s">
        <v>20328</v>
      </c>
      <c r="J7069" t="s">
        <v>12322</v>
      </c>
      <c r="K7069" t="s">
        <v>22</v>
      </c>
      <c r="L7069">
        <v>5300000</v>
      </c>
      <c r="M7069">
        <v>62198461</v>
      </c>
      <c r="N7069" t="s">
        <v>20329</v>
      </c>
      <c r="O7069">
        <v>89</v>
      </c>
      <c r="P7069" t="str">
        <f>IF(Table1[[#This Row],[score]]&gt;=8.5,"High",IF(Table1[[#This Row],[score]]&gt;=7,"Medium","Low"))</f>
        <v>Low</v>
      </c>
      <c r="Q7069" s="5">
        <f>Table1[[#This Row],[gross]]-Table1[[#This Row],[budget]]</f>
        <v>56898461</v>
      </c>
      <c r="R7069" s="5" t="str">
        <f>IF(Table1[[#This Row],[Profit]]&gt;0,"Profit","Loss")</f>
        <v>Profit</v>
      </c>
      <c r="S7069" s="6" t="str">
        <f>FLOOR(Table1[[#This Row],[year]]-1900,10)+1900 &amp; "-" &amp; FLOOR(Table1[[#This Row],[year]]-1890,10)+1900</f>
        <v>2010-2020</v>
      </c>
      <c r="T7069" s="14" t="s">
        <v>21835</v>
      </c>
      <c r="AB7069" s="14"/>
    </row>
    <row r="7070" spans="1:28" hidden="1" x14ac:dyDescent="0.3">
      <c r="A7070" t="s">
        <v>20333</v>
      </c>
      <c r="B7070" t="s">
        <v>1974</v>
      </c>
      <c r="C7070" t="s">
        <v>17</v>
      </c>
      <c r="D7070">
        <v>2017</v>
      </c>
      <c r="E7070" t="s">
        <v>20174</v>
      </c>
      <c r="F7070">
        <v>6.4</v>
      </c>
      <c r="G7070">
        <v>35000</v>
      </c>
      <c r="H7070" t="s">
        <v>20334</v>
      </c>
      <c r="I7070" t="s">
        <v>19205</v>
      </c>
      <c r="J7070" t="s">
        <v>20335</v>
      </c>
      <c r="K7070" t="s">
        <v>30</v>
      </c>
      <c r="L7070">
        <v>10000000</v>
      </c>
      <c r="M7070">
        <v>61621140</v>
      </c>
      <c r="N7070" t="s">
        <v>20336</v>
      </c>
      <c r="O7070">
        <v>96</v>
      </c>
      <c r="P7070" t="str">
        <f>IF(Table1[[#This Row],[score]]&gt;=8.5,"High",IF(Table1[[#This Row],[score]]&gt;=7,"Medium","Low"))</f>
        <v>Low</v>
      </c>
      <c r="Q7070" s="5">
        <f>Table1[[#This Row],[gross]]-Table1[[#This Row],[budget]]</f>
        <v>51621140</v>
      </c>
      <c r="R7070" s="5" t="str">
        <f>IF(Table1[[#This Row],[Profit]]&gt;0,"Profit","Loss")</f>
        <v>Profit</v>
      </c>
      <c r="S7070" s="6" t="str">
        <f>FLOOR(Table1[[#This Row],[year]]-1900,10)+1900 &amp; "-" &amp; FLOOR(Table1[[#This Row],[year]]-1890,10)+1900</f>
        <v>2010-2020</v>
      </c>
      <c r="T7070" s="14" t="s">
        <v>21835</v>
      </c>
      <c r="AB7070" s="14"/>
    </row>
    <row r="7071" spans="1:28" hidden="1" x14ac:dyDescent="0.3">
      <c r="A7071" t="s">
        <v>20513</v>
      </c>
      <c r="B7071" t="s">
        <v>16</v>
      </c>
      <c r="C7071" t="s">
        <v>34</v>
      </c>
      <c r="D7071">
        <v>2017</v>
      </c>
      <c r="E7071" t="s">
        <v>20213</v>
      </c>
      <c r="F7071">
        <v>4.5</v>
      </c>
      <c r="G7071">
        <v>34000</v>
      </c>
      <c r="H7071" t="s">
        <v>15886</v>
      </c>
      <c r="I7071" t="s">
        <v>18268</v>
      </c>
      <c r="J7071" t="s">
        <v>19227</v>
      </c>
      <c r="K7071" t="s">
        <v>30</v>
      </c>
      <c r="L7071">
        <v>42000000</v>
      </c>
      <c r="M7071">
        <v>60845711</v>
      </c>
      <c r="N7071" t="s">
        <v>18723</v>
      </c>
      <c r="O7071">
        <v>90</v>
      </c>
      <c r="P7071" t="str">
        <f>IF(Table1[[#This Row],[score]]&gt;=8.5,"High",IF(Table1[[#This Row],[score]]&gt;=7,"Medium","Low"))</f>
        <v>Low</v>
      </c>
      <c r="Q7071" s="5">
        <f>Table1[[#This Row],[gross]]-Table1[[#This Row],[budget]]</f>
        <v>18845711</v>
      </c>
      <c r="R7071" s="5" t="str">
        <f>IF(Table1[[#This Row],[Profit]]&gt;0,"Profit","Loss")</f>
        <v>Profit</v>
      </c>
      <c r="S7071" s="6" t="str">
        <f>FLOOR(Table1[[#This Row],[year]]-1900,10)+1900 &amp; "-" &amp; FLOOR(Table1[[#This Row],[year]]-1890,10)+1900</f>
        <v>2010-2020</v>
      </c>
      <c r="T7071" s="14" t="s">
        <v>21835</v>
      </c>
      <c r="AB7071" s="14"/>
    </row>
    <row r="7072" spans="1:28" hidden="1" x14ac:dyDescent="0.3">
      <c r="A7072" t="s">
        <v>3700</v>
      </c>
      <c r="B7072" t="s">
        <v>33</v>
      </c>
      <c r="C7072" t="s">
        <v>390</v>
      </c>
      <c r="D7072">
        <v>2017</v>
      </c>
      <c r="E7072" t="s">
        <v>20136</v>
      </c>
      <c r="F7072">
        <v>6.1</v>
      </c>
      <c r="G7072">
        <v>6200</v>
      </c>
      <c r="H7072" t="s">
        <v>20535</v>
      </c>
      <c r="I7072" t="s">
        <v>20536</v>
      </c>
      <c r="J7072" t="s">
        <v>16179</v>
      </c>
      <c r="K7072" t="s">
        <v>30</v>
      </c>
      <c r="L7072">
        <v>6500000</v>
      </c>
      <c r="M7072">
        <v>60330833</v>
      </c>
      <c r="N7072" t="s">
        <v>14559</v>
      </c>
      <c r="O7072">
        <v>99</v>
      </c>
      <c r="P7072" t="str">
        <f>IF(Table1[[#This Row],[score]]&gt;=8.5,"High",IF(Table1[[#This Row],[score]]&gt;=7,"Medium","Low"))</f>
        <v>Low</v>
      </c>
      <c r="Q7072" s="5">
        <f>Table1[[#This Row],[gross]]-Table1[[#This Row],[budget]]</f>
        <v>53830833</v>
      </c>
      <c r="R7072" s="5" t="str">
        <f>IF(Table1[[#This Row],[Profit]]&gt;0,"Profit","Loss")</f>
        <v>Profit</v>
      </c>
      <c r="S7072" s="6" t="str">
        <f>FLOOR(Table1[[#This Row],[year]]-1900,10)+1900 &amp; "-" &amp; FLOOR(Table1[[#This Row],[year]]-1890,10)+1900</f>
        <v>2010-2020</v>
      </c>
      <c r="T7072" s="14" t="s">
        <v>21835</v>
      </c>
      <c r="AB7072" s="14"/>
    </row>
    <row r="7073" spans="1:28" hidden="1" x14ac:dyDescent="0.3">
      <c r="A7073" t="s">
        <v>20236</v>
      </c>
      <c r="B7073" t="s">
        <v>16</v>
      </c>
      <c r="C7073" t="s">
        <v>63</v>
      </c>
      <c r="D7073">
        <v>2017</v>
      </c>
      <c r="E7073" t="s">
        <v>20237</v>
      </c>
      <c r="F7073">
        <v>7.4</v>
      </c>
      <c r="G7073">
        <v>153000</v>
      </c>
      <c r="H7073" t="s">
        <v>6729</v>
      </c>
      <c r="I7073" t="s">
        <v>6729</v>
      </c>
      <c r="J7073" t="s">
        <v>17520</v>
      </c>
      <c r="K7073" t="s">
        <v>5936</v>
      </c>
      <c r="L7073">
        <v>30000000</v>
      </c>
      <c r="M7073">
        <v>59284015</v>
      </c>
      <c r="N7073" t="s">
        <v>19853</v>
      </c>
      <c r="O7073">
        <v>140</v>
      </c>
      <c r="P7073" t="str">
        <f>IF(Table1[[#This Row],[score]]&gt;=8.5,"High",IF(Table1[[#This Row],[score]]&gt;=7,"Medium","Low"))</f>
        <v>Medium</v>
      </c>
      <c r="Q7073" s="5">
        <f>Table1[[#This Row],[gross]]-Table1[[#This Row],[budget]]</f>
        <v>29284015</v>
      </c>
      <c r="R7073" s="5" t="str">
        <f>IF(Table1[[#This Row],[Profit]]&gt;0,"Profit","Loss")</f>
        <v>Profit</v>
      </c>
      <c r="S7073" s="6" t="str">
        <f>FLOOR(Table1[[#This Row],[year]]-1900,10)+1900 &amp; "-" &amp; FLOOR(Table1[[#This Row],[year]]-1890,10)+1900</f>
        <v>2010-2020</v>
      </c>
      <c r="T7073" s="14" t="s">
        <v>21835</v>
      </c>
      <c r="AB7073" s="14"/>
    </row>
    <row r="7074" spans="1:28" hidden="1" x14ac:dyDescent="0.3">
      <c r="A7074" t="s">
        <v>20350</v>
      </c>
      <c r="B7074" t="s">
        <v>16</v>
      </c>
      <c r="C7074" t="s">
        <v>63</v>
      </c>
      <c r="D7074">
        <v>2017</v>
      </c>
      <c r="E7074" t="s">
        <v>20351</v>
      </c>
      <c r="F7074">
        <v>6.8</v>
      </c>
      <c r="G7074">
        <v>79000</v>
      </c>
      <c r="H7074" t="s">
        <v>978</v>
      </c>
      <c r="I7074" t="s">
        <v>11842</v>
      </c>
      <c r="J7074" t="s">
        <v>15799</v>
      </c>
      <c r="K7074" t="s">
        <v>30</v>
      </c>
      <c r="L7074">
        <v>50000000</v>
      </c>
      <c r="M7074">
        <v>56996304</v>
      </c>
      <c r="N7074" t="s">
        <v>20352</v>
      </c>
      <c r="O7074">
        <v>132</v>
      </c>
      <c r="P7074" t="str">
        <f>IF(Table1[[#This Row],[score]]&gt;=8.5,"High",IF(Table1[[#This Row],[score]]&gt;=7,"Medium","Low"))</f>
        <v>Low</v>
      </c>
      <c r="Q7074" s="5">
        <f>Table1[[#This Row],[gross]]-Table1[[#This Row],[budget]]</f>
        <v>6996304</v>
      </c>
      <c r="R7074" s="5" t="str">
        <f>IF(Table1[[#This Row],[Profit]]&gt;0,"Profit","Loss")</f>
        <v>Profit</v>
      </c>
      <c r="S7074" s="6" t="str">
        <f>FLOOR(Table1[[#This Row],[year]]-1900,10)+1900 &amp; "-" &amp; FLOOR(Table1[[#This Row],[year]]-1890,10)+1900</f>
        <v>2010-2020</v>
      </c>
      <c r="T7074" s="14" t="s">
        <v>21835</v>
      </c>
      <c r="AB7074" s="14"/>
    </row>
    <row r="7075" spans="1:28" hidden="1" x14ac:dyDescent="0.3">
      <c r="A7075" t="s">
        <v>20307</v>
      </c>
      <c r="B7075" t="s">
        <v>16</v>
      </c>
      <c r="C7075" t="s">
        <v>41</v>
      </c>
      <c r="D7075">
        <v>2017</v>
      </c>
      <c r="E7075" t="s">
        <v>19649</v>
      </c>
      <c r="F7075">
        <v>7.5</v>
      </c>
      <c r="G7075">
        <v>126000</v>
      </c>
      <c r="H7075" t="s">
        <v>11791</v>
      </c>
      <c r="I7075" t="s">
        <v>20308</v>
      </c>
      <c r="J7075" t="s">
        <v>20309</v>
      </c>
      <c r="K7075" t="s">
        <v>30</v>
      </c>
      <c r="L7075">
        <v>5000000</v>
      </c>
      <c r="M7075">
        <v>56411585</v>
      </c>
      <c r="N7075" t="s">
        <v>15045</v>
      </c>
      <c r="O7075">
        <v>120</v>
      </c>
      <c r="P7075" t="str">
        <f>IF(Table1[[#This Row],[score]]&gt;=8.5,"High",IF(Table1[[#This Row],[score]]&gt;=7,"Medium","Low"))</f>
        <v>Medium</v>
      </c>
      <c r="Q7075" s="5">
        <f>Table1[[#This Row],[gross]]-Table1[[#This Row],[budget]]</f>
        <v>51411585</v>
      </c>
      <c r="R7075" s="5" t="str">
        <f>IF(Table1[[#This Row],[Profit]]&gt;0,"Profit","Loss")</f>
        <v>Profit</v>
      </c>
      <c r="S7075" s="6" t="str">
        <f>FLOOR(Table1[[#This Row],[year]]-1900,10)+1900 &amp; "-" &amp; FLOOR(Table1[[#This Row],[year]]-1890,10)+1900</f>
        <v>2010-2020</v>
      </c>
      <c r="T7075" s="14" t="s">
        <v>21835</v>
      </c>
      <c r="AB7075" s="14"/>
    </row>
    <row r="7076" spans="1:28" hidden="1" x14ac:dyDescent="0.3">
      <c r="A7076" t="s">
        <v>20469</v>
      </c>
      <c r="B7076" t="s">
        <v>16</v>
      </c>
      <c r="C7076" t="s">
        <v>63</v>
      </c>
      <c r="D7076">
        <v>2017</v>
      </c>
      <c r="E7076" t="s">
        <v>20283</v>
      </c>
      <c r="F7076">
        <v>5.9</v>
      </c>
      <c r="G7076">
        <v>22000</v>
      </c>
      <c r="H7076" t="s">
        <v>20470</v>
      </c>
      <c r="I7076" t="s">
        <v>20471</v>
      </c>
      <c r="J7076" t="s">
        <v>20472</v>
      </c>
      <c r="K7076" t="s">
        <v>30</v>
      </c>
      <c r="L7076">
        <v>40000000</v>
      </c>
      <c r="M7076">
        <v>55668698</v>
      </c>
      <c r="N7076" t="s">
        <v>9986</v>
      </c>
      <c r="O7076">
        <v>139</v>
      </c>
      <c r="P7076" t="str">
        <f>IF(Table1[[#This Row],[score]]&gt;=8.5,"High",IF(Table1[[#This Row],[score]]&gt;=7,"Medium","Low"))</f>
        <v>Low</v>
      </c>
      <c r="Q7076" s="5">
        <f>Table1[[#This Row],[gross]]-Table1[[#This Row],[budget]]</f>
        <v>15668698</v>
      </c>
      <c r="R7076" s="5" t="str">
        <f>IF(Table1[[#This Row],[Profit]]&gt;0,"Profit","Loss")</f>
        <v>Profit</v>
      </c>
      <c r="S7076" s="6" t="str">
        <f>FLOOR(Table1[[#This Row],[year]]-1900,10)+1900 &amp; "-" &amp; FLOOR(Table1[[#This Row],[year]]-1890,10)+1900</f>
        <v>2010-2020</v>
      </c>
      <c r="T7076" s="14" t="s">
        <v>21835</v>
      </c>
      <c r="AB7076" s="14"/>
    </row>
    <row r="7077" spans="1:28" hidden="1" x14ac:dyDescent="0.3">
      <c r="A7077" t="s">
        <v>20361</v>
      </c>
      <c r="B7077" t="s">
        <v>16</v>
      </c>
      <c r="C7077" t="s">
        <v>17</v>
      </c>
      <c r="D7077">
        <v>2017</v>
      </c>
      <c r="E7077" t="s">
        <v>20125</v>
      </c>
      <c r="F7077">
        <v>5.7</v>
      </c>
      <c r="G7077">
        <v>102000</v>
      </c>
      <c r="H7077" t="s">
        <v>9272</v>
      </c>
      <c r="I7077" t="s">
        <v>9272</v>
      </c>
      <c r="J7077" t="s">
        <v>9441</v>
      </c>
      <c r="K7077" t="s">
        <v>30</v>
      </c>
      <c r="L7077">
        <v>68000000</v>
      </c>
      <c r="M7077">
        <v>55003890</v>
      </c>
      <c r="N7077" t="s">
        <v>44</v>
      </c>
      <c r="O7077">
        <v>135</v>
      </c>
      <c r="P7077" t="str">
        <f>IF(Table1[[#This Row],[score]]&gt;=8.5,"High",IF(Table1[[#This Row],[score]]&gt;=7,"Medium","Low"))</f>
        <v>Low</v>
      </c>
      <c r="Q7077" s="5">
        <f>Table1[[#This Row],[gross]]-Table1[[#This Row],[budget]]</f>
        <v>-12996110</v>
      </c>
      <c r="R7077" s="5" t="str">
        <f>IF(Table1[[#This Row],[Profit]]&gt;0,"Profit","Loss")</f>
        <v>Loss</v>
      </c>
      <c r="S7077" s="6" t="str">
        <f>FLOOR(Table1[[#This Row],[year]]-1900,10)+1900 &amp; "-" &amp; FLOOR(Table1[[#This Row],[year]]-1890,10)+1900</f>
        <v>2010-2020</v>
      </c>
      <c r="T7077" s="14" t="s">
        <v>21835</v>
      </c>
      <c r="AB7077" s="14"/>
    </row>
    <row r="7078" spans="1:28" hidden="1" x14ac:dyDescent="0.3">
      <c r="A7078" t="s">
        <v>20201</v>
      </c>
      <c r="B7078" t="s">
        <v>16</v>
      </c>
      <c r="C7078" t="s">
        <v>63</v>
      </c>
      <c r="D7078">
        <v>2017</v>
      </c>
      <c r="E7078" t="s">
        <v>20148</v>
      </c>
      <c r="F7078">
        <v>7.5</v>
      </c>
      <c r="G7078">
        <v>193000</v>
      </c>
      <c r="H7078" t="s">
        <v>15049</v>
      </c>
      <c r="I7078" t="s">
        <v>10135</v>
      </c>
      <c r="J7078" t="s">
        <v>20202</v>
      </c>
      <c r="K7078" t="s">
        <v>30</v>
      </c>
      <c r="L7078">
        <v>11000000</v>
      </c>
      <c r="M7078">
        <v>53939297</v>
      </c>
      <c r="N7078" t="s">
        <v>20018</v>
      </c>
      <c r="O7078">
        <v>119</v>
      </c>
      <c r="P7078" t="str">
        <f>IF(Table1[[#This Row],[score]]&gt;=8.5,"High",IF(Table1[[#This Row],[score]]&gt;=7,"Medium","Low"))</f>
        <v>Medium</v>
      </c>
      <c r="Q7078" s="5">
        <f>Table1[[#This Row],[gross]]-Table1[[#This Row],[budget]]</f>
        <v>42939297</v>
      </c>
      <c r="R7078" s="5" t="str">
        <f>IF(Table1[[#This Row],[Profit]]&gt;0,"Profit","Loss")</f>
        <v>Profit</v>
      </c>
      <c r="S7078" s="6" t="str">
        <f>FLOOR(Table1[[#This Row],[year]]-1900,10)+1900 &amp; "-" &amp; FLOOR(Table1[[#This Row],[year]]-1890,10)+1900</f>
        <v>2010-2020</v>
      </c>
      <c r="T7078" s="14" t="s">
        <v>21835</v>
      </c>
      <c r="AB7078" s="14"/>
    </row>
    <row r="7079" spans="1:28" hidden="1" x14ac:dyDescent="0.3">
      <c r="A7079" t="s">
        <v>20217</v>
      </c>
      <c r="B7079" t="s">
        <v>1974</v>
      </c>
      <c r="C7079" t="s">
        <v>41</v>
      </c>
      <c r="D7079">
        <v>2017</v>
      </c>
      <c r="E7079" t="s">
        <v>20127</v>
      </c>
      <c r="F7079">
        <v>7</v>
      </c>
      <c r="G7079">
        <v>137000</v>
      </c>
      <c r="H7079" t="s">
        <v>5056</v>
      </c>
      <c r="I7079" t="s">
        <v>20218</v>
      </c>
      <c r="J7079" t="s">
        <v>14481</v>
      </c>
      <c r="K7079" t="s">
        <v>30</v>
      </c>
      <c r="L7079">
        <v>29000000</v>
      </c>
      <c r="M7079">
        <v>48453605</v>
      </c>
      <c r="N7079" t="s">
        <v>20219</v>
      </c>
      <c r="O7079">
        <v>118</v>
      </c>
      <c r="P7079" t="str">
        <f>IF(Table1[[#This Row],[score]]&gt;=8.5,"High",IF(Table1[[#This Row],[score]]&gt;=7,"Medium","Low"))</f>
        <v>Medium</v>
      </c>
      <c r="Q7079" s="5">
        <f>Table1[[#This Row],[gross]]-Table1[[#This Row],[budget]]</f>
        <v>19453605</v>
      </c>
      <c r="R7079" s="5" t="str">
        <f>IF(Table1[[#This Row],[Profit]]&gt;0,"Profit","Loss")</f>
        <v>Profit</v>
      </c>
      <c r="S7079" s="6" t="str">
        <f>FLOOR(Table1[[#This Row],[year]]-1900,10)+1900 &amp; "-" &amp; FLOOR(Table1[[#This Row],[year]]-1890,10)+1900</f>
        <v>2010-2020</v>
      </c>
      <c r="T7079" s="14" t="s">
        <v>21835</v>
      </c>
      <c r="AB7079" s="14"/>
    </row>
    <row r="7080" spans="1:28" hidden="1" x14ac:dyDescent="0.3">
      <c r="A7080" t="s">
        <v>20263</v>
      </c>
      <c r="B7080" t="s">
        <v>16</v>
      </c>
      <c r="C7080" t="s">
        <v>17</v>
      </c>
      <c r="D7080">
        <v>2017</v>
      </c>
      <c r="E7080" t="s">
        <v>20148</v>
      </c>
      <c r="F7080">
        <v>7.5</v>
      </c>
      <c r="G7080">
        <v>118000</v>
      </c>
      <c r="H7080" t="s">
        <v>9013</v>
      </c>
      <c r="I7080" t="s">
        <v>9013</v>
      </c>
      <c r="J7080" t="s">
        <v>20264</v>
      </c>
      <c r="K7080" t="s">
        <v>30</v>
      </c>
      <c r="L7080">
        <v>35000000</v>
      </c>
      <c r="M7080">
        <v>47756590</v>
      </c>
      <c r="N7080" t="s">
        <v>12565</v>
      </c>
      <c r="O7080">
        <v>130</v>
      </c>
      <c r="P7080" t="str">
        <f>IF(Table1[[#This Row],[score]]&gt;=8.5,"High",IF(Table1[[#This Row],[score]]&gt;=7,"Medium","Low"))</f>
        <v>Medium</v>
      </c>
      <c r="Q7080" s="5">
        <f>Table1[[#This Row],[gross]]-Table1[[#This Row],[budget]]</f>
        <v>12756590</v>
      </c>
      <c r="R7080" s="5" t="str">
        <f>IF(Table1[[#This Row],[Profit]]&gt;0,"Profit","Loss")</f>
        <v>Profit</v>
      </c>
      <c r="S7080" s="6" t="str">
        <f>FLOOR(Table1[[#This Row],[year]]-1900,10)+1900 &amp; "-" &amp; FLOOR(Table1[[#This Row],[year]]-1890,10)+1900</f>
        <v>2010-2020</v>
      </c>
      <c r="T7080" s="14" t="s">
        <v>21835</v>
      </c>
      <c r="AB7080" s="14"/>
    </row>
    <row r="7081" spans="1:28" hidden="1" x14ac:dyDescent="0.3">
      <c r="A7081" t="s">
        <v>20285</v>
      </c>
      <c r="B7081" t="s">
        <v>16</v>
      </c>
      <c r="C7081" t="s">
        <v>41</v>
      </c>
      <c r="D7081">
        <v>2017</v>
      </c>
      <c r="E7081" t="s">
        <v>20283</v>
      </c>
      <c r="F7081">
        <v>5.2</v>
      </c>
      <c r="G7081">
        <v>49000</v>
      </c>
      <c r="H7081" t="s">
        <v>20286</v>
      </c>
      <c r="I7081" t="s">
        <v>20286</v>
      </c>
      <c r="J7081" t="s">
        <v>9192</v>
      </c>
      <c r="K7081" t="s">
        <v>30</v>
      </c>
      <c r="L7081">
        <v>20000000</v>
      </c>
      <c r="M7081">
        <v>47347283</v>
      </c>
      <c r="N7081" t="s">
        <v>20287</v>
      </c>
      <c r="O7081">
        <v>101</v>
      </c>
      <c r="P7081" t="str">
        <f>IF(Table1[[#This Row],[score]]&gt;=8.5,"High",IF(Table1[[#This Row],[score]]&gt;=7,"Medium","Low"))</f>
        <v>Low</v>
      </c>
      <c r="Q7081" s="5">
        <f>Table1[[#This Row],[gross]]-Table1[[#This Row],[budget]]</f>
        <v>27347283</v>
      </c>
      <c r="R7081" s="5" t="str">
        <f>IF(Table1[[#This Row],[Profit]]&gt;0,"Profit","Loss")</f>
        <v>Profit</v>
      </c>
      <c r="S7081" s="6" t="str">
        <f>FLOOR(Table1[[#This Row],[year]]-1900,10)+1900 &amp; "-" &amp; FLOOR(Table1[[#This Row],[year]]-1890,10)+1900</f>
        <v>2010-2020</v>
      </c>
      <c r="T7081" s="14" t="s">
        <v>21835</v>
      </c>
      <c r="AB7081" s="14"/>
    </row>
    <row r="7082" spans="1:28" hidden="1" x14ac:dyDescent="0.3">
      <c r="A7082" t="s">
        <v>5698</v>
      </c>
      <c r="B7082" t="s">
        <v>1974</v>
      </c>
      <c r="C7082" t="s">
        <v>17</v>
      </c>
      <c r="D7082">
        <v>2017</v>
      </c>
      <c r="E7082" t="s">
        <v>20273</v>
      </c>
      <c r="F7082">
        <v>5.2</v>
      </c>
      <c r="G7082">
        <v>44000</v>
      </c>
      <c r="H7082" t="s">
        <v>16061</v>
      </c>
      <c r="I7082" t="s">
        <v>5700</v>
      </c>
      <c r="J7082" t="s">
        <v>14915</v>
      </c>
      <c r="K7082" t="s">
        <v>30</v>
      </c>
      <c r="L7082">
        <v>19000000</v>
      </c>
      <c r="M7082">
        <v>45158254</v>
      </c>
      <c r="N7082" t="s">
        <v>31</v>
      </c>
      <c r="O7082">
        <v>109</v>
      </c>
      <c r="P7082" t="str">
        <f>IF(Table1[[#This Row],[score]]&gt;=8.5,"High",IF(Table1[[#This Row],[score]]&gt;=7,"Medium","Low"))</f>
        <v>Low</v>
      </c>
      <c r="Q7082" s="5">
        <f>Table1[[#This Row],[gross]]-Table1[[#This Row],[budget]]</f>
        <v>26158254</v>
      </c>
      <c r="R7082" s="5" t="str">
        <f>IF(Table1[[#This Row],[Profit]]&gt;0,"Profit","Loss")</f>
        <v>Profit</v>
      </c>
      <c r="S7082" s="6" t="str">
        <f>FLOOR(Table1[[#This Row],[year]]-1900,10)+1900 &amp; "-" &amp; FLOOR(Table1[[#This Row],[year]]-1890,10)+1900</f>
        <v>2010-2020</v>
      </c>
      <c r="T7082" s="14" t="s">
        <v>21835</v>
      </c>
      <c r="AB7082" s="14"/>
    </row>
    <row r="7083" spans="1:28" hidden="1" x14ac:dyDescent="0.3">
      <c r="A7083" t="s">
        <v>20180</v>
      </c>
      <c r="B7083" t="s">
        <v>16</v>
      </c>
      <c r="C7083" t="s">
        <v>17</v>
      </c>
      <c r="D7083">
        <v>2017</v>
      </c>
      <c r="E7083" t="s">
        <v>20181</v>
      </c>
      <c r="F7083">
        <v>6.6</v>
      </c>
      <c r="G7083">
        <v>200000</v>
      </c>
      <c r="H7083" t="s">
        <v>10109</v>
      </c>
      <c r="I7083" t="s">
        <v>10109</v>
      </c>
      <c r="J7083" t="s">
        <v>16610</v>
      </c>
      <c r="K7083" t="s">
        <v>30</v>
      </c>
      <c r="L7083">
        <v>30000000</v>
      </c>
      <c r="M7083">
        <v>44516999</v>
      </c>
      <c r="N7083" t="s">
        <v>44</v>
      </c>
      <c r="O7083">
        <v>121</v>
      </c>
      <c r="P7083" t="str">
        <f>IF(Table1[[#This Row],[score]]&gt;=8.5,"High",IF(Table1[[#This Row],[score]]&gt;=7,"Medium","Low"))</f>
        <v>Low</v>
      </c>
      <c r="Q7083" s="5">
        <f>Table1[[#This Row],[gross]]-Table1[[#This Row],[budget]]</f>
        <v>14516999</v>
      </c>
      <c r="R7083" s="5" t="str">
        <f>IF(Table1[[#This Row],[Profit]]&gt;0,"Profit","Loss")</f>
        <v>Profit</v>
      </c>
      <c r="S7083" s="6" t="str">
        <f>FLOOR(Table1[[#This Row],[year]]-1900,10)+1900 &amp; "-" &amp; FLOOR(Table1[[#This Row],[year]]-1890,10)+1900</f>
        <v>2010-2020</v>
      </c>
      <c r="T7083" s="14" t="s">
        <v>21835</v>
      </c>
      <c r="AB7083" s="14"/>
    </row>
    <row r="7084" spans="1:28" hidden="1" x14ac:dyDescent="0.3">
      <c r="A7084" t="s">
        <v>20206</v>
      </c>
      <c r="B7084" t="s">
        <v>16</v>
      </c>
      <c r="C7084" t="s">
        <v>104</v>
      </c>
      <c r="D7084">
        <v>2017</v>
      </c>
      <c r="E7084" t="s">
        <v>20127</v>
      </c>
      <c r="F7084">
        <v>7.7</v>
      </c>
      <c r="G7084">
        <v>217000</v>
      </c>
      <c r="H7084" t="s">
        <v>19133</v>
      </c>
      <c r="I7084" t="s">
        <v>19133</v>
      </c>
      <c r="J7084" t="s">
        <v>17136</v>
      </c>
      <c r="K7084" t="s">
        <v>22</v>
      </c>
      <c r="L7084">
        <v>11000000</v>
      </c>
      <c r="M7084">
        <v>43980821</v>
      </c>
      <c r="N7084" t="s">
        <v>20207</v>
      </c>
      <c r="O7084">
        <v>107</v>
      </c>
      <c r="P7084" t="str">
        <f>IF(Table1[[#This Row],[score]]&gt;=8.5,"High",IF(Table1[[#This Row],[score]]&gt;=7,"Medium","Low"))</f>
        <v>Medium</v>
      </c>
      <c r="Q7084" s="5">
        <f>Table1[[#This Row],[gross]]-Table1[[#This Row],[budget]]</f>
        <v>32980821</v>
      </c>
      <c r="R7084" s="5" t="str">
        <f>IF(Table1[[#This Row],[Profit]]&gt;0,"Profit","Loss")</f>
        <v>Profit</v>
      </c>
      <c r="S7084" s="6" t="str">
        <f>FLOOR(Table1[[#This Row],[year]]-1900,10)+1900 &amp; "-" &amp; FLOOR(Table1[[#This Row],[year]]-1890,10)+1900</f>
        <v>2010-2020</v>
      </c>
      <c r="T7084" s="14" t="s">
        <v>21835</v>
      </c>
      <c r="AB7084" s="14"/>
    </row>
    <row r="7085" spans="1:28" hidden="1" x14ac:dyDescent="0.3">
      <c r="A7085" t="s">
        <v>20323</v>
      </c>
      <c r="B7085" t="s">
        <v>16</v>
      </c>
      <c r="C7085" t="s">
        <v>104</v>
      </c>
      <c r="D7085">
        <v>2017</v>
      </c>
      <c r="E7085" t="s">
        <v>20278</v>
      </c>
      <c r="F7085">
        <v>5.0999999999999996</v>
      </c>
      <c r="G7085">
        <v>60000</v>
      </c>
      <c r="H7085" t="s">
        <v>15518</v>
      </c>
      <c r="I7085" t="s">
        <v>20324</v>
      </c>
      <c r="J7085" t="s">
        <v>16572</v>
      </c>
      <c r="K7085" t="s">
        <v>22</v>
      </c>
      <c r="L7085">
        <v>35000000</v>
      </c>
      <c r="M7085">
        <v>43155261</v>
      </c>
      <c r="N7085" t="s">
        <v>61</v>
      </c>
      <c r="O7085">
        <v>119</v>
      </c>
      <c r="P7085" t="str">
        <f>IF(Table1[[#This Row],[score]]&gt;=8.5,"High",IF(Table1[[#This Row],[score]]&gt;=7,"Medium","Low"))</f>
        <v>Low</v>
      </c>
      <c r="Q7085" s="5">
        <f>Table1[[#This Row],[gross]]-Table1[[#This Row],[budget]]</f>
        <v>8155261</v>
      </c>
      <c r="R7085" s="5" t="str">
        <f>IF(Table1[[#This Row],[Profit]]&gt;0,"Profit","Loss")</f>
        <v>Profit</v>
      </c>
      <c r="S7085" s="6" t="str">
        <f>FLOOR(Table1[[#This Row],[year]]-1900,10)+1900 &amp; "-" &amp; FLOOR(Table1[[#This Row],[year]]-1890,10)+1900</f>
        <v>2010-2020</v>
      </c>
      <c r="T7085" s="14" t="s">
        <v>21835</v>
      </c>
      <c r="AB7085" s="14"/>
    </row>
    <row r="7086" spans="1:28" hidden="1" x14ac:dyDescent="0.3">
      <c r="A7086" t="s">
        <v>20259</v>
      </c>
      <c r="B7086" t="s">
        <v>1974</v>
      </c>
      <c r="C7086" t="s">
        <v>17</v>
      </c>
      <c r="D7086">
        <v>2017</v>
      </c>
      <c r="E7086" t="s">
        <v>20260</v>
      </c>
      <c r="F7086">
        <v>7.6</v>
      </c>
      <c r="G7086">
        <v>105000</v>
      </c>
      <c r="H7086" t="s">
        <v>15945</v>
      </c>
      <c r="I7086" t="s">
        <v>20261</v>
      </c>
      <c r="J7086" t="s">
        <v>16966</v>
      </c>
      <c r="K7086" t="s">
        <v>30</v>
      </c>
      <c r="L7086">
        <v>7000000</v>
      </c>
      <c r="M7086">
        <v>43069254</v>
      </c>
      <c r="N7086" t="s">
        <v>20262</v>
      </c>
      <c r="O7086">
        <v>101</v>
      </c>
      <c r="P7086" t="str">
        <f>IF(Table1[[#This Row],[score]]&gt;=8.5,"High",IF(Table1[[#This Row],[score]]&gt;=7,"Medium","Low"))</f>
        <v>Medium</v>
      </c>
      <c r="Q7086" s="5">
        <f>Table1[[#This Row],[gross]]-Table1[[#This Row],[budget]]</f>
        <v>36069254</v>
      </c>
      <c r="R7086" s="5" t="str">
        <f>IF(Table1[[#This Row],[Profit]]&gt;0,"Profit","Loss")</f>
        <v>Profit</v>
      </c>
      <c r="S7086" s="6" t="str">
        <f>FLOOR(Table1[[#This Row],[year]]-1900,10)+1900 &amp; "-" &amp; FLOOR(Table1[[#This Row],[year]]-1890,10)+1900</f>
        <v>2010-2020</v>
      </c>
      <c r="T7086" s="14" t="s">
        <v>21835</v>
      </c>
      <c r="AB7086" s="14"/>
    </row>
    <row r="7087" spans="1:28" hidden="1" x14ac:dyDescent="0.3">
      <c r="A7087" t="s">
        <v>20379</v>
      </c>
      <c r="B7087" t="s">
        <v>1974</v>
      </c>
      <c r="C7087" t="s">
        <v>390</v>
      </c>
      <c r="D7087">
        <v>2017</v>
      </c>
      <c r="E7087" t="s">
        <v>20192</v>
      </c>
      <c r="F7087">
        <v>7.8</v>
      </c>
      <c r="G7087">
        <v>53000</v>
      </c>
      <c r="H7087" t="s">
        <v>20380</v>
      </c>
      <c r="I7087" t="s">
        <v>20380</v>
      </c>
      <c r="J7087" t="s">
        <v>20381</v>
      </c>
      <c r="K7087" t="s">
        <v>18519</v>
      </c>
      <c r="L7087">
        <f>20500000</f>
        <v>20500000</v>
      </c>
      <c r="M7087">
        <v>42187665</v>
      </c>
      <c r="N7087" t="s">
        <v>20382</v>
      </c>
      <c r="O7087">
        <v>94</v>
      </c>
      <c r="P7087" t="str">
        <f>IF(Table1[[#This Row],[score]]&gt;=8.5,"High",IF(Table1[[#This Row],[score]]&gt;=7,"Medium","Low"))</f>
        <v>Medium</v>
      </c>
      <c r="Q7087" s="5">
        <f>Table1[[#This Row],[gross]]-Table1[[#This Row],[budget]]</f>
        <v>21687665</v>
      </c>
      <c r="R7087" s="5" t="str">
        <f>IF(Table1[[#This Row],[Profit]]&gt;0,"Profit","Loss")</f>
        <v>Profit</v>
      </c>
      <c r="S7087" s="6" t="str">
        <f>FLOOR(Table1[[#This Row],[year]]-1900,10)+1900 &amp; "-" &amp; FLOOR(Table1[[#This Row],[year]]-1890,10)+1900</f>
        <v>2010-2020</v>
      </c>
      <c r="T7087" s="14" t="s">
        <v>21835</v>
      </c>
      <c r="AB7087" s="14"/>
    </row>
    <row r="7088" spans="1:28" hidden="1" x14ac:dyDescent="0.3">
      <c r="A7088" t="s">
        <v>20147</v>
      </c>
      <c r="B7088" t="s">
        <v>16</v>
      </c>
      <c r="C7088" t="s">
        <v>17</v>
      </c>
      <c r="D7088">
        <v>2017</v>
      </c>
      <c r="E7088" t="s">
        <v>20148</v>
      </c>
      <c r="F7088">
        <v>7.9</v>
      </c>
      <c r="G7088">
        <v>228000</v>
      </c>
      <c r="H7088" t="s">
        <v>16285</v>
      </c>
      <c r="I7088" t="s">
        <v>825</v>
      </c>
      <c r="J7088" t="s">
        <v>20149</v>
      </c>
      <c r="K7088" t="s">
        <v>306</v>
      </c>
      <c r="L7088">
        <f>20500000</f>
        <v>20500000</v>
      </c>
      <c r="M7088">
        <v>41888660</v>
      </c>
      <c r="N7088" t="s">
        <v>19346</v>
      </c>
      <c r="O7088">
        <v>132</v>
      </c>
      <c r="P7088" t="str">
        <f>IF(Table1[[#This Row],[score]]&gt;=8.5,"High",IF(Table1[[#This Row],[score]]&gt;=7,"Medium","Low"))</f>
        <v>Medium</v>
      </c>
      <c r="Q7088" s="5">
        <f>Table1[[#This Row],[gross]]-Table1[[#This Row],[budget]]</f>
        <v>21388660</v>
      </c>
      <c r="R7088" s="5" t="str">
        <f>IF(Table1[[#This Row],[Profit]]&gt;0,"Profit","Loss")</f>
        <v>Profit</v>
      </c>
      <c r="S7088" s="6" t="str">
        <f>FLOOR(Table1[[#This Row],[year]]-1900,10)+1900 &amp; "-" &amp; FLOOR(Table1[[#This Row],[year]]-1890,10)+1900</f>
        <v>2010-2020</v>
      </c>
      <c r="T7088" s="14" t="s">
        <v>21835</v>
      </c>
      <c r="AB7088" s="14"/>
    </row>
    <row r="7089" spans="1:28" hidden="1" x14ac:dyDescent="0.3">
      <c r="A7089" t="s">
        <v>20390</v>
      </c>
      <c r="B7089" t="s">
        <v>16</v>
      </c>
      <c r="C7089" t="s">
        <v>17</v>
      </c>
      <c r="D7089">
        <v>2017</v>
      </c>
      <c r="E7089" t="s">
        <v>20167</v>
      </c>
      <c r="F7089">
        <v>7.2</v>
      </c>
      <c r="G7089">
        <v>117000</v>
      </c>
      <c r="H7089" t="s">
        <v>8004</v>
      </c>
      <c r="I7089" t="s">
        <v>8005</v>
      </c>
      <c r="J7089" t="s">
        <v>8921</v>
      </c>
      <c r="K7089" t="s">
        <v>22</v>
      </c>
      <c r="L7089">
        <v>18000000</v>
      </c>
      <c r="M7089">
        <v>41681746</v>
      </c>
      <c r="N7089" t="s">
        <v>20391</v>
      </c>
      <c r="O7089">
        <v>117</v>
      </c>
      <c r="P7089" t="str">
        <f>IF(Table1[[#This Row],[score]]&gt;=8.5,"High",IF(Table1[[#This Row],[score]]&gt;=7,"Medium","Low"))</f>
        <v>Medium</v>
      </c>
      <c r="Q7089" s="5">
        <f>Table1[[#This Row],[gross]]-Table1[[#This Row],[budget]]</f>
        <v>23681746</v>
      </c>
      <c r="R7089" s="5" t="str">
        <f>IF(Table1[[#This Row],[Profit]]&gt;0,"Profit","Loss")</f>
        <v>Profit</v>
      </c>
      <c r="S7089" s="6" t="str">
        <f>FLOOR(Table1[[#This Row],[year]]-1900,10)+1900 &amp; "-" &amp; FLOOR(Table1[[#This Row],[year]]-1890,10)+1900</f>
        <v>2010-2020</v>
      </c>
      <c r="T7089" s="14" t="s">
        <v>21835</v>
      </c>
      <c r="AB7089" s="14"/>
    </row>
    <row r="7090" spans="1:28" hidden="1" x14ac:dyDescent="0.3">
      <c r="A7090" t="s">
        <v>20516</v>
      </c>
      <c r="B7090" t="s">
        <v>16</v>
      </c>
      <c r="C7090" t="s">
        <v>41</v>
      </c>
      <c r="D7090">
        <v>2017</v>
      </c>
      <c r="E7090" t="s">
        <v>19829</v>
      </c>
      <c r="F7090">
        <v>5.6</v>
      </c>
      <c r="G7090">
        <v>41000</v>
      </c>
      <c r="H7090" t="s">
        <v>20517</v>
      </c>
      <c r="I7090" t="s">
        <v>20518</v>
      </c>
      <c r="J7090" t="s">
        <v>8418</v>
      </c>
      <c r="K7090" t="s">
        <v>30</v>
      </c>
      <c r="L7090">
        <v>22000000</v>
      </c>
      <c r="M7090">
        <v>41087017</v>
      </c>
      <c r="N7090" t="s">
        <v>2001</v>
      </c>
      <c r="O7090">
        <v>91</v>
      </c>
      <c r="P7090" t="str">
        <f>IF(Table1[[#This Row],[score]]&gt;=8.5,"High",IF(Table1[[#This Row],[score]]&gt;=7,"Medium","Low"))</f>
        <v>Low</v>
      </c>
      <c r="Q7090" s="5">
        <f>Table1[[#This Row],[gross]]-Table1[[#This Row],[budget]]</f>
        <v>19087017</v>
      </c>
      <c r="R7090" s="5" t="str">
        <f>IF(Table1[[#This Row],[Profit]]&gt;0,"Profit","Loss")</f>
        <v>Profit</v>
      </c>
      <c r="S7090" s="6" t="str">
        <f>FLOOR(Table1[[#This Row],[year]]-1900,10)+1900 &amp; "-" &amp; FLOOR(Table1[[#This Row],[year]]-1890,10)+1900</f>
        <v>2010-2020</v>
      </c>
      <c r="T7090" s="14" t="s">
        <v>21835</v>
      </c>
      <c r="AB7090" s="14"/>
    </row>
    <row r="7091" spans="1:28" hidden="1" x14ac:dyDescent="0.3">
      <c r="A7091" t="s">
        <v>20279</v>
      </c>
      <c r="B7091" t="s">
        <v>1974</v>
      </c>
      <c r="C7091" t="s">
        <v>17</v>
      </c>
      <c r="D7091">
        <v>2017</v>
      </c>
      <c r="E7091" t="s">
        <v>20280</v>
      </c>
      <c r="F7091">
        <v>5.3</v>
      </c>
      <c r="G7091">
        <v>87000</v>
      </c>
      <c r="H7091" t="s">
        <v>18297</v>
      </c>
      <c r="I7091" t="s">
        <v>18297</v>
      </c>
      <c r="J7091" t="s">
        <v>20190</v>
      </c>
      <c r="K7091" t="s">
        <v>17024</v>
      </c>
      <c r="L7091">
        <v>18000000</v>
      </c>
      <c r="M7091">
        <v>40656399</v>
      </c>
      <c r="N7091" t="s">
        <v>20281</v>
      </c>
      <c r="O7091">
        <v>110</v>
      </c>
      <c r="P7091" t="str">
        <f>IF(Table1[[#This Row],[score]]&gt;=8.5,"High",IF(Table1[[#This Row],[score]]&gt;=7,"Medium","Low"))</f>
        <v>Low</v>
      </c>
      <c r="Q7091" s="5">
        <f>Table1[[#This Row],[gross]]-Table1[[#This Row],[budget]]</f>
        <v>22656399</v>
      </c>
      <c r="R7091" s="5" t="str">
        <f>IF(Table1[[#This Row],[Profit]]&gt;0,"Profit","Loss")</f>
        <v>Profit</v>
      </c>
      <c r="S7091" s="6" t="str">
        <f>FLOOR(Table1[[#This Row],[year]]-1900,10)+1900 &amp; "-" &amp; FLOOR(Table1[[#This Row],[year]]-1890,10)+1900</f>
        <v>2010-2020</v>
      </c>
      <c r="T7091" s="14" t="s">
        <v>21835</v>
      </c>
      <c r="AB7091" s="14"/>
    </row>
    <row r="7092" spans="1:28" hidden="1" x14ac:dyDescent="0.3">
      <c r="A7092" t="s">
        <v>20547</v>
      </c>
      <c r="B7092" t="s">
        <v>33</v>
      </c>
      <c r="C7092" t="s">
        <v>390</v>
      </c>
      <c r="D7092">
        <v>2017</v>
      </c>
      <c r="E7092" t="s">
        <v>20174</v>
      </c>
      <c r="F7092">
        <v>4.3</v>
      </c>
      <c r="G7092">
        <v>7700</v>
      </c>
      <c r="H7092" t="s">
        <v>14565</v>
      </c>
      <c r="I7092" t="s">
        <v>20548</v>
      </c>
      <c r="J7092" t="s">
        <v>20549</v>
      </c>
      <c r="K7092" t="s">
        <v>30</v>
      </c>
      <c r="L7092">
        <v>22000000</v>
      </c>
      <c r="M7092">
        <v>40140972</v>
      </c>
      <c r="N7092" t="s">
        <v>180</v>
      </c>
      <c r="O7092">
        <v>91</v>
      </c>
      <c r="P7092" t="str">
        <f>IF(Table1[[#This Row],[score]]&gt;=8.5,"High",IF(Table1[[#This Row],[score]]&gt;=7,"Medium","Low"))</f>
        <v>Low</v>
      </c>
      <c r="Q7092" s="5">
        <f>Table1[[#This Row],[gross]]-Table1[[#This Row],[budget]]</f>
        <v>18140972</v>
      </c>
      <c r="R7092" s="5" t="str">
        <f>IF(Table1[[#This Row],[Profit]]&gt;0,"Profit","Loss")</f>
        <v>Profit</v>
      </c>
      <c r="S7092" s="6" t="str">
        <f>FLOOR(Table1[[#This Row],[year]]-1900,10)+1900 &amp; "-" &amp; FLOOR(Table1[[#This Row],[year]]-1890,10)+1900</f>
        <v>2010-2020</v>
      </c>
      <c r="T7092" s="14" t="s">
        <v>21835</v>
      </c>
      <c r="AB7092" s="14"/>
    </row>
    <row r="7093" spans="1:28" hidden="1" x14ac:dyDescent="0.3">
      <c r="A7093" t="s">
        <v>20150</v>
      </c>
      <c r="B7093" t="s">
        <v>1974</v>
      </c>
      <c r="C7093" t="s">
        <v>41</v>
      </c>
      <c r="D7093">
        <v>2017</v>
      </c>
      <c r="E7093" t="s">
        <v>20130</v>
      </c>
      <c r="F7093">
        <v>5.8</v>
      </c>
      <c r="G7093">
        <v>30000</v>
      </c>
      <c r="H7093" t="s">
        <v>20151</v>
      </c>
      <c r="I7093" t="s">
        <v>20151</v>
      </c>
      <c r="J7093" t="s">
        <v>7701</v>
      </c>
      <c r="K7093" t="s">
        <v>30</v>
      </c>
      <c r="L7093">
        <v>12000000</v>
      </c>
      <c r="M7093">
        <v>37270721</v>
      </c>
      <c r="N7093" t="s">
        <v>20152</v>
      </c>
      <c r="O7093">
        <v>97</v>
      </c>
      <c r="P7093" t="str">
        <f>IF(Table1[[#This Row],[score]]&gt;=8.5,"High",IF(Table1[[#This Row],[score]]&gt;=7,"Medium","Low"))</f>
        <v>Low</v>
      </c>
      <c r="Q7093" s="5">
        <f>Table1[[#This Row],[gross]]-Table1[[#This Row],[budget]]</f>
        <v>25270721</v>
      </c>
      <c r="R7093" s="5" t="str">
        <f>IF(Table1[[#This Row],[Profit]]&gt;0,"Profit","Loss")</f>
        <v>Profit</v>
      </c>
      <c r="S7093" s="6" t="str">
        <f>FLOOR(Table1[[#This Row],[year]]-1900,10)+1900 &amp; "-" &amp; FLOOR(Table1[[#This Row],[year]]-1890,10)+1900</f>
        <v>2010-2020</v>
      </c>
      <c r="T7093" s="14" t="s">
        <v>21835</v>
      </c>
      <c r="AB7093" s="14"/>
    </row>
    <row r="7094" spans="1:28" hidden="1" x14ac:dyDescent="0.3">
      <c r="A7094" t="s">
        <v>20238</v>
      </c>
      <c r="B7094" t="s">
        <v>16</v>
      </c>
      <c r="C7094" t="s">
        <v>17</v>
      </c>
      <c r="D7094">
        <v>2017</v>
      </c>
      <c r="E7094" t="s">
        <v>20239</v>
      </c>
      <c r="F7094">
        <v>7.2</v>
      </c>
      <c r="G7094">
        <v>76000</v>
      </c>
      <c r="H7094" t="s">
        <v>16157</v>
      </c>
      <c r="I7094" t="s">
        <v>16157</v>
      </c>
      <c r="J7094" t="s">
        <v>20240</v>
      </c>
      <c r="K7094" t="s">
        <v>30</v>
      </c>
      <c r="L7094">
        <v>39000000</v>
      </c>
      <c r="M7094">
        <v>35669017</v>
      </c>
      <c r="N7094" t="s">
        <v>20241</v>
      </c>
      <c r="O7094">
        <v>134</v>
      </c>
      <c r="P7094" t="str">
        <f>IF(Table1[[#This Row],[score]]&gt;=8.5,"High",IF(Table1[[#This Row],[score]]&gt;=7,"Medium","Low"))</f>
        <v>Medium</v>
      </c>
      <c r="Q7094" s="5">
        <f>Table1[[#This Row],[gross]]-Table1[[#This Row],[budget]]</f>
        <v>-3330983</v>
      </c>
      <c r="R7094" s="5" t="str">
        <f>IF(Table1[[#This Row],[Profit]]&gt;0,"Profit","Loss")</f>
        <v>Loss</v>
      </c>
      <c r="S7094" s="6" t="str">
        <f>FLOOR(Table1[[#This Row],[year]]-1900,10)+1900 &amp; "-" &amp; FLOOR(Table1[[#This Row],[year]]-1890,10)+1900</f>
        <v>2010-2020</v>
      </c>
      <c r="T7094" s="14" t="s">
        <v>21835</v>
      </c>
      <c r="AB7094" s="14"/>
    </row>
    <row r="7095" spans="1:28" hidden="1" x14ac:dyDescent="0.3">
      <c r="A7095" t="s">
        <v>20544</v>
      </c>
      <c r="B7095" t="s">
        <v>16</v>
      </c>
      <c r="C7095" t="s">
        <v>34</v>
      </c>
      <c r="D7095">
        <v>2017</v>
      </c>
      <c r="E7095" t="s">
        <v>20245</v>
      </c>
      <c r="F7095">
        <v>5.9</v>
      </c>
      <c r="G7095">
        <v>35000</v>
      </c>
      <c r="H7095" t="s">
        <v>20545</v>
      </c>
      <c r="I7095" t="s">
        <v>20546</v>
      </c>
      <c r="J7095" t="s">
        <v>9677</v>
      </c>
      <c r="K7095" t="s">
        <v>30</v>
      </c>
      <c r="L7095">
        <v>21000000</v>
      </c>
      <c r="M7095">
        <v>34814102</v>
      </c>
      <c r="N7095" t="s">
        <v>14143</v>
      </c>
      <c r="O7095">
        <v>95</v>
      </c>
      <c r="P7095" t="str">
        <f>IF(Table1[[#This Row],[score]]&gt;=8.5,"High",IF(Table1[[#This Row],[score]]&gt;=7,"Medium","Low"))</f>
        <v>Low</v>
      </c>
      <c r="Q7095" s="5">
        <f>Table1[[#This Row],[gross]]-Table1[[#This Row],[budget]]</f>
        <v>13814102</v>
      </c>
      <c r="R7095" s="5" t="str">
        <f>IF(Table1[[#This Row],[Profit]]&gt;0,"Profit","Loss")</f>
        <v>Profit</v>
      </c>
      <c r="S7095" s="6" t="str">
        <f>FLOOR(Table1[[#This Row],[year]]-1900,10)+1900 &amp; "-" &amp; FLOOR(Table1[[#This Row],[year]]-1890,10)+1900</f>
        <v>2010-2020</v>
      </c>
      <c r="T7095" s="14" t="s">
        <v>21835</v>
      </c>
      <c r="AB7095" s="14"/>
    </row>
    <row r="7096" spans="1:28" hidden="1" x14ac:dyDescent="0.3">
      <c r="A7096" t="s">
        <v>20452</v>
      </c>
      <c r="B7096" t="s">
        <v>16</v>
      </c>
      <c r="C7096" t="s">
        <v>41</v>
      </c>
      <c r="D7096">
        <v>2017</v>
      </c>
      <c r="E7096" t="s">
        <v>20298</v>
      </c>
      <c r="F7096">
        <v>5.6</v>
      </c>
      <c r="G7096">
        <v>42000</v>
      </c>
      <c r="H7096" t="s">
        <v>18696</v>
      </c>
      <c r="I7096" t="s">
        <v>20453</v>
      </c>
      <c r="J7096" t="s">
        <v>12913</v>
      </c>
      <c r="K7096" t="s">
        <v>30</v>
      </c>
      <c r="L7096">
        <v>40000000</v>
      </c>
      <c r="M7096">
        <v>34184504</v>
      </c>
      <c r="N7096" t="s">
        <v>17891</v>
      </c>
      <c r="O7096">
        <v>88</v>
      </c>
      <c r="P7096" t="str">
        <f>IF(Table1[[#This Row],[score]]&gt;=8.5,"High",IF(Table1[[#This Row],[score]]&gt;=7,"Medium","Low"))</f>
        <v>Low</v>
      </c>
      <c r="Q7096" s="5">
        <f>Table1[[#This Row],[gross]]-Table1[[#This Row],[budget]]</f>
        <v>-5815496</v>
      </c>
      <c r="R7096" s="5" t="str">
        <f>IF(Table1[[#This Row],[Profit]]&gt;0,"Profit","Loss")</f>
        <v>Loss</v>
      </c>
      <c r="S7096" s="6" t="str">
        <f>FLOOR(Table1[[#This Row],[year]]-1900,10)+1900 &amp; "-" &amp; FLOOR(Table1[[#This Row],[year]]-1890,10)+1900</f>
        <v>2010-2020</v>
      </c>
      <c r="T7096" s="14" t="s">
        <v>21835</v>
      </c>
      <c r="AB7096" s="14"/>
    </row>
    <row r="7097" spans="1:28" hidden="1" x14ac:dyDescent="0.3">
      <c r="A7097" t="s">
        <v>20473</v>
      </c>
      <c r="B7097" t="s">
        <v>16</v>
      </c>
      <c r="C7097" t="s">
        <v>34</v>
      </c>
      <c r="D7097">
        <v>2017</v>
      </c>
      <c r="E7097" t="s">
        <v>19754</v>
      </c>
      <c r="F7097">
        <v>5.6</v>
      </c>
      <c r="G7097">
        <v>31000</v>
      </c>
      <c r="H7097" t="s">
        <v>16862</v>
      </c>
      <c r="I7097" t="s">
        <v>14554</v>
      </c>
      <c r="J7097" t="s">
        <v>9790</v>
      </c>
      <c r="K7097" t="s">
        <v>30</v>
      </c>
      <c r="L7097">
        <v>30000000</v>
      </c>
      <c r="M7097">
        <v>32917353</v>
      </c>
      <c r="N7097" t="s">
        <v>17185</v>
      </c>
      <c r="O7097">
        <v>95</v>
      </c>
      <c r="P7097" t="str">
        <f>IF(Table1[[#This Row],[score]]&gt;=8.5,"High",IF(Table1[[#This Row],[score]]&gt;=7,"Medium","Low"))</f>
        <v>Low</v>
      </c>
      <c r="Q7097" s="5">
        <f>Table1[[#This Row],[gross]]-Table1[[#This Row],[budget]]</f>
        <v>2917353</v>
      </c>
      <c r="R7097" s="5" t="str">
        <f>IF(Table1[[#This Row],[Profit]]&gt;0,"Profit","Loss")</f>
        <v>Profit</v>
      </c>
      <c r="S7097" s="6" t="str">
        <f>FLOOR(Table1[[#This Row],[year]]-1900,10)+1900 &amp; "-" &amp; FLOOR(Table1[[#This Row],[year]]-1890,10)+1900</f>
        <v>2010-2020</v>
      </c>
      <c r="T7097" s="14" t="s">
        <v>21835</v>
      </c>
      <c r="AB7097" s="14"/>
    </row>
    <row r="7098" spans="1:28" hidden="1" x14ac:dyDescent="0.3">
      <c r="A7098" t="s">
        <v>20637</v>
      </c>
      <c r="B7098" t="s">
        <v>1974</v>
      </c>
      <c r="C7098" t="s">
        <v>17</v>
      </c>
      <c r="D7098">
        <v>2017</v>
      </c>
      <c r="E7098" t="s">
        <v>19754</v>
      </c>
      <c r="F7098">
        <v>4.2</v>
      </c>
      <c r="G7098">
        <v>23000</v>
      </c>
      <c r="H7098" t="s">
        <v>8766</v>
      </c>
      <c r="I7098" t="s">
        <v>20638</v>
      </c>
      <c r="J7098" t="s">
        <v>20639</v>
      </c>
      <c r="K7098" t="s">
        <v>30</v>
      </c>
      <c r="L7098">
        <v>7400000</v>
      </c>
      <c r="M7098">
        <v>29874280</v>
      </c>
      <c r="N7098" t="s">
        <v>20570</v>
      </c>
      <c r="O7098">
        <v>96</v>
      </c>
      <c r="P7098" t="str">
        <f>IF(Table1[[#This Row],[score]]&gt;=8.5,"High",IF(Table1[[#This Row],[score]]&gt;=7,"Medium","Low"))</f>
        <v>Low</v>
      </c>
      <c r="Q7098" s="5">
        <f>Table1[[#This Row],[gross]]-Table1[[#This Row],[budget]]</f>
        <v>22474280</v>
      </c>
      <c r="R7098" s="5" t="str">
        <f>IF(Table1[[#This Row],[Profit]]&gt;0,"Profit","Loss")</f>
        <v>Profit</v>
      </c>
      <c r="S7098" s="6" t="str">
        <f>FLOOR(Table1[[#This Row],[year]]-1900,10)+1900 &amp; "-" &amp; FLOOR(Table1[[#This Row],[year]]-1890,10)+1900</f>
        <v>2010-2020</v>
      </c>
      <c r="T7098" s="14" t="s">
        <v>21835</v>
      </c>
      <c r="AB7098" s="14"/>
    </row>
    <row r="7099" spans="1:28" hidden="1" x14ac:dyDescent="0.3">
      <c r="A7099" t="s">
        <v>20325</v>
      </c>
      <c r="B7099" t="s">
        <v>16</v>
      </c>
      <c r="C7099" t="s">
        <v>63</v>
      </c>
      <c r="D7099">
        <v>2017</v>
      </c>
      <c r="E7099" t="s">
        <v>20326</v>
      </c>
      <c r="F7099">
        <v>7.4</v>
      </c>
      <c r="G7099">
        <v>143000</v>
      </c>
      <c r="H7099" t="s">
        <v>12772</v>
      </c>
      <c r="I7099" t="s">
        <v>15946</v>
      </c>
      <c r="J7099" t="s">
        <v>12772</v>
      </c>
      <c r="K7099" t="s">
        <v>30</v>
      </c>
      <c r="L7099">
        <v>10000000</v>
      </c>
      <c r="M7099">
        <v>29820616</v>
      </c>
      <c r="N7099" t="s">
        <v>18161</v>
      </c>
      <c r="O7099">
        <v>104</v>
      </c>
      <c r="P7099" t="str">
        <f>IF(Table1[[#This Row],[score]]&gt;=8.5,"High",IF(Table1[[#This Row],[score]]&gt;=7,"Medium","Low"))</f>
        <v>Medium</v>
      </c>
      <c r="Q7099" s="5">
        <f>Table1[[#This Row],[gross]]-Table1[[#This Row],[budget]]</f>
        <v>19820616</v>
      </c>
      <c r="R7099" s="5" t="str">
        <f>IF(Table1[[#This Row],[Profit]]&gt;0,"Profit","Loss")</f>
        <v>Profit</v>
      </c>
      <c r="S7099" s="6" t="str">
        <f>FLOOR(Table1[[#This Row],[year]]-1900,10)+1900 &amp; "-" &amp; FLOOR(Table1[[#This Row],[year]]-1890,10)+1900</f>
        <v>2010-2020</v>
      </c>
      <c r="T7099" s="14" t="s">
        <v>21835</v>
      </c>
      <c r="AB7099" s="14"/>
    </row>
    <row r="7100" spans="1:28" hidden="1" x14ac:dyDescent="0.3">
      <c r="A7100" t="s">
        <v>20297</v>
      </c>
      <c r="B7100" t="s">
        <v>16</v>
      </c>
      <c r="C7100" t="s">
        <v>17</v>
      </c>
      <c r="D7100">
        <v>2017</v>
      </c>
      <c r="E7100" t="s">
        <v>20298</v>
      </c>
      <c r="F7100">
        <v>6.3</v>
      </c>
      <c r="G7100">
        <v>54000</v>
      </c>
      <c r="H7100" t="s">
        <v>10583</v>
      </c>
      <c r="I7100" t="s">
        <v>10583</v>
      </c>
      <c r="J7100" t="s">
        <v>5161</v>
      </c>
      <c r="K7100" t="s">
        <v>30</v>
      </c>
      <c r="L7100">
        <v>10500000</v>
      </c>
      <c r="M7100">
        <v>27869129</v>
      </c>
      <c r="N7100" t="s">
        <v>6724</v>
      </c>
      <c r="O7100">
        <v>93</v>
      </c>
      <c r="P7100" t="str">
        <f>IF(Table1[[#This Row],[score]]&gt;=8.5,"High",IF(Table1[[#This Row],[score]]&gt;=7,"Medium","Low"))</f>
        <v>Low</v>
      </c>
      <c r="Q7100" s="5">
        <f>Table1[[#This Row],[gross]]-Table1[[#This Row],[budget]]</f>
        <v>17369129</v>
      </c>
      <c r="R7100" s="5" t="str">
        <f>IF(Table1[[#This Row],[Profit]]&gt;0,"Profit","Loss")</f>
        <v>Profit</v>
      </c>
      <c r="S7100" s="6" t="str">
        <f>FLOOR(Table1[[#This Row],[year]]-1900,10)+1900 &amp; "-" &amp; FLOOR(Table1[[#This Row],[year]]-1890,10)+1900</f>
        <v>2010-2020</v>
      </c>
      <c r="T7100" s="14" t="s">
        <v>21835</v>
      </c>
      <c r="AB7100" s="14"/>
    </row>
    <row r="7101" spans="1:28" hidden="1" x14ac:dyDescent="0.3">
      <c r="A7101" t="s">
        <v>20289</v>
      </c>
      <c r="B7101" t="s">
        <v>16</v>
      </c>
      <c r="C7101" t="s">
        <v>34</v>
      </c>
      <c r="D7101">
        <v>2017</v>
      </c>
      <c r="E7101" t="s">
        <v>20256</v>
      </c>
      <c r="F7101">
        <v>6</v>
      </c>
      <c r="G7101">
        <v>44000</v>
      </c>
      <c r="H7101" t="s">
        <v>14676</v>
      </c>
      <c r="I7101" t="s">
        <v>20290</v>
      </c>
      <c r="J7101" t="s">
        <v>20291</v>
      </c>
      <c r="K7101" t="s">
        <v>30</v>
      </c>
      <c r="L7101">
        <v>25000000</v>
      </c>
      <c r="M7101">
        <v>26800152</v>
      </c>
      <c r="N7101" t="s">
        <v>20292</v>
      </c>
      <c r="O7101">
        <v>100</v>
      </c>
      <c r="P7101" t="str">
        <f>IF(Table1[[#This Row],[score]]&gt;=8.5,"High",IF(Table1[[#This Row],[score]]&gt;=7,"Medium","Low"))</f>
        <v>Low</v>
      </c>
      <c r="Q7101" s="5">
        <f>Table1[[#This Row],[gross]]-Table1[[#This Row],[budget]]</f>
        <v>1800152</v>
      </c>
      <c r="R7101" s="5" t="str">
        <f>IF(Table1[[#This Row],[Profit]]&gt;0,"Profit","Loss")</f>
        <v>Profit</v>
      </c>
      <c r="S7101" s="6" t="str">
        <f>FLOOR(Table1[[#This Row],[year]]-1900,10)+1900 &amp; "-" &amp; FLOOR(Table1[[#This Row],[year]]-1890,10)+1900</f>
        <v>2010-2020</v>
      </c>
      <c r="T7101" s="14" t="s">
        <v>21835</v>
      </c>
      <c r="AB7101" s="14"/>
    </row>
    <row r="7102" spans="1:28" hidden="1" x14ac:dyDescent="0.3">
      <c r="A7102" t="s">
        <v>20295</v>
      </c>
      <c r="B7102" t="s">
        <v>1974</v>
      </c>
      <c r="C7102" t="s">
        <v>34</v>
      </c>
      <c r="D7102">
        <v>2017</v>
      </c>
      <c r="E7102" t="s">
        <v>20278</v>
      </c>
      <c r="F7102">
        <v>7.6</v>
      </c>
      <c r="G7102">
        <v>62000</v>
      </c>
      <c r="H7102" t="s">
        <v>16530</v>
      </c>
      <c r="I7102" t="s">
        <v>20296</v>
      </c>
      <c r="J7102" t="s">
        <v>15662</v>
      </c>
      <c r="K7102" t="s">
        <v>30</v>
      </c>
      <c r="L7102">
        <v>38000000</v>
      </c>
      <c r="M7102">
        <v>26351322</v>
      </c>
      <c r="N7102" t="s">
        <v>31</v>
      </c>
      <c r="O7102">
        <v>134</v>
      </c>
      <c r="P7102" t="str">
        <f>IF(Table1[[#This Row],[score]]&gt;=8.5,"High",IF(Table1[[#This Row],[score]]&gt;=7,"Medium","Low"))</f>
        <v>Medium</v>
      </c>
      <c r="Q7102" s="5">
        <f>Table1[[#This Row],[gross]]-Table1[[#This Row],[budget]]</f>
        <v>-11648678</v>
      </c>
      <c r="R7102" s="5" t="str">
        <f>IF(Table1[[#This Row],[Profit]]&gt;0,"Profit","Loss")</f>
        <v>Loss</v>
      </c>
      <c r="S7102" s="6" t="str">
        <f>FLOOR(Table1[[#This Row],[year]]-1900,10)+1900 &amp; "-" &amp; FLOOR(Table1[[#This Row],[year]]-1890,10)+1900</f>
        <v>2010-2020</v>
      </c>
      <c r="T7102" s="14" t="s">
        <v>21835</v>
      </c>
      <c r="AB7102" s="14"/>
    </row>
    <row r="7103" spans="1:28" hidden="1" x14ac:dyDescent="0.3">
      <c r="A7103" t="s">
        <v>20456</v>
      </c>
      <c r="B7103" t="s">
        <v>1974</v>
      </c>
      <c r="C7103" t="s">
        <v>63</v>
      </c>
      <c r="D7103">
        <v>2017</v>
      </c>
      <c r="E7103" t="s">
        <v>19689</v>
      </c>
      <c r="F7103">
        <v>7</v>
      </c>
      <c r="G7103">
        <v>41000</v>
      </c>
      <c r="H7103" t="s">
        <v>12591</v>
      </c>
      <c r="I7103" t="s">
        <v>20457</v>
      </c>
      <c r="J7103" t="s">
        <v>17520</v>
      </c>
      <c r="K7103" t="s">
        <v>9314</v>
      </c>
      <c r="L7103">
        <v>20000000</v>
      </c>
      <c r="M7103">
        <v>26152835</v>
      </c>
      <c r="N7103" t="s">
        <v>16341</v>
      </c>
      <c r="O7103">
        <v>127</v>
      </c>
      <c r="P7103" t="str">
        <f>IF(Table1[[#This Row],[score]]&gt;=8.5,"High",IF(Table1[[#This Row],[score]]&gt;=7,"Medium","Low"))</f>
        <v>Medium</v>
      </c>
      <c r="Q7103" s="5">
        <f>Table1[[#This Row],[gross]]-Table1[[#This Row],[budget]]</f>
        <v>6152835</v>
      </c>
      <c r="R7103" s="5" t="str">
        <f>IF(Table1[[#This Row],[Profit]]&gt;0,"Profit","Loss")</f>
        <v>Profit</v>
      </c>
      <c r="S7103" s="6" t="str">
        <f>FLOOR(Table1[[#This Row],[year]]-1900,10)+1900 &amp; "-" &amp; FLOOR(Table1[[#This Row],[year]]-1890,10)+1900</f>
        <v>2010-2020</v>
      </c>
      <c r="T7103" s="14" t="s">
        <v>21835</v>
      </c>
      <c r="AB7103" s="14"/>
    </row>
    <row r="7104" spans="1:28" hidden="1" x14ac:dyDescent="0.3">
      <c r="A7104" t="s">
        <v>20541</v>
      </c>
      <c r="B7104" t="s">
        <v>16</v>
      </c>
      <c r="C7104" t="s">
        <v>41</v>
      </c>
      <c r="D7104">
        <v>2017</v>
      </c>
      <c r="E7104" t="s">
        <v>20125</v>
      </c>
      <c r="F7104">
        <v>5.5</v>
      </c>
      <c r="G7104">
        <v>19000</v>
      </c>
      <c r="H7104" t="s">
        <v>20542</v>
      </c>
      <c r="I7104" t="s">
        <v>20543</v>
      </c>
      <c r="J7104" t="s">
        <v>8959</v>
      </c>
      <c r="K7104" t="s">
        <v>30</v>
      </c>
      <c r="L7104">
        <v>25000000</v>
      </c>
      <c r="M7104">
        <v>25601244</v>
      </c>
      <c r="N7104" t="s">
        <v>11022</v>
      </c>
      <c r="O7104">
        <v>113</v>
      </c>
      <c r="P7104" t="str">
        <f>IF(Table1[[#This Row],[score]]&gt;=8.5,"High",IF(Table1[[#This Row],[score]]&gt;=7,"Medium","Low"))</f>
        <v>Low</v>
      </c>
      <c r="Q7104" s="5">
        <f>Table1[[#This Row],[gross]]-Table1[[#This Row],[budget]]</f>
        <v>601244</v>
      </c>
      <c r="R7104" s="5" t="str">
        <f>IF(Table1[[#This Row],[Profit]]&gt;0,"Profit","Loss")</f>
        <v>Profit</v>
      </c>
      <c r="S7104" s="6" t="str">
        <f>FLOOR(Table1[[#This Row],[year]]-1900,10)+1900 &amp; "-" &amp; FLOOR(Table1[[#This Row],[year]]-1890,10)+1900</f>
        <v>2010-2020</v>
      </c>
      <c r="T7104" s="14" t="s">
        <v>21835</v>
      </c>
      <c r="AB7104" s="14"/>
    </row>
    <row r="7105" spans="1:28" hidden="1" x14ac:dyDescent="0.3">
      <c r="A7105" t="s">
        <v>20257</v>
      </c>
      <c r="B7105" t="s">
        <v>16</v>
      </c>
      <c r="C7105" t="s">
        <v>41</v>
      </c>
      <c r="D7105">
        <v>2017</v>
      </c>
      <c r="E7105" t="s">
        <v>20258</v>
      </c>
      <c r="F7105">
        <v>7.2</v>
      </c>
      <c r="G7105">
        <v>92000</v>
      </c>
      <c r="H7105" t="s">
        <v>16257</v>
      </c>
      <c r="I7105" t="s">
        <v>16257</v>
      </c>
      <c r="J7105" t="s">
        <v>7106</v>
      </c>
      <c r="K7105" t="s">
        <v>22</v>
      </c>
      <c r="L7105">
        <v>13000000</v>
      </c>
      <c r="M7105">
        <v>24646055</v>
      </c>
      <c r="N7105" t="s">
        <v>16990</v>
      </c>
      <c r="O7105">
        <v>107</v>
      </c>
      <c r="P7105" t="str">
        <f>IF(Table1[[#This Row],[score]]&gt;=8.5,"High",IF(Table1[[#This Row],[score]]&gt;=7,"Medium","Low"))</f>
        <v>Medium</v>
      </c>
      <c r="Q7105" s="5">
        <f>Table1[[#This Row],[gross]]-Table1[[#This Row],[budget]]</f>
        <v>11646055</v>
      </c>
      <c r="R7105" s="5" t="str">
        <f>IF(Table1[[#This Row],[Profit]]&gt;0,"Profit","Loss")</f>
        <v>Profit</v>
      </c>
      <c r="S7105" s="6" t="str">
        <f>FLOOR(Table1[[#This Row],[year]]-1900,10)+1900 &amp; "-" &amp; FLOOR(Table1[[#This Row],[year]]-1890,10)+1900</f>
        <v>2010-2020</v>
      </c>
      <c r="T7105" s="14" t="s">
        <v>21835</v>
      </c>
      <c r="AB7105" s="14"/>
    </row>
    <row r="7106" spans="1:28" hidden="1" x14ac:dyDescent="0.3">
      <c r="A7106" t="s">
        <v>20576</v>
      </c>
      <c r="B7106" t="s">
        <v>1974</v>
      </c>
      <c r="C7106" t="s">
        <v>17</v>
      </c>
      <c r="D7106">
        <v>2017</v>
      </c>
      <c r="E7106" t="s">
        <v>19649</v>
      </c>
      <c r="F7106">
        <v>5</v>
      </c>
      <c r="G7106">
        <v>19000</v>
      </c>
      <c r="H7106" t="s">
        <v>9601</v>
      </c>
      <c r="I7106" t="s">
        <v>20577</v>
      </c>
      <c r="J7106" t="s">
        <v>16697</v>
      </c>
      <c r="K7106" t="s">
        <v>30</v>
      </c>
      <c r="L7106">
        <v>12000000</v>
      </c>
      <c r="M7106">
        <v>23468586</v>
      </c>
      <c r="N7106" t="s">
        <v>19103</v>
      </c>
      <c r="O7106">
        <v>90</v>
      </c>
      <c r="P7106" t="str">
        <f>IF(Table1[[#This Row],[score]]&gt;=8.5,"High",IF(Table1[[#This Row],[score]]&gt;=7,"Medium","Low"))</f>
        <v>Low</v>
      </c>
      <c r="Q7106" s="5">
        <f>Table1[[#This Row],[gross]]-Table1[[#This Row],[budget]]</f>
        <v>11468586</v>
      </c>
      <c r="R7106" s="5" t="str">
        <f>IF(Table1[[#This Row],[Profit]]&gt;0,"Profit","Loss")</f>
        <v>Profit</v>
      </c>
      <c r="S7106" s="6" t="str">
        <f>FLOOR(Table1[[#This Row],[year]]-1900,10)+1900 &amp; "-" &amp; FLOOR(Table1[[#This Row],[year]]-1890,10)+1900</f>
        <v>2010-2020</v>
      </c>
      <c r="T7106" s="14" t="s">
        <v>21835</v>
      </c>
      <c r="AB7106" s="14"/>
    </row>
    <row r="7107" spans="1:28" hidden="1" x14ac:dyDescent="0.3">
      <c r="A7107" t="s">
        <v>20465</v>
      </c>
      <c r="B7107" t="s">
        <v>16</v>
      </c>
      <c r="C7107" t="s">
        <v>104</v>
      </c>
      <c r="D7107">
        <v>2017</v>
      </c>
      <c r="E7107" t="s">
        <v>20245</v>
      </c>
      <c r="F7107">
        <v>7.3</v>
      </c>
      <c r="G7107">
        <v>50000</v>
      </c>
      <c r="H7107" t="s">
        <v>3845</v>
      </c>
      <c r="I7107" t="s">
        <v>15453</v>
      </c>
      <c r="J7107" t="s">
        <v>17263</v>
      </c>
      <c r="K7107" t="s">
        <v>30</v>
      </c>
      <c r="L7107">
        <v>34000000</v>
      </c>
      <c r="M7107">
        <v>23355100</v>
      </c>
      <c r="N7107" t="s">
        <v>18082</v>
      </c>
      <c r="O7107">
        <v>143</v>
      </c>
      <c r="P7107" t="str">
        <f>IF(Table1[[#This Row],[score]]&gt;=8.5,"High",IF(Table1[[#This Row],[score]]&gt;=7,"Medium","Low"))</f>
        <v>Medium</v>
      </c>
      <c r="Q7107" s="5">
        <f>Table1[[#This Row],[gross]]-Table1[[#This Row],[budget]]</f>
        <v>-10644900</v>
      </c>
      <c r="R7107" s="5" t="str">
        <f>IF(Table1[[#This Row],[Profit]]&gt;0,"Profit","Loss")</f>
        <v>Loss</v>
      </c>
      <c r="S7107" s="6" t="str">
        <f>FLOOR(Table1[[#This Row],[year]]-1900,10)+1900 &amp; "-" &amp; FLOOR(Table1[[#This Row],[year]]-1890,10)+1900</f>
        <v>2010-2020</v>
      </c>
      <c r="T7107" s="14" t="s">
        <v>21835</v>
      </c>
      <c r="AB7107" s="14"/>
    </row>
    <row r="7108" spans="1:28" hidden="1" x14ac:dyDescent="0.3">
      <c r="A7108" t="s">
        <v>20299</v>
      </c>
      <c r="B7108" t="s">
        <v>1974</v>
      </c>
      <c r="C7108" t="s">
        <v>63</v>
      </c>
      <c r="D7108">
        <v>2017</v>
      </c>
      <c r="E7108" t="s">
        <v>20271</v>
      </c>
      <c r="F7108">
        <v>7.1</v>
      </c>
      <c r="G7108">
        <v>31000</v>
      </c>
      <c r="H7108" t="s">
        <v>18317</v>
      </c>
      <c r="I7108" t="s">
        <v>18317</v>
      </c>
      <c r="J7108" t="s">
        <v>18318</v>
      </c>
      <c r="K7108" t="s">
        <v>30</v>
      </c>
      <c r="L7108">
        <v>9000000</v>
      </c>
      <c r="M7108">
        <v>22088533</v>
      </c>
      <c r="N7108" t="s">
        <v>14559</v>
      </c>
      <c r="O7108">
        <v>127</v>
      </c>
      <c r="P7108" t="str">
        <f>IF(Table1[[#This Row],[score]]&gt;=8.5,"High",IF(Table1[[#This Row],[score]]&gt;=7,"Medium","Low"))</f>
        <v>Medium</v>
      </c>
      <c r="Q7108" s="5">
        <f>Table1[[#This Row],[gross]]-Table1[[#This Row],[budget]]</f>
        <v>13088533</v>
      </c>
      <c r="R7108" s="5" t="str">
        <f>IF(Table1[[#This Row],[Profit]]&gt;0,"Profit","Loss")</f>
        <v>Profit</v>
      </c>
      <c r="S7108" s="6" t="str">
        <f>FLOOR(Table1[[#This Row],[year]]-1900,10)+1900 &amp; "-" &amp; FLOOR(Table1[[#This Row],[year]]-1890,10)+1900</f>
        <v>2010-2020</v>
      </c>
      <c r="T7108" s="14" t="s">
        <v>21835</v>
      </c>
      <c r="AB7108" s="14"/>
    </row>
    <row r="7109" spans="1:28" hidden="1" x14ac:dyDescent="0.3">
      <c r="A7109" t="s">
        <v>20354</v>
      </c>
      <c r="B7109" t="s">
        <v>16</v>
      </c>
      <c r="C7109" t="s">
        <v>17</v>
      </c>
      <c r="D7109">
        <v>2017</v>
      </c>
      <c r="E7109" t="s">
        <v>20355</v>
      </c>
      <c r="F7109">
        <v>7.2</v>
      </c>
      <c r="G7109">
        <v>37000</v>
      </c>
      <c r="H7109" t="s">
        <v>20356</v>
      </c>
      <c r="I7109" t="s">
        <v>7968</v>
      </c>
      <c r="J7109" t="s">
        <v>2991</v>
      </c>
      <c r="K7109" t="s">
        <v>22</v>
      </c>
      <c r="L7109">
        <f>20500000</f>
        <v>20500000</v>
      </c>
      <c r="M7109">
        <v>19978189</v>
      </c>
      <c r="N7109" t="s">
        <v>19480</v>
      </c>
      <c r="O7109">
        <v>99</v>
      </c>
      <c r="P7109" t="str">
        <f>IF(Table1[[#This Row],[score]]&gt;=8.5,"High",IF(Table1[[#This Row],[score]]&gt;=7,"Medium","Low"))</f>
        <v>Medium</v>
      </c>
      <c r="Q7109" s="5">
        <f>Table1[[#This Row],[gross]]-Table1[[#This Row],[budget]]</f>
        <v>-521811</v>
      </c>
      <c r="R7109" s="5" t="str">
        <f>IF(Table1[[#This Row],[Profit]]&gt;0,"Profit","Loss")</f>
        <v>Loss</v>
      </c>
      <c r="S7109" s="6" t="str">
        <f>FLOOR(Table1[[#This Row],[year]]-1900,10)+1900 &amp; "-" &amp; FLOOR(Table1[[#This Row],[year]]-1890,10)+1900</f>
        <v>2010-2020</v>
      </c>
      <c r="T7109" s="14" t="s">
        <v>21844</v>
      </c>
      <c r="AB7109" s="14"/>
    </row>
    <row r="7110" spans="1:28" hidden="1" x14ac:dyDescent="0.3">
      <c r="A7110" t="s">
        <v>20357</v>
      </c>
      <c r="B7110" t="s">
        <v>16</v>
      </c>
      <c r="C7110" t="s">
        <v>52</v>
      </c>
      <c r="D7110">
        <v>2017</v>
      </c>
      <c r="E7110" t="s">
        <v>20050</v>
      </c>
      <c r="F7110">
        <v>6.2</v>
      </c>
      <c r="G7110">
        <v>87000</v>
      </c>
      <c r="H7110" t="s">
        <v>20358</v>
      </c>
      <c r="I7110" t="s">
        <v>20358</v>
      </c>
      <c r="J7110" t="s">
        <v>19270</v>
      </c>
      <c r="K7110" t="s">
        <v>30</v>
      </c>
      <c r="L7110">
        <v>5000000</v>
      </c>
      <c r="M7110">
        <v>19735344</v>
      </c>
      <c r="N7110" t="s">
        <v>16574</v>
      </c>
      <c r="O7110">
        <v>91</v>
      </c>
      <c r="P7110" t="str">
        <f>IF(Table1[[#This Row],[score]]&gt;=8.5,"High",IF(Table1[[#This Row],[score]]&gt;=7,"Medium","Low"))</f>
        <v>Low</v>
      </c>
      <c r="Q7110" s="5">
        <f>Table1[[#This Row],[gross]]-Table1[[#This Row],[budget]]</f>
        <v>14735344</v>
      </c>
      <c r="R7110" s="5" t="str">
        <f>IF(Table1[[#This Row],[Profit]]&gt;0,"Profit","Loss")</f>
        <v>Profit</v>
      </c>
      <c r="S7110" s="6" t="str">
        <f>FLOOR(Table1[[#This Row],[year]]-1900,10)+1900 &amp; "-" &amp; FLOOR(Table1[[#This Row],[year]]-1890,10)+1900</f>
        <v>2010-2020</v>
      </c>
      <c r="T7110" s="14" t="s">
        <v>21835</v>
      </c>
      <c r="AB7110" s="14"/>
    </row>
    <row r="7111" spans="1:28" hidden="1" x14ac:dyDescent="0.3">
      <c r="A7111" t="s">
        <v>20603</v>
      </c>
      <c r="B7111" t="s">
        <v>443</v>
      </c>
      <c r="C7111" t="s">
        <v>34</v>
      </c>
      <c r="D7111">
        <v>2017</v>
      </c>
      <c r="E7111" t="s">
        <v>20130</v>
      </c>
      <c r="F7111">
        <v>7.2</v>
      </c>
      <c r="G7111">
        <v>7300</v>
      </c>
      <c r="H7111" t="s">
        <v>20604</v>
      </c>
      <c r="I7111" t="s">
        <v>20605</v>
      </c>
      <c r="J7111" t="s">
        <v>20606</v>
      </c>
      <c r="K7111" t="s">
        <v>908</v>
      </c>
      <c r="L7111">
        <f>20500000</f>
        <v>20500000</v>
      </c>
      <c r="M7111">
        <v>19015346</v>
      </c>
      <c r="N7111" t="s">
        <v>20607</v>
      </c>
      <c r="O7111">
        <v>118</v>
      </c>
      <c r="P7111" t="str">
        <f>IF(Table1[[#This Row],[score]]&gt;=8.5,"High",IF(Table1[[#This Row],[score]]&gt;=7,"Medium","Low"))</f>
        <v>Medium</v>
      </c>
      <c r="Q7111" s="5">
        <f>Table1[[#This Row],[gross]]-Table1[[#This Row],[budget]]</f>
        <v>-1484654</v>
      </c>
      <c r="R7111" s="5" t="str">
        <f>IF(Table1[[#This Row],[Profit]]&gt;0,"Profit","Loss")</f>
        <v>Loss</v>
      </c>
      <c r="S7111" s="6" t="str">
        <f>FLOOR(Table1[[#This Row],[year]]-1900,10)+1900 &amp; "-" &amp; FLOOR(Table1[[#This Row],[year]]-1890,10)+1900</f>
        <v>2010-2020</v>
      </c>
      <c r="T7111" s="14" t="s">
        <v>21835</v>
      </c>
      <c r="AB7111" s="14"/>
    </row>
    <row r="7112" spans="1:28" hidden="1" x14ac:dyDescent="0.3">
      <c r="A7112" t="s">
        <v>20397</v>
      </c>
      <c r="B7112" t="s">
        <v>1974</v>
      </c>
      <c r="C7112" t="s">
        <v>63</v>
      </c>
      <c r="D7112">
        <v>2017</v>
      </c>
      <c r="E7112" t="s">
        <v>20273</v>
      </c>
      <c r="F7112">
        <v>6.7</v>
      </c>
      <c r="G7112">
        <v>52000</v>
      </c>
      <c r="H7112" t="s">
        <v>14396</v>
      </c>
      <c r="I7112" t="s">
        <v>9542</v>
      </c>
      <c r="J7112" t="s">
        <v>16547</v>
      </c>
      <c r="K7112" t="s">
        <v>22</v>
      </c>
      <c r="L7112">
        <v>25000000</v>
      </c>
      <c r="M7112">
        <v>18598607</v>
      </c>
      <c r="N7112" t="s">
        <v>20398</v>
      </c>
      <c r="O7112">
        <v>121</v>
      </c>
      <c r="P7112" t="str">
        <f>IF(Table1[[#This Row],[score]]&gt;=8.5,"High",IF(Table1[[#This Row],[score]]&gt;=7,"Medium","Low"))</f>
        <v>Low</v>
      </c>
      <c r="Q7112" s="5">
        <f>Table1[[#This Row],[gross]]-Table1[[#This Row],[budget]]</f>
        <v>-6401393</v>
      </c>
      <c r="R7112" s="5" t="str">
        <f>IF(Table1[[#This Row],[Profit]]&gt;0,"Profit","Loss")</f>
        <v>Loss</v>
      </c>
      <c r="S7112" s="6" t="str">
        <f>FLOOR(Table1[[#This Row],[year]]-1900,10)+1900 &amp; "-" &amp; FLOOR(Table1[[#This Row],[year]]-1890,10)+1900</f>
        <v>2010-2020</v>
      </c>
      <c r="T7112" s="14" t="s">
        <v>21835</v>
      </c>
      <c r="AB7112" s="14"/>
    </row>
    <row r="7113" spans="1:28" hidden="1" x14ac:dyDescent="0.3">
      <c r="A7113" t="s">
        <v>9400</v>
      </c>
      <c r="B7113" t="s">
        <v>16</v>
      </c>
      <c r="C7113" t="s">
        <v>17</v>
      </c>
      <c r="D7113">
        <v>2017</v>
      </c>
      <c r="E7113" t="s">
        <v>19778</v>
      </c>
      <c r="F7113">
        <v>5.0999999999999996</v>
      </c>
      <c r="G7113">
        <v>15000</v>
      </c>
      <c r="H7113" t="s">
        <v>20372</v>
      </c>
      <c r="I7113" t="s">
        <v>20373</v>
      </c>
      <c r="J7113" t="s">
        <v>20374</v>
      </c>
      <c r="K7113" t="s">
        <v>30</v>
      </c>
      <c r="L7113">
        <v>12000000</v>
      </c>
      <c r="M7113">
        <v>17768012</v>
      </c>
      <c r="N7113" t="s">
        <v>10031</v>
      </c>
      <c r="O7113">
        <v>100</v>
      </c>
      <c r="P7113" t="str">
        <f>IF(Table1[[#This Row],[score]]&gt;=8.5,"High",IF(Table1[[#This Row],[score]]&gt;=7,"Medium","Low"))</f>
        <v>Low</v>
      </c>
      <c r="Q7113" s="5">
        <f>Table1[[#This Row],[gross]]-Table1[[#This Row],[budget]]</f>
        <v>5768012</v>
      </c>
      <c r="R7113" s="5" t="str">
        <f>IF(Table1[[#This Row],[Profit]]&gt;0,"Profit","Loss")</f>
        <v>Profit</v>
      </c>
      <c r="S7113" s="6" t="str">
        <f>FLOOR(Table1[[#This Row],[year]]-1900,10)+1900 &amp; "-" &amp; FLOOR(Table1[[#This Row],[year]]-1890,10)+1900</f>
        <v>2010-2020</v>
      </c>
      <c r="T7113" s="14" t="s">
        <v>21835</v>
      </c>
      <c r="AB7113" s="14"/>
    </row>
    <row r="7114" spans="1:28" hidden="1" x14ac:dyDescent="0.3">
      <c r="A7114" t="s">
        <v>20362</v>
      </c>
      <c r="B7114" t="s">
        <v>1974</v>
      </c>
      <c r="C7114" t="s">
        <v>17</v>
      </c>
      <c r="D7114">
        <v>2017</v>
      </c>
      <c r="E7114" t="s">
        <v>20169</v>
      </c>
      <c r="F7114">
        <v>6.5</v>
      </c>
      <c r="G7114">
        <v>48000</v>
      </c>
      <c r="H7114" t="s">
        <v>20363</v>
      </c>
      <c r="I7114" t="s">
        <v>8837</v>
      </c>
      <c r="J7114" t="s">
        <v>18730</v>
      </c>
      <c r="K7114" t="s">
        <v>30</v>
      </c>
      <c r="L7114">
        <v>5000000</v>
      </c>
      <c r="M7114">
        <v>16373843</v>
      </c>
      <c r="N7114" t="s">
        <v>20364</v>
      </c>
      <c r="O7114">
        <v>98</v>
      </c>
      <c r="P7114" t="str">
        <f>IF(Table1[[#This Row],[score]]&gt;=8.5,"High",IF(Table1[[#This Row],[score]]&gt;=7,"Medium","Low"))</f>
        <v>Low</v>
      </c>
      <c r="Q7114" s="5">
        <f>Table1[[#This Row],[gross]]-Table1[[#This Row],[budget]]</f>
        <v>11373843</v>
      </c>
      <c r="R7114" s="5" t="str">
        <f>IF(Table1[[#This Row],[Profit]]&gt;0,"Profit","Loss")</f>
        <v>Profit</v>
      </c>
      <c r="S7114" s="6" t="str">
        <f>FLOOR(Table1[[#This Row],[year]]-1900,10)+1900 &amp; "-" &amp; FLOOR(Table1[[#This Row],[year]]-1890,10)+1900</f>
        <v>2010-2020</v>
      </c>
      <c r="T7114" s="14" t="s">
        <v>21835</v>
      </c>
      <c r="AB7114" s="14"/>
    </row>
    <row r="7115" spans="1:28" hidden="1" x14ac:dyDescent="0.3">
      <c r="A7115" t="s">
        <v>20383</v>
      </c>
      <c r="B7115" t="s">
        <v>1974</v>
      </c>
      <c r="C7115" t="s">
        <v>17</v>
      </c>
      <c r="D7115">
        <v>2017</v>
      </c>
      <c r="E7115" t="s">
        <v>20384</v>
      </c>
      <c r="F7115">
        <v>6.4</v>
      </c>
      <c r="G7115">
        <v>50000</v>
      </c>
      <c r="H7115" t="s">
        <v>6438</v>
      </c>
      <c r="I7115" t="s">
        <v>15379</v>
      </c>
      <c r="J7115" t="s">
        <v>3326</v>
      </c>
      <c r="K7115" t="s">
        <v>30</v>
      </c>
      <c r="L7115">
        <v>30000000</v>
      </c>
      <c r="M7115">
        <v>16080475</v>
      </c>
      <c r="N7115" t="s">
        <v>20385</v>
      </c>
      <c r="O7115">
        <v>120</v>
      </c>
      <c r="P7115" t="str">
        <f>IF(Table1[[#This Row],[score]]&gt;=8.5,"High",IF(Table1[[#This Row],[score]]&gt;=7,"Medium","Low"))</f>
        <v>Low</v>
      </c>
      <c r="Q7115" s="5">
        <f>Table1[[#This Row],[gross]]-Table1[[#This Row],[budget]]</f>
        <v>-13919525</v>
      </c>
      <c r="R7115" s="5" t="str">
        <f>IF(Table1[[#This Row],[Profit]]&gt;0,"Profit","Loss")</f>
        <v>Loss</v>
      </c>
      <c r="S7115" s="6" t="str">
        <f>FLOOR(Table1[[#This Row],[year]]-1900,10)+1900 &amp; "-" &amp; FLOOR(Table1[[#This Row],[year]]-1890,10)+1900</f>
        <v>2010-2020</v>
      </c>
      <c r="T7115" s="14" t="s">
        <v>21835</v>
      </c>
      <c r="AB7115" s="14"/>
    </row>
    <row r="7116" spans="1:28" hidden="1" x14ac:dyDescent="0.3">
      <c r="A7116" t="s">
        <v>20365</v>
      </c>
      <c r="B7116" t="s">
        <v>1974</v>
      </c>
      <c r="C7116" t="s">
        <v>17</v>
      </c>
      <c r="D7116">
        <v>2017</v>
      </c>
      <c r="E7116" t="s">
        <v>20196</v>
      </c>
      <c r="F7116">
        <v>6.2</v>
      </c>
      <c r="G7116">
        <v>27000</v>
      </c>
      <c r="H7116" t="s">
        <v>289</v>
      </c>
      <c r="I7116" t="s">
        <v>289</v>
      </c>
      <c r="J7116" t="s">
        <v>17030</v>
      </c>
      <c r="K7116" t="s">
        <v>30</v>
      </c>
      <c r="L7116">
        <v>25000000</v>
      </c>
      <c r="M7116">
        <v>15889124</v>
      </c>
      <c r="N7116" t="s">
        <v>19745</v>
      </c>
      <c r="O7116">
        <v>101</v>
      </c>
      <c r="P7116" t="str">
        <f>IF(Table1[[#This Row],[score]]&gt;=8.5,"High",IF(Table1[[#This Row],[score]]&gt;=7,"Medium","Low"))</f>
        <v>Low</v>
      </c>
      <c r="Q7116" s="5">
        <f>Table1[[#This Row],[gross]]-Table1[[#This Row],[budget]]</f>
        <v>-9110876</v>
      </c>
      <c r="R7116" s="5" t="str">
        <f>IF(Table1[[#This Row],[Profit]]&gt;0,"Profit","Loss")</f>
        <v>Loss</v>
      </c>
      <c r="S7116" s="6" t="str">
        <f>FLOOR(Table1[[#This Row],[year]]-1900,10)+1900 &amp; "-" &amp; FLOOR(Table1[[#This Row],[year]]-1890,10)+1900</f>
        <v>2010-2020</v>
      </c>
      <c r="T7116" s="14" t="s">
        <v>21835</v>
      </c>
      <c r="AB7116" s="14"/>
    </row>
    <row r="7117" spans="1:28" hidden="1" x14ac:dyDescent="0.3">
      <c r="A7117" t="s">
        <v>20467</v>
      </c>
      <c r="B7117" t="s">
        <v>1974</v>
      </c>
      <c r="C7117" t="s">
        <v>63</v>
      </c>
      <c r="D7117">
        <v>2017</v>
      </c>
      <c r="E7117" t="s">
        <v>20050</v>
      </c>
      <c r="F7117">
        <v>7.1</v>
      </c>
      <c r="G7117">
        <v>22000</v>
      </c>
      <c r="H7117" t="s">
        <v>20468</v>
      </c>
      <c r="I7117" t="s">
        <v>10695</v>
      </c>
      <c r="J7117" t="s">
        <v>19586</v>
      </c>
      <c r="K7117" t="s">
        <v>30</v>
      </c>
      <c r="L7117">
        <f>20500000</f>
        <v>20500000</v>
      </c>
      <c r="M7117">
        <v>14510490</v>
      </c>
      <c r="N7117" t="s">
        <v>16106</v>
      </c>
      <c r="O7117">
        <v>116</v>
      </c>
      <c r="P7117" t="str">
        <f>IF(Table1[[#This Row],[score]]&gt;=8.5,"High",IF(Table1[[#This Row],[score]]&gt;=7,"Medium","Low"))</f>
        <v>Medium</v>
      </c>
      <c r="Q7117" s="5">
        <f>Table1[[#This Row],[gross]]-Table1[[#This Row],[budget]]</f>
        <v>-5989510</v>
      </c>
      <c r="R7117" s="5" t="str">
        <f>IF(Table1[[#This Row],[Profit]]&gt;0,"Profit","Loss")</f>
        <v>Loss</v>
      </c>
      <c r="S7117" s="6" t="str">
        <f>FLOOR(Table1[[#This Row],[year]]-1900,10)+1900 &amp; "-" &amp; FLOOR(Table1[[#This Row],[year]]-1890,10)+1900</f>
        <v>2010-2020</v>
      </c>
      <c r="T7117" s="14" t="s">
        <v>21835</v>
      </c>
      <c r="AB7117" s="14"/>
    </row>
    <row r="7118" spans="1:28" hidden="1" x14ac:dyDescent="0.3">
      <c r="A7118" t="s">
        <v>20514</v>
      </c>
      <c r="B7118" t="s">
        <v>1974</v>
      </c>
      <c r="C7118" t="s">
        <v>104</v>
      </c>
      <c r="D7118">
        <v>2017</v>
      </c>
      <c r="E7118" t="s">
        <v>20161</v>
      </c>
      <c r="F7118">
        <v>6.5</v>
      </c>
      <c r="G7118">
        <v>35000</v>
      </c>
      <c r="H7118" t="s">
        <v>14031</v>
      </c>
      <c r="I7118" t="s">
        <v>14031</v>
      </c>
      <c r="J7118" t="s">
        <v>4084</v>
      </c>
      <c r="K7118" t="s">
        <v>195</v>
      </c>
      <c r="L7118">
        <v>22000000</v>
      </c>
      <c r="M7118">
        <v>13025860</v>
      </c>
      <c r="N7118" t="s">
        <v>19217</v>
      </c>
      <c r="O7118">
        <v>122</v>
      </c>
      <c r="P7118" t="str">
        <f>IF(Table1[[#This Row],[score]]&gt;=8.5,"High",IF(Table1[[#This Row],[score]]&gt;=7,"Medium","Low"))</f>
        <v>Low</v>
      </c>
      <c r="Q7118" s="5">
        <f>Table1[[#This Row],[gross]]-Table1[[#This Row],[budget]]</f>
        <v>-8974140</v>
      </c>
      <c r="R7118" s="5" t="str">
        <f>IF(Table1[[#This Row],[Profit]]&gt;0,"Profit","Loss")</f>
        <v>Loss</v>
      </c>
      <c r="S7118" s="6" t="str">
        <f>FLOOR(Table1[[#This Row],[year]]-1900,10)+1900 &amp; "-" &amp; FLOOR(Table1[[#This Row],[year]]-1890,10)+1900</f>
        <v>2010-2020</v>
      </c>
      <c r="T7118" s="14" t="s">
        <v>21835</v>
      </c>
      <c r="AB7118" s="14"/>
    </row>
    <row r="7119" spans="1:28" hidden="1" x14ac:dyDescent="0.3">
      <c r="A7119" t="s">
        <v>20353</v>
      </c>
      <c r="B7119" t="s">
        <v>16</v>
      </c>
      <c r="C7119" t="s">
        <v>41</v>
      </c>
      <c r="D7119">
        <v>2017</v>
      </c>
      <c r="E7119" t="s">
        <v>20011</v>
      </c>
      <c r="F7119">
        <v>5.7</v>
      </c>
      <c r="G7119">
        <v>42000</v>
      </c>
      <c r="H7119" t="s">
        <v>9618</v>
      </c>
      <c r="I7119" t="s">
        <v>2069</v>
      </c>
      <c r="J7119" t="s">
        <v>9441</v>
      </c>
      <c r="K7119" t="s">
        <v>22</v>
      </c>
      <c r="L7119">
        <v>25000000</v>
      </c>
      <c r="M7119">
        <v>12751667</v>
      </c>
      <c r="N7119" t="s">
        <v>18610</v>
      </c>
      <c r="O7119">
        <v>105</v>
      </c>
      <c r="P7119" t="str">
        <f>IF(Table1[[#This Row],[score]]&gt;=8.5,"High",IF(Table1[[#This Row],[score]]&gt;=7,"Medium","Low"))</f>
        <v>Low</v>
      </c>
      <c r="Q7119" s="5">
        <f>Table1[[#This Row],[gross]]-Table1[[#This Row],[budget]]</f>
        <v>-12248333</v>
      </c>
      <c r="R7119" s="5" t="str">
        <f>IF(Table1[[#This Row],[Profit]]&gt;0,"Profit","Loss")</f>
        <v>Loss</v>
      </c>
      <c r="S7119" s="6" t="str">
        <f>FLOOR(Table1[[#This Row],[year]]-1900,10)+1900 &amp; "-" &amp; FLOOR(Table1[[#This Row],[year]]-1890,10)+1900</f>
        <v>2010-2020</v>
      </c>
      <c r="T7119" s="14" t="s">
        <v>21835</v>
      </c>
      <c r="AB7119" s="14"/>
    </row>
    <row r="7120" spans="1:28" hidden="1" x14ac:dyDescent="0.3">
      <c r="A7120" t="s">
        <v>20454</v>
      </c>
      <c r="B7120" t="s">
        <v>16</v>
      </c>
      <c r="C7120" t="s">
        <v>17</v>
      </c>
      <c r="D7120">
        <v>2017</v>
      </c>
      <c r="E7120" t="s">
        <v>20407</v>
      </c>
      <c r="F7120">
        <v>6.7</v>
      </c>
      <c r="G7120">
        <v>28000</v>
      </c>
      <c r="H7120" t="s">
        <v>15053</v>
      </c>
      <c r="I7120" t="s">
        <v>15053</v>
      </c>
      <c r="J7120" t="s">
        <v>20455</v>
      </c>
      <c r="K7120" t="s">
        <v>1099</v>
      </c>
      <c r="L7120">
        <f>20500000</f>
        <v>20500000</v>
      </c>
      <c r="M7120">
        <v>12294931</v>
      </c>
      <c r="N7120" t="s">
        <v>14559</v>
      </c>
      <c r="O7120">
        <v>110</v>
      </c>
      <c r="P7120" t="str">
        <f>IF(Table1[[#This Row],[score]]&gt;=8.5,"High",IF(Table1[[#This Row],[score]]&gt;=7,"Medium","Low"))</f>
        <v>Low</v>
      </c>
      <c r="Q7120" s="5">
        <f>Table1[[#This Row],[gross]]-Table1[[#This Row],[budget]]</f>
        <v>-8205069</v>
      </c>
      <c r="R7120" s="5" t="str">
        <f>IF(Table1[[#This Row],[Profit]]&gt;0,"Profit","Loss")</f>
        <v>Loss</v>
      </c>
      <c r="S7120" s="6" t="str">
        <f>FLOOR(Table1[[#This Row],[year]]-1900,10)+1900 &amp; "-" &amp; FLOOR(Table1[[#This Row],[year]]-1890,10)+1900</f>
        <v>2010-2020</v>
      </c>
      <c r="T7120" s="14" t="s">
        <v>21835</v>
      </c>
      <c r="AB7120" s="14"/>
    </row>
    <row r="7121" spans="1:28" hidden="1" x14ac:dyDescent="0.3">
      <c r="A7121" t="s">
        <v>20562</v>
      </c>
      <c r="B7121" t="s">
        <v>33</v>
      </c>
      <c r="C7121" t="s">
        <v>17</v>
      </c>
      <c r="D7121">
        <v>2017</v>
      </c>
      <c r="E7121" t="s">
        <v>20304</v>
      </c>
      <c r="F7121">
        <v>6.5</v>
      </c>
      <c r="G7121">
        <v>14000</v>
      </c>
      <c r="H7121" t="s">
        <v>13287</v>
      </c>
      <c r="I7121" t="s">
        <v>13287</v>
      </c>
      <c r="J7121" t="s">
        <v>20563</v>
      </c>
      <c r="K7121" t="s">
        <v>22</v>
      </c>
      <c r="L7121">
        <v>5400000</v>
      </c>
      <c r="M7121">
        <v>12062146</v>
      </c>
      <c r="N7121" t="s">
        <v>20564</v>
      </c>
      <c r="O7121">
        <v>113</v>
      </c>
      <c r="P7121" t="str">
        <f>IF(Table1[[#This Row],[score]]&gt;=8.5,"High",IF(Table1[[#This Row],[score]]&gt;=7,"Medium","Low"))</f>
        <v>Low</v>
      </c>
      <c r="Q7121" s="5">
        <f>Table1[[#This Row],[gross]]-Table1[[#This Row],[budget]]</f>
        <v>6662146</v>
      </c>
      <c r="R7121" s="5" t="str">
        <f>IF(Table1[[#This Row],[Profit]]&gt;0,"Profit","Loss")</f>
        <v>Profit</v>
      </c>
      <c r="S7121" s="6" t="str">
        <f>FLOOR(Table1[[#This Row],[year]]-1900,10)+1900 &amp; "-" &amp; FLOOR(Table1[[#This Row],[year]]-1890,10)+1900</f>
        <v>2010-2020</v>
      </c>
      <c r="T7121" s="14" t="s">
        <v>21835</v>
      </c>
      <c r="AB7121" s="14"/>
    </row>
    <row r="7122" spans="1:28" hidden="1" x14ac:dyDescent="0.3">
      <c r="A7122" t="s">
        <v>20252</v>
      </c>
      <c r="B7122" t="s">
        <v>16</v>
      </c>
      <c r="C7122" t="s">
        <v>17</v>
      </c>
      <c r="D7122">
        <v>2017</v>
      </c>
      <c r="E7122" t="s">
        <v>20253</v>
      </c>
      <c r="F7122">
        <v>7.6</v>
      </c>
      <c r="G7122">
        <v>101000</v>
      </c>
      <c r="H7122" t="s">
        <v>17851</v>
      </c>
      <c r="I7122" t="s">
        <v>17851</v>
      </c>
      <c r="J7122" t="s">
        <v>20254</v>
      </c>
      <c r="K7122" t="s">
        <v>30</v>
      </c>
      <c r="L7122">
        <v>2000000</v>
      </c>
      <c r="M7122">
        <v>10971298</v>
      </c>
      <c r="N7122" t="s">
        <v>20255</v>
      </c>
      <c r="O7122">
        <v>111</v>
      </c>
      <c r="P7122" t="str">
        <f>IF(Table1[[#This Row],[score]]&gt;=8.5,"High",IF(Table1[[#This Row],[score]]&gt;=7,"Medium","Low"))</f>
        <v>Medium</v>
      </c>
      <c r="Q7122" s="5">
        <f>Table1[[#This Row],[gross]]-Table1[[#This Row],[budget]]</f>
        <v>8971298</v>
      </c>
      <c r="R7122" s="5" t="str">
        <f>IF(Table1[[#This Row],[Profit]]&gt;0,"Profit","Loss")</f>
        <v>Profit</v>
      </c>
      <c r="S7122" s="6" t="str">
        <f>FLOOR(Table1[[#This Row],[year]]-1900,10)+1900 &amp; "-" &amp; FLOOR(Table1[[#This Row],[year]]-1890,10)+1900</f>
        <v>2010-2020</v>
      </c>
      <c r="T7122" s="14" t="s">
        <v>21844</v>
      </c>
      <c r="AB7122" s="14"/>
    </row>
    <row r="7123" spans="1:28" hidden="1" x14ac:dyDescent="0.3">
      <c r="A7123" t="s">
        <v>20526</v>
      </c>
      <c r="B7123" t="s">
        <v>16</v>
      </c>
      <c r="C7123" t="s">
        <v>25</v>
      </c>
      <c r="D7123">
        <v>2017</v>
      </c>
      <c r="E7123" t="s">
        <v>20527</v>
      </c>
      <c r="F7123">
        <v>6.7</v>
      </c>
      <c r="G7123">
        <v>7800</v>
      </c>
      <c r="H7123" t="s">
        <v>20528</v>
      </c>
      <c r="I7123" t="s">
        <v>20529</v>
      </c>
      <c r="J7123" t="s">
        <v>10758</v>
      </c>
      <c r="K7123" t="s">
        <v>306</v>
      </c>
      <c r="L7123">
        <f>20500000</f>
        <v>20500000</v>
      </c>
      <c r="M7123">
        <v>10472180</v>
      </c>
      <c r="N7123" t="s">
        <v>20530</v>
      </c>
      <c r="O7123">
        <v>112</v>
      </c>
      <c r="P7123" t="str">
        <f>IF(Table1[[#This Row],[score]]&gt;=8.5,"High",IF(Table1[[#This Row],[score]]&gt;=7,"Medium","Low"))</f>
        <v>Low</v>
      </c>
      <c r="Q7123" s="5">
        <f>Table1[[#This Row],[gross]]-Table1[[#This Row],[budget]]</f>
        <v>-10027820</v>
      </c>
      <c r="R7123" s="5" t="str">
        <f>IF(Table1[[#This Row],[Profit]]&gt;0,"Profit","Loss")</f>
        <v>Loss</v>
      </c>
      <c r="S7123" s="6" t="str">
        <f>FLOOR(Table1[[#This Row],[year]]-1900,10)+1900 &amp; "-" &amp; FLOOR(Table1[[#This Row],[year]]-1890,10)+1900</f>
        <v>2010-2020</v>
      </c>
      <c r="T7123" s="14" t="s">
        <v>21842</v>
      </c>
      <c r="AB7123" s="14"/>
    </row>
    <row r="7124" spans="1:28" hidden="1" x14ac:dyDescent="0.3">
      <c r="A7124" t="s">
        <v>20594</v>
      </c>
      <c r="B7124" t="s">
        <v>1974</v>
      </c>
      <c r="C7124" t="s">
        <v>63</v>
      </c>
      <c r="D7124">
        <v>2017</v>
      </c>
      <c r="E7124" t="s">
        <v>20223</v>
      </c>
      <c r="F7124">
        <v>7.3</v>
      </c>
      <c r="G7124">
        <v>22000</v>
      </c>
      <c r="H7124" t="s">
        <v>5731</v>
      </c>
      <c r="I7124" t="s">
        <v>20595</v>
      </c>
      <c r="J7124" t="s">
        <v>18300</v>
      </c>
      <c r="K7124" t="s">
        <v>30</v>
      </c>
      <c r="L7124">
        <v>12000000</v>
      </c>
      <c r="M7124">
        <v>10116816</v>
      </c>
      <c r="N7124" t="s">
        <v>20596</v>
      </c>
      <c r="O7124">
        <v>118</v>
      </c>
      <c r="P7124" t="str">
        <f>IF(Table1[[#This Row],[score]]&gt;=8.5,"High",IF(Table1[[#This Row],[score]]&gt;=7,"Medium","Low"))</f>
        <v>Medium</v>
      </c>
      <c r="Q7124" s="5">
        <f>Table1[[#This Row],[gross]]-Table1[[#This Row],[budget]]</f>
        <v>-1883184</v>
      </c>
      <c r="R7124" s="5" t="str">
        <f>IF(Table1[[#This Row],[Profit]]&gt;0,"Profit","Loss")</f>
        <v>Loss</v>
      </c>
      <c r="S7124" s="6" t="str">
        <f>FLOOR(Table1[[#This Row],[year]]-1900,10)+1900 &amp; "-" &amp; FLOOR(Table1[[#This Row],[year]]-1890,10)+1900</f>
        <v>2010-2020</v>
      </c>
      <c r="T7124" s="14" t="s">
        <v>21835</v>
      </c>
      <c r="AB7124" s="14"/>
    </row>
    <row r="7125" spans="1:28" hidden="1" x14ac:dyDescent="0.3">
      <c r="A7125" t="s">
        <v>20303</v>
      </c>
      <c r="B7125" t="s">
        <v>16</v>
      </c>
      <c r="C7125" t="s">
        <v>25</v>
      </c>
      <c r="D7125">
        <v>2017</v>
      </c>
      <c r="E7125" t="s">
        <v>20304</v>
      </c>
      <c r="F7125">
        <v>7.2</v>
      </c>
      <c r="G7125">
        <v>63000</v>
      </c>
      <c r="H7125" t="s">
        <v>20305</v>
      </c>
      <c r="I7125" t="s">
        <v>17807</v>
      </c>
      <c r="J7125" t="s">
        <v>12624</v>
      </c>
      <c r="K7125" t="s">
        <v>30</v>
      </c>
      <c r="L7125">
        <f>20500000</f>
        <v>20500000</v>
      </c>
      <c r="M7125">
        <v>10060903</v>
      </c>
      <c r="N7125" t="s">
        <v>20306</v>
      </c>
      <c r="O7125">
        <v>133</v>
      </c>
      <c r="P7125" t="str">
        <f>IF(Table1[[#This Row],[score]]&gt;=8.5,"High",IF(Table1[[#This Row],[score]]&gt;=7,"Medium","Low"))</f>
        <v>Medium</v>
      </c>
      <c r="Q7125" s="5">
        <f>Table1[[#This Row],[gross]]-Table1[[#This Row],[budget]]</f>
        <v>-10439097</v>
      </c>
      <c r="R7125" s="5" t="str">
        <f>IF(Table1[[#This Row],[Profit]]&gt;0,"Profit","Loss")</f>
        <v>Loss</v>
      </c>
      <c r="S7125" s="6" t="str">
        <f>FLOOR(Table1[[#This Row],[year]]-1900,10)+1900 &amp; "-" &amp; FLOOR(Table1[[#This Row],[year]]-1890,10)+1900</f>
        <v>2010-2020</v>
      </c>
      <c r="T7125" s="14" t="s">
        <v>21835</v>
      </c>
      <c r="AB7125" s="14"/>
    </row>
    <row r="7126" spans="1:28" hidden="1" x14ac:dyDescent="0.3">
      <c r="A7126" t="s">
        <v>20392</v>
      </c>
      <c r="B7126" t="s">
        <v>16</v>
      </c>
      <c r="C7126" t="s">
        <v>41</v>
      </c>
      <c r="D7126">
        <v>2017</v>
      </c>
      <c r="E7126" t="s">
        <v>20393</v>
      </c>
      <c r="F7126">
        <v>7.2</v>
      </c>
      <c r="G7126">
        <v>58000</v>
      </c>
      <c r="H7126" t="s">
        <v>19010</v>
      </c>
      <c r="I7126" t="s">
        <v>19010</v>
      </c>
      <c r="J7126" t="s">
        <v>20394</v>
      </c>
      <c r="K7126" t="s">
        <v>1081</v>
      </c>
      <c r="L7126">
        <f>20500000</f>
        <v>20500000</v>
      </c>
      <c r="M7126">
        <v>9493791</v>
      </c>
      <c r="N7126" t="s">
        <v>19012</v>
      </c>
      <c r="O7126">
        <v>151</v>
      </c>
      <c r="P7126" t="str">
        <f>IF(Table1[[#This Row],[score]]&gt;=8.5,"High",IF(Table1[[#This Row],[score]]&gt;=7,"Medium","Low"))</f>
        <v>Medium</v>
      </c>
      <c r="Q7126" s="5">
        <f>Table1[[#This Row],[gross]]-Table1[[#This Row],[budget]]</f>
        <v>-11006209</v>
      </c>
      <c r="R7126" s="5" t="str">
        <f>IF(Table1[[#This Row],[Profit]]&gt;0,"Profit","Loss")</f>
        <v>Loss</v>
      </c>
      <c r="S7126" s="6" t="str">
        <f>FLOOR(Table1[[#This Row],[year]]-1900,10)+1900 &amp; "-" &amp; FLOOR(Table1[[#This Row],[year]]-1890,10)+1900</f>
        <v>2010-2020</v>
      </c>
      <c r="T7126" s="14" t="s">
        <v>21841</v>
      </c>
      <c r="AB7126" s="14"/>
    </row>
    <row r="7127" spans="1:28" hidden="1" x14ac:dyDescent="0.3">
      <c r="A7127" t="s">
        <v>20250</v>
      </c>
      <c r="B7127" t="s">
        <v>16</v>
      </c>
      <c r="C7127" t="s">
        <v>104</v>
      </c>
      <c r="D7127">
        <v>2017</v>
      </c>
      <c r="E7127" t="s">
        <v>20251</v>
      </c>
      <c r="F7127">
        <v>6.8</v>
      </c>
      <c r="G7127">
        <v>109000</v>
      </c>
      <c r="H7127" t="s">
        <v>10737</v>
      </c>
      <c r="I7127" t="s">
        <v>10737</v>
      </c>
      <c r="J7127" t="s">
        <v>10464</v>
      </c>
      <c r="K7127" t="s">
        <v>22</v>
      </c>
      <c r="L7127">
        <f>20500000</f>
        <v>20500000</v>
      </c>
      <c r="M7127">
        <v>9360514</v>
      </c>
      <c r="N7127" t="s">
        <v>7126</v>
      </c>
      <c r="O7127">
        <v>89</v>
      </c>
      <c r="P7127" t="str">
        <f>IF(Table1[[#This Row],[score]]&gt;=8.5,"High",IF(Table1[[#This Row],[score]]&gt;=7,"Medium","Low"))</f>
        <v>Low</v>
      </c>
      <c r="Q7127" s="5">
        <f>Table1[[#This Row],[gross]]-Table1[[#This Row],[budget]]</f>
        <v>-11139486</v>
      </c>
      <c r="R7127" s="5" t="str">
        <f>IF(Table1[[#This Row],[Profit]]&gt;0,"Profit","Loss")</f>
        <v>Loss</v>
      </c>
      <c r="S7127" s="6" t="str">
        <f>FLOOR(Table1[[#This Row],[year]]-1900,10)+1900 &amp; "-" &amp; FLOOR(Table1[[#This Row],[year]]-1890,10)+1900</f>
        <v>2010-2020</v>
      </c>
      <c r="T7127" s="14" t="s">
        <v>21835</v>
      </c>
      <c r="AB7127" s="14"/>
    </row>
    <row r="7128" spans="1:28" hidden="1" x14ac:dyDescent="0.3">
      <c r="A7128" t="s">
        <v>20475</v>
      </c>
      <c r="B7128" t="s">
        <v>16</v>
      </c>
      <c r="C7128" t="s">
        <v>17</v>
      </c>
      <c r="D7128">
        <v>2017</v>
      </c>
      <c r="E7128" t="s">
        <v>20436</v>
      </c>
      <c r="F7128">
        <v>6.2</v>
      </c>
      <c r="G7128">
        <v>19000</v>
      </c>
      <c r="H7128" t="s">
        <v>15478</v>
      </c>
      <c r="I7128" t="s">
        <v>13858</v>
      </c>
      <c r="J7128" t="s">
        <v>17824</v>
      </c>
      <c r="K7128" t="s">
        <v>22</v>
      </c>
      <c r="L7128">
        <v>25000000</v>
      </c>
      <c r="M7128">
        <v>9204549</v>
      </c>
      <c r="N7128" t="s">
        <v>18100</v>
      </c>
      <c r="O7128">
        <v>105</v>
      </c>
      <c r="P7128" t="str">
        <f>IF(Table1[[#This Row],[score]]&gt;=8.5,"High",IF(Table1[[#This Row],[score]]&gt;=7,"Medium","Low"))</f>
        <v>Low</v>
      </c>
      <c r="Q7128" s="5">
        <f>Table1[[#This Row],[gross]]-Table1[[#This Row],[budget]]</f>
        <v>-15795451</v>
      </c>
      <c r="R7128" s="5" t="str">
        <f>IF(Table1[[#This Row],[Profit]]&gt;0,"Profit","Loss")</f>
        <v>Loss</v>
      </c>
      <c r="S7128" s="6" t="str">
        <f>FLOOR(Table1[[#This Row],[year]]-1900,10)+1900 &amp; "-" &amp; FLOOR(Table1[[#This Row],[year]]-1890,10)+1900</f>
        <v>2010-2020</v>
      </c>
      <c r="T7128" s="14" t="s">
        <v>21835</v>
      </c>
      <c r="AB7128" s="14"/>
    </row>
    <row r="7129" spans="1:28" hidden="1" x14ac:dyDescent="0.3">
      <c r="A7129" t="s">
        <v>20482</v>
      </c>
      <c r="B7129" t="s">
        <v>1974</v>
      </c>
      <c r="C7129" t="s">
        <v>17</v>
      </c>
      <c r="D7129">
        <v>2017</v>
      </c>
      <c r="E7129" t="s">
        <v>20050</v>
      </c>
      <c r="F7129">
        <v>6</v>
      </c>
      <c r="G7129">
        <v>18000</v>
      </c>
      <c r="H7129" t="s">
        <v>10572</v>
      </c>
      <c r="I7129" t="s">
        <v>10572</v>
      </c>
      <c r="J7129" t="s">
        <v>9932</v>
      </c>
      <c r="K7129" t="s">
        <v>22</v>
      </c>
      <c r="L7129">
        <f>20500000</f>
        <v>20500000</v>
      </c>
      <c r="M7129">
        <v>9200168</v>
      </c>
      <c r="N7129" t="s">
        <v>9351</v>
      </c>
      <c r="O7129">
        <v>106</v>
      </c>
      <c r="P7129" t="str">
        <f>IF(Table1[[#This Row],[score]]&gt;=8.5,"High",IF(Table1[[#This Row],[score]]&gt;=7,"Medium","Low"))</f>
        <v>Low</v>
      </c>
      <c r="Q7129" s="5">
        <f>Table1[[#This Row],[gross]]-Table1[[#This Row],[budget]]</f>
        <v>-11299832</v>
      </c>
      <c r="R7129" s="5" t="str">
        <f>IF(Table1[[#This Row],[Profit]]&gt;0,"Profit","Loss")</f>
        <v>Loss</v>
      </c>
      <c r="S7129" s="6" t="str">
        <f>FLOOR(Table1[[#This Row],[year]]-1900,10)+1900 &amp; "-" &amp; FLOOR(Table1[[#This Row],[year]]-1890,10)+1900</f>
        <v>2010-2020</v>
      </c>
      <c r="T7129" s="14" t="s">
        <v>21835</v>
      </c>
      <c r="AB7129" s="14"/>
    </row>
    <row r="7130" spans="1:28" hidden="1" x14ac:dyDescent="0.3">
      <c r="A7130" t="s">
        <v>20622</v>
      </c>
      <c r="B7130" t="s">
        <v>443</v>
      </c>
      <c r="C7130" t="s">
        <v>34</v>
      </c>
      <c r="D7130">
        <v>2017</v>
      </c>
      <c r="E7130" t="s">
        <v>20623</v>
      </c>
      <c r="F7130">
        <v>6.7</v>
      </c>
      <c r="G7130">
        <v>13000</v>
      </c>
      <c r="H7130" t="s">
        <v>20624</v>
      </c>
      <c r="I7130" t="s">
        <v>20625</v>
      </c>
      <c r="J7130" t="s">
        <v>20626</v>
      </c>
      <c r="K7130" t="s">
        <v>908</v>
      </c>
      <c r="L7130">
        <f>20500000</f>
        <v>20500000</v>
      </c>
      <c r="M7130">
        <v>8737458</v>
      </c>
      <c r="N7130" t="s">
        <v>20627</v>
      </c>
      <c r="O7130">
        <v>124</v>
      </c>
      <c r="P7130" t="str">
        <f>IF(Table1[[#This Row],[score]]&gt;=8.5,"High",IF(Table1[[#This Row],[score]]&gt;=7,"Medium","Low"))</f>
        <v>Low</v>
      </c>
      <c r="Q7130" s="5">
        <f>Table1[[#This Row],[gross]]-Table1[[#This Row],[budget]]</f>
        <v>-11762542</v>
      </c>
      <c r="R7130" s="5" t="str">
        <f>IF(Table1[[#This Row],[Profit]]&gt;0,"Profit","Loss")</f>
        <v>Loss</v>
      </c>
      <c r="S7130" s="6" t="str">
        <f>FLOOR(Table1[[#This Row],[year]]-1900,10)+1900 &amp; "-" &amp; FLOOR(Table1[[#This Row],[year]]-1890,10)+1900</f>
        <v>2010-2020</v>
      </c>
      <c r="T7130" s="14" t="s">
        <v>21845</v>
      </c>
      <c r="AB7130" s="14"/>
    </row>
    <row r="7131" spans="1:28" hidden="1" x14ac:dyDescent="0.3">
      <c r="A7131" t="s">
        <v>20476</v>
      </c>
      <c r="B7131" t="s">
        <v>16</v>
      </c>
      <c r="C7131" t="s">
        <v>63</v>
      </c>
      <c r="D7131">
        <v>2017</v>
      </c>
      <c r="E7131" t="s">
        <v>20273</v>
      </c>
      <c r="F7131">
        <v>6.9</v>
      </c>
      <c r="G7131">
        <v>42000</v>
      </c>
      <c r="H7131" t="s">
        <v>13216</v>
      </c>
      <c r="I7131" t="s">
        <v>20477</v>
      </c>
      <c r="J7131" t="s">
        <v>10701</v>
      </c>
      <c r="K7131" t="s">
        <v>30</v>
      </c>
      <c r="L7131">
        <v>30000000</v>
      </c>
      <c r="M7131">
        <v>8503658</v>
      </c>
      <c r="N7131" t="s">
        <v>14559</v>
      </c>
      <c r="O7131">
        <v>119</v>
      </c>
      <c r="P7131" t="str">
        <f>IF(Table1[[#This Row],[score]]&gt;=8.5,"High",IF(Table1[[#This Row],[score]]&gt;=7,"Medium","Low"))</f>
        <v>Low</v>
      </c>
      <c r="Q7131" s="5">
        <f>Table1[[#This Row],[gross]]-Table1[[#This Row],[budget]]</f>
        <v>-21496342</v>
      </c>
      <c r="R7131" s="5" t="str">
        <f>IF(Table1[[#This Row],[Profit]]&gt;0,"Profit","Loss")</f>
        <v>Loss</v>
      </c>
      <c r="S7131" s="6" t="str">
        <f>FLOOR(Table1[[#This Row],[year]]-1900,10)+1900 &amp; "-" &amp; FLOOR(Table1[[#This Row],[year]]-1890,10)+1900</f>
        <v>2010-2020</v>
      </c>
      <c r="T7131" s="14" t="s">
        <v>21835</v>
      </c>
      <c r="AB7131" s="14"/>
    </row>
    <row r="7132" spans="1:28" hidden="1" x14ac:dyDescent="0.3">
      <c r="A7132" t="s">
        <v>20632</v>
      </c>
      <c r="B7132" t="s">
        <v>1974</v>
      </c>
      <c r="C7132" t="s">
        <v>52</v>
      </c>
      <c r="D7132">
        <v>2017</v>
      </c>
      <c r="E7132" t="s">
        <v>20633</v>
      </c>
      <c r="F7132">
        <v>4.8</v>
      </c>
      <c r="G7132">
        <v>13000</v>
      </c>
      <c r="H7132" t="s">
        <v>15216</v>
      </c>
      <c r="I7132" t="s">
        <v>15216</v>
      </c>
      <c r="J7132" t="s">
        <v>4903</v>
      </c>
      <c r="K7132" t="s">
        <v>30</v>
      </c>
      <c r="L7132">
        <f>20500000</f>
        <v>20500000</v>
      </c>
      <c r="M7132">
        <v>8481997</v>
      </c>
      <c r="N7132" t="s">
        <v>8904</v>
      </c>
      <c r="O7132">
        <v>87</v>
      </c>
      <c r="P7132" t="str">
        <f>IF(Table1[[#This Row],[score]]&gt;=8.5,"High",IF(Table1[[#This Row],[score]]&gt;=7,"Medium","Low"))</f>
        <v>Low</v>
      </c>
      <c r="Q7132" s="5">
        <f>Table1[[#This Row],[gross]]-Table1[[#This Row],[budget]]</f>
        <v>-12018003</v>
      </c>
      <c r="R7132" s="5" t="str">
        <f>IF(Table1[[#This Row],[Profit]]&gt;0,"Profit","Loss")</f>
        <v>Loss</v>
      </c>
      <c r="S7132" s="6" t="str">
        <f>FLOOR(Table1[[#This Row],[year]]-1900,10)+1900 &amp; "-" &amp; FLOOR(Table1[[#This Row],[year]]-1890,10)+1900</f>
        <v>2010-2020</v>
      </c>
      <c r="T7132" s="14" t="s">
        <v>21835</v>
      </c>
      <c r="AB7132" s="14"/>
    </row>
    <row r="7133" spans="1:28" hidden="1" x14ac:dyDescent="0.3">
      <c r="A7133" t="s">
        <v>20185</v>
      </c>
      <c r="B7133" t="s">
        <v>16</v>
      </c>
      <c r="C7133" t="s">
        <v>17</v>
      </c>
      <c r="D7133">
        <v>2017</v>
      </c>
      <c r="E7133" t="s">
        <v>20186</v>
      </c>
      <c r="F7133">
        <v>6.6</v>
      </c>
      <c r="G7133">
        <v>27000</v>
      </c>
      <c r="H7133" t="s">
        <v>20187</v>
      </c>
      <c r="I7133" t="s">
        <v>20187</v>
      </c>
      <c r="J7133" t="s">
        <v>9932</v>
      </c>
      <c r="K7133" t="s">
        <v>3125</v>
      </c>
      <c r="L7133">
        <v>6000000</v>
      </c>
      <c r="M7133">
        <v>8003180</v>
      </c>
      <c r="N7133" t="s">
        <v>20188</v>
      </c>
      <c r="O7133">
        <v>114</v>
      </c>
      <c r="P7133" t="str">
        <f>IF(Table1[[#This Row],[score]]&gt;=8.5,"High",IF(Table1[[#This Row],[score]]&gt;=7,"Medium","Low"))</f>
        <v>Low</v>
      </c>
      <c r="Q7133" s="5">
        <f>Table1[[#This Row],[gross]]-Table1[[#This Row],[budget]]</f>
        <v>2003180</v>
      </c>
      <c r="R7133" s="5" t="str">
        <f>IF(Table1[[#This Row],[Profit]]&gt;0,"Profit","Loss")</f>
        <v>Profit</v>
      </c>
      <c r="S7133" s="6" t="str">
        <f>FLOOR(Table1[[#This Row],[year]]-1900,10)+1900 &amp; "-" &amp; FLOOR(Table1[[#This Row],[year]]-1890,10)+1900</f>
        <v>2010-2020</v>
      </c>
      <c r="T7133" s="14" t="s">
        <v>21835</v>
      </c>
      <c r="AB7133" s="14"/>
    </row>
    <row r="7134" spans="1:28" hidden="1" x14ac:dyDescent="0.3">
      <c r="A7134" t="s">
        <v>20597</v>
      </c>
      <c r="B7134" t="s">
        <v>443</v>
      </c>
      <c r="C7134" t="s">
        <v>17</v>
      </c>
      <c r="D7134">
        <v>2017</v>
      </c>
      <c r="E7134" t="s">
        <v>20278</v>
      </c>
      <c r="F7134">
        <v>7.4</v>
      </c>
      <c r="G7134">
        <v>14000</v>
      </c>
      <c r="H7134" t="s">
        <v>20598</v>
      </c>
      <c r="I7134" t="s">
        <v>20598</v>
      </c>
      <c r="J7134" t="s">
        <v>20599</v>
      </c>
      <c r="K7134" t="s">
        <v>448</v>
      </c>
      <c r="L7134">
        <f>20500000</f>
        <v>20500000</v>
      </c>
      <c r="M7134">
        <v>7704369</v>
      </c>
      <c r="N7134" t="s">
        <v>20600</v>
      </c>
      <c r="O7134">
        <v>143</v>
      </c>
      <c r="P7134" t="str">
        <f>IF(Table1[[#This Row],[score]]&gt;=8.5,"High",IF(Table1[[#This Row],[score]]&gt;=7,"Medium","Low"))</f>
        <v>Medium</v>
      </c>
      <c r="Q7134" s="5">
        <f>Table1[[#This Row],[gross]]-Table1[[#This Row],[budget]]</f>
        <v>-12795631</v>
      </c>
      <c r="R7134" s="5" t="str">
        <f>IF(Table1[[#This Row],[Profit]]&gt;0,"Profit","Loss")</f>
        <v>Loss</v>
      </c>
      <c r="S7134" s="6" t="str">
        <f>FLOOR(Table1[[#This Row],[year]]-1900,10)+1900 &amp; "-" &amp; FLOOR(Table1[[#This Row],[year]]-1890,10)+1900</f>
        <v>2010-2020</v>
      </c>
      <c r="T7134" s="14" t="s">
        <v>21835</v>
      </c>
      <c r="AB7134" s="14"/>
    </row>
    <row r="7135" spans="1:28" hidden="1" x14ac:dyDescent="0.3">
      <c r="A7135" t="s">
        <v>20575</v>
      </c>
      <c r="B7135" t="s">
        <v>16</v>
      </c>
      <c r="C7135" t="s">
        <v>41</v>
      </c>
      <c r="D7135">
        <v>2017</v>
      </c>
      <c r="E7135" t="s">
        <v>20050</v>
      </c>
      <c r="F7135">
        <v>6</v>
      </c>
      <c r="G7135">
        <v>9300</v>
      </c>
      <c r="H7135" t="s">
        <v>11452</v>
      </c>
      <c r="I7135" t="s">
        <v>11453</v>
      </c>
      <c r="J7135" t="s">
        <v>12371</v>
      </c>
      <c r="K7135" t="s">
        <v>30</v>
      </c>
      <c r="L7135">
        <f>20500000</f>
        <v>20500000</v>
      </c>
      <c r="M7135">
        <v>7425391</v>
      </c>
      <c r="N7135" t="s">
        <v>19217</v>
      </c>
      <c r="O7135">
        <v>82</v>
      </c>
      <c r="P7135" t="str">
        <f>IF(Table1[[#This Row],[score]]&gt;=8.5,"High",IF(Table1[[#This Row],[score]]&gt;=7,"Medium","Low"))</f>
        <v>Low</v>
      </c>
      <c r="Q7135" s="5">
        <f>Table1[[#This Row],[gross]]-Table1[[#This Row],[budget]]</f>
        <v>-13074609</v>
      </c>
      <c r="R7135" s="5" t="str">
        <f>IF(Table1[[#This Row],[Profit]]&gt;0,"Profit","Loss")</f>
        <v>Loss</v>
      </c>
      <c r="S7135" s="6" t="str">
        <f>FLOOR(Table1[[#This Row],[year]]-1900,10)+1900 &amp; "-" &amp; FLOOR(Table1[[#This Row],[year]]-1890,10)+1900</f>
        <v>2010-2020</v>
      </c>
      <c r="T7135" s="14" t="s">
        <v>21835</v>
      </c>
      <c r="AB7135" s="14"/>
    </row>
    <row r="7136" spans="1:28" hidden="1" x14ac:dyDescent="0.3">
      <c r="A7136" t="s">
        <v>20537</v>
      </c>
      <c r="B7136" t="s">
        <v>33</v>
      </c>
      <c r="C7136" t="s">
        <v>63</v>
      </c>
      <c r="D7136">
        <v>2017</v>
      </c>
      <c r="E7136" t="s">
        <v>20538</v>
      </c>
      <c r="F7136">
        <v>7.1</v>
      </c>
      <c r="G7136">
        <v>26000</v>
      </c>
      <c r="H7136" t="s">
        <v>17302</v>
      </c>
      <c r="I7136" t="s">
        <v>12551</v>
      </c>
      <c r="J7136" t="s">
        <v>18065</v>
      </c>
      <c r="K7136" t="s">
        <v>22</v>
      </c>
      <c r="L7136">
        <f>20500000</f>
        <v>20500000</v>
      </c>
      <c r="M7136">
        <v>7401949</v>
      </c>
      <c r="N7136" t="s">
        <v>17403</v>
      </c>
      <c r="O7136">
        <v>107</v>
      </c>
      <c r="P7136" t="str">
        <f>IF(Table1[[#This Row],[score]]&gt;=8.5,"High",IF(Table1[[#This Row],[score]]&gt;=7,"Medium","Low"))</f>
        <v>Medium</v>
      </c>
      <c r="Q7136" s="5">
        <f>Table1[[#This Row],[gross]]-Table1[[#This Row],[budget]]</f>
        <v>-13098051</v>
      </c>
      <c r="R7136" s="5" t="str">
        <f>IF(Table1[[#This Row],[Profit]]&gt;0,"Profit","Loss")</f>
        <v>Loss</v>
      </c>
      <c r="S7136" s="6" t="str">
        <f>FLOOR(Table1[[#This Row],[year]]-1900,10)+1900 &amp; "-" &amp; FLOOR(Table1[[#This Row],[year]]-1890,10)+1900</f>
        <v>2010-2020</v>
      </c>
      <c r="T7136" s="14" t="s">
        <v>21844</v>
      </c>
      <c r="AB7136" s="14"/>
    </row>
    <row r="7137" spans="1:28" hidden="1" x14ac:dyDescent="0.3">
      <c r="A7137" t="s">
        <v>20583</v>
      </c>
      <c r="B7137" t="s">
        <v>16</v>
      </c>
      <c r="C7137" t="s">
        <v>34</v>
      </c>
      <c r="D7137">
        <v>2017</v>
      </c>
      <c r="E7137" t="s">
        <v>20122</v>
      </c>
      <c r="F7137">
        <v>6.8</v>
      </c>
      <c r="G7137">
        <v>16000</v>
      </c>
      <c r="H7137" t="s">
        <v>11951</v>
      </c>
      <c r="I7137" t="s">
        <v>20584</v>
      </c>
      <c r="J7137" t="s">
        <v>20585</v>
      </c>
      <c r="K7137" t="s">
        <v>2081</v>
      </c>
      <c r="L7137">
        <f>20500000</f>
        <v>20500000</v>
      </c>
      <c r="M7137">
        <v>7162617</v>
      </c>
      <c r="N7137" t="s">
        <v>23</v>
      </c>
      <c r="O7137">
        <v>140</v>
      </c>
      <c r="P7137" t="str">
        <f>IF(Table1[[#This Row],[score]]&gt;=8.5,"High",IF(Table1[[#This Row],[score]]&gt;=7,"Medium","Low"))</f>
        <v>Low</v>
      </c>
      <c r="Q7137" s="5">
        <f>Table1[[#This Row],[gross]]-Table1[[#This Row],[budget]]</f>
        <v>-13337383</v>
      </c>
      <c r="R7137" s="5" t="str">
        <f>IF(Table1[[#This Row],[Profit]]&gt;0,"Profit","Loss")</f>
        <v>Loss</v>
      </c>
      <c r="S7137" s="6" t="str">
        <f>FLOOR(Table1[[#This Row],[year]]-1900,10)+1900 &amp; "-" &amp; FLOOR(Table1[[#This Row],[year]]-1890,10)+1900</f>
        <v>2010-2020</v>
      </c>
      <c r="T7137" s="14" t="s">
        <v>21835</v>
      </c>
      <c r="AB7137" s="14"/>
    </row>
    <row r="7138" spans="1:28" hidden="1" x14ac:dyDescent="0.3">
      <c r="A7138" t="s">
        <v>20215</v>
      </c>
      <c r="B7138" t="s">
        <v>16</v>
      </c>
      <c r="C7138" t="s">
        <v>17</v>
      </c>
      <c r="D7138">
        <v>2017</v>
      </c>
      <c r="E7138" t="s">
        <v>20122</v>
      </c>
      <c r="F7138">
        <v>7</v>
      </c>
      <c r="G7138">
        <v>132000</v>
      </c>
      <c r="H7138" t="s">
        <v>16024</v>
      </c>
      <c r="I7138" t="s">
        <v>16024</v>
      </c>
      <c r="J7138" t="s">
        <v>20216</v>
      </c>
      <c r="K7138" t="s">
        <v>3125</v>
      </c>
      <c r="L7138">
        <f>20500000</f>
        <v>20500000</v>
      </c>
      <c r="M7138">
        <v>7027336</v>
      </c>
      <c r="N7138" t="s">
        <v>19060</v>
      </c>
      <c r="O7138">
        <v>121</v>
      </c>
      <c r="P7138" t="str">
        <f>IF(Table1[[#This Row],[score]]&gt;=8.5,"High",IF(Table1[[#This Row],[score]]&gt;=7,"Medium","Low"))</f>
        <v>Medium</v>
      </c>
      <c r="Q7138" s="5">
        <f>Table1[[#This Row],[gross]]-Table1[[#This Row],[budget]]</f>
        <v>-13472664</v>
      </c>
      <c r="R7138" s="5" t="str">
        <f>IF(Table1[[#This Row],[Profit]]&gt;0,"Profit","Loss")</f>
        <v>Loss</v>
      </c>
      <c r="S7138" s="6" t="str">
        <f>FLOOR(Table1[[#This Row],[year]]-1900,10)+1900 &amp; "-" &amp; FLOOR(Table1[[#This Row],[year]]-1890,10)+1900</f>
        <v>2010-2020</v>
      </c>
      <c r="T7138" s="14" t="s">
        <v>21835</v>
      </c>
      <c r="AB7138" s="14"/>
    </row>
    <row r="7139" spans="1:28" hidden="1" x14ac:dyDescent="0.3">
      <c r="A7139" t="s">
        <v>20554</v>
      </c>
      <c r="B7139" t="s">
        <v>33</v>
      </c>
      <c r="C7139" t="s">
        <v>63</v>
      </c>
      <c r="D7139">
        <v>2017</v>
      </c>
      <c r="E7139" t="s">
        <v>19941</v>
      </c>
      <c r="F7139">
        <v>6.1</v>
      </c>
      <c r="G7139">
        <v>12000</v>
      </c>
      <c r="H7139" t="s">
        <v>20555</v>
      </c>
      <c r="I7139" t="s">
        <v>20556</v>
      </c>
      <c r="J7139" t="s">
        <v>12155</v>
      </c>
      <c r="K7139" t="s">
        <v>22</v>
      </c>
      <c r="L7139">
        <v>6400000</v>
      </c>
      <c r="M7139">
        <v>6724365</v>
      </c>
      <c r="N7139" t="s">
        <v>20557</v>
      </c>
      <c r="O7139">
        <v>105</v>
      </c>
      <c r="P7139" t="str">
        <f>IF(Table1[[#This Row],[score]]&gt;=8.5,"High",IF(Table1[[#This Row],[score]]&gt;=7,"Medium","Low"))</f>
        <v>Low</v>
      </c>
      <c r="Q7139" s="5">
        <f>Table1[[#This Row],[gross]]-Table1[[#This Row],[budget]]</f>
        <v>324365</v>
      </c>
      <c r="R7139" s="5" t="str">
        <f>IF(Table1[[#This Row],[Profit]]&gt;0,"Profit","Loss")</f>
        <v>Profit</v>
      </c>
      <c r="S7139" s="6" t="str">
        <f>FLOOR(Table1[[#This Row],[year]]-1900,10)+1900 &amp; "-" &amp; FLOOR(Table1[[#This Row],[year]]-1890,10)+1900</f>
        <v>2010-2020</v>
      </c>
      <c r="T7139" s="14" t="s">
        <v>21835</v>
      </c>
      <c r="AB7139" s="14"/>
    </row>
    <row r="7140" spans="1:28" hidden="1" x14ac:dyDescent="0.3">
      <c r="A7140" t="s">
        <v>20531</v>
      </c>
      <c r="B7140" t="s">
        <v>1974</v>
      </c>
      <c r="C7140" t="s">
        <v>63</v>
      </c>
      <c r="D7140">
        <v>2017</v>
      </c>
      <c r="E7140" t="s">
        <v>20278</v>
      </c>
      <c r="F7140">
        <v>6.6</v>
      </c>
      <c r="G7140">
        <v>6900</v>
      </c>
      <c r="H7140" t="s">
        <v>20532</v>
      </c>
      <c r="I7140" t="s">
        <v>20533</v>
      </c>
      <c r="J7140" t="s">
        <v>9291</v>
      </c>
      <c r="K7140" t="s">
        <v>30</v>
      </c>
      <c r="L7140">
        <v>15000000</v>
      </c>
      <c r="M7140">
        <v>6423605</v>
      </c>
      <c r="N7140" t="s">
        <v>20534</v>
      </c>
      <c r="O7140">
        <v>119</v>
      </c>
      <c r="P7140" t="str">
        <f>IF(Table1[[#This Row],[score]]&gt;=8.5,"High",IF(Table1[[#This Row],[score]]&gt;=7,"Medium","Low"))</f>
        <v>Low</v>
      </c>
      <c r="Q7140" s="5">
        <f>Table1[[#This Row],[gross]]-Table1[[#This Row],[budget]]</f>
        <v>-8576395</v>
      </c>
      <c r="R7140" s="5" t="str">
        <f>IF(Table1[[#This Row],[Profit]]&gt;0,"Profit","Loss")</f>
        <v>Loss</v>
      </c>
      <c r="S7140" s="6" t="str">
        <f>FLOOR(Table1[[#This Row],[year]]-1900,10)+1900 &amp; "-" &amp; FLOOR(Table1[[#This Row],[year]]-1890,10)+1900</f>
        <v>2010-2020</v>
      </c>
      <c r="T7140" s="14" t="s">
        <v>21835</v>
      </c>
      <c r="AB7140" s="14"/>
    </row>
    <row r="7141" spans="1:28" hidden="1" x14ac:dyDescent="0.3">
      <c r="A7141" t="s">
        <v>20232</v>
      </c>
      <c r="B7141" t="s">
        <v>1974</v>
      </c>
      <c r="C7141" t="s">
        <v>41</v>
      </c>
      <c r="D7141">
        <v>2017</v>
      </c>
      <c r="E7141" t="s">
        <v>20233</v>
      </c>
      <c r="F7141">
        <v>6</v>
      </c>
      <c r="G7141">
        <v>5400</v>
      </c>
      <c r="H7141" t="s">
        <v>15902</v>
      </c>
      <c r="I7141" t="s">
        <v>20234</v>
      </c>
      <c r="J7141" t="s">
        <v>20235</v>
      </c>
      <c r="K7141" t="s">
        <v>22</v>
      </c>
      <c r="L7141">
        <f>20500000</f>
        <v>20500000</v>
      </c>
      <c r="M7141">
        <v>6335171</v>
      </c>
      <c r="N7141" t="s">
        <v>12235</v>
      </c>
      <c r="O7141">
        <v>102</v>
      </c>
      <c r="P7141" t="str">
        <f>IF(Table1[[#This Row],[score]]&gt;=8.5,"High",IF(Table1[[#This Row],[score]]&gt;=7,"Medium","Low"))</f>
        <v>Low</v>
      </c>
      <c r="Q7141" s="5">
        <f>Table1[[#This Row],[gross]]-Table1[[#This Row],[budget]]</f>
        <v>-14164829</v>
      </c>
      <c r="R7141" s="5" t="str">
        <f>IF(Table1[[#This Row],[Profit]]&gt;0,"Profit","Loss")</f>
        <v>Loss</v>
      </c>
      <c r="S7141" s="6" t="str">
        <f>FLOOR(Table1[[#This Row],[year]]-1900,10)+1900 &amp; "-" &amp; FLOOR(Table1[[#This Row],[year]]-1890,10)+1900</f>
        <v>2010-2020</v>
      </c>
      <c r="T7141" s="14" t="s">
        <v>21835</v>
      </c>
      <c r="AB7141" s="14"/>
    </row>
    <row r="7142" spans="1:28" hidden="1" x14ac:dyDescent="0.3">
      <c r="A7142" t="s">
        <v>20509</v>
      </c>
      <c r="B7142" t="s">
        <v>16</v>
      </c>
      <c r="C7142" t="s">
        <v>104</v>
      </c>
      <c r="D7142">
        <v>2017</v>
      </c>
      <c r="E7142" t="s">
        <v>20510</v>
      </c>
      <c r="F7142">
        <v>7.1</v>
      </c>
      <c r="G7142">
        <v>30000</v>
      </c>
      <c r="H7142" t="s">
        <v>20511</v>
      </c>
      <c r="I7142" t="s">
        <v>20511</v>
      </c>
      <c r="J7142" t="s">
        <v>20512</v>
      </c>
      <c r="K7142" t="s">
        <v>5762</v>
      </c>
      <c r="L7142">
        <f>20500000</f>
        <v>20500000</v>
      </c>
      <c r="M7142">
        <v>5104991</v>
      </c>
      <c r="N7142" t="s">
        <v>23</v>
      </c>
      <c r="O7142">
        <v>106</v>
      </c>
      <c r="P7142" t="str">
        <f>IF(Table1[[#This Row],[score]]&gt;=8.5,"High",IF(Table1[[#This Row],[score]]&gt;=7,"Medium","Low"))</f>
        <v>Medium</v>
      </c>
      <c r="Q7142" s="5">
        <f>Table1[[#This Row],[gross]]-Table1[[#This Row],[budget]]</f>
        <v>-15395009</v>
      </c>
      <c r="R7142" s="5" t="str">
        <f>IF(Table1[[#This Row],[Profit]]&gt;0,"Profit","Loss")</f>
        <v>Loss</v>
      </c>
      <c r="S7142" s="6" t="str">
        <f>FLOOR(Table1[[#This Row],[year]]-1900,10)+1900 &amp; "-" &amp; FLOOR(Table1[[#This Row],[year]]-1890,10)+1900</f>
        <v>2010-2020</v>
      </c>
      <c r="T7142" s="14" t="s">
        <v>21835</v>
      </c>
      <c r="AB7142" s="14"/>
    </row>
    <row r="7143" spans="1:28" hidden="1" x14ac:dyDescent="0.3">
      <c r="A7143" t="s">
        <v>20539</v>
      </c>
      <c r="B7143" t="s">
        <v>1974</v>
      </c>
      <c r="C7143" t="s">
        <v>41</v>
      </c>
      <c r="D7143">
        <v>2017</v>
      </c>
      <c r="E7143" t="s">
        <v>20169</v>
      </c>
      <c r="F7143">
        <v>5.8</v>
      </c>
      <c r="G7143">
        <v>27000</v>
      </c>
      <c r="H7143" t="s">
        <v>20540</v>
      </c>
      <c r="I7143" t="s">
        <v>16836</v>
      </c>
      <c r="J7143" t="s">
        <v>17495</v>
      </c>
      <c r="K7143" t="s">
        <v>30</v>
      </c>
      <c r="L7143">
        <v>5000000</v>
      </c>
      <c r="M7143">
        <v>5042014</v>
      </c>
      <c r="N7143" t="s">
        <v>18533</v>
      </c>
      <c r="O7143">
        <v>87</v>
      </c>
      <c r="P7143" t="str">
        <f>IF(Table1[[#This Row],[score]]&gt;=8.5,"High",IF(Table1[[#This Row],[score]]&gt;=7,"Medium","Low"))</f>
        <v>Low</v>
      </c>
      <c r="Q7143" s="5">
        <f>Table1[[#This Row],[gross]]-Table1[[#This Row],[budget]]</f>
        <v>42014</v>
      </c>
      <c r="R7143" s="5" t="str">
        <f>IF(Table1[[#This Row],[Profit]]&gt;0,"Profit","Loss")</f>
        <v>Profit</v>
      </c>
      <c r="S7143" s="6" t="str">
        <f>FLOOR(Table1[[#This Row],[year]]-1900,10)+1900 &amp; "-" &amp; FLOOR(Table1[[#This Row],[year]]-1890,10)+1900</f>
        <v>2010-2020</v>
      </c>
      <c r="T7143" s="14" t="s">
        <v>21835</v>
      </c>
      <c r="AB7143" s="14"/>
    </row>
    <row r="7144" spans="1:28" hidden="1" x14ac:dyDescent="0.3">
      <c r="A7144" t="s">
        <v>20484</v>
      </c>
      <c r="B7144" t="s">
        <v>1974</v>
      </c>
      <c r="C7144" t="s">
        <v>63</v>
      </c>
      <c r="D7144">
        <v>2017</v>
      </c>
      <c r="E7144" t="s">
        <v>20485</v>
      </c>
      <c r="F7144">
        <v>7.2</v>
      </c>
      <c r="G7144">
        <v>20000</v>
      </c>
      <c r="H7144" t="s">
        <v>20276</v>
      </c>
      <c r="I7144" t="s">
        <v>7572</v>
      </c>
      <c r="J7144" t="s">
        <v>17530</v>
      </c>
      <c r="K7144" t="s">
        <v>22</v>
      </c>
      <c r="L7144">
        <f>20500000</f>
        <v>20500000</v>
      </c>
      <c r="M7144">
        <v>5026154</v>
      </c>
      <c r="N7144" t="s">
        <v>6500</v>
      </c>
      <c r="O7144">
        <v>118</v>
      </c>
      <c r="P7144" t="str">
        <f>IF(Table1[[#This Row],[score]]&gt;=8.5,"High",IF(Table1[[#This Row],[score]]&gt;=7,"Medium","Low"))</f>
        <v>Medium</v>
      </c>
      <c r="Q7144" s="5">
        <f>Table1[[#This Row],[gross]]-Table1[[#This Row],[budget]]</f>
        <v>-15473846</v>
      </c>
      <c r="R7144" s="5" t="str">
        <f>IF(Table1[[#This Row],[Profit]]&gt;0,"Profit","Loss")</f>
        <v>Loss</v>
      </c>
      <c r="S7144" s="6" t="str">
        <f>FLOOR(Table1[[#This Row],[year]]-1900,10)+1900 &amp; "-" &amp; FLOOR(Table1[[#This Row],[year]]-1890,10)+1900</f>
        <v>2010-2020</v>
      </c>
      <c r="T7144" s="14" t="s">
        <v>21844</v>
      </c>
      <c r="AB7144" s="14"/>
    </row>
    <row r="7145" spans="1:28" hidden="1" x14ac:dyDescent="0.3">
      <c r="A7145" t="s">
        <v>20386</v>
      </c>
      <c r="B7145" t="s">
        <v>443</v>
      </c>
      <c r="C7145" t="s">
        <v>17</v>
      </c>
      <c r="D7145">
        <v>2017</v>
      </c>
      <c r="E7145" t="s">
        <v>20387</v>
      </c>
      <c r="F7145">
        <v>6.2</v>
      </c>
      <c r="G7145">
        <v>11000</v>
      </c>
      <c r="H7145" t="s">
        <v>11497</v>
      </c>
      <c r="I7145" t="s">
        <v>11497</v>
      </c>
      <c r="J7145" t="s">
        <v>18225</v>
      </c>
      <c r="K7145" t="s">
        <v>448</v>
      </c>
      <c r="L7145">
        <f>20500000</f>
        <v>20500000</v>
      </c>
      <c r="M7145">
        <v>5012423</v>
      </c>
      <c r="N7145" t="s">
        <v>17873</v>
      </c>
      <c r="O7145">
        <v>107</v>
      </c>
      <c r="P7145" t="str">
        <f>IF(Table1[[#This Row],[score]]&gt;=8.5,"High",IF(Table1[[#This Row],[score]]&gt;=7,"Medium","Low"))</f>
        <v>Low</v>
      </c>
      <c r="Q7145" s="5">
        <f>Table1[[#This Row],[gross]]-Table1[[#This Row],[budget]]</f>
        <v>-15487577</v>
      </c>
      <c r="R7145" s="5" t="str">
        <f>IF(Table1[[#This Row],[Profit]]&gt;0,"Profit","Loss")</f>
        <v>Loss</v>
      </c>
      <c r="S7145" s="6" t="str">
        <f>FLOOR(Table1[[#This Row],[year]]-1900,10)+1900 &amp; "-" &amp; FLOOR(Table1[[#This Row],[year]]-1890,10)+1900</f>
        <v>2010-2020</v>
      </c>
      <c r="T7145" s="14" t="s">
        <v>21842</v>
      </c>
      <c r="AB7145" s="14"/>
    </row>
    <row r="7146" spans="1:28" hidden="1" x14ac:dyDescent="0.3">
      <c r="A7146" t="s">
        <v>20403</v>
      </c>
      <c r="B7146" t="s">
        <v>1974</v>
      </c>
      <c r="C7146" t="s">
        <v>104</v>
      </c>
      <c r="D7146">
        <v>2017</v>
      </c>
      <c r="E7146" t="s">
        <v>19803</v>
      </c>
      <c r="F7146">
        <v>6.6</v>
      </c>
      <c r="G7146">
        <v>25000</v>
      </c>
      <c r="H7146" t="s">
        <v>17640</v>
      </c>
      <c r="I7146" t="s">
        <v>20404</v>
      </c>
      <c r="J7146" t="s">
        <v>11706</v>
      </c>
      <c r="K7146" t="s">
        <v>30</v>
      </c>
      <c r="L7146">
        <v>10000000</v>
      </c>
      <c r="M7146">
        <v>4596705</v>
      </c>
      <c r="N7146" t="s">
        <v>20405</v>
      </c>
      <c r="O7146">
        <v>105</v>
      </c>
      <c r="P7146" t="str">
        <f>IF(Table1[[#This Row],[score]]&gt;=8.5,"High",IF(Table1[[#This Row],[score]]&gt;=7,"Medium","Low"))</f>
        <v>Low</v>
      </c>
      <c r="Q7146" s="5">
        <f>Table1[[#This Row],[gross]]-Table1[[#This Row],[budget]]</f>
        <v>-5403295</v>
      </c>
      <c r="R7146" s="5" t="str">
        <f>IF(Table1[[#This Row],[Profit]]&gt;0,"Profit","Loss")</f>
        <v>Loss</v>
      </c>
      <c r="S7146" s="6" t="str">
        <f>FLOOR(Table1[[#This Row],[year]]-1900,10)+1900 &amp; "-" &amp; FLOOR(Table1[[#This Row],[year]]-1890,10)+1900</f>
        <v>2010-2020</v>
      </c>
      <c r="T7146" s="14" t="s">
        <v>21835</v>
      </c>
      <c r="AB7146" s="14"/>
    </row>
    <row r="7147" spans="1:28" hidden="1" x14ac:dyDescent="0.3">
      <c r="A7147" t="s">
        <v>20519</v>
      </c>
      <c r="B7147" t="s">
        <v>16</v>
      </c>
      <c r="C7147" t="s">
        <v>34</v>
      </c>
      <c r="D7147">
        <v>2017</v>
      </c>
      <c r="E7147" t="s">
        <v>20520</v>
      </c>
      <c r="F7147">
        <v>6.2</v>
      </c>
      <c r="G7147">
        <v>25000</v>
      </c>
      <c r="H7147" t="s">
        <v>8997</v>
      </c>
      <c r="I7147" t="s">
        <v>20521</v>
      </c>
      <c r="J7147" t="s">
        <v>16233</v>
      </c>
      <c r="K7147" t="s">
        <v>30</v>
      </c>
      <c r="L7147">
        <f>20500000</f>
        <v>20500000</v>
      </c>
      <c r="M7147">
        <v>4477141</v>
      </c>
      <c r="N7147" t="s">
        <v>19745</v>
      </c>
      <c r="O7147">
        <v>88</v>
      </c>
      <c r="P7147" t="str">
        <f>IF(Table1[[#This Row],[score]]&gt;=8.5,"High",IF(Table1[[#This Row],[score]]&gt;=7,"Medium","Low"))</f>
        <v>Low</v>
      </c>
      <c r="Q7147" s="5">
        <f>Table1[[#This Row],[gross]]-Table1[[#This Row],[budget]]</f>
        <v>-16022859</v>
      </c>
      <c r="R7147" s="5" t="str">
        <f>IF(Table1[[#This Row],[Profit]]&gt;0,"Profit","Loss")</f>
        <v>Loss</v>
      </c>
      <c r="S7147" s="6" t="str">
        <f>FLOOR(Table1[[#This Row],[year]]-1900,10)+1900 &amp; "-" &amp; FLOOR(Table1[[#This Row],[year]]-1890,10)+1900</f>
        <v>2010-2020</v>
      </c>
      <c r="T7147" s="14" t="s">
        <v>21864</v>
      </c>
      <c r="AB7147" s="14"/>
    </row>
    <row r="7148" spans="1:28" hidden="1" x14ac:dyDescent="0.3">
      <c r="A7148" t="s">
        <v>20413</v>
      </c>
      <c r="B7148" t="s">
        <v>1974</v>
      </c>
      <c r="C7148" t="s">
        <v>63</v>
      </c>
      <c r="D7148">
        <v>2017</v>
      </c>
      <c r="E7148" t="s">
        <v>20273</v>
      </c>
      <c r="F7148">
        <v>6.4</v>
      </c>
      <c r="G7148">
        <v>12000</v>
      </c>
      <c r="H7148" t="s">
        <v>18485</v>
      </c>
      <c r="I7148" t="s">
        <v>20414</v>
      </c>
      <c r="J7148" t="s">
        <v>5655</v>
      </c>
      <c r="K7148" t="s">
        <v>30</v>
      </c>
      <c r="L7148">
        <f>20500000</f>
        <v>20500000</v>
      </c>
      <c r="M7148">
        <v>4372130</v>
      </c>
      <c r="N7148" t="s">
        <v>20415</v>
      </c>
      <c r="O7148">
        <v>103</v>
      </c>
      <c r="P7148" t="str">
        <f>IF(Table1[[#This Row],[score]]&gt;=8.5,"High",IF(Table1[[#This Row],[score]]&gt;=7,"Medium","Low"))</f>
        <v>Low</v>
      </c>
      <c r="Q7148" s="5">
        <f>Table1[[#This Row],[gross]]-Table1[[#This Row],[budget]]</f>
        <v>-16127870</v>
      </c>
      <c r="R7148" s="5" t="str">
        <f>IF(Table1[[#This Row],[Profit]]&gt;0,"Profit","Loss")</f>
        <v>Loss</v>
      </c>
      <c r="S7148" s="6" t="str">
        <f>FLOOR(Table1[[#This Row],[year]]-1900,10)+1900 &amp; "-" &amp; FLOOR(Table1[[#This Row],[year]]-1890,10)+1900</f>
        <v>2010-2020</v>
      </c>
      <c r="T7148" s="14" t="s">
        <v>21835</v>
      </c>
      <c r="AB7148" s="14"/>
    </row>
    <row r="7149" spans="1:28" hidden="1" x14ac:dyDescent="0.3">
      <c r="A7149" t="s">
        <v>20550</v>
      </c>
      <c r="B7149" t="s">
        <v>443</v>
      </c>
      <c r="C7149" t="s">
        <v>17</v>
      </c>
      <c r="D7149">
        <v>2017</v>
      </c>
      <c r="E7149" t="s">
        <v>20551</v>
      </c>
      <c r="F7149">
        <v>6.4</v>
      </c>
      <c r="G7149">
        <v>32000</v>
      </c>
      <c r="H7149" t="s">
        <v>20552</v>
      </c>
      <c r="I7149" t="s">
        <v>20552</v>
      </c>
      <c r="J7149" t="s">
        <v>20553</v>
      </c>
      <c r="K7149" t="s">
        <v>22</v>
      </c>
      <c r="L7149">
        <f>20500000</f>
        <v>20500000</v>
      </c>
      <c r="M7149">
        <v>4131358</v>
      </c>
      <c r="N7149" t="s">
        <v>13596</v>
      </c>
      <c r="O7149">
        <v>98</v>
      </c>
      <c r="P7149" t="str">
        <f>IF(Table1[[#This Row],[score]]&gt;=8.5,"High",IF(Table1[[#This Row],[score]]&gt;=7,"Medium","Low"))</f>
        <v>Low</v>
      </c>
      <c r="Q7149" s="5">
        <f>Table1[[#This Row],[gross]]-Table1[[#This Row],[budget]]</f>
        <v>-16368642</v>
      </c>
      <c r="R7149" s="5" t="str">
        <f>IF(Table1[[#This Row],[Profit]]&gt;0,"Profit","Loss")</f>
        <v>Loss</v>
      </c>
      <c r="S7149" s="6" t="str">
        <f>FLOOR(Table1[[#This Row],[year]]-1900,10)+1900 &amp; "-" &amp; FLOOR(Table1[[#This Row],[year]]-1890,10)+1900</f>
        <v>2010-2020</v>
      </c>
      <c r="T7149" s="14" t="s">
        <v>21835</v>
      </c>
      <c r="AB7149" s="14"/>
    </row>
    <row r="7150" spans="1:28" hidden="1" x14ac:dyDescent="0.3">
      <c r="A7150" t="s">
        <v>20395</v>
      </c>
      <c r="B7150" t="s">
        <v>16</v>
      </c>
      <c r="C7150" t="s">
        <v>17</v>
      </c>
      <c r="D7150">
        <v>2017</v>
      </c>
      <c r="E7150" t="s">
        <v>20050</v>
      </c>
      <c r="F7150">
        <v>6.5</v>
      </c>
      <c r="G7150">
        <v>8600</v>
      </c>
      <c r="H7150" t="s">
        <v>19456</v>
      </c>
      <c r="I7150" t="s">
        <v>19456</v>
      </c>
      <c r="J7150" t="s">
        <v>5530</v>
      </c>
      <c r="K7150" t="s">
        <v>30</v>
      </c>
      <c r="L7150">
        <v>1200000</v>
      </c>
      <c r="M7150">
        <v>4101699</v>
      </c>
      <c r="N7150" t="s">
        <v>20396</v>
      </c>
      <c r="O7150">
        <v>96</v>
      </c>
      <c r="P7150" t="str">
        <f>IF(Table1[[#This Row],[score]]&gt;=8.5,"High",IF(Table1[[#This Row],[score]]&gt;=7,"Medium","Low"))</f>
        <v>Low</v>
      </c>
      <c r="Q7150" s="5">
        <f>Table1[[#This Row],[gross]]-Table1[[#This Row],[budget]]</f>
        <v>2901699</v>
      </c>
      <c r="R7150" s="5" t="str">
        <f>IF(Table1[[#This Row],[Profit]]&gt;0,"Profit","Loss")</f>
        <v>Profit</v>
      </c>
      <c r="S7150" s="6" t="str">
        <f>FLOOR(Table1[[#This Row],[year]]-1900,10)+1900 &amp; "-" &amp; FLOOR(Table1[[#This Row],[year]]-1890,10)+1900</f>
        <v>2010-2020</v>
      </c>
      <c r="T7150" s="14" t="s">
        <v>21835</v>
      </c>
      <c r="AB7150" s="14"/>
    </row>
    <row r="7151" spans="1:28" hidden="1" x14ac:dyDescent="0.3">
      <c r="A7151" t="s">
        <v>20478</v>
      </c>
      <c r="B7151" t="s">
        <v>443</v>
      </c>
      <c r="C7151" t="s">
        <v>52</v>
      </c>
      <c r="D7151">
        <v>2017</v>
      </c>
      <c r="E7151" t="s">
        <v>20479</v>
      </c>
      <c r="F7151">
        <v>3.9</v>
      </c>
      <c r="G7151">
        <v>18000</v>
      </c>
      <c r="H7151" t="s">
        <v>8547</v>
      </c>
      <c r="I7151" t="s">
        <v>8547</v>
      </c>
      <c r="J7151" t="s">
        <v>20480</v>
      </c>
      <c r="K7151" t="s">
        <v>30</v>
      </c>
      <c r="L7151">
        <f t="shared" ref="L7151:L7159" si="42">20500000</f>
        <v>20500000</v>
      </c>
      <c r="M7151">
        <v>4017852</v>
      </c>
      <c r="N7151" t="s">
        <v>20481</v>
      </c>
      <c r="O7151">
        <v>100</v>
      </c>
      <c r="P7151" t="str">
        <f>IF(Table1[[#This Row],[score]]&gt;=8.5,"High",IF(Table1[[#This Row],[score]]&gt;=7,"Medium","Low"))</f>
        <v>Low</v>
      </c>
      <c r="Q7151" s="5">
        <f>Table1[[#This Row],[gross]]-Table1[[#This Row],[budget]]</f>
        <v>-16482148</v>
      </c>
      <c r="R7151" s="5" t="str">
        <f>IF(Table1[[#This Row],[Profit]]&gt;0,"Profit","Loss")</f>
        <v>Loss</v>
      </c>
      <c r="S7151" s="6" t="str">
        <f>FLOOR(Table1[[#This Row],[year]]-1900,10)+1900 &amp; "-" &amp; FLOOR(Table1[[#This Row],[year]]-1890,10)+1900</f>
        <v>2010-2020</v>
      </c>
      <c r="T7151" s="14" t="s">
        <v>21861</v>
      </c>
      <c r="AB7151" s="14"/>
    </row>
    <row r="7152" spans="1:28" hidden="1" x14ac:dyDescent="0.3">
      <c r="A7152" t="s">
        <v>20571</v>
      </c>
      <c r="B7152" t="s">
        <v>16</v>
      </c>
      <c r="C7152" t="s">
        <v>17</v>
      </c>
      <c r="D7152">
        <v>2017</v>
      </c>
      <c r="E7152" t="s">
        <v>20572</v>
      </c>
      <c r="F7152">
        <v>7.6</v>
      </c>
      <c r="G7152">
        <v>31000</v>
      </c>
      <c r="H7152" t="s">
        <v>13085</v>
      </c>
      <c r="I7152" t="s">
        <v>19042</v>
      </c>
      <c r="J7152" t="s">
        <v>20573</v>
      </c>
      <c r="K7152" t="s">
        <v>8317</v>
      </c>
      <c r="L7152">
        <f t="shared" si="42"/>
        <v>20500000</v>
      </c>
      <c r="M7152">
        <v>3925992</v>
      </c>
      <c r="N7152" t="s">
        <v>19044</v>
      </c>
      <c r="O7152">
        <v>127</v>
      </c>
      <c r="P7152" t="str">
        <f>IF(Table1[[#This Row],[score]]&gt;=8.5,"High",IF(Table1[[#This Row],[score]]&gt;=7,"Medium","Low"))</f>
        <v>Medium</v>
      </c>
      <c r="Q7152" s="5">
        <f>Table1[[#This Row],[gross]]-Table1[[#This Row],[budget]]</f>
        <v>-16574008</v>
      </c>
      <c r="R7152" s="5" t="str">
        <f>IF(Table1[[#This Row],[Profit]]&gt;0,"Profit","Loss")</f>
        <v>Loss</v>
      </c>
      <c r="S7152" s="6" t="str">
        <f>FLOOR(Table1[[#This Row],[year]]-1900,10)+1900 &amp; "-" &amp; FLOOR(Table1[[#This Row],[year]]-1890,10)+1900</f>
        <v>2010-2020</v>
      </c>
      <c r="T7152" s="14" t="s">
        <v>21873</v>
      </c>
      <c r="AB7152" s="14"/>
    </row>
    <row r="7153" spans="1:28" hidden="1" x14ac:dyDescent="0.3">
      <c r="A7153" t="s">
        <v>20443</v>
      </c>
      <c r="B7153" t="s">
        <v>16</v>
      </c>
      <c r="C7153" t="s">
        <v>17</v>
      </c>
      <c r="D7153">
        <v>2017</v>
      </c>
      <c r="E7153" t="s">
        <v>20444</v>
      </c>
      <c r="F7153">
        <v>7.1</v>
      </c>
      <c r="G7153">
        <v>51000</v>
      </c>
      <c r="H7153" t="s">
        <v>183</v>
      </c>
      <c r="I7153" t="s">
        <v>183</v>
      </c>
      <c r="J7153" t="s">
        <v>2612</v>
      </c>
      <c r="K7153" t="s">
        <v>30</v>
      </c>
      <c r="L7153">
        <f t="shared" si="42"/>
        <v>20500000</v>
      </c>
      <c r="M7153">
        <v>3862498</v>
      </c>
      <c r="N7153" t="s">
        <v>11928</v>
      </c>
      <c r="O7153">
        <v>113</v>
      </c>
      <c r="P7153" t="str">
        <f>IF(Table1[[#This Row],[score]]&gt;=8.5,"High",IF(Table1[[#This Row],[score]]&gt;=7,"Medium","Low"))</f>
        <v>Medium</v>
      </c>
      <c r="Q7153" s="5">
        <f>Table1[[#This Row],[gross]]-Table1[[#This Row],[budget]]</f>
        <v>-16637502</v>
      </c>
      <c r="R7153" s="5" t="str">
        <f>IF(Table1[[#This Row],[Profit]]&gt;0,"Profit","Loss")</f>
        <v>Loss</v>
      </c>
      <c r="S7153" s="6" t="str">
        <f>FLOOR(Table1[[#This Row],[year]]-1900,10)+1900 &amp; "-" &amp; FLOOR(Table1[[#This Row],[year]]-1890,10)+1900</f>
        <v>2010-2020</v>
      </c>
      <c r="T7153" s="14" t="s">
        <v>21835</v>
      </c>
      <c r="AB7153" s="14"/>
    </row>
    <row r="7154" spans="1:28" hidden="1" x14ac:dyDescent="0.3">
      <c r="A7154" t="s">
        <v>20493</v>
      </c>
      <c r="B7154" t="s">
        <v>16</v>
      </c>
      <c r="C7154" t="s">
        <v>41</v>
      </c>
      <c r="D7154">
        <v>2017</v>
      </c>
      <c r="E7154" t="s">
        <v>20181</v>
      </c>
      <c r="F7154">
        <v>6.5</v>
      </c>
      <c r="G7154">
        <v>17000</v>
      </c>
      <c r="H7154" t="s">
        <v>11453</v>
      </c>
      <c r="I7154" t="s">
        <v>11453</v>
      </c>
      <c r="J7154" t="s">
        <v>7926</v>
      </c>
      <c r="K7154" t="s">
        <v>30</v>
      </c>
      <c r="L7154">
        <f t="shared" si="42"/>
        <v>20500000</v>
      </c>
      <c r="M7154">
        <v>3816527</v>
      </c>
      <c r="N7154" t="s">
        <v>19745</v>
      </c>
      <c r="O7154">
        <v>102</v>
      </c>
      <c r="P7154" t="str">
        <f>IF(Table1[[#This Row],[score]]&gt;=8.5,"High",IF(Table1[[#This Row],[score]]&gt;=7,"Medium","Low"))</f>
        <v>Low</v>
      </c>
      <c r="Q7154" s="5">
        <f>Table1[[#This Row],[gross]]-Table1[[#This Row],[budget]]</f>
        <v>-16683473</v>
      </c>
      <c r="R7154" s="5" t="str">
        <f>IF(Table1[[#This Row],[Profit]]&gt;0,"Profit","Loss")</f>
        <v>Loss</v>
      </c>
      <c r="S7154" s="6" t="str">
        <f>FLOOR(Table1[[#This Row],[year]]-1900,10)+1900 &amp; "-" &amp; FLOOR(Table1[[#This Row],[year]]-1890,10)+1900</f>
        <v>2010-2020</v>
      </c>
      <c r="T7154" s="14" t="s">
        <v>21835</v>
      </c>
      <c r="AB7154" s="14"/>
    </row>
    <row r="7155" spans="1:28" hidden="1" x14ac:dyDescent="0.3">
      <c r="A7155" t="s">
        <v>20440</v>
      </c>
      <c r="B7155" t="s">
        <v>16</v>
      </c>
      <c r="C7155" t="s">
        <v>17</v>
      </c>
      <c r="D7155">
        <v>2017</v>
      </c>
      <c r="E7155" t="s">
        <v>20407</v>
      </c>
      <c r="F7155">
        <v>7.5</v>
      </c>
      <c r="G7155">
        <v>17000</v>
      </c>
      <c r="H7155" t="s">
        <v>20441</v>
      </c>
      <c r="I7155" t="s">
        <v>20441</v>
      </c>
      <c r="J7155" t="s">
        <v>20442</v>
      </c>
      <c r="K7155" t="s">
        <v>30</v>
      </c>
      <c r="L7155">
        <f t="shared" si="42"/>
        <v>20500000</v>
      </c>
      <c r="M7155">
        <v>3436124</v>
      </c>
      <c r="N7155" t="s">
        <v>19386</v>
      </c>
      <c r="O7155">
        <v>104</v>
      </c>
      <c r="P7155" t="str">
        <f>IF(Table1[[#This Row],[score]]&gt;=8.5,"High",IF(Table1[[#This Row],[score]]&gt;=7,"Medium","Low"))</f>
        <v>Medium</v>
      </c>
      <c r="Q7155" s="5">
        <f>Table1[[#This Row],[gross]]-Table1[[#This Row],[budget]]</f>
        <v>-17063876</v>
      </c>
      <c r="R7155" s="5" t="str">
        <f>IF(Table1[[#This Row],[Profit]]&gt;0,"Profit","Loss")</f>
        <v>Loss</v>
      </c>
      <c r="S7155" s="6" t="str">
        <f>FLOOR(Table1[[#This Row],[year]]-1900,10)+1900 &amp; "-" &amp; FLOOR(Table1[[#This Row],[year]]-1890,10)+1900</f>
        <v>2010-2020</v>
      </c>
      <c r="T7155" s="14" t="s">
        <v>21835</v>
      </c>
      <c r="AB7155" s="14"/>
    </row>
    <row r="7156" spans="1:28" hidden="1" x14ac:dyDescent="0.3">
      <c r="A7156" t="s">
        <v>20406</v>
      </c>
      <c r="B7156" t="s">
        <v>16</v>
      </c>
      <c r="C7156" t="s">
        <v>63</v>
      </c>
      <c r="D7156">
        <v>2017</v>
      </c>
      <c r="E7156" t="s">
        <v>20407</v>
      </c>
      <c r="F7156">
        <v>6.9</v>
      </c>
      <c r="G7156">
        <v>29000</v>
      </c>
      <c r="H7156" t="s">
        <v>20408</v>
      </c>
      <c r="I7156" t="s">
        <v>20409</v>
      </c>
      <c r="J7156" t="s">
        <v>20410</v>
      </c>
      <c r="K7156" t="s">
        <v>1081</v>
      </c>
      <c r="L7156">
        <f t="shared" si="42"/>
        <v>20500000</v>
      </c>
      <c r="M7156">
        <v>3430165</v>
      </c>
      <c r="N7156" t="s">
        <v>20411</v>
      </c>
      <c r="O7156">
        <v>107</v>
      </c>
      <c r="P7156" t="str">
        <f>IF(Table1[[#This Row],[score]]&gt;=8.5,"High",IF(Table1[[#This Row],[score]]&gt;=7,"Medium","Low"))</f>
        <v>Low</v>
      </c>
      <c r="Q7156" s="5">
        <f>Table1[[#This Row],[gross]]-Table1[[#This Row],[budget]]</f>
        <v>-17069835</v>
      </c>
      <c r="R7156" s="5" t="str">
        <f>IF(Table1[[#This Row],[Profit]]&gt;0,"Profit","Loss")</f>
        <v>Loss</v>
      </c>
      <c r="S7156" s="6" t="str">
        <f>FLOOR(Table1[[#This Row],[year]]-1900,10)+1900 &amp; "-" &amp; FLOOR(Table1[[#This Row],[year]]-1890,10)+1900</f>
        <v>2010-2020</v>
      </c>
      <c r="T7156" s="14" t="s">
        <v>21835</v>
      </c>
      <c r="AB7156" s="14"/>
    </row>
    <row r="7157" spans="1:28" hidden="1" x14ac:dyDescent="0.3">
      <c r="A7157" t="s">
        <v>20614</v>
      </c>
      <c r="B7157" t="s">
        <v>16</v>
      </c>
      <c r="C7157" t="s">
        <v>17</v>
      </c>
      <c r="D7157">
        <v>2017</v>
      </c>
      <c r="E7157" t="s">
        <v>20444</v>
      </c>
      <c r="F7157">
        <v>6.3</v>
      </c>
      <c r="G7157">
        <v>10000</v>
      </c>
      <c r="H7157" t="s">
        <v>20615</v>
      </c>
      <c r="I7157" t="s">
        <v>5841</v>
      </c>
      <c r="J7157" t="s">
        <v>20616</v>
      </c>
      <c r="K7157" t="s">
        <v>22</v>
      </c>
      <c r="L7157">
        <f t="shared" si="42"/>
        <v>20500000</v>
      </c>
      <c r="M7157">
        <v>3338249</v>
      </c>
      <c r="N7157" t="s">
        <v>6500</v>
      </c>
      <c r="O7157">
        <v>110</v>
      </c>
      <c r="P7157" t="str">
        <f>IF(Table1[[#This Row],[score]]&gt;=8.5,"High",IF(Table1[[#This Row],[score]]&gt;=7,"Medium","Low"))</f>
        <v>Low</v>
      </c>
      <c r="Q7157" s="5">
        <f>Table1[[#This Row],[gross]]-Table1[[#This Row],[budget]]</f>
        <v>-17161751</v>
      </c>
      <c r="R7157" s="5" t="str">
        <f>IF(Table1[[#This Row],[Profit]]&gt;0,"Profit","Loss")</f>
        <v>Loss</v>
      </c>
      <c r="S7157" s="6" t="str">
        <f>FLOOR(Table1[[#This Row],[year]]-1900,10)+1900 &amp; "-" &amp; FLOOR(Table1[[#This Row],[year]]-1890,10)+1900</f>
        <v>2010-2020</v>
      </c>
      <c r="T7157" s="14" t="s">
        <v>21835</v>
      </c>
      <c r="AB7157" s="14"/>
    </row>
    <row r="7158" spans="1:28" hidden="1" x14ac:dyDescent="0.3">
      <c r="A7158" t="s">
        <v>20617</v>
      </c>
      <c r="B7158" t="s">
        <v>8500</v>
      </c>
      <c r="C7158" t="s">
        <v>25</v>
      </c>
      <c r="D7158">
        <v>2017</v>
      </c>
      <c r="E7158" t="s">
        <v>20618</v>
      </c>
      <c r="F7158">
        <v>6.7</v>
      </c>
      <c r="G7158">
        <v>3000</v>
      </c>
      <c r="H7158" t="s">
        <v>20619</v>
      </c>
      <c r="I7158" t="s">
        <v>5425</v>
      </c>
      <c r="J7158" t="s">
        <v>20620</v>
      </c>
      <c r="K7158" t="s">
        <v>248</v>
      </c>
      <c r="L7158">
        <f t="shared" si="42"/>
        <v>20500000</v>
      </c>
      <c r="M7158">
        <v>3322479</v>
      </c>
      <c r="N7158" t="s">
        <v>20621</v>
      </c>
      <c r="O7158">
        <v>115</v>
      </c>
      <c r="P7158" t="str">
        <f>IF(Table1[[#This Row],[score]]&gt;=8.5,"High",IF(Table1[[#This Row],[score]]&gt;=7,"Medium","Low"))</f>
        <v>Low</v>
      </c>
      <c r="Q7158" s="5">
        <f>Table1[[#This Row],[gross]]-Table1[[#This Row],[budget]]</f>
        <v>-17177521</v>
      </c>
      <c r="R7158" s="5" t="str">
        <f>IF(Table1[[#This Row],[Profit]]&gt;0,"Profit","Loss")</f>
        <v>Loss</v>
      </c>
      <c r="S7158" s="6" t="str">
        <f>FLOOR(Table1[[#This Row],[year]]-1900,10)+1900 &amp; "-" &amp; FLOOR(Table1[[#This Row],[year]]-1890,10)+1900</f>
        <v>2010-2020</v>
      </c>
      <c r="T7158" s="14" t="s">
        <v>21836</v>
      </c>
      <c r="AB7158" s="14"/>
    </row>
    <row r="7159" spans="1:28" hidden="1" x14ac:dyDescent="0.3">
      <c r="A7159" t="s">
        <v>20506</v>
      </c>
      <c r="B7159" t="s">
        <v>33</v>
      </c>
      <c r="C7159" t="s">
        <v>25</v>
      </c>
      <c r="D7159">
        <v>2017</v>
      </c>
      <c r="E7159" t="s">
        <v>20278</v>
      </c>
      <c r="F7159">
        <v>6.2</v>
      </c>
      <c r="G7159">
        <v>9800</v>
      </c>
      <c r="H7159" t="s">
        <v>6489</v>
      </c>
      <c r="I7159" t="s">
        <v>20507</v>
      </c>
      <c r="J7159" t="s">
        <v>20508</v>
      </c>
      <c r="K7159" t="s">
        <v>30</v>
      </c>
      <c r="L7159">
        <f t="shared" si="42"/>
        <v>20500000</v>
      </c>
      <c r="M7159">
        <v>3285916</v>
      </c>
      <c r="N7159" t="s">
        <v>19745</v>
      </c>
      <c r="O7159">
        <v>116</v>
      </c>
      <c r="P7159" t="str">
        <f>IF(Table1[[#This Row],[score]]&gt;=8.5,"High",IF(Table1[[#This Row],[score]]&gt;=7,"Medium","Low"))</f>
        <v>Low</v>
      </c>
      <c r="Q7159" s="5">
        <f>Table1[[#This Row],[gross]]-Table1[[#This Row],[budget]]</f>
        <v>-17214084</v>
      </c>
      <c r="R7159" s="5" t="str">
        <f>IF(Table1[[#This Row],[Profit]]&gt;0,"Profit","Loss")</f>
        <v>Loss</v>
      </c>
      <c r="S7159" s="6" t="str">
        <f>FLOOR(Table1[[#This Row],[year]]-1900,10)+1900 &amp; "-" &amp; FLOOR(Table1[[#This Row],[year]]-1890,10)+1900</f>
        <v>2010-2020</v>
      </c>
      <c r="T7159" s="14" t="s">
        <v>21835</v>
      </c>
      <c r="AB7159" s="14"/>
    </row>
    <row r="7160" spans="1:28" hidden="1" x14ac:dyDescent="0.3">
      <c r="A7160" t="s">
        <v>20229</v>
      </c>
      <c r="B7160" t="s">
        <v>16</v>
      </c>
      <c r="C7160" t="s">
        <v>104</v>
      </c>
      <c r="D7160">
        <v>2017</v>
      </c>
      <c r="E7160" t="s">
        <v>19999</v>
      </c>
      <c r="F7160">
        <v>7.4</v>
      </c>
      <c r="G7160">
        <v>100000</v>
      </c>
      <c r="H7160" t="s">
        <v>19090</v>
      </c>
      <c r="I7160" t="s">
        <v>20230</v>
      </c>
      <c r="J7160" t="s">
        <v>16602</v>
      </c>
      <c r="K7160" t="s">
        <v>30</v>
      </c>
      <c r="L7160">
        <v>4500000</v>
      </c>
      <c r="M7160">
        <v>3283369</v>
      </c>
      <c r="N7160" t="s">
        <v>20231</v>
      </c>
      <c r="O7160">
        <v>102</v>
      </c>
      <c r="P7160" t="str">
        <f>IF(Table1[[#This Row],[score]]&gt;=8.5,"High",IF(Table1[[#This Row],[score]]&gt;=7,"Medium","Low"))</f>
        <v>Medium</v>
      </c>
      <c r="Q7160" s="5">
        <f>Table1[[#This Row],[gross]]-Table1[[#This Row],[budget]]</f>
        <v>-1216631</v>
      </c>
      <c r="R7160" s="5" t="str">
        <f>IF(Table1[[#This Row],[Profit]]&gt;0,"Profit","Loss")</f>
        <v>Loss</v>
      </c>
      <c r="S7160" s="6" t="str">
        <f>FLOOR(Table1[[#This Row],[year]]-1900,10)+1900 &amp; "-" &amp; FLOOR(Table1[[#This Row],[year]]-1890,10)+1900</f>
        <v>2010-2020</v>
      </c>
      <c r="T7160" s="14" t="s">
        <v>21835</v>
      </c>
      <c r="AB7160" s="14"/>
    </row>
    <row r="7161" spans="1:28" hidden="1" x14ac:dyDescent="0.3">
      <c r="A7161" t="s">
        <v>20313</v>
      </c>
      <c r="B7161" t="s">
        <v>16</v>
      </c>
      <c r="C7161" t="s">
        <v>41</v>
      </c>
      <c r="D7161">
        <v>2017</v>
      </c>
      <c r="E7161" t="s">
        <v>20258</v>
      </c>
      <c r="F7161">
        <v>6.7</v>
      </c>
      <c r="G7161">
        <v>38000</v>
      </c>
      <c r="H7161" t="s">
        <v>20314</v>
      </c>
      <c r="I7161" t="s">
        <v>20314</v>
      </c>
      <c r="J7161" t="s">
        <v>19067</v>
      </c>
      <c r="K7161" t="s">
        <v>30</v>
      </c>
      <c r="L7161">
        <v>6000000</v>
      </c>
      <c r="M7161">
        <v>3187255</v>
      </c>
      <c r="N7161" t="s">
        <v>20315</v>
      </c>
      <c r="O7161">
        <v>92</v>
      </c>
      <c r="P7161" t="str">
        <f>IF(Table1[[#This Row],[score]]&gt;=8.5,"High",IF(Table1[[#This Row],[score]]&gt;=7,"Medium","Low"))</f>
        <v>Low</v>
      </c>
      <c r="Q7161" s="5">
        <f>Table1[[#This Row],[gross]]-Table1[[#This Row],[budget]]</f>
        <v>-2812745</v>
      </c>
      <c r="R7161" s="5" t="str">
        <f>IF(Table1[[#This Row],[Profit]]&gt;0,"Profit","Loss")</f>
        <v>Loss</v>
      </c>
      <c r="S7161" s="6" t="str">
        <f>FLOOR(Table1[[#This Row],[year]]-1900,10)+1900 &amp; "-" &amp; FLOOR(Table1[[#This Row],[year]]-1890,10)+1900</f>
        <v>2010-2020</v>
      </c>
      <c r="T7161" s="14" t="s">
        <v>21835</v>
      </c>
      <c r="AB7161" s="14"/>
    </row>
    <row r="7162" spans="1:28" hidden="1" x14ac:dyDescent="0.3">
      <c r="A7162" t="s">
        <v>20368</v>
      </c>
      <c r="B7162" t="s">
        <v>16</v>
      </c>
      <c r="C7162" t="s">
        <v>41</v>
      </c>
      <c r="D7162">
        <v>2017</v>
      </c>
      <c r="E7162" t="s">
        <v>19999</v>
      </c>
      <c r="F7162">
        <v>6.6</v>
      </c>
      <c r="G7162">
        <v>38000</v>
      </c>
      <c r="H7162" t="s">
        <v>20369</v>
      </c>
      <c r="I7162" t="s">
        <v>20370</v>
      </c>
      <c r="J7162" t="s">
        <v>17642</v>
      </c>
      <c r="K7162" t="s">
        <v>30</v>
      </c>
      <c r="L7162">
        <f>20500000</f>
        <v>20500000</v>
      </c>
      <c r="M7162">
        <v>3146831</v>
      </c>
      <c r="N7162" t="s">
        <v>20371</v>
      </c>
      <c r="O7162">
        <v>98</v>
      </c>
      <c r="P7162" t="str">
        <f>IF(Table1[[#This Row],[score]]&gt;=8.5,"High",IF(Table1[[#This Row],[score]]&gt;=7,"Medium","Low"))</f>
        <v>Low</v>
      </c>
      <c r="Q7162" s="5">
        <f>Table1[[#This Row],[gross]]-Table1[[#This Row],[budget]]</f>
        <v>-17353169</v>
      </c>
      <c r="R7162" s="5" t="str">
        <f>IF(Table1[[#This Row],[Profit]]&gt;0,"Profit","Loss")</f>
        <v>Loss</v>
      </c>
      <c r="S7162" s="6" t="str">
        <f>FLOOR(Table1[[#This Row],[year]]-1900,10)+1900 &amp; "-" &amp; FLOOR(Table1[[#This Row],[year]]-1890,10)+1900</f>
        <v>2010-2020</v>
      </c>
      <c r="T7162" s="14" t="s">
        <v>21835</v>
      </c>
      <c r="AB7162" s="14"/>
    </row>
    <row r="7163" spans="1:28" hidden="1" x14ac:dyDescent="0.3">
      <c r="A7163" t="s">
        <v>20346</v>
      </c>
      <c r="B7163" t="s">
        <v>443</v>
      </c>
      <c r="C7163" t="s">
        <v>41</v>
      </c>
      <c r="D7163">
        <v>2017</v>
      </c>
      <c r="E7163" t="s">
        <v>20273</v>
      </c>
      <c r="F7163">
        <v>7.4</v>
      </c>
      <c r="G7163">
        <v>21000</v>
      </c>
      <c r="H7163" t="s">
        <v>20347</v>
      </c>
      <c r="I7163" t="s">
        <v>20348</v>
      </c>
      <c r="J7163" t="s">
        <v>2040</v>
      </c>
      <c r="K7163" t="s">
        <v>30</v>
      </c>
      <c r="L7163">
        <f>20500000</f>
        <v>20500000</v>
      </c>
      <c r="M7163">
        <v>2728446</v>
      </c>
      <c r="N7163" t="s">
        <v>20349</v>
      </c>
      <c r="O7163">
        <v>88</v>
      </c>
      <c r="P7163" t="str">
        <f>IF(Table1[[#This Row],[score]]&gt;=8.5,"High",IF(Table1[[#This Row],[score]]&gt;=7,"Medium","Low"))</f>
        <v>Medium</v>
      </c>
      <c r="Q7163" s="5">
        <f>Table1[[#This Row],[gross]]-Table1[[#This Row],[budget]]</f>
        <v>-17771554</v>
      </c>
      <c r="R7163" s="5" t="str">
        <f>IF(Table1[[#This Row],[Profit]]&gt;0,"Profit","Loss")</f>
        <v>Loss</v>
      </c>
      <c r="S7163" s="6" t="str">
        <f>FLOOR(Table1[[#This Row],[year]]-1900,10)+1900 &amp; "-" &amp; FLOOR(Table1[[#This Row],[year]]-1890,10)+1900</f>
        <v>2010-2020</v>
      </c>
      <c r="T7163" s="14" t="s">
        <v>21835</v>
      </c>
      <c r="AB7163" s="14"/>
    </row>
    <row r="7164" spans="1:28" hidden="1" x14ac:dyDescent="0.3">
      <c r="A7164" t="s">
        <v>20399</v>
      </c>
      <c r="B7164" t="s">
        <v>443</v>
      </c>
      <c r="C7164" t="s">
        <v>17</v>
      </c>
      <c r="D7164">
        <v>2017</v>
      </c>
      <c r="E7164" t="s">
        <v>20400</v>
      </c>
      <c r="F7164">
        <v>7.7</v>
      </c>
      <c r="G7164">
        <v>27000</v>
      </c>
      <c r="H7164" t="s">
        <v>20401</v>
      </c>
      <c r="I7164" t="s">
        <v>20401</v>
      </c>
      <c r="J7164" t="s">
        <v>20402</v>
      </c>
      <c r="K7164" t="s">
        <v>22</v>
      </c>
      <c r="L7164">
        <f>20500000</f>
        <v>20500000</v>
      </c>
      <c r="M7164">
        <v>2559939</v>
      </c>
      <c r="N7164" t="s">
        <v>3425</v>
      </c>
      <c r="O7164">
        <v>104</v>
      </c>
      <c r="P7164" t="str">
        <f>IF(Table1[[#This Row],[score]]&gt;=8.5,"High",IF(Table1[[#This Row],[score]]&gt;=7,"Medium","Low"))</f>
        <v>Medium</v>
      </c>
      <c r="Q7164" s="5">
        <f>Table1[[#This Row],[gross]]-Table1[[#This Row],[budget]]</f>
        <v>-17940061</v>
      </c>
      <c r="R7164" s="5" t="str">
        <f>IF(Table1[[#This Row],[Profit]]&gt;0,"Profit","Loss")</f>
        <v>Loss</v>
      </c>
      <c r="S7164" s="6" t="str">
        <f>FLOOR(Table1[[#This Row],[year]]-1900,10)+1900 &amp; "-" &amp; FLOOR(Table1[[#This Row],[year]]-1890,10)+1900</f>
        <v>2010-2020</v>
      </c>
      <c r="T7164" s="14" t="s">
        <v>21862</v>
      </c>
      <c r="AB7164" s="14"/>
    </row>
    <row r="7165" spans="1:28" hidden="1" x14ac:dyDescent="0.3">
      <c r="A7165" t="s">
        <v>20486</v>
      </c>
      <c r="B7165" t="s">
        <v>16</v>
      </c>
      <c r="C7165" t="s">
        <v>17</v>
      </c>
      <c r="D7165">
        <v>2017</v>
      </c>
      <c r="E7165" t="s">
        <v>20487</v>
      </c>
      <c r="F7165">
        <v>6.3</v>
      </c>
      <c r="G7165">
        <v>13000</v>
      </c>
      <c r="H7165" t="s">
        <v>15945</v>
      </c>
      <c r="I7165" t="s">
        <v>15379</v>
      </c>
      <c r="J7165" t="s">
        <v>20488</v>
      </c>
      <c r="K7165" t="s">
        <v>30</v>
      </c>
      <c r="L7165">
        <f>20500000</f>
        <v>20500000</v>
      </c>
      <c r="M7165">
        <v>2550321</v>
      </c>
      <c r="N7165" t="s">
        <v>19745</v>
      </c>
      <c r="O7165">
        <v>89</v>
      </c>
      <c r="P7165" t="str">
        <f>IF(Table1[[#This Row],[score]]&gt;=8.5,"High",IF(Table1[[#This Row],[score]]&gt;=7,"Medium","Low"))</f>
        <v>Low</v>
      </c>
      <c r="Q7165" s="5">
        <f>Table1[[#This Row],[gross]]-Table1[[#This Row],[budget]]</f>
        <v>-17949679</v>
      </c>
      <c r="R7165" s="5" t="str">
        <f>IF(Table1[[#This Row],[Profit]]&gt;0,"Profit","Loss")</f>
        <v>Loss</v>
      </c>
      <c r="S7165" s="6" t="str">
        <f>FLOOR(Table1[[#This Row],[year]]-1900,10)+1900 &amp; "-" &amp; FLOOR(Table1[[#This Row],[year]]-1890,10)+1900</f>
        <v>2010-2020</v>
      </c>
      <c r="T7165" s="14" t="s">
        <v>21864</v>
      </c>
      <c r="AB7165" s="14"/>
    </row>
    <row r="7166" spans="1:28" hidden="1" x14ac:dyDescent="0.3">
      <c r="A7166" t="s">
        <v>20601</v>
      </c>
      <c r="B7166" t="s">
        <v>16</v>
      </c>
      <c r="C7166" t="s">
        <v>25</v>
      </c>
      <c r="D7166">
        <v>2017</v>
      </c>
      <c r="E7166" t="s">
        <v>20251</v>
      </c>
      <c r="F7166">
        <v>7.2</v>
      </c>
      <c r="G7166">
        <v>12000</v>
      </c>
      <c r="H7166" t="s">
        <v>17370</v>
      </c>
      <c r="I7166" t="s">
        <v>17370</v>
      </c>
      <c r="J7166" t="s">
        <v>20602</v>
      </c>
      <c r="K7166" t="s">
        <v>22</v>
      </c>
      <c r="L7166">
        <f>20500000</f>
        <v>20500000</v>
      </c>
      <c r="M7166">
        <v>2443584</v>
      </c>
      <c r="N7166" t="s">
        <v>15628</v>
      </c>
      <c r="O7166">
        <v>121</v>
      </c>
      <c r="P7166" t="str">
        <f>IF(Table1[[#This Row],[score]]&gt;=8.5,"High",IF(Table1[[#This Row],[score]]&gt;=7,"Medium","Low"))</f>
        <v>Medium</v>
      </c>
      <c r="Q7166" s="5">
        <f>Table1[[#This Row],[gross]]-Table1[[#This Row],[budget]]</f>
        <v>-18056416</v>
      </c>
      <c r="R7166" s="5" t="str">
        <f>IF(Table1[[#This Row],[Profit]]&gt;0,"Profit","Loss")</f>
        <v>Loss</v>
      </c>
      <c r="S7166" s="6" t="str">
        <f>FLOOR(Table1[[#This Row],[year]]-1900,10)+1900 &amp; "-" &amp; FLOOR(Table1[[#This Row],[year]]-1890,10)+1900</f>
        <v>2010-2020</v>
      </c>
      <c r="T7166" s="14" t="s">
        <v>21835</v>
      </c>
      <c r="AB7166" s="14"/>
    </row>
    <row r="7167" spans="1:28" hidden="1" x14ac:dyDescent="0.3">
      <c r="A7167" t="s">
        <v>20634</v>
      </c>
      <c r="B7167" t="s">
        <v>33</v>
      </c>
      <c r="C7167" t="s">
        <v>41</v>
      </c>
      <c r="D7167">
        <v>2017</v>
      </c>
      <c r="E7167" t="s">
        <v>19641</v>
      </c>
      <c r="F7167">
        <v>6.3</v>
      </c>
      <c r="G7167">
        <v>2000</v>
      </c>
      <c r="H7167" t="s">
        <v>16869</v>
      </c>
      <c r="I7167" t="s">
        <v>20635</v>
      </c>
      <c r="J7167" t="s">
        <v>20636</v>
      </c>
      <c r="K7167" t="s">
        <v>30</v>
      </c>
      <c r="L7167">
        <v>2000000</v>
      </c>
      <c r="M7167">
        <v>2308355</v>
      </c>
      <c r="N7167" t="s">
        <v>19271</v>
      </c>
      <c r="O7167">
        <v>91</v>
      </c>
      <c r="P7167" t="str">
        <f>IF(Table1[[#This Row],[score]]&gt;=8.5,"High",IF(Table1[[#This Row],[score]]&gt;=7,"Medium","Low"))</f>
        <v>Low</v>
      </c>
      <c r="Q7167" s="5">
        <f>Table1[[#This Row],[gross]]-Table1[[#This Row],[budget]]</f>
        <v>308355</v>
      </c>
      <c r="R7167" s="5" t="str">
        <f>IF(Table1[[#This Row],[Profit]]&gt;0,"Profit","Loss")</f>
        <v>Profit</v>
      </c>
      <c r="S7167" s="6" t="str">
        <f>FLOOR(Table1[[#This Row],[year]]-1900,10)+1900 &amp; "-" &amp; FLOOR(Table1[[#This Row],[year]]-1890,10)+1900</f>
        <v>2010-2020</v>
      </c>
      <c r="T7167" s="14" t="s">
        <v>21835</v>
      </c>
      <c r="AB7167" s="14"/>
    </row>
    <row r="7168" spans="1:28" hidden="1" x14ac:dyDescent="0.3">
      <c r="A7168" t="s">
        <v>7982</v>
      </c>
      <c r="B7168" t="s">
        <v>1974</v>
      </c>
      <c r="C7168" t="s">
        <v>63</v>
      </c>
      <c r="D7168">
        <v>2017</v>
      </c>
      <c r="E7168" t="s">
        <v>20565</v>
      </c>
      <c r="F7168">
        <v>6.5</v>
      </c>
      <c r="G7168">
        <v>14000</v>
      </c>
      <c r="H7168" t="s">
        <v>20566</v>
      </c>
      <c r="I7168" t="s">
        <v>20567</v>
      </c>
      <c r="J7168" t="s">
        <v>17038</v>
      </c>
      <c r="K7168" t="s">
        <v>22</v>
      </c>
      <c r="L7168">
        <f>20500000</f>
        <v>20500000</v>
      </c>
      <c r="M7168">
        <v>2096600</v>
      </c>
      <c r="N7168" t="s">
        <v>19625</v>
      </c>
      <c r="O7168">
        <v>120</v>
      </c>
      <c r="P7168" t="str">
        <f>IF(Table1[[#This Row],[score]]&gt;=8.5,"High",IF(Table1[[#This Row],[score]]&gt;=7,"Medium","Low"))</f>
        <v>Low</v>
      </c>
      <c r="Q7168" s="5">
        <f>Table1[[#This Row],[gross]]-Table1[[#This Row],[budget]]</f>
        <v>-18403400</v>
      </c>
      <c r="R7168" s="5" t="str">
        <f>IF(Table1[[#This Row],[Profit]]&gt;0,"Profit","Loss")</f>
        <v>Loss</v>
      </c>
      <c r="S7168" s="6" t="str">
        <f>FLOOR(Table1[[#This Row],[year]]-1900,10)+1900 &amp; "-" &amp; FLOOR(Table1[[#This Row],[year]]-1890,10)+1900</f>
        <v>2010-2020</v>
      </c>
      <c r="T7168" s="14" t="s">
        <v>21836</v>
      </c>
      <c r="AB7168" s="14"/>
    </row>
    <row r="7169" spans="1:28" hidden="1" x14ac:dyDescent="0.3">
      <c r="A7169" t="s">
        <v>20337</v>
      </c>
      <c r="B7169" t="s">
        <v>16</v>
      </c>
      <c r="C7169" t="s">
        <v>17</v>
      </c>
      <c r="D7169">
        <v>2017</v>
      </c>
      <c r="E7169" t="s">
        <v>20338</v>
      </c>
      <c r="F7169">
        <v>6.9</v>
      </c>
      <c r="G7169">
        <v>64000</v>
      </c>
      <c r="H7169" t="s">
        <v>18535</v>
      </c>
      <c r="I7169" t="s">
        <v>18535</v>
      </c>
      <c r="J7169" t="s">
        <v>12659</v>
      </c>
      <c r="K7169" t="s">
        <v>30</v>
      </c>
      <c r="L7169">
        <v>100000</v>
      </c>
      <c r="M7169">
        <v>1951683</v>
      </c>
      <c r="N7169" t="s">
        <v>18536</v>
      </c>
      <c r="O7169">
        <v>92</v>
      </c>
      <c r="P7169" t="str">
        <f>IF(Table1[[#This Row],[score]]&gt;=8.5,"High",IF(Table1[[#This Row],[score]]&gt;=7,"Medium","Low"))</f>
        <v>Low</v>
      </c>
      <c r="Q7169" s="5">
        <f>Table1[[#This Row],[gross]]-Table1[[#This Row],[budget]]</f>
        <v>1851683</v>
      </c>
      <c r="R7169" s="5" t="str">
        <f>IF(Table1[[#This Row],[Profit]]&gt;0,"Profit","Loss")</f>
        <v>Profit</v>
      </c>
      <c r="S7169" s="6" t="str">
        <f>FLOOR(Table1[[#This Row],[year]]-1900,10)+1900 &amp; "-" &amp; FLOOR(Table1[[#This Row],[year]]-1890,10)+1900</f>
        <v>2010-2020</v>
      </c>
      <c r="T7169" s="14" t="s">
        <v>21836</v>
      </c>
      <c r="AB7169" s="14"/>
    </row>
    <row r="7170" spans="1:28" hidden="1" x14ac:dyDescent="0.3">
      <c r="A7170" t="s">
        <v>20438</v>
      </c>
      <c r="B7170" t="s">
        <v>16</v>
      </c>
      <c r="C7170" t="s">
        <v>63</v>
      </c>
      <c r="D7170">
        <v>2017</v>
      </c>
      <c r="E7170" t="s">
        <v>20223</v>
      </c>
      <c r="F7170">
        <v>7.1</v>
      </c>
      <c r="G7170">
        <v>24000</v>
      </c>
      <c r="H7170" t="s">
        <v>13633</v>
      </c>
      <c r="I7170" t="s">
        <v>13633</v>
      </c>
      <c r="J7170" t="s">
        <v>17741</v>
      </c>
      <c r="K7170" t="s">
        <v>30</v>
      </c>
      <c r="L7170">
        <f t="shared" ref="L7170:L7192" si="43">20500000</f>
        <v>20500000</v>
      </c>
      <c r="M7170">
        <v>1899615</v>
      </c>
      <c r="N7170" t="s">
        <v>20439</v>
      </c>
      <c r="O7170">
        <v>108</v>
      </c>
      <c r="P7170" t="str">
        <f>IF(Table1[[#This Row],[score]]&gt;=8.5,"High",IF(Table1[[#This Row],[score]]&gt;=7,"Medium","Low"))</f>
        <v>Medium</v>
      </c>
      <c r="Q7170" s="5">
        <f>Table1[[#This Row],[gross]]-Table1[[#This Row],[budget]]</f>
        <v>-18600385</v>
      </c>
      <c r="R7170" s="5" t="str">
        <f>IF(Table1[[#This Row],[Profit]]&gt;0,"Profit","Loss")</f>
        <v>Loss</v>
      </c>
      <c r="S7170" s="6" t="str">
        <f>FLOOR(Table1[[#This Row],[year]]-1900,10)+1900 &amp; "-" &amp; FLOOR(Table1[[#This Row],[year]]-1890,10)+1900</f>
        <v>2010-2020</v>
      </c>
      <c r="T7170" s="14" t="s">
        <v>21835</v>
      </c>
      <c r="AB7170" s="14"/>
    </row>
    <row r="7171" spans="1:28" hidden="1" x14ac:dyDescent="0.3">
      <c r="A7171" t="s">
        <v>20466</v>
      </c>
      <c r="B7171" t="s">
        <v>16</v>
      </c>
      <c r="C7171" t="s">
        <v>41</v>
      </c>
      <c r="D7171">
        <v>2017</v>
      </c>
      <c r="E7171" t="s">
        <v>20122</v>
      </c>
      <c r="F7171">
        <v>6.9</v>
      </c>
      <c r="G7171">
        <v>24000</v>
      </c>
      <c r="H7171" t="s">
        <v>5696</v>
      </c>
      <c r="I7171" t="s">
        <v>5696</v>
      </c>
      <c r="J7171" t="s">
        <v>19320</v>
      </c>
      <c r="K7171" t="s">
        <v>30</v>
      </c>
      <c r="L7171">
        <f t="shared" si="43"/>
        <v>20500000</v>
      </c>
      <c r="M7171">
        <v>1872950</v>
      </c>
      <c r="N7171" t="s">
        <v>19745</v>
      </c>
      <c r="O7171">
        <v>125</v>
      </c>
      <c r="P7171" t="str">
        <f>IF(Table1[[#This Row],[score]]&gt;=8.5,"High",IF(Table1[[#This Row],[score]]&gt;=7,"Medium","Low"))</f>
        <v>Low</v>
      </c>
      <c r="Q7171" s="5">
        <f>Table1[[#This Row],[gross]]-Table1[[#This Row],[budget]]</f>
        <v>-18627050</v>
      </c>
      <c r="R7171" s="5" t="str">
        <f>IF(Table1[[#This Row],[Profit]]&gt;0,"Profit","Loss")</f>
        <v>Loss</v>
      </c>
      <c r="S7171" s="6" t="str">
        <f>FLOOR(Table1[[#This Row],[year]]-1900,10)+1900 &amp; "-" &amp; FLOOR(Table1[[#This Row],[year]]-1890,10)+1900</f>
        <v>2010-2020</v>
      </c>
      <c r="T7171" s="14" t="s">
        <v>21835</v>
      </c>
      <c r="AB7171" s="14"/>
    </row>
    <row r="7172" spans="1:28" hidden="1" x14ac:dyDescent="0.3">
      <c r="A7172" t="s">
        <v>20463</v>
      </c>
      <c r="B7172" t="s">
        <v>16</v>
      </c>
      <c r="C7172" t="s">
        <v>17</v>
      </c>
      <c r="D7172">
        <v>2017</v>
      </c>
      <c r="E7172" t="s">
        <v>19904</v>
      </c>
      <c r="F7172">
        <v>5.7</v>
      </c>
      <c r="G7172">
        <v>20000</v>
      </c>
      <c r="H7172" t="s">
        <v>10034</v>
      </c>
      <c r="I7172" t="s">
        <v>10034</v>
      </c>
      <c r="J7172" t="s">
        <v>12035</v>
      </c>
      <c r="K7172" t="s">
        <v>30</v>
      </c>
      <c r="L7172">
        <f t="shared" si="43"/>
        <v>20500000</v>
      </c>
      <c r="M7172">
        <v>1813453</v>
      </c>
      <c r="N7172" t="s">
        <v>20464</v>
      </c>
      <c r="O7172">
        <v>129</v>
      </c>
      <c r="P7172" t="str">
        <f>IF(Table1[[#This Row],[score]]&gt;=8.5,"High",IF(Table1[[#This Row],[score]]&gt;=7,"Medium","Low"))</f>
        <v>Low</v>
      </c>
      <c r="Q7172" s="5">
        <f>Table1[[#This Row],[gross]]-Table1[[#This Row],[budget]]</f>
        <v>-18686547</v>
      </c>
      <c r="R7172" s="5" t="str">
        <f>IF(Table1[[#This Row],[Profit]]&gt;0,"Profit","Loss")</f>
        <v>Loss</v>
      </c>
      <c r="S7172" s="6" t="str">
        <f>FLOOR(Table1[[#This Row],[year]]-1900,10)+1900 &amp; "-" &amp; FLOOR(Table1[[#This Row],[year]]-1890,10)+1900</f>
        <v>2010-2020</v>
      </c>
      <c r="T7172" s="14" t="s">
        <v>21835</v>
      </c>
      <c r="AB7172" s="14"/>
    </row>
    <row r="7173" spans="1:28" hidden="1" x14ac:dyDescent="0.3">
      <c r="A7173" t="s">
        <v>20197</v>
      </c>
      <c r="B7173" t="s">
        <v>16</v>
      </c>
      <c r="C7173" t="s">
        <v>104</v>
      </c>
      <c r="D7173">
        <v>2017</v>
      </c>
      <c r="E7173" t="s">
        <v>20198</v>
      </c>
      <c r="F7173">
        <v>6.8</v>
      </c>
      <c r="G7173">
        <v>11000</v>
      </c>
      <c r="H7173" t="s">
        <v>3123</v>
      </c>
      <c r="I7173" t="s">
        <v>3123</v>
      </c>
      <c r="J7173" t="s">
        <v>20199</v>
      </c>
      <c r="K7173" t="s">
        <v>22</v>
      </c>
      <c r="L7173">
        <f t="shared" si="43"/>
        <v>20500000</v>
      </c>
      <c r="M7173">
        <v>1744071</v>
      </c>
      <c r="N7173" t="s">
        <v>20200</v>
      </c>
      <c r="O7173">
        <v>107</v>
      </c>
      <c r="P7173" t="str">
        <f>IF(Table1[[#This Row],[score]]&gt;=8.5,"High",IF(Table1[[#This Row],[score]]&gt;=7,"Medium","Low"))</f>
        <v>Low</v>
      </c>
      <c r="Q7173" s="5">
        <f>Table1[[#This Row],[gross]]-Table1[[#This Row],[budget]]</f>
        <v>-18755929</v>
      </c>
      <c r="R7173" s="5" t="str">
        <f>IF(Table1[[#This Row],[Profit]]&gt;0,"Profit","Loss")</f>
        <v>Loss</v>
      </c>
      <c r="S7173" s="6" t="str">
        <f>FLOOR(Table1[[#This Row],[year]]-1900,10)+1900 &amp; "-" &amp; FLOOR(Table1[[#This Row],[year]]-1890,10)+1900</f>
        <v>2010-2020</v>
      </c>
      <c r="T7173" s="14" t="s">
        <v>21835</v>
      </c>
      <c r="AB7173" s="14"/>
    </row>
    <row r="7174" spans="1:28" hidden="1" x14ac:dyDescent="0.3">
      <c r="A7174" t="s">
        <v>20421</v>
      </c>
      <c r="B7174" t="s">
        <v>16</v>
      </c>
      <c r="C7174" t="s">
        <v>41</v>
      </c>
      <c r="D7174">
        <v>2017</v>
      </c>
      <c r="E7174" t="s">
        <v>20298</v>
      </c>
      <c r="F7174">
        <v>5.8</v>
      </c>
      <c r="G7174">
        <v>21000</v>
      </c>
      <c r="H7174" t="s">
        <v>20422</v>
      </c>
      <c r="I7174" t="s">
        <v>20423</v>
      </c>
      <c r="J7174" t="s">
        <v>20424</v>
      </c>
      <c r="K7174" t="s">
        <v>30</v>
      </c>
      <c r="L7174">
        <f t="shared" si="43"/>
        <v>20500000</v>
      </c>
      <c r="M7174">
        <v>1647175</v>
      </c>
      <c r="N7174" t="s">
        <v>20425</v>
      </c>
      <c r="O7174">
        <v>90</v>
      </c>
      <c r="P7174" t="str">
        <f>IF(Table1[[#This Row],[score]]&gt;=8.5,"High",IF(Table1[[#This Row],[score]]&gt;=7,"Medium","Low"))</f>
        <v>Low</v>
      </c>
      <c r="Q7174" s="5">
        <f>Table1[[#This Row],[gross]]-Table1[[#This Row],[budget]]</f>
        <v>-18852825</v>
      </c>
      <c r="R7174" s="5" t="str">
        <f>IF(Table1[[#This Row],[Profit]]&gt;0,"Profit","Loss")</f>
        <v>Loss</v>
      </c>
      <c r="S7174" s="6" t="str">
        <f>FLOOR(Table1[[#This Row],[year]]-1900,10)+1900 &amp; "-" &amp; FLOOR(Table1[[#This Row],[year]]-1890,10)+1900</f>
        <v>2010-2020</v>
      </c>
      <c r="T7174" s="14" t="s">
        <v>21835</v>
      </c>
      <c r="AB7174" s="14"/>
    </row>
    <row r="7175" spans="1:28" hidden="1" x14ac:dyDescent="0.3">
      <c r="A7175" t="s">
        <v>20428</v>
      </c>
      <c r="B7175" t="s">
        <v>443</v>
      </c>
      <c r="C7175" t="s">
        <v>17</v>
      </c>
      <c r="D7175">
        <v>2017</v>
      </c>
      <c r="E7175" t="s">
        <v>20429</v>
      </c>
      <c r="F7175">
        <v>7</v>
      </c>
      <c r="G7175">
        <v>28000</v>
      </c>
      <c r="H7175" t="s">
        <v>14709</v>
      </c>
      <c r="I7175" t="s">
        <v>20430</v>
      </c>
      <c r="J7175" t="s">
        <v>20431</v>
      </c>
      <c r="K7175" t="s">
        <v>9786</v>
      </c>
      <c r="L7175">
        <f t="shared" si="43"/>
        <v>20500000</v>
      </c>
      <c r="M7175">
        <v>1463727</v>
      </c>
      <c r="N7175" t="s">
        <v>17227</v>
      </c>
      <c r="O7175">
        <v>116</v>
      </c>
      <c r="P7175" t="str">
        <f>IF(Table1[[#This Row],[score]]&gt;=8.5,"High",IF(Table1[[#This Row],[score]]&gt;=7,"Medium","Low"))</f>
        <v>Medium</v>
      </c>
      <c r="Q7175" s="5">
        <f>Table1[[#This Row],[gross]]-Table1[[#This Row],[budget]]</f>
        <v>-19036273</v>
      </c>
      <c r="R7175" s="5" t="str">
        <f>IF(Table1[[#This Row],[Profit]]&gt;0,"Profit","Loss")</f>
        <v>Loss</v>
      </c>
      <c r="S7175" s="6" t="str">
        <f>FLOOR(Table1[[#This Row],[year]]-1900,10)+1900 &amp; "-" &amp; FLOOR(Table1[[#This Row],[year]]-1890,10)+1900</f>
        <v>2010-2020</v>
      </c>
      <c r="T7175" s="14" t="s">
        <v>21875</v>
      </c>
      <c r="AB7175" s="14"/>
    </row>
    <row r="7176" spans="1:28" hidden="1" x14ac:dyDescent="0.3">
      <c r="A7176" t="s">
        <v>20447</v>
      </c>
      <c r="B7176" t="s">
        <v>16</v>
      </c>
      <c r="C7176" t="s">
        <v>63</v>
      </c>
      <c r="D7176">
        <v>2017</v>
      </c>
      <c r="E7176" t="s">
        <v>20448</v>
      </c>
      <c r="F7176">
        <v>6.2</v>
      </c>
      <c r="G7176">
        <v>17000</v>
      </c>
      <c r="H7176" t="s">
        <v>20449</v>
      </c>
      <c r="I7176" t="s">
        <v>20449</v>
      </c>
      <c r="J7176" t="s">
        <v>20450</v>
      </c>
      <c r="K7176" t="s">
        <v>30</v>
      </c>
      <c r="L7176">
        <f t="shared" si="43"/>
        <v>20500000</v>
      </c>
      <c r="M7176">
        <v>1436751</v>
      </c>
      <c r="N7176" t="s">
        <v>20451</v>
      </c>
      <c r="O7176">
        <v>107</v>
      </c>
      <c r="P7176" t="str">
        <f>IF(Table1[[#This Row],[score]]&gt;=8.5,"High",IF(Table1[[#This Row],[score]]&gt;=7,"Medium","Low"))</f>
        <v>Low</v>
      </c>
      <c r="Q7176" s="5">
        <f>Table1[[#This Row],[gross]]-Table1[[#This Row],[budget]]</f>
        <v>-19063249</v>
      </c>
      <c r="R7176" s="5" t="str">
        <f>IF(Table1[[#This Row],[Profit]]&gt;0,"Profit","Loss")</f>
        <v>Loss</v>
      </c>
      <c r="S7176" s="6" t="str">
        <f>FLOOR(Table1[[#This Row],[year]]-1900,10)+1900 &amp; "-" &amp; FLOOR(Table1[[#This Row],[year]]-1890,10)+1900</f>
        <v>2010-2020</v>
      </c>
      <c r="T7176" s="14" t="s">
        <v>21842</v>
      </c>
      <c r="AB7176" s="14"/>
    </row>
    <row r="7177" spans="1:28" hidden="1" x14ac:dyDescent="0.3">
      <c r="A7177" t="s">
        <v>20590</v>
      </c>
      <c r="B7177" t="s">
        <v>16</v>
      </c>
      <c r="C7177" t="s">
        <v>63</v>
      </c>
      <c r="D7177">
        <v>2017</v>
      </c>
      <c r="E7177" t="s">
        <v>20591</v>
      </c>
      <c r="F7177">
        <v>6.6</v>
      </c>
      <c r="G7177">
        <v>4900</v>
      </c>
      <c r="H7177" t="s">
        <v>14759</v>
      </c>
      <c r="I7177" t="s">
        <v>14759</v>
      </c>
      <c r="J7177" t="s">
        <v>20592</v>
      </c>
      <c r="K7177" t="s">
        <v>448</v>
      </c>
      <c r="L7177">
        <f t="shared" si="43"/>
        <v>20500000</v>
      </c>
      <c r="M7177">
        <v>1332204</v>
      </c>
      <c r="N7177" t="s">
        <v>20593</v>
      </c>
      <c r="O7177">
        <v>107</v>
      </c>
      <c r="P7177" t="str">
        <f>IF(Table1[[#This Row],[score]]&gt;=8.5,"High",IF(Table1[[#This Row],[score]]&gt;=7,"Medium","Low"))</f>
        <v>Low</v>
      </c>
      <c r="Q7177" s="5">
        <f>Table1[[#This Row],[gross]]-Table1[[#This Row],[budget]]</f>
        <v>-19167796</v>
      </c>
      <c r="R7177" s="5" t="str">
        <f>IF(Table1[[#This Row],[Profit]]&gt;0,"Profit","Loss")</f>
        <v>Loss</v>
      </c>
      <c r="S7177" s="6" t="str">
        <f>FLOOR(Table1[[#This Row],[year]]-1900,10)+1900 &amp; "-" &amp; FLOOR(Table1[[#This Row],[year]]-1890,10)+1900</f>
        <v>2010-2020</v>
      </c>
      <c r="T7177" s="14" t="s">
        <v>21842</v>
      </c>
      <c r="AB7177" s="14"/>
    </row>
    <row r="7178" spans="1:28" hidden="1" x14ac:dyDescent="0.3">
      <c r="A7178" t="s">
        <v>20419</v>
      </c>
      <c r="B7178" t="s">
        <v>443</v>
      </c>
      <c r="C7178" t="s">
        <v>17</v>
      </c>
      <c r="D7178">
        <v>2017</v>
      </c>
      <c r="E7178" t="s">
        <v>20245</v>
      </c>
      <c r="F7178">
        <v>7.2</v>
      </c>
      <c r="G7178">
        <v>15000</v>
      </c>
      <c r="H7178" t="s">
        <v>20420</v>
      </c>
      <c r="I7178" t="s">
        <v>20420</v>
      </c>
      <c r="J7178" t="s">
        <v>13453</v>
      </c>
      <c r="K7178" t="s">
        <v>30</v>
      </c>
      <c r="L7178">
        <f t="shared" si="43"/>
        <v>20500000</v>
      </c>
      <c r="M7178">
        <v>1093077</v>
      </c>
      <c r="N7178" t="s">
        <v>19445</v>
      </c>
      <c r="O7178">
        <v>100</v>
      </c>
      <c r="P7178" t="str">
        <f>IF(Table1[[#This Row],[score]]&gt;=8.5,"High",IF(Table1[[#This Row],[score]]&gt;=7,"Medium","Low"))</f>
        <v>Medium</v>
      </c>
      <c r="Q7178" s="5">
        <f>Table1[[#This Row],[gross]]-Table1[[#This Row],[budget]]</f>
        <v>-19406923</v>
      </c>
      <c r="R7178" s="5" t="str">
        <f>IF(Table1[[#This Row],[Profit]]&gt;0,"Profit","Loss")</f>
        <v>Loss</v>
      </c>
      <c r="S7178" s="6" t="str">
        <f>FLOOR(Table1[[#This Row],[year]]-1900,10)+1900 &amp; "-" &amp; FLOOR(Table1[[#This Row],[year]]-1890,10)+1900</f>
        <v>2010-2020</v>
      </c>
      <c r="T7178" s="14" t="s">
        <v>21835</v>
      </c>
      <c r="AB7178" s="14"/>
    </row>
    <row r="7179" spans="1:28" hidden="1" x14ac:dyDescent="0.3">
      <c r="A7179" t="s">
        <v>20586</v>
      </c>
      <c r="B7179" t="s">
        <v>16</v>
      </c>
      <c r="C7179" t="s">
        <v>17</v>
      </c>
      <c r="D7179">
        <v>2017</v>
      </c>
      <c r="E7179" t="s">
        <v>20587</v>
      </c>
      <c r="F7179">
        <v>6.7</v>
      </c>
      <c r="G7179">
        <v>8500</v>
      </c>
      <c r="H7179" t="s">
        <v>15449</v>
      </c>
      <c r="I7179" t="s">
        <v>20588</v>
      </c>
      <c r="J7179" t="s">
        <v>16599</v>
      </c>
      <c r="K7179" t="s">
        <v>22</v>
      </c>
      <c r="L7179">
        <f t="shared" si="43"/>
        <v>20500000</v>
      </c>
      <c r="M7179">
        <v>970809</v>
      </c>
      <c r="N7179" t="s">
        <v>20589</v>
      </c>
      <c r="O7179">
        <v>107</v>
      </c>
      <c r="P7179" t="str">
        <f>IF(Table1[[#This Row],[score]]&gt;=8.5,"High",IF(Table1[[#This Row],[score]]&gt;=7,"Medium","Low"))</f>
        <v>Low</v>
      </c>
      <c r="Q7179" s="5">
        <f>Table1[[#This Row],[gross]]-Table1[[#This Row],[budget]]</f>
        <v>-19529191</v>
      </c>
      <c r="R7179" s="5" t="str">
        <f>IF(Table1[[#This Row],[Profit]]&gt;0,"Profit","Loss")</f>
        <v>Loss</v>
      </c>
      <c r="S7179" s="6" t="str">
        <f>FLOOR(Table1[[#This Row],[year]]-1900,10)+1900 &amp; "-" &amp; FLOOR(Table1[[#This Row],[year]]-1890,10)+1900</f>
        <v>2010-2020</v>
      </c>
      <c r="T7179" s="14" t="s">
        <v>21844</v>
      </c>
      <c r="AB7179" s="14"/>
    </row>
    <row r="7180" spans="1:28" hidden="1" x14ac:dyDescent="0.3">
      <c r="A7180" t="s">
        <v>20310</v>
      </c>
      <c r="B7180" t="s">
        <v>443</v>
      </c>
      <c r="C7180" t="s">
        <v>17</v>
      </c>
      <c r="D7180">
        <v>2017</v>
      </c>
      <c r="E7180" t="s">
        <v>20251</v>
      </c>
      <c r="F7180">
        <v>6.5</v>
      </c>
      <c r="G7180">
        <v>37000</v>
      </c>
      <c r="H7180" t="s">
        <v>18904</v>
      </c>
      <c r="I7180" t="s">
        <v>18904</v>
      </c>
      <c r="J7180" t="s">
        <v>20311</v>
      </c>
      <c r="K7180" t="s">
        <v>30</v>
      </c>
      <c r="L7180">
        <f t="shared" si="43"/>
        <v>20500000</v>
      </c>
      <c r="M7180">
        <v>956425</v>
      </c>
      <c r="N7180" t="s">
        <v>20312</v>
      </c>
      <c r="O7180">
        <v>111</v>
      </c>
      <c r="P7180" t="str">
        <f>IF(Table1[[#This Row],[score]]&gt;=8.5,"High",IF(Table1[[#This Row],[score]]&gt;=7,"Medium","Low"))</f>
        <v>Low</v>
      </c>
      <c r="Q7180" s="5">
        <f>Table1[[#This Row],[gross]]-Table1[[#This Row],[budget]]</f>
        <v>-19543575</v>
      </c>
      <c r="R7180" s="5" t="str">
        <f>IF(Table1[[#This Row],[Profit]]&gt;0,"Profit","Loss")</f>
        <v>Loss</v>
      </c>
      <c r="S7180" s="6" t="str">
        <f>FLOOR(Table1[[#This Row],[year]]-1900,10)+1900 &amp; "-" &amp; FLOOR(Table1[[#This Row],[year]]-1890,10)+1900</f>
        <v>2010-2020</v>
      </c>
      <c r="T7180" s="14" t="s">
        <v>21835</v>
      </c>
      <c r="AB7180" s="14"/>
    </row>
    <row r="7181" spans="1:28" hidden="1" x14ac:dyDescent="0.3">
      <c r="A7181" t="s">
        <v>5678</v>
      </c>
      <c r="B7181" t="s">
        <v>16</v>
      </c>
      <c r="C7181" t="s">
        <v>34</v>
      </c>
      <c r="D7181">
        <v>2017</v>
      </c>
      <c r="E7181" t="s">
        <v>20198</v>
      </c>
      <c r="F7181">
        <v>6.4</v>
      </c>
      <c r="G7181">
        <v>39000</v>
      </c>
      <c r="H7181" t="s">
        <v>20318</v>
      </c>
      <c r="I7181" t="s">
        <v>20318</v>
      </c>
      <c r="J7181" t="s">
        <v>20319</v>
      </c>
      <c r="K7181" t="s">
        <v>448</v>
      </c>
      <c r="L7181">
        <f t="shared" si="43"/>
        <v>20500000</v>
      </c>
      <c r="M7181">
        <v>913331</v>
      </c>
      <c r="N7181" t="s">
        <v>20320</v>
      </c>
      <c r="O7181">
        <v>108</v>
      </c>
      <c r="P7181" t="str">
        <f>IF(Table1[[#This Row],[score]]&gt;=8.5,"High",IF(Table1[[#This Row],[score]]&gt;=7,"Medium","Low"))</f>
        <v>Low</v>
      </c>
      <c r="Q7181" s="5">
        <f>Table1[[#This Row],[gross]]-Table1[[#This Row],[budget]]</f>
        <v>-19586669</v>
      </c>
      <c r="R7181" s="5" t="str">
        <f>IF(Table1[[#This Row],[Profit]]&gt;0,"Profit","Loss")</f>
        <v>Loss</v>
      </c>
      <c r="S7181" s="6" t="str">
        <f>FLOOR(Table1[[#This Row],[year]]-1900,10)+1900 &amp; "-" &amp; FLOOR(Table1[[#This Row],[year]]-1890,10)+1900</f>
        <v>2010-2020</v>
      </c>
      <c r="T7181" s="14" t="s">
        <v>21835</v>
      </c>
      <c r="AB7181" s="14"/>
    </row>
    <row r="7182" spans="1:28" hidden="1" x14ac:dyDescent="0.3">
      <c r="A7182" t="s">
        <v>20558</v>
      </c>
      <c r="B7182" t="s">
        <v>16</v>
      </c>
      <c r="C7182" t="s">
        <v>17</v>
      </c>
      <c r="D7182">
        <v>2017</v>
      </c>
      <c r="E7182" t="s">
        <v>20559</v>
      </c>
      <c r="F7182">
        <v>6.4</v>
      </c>
      <c r="G7182">
        <v>13000</v>
      </c>
      <c r="H7182" t="s">
        <v>20560</v>
      </c>
      <c r="I7182" t="s">
        <v>20560</v>
      </c>
      <c r="J7182" t="s">
        <v>20561</v>
      </c>
      <c r="K7182" t="s">
        <v>30</v>
      </c>
      <c r="L7182">
        <f t="shared" si="43"/>
        <v>20500000</v>
      </c>
      <c r="M7182">
        <v>486623</v>
      </c>
      <c r="N7182" t="s">
        <v>17867</v>
      </c>
      <c r="O7182">
        <v>98</v>
      </c>
      <c r="P7182" t="str">
        <f>IF(Table1[[#This Row],[score]]&gt;=8.5,"High",IF(Table1[[#This Row],[score]]&gt;=7,"Medium","Low"))</f>
        <v>Low</v>
      </c>
      <c r="Q7182" s="5">
        <f>Table1[[#This Row],[gross]]-Table1[[#This Row],[budget]]</f>
        <v>-20013377</v>
      </c>
      <c r="R7182" s="5" t="str">
        <f>IF(Table1[[#This Row],[Profit]]&gt;0,"Profit","Loss")</f>
        <v>Loss</v>
      </c>
      <c r="S7182" s="6" t="str">
        <f>FLOOR(Table1[[#This Row],[year]]-1900,10)+1900 &amp; "-" &amp; FLOOR(Table1[[#This Row],[year]]-1890,10)+1900</f>
        <v>2010-2020</v>
      </c>
      <c r="T7182" s="14" t="s">
        <v>21841</v>
      </c>
      <c r="AB7182" s="14"/>
    </row>
    <row r="7183" spans="1:28" hidden="1" x14ac:dyDescent="0.3">
      <c r="A7183" t="s">
        <v>20268</v>
      </c>
      <c r="B7183" t="s">
        <v>16</v>
      </c>
      <c r="C7183" t="s">
        <v>17</v>
      </c>
      <c r="D7183">
        <v>2017</v>
      </c>
      <c r="E7183" t="s">
        <v>20183</v>
      </c>
      <c r="F7183">
        <v>6.3</v>
      </c>
      <c r="G7183">
        <v>23000</v>
      </c>
      <c r="H7183" t="s">
        <v>13484</v>
      </c>
      <c r="I7183" t="s">
        <v>17231</v>
      </c>
      <c r="J7183" t="s">
        <v>19786</v>
      </c>
      <c r="K7183" t="s">
        <v>248</v>
      </c>
      <c r="L7183">
        <f t="shared" si="43"/>
        <v>20500000</v>
      </c>
      <c r="M7183">
        <v>397783</v>
      </c>
      <c r="N7183" t="s">
        <v>20269</v>
      </c>
      <c r="O7183">
        <v>116</v>
      </c>
      <c r="P7183" t="str">
        <f>IF(Table1[[#This Row],[score]]&gt;=8.5,"High",IF(Table1[[#This Row],[score]]&gt;=7,"Medium","Low"))</f>
        <v>Low</v>
      </c>
      <c r="Q7183" s="5">
        <f>Table1[[#This Row],[gross]]-Table1[[#This Row],[budget]]</f>
        <v>-20102217</v>
      </c>
      <c r="R7183" s="5" t="str">
        <f>IF(Table1[[#This Row],[Profit]]&gt;0,"Profit","Loss")</f>
        <v>Loss</v>
      </c>
      <c r="S7183" s="6" t="str">
        <f>FLOOR(Table1[[#This Row],[year]]-1900,10)+1900 &amp; "-" &amp; FLOOR(Table1[[#This Row],[year]]-1890,10)+1900</f>
        <v>2010-2020</v>
      </c>
      <c r="T7183" s="14" t="s">
        <v>21835</v>
      </c>
      <c r="AB7183" s="14"/>
    </row>
    <row r="7184" spans="1:28" hidden="1" x14ac:dyDescent="0.3">
      <c r="A7184" t="s">
        <v>20628</v>
      </c>
      <c r="B7184" t="s">
        <v>16</v>
      </c>
      <c r="C7184" t="s">
        <v>41</v>
      </c>
      <c r="D7184">
        <v>2017</v>
      </c>
      <c r="E7184" t="s">
        <v>20629</v>
      </c>
      <c r="F7184">
        <v>5.7</v>
      </c>
      <c r="G7184">
        <v>10000</v>
      </c>
      <c r="H7184" t="s">
        <v>11927</v>
      </c>
      <c r="I7184" t="s">
        <v>20630</v>
      </c>
      <c r="J7184" t="s">
        <v>17038</v>
      </c>
      <c r="K7184" t="s">
        <v>22</v>
      </c>
      <c r="L7184">
        <f t="shared" si="43"/>
        <v>20500000</v>
      </c>
      <c r="M7184">
        <v>385733</v>
      </c>
      <c r="N7184" t="s">
        <v>20631</v>
      </c>
      <c r="O7184">
        <v>102</v>
      </c>
      <c r="P7184" t="str">
        <f>IF(Table1[[#This Row],[score]]&gt;=8.5,"High",IF(Table1[[#This Row],[score]]&gt;=7,"Medium","Low"))</f>
        <v>Low</v>
      </c>
      <c r="Q7184" s="5">
        <f>Table1[[#This Row],[gross]]-Table1[[#This Row],[budget]]</f>
        <v>-20114267</v>
      </c>
      <c r="R7184" s="5" t="str">
        <f>IF(Table1[[#This Row],[Profit]]&gt;0,"Profit","Loss")</f>
        <v>Loss</v>
      </c>
      <c r="S7184" s="6" t="str">
        <f>FLOOR(Table1[[#This Row],[year]]-1900,10)+1900 &amp; "-" &amp; FLOOR(Table1[[#This Row],[year]]-1890,10)+1900</f>
        <v>2010-2020</v>
      </c>
      <c r="T7184" s="14" t="s">
        <v>21835</v>
      </c>
      <c r="AB7184" s="14"/>
    </row>
    <row r="7185" spans="1:28" hidden="1" x14ac:dyDescent="0.3">
      <c r="A7185" t="s">
        <v>20458</v>
      </c>
      <c r="B7185" t="s">
        <v>16</v>
      </c>
      <c r="C7185" t="s">
        <v>41</v>
      </c>
      <c r="D7185">
        <v>2017</v>
      </c>
      <c r="E7185" t="s">
        <v>20459</v>
      </c>
      <c r="F7185">
        <v>6</v>
      </c>
      <c r="G7185">
        <v>7800</v>
      </c>
      <c r="H7185" t="s">
        <v>20460</v>
      </c>
      <c r="I7185" t="s">
        <v>20461</v>
      </c>
      <c r="J7185" t="s">
        <v>18730</v>
      </c>
      <c r="K7185" t="s">
        <v>30</v>
      </c>
      <c r="L7185">
        <f t="shared" si="43"/>
        <v>20500000</v>
      </c>
      <c r="M7185">
        <v>380553</v>
      </c>
      <c r="N7185" t="s">
        <v>20462</v>
      </c>
      <c r="O7185">
        <v>90</v>
      </c>
      <c r="P7185" t="str">
        <f>IF(Table1[[#This Row],[score]]&gt;=8.5,"High",IF(Table1[[#This Row],[score]]&gt;=7,"Medium","Low"))</f>
        <v>Low</v>
      </c>
      <c r="Q7185" s="5">
        <f>Table1[[#This Row],[gross]]-Table1[[#This Row],[budget]]</f>
        <v>-20119447</v>
      </c>
      <c r="R7185" s="5" t="str">
        <f>IF(Table1[[#This Row],[Profit]]&gt;0,"Profit","Loss")</f>
        <v>Loss</v>
      </c>
      <c r="S7185" s="6" t="str">
        <f>FLOOR(Table1[[#This Row],[year]]-1900,10)+1900 &amp; "-" &amp; FLOOR(Table1[[#This Row],[year]]-1890,10)+1900</f>
        <v>2010-2020</v>
      </c>
      <c r="T7185" s="14" t="s">
        <v>21835</v>
      </c>
      <c r="AB7185" s="14"/>
    </row>
    <row r="7186" spans="1:28" hidden="1" x14ac:dyDescent="0.3">
      <c r="A7186" t="s">
        <v>20435</v>
      </c>
      <c r="B7186" t="s">
        <v>16</v>
      </c>
      <c r="C7186" t="s">
        <v>41</v>
      </c>
      <c r="D7186">
        <v>2017</v>
      </c>
      <c r="E7186" t="s">
        <v>20436</v>
      </c>
      <c r="F7186">
        <v>4.0999999999999996</v>
      </c>
      <c r="G7186">
        <v>2000</v>
      </c>
      <c r="H7186" t="s">
        <v>18532</v>
      </c>
      <c r="I7186" t="s">
        <v>18532</v>
      </c>
      <c r="J7186" t="s">
        <v>18532</v>
      </c>
      <c r="K7186" t="s">
        <v>30</v>
      </c>
      <c r="L7186">
        <f t="shared" si="43"/>
        <v>20500000</v>
      </c>
      <c r="M7186">
        <v>280668</v>
      </c>
      <c r="N7186" t="s">
        <v>20437</v>
      </c>
      <c r="O7186">
        <v>106</v>
      </c>
      <c r="P7186" t="str">
        <f>IF(Table1[[#This Row],[score]]&gt;=8.5,"High",IF(Table1[[#This Row],[score]]&gt;=7,"Medium","Low"))</f>
        <v>Low</v>
      </c>
      <c r="Q7186" s="5">
        <f>Table1[[#This Row],[gross]]-Table1[[#This Row],[budget]]</f>
        <v>-20219332</v>
      </c>
      <c r="R7186" s="5" t="str">
        <f>IF(Table1[[#This Row],[Profit]]&gt;0,"Profit","Loss")</f>
        <v>Loss</v>
      </c>
      <c r="S7186" s="6" t="str">
        <f>FLOOR(Table1[[#This Row],[year]]-1900,10)+1900 &amp; "-" &amp; FLOOR(Table1[[#This Row],[year]]-1890,10)+1900</f>
        <v>2010-2020</v>
      </c>
      <c r="T7186" s="14" t="s">
        <v>21835</v>
      </c>
      <c r="AB7186" s="14"/>
    </row>
    <row r="7187" spans="1:28" hidden="1" x14ac:dyDescent="0.3">
      <c r="A7187" t="s">
        <v>20501</v>
      </c>
      <c r="B7187" t="s">
        <v>2676</v>
      </c>
      <c r="C7187" t="s">
        <v>17</v>
      </c>
      <c r="D7187">
        <v>2017</v>
      </c>
      <c r="E7187" t="s">
        <v>20502</v>
      </c>
      <c r="F7187">
        <v>7</v>
      </c>
      <c r="G7187">
        <v>2300</v>
      </c>
      <c r="H7187" t="s">
        <v>20503</v>
      </c>
      <c r="I7187" t="s">
        <v>20503</v>
      </c>
      <c r="J7187" t="s">
        <v>20504</v>
      </c>
      <c r="K7187" t="s">
        <v>30</v>
      </c>
      <c r="L7187">
        <f t="shared" si="43"/>
        <v>20500000</v>
      </c>
      <c r="M7187">
        <v>251541</v>
      </c>
      <c r="N7187" t="s">
        <v>20505</v>
      </c>
      <c r="O7187">
        <v>94</v>
      </c>
      <c r="P7187" t="str">
        <f>IF(Table1[[#This Row],[score]]&gt;=8.5,"High",IF(Table1[[#This Row],[score]]&gt;=7,"Medium","Low"))</f>
        <v>Medium</v>
      </c>
      <c r="Q7187" s="5">
        <f>Table1[[#This Row],[gross]]-Table1[[#This Row],[budget]]</f>
        <v>-20248459</v>
      </c>
      <c r="R7187" s="5" t="str">
        <f>IF(Table1[[#This Row],[Profit]]&gt;0,"Profit","Loss")</f>
        <v>Loss</v>
      </c>
      <c r="S7187" s="6" t="str">
        <f>FLOOR(Table1[[#This Row],[year]]-1900,10)+1900 &amp; "-" &amp; FLOOR(Table1[[#This Row],[year]]-1890,10)+1900</f>
        <v>2010-2020</v>
      </c>
      <c r="T7187" s="14" t="s">
        <v>21841</v>
      </c>
      <c r="AB7187" s="14"/>
    </row>
    <row r="7188" spans="1:28" hidden="1" x14ac:dyDescent="0.3">
      <c r="A7188" t="s">
        <v>20494</v>
      </c>
      <c r="B7188" t="s">
        <v>16</v>
      </c>
      <c r="C7188" t="s">
        <v>17</v>
      </c>
      <c r="D7188">
        <v>2017</v>
      </c>
      <c r="E7188" t="s">
        <v>20223</v>
      </c>
      <c r="F7188">
        <v>5.7</v>
      </c>
      <c r="G7188">
        <v>3500</v>
      </c>
      <c r="H7188" t="s">
        <v>20495</v>
      </c>
      <c r="I7188" t="s">
        <v>20495</v>
      </c>
      <c r="J7188" t="s">
        <v>20496</v>
      </c>
      <c r="K7188" t="s">
        <v>30</v>
      </c>
      <c r="L7188">
        <f t="shared" si="43"/>
        <v>20500000</v>
      </c>
      <c r="M7188">
        <v>237708</v>
      </c>
      <c r="N7188" t="s">
        <v>20497</v>
      </c>
      <c r="O7188">
        <v>111</v>
      </c>
      <c r="P7188" t="str">
        <f>IF(Table1[[#This Row],[score]]&gt;=8.5,"High",IF(Table1[[#This Row],[score]]&gt;=7,"Medium","Low"))</f>
        <v>Low</v>
      </c>
      <c r="Q7188" s="5">
        <f>Table1[[#This Row],[gross]]-Table1[[#This Row],[budget]]</f>
        <v>-20262292</v>
      </c>
      <c r="R7188" s="5" t="str">
        <f>IF(Table1[[#This Row],[Profit]]&gt;0,"Profit","Loss")</f>
        <v>Loss</v>
      </c>
      <c r="S7188" s="6" t="str">
        <f>FLOOR(Table1[[#This Row],[year]]-1900,10)+1900 &amp; "-" &amp; FLOOR(Table1[[#This Row],[year]]-1890,10)+1900</f>
        <v>2010-2020</v>
      </c>
      <c r="T7188" s="14" t="s">
        <v>21835</v>
      </c>
      <c r="AB7188" s="14"/>
    </row>
    <row r="7189" spans="1:28" hidden="1" x14ac:dyDescent="0.3">
      <c r="A7189" t="s">
        <v>20578</v>
      </c>
      <c r="B7189" t="s">
        <v>443</v>
      </c>
      <c r="C7189" t="s">
        <v>104</v>
      </c>
      <c r="D7189">
        <v>2017</v>
      </c>
      <c r="E7189" t="s">
        <v>20273</v>
      </c>
      <c r="F7189">
        <v>6.6</v>
      </c>
      <c r="G7189">
        <v>21000</v>
      </c>
      <c r="H7189" t="s">
        <v>20579</v>
      </c>
      <c r="I7189" t="s">
        <v>20580</v>
      </c>
      <c r="J7189" t="s">
        <v>20581</v>
      </c>
      <c r="K7189" t="s">
        <v>30</v>
      </c>
      <c r="L7189">
        <f t="shared" si="43"/>
        <v>20500000</v>
      </c>
      <c r="M7189">
        <v>33109</v>
      </c>
      <c r="N7189" t="s">
        <v>20582</v>
      </c>
      <c r="O7189">
        <v>103</v>
      </c>
      <c r="P7189" t="str">
        <f>IF(Table1[[#This Row],[score]]&gt;=8.5,"High",IF(Table1[[#This Row],[score]]&gt;=7,"Medium","Low"))</f>
        <v>Low</v>
      </c>
      <c r="Q7189" s="5">
        <f>Table1[[#This Row],[gross]]-Table1[[#This Row],[budget]]</f>
        <v>-20466891</v>
      </c>
      <c r="R7189" s="5" t="str">
        <f>IF(Table1[[#This Row],[Profit]]&gt;0,"Profit","Loss")</f>
        <v>Loss</v>
      </c>
      <c r="S7189" s="6" t="str">
        <f>FLOOR(Table1[[#This Row],[year]]-1900,10)+1900 &amp; "-" &amp; FLOOR(Table1[[#This Row],[year]]-1890,10)+1900</f>
        <v>2010-2020</v>
      </c>
      <c r="T7189" s="14" t="s">
        <v>21835</v>
      </c>
      <c r="AB7189" s="14"/>
    </row>
    <row r="7190" spans="1:28" hidden="1" x14ac:dyDescent="0.3">
      <c r="A7190" t="s">
        <v>20339</v>
      </c>
      <c r="B7190" t="s">
        <v>16</v>
      </c>
      <c r="C7190" t="s">
        <v>34</v>
      </c>
      <c r="D7190">
        <v>2017</v>
      </c>
      <c r="E7190" t="s">
        <v>20340</v>
      </c>
      <c r="F7190">
        <v>6.2</v>
      </c>
      <c r="G7190">
        <v>9200</v>
      </c>
      <c r="H7190" t="s">
        <v>20341</v>
      </c>
      <c r="I7190" t="s">
        <v>20342</v>
      </c>
      <c r="J7190" t="s">
        <v>20343</v>
      </c>
      <c r="K7190" t="s">
        <v>195</v>
      </c>
      <c r="L7190">
        <f t="shared" si="43"/>
        <v>20500000</v>
      </c>
      <c r="M7190">
        <v>14725</v>
      </c>
      <c r="N7190" t="s">
        <v>17835</v>
      </c>
      <c r="O7190">
        <v>93</v>
      </c>
      <c r="P7190" t="str">
        <f>IF(Table1[[#This Row],[score]]&gt;=8.5,"High",IF(Table1[[#This Row],[score]]&gt;=7,"Medium","Low"))</f>
        <v>Low</v>
      </c>
      <c r="Q7190" s="5">
        <f>Table1[[#This Row],[gross]]-Table1[[#This Row],[budget]]</f>
        <v>-20485275</v>
      </c>
      <c r="R7190" s="5" t="str">
        <f>IF(Table1[[#This Row],[Profit]]&gt;0,"Profit","Loss")</f>
        <v>Loss</v>
      </c>
      <c r="S7190" s="6" t="str">
        <f>FLOOR(Table1[[#This Row],[year]]-1900,10)+1900 &amp; "-" &amp; FLOOR(Table1[[#This Row],[year]]-1890,10)+1900</f>
        <v>2010-2020</v>
      </c>
      <c r="T7190" s="14" t="s">
        <v>21836</v>
      </c>
      <c r="AB7190" s="14"/>
    </row>
    <row r="7191" spans="1:28" hidden="1" x14ac:dyDescent="0.3">
      <c r="A7191" t="s">
        <v>20611</v>
      </c>
      <c r="B7191" t="s">
        <v>16</v>
      </c>
      <c r="C7191" t="s">
        <v>17</v>
      </c>
      <c r="D7191">
        <v>2017</v>
      </c>
      <c r="E7191" t="s">
        <v>20612</v>
      </c>
      <c r="F7191">
        <v>7</v>
      </c>
      <c r="G7191">
        <v>3700</v>
      </c>
      <c r="H7191" t="s">
        <v>8129</v>
      </c>
      <c r="I7191" t="s">
        <v>8129</v>
      </c>
      <c r="J7191" t="s">
        <v>200</v>
      </c>
      <c r="K7191" t="s">
        <v>30</v>
      </c>
      <c r="L7191">
        <f t="shared" si="43"/>
        <v>20500000</v>
      </c>
      <c r="M7191">
        <v>14410</v>
      </c>
      <c r="N7191" t="s">
        <v>20613</v>
      </c>
      <c r="O7191">
        <v>94</v>
      </c>
      <c r="P7191" t="str">
        <f>IF(Table1[[#This Row],[score]]&gt;=8.5,"High",IF(Table1[[#This Row],[score]]&gt;=7,"Medium","Low"))</f>
        <v>Medium</v>
      </c>
      <c r="Q7191" s="5">
        <f>Table1[[#This Row],[gross]]-Table1[[#This Row],[budget]]</f>
        <v>-20485590</v>
      </c>
      <c r="R7191" s="5" t="str">
        <f>IF(Table1[[#This Row],[Profit]]&gt;0,"Profit","Loss")</f>
        <v>Loss</v>
      </c>
      <c r="S7191" s="6" t="str">
        <f>FLOOR(Table1[[#This Row],[year]]-1900,10)+1900 &amp; "-" &amp; FLOOR(Table1[[#This Row],[year]]-1890,10)+1900</f>
        <v>2010-2020</v>
      </c>
      <c r="T7191" s="14" t="s">
        <v>21835</v>
      </c>
      <c r="AB7191" s="14"/>
    </row>
    <row r="7192" spans="1:28" hidden="1" x14ac:dyDescent="0.3">
      <c r="A7192" t="s">
        <v>20608</v>
      </c>
      <c r="B7192" t="s">
        <v>8500</v>
      </c>
      <c r="C7192" t="s">
        <v>41</v>
      </c>
      <c r="D7192">
        <v>2017</v>
      </c>
      <c r="E7192" t="s">
        <v>20138</v>
      </c>
      <c r="F7192">
        <v>6.1</v>
      </c>
      <c r="G7192">
        <v>4900</v>
      </c>
      <c r="H7192" t="s">
        <v>20609</v>
      </c>
      <c r="I7192" t="s">
        <v>20610</v>
      </c>
      <c r="J7192" t="s">
        <v>20609</v>
      </c>
      <c r="K7192" t="s">
        <v>30</v>
      </c>
      <c r="L7192">
        <f t="shared" si="43"/>
        <v>20500000</v>
      </c>
      <c r="M7192">
        <v>2583</v>
      </c>
      <c r="N7192" t="s">
        <v>19182</v>
      </c>
      <c r="O7192">
        <v>83</v>
      </c>
      <c r="P7192" t="str">
        <f>IF(Table1[[#This Row],[score]]&gt;=8.5,"High",IF(Table1[[#This Row],[score]]&gt;=7,"Medium","Low"))</f>
        <v>Low</v>
      </c>
      <c r="Q7192" s="5">
        <f>Table1[[#This Row],[gross]]-Table1[[#This Row],[budget]]</f>
        <v>-20497417</v>
      </c>
      <c r="R7192" s="5" t="str">
        <f>IF(Table1[[#This Row],[Profit]]&gt;0,"Profit","Loss")</f>
        <v>Loss</v>
      </c>
      <c r="S7192" s="6" t="str">
        <f>FLOOR(Table1[[#This Row],[year]]-1900,10)+1900 &amp; "-" &amp; FLOOR(Table1[[#This Row],[year]]-1890,10)+1900</f>
        <v>2010-2020</v>
      </c>
      <c r="T7192" s="14" t="s">
        <v>21835</v>
      </c>
      <c r="AB7192" s="14"/>
    </row>
    <row r="7193" spans="1:28" hidden="1" x14ac:dyDescent="0.3">
      <c r="A7193" t="s">
        <v>20648</v>
      </c>
      <c r="B7193" t="s">
        <v>1974</v>
      </c>
      <c r="C7193" t="s">
        <v>34</v>
      </c>
      <c r="D7193">
        <v>2018</v>
      </c>
      <c r="E7193" t="s">
        <v>20186</v>
      </c>
      <c r="F7193">
        <v>8.4</v>
      </c>
      <c r="G7193">
        <v>897000</v>
      </c>
      <c r="H7193" t="s">
        <v>14722</v>
      </c>
      <c r="I7193" t="s">
        <v>16649</v>
      </c>
      <c r="J7193" t="s">
        <v>4862</v>
      </c>
      <c r="K7193" t="s">
        <v>30</v>
      </c>
      <c r="L7193" s="5">
        <v>321000000</v>
      </c>
      <c r="M7193" s="5">
        <v>2048359754</v>
      </c>
      <c r="N7193" t="s">
        <v>17483</v>
      </c>
      <c r="O7193">
        <v>149</v>
      </c>
      <c r="P7193" t="str">
        <f>IF(Table1[[#This Row],[score]]&gt;=8.5,"High",IF(Table1[[#This Row],[score]]&gt;=7,"Medium","Low"))</f>
        <v>Medium</v>
      </c>
      <c r="Q7193" s="5">
        <f>Table1[[#This Row],[gross]]-Table1[[#This Row],[budget]]</f>
        <v>1727359754</v>
      </c>
      <c r="R7193" s="5" t="str">
        <f>IF(Table1[[#This Row],[Profit]]&gt;0,"Profit","Loss")</f>
        <v>Profit</v>
      </c>
      <c r="S7193" s="6" t="str">
        <f>FLOOR(Table1[[#This Row],[year]]-1900,10)+1900 &amp; "-" &amp; FLOOR(Table1[[#This Row],[year]]-1890,10)+1900</f>
        <v>2010-2020</v>
      </c>
      <c r="T7193" s="14" t="s">
        <v>21835</v>
      </c>
      <c r="AB7193" s="14"/>
    </row>
    <row r="7194" spans="1:28" hidden="1" x14ac:dyDescent="0.3">
      <c r="A7194" t="s">
        <v>20652</v>
      </c>
      <c r="B7194" t="s">
        <v>1974</v>
      </c>
      <c r="C7194" t="s">
        <v>34</v>
      </c>
      <c r="D7194">
        <v>2018</v>
      </c>
      <c r="E7194" t="s">
        <v>20653</v>
      </c>
      <c r="F7194">
        <v>7.3</v>
      </c>
      <c r="G7194">
        <v>661000</v>
      </c>
      <c r="H7194" t="s">
        <v>18423</v>
      </c>
      <c r="I7194" t="s">
        <v>18423</v>
      </c>
      <c r="J7194" t="s">
        <v>18300</v>
      </c>
      <c r="K7194" t="s">
        <v>30</v>
      </c>
      <c r="L7194">
        <v>200000000</v>
      </c>
      <c r="M7194">
        <v>1347597973</v>
      </c>
      <c r="N7194" t="s">
        <v>17483</v>
      </c>
      <c r="O7194">
        <v>134</v>
      </c>
      <c r="P7194" t="str">
        <f>IF(Table1[[#This Row],[score]]&gt;=8.5,"High",IF(Table1[[#This Row],[score]]&gt;=7,"Medium","Low"))</f>
        <v>Medium</v>
      </c>
      <c r="Q7194" s="5">
        <f>Table1[[#This Row],[gross]]-Table1[[#This Row],[budget]]</f>
        <v>1147597973</v>
      </c>
      <c r="R7194" s="5" t="str">
        <f>IF(Table1[[#This Row],[Profit]]&gt;0,"Profit","Loss")</f>
        <v>Profit</v>
      </c>
      <c r="S7194" s="6" t="str">
        <f>FLOOR(Table1[[#This Row],[year]]-1900,10)+1900 &amp; "-" &amp; FLOOR(Table1[[#This Row],[year]]-1890,10)+1900</f>
        <v>2010-2020</v>
      </c>
      <c r="T7194" s="14" t="s">
        <v>21835</v>
      </c>
      <c r="AB7194" s="14"/>
    </row>
    <row r="7195" spans="1:28" hidden="1" x14ac:dyDescent="0.3">
      <c r="A7195" t="s">
        <v>20712</v>
      </c>
      <c r="B7195" t="s">
        <v>1974</v>
      </c>
      <c r="C7195" t="s">
        <v>34</v>
      </c>
      <c r="D7195">
        <v>2018</v>
      </c>
      <c r="E7195" t="s">
        <v>20713</v>
      </c>
      <c r="F7195">
        <v>6.2</v>
      </c>
      <c r="G7195">
        <v>277000</v>
      </c>
      <c r="H7195" t="s">
        <v>15052</v>
      </c>
      <c r="I7195" t="s">
        <v>17641</v>
      </c>
      <c r="J7195" t="s">
        <v>18562</v>
      </c>
      <c r="K7195" t="s">
        <v>30</v>
      </c>
      <c r="L7195">
        <v>170000000</v>
      </c>
      <c r="M7195">
        <v>1310466296</v>
      </c>
      <c r="N7195" t="s">
        <v>61</v>
      </c>
      <c r="O7195">
        <v>128</v>
      </c>
      <c r="P7195" t="str">
        <f>IF(Table1[[#This Row],[score]]&gt;=8.5,"High",IF(Table1[[#This Row],[score]]&gt;=7,"Medium","Low"))</f>
        <v>Low</v>
      </c>
      <c r="Q7195" s="5">
        <f>Table1[[#This Row],[gross]]-Table1[[#This Row],[budget]]</f>
        <v>1140466296</v>
      </c>
      <c r="R7195" s="5" t="str">
        <f>IF(Table1[[#This Row],[Profit]]&gt;0,"Profit","Loss")</f>
        <v>Profit</v>
      </c>
      <c r="S7195" s="6" t="str">
        <f>FLOOR(Table1[[#This Row],[year]]-1900,10)+1900 &amp; "-" &amp; FLOOR(Table1[[#This Row],[year]]-1890,10)+1900</f>
        <v>2010-2020</v>
      </c>
      <c r="T7195" s="14" t="s">
        <v>21835</v>
      </c>
      <c r="AB7195" s="14"/>
    </row>
    <row r="7196" spans="1:28" hidden="1" x14ac:dyDescent="0.3">
      <c r="A7196" t="s">
        <v>20731</v>
      </c>
      <c r="B7196" t="s">
        <v>33</v>
      </c>
      <c r="C7196" t="s">
        <v>390</v>
      </c>
      <c r="D7196">
        <v>2018</v>
      </c>
      <c r="E7196" t="s">
        <v>20732</v>
      </c>
      <c r="F7196">
        <v>7.6</v>
      </c>
      <c r="G7196">
        <v>263000</v>
      </c>
      <c r="H7196" t="s">
        <v>10630</v>
      </c>
      <c r="I7196" t="s">
        <v>10630</v>
      </c>
      <c r="J7196" t="s">
        <v>13347</v>
      </c>
      <c r="K7196" t="s">
        <v>30</v>
      </c>
      <c r="L7196">
        <v>200000000</v>
      </c>
      <c r="M7196">
        <v>1244639527</v>
      </c>
      <c r="N7196" t="s">
        <v>1708</v>
      </c>
      <c r="O7196">
        <v>118</v>
      </c>
      <c r="P7196" t="str">
        <f>IF(Table1[[#This Row],[score]]&gt;=8.5,"High",IF(Table1[[#This Row],[score]]&gt;=7,"Medium","Low"))</f>
        <v>Medium</v>
      </c>
      <c r="Q7196" s="5">
        <f>Table1[[#This Row],[gross]]-Table1[[#This Row],[budget]]</f>
        <v>1044639527</v>
      </c>
      <c r="R7196" s="5" t="str">
        <f>IF(Table1[[#This Row],[Profit]]&gt;0,"Profit","Loss")</f>
        <v>Profit</v>
      </c>
      <c r="S7196" s="6" t="str">
        <f>FLOOR(Table1[[#This Row],[year]]-1900,10)+1900 &amp; "-" &amp; FLOOR(Table1[[#This Row],[year]]-1890,10)+1900</f>
        <v>2010-2020</v>
      </c>
      <c r="T7196" s="14" t="s">
        <v>21835</v>
      </c>
      <c r="AB7196" s="14"/>
    </row>
    <row r="7197" spans="1:28" hidden="1" x14ac:dyDescent="0.3">
      <c r="A7197" t="s">
        <v>20660</v>
      </c>
      <c r="B7197" t="s">
        <v>1974</v>
      </c>
      <c r="C7197" t="s">
        <v>34</v>
      </c>
      <c r="D7197">
        <v>2018</v>
      </c>
      <c r="E7197" t="s">
        <v>20661</v>
      </c>
      <c r="F7197">
        <v>6.9</v>
      </c>
      <c r="G7197">
        <v>404000</v>
      </c>
      <c r="H7197" t="s">
        <v>13350</v>
      </c>
      <c r="I7197" t="s">
        <v>15965</v>
      </c>
      <c r="J7197" t="s">
        <v>17053</v>
      </c>
      <c r="K7197" t="s">
        <v>30</v>
      </c>
      <c r="L7197">
        <v>160000000</v>
      </c>
      <c r="M7197">
        <v>1148485886</v>
      </c>
      <c r="N7197" t="s">
        <v>23</v>
      </c>
      <c r="O7197">
        <v>143</v>
      </c>
      <c r="P7197" t="str">
        <f>IF(Table1[[#This Row],[score]]&gt;=8.5,"High",IF(Table1[[#This Row],[score]]&gt;=7,"Medium","Low"))</f>
        <v>Low</v>
      </c>
      <c r="Q7197" s="5">
        <f>Table1[[#This Row],[gross]]-Table1[[#This Row],[budget]]</f>
        <v>988485886</v>
      </c>
      <c r="R7197" s="5" t="str">
        <f>IF(Table1[[#This Row],[Profit]]&gt;0,"Profit","Loss")</f>
        <v>Profit</v>
      </c>
      <c r="S7197" s="6" t="str">
        <f>FLOOR(Table1[[#This Row],[year]]-1900,10)+1900 &amp; "-" &amp; FLOOR(Table1[[#This Row],[year]]-1890,10)+1900</f>
        <v>2010-2020</v>
      </c>
      <c r="T7197" s="14" t="s">
        <v>21835</v>
      </c>
      <c r="AB7197" s="14"/>
    </row>
    <row r="7198" spans="1:28" hidden="1" x14ac:dyDescent="0.3">
      <c r="A7198" t="s">
        <v>20650</v>
      </c>
      <c r="B7198" t="s">
        <v>1974</v>
      </c>
      <c r="C7198" t="s">
        <v>63</v>
      </c>
      <c r="D7198">
        <v>2018</v>
      </c>
      <c r="E7198" t="s">
        <v>20651</v>
      </c>
      <c r="F7198">
        <v>7.9</v>
      </c>
      <c r="G7198">
        <v>476000</v>
      </c>
      <c r="H7198" t="s">
        <v>8377</v>
      </c>
      <c r="I7198" t="s">
        <v>18682</v>
      </c>
      <c r="J7198" t="s">
        <v>20107</v>
      </c>
      <c r="K7198" t="s">
        <v>22</v>
      </c>
      <c r="L7198">
        <v>52000000</v>
      </c>
      <c r="M7198">
        <v>911902649</v>
      </c>
      <c r="N7198" t="s">
        <v>180</v>
      </c>
      <c r="O7198">
        <v>134</v>
      </c>
      <c r="P7198" t="str">
        <f>IF(Table1[[#This Row],[score]]&gt;=8.5,"High",IF(Table1[[#This Row],[score]]&gt;=7,"Medium","Low"))</f>
        <v>Medium</v>
      </c>
      <c r="Q7198" s="5">
        <f>Table1[[#This Row],[gross]]-Table1[[#This Row],[budget]]</f>
        <v>859902649</v>
      </c>
      <c r="R7198" s="5" t="str">
        <f>IF(Table1[[#This Row],[Profit]]&gt;0,"Profit","Loss")</f>
        <v>Profit</v>
      </c>
      <c r="S7198" s="6" t="str">
        <f>FLOOR(Table1[[#This Row],[year]]-1900,10)+1900 &amp; "-" &amp; FLOOR(Table1[[#This Row],[year]]-1890,10)+1900</f>
        <v>2010-2020</v>
      </c>
      <c r="T7198" s="14" t="s">
        <v>21835</v>
      </c>
      <c r="AB7198" s="14"/>
    </row>
    <row r="7199" spans="1:28" hidden="1" x14ac:dyDescent="0.3">
      <c r="A7199" t="s">
        <v>790</v>
      </c>
      <c r="B7199" t="s">
        <v>1974</v>
      </c>
      <c r="C7199" t="s">
        <v>34</v>
      </c>
      <c r="D7199">
        <v>2018</v>
      </c>
      <c r="E7199" t="s">
        <v>20668</v>
      </c>
      <c r="F7199">
        <v>6.7</v>
      </c>
      <c r="G7199">
        <v>387000</v>
      </c>
      <c r="H7199" t="s">
        <v>15942</v>
      </c>
      <c r="I7199" t="s">
        <v>20669</v>
      </c>
      <c r="J7199" t="s">
        <v>15538</v>
      </c>
      <c r="K7199" t="s">
        <v>5936</v>
      </c>
      <c r="L7199">
        <v>100000000</v>
      </c>
      <c r="M7199">
        <v>856085151</v>
      </c>
      <c r="N7199" t="s">
        <v>20670</v>
      </c>
      <c r="O7199">
        <v>112</v>
      </c>
      <c r="P7199" t="str">
        <f>IF(Table1[[#This Row],[score]]&gt;=8.5,"High",IF(Table1[[#This Row],[score]]&gt;=7,"Medium","Low"))</f>
        <v>Low</v>
      </c>
      <c r="Q7199" s="5">
        <f>Table1[[#This Row],[gross]]-Table1[[#This Row],[budget]]</f>
        <v>756085151</v>
      </c>
      <c r="R7199" s="5" t="str">
        <f>IF(Table1[[#This Row],[Profit]]&gt;0,"Profit","Loss")</f>
        <v>Profit</v>
      </c>
      <c r="S7199" s="6" t="str">
        <f>FLOOR(Table1[[#This Row],[year]]-1900,10)+1900 &amp; "-" &amp; FLOOR(Table1[[#This Row],[year]]-1890,10)+1900</f>
        <v>2010-2020</v>
      </c>
      <c r="T7199" s="14" t="s">
        <v>21835</v>
      </c>
      <c r="AB7199" s="14"/>
    </row>
    <row r="7200" spans="1:28" hidden="1" x14ac:dyDescent="0.3">
      <c r="A7200" t="s">
        <v>20667</v>
      </c>
      <c r="B7200" t="s">
        <v>1974</v>
      </c>
      <c r="C7200" t="s">
        <v>34</v>
      </c>
      <c r="D7200">
        <v>2018</v>
      </c>
      <c r="E7200" t="s">
        <v>20474</v>
      </c>
      <c r="F7200">
        <v>7.7</v>
      </c>
      <c r="G7200">
        <v>303000</v>
      </c>
      <c r="H7200" t="s">
        <v>8378</v>
      </c>
      <c r="I7200" t="s">
        <v>8915</v>
      </c>
      <c r="J7200" t="s">
        <v>1462</v>
      </c>
      <c r="K7200" t="s">
        <v>30</v>
      </c>
      <c r="L7200">
        <v>178000000</v>
      </c>
      <c r="M7200">
        <v>791657398</v>
      </c>
      <c r="N7200" t="s">
        <v>44</v>
      </c>
      <c r="O7200">
        <v>147</v>
      </c>
      <c r="P7200" t="str">
        <f>IF(Table1[[#This Row],[score]]&gt;=8.5,"High",IF(Table1[[#This Row],[score]]&gt;=7,"Medium","Low"))</f>
        <v>Medium</v>
      </c>
      <c r="Q7200" s="5">
        <f>Table1[[#This Row],[gross]]-Table1[[#This Row],[budget]]</f>
        <v>613657398</v>
      </c>
      <c r="R7200" s="5" t="str">
        <f>IF(Table1[[#This Row],[Profit]]&gt;0,"Profit","Loss")</f>
        <v>Profit</v>
      </c>
      <c r="S7200" s="6" t="str">
        <f>FLOOR(Table1[[#This Row],[year]]-1900,10)+1900 &amp; "-" &amp; FLOOR(Table1[[#This Row],[year]]-1890,10)+1900</f>
        <v>2010-2020</v>
      </c>
      <c r="T7200" s="14" t="s">
        <v>21835</v>
      </c>
      <c r="AB7200" s="14"/>
    </row>
    <row r="7201" spans="1:28" hidden="1" x14ac:dyDescent="0.3">
      <c r="A7201" t="s">
        <v>20649</v>
      </c>
      <c r="B7201" t="s">
        <v>16</v>
      </c>
      <c r="C7201" t="s">
        <v>34</v>
      </c>
      <c r="D7201">
        <v>2018</v>
      </c>
      <c r="E7201" t="s">
        <v>20444</v>
      </c>
      <c r="F7201">
        <v>7.7</v>
      </c>
      <c r="G7201">
        <v>505000</v>
      </c>
      <c r="H7201" t="s">
        <v>20205</v>
      </c>
      <c r="I7201" t="s">
        <v>13838</v>
      </c>
      <c r="J7201" t="s">
        <v>12361</v>
      </c>
      <c r="K7201" t="s">
        <v>195</v>
      </c>
      <c r="L7201">
        <v>110000000</v>
      </c>
      <c r="M7201">
        <v>786470484</v>
      </c>
      <c r="N7201" t="s">
        <v>180</v>
      </c>
      <c r="O7201">
        <v>119</v>
      </c>
      <c r="P7201" t="str">
        <f>IF(Table1[[#This Row],[score]]&gt;=8.5,"High",IF(Table1[[#This Row],[score]]&gt;=7,"Medium","Low"))</f>
        <v>Medium</v>
      </c>
      <c r="Q7201" s="5">
        <f>Table1[[#This Row],[gross]]-Table1[[#This Row],[budget]]</f>
        <v>676470484</v>
      </c>
      <c r="R7201" s="5" t="str">
        <f>IF(Table1[[#This Row],[Profit]]&gt;0,"Profit","Loss")</f>
        <v>Profit</v>
      </c>
      <c r="S7201" s="6" t="str">
        <f>FLOOR(Table1[[#This Row],[year]]-1900,10)+1900 &amp; "-" &amp; FLOOR(Table1[[#This Row],[year]]-1890,10)+1900</f>
        <v>2010-2020</v>
      </c>
      <c r="T7201" s="14" t="s">
        <v>21835</v>
      </c>
      <c r="AB7201" s="14"/>
    </row>
    <row r="7202" spans="1:28" hidden="1" x14ac:dyDescent="0.3">
      <c r="A7202" t="s">
        <v>20772</v>
      </c>
      <c r="B7202" t="s">
        <v>1974</v>
      </c>
      <c r="C7202" t="s">
        <v>25</v>
      </c>
      <c r="D7202">
        <v>2018</v>
      </c>
      <c r="E7202" t="s">
        <v>20672</v>
      </c>
      <c r="F7202">
        <v>6.5</v>
      </c>
      <c r="G7202">
        <v>234000</v>
      </c>
      <c r="H7202" t="s">
        <v>14892</v>
      </c>
      <c r="I7202" t="s">
        <v>11692</v>
      </c>
      <c r="J7202" t="s">
        <v>16736</v>
      </c>
      <c r="K7202" t="s">
        <v>22</v>
      </c>
      <c r="L7202">
        <v>200000000</v>
      </c>
      <c r="M7202">
        <v>654855901</v>
      </c>
      <c r="N7202" t="s">
        <v>19709</v>
      </c>
      <c r="O7202">
        <v>134</v>
      </c>
      <c r="P7202" t="str">
        <f>IF(Table1[[#This Row],[score]]&gt;=8.5,"High",IF(Table1[[#This Row],[score]]&gt;=7,"Medium","Low"))</f>
        <v>Low</v>
      </c>
      <c r="Q7202" s="5">
        <f>Table1[[#This Row],[gross]]-Table1[[#This Row],[budget]]</f>
        <v>454855901</v>
      </c>
      <c r="R7202" s="5" t="str">
        <f>IF(Table1[[#This Row],[Profit]]&gt;0,"Profit","Loss")</f>
        <v>Profit</v>
      </c>
      <c r="S7202" s="6" t="str">
        <f>FLOOR(Table1[[#This Row],[year]]-1900,10)+1900 &amp; "-" &amp; FLOOR(Table1[[#This Row],[year]]-1890,10)+1900</f>
        <v>2010-2020</v>
      </c>
      <c r="T7202" s="14" t="s">
        <v>21835</v>
      </c>
      <c r="AB7202" s="14"/>
    </row>
    <row r="7203" spans="1:28" hidden="1" x14ac:dyDescent="0.3">
      <c r="A7203" t="s">
        <v>20677</v>
      </c>
      <c r="B7203" t="s">
        <v>1974</v>
      </c>
      <c r="C7203" t="s">
        <v>34</v>
      </c>
      <c r="D7203">
        <v>2018</v>
      </c>
      <c r="E7203" t="s">
        <v>20678</v>
      </c>
      <c r="F7203">
        <v>7</v>
      </c>
      <c r="G7203">
        <v>333000</v>
      </c>
      <c r="H7203" t="s">
        <v>11177</v>
      </c>
      <c r="I7203" t="s">
        <v>15884</v>
      </c>
      <c r="J7203" t="s">
        <v>13162</v>
      </c>
      <c r="K7203" t="s">
        <v>30</v>
      </c>
      <c r="L7203">
        <v>162000000</v>
      </c>
      <c r="M7203">
        <v>622674139</v>
      </c>
      <c r="N7203" t="s">
        <v>17483</v>
      </c>
      <c r="O7203">
        <v>118</v>
      </c>
      <c r="P7203" t="str">
        <f>IF(Table1[[#This Row],[score]]&gt;=8.5,"High",IF(Table1[[#This Row],[score]]&gt;=7,"Medium","Low"))</f>
        <v>Medium</v>
      </c>
      <c r="Q7203" s="5">
        <f>Table1[[#This Row],[gross]]-Table1[[#This Row],[budget]]</f>
        <v>460674139</v>
      </c>
      <c r="R7203" s="5" t="str">
        <f>IF(Table1[[#This Row],[Profit]]&gt;0,"Profit","Loss")</f>
        <v>Profit</v>
      </c>
      <c r="S7203" s="6" t="str">
        <f>FLOOR(Table1[[#This Row],[year]]-1900,10)+1900 &amp; "-" &amp; FLOOR(Table1[[#This Row],[year]]-1890,10)+1900</f>
        <v>2010-2020</v>
      </c>
      <c r="T7203" s="14" t="s">
        <v>21835</v>
      </c>
      <c r="AB7203" s="14"/>
    </row>
    <row r="7204" spans="1:28" hidden="1" x14ac:dyDescent="0.3">
      <c r="A7204" t="s">
        <v>20662</v>
      </c>
      <c r="B7204" t="s">
        <v>1974</v>
      </c>
      <c r="C7204" t="s">
        <v>34</v>
      </c>
      <c r="D7204">
        <v>2018</v>
      </c>
      <c r="E7204" t="s">
        <v>20663</v>
      </c>
      <c r="F7204">
        <v>7.4</v>
      </c>
      <c r="G7204">
        <v>388000</v>
      </c>
      <c r="H7204" t="s">
        <v>486</v>
      </c>
      <c r="I7204" t="s">
        <v>7334</v>
      </c>
      <c r="J7204" t="s">
        <v>19285</v>
      </c>
      <c r="K7204" t="s">
        <v>30</v>
      </c>
      <c r="L7204">
        <v>175000000</v>
      </c>
      <c r="M7204">
        <v>582893671</v>
      </c>
      <c r="N7204" t="s">
        <v>23</v>
      </c>
      <c r="O7204">
        <v>140</v>
      </c>
      <c r="P7204" t="str">
        <f>IF(Table1[[#This Row],[score]]&gt;=8.5,"High",IF(Table1[[#This Row],[score]]&gt;=7,"Medium","Low"))</f>
        <v>Medium</v>
      </c>
      <c r="Q7204" s="5">
        <f>Table1[[#This Row],[gross]]-Table1[[#This Row],[budget]]</f>
        <v>407893671</v>
      </c>
      <c r="R7204" s="5" t="str">
        <f>IF(Table1[[#This Row],[Profit]]&gt;0,"Profit","Loss")</f>
        <v>Profit</v>
      </c>
      <c r="S7204" s="6" t="str">
        <f>FLOOR(Table1[[#This Row],[year]]-1900,10)+1900 &amp; "-" &amp; FLOOR(Table1[[#This Row],[year]]-1890,10)+1900</f>
        <v>2010-2020</v>
      </c>
      <c r="T7204" s="14" t="s">
        <v>21835</v>
      </c>
      <c r="AB7204" s="14"/>
    </row>
    <row r="7205" spans="1:28" hidden="1" x14ac:dyDescent="0.3">
      <c r="A7205" t="s">
        <v>20723</v>
      </c>
      <c r="B7205" t="s">
        <v>1974</v>
      </c>
      <c r="C7205" t="s">
        <v>34</v>
      </c>
      <c r="D7205">
        <v>2018</v>
      </c>
      <c r="E7205" t="s">
        <v>20680</v>
      </c>
      <c r="F7205">
        <v>5.6</v>
      </c>
      <c r="G7205">
        <v>157000</v>
      </c>
      <c r="H7205" t="s">
        <v>6879</v>
      </c>
      <c r="I7205" t="s">
        <v>12967</v>
      </c>
      <c r="J7205" t="s">
        <v>11134</v>
      </c>
      <c r="K7205" t="s">
        <v>30</v>
      </c>
      <c r="L7205">
        <v>130000000</v>
      </c>
      <c r="M7205">
        <v>530259473</v>
      </c>
      <c r="N7205" t="s">
        <v>14143</v>
      </c>
      <c r="O7205">
        <v>113</v>
      </c>
      <c r="P7205" t="str">
        <f>IF(Table1[[#This Row],[score]]&gt;=8.5,"High",IF(Table1[[#This Row],[score]]&gt;=7,"Medium","Low"))</f>
        <v>Low</v>
      </c>
      <c r="Q7205" s="5">
        <f>Table1[[#This Row],[gross]]-Table1[[#This Row],[budget]]</f>
        <v>400259473</v>
      </c>
      <c r="R7205" s="5" t="str">
        <f>IF(Table1[[#This Row],[Profit]]&gt;0,"Profit","Loss")</f>
        <v>Profit</v>
      </c>
      <c r="S7205" s="6" t="str">
        <f>FLOOR(Table1[[#This Row],[year]]-1900,10)+1900 &amp; "-" &amp; FLOOR(Table1[[#This Row],[year]]-1890,10)+1900</f>
        <v>2010-2020</v>
      </c>
      <c r="T7205" s="14" t="s">
        <v>21835</v>
      </c>
      <c r="AB7205" s="14"/>
    </row>
    <row r="7206" spans="1:28" hidden="1" x14ac:dyDescent="0.3">
      <c r="A7206" t="s">
        <v>20825</v>
      </c>
      <c r="B7206" t="s">
        <v>33</v>
      </c>
      <c r="C7206" t="s">
        <v>390</v>
      </c>
      <c r="D7206">
        <v>2018</v>
      </c>
      <c r="E7206" t="s">
        <v>20781</v>
      </c>
      <c r="F7206">
        <v>7</v>
      </c>
      <c r="G7206">
        <v>140000</v>
      </c>
      <c r="H7206" t="s">
        <v>20826</v>
      </c>
      <c r="I7206" t="s">
        <v>20826</v>
      </c>
      <c r="J7206" t="s">
        <v>15044</v>
      </c>
      <c r="K7206" t="s">
        <v>30</v>
      </c>
      <c r="L7206">
        <v>175000000</v>
      </c>
      <c r="M7206">
        <v>529323962</v>
      </c>
      <c r="N7206" t="s">
        <v>599</v>
      </c>
      <c r="O7206">
        <v>112</v>
      </c>
      <c r="P7206" t="str">
        <f>IF(Table1[[#This Row],[score]]&gt;=8.5,"High",IF(Table1[[#This Row],[score]]&gt;=7,"Medium","Low"))</f>
        <v>Medium</v>
      </c>
      <c r="Q7206" s="5">
        <f>Table1[[#This Row],[gross]]-Table1[[#This Row],[budget]]</f>
        <v>354323962</v>
      </c>
      <c r="R7206" s="5" t="str">
        <f>IF(Table1[[#This Row],[Profit]]&gt;0,"Profit","Loss")</f>
        <v>Profit</v>
      </c>
      <c r="S7206" s="6" t="str">
        <f>FLOOR(Table1[[#This Row],[year]]-1900,10)+1900 &amp; "-" &amp; FLOOR(Table1[[#This Row],[year]]-1890,10)+1900</f>
        <v>2010-2020</v>
      </c>
      <c r="T7206" s="14" t="s">
        <v>21835</v>
      </c>
      <c r="AB7206" s="14"/>
    </row>
    <row r="7207" spans="1:28" hidden="1" x14ac:dyDescent="0.3">
      <c r="A7207" t="s">
        <v>20809</v>
      </c>
      <c r="B7207" t="s">
        <v>33</v>
      </c>
      <c r="C7207" t="s">
        <v>390</v>
      </c>
      <c r="D7207">
        <v>2018</v>
      </c>
      <c r="E7207" t="s">
        <v>20810</v>
      </c>
      <c r="F7207">
        <v>6.3</v>
      </c>
      <c r="G7207">
        <v>62000</v>
      </c>
      <c r="H7207" t="s">
        <v>17576</v>
      </c>
      <c r="I7207" t="s">
        <v>17576</v>
      </c>
      <c r="J7207" t="s">
        <v>8432</v>
      </c>
      <c r="K7207" t="s">
        <v>30</v>
      </c>
      <c r="L7207">
        <v>80000000</v>
      </c>
      <c r="M7207">
        <v>528583774</v>
      </c>
      <c r="N7207" t="s">
        <v>19337</v>
      </c>
      <c r="O7207">
        <v>97</v>
      </c>
      <c r="P7207" t="str">
        <f>IF(Table1[[#This Row],[score]]&gt;=8.5,"High",IF(Table1[[#This Row],[score]]&gt;=7,"Medium","Low"))</f>
        <v>Low</v>
      </c>
      <c r="Q7207" s="5">
        <f>Table1[[#This Row],[gross]]-Table1[[#This Row],[budget]]</f>
        <v>448583774</v>
      </c>
      <c r="R7207" s="5" t="str">
        <f>IF(Table1[[#This Row],[Profit]]&gt;0,"Profit","Loss")</f>
        <v>Profit</v>
      </c>
      <c r="S7207" s="6" t="str">
        <f>FLOOR(Table1[[#This Row],[year]]-1900,10)+1900 &amp; "-" &amp; FLOOR(Table1[[#This Row],[year]]-1890,10)+1900</f>
        <v>2010-2020</v>
      </c>
      <c r="T7207" s="14" t="s">
        <v>21835</v>
      </c>
      <c r="AB7207" s="14"/>
    </row>
    <row r="7208" spans="1:28" hidden="1" x14ac:dyDescent="0.3">
      <c r="A7208" t="s">
        <v>21085</v>
      </c>
      <c r="B7208" t="s">
        <v>33</v>
      </c>
      <c r="C7208" t="s">
        <v>390</v>
      </c>
      <c r="D7208">
        <v>2018</v>
      </c>
      <c r="E7208" t="s">
        <v>20828</v>
      </c>
      <c r="F7208">
        <v>6.3</v>
      </c>
      <c r="G7208">
        <v>58000</v>
      </c>
      <c r="H7208" t="s">
        <v>21086</v>
      </c>
      <c r="I7208" t="s">
        <v>14723</v>
      </c>
      <c r="J7208" t="s">
        <v>18515</v>
      </c>
      <c r="K7208" t="s">
        <v>448</v>
      </c>
      <c r="L7208">
        <v>75000000</v>
      </c>
      <c r="M7208">
        <v>512492755</v>
      </c>
      <c r="N7208" t="s">
        <v>61</v>
      </c>
      <c r="O7208">
        <v>85</v>
      </c>
      <c r="P7208" t="str">
        <f>IF(Table1[[#This Row],[score]]&gt;=8.5,"High",IF(Table1[[#This Row],[score]]&gt;=7,"Medium","Low"))</f>
        <v>Low</v>
      </c>
      <c r="Q7208" s="5">
        <f>Table1[[#This Row],[gross]]-Table1[[#This Row],[budget]]</f>
        <v>437492755</v>
      </c>
      <c r="R7208" s="5" t="str">
        <f>IF(Table1[[#This Row],[Profit]]&gt;0,"Profit","Loss")</f>
        <v>Profit</v>
      </c>
      <c r="S7208" s="6" t="str">
        <f>FLOOR(Table1[[#This Row],[year]]-1900,10)+1900 &amp; "-" &amp; FLOOR(Table1[[#This Row],[year]]-1890,10)+1900</f>
        <v>2010-2020</v>
      </c>
      <c r="T7208" s="14" t="s">
        <v>21835</v>
      </c>
      <c r="AB7208" s="14"/>
    </row>
    <row r="7209" spans="1:28" hidden="1" x14ac:dyDescent="0.3">
      <c r="A7209" t="s">
        <v>20805</v>
      </c>
      <c r="B7209" t="s">
        <v>1974</v>
      </c>
      <c r="C7209" t="s">
        <v>34</v>
      </c>
      <c r="D7209">
        <v>2018</v>
      </c>
      <c r="E7209" t="s">
        <v>20661</v>
      </c>
      <c r="F7209">
        <v>6.7</v>
      </c>
      <c r="G7209">
        <v>147000</v>
      </c>
      <c r="H7209" t="s">
        <v>19972</v>
      </c>
      <c r="I7209" t="s">
        <v>20373</v>
      </c>
      <c r="J7209" t="s">
        <v>18460</v>
      </c>
      <c r="K7209" t="s">
        <v>5936</v>
      </c>
      <c r="L7209">
        <v>135000000</v>
      </c>
      <c r="M7209">
        <v>467989645</v>
      </c>
      <c r="N7209" t="s">
        <v>20806</v>
      </c>
      <c r="O7209">
        <v>114</v>
      </c>
      <c r="P7209" t="str">
        <f>IF(Table1[[#This Row],[score]]&gt;=8.5,"High",IF(Table1[[#This Row],[score]]&gt;=7,"Medium","Low"))</f>
        <v>Low</v>
      </c>
      <c r="Q7209" s="5">
        <f>Table1[[#This Row],[gross]]-Table1[[#This Row],[budget]]</f>
        <v>332989645</v>
      </c>
      <c r="R7209" s="5" t="str">
        <f>IF(Table1[[#This Row],[Profit]]&gt;0,"Profit","Loss")</f>
        <v>Profit</v>
      </c>
      <c r="S7209" s="6" t="str">
        <f>FLOOR(Table1[[#This Row],[year]]-1900,10)+1900 &amp; "-" &amp; FLOOR(Table1[[#This Row],[year]]-1890,10)+1900</f>
        <v>2010-2020</v>
      </c>
      <c r="T7209" s="14" t="s">
        <v>21835</v>
      </c>
      <c r="AB7209" s="14"/>
    </row>
    <row r="7210" spans="1:28" hidden="1" x14ac:dyDescent="0.3">
      <c r="A7210" t="s">
        <v>20704</v>
      </c>
      <c r="B7210" t="s">
        <v>16</v>
      </c>
      <c r="C7210" t="s">
        <v>17</v>
      </c>
      <c r="D7210">
        <v>2018</v>
      </c>
      <c r="E7210" t="s">
        <v>20668</v>
      </c>
      <c r="F7210">
        <v>7.6</v>
      </c>
      <c r="G7210">
        <v>350000</v>
      </c>
      <c r="H7210" t="s">
        <v>17042</v>
      </c>
      <c r="I7210" t="s">
        <v>4120</v>
      </c>
      <c r="J7210" t="s">
        <v>20705</v>
      </c>
      <c r="K7210" t="s">
        <v>30</v>
      </c>
      <c r="L7210">
        <v>36000000</v>
      </c>
      <c r="M7210">
        <v>436188866</v>
      </c>
      <c r="N7210" t="s">
        <v>20706</v>
      </c>
      <c r="O7210">
        <v>136</v>
      </c>
      <c r="P7210" t="str">
        <f>IF(Table1[[#This Row],[score]]&gt;=8.5,"High",IF(Table1[[#This Row],[score]]&gt;=7,"Medium","Low"))</f>
        <v>Medium</v>
      </c>
      <c r="Q7210" s="5">
        <f>Table1[[#This Row],[gross]]-Table1[[#This Row],[budget]]</f>
        <v>400188866</v>
      </c>
      <c r="R7210" s="5" t="str">
        <f>IF(Table1[[#This Row],[Profit]]&gt;0,"Profit","Loss")</f>
        <v>Profit</v>
      </c>
      <c r="S7210" s="6" t="str">
        <f>FLOOR(Table1[[#This Row],[year]]-1900,10)+1900 &amp; "-" &amp; FLOOR(Table1[[#This Row],[year]]-1890,10)+1900</f>
        <v>2010-2020</v>
      </c>
      <c r="T7210" s="14" t="s">
        <v>21835</v>
      </c>
      <c r="AB7210" s="14"/>
    </row>
    <row r="7211" spans="1:28" hidden="1" x14ac:dyDescent="0.3">
      <c r="A7211" t="s">
        <v>4215</v>
      </c>
      <c r="B7211" t="s">
        <v>1974</v>
      </c>
      <c r="C7211" t="s">
        <v>34</v>
      </c>
      <c r="D7211">
        <v>2018</v>
      </c>
      <c r="E7211" t="s">
        <v>20407</v>
      </c>
      <c r="F7211">
        <v>6.1</v>
      </c>
      <c r="G7211">
        <v>151000</v>
      </c>
      <c r="H7211" t="s">
        <v>17626</v>
      </c>
      <c r="I7211" t="s">
        <v>20844</v>
      </c>
      <c r="J7211" t="s">
        <v>12339</v>
      </c>
      <c r="K7211" t="s">
        <v>30</v>
      </c>
      <c r="L7211">
        <v>120000000</v>
      </c>
      <c r="M7211">
        <v>428028233</v>
      </c>
      <c r="N7211" t="s">
        <v>2001</v>
      </c>
      <c r="O7211">
        <v>107</v>
      </c>
      <c r="P7211" t="str">
        <f>IF(Table1[[#This Row],[score]]&gt;=8.5,"High",IF(Table1[[#This Row],[score]]&gt;=7,"Medium","Low"))</f>
        <v>Low</v>
      </c>
      <c r="Q7211" s="5">
        <f>Table1[[#This Row],[gross]]-Table1[[#This Row],[budget]]</f>
        <v>308028233</v>
      </c>
      <c r="R7211" s="5" t="str">
        <f>IF(Table1[[#This Row],[Profit]]&gt;0,"Profit","Loss")</f>
        <v>Profit</v>
      </c>
      <c r="S7211" s="6" t="str">
        <f>FLOOR(Table1[[#This Row],[year]]-1900,10)+1900 &amp; "-" &amp; FLOOR(Table1[[#This Row],[year]]-1890,10)+1900</f>
        <v>2010-2020</v>
      </c>
      <c r="T7211" s="14" t="s">
        <v>21835</v>
      </c>
      <c r="AB7211" s="14"/>
    </row>
    <row r="7212" spans="1:28" hidden="1" x14ac:dyDescent="0.3">
      <c r="A7212" t="s">
        <v>20707</v>
      </c>
      <c r="B7212" t="s">
        <v>1974</v>
      </c>
      <c r="C7212" t="s">
        <v>41</v>
      </c>
      <c r="D7212">
        <v>2018</v>
      </c>
      <c r="E7212" t="s">
        <v>20708</v>
      </c>
      <c r="F7212">
        <v>6.6</v>
      </c>
      <c r="G7212">
        <v>85000</v>
      </c>
      <c r="H7212" t="s">
        <v>14077</v>
      </c>
      <c r="I7212" t="s">
        <v>14077</v>
      </c>
      <c r="J7212" t="s">
        <v>19160</v>
      </c>
      <c r="K7212" t="s">
        <v>22</v>
      </c>
      <c r="L7212">
        <v>75000000</v>
      </c>
      <c r="M7212">
        <v>395618157</v>
      </c>
      <c r="N7212" t="s">
        <v>61</v>
      </c>
      <c r="O7212">
        <v>114</v>
      </c>
      <c r="P7212" t="str">
        <f>IF(Table1[[#This Row],[score]]&gt;=8.5,"High",IF(Table1[[#This Row],[score]]&gt;=7,"Medium","Low"))</f>
        <v>Low</v>
      </c>
      <c r="Q7212" s="5">
        <f>Table1[[#This Row],[gross]]-Table1[[#This Row],[budget]]</f>
        <v>320618157</v>
      </c>
      <c r="R7212" s="5" t="str">
        <f>IF(Table1[[#This Row],[Profit]]&gt;0,"Profit","Loss")</f>
        <v>Profit</v>
      </c>
      <c r="S7212" s="6" t="str">
        <f>FLOOR(Table1[[#This Row],[year]]-1900,10)+1900 &amp; "-" &amp; FLOOR(Table1[[#This Row],[year]]-1890,10)+1900</f>
        <v>2010-2020</v>
      </c>
      <c r="T7212" s="14" t="s">
        <v>21835</v>
      </c>
      <c r="AB7212" s="14"/>
    </row>
    <row r="7213" spans="1:28" hidden="1" x14ac:dyDescent="0.3">
      <c r="A7213" t="s">
        <v>20688</v>
      </c>
      <c r="B7213" t="s">
        <v>1974</v>
      </c>
      <c r="C7213" t="s">
        <v>34</v>
      </c>
      <c r="D7213">
        <v>2018</v>
      </c>
      <c r="E7213" t="s">
        <v>20629</v>
      </c>
      <c r="F7213">
        <v>6.9</v>
      </c>
      <c r="G7213">
        <v>306000</v>
      </c>
      <c r="H7213" t="s">
        <v>1122</v>
      </c>
      <c r="I7213" t="s">
        <v>15319</v>
      </c>
      <c r="J7213" t="s">
        <v>20689</v>
      </c>
      <c r="K7213" t="s">
        <v>30</v>
      </c>
      <c r="L7213">
        <v>275000000</v>
      </c>
      <c r="M7213">
        <v>392924807</v>
      </c>
      <c r="N7213" t="s">
        <v>39</v>
      </c>
      <c r="O7213">
        <v>135</v>
      </c>
      <c r="P7213" t="str">
        <f>IF(Table1[[#This Row],[score]]&gt;=8.5,"High",IF(Table1[[#This Row],[score]]&gt;=7,"Medium","Low"))</f>
        <v>Low</v>
      </c>
      <c r="Q7213" s="5">
        <f>Table1[[#This Row],[gross]]-Table1[[#This Row],[budget]]</f>
        <v>117924807</v>
      </c>
      <c r="R7213" s="5" t="str">
        <f>IF(Table1[[#This Row],[Profit]]&gt;0,"Profit","Loss")</f>
        <v>Profit</v>
      </c>
      <c r="S7213" s="6" t="str">
        <f>FLOOR(Table1[[#This Row],[year]]-1900,10)+1900 &amp; "-" &amp; FLOOR(Table1[[#This Row],[year]]-1890,10)+1900</f>
        <v>2010-2020</v>
      </c>
      <c r="T7213" s="14" t="s">
        <v>21835</v>
      </c>
      <c r="AB7213" s="14"/>
    </row>
    <row r="7214" spans="1:28" hidden="1" x14ac:dyDescent="0.3">
      <c r="A7214" t="s">
        <v>20664</v>
      </c>
      <c r="B7214" t="s">
        <v>33</v>
      </c>
      <c r="C7214" t="s">
        <v>390</v>
      </c>
      <c r="D7214">
        <v>2018</v>
      </c>
      <c r="E7214" t="s">
        <v>20665</v>
      </c>
      <c r="F7214">
        <v>8.4</v>
      </c>
      <c r="G7214">
        <v>411000</v>
      </c>
      <c r="H7214" t="s">
        <v>20666</v>
      </c>
      <c r="I7214" t="s">
        <v>16086</v>
      </c>
      <c r="J7214" t="s">
        <v>19486</v>
      </c>
      <c r="K7214" t="s">
        <v>30</v>
      </c>
      <c r="L7214" s="5">
        <v>90000000</v>
      </c>
      <c r="M7214" s="5">
        <v>375540831</v>
      </c>
      <c r="N7214" t="s">
        <v>19392</v>
      </c>
      <c r="O7214">
        <v>117</v>
      </c>
      <c r="P7214" t="str">
        <f>IF(Table1[[#This Row],[score]]&gt;=8.5,"High",IF(Table1[[#This Row],[score]]&gt;=7,"Medium","Low"))</f>
        <v>Medium</v>
      </c>
      <c r="Q7214" s="5">
        <f>Table1[[#This Row],[gross]]-Table1[[#This Row],[budget]]</f>
        <v>285540831</v>
      </c>
      <c r="R7214" s="5" t="str">
        <f>IF(Table1[[#This Row],[Profit]]&gt;0,"Profit","Loss")</f>
        <v>Profit</v>
      </c>
      <c r="S7214" s="6" t="str">
        <f>FLOOR(Table1[[#This Row],[year]]-1900,10)+1900 &amp; "-" &amp; FLOOR(Table1[[#This Row],[year]]-1890,10)+1900</f>
        <v>2010-2020</v>
      </c>
      <c r="T7214" s="14" t="s">
        <v>21835</v>
      </c>
      <c r="AB7214" s="14"/>
    </row>
    <row r="7215" spans="1:28" hidden="1" x14ac:dyDescent="0.3">
      <c r="A7215" t="s">
        <v>20728</v>
      </c>
      <c r="B7215" t="s">
        <v>16</v>
      </c>
      <c r="C7215" t="s">
        <v>17</v>
      </c>
      <c r="D7215">
        <v>2018</v>
      </c>
      <c r="E7215" t="s">
        <v>20729</v>
      </c>
      <c r="F7215">
        <v>4.5</v>
      </c>
      <c r="G7215">
        <v>59000</v>
      </c>
      <c r="H7215" t="s">
        <v>2249</v>
      </c>
      <c r="I7215" t="s">
        <v>20221</v>
      </c>
      <c r="J7215" t="s">
        <v>19130</v>
      </c>
      <c r="K7215" t="s">
        <v>30</v>
      </c>
      <c r="L7215">
        <v>55000000</v>
      </c>
      <c r="M7215">
        <v>371987838</v>
      </c>
      <c r="N7215" t="s">
        <v>20378</v>
      </c>
      <c r="O7215">
        <v>105</v>
      </c>
      <c r="P7215" t="str">
        <f>IF(Table1[[#This Row],[score]]&gt;=8.5,"High",IF(Table1[[#This Row],[score]]&gt;=7,"Medium","Low"))</f>
        <v>Low</v>
      </c>
      <c r="Q7215" s="5">
        <f>Table1[[#This Row],[gross]]-Table1[[#This Row],[budget]]</f>
        <v>316987838</v>
      </c>
      <c r="R7215" s="5" t="str">
        <f>IF(Table1[[#This Row],[Profit]]&gt;0,"Profit","Loss")</f>
        <v>Profit</v>
      </c>
      <c r="S7215" s="6" t="str">
        <f>FLOOR(Table1[[#This Row],[year]]-1900,10)+1900 &amp; "-" &amp; FLOOR(Table1[[#This Row],[year]]-1890,10)+1900</f>
        <v>2010-2020</v>
      </c>
      <c r="T7215" s="14" t="s">
        <v>21835</v>
      </c>
      <c r="AB7215" s="14"/>
    </row>
    <row r="7216" spans="1:28" hidden="1" x14ac:dyDescent="0.3">
      <c r="A7216" t="s">
        <v>20743</v>
      </c>
      <c r="B7216" t="s">
        <v>16</v>
      </c>
      <c r="C7216" t="s">
        <v>52</v>
      </c>
      <c r="D7216">
        <v>2018</v>
      </c>
      <c r="E7216" t="s">
        <v>20744</v>
      </c>
      <c r="F7216">
        <v>5.3</v>
      </c>
      <c r="G7216">
        <v>127000</v>
      </c>
      <c r="H7216" t="s">
        <v>20745</v>
      </c>
      <c r="I7216" t="s">
        <v>18675</v>
      </c>
      <c r="J7216" t="s">
        <v>20746</v>
      </c>
      <c r="K7216" t="s">
        <v>30</v>
      </c>
      <c r="L7216">
        <v>22000000</v>
      </c>
      <c r="M7216">
        <v>365551694</v>
      </c>
      <c r="N7216" t="s">
        <v>20747</v>
      </c>
      <c r="O7216">
        <v>96</v>
      </c>
      <c r="P7216" t="str">
        <f>IF(Table1[[#This Row],[score]]&gt;=8.5,"High",IF(Table1[[#This Row],[score]]&gt;=7,"Medium","Low"))</f>
        <v>Low</v>
      </c>
      <c r="Q7216" s="5">
        <f>Table1[[#This Row],[gross]]-Table1[[#This Row],[budget]]</f>
        <v>343551694</v>
      </c>
      <c r="R7216" s="5" t="str">
        <f>IF(Table1[[#This Row],[Profit]]&gt;0,"Profit","Loss")</f>
        <v>Profit</v>
      </c>
      <c r="S7216" s="6" t="str">
        <f>FLOOR(Table1[[#This Row],[year]]-1900,10)+1900 &amp; "-" &amp; FLOOR(Table1[[#This Row],[year]]-1890,10)+1900</f>
        <v>2010-2020</v>
      </c>
      <c r="T7216" s="14" t="s">
        <v>21835</v>
      </c>
      <c r="AB7216" s="14"/>
    </row>
    <row r="7217" spans="1:28" hidden="1" x14ac:dyDescent="0.3">
      <c r="A7217" t="s">
        <v>20814</v>
      </c>
      <c r="B7217" t="s">
        <v>33</v>
      </c>
      <c r="C7217" t="s">
        <v>390</v>
      </c>
      <c r="D7217">
        <v>2018</v>
      </c>
      <c r="E7217" t="s">
        <v>20729</v>
      </c>
      <c r="F7217">
        <v>6.6</v>
      </c>
      <c r="G7217">
        <v>38000</v>
      </c>
      <c r="H7217" t="s">
        <v>16020</v>
      </c>
      <c r="I7217" t="s">
        <v>18966</v>
      </c>
      <c r="J7217" t="s">
        <v>18401</v>
      </c>
      <c r="K7217" t="s">
        <v>30</v>
      </c>
      <c r="L7217">
        <v>50000000</v>
      </c>
      <c r="M7217">
        <v>351496066</v>
      </c>
      <c r="N7217" t="s">
        <v>31</v>
      </c>
      <c r="O7217">
        <v>95</v>
      </c>
      <c r="P7217" t="str">
        <f>IF(Table1[[#This Row],[score]]&gt;=8.5,"High",IF(Table1[[#This Row],[score]]&gt;=7,"Medium","Low"))</f>
        <v>Low</v>
      </c>
      <c r="Q7217" s="5">
        <f>Table1[[#This Row],[gross]]-Table1[[#This Row],[budget]]</f>
        <v>301496066</v>
      </c>
      <c r="R7217" s="5" t="str">
        <f>IF(Table1[[#This Row],[Profit]]&gt;0,"Profit","Loss")</f>
        <v>Profit</v>
      </c>
      <c r="S7217" s="6" t="str">
        <f>FLOOR(Table1[[#This Row],[year]]-1900,10)+1900 &amp; "-" &amp; FLOOR(Table1[[#This Row],[year]]-1890,10)+1900</f>
        <v>2010-2020</v>
      </c>
      <c r="T7217" s="14" t="s">
        <v>21835</v>
      </c>
      <c r="AB7217" s="14"/>
    </row>
    <row r="7218" spans="1:28" hidden="1" x14ac:dyDescent="0.3">
      <c r="A7218" t="s">
        <v>20646</v>
      </c>
      <c r="B7218" t="s">
        <v>1974</v>
      </c>
      <c r="C7218" t="s">
        <v>17</v>
      </c>
      <c r="D7218">
        <v>2018</v>
      </c>
      <c r="E7218" t="s">
        <v>20251</v>
      </c>
      <c r="F7218">
        <v>7.5</v>
      </c>
      <c r="G7218">
        <v>456000</v>
      </c>
      <c r="H7218" t="s">
        <v>16309</v>
      </c>
      <c r="I7218" t="s">
        <v>20647</v>
      </c>
      <c r="J7218" t="s">
        <v>16179</v>
      </c>
      <c r="K7218" t="s">
        <v>30</v>
      </c>
      <c r="L7218">
        <v>17000000</v>
      </c>
      <c r="M7218">
        <v>350320413</v>
      </c>
      <c r="N7218" t="s">
        <v>44</v>
      </c>
      <c r="O7218">
        <v>90</v>
      </c>
      <c r="P7218" t="str">
        <f>IF(Table1[[#This Row],[score]]&gt;=8.5,"High",IF(Table1[[#This Row],[score]]&gt;=7,"Medium","Low"))</f>
        <v>Medium</v>
      </c>
      <c r="Q7218" s="5">
        <f>Table1[[#This Row],[gross]]-Table1[[#This Row],[budget]]</f>
        <v>333320413</v>
      </c>
      <c r="R7218" s="5" t="str">
        <f>IF(Table1[[#This Row],[Profit]]&gt;0,"Profit","Loss")</f>
        <v>Profit</v>
      </c>
      <c r="S7218" s="6" t="str">
        <f>FLOOR(Table1[[#This Row],[year]]-1900,10)+1900 &amp; "-" &amp; FLOOR(Table1[[#This Row],[year]]-1890,10)+1900</f>
        <v>2010-2020</v>
      </c>
      <c r="T7218" s="14" t="s">
        <v>21835</v>
      </c>
      <c r="AB7218" s="14"/>
    </row>
    <row r="7219" spans="1:28" hidden="1" x14ac:dyDescent="0.3">
      <c r="A7219" t="s">
        <v>20798</v>
      </c>
      <c r="B7219" t="s">
        <v>33</v>
      </c>
      <c r="C7219" t="s">
        <v>41</v>
      </c>
      <c r="D7219">
        <v>2018</v>
      </c>
      <c r="E7219" t="s">
        <v>20799</v>
      </c>
      <c r="F7219">
        <v>6.7</v>
      </c>
      <c r="G7219">
        <v>80000</v>
      </c>
      <c r="H7219" t="s">
        <v>12320</v>
      </c>
      <c r="I7219" t="s">
        <v>20800</v>
      </c>
      <c r="J7219" t="s">
        <v>16179</v>
      </c>
      <c r="K7219" t="s">
        <v>30</v>
      </c>
      <c r="L7219">
        <v>130000000</v>
      </c>
      <c r="M7219">
        <v>349546142</v>
      </c>
      <c r="N7219" t="s">
        <v>20801</v>
      </c>
      <c r="O7219">
        <v>130</v>
      </c>
      <c r="P7219" t="str">
        <f>IF(Table1[[#This Row],[score]]&gt;=8.5,"High",IF(Table1[[#This Row],[score]]&gt;=7,"Medium","Low"))</f>
        <v>Low</v>
      </c>
      <c r="Q7219" s="5">
        <f>Table1[[#This Row],[gross]]-Table1[[#This Row],[budget]]</f>
        <v>219546142</v>
      </c>
      <c r="R7219" s="5" t="str">
        <f>IF(Table1[[#This Row],[Profit]]&gt;0,"Profit","Loss")</f>
        <v>Profit</v>
      </c>
      <c r="S7219" s="6" t="str">
        <f>FLOOR(Table1[[#This Row],[year]]-1900,10)+1900 &amp; "-" &amp; FLOOR(Table1[[#This Row],[year]]-1890,10)+1900</f>
        <v>2010-2020</v>
      </c>
      <c r="T7219" s="14" t="s">
        <v>21835</v>
      </c>
      <c r="AB7219" s="14"/>
    </row>
    <row r="7220" spans="1:28" hidden="1" x14ac:dyDescent="0.3">
      <c r="A7220" t="s">
        <v>20671</v>
      </c>
      <c r="B7220" t="s">
        <v>1974</v>
      </c>
      <c r="C7220" t="s">
        <v>63</v>
      </c>
      <c r="D7220">
        <v>2018</v>
      </c>
      <c r="E7220" t="s">
        <v>20672</v>
      </c>
      <c r="F7220">
        <v>8.1999999999999993</v>
      </c>
      <c r="G7220">
        <v>414000</v>
      </c>
      <c r="H7220" t="s">
        <v>7845</v>
      </c>
      <c r="I7220" t="s">
        <v>20673</v>
      </c>
      <c r="J7220" t="s">
        <v>13621</v>
      </c>
      <c r="K7220" t="s">
        <v>30</v>
      </c>
      <c r="L7220" s="5">
        <v>23000000</v>
      </c>
      <c r="M7220" s="5">
        <v>321752656</v>
      </c>
      <c r="N7220" t="s">
        <v>19152</v>
      </c>
      <c r="O7220">
        <v>130</v>
      </c>
      <c r="P7220" t="str">
        <f>IF(Table1[[#This Row],[score]]&gt;=8.5,"High",IF(Table1[[#This Row],[score]]&gt;=7,"Medium","Low"))</f>
        <v>Medium</v>
      </c>
      <c r="Q7220" s="5">
        <f>Table1[[#This Row],[gross]]-Table1[[#This Row],[budget]]</f>
        <v>298752656</v>
      </c>
      <c r="R7220" s="5" t="str">
        <f>IF(Table1[[#This Row],[Profit]]&gt;0,"Profit","Loss")</f>
        <v>Profit</v>
      </c>
      <c r="S7220" s="6" t="str">
        <f>FLOOR(Table1[[#This Row],[year]]-1900,10)+1900 &amp; "-" &amp; FLOOR(Table1[[#This Row],[year]]-1890,10)+1900</f>
        <v>2010-2020</v>
      </c>
      <c r="T7220" s="14" t="s">
        <v>21835</v>
      </c>
      <c r="AB7220" s="14"/>
    </row>
    <row r="7221" spans="1:28" hidden="1" x14ac:dyDescent="0.3">
      <c r="A7221" t="s">
        <v>21001</v>
      </c>
      <c r="B7221" t="s">
        <v>1974</v>
      </c>
      <c r="C7221" t="s">
        <v>34</v>
      </c>
      <c r="D7221">
        <v>2018</v>
      </c>
      <c r="E7221" t="s">
        <v>20810</v>
      </c>
      <c r="F7221">
        <v>5.8</v>
      </c>
      <c r="G7221">
        <v>111000</v>
      </c>
      <c r="H7221" t="s">
        <v>13327</v>
      </c>
      <c r="I7221" t="s">
        <v>13327</v>
      </c>
      <c r="J7221" t="s">
        <v>12339</v>
      </c>
      <c r="K7221" t="s">
        <v>30</v>
      </c>
      <c r="L7221">
        <v>125000000</v>
      </c>
      <c r="M7221">
        <v>304868961</v>
      </c>
      <c r="N7221" t="s">
        <v>18673</v>
      </c>
      <c r="O7221">
        <v>102</v>
      </c>
      <c r="P7221" t="str">
        <f>IF(Table1[[#This Row],[score]]&gt;=8.5,"High",IF(Table1[[#This Row],[score]]&gt;=7,"Medium","Low"))</f>
        <v>Low</v>
      </c>
      <c r="Q7221" s="5">
        <f>Table1[[#This Row],[gross]]-Table1[[#This Row],[budget]]</f>
        <v>179868961</v>
      </c>
      <c r="R7221" s="5" t="str">
        <f>IF(Table1[[#This Row],[Profit]]&gt;0,"Profit","Loss")</f>
        <v>Profit</v>
      </c>
      <c r="S7221" s="6" t="str">
        <f>FLOOR(Table1[[#This Row],[year]]-1900,10)+1900 &amp; "-" &amp; FLOOR(Table1[[#This Row],[year]]-1890,10)+1900</f>
        <v>2010-2020</v>
      </c>
      <c r="T7221" s="14" t="s">
        <v>21835</v>
      </c>
      <c r="AB7221" s="14"/>
    </row>
    <row r="7222" spans="1:28" hidden="1" x14ac:dyDescent="0.3">
      <c r="A7222" t="s">
        <v>20718</v>
      </c>
      <c r="B7222" t="s">
        <v>1974</v>
      </c>
      <c r="C7222" t="s">
        <v>34</v>
      </c>
      <c r="D7222">
        <v>2018</v>
      </c>
      <c r="E7222" t="s">
        <v>20655</v>
      </c>
      <c r="F7222">
        <v>6.3</v>
      </c>
      <c r="G7222">
        <v>197000</v>
      </c>
      <c r="H7222" t="s">
        <v>4420</v>
      </c>
      <c r="I7222" t="s">
        <v>4420</v>
      </c>
      <c r="J7222" t="s">
        <v>8508</v>
      </c>
      <c r="K7222" t="s">
        <v>30</v>
      </c>
      <c r="L7222">
        <v>70000000</v>
      </c>
      <c r="M7222">
        <v>297718711</v>
      </c>
      <c r="N7222" t="s">
        <v>23</v>
      </c>
      <c r="O7222">
        <v>110</v>
      </c>
      <c r="P7222" t="str">
        <f>IF(Table1[[#This Row],[score]]&gt;=8.5,"High",IF(Table1[[#This Row],[score]]&gt;=7,"Medium","Low"))</f>
        <v>Low</v>
      </c>
      <c r="Q7222" s="5">
        <f>Table1[[#This Row],[gross]]-Table1[[#This Row],[budget]]</f>
        <v>227718711</v>
      </c>
      <c r="R7222" s="5" t="str">
        <f>IF(Table1[[#This Row],[Profit]]&gt;0,"Profit","Loss")</f>
        <v>Profit</v>
      </c>
      <c r="S7222" s="6" t="str">
        <f>FLOOR(Table1[[#This Row],[year]]-1900,10)+1900 &amp; "-" &amp; FLOOR(Table1[[#This Row],[year]]-1890,10)+1900</f>
        <v>2010-2020</v>
      </c>
      <c r="T7222" s="14" t="s">
        <v>21835</v>
      </c>
      <c r="AB7222" s="14"/>
    </row>
    <row r="7223" spans="1:28" hidden="1" x14ac:dyDescent="0.3">
      <c r="A7223" t="s">
        <v>20914</v>
      </c>
      <c r="B7223" t="s">
        <v>1974</v>
      </c>
      <c r="C7223" t="s">
        <v>34</v>
      </c>
      <c r="D7223">
        <v>2018</v>
      </c>
      <c r="E7223" t="s">
        <v>20691</v>
      </c>
      <c r="F7223">
        <v>5.6</v>
      </c>
      <c r="G7223">
        <v>110000</v>
      </c>
      <c r="H7223" t="s">
        <v>20915</v>
      </c>
      <c r="I7223" t="s">
        <v>20915</v>
      </c>
      <c r="J7223" t="s">
        <v>17263</v>
      </c>
      <c r="K7223" t="s">
        <v>22</v>
      </c>
      <c r="L7223">
        <v>150000000</v>
      </c>
      <c r="M7223">
        <v>290930148</v>
      </c>
      <c r="N7223" t="s">
        <v>18673</v>
      </c>
      <c r="O7223">
        <v>111</v>
      </c>
      <c r="P7223" t="str">
        <f>IF(Table1[[#This Row],[score]]&gt;=8.5,"High",IF(Table1[[#This Row],[score]]&gt;=7,"Medium","Low"))</f>
        <v>Low</v>
      </c>
      <c r="Q7223" s="5">
        <f>Table1[[#This Row],[gross]]-Table1[[#This Row],[budget]]</f>
        <v>140930148</v>
      </c>
      <c r="R7223" s="5" t="str">
        <f>IF(Table1[[#This Row],[Profit]]&gt;0,"Profit","Loss")</f>
        <v>Profit</v>
      </c>
      <c r="S7223" s="6" t="str">
        <f>FLOOR(Table1[[#This Row],[year]]-1900,10)+1900 &amp; "-" &amp; FLOOR(Table1[[#This Row],[year]]-1890,10)+1900</f>
        <v>2010-2020</v>
      </c>
      <c r="T7223" s="14" t="s">
        <v>21835</v>
      </c>
      <c r="AB7223" s="14"/>
    </row>
    <row r="7224" spans="1:28" hidden="1" x14ac:dyDescent="0.3">
      <c r="A7224" t="s">
        <v>20839</v>
      </c>
      <c r="B7224" t="s">
        <v>1974</v>
      </c>
      <c r="C7224" t="s">
        <v>34</v>
      </c>
      <c r="D7224">
        <v>2018</v>
      </c>
      <c r="E7224" t="s">
        <v>20239</v>
      </c>
      <c r="F7224">
        <v>6.3</v>
      </c>
      <c r="G7224">
        <v>121000</v>
      </c>
      <c r="H7224" t="s">
        <v>18597</v>
      </c>
      <c r="I7224" t="s">
        <v>19253</v>
      </c>
      <c r="J7224" t="s">
        <v>17730</v>
      </c>
      <c r="K7224" t="s">
        <v>30</v>
      </c>
      <c r="L7224">
        <v>62000000</v>
      </c>
      <c r="M7224">
        <v>288175335</v>
      </c>
      <c r="N7224" t="s">
        <v>19254</v>
      </c>
      <c r="O7224">
        <v>143</v>
      </c>
      <c r="P7224" t="str">
        <f>IF(Table1[[#This Row],[score]]&gt;=8.5,"High",IF(Table1[[#This Row],[score]]&gt;=7,"Medium","Low"))</f>
        <v>Low</v>
      </c>
      <c r="Q7224" s="5">
        <f>Table1[[#This Row],[gross]]-Table1[[#This Row],[budget]]</f>
        <v>226175335</v>
      </c>
      <c r="R7224" s="5" t="str">
        <f>IF(Table1[[#This Row],[Profit]]&gt;0,"Profit","Loss")</f>
        <v>Profit</v>
      </c>
      <c r="S7224" s="6" t="str">
        <f>FLOOR(Table1[[#This Row],[year]]-1900,10)+1900 &amp; "-" &amp; FLOOR(Table1[[#This Row],[year]]-1890,10)+1900</f>
        <v>2010-2020</v>
      </c>
      <c r="T7224" s="14" t="s">
        <v>21835</v>
      </c>
      <c r="AB7224" s="14"/>
    </row>
    <row r="7225" spans="1:28" hidden="1" x14ac:dyDescent="0.3">
      <c r="A7225" t="s">
        <v>20830</v>
      </c>
      <c r="B7225" t="s">
        <v>1974</v>
      </c>
      <c r="C7225" t="s">
        <v>34</v>
      </c>
      <c r="D7225">
        <v>2018</v>
      </c>
      <c r="E7225" t="s">
        <v>20459</v>
      </c>
      <c r="F7225">
        <v>6.3</v>
      </c>
      <c r="G7225">
        <v>197000</v>
      </c>
      <c r="H7225" t="s">
        <v>19365</v>
      </c>
      <c r="I7225" t="s">
        <v>20831</v>
      </c>
      <c r="J7225" t="s">
        <v>17824</v>
      </c>
      <c r="K7225" t="s">
        <v>22</v>
      </c>
      <c r="L7225">
        <v>94000000</v>
      </c>
      <c r="M7225">
        <v>274650803</v>
      </c>
      <c r="N7225" t="s">
        <v>23</v>
      </c>
      <c r="O7225">
        <v>119</v>
      </c>
      <c r="P7225" t="str">
        <f>IF(Table1[[#This Row],[score]]&gt;=8.5,"High",IF(Table1[[#This Row],[score]]&gt;=7,"Medium","Low"))</f>
        <v>Low</v>
      </c>
      <c r="Q7225" s="5">
        <f>Table1[[#This Row],[gross]]-Table1[[#This Row],[budget]]</f>
        <v>180650803</v>
      </c>
      <c r="R7225" s="5" t="str">
        <f>IF(Table1[[#This Row],[Profit]]&gt;0,"Profit","Loss")</f>
        <v>Profit</v>
      </c>
      <c r="S7225" s="6" t="str">
        <f>FLOOR(Table1[[#This Row],[year]]-1900,10)+1900 &amp; "-" &amp; FLOOR(Table1[[#This Row],[year]]-1890,10)+1900</f>
        <v>2010-2020</v>
      </c>
      <c r="T7225" s="14" t="s">
        <v>21835</v>
      </c>
      <c r="AB7225" s="14"/>
    </row>
    <row r="7226" spans="1:28" hidden="1" x14ac:dyDescent="0.3">
      <c r="A7226" t="s">
        <v>14949</v>
      </c>
      <c r="B7226" t="s">
        <v>16</v>
      </c>
      <c r="C7226" t="s">
        <v>104</v>
      </c>
      <c r="D7226">
        <v>2018</v>
      </c>
      <c r="E7226" t="s">
        <v>20730</v>
      </c>
      <c r="F7226">
        <v>6.5</v>
      </c>
      <c r="G7226">
        <v>126000</v>
      </c>
      <c r="H7226" t="s">
        <v>13216</v>
      </c>
      <c r="I7226" t="s">
        <v>126</v>
      </c>
      <c r="J7226" t="s">
        <v>580</v>
      </c>
      <c r="K7226" t="s">
        <v>30</v>
      </c>
      <c r="L7226">
        <v>10000000</v>
      </c>
      <c r="M7226">
        <v>255614941</v>
      </c>
      <c r="N7226" t="s">
        <v>19271</v>
      </c>
      <c r="O7226">
        <v>106</v>
      </c>
      <c r="P7226" t="str">
        <f>IF(Table1[[#This Row],[score]]&gt;=8.5,"High",IF(Table1[[#This Row],[score]]&gt;=7,"Medium","Low"))</f>
        <v>Low</v>
      </c>
      <c r="Q7226" s="5">
        <f>Table1[[#This Row],[gross]]-Table1[[#This Row],[budget]]</f>
        <v>245614941</v>
      </c>
      <c r="R7226" s="5" t="str">
        <f>IF(Table1[[#This Row],[Profit]]&gt;0,"Profit","Loss")</f>
        <v>Profit</v>
      </c>
      <c r="S7226" s="6" t="str">
        <f>FLOOR(Table1[[#This Row],[year]]-1900,10)+1900 &amp; "-" &amp; FLOOR(Table1[[#This Row],[year]]-1890,10)+1900</f>
        <v>2010-2020</v>
      </c>
      <c r="T7226" s="14" t="s">
        <v>21835</v>
      </c>
      <c r="AB7226" s="14"/>
    </row>
    <row r="7227" spans="1:28" hidden="1" x14ac:dyDescent="0.3">
      <c r="A7227" t="s">
        <v>20674</v>
      </c>
      <c r="B7227" t="s">
        <v>1974</v>
      </c>
      <c r="C7227" t="s">
        <v>41</v>
      </c>
      <c r="D7227">
        <v>2018</v>
      </c>
      <c r="E7227" t="s">
        <v>20675</v>
      </c>
      <c r="F7227">
        <v>6.9</v>
      </c>
      <c r="G7227">
        <v>152000</v>
      </c>
      <c r="H7227" t="s">
        <v>15603</v>
      </c>
      <c r="I7227" t="s">
        <v>16007</v>
      </c>
      <c r="J7227" t="s">
        <v>20676</v>
      </c>
      <c r="K7227" t="s">
        <v>30</v>
      </c>
      <c r="L7227">
        <v>30000000</v>
      </c>
      <c r="M7227">
        <v>238539198</v>
      </c>
      <c r="N7227" t="s">
        <v>23</v>
      </c>
      <c r="O7227">
        <v>120</v>
      </c>
      <c r="P7227" t="str">
        <f>IF(Table1[[#This Row],[score]]&gt;=8.5,"High",IF(Table1[[#This Row],[score]]&gt;=7,"Medium","Low"))</f>
        <v>Low</v>
      </c>
      <c r="Q7227" s="5">
        <f>Table1[[#This Row],[gross]]-Table1[[#This Row],[budget]]</f>
        <v>208539198</v>
      </c>
      <c r="R7227" s="5" t="str">
        <f>IF(Table1[[#This Row],[Profit]]&gt;0,"Profit","Loss")</f>
        <v>Profit</v>
      </c>
      <c r="S7227" s="6" t="str">
        <f>FLOOR(Table1[[#This Row],[year]]-1900,10)+1900 &amp; "-" &amp; FLOOR(Table1[[#This Row],[year]]-1890,10)+1900</f>
        <v>2010-2020</v>
      </c>
      <c r="T7227" s="14" t="s">
        <v>21835</v>
      </c>
      <c r="AB7227" s="14"/>
    </row>
    <row r="7228" spans="1:28" hidden="1" x14ac:dyDescent="0.3">
      <c r="A7228" t="s">
        <v>20841</v>
      </c>
      <c r="B7228" t="s">
        <v>1974</v>
      </c>
      <c r="C7228" t="s">
        <v>17</v>
      </c>
      <c r="D7228">
        <v>2018</v>
      </c>
      <c r="E7228" t="s">
        <v>20781</v>
      </c>
      <c r="F7228">
        <v>7.1</v>
      </c>
      <c r="G7228">
        <v>111000</v>
      </c>
      <c r="H7228" t="s">
        <v>20842</v>
      </c>
      <c r="I7228" t="s">
        <v>20843</v>
      </c>
      <c r="J7228" t="s">
        <v>18424</v>
      </c>
      <c r="K7228" t="s">
        <v>30</v>
      </c>
      <c r="L7228">
        <v>50000000</v>
      </c>
      <c r="M7228">
        <v>214215889</v>
      </c>
      <c r="N7228" t="s">
        <v>118</v>
      </c>
      <c r="O7228">
        <v>130</v>
      </c>
      <c r="P7228" t="str">
        <f>IF(Table1[[#This Row],[score]]&gt;=8.5,"High",IF(Table1[[#This Row],[score]]&gt;=7,"Medium","Low"))</f>
        <v>Medium</v>
      </c>
      <c r="Q7228" s="5">
        <f>Table1[[#This Row],[gross]]-Table1[[#This Row],[budget]]</f>
        <v>164215889</v>
      </c>
      <c r="R7228" s="5" t="str">
        <f>IF(Table1[[#This Row],[Profit]]&gt;0,"Profit","Loss")</f>
        <v>Profit</v>
      </c>
      <c r="S7228" s="6" t="str">
        <f>FLOOR(Table1[[#This Row],[year]]-1900,10)+1900 &amp; "-" &amp; FLOOR(Table1[[#This Row],[year]]-1890,10)+1900</f>
        <v>2010-2020</v>
      </c>
      <c r="T7228" s="14" t="s">
        <v>21835</v>
      </c>
      <c r="AB7228" s="14"/>
    </row>
    <row r="7229" spans="1:28" hidden="1" x14ac:dyDescent="0.3">
      <c r="A7229" t="s">
        <v>21054</v>
      </c>
      <c r="B7229" t="s">
        <v>33</v>
      </c>
      <c r="C7229" t="s">
        <v>390</v>
      </c>
      <c r="D7229">
        <v>2018</v>
      </c>
      <c r="E7229" t="s">
        <v>21049</v>
      </c>
      <c r="F7229">
        <v>6.6</v>
      </c>
      <c r="G7229">
        <v>36000</v>
      </c>
      <c r="H7229" t="s">
        <v>15577</v>
      </c>
      <c r="I7229" t="s">
        <v>15577</v>
      </c>
      <c r="J7229" t="s">
        <v>14481</v>
      </c>
      <c r="K7229" t="s">
        <v>30</v>
      </c>
      <c r="L7229">
        <v>80000000</v>
      </c>
      <c r="M7229">
        <v>214040103</v>
      </c>
      <c r="N7229" t="s">
        <v>21055</v>
      </c>
      <c r="O7229">
        <v>96</v>
      </c>
      <c r="P7229" t="str">
        <f>IF(Table1[[#This Row],[score]]&gt;=8.5,"High",IF(Table1[[#This Row],[score]]&gt;=7,"Medium","Low"))</f>
        <v>Low</v>
      </c>
      <c r="Q7229" s="5">
        <f>Table1[[#This Row],[gross]]-Table1[[#This Row],[budget]]</f>
        <v>134040103</v>
      </c>
      <c r="R7229" s="5" t="str">
        <f>IF(Table1[[#This Row],[Profit]]&gt;0,"Profit","Loss")</f>
        <v>Profit</v>
      </c>
      <c r="S7229" s="6" t="str">
        <f>FLOOR(Table1[[#This Row],[year]]-1900,10)+1900 &amp; "-" &amp; FLOOR(Table1[[#This Row],[year]]-1890,10)+1900</f>
        <v>2010-2020</v>
      </c>
      <c r="T7229" s="14" t="s">
        <v>21835</v>
      </c>
      <c r="AB7229" s="14"/>
    </row>
    <row r="7230" spans="1:28" hidden="1" x14ac:dyDescent="0.3">
      <c r="A7230" t="s">
        <v>20969</v>
      </c>
      <c r="B7230" t="s">
        <v>33</v>
      </c>
      <c r="C7230" t="s">
        <v>25</v>
      </c>
      <c r="D7230">
        <v>2018</v>
      </c>
      <c r="E7230" t="s">
        <v>20715</v>
      </c>
      <c r="F7230">
        <v>7.3</v>
      </c>
      <c r="G7230">
        <v>72000</v>
      </c>
      <c r="H7230" t="s">
        <v>11822</v>
      </c>
      <c r="I7230" t="s">
        <v>20970</v>
      </c>
      <c r="J7230" t="s">
        <v>8921</v>
      </c>
      <c r="K7230" t="s">
        <v>22</v>
      </c>
      <c r="L7230">
        <v>75000000</v>
      </c>
      <c r="M7230">
        <v>197744377</v>
      </c>
      <c r="N7230" t="s">
        <v>20013</v>
      </c>
      <c r="O7230">
        <v>104</v>
      </c>
      <c r="P7230" t="str">
        <f>IF(Table1[[#This Row],[score]]&gt;=8.5,"High",IF(Table1[[#This Row],[score]]&gt;=7,"Medium","Low"))</f>
        <v>Medium</v>
      </c>
      <c r="Q7230" s="5">
        <f>Table1[[#This Row],[gross]]-Table1[[#This Row],[budget]]</f>
        <v>122744377</v>
      </c>
      <c r="R7230" s="5" t="str">
        <f>IF(Table1[[#This Row],[Profit]]&gt;0,"Profit","Loss")</f>
        <v>Profit</v>
      </c>
      <c r="S7230" s="6" t="str">
        <f>FLOOR(Table1[[#This Row],[year]]-1900,10)+1900 &amp; "-" &amp; FLOOR(Table1[[#This Row],[year]]-1890,10)+1900</f>
        <v>2010-2020</v>
      </c>
      <c r="T7230" s="14" t="s">
        <v>21835</v>
      </c>
      <c r="AB7230" s="14"/>
    </row>
    <row r="7231" spans="1:28" hidden="1" x14ac:dyDescent="0.3">
      <c r="A7231" t="s">
        <v>20752</v>
      </c>
      <c r="B7231" t="s">
        <v>16</v>
      </c>
      <c r="C7231" t="s">
        <v>34</v>
      </c>
      <c r="D7231">
        <v>2018</v>
      </c>
      <c r="E7231" t="s">
        <v>20708</v>
      </c>
      <c r="F7231">
        <v>6.7</v>
      </c>
      <c r="G7231">
        <v>141000</v>
      </c>
      <c r="H7231" t="s">
        <v>10220</v>
      </c>
      <c r="I7231" t="s">
        <v>3530</v>
      </c>
      <c r="J7231" t="s">
        <v>4084</v>
      </c>
      <c r="K7231" t="s">
        <v>30</v>
      </c>
      <c r="L7231">
        <v>62000000</v>
      </c>
      <c r="M7231">
        <v>190400157</v>
      </c>
      <c r="N7231" t="s">
        <v>31</v>
      </c>
      <c r="O7231">
        <v>121</v>
      </c>
      <c r="P7231" t="str">
        <f>IF(Table1[[#This Row],[score]]&gt;=8.5,"High",IF(Table1[[#This Row],[score]]&gt;=7,"Medium","Low"))</f>
        <v>Low</v>
      </c>
      <c r="Q7231" s="5">
        <f>Table1[[#This Row],[gross]]-Table1[[#This Row],[budget]]</f>
        <v>128400157</v>
      </c>
      <c r="R7231" s="5" t="str">
        <f>IF(Table1[[#This Row],[Profit]]&gt;0,"Profit","Loss")</f>
        <v>Profit</v>
      </c>
      <c r="S7231" s="6" t="str">
        <f>FLOOR(Table1[[#This Row],[year]]-1900,10)+1900 &amp; "-" &amp; FLOOR(Table1[[#This Row],[year]]-1890,10)+1900</f>
        <v>2010-2020</v>
      </c>
      <c r="T7231" s="14" t="s">
        <v>21835</v>
      </c>
      <c r="AB7231" s="14"/>
    </row>
    <row r="7232" spans="1:28" hidden="1" x14ac:dyDescent="0.3">
      <c r="A7232" t="s">
        <v>20777</v>
      </c>
      <c r="B7232" t="s">
        <v>16</v>
      </c>
      <c r="C7232" t="s">
        <v>104</v>
      </c>
      <c r="D7232">
        <v>2018</v>
      </c>
      <c r="E7232" t="s">
        <v>20665</v>
      </c>
      <c r="F7232">
        <v>7</v>
      </c>
      <c r="G7232">
        <v>121000</v>
      </c>
      <c r="H7232" t="s">
        <v>85</v>
      </c>
      <c r="I7232" t="s">
        <v>15445</v>
      </c>
      <c r="J7232" t="s">
        <v>85</v>
      </c>
      <c r="K7232" t="s">
        <v>30</v>
      </c>
      <c r="L7232">
        <v>50000000</v>
      </c>
      <c r="M7232">
        <v>174804407</v>
      </c>
      <c r="N7232" t="s">
        <v>23</v>
      </c>
      <c r="O7232">
        <v>116</v>
      </c>
      <c r="P7232" t="str">
        <f>IF(Table1[[#This Row],[score]]&gt;=8.5,"High",IF(Table1[[#This Row],[score]]&gt;=7,"Medium","Low"))</f>
        <v>Medium</v>
      </c>
      <c r="Q7232" s="5">
        <f>Table1[[#This Row],[gross]]-Table1[[#This Row],[budget]]</f>
        <v>124804407</v>
      </c>
      <c r="R7232" s="5" t="str">
        <f>IF(Table1[[#This Row],[Profit]]&gt;0,"Profit","Loss")</f>
        <v>Profit</v>
      </c>
      <c r="S7232" s="6" t="str">
        <f>FLOOR(Table1[[#This Row],[year]]-1900,10)+1900 &amp; "-" &amp; FLOOR(Table1[[#This Row],[year]]-1890,10)+1900</f>
        <v>2010-2020</v>
      </c>
      <c r="T7232" s="14" t="s">
        <v>21835</v>
      </c>
      <c r="AB7232" s="14"/>
    </row>
    <row r="7233" spans="1:28" hidden="1" x14ac:dyDescent="0.3">
      <c r="A7233" t="s">
        <v>21040</v>
      </c>
      <c r="B7233" t="s">
        <v>33</v>
      </c>
      <c r="C7233" t="s">
        <v>25</v>
      </c>
      <c r="D7233">
        <v>2018</v>
      </c>
      <c r="E7233" t="s">
        <v>20651</v>
      </c>
      <c r="F7233">
        <v>5.6</v>
      </c>
      <c r="G7233">
        <v>30000</v>
      </c>
      <c r="H7233" t="s">
        <v>2847</v>
      </c>
      <c r="I7233" t="s">
        <v>21041</v>
      </c>
      <c r="J7233" t="s">
        <v>21042</v>
      </c>
      <c r="K7233" t="s">
        <v>30</v>
      </c>
      <c r="L7233">
        <v>120000000</v>
      </c>
      <c r="M7233">
        <v>173961069</v>
      </c>
      <c r="N7233" t="s">
        <v>1708</v>
      </c>
      <c r="O7233">
        <v>99</v>
      </c>
      <c r="P7233" t="str">
        <f>IF(Table1[[#This Row],[score]]&gt;=8.5,"High",IF(Table1[[#This Row],[score]]&gt;=7,"Medium","Low"))</f>
        <v>Low</v>
      </c>
      <c r="Q7233" s="5">
        <f>Table1[[#This Row],[gross]]-Table1[[#This Row],[budget]]</f>
        <v>53961069</v>
      </c>
      <c r="R7233" s="5" t="str">
        <f>IF(Table1[[#This Row],[Profit]]&gt;0,"Profit","Loss")</f>
        <v>Profit</v>
      </c>
      <c r="S7233" s="6" t="str">
        <f>FLOOR(Table1[[#This Row],[year]]-1900,10)+1900 &amp; "-" &amp; FLOOR(Table1[[#This Row],[year]]-1890,10)+1900</f>
        <v>2010-2020</v>
      </c>
      <c r="T7233" s="14" t="s">
        <v>21835</v>
      </c>
      <c r="AB7233" s="14"/>
    </row>
    <row r="7234" spans="1:28" hidden="1" x14ac:dyDescent="0.3">
      <c r="A7234" t="s">
        <v>20982</v>
      </c>
      <c r="B7234" t="s">
        <v>1974</v>
      </c>
      <c r="C7234" t="s">
        <v>52</v>
      </c>
      <c r="D7234">
        <v>2018</v>
      </c>
      <c r="E7234" t="s">
        <v>20237</v>
      </c>
      <c r="F7234">
        <v>5.7</v>
      </c>
      <c r="G7234">
        <v>55000</v>
      </c>
      <c r="H7234" t="s">
        <v>20983</v>
      </c>
      <c r="I7234" t="s">
        <v>13351</v>
      </c>
      <c r="J7234" t="s">
        <v>20984</v>
      </c>
      <c r="K7234" t="s">
        <v>30</v>
      </c>
      <c r="L7234">
        <v>10000000</v>
      </c>
      <c r="M7234">
        <v>167885588</v>
      </c>
      <c r="N7234" t="s">
        <v>19271</v>
      </c>
      <c r="O7234">
        <v>103</v>
      </c>
      <c r="P7234" t="str">
        <f>IF(Table1[[#This Row],[score]]&gt;=8.5,"High",IF(Table1[[#This Row],[score]]&gt;=7,"Medium","Low"))</f>
        <v>Low</v>
      </c>
      <c r="Q7234" s="5">
        <f>Table1[[#This Row],[gross]]-Table1[[#This Row],[budget]]</f>
        <v>157885588</v>
      </c>
      <c r="R7234" s="5" t="str">
        <f>IF(Table1[[#This Row],[Profit]]&gt;0,"Profit","Loss")</f>
        <v>Profit</v>
      </c>
      <c r="S7234" s="6" t="str">
        <f>FLOOR(Table1[[#This Row],[year]]-1900,10)+1900 &amp; "-" &amp; FLOOR(Table1[[#This Row],[year]]-1890,10)+1900</f>
        <v>2010-2020</v>
      </c>
      <c r="T7234" s="14" t="s">
        <v>21835</v>
      </c>
      <c r="AB7234" s="14"/>
    </row>
    <row r="7235" spans="1:28" hidden="1" x14ac:dyDescent="0.3">
      <c r="A7235" t="s">
        <v>20683</v>
      </c>
      <c r="B7235" t="s">
        <v>16</v>
      </c>
      <c r="C7235" t="s">
        <v>34</v>
      </c>
      <c r="D7235">
        <v>2018</v>
      </c>
      <c r="E7235" t="s">
        <v>20658</v>
      </c>
      <c r="F7235">
        <v>5.3</v>
      </c>
      <c r="G7235">
        <v>120000</v>
      </c>
      <c r="H7235" t="s">
        <v>3842</v>
      </c>
      <c r="I7235" t="s">
        <v>2659</v>
      </c>
      <c r="J7235" t="s">
        <v>20684</v>
      </c>
      <c r="K7235" t="s">
        <v>30</v>
      </c>
      <c r="L7235">
        <v>88000000</v>
      </c>
      <c r="M7235">
        <v>160542134</v>
      </c>
      <c r="N7235" t="s">
        <v>180</v>
      </c>
      <c r="O7235">
        <v>107</v>
      </c>
      <c r="P7235" t="str">
        <f>IF(Table1[[#This Row],[score]]&gt;=8.5,"High",IF(Table1[[#This Row],[score]]&gt;=7,"Medium","Low"))</f>
        <v>Low</v>
      </c>
      <c r="Q7235" s="5">
        <f>Table1[[#This Row],[gross]]-Table1[[#This Row],[budget]]</f>
        <v>72542134</v>
      </c>
      <c r="R7235" s="5" t="str">
        <f>IF(Table1[[#This Row],[Profit]]&gt;0,"Profit","Loss")</f>
        <v>Profit</v>
      </c>
      <c r="S7235" s="6" t="str">
        <f>FLOOR(Table1[[#This Row],[year]]-1900,10)+1900 &amp; "-" &amp; FLOOR(Table1[[#This Row],[year]]-1890,10)+1900</f>
        <v>2010-2020</v>
      </c>
      <c r="T7235" s="14" t="s">
        <v>21835</v>
      </c>
      <c r="AB7235" s="14"/>
    </row>
    <row r="7236" spans="1:28" hidden="1" x14ac:dyDescent="0.3">
      <c r="A7236" t="s">
        <v>20999</v>
      </c>
      <c r="B7236" t="s">
        <v>33</v>
      </c>
      <c r="C7236" t="s">
        <v>34</v>
      </c>
      <c r="D7236">
        <v>2018</v>
      </c>
      <c r="E7236" t="s">
        <v>20774</v>
      </c>
      <c r="F7236">
        <v>6.2</v>
      </c>
      <c r="G7236">
        <v>67000</v>
      </c>
      <c r="H7236" t="s">
        <v>21000</v>
      </c>
      <c r="I7236" t="s">
        <v>4469</v>
      </c>
      <c r="J7236" t="s">
        <v>9661</v>
      </c>
      <c r="K7236" t="s">
        <v>22</v>
      </c>
      <c r="L7236">
        <v>25000000</v>
      </c>
      <c r="M7236">
        <v>158972499</v>
      </c>
      <c r="N7236" t="s">
        <v>61</v>
      </c>
      <c r="O7236">
        <v>89</v>
      </c>
      <c r="P7236" t="str">
        <f>IF(Table1[[#This Row],[score]]&gt;=8.5,"High",IF(Table1[[#This Row],[score]]&gt;=7,"Medium","Low"))</f>
        <v>Low</v>
      </c>
      <c r="Q7236" s="5">
        <f>Table1[[#This Row],[gross]]-Table1[[#This Row],[budget]]</f>
        <v>133972499</v>
      </c>
      <c r="R7236" s="5" t="str">
        <f>IF(Table1[[#This Row],[Profit]]&gt;0,"Profit","Loss")</f>
        <v>Profit</v>
      </c>
      <c r="S7236" s="6" t="str">
        <f>FLOOR(Table1[[#This Row],[year]]-1900,10)+1900 &amp; "-" &amp; FLOOR(Table1[[#This Row],[year]]-1890,10)+1900</f>
        <v>2010-2020</v>
      </c>
      <c r="T7236" s="14" t="s">
        <v>21835</v>
      </c>
      <c r="AB7236" s="14"/>
    </row>
    <row r="7237" spans="1:28" hidden="1" x14ac:dyDescent="0.3">
      <c r="A7237" t="s">
        <v>20702</v>
      </c>
      <c r="B7237" t="s">
        <v>16</v>
      </c>
      <c r="C7237" t="s">
        <v>34</v>
      </c>
      <c r="D7237">
        <v>2018</v>
      </c>
      <c r="E7237" t="s">
        <v>20703</v>
      </c>
      <c r="F7237">
        <v>6.6</v>
      </c>
      <c r="G7237">
        <v>173000</v>
      </c>
      <c r="H7237" t="s">
        <v>13889</v>
      </c>
      <c r="I7237" t="s">
        <v>15418</v>
      </c>
      <c r="J7237" t="s">
        <v>16610</v>
      </c>
      <c r="K7237" t="s">
        <v>30</v>
      </c>
      <c r="L7237">
        <v>69000000</v>
      </c>
      <c r="M7237">
        <v>151572634</v>
      </c>
      <c r="N7237" t="s">
        <v>18723</v>
      </c>
      <c r="O7237">
        <v>140</v>
      </c>
      <c r="P7237" t="str">
        <f>IF(Table1[[#This Row],[score]]&gt;=8.5,"High",IF(Table1[[#This Row],[score]]&gt;=7,"Medium","Low"))</f>
        <v>Low</v>
      </c>
      <c r="Q7237" s="5">
        <f>Table1[[#This Row],[gross]]-Table1[[#This Row],[budget]]</f>
        <v>82572634</v>
      </c>
      <c r="R7237" s="5" t="str">
        <f>IF(Table1[[#This Row],[Profit]]&gt;0,"Profit","Loss")</f>
        <v>Profit</v>
      </c>
      <c r="S7237" s="6" t="str">
        <f>FLOOR(Table1[[#This Row],[year]]-1900,10)+1900 &amp; "-" &amp; FLOOR(Table1[[#This Row],[year]]-1890,10)+1900</f>
        <v>2010-2020</v>
      </c>
      <c r="T7237" s="14" t="s">
        <v>21835</v>
      </c>
      <c r="AB7237" s="14"/>
    </row>
    <row r="7238" spans="1:28" hidden="1" x14ac:dyDescent="0.3">
      <c r="A7238" t="s">
        <v>20733</v>
      </c>
      <c r="B7238" t="s">
        <v>16</v>
      </c>
      <c r="C7238" t="s">
        <v>34</v>
      </c>
      <c r="D7238">
        <v>2018</v>
      </c>
      <c r="E7238" t="s">
        <v>20734</v>
      </c>
      <c r="F7238">
        <v>5.2</v>
      </c>
      <c r="G7238">
        <v>58000</v>
      </c>
      <c r="H7238" t="s">
        <v>20735</v>
      </c>
      <c r="I7238" t="s">
        <v>9043</v>
      </c>
      <c r="J7238" t="s">
        <v>20736</v>
      </c>
      <c r="K7238" t="s">
        <v>30</v>
      </c>
      <c r="L7238">
        <v>13000000</v>
      </c>
      <c r="M7238">
        <v>137056262</v>
      </c>
      <c r="N7238" t="s">
        <v>19271</v>
      </c>
      <c r="O7238">
        <v>97</v>
      </c>
      <c r="P7238" t="str">
        <f>IF(Table1[[#This Row],[score]]&gt;=8.5,"High",IF(Table1[[#This Row],[score]]&gt;=7,"Medium","Low"))</f>
        <v>Low</v>
      </c>
      <c r="Q7238" s="5">
        <f>Table1[[#This Row],[gross]]-Table1[[#This Row],[budget]]</f>
        <v>124056262</v>
      </c>
      <c r="R7238" s="5" t="str">
        <f>IF(Table1[[#This Row],[Profit]]&gt;0,"Profit","Loss")</f>
        <v>Profit</v>
      </c>
      <c r="S7238" s="6" t="str">
        <f>FLOOR(Table1[[#This Row],[year]]-1900,10)+1900 &amp; "-" &amp; FLOOR(Table1[[#This Row],[year]]-1890,10)+1900</f>
        <v>2010-2020</v>
      </c>
      <c r="T7238" s="14" t="s">
        <v>21835</v>
      </c>
      <c r="AB7238" s="14"/>
    </row>
    <row r="7239" spans="1:28" hidden="1" x14ac:dyDescent="0.3">
      <c r="A7239" t="s">
        <v>20938</v>
      </c>
      <c r="B7239" t="s">
        <v>33</v>
      </c>
      <c r="C7239" t="s">
        <v>25</v>
      </c>
      <c r="D7239">
        <v>2018</v>
      </c>
      <c r="E7239" t="s">
        <v>20258</v>
      </c>
      <c r="F7239">
        <v>4.2</v>
      </c>
      <c r="G7239">
        <v>42000</v>
      </c>
      <c r="H7239" t="s">
        <v>18919</v>
      </c>
      <c r="I7239" t="s">
        <v>18093</v>
      </c>
      <c r="J7239" t="s">
        <v>20939</v>
      </c>
      <c r="K7239" t="s">
        <v>30</v>
      </c>
      <c r="L7239">
        <v>100000000</v>
      </c>
      <c r="M7239">
        <v>132675864</v>
      </c>
      <c r="N7239" t="s">
        <v>20940</v>
      </c>
      <c r="O7239">
        <v>109</v>
      </c>
      <c r="P7239" t="str">
        <f>IF(Table1[[#This Row],[score]]&gt;=8.5,"High",IF(Table1[[#This Row],[score]]&gt;=7,"Medium","Low"))</f>
        <v>Low</v>
      </c>
      <c r="Q7239" s="5">
        <f>Table1[[#This Row],[gross]]-Table1[[#This Row],[budget]]</f>
        <v>32675864</v>
      </c>
      <c r="R7239" s="5" t="str">
        <f>IF(Table1[[#This Row],[Profit]]&gt;0,"Profit","Loss")</f>
        <v>Profit</v>
      </c>
      <c r="S7239" s="6" t="str">
        <f>FLOOR(Table1[[#This Row],[year]]-1900,10)+1900 &amp; "-" &amp; FLOOR(Table1[[#This Row],[year]]-1890,10)+1900</f>
        <v>2010-2020</v>
      </c>
      <c r="T7239" s="14" t="s">
        <v>21835</v>
      </c>
      <c r="AB7239" s="14"/>
    </row>
    <row r="7240" spans="1:28" hidden="1" x14ac:dyDescent="0.3">
      <c r="A7240" t="s">
        <v>20959</v>
      </c>
      <c r="B7240" t="s">
        <v>33</v>
      </c>
      <c r="C7240" t="s">
        <v>41</v>
      </c>
      <c r="D7240">
        <v>2018</v>
      </c>
      <c r="E7240" t="s">
        <v>20863</v>
      </c>
      <c r="F7240">
        <v>6.1</v>
      </c>
      <c r="G7240">
        <v>48000</v>
      </c>
      <c r="H7240" t="s">
        <v>12402</v>
      </c>
      <c r="I7240" t="s">
        <v>20960</v>
      </c>
      <c r="J7240" t="s">
        <v>11796</v>
      </c>
      <c r="K7240" t="s">
        <v>30</v>
      </c>
      <c r="L7240">
        <v>42000000</v>
      </c>
      <c r="M7240">
        <v>131523093</v>
      </c>
      <c r="N7240" t="s">
        <v>14447</v>
      </c>
      <c r="O7240">
        <v>105</v>
      </c>
      <c r="P7240" t="str">
        <f>IF(Table1[[#This Row],[score]]&gt;=8.5,"High",IF(Table1[[#This Row],[score]]&gt;=7,"Medium","Low"))</f>
        <v>Low</v>
      </c>
      <c r="Q7240" s="5">
        <f>Table1[[#This Row],[gross]]-Table1[[#This Row],[budget]]</f>
        <v>89523093</v>
      </c>
      <c r="R7240" s="5" t="str">
        <f>IF(Table1[[#This Row],[Profit]]&gt;0,"Profit","Loss")</f>
        <v>Profit</v>
      </c>
      <c r="S7240" s="6" t="str">
        <f>FLOOR(Table1[[#This Row],[year]]-1900,10)+1900 &amp; "-" &amp; FLOOR(Table1[[#This Row],[year]]-1890,10)+1900</f>
        <v>2010-2020</v>
      </c>
      <c r="T7240" s="14" t="s">
        <v>21835</v>
      </c>
      <c r="AB7240" s="14"/>
    </row>
    <row r="7241" spans="1:28" hidden="1" x14ac:dyDescent="0.3">
      <c r="A7241" t="s">
        <v>20711</v>
      </c>
      <c r="B7241" t="s">
        <v>1974</v>
      </c>
      <c r="C7241" t="s">
        <v>41</v>
      </c>
      <c r="D7241">
        <v>2018</v>
      </c>
      <c r="E7241" t="s">
        <v>20672</v>
      </c>
      <c r="F7241">
        <v>7.3</v>
      </c>
      <c r="G7241">
        <v>97000</v>
      </c>
      <c r="H7241" t="s">
        <v>15501</v>
      </c>
      <c r="I7241" t="s">
        <v>15501</v>
      </c>
      <c r="J7241" t="s">
        <v>8955</v>
      </c>
      <c r="K7241" t="s">
        <v>30</v>
      </c>
      <c r="L7241">
        <v>48000000</v>
      </c>
      <c r="M7241">
        <v>120556201</v>
      </c>
      <c r="N7241" t="s">
        <v>16552</v>
      </c>
      <c r="O7241">
        <v>118</v>
      </c>
      <c r="P7241" t="str">
        <f>IF(Table1[[#This Row],[score]]&gt;=8.5,"High",IF(Table1[[#This Row],[score]]&gt;=7,"Medium","Low"))</f>
        <v>Medium</v>
      </c>
      <c r="Q7241" s="5">
        <f>Table1[[#This Row],[gross]]-Table1[[#This Row],[budget]]</f>
        <v>72556201</v>
      </c>
      <c r="R7241" s="5" t="str">
        <f>IF(Table1[[#This Row],[Profit]]&gt;0,"Profit","Loss")</f>
        <v>Profit</v>
      </c>
      <c r="S7241" s="6" t="str">
        <f>FLOOR(Table1[[#This Row],[year]]-1900,10)+1900 &amp; "-" &amp; FLOOR(Table1[[#This Row],[year]]-1890,10)+1900</f>
        <v>2010-2020</v>
      </c>
      <c r="T7241" s="14" t="s">
        <v>21835</v>
      </c>
      <c r="AB7241" s="14"/>
    </row>
    <row r="7242" spans="1:28" hidden="1" x14ac:dyDescent="0.3">
      <c r="A7242" t="s">
        <v>20757</v>
      </c>
      <c r="B7242" t="s">
        <v>1974</v>
      </c>
      <c r="C7242" t="s">
        <v>34</v>
      </c>
      <c r="D7242">
        <v>2018</v>
      </c>
      <c r="E7242" t="s">
        <v>20331</v>
      </c>
      <c r="F7242">
        <v>6.3</v>
      </c>
      <c r="G7242">
        <v>107000</v>
      </c>
      <c r="H7242" t="s">
        <v>13944</v>
      </c>
      <c r="I7242" t="s">
        <v>20758</v>
      </c>
      <c r="J7242" t="s">
        <v>5655</v>
      </c>
      <c r="K7242" t="s">
        <v>30</v>
      </c>
      <c r="L7242">
        <v>30000000</v>
      </c>
      <c r="M7242">
        <v>119942387</v>
      </c>
      <c r="N7242" t="s">
        <v>6789</v>
      </c>
      <c r="O7242">
        <v>104</v>
      </c>
      <c r="P7242" t="str">
        <f>IF(Table1[[#This Row],[score]]&gt;=8.5,"High",IF(Table1[[#This Row],[score]]&gt;=7,"Medium","Low"))</f>
        <v>Low</v>
      </c>
      <c r="Q7242" s="5">
        <f>Table1[[#This Row],[gross]]-Table1[[#This Row],[budget]]</f>
        <v>89942387</v>
      </c>
      <c r="R7242" s="5" t="str">
        <f>IF(Table1[[#This Row],[Profit]]&gt;0,"Profit","Loss")</f>
        <v>Profit</v>
      </c>
      <c r="S7242" s="6" t="str">
        <f>FLOOR(Table1[[#This Row],[year]]-1900,10)+1900 &amp; "-" &amp; FLOOR(Table1[[#This Row],[year]]-1890,10)+1900</f>
        <v>2010-2020</v>
      </c>
      <c r="T7242" s="14" t="s">
        <v>21835</v>
      </c>
      <c r="AB7242" s="14"/>
    </row>
    <row r="7243" spans="1:28" hidden="1" x14ac:dyDescent="0.3">
      <c r="A7243" t="s">
        <v>20759</v>
      </c>
      <c r="B7243" t="s">
        <v>16</v>
      </c>
      <c r="C7243" t="s">
        <v>34</v>
      </c>
      <c r="D7243">
        <v>2018</v>
      </c>
      <c r="E7243" t="s">
        <v>20701</v>
      </c>
      <c r="F7243">
        <v>6.9</v>
      </c>
      <c r="G7243">
        <v>215000</v>
      </c>
      <c r="H7243" t="s">
        <v>19200</v>
      </c>
      <c r="I7243" t="s">
        <v>12650</v>
      </c>
      <c r="J7243" t="s">
        <v>3982</v>
      </c>
      <c r="K7243" t="s">
        <v>30</v>
      </c>
      <c r="L7243">
        <v>37000000</v>
      </c>
      <c r="M7243">
        <v>117679066</v>
      </c>
      <c r="N7243" t="s">
        <v>20760</v>
      </c>
      <c r="O7243">
        <v>100</v>
      </c>
      <c r="P7243" t="str">
        <f>IF(Table1[[#This Row],[score]]&gt;=8.5,"High",IF(Table1[[#This Row],[score]]&gt;=7,"Medium","Low"))</f>
        <v>Low</v>
      </c>
      <c r="Q7243" s="5">
        <f>Table1[[#This Row],[gross]]-Table1[[#This Row],[budget]]</f>
        <v>80679066</v>
      </c>
      <c r="R7243" s="5" t="str">
        <f>IF(Table1[[#This Row],[Profit]]&gt;0,"Profit","Loss")</f>
        <v>Profit</v>
      </c>
      <c r="S7243" s="6" t="str">
        <f>FLOOR(Table1[[#This Row],[year]]-1900,10)+1900 &amp; "-" &amp; FLOOR(Table1[[#This Row],[year]]-1890,10)+1900</f>
        <v>2010-2020</v>
      </c>
      <c r="T7243" s="14" t="s">
        <v>21835</v>
      </c>
      <c r="AB7243" s="14"/>
    </row>
    <row r="7244" spans="1:28" hidden="1" x14ac:dyDescent="0.3">
      <c r="A7244" t="s">
        <v>21156</v>
      </c>
      <c r="B7244" t="s">
        <v>33</v>
      </c>
      <c r="C7244" t="s">
        <v>390</v>
      </c>
      <c r="D7244">
        <v>2018</v>
      </c>
      <c r="E7244" t="s">
        <v>21157</v>
      </c>
      <c r="F7244">
        <v>7.8</v>
      </c>
      <c r="G7244">
        <v>24000</v>
      </c>
      <c r="H7244" t="s">
        <v>21158</v>
      </c>
      <c r="I7244" t="s">
        <v>21159</v>
      </c>
      <c r="J7244" t="s">
        <v>21160</v>
      </c>
      <c r="K7244" t="s">
        <v>2081</v>
      </c>
      <c r="L7244">
        <v>8500000</v>
      </c>
      <c r="M7244">
        <v>115757940</v>
      </c>
      <c r="N7244" t="s">
        <v>21161</v>
      </c>
      <c r="O7244">
        <v>100</v>
      </c>
      <c r="P7244" t="str">
        <f>IF(Table1[[#This Row],[score]]&gt;=8.5,"High",IF(Table1[[#This Row],[score]]&gt;=7,"Medium","Low"))</f>
        <v>Medium</v>
      </c>
      <c r="Q7244" s="5">
        <f>Table1[[#This Row],[gross]]-Table1[[#This Row],[budget]]</f>
        <v>107257940</v>
      </c>
      <c r="R7244" s="5" t="str">
        <f>IF(Table1[[#This Row],[Profit]]&gt;0,"Profit","Loss")</f>
        <v>Profit</v>
      </c>
      <c r="S7244" s="6" t="str">
        <f>FLOOR(Table1[[#This Row],[year]]-1900,10)+1900 &amp; "-" &amp; FLOOR(Table1[[#This Row],[year]]-1890,10)+1900</f>
        <v>2010-2020</v>
      </c>
      <c r="T7244" s="14" t="s">
        <v>21835</v>
      </c>
      <c r="AB7244" s="14"/>
    </row>
    <row r="7245" spans="1:28" hidden="1" x14ac:dyDescent="0.3">
      <c r="A7245" t="s">
        <v>20840</v>
      </c>
      <c r="B7245" t="s">
        <v>1974</v>
      </c>
      <c r="C7245" t="s">
        <v>63</v>
      </c>
      <c r="D7245">
        <v>2018</v>
      </c>
      <c r="E7245" t="s">
        <v>20769</v>
      </c>
      <c r="F7245">
        <v>7.3</v>
      </c>
      <c r="G7245">
        <v>176000</v>
      </c>
      <c r="H7245" t="s">
        <v>18580</v>
      </c>
      <c r="I7245" t="s">
        <v>19151</v>
      </c>
      <c r="J7245" t="s">
        <v>12035</v>
      </c>
      <c r="K7245" t="s">
        <v>30</v>
      </c>
      <c r="L7245">
        <v>59000000</v>
      </c>
      <c r="M7245">
        <v>105713218</v>
      </c>
      <c r="N7245" t="s">
        <v>61</v>
      </c>
      <c r="O7245">
        <v>141</v>
      </c>
      <c r="P7245" t="str">
        <f>IF(Table1[[#This Row],[score]]&gt;=8.5,"High",IF(Table1[[#This Row],[score]]&gt;=7,"Medium","Low"))</f>
        <v>Medium</v>
      </c>
      <c r="Q7245" s="5">
        <f>Table1[[#This Row],[gross]]-Table1[[#This Row],[budget]]</f>
        <v>46713218</v>
      </c>
      <c r="R7245" s="5" t="str">
        <f>IF(Table1[[#This Row],[Profit]]&gt;0,"Profit","Loss")</f>
        <v>Profit</v>
      </c>
      <c r="S7245" s="6" t="str">
        <f>FLOOR(Table1[[#This Row],[year]]-1900,10)+1900 &amp; "-" &amp; FLOOR(Table1[[#This Row],[year]]-1890,10)+1900</f>
        <v>2010-2020</v>
      </c>
      <c r="T7245" s="14" t="s">
        <v>21835</v>
      </c>
      <c r="AB7245" s="14"/>
    </row>
    <row r="7246" spans="1:28" hidden="1" x14ac:dyDescent="0.3">
      <c r="A7246" t="s">
        <v>20904</v>
      </c>
      <c r="B7246" t="s">
        <v>1974</v>
      </c>
      <c r="C7246" t="s">
        <v>41</v>
      </c>
      <c r="D7246">
        <v>2018</v>
      </c>
      <c r="E7246" t="s">
        <v>20444</v>
      </c>
      <c r="F7246">
        <v>6.1</v>
      </c>
      <c r="G7246">
        <v>26000</v>
      </c>
      <c r="H7246" t="s">
        <v>20905</v>
      </c>
      <c r="I7246" t="s">
        <v>20905</v>
      </c>
      <c r="J7246" t="s">
        <v>2338</v>
      </c>
      <c r="K7246" t="s">
        <v>30</v>
      </c>
      <c r="L7246">
        <v>10000000</v>
      </c>
      <c r="M7246">
        <v>104438188</v>
      </c>
      <c r="N7246" t="s">
        <v>20906</v>
      </c>
      <c r="O7246">
        <v>104</v>
      </c>
      <c r="P7246" t="str">
        <f>IF(Table1[[#This Row],[score]]&gt;=8.5,"High",IF(Table1[[#This Row],[score]]&gt;=7,"Medium","Low"))</f>
        <v>Low</v>
      </c>
      <c r="Q7246" s="5">
        <f>Table1[[#This Row],[gross]]-Table1[[#This Row],[budget]]</f>
        <v>94438188</v>
      </c>
      <c r="R7246" s="5" t="str">
        <f>IF(Table1[[#This Row],[Profit]]&gt;0,"Profit","Loss")</f>
        <v>Profit</v>
      </c>
      <c r="S7246" s="6" t="str">
        <f>FLOOR(Table1[[#This Row],[year]]-1900,10)+1900 &amp; "-" &amp; FLOOR(Table1[[#This Row],[year]]-1890,10)+1900</f>
        <v>2010-2020</v>
      </c>
      <c r="T7246" s="14" t="s">
        <v>21835</v>
      </c>
      <c r="AB7246" s="14"/>
    </row>
    <row r="7247" spans="1:28" hidden="1" x14ac:dyDescent="0.3">
      <c r="A7247" t="s">
        <v>854</v>
      </c>
      <c r="B7247" t="s">
        <v>1974</v>
      </c>
      <c r="C7247" t="s">
        <v>41</v>
      </c>
      <c r="D7247">
        <v>2018</v>
      </c>
      <c r="E7247" t="s">
        <v>21049</v>
      </c>
      <c r="F7247">
        <v>5.6</v>
      </c>
      <c r="G7247">
        <v>38000</v>
      </c>
      <c r="H7247" t="s">
        <v>10815</v>
      </c>
      <c r="I7247" t="s">
        <v>19086</v>
      </c>
      <c r="J7247" t="s">
        <v>19086</v>
      </c>
      <c r="K7247" t="s">
        <v>30</v>
      </c>
      <c r="L7247">
        <v>29000000</v>
      </c>
      <c r="M7247">
        <v>103105878</v>
      </c>
      <c r="N7247" t="s">
        <v>21050</v>
      </c>
      <c r="O7247">
        <v>111</v>
      </c>
      <c r="P7247" t="str">
        <f>IF(Table1[[#This Row],[score]]&gt;=8.5,"High",IF(Table1[[#This Row],[score]]&gt;=7,"Medium","Low"))</f>
        <v>Low</v>
      </c>
      <c r="Q7247" s="5">
        <f>Table1[[#This Row],[gross]]-Table1[[#This Row],[budget]]</f>
        <v>74105878</v>
      </c>
      <c r="R7247" s="5" t="str">
        <f>IF(Table1[[#This Row],[Profit]]&gt;0,"Profit","Loss")</f>
        <v>Profit</v>
      </c>
      <c r="S7247" s="6" t="str">
        <f>FLOOR(Table1[[#This Row],[year]]-1900,10)+1900 &amp; "-" &amp; FLOOR(Table1[[#This Row],[year]]-1890,10)+1900</f>
        <v>2010-2020</v>
      </c>
      <c r="T7247" s="14" t="s">
        <v>21835</v>
      </c>
      <c r="AB7247" s="14"/>
    </row>
    <row r="7248" spans="1:28" hidden="1" x14ac:dyDescent="0.3">
      <c r="A7248" t="s">
        <v>20925</v>
      </c>
      <c r="B7248" t="s">
        <v>1974</v>
      </c>
      <c r="C7248" t="s">
        <v>34</v>
      </c>
      <c r="D7248">
        <v>2018</v>
      </c>
      <c r="E7248" t="s">
        <v>20812</v>
      </c>
      <c r="F7248">
        <v>6.7</v>
      </c>
      <c r="G7248">
        <v>58000</v>
      </c>
      <c r="H7248" t="s">
        <v>7377</v>
      </c>
      <c r="I7248" t="s">
        <v>20926</v>
      </c>
      <c r="J7248" t="s">
        <v>16651</v>
      </c>
      <c r="K7248" t="s">
        <v>30</v>
      </c>
      <c r="L7248">
        <v>51000000</v>
      </c>
      <c r="M7248">
        <v>98203196</v>
      </c>
      <c r="N7248" t="s">
        <v>20927</v>
      </c>
      <c r="O7248">
        <v>96</v>
      </c>
      <c r="P7248" t="str">
        <f>IF(Table1[[#This Row],[score]]&gt;=8.5,"High",IF(Table1[[#This Row],[score]]&gt;=7,"Medium","Low"))</f>
        <v>Low</v>
      </c>
      <c r="Q7248" s="5">
        <f>Table1[[#This Row],[gross]]-Table1[[#This Row],[budget]]</f>
        <v>47203196</v>
      </c>
      <c r="R7248" s="5" t="str">
        <f>IF(Table1[[#This Row],[Profit]]&gt;0,"Profit","Loss")</f>
        <v>Profit</v>
      </c>
      <c r="S7248" s="6" t="str">
        <f>FLOOR(Table1[[#This Row],[year]]-1900,10)+1900 &amp; "-" &amp; FLOOR(Table1[[#This Row],[year]]-1890,10)+1900</f>
        <v>2010-2020</v>
      </c>
      <c r="T7248" s="14" t="s">
        <v>21835</v>
      </c>
      <c r="AB7248" s="14"/>
    </row>
    <row r="7249" spans="1:28" hidden="1" x14ac:dyDescent="0.3">
      <c r="A7249" t="s">
        <v>20657</v>
      </c>
      <c r="B7249" t="s">
        <v>16</v>
      </c>
      <c r="C7249" t="s">
        <v>41</v>
      </c>
      <c r="D7249">
        <v>2018</v>
      </c>
      <c r="E7249" t="s">
        <v>20658</v>
      </c>
      <c r="F7249">
        <v>6.8</v>
      </c>
      <c r="G7249">
        <v>136000</v>
      </c>
      <c r="H7249" t="s">
        <v>16977</v>
      </c>
      <c r="I7249" t="s">
        <v>20659</v>
      </c>
      <c r="J7249" t="s">
        <v>17495</v>
      </c>
      <c r="K7249" t="s">
        <v>195</v>
      </c>
      <c r="L7249">
        <v>20000000</v>
      </c>
      <c r="M7249">
        <v>97644617</v>
      </c>
      <c r="N7249" t="s">
        <v>19217</v>
      </c>
      <c r="O7249">
        <v>117</v>
      </c>
      <c r="P7249" t="str">
        <f>IF(Table1[[#This Row],[score]]&gt;=8.5,"High",IF(Table1[[#This Row],[score]]&gt;=7,"Medium","Low"))</f>
        <v>Low</v>
      </c>
      <c r="Q7249" s="5">
        <f>Table1[[#This Row],[gross]]-Table1[[#This Row],[budget]]</f>
        <v>77644617</v>
      </c>
      <c r="R7249" s="5" t="str">
        <f>IF(Table1[[#This Row],[Profit]]&gt;0,"Profit","Loss")</f>
        <v>Profit</v>
      </c>
      <c r="S7249" s="6" t="str">
        <f>FLOOR(Table1[[#This Row],[year]]-1900,10)+1900 &amp; "-" &amp; FLOOR(Table1[[#This Row],[year]]-1890,10)+1900</f>
        <v>2010-2020</v>
      </c>
      <c r="T7249" s="14" t="s">
        <v>21835</v>
      </c>
      <c r="AB7249" s="14"/>
    </row>
    <row r="7250" spans="1:28" hidden="1" x14ac:dyDescent="0.3">
      <c r="A7250" t="s">
        <v>20720</v>
      </c>
      <c r="B7250" t="s">
        <v>16</v>
      </c>
      <c r="C7250" t="s">
        <v>63</v>
      </c>
      <c r="D7250">
        <v>2018</v>
      </c>
      <c r="E7250" t="s">
        <v>20661</v>
      </c>
      <c r="F7250">
        <v>7.5</v>
      </c>
      <c r="G7250">
        <v>181000</v>
      </c>
      <c r="H7250" t="s">
        <v>16024</v>
      </c>
      <c r="I7250" t="s">
        <v>20721</v>
      </c>
      <c r="J7250" t="s">
        <v>20722</v>
      </c>
      <c r="K7250" t="s">
        <v>3125</v>
      </c>
      <c r="L7250">
        <v>15000000</v>
      </c>
      <c r="M7250">
        <v>95918706</v>
      </c>
      <c r="N7250" t="s">
        <v>9351</v>
      </c>
      <c r="O7250">
        <v>119</v>
      </c>
      <c r="P7250" t="str">
        <f>IF(Table1[[#This Row],[score]]&gt;=8.5,"High",IF(Table1[[#This Row],[score]]&gt;=7,"Medium","Low"))</f>
        <v>Medium</v>
      </c>
      <c r="Q7250" s="5">
        <f>Table1[[#This Row],[gross]]-Table1[[#This Row],[budget]]</f>
        <v>80918706</v>
      </c>
      <c r="R7250" s="5" t="str">
        <f>IF(Table1[[#This Row],[Profit]]&gt;0,"Profit","Loss")</f>
        <v>Profit</v>
      </c>
      <c r="S7250" s="6" t="str">
        <f>FLOOR(Table1[[#This Row],[year]]-1900,10)+1900 &amp; "-" &amp; FLOOR(Table1[[#This Row],[year]]-1890,10)+1900</f>
        <v>2010-2020</v>
      </c>
      <c r="T7250" s="14" t="s">
        <v>21835</v>
      </c>
      <c r="AB7250" s="14"/>
    </row>
    <row r="7251" spans="1:28" hidden="1" x14ac:dyDescent="0.3">
      <c r="A7251" t="s">
        <v>20922</v>
      </c>
      <c r="B7251" t="s">
        <v>1974</v>
      </c>
      <c r="C7251" t="s">
        <v>52</v>
      </c>
      <c r="D7251">
        <v>2018</v>
      </c>
      <c r="E7251" t="s">
        <v>20407</v>
      </c>
      <c r="F7251">
        <v>5.2</v>
      </c>
      <c r="G7251">
        <v>50000</v>
      </c>
      <c r="H7251" t="s">
        <v>14193</v>
      </c>
      <c r="I7251" t="s">
        <v>20923</v>
      </c>
      <c r="J7251" t="s">
        <v>20924</v>
      </c>
      <c r="K7251" t="s">
        <v>30</v>
      </c>
      <c r="L7251">
        <v>3500000</v>
      </c>
      <c r="M7251">
        <v>95330710</v>
      </c>
      <c r="N7251" t="s">
        <v>19271</v>
      </c>
      <c r="O7251">
        <v>100</v>
      </c>
      <c r="P7251" t="str">
        <f>IF(Table1[[#This Row],[score]]&gt;=8.5,"High",IF(Table1[[#This Row],[score]]&gt;=7,"Medium","Low"))</f>
        <v>Low</v>
      </c>
      <c r="Q7251" s="5">
        <f>Table1[[#This Row],[gross]]-Table1[[#This Row],[budget]]</f>
        <v>91830710</v>
      </c>
      <c r="R7251" s="5" t="str">
        <f>IF(Table1[[#This Row],[Profit]]&gt;0,"Profit","Loss")</f>
        <v>Profit</v>
      </c>
      <c r="S7251" s="6" t="str">
        <f>FLOOR(Table1[[#This Row],[year]]-1900,10)+1900 &amp; "-" &amp; FLOOR(Table1[[#This Row],[year]]-1890,10)+1900</f>
        <v>2010-2020</v>
      </c>
      <c r="T7251" s="14" t="s">
        <v>21835</v>
      </c>
      <c r="AB7251" s="14"/>
    </row>
    <row r="7252" spans="1:28" hidden="1" x14ac:dyDescent="0.3">
      <c r="A7252" t="s">
        <v>20896</v>
      </c>
      <c r="B7252" t="s">
        <v>1974</v>
      </c>
      <c r="C7252" t="s">
        <v>41</v>
      </c>
      <c r="D7252">
        <v>2018</v>
      </c>
      <c r="E7252" t="s">
        <v>20551</v>
      </c>
      <c r="F7252">
        <v>5.5</v>
      </c>
      <c r="G7252">
        <v>51000</v>
      </c>
      <c r="H7252" t="s">
        <v>10684</v>
      </c>
      <c r="I7252" t="s">
        <v>10684</v>
      </c>
      <c r="J7252" t="s">
        <v>19227</v>
      </c>
      <c r="K7252" t="s">
        <v>5936</v>
      </c>
      <c r="L7252">
        <v>32000000</v>
      </c>
      <c r="M7252">
        <v>94539426</v>
      </c>
      <c r="N7252" t="s">
        <v>20897</v>
      </c>
      <c r="O7252">
        <v>110</v>
      </c>
      <c r="P7252" t="str">
        <f>IF(Table1[[#This Row],[score]]&gt;=8.5,"High",IF(Table1[[#This Row],[score]]&gt;=7,"Medium","Low"))</f>
        <v>Low</v>
      </c>
      <c r="Q7252" s="5">
        <f>Table1[[#This Row],[gross]]-Table1[[#This Row],[budget]]</f>
        <v>62539426</v>
      </c>
      <c r="R7252" s="5" t="str">
        <f>IF(Table1[[#This Row],[Profit]]&gt;0,"Profit","Loss")</f>
        <v>Profit</v>
      </c>
      <c r="S7252" s="6" t="str">
        <f>FLOOR(Table1[[#This Row],[year]]-1900,10)+1900 &amp; "-" &amp; FLOOR(Table1[[#This Row],[year]]-1890,10)+1900</f>
        <v>2010-2020</v>
      </c>
      <c r="T7252" s="14" t="s">
        <v>21835</v>
      </c>
      <c r="AB7252" s="14"/>
    </row>
    <row r="7253" spans="1:28" hidden="1" x14ac:dyDescent="0.3">
      <c r="A7253" t="s">
        <v>20865</v>
      </c>
      <c r="B7253" t="s">
        <v>16</v>
      </c>
      <c r="C7253" t="s">
        <v>41</v>
      </c>
      <c r="D7253">
        <v>2018</v>
      </c>
      <c r="E7253" t="s">
        <v>20251</v>
      </c>
      <c r="F7253">
        <v>6.2</v>
      </c>
      <c r="G7253">
        <v>74000</v>
      </c>
      <c r="H7253" t="s">
        <v>17494</v>
      </c>
      <c r="I7253" t="s">
        <v>20866</v>
      </c>
      <c r="J7253" t="s">
        <v>20867</v>
      </c>
      <c r="K7253" t="s">
        <v>30</v>
      </c>
      <c r="L7253">
        <v>21000000</v>
      </c>
      <c r="M7253">
        <v>94019120</v>
      </c>
      <c r="N7253" t="s">
        <v>20868</v>
      </c>
      <c r="O7253">
        <v>102</v>
      </c>
      <c r="P7253" t="str">
        <f>IF(Table1[[#This Row],[score]]&gt;=8.5,"High",IF(Table1[[#This Row],[score]]&gt;=7,"Medium","Low"))</f>
        <v>Low</v>
      </c>
      <c r="Q7253" s="5">
        <f>Table1[[#This Row],[gross]]-Table1[[#This Row],[budget]]</f>
        <v>73019120</v>
      </c>
      <c r="R7253" s="5" t="str">
        <f>IF(Table1[[#This Row],[Profit]]&gt;0,"Profit","Loss")</f>
        <v>Profit</v>
      </c>
      <c r="S7253" s="6" t="str">
        <f>FLOOR(Table1[[#This Row],[year]]-1900,10)+1900 &amp; "-" &amp; FLOOR(Table1[[#This Row],[year]]-1890,10)+1900</f>
        <v>2010-2020</v>
      </c>
      <c r="T7253" s="14" t="s">
        <v>21835</v>
      </c>
      <c r="AB7253" s="14"/>
    </row>
    <row r="7254" spans="1:28" hidden="1" x14ac:dyDescent="0.3">
      <c r="A7254" t="s">
        <v>20679</v>
      </c>
      <c r="B7254" t="s">
        <v>16</v>
      </c>
      <c r="C7254" t="s">
        <v>63</v>
      </c>
      <c r="D7254">
        <v>2018</v>
      </c>
      <c r="E7254" t="s">
        <v>20680</v>
      </c>
      <c r="F7254">
        <v>7.5</v>
      </c>
      <c r="G7254">
        <v>236000</v>
      </c>
      <c r="H7254" t="s">
        <v>3391</v>
      </c>
      <c r="I7254" t="s">
        <v>20681</v>
      </c>
      <c r="J7254" t="s">
        <v>20682</v>
      </c>
      <c r="K7254" t="s">
        <v>30</v>
      </c>
      <c r="L7254">
        <v>15000000</v>
      </c>
      <c r="M7254">
        <v>93413709</v>
      </c>
      <c r="N7254" t="s">
        <v>12565</v>
      </c>
      <c r="O7254">
        <v>135</v>
      </c>
      <c r="P7254" t="str">
        <f>IF(Table1[[#This Row],[score]]&gt;=8.5,"High",IF(Table1[[#This Row],[score]]&gt;=7,"Medium","Low"))</f>
        <v>Medium</v>
      </c>
      <c r="Q7254" s="5">
        <f>Table1[[#This Row],[gross]]-Table1[[#This Row],[budget]]</f>
        <v>78413709</v>
      </c>
      <c r="R7254" s="5" t="str">
        <f>IF(Table1[[#This Row],[Profit]]&gt;0,"Profit","Loss")</f>
        <v>Profit</v>
      </c>
      <c r="S7254" s="6" t="str">
        <f>FLOOR(Table1[[#This Row],[year]]-1900,10)+1900 &amp; "-" &amp; FLOOR(Table1[[#This Row],[year]]-1890,10)+1900</f>
        <v>2010-2020</v>
      </c>
      <c r="T7254" s="14" t="s">
        <v>21835</v>
      </c>
      <c r="AB7254" s="14"/>
    </row>
    <row r="7255" spans="1:28" hidden="1" x14ac:dyDescent="0.3">
      <c r="A7255" t="s">
        <v>21172</v>
      </c>
      <c r="B7255" t="s">
        <v>33</v>
      </c>
      <c r="C7255" t="s">
        <v>390</v>
      </c>
      <c r="D7255">
        <v>2018</v>
      </c>
      <c r="E7255" t="s">
        <v>20769</v>
      </c>
      <c r="F7255">
        <v>5.6</v>
      </c>
      <c r="G7255">
        <v>19000</v>
      </c>
      <c r="H7255" t="s">
        <v>19314</v>
      </c>
      <c r="I7255" t="s">
        <v>18966</v>
      </c>
      <c r="J7255" t="s">
        <v>21173</v>
      </c>
      <c r="K7255" t="s">
        <v>30</v>
      </c>
      <c r="L7255">
        <v>35000000</v>
      </c>
      <c r="M7255">
        <v>93320380</v>
      </c>
      <c r="N7255" t="s">
        <v>19337</v>
      </c>
      <c r="O7255">
        <v>90</v>
      </c>
      <c r="P7255" t="str">
        <f>IF(Table1[[#This Row],[score]]&gt;=8.5,"High",IF(Table1[[#This Row],[score]]&gt;=7,"Medium","Low"))</f>
        <v>Low</v>
      </c>
      <c r="Q7255" s="5">
        <f>Table1[[#This Row],[gross]]-Table1[[#This Row],[budget]]</f>
        <v>58320380</v>
      </c>
      <c r="R7255" s="5" t="str">
        <f>IF(Table1[[#This Row],[Profit]]&gt;0,"Profit","Loss")</f>
        <v>Profit</v>
      </c>
      <c r="S7255" s="6" t="str">
        <f>FLOOR(Table1[[#This Row],[year]]-1900,10)+1900 &amp; "-" &amp; FLOOR(Table1[[#This Row],[year]]-1890,10)+1900</f>
        <v>2010-2020</v>
      </c>
      <c r="T7255" s="14" t="s">
        <v>21835</v>
      </c>
      <c r="AB7255" s="14"/>
    </row>
    <row r="7256" spans="1:28" hidden="1" x14ac:dyDescent="0.3">
      <c r="A7256" t="s">
        <v>3898</v>
      </c>
      <c r="B7256" t="s">
        <v>1974</v>
      </c>
      <c r="C7256" t="s">
        <v>41</v>
      </c>
      <c r="D7256">
        <v>2018</v>
      </c>
      <c r="E7256" t="s">
        <v>20930</v>
      </c>
      <c r="F7256">
        <v>6</v>
      </c>
      <c r="G7256">
        <v>36000</v>
      </c>
      <c r="H7256" t="s">
        <v>15876</v>
      </c>
      <c r="I7256" t="s">
        <v>18089</v>
      </c>
      <c r="J7256" t="s">
        <v>20524</v>
      </c>
      <c r="K7256" t="s">
        <v>30</v>
      </c>
      <c r="L7256">
        <v>12000000</v>
      </c>
      <c r="M7256">
        <v>91244913</v>
      </c>
      <c r="N7256" t="s">
        <v>118</v>
      </c>
      <c r="O7256">
        <v>112</v>
      </c>
      <c r="P7256" t="str">
        <f>IF(Table1[[#This Row],[score]]&gt;=8.5,"High",IF(Table1[[#This Row],[score]]&gt;=7,"Medium","Low"))</f>
        <v>Low</v>
      </c>
      <c r="Q7256" s="5">
        <f>Table1[[#This Row],[gross]]-Table1[[#This Row],[budget]]</f>
        <v>79244913</v>
      </c>
      <c r="R7256" s="5" t="str">
        <f>IF(Table1[[#This Row],[Profit]]&gt;0,"Profit","Loss")</f>
        <v>Profit</v>
      </c>
      <c r="S7256" s="6" t="str">
        <f>FLOOR(Table1[[#This Row],[year]]-1900,10)+1900 &amp; "-" &amp; FLOOR(Table1[[#This Row],[year]]-1890,10)+1900</f>
        <v>2010-2020</v>
      </c>
      <c r="T7256" s="14" t="s">
        <v>21835</v>
      </c>
      <c r="AB7256" s="14"/>
    </row>
    <row r="7257" spans="1:28" hidden="1" x14ac:dyDescent="0.3">
      <c r="A7257" t="s">
        <v>16464</v>
      </c>
      <c r="B7257" t="s">
        <v>1974</v>
      </c>
      <c r="C7257" t="s">
        <v>34</v>
      </c>
      <c r="D7257">
        <v>2018</v>
      </c>
      <c r="E7257" t="s">
        <v>20781</v>
      </c>
      <c r="F7257">
        <v>5.3</v>
      </c>
      <c r="G7257">
        <v>68000</v>
      </c>
      <c r="H7257" t="s">
        <v>20782</v>
      </c>
      <c r="I7257" t="s">
        <v>20783</v>
      </c>
      <c r="J7257" t="s">
        <v>19430</v>
      </c>
      <c r="K7257" t="s">
        <v>30</v>
      </c>
      <c r="L7257">
        <v>100000000</v>
      </c>
      <c r="M7257">
        <v>86493046</v>
      </c>
      <c r="N7257" t="s">
        <v>9986</v>
      </c>
      <c r="O7257">
        <v>116</v>
      </c>
      <c r="P7257" t="str">
        <f>IF(Table1[[#This Row],[score]]&gt;=8.5,"High",IF(Table1[[#This Row],[score]]&gt;=7,"Medium","Low"))</f>
        <v>Low</v>
      </c>
      <c r="Q7257" s="5">
        <f>Table1[[#This Row],[gross]]-Table1[[#This Row],[budget]]</f>
        <v>-13506954</v>
      </c>
      <c r="R7257" s="5" t="str">
        <f>IF(Table1[[#This Row],[Profit]]&gt;0,"Profit","Loss")</f>
        <v>Loss</v>
      </c>
      <c r="S7257" s="6" t="str">
        <f>FLOOR(Table1[[#This Row],[year]]-1900,10)+1900 &amp; "-" &amp; FLOOR(Table1[[#This Row],[year]]-1890,10)+1900</f>
        <v>2010-2020</v>
      </c>
      <c r="T7257" s="14" t="s">
        <v>21835</v>
      </c>
      <c r="AB7257" s="14"/>
    </row>
    <row r="7258" spans="1:28" hidden="1" x14ac:dyDescent="0.3">
      <c r="A7258" t="s">
        <v>21147</v>
      </c>
      <c r="B7258" t="s">
        <v>33</v>
      </c>
      <c r="C7258" t="s">
        <v>63</v>
      </c>
      <c r="D7258">
        <v>2018</v>
      </c>
      <c r="E7258" t="s">
        <v>20459</v>
      </c>
      <c r="F7258">
        <v>7.3</v>
      </c>
      <c r="G7258">
        <v>15000</v>
      </c>
      <c r="H7258" t="s">
        <v>21148</v>
      </c>
      <c r="I7258" t="s">
        <v>21149</v>
      </c>
      <c r="J7258" t="s">
        <v>21150</v>
      </c>
      <c r="K7258" t="s">
        <v>30</v>
      </c>
      <c r="L7258">
        <v>7000000</v>
      </c>
      <c r="M7258">
        <v>86086881</v>
      </c>
      <c r="N7258" t="s">
        <v>21151</v>
      </c>
      <c r="O7258">
        <v>110</v>
      </c>
      <c r="P7258" t="str">
        <f>IF(Table1[[#This Row],[score]]&gt;=8.5,"High",IF(Table1[[#This Row],[score]]&gt;=7,"Medium","Low"))</f>
        <v>Medium</v>
      </c>
      <c r="Q7258" s="5">
        <f>Table1[[#This Row],[gross]]-Table1[[#This Row],[budget]]</f>
        <v>79086881</v>
      </c>
      <c r="R7258" s="5" t="str">
        <f>IF(Table1[[#This Row],[Profit]]&gt;0,"Profit","Loss")</f>
        <v>Profit</v>
      </c>
      <c r="S7258" s="6" t="str">
        <f>FLOOR(Table1[[#This Row],[year]]-1900,10)+1900 &amp; "-" &amp; FLOOR(Table1[[#This Row],[year]]-1890,10)+1900</f>
        <v>2010-2020</v>
      </c>
      <c r="T7258" s="14" t="s">
        <v>21835</v>
      </c>
      <c r="AB7258" s="14"/>
    </row>
    <row r="7259" spans="1:28" hidden="1" x14ac:dyDescent="0.3">
      <c r="A7259" t="s">
        <v>20835</v>
      </c>
      <c r="B7259" t="s">
        <v>1974</v>
      </c>
      <c r="C7259" t="s">
        <v>34</v>
      </c>
      <c r="D7259">
        <v>2018</v>
      </c>
      <c r="E7259" t="s">
        <v>20665</v>
      </c>
      <c r="F7259">
        <v>6.1</v>
      </c>
      <c r="G7259">
        <v>115000</v>
      </c>
      <c r="H7259" t="s">
        <v>20836</v>
      </c>
      <c r="I7259" t="s">
        <v>7884</v>
      </c>
      <c r="J7259" t="s">
        <v>20837</v>
      </c>
      <c r="K7259" t="s">
        <v>30</v>
      </c>
      <c r="L7259">
        <v>100000000</v>
      </c>
      <c r="M7259">
        <v>83869818</v>
      </c>
      <c r="N7259" t="s">
        <v>20838</v>
      </c>
      <c r="O7259">
        <v>128</v>
      </c>
      <c r="P7259" t="str">
        <f>IF(Table1[[#This Row],[score]]&gt;=8.5,"High",IF(Table1[[#This Row],[score]]&gt;=7,"Medium","Low"))</f>
        <v>Low</v>
      </c>
      <c r="Q7259" s="5">
        <f>Table1[[#This Row],[gross]]-Table1[[#This Row],[budget]]</f>
        <v>-16130182</v>
      </c>
      <c r="R7259" s="5" t="str">
        <f>IF(Table1[[#This Row],[Profit]]&gt;0,"Profit","Loss")</f>
        <v>Loss</v>
      </c>
      <c r="S7259" s="6" t="str">
        <f>FLOOR(Table1[[#This Row],[year]]-1900,10)+1900 &amp; "-" &amp; FLOOR(Table1[[#This Row],[year]]-1890,10)+1900</f>
        <v>2010-2020</v>
      </c>
      <c r="T7259" s="14" t="s">
        <v>21835</v>
      </c>
      <c r="AB7259" s="14"/>
    </row>
    <row r="7260" spans="1:28" hidden="1" x14ac:dyDescent="0.3">
      <c r="A7260" t="s">
        <v>20698</v>
      </c>
      <c r="B7260" t="s">
        <v>16</v>
      </c>
      <c r="C7260" t="s">
        <v>34</v>
      </c>
      <c r="D7260">
        <v>2018</v>
      </c>
      <c r="E7260" t="s">
        <v>20148</v>
      </c>
      <c r="F7260">
        <v>7</v>
      </c>
      <c r="G7260">
        <v>99000</v>
      </c>
      <c r="H7260" t="s">
        <v>13018</v>
      </c>
      <c r="I7260" t="s">
        <v>13018</v>
      </c>
      <c r="J7260" t="s">
        <v>11335</v>
      </c>
      <c r="K7260" t="s">
        <v>30</v>
      </c>
      <c r="L7260">
        <v>30000000</v>
      </c>
      <c r="M7260">
        <v>80509622</v>
      </c>
      <c r="N7260" t="s">
        <v>20699</v>
      </c>
      <c r="O7260">
        <v>140</v>
      </c>
      <c r="P7260" t="str">
        <f>IF(Table1[[#This Row],[score]]&gt;=8.5,"High",IF(Table1[[#This Row],[score]]&gt;=7,"Medium","Low"))</f>
        <v>Medium</v>
      </c>
      <c r="Q7260" s="5">
        <f>Table1[[#This Row],[gross]]-Table1[[#This Row],[budget]]</f>
        <v>50509622</v>
      </c>
      <c r="R7260" s="5" t="str">
        <f>IF(Table1[[#This Row],[Profit]]&gt;0,"Profit","Loss")</f>
        <v>Profit</v>
      </c>
      <c r="S7260" s="6" t="str">
        <f>FLOOR(Table1[[#This Row],[year]]-1900,10)+1900 &amp; "-" &amp; FLOOR(Table1[[#This Row],[year]]-1890,10)+1900</f>
        <v>2010-2020</v>
      </c>
      <c r="T7260" s="14" t="s">
        <v>21835</v>
      </c>
      <c r="AB7260" s="14"/>
    </row>
    <row r="7261" spans="1:28" hidden="1" x14ac:dyDescent="0.3">
      <c r="A7261" t="s">
        <v>20654</v>
      </c>
      <c r="B7261" t="s">
        <v>16</v>
      </c>
      <c r="C7261" t="s">
        <v>17</v>
      </c>
      <c r="D7261">
        <v>2018</v>
      </c>
      <c r="E7261" t="s">
        <v>20655</v>
      </c>
      <c r="F7261">
        <v>7.3</v>
      </c>
      <c r="G7261">
        <v>259000</v>
      </c>
      <c r="H7261" t="s">
        <v>20656</v>
      </c>
      <c r="I7261" t="s">
        <v>20656</v>
      </c>
      <c r="J7261" t="s">
        <v>7961</v>
      </c>
      <c r="K7261" t="s">
        <v>30</v>
      </c>
      <c r="L7261">
        <v>10000000</v>
      </c>
      <c r="M7261">
        <v>80239658</v>
      </c>
      <c r="N7261" t="s">
        <v>19154</v>
      </c>
      <c r="O7261">
        <v>127</v>
      </c>
      <c r="P7261" t="str">
        <f>IF(Table1[[#This Row],[score]]&gt;=8.5,"High",IF(Table1[[#This Row],[score]]&gt;=7,"Medium","Low"))</f>
        <v>Medium</v>
      </c>
      <c r="Q7261" s="5">
        <f>Table1[[#This Row],[gross]]-Table1[[#This Row],[budget]]</f>
        <v>70239658</v>
      </c>
      <c r="R7261" s="5" t="str">
        <f>IF(Table1[[#This Row],[Profit]]&gt;0,"Profit","Loss")</f>
        <v>Profit</v>
      </c>
      <c r="S7261" s="6" t="str">
        <f>FLOOR(Table1[[#This Row],[year]]-1900,10)+1900 &amp; "-" &amp; FLOOR(Table1[[#This Row],[year]]-1890,10)+1900</f>
        <v>2010-2020</v>
      </c>
      <c r="T7261" s="14" t="s">
        <v>21835</v>
      </c>
      <c r="AB7261" s="14"/>
    </row>
    <row r="7262" spans="1:28" hidden="1" x14ac:dyDescent="0.3">
      <c r="A7262" t="s">
        <v>20765</v>
      </c>
      <c r="B7262" t="s">
        <v>16</v>
      </c>
      <c r="C7262" t="s">
        <v>34</v>
      </c>
      <c r="D7262">
        <v>2018</v>
      </c>
      <c r="E7262" t="s">
        <v>20732</v>
      </c>
      <c r="F7262">
        <v>6.5</v>
      </c>
      <c r="G7262">
        <v>121000</v>
      </c>
      <c r="H7262" t="s">
        <v>20766</v>
      </c>
      <c r="I7262" t="s">
        <v>13914</v>
      </c>
      <c r="J7262" t="s">
        <v>12613</v>
      </c>
      <c r="K7262" t="s">
        <v>30</v>
      </c>
      <c r="L7262">
        <v>28000000</v>
      </c>
      <c r="M7262">
        <v>78130625</v>
      </c>
      <c r="N7262" t="s">
        <v>18771</v>
      </c>
      <c r="O7262">
        <v>100</v>
      </c>
      <c r="P7262" t="str">
        <f>IF(Table1[[#This Row],[score]]&gt;=8.5,"High",IF(Table1[[#This Row],[score]]&gt;=7,"Medium","Low"))</f>
        <v>Low</v>
      </c>
      <c r="Q7262" s="5">
        <f>Table1[[#This Row],[gross]]-Table1[[#This Row],[budget]]</f>
        <v>50130625</v>
      </c>
      <c r="R7262" s="5" t="str">
        <f>IF(Table1[[#This Row],[Profit]]&gt;0,"Profit","Loss")</f>
        <v>Profit</v>
      </c>
      <c r="S7262" s="6" t="str">
        <f>FLOOR(Table1[[#This Row],[year]]-1900,10)+1900 &amp; "-" &amp; FLOOR(Table1[[#This Row],[year]]-1890,10)+1900</f>
        <v>2010-2020</v>
      </c>
      <c r="T7262" s="14" t="s">
        <v>21835</v>
      </c>
      <c r="AB7262" s="14"/>
    </row>
    <row r="7263" spans="1:28" hidden="1" x14ac:dyDescent="0.3">
      <c r="A7263" t="s">
        <v>20807</v>
      </c>
      <c r="B7263" t="s">
        <v>16</v>
      </c>
      <c r="C7263" t="s">
        <v>63</v>
      </c>
      <c r="D7263">
        <v>2018</v>
      </c>
      <c r="E7263" t="s">
        <v>20808</v>
      </c>
      <c r="F7263">
        <v>7.2</v>
      </c>
      <c r="G7263">
        <v>130000</v>
      </c>
      <c r="H7263" t="s">
        <v>13425</v>
      </c>
      <c r="I7263" t="s">
        <v>13425</v>
      </c>
      <c r="J7263" t="s">
        <v>3866</v>
      </c>
      <c r="K7263" t="s">
        <v>30</v>
      </c>
      <c r="L7263">
        <v>60000000</v>
      </c>
      <c r="M7263">
        <v>76073488</v>
      </c>
      <c r="N7263" t="s">
        <v>18082</v>
      </c>
      <c r="O7263">
        <v>132</v>
      </c>
      <c r="P7263" t="str">
        <f>IF(Table1[[#This Row],[score]]&gt;=8.5,"High",IF(Table1[[#This Row],[score]]&gt;=7,"Medium","Low"))</f>
        <v>Medium</v>
      </c>
      <c r="Q7263" s="5">
        <f>Table1[[#This Row],[gross]]-Table1[[#This Row],[budget]]</f>
        <v>16073488</v>
      </c>
      <c r="R7263" s="5" t="str">
        <f>IF(Table1[[#This Row],[Profit]]&gt;0,"Profit","Loss")</f>
        <v>Profit</v>
      </c>
      <c r="S7263" s="6" t="str">
        <f>FLOOR(Table1[[#This Row],[year]]-1900,10)+1900 &amp; "-" &amp; FLOOR(Table1[[#This Row],[year]]-1890,10)+1900</f>
        <v>2010-2020</v>
      </c>
      <c r="T7263" s="14" t="s">
        <v>21835</v>
      </c>
      <c r="AB7263" s="14"/>
    </row>
    <row r="7264" spans="1:28" hidden="1" x14ac:dyDescent="0.3">
      <c r="A7264" t="s">
        <v>20851</v>
      </c>
      <c r="B7264" t="s">
        <v>16</v>
      </c>
      <c r="C7264" t="s">
        <v>104</v>
      </c>
      <c r="D7264">
        <v>2018</v>
      </c>
      <c r="E7264" t="s">
        <v>20672</v>
      </c>
      <c r="F7264">
        <v>6.9</v>
      </c>
      <c r="G7264">
        <v>91000</v>
      </c>
      <c r="H7264" t="s">
        <v>15625</v>
      </c>
      <c r="I7264" t="s">
        <v>18572</v>
      </c>
      <c r="J7264" t="s">
        <v>20852</v>
      </c>
      <c r="K7264" t="s">
        <v>22</v>
      </c>
      <c r="L7264">
        <v>42000000</v>
      </c>
      <c r="M7264">
        <v>75984700</v>
      </c>
      <c r="N7264" t="s">
        <v>8543</v>
      </c>
      <c r="O7264">
        <v>129</v>
      </c>
      <c r="P7264" t="str">
        <f>IF(Table1[[#This Row],[score]]&gt;=8.5,"High",IF(Table1[[#This Row],[score]]&gt;=7,"Medium","Low"))</f>
        <v>Low</v>
      </c>
      <c r="Q7264" s="5">
        <f>Table1[[#This Row],[gross]]-Table1[[#This Row],[budget]]</f>
        <v>33984700</v>
      </c>
      <c r="R7264" s="5" t="str">
        <f>IF(Table1[[#This Row],[Profit]]&gt;0,"Profit","Loss")</f>
        <v>Profit</v>
      </c>
      <c r="S7264" s="6" t="str">
        <f>FLOOR(Table1[[#This Row],[year]]-1900,10)+1900 &amp; "-" &amp; FLOOR(Table1[[#This Row],[year]]-1890,10)+1900</f>
        <v>2010-2020</v>
      </c>
      <c r="T7264" s="14" t="s">
        <v>21835</v>
      </c>
      <c r="AB7264" s="14"/>
    </row>
    <row r="7265" spans="1:28" hidden="1" x14ac:dyDescent="0.3">
      <c r="A7265" t="s">
        <v>20725</v>
      </c>
      <c r="B7265" t="s">
        <v>16</v>
      </c>
      <c r="C7265" t="s">
        <v>34</v>
      </c>
      <c r="D7265">
        <v>2018</v>
      </c>
      <c r="E7265" t="s">
        <v>20726</v>
      </c>
      <c r="F7265">
        <v>7.1</v>
      </c>
      <c r="G7265">
        <v>132000</v>
      </c>
      <c r="H7265" t="s">
        <v>20727</v>
      </c>
      <c r="I7265" t="s">
        <v>19133</v>
      </c>
      <c r="J7265" t="s">
        <v>16652</v>
      </c>
      <c r="K7265" t="s">
        <v>30</v>
      </c>
      <c r="L7265">
        <v>35000000</v>
      </c>
      <c r="M7265">
        <v>75837743</v>
      </c>
      <c r="N7265" t="s">
        <v>31</v>
      </c>
      <c r="O7265">
        <v>122</v>
      </c>
      <c r="P7265" t="str">
        <f>IF(Table1[[#This Row],[score]]&gt;=8.5,"High",IF(Table1[[#This Row],[score]]&gt;=7,"Medium","Low"))</f>
        <v>Medium</v>
      </c>
      <c r="Q7265" s="5">
        <f>Table1[[#This Row],[gross]]-Table1[[#This Row],[budget]]</f>
        <v>40837743</v>
      </c>
      <c r="R7265" s="5" t="str">
        <f>IF(Table1[[#This Row],[Profit]]&gt;0,"Profit","Loss")</f>
        <v>Profit</v>
      </c>
      <c r="S7265" s="6" t="str">
        <f>FLOOR(Table1[[#This Row],[year]]-1900,10)+1900 &amp; "-" &amp; FLOOR(Table1[[#This Row],[year]]-1890,10)+1900</f>
        <v>2010-2020</v>
      </c>
      <c r="T7265" s="14" t="s">
        <v>21835</v>
      </c>
      <c r="AB7265" s="14"/>
    </row>
    <row r="7266" spans="1:28" hidden="1" x14ac:dyDescent="0.3">
      <c r="A7266" t="s">
        <v>20859</v>
      </c>
      <c r="B7266" t="s">
        <v>1974</v>
      </c>
      <c r="C7266" t="s">
        <v>17</v>
      </c>
      <c r="D7266">
        <v>2018</v>
      </c>
      <c r="E7266" t="s">
        <v>20860</v>
      </c>
      <c r="F7266">
        <v>7.6</v>
      </c>
      <c r="G7266">
        <v>148000</v>
      </c>
      <c r="H7266" t="s">
        <v>20861</v>
      </c>
      <c r="I7266" t="s">
        <v>20861</v>
      </c>
      <c r="J7266" t="s">
        <v>13453</v>
      </c>
      <c r="K7266" t="s">
        <v>30</v>
      </c>
      <c r="L7266">
        <v>880000</v>
      </c>
      <c r="M7266">
        <v>75462037</v>
      </c>
      <c r="N7266" t="s">
        <v>10771</v>
      </c>
      <c r="O7266">
        <v>102</v>
      </c>
      <c r="P7266" t="str">
        <f>IF(Table1[[#This Row],[score]]&gt;=8.5,"High",IF(Table1[[#This Row],[score]]&gt;=7,"Medium","Low"))</f>
        <v>Medium</v>
      </c>
      <c r="Q7266" s="5">
        <f>Table1[[#This Row],[gross]]-Table1[[#This Row],[budget]]</f>
        <v>74582037</v>
      </c>
      <c r="R7266" s="5" t="str">
        <f>IF(Table1[[#This Row],[Profit]]&gt;0,"Profit","Loss")</f>
        <v>Profit</v>
      </c>
      <c r="S7266" s="6" t="str">
        <f>FLOOR(Table1[[#This Row],[year]]-1900,10)+1900 &amp; "-" &amp; FLOOR(Table1[[#This Row],[year]]-1890,10)+1900</f>
        <v>2010-2020</v>
      </c>
      <c r="T7266" s="14" t="s">
        <v>21835</v>
      </c>
      <c r="AB7266" s="14"/>
    </row>
    <row r="7267" spans="1:28" hidden="1" x14ac:dyDescent="0.3">
      <c r="A7267" t="s">
        <v>20818</v>
      </c>
      <c r="B7267" t="s">
        <v>16</v>
      </c>
      <c r="C7267" t="s">
        <v>34</v>
      </c>
      <c r="D7267">
        <v>2018</v>
      </c>
      <c r="E7267" t="s">
        <v>20715</v>
      </c>
      <c r="F7267">
        <v>6.1</v>
      </c>
      <c r="G7267">
        <v>72000</v>
      </c>
      <c r="H7267" t="s">
        <v>20819</v>
      </c>
      <c r="I7267" t="s">
        <v>20819</v>
      </c>
      <c r="J7267" t="s">
        <v>15394</v>
      </c>
      <c r="K7267" t="s">
        <v>195</v>
      </c>
      <c r="L7267">
        <v>40000000</v>
      </c>
      <c r="M7267">
        <v>75339459</v>
      </c>
      <c r="N7267" t="s">
        <v>19217</v>
      </c>
      <c r="O7267">
        <v>117</v>
      </c>
      <c r="P7267" t="str">
        <f>IF(Table1[[#This Row],[score]]&gt;=8.5,"High",IF(Table1[[#This Row],[score]]&gt;=7,"Medium","Low"))</f>
        <v>Low</v>
      </c>
      <c r="Q7267" s="5">
        <f>Table1[[#This Row],[gross]]-Table1[[#This Row],[budget]]</f>
        <v>35339459</v>
      </c>
      <c r="R7267" s="5" t="str">
        <f>IF(Table1[[#This Row],[Profit]]&gt;0,"Profit","Loss")</f>
        <v>Profit</v>
      </c>
      <c r="S7267" s="6" t="str">
        <f>FLOOR(Table1[[#This Row],[year]]-1900,10)+1900 &amp; "-" &amp; FLOOR(Table1[[#This Row],[year]]-1890,10)+1900</f>
        <v>2010-2020</v>
      </c>
      <c r="T7267" s="14" t="s">
        <v>21835</v>
      </c>
      <c r="AB7267" s="14"/>
    </row>
    <row r="7268" spans="1:28" hidden="1" x14ac:dyDescent="0.3">
      <c r="A7268" t="s">
        <v>21064</v>
      </c>
      <c r="B7268" t="s">
        <v>1974</v>
      </c>
      <c r="C7268" t="s">
        <v>41</v>
      </c>
      <c r="D7268">
        <v>2018</v>
      </c>
      <c r="E7268" t="s">
        <v>20661</v>
      </c>
      <c r="F7268">
        <v>5.8</v>
      </c>
      <c r="G7268">
        <v>24000</v>
      </c>
      <c r="H7268" t="s">
        <v>7930</v>
      </c>
      <c r="I7268" t="s">
        <v>15026</v>
      </c>
      <c r="J7268" t="s">
        <v>9609</v>
      </c>
      <c r="K7268" t="s">
        <v>30</v>
      </c>
      <c r="L7268">
        <v>16000000</v>
      </c>
      <c r="M7268">
        <v>72294066</v>
      </c>
      <c r="N7268" t="s">
        <v>20795</v>
      </c>
      <c r="O7268">
        <v>103</v>
      </c>
      <c r="P7268" t="str">
        <f>IF(Table1[[#This Row],[score]]&gt;=8.5,"High",IF(Table1[[#This Row],[score]]&gt;=7,"Medium","Low"))</f>
        <v>Low</v>
      </c>
      <c r="Q7268" s="5">
        <f>Table1[[#This Row],[gross]]-Table1[[#This Row],[budget]]</f>
        <v>56294066</v>
      </c>
      <c r="R7268" s="5" t="str">
        <f>IF(Table1[[#This Row],[Profit]]&gt;0,"Profit","Loss")</f>
        <v>Profit</v>
      </c>
      <c r="S7268" s="6" t="str">
        <f>FLOOR(Table1[[#This Row],[year]]-1900,10)+1900 &amp; "-" &amp; FLOOR(Table1[[#This Row],[year]]-1890,10)+1900</f>
        <v>2010-2020</v>
      </c>
      <c r="T7268" s="14" t="s">
        <v>21835</v>
      </c>
      <c r="AB7268" s="14"/>
    </row>
    <row r="7269" spans="1:28" hidden="1" x14ac:dyDescent="0.3">
      <c r="A7269" t="s">
        <v>20881</v>
      </c>
      <c r="B7269" t="s">
        <v>16</v>
      </c>
      <c r="C7269" t="s">
        <v>104</v>
      </c>
      <c r="D7269">
        <v>2018</v>
      </c>
      <c r="E7269" t="s">
        <v>20882</v>
      </c>
      <c r="F7269">
        <v>7.9</v>
      </c>
      <c r="G7269">
        <v>68000</v>
      </c>
      <c r="H7269" t="s">
        <v>10428</v>
      </c>
      <c r="I7269" t="s">
        <v>10428</v>
      </c>
      <c r="J7269" t="s">
        <v>20883</v>
      </c>
      <c r="K7269" t="s">
        <v>2081</v>
      </c>
      <c r="L7269">
        <f>20500000</f>
        <v>20500000</v>
      </c>
      <c r="M7269">
        <v>67999335</v>
      </c>
      <c r="N7269" t="s">
        <v>20884</v>
      </c>
      <c r="O7269">
        <v>121</v>
      </c>
      <c r="P7269" t="str">
        <f>IF(Table1[[#This Row],[score]]&gt;=8.5,"High",IF(Table1[[#This Row],[score]]&gt;=7,"Medium","Low"))</f>
        <v>Medium</v>
      </c>
      <c r="Q7269" s="5">
        <f>Table1[[#This Row],[gross]]-Table1[[#This Row],[budget]]</f>
        <v>47499335</v>
      </c>
      <c r="R7269" s="5" t="str">
        <f>IF(Table1[[#This Row],[Profit]]&gt;0,"Profit","Loss")</f>
        <v>Profit</v>
      </c>
      <c r="S7269" s="6" t="str">
        <f>FLOOR(Table1[[#This Row],[year]]-1900,10)+1900 &amp; "-" &amp; FLOOR(Table1[[#This Row],[year]]-1890,10)+1900</f>
        <v>2010-2020</v>
      </c>
      <c r="T7269" s="14" t="s">
        <v>21835</v>
      </c>
      <c r="AB7269" s="14"/>
    </row>
    <row r="7270" spans="1:28" hidden="1" x14ac:dyDescent="0.3">
      <c r="A7270" t="s">
        <v>20815</v>
      </c>
      <c r="B7270" t="s">
        <v>16</v>
      </c>
      <c r="C7270" t="s">
        <v>34</v>
      </c>
      <c r="D7270">
        <v>2018</v>
      </c>
      <c r="E7270" t="s">
        <v>20148</v>
      </c>
      <c r="F7270">
        <v>6.6</v>
      </c>
      <c r="G7270">
        <v>72000</v>
      </c>
      <c r="H7270" t="s">
        <v>20816</v>
      </c>
      <c r="I7270" t="s">
        <v>20817</v>
      </c>
      <c r="J7270" t="s">
        <v>16969</v>
      </c>
      <c r="K7270" t="s">
        <v>30</v>
      </c>
      <c r="L7270">
        <v>35000000</v>
      </c>
      <c r="M7270">
        <v>67450815</v>
      </c>
      <c r="N7270" t="s">
        <v>11022</v>
      </c>
      <c r="O7270">
        <v>130</v>
      </c>
      <c r="P7270" t="str">
        <f>IF(Table1[[#This Row],[score]]&gt;=8.5,"High",IF(Table1[[#This Row],[score]]&gt;=7,"Medium","Low"))</f>
        <v>Low</v>
      </c>
      <c r="Q7270" s="5">
        <f>Table1[[#This Row],[gross]]-Table1[[#This Row],[budget]]</f>
        <v>32450815</v>
      </c>
      <c r="R7270" s="5" t="str">
        <f>IF(Table1[[#This Row],[Profit]]&gt;0,"Profit","Loss")</f>
        <v>Profit</v>
      </c>
      <c r="S7270" s="6" t="str">
        <f>FLOOR(Table1[[#This Row],[year]]-1900,10)+1900 &amp; "-" &amp; FLOOR(Table1[[#This Row],[year]]-1890,10)+1900</f>
        <v>2010-2020</v>
      </c>
      <c r="T7270" s="14" t="s">
        <v>21835</v>
      </c>
      <c r="AB7270" s="14"/>
    </row>
    <row r="7271" spans="1:28" hidden="1" x14ac:dyDescent="0.3">
      <c r="A7271" t="s">
        <v>20796</v>
      </c>
      <c r="B7271" t="s">
        <v>1974</v>
      </c>
      <c r="C7271" t="s">
        <v>41</v>
      </c>
      <c r="D7271">
        <v>2018</v>
      </c>
      <c r="E7271" t="s">
        <v>20459</v>
      </c>
      <c r="F7271">
        <v>7.6</v>
      </c>
      <c r="G7271">
        <v>104000</v>
      </c>
      <c r="H7271" t="s">
        <v>11533</v>
      </c>
      <c r="I7271" t="s">
        <v>20797</v>
      </c>
      <c r="J7271" t="s">
        <v>18374</v>
      </c>
      <c r="K7271" t="s">
        <v>30</v>
      </c>
      <c r="L7271">
        <v>17000000</v>
      </c>
      <c r="M7271">
        <v>66316289</v>
      </c>
      <c r="N7271" t="s">
        <v>9026</v>
      </c>
      <c r="O7271">
        <v>110</v>
      </c>
      <c r="P7271" t="str">
        <f>IF(Table1[[#This Row],[score]]&gt;=8.5,"High",IF(Table1[[#This Row],[score]]&gt;=7,"Medium","Low"))</f>
        <v>Medium</v>
      </c>
      <c r="Q7271" s="5">
        <f>Table1[[#This Row],[gross]]-Table1[[#This Row],[budget]]</f>
        <v>49316289</v>
      </c>
      <c r="R7271" s="5" t="str">
        <f>IF(Table1[[#This Row],[Profit]]&gt;0,"Profit","Loss")</f>
        <v>Profit</v>
      </c>
      <c r="S7271" s="6" t="str">
        <f>FLOOR(Table1[[#This Row],[year]]-1900,10)+1900 &amp; "-" &amp; FLOOR(Table1[[#This Row],[year]]-1890,10)+1900</f>
        <v>2010-2020</v>
      </c>
      <c r="T7271" s="14" t="s">
        <v>21835</v>
      </c>
      <c r="AB7271" s="14"/>
    </row>
    <row r="7272" spans="1:28" hidden="1" x14ac:dyDescent="0.3">
      <c r="A7272" t="s">
        <v>20811</v>
      </c>
      <c r="B7272" t="s">
        <v>16</v>
      </c>
      <c r="C7272" t="s">
        <v>34</v>
      </c>
      <c r="D7272">
        <v>2018</v>
      </c>
      <c r="E7272" t="s">
        <v>20812</v>
      </c>
      <c r="F7272">
        <v>6.1</v>
      </c>
      <c r="G7272">
        <v>72000</v>
      </c>
      <c r="H7272" t="s">
        <v>6682</v>
      </c>
      <c r="I7272" t="s">
        <v>20813</v>
      </c>
      <c r="J7272" t="s">
        <v>8955</v>
      </c>
      <c r="K7272" t="s">
        <v>30</v>
      </c>
      <c r="L7272">
        <v>50000000</v>
      </c>
      <c r="M7272">
        <v>66308758</v>
      </c>
      <c r="N7272" t="s">
        <v>19853</v>
      </c>
      <c r="O7272">
        <v>94</v>
      </c>
      <c r="P7272" t="str">
        <f>IF(Table1[[#This Row],[score]]&gt;=8.5,"High",IF(Table1[[#This Row],[score]]&gt;=7,"Medium","Low"))</f>
        <v>Low</v>
      </c>
      <c r="Q7272" s="5">
        <f>Table1[[#This Row],[gross]]-Table1[[#This Row],[budget]]</f>
        <v>16308758</v>
      </c>
      <c r="R7272" s="5" t="str">
        <f>IF(Table1[[#This Row],[Profit]]&gt;0,"Profit","Loss")</f>
        <v>Profit</v>
      </c>
      <c r="S7272" s="6" t="str">
        <f>FLOOR(Table1[[#This Row],[year]]-1900,10)+1900 &amp; "-" &amp; FLOOR(Table1[[#This Row],[year]]-1890,10)+1900</f>
        <v>2010-2020</v>
      </c>
      <c r="T7272" s="14" t="s">
        <v>21835</v>
      </c>
      <c r="AB7272" s="14"/>
    </row>
    <row r="7273" spans="1:28" hidden="1" x14ac:dyDescent="0.3">
      <c r="A7273" t="s">
        <v>20954</v>
      </c>
      <c r="B7273" t="s">
        <v>1974</v>
      </c>
      <c r="C7273" t="s">
        <v>41</v>
      </c>
      <c r="D7273">
        <v>2018</v>
      </c>
      <c r="E7273" t="s">
        <v>20198</v>
      </c>
      <c r="F7273">
        <v>5.6</v>
      </c>
      <c r="G7273">
        <v>35000</v>
      </c>
      <c r="H7273" t="s">
        <v>18996</v>
      </c>
      <c r="I7273" t="s">
        <v>18997</v>
      </c>
      <c r="J7273" t="s">
        <v>18997</v>
      </c>
      <c r="K7273" t="s">
        <v>30</v>
      </c>
      <c r="L7273">
        <v>30000000</v>
      </c>
      <c r="M7273">
        <v>65859911</v>
      </c>
      <c r="N7273" t="s">
        <v>2001</v>
      </c>
      <c r="O7273">
        <v>105</v>
      </c>
      <c r="P7273" t="str">
        <f>IF(Table1[[#This Row],[score]]&gt;=8.5,"High",IF(Table1[[#This Row],[score]]&gt;=7,"Medium","Low"))</f>
        <v>Low</v>
      </c>
      <c r="Q7273" s="5">
        <f>Table1[[#This Row],[gross]]-Table1[[#This Row],[budget]]</f>
        <v>35859911</v>
      </c>
      <c r="R7273" s="5" t="str">
        <f>IF(Table1[[#This Row],[Profit]]&gt;0,"Profit","Loss")</f>
        <v>Profit</v>
      </c>
      <c r="S7273" s="6" t="str">
        <f>FLOOR(Table1[[#This Row],[year]]-1900,10)+1900 &amp; "-" &amp; FLOOR(Table1[[#This Row],[year]]-1890,10)+1900</f>
        <v>2010-2020</v>
      </c>
      <c r="T7273" s="14" t="s">
        <v>21835</v>
      </c>
      <c r="AB7273" s="14"/>
    </row>
    <row r="7274" spans="1:28" hidden="1" x14ac:dyDescent="0.3">
      <c r="A7274" t="s">
        <v>20786</v>
      </c>
      <c r="B7274" t="s">
        <v>16</v>
      </c>
      <c r="C7274" t="s">
        <v>17</v>
      </c>
      <c r="D7274">
        <v>2018</v>
      </c>
      <c r="E7274" t="s">
        <v>20787</v>
      </c>
      <c r="F7274">
        <v>8.4</v>
      </c>
      <c r="G7274">
        <v>71000</v>
      </c>
      <c r="H7274" t="s">
        <v>20788</v>
      </c>
      <c r="I7274" t="s">
        <v>20788</v>
      </c>
      <c r="J7274" t="s">
        <v>20789</v>
      </c>
      <c r="K7274" t="s">
        <v>20790</v>
      </c>
      <c r="L7274" s="5">
        <v>4000000</v>
      </c>
      <c r="M7274" s="5">
        <v>64417003</v>
      </c>
      <c r="N7274" t="s">
        <v>20791</v>
      </c>
      <c r="O7274">
        <v>126</v>
      </c>
      <c r="P7274" t="str">
        <f>IF(Table1[[#This Row],[score]]&gt;=8.5,"High",IF(Table1[[#This Row],[score]]&gt;=7,"Medium","Low"))</f>
        <v>Medium</v>
      </c>
      <c r="Q7274" s="5">
        <f>Table1[[#This Row],[gross]]-Table1[[#This Row],[budget]]</f>
        <v>60417003</v>
      </c>
      <c r="R7274" s="5" t="str">
        <f>IF(Table1[[#This Row],[Profit]]&gt;0,"Profit","Loss")</f>
        <v>Profit</v>
      </c>
      <c r="S7274" s="6" t="str">
        <f>FLOOR(Table1[[#This Row],[year]]-1900,10)+1900 &amp; "-" &amp; FLOOR(Table1[[#This Row],[year]]-1890,10)+1900</f>
        <v>2010-2020</v>
      </c>
      <c r="T7274" s="14" t="s">
        <v>21890</v>
      </c>
      <c r="AB7274" s="14"/>
    </row>
    <row r="7275" spans="1:28" hidden="1" x14ac:dyDescent="0.3">
      <c r="A7275" t="s">
        <v>20771</v>
      </c>
      <c r="B7275" t="s">
        <v>1974</v>
      </c>
      <c r="C7275" t="s">
        <v>390</v>
      </c>
      <c r="D7275">
        <v>2018</v>
      </c>
      <c r="E7275" t="s">
        <v>20407</v>
      </c>
      <c r="F7275">
        <v>7.9</v>
      </c>
      <c r="G7275">
        <v>147000</v>
      </c>
      <c r="H7275" t="s">
        <v>8958</v>
      </c>
      <c r="I7275" t="s">
        <v>8958</v>
      </c>
      <c r="J7275" t="s">
        <v>19320</v>
      </c>
      <c r="K7275" t="s">
        <v>5762</v>
      </c>
      <c r="L7275">
        <f>20500000</f>
        <v>20500000</v>
      </c>
      <c r="M7275">
        <v>64337744</v>
      </c>
      <c r="N7275" t="s">
        <v>15301</v>
      </c>
      <c r="O7275">
        <v>101</v>
      </c>
      <c r="P7275" t="str">
        <f>IF(Table1[[#This Row],[score]]&gt;=8.5,"High",IF(Table1[[#This Row],[score]]&gt;=7,"Medium","Low"))</f>
        <v>Medium</v>
      </c>
      <c r="Q7275" s="5">
        <f>Table1[[#This Row],[gross]]-Table1[[#This Row],[budget]]</f>
        <v>43837744</v>
      </c>
      <c r="R7275" s="5" t="str">
        <f>IF(Table1[[#This Row],[Profit]]&gt;0,"Profit","Loss")</f>
        <v>Profit</v>
      </c>
      <c r="S7275" s="6" t="str">
        <f>FLOOR(Table1[[#This Row],[year]]-1900,10)+1900 &amp; "-" &amp; FLOOR(Table1[[#This Row],[year]]-1890,10)+1900</f>
        <v>2010-2020</v>
      </c>
      <c r="T7275" s="14" t="s">
        <v>21835</v>
      </c>
      <c r="AB7275" s="14"/>
    </row>
    <row r="7276" spans="1:28" hidden="1" x14ac:dyDescent="0.3">
      <c r="A7276" t="s">
        <v>20945</v>
      </c>
      <c r="B7276" t="s">
        <v>443</v>
      </c>
      <c r="C7276" t="s">
        <v>104</v>
      </c>
      <c r="D7276">
        <v>2018</v>
      </c>
      <c r="E7276" t="s">
        <v>20668</v>
      </c>
      <c r="F7276">
        <v>8.1999999999999993</v>
      </c>
      <c r="G7276">
        <v>79000</v>
      </c>
      <c r="H7276" t="s">
        <v>20946</v>
      </c>
      <c r="I7276" t="s">
        <v>20947</v>
      </c>
      <c r="J7276" t="s">
        <v>20948</v>
      </c>
      <c r="K7276" t="s">
        <v>10197</v>
      </c>
      <c r="L7276" s="5">
        <v>4500000</v>
      </c>
      <c r="M7276" s="5">
        <v>62475342</v>
      </c>
      <c r="N7276" t="s">
        <v>20949</v>
      </c>
      <c r="O7276">
        <v>139</v>
      </c>
      <c r="P7276" t="str">
        <f>IF(Table1[[#This Row],[score]]&gt;=8.5,"High",IF(Table1[[#This Row],[score]]&gt;=7,"Medium","Low"))</f>
        <v>Medium</v>
      </c>
      <c r="Q7276" s="5">
        <f>Table1[[#This Row],[gross]]-Table1[[#This Row],[budget]]</f>
        <v>57975342</v>
      </c>
      <c r="R7276" s="5" t="str">
        <f>IF(Table1[[#This Row],[Profit]]&gt;0,"Profit","Loss")</f>
        <v>Profit</v>
      </c>
      <c r="S7276" s="6" t="str">
        <f>FLOOR(Table1[[#This Row],[year]]-1900,10)+1900 &amp; "-" &amp; FLOOR(Table1[[#This Row],[year]]-1890,10)+1900</f>
        <v>2010-2020</v>
      </c>
      <c r="T7276" s="14" t="s">
        <v>21835</v>
      </c>
      <c r="AB7276" s="14"/>
    </row>
    <row r="7277" spans="1:28" hidden="1" x14ac:dyDescent="0.3">
      <c r="A7277" t="s">
        <v>21133</v>
      </c>
      <c r="B7277" t="s">
        <v>443</v>
      </c>
      <c r="C7277" t="s">
        <v>17</v>
      </c>
      <c r="D7277">
        <v>2018</v>
      </c>
      <c r="E7277" t="s">
        <v>21134</v>
      </c>
      <c r="F7277">
        <v>7</v>
      </c>
      <c r="G7277">
        <v>29000</v>
      </c>
      <c r="H7277" t="s">
        <v>12419</v>
      </c>
      <c r="I7277" t="s">
        <v>21135</v>
      </c>
      <c r="J7277" t="s">
        <v>21136</v>
      </c>
      <c r="K7277" t="s">
        <v>10197</v>
      </c>
      <c r="L7277">
        <f>20500000</f>
        <v>20500000</v>
      </c>
      <c r="M7277">
        <v>60508780</v>
      </c>
      <c r="N7277" t="s">
        <v>19449</v>
      </c>
      <c r="O7277">
        <v>164</v>
      </c>
      <c r="P7277" t="str">
        <f>IF(Table1[[#This Row],[score]]&gt;=8.5,"High",IF(Table1[[#This Row],[score]]&gt;=7,"Medium","Low"))</f>
        <v>Medium</v>
      </c>
      <c r="Q7277" s="5">
        <f>Table1[[#This Row],[gross]]-Table1[[#This Row],[budget]]</f>
        <v>40008780</v>
      </c>
      <c r="R7277" s="5" t="str">
        <f>IF(Table1[[#This Row],[Profit]]&gt;0,"Profit","Loss")</f>
        <v>Profit</v>
      </c>
      <c r="S7277" s="6" t="str">
        <f>FLOOR(Table1[[#This Row],[year]]-1900,10)+1900 &amp; "-" &amp; FLOOR(Table1[[#This Row],[year]]-1890,10)+1900</f>
        <v>2010-2020</v>
      </c>
      <c r="T7277" s="14" t="s">
        <v>21867</v>
      </c>
      <c r="AB7277" s="14"/>
    </row>
    <row r="7278" spans="1:28" hidden="1" x14ac:dyDescent="0.3">
      <c r="A7278" t="s">
        <v>20792</v>
      </c>
      <c r="B7278" t="s">
        <v>1974</v>
      </c>
      <c r="C7278" t="s">
        <v>34</v>
      </c>
      <c r="D7278">
        <v>2018</v>
      </c>
      <c r="E7278" t="s">
        <v>20793</v>
      </c>
      <c r="F7278">
        <v>6.6</v>
      </c>
      <c r="G7278">
        <v>50000</v>
      </c>
      <c r="H7278" t="s">
        <v>17806</v>
      </c>
      <c r="I7278" t="s">
        <v>20794</v>
      </c>
      <c r="J7278" t="s">
        <v>18588</v>
      </c>
      <c r="K7278" t="s">
        <v>483</v>
      </c>
      <c r="L7278">
        <v>35000000</v>
      </c>
      <c r="M7278">
        <v>59945012</v>
      </c>
      <c r="N7278" t="s">
        <v>20795</v>
      </c>
      <c r="O7278">
        <v>96</v>
      </c>
      <c r="P7278" t="str">
        <f>IF(Table1[[#This Row],[score]]&gt;=8.5,"High",IF(Table1[[#This Row],[score]]&gt;=7,"Medium","Low"))</f>
        <v>Low</v>
      </c>
      <c r="Q7278" s="5">
        <f>Table1[[#This Row],[gross]]-Table1[[#This Row],[budget]]</f>
        <v>24945012</v>
      </c>
      <c r="R7278" s="5" t="str">
        <f>IF(Table1[[#This Row],[Profit]]&gt;0,"Profit","Loss")</f>
        <v>Profit</v>
      </c>
      <c r="S7278" s="6" t="str">
        <f>FLOOR(Table1[[#This Row],[year]]-1900,10)+1900 &amp; "-" &amp; FLOOR(Table1[[#This Row],[year]]-1890,10)+1900</f>
        <v>2010-2020</v>
      </c>
      <c r="T7278" s="14" t="s">
        <v>21835</v>
      </c>
      <c r="AB7278" s="14"/>
    </row>
    <row r="7279" spans="1:28" hidden="1" x14ac:dyDescent="0.3">
      <c r="A7279" t="s">
        <v>21092</v>
      </c>
      <c r="B7279" t="s">
        <v>1974</v>
      </c>
      <c r="C7279" t="s">
        <v>63</v>
      </c>
      <c r="D7279">
        <v>2018</v>
      </c>
      <c r="E7279" t="s">
        <v>20729</v>
      </c>
      <c r="F7279">
        <v>5.3</v>
      </c>
      <c r="G7279">
        <v>30000</v>
      </c>
      <c r="H7279" t="s">
        <v>85</v>
      </c>
      <c r="I7279" t="s">
        <v>21093</v>
      </c>
      <c r="J7279" t="s">
        <v>21094</v>
      </c>
      <c r="K7279" t="s">
        <v>30</v>
      </c>
      <c r="L7279">
        <v>30000000</v>
      </c>
      <c r="M7279">
        <v>57076286</v>
      </c>
      <c r="N7279" t="s">
        <v>23</v>
      </c>
      <c r="O7279">
        <v>94</v>
      </c>
      <c r="P7279" t="str">
        <f>IF(Table1[[#This Row],[score]]&gt;=8.5,"High",IF(Table1[[#This Row],[score]]&gt;=7,"Medium","Low"))</f>
        <v>Low</v>
      </c>
      <c r="Q7279" s="5">
        <f>Table1[[#This Row],[gross]]-Table1[[#This Row],[budget]]</f>
        <v>27076286</v>
      </c>
      <c r="R7279" s="5" t="str">
        <f>IF(Table1[[#This Row],[Profit]]&gt;0,"Profit","Loss")</f>
        <v>Profit</v>
      </c>
      <c r="S7279" s="6" t="str">
        <f>FLOOR(Table1[[#This Row],[year]]-1900,10)+1900 &amp; "-" &amp; FLOOR(Table1[[#This Row],[year]]-1890,10)+1900</f>
        <v>2010-2020</v>
      </c>
      <c r="T7279" s="14" t="s">
        <v>21835</v>
      </c>
      <c r="AB7279" s="14"/>
    </row>
    <row r="7280" spans="1:28" hidden="1" x14ac:dyDescent="0.3">
      <c r="A7280" t="s">
        <v>21145</v>
      </c>
      <c r="B7280" t="s">
        <v>33</v>
      </c>
      <c r="C7280" t="s">
        <v>390</v>
      </c>
      <c r="D7280">
        <v>2018</v>
      </c>
      <c r="E7280" t="s">
        <v>20653</v>
      </c>
      <c r="F7280">
        <v>6.1</v>
      </c>
      <c r="G7280">
        <v>21000</v>
      </c>
      <c r="H7280" t="s">
        <v>21146</v>
      </c>
      <c r="I7280" t="s">
        <v>13929</v>
      </c>
      <c r="J7280" t="s">
        <v>16736</v>
      </c>
      <c r="K7280" t="s">
        <v>448</v>
      </c>
      <c r="L7280">
        <v>50000000</v>
      </c>
      <c r="M7280">
        <v>54622814</v>
      </c>
      <c r="N7280" t="s">
        <v>9986</v>
      </c>
      <c r="O7280">
        <v>89</v>
      </c>
      <c r="P7280" t="str">
        <f>IF(Table1[[#This Row],[score]]&gt;=8.5,"High",IF(Table1[[#This Row],[score]]&gt;=7,"Medium","Low"))</f>
        <v>Low</v>
      </c>
      <c r="Q7280" s="5">
        <f>Table1[[#This Row],[gross]]-Table1[[#This Row],[budget]]</f>
        <v>4622814</v>
      </c>
      <c r="R7280" s="5" t="str">
        <f>IF(Table1[[#This Row],[Profit]]&gt;0,"Profit","Loss")</f>
        <v>Profit</v>
      </c>
      <c r="S7280" s="6" t="str">
        <f>FLOOR(Table1[[#This Row],[year]]-1900,10)+1900 &amp; "-" &amp; FLOOR(Table1[[#This Row],[year]]-1890,10)+1900</f>
        <v>2010-2020</v>
      </c>
      <c r="T7280" s="14" t="s">
        <v>21835</v>
      </c>
      <c r="AB7280" s="14"/>
    </row>
    <row r="7281" spans="1:28" hidden="1" x14ac:dyDescent="0.3">
      <c r="A7281" t="s">
        <v>20871</v>
      </c>
      <c r="B7281" t="s">
        <v>16</v>
      </c>
      <c r="C7281" t="s">
        <v>34</v>
      </c>
      <c r="D7281">
        <v>2018</v>
      </c>
      <c r="E7281" t="s">
        <v>20744</v>
      </c>
      <c r="F7281">
        <v>6.5</v>
      </c>
      <c r="G7281">
        <v>60000</v>
      </c>
      <c r="H7281" t="s">
        <v>13592</v>
      </c>
      <c r="I7281" t="s">
        <v>20850</v>
      </c>
      <c r="J7281" t="s">
        <v>13404</v>
      </c>
      <c r="K7281" t="s">
        <v>483</v>
      </c>
      <c r="L7281">
        <v>25000000</v>
      </c>
      <c r="M7281">
        <v>53918723</v>
      </c>
      <c r="N7281" t="s">
        <v>20699</v>
      </c>
      <c r="O7281">
        <v>101</v>
      </c>
      <c r="P7281" t="str">
        <f>IF(Table1[[#This Row],[score]]&gt;=8.5,"High",IF(Table1[[#This Row],[score]]&gt;=7,"Medium","Low"))</f>
        <v>Low</v>
      </c>
      <c r="Q7281" s="5">
        <f>Table1[[#This Row],[gross]]-Table1[[#This Row],[budget]]</f>
        <v>28918723</v>
      </c>
      <c r="R7281" s="5" t="str">
        <f>IF(Table1[[#This Row],[Profit]]&gt;0,"Profit","Loss")</f>
        <v>Profit</v>
      </c>
      <c r="S7281" s="6" t="str">
        <f>FLOOR(Table1[[#This Row],[year]]-1900,10)+1900 &amp; "-" &amp; FLOOR(Table1[[#This Row],[year]]-1890,10)+1900</f>
        <v>2010-2020</v>
      </c>
      <c r="T7281" s="14" t="s">
        <v>21835</v>
      </c>
      <c r="AB7281" s="14"/>
    </row>
    <row r="7282" spans="1:28" hidden="1" x14ac:dyDescent="0.3">
      <c r="A7282" t="s">
        <v>20900</v>
      </c>
      <c r="B7282" t="s">
        <v>1974</v>
      </c>
      <c r="C7282" t="s">
        <v>52</v>
      </c>
      <c r="D7282">
        <v>2018</v>
      </c>
      <c r="E7282" t="s">
        <v>20680</v>
      </c>
      <c r="F7282">
        <v>3.2</v>
      </c>
      <c r="G7282">
        <v>30000</v>
      </c>
      <c r="H7282" t="s">
        <v>15350</v>
      </c>
      <c r="I7282" t="s">
        <v>12612</v>
      </c>
      <c r="J7282" t="s">
        <v>16697</v>
      </c>
      <c r="K7282" t="s">
        <v>30</v>
      </c>
      <c r="L7282">
        <v>10000000</v>
      </c>
      <c r="M7282">
        <v>51738549</v>
      </c>
      <c r="N7282" t="s">
        <v>10771</v>
      </c>
      <c r="O7282">
        <v>93</v>
      </c>
      <c r="P7282" t="str">
        <f>IF(Table1[[#This Row],[score]]&gt;=8.5,"High",IF(Table1[[#This Row],[score]]&gt;=7,"Medium","Low"))</f>
        <v>Low</v>
      </c>
      <c r="Q7282" s="5">
        <f>Table1[[#This Row],[gross]]-Table1[[#This Row],[budget]]</f>
        <v>41738549</v>
      </c>
      <c r="R7282" s="5" t="str">
        <f>IF(Table1[[#This Row],[Profit]]&gt;0,"Profit","Loss")</f>
        <v>Profit</v>
      </c>
      <c r="S7282" s="6" t="str">
        <f>FLOOR(Table1[[#This Row],[year]]-1900,10)+1900 &amp; "-" &amp; FLOOR(Table1[[#This Row],[year]]-1890,10)+1900</f>
        <v>2010-2020</v>
      </c>
      <c r="T7282" s="14" t="s">
        <v>21835</v>
      </c>
      <c r="AB7282" s="14"/>
    </row>
    <row r="7283" spans="1:28" hidden="1" x14ac:dyDescent="0.3">
      <c r="A7283" t="s">
        <v>20709</v>
      </c>
      <c r="B7283" t="s">
        <v>16</v>
      </c>
      <c r="C7283" t="s">
        <v>34</v>
      </c>
      <c r="D7283">
        <v>2018</v>
      </c>
      <c r="E7283" t="s">
        <v>20703</v>
      </c>
      <c r="F7283">
        <v>6.3</v>
      </c>
      <c r="G7283">
        <v>67000</v>
      </c>
      <c r="H7283" t="s">
        <v>12402</v>
      </c>
      <c r="I7283" t="s">
        <v>12602</v>
      </c>
      <c r="J7283" t="s">
        <v>4412</v>
      </c>
      <c r="K7283" t="s">
        <v>30</v>
      </c>
      <c r="L7283">
        <v>30000000</v>
      </c>
      <c r="M7283">
        <v>49562710</v>
      </c>
      <c r="N7283" t="s">
        <v>20710</v>
      </c>
      <c r="O7283">
        <v>107</v>
      </c>
      <c r="P7283" t="str">
        <f>IF(Table1[[#This Row],[score]]&gt;=8.5,"High",IF(Table1[[#This Row],[score]]&gt;=7,"Medium","Low"))</f>
        <v>Low</v>
      </c>
      <c r="Q7283" s="5">
        <f>Table1[[#This Row],[gross]]-Table1[[#This Row],[budget]]</f>
        <v>19562710</v>
      </c>
      <c r="R7283" s="5" t="str">
        <f>IF(Table1[[#This Row],[Profit]]&gt;0,"Profit","Loss")</f>
        <v>Profit</v>
      </c>
      <c r="S7283" s="6" t="str">
        <f>FLOOR(Table1[[#This Row],[year]]-1900,10)+1900 &amp; "-" &amp; FLOOR(Table1[[#This Row],[year]]-1890,10)+1900</f>
        <v>2010-2020</v>
      </c>
      <c r="T7283" s="14" t="s">
        <v>21835</v>
      </c>
      <c r="AB7283" s="14"/>
    </row>
    <row r="7284" spans="1:28" hidden="1" x14ac:dyDescent="0.3">
      <c r="A7284" t="s">
        <v>20822</v>
      </c>
      <c r="B7284" t="s">
        <v>16</v>
      </c>
      <c r="C7284" t="s">
        <v>63</v>
      </c>
      <c r="D7284">
        <v>2018</v>
      </c>
      <c r="E7284" t="s">
        <v>20661</v>
      </c>
      <c r="F7284">
        <v>6.3</v>
      </c>
      <c r="G7284">
        <v>45000</v>
      </c>
      <c r="H7284" t="s">
        <v>20823</v>
      </c>
      <c r="I7284" t="s">
        <v>20824</v>
      </c>
      <c r="J7284" t="s">
        <v>15712</v>
      </c>
      <c r="K7284" t="s">
        <v>22</v>
      </c>
      <c r="L7284">
        <v>25000000</v>
      </c>
      <c r="M7284">
        <v>46712809</v>
      </c>
      <c r="N7284" t="s">
        <v>12565</v>
      </c>
      <c r="O7284">
        <v>124</v>
      </c>
      <c r="P7284" t="str">
        <f>IF(Table1[[#This Row],[score]]&gt;=8.5,"High",IF(Table1[[#This Row],[score]]&gt;=7,"Medium","Low"))</f>
        <v>Low</v>
      </c>
      <c r="Q7284" s="5">
        <f>Table1[[#This Row],[gross]]-Table1[[#This Row],[budget]]</f>
        <v>21712809</v>
      </c>
      <c r="R7284" s="5" t="str">
        <f>IF(Table1[[#This Row],[Profit]]&gt;0,"Profit","Loss")</f>
        <v>Profit</v>
      </c>
      <c r="S7284" s="6" t="str">
        <f>FLOOR(Table1[[#This Row],[year]]-1900,10)+1900 &amp; "-" &amp; FLOOR(Table1[[#This Row],[year]]-1890,10)+1900</f>
        <v>2010-2020</v>
      </c>
      <c r="T7284" s="14" t="s">
        <v>21835</v>
      </c>
      <c r="AB7284" s="14"/>
    </row>
    <row r="7285" spans="1:28" hidden="1" x14ac:dyDescent="0.3">
      <c r="A7285" t="s">
        <v>21065</v>
      </c>
      <c r="B7285" t="s">
        <v>1974</v>
      </c>
      <c r="C7285" t="s">
        <v>41</v>
      </c>
      <c r="D7285">
        <v>2018</v>
      </c>
      <c r="E7285" t="s">
        <v>20726</v>
      </c>
      <c r="F7285">
        <v>5.8</v>
      </c>
      <c r="G7285">
        <v>13000</v>
      </c>
      <c r="H7285" t="s">
        <v>12483</v>
      </c>
      <c r="I7285" t="s">
        <v>21066</v>
      </c>
      <c r="J7285" t="s">
        <v>21067</v>
      </c>
      <c r="K7285" t="s">
        <v>30</v>
      </c>
      <c r="L7285">
        <v>19000000</v>
      </c>
      <c r="M7285">
        <v>46664414</v>
      </c>
      <c r="N7285" t="s">
        <v>9986</v>
      </c>
      <c r="O7285">
        <v>103</v>
      </c>
      <c r="P7285" t="str">
        <f>IF(Table1[[#This Row],[score]]&gt;=8.5,"High",IF(Table1[[#This Row],[score]]&gt;=7,"Medium","Low"))</f>
        <v>Low</v>
      </c>
      <c r="Q7285" s="5">
        <f>Table1[[#This Row],[gross]]-Table1[[#This Row],[budget]]</f>
        <v>27664414</v>
      </c>
      <c r="R7285" s="5" t="str">
        <f>IF(Table1[[#This Row],[Profit]]&gt;0,"Profit","Loss")</f>
        <v>Profit</v>
      </c>
      <c r="S7285" s="6" t="str">
        <f>FLOOR(Table1[[#This Row],[year]]-1900,10)+1900 &amp; "-" &amp; FLOOR(Table1[[#This Row],[year]]-1890,10)+1900</f>
        <v>2010-2020</v>
      </c>
      <c r="T7285" s="14" t="s">
        <v>21835</v>
      </c>
      <c r="AB7285" s="14"/>
    </row>
    <row r="7286" spans="1:28" hidden="1" x14ac:dyDescent="0.3">
      <c r="A7286" t="s">
        <v>21090</v>
      </c>
      <c r="B7286" t="s">
        <v>1974</v>
      </c>
      <c r="C7286" t="s">
        <v>63</v>
      </c>
      <c r="D7286">
        <v>2018</v>
      </c>
      <c r="E7286" t="s">
        <v>21091</v>
      </c>
      <c r="F7286">
        <v>5.5</v>
      </c>
      <c r="G7286">
        <v>32000</v>
      </c>
      <c r="H7286" t="s">
        <v>16151</v>
      </c>
      <c r="I7286" t="s">
        <v>14820</v>
      </c>
      <c r="J7286" t="s">
        <v>10758</v>
      </c>
      <c r="K7286" t="s">
        <v>248</v>
      </c>
      <c r="L7286">
        <v>3500000</v>
      </c>
      <c r="M7286">
        <v>44019588</v>
      </c>
      <c r="N7286" t="s">
        <v>16638</v>
      </c>
      <c r="O7286">
        <v>99</v>
      </c>
      <c r="P7286" t="str">
        <f>IF(Table1[[#This Row],[score]]&gt;=8.5,"High",IF(Table1[[#This Row],[score]]&gt;=7,"Medium","Low"))</f>
        <v>Low</v>
      </c>
      <c r="Q7286" s="5">
        <f>Table1[[#This Row],[gross]]-Table1[[#This Row],[budget]]</f>
        <v>40519588</v>
      </c>
      <c r="R7286" s="5" t="str">
        <f>IF(Table1[[#This Row],[Profit]]&gt;0,"Profit","Loss")</f>
        <v>Profit</v>
      </c>
      <c r="S7286" s="6" t="str">
        <f>FLOOR(Table1[[#This Row],[year]]-1900,10)+1900 &amp; "-" &amp; FLOOR(Table1[[#This Row],[year]]-1890,10)+1900</f>
        <v>2010-2020</v>
      </c>
      <c r="T7286" s="14" t="s">
        <v>21835</v>
      </c>
      <c r="AB7286" s="14"/>
    </row>
    <row r="7287" spans="1:28" hidden="1" x14ac:dyDescent="0.3">
      <c r="A7287" t="s">
        <v>20700</v>
      </c>
      <c r="B7287" t="s">
        <v>16</v>
      </c>
      <c r="C7287" t="s">
        <v>25</v>
      </c>
      <c r="D7287">
        <v>2018</v>
      </c>
      <c r="E7287" t="s">
        <v>20701</v>
      </c>
      <c r="F7287">
        <v>6.8</v>
      </c>
      <c r="G7287">
        <v>292000</v>
      </c>
      <c r="H7287" t="s">
        <v>12261</v>
      </c>
      <c r="I7287" t="s">
        <v>12261</v>
      </c>
      <c r="J7287" t="s">
        <v>11299</v>
      </c>
      <c r="K7287" t="s">
        <v>22</v>
      </c>
      <c r="L7287">
        <v>40000000</v>
      </c>
      <c r="M7287">
        <v>43070915</v>
      </c>
      <c r="N7287" t="s">
        <v>44</v>
      </c>
      <c r="O7287">
        <v>115</v>
      </c>
      <c r="P7287" t="str">
        <f>IF(Table1[[#This Row],[score]]&gt;=8.5,"High",IF(Table1[[#This Row],[score]]&gt;=7,"Medium","Low"))</f>
        <v>Low</v>
      </c>
      <c r="Q7287" s="5">
        <f>Table1[[#This Row],[gross]]-Table1[[#This Row],[budget]]</f>
        <v>3070915</v>
      </c>
      <c r="R7287" s="5" t="str">
        <f>IF(Table1[[#This Row],[Profit]]&gt;0,"Profit","Loss")</f>
        <v>Profit</v>
      </c>
      <c r="S7287" s="6" t="str">
        <f>FLOOR(Table1[[#This Row],[year]]-1900,10)+1900 &amp; "-" &amp; FLOOR(Table1[[#This Row],[year]]-1890,10)+1900</f>
        <v>2010-2020</v>
      </c>
      <c r="T7287" s="14" t="s">
        <v>21835</v>
      </c>
      <c r="AB7287" s="14"/>
    </row>
    <row r="7288" spans="1:28" hidden="1" x14ac:dyDescent="0.3">
      <c r="A7288" t="s">
        <v>21072</v>
      </c>
      <c r="B7288" t="s">
        <v>16</v>
      </c>
      <c r="C7288" t="s">
        <v>52</v>
      </c>
      <c r="D7288">
        <v>2018</v>
      </c>
      <c r="E7288" t="s">
        <v>21073</v>
      </c>
      <c r="F7288">
        <v>5.2</v>
      </c>
      <c r="G7288">
        <v>20000</v>
      </c>
      <c r="H7288" t="s">
        <v>21074</v>
      </c>
      <c r="I7288" t="s">
        <v>21075</v>
      </c>
      <c r="J7288" t="s">
        <v>21076</v>
      </c>
      <c r="K7288" t="s">
        <v>30</v>
      </c>
      <c r="L7288">
        <v>7700000</v>
      </c>
      <c r="M7288">
        <v>43016528</v>
      </c>
      <c r="N7288" t="s">
        <v>10771</v>
      </c>
      <c r="O7288">
        <v>86</v>
      </c>
      <c r="P7288" t="str">
        <f>IF(Table1[[#This Row],[score]]&gt;=8.5,"High",IF(Table1[[#This Row],[score]]&gt;=7,"Medium","Low"))</f>
        <v>Low</v>
      </c>
      <c r="Q7288" s="5">
        <f>Table1[[#This Row],[gross]]-Table1[[#This Row],[budget]]</f>
        <v>35316528</v>
      </c>
      <c r="R7288" s="5" t="str">
        <f>IF(Table1[[#This Row],[Profit]]&gt;0,"Profit","Loss")</f>
        <v>Profit</v>
      </c>
      <c r="S7288" s="6" t="str">
        <f>FLOOR(Table1[[#This Row],[year]]-1900,10)+1900 &amp; "-" &amp; FLOOR(Table1[[#This Row],[year]]-1890,10)+1900</f>
        <v>2010-2020</v>
      </c>
      <c r="T7288" s="14" t="s">
        <v>21835</v>
      </c>
      <c r="AB7288" s="14"/>
    </row>
    <row r="7289" spans="1:28" hidden="1" x14ac:dyDescent="0.3">
      <c r="A7289" t="s">
        <v>20827</v>
      </c>
      <c r="B7289" t="s">
        <v>16</v>
      </c>
      <c r="C7289" t="s">
        <v>34</v>
      </c>
      <c r="D7289">
        <v>2018</v>
      </c>
      <c r="E7289" t="s">
        <v>20828</v>
      </c>
      <c r="F7289">
        <v>6.6</v>
      </c>
      <c r="G7289">
        <v>91000</v>
      </c>
      <c r="H7289" t="s">
        <v>18958</v>
      </c>
      <c r="I7289" t="s">
        <v>7953</v>
      </c>
      <c r="J7289" t="s">
        <v>20829</v>
      </c>
      <c r="K7289" t="s">
        <v>30</v>
      </c>
      <c r="L7289">
        <v>38000000</v>
      </c>
      <c r="M7289">
        <v>41657844</v>
      </c>
      <c r="N7289" t="s">
        <v>16607</v>
      </c>
      <c r="O7289">
        <v>110</v>
      </c>
      <c r="P7289" t="str">
        <f>IF(Table1[[#This Row],[score]]&gt;=8.5,"High",IF(Table1[[#This Row],[score]]&gt;=7,"Medium","Low"))</f>
        <v>Low</v>
      </c>
      <c r="Q7289" s="5">
        <f>Table1[[#This Row],[gross]]-Table1[[#This Row],[budget]]</f>
        <v>3657844</v>
      </c>
      <c r="R7289" s="5" t="str">
        <f>IF(Table1[[#This Row],[Profit]]&gt;0,"Profit","Loss")</f>
        <v>Profit</v>
      </c>
      <c r="S7289" s="6" t="str">
        <f>FLOOR(Table1[[#This Row],[year]]-1900,10)+1900 &amp; "-" &amp; FLOOR(Table1[[#This Row],[year]]-1890,10)+1900</f>
        <v>2010-2020</v>
      </c>
      <c r="T7289" s="14" t="s">
        <v>21835</v>
      </c>
      <c r="AB7289" s="14"/>
    </row>
    <row r="7290" spans="1:28" hidden="1" x14ac:dyDescent="0.3">
      <c r="A7290" t="s">
        <v>20917</v>
      </c>
      <c r="B7290" t="s">
        <v>1974</v>
      </c>
      <c r="C7290" t="s">
        <v>34</v>
      </c>
      <c r="D7290">
        <v>2018</v>
      </c>
      <c r="E7290" t="s">
        <v>20715</v>
      </c>
      <c r="F7290">
        <v>5.7</v>
      </c>
      <c r="G7290">
        <v>30000</v>
      </c>
      <c r="H7290" t="s">
        <v>17013</v>
      </c>
      <c r="I7290" t="s">
        <v>20918</v>
      </c>
      <c r="J7290" t="s">
        <v>20335</v>
      </c>
      <c r="K7290" t="s">
        <v>30</v>
      </c>
      <c r="L7290">
        <v>34000000</v>
      </c>
      <c r="M7290">
        <v>41142379</v>
      </c>
      <c r="N7290" t="s">
        <v>18767</v>
      </c>
      <c r="O7290">
        <v>104</v>
      </c>
      <c r="P7290" t="str">
        <f>IF(Table1[[#This Row],[score]]&gt;=8.5,"High",IF(Table1[[#This Row],[score]]&gt;=7,"Medium","Low"))</f>
        <v>Low</v>
      </c>
      <c r="Q7290" s="5">
        <f>Table1[[#This Row],[gross]]-Table1[[#This Row],[budget]]</f>
        <v>7142379</v>
      </c>
      <c r="R7290" s="5" t="str">
        <f>IF(Table1[[#This Row],[Profit]]&gt;0,"Profit","Loss")</f>
        <v>Profit</v>
      </c>
      <c r="S7290" s="6" t="str">
        <f>FLOOR(Table1[[#This Row],[year]]-1900,10)+1900 &amp; "-" &amp; FLOOR(Table1[[#This Row],[year]]-1890,10)+1900</f>
        <v>2010-2020</v>
      </c>
      <c r="T7290" s="14" t="s">
        <v>21835</v>
      </c>
      <c r="AB7290" s="14"/>
    </row>
    <row r="7291" spans="1:28" hidden="1" x14ac:dyDescent="0.3">
      <c r="A7291" t="s">
        <v>20916</v>
      </c>
      <c r="B7291" t="s">
        <v>1974</v>
      </c>
      <c r="C7291" t="s">
        <v>41</v>
      </c>
      <c r="D7291">
        <v>2018</v>
      </c>
      <c r="E7291" t="s">
        <v>20808</v>
      </c>
      <c r="F7291">
        <v>3.8</v>
      </c>
      <c r="G7291">
        <v>33000</v>
      </c>
      <c r="H7291" t="s">
        <v>15587</v>
      </c>
      <c r="I7291" t="s">
        <v>15587</v>
      </c>
      <c r="J7291" t="s">
        <v>12913</v>
      </c>
      <c r="K7291" t="s">
        <v>30</v>
      </c>
      <c r="L7291">
        <v>42000000</v>
      </c>
      <c r="M7291">
        <v>40466970</v>
      </c>
      <c r="N7291" t="s">
        <v>31</v>
      </c>
      <c r="O7291">
        <v>90</v>
      </c>
      <c r="P7291" t="str">
        <f>IF(Table1[[#This Row],[score]]&gt;=8.5,"High",IF(Table1[[#This Row],[score]]&gt;=7,"Medium","Low"))</f>
        <v>Low</v>
      </c>
      <c r="Q7291" s="5">
        <f>Table1[[#This Row],[gross]]-Table1[[#This Row],[budget]]</f>
        <v>-1533030</v>
      </c>
      <c r="R7291" s="5" t="str">
        <f>IF(Table1[[#This Row],[Profit]]&gt;0,"Profit","Loss")</f>
        <v>Loss</v>
      </c>
      <c r="S7291" s="6" t="str">
        <f>FLOOR(Table1[[#This Row],[year]]-1900,10)+1900 &amp; "-" &amp; FLOOR(Table1[[#This Row],[year]]-1890,10)+1900</f>
        <v>2010-2020</v>
      </c>
      <c r="T7291" s="14" t="s">
        <v>21835</v>
      </c>
      <c r="AB7291" s="14"/>
    </row>
    <row r="7292" spans="1:28" hidden="1" x14ac:dyDescent="0.3">
      <c r="A7292" t="s">
        <v>21010</v>
      </c>
      <c r="B7292" t="s">
        <v>1974</v>
      </c>
      <c r="C7292" t="s">
        <v>63</v>
      </c>
      <c r="D7292">
        <v>2018</v>
      </c>
      <c r="E7292" t="s">
        <v>20266</v>
      </c>
      <c r="F7292">
        <v>7.1</v>
      </c>
      <c r="G7292">
        <v>31000</v>
      </c>
      <c r="H7292" t="s">
        <v>9616</v>
      </c>
      <c r="I7292" t="s">
        <v>21011</v>
      </c>
      <c r="J7292" t="s">
        <v>17284</v>
      </c>
      <c r="K7292" t="s">
        <v>30</v>
      </c>
      <c r="L7292">
        <v>20000000</v>
      </c>
      <c r="M7292">
        <v>38755900</v>
      </c>
      <c r="N7292" t="s">
        <v>21012</v>
      </c>
      <c r="O7292">
        <v>120</v>
      </c>
      <c r="P7292" t="str">
        <f>IF(Table1[[#This Row],[score]]&gt;=8.5,"High",IF(Table1[[#This Row],[score]]&gt;=7,"Medium","Low"))</f>
        <v>Medium</v>
      </c>
      <c r="Q7292" s="5">
        <f>Table1[[#This Row],[gross]]-Table1[[#This Row],[budget]]</f>
        <v>18755900</v>
      </c>
      <c r="R7292" s="5" t="str">
        <f>IF(Table1[[#This Row],[Profit]]&gt;0,"Profit","Loss")</f>
        <v>Profit</v>
      </c>
      <c r="S7292" s="6" t="str">
        <f>FLOOR(Table1[[#This Row],[year]]-1900,10)+1900 &amp; "-" &amp; FLOOR(Table1[[#This Row],[year]]-1890,10)+1900</f>
        <v>2010-2020</v>
      </c>
      <c r="T7292" s="14" t="s">
        <v>21835</v>
      </c>
      <c r="AB7292" s="14"/>
    </row>
    <row r="7293" spans="1:28" hidden="1" x14ac:dyDescent="0.3">
      <c r="A7293" t="s">
        <v>20832</v>
      </c>
      <c r="B7293" t="s">
        <v>16</v>
      </c>
      <c r="C7293" t="s">
        <v>34</v>
      </c>
      <c r="D7293">
        <v>2018</v>
      </c>
      <c r="E7293" t="s">
        <v>20828</v>
      </c>
      <c r="F7293">
        <v>6.1</v>
      </c>
      <c r="G7293">
        <v>44000</v>
      </c>
      <c r="H7293" t="s">
        <v>18148</v>
      </c>
      <c r="I7293" t="s">
        <v>20833</v>
      </c>
      <c r="J7293" t="s">
        <v>20834</v>
      </c>
      <c r="K7293" t="s">
        <v>5762</v>
      </c>
      <c r="L7293">
        <v>43000000</v>
      </c>
      <c r="M7293">
        <v>35164920</v>
      </c>
      <c r="N7293" t="s">
        <v>31</v>
      </c>
      <c r="O7293">
        <v>115</v>
      </c>
      <c r="P7293" t="str">
        <f>IF(Table1[[#This Row],[score]]&gt;=8.5,"High",IF(Table1[[#This Row],[score]]&gt;=7,"Medium","Low"))</f>
        <v>Low</v>
      </c>
      <c r="Q7293" s="5">
        <f>Table1[[#This Row],[gross]]-Table1[[#This Row],[budget]]</f>
        <v>-7835080</v>
      </c>
      <c r="R7293" s="5" t="str">
        <f>IF(Table1[[#This Row],[Profit]]&gt;0,"Profit","Loss")</f>
        <v>Loss</v>
      </c>
      <c r="S7293" s="6" t="str">
        <f>FLOOR(Table1[[#This Row],[year]]-1900,10)+1900 &amp; "-" &amp; FLOOR(Table1[[#This Row],[year]]-1890,10)+1900</f>
        <v>2010-2020</v>
      </c>
      <c r="T7293" s="14" t="s">
        <v>21835</v>
      </c>
      <c r="AB7293" s="14"/>
    </row>
    <row r="7294" spans="1:28" hidden="1" x14ac:dyDescent="0.3">
      <c r="A7294" t="s">
        <v>20767</v>
      </c>
      <c r="B7294" t="s">
        <v>1974</v>
      </c>
      <c r="C7294" t="s">
        <v>104</v>
      </c>
      <c r="D7294">
        <v>2018</v>
      </c>
      <c r="E7294" t="s">
        <v>20730</v>
      </c>
      <c r="F7294">
        <v>7.5</v>
      </c>
      <c r="G7294">
        <v>33000</v>
      </c>
      <c r="H7294" t="s">
        <v>9648</v>
      </c>
      <c r="I7294" t="s">
        <v>9285</v>
      </c>
      <c r="J7294" t="s">
        <v>20335</v>
      </c>
      <c r="K7294" t="s">
        <v>30</v>
      </c>
      <c r="L7294">
        <v>23000000</v>
      </c>
      <c r="M7294">
        <v>34934009</v>
      </c>
      <c r="N7294" t="s">
        <v>9026</v>
      </c>
      <c r="O7294">
        <v>133</v>
      </c>
      <c r="P7294" t="str">
        <f>IF(Table1[[#This Row],[score]]&gt;=8.5,"High",IF(Table1[[#This Row],[score]]&gt;=7,"Medium","Low"))</f>
        <v>Medium</v>
      </c>
      <c r="Q7294" s="5">
        <f>Table1[[#This Row],[gross]]-Table1[[#This Row],[budget]]</f>
        <v>11934009</v>
      </c>
      <c r="R7294" s="5" t="str">
        <f>IF(Table1[[#This Row],[Profit]]&gt;0,"Profit","Loss")</f>
        <v>Profit</v>
      </c>
      <c r="S7294" s="6" t="str">
        <f>FLOOR(Table1[[#This Row],[year]]-1900,10)+1900 &amp; "-" &amp; FLOOR(Table1[[#This Row],[year]]-1890,10)+1900</f>
        <v>2010-2020</v>
      </c>
      <c r="T7294" s="14" t="s">
        <v>21835</v>
      </c>
      <c r="AB7294" s="14"/>
    </row>
    <row r="7295" spans="1:28" hidden="1" x14ac:dyDescent="0.3">
      <c r="A7295" t="s">
        <v>21013</v>
      </c>
      <c r="B7295" t="s">
        <v>443</v>
      </c>
      <c r="C7295" t="s">
        <v>390</v>
      </c>
      <c r="D7295">
        <v>2018</v>
      </c>
      <c r="E7295" t="s">
        <v>21014</v>
      </c>
      <c r="F7295">
        <v>8</v>
      </c>
      <c r="G7295">
        <v>11000</v>
      </c>
      <c r="H7295" t="s">
        <v>21015</v>
      </c>
      <c r="I7295" t="s">
        <v>21016</v>
      </c>
      <c r="J7295" t="s">
        <v>21017</v>
      </c>
      <c r="K7295" t="s">
        <v>2081</v>
      </c>
      <c r="L7295">
        <f>20500000</f>
        <v>20500000</v>
      </c>
      <c r="M7295">
        <v>33748006</v>
      </c>
      <c r="N7295" t="s">
        <v>21018</v>
      </c>
      <c r="O7295">
        <v>109</v>
      </c>
      <c r="P7295" t="str">
        <f>IF(Table1[[#This Row],[score]]&gt;=8.5,"High",IF(Table1[[#This Row],[score]]&gt;=7,"Medium","Low"))</f>
        <v>Medium</v>
      </c>
      <c r="Q7295" s="5">
        <f>Table1[[#This Row],[gross]]-Table1[[#This Row],[budget]]</f>
        <v>13248006</v>
      </c>
      <c r="R7295" s="5" t="str">
        <f>IF(Table1[[#This Row],[Profit]]&gt;0,"Profit","Loss")</f>
        <v>Profit</v>
      </c>
      <c r="S7295" s="6" t="str">
        <f>FLOOR(Table1[[#This Row],[year]]-1900,10)+1900 &amp; "-" &amp; FLOOR(Table1[[#This Row],[year]]-1890,10)+1900</f>
        <v>2010-2020</v>
      </c>
      <c r="T7295" s="14" t="s">
        <v>21837</v>
      </c>
      <c r="AB7295" s="14"/>
    </row>
    <row r="7296" spans="1:28" hidden="1" x14ac:dyDescent="0.3">
      <c r="A7296" t="s">
        <v>3795</v>
      </c>
      <c r="B7296" t="s">
        <v>16</v>
      </c>
      <c r="C7296" t="s">
        <v>41</v>
      </c>
      <c r="D7296">
        <v>2018</v>
      </c>
      <c r="E7296" t="s">
        <v>20651</v>
      </c>
      <c r="F7296">
        <v>4.9000000000000004</v>
      </c>
      <c r="G7296">
        <v>7000</v>
      </c>
      <c r="H7296" t="s">
        <v>14111</v>
      </c>
      <c r="I7296" t="s">
        <v>14111</v>
      </c>
      <c r="J7296" t="s">
        <v>21176</v>
      </c>
      <c r="K7296" t="s">
        <v>30</v>
      </c>
      <c r="L7296">
        <v>19000000</v>
      </c>
      <c r="M7296">
        <v>33705333</v>
      </c>
      <c r="N7296" t="s">
        <v>21177</v>
      </c>
      <c r="O7296">
        <v>110</v>
      </c>
      <c r="P7296" t="str">
        <f>IF(Table1[[#This Row],[score]]&gt;=8.5,"High",IF(Table1[[#This Row],[score]]&gt;=7,"Medium","Low"))</f>
        <v>Low</v>
      </c>
      <c r="Q7296" s="5">
        <f>Table1[[#This Row],[gross]]-Table1[[#This Row],[budget]]</f>
        <v>14705333</v>
      </c>
      <c r="R7296" s="5" t="str">
        <f>IF(Table1[[#This Row],[Profit]]&gt;0,"Profit","Loss")</f>
        <v>Profit</v>
      </c>
      <c r="S7296" s="6" t="str">
        <f>FLOOR(Table1[[#This Row],[year]]-1900,10)+1900 &amp; "-" &amp; FLOOR(Table1[[#This Row],[year]]-1890,10)+1900</f>
        <v>2010-2020</v>
      </c>
      <c r="T7296" s="14" t="s">
        <v>21835</v>
      </c>
      <c r="AB7296" s="14"/>
    </row>
    <row r="7297" spans="1:28" hidden="1" x14ac:dyDescent="0.3">
      <c r="A7297" t="s">
        <v>20768</v>
      </c>
      <c r="B7297" t="s">
        <v>16</v>
      </c>
      <c r="C7297" t="s">
        <v>104</v>
      </c>
      <c r="D7297">
        <v>2018</v>
      </c>
      <c r="E7297" t="s">
        <v>20769</v>
      </c>
      <c r="F7297">
        <v>7.1</v>
      </c>
      <c r="G7297">
        <v>135000</v>
      </c>
      <c r="H7297" t="s">
        <v>15467</v>
      </c>
      <c r="I7297" t="s">
        <v>15467</v>
      </c>
      <c r="J7297" t="s">
        <v>650</v>
      </c>
      <c r="K7297" t="s">
        <v>30</v>
      </c>
      <c r="L7297">
        <v>32000000</v>
      </c>
      <c r="M7297">
        <v>31882724</v>
      </c>
      <c r="N7297" t="s">
        <v>20770</v>
      </c>
      <c r="O7297">
        <v>141</v>
      </c>
      <c r="P7297" t="str">
        <f>IF(Table1[[#This Row],[score]]&gt;=8.5,"High",IF(Table1[[#This Row],[score]]&gt;=7,"Medium","Low"))</f>
        <v>Medium</v>
      </c>
      <c r="Q7297" s="5">
        <f>Table1[[#This Row],[gross]]-Table1[[#This Row],[budget]]</f>
        <v>-117276</v>
      </c>
      <c r="R7297" s="5" t="str">
        <f>IF(Table1[[#This Row],[Profit]]&gt;0,"Profit","Loss")</f>
        <v>Loss</v>
      </c>
      <c r="S7297" s="6" t="str">
        <f>FLOOR(Table1[[#This Row],[year]]-1900,10)+1900 &amp; "-" &amp; FLOOR(Table1[[#This Row],[year]]-1890,10)+1900</f>
        <v>2010-2020</v>
      </c>
      <c r="T7297" s="14" t="s">
        <v>21835</v>
      </c>
      <c r="AB7297" s="14"/>
    </row>
    <row r="7298" spans="1:28" hidden="1" x14ac:dyDescent="0.3">
      <c r="A7298" t="s">
        <v>20773</v>
      </c>
      <c r="B7298" t="s">
        <v>16</v>
      </c>
      <c r="C7298" t="s">
        <v>34</v>
      </c>
      <c r="D7298">
        <v>2018</v>
      </c>
      <c r="E7298" t="s">
        <v>20774</v>
      </c>
      <c r="F7298">
        <v>6.6</v>
      </c>
      <c r="G7298">
        <v>58000</v>
      </c>
      <c r="H7298" t="s">
        <v>20775</v>
      </c>
      <c r="I7298" t="s">
        <v>9053</v>
      </c>
      <c r="J7298" t="s">
        <v>11335</v>
      </c>
      <c r="K7298" t="s">
        <v>22</v>
      </c>
      <c r="L7298">
        <v>40000000</v>
      </c>
      <c r="M7298">
        <v>31676128</v>
      </c>
      <c r="N7298" t="s">
        <v>20776</v>
      </c>
      <c r="O7298">
        <v>121</v>
      </c>
      <c r="P7298" t="str">
        <f>IF(Table1[[#This Row],[score]]&gt;=8.5,"High",IF(Table1[[#This Row],[score]]&gt;=7,"Medium","Low"))</f>
        <v>Low</v>
      </c>
      <c r="Q7298" s="5">
        <f>Table1[[#This Row],[gross]]-Table1[[#This Row],[budget]]</f>
        <v>-8323872</v>
      </c>
      <c r="R7298" s="5" t="str">
        <f>IF(Table1[[#This Row],[Profit]]&gt;0,"Profit","Loss")</f>
        <v>Loss</v>
      </c>
      <c r="S7298" s="6" t="str">
        <f>FLOOR(Table1[[#This Row],[year]]-1900,10)+1900 &amp; "-" &amp; FLOOR(Table1[[#This Row],[year]]-1890,10)+1900</f>
        <v>2010-2020</v>
      </c>
      <c r="T7298" s="14" t="s">
        <v>21835</v>
      </c>
      <c r="AB7298" s="14"/>
    </row>
    <row r="7299" spans="1:28" hidden="1" x14ac:dyDescent="0.3">
      <c r="A7299" t="s">
        <v>21116</v>
      </c>
      <c r="B7299" t="s">
        <v>16</v>
      </c>
      <c r="C7299" t="s">
        <v>41</v>
      </c>
      <c r="D7299">
        <v>2018</v>
      </c>
      <c r="E7299" t="s">
        <v>20551</v>
      </c>
      <c r="F7299">
        <v>6.1</v>
      </c>
      <c r="G7299">
        <v>25000</v>
      </c>
      <c r="H7299" t="s">
        <v>11756</v>
      </c>
      <c r="I7299" t="s">
        <v>11756</v>
      </c>
      <c r="J7299" t="s">
        <v>11756</v>
      </c>
      <c r="K7299" t="s">
        <v>30</v>
      </c>
      <c r="L7299">
        <v>13500000</v>
      </c>
      <c r="M7299">
        <v>31626386</v>
      </c>
      <c r="N7299" t="s">
        <v>17802</v>
      </c>
      <c r="O7299">
        <v>99</v>
      </c>
      <c r="P7299" t="str">
        <f>IF(Table1[[#This Row],[score]]&gt;=8.5,"High",IF(Table1[[#This Row],[score]]&gt;=7,"Medium","Low"))</f>
        <v>Low</v>
      </c>
      <c r="Q7299" s="5">
        <f>Table1[[#This Row],[gross]]-Table1[[#This Row],[budget]]</f>
        <v>18126386</v>
      </c>
      <c r="R7299" s="5" t="str">
        <f>IF(Table1[[#This Row],[Profit]]&gt;0,"Profit","Loss")</f>
        <v>Profit</v>
      </c>
      <c r="S7299" s="6" t="str">
        <f>FLOOR(Table1[[#This Row],[year]]-1900,10)+1900 &amp; "-" &amp; FLOOR(Table1[[#This Row],[year]]-1890,10)+1900</f>
        <v>2010-2020</v>
      </c>
      <c r="T7299" s="14" t="s">
        <v>21835</v>
      </c>
      <c r="AB7299" s="14"/>
    </row>
    <row r="7300" spans="1:28" hidden="1" x14ac:dyDescent="0.3">
      <c r="A7300" t="s">
        <v>20869</v>
      </c>
      <c r="B7300" t="s">
        <v>16</v>
      </c>
      <c r="C7300" t="s">
        <v>52</v>
      </c>
      <c r="D7300">
        <v>2018</v>
      </c>
      <c r="E7300" t="s">
        <v>20258</v>
      </c>
      <c r="F7300">
        <v>5.2</v>
      </c>
      <c r="G7300">
        <v>28000</v>
      </c>
      <c r="H7300" t="s">
        <v>20328</v>
      </c>
      <c r="I7300" t="s">
        <v>15403</v>
      </c>
      <c r="J7300" t="s">
        <v>19017</v>
      </c>
      <c r="K7300" t="s">
        <v>30</v>
      </c>
      <c r="L7300">
        <v>5000000</v>
      </c>
      <c r="M7300">
        <v>31039126</v>
      </c>
      <c r="N7300" t="s">
        <v>20870</v>
      </c>
      <c r="O7300">
        <v>85</v>
      </c>
      <c r="P7300" t="str">
        <f>IF(Table1[[#This Row],[score]]&gt;=8.5,"High",IF(Table1[[#This Row],[score]]&gt;=7,"Medium","Low"))</f>
        <v>Low</v>
      </c>
      <c r="Q7300" s="5">
        <f>Table1[[#This Row],[gross]]-Table1[[#This Row],[budget]]</f>
        <v>26039126</v>
      </c>
      <c r="R7300" s="5" t="str">
        <f>IF(Table1[[#This Row],[Profit]]&gt;0,"Profit","Loss")</f>
        <v>Profit</v>
      </c>
      <c r="S7300" s="6" t="str">
        <f>FLOOR(Table1[[#This Row],[year]]-1900,10)+1900 &amp; "-" &amp; FLOOR(Table1[[#This Row],[year]]-1890,10)+1900</f>
        <v>2010-2020</v>
      </c>
      <c r="T7300" s="14" t="s">
        <v>21835</v>
      </c>
      <c r="AB7300" s="14"/>
    </row>
    <row r="7301" spans="1:28" hidden="1" x14ac:dyDescent="0.3">
      <c r="A7301" t="s">
        <v>21046</v>
      </c>
      <c r="B7301" t="s">
        <v>16</v>
      </c>
      <c r="C7301" t="s">
        <v>34</v>
      </c>
      <c r="D7301">
        <v>2018</v>
      </c>
      <c r="E7301" t="s">
        <v>20304</v>
      </c>
      <c r="F7301">
        <v>5.4</v>
      </c>
      <c r="G7301">
        <v>26000</v>
      </c>
      <c r="H7301" t="s">
        <v>7049</v>
      </c>
      <c r="I7301" t="s">
        <v>21047</v>
      </c>
      <c r="J7301" t="s">
        <v>18997</v>
      </c>
      <c r="K7301" t="s">
        <v>30</v>
      </c>
      <c r="L7301">
        <v>40000000</v>
      </c>
      <c r="M7301">
        <v>27506452</v>
      </c>
      <c r="N7301" t="s">
        <v>19853</v>
      </c>
      <c r="O7301">
        <v>91</v>
      </c>
      <c r="P7301" t="str">
        <f>IF(Table1[[#This Row],[score]]&gt;=8.5,"High",IF(Table1[[#This Row],[score]]&gt;=7,"Medium","Low"))</f>
        <v>Low</v>
      </c>
      <c r="Q7301" s="5">
        <f>Table1[[#This Row],[gross]]-Table1[[#This Row],[budget]]</f>
        <v>-12493548</v>
      </c>
      <c r="R7301" s="5" t="str">
        <f>IF(Table1[[#This Row],[Profit]]&gt;0,"Profit","Loss")</f>
        <v>Loss</v>
      </c>
      <c r="S7301" s="6" t="str">
        <f>FLOOR(Table1[[#This Row],[year]]-1900,10)+1900 &amp; "-" &amp; FLOOR(Table1[[#This Row],[year]]-1890,10)+1900</f>
        <v>2010-2020</v>
      </c>
      <c r="T7301" s="14" t="s">
        <v>21835</v>
      </c>
      <c r="AB7301" s="14"/>
    </row>
    <row r="7302" spans="1:28" hidden="1" x14ac:dyDescent="0.3">
      <c r="A7302" t="s">
        <v>20690</v>
      </c>
      <c r="B7302" t="s">
        <v>1974</v>
      </c>
      <c r="C7302" t="s">
        <v>17</v>
      </c>
      <c r="D7302">
        <v>2018</v>
      </c>
      <c r="E7302" t="s">
        <v>20691</v>
      </c>
      <c r="F7302">
        <v>6.6</v>
      </c>
      <c r="G7302">
        <v>26000</v>
      </c>
      <c r="H7302" t="s">
        <v>17756</v>
      </c>
      <c r="I7302" t="s">
        <v>20692</v>
      </c>
      <c r="J7302" t="s">
        <v>20693</v>
      </c>
      <c r="K7302" t="s">
        <v>30</v>
      </c>
      <c r="L7302">
        <v>2800000</v>
      </c>
      <c r="M7302">
        <v>27365467</v>
      </c>
      <c r="N7302" t="s">
        <v>20694</v>
      </c>
      <c r="O7302">
        <v>91</v>
      </c>
      <c r="P7302" t="str">
        <f>IF(Table1[[#This Row],[score]]&gt;=8.5,"High",IF(Table1[[#This Row],[score]]&gt;=7,"Medium","Low"))</f>
        <v>Low</v>
      </c>
      <c r="Q7302" s="5">
        <f>Table1[[#This Row],[gross]]-Table1[[#This Row],[budget]]</f>
        <v>24565467</v>
      </c>
      <c r="R7302" s="5" t="str">
        <f>IF(Table1[[#This Row],[Profit]]&gt;0,"Profit","Loss")</f>
        <v>Profit</v>
      </c>
      <c r="S7302" s="6" t="str">
        <f>FLOOR(Table1[[#This Row],[year]]-1900,10)+1900 &amp; "-" &amp; FLOOR(Table1[[#This Row],[year]]-1890,10)+1900</f>
        <v>2010-2020</v>
      </c>
      <c r="T7302" s="14" t="s">
        <v>21835</v>
      </c>
      <c r="AB7302" s="14"/>
    </row>
    <row r="7303" spans="1:28" hidden="1" x14ac:dyDescent="0.3">
      <c r="A7303" t="s">
        <v>20685</v>
      </c>
      <c r="B7303" t="s">
        <v>16</v>
      </c>
      <c r="C7303" t="s">
        <v>104</v>
      </c>
      <c r="D7303">
        <v>2018</v>
      </c>
      <c r="E7303" t="s">
        <v>20658</v>
      </c>
      <c r="F7303">
        <v>6.5</v>
      </c>
      <c r="G7303">
        <v>33000</v>
      </c>
      <c r="H7303" t="s">
        <v>18894</v>
      </c>
      <c r="I7303" t="s">
        <v>20686</v>
      </c>
      <c r="J7303" t="s">
        <v>8938</v>
      </c>
      <c r="K7303" t="s">
        <v>30</v>
      </c>
      <c r="L7303">
        <v>29000000</v>
      </c>
      <c r="M7303">
        <v>25957482</v>
      </c>
      <c r="N7303" t="s">
        <v>20687</v>
      </c>
      <c r="O7303">
        <v>111</v>
      </c>
      <c r="P7303" t="str">
        <f>IF(Table1[[#This Row],[score]]&gt;=8.5,"High",IF(Table1[[#This Row],[score]]&gt;=7,"Medium","Low"))</f>
        <v>Low</v>
      </c>
      <c r="Q7303" s="5">
        <f>Table1[[#This Row],[gross]]-Table1[[#This Row],[budget]]</f>
        <v>-3042518</v>
      </c>
      <c r="R7303" s="5" t="str">
        <f>IF(Table1[[#This Row],[Profit]]&gt;0,"Profit","Loss")</f>
        <v>Loss</v>
      </c>
      <c r="S7303" s="6" t="str">
        <f>FLOOR(Table1[[#This Row],[year]]-1900,10)+1900 &amp; "-" &amp; FLOOR(Table1[[#This Row],[year]]-1890,10)+1900</f>
        <v>2010-2020</v>
      </c>
      <c r="T7303" s="14" t="s">
        <v>21835</v>
      </c>
      <c r="AB7303" s="14"/>
    </row>
    <row r="7304" spans="1:28" hidden="1" x14ac:dyDescent="0.3">
      <c r="A7304" t="s">
        <v>21137</v>
      </c>
      <c r="B7304" t="s">
        <v>33</v>
      </c>
      <c r="C7304" t="s">
        <v>63</v>
      </c>
      <c r="D7304">
        <v>2018</v>
      </c>
      <c r="E7304" t="s">
        <v>21138</v>
      </c>
      <c r="F7304">
        <v>7.2</v>
      </c>
      <c r="G7304">
        <v>34000</v>
      </c>
      <c r="H7304" t="s">
        <v>18308</v>
      </c>
      <c r="I7304" t="s">
        <v>21139</v>
      </c>
      <c r="J7304" t="s">
        <v>12552</v>
      </c>
      <c r="K7304" t="s">
        <v>22</v>
      </c>
      <c r="L7304">
        <v>10000000</v>
      </c>
      <c r="M7304">
        <v>24420923</v>
      </c>
      <c r="N7304" t="s">
        <v>17857</v>
      </c>
      <c r="O7304">
        <v>98</v>
      </c>
      <c r="P7304" t="str">
        <f>IF(Table1[[#This Row],[score]]&gt;=8.5,"High",IF(Table1[[#This Row],[score]]&gt;=7,"Medium","Low"))</f>
        <v>Medium</v>
      </c>
      <c r="Q7304" s="5">
        <f>Table1[[#This Row],[gross]]-Table1[[#This Row],[budget]]</f>
        <v>14420923</v>
      </c>
      <c r="R7304" s="5" t="str">
        <f>IF(Table1[[#This Row],[Profit]]&gt;0,"Profit","Loss")</f>
        <v>Profit</v>
      </c>
      <c r="S7304" s="6" t="str">
        <f>FLOOR(Table1[[#This Row],[year]]-1900,10)+1900 &amp; "-" &amp; FLOOR(Table1[[#This Row],[year]]-1890,10)+1900</f>
        <v>2010-2020</v>
      </c>
      <c r="T7304" s="14" t="s">
        <v>21844</v>
      </c>
      <c r="AB7304" s="14"/>
    </row>
    <row r="7305" spans="1:28" hidden="1" x14ac:dyDescent="0.3">
      <c r="A7305" t="s">
        <v>20950</v>
      </c>
      <c r="B7305" t="s">
        <v>16</v>
      </c>
      <c r="C7305" t="s">
        <v>34</v>
      </c>
      <c r="D7305">
        <v>2018</v>
      </c>
      <c r="E7305" t="s">
        <v>20951</v>
      </c>
      <c r="F7305">
        <v>7.6</v>
      </c>
      <c r="G7305">
        <v>57000</v>
      </c>
      <c r="H7305" t="s">
        <v>20952</v>
      </c>
      <c r="I7305" t="s">
        <v>20953</v>
      </c>
      <c r="J7305" t="s">
        <v>15439</v>
      </c>
      <c r="K7305" t="s">
        <v>248</v>
      </c>
      <c r="L7305">
        <f>20500000</f>
        <v>20500000</v>
      </c>
      <c r="M7305">
        <v>21315827</v>
      </c>
      <c r="N7305" t="s">
        <v>10806</v>
      </c>
      <c r="O7305">
        <v>123</v>
      </c>
      <c r="P7305" t="str">
        <f>IF(Table1[[#This Row],[score]]&gt;=8.5,"High",IF(Table1[[#This Row],[score]]&gt;=7,"Medium","Low"))</f>
        <v>Medium</v>
      </c>
      <c r="Q7305" s="5">
        <f>Table1[[#This Row],[gross]]-Table1[[#This Row],[budget]]</f>
        <v>815827</v>
      </c>
      <c r="R7305" s="5" t="str">
        <f>IF(Table1[[#This Row],[Profit]]&gt;0,"Profit","Loss")</f>
        <v>Profit</v>
      </c>
      <c r="S7305" s="6" t="str">
        <f>FLOOR(Table1[[#This Row],[year]]-1900,10)+1900 &amp; "-" &amp; FLOOR(Table1[[#This Row],[year]]-1890,10)+1900</f>
        <v>2010-2020</v>
      </c>
      <c r="T7305" s="14" t="s">
        <v>21835</v>
      </c>
      <c r="AB7305" s="14"/>
    </row>
    <row r="7306" spans="1:28" hidden="1" x14ac:dyDescent="0.3">
      <c r="A7306" t="s">
        <v>21180</v>
      </c>
      <c r="B7306" t="s">
        <v>1974</v>
      </c>
      <c r="C7306" t="s">
        <v>390</v>
      </c>
      <c r="D7306">
        <v>2018</v>
      </c>
      <c r="E7306" t="s">
        <v>21181</v>
      </c>
      <c r="F7306">
        <v>7.5</v>
      </c>
      <c r="G7306">
        <v>8000</v>
      </c>
      <c r="H7306" t="s">
        <v>21182</v>
      </c>
      <c r="I7306" t="s">
        <v>21183</v>
      </c>
      <c r="J7306" t="s">
        <v>21184</v>
      </c>
      <c r="K7306" t="s">
        <v>2081</v>
      </c>
      <c r="L7306">
        <f>20500000</f>
        <v>20500000</v>
      </c>
      <c r="M7306">
        <v>21022724</v>
      </c>
      <c r="N7306" t="s">
        <v>12161</v>
      </c>
      <c r="O7306">
        <v>96</v>
      </c>
      <c r="P7306" t="str">
        <f>IF(Table1[[#This Row],[score]]&gt;=8.5,"High",IF(Table1[[#This Row],[score]]&gt;=7,"Medium","Low"))</f>
        <v>Medium</v>
      </c>
      <c r="Q7306" s="5">
        <f>Table1[[#This Row],[gross]]-Table1[[#This Row],[budget]]</f>
        <v>522724</v>
      </c>
      <c r="R7306" s="5" t="str">
        <f>IF(Table1[[#This Row],[Profit]]&gt;0,"Profit","Loss")</f>
        <v>Profit</v>
      </c>
      <c r="S7306" s="6" t="str">
        <f>FLOOR(Table1[[#This Row],[year]]-1900,10)+1900 &amp; "-" &amp; FLOOR(Table1[[#This Row],[year]]-1890,10)+1900</f>
        <v>2010-2020</v>
      </c>
      <c r="T7306" s="14" t="s">
        <v>21835</v>
      </c>
      <c r="AB7306" s="14"/>
    </row>
    <row r="7307" spans="1:28" hidden="1" x14ac:dyDescent="0.3">
      <c r="A7307" t="s">
        <v>21140</v>
      </c>
      <c r="B7307" t="s">
        <v>16</v>
      </c>
      <c r="C7307" t="s">
        <v>34</v>
      </c>
      <c r="D7307">
        <v>2018</v>
      </c>
      <c r="E7307" t="s">
        <v>21141</v>
      </c>
      <c r="F7307">
        <v>5.2</v>
      </c>
      <c r="G7307">
        <v>6500</v>
      </c>
      <c r="H7307" t="s">
        <v>21142</v>
      </c>
      <c r="I7307" t="s">
        <v>21143</v>
      </c>
      <c r="J7307" t="s">
        <v>21144</v>
      </c>
      <c r="K7307" t="s">
        <v>30</v>
      </c>
      <c r="L7307">
        <v>16000000</v>
      </c>
      <c r="M7307">
        <v>20780685</v>
      </c>
      <c r="N7307" t="s">
        <v>31</v>
      </c>
      <c r="O7307">
        <v>116</v>
      </c>
      <c r="P7307" t="str">
        <f>IF(Table1[[#This Row],[score]]&gt;=8.5,"High",IF(Table1[[#This Row],[score]]&gt;=7,"Medium","Low"))</f>
        <v>Low</v>
      </c>
      <c r="Q7307" s="5">
        <f>Table1[[#This Row],[gross]]-Table1[[#This Row],[budget]]</f>
        <v>4780685</v>
      </c>
      <c r="R7307" s="5" t="str">
        <f>IF(Table1[[#This Row],[Profit]]&gt;0,"Profit","Loss")</f>
        <v>Profit</v>
      </c>
      <c r="S7307" s="6" t="str">
        <f>FLOOR(Table1[[#This Row],[year]]-1900,10)+1900 &amp; "-" &amp; FLOOR(Table1[[#This Row],[year]]-1890,10)+1900</f>
        <v>2010-2020</v>
      </c>
      <c r="T7307" s="14" t="s">
        <v>21835</v>
      </c>
      <c r="AB7307" s="14"/>
    </row>
    <row r="7308" spans="1:28" hidden="1" x14ac:dyDescent="0.3">
      <c r="A7308" t="s">
        <v>21077</v>
      </c>
      <c r="B7308" t="s">
        <v>16</v>
      </c>
      <c r="C7308" t="s">
        <v>17</v>
      </c>
      <c r="D7308">
        <v>2018</v>
      </c>
      <c r="E7308" t="s">
        <v>20808</v>
      </c>
      <c r="F7308">
        <v>7.1</v>
      </c>
      <c r="G7308">
        <v>45000</v>
      </c>
      <c r="H7308" t="s">
        <v>19741</v>
      </c>
      <c r="I7308" t="s">
        <v>19741</v>
      </c>
      <c r="J7308" t="s">
        <v>21078</v>
      </c>
      <c r="K7308" t="s">
        <v>30</v>
      </c>
      <c r="L7308">
        <v>12000000</v>
      </c>
      <c r="M7308">
        <v>20596567</v>
      </c>
      <c r="N7308" t="s">
        <v>18082</v>
      </c>
      <c r="O7308">
        <v>119</v>
      </c>
      <c r="P7308" t="str">
        <f>IF(Table1[[#This Row],[score]]&gt;=8.5,"High",IF(Table1[[#This Row],[score]]&gt;=7,"Medium","Low"))</f>
        <v>Medium</v>
      </c>
      <c r="Q7308" s="5">
        <f>Table1[[#This Row],[gross]]-Table1[[#This Row],[budget]]</f>
        <v>8596567</v>
      </c>
      <c r="R7308" s="5" t="str">
        <f>IF(Table1[[#This Row],[Profit]]&gt;0,"Profit","Loss")</f>
        <v>Profit</v>
      </c>
      <c r="S7308" s="6" t="str">
        <f>FLOOR(Table1[[#This Row],[year]]-1900,10)+1900 &amp; "-" &amp; FLOOR(Table1[[#This Row],[year]]-1890,10)+1900</f>
        <v>2010-2020</v>
      </c>
      <c r="T7308" s="14" t="s">
        <v>21835</v>
      </c>
      <c r="AB7308" s="14"/>
    </row>
    <row r="7309" spans="1:28" hidden="1" x14ac:dyDescent="0.3">
      <c r="A7309" t="s">
        <v>20919</v>
      </c>
      <c r="B7309" t="s">
        <v>16</v>
      </c>
      <c r="C7309" t="s">
        <v>17</v>
      </c>
      <c r="D7309">
        <v>2018</v>
      </c>
      <c r="E7309" t="s">
        <v>20920</v>
      </c>
      <c r="F7309">
        <v>7.6</v>
      </c>
      <c r="G7309">
        <v>52000</v>
      </c>
      <c r="H7309" t="s">
        <v>13380</v>
      </c>
      <c r="I7309" t="s">
        <v>13380</v>
      </c>
      <c r="J7309" t="s">
        <v>20921</v>
      </c>
      <c r="K7309" t="s">
        <v>18519</v>
      </c>
      <c r="L7309">
        <f>20500000</f>
        <v>20500000</v>
      </c>
      <c r="M7309">
        <v>20343051</v>
      </c>
      <c r="N7309" t="s">
        <v>18520</v>
      </c>
      <c r="O7309">
        <v>89</v>
      </c>
      <c r="P7309" t="str">
        <f>IF(Table1[[#This Row],[score]]&gt;=8.5,"High",IF(Table1[[#This Row],[score]]&gt;=7,"Medium","Low"))</f>
        <v>Medium</v>
      </c>
      <c r="Q7309" s="5">
        <f>Table1[[#This Row],[gross]]-Table1[[#This Row],[budget]]</f>
        <v>-156949</v>
      </c>
      <c r="R7309" s="5" t="str">
        <f>IF(Table1[[#This Row],[Profit]]&gt;0,"Profit","Loss")</f>
        <v>Loss</v>
      </c>
      <c r="S7309" s="6" t="str">
        <f>FLOOR(Table1[[#This Row],[year]]-1900,10)+1900 &amp; "-" &amp; FLOOR(Table1[[#This Row],[year]]-1890,10)+1900</f>
        <v>2010-2020</v>
      </c>
      <c r="T7309" s="14" t="s">
        <v>21866</v>
      </c>
      <c r="AB7309" s="14"/>
    </row>
    <row r="7310" spans="1:28" hidden="1" x14ac:dyDescent="0.3">
      <c r="A7310" t="s">
        <v>20845</v>
      </c>
      <c r="B7310" t="s">
        <v>16</v>
      </c>
      <c r="C7310" t="s">
        <v>104</v>
      </c>
      <c r="D7310">
        <v>2018</v>
      </c>
      <c r="E7310" t="s">
        <v>20846</v>
      </c>
      <c r="F7310">
        <v>6.9</v>
      </c>
      <c r="G7310">
        <v>31000</v>
      </c>
      <c r="H7310" t="s">
        <v>16272</v>
      </c>
      <c r="I7310" t="s">
        <v>16272</v>
      </c>
      <c r="J7310" t="s">
        <v>6898</v>
      </c>
      <c r="K7310" t="s">
        <v>1099</v>
      </c>
      <c r="L7310">
        <f>20500000</f>
        <v>20500000</v>
      </c>
      <c r="M7310">
        <v>19176163</v>
      </c>
      <c r="N7310" t="s">
        <v>18499</v>
      </c>
      <c r="O7310">
        <v>133</v>
      </c>
      <c r="P7310" t="str">
        <f>IF(Table1[[#This Row],[score]]&gt;=8.5,"High",IF(Table1[[#This Row],[score]]&gt;=7,"Medium","Low"))</f>
        <v>Low</v>
      </c>
      <c r="Q7310" s="5">
        <f>Table1[[#This Row],[gross]]-Table1[[#This Row],[budget]]</f>
        <v>-1323837</v>
      </c>
      <c r="R7310" s="5" t="str">
        <f>IF(Table1[[#This Row],[Profit]]&gt;0,"Profit","Loss")</f>
        <v>Loss</v>
      </c>
      <c r="S7310" s="6" t="str">
        <f>FLOOR(Table1[[#This Row],[year]]-1900,10)+1900 &amp; "-" &amp; FLOOR(Table1[[#This Row],[year]]-1890,10)+1900</f>
        <v>2010-2020</v>
      </c>
      <c r="T7310" s="14" t="s">
        <v>21835</v>
      </c>
      <c r="AB7310" s="14"/>
    </row>
    <row r="7311" spans="1:28" hidden="1" x14ac:dyDescent="0.3">
      <c r="A7311" t="s">
        <v>20894</v>
      </c>
      <c r="B7311" t="s">
        <v>16</v>
      </c>
      <c r="C7311" t="s">
        <v>17</v>
      </c>
      <c r="D7311">
        <v>2018</v>
      </c>
      <c r="E7311" t="s">
        <v>20895</v>
      </c>
      <c r="F7311">
        <v>6</v>
      </c>
      <c r="G7311">
        <v>30000</v>
      </c>
      <c r="H7311" t="s">
        <v>2215</v>
      </c>
      <c r="I7311" t="s">
        <v>16133</v>
      </c>
      <c r="J7311" t="s">
        <v>3194</v>
      </c>
      <c r="K7311" t="s">
        <v>3125</v>
      </c>
      <c r="L7311">
        <f>20500000</f>
        <v>20500000</v>
      </c>
      <c r="M7311">
        <v>18653107</v>
      </c>
      <c r="N7311" t="s">
        <v>14506</v>
      </c>
      <c r="O7311">
        <v>98</v>
      </c>
      <c r="P7311" t="str">
        <f>IF(Table1[[#This Row],[score]]&gt;=8.5,"High",IF(Table1[[#This Row],[score]]&gt;=7,"Medium","Low"))</f>
        <v>Low</v>
      </c>
      <c r="Q7311" s="5">
        <f>Table1[[#This Row],[gross]]-Table1[[#This Row],[budget]]</f>
        <v>-1846893</v>
      </c>
      <c r="R7311" s="5" t="str">
        <f>IF(Table1[[#This Row],[Profit]]&gt;0,"Profit","Loss")</f>
        <v>Loss</v>
      </c>
      <c r="S7311" s="6" t="str">
        <f>FLOOR(Table1[[#This Row],[year]]-1900,10)+1900 &amp; "-" &amp; FLOOR(Table1[[#This Row],[year]]-1890,10)+1900</f>
        <v>2010-2020</v>
      </c>
      <c r="T7311" s="14" t="s">
        <v>21835</v>
      </c>
      <c r="AB7311" s="14"/>
    </row>
    <row r="7312" spans="1:28" hidden="1" x14ac:dyDescent="0.3">
      <c r="A7312" t="s">
        <v>20911</v>
      </c>
      <c r="B7312" t="s">
        <v>16</v>
      </c>
      <c r="C7312" t="s">
        <v>41</v>
      </c>
      <c r="D7312">
        <v>2018</v>
      </c>
      <c r="E7312" t="s">
        <v>20810</v>
      </c>
      <c r="F7312">
        <v>6.9</v>
      </c>
      <c r="G7312">
        <v>69000</v>
      </c>
      <c r="H7312" t="s">
        <v>20912</v>
      </c>
      <c r="I7312" t="s">
        <v>20912</v>
      </c>
      <c r="J7312" t="s">
        <v>20913</v>
      </c>
      <c r="K7312" t="s">
        <v>30</v>
      </c>
      <c r="L7312">
        <v>3200000</v>
      </c>
      <c r="M7312">
        <v>18170707</v>
      </c>
      <c r="N7312" t="s">
        <v>17867</v>
      </c>
      <c r="O7312">
        <v>112</v>
      </c>
      <c r="P7312" t="str">
        <f>IF(Table1[[#This Row],[score]]&gt;=8.5,"High",IF(Table1[[#This Row],[score]]&gt;=7,"Medium","Low"))</f>
        <v>Low</v>
      </c>
      <c r="Q7312" s="5">
        <f>Table1[[#This Row],[gross]]-Table1[[#This Row],[budget]]</f>
        <v>14970707</v>
      </c>
      <c r="R7312" s="5" t="str">
        <f>IF(Table1[[#This Row],[Profit]]&gt;0,"Profit","Loss")</f>
        <v>Profit</v>
      </c>
      <c r="S7312" s="6" t="str">
        <f>FLOOR(Table1[[#This Row],[year]]-1900,10)+1900 &amp; "-" &amp; FLOOR(Table1[[#This Row],[year]]-1890,10)+1900</f>
        <v>2010-2020</v>
      </c>
      <c r="T7312" s="14" t="s">
        <v>21835</v>
      </c>
      <c r="AB7312" s="14"/>
    </row>
    <row r="7313" spans="1:28" hidden="1" x14ac:dyDescent="0.3">
      <c r="A7313" t="s">
        <v>21056</v>
      </c>
      <c r="B7313" t="s">
        <v>16</v>
      </c>
      <c r="C7313" t="s">
        <v>52</v>
      </c>
      <c r="D7313">
        <v>2018</v>
      </c>
      <c r="E7313" t="s">
        <v>21049</v>
      </c>
      <c r="F7313">
        <v>5.5</v>
      </c>
      <c r="G7313">
        <v>15000</v>
      </c>
      <c r="H7313" t="s">
        <v>21057</v>
      </c>
      <c r="I7313" t="s">
        <v>21058</v>
      </c>
      <c r="J7313" t="s">
        <v>21059</v>
      </c>
      <c r="K7313" t="s">
        <v>30</v>
      </c>
      <c r="L7313">
        <v>5500000</v>
      </c>
      <c r="M7313">
        <v>18160930</v>
      </c>
      <c r="N7313" t="s">
        <v>16638</v>
      </c>
      <c r="O7313">
        <v>89</v>
      </c>
      <c r="P7313" t="str">
        <f>IF(Table1[[#This Row],[score]]&gt;=8.5,"High",IF(Table1[[#This Row],[score]]&gt;=7,"Medium","Low"))</f>
        <v>Low</v>
      </c>
      <c r="Q7313" s="5">
        <f>Table1[[#This Row],[gross]]-Table1[[#This Row],[budget]]</f>
        <v>12660930</v>
      </c>
      <c r="R7313" s="5" t="str">
        <f>IF(Table1[[#This Row],[Profit]]&gt;0,"Profit","Loss")</f>
        <v>Profit</v>
      </c>
      <c r="S7313" s="6" t="str">
        <f>FLOOR(Table1[[#This Row],[year]]-1900,10)+1900 &amp; "-" &amp; FLOOR(Table1[[#This Row],[year]]-1890,10)+1900</f>
        <v>2010-2020</v>
      </c>
      <c r="T7313" s="14" t="s">
        <v>21835</v>
      </c>
      <c r="AB7313" s="14"/>
    </row>
    <row r="7314" spans="1:28" hidden="1" x14ac:dyDescent="0.3">
      <c r="A7314" t="s">
        <v>21006</v>
      </c>
      <c r="B7314" t="s">
        <v>1974</v>
      </c>
      <c r="C7314" t="s">
        <v>63</v>
      </c>
      <c r="D7314">
        <v>2018</v>
      </c>
      <c r="E7314" t="s">
        <v>20730</v>
      </c>
      <c r="F7314">
        <v>6.7</v>
      </c>
      <c r="G7314">
        <v>42000</v>
      </c>
      <c r="H7314" t="s">
        <v>18535</v>
      </c>
      <c r="I7314" t="s">
        <v>18535</v>
      </c>
      <c r="J7314" t="s">
        <v>100</v>
      </c>
      <c r="K7314" t="s">
        <v>30</v>
      </c>
      <c r="L7314">
        <f>20500000</f>
        <v>20500000</v>
      </c>
      <c r="M7314">
        <v>17860397</v>
      </c>
      <c r="N7314" t="s">
        <v>9351</v>
      </c>
      <c r="O7314">
        <v>93</v>
      </c>
      <c r="P7314" t="str">
        <f>IF(Table1[[#This Row],[score]]&gt;=8.5,"High",IF(Table1[[#This Row],[score]]&gt;=7,"Medium","Low"))</f>
        <v>Low</v>
      </c>
      <c r="Q7314" s="5">
        <f>Table1[[#This Row],[gross]]-Table1[[#This Row],[budget]]</f>
        <v>-2639603</v>
      </c>
      <c r="R7314" s="5" t="str">
        <f>IF(Table1[[#This Row],[Profit]]&gt;0,"Profit","Loss")</f>
        <v>Loss</v>
      </c>
      <c r="S7314" s="6" t="str">
        <f>FLOOR(Table1[[#This Row],[year]]-1900,10)+1900 &amp; "-" &amp; FLOOR(Table1[[#This Row],[year]]-1890,10)+1900</f>
        <v>2010-2020</v>
      </c>
      <c r="T7314" s="14" t="s">
        <v>21835</v>
      </c>
      <c r="AB7314" s="14"/>
    </row>
    <row r="7315" spans="1:28" hidden="1" x14ac:dyDescent="0.3">
      <c r="A7315" t="s">
        <v>20878</v>
      </c>
      <c r="B7315" t="s">
        <v>1974</v>
      </c>
      <c r="C7315" t="s">
        <v>63</v>
      </c>
      <c r="D7315">
        <v>2018</v>
      </c>
      <c r="E7315" t="s">
        <v>20879</v>
      </c>
      <c r="F7315">
        <v>6.6</v>
      </c>
      <c r="G7315">
        <v>36000</v>
      </c>
      <c r="H7315" t="s">
        <v>12177</v>
      </c>
      <c r="I7315" t="s">
        <v>20880</v>
      </c>
      <c r="J7315" t="s">
        <v>18246</v>
      </c>
      <c r="K7315" t="s">
        <v>30</v>
      </c>
      <c r="L7315">
        <v>24000000</v>
      </c>
      <c r="M7315">
        <v>17612099</v>
      </c>
      <c r="N7315" t="s">
        <v>118</v>
      </c>
      <c r="O7315">
        <v>122</v>
      </c>
      <c r="P7315" t="str">
        <f>IF(Table1[[#This Row],[score]]&gt;=8.5,"High",IF(Table1[[#This Row],[score]]&gt;=7,"Medium","Low"))</f>
        <v>Low</v>
      </c>
      <c r="Q7315" s="5">
        <f>Table1[[#This Row],[gross]]-Table1[[#This Row],[budget]]</f>
        <v>-6387901</v>
      </c>
      <c r="R7315" s="5" t="str">
        <f>IF(Table1[[#This Row],[Profit]]&gt;0,"Profit","Loss")</f>
        <v>Loss</v>
      </c>
      <c r="S7315" s="6" t="str">
        <f>FLOOR(Table1[[#This Row],[year]]-1900,10)+1900 &amp; "-" &amp; FLOOR(Table1[[#This Row],[year]]-1890,10)+1900</f>
        <v>2010-2020</v>
      </c>
      <c r="T7315" s="14" t="s">
        <v>21835</v>
      </c>
      <c r="AB7315" s="14"/>
    </row>
    <row r="7316" spans="1:28" hidden="1" x14ac:dyDescent="0.3">
      <c r="A7316" t="s">
        <v>20820</v>
      </c>
      <c r="B7316" t="s">
        <v>16</v>
      </c>
      <c r="C7316" t="s">
        <v>34</v>
      </c>
      <c r="D7316">
        <v>2018</v>
      </c>
      <c r="E7316" t="s">
        <v>20793</v>
      </c>
      <c r="F7316">
        <v>7.5</v>
      </c>
      <c r="G7316">
        <v>168000</v>
      </c>
      <c r="H7316" t="s">
        <v>13351</v>
      </c>
      <c r="I7316" t="s">
        <v>13351</v>
      </c>
      <c r="J7316" t="s">
        <v>19268</v>
      </c>
      <c r="K7316" t="s">
        <v>30</v>
      </c>
      <c r="L7316">
        <v>5000000</v>
      </c>
      <c r="M7316">
        <v>16706680</v>
      </c>
      <c r="N7316" t="s">
        <v>20821</v>
      </c>
      <c r="O7316">
        <v>100</v>
      </c>
      <c r="P7316" t="str">
        <f>IF(Table1[[#This Row],[score]]&gt;=8.5,"High",IF(Table1[[#This Row],[score]]&gt;=7,"Medium","Low"))</f>
        <v>Medium</v>
      </c>
      <c r="Q7316" s="5">
        <f>Table1[[#This Row],[gross]]-Table1[[#This Row],[budget]]</f>
        <v>11706680</v>
      </c>
      <c r="R7316" s="5" t="str">
        <f>IF(Table1[[#This Row],[Profit]]&gt;0,"Profit","Loss")</f>
        <v>Profit</v>
      </c>
      <c r="S7316" s="6" t="str">
        <f>FLOOR(Table1[[#This Row],[year]]-1900,10)+1900 &amp; "-" &amp; FLOOR(Table1[[#This Row],[year]]-1890,10)+1900</f>
        <v>2010-2020</v>
      </c>
      <c r="T7316" s="14" t="s">
        <v>21835</v>
      </c>
      <c r="AB7316" s="14"/>
    </row>
    <row r="7317" spans="1:28" hidden="1" x14ac:dyDescent="0.3">
      <c r="A7317" t="s">
        <v>20784</v>
      </c>
      <c r="B7317" t="s">
        <v>16</v>
      </c>
      <c r="C7317" t="s">
        <v>63</v>
      </c>
      <c r="D7317">
        <v>2018</v>
      </c>
      <c r="E7317" t="s">
        <v>20785</v>
      </c>
      <c r="F7317">
        <v>7.3</v>
      </c>
      <c r="G7317">
        <v>59000</v>
      </c>
      <c r="H7317" t="s">
        <v>17842</v>
      </c>
      <c r="I7317" t="s">
        <v>14616</v>
      </c>
      <c r="J7317" t="s">
        <v>13851</v>
      </c>
      <c r="K7317" t="s">
        <v>30</v>
      </c>
      <c r="L7317">
        <v>25000000</v>
      </c>
      <c r="M7317">
        <v>16636604</v>
      </c>
      <c r="N7317" t="s">
        <v>19745</v>
      </c>
      <c r="O7317">
        <v>120</v>
      </c>
      <c r="P7317" t="str">
        <f>IF(Table1[[#This Row],[score]]&gt;=8.5,"High",IF(Table1[[#This Row],[score]]&gt;=7,"Medium","Low"))</f>
        <v>Medium</v>
      </c>
      <c r="Q7317" s="5">
        <f>Table1[[#This Row],[gross]]-Table1[[#This Row],[budget]]</f>
        <v>-8363396</v>
      </c>
      <c r="R7317" s="5" t="str">
        <f>IF(Table1[[#This Row],[Profit]]&gt;0,"Profit","Loss")</f>
        <v>Loss</v>
      </c>
      <c r="S7317" s="6" t="str">
        <f>FLOOR(Table1[[#This Row],[year]]-1900,10)+1900 &amp; "-" &amp; FLOOR(Table1[[#This Row],[year]]-1890,10)+1900</f>
        <v>2010-2020</v>
      </c>
      <c r="T7317" s="14" t="s">
        <v>21871</v>
      </c>
      <c r="AB7317" s="14"/>
    </row>
    <row r="7318" spans="1:28" hidden="1" x14ac:dyDescent="0.3">
      <c r="A7318" t="s">
        <v>21007</v>
      </c>
      <c r="B7318" t="s">
        <v>33</v>
      </c>
      <c r="C7318" t="s">
        <v>41</v>
      </c>
      <c r="D7318">
        <v>2018</v>
      </c>
      <c r="E7318" t="s">
        <v>20148</v>
      </c>
      <c r="F7318">
        <v>6.7</v>
      </c>
      <c r="G7318">
        <v>16000</v>
      </c>
      <c r="H7318" t="s">
        <v>21008</v>
      </c>
      <c r="I7318" t="s">
        <v>21008</v>
      </c>
      <c r="J7318" t="s">
        <v>21009</v>
      </c>
      <c r="K7318" t="s">
        <v>30</v>
      </c>
      <c r="L7318">
        <v>3500000</v>
      </c>
      <c r="M7318">
        <v>16376066</v>
      </c>
      <c r="N7318" t="s">
        <v>16106</v>
      </c>
      <c r="O7318">
        <v>108</v>
      </c>
      <c r="P7318" t="str">
        <f>IF(Table1[[#This Row],[score]]&gt;=8.5,"High",IF(Table1[[#This Row],[score]]&gt;=7,"Medium","Low"))</f>
        <v>Low</v>
      </c>
      <c r="Q7318" s="5">
        <f>Table1[[#This Row],[gross]]-Table1[[#This Row],[budget]]</f>
        <v>12876066</v>
      </c>
      <c r="R7318" s="5" t="str">
        <f>IF(Table1[[#This Row],[Profit]]&gt;0,"Profit","Loss")</f>
        <v>Profit</v>
      </c>
      <c r="S7318" s="6" t="str">
        <f>FLOOR(Table1[[#This Row],[year]]-1900,10)+1900 &amp; "-" &amp; FLOOR(Table1[[#This Row],[year]]-1890,10)+1900</f>
        <v>2010-2020</v>
      </c>
      <c r="T7318" s="14" t="s">
        <v>21835</v>
      </c>
      <c r="AB7318" s="14"/>
    </row>
    <row r="7319" spans="1:28" hidden="1" x14ac:dyDescent="0.3">
      <c r="A7319" t="s">
        <v>21038</v>
      </c>
      <c r="B7319" t="s">
        <v>16</v>
      </c>
      <c r="C7319" t="s">
        <v>52</v>
      </c>
      <c r="D7319">
        <v>2018</v>
      </c>
      <c r="E7319" t="s">
        <v>20708</v>
      </c>
      <c r="F7319">
        <v>6</v>
      </c>
      <c r="G7319">
        <v>29000</v>
      </c>
      <c r="H7319" t="s">
        <v>13536</v>
      </c>
      <c r="I7319" t="s">
        <v>13536</v>
      </c>
      <c r="J7319" t="s">
        <v>21039</v>
      </c>
      <c r="K7319" t="s">
        <v>30</v>
      </c>
      <c r="L7319">
        <v>1000000</v>
      </c>
      <c r="M7319">
        <v>16024987</v>
      </c>
      <c r="N7319" t="s">
        <v>13720</v>
      </c>
      <c r="O7319">
        <v>92</v>
      </c>
      <c r="P7319" t="str">
        <f>IF(Table1[[#This Row],[score]]&gt;=8.5,"High",IF(Table1[[#This Row],[score]]&gt;=7,"Medium","Low"))</f>
        <v>Low</v>
      </c>
      <c r="Q7319" s="5">
        <f>Table1[[#This Row],[gross]]-Table1[[#This Row],[budget]]</f>
        <v>15024987</v>
      </c>
      <c r="R7319" s="5" t="str">
        <f>IF(Table1[[#This Row],[Profit]]&gt;0,"Profit","Loss")</f>
        <v>Profit</v>
      </c>
      <c r="S7319" s="6" t="str">
        <f>FLOOR(Table1[[#This Row],[year]]-1900,10)+1900 &amp; "-" &amp; FLOOR(Table1[[#This Row],[year]]-1890,10)+1900</f>
        <v>2010-2020</v>
      </c>
      <c r="T7319" s="14" t="s">
        <v>21835</v>
      </c>
      <c r="AB7319" s="14"/>
    </row>
    <row r="7320" spans="1:28" hidden="1" x14ac:dyDescent="0.3">
      <c r="A7320" t="s">
        <v>21048</v>
      </c>
      <c r="B7320" t="s">
        <v>16</v>
      </c>
      <c r="C7320" t="s">
        <v>41</v>
      </c>
      <c r="D7320">
        <v>2018</v>
      </c>
      <c r="E7320" t="s">
        <v>20930</v>
      </c>
      <c r="F7320">
        <v>7</v>
      </c>
      <c r="G7320">
        <v>55000</v>
      </c>
      <c r="H7320" t="s">
        <v>14127</v>
      </c>
      <c r="I7320" t="s">
        <v>14914</v>
      </c>
      <c r="J7320" t="s">
        <v>10891</v>
      </c>
      <c r="K7320" t="s">
        <v>30</v>
      </c>
      <c r="L7320">
        <v>13000000</v>
      </c>
      <c r="M7320">
        <v>15636462</v>
      </c>
      <c r="N7320" t="s">
        <v>19217</v>
      </c>
      <c r="O7320">
        <v>95</v>
      </c>
      <c r="P7320" t="str">
        <f>IF(Table1[[#This Row],[score]]&gt;=8.5,"High",IF(Table1[[#This Row],[score]]&gt;=7,"Medium","Low"))</f>
        <v>Medium</v>
      </c>
      <c r="Q7320" s="5">
        <f>Table1[[#This Row],[gross]]-Table1[[#This Row],[budget]]</f>
        <v>2636462</v>
      </c>
      <c r="R7320" s="5" t="str">
        <f>IF(Table1[[#This Row],[Profit]]&gt;0,"Profit","Loss")</f>
        <v>Profit</v>
      </c>
      <c r="S7320" s="6" t="str">
        <f>FLOOR(Table1[[#This Row],[year]]-1900,10)+1900 &amp; "-" &amp; FLOOR(Table1[[#This Row],[year]]-1890,10)+1900</f>
        <v>2010-2020</v>
      </c>
      <c r="T7320" s="14" t="s">
        <v>21835</v>
      </c>
      <c r="AB7320" s="14"/>
    </row>
    <row r="7321" spans="1:28" hidden="1" x14ac:dyDescent="0.3">
      <c r="A7321" t="s">
        <v>20714</v>
      </c>
      <c r="B7321" t="s">
        <v>16</v>
      </c>
      <c r="C7321" t="s">
        <v>41</v>
      </c>
      <c r="D7321">
        <v>2018</v>
      </c>
      <c r="E7321" t="s">
        <v>20715</v>
      </c>
      <c r="F7321">
        <v>7.4</v>
      </c>
      <c r="G7321">
        <v>68000</v>
      </c>
      <c r="H7321" t="s">
        <v>20716</v>
      </c>
      <c r="I7321" t="s">
        <v>20716</v>
      </c>
      <c r="J7321" t="s">
        <v>20717</v>
      </c>
      <c r="K7321" t="s">
        <v>30</v>
      </c>
      <c r="L7321">
        <v>2000000</v>
      </c>
      <c r="M7321">
        <v>14347433</v>
      </c>
      <c r="N7321" t="s">
        <v>18585</v>
      </c>
      <c r="O7321">
        <v>93</v>
      </c>
      <c r="P7321" t="str">
        <f>IF(Table1[[#This Row],[score]]&gt;=8.5,"High",IF(Table1[[#This Row],[score]]&gt;=7,"Medium","Low"))</f>
        <v>Medium</v>
      </c>
      <c r="Q7321" s="5">
        <f>Table1[[#This Row],[gross]]-Table1[[#This Row],[budget]]</f>
        <v>12347433</v>
      </c>
      <c r="R7321" s="5" t="str">
        <f>IF(Table1[[#This Row],[Profit]]&gt;0,"Profit","Loss")</f>
        <v>Profit</v>
      </c>
      <c r="S7321" s="6" t="str">
        <f>FLOOR(Table1[[#This Row],[year]]-1900,10)+1900 &amp; "-" &amp; FLOOR(Table1[[#This Row],[year]]-1890,10)+1900</f>
        <v>2010-2020</v>
      </c>
      <c r="T7321" s="14" t="s">
        <v>21835</v>
      </c>
      <c r="AB7321" s="14"/>
    </row>
    <row r="7322" spans="1:28" hidden="1" x14ac:dyDescent="0.3">
      <c r="A7322" t="s">
        <v>20994</v>
      </c>
      <c r="B7322" t="s">
        <v>16</v>
      </c>
      <c r="C7322" t="s">
        <v>17</v>
      </c>
      <c r="D7322">
        <v>2018</v>
      </c>
      <c r="E7322" t="s">
        <v>20691</v>
      </c>
      <c r="F7322">
        <v>6.4</v>
      </c>
      <c r="G7322">
        <v>42000</v>
      </c>
      <c r="H7322" t="s">
        <v>5056</v>
      </c>
      <c r="I7322" t="s">
        <v>16788</v>
      </c>
      <c r="J7322" t="s">
        <v>20834</v>
      </c>
      <c r="K7322" t="s">
        <v>30</v>
      </c>
      <c r="L7322">
        <v>1500000</v>
      </c>
      <c r="M7322">
        <v>14293601</v>
      </c>
      <c r="N7322" t="s">
        <v>20219</v>
      </c>
      <c r="O7322">
        <v>98</v>
      </c>
      <c r="P7322" t="str">
        <f>IF(Table1[[#This Row],[score]]&gt;=8.5,"High",IF(Table1[[#This Row],[score]]&gt;=7,"Medium","Low"))</f>
        <v>Low</v>
      </c>
      <c r="Q7322" s="5">
        <f>Table1[[#This Row],[gross]]-Table1[[#This Row],[budget]]</f>
        <v>12793601</v>
      </c>
      <c r="R7322" s="5" t="str">
        <f>IF(Table1[[#This Row],[Profit]]&gt;0,"Profit","Loss")</f>
        <v>Profit</v>
      </c>
      <c r="S7322" s="6" t="str">
        <f>FLOOR(Table1[[#This Row],[year]]-1900,10)+1900 &amp; "-" &amp; FLOOR(Table1[[#This Row],[year]]-1890,10)+1900</f>
        <v>2010-2020</v>
      </c>
      <c r="T7322" s="14" t="s">
        <v>21835</v>
      </c>
      <c r="AB7322" s="14"/>
    </row>
    <row r="7323" spans="1:28" hidden="1" x14ac:dyDescent="0.3">
      <c r="A7323" t="s">
        <v>21087</v>
      </c>
      <c r="B7323" t="s">
        <v>16</v>
      </c>
      <c r="C7323" t="s">
        <v>63</v>
      </c>
      <c r="D7323">
        <v>2018</v>
      </c>
      <c r="E7323" t="s">
        <v>21088</v>
      </c>
      <c r="F7323">
        <v>6.7</v>
      </c>
      <c r="G7323">
        <v>21000</v>
      </c>
      <c r="H7323" t="s">
        <v>21089</v>
      </c>
      <c r="I7323" t="s">
        <v>18899</v>
      </c>
      <c r="J7323" t="s">
        <v>13859</v>
      </c>
      <c r="K7323" t="s">
        <v>22</v>
      </c>
      <c r="L7323">
        <f>20500000</f>
        <v>20500000</v>
      </c>
      <c r="M7323">
        <v>14273033</v>
      </c>
      <c r="N7323" t="s">
        <v>15680</v>
      </c>
      <c r="O7323">
        <v>111</v>
      </c>
      <c r="P7323" t="str">
        <f>IF(Table1[[#This Row],[score]]&gt;=8.5,"High",IF(Table1[[#This Row],[score]]&gt;=7,"Medium","Low"))</f>
        <v>Low</v>
      </c>
      <c r="Q7323" s="5">
        <f>Table1[[#This Row],[gross]]-Table1[[#This Row],[budget]]</f>
        <v>-6226967</v>
      </c>
      <c r="R7323" s="5" t="str">
        <f>IF(Table1[[#This Row],[Profit]]&gt;0,"Profit","Loss")</f>
        <v>Loss</v>
      </c>
      <c r="S7323" s="6" t="str">
        <f>FLOOR(Table1[[#This Row],[year]]-1900,10)+1900 &amp; "-" &amp; FLOOR(Table1[[#This Row],[year]]-1890,10)+1900</f>
        <v>2010-2020</v>
      </c>
      <c r="T7323" s="14" t="s">
        <v>21850</v>
      </c>
      <c r="AB7323" s="14"/>
    </row>
    <row r="7324" spans="1:28" hidden="1" x14ac:dyDescent="0.3">
      <c r="A7324" t="s">
        <v>21174</v>
      </c>
      <c r="B7324" t="s">
        <v>1974</v>
      </c>
      <c r="C7324" t="s">
        <v>34</v>
      </c>
      <c r="D7324">
        <v>2018</v>
      </c>
      <c r="E7324" t="s">
        <v>20665</v>
      </c>
      <c r="F7324">
        <v>6.2</v>
      </c>
      <c r="G7324">
        <v>11000</v>
      </c>
      <c r="H7324" t="s">
        <v>21175</v>
      </c>
      <c r="I7324" t="s">
        <v>19366</v>
      </c>
      <c r="J7324" t="s">
        <v>19367</v>
      </c>
      <c r="K7324" t="s">
        <v>9786</v>
      </c>
      <c r="L7324">
        <f>20500000</f>
        <v>20500000</v>
      </c>
      <c r="M7324">
        <v>13837294</v>
      </c>
      <c r="N7324" t="s">
        <v>19368</v>
      </c>
      <c r="O7324">
        <v>106</v>
      </c>
      <c r="P7324" t="str">
        <f>IF(Table1[[#This Row],[score]]&gt;=8.5,"High",IF(Table1[[#This Row],[score]]&gt;=7,"Medium","Low"))</f>
        <v>Low</v>
      </c>
      <c r="Q7324" s="5">
        <f>Table1[[#This Row],[gross]]-Table1[[#This Row],[budget]]</f>
        <v>-6662706</v>
      </c>
      <c r="R7324" s="5" t="str">
        <f>IF(Table1[[#This Row],[Profit]]&gt;0,"Profit","Loss")</f>
        <v>Loss</v>
      </c>
      <c r="S7324" s="6" t="str">
        <f>FLOOR(Table1[[#This Row],[year]]-1900,10)+1900 &amp; "-" &amp; FLOOR(Table1[[#This Row],[year]]-1890,10)+1900</f>
        <v>2010-2020</v>
      </c>
      <c r="T7324" s="14" t="s">
        <v>21835</v>
      </c>
      <c r="AB7324" s="14"/>
    </row>
    <row r="7325" spans="1:28" hidden="1" x14ac:dyDescent="0.3">
      <c r="A7325" t="s">
        <v>20898</v>
      </c>
      <c r="B7325" t="s">
        <v>16</v>
      </c>
      <c r="C7325" t="s">
        <v>34</v>
      </c>
      <c r="D7325">
        <v>2018</v>
      </c>
      <c r="E7325" t="s">
        <v>20655</v>
      </c>
      <c r="F7325">
        <v>6.1</v>
      </c>
      <c r="G7325">
        <v>49000</v>
      </c>
      <c r="H7325" t="s">
        <v>18048</v>
      </c>
      <c r="I7325" t="s">
        <v>18048</v>
      </c>
      <c r="J7325" t="s">
        <v>4320</v>
      </c>
      <c r="K7325" t="s">
        <v>22</v>
      </c>
      <c r="L7325">
        <v>15000000</v>
      </c>
      <c r="M7325">
        <v>13313581</v>
      </c>
      <c r="N7325" t="s">
        <v>20899</v>
      </c>
      <c r="O7325">
        <v>94</v>
      </c>
      <c r="P7325" t="str">
        <f>IF(Table1[[#This Row],[score]]&gt;=8.5,"High",IF(Table1[[#This Row],[score]]&gt;=7,"Medium","Low"))</f>
        <v>Low</v>
      </c>
      <c r="Q7325" s="5">
        <f>Table1[[#This Row],[gross]]-Table1[[#This Row],[budget]]</f>
        <v>-1686419</v>
      </c>
      <c r="R7325" s="5" t="str">
        <f>IF(Table1[[#This Row],[Profit]]&gt;0,"Profit","Loss")</f>
        <v>Loss</v>
      </c>
      <c r="S7325" s="6" t="str">
        <f>FLOOR(Table1[[#This Row],[year]]-1900,10)+1900 &amp; "-" &amp; FLOOR(Table1[[#This Row],[year]]-1890,10)+1900</f>
        <v>2010-2020</v>
      </c>
      <c r="T7325" s="14" t="s">
        <v>21835</v>
      </c>
      <c r="AB7325" s="14"/>
    </row>
    <row r="7326" spans="1:28" hidden="1" x14ac:dyDescent="0.3">
      <c r="A7326" t="s">
        <v>20889</v>
      </c>
      <c r="B7326" t="s">
        <v>16</v>
      </c>
      <c r="C7326" t="s">
        <v>104</v>
      </c>
      <c r="D7326">
        <v>2018</v>
      </c>
      <c r="E7326" t="s">
        <v>20730</v>
      </c>
      <c r="F7326">
        <v>7</v>
      </c>
      <c r="G7326">
        <v>58000</v>
      </c>
      <c r="H7326" t="s">
        <v>12218</v>
      </c>
      <c r="I7326" t="s">
        <v>12218</v>
      </c>
      <c r="J7326" t="s">
        <v>15044</v>
      </c>
      <c r="K7326" t="s">
        <v>448</v>
      </c>
      <c r="L7326">
        <v>38000000</v>
      </c>
      <c r="M7326">
        <v>13143056</v>
      </c>
      <c r="N7326" t="s">
        <v>7126</v>
      </c>
      <c r="O7326">
        <v>122</v>
      </c>
      <c r="P7326" t="str">
        <f>IF(Table1[[#This Row],[score]]&gt;=8.5,"High",IF(Table1[[#This Row],[score]]&gt;=7,"Medium","Low"))</f>
        <v>Medium</v>
      </c>
      <c r="Q7326" s="5">
        <f>Table1[[#This Row],[gross]]-Table1[[#This Row],[budget]]</f>
        <v>-24856944</v>
      </c>
      <c r="R7326" s="5" t="str">
        <f>IF(Table1[[#This Row],[Profit]]&gt;0,"Profit","Loss")</f>
        <v>Loss</v>
      </c>
      <c r="S7326" s="6" t="str">
        <f>FLOOR(Table1[[#This Row],[year]]-1900,10)+1900 &amp; "-" &amp; FLOOR(Table1[[#This Row],[year]]-1890,10)+1900</f>
        <v>2010-2020</v>
      </c>
      <c r="T7326" s="14" t="s">
        <v>21835</v>
      </c>
      <c r="AB7326" s="14"/>
    </row>
    <row r="7327" spans="1:28" hidden="1" x14ac:dyDescent="0.3">
      <c r="A7327" t="s">
        <v>21024</v>
      </c>
      <c r="B7327" t="s">
        <v>1974</v>
      </c>
      <c r="C7327" t="s">
        <v>63</v>
      </c>
      <c r="D7327">
        <v>2018</v>
      </c>
      <c r="E7327" t="s">
        <v>20661</v>
      </c>
      <c r="F7327">
        <v>6.2</v>
      </c>
      <c r="G7327">
        <v>21000</v>
      </c>
      <c r="H7327" t="s">
        <v>2030</v>
      </c>
      <c r="I7327" t="s">
        <v>2030</v>
      </c>
      <c r="J7327" t="s">
        <v>13851</v>
      </c>
      <c r="K7327" t="s">
        <v>2081</v>
      </c>
      <c r="L7327">
        <v>39000000</v>
      </c>
      <c r="M7327">
        <v>13061491</v>
      </c>
      <c r="N7327" t="s">
        <v>61</v>
      </c>
      <c r="O7327">
        <v>116</v>
      </c>
      <c r="P7327" t="str">
        <f>IF(Table1[[#This Row],[score]]&gt;=8.5,"High",IF(Table1[[#This Row],[score]]&gt;=7,"Medium","Low"))</f>
        <v>Low</v>
      </c>
      <c r="Q7327" s="5">
        <f>Table1[[#This Row],[gross]]-Table1[[#This Row],[budget]]</f>
        <v>-25938509</v>
      </c>
      <c r="R7327" s="5" t="str">
        <f>IF(Table1[[#This Row],[Profit]]&gt;0,"Profit","Loss")</f>
        <v>Loss</v>
      </c>
      <c r="S7327" s="6" t="str">
        <f>FLOOR(Table1[[#This Row],[year]]-1900,10)+1900 &amp; "-" &amp; FLOOR(Table1[[#This Row],[year]]-1890,10)+1900</f>
        <v>2010-2020</v>
      </c>
      <c r="T7327" s="14" t="s">
        <v>21835</v>
      </c>
      <c r="AB7327" s="14"/>
    </row>
    <row r="7328" spans="1:28" hidden="1" x14ac:dyDescent="0.3">
      <c r="A7328" t="s">
        <v>20991</v>
      </c>
      <c r="B7328" t="s">
        <v>16</v>
      </c>
      <c r="C7328" t="s">
        <v>63</v>
      </c>
      <c r="D7328">
        <v>2018</v>
      </c>
      <c r="E7328" t="s">
        <v>20992</v>
      </c>
      <c r="F7328">
        <v>7.1</v>
      </c>
      <c r="G7328">
        <v>49000</v>
      </c>
      <c r="H7328" t="s">
        <v>19383</v>
      </c>
      <c r="I7328" t="s">
        <v>12205</v>
      </c>
      <c r="J7328" t="s">
        <v>18997</v>
      </c>
      <c r="K7328" t="s">
        <v>30</v>
      </c>
      <c r="L7328">
        <v>10000000</v>
      </c>
      <c r="M7328">
        <v>12442161</v>
      </c>
      <c r="N7328" t="s">
        <v>20993</v>
      </c>
      <c r="O7328">
        <v>106</v>
      </c>
      <c r="P7328" t="str">
        <f>IF(Table1[[#This Row],[score]]&gt;=8.5,"High",IF(Table1[[#This Row],[score]]&gt;=7,"Medium","Low"))</f>
        <v>Medium</v>
      </c>
      <c r="Q7328" s="5">
        <f>Table1[[#This Row],[gross]]-Table1[[#This Row],[budget]]</f>
        <v>2442161</v>
      </c>
      <c r="R7328" s="5" t="str">
        <f>IF(Table1[[#This Row],[Profit]]&gt;0,"Profit","Loss")</f>
        <v>Profit</v>
      </c>
      <c r="S7328" s="6" t="str">
        <f>FLOOR(Table1[[#This Row],[year]]-1900,10)+1900 &amp; "-" &amp; FLOOR(Table1[[#This Row],[year]]-1890,10)+1900</f>
        <v>2010-2020</v>
      </c>
      <c r="T7328" s="14" t="s">
        <v>21858</v>
      </c>
      <c r="AB7328" s="14"/>
    </row>
    <row r="7329" spans="1:28" hidden="1" x14ac:dyDescent="0.3">
      <c r="A7329" t="s">
        <v>20995</v>
      </c>
      <c r="B7329" t="s">
        <v>16</v>
      </c>
      <c r="C7329" t="s">
        <v>63</v>
      </c>
      <c r="D7329">
        <v>2018</v>
      </c>
      <c r="E7329" t="s">
        <v>20996</v>
      </c>
      <c r="F7329">
        <v>6.9</v>
      </c>
      <c r="G7329">
        <v>35000</v>
      </c>
      <c r="H7329" t="s">
        <v>19270</v>
      </c>
      <c r="I7329" t="s">
        <v>20997</v>
      </c>
      <c r="J7329" t="s">
        <v>20998</v>
      </c>
      <c r="K7329" t="s">
        <v>248</v>
      </c>
      <c r="L7329">
        <v>11000000</v>
      </c>
      <c r="M7329">
        <v>11853081</v>
      </c>
      <c r="N7329" t="s">
        <v>12565</v>
      </c>
      <c r="O7329">
        <v>115</v>
      </c>
      <c r="P7329" t="str">
        <f>IF(Table1[[#This Row],[score]]&gt;=8.5,"High",IF(Table1[[#This Row],[score]]&gt;=7,"Medium","Low"))</f>
        <v>Low</v>
      </c>
      <c r="Q7329" s="5">
        <f>Table1[[#This Row],[gross]]-Table1[[#This Row],[budget]]</f>
        <v>853081</v>
      </c>
      <c r="R7329" s="5" t="str">
        <f>IF(Table1[[#This Row],[Profit]]&gt;0,"Profit","Loss")</f>
        <v>Profit</v>
      </c>
      <c r="S7329" s="6" t="str">
        <f>FLOOR(Table1[[#This Row],[year]]-1900,10)+1900 &amp; "-" &amp; FLOOR(Table1[[#This Row],[year]]-1890,10)+1900</f>
        <v>2010-2020</v>
      </c>
      <c r="T7329" s="14" t="s">
        <v>21836</v>
      </c>
      <c r="AB7329" s="14"/>
    </row>
    <row r="7330" spans="1:28" hidden="1" x14ac:dyDescent="0.3">
      <c r="A7330" t="s">
        <v>20985</v>
      </c>
      <c r="B7330" t="s">
        <v>16</v>
      </c>
      <c r="C7330" t="s">
        <v>63</v>
      </c>
      <c r="D7330">
        <v>2018</v>
      </c>
      <c r="E7330" t="s">
        <v>20986</v>
      </c>
      <c r="F7330">
        <v>5.9</v>
      </c>
      <c r="G7330">
        <v>9300</v>
      </c>
      <c r="H7330" t="s">
        <v>19782</v>
      </c>
      <c r="I7330" t="s">
        <v>20987</v>
      </c>
      <c r="J7330" t="s">
        <v>16424</v>
      </c>
      <c r="K7330" t="s">
        <v>22</v>
      </c>
      <c r="L7330">
        <f>20500000</f>
        <v>20500000</v>
      </c>
      <c r="M7330">
        <v>11710110</v>
      </c>
      <c r="N7330" t="s">
        <v>18526</v>
      </c>
      <c r="O7330">
        <v>120</v>
      </c>
      <c r="P7330" t="str">
        <f>IF(Table1[[#This Row],[score]]&gt;=8.5,"High",IF(Table1[[#This Row],[score]]&gt;=7,"Medium","Low"))</f>
        <v>Low</v>
      </c>
      <c r="Q7330" s="5">
        <f>Table1[[#This Row],[gross]]-Table1[[#This Row],[budget]]</f>
        <v>-8789890</v>
      </c>
      <c r="R7330" s="5" t="str">
        <f>IF(Table1[[#This Row],[Profit]]&gt;0,"Profit","Loss")</f>
        <v>Loss</v>
      </c>
      <c r="S7330" s="6" t="str">
        <f>FLOOR(Table1[[#This Row],[year]]-1900,10)+1900 &amp; "-" &amp; FLOOR(Table1[[#This Row],[year]]-1890,10)+1900</f>
        <v>2010-2020</v>
      </c>
      <c r="T7330" s="14" t="s">
        <v>21844</v>
      </c>
      <c r="AB7330" s="14"/>
    </row>
    <row r="7331" spans="1:28" hidden="1" x14ac:dyDescent="0.3">
      <c r="A7331" t="s">
        <v>20928</v>
      </c>
      <c r="B7331" t="s">
        <v>1974</v>
      </c>
      <c r="C7331" t="s">
        <v>63</v>
      </c>
      <c r="D7331">
        <v>2018</v>
      </c>
      <c r="E7331" t="s">
        <v>20929</v>
      </c>
      <c r="F7331">
        <v>6.9</v>
      </c>
      <c r="G7331">
        <v>31000</v>
      </c>
      <c r="H7331" t="s">
        <v>9178</v>
      </c>
      <c r="I7331" t="s">
        <v>1358</v>
      </c>
      <c r="J7331" t="s">
        <v>4497</v>
      </c>
      <c r="K7331" t="s">
        <v>3125</v>
      </c>
      <c r="L7331">
        <f>20500000</f>
        <v>20500000</v>
      </c>
      <c r="M7331">
        <v>11473638</v>
      </c>
      <c r="N7331" t="s">
        <v>16638</v>
      </c>
      <c r="O7331">
        <v>111</v>
      </c>
      <c r="P7331" t="str">
        <f>IF(Table1[[#This Row],[score]]&gt;=8.5,"High",IF(Table1[[#This Row],[score]]&gt;=7,"Medium","Low"))</f>
        <v>Low</v>
      </c>
      <c r="Q7331" s="5">
        <f>Table1[[#This Row],[gross]]-Table1[[#This Row],[budget]]</f>
        <v>-9026362</v>
      </c>
      <c r="R7331" s="5" t="str">
        <f>IF(Table1[[#This Row],[Profit]]&gt;0,"Profit","Loss")</f>
        <v>Loss</v>
      </c>
      <c r="S7331" s="6" t="str">
        <f>FLOOR(Table1[[#This Row],[year]]-1900,10)+1900 &amp; "-" &amp; FLOOR(Table1[[#This Row],[year]]-1890,10)+1900</f>
        <v>2010-2020</v>
      </c>
      <c r="T7331" s="14" t="s">
        <v>21842</v>
      </c>
      <c r="AB7331" s="14"/>
    </row>
    <row r="7332" spans="1:28" hidden="1" x14ac:dyDescent="0.3">
      <c r="A7332" t="s">
        <v>21162</v>
      </c>
      <c r="B7332" t="s">
        <v>16</v>
      </c>
      <c r="C7332" t="s">
        <v>41</v>
      </c>
      <c r="D7332">
        <v>2018</v>
      </c>
      <c r="E7332" t="s">
        <v>21080</v>
      </c>
      <c r="F7332">
        <v>6.3</v>
      </c>
      <c r="G7332">
        <v>10000</v>
      </c>
      <c r="H7332" t="s">
        <v>20187</v>
      </c>
      <c r="I7332" t="s">
        <v>21163</v>
      </c>
      <c r="J7332" t="s">
        <v>8685</v>
      </c>
      <c r="K7332" t="s">
        <v>19540</v>
      </c>
      <c r="L7332">
        <f>20500000</f>
        <v>20500000</v>
      </c>
      <c r="M7332">
        <v>11145006</v>
      </c>
      <c r="N7332" t="s">
        <v>21164</v>
      </c>
      <c r="O7332">
        <v>102</v>
      </c>
      <c r="P7332" t="str">
        <f>IF(Table1[[#This Row],[score]]&gt;=8.5,"High",IF(Table1[[#This Row],[score]]&gt;=7,"Medium","Low"))</f>
        <v>Low</v>
      </c>
      <c r="Q7332" s="5">
        <f>Table1[[#This Row],[gross]]-Table1[[#This Row],[budget]]</f>
        <v>-9354994</v>
      </c>
      <c r="R7332" s="5" t="str">
        <f>IF(Table1[[#This Row],[Profit]]&gt;0,"Profit","Loss")</f>
        <v>Loss</v>
      </c>
      <c r="S7332" s="6" t="str">
        <f>FLOOR(Table1[[#This Row],[year]]-1900,10)+1900 &amp; "-" &amp; FLOOR(Table1[[#This Row],[year]]-1890,10)+1900</f>
        <v>2010-2020</v>
      </c>
      <c r="T7332" s="14" t="s">
        <v>21835</v>
      </c>
      <c r="AB7332" s="14"/>
    </row>
    <row r="7333" spans="1:28" hidden="1" x14ac:dyDescent="0.3">
      <c r="A7333" t="s">
        <v>21032</v>
      </c>
      <c r="B7333" t="s">
        <v>16</v>
      </c>
      <c r="C7333" t="s">
        <v>34</v>
      </c>
      <c r="D7333">
        <v>2018</v>
      </c>
      <c r="E7333" t="s">
        <v>20258</v>
      </c>
      <c r="F7333">
        <v>6.1</v>
      </c>
      <c r="G7333">
        <v>28000</v>
      </c>
      <c r="H7333" t="s">
        <v>21033</v>
      </c>
      <c r="I7333" t="s">
        <v>21034</v>
      </c>
      <c r="J7333" t="s">
        <v>19270</v>
      </c>
      <c r="K7333" t="s">
        <v>248</v>
      </c>
      <c r="L7333">
        <f>20500000</f>
        <v>20500000</v>
      </c>
      <c r="M7333">
        <v>11001627</v>
      </c>
      <c r="N7333" t="s">
        <v>19745</v>
      </c>
      <c r="O7333">
        <v>111</v>
      </c>
      <c r="P7333" t="str">
        <f>IF(Table1[[#This Row],[score]]&gt;=8.5,"High",IF(Table1[[#This Row],[score]]&gt;=7,"Medium","Low"))</f>
        <v>Low</v>
      </c>
      <c r="Q7333" s="5">
        <f>Table1[[#This Row],[gross]]-Table1[[#This Row],[budget]]</f>
        <v>-9498373</v>
      </c>
      <c r="R7333" s="5" t="str">
        <f>IF(Table1[[#This Row],[Profit]]&gt;0,"Profit","Loss")</f>
        <v>Loss</v>
      </c>
      <c r="S7333" s="6" t="str">
        <f>FLOOR(Table1[[#This Row],[year]]-1900,10)+1900 &amp; "-" &amp; FLOOR(Table1[[#This Row],[year]]-1890,10)+1900</f>
        <v>2010-2020</v>
      </c>
      <c r="T7333" s="14" t="s">
        <v>21835</v>
      </c>
      <c r="AB7333" s="14"/>
    </row>
    <row r="7334" spans="1:28" hidden="1" x14ac:dyDescent="0.3">
      <c r="A7334" t="s">
        <v>20761</v>
      </c>
      <c r="B7334" t="s">
        <v>16</v>
      </c>
      <c r="C7334" t="s">
        <v>63</v>
      </c>
      <c r="D7334">
        <v>2018</v>
      </c>
      <c r="E7334" t="s">
        <v>20762</v>
      </c>
      <c r="F7334">
        <v>6.4</v>
      </c>
      <c r="G7334">
        <v>11000</v>
      </c>
      <c r="H7334" t="s">
        <v>3451</v>
      </c>
      <c r="I7334" t="s">
        <v>20763</v>
      </c>
      <c r="J7334" t="s">
        <v>9775</v>
      </c>
      <c r="K7334" t="s">
        <v>22</v>
      </c>
      <c r="L7334">
        <f>20500000</f>
        <v>20500000</v>
      </c>
      <c r="M7334">
        <v>10647493</v>
      </c>
      <c r="N7334" t="s">
        <v>20764</v>
      </c>
      <c r="O7334">
        <v>101</v>
      </c>
      <c r="P7334" t="str">
        <f>IF(Table1[[#This Row],[score]]&gt;=8.5,"High",IF(Table1[[#This Row],[score]]&gt;=7,"Medium","Low"))</f>
        <v>Low</v>
      </c>
      <c r="Q7334" s="5">
        <f>Table1[[#This Row],[gross]]-Table1[[#This Row],[budget]]</f>
        <v>-9852507</v>
      </c>
      <c r="R7334" s="5" t="str">
        <f>IF(Table1[[#This Row],[Profit]]&gt;0,"Profit","Loss")</f>
        <v>Loss</v>
      </c>
      <c r="S7334" s="6" t="str">
        <f>FLOOR(Table1[[#This Row],[year]]-1900,10)+1900 &amp; "-" &amp; FLOOR(Table1[[#This Row],[year]]-1890,10)+1900</f>
        <v>2010-2020</v>
      </c>
      <c r="T7334" s="14" t="s">
        <v>21844</v>
      </c>
      <c r="AB7334" s="14"/>
    </row>
    <row r="7335" spans="1:28" hidden="1" x14ac:dyDescent="0.3">
      <c r="A7335" t="s">
        <v>20875</v>
      </c>
      <c r="B7335" t="s">
        <v>1974</v>
      </c>
      <c r="C7335" t="s">
        <v>17</v>
      </c>
      <c r="D7335">
        <v>2018</v>
      </c>
      <c r="E7335" t="s">
        <v>20701</v>
      </c>
      <c r="F7335">
        <v>6.5</v>
      </c>
      <c r="G7335">
        <v>20000</v>
      </c>
      <c r="H7335" t="s">
        <v>17696</v>
      </c>
      <c r="I7335" t="s">
        <v>19376</v>
      </c>
      <c r="J7335" t="s">
        <v>20876</v>
      </c>
      <c r="K7335" t="s">
        <v>195</v>
      </c>
      <c r="L7335">
        <v>4900000</v>
      </c>
      <c r="M7335">
        <v>10421847</v>
      </c>
      <c r="N7335" t="s">
        <v>20877</v>
      </c>
      <c r="O7335">
        <v>97</v>
      </c>
      <c r="P7335" t="str">
        <f>IF(Table1[[#This Row],[score]]&gt;=8.5,"High",IF(Table1[[#This Row],[score]]&gt;=7,"Medium","Low"))</f>
        <v>Low</v>
      </c>
      <c r="Q7335" s="5">
        <f>Table1[[#This Row],[gross]]-Table1[[#This Row],[budget]]</f>
        <v>5521847</v>
      </c>
      <c r="R7335" s="5" t="str">
        <f>IF(Table1[[#This Row],[Profit]]&gt;0,"Profit","Loss")</f>
        <v>Profit</v>
      </c>
      <c r="S7335" s="6" t="str">
        <f>FLOOR(Table1[[#This Row],[year]]-1900,10)+1900 &amp; "-" &amp; FLOOR(Table1[[#This Row],[year]]-1890,10)+1900</f>
        <v>2010-2020</v>
      </c>
      <c r="T7335" s="14" t="s">
        <v>21835</v>
      </c>
      <c r="AB7335" s="14"/>
    </row>
    <row r="7336" spans="1:28" hidden="1" x14ac:dyDescent="0.3">
      <c r="A7336" t="s">
        <v>21165</v>
      </c>
      <c r="B7336" t="s">
        <v>1974</v>
      </c>
      <c r="C7336" t="s">
        <v>34</v>
      </c>
      <c r="D7336">
        <v>2018</v>
      </c>
      <c r="E7336" t="s">
        <v>20860</v>
      </c>
      <c r="F7336">
        <v>5.8</v>
      </c>
      <c r="G7336">
        <v>16000</v>
      </c>
      <c r="H7336" t="s">
        <v>21166</v>
      </c>
      <c r="I7336" t="s">
        <v>21166</v>
      </c>
      <c r="J7336" t="s">
        <v>21167</v>
      </c>
      <c r="K7336" t="s">
        <v>30</v>
      </c>
      <c r="L7336">
        <v>30000000</v>
      </c>
      <c r="M7336">
        <v>10313019</v>
      </c>
      <c r="N7336" t="s">
        <v>9986</v>
      </c>
      <c r="O7336">
        <v>102</v>
      </c>
      <c r="P7336" t="str">
        <f>IF(Table1[[#This Row],[score]]&gt;=8.5,"High",IF(Table1[[#This Row],[score]]&gt;=7,"Medium","Low"))</f>
        <v>Low</v>
      </c>
      <c r="Q7336" s="5">
        <f>Table1[[#This Row],[gross]]-Table1[[#This Row],[budget]]</f>
        <v>-19686981</v>
      </c>
      <c r="R7336" s="5" t="str">
        <f>IF(Table1[[#This Row],[Profit]]&gt;0,"Profit","Loss")</f>
        <v>Loss</v>
      </c>
      <c r="S7336" s="6" t="str">
        <f>FLOOR(Table1[[#This Row],[year]]-1900,10)+1900 &amp; "-" &amp; FLOOR(Table1[[#This Row],[year]]-1890,10)+1900</f>
        <v>2010-2020</v>
      </c>
      <c r="T7336" s="14" t="s">
        <v>21835</v>
      </c>
      <c r="AB7336" s="14"/>
    </row>
    <row r="7337" spans="1:28" hidden="1" x14ac:dyDescent="0.3">
      <c r="A7337" t="s">
        <v>20849</v>
      </c>
      <c r="B7337" t="s">
        <v>1974</v>
      </c>
      <c r="C7337" t="s">
        <v>17</v>
      </c>
      <c r="D7337">
        <v>2018</v>
      </c>
      <c r="E7337" t="s">
        <v>20266</v>
      </c>
      <c r="F7337">
        <v>5.5</v>
      </c>
      <c r="G7337">
        <v>34000</v>
      </c>
      <c r="H7337" t="s">
        <v>15816</v>
      </c>
      <c r="I7337" t="s">
        <v>20850</v>
      </c>
      <c r="J7337" t="s">
        <v>5026</v>
      </c>
      <c r="K7337" t="s">
        <v>22</v>
      </c>
      <c r="L7337">
        <v>30000000</v>
      </c>
      <c r="M7337">
        <v>9330075</v>
      </c>
      <c r="N7337" t="s">
        <v>16918</v>
      </c>
      <c r="O7337">
        <v>107</v>
      </c>
      <c r="P7337" t="str">
        <f>IF(Table1[[#This Row],[score]]&gt;=8.5,"High",IF(Table1[[#This Row],[score]]&gt;=7,"Medium","Low"))</f>
        <v>Low</v>
      </c>
      <c r="Q7337" s="5">
        <f>Table1[[#This Row],[gross]]-Table1[[#This Row],[budget]]</f>
        <v>-20669925</v>
      </c>
      <c r="R7337" s="5" t="str">
        <f>IF(Table1[[#This Row],[Profit]]&gt;0,"Profit","Loss")</f>
        <v>Loss</v>
      </c>
      <c r="S7337" s="6" t="str">
        <f>FLOOR(Table1[[#This Row],[year]]-1900,10)+1900 &amp; "-" &amp; FLOOR(Table1[[#This Row],[year]]-1890,10)+1900</f>
        <v>2010-2020</v>
      </c>
      <c r="T7337" s="14" t="s">
        <v>21835</v>
      </c>
      <c r="AB7337" s="14"/>
    </row>
    <row r="7338" spans="1:28" hidden="1" x14ac:dyDescent="0.3">
      <c r="A7338" t="s">
        <v>20847</v>
      </c>
      <c r="B7338" t="s">
        <v>16</v>
      </c>
      <c r="C7338" t="s">
        <v>41</v>
      </c>
      <c r="D7338">
        <v>2018</v>
      </c>
      <c r="E7338" t="s">
        <v>20774</v>
      </c>
      <c r="F7338">
        <v>7.4</v>
      </c>
      <c r="G7338">
        <v>54000</v>
      </c>
      <c r="H7338" t="s">
        <v>16710</v>
      </c>
      <c r="I7338" t="s">
        <v>16710</v>
      </c>
      <c r="J7338" t="s">
        <v>20848</v>
      </c>
      <c r="K7338" t="s">
        <v>30</v>
      </c>
      <c r="L7338">
        <v>10000000</v>
      </c>
      <c r="M7338">
        <v>9303022</v>
      </c>
      <c r="N7338" t="s">
        <v>18585</v>
      </c>
      <c r="O7338">
        <v>85</v>
      </c>
      <c r="P7338" t="str">
        <f>IF(Table1[[#This Row],[score]]&gt;=8.5,"High",IF(Table1[[#This Row],[score]]&gt;=7,"Medium","Low"))</f>
        <v>Medium</v>
      </c>
      <c r="Q7338" s="5">
        <f>Table1[[#This Row],[gross]]-Table1[[#This Row],[budget]]</f>
        <v>-696978</v>
      </c>
      <c r="R7338" s="5" t="str">
        <f>IF(Table1[[#This Row],[Profit]]&gt;0,"Profit","Loss")</f>
        <v>Loss</v>
      </c>
      <c r="S7338" s="6" t="str">
        <f>FLOOR(Table1[[#This Row],[year]]-1900,10)+1900 &amp; "-" &amp; FLOOR(Table1[[#This Row],[year]]-1890,10)+1900</f>
        <v>2010-2020</v>
      </c>
      <c r="T7338" s="14" t="s">
        <v>21835</v>
      </c>
      <c r="AB7338" s="14"/>
    </row>
    <row r="7339" spans="1:28" hidden="1" x14ac:dyDescent="0.3">
      <c r="A7339" t="s">
        <v>21178</v>
      </c>
      <c r="B7339" t="s">
        <v>1974</v>
      </c>
      <c r="C7339" t="s">
        <v>34</v>
      </c>
      <c r="D7339">
        <v>2018</v>
      </c>
      <c r="E7339" t="s">
        <v>20459</v>
      </c>
      <c r="F7339">
        <v>5.8</v>
      </c>
      <c r="G7339">
        <v>15000</v>
      </c>
      <c r="H7339" t="s">
        <v>15190</v>
      </c>
      <c r="I7339" t="s">
        <v>18895</v>
      </c>
      <c r="J7339" t="s">
        <v>21179</v>
      </c>
      <c r="K7339" t="s">
        <v>22</v>
      </c>
      <c r="L7339">
        <f>20500000</f>
        <v>20500000</v>
      </c>
      <c r="M7339">
        <v>8771432</v>
      </c>
      <c r="N7339" t="s">
        <v>19152</v>
      </c>
      <c r="O7339">
        <v>107</v>
      </c>
      <c r="P7339" t="str">
        <f>IF(Table1[[#This Row],[score]]&gt;=8.5,"High",IF(Table1[[#This Row],[score]]&gt;=7,"Medium","Low"))</f>
        <v>Low</v>
      </c>
      <c r="Q7339" s="5">
        <f>Table1[[#This Row],[gross]]-Table1[[#This Row],[budget]]</f>
        <v>-11728568</v>
      </c>
      <c r="R7339" s="5" t="str">
        <f>IF(Table1[[#This Row],[Profit]]&gt;0,"Profit","Loss")</f>
        <v>Loss</v>
      </c>
      <c r="S7339" s="6" t="str">
        <f>FLOOR(Table1[[#This Row],[year]]-1900,10)+1900 &amp; "-" &amp; FLOOR(Table1[[#This Row],[year]]-1890,10)+1900</f>
        <v>2010-2020</v>
      </c>
      <c r="T7339" s="14" t="s">
        <v>21835</v>
      </c>
      <c r="AB7339" s="14"/>
    </row>
    <row r="7340" spans="1:28" hidden="1" x14ac:dyDescent="0.3">
      <c r="A7340" t="s">
        <v>20862</v>
      </c>
      <c r="B7340" t="s">
        <v>16</v>
      </c>
      <c r="C7340" t="s">
        <v>17</v>
      </c>
      <c r="D7340">
        <v>2018</v>
      </c>
      <c r="E7340" t="s">
        <v>20863</v>
      </c>
      <c r="F7340">
        <v>6.9</v>
      </c>
      <c r="G7340">
        <v>19000</v>
      </c>
      <c r="H7340" t="s">
        <v>15262</v>
      </c>
      <c r="I7340" t="s">
        <v>15262</v>
      </c>
      <c r="J7340" t="s">
        <v>18246</v>
      </c>
      <c r="K7340" t="s">
        <v>30</v>
      </c>
      <c r="L7340">
        <v>10000000</v>
      </c>
      <c r="M7340">
        <v>7997774</v>
      </c>
      <c r="N7340" t="s">
        <v>20864</v>
      </c>
      <c r="O7340">
        <v>117</v>
      </c>
      <c r="P7340" t="str">
        <f>IF(Table1[[#This Row],[score]]&gt;=8.5,"High",IF(Table1[[#This Row],[score]]&gt;=7,"Medium","Low"))</f>
        <v>Low</v>
      </c>
      <c r="Q7340" s="5">
        <f>Table1[[#This Row],[gross]]-Table1[[#This Row],[budget]]</f>
        <v>-2002226</v>
      </c>
      <c r="R7340" s="5" t="str">
        <f>IF(Table1[[#This Row],[Profit]]&gt;0,"Profit","Loss")</f>
        <v>Loss</v>
      </c>
      <c r="S7340" s="6" t="str">
        <f>FLOOR(Table1[[#This Row],[year]]-1900,10)+1900 &amp; "-" &amp; FLOOR(Table1[[#This Row],[year]]-1890,10)+1900</f>
        <v>2010-2020</v>
      </c>
      <c r="T7340" s="14" t="s">
        <v>21835</v>
      </c>
      <c r="AB7340" s="14"/>
    </row>
    <row r="7341" spans="1:28" hidden="1" x14ac:dyDescent="0.3">
      <c r="A7341" t="s">
        <v>20719</v>
      </c>
      <c r="B7341" t="s">
        <v>16</v>
      </c>
      <c r="C7341" t="s">
        <v>151</v>
      </c>
      <c r="D7341">
        <v>2018</v>
      </c>
      <c r="E7341" t="s">
        <v>20651</v>
      </c>
      <c r="F7341">
        <v>6.7</v>
      </c>
      <c r="G7341">
        <v>66000</v>
      </c>
      <c r="H7341" t="s">
        <v>16285</v>
      </c>
      <c r="I7341" t="s">
        <v>5964</v>
      </c>
      <c r="J7341" t="s">
        <v>18251</v>
      </c>
      <c r="K7341" t="s">
        <v>306</v>
      </c>
      <c r="L7341">
        <v>20000000</v>
      </c>
      <c r="M7341">
        <v>7942093</v>
      </c>
      <c r="N7341" t="s">
        <v>19346</v>
      </c>
      <c r="O7341">
        <v>152</v>
      </c>
      <c r="P7341" t="str">
        <f>IF(Table1[[#This Row],[score]]&gt;=8.5,"High",IF(Table1[[#This Row],[score]]&gt;=7,"Medium","Low"))</f>
        <v>Low</v>
      </c>
      <c r="Q7341" s="5">
        <f>Table1[[#This Row],[gross]]-Table1[[#This Row],[budget]]</f>
        <v>-12057907</v>
      </c>
      <c r="R7341" s="5" t="str">
        <f>IF(Table1[[#This Row],[Profit]]&gt;0,"Profit","Loss")</f>
        <v>Loss</v>
      </c>
      <c r="S7341" s="6" t="str">
        <f>FLOOR(Table1[[#This Row],[year]]-1900,10)+1900 &amp; "-" &amp; FLOOR(Table1[[#This Row],[year]]-1890,10)+1900</f>
        <v>2010-2020</v>
      </c>
      <c r="T7341" s="14" t="s">
        <v>21835</v>
      </c>
      <c r="AB7341" s="14"/>
    </row>
    <row r="7342" spans="1:28" hidden="1" x14ac:dyDescent="0.3">
      <c r="A7342" t="s">
        <v>20802</v>
      </c>
      <c r="B7342" t="s">
        <v>33</v>
      </c>
      <c r="C7342" t="s">
        <v>25</v>
      </c>
      <c r="D7342">
        <v>2018</v>
      </c>
      <c r="E7342" t="s">
        <v>20803</v>
      </c>
      <c r="F7342">
        <v>7.2</v>
      </c>
      <c r="G7342">
        <v>54000</v>
      </c>
      <c r="H7342" t="s">
        <v>16609</v>
      </c>
      <c r="I7342" t="s">
        <v>16609</v>
      </c>
      <c r="J7342" t="s">
        <v>20804</v>
      </c>
      <c r="K7342" t="s">
        <v>30</v>
      </c>
      <c r="L7342">
        <f>20500000</f>
        <v>20500000</v>
      </c>
      <c r="M7342">
        <v>7682928</v>
      </c>
      <c r="N7342" t="s">
        <v>19217</v>
      </c>
      <c r="O7342">
        <v>109</v>
      </c>
      <c r="P7342" t="str">
        <f>IF(Table1[[#This Row],[score]]&gt;=8.5,"High",IF(Table1[[#This Row],[score]]&gt;=7,"Medium","Low"))</f>
        <v>Medium</v>
      </c>
      <c r="Q7342" s="5">
        <f>Table1[[#This Row],[gross]]-Table1[[#This Row],[budget]]</f>
        <v>-12817072</v>
      </c>
      <c r="R7342" s="5" t="str">
        <f>IF(Table1[[#This Row],[Profit]]&gt;0,"Profit","Loss")</f>
        <v>Loss</v>
      </c>
      <c r="S7342" s="6" t="str">
        <f>FLOOR(Table1[[#This Row],[year]]-1900,10)+1900 &amp; "-" &amp; FLOOR(Table1[[#This Row],[year]]-1890,10)+1900</f>
        <v>2010-2020</v>
      </c>
      <c r="T7342" s="14" t="s">
        <v>21844</v>
      </c>
      <c r="AB7342" s="14"/>
    </row>
    <row r="7343" spans="1:28" hidden="1" x14ac:dyDescent="0.3">
      <c r="A7343" t="s">
        <v>20853</v>
      </c>
      <c r="B7343" t="s">
        <v>443</v>
      </c>
      <c r="C7343" t="s">
        <v>17</v>
      </c>
      <c r="D7343">
        <v>2018</v>
      </c>
      <c r="E7343" t="s">
        <v>20854</v>
      </c>
      <c r="F7343">
        <v>7.5</v>
      </c>
      <c r="G7343">
        <v>54000</v>
      </c>
      <c r="H7343" t="s">
        <v>20855</v>
      </c>
      <c r="I7343" t="s">
        <v>20856</v>
      </c>
      <c r="J7343" t="s">
        <v>20857</v>
      </c>
      <c r="K7343" t="s">
        <v>908</v>
      </c>
      <c r="L7343">
        <f>20500000</f>
        <v>20500000</v>
      </c>
      <c r="M7343">
        <v>7578063</v>
      </c>
      <c r="N7343" t="s">
        <v>20858</v>
      </c>
      <c r="O7343">
        <v>148</v>
      </c>
      <c r="P7343" t="str">
        <f>IF(Table1[[#This Row],[score]]&gt;=8.5,"High",IF(Table1[[#This Row],[score]]&gt;=7,"Medium","Low"))</f>
        <v>Medium</v>
      </c>
      <c r="Q7343" s="5">
        <f>Table1[[#This Row],[gross]]-Table1[[#This Row],[budget]]</f>
        <v>-12921937</v>
      </c>
      <c r="R7343" s="5" t="str">
        <f>IF(Table1[[#This Row],[Profit]]&gt;0,"Profit","Loss")</f>
        <v>Loss</v>
      </c>
      <c r="S7343" s="6" t="str">
        <f>FLOOR(Table1[[#This Row],[year]]-1900,10)+1900 &amp; "-" &amp; FLOOR(Table1[[#This Row],[year]]-1890,10)+1900</f>
        <v>2010-2020</v>
      </c>
      <c r="T7343" s="14" t="s">
        <v>21845</v>
      </c>
      <c r="AB7343" s="14"/>
    </row>
    <row r="7344" spans="1:28" hidden="1" x14ac:dyDescent="0.3">
      <c r="A7344" t="s">
        <v>21068</v>
      </c>
      <c r="B7344" t="s">
        <v>16</v>
      </c>
      <c r="C7344" t="s">
        <v>41</v>
      </c>
      <c r="D7344">
        <v>2018</v>
      </c>
      <c r="E7344" t="s">
        <v>21069</v>
      </c>
      <c r="F7344">
        <v>7.2</v>
      </c>
      <c r="G7344">
        <v>12000</v>
      </c>
      <c r="H7344" t="s">
        <v>21070</v>
      </c>
      <c r="I7344" t="s">
        <v>21071</v>
      </c>
      <c r="J7344" t="s">
        <v>20199</v>
      </c>
      <c r="K7344" t="s">
        <v>22</v>
      </c>
      <c r="L7344">
        <f>20500000</f>
        <v>20500000</v>
      </c>
      <c r="M7344">
        <v>7123449</v>
      </c>
      <c r="N7344" t="s">
        <v>19625</v>
      </c>
      <c r="O7344">
        <v>101</v>
      </c>
      <c r="P7344" t="str">
        <f>IF(Table1[[#This Row],[score]]&gt;=8.5,"High",IF(Table1[[#This Row],[score]]&gt;=7,"Medium","Low"))</f>
        <v>Medium</v>
      </c>
      <c r="Q7344" s="5">
        <f>Table1[[#This Row],[gross]]-Table1[[#This Row],[budget]]</f>
        <v>-13376551</v>
      </c>
      <c r="R7344" s="5" t="str">
        <f>IF(Table1[[#This Row],[Profit]]&gt;0,"Profit","Loss")</f>
        <v>Loss</v>
      </c>
      <c r="S7344" s="6" t="str">
        <f>FLOOR(Table1[[#This Row],[year]]-1900,10)+1900 &amp; "-" &amp; FLOOR(Table1[[#This Row],[year]]-1890,10)+1900</f>
        <v>2010-2020</v>
      </c>
      <c r="T7344" s="14" t="s">
        <v>21835</v>
      </c>
      <c r="AB7344" s="14"/>
    </row>
    <row r="7345" spans="1:28" hidden="1" x14ac:dyDescent="0.3">
      <c r="A7345" t="s">
        <v>20965</v>
      </c>
      <c r="B7345" t="s">
        <v>16</v>
      </c>
      <c r="C7345" t="s">
        <v>63</v>
      </c>
      <c r="D7345">
        <v>2018</v>
      </c>
      <c r="E7345" t="s">
        <v>20966</v>
      </c>
      <c r="F7345">
        <v>4.7</v>
      </c>
      <c r="G7345">
        <v>14000</v>
      </c>
      <c r="H7345" t="s">
        <v>20967</v>
      </c>
      <c r="I7345" t="s">
        <v>20968</v>
      </c>
      <c r="J7345" t="s">
        <v>160</v>
      </c>
      <c r="K7345" t="s">
        <v>195</v>
      </c>
      <c r="L7345">
        <v>10000000</v>
      </c>
      <c r="M7345">
        <v>6412349</v>
      </c>
      <c r="N7345" t="s">
        <v>17895</v>
      </c>
      <c r="O7345">
        <v>112</v>
      </c>
      <c r="P7345" t="str">
        <f>IF(Table1[[#This Row],[score]]&gt;=8.5,"High",IF(Table1[[#This Row],[score]]&gt;=7,"Medium","Low"))</f>
        <v>Low</v>
      </c>
      <c r="Q7345" s="5">
        <f>Table1[[#This Row],[gross]]-Table1[[#This Row],[budget]]</f>
        <v>-3587651</v>
      </c>
      <c r="R7345" s="5" t="str">
        <f>IF(Table1[[#This Row],[Profit]]&gt;0,"Profit","Loss")</f>
        <v>Loss</v>
      </c>
      <c r="S7345" s="6" t="str">
        <f>FLOOR(Table1[[#This Row],[year]]-1900,10)+1900 &amp; "-" &amp; FLOOR(Table1[[#This Row],[year]]-1890,10)+1900</f>
        <v>2010-2020</v>
      </c>
      <c r="T7345" s="14" t="s">
        <v>21874</v>
      </c>
      <c r="AB7345" s="14"/>
    </row>
    <row r="7346" spans="1:28" hidden="1" x14ac:dyDescent="0.3">
      <c r="A7346" t="s">
        <v>21105</v>
      </c>
      <c r="B7346" t="s">
        <v>16</v>
      </c>
      <c r="C7346" t="s">
        <v>63</v>
      </c>
      <c r="D7346">
        <v>2018</v>
      </c>
      <c r="E7346" t="s">
        <v>21106</v>
      </c>
      <c r="F7346">
        <v>7.7</v>
      </c>
      <c r="G7346">
        <v>18000</v>
      </c>
      <c r="H7346" t="s">
        <v>14405</v>
      </c>
      <c r="I7346" t="s">
        <v>14405</v>
      </c>
      <c r="J7346" t="s">
        <v>21107</v>
      </c>
      <c r="K7346" t="s">
        <v>5762</v>
      </c>
      <c r="L7346">
        <f>20500000</f>
        <v>20500000</v>
      </c>
      <c r="M7346">
        <v>6193234</v>
      </c>
      <c r="N7346" t="s">
        <v>21108</v>
      </c>
      <c r="O7346">
        <v>189</v>
      </c>
      <c r="P7346" t="str">
        <f>IF(Table1[[#This Row],[score]]&gt;=8.5,"High",IF(Table1[[#This Row],[score]]&gt;=7,"Medium","Low"))</f>
        <v>Medium</v>
      </c>
      <c r="Q7346" s="5">
        <f>Table1[[#This Row],[gross]]-Table1[[#This Row],[budget]]</f>
        <v>-14306766</v>
      </c>
      <c r="R7346" s="5" t="str">
        <f>IF(Table1[[#This Row],[Profit]]&gt;0,"Profit","Loss")</f>
        <v>Loss</v>
      </c>
      <c r="S7346" s="6" t="str">
        <f>FLOOR(Table1[[#This Row],[year]]-1900,10)+1900 &amp; "-" &amp; FLOOR(Table1[[#This Row],[year]]-1890,10)+1900</f>
        <v>2010-2020</v>
      </c>
      <c r="T7346" s="14" t="s">
        <v>21860</v>
      </c>
      <c r="AB7346" s="14"/>
    </row>
    <row r="7347" spans="1:28" hidden="1" x14ac:dyDescent="0.3">
      <c r="A7347" t="s">
        <v>20971</v>
      </c>
      <c r="B7347" t="s">
        <v>16</v>
      </c>
      <c r="C7347" t="s">
        <v>34</v>
      </c>
      <c r="D7347">
        <v>2018</v>
      </c>
      <c r="E7347" t="s">
        <v>20972</v>
      </c>
      <c r="F7347">
        <v>6.2</v>
      </c>
      <c r="G7347">
        <v>27000</v>
      </c>
      <c r="H7347" t="s">
        <v>11541</v>
      </c>
      <c r="I7347" t="s">
        <v>12077</v>
      </c>
      <c r="J7347" t="s">
        <v>5161</v>
      </c>
      <c r="K7347" t="s">
        <v>30</v>
      </c>
      <c r="L7347">
        <v>9000000</v>
      </c>
      <c r="M7347">
        <v>5580940</v>
      </c>
      <c r="N7347" t="s">
        <v>18082</v>
      </c>
      <c r="O7347">
        <v>121</v>
      </c>
      <c r="P7347" t="str">
        <f>IF(Table1[[#This Row],[score]]&gt;=8.5,"High",IF(Table1[[#This Row],[score]]&gt;=7,"Medium","Low"))</f>
        <v>Low</v>
      </c>
      <c r="Q7347" s="5">
        <f>Table1[[#This Row],[gross]]-Table1[[#This Row],[budget]]</f>
        <v>-3419060</v>
      </c>
      <c r="R7347" s="5" t="str">
        <f>IF(Table1[[#This Row],[Profit]]&gt;0,"Profit","Loss")</f>
        <v>Loss</v>
      </c>
      <c r="S7347" s="6" t="str">
        <f>FLOOR(Table1[[#This Row],[year]]-1900,10)+1900 &amp; "-" &amp; FLOOR(Table1[[#This Row],[year]]-1890,10)+1900</f>
        <v>2010-2020</v>
      </c>
      <c r="T7347" s="14" t="s">
        <v>21871</v>
      </c>
      <c r="AB7347" s="14"/>
    </row>
    <row r="7348" spans="1:28" hidden="1" x14ac:dyDescent="0.3">
      <c r="A7348" t="s">
        <v>21095</v>
      </c>
      <c r="B7348" t="s">
        <v>16</v>
      </c>
      <c r="C7348" t="s">
        <v>41</v>
      </c>
      <c r="D7348">
        <v>2018</v>
      </c>
      <c r="E7348" t="s">
        <v>20793</v>
      </c>
      <c r="F7348">
        <v>5.0999999999999996</v>
      </c>
      <c r="G7348">
        <v>11000</v>
      </c>
      <c r="H7348" t="s">
        <v>21096</v>
      </c>
      <c r="I7348" t="s">
        <v>21097</v>
      </c>
      <c r="J7348" t="s">
        <v>14065</v>
      </c>
      <c r="K7348" t="s">
        <v>30</v>
      </c>
      <c r="L7348">
        <v>19000000</v>
      </c>
      <c r="M7348">
        <v>5103663</v>
      </c>
      <c r="N7348" t="s">
        <v>44</v>
      </c>
      <c r="O7348">
        <v>85</v>
      </c>
      <c r="P7348" t="str">
        <f>IF(Table1[[#This Row],[score]]&gt;=8.5,"High",IF(Table1[[#This Row],[score]]&gt;=7,"Medium","Low"))</f>
        <v>Low</v>
      </c>
      <c r="Q7348" s="5">
        <f>Table1[[#This Row],[gross]]-Table1[[#This Row],[budget]]</f>
        <v>-13896337</v>
      </c>
      <c r="R7348" s="5" t="str">
        <f>IF(Table1[[#This Row],[Profit]]&gt;0,"Profit","Loss")</f>
        <v>Loss</v>
      </c>
      <c r="S7348" s="6" t="str">
        <f>FLOOR(Table1[[#This Row],[year]]-1900,10)+1900 &amp; "-" &amp; FLOOR(Table1[[#This Row],[year]]-1890,10)+1900</f>
        <v>2010-2020</v>
      </c>
      <c r="T7348" s="14" t="s">
        <v>21835</v>
      </c>
      <c r="AB7348" s="14"/>
    </row>
    <row r="7349" spans="1:28" hidden="1" x14ac:dyDescent="0.3">
      <c r="A7349" t="s">
        <v>20885</v>
      </c>
      <c r="B7349" t="s">
        <v>16</v>
      </c>
      <c r="C7349" t="s">
        <v>41</v>
      </c>
      <c r="D7349">
        <v>2018</v>
      </c>
      <c r="E7349" t="s">
        <v>20474</v>
      </c>
      <c r="F7349">
        <v>7.4</v>
      </c>
      <c r="G7349">
        <v>29000</v>
      </c>
      <c r="H7349" t="s">
        <v>20886</v>
      </c>
      <c r="I7349" t="s">
        <v>20887</v>
      </c>
      <c r="J7349" t="s">
        <v>20888</v>
      </c>
      <c r="K7349" t="s">
        <v>30</v>
      </c>
      <c r="L7349">
        <f>20500000</f>
        <v>20500000</v>
      </c>
      <c r="M7349">
        <v>5006989</v>
      </c>
      <c r="N7349" t="s">
        <v>17161</v>
      </c>
      <c r="O7349">
        <v>95</v>
      </c>
      <c r="P7349" t="str">
        <f>IF(Table1[[#This Row],[score]]&gt;=8.5,"High",IF(Table1[[#This Row],[score]]&gt;=7,"Medium","Low"))</f>
        <v>Medium</v>
      </c>
      <c r="Q7349" s="5">
        <f>Table1[[#This Row],[gross]]-Table1[[#This Row],[budget]]</f>
        <v>-15493011</v>
      </c>
      <c r="R7349" s="5" t="str">
        <f>IF(Table1[[#This Row],[Profit]]&gt;0,"Profit","Loss")</f>
        <v>Loss</v>
      </c>
      <c r="S7349" s="6" t="str">
        <f>FLOOR(Table1[[#This Row],[year]]-1900,10)+1900 &amp; "-" &amp; FLOOR(Table1[[#This Row],[year]]-1890,10)+1900</f>
        <v>2010-2020</v>
      </c>
      <c r="T7349" s="14" t="s">
        <v>21835</v>
      </c>
      <c r="AB7349" s="14"/>
    </row>
    <row r="7350" spans="1:28" hidden="1" x14ac:dyDescent="0.3">
      <c r="A7350" t="s">
        <v>21025</v>
      </c>
      <c r="B7350" t="s">
        <v>16</v>
      </c>
      <c r="C7350" t="s">
        <v>104</v>
      </c>
      <c r="D7350">
        <v>2018</v>
      </c>
      <c r="E7350" t="s">
        <v>20930</v>
      </c>
      <c r="F7350">
        <v>6.5</v>
      </c>
      <c r="G7350">
        <v>21000</v>
      </c>
      <c r="H7350" t="s">
        <v>7839</v>
      </c>
      <c r="I7350" t="s">
        <v>21026</v>
      </c>
      <c r="J7350" t="s">
        <v>21027</v>
      </c>
      <c r="K7350" t="s">
        <v>30</v>
      </c>
      <c r="L7350">
        <f>20500000</f>
        <v>20500000</v>
      </c>
      <c r="M7350">
        <v>4623836</v>
      </c>
      <c r="N7350" t="s">
        <v>14718</v>
      </c>
      <c r="O7350">
        <v>110</v>
      </c>
      <c r="P7350" t="str">
        <f>IF(Table1[[#This Row],[score]]&gt;=8.5,"High",IF(Table1[[#This Row],[score]]&gt;=7,"Medium","Low"))</f>
        <v>Low</v>
      </c>
      <c r="Q7350" s="5">
        <f>Table1[[#This Row],[gross]]-Table1[[#This Row],[budget]]</f>
        <v>-15876164</v>
      </c>
      <c r="R7350" s="5" t="str">
        <f>IF(Table1[[#This Row],[Profit]]&gt;0,"Profit","Loss")</f>
        <v>Loss</v>
      </c>
      <c r="S7350" s="6" t="str">
        <f>FLOOR(Table1[[#This Row],[year]]-1900,10)+1900 &amp; "-" &amp; FLOOR(Table1[[#This Row],[year]]-1890,10)+1900</f>
        <v>2010-2020</v>
      </c>
      <c r="T7350" s="14" t="s">
        <v>21835</v>
      </c>
      <c r="AB7350" s="14"/>
    </row>
    <row r="7351" spans="1:28" hidden="1" x14ac:dyDescent="0.3">
      <c r="A7351" t="s">
        <v>21101</v>
      </c>
      <c r="B7351" t="s">
        <v>16</v>
      </c>
      <c r="C7351" t="s">
        <v>104</v>
      </c>
      <c r="D7351">
        <v>2018</v>
      </c>
      <c r="E7351" t="s">
        <v>20730</v>
      </c>
      <c r="F7351">
        <v>7.5</v>
      </c>
      <c r="G7351">
        <v>48000</v>
      </c>
      <c r="H7351" t="s">
        <v>21102</v>
      </c>
      <c r="I7351" t="s">
        <v>21102</v>
      </c>
      <c r="J7351" t="s">
        <v>21103</v>
      </c>
      <c r="K7351" t="s">
        <v>3770</v>
      </c>
      <c r="L7351">
        <f>20500000</f>
        <v>20500000</v>
      </c>
      <c r="M7351">
        <v>4598051</v>
      </c>
      <c r="N7351" t="s">
        <v>21104</v>
      </c>
      <c r="O7351">
        <v>85</v>
      </c>
      <c r="P7351" t="str">
        <f>IF(Table1[[#This Row],[score]]&gt;=8.5,"High",IF(Table1[[#This Row],[score]]&gt;=7,"Medium","Low"))</f>
        <v>Medium</v>
      </c>
      <c r="Q7351" s="5">
        <f>Table1[[#This Row],[gross]]-Table1[[#This Row],[budget]]</f>
        <v>-15901949</v>
      </c>
      <c r="R7351" s="5" t="str">
        <f>IF(Table1[[#This Row],[Profit]]&gt;0,"Profit","Loss")</f>
        <v>Loss</v>
      </c>
      <c r="S7351" s="6" t="str">
        <f>FLOOR(Table1[[#This Row],[year]]-1900,10)+1900 &amp; "-" &amp; FLOOR(Table1[[#This Row],[year]]-1890,10)+1900</f>
        <v>2010-2020</v>
      </c>
      <c r="T7351" s="14" t="s">
        <v>21835</v>
      </c>
      <c r="AB7351" s="14"/>
    </row>
    <row r="7352" spans="1:28" hidden="1" x14ac:dyDescent="0.3">
      <c r="A7352" t="s">
        <v>21098</v>
      </c>
      <c r="B7352" t="s">
        <v>16</v>
      </c>
      <c r="C7352" t="s">
        <v>41</v>
      </c>
      <c r="D7352">
        <v>2018</v>
      </c>
      <c r="E7352" t="s">
        <v>20812</v>
      </c>
      <c r="F7352">
        <v>6.6</v>
      </c>
      <c r="G7352">
        <v>21000</v>
      </c>
      <c r="H7352" t="s">
        <v>17366</v>
      </c>
      <c r="I7352" t="s">
        <v>21099</v>
      </c>
      <c r="J7352" t="s">
        <v>21100</v>
      </c>
      <c r="K7352" t="s">
        <v>30</v>
      </c>
      <c r="L7352">
        <f>20500000</f>
        <v>20500000</v>
      </c>
      <c r="M7352">
        <v>4511157</v>
      </c>
      <c r="N7352" t="s">
        <v>20385</v>
      </c>
      <c r="O7352">
        <v>97</v>
      </c>
      <c r="P7352" t="str">
        <f>IF(Table1[[#This Row],[score]]&gt;=8.5,"High",IF(Table1[[#This Row],[score]]&gt;=7,"Medium","Low"))</f>
        <v>Low</v>
      </c>
      <c r="Q7352" s="5">
        <f>Table1[[#This Row],[gross]]-Table1[[#This Row],[budget]]</f>
        <v>-15988843</v>
      </c>
      <c r="R7352" s="5" t="str">
        <f>IF(Table1[[#This Row],[Profit]]&gt;0,"Profit","Loss")</f>
        <v>Loss</v>
      </c>
      <c r="S7352" s="6" t="str">
        <f>FLOOR(Table1[[#This Row],[year]]-1900,10)+1900 &amp; "-" &amp; FLOOR(Table1[[#This Row],[year]]-1890,10)+1900</f>
        <v>2010-2020</v>
      </c>
      <c r="T7352" s="14" t="s">
        <v>21835</v>
      </c>
      <c r="AB7352" s="14"/>
    </row>
    <row r="7353" spans="1:28" hidden="1" x14ac:dyDescent="0.3">
      <c r="A7353" t="s">
        <v>20961</v>
      </c>
      <c r="B7353" t="s">
        <v>1974</v>
      </c>
      <c r="C7353" t="s">
        <v>63</v>
      </c>
      <c r="D7353">
        <v>2018</v>
      </c>
      <c r="E7353" t="s">
        <v>20962</v>
      </c>
      <c r="F7353">
        <v>7.2</v>
      </c>
      <c r="G7353">
        <v>5400</v>
      </c>
      <c r="H7353" t="s">
        <v>7865</v>
      </c>
      <c r="I7353" t="s">
        <v>14685</v>
      </c>
      <c r="J7353" t="s">
        <v>20963</v>
      </c>
      <c r="K7353" t="s">
        <v>30</v>
      </c>
      <c r="L7353">
        <v>10000000</v>
      </c>
      <c r="M7353">
        <v>4376819</v>
      </c>
      <c r="N7353" t="s">
        <v>20964</v>
      </c>
      <c r="O7353">
        <v>99</v>
      </c>
      <c r="P7353" t="str">
        <f>IF(Table1[[#This Row],[score]]&gt;=8.5,"High",IF(Table1[[#This Row],[score]]&gt;=7,"Medium","Low"))</f>
        <v>Medium</v>
      </c>
      <c r="Q7353" s="5">
        <f>Table1[[#This Row],[gross]]-Table1[[#This Row],[budget]]</f>
        <v>-5623181</v>
      </c>
      <c r="R7353" s="5" t="str">
        <f>IF(Table1[[#This Row],[Profit]]&gt;0,"Profit","Loss")</f>
        <v>Loss</v>
      </c>
      <c r="S7353" s="6" t="str">
        <f>FLOOR(Table1[[#This Row],[year]]-1900,10)+1900 &amp; "-" &amp; FLOOR(Table1[[#This Row],[year]]-1890,10)+1900</f>
        <v>2010-2020</v>
      </c>
      <c r="T7353" s="14" t="s">
        <v>21835</v>
      </c>
      <c r="AB7353" s="14"/>
    </row>
    <row r="7354" spans="1:28" hidden="1" x14ac:dyDescent="0.3">
      <c r="A7354" t="s">
        <v>20988</v>
      </c>
      <c r="B7354" t="s">
        <v>16</v>
      </c>
      <c r="C7354" t="s">
        <v>63</v>
      </c>
      <c r="D7354">
        <v>2018</v>
      </c>
      <c r="E7354" t="s">
        <v>20989</v>
      </c>
      <c r="F7354">
        <v>6.9</v>
      </c>
      <c r="G7354">
        <v>24000</v>
      </c>
      <c r="H7354" t="s">
        <v>5175</v>
      </c>
      <c r="I7354" t="s">
        <v>20990</v>
      </c>
      <c r="J7354" t="s">
        <v>10464</v>
      </c>
      <c r="K7354" t="s">
        <v>448</v>
      </c>
      <c r="L7354">
        <f>20500000</f>
        <v>20500000</v>
      </c>
      <c r="M7354">
        <v>4241656</v>
      </c>
      <c r="N7354" t="s">
        <v>19745</v>
      </c>
      <c r="O7354">
        <v>114</v>
      </c>
      <c r="P7354" t="str">
        <f>IF(Table1[[#This Row],[score]]&gt;=8.5,"High",IF(Table1[[#This Row],[score]]&gt;=7,"Medium","Low"))</f>
        <v>Low</v>
      </c>
      <c r="Q7354" s="5">
        <f>Table1[[#This Row],[gross]]-Table1[[#This Row],[budget]]</f>
        <v>-16258344</v>
      </c>
      <c r="R7354" s="5" t="str">
        <f>IF(Table1[[#This Row],[Profit]]&gt;0,"Profit","Loss")</f>
        <v>Loss</v>
      </c>
      <c r="S7354" s="6" t="str">
        <f>FLOOR(Table1[[#This Row],[year]]-1900,10)+1900 &amp; "-" &amp; FLOOR(Table1[[#This Row],[year]]-1890,10)+1900</f>
        <v>2010-2020</v>
      </c>
      <c r="T7354" s="14" t="s">
        <v>21842</v>
      </c>
      <c r="AB7354" s="14"/>
    </row>
    <row r="7355" spans="1:28" hidden="1" x14ac:dyDescent="0.3">
      <c r="A7355" t="s">
        <v>20935</v>
      </c>
      <c r="B7355" t="s">
        <v>1974</v>
      </c>
      <c r="C7355" t="s">
        <v>25</v>
      </c>
      <c r="D7355">
        <v>2018</v>
      </c>
      <c r="E7355" t="s">
        <v>20936</v>
      </c>
      <c r="F7355">
        <v>6.8</v>
      </c>
      <c r="G7355">
        <v>46000</v>
      </c>
      <c r="H7355" t="s">
        <v>20937</v>
      </c>
      <c r="I7355" t="s">
        <v>20937</v>
      </c>
      <c r="J7355" t="s">
        <v>14735</v>
      </c>
      <c r="K7355" t="s">
        <v>19479</v>
      </c>
      <c r="L7355">
        <v>2000000</v>
      </c>
      <c r="M7355">
        <v>4165776</v>
      </c>
      <c r="N7355" t="s">
        <v>19033</v>
      </c>
      <c r="O7355">
        <v>98</v>
      </c>
      <c r="P7355" t="str">
        <f>IF(Table1[[#This Row],[score]]&gt;=8.5,"High",IF(Table1[[#This Row],[score]]&gt;=7,"Medium","Low"))</f>
        <v>Low</v>
      </c>
      <c r="Q7355" s="5">
        <f>Table1[[#This Row],[gross]]-Table1[[#This Row],[budget]]</f>
        <v>2165776</v>
      </c>
      <c r="R7355" s="5" t="str">
        <f>IF(Table1[[#This Row],[Profit]]&gt;0,"Profit","Loss")</f>
        <v>Profit</v>
      </c>
      <c r="S7355" s="6" t="str">
        <f>FLOOR(Table1[[#This Row],[year]]-1900,10)+1900 &amp; "-" &amp; FLOOR(Table1[[#This Row],[year]]-1890,10)+1900</f>
        <v>2010-2020</v>
      </c>
      <c r="T7355" s="14" t="s">
        <v>21849</v>
      </c>
      <c r="AB7355" s="14"/>
    </row>
    <row r="7356" spans="1:28" hidden="1" x14ac:dyDescent="0.3">
      <c r="A7356" t="s">
        <v>20955</v>
      </c>
      <c r="B7356" t="s">
        <v>16</v>
      </c>
      <c r="C7356" t="s">
        <v>63</v>
      </c>
      <c r="D7356">
        <v>2018</v>
      </c>
      <c r="E7356" t="s">
        <v>20956</v>
      </c>
      <c r="F7356">
        <v>7</v>
      </c>
      <c r="G7356">
        <v>41000</v>
      </c>
      <c r="H7356" t="s">
        <v>20957</v>
      </c>
      <c r="I7356" t="s">
        <v>20957</v>
      </c>
      <c r="J7356" t="s">
        <v>20958</v>
      </c>
      <c r="K7356" t="s">
        <v>22</v>
      </c>
      <c r="L7356">
        <f>20500000</f>
        <v>20500000</v>
      </c>
      <c r="M7356">
        <v>4080073</v>
      </c>
      <c r="N7356" t="s">
        <v>15628</v>
      </c>
      <c r="O7356">
        <v>116</v>
      </c>
      <c r="P7356" t="str">
        <f>IF(Table1[[#This Row],[score]]&gt;=8.5,"High",IF(Table1[[#This Row],[score]]&gt;=7,"Medium","Low"))</f>
        <v>Medium</v>
      </c>
      <c r="Q7356" s="5">
        <f>Table1[[#This Row],[gross]]-Table1[[#This Row],[budget]]</f>
        <v>-16419927</v>
      </c>
      <c r="R7356" s="5" t="str">
        <f>IF(Table1[[#This Row],[Profit]]&gt;0,"Profit","Loss")</f>
        <v>Loss</v>
      </c>
      <c r="S7356" s="6" t="str">
        <f>FLOOR(Table1[[#This Row],[year]]-1900,10)+1900 &amp; "-" &amp; FLOOR(Table1[[#This Row],[year]]-1890,10)+1900</f>
        <v>2010-2020</v>
      </c>
      <c r="T7356" s="14" t="s">
        <v>21835</v>
      </c>
      <c r="AB7356" s="14"/>
    </row>
    <row r="7357" spans="1:28" hidden="1" x14ac:dyDescent="0.3">
      <c r="A7357" t="s">
        <v>21060</v>
      </c>
      <c r="B7357" t="s">
        <v>16</v>
      </c>
      <c r="C7357" t="s">
        <v>63</v>
      </c>
      <c r="D7357">
        <v>2018</v>
      </c>
      <c r="E7357" t="s">
        <v>20672</v>
      </c>
      <c r="F7357">
        <v>6.7</v>
      </c>
      <c r="G7357">
        <v>18000</v>
      </c>
      <c r="H7357" t="s">
        <v>21061</v>
      </c>
      <c r="I7357" t="s">
        <v>21062</v>
      </c>
      <c r="J7357" t="s">
        <v>21063</v>
      </c>
      <c r="K7357" t="s">
        <v>22</v>
      </c>
      <c r="L7357">
        <f>20500000</f>
        <v>20500000</v>
      </c>
      <c r="M7357">
        <v>3915207</v>
      </c>
      <c r="N7357" t="s">
        <v>20207</v>
      </c>
      <c r="O7357">
        <v>110</v>
      </c>
      <c r="P7357" t="str">
        <f>IF(Table1[[#This Row],[score]]&gt;=8.5,"High",IF(Table1[[#This Row],[score]]&gt;=7,"Medium","Low"))</f>
        <v>Low</v>
      </c>
      <c r="Q7357" s="5">
        <f>Table1[[#This Row],[gross]]-Table1[[#This Row],[budget]]</f>
        <v>-16584793</v>
      </c>
      <c r="R7357" s="5" t="str">
        <f>IF(Table1[[#This Row],[Profit]]&gt;0,"Profit","Loss")</f>
        <v>Loss</v>
      </c>
      <c r="S7357" s="6" t="str">
        <f>FLOOR(Table1[[#This Row],[year]]-1900,10)+1900 &amp; "-" &amp; FLOOR(Table1[[#This Row],[year]]-1890,10)+1900</f>
        <v>2010-2020</v>
      </c>
      <c r="T7357" s="14" t="s">
        <v>21835</v>
      </c>
      <c r="AB7357" s="14"/>
    </row>
    <row r="7358" spans="1:28" hidden="1" x14ac:dyDescent="0.3">
      <c r="A7358" t="s">
        <v>21125</v>
      </c>
      <c r="B7358" t="s">
        <v>16</v>
      </c>
      <c r="C7358" t="s">
        <v>17</v>
      </c>
      <c r="D7358">
        <v>2018</v>
      </c>
      <c r="E7358" t="s">
        <v>21126</v>
      </c>
      <c r="F7358">
        <v>6.2</v>
      </c>
      <c r="G7358">
        <v>5900</v>
      </c>
      <c r="H7358" t="s">
        <v>18779</v>
      </c>
      <c r="I7358" t="s">
        <v>18779</v>
      </c>
      <c r="J7358" t="s">
        <v>18836</v>
      </c>
      <c r="K7358" t="s">
        <v>195</v>
      </c>
      <c r="L7358">
        <v>35000000</v>
      </c>
      <c r="M7358">
        <v>3326364</v>
      </c>
      <c r="N7358" t="s">
        <v>21127</v>
      </c>
      <c r="O7358">
        <v>123</v>
      </c>
      <c r="P7358" t="str">
        <f>IF(Table1[[#This Row],[score]]&gt;=8.5,"High",IF(Table1[[#This Row],[score]]&gt;=7,"Medium","Low"))</f>
        <v>Low</v>
      </c>
      <c r="Q7358" s="5">
        <f>Table1[[#This Row],[gross]]-Table1[[#This Row],[budget]]</f>
        <v>-31673636</v>
      </c>
      <c r="R7358" s="5" t="str">
        <f>IF(Table1[[#This Row],[Profit]]&gt;0,"Profit","Loss")</f>
        <v>Loss</v>
      </c>
      <c r="S7358" s="6" t="str">
        <f>FLOOR(Table1[[#This Row],[year]]-1900,10)+1900 &amp; "-" &amp; FLOOR(Table1[[#This Row],[year]]-1890,10)+1900</f>
        <v>2010-2020</v>
      </c>
      <c r="T7358" s="14" t="s">
        <v>21835</v>
      </c>
      <c r="AB7358" s="14"/>
    </row>
    <row r="7359" spans="1:28" hidden="1" x14ac:dyDescent="0.3">
      <c r="A7359" t="s">
        <v>21002</v>
      </c>
      <c r="B7359" t="s">
        <v>1974</v>
      </c>
      <c r="C7359" t="s">
        <v>17</v>
      </c>
      <c r="D7359">
        <v>2018</v>
      </c>
      <c r="E7359" t="s">
        <v>21003</v>
      </c>
      <c r="F7359">
        <v>6.8</v>
      </c>
      <c r="G7359">
        <v>26000</v>
      </c>
      <c r="H7359" t="s">
        <v>17762</v>
      </c>
      <c r="I7359" t="s">
        <v>17762</v>
      </c>
      <c r="J7359" t="s">
        <v>21004</v>
      </c>
      <c r="K7359" t="s">
        <v>30</v>
      </c>
      <c r="L7359">
        <f>20500000</f>
        <v>20500000</v>
      </c>
      <c r="M7359">
        <v>3321367</v>
      </c>
      <c r="N7359" t="s">
        <v>21005</v>
      </c>
      <c r="O7359">
        <v>105</v>
      </c>
      <c r="P7359" t="str">
        <f>IF(Table1[[#This Row],[score]]&gt;=8.5,"High",IF(Table1[[#This Row],[score]]&gt;=7,"Medium","Low"))</f>
        <v>Low</v>
      </c>
      <c r="Q7359" s="5">
        <f>Table1[[#This Row],[gross]]-Table1[[#This Row],[budget]]</f>
        <v>-17178633</v>
      </c>
      <c r="R7359" s="5" t="str">
        <f>IF(Table1[[#This Row],[Profit]]&gt;0,"Profit","Loss")</f>
        <v>Loss</v>
      </c>
      <c r="S7359" s="6" t="str">
        <f>FLOOR(Table1[[#This Row],[year]]-1900,10)+1900 &amp; "-" &amp; FLOOR(Table1[[#This Row],[year]]-1890,10)+1900</f>
        <v>2010-2020</v>
      </c>
      <c r="T7359" s="14" t="s">
        <v>21835</v>
      </c>
      <c r="AB7359" s="14"/>
    </row>
    <row r="7360" spans="1:28" hidden="1" x14ac:dyDescent="0.3">
      <c r="A7360" t="s">
        <v>20737</v>
      </c>
      <c r="B7360" t="s">
        <v>16</v>
      </c>
      <c r="C7360" t="s">
        <v>104</v>
      </c>
      <c r="D7360">
        <v>2018</v>
      </c>
      <c r="E7360" t="s">
        <v>20738</v>
      </c>
      <c r="F7360">
        <v>6.8</v>
      </c>
      <c r="G7360">
        <v>64000</v>
      </c>
      <c r="H7360" t="s">
        <v>6460</v>
      </c>
      <c r="I7360" t="s">
        <v>6460</v>
      </c>
      <c r="J7360" t="s">
        <v>1205</v>
      </c>
      <c r="K7360" t="s">
        <v>3770</v>
      </c>
      <c r="L7360">
        <f>20500000</f>
        <v>20500000</v>
      </c>
      <c r="M7360">
        <v>3081913</v>
      </c>
      <c r="N7360" t="s">
        <v>10311</v>
      </c>
      <c r="O7360">
        <v>152</v>
      </c>
      <c r="P7360" t="str">
        <f>IF(Table1[[#This Row],[score]]&gt;=8.5,"High",IF(Table1[[#This Row],[score]]&gt;=7,"Medium","Low"))</f>
        <v>Low</v>
      </c>
      <c r="Q7360" s="5">
        <f>Table1[[#This Row],[gross]]-Table1[[#This Row],[budget]]</f>
        <v>-17418087</v>
      </c>
      <c r="R7360" s="5" t="str">
        <f>IF(Table1[[#This Row],[Profit]]&gt;0,"Profit","Loss")</f>
        <v>Loss</v>
      </c>
      <c r="S7360" s="6" t="str">
        <f>FLOOR(Table1[[#This Row],[year]]-1900,10)+1900 &amp; "-" &amp; FLOOR(Table1[[#This Row],[year]]-1890,10)+1900</f>
        <v>2010-2020</v>
      </c>
      <c r="T7360" s="14" t="s">
        <v>21870</v>
      </c>
      <c r="AB7360" s="14"/>
    </row>
    <row r="7361" spans="1:28" hidden="1" x14ac:dyDescent="0.3">
      <c r="A7361" t="s">
        <v>5034</v>
      </c>
      <c r="B7361" t="s">
        <v>33</v>
      </c>
      <c r="C7361" t="s">
        <v>25</v>
      </c>
      <c r="D7361">
        <v>2018</v>
      </c>
      <c r="E7361" t="s">
        <v>20812</v>
      </c>
      <c r="F7361">
        <v>4.3</v>
      </c>
      <c r="G7361">
        <v>8500</v>
      </c>
      <c r="H7361" t="s">
        <v>21130</v>
      </c>
      <c r="I7361" t="s">
        <v>21130</v>
      </c>
      <c r="J7361" t="s">
        <v>21131</v>
      </c>
      <c r="K7361" t="s">
        <v>30</v>
      </c>
      <c r="L7361">
        <f>20500000</f>
        <v>20500000</v>
      </c>
      <c r="M7361">
        <v>2614006</v>
      </c>
      <c r="N7361" t="s">
        <v>21132</v>
      </c>
      <c r="O7361">
        <v>85</v>
      </c>
      <c r="P7361" t="str">
        <f>IF(Table1[[#This Row],[score]]&gt;=8.5,"High",IF(Table1[[#This Row],[score]]&gt;=7,"Medium","Low"))</f>
        <v>Low</v>
      </c>
      <c r="Q7361" s="5">
        <f>Table1[[#This Row],[gross]]-Table1[[#This Row],[budget]]</f>
        <v>-17885994</v>
      </c>
      <c r="R7361" s="5" t="str">
        <f>IF(Table1[[#This Row],[Profit]]&gt;0,"Profit","Loss")</f>
        <v>Loss</v>
      </c>
      <c r="S7361" s="6" t="str">
        <f>FLOOR(Table1[[#This Row],[year]]-1900,10)+1900 &amp; "-" &amp; FLOOR(Table1[[#This Row],[year]]-1890,10)+1900</f>
        <v>2010-2020</v>
      </c>
      <c r="T7361" s="14" t="s">
        <v>21835</v>
      </c>
      <c r="AB7361" s="14"/>
    </row>
    <row r="7362" spans="1:28" hidden="1" x14ac:dyDescent="0.3">
      <c r="A7362" t="s">
        <v>21035</v>
      </c>
      <c r="B7362" t="s">
        <v>16</v>
      </c>
      <c r="C7362" t="s">
        <v>34</v>
      </c>
      <c r="D7362">
        <v>2018</v>
      </c>
      <c r="E7362" t="s">
        <v>20863</v>
      </c>
      <c r="F7362">
        <v>6</v>
      </c>
      <c r="G7362">
        <v>17000</v>
      </c>
      <c r="H7362" t="s">
        <v>21036</v>
      </c>
      <c r="I7362" t="s">
        <v>21036</v>
      </c>
      <c r="J7362" t="s">
        <v>21037</v>
      </c>
      <c r="K7362" t="s">
        <v>30</v>
      </c>
      <c r="L7362">
        <v>7000000</v>
      </c>
      <c r="M7362">
        <v>2584988</v>
      </c>
      <c r="N7362" t="s">
        <v>19217</v>
      </c>
      <c r="O7362">
        <v>108</v>
      </c>
      <c r="P7362" t="str">
        <f>IF(Table1[[#This Row],[score]]&gt;=8.5,"High",IF(Table1[[#This Row],[score]]&gt;=7,"Medium","Low"))</f>
        <v>Low</v>
      </c>
      <c r="Q7362" s="5">
        <f>Table1[[#This Row],[gross]]-Table1[[#This Row],[budget]]</f>
        <v>-4415012</v>
      </c>
      <c r="R7362" s="5" t="str">
        <f>IF(Table1[[#This Row],[Profit]]&gt;0,"Profit","Loss")</f>
        <v>Loss</v>
      </c>
      <c r="S7362" s="6" t="str">
        <f>FLOOR(Table1[[#This Row],[year]]-1900,10)+1900 &amp; "-" &amp; FLOOR(Table1[[#This Row],[year]]-1890,10)+1900</f>
        <v>2010-2020</v>
      </c>
      <c r="T7362" s="14" t="s">
        <v>21835</v>
      </c>
      <c r="AB7362" s="14"/>
    </row>
    <row r="7363" spans="1:28" hidden="1" x14ac:dyDescent="0.3">
      <c r="A7363" t="s">
        <v>21019</v>
      </c>
      <c r="B7363" t="s">
        <v>443</v>
      </c>
      <c r="C7363" t="s">
        <v>25</v>
      </c>
      <c r="D7363">
        <v>2018</v>
      </c>
      <c r="E7363" t="s">
        <v>21020</v>
      </c>
      <c r="F7363">
        <v>6.4</v>
      </c>
      <c r="G7363">
        <v>17000</v>
      </c>
      <c r="H7363" t="s">
        <v>555</v>
      </c>
      <c r="I7363" t="s">
        <v>555</v>
      </c>
      <c r="J7363" t="s">
        <v>21021</v>
      </c>
      <c r="K7363" t="s">
        <v>1099</v>
      </c>
      <c r="L7363">
        <f>20500000</f>
        <v>20500000</v>
      </c>
      <c r="M7363">
        <v>2390383</v>
      </c>
      <c r="N7363" t="s">
        <v>21022</v>
      </c>
      <c r="O7363">
        <v>132</v>
      </c>
      <c r="P7363" t="str">
        <f>IF(Table1[[#This Row],[score]]&gt;=8.5,"High",IF(Table1[[#This Row],[score]]&gt;=7,"Medium","Low"))</f>
        <v>Low</v>
      </c>
      <c r="Q7363" s="5">
        <f>Table1[[#This Row],[gross]]-Table1[[#This Row],[budget]]</f>
        <v>-18109617</v>
      </c>
      <c r="R7363" s="5" t="str">
        <f>IF(Table1[[#This Row],[Profit]]&gt;0,"Profit","Loss")</f>
        <v>Loss</v>
      </c>
      <c r="S7363" s="6" t="str">
        <f>FLOOR(Table1[[#This Row],[year]]-1900,10)+1900 &amp; "-" &amp; FLOOR(Table1[[#This Row],[year]]-1890,10)+1900</f>
        <v>2010-2020</v>
      </c>
      <c r="T7363" s="14" t="s">
        <v>21842</v>
      </c>
      <c r="AB7363" s="14"/>
    </row>
    <row r="7364" spans="1:28" hidden="1" x14ac:dyDescent="0.3">
      <c r="A7364" t="s">
        <v>21185</v>
      </c>
      <c r="B7364" t="s">
        <v>2676</v>
      </c>
      <c r="C7364" t="s">
        <v>17</v>
      </c>
      <c r="D7364">
        <v>2018</v>
      </c>
      <c r="E7364" t="s">
        <v>21186</v>
      </c>
      <c r="F7364">
        <v>5.8</v>
      </c>
      <c r="G7364">
        <v>3400</v>
      </c>
      <c r="H7364" t="s">
        <v>21187</v>
      </c>
      <c r="I7364" t="s">
        <v>21188</v>
      </c>
      <c r="J7364" t="s">
        <v>14188</v>
      </c>
      <c r="K7364" t="s">
        <v>30</v>
      </c>
      <c r="L7364">
        <f>20500000</f>
        <v>20500000</v>
      </c>
      <c r="M7364">
        <v>2251795</v>
      </c>
      <c r="N7364" t="s">
        <v>19510</v>
      </c>
      <c r="O7364">
        <v>97</v>
      </c>
      <c r="P7364" t="str">
        <f>IF(Table1[[#This Row],[score]]&gt;=8.5,"High",IF(Table1[[#This Row],[score]]&gt;=7,"Medium","Low"))</f>
        <v>Low</v>
      </c>
      <c r="Q7364" s="5">
        <f>Table1[[#This Row],[gross]]-Table1[[#This Row],[budget]]</f>
        <v>-18248205</v>
      </c>
      <c r="R7364" s="5" t="str">
        <f>IF(Table1[[#This Row],[Profit]]&gt;0,"Profit","Loss")</f>
        <v>Loss</v>
      </c>
      <c r="S7364" s="6" t="str">
        <f>FLOOR(Table1[[#This Row],[year]]-1900,10)+1900 &amp; "-" &amp; FLOOR(Table1[[#This Row],[year]]-1890,10)+1900</f>
        <v>2010-2020</v>
      </c>
      <c r="T7364" s="14" t="s">
        <v>21835</v>
      </c>
      <c r="AB7364" s="14"/>
    </row>
    <row r="7365" spans="1:28" hidden="1" x14ac:dyDescent="0.3">
      <c r="A7365" t="s">
        <v>21028</v>
      </c>
      <c r="B7365" t="s">
        <v>16</v>
      </c>
      <c r="C7365" t="s">
        <v>104</v>
      </c>
      <c r="D7365">
        <v>2018</v>
      </c>
      <c r="E7365" t="s">
        <v>20774</v>
      </c>
      <c r="F7365">
        <v>7</v>
      </c>
      <c r="G7365">
        <v>26000</v>
      </c>
      <c r="H7365" t="s">
        <v>21029</v>
      </c>
      <c r="I7365" t="s">
        <v>15519</v>
      </c>
      <c r="J7365" t="s">
        <v>21030</v>
      </c>
      <c r="K7365" t="s">
        <v>1081</v>
      </c>
      <c r="L7365">
        <f>20500000</f>
        <v>20500000</v>
      </c>
      <c r="M7365">
        <v>2177678</v>
      </c>
      <c r="N7365" t="s">
        <v>21031</v>
      </c>
      <c r="O7365">
        <v>110</v>
      </c>
      <c r="P7365" t="str">
        <f>IF(Table1[[#This Row],[score]]&gt;=8.5,"High",IF(Table1[[#This Row],[score]]&gt;=7,"Medium","Low"))</f>
        <v>Medium</v>
      </c>
      <c r="Q7365" s="5">
        <f>Table1[[#This Row],[gross]]-Table1[[#This Row],[budget]]</f>
        <v>-18322322</v>
      </c>
      <c r="R7365" s="5" t="str">
        <f>IF(Table1[[#This Row],[Profit]]&gt;0,"Profit","Loss")</f>
        <v>Loss</v>
      </c>
      <c r="S7365" s="6" t="str">
        <f>FLOOR(Table1[[#This Row],[year]]-1900,10)+1900 &amp; "-" &amp; FLOOR(Table1[[#This Row],[year]]-1890,10)+1900</f>
        <v>2010-2020</v>
      </c>
      <c r="T7365" s="14" t="s">
        <v>21835</v>
      </c>
      <c r="AB7365" s="14"/>
    </row>
    <row r="7366" spans="1:28" hidden="1" x14ac:dyDescent="0.3">
      <c r="A7366" t="s">
        <v>20872</v>
      </c>
      <c r="B7366" t="s">
        <v>16</v>
      </c>
      <c r="C7366" t="s">
        <v>25</v>
      </c>
      <c r="D7366">
        <v>2018</v>
      </c>
      <c r="E7366" t="s">
        <v>20873</v>
      </c>
      <c r="F7366">
        <v>5.8</v>
      </c>
      <c r="G7366">
        <v>31000</v>
      </c>
      <c r="H7366" t="s">
        <v>4871</v>
      </c>
      <c r="I7366" t="s">
        <v>4871</v>
      </c>
      <c r="J7366" t="s">
        <v>16602</v>
      </c>
      <c r="K7366" t="s">
        <v>448</v>
      </c>
      <c r="L7366">
        <f>20500000</f>
        <v>20500000</v>
      </c>
      <c r="M7366">
        <v>2133033</v>
      </c>
      <c r="N7366" t="s">
        <v>20874</v>
      </c>
      <c r="O7366">
        <v>113</v>
      </c>
      <c r="P7366" t="str">
        <f>IF(Table1[[#This Row],[score]]&gt;=8.5,"High",IF(Table1[[#This Row],[score]]&gt;=7,"Medium","Low"))</f>
        <v>Low</v>
      </c>
      <c r="Q7366" s="5">
        <f>Table1[[#This Row],[gross]]-Table1[[#This Row],[budget]]</f>
        <v>-18366967</v>
      </c>
      <c r="R7366" s="5" t="str">
        <f>IF(Table1[[#This Row],[Profit]]&gt;0,"Profit","Loss")</f>
        <v>Loss</v>
      </c>
      <c r="S7366" s="6" t="str">
        <f>FLOOR(Table1[[#This Row],[year]]-1900,10)+1900 &amp; "-" &amp; FLOOR(Table1[[#This Row],[year]]-1890,10)+1900</f>
        <v>2010-2020</v>
      </c>
      <c r="T7366" s="14" t="s">
        <v>21835</v>
      </c>
      <c r="AB7366" s="14"/>
    </row>
    <row r="7367" spans="1:28" hidden="1" x14ac:dyDescent="0.3">
      <c r="A7367" t="s">
        <v>20695</v>
      </c>
      <c r="B7367" t="s">
        <v>16</v>
      </c>
      <c r="C7367" t="s">
        <v>104</v>
      </c>
      <c r="D7367">
        <v>2018</v>
      </c>
      <c r="E7367" t="s">
        <v>20696</v>
      </c>
      <c r="F7367">
        <v>6.5</v>
      </c>
      <c r="G7367">
        <v>36000</v>
      </c>
      <c r="H7367" t="s">
        <v>18623</v>
      </c>
      <c r="I7367" t="s">
        <v>18623</v>
      </c>
      <c r="J7367" t="s">
        <v>17530</v>
      </c>
      <c r="K7367" t="s">
        <v>30</v>
      </c>
      <c r="L7367">
        <v>8500000</v>
      </c>
      <c r="M7367">
        <v>2053469</v>
      </c>
      <c r="N7367" t="s">
        <v>20697</v>
      </c>
      <c r="O7367">
        <v>139</v>
      </c>
      <c r="P7367" t="str">
        <f>IF(Table1[[#This Row],[score]]&gt;=8.5,"High",IF(Table1[[#This Row],[score]]&gt;=7,"Medium","Low"))</f>
        <v>Low</v>
      </c>
      <c r="Q7367" s="5">
        <f>Table1[[#This Row],[gross]]-Table1[[#This Row],[budget]]</f>
        <v>-6446531</v>
      </c>
      <c r="R7367" s="5" t="str">
        <f>IF(Table1[[#This Row],[Profit]]&gt;0,"Profit","Loss")</f>
        <v>Loss</v>
      </c>
      <c r="S7367" s="6" t="str">
        <f>FLOOR(Table1[[#This Row],[year]]-1900,10)+1900 &amp; "-" &amp; FLOOR(Table1[[#This Row],[year]]-1890,10)+1900</f>
        <v>2010-2020</v>
      </c>
      <c r="T7367" s="14" t="s">
        <v>21835</v>
      </c>
      <c r="AB7367" s="14"/>
    </row>
    <row r="7368" spans="1:28" hidden="1" x14ac:dyDescent="0.3">
      <c r="A7368" t="s">
        <v>20753</v>
      </c>
      <c r="B7368" t="s">
        <v>16</v>
      </c>
      <c r="C7368" t="s">
        <v>17</v>
      </c>
      <c r="D7368">
        <v>2018</v>
      </c>
      <c r="E7368" t="s">
        <v>20754</v>
      </c>
      <c r="F7368">
        <v>7</v>
      </c>
      <c r="G7368">
        <v>57000</v>
      </c>
      <c r="H7368" t="s">
        <v>10180</v>
      </c>
      <c r="I7368" t="s">
        <v>10180</v>
      </c>
      <c r="J7368" t="s">
        <v>20755</v>
      </c>
      <c r="K7368" t="s">
        <v>448</v>
      </c>
      <c r="L7368">
        <f>20500000</f>
        <v>20500000</v>
      </c>
      <c r="M7368">
        <v>2027391</v>
      </c>
      <c r="N7368" t="s">
        <v>20756</v>
      </c>
      <c r="O7368">
        <v>97</v>
      </c>
      <c r="P7368" t="str">
        <f>IF(Table1[[#This Row],[score]]&gt;=8.5,"High",IF(Table1[[#This Row],[score]]&gt;=7,"Medium","Low"))</f>
        <v>Medium</v>
      </c>
      <c r="Q7368" s="5">
        <f>Table1[[#This Row],[gross]]-Table1[[#This Row],[budget]]</f>
        <v>-18472609</v>
      </c>
      <c r="R7368" s="5" t="str">
        <f>IF(Table1[[#This Row],[Profit]]&gt;0,"Profit","Loss")</f>
        <v>Loss</v>
      </c>
      <c r="S7368" s="6" t="str">
        <f>FLOOR(Table1[[#This Row],[year]]-1900,10)+1900 &amp; "-" &amp; FLOOR(Table1[[#This Row],[year]]-1890,10)+1900</f>
        <v>2010-2020</v>
      </c>
      <c r="T7368" s="14" t="s">
        <v>21842</v>
      </c>
      <c r="AB7368" s="14"/>
    </row>
    <row r="7369" spans="1:28" hidden="1" x14ac:dyDescent="0.3">
      <c r="A7369" t="s">
        <v>20724</v>
      </c>
      <c r="B7369" t="s">
        <v>443</v>
      </c>
      <c r="C7369" t="s">
        <v>52</v>
      </c>
      <c r="D7369">
        <v>2018</v>
      </c>
      <c r="E7369" t="s">
        <v>20658</v>
      </c>
      <c r="F7369">
        <v>6.5</v>
      </c>
      <c r="G7369">
        <v>68000</v>
      </c>
      <c r="H7369" t="s">
        <v>16676</v>
      </c>
      <c r="I7369" t="s">
        <v>16676</v>
      </c>
      <c r="J7369" t="s">
        <v>1519</v>
      </c>
      <c r="K7369" t="s">
        <v>22</v>
      </c>
      <c r="L7369">
        <v>6000000</v>
      </c>
      <c r="M7369">
        <v>1555203</v>
      </c>
      <c r="N7369" t="s">
        <v>18789</v>
      </c>
      <c r="O7369">
        <v>121</v>
      </c>
      <c r="P7369" t="str">
        <f>IF(Table1[[#This Row],[score]]&gt;=8.5,"High",IF(Table1[[#This Row],[score]]&gt;=7,"Medium","Low"))</f>
        <v>Low</v>
      </c>
      <c r="Q7369" s="5">
        <f>Table1[[#This Row],[gross]]-Table1[[#This Row],[budget]]</f>
        <v>-4444797</v>
      </c>
      <c r="R7369" s="5" t="str">
        <f>IF(Table1[[#This Row],[Profit]]&gt;0,"Profit","Loss")</f>
        <v>Loss</v>
      </c>
      <c r="S7369" s="6" t="str">
        <f>FLOOR(Table1[[#This Row],[year]]-1900,10)+1900 &amp; "-" &amp; FLOOR(Table1[[#This Row],[year]]-1890,10)+1900</f>
        <v>2010-2020</v>
      </c>
      <c r="T7369" s="14" t="s">
        <v>21835</v>
      </c>
      <c r="AB7369" s="14"/>
    </row>
    <row r="7370" spans="1:28" hidden="1" x14ac:dyDescent="0.3">
      <c r="A7370" t="s">
        <v>20978</v>
      </c>
      <c r="B7370" t="s">
        <v>443</v>
      </c>
      <c r="C7370" t="s">
        <v>17</v>
      </c>
      <c r="D7370">
        <v>2018</v>
      </c>
      <c r="E7370" t="s">
        <v>20979</v>
      </c>
      <c r="F7370">
        <v>6.6</v>
      </c>
      <c r="G7370">
        <v>20000</v>
      </c>
      <c r="H7370" t="s">
        <v>20980</v>
      </c>
      <c r="I7370" t="s">
        <v>20980</v>
      </c>
      <c r="J7370" t="s">
        <v>18251</v>
      </c>
      <c r="K7370" t="s">
        <v>30</v>
      </c>
      <c r="L7370">
        <f>20500000</f>
        <v>20500000</v>
      </c>
      <c r="M7370">
        <v>1474577</v>
      </c>
      <c r="N7370" t="s">
        <v>20981</v>
      </c>
      <c r="O7370">
        <v>91</v>
      </c>
      <c r="P7370" t="str">
        <f>IF(Table1[[#This Row],[score]]&gt;=8.5,"High",IF(Table1[[#This Row],[score]]&gt;=7,"Medium","Low"))</f>
        <v>Low</v>
      </c>
      <c r="Q7370" s="5">
        <f>Table1[[#This Row],[gross]]-Table1[[#This Row],[budget]]</f>
        <v>-19025423</v>
      </c>
      <c r="R7370" s="5" t="str">
        <f>IF(Table1[[#This Row],[Profit]]&gt;0,"Profit","Loss")</f>
        <v>Loss</v>
      </c>
      <c r="S7370" s="6" t="str">
        <f>FLOOR(Table1[[#This Row],[year]]-1900,10)+1900 &amp; "-" &amp; FLOOR(Table1[[#This Row],[year]]-1890,10)+1900</f>
        <v>2010-2020</v>
      </c>
      <c r="T7370" s="14" t="s">
        <v>21844</v>
      </c>
      <c r="AB7370" s="14"/>
    </row>
    <row r="7371" spans="1:28" hidden="1" x14ac:dyDescent="0.3">
      <c r="A7371" t="s">
        <v>21109</v>
      </c>
      <c r="B7371" t="s">
        <v>16</v>
      </c>
      <c r="C7371" t="s">
        <v>17</v>
      </c>
      <c r="D7371">
        <v>2018</v>
      </c>
      <c r="E7371" t="s">
        <v>21110</v>
      </c>
      <c r="F7371">
        <v>5.8</v>
      </c>
      <c r="G7371">
        <v>17000</v>
      </c>
      <c r="H7371" t="s">
        <v>13555</v>
      </c>
      <c r="I7371" t="s">
        <v>13555</v>
      </c>
      <c r="J7371" t="s">
        <v>11299</v>
      </c>
      <c r="K7371" t="s">
        <v>30</v>
      </c>
      <c r="L7371">
        <f>20500000</f>
        <v>20500000</v>
      </c>
      <c r="M7371">
        <v>1399272</v>
      </c>
      <c r="N7371" t="s">
        <v>14825</v>
      </c>
      <c r="O7371">
        <v>114</v>
      </c>
      <c r="P7371" t="str">
        <f>IF(Table1[[#This Row],[score]]&gt;=8.5,"High",IF(Table1[[#This Row],[score]]&gt;=7,"Medium","Low"))</f>
        <v>Low</v>
      </c>
      <c r="Q7371" s="5">
        <f>Table1[[#This Row],[gross]]-Table1[[#This Row],[budget]]</f>
        <v>-19100728</v>
      </c>
      <c r="R7371" s="5" t="str">
        <f>IF(Table1[[#This Row],[Profit]]&gt;0,"Profit","Loss")</f>
        <v>Loss</v>
      </c>
      <c r="S7371" s="6" t="str">
        <f>FLOOR(Table1[[#This Row],[year]]-1900,10)+1900 &amp; "-" &amp; FLOOR(Table1[[#This Row],[year]]-1890,10)+1900</f>
        <v>2010-2020</v>
      </c>
      <c r="T7371" s="14" t="s">
        <v>21893</v>
      </c>
      <c r="AB7371" s="14"/>
    </row>
    <row r="7372" spans="1:28" hidden="1" x14ac:dyDescent="0.3">
      <c r="A7372" t="s">
        <v>21043</v>
      </c>
      <c r="B7372" t="s">
        <v>16</v>
      </c>
      <c r="C7372" t="s">
        <v>41</v>
      </c>
      <c r="D7372">
        <v>2018</v>
      </c>
      <c r="E7372" t="s">
        <v>20863</v>
      </c>
      <c r="F7372">
        <v>5.7</v>
      </c>
      <c r="G7372">
        <v>13000</v>
      </c>
      <c r="H7372" t="s">
        <v>4449</v>
      </c>
      <c r="I7372" t="s">
        <v>21044</v>
      </c>
      <c r="J7372" t="s">
        <v>14510</v>
      </c>
      <c r="K7372" t="s">
        <v>195</v>
      </c>
      <c r="L7372">
        <f>20500000</f>
        <v>20500000</v>
      </c>
      <c r="M7372">
        <v>1362536</v>
      </c>
      <c r="N7372" t="s">
        <v>21045</v>
      </c>
      <c r="O7372">
        <v>102</v>
      </c>
      <c r="P7372" t="str">
        <f>IF(Table1[[#This Row],[score]]&gt;=8.5,"High",IF(Table1[[#This Row],[score]]&gt;=7,"Medium","Low"))</f>
        <v>Low</v>
      </c>
      <c r="Q7372" s="5">
        <f>Table1[[#This Row],[gross]]-Table1[[#This Row],[budget]]</f>
        <v>-19137464</v>
      </c>
      <c r="R7372" s="5" t="str">
        <f>IF(Table1[[#This Row],[Profit]]&gt;0,"Profit","Loss")</f>
        <v>Loss</v>
      </c>
      <c r="S7372" s="6" t="str">
        <f>FLOOR(Table1[[#This Row],[year]]-1900,10)+1900 &amp; "-" &amp; FLOOR(Table1[[#This Row],[year]]-1890,10)+1900</f>
        <v>2010-2020</v>
      </c>
      <c r="T7372" s="14" t="s">
        <v>21835</v>
      </c>
      <c r="AB7372" s="14"/>
    </row>
    <row r="7373" spans="1:28" hidden="1" x14ac:dyDescent="0.3">
      <c r="A7373" t="s">
        <v>20890</v>
      </c>
      <c r="B7373" t="s">
        <v>16</v>
      </c>
      <c r="C7373" t="s">
        <v>25</v>
      </c>
      <c r="D7373">
        <v>2018</v>
      </c>
      <c r="E7373" t="s">
        <v>20891</v>
      </c>
      <c r="F7373">
        <v>7.3</v>
      </c>
      <c r="G7373">
        <v>24000</v>
      </c>
      <c r="H7373" t="s">
        <v>18699</v>
      </c>
      <c r="I7373" t="s">
        <v>18699</v>
      </c>
      <c r="J7373" t="s">
        <v>20892</v>
      </c>
      <c r="K7373" t="s">
        <v>248</v>
      </c>
      <c r="L7373">
        <f>20500000</f>
        <v>20500000</v>
      </c>
      <c r="M7373">
        <v>988687</v>
      </c>
      <c r="N7373" t="s">
        <v>20893</v>
      </c>
      <c r="O7373">
        <v>136</v>
      </c>
      <c r="P7373" t="str">
        <f>IF(Table1[[#This Row],[score]]&gt;=8.5,"High",IF(Table1[[#This Row],[score]]&gt;=7,"Medium","Low"))</f>
        <v>Medium</v>
      </c>
      <c r="Q7373" s="5">
        <f>Table1[[#This Row],[gross]]-Table1[[#This Row],[budget]]</f>
        <v>-19511313</v>
      </c>
      <c r="R7373" s="5" t="str">
        <f>IF(Table1[[#This Row],[Profit]]&gt;0,"Profit","Loss")</f>
        <v>Loss</v>
      </c>
      <c r="S7373" s="6" t="str">
        <f>FLOOR(Table1[[#This Row],[year]]-1900,10)+1900 &amp; "-" &amp; FLOOR(Table1[[#This Row],[year]]-1890,10)+1900</f>
        <v>2010-2020</v>
      </c>
      <c r="T7373" s="14" t="s">
        <v>21836</v>
      </c>
      <c r="AB7373" s="14"/>
    </row>
    <row r="7374" spans="1:28" hidden="1" x14ac:dyDescent="0.3">
      <c r="A7374" t="s">
        <v>21023</v>
      </c>
      <c r="B7374" t="s">
        <v>16</v>
      </c>
      <c r="C7374" t="s">
        <v>63</v>
      </c>
      <c r="D7374">
        <v>2018</v>
      </c>
      <c r="E7374" t="s">
        <v>20713</v>
      </c>
      <c r="F7374">
        <v>6.2</v>
      </c>
      <c r="G7374">
        <v>8500</v>
      </c>
      <c r="H7374" t="s">
        <v>17688</v>
      </c>
      <c r="I7374" t="s">
        <v>9976</v>
      </c>
      <c r="J7374" t="s">
        <v>13162</v>
      </c>
      <c r="K7374" t="s">
        <v>30</v>
      </c>
      <c r="L7374">
        <v>14000000</v>
      </c>
      <c r="M7374">
        <v>953953</v>
      </c>
      <c r="N7374" t="s">
        <v>19154</v>
      </c>
      <c r="O7374">
        <v>94</v>
      </c>
      <c r="P7374" t="str">
        <f>IF(Table1[[#This Row],[score]]&gt;=8.5,"High",IF(Table1[[#This Row],[score]]&gt;=7,"Medium","Low"))</f>
        <v>Low</v>
      </c>
      <c r="Q7374" s="5">
        <f>Table1[[#This Row],[gross]]-Table1[[#This Row],[budget]]</f>
        <v>-13046047</v>
      </c>
      <c r="R7374" s="5" t="str">
        <f>IF(Table1[[#This Row],[Profit]]&gt;0,"Profit","Loss")</f>
        <v>Loss</v>
      </c>
      <c r="S7374" s="6" t="str">
        <f>FLOOR(Table1[[#This Row],[year]]-1900,10)+1900 &amp; "-" &amp; FLOOR(Table1[[#This Row],[year]]-1890,10)+1900</f>
        <v>2010-2020</v>
      </c>
      <c r="T7374" s="14" t="s">
        <v>21835</v>
      </c>
      <c r="AB7374" s="14"/>
    </row>
    <row r="7375" spans="1:28" hidden="1" x14ac:dyDescent="0.3">
      <c r="A7375" t="s">
        <v>21152</v>
      </c>
      <c r="B7375" t="s">
        <v>16</v>
      </c>
      <c r="C7375" t="s">
        <v>17</v>
      </c>
      <c r="D7375">
        <v>2018</v>
      </c>
      <c r="E7375" t="s">
        <v>21153</v>
      </c>
      <c r="F7375">
        <v>6.2</v>
      </c>
      <c r="G7375">
        <v>13000</v>
      </c>
      <c r="H7375" t="s">
        <v>21154</v>
      </c>
      <c r="I7375" t="s">
        <v>21154</v>
      </c>
      <c r="J7375" t="s">
        <v>15943</v>
      </c>
      <c r="K7375" t="s">
        <v>195</v>
      </c>
      <c r="L7375">
        <f>20500000</f>
        <v>20500000</v>
      </c>
      <c r="M7375">
        <v>878199</v>
      </c>
      <c r="N7375" t="s">
        <v>21155</v>
      </c>
      <c r="O7375">
        <v>111</v>
      </c>
      <c r="P7375" t="str">
        <f>IF(Table1[[#This Row],[score]]&gt;=8.5,"High",IF(Table1[[#This Row],[score]]&gt;=7,"Medium","Low"))</f>
        <v>Low</v>
      </c>
      <c r="Q7375" s="5">
        <f>Table1[[#This Row],[gross]]-Table1[[#This Row],[budget]]</f>
        <v>-19621801</v>
      </c>
      <c r="R7375" s="5" t="str">
        <f>IF(Table1[[#This Row],[Profit]]&gt;0,"Profit","Loss")</f>
        <v>Loss</v>
      </c>
      <c r="S7375" s="6" t="str">
        <f>FLOOR(Table1[[#This Row],[year]]-1900,10)+1900 &amp; "-" &amp; FLOOR(Table1[[#This Row],[year]]-1890,10)+1900</f>
        <v>2010-2020</v>
      </c>
      <c r="T7375" s="14" t="s">
        <v>21843</v>
      </c>
      <c r="AB7375" s="14"/>
    </row>
    <row r="7376" spans="1:28" hidden="1" x14ac:dyDescent="0.3">
      <c r="A7376" t="s">
        <v>20907</v>
      </c>
      <c r="B7376" t="s">
        <v>16</v>
      </c>
      <c r="C7376" t="s">
        <v>34</v>
      </c>
      <c r="D7376">
        <v>2018</v>
      </c>
      <c r="E7376" t="s">
        <v>20749</v>
      </c>
      <c r="F7376">
        <v>5.3</v>
      </c>
      <c r="G7376">
        <v>13000</v>
      </c>
      <c r="H7376" t="s">
        <v>20908</v>
      </c>
      <c r="I7376" t="s">
        <v>20908</v>
      </c>
      <c r="J7376" t="s">
        <v>20909</v>
      </c>
      <c r="K7376" t="s">
        <v>22</v>
      </c>
      <c r="L7376">
        <f>20500000</f>
        <v>20500000</v>
      </c>
      <c r="M7376">
        <v>730762</v>
      </c>
      <c r="N7376" t="s">
        <v>20910</v>
      </c>
      <c r="O7376">
        <v>104</v>
      </c>
      <c r="P7376" t="str">
        <f>IF(Table1[[#This Row],[score]]&gt;=8.5,"High",IF(Table1[[#This Row],[score]]&gt;=7,"Medium","Low"))</f>
        <v>Low</v>
      </c>
      <c r="Q7376" s="5">
        <f>Table1[[#This Row],[gross]]-Table1[[#This Row],[budget]]</f>
        <v>-19769238</v>
      </c>
      <c r="R7376" s="5" t="str">
        <f>IF(Table1[[#This Row],[Profit]]&gt;0,"Profit","Loss")</f>
        <v>Loss</v>
      </c>
      <c r="S7376" s="6" t="str">
        <f>FLOOR(Table1[[#This Row],[year]]-1900,10)+1900 &amp; "-" &amp; FLOOR(Table1[[#This Row],[year]]-1890,10)+1900</f>
        <v>2010-2020</v>
      </c>
      <c r="T7376" s="14" t="s">
        <v>21835</v>
      </c>
      <c r="AB7376" s="14"/>
    </row>
    <row r="7377" spans="1:28" hidden="1" x14ac:dyDescent="0.3">
      <c r="A7377" t="s">
        <v>20941</v>
      </c>
      <c r="B7377" t="s">
        <v>16</v>
      </c>
      <c r="C7377" t="s">
        <v>104</v>
      </c>
      <c r="D7377">
        <v>2018</v>
      </c>
      <c r="E7377" t="s">
        <v>20774</v>
      </c>
      <c r="F7377">
        <v>4</v>
      </c>
      <c r="G7377">
        <v>7800</v>
      </c>
      <c r="H7377" t="s">
        <v>20942</v>
      </c>
      <c r="I7377" t="s">
        <v>20943</v>
      </c>
      <c r="J7377" t="s">
        <v>20944</v>
      </c>
      <c r="K7377" t="s">
        <v>22</v>
      </c>
      <c r="L7377">
        <v>8000000</v>
      </c>
      <c r="M7377">
        <v>487420</v>
      </c>
      <c r="N7377" t="s">
        <v>12454</v>
      </c>
      <c r="O7377">
        <v>118</v>
      </c>
      <c r="P7377" t="str">
        <f>IF(Table1[[#This Row],[score]]&gt;=8.5,"High",IF(Table1[[#This Row],[score]]&gt;=7,"Medium","Low"))</f>
        <v>Low</v>
      </c>
      <c r="Q7377" s="5">
        <f>Table1[[#This Row],[gross]]-Table1[[#This Row],[budget]]</f>
        <v>-7512580</v>
      </c>
      <c r="R7377" s="5" t="str">
        <f>IF(Table1[[#This Row],[Profit]]&gt;0,"Profit","Loss")</f>
        <v>Loss</v>
      </c>
      <c r="S7377" s="6" t="str">
        <f>FLOOR(Table1[[#This Row],[year]]-1900,10)+1900 &amp; "-" &amp; FLOOR(Table1[[#This Row],[year]]-1890,10)+1900</f>
        <v>2010-2020</v>
      </c>
      <c r="T7377" s="14" t="s">
        <v>21835</v>
      </c>
      <c r="AB7377" s="14"/>
    </row>
    <row r="7378" spans="1:28" hidden="1" x14ac:dyDescent="0.3">
      <c r="A7378" t="s">
        <v>21051</v>
      </c>
      <c r="B7378" t="s">
        <v>16</v>
      </c>
      <c r="C7378" t="s">
        <v>63</v>
      </c>
      <c r="D7378">
        <v>2018</v>
      </c>
      <c r="E7378" t="s">
        <v>20846</v>
      </c>
      <c r="F7378">
        <v>6.6</v>
      </c>
      <c r="G7378">
        <v>13000</v>
      </c>
      <c r="H7378" t="s">
        <v>12452</v>
      </c>
      <c r="I7378" t="s">
        <v>21052</v>
      </c>
      <c r="J7378" t="s">
        <v>13626</v>
      </c>
      <c r="K7378" t="s">
        <v>22</v>
      </c>
      <c r="L7378">
        <f>20500000</f>
        <v>20500000</v>
      </c>
      <c r="M7378">
        <v>365353</v>
      </c>
      <c r="N7378" t="s">
        <v>21053</v>
      </c>
      <c r="O7378">
        <v>118</v>
      </c>
      <c r="P7378" t="str">
        <f>IF(Table1[[#This Row],[score]]&gt;=8.5,"High",IF(Table1[[#This Row],[score]]&gt;=7,"Medium","Low"))</f>
        <v>Low</v>
      </c>
      <c r="Q7378" s="5">
        <f>Table1[[#This Row],[gross]]-Table1[[#This Row],[budget]]</f>
        <v>-20134647</v>
      </c>
      <c r="R7378" s="5" t="str">
        <f>IF(Table1[[#This Row],[Profit]]&gt;0,"Profit","Loss")</f>
        <v>Loss</v>
      </c>
      <c r="S7378" s="6" t="str">
        <f>FLOOR(Table1[[#This Row],[year]]-1900,10)+1900 &amp; "-" &amp; FLOOR(Table1[[#This Row],[year]]-1890,10)+1900</f>
        <v>2010-2020</v>
      </c>
      <c r="T7378" s="14" t="s">
        <v>21835</v>
      </c>
      <c r="AB7378" s="14"/>
    </row>
    <row r="7379" spans="1:28" hidden="1" x14ac:dyDescent="0.3">
      <c r="A7379" t="s">
        <v>20902</v>
      </c>
      <c r="B7379" t="s">
        <v>16</v>
      </c>
      <c r="C7379" t="s">
        <v>17</v>
      </c>
      <c r="D7379">
        <v>2018</v>
      </c>
      <c r="E7379" t="s">
        <v>20233</v>
      </c>
      <c r="F7379">
        <v>6.8</v>
      </c>
      <c r="G7379">
        <v>5800</v>
      </c>
      <c r="H7379" t="s">
        <v>11046</v>
      </c>
      <c r="I7379" t="s">
        <v>18164</v>
      </c>
      <c r="J7379" t="s">
        <v>14683</v>
      </c>
      <c r="K7379" t="s">
        <v>22</v>
      </c>
      <c r="L7379">
        <f>20500000</f>
        <v>20500000</v>
      </c>
      <c r="M7379">
        <v>245416</v>
      </c>
      <c r="N7379" t="s">
        <v>20903</v>
      </c>
      <c r="O7379">
        <v>111</v>
      </c>
      <c r="P7379" t="str">
        <f>IF(Table1[[#This Row],[score]]&gt;=8.5,"High",IF(Table1[[#This Row],[score]]&gt;=7,"Medium","Low"))</f>
        <v>Low</v>
      </c>
      <c r="Q7379" s="5">
        <f>Table1[[#This Row],[gross]]-Table1[[#This Row],[budget]]</f>
        <v>-20254584</v>
      </c>
      <c r="R7379" s="5" t="str">
        <f>IF(Table1[[#This Row],[Profit]]&gt;0,"Profit","Loss")</f>
        <v>Loss</v>
      </c>
      <c r="S7379" s="6" t="str">
        <f>FLOOR(Table1[[#This Row],[year]]-1900,10)+1900 &amp; "-" &amp; FLOOR(Table1[[#This Row],[year]]-1890,10)+1900</f>
        <v>2010-2020</v>
      </c>
      <c r="T7379" s="14" t="s">
        <v>21835</v>
      </c>
      <c r="AB7379" s="14"/>
    </row>
    <row r="7380" spans="1:28" hidden="1" x14ac:dyDescent="0.3">
      <c r="A7380" t="s">
        <v>21079</v>
      </c>
      <c r="B7380" t="s">
        <v>2676</v>
      </c>
      <c r="C7380" t="s">
        <v>104</v>
      </c>
      <c r="D7380">
        <v>2018</v>
      </c>
      <c r="E7380" t="s">
        <v>21080</v>
      </c>
      <c r="F7380">
        <v>4.8</v>
      </c>
      <c r="G7380">
        <v>1700</v>
      </c>
      <c r="H7380" t="s">
        <v>21081</v>
      </c>
      <c r="I7380" t="s">
        <v>21082</v>
      </c>
      <c r="J7380" t="s">
        <v>21083</v>
      </c>
      <c r="K7380" t="s">
        <v>22</v>
      </c>
      <c r="L7380">
        <f>20500000</f>
        <v>20500000</v>
      </c>
      <c r="M7380">
        <v>242847</v>
      </c>
      <c r="N7380" t="s">
        <v>21084</v>
      </c>
      <c r="O7380">
        <v>109</v>
      </c>
      <c r="P7380" t="str">
        <f>IF(Table1[[#This Row],[score]]&gt;=8.5,"High",IF(Table1[[#This Row],[score]]&gt;=7,"Medium","Low"))</f>
        <v>Low</v>
      </c>
      <c r="Q7380" s="5">
        <f>Table1[[#This Row],[gross]]-Table1[[#This Row],[budget]]</f>
        <v>-20257153</v>
      </c>
      <c r="R7380" s="5" t="str">
        <f>IF(Table1[[#This Row],[Profit]]&gt;0,"Profit","Loss")</f>
        <v>Loss</v>
      </c>
      <c r="S7380" s="6" t="str">
        <f>FLOOR(Table1[[#This Row],[year]]-1900,10)+1900 &amp; "-" &amp; FLOOR(Table1[[#This Row],[year]]-1890,10)+1900</f>
        <v>2010-2020</v>
      </c>
      <c r="T7380" s="14" t="s">
        <v>21835</v>
      </c>
      <c r="AB7380" s="14"/>
    </row>
    <row r="7381" spans="1:28" hidden="1" x14ac:dyDescent="0.3">
      <c r="A7381" t="s">
        <v>20739</v>
      </c>
      <c r="B7381" t="s">
        <v>1974</v>
      </c>
      <c r="C7381" t="s">
        <v>17</v>
      </c>
      <c r="D7381">
        <v>2018</v>
      </c>
      <c r="E7381" t="s">
        <v>20740</v>
      </c>
      <c r="F7381">
        <v>6.6</v>
      </c>
      <c r="G7381">
        <v>8500</v>
      </c>
      <c r="H7381" t="s">
        <v>20741</v>
      </c>
      <c r="I7381" t="s">
        <v>20742</v>
      </c>
      <c r="J7381" t="s">
        <v>19164</v>
      </c>
      <c r="K7381" t="s">
        <v>22</v>
      </c>
      <c r="L7381">
        <v>12000000</v>
      </c>
      <c r="M7381">
        <v>242115</v>
      </c>
      <c r="N7381" t="s">
        <v>19526</v>
      </c>
      <c r="O7381">
        <v>106</v>
      </c>
      <c r="P7381" t="str">
        <f>IF(Table1[[#This Row],[score]]&gt;=8.5,"High",IF(Table1[[#This Row],[score]]&gt;=7,"Medium","Low"))</f>
        <v>Low</v>
      </c>
      <c r="Q7381" s="5">
        <f>Table1[[#This Row],[gross]]-Table1[[#This Row],[budget]]</f>
        <v>-11757885</v>
      </c>
      <c r="R7381" s="5" t="str">
        <f>IF(Table1[[#This Row],[Profit]]&gt;0,"Profit","Loss")</f>
        <v>Loss</v>
      </c>
      <c r="S7381" s="6" t="str">
        <f>FLOOR(Table1[[#This Row],[year]]-1900,10)+1900 &amp; "-" &amp; FLOOR(Table1[[#This Row],[year]]-1890,10)+1900</f>
        <v>2010-2020</v>
      </c>
      <c r="T7381" s="14" t="s">
        <v>21835</v>
      </c>
      <c r="AB7381" s="14"/>
    </row>
    <row r="7382" spans="1:28" hidden="1" x14ac:dyDescent="0.3">
      <c r="A7382" t="s">
        <v>20778</v>
      </c>
      <c r="B7382" t="s">
        <v>2676</v>
      </c>
      <c r="C7382" t="s">
        <v>104</v>
      </c>
      <c r="D7382">
        <v>2018</v>
      </c>
      <c r="E7382" t="s">
        <v>20672</v>
      </c>
      <c r="F7382">
        <v>6.6</v>
      </c>
      <c r="G7382">
        <v>21000</v>
      </c>
      <c r="H7382" t="s">
        <v>20779</v>
      </c>
      <c r="I7382" t="s">
        <v>18041</v>
      </c>
      <c r="J7382" t="s">
        <v>5819</v>
      </c>
      <c r="K7382" t="s">
        <v>30</v>
      </c>
      <c r="L7382">
        <f t="shared" ref="L7382:L7391" si="44">20500000</f>
        <v>20500000</v>
      </c>
      <c r="M7382">
        <v>167994</v>
      </c>
      <c r="N7382" t="s">
        <v>20780</v>
      </c>
      <c r="O7382">
        <v>109</v>
      </c>
      <c r="P7382" t="str">
        <f>IF(Table1[[#This Row],[score]]&gt;=8.5,"High",IF(Table1[[#This Row],[score]]&gt;=7,"Medium","Low"))</f>
        <v>Low</v>
      </c>
      <c r="Q7382" s="5">
        <f>Table1[[#This Row],[gross]]-Table1[[#This Row],[budget]]</f>
        <v>-20332006</v>
      </c>
      <c r="R7382" s="5" t="str">
        <f>IF(Table1[[#This Row],[Profit]]&gt;0,"Profit","Loss")</f>
        <v>Loss</v>
      </c>
      <c r="S7382" s="6" t="str">
        <f>FLOOR(Table1[[#This Row],[year]]-1900,10)+1900 &amp; "-" &amp; FLOOR(Table1[[#This Row],[year]]-1890,10)+1900</f>
        <v>2010-2020</v>
      </c>
      <c r="T7382" s="14" t="s">
        <v>21835</v>
      </c>
      <c r="AB7382" s="14"/>
    </row>
    <row r="7383" spans="1:28" hidden="1" x14ac:dyDescent="0.3">
      <c r="A7383" t="s">
        <v>20901</v>
      </c>
      <c r="B7383" t="s">
        <v>16</v>
      </c>
      <c r="C7383" t="s">
        <v>63</v>
      </c>
      <c r="D7383">
        <v>2018</v>
      </c>
      <c r="E7383" t="s">
        <v>20749</v>
      </c>
      <c r="F7383">
        <v>7</v>
      </c>
      <c r="G7383">
        <v>7200</v>
      </c>
      <c r="H7383" t="s">
        <v>3312</v>
      </c>
      <c r="I7383" t="s">
        <v>16082</v>
      </c>
      <c r="J7383" t="s">
        <v>18451</v>
      </c>
      <c r="K7383" t="s">
        <v>30</v>
      </c>
      <c r="L7383">
        <f t="shared" si="44"/>
        <v>20500000</v>
      </c>
      <c r="M7383">
        <v>148504</v>
      </c>
      <c r="N7383" t="s">
        <v>19815</v>
      </c>
      <c r="O7383">
        <v>127</v>
      </c>
      <c r="P7383" t="str">
        <f>IF(Table1[[#This Row],[score]]&gt;=8.5,"High",IF(Table1[[#This Row],[score]]&gt;=7,"Medium","Low"))</f>
        <v>Medium</v>
      </c>
      <c r="Q7383" s="5">
        <f>Table1[[#This Row],[gross]]-Table1[[#This Row],[budget]]</f>
        <v>-20351496</v>
      </c>
      <c r="R7383" s="5" t="str">
        <f>IF(Table1[[#This Row],[Profit]]&gt;0,"Profit","Loss")</f>
        <v>Loss</v>
      </c>
      <c r="S7383" s="6" t="str">
        <f>FLOOR(Table1[[#This Row],[year]]-1900,10)+1900 &amp; "-" &amp; FLOOR(Table1[[#This Row],[year]]-1890,10)+1900</f>
        <v>2010-2020</v>
      </c>
      <c r="T7383" s="14" t="s">
        <v>21835</v>
      </c>
      <c r="AB7383" s="14"/>
    </row>
    <row r="7384" spans="1:28" hidden="1" x14ac:dyDescent="0.3">
      <c r="A7384" t="s">
        <v>21111</v>
      </c>
      <c r="B7384" t="s">
        <v>16</v>
      </c>
      <c r="C7384" t="s">
        <v>52</v>
      </c>
      <c r="D7384">
        <v>2018</v>
      </c>
      <c r="E7384" t="s">
        <v>21112</v>
      </c>
      <c r="F7384">
        <v>5.6</v>
      </c>
      <c r="G7384">
        <v>6800</v>
      </c>
      <c r="H7384" t="s">
        <v>21113</v>
      </c>
      <c r="I7384" t="s">
        <v>21114</v>
      </c>
      <c r="J7384" t="s">
        <v>21115</v>
      </c>
      <c r="K7384" t="s">
        <v>30</v>
      </c>
      <c r="L7384">
        <f t="shared" si="44"/>
        <v>20500000</v>
      </c>
      <c r="M7384">
        <v>130974</v>
      </c>
      <c r="N7384" t="s">
        <v>19560</v>
      </c>
      <c r="O7384">
        <v>88</v>
      </c>
      <c r="P7384" t="str">
        <f>IF(Table1[[#This Row],[score]]&gt;=8.5,"High",IF(Table1[[#This Row],[score]]&gt;=7,"Medium","Low"))</f>
        <v>Low</v>
      </c>
      <c r="Q7384" s="5">
        <f>Table1[[#This Row],[gross]]-Table1[[#This Row],[budget]]</f>
        <v>-20369026</v>
      </c>
      <c r="R7384" s="5" t="str">
        <f>IF(Table1[[#This Row],[Profit]]&gt;0,"Profit","Loss")</f>
        <v>Loss</v>
      </c>
      <c r="S7384" s="6" t="str">
        <f>FLOOR(Table1[[#This Row],[year]]-1900,10)+1900 &amp; "-" &amp; FLOOR(Table1[[#This Row],[year]]-1890,10)+1900</f>
        <v>2010-2020</v>
      </c>
      <c r="T7384" s="14" t="s">
        <v>21835</v>
      </c>
      <c r="AB7384" s="14"/>
    </row>
    <row r="7385" spans="1:28" hidden="1" x14ac:dyDescent="0.3">
      <c r="A7385" t="s">
        <v>20748</v>
      </c>
      <c r="B7385" t="s">
        <v>16</v>
      </c>
      <c r="C7385" t="s">
        <v>63</v>
      </c>
      <c r="D7385">
        <v>2018</v>
      </c>
      <c r="E7385" t="s">
        <v>20749</v>
      </c>
      <c r="F7385">
        <v>5.9</v>
      </c>
      <c r="G7385">
        <v>3500</v>
      </c>
      <c r="H7385" t="s">
        <v>9340</v>
      </c>
      <c r="I7385" t="s">
        <v>14168</v>
      </c>
      <c r="J7385" t="s">
        <v>20750</v>
      </c>
      <c r="K7385" t="s">
        <v>30</v>
      </c>
      <c r="L7385">
        <f t="shared" si="44"/>
        <v>20500000</v>
      </c>
      <c r="M7385">
        <v>98240</v>
      </c>
      <c r="N7385" t="s">
        <v>20751</v>
      </c>
      <c r="O7385">
        <v>110</v>
      </c>
      <c r="P7385" t="str">
        <f>IF(Table1[[#This Row],[score]]&gt;=8.5,"High",IF(Table1[[#This Row],[score]]&gt;=7,"Medium","Low"))</f>
        <v>Low</v>
      </c>
      <c r="Q7385" s="5">
        <f>Table1[[#This Row],[gross]]-Table1[[#This Row],[budget]]</f>
        <v>-20401760</v>
      </c>
      <c r="R7385" s="5" t="str">
        <f>IF(Table1[[#This Row],[Profit]]&gt;0,"Profit","Loss")</f>
        <v>Loss</v>
      </c>
      <c r="S7385" s="6" t="str">
        <f>FLOOR(Table1[[#This Row],[year]]-1900,10)+1900 &amp; "-" &amp; FLOOR(Table1[[#This Row],[year]]-1890,10)+1900</f>
        <v>2010-2020</v>
      </c>
      <c r="T7385" s="14" t="s">
        <v>21835</v>
      </c>
      <c r="AB7385" s="14"/>
    </row>
    <row r="7386" spans="1:28" hidden="1" x14ac:dyDescent="0.3">
      <c r="A7386" t="s">
        <v>20973</v>
      </c>
      <c r="B7386" t="s">
        <v>443</v>
      </c>
      <c r="C7386" t="s">
        <v>17</v>
      </c>
      <c r="D7386">
        <v>2018</v>
      </c>
      <c r="E7386" t="s">
        <v>20749</v>
      </c>
      <c r="F7386">
        <v>5.6</v>
      </c>
      <c r="G7386">
        <v>6100</v>
      </c>
      <c r="H7386" t="s">
        <v>20974</v>
      </c>
      <c r="I7386" t="s">
        <v>20975</v>
      </c>
      <c r="J7386" t="s">
        <v>20976</v>
      </c>
      <c r="K7386" t="s">
        <v>30</v>
      </c>
      <c r="L7386">
        <f t="shared" si="44"/>
        <v>20500000</v>
      </c>
      <c r="M7386">
        <v>62567</v>
      </c>
      <c r="N7386" t="s">
        <v>20977</v>
      </c>
      <c r="O7386">
        <v>90</v>
      </c>
      <c r="P7386" t="str">
        <f>IF(Table1[[#This Row],[score]]&gt;=8.5,"High",IF(Table1[[#This Row],[score]]&gt;=7,"Medium","Low"))</f>
        <v>Low</v>
      </c>
      <c r="Q7386" s="5">
        <f>Table1[[#This Row],[gross]]-Table1[[#This Row],[budget]]</f>
        <v>-20437433</v>
      </c>
      <c r="R7386" s="5" t="str">
        <f>IF(Table1[[#This Row],[Profit]]&gt;0,"Profit","Loss")</f>
        <v>Loss</v>
      </c>
      <c r="S7386" s="6" t="str">
        <f>FLOOR(Table1[[#This Row],[year]]-1900,10)+1900 &amp; "-" &amp; FLOOR(Table1[[#This Row],[year]]-1890,10)+1900</f>
        <v>2010-2020</v>
      </c>
      <c r="T7386" s="14" t="s">
        <v>21835</v>
      </c>
      <c r="AB7386" s="14"/>
    </row>
    <row r="7387" spans="1:28" hidden="1" x14ac:dyDescent="0.3">
      <c r="A7387" t="s">
        <v>20931</v>
      </c>
      <c r="B7387" t="s">
        <v>443</v>
      </c>
      <c r="C7387" t="s">
        <v>17</v>
      </c>
      <c r="D7387">
        <v>2018</v>
      </c>
      <c r="E7387" t="s">
        <v>20680</v>
      </c>
      <c r="F7387">
        <v>6.7</v>
      </c>
      <c r="G7387">
        <v>36000</v>
      </c>
      <c r="H7387" t="s">
        <v>19595</v>
      </c>
      <c r="I7387" t="s">
        <v>20932</v>
      </c>
      <c r="J7387" t="s">
        <v>20933</v>
      </c>
      <c r="K7387" t="s">
        <v>195</v>
      </c>
      <c r="L7387">
        <f t="shared" si="44"/>
        <v>20500000</v>
      </c>
      <c r="M7387">
        <v>42027</v>
      </c>
      <c r="N7387" t="s">
        <v>20934</v>
      </c>
      <c r="O7387">
        <v>105</v>
      </c>
      <c r="P7387" t="str">
        <f>IF(Table1[[#This Row],[score]]&gt;=8.5,"High",IF(Table1[[#This Row],[score]]&gt;=7,"Medium","Low"))</f>
        <v>Low</v>
      </c>
      <c r="Q7387" s="5">
        <f>Table1[[#This Row],[gross]]-Table1[[#This Row],[budget]]</f>
        <v>-20457973</v>
      </c>
      <c r="R7387" s="5" t="str">
        <f>IF(Table1[[#This Row],[Profit]]&gt;0,"Profit","Loss")</f>
        <v>Loss</v>
      </c>
      <c r="S7387" s="6" t="str">
        <f>FLOOR(Table1[[#This Row],[year]]-1900,10)+1900 &amp; "-" &amp; FLOOR(Table1[[#This Row],[year]]-1890,10)+1900</f>
        <v>2010-2020</v>
      </c>
      <c r="T7387" s="14" t="s">
        <v>21835</v>
      </c>
      <c r="AB7387" s="14"/>
    </row>
    <row r="7388" spans="1:28" hidden="1" x14ac:dyDescent="0.3">
      <c r="A7388" t="s">
        <v>21168</v>
      </c>
      <c r="B7388" t="s">
        <v>16</v>
      </c>
      <c r="C7388" t="s">
        <v>17</v>
      </c>
      <c r="D7388">
        <v>2018</v>
      </c>
      <c r="E7388" t="s">
        <v>20749</v>
      </c>
      <c r="F7388">
        <v>6.3</v>
      </c>
      <c r="G7388">
        <v>7400</v>
      </c>
      <c r="H7388" t="s">
        <v>21169</v>
      </c>
      <c r="I7388" t="s">
        <v>21169</v>
      </c>
      <c r="J7388" t="s">
        <v>21170</v>
      </c>
      <c r="K7388" t="s">
        <v>1081</v>
      </c>
      <c r="L7388">
        <f t="shared" si="44"/>
        <v>20500000</v>
      </c>
      <c r="M7388">
        <v>40124</v>
      </c>
      <c r="N7388" t="s">
        <v>21171</v>
      </c>
      <c r="O7388">
        <v>106</v>
      </c>
      <c r="P7388" t="str">
        <f>IF(Table1[[#This Row],[score]]&gt;=8.5,"High",IF(Table1[[#This Row],[score]]&gt;=7,"Medium","Low"))</f>
        <v>Low</v>
      </c>
      <c r="Q7388" s="5">
        <f>Table1[[#This Row],[gross]]-Table1[[#This Row],[budget]]</f>
        <v>-20459876</v>
      </c>
      <c r="R7388" s="5" t="str">
        <f>IF(Table1[[#This Row],[Profit]]&gt;0,"Profit","Loss")</f>
        <v>Loss</v>
      </c>
      <c r="S7388" s="6" t="str">
        <f>FLOOR(Table1[[#This Row],[year]]-1900,10)+1900 &amp; "-" &amp; FLOOR(Table1[[#This Row],[year]]-1890,10)+1900</f>
        <v>2010-2020</v>
      </c>
      <c r="T7388" s="14" t="s">
        <v>21835</v>
      </c>
      <c r="AB7388" s="14"/>
    </row>
    <row r="7389" spans="1:28" hidden="1" x14ac:dyDescent="0.3">
      <c r="A7389" t="s">
        <v>21121</v>
      </c>
      <c r="B7389" t="s">
        <v>16</v>
      </c>
      <c r="C7389" t="s">
        <v>17</v>
      </c>
      <c r="D7389">
        <v>2018</v>
      </c>
      <c r="E7389" t="s">
        <v>21122</v>
      </c>
      <c r="F7389">
        <v>5.4</v>
      </c>
      <c r="G7389">
        <v>1200</v>
      </c>
      <c r="H7389" t="s">
        <v>8571</v>
      </c>
      <c r="I7389" t="s">
        <v>8571</v>
      </c>
      <c r="J7389" t="s">
        <v>21123</v>
      </c>
      <c r="K7389" t="s">
        <v>30</v>
      </c>
      <c r="L7389">
        <f t="shared" si="44"/>
        <v>20500000</v>
      </c>
      <c r="M7389">
        <v>32427</v>
      </c>
      <c r="N7389" t="s">
        <v>21124</v>
      </c>
      <c r="O7389">
        <v>102</v>
      </c>
      <c r="P7389" t="str">
        <f>IF(Table1[[#This Row],[score]]&gt;=8.5,"High",IF(Table1[[#This Row],[score]]&gt;=7,"Medium","Low"))</f>
        <v>Low</v>
      </c>
      <c r="Q7389" s="5">
        <f>Table1[[#This Row],[gross]]-Table1[[#This Row],[budget]]</f>
        <v>-20467573</v>
      </c>
      <c r="R7389" s="5" t="str">
        <f>IF(Table1[[#This Row],[Profit]]&gt;0,"Profit","Loss")</f>
        <v>Loss</v>
      </c>
      <c r="S7389" s="6" t="str">
        <f>FLOOR(Table1[[#This Row],[year]]-1900,10)+1900 &amp; "-" &amp; FLOOR(Table1[[#This Row],[year]]-1890,10)+1900</f>
        <v>2010-2020</v>
      </c>
      <c r="T7389" s="14" t="s">
        <v>21835</v>
      </c>
      <c r="AB7389" s="14"/>
    </row>
    <row r="7390" spans="1:28" hidden="1" x14ac:dyDescent="0.3">
      <c r="A7390" t="s">
        <v>21117</v>
      </c>
      <c r="B7390" t="s">
        <v>443</v>
      </c>
      <c r="C7390" t="s">
        <v>41</v>
      </c>
      <c r="D7390">
        <v>2018</v>
      </c>
      <c r="E7390" t="s">
        <v>21118</v>
      </c>
      <c r="F7390">
        <v>5.5</v>
      </c>
      <c r="G7390">
        <v>2900</v>
      </c>
      <c r="H7390" t="s">
        <v>21119</v>
      </c>
      <c r="I7390" t="s">
        <v>21119</v>
      </c>
      <c r="J7390" t="s">
        <v>16697</v>
      </c>
      <c r="K7390" t="s">
        <v>30</v>
      </c>
      <c r="L7390">
        <f t="shared" si="44"/>
        <v>20500000</v>
      </c>
      <c r="M7390">
        <v>11746</v>
      </c>
      <c r="N7390" t="s">
        <v>21120</v>
      </c>
      <c r="O7390">
        <v>95</v>
      </c>
      <c r="P7390" t="str">
        <f>IF(Table1[[#This Row],[score]]&gt;=8.5,"High",IF(Table1[[#This Row],[score]]&gt;=7,"Medium","Low"))</f>
        <v>Low</v>
      </c>
      <c r="Q7390" s="5">
        <f>Table1[[#This Row],[gross]]-Table1[[#This Row],[budget]]</f>
        <v>-20488254</v>
      </c>
      <c r="R7390" s="5" t="str">
        <f>IF(Table1[[#This Row],[Profit]]&gt;0,"Profit","Loss")</f>
        <v>Loss</v>
      </c>
      <c r="S7390" s="6" t="str">
        <f>FLOOR(Table1[[#This Row],[year]]-1900,10)+1900 &amp; "-" &amp; FLOOR(Table1[[#This Row],[year]]-1890,10)+1900</f>
        <v>2010-2020</v>
      </c>
      <c r="T7390" s="14" t="s">
        <v>21873</v>
      </c>
      <c r="AB7390" s="14"/>
    </row>
    <row r="7391" spans="1:28" hidden="1" x14ac:dyDescent="0.3">
      <c r="A7391" t="s">
        <v>21128</v>
      </c>
      <c r="B7391" t="s">
        <v>443</v>
      </c>
      <c r="C7391" t="s">
        <v>41</v>
      </c>
      <c r="D7391">
        <v>2018</v>
      </c>
      <c r="E7391" t="s">
        <v>20186</v>
      </c>
      <c r="F7391">
        <v>5.3</v>
      </c>
      <c r="G7391">
        <v>3500</v>
      </c>
      <c r="H7391" t="s">
        <v>11452</v>
      </c>
      <c r="I7391" t="s">
        <v>11452</v>
      </c>
      <c r="J7391" t="s">
        <v>21129</v>
      </c>
      <c r="K7391" t="s">
        <v>30</v>
      </c>
      <c r="L7391">
        <f t="shared" si="44"/>
        <v>20500000</v>
      </c>
      <c r="M7391">
        <v>6877</v>
      </c>
      <c r="N7391" t="s">
        <v>19182</v>
      </c>
      <c r="O7391">
        <v>93</v>
      </c>
      <c r="P7391" t="str">
        <f>IF(Table1[[#This Row],[score]]&gt;=8.5,"High",IF(Table1[[#This Row],[score]]&gt;=7,"Medium","Low"))</f>
        <v>Low</v>
      </c>
      <c r="Q7391" s="5">
        <f>Table1[[#This Row],[gross]]-Table1[[#This Row],[budget]]</f>
        <v>-20493123</v>
      </c>
      <c r="R7391" s="5" t="str">
        <f>IF(Table1[[#This Row],[Profit]]&gt;0,"Profit","Loss")</f>
        <v>Loss</v>
      </c>
      <c r="S7391" s="6" t="str">
        <f>FLOOR(Table1[[#This Row],[year]]-1900,10)+1900 &amp; "-" &amp; FLOOR(Table1[[#This Row],[year]]-1890,10)+1900</f>
        <v>2010-2020</v>
      </c>
      <c r="T7391" s="14" t="s">
        <v>21835</v>
      </c>
      <c r="AB7391" s="14"/>
    </row>
    <row r="7392" spans="1:28" hidden="1" x14ac:dyDescent="0.3">
      <c r="A7392" t="s">
        <v>21193</v>
      </c>
      <c r="B7392" t="s">
        <v>1974</v>
      </c>
      <c r="C7392" t="s">
        <v>34</v>
      </c>
      <c r="D7392">
        <v>2019</v>
      </c>
      <c r="E7392" t="s">
        <v>7197</v>
      </c>
      <c r="F7392">
        <v>8.4</v>
      </c>
      <c r="G7392">
        <v>903000</v>
      </c>
      <c r="H7392" t="s">
        <v>14722</v>
      </c>
      <c r="I7392" t="s">
        <v>16649</v>
      </c>
      <c r="J7392" t="s">
        <v>4862</v>
      </c>
      <c r="K7392" t="s">
        <v>30</v>
      </c>
      <c r="L7392" s="5">
        <v>356000000</v>
      </c>
      <c r="M7392" s="5">
        <v>2797501328</v>
      </c>
      <c r="N7392" t="s">
        <v>17483</v>
      </c>
      <c r="O7392">
        <v>181</v>
      </c>
      <c r="P7392" t="str">
        <f>IF(Table1[[#This Row],[score]]&gt;=8.5,"High",IF(Table1[[#This Row],[score]]&gt;=7,"Medium","Low"))</f>
        <v>Medium</v>
      </c>
      <c r="Q7392" s="5">
        <f>Table1[[#This Row],[gross]]-Table1[[#This Row],[budget]]</f>
        <v>2441501328</v>
      </c>
      <c r="R7392" s="5" t="str">
        <f>IF(Table1[[#This Row],[Profit]]&gt;0,"Profit","Loss")</f>
        <v>Profit</v>
      </c>
      <c r="S7392" s="6" t="str">
        <f>FLOOR(Table1[[#This Row],[year]]-1900,10)+1900 &amp; "-" &amp; FLOOR(Table1[[#This Row],[year]]-1890,10)+1900</f>
        <v>2010-2020</v>
      </c>
      <c r="T7392" s="14" t="s">
        <v>21835</v>
      </c>
      <c r="AB7392" s="14"/>
    </row>
    <row r="7393" spans="1:28" hidden="1" x14ac:dyDescent="0.3">
      <c r="A7393" t="s">
        <v>7824</v>
      </c>
      <c r="B7393" t="s">
        <v>33</v>
      </c>
      <c r="C7393" t="s">
        <v>390</v>
      </c>
      <c r="D7393">
        <v>2019</v>
      </c>
      <c r="E7393" t="s">
        <v>21271</v>
      </c>
      <c r="F7393">
        <v>6.9</v>
      </c>
      <c r="G7393">
        <v>222000</v>
      </c>
      <c r="H7393" t="s">
        <v>8998</v>
      </c>
      <c r="I7393" t="s">
        <v>12258</v>
      </c>
      <c r="J7393" t="s">
        <v>21272</v>
      </c>
      <c r="K7393" t="s">
        <v>30</v>
      </c>
      <c r="L7393">
        <v>260000000</v>
      </c>
      <c r="M7393">
        <v>1670727580</v>
      </c>
      <c r="N7393" t="s">
        <v>1708</v>
      </c>
      <c r="O7393">
        <v>118</v>
      </c>
      <c r="P7393" t="str">
        <f>IF(Table1[[#This Row],[score]]&gt;=8.5,"High",IF(Table1[[#This Row],[score]]&gt;=7,"Medium","Low"))</f>
        <v>Low</v>
      </c>
      <c r="Q7393" s="5">
        <f>Table1[[#This Row],[gross]]-Table1[[#This Row],[budget]]</f>
        <v>1410727580</v>
      </c>
      <c r="R7393" s="5" t="str">
        <f>IF(Table1[[#This Row],[Profit]]&gt;0,"Profit","Loss")</f>
        <v>Profit</v>
      </c>
      <c r="S7393" s="6" t="str">
        <f>FLOOR(Table1[[#This Row],[year]]-1900,10)+1900 &amp; "-" &amp; FLOOR(Table1[[#This Row],[year]]-1890,10)+1900</f>
        <v>2010-2020</v>
      </c>
      <c r="T7393" s="14" t="s">
        <v>21835</v>
      </c>
      <c r="AB7393" s="14"/>
    </row>
    <row r="7394" spans="1:28" hidden="1" x14ac:dyDescent="0.3">
      <c r="A7394" t="s">
        <v>21300</v>
      </c>
      <c r="B7394" t="s">
        <v>33</v>
      </c>
      <c r="C7394" t="s">
        <v>390</v>
      </c>
      <c r="D7394">
        <v>2019</v>
      </c>
      <c r="E7394" t="s">
        <v>21301</v>
      </c>
      <c r="F7394">
        <v>6.8</v>
      </c>
      <c r="G7394">
        <v>148000</v>
      </c>
      <c r="H7394" t="s">
        <v>10619</v>
      </c>
      <c r="I7394" t="s">
        <v>18093</v>
      </c>
      <c r="J7394" t="s">
        <v>14809</v>
      </c>
      <c r="K7394" t="s">
        <v>30</v>
      </c>
      <c r="L7394">
        <v>150000000</v>
      </c>
      <c r="M7394">
        <v>1450026933</v>
      </c>
      <c r="N7394" t="s">
        <v>599</v>
      </c>
      <c r="O7394">
        <v>103</v>
      </c>
      <c r="P7394" t="str">
        <f>IF(Table1[[#This Row],[score]]&gt;=8.5,"High",IF(Table1[[#This Row],[score]]&gt;=7,"Medium","Low"))</f>
        <v>Low</v>
      </c>
      <c r="Q7394" s="5">
        <f>Table1[[#This Row],[gross]]-Table1[[#This Row],[budget]]</f>
        <v>1300026933</v>
      </c>
      <c r="R7394" s="5" t="str">
        <f>IF(Table1[[#This Row],[Profit]]&gt;0,"Profit","Loss")</f>
        <v>Profit</v>
      </c>
      <c r="S7394" s="6" t="str">
        <f>FLOOR(Table1[[#This Row],[year]]-1900,10)+1900 &amp; "-" &amp; FLOOR(Table1[[#This Row],[year]]-1890,10)+1900</f>
        <v>2010-2020</v>
      </c>
      <c r="T7394" s="14" t="s">
        <v>21835</v>
      </c>
      <c r="AB7394" s="14"/>
    </row>
    <row r="7395" spans="1:28" hidden="1" x14ac:dyDescent="0.3">
      <c r="A7395" t="s">
        <v>21219</v>
      </c>
      <c r="B7395" t="s">
        <v>1974</v>
      </c>
      <c r="C7395" t="s">
        <v>34</v>
      </c>
      <c r="D7395">
        <v>2019</v>
      </c>
      <c r="E7395" t="s">
        <v>21220</v>
      </c>
      <c r="F7395">
        <v>7.5</v>
      </c>
      <c r="G7395">
        <v>359000</v>
      </c>
      <c r="H7395" t="s">
        <v>18871</v>
      </c>
      <c r="I7395" t="s">
        <v>15884</v>
      </c>
      <c r="J7395" t="s">
        <v>1243</v>
      </c>
      <c r="K7395" t="s">
        <v>30</v>
      </c>
      <c r="L7395">
        <v>160000000</v>
      </c>
      <c r="M7395">
        <v>1131927996</v>
      </c>
      <c r="N7395" t="s">
        <v>31</v>
      </c>
      <c r="O7395">
        <v>129</v>
      </c>
      <c r="P7395" t="str">
        <f>IF(Table1[[#This Row],[score]]&gt;=8.5,"High",IF(Table1[[#This Row],[score]]&gt;=7,"Medium","Low"))</f>
        <v>Medium</v>
      </c>
      <c r="Q7395" s="5">
        <f>Table1[[#This Row],[gross]]-Table1[[#This Row],[budget]]</f>
        <v>971927996</v>
      </c>
      <c r="R7395" s="5" t="str">
        <f>IF(Table1[[#This Row],[Profit]]&gt;0,"Profit","Loss")</f>
        <v>Profit</v>
      </c>
      <c r="S7395" s="6" t="str">
        <f>FLOOR(Table1[[#This Row],[year]]-1900,10)+1900 &amp; "-" &amp; FLOOR(Table1[[#This Row],[year]]-1890,10)+1900</f>
        <v>2010-2020</v>
      </c>
      <c r="T7395" s="14" t="s">
        <v>21835</v>
      </c>
      <c r="AB7395" s="14"/>
    </row>
    <row r="7396" spans="1:28" hidden="1" x14ac:dyDescent="0.3">
      <c r="A7396" t="s">
        <v>21213</v>
      </c>
      <c r="B7396" t="s">
        <v>1974</v>
      </c>
      <c r="C7396" t="s">
        <v>34</v>
      </c>
      <c r="D7396">
        <v>2019</v>
      </c>
      <c r="E7396" t="s">
        <v>21214</v>
      </c>
      <c r="F7396">
        <v>6.8</v>
      </c>
      <c r="G7396">
        <v>478000</v>
      </c>
      <c r="H7396" t="s">
        <v>16642</v>
      </c>
      <c r="I7396" t="s">
        <v>16642</v>
      </c>
      <c r="J7396" t="s">
        <v>18318</v>
      </c>
      <c r="K7396" t="s">
        <v>30</v>
      </c>
      <c r="L7396">
        <v>160000000</v>
      </c>
      <c r="M7396">
        <v>1128462972</v>
      </c>
      <c r="N7396" t="s">
        <v>1708</v>
      </c>
      <c r="O7396">
        <v>123</v>
      </c>
      <c r="P7396" t="str">
        <f>IF(Table1[[#This Row],[score]]&gt;=8.5,"High",IF(Table1[[#This Row],[score]]&gt;=7,"Medium","Low"))</f>
        <v>Low</v>
      </c>
      <c r="Q7396" s="5">
        <f>Table1[[#This Row],[gross]]-Table1[[#This Row],[budget]]</f>
        <v>968462972</v>
      </c>
      <c r="R7396" s="5" t="str">
        <f>IF(Table1[[#This Row],[Profit]]&gt;0,"Profit","Loss")</f>
        <v>Profit</v>
      </c>
      <c r="S7396" s="6" t="str">
        <f>FLOOR(Table1[[#This Row],[year]]-1900,10)+1900 &amp; "-" &amp; FLOOR(Table1[[#This Row],[year]]-1890,10)+1900</f>
        <v>2010-2020</v>
      </c>
      <c r="T7396" s="14" t="s">
        <v>21835</v>
      </c>
      <c r="AB7396" s="14"/>
    </row>
    <row r="7397" spans="1:28" hidden="1" x14ac:dyDescent="0.3">
      <c r="A7397" t="s">
        <v>21232</v>
      </c>
      <c r="B7397" t="s">
        <v>1974</v>
      </c>
      <c r="C7397" t="s">
        <v>34</v>
      </c>
      <c r="D7397">
        <v>2019</v>
      </c>
      <c r="E7397" t="s">
        <v>21233</v>
      </c>
      <c r="F7397">
        <v>6.5</v>
      </c>
      <c r="G7397">
        <v>394000</v>
      </c>
      <c r="H7397" t="s">
        <v>6286</v>
      </c>
      <c r="I7397" t="s">
        <v>17513</v>
      </c>
      <c r="J7397" t="s">
        <v>19164</v>
      </c>
      <c r="K7397" t="s">
        <v>30</v>
      </c>
      <c r="L7397">
        <v>275000000</v>
      </c>
      <c r="M7397">
        <v>1078232589</v>
      </c>
      <c r="N7397" t="s">
        <v>1708</v>
      </c>
      <c r="O7397">
        <v>141</v>
      </c>
      <c r="P7397" t="str">
        <f>IF(Table1[[#This Row],[score]]&gt;=8.5,"High",IF(Table1[[#This Row],[score]]&gt;=7,"Medium","Low"))</f>
        <v>Low</v>
      </c>
      <c r="Q7397" s="5">
        <f>Table1[[#This Row],[gross]]-Table1[[#This Row],[budget]]</f>
        <v>803232589</v>
      </c>
      <c r="R7397" s="5" t="str">
        <f>IF(Table1[[#This Row],[Profit]]&gt;0,"Profit","Loss")</f>
        <v>Profit</v>
      </c>
      <c r="S7397" s="6" t="str">
        <f>FLOOR(Table1[[#This Row],[year]]-1900,10)+1900 &amp; "-" &amp; FLOOR(Table1[[#This Row],[year]]-1890,10)+1900</f>
        <v>2010-2020</v>
      </c>
      <c r="T7397" s="14" t="s">
        <v>21835</v>
      </c>
      <c r="AB7397" s="14"/>
    </row>
    <row r="7398" spans="1:28" hidden="1" x14ac:dyDescent="0.3">
      <c r="A7398" t="s">
        <v>21202</v>
      </c>
      <c r="B7398" t="s">
        <v>16</v>
      </c>
      <c r="C7398" t="s">
        <v>104</v>
      </c>
      <c r="D7398">
        <v>2019</v>
      </c>
      <c r="E7398" t="s">
        <v>21203</v>
      </c>
      <c r="F7398">
        <v>8.4</v>
      </c>
      <c r="G7398">
        <v>1000000</v>
      </c>
      <c r="H7398" t="s">
        <v>11171</v>
      </c>
      <c r="I7398" t="s">
        <v>11171</v>
      </c>
      <c r="J7398" t="s">
        <v>10464</v>
      </c>
      <c r="K7398" t="s">
        <v>30</v>
      </c>
      <c r="L7398" s="5">
        <v>55000000</v>
      </c>
      <c r="M7398" s="5">
        <v>1074427370</v>
      </c>
      <c r="N7398" t="s">
        <v>23</v>
      </c>
      <c r="O7398">
        <v>122</v>
      </c>
      <c r="P7398" t="str">
        <f>IF(Table1[[#This Row],[score]]&gt;=8.5,"High",IF(Table1[[#This Row],[score]]&gt;=7,"Medium","Low"))</f>
        <v>Medium</v>
      </c>
      <c r="Q7398" s="5">
        <f>Table1[[#This Row],[gross]]-Table1[[#This Row],[budget]]</f>
        <v>1019427370</v>
      </c>
      <c r="R7398" s="5" t="str">
        <f>IF(Table1[[#This Row],[Profit]]&gt;0,"Profit","Loss")</f>
        <v>Profit</v>
      </c>
      <c r="S7398" s="6" t="str">
        <f>FLOOR(Table1[[#This Row],[year]]-1900,10)+1900 &amp; "-" &amp; FLOOR(Table1[[#This Row],[year]]-1890,10)+1900</f>
        <v>2010-2020</v>
      </c>
      <c r="T7398" s="14" t="s">
        <v>21835</v>
      </c>
      <c r="AB7398" s="14"/>
    </row>
    <row r="7399" spans="1:28" hidden="1" x14ac:dyDescent="0.3">
      <c r="A7399" t="s">
        <v>21286</v>
      </c>
      <c r="B7399" t="s">
        <v>337</v>
      </c>
      <c r="C7399" t="s">
        <v>390</v>
      </c>
      <c r="D7399">
        <v>2019</v>
      </c>
      <c r="E7399" t="s">
        <v>21069</v>
      </c>
      <c r="F7399">
        <v>7.7</v>
      </c>
      <c r="G7399">
        <v>217000</v>
      </c>
      <c r="H7399" t="s">
        <v>21287</v>
      </c>
      <c r="I7399" t="s">
        <v>8395</v>
      </c>
      <c r="J7399" t="s">
        <v>2066</v>
      </c>
      <c r="K7399" t="s">
        <v>30</v>
      </c>
      <c r="L7399">
        <v>200000000</v>
      </c>
      <c r="M7399">
        <v>1073394593</v>
      </c>
      <c r="N7399" t="s">
        <v>10022</v>
      </c>
      <c r="O7399">
        <v>100</v>
      </c>
      <c r="P7399" t="str">
        <f>IF(Table1[[#This Row],[score]]&gt;=8.5,"High",IF(Table1[[#This Row],[score]]&gt;=7,"Medium","Low"))</f>
        <v>Medium</v>
      </c>
      <c r="Q7399" s="5">
        <f>Table1[[#This Row],[gross]]-Table1[[#This Row],[budget]]</f>
        <v>873394593</v>
      </c>
      <c r="R7399" s="5" t="str">
        <f>IF(Table1[[#This Row],[Profit]]&gt;0,"Profit","Loss")</f>
        <v>Profit</v>
      </c>
      <c r="S7399" s="6" t="str">
        <f>FLOOR(Table1[[#This Row],[year]]-1900,10)+1900 &amp; "-" &amp; FLOOR(Table1[[#This Row],[year]]-1890,10)+1900</f>
        <v>2010-2020</v>
      </c>
      <c r="T7399" s="14" t="s">
        <v>21835</v>
      </c>
      <c r="AB7399" s="14"/>
    </row>
    <row r="7400" spans="1:28" hidden="1" x14ac:dyDescent="0.3">
      <c r="A7400" t="s">
        <v>6745</v>
      </c>
      <c r="B7400" t="s">
        <v>33</v>
      </c>
      <c r="C7400" t="s">
        <v>25</v>
      </c>
      <c r="D7400">
        <v>2019</v>
      </c>
      <c r="E7400" t="s">
        <v>21261</v>
      </c>
      <c r="F7400">
        <v>6.9</v>
      </c>
      <c r="G7400">
        <v>239000</v>
      </c>
      <c r="H7400" t="s">
        <v>9984</v>
      </c>
      <c r="I7400" t="s">
        <v>10712</v>
      </c>
      <c r="J7400" t="s">
        <v>7558</v>
      </c>
      <c r="K7400" t="s">
        <v>22</v>
      </c>
      <c r="L7400">
        <v>183000000</v>
      </c>
      <c r="M7400">
        <v>1050693953</v>
      </c>
      <c r="N7400" t="s">
        <v>1708</v>
      </c>
      <c r="O7400">
        <v>128</v>
      </c>
      <c r="P7400" t="str">
        <f>IF(Table1[[#This Row],[score]]&gt;=8.5,"High",IF(Table1[[#This Row],[score]]&gt;=7,"Medium","Low"))</f>
        <v>Low</v>
      </c>
      <c r="Q7400" s="5">
        <f>Table1[[#This Row],[gross]]-Table1[[#This Row],[budget]]</f>
        <v>867693953</v>
      </c>
      <c r="R7400" s="5" t="str">
        <f>IF(Table1[[#This Row],[Profit]]&gt;0,"Profit","Loss")</f>
        <v>Profit</v>
      </c>
      <c r="S7400" s="6" t="str">
        <f>FLOOR(Table1[[#This Row],[year]]-1900,10)+1900 &amp; "-" &amp; FLOOR(Table1[[#This Row],[year]]-1890,10)+1900</f>
        <v>2010-2020</v>
      </c>
      <c r="T7400" s="14" t="s">
        <v>21835</v>
      </c>
      <c r="AB7400" s="14"/>
    </row>
    <row r="7401" spans="1:28" hidden="1" x14ac:dyDescent="0.3">
      <c r="A7401" t="s">
        <v>21239</v>
      </c>
      <c r="B7401" t="s">
        <v>1974</v>
      </c>
      <c r="C7401" t="s">
        <v>34</v>
      </c>
      <c r="D7401">
        <v>2019</v>
      </c>
      <c r="E7401" t="s">
        <v>21126</v>
      </c>
      <c r="F7401">
        <v>6.6</v>
      </c>
      <c r="G7401">
        <v>204000</v>
      </c>
      <c r="H7401" t="s">
        <v>10518</v>
      </c>
      <c r="I7401" t="s">
        <v>10518</v>
      </c>
      <c r="J7401" t="s">
        <v>12339</v>
      </c>
      <c r="K7401" t="s">
        <v>30</v>
      </c>
      <c r="L7401">
        <v>125000000</v>
      </c>
      <c r="M7401">
        <v>800059707</v>
      </c>
      <c r="N7401" t="s">
        <v>31</v>
      </c>
      <c r="O7401">
        <v>123</v>
      </c>
      <c r="P7401" t="str">
        <f>IF(Table1[[#This Row],[score]]&gt;=8.5,"High",IF(Table1[[#This Row],[score]]&gt;=7,"Medium","Low"))</f>
        <v>Low</v>
      </c>
      <c r="Q7401" s="5">
        <f>Table1[[#This Row],[gross]]-Table1[[#This Row],[budget]]</f>
        <v>675059707</v>
      </c>
      <c r="R7401" s="5" t="str">
        <f>IF(Table1[[#This Row],[Profit]]&gt;0,"Profit","Loss")</f>
        <v>Profit</v>
      </c>
      <c r="S7401" s="6" t="str">
        <f>FLOOR(Table1[[#This Row],[year]]-1900,10)+1900 &amp; "-" &amp; FLOOR(Table1[[#This Row],[year]]-1890,10)+1900</f>
        <v>2010-2020</v>
      </c>
      <c r="T7401" s="14" t="s">
        <v>21835</v>
      </c>
      <c r="AB7401" s="14"/>
    </row>
    <row r="7402" spans="1:28" hidden="1" x14ac:dyDescent="0.3">
      <c r="A7402" t="s">
        <v>21211</v>
      </c>
      <c r="B7402" t="s">
        <v>1974</v>
      </c>
      <c r="C7402" t="s">
        <v>34</v>
      </c>
      <c r="D7402">
        <v>2019</v>
      </c>
      <c r="E7402" t="s">
        <v>15878</v>
      </c>
      <c r="F7402">
        <v>6.4</v>
      </c>
      <c r="G7402">
        <v>184000</v>
      </c>
      <c r="H7402" t="s">
        <v>20205</v>
      </c>
      <c r="I7402" t="s">
        <v>14359</v>
      </c>
      <c r="J7402" t="s">
        <v>12339</v>
      </c>
      <c r="K7402" t="s">
        <v>30</v>
      </c>
      <c r="L7402">
        <v>200000000</v>
      </c>
      <c r="M7402">
        <v>759056935</v>
      </c>
      <c r="N7402" t="s">
        <v>21212</v>
      </c>
      <c r="O7402">
        <v>137</v>
      </c>
      <c r="P7402" t="str">
        <f>IF(Table1[[#This Row],[score]]&gt;=8.5,"High",IF(Table1[[#This Row],[score]]&gt;=7,"Medium","Low"))</f>
        <v>Low</v>
      </c>
      <c r="Q7402" s="5">
        <f>Table1[[#This Row],[gross]]-Table1[[#This Row],[budget]]</f>
        <v>559056935</v>
      </c>
      <c r="R7402" s="5" t="str">
        <f>IF(Table1[[#This Row],[Profit]]&gt;0,"Profit","Loss")</f>
        <v>Profit</v>
      </c>
      <c r="S7402" s="6" t="str">
        <f>FLOOR(Table1[[#This Row],[year]]-1900,10)+1900 &amp; "-" &amp; FLOOR(Table1[[#This Row],[year]]-1890,10)+1900</f>
        <v>2010-2020</v>
      </c>
      <c r="T7402" s="14" t="s">
        <v>21835</v>
      </c>
      <c r="AB7402" s="14"/>
    </row>
    <row r="7403" spans="1:28" hidden="1" x14ac:dyDescent="0.3">
      <c r="A7403" t="s">
        <v>21511</v>
      </c>
      <c r="B7403" t="s">
        <v>443</v>
      </c>
      <c r="C7403" t="s">
        <v>390</v>
      </c>
      <c r="D7403">
        <v>2019</v>
      </c>
      <c r="E7403" t="s">
        <v>21512</v>
      </c>
      <c r="F7403">
        <v>7.5</v>
      </c>
      <c r="G7403">
        <v>6500</v>
      </c>
      <c r="H7403" t="s">
        <v>21513</v>
      </c>
      <c r="I7403" t="s">
        <v>21513</v>
      </c>
      <c r="J7403" t="s">
        <v>21514</v>
      </c>
      <c r="K7403" t="s">
        <v>5936</v>
      </c>
      <c r="L7403">
        <f>20500000</f>
        <v>20500000</v>
      </c>
      <c r="M7403">
        <v>726264074</v>
      </c>
      <c r="N7403" t="s">
        <v>21515</v>
      </c>
      <c r="O7403">
        <v>110</v>
      </c>
      <c r="P7403" t="str">
        <f>IF(Table1[[#This Row],[score]]&gt;=8.5,"High",IF(Table1[[#This Row],[score]]&gt;=7,"Medium","Low"))</f>
        <v>Medium</v>
      </c>
      <c r="Q7403" s="5">
        <f>Table1[[#This Row],[gross]]-Table1[[#This Row],[budget]]</f>
        <v>705764074</v>
      </c>
      <c r="R7403" s="5" t="str">
        <f>IF(Table1[[#This Row],[Profit]]&gt;0,"Profit","Loss")</f>
        <v>Profit</v>
      </c>
      <c r="S7403" s="6" t="str">
        <f>FLOOR(Table1[[#This Row],[year]]-1900,10)+1900 &amp; "-" &amp; FLOOR(Table1[[#This Row],[year]]-1890,10)+1900</f>
        <v>2010-2020</v>
      </c>
      <c r="T7403" s="14" t="s">
        <v>21872</v>
      </c>
      <c r="AB7403" s="14"/>
    </row>
    <row r="7404" spans="1:28" hidden="1" x14ac:dyDescent="0.3">
      <c r="A7404" t="s">
        <v>21484</v>
      </c>
      <c r="B7404" t="s">
        <v>8500</v>
      </c>
      <c r="C7404" t="s">
        <v>34</v>
      </c>
      <c r="D7404">
        <v>2019</v>
      </c>
      <c r="E7404" t="s">
        <v>21485</v>
      </c>
      <c r="F7404">
        <v>6</v>
      </c>
      <c r="G7404">
        <v>28000</v>
      </c>
      <c r="H7404" t="s">
        <v>21486</v>
      </c>
      <c r="I7404" t="s">
        <v>21487</v>
      </c>
      <c r="J7404" t="s">
        <v>21488</v>
      </c>
      <c r="K7404" t="s">
        <v>5936</v>
      </c>
      <c r="L7404">
        <v>48000000</v>
      </c>
      <c r="M7404">
        <v>699992512</v>
      </c>
      <c r="N7404" t="s">
        <v>21489</v>
      </c>
      <c r="O7404">
        <v>125</v>
      </c>
      <c r="P7404" t="str">
        <f>IF(Table1[[#This Row],[score]]&gt;=8.5,"High",IF(Table1[[#This Row],[score]]&gt;=7,"Medium","Low"))</f>
        <v>Low</v>
      </c>
      <c r="Q7404" s="5">
        <f>Table1[[#This Row],[gross]]-Table1[[#This Row],[budget]]</f>
        <v>651992512</v>
      </c>
      <c r="R7404" s="5" t="str">
        <f>IF(Table1[[#This Row],[Profit]]&gt;0,"Profit","Loss")</f>
        <v>Profit</v>
      </c>
      <c r="S7404" s="6" t="str">
        <f>FLOOR(Table1[[#This Row],[year]]-1900,10)+1900 &amp; "-" &amp; FLOOR(Table1[[#This Row],[year]]-1890,10)+1900</f>
        <v>2010-2020</v>
      </c>
      <c r="T7404" s="14" t="s">
        <v>21872</v>
      </c>
      <c r="AB7404" s="14"/>
    </row>
    <row r="7405" spans="1:28" hidden="1" x14ac:dyDescent="0.3">
      <c r="A7405" t="s">
        <v>21337</v>
      </c>
      <c r="B7405" t="s">
        <v>33</v>
      </c>
      <c r="C7405" t="s">
        <v>390</v>
      </c>
      <c r="D7405">
        <v>2019</v>
      </c>
      <c r="E7405" t="s">
        <v>21195</v>
      </c>
      <c r="F7405">
        <v>7.5</v>
      </c>
      <c r="G7405">
        <v>112000</v>
      </c>
      <c r="H7405" t="s">
        <v>12316</v>
      </c>
      <c r="I7405" t="s">
        <v>12316</v>
      </c>
      <c r="J7405" t="s">
        <v>16449</v>
      </c>
      <c r="K7405" t="s">
        <v>30</v>
      </c>
      <c r="L7405">
        <v>129000000</v>
      </c>
      <c r="M7405">
        <v>525683457</v>
      </c>
      <c r="N7405" t="s">
        <v>10077</v>
      </c>
      <c r="O7405">
        <v>104</v>
      </c>
      <c r="P7405" t="str">
        <f>IF(Table1[[#This Row],[score]]&gt;=8.5,"High",IF(Table1[[#This Row],[score]]&gt;=7,"Medium","Low"))</f>
        <v>Medium</v>
      </c>
      <c r="Q7405" s="5">
        <f>Table1[[#This Row],[gross]]-Table1[[#This Row],[budget]]</f>
        <v>396683457</v>
      </c>
      <c r="R7405" s="5" t="str">
        <f>IF(Table1[[#This Row],[Profit]]&gt;0,"Profit","Loss")</f>
        <v>Profit</v>
      </c>
      <c r="S7405" s="6" t="str">
        <f>FLOOR(Table1[[#This Row],[year]]-1900,10)+1900 &amp; "-" &amp; FLOOR(Table1[[#This Row],[year]]-1890,10)+1900</f>
        <v>2010-2020</v>
      </c>
      <c r="T7405" s="14" t="s">
        <v>21835</v>
      </c>
      <c r="AB7405" s="14"/>
    </row>
    <row r="7406" spans="1:28" hidden="1" x14ac:dyDescent="0.3">
      <c r="A7406" t="s">
        <v>21343</v>
      </c>
      <c r="B7406" t="s">
        <v>33</v>
      </c>
      <c r="C7406" t="s">
        <v>25</v>
      </c>
      <c r="D7406">
        <v>2019</v>
      </c>
      <c r="E7406" t="s">
        <v>21289</v>
      </c>
      <c r="F7406">
        <v>6.6</v>
      </c>
      <c r="G7406">
        <v>91000</v>
      </c>
      <c r="H7406" t="s">
        <v>17913</v>
      </c>
      <c r="I7406" t="s">
        <v>6183</v>
      </c>
      <c r="J7406" t="s">
        <v>11849</v>
      </c>
      <c r="K7406" t="s">
        <v>30</v>
      </c>
      <c r="L7406">
        <v>185000000</v>
      </c>
      <c r="M7406">
        <v>491730089</v>
      </c>
      <c r="N7406" t="s">
        <v>1708</v>
      </c>
      <c r="O7406">
        <v>119</v>
      </c>
      <c r="P7406" t="str">
        <f>IF(Table1[[#This Row],[score]]&gt;=8.5,"High",IF(Table1[[#This Row],[score]]&gt;=7,"Medium","Low"))</f>
        <v>Low</v>
      </c>
      <c r="Q7406" s="5">
        <f>Table1[[#This Row],[gross]]-Table1[[#This Row],[budget]]</f>
        <v>306730089</v>
      </c>
      <c r="R7406" s="5" t="str">
        <f>IF(Table1[[#This Row],[Profit]]&gt;0,"Profit","Loss")</f>
        <v>Profit</v>
      </c>
      <c r="S7406" s="6" t="str">
        <f>FLOOR(Table1[[#This Row],[year]]-1900,10)+1900 &amp; "-" &amp; FLOOR(Table1[[#This Row],[year]]-1890,10)+1900</f>
        <v>2010-2020</v>
      </c>
      <c r="T7406" s="14" t="s">
        <v>21835</v>
      </c>
      <c r="AB7406" s="14"/>
    </row>
    <row r="7407" spans="1:28" hidden="1" x14ac:dyDescent="0.3">
      <c r="A7407" t="s">
        <v>21228</v>
      </c>
      <c r="B7407" t="s">
        <v>16</v>
      </c>
      <c r="C7407" t="s">
        <v>17</v>
      </c>
      <c r="D7407">
        <v>2019</v>
      </c>
      <c r="E7407" t="s">
        <v>21229</v>
      </c>
      <c r="F7407">
        <v>6.5</v>
      </c>
      <c r="G7407">
        <v>222000</v>
      </c>
      <c r="H7407" t="s">
        <v>18184</v>
      </c>
      <c r="I7407" t="s">
        <v>20</v>
      </c>
      <c r="J7407" t="s">
        <v>17520</v>
      </c>
      <c r="K7407" t="s">
        <v>30</v>
      </c>
      <c r="L7407">
        <v>79000000</v>
      </c>
      <c r="M7407">
        <v>473093228</v>
      </c>
      <c r="N7407" t="s">
        <v>2001</v>
      </c>
      <c r="O7407">
        <v>169</v>
      </c>
      <c r="P7407" t="str">
        <f>IF(Table1[[#This Row],[score]]&gt;=8.5,"High",IF(Table1[[#This Row],[score]]&gt;=7,"Medium","Low"))</f>
        <v>Low</v>
      </c>
      <c r="Q7407" s="5">
        <f>Table1[[#This Row],[gross]]-Table1[[#This Row],[budget]]</f>
        <v>394093228</v>
      </c>
      <c r="R7407" s="5" t="str">
        <f>IF(Table1[[#This Row],[Profit]]&gt;0,"Profit","Loss")</f>
        <v>Profit</v>
      </c>
      <c r="S7407" s="6" t="str">
        <f>FLOOR(Table1[[#This Row],[year]]-1900,10)+1900 &amp; "-" &amp; FLOOR(Table1[[#This Row],[year]]-1890,10)+1900</f>
        <v>2010-2020</v>
      </c>
      <c r="T7407" s="14" t="s">
        <v>21835</v>
      </c>
      <c r="AB7407" s="14"/>
    </row>
    <row r="7408" spans="1:28" hidden="1" x14ac:dyDescent="0.3">
      <c r="A7408" t="s">
        <v>21338</v>
      </c>
      <c r="B7408" t="s">
        <v>33</v>
      </c>
      <c r="C7408" t="s">
        <v>34</v>
      </c>
      <c r="D7408">
        <v>2019</v>
      </c>
      <c r="E7408" t="s">
        <v>21339</v>
      </c>
      <c r="F7408">
        <v>6.6</v>
      </c>
      <c r="G7408">
        <v>146000</v>
      </c>
      <c r="H7408" t="s">
        <v>16045</v>
      </c>
      <c r="I7408" t="s">
        <v>21340</v>
      </c>
      <c r="J7408" t="s">
        <v>12361</v>
      </c>
      <c r="K7408" t="s">
        <v>30</v>
      </c>
      <c r="L7408">
        <v>150000000</v>
      </c>
      <c r="M7408">
        <v>433921300</v>
      </c>
      <c r="N7408" t="s">
        <v>23</v>
      </c>
      <c r="O7408">
        <v>104</v>
      </c>
      <c r="P7408" t="str">
        <f>IF(Table1[[#This Row],[score]]&gt;=8.5,"High",IF(Table1[[#This Row],[score]]&gt;=7,"Medium","Low"))</f>
        <v>Low</v>
      </c>
      <c r="Q7408" s="5">
        <f>Table1[[#This Row],[gross]]-Table1[[#This Row],[budget]]</f>
        <v>283921300</v>
      </c>
      <c r="R7408" s="5" t="str">
        <f>IF(Table1[[#This Row],[Profit]]&gt;0,"Profit","Loss")</f>
        <v>Profit</v>
      </c>
      <c r="S7408" s="6" t="str">
        <f>FLOOR(Table1[[#This Row],[year]]-1900,10)+1900 &amp; "-" &amp; FLOOR(Table1[[#This Row],[year]]-1890,10)+1900</f>
        <v>2010-2020</v>
      </c>
      <c r="T7408" s="14" t="s">
        <v>21835</v>
      </c>
      <c r="AB7408" s="14"/>
    </row>
    <row r="7409" spans="1:28" hidden="1" x14ac:dyDescent="0.3">
      <c r="A7409" t="s">
        <v>21347</v>
      </c>
      <c r="B7409" t="s">
        <v>33</v>
      </c>
      <c r="C7409" t="s">
        <v>390</v>
      </c>
      <c r="D7409">
        <v>2019</v>
      </c>
      <c r="E7409" t="s">
        <v>21299</v>
      </c>
      <c r="F7409">
        <v>6.5</v>
      </c>
      <c r="G7409">
        <v>55000</v>
      </c>
      <c r="H7409" t="s">
        <v>17657</v>
      </c>
      <c r="I7409" t="s">
        <v>19221</v>
      </c>
      <c r="J7409" t="s">
        <v>21348</v>
      </c>
      <c r="K7409" t="s">
        <v>30</v>
      </c>
      <c r="L7409">
        <v>80000000</v>
      </c>
      <c r="M7409">
        <v>430051293</v>
      </c>
      <c r="N7409" t="s">
        <v>61</v>
      </c>
      <c r="O7409">
        <v>86</v>
      </c>
      <c r="P7409" t="str">
        <f>IF(Table1[[#This Row],[score]]&gt;=8.5,"High",IF(Table1[[#This Row],[score]]&gt;=7,"Medium","Low"))</f>
        <v>Low</v>
      </c>
      <c r="Q7409" s="5">
        <f>Table1[[#This Row],[gross]]-Table1[[#This Row],[budget]]</f>
        <v>350051293</v>
      </c>
      <c r="R7409" s="5" t="str">
        <f>IF(Table1[[#This Row],[Profit]]&gt;0,"Profit","Loss")</f>
        <v>Profit</v>
      </c>
      <c r="S7409" s="6" t="str">
        <f>FLOOR(Table1[[#This Row],[year]]-1900,10)+1900 &amp; "-" &amp; FLOOR(Table1[[#This Row],[year]]-1890,10)+1900</f>
        <v>2010-2020</v>
      </c>
      <c r="T7409" s="14" t="s">
        <v>21835</v>
      </c>
      <c r="AB7409" s="14"/>
    </row>
    <row r="7410" spans="1:28" hidden="1" x14ac:dyDescent="0.3">
      <c r="A7410" t="s">
        <v>21240</v>
      </c>
      <c r="B7410" t="s">
        <v>1974</v>
      </c>
      <c r="C7410" t="s">
        <v>34</v>
      </c>
      <c r="D7410">
        <v>2019</v>
      </c>
      <c r="E7410" t="s">
        <v>21241</v>
      </c>
      <c r="F7410">
        <v>7.3</v>
      </c>
      <c r="G7410">
        <v>240000</v>
      </c>
      <c r="H7410" t="s">
        <v>6840</v>
      </c>
      <c r="I7410" t="s">
        <v>1972</v>
      </c>
      <c r="J7410" t="s">
        <v>21242</v>
      </c>
      <c r="K7410" t="s">
        <v>30</v>
      </c>
      <c r="L7410">
        <v>170000000</v>
      </c>
      <c r="M7410">
        <v>404980543</v>
      </c>
      <c r="N7410" t="s">
        <v>180</v>
      </c>
      <c r="O7410">
        <v>122</v>
      </c>
      <c r="P7410" t="str">
        <f>IF(Table1[[#This Row],[score]]&gt;=8.5,"High",IF(Table1[[#This Row],[score]]&gt;=7,"Medium","Low"))</f>
        <v>Medium</v>
      </c>
      <c r="Q7410" s="5">
        <f>Table1[[#This Row],[gross]]-Table1[[#This Row],[budget]]</f>
        <v>234980543</v>
      </c>
      <c r="R7410" s="5" t="str">
        <f>IF(Table1[[#This Row],[Profit]]&gt;0,"Profit","Loss")</f>
        <v>Profit</v>
      </c>
      <c r="S7410" s="6" t="str">
        <f>FLOOR(Table1[[#This Row],[year]]-1900,10)+1900 &amp; "-" &amp; FLOOR(Table1[[#This Row],[year]]-1890,10)+1900</f>
        <v>2010-2020</v>
      </c>
      <c r="T7410" s="14" t="s">
        <v>21835</v>
      </c>
      <c r="AB7410" s="14"/>
    </row>
    <row r="7411" spans="1:28" hidden="1" x14ac:dyDescent="0.3">
      <c r="A7411" t="s">
        <v>21275</v>
      </c>
      <c r="B7411" t="s">
        <v>1974</v>
      </c>
      <c r="C7411" t="s">
        <v>34</v>
      </c>
      <c r="D7411">
        <v>2019</v>
      </c>
      <c r="E7411" t="s">
        <v>21276</v>
      </c>
      <c r="F7411">
        <v>6</v>
      </c>
      <c r="G7411">
        <v>162000</v>
      </c>
      <c r="H7411" t="s">
        <v>14422</v>
      </c>
      <c r="I7411" t="s">
        <v>14422</v>
      </c>
      <c r="J7411" t="s">
        <v>21277</v>
      </c>
      <c r="K7411" t="s">
        <v>30</v>
      </c>
      <c r="L7411">
        <v>170000000</v>
      </c>
      <c r="M7411">
        <v>386600138</v>
      </c>
      <c r="N7411" t="s">
        <v>23</v>
      </c>
      <c r="O7411">
        <v>132</v>
      </c>
      <c r="P7411" t="str">
        <f>IF(Table1[[#This Row],[score]]&gt;=8.5,"High",IF(Table1[[#This Row],[score]]&gt;=7,"Medium","Low"))</f>
        <v>Low</v>
      </c>
      <c r="Q7411" s="5">
        <f>Table1[[#This Row],[gross]]-Table1[[#This Row],[budget]]</f>
        <v>216600138</v>
      </c>
      <c r="R7411" s="5" t="str">
        <f>IF(Table1[[#This Row],[Profit]]&gt;0,"Profit","Loss")</f>
        <v>Profit</v>
      </c>
      <c r="S7411" s="6" t="str">
        <f>FLOOR(Table1[[#This Row],[year]]-1900,10)+1900 &amp; "-" &amp; FLOOR(Table1[[#This Row],[year]]-1890,10)+1900</f>
        <v>2010-2020</v>
      </c>
      <c r="T7411" s="14" t="s">
        <v>21835</v>
      </c>
      <c r="AB7411" s="14"/>
    </row>
    <row r="7412" spans="1:28" hidden="1" x14ac:dyDescent="0.3">
      <c r="A7412">
        <v>1917</v>
      </c>
      <c r="B7412" t="s">
        <v>16</v>
      </c>
      <c r="C7412" t="s">
        <v>17</v>
      </c>
      <c r="D7412">
        <v>2019</v>
      </c>
      <c r="E7412" t="s">
        <v>21230</v>
      </c>
      <c r="F7412">
        <v>8.3000000000000007</v>
      </c>
      <c r="G7412">
        <v>473000</v>
      </c>
      <c r="H7412" t="s">
        <v>10556</v>
      </c>
      <c r="I7412" t="s">
        <v>10556</v>
      </c>
      <c r="J7412" t="s">
        <v>21231</v>
      </c>
      <c r="K7412" t="s">
        <v>30</v>
      </c>
      <c r="L7412" s="5">
        <v>95000000</v>
      </c>
      <c r="M7412" s="5">
        <v>384623579</v>
      </c>
      <c r="N7412" t="s">
        <v>9593</v>
      </c>
      <c r="O7412">
        <v>119</v>
      </c>
      <c r="P7412" t="str">
        <f>IF(Table1[[#This Row],[score]]&gt;=8.5,"High",IF(Table1[[#This Row],[score]]&gt;=7,"Medium","Low"))</f>
        <v>Medium</v>
      </c>
      <c r="Q7412" s="5">
        <f>Table1[[#This Row],[gross]]-Table1[[#This Row],[budget]]</f>
        <v>289623579</v>
      </c>
      <c r="R7412" s="5" t="str">
        <f>IF(Table1[[#This Row],[Profit]]&gt;0,"Profit","Loss")</f>
        <v>Profit</v>
      </c>
      <c r="S7412" s="6" t="str">
        <f>FLOOR(Table1[[#This Row],[year]]-1900,10)+1900 &amp; "-" &amp; FLOOR(Table1[[#This Row],[year]]-1890,10)+1900</f>
        <v>2010-2020</v>
      </c>
      <c r="T7412" s="14" t="s">
        <v>21835</v>
      </c>
      <c r="AB7412" s="14"/>
    </row>
    <row r="7413" spans="1:28" hidden="1" x14ac:dyDescent="0.3">
      <c r="A7413" t="s">
        <v>21191</v>
      </c>
      <c r="B7413" t="s">
        <v>16</v>
      </c>
      <c r="C7413" t="s">
        <v>41</v>
      </c>
      <c r="D7413">
        <v>2019</v>
      </c>
      <c r="E7413" t="s">
        <v>21192</v>
      </c>
      <c r="F7413">
        <v>7.6</v>
      </c>
      <c r="G7413">
        <v>603000</v>
      </c>
      <c r="H7413" t="s">
        <v>6709</v>
      </c>
      <c r="I7413" t="s">
        <v>6709</v>
      </c>
      <c r="J7413" t="s">
        <v>8428</v>
      </c>
      <c r="K7413" t="s">
        <v>30</v>
      </c>
      <c r="L7413">
        <v>90000000</v>
      </c>
      <c r="M7413">
        <v>374565754</v>
      </c>
      <c r="N7413" t="s">
        <v>31</v>
      </c>
      <c r="O7413">
        <v>161</v>
      </c>
      <c r="P7413" t="str">
        <f>IF(Table1[[#This Row],[score]]&gt;=8.5,"High",IF(Table1[[#This Row],[score]]&gt;=7,"Medium","Low"))</f>
        <v>Medium</v>
      </c>
      <c r="Q7413" s="5">
        <f>Table1[[#This Row],[gross]]-Table1[[#This Row],[budget]]</f>
        <v>284565754</v>
      </c>
      <c r="R7413" s="5" t="str">
        <f>IF(Table1[[#This Row],[Profit]]&gt;0,"Profit","Loss")</f>
        <v>Profit</v>
      </c>
      <c r="S7413" s="6" t="str">
        <f>FLOOR(Table1[[#This Row],[year]]-1900,10)+1900 &amp; "-" &amp; FLOOR(Table1[[#This Row],[year]]-1890,10)+1900</f>
        <v>2010-2020</v>
      </c>
      <c r="T7413" s="14" t="s">
        <v>21835</v>
      </c>
      <c r="AB7413" s="14"/>
    </row>
    <row r="7414" spans="1:28" hidden="1" x14ac:dyDescent="0.3">
      <c r="A7414" t="s">
        <v>21225</v>
      </c>
      <c r="B7414" t="s">
        <v>1974</v>
      </c>
      <c r="C7414" t="s">
        <v>34</v>
      </c>
      <c r="D7414">
        <v>2019</v>
      </c>
      <c r="E7414" t="s">
        <v>21112</v>
      </c>
      <c r="F7414">
        <v>7</v>
      </c>
      <c r="G7414">
        <v>284000</v>
      </c>
      <c r="H7414" t="s">
        <v>19785</v>
      </c>
      <c r="I7414" t="s">
        <v>21226</v>
      </c>
      <c r="J7414" t="s">
        <v>21227</v>
      </c>
      <c r="K7414" t="s">
        <v>30</v>
      </c>
      <c r="L7414">
        <v>100000000</v>
      </c>
      <c r="M7414">
        <v>365971656</v>
      </c>
      <c r="N7414" t="s">
        <v>23</v>
      </c>
      <c r="O7414">
        <v>132</v>
      </c>
      <c r="P7414" t="str">
        <f>IF(Table1[[#This Row],[score]]&gt;=8.5,"High",IF(Table1[[#This Row],[score]]&gt;=7,"Medium","Low"))</f>
        <v>Medium</v>
      </c>
      <c r="Q7414" s="5">
        <f>Table1[[#This Row],[gross]]-Table1[[#This Row],[budget]]</f>
        <v>265971656</v>
      </c>
      <c r="R7414" s="5" t="str">
        <f>IF(Table1[[#This Row],[Profit]]&gt;0,"Profit","Loss")</f>
        <v>Profit</v>
      </c>
      <c r="S7414" s="6" t="str">
        <f>FLOOR(Table1[[#This Row],[year]]-1900,10)+1900 &amp; "-" &amp; FLOOR(Table1[[#This Row],[year]]-1890,10)+1900</f>
        <v>2010-2020</v>
      </c>
      <c r="T7414" s="14" t="s">
        <v>21835</v>
      </c>
      <c r="AB7414" s="14"/>
    </row>
    <row r="7415" spans="1:28" hidden="1" x14ac:dyDescent="0.3">
      <c r="A7415" t="s">
        <v>21395</v>
      </c>
      <c r="B7415" t="s">
        <v>33</v>
      </c>
      <c r="C7415" t="s">
        <v>25</v>
      </c>
      <c r="D7415">
        <v>2019</v>
      </c>
      <c r="E7415" t="s">
        <v>20951</v>
      </c>
      <c r="F7415">
        <v>6.3</v>
      </c>
      <c r="G7415">
        <v>69000</v>
      </c>
      <c r="H7415" t="s">
        <v>2638</v>
      </c>
      <c r="I7415" t="s">
        <v>10770</v>
      </c>
      <c r="J7415" t="s">
        <v>11441</v>
      </c>
      <c r="K7415" t="s">
        <v>30</v>
      </c>
      <c r="L7415">
        <v>170000000</v>
      </c>
      <c r="M7415">
        <v>353284621</v>
      </c>
      <c r="N7415" t="s">
        <v>1708</v>
      </c>
      <c r="O7415">
        <v>112</v>
      </c>
      <c r="P7415" t="str">
        <f>IF(Table1[[#This Row],[score]]&gt;=8.5,"High",IF(Table1[[#This Row],[score]]&gt;=7,"Medium","Low"))</f>
        <v>Low</v>
      </c>
      <c r="Q7415" s="5">
        <f>Table1[[#This Row],[gross]]-Table1[[#This Row],[budget]]</f>
        <v>183284621</v>
      </c>
      <c r="R7415" s="5" t="str">
        <f>IF(Table1[[#This Row],[Profit]]&gt;0,"Profit","Loss")</f>
        <v>Profit</v>
      </c>
      <c r="S7415" s="6" t="str">
        <f>FLOOR(Table1[[#This Row],[year]]-1900,10)+1900 &amp; "-" &amp; FLOOR(Table1[[#This Row],[year]]-1890,10)+1900</f>
        <v>2010-2020</v>
      </c>
      <c r="T7415" s="14" t="s">
        <v>21835</v>
      </c>
      <c r="AB7415" s="14"/>
    </row>
    <row r="7416" spans="1:28" hidden="1" x14ac:dyDescent="0.3">
      <c r="A7416" t="s">
        <v>21208</v>
      </c>
      <c r="B7416" t="s">
        <v>16</v>
      </c>
      <c r="C7416" t="s">
        <v>34</v>
      </c>
      <c r="D7416">
        <v>2019</v>
      </c>
      <c r="E7416" t="s">
        <v>20749</v>
      </c>
      <c r="F7416">
        <v>7.4</v>
      </c>
      <c r="G7416">
        <v>296000</v>
      </c>
      <c r="H7416" t="s">
        <v>18567</v>
      </c>
      <c r="I7416" t="s">
        <v>18568</v>
      </c>
      <c r="J7416" t="s">
        <v>5026</v>
      </c>
      <c r="K7416" t="s">
        <v>30</v>
      </c>
      <c r="L7416">
        <v>75000000</v>
      </c>
      <c r="M7416">
        <v>327281779</v>
      </c>
      <c r="N7416" t="s">
        <v>14559</v>
      </c>
      <c r="O7416">
        <v>130</v>
      </c>
      <c r="P7416" t="str">
        <f>IF(Table1[[#This Row],[score]]&gt;=8.5,"High",IF(Table1[[#This Row],[score]]&gt;=7,"Medium","Low"))</f>
        <v>Medium</v>
      </c>
      <c r="Q7416" s="5">
        <f>Table1[[#This Row],[gross]]-Table1[[#This Row],[budget]]</f>
        <v>252281779</v>
      </c>
      <c r="R7416" s="5" t="str">
        <f>IF(Table1[[#This Row],[Profit]]&gt;0,"Profit","Loss")</f>
        <v>Profit</v>
      </c>
      <c r="S7416" s="6" t="str">
        <f>FLOOR(Table1[[#This Row],[year]]-1900,10)+1900 &amp; "-" &amp; FLOOR(Table1[[#This Row],[year]]-1890,10)+1900</f>
        <v>2010-2020</v>
      </c>
      <c r="T7416" s="14" t="s">
        <v>21835</v>
      </c>
      <c r="AB7416" s="14"/>
    </row>
    <row r="7417" spans="1:28" hidden="1" x14ac:dyDescent="0.3">
      <c r="A7417" t="s">
        <v>21209</v>
      </c>
      <c r="B7417" t="s">
        <v>1974</v>
      </c>
      <c r="C7417" t="s">
        <v>41</v>
      </c>
      <c r="D7417">
        <v>2019</v>
      </c>
      <c r="E7417" t="s">
        <v>21210</v>
      </c>
      <c r="F7417">
        <v>7.9</v>
      </c>
      <c r="G7417">
        <v>505000</v>
      </c>
      <c r="H7417" t="s">
        <v>14035</v>
      </c>
      <c r="I7417" t="s">
        <v>14035</v>
      </c>
      <c r="J7417" t="s">
        <v>13393</v>
      </c>
      <c r="K7417" t="s">
        <v>30</v>
      </c>
      <c r="L7417">
        <v>40000000</v>
      </c>
      <c r="M7417">
        <v>311539397</v>
      </c>
      <c r="N7417" t="s">
        <v>14559</v>
      </c>
      <c r="O7417">
        <v>130</v>
      </c>
      <c r="P7417" t="str">
        <f>IF(Table1[[#This Row],[score]]&gt;=8.5,"High",IF(Table1[[#This Row],[score]]&gt;=7,"Medium","Low"))</f>
        <v>Medium</v>
      </c>
      <c r="Q7417" s="5">
        <f>Table1[[#This Row],[gross]]-Table1[[#This Row],[budget]]</f>
        <v>271539397</v>
      </c>
      <c r="R7417" s="5" t="str">
        <f>IF(Table1[[#This Row],[Profit]]&gt;0,"Profit","Loss")</f>
        <v>Profit</v>
      </c>
      <c r="S7417" s="6" t="str">
        <f>FLOOR(Table1[[#This Row],[year]]-1900,10)+1900 &amp; "-" &amp; FLOOR(Table1[[#This Row],[year]]-1890,10)+1900</f>
        <v>2010-2020</v>
      </c>
      <c r="T7417" s="14" t="s">
        <v>21835</v>
      </c>
      <c r="AB7417" s="14"/>
    </row>
    <row r="7418" spans="1:28" hidden="1" x14ac:dyDescent="0.3">
      <c r="A7418" t="s">
        <v>21252</v>
      </c>
      <c r="B7418" t="s">
        <v>16</v>
      </c>
      <c r="C7418" t="s">
        <v>34</v>
      </c>
      <c r="D7418">
        <v>2019</v>
      </c>
      <c r="E7418" t="s">
        <v>21238</v>
      </c>
      <c r="F7418">
        <v>6.2</v>
      </c>
      <c r="G7418">
        <v>159000</v>
      </c>
      <c r="H7418" t="s">
        <v>19637</v>
      </c>
      <c r="I7418" t="s">
        <v>5804</v>
      </c>
      <c r="J7418" t="s">
        <v>21253</v>
      </c>
      <c r="K7418" t="s">
        <v>30</v>
      </c>
      <c r="L7418">
        <v>185000000</v>
      </c>
      <c r="M7418">
        <v>261119292</v>
      </c>
      <c r="N7418" t="s">
        <v>44</v>
      </c>
      <c r="O7418">
        <v>128</v>
      </c>
      <c r="P7418" t="str">
        <f>IF(Table1[[#This Row],[score]]&gt;=8.5,"High",IF(Table1[[#This Row],[score]]&gt;=7,"Medium","Low"))</f>
        <v>Low</v>
      </c>
      <c r="Q7418" s="5">
        <f>Table1[[#This Row],[gross]]-Table1[[#This Row],[budget]]</f>
        <v>76119292</v>
      </c>
      <c r="R7418" s="5" t="str">
        <f>IF(Table1[[#This Row],[Profit]]&gt;0,"Profit","Loss")</f>
        <v>Profit</v>
      </c>
      <c r="S7418" s="6" t="str">
        <f>FLOOR(Table1[[#This Row],[year]]-1900,10)+1900 &amp; "-" &amp; FLOOR(Table1[[#This Row],[year]]-1890,10)+1900</f>
        <v>2010-2020</v>
      </c>
      <c r="T7418" s="14" t="s">
        <v>21835</v>
      </c>
      <c r="AB7418" s="14"/>
    </row>
    <row r="7419" spans="1:28" hidden="1" x14ac:dyDescent="0.3">
      <c r="A7419" t="s">
        <v>1230</v>
      </c>
      <c r="B7419" t="s">
        <v>16</v>
      </c>
      <c r="C7419" t="s">
        <v>41</v>
      </c>
      <c r="D7419">
        <v>2019</v>
      </c>
      <c r="E7419" t="s">
        <v>21207</v>
      </c>
      <c r="F7419">
        <v>8.6</v>
      </c>
      <c r="G7419">
        <v>631000</v>
      </c>
      <c r="H7419" t="s">
        <v>12814</v>
      </c>
      <c r="I7419" t="s">
        <v>12814</v>
      </c>
      <c r="J7419" t="s">
        <v>12459</v>
      </c>
      <c r="K7419" t="s">
        <v>908</v>
      </c>
      <c r="L7419" s="5">
        <v>11400000</v>
      </c>
      <c r="M7419" s="5">
        <v>258908054</v>
      </c>
      <c r="N7419" t="s">
        <v>15763</v>
      </c>
      <c r="O7419">
        <v>132</v>
      </c>
      <c r="P7419" t="str">
        <f>IF(Table1[[#This Row],[score]]&gt;=8.5,"High",IF(Table1[[#This Row],[score]]&gt;=7,"Medium","Low"))</f>
        <v>High</v>
      </c>
      <c r="Q7419" s="5">
        <f>Table1[[#This Row],[gross]]-Table1[[#This Row],[budget]]</f>
        <v>247508054</v>
      </c>
      <c r="R7419" s="5" t="str">
        <f>IF(Table1[[#This Row],[Profit]]&gt;0,"Profit","Loss")</f>
        <v>Profit</v>
      </c>
      <c r="S7419" s="6" t="str">
        <f>FLOOR(Table1[[#This Row],[year]]-1900,10)+1900 &amp; "-" &amp; FLOOR(Table1[[#This Row],[year]]-1890,10)+1900</f>
        <v>2010-2020</v>
      </c>
      <c r="T7419" s="14" t="s">
        <v>21835</v>
      </c>
      <c r="AB7419" s="14"/>
    </row>
    <row r="7420" spans="1:28" hidden="1" x14ac:dyDescent="0.3">
      <c r="A7420" t="s">
        <v>21243</v>
      </c>
      <c r="B7420" t="s">
        <v>16</v>
      </c>
      <c r="C7420" t="s">
        <v>52</v>
      </c>
      <c r="D7420">
        <v>2019</v>
      </c>
      <c r="E7420" t="s">
        <v>21080</v>
      </c>
      <c r="F7420">
        <v>6.8</v>
      </c>
      <c r="G7420">
        <v>247000</v>
      </c>
      <c r="H7420" t="s">
        <v>19958</v>
      </c>
      <c r="I7420" t="s">
        <v>19958</v>
      </c>
      <c r="J7420" t="s">
        <v>21244</v>
      </c>
      <c r="K7420" t="s">
        <v>30</v>
      </c>
      <c r="L7420">
        <v>20000000</v>
      </c>
      <c r="M7420">
        <v>255184580</v>
      </c>
      <c r="N7420" t="s">
        <v>21245</v>
      </c>
      <c r="O7420">
        <v>116</v>
      </c>
      <c r="P7420" t="str">
        <f>IF(Table1[[#This Row],[score]]&gt;=8.5,"High",IF(Table1[[#This Row],[score]]&gt;=7,"Medium","Low"))</f>
        <v>Low</v>
      </c>
      <c r="Q7420" s="5">
        <f>Table1[[#This Row],[gross]]-Table1[[#This Row],[budget]]</f>
        <v>235184580</v>
      </c>
      <c r="R7420" s="5" t="str">
        <f>IF(Table1[[#This Row],[Profit]]&gt;0,"Profit","Loss")</f>
        <v>Profit</v>
      </c>
      <c r="S7420" s="6" t="str">
        <f>FLOOR(Table1[[#This Row],[year]]-1900,10)+1900 &amp; "-" &amp; FLOOR(Table1[[#This Row],[year]]-1890,10)+1900</f>
        <v>2010-2020</v>
      </c>
      <c r="T7420" s="14" t="s">
        <v>21835</v>
      </c>
      <c r="AB7420" s="14"/>
    </row>
    <row r="7421" spans="1:28" hidden="1" x14ac:dyDescent="0.3">
      <c r="A7421" t="s">
        <v>21296</v>
      </c>
      <c r="B7421" t="s">
        <v>1974</v>
      </c>
      <c r="C7421" t="s">
        <v>34</v>
      </c>
      <c r="D7421">
        <v>2019</v>
      </c>
      <c r="E7421" t="s">
        <v>20233</v>
      </c>
      <c r="F7421">
        <v>5.6</v>
      </c>
      <c r="G7421">
        <v>119000</v>
      </c>
      <c r="H7421" t="s">
        <v>8417</v>
      </c>
      <c r="I7421" t="s">
        <v>21297</v>
      </c>
      <c r="J7421" t="s">
        <v>16969</v>
      </c>
      <c r="K7421" t="s">
        <v>5936</v>
      </c>
      <c r="L7421">
        <v>110000000</v>
      </c>
      <c r="M7421">
        <v>253890701</v>
      </c>
      <c r="N7421" t="s">
        <v>31</v>
      </c>
      <c r="O7421">
        <v>114</v>
      </c>
      <c r="P7421" t="str">
        <f>IF(Table1[[#This Row],[score]]&gt;=8.5,"High",IF(Table1[[#This Row],[score]]&gt;=7,"Medium","Low"))</f>
        <v>Low</v>
      </c>
      <c r="Q7421" s="5">
        <f>Table1[[#This Row],[gross]]-Table1[[#This Row],[budget]]</f>
        <v>143890701</v>
      </c>
      <c r="R7421" s="5" t="str">
        <f>IF(Table1[[#This Row],[Profit]]&gt;0,"Profit","Loss")</f>
        <v>Profit</v>
      </c>
      <c r="S7421" s="6" t="str">
        <f>FLOOR(Table1[[#This Row],[year]]-1900,10)+1900 &amp; "-" &amp; FLOOR(Table1[[#This Row],[year]]-1890,10)+1900</f>
        <v>2010-2020</v>
      </c>
      <c r="T7421" s="14" t="s">
        <v>21835</v>
      </c>
      <c r="AB7421" s="14"/>
    </row>
    <row r="7422" spans="1:28" hidden="1" x14ac:dyDescent="0.3">
      <c r="A7422" t="s">
        <v>21298</v>
      </c>
      <c r="B7422" t="s">
        <v>1974</v>
      </c>
      <c r="C7422" t="s">
        <v>34</v>
      </c>
      <c r="D7422">
        <v>2019</v>
      </c>
      <c r="E7422" t="s">
        <v>21299</v>
      </c>
      <c r="F7422">
        <v>5.7</v>
      </c>
      <c r="G7422">
        <v>166000</v>
      </c>
      <c r="H7422" t="s">
        <v>13910</v>
      </c>
      <c r="I7422" t="s">
        <v>13910</v>
      </c>
      <c r="J7422" t="s">
        <v>14401</v>
      </c>
      <c r="K7422" t="s">
        <v>30</v>
      </c>
      <c r="L7422">
        <v>200000000</v>
      </c>
      <c r="M7422">
        <v>252442974</v>
      </c>
      <c r="N7422" t="s">
        <v>180</v>
      </c>
      <c r="O7422">
        <v>113</v>
      </c>
      <c r="P7422" t="str">
        <f>IF(Table1[[#This Row],[score]]&gt;=8.5,"High",IF(Table1[[#This Row],[score]]&gt;=7,"Medium","Low"))</f>
        <v>Low</v>
      </c>
      <c r="Q7422" s="5">
        <f>Table1[[#This Row],[gross]]-Table1[[#This Row],[budget]]</f>
        <v>52442974</v>
      </c>
      <c r="R7422" s="5" t="str">
        <f>IF(Table1[[#This Row],[Profit]]&gt;0,"Profit","Loss")</f>
        <v>Profit</v>
      </c>
      <c r="S7422" s="6" t="str">
        <f>FLOOR(Table1[[#This Row],[year]]-1900,10)+1900 &amp; "-" &amp; FLOOR(Table1[[#This Row],[year]]-1890,10)+1900</f>
        <v>2010-2020</v>
      </c>
      <c r="T7422" s="14" t="s">
        <v>21835</v>
      </c>
      <c r="AB7422" s="14"/>
    </row>
    <row r="7423" spans="1:28" hidden="1" x14ac:dyDescent="0.3">
      <c r="A7423" t="s">
        <v>21266</v>
      </c>
      <c r="B7423" t="s">
        <v>1974</v>
      </c>
      <c r="C7423" t="s">
        <v>17</v>
      </c>
      <c r="D7423">
        <v>2019</v>
      </c>
      <c r="E7423" t="s">
        <v>21122</v>
      </c>
      <c r="F7423">
        <v>6.6</v>
      </c>
      <c r="G7423">
        <v>219000</v>
      </c>
      <c r="H7423" t="s">
        <v>10372</v>
      </c>
      <c r="I7423" t="s">
        <v>10372</v>
      </c>
      <c r="J7423" t="s">
        <v>14401</v>
      </c>
      <c r="K7423" t="s">
        <v>30</v>
      </c>
      <c r="L7423">
        <v>20000000</v>
      </c>
      <c r="M7423">
        <v>246999039</v>
      </c>
      <c r="N7423" t="s">
        <v>13191</v>
      </c>
      <c r="O7423">
        <v>129</v>
      </c>
      <c r="P7423" t="str">
        <f>IF(Table1[[#This Row],[score]]&gt;=8.5,"High",IF(Table1[[#This Row],[score]]&gt;=7,"Medium","Low"))</f>
        <v>Low</v>
      </c>
      <c r="Q7423" s="5">
        <f>Table1[[#This Row],[gross]]-Table1[[#This Row],[budget]]</f>
        <v>226999039</v>
      </c>
      <c r="R7423" s="5" t="str">
        <f>IF(Table1[[#This Row],[Profit]]&gt;0,"Profit","Loss")</f>
        <v>Profit</v>
      </c>
      <c r="S7423" s="6" t="str">
        <f>FLOOR(Table1[[#This Row],[year]]-1900,10)+1900 &amp; "-" &amp; FLOOR(Table1[[#This Row],[year]]-1890,10)+1900</f>
        <v>2010-2020</v>
      </c>
      <c r="T7423" s="14" t="s">
        <v>21835</v>
      </c>
      <c r="AB7423" s="14"/>
    </row>
    <row r="7424" spans="1:28" hidden="1" x14ac:dyDescent="0.3">
      <c r="A7424" t="s">
        <v>21656</v>
      </c>
      <c r="B7424" t="s">
        <v>1974</v>
      </c>
      <c r="C7424" t="s">
        <v>34</v>
      </c>
      <c r="D7424">
        <v>2019</v>
      </c>
      <c r="E7424" t="s">
        <v>20962</v>
      </c>
      <c r="F7424">
        <v>5.6</v>
      </c>
      <c r="G7424">
        <v>794</v>
      </c>
      <c r="H7424" t="s">
        <v>21657</v>
      </c>
      <c r="I7424" t="s">
        <v>21658</v>
      </c>
      <c r="J7424" t="s">
        <v>21659</v>
      </c>
      <c r="K7424" t="s">
        <v>5936</v>
      </c>
      <c r="L7424">
        <f>20500000</f>
        <v>20500000</v>
      </c>
      <c r="M7424">
        <v>245179562</v>
      </c>
      <c r="N7424" t="s">
        <v>20036</v>
      </c>
      <c r="O7424">
        <v>118</v>
      </c>
      <c r="P7424" t="str">
        <f>IF(Table1[[#This Row],[score]]&gt;=8.5,"High",IF(Table1[[#This Row],[score]]&gt;=7,"Medium","Low"))</f>
        <v>Low</v>
      </c>
      <c r="Q7424" s="5">
        <f>Table1[[#This Row],[gross]]-Table1[[#This Row],[budget]]</f>
        <v>224679562</v>
      </c>
      <c r="R7424" s="5" t="str">
        <f>IF(Table1[[#This Row],[Profit]]&gt;0,"Profit","Loss")</f>
        <v>Profit</v>
      </c>
      <c r="S7424" s="6" t="str">
        <f>FLOOR(Table1[[#This Row],[year]]-1900,10)+1900 &amp; "-" &amp; FLOOR(Table1[[#This Row],[year]]-1890,10)+1900</f>
        <v>2010-2020</v>
      </c>
      <c r="T7424" s="14" t="s">
        <v>21835</v>
      </c>
      <c r="AB7424" s="14"/>
    </row>
    <row r="7425" spans="1:28" hidden="1" x14ac:dyDescent="0.3">
      <c r="A7425" t="s">
        <v>21254</v>
      </c>
      <c r="B7425" t="s">
        <v>33</v>
      </c>
      <c r="C7425" t="s">
        <v>17</v>
      </c>
      <c r="D7425">
        <v>2019</v>
      </c>
      <c r="E7425" t="s">
        <v>21255</v>
      </c>
      <c r="F7425">
        <v>7.4</v>
      </c>
      <c r="G7425">
        <v>43000</v>
      </c>
      <c r="H7425" t="s">
        <v>21256</v>
      </c>
      <c r="I7425" t="s">
        <v>11804</v>
      </c>
      <c r="J7425" t="s">
        <v>13133</v>
      </c>
      <c r="K7425" t="s">
        <v>22</v>
      </c>
      <c r="L7425">
        <v>13000000</v>
      </c>
      <c r="M7425">
        <v>237860050</v>
      </c>
      <c r="N7425" t="s">
        <v>6518</v>
      </c>
      <c r="O7425">
        <v>122</v>
      </c>
      <c r="P7425" t="str">
        <f>IF(Table1[[#This Row],[score]]&gt;=8.5,"High",IF(Table1[[#This Row],[score]]&gt;=7,"Medium","Low"))</f>
        <v>Medium</v>
      </c>
      <c r="Q7425" s="5">
        <f>Table1[[#This Row],[gross]]-Table1[[#This Row],[budget]]</f>
        <v>224860050</v>
      </c>
      <c r="R7425" s="5" t="str">
        <f>IF(Table1[[#This Row],[Profit]]&gt;0,"Profit","Loss")</f>
        <v>Profit</v>
      </c>
      <c r="S7425" s="6" t="str">
        <f>FLOOR(Table1[[#This Row],[year]]-1900,10)+1900 &amp; "-" &amp; FLOOR(Table1[[#This Row],[year]]-1890,10)+1900</f>
        <v>2010-2020</v>
      </c>
      <c r="T7425" s="14" t="s">
        <v>21835</v>
      </c>
      <c r="AB7425" s="14"/>
    </row>
    <row r="7426" spans="1:28" hidden="1" x14ac:dyDescent="0.3">
      <c r="A7426" t="s">
        <v>21325</v>
      </c>
      <c r="B7426" t="s">
        <v>16</v>
      </c>
      <c r="C7426" t="s">
        <v>52</v>
      </c>
      <c r="D7426">
        <v>2019</v>
      </c>
      <c r="E7426" t="s">
        <v>21326</v>
      </c>
      <c r="F7426">
        <v>5.9</v>
      </c>
      <c r="G7426">
        <v>65000</v>
      </c>
      <c r="H7426" t="s">
        <v>18675</v>
      </c>
      <c r="I7426" t="s">
        <v>18675</v>
      </c>
      <c r="J7426" t="s">
        <v>15966</v>
      </c>
      <c r="K7426" t="s">
        <v>30</v>
      </c>
      <c r="L7426">
        <v>30000000</v>
      </c>
      <c r="M7426">
        <v>231252591</v>
      </c>
      <c r="N7426" t="s">
        <v>2001</v>
      </c>
      <c r="O7426">
        <v>106</v>
      </c>
      <c r="P7426" t="str">
        <f>IF(Table1[[#This Row],[score]]&gt;=8.5,"High",IF(Table1[[#This Row],[score]]&gt;=7,"Medium","Low"))</f>
        <v>Low</v>
      </c>
      <c r="Q7426" s="5">
        <f>Table1[[#This Row],[gross]]-Table1[[#This Row],[budget]]</f>
        <v>201252591</v>
      </c>
      <c r="R7426" s="5" t="str">
        <f>IF(Table1[[#This Row],[Profit]]&gt;0,"Profit","Loss")</f>
        <v>Profit</v>
      </c>
      <c r="S7426" s="6" t="str">
        <f>FLOOR(Table1[[#This Row],[year]]-1900,10)+1900 &amp; "-" &amp; FLOOR(Table1[[#This Row],[year]]-1890,10)+1900</f>
        <v>2010-2020</v>
      </c>
      <c r="T7426" s="14" t="s">
        <v>21835</v>
      </c>
      <c r="AB7426" s="14"/>
    </row>
    <row r="7427" spans="1:28" hidden="1" x14ac:dyDescent="0.3">
      <c r="A7427" t="s">
        <v>21234</v>
      </c>
      <c r="B7427" t="s">
        <v>1974</v>
      </c>
      <c r="C7427" t="s">
        <v>34</v>
      </c>
      <c r="D7427">
        <v>2019</v>
      </c>
      <c r="E7427" t="s">
        <v>21235</v>
      </c>
      <c r="F7427">
        <v>8.1</v>
      </c>
      <c r="G7427">
        <v>323000</v>
      </c>
      <c r="H7427" t="s">
        <v>8728</v>
      </c>
      <c r="I7427" t="s">
        <v>12102</v>
      </c>
      <c r="J7427" t="s">
        <v>9441</v>
      </c>
      <c r="K7427" t="s">
        <v>30</v>
      </c>
      <c r="L7427" s="5">
        <v>97600000</v>
      </c>
      <c r="M7427" s="5">
        <v>225508210</v>
      </c>
      <c r="N7427" t="s">
        <v>18723</v>
      </c>
      <c r="O7427">
        <v>152</v>
      </c>
      <c r="P7427" t="str">
        <f>IF(Table1[[#This Row],[score]]&gt;=8.5,"High",IF(Table1[[#This Row],[score]]&gt;=7,"Medium","Low"))</f>
        <v>Medium</v>
      </c>
      <c r="Q7427" s="5">
        <f>Table1[[#This Row],[gross]]-Table1[[#This Row],[budget]]</f>
        <v>127908210</v>
      </c>
      <c r="R7427" s="5" t="str">
        <f>IF(Table1[[#This Row],[Profit]]&gt;0,"Profit","Loss")</f>
        <v>Profit</v>
      </c>
      <c r="S7427" s="6" t="str">
        <f>FLOOR(Table1[[#This Row],[year]]-1900,10)+1900 &amp; "-" &amp; FLOOR(Table1[[#This Row],[year]]-1890,10)+1900</f>
        <v>2010-2020</v>
      </c>
      <c r="T7427" s="14" t="s">
        <v>21835</v>
      </c>
      <c r="AB7427" s="14"/>
    </row>
    <row r="7428" spans="1:28" hidden="1" x14ac:dyDescent="0.3">
      <c r="A7428" t="s">
        <v>7867</v>
      </c>
      <c r="B7428" t="s">
        <v>33</v>
      </c>
      <c r="C7428" t="s">
        <v>17</v>
      </c>
      <c r="D7428">
        <v>2019</v>
      </c>
      <c r="E7428" t="s">
        <v>21197</v>
      </c>
      <c r="F7428">
        <v>7.8</v>
      </c>
      <c r="G7428">
        <v>159000</v>
      </c>
      <c r="H7428" t="s">
        <v>17680</v>
      </c>
      <c r="I7428" t="s">
        <v>17680</v>
      </c>
      <c r="J7428" t="s">
        <v>15712</v>
      </c>
      <c r="K7428" t="s">
        <v>30</v>
      </c>
      <c r="L7428">
        <v>40000000</v>
      </c>
      <c r="M7428">
        <v>216601214</v>
      </c>
      <c r="N7428" t="s">
        <v>31</v>
      </c>
      <c r="O7428">
        <v>135</v>
      </c>
      <c r="P7428" t="str">
        <f>IF(Table1[[#This Row],[score]]&gt;=8.5,"High",IF(Table1[[#This Row],[score]]&gt;=7,"Medium","Low"))</f>
        <v>Medium</v>
      </c>
      <c r="Q7428" s="5">
        <f>Table1[[#This Row],[gross]]-Table1[[#This Row],[budget]]</f>
        <v>176601214</v>
      </c>
      <c r="R7428" s="5" t="str">
        <f>IF(Table1[[#This Row],[Profit]]&gt;0,"Profit","Loss")</f>
        <v>Profit</v>
      </c>
      <c r="S7428" s="6" t="str">
        <f>FLOOR(Table1[[#This Row],[year]]-1900,10)+1900 &amp; "-" &amp; FLOOR(Table1[[#This Row],[year]]-1890,10)+1900</f>
        <v>2010-2020</v>
      </c>
      <c r="T7428" s="14" t="s">
        <v>21835</v>
      </c>
      <c r="AB7428" s="14"/>
    </row>
    <row r="7429" spans="1:28" hidden="1" x14ac:dyDescent="0.3">
      <c r="A7429" t="s">
        <v>6168</v>
      </c>
      <c r="B7429" t="s">
        <v>33</v>
      </c>
      <c r="C7429" t="s">
        <v>390</v>
      </c>
      <c r="D7429">
        <v>2019</v>
      </c>
      <c r="E7429" t="s">
        <v>21258</v>
      </c>
      <c r="F7429">
        <v>5.8</v>
      </c>
      <c r="G7429">
        <v>31000</v>
      </c>
      <c r="H7429" t="s">
        <v>19728</v>
      </c>
      <c r="I7429" t="s">
        <v>21333</v>
      </c>
      <c r="J7429" t="s">
        <v>18246</v>
      </c>
      <c r="K7429" t="s">
        <v>195</v>
      </c>
      <c r="L7429">
        <v>24000000</v>
      </c>
      <c r="M7429">
        <v>203783566</v>
      </c>
      <c r="N7429" t="s">
        <v>118</v>
      </c>
      <c r="O7429">
        <v>86</v>
      </c>
      <c r="P7429" t="str">
        <f>IF(Table1[[#This Row],[score]]&gt;=8.5,"High",IF(Table1[[#This Row],[score]]&gt;=7,"Medium","Low"))</f>
        <v>Low</v>
      </c>
      <c r="Q7429" s="5">
        <f>Table1[[#This Row],[gross]]-Table1[[#This Row],[budget]]</f>
        <v>179783566</v>
      </c>
      <c r="R7429" s="5" t="str">
        <f>IF(Table1[[#This Row],[Profit]]&gt;0,"Profit","Loss")</f>
        <v>Profit</v>
      </c>
      <c r="S7429" s="6" t="str">
        <f>FLOOR(Table1[[#This Row],[year]]-1900,10)+1900 &amp; "-" &amp; FLOOR(Table1[[#This Row],[year]]-1890,10)+1900</f>
        <v>2010-2020</v>
      </c>
      <c r="T7429" s="14" t="s">
        <v>21835</v>
      </c>
      <c r="AB7429" s="14"/>
    </row>
    <row r="7430" spans="1:28" hidden="1" x14ac:dyDescent="0.3">
      <c r="A7430" t="s">
        <v>21278</v>
      </c>
      <c r="B7430" t="s">
        <v>16</v>
      </c>
      <c r="C7430" t="s">
        <v>63</v>
      </c>
      <c r="D7430">
        <v>2019</v>
      </c>
      <c r="E7430" t="s">
        <v>21276</v>
      </c>
      <c r="F7430">
        <v>7.3</v>
      </c>
      <c r="G7430">
        <v>153000</v>
      </c>
      <c r="H7430" t="s">
        <v>5437</v>
      </c>
      <c r="I7430" t="s">
        <v>11252</v>
      </c>
      <c r="J7430" t="s">
        <v>19430</v>
      </c>
      <c r="K7430" t="s">
        <v>22</v>
      </c>
      <c r="L7430">
        <v>40000000</v>
      </c>
      <c r="M7430">
        <v>195179299</v>
      </c>
      <c r="N7430" t="s">
        <v>44</v>
      </c>
      <c r="O7430">
        <v>121</v>
      </c>
      <c r="P7430" t="str">
        <f>IF(Table1[[#This Row],[score]]&gt;=8.5,"High",IF(Table1[[#This Row],[score]]&gt;=7,"Medium","Low"))</f>
        <v>Medium</v>
      </c>
      <c r="Q7430" s="5">
        <f>Table1[[#This Row],[gross]]-Table1[[#This Row],[budget]]</f>
        <v>155179299</v>
      </c>
      <c r="R7430" s="5" t="str">
        <f>IF(Table1[[#This Row],[Profit]]&gt;0,"Profit","Loss")</f>
        <v>Profit</v>
      </c>
      <c r="S7430" s="6" t="str">
        <f>FLOOR(Table1[[#This Row],[year]]-1900,10)+1900 &amp; "-" &amp; FLOOR(Table1[[#This Row],[year]]-1890,10)+1900</f>
        <v>2010-2020</v>
      </c>
      <c r="T7430" s="14" t="s">
        <v>21835</v>
      </c>
      <c r="AB7430" s="14"/>
    </row>
    <row r="7431" spans="1:28" hidden="1" x14ac:dyDescent="0.3">
      <c r="A7431" t="s">
        <v>21372</v>
      </c>
      <c r="B7431" t="s">
        <v>1974</v>
      </c>
      <c r="C7431" t="s">
        <v>390</v>
      </c>
      <c r="D7431">
        <v>2019</v>
      </c>
      <c r="E7431" t="s">
        <v>21373</v>
      </c>
      <c r="F7431">
        <v>7.5</v>
      </c>
      <c r="G7431">
        <v>28000</v>
      </c>
      <c r="H7431" t="s">
        <v>19690</v>
      </c>
      <c r="I7431" t="s">
        <v>19690</v>
      </c>
      <c r="J7431" t="s">
        <v>21374</v>
      </c>
      <c r="K7431" t="s">
        <v>2081</v>
      </c>
      <c r="L7431">
        <v>11100000</v>
      </c>
      <c r="M7431">
        <v>193457467</v>
      </c>
      <c r="N7431" t="s">
        <v>21375</v>
      </c>
      <c r="O7431">
        <v>112</v>
      </c>
      <c r="P7431" t="str">
        <f>IF(Table1[[#This Row],[score]]&gt;=8.5,"High",IF(Table1[[#This Row],[score]]&gt;=7,"Medium","Low"))</f>
        <v>Medium</v>
      </c>
      <c r="Q7431" s="5">
        <f>Table1[[#This Row],[gross]]-Table1[[#This Row],[budget]]</f>
        <v>182357467</v>
      </c>
      <c r="R7431" s="5" t="str">
        <f>IF(Table1[[#This Row],[Profit]]&gt;0,"Profit","Loss")</f>
        <v>Profit</v>
      </c>
      <c r="S7431" s="6" t="str">
        <f>FLOOR(Table1[[#This Row],[year]]-1900,10)+1900 &amp; "-" &amp; FLOOR(Table1[[#This Row],[year]]-1890,10)+1900</f>
        <v>2010-2020</v>
      </c>
      <c r="T7431" s="14" t="s">
        <v>21835</v>
      </c>
      <c r="AB7431" s="14"/>
    </row>
    <row r="7432" spans="1:28" hidden="1" x14ac:dyDescent="0.3">
      <c r="A7432" t="s">
        <v>21381</v>
      </c>
      <c r="B7432" t="s">
        <v>33</v>
      </c>
      <c r="C7432" t="s">
        <v>390</v>
      </c>
      <c r="D7432">
        <v>2019</v>
      </c>
      <c r="E7432" t="s">
        <v>20846</v>
      </c>
      <c r="F7432">
        <v>6.6</v>
      </c>
      <c r="G7432">
        <v>58000</v>
      </c>
      <c r="H7432" t="s">
        <v>10654</v>
      </c>
      <c r="I7432" t="s">
        <v>16086</v>
      </c>
      <c r="J7432" t="s">
        <v>18562</v>
      </c>
      <c r="K7432" t="s">
        <v>3770</v>
      </c>
      <c r="L7432">
        <v>99000000</v>
      </c>
      <c r="M7432">
        <v>192306508</v>
      </c>
      <c r="N7432" t="s">
        <v>23</v>
      </c>
      <c r="O7432">
        <v>107</v>
      </c>
      <c r="P7432" t="str">
        <f>IF(Table1[[#This Row],[score]]&gt;=8.5,"High",IF(Table1[[#This Row],[score]]&gt;=7,"Medium","Low"))</f>
        <v>Low</v>
      </c>
      <c r="Q7432" s="5">
        <f>Table1[[#This Row],[gross]]-Table1[[#This Row],[budget]]</f>
        <v>93306508</v>
      </c>
      <c r="R7432" s="5" t="str">
        <f>IF(Table1[[#This Row],[Profit]]&gt;0,"Profit","Loss")</f>
        <v>Profit</v>
      </c>
      <c r="S7432" s="6" t="str">
        <f>FLOOR(Table1[[#This Row],[year]]-1900,10)+1900 &amp; "-" &amp; FLOOR(Table1[[#This Row],[year]]-1890,10)+1900</f>
        <v>2010-2020</v>
      </c>
      <c r="T7432" s="14" t="s">
        <v>21835</v>
      </c>
      <c r="AB7432" s="14"/>
    </row>
    <row r="7433" spans="1:28" hidden="1" x14ac:dyDescent="0.3">
      <c r="A7433" t="s">
        <v>21417</v>
      </c>
      <c r="B7433" t="s">
        <v>33</v>
      </c>
      <c r="C7433" t="s">
        <v>390</v>
      </c>
      <c r="D7433">
        <v>2019</v>
      </c>
      <c r="E7433" t="s">
        <v>21418</v>
      </c>
      <c r="F7433">
        <v>7</v>
      </c>
      <c r="G7433">
        <v>32000</v>
      </c>
      <c r="H7433" t="s">
        <v>21419</v>
      </c>
      <c r="I7433" t="s">
        <v>21419</v>
      </c>
      <c r="J7433" t="s">
        <v>21420</v>
      </c>
      <c r="K7433" t="s">
        <v>30</v>
      </c>
      <c r="L7433">
        <v>75000000</v>
      </c>
      <c r="M7433">
        <v>180314199</v>
      </c>
      <c r="N7433" t="s">
        <v>10077</v>
      </c>
      <c r="O7433">
        <v>97</v>
      </c>
      <c r="P7433" t="str">
        <f>IF(Table1[[#This Row],[score]]&gt;=8.5,"High",IF(Table1[[#This Row],[score]]&gt;=7,"Medium","Low"))</f>
        <v>Medium</v>
      </c>
      <c r="Q7433" s="5">
        <f>Table1[[#This Row],[gross]]-Table1[[#This Row],[budget]]</f>
        <v>105314199</v>
      </c>
      <c r="R7433" s="5" t="str">
        <f>IF(Table1[[#This Row],[Profit]]&gt;0,"Profit","Loss")</f>
        <v>Profit</v>
      </c>
      <c r="S7433" s="6" t="str">
        <f>FLOOR(Table1[[#This Row],[year]]-1900,10)+1900 &amp; "-" &amp; FLOOR(Table1[[#This Row],[year]]-1890,10)+1900</f>
        <v>2010-2020</v>
      </c>
      <c r="T7433" s="14" t="s">
        <v>21835</v>
      </c>
      <c r="AB7433" s="14"/>
    </row>
    <row r="7434" spans="1:28" hidden="1" x14ac:dyDescent="0.3">
      <c r="A7434" t="s">
        <v>21414</v>
      </c>
      <c r="B7434" t="s">
        <v>443</v>
      </c>
      <c r="C7434" t="s">
        <v>34</v>
      </c>
      <c r="D7434">
        <v>2019</v>
      </c>
      <c r="E7434" t="s">
        <v>21415</v>
      </c>
      <c r="F7434">
        <v>7</v>
      </c>
      <c r="G7434">
        <v>27000</v>
      </c>
      <c r="H7434" t="s">
        <v>16784</v>
      </c>
      <c r="I7434" t="s">
        <v>21416</v>
      </c>
      <c r="J7434" t="s">
        <v>16786</v>
      </c>
      <c r="K7434" t="s">
        <v>483</v>
      </c>
      <c r="L7434">
        <v>52000000</v>
      </c>
      <c r="M7434">
        <v>176345966</v>
      </c>
      <c r="N7434" t="s">
        <v>542</v>
      </c>
      <c r="O7434">
        <v>107</v>
      </c>
      <c r="P7434" t="str">
        <f>IF(Table1[[#This Row],[score]]&gt;=8.5,"High",IF(Table1[[#This Row],[score]]&gt;=7,"Medium","Low"))</f>
        <v>Medium</v>
      </c>
      <c r="Q7434" s="5">
        <f>Table1[[#This Row],[gross]]-Table1[[#This Row],[budget]]</f>
        <v>124345966</v>
      </c>
      <c r="R7434" s="5" t="str">
        <f>IF(Table1[[#This Row],[Profit]]&gt;0,"Profit","Loss")</f>
        <v>Profit</v>
      </c>
      <c r="S7434" s="6" t="str">
        <f>FLOOR(Table1[[#This Row],[year]]-1900,10)+1900 &amp; "-" &amp; FLOOR(Table1[[#This Row],[year]]-1890,10)+1900</f>
        <v>2010-2020</v>
      </c>
      <c r="T7434" s="14" t="s">
        <v>21872</v>
      </c>
      <c r="AB7434" s="14"/>
    </row>
    <row r="7435" spans="1:28" hidden="1" x14ac:dyDescent="0.3">
      <c r="A7435" t="s">
        <v>21257</v>
      </c>
      <c r="B7435" t="s">
        <v>1974</v>
      </c>
      <c r="C7435" t="s">
        <v>34</v>
      </c>
      <c r="D7435">
        <v>2019</v>
      </c>
      <c r="E7435" t="s">
        <v>21258</v>
      </c>
      <c r="F7435">
        <v>5.7</v>
      </c>
      <c r="G7435">
        <v>98000</v>
      </c>
      <c r="H7435" t="s">
        <v>7705</v>
      </c>
      <c r="I7435" t="s">
        <v>12429</v>
      </c>
      <c r="J7435" t="s">
        <v>7558</v>
      </c>
      <c r="K7435" t="s">
        <v>5936</v>
      </c>
      <c r="L7435">
        <v>138000000</v>
      </c>
      <c r="M7435">
        <v>173469516</v>
      </c>
      <c r="N7435" t="s">
        <v>21259</v>
      </c>
      <c r="O7435">
        <v>117</v>
      </c>
      <c r="P7435" t="str">
        <f>IF(Table1[[#This Row],[score]]&gt;=8.5,"High",IF(Table1[[#This Row],[score]]&gt;=7,"Medium","Low"))</f>
        <v>Low</v>
      </c>
      <c r="Q7435" s="5">
        <f>Table1[[#This Row],[gross]]-Table1[[#This Row],[budget]]</f>
        <v>35469516</v>
      </c>
      <c r="R7435" s="5" t="str">
        <f>IF(Table1[[#This Row],[Profit]]&gt;0,"Profit","Loss")</f>
        <v>Profit</v>
      </c>
      <c r="S7435" s="6" t="str">
        <f>FLOOR(Table1[[#This Row],[year]]-1900,10)+1900 &amp; "-" &amp; FLOOR(Table1[[#This Row],[year]]-1890,10)+1900</f>
        <v>2010-2020</v>
      </c>
      <c r="T7435" s="14" t="s">
        <v>21835</v>
      </c>
      <c r="AB7435" s="14"/>
    </row>
    <row r="7436" spans="1:28" hidden="1" x14ac:dyDescent="0.3">
      <c r="A7436" t="s">
        <v>21279</v>
      </c>
      <c r="B7436" t="s">
        <v>16</v>
      </c>
      <c r="C7436" t="s">
        <v>41</v>
      </c>
      <c r="D7436">
        <v>2019</v>
      </c>
      <c r="E7436" t="s">
        <v>21280</v>
      </c>
      <c r="F7436">
        <v>6.3</v>
      </c>
      <c r="G7436">
        <v>89000</v>
      </c>
      <c r="H7436" t="s">
        <v>15575</v>
      </c>
      <c r="I7436" t="s">
        <v>15575</v>
      </c>
      <c r="J7436" t="s">
        <v>20676</v>
      </c>
      <c r="K7436" t="s">
        <v>30</v>
      </c>
      <c r="L7436">
        <v>20000000</v>
      </c>
      <c r="M7436">
        <v>157563598</v>
      </c>
      <c r="N7436" t="s">
        <v>18082</v>
      </c>
      <c r="O7436">
        <v>110</v>
      </c>
      <c r="P7436" t="str">
        <f>IF(Table1[[#This Row],[score]]&gt;=8.5,"High",IF(Table1[[#This Row],[score]]&gt;=7,"Medium","Low"))</f>
        <v>Low</v>
      </c>
      <c r="Q7436" s="5">
        <f>Table1[[#This Row],[gross]]-Table1[[#This Row],[budget]]</f>
        <v>137563598</v>
      </c>
      <c r="R7436" s="5" t="str">
        <f>IF(Table1[[#This Row],[Profit]]&gt;0,"Profit","Loss")</f>
        <v>Profit</v>
      </c>
      <c r="S7436" s="6" t="str">
        <f>FLOOR(Table1[[#This Row],[year]]-1900,10)+1900 &amp; "-" &amp; FLOOR(Table1[[#This Row],[year]]-1890,10)+1900</f>
        <v>2010-2020</v>
      </c>
      <c r="T7436" s="14" t="s">
        <v>21835</v>
      </c>
      <c r="AB7436" s="14"/>
    </row>
    <row r="7437" spans="1:28" hidden="1" x14ac:dyDescent="0.3">
      <c r="A7437" t="s">
        <v>21198</v>
      </c>
      <c r="B7437" t="s">
        <v>1974</v>
      </c>
      <c r="C7437" t="s">
        <v>34</v>
      </c>
      <c r="D7437">
        <v>2019</v>
      </c>
      <c r="E7437" t="s">
        <v>21199</v>
      </c>
      <c r="F7437">
        <v>6.4</v>
      </c>
      <c r="G7437">
        <v>97000</v>
      </c>
      <c r="H7437" t="s">
        <v>20983</v>
      </c>
      <c r="I7437" t="s">
        <v>17317</v>
      </c>
      <c r="J7437" t="s">
        <v>21200</v>
      </c>
      <c r="K7437" t="s">
        <v>30</v>
      </c>
      <c r="L7437">
        <v>9000000</v>
      </c>
      <c r="M7437">
        <v>155712077</v>
      </c>
      <c r="N7437" t="s">
        <v>31</v>
      </c>
      <c r="O7437">
        <v>99</v>
      </c>
      <c r="P7437" t="str">
        <f>IF(Table1[[#This Row],[score]]&gt;=8.5,"High",IF(Table1[[#This Row],[score]]&gt;=7,"Medium","Low"))</f>
        <v>Low</v>
      </c>
      <c r="Q7437" s="5">
        <f>Table1[[#This Row],[gross]]-Table1[[#This Row],[budget]]</f>
        <v>146712077</v>
      </c>
      <c r="R7437" s="5" t="str">
        <f>IF(Table1[[#This Row],[Profit]]&gt;0,"Profit","Loss")</f>
        <v>Profit</v>
      </c>
      <c r="S7437" s="6" t="str">
        <f>FLOOR(Table1[[#This Row],[year]]-1900,10)+1900 &amp; "-" &amp; FLOOR(Table1[[#This Row],[year]]-1890,10)+1900</f>
        <v>2010-2020</v>
      </c>
      <c r="T7437" s="14" t="s">
        <v>21835</v>
      </c>
      <c r="AB7437" s="14"/>
    </row>
    <row r="7438" spans="1:28" hidden="1" x14ac:dyDescent="0.3">
      <c r="A7438" t="s">
        <v>21204</v>
      </c>
      <c r="B7438" t="s">
        <v>1974</v>
      </c>
      <c r="C7438" t="s">
        <v>41</v>
      </c>
      <c r="D7438">
        <v>2019</v>
      </c>
      <c r="E7438" t="s">
        <v>20740</v>
      </c>
      <c r="F7438">
        <v>6.8</v>
      </c>
      <c r="G7438">
        <v>131000</v>
      </c>
      <c r="H7438" t="s">
        <v>8004</v>
      </c>
      <c r="I7438" t="s">
        <v>5397</v>
      </c>
      <c r="J7438" t="s">
        <v>21205</v>
      </c>
      <c r="K7438" t="s">
        <v>22</v>
      </c>
      <c r="L7438">
        <v>26000000</v>
      </c>
      <c r="M7438">
        <v>153193369</v>
      </c>
      <c r="N7438" t="s">
        <v>21206</v>
      </c>
      <c r="O7438">
        <v>116</v>
      </c>
      <c r="P7438" t="str">
        <f>IF(Table1[[#This Row],[score]]&gt;=8.5,"High",IF(Table1[[#This Row],[score]]&gt;=7,"Medium","Low"))</f>
        <v>Low</v>
      </c>
      <c r="Q7438" s="5">
        <f>Table1[[#This Row],[gross]]-Table1[[#This Row],[budget]]</f>
        <v>127193369</v>
      </c>
      <c r="R7438" s="5" t="str">
        <f>IF(Table1[[#This Row],[Profit]]&gt;0,"Profit","Loss")</f>
        <v>Profit</v>
      </c>
      <c r="S7438" s="6" t="str">
        <f>FLOOR(Table1[[#This Row],[year]]-1900,10)+1900 &amp; "-" &amp; FLOOR(Table1[[#This Row],[year]]-1890,10)+1900</f>
        <v>2010-2020</v>
      </c>
      <c r="T7438" s="14" t="s">
        <v>21835</v>
      </c>
      <c r="AB7438" s="14"/>
    </row>
    <row r="7439" spans="1:28" hidden="1" x14ac:dyDescent="0.3">
      <c r="A7439" t="s">
        <v>21359</v>
      </c>
      <c r="B7439" t="s">
        <v>33</v>
      </c>
      <c r="C7439" t="s">
        <v>390</v>
      </c>
      <c r="D7439">
        <v>2019</v>
      </c>
      <c r="E7439" t="s">
        <v>21360</v>
      </c>
      <c r="F7439">
        <v>6.4</v>
      </c>
      <c r="G7439">
        <v>24000</v>
      </c>
      <c r="H7439" t="s">
        <v>21361</v>
      </c>
      <c r="I7439" t="s">
        <v>21362</v>
      </c>
      <c r="J7439" t="s">
        <v>17417</v>
      </c>
      <c r="K7439" t="s">
        <v>19001</v>
      </c>
      <c r="L7439">
        <v>65000000</v>
      </c>
      <c r="M7439">
        <v>147792047</v>
      </c>
      <c r="N7439" t="s">
        <v>19337</v>
      </c>
      <c r="O7439">
        <v>97</v>
      </c>
      <c r="P7439" t="str">
        <f>IF(Table1[[#This Row],[score]]&gt;=8.5,"High",IF(Table1[[#This Row],[score]]&gt;=7,"Medium","Low"))</f>
        <v>Low</v>
      </c>
      <c r="Q7439" s="5">
        <f>Table1[[#This Row],[gross]]-Table1[[#This Row],[budget]]</f>
        <v>82792047</v>
      </c>
      <c r="R7439" s="5" t="str">
        <f>IF(Table1[[#This Row],[Profit]]&gt;0,"Profit","Loss")</f>
        <v>Profit</v>
      </c>
      <c r="S7439" s="6" t="str">
        <f>FLOOR(Table1[[#This Row],[year]]-1900,10)+1900 &amp; "-" &amp; FLOOR(Table1[[#This Row],[year]]-1890,10)+1900</f>
        <v>2010-2020</v>
      </c>
      <c r="T7439" s="14" t="s">
        <v>21835</v>
      </c>
      <c r="AB7439" s="14"/>
    </row>
    <row r="7440" spans="1:28" hidden="1" x14ac:dyDescent="0.3">
      <c r="A7440" t="s">
        <v>21293</v>
      </c>
      <c r="B7440" t="s">
        <v>16</v>
      </c>
      <c r="C7440" t="s">
        <v>34</v>
      </c>
      <c r="D7440">
        <v>2019</v>
      </c>
      <c r="E7440" t="s">
        <v>21294</v>
      </c>
      <c r="F7440">
        <v>6.4</v>
      </c>
      <c r="G7440">
        <v>86000</v>
      </c>
      <c r="H7440" t="s">
        <v>15495</v>
      </c>
      <c r="I7440" t="s">
        <v>1983</v>
      </c>
      <c r="J7440" t="s">
        <v>11335</v>
      </c>
      <c r="K7440" t="s">
        <v>30</v>
      </c>
      <c r="L7440">
        <v>40000000</v>
      </c>
      <c r="M7440">
        <v>146661977</v>
      </c>
      <c r="N7440" t="s">
        <v>21295</v>
      </c>
      <c r="O7440">
        <v>121</v>
      </c>
      <c r="P7440" t="str">
        <f>IF(Table1[[#This Row],[score]]&gt;=8.5,"High",IF(Table1[[#This Row],[score]]&gt;=7,"Medium","Low"))</f>
        <v>Low</v>
      </c>
      <c r="Q7440" s="5">
        <f>Table1[[#This Row],[gross]]-Table1[[#This Row],[budget]]</f>
        <v>106661977</v>
      </c>
      <c r="R7440" s="5" t="str">
        <f>IF(Table1[[#This Row],[Profit]]&gt;0,"Profit","Loss")</f>
        <v>Profit</v>
      </c>
      <c r="S7440" s="6" t="str">
        <f>FLOOR(Table1[[#This Row],[year]]-1900,10)+1900 &amp; "-" &amp; FLOOR(Table1[[#This Row],[year]]-1890,10)+1900</f>
        <v>2010-2020</v>
      </c>
      <c r="T7440" s="14" t="s">
        <v>21835</v>
      </c>
      <c r="AB7440" s="14"/>
    </row>
    <row r="7441" spans="1:28" hidden="1" x14ac:dyDescent="0.3">
      <c r="A7441" t="s">
        <v>21305</v>
      </c>
      <c r="B7441" t="s">
        <v>1974</v>
      </c>
      <c r="C7441" t="s">
        <v>25</v>
      </c>
      <c r="D7441">
        <v>2019</v>
      </c>
      <c r="E7441" t="s">
        <v>21294</v>
      </c>
      <c r="F7441">
        <v>7.6</v>
      </c>
      <c r="G7441">
        <v>73000</v>
      </c>
      <c r="H7441" t="s">
        <v>21306</v>
      </c>
      <c r="I7441" t="s">
        <v>21306</v>
      </c>
      <c r="J7441" t="s">
        <v>21307</v>
      </c>
      <c r="K7441" t="s">
        <v>30</v>
      </c>
      <c r="L7441">
        <v>6200000</v>
      </c>
      <c r="M7441">
        <v>133031473</v>
      </c>
      <c r="N7441" t="s">
        <v>19033</v>
      </c>
      <c r="O7441">
        <v>97</v>
      </c>
      <c r="P7441" t="str">
        <f>IF(Table1[[#This Row],[score]]&gt;=8.5,"High",IF(Table1[[#This Row],[score]]&gt;=7,"Medium","Low"))</f>
        <v>Medium</v>
      </c>
      <c r="Q7441" s="5">
        <f>Table1[[#This Row],[gross]]-Table1[[#This Row],[budget]]</f>
        <v>126831473</v>
      </c>
      <c r="R7441" s="5" t="str">
        <f>IF(Table1[[#This Row],[Profit]]&gt;0,"Profit","Loss")</f>
        <v>Profit</v>
      </c>
      <c r="S7441" s="6" t="str">
        <f>FLOOR(Table1[[#This Row],[year]]-1900,10)+1900 &amp; "-" &amp; FLOOR(Table1[[#This Row],[year]]-1890,10)+1900</f>
        <v>2010-2020</v>
      </c>
      <c r="T7441" s="14" t="s">
        <v>21835</v>
      </c>
      <c r="AB7441" s="14"/>
    </row>
    <row r="7442" spans="1:28" hidden="1" x14ac:dyDescent="0.3">
      <c r="A7442" t="s">
        <v>21304</v>
      </c>
      <c r="B7442" t="s">
        <v>1974</v>
      </c>
      <c r="C7442" t="s">
        <v>25</v>
      </c>
      <c r="D7442">
        <v>2019</v>
      </c>
      <c r="E7442" t="s">
        <v>21255</v>
      </c>
      <c r="F7442">
        <v>6.5</v>
      </c>
      <c r="G7442">
        <v>208000</v>
      </c>
      <c r="H7442" t="s">
        <v>8234</v>
      </c>
      <c r="I7442" t="s">
        <v>8234</v>
      </c>
      <c r="J7442" t="s">
        <v>6471</v>
      </c>
      <c r="K7442" t="s">
        <v>5936</v>
      </c>
      <c r="L7442">
        <v>90000000</v>
      </c>
      <c r="M7442">
        <v>127461872</v>
      </c>
      <c r="N7442" t="s">
        <v>8543</v>
      </c>
      <c r="O7442">
        <v>123</v>
      </c>
      <c r="P7442" t="str">
        <f>IF(Table1[[#This Row],[score]]&gt;=8.5,"High",IF(Table1[[#This Row],[score]]&gt;=7,"Medium","Low"))</f>
        <v>Low</v>
      </c>
      <c r="Q7442" s="5">
        <f>Table1[[#This Row],[gross]]-Table1[[#This Row],[budget]]</f>
        <v>37461872</v>
      </c>
      <c r="R7442" s="5" t="str">
        <f>IF(Table1[[#This Row],[Profit]]&gt;0,"Profit","Loss")</f>
        <v>Profit</v>
      </c>
      <c r="S7442" s="6" t="str">
        <f>FLOOR(Table1[[#This Row],[year]]-1900,10)+1900 &amp; "-" &amp; FLOOR(Table1[[#This Row],[year]]-1890,10)+1900</f>
        <v>2010-2020</v>
      </c>
      <c r="T7442" s="14" t="s">
        <v>21835</v>
      </c>
      <c r="AB7442" s="14"/>
    </row>
    <row r="7443" spans="1:28" hidden="1" x14ac:dyDescent="0.3">
      <c r="A7443" t="s">
        <v>21349</v>
      </c>
      <c r="B7443" t="s">
        <v>16</v>
      </c>
      <c r="C7443" t="s">
        <v>52</v>
      </c>
      <c r="D7443">
        <v>2019</v>
      </c>
      <c r="E7443" t="s">
        <v>20696</v>
      </c>
      <c r="F7443">
        <v>5.3</v>
      </c>
      <c r="G7443">
        <v>43000</v>
      </c>
      <c r="H7443" t="s">
        <v>21350</v>
      </c>
      <c r="I7443" t="s">
        <v>21317</v>
      </c>
      <c r="J7443" t="s">
        <v>21351</v>
      </c>
      <c r="K7443" t="s">
        <v>30</v>
      </c>
      <c r="L7443">
        <v>9000000</v>
      </c>
      <c r="M7443">
        <v>123133739</v>
      </c>
      <c r="N7443" t="s">
        <v>2001</v>
      </c>
      <c r="O7443">
        <v>93</v>
      </c>
      <c r="P7443" t="str">
        <f>IF(Table1[[#This Row],[score]]&gt;=8.5,"High",IF(Table1[[#This Row],[score]]&gt;=7,"Medium","Low"))</f>
        <v>Low</v>
      </c>
      <c r="Q7443" s="5">
        <f>Table1[[#This Row],[gross]]-Table1[[#This Row],[budget]]</f>
        <v>114133739</v>
      </c>
      <c r="R7443" s="5" t="str">
        <f>IF(Table1[[#This Row],[Profit]]&gt;0,"Profit","Loss")</f>
        <v>Profit</v>
      </c>
      <c r="S7443" s="6" t="str">
        <f>FLOOR(Table1[[#This Row],[year]]-1900,10)+1900 &amp; "-" &amp; FLOOR(Table1[[#This Row],[year]]-1890,10)+1900</f>
        <v>2010-2020</v>
      </c>
      <c r="T7443" s="14" t="s">
        <v>21835</v>
      </c>
      <c r="AB7443" s="14"/>
    </row>
    <row r="7444" spans="1:28" hidden="1" x14ac:dyDescent="0.3">
      <c r="A7444" t="s">
        <v>21288</v>
      </c>
      <c r="B7444" t="s">
        <v>16</v>
      </c>
      <c r="C7444" t="s">
        <v>34</v>
      </c>
      <c r="D7444">
        <v>2019</v>
      </c>
      <c r="E7444" t="s">
        <v>21289</v>
      </c>
      <c r="F7444">
        <v>6.7</v>
      </c>
      <c r="G7444">
        <v>151000</v>
      </c>
      <c r="H7444" t="s">
        <v>15942</v>
      </c>
      <c r="I7444" t="s">
        <v>13838</v>
      </c>
      <c r="J7444" t="s">
        <v>7851</v>
      </c>
      <c r="K7444" t="s">
        <v>30</v>
      </c>
      <c r="L7444">
        <v>42000000</v>
      </c>
      <c r="M7444">
        <v>122810399</v>
      </c>
      <c r="N7444" t="s">
        <v>21290</v>
      </c>
      <c r="O7444">
        <v>99</v>
      </c>
      <c r="P7444" t="str">
        <f>IF(Table1[[#This Row],[score]]&gt;=8.5,"High",IF(Table1[[#This Row],[score]]&gt;=7,"Medium","Low"))</f>
        <v>Low</v>
      </c>
      <c r="Q7444" s="5">
        <f>Table1[[#This Row],[gross]]-Table1[[#This Row],[budget]]</f>
        <v>80810399</v>
      </c>
      <c r="R7444" s="5" t="str">
        <f>IF(Table1[[#This Row],[Profit]]&gt;0,"Profit","Loss")</f>
        <v>Profit</v>
      </c>
      <c r="S7444" s="6" t="str">
        <f>FLOOR(Table1[[#This Row],[year]]-1900,10)+1900 &amp; "-" &amp; FLOOR(Table1[[#This Row],[year]]-1890,10)+1900</f>
        <v>2010-2020</v>
      </c>
      <c r="T7444" s="14" t="s">
        <v>21835</v>
      </c>
      <c r="AB7444" s="14"/>
    </row>
    <row r="7445" spans="1:28" hidden="1" x14ac:dyDescent="0.3">
      <c r="A7445" t="s">
        <v>21534</v>
      </c>
      <c r="B7445" t="s">
        <v>443</v>
      </c>
      <c r="C7445" t="s">
        <v>34</v>
      </c>
      <c r="D7445">
        <v>2019</v>
      </c>
      <c r="E7445" t="s">
        <v>21069</v>
      </c>
      <c r="F7445">
        <v>7.1</v>
      </c>
      <c r="G7445">
        <v>7600</v>
      </c>
      <c r="H7445" t="s">
        <v>21535</v>
      </c>
      <c r="I7445" t="s">
        <v>21536</v>
      </c>
      <c r="J7445" t="s">
        <v>21537</v>
      </c>
      <c r="K7445" t="s">
        <v>908</v>
      </c>
      <c r="L7445">
        <f>20500000</f>
        <v>20500000</v>
      </c>
      <c r="M7445">
        <v>119932733</v>
      </c>
      <c r="N7445" t="s">
        <v>21538</v>
      </c>
      <c r="O7445">
        <v>111</v>
      </c>
      <c r="P7445" t="str">
        <f>IF(Table1[[#This Row],[score]]&gt;=8.5,"High",IF(Table1[[#This Row],[score]]&gt;=7,"Medium","Low"))</f>
        <v>Medium</v>
      </c>
      <c r="Q7445" s="5">
        <f>Table1[[#This Row],[gross]]-Table1[[#This Row],[budget]]</f>
        <v>99432733</v>
      </c>
      <c r="R7445" s="5" t="str">
        <f>IF(Table1[[#This Row],[Profit]]&gt;0,"Profit","Loss")</f>
        <v>Profit</v>
      </c>
      <c r="S7445" s="6" t="str">
        <f>FLOOR(Table1[[#This Row],[year]]-1900,10)+1900 &amp; "-" &amp; FLOOR(Table1[[#This Row],[year]]-1890,10)+1900</f>
        <v>2010-2020</v>
      </c>
      <c r="T7445" s="14" t="s">
        <v>21835</v>
      </c>
      <c r="AB7445" s="14"/>
    </row>
    <row r="7446" spans="1:28" hidden="1" x14ac:dyDescent="0.3">
      <c r="A7446" t="s">
        <v>21263</v>
      </c>
      <c r="B7446" t="s">
        <v>33</v>
      </c>
      <c r="C7446" t="s">
        <v>25</v>
      </c>
      <c r="D7446">
        <v>2019</v>
      </c>
      <c r="E7446" t="s">
        <v>20962</v>
      </c>
      <c r="F7446">
        <v>6.1</v>
      </c>
      <c r="G7446">
        <v>27000</v>
      </c>
      <c r="H7446" t="s">
        <v>17215</v>
      </c>
      <c r="I7446" t="s">
        <v>15426</v>
      </c>
      <c r="J7446" t="s">
        <v>21264</v>
      </c>
      <c r="K7446" t="s">
        <v>30</v>
      </c>
      <c r="L7446">
        <v>49000000</v>
      </c>
      <c r="M7446">
        <v>119682635</v>
      </c>
      <c r="N7446" t="s">
        <v>21265</v>
      </c>
      <c r="O7446">
        <v>102</v>
      </c>
      <c r="P7446" t="str">
        <f>IF(Table1[[#This Row],[score]]&gt;=8.5,"High",IF(Table1[[#This Row],[score]]&gt;=7,"Medium","Low"))</f>
        <v>Low</v>
      </c>
      <c r="Q7446" s="5">
        <f>Table1[[#This Row],[gross]]-Table1[[#This Row],[budget]]</f>
        <v>70682635</v>
      </c>
      <c r="R7446" s="5" t="str">
        <f>IF(Table1[[#This Row],[Profit]]&gt;0,"Profit","Loss")</f>
        <v>Profit</v>
      </c>
      <c r="S7446" s="6" t="str">
        <f>FLOOR(Table1[[#This Row],[year]]-1900,10)+1900 &amp; "-" &amp; FLOOR(Table1[[#This Row],[year]]-1890,10)+1900</f>
        <v>2010-2020</v>
      </c>
      <c r="T7446" s="14" t="s">
        <v>21835</v>
      </c>
      <c r="AB7446" s="14"/>
    </row>
    <row r="7447" spans="1:28" hidden="1" x14ac:dyDescent="0.3">
      <c r="A7447" t="s">
        <v>21463</v>
      </c>
      <c r="B7447" t="s">
        <v>33</v>
      </c>
      <c r="C7447" t="s">
        <v>390</v>
      </c>
      <c r="D7447">
        <v>2019</v>
      </c>
      <c r="E7447" t="s">
        <v>21315</v>
      </c>
      <c r="F7447">
        <v>5.9</v>
      </c>
      <c r="G7447">
        <v>11000</v>
      </c>
      <c r="H7447" t="s">
        <v>21464</v>
      </c>
      <c r="I7447" t="s">
        <v>18717</v>
      </c>
      <c r="J7447" t="s">
        <v>21465</v>
      </c>
      <c r="K7447" t="s">
        <v>1099</v>
      </c>
      <c r="L7447">
        <v>90000000</v>
      </c>
      <c r="M7447">
        <v>119559110</v>
      </c>
      <c r="N7447" t="s">
        <v>19360</v>
      </c>
      <c r="O7447">
        <v>85</v>
      </c>
      <c r="P7447" t="str">
        <f>IF(Table1[[#This Row],[score]]&gt;=8.5,"High",IF(Table1[[#This Row],[score]]&gt;=7,"Medium","Low"))</f>
        <v>Low</v>
      </c>
      <c r="Q7447" s="5">
        <f>Table1[[#This Row],[gross]]-Table1[[#This Row],[budget]]</f>
        <v>29559110</v>
      </c>
      <c r="R7447" s="5" t="str">
        <f>IF(Table1[[#This Row],[Profit]]&gt;0,"Profit","Loss")</f>
        <v>Profit</v>
      </c>
      <c r="S7447" s="6" t="str">
        <f>FLOOR(Table1[[#This Row],[year]]-1900,10)+1900 &amp; "-" &amp; FLOOR(Table1[[#This Row],[year]]-1890,10)+1900</f>
        <v>2010-2020</v>
      </c>
      <c r="T7447" s="14" t="s">
        <v>21835</v>
      </c>
      <c r="AB7447" s="14"/>
    </row>
    <row r="7448" spans="1:28" hidden="1" x14ac:dyDescent="0.3">
      <c r="A7448" t="s">
        <v>5064</v>
      </c>
      <c r="B7448" t="s">
        <v>16</v>
      </c>
      <c r="C7448" t="s">
        <v>52</v>
      </c>
      <c r="D7448">
        <v>2019</v>
      </c>
      <c r="E7448" t="s">
        <v>21112</v>
      </c>
      <c r="F7448">
        <v>5.7</v>
      </c>
      <c r="G7448">
        <v>86000</v>
      </c>
      <c r="H7448" t="s">
        <v>21364</v>
      </c>
      <c r="I7448" t="s">
        <v>20</v>
      </c>
      <c r="J7448" t="s">
        <v>19187</v>
      </c>
      <c r="K7448" t="s">
        <v>30</v>
      </c>
      <c r="L7448">
        <v>21000000</v>
      </c>
      <c r="M7448">
        <v>113118226</v>
      </c>
      <c r="N7448" t="s">
        <v>44</v>
      </c>
      <c r="O7448">
        <v>101</v>
      </c>
      <c r="P7448" t="str">
        <f>IF(Table1[[#This Row],[score]]&gt;=8.5,"High",IF(Table1[[#This Row],[score]]&gt;=7,"Medium","Low"))</f>
        <v>Low</v>
      </c>
      <c r="Q7448" s="5">
        <f>Table1[[#This Row],[gross]]-Table1[[#This Row],[budget]]</f>
        <v>92118226</v>
      </c>
      <c r="R7448" s="5" t="str">
        <f>IF(Table1[[#This Row],[Profit]]&gt;0,"Profit","Loss")</f>
        <v>Profit</v>
      </c>
      <c r="S7448" s="6" t="str">
        <f>FLOOR(Table1[[#This Row],[year]]-1900,10)+1900 &amp; "-" &amp; FLOOR(Table1[[#This Row],[year]]-1890,10)+1900</f>
        <v>2010-2020</v>
      </c>
      <c r="T7448" s="14" t="s">
        <v>21835</v>
      </c>
      <c r="AB7448" s="14"/>
    </row>
    <row r="7449" spans="1:28" hidden="1" x14ac:dyDescent="0.3">
      <c r="A7449" t="s">
        <v>21308</v>
      </c>
      <c r="B7449" t="s">
        <v>16</v>
      </c>
      <c r="C7449" t="s">
        <v>25</v>
      </c>
      <c r="D7449">
        <v>2019</v>
      </c>
      <c r="E7449" t="s">
        <v>21309</v>
      </c>
      <c r="F7449">
        <v>6.7</v>
      </c>
      <c r="G7449">
        <v>66000</v>
      </c>
      <c r="H7449" t="s">
        <v>17027</v>
      </c>
      <c r="I7449" t="s">
        <v>21310</v>
      </c>
      <c r="J7449" t="s">
        <v>20178</v>
      </c>
      <c r="K7449" t="s">
        <v>30</v>
      </c>
      <c r="L7449">
        <v>20000000</v>
      </c>
      <c r="M7449">
        <v>111037232</v>
      </c>
      <c r="N7449" t="s">
        <v>61</v>
      </c>
      <c r="O7449">
        <v>90</v>
      </c>
      <c r="P7449" t="str">
        <f>IF(Table1[[#This Row],[score]]&gt;=8.5,"High",IF(Table1[[#This Row],[score]]&gt;=7,"Medium","Low"))</f>
        <v>Low</v>
      </c>
      <c r="Q7449" s="5">
        <f>Table1[[#This Row],[gross]]-Table1[[#This Row],[budget]]</f>
        <v>91037232</v>
      </c>
      <c r="R7449" s="5" t="str">
        <f>IF(Table1[[#This Row],[Profit]]&gt;0,"Profit","Loss")</f>
        <v>Profit</v>
      </c>
      <c r="S7449" s="6" t="str">
        <f>FLOOR(Table1[[#This Row],[year]]-1900,10)+1900 &amp; "-" &amp; FLOOR(Table1[[#This Row],[year]]-1890,10)+1900</f>
        <v>2010-2020</v>
      </c>
      <c r="T7449" s="14" t="s">
        <v>21835</v>
      </c>
      <c r="AB7449" s="14"/>
    </row>
    <row r="7450" spans="1:28" hidden="1" x14ac:dyDescent="0.3">
      <c r="A7450" t="s">
        <v>21354</v>
      </c>
      <c r="B7450" t="s">
        <v>1974</v>
      </c>
      <c r="C7450" t="s">
        <v>25</v>
      </c>
      <c r="D7450">
        <v>2019</v>
      </c>
      <c r="E7450" t="s">
        <v>20962</v>
      </c>
      <c r="F7450">
        <v>6.2</v>
      </c>
      <c r="G7450">
        <v>66000</v>
      </c>
      <c r="H7450" t="s">
        <v>16700</v>
      </c>
      <c r="I7450" t="s">
        <v>21355</v>
      </c>
      <c r="J7450" t="s">
        <v>21356</v>
      </c>
      <c r="K7450" t="s">
        <v>30</v>
      </c>
      <c r="L7450">
        <v>25000000</v>
      </c>
      <c r="M7450">
        <v>104545505</v>
      </c>
      <c r="N7450" t="s">
        <v>16638</v>
      </c>
      <c r="O7450">
        <v>108</v>
      </c>
      <c r="P7450" t="str">
        <f>IF(Table1[[#This Row],[score]]&gt;=8.5,"High",IF(Table1[[#This Row],[score]]&gt;=7,"Medium","Low"))</f>
        <v>Low</v>
      </c>
      <c r="Q7450" s="5">
        <f>Table1[[#This Row],[gross]]-Table1[[#This Row],[budget]]</f>
        <v>79545505</v>
      </c>
      <c r="R7450" s="5" t="str">
        <f>IF(Table1[[#This Row],[Profit]]&gt;0,"Profit","Loss")</f>
        <v>Profit</v>
      </c>
      <c r="S7450" s="6" t="str">
        <f>FLOOR(Table1[[#This Row],[year]]-1900,10)+1900 &amp; "-" &amp; FLOOR(Table1[[#This Row],[year]]-1890,10)+1900</f>
        <v>2010-2020</v>
      </c>
      <c r="T7450" s="14" t="s">
        <v>21835</v>
      </c>
      <c r="AB7450" s="14"/>
    </row>
    <row r="7451" spans="1:28" hidden="1" x14ac:dyDescent="0.3">
      <c r="A7451" t="s">
        <v>21700</v>
      </c>
      <c r="B7451" t="s">
        <v>443</v>
      </c>
      <c r="C7451" t="s">
        <v>34</v>
      </c>
      <c r="D7451">
        <v>2019</v>
      </c>
      <c r="E7451" t="s">
        <v>21309</v>
      </c>
      <c r="F7451">
        <v>6</v>
      </c>
      <c r="G7451">
        <v>674</v>
      </c>
      <c r="H7451" t="s">
        <v>21701</v>
      </c>
      <c r="I7451" t="s">
        <v>21702</v>
      </c>
      <c r="J7451" t="s">
        <v>21703</v>
      </c>
      <c r="K7451" t="s">
        <v>483</v>
      </c>
      <c r="L7451">
        <f>20500000</f>
        <v>20500000</v>
      </c>
      <c r="M7451">
        <v>99482027</v>
      </c>
      <c r="N7451" t="s">
        <v>21704</v>
      </c>
      <c r="O7451">
        <v>98</v>
      </c>
      <c r="P7451" t="str">
        <f>IF(Table1[[#This Row],[score]]&gt;=8.5,"High",IF(Table1[[#This Row],[score]]&gt;=7,"Medium","Low"))</f>
        <v>Low</v>
      </c>
      <c r="Q7451" s="5">
        <f>Table1[[#This Row],[gross]]-Table1[[#This Row],[budget]]</f>
        <v>78982027</v>
      </c>
      <c r="R7451" s="5" t="str">
        <f>IF(Table1[[#This Row],[Profit]]&gt;0,"Profit","Loss")</f>
        <v>Profit</v>
      </c>
      <c r="S7451" s="6" t="str">
        <f>FLOOR(Table1[[#This Row],[year]]-1900,10)+1900 &amp; "-" &amp; FLOOR(Table1[[#This Row],[year]]-1890,10)+1900</f>
        <v>2010-2020</v>
      </c>
      <c r="T7451" s="14" t="s">
        <v>21835</v>
      </c>
      <c r="AB7451" s="14"/>
    </row>
    <row r="7452" spans="1:28" hidden="1" x14ac:dyDescent="0.3">
      <c r="A7452" t="s">
        <v>21396</v>
      </c>
      <c r="B7452" t="s">
        <v>1974</v>
      </c>
      <c r="C7452" t="s">
        <v>41</v>
      </c>
      <c r="D7452">
        <v>2019</v>
      </c>
      <c r="E7452" t="s">
        <v>21339</v>
      </c>
      <c r="F7452">
        <v>5.4</v>
      </c>
      <c r="G7452">
        <v>51000</v>
      </c>
      <c r="H7452" t="s">
        <v>21397</v>
      </c>
      <c r="I7452" t="s">
        <v>811</v>
      </c>
      <c r="J7452" t="s">
        <v>13473</v>
      </c>
      <c r="K7452" t="s">
        <v>30</v>
      </c>
      <c r="L7452">
        <v>21000000</v>
      </c>
      <c r="M7452">
        <v>95017038</v>
      </c>
      <c r="N7452" t="s">
        <v>118</v>
      </c>
      <c r="O7452">
        <v>93</v>
      </c>
      <c r="P7452" t="str">
        <f>IF(Table1[[#This Row],[score]]&gt;=8.5,"High",IF(Table1[[#This Row],[score]]&gt;=7,"Medium","Low"))</f>
        <v>Low</v>
      </c>
      <c r="Q7452" s="5">
        <f>Table1[[#This Row],[gross]]-Table1[[#This Row],[budget]]</f>
        <v>74017038</v>
      </c>
      <c r="R7452" s="5" t="str">
        <f>IF(Table1[[#This Row],[Profit]]&gt;0,"Profit","Loss")</f>
        <v>Profit</v>
      </c>
      <c r="S7452" s="6" t="str">
        <f>FLOOR(Table1[[#This Row],[year]]-1900,10)+1900 &amp; "-" &amp; FLOOR(Table1[[#This Row],[year]]-1890,10)+1900</f>
        <v>2010-2020</v>
      </c>
      <c r="T7452" s="14" t="s">
        <v>21835</v>
      </c>
      <c r="AB7452" s="14"/>
    </row>
    <row r="7453" spans="1:28" hidden="1" x14ac:dyDescent="0.3">
      <c r="A7453" t="s">
        <v>21322</v>
      </c>
      <c r="B7453" t="s">
        <v>16</v>
      </c>
      <c r="C7453" t="s">
        <v>34</v>
      </c>
      <c r="D7453">
        <v>2019</v>
      </c>
      <c r="E7453" t="s">
        <v>21323</v>
      </c>
      <c r="F7453">
        <v>6.1</v>
      </c>
      <c r="G7453">
        <v>74000</v>
      </c>
      <c r="H7453" t="s">
        <v>12964</v>
      </c>
      <c r="I7453" t="s">
        <v>21324</v>
      </c>
      <c r="J7453" t="s">
        <v>17464</v>
      </c>
      <c r="K7453" t="s">
        <v>30</v>
      </c>
      <c r="L7453">
        <v>13500000</v>
      </c>
      <c r="M7453">
        <v>91542097</v>
      </c>
      <c r="N7453" t="s">
        <v>44</v>
      </c>
      <c r="O7453">
        <v>87</v>
      </c>
      <c r="P7453" t="str">
        <f>IF(Table1[[#This Row],[score]]&gt;=8.5,"High",IF(Table1[[#This Row],[score]]&gt;=7,"Medium","Low"))</f>
        <v>Low</v>
      </c>
      <c r="Q7453" s="5">
        <f>Table1[[#This Row],[gross]]-Table1[[#This Row],[budget]]</f>
        <v>78042097</v>
      </c>
      <c r="R7453" s="5" t="str">
        <f>IF(Table1[[#This Row],[Profit]]&gt;0,"Profit","Loss")</f>
        <v>Profit</v>
      </c>
      <c r="S7453" s="6" t="str">
        <f>FLOOR(Table1[[#This Row],[year]]-1900,10)+1900 &amp; "-" &amp; FLOOR(Table1[[#This Row],[year]]-1890,10)+1900</f>
        <v>2010-2020</v>
      </c>
      <c r="T7453" s="14" t="s">
        <v>21835</v>
      </c>
      <c r="AB7453" s="14"/>
    </row>
    <row r="7454" spans="1:28" hidden="1" x14ac:dyDescent="0.3">
      <c r="A7454" t="s">
        <v>21314</v>
      </c>
      <c r="B7454" t="s">
        <v>1974</v>
      </c>
      <c r="C7454" t="s">
        <v>17</v>
      </c>
      <c r="D7454">
        <v>2019</v>
      </c>
      <c r="E7454" t="s">
        <v>21315</v>
      </c>
      <c r="F7454">
        <v>7.2</v>
      </c>
      <c r="G7454">
        <v>51000</v>
      </c>
      <c r="H7454" t="s">
        <v>21316</v>
      </c>
      <c r="I7454" t="s">
        <v>21317</v>
      </c>
      <c r="J7454" t="s">
        <v>21318</v>
      </c>
      <c r="K7454" t="s">
        <v>30</v>
      </c>
      <c r="L7454">
        <v>7000000</v>
      </c>
      <c r="M7454">
        <v>91527795</v>
      </c>
      <c r="N7454" t="s">
        <v>16638</v>
      </c>
      <c r="O7454">
        <v>116</v>
      </c>
      <c r="P7454" t="str">
        <f>IF(Table1[[#This Row],[score]]&gt;=8.5,"High",IF(Table1[[#This Row],[score]]&gt;=7,"Medium","Low"))</f>
        <v>Medium</v>
      </c>
      <c r="Q7454" s="5">
        <f>Table1[[#This Row],[gross]]-Table1[[#This Row],[budget]]</f>
        <v>84527795</v>
      </c>
      <c r="R7454" s="5" t="str">
        <f>IF(Table1[[#This Row],[Profit]]&gt;0,"Profit","Loss")</f>
        <v>Profit</v>
      </c>
      <c r="S7454" s="6" t="str">
        <f>FLOOR(Table1[[#This Row],[year]]-1900,10)+1900 &amp; "-" &amp; FLOOR(Table1[[#This Row],[year]]-1890,10)+1900</f>
        <v>2010-2020</v>
      </c>
      <c r="T7454" s="14" t="s">
        <v>21835</v>
      </c>
      <c r="AB7454" s="14"/>
    </row>
    <row r="7455" spans="1:28" hidden="1" x14ac:dyDescent="0.3">
      <c r="A7455" t="s">
        <v>21327</v>
      </c>
      <c r="B7455" t="s">
        <v>16</v>
      </c>
      <c r="C7455" t="s">
        <v>34</v>
      </c>
      <c r="D7455">
        <v>2019</v>
      </c>
      <c r="E7455" t="s">
        <v>21255</v>
      </c>
      <c r="F7455">
        <v>6.1</v>
      </c>
      <c r="G7455">
        <v>87000</v>
      </c>
      <c r="H7455" t="s">
        <v>21328</v>
      </c>
      <c r="I7455" t="s">
        <v>21329</v>
      </c>
      <c r="J7455" t="s">
        <v>749</v>
      </c>
      <c r="K7455" t="s">
        <v>30</v>
      </c>
      <c r="L7455">
        <v>50000000</v>
      </c>
      <c r="M7455">
        <v>91490353</v>
      </c>
      <c r="N7455" t="s">
        <v>14559</v>
      </c>
      <c r="O7455">
        <v>89</v>
      </c>
      <c r="P7455" t="str">
        <f>IF(Table1[[#This Row],[score]]&gt;=8.5,"High",IF(Table1[[#This Row],[score]]&gt;=7,"Medium","Low"))</f>
        <v>Low</v>
      </c>
      <c r="Q7455" s="5">
        <f>Table1[[#This Row],[gross]]-Table1[[#This Row],[budget]]</f>
        <v>41490353</v>
      </c>
      <c r="R7455" s="5" t="str">
        <f>IF(Table1[[#This Row],[Profit]]&gt;0,"Profit","Loss")</f>
        <v>Profit</v>
      </c>
      <c r="S7455" s="6" t="str">
        <f>FLOOR(Table1[[#This Row],[year]]-1900,10)+1900 &amp; "-" &amp; FLOOR(Table1[[#This Row],[year]]-1890,10)+1900</f>
        <v>2010-2020</v>
      </c>
      <c r="T7455" s="14" t="s">
        <v>21835</v>
      </c>
      <c r="AB7455" s="14"/>
    </row>
    <row r="7456" spans="1:28" hidden="1" x14ac:dyDescent="0.3">
      <c r="A7456" t="s">
        <v>21221</v>
      </c>
      <c r="B7456" t="s">
        <v>1974</v>
      </c>
      <c r="C7456" t="s">
        <v>41</v>
      </c>
      <c r="D7456">
        <v>2019</v>
      </c>
      <c r="E7456" t="s">
        <v>21207</v>
      </c>
      <c r="F7456">
        <v>7.9</v>
      </c>
      <c r="G7456">
        <v>328000</v>
      </c>
      <c r="H7456" t="s">
        <v>15296</v>
      </c>
      <c r="I7456" t="s">
        <v>21222</v>
      </c>
      <c r="J7456" t="s">
        <v>21223</v>
      </c>
      <c r="K7456" t="s">
        <v>1861</v>
      </c>
      <c r="L7456">
        <v>14000000</v>
      </c>
      <c r="M7456">
        <v>90335025</v>
      </c>
      <c r="N7456" t="s">
        <v>21224</v>
      </c>
      <c r="O7456">
        <v>108</v>
      </c>
      <c r="P7456" t="str">
        <f>IF(Table1[[#This Row],[score]]&gt;=8.5,"High",IF(Table1[[#This Row],[score]]&gt;=7,"Medium","Low"))</f>
        <v>Medium</v>
      </c>
      <c r="Q7456" s="5">
        <f>Table1[[#This Row],[gross]]-Table1[[#This Row],[budget]]</f>
        <v>76335025</v>
      </c>
      <c r="R7456" s="5" t="str">
        <f>IF(Table1[[#This Row],[Profit]]&gt;0,"Profit","Loss")</f>
        <v>Profit</v>
      </c>
      <c r="S7456" s="6" t="str">
        <f>FLOOR(Table1[[#This Row],[year]]-1900,10)+1900 &amp; "-" &amp; FLOOR(Table1[[#This Row],[year]]-1890,10)+1900</f>
        <v>2010-2020</v>
      </c>
      <c r="T7456" s="14" t="s">
        <v>21835</v>
      </c>
      <c r="AB7456" s="14"/>
    </row>
    <row r="7457" spans="1:28" hidden="1" x14ac:dyDescent="0.3">
      <c r="A7457" t="s">
        <v>21458</v>
      </c>
      <c r="B7457" t="s">
        <v>33</v>
      </c>
      <c r="C7457" t="s">
        <v>25</v>
      </c>
      <c r="D7457">
        <v>2019</v>
      </c>
      <c r="E7457" t="s">
        <v>20266</v>
      </c>
      <c r="F7457">
        <v>6.7</v>
      </c>
      <c r="G7457">
        <v>16000</v>
      </c>
      <c r="H7457" t="s">
        <v>341</v>
      </c>
      <c r="I7457" t="s">
        <v>20417</v>
      </c>
      <c r="J7457" t="s">
        <v>7553</v>
      </c>
      <c r="K7457" t="s">
        <v>5936</v>
      </c>
      <c r="L7457">
        <v>18000000</v>
      </c>
      <c r="M7457">
        <v>80708134</v>
      </c>
      <c r="N7457" t="s">
        <v>20036</v>
      </c>
      <c r="O7457">
        <v>96</v>
      </c>
      <c r="P7457" t="str">
        <f>IF(Table1[[#This Row],[score]]&gt;=8.5,"High",IF(Table1[[#This Row],[score]]&gt;=7,"Medium","Low"))</f>
        <v>Low</v>
      </c>
      <c r="Q7457" s="5">
        <f>Table1[[#This Row],[gross]]-Table1[[#This Row],[budget]]</f>
        <v>62708134</v>
      </c>
      <c r="R7457" s="5" t="str">
        <f>IF(Table1[[#This Row],[Profit]]&gt;0,"Profit","Loss")</f>
        <v>Profit</v>
      </c>
      <c r="S7457" s="6" t="str">
        <f>FLOOR(Table1[[#This Row],[year]]-1900,10)+1900 &amp; "-" &amp; FLOOR(Table1[[#This Row],[year]]-1890,10)+1900</f>
        <v>2010-2020</v>
      </c>
      <c r="T7457" s="14" t="s">
        <v>21835</v>
      </c>
      <c r="AB7457" s="14"/>
    </row>
    <row r="7458" spans="1:28" hidden="1" x14ac:dyDescent="0.3">
      <c r="A7458" t="s">
        <v>21319</v>
      </c>
      <c r="B7458" t="s">
        <v>16</v>
      </c>
      <c r="C7458" t="s">
        <v>34</v>
      </c>
      <c r="D7458">
        <v>2019</v>
      </c>
      <c r="E7458" t="s">
        <v>20846</v>
      </c>
      <c r="F7458">
        <v>6.2</v>
      </c>
      <c r="G7458">
        <v>61000</v>
      </c>
      <c r="H7458" t="s">
        <v>21320</v>
      </c>
      <c r="I7458" t="s">
        <v>21321</v>
      </c>
      <c r="J7458" t="s">
        <v>5655</v>
      </c>
      <c r="K7458" t="s">
        <v>22</v>
      </c>
      <c r="L7458">
        <v>60000000</v>
      </c>
      <c r="M7458">
        <v>76419755</v>
      </c>
      <c r="N7458" t="s">
        <v>9986</v>
      </c>
      <c r="O7458">
        <v>119</v>
      </c>
      <c r="P7458" t="str">
        <f>IF(Table1[[#This Row],[score]]&gt;=8.5,"High",IF(Table1[[#This Row],[score]]&gt;=7,"Medium","Low"))</f>
        <v>Low</v>
      </c>
      <c r="Q7458" s="5">
        <f>Table1[[#This Row],[gross]]-Table1[[#This Row],[budget]]</f>
        <v>16419755</v>
      </c>
      <c r="R7458" s="5" t="str">
        <f>IF(Table1[[#This Row],[Profit]]&gt;0,"Profit","Loss")</f>
        <v>Profit</v>
      </c>
      <c r="S7458" s="6" t="str">
        <f>FLOOR(Table1[[#This Row],[year]]-1900,10)+1900 &amp; "-" &amp; FLOOR(Table1[[#This Row],[year]]-1890,10)+1900</f>
        <v>2010-2020</v>
      </c>
      <c r="T7458" s="14" t="s">
        <v>21835</v>
      </c>
      <c r="AB7458" s="14"/>
    </row>
    <row r="7459" spans="1:28" hidden="1" x14ac:dyDescent="0.3">
      <c r="A7459" t="s">
        <v>21431</v>
      </c>
      <c r="B7459" t="s">
        <v>33</v>
      </c>
      <c r="C7459" t="s">
        <v>25</v>
      </c>
      <c r="D7459">
        <v>2019</v>
      </c>
      <c r="E7459" t="s">
        <v>20749</v>
      </c>
      <c r="F7459">
        <v>7.5</v>
      </c>
      <c r="G7459">
        <v>21000</v>
      </c>
      <c r="H7459" t="s">
        <v>21432</v>
      </c>
      <c r="I7459" t="s">
        <v>20417</v>
      </c>
      <c r="J7459" t="s">
        <v>20418</v>
      </c>
      <c r="K7459" t="s">
        <v>5936</v>
      </c>
      <c r="L7459">
        <v>16000000</v>
      </c>
      <c r="M7459">
        <v>75741734</v>
      </c>
      <c r="N7459" t="s">
        <v>9593</v>
      </c>
      <c r="O7459">
        <v>109</v>
      </c>
      <c r="P7459" t="str">
        <f>IF(Table1[[#This Row],[score]]&gt;=8.5,"High",IF(Table1[[#This Row],[score]]&gt;=7,"Medium","Low"))</f>
        <v>Medium</v>
      </c>
      <c r="Q7459" s="5">
        <f>Table1[[#This Row],[gross]]-Table1[[#This Row],[budget]]</f>
        <v>59741734</v>
      </c>
      <c r="R7459" s="5" t="str">
        <f>IF(Table1[[#This Row],[Profit]]&gt;0,"Profit","Loss")</f>
        <v>Profit</v>
      </c>
      <c r="S7459" s="6" t="str">
        <f>FLOOR(Table1[[#This Row],[year]]-1900,10)+1900 &amp; "-" &amp; FLOOR(Table1[[#This Row],[year]]-1890,10)+1900</f>
        <v>2010-2020</v>
      </c>
      <c r="T7459" s="14" t="s">
        <v>21835</v>
      </c>
      <c r="AB7459" s="14"/>
    </row>
    <row r="7460" spans="1:28" hidden="1" x14ac:dyDescent="0.3">
      <c r="A7460" t="s">
        <v>21529</v>
      </c>
      <c r="B7460" t="s">
        <v>1974</v>
      </c>
      <c r="C7460" t="s">
        <v>41</v>
      </c>
      <c r="D7460">
        <v>2019</v>
      </c>
      <c r="E7460" t="s">
        <v>20895</v>
      </c>
      <c r="F7460">
        <v>4.5</v>
      </c>
      <c r="G7460">
        <v>4000</v>
      </c>
      <c r="H7460" t="s">
        <v>14111</v>
      </c>
      <c r="I7460" t="s">
        <v>14111</v>
      </c>
      <c r="J7460" t="s">
        <v>14111</v>
      </c>
      <c r="K7460" t="s">
        <v>30</v>
      </c>
      <c r="L7460">
        <v>20000000</v>
      </c>
      <c r="M7460">
        <v>74747725</v>
      </c>
      <c r="N7460" t="s">
        <v>15859</v>
      </c>
      <c r="O7460">
        <v>109</v>
      </c>
      <c r="P7460" t="str">
        <f>IF(Table1[[#This Row],[score]]&gt;=8.5,"High",IF(Table1[[#This Row],[score]]&gt;=7,"Medium","Low"))</f>
        <v>Low</v>
      </c>
      <c r="Q7460" s="5">
        <f>Table1[[#This Row],[gross]]-Table1[[#This Row],[budget]]</f>
        <v>54747725</v>
      </c>
      <c r="R7460" s="5" t="str">
        <f>IF(Table1[[#This Row],[Profit]]&gt;0,"Profit","Loss")</f>
        <v>Profit</v>
      </c>
      <c r="S7460" s="6" t="str">
        <f>FLOOR(Table1[[#This Row],[year]]-1900,10)+1900 &amp; "-" &amp; FLOOR(Table1[[#This Row],[year]]-1890,10)+1900</f>
        <v>2010-2020</v>
      </c>
      <c r="T7460" s="14" t="s">
        <v>21835</v>
      </c>
      <c r="AB7460" s="14"/>
    </row>
    <row r="7461" spans="1:28" hidden="1" x14ac:dyDescent="0.3">
      <c r="A7461" t="s">
        <v>21363</v>
      </c>
      <c r="B7461" t="s">
        <v>16</v>
      </c>
      <c r="C7461" t="s">
        <v>41</v>
      </c>
      <c r="D7461">
        <v>2019</v>
      </c>
      <c r="E7461" t="s">
        <v>20846</v>
      </c>
      <c r="F7461">
        <v>5.3</v>
      </c>
      <c r="G7461">
        <v>26000</v>
      </c>
      <c r="H7461" t="s">
        <v>11917</v>
      </c>
      <c r="I7461" t="s">
        <v>14764</v>
      </c>
      <c r="J7461" t="s">
        <v>19040</v>
      </c>
      <c r="K7461" t="s">
        <v>30</v>
      </c>
      <c r="L7461">
        <v>20000000</v>
      </c>
      <c r="M7461">
        <v>72216294</v>
      </c>
      <c r="N7461" t="s">
        <v>21177</v>
      </c>
      <c r="O7461">
        <v>117</v>
      </c>
      <c r="P7461" t="str">
        <f>IF(Table1[[#This Row],[score]]&gt;=8.5,"High",IF(Table1[[#This Row],[score]]&gt;=7,"Medium","Low"))</f>
        <v>Low</v>
      </c>
      <c r="Q7461" s="5">
        <f>Table1[[#This Row],[gross]]-Table1[[#This Row],[budget]]</f>
        <v>52216294</v>
      </c>
      <c r="R7461" s="5" t="str">
        <f>IF(Table1[[#This Row],[Profit]]&gt;0,"Profit","Loss")</f>
        <v>Profit</v>
      </c>
      <c r="S7461" s="6" t="str">
        <f>FLOOR(Table1[[#This Row],[year]]-1900,10)+1900 &amp; "-" &amp; FLOOR(Table1[[#This Row],[year]]-1890,10)+1900</f>
        <v>2010-2020</v>
      </c>
      <c r="T7461" s="14" t="s">
        <v>21835</v>
      </c>
      <c r="AB7461" s="14"/>
    </row>
    <row r="7462" spans="1:28" hidden="1" x14ac:dyDescent="0.3">
      <c r="A7462" t="s">
        <v>21215</v>
      </c>
      <c r="B7462" t="s">
        <v>1974</v>
      </c>
      <c r="C7462" t="s">
        <v>17</v>
      </c>
      <c r="D7462">
        <v>2019</v>
      </c>
      <c r="E7462" t="s">
        <v>20873</v>
      </c>
      <c r="F7462">
        <v>5.3</v>
      </c>
      <c r="G7462">
        <v>44000</v>
      </c>
      <c r="H7462" t="s">
        <v>21216</v>
      </c>
      <c r="I7462" t="s">
        <v>20068</v>
      </c>
      <c r="J7462" t="s">
        <v>21217</v>
      </c>
      <c r="K7462" t="s">
        <v>30</v>
      </c>
      <c r="L7462">
        <v>14000000</v>
      </c>
      <c r="M7462">
        <v>69756455</v>
      </c>
      <c r="N7462" t="s">
        <v>21218</v>
      </c>
      <c r="O7462">
        <v>105</v>
      </c>
      <c r="P7462" t="str">
        <f>IF(Table1[[#This Row],[score]]&gt;=8.5,"High",IF(Table1[[#This Row],[score]]&gt;=7,"Medium","Low"))</f>
        <v>Low</v>
      </c>
      <c r="Q7462" s="5">
        <f>Table1[[#This Row],[gross]]-Table1[[#This Row],[budget]]</f>
        <v>55756455</v>
      </c>
      <c r="R7462" s="5" t="str">
        <f>IF(Table1[[#This Row],[Profit]]&gt;0,"Profit","Loss")</f>
        <v>Profit</v>
      </c>
      <c r="S7462" s="6" t="str">
        <f>FLOOR(Table1[[#This Row],[year]]-1900,10)+1900 &amp; "-" &amp; FLOOR(Table1[[#This Row],[year]]-1890,10)+1900</f>
        <v>2010-2020</v>
      </c>
      <c r="T7462" s="14" t="s">
        <v>21835</v>
      </c>
      <c r="AB7462" s="14"/>
    </row>
    <row r="7463" spans="1:28" hidden="1" x14ac:dyDescent="0.3">
      <c r="A7463" t="s">
        <v>21576</v>
      </c>
      <c r="B7463" t="s">
        <v>443</v>
      </c>
      <c r="C7463" t="s">
        <v>34</v>
      </c>
      <c r="D7463">
        <v>2019</v>
      </c>
      <c r="E7463" t="s">
        <v>21577</v>
      </c>
      <c r="F7463">
        <v>7</v>
      </c>
      <c r="G7463">
        <v>4700</v>
      </c>
      <c r="H7463" t="s">
        <v>21578</v>
      </c>
      <c r="I7463" t="s">
        <v>21578</v>
      </c>
      <c r="J7463" t="s">
        <v>21579</v>
      </c>
      <c r="K7463" t="s">
        <v>908</v>
      </c>
      <c r="L7463">
        <f>20500000</f>
        <v>20500000</v>
      </c>
      <c r="M7463">
        <v>69501772</v>
      </c>
      <c r="N7463" t="s">
        <v>21580</v>
      </c>
      <c r="O7463">
        <v>103</v>
      </c>
      <c r="P7463" t="str">
        <f>IF(Table1[[#This Row],[score]]&gt;=8.5,"High",IF(Table1[[#This Row],[score]]&gt;=7,"Medium","Low"))</f>
        <v>Medium</v>
      </c>
      <c r="Q7463" s="5">
        <f>Table1[[#This Row],[gross]]-Table1[[#This Row],[budget]]</f>
        <v>49001772</v>
      </c>
      <c r="R7463" s="5" t="str">
        <f>IF(Table1[[#This Row],[Profit]]&gt;0,"Profit","Loss")</f>
        <v>Profit</v>
      </c>
      <c r="S7463" s="6" t="str">
        <f>FLOOR(Table1[[#This Row],[year]]-1900,10)+1900 &amp; "-" &amp; FLOOR(Table1[[#This Row],[year]]-1890,10)+1900</f>
        <v>2010-2020</v>
      </c>
      <c r="T7463" s="14" t="s">
        <v>21845</v>
      </c>
      <c r="AB7463" s="14"/>
    </row>
    <row r="7464" spans="1:28" hidden="1" x14ac:dyDescent="0.3">
      <c r="A7464" t="s">
        <v>21335</v>
      </c>
      <c r="B7464" t="s">
        <v>33</v>
      </c>
      <c r="C7464" t="s">
        <v>63</v>
      </c>
      <c r="D7464">
        <v>2019</v>
      </c>
      <c r="E7464" t="s">
        <v>21301</v>
      </c>
      <c r="F7464">
        <v>7.3</v>
      </c>
      <c r="G7464">
        <v>67000</v>
      </c>
      <c r="H7464" t="s">
        <v>19383</v>
      </c>
      <c r="I7464" t="s">
        <v>21336</v>
      </c>
      <c r="J7464" t="s">
        <v>2066</v>
      </c>
      <c r="K7464" t="s">
        <v>5936</v>
      </c>
      <c r="L7464">
        <v>25000000</v>
      </c>
      <c r="M7464">
        <v>67760877</v>
      </c>
      <c r="N7464" t="s">
        <v>17367</v>
      </c>
      <c r="O7464">
        <v>109</v>
      </c>
      <c r="P7464" t="str">
        <f>IF(Table1[[#This Row],[score]]&gt;=8.5,"High",IF(Table1[[#This Row],[score]]&gt;=7,"Medium","Low"))</f>
        <v>Medium</v>
      </c>
      <c r="Q7464" s="5">
        <f>Table1[[#This Row],[gross]]-Table1[[#This Row],[budget]]</f>
        <v>42760877</v>
      </c>
      <c r="R7464" s="5" t="str">
        <f>IF(Table1[[#This Row],[Profit]]&gt;0,"Profit","Loss")</f>
        <v>Profit</v>
      </c>
      <c r="S7464" s="6" t="str">
        <f>FLOOR(Table1[[#This Row],[year]]-1900,10)+1900 &amp; "-" &amp; FLOOR(Table1[[#This Row],[year]]-1890,10)+1900</f>
        <v>2010-2020</v>
      </c>
      <c r="T7464" s="14" t="s">
        <v>21835</v>
      </c>
      <c r="AB7464" s="14"/>
    </row>
    <row r="7465" spans="1:28" hidden="1" x14ac:dyDescent="0.3">
      <c r="A7465" t="s">
        <v>21370</v>
      </c>
      <c r="B7465" t="s">
        <v>1974</v>
      </c>
      <c r="C7465" t="s">
        <v>41</v>
      </c>
      <c r="D7465">
        <v>2019</v>
      </c>
      <c r="E7465" t="s">
        <v>21371</v>
      </c>
      <c r="F7465">
        <v>6.2</v>
      </c>
      <c r="G7465">
        <v>64000</v>
      </c>
      <c r="H7465" t="s">
        <v>14882</v>
      </c>
      <c r="I7465" t="s">
        <v>14882</v>
      </c>
      <c r="J7465" t="s">
        <v>20225</v>
      </c>
      <c r="K7465" t="s">
        <v>30</v>
      </c>
      <c r="L7465">
        <v>9000000</v>
      </c>
      <c r="M7465">
        <v>64600152</v>
      </c>
      <c r="N7465" t="s">
        <v>19271</v>
      </c>
      <c r="O7465">
        <v>100</v>
      </c>
      <c r="P7465" t="str">
        <f>IF(Table1[[#This Row],[score]]&gt;=8.5,"High",IF(Table1[[#This Row],[score]]&gt;=7,"Medium","Low"))</f>
        <v>Low</v>
      </c>
      <c r="Q7465" s="5">
        <f>Table1[[#This Row],[gross]]-Table1[[#This Row],[budget]]</f>
        <v>55600152</v>
      </c>
      <c r="R7465" s="5" t="str">
        <f>IF(Table1[[#This Row],[Profit]]&gt;0,"Profit","Loss")</f>
        <v>Profit</v>
      </c>
      <c r="S7465" s="6" t="str">
        <f>FLOOR(Table1[[#This Row],[year]]-1900,10)+1900 &amp; "-" &amp; FLOOR(Table1[[#This Row],[year]]-1890,10)+1900</f>
        <v>2010-2020</v>
      </c>
      <c r="T7465" s="14" t="s">
        <v>21835</v>
      </c>
      <c r="AB7465" s="14"/>
    </row>
    <row r="7466" spans="1:28" hidden="1" x14ac:dyDescent="0.3">
      <c r="A7466" t="s">
        <v>21311</v>
      </c>
      <c r="B7466" t="s">
        <v>16</v>
      </c>
      <c r="C7466" t="s">
        <v>52</v>
      </c>
      <c r="D7466">
        <v>2019</v>
      </c>
      <c r="E7466" t="s">
        <v>21276</v>
      </c>
      <c r="F7466">
        <v>5.6</v>
      </c>
      <c r="G7466">
        <v>46000</v>
      </c>
      <c r="H7466" t="s">
        <v>17000</v>
      </c>
      <c r="I7466" t="s">
        <v>21312</v>
      </c>
      <c r="J7466" t="s">
        <v>21313</v>
      </c>
      <c r="K7466" t="s">
        <v>2081</v>
      </c>
      <c r="L7466">
        <v>5000000</v>
      </c>
      <c r="M7466">
        <v>61105744</v>
      </c>
      <c r="N7466" t="s">
        <v>19271</v>
      </c>
      <c r="O7466">
        <v>99</v>
      </c>
      <c r="P7466" t="str">
        <f>IF(Table1[[#This Row],[score]]&gt;=8.5,"High",IF(Table1[[#This Row],[score]]&gt;=7,"Medium","Low"))</f>
        <v>Low</v>
      </c>
      <c r="Q7466" s="5">
        <f>Table1[[#This Row],[gross]]-Table1[[#This Row],[budget]]</f>
        <v>56105744</v>
      </c>
      <c r="R7466" s="5" t="str">
        <f>IF(Table1[[#This Row],[Profit]]&gt;0,"Profit","Loss")</f>
        <v>Profit</v>
      </c>
      <c r="S7466" s="6" t="str">
        <f>FLOOR(Table1[[#This Row],[year]]-1900,10)+1900 &amp; "-" &amp; FLOOR(Table1[[#This Row],[year]]-1890,10)+1900</f>
        <v>2010-2020</v>
      </c>
      <c r="T7466" s="14" t="s">
        <v>21835</v>
      </c>
      <c r="AB7466" s="14"/>
    </row>
    <row r="7467" spans="1:28" hidden="1" x14ac:dyDescent="0.3">
      <c r="A7467" t="s">
        <v>21246</v>
      </c>
      <c r="B7467" t="s">
        <v>16</v>
      </c>
      <c r="C7467" t="s">
        <v>34</v>
      </c>
      <c r="D7467">
        <v>2019</v>
      </c>
      <c r="E7467" t="s">
        <v>21247</v>
      </c>
      <c r="F7467">
        <v>6.9</v>
      </c>
      <c r="G7467">
        <v>121000</v>
      </c>
      <c r="H7467" t="s">
        <v>19558</v>
      </c>
      <c r="I7467" t="s">
        <v>21248</v>
      </c>
      <c r="J7467" t="s">
        <v>21249</v>
      </c>
      <c r="K7467" t="s">
        <v>30</v>
      </c>
      <c r="L7467">
        <v>6000000</v>
      </c>
      <c r="M7467">
        <v>57615777</v>
      </c>
      <c r="N7467" t="s">
        <v>9351</v>
      </c>
      <c r="O7467">
        <v>95</v>
      </c>
      <c r="P7467" t="str">
        <f>IF(Table1[[#This Row],[score]]&gt;=8.5,"High",IF(Table1[[#This Row],[score]]&gt;=7,"Medium","Low"))</f>
        <v>Low</v>
      </c>
      <c r="Q7467" s="5">
        <f>Table1[[#This Row],[gross]]-Table1[[#This Row],[budget]]</f>
        <v>51615777</v>
      </c>
      <c r="R7467" s="5" t="str">
        <f>IF(Table1[[#This Row],[Profit]]&gt;0,"Profit","Loss")</f>
        <v>Profit</v>
      </c>
      <c r="S7467" s="6" t="str">
        <f>FLOOR(Table1[[#This Row],[year]]-1900,10)+1900 &amp; "-" &amp; FLOOR(Table1[[#This Row],[year]]-1890,10)+1900</f>
        <v>2010-2020</v>
      </c>
      <c r="T7467" s="14" t="s">
        <v>21835</v>
      </c>
      <c r="AB7467" s="14"/>
    </row>
    <row r="7468" spans="1:28" hidden="1" x14ac:dyDescent="0.3">
      <c r="A7468" t="s">
        <v>13421</v>
      </c>
      <c r="B7468" t="s">
        <v>16</v>
      </c>
      <c r="C7468" t="s">
        <v>34</v>
      </c>
      <c r="D7468">
        <v>2019</v>
      </c>
      <c r="E7468" t="s">
        <v>20873</v>
      </c>
      <c r="F7468">
        <v>5.2</v>
      </c>
      <c r="G7468">
        <v>82000</v>
      </c>
      <c r="H7468" t="s">
        <v>13864</v>
      </c>
      <c r="I7468" t="s">
        <v>21250</v>
      </c>
      <c r="J7468" t="s">
        <v>21251</v>
      </c>
      <c r="K7468" t="s">
        <v>30</v>
      </c>
      <c r="L7468">
        <v>50000000</v>
      </c>
      <c r="M7468">
        <v>55065289</v>
      </c>
      <c r="N7468" t="s">
        <v>9986</v>
      </c>
      <c r="O7468">
        <v>120</v>
      </c>
      <c r="P7468" t="str">
        <f>IF(Table1[[#This Row],[score]]&gt;=8.5,"High",IF(Table1[[#This Row],[score]]&gt;=7,"Medium","Low"))</f>
        <v>Low</v>
      </c>
      <c r="Q7468" s="5">
        <f>Table1[[#This Row],[gross]]-Table1[[#This Row],[budget]]</f>
        <v>5065289</v>
      </c>
      <c r="R7468" s="5" t="str">
        <f>IF(Table1[[#This Row],[Profit]]&gt;0,"Profit","Loss")</f>
        <v>Profit</v>
      </c>
      <c r="S7468" s="6" t="str">
        <f>FLOOR(Table1[[#This Row],[year]]-1900,10)+1900 &amp; "-" &amp; FLOOR(Table1[[#This Row],[year]]-1890,10)+1900</f>
        <v>2010-2020</v>
      </c>
      <c r="T7468" s="14" t="s">
        <v>21835</v>
      </c>
      <c r="AB7468" s="14"/>
    </row>
    <row r="7469" spans="1:28" hidden="1" x14ac:dyDescent="0.3">
      <c r="A7469" t="s">
        <v>21291</v>
      </c>
      <c r="B7469" t="s">
        <v>16</v>
      </c>
      <c r="C7469" t="s">
        <v>41</v>
      </c>
      <c r="D7469">
        <v>2019</v>
      </c>
      <c r="E7469" t="s">
        <v>21292</v>
      </c>
      <c r="F7469">
        <v>6.8</v>
      </c>
      <c r="G7469">
        <v>101000</v>
      </c>
      <c r="H7469" t="s">
        <v>15886</v>
      </c>
      <c r="I7469" t="s">
        <v>18687</v>
      </c>
      <c r="J7469" t="s">
        <v>10891</v>
      </c>
      <c r="K7469" t="s">
        <v>30</v>
      </c>
      <c r="L7469">
        <v>40000000</v>
      </c>
      <c r="M7469">
        <v>53873809</v>
      </c>
      <c r="N7469" t="s">
        <v>9986</v>
      </c>
      <c r="O7469">
        <v>125</v>
      </c>
      <c r="P7469" t="str">
        <f>IF(Table1[[#This Row],[score]]&gt;=8.5,"High",IF(Table1[[#This Row],[score]]&gt;=7,"Medium","Low"))</f>
        <v>Low</v>
      </c>
      <c r="Q7469" s="5">
        <f>Table1[[#This Row],[gross]]-Table1[[#This Row],[budget]]</f>
        <v>13873809</v>
      </c>
      <c r="R7469" s="5" t="str">
        <f>IF(Table1[[#This Row],[Profit]]&gt;0,"Profit","Loss")</f>
        <v>Profit</v>
      </c>
      <c r="S7469" s="6" t="str">
        <f>FLOOR(Table1[[#This Row],[year]]-1900,10)+1900 &amp; "-" &amp; FLOOR(Table1[[#This Row],[year]]-1890,10)+1900</f>
        <v>2010-2020</v>
      </c>
      <c r="T7469" s="14" t="s">
        <v>21835</v>
      </c>
      <c r="AB7469" s="14"/>
    </row>
    <row r="7470" spans="1:28" hidden="1" x14ac:dyDescent="0.3">
      <c r="A7470" t="s">
        <v>21500</v>
      </c>
      <c r="B7470" t="s">
        <v>33</v>
      </c>
      <c r="C7470" t="s">
        <v>63</v>
      </c>
      <c r="D7470">
        <v>2019</v>
      </c>
      <c r="E7470" t="s">
        <v>21501</v>
      </c>
      <c r="F7470">
        <v>6.3</v>
      </c>
      <c r="G7470">
        <v>8800</v>
      </c>
      <c r="H7470" t="s">
        <v>21502</v>
      </c>
      <c r="I7470" t="s">
        <v>21503</v>
      </c>
      <c r="J7470" t="s">
        <v>21504</v>
      </c>
      <c r="K7470" t="s">
        <v>30</v>
      </c>
      <c r="L7470">
        <v>14000000</v>
      </c>
      <c r="M7470">
        <v>50444358</v>
      </c>
      <c r="N7470" t="s">
        <v>9026</v>
      </c>
      <c r="O7470">
        <v>116</v>
      </c>
      <c r="P7470" t="str">
        <f>IF(Table1[[#This Row],[score]]&gt;=8.5,"High",IF(Table1[[#This Row],[score]]&gt;=7,"Medium","Low"))</f>
        <v>Low</v>
      </c>
      <c r="Q7470" s="5">
        <f>Table1[[#This Row],[gross]]-Table1[[#This Row],[budget]]</f>
        <v>36444358</v>
      </c>
      <c r="R7470" s="5" t="str">
        <f>IF(Table1[[#This Row],[Profit]]&gt;0,"Profit","Loss")</f>
        <v>Profit</v>
      </c>
      <c r="S7470" s="6" t="str">
        <f>FLOOR(Table1[[#This Row],[year]]-1900,10)+1900 &amp; "-" &amp; FLOOR(Table1[[#This Row],[year]]-1890,10)+1900</f>
        <v>2010-2020</v>
      </c>
      <c r="T7470" s="14" t="s">
        <v>21835</v>
      </c>
      <c r="AB7470" s="14"/>
    </row>
    <row r="7471" spans="1:28" hidden="1" x14ac:dyDescent="0.3">
      <c r="A7471" t="s">
        <v>21507</v>
      </c>
      <c r="B7471" t="s">
        <v>1974</v>
      </c>
      <c r="C7471" t="s">
        <v>41</v>
      </c>
      <c r="D7471">
        <v>2019</v>
      </c>
      <c r="E7471" t="s">
        <v>20873</v>
      </c>
      <c r="F7471">
        <v>5.5</v>
      </c>
      <c r="G7471">
        <v>12000</v>
      </c>
      <c r="H7471" t="s">
        <v>14764</v>
      </c>
      <c r="I7471" t="s">
        <v>21508</v>
      </c>
      <c r="J7471" t="s">
        <v>20377</v>
      </c>
      <c r="K7471" t="s">
        <v>30</v>
      </c>
      <c r="L7471">
        <v>20000000</v>
      </c>
      <c r="M7471">
        <v>49000667</v>
      </c>
      <c r="N7471" t="s">
        <v>61</v>
      </c>
      <c r="O7471">
        <v>109</v>
      </c>
      <c r="P7471" t="str">
        <f>IF(Table1[[#This Row],[score]]&gt;=8.5,"High",IF(Table1[[#This Row],[score]]&gt;=7,"Medium","Low"))</f>
        <v>Low</v>
      </c>
      <c r="Q7471" s="5">
        <f>Table1[[#This Row],[gross]]-Table1[[#This Row],[budget]]</f>
        <v>29000667</v>
      </c>
      <c r="R7471" s="5" t="str">
        <f>IF(Table1[[#This Row],[Profit]]&gt;0,"Profit","Loss")</f>
        <v>Profit</v>
      </c>
      <c r="S7471" s="6" t="str">
        <f>FLOOR(Table1[[#This Row],[year]]-1900,10)+1900 &amp; "-" &amp; FLOOR(Table1[[#This Row],[year]]-1890,10)+1900</f>
        <v>2010-2020</v>
      </c>
      <c r="T7471" s="14" t="s">
        <v>21835</v>
      </c>
      <c r="AB7471" s="14"/>
    </row>
    <row r="7472" spans="1:28" hidden="1" x14ac:dyDescent="0.3">
      <c r="A7472" t="s">
        <v>21423</v>
      </c>
      <c r="B7472" t="s">
        <v>1974</v>
      </c>
      <c r="C7472" t="s">
        <v>41</v>
      </c>
      <c r="D7472">
        <v>2019</v>
      </c>
      <c r="E7472" t="s">
        <v>21371</v>
      </c>
      <c r="F7472">
        <v>5.9</v>
      </c>
      <c r="G7472">
        <v>65000</v>
      </c>
      <c r="H7472" t="s">
        <v>21424</v>
      </c>
      <c r="I7472" t="s">
        <v>21425</v>
      </c>
      <c r="J7472" t="s">
        <v>21426</v>
      </c>
      <c r="K7472" t="s">
        <v>30</v>
      </c>
      <c r="L7472">
        <v>31000000</v>
      </c>
      <c r="M7472">
        <v>48791187</v>
      </c>
      <c r="N7472" t="s">
        <v>19217</v>
      </c>
      <c r="O7472">
        <v>89</v>
      </c>
      <c r="P7472" t="str">
        <f>IF(Table1[[#This Row],[score]]&gt;=8.5,"High",IF(Table1[[#This Row],[score]]&gt;=7,"Medium","Low"))</f>
        <v>Low</v>
      </c>
      <c r="Q7472" s="5">
        <f>Table1[[#This Row],[gross]]-Table1[[#This Row],[budget]]</f>
        <v>17791187</v>
      </c>
      <c r="R7472" s="5" t="str">
        <f>IF(Table1[[#This Row],[Profit]]&gt;0,"Profit","Loss")</f>
        <v>Profit</v>
      </c>
      <c r="S7472" s="6" t="str">
        <f>FLOOR(Table1[[#This Row],[year]]-1900,10)+1900 &amp; "-" &amp; FLOOR(Table1[[#This Row],[year]]-1890,10)+1900</f>
        <v>2010-2020</v>
      </c>
      <c r="T7472" s="14" t="s">
        <v>21835</v>
      </c>
      <c r="AB7472" s="14"/>
    </row>
    <row r="7473" spans="1:28" hidden="1" x14ac:dyDescent="0.3">
      <c r="A7473" t="s">
        <v>21189</v>
      </c>
      <c r="B7473" t="s">
        <v>16</v>
      </c>
      <c r="C7473" t="s">
        <v>17</v>
      </c>
      <c r="D7473">
        <v>2019</v>
      </c>
      <c r="E7473" t="s">
        <v>21190</v>
      </c>
      <c r="F7473">
        <v>7.1</v>
      </c>
      <c r="G7473">
        <v>232000</v>
      </c>
      <c r="H7473" t="s">
        <v>20656</v>
      </c>
      <c r="I7473" t="s">
        <v>20656</v>
      </c>
      <c r="J7473" t="s">
        <v>19652</v>
      </c>
      <c r="K7473" t="s">
        <v>30</v>
      </c>
      <c r="L7473">
        <v>9000000</v>
      </c>
      <c r="M7473">
        <v>47967636</v>
      </c>
      <c r="N7473" t="s">
        <v>18585</v>
      </c>
      <c r="O7473">
        <v>148</v>
      </c>
      <c r="P7473" t="str">
        <f>IF(Table1[[#This Row],[score]]&gt;=8.5,"High",IF(Table1[[#This Row],[score]]&gt;=7,"Medium","Low"))</f>
        <v>Medium</v>
      </c>
      <c r="Q7473" s="5">
        <f>Table1[[#This Row],[gross]]-Table1[[#This Row],[budget]]</f>
        <v>38967636</v>
      </c>
      <c r="R7473" s="5" t="str">
        <f>IF(Table1[[#This Row],[Profit]]&gt;0,"Profit","Loss")</f>
        <v>Profit</v>
      </c>
      <c r="S7473" s="6" t="str">
        <f>FLOOR(Table1[[#This Row],[year]]-1900,10)+1900 &amp; "-" &amp; FLOOR(Table1[[#This Row],[year]]-1890,10)+1900</f>
        <v>2010-2020</v>
      </c>
      <c r="T7473" s="14" t="s">
        <v>21835</v>
      </c>
      <c r="AB7473" s="14"/>
    </row>
    <row r="7474" spans="1:28" hidden="1" x14ac:dyDescent="0.3">
      <c r="A7474" t="s">
        <v>21365</v>
      </c>
      <c r="B7474" t="s">
        <v>1974</v>
      </c>
      <c r="C7474" t="s">
        <v>25</v>
      </c>
      <c r="D7474">
        <v>2019</v>
      </c>
      <c r="E7474" t="s">
        <v>21309</v>
      </c>
      <c r="F7474">
        <v>5</v>
      </c>
      <c r="G7474">
        <v>23000</v>
      </c>
      <c r="H7474" t="s">
        <v>20328</v>
      </c>
      <c r="I7474" t="s">
        <v>21366</v>
      </c>
      <c r="J7474" t="s">
        <v>18324</v>
      </c>
      <c r="K7474" t="s">
        <v>22</v>
      </c>
      <c r="L7474">
        <v>12000000</v>
      </c>
      <c r="M7474">
        <v>47582563</v>
      </c>
      <c r="N7474" t="s">
        <v>21367</v>
      </c>
      <c r="O7474">
        <v>90</v>
      </c>
      <c r="P7474" t="str">
        <f>IF(Table1[[#This Row],[score]]&gt;=8.5,"High",IF(Table1[[#This Row],[score]]&gt;=7,"Medium","Low"))</f>
        <v>Low</v>
      </c>
      <c r="Q7474" s="5">
        <f>Table1[[#This Row],[gross]]-Table1[[#This Row],[budget]]</f>
        <v>35582563</v>
      </c>
      <c r="R7474" s="5" t="str">
        <f>IF(Table1[[#This Row],[Profit]]&gt;0,"Profit","Loss")</f>
        <v>Profit</v>
      </c>
      <c r="S7474" s="6" t="str">
        <f>FLOOR(Table1[[#This Row],[year]]-1900,10)+1900 &amp; "-" &amp; FLOOR(Table1[[#This Row],[year]]-1890,10)+1900</f>
        <v>2010-2020</v>
      </c>
      <c r="T7474" s="14" t="s">
        <v>21835</v>
      </c>
      <c r="AB7474" s="14"/>
    </row>
    <row r="7475" spans="1:28" hidden="1" x14ac:dyDescent="0.3">
      <c r="A7475" t="s">
        <v>21730</v>
      </c>
      <c r="B7475" t="s">
        <v>443</v>
      </c>
      <c r="C7475" t="s">
        <v>34</v>
      </c>
      <c r="D7475">
        <v>2019</v>
      </c>
      <c r="E7475" t="s">
        <v>21299</v>
      </c>
      <c r="F7475">
        <v>5.8</v>
      </c>
      <c r="G7475">
        <v>523</v>
      </c>
      <c r="H7475" t="s">
        <v>21731</v>
      </c>
      <c r="I7475" t="s">
        <v>21732</v>
      </c>
      <c r="J7475" t="s">
        <v>21733</v>
      </c>
      <c r="K7475" t="s">
        <v>5936</v>
      </c>
      <c r="L7475">
        <f>20500000</f>
        <v>20500000</v>
      </c>
      <c r="M7475">
        <v>45738461</v>
      </c>
      <c r="N7475" t="s">
        <v>20036</v>
      </c>
      <c r="O7475">
        <v>101</v>
      </c>
      <c r="P7475" t="str">
        <f>IF(Table1[[#This Row],[score]]&gt;=8.5,"High",IF(Table1[[#This Row],[score]]&gt;=7,"Medium","Low"))</f>
        <v>Low</v>
      </c>
      <c r="Q7475" s="5">
        <f>Table1[[#This Row],[gross]]-Table1[[#This Row],[budget]]</f>
        <v>25238461</v>
      </c>
      <c r="R7475" s="5" t="str">
        <f>IF(Table1[[#This Row],[Profit]]&gt;0,"Profit","Loss")</f>
        <v>Profit</v>
      </c>
      <c r="S7475" s="6" t="str">
        <f>FLOOR(Table1[[#This Row],[year]]-1900,10)+1900 &amp; "-" &amp; FLOOR(Table1[[#This Row],[year]]-1890,10)+1900</f>
        <v>2010-2020</v>
      </c>
      <c r="T7475" s="14" t="s">
        <v>21835</v>
      </c>
      <c r="AB7475" s="14"/>
    </row>
    <row r="7476" spans="1:28" hidden="1" x14ac:dyDescent="0.3">
      <c r="A7476" t="s">
        <v>4463</v>
      </c>
      <c r="B7476" t="s">
        <v>16</v>
      </c>
      <c r="C7476" t="s">
        <v>17</v>
      </c>
      <c r="D7476">
        <v>2019</v>
      </c>
      <c r="E7476" t="s">
        <v>21069</v>
      </c>
      <c r="F7476">
        <v>5.8</v>
      </c>
      <c r="G7476">
        <v>47000</v>
      </c>
      <c r="H7476" t="s">
        <v>21382</v>
      </c>
      <c r="I7476" t="s">
        <v>21383</v>
      </c>
      <c r="J7476" t="s">
        <v>1293</v>
      </c>
      <c r="K7476" t="s">
        <v>195</v>
      </c>
      <c r="L7476">
        <v>10000000</v>
      </c>
      <c r="M7476">
        <v>44907074</v>
      </c>
      <c r="N7476" t="s">
        <v>50</v>
      </c>
      <c r="O7476">
        <v>90</v>
      </c>
      <c r="P7476" t="str">
        <f>IF(Table1[[#This Row],[score]]&gt;=8.5,"High",IF(Table1[[#This Row],[score]]&gt;=7,"Medium","Low"))</f>
        <v>Low</v>
      </c>
      <c r="Q7476" s="5">
        <f>Table1[[#This Row],[gross]]-Table1[[#This Row],[budget]]</f>
        <v>34907074</v>
      </c>
      <c r="R7476" s="5" t="str">
        <f>IF(Table1[[#This Row],[Profit]]&gt;0,"Profit","Loss")</f>
        <v>Profit</v>
      </c>
      <c r="S7476" s="6" t="str">
        <f>FLOOR(Table1[[#This Row],[year]]-1900,10)+1900 &amp; "-" &amp; FLOOR(Table1[[#This Row],[year]]-1890,10)+1900</f>
        <v>2010-2020</v>
      </c>
      <c r="T7476" s="14" t="s">
        <v>21835</v>
      </c>
      <c r="AB7476" s="14"/>
    </row>
    <row r="7477" spans="1:28" hidden="1" x14ac:dyDescent="0.3">
      <c r="A7477" t="s">
        <v>21194</v>
      </c>
      <c r="B7477" t="s">
        <v>1974</v>
      </c>
      <c r="C7477" t="s">
        <v>63</v>
      </c>
      <c r="D7477">
        <v>2019</v>
      </c>
      <c r="E7477" t="s">
        <v>21195</v>
      </c>
      <c r="F7477">
        <v>7.1</v>
      </c>
      <c r="G7477">
        <v>71000</v>
      </c>
      <c r="H7477" t="s">
        <v>21196</v>
      </c>
      <c r="I7477" t="s">
        <v>21196</v>
      </c>
      <c r="J7477" t="s">
        <v>12339</v>
      </c>
      <c r="K7477" t="s">
        <v>22</v>
      </c>
      <c r="L7477">
        <v>11000000</v>
      </c>
      <c r="M7477">
        <v>40811919</v>
      </c>
      <c r="N7477" t="s">
        <v>118</v>
      </c>
      <c r="O7477">
        <v>108</v>
      </c>
      <c r="P7477" t="str">
        <f>IF(Table1[[#This Row],[score]]&gt;=8.5,"High",IF(Table1[[#This Row],[score]]&gt;=7,"Medium","Low"))</f>
        <v>Medium</v>
      </c>
      <c r="Q7477" s="5">
        <f>Table1[[#This Row],[gross]]-Table1[[#This Row],[budget]]</f>
        <v>29811919</v>
      </c>
      <c r="R7477" s="5" t="str">
        <f>IF(Table1[[#This Row],[Profit]]&gt;0,"Profit","Loss")</f>
        <v>Profit</v>
      </c>
      <c r="S7477" s="6" t="str">
        <f>FLOOR(Table1[[#This Row],[year]]-1900,10)+1900 &amp; "-" &amp; FLOOR(Table1[[#This Row],[year]]-1890,10)+1900</f>
        <v>2010-2020</v>
      </c>
      <c r="T7477" s="14" t="s">
        <v>21835</v>
      </c>
      <c r="AB7477" s="14"/>
    </row>
    <row r="7478" spans="1:28" hidden="1" x14ac:dyDescent="0.3">
      <c r="A7478" t="s">
        <v>21527</v>
      </c>
      <c r="B7478" t="s">
        <v>33</v>
      </c>
      <c r="C7478" t="s">
        <v>17</v>
      </c>
      <c r="D7478">
        <v>2019</v>
      </c>
      <c r="E7478" t="s">
        <v>21294</v>
      </c>
      <c r="F7478">
        <v>6.6</v>
      </c>
      <c r="G7478">
        <v>4100</v>
      </c>
      <c r="H7478" t="s">
        <v>15813</v>
      </c>
      <c r="I7478" t="s">
        <v>15813</v>
      </c>
      <c r="J7478" t="s">
        <v>15813</v>
      </c>
      <c r="K7478" t="s">
        <v>30</v>
      </c>
      <c r="L7478">
        <v>5000000</v>
      </c>
      <c r="M7478">
        <v>38026103</v>
      </c>
      <c r="N7478" t="s">
        <v>21528</v>
      </c>
      <c r="O7478">
        <v>119</v>
      </c>
      <c r="P7478" t="str">
        <f>IF(Table1[[#This Row],[score]]&gt;=8.5,"High",IF(Table1[[#This Row],[score]]&gt;=7,"Medium","Low"))</f>
        <v>Low</v>
      </c>
      <c r="Q7478" s="5">
        <f>Table1[[#This Row],[gross]]-Table1[[#This Row],[budget]]</f>
        <v>33026103</v>
      </c>
      <c r="R7478" s="5" t="str">
        <f>IF(Table1[[#This Row],[Profit]]&gt;0,"Profit","Loss")</f>
        <v>Profit</v>
      </c>
      <c r="S7478" s="6" t="str">
        <f>FLOOR(Table1[[#This Row],[year]]-1900,10)+1900 &amp; "-" &amp; FLOOR(Table1[[#This Row],[year]]-1890,10)+1900</f>
        <v>2010-2020</v>
      </c>
      <c r="T7478" s="14" t="s">
        <v>21835</v>
      </c>
      <c r="AB7478" s="14"/>
    </row>
    <row r="7479" spans="1:28" hidden="1" x14ac:dyDescent="0.3">
      <c r="A7479" t="s">
        <v>21357</v>
      </c>
      <c r="B7479" t="s">
        <v>1974</v>
      </c>
      <c r="C7479" t="s">
        <v>1192</v>
      </c>
      <c r="D7479">
        <v>2019</v>
      </c>
      <c r="E7479" t="s">
        <v>21292</v>
      </c>
      <c r="F7479">
        <v>5.6</v>
      </c>
      <c r="G7479">
        <v>15000</v>
      </c>
      <c r="H7479" t="s">
        <v>19788</v>
      </c>
      <c r="I7479" t="s">
        <v>2142</v>
      </c>
      <c r="J7479" t="s">
        <v>21358</v>
      </c>
      <c r="K7479" t="s">
        <v>30</v>
      </c>
      <c r="L7479">
        <v>8000000</v>
      </c>
      <c r="M7479">
        <v>36599361</v>
      </c>
      <c r="N7479" t="s">
        <v>10771</v>
      </c>
      <c r="O7479">
        <v>102</v>
      </c>
      <c r="P7479" t="str">
        <f>IF(Table1[[#This Row],[score]]&gt;=8.5,"High",IF(Table1[[#This Row],[score]]&gt;=7,"Medium","Low"))</f>
        <v>Low</v>
      </c>
      <c r="Q7479" s="5">
        <f>Table1[[#This Row],[gross]]-Table1[[#This Row],[budget]]</f>
        <v>28599361</v>
      </c>
      <c r="R7479" s="5" t="str">
        <f>IF(Table1[[#This Row],[Profit]]&gt;0,"Profit","Loss")</f>
        <v>Profit</v>
      </c>
      <c r="S7479" s="6" t="str">
        <f>FLOOR(Table1[[#This Row],[year]]-1900,10)+1900 &amp; "-" &amp; FLOOR(Table1[[#This Row],[year]]-1890,10)+1900</f>
        <v>2010-2020</v>
      </c>
      <c r="T7479" s="14" t="s">
        <v>21835</v>
      </c>
      <c r="AB7479" s="14"/>
    </row>
    <row r="7480" spans="1:28" hidden="1" x14ac:dyDescent="0.3">
      <c r="A7480" t="s">
        <v>21660</v>
      </c>
      <c r="B7480" t="s">
        <v>443</v>
      </c>
      <c r="C7480" t="s">
        <v>34</v>
      </c>
      <c r="D7480">
        <v>2019</v>
      </c>
      <c r="E7480" t="s">
        <v>21661</v>
      </c>
      <c r="F7480">
        <v>4.9000000000000004</v>
      </c>
      <c r="G7480">
        <v>24000</v>
      </c>
      <c r="H7480" t="s">
        <v>21662</v>
      </c>
      <c r="I7480" t="s">
        <v>21663</v>
      </c>
      <c r="J7480" t="s">
        <v>19499</v>
      </c>
      <c r="K7480" t="s">
        <v>10197</v>
      </c>
      <c r="L7480">
        <f>20500000</f>
        <v>20500000</v>
      </c>
      <c r="M7480">
        <v>35261263</v>
      </c>
      <c r="N7480" t="s">
        <v>21664</v>
      </c>
      <c r="O7480">
        <v>150</v>
      </c>
      <c r="P7480" t="str">
        <f>IF(Table1[[#This Row],[score]]&gt;=8.5,"High",IF(Table1[[#This Row],[score]]&gt;=7,"Medium","Low"))</f>
        <v>Low</v>
      </c>
      <c r="Q7480" s="5">
        <f>Table1[[#This Row],[gross]]-Table1[[#This Row],[budget]]</f>
        <v>14761263</v>
      </c>
      <c r="R7480" s="5" t="str">
        <f>IF(Table1[[#This Row],[Profit]]&gt;0,"Profit","Loss")</f>
        <v>Profit</v>
      </c>
      <c r="S7480" s="6" t="str">
        <f>FLOOR(Table1[[#This Row],[year]]-1900,10)+1900 &amp; "-" &amp; FLOOR(Table1[[#This Row],[year]]-1890,10)+1900</f>
        <v>2010-2020</v>
      </c>
      <c r="T7480" s="14" t="s">
        <v>21835</v>
      </c>
      <c r="AB7480" s="14"/>
    </row>
    <row r="7481" spans="1:28" hidden="1" x14ac:dyDescent="0.3">
      <c r="A7481" t="s">
        <v>21409</v>
      </c>
      <c r="B7481" t="s">
        <v>33</v>
      </c>
      <c r="C7481" t="s">
        <v>41</v>
      </c>
      <c r="D7481">
        <v>2019</v>
      </c>
      <c r="E7481" t="s">
        <v>20962</v>
      </c>
      <c r="F7481">
        <v>7.6</v>
      </c>
      <c r="G7481">
        <v>27000</v>
      </c>
      <c r="H7481" t="s">
        <v>17302</v>
      </c>
      <c r="I7481" t="s">
        <v>15773</v>
      </c>
      <c r="J7481" t="s">
        <v>2798</v>
      </c>
      <c r="K7481" t="s">
        <v>30</v>
      </c>
      <c r="L7481">
        <v>18000000</v>
      </c>
      <c r="M7481">
        <v>33766787</v>
      </c>
      <c r="N7481" t="s">
        <v>9026</v>
      </c>
      <c r="O7481">
        <v>109</v>
      </c>
      <c r="P7481" t="str">
        <f>IF(Table1[[#This Row],[score]]&gt;=8.5,"High",IF(Table1[[#This Row],[score]]&gt;=7,"Medium","Low"))</f>
        <v>Medium</v>
      </c>
      <c r="Q7481" s="5">
        <f>Table1[[#This Row],[gross]]-Table1[[#This Row],[budget]]</f>
        <v>15766787</v>
      </c>
      <c r="R7481" s="5" t="str">
        <f>IF(Table1[[#This Row],[Profit]]&gt;0,"Profit","Loss")</f>
        <v>Profit</v>
      </c>
      <c r="S7481" s="6" t="str">
        <f>FLOOR(Table1[[#This Row],[year]]-1900,10)+1900 &amp; "-" &amp; FLOOR(Table1[[#This Row],[year]]-1890,10)+1900</f>
        <v>2010-2020</v>
      </c>
      <c r="T7481" s="14" t="s">
        <v>21835</v>
      </c>
      <c r="AB7481" s="14"/>
    </row>
    <row r="7482" spans="1:28" hidden="1" x14ac:dyDescent="0.3">
      <c r="A7482" t="s">
        <v>21302</v>
      </c>
      <c r="B7482" t="s">
        <v>16</v>
      </c>
      <c r="C7482" t="s">
        <v>17</v>
      </c>
      <c r="D7482">
        <v>2019</v>
      </c>
      <c r="E7482" t="s">
        <v>21261</v>
      </c>
      <c r="F7482">
        <v>6.1</v>
      </c>
      <c r="G7482">
        <v>87000</v>
      </c>
      <c r="H7482" t="s">
        <v>21303</v>
      </c>
      <c r="I7482" t="s">
        <v>17627</v>
      </c>
      <c r="J7482" t="s">
        <v>18937</v>
      </c>
      <c r="K7482" t="s">
        <v>30</v>
      </c>
      <c r="L7482">
        <v>6000000</v>
      </c>
      <c r="M7482">
        <v>32893421</v>
      </c>
      <c r="N7482" t="s">
        <v>10771</v>
      </c>
      <c r="O7482">
        <v>90</v>
      </c>
      <c r="P7482" t="str">
        <f>IF(Table1[[#This Row],[score]]&gt;=8.5,"High",IF(Table1[[#This Row],[score]]&gt;=7,"Medium","Low"))</f>
        <v>Low</v>
      </c>
      <c r="Q7482" s="5">
        <f>Table1[[#This Row],[gross]]-Table1[[#This Row],[budget]]</f>
        <v>26893421</v>
      </c>
      <c r="R7482" s="5" t="str">
        <f>IF(Table1[[#This Row],[Profit]]&gt;0,"Profit","Loss")</f>
        <v>Profit</v>
      </c>
      <c r="S7482" s="6" t="str">
        <f>FLOOR(Table1[[#This Row],[year]]-1900,10)+1900 &amp; "-" &amp; FLOOR(Table1[[#This Row],[year]]-1890,10)+1900</f>
        <v>2010-2020</v>
      </c>
      <c r="T7482" s="14" t="s">
        <v>21835</v>
      </c>
      <c r="AB7482" s="14"/>
    </row>
    <row r="7483" spans="1:28" hidden="1" x14ac:dyDescent="0.3">
      <c r="A7483" t="s">
        <v>21434</v>
      </c>
      <c r="B7483" t="s">
        <v>33</v>
      </c>
      <c r="C7483" t="s">
        <v>390</v>
      </c>
      <c r="D7483">
        <v>2019</v>
      </c>
      <c r="E7483" t="s">
        <v>21292</v>
      </c>
      <c r="F7483">
        <v>5</v>
      </c>
      <c r="G7483">
        <v>6100</v>
      </c>
      <c r="H7483" t="s">
        <v>12365</v>
      </c>
      <c r="I7483" t="s">
        <v>21435</v>
      </c>
      <c r="J7483" t="s">
        <v>13220</v>
      </c>
      <c r="K7483" t="s">
        <v>5936</v>
      </c>
      <c r="L7483">
        <v>45000000</v>
      </c>
      <c r="M7483">
        <v>32450241</v>
      </c>
      <c r="N7483" t="s">
        <v>19853</v>
      </c>
      <c r="O7483">
        <v>87</v>
      </c>
      <c r="P7483" t="str">
        <f>IF(Table1[[#This Row],[score]]&gt;=8.5,"High",IF(Table1[[#This Row],[score]]&gt;=7,"Medium","Low"))</f>
        <v>Low</v>
      </c>
      <c r="Q7483" s="5">
        <f>Table1[[#This Row],[gross]]-Table1[[#This Row],[budget]]</f>
        <v>-12549759</v>
      </c>
      <c r="R7483" s="5" t="str">
        <f>IF(Table1[[#This Row],[Profit]]&gt;0,"Profit","Loss")</f>
        <v>Loss</v>
      </c>
      <c r="S7483" s="6" t="str">
        <f>FLOOR(Table1[[#This Row],[year]]-1900,10)+1900 &amp; "-" &amp; FLOOR(Table1[[#This Row],[year]]-1890,10)+1900</f>
        <v>2010-2020</v>
      </c>
      <c r="T7483" s="14" t="s">
        <v>21835</v>
      </c>
      <c r="AB7483" s="14"/>
    </row>
    <row r="7484" spans="1:28" hidden="1" x14ac:dyDescent="0.3">
      <c r="A7484" t="s">
        <v>21405</v>
      </c>
      <c r="B7484" t="s">
        <v>16</v>
      </c>
      <c r="C7484" t="s">
        <v>34</v>
      </c>
      <c r="D7484">
        <v>2019</v>
      </c>
      <c r="E7484" t="s">
        <v>21323</v>
      </c>
      <c r="F7484">
        <v>6.2</v>
      </c>
      <c r="G7484">
        <v>43000</v>
      </c>
      <c r="H7484" t="s">
        <v>13784</v>
      </c>
      <c r="I7484" t="s">
        <v>21406</v>
      </c>
      <c r="J7484" t="s">
        <v>21407</v>
      </c>
      <c r="K7484" t="s">
        <v>30</v>
      </c>
      <c r="L7484">
        <v>16000000</v>
      </c>
      <c r="M7484">
        <v>32390945</v>
      </c>
      <c r="N7484" t="s">
        <v>21408</v>
      </c>
      <c r="O7484">
        <v>93</v>
      </c>
      <c r="P7484" t="str">
        <f>IF(Table1[[#This Row],[score]]&gt;=8.5,"High",IF(Table1[[#This Row],[score]]&gt;=7,"Medium","Low"))</f>
        <v>Low</v>
      </c>
      <c r="Q7484" s="5">
        <f>Table1[[#This Row],[gross]]-Table1[[#This Row],[budget]]</f>
        <v>16390945</v>
      </c>
      <c r="R7484" s="5" t="str">
        <f>IF(Table1[[#This Row],[Profit]]&gt;0,"Profit","Loss")</f>
        <v>Profit</v>
      </c>
      <c r="S7484" s="6" t="str">
        <f>FLOOR(Table1[[#This Row],[year]]-1900,10)+1900 &amp; "-" &amp; FLOOR(Table1[[#This Row],[year]]-1890,10)+1900</f>
        <v>2010-2020</v>
      </c>
      <c r="T7484" s="14" t="s">
        <v>21835</v>
      </c>
      <c r="AB7484" s="14"/>
    </row>
    <row r="7485" spans="1:28" hidden="1" x14ac:dyDescent="0.3">
      <c r="A7485" t="s">
        <v>21490</v>
      </c>
      <c r="B7485" t="s">
        <v>33</v>
      </c>
      <c r="C7485" t="s">
        <v>34</v>
      </c>
      <c r="D7485">
        <v>2019</v>
      </c>
      <c r="E7485" t="s">
        <v>21341</v>
      </c>
      <c r="F7485">
        <v>6</v>
      </c>
      <c r="G7485">
        <v>15000</v>
      </c>
      <c r="H7485" t="s">
        <v>17262</v>
      </c>
      <c r="I7485" t="s">
        <v>17262</v>
      </c>
      <c r="J7485" t="s">
        <v>21491</v>
      </c>
      <c r="K7485" t="s">
        <v>22</v>
      </c>
      <c r="L7485">
        <v>59000000</v>
      </c>
      <c r="M7485">
        <v>32140970</v>
      </c>
      <c r="N7485" t="s">
        <v>21492</v>
      </c>
      <c r="O7485">
        <v>120</v>
      </c>
      <c r="P7485" t="str">
        <f>IF(Table1[[#This Row],[score]]&gt;=8.5,"High",IF(Table1[[#This Row],[score]]&gt;=7,"Medium","Low"))</f>
        <v>Low</v>
      </c>
      <c r="Q7485" s="5">
        <f>Table1[[#This Row],[gross]]-Table1[[#This Row],[budget]]</f>
        <v>-26859030</v>
      </c>
      <c r="R7485" s="5" t="str">
        <f>IF(Table1[[#This Row],[Profit]]&gt;0,"Profit","Loss")</f>
        <v>Loss</v>
      </c>
      <c r="S7485" s="6" t="str">
        <f>FLOOR(Table1[[#This Row],[year]]-1900,10)+1900 &amp; "-" &amp; FLOOR(Table1[[#This Row],[year]]-1890,10)+1900</f>
        <v>2010-2020</v>
      </c>
      <c r="T7485" s="14" t="s">
        <v>21835</v>
      </c>
      <c r="AB7485" s="14"/>
    </row>
    <row r="7486" spans="1:28" hidden="1" x14ac:dyDescent="0.3">
      <c r="A7486" t="s">
        <v>4404</v>
      </c>
      <c r="B7486" t="s">
        <v>16</v>
      </c>
      <c r="C7486" t="s">
        <v>34</v>
      </c>
      <c r="D7486">
        <v>2019</v>
      </c>
      <c r="E7486" t="s">
        <v>21069</v>
      </c>
      <c r="F7486">
        <v>6.6</v>
      </c>
      <c r="G7486">
        <v>69000</v>
      </c>
      <c r="H7486" t="s">
        <v>2876</v>
      </c>
      <c r="I7486" t="s">
        <v>2876</v>
      </c>
      <c r="J7486" t="s">
        <v>21281</v>
      </c>
      <c r="K7486" t="s">
        <v>448</v>
      </c>
      <c r="L7486">
        <f>20500000</f>
        <v>20500000</v>
      </c>
      <c r="M7486">
        <v>31626978</v>
      </c>
      <c r="N7486" t="s">
        <v>9986</v>
      </c>
      <c r="O7486">
        <v>118</v>
      </c>
      <c r="P7486" t="str">
        <f>IF(Table1[[#This Row],[score]]&gt;=8.5,"High",IF(Table1[[#This Row],[score]]&gt;=7,"Medium","Low"))</f>
        <v>Low</v>
      </c>
      <c r="Q7486" s="5">
        <f>Table1[[#This Row],[gross]]-Table1[[#This Row],[budget]]</f>
        <v>11126978</v>
      </c>
      <c r="R7486" s="5" t="str">
        <f>IF(Table1[[#This Row],[Profit]]&gt;0,"Profit","Loss")</f>
        <v>Profit</v>
      </c>
      <c r="S7486" s="6" t="str">
        <f>FLOOR(Table1[[#This Row],[year]]-1900,10)+1900 &amp; "-" &amp; FLOOR(Table1[[#This Row],[year]]-1890,10)+1900</f>
        <v>2010-2020</v>
      </c>
      <c r="T7486" s="14" t="s">
        <v>21835</v>
      </c>
      <c r="AB7486" s="14"/>
    </row>
    <row r="7487" spans="1:28" hidden="1" x14ac:dyDescent="0.3">
      <c r="A7487" t="s">
        <v>21521</v>
      </c>
      <c r="B7487" t="s">
        <v>443</v>
      </c>
      <c r="C7487" t="s">
        <v>17</v>
      </c>
      <c r="D7487">
        <v>2019</v>
      </c>
      <c r="E7487" t="s">
        <v>21241</v>
      </c>
      <c r="F7487">
        <v>8</v>
      </c>
      <c r="G7487">
        <v>34000</v>
      </c>
      <c r="H7487" t="s">
        <v>17164</v>
      </c>
      <c r="I7487" t="s">
        <v>17164</v>
      </c>
      <c r="J7487" t="s">
        <v>21522</v>
      </c>
      <c r="K7487" t="s">
        <v>10197</v>
      </c>
      <c r="L7487">
        <f>20500000</f>
        <v>20500000</v>
      </c>
      <c r="M7487">
        <v>28141995</v>
      </c>
      <c r="N7487" t="s">
        <v>12041</v>
      </c>
      <c r="O7487">
        <v>154</v>
      </c>
      <c r="P7487" t="str">
        <f>IF(Table1[[#This Row],[score]]&gt;=8.5,"High",IF(Table1[[#This Row],[score]]&gt;=7,"Medium","Low"))</f>
        <v>Medium</v>
      </c>
      <c r="Q7487" s="5">
        <f>Table1[[#This Row],[gross]]-Table1[[#This Row],[budget]]</f>
        <v>7641995</v>
      </c>
      <c r="R7487" s="5" t="str">
        <f>IF(Table1[[#This Row],[Profit]]&gt;0,"Profit","Loss")</f>
        <v>Profit</v>
      </c>
      <c r="S7487" s="6" t="str">
        <f>FLOOR(Table1[[#This Row],[year]]-1900,10)+1900 &amp; "-" &amp; FLOOR(Table1[[#This Row],[year]]-1890,10)+1900</f>
        <v>2010-2020</v>
      </c>
      <c r="T7487" s="14" t="s">
        <v>21835</v>
      </c>
      <c r="AB7487" s="14"/>
    </row>
    <row r="7488" spans="1:28" hidden="1" x14ac:dyDescent="0.3">
      <c r="A7488" t="s">
        <v>21690</v>
      </c>
      <c r="B7488" t="s">
        <v>443</v>
      </c>
      <c r="C7488" t="s">
        <v>34</v>
      </c>
      <c r="D7488">
        <v>2019</v>
      </c>
      <c r="E7488" t="s">
        <v>21691</v>
      </c>
      <c r="F7488">
        <v>4.2</v>
      </c>
      <c r="G7488">
        <v>5700</v>
      </c>
      <c r="H7488" t="s">
        <v>21692</v>
      </c>
      <c r="I7488" t="s">
        <v>21693</v>
      </c>
      <c r="J7488" t="s">
        <v>19418</v>
      </c>
      <c r="K7488" t="s">
        <v>10197</v>
      </c>
      <c r="L7488">
        <f>20500000</f>
        <v>20500000</v>
      </c>
      <c r="M7488">
        <v>26911995</v>
      </c>
      <c r="N7488" t="s">
        <v>21694</v>
      </c>
      <c r="O7488">
        <v>130</v>
      </c>
      <c r="P7488" t="str">
        <f>IF(Table1[[#This Row],[score]]&gt;=8.5,"High",IF(Table1[[#This Row],[score]]&gt;=7,"Medium","Low"))</f>
        <v>Low</v>
      </c>
      <c r="Q7488" s="5">
        <f>Table1[[#This Row],[gross]]-Table1[[#This Row],[budget]]</f>
        <v>6411995</v>
      </c>
      <c r="R7488" s="5" t="str">
        <f>IF(Table1[[#This Row],[Profit]]&gt;0,"Profit","Loss")</f>
        <v>Profit</v>
      </c>
      <c r="S7488" s="6" t="str">
        <f>FLOOR(Table1[[#This Row],[year]]-1900,10)+1900 &amp; "-" &amp; FLOOR(Table1[[#This Row],[year]]-1890,10)+1900</f>
        <v>2010-2020</v>
      </c>
      <c r="T7488" s="14" t="s">
        <v>21867</v>
      </c>
      <c r="AB7488" s="14"/>
    </row>
    <row r="7489" spans="1:28" hidden="1" x14ac:dyDescent="0.3">
      <c r="A7489" t="s">
        <v>21499</v>
      </c>
      <c r="B7489" t="s">
        <v>33</v>
      </c>
      <c r="C7489" t="s">
        <v>390</v>
      </c>
      <c r="D7489">
        <v>2019</v>
      </c>
      <c r="E7489" t="s">
        <v>20873</v>
      </c>
      <c r="F7489">
        <v>6.7</v>
      </c>
      <c r="G7489">
        <v>23000</v>
      </c>
      <c r="H7489" t="s">
        <v>17804</v>
      </c>
      <c r="I7489" t="s">
        <v>17804</v>
      </c>
      <c r="J7489" t="s">
        <v>13344</v>
      </c>
      <c r="K7489" t="s">
        <v>195</v>
      </c>
      <c r="L7489">
        <v>100000000</v>
      </c>
      <c r="M7489">
        <v>26565710</v>
      </c>
      <c r="N7489" t="s">
        <v>18082</v>
      </c>
      <c r="O7489">
        <v>93</v>
      </c>
      <c r="P7489" t="str">
        <f>IF(Table1[[#This Row],[score]]&gt;=8.5,"High",IF(Table1[[#This Row],[score]]&gt;=7,"Medium","Low"))</f>
        <v>Low</v>
      </c>
      <c r="Q7489" s="5">
        <f>Table1[[#This Row],[gross]]-Table1[[#This Row],[budget]]</f>
        <v>-73434290</v>
      </c>
      <c r="R7489" s="5" t="str">
        <f>IF(Table1[[#This Row],[Profit]]&gt;0,"Profit","Loss")</f>
        <v>Loss</v>
      </c>
      <c r="S7489" s="6" t="str">
        <f>FLOOR(Table1[[#This Row],[year]]-1900,10)+1900 &amp; "-" &amp; FLOOR(Table1[[#This Row],[year]]-1890,10)+1900</f>
        <v>2010-2020</v>
      </c>
      <c r="T7489" s="14" t="s">
        <v>21835</v>
      </c>
      <c r="AB7489" s="14"/>
    </row>
    <row r="7490" spans="1:28" hidden="1" x14ac:dyDescent="0.3">
      <c r="A7490" t="s">
        <v>21695</v>
      </c>
      <c r="B7490" t="s">
        <v>16</v>
      </c>
      <c r="C7490" t="s">
        <v>41</v>
      </c>
      <c r="D7490">
        <v>2019</v>
      </c>
      <c r="E7490" t="s">
        <v>21315</v>
      </c>
      <c r="F7490">
        <v>4.2</v>
      </c>
      <c r="G7490">
        <v>904</v>
      </c>
      <c r="H7490" t="s">
        <v>21696</v>
      </c>
      <c r="I7490" t="s">
        <v>21697</v>
      </c>
      <c r="J7490" t="s">
        <v>21698</v>
      </c>
      <c r="K7490" t="s">
        <v>1182</v>
      </c>
      <c r="L7490">
        <f>20500000</f>
        <v>20500000</v>
      </c>
      <c r="M7490">
        <v>26493648</v>
      </c>
      <c r="N7490" t="s">
        <v>21699</v>
      </c>
      <c r="O7490">
        <v>102</v>
      </c>
      <c r="P7490" t="str">
        <f>IF(Table1[[#This Row],[score]]&gt;=8.5,"High",IF(Table1[[#This Row],[score]]&gt;=7,"Medium","Low"))</f>
        <v>Low</v>
      </c>
      <c r="Q7490" s="5">
        <f>Table1[[#This Row],[gross]]-Table1[[#This Row],[budget]]</f>
        <v>5993648</v>
      </c>
      <c r="R7490" s="5" t="str">
        <f>IF(Table1[[#This Row],[Profit]]&gt;0,"Profit","Loss")</f>
        <v>Profit</v>
      </c>
      <c r="S7490" s="6" t="str">
        <f>FLOOR(Table1[[#This Row],[year]]-1900,10)+1900 &amp; "-" &amp; FLOOR(Table1[[#This Row],[year]]-1890,10)+1900</f>
        <v>2010-2020</v>
      </c>
      <c r="T7490" s="14" t="s">
        <v>21835</v>
      </c>
      <c r="AB7490" s="14"/>
    </row>
    <row r="7491" spans="1:28" hidden="1" x14ac:dyDescent="0.3">
      <c r="A7491" t="s">
        <v>21466</v>
      </c>
      <c r="B7491" t="s">
        <v>443</v>
      </c>
      <c r="C7491" t="s">
        <v>34</v>
      </c>
      <c r="D7491">
        <v>2019</v>
      </c>
      <c r="E7491" t="s">
        <v>21467</v>
      </c>
      <c r="F7491">
        <v>6.9</v>
      </c>
      <c r="G7491">
        <v>9700</v>
      </c>
      <c r="H7491" t="s">
        <v>21468</v>
      </c>
      <c r="I7491" t="s">
        <v>21468</v>
      </c>
      <c r="J7491" t="s">
        <v>21469</v>
      </c>
      <c r="K7491" t="s">
        <v>908</v>
      </c>
      <c r="L7491">
        <f>20500000</f>
        <v>20500000</v>
      </c>
      <c r="M7491">
        <v>25775371</v>
      </c>
      <c r="N7491" t="s">
        <v>21470</v>
      </c>
      <c r="O7491">
        <v>109</v>
      </c>
      <c r="P7491" t="str">
        <f>IF(Table1[[#This Row],[score]]&gt;=8.5,"High",IF(Table1[[#This Row],[score]]&gt;=7,"Medium","Low"))</f>
        <v>Low</v>
      </c>
      <c r="Q7491" s="5">
        <f>Table1[[#This Row],[gross]]-Table1[[#This Row],[budget]]</f>
        <v>5275371</v>
      </c>
      <c r="R7491" s="5" t="str">
        <f>IF(Table1[[#This Row],[Profit]]&gt;0,"Profit","Loss")</f>
        <v>Profit</v>
      </c>
      <c r="S7491" s="6" t="str">
        <f>FLOOR(Table1[[#This Row],[year]]-1900,10)+1900 &amp; "-" &amp; FLOOR(Table1[[#This Row],[year]]-1890,10)+1900</f>
        <v>2010-2020</v>
      </c>
      <c r="T7491" s="14" t="s">
        <v>21845</v>
      </c>
      <c r="AB7491" s="14"/>
    </row>
    <row r="7492" spans="1:28" hidden="1" x14ac:dyDescent="0.3">
      <c r="A7492" t="s">
        <v>21260</v>
      </c>
      <c r="B7492" t="s">
        <v>16</v>
      </c>
      <c r="C7492" t="s">
        <v>41</v>
      </c>
      <c r="D7492">
        <v>2019</v>
      </c>
      <c r="E7492" t="s">
        <v>21261</v>
      </c>
      <c r="F7492">
        <v>7.2</v>
      </c>
      <c r="G7492">
        <v>102000</v>
      </c>
      <c r="H7492" t="s">
        <v>19534</v>
      </c>
      <c r="I7492" t="s">
        <v>21262</v>
      </c>
      <c r="J7492" t="s">
        <v>18853</v>
      </c>
      <c r="K7492" t="s">
        <v>30</v>
      </c>
      <c r="L7492">
        <v>6000000</v>
      </c>
      <c r="M7492">
        <v>24959607</v>
      </c>
      <c r="N7492" t="s">
        <v>18082</v>
      </c>
      <c r="O7492">
        <v>102</v>
      </c>
      <c r="P7492" t="str">
        <f>IF(Table1[[#This Row],[score]]&gt;=8.5,"High",IF(Table1[[#This Row],[score]]&gt;=7,"Medium","Low"))</f>
        <v>Medium</v>
      </c>
      <c r="Q7492" s="5">
        <f>Table1[[#This Row],[gross]]-Table1[[#This Row],[budget]]</f>
        <v>18959607</v>
      </c>
      <c r="R7492" s="5" t="str">
        <f>IF(Table1[[#This Row],[Profit]]&gt;0,"Profit","Loss")</f>
        <v>Profit</v>
      </c>
      <c r="S7492" s="6" t="str">
        <f>FLOOR(Table1[[#This Row],[year]]-1900,10)+1900 &amp; "-" &amp; FLOOR(Table1[[#This Row],[year]]-1890,10)+1900</f>
        <v>2010-2020</v>
      </c>
      <c r="T7492" s="14" t="s">
        <v>21835</v>
      </c>
      <c r="AB7492" s="14"/>
    </row>
    <row r="7493" spans="1:28" hidden="1" x14ac:dyDescent="0.3">
      <c r="A7493" t="s">
        <v>21459</v>
      </c>
      <c r="B7493" t="s">
        <v>443</v>
      </c>
      <c r="C7493" t="s">
        <v>63</v>
      </c>
      <c r="D7493">
        <v>2019</v>
      </c>
      <c r="E7493" t="s">
        <v>21323</v>
      </c>
      <c r="F7493">
        <v>8</v>
      </c>
      <c r="G7493">
        <v>24000</v>
      </c>
      <c r="H7493" t="s">
        <v>21460</v>
      </c>
      <c r="I7493" t="s">
        <v>21461</v>
      </c>
      <c r="J7493" t="s">
        <v>11664</v>
      </c>
      <c r="K7493" t="s">
        <v>10197</v>
      </c>
      <c r="L7493">
        <f>20500000</f>
        <v>20500000</v>
      </c>
      <c r="M7493">
        <v>24701637</v>
      </c>
      <c r="N7493" t="s">
        <v>21462</v>
      </c>
      <c r="O7493">
        <v>154</v>
      </c>
      <c r="P7493" t="str">
        <f>IF(Table1[[#This Row],[score]]&gt;=8.5,"High",IF(Table1[[#This Row],[score]]&gt;=7,"Medium","Low"))</f>
        <v>Medium</v>
      </c>
      <c r="Q7493" s="5">
        <f>Table1[[#This Row],[gross]]-Table1[[#This Row],[budget]]</f>
        <v>4201637</v>
      </c>
      <c r="R7493" s="5" t="str">
        <f>IF(Table1[[#This Row],[Profit]]&gt;0,"Profit","Loss")</f>
        <v>Profit</v>
      </c>
      <c r="S7493" s="6" t="str">
        <f>FLOOR(Table1[[#This Row],[year]]-1900,10)+1900 &amp; "-" &amp; FLOOR(Table1[[#This Row],[year]]-1890,10)+1900</f>
        <v>2010-2020</v>
      </c>
      <c r="T7493" s="14" t="s">
        <v>21835</v>
      </c>
      <c r="AB7493" s="14"/>
    </row>
    <row r="7494" spans="1:28" hidden="1" x14ac:dyDescent="0.3">
      <c r="A7494" t="s">
        <v>21392</v>
      </c>
      <c r="B7494" t="s">
        <v>33</v>
      </c>
      <c r="C7494" t="s">
        <v>41</v>
      </c>
      <c r="D7494">
        <v>2019</v>
      </c>
      <c r="E7494" t="s">
        <v>20962</v>
      </c>
      <c r="F7494">
        <v>7.6</v>
      </c>
      <c r="G7494">
        <v>55000</v>
      </c>
      <c r="H7494" t="s">
        <v>21393</v>
      </c>
      <c r="I7494" t="s">
        <v>21393</v>
      </c>
      <c r="J7494" t="s">
        <v>21394</v>
      </c>
      <c r="K7494" t="s">
        <v>30</v>
      </c>
      <c r="L7494">
        <f>20500000</f>
        <v>20500000</v>
      </c>
      <c r="M7494">
        <v>23076657</v>
      </c>
      <c r="N7494" t="s">
        <v>17367</v>
      </c>
      <c r="O7494">
        <v>100</v>
      </c>
      <c r="P7494" t="str">
        <f>IF(Table1[[#This Row],[score]]&gt;=8.5,"High",IF(Table1[[#This Row],[score]]&gt;=7,"Medium","Low"))</f>
        <v>Medium</v>
      </c>
      <c r="Q7494" s="5">
        <f>Table1[[#This Row],[gross]]-Table1[[#This Row],[budget]]</f>
        <v>2576657</v>
      </c>
      <c r="R7494" s="5" t="str">
        <f>IF(Table1[[#This Row],[Profit]]&gt;0,"Profit","Loss")</f>
        <v>Profit</v>
      </c>
      <c r="S7494" s="6" t="str">
        <f>FLOOR(Table1[[#This Row],[year]]-1900,10)+1900 &amp; "-" &amp; FLOOR(Table1[[#This Row],[year]]-1890,10)+1900</f>
        <v>2010-2020</v>
      </c>
      <c r="T7494" s="14" t="s">
        <v>21835</v>
      </c>
      <c r="AB7494" s="14"/>
    </row>
    <row r="7495" spans="1:28" hidden="1" x14ac:dyDescent="0.3">
      <c r="A7495" t="s">
        <v>21330</v>
      </c>
      <c r="B7495" t="s">
        <v>16</v>
      </c>
      <c r="C7495" t="s">
        <v>41</v>
      </c>
      <c r="D7495">
        <v>2019</v>
      </c>
      <c r="E7495" t="s">
        <v>20233</v>
      </c>
      <c r="F7495">
        <v>6.5</v>
      </c>
      <c r="G7495">
        <v>33000</v>
      </c>
      <c r="H7495" t="s">
        <v>21331</v>
      </c>
      <c r="I7495" t="s">
        <v>21332</v>
      </c>
      <c r="J7495" t="s">
        <v>8421</v>
      </c>
      <c r="K7495" t="s">
        <v>30</v>
      </c>
      <c r="L7495">
        <v>4000000</v>
      </c>
      <c r="M7495">
        <v>22386555</v>
      </c>
      <c r="N7495" t="s">
        <v>9054</v>
      </c>
      <c r="O7495">
        <v>102</v>
      </c>
      <c r="P7495" t="str">
        <f>IF(Table1[[#This Row],[score]]&gt;=8.5,"High",IF(Table1[[#This Row],[score]]&gt;=7,"Medium","Low"))</f>
        <v>Low</v>
      </c>
      <c r="Q7495" s="5">
        <f>Table1[[#This Row],[gross]]-Table1[[#This Row],[budget]]</f>
        <v>18386555</v>
      </c>
      <c r="R7495" s="5" t="str">
        <f>IF(Table1[[#This Row],[Profit]]&gt;0,"Profit","Loss")</f>
        <v>Profit</v>
      </c>
      <c r="S7495" s="6" t="str">
        <f>FLOOR(Table1[[#This Row],[year]]-1900,10)+1900 &amp; "-" &amp; FLOOR(Table1[[#This Row],[year]]-1890,10)+1900</f>
        <v>2010-2020</v>
      </c>
      <c r="T7495" s="14" t="s">
        <v>21835</v>
      </c>
      <c r="AB7495" s="14"/>
    </row>
    <row r="7496" spans="1:28" hidden="1" x14ac:dyDescent="0.3">
      <c r="A7496" t="s">
        <v>11347</v>
      </c>
      <c r="B7496" t="s">
        <v>16</v>
      </c>
      <c r="C7496" t="s">
        <v>34</v>
      </c>
      <c r="D7496">
        <v>2019</v>
      </c>
      <c r="E7496" t="s">
        <v>20233</v>
      </c>
      <c r="F7496">
        <v>6.4</v>
      </c>
      <c r="G7496">
        <v>48000</v>
      </c>
      <c r="H7496" t="s">
        <v>12588</v>
      </c>
      <c r="I7496" t="s">
        <v>1950</v>
      </c>
      <c r="J7496" t="s">
        <v>9321</v>
      </c>
      <c r="K7496" t="s">
        <v>30</v>
      </c>
      <c r="L7496">
        <v>35000000</v>
      </c>
      <c r="M7496">
        <v>21360215</v>
      </c>
      <c r="N7496" t="s">
        <v>5133</v>
      </c>
      <c r="O7496">
        <v>111</v>
      </c>
      <c r="P7496" t="str">
        <f>IF(Table1[[#This Row],[score]]&gt;=8.5,"High",IF(Table1[[#This Row],[score]]&gt;=7,"Medium","Low"))</f>
        <v>Low</v>
      </c>
      <c r="Q7496" s="5">
        <f>Table1[[#This Row],[gross]]-Table1[[#This Row],[budget]]</f>
        <v>-13639785</v>
      </c>
      <c r="R7496" s="5" t="str">
        <f>IF(Table1[[#This Row],[Profit]]&gt;0,"Profit","Loss")</f>
        <v>Loss</v>
      </c>
      <c r="S7496" s="6" t="str">
        <f>FLOOR(Table1[[#This Row],[year]]-1900,10)+1900 &amp; "-" &amp; FLOOR(Table1[[#This Row],[year]]-1890,10)+1900</f>
        <v>2010-2020</v>
      </c>
      <c r="T7496" s="14" t="s">
        <v>21835</v>
      </c>
      <c r="AB7496" s="14"/>
    </row>
    <row r="7497" spans="1:28" hidden="1" x14ac:dyDescent="0.3">
      <c r="A7497" t="s">
        <v>21589</v>
      </c>
      <c r="B7497" t="s">
        <v>16</v>
      </c>
      <c r="C7497" t="s">
        <v>63</v>
      </c>
      <c r="D7497">
        <v>2019</v>
      </c>
      <c r="E7497" t="s">
        <v>20951</v>
      </c>
      <c r="F7497">
        <v>5.8</v>
      </c>
      <c r="G7497">
        <v>13000</v>
      </c>
      <c r="H7497" t="s">
        <v>16870</v>
      </c>
      <c r="I7497" t="s">
        <v>21590</v>
      </c>
      <c r="J7497" t="s">
        <v>21591</v>
      </c>
      <c r="K7497" t="s">
        <v>30</v>
      </c>
      <c r="L7497">
        <v>6000000</v>
      </c>
      <c r="M7497">
        <v>21354152</v>
      </c>
      <c r="N7497" t="s">
        <v>21592</v>
      </c>
      <c r="O7497">
        <v>109</v>
      </c>
      <c r="P7497" t="str">
        <f>IF(Table1[[#This Row],[score]]&gt;=8.5,"High",IF(Table1[[#This Row],[score]]&gt;=7,"Medium","Low"))</f>
        <v>Low</v>
      </c>
      <c r="Q7497" s="5">
        <f>Table1[[#This Row],[gross]]-Table1[[#This Row],[budget]]</f>
        <v>15354152</v>
      </c>
      <c r="R7497" s="5" t="str">
        <f>IF(Table1[[#This Row],[Profit]]&gt;0,"Profit","Loss")</f>
        <v>Profit</v>
      </c>
      <c r="S7497" s="6" t="str">
        <f>FLOOR(Table1[[#This Row],[year]]-1900,10)+1900 &amp; "-" &amp; FLOOR(Table1[[#This Row],[year]]-1890,10)+1900</f>
        <v>2010-2020</v>
      </c>
      <c r="T7497" s="14" t="s">
        <v>21835</v>
      </c>
      <c r="AB7497" s="14"/>
    </row>
    <row r="7498" spans="1:28" hidden="1" x14ac:dyDescent="0.3">
      <c r="A7498" t="s">
        <v>21509</v>
      </c>
      <c r="B7498" t="s">
        <v>16</v>
      </c>
      <c r="C7498" t="s">
        <v>151</v>
      </c>
      <c r="D7498">
        <v>2019</v>
      </c>
      <c r="E7498" t="s">
        <v>20846</v>
      </c>
      <c r="F7498">
        <v>5.9</v>
      </c>
      <c r="G7498">
        <v>24000</v>
      </c>
      <c r="H7498" t="s">
        <v>21510</v>
      </c>
      <c r="I7498" t="s">
        <v>15644</v>
      </c>
      <c r="J7498" t="s">
        <v>17435</v>
      </c>
      <c r="K7498" t="s">
        <v>30</v>
      </c>
      <c r="L7498">
        <v>6000000</v>
      </c>
      <c r="M7498">
        <v>21150265</v>
      </c>
      <c r="N7498" t="s">
        <v>50</v>
      </c>
      <c r="O7498">
        <v>92</v>
      </c>
      <c r="P7498" t="str">
        <f>IF(Table1[[#This Row],[score]]&gt;=8.5,"High",IF(Table1[[#This Row],[score]]&gt;=7,"Medium","Low"))</f>
        <v>Low</v>
      </c>
      <c r="Q7498" s="5">
        <f>Table1[[#This Row],[gross]]-Table1[[#This Row],[budget]]</f>
        <v>15150265</v>
      </c>
      <c r="R7498" s="5" t="str">
        <f>IF(Table1[[#This Row],[Profit]]&gt;0,"Profit","Loss")</f>
        <v>Profit</v>
      </c>
      <c r="S7498" s="6" t="str">
        <f>FLOOR(Table1[[#This Row],[year]]-1900,10)+1900 &amp; "-" &amp; FLOOR(Table1[[#This Row],[year]]-1890,10)+1900</f>
        <v>2010-2020</v>
      </c>
      <c r="T7498" s="14" t="s">
        <v>21835</v>
      </c>
      <c r="AB7498" s="14"/>
    </row>
    <row r="7499" spans="1:28" hidden="1" x14ac:dyDescent="0.3">
      <c r="A7499" t="s">
        <v>21471</v>
      </c>
      <c r="B7499" t="s">
        <v>16</v>
      </c>
      <c r="C7499" t="s">
        <v>104</v>
      </c>
      <c r="D7499">
        <v>2019</v>
      </c>
      <c r="E7499" t="s">
        <v>21472</v>
      </c>
      <c r="F7499">
        <v>4.0999999999999996</v>
      </c>
      <c r="G7499">
        <v>7900</v>
      </c>
      <c r="H7499" t="s">
        <v>21473</v>
      </c>
      <c r="I7499" t="s">
        <v>21473</v>
      </c>
      <c r="J7499" t="s">
        <v>160</v>
      </c>
      <c r="K7499" t="s">
        <v>30</v>
      </c>
      <c r="L7499">
        <v>18000000</v>
      </c>
      <c r="M7499">
        <f>20205757</f>
        <v>20205757</v>
      </c>
      <c r="N7499" t="s">
        <v>21474</v>
      </c>
      <c r="O7499">
        <v>88</v>
      </c>
      <c r="P7499" t="str">
        <f>IF(Table1[[#This Row],[score]]&gt;=8.5,"High",IF(Table1[[#This Row],[score]]&gt;=7,"Medium","Low"))</f>
        <v>Low</v>
      </c>
      <c r="Q7499" s="5">
        <f>Table1[[#This Row],[gross]]-Table1[[#This Row],[budget]]</f>
        <v>2205757</v>
      </c>
      <c r="R7499" s="5" t="str">
        <f>IF(Table1[[#This Row],[Profit]]&gt;0,"Profit","Loss")</f>
        <v>Profit</v>
      </c>
      <c r="S7499" s="6" t="str">
        <f>FLOOR(Table1[[#This Row],[year]]-1900,10)+1900 &amp; "-" &amp; FLOOR(Table1[[#This Row],[year]]-1890,10)+1900</f>
        <v>2010-2020</v>
      </c>
      <c r="T7499" s="14" t="s">
        <v>21861</v>
      </c>
      <c r="AB7499" s="14"/>
    </row>
    <row r="7500" spans="1:28" hidden="1" x14ac:dyDescent="0.3">
      <c r="A7500" t="s">
        <v>21493</v>
      </c>
      <c r="B7500" t="s">
        <v>443</v>
      </c>
      <c r="C7500" t="s">
        <v>17</v>
      </c>
      <c r="D7500">
        <v>2019</v>
      </c>
      <c r="E7500" t="s">
        <v>21494</v>
      </c>
      <c r="F7500">
        <v>6</v>
      </c>
      <c r="G7500">
        <v>871</v>
      </c>
      <c r="H7500" t="s">
        <v>21495</v>
      </c>
      <c r="I7500" t="s">
        <v>21496</v>
      </c>
      <c r="J7500" t="s">
        <v>21497</v>
      </c>
      <c r="K7500" t="s">
        <v>30</v>
      </c>
      <c r="L7500">
        <v>1100000</v>
      </c>
      <c r="M7500">
        <f>20205757</f>
        <v>20205757</v>
      </c>
      <c r="N7500" t="s">
        <v>21498</v>
      </c>
      <c r="O7500">
        <v>85</v>
      </c>
      <c r="P7500" t="str">
        <f>IF(Table1[[#This Row],[score]]&gt;=8.5,"High",IF(Table1[[#This Row],[score]]&gt;=7,"Medium","Low"))</f>
        <v>Low</v>
      </c>
      <c r="Q7500" s="5">
        <f>Table1[[#This Row],[gross]]-Table1[[#This Row],[budget]]</f>
        <v>19105757</v>
      </c>
      <c r="R7500" s="5" t="str">
        <f>IF(Table1[[#This Row],[Profit]]&gt;0,"Profit","Loss")</f>
        <v>Profit</v>
      </c>
      <c r="S7500" s="6" t="str">
        <f>FLOOR(Table1[[#This Row],[year]]-1900,10)+1900 &amp; "-" &amp; FLOOR(Table1[[#This Row],[year]]-1890,10)+1900</f>
        <v>2010-2020</v>
      </c>
      <c r="T7500" s="14" t="s">
        <v>21835</v>
      </c>
      <c r="AB7500" s="14"/>
    </row>
    <row r="7501" spans="1:28" hidden="1" x14ac:dyDescent="0.3">
      <c r="A7501" t="s">
        <v>21237</v>
      </c>
      <c r="B7501" t="s">
        <v>16</v>
      </c>
      <c r="C7501" t="s">
        <v>17</v>
      </c>
      <c r="D7501">
        <v>2019</v>
      </c>
      <c r="E7501" t="s">
        <v>21238</v>
      </c>
      <c r="F7501">
        <v>7.5</v>
      </c>
      <c r="G7501">
        <v>159000</v>
      </c>
      <c r="H7501" t="s">
        <v>19136</v>
      </c>
      <c r="I7501" t="s">
        <v>19136</v>
      </c>
      <c r="J7501" t="s">
        <v>16602</v>
      </c>
      <c r="K7501" t="s">
        <v>195</v>
      </c>
      <c r="L7501">
        <f>20500000</f>
        <v>20500000</v>
      </c>
      <c r="M7501">
        <v>18123239</v>
      </c>
      <c r="N7501" t="s">
        <v>18585</v>
      </c>
      <c r="O7501">
        <v>109</v>
      </c>
      <c r="P7501" t="str">
        <f>IF(Table1[[#This Row],[score]]&gt;=8.5,"High",IF(Table1[[#This Row],[score]]&gt;=7,"Medium","Low"))</f>
        <v>Medium</v>
      </c>
      <c r="Q7501" s="5">
        <f>Table1[[#This Row],[gross]]-Table1[[#This Row],[budget]]</f>
        <v>-2376761</v>
      </c>
      <c r="R7501" s="5" t="str">
        <f>IF(Table1[[#This Row],[Profit]]&gt;0,"Profit","Loss")</f>
        <v>Loss</v>
      </c>
      <c r="S7501" s="6" t="str">
        <f>FLOOR(Table1[[#This Row],[year]]-1900,10)+1900 &amp; "-" &amp; FLOOR(Table1[[#This Row],[year]]-1890,10)+1900</f>
        <v>2010-2020</v>
      </c>
      <c r="T7501" s="14" t="s">
        <v>21835</v>
      </c>
      <c r="AB7501" s="14"/>
    </row>
    <row r="7502" spans="1:28" hidden="1" x14ac:dyDescent="0.3">
      <c r="A7502" t="s">
        <v>21410</v>
      </c>
      <c r="B7502" t="s">
        <v>1974</v>
      </c>
      <c r="C7502" t="s">
        <v>41</v>
      </c>
      <c r="D7502">
        <v>2019</v>
      </c>
      <c r="E7502" t="s">
        <v>21309</v>
      </c>
      <c r="F7502">
        <v>6.9</v>
      </c>
      <c r="G7502">
        <v>22000</v>
      </c>
      <c r="H7502" t="s">
        <v>7770</v>
      </c>
      <c r="I7502" t="s">
        <v>21411</v>
      </c>
      <c r="J7502" t="s">
        <v>21412</v>
      </c>
      <c r="K7502" t="s">
        <v>22</v>
      </c>
      <c r="L7502">
        <v>15000000</v>
      </c>
      <c r="M7502">
        <v>18096691</v>
      </c>
      <c r="N7502" t="s">
        <v>2001</v>
      </c>
      <c r="O7502">
        <v>118</v>
      </c>
      <c r="P7502" t="str">
        <f>IF(Table1[[#This Row],[score]]&gt;=8.5,"High",IF(Table1[[#This Row],[score]]&gt;=7,"Medium","Low"))</f>
        <v>Low</v>
      </c>
      <c r="Q7502" s="5">
        <f>Table1[[#This Row],[gross]]-Table1[[#This Row],[budget]]</f>
        <v>3096691</v>
      </c>
      <c r="R7502" s="5" t="str">
        <f>IF(Table1[[#This Row],[Profit]]&gt;0,"Profit","Loss")</f>
        <v>Profit</v>
      </c>
      <c r="S7502" s="6" t="str">
        <f>FLOOR(Table1[[#This Row],[year]]-1900,10)+1900 &amp; "-" &amp; FLOOR(Table1[[#This Row],[year]]-1890,10)+1900</f>
        <v>2010-2020</v>
      </c>
      <c r="T7502" s="14" t="s">
        <v>21835</v>
      </c>
      <c r="AB7502" s="14"/>
    </row>
    <row r="7503" spans="1:28" hidden="1" x14ac:dyDescent="0.3">
      <c r="A7503" t="s">
        <v>21551</v>
      </c>
      <c r="B7503" t="s">
        <v>443</v>
      </c>
      <c r="C7503" t="s">
        <v>17</v>
      </c>
      <c r="D7503">
        <v>2019</v>
      </c>
      <c r="E7503" t="s">
        <v>21501</v>
      </c>
      <c r="F7503">
        <v>3.6</v>
      </c>
      <c r="G7503">
        <v>12000</v>
      </c>
      <c r="H7503" t="s">
        <v>21552</v>
      </c>
      <c r="I7503" t="s">
        <v>16827</v>
      </c>
      <c r="J7503" t="s">
        <v>21553</v>
      </c>
      <c r="K7503" t="s">
        <v>10197</v>
      </c>
      <c r="L7503">
        <f>20500000</f>
        <v>20500000</v>
      </c>
      <c r="M7503">
        <v>17987034</v>
      </c>
      <c r="N7503" t="s">
        <v>10198</v>
      </c>
      <c r="O7503">
        <v>166</v>
      </c>
      <c r="P7503" t="str">
        <f>IF(Table1[[#This Row],[score]]&gt;=8.5,"High",IF(Table1[[#This Row],[score]]&gt;=7,"Medium","Low"))</f>
        <v>Low</v>
      </c>
      <c r="Q7503" s="5">
        <f>Table1[[#This Row],[gross]]-Table1[[#This Row],[budget]]</f>
        <v>-2512966</v>
      </c>
      <c r="R7503" s="5" t="str">
        <f>IF(Table1[[#This Row],[Profit]]&gt;0,"Profit","Loss")</f>
        <v>Loss</v>
      </c>
      <c r="S7503" s="6" t="str">
        <f>FLOOR(Table1[[#This Row],[year]]-1900,10)+1900 &amp; "-" &amp; FLOOR(Table1[[#This Row],[year]]-1890,10)+1900</f>
        <v>2010-2020</v>
      </c>
      <c r="T7503" s="14" t="s">
        <v>21835</v>
      </c>
      <c r="AB7503" s="14"/>
    </row>
    <row r="7504" spans="1:28" hidden="1" x14ac:dyDescent="0.3">
      <c r="A7504" t="s">
        <v>21505</v>
      </c>
      <c r="B7504" t="s">
        <v>1974</v>
      </c>
      <c r="C7504" t="s">
        <v>41</v>
      </c>
      <c r="D7504">
        <v>2019</v>
      </c>
      <c r="E7504" t="s">
        <v>21339</v>
      </c>
      <c r="F7504">
        <v>6</v>
      </c>
      <c r="G7504">
        <v>4700</v>
      </c>
      <c r="H7504" t="s">
        <v>21506</v>
      </c>
      <c r="I7504" t="s">
        <v>21506</v>
      </c>
      <c r="J7504" t="s">
        <v>2338</v>
      </c>
      <c r="K7504" t="s">
        <v>22</v>
      </c>
      <c r="L7504">
        <v>10000000</v>
      </c>
      <c r="M7504">
        <v>16418218</v>
      </c>
      <c r="N7504" t="s">
        <v>17857</v>
      </c>
      <c r="O7504">
        <v>90</v>
      </c>
      <c r="P7504" t="str">
        <f>IF(Table1[[#This Row],[score]]&gt;=8.5,"High",IF(Table1[[#This Row],[score]]&gt;=7,"Medium","Low"))</f>
        <v>Low</v>
      </c>
      <c r="Q7504" s="5">
        <f>Table1[[#This Row],[gross]]-Table1[[#This Row],[budget]]</f>
        <v>6418218</v>
      </c>
      <c r="R7504" s="5" t="str">
        <f>IF(Table1[[#This Row],[Profit]]&gt;0,"Profit","Loss")</f>
        <v>Profit</v>
      </c>
      <c r="S7504" s="6" t="str">
        <f>FLOOR(Table1[[#This Row],[year]]-1900,10)+1900 &amp; "-" &amp; FLOOR(Table1[[#This Row],[year]]-1890,10)+1900</f>
        <v>2010-2020</v>
      </c>
      <c r="T7504" s="14" t="s">
        <v>21835</v>
      </c>
      <c r="AB7504" s="14"/>
    </row>
    <row r="7505" spans="1:28" hidden="1" x14ac:dyDescent="0.3">
      <c r="A7505" t="s">
        <v>21401</v>
      </c>
      <c r="B7505" t="s">
        <v>16</v>
      </c>
      <c r="C7505" t="s">
        <v>34</v>
      </c>
      <c r="D7505">
        <v>2019</v>
      </c>
      <c r="E7505" t="s">
        <v>20962</v>
      </c>
      <c r="F7505">
        <v>5.5</v>
      </c>
      <c r="G7505">
        <v>18000</v>
      </c>
      <c r="H7505" t="s">
        <v>14554</v>
      </c>
      <c r="I7505" t="s">
        <v>14554</v>
      </c>
      <c r="J7505" t="s">
        <v>18997</v>
      </c>
      <c r="K7505" t="s">
        <v>30</v>
      </c>
      <c r="L7505">
        <v>38000000</v>
      </c>
      <c r="M7505">
        <v>15980032</v>
      </c>
      <c r="N7505" t="s">
        <v>19217</v>
      </c>
      <c r="O7505">
        <v>102</v>
      </c>
      <c r="P7505" t="str">
        <f>IF(Table1[[#This Row],[score]]&gt;=8.5,"High",IF(Table1[[#This Row],[score]]&gt;=7,"Medium","Low"))</f>
        <v>Low</v>
      </c>
      <c r="Q7505" s="5">
        <f>Table1[[#This Row],[gross]]-Table1[[#This Row],[budget]]</f>
        <v>-22019968</v>
      </c>
      <c r="R7505" s="5" t="str">
        <f>IF(Table1[[#This Row],[Profit]]&gt;0,"Profit","Loss")</f>
        <v>Loss</v>
      </c>
      <c r="S7505" s="6" t="str">
        <f>FLOOR(Table1[[#This Row],[year]]-1900,10)+1900 &amp; "-" &amp; FLOOR(Table1[[#This Row],[year]]-1890,10)+1900</f>
        <v>2010-2020</v>
      </c>
      <c r="T7505" s="14" t="s">
        <v>21835</v>
      </c>
      <c r="AB7505" s="14"/>
    </row>
    <row r="7506" spans="1:28" hidden="1" x14ac:dyDescent="0.3">
      <c r="A7506" t="s">
        <v>21453</v>
      </c>
      <c r="B7506" t="s">
        <v>1974</v>
      </c>
      <c r="C7506" t="s">
        <v>34</v>
      </c>
      <c r="D7506">
        <v>2019</v>
      </c>
      <c r="E7506" t="s">
        <v>21454</v>
      </c>
      <c r="F7506">
        <v>5.8</v>
      </c>
      <c r="G7506">
        <v>9900</v>
      </c>
      <c r="H7506" t="s">
        <v>12821</v>
      </c>
      <c r="I7506" t="s">
        <v>21455</v>
      </c>
      <c r="J7506" t="s">
        <v>21456</v>
      </c>
      <c r="K7506" t="s">
        <v>1182</v>
      </c>
      <c r="L7506">
        <v>15000000</v>
      </c>
      <c r="M7506">
        <v>15383580</v>
      </c>
      <c r="N7506" t="s">
        <v>21457</v>
      </c>
      <c r="O7506">
        <v>104</v>
      </c>
      <c r="P7506" t="str">
        <f>IF(Table1[[#This Row],[score]]&gt;=8.5,"High",IF(Table1[[#This Row],[score]]&gt;=7,"Medium","Low"))</f>
        <v>Low</v>
      </c>
      <c r="Q7506" s="5">
        <f>Table1[[#This Row],[gross]]-Table1[[#This Row],[budget]]</f>
        <v>383580</v>
      </c>
      <c r="R7506" s="5" t="str">
        <f>IF(Table1[[#This Row],[Profit]]&gt;0,"Profit","Loss")</f>
        <v>Profit</v>
      </c>
      <c r="S7506" s="6" t="str">
        <f>FLOOR(Table1[[#This Row],[year]]-1900,10)+1900 &amp; "-" &amp; FLOOR(Table1[[#This Row],[year]]-1890,10)+1900</f>
        <v>2010-2020</v>
      </c>
      <c r="T7506" s="14" t="s">
        <v>21835</v>
      </c>
      <c r="AB7506" s="14"/>
    </row>
    <row r="7507" spans="1:28" hidden="1" x14ac:dyDescent="0.3">
      <c r="A7507" t="s">
        <v>21201</v>
      </c>
      <c r="B7507" t="s">
        <v>16</v>
      </c>
      <c r="C7507" t="s">
        <v>41</v>
      </c>
      <c r="D7507">
        <v>2019</v>
      </c>
      <c r="E7507" t="s">
        <v>20233</v>
      </c>
      <c r="F7507">
        <v>5.5</v>
      </c>
      <c r="G7507">
        <v>65000</v>
      </c>
      <c r="H7507" t="s">
        <v>2160</v>
      </c>
      <c r="I7507" t="s">
        <v>2160</v>
      </c>
      <c r="J7507" t="s">
        <v>534</v>
      </c>
      <c r="K7507" t="s">
        <v>30</v>
      </c>
      <c r="L7507">
        <f>20500000</f>
        <v>20500000</v>
      </c>
      <c r="M7507">
        <v>15325468</v>
      </c>
      <c r="N7507" t="s">
        <v>12565</v>
      </c>
      <c r="O7507">
        <v>104</v>
      </c>
      <c r="P7507" t="str">
        <f>IF(Table1[[#This Row],[score]]&gt;=8.5,"High",IF(Table1[[#This Row],[score]]&gt;=7,"Medium","Low"))</f>
        <v>Low</v>
      </c>
      <c r="Q7507" s="5">
        <f>Table1[[#This Row],[gross]]-Table1[[#This Row],[budget]]</f>
        <v>-5174532</v>
      </c>
      <c r="R7507" s="5" t="str">
        <f>IF(Table1[[#This Row],[Profit]]&gt;0,"Profit","Loss")</f>
        <v>Loss</v>
      </c>
      <c r="S7507" s="6" t="str">
        <f>FLOOR(Table1[[#This Row],[year]]-1900,10)+1900 &amp; "-" &amp; FLOOR(Table1[[#This Row],[year]]-1890,10)+1900</f>
        <v>2010-2020</v>
      </c>
      <c r="T7507" s="14" t="s">
        <v>21835</v>
      </c>
      <c r="AB7507" s="14"/>
    </row>
    <row r="7508" spans="1:28" hidden="1" x14ac:dyDescent="0.3">
      <c r="A7508" t="s">
        <v>13906</v>
      </c>
      <c r="B7508" t="s">
        <v>16</v>
      </c>
      <c r="C7508" t="s">
        <v>17</v>
      </c>
      <c r="D7508">
        <v>2019</v>
      </c>
      <c r="E7508" t="s">
        <v>21341</v>
      </c>
      <c r="F7508">
        <v>5.4</v>
      </c>
      <c r="G7508">
        <v>38000</v>
      </c>
      <c r="H7508" t="s">
        <v>12524</v>
      </c>
      <c r="I7508" t="s">
        <v>12524</v>
      </c>
      <c r="J7508" t="s">
        <v>8938</v>
      </c>
      <c r="K7508" t="s">
        <v>22</v>
      </c>
      <c r="L7508">
        <v>25000000</v>
      </c>
      <c r="M7508">
        <v>14454622</v>
      </c>
      <c r="N7508" t="s">
        <v>21342</v>
      </c>
      <c r="O7508">
        <v>106</v>
      </c>
      <c r="P7508" t="str">
        <f>IF(Table1[[#This Row],[score]]&gt;=8.5,"High",IF(Table1[[#This Row],[score]]&gt;=7,"Medium","Low"))</f>
        <v>Low</v>
      </c>
      <c r="Q7508" s="5">
        <f>Table1[[#This Row],[gross]]-Table1[[#This Row],[budget]]</f>
        <v>-10545378</v>
      </c>
      <c r="R7508" s="5" t="str">
        <f>IF(Table1[[#This Row],[Profit]]&gt;0,"Profit","Loss")</f>
        <v>Loss</v>
      </c>
      <c r="S7508" s="6" t="str">
        <f>FLOOR(Table1[[#This Row],[year]]-1900,10)+1900 &amp; "-" &amp; FLOOR(Table1[[#This Row],[year]]-1890,10)+1900</f>
        <v>2010-2020</v>
      </c>
      <c r="T7508" s="14" t="s">
        <v>21835</v>
      </c>
      <c r="AB7508" s="14"/>
    </row>
    <row r="7509" spans="1:28" hidden="1" x14ac:dyDescent="0.3">
      <c r="A7509" t="s">
        <v>21601</v>
      </c>
      <c r="B7509" t="s">
        <v>443</v>
      </c>
      <c r="C7509" t="s">
        <v>41</v>
      </c>
      <c r="D7509">
        <v>2019</v>
      </c>
      <c r="E7509" t="s">
        <v>21555</v>
      </c>
      <c r="F7509">
        <v>6.3</v>
      </c>
      <c r="G7509">
        <v>9000</v>
      </c>
      <c r="H7509" t="s">
        <v>21602</v>
      </c>
      <c r="I7509" t="s">
        <v>21603</v>
      </c>
      <c r="J7509" t="s">
        <v>21604</v>
      </c>
      <c r="K7509" t="s">
        <v>10197</v>
      </c>
      <c r="L7509">
        <f>20500000</f>
        <v>20500000</v>
      </c>
      <c r="M7509">
        <v>14256199</v>
      </c>
      <c r="N7509" t="s">
        <v>21605</v>
      </c>
      <c r="O7509">
        <v>126</v>
      </c>
      <c r="P7509" t="str">
        <f>IF(Table1[[#This Row],[score]]&gt;=8.5,"High",IF(Table1[[#This Row],[score]]&gt;=7,"Medium","Low"))</f>
        <v>Low</v>
      </c>
      <c r="Q7509" s="5">
        <f>Table1[[#This Row],[gross]]-Table1[[#This Row],[budget]]</f>
        <v>-6243801</v>
      </c>
      <c r="R7509" s="5" t="str">
        <f>IF(Table1[[#This Row],[Profit]]&gt;0,"Profit","Loss")</f>
        <v>Loss</v>
      </c>
      <c r="S7509" s="6" t="str">
        <f>FLOOR(Table1[[#This Row],[year]]-1900,10)+1900 &amp; "-" &amp; FLOOR(Table1[[#This Row],[year]]-1890,10)+1900</f>
        <v>2010-2020</v>
      </c>
      <c r="T7509" s="14" t="s">
        <v>21867</v>
      </c>
      <c r="AB7509" s="14"/>
    </row>
    <row r="7510" spans="1:28" hidden="1" x14ac:dyDescent="0.3">
      <c r="A7510" t="s">
        <v>21569</v>
      </c>
      <c r="B7510" t="s">
        <v>443</v>
      </c>
      <c r="C7510" t="s">
        <v>34</v>
      </c>
      <c r="D7510">
        <v>2019</v>
      </c>
      <c r="E7510" t="s">
        <v>21560</v>
      </c>
      <c r="F7510">
        <v>7.2</v>
      </c>
      <c r="G7510">
        <v>10000</v>
      </c>
      <c r="H7510" t="s">
        <v>13072</v>
      </c>
      <c r="I7510" t="s">
        <v>21570</v>
      </c>
      <c r="J7510" t="s">
        <v>21571</v>
      </c>
      <c r="K7510" t="s">
        <v>10197</v>
      </c>
      <c r="L7510">
        <f>20500000</f>
        <v>20500000</v>
      </c>
      <c r="M7510">
        <v>13098981</v>
      </c>
      <c r="N7510" t="s">
        <v>21572</v>
      </c>
      <c r="O7510">
        <v>146</v>
      </c>
      <c r="P7510" t="str">
        <f>IF(Table1[[#This Row],[score]]&gt;=8.5,"High",IF(Table1[[#This Row],[score]]&gt;=7,"Medium","Low"))</f>
        <v>Medium</v>
      </c>
      <c r="Q7510" s="5">
        <f>Table1[[#This Row],[gross]]-Table1[[#This Row],[budget]]</f>
        <v>-7401019</v>
      </c>
      <c r="R7510" s="5" t="str">
        <f>IF(Table1[[#This Row],[Profit]]&gt;0,"Profit","Loss")</f>
        <v>Loss</v>
      </c>
      <c r="S7510" s="6" t="str">
        <f>FLOOR(Table1[[#This Row],[year]]-1900,10)+1900 &amp; "-" &amp; FLOOR(Table1[[#This Row],[year]]-1890,10)+1900</f>
        <v>2010-2020</v>
      </c>
      <c r="T7510" s="14" t="s">
        <v>21835</v>
      </c>
      <c r="AB7510" s="14"/>
    </row>
    <row r="7511" spans="1:28" hidden="1" x14ac:dyDescent="0.3">
      <c r="A7511" t="s">
        <v>21597</v>
      </c>
      <c r="B7511" t="s">
        <v>443</v>
      </c>
      <c r="C7511" t="s">
        <v>34</v>
      </c>
      <c r="D7511">
        <v>2019</v>
      </c>
      <c r="E7511" t="s">
        <v>21577</v>
      </c>
      <c r="F7511">
        <v>6.2</v>
      </c>
      <c r="G7511">
        <v>2500</v>
      </c>
      <c r="H7511" t="s">
        <v>21598</v>
      </c>
      <c r="I7511" t="s">
        <v>21598</v>
      </c>
      <c r="J7511" t="s">
        <v>21599</v>
      </c>
      <c r="K7511" t="s">
        <v>908</v>
      </c>
      <c r="L7511">
        <f>20500000</f>
        <v>20500000</v>
      </c>
      <c r="M7511">
        <v>11799556</v>
      </c>
      <c r="N7511" t="s">
        <v>21600</v>
      </c>
      <c r="O7511">
        <v>129</v>
      </c>
      <c r="P7511" t="str">
        <f>IF(Table1[[#This Row],[score]]&gt;=8.5,"High",IF(Table1[[#This Row],[score]]&gt;=7,"Medium","Low"))</f>
        <v>Low</v>
      </c>
      <c r="Q7511" s="5">
        <f>Table1[[#This Row],[gross]]-Table1[[#This Row],[budget]]</f>
        <v>-8700444</v>
      </c>
      <c r="R7511" s="5" t="str">
        <f>IF(Table1[[#This Row],[Profit]]&gt;0,"Profit","Loss")</f>
        <v>Loss</v>
      </c>
      <c r="S7511" s="6" t="str">
        <f>FLOOR(Table1[[#This Row],[year]]-1900,10)+1900 &amp; "-" &amp; FLOOR(Table1[[#This Row],[year]]-1890,10)+1900</f>
        <v>2010-2020</v>
      </c>
      <c r="T7511" s="14" t="s">
        <v>21845</v>
      </c>
      <c r="AB7511" s="14"/>
    </row>
    <row r="7512" spans="1:28" hidden="1" x14ac:dyDescent="0.3">
      <c r="A7512" t="s">
        <v>21413</v>
      </c>
      <c r="B7512" t="s">
        <v>1974</v>
      </c>
      <c r="C7512" t="s">
        <v>41</v>
      </c>
      <c r="D7512">
        <v>2019</v>
      </c>
      <c r="E7512" t="s">
        <v>21309</v>
      </c>
      <c r="F7512">
        <v>6.5</v>
      </c>
      <c r="G7512">
        <v>19000</v>
      </c>
      <c r="H7512" t="s">
        <v>5696</v>
      </c>
      <c r="I7512" t="s">
        <v>5696</v>
      </c>
      <c r="J7512" t="s">
        <v>10128</v>
      </c>
      <c r="K7512" t="s">
        <v>30</v>
      </c>
      <c r="L7512">
        <v>20000000</v>
      </c>
      <c r="M7512">
        <v>11025353</v>
      </c>
      <c r="N7512" t="s">
        <v>18082</v>
      </c>
      <c r="O7512">
        <v>109</v>
      </c>
      <c r="P7512" t="str">
        <f>IF(Table1[[#This Row],[score]]&gt;=8.5,"High",IF(Table1[[#This Row],[score]]&gt;=7,"Medium","Low"))</f>
        <v>Low</v>
      </c>
      <c r="Q7512" s="5">
        <f>Table1[[#This Row],[gross]]-Table1[[#This Row],[budget]]</f>
        <v>-8974647</v>
      </c>
      <c r="R7512" s="5" t="str">
        <f>IF(Table1[[#This Row],[Profit]]&gt;0,"Profit","Loss")</f>
        <v>Loss</v>
      </c>
      <c r="S7512" s="6" t="str">
        <f>FLOOR(Table1[[#This Row],[year]]-1900,10)+1900 &amp; "-" &amp; FLOOR(Table1[[#This Row],[year]]-1890,10)+1900</f>
        <v>2010-2020</v>
      </c>
      <c r="T7512" s="14" t="s">
        <v>21835</v>
      </c>
      <c r="AB7512" s="14"/>
    </row>
    <row r="7513" spans="1:28" hidden="1" x14ac:dyDescent="0.3">
      <c r="A7513" t="s">
        <v>21267</v>
      </c>
      <c r="B7513" t="s">
        <v>1974</v>
      </c>
      <c r="C7513" t="s">
        <v>63</v>
      </c>
      <c r="D7513">
        <v>2019</v>
      </c>
      <c r="E7513" t="s">
        <v>21112</v>
      </c>
      <c r="F7513">
        <v>7.2</v>
      </c>
      <c r="G7513">
        <v>13000</v>
      </c>
      <c r="H7513" t="s">
        <v>21268</v>
      </c>
      <c r="I7513" t="s">
        <v>21268</v>
      </c>
      <c r="J7513" t="s">
        <v>19040</v>
      </c>
      <c r="K7513" t="s">
        <v>30</v>
      </c>
      <c r="L7513">
        <v>10000000</v>
      </c>
      <c r="M7513">
        <v>10209813</v>
      </c>
      <c r="N7513" t="s">
        <v>19510</v>
      </c>
      <c r="O7513">
        <v>133</v>
      </c>
      <c r="P7513" t="str">
        <f>IF(Table1[[#This Row],[score]]&gt;=8.5,"High",IF(Table1[[#This Row],[score]]&gt;=7,"Medium","Low"))</f>
        <v>Medium</v>
      </c>
      <c r="Q7513" s="5">
        <f>Table1[[#This Row],[gross]]-Table1[[#This Row],[budget]]</f>
        <v>209813</v>
      </c>
      <c r="R7513" s="5" t="str">
        <f>IF(Table1[[#This Row],[Profit]]&gt;0,"Profit","Loss")</f>
        <v>Profit</v>
      </c>
      <c r="S7513" s="6" t="str">
        <f>FLOOR(Table1[[#This Row],[year]]-1900,10)+1900 &amp; "-" &amp; FLOOR(Table1[[#This Row],[year]]-1890,10)+1900</f>
        <v>2010-2020</v>
      </c>
      <c r="T7513" s="14" t="s">
        <v>21835</v>
      </c>
      <c r="AB7513" s="14"/>
    </row>
    <row r="7514" spans="1:28" hidden="1" x14ac:dyDescent="0.3">
      <c r="A7514" t="s">
        <v>21282</v>
      </c>
      <c r="B7514" t="s">
        <v>16</v>
      </c>
      <c r="C7514" t="s">
        <v>17</v>
      </c>
      <c r="D7514">
        <v>2019</v>
      </c>
      <c r="E7514" t="s">
        <v>21283</v>
      </c>
      <c r="F7514">
        <v>8.1</v>
      </c>
      <c r="G7514">
        <v>74000</v>
      </c>
      <c r="H7514" t="s">
        <v>15206</v>
      </c>
      <c r="I7514" t="s">
        <v>15206</v>
      </c>
      <c r="J7514" t="s">
        <v>21284</v>
      </c>
      <c r="K7514" t="s">
        <v>448</v>
      </c>
      <c r="L7514" s="5">
        <f>20500000</f>
        <v>20500000</v>
      </c>
      <c r="M7514" s="5">
        <v>10123353</v>
      </c>
      <c r="N7514" t="s">
        <v>21285</v>
      </c>
      <c r="O7514">
        <v>122</v>
      </c>
      <c r="P7514" t="str">
        <f>IF(Table1[[#This Row],[score]]&gt;=8.5,"High",IF(Table1[[#This Row],[score]]&gt;=7,"Medium","Low"))</f>
        <v>Medium</v>
      </c>
      <c r="Q7514" s="5">
        <f>Table1[[#This Row],[gross]]-Table1[[#This Row],[budget]]</f>
        <v>-10376647</v>
      </c>
      <c r="R7514" s="5" t="str">
        <f>IF(Table1[[#This Row],[Profit]]&gt;0,"Profit","Loss")</f>
        <v>Loss</v>
      </c>
      <c r="S7514" s="6" t="str">
        <f>FLOOR(Table1[[#This Row],[year]]-1900,10)+1900 &amp; "-" &amp; FLOOR(Table1[[#This Row],[year]]-1890,10)+1900</f>
        <v>2010-2020</v>
      </c>
      <c r="T7514" s="14" t="s">
        <v>21835</v>
      </c>
      <c r="AB7514" s="14"/>
    </row>
    <row r="7515" spans="1:28" hidden="1" x14ac:dyDescent="0.3">
      <c r="A7515" t="s">
        <v>21269</v>
      </c>
      <c r="B7515" t="s">
        <v>16</v>
      </c>
      <c r="C7515" t="s">
        <v>63</v>
      </c>
      <c r="D7515">
        <v>2019</v>
      </c>
      <c r="E7515" t="s">
        <v>21270</v>
      </c>
      <c r="F7515">
        <v>7.3</v>
      </c>
      <c r="G7515">
        <v>38000</v>
      </c>
      <c r="H7515" t="s">
        <v>15329</v>
      </c>
      <c r="I7515" t="s">
        <v>9965</v>
      </c>
      <c r="J7515" t="s">
        <v>13859</v>
      </c>
      <c r="K7515" t="s">
        <v>22</v>
      </c>
      <c r="L7515">
        <f>20500000</f>
        <v>20500000</v>
      </c>
      <c r="M7515">
        <v>10088753</v>
      </c>
      <c r="N7515" t="s">
        <v>17857</v>
      </c>
      <c r="O7515">
        <v>112</v>
      </c>
      <c r="P7515" t="str">
        <f>IF(Table1[[#This Row],[score]]&gt;=8.5,"High",IF(Table1[[#This Row],[score]]&gt;=7,"Medium","Low"))</f>
        <v>Medium</v>
      </c>
      <c r="Q7515" s="5">
        <f>Table1[[#This Row],[gross]]-Table1[[#This Row],[budget]]</f>
        <v>-10411247</v>
      </c>
      <c r="R7515" s="5" t="str">
        <f>IF(Table1[[#This Row],[Profit]]&gt;0,"Profit","Loss")</f>
        <v>Loss</v>
      </c>
      <c r="S7515" s="6" t="str">
        <f>FLOOR(Table1[[#This Row],[year]]-1900,10)+1900 &amp; "-" &amp; FLOOR(Table1[[#This Row],[year]]-1890,10)+1900</f>
        <v>2010-2020</v>
      </c>
      <c r="T7515" s="14" t="s">
        <v>21835</v>
      </c>
      <c r="AB7515" s="14"/>
    </row>
    <row r="7516" spans="1:28" hidden="1" x14ac:dyDescent="0.3">
      <c r="A7516" t="s">
        <v>21618</v>
      </c>
      <c r="B7516" t="s">
        <v>443</v>
      </c>
      <c r="C7516" t="s">
        <v>390</v>
      </c>
      <c r="D7516">
        <v>2019</v>
      </c>
      <c r="E7516" t="s">
        <v>21619</v>
      </c>
      <c r="F7516">
        <v>7.4</v>
      </c>
      <c r="G7516">
        <v>2000</v>
      </c>
      <c r="H7516" t="s">
        <v>21620</v>
      </c>
      <c r="I7516" t="s">
        <v>21620</v>
      </c>
      <c r="J7516" t="s">
        <v>21621</v>
      </c>
      <c r="K7516" t="s">
        <v>2081</v>
      </c>
      <c r="L7516">
        <f>20500000</f>
        <v>20500000</v>
      </c>
      <c r="M7516">
        <v>9982083</v>
      </c>
      <c r="N7516" t="s">
        <v>21622</v>
      </c>
      <c r="O7516">
        <v>112</v>
      </c>
      <c r="P7516" t="str">
        <f>IF(Table1[[#This Row],[score]]&gt;=8.5,"High",IF(Table1[[#This Row],[score]]&gt;=7,"Medium","Low"))</f>
        <v>Medium</v>
      </c>
      <c r="Q7516" s="5">
        <f>Table1[[#This Row],[gross]]-Table1[[#This Row],[budget]]</f>
        <v>-10517917</v>
      </c>
      <c r="R7516" s="5" t="str">
        <f>IF(Table1[[#This Row],[Profit]]&gt;0,"Profit","Loss")</f>
        <v>Loss</v>
      </c>
      <c r="S7516" s="6" t="str">
        <f>FLOOR(Table1[[#This Row],[year]]-1900,10)+1900 &amp; "-" &amp; FLOOR(Table1[[#This Row],[year]]-1890,10)+1900</f>
        <v>2010-2020</v>
      </c>
      <c r="T7516" s="14" t="s">
        <v>21835</v>
      </c>
      <c r="AB7516" s="14"/>
    </row>
    <row r="7517" spans="1:28" hidden="1" x14ac:dyDescent="0.3">
      <c r="A7517" t="s">
        <v>21334</v>
      </c>
      <c r="B7517" t="s">
        <v>16</v>
      </c>
      <c r="C7517" t="s">
        <v>17</v>
      </c>
      <c r="D7517">
        <v>2019</v>
      </c>
      <c r="E7517" t="s">
        <v>21280</v>
      </c>
      <c r="F7517">
        <v>6.3</v>
      </c>
      <c r="G7517">
        <v>19000</v>
      </c>
      <c r="H7517" t="s">
        <v>13212</v>
      </c>
      <c r="I7517" t="s">
        <v>14689</v>
      </c>
      <c r="J7517" t="s">
        <v>20508</v>
      </c>
      <c r="K7517" t="s">
        <v>30</v>
      </c>
      <c r="L7517">
        <v>45000000</v>
      </c>
      <c r="M7517">
        <v>9932621</v>
      </c>
      <c r="N7517" t="s">
        <v>19745</v>
      </c>
      <c r="O7517">
        <v>149</v>
      </c>
      <c r="P7517" t="str">
        <f>IF(Table1[[#This Row],[score]]&gt;=8.5,"High",IF(Table1[[#This Row],[score]]&gt;=7,"Medium","Low"))</f>
        <v>Low</v>
      </c>
      <c r="Q7517" s="5">
        <f>Table1[[#This Row],[gross]]-Table1[[#This Row],[budget]]</f>
        <v>-35067379</v>
      </c>
      <c r="R7517" s="5" t="str">
        <f>IF(Table1[[#This Row],[Profit]]&gt;0,"Profit","Loss")</f>
        <v>Loss</v>
      </c>
      <c r="S7517" s="6" t="str">
        <f>FLOOR(Table1[[#This Row],[year]]-1900,10)+1900 &amp; "-" &amp; FLOOR(Table1[[#This Row],[year]]-1890,10)+1900</f>
        <v>2010-2020</v>
      </c>
      <c r="T7517" s="14" t="s">
        <v>21835</v>
      </c>
      <c r="AB7517" s="14"/>
    </row>
    <row r="7518" spans="1:28" hidden="1" x14ac:dyDescent="0.3">
      <c r="A7518" t="s">
        <v>21721</v>
      </c>
      <c r="B7518" t="s">
        <v>1974</v>
      </c>
      <c r="C7518" t="s">
        <v>41</v>
      </c>
      <c r="D7518">
        <v>2019</v>
      </c>
      <c r="E7518" t="s">
        <v>21270</v>
      </c>
      <c r="F7518">
        <v>4.9000000000000004</v>
      </c>
      <c r="G7518">
        <v>550</v>
      </c>
      <c r="H7518" t="s">
        <v>21722</v>
      </c>
      <c r="I7518" t="s">
        <v>21723</v>
      </c>
      <c r="J7518" t="s">
        <v>21698</v>
      </c>
      <c r="K7518" t="s">
        <v>1182</v>
      </c>
      <c r="L7518">
        <f>20500000</f>
        <v>20500000</v>
      </c>
      <c r="M7518">
        <v>9667157</v>
      </c>
      <c r="N7518" t="s">
        <v>21699</v>
      </c>
      <c r="O7518">
        <v>120</v>
      </c>
      <c r="P7518" t="str">
        <f>IF(Table1[[#This Row],[score]]&gt;=8.5,"High",IF(Table1[[#This Row],[score]]&gt;=7,"Medium","Low"))</f>
        <v>Low</v>
      </c>
      <c r="Q7518" s="5">
        <f>Table1[[#This Row],[gross]]-Table1[[#This Row],[budget]]</f>
        <v>-10832843</v>
      </c>
      <c r="R7518" s="5" t="str">
        <f>IF(Table1[[#This Row],[Profit]]&gt;0,"Profit","Loss")</f>
        <v>Loss</v>
      </c>
      <c r="S7518" s="6" t="str">
        <f>FLOOR(Table1[[#This Row],[year]]-1900,10)+1900 &amp; "-" &amp; FLOOR(Table1[[#This Row],[year]]-1890,10)+1900</f>
        <v>2010-2020</v>
      </c>
      <c r="T7518" s="14" t="s">
        <v>21835</v>
      </c>
      <c r="AB7518" s="14"/>
    </row>
    <row r="7519" spans="1:28" hidden="1" x14ac:dyDescent="0.3">
      <c r="A7519" t="s">
        <v>21421</v>
      </c>
      <c r="B7519" t="s">
        <v>16</v>
      </c>
      <c r="C7519" t="s">
        <v>17</v>
      </c>
      <c r="D7519">
        <v>2019</v>
      </c>
      <c r="E7519" t="s">
        <v>21315</v>
      </c>
      <c r="F7519">
        <v>6.3</v>
      </c>
      <c r="G7519">
        <v>19000</v>
      </c>
      <c r="H7519" t="s">
        <v>18784</v>
      </c>
      <c r="I7519" t="s">
        <v>20096</v>
      </c>
      <c r="J7519" t="s">
        <v>13859</v>
      </c>
      <c r="K7519" t="s">
        <v>5762</v>
      </c>
      <c r="L7519">
        <f>20500000</f>
        <v>20500000</v>
      </c>
      <c r="M7519">
        <v>9215591</v>
      </c>
      <c r="N7519" t="s">
        <v>21422</v>
      </c>
      <c r="O7519">
        <v>108</v>
      </c>
      <c r="P7519" t="str">
        <f>IF(Table1[[#This Row],[score]]&gt;=8.5,"High",IF(Table1[[#This Row],[score]]&gt;=7,"Medium","Low"))</f>
        <v>Low</v>
      </c>
      <c r="Q7519" s="5">
        <f>Table1[[#This Row],[gross]]-Table1[[#This Row],[budget]]</f>
        <v>-11284409</v>
      </c>
      <c r="R7519" s="5" t="str">
        <f>IF(Table1[[#This Row],[Profit]]&gt;0,"Profit","Loss")</f>
        <v>Loss</v>
      </c>
      <c r="S7519" s="6" t="str">
        <f>FLOOR(Table1[[#This Row],[year]]-1900,10)+1900 &amp; "-" &amp; FLOOR(Table1[[#This Row],[year]]-1890,10)+1900</f>
        <v>2010-2020</v>
      </c>
      <c r="T7519" s="14" t="s">
        <v>21835</v>
      </c>
      <c r="AB7519" s="14"/>
    </row>
    <row r="7520" spans="1:28" hidden="1" x14ac:dyDescent="0.3">
      <c r="A7520" t="s">
        <v>21436</v>
      </c>
      <c r="B7520" t="s">
        <v>1974</v>
      </c>
      <c r="C7520" t="s">
        <v>63</v>
      </c>
      <c r="D7520">
        <v>2019</v>
      </c>
      <c r="E7520" t="s">
        <v>21339</v>
      </c>
      <c r="F7520">
        <v>6.8</v>
      </c>
      <c r="G7520">
        <v>36000</v>
      </c>
      <c r="H7520" t="s">
        <v>21437</v>
      </c>
      <c r="I7520" t="s">
        <v>21438</v>
      </c>
      <c r="J7520" t="s">
        <v>18208</v>
      </c>
      <c r="K7520" t="s">
        <v>30</v>
      </c>
      <c r="L7520">
        <v>20000000</v>
      </c>
      <c r="M7520">
        <v>9090040</v>
      </c>
      <c r="N7520" t="s">
        <v>9351</v>
      </c>
      <c r="O7520">
        <v>112</v>
      </c>
      <c r="P7520" t="str">
        <f>IF(Table1[[#This Row],[score]]&gt;=8.5,"High",IF(Table1[[#This Row],[score]]&gt;=7,"Medium","Low"))</f>
        <v>Low</v>
      </c>
      <c r="Q7520" s="5">
        <f>Table1[[#This Row],[gross]]-Table1[[#This Row],[budget]]</f>
        <v>-10909960</v>
      </c>
      <c r="R7520" s="5" t="str">
        <f>IF(Table1[[#This Row],[Profit]]&gt;0,"Profit","Loss")</f>
        <v>Loss</v>
      </c>
      <c r="S7520" s="6" t="str">
        <f>FLOOR(Table1[[#This Row],[year]]-1900,10)+1900 &amp; "-" &amp; FLOOR(Table1[[#This Row],[year]]-1890,10)+1900</f>
        <v>2010-2020</v>
      </c>
      <c r="T7520" s="14" t="s">
        <v>21835</v>
      </c>
      <c r="AB7520" s="14"/>
    </row>
    <row r="7521" spans="1:28" hidden="1" x14ac:dyDescent="0.3">
      <c r="A7521" t="s">
        <v>21352</v>
      </c>
      <c r="B7521" t="s">
        <v>1974</v>
      </c>
      <c r="C7521" t="s">
        <v>34</v>
      </c>
      <c r="D7521">
        <v>2019</v>
      </c>
      <c r="E7521" t="s">
        <v>21315</v>
      </c>
      <c r="F7521">
        <v>6</v>
      </c>
      <c r="G7521">
        <v>51000</v>
      </c>
      <c r="H7521" t="s">
        <v>17085</v>
      </c>
      <c r="I7521" t="s">
        <v>21353</v>
      </c>
      <c r="J7521" t="s">
        <v>6495</v>
      </c>
      <c r="K7521" t="s">
        <v>30</v>
      </c>
      <c r="L7521">
        <v>25000000</v>
      </c>
      <c r="M7521">
        <v>8808611</v>
      </c>
      <c r="N7521" t="s">
        <v>19152</v>
      </c>
      <c r="O7521">
        <v>109</v>
      </c>
      <c r="P7521" t="str">
        <f>IF(Table1[[#This Row],[score]]&gt;=8.5,"High",IF(Table1[[#This Row],[score]]&gt;=7,"Medium","Low"))</f>
        <v>Low</v>
      </c>
      <c r="Q7521" s="5">
        <f>Table1[[#This Row],[gross]]-Table1[[#This Row],[budget]]</f>
        <v>-16191389</v>
      </c>
      <c r="R7521" s="5" t="str">
        <f>IF(Table1[[#This Row],[Profit]]&gt;0,"Profit","Loss")</f>
        <v>Loss</v>
      </c>
      <c r="S7521" s="6" t="str">
        <f>FLOOR(Table1[[#This Row],[year]]-1900,10)+1900 &amp; "-" &amp; FLOOR(Table1[[#This Row],[year]]-1890,10)+1900</f>
        <v>2010-2020</v>
      </c>
      <c r="T7521" s="14" t="s">
        <v>21835</v>
      </c>
      <c r="AB7521" s="14"/>
    </row>
    <row r="7522" spans="1:28" hidden="1" x14ac:dyDescent="0.3">
      <c r="A7522" t="s">
        <v>21444</v>
      </c>
      <c r="B7522" t="s">
        <v>16</v>
      </c>
      <c r="C7522" t="s">
        <v>41</v>
      </c>
      <c r="D7522">
        <v>2019</v>
      </c>
      <c r="E7522" t="s">
        <v>21445</v>
      </c>
      <c r="F7522">
        <v>6.8</v>
      </c>
      <c r="G7522">
        <v>18000</v>
      </c>
      <c r="H7522" t="s">
        <v>21446</v>
      </c>
      <c r="I7522" t="s">
        <v>21446</v>
      </c>
      <c r="J7522" t="s">
        <v>21447</v>
      </c>
      <c r="K7522" t="s">
        <v>30</v>
      </c>
      <c r="L7522">
        <f>20500000</f>
        <v>20500000</v>
      </c>
      <c r="M7522">
        <v>7442106</v>
      </c>
      <c r="N7522" t="s">
        <v>21448</v>
      </c>
      <c r="O7522">
        <v>104</v>
      </c>
      <c r="P7522" t="str">
        <f>IF(Table1[[#This Row],[score]]&gt;=8.5,"High",IF(Table1[[#This Row],[score]]&gt;=7,"Medium","Low"))</f>
        <v>Low</v>
      </c>
      <c r="Q7522" s="5">
        <f>Table1[[#This Row],[gross]]-Table1[[#This Row],[budget]]</f>
        <v>-13057894</v>
      </c>
      <c r="R7522" s="5" t="str">
        <f>IF(Table1[[#This Row],[Profit]]&gt;0,"Profit","Loss")</f>
        <v>Loss</v>
      </c>
      <c r="S7522" s="6" t="str">
        <f>FLOOR(Table1[[#This Row],[year]]-1900,10)+1900 &amp; "-" &amp; FLOOR(Table1[[#This Row],[year]]-1890,10)+1900</f>
        <v>2010-2020</v>
      </c>
      <c r="T7522" s="14" t="s">
        <v>21839</v>
      </c>
      <c r="AB7522" s="14"/>
    </row>
    <row r="7523" spans="1:28" hidden="1" x14ac:dyDescent="0.3">
      <c r="A7523" t="s">
        <v>21543</v>
      </c>
      <c r="B7523" t="s">
        <v>1974</v>
      </c>
      <c r="C7523" t="s">
        <v>17</v>
      </c>
      <c r="D7523">
        <v>2019</v>
      </c>
      <c r="E7523" t="s">
        <v>20749</v>
      </c>
      <c r="F7523">
        <v>5.9</v>
      </c>
      <c r="G7523">
        <v>6600</v>
      </c>
      <c r="H7523" t="s">
        <v>20363</v>
      </c>
      <c r="I7523" t="s">
        <v>21508</v>
      </c>
      <c r="J7523" t="s">
        <v>21544</v>
      </c>
      <c r="K7523" t="s">
        <v>30</v>
      </c>
      <c r="L7523">
        <v>9000000</v>
      </c>
      <c r="M7523">
        <v>6750029</v>
      </c>
      <c r="N7523" t="s">
        <v>20336</v>
      </c>
      <c r="O7523">
        <v>100</v>
      </c>
      <c r="P7523" t="str">
        <f>IF(Table1[[#This Row],[score]]&gt;=8.5,"High",IF(Table1[[#This Row],[score]]&gt;=7,"Medium","Low"))</f>
        <v>Low</v>
      </c>
      <c r="Q7523" s="5">
        <f>Table1[[#This Row],[gross]]-Table1[[#This Row],[budget]]</f>
        <v>-2249971</v>
      </c>
      <c r="R7523" s="5" t="str">
        <f>IF(Table1[[#This Row],[Profit]]&gt;0,"Profit","Loss")</f>
        <v>Loss</v>
      </c>
      <c r="S7523" s="6" t="str">
        <f>FLOOR(Table1[[#This Row],[year]]-1900,10)+1900 &amp; "-" &amp; FLOOR(Table1[[#This Row],[year]]-1890,10)+1900</f>
        <v>2010-2020</v>
      </c>
      <c r="T7523" s="14" t="s">
        <v>21835</v>
      </c>
      <c r="AB7523" s="14"/>
    </row>
    <row r="7524" spans="1:28" hidden="1" x14ac:dyDescent="0.3">
      <c r="A7524" t="s">
        <v>21475</v>
      </c>
      <c r="B7524" t="s">
        <v>16</v>
      </c>
      <c r="C7524" t="s">
        <v>17</v>
      </c>
      <c r="D7524">
        <v>2019</v>
      </c>
      <c r="E7524" t="s">
        <v>21476</v>
      </c>
      <c r="F7524">
        <v>6.9</v>
      </c>
      <c r="G7524">
        <v>11000</v>
      </c>
      <c r="H7524" t="s">
        <v>21477</v>
      </c>
      <c r="I7524" t="s">
        <v>21477</v>
      </c>
      <c r="J7524" t="s">
        <v>21478</v>
      </c>
      <c r="K7524" t="s">
        <v>448</v>
      </c>
      <c r="L7524">
        <f>20500000</f>
        <v>20500000</v>
      </c>
      <c r="M7524">
        <v>6405816</v>
      </c>
      <c r="N7524" t="s">
        <v>6448</v>
      </c>
      <c r="O7524">
        <v>96</v>
      </c>
      <c r="P7524" t="str">
        <f>IF(Table1[[#This Row],[score]]&gt;=8.5,"High",IF(Table1[[#This Row],[score]]&gt;=7,"Medium","Low"))</f>
        <v>Low</v>
      </c>
      <c r="Q7524" s="5">
        <f>Table1[[#This Row],[gross]]-Table1[[#This Row],[budget]]</f>
        <v>-14094184</v>
      </c>
      <c r="R7524" s="5" t="str">
        <f>IF(Table1[[#This Row],[Profit]]&gt;0,"Profit","Loss")</f>
        <v>Loss</v>
      </c>
      <c r="S7524" s="6" t="str">
        <f>FLOOR(Table1[[#This Row],[year]]-1900,10)+1900 &amp; "-" &amp; FLOOR(Table1[[#This Row],[year]]-1890,10)+1900</f>
        <v>2010-2020</v>
      </c>
      <c r="T7524" s="14" t="s">
        <v>21842</v>
      </c>
      <c r="AB7524" s="14"/>
    </row>
    <row r="7525" spans="1:28" hidden="1" x14ac:dyDescent="0.3">
      <c r="A7525" t="s">
        <v>21638</v>
      </c>
      <c r="B7525" t="s">
        <v>443</v>
      </c>
      <c r="C7525" t="s">
        <v>34</v>
      </c>
      <c r="D7525">
        <v>2019</v>
      </c>
      <c r="E7525" t="s">
        <v>21112</v>
      </c>
      <c r="F7525">
        <v>6.6</v>
      </c>
      <c r="G7525">
        <v>5200</v>
      </c>
      <c r="H7525" t="s">
        <v>21639</v>
      </c>
      <c r="I7525" t="s">
        <v>21639</v>
      </c>
      <c r="J7525" t="s">
        <v>21640</v>
      </c>
      <c r="K7525" t="s">
        <v>10197</v>
      </c>
      <c r="L7525">
        <f>20500000</f>
        <v>20500000</v>
      </c>
      <c r="M7525">
        <v>6111065</v>
      </c>
      <c r="N7525" t="s">
        <v>21641</v>
      </c>
      <c r="O7525">
        <v>141</v>
      </c>
      <c r="P7525" t="str">
        <f>IF(Table1[[#This Row],[score]]&gt;=8.5,"High",IF(Table1[[#This Row],[score]]&gt;=7,"Medium","Low"))</f>
        <v>Low</v>
      </c>
      <c r="Q7525" s="5">
        <f>Table1[[#This Row],[gross]]-Table1[[#This Row],[budget]]</f>
        <v>-14388935</v>
      </c>
      <c r="R7525" s="5" t="str">
        <f>IF(Table1[[#This Row],[Profit]]&gt;0,"Profit","Loss")</f>
        <v>Loss</v>
      </c>
      <c r="S7525" s="6" t="str">
        <f>FLOOR(Table1[[#This Row],[year]]-1900,10)+1900 &amp; "-" &amp; FLOOR(Table1[[#This Row],[year]]-1890,10)+1900</f>
        <v>2010-2020</v>
      </c>
      <c r="T7525" s="14" t="s">
        <v>21835</v>
      </c>
      <c r="AB7525" s="14"/>
    </row>
    <row r="7526" spans="1:28" hidden="1" x14ac:dyDescent="0.3">
      <c r="A7526" t="s">
        <v>21642</v>
      </c>
      <c r="B7526" t="s">
        <v>21643</v>
      </c>
      <c r="C7526" t="s">
        <v>34</v>
      </c>
      <c r="D7526">
        <v>2019</v>
      </c>
      <c r="E7526" t="s">
        <v>21644</v>
      </c>
      <c r="F7526">
        <v>6.3</v>
      </c>
      <c r="G7526">
        <v>4200</v>
      </c>
      <c r="H7526" t="s">
        <v>21645</v>
      </c>
      <c r="I7526" t="s">
        <v>21645</v>
      </c>
      <c r="J7526" t="s">
        <v>21646</v>
      </c>
      <c r="K7526" t="s">
        <v>7668</v>
      </c>
      <c r="L7526">
        <f>20500000</f>
        <v>20500000</v>
      </c>
      <c r="M7526">
        <v>5756185</v>
      </c>
      <c r="N7526" t="s">
        <v>21647</v>
      </c>
      <c r="O7526">
        <v>98</v>
      </c>
      <c r="P7526" t="str">
        <f>IF(Table1[[#This Row],[score]]&gt;=8.5,"High",IF(Table1[[#This Row],[score]]&gt;=7,"Medium","Low"))</f>
        <v>Low</v>
      </c>
      <c r="Q7526" s="5">
        <f>Table1[[#This Row],[gross]]-Table1[[#This Row],[budget]]</f>
        <v>-14743815</v>
      </c>
      <c r="R7526" s="5" t="str">
        <f>IF(Table1[[#This Row],[Profit]]&gt;0,"Profit","Loss")</f>
        <v>Loss</v>
      </c>
      <c r="S7526" s="6" t="str">
        <f>FLOOR(Table1[[#This Row],[year]]-1900,10)+1900 &amp; "-" &amp; FLOOR(Table1[[#This Row],[year]]-1890,10)+1900</f>
        <v>2010-2020</v>
      </c>
      <c r="T7526" s="14" t="s">
        <v>21894</v>
      </c>
      <c r="AB7526" s="14"/>
    </row>
    <row r="7527" spans="1:28" hidden="1" x14ac:dyDescent="0.3">
      <c r="A7527" t="s">
        <v>21573</v>
      </c>
      <c r="B7527" t="s">
        <v>443</v>
      </c>
      <c r="C7527" t="s">
        <v>34</v>
      </c>
      <c r="D7527">
        <v>2019</v>
      </c>
      <c r="E7527" t="s">
        <v>21270</v>
      </c>
      <c r="F7527">
        <v>5.2</v>
      </c>
      <c r="G7527">
        <v>17000</v>
      </c>
      <c r="H7527" t="s">
        <v>21574</v>
      </c>
      <c r="I7527" t="s">
        <v>21574</v>
      </c>
      <c r="J7527" t="s">
        <v>19343</v>
      </c>
      <c r="K7527" t="s">
        <v>10197</v>
      </c>
      <c r="L7527">
        <f>20500000</f>
        <v>20500000</v>
      </c>
      <c r="M7527">
        <v>5708522</v>
      </c>
      <c r="N7527" t="s">
        <v>21575</v>
      </c>
      <c r="O7527">
        <v>170</v>
      </c>
      <c r="P7527" t="str">
        <f>IF(Table1[[#This Row],[score]]&gt;=8.5,"High",IF(Table1[[#This Row],[score]]&gt;=7,"Medium","Low"))</f>
        <v>Low</v>
      </c>
      <c r="Q7527" s="5">
        <f>Table1[[#This Row],[gross]]-Table1[[#This Row],[budget]]</f>
        <v>-14791478</v>
      </c>
      <c r="R7527" s="5" t="str">
        <f>IF(Table1[[#This Row],[Profit]]&gt;0,"Profit","Loss")</f>
        <v>Loss</v>
      </c>
      <c r="S7527" s="6" t="str">
        <f>FLOOR(Table1[[#This Row],[year]]-1900,10)+1900 &amp; "-" &amp; FLOOR(Table1[[#This Row],[year]]-1890,10)+1900</f>
        <v>2010-2020</v>
      </c>
      <c r="T7527" s="14" t="s">
        <v>21835</v>
      </c>
      <c r="AB7527" s="14"/>
    </row>
    <row r="7528" spans="1:28" hidden="1" x14ac:dyDescent="0.3">
      <c r="A7528" t="s">
        <v>21559</v>
      </c>
      <c r="B7528" t="s">
        <v>443</v>
      </c>
      <c r="C7528" t="s">
        <v>17</v>
      </c>
      <c r="D7528">
        <v>2019</v>
      </c>
      <c r="E7528" t="s">
        <v>21560</v>
      </c>
      <c r="F7528">
        <v>6.5</v>
      </c>
      <c r="G7528">
        <v>13000</v>
      </c>
      <c r="H7528" t="s">
        <v>21561</v>
      </c>
      <c r="I7528" t="s">
        <v>21562</v>
      </c>
      <c r="J7528" t="s">
        <v>21563</v>
      </c>
      <c r="K7528" t="s">
        <v>10197</v>
      </c>
      <c r="L7528">
        <f>20500000</f>
        <v>20500000</v>
      </c>
      <c r="M7528">
        <v>5667057</v>
      </c>
      <c r="N7528" t="s">
        <v>21564</v>
      </c>
      <c r="O7528">
        <v>130</v>
      </c>
      <c r="P7528" t="str">
        <f>IF(Table1[[#This Row],[score]]&gt;=8.5,"High",IF(Table1[[#This Row],[score]]&gt;=7,"Medium","Low"))</f>
        <v>Low</v>
      </c>
      <c r="Q7528" s="5">
        <f>Table1[[#This Row],[gross]]-Table1[[#This Row],[budget]]</f>
        <v>-14832943</v>
      </c>
      <c r="R7528" s="5" t="str">
        <f>IF(Table1[[#This Row],[Profit]]&gt;0,"Profit","Loss")</f>
        <v>Loss</v>
      </c>
      <c r="S7528" s="6" t="str">
        <f>FLOOR(Table1[[#This Row],[year]]-1900,10)+1900 &amp; "-" &amp; FLOOR(Table1[[#This Row],[year]]-1890,10)+1900</f>
        <v>2010-2020</v>
      </c>
      <c r="T7528" s="14" t="s">
        <v>21835</v>
      </c>
      <c r="AB7528" s="14"/>
    </row>
    <row r="7529" spans="1:28" hidden="1" x14ac:dyDescent="0.3">
      <c r="A7529" t="s">
        <v>21433</v>
      </c>
      <c r="B7529" t="s">
        <v>16</v>
      </c>
      <c r="C7529" t="s">
        <v>17</v>
      </c>
      <c r="D7529">
        <v>2019</v>
      </c>
      <c r="E7529" t="s">
        <v>21270</v>
      </c>
      <c r="F7529">
        <v>6.4</v>
      </c>
      <c r="G7529">
        <v>8000</v>
      </c>
      <c r="H7529" t="s">
        <v>13625</v>
      </c>
      <c r="I7529" t="s">
        <v>13625</v>
      </c>
      <c r="J7529" t="s">
        <v>18921</v>
      </c>
      <c r="K7529" t="s">
        <v>30</v>
      </c>
      <c r="L7529">
        <v>5000000</v>
      </c>
      <c r="M7529">
        <v>5288011</v>
      </c>
      <c r="N7529" t="s">
        <v>19271</v>
      </c>
      <c r="O7529">
        <v>103</v>
      </c>
      <c r="P7529" t="str">
        <f>IF(Table1[[#This Row],[score]]&gt;=8.5,"High",IF(Table1[[#This Row],[score]]&gt;=7,"Medium","Low"))</f>
        <v>Low</v>
      </c>
      <c r="Q7529" s="5">
        <f>Table1[[#This Row],[gross]]-Table1[[#This Row],[budget]]</f>
        <v>288011</v>
      </c>
      <c r="R7529" s="5" t="str">
        <f>IF(Table1[[#This Row],[Profit]]&gt;0,"Profit","Loss")</f>
        <v>Profit</v>
      </c>
      <c r="S7529" s="6" t="str">
        <f>FLOOR(Table1[[#This Row],[year]]-1900,10)+1900 &amp; "-" &amp; FLOOR(Table1[[#This Row],[year]]-1890,10)+1900</f>
        <v>2010-2020</v>
      </c>
      <c r="T7529" s="14" t="s">
        <v>21835</v>
      </c>
      <c r="AB7529" s="14"/>
    </row>
    <row r="7530" spans="1:28" hidden="1" x14ac:dyDescent="0.3">
      <c r="A7530" t="s">
        <v>21344</v>
      </c>
      <c r="B7530" t="s">
        <v>16</v>
      </c>
      <c r="C7530" t="s">
        <v>17</v>
      </c>
      <c r="D7530">
        <v>2019</v>
      </c>
      <c r="E7530" t="s">
        <v>21299</v>
      </c>
      <c r="F7530">
        <v>7.3</v>
      </c>
      <c r="G7530">
        <v>16000</v>
      </c>
      <c r="H7530" t="s">
        <v>21345</v>
      </c>
      <c r="I7530" t="s">
        <v>21346</v>
      </c>
      <c r="J7530" t="s">
        <v>21346</v>
      </c>
      <c r="K7530" t="s">
        <v>30</v>
      </c>
      <c r="L7530">
        <f>20500000</f>
        <v>20500000</v>
      </c>
      <c r="M7530">
        <v>4637830</v>
      </c>
      <c r="N7530" t="s">
        <v>18585</v>
      </c>
      <c r="O7530">
        <v>121</v>
      </c>
      <c r="P7530" t="str">
        <f>IF(Table1[[#This Row],[score]]&gt;=8.5,"High",IF(Table1[[#This Row],[score]]&gt;=7,"Medium","Low"))</f>
        <v>Medium</v>
      </c>
      <c r="Q7530" s="5">
        <f>Table1[[#This Row],[gross]]-Table1[[#This Row],[budget]]</f>
        <v>-15862170</v>
      </c>
      <c r="R7530" s="5" t="str">
        <f>IF(Table1[[#This Row],[Profit]]&gt;0,"Profit","Loss")</f>
        <v>Loss</v>
      </c>
      <c r="S7530" s="6" t="str">
        <f>FLOOR(Table1[[#This Row],[year]]-1900,10)+1900 &amp; "-" &amp; FLOOR(Table1[[#This Row],[year]]-1890,10)+1900</f>
        <v>2010-2020</v>
      </c>
      <c r="T7530" s="14" t="s">
        <v>21835</v>
      </c>
      <c r="AB7530" s="14"/>
    </row>
    <row r="7531" spans="1:28" hidden="1" x14ac:dyDescent="0.3">
      <c r="A7531" t="s">
        <v>21400</v>
      </c>
      <c r="B7531" t="s">
        <v>16</v>
      </c>
      <c r="C7531" t="s">
        <v>41</v>
      </c>
      <c r="D7531">
        <v>2019</v>
      </c>
      <c r="E7531" t="s">
        <v>20951</v>
      </c>
      <c r="F7531">
        <v>5.5</v>
      </c>
      <c r="G7531">
        <v>20000</v>
      </c>
      <c r="H7531" t="s">
        <v>8391</v>
      </c>
      <c r="I7531" t="s">
        <v>8391</v>
      </c>
      <c r="J7531" t="s">
        <v>8938</v>
      </c>
      <c r="K7531" t="s">
        <v>1256</v>
      </c>
      <c r="L7531">
        <v>5000000</v>
      </c>
      <c r="M7531">
        <v>4554416</v>
      </c>
      <c r="N7531" t="s">
        <v>19092</v>
      </c>
      <c r="O7531">
        <v>95</v>
      </c>
      <c r="P7531" t="str">
        <f>IF(Table1[[#This Row],[score]]&gt;=8.5,"High",IF(Table1[[#This Row],[score]]&gt;=7,"Medium","Low"))</f>
        <v>Low</v>
      </c>
      <c r="Q7531" s="5">
        <f>Table1[[#This Row],[gross]]-Table1[[#This Row],[budget]]</f>
        <v>-445584</v>
      </c>
      <c r="R7531" s="5" t="str">
        <f>IF(Table1[[#This Row],[Profit]]&gt;0,"Profit","Loss")</f>
        <v>Loss</v>
      </c>
      <c r="S7531" s="6" t="str">
        <f>FLOOR(Table1[[#This Row],[year]]-1900,10)+1900 &amp; "-" &amp; FLOOR(Table1[[#This Row],[year]]-1890,10)+1900</f>
        <v>2010-2020</v>
      </c>
      <c r="T7531" s="14" t="s">
        <v>21835</v>
      </c>
      <c r="AB7531" s="14"/>
    </row>
    <row r="7532" spans="1:28" hidden="1" x14ac:dyDescent="0.3">
      <c r="A7532" t="s">
        <v>21516</v>
      </c>
      <c r="B7532" t="s">
        <v>33</v>
      </c>
      <c r="C7532" t="s">
        <v>17</v>
      </c>
      <c r="D7532">
        <v>2019</v>
      </c>
      <c r="E7532" t="s">
        <v>21112</v>
      </c>
      <c r="F7532">
        <v>6.9</v>
      </c>
      <c r="G7532">
        <v>3100</v>
      </c>
      <c r="H7532" t="s">
        <v>21517</v>
      </c>
      <c r="I7532" t="s">
        <v>21518</v>
      </c>
      <c r="J7532" t="s">
        <v>21519</v>
      </c>
      <c r="K7532" t="s">
        <v>248</v>
      </c>
      <c r="L7532">
        <f t="shared" ref="L7532:L7544" si="45">20500000</f>
        <v>20500000</v>
      </c>
      <c r="M7532">
        <v>4393018</v>
      </c>
      <c r="N7532" t="s">
        <v>21520</v>
      </c>
      <c r="O7532">
        <v>99</v>
      </c>
      <c r="P7532" t="str">
        <f>IF(Table1[[#This Row],[score]]&gt;=8.5,"High",IF(Table1[[#This Row],[score]]&gt;=7,"Medium","Low"))</f>
        <v>Low</v>
      </c>
      <c r="Q7532" s="5">
        <f>Table1[[#This Row],[gross]]-Table1[[#This Row],[budget]]</f>
        <v>-16106982</v>
      </c>
      <c r="R7532" s="5" t="str">
        <f>IF(Table1[[#This Row],[Profit]]&gt;0,"Profit","Loss")</f>
        <v>Loss</v>
      </c>
      <c r="S7532" s="6" t="str">
        <f>FLOOR(Table1[[#This Row],[year]]-1900,10)+1900 &amp; "-" &amp; FLOOR(Table1[[#This Row],[year]]-1890,10)+1900</f>
        <v>2010-2020</v>
      </c>
      <c r="T7532" s="14" t="s">
        <v>21835</v>
      </c>
      <c r="AB7532" s="14"/>
    </row>
    <row r="7533" spans="1:28" hidden="1" x14ac:dyDescent="0.3">
      <c r="A7533" t="s">
        <v>21686</v>
      </c>
      <c r="B7533" t="s">
        <v>443</v>
      </c>
      <c r="C7533" t="s">
        <v>34</v>
      </c>
      <c r="D7533">
        <v>2019</v>
      </c>
      <c r="E7533" t="s">
        <v>20951</v>
      </c>
      <c r="F7533">
        <v>5.6</v>
      </c>
      <c r="G7533">
        <v>1700</v>
      </c>
      <c r="H7533" t="s">
        <v>3893</v>
      </c>
      <c r="I7533" t="s">
        <v>21687</v>
      </c>
      <c r="J7533" t="s">
        <v>21688</v>
      </c>
      <c r="K7533" t="s">
        <v>10197</v>
      </c>
      <c r="L7533">
        <f t="shared" si="45"/>
        <v>20500000</v>
      </c>
      <c r="M7533">
        <v>4033587</v>
      </c>
      <c r="N7533" t="s">
        <v>21689</v>
      </c>
      <c r="O7533">
        <v>115</v>
      </c>
      <c r="P7533" t="str">
        <f>IF(Table1[[#This Row],[score]]&gt;=8.5,"High",IF(Table1[[#This Row],[score]]&gt;=7,"Medium","Low"))</f>
        <v>Low</v>
      </c>
      <c r="Q7533" s="5">
        <f>Table1[[#This Row],[gross]]-Table1[[#This Row],[budget]]</f>
        <v>-16466413</v>
      </c>
      <c r="R7533" s="5" t="str">
        <f>IF(Table1[[#This Row],[Profit]]&gt;0,"Profit","Loss")</f>
        <v>Loss</v>
      </c>
      <c r="S7533" s="6" t="str">
        <f>FLOOR(Table1[[#This Row],[year]]-1900,10)+1900 &amp; "-" &amp; FLOOR(Table1[[#This Row],[year]]-1890,10)+1900</f>
        <v>2010-2020</v>
      </c>
      <c r="T7533" s="14" t="s">
        <v>21835</v>
      </c>
      <c r="AB7533" s="14"/>
    </row>
    <row r="7534" spans="1:28" hidden="1" x14ac:dyDescent="0.3">
      <c r="A7534" t="s">
        <v>21439</v>
      </c>
      <c r="B7534" t="s">
        <v>16</v>
      </c>
      <c r="C7534" t="s">
        <v>17</v>
      </c>
      <c r="D7534">
        <v>2019</v>
      </c>
      <c r="E7534" t="s">
        <v>21440</v>
      </c>
      <c r="F7534">
        <v>5.7</v>
      </c>
      <c r="G7534">
        <v>17000</v>
      </c>
      <c r="H7534" t="s">
        <v>21441</v>
      </c>
      <c r="I7534" t="s">
        <v>21441</v>
      </c>
      <c r="J7534" t="s">
        <v>21442</v>
      </c>
      <c r="K7534" t="s">
        <v>3125</v>
      </c>
      <c r="L7534">
        <f t="shared" si="45"/>
        <v>20500000</v>
      </c>
      <c r="M7534">
        <v>3373474</v>
      </c>
      <c r="N7534" t="s">
        <v>21443</v>
      </c>
      <c r="O7534">
        <v>90</v>
      </c>
      <c r="P7534" t="str">
        <f>IF(Table1[[#This Row],[score]]&gt;=8.5,"High",IF(Table1[[#This Row],[score]]&gt;=7,"Medium","Low"))</f>
        <v>Low</v>
      </c>
      <c r="Q7534" s="5">
        <f>Table1[[#This Row],[gross]]-Table1[[#This Row],[budget]]</f>
        <v>-17126526</v>
      </c>
      <c r="R7534" s="5" t="str">
        <f>IF(Table1[[#This Row],[Profit]]&gt;0,"Profit","Loss")</f>
        <v>Loss</v>
      </c>
      <c r="S7534" s="6" t="str">
        <f>FLOOR(Table1[[#This Row],[year]]-1900,10)+1900 &amp; "-" &amp; FLOOR(Table1[[#This Row],[year]]-1890,10)+1900</f>
        <v>2010-2020</v>
      </c>
      <c r="T7534" s="14" t="s">
        <v>21835</v>
      </c>
      <c r="AB7534" s="14"/>
    </row>
    <row r="7535" spans="1:28" hidden="1" x14ac:dyDescent="0.3">
      <c r="A7535" t="s">
        <v>21449</v>
      </c>
      <c r="B7535" t="s">
        <v>443</v>
      </c>
      <c r="C7535" t="s">
        <v>41</v>
      </c>
      <c r="D7535">
        <v>2019</v>
      </c>
      <c r="E7535" t="s">
        <v>21229</v>
      </c>
      <c r="F7535">
        <v>8.3000000000000007</v>
      </c>
      <c r="G7535">
        <v>40000</v>
      </c>
      <c r="H7535" t="s">
        <v>19800</v>
      </c>
      <c r="I7535" t="s">
        <v>19801</v>
      </c>
      <c r="J7535" t="s">
        <v>21450</v>
      </c>
      <c r="K7535" t="s">
        <v>10197</v>
      </c>
      <c r="L7535" s="5">
        <f t="shared" si="45"/>
        <v>20500000</v>
      </c>
      <c r="M7535" s="5">
        <v>3311391</v>
      </c>
      <c r="N7535" t="s">
        <v>21451</v>
      </c>
      <c r="O7535">
        <v>143</v>
      </c>
      <c r="P7535" t="str">
        <f>IF(Table1[[#This Row],[score]]&gt;=8.5,"High",IF(Table1[[#This Row],[score]]&gt;=7,"Medium","Low"))</f>
        <v>Medium</v>
      </c>
      <c r="Q7535" s="5">
        <f>Table1[[#This Row],[gross]]-Table1[[#This Row],[budget]]</f>
        <v>-17188609</v>
      </c>
      <c r="R7535" s="5" t="str">
        <f>IF(Table1[[#This Row],[Profit]]&gt;0,"Profit","Loss")</f>
        <v>Loss</v>
      </c>
      <c r="S7535" s="6" t="str">
        <f>FLOOR(Table1[[#This Row],[year]]-1900,10)+1900 &amp; "-" &amp; FLOOR(Table1[[#This Row],[year]]-1890,10)+1900</f>
        <v>2010-2020</v>
      </c>
      <c r="T7535" s="14" t="s">
        <v>21835</v>
      </c>
      <c r="AB7535" s="14"/>
    </row>
    <row r="7536" spans="1:28" hidden="1" x14ac:dyDescent="0.3">
      <c r="A7536" t="s">
        <v>21627</v>
      </c>
      <c r="B7536" t="s">
        <v>33</v>
      </c>
      <c r="C7536" t="s">
        <v>390</v>
      </c>
      <c r="D7536">
        <v>2019</v>
      </c>
      <c r="E7536" t="s">
        <v>21628</v>
      </c>
      <c r="F7536">
        <v>6.1</v>
      </c>
      <c r="G7536">
        <v>548</v>
      </c>
      <c r="H7536" t="s">
        <v>21629</v>
      </c>
      <c r="I7536" t="s">
        <v>21630</v>
      </c>
      <c r="J7536" t="s">
        <v>21631</v>
      </c>
      <c r="K7536" t="s">
        <v>30</v>
      </c>
      <c r="L7536">
        <f t="shared" si="45"/>
        <v>20500000</v>
      </c>
      <c r="M7536">
        <v>3173282</v>
      </c>
      <c r="N7536" t="s">
        <v>21632</v>
      </c>
      <c r="O7536">
        <v>108</v>
      </c>
      <c r="P7536" t="str">
        <f>IF(Table1[[#This Row],[score]]&gt;=8.5,"High",IF(Table1[[#This Row],[score]]&gt;=7,"Medium","Low"))</f>
        <v>Low</v>
      </c>
      <c r="Q7536" s="5">
        <f>Table1[[#This Row],[gross]]-Table1[[#This Row],[budget]]</f>
        <v>-17326718</v>
      </c>
      <c r="R7536" s="5" t="str">
        <f>IF(Table1[[#This Row],[Profit]]&gt;0,"Profit","Loss")</f>
        <v>Loss</v>
      </c>
      <c r="S7536" s="6" t="str">
        <f>FLOOR(Table1[[#This Row],[year]]-1900,10)+1900 &amp; "-" &amp; FLOOR(Table1[[#This Row],[year]]-1890,10)+1900</f>
        <v>2010-2020</v>
      </c>
      <c r="T7536" s="14" t="s">
        <v>21835</v>
      </c>
      <c r="AB7536" s="14"/>
    </row>
    <row r="7537" spans="1:28" hidden="1" x14ac:dyDescent="0.3">
      <c r="A7537" t="s">
        <v>14733</v>
      </c>
      <c r="B7537" t="s">
        <v>1974</v>
      </c>
      <c r="C7537" t="s">
        <v>17</v>
      </c>
      <c r="D7537">
        <v>2019</v>
      </c>
      <c r="E7537" t="s">
        <v>21452</v>
      </c>
      <c r="F7537">
        <v>6.3</v>
      </c>
      <c r="G7537">
        <v>6700</v>
      </c>
      <c r="H7537" t="s">
        <v>13788</v>
      </c>
      <c r="I7537" t="s">
        <v>13788</v>
      </c>
      <c r="J7537" t="s">
        <v>8685</v>
      </c>
      <c r="K7537" t="s">
        <v>30</v>
      </c>
      <c r="L7537">
        <f t="shared" si="45"/>
        <v>20500000</v>
      </c>
      <c r="M7537">
        <v>2790019</v>
      </c>
      <c r="N7537" t="s">
        <v>12639</v>
      </c>
      <c r="O7537">
        <v>112</v>
      </c>
      <c r="P7537" t="str">
        <f>IF(Table1[[#This Row],[score]]&gt;=8.5,"High",IF(Table1[[#This Row],[score]]&gt;=7,"Medium","Low"))</f>
        <v>Low</v>
      </c>
      <c r="Q7537" s="5">
        <f>Table1[[#This Row],[gross]]-Table1[[#This Row],[budget]]</f>
        <v>-17709981</v>
      </c>
      <c r="R7537" s="5" t="str">
        <f>IF(Table1[[#This Row],[Profit]]&gt;0,"Profit","Loss")</f>
        <v>Loss</v>
      </c>
      <c r="S7537" s="6" t="str">
        <f>FLOOR(Table1[[#This Row],[year]]-1900,10)+1900 &amp; "-" &amp; FLOOR(Table1[[#This Row],[year]]-1890,10)+1900</f>
        <v>2010-2020</v>
      </c>
      <c r="T7537" s="14" t="s">
        <v>21844</v>
      </c>
      <c r="AB7537" s="14"/>
    </row>
    <row r="7538" spans="1:28" hidden="1" x14ac:dyDescent="0.3">
      <c r="A7538" t="s">
        <v>21368</v>
      </c>
      <c r="B7538" t="s">
        <v>16</v>
      </c>
      <c r="C7538" t="s">
        <v>34</v>
      </c>
      <c r="D7538">
        <v>2019</v>
      </c>
      <c r="E7538" t="s">
        <v>21271</v>
      </c>
      <c r="F7538">
        <v>6.6</v>
      </c>
      <c r="G7538">
        <v>32000</v>
      </c>
      <c r="H7538" t="s">
        <v>21369</v>
      </c>
      <c r="I7538" t="s">
        <v>21369</v>
      </c>
      <c r="J7538" t="s">
        <v>15943</v>
      </c>
      <c r="K7538" t="s">
        <v>30</v>
      </c>
      <c r="L7538">
        <f t="shared" si="45"/>
        <v>20500000</v>
      </c>
      <c r="M7538">
        <v>2414269</v>
      </c>
      <c r="N7538" t="s">
        <v>20780</v>
      </c>
      <c r="O7538">
        <v>104</v>
      </c>
      <c r="P7538" t="str">
        <f>IF(Table1[[#This Row],[score]]&gt;=8.5,"High",IF(Table1[[#This Row],[score]]&gt;=7,"Medium","Low"))</f>
        <v>Low</v>
      </c>
      <c r="Q7538" s="5">
        <f>Table1[[#This Row],[gross]]-Table1[[#This Row],[budget]]</f>
        <v>-18085731</v>
      </c>
      <c r="R7538" s="5" t="str">
        <f>IF(Table1[[#This Row],[Profit]]&gt;0,"Profit","Loss")</f>
        <v>Loss</v>
      </c>
      <c r="S7538" s="6" t="str">
        <f>FLOOR(Table1[[#This Row],[year]]-1900,10)+1900 &amp; "-" &amp; FLOOR(Table1[[#This Row],[year]]-1890,10)+1900</f>
        <v>2010-2020</v>
      </c>
      <c r="T7538" s="14" t="s">
        <v>21835</v>
      </c>
      <c r="AB7538" s="14"/>
    </row>
    <row r="7539" spans="1:28" hidden="1" x14ac:dyDescent="0.3">
      <c r="A7539" t="s">
        <v>21384</v>
      </c>
      <c r="B7539" t="s">
        <v>16</v>
      </c>
      <c r="C7539" t="s">
        <v>17</v>
      </c>
      <c r="D7539">
        <v>2019</v>
      </c>
      <c r="E7539" t="s">
        <v>21294</v>
      </c>
      <c r="F7539">
        <v>6.7</v>
      </c>
      <c r="G7539">
        <v>11000</v>
      </c>
      <c r="H7539" t="s">
        <v>21385</v>
      </c>
      <c r="I7539" t="s">
        <v>21386</v>
      </c>
      <c r="J7539" t="s">
        <v>11706</v>
      </c>
      <c r="K7539" t="s">
        <v>30</v>
      </c>
      <c r="L7539">
        <f t="shared" si="45"/>
        <v>20500000</v>
      </c>
      <c r="M7539">
        <v>2268204</v>
      </c>
      <c r="N7539" t="s">
        <v>21387</v>
      </c>
      <c r="O7539">
        <v>109</v>
      </c>
      <c r="P7539" t="str">
        <f>IF(Table1[[#This Row],[score]]&gt;=8.5,"High",IF(Table1[[#This Row],[score]]&gt;=7,"Medium","Low"))</f>
        <v>Low</v>
      </c>
      <c r="Q7539" s="5">
        <f>Table1[[#This Row],[gross]]-Table1[[#This Row],[budget]]</f>
        <v>-18231796</v>
      </c>
      <c r="R7539" s="5" t="str">
        <f>IF(Table1[[#This Row],[Profit]]&gt;0,"Profit","Loss")</f>
        <v>Loss</v>
      </c>
      <c r="S7539" s="6" t="str">
        <f>FLOOR(Table1[[#This Row],[year]]-1900,10)+1900 &amp; "-" &amp; FLOOR(Table1[[#This Row],[year]]-1890,10)+1900</f>
        <v>2010-2020</v>
      </c>
      <c r="T7539" s="14" t="s">
        <v>21835</v>
      </c>
      <c r="AB7539" s="14"/>
    </row>
    <row r="7540" spans="1:28" hidden="1" x14ac:dyDescent="0.3">
      <c r="A7540" t="s">
        <v>21665</v>
      </c>
      <c r="B7540" t="s">
        <v>443</v>
      </c>
      <c r="C7540" t="s">
        <v>21666</v>
      </c>
      <c r="D7540">
        <v>2019</v>
      </c>
      <c r="E7540" t="s">
        <v>21667</v>
      </c>
      <c r="F7540">
        <v>7.9</v>
      </c>
      <c r="G7540">
        <v>321</v>
      </c>
      <c r="H7540" t="s">
        <v>21668</v>
      </c>
      <c r="I7540" t="s">
        <v>21668</v>
      </c>
      <c r="J7540" t="s">
        <v>21669</v>
      </c>
      <c r="K7540" t="s">
        <v>22</v>
      </c>
      <c r="L7540">
        <f t="shared" si="45"/>
        <v>20500000</v>
      </c>
      <c r="M7540">
        <v>2217255</v>
      </c>
      <c r="N7540" t="s">
        <v>21670</v>
      </c>
      <c r="O7540">
        <v>155</v>
      </c>
      <c r="P7540" t="str">
        <f>IF(Table1[[#This Row],[score]]&gt;=8.5,"High",IF(Table1[[#This Row],[score]]&gt;=7,"Medium","Low"))</f>
        <v>Medium</v>
      </c>
      <c r="Q7540" s="5">
        <f>Table1[[#This Row],[gross]]-Table1[[#This Row],[budget]]</f>
        <v>-18282745</v>
      </c>
      <c r="R7540" s="5" t="str">
        <f>IF(Table1[[#This Row],[Profit]]&gt;0,"Profit","Loss")</f>
        <v>Loss</v>
      </c>
      <c r="S7540" s="6" t="str">
        <f>FLOOR(Table1[[#This Row],[year]]-1900,10)+1900 &amp; "-" &amp; FLOOR(Table1[[#This Row],[year]]-1890,10)+1900</f>
        <v>2010-2020</v>
      </c>
      <c r="T7540" s="14" t="s">
        <v>21835</v>
      </c>
      <c r="AB7540" s="14"/>
    </row>
    <row r="7541" spans="1:28" hidden="1" x14ac:dyDescent="0.3">
      <c r="A7541" t="s">
        <v>21725</v>
      </c>
      <c r="B7541" t="s">
        <v>1974</v>
      </c>
      <c r="C7541" t="s">
        <v>25</v>
      </c>
      <c r="D7541">
        <v>2019</v>
      </c>
      <c r="E7541" t="s">
        <v>20740</v>
      </c>
      <c r="F7541">
        <v>5.6</v>
      </c>
      <c r="G7541">
        <v>336</v>
      </c>
      <c r="H7541" t="s">
        <v>12224</v>
      </c>
      <c r="I7541" t="s">
        <v>12224</v>
      </c>
      <c r="J7541" t="s">
        <v>12225</v>
      </c>
      <c r="K7541" t="s">
        <v>30</v>
      </c>
      <c r="L7541">
        <f t="shared" si="45"/>
        <v>20500000</v>
      </c>
      <c r="M7541">
        <v>1807216</v>
      </c>
      <c r="N7541" t="s">
        <v>21726</v>
      </c>
      <c r="O7541">
        <v>117</v>
      </c>
      <c r="P7541" t="str">
        <f>IF(Table1[[#This Row],[score]]&gt;=8.5,"High",IF(Table1[[#This Row],[score]]&gt;=7,"Medium","Low"))</f>
        <v>Low</v>
      </c>
      <c r="Q7541" s="5">
        <f>Table1[[#This Row],[gross]]-Table1[[#This Row],[budget]]</f>
        <v>-18692784</v>
      </c>
      <c r="R7541" s="5" t="str">
        <f>IF(Table1[[#This Row],[Profit]]&gt;0,"Profit","Loss")</f>
        <v>Loss</v>
      </c>
      <c r="S7541" s="6" t="str">
        <f>FLOOR(Table1[[#This Row],[year]]-1900,10)+1900 &amp; "-" &amp; FLOOR(Table1[[#This Row],[year]]-1890,10)+1900</f>
        <v>2010-2020</v>
      </c>
      <c r="T7541" s="14" t="s">
        <v>21835</v>
      </c>
      <c r="AB7541" s="14"/>
    </row>
    <row r="7542" spans="1:28" hidden="1" x14ac:dyDescent="0.3">
      <c r="A7542" t="s">
        <v>21388</v>
      </c>
      <c r="B7542" t="s">
        <v>16</v>
      </c>
      <c r="C7542" t="s">
        <v>17</v>
      </c>
      <c r="D7542">
        <v>2019</v>
      </c>
      <c r="E7542" t="s">
        <v>21389</v>
      </c>
      <c r="F7542">
        <v>6.4</v>
      </c>
      <c r="G7542">
        <v>9300</v>
      </c>
      <c r="H7542" t="s">
        <v>21390</v>
      </c>
      <c r="I7542" t="s">
        <v>21390</v>
      </c>
      <c r="J7542" t="s">
        <v>21391</v>
      </c>
      <c r="K7542" t="s">
        <v>22</v>
      </c>
      <c r="L7542">
        <f t="shared" si="45"/>
        <v>20500000</v>
      </c>
      <c r="M7542">
        <v>1719157</v>
      </c>
      <c r="N7542" t="s">
        <v>6500</v>
      </c>
      <c r="O7542">
        <v>120</v>
      </c>
      <c r="P7542" t="str">
        <f>IF(Table1[[#This Row],[score]]&gt;=8.5,"High",IF(Table1[[#This Row],[score]]&gt;=7,"Medium","Low"))</f>
        <v>Low</v>
      </c>
      <c r="Q7542" s="5">
        <f>Table1[[#This Row],[gross]]-Table1[[#This Row],[budget]]</f>
        <v>-18780843</v>
      </c>
      <c r="R7542" s="5" t="str">
        <f>IF(Table1[[#This Row],[Profit]]&gt;0,"Profit","Loss")</f>
        <v>Loss</v>
      </c>
      <c r="S7542" s="6" t="str">
        <f>FLOOR(Table1[[#This Row],[year]]-1900,10)+1900 &amp; "-" &amp; FLOOR(Table1[[#This Row],[year]]-1890,10)+1900</f>
        <v>2010-2020</v>
      </c>
      <c r="T7542" s="14" t="s">
        <v>21844</v>
      </c>
      <c r="AB7542" s="14"/>
    </row>
    <row r="7543" spans="1:28" hidden="1" x14ac:dyDescent="0.3">
      <c r="A7543" t="s">
        <v>21727</v>
      </c>
      <c r="B7543" t="s">
        <v>443</v>
      </c>
      <c r="C7543" t="s">
        <v>34</v>
      </c>
      <c r="D7543">
        <v>2019</v>
      </c>
      <c r="E7543" t="s">
        <v>21261</v>
      </c>
      <c r="F7543">
        <v>4.5</v>
      </c>
      <c r="G7543">
        <v>2000</v>
      </c>
      <c r="H7543" t="s">
        <v>21728</v>
      </c>
      <c r="I7543" t="s">
        <v>21728</v>
      </c>
      <c r="J7543" t="s">
        <v>21729</v>
      </c>
      <c r="K7543" t="s">
        <v>10197</v>
      </c>
      <c r="L7543">
        <f t="shared" si="45"/>
        <v>20500000</v>
      </c>
      <c r="M7543">
        <v>1715851</v>
      </c>
      <c r="N7543" t="s">
        <v>21451</v>
      </c>
      <c r="O7543">
        <v>123</v>
      </c>
      <c r="P7543" t="str">
        <f>IF(Table1[[#This Row],[score]]&gt;=8.5,"High",IF(Table1[[#This Row],[score]]&gt;=7,"Medium","Low"))</f>
        <v>Low</v>
      </c>
      <c r="Q7543" s="5">
        <f>Table1[[#This Row],[gross]]-Table1[[#This Row],[budget]]</f>
        <v>-18784149</v>
      </c>
      <c r="R7543" s="5" t="str">
        <f>IF(Table1[[#This Row],[Profit]]&gt;0,"Profit","Loss")</f>
        <v>Loss</v>
      </c>
      <c r="S7543" s="6" t="str">
        <f>FLOOR(Table1[[#This Row],[year]]-1900,10)+1900 &amp; "-" &amp; FLOOR(Table1[[#This Row],[year]]-1890,10)+1900</f>
        <v>2010-2020</v>
      </c>
      <c r="T7543" s="14" t="s">
        <v>21835</v>
      </c>
      <c r="AB7543" s="14"/>
    </row>
    <row r="7544" spans="1:28" hidden="1" x14ac:dyDescent="0.3">
      <c r="A7544" t="s">
        <v>21593</v>
      </c>
      <c r="B7544" t="s">
        <v>443</v>
      </c>
      <c r="C7544" t="s">
        <v>34</v>
      </c>
      <c r="D7544">
        <v>2019</v>
      </c>
      <c r="E7544" t="s">
        <v>21339</v>
      </c>
      <c r="F7544">
        <v>2.2000000000000002</v>
      </c>
      <c r="G7544">
        <v>18000</v>
      </c>
      <c r="H7544" t="s">
        <v>21594</v>
      </c>
      <c r="I7544" t="s">
        <v>21595</v>
      </c>
      <c r="J7544" t="s">
        <v>21596</v>
      </c>
      <c r="K7544" t="s">
        <v>10197</v>
      </c>
      <c r="L7544">
        <f t="shared" si="45"/>
        <v>20500000</v>
      </c>
      <c r="M7544">
        <v>1635907</v>
      </c>
      <c r="N7544" t="s">
        <v>21451</v>
      </c>
      <c r="O7544">
        <v>146</v>
      </c>
      <c r="P7544" t="str">
        <f>IF(Table1[[#This Row],[score]]&gt;=8.5,"High",IF(Table1[[#This Row],[score]]&gt;=7,"Medium","Low"))</f>
        <v>Low</v>
      </c>
      <c r="Q7544" s="5">
        <f>Table1[[#This Row],[gross]]-Table1[[#This Row],[budget]]</f>
        <v>-18864093</v>
      </c>
      <c r="R7544" s="5" t="str">
        <f>IF(Table1[[#This Row],[Profit]]&gt;0,"Profit","Loss")</f>
        <v>Loss</v>
      </c>
      <c r="S7544" s="6" t="str">
        <f>FLOOR(Table1[[#This Row],[year]]-1900,10)+1900 &amp; "-" &amp; FLOOR(Table1[[#This Row],[year]]-1890,10)+1900</f>
        <v>2010-2020</v>
      </c>
      <c r="T7544" s="14" t="s">
        <v>21835</v>
      </c>
      <c r="AB7544" s="14"/>
    </row>
    <row r="7545" spans="1:28" hidden="1" x14ac:dyDescent="0.3">
      <c r="A7545" t="s">
        <v>11397</v>
      </c>
      <c r="B7545" t="s">
        <v>16</v>
      </c>
      <c r="C7545" t="s">
        <v>63</v>
      </c>
      <c r="D7545">
        <v>2019</v>
      </c>
      <c r="E7545" t="s">
        <v>21214</v>
      </c>
      <c r="F7545">
        <v>5.9</v>
      </c>
      <c r="G7545">
        <v>7400</v>
      </c>
      <c r="H7545" t="s">
        <v>9289</v>
      </c>
      <c r="I7545" t="s">
        <v>9289</v>
      </c>
      <c r="J7545" t="s">
        <v>21376</v>
      </c>
      <c r="K7545" t="s">
        <v>30</v>
      </c>
      <c r="L7545">
        <v>8000000</v>
      </c>
      <c r="M7545">
        <v>1561698</v>
      </c>
      <c r="N7545" t="s">
        <v>21377</v>
      </c>
      <c r="O7545">
        <v>100</v>
      </c>
      <c r="P7545" t="str">
        <f>IF(Table1[[#This Row],[score]]&gt;=8.5,"High",IF(Table1[[#This Row],[score]]&gt;=7,"Medium","Low"))</f>
        <v>Low</v>
      </c>
      <c r="Q7545" s="5">
        <f>Table1[[#This Row],[gross]]-Table1[[#This Row],[budget]]</f>
        <v>-6438302</v>
      </c>
      <c r="R7545" s="5" t="str">
        <f>IF(Table1[[#This Row],[Profit]]&gt;0,"Profit","Loss")</f>
        <v>Loss</v>
      </c>
      <c r="S7545" s="6" t="str">
        <f>FLOOR(Table1[[#This Row],[year]]-1900,10)+1900 &amp; "-" &amp; FLOOR(Table1[[#This Row],[year]]-1890,10)+1900</f>
        <v>2010-2020</v>
      </c>
      <c r="T7545" s="14" t="s">
        <v>21835</v>
      </c>
      <c r="AB7545" s="14"/>
    </row>
    <row r="7546" spans="1:28" hidden="1" x14ac:dyDescent="0.3">
      <c r="A7546" t="s">
        <v>21606</v>
      </c>
      <c r="B7546" t="s">
        <v>443</v>
      </c>
      <c r="C7546" t="s">
        <v>41</v>
      </c>
      <c r="D7546">
        <v>2019</v>
      </c>
      <c r="E7546" t="s">
        <v>20749</v>
      </c>
      <c r="F7546">
        <v>6.6</v>
      </c>
      <c r="G7546">
        <v>7400</v>
      </c>
      <c r="H7546" t="s">
        <v>21607</v>
      </c>
      <c r="I7546" t="s">
        <v>21608</v>
      </c>
      <c r="J7546" t="s">
        <v>19418</v>
      </c>
      <c r="K7546" t="s">
        <v>10197</v>
      </c>
      <c r="L7546">
        <f>20500000</f>
        <v>20500000</v>
      </c>
      <c r="M7546">
        <v>1473116</v>
      </c>
      <c r="N7546" t="s">
        <v>21609</v>
      </c>
      <c r="O7546">
        <v>135</v>
      </c>
      <c r="P7546" t="str">
        <f>IF(Table1[[#This Row],[score]]&gt;=8.5,"High",IF(Table1[[#This Row],[score]]&gt;=7,"Medium","Low"))</f>
        <v>Low</v>
      </c>
      <c r="Q7546" s="5">
        <f>Table1[[#This Row],[gross]]-Table1[[#This Row],[budget]]</f>
        <v>-19026884</v>
      </c>
      <c r="R7546" s="5" t="str">
        <f>IF(Table1[[#This Row],[Profit]]&gt;0,"Profit","Loss")</f>
        <v>Loss</v>
      </c>
      <c r="S7546" s="6" t="str">
        <f>FLOOR(Table1[[#This Row],[year]]-1900,10)+1900 &amp; "-" &amp; FLOOR(Table1[[#This Row],[year]]-1890,10)+1900</f>
        <v>2010-2020</v>
      </c>
      <c r="T7546" s="14" t="s">
        <v>21835</v>
      </c>
      <c r="AB7546" s="14"/>
    </row>
    <row r="7547" spans="1:28" hidden="1" x14ac:dyDescent="0.3">
      <c r="A7547" t="s">
        <v>21402</v>
      </c>
      <c r="B7547" t="s">
        <v>443</v>
      </c>
      <c r="C7547" t="s">
        <v>41</v>
      </c>
      <c r="D7547">
        <v>2019</v>
      </c>
      <c r="E7547" t="s">
        <v>21280</v>
      </c>
      <c r="F7547">
        <v>5.3</v>
      </c>
      <c r="G7547">
        <v>12000</v>
      </c>
      <c r="H7547" t="s">
        <v>21403</v>
      </c>
      <c r="I7547" t="s">
        <v>21404</v>
      </c>
      <c r="J7547" t="s">
        <v>18195</v>
      </c>
      <c r="K7547" t="s">
        <v>30</v>
      </c>
      <c r="L7547">
        <f>20500000</f>
        <v>20500000</v>
      </c>
      <c r="M7547">
        <v>1378160</v>
      </c>
      <c r="N7547" t="s">
        <v>17909</v>
      </c>
      <c r="O7547">
        <v>94</v>
      </c>
      <c r="P7547" t="str">
        <f>IF(Table1[[#This Row],[score]]&gt;=8.5,"High",IF(Table1[[#This Row],[score]]&gt;=7,"Medium","Low"))</f>
        <v>Low</v>
      </c>
      <c r="Q7547" s="5">
        <f>Table1[[#This Row],[gross]]-Table1[[#This Row],[budget]]</f>
        <v>-19121840</v>
      </c>
      <c r="R7547" s="5" t="str">
        <f>IF(Table1[[#This Row],[Profit]]&gt;0,"Profit","Loss")</f>
        <v>Loss</v>
      </c>
      <c r="S7547" s="6" t="str">
        <f>FLOOR(Table1[[#This Row],[year]]-1900,10)+1900 &amp; "-" &amp; FLOOR(Table1[[#This Row],[year]]-1890,10)+1900</f>
        <v>2010-2020</v>
      </c>
      <c r="T7547" s="14" t="s">
        <v>21835</v>
      </c>
      <c r="AB7547" s="14"/>
    </row>
    <row r="7548" spans="1:28" hidden="1" x14ac:dyDescent="0.3">
      <c r="A7548" t="s">
        <v>21734</v>
      </c>
      <c r="B7548" t="s">
        <v>16</v>
      </c>
      <c r="C7548" t="s">
        <v>34</v>
      </c>
      <c r="D7548">
        <v>2019</v>
      </c>
      <c r="E7548" t="s">
        <v>21203</v>
      </c>
      <c r="F7548">
        <v>3</v>
      </c>
      <c r="G7548">
        <v>122</v>
      </c>
      <c r="H7548" t="s">
        <v>21735</v>
      </c>
      <c r="I7548" t="s">
        <v>21735</v>
      </c>
      <c r="J7548" t="s">
        <v>21736</v>
      </c>
      <c r="K7548" t="s">
        <v>30</v>
      </c>
      <c r="L7548">
        <f>20500000</f>
        <v>20500000</v>
      </c>
      <c r="M7548">
        <v>1101470</v>
      </c>
      <c r="N7548" t="s">
        <v>21737</v>
      </c>
      <c r="O7548">
        <v>93</v>
      </c>
      <c r="P7548" t="str">
        <f>IF(Table1[[#This Row],[score]]&gt;=8.5,"High",IF(Table1[[#This Row],[score]]&gt;=7,"Medium","Low"))</f>
        <v>Low</v>
      </c>
      <c r="Q7548" s="5">
        <f>Table1[[#This Row],[gross]]-Table1[[#This Row],[budget]]</f>
        <v>-19398530</v>
      </c>
      <c r="R7548" s="5" t="str">
        <f>IF(Table1[[#This Row],[Profit]]&gt;0,"Profit","Loss")</f>
        <v>Loss</v>
      </c>
      <c r="S7548" s="6" t="str">
        <f>FLOOR(Table1[[#This Row],[year]]-1900,10)+1900 &amp; "-" &amp; FLOOR(Table1[[#This Row],[year]]-1890,10)+1900</f>
        <v>2010-2020</v>
      </c>
      <c r="T7548" s="14" t="s">
        <v>21835</v>
      </c>
      <c r="AB7548" s="14"/>
    </row>
    <row r="7549" spans="1:28" hidden="1" x14ac:dyDescent="0.3">
      <c r="A7549" t="s">
        <v>21613</v>
      </c>
      <c r="B7549" t="s">
        <v>1974</v>
      </c>
      <c r="C7549" t="s">
        <v>21614</v>
      </c>
      <c r="D7549">
        <v>2019</v>
      </c>
      <c r="E7549" t="s">
        <v>21270</v>
      </c>
      <c r="F7549">
        <v>5.9</v>
      </c>
      <c r="G7549">
        <v>691</v>
      </c>
      <c r="H7549" t="s">
        <v>21615</v>
      </c>
      <c r="I7549" t="s">
        <v>21615</v>
      </c>
      <c r="J7549" t="s">
        <v>21616</v>
      </c>
      <c r="K7549" t="s">
        <v>30</v>
      </c>
      <c r="L7549">
        <f>20500000</f>
        <v>20500000</v>
      </c>
      <c r="M7549">
        <v>1067629</v>
      </c>
      <c r="N7549" t="s">
        <v>21617</v>
      </c>
      <c r="O7549">
        <v>94</v>
      </c>
      <c r="P7549" t="str">
        <f>IF(Table1[[#This Row],[score]]&gt;=8.5,"High",IF(Table1[[#This Row],[score]]&gt;=7,"Medium","Low"))</f>
        <v>Low</v>
      </c>
      <c r="Q7549" s="5">
        <f>Table1[[#This Row],[gross]]-Table1[[#This Row],[budget]]</f>
        <v>-19432371</v>
      </c>
      <c r="R7549" s="5" t="str">
        <f>IF(Table1[[#This Row],[Profit]]&gt;0,"Profit","Loss")</f>
        <v>Loss</v>
      </c>
      <c r="S7549" s="6" t="str">
        <f>FLOOR(Table1[[#This Row],[year]]-1900,10)+1900 &amp; "-" &amp; FLOOR(Table1[[#This Row],[year]]-1890,10)+1900</f>
        <v>2010-2020</v>
      </c>
      <c r="T7549" s="14" t="s">
        <v>21835</v>
      </c>
      <c r="AB7549" s="14"/>
    </row>
    <row r="7550" spans="1:28" hidden="1" x14ac:dyDescent="0.3">
      <c r="A7550" t="s">
        <v>21648</v>
      </c>
      <c r="B7550" t="s">
        <v>1974</v>
      </c>
      <c r="C7550" t="s">
        <v>17</v>
      </c>
      <c r="D7550">
        <v>2019</v>
      </c>
      <c r="E7550" t="s">
        <v>21649</v>
      </c>
      <c r="F7550">
        <v>6.9</v>
      </c>
      <c r="G7550">
        <v>4600</v>
      </c>
      <c r="H7550" t="s">
        <v>18546</v>
      </c>
      <c r="I7550" t="s">
        <v>18546</v>
      </c>
      <c r="J7550" t="s">
        <v>21650</v>
      </c>
      <c r="K7550" t="s">
        <v>5762</v>
      </c>
      <c r="L7550">
        <f>20500000</f>
        <v>20500000</v>
      </c>
      <c r="M7550">
        <v>996171</v>
      </c>
      <c r="N7550" t="s">
        <v>21651</v>
      </c>
      <c r="O7550">
        <v>110</v>
      </c>
      <c r="P7550" t="str">
        <f>IF(Table1[[#This Row],[score]]&gt;=8.5,"High",IF(Table1[[#This Row],[score]]&gt;=7,"Medium","Low"))</f>
        <v>Low</v>
      </c>
      <c r="Q7550" s="5">
        <f>Table1[[#This Row],[gross]]-Table1[[#This Row],[budget]]</f>
        <v>-19503829</v>
      </c>
      <c r="R7550" s="5" t="str">
        <f>IF(Table1[[#This Row],[Profit]]&gt;0,"Profit","Loss")</f>
        <v>Loss</v>
      </c>
      <c r="S7550" s="6" t="str">
        <f>FLOOR(Table1[[#This Row],[year]]-1900,10)+1900 &amp; "-" &amp; FLOOR(Table1[[#This Row],[year]]-1890,10)+1900</f>
        <v>2010-2020</v>
      </c>
      <c r="T7550" s="14" t="s">
        <v>21867</v>
      </c>
      <c r="AB7550" s="14"/>
    </row>
    <row r="7551" spans="1:28" hidden="1" x14ac:dyDescent="0.3">
      <c r="A7551" t="s">
        <v>21236</v>
      </c>
      <c r="B7551" t="s">
        <v>16</v>
      </c>
      <c r="C7551" t="s">
        <v>63</v>
      </c>
      <c r="D7551">
        <v>2019</v>
      </c>
      <c r="E7551" t="s">
        <v>21210</v>
      </c>
      <c r="F7551">
        <v>7.8</v>
      </c>
      <c r="G7551">
        <v>344000</v>
      </c>
      <c r="H7551" t="s">
        <v>65</v>
      </c>
      <c r="I7551" t="s">
        <v>7462</v>
      </c>
      <c r="J7551" t="s">
        <v>67</v>
      </c>
      <c r="K7551" t="s">
        <v>30</v>
      </c>
      <c r="L7551">
        <v>159000000</v>
      </c>
      <c r="M7551">
        <v>968853</v>
      </c>
      <c r="N7551" t="s">
        <v>10910</v>
      </c>
      <c r="O7551">
        <v>209</v>
      </c>
      <c r="P7551" t="str">
        <f>IF(Table1[[#This Row],[score]]&gt;=8.5,"High",IF(Table1[[#This Row],[score]]&gt;=7,"Medium","Low"))</f>
        <v>Medium</v>
      </c>
      <c r="Q7551" s="5">
        <f>Table1[[#This Row],[gross]]-Table1[[#This Row],[budget]]</f>
        <v>-158031147</v>
      </c>
      <c r="R7551" s="5" t="str">
        <f>IF(Table1[[#This Row],[Profit]]&gt;0,"Profit","Loss")</f>
        <v>Loss</v>
      </c>
      <c r="S7551" s="6" t="str">
        <f>FLOOR(Table1[[#This Row],[year]]-1900,10)+1900 &amp; "-" &amp; FLOOR(Table1[[#This Row],[year]]-1890,10)+1900</f>
        <v>2010-2020</v>
      </c>
      <c r="T7551" s="14" t="s">
        <v>21835</v>
      </c>
      <c r="AB7551" s="14"/>
    </row>
    <row r="7552" spans="1:28" hidden="1" x14ac:dyDescent="0.3">
      <c r="A7552" t="s">
        <v>21681</v>
      </c>
      <c r="B7552" t="s">
        <v>33</v>
      </c>
      <c r="C7552" t="s">
        <v>41</v>
      </c>
      <c r="D7552">
        <v>2019</v>
      </c>
      <c r="E7552" t="s">
        <v>21682</v>
      </c>
      <c r="F7552">
        <v>5.9</v>
      </c>
      <c r="G7552">
        <v>403</v>
      </c>
      <c r="H7552" t="s">
        <v>21683</v>
      </c>
      <c r="I7552" t="s">
        <v>21683</v>
      </c>
      <c r="J7552" t="s">
        <v>21684</v>
      </c>
      <c r="K7552" t="s">
        <v>30</v>
      </c>
      <c r="L7552">
        <f>20500000</f>
        <v>20500000</v>
      </c>
      <c r="M7552">
        <v>954641</v>
      </c>
      <c r="N7552" t="s">
        <v>21685</v>
      </c>
      <c r="O7552">
        <v>100</v>
      </c>
      <c r="P7552" t="str">
        <f>IF(Table1[[#This Row],[score]]&gt;=8.5,"High",IF(Table1[[#This Row],[score]]&gt;=7,"Medium","Low"))</f>
        <v>Low</v>
      </c>
      <c r="Q7552" s="5">
        <f>Table1[[#This Row],[gross]]-Table1[[#This Row],[budget]]</f>
        <v>-19545359</v>
      </c>
      <c r="R7552" s="5" t="str">
        <f>IF(Table1[[#This Row],[Profit]]&gt;0,"Profit","Loss")</f>
        <v>Loss</v>
      </c>
      <c r="S7552" s="6" t="str">
        <f>FLOOR(Table1[[#This Row],[year]]-1900,10)+1900 &amp; "-" &amp; FLOOR(Table1[[#This Row],[year]]-1890,10)+1900</f>
        <v>2010-2020</v>
      </c>
      <c r="T7552" s="14" t="s">
        <v>21835</v>
      </c>
      <c r="AB7552" s="14"/>
    </row>
    <row r="7553" spans="1:28" hidden="1" x14ac:dyDescent="0.3">
      <c r="A7553" t="s">
        <v>21554</v>
      </c>
      <c r="B7553" t="s">
        <v>443</v>
      </c>
      <c r="C7553" t="s">
        <v>34</v>
      </c>
      <c r="D7553">
        <v>2019</v>
      </c>
      <c r="E7553" t="s">
        <v>21555</v>
      </c>
      <c r="F7553">
        <v>8.1</v>
      </c>
      <c r="G7553">
        <v>9800</v>
      </c>
      <c r="H7553" t="s">
        <v>21556</v>
      </c>
      <c r="I7553" t="s">
        <v>21557</v>
      </c>
      <c r="J7553" t="s">
        <v>21450</v>
      </c>
      <c r="K7553" t="s">
        <v>10197</v>
      </c>
      <c r="L7553" s="5">
        <f>20500000</f>
        <v>20500000</v>
      </c>
      <c r="M7553" s="5">
        <v>914565</v>
      </c>
      <c r="N7553" t="s">
        <v>21558</v>
      </c>
      <c r="O7553">
        <v>143</v>
      </c>
      <c r="P7553" t="str">
        <f>IF(Table1[[#This Row],[score]]&gt;=8.5,"High",IF(Table1[[#This Row],[score]]&gt;=7,"Medium","Low"))</f>
        <v>Medium</v>
      </c>
      <c r="Q7553" s="5">
        <f>Table1[[#This Row],[gross]]-Table1[[#This Row],[budget]]</f>
        <v>-19585435</v>
      </c>
      <c r="R7553" s="5" t="str">
        <f>IF(Table1[[#This Row],[Profit]]&gt;0,"Profit","Loss")</f>
        <v>Loss</v>
      </c>
      <c r="S7553" s="6" t="str">
        <f>FLOOR(Table1[[#This Row],[year]]-1900,10)+1900 &amp; "-" &amp; FLOOR(Table1[[#This Row],[year]]-1890,10)+1900</f>
        <v>2010-2020</v>
      </c>
      <c r="T7553" s="14" t="s">
        <v>21867</v>
      </c>
      <c r="AB7553" s="14"/>
    </row>
    <row r="7554" spans="1:28" hidden="1" x14ac:dyDescent="0.3">
      <c r="A7554" t="s">
        <v>21709</v>
      </c>
      <c r="B7554" t="s">
        <v>1974</v>
      </c>
      <c r="C7554" t="s">
        <v>17</v>
      </c>
      <c r="D7554">
        <v>2019</v>
      </c>
      <c r="E7554" t="s">
        <v>21710</v>
      </c>
      <c r="F7554">
        <v>6.4</v>
      </c>
      <c r="G7554">
        <v>806</v>
      </c>
      <c r="H7554" t="s">
        <v>21711</v>
      </c>
      <c r="I7554" t="s">
        <v>21712</v>
      </c>
      <c r="J7554" t="s">
        <v>21713</v>
      </c>
      <c r="K7554" t="s">
        <v>30</v>
      </c>
      <c r="L7554">
        <f>20500000</f>
        <v>20500000</v>
      </c>
      <c r="M7554">
        <v>695164</v>
      </c>
      <c r="N7554" t="s">
        <v>21714</v>
      </c>
      <c r="O7554">
        <v>112</v>
      </c>
      <c r="P7554" t="str">
        <f>IF(Table1[[#This Row],[score]]&gt;=8.5,"High",IF(Table1[[#This Row],[score]]&gt;=7,"Medium","Low"))</f>
        <v>Low</v>
      </c>
      <c r="Q7554" s="5">
        <f>Table1[[#This Row],[gross]]-Table1[[#This Row],[budget]]</f>
        <v>-19804836</v>
      </c>
      <c r="R7554" s="5" t="str">
        <f>IF(Table1[[#This Row],[Profit]]&gt;0,"Profit","Loss")</f>
        <v>Loss</v>
      </c>
      <c r="S7554" s="6" t="str">
        <f>FLOOR(Table1[[#This Row],[year]]-1900,10)+1900 &amp; "-" &amp; FLOOR(Table1[[#This Row],[year]]-1890,10)+1900</f>
        <v>2010-2020</v>
      </c>
      <c r="T7554" s="14" t="s">
        <v>21867</v>
      </c>
      <c r="AB7554" s="14"/>
    </row>
    <row r="7555" spans="1:28" hidden="1" x14ac:dyDescent="0.3">
      <c r="A7555" t="s">
        <v>21427</v>
      </c>
      <c r="B7555" t="s">
        <v>16</v>
      </c>
      <c r="C7555" t="s">
        <v>34</v>
      </c>
      <c r="D7555">
        <v>2019</v>
      </c>
      <c r="E7555" t="s">
        <v>21428</v>
      </c>
      <c r="F7555">
        <v>5.4</v>
      </c>
      <c r="G7555">
        <v>4000</v>
      </c>
      <c r="H7555" t="s">
        <v>21429</v>
      </c>
      <c r="I7555" t="s">
        <v>21429</v>
      </c>
      <c r="J7555" t="s">
        <v>18495</v>
      </c>
      <c r="K7555" t="s">
        <v>30</v>
      </c>
      <c r="L7555">
        <f>20500000</f>
        <v>20500000</v>
      </c>
      <c r="M7555">
        <v>619855</v>
      </c>
      <c r="N7555" t="s">
        <v>21430</v>
      </c>
      <c r="O7555">
        <v>112</v>
      </c>
      <c r="P7555" t="str">
        <f>IF(Table1[[#This Row],[score]]&gt;=8.5,"High",IF(Table1[[#This Row],[score]]&gt;=7,"Medium","Low"))</f>
        <v>Low</v>
      </c>
      <c r="Q7555" s="5">
        <f>Table1[[#This Row],[gross]]-Table1[[#This Row],[budget]]</f>
        <v>-19880145</v>
      </c>
      <c r="R7555" s="5" t="str">
        <f>IF(Table1[[#This Row],[Profit]]&gt;0,"Profit","Loss")</f>
        <v>Loss</v>
      </c>
      <c r="S7555" s="6" t="str">
        <f>FLOOR(Table1[[#This Row],[year]]-1900,10)+1900 &amp; "-" &amp; FLOOR(Table1[[#This Row],[year]]-1890,10)+1900</f>
        <v>2010-2020</v>
      </c>
      <c r="T7555" s="14" t="s">
        <v>21860</v>
      </c>
      <c r="AB7555" s="14"/>
    </row>
    <row r="7556" spans="1:28" hidden="1" x14ac:dyDescent="0.3">
      <c r="A7556" t="s">
        <v>21565</v>
      </c>
      <c r="B7556" t="s">
        <v>443</v>
      </c>
      <c r="C7556" t="s">
        <v>151</v>
      </c>
      <c r="D7556">
        <v>2019</v>
      </c>
      <c r="E7556" t="s">
        <v>21566</v>
      </c>
      <c r="F7556">
        <v>6.5</v>
      </c>
      <c r="G7556">
        <v>2500</v>
      </c>
      <c r="H7556" t="s">
        <v>21567</v>
      </c>
      <c r="I7556" t="s">
        <v>21567</v>
      </c>
      <c r="J7556" t="s">
        <v>21567</v>
      </c>
      <c r="K7556" t="s">
        <v>30</v>
      </c>
      <c r="L7556">
        <v>5000000</v>
      </c>
      <c r="M7556">
        <v>359377</v>
      </c>
      <c r="N7556" t="s">
        <v>21568</v>
      </c>
      <c r="O7556">
        <v>96</v>
      </c>
      <c r="P7556" t="str">
        <f>IF(Table1[[#This Row],[score]]&gt;=8.5,"High",IF(Table1[[#This Row],[score]]&gt;=7,"Medium","Low"))</f>
        <v>Low</v>
      </c>
      <c r="Q7556" s="5">
        <f>Table1[[#This Row],[gross]]-Table1[[#This Row],[budget]]</f>
        <v>-4640623</v>
      </c>
      <c r="R7556" s="5" t="str">
        <f>IF(Table1[[#This Row],[Profit]]&gt;0,"Profit","Loss")</f>
        <v>Loss</v>
      </c>
      <c r="S7556" s="6" t="str">
        <f>FLOOR(Table1[[#This Row],[year]]-1900,10)+1900 &amp; "-" &amp; FLOOR(Table1[[#This Row],[year]]-1890,10)+1900</f>
        <v>2010-2020</v>
      </c>
      <c r="T7556" s="14" t="s">
        <v>21835</v>
      </c>
      <c r="AB7556" s="14"/>
    </row>
    <row r="7557" spans="1:28" hidden="1" x14ac:dyDescent="0.3">
      <c r="A7557" t="s">
        <v>21539</v>
      </c>
      <c r="B7557" t="s">
        <v>1974</v>
      </c>
      <c r="C7557" t="s">
        <v>17</v>
      </c>
      <c r="D7557">
        <v>2019</v>
      </c>
      <c r="E7557" t="s">
        <v>21540</v>
      </c>
      <c r="F7557">
        <v>5.7</v>
      </c>
      <c r="G7557">
        <v>1500</v>
      </c>
      <c r="H7557" t="s">
        <v>21541</v>
      </c>
      <c r="I7557" t="s">
        <v>21541</v>
      </c>
      <c r="J7557" t="s">
        <v>3486</v>
      </c>
      <c r="K7557" t="s">
        <v>30</v>
      </c>
      <c r="L7557">
        <f>20500000</f>
        <v>20500000</v>
      </c>
      <c r="M7557">
        <v>354103</v>
      </c>
      <c r="N7557" t="s">
        <v>21542</v>
      </c>
      <c r="O7557">
        <v>94</v>
      </c>
      <c r="P7557" t="str">
        <f>IF(Table1[[#This Row],[score]]&gt;=8.5,"High",IF(Table1[[#This Row],[score]]&gt;=7,"Medium","Low"))</f>
        <v>Low</v>
      </c>
      <c r="Q7557" s="5">
        <f>Table1[[#This Row],[gross]]-Table1[[#This Row],[budget]]</f>
        <v>-20145897</v>
      </c>
      <c r="R7557" s="5" t="str">
        <f>IF(Table1[[#This Row],[Profit]]&gt;0,"Profit","Loss")</f>
        <v>Loss</v>
      </c>
      <c r="S7557" s="6" t="str">
        <f>FLOOR(Table1[[#This Row],[year]]-1900,10)+1900 &amp; "-" &amp; FLOOR(Table1[[#This Row],[year]]-1890,10)+1900</f>
        <v>2010-2020</v>
      </c>
      <c r="T7557" s="14" t="s">
        <v>21841</v>
      </c>
      <c r="AB7557" s="14"/>
    </row>
    <row r="7558" spans="1:28" hidden="1" x14ac:dyDescent="0.3">
      <c r="A7558" t="s">
        <v>21479</v>
      </c>
      <c r="B7558" t="s">
        <v>16</v>
      </c>
      <c r="C7558" t="s">
        <v>34</v>
      </c>
      <c r="D7558">
        <v>2019</v>
      </c>
      <c r="E7558" t="s">
        <v>21480</v>
      </c>
      <c r="F7558">
        <v>5.6</v>
      </c>
      <c r="G7558">
        <v>10000</v>
      </c>
      <c r="H7558" t="s">
        <v>21481</v>
      </c>
      <c r="I7558" t="s">
        <v>21482</v>
      </c>
      <c r="J7558" t="s">
        <v>13047</v>
      </c>
      <c r="K7558" t="s">
        <v>13048</v>
      </c>
      <c r="L7558">
        <v>10000000</v>
      </c>
      <c r="M7558">
        <v>345900</v>
      </c>
      <c r="N7558" t="s">
        <v>21483</v>
      </c>
      <c r="O7558">
        <v>96</v>
      </c>
      <c r="P7558" t="str">
        <f>IF(Table1[[#This Row],[score]]&gt;=8.5,"High",IF(Table1[[#This Row],[score]]&gt;=7,"Medium","Low"))</f>
        <v>Low</v>
      </c>
      <c r="Q7558" s="5">
        <f>Table1[[#This Row],[gross]]-Table1[[#This Row],[budget]]</f>
        <v>-9654100</v>
      </c>
      <c r="R7558" s="5" t="str">
        <f>IF(Table1[[#This Row],[Profit]]&gt;0,"Profit","Loss")</f>
        <v>Loss</v>
      </c>
      <c r="S7558" s="6" t="str">
        <f>FLOOR(Table1[[#This Row],[year]]-1900,10)+1900 &amp; "-" &amp; FLOOR(Table1[[#This Row],[year]]-1890,10)+1900</f>
        <v>2010-2020</v>
      </c>
      <c r="T7558" s="14" t="s">
        <v>21872</v>
      </c>
      <c r="AB7558" s="14"/>
    </row>
    <row r="7559" spans="1:28" hidden="1" x14ac:dyDescent="0.3">
      <c r="A7559" t="s">
        <v>21273</v>
      </c>
      <c r="B7559" t="s">
        <v>16</v>
      </c>
      <c r="C7559" t="s">
        <v>41</v>
      </c>
      <c r="D7559">
        <v>2019</v>
      </c>
      <c r="E7559" t="s">
        <v>21274</v>
      </c>
      <c r="F7559">
        <v>7.9</v>
      </c>
      <c r="G7559">
        <v>265000</v>
      </c>
      <c r="H7559" t="s">
        <v>8611</v>
      </c>
      <c r="I7559" t="s">
        <v>8611</v>
      </c>
      <c r="J7559" t="s">
        <v>19840</v>
      </c>
      <c r="K7559" t="s">
        <v>22</v>
      </c>
      <c r="L7559">
        <v>18600000</v>
      </c>
      <c r="M7559">
        <v>333686</v>
      </c>
      <c r="N7559" t="s">
        <v>19709</v>
      </c>
      <c r="O7559">
        <v>137</v>
      </c>
      <c r="P7559" t="str">
        <f>IF(Table1[[#This Row],[score]]&gt;=8.5,"High",IF(Table1[[#This Row],[score]]&gt;=7,"Medium","Low"))</f>
        <v>Medium</v>
      </c>
      <c r="Q7559" s="5">
        <f>Table1[[#This Row],[gross]]-Table1[[#This Row],[budget]]</f>
        <v>-18266314</v>
      </c>
      <c r="R7559" s="5" t="str">
        <f>IF(Table1[[#This Row],[Profit]]&gt;0,"Profit","Loss")</f>
        <v>Loss</v>
      </c>
      <c r="S7559" s="6" t="str">
        <f>FLOOR(Table1[[#This Row],[year]]-1900,10)+1900 &amp; "-" &amp; FLOOR(Table1[[#This Row],[year]]-1890,10)+1900</f>
        <v>2010-2020</v>
      </c>
      <c r="T7559" s="14" t="s">
        <v>21835</v>
      </c>
      <c r="AB7559" s="14"/>
    </row>
    <row r="7560" spans="1:28" hidden="1" x14ac:dyDescent="0.3">
      <c r="A7560" t="s">
        <v>21378</v>
      </c>
      <c r="B7560" t="s">
        <v>16</v>
      </c>
      <c r="C7560" t="s">
        <v>41</v>
      </c>
      <c r="D7560">
        <v>2019</v>
      </c>
      <c r="E7560" t="s">
        <v>21271</v>
      </c>
      <c r="F7560">
        <v>6.3</v>
      </c>
      <c r="G7560">
        <v>2700</v>
      </c>
      <c r="H7560" t="s">
        <v>17405</v>
      </c>
      <c r="I7560" t="s">
        <v>17405</v>
      </c>
      <c r="J7560" t="s">
        <v>21379</v>
      </c>
      <c r="K7560" t="s">
        <v>30</v>
      </c>
      <c r="L7560">
        <f>20500000</f>
        <v>20500000</v>
      </c>
      <c r="M7560">
        <v>323369</v>
      </c>
      <c r="N7560" t="s">
        <v>21380</v>
      </c>
      <c r="O7560">
        <v>88</v>
      </c>
      <c r="P7560" t="str">
        <f>IF(Table1[[#This Row],[score]]&gt;=8.5,"High",IF(Table1[[#This Row],[score]]&gt;=7,"Medium","Low"))</f>
        <v>Low</v>
      </c>
      <c r="Q7560" s="5">
        <f>Table1[[#This Row],[gross]]-Table1[[#This Row],[budget]]</f>
        <v>-20176631</v>
      </c>
      <c r="R7560" s="5" t="str">
        <f>IF(Table1[[#This Row],[Profit]]&gt;0,"Profit","Loss")</f>
        <v>Loss</v>
      </c>
      <c r="S7560" s="6" t="str">
        <f>FLOOR(Table1[[#This Row],[year]]-1900,10)+1900 &amp; "-" &amp; FLOOR(Table1[[#This Row],[year]]-1890,10)+1900</f>
        <v>2010-2020</v>
      </c>
      <c r="T7560" s="14" t="s">
        <v>21835</v>
      </c>
      <c r="AB7560" s="14"/>
    </row>
    <row r="7561" spans="1:28" hidden="1" x14ac:dyDescent="0.3">
      <c r="A7561" t="s">
        <v>21581</v>
      </c>
      <c r="B7561" t="s">
        <v>16</v>
      </c>
      <c r="C7561" t="s">
        <v>17</v>
      </c>
      <c r="D7561">
        <v>2019</v>
      </c>
      <c r="E7561" t="s">
        <v>21582</v>
      </c>
      <c r="F7561">
        <v>6.3</v>
      </c>
      <c r="G7561">
        <v>417</v>
      </c>
      <c r="H7561" t="s">
        <v>21583</v>
      </c>
      <c r="I7561" t="s">
        <v>21583</v>
      </c>
      <c r="J7561" t="s">
        <v>21584</v>
      </c>
      <c r="K7561" t="s">
        <v>30</v>
      </c>
      <c r="L7561">
        <f>20500000</f>
        <v>20500000</v>
      </c>
      <c r="M7561">
        <v>300842</v>
      </c>
      <c r="N7561" t="s">
        <v>21585</v>
      </c>
      <c r="O7561">
        <v>137</v>
      </c>
      <c r="P7561" t="str">
        <f>IF(Table1[[#This Row],[score]]&gt;=8.5,"High",IF(Table1[[#This Row],[score]]&gt;=7,"Medium","Low"))</f>
        <v>Low</v>
      </c>
      <c r="Q7561" s="5">
        <f>Table1[[#This Row],[gross]]-Table1[[#This Row],[budget]]</f>
        <v>-20199158</v>
      </c>
      <c r="R7561" s="5" t="str">
        <f>IF(Table1[[#This Row],[Profit]]&gt;0,"Profit","Loss")</f>
        <v>Loss</v>
      </c>
      <c r="S7561" s="6" t="str">
        <f>FLOOR(Table1[[#This Row],[year]]-1900,10)+1900 &amp; "-" &amp; FLOOR(Table1[[#This Row],[year]]-1890,10)+1900</f>
        <v>2010-2020</v>
      </c>
      <c r="T7561" s="14" t="s">
        <v>21838</v>
      </c>
      <c r="AB7561" s="14"/>
    </row>
    <row r="7562" spans="1:28" hidden="1" x14ac:dyDescent="0.3">
      <c r="A7562" t="s">
        <v>21715</v>
      </c>
      <c r="B7562" t="s">
        <v>443</v>
      </c>
      <c r="C7562" t="s">
        <v>390</v>
      </c>
      <c r="D7562">
        <v>2019</v>
      </c>
      <c r="E7562" t="s">
        <v>21716</v>
      </c>
      <c r="F7562">
        <v>7.6</v>
      </c>
      <c r="G7562">
        <v>900</v>
      </c>
      <c r="H7562" t="s">
        <v>21717</v>
      </c>
      <c r="I7562" t="s">
        <v>21718</v>
      </c>
      <c r="J7562" t="s">
        <v>21719</v>
      </c>
      <c r="K7562" t="s">
        <v>2081</v>
      </c>
      <c r="L7562">
        <f>20500000</f>
        <v>20500000</v>
      </c>
      <c r="M7562">
        <v>288460</v>
      </c>
      <c r="N7562" t="s">
        <v>21720</v>
      </c>
      <c r="O7562">
        <v>115</v>
      </c>
      <c r="P7562" t="str">
        <f>IF(Table1[[#This Row],[score]]&gt;=8.5,"High",IF(Table1[[#This Row],[score]]&gt;=7,"Medium","Low"))</f>
        <v>Medium</v>
      </c>
      <c r="Q7562" s="5">
        <f>Table1[[#This Row],[gross]]-Table1[[#This Row],[budget]]</f>
        <v>-20211540</v>
      </c>
      <c r="R7562" s="5" t="str">
        <f>IF(Table1[[#This Row],[Profit]]&gt;0,"Profit","Loss")</f>
        <v>Loss</v>
      </c>
      <c r="S7562" s="6" t="str">
        <f>FLOOR(Table1[[#This Row],[year]]-1900,10)+1900 &amp; "-" &amp; FLOOR(Table1[[#This Row],[year]]-1890,10)+1900</f>
        <v>2010-2020</v>
      </c>
      <c r="T7562" s="14" t="s">
        <v>21835</v>
      </c>
      <c r="AB7562" s="14"/>
    </row>
    <row r="7563" spans="1:28" hidden="1" x14ac:dyDescent="0.3">
      <c r="A7563" t="s">
        <v>21633</v>
      </c>
      <c r="B7563" t="s">
        <v>443</v>
      </c>
      <c r="C7563" t="s">
        <v>17</v>
      </c>
      <c r="D7563">
        <v>2019</v>
      </c>
      <c r="E7563" t="s">
        <v>21634</v>
      </c>
      <c r="F7563">
        <v>6.4</v>
      </c>
      <c r="G7563">
        <v>4400</v>
      </c>
      <c r="H7563" t="s">
        <v>21635</v>
      </c>
      <c r="I7563" t="s">
        <v>21635</v>
      </c>
      <c r="J7563" t="s">
        <v>21636</v>
      </c>
      <c r="K7563" t="s">
        <v>30</v>
      </c>
      <c r="L7563">
        <v>350000</v>
      </c>
      <c r="M7563">
        <v>226421</v>
      </c>
      <c r="N7563" t="s">
        <v>21637</v>
      </c>
      <c r="O7563">
        <v>83</v>
      </c>
      <c r="P7563" t="str">
        <f>IF(Table1[[#This Row],[score]]&gt;=8.5,"High",IF(Table1[[#This Row],[score]]&gt;=7,"Medium","Low"))</f>
        <v>Low</v>
      </c>
      <c r="Q7563" s="5">
        <f>Table1[[#This Row],[gross]]-Table1[[#This Row],[budget]]</f>
        <v>-123579</v>
      </c>
      <c r="R7563" s="5" t="str">
        <f>IF(Table1[[#This Row],[Profit]]&gt;0,"Profit","Loss")</f>
        <v>Loss</v>
      </c>
      <c r="S7563" s="6" t="str">
        <f>FLOOR(Table1[[#This Row],[year]]-1900,10)+1900 &amp; "-" &amp; FLOOR(Table1[[#This Row],[year]]-1890,10)+1900</f>
        <v>2010-2020</v>
      </c>
      <c r="T7563" s="14" t="s">
        <v>21866</v>
      </c>
      <c r="AB7563" s="14"/>
    </row>
    <row r="7564" spans="1:28" hidden="1" x14ac:dyDescent="0.3">
      <c r="A7564" t="s">
        <v>21545</v>
      </c>
      <c r="B7564" t="s">
        <v>33</v>
      </c>
      <c r="C7564" t="s">
        <v>41</v>
      </c>
      <c r="D7564">
        <v>2019</v>
      </c>
      <c r="E7564" t="s">
        <v>21546</v>
      </c>
      <c r="F7564">
        <v>6.2</v>
      </c>
      <c r="G7564">
        <v>719</v>
      </c>
      <c r="H7564" t="s">
        <v>21547</v>
      </c>
      <c r="I7564" t="s">
        <v>21548</v>
      </c>
      <c r="J7564" t="s">
        <v>21549</v>
      </c>
      <c r="K7564" t="s">
        <v>30</v>
      </c>
      <c r="L7564">
        <f>20500000</f>
        <v>20500000</v>
      </c>
      <c r="M7564">
        <v>210091</v>
      </c>
      <c r="N7564" t="s">
        <v>21550</v>
      </c>
      <c r="O7564">
        <v>106</v>
      </c>
      <c r="P7564" t="str">
        <f>IF(Table1[[#This Row],[score]]&gt;=8.5,"High",IF(Table1[[#This Row],[score]]&gt;=7,"Medium","Low"))</f>
        <v>Low</v>
      </c>
      <c r="Q7564" s="5">
        <f>Table1[[#This Row],[gross]]-Table1[[#This Row],[budget]]</f>
        <v>-20289909</v>
      </c>
      <c r="R7564" s="5" t="str">
        <f>IF(Table1[[#This Row],[Profit]]&gt;0,"Profit","Loss")</f>
        <v>Loss</v>
      </c>
      <c r="S7564" s="6" t="str">
        <f>FLOOR(Table1[[#This Row],[year]]-1900,10)+1900 &amp; "-" &amp; FLOOR(Table1[[#This Row],[year]]-1890,10)+1900</f>
        <v>2010-2020</v>
      </c>
      <c r="T7564" s="14" t="s">
        <v>21836</v>
      </c>
      <c r="AB7564" s="14"/>
    </row>
    <row r="7565" spans="1:28" hidden="1" x14ac:dyDescent="0.3">
      <c r="A7565" t="s">
        <v>21586</v>
      </c>
      <c r="B7565" t="s">
        <v>16</v>
      </c>
      <c r="C7565" t="s">
        <v>17</v>
      </c>
      <c r="D7565">
        <v>2019</v>
      </c>
      <c r="E7565" t="s">
        <v>15878</v>
      </c>
      <c r="F7565">
        <v>5.4</v>
      </c>
      <c r="G7565">
        <v>2900</v>
      </c>
      <c r="H7565" t="s">
        <v>21587</v>
      </c>
      <c r="I7565" t="s">
        <v>21587</v>
      </c>
      <c r="J7565" t="s">
        <v>21588</v>
      </c>
      <c r="K7565" t="s">
        <v>30</v>
      </c>
      <c r="L7565">
        <f>20500000</f>
        <v>20500000</v>
      </c>
      <c r="M7565">
        <v>172952</v>
      </c>
      <c r="N7565" t="s">
        <v>19310</v>
      </c>
      <c r="O7565">
        <v>98</v>
      </c>
      <c r="P7565" t="str">
        <f>IF(Table1[[#This Row],[score]]&gt;=8.5,"High",IF(Table1[[#This Row],[score]]&gt;=7,"Medium","Low"))</f>
        <v>Low</v>
      </c>
      <c r="Q7565" s="5">
        <f>Table1[[#This Row],[gross]]-Table1[[#This Row],[budget]]</f>
        <v>-20327048</v>
      </c>
      <c r="R7565" s="5" t="str">
        <f>IF(Table1[[#This Row],[Profit]]&gt;0,"Profit","Loss")</f>
        <v>Loss</v>
      </c>
      <c r="S7565" s="6" t="str">
        <f>FLOOR(Table1[[#This Row],[year]]-1900,10)+1900 &amp; "-" &amp; FLOOR(Table1[[#This Row],[year]]-1890,10)+1900</f>
        <v>2010-2020</v>
      </c>
      <c r="T7565" s="14" t="s">
        <v>21835</v>
      </c>
      <c r="AB7565" s="14"/>
    </row>
    <row r="7566" spans="1:28" hidden="1" x14ac:dyDescent="0.3">
      <c r="A7566" t="s">
        <v>21623</v>
      </c>
      <c r="B7566" t="s">
        <v>443</v>
      </c>
      <c r="C7566" t="s">
        <v>41</v>
      </c>
      <c r="D7566">
        <v>2019</v>
      </c>
      <c r="E7566" t="s">
        <v>21270</v>
      </c>
      <c r="F7566">
        <v>5.0999999999999996</v>
      </c>
      <c r="G7566">
        <v>590</v>
      </c>
      <c r="H7566" t="s">
        <v>21624</v>
      </c>
      <c r="I7566" t="s">
        <v>21625</v>
      </c>
      <c r="J7566" t="s">
        <v>21624</v>
      </c>
      <c r="K7566" t="s">
        <v>30</v>
      </c>
      <c r="L7566">
        <f>20500000</f>
        <v>20500000</v>
      </c>
      <c r="M7566">
        <v>151507</v>
      </c>
      <c r="N7566" t="s">
        <v>21626</v>
      </c>
      <c r="O7566">
        <v>98</v>
      </c>
      <c r="P7566" t="str">
        <f>IF(Table1[[#This Row],[score]]&gt;=8.5,"High",IF(Table1[[#This Row],[score]]&gt;=7,"Medium","Low"))</f>
        <v>Low</v>
      </c>
      <c r="Q7566" s="5">
        <f>Table1[[#This Row],[gross]]-Table1[[#This Row],[budget]]</f>
        <v>-20348493</v>
      </c>
      <c r="R7566" s="5" t="str">
        <f>IF(Table1[[#This Row],[Profit]]&gt;0,"Profit","Loss")</f>
        <v>Loss</v>
      </c>
      <c r="S7566" s="6" t="str">
        <f>FLOOR(Table1[[#This Row],[year]]-1900,10)+1900 &amp; "-" &amp; FLOOR(Table1[[#This Row],[year]]-1890,10)+1900</f>
        <v>2010-2020</v>
      </c>
      <c r="T7566" s="14" t="s">
        <v>21835</v>
      </c>
      <c r="AB7566" s="14"/>
    </row>
    <row r="7567" spans="1:28" hidden="1" x14ac:dyDescent="0.3">
      <c r="A7567" t="s">
        <v>21610</v>
      </c>
      <c r="B7567" t="s">
        <v>2676</v>
      </c>
      <c r="C7567" t="s">
        <v>17</v>
      </c>
      <c r="D7567">
        <v>2019</v>
      </c>
      <c r="E7567" t="s">
        <v>21309</v>
      </c>
      <c r="F7567">
        <v>6.9</v>
      </c>
      <c r="G7567">
        <v>2700</v>
      </c>
      <c r="H7567" t="s">
        <v>21611</v>
      </c>
      <c r="I7567" t="s">
        <v>21611</v>
      </c>
      <c r="J7567" t="s">
        <v>21612</v>
      </c>
      <c r="K7567" t="s">
        <v>2956</v>
      </c>
      <c r="L7567">
        <f>20500000</f>
        <v>20500000</v>
      </c>
      <c r="M7567">
        <v>103047</v>
      </c>
      <c r="N7567" t="str">
        <f>"unknown"</f>
        <v>unknown</v>
      </c>
      <c r="O7567">
        <v>84</v>
      </c>
      <c r="P7567" t="str">
        <f>IF(Table1[[#This Row],[score]]&gt;=8.5,"High",IF(Table1[[#This Row],[score]]&gt;=7,"Medium","Low"))</f>
        <v>Low</v>
      </c>
      <c r="Q7567" s="5">
        <f>Table1[[#This Row],[gross]]-Table1[[#This Row],[budget]]</f>
        <v>-20396953</v>
      </c>
      <c r="R7567" s="5" t="str">
        <f>IF(Table1[[#This Row],[Profit]]&gt;0,"Profit","Loss")</f>
        <v>Loss</v>
      </c>
      <c r="S7567" s="6" t="str">
        <f>FLOOR(Table1[[#This Row],[year]]-1900,10)+1900 &amp; "-" &amp; FLOOR(Table1[[#This Row],[year]]-1890,10)+1900</f>
        <v>2010-2020</v>
      </c>
      <c r="T7567" s="14" t="s">
        <v>21835</v>
      </c>
      <c r="AB7567" s="14"/>
    </row>
    <row r="7568" spans="1:28" hidden="1" x14ac:dyDescent="0.3">
      <c r="A7568" t="s">
        <v>21671</v>
      </c>
      <c r="B7568" t="s">
        <v>16</v>
      </c>
      <c r="C7568" t="s">
        <v>34</v>
      </c>
      <c r="D7568">
        <v>2019</v>
      </c>
      <c r="E7568" t="s">
        <v>21672</v>
      </c>
      <c r="F7568">
        <v>3.5</v>
      </c>
      <c r="G7568">
        <v>195</v>
      </c>
      <c r="H7568" t="s">
        <v>21673</v>
      </c>
      <c r="I7568" t="s">
        <v>21674</v>
      </c>
      <c r="J7568" t="s">
        <v>12873</v>
      </c>
      <c r="K7568" t="s">
        <v>30</v>
      </c>
      <c r="L7568">
        <v>1200000</v>
      </c>
      <c r="M7568">
        <v>45696</v>
      </c>
      <c r="N7568" t="s">
        <v>21675</v>
      </c>
      <c r="O7568">
        <v>85</v>
      </c>
      <c r="P7568" t="str">
        <f>IF(Table1[[#This Row],[score]]&gt;=8.5,"High",IF(Table1[[#This Row],[score]]&gt;=7,"Medium","Low"))</f>
        <v>Low</v>
      </c>
      <c r="Q7568" s="5">
        <f>Table1[[#This Row],[gross]]-Table1[[#This Row],[budget]]</f>
        <v>-1154304</v>
      </c>
      <c r="R7568" s="5" t="str">
        <f>IF(Table1[[#This Row],[Profit]]&gt;0,"Profit","Loss")</f>
        <v>Loss</v>
      </c>
      <c r="S7568" s="6" t="str">
        <f>FLOOR(Table1[[#This Row],[year]]-1900,10)+1900 &amp; "-" &amp; FLOOR(Table1[[#This Row],[year]]-1890,10)+1900</f>
        <v>2010-2020</v>
      </c>
      <c r="T7568" s="14" t="s">
        <v>21835</v>
      </c>
      <c r="AB7568" s="14"/>
    </row>
    <row r="7569" spans="1:28" hidden="1" x14ac:dyDescent="0.3">
      <c r="A7569" t="s">
        <v>21676</v>
      </c>
      <c r="B7569" t="s">
        <v>16</v>
      </c>
      <c r="C7569" t="s">
        <v>41</v>
      </c>
      <c r="D7569">
        <v>2019</v>
      </c>
      <c r="E7569" t="s">
        <v>21677</v>
      </c>
      <c r="F7569">
        <v>4.7</v>
      </c>
      <c r="G7569">
        <v>1400</v>
      </c>
      <c r="H7569" t="s">
        <v>21678</v>
      </c>
      <c r="I7569" t="s">
        <v>21678</v>
      </c>
      <c r="J7569" t="s">
        <v>21679</v>
      </c>
      <c r="K7569" t="s">
        <v>22</v>
      </c>
      <c r="L7569">
        <f t="shared" ref="L7569:L7574" si="46">20500000</f>
        <v>20500000</v>
      </c>
      <c r="M7569">
        <v>38901</v>
      </c>
      <c r="N7569" t="s">
        <v>21680</v>
      </c>
      <c r="O7569">
        <v>82</v>
      </c>
      <c r="P7569" t="str">
        <f>IF(Table1[[#This Row],[score]]&gt;=8.5,"High",IF(Table1[[#This Row],[score]]&gt;=7,"Medium","Low"))</f>
        <v>Low</v>
      </c>
      <c r="Q7569" s="5">
        <f>Table1[[#This Row],[gross]]-Table1[[#This Row],[budget]]</f>
        <v>-20461099</v>
      </c>
      <c r="R7569" s="5" t="str">
        <f>IF(Table1[[#This Row],[Profit]]&gt;0,"Profit","Loss")</f>
        <v>Loss</v>
      </c>
      <c r="S7569" s="6" t="str">
        <f>FLOOR(Table1[[#This Row],[year]]-1900,10)+1900 &amp; "-" &amp; FLOOR(Table1[[#This Row],[year]]-1890,10)+1900</f>
        <v>2010-2020</v>
      </c>
      <c r="T7569" s="14" t="s">
        <v>21844</v>
      </c>
      <c r="AB7569" s="14"/>
    </row>
    <row r="7570" spans="1:28" hidden="1" x14ac:dyDescent="0.3">
      <c r="A7570" t="s">
        <v>21705</v>
      </c>
      <c r="B7570" t="s">
        <v>443</v>
      </c>
      <c r="C7570" t="s">
        <v>17</v>
      </c>
      <c r="D7570">
        <v>2019</v>
      </c>
      <c r="E7570" t="s">
        <v>21192</v>
      </c>
      <c r="F7570">
        <v>6.5</v>
      </c>
      <c r="G7570">
        <v>898</v>
      </c>
      <c r="H7570" t="s">
        <v>21706</v>
      </c>
      <c r="I7570" t="s">
        <v>21706</v>
      </c>
      <c r="J7570" t="s">
        <v>21707</v>
      </c>
      <c r="K7570" t="s">
        <v>7385</v>
      </c>
      <c r="L7570">
        <f t="shared" si="46"/>
        <v>20500000</v>
      </c>
      <c r="M7570">
        <v>29251</v>
      </c>
      <c r="N7570" t="s">
        <v>21708</v>
      </c>
      <c r="O7570">
        <v>108</v>
      </c>
      <c r="P7570" t="str">
        <f>IF(Table1[[#This Row],[score]]&gt;=8.5,"High",IF(Table1[[#This Row],[score]]&gt;=7,"Medium","Low"))</f>
        <v>Low</v>
      </c>
      <c r="Q7570" s="5">
        <f>Table1[[#This Row],[gross]]-Table1[[#This Row],[budget]]</f>
        <v>-20470749</v>
      </c>
      <c r="R7570" s="5" t="str">
        <f>IF(Table1[[#This Row],[Profit]]&gt;0,"Profit","Loss")</f>
        <v>Loss</v>
      </c>
      <c r="S7570" s="6" t="str">
        <f>FLOOR(Table1[[#This Row],[year]]-1900,10)+1900 &amp; "-" &amp; FLOOR(Table1[[#This Row],[year]]-1890,10)+1900</f>
        <v>2010-2020</v>
      </c>
      <c r="T7570" s="14" t="s">
        <v>21835</v>
      </c>
      <c r="AB7570" s="14"/>
    </row>
    <row r="7571" spans="1:28" hidden="1" x14ac:dyDescent="0.3">
      <c r="A7571" t="s">
        <v>21398</v>
      </c>
      <c r="B7571" t="s">
        <v>16</v>
      </c>
      <c r="C7571" t="s">
        <v>41</v>
      </c>
      <c r="D7571">
        <v>2019</v>
      </c>
      <c r="E7571" t="s">
        <v>20962</v>
      </c>
      <c r="F7571">
        <v>6.4</v>
      </c>
      <c r="G7571">
        <v>4400</v>
      </c>
      <c r="H7571" t="s">
        <v>21399</v>
      </c>
      <c r="I7571" t="s">
        <v>18031</v>
      </c>
      <c r="J7571" t="s">
        <v>13898</v>
      </c>
      <c r="K7571" t="s">
        <v>30</v>
      </c>
      <c r="L7571">
        <f t="shared" si="46"/>
        <v>20500000</v>
      </c>
      <c r="M7571">
        <v>22594</v>
      </c>
      <c r="N7571" t="s">
        <v>15554</v>
      </c>
      <c r="O7571">
        <v>97</v>
      </c>
      <c r="P7571" t="str">
        <f>IF(Table1[[#This Row],[score]]&gt;=8.5,"High",IF(Table1[[#This Row],[score]]&gt;=7,"Medium","Low"))</f>
        <v>Low</v>
      </c>
      <c r="Q7571" s="5">
        <f>Table1[[#This Row],[gross]]-Table1[[#This Row],[budget]]</f>
        <v>-20477406</v>
      </c>
      <c r="R7571" s="5" t="str">
        <f>IF(Table1[[#This Row],[Profit]]&gt;0,"Profit","Loss")</f>
        <v>Loss</v>
      </c>
      <c r="S7571" s="6" t="str">
        <f>FLOOR(Table1[[#This Row],[year]]-1900,10)+1900 &amp; "-" &amp; FLOOR(Table1[[#This Row],[year]]-1890,10)+1900</f>
        <v>2010-2020</v>
      </c>
      <c r="T7571" s="14" t="s">
        <v>21835</v>
      </c>
      <c r="AB7571" s="14"/>
    </row>
    <row r="7572" spans="1:28" hidden="1" x14ac:dyDescent="0.3">
      <c r="A7572" t="s">
        <v>21523</v>
      </c>
      <c r="B7572" t="s">
        <v>16</v>
      </c>
      <c r="C7572" t="s">
        <v>104</v>
      </c>
      <c r="D7572">
        <v>2019</v>
      </c>
      <c r="E7572" t="s">
        <v>20873</v>
      </c>
      <c r="F7572">
        <v>5.3</v>
      </c>
      <c r="G7572">
        <v>3700</v>
      </c>
      <c r="H7572" t="s">
        <v>21524</v>
      </c>
      <c r="I7572" t="s">
        <v>18877</v>
      </c>
      <c r="J7572" t="s">
        <v>21525</v>
      </c>
      <c r="K7572" t="s">
        <v>30</v>
      </c>
      <c r="L7572">
        <f t="shared" si="46"/>
        <v>20500000</v>
      </c>
      <c r="M7572">
        <v>20440</v>
      </c>
      <c r="N7572" t="s">
        <v>21526</v>
      </c>
      <c r="O7572">
        <v>105</v>
      </c>
      <c r="P7572" t="str">
        <f>IF(Table1[[#This Row],[score]]&gt;=8.5,"High",IF(Table1[[#This Row],[score]]&gt;=7,"Medium","Low"))</f>
        <v>Low</v>
      </c>
      <c r="Q7572" s="5">
        <f>Table1[[#This Row],[gross]]-Table1[[#This Row],[budget]]</f>
        <v>-20479560</v>
      </c>
      <c r="R7572" s="5" t="str">
        <f>IF(Table1[[#This Row],[Profit]]&gt;0,"Profit","Loss")</f>
        <v>Loss</v>
      </c>
      <c r="S7572" s="6" t="str">
        <f>FLOOR(Table1[[#This Row],[year]]-1900,10)+1900 &amp; "-" &amp; FLOOR(Table1[[#This Row],[year]]-1890,10)+1900</f>
        <v>2010-2020</v>
      </c>
      <c r="T7572" s="14" t="s">
        <v>21835</v>
      </c>
      <c r="AB7572" s="14"/>
    </row>
    <row r="7573" spans="1:28" hidden="1" x14ac:dyDescent="0.3">
      <c r="A7573" t="s">
        <v>21652</v>
      </c>
      <c r="B7573" t="s">
        <v>16</v>
      </c>
      <c r="C7573" t="s">
        <v>52</v>
      </c>
      <c r="D7573">
        <v>2019</v>
      </c>
      <c r="E7573" t="s">
        <v>7197</v>
      </c>
      <c r="F7573">
        <v>4.8</v>
      </c>
      <c r="G7573">
        <v>1900</v>
      </c>
      <c r="H7573" t="s">
        <v>21653</v>
      </c>
      <c r="I7573" t="s">
        <v>21653</v>
      </c>
      <c r="J7573" t="s">
        <v>21654</v>
      </c>
      <c r="K7573" t="s">
        <v>30</v>
      </c>
      <c r="L7573">
        <f t="shared" si="46"/>
        <v>20500000</v>
      </c>
      <c r="M7573">
        <v>5123</v>
      </c>
      <c r="N7573" t="s">
        <v>21655</v>
      </c>
      <c r="O7573">
        <v>87</v>
      </c>
      <c r="P7573" t="str">
        <f>IF(Table1[[#This Row],[score]]&gt;=8.5,"High",IF(Table1[[#This Row],[score]]&gt;=7,"Medium","Low"))</f>
        <v>Low</v>
      </c>
      <c r="Q7573" s="5">
        <f>Table1[[#This Row],[gross]]-Table1[[#This Row],[budget]]</f>
        <v>-20494877</v>
      </c>
      <c r="R7573" s="5" t="str">
        <f>IF(Table1[[#This Row],[Profit]]&gt;0,"Profit","Loss")</f>
        <v>Loss</v>
      </c>
      <c r="S7573" s="6" t="str">
        <f>FLOOR(Table1[[#This Row],[year]]-1900,10)+1900 &amp; "-" &amp; FLOOR(Table1[[#This Row],[year]]-1890,10)+1900</f>
        <v>2010-2020</v>
      </c>
      <c r="T7573" s="14" t="s">
        <v>21835</v>
      </c>
      <c r="AB7573" s="14"/>
    </row>
    <row r="7574" spans="1:28" hidden="1" x14ac:dyDescent="0.3">
      <c r="A7574" t="s">
        <v>21530</v>
      </c>
      <c r="B7574" t="s">
        <v>443</v>
      </c>
      <c r="C7574" t="s">
        <v>104</v>
      </c>
      <c r="D7574">
        <v>2019</v>
      </c>
      <c r="E7574" t="s">
        <v>21531</v>
      </c>
      <c r="F7574">
        <v>5.2</v>
      </c>
      <c r="G7574">
        <v>735</v>
      </c>
      <c r="H7574" t="s">
        <v>21532</v>
      </c>
      <c r="I7574" t="s">
        <v>21532</v>
      </c>
      <c r="J7574" t="s">
        <v>8540</v>
      </c>
      <c r="K7574" t="s">
        <v>30</v>
      </c>
      <c r="L7574">
        <f t="shared" si="46"/>
        <v>20500000</v>
      </c>
      <c r="M7574">
        <v>682</v>
      </c>
      <c r="N7574" t="s">
        <v>21533</v>
      </c>
      <c r="O7574">
        <v>93</v>
      </c>
      <c r="P7574" t="str">
        <f>IF(Table1[[#This Row],[score]]&gt;=8.5,"High",IF(Table1[[#This Row],[score]]&gt;=7,"Medium","Low"))</f>
        <v>Low</v>
      </c>
      <c r="Q7574" s="5">
        <f>Table1[[#This Row],[gross]]-Table1[[#This Row],[budget]]</f>
        <v>-20499318</v>
      </c>
      <c r="R7574" s="5" t="str">
        <f>IF(Table1[[#This Row],[Profit]]&gt;0,"Profit","Loss")</f>
        <v>Loss</v>
      </c>
      <c r="S7574" s="6" t="str">
        <f>FLOOR(Table1[[#This Row],[year]]-1900,10)+1900 &amp; "-" &amp; FLOOR(Table1[[#This Row],[year]]-1890,10)+1900</f>
        <v>2010-2020</v>
      </c>
      <c r="T7574" s="14" t="s">
        <v>21835</v>
      </c>
      <c r="AB7574" s="14"/>
    </row>
    <row r="7575" spans="1:28" hidden="1" x14ac:dyDescent="0.3">
      <c r="A7575" t="s">
        <v>21761</v>
      </c>
      <c r="B7575" t="s">
        <v>443</v>
      </c>
      <c r="C7575" t="s">
        <v>34</v>
      </c>
      <c r="D7575">
        <v>2020</v>
      </c>
      <c r="E7575" t="s">
        <v>21762</v>
      </c>
      <c r="F7575">
        <v>6.8</v>
      </c>
      <c r="G7575">
        <v>3700</v>
      </c>
      <c r="H7575" t="s">
        <v>21724</v>
      </c>
      <c r="I7575" t="s">
        <v>21724</v>
      </c>
      <c r="J7575" t="s">
        <v>21763</v>
      </c>
      <c r="K7575" t="s">
        <v>5936</v>
      </c>
      <c r="L7575">
        <v>80000000</v>
      </c>
      <c r="M7575">
        <v>461421559</v>
      </c>
      <c r="N7575" t="s">
        <v>21764</v>
      </c>
      <c r="O7575">
        <v>149</v>
      </c>
      <c r="P7575" t="str">
        <f>IF(Table1[[#This Row],[score]]&gt;=8.5,"High",IF(Table1[[#This Row],[score]]&gt;=7,"Medium","Low"))</f>
        <v>Low</v>
      </c>
      <c r="Q7575" s="5">
        <f>Table1[[#This Row],[gross]]-Table1[[#This Row],[budget]]</f>
        <v>381421559</v>
      </c>
      <c r="R7575" s="5" t="str">
        <f>IF(Table1[[#This Row],[Profit]]&gt;0,"Profit","Loss")</f>
        <v>Profit</v>
      </c>
      <c r="S7575" s="6" t="str">
        <f>FLOOR(Table1[[#This Row],[year]]-1900,10)+1900 &amp; "-" &amp; FLOOR(Table1[[#This Row],[year]]-1890,10)+1900</f>
        <v>2020-2030</v>
      </c>
      <c r="T7575" s="14" t="s">
        <v>21835</v>
      </c>
      <c r="AB7575" s="14"/>
    </row>
    <row r="7576" spans="1:28" hidden="1" x14ac:dyDescent="0.3">
      <c r="A7576" t="s">
        <v>21752</v>
      </c>
      <c r="B7576" t="s">
        <v>16</v>
      </c>
      <c r="C7576" t="s">
        <v>34</v>
      </c>
      <c r="D7576">
        <v>2020</v>
      </c>
      <c r="E7576" t="s">
        <v>21373</v>
      </c>
      <c r="F7576">
        <v>6.6</v>
      </c>
      <c r="G7576">
        <v>140000</v>
      </c>
      <c r="H7576" t="s">
        <v>21753</v>
      </c>
      <c r="I7576" t="s">
        <v>16457</v>
      </c>
      <c r="J7576" t="s">
        <v>7558</v>
      </c>
      <c r="K7576" t="s">
        <v>30</v>
      </c>
      <c r="L7576">
        <v>90000000</v>
      </c>
      <c r="M7576">
        <v>426505244</v>
      </c>
      <c r="N7576" t="s">
        <v>31</v>
      </c>
      <c r="O7576">
        <v>124</v>
      </c>
      <c r="P7576" t="str">
        <f>IF(Table1[[#This Row],[score]]&gt;=8.5,"High",IF(Table1[[#This Row],[score]]&gt;=7,"Medium","Low"))</f>
        <v>Low</v>
      </c>
      <c r="Q7576" s="5">
        <f>Table1[[#This Row],[gross]]-Table1[[#This Row],[budget]]</f>
        <v>336505244</v>
      </c>
      <c r="R7576" s="5" t="str">
        <f>IF(Table1[[#This Row],[Profit]]&gt;0,"Profit","Loss")</f>
        <v>Profit</v>
      </c>
      <c r="S7576" s="6" t="str">
        <f>FLOOR(Table1[[#This Row],[year]]-1900,10)+1900 &amp; "-" &amp; FLOOR(Table1[[#This Row],[year]]-1890,10)+1900</f>
        <v>2020-2030</v>
      </c>
      <c r="T7576" s="14" t="s">
        <v>21835</v>
      </c>
      <c r="AB7576" s="14"/>
    </row>
    <row r="7577" spans="1:28" hidden="1" x14ac:dyDescent="0.3">
      <c r="A7577" t="s">
        <v>21739</v>
      </c>
      <c r="B7577" t="s">
        <v>1974</v>
      </c>
      <c r="C7577" t="s">
        <v>34</v>
      </c>
      <c r="D7577">
        <v>2020</v>
      </c>
      <c r="E7577" t="s">
        <v>21740</v>
      </c>
      <c r="F7577">
        <v>7.4</v>
      </c>
      <c r="G7577">
        <v>387000</v>
      </c>
      <c r="H7577" t="s">
        <v>10175</v>
      </c>
      <c r="I7577" t="s">
        <v>10175</v>
      </c>
      <c r="J7577" t="s">
        <v>20682</v>
      </c>
      <c r="K7577" t="s">
        <v>30</v>
      </c>
      <c r="L7577">
        <v>205000000</v>
      </c>
      <c r="M7577">
        <v>363656624</v>
      </c>
      <c r="N7577" t="s">
        <v>23</v>
      </c>
      <c r="O7577">
        <v>150</v>
      </c>
      <c r="P7577" t="str">
        <f>IF(Table1[[#This Row],[score]]&gt;=8.5,"High",IF(Table1[[#This Row],[score]]&gt;=7,"Medium","Low"))</f>
        <v>Medium</v>
      </c>
      <c r="Q7577" s="5">
        <f>Table1[[#This Row],[gross]]-Table1[[#This Row],[budget]]</f>
        <v>158656624</v>
      </c>
      <c r="R7577" s="5" t="str">
        <f>IF(Table1[[#This Row],[Profit]]&gt;0,"Profit","Loss")</f>
        <v>Profit</v>
      </c>
      <c r="S7577" s="6" t="str">
        <f>FLOOR(Table1[[#This Row],[year]]-1900,10)+1900 &amp; "-" &amp; FLOOR(Table1[[#This Row],[year]]-1890,10)+1900</f>
        <v>2020-2030</v>
      </c>
      <c r="T7577" s="14" t="s">
        <v>21835</v>
      </c>
      <c r="AB7577" s="14"/>
    </row>
    <row r="7578" spans="1:28" hidden="1" x14ac:dyDescent="0.3">
      <c r="A7578" t="s">
        <v>21754</v>
      </c>
      <c r="B7578" t="s">
        <v>33</v>
      </c>
      <c r="C7578" t="s">
        <v>34</v>
      </c>
      <c r="D7578">
        <v>2020</v>
      </c>
      <c r="E7578" t="s">
        <v>21283</v>
      </c>
      <c r="F7578">
        <v>6.5</v>
      </c>
      <c r="G7578">
        <v>102000</v>
      </c>
      <c r="H7578" t="s">
        <v>21755</v>
      </c>
      <c r="I7578" t="s">
        <v>13126</v>
      </c>
      <c r="J7578" t="s">
        <v>21756</v>
      </c>
      <c r="K7578" t="s">
        <v>30</v>
      </c>
      <c r="L7578">
        <v>85000000</v>
      </c>
      <c r="M7578">
        <v>319715683</v>
      </c>
      <c r="N7578" t="s">
        <v>44</v>
      </c>
      <c r="O7578">
        <v>99</v>
      </c>
      <c r="P7578" t="str">
        <f>IF(Table1[[#This Row],[score]]&gt;=8.5,"High",IF(Table1[[#This Row],[score]]&gt;=7,"Medium","Low"))</f>
        <v>Low</v>
      </c>
      <c r="Q7578" s="5">
        <f>Table1[[#This Row],[gross]]-Table1[[#This Row],[budget]]</f>
        <v>234715683</v>
      </c>
      <c r="R7578" s="5" t="str">
        <f>IF(Table1[[#This Row],[Profit]]&gt;0,"Profit","Loss")</f>
        <v>Profit</v>
      </c>
      <c r="S7578" s="6" t="str">
        <f>FLOOR(Table1[[#This Row],[year]]-1900,10)+1900 &amp; "-" &amp; FLOOR(Table1[[#This Row],[year]]-1890,10)+1900</f>
        <v>2020-2030</v>
      </c>
      <c r="T7578" s="14" t="s">
        <v>21835</v>
      </c>
      <c r="AB7578" s="14"/>
    </row>
    <row r="7579" spans="1:28" hidden="1" x14ac:dyDescent="0.3">
      <c r="A7579" t="s">
        <v>21757</v>
      </c>
      <c r="B7579" t="s">
        <v>33</v>
      </c>
      <c r="C7579" t="s">
        <v>25</v>
      </c>
      <c r="D7579">
        <v>2020</v>
      </c>
      <c r="E7579" t="s">
        <v>21373</v>
      </c>
      <c r="F7579">
        <v>5.6</v>
      </c>
      <c r="G7579">
        <v>53000</v>
      </c>
      <c r="H7579" t="s">
        <v>12655</v>
      </c>
      <c r="I7579" t="s">
        <v>12655</v>
      </c>
      <c r="J7579" t="s">
        <v>4862</v>
      </c>
      <c r="K7579" t="s">
        <v>30</v>
      </c>
      <c r="L7579">
        <v>175000000</v>
      </c>
      <c r="M7579">
        <v>245487753</v>
      </c>
      <c r="N7579" t="s">
        <v>61</v>
      </c>
      <c r="O7579">
        <v>101</v>
      </c>
      <c r="P7579" t="str">
        <f>IF(Table1[[#This Row],[score]]&gt;=8.5,"High",IF(Table1[[#This Row],[score]]&gt;=7,"Medium","Low"))</f>
        <v>Low</v>
      </c>
      <c r="Q7579" s="5">
        <f>Table1[[#This Row],[gross]]-Table1[[#This Row],[budget]]</f>
        <v>70487753</v>
      </c>
      <c r="R7579" s="5" t="str">
        <f>IF(Table1[[#This Row],[Profit]]&gt;0,"Profit","Loss")</f>
        <v>Profit</v>
      </c>
      <c r="S7579" s="6" t="str">
        <f>FLOOR(Table1[[#This Row],[year]]-1900,10)+1900 &amp; "-" &amp; FLOOR(Table1[[#This Row],[year]]-1890,10)+1900</f>
        <v>2020-2030</v>
      </c>
      <c r="T7579" s="14" t="s">
        <v>21835</v>
      </c>
      <c r="AB7579" s="14"/>
    </row>
    <row r="7580" spans="1:28" hidden="1" x14ac:dyDescent="0.3">
      <c r="A7580" t="s">
        <v>21770</v>
      </c>
      <c r="B7580" t="s">
        <v>950</v>
      </c>
      <c r="C7580" t="s">
        <v>390</v>
      </c>
      <c r="D7580">
        <v>2020</v>
      </c>
      <c r="E7580" t="s">
        <v>21771</v>
      </c>
      <c r="F7580">
        <v>6.6</v>
      </c>
      <c r="G7580">
        <v>1300</v>
      </c>
      <c r="H7580" t="s">
        <v>21772</v>
      </c>
      <c r="I7580" t="str">
        <f>"unknown"</f>
        <v>unknown</v>
      </c>
      <c r="J7580" t="s">
        <v>21773</v>
      </c>
      <c r="K7580" t="s">
        <v>5936</v>
      </c>
      <c r="L7580">
        <f>20500000</f>
        <v>20500000</v>
      </c>
      <c r="M7580">
        <v>240663149</v>
      </c>
      <c r="N7580" t="s">
        <v>21774</v>
      </c>
      <c r="O7580">
        <v>110</v>
      </c>
      <c r="P7580" t="str">
        <f>IF(Table1[[#This Row],[score]]&gt;=8.5,"High",IF(Table1[[#This Row],[score]]&gt;=7,"Medium","Low"))</f>
        <v>Low</v>
      </c>
      <c r="Q7580" s="5">
        <f>Table1[[#This Row],[gross]]-Table1[[#This Row],[budget]]</f>
        <v>220163149</v>
      </c>
      <c r="R7580" s="5" t="str">
        <f>IF(Table1[[#This Row],[Profit]]&gt;0,"Profit","Loss")</f>
        <v>Profit</v>
      </c>
      <c r="S7580" s="6" t="str">
        <f>FLOOR(Table1[[#This Row],[year]]-1900,10)+1900 &amp; "-" &amp; FLOOR(Table1[[#This Row],[year]]-1890,10)+1900</f>
        <v>2020-2030</v>
      </c>
      <c r="T7580" s="14" t="s">
        <v>21835</v>
      </c>
      <c r="AB7580" s="14"/>
    </row>
    <row r="7581" spans="1:28" hidden="1" x14ac:dyDescent="0.3">
      <c r="A7581" t="s">
        <v>21743</v>
      </c>
      <c r="B7581" t="s">
        <v>16</v>
      </c>
      <c r="C7581" t="s">
        <v>34</v>
      </c>
      <c r="D7581">
        <v>2020</v>
      </c>
      <c r="E7581" t="s">
        <v>21744</v>
      </c>
      <c r="F7581">
        <v>6.1</v>
      </c>
      <c r="G7581">
        <v>190000</v>
      </c>
      <c r="H7581" t="s">
        <v>21745</v>
      </c>
      <c r="I7581" t="s">
        <v>20373</v>
      </c>
      <c r="J7581" t="s">
        <v>20202</v>
      </c>
      <c r="K7581" t="s">
        <v>30</v>
      </c>
      <c r="L7581">
        <v>84500000</v>
      </c>
      <c r="M7581">
        <v>201858461</v>
      </c>
      <c r="N7581" t="s">
        <v>21746</v>
      </c>
      <c r="O7581">
        <v>109</v>
      </c>
      <c r="P7581" t="str">
        <f>IF(Table1[[#This Row],[score]]&gt;=8.5,"High",IF(Table1[[#This Row],[score]]&gt;=7,"Medium","Low"))</f>
        <v>Low</v>
      </c>
      <c r="Q7581" s="5">
        <f>Table1[[#This Row],[gross]]-Table1[[#This Row],[budget]]</f>
        <v>117358461</v>
      </c>
      <c r="R7581" s="5" t="str">
        <f>IF(Table1[[#This Row],[Profit]]&gt;0,"Profit","Loss")</f>
        <v>Profit</v>
      </c>
      <c r="S7581" s="6" t="str">
        <f>FLOOR(Table1[[#This Row],[year]]-1900,10)+1900 &amp; "-" &amp; FLOOR(Table1[[#This Row],[year]]-1890,10)+1900</f>
        <v>2020-2030</v>
      </c>
      <c r="T7581" s="14" t="s">
        <v>21835</v>
      </c>
      <c r="AB7581" s="14"/>
    </row>
    <row r="7582" spans="1:28" hidden="1" x14ac:dyDescent="0.3">
      <c r="A7582" t="s">
        <v>21741</v>
      </c>
      <c r="B7582" t="s">
        <v>1974</v>
      </c>
      <c r="C7582" t="s">
        <v>34</v>
      </c>
      <c r="D7582">
        <v>2020</v>
      </c>
      <c r="E7582" t="s">
        <v>21742</v>
      </c>
      <c r="F7582">
        <v>5.4</v>
      </c>
      <c r="G7582">
        <v>217000</v>
      </c>
      <c r="H7582" t="s">
        <v>12836</v>
      </c>
      <c r="I7582" t="s">
        <v>12836</v>
      </c>
      <c r="J7582" t="s">
        <v>20172</v>
      </c>
      <c r="K7582" t="s">
        <v>30</v>
      </c>
      <c r="L7582">
        <f>20500000</f>
        <v>20500000</v>
      </c>
      <c r="M7582">
        <v>166534027</v>
      </c>
      <c r="N7582" t="s">
        <v>8796</v>
      </c>
      <c r="O7582">
        <v>151</v>
      </c>
      <c r="P7582" t="str">
        <f>IF(Table1[[#This Row],[score]]&gt;=8.5,"High",IF(Table1[[#This Row],[score]]&gt;=7,"Medium","Low"))</f>
        <v>Low</v>
      </c>
      <c r="Q7582" s="5">
        <f>Table1[[#This Row],[gross]]-Table1[[#This Row],[budget]]</f>
        <v>146034027</v>
      </c>
      <c r="R7582" s="5" t="str">
        <f>IF(Table1[[#This Row],[Profit]]&gt;0,"Profit","Loss")</f>
        <v>Profit</v>
      </c>
      <c r="S7582" s="6" t="str">
        <f>FLOOR(Table1[[#This Row],[year]]-1900,10)+1900 &amp; "-" &amp; FLOOR(Table1[[#This Row],[year]]-1890,10)+1900</f>
        <v>2020-2030</v>
      </c>
      <c r="T7582" s="14" t="s">
        <v>21835</v>
      </c>
      <c r="AB7582" s="14"/>
    </row>
    <row r="7583" spans="1:28" hidden="1" x14ac:dyDescent="0.3">
      <c r="A7583" t="s">
        <v>21747</v>
      </c>
      <c r="B7583" t="s">
        <v>16</v>
      </c>
      <c r="C7583" t="s">
        <v>17</v>
      </c>
      <c r="D7583">
        <v>2020</v>
      </c>
      <c r="E7583" t="s">
        <v>21748</v>
      </c>
      <c r="F7583">
        <v>7.1</v>
      </c>
      <c r="G7583">
        <v>186000</v>
      </c>
      <c r="H7583" t="s">
        <v>13351</v>
      </c>
      <c r="I7583" t="s">
        <v>13351</v>
      </c>
      <c r="J7583" t="s">
        <v>21749</v>
      </c>
      <c r="K7583" t="s">
        <v>195</v>
      </c>
      <c r="L7583">
        <v>7000000</v>
      </c>
      <c r="M7583">
        <v>143151000</v>
      </c>
      <c r="N7583" t="s">
        <v>61</v>
      </c>
      <c r="O7583">
        <v>124</v>
      </c>
      <c r="P7583" t="str">
        <f>IF(Table1[[#This Row],[score]]&gt;=8.5,"High",IF(Table1[[#This Row],[score]]&gt;=7,"Medium","Low"))</f>
        <v>Medium</v>
      </c>
      <c r="Q7583" s="5">
        <f>Table1[[#This Row],[gross]]-Table1[[#This Row],[budget]]</f>
        <v>136151000</v>
      </c>
      <c r="R7583" s="5" t="str">
        <f>IF(Table1[[#This Row],[Profit]]&gt;0,"Profit","Loss")</f>
        <v>Profit</v>
      </c>
      <c r="S7583" s="6" t="str">
        <f>FLOOR(Table1[[#This Row],[year]]-1900,10)+1900 &amp; "-" &amp; FLOOR(Table1[[#This Row],[year]]-1890,10)+1900</f>
        <v>2020-2030</v>
      </c>
      <c r="T7583" s="14" t="s">
        <v>21835</v>
      </c>
      <c r="AB7583" s="14"/>
    </row>
    <row r="7584" spans="1:28" hidden="1" x14ac:dyDescent="0.3">
      <c r="A7584" t="s">
        <v>21750</v>
      </c>
      <c r="B7584" t="s">
        <v>33</v>
      </c>
      <c r="C7584" t="s">
        <v>390</v>
      </c>
      <c r="D7584">
        <v>2020</v>
      </c>
      <c r="E7584" t="s">
        <v>21751</v>
      </c>
      <c r="F7584">
        <v>7.4</v>
      </c>
      <c r="G7584">
        <v>120000</v>
      </c>
      <c r="H7584" t="s">
        <v>18104</v>
      </c>
      <c r="I7584" t="s">
        <v>18104</v>
      </c>
      <c r="J7584" t="s">
        <v>1243</v>
      </c>
      <c r="K7584" t="s">
        <v>30</v>
      </c>
      <c r="L7584">
        <f>20500000</f>
        <v>20500000</v>
      </c>
      <c r="M7584">
        <v>141950608</v>
      </c>
      <c r="N7584" t="s">
        <v>1708</v>
      </c>
      <c r="O7584">
        <v>102</v>
      </c>
      <c r="P7584" t="str">
        <f>IF(Table1[[#This Row],[score]]&gt;=8.5,"High",IF(Table1[[#This Row],[score]]&gt;=7,"Medium","Low"))</f>
        <v>Medium</v>
      </c>
      <c r="Q7584" s="5">
        <f>Table1[[#This Row],[gross]]-Table1[[#This Row],[budget]]</f>
        <v>121450608</v>
      </c>
      <c r="R7584" s="5" t="str">
        <f>IF(Table1[[#This Row],[Profit]]&gt;0,"Profit","Loss")</f>
        <v>Profit</v>
      </c>
      <c r="S7584" s="6" t="str">
        <f>FLOOR(Table1[[#This Row],[year]]-1900,10)+1900 &amp; "-" &amp; FLOOR(Table1[[#This Row],[year]]-1890,10)+1900</f>
        <v>2020-2030</v>
      </c>
      <c r="T7584" s="14" t="s">
        <v>21835</v>
      </c>
      <c r="AB7584" s="14"/>
    </row>
    <row r="7585" spans="1:28" hidden="1" x14ac:dyDescent="0.3">
      <c r="A7585" t="s">
        <v>21758</v>
      </c>
      <c r="B7585" t="s">
        <v>33</v>
      </c>
      <c r="C7585" t="s">
        <v>25</v>
      </c>
      <c r="D7585">
        <v>2020</v>
      </c>
      <c r="E7585" t="s">
        <v>21759</v>
      </c>
      <c r="F7585">
        <v>6.8</v>
      </c>
      <c r="G7585">
        <v>42000</v>
      </c>
      <c r="H7585" t="s">
        <v>12317</v>
      </c>
      <c r="I7585" t="s">
        <v>20210</v>
      </c>
      <c r="J7585" t="s">
        <v>488</v>
      </c>
      <c r="K7585" t="s">
        <v>195</v>
      </c>
      <c r="L7585">
        <v>135000000</v>
      </c>
      <c r="M7585">
        <v>111105497</v>
      </c>
      <c r="N7585" t="s">
        <v>21760</v>
      </c>
      <c r="O7585">
        <v>100</v>
      </c>
      <c r="P7585" t="str">
        <f>IF(Table1[[#This Row],[score]]&gt;=8.5,"High",IF(Table1[[#This Row],[score]]&gt;=7,"Medium","Low"))</f>
        <v>Low</v>
      </c>
      <c r="Q7585" s="5">
        <f>Table1[[#This Row],[gross]]-Table1[[#This Row],[budget]]</f>
        <v>-23894503</v>
      </c>
      <c r="R7585" s="5" t="str">
        <f>IF(Table1[[#This Row],[Profit]]&gt;0,"Profit","Loss")</f>
        <v>Loss</v>
      </c>
      <c r="S7585" s="6" t="str">
        <f>FLOOR(Table1[[#This Row],[year]]-1900,10)+1900 &amp; "-" &amp; FLOOR(Table1[[#This Row],[year]]-1890,10)+1900</f>
        <v>2020-2030</v>
      </c>
      <c r="T7585" s="14" t="s">
        <v>21835</v>
      </c>
      <c r="AB7585" s="14"/>
    </row>
    <row r="7586" spans="1:28" hidden="1" x14ac:dyDescent="0.3">
      <c r="A7586" t="s">
        <v>21779</v>
      </c>
      <c r="B7586" t="s">
        <v>16</v>
      </c>
      <c r="C7586" t="s">
        <v>17</v>
      </c>
      <c r="D7586">
        <v>2020</v>
      </c>
      <c r="E7586" t="s">
        <v>21744</v>
      </c>
      <c r="F7586">
        <v>6.6</v>
      </c>
      <c r="G7586">
        <v>35</v>
      </c>
      <c r="H7586" t="s">
        <v>21780</v>
      </c>
      <c r="I7586" t="s">
        <v>21781</v>
      </c>
      <c r="J7586" t="s">
        <v>21782</v>
      </c>
      <c r="K7586" t="s">
        <v>30</v>
      </c>
      <c r="L7586">
        <v>5000</v>
      </c>
      <c r="M7586">
        <f>20205757</f>
        <v>20205757</v>
      </c>
      <c r="N7586" t="s">
        <v>21783</v>
      </c>
      <c r="O7586">
        <v>78</v>
      </c>
      <c r="P7586" t="str">
        <f>IF(Table1[[#This Row],[score]]&gt;=8.5,"High",IF(Table1[[#This Row],[score]]&gt;=7,"Medium","Low"))</f>
        <v>Low</v>
      </c>
      <c r="Q7586" s="5">
        <f>Table1[[#This Row],[gross]]-Table1[[#This Row],[budget]]</f>
        <v>20200757</v>
      </c>
      <c r="R7586" s="5" t="str">
        <f>IF(Table1[[#This Row],[Profit]]&gt;0,"Profit","Loss")</f>
        <v>Profit</v>
      </c>
      <c r="S7586" s="6" t="str">
        <f>FLOOR(Table1[[#This Row],[year]]-1900,10)+1900 &amp; "-" &amp; FLOOR(Table1[[#This Row],[year]]-1890,10)+1900</f>
        <v>2020-2030</v>
      </c>
      <c r="T7586" s="14" t="s">
        <v>21835</v>
      </c>
      <c r="AB7586" s="14"/>
    </row>
    <row r="7587" spans="1:28" hidden="1" x14ac:dyDescent="0.3">
      <c r="A7587" t="s">
        <v>21787</v>
      </c>
      <c r="B7587" t="s">
        <v>16</v>
      </c>
      <c r="C7587" t="s">
        <v>17</v>
      </c>
      <c r="D7587">
        <v>2020</v>
      </c>
      <c r="E7587" t="s">
        <v>21788</v>
      </c>
      <c r="F7587">
        <f>6.4</f>
        <v>6.4</v>
      </c>
      <c r="G7587">
        <f>88786</f>
        <v>88786</v>
      </c>
      <c r="H7587" t="s">
        <v>21789</v>
      </c>
      <c r="I7587" t="s">
        <v>21790</v>
      </c>
      <c r="J7587" t="s">
        <v>21791</v>
      </c>
      <c r="K7587" t="s">
        <v>30</v>
      </c>
      <c r="L7587">
        <v>1000000</v>
      </c>
      <c r="M7587">
        <f>20205757</f>
        <v>20205757</v>
      </c>
      <c r="N7587" t="s">
        <v>21792</v>
      </c>
      <c r="O7587">
        <v>121</v>
      </c>
      <c r="P7587" t="str">
        <f>IF(Table1[[#This Row],[score]]&gt;=8.5,"High",IF(Table1[[#This Row],[score]]&gt;=7,"Medium","Low"))</f>
        <v>Low</v>
      </c>
      <c r="Q7587" s="5">
        <f>Table1[[#This Row],[gross]]-Table1[[#This Row],[budget]]</f>
        <v>19205757</v>
      </c>
      <c r="R7587" s="5" t="str">
        <f>IF(Table1[[#This Row],[Profit]]&gt;0,"Profit","Loss")</f>
        <v>Profit</v>
      </c>
      <c r="S7587" s="6" t="str">
        <f>FLOOR(Table1[[#This Row],[year]]-1900,10)+1900 &amp; "-" &amp; FLOOR(Table1[[#This Row],[year]]-1890,10)+1900</f>
        <v>2020-2030</v>
      </c>
      <c r="T7587" s="14" t="s">
        <v>21835</v>
      </c>
      <c r="AB7587" s="14"/>
    </row>
    <row r="7588" spans="1:28" hidden="1" x14ac:dyDescent="0.3">
      <c r="A7588" t="s">
        <v>21775</v>
      </c>
      <c r="B7588" t="s">
        <v>1974</v>
      </c>
      <c r="C7588" t="s">
        <v>41</v>
      </c>
      <c r="D7588">
        <v>2020</v>
      </c>
      <c r="E7588" t="s">
        <v>21776</v>
      </c>
      <c r="F7588">
        <v>5</v>
      </c>
      <c r="G7588">
        <v>294</v>
      </c>
      <c r="H7588" t="s">
        <v>21777</v>
      </c>
      <c r="I7588" t="s">
        <v>21777</v>
      </c>
      <c r="J7588" t="s">
        <v>21777</v>
      </c>
      <c r="K7588" t="s">
        <v>30</v>
      </c>
      <c r="L7588">
        <f>20500000</f>
        <v>20500000</v>
      </c>
      <c r="M7588">
        <v>413378</v>
      </c>
      <c r="N7588" t="s">
        <v>21778</v>
      </c>
      <c r="O7588">
        <v>120</v>
      </c>
      <c r="P7588" t="str">
        <f>IF(Table1[[#This Row],[score]]&gt;=8.5,"High",IF(Table1[[#This Row],[score]]&gt;=7,"Medium","Low"))</f>
        <v>Low</v>
      </c>
      <c r="Q7588" s="5">
        <f>Table1[[#This Row],[gross]]-Table1[[#This Row],[budget]]</f>
        <v>-20086622</v>
      </c>
      <c r="R7588" s="5" t="str">
        <f>IF(Table1[[#This Row],[Profit]]&gt;0,"Profit","Loss")</f>
        <v>Loss</v>
      </c>
      <c r="S7588" s="6" t="str">
        <f>FLOOR(Table1[[#This Row],[year]]-1900,10)+1900 &amp; "-" &amp; FLOOR(Table1[[#This Row],[year]]-1890,10)+1900</f>
        <v>2020-2030</v>
      </c>
      <c r="T7588" s="14" t="s">
        <v>21835</v>
      </c>
      <c r="AB7588" s="14"/>
    </row>
    <row r="7589" spans="1:28" hidden="1" x14ac:dyDescent="0.3">
      <c r="A7589" t="s">
        <v>21784</v>
      </c>
      <c r="B7589" t="s">
        <v>443</v>
      </c>
      <c r="C7589" t="s">
        <v>52</v>
      </c>
      <c r="D7589">
        <v>2020</v>
      </c>
      <c r="E7589" t="s">
        <v>21738</v>
      </c>
      <c r="F7589">
        <v>3.4</v>
      </c>
      <c r="G7589">
        <v>447</v>
      </c>
      <c r="H7589" t="s">
        <v>21785</v>
      </c>
      <c r="I7589" t="s">
        <v>21785</v>
      </c>
      <c r="J7589" t="s">
        <v>21786</v>
      </c>
      <c r="K7589" t="s">
        <v>30</v>
      </c>
      <c r="L7589">
        <f>20500000</f>
        <v>20500000</v>
      </c>
      <c r="M7589">
        <v>13266</v>
      </c>
      <c r="N7589" t="s">
        <v>21533</v>
      </c>
      <c r="O7589">
        <v>87</v>
      </c>
      <c r="P7589" t="str">
        <f>IF(Table1[[#This Row],[score]]&gt;=8.5,"High",IF(Table1[[#This Row],[score]]&gt;=7,"Medium","Low"))</f>
        <v>Low</v>
      </c>
      <c r="Q7589" s="5">
        <f>Table1[[#This Row],[gross]]-Table1[[#This Row],[budget]]</f>
        <v>-20486734</v>
      </c>
      <c r="R7589" s="5" t="str">
        <f>IF(Table1[[#This Row],[Profit]]&gt;0,"Profit","Loss")</f>
        <v>Loss</v>
      </c>
      <c r="S7589" s="6" t="str">
        <f>FLOOR(Table1[[#This Row],[year]]-1900,10)+1900 &amp; "-" &amp; FLOOR(Table1[[#This Row],[year]]-1890,10)+1900</f>
        <v>2020-2030</v>
      </c>
      <c r="T7589" s="14" t="s">
        <v>21835</v>
      </c>
      <c r="AB7589" s="14"/>
    </row>
    <row r="7590" spans="1:28" hidden="1" x14ac:dyDescent="0.3">
      <c r="A7590" t="s">
        <v>21765</v>
      </c>
      <c r="B7590" t="s">
        <v>16</v>
      </c>
      <c r="C7590" t="s">
        <v>104</v>
      </c>
      <c r="D7590">
        <v>2020</v>
      </c>
      <c r="E7590" t="s">
        <v>21766</v>
      </c>
      <c r="F7590">
        <v>5.4</v>
      </c>
      <c r="G7590">
        <v>2400</v>
      </c>
      <c r="H7590" t="s">
        <v>21767</v>
      </c>
      <c r="I7590" t="s">
        <v>21767</v>
      </c>
      <c r="J7590" t="s">
        <v>21768</v>
      </c>
      <c r="K7590" t="s">
        <v>30</v>
      </c>
      <c r="L7590">
        <f>20500000</f>
        <v>20500000</v>
      </c>
      <c r="M7590">
        <v>3661</v>
      </c>
      <c r="N7590" t="s">
        <v>21769</v>
      </c>
      <c r="O7590">
        <v>98</v>
      </c>
      <c r="P7590" t="str">
        <f>IF(Table1[[#This Row],[score]]&gt;=8.5,"High",IF(Table1[[#This Row],[score]]&gt;=7,"Medium","Low"))</f>
        <v>Low</v>
      </c>
      <c r="Q7590" s="5">
        <f>Table1[[#This Row],[gross]]-Table1[[#This Row],[budget]]</f>
        <v>-20496339</v>
      </c>
      <c r="R7590" s="5" t="str">
        <f>IF(Table1[[#This Row],[Profit]]&gt;0,"Profit","Loss")</f>
        <v>Loss</v>
      </c>
      <c r="S7590" s="6" t="str">
        <f>FLOOR(Table1[[#This Row],[year]]-1900,10)+1900 &amp; "-" &amp; FLOOR(Table1[[#This Row],[year]]-1890,10)+1900</f>
        <v>2020-2030</v>
      </c>
      <c r="T7590" s="14" t="s">
        <v>21861</v>
      </c>
      <c r="AB7590" s="14"/>
    </row>
  </sheetData>
  <phoneticPr fontId="18" type="noConversion"/>
  <conditionalFormatting sqref="L2:L7590">
    <cfRule type="cellIs" dxfId="1" priority="3" operator="greaterThan">
      <formula>100000000</formula>
    </cfRule>
    <cfRule type="cellIs" dxfId="0" priority="4" operator="greaterThan">
      <formula>100000000</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8F1AF-0C20-43A6-8FC3-45AE5DF9C437}">
  <dimension ref="J8"/>
  <sheetViews>
    <sheetView showGridLines="0" zoomScale="74" zoomScaleNormal="74" workbookViewId="0">
      <selection activeCell="AE10" sqref="AE10"/>
    </sheetView>
  </sheetViews>
  <sheetFormatPr defaultRowHeight="14.4" x14ac:dyDescent="0.3"/>
  <cols>
    <col min="1" max="16384" width="8.88671875" style="11"/>
  </cols>
  <sheetData>
    <row r="8" spans="10:10" x14ac:dyDescent="0.3">
      <c r="J8"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E4240-1BC0-45A1-AB4A-D1F82374A375}">
  <dimension ref="B2:G12"/>
  <sheetViews>
    <sheetView showGridLines="0" tabSelected="1" zoomScale="90" zoomScaleNormal="90" workbookViewId="0">
      <selection activeCell="G35" sqref="G35"/>
    </sheetView>
  </sheetViews>
  <sheetFormatPr defaultRowHeight="14.4" x14ac:dyDescent="0.3"/>
  <cols>
    <col min="1" max="1" width="1.5546875" style="11" customWidth="1"/>
    <col min="2" max="2" width="17.77734375" style="11" bestFit="1" customWidth="1"/>
    <col min="3" max="3" width="12" style="11" bestFit="1" customWidth="1"/>
    <col min="4" max="4" width="13.77734375" style="11" bestFit="1" customWidth="1"/>
    <col min="5" max="5" width="22.77734375" style="11" bestFit="1" customWidth="1"/>
    <col min="6" max="6" width="23.109375" style="11" bestFit="1" customWidth="1"/>
    <col min="7" max="7" width="14.6640625" style="11" bestFit="1" customWidth="1"/>
    <col min="8" max="16384" width="8.88671875" style="11"/>
  </cols>
  <sheetData>
    <row r="2" spans="2:7" x14ac:dyDescent="0.3">
      <c r="B2" s="2" t="s">
        <v>21833</v>
      </c>
      <c r="C2" s="2" t="s">
        <v>21832</v>
      </c>
      <c r="D2" s="2" t="s">
        <v>21834</v>
      </c>
      <c r="E2" t="s">
        <v>21830</v>
      </c>
      <c r="F2" t="s">
        <v>21831</v>
      </c>
      <c r="G2" t="s">
        <v>21829</v>
      </c>
    </row>
    <row r="3" spans="2:7" x14ac:dyDescent="0.3">
      <c r="B3" t="s">
        <v>14722</v>
      </c>
      <c r="C3"/>
      <c r="D3"/>
      <c r="E3">
        <v>6844248984</v>
      </c>
      <c r="F3">
        <v>1368849796.8</v>
      </c>
      <c r="G3">
        <v>7.58</v>
      </c>
    </row>
    <row r="4" spans="2:7" x14ac:dyDescent="0.3">
      <c r="B4" t="s">
        <v>10175</v>
      </c>
      <c r="C4"/>
      <c r="D4"/>
      <c r="E4">
        <v>5153547948</v>
      </c>
      <c r="F4">
        <v>468504358.90909094</v>
      </c>
      <c r="G4">
        <v>8.163636363636364</v>
      </c>
    </row>
    <row r="5" spans="2:7" x14ac:dyDescent="0.3">
      <c r="B5" t="s">
        <v>14892</v>
      </c>
      <c r="C5"/>
      <c r="D5"/>
      <c r="E5">
        <v>6021591899</v>
      </c>
      <c r="F5">
        <v>860227414.14285719</v>
      </c>
      <c r="G5">
        <v>7.2714285714285714</v>
      </c>
    </row>
    <row r="6" spans="2:7" x14ac:dyDescent="0.3">
      <c r="B6" t="s">
        <v>6286</v>
      </c>
      <c r="C6"/>
      <c r="D6"/>
      <c r="E6">
        <v>4659375464</v>
      </c>
      <c r="F6">
        <v>776562577.33333337</v>
      </c>
      <c r="G6">
        <v>7.3</v>
      </c>
    </row>
    <row r="7" spans="2:7" x14ac:dyDescent="0.3">
      <c r="B7" t="s">
        <v>1972</v>
      </c>
      <c r="C7"/>
      <c r="D7"/>
      <c r="E7">
        <v>6248088578</v>
      </c>
      <c r="F7">
        <v>892584082.57142854</v>
      </c>
      <c r="G7">
        <v>7.871428571428571</v>
      </c>
    </row>
    <row r="8" spans="2:7" x14ac:dyDescent="0.3">
      <c r="B8" t="s">
        <v>8429</v>
      </c>
      <c r="C8"/>
      <c r="D8"/>
      <c r="E8">
        <v>6451692798</v>
      </c>
      <c r="F8">
        <v>496284061.38461536</v>
      </c>
      <c r="G8">
        <v>6.4846153846153847</v>
      </c>
    </row>
    <row r="9" spans="2:7" x14ac:dyDescent="0.3">
      <c r="B9" t="s">
        <v>6817</v>
      </c>
      <c r="C9"/>
      <c r="D9"/>
      <c r="E9">
        <v>6618045788</v>
      </c>
      <c r="F9">
        <v>601640526.18181813</v>
      </c>
      <c r="G9">
        <v>7.745454545454546</v>
      </c>
    </row>
    <row r="10" spans="2:7" x14ac:dyDescent="0.3">
      <c r="B10" t="s">
        <v>1122</v>
      </c>
      <c r="C10"/>
      <c r="D10"/>
      <c r="E10">
        <v>4409188200</v>
      </c>
      <c r="F10">
        <v>183716175</v>
      </c>
      <c r="G10">
        <v>6.8250000000000002</v>
      </c>
    </row>
    <row r="11" spans="2:7" x14ac:dyDescent="0.3">
      <c r="B11" t="s">
        <v>486</v>
      </c>
      <c r="C11"/>
      <c r="D11"/>
      <c r="E11">
        <v>9629049370</v>
      </c>
      <c r="F11">
        <v>356631458.14814812</v>
      </c>
      <c r="G11">
        <v>7.4407407407407398</v>
      </c>
    </row>
    <row r="12" spans="2:7" x14ac:dyDescent="0.3">
      <c r="B12" t="s">
        <v>2638</v>
      </c>
      <c r="C12"/>
      <c r="D12"/>
      <c r="E12">
        <v>4456348890</v>
      </c>
      <c r="F12">
        <v>234544678.42105263</v>
      </c>
      <c r="G12">
        <v>6.9842105263157901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D27FA-0210-4418-A1E7-70180841C6EB}">
  <dimension ref="A3:I28"/>
  <sheetViews>
    <sheetView workbookViewId="0">
      <selection activeCell="K22" sqref="K22"/>
    </sheetView>
  </sheetViews>
  <sheetFormatPr defaultRowHeight="14.4" x14ac:dyDescent="0.3"/>
  <cols>
    <col min="1" max="1" width="36.21875" bestFit="1" customWidth="1"/>
    <col min="2" max="2" width="14.33203125" bestFit="1" customWidth="1"/>
    <col min="3" max="3" width="15.33203125" bestFit="1" customWidth="1"/>
    <col min="4" max="4" width="19" bestFit="1" customWidth="1"/>
    <col min="6" max="6" width="12.109375" customWidth="1"/>
    <col min="7" max="7" width="14.6640625" customWidth="1"/>
    <col min="8" max="8" width="13.21875" customWidth="1"/>
    <col min="9" max="9" width="13.44140625" customWidth="1"/>
  </cols>
  <sheetData>
    <row r="3" spans="1:9" x14ac:dyDescent="0.3">
      <c r="A3" s="2" t="s">
        <v>21793</v>
      </c>
      <c r="B3" t="s">
        <v>21796</v>
      </c>
      <c r="C3" t="s">
        <v>21797</v>
      </c>
      <c r="D3" t="s">
        <v>21822</v>
      </c>
    </row>
    <row r="4" spans="1:9" x14ac:dyDescent="0.3">
      <c r="A4" s="3" t="s">
        <v>15913</v>
      </c>
      <c r="B4" s="13">
        <v>237000000</v>
      </c>
      <c r="C4" s="13">
        <v>2847246203</v>
      </c>
      <c r="D4" s="5">
        <v>2610246203</v>
      </c>
    </row>
    <row r="5" spans="1:9" x14ac:dyDescent="0.3">
      <c r="A5" s="3" t="s">
        <v>7824</v>
      </c>
      <c r="B5" s="13">
        <v>305000000</v>
      </c>
      <c r="C5" s="13">
        <v>2754448457</v>
      </c>
      <c r="D5" s="5">
        <v>2449448457</v>
      </c>
    </row>
    <row r="6" spans="1:9" x14ac:dyDescent="0.3">
      <c r="A6" s="3" t="s">
        <v>21193</v>
      </c>
      <c r="B6" s="13">
        <v>356000000</v>
      </c>
      <c r="C6" s="13">
        <v>2797501328</v>
      </c>
      <c r="D6" s="5">
        <v>2441501328</v>
      </c>
    </row>
    <row r="7" spans="1:9" x14ac:dyDescent="0.3">
      <c r="A7" s="3" t="s">
        <v>9428</v>
      </c>
      <c r="B7" s="13">
        <v>200000000</v>
      </c>
      <c r="C7" s="13">
        <v>2201647264</v>
      </c>
      <c r="D7" s="5">
        <v>2001647264</v>
      </c>
      <c r="F7" t="s">
        <v>21793</v>
      </c>
      <c r="G7" t="s">
        <v>21796</v>
      </c>
      <c r="H7" t="s">
        <v>21797</v>
      </c>
      <c r="I7" t="s">
        <v>21822</v>
      </c>
    </row>
    <row r="8" spans="1:9" x14ac:dyDescent="0.3">
      <c r="A8" s="3" t="s">
        <v>19162</v>
      </c>
      <c r="B8" s="13">
        <v>245000000</v>
      </c>
      <c r="C8" s="13">
        <v>2069521700</v>
      </c>
      <c r="D8" s="5">
        <v>1824521700</v>
      </c>
      <c r="F8" t="s">
        <v>15913</v>
      </c>
      <c r="G8">
        <v>237000000</v>
      </c>
      <c r="H8">
        <v>2847246203</v>
      </c>
      <c r="I8">
        <v>2610246203</v>
      </c>
    </row>
    <row r="9" spans="1:9" x14ac:dyDescent="0.3">
      <c r="A9" s="3" t="s">
        <v>20648</v>
      </c>
      <c r="B9" s="13">
        <v>321000000</v>
      </c>
      <c r="C9" s="13">
        <v>2048359754</v>
      </c>
      <c r="D9" s="5">
        <v>1727359754</v>
      </c>
      <c r="F9" t="s">
        <v>7824</v>
      </c>
      <c r="G9">
        <v>305000000</v>
      </c>
      <c r="H9">
        <v>2754448457</v>
      </c>
      <c r="I9">
        <v>2449448457</v>
      </c>
    </row>
    <row r="10" spans="1:9" x14ac:dyDescent="0.3">
      <c r="A10" s="3" t="s">
        <v>19141</v>
      </c>
      <c r="B10" s="13">
        <v>150000000</v>
      </c>
      <c r="C10" s="13">
        <v>1670516444</v>
      </c>
      <c r="D10" s="5">
        <v>1520516444</v>
      </c>
      <c r="F10" t="s">
        <v>21193</v>
      </c>
      <c r="G10">
        <v>356000000</v>
      </c>
      <c r="H10">
        <v>2797501328</v>
      </c>
      <c r="I10">
        <v>2441501328</v>
      </c>
    </row>
    <row r="11" spans="1:9" x14ac:dyDescent="0.3">
      <c r="A11" s="3" t="s">
        <v>6181</v>
      </c>
      <c r="B11" s="13">
        <v>185000000</v>
      </c>
      <c r="C11" s="13">
        <v>1689402145</v>
      </c>
      <c r="D11" s="5">
        <v>1504402145</v>
      </c>
      <c r="F11" t="s">
        <v>9428</v>
      </c>
      <c r="G11">
        <v>200000000</v>
      </c>
      <c r="H11">
        <v>2201647264</v>
      </c>
      <c r="I11">
        <v>2001647264</v>
      </c>
    </row>
    <row r="12" spans="1:9" x14ac:dyDescent="0.3">
      <c r="A12" s="3" t="s">
        <v>6745</v>
      </c>
      <c r="B12" s="13">
        <v>211000000</v>
      </c>
      <c r="C12" s="13">
        <v>1554744172</v>
      </c>
      <c r="D12" s="5">
        <v>1343744172</v>
      </c>
      <c r="F12" t="s">
        <v>19162</v>
      </c>
      <c r="G12">
        <v>245000000</v>
      </c>
      <c r="H12">
        <v>2069521700</v>
      </c>
      <c r="I12">
        <v>1824521700</v>
      </c>
    </row>
    <row r="13" spans="1:9" x14ac:dyDescent="0.3">
      <c r="A13" s="3" t="s">
        <v>19122</v>
      </c>
      <c r="B13" s="13">
        <v>190000000</v>
      </c>
      <c r="C13" s="13">
        <v>1515341399</v>
      </c>
      <c r="D13" s="5">
        <v>1325341399</v>
      </c>
      <c r="F13" t="s">
        <v>20648</v>
      </c>
      <c r="G13">
        <v>321000000</v>
      </c>
      <c r="H13">
        <v>2048359754</v>
      </c>
      <c r="I13">
        <v>1727359754</v>
      </c>
    </row>
    <row r="14" spans="1:9" x14ac:dyDescent="0.3">
      <c r="A14" s="3" t="s">
        <v>21300</v>
      </c>
      <c r="B14" s="13">
        <v>150000000</v>
      </c>
      <c r="C14" s="13">
        <v>1450026933</v>
      </c>
      <c r="D14" s="5">
        <v>1300026933</v>
      </c>
      <c r="F14" t="s">
        <v>19141</v>
      </c>
      <c r="G14">
        <v>150000000</v>
      </c>
      <c r="H14">
        <v>1670516444</v>
      </c>
      <c r="I14">
        <v>1520516444</v>
      </c>
    </row>
    <row r="15" spans="1:9" x14ac:dyDescent="0.3">
      <c r="A15" s="3" t="s">
        <v>10183</v>
      </c>
      <c r="B15" s="13">
        <v>280000000</v>
      </c>
      <c r="C15" s="13">
        <v>1542200454</v>
      </c>
      <c r="D15" s="5">
        <v>1262200454</v>
      </c>
      <c r="F15" t="s">
        <v>6181</v>
      </c>
      <c r="G15">
        <v>185000000</v>
      </c>
      <c r="H15">
        <v>1689402145</v>
      </c>
      <c r="I15">
        <v>1504402145</v>
      </c>
    </row>
    <row r="16" spans="1:9" x14ac:dyDescent="0.3">
      <c r="A16" s="3" t="s">
        <v>16970</v>
      </c>
      <c r="B16" s="13">
        <v>125000000</v>
      </c>
      <c r="C16" s="13">
        <v>1342321665</v>
      </c>
      <c r="D16" s="5">
        <v>1217321665</v>
      </c>
      <c r="F16" t="s">
        <v>6745</v>
      </c>
      <c r="G16">
        <v>211000000</v>
      </c>
      <c r="H16">
        <v>1554744172</v>
      </c>
      <c r="I16">
        <v>1343744172</v>
      </c>
    </row>
    <row r="17" spans="1:9" x14ac:dyDescent="0.3">
      <c r="A17" s="3" t="s">
        <v>19117</v>
      </c>
      <c r="B17" s="13">
        <v>250000000</v>
      </c>
      <c r="C17" s="13">
        <v>1402809540</v>
      </c>
      <c r="D17" s="5">
        <v>1152809540</v>
      </c>
      <c r="F17" t="s">
        <v>19122</v>
      </c>
      <c r="G17">
        <v>190000000</v>
      </c>
      <c r="H17">
        <v>1515341399</v>
      </c>
      <c r="I17">
        <v>1325341399</v>
      </c>
    </row>
    <row r="18" spans="1:9" x14ac:dyDescent="0.3">
      <c r="A18" s="3" t="s">
        <v>20652</v>
      </c>
      <c r="B18" s="13">
        <v>200000000</v>
      </c>
      <c r="C18" s="13">
        <v>1347597973</v>
      </c>
      <c r="D18" s="5">
        <v>1147597973</v>
      </c>
      <c r="F18" t="s">
        <v>21300</v>
      </c>
      <c r="G18">
        <v>150000000</v>
      </c>
      <c r="H18">
        <v>1450026933</v>
      </c>
      <c r="I18">
        <v>1300026933</v>
      </c>
    </row>
    <row r="19" spans="1:9" x14ac:dyDescent="0.3">
      <c r="A19" s="3" t="s">
        <v>20712</v>
      </c>
      <c r="B19" s="13">
        <v>170000000</v>
      </c>
      <c r="C19" s="13">
        <v>1310466296</v>
      </c>
      <c r="D19" s="5">
        <v>1140466296</v>
      </c>
      <c r="F19" t="s">
        <v>10183</v>
      </c>
      <c r="G19">
        <v>280000000</v>
      </c>
      <c r="H19">
        <v>1542200454</v>
      </c>
      <c r="I19">
        <v>1262200454</v>
      </c>
    </row>
    <row r="20" spans="1:9" x14ac:dyDescent="0.3">
      <c r="A20" s="3" t="s">
        <v>16671</v>
      </c>
      <c r="B20" s="13">
        <v>170500000</v>
      </c>
      <c r="C20" s="13">
        <v>1285351874</v>
      </c>
      <c r="D20" s="5">
        <v>1114851874</v>
      </c>
      <c r="F20" t="s">
        <v>16970</v>
      </c>
      <c r="G20">
        <v>125000000</v>
      </c>
      <c r="H20">
        <v>1342321665</v>
      </c>
      <c r="I20">
        <v>1217321665</v>
      </c>
    </row>
    <row r="21" spans="1:9" x14ac:dyDescent="0.3">
      <c r="A21" s="3" t="s">
        <v>19218</v>
      </c>
      <c r="B21" s="13">
        <v>74000000</v>
      </c>
      <c r="C21" s="13">
        <v>1159444662</v>
      </c>
      <c r="D21" s="5">
        <v>1085444662</v>
      </c>
      <c r="F21" t="s">
        <v>19117</v>
      </c>
      <c r="G21">
        <v>250000000</v>
      </c>
      <c r="H21">
        <v>1402809540</v>
      </c>
      <c r="I21">
        <v>1152809540</v>
      </c>
    </row>
    <row r="22" spans="1:9" x14ac:dyDescent="0.3">
      <c r="A22" s="3" t="s">
        <v>12777</v>
      </c>
      <c r="B22" s="13">
        <v>94000000</v>
      </c>
      <c r="C22" s="13">
        <v>1146030912</v>
      </c>
      <c r="D22" s="5">
        <v>1052030912</v>
      </c>
      <c r="F22" t="s">
        <v>20652</v>
      </c>
      <c r="G22">
        <v>200000000</v>
      </c>
      <c r="H22">
        <v>1347597973</v>
      </c>
      <c r="I22">
        <v>1147597973</v>
      </c>
    </row>
    <row r="23" spans="1:9" x14ac:dyDescent="0.3">
      <c r="A23" s="3" t="s">
        <v>20731</v>
      </c>
      <c r="B23" s="13">
        <v>200000000</v>
      </c>
      <c r="C23" s="13">
        <v>1244639527</v>
      </c>
      <c r="D23" s="5">
        <v>1044639527</v>
      </c>
      <c r="F23" t="s">
        <v>20712</v>
      </c>
      <c r="G23">
        <v>170000000</v>
      </c>
      <c r="H23">
        <v>1310466296</v>
      </c>
      <c r="I23">
        <v>1140466296</v>
      </c>
    </row>
    <row r="24" spans="1:9" x14ac:dyDescent="0.3">
      <c r="A24" s="3" t="s">
        <v>21794</v>
      </c>
      <c r="B24" s="13">
        <v>4113500000</v>
      </c>
      <c r="C24" s="13">
        <v>34379618702</v>
      </c>
      <c r="D24" s="5">
        <v>30266118702</v>
      </c>
      <c r="F24" t="s">
        <v>16671</v>
      </c>
      <c r="G24">
        <v>170500000</v>
      </c>
      <c r="H24">
        <v>1285351874</v>
      </c>
      <c r="I24">
        <v>1114851874</v>
      </c>
    </row>
    <row r="25" spans="1:9" x14ac:dyDescent="0.3">
      <c r="F25" t="s">
        <v>19218</v>
      </c>
      <c r="G25">
        <v>74000000</v>
      </c>
      <c r="H25">
        <v>1159444662</v>
      </c>
      <c r="I25">
        <v>1085444662</v>
      </c>
    </row>
    <row r="26" spans="1:9" x14ac:dyDescent="0.3">
      <c r="F26" t="s">
        <v>12777</v>
      </c>
      <c r="G26">
        <v>94000000</v>
      </c>
      <c r="H26">
        <v>1146030912</v>
      </c>
      <c r="I26">
        <v>1052030912</v>
      </c>
    </row>
    <row r="27" spans="1:9" x14ac:dyDescent="0.3">
      <c r="F27" t="s">
        <v>20731</v>
      </c>
      <c r="G27">
        <v>200000000</v>
      </c>
      <c r="H27">
        <v>1244639527</v>
      </c>
      <c r="I27">
        <v>1044639527</v>
      </c>
    </row>
    <row r="28" spans="1:9" x14ac:dyDescent="0.3">
      <c r="F28" t="s">
        <v>21794</v>
      </c>
      <c r="G28">
        <v>4113500000</v>
      </c>
      <c r="H28">
        <v>34379618702</v>
      </c>
      <c r="I28">
        <v>30266118702</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69074-3951-4A35-82C2-8DCD91C5BBBE}">
  <dimension ref="A1:K56"/>
  <sheetViews>
    <sheetView workbookViewId="0">
      <selection activeCell="B1" sqref="B1:C20"/>
    </sheetView>
  </sheetViews>
  <sheetFormatPr defaultRowHeight="14.4" x14ac:dyDescent="0.3"/>
  <cols>
    <col min="1" max="1" width="10.5546875" bestFit="1" customWidth="1"/>
    <col min="2" max="2" width="11.88671875" style="5" bestFit="1" customWidth="1"/>
    <col min="3" max="3" width="20.44140625" customWidth="1"/>
    <col min="4" max="4" width="10.5546875" bestFit="1" customWidth="1"/>
    <col min="5" max="5" width="15.88671875" bestFit="1" customWidth="1"/>
    <col min="6" max="6" width="14.6640625" customWidth="1"/>
    <col min="7" max="7" width="21" bestFit="1" customWidth="1"/>
    <col min="8" max="8" width="11.88671875" bestFit="1" customWidth="1"/>
    <col min="9" max="9" width="16.33203125" bestFit="1" customWidth="1"/>
    <col min="10" max="10" width="12.44140625" bestFit="1" customWidth="1"/>
    <col min="11" max="11" width="16.33203125" bestFit="1" customWidth="1"/>
  </cols>
  <sheetData>
    <row r="1" spans="2:11" x14ac:dyDescent="0.3">
      <c r="B1"/>
      <c r="D1" s="2" t="s">
        <v>21814</v>
      </c>
      <c r="E1" t="s">
        <v>21823</v>
      </c>
      <c r="G1" s="2" t="s">
        <v>21812</v>
      </c>
      <c r="H1" t="s">
        <v>21820</v>
      </c>
      <c r="J1" s="2" t="s">
        <v>21793</v>
      </c>
      <c r="K1" s="5" t="s">
        <v>21799</v>
      </c>
    </row>
    <row r="2" spans="2:11" x14ac:dyDescent="0.3">
      <c r="B2"/>
      <c r="D2" s="3" t="s">
        <v>21815</v>
      </c>
      <c r="E2">
        <v>1627</v>
      </c>
      <c r="G2" s="3" t="s">
        <v>21801</v>
      </c>
      <c r="H2">
        <v>37</v>
      </c>
      <c r="J2" s="3" t="s">
        <v>390</v>
      </c>
      <c r="K2" s="5">
        <v>239374195.60597014</v>
      </c>
    </row>
    <row r="3" spans="2:11" x14ac:dyDescent="0.3">
      <c r="B3"/>
      <c r="D3" s="3" t="s">
        <v>21816</v>
      </c>
      <c r="E3">
        <v>1983</v>
      </c>
      <c r="G3" s="3" t="s">
        <v>21803</v>
      </c>
      <c r="H3">
        <v>5354</v>
      </c>
      <c r="J3" s="3" t="s">
        <v>237</v>
      </c>
      <c r="K3" s="5">
        <v>215787647.59999999</v>
      </c>
    </row>
    <row r="4" spans="2:11" x14ac:dyDescent="0.3">
      <c r="B4"/>
      <c r="D4" s="3" t="s">
        <v>21817</v>
      </c>
      <c r="E4">
        <v>1988</v>
      </c>
      <c r="G4" s="3" t="s">
        <v>21802</v>
      </c>
      <c r="H4">
        <v>2198</v>
      </c>
      <c r="J4" s="3" t="s">
        <v>34</v>
      </c>
      <c r="K4" s="5">
        <v>143383947.8952325</v>
      </c>
    </row>
    <row r="5" spans="2:11" x14ac:dyDescent="0.3">
      <c r="B5"/>
      <c r="D5" s="3" t="s">
        <v>21818</v>
      </c>
      <c r="E5">
        <v>1975</v>
      </c>
      <c r="G5" s="3" t="s">
        <v>21794</v>
      </c>
      <c r="H5">
        <v>7589</v>
      </c>
      <c r="J5" s="3" t="s">
        <v>25</v>
      </c>
      <c r="K5" s="5">
        <v>108090491.35211268</v>
      </c>
    </row>
    <row r="6" spans="2:11" x14ac:dyDescent="0.3">
      <c r="B6"/>
      <c r="D6" s="3" t="s">
        <v>21819</v>
      </c>
      <c r="E6">
        <v>16</v>
      </c>
      <c r="J6" s="3" t="s">
        <v>4834</v>
      </c>
      <c r="K6" s="5">
        <v>101183527.7</v>
      </c>
    </row>
    <row r="7" spans="2:11" x14ac:dyDescent="0.3">
      <c r="B7"/>
      <c r="D7" s="3" t="s">
        <v>21794</v>
      </c>
      <c r="E7">
        <v>7589</v>
      </c>
      <c r="J7" s="3" t="s">
        <v>63</v>
      </c>
      <c r="K7" s="5">
        <v>47569478.854545452</v>
      </c>
    </row>
    <row r="8" spans="2:11" x14ac:dyDescent="0.3">
      <c r="B8"/>
      <c r="J8" s="3" t="s">
        <v>52</v>
      </c>
      <c r="K8" s="5">
        <v>46620299.289308175</v>
      </c>
    </row>
    <row r="9" spans="2:11" x14ac:dyDescent="0.3">
      <c r="B9"/>
      <c r="J9" s="3" t="s">
        <v>41</v>
      </c>
      <c r="K9" s="5">
        <v>43948121.728616208</v>
      </c>
    </row>
    <row r="10" spans="2:11" x14ac:dyDescent="0.3">
      <c r="B10"/>
      <c r="J10" s="3" t="s">
        <v>104</v>
      </c>
      <c r="K10" s="5">
        <v>39478616.494485296</v>
      </c>
    </row>
    <row r="11" spans="2:11" x14ac:dyDescent="0.3">
      <c r="B11"/>
      <c r="J11" s="3" t="s">
        <v>151</v>
      </c>
      <c r="K11" s="5">
        <v>38808647.069767445</v>
      </c>
    </row>
    <row r="12" spans="2:11" x14ac:dyDescent="0.3">
      <c r="B12"/>
      <c r="J12" s="3" t="s">
        <v>17</v>
      </c>
      <c r="K12" s="5">
        <v>38557931.665991902</v>
      </c>
    </row>
    <row r="13" spans="2:11" x14ac:dyDescent="0.3">
      <c r="B13"/>
      <c r="J13" s="3" t="s">
        <v>330</v>
      </c>
      <c r="K13" s="5">
        <v>31188402.555555556</v>
      </c>
    </row>
    <row r="14" spans="2:11" x14ac:dyDescent="0.3">
      <c r="B14"/>
      <c r="J14" s="3" t="s">
        <v>1192</v>
      </c>
      <c r="K14" s="5">
        <v>25252883.8125</v>
      </c>
    </row>
    <row r="15" spans="2:11" x14ac:dyDescent="0.3">
      <c r="B15"/>
      <c r="J15" s="3" t="s">
        <v>765</v>
      </c>
      <c r="K15" s="5">
        <v>23549374.875</v>
      </c>
    </row>
    <row r="16" spans="2:11" x14ac:dyDescent="0.3">
      <c r="B16"/>
      <c r="J16" s="3" t="s">
        <v>957</v>
      </c>
      <c r="K16" s="5">
        <v>10675295.333333334</v>
      </c>
    </row>
    <row r="17" spans="2:11" x14ac:dyDescent="0.3">
      <c r="B17"/>
      <c r="J17" s="3" t="s">
        <v>21666</v>
      </c>
      <c r="K17" s="5">
        <v>2217255</v>
      </c>
    </row>
    <row r="18" spans="2:11" x14ac:dyDescent="0.3">
      <c r="B18"/>
      <c r="J18" s="3" t="s">
        <v>21614</v>
      </c>
      <c r="K18" s="5">
        <v>1067629</v>
      </c>
    </row>
    <row r="19" spans="2:11" x14ac:dyDescent="0.3">
      <c r="B19"/>
      <c r="J19" s="3" t="s">
        <v>784</v>
      </c>
      <c r="K19" s="5">
        <v>110014</v>
      </c>
    </row>
    <row r="25" spans="2:11" x14ac:dyDescent="0.3">
      <c r="B25"/>
    </row>
    <row r="26" spans="2:11" x14ac:dyDescent="0.3">
      <c r="B26"/>
    </row>
    <row r="27" spans="2:11" x14ac:dyDescent="0.3">
      <c r="B27"/>
    </row>
    <row r="28" spans="2:11" x14ac:dyDescent="0.3">
      <c r="B28"/>
    </row>
    <row r="29" spans="2:11" x14ac:dyDescent="0.3">
      <c r="B29"/>
    </row>
    <row r="35" spans="1:2" x14ac:dyDescent="0.3">
      <c r="B35"/>
    </row>
    <row r="36" spans="1:2" x14ac:dyDescent="0.3">
      <c r="B36"/>
    </row>
    <row r="37" spans="1:2" x14ac:dyDescent="0.3">
      <c r="A37" s="2" t="s">
        <v>21821</v>
      </c>
      <c r="B37" t="s">
        <v>21820</v>
      </c>
    </row>
    <row r="38" spans="1:2" x14ac:dyDescent="0.3">
      <c r="A38" s="3" t="s">
        <v>21666</v>
      </c>
      <c r="B38">
        <v>1</v>
      </c>
    </row>
    <row r="39" spans="1:2" x14ac:dyDescent="0.3">
      <c r="A39" s="3" t="s">
        <v>21614</v>
      </c>
      <c r="B39">
        <v>1</v>
      </c>
    </row>
    <row r="40" spans="1:2" x14ac:dyDescent="0.3">
      <c r="A40" s="3" t="s">
        <v>784</v>
      </c>
      <c r="B40">
        <v>1</v>
      </c>
    </row>
    <row r="41" spans="1:2" x14ac:dyDescent="0.3">
      <c r="A41" s="3" t="s">
        <v>957</v>
      </c>
      <c r="B41">
        <v>3</v>
      </c>
    </row>
    <row r="42" spans="1:2" x14ac:dyDescent="0.3">
      <c r="A42" s="3" t="s">
        <v>765</v>
      </c>
      <c r="B42">
        <v>8</v>
      </c>
    </row>
    <row r="43" spans="1:2" x14ac:dyDescent="0.3">
      <c r="A43" s="3" t="s">
        <v>330</v>
      </c>
      <c r="B43">
        <v>9</v>
      </c>
    </row>
    <row r="44" spans="1:2" x14ac:dyDescent="0.3">
      <c r="A44" s="3" t="s">
        <v>237</v>
      </c>
      <c r="B44">
        <v>10</v>
      </c>
    </row>
    <row r="45" spans="1:2" x14ac:dyDescent="0.3">
      <c r="A45" s="3" t="s">
        <v>1192</v>
      </c>
      <c r="B45">
        <v>16</v>
      </c>
    </row>
    <row r="46" spans="1:2" x14ac:dyDescent="0.3">
      <c r="A46" s="3" t="s">
        <v>4834</v>
      </c>
      <c r="B46">
        <v>20</v>
      </c>
    </row>
    <row r="47" spans="1:2" x14ac:dyDescent="0.3">
      <c r="A47" s="3" t="s">
        <v>151</v>
      </c>
      <c r="B47">
        <v>43</v>
      </c>
    </row>
    <row r="48" spans="1:2" x14ac:dyDescent="0.3">
      <c r="A48" s="3" t="s">
        <v>52</v>
      </c>
      <c r="B48">
        <v>318</v>
      </c>
    </row>
    <row r="49" spans="1:2" x14ac:dyDescent="0.3">
      <c r="A49" s="3" t="s">
        <v>390</v>
      </c>
      <c r="B49">
        <v>335</v>
      </c>
    </row>
    <row r="50" spans="1:2" x14ac:dyDescent="0.3">
      <c r="A50" s="3" t="s">
        <v>25</v>
      </c>
      <c r="B50">
        <v>426</v>
      </c>
    </row>
    <row r="51" spans="1:2" x14ac:dyDescent="0.3">
      <c r="A51" s="3" t="s">
        <v>63</v>
      </c>
      <c r="B51">
        <v>440</v>
      </c>
    </row>
    <row r="52" spans="1:2" x14ac:dyDescent="0.3">
      <c r="A52" s="3" t="s">
        <v>104</v>
      </c>
      <c r="B52">
        <v>544</v>
      </c>
    </row>
    <row r="53" spans="1:2" x14ac:dyDescent="0.3">
      <c r="A53" s="3" t="s">
        <v>17</v>
      </c>
      <c r="B53">
        <v>1482</v>
      </c>
    </row>
    <row r="54" spans="1:2" x14ac:dyDescent="0.3">
      <c r="A54" s="3" t="s">
        <v>34</v>
      </c>
      <c r="B54">
        <v>1699</v>
      </c>
    </row>
    <row r="55" spans="1:2" x14ac:dyDescent="0.3">
      <c r="A55" s="3" t="s">
        <v>41</v>
      </c>
      <c r="B55">
        <v>2233</v>
      </c>
    </row>
    <row r="56" spans="1:2" x14ac:dyDescent="0.3">
      <c r="A56" s="3" t="s">
        <v>21794</v>
      </c>
      <c r="B56">
        <v>7589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37DB2-35F0-494F-BA4B-27B6D005A2A2}">
  <dimension ref="B4:I59"/>
  <sheetViews>
    <sheetView workbookViewId="0">
      <selection activeCell="F16" sqref="F16"/>
    </sheetView>
  </sheetViews>
  <sheetFormatPr defaultRowHeight="14.4" x14ac:dyDescent="0.3"/>
  <cols>
    <col min="2" max="2" width="16" bestFit="1" customWidth="1"/>
    <col min="3" max="3" width="11.33203125" bestFit="1" customWidth="1"/>
    <col min="4" max="4" width="14.44140625" bestFit="1" customWidth="1"/>
    <col min="5" max="5" width="15.21875" bestFit="1" customWidth="1"/>
    <col min="6" max="6" width="14.33203125" bestFit="1" customWidth="1"/>
    <col min="7" max="7" width="7.88671875" bestFit="1" customWidth="1"/>
    <col min="8" max="8" width="17.5546875" bestFit="1" customWidth="1"/>
    <col min="9" max="9" width="14.77734375" bestFit="1" customWidth="1"/>
    <col min="10" max="10" width="14.33203125" bestFit="1" customWidth="1"/>
    <col min="11" max="11" width="16" customWidth="1"/>
    <col min="12" max="12" width="16.21875" customWidth="1"/>
  </cols>
  <sheetData>
    <row r="4" spans="2:7" x14ac:dyDescent="0.3">
      <c r="B4" s="2" t="s">
        <v>21825</v>
      </c>
      <c r="C4" t="s">
        <v>21824</v>
      </c>
    </row>
    <row r="5" spans="2:7" x14ac:dyDescent="0.3">
      <c r="B5" s="3" t="s">
        <v>14722</v>
      </c>
      <c r="C5" s="13">
        <v>1368849796.8</v>
      </c>
    </row>
    <row r="6" spans="2:7" x14ac:dyDescent="0.3">
      <c r="B6" s="3" t="s">
        <v>19220</v>
      </c>
      <c r="C6" s="13">
        <v>1097122396.5</v>
      </c>
    </row>
    <row r="7" spans="2:7" x14ac:dyDescent="0.3">
      <c r="B7" s="3" t="s">
        <v>21287</v>
      </c>
      <c r="C7" s="13">
        <v>1073394593</v>
      </c>
    </row>
    <row r="8" spans="2:7" x14ac:dyDescent="0.3">
      <c r="B8" s="3" t="s">
        <v>10619</v>
      </c>
      <c r="C8" s="13">
        <v>1059908950.6666666</v>
      </c>
    </row>
    <row r="9" spans="2:7" x14ac:dyDescent="0.3">
      <c r="B9" s="3" t="s">
        <v>16543</v>
      </c>
      <c r="C9" s="13">
        <v>937394349.5</v>
      </c>
      <c r="F9" t="s">
        <v>21793</v>
      </c>
      <c r="G9" t="s">
        <v>21799</v>
      </c>
    </row>
    <row r="10" spans="2:7" x14ac:dyDescent="0.3">
      <c r="F10" t="s">
        <v>390</v>
      </c>
      <c r="G10">
        <v>239374195.60597014</v>
      </c>
    </row>
    <row r="11" spans="2:7" x14ac:dyDescent="0.3">
      <c r="F11" t="s">
        <v>237</v>
      </c>
      <c r="G11">
        <v>215787647.59999999</v>
      </c>
    </row>
    <row r="12" spans="2:7" x14ac:dyDescent="0.3">
      <c r="F12" t="s">
        <v>34</v>
      </c>
      <c r="G12">
        <v>143383947.8952325</v>
      </c>
    </row>
    <row r="13" spans="2:7" x14ac:dyDescent="0.3">
      <c r="F13" t="s">
        <v>25</v>
      </c>
      <c r="G13">
        <v>108090491.35211268</v>
      </c>
    </row>
    <row r="14" spans="2:7" x14ac:dyDescent="0.3">
      <c r="F14" t="s">
        <v>4834</v>
      </c>
      <c r="G14">
        <v>101183527.7</v>
      </c>
    </row>
    <row r="15" spans="2:7" hidden="1" x14ac:dyDescent="0.3">
      <c r="F15" t="s">
        <v>63</v>
      </c>
      <c r="G15">
        <v>47569478.854545452</v>
      </c>
    </row>
    <row r="16" spans="2:7" hidden="1" x14ac:dyDescent="0.3">
      <c r="F16" t="s">
        <v>52</v>
      </c>
      <c r="G16">
        <v>46620299.289308175</v>
      </c>
    </row>
    <row r="17" spans="2:7" hidden="1" x14ac:dyDescent="0.3">
      <c r="F17" t="s">
        <v>41</v>
      </c>
      <c r="G17">
        <v>43948121.728616208</v>
      </c>
    </row>
    <row r="18" spans="2:7" hidden="1" x14ac:dyDescent="0.3">
      <c r="F18" t="s">
        <v>104</v>
      </c>
      <c r="G18">
        <v>39478616.494485296</v>
      </c>
    </row>
    <row r="19" spans="2:7" hidden="1" x14ac:dyDescent="0.3">
      <c r="F19" t="s">
        <v>151</v>
      </c>
      <c r="G19">
        <v>38808647.069767445</v>
      </c>
    </row>
    <row r="20" spans="2:7" hidden="1" x14ac:dyDescent="0.3">
      <c r="F20" t="s">
        <v>17</v>
      </c>
      <c r="G20">
        <v>38557931.665991902</v>
      </c>
    </row>
    <row r="21" spans="2:7" hidden="1" x14ac:dyDescent="0.3">
      <c r="F21" t="s">
        <v>330</v>
      </c>
      <c r="G21">
        <v>31188402.555555556</v>
      </c>
    </row>
    <row r="22" spans="2:7" hidden="1" x14ac:dyDescent="0.3">
      <c r="F22" t="s">
        <v>1192</v>
      </c>
      <c r="G22">
        <v>25252883.8125</v>
      </c>
    </row>
    <row r="23" spans="2:7" hidden="1" x14ac:dyDescent="0.3">
      <c r="F23" t="s">
        <v>765</v>
      </c>
      <c r="G23">
        <v>23549374.875</v>
      </c>
    </row>
    <row r="24" spans="2:7" hidden="1" x14ac:dyDescent="0.3">
      <c r="F24" t="s">
        <v>957</v>
      </c>
      <c r="G24">
        <v>10675295.333333334</v>
      </c>
    </row>
    <row r="25" spans="2:7" hidden="1" x14ac:dyDescent="0.3">
      <c r="F25" t="s">
        <v>21666</v>
      </c>
      <c r="G25">
        <v>2217255</v>
      </c>
    </row>
    <row r="26" spans="2:7" hidden="1" x14ac:dyDescent="0.3">
      <c r="F26" t="s">
        <v>21614</v>
      </c>
      <c r="G26">
        <v>1067629</v>
      </c>
    </row>
    <row r="27" spans="2:7" hidden="1" x14ac:dyDescent="0.3">
      <c r="F27" t="s">
        <v>784</v>
      </c>
      <c r="G27">
        <v>110014</v>
      </c>
    </row>
    <row r="28" spans="2:7" hidden="1" x14ac:dyDescent="0.3">
      <c r="F28" t="s">
        <v>21794</v>
      </c>
      <c r="G28">
        <v>77627660.101594418</v>
      </c>
    </row>
    <row r="32" spans="2:7" x14ac:dyDescent="0.3">
      <c r="B32" s="2" t="s">
        <v>21821</v>
      </c>
      <c r="C32" t="s">
        <v>21824</v>
      </c>
    </row>
    <row r="33" spans="2:9" x14ac:dyDescent="0.3">
      <c r="B33" s="3" t="s">
        <v>390</v>
      </c>
      <c r="C33" s="13">
        <v>239374195.60597014</v>
      </c>
    </row>
    <row r="34" spans="2:9" x14ac:dyDescent="0.3">
      <c r="B34" s="3" t="s">
        <v>237</v>
      </c>
      <c r="C34" s="13">
        <v>215787647.59999999</v>
      </c>
      <c r="E34" s="2" t="s">
        <v>21826</v>
      </c>
      <c r="F34" t="s">
        <v>21799</v>
      </c>
      <c r="H34" s="2" t="s">
        <v>21826</v>
      </c>
      <c r="I34" t="s">
        <v>21827</v>
      </c>
    </row>
    <row r="35" spans="2:9" x14ac:dyDescent="0.3">
      <c r="B35" s="3" t="s">
        <v>34</v>
      </c>
      <c r="C35" s="13">
        <v>143383947.8952325</v>
      </c>
      <c r="E35" s="3" t="s">
        <v>21272</v>
      </c>
      <c r="F35" s="13">
        <v>1670727580</v>
      </c>
      <c r="H35" s="3" t="s">
        <v>12797</v>
      </c>
      <c r="I35">
        <v>8.4</v>
      </c>
    </row>
    <row r="36" spans="2:9" x14ac:dyDescent="0.3">
      <c r="B36" s="3" t="s">
        <v>25</v>
      </c>
      <c r="C36" s="13">
        <v>108090491.35211268</v>
      </c>
      <c r="E36" s="3" t="s">
        <v>19164</v>
      </c>
      <c r="F36" s="13">
        <v>1120173808.5</v>
      </c>
      <c r="H36" s="3" t="s">
        <v>20789</v>
      </c>
      <c r="I36">
        <v>8.4</v>
      </c>
    </row>
    <row r="37" spans="2:9" x14ac:dyDescent="0.3">
      <c r="B37" s="3" t="s">
        <v>4834</v>
      </c>
      <c r="C37" s="13">
        <v>101183527.7</v>
      </c>
      <c r="E37" s="3" t="s">
        <v>19771</v>
      </c>
      <c r="F37" s="13">
        <v>966554929</v>
      </c>
      <c r="H37" s="3" t="s">
        <v>15083</v>
      </c>
      <c r="I37">
        <v>8.4</v>
      </c>
    </row>
    <row r="38" spans="2:9" x14ac:dyDescent="0.3">
      <c r="E38" s="3" t="s">
        <v>13347</v>
      </c>
      <c r="F38" s="13">
        <v>938123290</v>
      </c>
      <c r="H38" s="3" t="s">
        <v>15423</v>
      </c>
      <c r="I38">
        <v>8.4</v>
      </c>
    </row>
    <row r="39" spans="2:9" x14ac:dyDescent="0.3">
      <c r="B39" s="2" t="s">
        <v>3648</v>
      </c>
      <c r="C39" t="s">
        <v>21827</v>
      </c>
      <c r="E39" s="3" t="s">
        <v>18562</v>
      </c>
      <c r="F39" s="13">
        <v>879742689.66666663</v>
      </c>
      <c r="H39" s="3" t="s">
        <v>14406</v>
      </c>
      <c r="I39">
        <v>8.4</v>
      </c>
    </row>
    <row r="40" spans="2:9" x14ac:dyDescent="0.3">
      <c r="B40" s="3" t="s">
        <v>13686</v>
      </c>
      <c r="C40" s="10">
        <v>8.5</v>
      </c>
      <c r="E40" s="3" t="s">
        <v>11965</v>
      </c>
      <c r="F40" s="13">
        <v>875458631</v>
      </c>
      <c r="H40" s="3" t="s">
        <v>20162</v>
      </c>
      <c r="I40">
        <v>8.4</v>
      </c>
    </row>
    <row r="41" spans="2:9" x14ac:dyDescent="0.3">
      <c r="B41" s="3" t="s">
        <v>16989</v>
      </c>
      <c r="C41" s="10">
        <v>8.5</v>
      </c>
      <c r="E41" s="3" t="s">
        <v>20162</v>
      </c>
      <c r="F41" s="13">
        <v>807817888</v>
      </c>
      <c r="H41" s="3" t="s">
        <v>9481</v>
      </c>
      <c r="I41">
        <v>8.4</v>
      </c>
    </row>
    <row r="42" spans="2:9" x14ac:dyDescent="0.3">
      <c r="B42" s="3" t="s">
        <v>13174</v>
      </c>
      <c r="C42" s="10">
        <v>8.5</v>
      </c>
      <c r="E42" s="3" t="s">
        <v>21514</v>
      </c>
      <c r="F42" s="13">
        <v>726264074</v>
      </c>
      <c r="H42" s="3" t="s">
        <v>13687</v>
      </c>
      <c r="I42">
        <v>8.5</v>
      </c>
    </row>
    <row r="43" spans="2:9" x14ac:dyDescent="0.3">
      <c r="B43" s="3" t="s">
        <v>1987</v>
      </c>
      <c r="C43" s="10">
        <v>8.4</v>
      </c>
      <c r="E43" s="3" t="s">
        <v>1243</v>
      </c>
      <c r="F43" s="13">
        <v>718015176</v>
      </c>
      <c r="H43" s="3" t="s">
        <v>4459</v>
      </c>
      <c r="I43">
        <v>8.5</v>
      </c>
    </row>
    <row r="44" spans="2:9" x14ac:dyDescent="0.3">
      <c r="B44" s="3" t="s">
        <v>20788</v>
      </c>
      <c r="C44" s="10">
        <v>8.4</v>
      </c>
      <c r="E44" s="3" t="s">
        <v>20132</v>
      </c>
      <c r="F44" s="13">
        <v>701796444</v>
      </c>
      <c r="H44" s="3" t="s">
        <v>38</v>
      </c>
      <c r="I44">
        <v>8.5</v>
      </c>
    </row>
    <row r="45" spans="2:9" x14ac:dyDescent="0.3">
      <c r="H45" s="3" t="s">
        <v>13176</v>
      </c>
      <c r="I45">
        <v>8.5</v>
      </c>
    </row>
    <row r="46" spans="2:9" x14ac:dyDescent="0.3">
      <c r="H46" s="3" t="s">
        <v>12268</v>
      </c>
      <c r="I46">
        <v>8.6</v>
      </c>
    </row>
    <row r="48" spans="2:9" x14ac:dyDescent="0.3">
      <c r="B48" s="2" t="s">
        <v>3648</v>
      </c>
      <c r="C48" t="s">
        <v>21828</v>
      </c>
    </row>
    <row r="49" spans="2:3" x14ac:dyDescent="0.3">
      <c r="B49" s="3" t="s">
        <v>289</v>
      </c>
      <c r="C49">
        <v>38</v>
      </c>
    </row>
    <row r="50" spans="2:3" x14ac:dyDescent="0.3">
      <c r="B50" s="3" t="s">
        <v>85</v>
      </c>
      <c r="C50">
        <v>31</v>
      </c>
    </row>
    <row r="51" spans="2:3" x14ac:dyDescent="0.3">
      <c r="B51" s="3" t="s">
        <v>486</v>
      </c>
      <c r="C51">
        <v>27</v>
      </c>
    </row>
    <row r="52" spans="2:3" x14ac:dyDescent="0.3">
      <c r="B52" s="3" t="s">
        <v>596</v>
      </c>
      <c r="C52">
        <v>25</v>
      </c>
    </row>
    <row r="53" spans="2:3" x14ac:dyDescent="0.3">
      <c r="B53" s="3" t="s">
        <v>1122</v>
      </c>
      <c r="C53">
        <v>24</v>
      </c>
    </row>
    <row r="54" spans="2:3" x14ac:dyDescent="0.3">
      <c r="B54" s="3" t="s">
        <v>5056</v>
      </c>
      <c r="C54">
        <v>23</v>
      </c>
    </row>
    <row r="55" spans="2:3" x14ac:dyDescent="0.3">
      <c r="B55" s="3" t="s">
        <v>978</v>
      </c>
      <c r="C55">
        <v>23</v>
      </c>
    </row>
    <row r="56" spans="2:3" x14ac:dyDescent="0.3">
      <c r="B56" s="3" t="s">
        <v>816</v>
      </c>
      <c r="C56">
        <v>22</v>
      </c>
    </row>
    <row r="57" spans="2:3" x14ac:dyDescent="0.3">
      <c r="B57" s="3" t="s">
        <v>1115</v>
      </c>
      <c r="C57">
        <v>20</v>
      </c>
    </row>
    <row r="58" spans="2:3" x14ac:dyDescent="0.3">
      <c r="B58" s="3" t="s">
        <v>65</v>
      </c>
      <c r="C58">
        <v>19</v>
      </c>
    </row>
    <row r="59" spans="2:3" x14ac:dyDescent="0.3">
      <c r="B59" s="3" t="s">
        <v>2638</v>
      </c>
      <c r="C59">
        <v>19</v>
      </c>
    </row>
  </sheetData>
  <pageMargins left="0.7" right="0.7" top="0.75" bottom="0.75" header="0.3" footer="0.3"/>
  <tableParts count="1">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1490C-64A4-4496-94C1-8FE97EF38626}">
  <dimension ref="A3:B2913"/>
  <sheetViews>
    <sheetView topLeftCell="A2" workbookViewId="0">
      <selection activeCell="A13" sqref="A13"/>
    </sheetView>
  </sheetViews>
  <sheetFormatPr defaultRowHeight="14.4" x14ac:dyDescent="0.3"/>
  <cols>
    <col min="1" max="1" width="31.88671875" bestFit="1" customWidth="1"/>
    <col min="2" max="2" width="14.21875" bestFit="1" customWidth="1"/>
    <col min="3" max="3" width="9" bestFit="1" customWidth="1"/>
    <col min="4" max="4" width="17.44140625" bestFit="1" customWidth="1"/>
    <col min="5" max="5" width="10.44140625" bestFit="1" customWidth="1"/>
    <col min="6" max="6" width="9" bestFit="1" customWidth="1"/>
    <col min="7" max="7" width="12" bestFit="1" customWidth="1"/>
    <col min="8" max="8" width="12.44140625" bestFit="1" customWidth="1"/>
    <col min="9" max="9" width="14.44140625" bestFit="1" customWidth="1"/>
    <col min="10" max="10" width="10" bestFit="1" customWidth="1"/>
    <col min="11" max="11" width="14" bestFit="1" customWidth="1"/>
    <col min="12" max="12" width="10.77734375" bestFit="1" customWidth="1"/>
    <col min="13" max="13" width="18.5546875" bestFit="1" customWidth="1"/>
    <col min="14" max="14" width="12.5546875" bestFit="1" customWidth="1"/>
    <col min="15" max="15" width="17.33203125" bestFit="1" customWidth="1"/>
    <col min="16" max="16" width="13.44140625" bestFit="1" customWidth="1"/>
    <col min="17" max="17" width="11.33203125" bestFit="1" customWidth="1"/>
    <col min="18" max="18" width="11" bestFit="1" customWidth="1"/>
    <col min="19" max="19" width="11.21875" bestFit="1" customWidth="1"/>
    <col min="20" max="20" width="12.6640625" bestFit="1" customWidth="1"/>
    <col min="21" max="21" width="11" bestFit="1" customWidth="1"/>
    <col min="22" max="22" width="16.21875" bestFit="1" customWidth="1"/>
    <col min="23" max="23" width="13.109375" bestFit="1" customWidth="1"/>
    <col min="24" max="24" width="12.5546875" bestFit="1" customWidth="1"/>
    <col min="25" max="25" width="12" bestFit="1" customWidth="1"/>
    <col min="26" max="26" width="15.77734375" bestFit="1" customWidth="1"/>
    <col min="27" max="27" width="14" bestFit="1" customWidth="1"/>
    <col min="28" max="28" width="12.44140625" bestFit="1" customWidth="1"/>
    <col min="29" max="29" width="13.77734375" bestFit="1" customWidth="1"/>
    <col min="30" max="30" width="19.77734375" bestFit="1" customWidth="1"/>
    <col min="31" max="31" width="12" bestFit="1" customWidth="1"/>
    <col min="32" max="32" width="11.44140625" bestFit="1" customWidth="1"/>
    <col min="33" max="33" width="14.6640625" bestFit="1" customWidth="1"/>
    <col min="34" max="34" width="9.88671875" bestFit="1" customWidth="1"/>
    <col min="35" max="35" width="11.6640625" bestFit="1" customWidth="1"/>
    <col min="36" max="36" width="10.21875" bestFit="1" customWidth="1"/>
    <col min="37" max="37" width="11.77734375" bestFit="1" customWidth="1"/>
    <col min="38" max="38" width="12.6640625" bestFit="1" customWidth="1"/>
    <col min="39" max="40" width="12" bestFit="1" customWidth="1"/>
    <col min="41" max="41" width="9.33203125" bestFit="1" customWidth="1"/>
    <col min="42" max="42" width="9.6640625" bestFit="1" customWidth="1"/>
    <col min="43" max="43" width="10" bestFit="1" customWidth="1"/>
    <col min="44" max="44" width="13.109375" bestFit="1" customWidth="1"/>
    <col min="45" max="45" width="12.33203125" bestFit="1" customWidth="1"/>
    <col min="46" max="46" width="14.33203125" bestFit="1" customWidth="1"/>
    <col min="47" max="47" width="9.88671875" bestFit="1" customWidth="1"/>
    <col min="48" max="48" width="12.109375" bestFit="1" customWidth="1"/>
    <col min="49" max="49" width="14.109375" bestFit="1" customWidth="1"/>
    <col min="50" max="50" width="12" bestFit="1" customWidth="1"/>
    <col min="51" max="51" width="15.109375" bestFit="1" customWidth="1"/>
    <col min="52" max="52" width="10.88671875" bestFit="1" customWidth="1"/>
    <col min="53" max="53" width="12" bestFit="1" customWidth="1"/>
    <col min="54" max="54" width="12.88671875" bestFit="1" customWidth="1"/>
    <col min="55" max="55" width="18.33203125" bestFit="1" customWidth="1"/>
    <col min="56" max="56" width="16" bestFit="1" customWidth="1"/>
    <col min="57" max="57" width="11" bestFit="1" customWidth="1"/>
    <col min="58" max="58" width="9" bestFit="1" customWidth="1"/>
    <col min="59" max="59" width="12.33203125" bestFit="1" customWidth="1"/>
    <col min="60" max="60" width="11.44140625" bestFit="1" customWidth="1"/>
    <col min="61" max="61" width="9" bestFit="1" customWidth="1"/>
    <col min="62" max="62" width="11" bestFit="1" customWidth="1"/>
    <col min="63" max="63" width="11.21875" bestFit="1" customWidth="1"/>
    <col min="64" max="64" width="14.109375" bestFit="1" customWidth="1"/>
    <col min="65" max="65" width="15.5546875" bestFit="1" customWidth="1"/>
    <col min="66" max="66" width="19.33203125" bestFit="1" customWidth="1"/>
    <col min="67" max="67" width="17.5546875" bestFit="1" customWidth="1"/>
    <col min="68" max="68" width="19.77734375" bestFit="1" customWidth="1"/>
    <col min="69" max="69" width="18.109375" bestFit="1" customWidth="1"/>
    <col min="70" max="70" width="11.6640625" bestFit="1" customWidth="1"/>
    <col min="71" max="71" width="12.5546875" bestFit="1" customWidth="1"/>
    <col min="72" max="72" width="16.109375" bestFit="1" customWidth="1"/>
    <col min="73" max="73" width="12.77734375" bestFit="1" customWidth="1"/>
    <col min="74" max="74" width="11.88671875" bestFit="1" customWidth="1"/>
    <col min="75" max="75" width="11.33203125" bestFit="1" customWidth="1"/>
    <col min="76" max="76" width="11.6640625" bestFit="1" customWidth="1"/>
    <col min="77" max="77" width="10.44140625" bestFit="1" customWidth="1"/>
    <col min="78" max="78" width="11.33203125" bestFit="1" customWidth="1"/>
    <col min="79" max="79" width="9.77734375" bestFit="1" customWidth="1"/>
    <col min="80" max="80" width="15.5546875" bestFit="1" customWidth="1"/>
    <col min="81" max="81" width="13.6640625" bestFit="1" customWidth="1"/>
    <col min="82" max="82" width="9.77734375" bestFit="1" customWidth="1"/>
    <col min="83" max="83" width="13.109375" bestFit="1" customWidth="1"/>
    <col min="84" max="84" width="15.109375" bestFit="1" customWidth="1"/>
    <col min="85" max="85" width="11" bestFit="1" customWidth="1"/>
    <col min="86" max="86" width="10.5546875" bestFit="1" customWidth="1"/>
    <col min="87" max="87" width="12" bestFit="1" customWidth="1"/>
    <col min="88" max="88" width="14.6640625" bestFit="1" customWidth="1"/>
    <col min="89" max="89" width="12.21875" bestFit="1" customWidth="1"/>
    <col min="90" max="90" width="13.21875" bestFit="1" customWidth="1"/>
    <col min="91" max="91" width="15.5546875" bestFit="1" customWidth="1"/>
    <col min="92" max="92" width="13.5546875" bestFit="1" customWidth="1"/>
    <col min="93" max="93" width="15.21875" bestFit="1" customWidth="1"/>
    <col min="94" max="94" width="16.33203125" bestFit="1" customWidth="1"/>
    <col min="95" max="95" width="12" bestFit="1" customWidth="1"/>
    <col min="96" max="96" width="14.109375" bestFit="1" customWidth="1"/>
    <col min="97" max="97" width="14.44140625" bestFit="1" customWidth="1"/>
    <col min="98" max="98" width="16.6640625" bestFit="1" customWidth="1"/>
    <col min="99" max="99" width="12" bestFit="1" customWidth="1"/>
    <col min="100" max="100" width="14.5546875" bestFit="1" customWidth="1"/>
    <col min="101" max="101" width="9.5546875" bestFit="1" customWidth="1"/>
    <col min="102" max="102" width="13.77734375" bestFit="1" customWidth="1"/>
    <col min="103" max="104" width="12" bestFit="1" customWidth="1"/>
    <col min="105" max="105" width="12.44140625" bestFit="1" customWidth="1"/>
    <col min="106" max="106" width="11.88671875" bestFit="1" customWidth="1"/>
    <col min="107" max="107" width="13.6640625" bestFit="1" customWidth="1"/>
    <col min="108" max="108" width="16.109375" bestFit="1" customWidth="1"/>
    <col min="109" max="109" width="18.33203125" bestFit="1" customWidth="1"/>
    <col min="110" max="110" width="15.33203125" bestFit="1" customWidth="1"/>
    <col min="111" max="111" width="11.5546875" bestFit="1" customWidth="1"/>
    <col min="112" max="112" width="12.6640625" bestFit="1" customWidth="1"/>
    <col min="113" max="113" width="13.88671875" bestFit="1" customWidth="1"/>
    <col min="114" max="114" width="15.44140625" bestFit="1" customWidth="1"/>
    <col min="115" max="115" width="14.44140625" bestFit="1" customWidth="1"/>
    <col min="116" max="116" width="15.5546875" bestFit="1" customWidth="1"/>
    <col min="117" max="117" width="13.44140625" bestFit="1" customWidth="1"/>
    <col min="118" max="118" width="15.5546875" bestFit="1" customWidth="1"/>
    <col min="119" max="119" width="13.6640625" bestFit="1" customWidth="1"/>
    <col min="120" max="120" width="11.88671875" bestFit="1" customWidth="1"/>
    <col min="121" max="121" width="15.33203125" bestFit="1" customWidth="1"/>
    <col min="122" max="122" width="14.21875" bestFit="1" customWidth="1"/>
    <col min="123" max="123" width="12.6640625" bestFit="1" customWidth="1"/>
    <col min="124" max="124" width="11" bestFit="1" customWidth="1"/>
    <col min="125" max="125" width="12.77734375" bestFit="1" customWidth="1"/>
    <col min="126" max="126" width="10" bestFit="1" customWidth="1"/>
    <col min="127" max="127" width="11.44140625" bestFit="1" customWidth="1"/>
    <col min="128" max="128" width="12.88671875" bestFit="1" customWidth="1"/>
    <col min="129" max="129" width="10.6640625" bestFit="1" customWidth="1"/>
    <col min="130" max="130" width="10.88671875" bestFit="1" customWidth="1"/>
    <col min="131" max="131" width="13.21875" bestFit="1" customWidth="1"/>
    <col min="132" max="132" width="11.77734375" bestFit="1" customWidth="1"/>
    <col min="133" max="134" width="12.21875" bestFit="1" customWidth="1"/>
    <col min="135" max="135" width="15.33203125" bestFit="1" customWidth="1"/>
    <col min="136" max="136" width="14.33203125" bestFit="1" customWidth="1"/>
    <col min="137" max="137" width="14.109375" bestFit="1" customWidth="1"/>
    <col min="138" max="138" width="9.109375" bestFit="1" customWidth="1"/>
    <col min="139" max="139" width="13.77734375" bestFit="1" customWidth="1"/>
    <col min="140" max="140" width="12" bestFit="1" customWidth="1"/>
    <col min="141" max="141" width="12.88671875" bestFit="1" customWidth="1"/>
    <col min="142" max="142" width="11.21875" bestFit="1" customWidth="1"/>
    <col min="143" max="143" width="15.77734375" bestFit="1" customWidth="1"/>
    <col min="144" max="144" width="13.109375" bestFit="1" customWidth="1"/>
    <col min="145" max="145" width="15.6640625" bestFit="1" customWidth="1"/>
    <col min="146" max="146" width="12.44140625" bestFit="1" customWidth="1"/>
    <col min="147" max="147" width="10.77734375" bestFit="1" customWidth="1"/>
    <col min="148" max="148" width="13.77734375" bestFit="1" customWidth="1"/>
    <col min="149" max="149" width="13.109375" bestFit="1" customWidth="1"/>
    <col min="150" max="150" width="9.21875" bestFit="1" customWidth="1"/>
    <col min="151" max="151" width="15" bestFit="1" customWidth="1"/>
    <col min="152" max="152" width="13.44140625" bestFit="1" customWidth="1"/>
    <col min="153" max="153" width="13.33203125" bestFit="1" customWidth="1"/>
    <col min="154" max="154" width="10.6640625" bestFit="1" customWidth="1"/>
    <col min="155" max="155" width="15.88671875" bestFit="1" customWidth="1"/>
    <col min="156" max="156" width="13.6640625" bestFit="1" customWidth="1"/>
    <col min="157" max="157" width="15.21875" bestFit="1" customWidth="1"/>
    <col min="158" max="158" width="15.77734375" bestFit="1" customWidth="1"/>
    <col min="159" max="159" width="15" bestFit="1" customWidth="1"/>
    <col min="160" max="160" width="15.109375" bestFit="1" customWidth="1"/>
    <col min="161" max="161" width="14.109375" bestFit="1" customWidth="1"/>
    <col min="162" max="162" width="18.5546875" bestFit="1" customWidth="1"/>
    <col min="163" max="163" width="14.21875" bestFit="1" customWidth="1"/>
    <col min="164" max="164" width="14.33203125" bestFit="1" customWidth="1"/>
    <col min="165" max="165" width="12.88671875" bestFit="1" customWidth="1"/>
    <col min="166" max="166" width="15" bestFit="1" customWidth="1"/>
    <col min="167" max="167" width="12.21875" bestFit="1" customWidth="1"/>
    <col min="168" max="168" width="15.5546875" bestFit="1" customWidth="1"/>
    <col min="169" max="169" width="13.6640625" bestFit="1" customWidth="1"/>
    <col min="170" max="170" width="9" bestFit="1" customWidth="1"/>
    <col min="171" max="171" width="9.88671875" bestFit="1" customWidth="1"/>
    <col min="172" max="172" width="10.21875" bestFit="1" customWidth="1"/>
    <col min="173" max="173" width="13.33203125" bestFit="1" customWidth="1"/>
    <col min="174" max="174" width="11.5546875" bestFit="1" customWidth="1"/>
    <col min="175" max="175" width="14.5546875" bestFit="1" customWidth="1"/>
    <col min="176" max="176" width="13.77734375" bestFit="1" customWidth="1"/>
    <col min="177" max="177" width="20.44140625" bestFit="1" customWidth="1"/>
    <col min="178" max="178" width="10" bestFit="1" customWidth="1"/>
    <col min="179" max="179" width="13.33203125" bestFit="1" customWidth="1"/>
    <col min="180" max="180" width="14" bestFit="1" customWidth="1"/>
    <col min="181" max="181" width="12.77734375" bestFit="1" customWidth="1"/>
    <col min="182" max="182" width="14" bestFit="1" customWidth="1"/>
    <col min="183" max="183" width="12" bestFit="1" customWidth="1"/>
    <col min="184" max="184" width="12.77734375" bestFit="1" customWidth="1"/>
    <col min="185" max="185" width="13.5546875" bestFit="1" customWidth="1"/>
    <col min="186" max="186" width="12" bestFit="1" customWidth="1"/>
    <col min="187" max="187" width="14.5546875" bestFit="1" customWidth="1"/>
    <col min="188" max="188" width="12.88671875" bestFit="1" customWidth="1"/>
    <col min="189" max="189" width="13.88671875" bestFit="1" customWidth="1"/>
    <col min="190" max="190" width="11.6640625" bestFit="1" customWidth="1"/>
    <col min="191" max="192" width="12.6640625" bestFit="1" customWidth="1"/>
    <col min="193" max="193" width="12.88671875" bestFit="1" customWidth="1"/>
    <col min="194" max="194" width="18.5546875" bestFit="1" customWidth="1"/>
    <col min="195" max="195" width="12.6640625" bestFit="1" customWidth="1"/>
    <col min="196" max="196" width="18.5546875" bestFit="1" customWidth="1"/>
    <col min="197" max="197" width="15.33203125" bestFit="1" customWidth="1"/>
    <col min="198" max="198" width="7.33203125" bestFit="1" customWidth="1"/>
    <col min="199" max="199" width="16.109375" bestFit="1" customWidth="1"/>
    <col min="200" max="200" width="13.88671875" bestFit="1" customWidth="1"/>
    <col min="201" max="201" width="14.77734375" bestFit="1" customWidth="1"/>
    <col min="202" max="202" width="14.44140625" bestFit="1" customWidth="1"/>
    <col min="203" max="203" width="15" bestFit="1" customWidth="1"/>
    <col min="204" max="204" width="11.44140625" bestFit="1" customWidth="1"/>
    <col min="205" max="205" width="13.33203125" bestFit="1" customWidth="1"/>
    <col min="206" max="206" width="14.6640625" bestFit="1" customWidth="1"/>
    <col min="207" max="207" width="12.21875" bestFit="1" customWidth="1"/>
    <col min="208" max="208" width="9.33203125" bestFit="1" customWidth="1"/>
    <col min="209" max="209" width="11.88671875" bestFit="1" customWidth="1"/>
    <col min="210" max="210" width="10.6640625" bestFit="1" customWidth="1"/>
    <col min="211" max="211" width="22.6640625" bestFit="1" customWidth="1"/>
    <col min="212" max="212" width="10.77734375" bestFit="1" customWidth="1"/>
    <col min="213" max="213" width="12.88671875" bestFit="1" customWidth="1"/>
    <col min="214" max="214" width="9.88671875" bestFit="1" customWidth="1"/>
    <col min="215" max="215" width="12.6640625" bestFit="1" customWidth="1"/>
    <col min="216" max="216" width="11.109375" bestFit="1" customWidth="1"/>
    <col min="217" max="218" width="12" bestFit="1" customWidth="1"/>
    <col min="219" max="219" width="10" bestFit="1" customWidth="1"/>
    <col min="220" max="220" width="9.109375" bestFit="1" customWidth="1"/>
    <col min="221" max="221" width="9.6640625" bestFit="1" customWidth="1"/>
    <col min="222" max="222" width="11.33203125" bestFit="1" customWidth="1"/>
    <col min="223" max="223" width="14.5546875" bestFit="1" customWidth="1"/>
    <col min="224" max="224" width="10.5546875" bestFit="1" customWidth="1"/>
    <col min="225" max="225" width="12.77734375" bestFit="1" customWidth="1"/>
    <col min="226" max="226" width="12.109375" bestFit="1" customWidth="1"/>
    <col min="227" max="228" width="12" bestFit="1" customWidth="1"/>
    <col min="229" max="229" width="20.44140625" bestFit="1" customWidth="1"/>
    <col min="230" max="230" width="14.33203125" bestFit="1" customWidth="1"/>
    <col min="231" max="231" width="13.44140625" bestFit="1" customWidth="1"/>
    <col min="232" max="232" width="15.21875" bestFit="1" customWidth="1"/>
    <col min="233" max="233" width="17.5546875" bestFit="1" customWidth="1"/>
    <col min="234" max="234" width="16" bestFit="1" customWidth="1"/>
    <col min="235" max="235" width="16.6640625" bestFit="1" customWidth="1"/>
    <col min="236" max="236" width="10.88671875" bestFit="1" customWidth="1"/>
    <col min="237" max="237" width="10.109375" bestFit="1" customWidth="1"/>
    <col min="238" max="239" width="11.88671875" bestFit="1" customWidth="1"/>
    <col min="240" max="240" width="10.33203125" bestFit="1" customWidth="1"/>
    <col min="241" max="241" width="12" bestFit="1" customWidth="1"/>
    <col min="242" max="242" width="11.33203125" bestFit="1" customWidth="1"/>
    <col min="243" max="243" width="10" bestFit="1" customWidth="1"/>
    <col min="244" max="244" width="9.6640625" bestFit="1" customWidth="1"/>
    <col min="245" max="245" width="8" bestFit="1" customWidth="1"/>
    <col min="246" max="246" width="10.88671875" bestFit="1" customWidth="1"/>
    <col min="247" max="247" width="9.21875" bestFit="1" customWidth="1"/>
    <col min="248" max="248" width="10.109375" bestFit="1" customWidth="1"/>
    <col min="249" max="249" width="10" bestFit="1" customWidth="1"/>
    <col min="250" max="250" width="9.33203125" bestFit="1" customWidth="1"/>
    <col min="251" max="251" width="12" bestFit="1" customWidth="1"/>
    <col min="252" max="252" width="8.77734375" bestFit="1" customWidth="1"/>
    <col min="253" max="253" width="11.44140625" bestFit="1" customWidth="1"/>
    <col min="254" max="254" width="12" bestFit="1" customWidth="1"/>
    <col min="255" max="255" width="11" bestFit="1" customWidth="1"/>
    <col min="256" max="256" width="12.77734375" bestFit="1" customWidth="1"/>
    <col min="257" max="257" width="13.6640625" bestFit="1" customWidth="1"/>
    <col min="258" max="258" width="10.77734375" bestFit="1" customWidth="1"/>
    <col min="259" max="259" width="15.88671875" bestFit="1" customWidth="1"/>
    <col min="260" max="260" width="13.33203125" bestFit="1" customWidth="1"/>
    <col min="261" max="261" width="11.109375" bestFit="1" customWidth="1"/>
    <col min="262" max="262" width="12" bestFit="1" customWidth="1"/>
    <col min="263" max="263" width="10.21875" bestFit="1" customWidth="1"/>
    <col min="264" max="265" width="9" bestFit="1" customWidth="1"/>
    <col min="266" max="266" width="11" bestFit="1" customWidth="1"/>
    <col min="267" max="267" width="11.33203125" bestFit="1" customWidth="1"/>
    <col min="268" max="268" width="12" bestFit="1" customWidth="1"/>
    <col min="269" max="269" width="13.88671875" bestFit="1" customWidth="1"/>
    <col min="270" max="270" width="13.21875" bestFit="1" customWidth="1"/>
    <col min="271" max="271" width="12.44140625" bestFit="1" customWidth="1"/>
    <col min="272" max="272" width="11" bestFit="1" customWidth="1"/>
    <col min="273" max="273" width="9.21875" bestFit="1" customWidth="1"/>
    <col min="274" max="274" width="10.109375" bestFit="1" customWidth="1"/>
    <col min="275" max="275" width="11.21875" bestFit="1" customWidth="1"/>
    <col min="276" max="276" width="11.5546875" bestFit="1" customWidth="1"/>
    <col min="277" max="277" width="16.5546875" bestFit="1" customWidth="1"/>
    <col min="278" max="278" width="13.44140625" bestFit="1" customWidth="1"/>
    <col min="279" max="279" width="14.21875" bestFit="1" customWidth="1"/>
    <col min="280" max="280" width="10.77734375" bestFit="1" customWidth="1"/>
    <col min="281" max="281" width="13.21875" bestFit="1" customWidth="1"/>
    <col min="282" max="282" width="9.77734375" bestFit="1" customWidth="1"/>
    <col min="283" max="283" width="10.21875" bestFit="1" customWidth="1"/>
    <col min="284" max="284" width="11.21875" bestFit="1" customWidth="1"/>
    <col min="285" max="285" width="11.77734375" bestFit="1" customWidth="1"/>
    <col min="286" max="286" width="12" bestFit="1" customWidth="1"/>
    <col min="287" max="287" width="10.5546875" bestFit="1" customWidth="1"/>
    <col min="288" max="288" width="13.77734375" bestFit="1" customWidth="1"/>
    <col min="289" max="289" width="12.44140625" bestFit="1" customWidth="1"/>
    <col min="290" max="290" width="11.77734375" bestFit="1" customWidth="1"/>
    <col min="291" max="291" width="13.6640625" bestFit="1" customWidth="1"/>
    <col min="292" max="292" width="11.109375" bestFit="1" customWidth="1"/>
    <col min="293" max="293" width="20.6640625" bestFit="1" customWidth="1"/>
    <col min="294" max="294" width="13.109375" bestFit="1" customWidth="1"/>
    <col min="295" max="295" width="12.109375" bestFit="1" customWidth="1"/>
    <col min="296" max="296" width="12.6640625" bestFit="1" customWidth="1"/>
    <col min="297" max="298" width="13.5546875" bestFit="1" customWidth="1"/>
    <col min="299" max="299" width="15.109375" bestFit="1" customWidth="1"/>
    <col min="300" max="300" width="15.21875" bestFit="1" customWidth="1"/>
    <col min="301" max="301" width="10.88671875" bestFit="1" customWidth="1"/>
    <col min="302" max="302" width="11.88671875" bestFit="1" customWidth="1"/>
    <col min="303" max="303" width="11.77734375" bestFit="1" customWidth="1"/>
    <col min="304" max="304" width="13.44140625" bestFit="1" customWidth="1"/>
    <col min="305" max="305" width="8.77734375" bestFit="1" customWidth="1"/>
    <col min="306" max="306" width="12.77734375" bestFit="1" customWidth="1"/>
    <col min="307" max="308" width="11.33203125" bestFit="1" customWidth="1"/>
    <col min="309" max="309" width="14.6640625" bestFit="1" customWidth="1"/>
    <col min="310" max="310" width="12" bestFit="1" customWidth="1"/>
    <col min="311" max="311" width="12.44140625" bestFit="1" customWidth="1"/>
    <col min="312" max="312" width="12" bestFit="1" customWidth="1"/>
    <col min="313" max="313" width="9.88671875" bestFit="1" customWidth="1"/>
    <col min="314" max="314" width="10.44140625" bestFit="1" customWidth="1"/>
    <col min="315" max="315" width="13.109375" bestFit="1" customWidth="1"/>
    <col min="316" max="316" width="14.109375" bestFit="1" customWidth="1"/>
    <col min="317" max="317" width="12.33203125" bestFit="1" customWidth="1"/>
    <col min="318" max="318" width="14.44140625" bestFit="1" customWidth="1"/>
    <col min="319" max="319" width="12.88671875" bestFit="1" customWidth="1"/>
    <col min="320" max="320" width="13.44140625" bestFit="1" customWidth="1"/>
    <col min="321" max="321" width="15" bestFit="1" customWidth="1"/>
    <col min="322" max="322" width="14.44140625" bestFit="1" customWidth="1"/>
    <col min="323" max="323" width="11" bestFit="1" customWidth="1"/>
    <col min="324" max="324" width="15.6640625" bestFit="1" customWidth="1"/>
    <col min="325" max="325" width="12.6640625" bestFit="1" customWidth="1"/>
    <col min="326" max="326" width="12" bestFit="1" customWidth="1"/>
    <col min="327" max="327" width="10.33203125" bestFit="1" customWidth="1"/>
    <col min="328" max="328" width="14.109375" bestFit="1" customWidth="1"/>
    <col min="329" max="329" width="12" bestFit="1" customWidth="1"/>
    <col min="330" max="330" width="13.5546875" bestFit="1" customWidth="1"/>
    <col min="331" max="331" width="18.21875" bestFit="1" customWidth="1"/>
    <col min="332" max="332" width="11.6640625" bestFit="1" customWidth="1"/>
    <col min="333" max="333" width="10" bestFit="1" customWidth="1"/>
    <col min="334" max="334" width="12.88671875" bestFit="1" customWidth="1"/>
    <col min="335" max="335" width="12.33203125" bestFit="1" customWidth="1"/>
    <col min="336" max="336" width="15.77734375" bestFit="1" customWidth="1"/>
    <col min="337" max="337" width="16.33203125" bestFit="1" customWidth="1"/>
    <col min="338" max="338" width="12.6640625" bestFit="1" customWidth="1"/>
    <col min="339" max="339" width="12.5546875" bestFit="1" customWidth="1"/>
    <col min="340" max="340" width="12.44140625" bestFit="1" customWidth="1"/>
    <col min="341" max="341" width="12.5546875" bestFit="1" customWidth="1"/>
    <col min="342" max="342" width="12" bestFit="1" customWidth="1"/>
    <col min="343" max="343" width="12.109375" bestFit="1" customWidth="1"/>
    <col min="344" max="344" width="13.21875" bestFit="1" customWidth="1"/>
    <col min="345" max="345" width="16.109375" bestFit="1" customWidth="1"/>
    <col min="346" max="346" width="12.6640625" bestFit="1" customWidth="1"/>
    <col min="347" max="347" width="11.5546875" bestFit="1" customWidth="1"/>
    <col min="348" max="348" width="12.33203125" bestFit="1" customWidth="1"/>
    <col min="349" max="349" width="14.6640625" bestFit="1" customWidth="1"/>
    <col min="350" max="350" width="14" bestFit="1" customWidth="1"/>
    <col min="351" max="351" width="13.88671875" bestFit="1" customWidth="1"/>
    <col min="352" max="352" width="13.109375" bestFit="1" customWidth="1"/>
    <col min="353" max="353" width="13.5546875" bestFit="1" customWidth="1"/>
    <col min="354" max="354" width="12.88671875" bestFit="1" customWidth="1"/>
    <col min="355" max="355" width="11" bestFit="1" customWidth="1"/>
    <col min="356" max="356" width="12.109375" bestFit="1" customWidth="1"/>
    <col min="357" max="357" width="15.5546875" bestFit="1" customWidth="1"/>
    <col min="358" max="358" width="14.5546875" bestFit="1" customWidth="1"/>
    <col min="359" max="359" width="17.6640625" bestFit="1" customWidth="1"/>
    <col min="360" max="360" width="21.88671875" bestFit="1" customWidth="1"/>
    <col min="361" max="361" width="13.33203125" bestFit="1" customWidth="1"/>
    <col min="362" max="362" width="16.6640625" bestFit="1" customWidth="1"/>
    <col min="363" max="363" width="14.33203125" bestFit="1" customWidth="1"/>
    <col min="364" max="364" width="15.33203125" bestFit="1" customWidth="1"/>
    <col min="365" max="365" width="20.44140625" bestFit="1" customWidth="1"/>
    <col min="366" max="366" width="19.6640625" bestFit="1" customWidth="1"/>
    <col min="367" max="367" width="15.33203125" bestFit="1" customWidth="1"/>
    <col min="368" max="368" width="18.5546875" bestFit="1" customWidth="1"/>
    <col min="369" max="369" width="13.88671875" bestFit="1" customWidth="1"/>
    <col min="370" max="370" width="15.33203125" bestFit="1" customWidth="1"/>
    <col min="371" max="371" width="11.6640625" bestFit="1" customWidth="1"/>
    <col min="372" max="372" width="12.5546875" bestFit="1" customWidth="1"/>
    <col min="373" max="373" width="11" bestFit="1" customWidth="1"/>
    <col min="374" max="374" width="19.33203125" bestFit="1" customWidth="1"/>
    <col min="375" max="375" width="14.21875" bestFit="1" customWidth="1"/>
    <col min="376" max="376" width="18.44140625" bestFit="1" customWidth="1"/>
    <col min="377" max="377" width="11.5546875" bestFit="1" customWidth="1"/>
    <col min="378" max="378" width="17.44140625" bestFit="1" customWidth="1"/>
    <col min="379" max="379" width="11" bestFit="1" customWidth="1"/>
    <col min="380" max="380" width="14.33203125" bestFit="1" customWidth="1"/>
    <col min="381" max="381" width="14" bestFit="1" customWidth="1"/>
    <col min="382" max="382" width="14.44140625" bestFit="1" customWidth="1"/>
    <col min="383" max="383" width="13.44140625" bestFit="1" customWidth="1"/>
    <col min="384" max="384" width="18.5546875" bestFit="1" customWidth="1"/>
    <col min="385" max="385" width="11.77734375" bestFit="1" customWidth="1"/>
    <col min="386" max="386" width="10.44140625" bestFit="1" customWidth="1"/>
    <col min="387" max="387" width="14.44140625" bestFit="1" customWidth="1"/>
    <col min="388" max="389" width="15.109375" bestFit="1" customWidth="1"/>
    <col min="390" max="390" width="12.44140625" bestFit="1" customWidth="1"/>
    <col min="391" max="391" width="13.33203125" bestFit="1" customWidth="1"/>
    <col min="392" max="392" width="13.88671875" bestFit="1" customWidth="1"/>
    <col min="393" max="393" width="15.21875" bestFit="1" customWidth="1"/>
    <col min="394" max="394" width="14" bestFit="1" customWidth="1"/>
    <col min="395" max="395" width="18.77734375" bestFit="1" customWidth="1"/>
    <col min="396" max="396" width="17.21875" bestFit="1" customWidth="1"/>
    <col min="397" max="397" width="14.33203125" bestFit="1" customWidth="1"/>
    <col min="398" max="398" width="14.44140625" bestFit="1" customWidth="1"/>
    <col min="399" max="399" width="16" bestFit="1" customWidth="1"/>
    <col min="400" max="400" width="12.21875" bestFit="1" customWidth="1"/>
    <col min="401" max="402" width="12" bestFit="1" customWidth="1"/>
    <col min="403" max="403" width="16.6640625" bestFit="1" customWidth="1"/>
    <col min="404" max="404" width="13.88671875" bestFit="1" customWidth="1"/>
    <col min="405" max="405" width="8.44140625" bestFit="1" customWidth="1"/>
    <col min="406" max="406" width="11.5546875" bestFit="1" customWidth="1"/>
    <col min="407" max="407" width="14.109375" bestFit="1" customWidth="1"/>
    <col min="408" max="408" width="18.21875" bestFit="1" customWidth="1"/>
    <col min="409" max="409" width="13.44140625" bestFit="1" customWidth="1"/>
    <col min="410" max="410" width="11.88671875" bestFit="1" customWidth="1"/>
    <col min="411" max="411" width="11.21875" bestFit="1" customWidth="1"/>
    <col min="412" max="412" width="12.21875" bestFit="1" customWidth="1"/>
    <col min="413" max="413" width="11" bestFit="1" customWidth="1"/>
    <col min="414" max="414" width="12" bestFit="1" customWidth="1"/>
    <col min="415" max="415" width="10.6640625" bestFit="1" customWidth="1"/>
    <col min="416" max="416" width="12" bestFit="1" customWidth="1"/>
    <col min="417" max="417" width="10.77734375" bestFit="1" customWidth="1"/>
    <col min="418" max="418" width="15.33203125" bestFit="1" customWidth="1"/>
    <col min="419" max="419" width="11.109375" bestFit="1" customWidth="1"/>
    <col min="420" max="420" width="12" bestFit="1" customWidth="1"/>
    <col min="421" max="421" width="15.33203125" bestFit="1" customWidth="1"/>
    <col min="422" max="422" width="14" bestFit="1" customWidth="1"/>
    <col min="423" max="423" width="12.44140625" bestFit="1" customWidth="1"/>
    <col min="424" max="424" width="13.88671875" bestFit="1" customWidth="1"/>
    <col min="425" max="425" width="12.109375" bestFit="1" customWidth="1"/>
    <col min="426" max="426" width="9.77734375" bestFit="1" customWidth="1"/>
    <col min="427" max="429" width="12" bestFit="1" customWidth="1"/>
    <col min="430" max="430" width="13.6640625" bestFit="1" customWidth="1"/>
    <col min="431" max="431" width="12.33203125" bestFit="1" customWidth="1"/>
    <col min="432" max="432" width="10.5546875" bestFit="1" customWidth="1"/>
    <col min="433" max="433" width="12.5546875" bestFit="1" customWidth="1"/>
    <col min="434" max="434" width="17.33203125" bestFit="1" customWidth="1"/>
    <col min="435" max="436" width="14.88671875" bestFit="1" customWidth="1"/>
    <col min="437" max="437" width="14" bestFit="1" customWidth="1"/>
    <col min="438" max="438" width="17.5546875" bestFit="1" customWidth="1"/>
    <col min="439" max="439" width="17.6640625" bestFit="1" customWidth="1"/>
    <col min="440" max="440" width="13.21875" bestFit="1" customWidth="1"/>
    <col min="441" max="441" width="18.109375" bestFit="1" customWidth="1"/>
    <col min="442" max="442" width="16.21875" bestFit="1" customWidth="1"/>
    <col min="443" max="443" width="13.109375" bestFit="1" customWidth="1"/>
    <col min="444" max="444" width="14.33203125" bestFit="1" customWidth="1"/>
    <col min="445" max="445" width="16.44140625" bestFit="1" customWidth="1"/>
    <col min="446" max="446" width="18.21875" bestFit="1" customWidth="1"/>
    <col min="447" max="447" width="19.44140625" bestFit="1" customWidth="1"/>
    <col min="448" max="448" width="17.21875" bestFit="1" customWidth="1"/>
    <col min="449" max="449" width="18" bestFit="1" customWidth="1"/>
    <col min="450" max="450" width="16.109375" bestFit="1" customWidth="1"/>
    <col min="451" max="451" width="18.33203125" bestFit="1" customWidth="1"/>
    <col min="452" max="452" width="15.6640625" bestFit="1" customWidth="1"/>
    <col min="453" max="453" width="19.6640625" bestFit="1" customWidth="1"/>
    <col min="454" max="454" width="19" bestFit="1" customWidth="1"/>
    <col min="455" max="455" width="16.21875" bestFit="1" customWidth="1"/>
    <col min="456" max="456" width="15" bestFit="1" customWidth="1"/>
    <col min="457" max="457" width="17.5546875" bestFit="1" customWidth="1"/>
    <col min="458" max="458" width="17.77734375" bestFit="1" customWidth="1"/>
    <col min="459" max="459" width="11.44140625" bestFit="1" customWidth="1"/>
    <col min="460" max="460" width="12.5546875" bestFit="1" customWidth="1"/>
    <col min="461" max="461" width="12" bestFit="1" customWidth="1"/>
    <col min="462" max="462" width="11" bestFit="1" customWidth="1"/>
    <col min="463" max="463" width="12.88671875" bestFit="1" customWidth="1"/>
    <col min="464" max="464" width="13.6640625" bestFit="1" customWidth="1"/>
    <col min="465" max="465" width="17.77734375" bestFit="1" customWidth="1"/>
    <col min="466" max="466" width="10" bestFit="1" customWidth="1"/>
    <col min="467" max="467" width="11.6640625" bestFit="1" customWidth="1"/>
    <col min="468" max="468" width="11.44140625" bestFit="1" customWidth="1"/>
    <col min="469" max="469" width="11" bestFit="1" customWidth="1"/>
    <col min="470" max="470" width="18.44140625" bestFit="1" customWidth="1"/>
    <col min="471" max="471" width="12.6640625" bestFit="1" customWidth="1"/>
    <col min="472" max="472" width="12.21875" bestFit="1" customWidth="1"/>
    <col min="473" max="473" width="11.44140625" bestFit="1" customWidth="1"/>
    <col min="474" max="474" width="13.44140625" bestFit="1" customWidth="1"/>
    <col min="475" max="475" width="12" bestFit="1" customWidth="1"/>
    <col min="476" max="476" width="10.5546875" bestFit="1" customWidth="1"/>
    <col min="477" max="478" width="12" bestFit="1" customWidth="1"/>
    <col min="479" max="479" width="10.33203125" bestFit="1" customWidth="1"/>
    <col min="480" max="480" width="10.88671875" bestFit="1" customWidth="1"/>
    <col min="481" max="481" width="15.6640625" bestFit="1" customWidth="1"/>
    <col min="482" max="482" width="12.5546875" bestFit="1" customWidth="1"/>
    <col min="483" max="483" width="12.109375" bestFit="1" customWidth="1"/>
    <col min="484" max="484" width="14.33203125" bestFit="1" customWidth="1"/>
    <col min="485" max="485" width="13.5546875" bestFit="1" customWidth="1"/>
    <col min="486" max="486" width="11.88671875" bestFit="1" customWidth="1"/>
    <col min="487" max="487" width="12.77734375" bestFit="1" customWidth="1"/>
    <col min="488" max="488" width="11.5546875" bestFit="1" customWidth="1"/>
    <col min="489" max="491" width="11.88671875" bestFit="1" customWidth="1"/>
    <col min="492" max="492" width="13.5546875" bestFit="1" customWidth="1"/>
    <col min="493" max="493" width="12" bestFit="1" customWidth="1"/>
    <col min="494" max="494" width="11" bestFit="1" customWidth="1"/>
    <col min="495" max="495" width="12.109375" bestFit="1" customWidth="1"/>
    <col min="496" max="496" width="11.5546875" bestFit="1" customWidth="1"/>
    <col min="497" max="497" width="13.33203125" bestFit="1" customWidth="1"/>
    <col min="498" max="498" width="12.109375" bestFit="1" customWidth="1"/>
    <col min="499" max="499" width="12.77734375" bestFit="1" customWidth="1"/>
    <col min="500" max="500" width="13.5546875" bestFit="1" customWidth="1"/>
    <col min="501" max="501" width="14.88671875" bestFit="1" customWidth="1"/>
    <col min="502" max="502" width="14.33203125" bestFit="1" customWidth="1"/>
    <col min="503" max="503" width="11.77734375" bestFit="1" customWidth="1"/>
    <col min="504" max="504" width="15.44140625" bestFit="1" customWidth="1"/>
    <col min="505" max="505" width="11.44140625" bestFit="1" customWidth="1"/>
    <col min="506" max="507" width="12.109375" bestFit="1" customWidth="1"/>
    <col min="508" max="508" width="15.109375" bestFit="1" customWidth="1"/>
    <col min="509" max="509" width="16.5546875" bestFit="1" customWidth="1"/>
    <col min="510" max="510" width="14.5546875" bestFit="1" customWidth="1"/>
    <col min="511" max="511" width="11.109375" bestFit="1" customWidth="1"/>
    <col min="512" max="512" width="13.77734375" bestFit="1" customWidth="1"/>
    <col min="513" max="513" width="13.88671875" bestFit="1" customWidth="1"/>
    <col min="514" max="514" width="10.88671875" bestFit="1" customWidth="1"/>
    <col min="515" max="515" width="13.21875" bestFit="1" customWidth="1"/>
    <col min="516" max="516" width="13.77734375" bestFit="1" customWidth="1"/>
    <col min="517" max="517" width="11.21875" bestFit="1" customWidth="1"/>
    <col min="518" max="518" width="10.88671875" bestFit="1" customWidth="1"/>
    <col min="519" max="519" width="15.21875" bestFit="1" customWidth="1"/>
    <col min="520" max="520" width="11" bestFit="1" customWidth="1"/>
    <col min="521" max="521" width="12" bestFit="1" customWidth="1"/>
    <col min="522" max="522" width="11.109375" bestFit="1" customWidth="1"/>
    <col min="523" max="524" width="11.21875" bestFit="1" customWidth="1"/>
    <col min="525" max="525" width="12.6640625" bestFit="1" customWidth="1"/>
    <col min="526" max="526" width="10" bestFit="1" customWidth="1"/>
    <col min="527" max="527" width="12.109375" bestFit="1" customWidth="1"/>
    <col min="528" max="528" width="12.5546875" bestFit="1" customWidth="1"/>
    <col min="529" max="529" width="15" bestFit="1" customWidth="1"/>
    <col min="530" max="530" width="12.5546875" bestFit="1" customWidth="1"/>
    <col min="531" max="531" width="12" bestFit="1" customWidth="1"/>
    <col min="532" max="532" width="15.21875" bestFit="1" customWidth="1"/>
    <col min="533" max="533" width="21.44140625" bestFit="1" customWidth="1"/>
    <col min="534" max="534" width="12.88671875" bestFit="1" customWidth="1"/>
    <col min="535" max="535" width="12.77734375" bestFit="1" customWidth="1"/>
    <col min="536" max="536" width="13.21875" bestFit="1" customWidth="1"/>
    <col min="537" max="537" width="13.33203125" bestFit="1" customWidth="1"/>
    <col min="538" max="538" width="12.6640625" bestFit="1" customWidth="1"/>
    <col min="539" max="539" width="14.21875" bestFit="1" customWidth="1"/>
    <col min="540" max="540" width="15.109375" bestFit="1" customWidth="1"/>
    <col min="541" max="541" width="11.109375" bestFit="1" customWidth="1"/>
    <col min="542" max="542" width="12.33203125" bestFit="1" customWidth="1"/>
    <col min="543" max="543" width="13.88671875" bestFit="1" customWidth="1"/>
    <col min="544" max="544" width="13.44140625" bestFit="1" customWidth="1"/>
    <col min="545" max="545" width="17.33203125" bestFit="1" customWidth="1"/>
    <col min="546" max="546" width="14.109375" bestFit="1" customWidth="1"/>
    <col min="547" max="547" width="11.21875" bestFit="1" customWidth="1"/>
    <col min="548" max="548" width="12" bestFit="1" customWidth="1"/>
    <col min="549" max="549" width="10.21875" bestFit="1" customWidth="1"/>
    <col min="550" max="550" width="12.21875" bestFit="1" customWidth="1"/>
    <col min="551" max="551" width="12" bestFit="1" customWidth="1"/>
    <col min="552" max="552" width="13.44140625" bestFit="1" customWidth="1"/>
    <col min="553" max="553" width="10.5546875" bestFit="1" customWidth="1"/>
    <col min="554" max="554" width="13.21875" bestFit="1" customWidth="1"/>
    <col min="555" max="555" width="16.6640625" bestFit="1" customWidth="1"/>
    <col min="556" max="556" width="11.21875" bestFit="1" customWidth="1"/>
    <col min="557" max="557" width="17.6640625" bestFit="1" customWidth="1"/>
    <col min="558" max="558" width="14.21875" bestFit="1" customWidth="1"/>
    <col min="559" max="559" width="14.6640625" bestFit="1" customWidth="1"/>
    <col min="560" max="560" width="14" bestFit="1" customWidth="1"/>
    <col min="561" max="561" width="12" bestFit="1" customWidth="1"/>
    <col min="562" max="562" width="11.5546875" bestFit="1" customWidth="1"/>
    <col min="563" max="563" width="12.33203125" bestFit="1" customWidth="1"/>
    <col min="564" max="564" width="14.109375" bestFit="1" customWidth="1"/>
    <col min="565" max="565" width="9.88671875" bestFit="1" customWidth="1"/>
    <col min="566" max="566" width="10.21875" bestFit="1" customWidth="1"/>
    <col min="567" max="567" width="10" bestFit="1" customWidth="1"/>
    <col min="568" max="568" width="12" bestFit="1" customWidth="1"/>
    <col min="569" max="569" width="13.109375" bestFit="1" customWidth="1"/>
    <col min="570" max="570" width="16.21875" bestFit="1" customWidth="1"/>
    <col min="571" max="571" width="13.33203125" bestFit="1" customWidth="1"/>
    <col min="572" max="572" width="13.44140625" bestFit="1" customWidth="1"/>
    <col min="573" max="573" width="11.109375" bestFit="1" customWidth="1"/>
    <col min="574" max="574" width="12.44140625" bestFit="1" customWidth="1"/>
    <col min="575" max="575" width="10.77734375" bestFit="1" customWidth="1"/>
    <col min="576" max="576" width="14.44140625" bestFit="1" customWidth="1"/>
    <col min="577" max="578" width="11.88671875" bestFit="1" customWidth="1"/>
    <col min="579" max="579" width="14.21875" bestFit="1" customWidth="1"/>
    <col min="580" max="580" width="11.21875" bestFit="1" customWidth="1"/>
    <col min="581" max="581" width="12.88671875" bestFit="1" customWidth="1"/>
    <col min="582" max="582" width="16.21875" bestFit="1" customWidth="1"/>
    <col min="583" max="583" width="10.44140625" bestFit="1" customWidth="1"/>
    <col min="584" max="584" width="10.33203125" bestFit="1" customWidth="1"/>
    <col min="585" max="585" width="14" bestFit="1" customWidth="1"/>
    <col min="586" max="586" width="15" bestFit="1" customWidth="1"/>
    <col min="587" max="587" width="11.109375" bestFit="1" customWidth="1"/>
    <col min="588" max="588" width="14.109375" bestFit="1" customWidth="1"/>
    <col min="589" max="589" width="11" bestFit="1" customWidth="1"/>
    <col min="590" max="590" width="13.33203125" bestFit="1" customWidth="1"/>
    <col min="591" max="591" width="9.77734375" bestFit="1" customWidth="1"/>
    <col min="592" max="592" width="12.109375" bestFit="1" customWidth="1"/>
    <col min="593" max="593" width="11.109375" bestFit="1" customWidth="1"/>
    <col min="594" max="594" width="16.21875" bestFit="1" customWidth="1"/>
    <col min="595" max="595" width="11.44140625" bestFit="1" customWidth="1"/>
    <col min="596" max="596" width="14.5546875" bestFit="1" customWidth="1"/>
    <col min="597" max="597" width="12.6640625" bestFit="1" customWidth="1"/>
    <col min="598" max="598" width="12.33203125" bestFit="1" customWidth="1"/>
    <col min="599" max="599" width="11.77734375" bestFit="1" customWidth="1"/>
    <col min="600" max="600" width="14.109375" bestFit="1" customWidth="1"/>
    <col min="601" max="601" width="11.44140625" bestFit="1" customWidth="1"/>
    <col min="602" max="602" width="20.77734375" bestFit="1" customWidth="1"/>
    <col min="603" max="603" width="11.88671875" bestFit="1" customWidth="1"/>
    <col min="604" max="604" width="14.109375" bestFit="1" customWidth="1"/>
    <col min="605" max="605" width="15.77734375" bestFit="1" customWidth="1"/>
    <col min="606" max="606" width="14.88671875" bestFit="1" customWidth="1"/>
    <col min="607" max="607" width="12.109375" bestFit="1" customWidth="1"/>
    <col min="608" max="608" width="12" bestFit="1" customWidth="1"/>
    <col min="609" max="609" width="16.5546875" bestFit="1" customWidth="1"/>
    <col min="610" max="610" width="10.5546875" bestFit="1" customWidth="1"/>
    <col min="611" max="611" width="17.33203125" bestFit="1" customWidth="1"/>
    <col min="612" max="612" width="11.21875" bestFit="1" customWidth="1"/>
    <col min="613" max="613" width="11" bestFit="1" customWidth="1"/>
    <col min="614" max="614" width="13.5546875" bestFit="1" customWidth="1"/>
    <col min="615" max="615" width="11.44140625" bestFit="1" customWidth="1"/>
    <col min="616" max="616" width="12" bestFit="1" customWidth="1"/>
    <col min="617" max="617" width="13.44140625" bestFit="1" customWidth="1"/>
    <col min="618" max="618" width="14.44140625" bestFit="1" customWidth="1"/>
    <col min="619" max="619" width="16.88671875" bestFit="1" customWidth="1"/>
    <col min="620" max="620" width="14.6640625" bestFit="1" customWidth="1"/>
    <col min="621" max="621" width="13.33203125" bestFit="1" customWidth="1"/>
    <col min="622" max="622" width="11.77734375" bestFit="1" customWidth="1"/>
    <col min="623" max="623" width="12" bestFit="1" customWidth="1"/>
    <col min="624" max="624" width="16.77734375" bestFit="1" customWidth="1"/>
    <col min="625" max="625" width="11.77734375" bestFit="1" customWidth="1"/>
    <col min="626" max="626" width="11.5546875" bestFit="1" customWidth="1"/>
    <col min="627" max="627" width="12.21875" bestFit="1" customWidth="1"/>
    <col min="628" max="628" width="15.6640625" bestFit="1" customWidth="1"/>
    <col min="629" max="629" width="15.21875" bestFit="1" customWidth="1"/>
    <col min="630" max="630" width="12" bestFit="1" customWidth="1"/>
    <col min="631" max="631" width="10.88671875" bestFit="1" customWidth="1"/>
    <col min="632" max="632" width="13.77734375" bestFit="1" customWidth="1"/>
    <col min="633" max="634" width="12.88671875" bestFit="1" customWidth="1"/>
    <col min="635" max="635" width="12" bestFit="1" customWidth="1"/>
    <col min="636" max="636" width="11.44140625" bestFit="1" customWidth="1"/>
    <col min="637" max="637" width="10.21875" bestFit="1" customWidth="1"/>
    <col min="638" max="638" width="12" bestFit="1" customWidth="1"/>
    <col min="639" max="639" width="11" bestFit="1" customWidth="1"/>
    <col min="640" max="640" width="13.44140625" bestFit="1" customWidth="1"/>
    <col min="641" max="641" width="16.6640625" bestFit="1" customWidth="1"/>
    <col min="642" max="642" width="9.88671875" bestFit="1" customWidth="1"/>
    <col min="643" max="643" width="10.88671875" bestFit="1" customWidth="1"/>
    <col min="644" max="644" width="12.21875" bestFit="1" customWidth="1"/>
    <col min="645" max="645" width="9" bestFit="1" customWidth="1"/>
    <col min="646" max="646" width="14.6640625" bestFit="1" customWidth="1"/>
    <col min="647" max="647" width="11" bestFit="1" customWidth="1"/>
    <col min="648" max="648" width="13.88671875" bestFit="1" customWidth="1"/>
    <col min="649" max="649" width="11.77734375" bestFit="1" customWidth="1"/>
    <col min="650" max="650" width="16.21875" bestFit="1" customWidth="1"/>
    <col min="651" max="651" width="14.44140625" bestFit="1" customWidth="1"/>
    <col min="652" max="652" width="16.77734375" bestFit="1" customWidth="1"/>
    <col min="653" max="653" width="14.33203125" bestFit="1" customWidth="1"/>
    <col min="654" max="654" width="17" bestFit="1" customWidth="1"/>
    <col min="655" max="655" width="16.109375" bestFit="1" customWidth="1"/>
    <col min="656" max="656" width="10.33203125" bestFit="1" customWidth="1"/>
    <col min="657" max="658" width="12" bestFit="1" customWidth="1"/>
    <col min="659" max="659" width="9.21875" bestFit="1" customWidth="1"/>
    <col min="660" max="661" width="11.109375" bestFit="1" customWidth="1"/>
    <col min="662" max="662" width="12.6640625" bestFit="1" customWidth="1"/>
    <col min="663" max="663" width="15.88671875" bestFit="1" customWidth="1"/>
    <col min="664" max="664" width="16.44140625" bestFit="1" customWidth="1"/>
    <col min="665" max="665" width="15.109375" bestFit="1" customWidth="1"/>
    <col min="666" max="666" width="12" bestFit="1" customWidth="1"/>
    <col min="667" max="667" width="11.77734375" bestFit="1" customWidth="1"/>
    <col min="668" max="668" width="12" bestFit="1" customWidth="1"/>
    <col min="669" max="669" width="11.33203125" bestFit="1" customWidth="1"/>
    <col min="670" max="670" width="12.6640625" bestFit="1" customWidth="1"/>
    <col min="671" max="671" width="12.88671875" bestFit="1" customWidth="1"/>
    <col min="672" max="672" width="12.44140625" bestFit="1" customWidth="1"/>
    <col min="673" max="673" width="9" bestFit="1" customWidth="1"/>
    <col min="674" max="674" width="9.44140625" bestFit="1" customWidth="1"/>
    <col min="675" max="675" width="15" bestFit="1" customWidth="1"/>
    <col min="676" max="676" width="14.33203125" bestFit="1" customWidth="1"/>
    <col min="677" max="677" width="10.33203125" bestFit="1" customWidth="1"/>
    <col min="678" max="678" width="11.88671875" bestFit="1" customWidth="1"/>
    <col min="679" max="679" width="12.21875" bestFit="1" customWidth="1"/>
    <col min="680" max="680" width="13.88671875" bestFit="1" customWidth="1"/>
    <col min="681" max="681" width="13.33203125" bestFit="1" customWidth="1"/>
    <col min="682" max="682" width="14.44140625" bestFit="1" customWidth="1"/>
    <col min="683" max="683" width="15.44140625" bestFit="1" customWidth="1"/>
    <col min="684" max="684" width="12.109375" bestFit="1" customWidth="1"/>
    <col min="685" max="685" width="11.109375" bestFit="1" customWidth="1"/>
    <col min="686" max="686" width="11" bestFit="1" customWidth="1"/>
    <col min="687" max="687" width="10" bestFit="1" customWidth="1"/>
    <col min="688" max="688" width="9.21875" bestFit="1" customWidth="1"/>
    <col min="689" max="689" width="12.44140625" bestFit="1" customWidth="1"/>
    <col min="690" max="690" width="9" bestFit="1" customWidth="1"/>
    <col min="691" max="691" width="10.77734375" bestFit="1" customWidth="1"/>
    <col min="692" max="692" width="10.5546875" bestFit="1" customWidth="1"/>
    <col min="693" max="693" width="12.21875" bestFit="1" customWidth="1"/>
    <col min="694" max="694" width="11.33203125" bestFit="1" customWidth="1"/>
    <col min="695" max="695" width="12.21875" bestFit="1" customWidth="1"/>
    <col min="696" max="696" width="15" bestFit="1" customWidth="1"/>
    <col min="697" max="697" width="14.21875" bestFit="1" customWidth="1"/>
    <col min="698" max="698" width="11" bestFit="1" customWidth="1"/>
    <col min="699" max="699" width="14.77734375" bestFit="1" customWidth="1"/>
    <col min="700" max="700" width="18" bestFit="1" customWidth="1"/>
    <col min="701" max="702" width="12.21875" bestFit="1" customWidth="1"/>
    <col min="703" max="703" width="13.77734375" bestFit="1" customWidth="1"/>
    <col min="704" max="704" width="18.77734375" bestFit="1" customWidth="1"/>
    <col min="705" max="705" width="13.33203125" bestFit="1" customWidth="1"/>
    <col min="706" max="706" width="16.5546875" bestFit="1" customWidth="1"/>
    <col min="707" max="707" width="13.33203125" bestFit="1" customWidth="1"/>
    <col min="708" max="708" width="11.5546875" bestFit="1" customWidth="1"/>
    <col min="709" max="709" width="10.109375" bestFit="1" customWidth="1"/>
    <col min="710" max="710" width="12.109375" bestFit="1" customWidth="1"/>
    <col min="711" max="712" width="12.33203125" bestFit="1" customWidth="1"/>
    <col min="713" max="713" width="11" bestFit="1" customWidth="1"/>
    <col min="714" max="714" width="14.21875" bestFit="1" customWidth="1"/>
    <col min="715" max="715" width="12" bestFit="1" customWidth="1"/>
    <col min="716" max="716" width="13.44140625" bestFit="1" customWidth="1"/>
    <col min="717" max="717" width="13.33203125" bestFit="1" customWidth="1"/>
    <col min="718" max="718" width="13.77734375" bestFit="1" customWidth="1"/>
    <col min="719" max="719" width="11.44140625" bestFit="1" customWidth="1"/>
    <col min="720" max="720" width="14.21875" bestFit="1" customWidth="1"/>
    <col min="721" max="721" width="15.44140625" bestFit="1" customWidth="1"/>
    <col min="722" max="722" width="16.21875" bestFit="1" customWidth="1"/>
    <col min="723" max="723" width="13.44140625" bestFit="1" customWidth="1"/>
    <col min="724" max="724" width="17" bestFit="1" customWidth="1"/>
    <col min="725" max="725" width="16.5546875" bestFit="1" customWidth="1"/>
    <col min="726" max="726" width="14" bestFit="1" customWidth="1"/>
    <col min="727" max="727" width="14.88671875" bestFit="1" customWidth="1"/>
    <col min="728" max="728" width="12.21875" bestFit="1" customWidth="1"/>
    <col min="729" max="730" width="12" bestFit="1" customWidth="1"/>
    <col min="731" max="731" width="11.6640625" bestFit="1" customWidth="1"/>
    <col min="732" max="732" width="14.6640625" bestFit="1" customWidth="1"/>
    <col min="733" max="733" width="10" bestFit="1" customWidth="1"/>
    <col min="734" max="734" width="12" bestFit="1" customWidth="1"/>
    <col min="735" max="735" width="10.44140625" bestFit="1" customWidth="1"/>
    <col min="736" max="736" width="14.21875" bestFit="1" customWidth="1"/>
    <col min="737" max="737" width="13.88671875" bestFit="1" customWidth="1"/>
    <col min="738" max="738" width="11.5546875" bestFit="1" customWidth="1"/>
    <col min="739" max="739" width="12.109375" bestFit="1" customWidth="1"/>
    <col min="740" max="740" width="16.77734375" bestFit="1" customWidth="1"/>
    <col min="741" max="741" width="13.109375" bestFit="1" customWidth="1"/>
    <col min="742" max="742" width="12.33203125" bestFit="1" customWidth="1"/>
    <col min="743" max="743" width="10.21875" bestFit="1" customWidth="1"/>
    <col min="744" max="744" width="10.33203125" bestFit="1" customWidth="1"/>
    <col min="745" max="745" width="13.6640625" bestFit="1" customWidth="1"/>
    <col min="746" max="746" width="10.44140625" bestFit="1" customWidth="1"/>
    <col min="747" max="747" width="13.77734375" bestFit="1" customWidth="1"/>
    <col min="748" max="749" width="12.21875" bestFit="1" customWidth="1"/>
    <col min="750" max="750" width="10" bestFit="1" customWidth="1"/>
    <col min="751" max="751" width="13.21875" bestFit="1" customWidth="1"/>
    <col min="752" max="752" width="12" bestFit="1" customWidth="1"/>
    <col min="753" max="753" width="13.21875" bestFit="1" customWidth="1"/>
    <col min="754" max="754" width="15.33203125" bestFit="1" customWidth="1"/>
    <col min="755" max="755" width="12.88671875" bestFit="1" customWidth="1"/>
    <col min="756" max="756" width="18.33203125" bestFit="1" customWidth="1"/>
    <col min="757" max="757" width="17.88671875" bestFit="1" customWidth="1"/>
    <col min="758" max="758" width="18.44140625" bestFit="1" customWidth="1"/>
    <col min="759" max="759" width="11.33203125" bestFit="1" customWidth="1"/>
    <col min="760" max="760" width="10.44140625" bestFit="1" customWidth="1"/>
    <col min="761" max="762" width="12" bestFit="1" customWidth="1"/>
    <col min="763" max="763" width="17.44140625" bestFit="1" customWidth="1"/>
    <col min="764" max="764" width="13.21875" bestFit="1" customWidth="1"/>
    <col min="765" max="765" width="11.88671875" bestFit="1" customWidth="1"/>
    <col min="766" max="766" width="9" bestFit="1" customWidth="1"/>
    <col min="767" max="767" width="11" bestFit="1" customWidth="1"/>
    <col min="768" max="768" width="12" bestFit="1" customWidth="1"/>
    <col min="769" max="770" width="13.44140625" bestFit="1" customWidth="1"/>
    <col min="771" max="771" width="9.44140625" bestFit="1" customWidth="1"/>
    <col min="772" max="772" width="9" bestFit="1" customWidth="1"/>
    <col min="773" max="773" width="15.33203125" bestFit="1" customWidth="1"/>
    <col min="774" max="774" width="13.88671875" bestFit="1" customWidth="1"/>
    <col min="775" max="775" width="13.21875" bestFit="1" customWidth="1"/>
    <col min="776" max="776" width="10.21875" bestFit="1" customWidth="1"/>
    <col min="777" max="777" width="12" bestFit="1" customWidth="1"/>
    <col min="778" max="778" width="13.77734375" bestFit="1" customWidth="1"/>
    <col min="779" max="780" width="10" bestFit="1" customWidth="1"/>
    <col min="781" max="781" width="12" bestFit="1" customWidth="1"/>
    <col min="782" max="782" width="12.21875" bestFit="1" customWidth="1"/>
    <col min="783" max="783" width="16.109375" bestFit="1" customWidth="1"/>
    <col min="784" max="784" width="12.6640625" bestFit="1" customWidth="1"/>
    <col min="785" max="785" width="11.33203125" bestFit="1" customWidth="1"/>
    <col min="786" max="786" width="12.77734375" bestFit="1" customWidth="1"/>
    <col min="787" max="787" width="13.77734375" bestFit="1" customWidth="1"/>
    <col min="788" max="788" width="12.77734375" bestFit="1" customWidth="1"/>
    <col min="789" max="789" width="9.6640625" bestFit="1" customWidth="1"/>
    <col min="790" max="790" width="16.5546875" bestFit="1" customWidth="1"/>
    <col min="791" max="791" width="13.33203125" bestFit="1" customWidth="1"/>
    <col min="792" max="792" width="13.77734375" bestFit="1" customWidth="1"/>
    <col min="793" max="793" width="10.5546875" bestFit="1" customWidth="1"/>
    <col min="794" max="794" width="13.5546875" bestFit="1" customWidth="1"/>
    <col min="795" max="795" width="11.77734375" bestFit="1" customWidth="1"/>
    <col min="796" max="796" width="12.44140625" bestFit="1" customWidth="1"/>
    <col min="797" max="797" width="13.44140625" bestFit="1" customWidth="1"/>
    <col min="798" max="798" width="12.6640625" bestFit="1" customWidth="1"/>
    <col min="799" max="799" width="13.44140625" bestFit="1" customWidth="1"/>
    <col min="800" max="800" width="14.77734375" bestFit="1" customWidth="1"/>
    <col min="801" max="801" width="12.109375" bestFit="1" customWidth="1"/>
    <col min="802" max="802" width="11.21875" bestFit="1" customWidth="1"/>
    <col min="803" max="803" width="17.33203125" bestFit="1" customWidth="1"/>
    <col min="804" max="804" width="16.21875" bestFit="1" customWidth="1"/>
    <col min="805" max="805" width="19" bestFit="1" customWidth="1"/>
    <col min="806" max="806" width="22.88671875" bestFit="1" customWidth="1"/>
    <col min="807" max="807" width="9.21875" bestFit="1" customWidth="1"/>
    <col min="808" max="808" width="15" bestFit="1" customWidth="1"/>
    <col min="809" max="809" width="16" bestFit="1" customWidth="1"/>
    <col min="810" max="810" width="13.109375" bestFit="1" customWidth="1"/>
    <col min="811" max="811" width="13.21875" bestFit="1" customWidth="1"/>
    <col min="812" max="812" width="12.5546875" bestFit="1" customWidth="1"/>
    <col min="813" max="813" width="11.88671875" bestFit="1" customWidth="1"/>
    <col min="814" max="814" width="14.21875" bestFit="1" customWidth="1"/>
    <col min="815" max="815" width="12.77734375" bestFit="1" customWidth="1"/>
    <col min="816" max="816" width="26.5546875" bestFit="1" customWidth="1"/>
    <col min="817" max="817" width="12.44140625" bestFit="1" customWidth="1"/>
    <col min="818" max="818" width="14.88671875" bestFit="1" customWidth="1"/>
    <col min="819" max="819" width="18.21875" bestFit="1" customWidth="1"/>
    <col min="820" max="820" width="15.6640625" bestFit="1" customWidth="1"/>
    <col min="821" max="821" width="12" bestFit="1" customWidth="1"/>
    <col min="822" max="822" width="12.88671875" bestFit="1" customWidth="1"/>
    <col min="823" max="823" width="12.109375" bestFit="1" customWidth="1"/>
    <col min="824" max="824" width="13.5546875" bestFit="1" customWidth="1"/>
    <col min="825" max="825" width="13.21875" bestFit="1" customWidth="1"/>
    <col min="826" max="826" width="12.44140625" bestFit="1" customWidth="1"/>
    <col min="827" max="827" width="9.5546875" bestFit="1" customWidth="1"/>
    <col min="828" max="828" width="11" bestFit="1" customWidth="1"/>
    <col min="829" max="829" width="9.5546875" bestFit="1" customWidth="1"/>
    <col min="830" max="830" width="11.21875" bestFit="1" customWidth="1"/>
    <col min="831" max="831" width="16" bestFit="1" customWidth="1"/>
    <col min="832" max="832" width="15.33203125" bestFit="1" customWidth="1"/>
    <col min="833" max="833" width="12.88671875" bestFit="1" customWidth="1"/>
    <col min="834" max="834" width="14.33203125" bestFit="1" customWidth="1"/>
    <col min="835" max="835" width="13.5546875" bestFit="1" customWidth="1"/>
    <col min="836" max="836" width="10.5546875" bestFit="1" customWidth="1"/>
    <col min="837" max="837" width="17.44140625" bestFit="1" customWidth="1"/>
    <col min="838" max="838" width="13.88671875" bestFit="1" customWidth="1"/>
    <col min="839" max="839" width="13.5546875" bestFit="1" customWidth="1"/>
    <col min="840" max="840" width="14.109375" bestFit="1" customWidth="1"/>
    <col min="841" max="841" width="14.88671875" bestFit="1" customWidth="1"/>
    <col min="842" max="842" width="12.21875" bestFit="1" customWidth="1"/>
    <col min="843" max="843" width="13.5546875" bestFit="1" customWidth="1"/>
    <col min="844" max="844" width="12.6640625" bestFit="1" customWidth="1"/>
    <col min="845" max="845" width="14.109375" bestFit="1" customWidth="1"/>
    <col min="846" max="846" width="14.33203125" bestFit="1" customWidth="1"/>
    <col min="847" max="847" width="14" bestFit="1" customWidth="1"/>
    <col min="848" max="848" width="17.88671875" bestFit="1" customWidth="1"/>
    <col min="849" max="849" width="12" bestFit="1" customWidth="1"/>
    <col min="850" max="850" width="13.5546875" bestFit="1" customWidth="1"/>
    <col min="851" max="851" width="15.44140625" bestFit="1" customWidth="1"/>
    <col min="852" max="852" width="14.33203125" bestFit="1" customWidth="1"/>
    <col min="853" max="853" width="14.5546875" bestFit="1" customWidth="1"/>
    <col min="854" max="854" width="14.21875" bestFit="1" customWidth="1"/>
    <col min="855" max="855" width="10.109375" bestFit="1" customWidth="1"/>
    <col min="856" max="856" width="11.88671875" bestFit="1" customWidth="1"/>
    <col min="857" max="857" width="10.109375" bestFit="1" customWidth="1"/>
    <col min="858" max="858" width="12" bestFit="1" customWidth="1"/>
    <col min="859" max="859" width="15.77734375" bestFit="1" customWidth="1"/>
    <col min="860" max="860" width="12.88671875" bestFit="1" customWidth="1"/>
    <col min="861" max="861" width="11.21875" bestFit="1" customWidth="1"/>
    <col min="862" max="862" width="14.88671875" bestFit="1" customWidth="1"/>
    <col min="863" max="864" width="13.77734375" bestFit="1" customWidth="1"/>
    <col min="865" max="865" width="11.21875" bestFit="1" customWidth="1"/>
    <col min="866" max="866" width="16.5546875" bestFit="1" customWidth="1"/>
    <col min="867" max="867" width="16.77734375" bestFit="1" customWidth="1"/>
    <col min="868" max="868" width="12.33203125" bestFit="1" customWidth="1"/>
    <col min="869" max="869" width="11.88671875" bestFit="1" customWidth="1"/>
    <col min="870" max="870" width="13.88671875" bestFit="1" customWidth="1"/>
    <col min="871" max="871" width="14" bestFit="1" customWidth="1"/>
    <col min="872" max="872" width="14.44140625" bestFit="1" customWidth="1"/>
    <col min="873" max="873" width="15.109375" bestFit="1" customWidth="1"/>
    <col min="874" max="874" width="12.21875" bestFit="1" customWidth="1"/>
    <col min="875" max="875" width="14.44140625" bestFit="1" customWidth="1"/>
    <col min="876" max="876" width="13.77734375" bestFit="1" customWidth="1"/>
    <col min="877" max="877" width="14.77734375" bestFit="1" customWidth="1"/>
    <col min="878" max="878" width="15" bestFit="1" customWidth="1"/>
    <col min="879" max="879" width="11.77734375" bestFit="1" customWidth="1"/>
    <col min="880" max="880" width="11.88671875" bestFit="1" customWidth="1"/>
    <col min="881" max="881" width="12.21875" bestFit="1" customWidth="1"/>
    <col min="882" max="882" width="13.6640625" bestFit="1" customWidth="1"/>
    <col min="883" max="883" width="12.109375" bestFit="1" customWidth="1"/>
    <col min="884" max="884" width="15.77734375" bestFit="1" customWidth="1"/>
    <col min="885" max="885" width="12.88671875" bestFit="1" customWidth="1"/>
    <col min="886" max="886" width="17.77734375" bestFit="1" customWidth="1"/>
    <col min="887" max="887" width="11.77734375" bestFit="1" customWidth="1"/>
    <col min="888" max="888" width="14.77734375" bestFit="1" customWidth="1"/>
    <col min="889" max="889" width="11.109375" bestFit="1" customWidth="1"/>
    <col min="890" max="890" width="11" bestFit="1" customWidth="1"/>
    <col min="891" max="891" width="13.5546875" bestFit="1" customWidth="1"/>
    <col min="892" max="892" width="15.44140625" bestFit="1" customWidth="1"/>
    <col min="893" max="893" width="13.5546875" bestFit="1" customWidth="1"/>
    <col min="894" max="894" width="9.5546875" bestFit="1" customWidth="1"/>
    <col min="895" max="895" width="13.5546875" bestFit="1" customWidth="1"/>
    <col min="896" max="896" width="12.21875" bestFit="1" customWidth="1"/>
    <col min="897" max="897" width="14" bestFit="1" customWidth="1"/>
    <col min="898" max="898" width="12" bestFit="1" customWidth="1"/>
    <col min="899" max="899" width="11.88671875" bestFit="1" customWidth="1"/>
    <col min="900" max="900" width="14" bestFit="1" customWidth="1"/>
    <col min="901" max="901" width="11.5546875" bestFit="1" customWidth="1"/>
    <col min="902" max="902" width="17.33203125" bestFit="1" customWidth="1"/>
    <col min="903" max="903" width="8" bestFit="1" customWidth="1"/>
    <col min="904" max="904" width="9" bestFit="1" customWidth="1"/>
    <col min="905" max="905" width="16.109375" bestFit="1" customWidth="1"/>
    <col min="906" max="906" width="15.5546875" bestFit="1" customWidth="1"/>
    <col min="907" max="907" width="13.33203125" bestFit="1" customWidth="1"/>
    <col min="908" max="908" width="12.21875" bestFit="1" customWidth="1"/>
    <col min="909" max="909" width="12.44140625" bestFit="1" customWidth="1"/>
    <col min="910" max="910" width="10.5546875" bestFit="1" customWidth="1"/>
    <col min="911" max="911" width="11.5546875" bestFit="1" customWidth="1"/>
    <col min="912" max="912" width="11.77734375" bestFit="1" customWidth="1"/>
    <col min="913" max="913" width="14.5546875" bestFit="1" customWidth="1"/>
    <col min="914" max="914" width="15" bestFit="1" customWidth="1"/>
    <col min="915" max="915" width="12.5546875" bestFit="1" customWidth="1"/>
    <col min="916" max="916" width="11.77734375" bestFit="1" customWidth="1"/>
    <col min="917" max="917" width="12" bestFit="1" customWidth="1"/>
    <col min="918" max="918" width="11.77734375" bestFit="1" customWidth="1"/>
    <col min="919" max="919" width="13.44140625" bestFit="1" customWidth="1"/>
    <col min="920" max="920" width="16" bestFit="1" customWidth="1"/>
    <col min="921" max="921" width="15" bestFit="1" customWidth="1"/>
    <col min="922" max="922" width="18.88671875" bestFit="1" customWidth="1"/>
    <col min="923" max="923" width="13.6640625" bestFit="1" customWidth="1"/>
    <col min="924" max="924" width="12.77734375" bestFit="1" customWidth="1"/>
    <col min="925" max="925" width="11" bestFit="1" customWidth="1"/>
    <col min="926" max="926" width="15" bestFit="1" customWidth="1"/>
    <col min="927" max="927" width="11.21875" bestFit="1" customWidth="1"/>
    <col min="928" max="928" width="14.44140625" bestFit="1" customWidth="1"/>
    <col min="929" max="929" width="11.88671875" bestFit="1" customWidth="1"/>
    <col min="930" max="930" width="11.6640625" bestFit="1" customWidth="1"/>
    <col min="931" max="931" width="16.33203125" bestFit="1" customWidth="1"/>
    <col min="932" max="932" width="17.88671875" bestFit="1" customWidth="1"/>
    <col min="933" max="933" width="11" bestFit="1" customWidth="1"/>
    <col min="934" max="934" width="12.5546875" bestFit="1" customWidth="1"/>
    <col min="935" max="935" width="12" bestFit="1" customWidth="1"/>
    <col min="936" max="936" width="13.44140625" bestFit="1" customWidth="1"/>
    <col min="937" max="937" width="15" bestFit="1" customWidth="1"/>
    <col min="938" max="938" width="15.5546875" bestFit="1" customWidth="1"/>
    <col min="939" max="939" width="15.88671875" bestFit="1" customWidth="1"/>
    <col min="940" max="940" width="14.77734375" bestFit="1" customWidth="1"/>
    <col min="941" max="941" width="12.21875" bestFit="1" customWidth="1"/>
    <col min="942" max="942" width="17" bestFit="1" customWidth="1"/>
    <col min="943" max="943" width="12" bestFit="1" customWidth="1"/>
    <col min="944" max="944" width="17.21875" bestFit="1" customWidth="1"/>
    <col min="945" max="945" width="11.77734375" bestFit="1" customWidth="1"/>
    <col min="946" max="946" width="13.88671875" bestFit="1" customWidth="1"/>
    <col min="947" max="947" width="12.6640625" bestFit="1" customWidth="1"/>
    <col min="948" max="948" width="12" bestFit="1" customWidth="1"/>
    <col min="949" max="949" width="17.77734375" bestFit="1" customWidth="1"/>
    <col min="950" max="950" width="16.44140625" bestFit="1" customWidth="1"/>
    <col min="951" max="951" width="11.88671875" bestFit="1" customWidth="1"/>
    <col min="952" max="952" width="15.33203125" bestFit="1" customWidth="1"/>
    <col min="953" max="953" width="14.77734375" bestFit="1" customWidth="1"/>
    <col min="954" max="954" width="18.77734375" bestFit="1" customWidth="1"/>
    <col min="955" max="955" width="16.6640625" bestFit="1" customWidth="1"/>
    <col min="956" max="956" width="15.6640625" bestFit="1" customWidth="1"/>
    <col min="957" max="957" width="16.6640625" bestFit="1" customWidth="1"/>
    <col min="958" max="958" width="14.5546875" bestFit="1" customWidth="1"/>
    <col min="959" max="959" width="14.21875" bestFit="1" customWidth="1"/>
    <col min="960" max="960" width="11.88671875" bestFit="1" customWidth="1"/>
    <col min="961" max="962" width="12" bestFit="1" customWidth="1"/>
    <col min="963" max="963" width="11.88671875" bestFit="1" customWidth="1"/>
    <col min="964" max="964" width="11.21875" bestFit="1" customWidth="1"/>
    <col min="965" max="965" width="17.21875" bestFit="1" customWidth="1"/>
    <col min="966" max="966" width="19.77734375" bestFit="1" customWidth="1"/>
    <col min="967" max="967" width="12" bestFit="1" customWidth="1"/>
    <col min="968" max="969" width="12.6640625" bestFit="1" customWidth="1"/>
    <col min="970" max="970" width="11.109375" bestFit="1" customWidth="1"/>
    <col min="971" max="971" width="12" bestFit="1" customWidth="1"/>
    <col min="972" max="972" width="10" bestFit="1" customWidth="1"/>
    <col min="973" max="974" width="12" bestFit="1" customWidth="1"/>
    <col min="975" max="975" width="12.109375" bestFit="1" customWidth="1"/>
    <col min="976" max="976" width="15" bestFit="1" customWidth="1"/>
    <col min="977" max="977" width="12.6640625" bestFit="1" customWidth="1"/>
    <col min="978" max="978" width="11.33203125" bestFit="1" customWidth="1"/>
    <col min="979" max="979" width="16.5546875" bestFit="1" customWidth="1"/>
    <col min="980" max="980" width="10.33203125" bestFit="1" customWidth="1"/>
    <col min="981" max="981" width="14.77734375" bestFit="1" customWidth="1"/>
    <col min="982" max="982" width="15.21875" bestFit="1" customWidth="1"/>
    <col min="983" max="983" width="17.77734375" bestFit="1" customWidth="1"/>
    <col min="984" max="984" width="12.21875" bestFit="1" customWidth="1"/>
    <col min="985" max="985" width="10.33203125" bestFit="1" customWidth="1"/>
    <col min="986" max="986" width="9.88671875" bestFit="1" customWidth="1"/>
    <col min="987" max="987" width="16.33203125" bestFit="1" customWidth="1"/>
    <col min="988" max="988" width="13.21875" bestFit="1" customWidth="1"/>
    <col min="989" max="989" width="10.21875" bestFit="1" customWidth="1"/>
    <col min="990" max="990" width="14.33203125" bestFit="1" customWidth="1"/>
    <col min="991" max="991" width="25" bestFit="1" customWidth="1"/>
    <col min="992" max="992" width="12" bestFit="1" customWidth="1"/>
    <col min="993" max="993" width="12.88671875" bestFit="1" customWidth="1"/>
    <col min="994" max="994" width="10.6640625" bestFit="1" customWidth="1"/>
    <col min="995" max="995" width="12.5546875" bestFit="1" customWidth="1"/>
    <col min="996" max="996" width="12" bestFit="1" customWidth="1"/>
    <col min="997" max="997" width="12.109375" bestFit="1" customWidth="1"/>
    <col min="998" max="998" width="10.109375" bestFit="1" customWidth="1"/>
    <col min="999" max="999" width="10" bestFit="1" customWidth="1"/>
    <col min="1000" max="1000" width="7.5546875" bestFit="1" customWidth="1"/>
    <col min="1001" max="1001" width="8.44140625" bestFit="1" customWidth="1"/>
    <col min="1002" max="1002" width="12" bestFit="1" customWidth="1"/>
    <col min="1003" max="1003" width="15.88671875" bestFit="1" customWidth="1"/>
    <col min="1004" max="1005" width="12" bestFit="1" customWidth="1"/>
    <col min="1006" max="1006" width="10" bestFit="1" customWidth="1"/>
    <col min="1007" max="1007" width="13.6640625" bestFit="1" customWidth="1"/>
    <col min="1008" max="1008" width="14.77734375" bestFit="1" customWidth="1"/>
    <col min="1009" max="1009" width="12.109375" bestFit="1" customWidth="1"/>
    <col min="1010" max="1010" width="13.44140625" bestFit="1" customWidth="1"/>
    <col min="1011" max="1011" width="17.77734375" bestFit="1" customWidth="1"/>
    <col min="1012" max="1012" width="12.21875" bestFit="1" customWidth="1"/>
    <col min="1013" max="1013" width="11.44140625" bestFit="1" customWidth="1"/>
    <col min="1014" max="1014" width="9.88671875" bestFit="1" customWidth="1"/>
    <col min="1015" max="1015" width="17.6640625" bestFit="1" customWidth="1"/>
    <col min="1016" max="1016" width="13.77734375" bestFit="1" customWidth="1"/>
    <col min="1017" max="1017" width="16.21875" bestFit="1" customWidth="1"/>
    <col min="1018" max="1018" width="13.44140625" bestFit="1" customWidth="1"/>
    <col min="1019" max="1019" width="15" bestFit="1" customWidth="1"/>
    <col min="1020" max="1020" width="10" bestFit="1" customWidth="1"/>
    <col min="1021" max="1021" width="12.6640625" bestFit="1" customWidth="1"/>
    <col min="1022" max="1022" width="11.77734375" bestFit="1" customWidth="1"/>
    <col min="1023" max="1023" width="14.5546875" bestFit="1" customWidth="1"/>
    <col min="1024" max="1024" width="12" bestFit="1" customWidth="1"/>
    <col min="1025" max="1025" width="10.88671875" bestFit="1" customWidth="1"/>
    <col min="1026" max="1026" width="12.21875" bestFit="1" customWidth="1"/>
    <col min="1027" max="1027" width="11.88671875" bestFit="1" customWidth="1"/>
    <col min="1028" max="1028" width="13.44140625" bestFit="1" customWidth="1"/>
    <col min="1029" max="1029" width="13.21875" bestFit="1" customWidth="1"/>
    <col min="1030" max="1030" width="11.6640625" bestFit="1" customWidth="1"/>
    <col min="1031" max="1031" width="13.6640625" bestFit="1" customWidth="1"/>
    <col min="1032" max="1032" width="12" bestFit="1" customWidth="1"/>
    <col min="1033" max="1033" width="16" bestFit="1" customWidth="1"/>
    <col min="1034" max="1034" width="13.44140625" bestFit="1" customWidth="1"/>
    <col min="1035" max="1035" width="11.88671875" bestFit="1" customWidth="1"/>
    <col min="1036" max="1036" width="12.109375" bestFit="1" customWidth="1"/>
    <col min="1037" max="1037" width="14" bestFit="1" customWidth="1"/>
    <col min="1038" max="1038" width="15.44140625" bestFit="1" customWidth="1"/>
    <col min="1039" max="1039" width="14.6640625" bestFit="1" customWidth="1"/>
    <col min="1040" max="1040" width="16.5546875" bestFit="1" customWidth="1"/>
    <col min="1041" max="1041" width="11.109375" bestFit="1" customWidth="1"/>
    <col min="1042" max="1042" width="12.21875" bestFit="1" customWidth="1"/>
    <col min="1043" max="1043" width="14" bestFit="1" customWidth="1"/>
    <col min="1044" max="1044" width="11.5546875" bestFit="1" customWidth="1"/>
    <col min="1045" max="1045" width="9.77734375" bestFit="1" customWidth="1"/>
    <col min="1046" max="1046" width="12" bestFit="1" customWidth="1"/>
    <col min="1047" max="1047" width="14.77734375" bestFit="1" customWidth="1"/>
    <col min="1048" max="1048" width="13.33203125" bestFit="1" customWidth="1"/>
    <col min="1049" max="1049" width="18" bestFit="1" customWidth="1"/>
    <col min="1050" max="1050" width="17.5546875" bestFit="1" customWidth="1"/>
    <col min="1051" max="1051" width="12.33203125" bestFit="1" customWidth="1"/>
    <col min="1052" max="1052" width="12.77734375" bestFit="1" customWidth="1"/>
    <col min="1053" max="1053" width="13.21875" bestFit="1" customWidth="1"/>
    <col min="1054" max="1054" width="12" bestFit="1" customWidth="1"/>
    <col min="1055" max="1056" width="12.5546875" bestFit="1" customWidth="1"/>
    <col min="1057" max="1057" width="14.6640625" bestFit="1" customWidth="1"/>
    <col min="1058" max="1058" width="12" bestFit="1" customWidth="1"/>
    <col min="1059" max="1059" width="14.5546875" bestFit="1" customWidth="1"/>
    <col min="1060" max="1060" width="12.21875" bestFit="1" customWidth="1"/>
    <col min="1061" max="1061" width="15.88671875" bestFit="1" customWidth="1"/>
    <col min="1062" max="1062" width="15.33203125" bestFit="1" customWidth="1"/>
    <col min="1063" max="1063" width="12.21875" bestFit="1" customWidth="1"/>
    <col min="1064" max="1064" width="11.33203125" bestFit="1" customWidth="1"/>
    <col min="1065" max="1065" width="12.6640625" bestFit="1" customWidth="1"/>
    <col min="1066" max="1066" width="11.88671875" bestFit="1" customWidth="1"/>
    <col min="1067" max="1067" width="11.5546875" bestFit="1" customWidth="1"/>
    <col min="1068" max="1069" width="13.77734375" bestFit="1" customWidth="1"/>
    <col min="1070" max="1070" width="12.88671875" bestFit="1" customWidth="1"/>
    <col min="1071" max="1071" width="12.77734375" bestFit="1" customWidth="1"/>
    <col min="1072" max="1072" width="11.33203125" bestFit="1" customWidth="1"/>
    <col min="1073" max="1073" width="13.6640625" bestFit="1" customWidth="1"/>
    <col min="1074" max="1074" width="14.44140625" bestFit="1" customWidth="1"/>
    <col min="1075" max="1075" width="11.44140625" bestFit="1" customWidth="1"/>
    <col min="1076" max="1076" width="12.5546875" bestFit="1" customWidth="1"/>
    <col min="1077" max="1077" width="13.109375" bestFit="1" customWidth="1"/>
    <col min="1078" max="1078" width="17.5546875" bestFit="1" customWidth="1"/>
    <col min="1079" max="1079" width="14.88671875" bestFit="1" customWidth="1"/>
    <col min="1080" max="1080" width="11.33203125" bestFit="1" customWidth="1"/>
    <col min="1081" max="1081" width="12.21875" bestFit="1" customWidth="1"/>
    <col min="1082" max="1082" width="12" bestFit="1" customWidth="1"/>
    <col min="1083" max="1083" width="12.109375" bestFit="1" customWidth="1"/>
    <col min="1084" max="1084" width="12" bestFit="1" customWidth="1"/>
    <col min="1085" max="1085" width="13.44140625" bestFit="1" customWidth="1"/>
    <col min="1086" max="1086" width="14.5546875" bestFit="1" customWidth="1"/>
    <col min="1087" max="1087" width="10.77734375" bestFit="1" customWidth="1"/>
    <col min="1088" max="1088" width="13.44140625" bestFit="1" customWidth="1"/>
    <col min="1089" max="1089" width="10.109375" bestFit="1" customWidth="1"/>
    <col min="1090" max="1090" width="9" bestFit="1" customWidth="1"/>
    <col min="1091" max="1091" width="10.109375" bestFit="1" customWidth="1"/>
    <col min="1092" max="1092" width="12.5546875" bestFit="1" customWidth="1"/>
    <col min="1093" max="1093" width="15.21875" bestFit="1" customWidth="1"/>
    <col min="1094" max="1094" width="12.21875" bestFit="1" customWidth="1"/>
    <col min="1095" max="1095" width="13.109375" bestFit="1" customWidth="1"/>
    <col min="1096" max="1096" width="17.77734375" bestFit="1" customWidth="1"/>
    <col min="1097" max="1097" width="11.88671875" bestFit="1" customWidth="1"/>
    <col min="1098" max="1098" width="10.88671875" bestFit="1" customWidth="1"/>
    <col min="1099" max="1099" width="12" bestFit="1" customWidth="1"/>
    <col min="1100" max="1100" width="14.21875" bestFit="1" customWidth="1"/>
    <col min="1101" max="1101" width="12.44140625" bestFit="1" customWidth="1"/>
    <col min="1102" max="1102" width="14.33203125" bestFit="1" customWidth="1"/>
    <col min="1103" max="1103" width="13.44140625" bestFit="1" customWidth="1"/>
    <col min="1104" max="1104" width="10.88671875" bestFit="1" customWidth="1"/>
    <col min="1105" max="1105" width="9.6640625" bestFit="1" customWidth="1"/>
    <col min="1106" max="1106" width="12" bestFit="1" customWidth="1"/>
    <col min="1107" max="1107" width="11.33203125" bestFit="1" customWidth="1"/>
    <col min="1108" max="1108" width="15.77734375" bestFit="1" customWidth="1"/>
    <col min="1109" max="1109" width="12.44140625" bestFit="1" customWidth="1"/>
    <col min="1110" max="1110" width="12.88671875" bestFit="1" customWidth="1"/>
    <col min="1111" max="1111" width="12.5546875" bestFit="1" customWidth="1"/>
    <col min="1112" max="1112" width="17.6640625" bestFit="1" customWidth="1"/>
    <col min="1113" max="1113" width="12" bestFit="1" customWidth="1"/>
    <col min="1114" max="1114" width="10.6640625" bestFit="1" customWidth="1"/>
    <col min="1115" max="1115" width="11.88671875" bestFit="1" customWidth="1"/>
    <col min="1116" max="1116" width="11.5546875" bestFit="1" customWidth="1"/>
    <col min="1117" max="1117" width="12" bestFit="1" customWidth="1"/>
    <col min="1118" max="1118" width="11" bestFit="1" customWidth="1"/>
    <col min="1119" max="1119" width="13.33203125" bestFit="1" customWidth="1"/>
    <col min="1120" max="1120" width="12.77734375" bestFit="1" customWidth="1"/>
    <col min="1121" max="1121" width="17.44140625" bestFit="1" customWidth="1"/>
    <col min="1122" max="1122" width="13.6640625" bestFit="1" customWidth="1"/>
    <col min="1123" max="1123" width="12" bestFit="1" customWidth="1"/>
    <col min="1124" max="1124" width="13.109375" bestFit="1" customWidth="1"/>
    <col min="1125" max="1125" width="13.21875" bestFit="1" customWidth="1"/>
    <col min="1126" max="1126" width="14" bestFit="1" customWidth="1"/>
    <col min="1127" max="1127" width="12.6640625" bestFit="1" customWidth="1"/>
    <col min="1128" max="1128" width="12" bestFit="1" customWidth="1"/>
    <col min="1129" max="1129" width="16.5546875" bestFit="1" customWidth="1"/>
    <col min="1130" max="1130" width="12.88671875" bestFit="1" customWidth="1"/>
    <col min="1131" max="1131" width="9" bestFit="1" customWidth="1"/>
    <col min="1132" max="1132" width="12.109375" bestFit="1" customWidth="1"/>
    <col min="1133" max="1133" width="10.33203125" bestFit="1" customWidth="1"/>
    <col min="1134" max="1134" width="12" bestFit="1" customWidth="1"/>
    <col min="1135" max="1135" width="13.109375" bestFit="1" customWidth="1"/>
    <col min="1136" max="1136" width="21.88671875" bestFit="1" customWidth="1"/>
    <col min="1137" max="1137" width="18.6640625" bestFit="1" customWidth="1"/>
    <col min="1138" max="1138" width="19.109375" bestFit="1" customWidth="1"/>
    <col min="1139" max="1139" width="13.33203125" bestFit="1" customWidth="1"/>
    <col min="1140" max="1140" width="10.21875" bestFit="1" customWidth="1"/>
    <col min="1141" max="1141" width="12" bestFit="1" customWidth="1"/>
    <col min="1142" max="1142" width="11" bestFit="1" customWidth="1"/>
    <col min="1143" max="1143" width="9" bestFit="1" customWidth="1"/>
    <col min="1144" max="1144" width="12.44140625" bestFit="1" customWidth="1"/>
    <col min="1145" max="1145" width="13.109375" bestFit="1" customWidth="1"/>
    <col min="1146" max="1146" width="11.33203125" bestFit="1" customWidth="1"/>
    <col min="1147" max="1147" width="12.5546875" bestFit="1" customWidth="1"/>
    <col min="1148" max="1148" width="13.88671875" bestFit="1" customWidth="1"/>
    <col min="1149" max="1149" width="12.21875" bestFit="1" customWidth="1"/>
    <col min="1150" max="1150" width="12.109375" bestFit="1" customWidth="1"/>
    <col min="1151" max="1151" width="15.44140625" bestFit="1" customWidth="1"/>
    <col min="1152" max="1152" width="15.5546875" bestFit="1" customWidth="1"/>
    <col min="1153" max="1153" width="11" bestFit="1" customWidth="1"/>
    <col min="1154" max="1154" width="12" bestFit="1" customWidth="1"/>
    <col min="1155" max="1155" width="13.88671875" bestFit="1" customWidth="1"/>
    <col min="1156" max="1156" width="10.6640625" bestFit="1" customWidth="1"/>
    <col min="1157" max="1157" width="12.109375" bestFit="1" customWidth="1"/>
    <col min="1158" max="1158" width="14.109375" bestFit="1" customWidth="1"/>
    <col min="1159" max="1159" width="13.21875" bestFit="1" customWidth="1"/>
    <col min="1160" max="1160" width="12.33203125" bestFit="1" customWidth="1"/>
    <col min="1161" max="1161" width="16.21875" bestFit="1" customWidth="1"/>
    <col min="1162" max="1162" width="15.109375" bestFit="1" customWidth="1"/>
    <col min="1163" max="1163" width="13.5546875" bestFit="1" customWidth="1"/>
    <col min="1164" max="1164" width="17.21875" bestFit="1" customWidth="1"/>
    <col min="1165" max="1165" width="15.77734375" bestFit="1" customWidth="1"/>
    <col min="1166" max="1166" width="12.6640625" bestFit="1" customWidth="1"/>
    <col min="1167" max="1167" width="17.6640625" bestFit="1" customWidth="1"/>
    <col min="1168" max="1168" width="15.109375" bestFit="1" customWidth="1"/>
    <col min="1169" max="1169" width="13.6640625" bestFit="1" customWidth="1"/>
    <col min="1170" max="1170" width="12.5546875" bestFit="1" customWidth="1"/>
    <col min="1171" max="1171" width="12" bestFit="1" customWidth="1"/>
    <col min="1172" max="1172" width="16" bestFit="1" customWidth="1"/>
    <col min="1173" max="1173" width="13.88671875" bestFit="1" customWidth="1"/>
    <col min="1174" max="1174" width="13.5546875" bestFit="1" customWidth="1"/>
    <col min="1175" max="1175" width="11.33203125" bestFit="1" customWidth="1"/>
    <col min="1176" max="1176" width="12.44140625" bestFit="1" customWidth="1"/>
    <col min="1177" max="1177" width="13.33203125" bestFit="1" customWidth="1"/>
    <col min="1178" max="1178" width="11.77734375" bestFit="1" customWidth="1"/>
    <col min="1179" max="1179" width="17.33203125" bestFit="1" customWidth="1"/>
    <col min="1180" max="1180" width="12.77734375" bestFit="1" customWidth="1"/>
    <col min="1181" max="1181" width="11.33203125" bestFit="1" customWidth="1"/>
    <col min="1182" max="1182" width="11.88671875" bestFit="1" customWidth="1"/>
    <col min="1183" max="1183" width="14.6640625" bestFit="1" customWidth="1"/>
    <col min="1184" max="1184" width="12" bestFit="1" customWidth="1"/>
    <col min="1185" max="1185" width="13.109375" bestFit="1" customWidth="1"/>
    <col min="1186" max="1186" width="14.5546875" bestFit="1" customWidth="1"/>
    <col min="1187" max="1187" width="15" bestFit="1" customWidth="1"/>
    <col min="1188" max="1188" width="15.88671875" bestFit="1" customWidth="1"/>
    <col min="1189" max="1189" width="13.44140625" bestFit="1" customWidth="1"/>
    <col min="1190" max="1190" width="12.109375" bestFit="1" customWidth="1"/>
    <col min="1191" max="1191" width="12.21875" bestFit="1" customWidth="1"/>
    <col min="1192" max="1192" width="11.109375" bestFit="1" customWidth="1"/>
    <col min="1193" max="1193" width="13.109375" bestFit="1" customWidth="1"/>
    <col min="1194" max="1194" width="12.21875" bestFit="1" customWidth="1"/>
    <col min="1195" max="1195" width="13.109375" bestFit="1" customWidth="1"/>
    <col min="1196" max="1196" width="14" bestFit="1" customWidth="1"/>
    <col min="1197" max="1197" width="14.77734375" bestFit="1" customWidth="1"/>
    <col min="1198" max="1198" width="13.109375" bestFit="1" customWidth="1"/>
    <col min="1199" max="1199" width="12" bestFit="1" customWidth="1"/>
    <col min="1200" max="1200" width="10.5546875" bestFit="1" customWidth="1"/>
    <col min="1201" max="1201" width="19.109375" bestFit="1" customWidth="1"/>
    <col min="1202" max="1202" width="14.77734375" bestFit="1" customWidth="1"/>
    <col min="1203" max="1204" width="12.109375" bestFit="1" customWidth="1"/>
    <col min="1205" max="1205" width="14.77734375" bestFit="1" customWidth="1"/>
    <col min="1206" max="1206" width="12.88671875" bestFit="1" customWidth="1"/>
    <col min="1207" max="1208" width="12" bestFit="1" customWidth="1"/>
    <col min="1209" max="1209" width="11.33203125" bestFit="1" customWidth="1"/>
    <col min="1210" max="1210" width="9.44140625" bestFit="1" customWidth="1"/>
    <col min="1211" max="1211" width="15" bestFit="1" customWidth="1"/>
    <col min="1212" max="1212" width="12" bestFit="1" customWidth="1"/>
    <col min="1213" max="1213" width="12.88671875" bestFit="1" customWidth="1"/>
    <col min="1214" max="1214" width="9.33203125" bestFit="1" customWidth="1"/>
    <col min="1215" max="1216" width="12" bestFit="1" customWidth="1"/>
    <col min="1217" max="1217" width="13.21875" bestFit="1" customWidth="1"/>
    <col min="1218" max="1218" width="12" bestFit="1" customWidth="1"/>
    <col min="1219" max="1219" width="10.77734375" bestFit="1" customWidth="1"/>
    <col min="1220" max="1220" width="11.33203125" bestFit="1" customWidth="1"/>
    <col min="1221" max="1221" width="9.88671875" bestFit="1" customWidth="1"/>
    <col min="1222" max="1222" width="11.44140625" bestFit="1" customWidth="1"/>
    <col min="1223" max="1223" width="13.33203125" bestFit="1" customWidth="1"/>
    <col min="1224" max="1224" width="12.77734375" bestFit="1" customWidth="1"/>
    <col min="1225" max="1225" width="11.6640625" bestFit="1" customWidth="1"/>
    <col min="1226" max="1226" width="10" bestFit="1" customWidth="1"/>
    <col min="1227" max="1227" width="10.33203125" bestFit="1" customWidth="1"/>
    <col min="1228" max="1228" width="12.6640625" bestFit="1" customWidth="1"/>
    <col min="1229" max="1229" width="12.33203125" bestFit="1" customWidth="1"/>
    <col min="1230" max="1231" width="9.21875" bestFit="1" customWidth="1"/>
    <col min="1232" max="1232" width="10.77734375" bestFit="1" customWidth="1"/>
    <col min="1233" max="1233" width="11.109375" bestFit="1" customWidth="1"/>
    <col min="1234" max="1234" width="12.6640625" bestFit="1" customWidth="1"/>
    <col min="1235" max="1235" width="16" bestFit="1" customWidth="1"/>
    <col min="1236" max="1237" width="14.33203125" bestFit="1" customWidth="1"/>
    <col min="1238" max="1238" width="14.44140625" bestFit="1" customWidth="1"/>
    <col min="1239" max="1239" width="10.6640625" bestFit="1" customWidth="1"/>
    <col min="1240" max="1240" width="11.109375" bestFit="1" customWidth="1"/>
    <col min="1241" max="1241" width="12" bestFit="1" customWidth="1"/>
    <col min="1242" max="1242" width="9" bestFit="1" customWidth="1"/>
    <col min="1243" max="1243" width="9.109375" bestFit="1" customWidth="1"/>
    <col min="1244" max="1244" width="10.77734375" bestFit="1" customWidth="1"/>
    <col min="1245" max="1245" width="12" bestFit="1" customWidth="1"/>
    <col min="1246" max="1246" width="9.77734375" bestFit="1" customWidth="1"/>
    <col min="1247" max="1247" width="9.44140625" bestFit="1" customWidth="1"/>
    <col min="1248" max="1248" width="12" bestFit="1" customWidth="1"/>
    <col min="1249" max="1249" width="11.88671875" bestFit="1" customWidth="1"/>
    <col min="1250" max="1250" width="12.88671875" bestFit="1" customWidth="1"/>
    <col min="1251" max="1251" width="14.88671875" bestFit="1" customWidth="1"/>
    <col min="1252" max="1252" width="11.109375" bestFit="1" customWidth="1"/>
    <col min="1253" max="1253" width="9" bestFit="1" customWidth="1"/>
    <col min="1254" max="1254" width="12.77734375" bestFit="1" customWidth="1"/>
    <col min="1255" max="1255" width="15.109375" bestFit="1" customWidth="1"/>
    <col min="1256" max="1256" width="12.5546875" bestFit="1" customWidth="1"/>
    <col min="1257" max="1257" width="15.44140625" bestFit="1" customWidth="1"/>
    <col min="1258" max="1258" width="11.109375" bestFit="1" customWidth="1"/>
    <col min="1259" max="1259" width="10.21875" bestFit="1" customWidth="1"/>
    <col min="1260" max="1261" width="12" bestFit="1" customWidth="1"/>
    <col min="1262" max="1262" width="19.88671875" bestFit="1" customWidth="1"/>
    <col min="1263" max="1263" width="10.21875" bestFit="1" customWidth="1"/>
    <col min="1264" max="1264" width="14.5546875" bestFit="1" customWidth="1"/>
    <col min="1265" max="1265" width="12" bestFit="1" customWidth="1"/>
    <col min="1266" max="1266" width="11" bestFit="1" customWidth="1"/>
    <col min="1267" max="1268" width="12" bestFit="1" customWidth="1"/>
    <col min="1269" max="1269" width="20" bestFit="1" customWidth="1"/>
    <col min="1270" max="1270" width="9.5546875" bestFit="1" customWidth="1"/>
    <col min="1271" max="1271" width="15.33203125" bestFit="1" customWidth="1"/>
    <col min="1273" max="1273" width="11.44140625" bestFit="1" customWidth="1"/>
    <col min="1274" max="1274" width="10.44140625" bestFit="1" customWidth="1"/>
    <col min="1275" max="1275" width="13.21875" bestFit="1" customWidth="1"/>
    <col min="1276" max="1276" width="18.109375" bestFit="1" customWidth="1"/>
    <col min="1277" max="1277" width="11.5546875" bestFit="1" customWidth="1"/>
    <col min="1278" max="1278" width="10.109375" bestFit="1" customWidth="1"/>
    <col min="1279" max="1279" width="12" bestFit="1" customWidth="1"/>
    <col min="1280" max="1280" width="12.6640625" bestFit="1" customWidth="1"/>
    <col min="1281" max="1281" width="14.77734375" bestFit="1" customWidth="1"/>
    <col min="1282" max="1282" width="14" bestFit="1" customWidth="1"/>
    <col min="1283" max="1283" width="11.33203125" bestFit="1" customWidth="1"/>
    <col min="1284" max="1284" width="14.77734375" bestFit="1" customWidth="1"/>
    <col min="1285" max="1285" width="9" bestFit="1" customWidth="1"/>
    <col min="1286" max="1286" width="9.109375" bestFit="1" customWidth="1"/>
    <col min="1287" max="1287" width="11" bestFit="1" customWidth="1"/>
    <col min="1288" max="1288" width="13.5546875" bestFit="1" customWidth="1"/>
    <col min="1289" max="1289" width="10.6640625" bestFit="1" customWidth="1"/>
    <col min="1290" max="1290" width="10.88671875" bestFit="1" customWidth="1"/>
    <col min="1291" max="1291" width="15.21875" bestFit="1" customWidth="1"/>
    <col min="1292" max="1292" width="11" bestFit="1" customWidth="1"/>
    <col min="1293" max="1293" width="10.88671875" bestFit="1" customWidth="1"/>
    <col min="1294" max="1294" width="9.109375" bestFit="1" customWidth="1"/>
    <col min="1295" max="1295" width="10" bestFit="1" customWidth="1"/>
    <col min="1296" max="1296" width="12.33203125" bestFit="1" customWidth="1"/>
    <col min="1297" max="1297" width="13.33203125" bestFit="1" customWidth="1"/>
    <col min="1298" max="1298" width="12" bestFit="1" customWidth="1"/>
    <col min="1299" max="1299" width="11.5546875" bestFit="1" customWidth="1"/>
    <col min="1300" max="1300" width="14.21875" bestFit="1" customWidth="1"/>
    <col min="1301" max="1301" width="12" bestFit="1" customWidth="1"/>
    <col min="1302" max="1302" width="14.5546875" bestFit="1" customWidth="1"/>
    <col min="1303" max="1303" width="10.88671875" bestFit="1" customWidth="1"/>
    <col min="1304" max="1304" width="11" bestFit="1" customWidth="1"/>
    <col min="1305" max="1305" width="10" bestFit="1" customWidth="1"/>
    <col min="1306" max="1306" width="10.5546875" bestFit="1" customWidth="1"/>
    <col min="1307" max="1307" width="9.21875" bestFit="1" customWidth="1"/>
    <col min="1308" max="1308" width="9.6640625" bestFit="1" customWidth="1"/>
    <col min="1309" max="1309" width="9.109375" bestFit="1" customWidth="1"/>
    <col min="1310" max="1310" width="9" bestFit="1" customWidth="1"/>
    <col min="1311" max="1312" width="12" bestFit="1" customWidth="1"/>
    <col min="1313" max="1313" width="15.109375" bestFit="1" customWidth="1"/>
    <col min="1314" max="1314" width="13.5546875" bestFit="1" customWidth="1"/>
    <col min="1315" max="1315" width="14.21875" bestFit="1" customWidth="1"/>
    <col min="1316" max="1316" width="16" bestFit="1" customWidth="1"/>
    <col min="1317" max="1317" width="16.109375" bestFit="1" customWidth="1"/>
    <col min="1318" max="1318" width="16" bestFit="1" customWidth="1"/>
    <col min="1319" max="1319" width="15.33203125" bestFit="1" customWidth="1"/>
    <col min="1320" max="1320" width="15.44140625" bestFit="1" customWidth="1"/>
    <col min="1321" max="1321" width="13.44140625" bestFit="1" customWidth="1"/>
    <col min="1322" max="1322" width="20.6640625" bestFit="1" customWidth="1"/>
    <col min="1323" max="1323" width="14" bestFit="1" customWidth="1"/>
    <col min="1324" max="1324" width="12.109375" bestFit="1" customWidth="1"/>
    <col min="1325" max="1325" width="10.88671875" bestFit="1" customWidth="1"/>
    <col min="1326" max="1326" width="15.21875" bestFit="1" customWidth="1"/>
    <col min="1327" max="1327" width="15.109375" bestFit="1" customWidth="1"/>
    <col min="1328" max="1328" width="12.5546875" bestFit="1" customWidth="1"/>
    <col min="1329" max="1329" width="11.6640625" bestFit="1" customWidth="1"/>
    <col min="1330" max="1330" width="13.5546875" bestFit="1" customWidth="1"/>
    <col min="1331" max="1331" width="18.6640625" bestFit="1" customWidth="1"/>
    <col min="1332" max="1332" width="14.44140625" bestFit="1" customWidth="1"/>
    <col min="1333" max="1333" width="16.77734375" bestFit="1" customWidth="1"/>
    <col min="1334" max="1334" width="11" bestFit="1" customWidth="1"/>
    <col min="1335" max="1335" width="12.33203125" bestFit="1" customWidth="1"/>
    <col min="1336" max="1336" width="12" bestFit="1" customWidth="1"/>
    <col min="1337" max="1337" width="12.6640625" bestFit="1" customWidth="1"/>
    <col min="1338" max="1338" width="12" bestFit="1" customWidth="1"/>
    <col min="1339" max="1339" width="14.5546875" bestFit="1" customWidth="1"/>
    <col min="1340" max="1340" width="11" bestFit="1" customWidth="1"/>
    <col min="1341" max="1341" width="12.5546875" bestFit="1" customWidth="1"/>
    <col min="1342" max="1342" width="9" bestFit="1" customWidth="1"/>
    <col min="1343" max="1343" width="10.77734375" bestFit="1" customWidth="1"/>
    <col min="1344" max="1344" width="11.33203125" bestFit="1" customWidth="1"/>
    <col min="1345" max="1345" width="14.33203125" bestFit="1" customWidth="1"/>
    <col min="1346" max="1346" width="13.5546875" bestFit="1" customWidth="1"/>
    <col min="1347" max="1347" width="14.33203125" bestFit="1" customWidth="1"/>
    <col min="1348" max="1348" width="11.21875" bestFit="1" customWidth="1"/>
    <col min="1349" max="1349" width="10.6640625" bestFit="1" customWidth="1"/>
    <col min="1350" max="1350" width="12.6640625" bestFit="1" customWidth="1"/>
    <col min="1351" max="1352" width="11" bestFit="1" customWidth="1"/>
    <col min="1353" max="1353" width="13.44140625" bestFit="1" customWidth="1"/>
    <col min="1354" max="1354" width="11" bestFit="1" customWidth="1"/>
    <col min="1355" max="1355" width="10.5546875" bestFit="1" customWidth="1"/>
    <col min="1356" max="1356" width="9.5546875" bestFit="1" customWidth="1"/>
    <col min="1357" max="1357" width="16.44140625" bestFit="1" customWidth="1"/>
    <col min="1358" max="1359" width="12" bestFit="1" customWidth="1"/>
    <col min="1360" max="1360" width="11" bestFit="1" customWidth="1"/>
    <col min="1361" max="1361" width="12.44140625" bestFit="1" customWidth="1"/>
    <col min="1363" max="1363" width="11.88671875" bestFit="1" customWidth="1"/>
    <col min="1364" max="1364" width="11.33203125" bestFit="1" customWidth="1"/>
    <col min="1365" max="1365" width="11.21875" bestFit="1" customWidth="1"/>
    <col min="1366" max="1366" width="13.77734375" bestFit="1" customWidth="1"/>
    <col min="1367" max="1367" width="16.21875" bestFit="1" customWidth="1"/>
    <col min="1368" max="1368" width="13.44140625" bestFit="1" customWidth="1"/>
    <col min="1369" max="1369" width="13.33203125" bestFit="1" customWidth="1"/>
    <col min="1370" max="1370" width="12.21875" bestFit="1" customWidth="1"/>
    <col min="1371" max="1371" width="11.6640625" bestFit="1" customWidth="1"/>
    <col min="1372" max="1372" width="10.77734375" bestFit="1" customWidth="1"/>
    <col min="1373" max="1373" width="11.5546875" bestFit="1" customWidth="1"/>
    <col min="1374" max="1374" width="14.44140625" bestFit="1" customWidth="1"/>
    <col min="1375" max="1375" width="14.21875" bestFit="1" customWidth="1"/>
    <col min="1376" max="1376" width="12.109375" bestFit="1" customWidth="1"/>
    <col min="1377" max="1377" width="12.5546875" bestFit="1" customWidth="1"/>
    <col min="1378" max="1378" width="8" bestFit="1" customWidth="1"/>
    <col min="1379" max="1379" width="11" bestFit="1" customWidth="1"/>
    <col min="1380" max="1380" width="11.21875" bestFit="1" customWidth="1"/>
    <col min="1381" max="1381" width="14.77734375" bestFit="1" customWidth="1"/>
    <col min="1382" max="1382" width="12.88671875" bestFit="1" customWidth="1"/>
    <col min="1383" max="1383" width="12" bestFit="1" customWidth="1"/>
    <col min="1384" max="1384" width="12.5546875" bestFit="1" customWidth="1"/>
    <col min="1385" max="1385" width="15.6640625" bestFit="1" customWidth="1"/>
    <col min="1386" max="1386" width="11.88671875" bestFit="1" customWidth="1"/>
    <col min="1387" max="1387" width="14.6640625" bestFit="1" customWidth="1"/>
    <col min="1388" max="1388" width="11" bestFit="1" customWidth="1"/>
    <col min="1389" max="1389" width="12.5546875" bestFit="1" customWidth="1"/>
    <col min="1390" max="1390" width="15.21875" bestFit="1" customWidth="1"/>
    <col min="1391" max="1391" width="15.88671875" bestFit="1" customWidth="1"/>
    <col min="1392" max="1392" width="11.88671875" bestFit="1" customWidth="1"/>
    <col min="1393" max="1393" width="9" bestFit="1" customWidth="1"/>
    <col min="1394" max="1394" width="10.88671875" bestFit="1" customWidth="1"/>
    <col min="1395" max="1395" width="12.88671875" bestFit="1" customWidth="1"/>
    <col min="1396" max="1396" width="11.6640625" bestFit="1" customWidth="1"/>
    <col min="1397" max="1397" width="12" bestFit="1" customWidth="1"/>
    <col min="1398" max="1398" width="11.5546875" bestFit="1" customWidth="1"/>
    <col min="1399" max="1399" width="10.33203125" bestFit="1" customWidth="1"/>
    <col min="1400" max="1400" width="10.77734375" bestFit="1" customWidth="1"/>
    <col min="1401" max="1401" width="11.109375" bestFit="1" customWidth="1"/>
    <col min="1402" max="1402" width="12.21875" bestFit="1" customWidth="1"/>
    <col min="1403" max="1403" width="14.21875" bestFit="1" customWidth="1"/>
    <col min="1404" max="1404" width="13.21875" bestFit="1" customWidth="1"/>
    <col min="1405" max="1405" width="11" bestFit="1" customWidth="1"/>
    <col min="1406" max="1406" width="15.109375" bestFit="1" customWidth="1"/>
    <col min="1407" max="1407" width="12.5546875" bestFit="1" customWidth="1"/>
    <col min="1408" max="1408" width="12" bestFit="1" customWidth="1"/>
    <col min="1409" max="1409" width="14.33203125" bestFit="1" customWidth="1"/>
    <col min="1410" max="1410" width="12.77734375" bestFit="1" customWidth="1"/>
    <col min="1411" max="1411" width="12.6640625" bestFit="1" customWidth="1"/>
    <col min="1412" max="1412" width="10.44140625" bestFit="1" customWidth="1"/>
    <col min="1413" max="1413" width="11.44140625" bestFit="1" customWidth="1"/>
    <col min="1414" max="1414" width="11.77734375" bestFit="1" customWidth="1"/>
    <col min="1415" max="1415" width="9.21875" bestFit="1" customWidth="1"/>
    <col min="1416" max="1416" width="11" bestFit="1" customWidth="1"/>
    <col min="1417" max="1418" width="12" bestFit="1" customWidth="1"/>
    <col min="1419" max="1419" width="16.6640625" bestFit="1" customWidth="1"/>
    <col min="1420" max="1420" width="13.77734375" bestFit="1" customWidth="1"/>
    <col min="1421" max="1421" width="11.6640625" bestFit="1" customWidth="1"/>
    <col min="1422" max="1422" width="15.21875" bestFit="1" customWidth="1"/>
    <col min="1423" max="1423" width="14" bestFit="1" customWidth="1"/>
    <col min="1424" max="1424" width="12" bestFit="1" customWidth="1"/>
    <col min="1425" max="1425" width="14.109375" bestFit="1" customWidth="1"/>
    <col min="1426" max="1426" width="17.44140625" bestFit="1" customWidth="1"/>
    <col min="1427" max="1427" width="10.77734375" bestFit="1" customWidth="1"/>
    <col min="1428" max="1428" width="10.6640625" bestFit="1" customWidth="1"/>
    <col min="1429" max="1429" width="10.77734375" bestFit="1" customWidth="1"/>
    <col min="1430" max="1430" width="15.6640625" bestFit="1" customWidth="1"/>
    <col min="1431" max="1431" width="12.109375" bestFit="1" customWidth="1"/>
    <col min="1432" max="1432" width="10.33203125" bestFit="1" customWidth="1"/>
    <col min="1433" max="1433" width="10.44140625" bestFit="1" customWidth="1"/>
    <col min="1434" max="1434" width="14.109375" bestFit="1" customWidth="1"/>
    <col min="1435" max="1435" width="13.21875" bestFit="1" customWidth="1"/>
    <col min="1436" max="1436" width="14.44140625" bestFit="1" customWidth="1"/>
    <col min="1437" max="1437" width="12.33203125" bestFit="1" customWidth="1"/>
    <col min="1438" max="1438" width="17.77734375" bestFit="1" customWidth="1"/>
    <col min="1439" max="1439" width="13.5546875" bestFit="1" customWidth="1"/>
    <col min="1440" max="1440" width="18.44140625" bestFit="1" customWidth="1"/>
    <col min="1441" max="1441" width="11.88671875" bestFit="1" customWidth="1"/>
    <col min="1442" max="1442" width="13.44140625" bestFit="1" customWidth="1"/>
    <col min="1443" max="1443" width="19.21875" bestFit="1" customWidth="1"/>
    <col min="1444" max="1444" width="14" bestFit="1" customWidth="1"/>
    <col min="1445" max="1446" width="11.77734375" bestFit="1" customWidth="1"/>
    <col min="1447" max="1447" width="10.77734375" bestFit="1" customWidth="1"/>
    <col min="1448" max="1448" width="10" bestFit="1" customWidth="1"/>
    <col min="1449" max="1449" width="14" bestFit="1" customWidth="1"/>
    <col min="1450" max="1450" width="12.77734375" bestFit="1" customWidth="1"/>
    <col min="1451" max="1451" width="14.77734375" bestFit="1" customWidth="1"/>
    <col min="1452" max="1452" width="12.33203125" bestFit="1" customWidth="1"/>
    <col min="1453" max="1453" width="10.109375" bestFit="1" customWidth="1"/>
    <col min="1454" max="1454" width="9.5546875" bestFit="1" customWidth="1"/>
    <col min="1455" max="1455" width="14.88671875" bestFit="1" customWidth="1"/>
    <col min="1456" max="1456" width="11.5546875" bestFit="1" customWidth="1"/>
    <col min="1457" max="1457" width="9.33203125" bestFit="1" customWidth="1"/>
    <col min="1458" max="1458" width="12" bestFit="1" customWidth="1"/>
    <col min="1459" max="1459" width="12.88671875" bestFit="1" customWidth="1"/>
    <col min="1460" max="1460" width="15.109375" bestFit="1" customWidth="1"/>
    <col min="1461" max="1461" width="14.88671875" bestFit="1" customWidth="1"/>
    <col min="1462" max="1462" width="12.21875" bestFit="1" customWidth="1"/>
    <col min="1463" max="1463" width="11.88671875" bestFit="1" customWidth="1"/>
    <col min="1464" max="1464" width="14.109375" bestFit="1" customWidth="1"/>
    <col min="1465" max="1465" width="12" bestFit="1" customWidth="1"/>
    <col min="1466" max="1466" width="8.5546875" bestFit="1" customWidth="1"/>
    <col min="1467" max="1467" width="13.77734375" bestFit="1" customWidth="1"/>
    <col min="1468" max="1468" width="12" bestFit="1" customWidth="1"/>
    <col min="1469" max="1469" width="10.5546875" bestFit="1" customWidth="1"/>
    <col min="1470" max="1470" width="11.6640625" bestFit="1" customWidth="1"/>
    <col min="1471" max="1471" width="12.33203125" bestFit="1" customWidth="1"/>
    <col min="1472" max="1472" width="10.109375" bestFit="1" customWidth="1"/>
    <col min="1473" max="1475" width="12" bestFit="1" customWidth="1"/>
    <col min="1476" max="1476" width="10.77734375" bestFit="1" customWidth="1"/>
    <col min="1477" max="1477" width="12" bestFit="1" customWidth="1"/>
    <col min="1478" max="1478" width="13.21875" bestFit="1" customWidth="1"/>
    <col min="1479" max="1479" width="15.44140625" bestFit="1" customWidth="1"/>
    <col min="1480" max="1480" width="12" bestFit="1" customWidth="1"/>
    <col min="1481" max="1481" width="12.77734375" bestFit="1" customWidth="1"/>
    <col min="1482" max="1482" width="9.44140625" bestFit="1" customWidth="1"/>
    <col min="1483" max="1483" width="11.77734375" bestFit="1" customWidth="1"/>
    <col min="1484" max="1484" width="10.44140625" bestFit="1" customWidth="1"/>
    <col min="1485" max="1485" width="10.109375" bestFit="1" customWidth="1"/>
    <col min="1486" max="1486" width="11.33203125" bestFit="1" customWidth="1"/>
    <col min="1487" max="1487" width="10.33203125" bestFit="1" customWidth="1"/>
    <col min="1488" max="1488" width="11" bestFit="1" customWidth="1"/>
    <col min="1489" max="1489" width="12.88671875" bestFit="1" customWidth="1"/>
    <col min="1490" max="1490" width="12.21875" bestFit="1" customWidth="1"/>
    <col min="1491" max="1491" width="11.21875" bestFit="1" customWidth="1"/>
    <col min="1492" max="1492" width="12" bestFit="1" customWidth="1"/>
    <col min="1493" max="1493" width="10.88671875" bestFit="1" customWidth="1"/>
    <col min="1494" max="1494" width="11.77734375" bestFit="1" customWidth="1"/>
    <col min="1495" max="1495" width="18.6640625" bestFit="1" customWidth="1"/>
    <col min="1496" max="1496" width="11" bestFit="1" customWidth="1"/>
    <col min="1497" max="1497" width="19.6640625" bestFit="1" customWidth="1"/>
    <col min="1498" max="1498" width="15.21875" bestFit="1" customWidth="1"/>
    <col min="1499" max="1499" width="16.44140625" bestFit="1" customWidth="1"/>
    <col min="1500" max="1500" width="20" bestFit="1" customWidth="1"/>
    <col min="1501" max="1501" width="11.44140625" bestFit="1" customWidth="1"/>
    <col min="1502" max="1502" width="15.21875" bestFit="1" customWidth="1"/>
    <col min="1503" max="1503" width="14.21875" bestFit="1" customWidth="1"/>
    <col min="1504" max="1504" width="12" bestFit="1" customWidth="1"/>
    <col min="1505" max="1505" width="14.5546875" bestFit="1" customWidth="1"/>
    <col min="1506" max="1506" width="11.21875" bestFit="1" customWidth="1"/>
    <col min="1507" max="1507" width="13.77734375" bestFit="1" customWidth="1"/>
    <col min="1508" max="1508" width="10.88671875" bestFit="1" customWidth="1"/>
    <col min="1509" max="1509" width="11.5546875" bestFit="1" customWidth="1"/>
    <col min="1510" max="1510" width="18.21875" bestFit="1" customWidth="1"/>
    <col min="1511" max="1511" width="12.5546875" bestFit="1" customWidth="1"/>
    <col min="1512" max="1512" width="12.77734375" bestFit="1" customWidth="1"/>
    <col min="1513" max="1513" width="13.44140625" bestFit="1" customWidth="1"/>
    <col min="1514" max="1514" width="14.109375" bestFit="1" customWidth="1"/>
    <col min="1515" max="1515" width="13.5546875" bestFit="1" customWidth="1"/>
    <col min="1516" max="1516" width="14.33203125" bestFit="1" customWidth="1"/>
    <col min="1517" max="1517" width="11.21875" bestFit="1" customWidth="1"/>
    <col min="1518" max="1518" width="12.77734375" bestFit="1" customWidth="1"/>
    <col min="1519" max="1519" width="12" bestFit="1" customWidth="1"/>
    <col min="1520" max="1520" width="11.21875" bestFit="1" customWidth="1"/>
    <col min="1521" max="1521" width="14.33203125" bestFit="1" customWidth="1"/>
    <col min="1522" max="1522" width="12.44140625" bestFit="1" customWidth="1"/>
    <col min="1523" max="1523" width="14.88671875" bestFit="1" customWidth="1"/>
    <col min="1524" max="1524" width="10.109375" bestFit="1" customWidth="1"/>
    <col min="1525" max="1525" width="12.6640625" bestFit="1" customWidth="1"/>
    <col min="1526" max="1526" width="10" bestFit="1" customWidth="1"/>
    <col min="1527" max="1527" width="12" bestFit="1" customWidth="1"/>
    <col min="1528" max="1528" width="15.21875" bestFit="1" customWidth="1"/>
    <col min="1529" max="1529" width="11.109375" bestFit="1" customWidth="1"/>
    <col min="1530" max="1530" width="14.77734375" bestFit="1" customWidth="1"/>
    <col min="1531" max="1531" width="10.21875" bestFit="1" customWidth="1"/>
    <col min="1532" max="1532" width="14.33203125" bestFit="1" customWidth="1"/>
    <col min="1533" max="1533" width="12.33203125" bestFit="1" customWidth="1"/>
    <col min="1534" max="1534" width="10.33203125" bestFit="1" customWidth="1"/>
    <col min="1535" max="1535" width="11.88671875" bestFit="1" customWidth="1"/>
    <col min="1536" max="1536" width="11.109375" bestFit="1" customWidth="1"/>
    <col min="1537" max="1537" width="10.33203125" bestFit="1" customWidth="1"/>
    <col min="1538" max="1538" width="9.88671875" bestFit="1" customWidth="1"/>
    <col min="1539" max="1539" width="10" bestFit="1" customWidth="1"/>
    <col min="1540" max="1541" width="12" bestFit="1" customWidth="1"/>
    <col min="1542" max="1542" width="14.6640625" bestFit="1" customWidth="1"/>
    <col min="1543" max="1543" width="14.44140625" bestFit="1" customWidth="1"/>
    <col min="1544" max="1544" width="12.33203125" bestFit="1" customWidth="1"/>
    <col min="1545" max="1545" width="12.109375" bestFit="1" customWidth="1"/>
    <col min="1546" max="1546" width="13.6640625" bestFit="1" customWidth="1"/>
    <col min="1547" max="1547" width="12.5546875" bestFit="1" customWidth="1"/>
    <col min="1548" max="1548" width="12" bestFit="1" customWidth="1"/>
    <col min="1549" max="1549" width="17.33203125" bestFit="1" customWidth="1"/>
    <col min="1550" max="1550" width="14.5546875" bestFit="1" customWidth="1"/>
    <col min="1551" max="1551" width="16.77734375" bestFit="1" customWidth="1"/>
    <col min="1552" max="1552" width="21.77734375" bestFit="1" customWidth="1"/>
    <col min="1553" max="1553" width="16.6640625" bestFit="1" customWidth="1"/>
    <col min="1554" max="1554" width="11.44140625" bestFit="1" customWidth="1"/>
    <col min="1555" max="1557" width="12.77734375" bestFit="1" customWidth="1"/>
    <col min="1558" max="1558" width="10.5546875" bestFit="1" customWidth="1"/>
    <col min="1559" max="1559" width="8.33203125" bestFit="1" customWidth="1"/>
    <col min="1560" max="1560" width="10.33203125" bestFit="1" customWidth="1"/>
    <col min="1561" max="1561" width="15.77734375" bestFit="1" customWidth="1"/>
    <col min="1562" max="1562" width="10.44140625" bestFit="1" customWidth="1"/>
    <col min="1563" max="1563" width="15.21875" bestFit="1" customWidth="1"/>
    <col min="1564" max="1564" width="10.88671875" bestFit="1" customWidth="1"/>
    <col min="1565" max="1565" width="13.44140625" bestFit="1" customWidth="1"/>
    <col min="1566" max="1566" width="9" bestFit="1" customWidth="1"/>
    <col min="1567" max="1567" width="17.33203125" bestFit="1" customWidth="1"/>
    <col min="1568" max="1568" width="12.44140625" bestFit="1" customWidth="1"/>
    <col min="1569" max="1569" width="16.44140625" bestFit="1" customWidth="1"/>
    <col min="1570" max="1570" width="13.6640625" bestFit="1" customWidth="1"/>
    <col min="1571" max="1571" width="16" bestFit="1" customWidth="1"/>
    <col min="1572" max="1572" width="12.33203125" bestFit="1" customWidth="1"/>
    <col min="1573" max="1573" width="10.6640625" bestFit="1" customWidth="1"/>
    <col min="1574" max="1574" width="12.5546875" bestFit="1" customWidth="1"/>
    <col min="1575" max="1575" width="10" bestFit="1" customWidth="1"/>
    <col min="1576" max="1576" width="11.77734375" bestFit="1" customWidth="1"/>
    <col min="1577" max="1577" width="15.77734375" bestFit="1" customWidth="1"/>
    <col min="1578" max="1578" width="11" bestFit="1" customWidth="1"/>
    <col min="1579" max="1579" width="10.109375" bestFit="1" customWidth="1"/>
    <col min="1580" max="1580" width="15.109375" bestFit="1" customWidth="1"/>
    <col min="1581" max="1582" width="12" bestFit="1" customWidth="1"/>
    <col min="1583" max="1583" width="13.21875" bestFit="1" customWidth="1"/>
    <col min="1584" max="1584" width="14.33203125" bestFit="1" customWidth="1"/>
    <col min="1585" max="1585" width="12.77734375" bestFit="1" customWidth="1"/>
    <col min="1586" max="1587" width="10" bestFit="1" customWidth="1"/>
    <col min="1588" max="1588" width="9.77734375" bestFit="1" customWidth="1"/>
    <col min="1589" max="1589" width="12" bestFit="1" customWidth="1"/>
    <col min="1590" max="1590" width="9.88671875" bestFit="1" customWidth="1"/>
    <col min="1591" max="1591" width="12.88671875" bestFit="1" customWidth="1"/>
    <col min="1592" max="1592" width="10" bestFit="1" customWidth="1"/>
    <col min="1593" max="1593" width="9.77734375" bestFit="1" customWidth="1"/>
    <col min="1594" max="1594" width="14.21875" bestFit="1" customWidth="1"/>
    <col min="1595" max="1595" width="10.33203125" bestFit="1" customWidth="1"/>
    <col min="1596" max="1596" width="14.44140625" bestFit="1" customWidth="1"/>
    <col min="1597" max="1597" width="12.6640625" bestFit="1" customWidth="1"/>
    <col min="1598" max="1598" width="13.77734375" bestFit="1" customWidth="1"/>
    <col min="1599" max="1599" width="13.5546875" bestFit="1" customWidth="1"/>
    <col min="1600" max="1600" width="12.5546875" bestFit="1" customWidth="1"/>
    <col min="1601" max="1601" width="13.109375" bestFit="1" customWidth="1"/>
    <col min="1602" max="1602" width="11.77734375" bestFit="1" customWidth="1"/>
    <col min="1603" max="1603" width="12.88671875" bestFit="1" customWidth="1"/>
    <col min="1604" max="1604" width="10" bestFit="1" customWidth="1"/>
    <col min="1605" max="1605" width="13.5546875" bestFit="1" customWidth="1"/>
    <col min="1606" max="1606" width="12" bestFit="1" customWidth="1"/>
    <col min="1607" max="1607" width="11.77734375" bestFit="1" customWidth="1"/>
    <col min="1608" max="1608" width="7.6640625" bestFit="1" customWidth="1"/>
    <col min="1609" max="1609" width="11.33203125" bestFit="1" customWidth="1"/>
    <col min="1610" max="1610" width="14.33203125" bestFit="1" customWidth="1"/>
    <col min="1611" max="1611" width="9" bestFit="1" customWidth="1"/>
    <col min="1612" max="1612" width="10.6640625" bestFit="1" customWidth="1"/>
    <col min="1613" max="1613" width="11.33203125" bestFit="1" customWidth="1"/>
    <col min="1614" max="1614" width="8.33203125" bestFit="1" customWidth="1"/>
    <col min="1615" max="1615" width="12.33203125" bestFit="1" customWidth="1"/>
    <col min="1616" max="1616" width="19.109375" bestFit="1" customWidth="1"/>
    <col min="1617" max="1617" width="12.5546875" bestFit="1" customWidth="1"/>
    <col min="1618" max="1618" width="12" bestFit="1" customWidth="1"/>
    <col min="1619" max="1619" width="10.109375" bestFit="1" customWidth="1"/>
    <col min="1620" max="1620" width="10.88671875" bestFit="1" customWidth="1"/>
    <col min="1621" max="1621" width="11.109375" bestFit="1" customWidth="1"/>
    <col min="1622" max="1622" width="13.33203125" bestFit="1" customWidth="1"/>
    <col min="1623" max="1623" width="16" bestFit="1" customWidth="1"/>
    <col min="1624" max="1624" width="11.109375" bestFit="1" customWidth="1"/>
    <col min="1625" max="1625" width="10.88671875" bestFit="1" customWidth="1"/>
    <col min="1626" max="1626" width="9.5546875" bestFit="1" customWidth="1"/>
    <col min="1627" max="1627" width="8.77734375" bestFit="1" customWidth="1"/>
    <col min="1628" max="1628" width="11.88671875" bestFit="1" customWidth="1"/>
    <col min="1629" max="1629" width="14" bestFit="1" customWidth="1"/>
    <col min="1630" max="1630" width="12" bestFit="1" customWidth="1"/>
    <col min="1631" max="1631" width="14.5546875" bestFit="1" customWidth="1"/>
    <col min="1632" max="1632" width="12.5546875" bestFit="1" customWidth="1"/>
    <col min="1633" max="1633" width="18.6640625" bestFit="1" customWidth="1"/>
    <col min="1634" max="1634" width="11" bestFit="1" customWidth="1"/>
    <col min="1635" max="1635" width="14.33203125" bestFit="1" customWidth="1"/>
    <col min="1636" max="1636" width="20.21875" bestFit="1" customWidth="1"/>
    <col min="1637" max="1637" width="10" bestFit="1" customWidth="1"/>
    <col min="1638" max="1638" width="12.44140625" bestFit="1" customWidth="1"/>
    <col min="1639" max="1639" width="10.88671875" bestFit="1" customWidth="1"/>
    <col min="1640" max="1640" width="14.44140625" bestFit="1" customWidth="1"/>
    <col min="1641" max="1641" width="9" bestFit="1" customWidth="1"/>
    <col min="1642" max="1642" width="10" bestFit="1" customWidth="1"/>
    <col min="1643" max="1643" width="13.6640625" bestFit="1" customWidth="1"/>
    <col min="1644" max="1644" width="12" bestFit="1" customWidth="1"/>
    <col min="1645" max="1645" width="11.6640625" bestFit="1" customWidth="1"/>
    <col min="1646" max="1646" width="12" bestFit="1" customWidth="1"/>
    <col min="1647" max="1647" width="10.77734375" bestFit="1" customWidth="1"/>
    <col min="1648" max="1648" width="12.33203125" bestFit="1" customWidth="1"/>
    <col min="1649" max="1649" width="13.44140625" bestFit="1" customWidth="1"/>
    <col min="1650" max="1650" width="9" bestFit="1" customWidth="1"/>
    <col min="1651" max="1651" width="15.44140625" bestFit="1" customWidth="1"/>
    <col min="1652" max="1652" width="13.6640625" bestFit="1" customWidth="1"/>
    <col min="1653" max="1653" width="11.77734375" bestFit="1" customWidth="1"/>
    <col min="1654" max="1654" width="9" bestFit="1" customWidth="1"/>
    <col min="1655" max="1655" width="8" bestFit="1" customWidth="1"/>
    <col min="1656" max="1656" width="14.6640625" bestFit="1" customWidth="1"/>
    <col min="1657" max="1657" width="13.21875" bestFit="1" customWidth="1"/>
    <col min="1658" max="1658" width="10.33203125" bestFit="1" customWidth="1"/>
    <col min="1659" max="1659" width="13.21875" bestFit="1" customWidth="1"/>
    <col min="1660" max="1660" width="12.33203125" bestFit="1" customWidth="1"/>
    <col min="1661" max="1661" width="10" bestFit="1" customWidth="1"/>
    <col min="1662" max="1662" width="9.5546875" bestFit="1" customWidth="1"/>
    <col min="1663" max="1663" width="11" bestFit="1" customWidth="1"/>
    <col min="1664" max="1664" width="13.21875" bestFit="1" customWidth="1"/>
    <col min="1665" max="1665" width="12.44140625" bestFit="1" customWidth="1"/>
    <col min="1666" max="1666" width="12.109375" bestFit="1" customWidth="1"/>
    <col min="1667" max="1667" width="14.6640625" bestFit="1" customWidth="1"/>
    <col min="1668" max="1668" width="14.5546875" bestFit="1" customWidth="1"/>
    <col min="1669" max="1669" width="13.21875" bestFit="1" customWidth="1"/>
    <col min="1670" max="1670" width="10.6640625" bestFit="1" customWidth="1"/>
    <col min="1671" max="1671" width="15.21875" bestFit="1" customWidth="1"/>
    <col min="1672" max="1672" width="14.77734375" bestFit="1" customWidth="1"/>
    <col min="1673" max="1673" width="10" bestFit="1" customWidth="1"/>
    <col min="1674" max="1674" width="14.33203125" bestFit="1" customWidth="1"/>
    <col min="1675" max="1675" width="12.33203125" bestFit="1" customWidth="1"/>
    <col min="1676" max="1676" width="15.44140625" bestFit="1" customWidth="1"/>
    <col min="1677" max="1677" width="13.33203125" bestFit="1" customWidth="1"/>
    <col min="1678" max="1678" width="16.109375" bestFit="1" customWidth="1"/>
    <col min="1679" max="1679" width="12.109375" bestFit="1" customWidth="1"/>
    <col min="1680" max="1680" width="13.21875" bestFit="1" customWidth="1"/>
    <col min="1681" max="1681" width="14.33203125" bestFit="1" customWidth="1"/>
    <col min="1682" max="1682" width="12.44140625" bestFit="1" customWidth="1"/>
    <col min="1683" max="1683" width="16.77734375" bestFit="1" customWidth="1"/>
    <col min="1684" max="1684" width="14.44140625" bestFit="1" customWidth="1"/>
    <col min="1685" max="1685" width="12" bestFit="1" customWidth="1"/>
    <col min="1686" max="1686" width="12.6640625" bestFit="1" customWidth="1"/>
    <col min="1687" max="1687" width="10.5546875" bestFit="1" customWidth="1"/>
    <col min="1688" max="1688" width="9.77734375" bestFit="1" customWidth="1"/>
    <col min="1689" max="1689" width="11" bestFit="1" customWidth="1"/>
    <col min="1690" max="1690" width="10.5546875" bestFit="1" customWidth="1"/>
    <col min="1691" max="1691" width="18.5546875" bestFit="1" customWidth="1"/>
    <col min="1692" max="1692" width="13.77734375" bestFit="1" customWidth="1"/>
    <col min="1693" max="1693" width="17.33203125" bestFit="1" customWidth="1"/>
    <col min="1694" max="1694" width="12" bestFit="1" customWidth="1"/>
    <col min="1695" max="1695" width="15.109375" bestFit="1" customWidth="1"/>
    <col min="1696" max="1696" width="12.5546875" bestFit="1" customWidth="1"/>
    <col min="1697" max="1697" width="12.88671875" bestFit="1" customWidth="1"/>
    <col min="1698" max="1698" width="13.6640625" bestFit="1" customWidth="1"/>
    <col min="1699" max="1699" width="11.77734375" bestFit="1" customWidth="1"/>
    <col min="1700" max="1700" width="19.77734375" bestFit="1" customWidth="1"/>
    <col min="1701" max="1701" width="12.88671875" bestFit="1" customWidth="1"/>
    <col min="1702" max="1702" width="17.6640625" bestFit="1" customWidth="1"/>
    <col min="1703" max="1703" width="16.33203125" bestFit="1" customWidth="1"/>
    <col min="1704" max="1704" width="18.5546875" bestFit="1" customWidth="1"/>
    <col min="1705" max="1705" width="11.88671875" bestFit="1" customWidth="1"/>
    <col min="1706" max="1706" width="11.77734375" bestFit="1" customWidth="1"/>
    <col min="1707" max="1707" width="16.21875" bestFit="1" customWidth="1"/>
    <col min="1708" max="1708" width="14.44140625" bestFit="1" customWidth="1"/>
    <col min="1709" max="1709" width="13.77734375" bestFit="1" customWidth="1"/>
    <col min="1710" max="1710" width="12" bestFit="1" customWidth="1"/>
    <col min="1711" max="1711" width="9.6640625" bestFit="1" customWidth="1"/>
    <col min="1712" max="1712" width="14" bestFit="1" customWidth="1"/>
    <col min="1713" max="1713" width="13.5546875" bestFit="1" customWidth="1"/>
    <col min="1714" max="1714" width="12.109375" bestFit="1" customWidth="1"/>
    <col min="1715" max="1715" width="11.88671875" bestFit="1" customWidth="1"/>
    <col min="1716" max="1716" width="11.109375" bestFit="1" customWidth="1"/>
    <col min="1717" max="1717" width="12.109375" bestFit="1" customWidth="1"/>
    <col min="1718" max="1718" width="9.44140625" bestFit="1" customWidth="1"/>
    <col min="1719" max="1719" width="11.21875" bestFit="1" customWidth="1"/>
    <col min="1720" max="1720" width="12" bestFit="1" customWidth="1"/>
    <col min="1721" max="1721" width="10.77734375" bestFit="1" customWidth="1"/>
    <col min="1722" max="1722" width="13.44140625" bestFit="1" customWidth="1"/>
    <col min="1723" max="1723" width="12.77734375" bestFit="1" customWidth="1"/>
    <col min="1724" max="1724" width="12.88671875" bestFit="1" customWidth="1"/>
    <col min="1725" max="1725" width="13.5546875" bestFit="1" customWidth="1"/>
    <col min="1726" max="1727" width="12.6640625" bestFit="1" customWidth="1"/>
    <col min="1728" max="1728" width="13.21875" bestFit="1" customWidth="1"/>
    <col min="1729" max="1729" width="14.77734375" bestFit="1" customWidth="1"/>
    <col min="1730" max="1730" width="16.33203125" bestFit="1" customWidth="1"/>
    <col min="1731" max="1731" width="15.33203125" bestFit="1" customWidth="1"/>
    <col min="1732" max="1732" width="14.109375" bestFit="1" customWidth="1"/>
    <col min="1733" max="1733" width="15.77734375" bestFit="1" customWidth="1"/>
    <col min="1734" max="1734" width="12.21875" bestFit="1" customWidth="1"/>
    <col min="1735" max="1735" width="12.6640625" bestFit="1" customWidth="1"/>
    <col min="1736" max="1736" width="14.6640625" bestFit="1" customWidth="1"/>
    <col min="1737" max="1737" width="10.21875" bestFit="1" customWidth="1"/>
    <col min="1738" max="1738" width="12" bestFit="1" customWidth="1"/>
    <col min="1739" max="1739" width="11.109375" bestFit="1" customWidth="1"/>
    <col min="1740" max="1740" width="10.21875" bestFit="1" customWidth="1"/>
    <col min="1741" max="1741" width="14.21875" bestFit="1" customWidth="1"/>
    <col min="1742" max="1742" width="13.44140625" bestFit="1" customWidth="1"/>
    <col min="1743" max="1743" width="17.6640625" bestFit="1" customWidth="1"/>
    <col min="1744" max="1744" width="13.21875" bestFit="1" customWidth="1"/>
    <col min="1745" max="1745" width="19.21875" bestFit="1" customWidth="1"/>
    <col min="1746" max="1746" width="21.6640625" bestFit="1" customWidth="1"/>
    <col min="1747" max="1747" width="14.21875" bestFit="1" customWidth="1"/>
    <col min="1748" max="1748" width="15.88671875" bestFit="1" customWidth="1"/>
    <col min="1749" max="1749" width="14.88671875" bestFit="1" customWidth="1"/>
    <col min="1750" max="1750" width="14.109375" bestFit="1" customWidth="1"/>
    <col min="1751" max="1752" width="14.6640625" bestFit="1" customWidth="1"/>
    <col min="1753" max="1753" width="14.33203125" bestFit="1" customWidth="1"/>
    <col min="1754" max="1754" width="15.21875" bestFit="1" customWidth="1"/>
    <col min="1755" max="1755" width="16" bestFit="1" customWidth="1"/>
    <col min="1756" max="1756" width="13.44140625" bestFit="1" customWidth="1"/>
    <col min="1757" max="1757" width="14.6640625" bestFit="1" customWidth="1"/>
    <col min="1758" max="1758" width="20.88671875" bestFit="1" customWidth="1"/>
    <col min="1759" max="1759" width="9.5546875" bestFit="1" customWidth="1"/>
    <col min="1760" max="1761" width="12" bestFit="1" customWidth="1"/>
    <col min="1762" max="1762" width="10.77734375" bestFit="1" customWidth="1"/>
    <col min="1763" max="1763" width="10.33203125" bestFit="1" customWidth="1"/>
    <col min="1764" max="1764" width="11.77734375" bestFit="1" customWidth="1"/>
    <col min="1765" max="1765" width="11.6640625" bestFit="1" customWidth="1"/>
    <col min="1766" max="1766" width="13.44140625" bestFit="1" customWidth="1"/>
    <col min="1767" max="1767" width="16.6640625" bestFit="1" customWidth="1"/>
    <col min="1768" max="1768" width="14" bestFit="1" customWidth="1"/>
    <col min="1769" max="1769" width="18.77734375" bestFit="1" customWidth="1"/>
    <col min="1770" max="1770" width="13.88671875" bestFit="1" customWidth="1"/>
    <col min="1771" max="1771" width="17.6640625" bestFit="1" customWidth="1"/>
    <col min="1772" max="1772" width="20.109375" bestFit="1" customWidth="1"/>
    <col min="1773" max="1773" width="14.6640625" bestFit="1" customWidth="1"/>
    <col min="1774" max="1774" width="12.77734375" bestFit="1" customWidth="1"/>
    <col min="1775" max="1775" width="19.109375" bestFit="1" customWidth="1"/>
    <col min="1776" max="1776" width="9" bestFit="1" customWidth="1"/>
    <col min="1777" max="1777" width="15.88671875" bestFit="1" customWidth="1"/>
    <col min="1778" max="1778" width="11.44140625" bestFit="1" customWidth="1"/>
    <col min="1779" max="1779" width="11" bestFit="1" customWidth="1"/>
    <col min="1780" max="1780" width="13.44140625" bestFit="1" customWidth="1"/>
    <col min="1781" max="1781" width="12.77734375" bestFit="1" customWidth="1"/>
    <col min="1782" max="1782" width="12" bestFit="1" customWidth="1"/>
    <col min="1784" max="1784" width="11" bestFit="1" customWidth="1"/>
    <col min="1785" max="1785" width="8.109375" bestFit="1" customWidth="1"/>
    <col min="1786" max="1786" width="12" bestFit="1" customWidth="1"/>
    <col min="1787" max="1787" width="18.5546875" bestFit="1" customWidth="1"/>
    <col min="1788" max="1789" width="12.77734375" bestFit="1" customWidth="1"/>
    <col min="1790" max="1790" width="11.21875" bestFit="1" customWidth="1"/>
    <col min="1791" max="1792" width="9" bestFit="1" customWidth="1"/>
    <col min="1793" max="1794" width="12" bestFit="1" customWidth="1"/>
    <col min="1795" max="1795" width="9.33203125" bestFit="1" customWidth="1"/>
    <col min="1796" max="1796" width="13.88671875" bestFit="1" customWidth="1"/>
    <col min="1797" max="1797" width="16.33203125" bestFit="1" customWidth="1"/>
    <col min="1798" max="1798" width="14.5546875" bestFit="1" customWidth="1"/>
    <col min="1799" max="1799" width="15.21875" bestFit="1" customWidth="1"/>
    <col min="1800" max="1800" width="15.44140625" bestFit="1" customWidth="1"/>
    <col min="1801" max="1801" width="10.5546875" bestFit="1" customWidth="1"/>
    <col min="1802" max="1802" width="15.6640625" bestFit="1" customWidth="1"/>
    <col min="1803" max="1803" width="12.77734375" bestFit="1" customWidth="1"/>
    <col min="1804" max="1804" width="16.77734375" bestFit="1" customWidth="1"/>
    <col min="1805" max="1805" width="13.77734375" bestFit="1" customWidth="1"/>
    <col min="1806" max="1806" width="15.44140625" bestFit="1" customWidth="1"/>
    <col min="1807" max="1807" width="16.109375" bestFit="1" customWidth="1"/>
    <col min="1808" max="1808" width="12" bestFit="1" customWidth="1"/>
    <col min="1809" max="1809" width="11" bestFit="1" customWidth="1"/>
    <col min="1810" max="1810" width="10.88671875" bestFit="1" customWidth="1"/>
    <col min="1811" max="1811" width="10" bestFit="1" customWidth="1"/>
    <col min="1812" max="1812" width="14.77734375" bestFit="1" customWidth="1"/>
    <col min="1813" max="1813" width="19" bestFit="1" customWidth="1"/>
    <col min="1814" max="1814" width="15.6640625" bestFit="1" customWidth="1"/>
    <col min="1815" max="1815" width="15.44140625" bestFit="1" customWidth="1"/>
    <col min="1816" max="1816" width="12.5546875" bestFit="1" customWidth="1"/>
    <col min="1817" max="1817" width="12.6640625" bestFit="1" customWidth="1"/>
    <col min="1818" max="1818" width="12.77734375" bestFit="1" customWidth="1"/>
    <col min="1819" max="1819" width="11.77734375" bestFit="1" customWidth="1"/>
    <col min="1820" max="1820" width="13.77734375" bestFit="1" customWidth="1"/>
    <col min="1821" max="1821" width="15.5546875" bestFit="1" customWidth="1"/>
    <col min="1822" max="1822" width="14.21875" bestFit="1" customWidth="1"/>
    <col min="1823" max="1823" width="14.5546875" bestFit="1" customWidth="1"/>
    <col min="1824" max="1824" width="15" bestFit="1" customWidth="1"/>
    <col min="1825" max="1825" width="15.109375" bestFit="1" customWidth="1"/>
    <col min="1826" max="1826" width="11.33203125" bestFit="1" customWidth="1"/>
    <col min="1827" max="1827" width="17.77734375" bestFit="1" customWidth="1"/>
    <col min="1828" max="1828" width="12.6640625" bestFit="1" customWidth="1"/>
    <col min="1829" max="1829" width="14.77734375" bestFit="1" customWidth="1"/>
    <col min="1830" max="1830" width="12.33203125" bestFit="1" customWidth="1"/>
    <col min="1831" max="1831" width="15.5546875" bestFit="1" customWidth="1"/>
    <col min="1832" max="1832" width="15.44140625" bestFit="1" customWidth="1"/>
    <col min="1833" max="1833" width="11.88671875" bestFit="1" customWidth="1"/>
    <col min="1834" max="1834" width="13.44140625" bestFit="1" customWidth="1"/>
    <col min="1835" max="1835" width="13.77734375" bestFit="1" customWidth="1"/>
    <col min="1836" max="1836" width="14.5546875" bestFit="1" customWidth="1"/>
    <col min="1837" max="1837" width="14.88671875" bestFit="1" customWidth="1"/>
    <col min="1838" max="1838" width="14.109375" bestFit="1" customWidth="1"/>
    <col min="1839" max="1839" width="14.33203125" bestFit="1" customWidth="1"/>
    <col min="1840" max="1840" width="14.44140625" bestFit="1" customWidth="1"/>
    <col min="1841" max="1841" width="12.88671875" bestFit="1" customWidth="1"/>
    <col min="1842" max="1842" width="15" bestFit="1" customWidth="1"/>
    <col min="1843" max="1843" width="12.109375" bestFit="1" customWidth="1"/>
    <col min="1844" max="1844" width="13.21875" bestFit="1" customWidth="1"/>
    <col min="1845" max="1845" width="12.5546875" bestFit="1" customWidth="1"/>
    <col min="1846" max="1846" width="13.21875" bestFit="1" customWidth="1"/>
    <col min="1847" max="1847" width="12" bestFit="1" customWidth="1"/>
    <col min="1848" max="1848" width="15.6640625" bestFit="1" customWidth="1"/>
    <col min="1849" max="1849" width="17.88671875" bestFit="1" customWidth="1"/>
    <col min="1850" max="1850" width="15.33203125" bestFit="1" customWidth="1"/>
    <col min="1851" max="1851" width="12.6640625" bestFit="1" customWidth="1"/>
    <col min="1852" max="1852" width="13.77734375" bestFit="1" customWidth="1"/>
    <col min="1853" max="1853" width="15.33203125" bestFit="1" customWidth="1"/>
    <col min="1854" max="1854" width="17.33203125" bestFit="1" customWidth="1"/>
    <col min="1855" max="1855" width="15.109375" bestFit="1" customWidth="1"/>
    <col min="1856" max="1856" width="16" bestFit="1" customWidth="1"/>
    <col min="1857" max="1857" width="13.44140625" bestFit="1" customWidth="1"/>
    <col min="1858" max="1858" width="12.5546875" bestFit="1" customWidth="1"/>
    <col min="1859" max="1859" width="11.5546875" bestFit="1" customWidth="1"/>
    <col min="1860" max="1860" width="12.6640625" bestFit="1" customWidth="1"/>
    <col min="1861" max="1861" width="13.6640625" bestFit="1" customWidth="1"/>
    <col min="1862" max="1863" width="14.5546875" bestFit="1" customWidth="1"/>
    <col min="1864" max="1864" width="16.77734375" bestFit="1" customWidth="1"/>
    <col min="1865" max="1865" width="19.5546875" bestFit="1" customWidth="1"/>
    <col min="1866" max="1866" width="16" bestFit="1" customWidth="1"/>
    <col min="1867" max="1867" width="13.33203125" bestFit="1" customWidth="1"/>
    <col min="1868" max="1868" width="13.109375" bestFit="1" customWidth="1"/>
    <col min="1869" max="1869" width="18.5546875" bestFit="1" customWidth="1"/>
    <col min="1870" max="1870" width="11.77734375" bestFit="1" customWidth="1"/>
    <col min="1871" max="1871" width="11.88671875" bestFit="1" customWidth="1"/>
    <col min="1872" max="1872" width="9.33203125" bestFit="1" customWidth="1"/>
    <col min="1873" max="1873" width="9.44140625" bestFit="1" customWidth="1"/>
    <col min="1874" max="1874" width="10" bestFit="1" customWidth="1"/>
    <col min="1875" max="1875" width="12" bestFit="1" customWidth="1"/>
    <col min="1876" max="1876" width="10.44140625" bestFit="1" customWidth="1"/>
    <col min="1877" max="1877" width="10" bestFit="1" customWidth="1"/>
    <col min="1878" max="1878" width="10.21875" bestFit="1" customWidth="1"/>
    <col min="1879" max="1879" width="17.6640625" bestFit="1" customWidth="1"/>
    <col min="1880" max="1880" width="8.6640625" bestFit="1" customWidth="1"/>
    <col min="1881" max="1881" width="12" bestFit="1" customWidth="1"/>
    <col min="1882" max="1882" width="10.44140625" bestFit="1" customWidth="1"/>
    <col min="1883" max="1883" width="12" bestFit="1" customWidth="1"/>
    <col min="1884" max="1884" width="12.44140625" bestFit="1" customWidth="1"/>
    <col min="1885" max="1885" width="11.109375" bestFit="1" customWidth="1"/>
    <col min="1886" max="1886" width="11.88671875" bestFit="1" customWidth="1"/>
    <col min="1887" max="1887" width="10.44140625" bestFit="1" customWidth="1"/>
    <col min="1888" max="1888" width="11.88671875" bestFit="1" customWidth="1"/>
    <col min="1889" max="1889" width="9.6640625" bestFit="1" customWidth="1"/>
    <col min="1890" max="1890" width="11.21875" bestFit="1" customWidth="1"/>
    <col min="1891" max="1891" width="17.6640625" bestFit="1" customWidth="1"/>
    <col min="1892" max="1892" width="14" bestFit="1" customWidth="1"/>
    <col min="1893" max="1893" width="12.77734375" bestFit="1" customWidth="1"/>
    <col min="1894" max="1894" width="14.77734375" bestFit="1" customWidth="1"/>
    <col min="1895" max="1895" width="11.44140625" bestFit="1" customWidth="1"/>
    <col min="1896" max="1896" width="12.5546875" bestFit="1" customWidth="1"/>
    <col min="1897" max="1897" width="20.77734375" bestFit="1" customWidth="1"/>
    <col min="1898" max="1898" width="19.21875" bestFit="1" customWidth="1"/>
    <col min="1899" max="1899" width="13.44140625" bestFit="1" customWidth="1"/>
    <col min="1900" max="1900" width="12.88671875" bestFit="1" customWidth="1"/>
    <col min="1901" max="1901" width="14.21875" bestFit="1" customWidth="1"/>
    <col min="1902" max="1902" width="12.44140625" bestFit="1" customWidth="1"/>
    <col min="1903" max="1903" width="16.6640625" bestFit="1" customWidth="1"/>
    <col min="1904" max="1904" width="14.88671875" bestFit="1" customWidth="1"/>
    <col min="1905" max="1905" width="14.77734375" bestFit="1" customWidth="1"/>
    <col min="1906" max="1906" width="12.5546875" bestFit="1" customWidth="1"/>
    <col min="1907" max="1907" width="14.33203125" bestFit="1" customWidth="1"/>
    <col min="1908" max="1908" width="14.109375" bestFit="1" customWidth="1"/>
    <col min="1909" max="1909" width="12.5546875" bestFit="1" customWidth="1"/>
    <col min="1910" max="1910" width="16.6640625" bestFit="1" customWidth="1"/>
    <col min="1911" max="1911" width="15.109375" bestFit="1" customWidth="1"/>
    <col min="1912" max="1912" width="10.5546875" bestFit="1" customWidth="1"/>
    <col min="1913" max="1913" width="11" bestFit="1" customWidth="1"/>
    <col min="1914" max="1914" width="21.77734375" bestFit="1" customWidth="1"/>
    <col min="1915" max="1915" width="11.33203125" bestFit="1" customWidth="1"/>
    <col min="1916" max="1917" width="12.21875" bestFit="1" customWidth="1"/>
    <col min="1918" max="1918" width="12" bestFit="1" customWidth="1"/>
    <col min="1919" max="1919" width="13.44140625" bestFit="1" customWidth="1"/>
    <col min="1920" max="1920" width="8" bestFit="1" customWidth="1"/>
    <col min="1921" max="1921" width="16.21875" bestFit="1" customWidth="1"/>
    <col min="1922" max="1922" width="14.77734375" bestFit="1" customWidth="1"/>
    <col min="1923" max="1923" width="9" bestFit="1" customWidth="1"/>
    <col min="1924" max="1924" width="13.77734375" bestFit="1" customWidth="1"/>
    <col min="1925" max="1925" width="14.6640625" bestFit="1" customWidth="1"/>
    <col min="1926" max="1926" width="12" bestFit="1" customWidth="1"/>
    <col min="1927" max="1927" width="12.44140625" bestFit="1" customWidth="1"/>
    <col min="1928" max="1928" width="17.5546875" bestFit="1" customWidth="1"/>
    <col min="1929" max="1929" width="14.109375" bestFit="1" customWidth="1"/>
    <col min="1930" max="1930" width="17.77734375" bestFit="1" customWidth="1"/>
    <col min="1931" max="1931" width="12.44140625" bestFit="1" customWidth="1"/>
    <col min="1932" max="1932" width="12.88671875" bestFit="1" customWidth="1"/>
    <col min="1933" max="1933" width="12.5546875" bestFit="1" customWidth="1"/>
    <col min="1934" max="1934" width="11.21875" bestFit="1" customWidth="1"/>
    <col min="1935" max="1935" width="13.77734375" bestFit="1" customWidth="1"/>
    <col min="1936" max="1936" width="14.6640625" bestFit="1" customWidth="1"/>
    <col min="1937" max="1937" width="14.77734375" bestFit="1" customWidth="1"/>
    <col min="1938" max="1938" width="10.21875" bestFit="1" customWidth="1"/>
    <col min="1939" max="1939" width="19" bestFit="1" customWidth="1"/>
    <col min="1940" max="1940" width="14.88671875" bestFit="1" customWidth="1"/>
    <col min="1941" max="1941" width="10.109375" bestFit="1" customWidth="1"/>
    <col min="1942" max="1942" width="10" bestFit="1" customWidth="1"/>
    <col min="1943" max="1943" width="11.44140625" bestFit="1" customWidth="1"/>
    <col min="1944" max="1944" width="11.21875" bestFit="1" customWidth="1"/>
    <col min="1945" max="1945" width="16.33203125" bestFit="1" customWidth="1"/>
    <col min="1946" max="1946" width="9.6640625" bestFit="1" customWidth="1"/>
    <col min="1947" max="1947" width="12.6640625" bestFit="1" customWidth="1"/>
    <col min="1948" max="1948" width="13.88671875" bestFit="1" customWidth="1"/>
    <col min="1949" max="1949" width="11.5546875" bestFit="1" customWidth="1"/>
    <col min="1950" max="1950" width="16" bestFit="1" customWidth="1"/>
    <col min="1951" max="1951" width="13.33203125" bestFit="1" customWidth="1"/>
    <col min="1952" max="1952" width="13.21875" bestFit="1" customWidth="1"/>
    <col min="1953" max="1953" width="11.44140625" bestFit="1" customWidth="1"/>
    <col min="1954" max="1954" width="12.5546875" bestFit="1" customWidth="1"/>
    <col min="1955" max="1955" width="12" bestFit="1" customWidth="1"/>
    <col min="1956" max="1956" width="12.88671875" bestFit="1" customWidth="1"/>
    <col min="1957" max="1957" width="10.6640625" bestFit="1" customWidth="1"/>
    <col min="1958" max="1958" width="13.44140625" bestFit="1" customWidth="1"/>
    <col min="1959" max="1959" width="10" bestFit="1" customWidth="1"/>
    <col min="1960" max="1960" width="12.33203125" bestFit="1" customWidth="1"/>
    <col min="1961" max="1961" width="12" bestFit="1" customWidth="1"/>
    <col min="1962" max="1962" width="13.109375" bestFit="1" customWidth="1"/>
    <col min="1963" max="1963" width="11.88671875" bestFit="1" customWidth="1"/>
    <col min="1964" max="1964" width="13.33203125" bestFit="1" customWidth="1"/>
    <col min="1965" max="1965" width="11.21875" bestFit="1" customWidth="1"/>
    <col min="1966" max="1966" width="14.77734375" bestFit="1" customWidth="1"/>
    <col min="1967" max="1967" width="9.77734375" bestFit="1" customWidth="1"/>
    <col min="1968" max="1968" width="15" bestFit="1" customWidth="1"/>
    <col min="1969" max="1969" width="14.21875" bestFit="1" customWidth="1"/>
    <col min="1970" max="1970" width="14.44140625" bestFit="1" customWidth="1"/>
    <col min="1971" max="1971" width="15.88671875" bestFit="1" customWidth="1"/>
    <col min="1972" max="1972" width="15.77734375" bestFit="1" customWidth="1"/>
    <col min="1973" max="1973" width="10.5546875" bestFit="1" customWidth="1"/>
    <col min="1974" max="1974" width="14" bestFit="1" customWidth="1"/>
    <col min="1975" max="1975" width="10.88671875" bestFit="1" customWidth="1"/>
    <col min="1976" max="1976" width="13.109375" bestFit="1" customWidth="1"/>
    <col min="1977" max="1977" width="10.6640625" bestFit="1" customWidth="1"/>
    <col min="1978" max="1978" width="13.21875" bestFit="1" customWidth="1"/>
    <col min="1979" max="1979" width="10.88671875" bestFit="1" customWidth="1"/>
    <col min="1980" max="1980" width="15.44140625" bestFit="1" customWidth="1"/>
    <col min="1981" max="1981" width="14.5546875" bestFit="1" customWidth="1"/>
    <col min="1982" max="1982" width="16.21875" bestFit="1" customWidth="1"/>
    <col min="1983" max="1983" width="11.109375" bestFit="1" customWidth="1"/>
    <col min="1984" max="1984" width="11.88671875" bestFit="1" customWidth="1"/>
    <col min="1985" max="1985" width="14.77734375" bestFit="1" customWidth="1"/>
    <col min="1986" max="1986" width="12.44140625" bestFit="1" customWidth="1"/>
    <col min="1987" max="1987" width="14" bestFit="1" customWidth="1"/>
    <col min="1988" max="1988" width="15.77734375" bestFit="1" customWidth="1"/>
    <col min="1989" max="1989" width="14.44140625" bestFit="1" customWidth="1"/>
    <col min="1990" max="1990" width="11.33203125" bestFit="1" customWidth="1"/>
    <col min="1991" max="1991" width="10.5546875" bestFit="1" customWidth="1"/>
    <col min="1992" max="1992" width="12.6640625" bestFit="1" customWidth="1"/>
    <col min="1993" max="1993" width="11.44140625" bestFit="1" customWidth="1"/>
    <col min="1994" max="1994" width="13.109375" bestFit="1" customWidth="1"/>
    <col min="1995" max="1995" width="17" bestFit="1" customWidth="1"/>
    <col min="1996" max="1996" width="11.109375" bestFit="1" customWidth="1"/>
    <col min="1997" max="1997" width="12.5546875" bestFit="1" customWidth="1"/>
    <col min="1998" max="1998" width="14.21875" bestFit="1" customWidth="1"/>
    <col min="1999" max="1999" width="8" bestFit="1" customWidth="1"/>
    <col min="2000" max="2000" width="12" bestFit="1" customWidth="1"/>
    <col min="2001" max="2001" width="9" bestFit="1" customWidth="1"/>
    <col min="2002" max="2002" width="12.77734375" bestFit="1" customWidth="1"/>
    <col min="2003" max="2003" width="13.44140625" bestFit="1" customWidth="1"/>
    <col min="2004" max="2004" width="11.88671875" bestFit="1" customWidth="1"/>
    <col min="2005" max="2005" width="11" bestFit="1" customWidth="1"/>
    <col min="2006" max="2006" width="16.109375" bestFit="1" customWidth="1"/>
    <col min="2007" max="2007" width="13.33203125" bestFit="1" customWidth="1"/>
    <col min="2008" max="2008" width="10.88671875" bestFit="1" customWidth="1"/>
    <col min="2009" max="2009" width="14.33203125" bestFit="1" customWidth="1"/>
    <col min="2010" max="2010" width="10.21875" bestFit="1" customWidth="1"/>
    <col min="2011" max="2011" width="12" bestFit="1" customWidth="1"/>
    <col min="2012" max="2012" width="16.109375" bestFit="1" customWidth="1"/>
    <col min="2013" max="2013" width="15" bestFit="1" customWidth="1"/>
    <col min="2014" max="2014" width="11.6640625" bestFit="1" customWidth="1"/>
    <col min="2015" max="2015" width="10.44140625" bestFit="1" customWidth="1"/>
    <col min="2016" max="2016" width="9.33203125" bestFit="1" customWidth="1"/>
    <col min="2017" max="2017" width="12.44140625" bestFit="1" customWidth="1"/>
    <col min="2018" max="2018" width="15.5546875" bestFit="1" customWidth="1"/>
    <col min="2019" max="2019" width="10.6640625" bestFit="1" customWidth="1"/>
    <col min="2020" max="2020" width="11.6640625" bestFit="1" customWidth="1"/>
    <col min="2021" max="2021" width="15.109375" bestFit="1" customWidth="1"/>
    <col min="2022" max="2022" width="9.77734375" bestFit="1" customWidth="1"/>
    <col min="2023" max="2023" width="17.21875" bestFit="1" customWidth="1"/>
    <col min="2024" max="2024" width="12.33203125" bestFit="1" customWidth="1"/>
    <col min="2026" max="2026" width="9.44140625" bestFit="1" customWidth="1"/>
    <col min="2027" max="2027" width="10" bestFit="1" customWidth="1"/>
    <col min="2028" max="2028" width="15.21875" bestFit="1" customWidth="1"/>
    <col min="2029" max="2029" width="12.5546875" bestFit="1" customWidth="1"/>
    <col min="2030" max="2030" width="13.109375" bestFit="1" customWidth="1"/>
    <col min="2031" max="2031" width="15.21875" bestFit="1" customWidth="1"/>
    <col min="2032" max="2032" width="13.109375" bestFit="1" customWidth="1"/>
    <col min="2033" max="2033" width="11.44140625" bestFit="1" customWidth="1"/>
    <col min="2034" max="2034" width="13.33203125" bestFit="1" customWidth="1"/>
    <col min="2035" max="2035" width="13.88671875" bestFit="1" customWidth="1"/>
    <col min="2036" max="2036" width="13.6640625" bestFit="1" customWidth="1"/>
    <col min="2037" max="2037" width="13.109375" bestFit="1" customWidth="1"/>
    <col min="2038" max="2038" width="11.109375" bestFit="1" customWidth="1"/>
    <col min="2039" max="2039" width="12.5546875" bestFit="1" customWidth="1"/>
    <col min="2040" max="2040" width="11.33203125" bestFit="1" customWidth="1"/>
    <col min="2041" max="2041" width="13.33203125" bestFit="1" customWidth="1"/>
    <col min="2042" max="2042" width="9.21875" bestFit="1" customWidth="1"/>
    <col min="2043" max="2043" width="12.44140625" bestFit="1" customWidth="1"/>
    <col min="2044" max="2044" width="9.77734375" bestFit="1" customWidth="1"/>
    <col min="2045" max="2045" width="12" bestFit="1" customWidth="1"/>
    <col min="2046" max="2046" width="9" bestFit="1" customWidth="1"/>
    <col min="2047" max="2047" width="11.33203125" bestFit="1" customWidth="1"/>
    <col min="2048" max="2048" width="10.33203125" bestFit="1" customWidth="1"/>
    <col min="2049" max="2049" width="14" bestFit="1" customWidth="1"/>
    <col min="2050" max="2050" width="11.77734375" bestFit="1" customWidth="1"/>
    <col min="2051" max="2051" width="12.33203125" bestFit="1" customWidth="1"/>
    <col min="2052" max="2052" width="17.5546875" bestFit="1" customWidth="1"/>
    <col min="2053" max="2053" width="12.33203125" bestFit="1" customWidth="1"/>
    <col min="2054" max="2054" width="12.109375" bestFit="1" customWidth="1"/>
    <col min="2055" max="2055" width="10" bestFit="1" customWidth="1"/>
    <col min="2056" max="2056" width="11.21875" bestFit="1" customWidth="1"/>
    <col min="2057" max="2057" width="9.109375" bestFit="1" customWidth="1"/>
    <col min="2058" max="2058" width="12" bestFit="1" customWidth="1"/>
    <col min="2059" max="2059" width="13.21875" bestFit="1" customWidth="1"/>
    <col min="2060" max="2060" width="13.44140625" bestFit="1" customWidth="1"/>
    <col min="2061" max="2061" width="11" bestFit="1" customWidth="1"/>
    <col min="2062" max="2062" width="13.21875" bestFit="1" customWidth="1"/>
    <col min="2063" max="2063" width="8.33203125" bestFit="1" customWidth="1"/>
    <col min="2064" max="2064" width="13.109375" bestFit="1" customWidth="1"/>
    <col min="2065" max="2065" width="15.5546875" bestFit="1" customWidth="1"/>
    <col min="2066" max="2066" width="14.44140625" bestFit="1" customWidth="1"/>
    <col min="2067" max="2067" width="17.5546875" bestFit="1" customWidth="1"/>
    <col min="2068" max="2068" width="12" bestFit="1" customWidth="1"/>
    <col min="2069" max="2069" width="12.6640625" bestFit="1" customWidth="1"/>
    <col min="2070" max="2070" width="13.109375" bestFit="1" customWidth="1"/>
    <col min="2071" max="2071" width="14.5546875" bestFit="1" customWidth="1"/>
    <col min="2072" max="2072" width="16.6640625" bestFit="1" customWidth="1"/>
    <col min="2073" max="2073" width="12" bestFit="1" customWidth="1"/>
    <col min="2074" max="2074" width="14.44140625" bestFit="1" customWidth="1"/>
    <col min="2075" max="2075" width="10.5546875" bestFit="1" customWidth="1"/>
    <col min="2076" max="2076" width="10.33203125" bestFit="1" customWidth="1"/>
    <col min="2077" max="2077" width="11.5546875" bestFit="1" customWidth="1"/>
    <col min="2078" max="2078" width="13.109375" bestFit="1" customWidth="1"/>
    <col min="2079" max="2079" width="9.33203125" bestFit="1" customWidth="1"/>
    <col min="2080" max="2080" width="10.88671875" bestFit="1" customWidth="1"/>
    <col min="2081" max="2081" width="13.88671875" bestFit="1" customWidth="1"/>
    <col min="2082" max="2082" width="11.77734375" bestFit="1" customWidth="1"/>
    <col min="2083" max="2083" width="11.44140625" bestFit="1" customWidth="1"/>
    <col min="2084" max="2084" width="13.44140625" bestFit="1" customWidth="1"/>
    <col min="2085" max="2085" width="10.77734375" bestFit="1" customWidth="1"/>
    <col min="2086" max="2086" width="13.77734375" bestFit="1" customWidth="1"/>
    <col min="2087" max="2087" width="11.33203125" bestFit="1" customWidth="1"/>
    <col min="2088" max="2088" width="12" bestFit="1" customWidth="1"/>
    <col min="2089" max="2089" width="10.44140625" bestFit="1" customWidth="1"/>
    <col min="2090" max="2090" width="14.21875" bestFit="1" customWidth="1"/>
    <col min="2091" max="2091" width="11.5546875" bestFit="1" customWidth="1"/>
    <col min="2092" max="2094" width="12" bestFit="1" customWidth="1"/>
    <col min="2095" max="2095" width="10.33203125" bestFit="1" customWidth="1"/>
    <col min="2096" max="2096" width="9.109375" bestFit="1" customWidth="1"/>
    <col min="2097" max="2097" width="14.88671875" bestFit="1" customWidth="1"/>
    <col min="2098" max="2098" width="21.33203125" bestFit="1" customWidth="1"/>
    <col min="2099" max="2099" width="16.5546875" bestFit="1" customWidth="1"/>
    <col min="2100" max="2100" width="13.77734375" bestFit="1" customWidth="1"/>
    <col min="2101" max="2101" width="13.6640625" bestFit="1" customWidth="1"/>
    <col min="2102" max="2102" width="12.33203125" bestFit="1" customWidth="1"/>
    <col min="2103" max="2103" width="9.77734375" bestFit="1" customWidth="1"/>
    <col min="2104" max="2104" width="13.44140625" bestFit="1" customWidth="1"/>
    <col min="2105" max="2105" width="12" bestFit="1" customWidth="1"/>
    <col min="2106" max="2106" width="13.21875" bestFit="1" customWidth="1"/>
    <col min="2107" max="2107" width="12" bestFit="1" customWidth="1"/>
    <col min="2108" max="2108" width="21.88671875" bestFit="1" customWidth="1"/>
    <col min="2109" max="2109" width="10.44140625" bestFit="1" customWidth="1"/>
    <col min="2110" max="2110" width="10" bestFit="1" customWidth="1"/>
    <col min="2111" max="2111" width="15.44140625" bestFit="1" customWidth="1"/>
    <col min="2112" max="2112" width="16.109375" bestFit="1" customWidth="1"/>
    <col min="2113" max="2113" width="12.33203125" bestFit="1" customWidth="1"/>
    <col min="2114" max="2114" width="12.6640625" bestFit="1" customWidth="1"/>
    <col min="2115" max="2115" width="18.33203125" bestFit="1" customWidth="1"/>
    <col min="2116" max="2116" width="12.77734375" bestFit="1" customWidth="1"/>
    <col min="2117" max="2117" width="17" bestFit="1" customWidth="1"/>
    <col min="2118" max="2118" width="15.33203125" bestFit="1" customWidth="1"/>
    <col min="2119" max="2119" width="12.44140625" bestFit="1" customWidth="1"/>
    <col min="2120" max="2120" width="13.44140625" bestFit="1" customWidth="1"/>
    <col min="2121" max="2121" width="11.44140625" bestFit="1" customWidth="1"/>
    <col min="2122" max="2122" width="12" bestFit="1" customWidth="1"/>
    <col min="2123" max="2123" width="13.44140625" bestFit="1" customWidth="1"/>
    <col min="2124" max="2124" width="14.5546875" bestFit="1" customWidth="1"/>
    <col min="2125" max="2125" width="16.88671875" bestFit="1" customWidth="1"/>
    <col min="2126" max="2126" width="9" bestFit="1" customWidth="1"/>
    <col min="2127" max="2127" width="22.5546875" bestFit="1" customWidth="1"/>
    <col min="2128" max="2128" width="11.6640625" bestFit="1" customWidth="1"/>
    <col min="2129" max="2129" width="14.21875" bestFit="1" customWidth="1"/>
    <col min="2130" max="2130" width="12.5546875" bestFit="1" customWidth="1"/>
    <col min="2131" max="2131" width="13.21875" bestFit="1" customWidth="1"/>
    <col min="2132" max="2132" width="10.6640625" bestFit="1" customWidth="1"/>
    <col min="2133" max="2133" width="12.6640625" bestFit="1" customWidth="1"/>
    <col min="2134" max="2134" width="12.109375" bestFit="1" customWidth="1"/>
    <col min="2135" max="2135" width="11.44140625" bestFit="1" customWidth="1"/>
    <col min="2136" max="2136" width="12.5546875" bestFit="1" customWidth="1"/>
    <col min="2137" max="2137" width="14" bestFit="1" customWidth="1"/>
    <col min="2138" max="2138" width="12.5546875" bestFit="1" customWidth="1"/>
    <col min="2139" max="2139" width="8.77734375" bestFit="1" customWidth="1"/>
    <col min="2140" max="2140" width="11" bestFit="1" customWidth="1"/>
    <col min="2141" max="2141" width="12" bestFit="1" customWidth="1"/>
    <col min="2142" max="2142" width="11.6640625" bestFit="1" customWidth="1"/>
    <col min="2143" max="2143" width="12.88671875" bestFit="1" customWidth="1"/>
    <col min="2144" max="2144" width="12.109375" bestFit="1" customWidth="1"/>
    <col min="2145" max="2145" width="12.5546875" bestFit="1" customWidth="1"/>
    <col min="2146" max="2146" width="9.6640625" bestFit="1" customWidth="1"/>
    <col min="2147" max="2147" width="17.33203125" bestFit="1" customWidth="1"/>
    <col min="2148" max="2148" width="12" bestFit="1" customWidth="1"/>
    <col min="2149" max="2149" width="15.33203125" bestFit="1" customWidth="1"/>
    <col min="2150" max="2150" width="14.5546875" bestFit="1" customWidth="1"/>
    <col min="2151" max="2151" width="11.77734375" bestFit="1" customWidth="1"/>
    <col min="2152" max="2152" width="12.44140625" bestFit="1" customWidth="1"/>
    <col min="2153" max="2153" width="17" bestFit="1" customWidth="1"/>
    <col min="2154" max="2154" width="10.33203125" bestFit="1" customWidth="1"/>
    <col min="2155" max="2155" width="15.21875" bestFit="1" customWidth="1"/>
    <col min="2156" max="2156" width="10.109375" bestFit="1" customWidth="1"/>
    <col min="2157" max="2157" width="16" bestFit="1" customWidth="1"/>
    <col min="2158" max="2158" width="10.77734375" bestFit="1" customWidth="1"/>
    <col min="2159" max="2159" width="9.21875" bestFit="1" customWidth="1"/>
    <col min="2160" max="2160" width="13.77734375" bestFit="1" customWidth="1"/>
    <col min="2161" max="2161" width="13.5546875" bestFit="1" customWidth="1"/>
    <col min="2162" max="2162" width="15.109375" bestFit="1" customWidth="1"/>
    <col min="2163" max="2163" width="16.21875" bestFit="1" customWidth="1"/>
    <col min="2164" max="2164" width="15.44140625" bestFit="1" customWidth="1"/>
    <col min="2165" max="2165" width="19.109375" bestFit="1" customWidth="1"/>
    <col min="2166" max="2166" width="14.21875" bestFit="1" customWidth="1"/>
    <col min="2167" max="2167" width="15.77734375" bestFit="1" customWidth="1"/>
    <col min="2168" max="2168" width="18.77734375" bestFit="1" customWidth="1"/>
    <col min="2169" max="2169" width="15" bestFit="1" customWidth="1"/>
    <col min="2170" max="2170" width="14.44140625" bestFit="1" customWidth="1"/>
    <col min="2171" max="2171" width="17.21875" bestFit="1" customWidth="1"/>
    <col min="2172" max="2172" width="12" bestFit="1" customWidth="1"/>
    <col min="2173" max="2173" width="13.44140625" bestFit="1" customWidth="1"/>
    <col min="2174" max="2174" width="12.88671875" bestFit="1" customWidth="1"/>
    <col min="2175" max="2175" width="12.77734375" bestFit="1" customWidth="1"/>
    <col min="2176" max="2176" width="14" bestFit="1" customWidth="1"/>
    <col min="2177" max="2177" width="13.33203125" bestFit="1" customWidth="1"/>
    <col min="2178" max="2178" width="11.5546875" bestFit="1" customWidth="1"/>
    <col min="2179" max="2179" width="15.21875" bestFit="1" customWidth="1"/>
    <col min="2180" max="2180" width="14.88671875" bestFit="1" customWidth="1"/>
    <col min="2181" max="2181" width="12.109375" bestFit="1" customWidth="1"/>
    <col min="2182" max="2182" width="9" bestFit="1" customWidth="1"/>
    <col min="2183" max="2183" width="12" bestFit="1" customWidth="1"/>
    <col min="2184" max="2184" width="12.21875" bestFit="1" customWidth="1"/>
    <col min="2185" max="2185" width="13.5546875" bestFit="1" customWidth="1"/>
    <col min="2186" max="2186" width="12.33203125" bestFit="1" customWidth="1"/>
    <col min="2187" max="2187" width="10" bestFit="1" customWidth="1"/>
    <col min="2188" max="2188" width="7.6640625" bestFit="1" customWidth="1"/>
    <col min="2189" max="2189" width="12.109375" bestFit="1" customWidth="1"/>
    <col min="2190" max="2190" width="9.77734375" bestFit="1" customWidth="1"/>
    <col min="2191" max="2191" width="9.6640625" bestFit="1" customWidth="1"/>
    <col min="2192" max="2192" width="11.21875" bestFit="1" customWidth="1"/>
    <col min="2193" max="2193" width="12" bestFit="1" customWidth="1"/>
    <col min="2194" max="2194" width="10.6640625" bestFit="1" customWidth="1"/>
    <col min="2195" max="2195" width="9.88671875" bestFit="1" customWidth="1"/>
    <col min="2196" max="2196" width="13.109375" bestFit="1" customWidth="1"/>
    <col min="2197" max="2197" width="12.5546875" bestFit="1" customWidth="1"/>
    <col min="2198" max="2198" width="12.109375" bestFit="1" customWidth="1"/>
    <col min="2199" max="2199" width="12.77734375" bestFit="1" customWidth="1"/>
    <col min="2200" max="2200" width="15.21875" bestFit="1" customWidth="1"/>
    <col min="2201" max="2201" width="13.109375" bestFit="1" customWidth="1"/>
    <col min="2202" max="2202" width="15.6640625" bestFit="1" customWidth="1"/>
    <col min="2203" max="2203" width="12.109375" bestFit="1" customWidth="1"/>
    <col min="2204" max="2204" width="13.5546875" bestFit="1" customWidth="1"/>
    <col min="2205" max="2205" width="11.33203125" bestFit="1" customWidth="1"/>
    <col min="2206" max="2206" width="14.109375" bestFit="1" customWidth="1"/>
    <col min="2207" max="2207" width="12" bestFit="1" customWidth="1"/>
    <col min="2208" max="2208" width="14.109375" bestFit="1" customWidth="1"/>
    <col min="2209" max="2209" width="15.77734375" bestFit="1" customWidth="1"/>
    <col min="2210" max="2210" width="12.88671875" bestFit="1" customWidth="1"/>
    <col min="2211" max="2211" width="14.88671875" bestFit="1" customWidth="1"/>
    <col min="2212" max="2212" width="13.5546875" bestFit="1" customWidth="1"/>
    <col min="2213" max="2213" width="18.21875" bestFit="1" customWidth="1"/>
    <col min="2214" max="2215" width="15.21875" bestFit="1" customWidth="1"/>
    <col min="2216" max="2216" width="11.33203125" bestFit="1" customWidth="1"/>
    <col min="2217" max="2217" width="13.88671875" bestFit="1" customWidth="1"/>
    <col min="2218" max="2218" width="11.109375" bestFit="1" customWidth="1"/>
    <col min="2219" max="2219" width="14.109375" bestFit="1" customWidth="1"/>
    <col min="2220" max="2220" width="10.21875" bestFit="1" customWidth="1"/>
    <col min="2221" max="2221" width="11.88671875" bestFit="1" customWidth="1"/>
    <col min="2222" max="2222" width="13.6640625" bestFit="1" customWidth="1"/>
    <col min="2223" max="2223" width="12" bestFit="1" customWidth="1"/>
    <col min="2224" max="2224" width="11.21875" bestFit="1" customWidth="1"/>
    <col min="2225" max="2225" width="10.44140625" bestFit="1" customWidth="1"/>
    <col min="2226" max="2226" width="11" bestFit="1" customWidth="1"/>
    <col min="2227" max="2227" width="17.21875" bestFit="1" customWidth="1"/>
    <col min="2228" max="2228" width="11.109375" bestFit="1" customWidth="1"/>
    <col min="2229" max="2229" width="10" bestFit="1" customWidth="1"/>
    <col min="2230" max="2230" width="12.77734375" bestFit="1" customWidth="1"/>
    <col min="2231" max="2231" width="13.5546875" bestFit="1" customWidth="1"/>
    <col min="2232" max="2232" width="13.109375" bestFit="1" customWidth="1"/>
    <col min="2233" max="2233" width="12" bestFit="1" customWidth="1"/>
    <col min="2234" max="2234" width="17.44140625" bestFit="1" customWidth="1"/>
    <col min="2235" max="2235" width="12.21875" bestFit="1" customWidth="1"/>
    <col min="2236" max="2236" width="9" bestFit="1" customWidth="1"/>
    <col min="2237" max="2237" width="12.77734375" bestFit="1" customWidth="1"/>
    <col min="2238" max="2238" width="12" bestFit="1" customWidth="1"/>
    <col min="2239" max="2239" width="9.21875" bestFit="1" customWidth="1"/>
    <col min="2240" max="2240" width="12.109375" bestFit="1" customWidth="1"/>
    <col min="2241" max="2241" width="9.44140625" bestFit="1" customWidth="1"/>
    <col min="2242" max="2242" width="12" bestFit="1" customWidth="1"/>
    <col min="2243" max="2243" width="11.77734375" bestFit="1" customWidth="1"/>
    <col min="2244" max="2244" width="10.33203125" bestFit="1" customWidth="1"/>
    <col min="2245" max="2245" width="11.5546875" bestFit="1" customWidth="1"/>
    <col min="2246" max="2246" width="13.88671875" bestFit="1" customWidth="1"/>
    <col min="2247" max="2247" width="15.6640625" bestFit="1" customWidth="1"/>
    <col min="2248" max="2248" width="14.109375" bestFit="1" customWidth="1"/>
    <col min="2249" max="2249" width="12.6640625" bestFit="1" customWidth="1"/>
    <col min="2250" max="2250" width="10" bestFit="1" customWidth="1"/>
    <col min="2251" max="2251" width="10.21875" bestFit="1" customWidth="1"/>
    <col min="2252" max="2252" width="13.5546875" bestFit="1" customWidth="1"/>
    <col min="2253" max="2253" width="17.88671875" bestFit="1" customWidth="1"/>
    <col min="2254" max="2254" width="10" bestFit="1" customWidth="1"/>
    <col min="2255" max="2255" width="15.5546875" bestFit="1" customWidth="1"/>
    <col min="2256" max="2256" width="14.109375" bestFit="1" customWidth="1"/>
    <col min="2257" max="2257" width="12" bestFit="1" customWidth="1"/>
    <col min="2258" max="2258" width="13.77734375" bestFit="1" customWidth="1"/>
    <col min="2259" max="2259" width="11.44140625" bestFit="1" customWidth="1"/>
    <col min="2260" max="2260" width="12.77734375" bestFit="1" customWidth="1"/>
    <col min="2261" max="2262" width="12.21875" bestFit="1" customWidth="1"/>
    <col min="2263" max="2263" width="12.5546875" bestFit="1" customWidth="1"/>
    <col min="2264" max="2264" width="12" bestFit="1" customWidth="1"/>
    <col min="2265" max="2265" width="10.21875" bestFit="1" customWidth="1"/>
    <col min="2266" max="2266" width="10.77734375" bestFit="1" customWidth="1"/>
    <col min="2267" max="2267" width="17.21875" bestFit="1" customWidth="1"/>
    <col min="2268" max="2268" width="12" bestFit="1" customWidth="1"/>
    <col min="2269" max="2269" width="12.21875" bestFit="1" customWidth="1"/>
    <col min="2270" max="2270" width="12.44140625" bestFit="1" customWidth="1"/>
    <col min="2271" max="2271" width="11" bestFit="1" customWidth="1"/>
    <col min="2272" max="2272" width="12.88671875" bestFit="1" customWidth="1"/>
    <col min="2273" max="2273" width="10.44140625" bestFit="1" customWidth="1"/>
    <col min="2274" max="2274" width="12.88671875" bestFit="1" customWidth="1"/>
    <col min="2275" max="2275" width="14.44140625" bestFit="1" customWidth="1"/>
    <col min="2276" max="2276" width="16.88671875" bestFit="1" customWidth="1"/>
    <col min="2277" max="2277" width="14.109375" bestFit="1" customWidth="1"/>
    <col min="2278" max="2278" width="10.33203125" bestFit="1" customWidth="1"/>
    <col min="2279" max="2279" width="11.88671875" bestFit="1" customWidth="1"/>
    <col min="2280" max="2280" width="11.21875" bestFit="1" customWidth="1"/>
    <col min="2281" max="2281" width="11" bestFit="1" customWidth="1"/>
    <col min="2282" max="2282" width="12.5546875" bestFit="1" customWidth="1"/>
    <col min="2283" max="2283" width="14.109375" bestFit="1" customWidth="1"/>
    <col min="2284" max="2284" width="12.44140625" bestFit="1" customWidth="1"/>
    <col min="2285" max="2285" width="12" bestFit="1" customWidth="1"/>
    <col min="2286" max="2286" width="11.77734375" bestFit="1" customWidth="1"/>
    <col min="2287" max="2287" width="10.109375" bestFit="1" customWidth="1"/>
    <col min="2288" max="2288" width="12" bestFit="1" customWidth="1"/>
    <col min="2289" max="2289" width="10" bestFit="1" customWidth="1"/>
    <col min="2290" max="2290" width="12.6640625" bestFit="1" customWidth="1"/>
    <col min="2291" max="2291" width="12.109375" bestFit="1" customWidth="1"/>
    <col min="2292" max="2292" width="13.77734375" bestFit="1" customWidth="1"/>
    <col min="2293" max="2293" width="15.33203125" bestFit="1" customWidth="1"/>
    <col min="2294" max="2294" width="15.44140625" bestFit="1" customWidth="1"/>
    <col min="2295" max="2295" width="15.6640625" bestFit="1" customWidth="1"/>
    <col min="2296" max="2296" width="17.6640625" bestFit="1" customWidth="1"/>
    <col min="2297" max="2297" width="14.88671875" bestFit="1" customWidth="1"/>
    <col min="2298" max="2298" width="11.88671875" bestFit="1" customWidth="1"/>
    <col min="2299" max="2299" width="14.21875" bestFit="1" customWidth="1"/>
    <col min="2300" max="2300" width="16.33203125" bestFit="1" customWidth="1"/>
    <col min="2301" max="2301" width="13.88671875" bestFit="1" customWidth="1"/>
    <col min="2302" max="2302" width="16.109375" bestFit="1" customWidth="1"/>
    <col min="2303" max="2303" width="14.6640625" bestFit="1" customWidth="1"/>
    <col min="2304" max="2305" width="12" bestFit="1" customWidth="1"/>
    <col min="2306" max="2306" width="13.5546875" bestFit="1" customWidth="1"/>
    <col min="2307" max="2307" width="14" bestFit="1" customWidth="1"/>
    <col min="2308" max="2308" width="12.6640625" bestFit="1" customWidth="1"/>
    <col min="2309" max="2309" width="10.33203125" bestFit="1" customWidth="1"/>
    <col min="2310" max="2310" width="10.77734375" bestFit="1" customWidth="1"/>
    <col min="2311" max="2311" width="13.21875" bestFit="1" customWidth="1"/>
    <col min="2312" max="2312" width="11.33203125" bestFit="1" customWidth="1"/>
    <col min="2313" max="2313" width="11.109375" bestFit="1" customWidth="1"/>
    <col min="2314" max="2314" width="18.109375" bestFit="1" customWidth="1"/>
    <col min="2315" max="2315" width="18.88671875" bestFit="1" customWidth="1"/>
    <col min="2316" max="2316" width="10.5546875" bestFit="1" customWidth="1"/>
    <col min="2317" max="2317" width="14.21875" bestFit="1" customWidth="1"/>
    <col min="2318" max="2318" width="11.21875" bestFit="1" customWidth="1"/>
    <col min="2319" max="2320" width="10.21875" bestFit="1" customWidth="1"/>
    <col min="2321" max="2321" width="10" bestFit="1" customWidth="1"/>
    <col min="2322" max="2322" width="13.21875" bestFit="1" customWidth="1"/>
    <col min="2323" max="2323" width="15.6640625" bestFit="1" customWidth="1"/>
    <col min="2324" max="2324" width="16.5546875" bestFit="1" customWidth="1"/>
    <col min="2325" max="2325" width="12" bestFit="1" customWidth="1"/>
    <col min="2326" max="2326" width="13.109375" bestFit="1" customWidth="1"/>
    <col min="2327" max="2327" width="9.44140625" bestFit="1" customWidth="1"/>
    <col min="2328" max="2328" width="11.44140625" bestFit="1" customWidth="1"/>
    <col min="2329" max="2329" width="10.88671875" bestFit="1" customWidth="1"/>
    <col min="2330" max="2330" width="13.88671875" bestFit="1" customWidth="1"/>
    <col min="2331" max="2331" width="11" bestFit="1" customWidth="1"/>
    <col min="2332" max="2332" width="11.88671875" bestFit="1" customWidth="1"/>
    <col min="2333" max="2333" width="13.6640625" bestFit="1" customWidth="1"/>
    <col min="2334" max="2334" width="15.6640625" bestFit="1" customWidth="1"/>
    <col min="2335" max="2335" width="13.88671875" bestFit="1" customWidth="1"/>
    <col min="2336" max="2336" width="10.109375" bestFit="1" customWidth="1"/>
    <col min="2337" max="2337" width="13.88671875" bestFit="1" customWidth="1"/>
    <col min="2338" max="2338" width="14.88671875" bestFit="1" customWidth="1"/>
    <col min="2339" max="2339" width="13.77734375" bestFit="1" customWidth="1"/>
    <col min="2340" max="2340" width="12.5546875" bestFit="1" customWidth="1"/>
    <col min="2341" max="2341" width="19.6640625" bestFit="1" customWidth="1"/>
    <col min="2342" max="2342" width="14.5546875" bestFit="1" customWidth="1"/>
    <col min="2343" max="2343" width="11" bestFit="1" customWidth="1"/>
    <col min="2344" max="2344" width="9.5546875" bestFit="1" customWidth="1"/>
    <col min="2345" max="2345" width="14.33203125" bestFit="1" customWidth="1"/>
    <col min="2346" max="2346" width="12.21875" bestFit="1" customWidth="1"/>
    <col min="2347" max="2347" width="9.5546875" bestFit="1" customWidth="1"/>
    <col min="2348" max="2348" width="12.21875" bestFit="1" customWidth="1"/>
    <col min="2349" max="2349" width="10.5546875" bestFit="1" customWidth="1"/>
    <col min="2350" max="2350" width="12" bestFit="1" customWidth="1"/>
    <col min="2351" max="2351" width="11.21875" bestFit="1" customWidth="1"/>
    <col min="2352" max="2352" width="18.109375" bestFit="1" customWidth="1"/>
    <col min="2353" max="2353" width="12" bestFit="1" customWidth="1"/>
    <col min="2354" max="2354" width="10.33203125" bestFit="1" customWidth="1"/>
    <col min="2355" max="2355" width="18" bestFit="1" customWidth="1"/>
    <col min="2356" max="2356" width="13.33203125" bestFit="1" customWidth="1"/>
    <col min="2357" max="2357" width="12.88671875" bestFit="1" customWidth="1"/>
    <col min="2358" max="2358" width="10.5546875" bestFit="1" customWidth="1"/>
    <col min="2359" max="2359" width="11.21875" bestFit="1" customWidth="1"/>
    <col min="2360" max="2360" width="13.88671875" bestFit="1" customWidth="1"/>
    <col min="2361" max="2361" width="15.44140625" bestFit="1" customWidth="1"/>
    <col min="2362" max="2362" width="14.88671875" bestFit="1" customWidth="1"/>
    <col min="2363" max="2363" width="12" bestFit="1" customWidth="1"/>
    <col min="2364" max="2364" width="12.88671875" bestFit="1" customWidth="1"/>
    <col min="2365" max="2365" width="11" bestFit="1" customWidth="1"/>
    <col min="2366" max="2366" width="18" bestFit="1" customWidth="1"/>
    <col min="2367" max="2367" width="9.77734375" bestFit="1" customWidth="1"/>
    <col min="2368" max="2368" width="10.77734375" bestFit="1" customWidth="1"/>
    <col min="2369" max="2369" width="14.109375" bestFit="1" customWidth="1"/>
    <col min="2370" max="2370" width="14.88671875" bestFit="1" customWidth="1"/>
    <col min="2371" max="2371" width="13.109375" bestFit="1" customWidth="1"/>
    <col min="2372" max="2372" width="15.88671875" bestFit="1" customWidth="1"/>
    <col min="2373" max="2373" width="13.88671875" bestFit="1" customWidth="1"/>
    <col min="2374" max="2374" width="11.21875" bestFit="1" customWidth="1"/>
    <col min="2375" max="2375" width="12.6640625" bestFit="1" customWidth="1"/>
    <col min="2376" max="2376" width="13.88671875" bestFit="1" customWidth="1"/>
    <col min="2377" max="2377" width="12.21875" bestFit="1" customWidth="1"/>
    <col min="2378" max="2378" width="15.88671875" bestFit="1" customWidth="1"/>
    <col min="2379" max="2379" width="10.6640625" bestFit="1" customWidth="1"/>
    <col min="2380" max="2380" width="15" bestFit="1" customWidth="1"/>
    <col min="2381" max="2381" width="16.33203125" bestFit="1" customWidth="1"/>
    <col min="2382" max="2382" width="14.21875" bestFit="1" customWidth="1"/>
    <col min="2383" max="2383" width="15" bestFit="1" customWidth="1"/>
    <col min="2384" max="2385" width="13.21875" bestFit="1" customWidth="1"/>
    <col min="2386" max="2386" width="12.88671875" bestFit="1" customWidth="1"/>
    <col min="2387" max="2387" width="12.21875" bestFit="1" customWidth="1"/>
    <col min="2388" max="2388" width="10.5546875" bestFit="1" customWidth="1"/>
    <col min="2389" max="2389" width="12" bestFit="1" customWidth="1"/>
    <col min="2390" max="2390" width="14.33203125" bestFit="1" customWidth="1"/>
    <col min="2391" max="2391" width="16.77734375" bestFit="1" customWidth="1"/>
    <col min="2392" max="2392" width="14.21875" bestFit="1" customWidth="1"/>
    <col min="2393" max="2393" width="12.5546875" bestFit="1" customWidth="1"/>
    <col min="2394" max="2394" width="13.33203125" bestFit="1" customWidth="1"/>
    <col min="2395" max="2395" width="13.88671875" bestFit="1" customWidth="1"/>
    <col min="2396" max="2396" width="12.109375" bestFit="1" customWidth="1"/>
    <col min="2397" max="2397" width="13.33203125" bestFit="1" customWidth="1"/>
    <col min="2398" max="2398" width="9" bestFit="1" customWidth="1"/>
    <col min="2399" max="2399" width="11.21875" bestFit="1" customWidth="1"/>
    <col min="2400" max="2400" width="16.88671875" bestFit="1" customWidth="1"/>
    <col min="2401" max="2401" width="12.109375" bestFit="1" customWidth="1"/>
    <col min="2402" max="2402" width="9.44140625" bestFit="1" customWidth="1"/>
    <col min="2403" max="2403" width="12" bestFit="1" customWidth="1"/>
    <col min="2404" max="2404" width="15.109375" bestFit="1" customWidth="1"/>
    <col min="2405" max="2405" width="12.33203125" bestFit="1" customWidth="1"/>
    <col min="2406" max="2406" width="11.33203125" bestFit="1" customWidth="1"/>
    <col min="2407" max="2407" width="12" bestFit="1" customWidth="1"/>
    <col min="2408" max="2408" width="12.5546875" bestFit="1" customWidth="1"/>
    <col min="2409" max="2409" width="19.21875" bestFit="1" customWidth="1"/>
    <col min="2410" max="2410" width="11.77734375" bestFit="1" customWidth="1"/>
    <col min="2411" max="2411" width="15.77734375" bestFit="1" customWidth="1"/>
    <col min="2412" max="2412" width="10.6640625" bestFit="1" customWidth="1"/>
    <col min="2413" max="2413" width="12" bestFit="1" customWidth="1"/>
    <col min="2414" max="2414" width="9.6640625" bestFit="1" customWidth="1"/>
    <col min="2415" max="2415" width="12.44140625" bestFit="1" customWidth="1"/>
    <col min="2416" max="2416" width="11" bestFit="1" customWidth="1"/>
    <col min="2417" max="2417" width="15.44140625" bestFit="1" customWidth="1"/>
    <col min="2418" max="2418" width="12" bestFit="1" customWidth="1"/>
    <col min="2419" max="2419" width="12.5546875" bestFit="1" customWidth="1"/>
    <col min="2420" max="2420" width="11.5546875" bestFit="1" customWidth="1"/>
    <col min="2421" max="2421" width="10.5546875" bestFit="1" customWidth="1"/>
    <col min="2422" max="2422" width="12.44140625" bestFit="1" customWidth="1"/>
    <col min="2423" max="2423" width="10" bestFit="1" customWidth="1"/>
    <col min="2424" max="2424" width="11.44140625" bestFit="1" customWidth="1"/>
    <col min="2425" max="2425" width="13.109375" bestFit="1" customWidth="1"/>
    <col min="2426" max="2426" width="12" bestFit="1" customWidth="1"/>
    <col min="2427" max="2427" width="10.44140625" bestFit="1" customWidth="1"/>
    <col min="2428" max="2428" width="11.5546875" bestFit="1" customWidth="1"/>
    <col min="2429" max="2429" width="11.6640625" bestFit="1" customWidth="1"/>
    <col min="2430" max="2430" width="14.33203125" bestFit="1" customWidth="1"/>
    <col min="2431" max="2431" width="14.88671875" bestFit="1" customWidth="1"/>
    <col min="2432" max="2432" width="13.44140625" bestFit="1" customWidth="1"/>
    <col min="2433" max="2433" width="15.77734375" bestFit="1" customWidth="1"/>
    <col min="2434" max="2434" width="16.6640625" bestFit="1" customWidth="1"/>
    <col min="2435" max="2435" width="11.77734375" bestFit="1" customWidth="1"/>
    <col min="2436" max="2436" width="9" bestFit="1" customWidth="1"/>
    <col min="2437" max="2437" width="9.5546875" bestFit="1" customWidth="1"/>
    <col min="2438" max="2438" width="13.5546875" bestFit="1" customWidth="1"/>
    <col min="2439" max="2439" width="16.77734375" bestFit="1" customWidth="1"/>
    <col min="2440" max="2440" width="13.5546875" bestFit="1" customWidth="1"/>
    <col min="2441" max="2441" width="17.44140625" bestFit="1" customWidth="1"/>
    <col min="2442" max="2442" width="14.21875" bestFit="1" customWidth="1"/>
    <col min="2443" max="2443" width="22.21875" bestFit="1" customWidth="1"/>
    <col min="2444" max="2444" width="12.77734375" bestFit="1" customWidth="1"/>
    <col min="2445" max="2445" width="14.21875" bestFit="1" customWidth="1"/>
    <col min="2446" max="2446" width="12.21875" bestFit="1" customWidth="1"/>
    <col min="2447" max="2447" width="15.21875" bestFit="1" customWidth="1"/>
    <col min="2448" max="2448" width="10.77734375" bestFit="1" customWidth="1"/>
    <col min="2449" max="2449" width="16.21875" bestFit="1" customWidth="1"/>
    <col min="2450" max="2450" width="12" bestFit="1" customWidth="1"/>
    <col min="2451" max="2451" width="14.5546875" bestFit="1" customWidth="1"/>
    <col min="2452" max="2452" width="16" bestFit="1" customWidth="1"/>
    <col min="2453" max="2453" width="11.33203125" bestFit="1" customWidth="1"/>
    <col min="2454" max="2454" width="14.5546875" bestFit="1" customWidth="1"/>
    <col min="2455" max="2455" width="15.21875" bestFit="1" customWidth="1"/>
    <col min="2456" max="2456" width="11.21875" bestFit="1" customWidth="1"/>
    <col min="2457" max="2457" width="11" bestFit="1" customWidth="1"/>
    <col min="2458" max="2458" width="13.33203125" bestFit="1" customWidth="1"/>
    <col min="2459" max="2459" width="12" bestFit="1" customWidth="1"/>
    <col min="2460" max="2460" width="12.109375" bestFit="1" customWidth="1"/>
    <col min="2461" max="2461" width="15.44140625" bestFit="1" customWidth="1"/>
    <col min="2462" max="2462" width="11.5546875" bestFit="1" customWidth="1"/>
    <col min="2463" max="2463" width="10.109375" bestFit="1" customWidth="1"/>
    <col min="2464" max="2464" width="12" bestFit="1" customWidth="1"/>
    <col min="2465" max="2465" width="14.21875" bestFit="1" customWidth="1"/>
    <col min="2466" max="2466" width="14.33203125" bestFit="1" customWidth="1"/>
    <col min="2467" max="2467" width="11.88671875" bestFit="1" customWidth="1"/>
    <col min="2468" max="2468" width="10" bestFit="1" customWidth="1"/>
    <col min="2469" max="2469" width="11.77734375" bestFit="1" customWidth="1"/>
    <col min="2470" max="2470" width="12.5546875" bestFit="1" customWidth="1"/>
    <col min="2471" max="2471" width="16.6640625" bestFit="1" customWidth="1"/>
    <col min="2472" max="2472" width="11.6640625" bestFit="1" customWidth="1"/>
    <col min="2473" max="2473" width="17.21875" bestFit="1" customWidth="1"/>
    <col min="2474" max="2474" width="12.44140625" bestFit="1" customWidth="1"/>
    <col min="2475" max="2475" width="8" bestFit="1" customWidth="1"/>
    <col min="2476" max="2476" width="10.21875" bestFit="1" customWidth="1"/>
    <col min="2477" max="2477" width="13.21875" bestFit="1" customWidth="1"/>
    <col min="2478" max="2478" width="15" bestFit="1" customWidth="1"/>
    <col min="2479" max="2479" width="16.21875" bestFit="1" customWidth="1"/>
    <col min="2480" max="2480" width="13.21875" bestFit="1" customWidth="1"/>
    <col min="2481" max="2481" width="11.109375" bestFit="1" customWidth="1"/>
    <col min="2482" max="2482" width="12.109375" bestFit="1" customWidth="1"/>
    <col min="2483" max="2483" width="9.44140625" bestFit="1" customWidth="1"/>
    <col min="2484" max="2484" width="14.33203125" bestFit="1" customWidth="1"/>
    <col min="2485" max="2485" width="12.6640625" bestFit="1" customWidth="1"/>
    <col min="2486" max="2486" width="18.5546875" bestFit="1" customWidth="1"/>
    <col min="2487" max="2487" width="11" bestFit="1" customWidth="1"/>
    <col min="2488" max="2488" width="12.109375" bestFit="1" customWidth="1"/>
    <col min="2489" max="2489" width="15.33203125" bestFit="1" customWidth="1"/>
    <col min="2490" max="2490" width="12.6640625" bestFit="1" customWidth="1"/>
    <col min="2491" max="2491" width="16" bestFit="1" customWidth="1"/>
    <col min="2492" max="2492" width="11.77734375" bestFit="1" customWidth="1"/>
    <col min="2493" max="2493" width="9" bestFit="1" customWidth="1"/>
    <col min="2494" max="2494" width="10" bestFit="1" customWidth="1"/>
    <col min="2495" max="2495" width="10.88671875" bestFit="1" customWidth="1"/>
    <col min="2496" max="2496" width="13.44140625" bestFit="1" customWidth="1"/>
    <col min="2497" max="2497" width="10" bestFit="1" customWidth="1"/>
    <col min="2498" max="2498" width="14.5546875" bestFit="1" customWidth="1"/>
    <col min="2499" max="2499" width="11.21875" bestFit="1" customWidth="1"/>
    <col min="2500" max="2500" width="9" bestFit="1" customWidth="1"/>
    <col min="2501" max="2501" width="13.44140625" bestFit="1" customWidth="1"/>
    <col min="2502" max="2502" width="12.33203125" bestFit="1" customWidth="1"/>
    <col min="2503" max="2503" width="14.33203125" bestFit="1" customWidth="1"/>
    <col min="2504" max="2504" width="13.109375" bestFit="1" customWidth="1"/>
    <col min="2505" max="2505" width="13.21875" bestFit="1" customWidth="1"/>
    <col min="2506" max="2506" width="9.6640625" bestFit="1" customWidth="1"/>
    <col min="2507" max="2507" width="13.5546875" bestFit="1" customWidth="1"/>
    <col min="2508" max="2508" width="8.6640625" bestFit="1" customWidth="1"/>
    <col min="2509" max="2509" width="13.21875" bestFit="1" customWidth="1"/>
    <col min="2510" max="2510" width="13.109375" bestFit="1" customWidth="1"/>
    <col min="2511" max="2511" width="14.6640625" bestFit="1" customWidth="1"/>
    <col min="2512" max="2512" width="12.5546875" bestFit="1" customWidth="1"/>
    <col min="2513" max="2513" width="14.33203125" bestFit="1" customWidth="1"/>
    <col min="2514" max="2514" width="12.109375" bestFit="1" customWidth="1"/>
    <col min="2515" max="2515" width="12" bestFit="1" customWidth="1"/>
    <col min="2516" max="2516" width="14.77734375" bestFit="1" customWidth="1"/>
    <col min="2517" max="2517" width="12.21875" bestFit="1" customWidth="1"/>
    <col min="2518" max="2518" width="10" bestFit="1" customWidth="1"/>
    <col min="2519" max="2519" width="11.77734375" bestFit="1" customWidth="1"/>
    <col min="2520" max="2521" width="12" bestFit="1" customWidth="1"/>
    <col min="2522" max="2522" width="12.5546875" bestFit="1" customWidth="1"/>
    <col min="2523" max="2523" width="12.6640625" bestFit="1" customWidth="1"/>
    <col min="2524" max="2524" width="12.33203125" bestFit="1" customWidth="1"/>
    <col min="2525" max="2525" width="13.6640625" bestFit="1" customWidth="1"/>
    <col min="2526" max="2526" width="13.33203125" bestFit="1" customWidth="1"/>
    <col min="2527" max="2527" width="11" bestFit="1" customWidth="1"/>
    <col min="2528" max="2528" width="9.6640625" bestFit="1" customWidth="1"/>
    <col min="2529" max="2529" width="20.21875" bestFit="1" customWidth="1"/>
    <col min="2530" max="2530" width="11.88671875" bestFit="1" customWidth="1"/>
    <col min="2531" max="2531" width="13.5546875" bestFit="1" customWidth="1"/>
    <col min="2532" max="2533" width="12.77734375" bestFit="1" customWidth="1"/>
    <col min="2534" max="2534" width="8.109375" bestFit="1" customWidth="1"/>
    <col min="2535" max="2535" width="11.109375" bestFit="1" customWidth="1"/>
    <col min="2536" max="2536" width="15.109375" bestFit="1" customWidth="1"/>
    <col min="2537" max="2537" width="10.88671875" bestFit="1" customWidth="1"/>
    <col min="2538" max="2538" width="9.6640625" bestFit="1" customWidth="1"/>
    <col min="2539" max="2539" width="12.109375" bestFit="1" customWidth="1"/>
    <col min="2540" max="2540" width="11.88671875" bestFit="1" customWidth="1"/>
    <col min="2541" max="2541" width="13.6640625" bestFit="1" customWidth="1"/>
    <col min="2542" max="2542" width="18" bestFit="1" customWidth="1"/>
    <col min="2543" max="2543" width="15.6640625" bestFit="1" customWidth="1"/>
    <col min="2544" max="2544" width="13.6640625" bestFit="1" customWidth="1"/>
    <col min="2545" max="2545" width="13.88671875" bestFit="1" customWidth="1"/>
    <col min="2546" max="2546" width="15.21875" bestFit="1" customWidth="1"/>
    <col min="2547" max="2547" width="13.33203125" bestFit="1" customWidth="1"/>
    <col min="2548" max="2548" width="13.77734375" bestFit="1" customWidth="1"/>
    <col min="2549" max="2549" width="11.77734375" bestFit="1" customWidth="1"/>
    <col min="2550" max="2550" width="18.21875" bestFit="1" customWidth="1"/>
    <col min="2551" max="2551" width="12" bestFit="1" customWidth="1"/>
    <col min="2552" max="2552" width="13.77734375" bestFit="1" customWidth="1"/>
    <col min="2553" max="2553" width="12.21875" bestFit="1" customWidth="1"/>
    <col min="2554" max="2554" width="15.21875" bestFit="1" customWidth="1"/>
    <col min="2555" max="2555" width="17.5546875" bestFit="1" customWidth="1"/>
    <col min="2556" max="2556" width="11" bestFit="1" customWidth="1"/>
    <col min="2557" max="2557" width="13.88671875" bestFit="1" customWidth="1"/>
    <col min="2558" max="2558" width="12.21875" bestFit="1" customWidth="1"/>
    <col min="2559" max="2559" width="10.21875" bestFit="1" customWidth="1"/>
    <col min="2560" max="2560" width="12" bestFit="1" customWidth="1"/>
    <col min="2561" max="2561" width="11.88671875" bestFit="1" customWidth="1"/>
    <col min="2562" max="2562" width="12.109375" bestFit="1" customWidth="1"/>
    <col min="2563" max="2563" width="12" bestFit="1" customWidth="1"/>
    <col min="2564" max="2564" width="10.88671875" bestFit="1" customWidth="1"/>
    <col min="2565" max="2565" width="9" bestFit="1" customWidth="1"/>
    <col min="2566" max="2566" width="8.109375" bestFit="1" customWidth="1"/>
    <col min="2567" max="2567" width="12.44140625" bestFit="1" customWidth="1"/>
    <col min="2568" max="2568" width="12.21875" bestFit="1" customWidth="1"/>
    <col min="2569" max="2569" width="11.21875" bestFit="1" customWidth="1"/>
    <col min="2570" max="2570" width="11" bestFit="1" customWidth="1"/>
    <col min="2571" max="2571" width="13.44140625" bestFit="1" customWidth="1"/>
    <col min="2572" max="2572" width="13.5546875" bestFit="1" customWidth="1"/>
    <col min="2573" max="2573" width="13.77734375" bestFit="1" customWidth="1"/>
    <col min="2574" max="2574" width="15.6640625" bestFit="1" customWidth="1"/>
    <col min="2575" max="2575" width="12.33203125" bestFit="1" customWidth="1"/>
    <col min="2576" max="2576" width="9" bestFit="1" customWidth="1"/>
    <col min="2577" max="2577" width="12" bestFit="1" customWidth="1"/>
    <col min="2578" max="2578" width="12.77734375" bestFit="1" customWidth="1"/>
    <col min="2579" max="2579" width="12" bestFit="1" customWidth="1"/>
    <col min="2580" max="2580" width="9.88671875" bestFit="1" customWidth="1"/>
    <col min="2581" max="2581" width="9.77734375" bestFit="1" customWidth="1"/>
    <col min="2582" max="2582" width="9.6640625" bestFit="1" customWidth="1"/>
    <col min="2583" max="2583" width="10.33203125" bestFit="1" customWidth="1"/>
    <col min="2584" max="2584" width="10.109375" bestFit="1" customWidth="1"/>
    <col min="2585" max="2585" width="12.21875" bestFit="1" customWidth="1"/>
    <col min="2586" max="2586" width="12.6640625" bestFit="1" customWidth="1"/>
    <col min="2587" max="2587" width="12" bestFit="1" customWidth="1"/>
    <col min="2588" max="2588" width="10.21875" bestFit="1" customWidth="1"/>
    <col min="2589" max="2589" width="15.6640625" bestFit="1" customWidth="1"/>
    <col min="2590" max="2590" width="9.88671875" bestFit="1" customWidth="1"/>
    <col min="2591" max="2591" width="9.33203125" bestFit="1" customWidth="1"/>
    <col min="2592" max="2593" width="12" bestFit="1" customWidth="1"/>
    <col min="2594" max="2594" width="14.21875" bestFit="1" customWidth="1"/>
    <col min="2595" max="2595" width="11.44140625" bestFit="1" customWidth="1"/>
    <col min="2596" max="2596" width="13.21875" bestFit="1" customWidth="1"/>
    <col min="2597" max="2597" width="9.77734375" bestFit="1" customWidth="1"/>
    <col min="2598" max="2598" width="12" bestFit="1" customWidth="1"/>
    <col min="2599" max="2599" width="13.109375" bestFit="1" customWidth="1"/>
    <col min="2600" max="2600" width="12" bestFit="1" customWidth="1"/>
    <col min="2601" max="2601" width="12.109375" bestFit="1" customWidth="1"/>
    <col min="2602" max="2602" width="11.109375" bestFit="1" customWidth="1"/>
    <col min="2603" max="2603" width="11.21875" bestFit="1" customWidth="1"/>
    <col min="2604" max="2604" width="9.6640625" bestFit="1" customWidth="1"/>
    <col min="2605" max="2605" width="11.109375" bestFit="1" customWidth="1"/>
    <col min="2606" max="2606" width="13.21875" bestFit="1" customWidth="1"/>
    <col min="2607" max="2607" width="15.21875" bestFit="1" customWidth="1"/>
    <col min="2608" max="2608" width="15" bestFit="1" customWidth="1"/>
    <col min="2609" max="2609" width="15.33203125" bestFit="1" customWidth="1"/>
    <col min="2610" max="2610" width="13.6640625" bestFit="1" customWidth="1"/>
    <col min="2611" max="2611" width="15.109375" bestFit="1" customWidth="1"/>
    <col min="2612" max="2612" width="9.33203125" bestFit="1" customWidth="1"/>
    <col min="2613" max="2613" width="11.44140625" bestFit="1" customWidth="1"/>
    <col min="2614" max="2614" width="11.109375" bestFit="1" customWidth="1"/>
    <col min="2615" max="2615" width="11.77734375" bestFit="1" customWidth="1"/>
    <col min="2616" max="2616" width="18.109375" bestFit="1" customWidth="1"/>
    <col min="2617" max="2617" width="10.21875" bestFit="1" customWidth="1"/>
    <col min="2618" max="2618" width="12.33203125" bestFit="1" customWidth="1"/>
    <col min="2619" max="2619" width="12" bestFit="1" customWidth="1"/>
    <col min="2620" max="2620" width="15.33203125" bestFit="1" customWidth="1"/>
    <col min="2621" max="2621" width="10.44140625" bestFit="1" customWidth="1"/>
    <col min="2622" max="2622" width="11.5546875" bestFit="1" customWidth="1"/>
    <col min="2623" max="2623" width="12.88671875" bestFit="1" customWidth="1"/>
    <col min="2624" max="2624" width="9.21875" bestFit="1" customWidth="1"/>
    <col min="2625" max="2625" width="12" bestFit="1" customWidth="1"/>
    <col min="2626" max="2626" width="14.77734375" bestFit="1" customWidth="1"/>
    <col min="2627" max="2627" width="12.77734375" bestFit="1" customWidth="1"/>
    <col min="2628" max="2628" width="10" bestFit="1" customWidth="1"/>
    <col min="2629" max="2629" width="17.44140625" bestFit="1" customWidth="1"/>
    <col min="2630" max="2630" width="12.6640625" bestFit="1" customWidth="1"/>
    <col min="2631" max="2631" width="12.5546875" bestFit="1" customWidth="1"/>
    <col min="2632" max="2632" width="13.109375" bestFit="1" customWidth="1"/>
    <col min="2633" max="2633" width="12.88671875" bestFit="1" customWidth="1"/>
    <col min="2634" max="2634" width="13.109375" bestFit="1" customWidth="1"/>
    <col min="2635" max="2635" width="11.88671875" bestFit="1" customWidth="1"/>
    <col min="2636" max="2636" width="12" bestFit="1" customWidth="1"/>
    <col min="2637" max="2637" width="10.44140625" bestFit="1" customWidth="1"/>
    <col min="2638" max="2638" width="12.109375" bestFit="1" customWidth="1"/>
    <col min="2639" max="2639" width="10" bestFit="1" customWidth="1"/>
    <col min="2640" max="2640" width="12" bestFit="1" customWidth="1"/>
    <col min="2641" max="2641" width="18.5546875" bestFit="1" customWidth="1"/>
    <col min="2642" max="2642" width="10.88671875" bestFit="1" customWidth="1"/>
    <col min="2643" max="2643" width="11" bestFit="1" customWidth="1"/>
    <col min="2644" max="2644" width="10.5546875" bestFit="1" customWidth="1"/>
    <col min="2645" max="2645" width="12.33203125" bestFit="1" customWidth="1"/>
    <col min="2646" max="2646" width="13.88671875" bestFit="1" customWidth="1"/>
    <col min="2647" max="2647" width="12.44140625" bestFit="1" customWidth="1"/>
    <col min="2648" max="2648" width="14.6640625" bestFit="1" customWidth="1"/>
    <col min="2649" max="2649" width="12" bestFit="1" customWidth="1"/>
    <col min="2650" max="2650" width="19.5546875" bestFit="1" customWidth="1"/>
    <col min="2651" max="2651" width="14.109375" bestFit="1" customWidth="1"/>
    <col min="2652" max="2652" width="15.5546875" bestFit="1" customWidth="1"/>
    <col min="2653" max="2653" width="14.6640625" bestFit="1" customWidth="1"/>
    <col min="2654" max="2654" width="16" bestFit="1" customWidth="1"/>
    <col min="2655" max="2655" width="15.77734375" bestFit="1" customWidth="1"/>
    <col min="2656" max="2656" width="9.6640625" bestFit="1" customWidth="1"/>
    <col min="2657" max="2657" width="12.6640625" bestFit="1" customWidth="1"/>
    <col min="2658" max="2658" width="13.44140625" bestFit="1" customWidth="1"/>
    <col min="2659" max="2659" width="12.33203125" bestFit="1" customWidth="1"/>
    <col min="2660" max="2661" width="11.88671875" bestFit="1" customWidth="1"/>
    <col min="2662" max="2662" width="13.77734375" bestFit="1" customWidth="1"/>
    <col min="2663" max="2663" width="11.21875" bestFit="1" customWidth="1"/>
    <col min="2664" max="2664" width="10.109375" bestFit="1" customWidth="1"/>
    <col min="2665" max="2666" width="12" bestFit="1" customWidth="1"/>
    <col min="2667" max="2667" width="13.77734375" bestFit="1" customWidth="1"/>
    <col min="2668" max="2668" width="10.6640625" bestFit="1" customWidth="1"/>
    <col min="2669" max="2669" width="14.6640625" bestFit="1" customWidth="1"/>
    <col min="2670" max="2670" width="14.5546875" bestFit="1" customWidth="1"/>
    <col min="2671" max="2671" width="10.88671875" bestFit="1" customWidth="1"/>
    <col min="2672" max="2673" width="12" bestFit="1" customWidth="1"/>
    <col min="2674" max="2674" width="13.33203125" bestFit="1" customWidth="1"/>
    <col min="2675" max="2675" width="15.5546875" bestFit="1" customWidth="1"/>
    <col min="2676" max="2676" width="12.109375" bestFit="1" customWidth="1"/>
    <col min="2677" max="2677" width="12.33203125" bestFit="1" customWidth="1"/>
    <col min="2678" max="2678" width="12" bestFit="1" customWidth="1"/>
    <col min="2679" max="2679" width="12.88671875" bestFit="1" customWidth="1"/>
    <col min="2680" max="2680" width="11.109375" bestFit="1" customWidth="1"/>
    <col min="2681" max="2681" width="10.109375" bestFit="1" customWidth="1"/>
    <col min="2682" max="2682" width="14.21875" bestFit="1" customWidth="1"/>
    <col min="2683" max="2683" width="14.6640625" bestFit="1" customWidth="1"/>
    <col min="2684" max="2684" width="9.109375" bestFit="1" customWidth="1"/>
    <col min="2685" max="2685" width="11.33203125" bestFit="1" customWidth="1"/>
    <col min="2686" max="2686" width="13.21875" bestFit="1" customWidth="1"/>
    <col min="2687" max="2687" width="12.6640625" bestFit="1" customWidth="1"/>
    <col min="2688" max="2688" width="13.77734375" bestFit="1" customWidth="1"/>
    <col min="2689" max="2689" width="13.88671875" bestFit="1" customWidth="1"/>
    <col min="2690" max="2690" width="11.44140625" bestFit="1" customWidth="1"/>
    <col min="2691" max="2691" width="12.6640625" bestFit="1" customWidth="1"/>
    <col min="2692" max="2692" width="14" bestFit="1" customWidth="1"/>
    <col min="2693" max="2693" width="13.21875" bestFit="1" customWidth="1"/>
    <col min="2694" max="2694" width="14.5546875" bestFit="1" customWidth="1"/>
    <col min="2695" max="2695" width="16.77734375" bestFit="1" customWidth="1"/>
    <col min="2696" max="2696" width="21" bestFit="1" customWidth="1"/>
    <col min="2697" max="2697" width="14.21875" bestFit="1" customWidth="1"/>
    <col min="2698" max="2698" width="13.21875" bestFit="1" customWidth="1"/>
    <col min="2699" max="2699" width="11.44140625" bestFit="1" customWidth="1"/>
    <col min="2700" max="2700" width="13.109375" bestFit="1" customWidth="1"/>
    <col min="2701" max="2701" width="11.5546875" bestFit="1" customWidth="1"/>
    <col min="2702" max="2702" width="15.109375" bestFit="1" customWidth="1"/>
    <col min="2703" max="2703" width="15.44140625" bestFit="1" customWidth="1"/>
    <col min="2704" max="2704" width="11.44140625" bestFit="1" customWidth="1"/>
    <col min="2705" max="2705" width="20.77734375" bestFit="1" customWidth="1"/>
    <col min="2706" max="2706" width="14.21875" bestFit="1" customWidth="1"/>
    <col min="2707" max="2707" width="10" bestFit="1" customWidth="1"/>
    <col min="2708" max="2708" width="12" bestFit="1" customWidth="1"/>
    <col min="2709" max="2709" width="9" bestFit="1" customWidth="1"/>
    <col min="2710" max="2710" width="10.5546875" bestFit="1" customWidth="1"/>
    <col min="2711" max="2711" width="10.77734375" bestFit="1" customWidth="1"/>
    <col min="2712" max="2712" width="10.21875" bestFit="1" customWidth="1"/>
    <col min="2713" max="2713" width="12" bestFit="1" customWidth="1"/>
    <col min="2714" max="2714" width="20.6640625" bestFit="1" customWidth="1"/>
    <col min="2715" max="2715" width="12.109375" bestFit="1" customWidth="1"/>
    <col min="2716" max="2716" width="14.6640625" bestFit="1" customWidth="1"/>
    <col min="2717" max="2717" width="14.5546875" bestFit="1" customWidth="1"/>
    <col min="2718" max="2718" width="12" bestFit="1" customWidth="1"/>
    <col min="2719" max="2719" width="11.33203125" bestFit="1" customWidth="1"/>
    <col min="2720" max="2720" width="14.77734375" bestFit="1" customWidth="1"/>
    <col min="2721" max="2721" width="15.33203125" bestFit="1" customWidth="1"/>
    <col min="2722" max="2722" width="15.5546875" bestFit="1" customWidth="1"/>
    <col min="2723" max="2723" width="14.44140625" bestFit="1" customWidth="1"/>
    <col min="2724" max="2724" width="11.88671875" bestFit="1" customWidth="1"/>
    <col min="2725" max="2725" width="12" bestFit="1" customWidth="1"/>
    <col min="2726" max="2726" width="12.21875" bestFit="1" customWidth="1"/>
    <col min="2727" max="2728" width="12.33203125" bestFit="1" customWidth="1"/>
    <col min="2729" max="2729" width="9" bestFit="1" customWidth="1"/>
    <col min="2730" max="2730" width="12" bestFit="1" customWidth="1"/>
    <col min="2731" max="2731" width="15.21875" bestFit="1" customWidth="1"/>
    <col min="2732" max="2732" width="14.44140625" bestFit="1" customWidth="1"/>
    <col min="2733" max="2733" width="12.6640625" bestFit="1" customWidth="1"/>
    <col min="2734" max="2734" width="10" bestFit="1" customWidth="1"/>
    <col min="2735" max="2735" width="11.21875" bestFit="1" customWidth="1"/>
    <col min="2736" max="2736" width="12.5546875" bestFit="1" customWidth="1"/>
    <col min="2737" max="2737" width="10.88671875" bestFit="1" customWidth="1"/>
    <col min="2738" max="2738" width="11.33203125" bestFit="1" customWidth="1"/>
    <col min="2739" max="2739" width="18.33203125" bestFit="1" customWidth="1"/>
    <col min="2740" max="2740" width="10" bestFit="1" customWidth="1"/>
    <col min="2741" max="2741" width="8.6640625" bestFit="1" customWidth="1"/>
    <col min="2742" max="2742" width="8" bestFit="1" customWidth="1"/>
    <col min="2743" max="2743" width="12.33203125" bestFit="1" customWidth="1"/>
    <col min="2744" max="2744" width="12" bestFit="1" customWidth="1"/>
    <col min="2745" max="2745" width="11" bestFit="1" customWidth="1"/>
    <col min="2746" max="2746" width="11.6640625" bestFit="1" customWidth="1"/>
    <col min="2747" max="2747" width="15.44140625" bestFit="1" customWidth="1"/>
    <col min="2748" max="2748" width="12.21875" bestFit="1" customWidth="1"/>
    <col min="2749" max="2749" width="14.109375" bestFit="1" customWidth="1"/>
    <col min="2750" max="2750" width="11.21875" bestFit="1" customWidth="1"/>
    <col min="2751" max="2751" width="13.5546875" bestFit="1" customWidth="1"/>
    <col min="2752" max="2752" width="13.88671875" bestFit="1" customWidth="1"/>
    <col min="2753" max="2753" width="9.77734375" bestFit="1" customWidth="1"/>
    <col min="2754" max="2754" width="12.5546875" bestFit="1" customWidth="1"/>
    <col min="2755" max="2755" width="20.44140625" bestFit="1" customWidth="1"/>
    <col min="2756" max="2756" width="15" bestFit="1" customWidth="1"/>
    <col min="2757" max="2757" width="14.6640625" bestFit="1" customWidth="1"/>
    <col min="2758" max="2758" width="12" bestFit="1" customWidth="1"/>
    <col min="2759" max="2759" width="18.44140625" bestFit="1" customWidth="1"/>
    <col min="2760" max="2760" width="11.109375" bestFit="1" customWidth="1"/>
    <col min="2761" max="2761" width="12" bestFit="1" customWidth="1"/>
    <col min="2762" max="2762" width="15" bestFit="1" customWidth="1"/>
    <col min="2763" max="2763" width="12" bestFit="1" customWidth="1"/>
  </cols>
  <sheetData>
    <row r="3" spans="1:2" x14ac:dyDescent="0.3">
      <c r="A3" s="2" t="s">
        <v>21793</v>
      </c>
      <c r="B3" t="s">
        <v>21799</v>
      </c>
    </row>
    <row r="4" spans="1:2" x14ac:dyDescent="0.3">
      <c r="A4" s="3" t="s">
        <v>14722</v>
      </c>
      <c r="B4">
        <v>1368849796.8</v>
      </c>
    </row>
    <row r="5" spans="1:2" x14ac:dyDescent="0.3">
      <c r="A5" s="3" t="s">
        <v>19220</v>
      </c>
      <c r="B5">
        <v>1097122396.5</v>
      </c>
    </row>
    <row r="6" spans="1:2" x14ac:dyDescent="0.3">
      <c r="A6" s="3" t="s">
        <v>21287</v>
      </c>
      <c r="B6">
        <v>1073394593</v>
      </c>
    </row>
    <row r="7" spans="1:2" x14ac:dyDescent="0.3">
      <c r="A7" s="3" t="s">
        <v>10619</v>
      </c>
      <c r="B7">
        <v>1059908950.6666666</v>
      </c>
    </row>
    <row r="8" spans="1:2" x14ac:dyDescent="0.3">
      <c r="A8" s="3" t="s">
        <v>16543</v>
      </c>
      <c r="B8">
        <v>937394349.5</v>
      </c>
    </row>
    <row r="9" spans="1:2" x14ac:dyDescent="0.3">
      <c r="A9" s="3" t="s">
        <v>1972</v>
      </c>
      <c r="B9">
        <v>892584082.57142854</v>
      </c>
    </row>
    <row r="10" spans="1:2" x14ac:dyDescent="0.3">
      <c r="A10" s="3" t="s">
        <v>14892</v>
      </c>
      <c r="B10">
        <v>860227414.14285719</v>
      </c>
    </row>
    <row r="11" spans="1:2" x14ac:dyDescent="0.3">
      <c r="A11" s="3" t="s">
        <v>4434</v>
      </c>
      <c r="B11">
        <v>849751079</v>
      </c>
    </row>
    <row r="12" spans="1:2" x14ac:dyDescent="0.3">
      <c r="A12" s="3" t="s">
        <v>6286</v>
      </c>
      <c r="B12">
        <v>776562577.33333337</v>
      </c>
    </row>
    <row r="13" spans="1:2" x14ac:dyDescent="0.3">
      <c r="A13" s="3" t="s">
        <v>18656</v>
      </c>
      <c r="B13">
        <v>758411779</v>
      </c>
    </row>
    <row r="14" spans="1:2" x14ac:dyDescent="0.3">
      <c r="A14" s="3" t="s">
        <v>16501</v>
      </c>
      <c r="B14">
        <v>756939995</v>
      </c>
    </row>
    <row r="15" spans="1:2" x14ac:dyDescent="0.3">
      <c r="A15" s="3" t="s">
        <v>6792</v>
      </c>
      <c r="B15">
        <v>741852851.25</v>
      </c>
    </row>
    <row r="16" spans="1:2" x14ac:dyDescent="0.3">
      <c r="A16" s="3" t="s">
        <v>21513</v>
      </c>
      <c r="B16">
        <v>726264074</v>
      </c>
    </row>
    <row r="17" spans="1:2" x14ac:dyDescent="0.3">
      <c r="A17" s="3" t="s">
        <v>11708</v>
      </c>
      <c r="B17">
        <v>724551619.66666663</v>
      </c>
    </row>
    <row r="18" spans="1:2" x14ac:dyDescent="0.3">
      <c r="A18" s="3" t="s">
        <v>21486</v>
      </c>
      <c r="B18">
        <v>699992512</v>
      </c>
    </row>
    <row r="19" spans="1:2" x14ac:dyDescent="0.3">
      <c r="A19" s="3" t="s">
        <v>12817</v>
      </c>
      <c r="B19">
        <v>693593644.25</v>
      </c>
    </row>
    <row r="20" spans="1:2" x14ac:dyDescent="0.3">
      <c r="A20" s="3" t="s">
        <v>9166</v>
      </c>
      <c r="B20">
        <v>684177428.5</v>
      </c>
    </row>
    <row r="21" spans="1:2" x14ac:dyDescent="0.3">
      <c r="A21" s="3" t="s">
        <v>15498</v>
      </c>
      <c r="B21">
        <v>667050549</v>
      </c>
    </row>
    <row r="22" spans="1:2" x14ac:dyDescent="0.3">
      <c r="A22" s="3" t="s">
        <v>18650</v>
      </c>
      <c r="B22">
        <v>657869686</v>
      </c>
    </row>
    <row r="23" spans="1:2" x14ac:dyDescent="0.3">
      <c r="A23" s="3" t="s">
        <v>11729</v>
      </c>
      <c r="B23">
        <v>645323193.25</v>
      </c>
    </row>
    <row r="24" spans="1:2" x14ac:dyDescent="0.3">
      <c r="A24" s="3" t="s">
        <v>7826</v>
      </c>
      <c r="B24">
        <v>642266283</v>
      </c>
    </row>
    <row r="25" spans="1:2" x14ac:dyDescent="0.3">
      <c r="A25" s="3" t="s">
        <v>6817</v>
      </c>
      <c r="B25">
        <v>601640526.18181813</v>
      </c>
    </row>
    <row r="26" spans="1:2" x14ac:dyDescent="0.3">
      <c r="A26" s="3" t="s">
        <v>16475</v>
      </c>
      <c r="B26">
        <v>592462816</v>
      </c>
    </row>
    <row r="27" spans="1:2" x14ac:dyDescent="0.3">
      <c r="A27" s="3" t="s">
        <v>18132</v>
      </c>
      <c r="B27">
        <v>587205319</v>
      </c>
    </row>
    <row r="28" spans="1:2" x14ac:dyDescent="0.3">
      <c r="A28" s="3" t="s">
        <v>10630</v>
      </c>
      <c r="B28">
        <v>571150300</v>
      </c>
    </row>
    <row r="29" spans="1:2" x14ac:dyDescent="0.3">
      <c r="A29" s="3" t="s">
        <v>14628</v>
      </c>
      <c r="B29">
        <v>566499631.39999998</v>
      </c>
    </row>
    <row r="30" spans="1:2" x14ac:dyDescent="0.3">
      <c r="A30" s="3" t="s">
        <v>17733</v>
      </c>
      <c r="B30">
        <v>561738947.5</v>
      </c>
    </row>
    <row r="31" spans="1:2" x14ac:dyDescent="0.3">
      <c r="A31" s="3" t="s">
        <v>17640</v>
      </c>
      <c r="B31">
        <v>559845949.33333337</v>
      </c>
    </row>
    <row r="32" spans="1:2" x14ac:dyDescent="0.3">
      <c r="A32" s="3" t="s">
        <v>17657</v>
      </c>
      <c r="B32">
        <v>551450080</v>
      </c>
    </row>
    <row r="33" spans="1:2" x14ac:dyDescent="0.3">
      <c r="A33" s="3" t="s">
        <v>20205</v>
      </c>
      <c r="B33">
        <v>548513814.66666663</v>
      </c>
    </row>
    <row r="34" spans="1:2" x14ac:dyDescent="0.3">
      <c r="A34" s="3" t="s">
        <v>18055</v>
      </c>
      <c r="B34">
        <v>542693338.5</v>
      </c>
    </row>
    <row r="35" spans="1:2" x14ac:dyDescent="0.3">
      <c r="A35" s="3" t="s">
        <v>17559</v>
      </c>
      <c r="B35">
        <v>538983207</v>
      </c>
    </row>
    <row r="36" spans="1:2" x14ac:dyDescent="0.3">
      <c r="A36" s="3" t="s">
        <v>15065</v>
      </c>
      <c r="B36">
        <v>536414293</v>
      </c>
    </row>
    <row r="37" spans="1:2" x14ac:dyDescent="0.3">
      <c r="A37" s="3" t="s">
        <v>20826</v>
      </c>
      <c r="B37">
        <v>529323962</v>
      </c>
    </row>
    <row r="38" spans="1:2" x14ac:dyDescent="0.3">
      <c r="A38" s="3" t="s">
        <v>16467</v>
      </c>
      <c r="B38">
        <v>528698075.66666669</v>
      </c>
    </row>
    <row r="39" spans="1:2" x14ac:dyDescent="0.3">
      <c r="A39" s="3" t="s">
        <v>19637</v>
      </c>
      <c r="B39">
        <v>521978041.5</v>
      </c>
    </row>
    <row r="40" spans="1:2" x14ac:dyDescent="0.3">
      <c r="A40" s="3" t="s">
        <v>19694</v>
      </c>
      <c r="B40">
        <v>521170825</v>
      </c>
    </row>
    <row r="41" spans="1:2" x14ac:dyDescent="0.3">
      <c r="A41" s="3" t="s">
        <v>18423</v>
      </c>
      <c r="B41">
        <v>512850461.33333331</v>
      </c>
    </row>
    <row r="42" spans="1:2" x14ac:dyDescent="0.3">
      <c r="A42" s="3" t="s">
        <v>21086</v>
      </c>
      <c r="B42">
        <v>512492755</v>
      </c>
    </row>
    <row r="43" spans="1:2" x14ac:dyDescent="0.3">
      <c r="A43" s="3" t="s">
        <v>18871</v>
      </c>
      <c r="B43">
        <v>504155045.25</v>
      </c>
    </row>
    <row r="44" spans="1:2" x14ac:dyDescent="0.3">
      <c r="A44" s="3" t="s">
        <v>8429</v>
      </c>
      <c r="B44">
        <v>496284061.38461536</v>
      </c>
    </row>
    <row r="45" spans="1:2" x14ac:dyDescent="0.3">
      <c r="A45" s="3" t="s">
        <v>10163</v>
      </c>
      <c r="B45">
        <v>487631791.60000002</v>
      </c>
    </row>
    <row r="46" spans="1:2" x14ac:dyDescent="0.3">
      <c r="A46" s="3" t="s">
        <v>8998</v>
      </c>
      <c r="B46">
        <v>484963994.77777779</v>
      </c>
    </row>
    <row r="47" spans="1:2" x14ac:dyDescent="0.3">
      <c r="A47" s="3" t="s">
        <v>13889</v>
      </c>
      <c r="B47">
        <v>480524987.14285713</v>
      </c>
    </row>
    <row r="48" spans="1:2" x14ac:dyDescent="0.3">
      <c r="A48" s="3" t="s">
        <v>12316</v>
      </c>
      <c r="B48">
        <v>478811149.5</v>
      </c>
    </row>
    <row r="49" spans="1:2" x14ac:dyDescent="0.3">
      <c r="A49" s="3" t="s">
        <v>17602</v>
      </c>
      <c r="B49">
        <v>471222889</v>
      </c>
    </row>
    <row r="50" spans="1:2" x14ac:dyDescent="0.3">
      <c r="A50" s="3" t="s">
        <v>10175</v>
      </c>
      <c r="B50">
        <v>468504358.90909094</v>
      </c>
    </row>
    <row r="51" spans="1:2" x14ac:dyDescent="0.3">
      <c r="A51" s="3" t="s">
        <v>18663</v>
      </c>
      <c r="B51">
        <v>468060692</v>
      </c>
    </row>
    <row r="52" spans="1:2" x14ac:dyDescent="0.3">
      <c r="A52" s="3" t="s">
        <v>21724</v>
      </c>
      <c r="B52">
        <v>461421559</v>
      </c>
    </row>
    <row r="53" spans="1:2" x14ac:dyDescent="0.3">
      <c r="A53" s="3" t="s">
        <v>8395</v>
      </c>
      <c r="B53">
        <v>455383017.80000001</v>
      </c>
    </row>
    <row r="54" spans="1:2" x14ac:dyDescent="0.3">
      <c r="A54" s="3" t="s">
        <v>17576</v>
      </c>
      <c r="B54">
        <v>453919792.33333331</v>
      </c>
    </row>
    <row r="55" spans="1:2" x14ac:dyDescent="0.3">
      <c r="A55" s="3" t="s">
        <v>18104</v>
      </c>
      <c r="B55">
        <v>442755126.5</v>
      </c>
    </row>
    <row r="56" spans="1:2" x14ac:dyDescent="0.3">
      <c r="A56" s="3" t="s">
        <v>18184</v>
      </c>
      <c r="B56">
        <v>440439284</v>
      </c>
    </row>
    <row r="57" spans="1:2" x14ac:dyDescent="0.3">
      <c r="A57" s="3" t="s">
        <v>20141</v>
      </c>
      <c r="B57">
        <v>438006904</v>
      </c>
    </row>
    <row r="58" spans="1:2" x14ac:dyDescent="0.3">
      <c r="A58" s="3" t="s">
        <v>17913</v>
      </c>
      <c r="B58">
        <v>436484806</v>
      </c>
    </row>
    <row r="59" spans="1:2" x14ac:dyDescent="0.3">
      <c r="A59" s="3" t="s">
        <v>17042</v>
      </c>
      <c r="B59">
        <v>436188866</v>
      </c>
    </row>
    <row r="60" spans="1:2" x14ac:dyDescent="0.3">
      <c r="A60" s="3" t="s">
        <v>16989</v>
      </c>
      <c r="B60">
        <v>426588510</v>
      </c>
    </row>
    <row r="61" spans="1:2" x14ac:dyDescent="0.3">
      <c r="A61" s="3" t="s">
        <v>21753</v>
      </c>
      <c r="B61">
        <v>426505244</v>
      </c>
    </row>
    <row r="62" spans="1:2" x14ac:dyDescent="0.3">
      <c r="A62" s="3" t="s">
        <v>8378</v>
      </c>
      <c r="B62">
        <v>426478900.25</v>
      </c>
    </row>
    <row r="63" spans="1:2" x14ac:dyDescent="0.3">
      <c r="A63" s="3" t="s">
        <v>16562</v>
      </c>
      <c r="B63">
        <v>424925850.5</v>
      </c>
    </row>
    <row r="64" spans="1:2" x14ac:dyDescent="0.3">
      <c r="A64" s="3" t="s">
        <v>11649</v>
      </c>
      <c r="B64">
        <v>412590938</v>
      </c>
    </row>
    <row r="65" spans="1:2" x14ac:dyDescent="0.3">
      <c r="A65" s="3" t="s">
        <v>13350</v>
      </c>
      <c r="B65">
        <v>412294557.55555558</v>
      </c>
    </row>
    <row r="66" spans="1:2" x14ac:dyDescent="0.3">
      <c r="A66" s="3" t="s">
        <v>19864</v>
      </c>
      <c r="B66">
        <v>408754975</v>
      </c>
    </row>
    <row r="67" spans="1:2" x14ac:dyDescent="0.3">
      <c r="A67" s="3" t="s">
        <v>15052</v>
      </c>
      <c r="B67">
        <v>408625452</v>
      </c>
    </row>
    <row r="68" spans="1:2" x14ac:dyDescent="0.3">
      <c r="A68" s="3" t="s">
        <v>13413</v>
      </c>
      <c r="B68">
        <v>396650703.875</v>
      </c>
    </row>
    <row r="69" spans="1:2" x14ac:dyDescent="0.3">
      <c r="A69" s="3" t="s">
        <v>10556</v>
      </c>
      <c r="B69">
        <v>387501182.875</v>
      </c>
    </row>
    <row r="70" spans="1:2" x14ac:dyDescent="0.3">
      <c r="A70" s="3" t="s">
        <v>20284</v>
      </c>
      <c r="B70">
        <v>383930656</v>
      </c>
    </row>
    <row r="71" spans="1:2" x14ac:dyDescent="0.3">
      <c r="A71" s="3" t="s">
        <v>12471</v>
      </c>
      <c r="B71">
        <v>380238527.5</v>
      </c>
    </row>
    <row r="72" spans="1:2" x14ac:dyDescent="0.3">
      <c r="A72" s="3" t="s">
        <v>16642</v>
      </c>
      <c r="B72">
        <v>378458986</v>
      </c>
    </row>
    <row r="73" spans="1:2" x14ac:dyDescent="0.3">
      <c r="A73" s="3" t="s">
        <v>20666</v>
      </c>
      <c r="B73">
        <v>375540831</v>
      </c>
    </row>
    <row r="74" spans="1:2" x14ac:dyDescent="0.3">
      <c r="A74" s="3" t="s">
        <v>9627</v>
      </c>
      <c r="B74">
        <v>375302472.69999999</v>
      </c>
    </row>
    <row r="75" spans="1:2" x14ac:dyDescent="0.3">
      <c r="A75" s="3" t="s">
        <v>8377</v>
      </c>
      <c r="B75">
        <v>372845260.39999998</v>
      </c>
    </row>
    <row r="76" spans="1:2" x14ac:dyDescent="0.3">
      <c r="A76" s="3" t="s">
        <v>14035</v>
      </c>
      <c r="B76">
        <v>366044677.80000001</v>
      </c>
    </row>
    <row r="77" spans="1:2" x14ac:dyDescent="0.3">
      <c r="A77" s="3" t="s">
        <v>20745</v>
      </c>
      <c r="B77">
        <v>365551694</v>
      </c>
    </row>
    <row r="78" spans="1:2" x14ac:dyDescent="0.3">
      <c r="A78" s="3" t="s">
        <v>15390</v>
      </c>
      <c r="B78">
        <v>364658723.5</v>
      </c>
    </row>
    <row r="79" spans="1:2" x14ac:dyDescent="0.3">
      <c r="A79" s="3" t="s">
        <v>15400</v>
      </c>
      <c r="B79">
        <v>363574259</v>
      </c>
    </row>
    <row r="80" spans="1:2" x14ac:dyDescent="0.3">
      <c r="A80" s="3" t="s">
        <v>3842</v>
      </c>
      <c r="B80">
        <v>363481688</v>
      </c>
    </row>
    <row r="81" spans="1:2" x14ac:dyDescent="0.3">
      <c r="A81" s="3" t="s">
        <v>14499</v>
      </c>
      <c r="B81">
        <v>362918748.5</v>
      </c>
    </row>
    <row r="82" spans="1:2" x14ac:dyDescent="0.3">
      <c r="A82" s="3" t="s">
        <v>486</v>
      </c>
      <c r="B82">
        <v>356631458.14814812</v>
      </c>
    </row>
    <row r="83" spans="1:2" x14ac:dyDescent="0.3">
      <c r="A83" s="3" t="s">
        <v>12320</v>
      </c>
      <c r="B83">
        <v>355197826.66666669</v>
      </c>
    </row>
    <row r="84" spans="1:2" x14ac:dyDescent="0.3">
      <c r="A84" s="3" t="s">
        <v>15437</v>
      </c>
      <c r="B84">
        <v>354755287</v>
      </c>
    </row>
    <row r="85" spans="1:2" x14ac:dyDescent="0.3">
      <c r="A85" s="3" t="s">
        <v>17013</v>
      </c>
      <c r="B85">
        <v>353417330</v>
      </c>
    </row>
    <row r="86" spans="1:2" x14ac:dyDescent="0.3">
      <c r="A86" s="3" t="s">
        <v>19912</v>
      </c>
      <c r="B86">
        <v>352333929</v>
      </c>
    </row>
    <row r="87" spans="1:2" x14ac:dyDescent="0.3">
      <c r="A87" s="3" t="s">
        <v>11171</v>
      </c>
      <c r="B87">
        <v>351964053.1111111</v>
      </c>
    </row>
    <row r="88" spans="1:2" x14ac:dyDescent="0.3">
      <c r="A88" s="3" t="s">
        <v>6787</v>
      </c>
      <c r="B88">
        <v>351696549.45454544</v>
      </c>
    </row>
    <row r="89" spans="1:2" x14ac:dyDescent="0.3">
      <c r="A89" s="3" t="s">
        <v>11272</v>
      </c>
      <c r="B89">
        <v>349822765</v>
      </c>
    </row>
    <row r="90" spans="1:2" x14ac:dyDescent="0.3">
      <c r="A90" s="3" t="s">
        <v>12836</v>
      </c>
      <c r="B90">
        <v>349275919.66666669</v>
      </c>
    </row>
    <row r="91" spans="1:2" x14ac:dyDescent="0.3">
      <c r="A91" s="3" t="s">
        <v>8481</v>
      </c>
      <c r="B91">
        <v>346079773</v>
      </c>
    </row>
    <row r="92" spans="1:2" x14ac:dyDescent="0.3">
      <c r="A92" s="3" t="s">
        <v>18641</v>
      </c>
      <c r="B92">
        <v>337580051</v>
      </c>
    </row>
    <row r="93" spans="1:2" x14ac:dyDescent="0.3">
      <c r="A93" s="3" t="s">
        <v>19262</v>
      </c>
      <c r="B93">
        <v>332207671</v>
      </c>
    </row>
    <row r="94" spans="1:2" x14ac:dyDescent="0.3">
      <c r="A94" s="3" t="s">
        <v>19359</v>
      </c>
      <c r="B94">
        <v>325186032</v>
      </c>
    </row>
    <row r="95" spans="1:2" x14ac:dyDescent="0.3">
      <c r="A95" s="3" t="s">
        <v>21755</v>
      </c>
      <c r="B95">
        <v>319715683</v>
      </c>
    </row>
    <row r="96" spans="1:2" x14ac:dyDescent="0.3">
      <c r="A96" s="3" t="s">
        <v>8966</v>
      </c>
      <c r="B96">
        <v>319532142.66666669</v>
      </c>
    </row>
    <row r="97" spans="1:2" x14ac:dyDescent="0.3">
      <c r="A97" s="3" t="s">
        <v>18597</v>
      </c>
      <c r="B97">
        <v>316263750.66666669</v>
      </c>
    </row>
    <row r="98" spans="1:2" x14ac:dyDescent="0.3">
      <c r="A98" s="3" t="s">
        <v>15945</v>
      </c>
      <c r="B98">
        <v>314666601</v>
      </c>
    </row>
    <row r="99" spans="1:2" x14ac:dyDescent="0.3">
      <c r="A99" s="3" t="s">
        <v>6182</v>
      </c>
      <c r="B99">
        <v>312120065.33333331</v>
      </c>
    </row>
    <row r="100" spans="1:2" x14ac:dyDescent="0.3">
      <c r="A100" s="3" t="s">
        <v>20301</v>
      </c>
      <c r="B100">
        <v>311950384</v>
      </c>
    </row>
    <row r="101" spans="1:2" x14ac:dyDescent="0.3">
      <c r="A101" s="3" t="s">
        <v>17626</v>
      </c>
      <c r="B101">
        <v>311579103.25</v>
      </c>
    </row>
    <row r="102" spans="1:2" x14ac:dyDescent="0.3">
      <c r="A102" s="3" t="s">
        <v>10518</v>
      </c>
      <c r="B102">
        <v>310122618.71428573</v>
      </c>
    </row>
    <row r="103" spans="1:2" x14ac:dyDescent="0.3">
      <c r="A103" s="3" t="s">
        <v>17665</v>
      </c>
      <c r="B103">
        <v>306941670</v>
      </c>
    </row>
    <row r="104" spans="1:2" x14ac:dyDescent="0.3">
      <c r="A104" s="3" t="s">
        <v>10027</v>
      </c>
      <c r="B104">
        <v>304320254</v>
      </c>
    </row>
    <row r="105" spans="1:2" x14ac:dyDescent="0.3">
      <c r="A105" s="3" t="s">
        <v>1865</v>
      </c>
      <c r="B105">
        <v>303841761</v>
      </c>
    </row>
    <row r="106" spans="1:2" x14ac:dyDescent="0.3">
      <c r="A106" s="3" t="s">
        <v>16045</v>
      </c>
      <c r="B106">
        <v>302768829.5</v>
      </c>
    </row>
    <row r="107" spans="1:2" x14ac:dyDescent="0.3">
      <c r="A107" s="3" t="s">
        <v>10654</v>
      </c>
      <c r="B107">
        <v>302296044.33333331</v>
      </c>
    </row>
    <row r="108" spans="1:2" x14ac:dyDescent="0.3">
      <c r="A108" s="3" t="s">
        <v>14983</v>
      </c>
      <c r="B108">
        <v>293514336</v>
      </c>
    </row>
    <row r="109" spans="1:2" x14ac:dyDescent="0.3">
      <c r="A109" s="3" t="s">
        <v>16305</v>
      </c>
      <c r="B109">
        <v>292817898</v>
      </c>
    </row>
    <row r="110" spans="1:2" x14ac:dyDescent="0.3">
      <c r="A110" s="3" t="s">
        <v>20915</v>
      </c>
      <c r="B110">
        <v>290930148</v>
      </c>
    </row>
    <row r="111" spans="1:2" x14ac:dyDescent="0.3">
      <c r="A111" s="3" t="s">
        <v>16231</v>
      </c>
      <c r="B111">
        <v>288114623</v>
      </c>
    </row>
    <row r="112" spans="1:2" x14ac:dyDescent="0.3">
      <c r="A112" s="3" t="s">
        <v>18937</v>
      </c>
      <c r="B112">
        <v>287144079</v>
      </c>
    </row>
    <row r="113" spans="1:2" x14ac:dyDescent="0.3">
      <c r="A113" s="3" t="s">
        <v>7845</v>
      </c>
      <c r="B113">
        <v>284514015</v>
      </c>
    </row>
    <row r="114" spans="1:2" x14ac:dyDescent="0.3">
      <c r="A114" s="3" t="s">
        <v>17549</v>
      </c>
      <c r="B114">
        <v>284140559</v>
      </c>
    </row>
    <row r="115" spans="1:2" x14ac:dyDescent="0.3">
      <c r="A115" s="3" t="s">
        <v>18372</v>
      </c>
      <c r="B115">
        <v>284077203.5</v>
      </c>
    </row>
    <row r="116" spans="1:2" x14ac:dyDescent="0.3">
      <c r="A116" s="3" t="s">
        <v>11177</v>
      </c>
      <c r="B116">
        <v>283468998.5</v>
      </c>
    </row>
    <row r="117" spans="1:2" x14ac:dyDescent="0.3">
      <c r="A117" s="3" t="s">
        <v>17534</v>
      </c>
      <c r="B117">
        <v>283219887</v>
      </c>
    </row>
    <row r="118" spans="1:2" x14ac:dyDescent="0.3">
      <c r="A118" s="3" t="s">
        <v>9296</v>
      </c>
      <c r="B118">
        <v>281301697.80000001</v>
      </c>
    </row>
    <row r="119" spans="1:2" x14ac:dyDescent="0.3">
      <c r="A119" s="3" t="s">
        <v>6174</v>
      </c>
      <c r="B119">
        <v>276111536.16666669</v>
      </c>
    </row>
    <row r="120" spans="1:2" x14ac:dyDescent="0.3">
      <c r="A120" s="3" t="s">
        <v>19690</v>
      </c>
      <c r="B120">
        <v>275818791</v>
      </c>
    </row>
    <row r="121" spans="1:2" x14ac:dyDescent="0.3">
      <c r="A121" s="3" t="s">
        <v>2026</v>
      </c>
      <c r="B121">
        <v>275534425.33333331</v>
      </c>
    </row>
    <row r="122" spans="1:2" x14ac:dyDescent="0.3">
      <c r="A122" s="3" t="s">
        <v>18354</v>
      </c>
      <c r="B122">
        <v>274325949</v>
      </c>
    </row>
    <row r="123" spans="1:2" x14ac:dyDescent="0.3">
      <c r="A123" s="3" t="s">
        <v>19785</v>
      </c>
      <c r="B123">
        <v>273785458.33333331</v>
      </c>
    </row>
    <row r="124" spans="1:2" x14ac:dyDescent="0.3">
      <c r="A124" s="3" t="s">
        <v>19972</v>
      </c>
      <c r="B124">
        <v>272119541.5</v>
      </c>
    </row>
    <row r="125" spans="1:2" x14ac:dyDescent="0.3">
      <c r="A125" s="3" t="s">
        <v>7834</v>
      </c>
      <c r="B125">
        <v>269367621.60000002</v>
      </c>
    </row>
    <row r="126" spans="1:2" x14ac:dyDescent="0.3">
      <c r="A126" s="3" t="s">
        <v>5036</v>
      </c>
      <c r="B126">
        <v>269038585.39999998</v>
      </c>
    </row>
    <row r="127" spans="1:2" x14ac:dyDescent="0.3">
      <c r="A127" s="3" t="s">
        <v>12177</v>
      </c>
      <c r="B127">
        <v>260521680.19999999</v>
      </c>
    </row>
    <row r="128" spans="1:2" x14ac:dyDescent="0.3">
      <c r="A128" s="3" t="s">
        <v>13932</v>
      </c>
      <c r="B128">
        <v>260342242</v>
      </c>
    </row>
    <row r="129" spans="1:2" x14ac:dyDescent="0.3">
      <c r="A129" s="3" t="s">
        <v>16086</v>
      </c>
      <c r="B129">
        <v>258641776.66666666</v>
      </c>
    </row>
    <row r="130" spans="1:2" x14ac:dyDescent="0.3">
      <c r="A130" s="3" t="s">
        <v>19958</v>
      </c>
      <c r="B130">
        <v>255386868.5</v>
      </c>
    </row>
    <row r="131" spans="1:2" x14ac:dyDescent="0.3">
      <c r="A131" s="3" t="s">
        <v>18758</v>
      </c>
      <c r="B131">
        <v>255178164</v>
      </c>
    </row>
    <row r="132" spans="1:2" x14ac:dyDescent="0.3">
      <c r="A132" s="3" t="s">
        <v>13910</v>
      </c>
      <c r="B132">
        <v>252442974</v>
      </c>
    </row>
    <row r="133" spans="1:2" x14ac:dyDescent="0.3">
      <c r="A133" s="3" t="s">
        <v>2030</v>
      </c>
      <c r="B133">
        <v>252159636.70588234</v>
      </c>
    </row>
    <row r="134" spans="1:2" x14ac:dyDescent="0.3">
      <c r="A134" s="3" t="s">
        <v>10372</v>
      </c>
      <c r="B134">
        <v>250797531.16666666</v>
      </c>
    </row>
    <row r="135" spans="1:2" x14ac:dyDescent="0.3">
      <c r="A135" s="3" t="s">
        <v>14524</v>
      </c>
      <c r="B135">
        <v>250425512</v>
      </c>
    </row>
    <row r="136" spans="1:2" x14ac:dyDescent="0.3">
      <c r="A136" s="3" t="s">
        <v>12938</v>
      </c>
      <c r="B136">
        <v>250397798</v>
      </c>
    </row>
    <row r="137" spans="1:2" x14ac:dyDescent="0.3">
      <c r="A137" s="3" t="s">
        <v>13896</v>
      </c>
      <c r="B137">
        <v>249852749.66666666</v>
      </c>
    </row>
    <row r="138" spans="1:2" x14ac:dyDescent="0.3">
      <c r="A138" s="3" t="s">
        <v>9984</v>
      </c>
      <c r="B138">
        <v>249553621.59999999</v>
      </c>
    </row>
    <row r="139" spans="1:2" x14ac:dyDescent="0.3">
      <c r="A139" s="3" t="s">
        <v>10578</v>
      </c>
      <c r="B139">
        <v>248639099</v>
      </c>
    </row>
    <row r="140" spans="1:2" x14ac:dyDescent="0.3">
      <c r="A140" s="3" t="s">
        <v>11836</v>
      </c>
      <c r="B140">
        <v>246974015</v>
      </c>
    </row>
    <row r="141" spans="1:2" x14ac:dyDescent="0.3">
      <c r="A141" s="3" t="s">
        <v>19881</v>
      </c>
      <c r="B141">
        <v>245623848</v>
      </c>
    </row>
    <row r="142" spans="1:2" x14ac:dyDescent="0.3">
      <c r="A142" s="3" t="s">
        <v>15942</v>
      </c>
      <c r="B142">
        <v>245430233</v>
      </c>
    </row>
    <row r="143" spans="1:2" x14ac:dyDescent="0.3">
      <c r="A143" s="3" t="s">
        <v>14044</v>
      </c>
      <c r="B143">
        <v>245301933.40000001</v>
      </c>
    </row>
    <row r="144" spans="1:2" x14ac:dyDescent="0.3">
      <c r="A144" s="3" t="s">
        <v>21657</v>
      </c>
      <c r="B144">
        <v>245179562</v>
      </c>
    </row>
    <row r="145" spans="1:2" x14ac:dyDescent="0.3">
      <c r="A145" s="3" t="s">
        <v>12308</v>
      </c>
      <c r="B145">
        <v>244672293.75</v>
      </c>
    </row>
    <row r="146" spans="1:2" x14ac:dyDescent="0.3">
      <c r="A146" s="3" t="s">
        <v>4420</v>
      </c>
      <c r="B146">
        <v>243058258.40000001</v>
      </c>
    </row>
    <row r="147" spans="1:2" x14ac:dyDescent="0.3">
      <c r="A147" s="3" t="s">
        <v>21772</v>
      </c>
      <c r="B147">
        <v>240663149</v>
      </c>
    </row>
    <row r="148" spans="1:2" x14ac:dyDescent="0.3">
      <c r="A148" s="3" t="s">
        <v>13327</v>
      </c>
      <c r="B148">
        <v>240064712.5</v>
      </c>
    </row>
    <row r="149" spans="1:2" x14ac:dyDescent="0.3">
      <c r="A149" s="3" t="s">
        <v>4473</v>
      </c>
      <c r="B149">
        <v>239600842</v>
      </c>
    </row>
    <row r="150" spans="1:2" x14ac:dyDescent="0.3">
      <c r="A150" s="3" t="s">
        <v>18350</v>
      </c>
      <c r="B150">
        <v>239258712</v>
      </c>
    </row>
    <row r="151" spans="1:2" x14ac:dyDescent="0.3">
      <c r="A151" s="3" t="s">
        <v>21256</v>
      </c>
      <c r="B151">
        <v>237860050</v>
      </c>
    </row>
    <row r="152" spans="1:2" x14ac:dyDescent="0.3">
      <c r="A152" s="3" t="s">
        <v>16530</v>
      </c>
      <c r="B152">
        <v>237527915.33333334</v>
      </c>
    </row>
    <row r="153" spans="1:2" x14ac:dyDescent="0.3">
      <c r="A153" s="3" t="s">
        <v>13391</v>
      </c>
      <c r="B153">
        <v>237237525.83333334</v>
      </c>
    </row>
    <row r="154" spans="1:2" x14ac:dyDescent="0.3">
      <c r="A154" s="3" t="s">
        <v>502</v>
      </c>
      <c r="B154">
        <v>234859956.85714287</v>
      </c>
    </row>
    <row r="155" spans="1:2" x14ac:dyDescent="0.3">
      <c r="A155" s="3" t="s">
        <v>2638</v>
      </c>
      <c r="B155">
        <v>234544678.42105263</v>
      </c>
    </row>
    <row r="156" spans="1:2" x14ac:dyDescent="0.3">
      <c r="A156" s="3" t="s">
        <v>16412</v>
      </c>
      <c r="B156">
        <v>234366747</v>
      </c>
    </row>
    <row r="157" spans="1:2" x14ac:dyDescent="0.3">
      <c r="A157" s="3" t="s">
        <v>6170</v>
      </c>
      <c r="B157">
        <v>234334870.80000001</v>
      </c>
    </row>
    <row r="158" spans="1:2" x14ac:dyDescent="0.3">
      <c r="A158" s="3" t="s">
        <v>15085</v>
      </c>
      <c r="B158">
        <v>232225908</v>
      </c>
    </row>
    <row r="159" spans="1:2" x14ac:dyDescent="0.3">
      <c r="A159" s="3" t="s">
        <v>18675</v>
      </c>
      <c r="B159">
        <v>231252591</v>
      </c>
    </row>
    <row r="160" spans="1:2" x14ac:dyDescent="0.3">
      <c r="A160" s="3" t="s">
        <v>526</v>
      </c>
      <c r="B160">
        <v>230253584.59999999</v>
      </c>
    </row>
    <row r="161" spans="1:2" x14ac:dyDescent="0.3">
      <c r="A161" s="3" t="s">
        <v>12710</v>
      </c>
      <c r="B161">
        <v>228911830.7142857</v>
      </c>
    </row>
    <row r="162" spans="1:2" x14ac:dyDescent="0.3">
      <c r="A162" s="3" t="s">
        <v>11266</v>
      </c>
      <c r="B162">
        <v>225508303</v>
      </c>
    </row>
    <row r="163" spans="1:2" x14ac:dyDescent="0.3">
      <c r="A163" s="3" t="s">
        <v>214</v>
      </c>
      <c r="B163">
        <v>225177927.5</v>
      </c>
    </row>
    <row r="164" spans="1:2" x14ac:dyDescent="0.3">
      <c r="A164" s="3" t="s">
        <v>8417</v>
      </c>
      <c r="B164">
        <v>225001431.59999999</v>
      </c>
    </row>
    <row r="165" spans="1:2" x14ac:dyDescent="0.3">
      <c r="A165" s="3" t="s">
        <v>14422</v>
      </c>
      <c r="B165">
        <v>224074422.5</v>
      </c>
    </row>
    <row r="166" spans="1:2" x14ac:dyDescent="0.3">
      <c r="A166" s="3" t="s">
        <v>15491</v>
      </c>
      <c r="B166">
        <v>223871031</v>
      </c>
    </row>
    <row r="167" spans="1:2" x14ac:dyDescent="0.3">
      <c r="A167" s="3" t="s">
        <v>12476</v>
      </c>
      <c r="B167">
        <v>222391187.45454547</v>
      </c>
    </row>
    <row r="168" spans="1:2" x14ac:dyDescent="0.3">
      <c r="A168" s="3" t="s">
        <v>15682</v>
      </c>
      <c r="B168">
        <v>220779896.25</v>
      </c>
    </row>
    <row r="169" spans="1:2" x14ac:dyDescent="0.3">
      <c r="A169" s="3" t="s">
        <v>7604</v>
      </c>
      <c r="B169">
        <v>220053927</v>
      </c>
    </row>
    <row r="170" spans="1:2" x14ac:dyDescent="0.3">
      <c r="A170" s="3" t="s">
        <v>12971</v>
      </c>
      <c r="B170">
        <v>219609426.59999999</v>
      </c>
    </row>
    <row r="171" spans="1:2" x14ac:dyDescent="0.3">
      <c r="A171" s="3" t="s">
        <v>10075</v>
      </c>
      <c r="B171">
        <v>218613188</v>
      </c>
    </row>
    <row r="172" spans="1:2" x14ac:dyDescent="0.3">
      <c r="A172" s="3" t="s">
        <v>18803</v>
      </c>
      <c r="B172">
        <v>217124280</v>
      </c>
    </row>
    <row r="173" spans="1:2" x14ac:dyDescent="0.3">
      <c r="A173" s="3" t="s">
        <v>16977</v>
      </c>
      <c r="B173">
        <v>216154527.80000001</v>
      </c>
    </row>
    <row r="174" spans="1:2" x14ac:dyDescent="0.3">
      <c r="A174" s="3" t="s">
        <v>9685</v>
      </c>
      <c r="B174">
        <v>215333662.40000001</v>
      </c>
    </row>
    <row r="175" spans="1:2" x14ac:dyDescent="0.3">
      <c r="A175" s="3" t="s">
        <v>6752</v>
      </c>
      <c r="B175">
        <v>214231782.09999999</v>
      </c>
    </row>
    <row r="176" spans="1:2" x14ac:dyDescent="0.3">
      <c r="A176" s="3" t="s">
        <v>20842</v>
      </c>
      <c r="B176">
        <v>214215889</v>
      </c>
    </row>
    <row r="177" spans="1:2" x14ac:dyDescent="0.3">
      <c r="A177" s="3" t="s">
        <v>9467</v>
      </c>
      <c r="B177">
        <v>214191645.8888889</v>
      </c>
    </row>
    <row r="178" spans="1:2" x14ac:dyDescent="0.3">
      <c r="A178" s="3" t="s">
        <v>15577</v>
      </c>
      <c r="B178">
        <v>214040103</v>
      </c>
    </row>
    <row r="179" spans="1:2" x14ac:dyDescent="0.3">
      <c r="A179" s="3" t="s">
        <v>6879</v>
      </c>
      <c r="B179">
        <v>213552686.90909091</v>
      </c>
    </row>
    <row r="180" spans="1:2" x14ac:dyDescent="0.3">
      <c r="A180" s="3" t="s">
        <v>36</v>
      </c>
      <c r="B180">
        <v>213163027</v>
      </c>
    </row>
    <row r="181" spans="1:2" x14ac:dyDescent="0.3">
      <c r="A181" s="3" t="s">
        <v>10593</v>
      </c>
      <c r="B181">
        <v>211374577.80000001</v>
      </c>
    </row>
    <row r="182" spans="1:2" x14ac:dyDescent="0.3">
      <c r="A182" s="3" t="s">
        <v>14412</v>
      </c>
      <c r="B182">
        <v>210895269</v>
      </c>
    </row>
    <row r="183" spans="1:2" x14ac:dyDescent="0.3">
      <c r="A183" s="3" t="s">
        <v>15603</v>
      </c>
      <c r="B183">
        <v>210298564</v>
      </c>
    </row>
    <row r="184" spans="1:2" x14ac:dyDescent="0.3">
      <c r="A184" s="3" t="s">
        <v>19644</v>
      </c>
      <c r="B184">
        <v>208314186</v>
      </c>
    </row>
    <row r="185" spans="1:2" x14ac:dyDescent="0.3">
      <c r="A185" s="3" t="s">
        <v>6709</v>
      </c>
      <c r="B185">
        <v>207791017.77777779</v>
      </c>
    </row>
    <row r="186" spans="1:2" x14ac:dyDescent="0.3">
      <c r="A186" s="3" t="s">
        <v>19831</v>
      </c>
      <c r="B186">
        <v>205754447</v>
      </c>
    </row>
    <row r="187" spans="1:2" x14ac:dyDescent="0.3">
      <c r="A187" s="3" t="s">
        <v>16570</v>
      </c>
      <c r="B187">
        <v>204594016</v>
      </c>
    </row>
    <row r="188" spans="1:2" x14ac:dyDescent="0.3">
      <c r="A188" s="3" t="s">
        <v>18257</v>
      </c>
      <c r="B188">
        <v>203999181.5</v>
      </c>
    </row>
    <row r="189" spans="1:2" x14ac:dyDescent="0.3">
      <c r="A189" s="3" t="s">
        <v>18746</v>
      </c>
      <c r="B189">
        <v>203277636</v>
      </c>
    </row>
    <row r="190" spans="1:2" x14ac:dyDescent="0.3">
      <c r="A190" s="3" t="s">
        <v>15296</v>
      </c>
      <c r="B190">
        <v>202616807.40000001</v>
      </c>
    </row>
    <row r="191" spans="1:2" x14ac:dyDescent="0.3">
      <c r="A191" s="3" t="s">
        <v>5046</v>
      </c>
      <c r="B191">
        <v>202048589.42857143</v>
      </c>
    </row>
    <row r="192" spans="1:2" x14ac:dyDescent="0.3">
      <c r="A192" s="3" t="s">
        <v>21745</v>
      </c>
      <c r="B192">
        <v>201858461</v>
      </c>
    </row>
    <row r="193" spans="1:2" x14ac:dyDescent="0.3">
      <c r="A193" s="3" t="s">
        <v>18580</v>
      </c>
      <c r="B193">
        <v>201338943.33333334</v>
      </c>
    </row>
    <row r="194" spans="1:2" x14ac:dyDescent="0.3">
      <c r="A194" s="3" t="s">
        <v>7865</v>
      </c>
      <c r="B194">
        <v>200239468.625</v>
      </c>
    </row>
    <row r="195" spans="1:2" x14ac:dyDescent="0.3">
      <c r="A195" s="3" t="s">
        <v>15951</v>
      </c>
      <c r="B195">
        <v>199947179.66666666</v>
      </c>
    </row>
    <row r="196" spans="1:2" x14ac:dyDescent="0.3">
      <c r="A196" s="3" t="s">
        <v>14077</v>
      </c>
      <c r="B196">
        <v>199126731</v>
      </c>
    </row>
    <row r="197" spans="1:2" x14ac:dyDescent="0.3">
      <c r="A197" s="3" t="s">
        <v>15994</v>
      </c>
      <c r="B197">
        <v>198713906</v>
      </c>
    </row>
    <row r="198" spans="1:2" x14ac:dyDescent="0.3">
      <c r="A198" s="3" t="s">
        <v>12791</v>
      </c>
      <c r="B198">
        <v>198452037.25</v>
      </c>
    </row>
    <row r="199" spans="1:2" x14ac:dyDescent="0.3">
      <c r="A199" s="3" t="s">
        <v>18684</v>
      </c>
      <c r="B199">
        <v>195628892</v>
      </c>
    </row>
    <row r="200" spans="1:2" x14ac:dyDescent="0.3">
      <c r="A200" s="3" t="s">
        <v>18567</v>
      </c>
      <c r="B200">
        <v>194970430.66666666</v>
      </c>
    </row>
    <row r="201" spans="1:2" x14ac:dyDescent="0.3">
      <c r="A201" s="3" t="s">
        <v>14117</v>
      </c>
      <c r="B201">
        <v>194137091</v>
      </c>
    </row>
    <row r="202" spans="1:2" x14ac:dyDescent="0.3">
      <c r="A202" s="3" t="s">
        <v>9434</v>
      </c>
      <c r="B202">
        <v>193536314.66666666</v>
      </c>
    </row>
    <row r="203" spans="1:2" x14ac:dyDescent="0.3">
      <c r="A203" s="3" t="s">
        <v>15033</v>
      </c>
      <c r="B203">
        <v>193355800</v>
      </c>
    </row>
    <row r="204" spans="1:2" x14ac:dyDescent="0.3">
      <c r="A204" s="3" t="s">
        <v>528</v>
      </c>
      <c r="B204">
        <v>192653565.8888889</v>
      </c>
    </row>
    <row r="205" spans="1:2" x14ac:dyDescent="0.3">
      <c r="A205" s="3" t="s">
        <v>7403</v>
      </c>
      <c r="B205">
        <v>191587402.14285713</v>
      </c>
    </row>
    <row r="206" spans="1:2" x14ac:dyDescent="0.3">
      <c r="A206" s="3" t="s">
        <v>11168</v>
      </c>
      <c r="B206">
        <v>191321867.83333334</v>
      </c>
    </row>
    <row r="207" spans="1:2" x14ac:dyDescent="0.3">
      <c r="A207" s="3" t="s">
        <v>2080</v>
      </c>
      <c r="B207">
        <v>188897706.66666666</v>
      </c>
    </row>
    <row r="208" spans="1:2" x14ac:dyDescent="0.3">
      <c r="A208" s="3" t="s">
        <v>12350</v>
      </c>
      <c r="B208">
        <v>188796041.7142857</v>
      </c>
    </row>
    <row r="209" spans="1:2" x14ac:dyDescent="0.3">
      <c r="A209" s="3" t="s">
        <v>8484</v>
      </c>
      <c r="B209">
        <v>186482734.66666666</v>
      </c>
    </row>
    <row r="210" spans="1:2" x14ac:dyDescent="0.3">
      <c r="A210" s="3" t="s">
        <v>13205</v>
      </c>
      <c r="B210">
        <v>186303759</v>
      </c>
    </row>
    <row r="211" spans="1:2" x14ac:dyDescent="0.3">
      <c r="A211" s="3" t="s">
        <v>8728</v>
      </c>
      <c r="B211">
        <v>185341161</v>
      </c>
    </row>
    <row r="212" spans="1:2" x14ac:dyDescent="0.3">
      <c r="A212" s="3" t="s">
        <v>17381</v>
      </c>
      <c r="B212">
        <v>185220768</v>
      </c>
    </row>
    <row r="213" spans="1:2" x14ac:dyDescent="0.3">
      <c r="A213" s="3" t="s">
        <v>11747</v>
      </c>
      <c r="B213">
        <v>184720108.33333334</v>
      </c>
    </row>
    <row r="214" spans="1:2" x14ac:dyDescent="0.3">
      <c r="A214" s="3" t="s">
        <v>1122</v>
      </c>
      <c r="B214">
        <v>183716175</v>
      </c>
    </row>
    <row r="215" spans="1:2" x14ac:dyDescent="0.3">
      <c r="A215" s="3" t="s">
        <v>9577</v>
      </c>
      <c r="B215">
        <v>183410360.75</v>
      </c>
    </row>
    <row r="216" spans="1:2" x14ac:dyDescent="0.3">
      <c r="A216" s="3" t="s">
        <v>6911</v>
      </c>
      <c r="B216">
        <v>181933939.59999999</v>
      </c>
    </row>
    <row r="217" spans="1:2" x14ac:dyDescent="0.3">
      <c r="A217" s="3" t="s">
        <v>15722</v>
      </c>
      <c r="B217">
        <v>181443260.25</v>
      </c>
    </row>
    <row r="218" spans="1:2" x14ac:dyDescent="0.3">
      <c r="A218" s="3" t="s">
        <v>21419</v>
      </c>
      <c r="B218">
        <v>180314199</v>
      </c>
    </row>
    <row r="219" spans="1:2" x14ac:dyDescent="0.3">
      <c r="A219" s="3" t="s">
        <v>13994</v>
      </c>
      <c r="B219">
        <v>179718618.83333334</v>
      </c>
    </row>
    <row r="220" spans="1:2" x14ac:dyDescent="0.3">
      <c r="A220" s="3" t="s">
        <v>17085</v>
      </c>
      <c r="B220">
        <v>176630158.66666666</v>
      </c>
    </row>
    <row r="221" spans="1:2" x14ac:dyDescent="0.3">
      <c r="A221" s="3" t="s">
        <v>11822</v>
      </c>
      <c r="B221">
        <v>176177359.77777779</v>
      </c>
    </row>
    <row r="222" spans="1:2" x14ac:dyDescent="0.3">
      <c r="A222" s="3" t="s">
        <v>16309</v>
      </c>
      <c r="B222">
        <v>175729511</v>
      </c>
    </row>
    <row r="223" spans="1:2" x14ac:dyDescent="0.3">
      <c r="A223" s="3" t="s">
        <v>978</v>
      </c>
      <c r="B223">
        <v>174205030.17391303</v>
      </c>
    </row>
    <row r="224" spans="1:2" x14ac:dyDescent="0.3">
      <c r="A224" s="3" t="s">
        <v>11192</v>
      </c>
      <c r="B224">
        <v>173944302.5</v>
      </c>
    </row>
    <row r="225" spans="1:2" x14ac:dyDescent="0.3">
      <c r="A225" s="3" t="s">
        <v>749</v>
      </c>
      <c r="B225">
        <v>172343796</v>
      </c>
    </row>
    <row r="226" spans="1:2" x14ac:dyDescent="0.3">
      <c r="A226" s="3" t="s">
        <v>19728</v>
      </c>
      <c r="B226">
        <v>172244444</v>
      </c>
    </row>
    <row r="227" spans="1:2" x14ac:dyDescent="0.3">
      <c r="A227" s="3" t="s">
        <v>4966</v>
      </c>
      <c r="B227">
        <v>172239750.83333334</v>
      </c>
    </row>
    <row r="228" spans="1:2" x14ac:dyDescent="0.3">
      <c r="A228" s="3" t="s">
        <v>1537</v>
      </c>
      <c r="B228">
        <v>171844840</v>
      </c>
    </row>
    <row r="229" spans="1:2" x14ac:dyDescent="0.3">
      <c r="A229" s="3" t="s">
        <v>2798</v>
      </c>
      <c r="B229">
        <v>170043791.66666666</v>
      </c>
    </row>
    <row r="230" spans="1:2" x14ac:dyDescent="0.3">
      <c r="A230" s="3" t="s">
        <v>13977</v>
      </c>
      <c r="B230">
        <v>169796708</v>
      </c>
    </row>
    <row r="231" spans="1:2" x14ac:dyDescent="0.3">
      <c r="A231" s="3" t="s">
        <v>14393</v>
      </c>
      <c r="B231">
        <v>169279629.66666666</v>
      </c>
    </row>
    <row r="232" spans="1:2" x14ac:dyDescent="0.3">
      <c r="A232" s="3" t="s">
        <v>3207</v>
      </c>
      <c r="B232">
        <v>166403717.5</v>
      </c>
    </row>
    <row r="233" spans="1:2" x14ac:dyDescent="0.3">
      <c r="A233" s="3" t="s">
        <v>17215</v>
      </c>
      <c r="B233">
        <v>166267695.75</v>
      </c>
    </row>
    <row r="234" spans="1:2" x14ac:dyDescent="0.3">
      <c r="A234" s="3" t="s">
        <v>8997</v>
      </c>
      <c r="B234">
        <v>166128063.1111111</v>
      </c>
    </row>
    <row r="235" spans="1:2" x14ac:dyDescent="0.3">
      <c r="A235" s="3" t="s">
        <v>14496</v>
      </c>
      <c r="B235">
        <v>166120960.25</v>
      </c>
    </row>
    <row r="236" spans="1:2" x14ac:dyDescent="0.3">
      <c r="A236" s="3" t="s">
        <v>19672</v>
      </c>
      <c r="B236">
        <v>164989338</v>
      </c>
    </row>
    <row r="237" spans="1:2" x14ac:dyDescent="0.3">
      <c r="A237" s="3" t="s">
        <v>14101</v>
      </c>
      <c r="B237">
        <v>163995949</v>
      </c>
    </row>
    <row r="238" spans="1:2" x14ac:dyDescent="0.3">
      <c r="A238" s="3" t="s">
        <v>10268</v>
      </c>
      <c r="B238">
        <v>163644662</v>
      </c>
    </row>
    <row r="239" spans="1:2" x14ac:dyDescent="0.3">
      <c r="A239" s="3" t="s">
        <v>9846</v>
      </c>
      <c r="B239">
        <v>162553720.33333334</v>
      </c>
    </row>
    <row r="240" spans="1:2" x14ac:dyDescent="0.3">
      <c r="A240" s="3" t="s">
        <v>20983</v>
      </c>
      <c r="B240">
        <v>161798832.5</v>
      </c>
    </row>
    <row r="241" spans="1:2" x14ac:dyDescent="0.3">
      <c r="A241" s="3" t="s">
        <v>17584</v>
      </c>
      <c r="B241">
        <v>160112671</v>
      </c>
    </row>
    <row r="242" spans="1:2" x14ac:dyDescent="0.3">
      <c r="A242" s="3" t="s">
        <v>17151</v>
      </c>
      <c r="B242">
        <v>159694918.5</v>
      </c>
    </row>
    <row r="243" spans="1:2" x14ac:dyDescent="0.3">
      <c r="A243" s="3" t="s">
        <v>21000</v>
      </c>
      <c r="B243">
        <v>158972499</v>
      </c>
    </row>
    <row r="244" spans="1:2" x14ac:dyDescent="0.3">
      <c r="A244" s="3" t="s">
        <v>6682</v>
      </c>
      <c r="B244">
        <v>156740696.09999999</v>
      </c>
    </row>
    <row r="245" spans="1:2" x14ac:dyDescent="0.3">
      <c r="A245" s="3" t="s">
        <v>12359</v>
      </c>
      <c r="B245">
        <v>155863310.5</v>
      </c>
    </row>
    <row r="246" spans="1:2" x14ac:dyDescent="0.3">
      <c r="A246" s="3" t="s">
        <v>8461</v>
      </c>
      <c r="B246">
        <v>155374029.40000001</v>
      </c>
    </row>
    <row r="247" spans="1:2" x14ac:dyDescent="0.3">
      <c r="A247" s="3" t="s">
        <v>15630</v>
      </c>
      <c r="B247">
        <v>154738055.5</v>
      </c>
    </row>
    <row r="248" spans="1:2" x14ac:dyDescent="0.3">
      <c r="A248" s="3" t="s">
        <v>17765</v>
      </c>
      <c r="B248">
        <v>154072252.5</v>
      </c>
    </row>
    <row r="249" spans="1:2" x14ac:dyDescent="0.3">
      <c r="A249" s="3" t="s">
        <v>19800</v>
      </c>
      <c r="B249">
        <v>153517513.5</v>
      </c>
    </row>
    <row r="250" spans="1:2" x14ac:dyDescent="0.3">
      <c r="A250" s="3" t="s">
        <v>7854</v>
      </c>
      <c r="B250">
        <v>153073341</v>
      </c>
    </row>
    <row r="251" spans="1:2" x14ac:dyDescent="0.3">
      <c r="A251" s="3" t="s">
        <v>5203</v>
      </c>
      <c r="B251">
        <v>151985860.81818181</v>
      </c>
    </row>
    <row r="252" spans="1:2" x14ac:dyDescent="0.3">
      <c r="A252" s="3" t="s">
        <v>18430</v>
      </c>
      <c r="B252">
        <v>151826547</v>
      </c>
    </row>
    <row r="253" spans="1:2" x14ac:dyDescent="0.3">
      <c r="A253" s="3" t="s">
        <v>18199</v>
      </c>
      <c r="B253">
        <v>151783839</v>
      </c>
    </row>
    <row r="254" spans="1:2" x14ac:dyDescent="0.3">
      <c r="A254" s="3" t="s">
        <v>13718</v>
      </c>
      <c r="B254">
        <v>150833058.25</v>
      </c>
    </row>
    <row r="255" spans="1:2" x14ac:dyDescent="0.3">
      <c r="A255" s="3" t="s">
        <v>11851</v>
      </c>
      <c r="B255">
        <v>149936994</v>
      </c>
    </row>
    <row r="256" spans="1:2" x14ac:dyDescent="0.3">
      <c r="A256" s="3" t="s">
        <v>16716</v>
      </c>
      <c r="B256">
        <v>149411550</v>
      </c>
    </row>
    <row r="257" spans="1:2" x14ac:dyDescent="0.3">
      <c r="A257" s="3" t="s">
        <v>6892</v>
      </c>
      <c r="B257">
        <v>149104255.33333334</v>
      </c>
    </row>
    <row r="258" spans="1:2" x14ac:dyDescent="0.3">
      <c r="A258" s="3" t="s">
        <v>21361</v>
      </c>
      <c r="B258">
        <v>147792047</v>
      </c>
    </row>
    <row r="259" spans="1:2" x14ac:dyDescent="0.3">
      <c r="A259" s="3" t="s">
        <v>17680</v>
      </c>
      <c r="B259">
        <v>147783850</v>
      </c>
    </row>
    <row r="260" spans="1:2" x14ac:dyDescent="0.3">
      <c r="A260" s="3" t="s">
        <v>8400</v>
      </c>
      <c r="B260">
        <v>147511485.63636363</v>
      </c>
    </row>
    <row r="261" spans="1:2" x14ac:dyDescent="0.3">
      <c r="A261" s="3" t="s">
        <v>17645</v>
      </c>
      <c r="B261">
        <v>147259489</v>
      </c>
    </row>
    <row r="262" spans="1:2" x14ac:dyDescent="0.3">
      <c r="A262" s="3" t="s">
        <v>19097</v>
      </c>
      <c r="B262">
        <v>146965787</v>
      </c>
    </row>
    <row r="263" spans="1:2" x14ac:dyDescent="0.3">
      <c r="A263" s="3" t="s">
        <v>10894</v>
      </c>
      <c r="B263">
        <v>146718185.40000001</v>
      </c>
    </row>
    <row r="264" spans="1:2" x14ac:dyDescent="0.3">
      <c r="A264" s="3" t="s">
        <v>11256</v>
      </c>
      <c r="B264">
        <v>146329978.5</v>
      </c>
    </row>
    <row r="265" spans="1:2" x14ac:dyDescent="0.3">
      <c r="A265" s="3" t="s">
        <v>16020</v>
      </c>
      <c r="B265">
        <v>146303449.19999999</v>
      </c>
    </row>
    <row r="266" spans="1:2" x14ac:dyDescent="0.3">
      <c r="A266" s="3" t="s">
        <v>18968</v>
      </c>
      <c r="B266">
        <v>145531213.5</v>
      </c>
    </row>
    <row r="267" spans="1:2" x14ac:dyDescent="0.3">
      <c r="A267" s="3" t="s">
        <v>13712</v>
      </c>
      <c r="B267">
        <v>145358062</v>
      </c>
    </row>
    <row r="268" spans="1:2" x14ac:dyDescent="0.3">
      <c r="A268" s="3" t="s">
        <v>13309</v>
      </c>
      <c r="B268">
        <v>145321090.75</v>
      </c>
    </row>
    <row r="269" spans="1:2" x14ac:dyDescent="0.3">
      <c r="A269" s="3" t="s">
        <v>8514</v>
      </c>
      <c r="B269">
        <v>144606575.5</v>
      </c>
    </row>
    <row r="270" spans="1:2" x14ac:dyDescent="0.3">
      <c r="A270" s="3" t="s">
        <v>8522</v>
      </c>
      <c r="B270">
        <v>143976248.85714287</v>
      </c>
    </row>
    <row r="271" spans="1:2" x14ac:dyDescent="0.3">
      <c r="A271" s="3" t="s">
        <v>19365</v>
      </c>
      <c r="B271">
        <v>143812973</v>
      </c>
    </row>
    <row r="272" spans="1:2" x14ac:dyDescent="0.3">
      <c r="A272" s="3" t="s">
        <v>7651</v>
      </c>
      <c r="B272">
        <v>143406714.33333334</v>
      </c>
    </row>
    <row r="273" spans="1:2" x14ac:dyDescent="0.3">
      <c r="A273" s="3" t="s">
        <v>12857</v>
      </c>
      <c r="B273">
        <v>143268117</v>
      </c>
    </row>
    <row r="274" spans="1:2" x14ac:dyDescent="0.3">
      <c r="A274" s="3" t="s">
        <v>10002</v>
      </c>
      <c r="B274">
        <v>141872913.57142857</v>
      </c>
    </row>
    <row r="275" spans="1:2" x14ac:dyDescent="0.3">
      <c r="A275" s="3" t="s">
        <v>9449</v>
      </c>
      <c r="B275">
        <v>141342972.375</v>
      </c>
    </row>
    <row r="276" spans="1:2" x14ac:dyDescent="0.3">
      <c r="A276" s="3" t="s">
        <v>13488</v>
      </c>
      <c r="B276">
        <v>141067127</v>
      </c>
    </row>
    <row r="277" spans="1:2" x14ac:dyDescent="0.3">
      <c r="A277" s="3" t="s">
        <v>10341</v>
      </c>
      <c r="B277">
        <v>140894675</v>
      </c>
    </row>
    <row r="278" spans="1:2" x14ac:dyDescent="0.3">
      <c r="A278" s="3" t="s">
        <v>5579</v>
      </c>
      <c r="B278">
        <v>140888077</v>
      </c>
    </row>
    <row r="279" spans="1:2" x14ac:dyDescent="0.3">
      <c r="A279" s="3" t="s">
        <v>8469</v>
      </c>
      <c r="B279">
        <v>139579449.19999999</v>
      </c>
    </row>
    <row r="280" spans="1:2" x14ac:dyDescent="0.3">
      <c r="A280" s="3" t="s">
        <v>7705</v>
      </c>
      <c r="B280">
        <v>139572202.91666666</v>
      </c>
    </row>
    <row r="281" spans="1:2" x14ac:dyDescent="0.3">
      <c r="A281" s="3" t="s">
        <v>19341</v>
      </c>
      <c r="B281">
        <v>139353214</v>
      </c>
    </row>
    <row r="282" spans="1:2" x14ac:dyDescent="0.3">
      <c r="A282" s="3" t="s">
        <v>13452</v>
      </c>
      <c r="B282">
        <v>139242736</v>
      </c>
    </row>
    <row r="283" spans="1:2" x14ac:dyDescent="0.3">
      <c r="A283" s="3" t="s">
        <v>12588</v>
      </c>
      <c r="B283">
        <v>138939720.22222221</v>
      </c>
    </row>
    <row r="284" spans="1:2" x14ac:dyDescent="0.3">
      <c r="A284" s="3" t="s">
        <v>9616</v>
      </c>
      <c r="B284">
        <v>138597778.75</v>
      </c>
    </row>
    <row r="285" spans="1:2" x14ac:dyDescent="0.3">
      <c r="A285" s="3" t="s">
        <v>14940</v>
      </c>
      <c r="B285">
        <v>137587063</v>
      </c>
    </row>
    <row r="286" spans="1:2" x14ac:dyDescent="0.3">
      <c r="A286" s="3" t="s">
        <v>14480</v>
      </c>
      <c r="B286">
        <v>137494410.19999999</v>
      </c>
    </row>
    <row r="287" spans="1:2" x14ac:dyDescent="0.3">
      <c r="A287" s="3" t="s">
        <v>20735</v>
      </c>
      <c r="B287">
        <v>137056262</v>
      </c>
    </row>
    <row r="288" spans="1:2" x14ac:dyDescent="0.3">
      <c r="A288" s="3" t="s">
        <v>12365</v>
      </c>
      <c r="B288">
        <v>136541249</v>
      </c>
    </row>
    <row r="289" spans="1:2" x14ac:dyDescent="0.3">
      <c r="A289" s="3" t="s">
        <v>2009</v>
      </c>
      <c r="B289">
        <v>136455129.19999999</v>
      </c>
    </row>
    <row r="290" spans="1:2" x14ac:dyDescent="0.3">
      <c r="A290" s="3" t="s">
        <v>7960</v>
      </c>
      <c r="B290">
        <v>136284995.5</v>
      </c>
    </row>
    <row r="291" spans="1:2" x14ac:dyDescent="0.3">
      <c r="A291" s="3" t="s">
        <v>18976</v>
      </c>
      <c r="B291">
        <v>135782995.5</v>
      </c>
    </row>
    <row r="292" spans="1:2" x14ac:dyDescent="0.3">
      <c r="A292" s="3" t="s">
        <v>15426</v>
      </c>
      <c r="B292">
        <v>135630678.5</v>
      </c>
    </row>
    <row r="293" spans="1:2" x14ac:dyDescent="0.3">
      <c r="A293" s="3" t="s">
        <v>6293</v>
      </c>
      <c r="B293">
        <v>134932522</v>
      </c>
    </row>
    <row r="294" spans="1:2" x14ac:dyDescent="0.3">
      <c r="A294" s="3" t="s">
        <v>766</v>
      </c>
      <c r="B294">
        <v>134355032.5</v>
      </c>
    </row>
    <row r="295" spans="1:2" x14ac:dyDescent="0.3">
      <c r="A295" s="3" t="s">
        <v>12935</v>
      </c>
      <c r="B295">
        <v>133960541</v>
      </c>
    </row>
    <row r="296" spans="1:2" x14ac:dyDescent="0.3">
      <c r="A296" s="3" t="s">
        <v>10958</v>
      </c>
      <c r="B296">
        <v>133949270</v>
      </c>
    </row>
    <row r="297" spans="1:2" x14ac:dyDescent="0.3">
      <c r="A297" s="3" t="s">
        <v>13425</v>
      </c>
      <c r="B297">
        <v>133686126.28571428</v>
      </c>
    </row>
    <row r="298" spans="1:2" x14ac:dyDescent="0.3">
      <c r="A298" s="3" t="s">
        <v>9541</v>
      </c>
      <c r="B298">
        <v>133373792</v>
      </c>
    </row>
    <row r="299" spans="1:2" x14ac:dyDescent="0.3">
      <c r="A299" s="3" t="s">
        <v>1543</v>
      </c>
      <c r="B299">
        <v>133229265.3125</v>
      </c>
    </row>
    <row r="300" spans="1:2" x14ac:dyDescent="0.3">
      <c r="A300" s="3" t="s">
        <v>21306</v>
      </c>
      <c r="B300">
        <v>133031473</v>
      </c>
    </row>
    <row r="301" spans="1:2" x14ac:dyDescent="0.3">
      <c r="A301" s="3" t="s">
        <v>8583</v>
      </c>
      <c r="B301">
        <v>132592477.125</v>
      </c>
    </row>
    <row r="302" spans="1:2" x14ac:dyDescent="0.3">
      <c r="A302" s="3" t="s">
        <v>12637</v>
      </c>
      <c r="B302">
        <v>132028565</v>
      </c>
    </row>
    <row r="303" spans="1:2" x14ac:dyDescent="0.3">
      <c r="A303" s="3" t="s">
        <v>15795</v>
      </c>
      <c r="B303">
        <v>131856927</v>
      </c>
    </row>
    <row r="304" spans="1:2" x14ac:dyDescent="0.3">
      <c r="A304" s="3" t="s">
        <v>11917</v>
      </c>
      <c r="B304">
        <v>131534182.44444445</v>
      </c>
    </row>
    <row r="305" spans="1:2" x14ac:dyDescent="0.3">
      <c r="A305" s="3" t="s">
        <v>2455</v>
      </c>
      <c r="B305">
        <v>131258116.09090909</v>
      </c>
    </row>
    <row r="306" spans="1:2" x14ac:dyDescent="0.3">
      <c r="A306" s="3" t="s">
        <v>15253</v>
      </c>
      <c r="B306">
        <v>131099810.33333333</v>
      </c>
    </row>
    <row r="307" spans="1:2" x14ac:dyDescent="0.3">
      <c r="A307" s="3" t="s">
        <v>2615</v>
      </c>
      <c r="B307">
        <v>130803825.25</v>
      </c>
    </row>
    <row r="308" spans="1:2" x14ac:dyDescent="0.3">
      <c r="A308" s="3" t="s">
        <v>10549</v>
      </c>
      <c r="B308">
        <v>130789052</v>
      </c>
    </row>
    <row r="309" spans="1:2" x14ac:dyDescent="0.3">
      <c r="A309" s="3" t="s">
        <v>11702</v>
      </c>
      <c r="B309">
        <v>130778948.28571428</v>
      </c>
    </row>
    <row r="310" spans="1:2" x14ac:dyDescent="0.3">
      <c r="A310" s="3" t="s">
        <v>12023</v>
      </c>
      <c r="B310">
        <v>130334520</v>
      </c>
    </row>
    <row r="311" spans="1:2" x14ac:dyDescent="0.3">
      <c r="A311" s="3" t="s">
        <v>263</v>
      </c>
      <c r="B311">
        <v>130031551.5</v>
      </c>
    </row>
    <row r="312" spans="1:2" x14ac:dyDescent="0.3">
      <c r="A312" s="3" t="s">
        <v>13481</v>
      </c>
      <c r="B312">
        <v>129464937.66666667</v>
      </c>
    </row>
    <row r="313" spans="1:2" x14ac:dyDescent="0.3">
      <c r="A313" s="3" t="s">
        <v>532</v>
      </c>
      <c r="B313">
        <v>129448554.85714285</v>
      </c>
    </row>
    <row r="314" spans="1:2" x14ac:dyDescent="0.3">
      <c r="A314" s="3" t="s">
        <v>13420</v>
      </c>
      <c r="B314">
        <v>129342769</v>
      </c>
    </row>
    <row r="315" spans="1:2" x14ac:dyDescent="0.3">
      <c r="A315" s="3" t="s">
        <v>5720</v>
      </c>
      <c r="B315">
        <v>128309450.07142857</v>
      </c>
    </row>
    <row r="316" spans="1:2" x14ac:dyDescent="0.3">
      <c r="A316" s="3" t="s">
        <v>12507</v>
      </c>
      <c r="B316">
        <v>128027976</v>
      </c>
    </row>
    <row r="317" spans="1:2" x14ac:dyDescent="0.3">
      <c r="A317" s="3" t="s">
        <v>13450</v>
      </c>
      <c r="B317">
        <v>127869379</v>
      </c>
    </row>
    <row r="318" spans="1:2" x14ac:dyDescent="0.3">
      <c r="A318" s="3" t="s">
        <v>11827</v>
      </c>
      <c r="B318">
        <v>127694156.59999999</v>
      </c>
    </row>
    <row r="319" spans="1:2" x14ac:dyDescent="0.3">
      <c r="A319" s="3" t="s">
        <v>12581</v>
      </c>
      <c r="B319">
        <v>127135507.57142857</v>
      </c>
    </row>
    <row r="320" spans="1:2" x14ac:dyDescent="0.3">
      <c r="A320" s="3" t="s">
        <v>608</v>
      </c>
      <c r="B320">
        <v>127068818.5</v>
      </c>
    </row>
    <row r="321" spans="1:2" x14ac:dyDescent="0.3">
      <c r="A321" s="3" t="s">
        <v>13751</v>
      </c>
      <c r="B321">
        <v>125729635</v>
      </c>
    </row>
    <row r="322" spans="1:2" x14ac:dyDescent="0.3">
      <c r="A322" s="3" t="s">
        <v>3893</v>
      </c>
      <c r="B322">
        <v>124575376.85714285</v>
      </c>
    </row>
    <row r="323" spans="1:2" x14ac:dyDescent="0.3">
      <c r="A323" s="3" t="s">
        <v>15883</v>
      </c>
      <c r="B323">
        <v>124335265.5</v>
      </c>
    </row>
    <row r="324" spans="1:2" x14ac:dyDescent="0.3">
      <c r="A324" s="3" t="s">
        <v>6334</v>
      </c>
      <c r="B324">
        <v>123746296.75</v>
      </c>
    </row>
    <row r="325" spans="1:2" x14ac:dyDescent="0.3">
      <c r="A325" s="3" t="s">
        <v>18681</v>
      </c>
      <c r="B325">
        <v>123726688</v>
      </c>
    </row>
    <row r="326" spans="1:2" x14ac:dyDescent="0.3">
      <c r="A326" s="3" t="s">
        <v>4437</v>
      </c>
      <c r="B326">
        <v>123273078</v>
      </c>
    </row>
    <row r="327" spans="1:2" x14ac:dyDescent="0.3">
      <c r="A327" s="3" t="s">
        <v>21350</v>
      </c>
      <c r="B327">
        <v>123133739</v>
      </c>
    </row>
    <row r="328" spans="1:2" x14ac:dyDescent="0.3">
      <c r="A328" s="3" t="s">
        <v>20446</v>
      </c>
      <c r="B328">
        <v>123081555</v>
      </c>
    </row>
    <row r="329" spans="1:2" x14ac:dyDescent="0.3">
      <c r="A329" s="3" t="s">
        <v>17806</v>
      </c>
      <c r="B329">
        <v>122893804.75</v>
      </c>
    </row>
    <row r="330" spans="1:2" x14ac:dyDescent="0.3">
      <c r="A330" s="3" t="s">
        <v>5397</v>
      </c>
      <c r="B330">
        <v>122884133.33333333</v>
      </c>
    </row>
    <row r="331" spans="1:2" x14ac:dyDescent="0.3">
      <c r="A331" s="3" t="s">
        <v>19621</v>
      </c>
      <c r="B331">
        <v>122606884</v>
      </c>
    </row>
    <row r="332" spans="1:2" x14ac:dyDescent="0.3">
      <c r="A332" s="3" t="s">
        <v>7478</v>
      </c>
      <c r="B332">
        <v>122025882.7</v>
      </c>
    </row>
    <row r="333" spans="1:2" x14ac:dyDescent="0.3">
      <c r="A333" s="3" t="s">
        <v>15501</v>
      </c>
      <c r="B333">
        <v>121346091.33333333</v>
      </c>
    </row>
    <row r="334" spans="1:2" x14ac:dyDescent="0.3">
      <c r="A334" s="3" t="s">
        <v>19498</v>
      </c>
      <c r="B334">
        <v>121126188</v>
      </c>
    </row>
    <row r="335" spans="1:2" x14ac:dyDescent="0.3">
      <c r="A335" s="3" t="s">
        <v>17000</v>
      </c>
      <c r="B335">
        <v>121094921.5</v>
      </c>
    </row>
    <row r="336" spans="1:2" x14ac:dyDescent="0.3">
      <c r="A336" s="3" t="s">
        <v>15929</v>
      </c>
      <c r="B336">
        <v>120854058</v>
      </c>
    </row>
    <row r="337" spans="1:2" x14ac:dyDescent="0.3">
      <c r="A337" s="3" t="s">
        <v>14405</v>
      </c>
      <c r="B337">
        <v>120776872.33333333</v>
      </c>
    </row>
    <row r="338" spans="1:2" x14ac:dyDescent="0.3">
      <c r="A338" s="3" t="s">
        <v>5437</v>
      </c>
      <c r="B338">
        <v>120666049.5</v>
      </c>
    </row>
    <row r="339" spans="1:2" x14ac:dyDescent="0.3">
      <c r="A339" s="3" t="s">
        <v>7930</v>
      </c>
      <c r="B339">
        <v>120608568</v>
      </c>
    </row>
    <row r="340" spans="1:2" x14ac:dyDescent="0.3">
      <c r="A340" s="3" t="s">
        <v>12109</v>
      </c>
      <c r="B340">
        <v>120584345.8</v>
      </c>
    </row>
    <row r="341" spans="1:2" x14ac:dyDescent="0.3">
      <c r="A341" s="3" t="s">
        <v>11290</v>
      </c>
      <c r="B341">
        <v>120241196.40000001</v>
      </c>
    </row>
    <row r="342" spans="1:2" x14ac:dyDescent="0.3">
      <c r="A342" s="3" t="s">
        <v>21535</v>
      </c>
      <c r="B342">
        <v>119932733</v>
      </c>
    </row>
    <row r="343" spans="1:2" x14ac:dyDescent="0.3">
      <c r="A343" s="3" t="s">
        <v>21464</v>
      </c>
      <c r="B343">
        <v>119559110</v>
      </c>
    </row>
    <row r="344" spans="1:2" x14ac:dyDescent="0.3">
      <c r="A344" s="3" t="s">
        <v>1490</v>
      </c>
      <c r="B344">
        <v>118963538.14285715</v>
      </c>
    </row>
    <row r="345" spans="1:2" x14ac:dyDescent="0.3">
      <c r="A345" s="3" t="s">
        <v>1526</v>
      </c>
      <c r="B345">
        <v>118814426</v>
      </c>
    </row>
    <row r="346" spans="1:2" x14ac:dyDescent="0.3">
      <c r="A346" s="3" t="s">
        <v>7912</v>
      </c>
      <c r="B346">
        <v>118071125</v>
      </c>
    </row>
    <row r="347" spans="1:2" x14ac:dyDescent="0.3">
      <c r="A347" s="3" t="s">
        <v>19312</v>
      </c>
      <c r="B347">
        <v>117813057</v>
      </c>
    </row>
    <row r="348" spans="1:2" x14ac:dyDescent="0.3">
      <c r="A348" s="3" t="s">
        <v>5255</v>
      </c>
      <c r="B348">
        <v>117695813.5</v>
      </c>
    </row>
    <row r="349" spans="1:2" x14ac:dyDescent="0.3">
      <c r="A349" s="3" t="s">
        <v>7440</v>
      </c>
      <c r="B349">
        <v>117306225.5</v>
      </c>
    </row>
    <row r="350" spans="1:2" x14ac:dyDescent="0.3">
      <c r="A350" s="3" t="s">
        <v>7995</v>
      </c>
      <c r="B350">
        <v>117286848</v>
      </c>
    </row>
    <row r="351" spans="1:2" x14ac:dyDescent="0.3">
      <c r="A351" s="3" t="s">
        <v>13944</v>
      </c>
      <c r="B351">
        <v>116543255.71428572</v>
      </c>
    </row>
    <row r="352" spans="1:2" x14ac:dyDescent="0.3">
      <c r="A352" s="3" t="s">
        <v>16784</v>
      </c>
      <c r="B352">
        <v>116155010.66666667</v>
      </c>
    </row>
    <row r="353" spans="1:2" x14ac:dyDescent="0.3">
      <c r="A353" s="3" t="s">
        <v>21158</v>
      </c>
      <c r="B353">
        <v>115757940</v>
      </c>
    </row>
    <row r="354" spans="1:2" x14ac:dyDescent="0.3">
      <c r="A354" s="3" t="s">
        <v>16611</v>
      </c>
      <c r="B354">
        <v>115695182</v>
      </c>
    </row>
    <row r="355" spans="1:2" x14ac:dyDescent="0.3">
      <c r="A355" s="3" t="s">
        <v>8873</v>
      </c>
      <c r="B355">
        <v>115651381.42857143</v>
      </c>
    </row>
    <row r="356" spans="1:2" x14ac:dyDescent="0.3">
      <c r="A356" s="3" t="s">
        <v>8371</v>
      </c>
      <c r="B356">
        <v>115162097.5</v>
      </c>
    </row>
    <row r="357" spans="1:2" x14ac:dyDescent="0.3">
      <c r="A357" s="3" t="s">
        <v>12671</v>
      </c>
      <c r="B357">
        <v>115121981</v>
      </c>
    </row>
    <row r="358" spans="1:2" x14ac:dyDescent="0.3">
      <c r="A358" s="3" t="s">
        <v>10109</v>
      </c>
      <c r="B358">
        <v>114989907.42857143</v>
      </c>
    </row>
    <row r="359" spans="1:2" x14ac:dyDescent="0.3">
      <c r="A359" s="3" t="s">
        <v>1141</v>
      </c>
      <c r="B359">
        <v>114976190.07142857</v>
      </c>
    </row>
    <row r="360" spans="1:2" x14ac:dyDescent="0.3">
      <c r="A360" s="3" t="s">
        <v>10220</v>
      </c>
      <c r="B360">
        <v>114861557.5</v>
      </c>
    </row>
    <row r="361" spans="1:2" x14ac:dyDescent="0.3">
      <c r="A361" s="3" t="s">
        <v>14607</v>
      </c>
      <c r="B361">
        <v>114830111</v>
      </c>
    </row>
    <row r="362" spans="1:2" x14ac:dyDescent="0.3">
      <c r="A362" s="3" t="s">
        <v>4505</v>
      </c>
      <c r="B362">
        <v>114621308.5</v>
      </c>
    </row>
    <row r="363" spans="1:2" x14ac:dyDescent="0.3">
      <c r="A363" s="3" t="s">
        <v>16350</v>
      </c>
      <c r="B363">
        <v>114258273</v>
      </c>
    </row>
    <row r="364" spans="1:2" x14ac:dyDescent="0.3">
      <c r="A364" s="3" t="s">
        <v>15329</v>
      </c>
      <c r="B364">
        <v>114204335.2</v>
      </c>
    </row>
    <row r="365" spans="1:2" x14ac:dyDescent="0.3">
      <c r="A365" s="3" t="s">
        <v>5328</v>
      </c>
      <c r="B365">
        <v>114189260.40000001</v>
      </c>
    </row>
    <row r="366" spans="1:2" x14ac:dyDescent="0.3">
      <c r="A366" s="3" t="s">
        <v>8980</v>
      </c>
      <c r="B366">
        <v>114084705.36363636</v>
      </c>
    </row>
    <row r="367" spans="1:2" x14ac:dyDescent="0.3">
      <c r="A367" s="3" t="s">
        <v>17917</v>
      </c>
      <c r="B367">
        <v>114027041</v>
      </c>
    </row>
    <row r="368" spans="1:2" x14ac:dyDescent="0.3">
      <c r="A368" s="3" t="s">
        <v>15618</v>
      </c>
      <c r="B368">
        <v>113864059</v>
      </c>
    </row>
    <row r="369" spans="1:2" x14ac:dyDescent="0.3">
      <c r="A369" s="3" t="s">
        <v>10533</v>
      </c>
      <c r="B369">
        <v>113483686.5</v>
      </c>
    </row>
    <row r="370" spans="1:2" x14ac:dyDescent="0.3">
      <c r="A370" s="3" t="s">
        <v>2881</v>
      </c>
      <c r="B370">
        <v>113292083.54545455</v>
      </c>
    </row>
    <row r="371" spans="1:2" x14ac:dyDescent="0.3">
      <c r="A371" s="3" t="s">
        <v>2892</v>
      </c>
      <c r="B371">
        <v>113233430</v>
      </c>
    </row>
    <row r="372" spans="1:2" x14ac:dyDescent="0.3">
      <c r="A372" s="3" t="s">
        <v>4582</v>
      </c>
      <c r="B372">
        <v>113127853.16666667</v>
      </c>
    </row>
    <row r="373" spans="1:2" x14ac:dyDescent="0.3">
      <c r="A373" s="3" t="s">
        <v>21364</v>
      </c>
      <c r="B373">
        <v>113118226</v>
      </c>
    </row>
    <row r="374" spans="1:2" x14ac:dyDescent="0.3">
      <c r="A374" s="3" t="s">
        <v>7839</v>
      </c>
      <c r="B374">
        <v>113111998</v>
      </c>
    </row>
    <row r="375" spans="1:2" x14ac:dyDescent="0.3">
      <c r="A375" s="3" t="s">
        <v>13987</v>
      </c>
      <c r="B375">
        <v>113040884.75</v>
      </c>
    </row>
    <row r="376" spans="1:2" x14ac:dyDescent="0.3">
      <c r="A376" s="3" t="s">
        <v>19200</v>
      </c>
      <c r="B376">
        <v>112453643.5</v>
      </c>
    </row>
    <row r="377" spans="1:2" x14ac:dyDescent="0.3">
      <c r="A377" s="3" t="s">
        <v>7443</v>
      </c>
      <c r="B377">
        <v>111542207.2</v>
      </c>
    </row>
    <row r="378" spans="1:2" x14ac:dyDescent="0.3">
      <c r="A378" s="3" t="s">
        <v>12317</v>
      </c>
      <c r="B378">
        <v>111105497</v>
      </c>
    </row>
    <row r="379" spans="1:2" x14ac:dyDescent="0.3">
      <c r="A379" s="3" t="s">
        <v>17027</v>
      </c>
      <c r="B379">
        <v>111037232</v>
      </c>
    </row>
    <row r="380" spans="1:2" x14ac:dyDescent="0.3">
      <c r="A380" s="3" t="s">
        <v>9567</v>
      </c>
      <c r="B380">
        <v>110910659.25</v>
      </c>
    </row>
    <row r="381" spans="1:2" x14ac:dyDescent="0.3">
      <c r="A381" s="3" t="s">
        <v>9601</v>
      </c>
      <c r="B381">
        <v>110808243</v>
      </c>
    </row>
    <row r="382" spans="1:2" x14ac:dyDescent="0.3">
      <c r="A382" s="3" t="s">
        <v>65</v>
      </c>
      <c r="B382">
        <v>110218468.26315789</v>
      </c>
    </row>
    <row r="383" spans="1:2" x14ac:dyDescent="0.3">
      <c r="A383" s="3" t="s">
        <v>19775</v>
      </c>
      <c r="B383">
        <v>110216998</v>
      </c>
    </row>
    <row r="384" spans="1:2" x14ac:dyDescent="0.3">
      <c r="A384" s="3" t="s">
        <v>17493</v>
      </c>
      <c r="B384">
        <v>110180739.5</v>
      </c>
    </row>
    <row r="385" spans="1:2" x14ac:dyDescent="0.3">
      <c r="A385" s="3" t="s">
        <v>13403</v>
      </c>
      <c r="B385">
        <v>110106049.75</v>
      </c>
    </row>
    <row r="386" spans="1:2" x14ac:dyDescent="0.3">
      <c r="A386" s="3" t="s">
        <v>14163</v>
      </c>
      <c r="B386">
        <v>110013167</v>
      </c>
    </row>
    <row r="387" spans="1:2" x14ac:dyDescent="0.3">
      <c r="A387" s="3" t="s">
        <v>1569</v>
      </c>
      <c r="B387">
        <v>110008465</v>
      </c>
    </row>
    <row r="388" spans="1:2" x14ac:dyDescent="0.3">
      <c r="A388" s="3" t="s">
        <v>11195</v>
      </c>
      <c r="B388">
        <v>109911000.59999999</v>
      </c>
    </row>
    <row r="389" spans="1:2" x14ac:dyDescent="0.3">
      <c r="A389" s="3" t="s">
        <v>15021</v>
      </c>
      <c r="B389">
        <v>109602231.5</v>
      </c>
    </row>
    <row r="390" spans="1:2" x14ac:dyDescent="0.3">
      <c r="A390" s="3" t="s">
        <v>20642</v>
      </c>
      <c r="B390">
        <v>109383972</v>
      </c>
    </row>
    <row r="391" spans="1:2" x14ac:dyDescent="0.3">
      <c r="A391" s="3" t="s">
        <v>7567</v>
      </c>
      <c r="B391">
        <v>108747667.33333333</v>
      </c>
    </row>
    <row r="392" spans="1:2" x14ac:dyDescent="0.3">
      <c r="A392" s="3" t="s">
        <v>17375</v>
      </c>
      <c r="B392">
        <v>108609310</v>
      </c>
    </row>
    <row r="393" spans="1:2" x14ac:dyDescent="0.3">
      <c r="A393" s="3" t="s">
        <v>5160</v>
      </c>
      <c r="B393">
        <v>108608059.45454545</v>
      </c>
    </row>
    <row r="394" spans="1:2" x14ac:dyDescent="0.3">
      <c r="A394" s="3" t="s">
        <v>8105</v>
      </c>
      <c r="B394">
        <v>107727288.375</v>
      </c>
    </row>
    <row r="395" spans="1:2" x14ac:dyDescent="0.3">
      <c r="A395" s="3" t="s">
        <v>5879</v>
      </c>
      <c r="B395">
        <v>107693921.8</v>
      </c>
    </row>
    <row r="396" spans="1:2" x14ac:dyDescent="0.3">
      <c r="A396" s="3" t="s">
        <v>12821</v>
      </c>
      <c r="B396">
        <v>107523057.59999999</v>
      </c>
    </row>
    <row r="397" spans="1:2" x14ac:dyDescent="0.3">
      <c r="A397" s="3" t="s">
        <v>14012</v>
      </c>
      <c r="B397">
        <v>107516369</v>
      </c>
    </row>
    <row r="398" spans="1:2" x14ac:dyDescent="0.3">
      <c r="A398" s="3" t="s">
        <v>3827</v>
      </c>
      <c r="B398">
        <v>107238059.40000001</v>
      </c>
    </row>
    <row r="399" spans="1:2" x14ac:dyDescent="0.3">
      <c r="A399" s="3" t="s">
        <v>3312</v>
      </c>
      <c r="B399">
        <v>107205517.07692307</v>
      </c>
    </row>
    <row r="400" spans="1:2" x14ac:dyDescent="0.3">
      <c r="A400" s="3" t="s">
        <v>14025</v>
      </c>
      <c r="B400">
        <v>106994694.66666667</v>
      </c>
    </row>
    <row r="401" spans="1:2" x14ac:dyDescent="0.3">
      <c r="A401" s="3" t="s">
        <v>11870</v>
      </c>
      <c r="B401">
        <v>106692369.33333333</v>
      </c>
    </row>
    <row r="402" spans="1:2" x14ac:dyDescent="0.3">
      <c r="A402" s="3" t="s">
        <v>9043</v>
      </c>
      <c r="B402">
        <v>106614957.33333333</v>
      </c>
    </row>
    <row r="403" spans="1:2" x14ac:dyDescent="0.3">
      <c r="A403" s="3" t="s">
        <v>7926</v>
      </c>
      <c r="B403">
        <v>106252885.33333333</v>
      </c>
    </row>
    <row r="404" spans="1:2" x14ac:dyDescent="0.3">
      <c r="A404" s="3" t="s">
        <v>10572</v>
      </c>
      <c r="B404">
        <v>106221234.59999999</v>
      </c>
    </row>
    <row r="405" spans="1:2" x14ac:dyDescent="0.3">
      <c r="A405" s="3" t="s">
        <v>2876</v>
      </c>
      <c r="B405">
        <v>106109709.66666667</v>
      </c>
    </row>
    <row r="406" spans="1:2" x14ac:dyDescent="0.3">
      <c r="A406" s="3" t="s">
        <v>10462</v>
      </c>
      <c r="B406">
        <v>106048898.66666667</v>
      </c>
    </row>
    <row r="407" spans="1:2" x14ac:dyDescent="0.3">
      <c r="A407" s="3" t="s">
        <v>85</v>
      </c>
      <c r="B407">
        <v>105661995.96774194</v>
      </c>
    </row>
    <row r="408" spans="1:2" x14ac:dyDescent="0.3">
      <c r="A408" s="3" t="s">
        <v>16332</v>
      </c>
      <c r="B408">
        <v>105647102</v>
      </c>
    </row>
    <row r="409" spans="1:2" x14ac:dyDescent="0.3">
      <c r="A409" s="3" t="s">
        <v>8170</v>
      </c>
      <c r="B409">
        <v>104525926.33333333</v>
      </c>
    </row>
    <row r="410" spans="1:2" x14ac:dyDescent="0.3">
      <c r="A410" s="3" t="s">
        <v>20905</v>
      </c>
      <c r="B410">
        <v>104438188</v>
      </c>
    </row>
    <row r="411" spans="1:2" x14ac:dyDescent="0.3">
      <c r="A411" s="3" t="s">
        <v>8465</v>
      </c>
      <c r="B411">
        <v>104432710.33333333</v>
      </c>
    </row>
    <row r="412" spans="1:2" x14ac:dyDescent="0.3">
      <c r="A412" s="3" t="s">
        <v>12529</v>
      </c>
      <c r="B412">
        <v>104391623</v>
      </c>
    </row>
    <row r="413" spans="1:2" x14ac:dyDescent="0.3">
      <c r="A413" s="3" t="s">
        <v>19066</v>
      </c>
      <c r="B413">
        <v>103687316</v>
      </c>
    </row>
    <row r="414" spans="1:2" x14ac:dyDescent="0.3">
      <c r="A414" s="3" t="s">
        <v>14970</v>
      </c>
      <c r="B414">
        <v>103351552.33333333</v>
      </c>
    </row>
    <row r="415" spans="1:2" x14ac:dyDescent="0.3">
      <c r="A415" s="3" t="s">
        <v>11585</v>
      </c>
      <c r="B415">
        <v>103291131</v>
      </c>
    </row>
    <row r="416" spans="1:2" x14ac:dyDescent="0.3">
      <c r="A416" s="3" t="s">
        <v>17696</v>
      </c>
      <c r="B416">
        <v>103268208.5</v>
      </c>
    </row>
    <row r="417" spans="1:2" x14ac:dyDescent="0.3">
      <c r="A417" s="3" t="s">
        <v>18815</v>
      </c>
      <c r="B417">
        <v>103039258</v>
      </c>
    </row>
    <row r="418" spans="1:2" x14ac:dyDescent="0.3">
      <c r="A418" s="3" t="s">
        <v>7814</v>
      </c>
      <c r="B418">
        <v>102601639.5</v>
      </c>
    </row>
    <row r="419" spans="1:2" x14ac:dyDescent="0.3">
      <c r="A419" s="3" t="s">
        <v>11309</v>
      </c>
      <c r="B419">
        <v>102461432.33333333</v>
      </c>
    </row>
    <row r="420" spans="1:2" x14ac:dyDescent="0.3">
      <c r="A420" s="3" t="s">
        <v>14781</v>
      </c>
      <c r="B420">
        <v>102338515</v>
      </c>
    </row>
    <row r="421" spans="1:2" x14ac:dyDescent="0.3">
      <c r="A421" s="3" t="s">
        <v>11152</v>
      </c>
      <c r="B421">
        <v>101422792.5</v>
      </c>
    </row>
    <row r="422" spans="1:2" x14ac:dyDescent="0.3">
      <c r="A422" s="3" t="s">
        <v>2889</v>
      </c>
      <c r="B422">
        <v>100831135.8</v>
      </c>
    </row>
    <row r="423" spans="1:2" x14ac:dyDescent="0.3">
      <c r="A423" s="3" t="s">
        <v>13857</v>
      </c>
      <c r="B423">
        <v>100416142.14285715</v>
      </c>
    </row>
    <row r="424" spans="1:2" x14ac:dyDescent="0.3">
      <c r="A424" s="3" t="s">
        <v>6806</v>
      </c>
      <c r="B424">
        <v>100225455.66666667</v>
      </c>
    </row>
    <row r="425" spans="1:2" x14ac:dyDescent="0.3">
      <c r="A425" s="3" t="s">
        <v>14322</v>
      </c>
      <c r="B425">
        <v>100104565</v>
      </c>
    </row>
    <row r="426" spans="1:2" x14ac:dyDescent="0.3">
      <c r="A426" s="3" t="s">
        <v>18791</v>
      </c>
      <c r="B426">
        <v>99783556</v>
      </c>
    </row>
    <row r="427" spans="1:2" x14ac:dyDescent="0.3">
      <c r="A427" s="3" t="s">
        <v>18919</v>
      </c>
      <c r="B427">
        <v>99731886</v>
      </c>
    </row>
    <row r="428" spans="1:2" x14ac:dyDescent="0.3">
      <c r="A428" s="3" t="s">
        <v>21701</v>
      </c>
      <c r="B428">
        <v>99482027</v>
      </c>
    </row>
    <row r="429" spans="1:2" x14ac:dyDescent="0.3">
      <c r="A429" s="3" t="s">
        <v>1219</v>
      </c>
      <c r="B429">
        <v>99453168.944444448</v>
      </c>
    </row>
    <row r="430" spans="1:2" x14ac:dyDescent="0.3">
      <c r="A430" s="3" t="s">
        <v>5615</v>
      </c>
      <c r="B430">
        <v>99431786</v>
      </c>
    </row>
    <row r="431" spans="1:2" x14ac:dyDescent="0.3">
      <c r="A431" s="3" t="s">
        <v>7411</v>
      </c>
      <c r="B431">
        <v>99256367.599999994</v>
      </c>
    </row>
    <row r="432" spans="1:2" x14ac:dyDescent="0.3">
      <c r="A432" s="3" t="s">
        <v>5056</v>
      </c>
      <c r="B432">
        <v>98809043.695652172</v>
      </c>
    </row>
    <row r="433" spans="1:2" x14ac:dyDescent="0.3">
      <c r="A433" s="3" t="s">
        <v>14989</v>
      </c>
      <c r="B433">
        <v>98637886</v>
      </c>
    </row>
    <row r="434" spans="1:2" x14ac:dyDescent="0.3">
      <c r="A434" s="3" t="s">
        <v>4472</v>
      </c>
      <c r="B434">
        <v>98306786.666666672</v>
      </c>
    </row>
    <row r="435" spans="1:2" x14ac:dyDescent="0.3">
      <c r="A435" s="3" t="s">
        <v>524</v>
      </c>
      <c r="B435">
        <v>97952773.083333328</v>
      </c>
    </row>
    <row r="436" spans="1:2" x14ac:dyDescent="0.3">
      <c r="A436" s="3" t="s">
        <v>8562</v>
      </c>
      <c r="B436">
        <v>97653819.25</v>
      </c>
    </row>
    <row r="437" spans="1:2" x14ac:dyDescent="0.3">
      <c r="A437" s="3" t="s">
        <v>9874</v>
      </c>
      <c r="B437">
        <v>97457929</v>
      </c>
    </row>
    <row r="438" spans="1:2" x14ac:dyDescent="0.3">
      <c r="A438" s="3" t="s">
        <v>6840</v>
      </c>
      <c r="B438">
        <v>97392479.923076928</v>
      </c>
    </row>
    <row r="439" spans="1:2" x14ac:dyDescent="0.3">
      <c r="A439" s="3" t="s">
        <v>9039</v>
      </c>
      <c r="B439">
        <v>97224363.666666672</v>
      </c>
    </row>
    <row r="440" spans="1:2" x14ac:dyDescent="0.3">
      <c r="A440" s="3" t="s">
        <v>11594</v>
      </c>
      <c r="B440">
        <v>97220581</v>
      </c>
    </row>
    <row r="441" spans="1:2" x14ac:dyDescent="0.3">
      <c r="A441" s="3" t="s">
        <v>20427</v>
      </c>
      <c r="B441">
        <v>96942115</v>
      </c>
    </row>
    <row r="442" spans="1:2" x14ac:dyDescent="0.3">
      <c r="A442" s="3" t="s">
        <v>18148</v>
      </c>
      <c r="B442">
        <v>96846119.666666672</v>
      </c>
    </row>
    <row r="443" spans="1:2" x14ac:dyDescent="0.3">
      <c r="A443" s="3" t="s">
        <v>13386</v>
      </c>
      <c r="B443">
        <v>96822421</v>
      </c>
    </row>
    <row r="444" spans="1:2" x14ac:dyDescent="0.3">
      <c r="A444" s="3" t="s">
        <v>15659</v>
      </c>
      <c r="B444">
        <v>96538812</v>
      </c>
    </row>
    <row r="445" spans="1:2" x14ac:dyDescent="0.3">
      <c r="A445" s="3" t="s">
        <v>11631</v>
      </c>
      <c r="B445">
        <v>96159800</v>
      </c>
    </row>
    <row r="446" spans="1:2" x14ac:dyDescent="0.3">
      <c r="A446" s="3" t="s">
        <v>2255</v>
      </c>
      <c r="B446">
        <v>96146267.5</v>
      </c>
    </row>
    <row r="447" spans="1:2" x14ac:dyDescent="0.3">
      <c r="A447" s="3" t="s">
        <v>14650</v>
      </c>
      <c r="B447">
        <v>96099769.5</v>
      </c>
    </row>
    <row r="448" spans="1:2" x14ac:dyDescent="0.3">
      <c r="A448" s="3" t="s">
        <v>545</v>
      </c>
      <c r="B448">
        <v>95742701.63636364</v>
      </c>
    </row>
    <row r="449" spans="1:2" x14ac:dyDescent="0.3">
      <c r="A449" s="3" t="s">
        <v>11251</v>
      </c>
      <c r="B449">
        <v>95569864.25</v>
      </c>
    </row>
    <row r="450" spans="1:2" x14ac:dyDescent="0.3">
      <c r="A450" s="3" t="s">
        <v>619</v>
      </c>
      <c r="B450">
        <v>95461682</v>
      </c>
    </row>
    <row r="451" spans="1:2" x14ac:dyDescent="0.3">
      <c r="A451" s="3" t="s">
        <v>974</v>
      </c>
      <c r="B451">
        <v>95351267.875</v>
      </c>
    </row>
    <row r="452" spans="1:2" x14ac:dyDescent="0.3">
      <c r="A452" s="3" t="s">
        <v>14383</v>
      </c>
      <c r="B452">
        <v>95146196.166666672</v>
      </c>
    </row>
    <row r="453" spans="1:2" x14ac:dyDescent="0.3">
      <c r="A453" s="3" t="s">
        <v>21397</v>
      </c>
      <c r="B453">
        <v>95017038</v>
      </c>
    </row>
    <row r="454" spans="1:2" x14ac:dyDescent="0.3">
      <c r="A454" s="3" t="s">
        <v>10684</v>
      </c>
      <c r="B454">
        <v>94539426</v>
      </c>
    </row>
    <row r="455" spans="1:2" x14ac:dyDescent="0.3">
      <c r="A455" s="3" t="s">
        <v>17494</v>
      </c>
      <c r="B455">
        <v>94019120</v>
      </c>
    </row>
    <row r="456" spans="1:2" x14ac:dyDescent="0.3">
      <c r="A456" s="3" t="s">
        <v>7974</v>
      </c>
      <c r="B456">
        <v>93496191.125</v>
      </c>
    </row>
    <row r="457" spans="1:2" x14ac:dyDescent="0.3">
      <c r="A457" s="3" t="s">
        <v>19712</v>
      </c>
      <c r="B457">
        <v>92764199</v>
      </c>
    </row>
    <row r="458" spans="1:2" x14ac:dyDescent="0.3">
      <c r="A458" s="3" t="s">
        <v>16047</v>
      </c>
      <c r="B458">
        <v>92158961</v>
      </c>
    </row>
    <row r="459" spans="1:2" x14ac:dyDescent="0.3">
      <c r="A459" s="3" t="s">
        <v>13672</v>
      </c>
      <c r="B459">
        <v>92113549.5</v>
      </c>
    </row>
    <row r="460" spans="1:2" x14ac:dyDescent="0.3">
      <c r="A460" s="3" t="s">
        <v>9878</v>
      </c>
      <c r="B460">
        <v>92019628.833333328</v>
      </c>
    </row>
    <row r="461" spans="1:2" x14ac:dyDescent="0.3">
      <c r="A461" s="3" t="s">
        <v>6700</v>
      </c>
      <c r="B461">
        <v>91678401.666666672</v>
      </c>
    </row>
    <row r="462" spans="1:2" x14ac:dyDescent="0.3">
      <c r="A462" s="3" t="s">
        <v>12655</v>
      </c>
      <c r="B462">
        <v>91661382.75</v>
      </c>
    </row>
    <row r="463" spans="1:2" x14ac:dyDescent="0.3">
      <c r="A463" s="3" t="s">
        <v>21316</v>
      </c>
      <c r="B463">
        <v>91527795</v>
      </c>
    </row>
    <row r="464" spans="1:2" x14ac:dyDescent="0.3">
      <c r="A464" s="3" t="s">
        <v>21328</v>
      </c>
      <c r="B464">
        <v>91490353</v>
      </c>
    </row>
    <row r="465" spans="1:2" x14ac:dyDescent="0.3">
      <c r="A465" s="3" t="s">
        <v>15876</v>
      </c>
      <c r="B465">
        <v>91244913</v>
      </c>
    </row>
    <row r="466" spans="1:2" x14ac:dyDescent="0.3">
      <c r="A466" s="3" t="s">
        <v>13351</v>
      </c>
      <c r="B466">
        <v>90947189.666666672</v>
      </c>
    </row>
    <row r="467" spans="1:2" x14ac:dyDescent="0.3">
      <c r="A467" s="3" t="s">
        <v>11455</v>
      </c>
      <c r="B467">
        <v>90726668</v>
      </c>
    </row>
    <row r="468" spans="1:2" x14ac:dyDescent="0.3">
      <c r="A468" s="3" t="s">
        <v>12814</v>
      </c>
      <c r="B468">
        <v>90693300.400000006</v>
      </c>
    </row>
    <row r="469" spans="1:2" x14ac:dyDescent="0.3">
      <c r="A469" s="3" t="s">
        <v>5665</v>
      </c>
      <c r="B469">
        <v>90605046</v>
      </c>
    </row>
    <row r="470" spans="1:2" x14ac:dyDescent="0.3">
      <c r="A470" s="3" t="s">
        <v>11198</v>
      </c>
      <c r="B470">
        <v>90374257.25</v>
      </c>
    </row>
    <row r="471" spans="1:2" x14ac:dyDescent="0.3">
      <c r="A471" s="3" t="s">
        <v>2013</v>
      </c>
      <c r="B471">
        <v>90134619.333333328</v>
      </c>
    </row>
    <row r="472" spans="1:2" x14ac:dyDescent="0.3">
      <c r="A472" s="3" t="s">
        <v>8489</v>
      </c>
      <c r="B472">
        <v>89761895.5</v>
      </c>
    </row>
    <row r="473" spans="1:2" x14ac:dyDescent="0.3">
      <c r="A473" s="3" t="s">
        <v>16496</v>
      </c>
      <c r="B473">
        <v>89520336</v>
      </c>
    </row>
    <row r="474" spans="1:2" x14ac:dyDescent="0.3">
      <c r="A474" s="3" t="s">
        <v>17245</v>
      </c>
      <c r="B474">
        <v>88823111</v>
      </c>
    </row>
    <row r="475" spans="1:2" x14ac:dyDescent="0.3">
      <c r="A475" s="3" t="s">
        <v>15190</v>
      </c>
      <c r="B475">
        <v>88739848.333333328</v>
      </c>
    </row>
    <row r="476" spans="1:2" x14ac:dyDescent="0.3">
      <c r="A476" s="3" t="s">
        <v>13696</v>
      </c>
      <c r="B476">
        <v>88385944</v>
      </c>
    </row>
    <row r="477" spans="1:2" x14ac:dyDescent="0.3">
      <c r="A477" s="3" t="s">
        <v>1480</v>
      </c>
      <c r="B477">
        <v>87987055</v>
      </c>
    </row>
    <row r="478" spans="1:2" x14ac:dyDescent="0.3">
      <c r="A478" s="3" t="s">
        <v>9546</v>
      </c>
      <c r="B478">
        <v>87840042</v>
      </c>
    </row>
    <row r="479" spans="1:2" x14ac:dyDescent="0.3">
      <c r="A479" s="3" t="s">
        <v>19463</v>
      </c>
      <c r="B479">
        <v>87775240.5</v>
      </c>
    </row>
    <row r="480" spans="1:2" x14ac:dyDescent="0.3">
      <c r="A480" s="3" t="s">
        <v>14973</v>
      </c>
      <c r="B480">
        <v>87581679.5</v>
      </c>
    </row>
    <row r="481" spans="1:2" x14ac:dyDescent="0.3">
      <c r="A481" s="3" t="s">
        <v>13050</v>
      </c>
      <c r="B481">
        <v>87388801.25</v>
      </c>
    </row>
    <row r="482" spans="1:2" x14ac:dyDescent="0.3">
      <c r="A482" s="3" t="s">
        <v>12584</v>
      </c>
      <c r="B482">
        <v>87216722</v>
      </c>
    </row>
    <row r="483" spans="1:2" x14ac:dyDescent="0.3">
      <c r="A483" s="3" t="s">
        <v>691</v>
      </c>
      <c r="B483">
        <v>87167752.400000006</v>
      </c>
    </row>
    <row r="484" spans="1:2" x14ac:dyDescent="0.3">
      <c r="A484" s="3" t="s">
        <v>15856</v>
      </c>
      <c r="B484">
        <v>86957280</v>
      </c>
    </row>
    <row r="485" spans="1:2" x14ac:dyDescent="0.3">
      <c r="A485" s="3" t="s">
        <v>5933</v>
      </c>
      <c r="B485">
        <v>86692522</v>
      </c>
    </row>
    <row r="486" spans="1:2" x14ac:dyDescent="0.3">
      <c r="A486" s="3" t="s">
        <v>6213</v>
      </c>
      <c r="B486">
        <v>86660884</v>
      </c>
    </row>
    <row r="487" spans="1:2" x14ac:dyDescent="0.3">
      <c r="A487" s="3" t="s">
        <v>13374</v>
      </c>
      <c r="B487">
        <v>86558957.400000006</v>
      </c>
    </row>
    <row r="488" spans="1:2" x14ac:dyDescent="0.3">
      <c r="A488" s="3" t="s">
        <v>120</v>
      </c>
      <c r="B488">
        <v>86501161.5</v>
      </c>
    </row>
    <row r="489" spans="1:2" x14ac:dyDescent="0.3">
      <c r="A489" s="3" t="s">
        <v>20782</v>
      </c>
      <c r="B489">
        <v>86493046</v>
      </c>
    </row>
    <row r="490" spans="1:2" x14ac:dyDescent="0.3">
      <c r="A490" s="3" t="s">
        <v>15121</v>
      </c>
      <c r="B490">
        <v>86274793</v>
      </c>
    </row>
    <row r="491" spans="1:2" x14ac:dyDescent="0.3">
      <c r="A491" s="3" t="s">
        <v>20490</v>
      </c>
      <c r="B491">
        <v>86252940</v>
      </c>
    </row>
    <row r="492" spans="1:2" x14ac:dyDescent="0.3">
      <c r="A492" s="3" t="s">
        <v>9575</v>
      </c>
      <c r="B492">
        <v>86223619</v>
      </c>
    </row>
    <row r="493" spans="1:2" x14ac:dyDescent="0.3">
      <c r="A493" s="3" t="s">
        <v>17230</v>
      </c>
      <c r="B493">
        <v>86123103.333333328</v>
      </c>
    </row>
    <row r="494" spans="1:2" x14ac:dyDescent="0.3">
      <c r="A494" s="3" t="s">
        <v>21148</v>
      </c>
      <c r="B494">
        <v>86086881</v>
      </c>
    </row>
    <row r="495" spans="1:2" x14ac:dyDescent="0.3">
      <c r="A495" s="3" t="s">
        <v>14713</v>
      </c>
      <c r="B495">
        <v>85749034</v>
      </c>
    </row>
    <row r="496" spans="1:2" x14ac:dyDescent="0.3">
      <c r="A496" s="3" t="s">
        <v>11898</v>
      </c>
      <c r="B496">
        <v>85679019.5</v>
      </c>
    </row>
    <row r="497" spans="1:2" x14ac:dyDescent="0.3">
      <c r="A497" s="3" t="s">
        <v>12010</v>
      </c>
      <c r="B497">
        <v>85131830</v>
      </c>
    </row>
    <row r="498" spans="1:2" x14ac:dyDescent="0.3">
      <c r="A498" s="3" t="s">
        <v>14548</v>
      </c>
      <c r="B498">
        <v>85076307</v>
      </c>
    </row>
    <row r="499" spans="1:2" x14ac:dyDescent="0.3">
      <c r="A499" s="3" t="s">
        <v>13103</v>
      </c>
      <c r="B499">
        <v>84971926</v>
      </c>
    </row>
    <row r="500" spans="1:2" x14ac:dyDescent="0.3">
      <c r="A500" s="3" t="s">
        <v>1781</v>
      </c>
      <c r="B500">
        <v>84546561</v>
      </c>
    </row>
    <row r="501" spans="1:2" x14ac:dyDescent="0.3">
      <c r="A501" s="3" t="s">
        <v>15720</v>
      </c>
      <c r="B501">
        <v>84375346</v>
      </c>
    </row>
    <row r="502" spans="1:2" x14ac:dyDescent="0.3">
      <c r="A502" s="3" t="s">
        <v>2925</v>
      </c>
      <c r="B502">
        <v>84346749</v>
      </c>
    </row>
    <row r="503" spans="1:2" x14ac:dyDescent="0.3">
      <c r="A503" s="3" t="s">
        <v>15063</v>
      </c>
      <c r="B503">
        <v>84297309</v>
      </c>
    </row>
    <row r="504" spans="1:2" x14ac:dyDescent="0.3">
      <c r="A504" s="3" t="s">
        <v>17756</v>
      </c>
      <c r="B504">
        <v>83918106.5</v>
      </c>
    </row>
    <row r="505" spans="1:2" x14ac:dyDescent="0.3">
      <c r="A505" s="3" t="s">
        <v>20836</v>
      </c>
      <c r="B505">
        <v>83869818</v>
      </c>
    </row>
    <row r="506" spans="1:2" x14ac:dyDescent="0.3">
      <c r="A506" s="3" t="s">
        <v>12106</v>
      </c>
      <c r="B506">
        <v>83502007.25</v>
      </c>
    </row>
    <row r="507" spans="1:2" x14ac:dyDescent="0.3">
      <c r="A507" s="3" t="s">
        <v>18996</v>
      </c>
      <c r="B507">
        <v>83117671.5</v>
      </c>
    </row>
    <row r="508" spans="1:2" x14ac:dyDescent="0.3">
      <c r="A508" s="3" t="s">
        <v>20433</v>
      </c>
      <c r="B508">
        <v>83080890</v>
      </c>
    </row>
    <row r="509" spans="1:2" x14ac:dyDescent="0.3">
      <c r="A509" s="3" t="s">
        <v>7506</v>
      </c>
      <c r="B509">
        <v>82793128.75</v>
      </c>
    </row>
    <row r="510" spans="1:2" x14ac:dyDescent="0.3">
      <c r="A510" s="3" t="s">
        <v>16889</v>
      </c>
      <c r="B510">
        <v>82503412</v>
      </c>
    </row>
    <row r="511" spans="1:2" x14ac:dyDescent="0.3">
      <c r="A511" s="3" t="s">
        <v>17711</v>
      </c>
      <c r="B511">
        <v>82499399</v>
      </c>
    </row>
    <row r="512" spans="1:2" x14ac:dyDescent="0.3">
      <c r="A512" s="3" t="s">
        <v>15403</v>
      </c>
      <c r="B512">
        <v>82410456</v>
      </c>
    </row>
    <row r="513" spans="1:2" x14ac:dyDescent="0.3">
      <c r="A513" s="3" t="s">
        <v>11849</v>
      </c>
      <c r="B513">
        <v>82397112</v>
      </c>
    </row>
    <row r="514" spans="1:2" x14ac:dyDescent="0.3">
      <c r="A514" s="3" t="s">
        <v>19277</v>
      </c>
      <c r="B514">
        <v>82347656</v>
      </c>
    </row>
    <row r="515" spans="1:2" x14ac:dyDescent="0.3">
      <c r="A515" s="3" t="s">
        <v>13512</v>
      </c>
      <c r="B515">
        <v>82102379</v>
      </c>
    </row>
    <row r="516" spans="1:2" x14ac:dyDescent="0.3">
      <c r="A516" s="3" t="s">
        <v>12602</v>
      </c>
      <c r="B516">
        <v>81721779.25</v>
      </c>
    </row>
    <row r="517" spans="1:2" x14ac:dyDescent="0.3">
      <c r="A517" s="3" t="s">
        <v>14565</v>
      </c>
      <c r="B517">
        <v>81613240.599999994</v>
      </c>
    </row>
    <row r="518" spans="1:2" x14ac:dyDescent="0.3">
      <c r="A518" s="3" t="s">
        <v>16081</v>
      </c>
      <c r="B518">
        <v>81582396.333333328</v>
      </c>
    </row>
    <row r="519" spans="1:2" x14ac:dyDescent="0.3">
      <c r="A519" s="3" t="s">
        <v>8993</v>
      </c>
      <c r="B519">
        <v>81423116.5</v>
      </c>
    </row>
    <row r="520" spans="1:2" x14ac:dyDescent="0.3">
      <c r="A520" s="3" t="s">
        <v>19722</v>
      </c>
      <c r="B520">
        <v>81093313</v>
      </c>
    </row>
    <row r="521" spans="1:2" x14ac:dyDescent="0.3">
      <c r="A521" s="3" t="s">
        <v>12533</v>
      </c>
      <c r="B521">
        <v>80890610.5</v>
      </c>
    </row>
    <row r="522" spans="1:2" x14ac:dyDescent="0.3">
      <c r="A522" s="3" t="s">
        <v>13006</v>
      </c>
      <c r="B522">
        <v>80773077</v>
      </c>
    </row>
    <row r="523" spans="1:2" x14ac:dyDescent="0.3">
      <c r="A523" s="3" t="s">
        <v>13018</v>
      </c>
      <c r="B523">
        <v>80509622</v>
      </c>
    </row>
    <row r="524" spans="1:2" x14ac:dyDescent="0.3">
      <c r="A524" s="3" t="s">
        <v>15969</v>
      </c>
      <c r="B524">
        <v>80316470</v>
      </c>
    </row>
    <row r="525" spans="1:2" x14ac:dyDescent="0.3">
      <c r="A525" s="3" t="s">
        <v>14582</v>
      </c>
      <c r="B525">
        <v>79799880</v>
      </c>
    </row>
    <row r="526" spans="1:2" x14ac:dyDescent="0.3">
      <c r="A526" s="3" t="s">
        <v>11866</v>
      </c>
      <c r="B526">
        <v>79724544</v>
      </c>
    </row>
    <row r="527" spans="1:2" x14ac:dyDescent="0.3">
      <c r="A527" s="3" t="s">
        <v>13026</v>
      </c>
      <c r="B527">
        <v>79316957</v>
      </c>
    </row>
    <row r="528" spans="1:2" x14ac:dyDescent="0.3">
      <c r="A528" s="3" t="s">
        <v>2249</v>
      </c>
      <c r="B528">
        <v>79107727.833333328</v>
      </c>
    </row>
    <row r="529" spans="1:2" x14ac:dyDescent="0.3">
      <c r="A529" s="3" t="s">
        <v>13871</v>
      </c>
      <c r="B529">
        <v>79101959</v>
      </c>
    </row>
    <row r="530" spans="1:2" x14ac:dyDescent="0.3">
      <c r="A530" s="3" t="s">
        <v>11980</v>
      </c>
      <c r="B530">
        <v>79086832.5</v>
      </c>
    </row>
    <row r="531" spans="1:2" x14ac:dyDescent="0.3">
      <c r="A531" s="3" t="s">
        <v>6118</v>
      </c>
      <c r="B531">
        <v>78924659.333333328</v>
      </c>
    </row>
    <row r="532" spans="1:2" x14ac:dyDescent="0.3">
      <c r="A532" s="3" t="s">
        <v>14820</v>
      </c>
      <c r="B532">
        <v>78748749.666666672</v>
      </c>
    </row>
    <row r="533" spans="1:2" x14ac:dyDescent="0.3">
      <c r="A533" s="3" t="s">
        <v>9233</v>
      </c>
      <c r="B533">
        <v>78490837</v>
      </c>
    </row>
    <row r="534" spans="1:2" x14ac:dyDescent="0.3">
      <c r="A534" s="3" t="s">
        <v>5804</v>
      </c>
      <c r="B534">
        <v>78434022.333333328</v>
      </c>
    </row>
    <row r="535" spans="1:2" x14ac:dyDescent="0.3">
      <c r="A535" s="3" t="s">
        <v>18886</v>
      </c>
      <c r="B535">
        <v>78274843</v>
      </c>
    </row>
    <row r="536" spans="1:2" x14ac:dyDescent="0.3">
      <c r="A536" s="3" t="s">
        <v>920</v>
      </c>
      <c r="B536">
        <v>78144378.25</v>
      </c>
    </row>
    <row r="537" spans="1:2" x14ac:dyDescent="0.3">
      <c r="A537" s="3" t="s">
        <v>20766</v>
      </c>
      <c r="B537">
        <v>78130625</v>
      </c>
    </row>
    <row r="538" spans="1:2" x14ac:dyDescent="0.3">
      <c r="A538" s="3" t="s">
        <v>15286</v>
      </c>
      <c r="B538">
        <v>78053145</v>
      </c>
    </row>
    <row r="539" spans="1:2" x14ac:dyDescent="0.3">
      <c r="A539" s="3" t="s">
        <v>14151</v>
      </c>
      <c r="B539">
        <v>77663556</v>
      </c>
    </row>
    <row r="540" spans="1:2" x14ac:dyDescent="0.3">
      <c r="A540" s="3" t="s">
        <v>16245</v>
      </c>
      <c r="B540">
        <v>77578320</v>
      </c>
    </row>
    <row r="541" spans="1:2" x14ac:dyDescent="0.3">
      <c r="A541" s="3" t="s">
        <v>16865</v>
      </c>
      <c r="B541">
        <v>77477008</v>
      </c>
    </row>
    <row r="542" spans="1:2" x14ac:dyDescent="0.3">
      <c r="A542" s="3" t="s">
        <v>1647</v>
      </c>
      <c r="B542">
        <v>77220186</v>
      </c>
    </row>
    <row r="543" spans="1:2" x14ac:dyDescent="0.3">
      <c r="A543" s="3" t="s">
        <v>16282</v>
      </c>
      <c r="B543">
        <v>77211836</v>
      </c>
    </row>
    <row r="544" spans="1:2" x14ac:dyDescent="0.3">
      <c r="A544" s="3" t="s">
        <v>19851</v>
      </c>
      <c r="B544">
        <v>77068246</v>
      </c>
    </row>
    <row r="545" spans="1:2" x14ac:dyDescent="0.3">
      <c r="A545" s="3" t="s">
        <v>233</v>
      </c>
      <c r="B545">
        <v>76933561.625</v>
      </c>
    </row>
    <row r="546" spans="1:2" x14ac:dyDescent="0.3">
      <c r="A546" s="3" t="s">
        <v>13355</v>
      </c>
      <c r="B546">
        <v>76801179</v>
      </c>
    </row>
    <row r="547" spans="1:2" x14ac:dyDescent="0.3">
      <c r="A547" s="3" t="s">
        <v>779</v>
      </c>
      <c r="B547">
        <v>76725250.611111104</v>
      </c>
    </row>
    <row r="548" spans="1:2" x14ac:dyDescent="0.3">
      <c r="A548" s="3" t="s">
        <v>18322</v>
      </c>
      <c r="B548">
        <v>76586316</v>
      </c>
    </row>
    <row r="549" spans="1:2" x14ac:dyDescent="0.3">
      <c r="A549" s="3" t="s">
        <v>21320</v>
      </c>
      <c r="B549">
        <v>76419755</v>
      </c>
    </row>
    <row r="550" spans="1:2" x14ac:dyDescent="0.3">
      <c r="A550" s="3" t="s">
        <v>7377</v>
      </c>
      <c r="B550">
        <v>76385663.400000006</v>
      </c>
    </row>
    <row r="551" spans="1:2" x14ac:dyDescent="0.3">
      <c r="A551" s="3" t="s">
        <v>8004</v>
      </c>
      <c r="B551">
        <v>76319108.538461536</v>
      </c>
    </row>
    <row r="552" spans="1:2" x14ac:dyDescent="0.3">
      <c r="A552" s="3" t="s">
        <v>13797</v>
      </c>
      <c r="B552">
        <v>76287982</v>
      </c>
    </row>
    <row r="553" spans="1:2" x14ac:dyDescent="0.3">
      <c r="A553" s="3" t="s">
        <v>19782</v>
      </c>
      <c r="B553">
        <v>76281960</v>
      </c>
    </row>
    <row r="554" spans="1:2" x14ac:dyDescent="0.3">
      <c r="A554" s="3" t="s">
        <v>816</v>
      </c>
      <c r="B554">
        <v>76262804.681818187</v>
      </c>
    </row>
    <row r="555" spans="1:2" x14ac:dyDescent="0.3">
      <c r="A555" s="3" t="s">
        <v>15587</v>
      </c>
      <c r="B555">
        <v>76089211.5</v>
      </c>
    </row>
    <row r="556" spans="1:2" x14ac:dyDescent="0.3">
      <c r="A556" s="3" t="s">
        <v>6159</v>
      </c>
      <c r="B556">
        <v>76031799.111111104</v>
      </c>
    </row>
    <row r="557" spans="1:2" x14ac:dyDescent="0.3">
      <c r="A557" s="3" t="s">
        <v>20727</v>
      </c>
      <c r="B557">
        <v>75837743</v>
      </c>
    </row>
    <row r="558" spans="1:2" x14ac:dyDescent="0.3">
      <c r="A558" s="3" t="s">
        <v>21432</v>
      </c>
      <c r="B558">
        <v>75741734</v>
      </c>
    </row>
    <row r="559" spans="1:2" x14ac:dyDescent="0.3">
      <c r="A559" s="3" t="s">
        <v>15435</v>
      </c>
      <c r="B559">
        <v>75501466</v>
      </c>
    </row>
    <row r="560" spans="1:2" x14ac:dyDescent="0.3">
      <c r="A560" s="3" t="s">
        <v>20861</v>
      </c>
      <c r="B560">
        <v>75462037</v>
      </c>
    </row>
    <row r="561" spans="1:2" x14ac:dyDescent="0.3">
      <c r="A561" s="3" t="s">
        <v>20819</v>
      </c>
      <c r="B561">
        <v>75339459</v>
      </c>
    </row>
    <row r="562" spans="1:2" x14ac:dyDescent="0.3">
      <c r="A562" s="3" t="s">
        <v>17998</v>
      </c>
      <c r="B562">
        <v>74939189</v>
      </c>
    </row>
    <row r="563" spans="1:2" x14ac:dyDescent="0.3">
      <c r="A563" s="3" t="s">
        <v>15495</v>
      </c>
      <c r="B563">
        <v>74897469.333333328</v>
      </c>
    </row>
    <row r="564" spans="1:2" x14ac:dyDescent="0.3">
      <c r="A564" s="3" t="s">
        <v>2847</v>
      </c>
      <c r="B564">
        <v>74799930.400000006</v>
      </c>
    </row>
    <row r="565" spans="1:2" x14ac:dyDescent="0.3">
      <c r="A565" s="3" t="s">
        <v>13876</v>
      </c>
      <c r="B565">
        <v>74603886.666666672</v>
      </c>
    </row>
    <row r="566" spans="1:2" x14ac:dyDescent="0.3">
      <c r="A566" s="3" t="s">
        <v>4535</v>
      </c>
      <c r="B566">
        <v>74151346</v>
      </c>
    </row>
    <row r="567" spans="1:2" x14ac:dyDescent="0.3">
      <c r="A567" s="3" t="s">
        <v>10281</v>
      </c>
      <c r="B567">
        <v>73998901.799999997</v>
      </c>
    </row>
    <row r="568" spans="1:2" x14ac:dyDescent="0.3">
      <c r="A568" s="3" t="s">
        <v>16212</v>
      </c>
      <c r="B568">
        <v>73830347</v>
      </c>
    </row>
    <row r="569" spans="1:2" x14ac:dyDescent="0.3">
      <c r="A569" s="3" t="s">
        <v>13592</v>
      </c>
      <c r="B569">
        <v>73789500.400000006</v>
      </c>
    </row>
    <row r="570" spans="1:2" x14ac:dyDescent="0.3">
      <c r="A570" s="3" t="s">
        <v>3745</v>
      </c>
      <c r="B570">
        <v>73588864.533333331</v>
      </c>
    </row>
    <row r="571" spans="1:2" x14ac:dyDescent="0.3">
      <c r="A571" s="3" t="s">
        <v>12853</v>
      </c>
      <c r="B571">
        <v>73345231.25</v>
      </c>
    </row>
    <row r="572" spans="1:2" x14ac:dyDescent="0.3">
      <c r="A572" s="3" t="s">
        <v>915</v>
      </c>
      <c r="B572">
        <v>72307195.777777776</v>
      </c>
    </row>
    <row r="573" spans="1:2" x14ac:dyDescent="0.3">
      <c r="A573" s="3" t="s">
        <v>9156</v>
      </c>
      <c r="B573">
        <v>72125110.25</v>
      </c>
    </row>
    <row r="574" spans="1:2" x14ac:dyDescent="0.3">
      <c r="A574" s="3" t="s">
        <v>18727</v>
      </c>
      <c r="B574">
        <v>72023200</v>
      </c>
    </row>
    <row r="575" spans="1:2" x14ac:dyDescent="0.3">
      <c r="A575" s="3" t="s">
        <v>15625</v>
      </c>
      <c r="B575">
        <v>71506695.5</v>
      </c>
    </row>
    <row r="576" spans="1:2" x14ac:dyDescent="0.3">
      <c r="A576" s="3" t="s">
        <v>14127</v>
      </c>
      <c r="B576">
        <v>71299379.428571433</v>
      </c>
    </row>
    <row r="577" spans="1:2" x14ac:dyDescent="0.3">
      <c r="A577" s="3" t="s">
        <v>10326</v>
      </c>
      <c r="B577">
        <v>71200094</v>
      </c>
    </row>
    <row r="578" spans="1:2" x14ac:dyDescent="0.3">
      <c r="A578" s="3" t="s">
        <v>973</v>
      </c>
      <c r="B578">
        <v>70910773.428571433</v>
      </c>
    </row>
    <row r="579" spans="1:2" x14ac:dyDescent="0.3">
      <c r="A579" s="3" t="s">
        <v>15844</v>
      </c>
      <c r="B579">
        <v>70636951</v>
      </c>
    </row>
    <row r="580" spans="1:2" x14ac:dyDescent="0.3">
      <c r="A580" s="3" t="s">
        <v>6776</v>
      </c>
      <c r="B580">
        <v>70620743.799999997</v>
      </c>
    </row>
    <row r="581" spans="1:2" x14ac:dyDescent="0.3">
      <c r="A581" s="3" t="s">
        <v>470</v>
      </c>
      <c r="B581">
        <v>70568446.538461536</v>
      </c>
    </row>
    <row r="582" spans="1:2" x14ac:dyDescent="0.3">
      <c r="A582" s="3" t="s">
        <v>15291</v>
      </c>
      <c r="B582">
        <v>70353061.5</v>
      </c>
    </row>
    <row r="583" spans="1:2" x14ac:dyDescent="0.3">
      <c r="A583" s="3" t="s">
        <v>9272</v>
      </c>
      <c r="B583">
        <v>70094083.857142851</v>
      </c>
    </row>
    <row r="584" spans="1:2" x14ac:dyDescent="0.3">
      <c r="A584" s="3" t="s">
        <v>14725</v>
      </c>
      <c r="B584">
        <v>69865924</v>
      </c>
    </row>
    <row r="585" spans="1:2" x14ac:dyDescent="0.3">
      <c r="A585" s="3" t="s">
        <v>21216</v>
      </c>
      <c r="B585">
        <v>69756455</v>
      </c>
    </row>
    <row r="586" spans="1:2" x14ac:dyDescent="0.3">
      <c r="A586" s="3" t="s">
        <v>292</v>
      </c>
      <c r="B586">
        <v>69745247.700000003</v>
      </c>
    </row>
    <row r="587" spans="1:2" x14ac:dyDescent="0.3">
      <c r="A587" s="3" t="s">
        <v>21578</v>
      </c>
      <c r="B587">
        <v>69501772</v>
      </c>
    </row>
    <row r="588" spans="1:2" x14ac:dyDescent="0.3">
      <c r="A588" s="3" t="s">
        <v>14503</v>
      </c>
      <c r="B588">
        <v>69474661</v>
      </c>
    </row>
    <row r="589" spans="1:2" x14ac:dyDescent="0.3">
      <c r="A589" s="3" t="s">
        <v>16850</v>
      </c>
      <c r="B589">
        <v>69432527</v>
      </c>
    </row>
    <row r="590" spans="1:2" x14ac:dyDescent="0.3">
      <c r="A590" s="3" t="s">
        <v>10207</v>
      </c>
      <c r="B590">
        <v>69363381</v>
      </c>
    </row>
    <row r="591" spans="1:2" x14ac:dyDescent="0.3">
      <c r="A591" s="3" t="s">
        <v>42</v>
      </c>
      <c r="B591">
        <v>69301853.75</v>
      </c>
    </row>
    <row r="592" spans="1:2" x14ac:dyDescent="0.3">
      <c r="A592" s="3" t="s">
        <v>16111</v>
      </c>
      <c r="B592">
        <v>69095771</v>
      </c>
    </row>
    <row r="593" spans="1:2" x14ac:dyDescent="0.3">
      <c r="A593" s="3" t="s">
        <v>18647</v>
      </c>
      <c r="B593">
        <v>68958950</v>
      </c>
    </row>
    <row r="594" spans="1:2" x14ac:dyDescent="0.3">
      <c r="A594" s="3" t="s">
        <v>18135</v>
      </c>
      <c r="B594">
        <v>68911973.5</v>
      </c>
    </row>
    <row r="595" spans="1:2" x14ac:dyDescent="0.3">
      <c r="A595" s="3" t="s">
        <v>2969</v>
      </c>
      <c r="B595">
        <v>68792531</v>
      </c>
    </row>
    <row r="596" spans="1:2" x14ac:dyDescent="0.3">
      <c r="A596" s="3" t="s">
        <v>14882</v>
      </c>
      <c r="B596">
        <v>68738821.333333328</v>
      </c>
    </row>
    <row r="597" spans="1:2" x14ac:dyDescent="0.3">
      <c r="A597" s="3" t="s">
        <v>13549</v>
      </c>
      <c r="B597">
        <v>68528731.25</v>
      </c>
    </row>
    <row r="598" spans="1:2" x14ac:dyDescent="0.3">
      <c r="A598" s="3" t="s">
        <v>8457</v>
      </c>
      <c r="B598">
        <v>68526702.5</v>
      </c>
    </row>
    <row r="599" spans="1:2" x14ac:dyDescent="0.3">
      <c r="A599" s="3" t="s">
        <v>19314</v>
      </c>
      <c r="B599">
        <v>68515062</v>
      </c>
    </row>
    <row r="600" spans="1:2" x14ac:dyDescent="0.3">
      <c r="A600" s="3" t="s">
        <v>11771</v>
      </c>
      <c r="B600">
        <v>68408922</v>
      </c>
    </row>
    <row r="601" spans="1:2" x14ac:dyDescent="0.3">
      <c r="A601" s="3" t="s">
        <v>9488</v>
      </c>
      <c r="B601">
        <v>68404464.599999994</v>
      </c>
    </row>
    <row r="602" spans="1:2" x14ac:dyDescent="0.3">
      <c r="A602" s="3" t="s">
        <v>6831</v>
      </c>
      <c r="B602">
        <v>68309607.5</v>
      </c>
    </row>
    <row r="603" spans="1:2" x14ac:dyDescent="0.3">
      <c r="A603" s="3" t="s">
        <v>15698</v>
      </c>
      <c r="B603">
        <v>68282844</v>
      </c>
    </row>
    <row r="604" spans="1:2" x14ac:dyDescent="0.3">
      <c r="A604" s="3" t="s">
        <v>16199</v>
      </c>
      <c r="B604">
        <v>68234154</v>
      </c>
    </row>
    <row r="605" spans="1:2" x14ac:dyDescent="0.3">
      <c r="A605" s="3" t="s">
        <v>6386</v>
      </c>
      <c r="B605">
        <v>67798087</v>
      </c>
    </row>
    <row r="606" spans="1:2" x14ac:dyDescent="0.3">
      <c r="A606" s="3" t="s">
        <v>3496</v>
      </c>
      <c r="B606">
        <v>67783764.714285716</v>
      </c>
    </row>
    <row r="607" spans="1:2" x14ac:dyDescent="0.3">
      <c r="A607" s="3" t="s">
        <v>14631</v>
      </c>
      <c r="B607">
        <v>67662192.333333328</v>
      </c>
    </row>
    <row r="608" spans="1:2" x14ac:dyDescent="0.3">
      <c r="A608" s="3" t="s">
        <v>8655</v>
      </c>
      <c r="B608">
        <v>67539133</v>
      </c>
    </row>
    <row r="609" spans="1:2" x14ac:dyDescent="0.3">
      <c r="A609" s="3" t="s">
        <v>12135</v>
      </c>
      <c r="B609">
        <v>67464133</v>
      </c>
    </row>
    <row r="610" spans="1:2" x14ac:dyDescent="0.3">
      <c r="A610" s="3" t="s">
        <v>20816</v>
      </c>
      <c r="B610">
        <v>67450815</v>
      </c>
    </row>
    <row r="611" spans="1:2" x14ac:dyDescent="0.3">
      <c r="A611" s="3" t="s">
        <v>17804</v>
      </c>
      <c r="B611">
        <v>66852554.5</v>
      </c>
    </row>
    <row r="612" spans="1:2" x14ac:dyDescent="0.3">
      <c r="A612" s="3" t="s">
        <v>14790</v>
      </c>
      <c r="B612">
        <v>66500090</v>
      </c>
    </row>
    <row r="613" spans="1:2" x14ac:dyDescent="0.3">
      <c r="A613" s="3" t="s">
        <v>11719</v>
      </c>
      <c r="B613">
        <v>66468985</v>
      </c>
    </row>
    <row r="614" spans="1:2" x14ac:dyDescent="0.3">
      <c r="A614" s="3" t="s">
        <v>3931</v>
      </c>
      <c r="B614">
        <v>66419990.75</v>
      </c>
    </row>
    <row r="615" spans="1:2" x14ac:dyDescent="0.3">
      <c r="A615" s="3" t="s">
        <v>58</v>
      </c>
      <c r="B615">
        <v>66351050.333333336</v>
      </c>
    </row>
    <row r="616" spans="1:2" x14ac:dyDescent="0.3">
      <c r="A616" s="3" t="s">
        <v>2193</v>
      </c>
      <c r="B616">
        <v>66155984.18181818</v>
      </c>
    </row>
    <row r="617" spans="1:2" x14ac:dyDescent="0.3">
      <c r="A617" s="3" t="s">
        <v>15095</v>
      </c>
      <c r="B617">
        <v>66122026</v>
      </c>
    </row>
    <row r="618" spans="1:2" x14ac:dyDescent="0.3">
      <c r="A618" s="3" t="s">
        <v>11977</v>
      </c>
      <c r="B618">
        <v>65729706</v>
      </c>
    </row>
    <row r="619" spans="1:2" x14ac:dyDescent="0.3">
      <c r="A619" s="3" t="s">
        <v>10815</v>
      </c>
      <c r="B619">
        <v>65627420.285714284</v>
      </c>
    </row>
    <row r="620" spans="1:2" x14ac:dyDescent="0.3">
      <c r="A620" s="3" t="s">
        <v>47</v>
      </c>
      <c r="B620">
        <v>65592597.888888888</v>
      </c>
    </row>
    <row r="621" spans="1:2" x14ac:dyDescent="0.3">
      <c r="A621" s="3" t="s">
        <v>7808</v>
      </c>
      <c r="B621">
        <v>65566056.299999997</v>
      </c>
    </row>
    <row r="622" spans="1:2" x14ac:dyDescent="0.3">
      <c r="A622" s="3" t="s">
        <v>14728</v>
      </c>
      <c r="B622">
        <v>65080804</v>
      </c>
    </row>
    <row r="623" spans="1:2" x14ac:dyDescent="0.3">
      <c r="A623" s="3" t="s">
        <v>14917</v>
      </c>
      <c r="B623">
        <v>65048678</v>
      </c>
    </row>
    <row r="624" spans="1:2" x14ac:dyDescent="0.3">
      <c r="A624" s="3" t="s">
        <v>17605</v>
      </c>
      <c r="B624">
        <v>64997119.5</v>
      </c>
    </row>
    <row r="625" spans="1:2" x14ac:dyDescent="0.3">
      <c r="A625" s="3" t="s">
        <v>11552</v>
      </c>
      <c r="B625">
        <v>64857951</v>
      </c>
    </row>
    <row r="626" spans="1:2" x14ac:dyDescent="0.3">
      <c r="A626" s="3" t="s">
        <v>18981</v>
      </c>
      <c r="B626">
        <v>64676349</v>
      </c>
    </row>
    <row r="627" spans="1:2" x14ac:dyDescent="0.3">
      <c r="A627" s="3" t="s">
        <v>17147</v>
      </c>
      <c r="B627">
        <v>64626786</v>
      </c>
    </row>
    <row r="628" spans="1:2" x14ac:dyDescent="0.3">
      <c r="A628" s="3" t="s">
        <v>15706</v>
      </c>
      <c r="B628">
        <v>64444713</v>
      </c>
    </row>
    <row r="629" spans="1:2" x14ac:dyDescent="0.3">
      <c r="A629" s="3" t="s">
        <v>12030</v>
      </c>
      <c r="B629">
        <v>64437847</v>
      </c>
    </row>
    <row r="630" spans="1:2" x14ac:dyDescent="0.3">
      <c r="A630" s="3" t="s">
        <v>20788</v>
      </c>
      <c r="B630">
        <v>64417003</v>
      </c>
    </row>
    <row r="631" spans="1:2" x14ac:dyDescent="0.3">
      <c r="A631" s="3" t="s">
        <v>20656</v>
      </c>
      <c r="B631">
        <v>64103647</v>
      </c>
    </row>
    <row r="632" spans="1:2" x14ac:dyDescent="0.3">
      <c r="A632" s="3" t="s">
        <v>13789</v>
      </c>
      <c r="B632">
        <v>63995037.5</v>
      </c>
    </row>
    <row r="633" spans="1:2" x14ac:dyDescent="0.3">
      <c r="A633" s="3" t="s">
        <v>16614</v>
      </c>
      <c r="B633">
        <v>63772984</v>
      </c>
    </row>
    <row r="634" spans="1:2" x14ac:dyDescent="0.3">
      <c r="A634" s="3" t="s">
        <v>16744</v>
      </c>
      <c r="B634">
        <v>63610604.5</v>
      </c>
    </row>
    <row r="635" spans="1:2" x14ac:dyDescent="0.3">
      <c r="A635" s="3" t="s">
        <v>9267</v>
      </c>
      <c r="B635">
        <v>63595956.600000001</v>
      </c>
    </row>
    <row r="636" spans="1:2" x14ac:dyDescent="0.3">
      <c r="A636" s="3" t="s">
        <v>105</v>
      </c>
      <c r="B636">
        <v>63467851.764705881</v>
      </c>
    </row>
    <row r="637" spans="1:2" x14ac:dyDescent="0.3">
      <c r="A637" s="3" t="s">
        <v>7350</v>
      </c>
      <c r="B637">
        <v>63164144</v>
      </c>
    </row>
    <row r="638" spans="1:2" x14ac:dyDescent="0.3">
      <c r="A638" s="3" t="s">
        <v>18229</v>
      </c>
      <c r="B638">
        <v>63082848.5</v>
      </c>
    </row>
    <row r="639" spans="1:2" x14ac:dyDescent="0.3">
      <c r="A639" s="3" t="s">
        <v>6743</v>
      </c>
      <c r="B639">
        <v>63057918.666666664</v>
      </c>
    </row>
    <row r="640" spans="1:2" x14ac:dyDescent="0.3">
      <c r="A640" s="3" t="s">
        <v>11333</v>
      </c>
      <c r="B640">
        <v>62899417.333333336</v>
      </c>
    </row>
    <row r="641" spans="1:2" x14ac:dyDescent="0.3">
      <c r="A641" s="3" t="s">
        <v>18807</v>
      </c>
      <c r="B641">
        <v>62882090</v>
      </c>
    </row>
    <row r="642" spans="1:2" x14ac:dyDescent="0.3">
      <c r="A642" s="3" t="s">
        <v>20389</v>
      </c>
      <c r="B642">
        <v>62832209</v>
      </c>
    </row>
    <row r="643" spans="1:2" x14ac:dyDescent="0.3">
      <c r="A643" s="3" t="s">
        <v>1115</v>
      </c>
      <c r="B643">
        <v>62820534</v>
      </c>
    </row>
    <row r="644" spans="1:2" x14ac:dyDescent="0.3">
      <c r="A644" s="3" t="s">
        <v>14494</v>
      </c>
      <c r="B644">
        <v>62724013</v>
      </c>
    </row>
    <row r="645" spans="1:2" x14ac:dyDescent="0.3">
      <c r="A645" s="3" t="s">
        <v>10126</v>
      </c>
      <c r="B645">
        <v>62605348.333333336</v>
      </c>
    </row>
    <row r="646" spans="1:2" x14ac:dyDescent="0.3">
      <c r="A646" s="3" t="s">
        <v>20523</v>
      </c>
      <c r="B646">
        <v>62547032</v>
      </c>
    </row>
    <row r="647" spans="1:2" x14ac:dyDescent="0.3">
      <c r="A647" s="3" t="s">
        <v>4486</v>
      </c>
      <c r="B647">
        <v>62493712</v>
      </c>
    </row>
    <row r="648" spans="1:2" x14ac:dyDescent="0.3">
      <c r="A648" s="3" t="s">
        <v>20946</v>
      </c>
      <c r="B648">
        <v>62475342</v>
      </c>
    </row>
    <row r="649" spans="1:2" x14ac:dyDescent="0.3">
      <c r="A649" s="3" t="s">
        <v>9618</v>
      </c>
      <c r="B649">
        <v>62461741.833333336</v>
      </c>
    </row>
    <row r="650" spans="1:2" x14ac:dyDescent="0.3">
      <c r="A650" s="3" t="s">
        <v>9634</v>
      </c>
      <c r="B650">
        <v>62237013.600000001</v>
      </c>
    </row>
    <row r="651" spans="1:2" x14ac:dyDescent="0.3">
      <c r="A651" s="3" t="s">
        <v>8944</v>
      </c>
      <c r="B651">
        <v>62197805.833333336</v>
      </c>
    </row>
    <row r="652" spans="1:2" x14ac:dyDescent="0.3">
      <c r="A652" s="3" t="s">
        <v>6187</v>
      </c>
      <c r="B652">
        <v>61931211.166666664</v>
      </c>
    </row>
    <row r="653" spans="1:2" x14ac:dyDescent="0.3">
      <c r="A653" s="3" t="s">
        <v>2099</v>
      </c>
      <c r="B653">
        <v>61921123.285714284</v>
      </c>
    </row>
    <row r="654" spans="1:2" x14ac:dyDescent="0.3">
      <c r="A654" s="3" t="s">
        <v>3315</v>
      </c>
      <c r="B654">
        <v>61848825.545454547</v>
      </c>
    </row>
    <row r="655" spans="1:2" x14ac:dyDescent="0.3">
      <c r="A655" s="3" t="s">
        <v>6438</v>
      </c>
      <c r="B655">
        <v>61796280.714285716</v>
      </c>
    </row>
    <row r="656" spans="1:2" x14ac:dyDescent="0.3">
      <c r="A656" s="3" t="s">
        <v>14299</v>
      </c>
      <c r="B656">
        <v>61746888</v>
      </c>
    </row>
    <row r="657" spans="1:2" x14ac:dyDescent="0.3">
      <c r="A657" s="3" t="s">
        <v>20334</v>
      </c>
      <c r="B657">
        <v>61621140</v>
      </c>
    </row>
    <row r="658" spans="1:2" x14ac:dyDescent="0.3">
      <c r="A658" s="3" t="s">
        <v>18446</v>
      </c>
      <c r="B658">
        <v>61600730.5</v>
      </c>
    </row>
    <row r="659" spans="1:2" x14ac:dyDescent="0.3">
      <c r="A659" s="3" t="s">
        <v>2043</v>
      </c>
      <c r="B659">
        <v>61579382</v>
      </c>
    </row>
    <row r="660" spans="1:2" x14ac:dyDescent="0.3">
      <c r="A660" s="3" t="s">
        <v>7543</v>
      </c>
      <c r="B660">
        <v>61502187.5</v>
      </c>
    </row>
    <row r="661" spans="1:2" x14ac:dyDescent="0.3">
      <c r="A661" s="3" t="s">
        <v>2118</v>
      </c>
      <c r="B661">
        <v>61264045</v>
      </c>
    </row>
    <row r="662" spans="1:2" x14ac:dyDescent="0.3">
      <c r="A662" s="3" t="s">
        <v>7629</v>
      </c>
      <c r="B662">
        <v>60891926.600000001</v>
      </c>
    </row>
    <row r="663" spans="1:2" x14ac:dyDescent="0.3">
      <c r="A663" s="3" t="s">
        <v>1469</v>
      </c>
      <c r="B663">
        <v>60864870</v>
      </c>
    </row>
    <row r="664" spans="1:2" x14ac:dyDescent="0.3">
      <c r="A664" s="3" t="s">
        <v>12705</v>
      </c>
      <c r="B664">
        <v>60694737</v>
      </c>
    </row>
    <row r="665" spans="1:2" x14ac:dyDescent="0.3">
      <c r="A665" s="3" t="s">
        <v>8536</v>
      </c>
      <c r="B665">
        <v>60368822</v>
      </c>
    </row>
    <row r="666" spans="1:2" x14ac:dyDescent="0.3">
      <c r="A666" s="3" t="s">
        <v>20535</v>
      </c>
      <c r="B666">
        <v>60330833</v>
      </c>
    </row>
    <row r="667" spans="1:2" x14ac:dyDescent="0.3">
      <c r="A667" s="3" t="s">
        <v>9139</v>
      </c>
      <c r="B667">
        <v>60235364</v>
      </c>
    </row>
    <row r="668" spans="1:2" x14ac:dyDescent="0.3">
      <c r="A668" s="3" t="s">
        <v>2223</v>
      </c>
      <c r="B668">
        <v>60132193.5</v>
      </c>
    </row>
    <row r="669" spans="1:2" x14ac:dyDescent="0.3">
      <c r="A669" s="3" t="s">
        <v>6203</v>
      </c>
      <c r="B669">
        <v>60051653.200000003</v>
      </c>
    </row>
    <row r="670" spans="1:2" x14ac:dyDescent="0.3">
      <c r="A670" s="3" t="s">
        <v>9981</v>
      </c>
      <c r="B670">
        <v>59945183</v>
      </c>
    </row>
    <row r="671" spans="1:2" x14ac:dyDescent="0.3">
      <c r="A671" s="3" t="s">
        <v>14999</v>
      </c>
      <c r="B671">
        <v>59768495</v>
      </c>
    </row>
    <row r="672" spans="1:2" x14ac:dyDescent="0.3">
      <c r="A672" s="3" t="s">
        <v>11367</v>
      </c>
      <c r="B672">
        <v>59664247.399999999</v>
      </c>
    </row>
    <row r="673" spans="1:2" x14ac:dyDescent="0.3">
      <c r="A673" s="3" t="s">
        <v>14084</v>
      </c>
      <c r="B673">
        <v>59580044.666666664</v>
      </c>
    </row>
    <row r="674" spans="1:2" x14ac:dyDescent="0.3">
      <c r="A674" s="3" t="s">
        <v>1039</v>
      </c>
      <c r="B674">
        <v>59520298</v>
      </c>
    </row>
    <row r="675" spans="1:2" x14ac:dyDescent="0.3">
      <c r="A675" s="3" t="s">
        <v>10292</v>
      </c>
      <c r="B675">
        <v>59511916.666666664</v>
      </c>
    </row>
    <row r="676" spans="1:2" x14ac:dyDescent="0.3">
      <c r="A676" s="3" t="s">
        <v>6729</v>
      </c>
      <c r="B676">
        <v>59284015</v>
      </c>
    </row>
    <row r="677" spans="1:2" x14ac:dyDescent="0.3">
      <c r="A677" s="3" t="s">
        <v>588</v>
      </c>
      <c r="B677">
        <v>59052402.75</v>
      </c>
    </row>
    <row r="678" spans="1:2" x14ac:dyDescent="0.3">
      <c r="A678" s="3" t="s">
        <v>9285</v>
      </c>
      <c r="B678">
        <v>58878723</v>
      </c>
    </row>
    <row r="679" spans="1:2" x14ac:dyDescent="0.3">
      <c r="A679" s="3" t="s">
        <v>67</v>
      </c>
      <c r="B679">
        <v>58777381.5</v>
      </c>
    </row>
    <row r="680" spans="1:2" x14ac:dyDescent="0.3">
      <c r="A680" s="3" t="s">
        <v>8672</v>
      </c>
      <c r="B680">
        <v>58260760</v>
      </c>
    </row>
    <row r="681" spans="1:2" x14ac:dyDescent="0.3">
      <c r="A681" s="3" t="s">
        <v>15575</v>
      </c>
      <c r="B681">
        <v>58223509</v>
      </c>
    </row>
    <row r="682" spans="1:2" x14ac:dyDescent="0.3">
      <c r="A682" s="3" t="s">
        <v>16597</v>
      </c>
      <c r="B682">
        <v>58028755.333333336</v>
      </c>
    </row>
    <row r="683" spans="1:2" x14ac:dyDescent="0.3">
      <c r="A683" s="3" t="s">
        <v>11533</v>
      </c>
      <c r="B683">
        <v>58023275.333333336</v>
      </c>
    </row>
    <row r="684" spans="1:2" x14ac:dyDescent="0.3">
      <c r="A684" s="3" t="s">
        <v>15786</v>
      </c>
      <c r="B684">
        <v>58010320</v>
      </c>
    </row>
    <row r="685" spans="1:2" x14ac:dyDescent="0.3">
      <c r="A685" s="3" t="s">
        <v>13579</v>
      </c>
      <c r="B685">
        <v>57947036</v>
      </c>
    </row>
    <row r="686" spans="1:2" x14ac:dyDescent="0.3">
      <c r="A686" s="3" t="s">
        <v>4792</v>
      </c>
      <c r="B686">
        <v>57838739.333333336</v>
      </c>
    </row>
    <row r="687" spans="1:2" x14ac:dyDescent="0.3">
      <c r="A687" s="3" t="s">
        <v>5857</v>
      </c>
      <c r="B687">
        <v>57762077.75</v>
      </c>
    </row>
    <row r="688" spans="1:2" x14ac:dyDescent="0.3">
      <c r="A688" s="3" t="s">
        <v>10154</v>
      </c>
      <c r="B688">
        <v>57743469.333333336</v>
      </c>
    </row>
    <row r="689" spans="1:2" x14ac:dyDescent="0.3">
      <c r="A689" s="3" t="s">
        <v>19558</v>
      </c>
      <c r="B689">
        <v>57615777</v>
      </c>
    </row>
    <row r="690" spans="1:2" x14ac:dyDescent="0.3">
      <c r="A690" s="3" t="s">
        <v>12930</v>
      </c>
      <c r="B690">
        <v>57599999.5</v>
      </c>
    </row>
    <row r="691" spans="1:2" x14ac:dyDescent="0.3">
      <c r="A691" s="3" t="s">
        <v>14193</v>
      </c>
      <c r="B691">
        <v>57585133.5</v>
      </c>
    </row>
    <row r="692" spans="1:2" x14ac:dyDescent="0.3">
      <c r="A692" s="3" t="s">
        <v>14250</v>
      </c>
      <c r="B692">
        <v>57567144.5</v>
      </c>
    </row>
    <row r="693" spans="1:2" x14ac:dyDescent="0.3">
      <c r="A693" s="3" t="s">
        <v>4492</v>
      </c>
      <c r="B693">
        <v>57400547</v>
      </c>
    </row>
    <row r="694" spans="1:2" x14ac:dyDescent="0.3">
      <c r="A694" s="3" t="s">
        <v>683</v>
      </c>
      <c r="B694">
        <v>57283629.625</v>
      </c>
    </row>
    <row r="695" spans="1:2" x14ac:dyDescent="0.3">
      <c r="A695" s="3" t="s">
        <v>17199</v>
      </c>
      <c r="B695">
        <v>57084522</v>
      </c>
    </row>
    <row r="696" spans="1:2" x14ac:dyDescent="0.3">
      <c r="A696" s="3" t="s">
        <v>8958</v>
      </c>
      <c r="B696">
        <v>56815777</v>
      </c>
    </row>
    <row r="697" spans="1:2" x14ac:dyDescent="0.3">
      <c r="A697" s="3" t="s">
        <v>17090</v>
      </c>
      <c r="B697">
        <v>56812852.333333336</v>
      </c>
    </row>
    <row r="698" spans="1:2" x14ac:dyDescent="0.3">
      <c r="A698" s="3" t="s">
        <v>997</v>
      </c>
      <c r="B698">
        <v>56535269.545454547</v>
      </c>
    </row>
    <row r="699" spans="1:2" x14ac:dyDescent="0.3">
      <c r="A699" s="3" t="s">
        <v>71</v>
      </c>
      <c r="B699">
        <v>56534575</v>
      </c>
    </row>
    <row r="700" spans="1:2" x14ac:dyDescent="0.3">
      <c r="A700" s="3" t="s">
        <v>7354</v>
      </c>
      <c r="B700">
        <v>56500758</v>
      </c>
    </row>
    <row r="701" spans="1:2" x14ac:dyDescent="0.3">
      <c r="A701" s="3" t="s">
        <v>9126</v>
      </c>
      <c r="B701">
        <v>56385255.399999999</v>
      </c>
    </row>
    <row r="702" spans="1:2" x14ac:dyDescent="0.3">
      <c r="A702" s="3" t="s">
        <v>16061</v>
      </c>
      <c r="B702">
        <v>55882331</v>
      </c>
    </row>
    <row r="703" spans="1:2" x14ac:dyDescent="0.3">
      <c r="A703" s="3" t="s">
        <v>573</v>
      </c>
      <c r="B703">
        <v>55879535.142857142</v>
      </c>
    </row>
    <row r="704" spans="1:2" x14ac:dyDescent="0.3">
      <c r="A704" s="3" t="s">
        <v>16239</v>
      </c>
      <c r="B704">
        <v>55714780</v>
      </c>
    </row>
    <row r="705" spans="1:2" x14ac:dyDescent="0.3">
      <c r="A705" s="3" t="s">
        <v>20470</v>
      </c>
      <c r="B705">
        <v>55668698</v>
      </c>
    </row>
    <row r="706" spans="1:2" x14ac:dyDescent="0.3">
      <c r="A706" s="3" t="s">
        <v>12964</v>
      </c>
      <c r="B706">
        <v>55500280.666666664</v>
      </c>
    </row>
    <row r="707" spans="1:2" x14ac:dyDescent="0.3">
      <c r="A707" s="3" t="s">
        <v>7965</v>
      </c>
      <c r="B707">
        <v>55408556.333333336</v>
      </c>
    </row>
    <row r="708" spans="1:2" x14ac:dyDescent="0.3">
      <c r="A708" s="3" t="s">
        <v>16385</v>
      </c>
      <c r="B708">
        <v>55401645.5</v>
      </c>
    </row>
    <row r="709" spans="1:2" x14ac:dyDescent="0.3">
      <c r="A709" s="3" t="s">
        <v>17774</v>
      </c>
      <c r="B709">
        <v>55362705</v>
      </c>
    </row>
    <row r="710" spans="1:2" x14ac:dyDescent="0.3">
      <c r="A710" s="3" t="s">
        <v>13259</v>
      </c>
      <c r="B710">
        <v>55250496</v>
      </c>
    </row>
    <row r="711" spans="1:2" x14ac:dyDescent="0.3">
      <c r="A711" s="3" t="s">
        <v>10137</v>
      </c>
      <c r="B711">
        <v>55133757</v>
      </c>
    </row>
    <row r="712" spans="1:2" x14ac:dyDescent="0.3">
      <c r="A712" s="3" t="s">
        <v>11485</v>
      </c>
      <c r="B712">
        <v>55009602.666666664</v>
      </c>
    </row>
    <row r="713" spans="1:2" x14ac:dyDescent="0.3">
      <c r="A713" s="3" t="s">
        <v>2574</v>
      </c>
      <c r="B713">
        <v>54991154.399999999</v>
      </c>
    </row>
    <row r="714" spans="1:2" x14ac:dyDescent="0.3">
      <c r="A714" s="3" t="s">
        <v>16700</v>
      </c>
      <c r="B714">
        <v>54943301.5</v>
      </c>
    </row>
    <row r="715" spans="1:2" x14ac:dyDescent="0.3">
      <c r="A715" s="3" t="s">
        <v>2066</v>
      </c>
      <c r="B715">
        <v>54820243</v>
      </c>
    </row>
    <row r="716" spans="1:2" x14ac:dyDescent="0.3">
      <c r="A716" s="3" t="s">
        <v>15886</v>
      </c>
      <c r="B716">
        <v>54728250</v>
      </c>
    </row>
    <row r="717" spans="1:2" x14ac:dyDescent="0.3">
      <c r="A717" s="3" t="s">
        <v>13314</v>
      </c>
      <c r="B717">
        <v>54651281</v>
      </c>
    </row>
    <row r="718" spans="1:2" x14ac:dyDescent="0.3">
      <c r="A718" s="3" t="s">
        <v>21146</v>
      </c>
      <c r="B718">
        <v>54622814</v>
      </c>
    </row>
    <row r="719" spans="1:2" x14ac:dyDescent="0.3">
      <c r="A719" s="3" t="s">
        <v>10097</v>
      </c>
      <c r="B719">
        <v>54605865.5</v>
      </c>
    </row>
    <row r="720" spans="1:2" x14ac:dyDescent="0.3">
      <c r="A720" s="3" t="s">
        <v>15145</v>
      </c>
      <c r="B720">
        <v>54594326.5</v>
      </c>
    </row>
    <row r="721" spans="1:2" x14ac:dyDescent="0.3">
      <c r="A721" s="3" t="s">
        <v>19038</v>
      </c>
      <c r="B721">
        <v>54323210</v>
      </c>
    </row>
    <row r="722" spans="1:2" x14ac:dyDescent="0.3">
      <c r="A722" s="3" t="s">
        <v>5612</v>
      </c>
      <c r="B722">
        <v>54005285</v>
      </c>
    </row>
    <row r="723" spans="1:2" x14ac:dyDescent="0.3">
      <c r="A723" s="3" t="s">
        <v>7881</v>
      </c>
      <c r="B723">
        <v>53824682.666666664</v>
      </c>
    </row>
    <row r="724" spans="1:2" x14ac:dyDescent="0.3">
      <c r="A724" s="3" t="s">
        <v>8209</v>
      </c>
      <c r="B724">
        <v>53469740.666666664</v>
      </c>
    </row>
    <row r="725" spans="1:2" x14ac:dyDescent="0.3">
      <c r="A725" s="3" t="s">
        <v>584</v>
      </c>
      <c r="B725">
        <v>53404409.142857142</v>
      </c>
    </row>
    <row r="726" spans="1:2" x14ac:dyDescent="0.3">
      <c r="A726" s="3" t="s">
        <v>19399</v>
      </c>
      <c r="B726">
        <v>53329150</v>
      </c>
    </row>
    <row r="727" spans="1:2" x14ac:dyDescent="0.3">
      <c r="A727" s="3" t="s">
        <v>14111</v>
      </c>
      <c r="B727">
        <v>52753909.5</v>
      </c>
    </row>
    <row r="728" spans="1:2" x14ac:dyDescent="0.3">
      <c r="A728" s="3" t="s">
        <v>14759</v>
      </c>
      <c r="B728">
        <v>52606981.333333336</v>
      </c>
    </row>
    <row r="729" spans="1:2" x14ac:dyDescent="0.3">
      <c r="A729" s="3" t="s">
        <v>727</v>
      </c>
      <c r="B729">
        <v>52583863.909090906</v>
      </c>
    </row>
    <row r="730" spans="1:2" x14ac:dyDescent="0.3">
      <c r="A730" s="3" t="s">
        <v>2141</v>
      </c>
      <c r="B730">
        <v>52544212.875</v>
      </c>
    </row>
    <row r="731" spans="1:2" x14ac:dyDescent="0.3">
      <c r="A731" s="3" t="s">
        <v>15350</v>
      </c>
      <c r="B731">
        <v>52215775.333333336</v>
      </c>
    </row>
    <row r="732" spans="1:2" x14ac:dyDescent="0.3">
      <c r="A732" s="3" t="s">
        <v>1016</v>
      </c>
      <c r="B732">
        <v>52210049</v>
      </c>
    </row>
    <row r="733" spans="1:2" x14ac:dyDescent="0.3">
      <c r="A733" s="3" t="s">
        <v>1584</v>
      </c>
      <c r="B733">
        <v>52030120.666666664</v>
      </c>
    </row>
    <row r="734" spans="1:2" x14ac:dyDescent="0.3">
      <c r="A734" s="3" t="s">
        <v>16766</v>
      </c>
      <c r="B734">
        <v>51981074</v>
      </c>
    </row>
    <row r="735" spans="1:2" x14ac:dyDescent="0.3">
      <c r="A735" s="3" t="s">
        <v>2460</v>
      </c>
      <c r="B735">
        <v>51979738.75</v>
      </c>
    </row>
    <row r="736" spans="1:2" x14ac:dyDescent="0.3">
      <c r="A736" s="3" t="s">
        <v>12549</v>
      </c>
      <c r="B736">
        <v>51971069</v>
      </c>
    </row>
    <row r="737" spans="1:2" x14ac:dyDescent="0.3">
      <c r="A737" s="3" t="s">
        <v>2338</v>
      </c>
      <c r="B737">
        <v>51880044</v>
      </c>
    </row>
    <row r="738" spans="1:2" x14ac:dyDescent="0.3">
      <c r="A738" s="3" t="s">
        <v>1991</v>
      </c>
      <c r="B738">
        <v>51773097.571428575</v>
      </c>
    </row>
    <row r="739" spans="1:2" x14ac:dyDescent="0.3">
      <c r="A739" s="3" t="s">
        <v>341</v>
      </c>
      <c r="B739">
        <v>51648326</v>
      </c>
    </row>
    <row r="740" spans="1:2" x14ac:dyDescent="0.3">
      <c r="A740" s="3" t="s">
        <v>100</v>
      </c>
      <c r="B740">
        <v>51516709.333333336</v>
      </c>
    </row>
    <row r="741" spans="1:2" x14ac:dyDescent="0.3">
      <c r="A741" s="3" t="s">
        <v>3481</v>
      </c>
      <c r="B741">
        <v>51428521.333333336</v>
      </c>
    </row>
    <row r="742" spans="1:2" x14ac:dyDescent="0.3">
      <c r="A742" s="3" t="s">
        <v>4754</v>
      </c>
      <c r="B742">
        <v>51177729.666666664</v>
      </c>
    </row>
    <row r="743" spans="1:2" x14ac:dyDescent="0.3">
      <c r="A743" s="3" t="s">
        <v>10626</v>
      </c>
      <c r="B743">
        <v>51141545.75</v>
      </c>
    </row>
    <row r="744" spans="1:2" x14ac:dyDescent="0.3">
      <c r="A744" s="3" t="s">
        <v>19538</v>
      </c>
      <c r="B744">
        <v>50977513</v>
      </c>
    </row>
    <row r="745" spans="1:2" x14ac:dyDescent="0.3">
      <c r="A745" s="3" t="s">
        <v>9812</v>
      </c>
      <c r="B745">
        <v>50962555</v>
      </c>
    </row>
    <row r="746" spans="1:2" x14ac:dyDescent="0.3">
      <c r="A746" s="3" t="s">
        <v>17648</v>
      </c>
      <c r="B746">
        <v>50950296</v>
      </c>
    </row>
    <row r="747" spans="1:2" x14ac:dyDescent="0.3">
      <c r="A747" s="3" t="s">
        <v>15467</v>
      </c>
      <c r="B747">
        <v>50909162</v>
      </c>
    </row>
    <row r="748" spans="1:2" x14ac:dyDescent="0.3">
      <c r="A748" s="3" t="s">
        <v>16151</v>
      </c>
      <c r="B748">
        <v>50833028.25</v>
      </c>
    </row>
    <row r="749" spans="1:2" x14ac:dyDescent="0.3">
      <c r="A749" s="3" t="s">
        <v>14920</v>
      </c>
      <c r="B749">
        <v>50710997</v>
      </c>
    </row>
    <row r="750" spans="1:2" x14ac:dyDescent="0.3">
      <c r="A750" s="3" t="s">
        <v>14110</v>
      </c>
      <c r="B750">
        <v>50652203</v>
      </c>
    </row>
    <row r="751" spans="1:2" x14ac:dyDescent="0.3">
      <c r="A751" s="3" t="s">
        <v>13735</v>
      </c>
      <c r="B751">
        <v>50576805</v>
      </c>
    </row>
    <row r="752" spans="1:2" x14ac:dyDescent="0.3">
      <c r="A752" s="3" t="s">
        <v>21502</v>
      </c>
      <c r="B752">
        <v>50444358</v>
      </c>
    </row>
    <row r="753" spans="1:2" x14ac:dyDescent="0.3">
      <c r="A753" s="3" t="s">
        <v>17869</v>
      </c>
      <c r="B753">
        <v>50365498</v>
      </c>
    </row>
    <row r="754" spans="1:2" x14ac:dyDescent="0.3">
      <c r="A754" s="3" t="s">
        <v>6173</v>
      </c>
      <c r="B754">
        <v>50125701.5</v>
      </c>
    </row>
    <row r="755" spans="1:2" x14ac:dyDescent="0.3">
      <c r="A755" s="3" t="s">
        <v>15715</v>
      </c>
      <c r="B755">
        <v>50083169</v>
      </c>
    </row>
    <row r="756" spans="1:2" x14ac:dyDescent="0.3">
      <c r="A756" s="3" t="s">
        <v>15633</v>
      </c>
      <c r="B756">
        <v>50007546</v>
      </c>
    </row>
    <row r="757" spans="1:2" x14ac:dyDescent="0.3">
      <c r="A757" s="3" t="s">
        <v>4449</v>
      </c>
      <c r="B757">
        <v>50006367.538461536</v>
      </c>
    </row>
    <row r="758" spans="1:2" x14ac:dyDescent="0.3">
      <c r="A758" s="3" t="s">
        <v>8712</v>
      </c>
      <c r="B758">
        <v>49868891</v>
      </c>
    </row>
    <row r="759" spans="1:2" x14ac:dyDescent="0.3">
      <c r="A759" s="3" t="s">
        <v>12402</v>
      </c>
      <c r="B759">
        <v>49654394</v>
      </c>
    </row>
    <row r="760" spans="1:2" x14ac:dyDescent="0.3">
      <c r="A760" s="3" t="s">
        <v>16157</v>
      </c>
      <c r="B760">
        <v>49627953.75</v>
      </c>
    </row>
    <row r="761" spans="1:2" x14ac:dyDescent="0.3">
      <c r="A761" s="3" t="s">
        <v>2662</v>
      </c>
      <c r="B761">
        <v>49589581.5</v>
      </c>
    </row>
    <row r="762" spans="1:2" x14ac:dyDescent="0.3">
      <c r="A762" s="3" t="s">
        <v>13371</v>
      </c>
      <c r="B762">
        <v>49506315.75</v>
      </c>
    </row>
    <row r="763" spans="1:2" x14ac:dyDescent="0.3">
      <c r="A763" s="3" t="s">
        <v>1014</v>
      </c>
      <c r="B763">
        <v>49294871</v>
      </c>
    </row>
    <row r="764" spans="1:2" x14ac:dyDescent="0.3">
      <c r="A764" s="3" t="s">
        <v>15459</v>
      </c>
      <c r="B764">
        <v>49266125</v>
      </c>
    </row>
    <row r="765" spans="1:2" x14ac:dyDescent="0.3">
      <c r="A765" s="3" t="s">
        <v>14764</v>
      </c>
      <c r="B765">
        <v>49000667</v>
      </c>
    </row>
    <row r="766" spans="1:2" x14ac:dyDescent="0.3">
      <c r="A766" s="3" t="s">
        <v>17790</v>
      </c>
      <c r="B766">
        <v>48963137</v>
      </c>
    </row>
    <row r="767" spans="1:2" x14ac:dyDescent="0.3">
      <c r="A767" s="3" t="s">
        <v>13216</v>
      </c>
      <c r="B767">
        <v>48932801.888888888</v>
      </c>
    </row>
    <row r="768" spans="1:2" x14ac:dyDescent="0.3">
      <c r="A768" s="3" t="s">
        <v>653</v>
      </c>
      <c r="B768">
        <v>48886173.666666664</v>
      </c>
    </row>
    <row r="769" spans="1:2" x14ac:dyDescent="0.3">
      <c r="A769" s="3" t="s">
        <v>21424</v>
      </c>
      <c r="B769">
        <v>48791187</v>
      </c>
    </row>
    <row r="770" spans="1:2" x14ac:dyDescent="0.3">
      <c r="A770" s="3" t="s">
        <v>15204</v>
      </c>
      <c r="B770">
        <v>48773801</v>
      </c>
    </row>
    <row r="771" spans="1:2" x14ac:dyDescent="0.3">
      <c r="A771" s="3" t="s">
        <v>13633</v>
      </c>
      <c r="B771">
        <v>48714625.666666664</v>
      </c>
    </row>
    <row r="772" spans="1:2" x14ac:dyDescent="0.3">
      <c r="A772" s="3" t="s">
        <v>12056</v>
      </c>
      <c r="B772">
        <v>48711676</v>
      </c>
    </row>
    <row r="773" spans="1:2" x14ac:dyDescent="0.3">
      <c r="A773" s="3" t="s">
        <v>11222</v>
      </c>
      <c r="B773">
        <v>48558815.5</v>
      </c>
    </row>
    <row r="774" spans="1:2" x14ac:dyDescent="0.3">
      <c r="A774" s="3" t="s">
        <v>15769</v>
      </c>
      <c r="B774">
        <v>48555306</v>
      </c>
    </row>
    <row r="775" spans="1:2" x14ac:dyDescent="0.3">
      <c r="A775" s="3" t="s">
        <v>16175</v>
      </c>
      <c r="B775">
        <v>48428063</v>
      </c>
    </row>
    <row r="776" spans="1:2" x14ac:dyDescent="0.3">
      <c r="A776" s="3" t="s">
        <v>10631</v>
      </c>
      <c r="B776">
        <v>48260279</v>
      </c>
    </row>
    <row r="777" spans="1:2" x14ac:dyDescent="0.3">
      <c r="A777" s="3" t="s">
        <v>7483</v>
      </c>
      <c r="B777">
        <v>48198019</v>
      </c>
    </row>
    <row r="778" spans="1:2" x14ac:dyDescent="0.3">
      <c r="A778" s="3" t="s">
        <v>638</v>
      </c>
      <c r="B778">
        <v>47855597.333333336</v>
      </c>
    </row>
    <row r="779" spans="1:2" x14ac:dyDescent="0.3">
      <c r="A779" s="3" t="s">
        <v>11388</v>
      </c>
      <c r="B779">
        <v>47737094</v>
      </c>
    </row>
    <row r="780" spans="1:2" x14ac:dyDescent="0.3">
      <c r="A780" s="3" t="s">
        <v>16098</v>
      </c>
      <c r="B780">
        <v>47719794</v>
      </c>
    </row>
    <row r="781" spans="1:2" x14ac:dyDescent="0.3">
      <c r="A781" s="3" t="s">
        <v>17659</v>
      </c>
      <c r="B781">
        <v>47636031</v>
      </c>
    </row>
    <row r="782" spans="1:2" x14ac:dyDescent="0.3">
      <c r="A782" s="3" t="s">
        <v>10778</v>
      </c>
      <c r="B782">
        <v>47583081.666666664</v>
      </c>
    </row>
    <row r="783" spans="1:2" x14ac:dyDescent="0.3">
      <c r="A783" s="3" t="s">
        <v>596</v>
      </c>
      <c r="B783">
        <v>47362342.880000003</v>
      </c>
    </row>
    <row r="784" spans="1:2" x14ac:dyDescent="0.3">
      <c r="A784" s="3" t="s">
        <v>20286</v>
      </c>
      <c r="B784">
        <v>47347283</v>
      </c>
    </row>
    <row r="785" spans="1:2" x14ac:dyDescent="0.3">
      <c r="A785" s="3" t="s">
        <v>9520</v>
      </c>
      <c r="B785">
        <v>47332323</v>
      </c>
    </row>
    <row r="786" spans="1:2" x14ac:dyDescent="0.3">
      <c r="A786" s="3" t="s">
        <v>11359</v>
      </c>
      <c r="B786">
        <v>47267829</v>
      </c>
    </row>
    <row r="787" spans="1:2" x14ac:dyDescent="0.3">
      <c r="A787" s="3" t="s">
        <v>757</v>
      </c>
      <c r="B787">
        <v>47247732.399999999</v>
      </c>
    </row>
    <row r="788" spans="1:2" x14ac:dyDescent="0.3">
      <c r="A788" s="3" t="s">
        <v>20328</v>
      </c>
      <c r="B788">
        <v>46940050</v>
      </c>
    </row>
    <row r="789" spans="1:2" x14ac:dyDescent="0.3">
      <c r="A789" s="3" t="s">
        <v>10561</v>
      </c>
      <c r="B789">
        <v>46727407</v>
      </c>
    </row>
    <row r="790" spans="1:2" x14ac:dyDescent="0.3">
      <c r="A790" s="3" t="s">
        <v>20823</v>
      </c>
      <c r="B790">
        <v>46712809</v>
      </c>
    </row>
    <row r="791" spans="1:2" x14ac:dyDescent="0.3">
      <c r="A791" s="3" t="s">
        <v>19</v>
      </c>
      <c r="B791">
        <v>46678224</v>
      </c>
    </row>
    <row r="792" spans="1:2" x14ac:dyDescent="0.3">
      <c r="A792" s="3" t="s">
        <v>13518</v>
      </c>
      <c r="B792">
        <v>46546197</v>
      </c>
    </row>
    <row r="793" spans="1:2" x14ac:dyDescent="0.3">
      <c r="A793" s="3" t="s">
        <v>15026</v>
      </c>
      <c r="B793">
        <v>46522137</v>
      </c>
    </row>
    <row r="794" spans="1:2" x14ac:dyDescent="0.3">
      <c r="A794" s="3" t="s">
        <v>16056</v>
      </c>
      <c r="B794">
        <v>45995223</v>
      </c>
    </row>
    <row r="795" spans="1:2" x14ac:dyDescent="0.3">
      <c r="A795" s="3" t="s">
        <v>12385</v>
      </c>
      <c r="B795">
        <v>45867333</v>
      </c>
    </row>
    <row r="796" spans="1:2" x14ac:dyDescent="0.3">
      <c r="A796" s="3" t="s">
        <v>21731</v>
      </c>
      <c r="B796">
        <v>45738461</v>
      </c>
    </row>
    <row r="797" spans="1:2" x14ac:dyDescent="0.3">
      <c r="A797" s="3" t="s">
        <v>18844</v>
      </c>
      <c r="B797">
        <v>45640143</v>
      </c>
    </row>
    <row r="798" spans="1:2" x14ac:dyDescent="0.3">
      <c r="A798" s="3" t="s">
        <v>3884</v>
      </c>
      <c r="B798">
        <v>45552122.5</v>
      </c>
    </row>
    <row r="799" spans="1:2" x14ac:dyDescent="0.3">
      <c r="A799" s="3" t="s">
        <v>11600</v>
      </c>
      <c r="B799">
        <v>45529910.666666664</v>
      </c>
    </row>
    <row r="800" spans="1:2" x14ac:dyDescent="0.3">
      <c r="A800" s="3" t="s">
        <v>130</v>
      </c>
      <c r="B800">
        <v>45515189</v>
      </c>
    </row>
    <row r="801" spans="1:2" x14ac:dyDescent="0.3">
      <c r="A801" s="3" t="s">
        <v>16555</v>
      </c>
      <c r="B801">
        <v>45491656</v>
      </c>
    </row>
    <row r="802" spans="1:2" x14ac:dyDescent="0.3">
      <c r="A802" s="3" t="s">
        <v>13295</v>
      </c>
      <c r="B802">
        <v>45490616</v>
      </c>
    </row>
    <row r="803" spans="1:2" x14ac:dyDescent="0.3">
      <c r="A803" s="3" t="s">
        <v>1297</v>
      </c>
      <c r="B803">
        <v>45422162.375</v>
      </c>
    </row>
    <row r="804" spans="1:2" x14ac:dyDescent="0.3">
      <c r="A804" s="3" t="s">
        <v>15518</v>
      </c>
      <c r="B804">
        <v>45303907.666666664</v>
      </c>
    </row>
    <row r="805" spans="1:2" x14ac:dyDescent="0.3">
      <c r="A805" s="3" t="s">
        <v>18040</v>
      </c>
      <c r="B805">
        <v>45159361.5</v>
      </c>
    </row>
    <row r="806" spans="1:2" x14ac:dyDescent="0.3">
      <c r="A806" s="3" t="s">
        <v>10795</v>
      </c>
      <c r="B806">
        <v>45115334.5</v>
      </c>
    </row>
    <row r="807" spans="1:2" x14ac:dyDescent="0.3">
      <c r="A807" s="3" t="s">
        <v>14106</v>
      </c>
      <c r="B807">
        <v>45109561</v>
      </c>
    </row>
    <row r="808" spans="1:2" x14ac:dyDescent="0.3">
      <c r="A808" s="3" t="s">
        <v>15813</v>
      </c>
      <c r="B808">
        <v>44985387.5</v>
      </c>
    </row>
    <row r="809" spans="1:2" x14ac:dyDescent="0.3">
      <c r="A809" s="3" t="s">
        <v>21382</v>
      </c>
      <c r="B809">
        <v>44907074</v>
      </c>
    </row>
    <row r="810" spans="1:2" x14ac:dyDescent="0.3">
      <c r="A810" s="3" t="s">
        <v>9643</v>
      </c>
      <c r="B810">
        <v>44855601</v>
      </c>
    </row>
    <row r="811" spans="1:2" x14ac:dyDescent="0.3">
      <c r="A811" s="3" t="s">
        <v>18899</v>
      </c>
      <c r="B811">
        <v>44779195</v>
      </c>
    </row>
    <row r="812" spans="1:2" x14ac:dyDescent="0.3">
      <c r="A812" s="3" t="s">
        <v>16693</v>
      </c>
      <c r="B812">
        <v>44723232</v>
      </c>
    </row>
    <row r="813" spans="1:2" x14ac:dyDescent="0.3">
      <c r="A813" s="3" t="s">
        <v>8211</v>
      </c>
      <c r="B813">
        <v>44698629</v>
      </c>
    </row>
    <row r="814" spans="1:2" x14ac:dyDescent="0.3">
      <c r="A814" s="3" t="s">
        <v>10607</v>
      </c>
      <c r="B814">
        <v>44648829</v>
      </c>
    </row>
    <row r="815" spans="1:2" x14ac:dyDescent="0.3">
      <c r="A815" s="3" t="s">
        <v>12220</v>
      </c>
      <c r="B815">
        <v>44460850</v>
      </c>
    </row>
    <row r="816" spans="1:2" x14ac:dyDescent="0.3">
      <c r="A816" s="3" t="s">
        <v>11688</v>
      </c>
      <c r="B816">
        <v>44393187.666666664</v>
      </c>
    </row>
    <row r="817" spans="1:2" x14ac:dyDescent="0.3">
      <c r="A817" s="3" t="s">
        <v>9492</v>
      </c>
      <c r="B817">
        <v>44366765.333333336</v>
      </c>
    </row>
    <row r="818" spans="1:2" x14ac:dyDescent="0.3">
      <c r="A818" s="3" t="s">
        <v>15725</v>
      </c>
      <c r="B818">
        <v>44352417</v>
      </c>
    </row>
    <row r="819" spans="1:2" x14ac:dyDescent="0.3">
      <c r="A819" s="3" t="s">
        <v>5218</v>
      </c>
      <c r="B819">
        <v>44301386.25</v>
      </c>
    </row>
    <row r="820" spans="1:2" x14ac:dyDescent="0.3">
      <c r="A820" s="3" t="s">
        <v>17686</v>
      </c>
      <c r="B820">
        <v>44287131</v>
      </c>
    </row>
    <row r="821" spans="1:2" x14ac:dyDescent="0.3">
      <c r="A821" s="3" t="s">
        <v>15683</v>
      </c>
      <c r="B821">
        <v>44198203.5</v>
      </c>
    </row>
    <row r="822" spans="1:2" x14ac:dyDescent="0.3">
      <c r="A822" s="3" t="s">
        <v>902</v>
      </c>
      <c r="B822">
        <v>44110710.916666664</v>
      </c>
    </row>
    <row r="823" spans="1:2" x14ac:dyDescent="0.3">
      <c r="A823" s="3" t="s">
        <v>8677</v>
      </c>
      <c r="B823">
        <v>44026247.285714284</v>
      </c>
    </row>
    <row r="824" spans="1:2" x14ac:dyDescent="0.3">
      <c r="A824" s="3" t="s">
        <v>15607</v>
      </c>
      <c r="B824">
        <v>44004502</v>
      </c>
    </row>
    <row r="825" spans="1:2" x14ac:dyDescent="0.3">
      <c r="A825" s="3" t="s">
        <v>207</v>
      </c>
      <c r="B825">
        <v>43995918</v>
      </c>
    </row>
    <row r="826" spans="1:2" x14ac:dyDescent="0.3">
      <c r="A826" s="3" t="s">
        <v>19133</v>
      </c>
      <c r="B826">
        <v>43980821</v>
      </c>
    </row>
    <row r="827" spans="1:2" x14ac:dyDescent="0.3">
      <c r="A827" s="3" t="s">
        <v>5848</v>
      </c>
      <c r="B827">
        <v>43901112</v>
      </c>
    </row>
    <row r="828" spans="1:2" x14ac:dyDescent="0.3">
      <c r="A828" s="3" t="s">
        <v>592</v>
      </c>
      <c r="B828">
        <v>43833437.75</v>
      </c>
    </row>
    <row r="829" spans="1:2" x14ac:dyDescent="0.3">
      <c r="A829" s="3" t="s">
        <v>13395</v>
      </c>
      <c r="B829">
        <v>43796884.5</v>
      </c>
    </row>
    <row r="830" spans="1:2" x14ac:dyDescent="0.3">
      <c r="A830" s="3" t="s">
        <v>15478</v>
      </c>
      <c r="B830">
        <v>43703189.5</v>
      </c>
    </row>
    <row r="831" spans="1:2" x14ac:dyDescent="0.3">
      <c r="A831" s="3" t="s">
        <v>9648</v>
      </c>
      <c r="B831">
        <v>43496657.428571425</v>
      </c>
    </row>
    <row r="832" spans="1:2" x14ac:dyDescent="0.3">
      <c r="A832" s="3" t="s">
        <v>9551</v>
      </c>
      <c r="B832">
        <v>43495880.5</v>
      </c>
    </row>
    <row r="833" spans="1:2" x14ac:dyDescent="0.3">
      <c r="A833" s="3" t="s">
        <v>12481</v>
      </c>
      <c r="B833">
        <v>43411001</v>
      </c>
    </row>
    <row r="834" spans="1:2" x14ac:dyDescent="0.3">
      <c r="A834" s="3" t="s">
        <v>9793</v>
      </c>
      <c r="B834">
        <v>43312538.5</v>
      </c>
    </row>
    <row r="835" spans="1:2" x14ac:dyDescent="0.3">
      <c r="A835" s="3" t="s">
        <v>695</v>
      </c>
      <c r="B835">
        <v>43172996.071428575</v>
      </c>
    </row>
    <row r="836" spans="1:2" x14ac:dyDescent="0.3">
      <c r="A836" s="3" t="s">
        <v>21074</v>
      </c>
      <c r="B836">
        <v>43016528</v>
      </c>
    </row>
    <row r="837" spans="1:2" x14ac:dyDescent="0.3">
      <c r="A837" s="3" t="s">
        <v>14396</v>
      </c>
      <c r="B837">
        <v>43008788</v>
      </c>
    </row>
    <row r="838" spans="1:2" x14ac:dyDescent="0.3">
      <c r="A838" s="3" t="s">
        <v>19741</v>
      </c>
      <c r="B838">
        <v>42966585</v>
      </c>
    </row>
    <row r="839" spans="1:2" x14ac:dyDescent="0.3">
      <c r="A839" s="3" t="s">
        <v>19548</v>
      </c>
      <c r="B839">
        <v>42964410</v>
      </c>
    </row>
    <row r="840" spans="1:2" x14ac:dyDescent="0.3">
      <c r="A840" s="3" t="s">
        <v>14737</v>
      </c>
      <c r="B840">
        <v>42938449</v>
      </c>
    </row>
    <row r="841" spans="1:2" x14ac:dyDescent="0.3">
      <c r="A841" s="3" t="s">
        <v>4828</v>
      </c>
      <c r="B841">
        <v>42923247.444444448</v>
      </c>
    </row>
    <row r="842" spans="1:2" x14ac:dyDescent="0.3">
      <c r="A842" s="3" t="s">
        <v>5179</v>
      </c>
      <c r="B842">
        <v>42877749.555555552</v>
      </c>
    </row>
    <row r="843" spans="1:2" x14ac:dyDescent="0.3">
      <c r="A843" s="3" t="s">
        <v>5344</v>
      </c>
      <c r="B843">
        <v>42867278.5</v>
      </c>
    </row>
    <row r="844" spans="1:2" x14ac:dyDescent="0.3">
      <c r="A844" s="3" t="s">
        <v>11752</v>
      </c>
      <c r="B844">
        <v>42627363.5</v>
      </c>
    </row>
    <row r="845" spans="1:2" x14ac:dyDescent="0.3">
      <c r="A845" s="3" t="s">
        <v>7307</v>
      </c>
      <c r="B845">
        <v>42589756</v>
      </c>
    </row>
    <row r="846" spans="1:2" x14ac:dyDescent="0.3">
      <c r="A846" s="3" t="s">
        <v>20380</v>
      </c>
      <c r="B846">
        <v>42187665</v>
      </c>
    </row>
    <row r="847" spans="1:2" x14ac:dyDescent="0.3">
      <c r="A847" s="3" t="s">
        <v>13504</v>
      </c>
      <c r="B847">
        <v>42138211</v>
      </c>
    </row>
    <row r="848" spans="1:2" x14ac:dyDescent="0.3">
      <c r="A848" s="3" t="s">
        <v>18436</v>
      </c>
      <c r="B848">
        <v>42128352</v>
      </c>
    </row>
    <row r="849" spans="1:2" x14ac:dyDescent="0.3">
      <c r="A849" s="3" t="s">
        <v>10583</v>
      </c>
      <c r="B849">
        <v>42119586.166666664</v>
      </c>
    </row>
    <row r="850" spans="1:2" x14ac:dyDescent="0.3">
      <c r="A850" s="3" t="s">
        <v>16778</v>
      </c>
      <c r="B850">
        <v>42059111</v>
      </c>
    </row>
    <row r="851" spans="1:2" x14ac:dyDescent="0.3">
      <c r="A851" s="3" t="s">
        <v>2761</v>
      </c>
      <c r="B851">
        <v>41929913.5</v>
      </c>
    </row>
    <row r="852" spans="1:2" x14ac:dyDescent="0.3">
      <c r="A852" s="3" t="s">
        <v>12652</v>
      </c>
      <c r="B852">
        <v>41765211.5</v>
      </c>
    </row>
    <row r="853" spans="1:2" x14ac:dyDescent="0.3">
      <c r="A853" s="3" t="s">
        <v>16164</v>
      </c>
      <c r="B853">
        <v>41633384</v>
      </c>
    </row>
    <row r="854" spans="1:2" x14ac:dyDescent="0.3">
      <c r="A854" s="3" t="s">
        <v>3845</v>
      </c>
      <c r="B854">
        <v>41616837.777777776</v>
      </c>
    </row>
    <row r="855" spans="1:2" x14ac:dyDescent="0.3">
      <c r="A855" s="3" t="s">
        <v>487</v>
      </c>
      <c r="B855">
        <v>41529200.100000001</v>
      </c>
    </row>
    <row r="856" spans="1:2" x14ac:dyDescent="0.3">
      <c r="A856" s="3" t="s">
        <v>1044</v>
      </c>
      <c r="B856">
        <v>41441375.600000001</v>
      </c>
    </row>
    <row r="857" spans="1:2" x14ac:dyDescent="0.3">
      <c r="A857" s="3" t="s">
        <v>5806</v>
      </c>
      <c r="B857">
        <v>41245397.5</v>
      </c>
    </row>
    <row r="858" spans="1:2" x14ac:dyDescent="0.3">
      <c r="A858" s="3" t="s">
        <v>555</v>
      </c>
      <c r="B858">
        <v>41216806.18181818</v>
      </c>
    </row>
    <row r="859" spans="1:2" x14ac:dyDescent="0.3">
      <c r="A859" s="3" t="s">
        <v>18535</v>
      </c>
      <c r="B859">
        <v>41134665.25</v>
      </c>
    </row>
    <row r="860" spans="1:2" x14ac:dyDescent="0.3">
      <c r="A860" s="3" t="s">
        <v>513</v>
      </c>
      <c r="B860">
        <v>41092328</v>
      </c>
    </row>
    <row r="861" spans="1:2" x14ac:dyDescent="0.3">
      <c r="A861" s="3" t="s">
        <v>20517</v>
      </c>
      <c r="B861">
        <v>41087017</v>
      </c>
    </row>
    <row r="862" spans="1:2" x14ac:dyDescent="0.3">
      <c r="A862" s="3" t="s">
        <v>8252</v>
      </c>
      <c r="B862">
        <v>40906290.166666664</v>
      </c>
    </row>
    <row r="863" spans="1:2" x14ac:dyDescent="0.3">
      <c r="A863" s="3" t="s">
        <v>15788</v>
      </c>
      <c r="B863">
        <v>40877556</v>
      </c>
    </row>
    <row r="864" spans="1:2" x14ac:dyDescent="0.3">
      <c r="A864" s="3" t="s">
        <v>6317</v>
      </c>
      <c r="B864">
        <v>40863718</v>
      </c>
    </row>
    <row r="865" spans="1:2" x14ac:dyDescent="0.3">
      <c r="A865" s="3" t="s">
        <v>21196</v>
      </c>
      <c r="B865">
        <v>40811919</v>
      </c>
    </row>
    <row r="866" spans="1:2" x14ac:dyDescent="0.3">
      <c r="A866" s="3" t="s">
        <v>6358</v>
      </c>
      <c r="B866">
        <v>40766041</v>
      </c>
    </row>
    <row r="867" spans="1:2" x14ac:dyDescent="0.3">
      <c r="A867" s="3" t="s">
        <v>17336</v>
      </c>
      <c r="B867">
        <v>40492652</v>
      </c>
    </row>
    <row r="868" spans="1:2" x14ac:dyDescent="0.3">
      <c r="A868" s="3" t="s">
        <v>15128</v>
      </c>
      <c r="B868">
        <v>40481352</v>
      </c>
    </row>
    <row r="869" spans="1:2" x14ac:dyDescent="0.3">
      <c r="A869" s="3" t="s">
        <v>6945</v>
      </c>
      <c r="B869">
        <v>40442443</v>
      </c>
    </row>
    <row r="870" spans="1:2" x14ac:dyDescent="0.3">
      <c r="A870" s="3" t="s">
        <v>83</v>
      </c>
      <c r="B870">
        <v>40244707.666666664</v>
      </c>
    </row>
    <row r="871" spans="1:2" x14ac:dyDescent="0.3">
      <c r="A871" s="3" t="s">
        <v>16227</v>
      </c>
      <c r="B871">
        <v>40105542</v>
      </c>
    </row>
    <row r="872" spans="1:2" x14ac:dyDescent="0.3">
      <c r="A872" s="3" t="s">
        <v>12261</v>
      </c>
      <c r="B872">
        <v>39970164.5</v>
      </c>
    </row>
    <row r="873" spans="1:2" x14ac:dyDescent="0.3">
      <c r="A873" s="3" t="s">
        <v>11354</v>
      </c>
      <c r="B873">
        <v>39948447</v>
      </c>
    </row>
    <row r="874" spans="1:2" x14ac:dyDescent="0.3">
      <c r="A874" s="3" t="s">
        <v>20015</v>
      </c>
      <c r="B874">
        <v>39712000</v>
      </c>
    </row>
    <row r="875" spans="1:2" x14ac:dyDescent="0.3">
      <c r="A875" s="3" t="s">
        <v>16833</v>
      </c>
      <c r="B875">
        <v>39627560</v>
      </c>
    </row>
    <row r="876" spans="1:2" x14ac:dyDescent="0.3">
      <c r="A876" s="3" t="s">
        <v>11997</v>
      </c>
      <c r="B876">
        <v>39439355</v>
      </c>
    </row>
    <row r="877" spans="1:2" x14ac:dyDescent="0.3">
      <c r="A877" s="3" t="s">
        <v>15049</v>
      </c>
      <c r="B877">
        <v>39363622.399999999</v>
      </c>
    </row>
    <row r="878" spans="1:2" x14ac:dyDescent="0.3">
      <c r="A878" s="3" t="s">
        <v>4084</v>
      </c>
      <c r="B878">
        <v>39351301</v>
      </c>
    </row>
    <row r="879" spans="1:2" x14ac:dyDescent="0.3">
      <c r="A879" s="3" t="s">
        <v>4249</v>
      </c>
      <c r="B879">
        <v>39143802.5</v>
      </c>
    </row>
    <row r="880" spans="1:2" x14ac:dyDescent="0.3">
      <c r="A880" s="3" t="s">
        <v>213</v>
      </c>
      <c r="B880">
        <v>39103077.200000003</v>
      </c>
    </row>
    <row r="881" spans="1:2" x14ac:dyDescent="0.3">
      <c r="A881" s="3" t="s">
        <v>5706</v>
      </c>
      <c r="B881">
        <v>39024251</v>
      </c>
    </row>
    <row r="882" spans="1:2" x14ac:dyDescent="0.3">
      <c r="A882" s="3" t="s">
        <v>12999</v>
      </c>
      <c r="B882">
        <v>39002720.666666664</v>
      </c>
    </row>
    <row r="883" spans="1:2" x14ac:dyDescent="0.3">
      <c r="A883" s="3" t="s">
        <v>11790</v>
      </c>
      <c r="B883">
        <v>38919147</v>
      </c>
    </row>
    <row r="884" spans="1:2" x14ac:dyDescent="0.3">
      <c r="A884" s="3" t="s">
        <v>5227</v>
      </c>
      <c r="B884">
        <v>38903179</v>
      </c>
    </row>
    <row r="885" spans="1:2" x14ac:dyDescent="0.3">
      <c r="A885" s="3" t="s">
        <v>2323</v>
      </c>
      <c r="B885">
        <v>38873108.857142858</v>
      </c>
    </row>
    <row r="886" spans="1:2" x14ac:dyDescent="0.3">
      <c r="A886" s="3" t="s">
        <v>14417</v>
      </c>
      <c r="B886">
        <v>38828375.333333336</v>
      </c>
    </row>
    <row r="887" spans="1:2" x14ac:dyDescent="0.3">
      <c r="A887" s="3" t="s">
        <v>11756</v>
      </c>
      <c r="B887">
        <v>38766305.600000001</v>
      </c>
    </row>
    <row r="888" spans="1:2" x14ac:dyDescent="0.3">
      <c r="A888" s="3" t="s">
        <v>14324</v>
      </c>
      <c r="B888">
        <v>38741732</v>
      </c>
    </row>
    <row r="889" spans="1:2" x14ac:dyDescent="0.3">
      <c r="A889" s="3" t="s">
        <v>9130</v>
      </c>
      <c r="B889">
        <v>38702215</v>
      </c>
    </row>
    <row r="890" spans="1:2" x14ac:dyDescent="0.3">
      <c r="A890" s="3" t="s">
        <v>4574</v>
      </c>
      <c r="B890">
        <v>38590458</v>
      </c>
    </row>
    <row r="891" spans="1:2" x14ac:dyDescent="0.3">
      <c r="A891" s="3" t="s">
        <v>11511</v>
      </c>
      <c r="B891">
        <v>38574362</v>
      </c>
    </row>
    <row r="892" spans="1:2" x14ac:dyDescent="0.3">
      <c r="A892" s="3" t="s">
        <v>14556</v>
      </c>
      <c r="B892">
        <v>38395414</v>
      </c>
    </row>
    <row r="893" spans="1:2" x14ac:dyDescent="0.3">
      <c r="A893" s="3" t="s">
        <v>17951</v>
      </c>
      <c r="B893">
        <v>38390020</v>
      </c>
    </row>
    <row r="894" spans="1:2" x14ac:dyDescent="0.3">
      <c r="A894" s="3" t="s">
        <v>19533</v>
      </c>
      <c r="B894">
        <v>38356892</v>
      </c>
    </row>
    <row r="895" spans="1:2" x14ac:dyDescent="0.3">
      <c r="A895" s="3" t="s">
        <v>15777</v>
      </c>
      <c r="B895">
        <v>38316584</v>
      </c>
    </row>
    <row r="896" spans="1:2" x14ac:dyDescent="0.3">
      <c r="A896" s="3" t="s">
        <v>16879</v>
      </c>
      <c r="B896">
        <v>38269529</v>
      </c>
    </row>
    <row r="897" spans="1:2" x14ac:dyDescent="0.3">
      <c r="A897" s="3" t="s">
        <v>6936</v>
      </c>
      <c r="B897">
        <v>38176317</v>
      </c>
    </row>
    <row r="898" spans="1:2" x14ac:dyDescent="0.3">
      <c r="A898" s="3" t="s">
        <v>14062</v>
      </c>
      <c r="B898">
        <v>38075318</v>
      </c>
    </row>
    <row r="899" spans="1:2" x14ac:dyDescent="0.3">
      <c r="A899" s="3" t="s">
        <v>6756</v>
      </c>
      <c r="B899">
        <v>38068353</v>
      </c>
    </row>
    <row r="900" spans="1:2" x14ac:dyDescent="0.3">
      <c r="A900" s="3" t="s">
        <v>13141</v>
      </c>
      <c r="B900">
        <v>37713879</v>
      </c>
    </row>
    <row r="901" spans="1:2" x14ac:dyDescent="0.3">
      <c r="A901" s="3" t="s">
        <v>15148</v>
      </c>
      <c r="B901">
        <v>37697773</v>
      </c>
    </row>
    <row r="902" spans="1:2" x14ac:dyDescent="0.3">
      <c r="A902" s="3" t="s">
        <v>8476</v>
      </c>
      <c r="B902">
        <v>37591674</v>
      </c>
    </row>
    <row r="903" spans="1:2" x14ac:dyDescent="0.3">
      <c r="A903" s="3" t="s">
        <v>2171</v>
      </c>
      <c r="B903">
        <v>37554439.5</v>
      </c>
    </row>
    <row r="904" spans="1:2" x14ac:dyDescent="0.3">
      <c r="A904" s="3" t="s">
        <v>15109</v>
      </c>
      <c r="B904">
        <v>37423102</v>
      </c>
    </row>
    <row r="905" spans="1:2" x14ac:dyDescent="0.3">
      <c r="A905" s="3" t="s">
        <v>3446</v>
      </c>
      <c r="B905">
        <v>37372796.777777776</v>
      </c>
    </row>
    <row r="906" spans="1:2" x14ac:dyDescent="0.3">
      <c r="A906" s="3" t="s">
        <v>4212</v>
      </c>
      <c r="B906">
        <v>37339529.375</v>
      </c>
    </row>
    <row r="907" spans="1:2" x14ac:dyDescent="0.3">
      <c r="A907" s="3" t="s">
        <v>20151</v>
      </c>
      <c r="B907">
        <v>37270721</v>
      </c>
    </row>
    <row r="908" spans="1:2" x14ac:dyDescent="0.3">
      <c r="A908" s="3" t="s">
        <v>837</v>
      </c>
      <c r="B908">
        <v>37046416.454545453</v>
      </c>
    </row>
    <row r="909" spans="1:2" x14ac:dyDescent="0.3">
      <c r="A909" s="3" t="s">
        <v>10322</v>
      </c>
      <c r="B909">
        <v>36915035.5</v>
      </c>
    </row>
    <row r="910" spans="1:2" x14ac:dyDescent="0.3">
      <c r="A910" s="3" t="s">
        <v>11008</v>
      </c>
      <c r="B910">
        <v>36911617</v>
      </c>
    </row>
    <row r="911" spans="1:2" x14ac:dyDescent="0.3">
      <c r="A911" s="3" t="s">
        <v>1498</v>
      </c>
      <c r="B911">
        <v>36802365</v>
      </c>
    </row>
    <row r="912" spans="1:2" x14ac:dyDescent="0.3">
      <c r="A912" s="3" t="s">
        <v>2069</v>
      </c>
      <c r="B912">
        <v>36640872.899999999</v>
      </c>
    </row>
    <row r="913" spans="1:2" x14ac:dyDescent="0.3">
      <c r="A913" s="3" t="s">
        <v>11444</v>
      </c>
      <c r="B913">
        <v>36609995</v>
      </c>
    </row>
    <row r="914" spans="1:2" x14ac:dyDescent="0.3">
      <c r="A914" s="3" t="s">
        <v>11786</v>
      </c>
      <c r="B914">
        <v>36533037.5</v>
      </c>
    </row>
    <row r="915" spans="1:2" x14ac:dyDescent="0.3">
      <c r="A915" s="3" t="s">
        <v>14755</v>
      </c>
      <c r="B915">
        <v>36416663.5</v>
      </c>
    </row>
    <row r="916" spans="1:2" x14ac:dyDescent="0.3">
      <c r="A916" s="3" t="s">
        <v>9587</v>
      </c>
      <c r="B916">
        <v>36400360</v>
      </c>
    </row>
    <row r="917" spans="1:2" x14ac:dyDescent="0.3">
      <c r="A917" s="3" t="s">
        <v>1386</v>
      </c>
      <c r="B917">
        <v>36299720</v>
      </c>
    </row>
    <row r="918" spans="1:2" x14ac:dyDescent="0.3">
      <c r="A918" s="3" t="s">
        <v>7320</v>
      </c>
      <c r="B918">
        <v>36285629</v>
      </c>
    </row>
    <row r="919" spans="1:2" x14ac:dyDescent="0.3">
      <c r="A919" s="3" t="s">
        <v>3974</v>
      </c>
      <c r="B919">
        <v>36110171.5</v>
      </c>
    </row>
    <row r="920" spans="1:2" x14ac:dyDescent="0.3">
      <c r="A920" s="3" t="s">
        <v>12515</v>
      </c>
      <c r="B920">
        <v>36088028</v>
      </c>
    </row>
    <row r="921" spans="1:2" x14ac:dyDescent="0.3">
      <c r="A921" s="3" t="s">
        <v>2783</v>
      </c>
      <c r="B921">
        <v>36080118.5</v>
      </c>
    </row>
    <row r="922" spans="1:2" x14ac:dyDescent="0.3">
      <c r="A922" s="3" t="s">
        <v>1276</v>
      </c>
      <c r="B922">
        <v>36017764.375</v>
      </c>
    </row>
    <row r="923" spans="1:2" x14ac:dyDescent="0.3">
      <c r="A923" s="3" t="s">
        <v>1731</v>
      </c>
      <c r="B923">
        <v>35950965.5</v>
      </c>
    </row>
    <row r="924" spans="1:2" x14ac:dyDescent="0.3">
      <c r="A924" s="3" t="s">
        <v>18464</v>
      </c>
      <c r="B924">
        <v>35915271.333333336</v>
      </c>
    </row>
    <row r="925" spans="1:2" x14ac:dyDescent="0.3">
      <c r="A925" s="3" t="s">
        <v>14399</v>
      </c>
      <c r="B925">
        <v>35883359.399999999</v>
      </c>
    </row>
    <row r="926" spans="1:2" x14ac:dyDescent="0.3">
      <c r="A926" s="3" t="s">
        <v>7005</v>
      </c>
      <c r="B926">
        <v>35876172</v>
      </c>
    </row>
    <row r="927" spans="1:2" x14ac:dyDescent="0.3">
      <c r="A927" s="3" t="s">
        <v>10671</v>
      </c>
      <c r="B927">
        <v>35848079.333333336</v>
      </c>
    </row>
    <row r="928" spans="1:2" x14ac:dyDescent="0.3">
      <c r="A928" s="3" t="s">
        <v>11648</v>
      </c>
      <c r="B928">
        <v>35792288</v>
      </c>
    </row>
    <row r="929" spans="1:2" x14ac:dyDescent="0.3">
      <c r="A929" s="3" t="s">
        <v>12483</v>
      </c>
      <c r="B929">
        <v>35789808.333333336</v>
      </c>
    </row>
    <row r="930" spans="1:2" x14ac:dyDescent="0.3">
      <c r="A930" s="3" t="s">
        <v>4320</v>
      </c>
      <c r="B930">
        <v>35776867.25</v>
      </c>
    </row>
    <row r="931" spans="1:2" x14ac:dyDescent="0.3">
      <c r="A931" s="3" t="s">
        <v>12924</v>
      </c>
      <c r="B931">
        <v>35605617</v>
      </c>
    </row>
    <row r="932" spans="1:2" x14ac:dyDescent="0.3">
      <c r="A932" s="3" t="s">
        <v>9282</v>
      </c>
      <c r="B932">
        <v>35599803</v>
      </c>
    </row>
    <row r="933" spans="1:2" x14ac:dyDescent="0.3">
      <c r="A933" s="3" t="s">
        <v>11791</v>
      </c>
      <c r="B933">
        <v>35535516.5</v>
      </c>
    </row>
    <row r="934" spans="1:2" x14ac:dyDescent="0.3">
      <c r="A934" s="3" t="s">
        <v>17811</v>
      </c>
      <c r="B934">
        <v>35485056</v>
      </c>
    </row>
    <row r="935" spans="1:2" x14ac:dyDescent="0.3">
      <c r="A935" s="3" t="s">
        <v>16178</v>
      </c>
      <c r="B935">
        <v>35450249.5</v>
      </c>
    </row>
    <row r="936" spans="1:2" x14ac:dyDescent="0.3">
      <c r="A936" s="3" t="s">
        <v>9013</v>
      </c>
      <c r="B936">
        <v>35419960.375</v>
      </c>
    </row>
    <row r="937" spans="1:2" x14ac:dyDescent="0.3">
      <c r="A937" s="3" t="s">
        <v>19270</v>
      </c>
      <c r="B937">
        <v>35416801</v>
      </c>
    </row>
    <row r="938" spans="1:2" x14ac:dyDescent="0.3">
      <c r="A938" s="3" t="s">
        <v>10361</v>
      </c>
      <c r="B938">
        <v>35402310</v>
      </c>
    </row>
    <row r="939" spans="1:2" x14ac:dyDescent="0.3">
      <c r="A939" s="3" t="s">
        <v>13864</v>
      </c>
      <c r="B939">
        <v>35389594.75</v>
      </c>
    </row>
    <row r="940" spans="1:2" x14ac:dyDescent="0.3">
      <c r="A940" s="3" t="s">
        <v>13927</v>
      </c>
      <c r="B940">
        <v>35294470</v>
      </c>
    </row>
    <row r="941" spans="1:2" x14ac:dyDescent="0.3">
      <c r="A941" s="3" t="s">
        <v>564</v>
      </c>
      <c r="B941">
        <v>35288945.18181818</v>
      </c>
    </row>
    <row r="942" spans="1:2" x14ac:dyDescent="0.3">
      <c r="A942" s="3" t="s">
        <v>21662</v>
      </c>
      <c r="B942">
        <v>35261263</v>
      </c>
    </row>
    <row r="943" spans="1:2" x14ac:dyDescent="0.3">
      <c r="A943" s="3" t="s">
        <v>10034</v>
      </c>
      <c r="B943">
        <v>35251915.666666664</v>
      </c>
    </row>
    <row r="944" spans="1:2" x14ac:dyDescent="0.3">
      <c r="A944" s="3" t="s">
        <v>15762</v>
      </c>
      <c r="B944">
        <v>35186107.666666664</v>
      </c>
    </row>
    <row r="945" spans="1:2" x14ac:dyDescent="0.3">
      <c r="A945" s="3" t="s">
        <v>11419</v>
      </c>
      <c r="B945">
        <v>35134820</v>
      </c>
    </row>
    <row r="946" spans="1:2" x14ac:dyDescent="0.3">
      <c r="A946" s="3" t="s">
        <v>2305</v>
      </c>
      <c r="B946">
        <v>35089884.571428575</v>
      </c>
    </row>
    <row r="947" spans="1:2" x14ac:dyDescent="0.3">
      <c r="A947" s="3" t="s">
        <v>16036</v>
      </c>
      <c r="B947">
        <v>35079650</v>
      </c>
    </row>
    <row r="948" spans="1:2" x14ac:dyDescent="0.3">
      <c r="A948" s="3" t="s">
        <v>18988</v>
      </c>
      <c r="B948">
        <v>34949567</v>
      </c>
    </row>
    <row r="949" spans="1:2" x14ac:dyDescent="0.3">
      <c r="A949" s="3" t="s">
        <v>5731</v>
      </c>
      <c r="B949">
        <v>34908750.666666664</v>
      </c>
    </row>
    <row r="950" spans="1:2" x14ac:dyDescent="0.3">
      <c r="A950" s="3" t="s">
        <v>20545</v>
      </c>
      <c r="B950">
        <v>34814102</v>
      </c>
    </row>
    <row r="951" spans="1:2" x14ac:dyDescent="0.3">
      <c r="A951" s="3" t="s">
        <v>1461</v>
      </c>
      <c r="B951">
        <v>34806251</v>
      </c>
    </row>
    <row r="952" spans="1:2" x14ac:dyDescent="0.3">
      <c r="A952" s="3" t="s">
        <v>2133</v>
      </c>
      <c r="B952">
        <v>34793274.5</v>
      </c>
    </row>
    <row r="953" spans="1:2" x14ac:dyDescent="0.3">
      <c r="A953" s="3" t="s">
        <v>7378</v>
      </c>
      <c r="B953">
        <v>34737199</v>
      </c>
    </row>
    <row r="954" spans="1:2" x14ac:dyDescent="0.3">
      <c r="A954" s="3" t="s">
        <v>17955</v>
      </c>
      <c r="B954">
        <v>34652125.5</v>
      </c>
    </row>
    <row r="955" spans="1:2" x14ac:dyDescent="0.3">
      <c r="A955" s="3" t="s">
        <v>2543</v>
      </c>
      <c r="B955">
        <v>34588878.100000001</v>
      </c>
    </row>
    <row r="956" spans="1:2" x14ac:dyDescent="0.3">
      <c r="A956" s="3" t="s">
        <v>8434</v>
      </c>
      <c r="B956">
        <v>34570677.333333336</v>
      </c>
    </row>
    <row r="957" spans="1:2" x14ac:dyDescent="0.3">
      <c r="A957" s="3" t="s">
        <v>12591</v>
      </c>
      <c r="B957">
        <v>34534261.25</v>
      </c>
    </row>
    <row r="958" spans="1:2" x14ac:dyDescent="0.3">
      <c r="A958" s="3" t="s">
        <v>6591</v>
      </c>
      <c r="B958">
        <v>34515968.600000001</v>
      </c>
    </row>
    <row r="959" spans="1:2" x14ac:dyDescent="0.3">
      <c r="A959" s="3" t="s">
        <v>11297</v>
      </c>
      <c r="B959">
        <v>34472142.666666664</v>
      </c>
    </row>
    <row r="960" spans="1:2" x14ac:dyDescent="0.3">
      <c r="A960" s="3" t="s">
        <v>17302</v>
      </c>
      <c r="B960">
        <v>34461551.25</v>
      </c>
    </row>
    <row r="961" spans="1:2" x14ac:dyDescent="0.3">
      <c r="A961" s="3" t="s">
        <v>12266</v>
      </c>
      <c r="B961">
        <v>34347711</v>
      </c>
    </row>
    <row r="962" spans="1:2" x14ac:dyDescent="0.3">
      <c r="A962" s="3" t="s">
        <v>13021</v>
      </c>
      <c r="B962">
        <v>34344680.5</v>
      </c>
    </row>
    <row r="963" spans="1:2" x14ac:dyDescent="0.3">
      <c r="A963" s="3" t="s">
        <v>11779</v>
      </c>
      <c r="B963">
        <v>34336553.333333336</v>
      </c>
    </row>
    <row r="964" spans="1:2" x14ac:dyDescent="0.3">
      <c r="A964" s="3" t="s">
        <v>13154</v>
      </c>
      <c r="B964">
        <v>34268701</v>
      </c>
    </row>
    <row r="965" spans="1:2" x14ac:dyDescent="0.3">
      <c r="A965" s="3" t="s">
        <v>2061</v>
      </c>
      <c r="B965">
        <v>34205563.166666664</v>
      </c>
    </row>
    <row r="966" spans="1:2" x14ac:dyDescent="0.3">
      <c r="A966" s="3" t="s">
        <v>18696</v>
      </c>
      <c r="B966">
        <v>34184504</v>
      </c>
    </row>
    <row r="967" spans="1:2" x14ac:dyDescent="0.3">
      <c r="A967" s="3" t="s">
        <v>18311</v>
      </c>
      <c r="B967">
        <v>33775799.5</v>
      </c>
    </row>
    <row r="968" spans="1:2" x14ac:dyDescent="0.3">
      <c r="A968" s="3" t="s">
        <v>21015</v>
      </c>
      <c r="B968">
        <v>33748006</v>
      </c>
    </row>
    <row r="969" spans="1:2" x14ac:dyDescent="0.3">
      <c r="A969" s="3" t="s">
        <v>1328</v>
      </c>
      <c r="B969">
        <v>33605781</v>
      </c>
    </row>
    <row r="970" spans="1:2" x14ac:dyDescent="0.3">
      <c r="A970" s="3" t="s">
        <v>3219</v>
      </c>
      <c r="B970">
        <v>33601493.100000001</v>
      </c>
    </row>
    <row r="971" spans="1:2" x14ac:dyDescent="0.3">
      <c r="A971" s="3" t="s">
        <v>15574</v>
      </c>
      <c r="B971">
        <v>33556631</v>
      </c>
    </row>
    <row r="972" spans="1:2" x14ac:dyDescent="0.3">
      <c r="A972" s="3" t="s">
        <v>12489</v>
      </c>
      <c r="B972">
        <v>33526835</v>
      </c>
    </row>
    <row r="973" spans="1:2" x14ac:dyDescent="0.3">
      <c r="A973" s="3" t="s">
        <v>1144</v>
      </c>
      <c r="B973">
        <v>33481123.333333332</v>
      </c>
    </row>
    <row r="974" spans="1:2" x14ac:dyDescent="0.3">
      <c r="A974" s="3" t="s">
        <v>11339</v>
      </c>
      <c r="B974">
        <v>33463969</v>
      </c>
    </row>
    <row r="975" spans="1:2" x14ac:dyDescent="0.3">
      <c r="A975" s="3" t="s">
        <v>10638</v>
      </c>
      <c r="B975">
        <v>33461011</v>
      </c>
    </row>
    <row r="976" spans="1:2" x14ac:dyDescent="0.3">
      <c r="A976" s="3" t="s">
        <v>15125</v>
      </c>
      <c r="B976">
        <v>33404717.333333332</v>
      </c>
    </row>
    <row r="977" spans="1:2" x14ac:dyDescent="0.3">
      <c r="A977" s="3" t="s">
        <v>14069</v>
      </c>
      <c r="B977">
        <v>33296457</v>
      </c>
    </row>
    <row r="978" spans="1:2" x14ac:dyDescent="0.3">
      <c r="A978" s="3" t="s">
        <v>12663</v>
      </c>
      <c r="B978">
        <v>33272835</v>
      </c>
    </row>
    <row r="979" spans="1:2" x14ac:dyDescent="0.3">
      <c r="A979" s="3" t="s">
        <v>13573</v>
      </c>
      <c r="B979">
        <v>33251890</v>
      </c>
    </row>
    <row r="980" spans="1:2" x14ac:dyDescent="0.3">
      <c r="A980" s="3" t="s">
        <v>2852</v>
      </c>
      <c r="B980">
        <v>33163969</v>
      </c>
    </row>
    <row r="981" spans="1:2" x14ac:dyDescent="0.3">
      <c r="A981" s="3" t="s">
        <v>1197</v>
      </c>
      <c r="B981">
        <v>33133038.5</v>
      </c>
    </row>
    <row r="982" spans="1:2" x14ac:dyDescent="0.3">
      <c r="A982" s="3" t="s">
        <v>12758</v>
      </c>
      <c r="B982">
        <v>33082548</v>
      </c>
    </row>
    <row r="983" spans="1:2" x14ac:dyDescent="0.3">
      <c r="A983" s="3" t="s">
        <v>12070</v>
      </c>
      <c r="B983">
        <v>32984172.5</v>
      </c>
    </row>
    <row r="984" spans="1:2" x14ac:dyDescent="0.3">
      <c r="A984" s="3" t="s">
        <v>17883</v>
      </c>
      <c r="B984">
        <v>32948113</v>
      </c>
    </row>
    <row r="985" spans="1:2" x14ac:dyDescent="0.3">
      <c r="A985" s="3" t="s">
        <v>5175</v>
      </c>
      <c r="B985">
        <v>32912737.714285713</v>
      </c>
    </row>
    <row r="986" spans="1:2" x14ac:dyDescent="0.3">
      <c r="A986" s="3" t="s">
        <v>21303</v>
      </c>
      <c r="B986">
        <v>32893421</v>
      </c>
    </row>
    <row r="987" spans="1:2" x14ac:dyDescent="0.3">
      <c r="A987" s="3" t="s">
        <v>14978</v>
      </c>
      <c r="B987">
        <v>32730062</v>
      </c>
    </row>
    <row r="988" spans="1:2" x14ac:dyDescent="0.3">
      <c r="A988" s="3" t="s">
        <v>6973</v>
      </c>
      <c r="B988">
        <v>32715629.399999999</v>
      </c>
    </row>
    <row r="989" spans="1:2" x14ac:dyDescent="0.3">
      <c r="A989" s="3" t="s">
        <v>6856</v>
      </c>
      <c r="B989">
        <v>32710894</v>
      </c>
    </row>
    <row r="990" spans="1:2" x14ac:dyDescent="0.3">
      <c r="A990" s="3" t="s">
        <v>16153</v>
      </c>
      <c r="B990">
        <v>32694515.666666668</v>
      </c>
    </row>
    <row r="991" spans="1:2" x14ac:dyDescent="0.3">
      <c r="A991" s="3" t="s">
        <v>16657</v>
      </c>
      <c r="B991">
        <v>32686500</v>
      </c>
    </row>
    <row r="992" spans="1:2" x14ac:dyDescent="0.3">
      <c r="A992" s="3" t="s">
        <v>14205</v>
      </c>
      <c r="B992">
        <v>32671513.333333332</v>
      </c>
    </row>
    <row r="993" spans="1:2" x14ac:dyDescent="0.3">
      <c r="A993" s="3" t="s">
        <v>3391</v>
      </c>
      <c r="B993">
        <v>32483647.05882353</v>
      </c>
    </row>
    <row r="994" spans="1:2" x14ac:dyDescent="0.3">
      <c r="A994" s="3" t="s">
        <v>15592</v>
      </c>
      <c r="B994">
        <v>32406507</v>
      </c>
    </row>
    <row r="995" spans="1:2" x14ac:dyDescent="0.3">
      <c r="A995" s="3" t="s">
        <v>7627</v>
      </c>
      <c r="B995">
        <v>32368977.5</v>
      </c>
    </row>
    <row r="996" spans="1:2" x14ac:dyDescent="0.3">
      <c r="A996" s="3" t="s">
        <v>8547</v>
      </c>
      <c r="B996">
        <v>32336180.800000001</v>
      </c>
    </row>
    <row r="997" spans="1:2" x14ac:dyDescent="0.3">
      <c r="A997" s="3" t="s">
        <v>8234</v>
      </c>
      <c r="B997">
        <v>32290860.714285713</v>
      </c>
    </row>
    <row r="998" spans="1:2" x14ac:dyDescent="0.3">
      <c r="A998" s="3" t="s">
        <v>9890</v>
      </c>
      <c r="B998">
        <v>32161886.333333332</v>
      </c>
    </row>
    <row r="999" spans="1:2" x14ac:dyDescent="0.3">
      <c r="A999" s="3" t="s">
        <v>6344</v>
      </c>
      <c r="B999">
        <v>32102782.5</v>
      </c>
    </row>
    <row r="1000" spans="1:2" x14ac:dyDescent="0.3">
      <c r="A1000" s="3" t="s">
        <v>11178</v>
      </c>
      <c r="B1000">
        <v>31976848</v>
      </c>
    </row>
    <row r="1001" spans="1:2" x14ac:dyDescent="0.3">
      <c r="A1001" s="3" t="s">
        <v>19064</v>
      </c>
      <c r="B1001">
        <v>31972096</v>
      </c>
    </row>
    <row r="1002" spans="1:2" x14ac:dyDescent="0.3">
      <c r="A1002" s="3" t="s">
        <v>1407</v>
      </c>
      <c r="B1002">
        <v>31888139.800000001</v>
      </c>
    </row>
    <row r="1003" spans="1:2" x14ac:dyDescent="0.3">
      <c r="A1003" s="3" t="s">
        <v>14410</v>
      </c>
      <c r="B1003">
        <v>31880514</v>
      </c>
    </row>
    <row r="1004" spans="1:2" x14ac:dyDescent="0.3">
      <c r="A1004" s="3" t="s">
        <v>15139</v>
      </c>
      <c r="B1004">
        <v>31852619</v>
      </c>
    </row>
    <row r="1005" spans="1:2" x14ac:dyDescent="0.3">
      <c r="A1005" s="3" t="s">
        <v>12872</v>
      </c>
      <c r="B1005">
        <v>31831761.600000001</v>
      </c>
    </row>
    <row r="1006" spans="1:2" x14ac:dyDescent="0.3">
      <c r="A1006" s="3" t="s">
        <v>2215</v>
      </c>
      <c r="B1006">
        <v>31750910</v>
      </c>
    </row>
    <row r="1007" spans="1:2" x14ac:dyDescent="0.3">
      <c r="A1007" s="3" t="s">
        <v>5120</v>
      </c>
      <c r="B1007">
        <v>31746885</v>
      </c>
    </row>
    <row r="1008" spans="1:2" x14ac:dyDescent="0.3">
      <c r="A1008" s="3" t="s">
        <v>20775</v>
      </c>
      <c r="B1008">
        <v>31676128</v>
      </c>
    </row>
    <row r="1009" spans="1:2" x14ac:dyDescent="0.3">
      <c r="A1009" s="3" t="s">
        <v>16538</v>
      </c>
      <c r="B1009">
        <v>31673928</v>
      </c>
    </row>
    <row r="1010" spans="1:2" x14ac:dyDescent="0.3">
      <c r="A1010" s="3" t="s">
        <v>4562</v>
      </c>
      <c r="B1010">
        <v>31560376.142857142</v>
      </c>
    </row>
    <row r="1011" spans="1:2" x14ac:dyDescent="0.3">
      <c r="A1011" s="3" t="s">
        <v>17170</v>
      </c>
      <c r="B1011">
        <v>31505287</v>
      </c>
    </row>
    <row r="1012" spans="1:2" x14ac:dyDescent="0.3">
      <c r="A1012" s="3" t="s">
        <v>7049</v>
      </c>
      <c r="B1012">
        <v>31469408.333333332</v>
      </c>
    </row>
    <row r="1013" spans="1:2" x14ac:dyDescent="0.3">
      <c r="A1013" s="3" t="s">
        <v>245</v>
      </c>
      <c r="B1013">
        <v>31390507.5</v>
      </c>
    </row>
    <row r="1014" spans="1:2" x14ac:dyDescent="0.3">
      <c r="A1014" s="3" t="s">
        <v>11653</v>
      </c>
      <c r="B1014">
        <v>31355910</v>
      </c>
    </row>
    <row r="1015" spans="1:2" x14ac:dyDescent="0.3">
      <c r="A1015" s="3" t="s">
        <v>13691</v>
      </c>
      <c r="B1015">
        <v>31326183</v>
      </c>
    </row>
    <row r="1016" spans="1:2" x14ac:dyDescent="0.3">
      <c r="A1016" s="3" t="s">
        <v>879</v>
      </c>
      <c r="B1016">
        <v>31261269</v>
      </c>
    </row>
    <row r="1017" spans="1:2" x14ac:dyDescent="0.3">
      <c r="A1017" s="3" t="s">
        <v>10015</v>
      </c>
      <c r="B1017">
        <v>31167388</v>
      </c>
    </row>
    <row r="1018" spans="1:2" x14ac:dyDescent="0.3">
      <c r="A1018" s="3" t="s">
        <v>12399</v>
      </c>
      <c r="B1018">
        <v>31070699.5</v>
      </c>
    </row>
    <row r="1019" spans="1:2" x14ac:dyDescent="0.3">
      <c r="A1019" s="3" t="s">
        <v>984</v>
      </c>
      <c r="B1019">
        <v>31059155.25</v>
      </c>
    </row>
    <row r="1020" spans="1:2" x14ac:dyDescent="0.3">
      <c r="A1020" s="3" t="s">
        <v>18474</v>
      </c>
      <c r="B1020">
        <v>30991781</v>
      </c>
    </row>
    <row r="1021" spans="1:2" x14ac:dyDescent="0.3">
      <c r="A1021" s="3" t="s">
        <v>19422</v>
      </c>
      <c r="B1021">
        <v>30810658</v>
      </c>
    </row>
    <row r="1022" spans="1:2" x14ac:dyDescent="0.3">
      <c r="A1022" s="3" t="s">
        <v>8260</v>
      </c>
      <c r="B1022">
        <v>30800231</v>
      </c>
    </row>
    <row r="1023" spans="1:2" x14ac:dyDescent="0.3">
      <c r="A1023" s="3" t="s">
        <v>14934</v>
      </c>
      <c r="B1023">
        <v>30767181.666666668</v>
      </c>
    </row>
    <row r="1024" spans="1:2" x14ac:dyDescent="0.3">
      <c r="A1024" s="3" t="s">
        <v>13302</v>
      </c>
      <c r="B1024">
        <v>30743267.5</v>
      </c>
    </row>
    <row r="1025" spans="1:2" x14ac:dyDescent="0.3">
      <c r="A1025" s="3" t="s">
        <v>19370</v>
      </c>
      <c r="B1025">
        <v>30692889</v>
      </c>
    </row>
    <row r="1026" spans="1:2" x14ac:dyDescent="0.3">
      <c r="A1026" s="3" t="s">
        <v>10808</v>
      </c>
      <c r="B1026">
        <v>30657854</v>
      </c>
    </row>
    <row r="1027" spans="1:2" x14ac:dyDescent="0.3">
      <c r="A1027" s="3" t="s">
        <v>18706</v>
      </c>
      <c r="B1027">
        <v>30642704</v>
      </c>
    </row>
    <row r="1028" spans="1:2" x14ac:dyDescent="0.3">
      <c r="A1028" s="3" t="s">
        <v>10812</v>
      </c>
      <c r="B1028">
        <v>30636478</v>
      </c>
    </row>
    <row r="1029" spans="1:2" x14ac:dyDescent="0.3">
      <c r="A1029" s="3" t="s">
        <v>7387</v>
      </c>
      <c r="B1029">
        <v>30569843</v>
      </c>
    </row>
    <row r="1030" spans="1:2" x14ac:dyDescent="0.3">
      <c r="A1030" s="3" t="s">
        <v>17286</v>
      </c>
      <c r="B1030">
        <v>30426096</v>
      </c>
    </row>
    <row r="1031" spans="1:2" x14ac:dyDescent="0.3">
      <c r="A1031" s="3" t="s">
        <v>1688</v>
      </c>
      <c r="B1031">
        <v>30379714</v>
      </c>
    </row>
    <row r="1032" spans="1:2" x14ac:dyDescent="0.3">
      <c r="A1032" s="3" t="s">
        <v>77</v>
      </c>
      <c r="B1032">
        <v>30279867.352941178</v>
      </c>
    </row>
    <row r="1033" spans="1:2" x14ac:dyDescent="0.3">
      <c r="A1033" s="3" t="s">
        <v>10488</v>
      </c>
      <c r="B1033">
        <v>30228844.5</v>
      </c>
    </row>
    <row r="1034" spans="1:2" x14ac:dyDescent="0.3">
      <c r="A1034" s="3" t="s">
        <v>14031</v>
      </c>
      <c r="B1034">
        <v>30212426</v>
      </c>
    </row>
    <row r="1035" spans="1:2" x14ac:dyDescent="0.3">
      <c r="A1035" s="3" t="s">
        <v>7770</v>
      </c>
      <c r="B1035">
        <v>30033530.25</v>
      </c>
    </row>
    <row r="1036" spans="1:2" x14ac:dyDescent="0.3">
      <c r="A1036" s="3" t="s">
        <v>2177</v>
      </c>
      <c r="B1036">
        <v>29933021.647058822</v>
      </c>
    </row>
    <row r="1037" spans="1:2" x14ac:dyDescent="0.3">
      <c r="A1037" s="3" t="s">
        <v>14808</v>
      </c>
      <c r="B1037">
        <v>29907685</v>
      </c>
    </row>
    <row r="1038" spans="1:2" x14ac:dyDescent="0.3">
      <c r="A1038" s="3" t="s">
        <v>12772</v>
      </c>
      <c r="B1038">
        <v>29820616</v>
      </c>
    </row>
    <row r="1039" spans="1:2" x14ac:dyDescent="0.3">
      <c r="A1039" s="3" t="s">
        <v>11961</v>
      </c>
      <c r="B1039">
        <v>29792419.5</v>
      </c>
    </row>
    <row r="1040" spans="1:2" x14ac:dyDescent="0.3">
      <c r="A1040" s="3" t="s">
        <v>16024</v>
      </c>
      <c r="B1040">
        <v>29782928.5</v>
      </c>
    </row>
    <row r="1041" spans="1:2" x14ac:dyDescent="0.3">
      <c r="A1041" s="3" t="s">
        <v>19952</v>
      </c>
      <c r="B1041">
        <v>29777777</v>
      </c>
    </row>
    <row r="1042" spans="1:2" x14ac:dyDescent="0.3">
      <c r="A1042" s="3" t="s">
        <v>13137</v>
      </c>
      <c r="B1042">
        <v>29771616.333333332</v>
      </c>
    </row>
    <row r="1043" spans="1:2" x14ac:dyDescent="0.3">
      <c r="A1043" s="3" t="s">
        <v>11012</v>
      </c>
      <c r="B1043">
        <v>29745282</v>
      </c>
    </row>
    <row r="1044" spans="1:2" x14ac:dyDescent="0.3">
      <c r="A1044" s="3" t="s">
        <v>5086</v>
      </c>
      <c r="B1044">
        <v>29677811.600000001</v>
      </c>
    </row>
    <row r="1045" spans="1:2" x14ac:dyDescent="0.3">
      <c r="A1045" s="3" t="s">
        <v>7164</v>
      </c>
      <c r="B1045">
        <v>29653329.5</v>
      </c>
    </row>
    <row r="1046" spans="1:2" x14ac:dyDescent="0.3">
      <c r="A1046" s="3" t="s">
        <v>199</v>
      </c>
      <c r="B1046">
        <v>29612502.285714287</v>
      </c>
    </row>
    <row r="1047" spans="1:2" x14ac:dyDescent="0.3">
      <c r="A1047" s="3" t="s">
        <v>16518</v>
      </c>
      <c r="B1047">
        <v>29489617.666666668</v>
      </c>
    </row>
    <row r="1048" spans="1:2" x14ac:dyDescent="0.3">
      <c r="A1048" s="3" t="s">
        <v>1820</v>
      </c>
      <c r="B1048">
        <v>29275846.5</v>
      </c>
    </row>
    <row r="1049" spans="1:2" x14ac:dyDescent="0.3">
      <c r="A1049" s="3" t="s">
        <v>19136</v>
      </c>
      <c r="B1049">
        <v>29273592</v>
      </c>
    </row>
    <row r="1050" spans="1:2" x14ac:dyDescent="0.3">
      <c r="A1050" s="3" t="s">
        <v>7235</v>
      </c>
      <c r="B1050">
        <v>29094904</v>
      </c>
    </row>
    <row r="1051" spans="1:2" x14ac:dyDescent="0.3">
      <c r="A1051" s="3" t="s">
        <v>4440</v>
      </c>
      <c r="B1051">
        <v>29023161.25</v>
      </c>
    </row>
    <row r="1052" spans="1:2" x14ac:dyDescent="0.3">
      <c r="A1052" s="3" t="s">
        <v>738</v>
      </c>
      <c r="B1052">
        <v>28917518.666666668</v>
      </c>
    </row>
    <row r="1053" spans="1:2" x14ac:dyDescent="0.3">
      <c r="A1053" s="3" t="s">
        <v>9900</v>
      </c>
      <c r="B1053">
        <v>28884071.333333332</v>
      </c>
    </row>
    <row r="1054" spans="1:2" x14ac:dyDescent="0.3">
      <c r="A1054" s="3" t="s">
        <v>3946</v>
      </c>
      <c r="B1054">
        <v>28841741</v>
      </c>
    </row>
    <row r="1055" spans="1:2" x14ac:dyDescent="0.3">
      <c r="A1055" s="3" t="s">
        <v>11068</v>
      </c>
      <c r="B1055">
        <v>28810841.5</v>
      </c>
    </row>
    <row r="1056" spans="1:2" x14ac:dyDescent="0.3">
      <c r="A1056" s="3" t="s">
        <v>865</v>
      </c>
      <c r="B1056">
        <v>28735749</v>
      </c>
    </row>
    <row r="1057" spans="1:2" x14ac:dyDescent="0.3">
      <c r="A1057" s="3" t="s">
        <v>12824</v>
      </c>
      <c r="B1057">
        <v>28650575</v>
      </c>
    </row>
    <row r="1058" spans="1:2" x14ac:dyDescent="0.3">
      <c r="A1058" s="3" t="s">
        <v>18908</v>
      </c>
      <c r="B1058">
        <v>28641776</v>
      </c>
    </row>
    <row r="1059" spans="1:2" x14ac:dyDescent="0.3">
      <c r="A1059" s="3" t="s">
        <v>3427</v>
      </c>
      <c r="B1059">
        <v>28632369</v>
      </c>
    </row>
    <row r="1060" spans="1:2" x14ac:dyDescent="0.3">
      <c r="A1060" s="3" t="s">
        <v>1995</v>
      </c>
      <c r="B1060">
        <v>28614038</v>
      </c>
    </row>
    <row r="1061" spans="1:2" x14ac:dyDescent="0.3">
      <c r="A1061" s="3" t="s">
        <v>1701</v>
      </c>
      <c r="B1061">
        <v>28445927</v>
      </c>
    </row>
    <row r="1062" spans="1:2" x14ac:dyDescent="0.3">
      <c r="A1062" s="3" t="s">
        <v>289</v>
      </c>
      <c r="B1062">
        <v>28445508.210526317</v>
      </c>
    </row>
    <row r="1063" spans="1:2" x14ac:dyDescent="0.3">
      <c r="A1063" s="3" t="s">
        <v>455</v>
      </c>
      <c r="B1063">
        <v>28377151.25</v>
      </c>
    </row>
    <row r="1064" spans="1:2" x14ac:dyDescent="0.3">
      <c r="A1064" s="3" t="s">
        <v>2513</v>
      </c>
      <c r="B1064">
        <v>28042649.5</v>
      </c>
    </row>
    <row r="1065" spans="1:2" x14ac:dyDescent="0.3">
      <c r="A1065" s="3" t="s">
        <v>2385</v>
      </c>
      <c r="B1065">
        <v>27979399</v>
      </c>
    </row>
    <row r="1066" spans="1:2" x14ac:dyDescent="0.3">
      <c r="A1066" s="3" t="s">
        <v>8380</v>
      </c>
      <c r="B1066">
        <v>27944149.5</v>
      </c>
    </row>
    <row r="1067" spans="1:2" x14ac:dyDescent="0.3">
      <c r="A1067" s="3" t="s">
        <v>1548</v>
      </c>
      <c r="B1067">
        <v>27937681</v>
      </c>
    </row>
    <row r="1068" spans="1:2" x14ac:dyDescent="0.3">
      <c r="A1068" s="3" t="s">
        <v>5728</v>
      </c>
      <c r="B1068">
        <v>27931461</v>
      </c>
    </row>
    <row r="1069" spans="1:2" x14ac:dyDescent="0.3">
      <c r="A1069" s="3" t="s">
        <v>1225</v>
      </c>
      <c r="B1069">
        <v>27821171.272727273</v>
      </c>
    </row>
    <row r="1070" spans="1:2" x14ac:dyDescent="0.3">
      <c r="A1070" s="3" t="s">
        <v>14197</v>
      </c>
      <c r="B1070">
        <v>27817606.75</v>
      </c>
    </row>
    <row r="1071" spans="1:2" x14ac:dyDescent="0.3">
      <c r="A1071" s="3" t="s">
        <v>1658</v>
      </c>
      <c r="B1071">
        <v>27804899</v>
      </c>
    </row>
    <row r="1072" spans="1:2" x14ac:dyDescent="0.3">
      <c r="A1072" s="3" t="s">
        <v>3556</v>
      </c>
      <c r="B1072">
        <v>27725124</v>
      </c>
    </row>
    <row r="1073" spans="1:2" x14ac:dyDescent="0.3">
      <c r="A1073" s="3" t="s">
        <v>13629</v>
      </c>
      <c r="B1073">
        <v>27685016</v>
      </c>
    </row>
    <row r="1074" spans="1:2" x14ac:dyDescent="0.3">
      <c r="A1074" s="3" t="s">
        <v>16117</v>
      </c>
      <c r="B1074">
        <v>27638373.5</v>
      </c>
    </row>
    <row r="1075" spans="1:2" x14ac:dyDescent="0.3">
      <c r="A1075" s="3" t="s">
        <v>16881</v>
      </c>
      <c r="B1075">
        <v>27623683.5</v>
      </c>
    </row>
    <row r="1076" spans="1:2" x14ac:dyDescent="0.3">
      <c r="A1076" s="3" t="s">
        <v>8063</v>
      </c>
      <c r="B1076">
        <v>27452264</v>
      </c>
    </row>
    <row r="1077" spans="1:2" x14ac:dyDescent="0.3">
      <c r="A1077" s="3" t="s">
        <v>18405</v>
      </c>
      <c r="B1077">
        <v>27437881</v>
      </c>
    </row>
    <row r="1078" spans="1:2" x14ac:dyDescent="0.3">
      <c r="A1078" s="3" t="s">
        <v>11306</v>
      </c>
      <c r="B1078">
        <v>27433094</v>
      </c>
    </row>
    <row r="1079" spans="1:2" x14ac:dyDescent="0.3">
      <c r="A1079" s="3" t="s">
        <v>18962</v>
      </c>
      <c r="B1079">
        <v>27405896</v>
      </c>
    </row>
    <row r="1080" spans="1:2" x14ac:dyDescent="0.3">
      <c r="A1080" s="3" t="s">
        <v>19383</v>
      </c>
      <c r="B1080">
        <v>27326057</v>
      </c>
    </row>
    <row r="1081" spans="1:2" x14ac:dyDescent="0.3">
      <c r="A1081" s="3" t="s">
        <v>9293</v>
      </c>
      <c r="B1081">
        <v>27315527</v>
      </c>
    </row>
    <row r="1082" spans="1:2" x14ac:dyDescent="0.3">
      <c r="A1082" s="3" t="s">
        <v>2772</v>
      </c>
      <c r="B1082">
        <v>27233742.333333332</v>
      </c>
    </row>
    <row r="1083" spans="1:2" x14ac:dyDescent="0.3">
      <c r="A1083" s="3" t="s">
        <v>2621</v>
      </c>
      <c r="B1083">
        <v>27225361.666666668</v>
      </c>
    </row>
    <row r="1084" spans="1:2" x14ac:dyDescent="0.3">
      <c r="A1084" s="3" t="s">
        <v>16068</v>
      </c>
      <c r="B1084">
        <v>27206120</v>
      </c>
    </row>
    <row r="1085" spans="1:2" x14ac:dyDescent="0.3">
      <c r="A1085" s="3" t="s">
        <v>2166</v>
      </c>
      <c r="B1085">
        <v>27201487</v>
      </c>
    </row>
    <row r="1086" spans="1:2" x14ac:dyDescent="0.3">
      <c r="A1086" s="3" t="s">
        <v>678</v>
      </c>
      <c r="B1086">
        <v>27170899.800000001</v>
      </c>
    </row>
    <row r="1087" spans="1:2" x14ac:dyDescent="0.3">
      <c r="A1087" s="3" t="s">
        <v>2693</v>
      </c>
      <c r="B1087">
        <v>27131419</v>
      </c>
    </row>
    <row r="1088" spans="1:2" x14ac:dyDescent="0.3">
      <c r="A1088" s="3" t="s">
        <v>16917</v>
      </c>
      <c r="B1088">
        <v>27039669</v>
      </c>
    </row>
    <row r="1089" spans="1:2" x14ac:dyDescent="0.3">
      <c r="A1089" s="3" t="s">
        <v>6564</v>
      </c>
      <c r="B1089">
        <v>26974108.5</v>
      </c>
    </row>
    <row r="1090" spans="1:2" x14ac:dyDescent="0.3">
      <c r="A1090" s="3" t="s">
        <v>9155</v>
      </c>
      <c r="B1090">
        <v>26960191</v>
      </c>
    </row>
    <row r="1091" spans="1:2" x14ac:dyDescent="0.3">
      <c r="A1091" s="3" t="s">
        <v>21692</v>
      </c>
      <c r="B1091">
        <v>26911995</v>
      </c>
    </row>
    <row r="1092" spans="1:2" x14ac:dyDescent="0.3">
      <c r="A1092" s="3" t="s">
        <v>14676</v>
      </c>
      <c r="B1092">
        <v>26800152</v>
      </c>
    </row>
    <row r="1093" spans="1:2" x14ac:dyDescent="0.3">
      <c r="A1093" s="3" t="s">
        <v>115</v>
      </c>
      <c r="B1093">
        <v>26783811.333333332</v>
      </c>
    </row>
    <row r="1094" spans="1:2" x14ac:dyDescent="0.3">
      <c r="A1094" s="3" t="s">
        <v>602</v>
      </c>
      <c r="B1094">
        <v>26692110.5</v>
      </c>
    </row>
    <row r="1095" spans="1:2" x14ac:dyDescent="0.3">
      <c r="A1095" s="3" t="s">
        <v>2253</v>
      </c>
      <c r="B1095">
        <v>26621447.5</v>
      </c>
    </row>
    <row r="1096" spans="1:2" x14ac:dyDescent="0.3">
      <c r="A1096" s="3" t="s">
        <v>9658</v>
      </c>
      <c r="B1096">
        <v>26570463</v>
      </c>
    </row>
    <row r="1097" spans="1:2" x14ac:dyDescent="0.3">
      <c r="A1097" s="3" t="s">
        <v>21696</v>
      </c>
      <c r="B1097">
        <v>26493648</v>
      </c>
    </row>
    <row r="1098" spans="1:2" x14ac:dyDescent="0.3">
      <c r="A1098" s="3" t="s">
        <v>3434</v>
      </c>
      <c r="B1098">
        <v>26484244.571428571</v>
      </c>
    </row>
    <row r="1099" spans="1:2" x14ac:dyDescent="0.3">
      <c r="A1099" s="3" t="s">
        <v>18138</v>
      </c>
      <c r="B1099">
        <v>26474920</v>
      </c>
    </row>
    <row r="1100" spans="1:2" x14ac:dyDescent="0.3">
      <c r="A1100" s="3" t="s">
        <v>12695</v>
      </c>
      <c r="B1100">
        <v>26420950</v>
      </c>
    </row>
    <row r="1101" spans="1:2" x14ac:dyDescent="0.3">
      <c r="A1101" s="3" t="s">
        <v>7953</v>
      </c>
      <c r="B1101">
        <v>26251225.666666668</v>
      </c>
    </row>
    <row r="1102" spans="1:2" x14ac:dyDescent="0.3">
      <c r="A1102" s="3" t="s">
        <v>17425</v>
      </c>
      <c r="B1102">
        <v>26236153</v>
      </c>
    </row>
    <row r="1103" spans="1:2" x14ac:dyDescent="0.3">
      <c r="A1103" s="3" t="s">
        <v>4302</v>
      </c>
      <c r="B1103">
        <v>26217888.25</v>
      </c>
    </row>
    <row r="1104" spans="1:2" x14ac:dyDescent="0.3">
      <c r="A1104" s="3" t="s">
        <v>10195</v>
      </c>
      <c r="B1104">
        <v>26156750.399999999</v>
      </c>
    </row>
    <row r="1105" spans="1:2" x14ac:dyDescent="0.3">
      <c r="A1105" s="3" t="s">
        <v>834</v>
      </c>
      <c r="B1105">
        <v>26154211</v>
      </c>
    </row>
    <row r="1106" spans="1:2" x14ac:dyDescent="0.3">
      <c r="A1106" s="3" t="s">
        <v>3405</v>
      </c>
      <c r="B1106">
        <v>25844302.5</v>
      </c>
    </row>
    <row r="1107" spans="1:2" x14ac:dyDescent="0.3">
      <c r="A1107" s="3" t="s">
        <v>13212</v>
      </c>
      <c r="B1107">
        <v>25836663.666666668</v>
      </c>
    </row>
    <row r="1108" spans="1:2" x14ac:dyDescent="0.3">
      <c r="A1108" s="3" t="s">
        <v>21468</v>
      </c>
      <c r="B1108">
        <v>25775371</v>
      </c>
    </row>
    <row r="1109" spans="1:2" x14ac:dyDescent="0.3">
      <c r="A1109" s="3" t="s">
        <v>20542</v>
      </c>
      <c r="B1109">
        <v>25601244</v>
      </c>
    </row>
    <row r="1110" spans="1:2" x14ac:dyDescent="0.3">
      <c r="A1110" s="3" t="s">
        <v>993</v>
      </c>
      <c r="B1110">
        <v>25503337.75</v>
      </c>
    </row>
    <row r="1111" spans="1:2" x14ac:dyDescent="0.3">
      <c r="A1111" s="3" t="s">
        <v>13795</v>
      </c>
      <c r="B1111">
        <v>25416772</v>
      </c>
    </row>
    <row r="1112" spans="1:2" x14ac:dyDescent="0.3">
      <c r="A1112" s="3" t="s">
        <v>15155</v>
      </c>
      <c r="B1112">
        <v>25399945</v>
      </c>
    </row>
    <row r="1113" spans="1:2" x14ac:dyDescent="0.3">
      <c r="A1113" s="3" t="s">
        <v>4169</v>
      </c>
      <c r="B1113">
        <v>25303038</v>
      </c>
    </row>
    <row r="1114" spans="1:2" x14ac:dyDescent="0.3">
      <c r="A1114" s="3" t="s">
        <v>12214</v>
      </c>
      <c r="B1114">
        <v>25272752</v>
      </c>
    </row>
    <row r="1115" spans="1:2" x14ac:dyDescent="0.3">
      <c r="A1115" s="3" t="s">
        <v>507</v>
      </c>
      <c r="B1115">
        <v>25180678.600000001</v>
      </c>
    </row>
    <row r="1116" spans="1:2" x14ac:dyDescent="0.3">
      <c r="A1116" s="3" t="s">
        <v>14508</v>
      </c>
      <c r="B1116">
        <v>25141850</v>
      </c>
    </row>
    <row r="1117" spans="1:2" x14ac:dyDescent="0.3">
      <c r="A1117" s="3" t="s">
        <v>11341</v>
      </c>
      <c r="B1117">
        <v>25132421</v>
      </c>
    </row>
    <row r="1118" spans="1:2" x14ac:dyDescent="0.3">
      <c r="A1118" s="3" t="s">
        <v>16448</v>
      </c>
      <c r="B1118">
        <v>24977717</v>
      </c>
    </row>
    <row r="1119" spans="1:2" x14ac:dyDescent="0.3">
      <c r="A1119" s="3" t="s">
        <v>19534</v>
      </c>
      <c r="B1119">
        <v>24959607</v>
      </c>
    </row>
    <row r="1120" spans="1:2" x14ac:dyDescent="0.3">
      <c r="A1120" s="3" t="s">
        <v>17159</v>
      </c>
      <c r="B1120">
        <v>24922895.333333332</v>
      </c>
    </row>
    <row r="1121" spans="1:2" x14ac:dyDescent="0.3">
      <c r="A1121" s="3" t="s">
        <v>270</v>
      </c>
      <c r="B1121">
        <v>24832407.363636363</v>
      </c>
    </row>
    <row r="1122" spans="1:2" x14ac:dyDescent="0.3">
      <c r="A1122" s="3" t="s">
        <v>4465</v>
      </c>
      <c r="B1122">
        <v>24829644</v>
      </c>
    </row>
    <row r="1123" spans="1:2" x14ac:dyDescent="0.3">
      <c r="A1123" s="3" t="s">
        <v>16926</v>
      </c>
      <c r="B1123">
        <v>24792815</v>
      </c>
    </row>
    <row r="1124" spans="1:2" x14ac:dyDescent="0.3">
      <c r="A1124" s="3" t="s">
        <v>12153</v>
      </c>
      <c r="B1124">
        <v>24766406.666666668</v>
      </c>
    </row>
    <row r="1125" spans="1:2" x14ac:dyDescent="0.3">
      <c r="A1125" s="3" t="s">
        <v>21460</v>
      </c>
      <c r="B1125">
        <v>24701637</v>
      </c>
    </row>
    <row r="1126" spans="1:2" x14ac:dyDescent="0.3">
      <c r="A1126" s="3" t="s">
        <v>7180</v>
      </c>
      <c r="B1126">
        <v>24631615.600000001</v>
      </c>
    </row>
    <row r="1127" spans="1:2" x14ac:dyDescent="0.3">
      <c r="A1127" s="3" t="s">
        <v>27</v>
      </c>
      <c r="B1127">
        <v>24583394.875</v>
      </c>
    </row>
    <row r="1128" spans="1:2" x14ac:dyDescent="0.3">
      <c r="A1128" s="3" t="s">
        <v>267</v>
      </c>
      <c r="B1128">
        <v>24497922.25</v>
      </c>
    </row>
    <row r="1129" spans="1:2" x14ac:dyDescent="0.3">
      <c r="A1129" s="3" t="s">
        <v>7462</v>
      </c>
      <c r="B1129">
        <v>24475995.666666668</v>
      </c>
    </row>
    <row r="1130" spans="1:2" x14ac:dyDescent="0.3">
      <c r="A1130" s="3" t="s">
        <v>15808</v>
      </c>
      <c r="B1130">
        <v>24475208.5</v>
      </c>
    </row>
    <row r="1131" spans="1:2" x14ac:dyDescent="0.3">
      <c r="A1131" s="3" t="s">
        <v>11415</v>
      </c>
      <c r="B1131">
        <v>24419914</v>
      </c>
    </row>
    <row r="1132" spans="1:2" x14ac:dyDescent="0.3">
      <c r="A1132" s="3" t="s">
        <v>16041</v>
      </c>
      <c r="B1132">
        <v>24419465.5</v>
      </c>
    </row>
    <row r="1133" spans="1:2" x14ac:dyDescent="0.3">
      <c r="A1133" s="3" t="s">
        <v>5691</v>
      </c>
      <c r="B1133">
        <v>24369120.5</v>
      </c>
    </row>
    <row r="1134" spans="1:2" x14ac:dyDescent="0.3">
      <c r="A1134" s="3" t="s">
        <v>660</v>
      </c>
      <c r="B1134">
        <v>24360301.666666668</v>
      </c>
    </row>
    <row r="1135" spans="1:2" x14ac:dyDescent="0.3">
      <c r="A1135" s="3" t="s">
        <v>12073</v>
      </c>
      <c r="B1135">
        <v>24322180</v>
      </c>
    </row>
    <row r="1136" spans="1:2" x14ac:dyDescent="0.3">
      <c r="A1136" s="3" t="s">
        <v>11452</v>
      </c>
      <c r="B1136">
        <v>24296756.5</v>
      </c>
    </row>
    <row r="1137" spans="1:2" x14ac:dyDescent="0.3">
      <c r="A1137" s="3" t="s">
        <v>3081</v>
      </c>
      <c r="B1137">
        <v>24249547</v>
      </c>
    </row>
    <row r="1138" spans="1:2" x14ac:dyDescent="0.3">
      <c r="A1138" s="3" t="s">
        <v>1243</v>
      </c>
      <c r="B1138">
        <v>24120232.75</v>
      </c>
    </row>
    <row r="1139" spans="1:2" x14ac:dyDescent="0.3">
      <c r="A1139" s="3" t="s">
        <v>279</v>
      </c>
      <c r="B1139">
        <v>24081363</v>
      </c>
    </row>
    <row r="1140" spans="1:2" x14ac:dyDescent="0.3">
      <c r="A1140" s="3" t="s">
        <v>4158</v>
      </c>
      <c r="B1140">
        <v>23979473.199999999</v>
      </c>
    </row>
    <row r="1141" spans="1:2" x14ac:dyDescent="0.3">
      <c r="A1141" s="3" t="s">
        <v>12714</v>
      </c>
      <c r="B1141">
        <v>23833131</v>
      </c>
    </row>
    <row r="1142" spans="1:2" x14ac:dyDescent="0.3">
      <c r="A1142" s="3" t="s">
        <v>9605</v>
      </c>
      <c r="B1142">
        <v>23822101</v>
      </c>
    </row>
    <row r="1143" spans="1:2" x14ac:dyDescent="0.3">
      <c r="A1143" s="3" t="s">
        <v>10907</v>
      </c>
      <c r="B1143">
        <v>23787624</v>
      </c>
    </row>
    <row r="1144" spans="1:2" x14ac:dyDescent="0.3">
      <c r="A1144" s="3" t="s">
        <v>806</v>
      </c>
      <c r="B1144">
        <v>23779733.600000001</v>
      </c>
    </row>
    <row r="1145" spans="1:2" x14ac:dyDescent="0.3">
      <c r="A1145" s="3" t="s">
        <v>4912</v>
      </c>
      <c r="B1145">
        <v>23759667.333333332</v>
      </c>
    </row>
    <row r="1146" spans="1:2" x14ac:dyDescent="0.3">
      <c r="A1146" s="3" t="s">
        <v>10428</v>
      </c>
      <c r="B1146">
        <v>23696471</v>
      </c>
    </row>
    <row r="1147" spans="1:2" x14ac:dyDescent="0.3">
      <c r="A1147" s="3" t="s">
        <v>8840</v>
      </c>
      <c r="B1147">
        <v>23672909</v>
      </c>
    </row>
    <row r="1148" spans="1:2" x14ac:dyDescent="0.3">
      <c r="A1148" s="3" t="s">
        <v>11986</v>
      </c>
      <c r="B1148">
        <v>23644566.5</v>
      </c>
    </row>
    <row r="1149" spans="1:2" x14ac:dyDescent="0.3">
      <c r="A1149" s="3" t="s">
        <v>11915</v>
      </c>
      <c r="B1149">
        <v>23619609</v>
      </c>
    </row>
    <row r="1150" spans="1:2" x14ac:dyDescent="0.3">
      <c r="A1150" s="3" t="s">
        <v>11867</v>
      </c>
      <c r="B1150">
        <v>23569700.333333332</v>
      </c>
    </row>
    <row r="1151" spans="1:2" x14ac:dyDescent="0.3">
      <c r="A1151" s="3" t="s">
        <v>13145</v>
      </c>
      <c r="B1151">
        <v>23510621</v>
      </c>
    </row>
    <row r="1152" spans="1:2" x14ac:dyDescent="0.3">
      <c r="A1152" s="3" t="s">
        <v>9733</v>
      </c>
      <c r="B1152">
        <v>23430766</v>
      </c>
    </row>
    <row r="1153" spans="1:2" x14ac:dyDescent="0.3">
      <c r="A1153" s="3" t="s">
        <v>4868</v>
      </c>
      <c r="B1153">
        <v>23264525.5</v>
      </c>
    </row>
    <row r="1154" spans="1:2" x14ac:dyDescent="0.3">
      <c r="A1154" s="3" t="s">
        <v>8418</v>
      </c>
      <c r="B1154">
        <v>23261485</v>
      </c>
    </row>
    <row r="1155" spans="1:2" x14ac:dyDescent="0.3">
      <c r="A1155" s="3" t="s">
        <v>748</v>
      </c>
      <c r="B1155">
        <v>23253224.333333332</v>
      </c>
    </row>
    <row r="1156" spans="1:2" x14ac:dyDescent="0.3">
      <c r="A1156" s="3" t="s">
        <v>9938</v>
      </c>
      <c r="B1156">
        <v>23129737.875</v>
      </c>
    </row>
    <row r="1157" spans="1:2" x14ac:dyDescent="0.3">
      <c r="A1157" s="3" t="s">
        <v>19811</v>
      </c>
      <c r="B1157">
        <v>23079932</v>
      </c>
    </row>
    <row r="1158" spans="1:2" x14ac:dyDescent="0.3">
      <c r="A1158" s="3" t="s">
        <v>21393</v>
      </c>
      <c r="B1158">
        <v>23076657</v>
      </c>
    </row>
    <row r="1159" spans="1:2" x14ac:dyDescent="0.3">
      <c r="A1159" s="3" t="s">
        <v>561</v>
      </c>
      <c r="B1159">
        <v>23023647.25</v>
      </c>
    </row>
    <row r="1160" spans="1:2" x14ac:dyDescent="0.3">
      <c r="A1160" s="3" t="s">
        <v>6989</v>
      </c>
      <c r="B1160">
        <v>22997671</v>
      </c>
    </row>
    <row r="1161" spans="1:2" x14ac:dyDescent="0.3">
      <c r="A1161" s="3" t="s">
        <v>4013</v>
      </c>
      <c r="B1161">
        <v>22992092.285714287</v>
      </c>
    </row>
    <row r="1162" spans="1:2" x14ac:dyDescent="0.3">
      <c r="A1162" s="3" t="s">
        <v>2996</v>
      </c>
      <c r="B1162">
        <v>22934622</v>
      </c>
    </row>
    <row r="1163" spans="1:2" x14ac:dyDescent="0.3">
      <c r="A1163" s="3" t="s">
        <v>669</v>
      </c>
      <c r="B1163">
        <v>22894685.5</v>
      </c>
    </row>
    <row r="1164" spans="1:2" x14ac:dyDescent="0.3">
      <c r="A1164" s="3" t="s">
        <v>19788</v>
      </c>
      <c r="B1164">
        <v>22848216.5</v>
      </c>
    </row>
    <row r="1165" spans="1:2" x14ac:dyDescent="0.3">
      <c r="A1165" s="3" t="s">
        <v>15475</v>
      </c>
      <c r="B1165">
        <v>22818256</v>
      </c>
    </row>
    <row r="1166" spans="1:2" x14ac:dyDescent="0.3">
      <c r="A1166" s="3" t="s">
        <v>17297</v>
      </c>
      <c r="B1166">
        <v>22818066.5</v>
      </c>
    </row>
    <row r="1167" spans="1:2" x14ac:dyDescent="0.3">
      <c r="A1167" s="3" t="s">
        <v>15233</v>
      </c>
      <c r="B1167">
        <v>22783978</v>
      </c>
    </row>
    <row r="1168" spans="1:2" x14ac:dyDescent="0.3">
      <c r="A1168" s="3" t="s">
        <v>153</v>
      </c>
      <c r="B1168">
        <v>22762571</v>
      </c>
    </row>
    <row r="1169" spans="1:2" x14ac:dyDescent="0.3">
      <c r="A1169" s="3" t="s">
        <v>643</v>
      </c>
      <c r="B1169">
        <v>22741497.75</v>
      </c>
    </row>
    <row r="1170" spans="1:2" x14ac:dyDescent="0.3">
      <c r="A1170" s="3" t="s">
        <v>612</v>
      </c>
      <c r="B1170">
        <v>22740080.5</v>
      </c>
    </row>
    <row r="1171" spans="1:2" x14ac:dyDescent="0.3">
      <c r="A1171" s="3" t="s">
        <v>3995</v>
      </c>
      <c r="B1171">
        <v>22721085</v>
      </c>
    </row>
    <row r="1172" spans="1:2" x14ac:dyDescent="0.3">
      <c r="A1172" s="3" t="s">
        <v>13323</v>
      </c>
      <c r="B1172">
        <v>22605153</v>
      </c>
    </row>
    <row r="1173" spans="1:2" x14ac:dyDescent="0.3">
      <c r="A1173" s="3" t="s">
        <v>3599</v>
      </c>
      <c r="B1173">
        <v>22573863</v>
      </c>
    </row>
    <row r="1174" spans="1:2" x14ac:dyDescent="0.3">
      <c r="A1174" s="3" t="s">
        <v>7888</v>
      </c>
      <c r="B1174">
        <v>22467584.363636363</v>
      </c>
    </row>
    <row r="1175" spans="1:2" x14ac:dyDescent="0.3">
      <c r="A1175" s="3" t="s">
        <v>5928</v>
      </c>
      <c r="B1175">
        <v>22424195</v>
      </c>
    </row>
    <row r="1176" spans="1:2" x14ac:dyDescent="0.3">
      <c r="A1176" s="3" t="s">
        <v>9948</v>
      </c>
      <c r="B1176">
        <v>22391450</v>
      </c>
    </row>
    <row r="1177" spans="1:2" x14ac:dyDescent="0.3">
      <c r="A1177" s="3" t="s">
        <v>21331</v>
      </c>
      <c r="B1177">
        <v>22386555</v>
      </c>
    </row>
    <row r="1178" spans="1:2" x14ac:dyDescent="0.3">
      <c r="A1178" s="3" t="s">
        <v>926</v>
      </c>
      <c r="B1178">
        <v>22342555.666666668</v>
      </c>
    </row>
    <row r="1179" spans="1:2" x14ac:dyDescent="0.3">
      <c r="A1179" s="3" t="s">
        <v>1124</v>
      </c>
      <c r="B1179">
        <v>22327647.5</v>
      </c>
    </row>
    <row r="1180" spans="1:2" x14ac:dyDescent="0.3">
      <c r="A1180" s="3" t="s">
        <v>1032</v>
      </c>
      <c r="B1180">
        <v>22263085.833333332</v>
      </c>
    </row>
    <row r="1181" spans="1:2" x14ac:dyDescent="0.3">
      <c r="A1181" s="3" t="s">
        <v>5387</v>
      </c>
      <c r="B1181">
        <v>22240529</v>
      </c>
    </row>
    <row r="1182" spans="1:2" x14ac:dyDescent="0.3">
      <c r="A1182" s="3" t="s">
        <v>17929</v>
      </c>
      <c r="B1182">
        <v>22187813</v>
      </c>
    </row>
    <row r="1183" spans="1:2" x14ac:dyDescent="0.3">
      <c r="A1183" s="3" t="s">
        <v>14668</v>
      </c>
      <c r="B1183">
        <v>22165608</v>
      </c>
    </row>
    <row r="1184" spans="1:2" x14ac:dyDescent="0.3">
      <c r="A1184" s="3" t="s">
        <v>15449</v>
      </c>
      <c r="B1184">
        <v>22157096.5</v>
      </c>
    </row>
    <row r="1185" spans="1:2" x14ac:dyDescent="0.3">
      <c r="A1185" s="3" t="s">
        <v>10828</v>
      </c>
      <c r="B1185">
        <v>22147444</v>
      </c>
    </row>
    <row r="1186" spans="1:2" x14ac:dyDescent="0.3">
      <c r="A1186" s="3" t="s">
        <v>10399</v>
      </c>
      <c r="B1186">
        <v>22094355</v>
      </c>
    </row>
    <row r="1187" spans="1:2" x14ac:dyDescent="0.3">
      <c r="A1187" s="3" t="s">
        <v>200</v>
      </c>
      <c r="B1187">
        <v>22049809</v>
      </c>
    </row>
    <row r="1188" spans="1:2" x14ac:dyDescent="0.3">
      <c r="A1188" s="3" t="s">
        <v>13762</v>
      </c>
      <c r="B1188">
        <v>22035509</v>
      </c>
    </row>
    <row r="1189" spans="1:2" x14ac:dyDescent="0.3">
      <c r="A1189" s="3" t="s">
        <v>178</v>
      </c>
      <c r="B1189">
        <v>21978954.5</v>
      </c>
    </row>
    <row r="1190" spans="1:2" x14ac:dyDescent="0.3">
      <c r="A1190" s="3" t="s">
        <v>2010</v>
      </c>
      <c r="B1190">
        <v>21977604</v>
      </c>
    </row>
    <row r="1191" spans="1:2" x14ac:dyDescent="0.3">
      <c r="A1191" s="3" t="s">
        <v>15529</v>
      </c>
      <c r="B1191">
        <v>21972336</v>
      </c>
    </row>
    <row r="1192" spans="1:2" x14ac:dyDescent="0.3">
      <c r="A1192" s="3" t="s">
        <v>9676</v>
      </c>
      <c r="B1192">
        <v>21964072</v>
      </c>
    </row>
    <row r="1193" spans="1:2" x14ac:dyDescent="0.3">
      <c r="A1193" s="3" t="s">
        <v>2669</v>
      </c>
      <c r="B1193">
        <v>21930418</v>
      </c>
    </row>
    <row r="1194" spans="1:2" x14ac:dyDescent="0.3">
      <c r="A1194" s="3" t="s">
        <v>12001</v>
      </c>
      <c r="B1194">
        <v>21897373</v>
      </c>
    </row>
    <row r="1195" spans="1:2" x14ac:dyDescent="0.3">
      <c r="A1195" s="3" t="s">
        <v>14731</v>
      </c>
      <c r="B1195">
        <v>21893591</v>
      </c>
    </row>
    <row r="1196" spans="1:2" x14ac:dyDescent="0.3">
      <c r="A1196" s="3" t="s">
        <v>7145</v>
      </c>
      <c r="B1196">
        <v>21797695</v>
      </c>
    </row>
    <row r="1197" spans="1:2" x14ac:dyDescent="0.3">
      <c r="A1197" s="3" t="s">
        <v>975</v>
      </c>
      <c r="B1197">
        <v>21788822.5</v>
      </c>
    </row>
    <row r="1198" spans="1:2" x14ac:dyDescent="0.3">
      <c r="A1198" s="3" t="s">
        <v>17668</v>
      </c>
      <c r="B1198">
        <v>21678481.5</v>
      </c>
    </row>
    <row r="1199" spans="1:2" x14ac:dyDescent="0.3">
      <c r="A1199" s="3" t="s">
        <v>12558</v>
      </c>
      <c r="B1199">
        <v>21672284</v>
      </c>
    </row>
    <row r="1200" spans="1:2" x14ac:dyDescent="0.3">
      <c r="A1200" s="3" t="s">
        <v>430</v>
      </c>
      <c r="B1200">
        <v>21608422.800000001</v>
      </c>
    </row>
    <row r="1201" spans="1:2" x14ac:dyDescent="0.3">
      <c r="A1201" s="3" t="s">
        <v>1176</v>
      </c>
      <c r="B1201">
        <v>21570819</v>
      </c>
    </row>
    <row r="1202" spans="1:2" x14ac:dyDescent="0.3">
      <c r="A1202" s="3" t="s">
        <v>16870</v>
      </c>
      <c r="B1202">
        <v>21354152</v>
      </c>
    </row>
    <row r="1203" spans="1:2" x14ac:dyDescent="0.3">
      <c r="A1203" s="3" t="s">
        <v>20952</v>
      </c>
      <c r="B1203">
        <v>21315827</v>
      </c>
    </row>
    <row r="1204" spans="1:2" x14ac:dyDescent="0.3">
      <c r="A1204" s="3" t="s">
        <v>6974</v>
      </c>
      <c r="B1204">
        <v>21288808</v>
      </c>
    </row>
    <row r="1205" spans="1:2" x14ac:dyDescent="0.3">
      <c r="A1205" s="3" t="s">
        <v>2665</v>
      </c>
      <c r="B1205">
        <v>21288692</v>
      </c>
    </row>
    <row r="1206" spans="1:2" x14ac:dyDescent="0.3">
      <c r="A1206" s="3" t="s">
        <v>7156</v>
      </c>
      <c r="B1206">
        <v>21202099</v>
      </c>
    </row>
    <row r="1207" spans="1:2" x14ac:dyDescent="0.3">
      <c r="A1207" s="3" t="s">
        <v>14763</v>
      </c>
      <c r="B1207">
        <v>21170563</v>
      </c>
    </row>
    <row r="1208" spans="1:2" x14ac:dyDescent="0.3">
      <c r="A1208" s="3" t="s">
        <v>18958</v>
      </c>
      <c r="B1208">
        <v>21159042.5</v>
      </c>
    </row>
    <row r="1209" spans="1:2" x14ac:dyDescent="0.3">
      <c r="A1209" s="3" t="s">
        <v>14625</v>
      </c>
      <c r="B1209">
        <v>21156270</v>
      </c>
    </row>
    <row r="1210" spans="1:2" x14ac:dyDescent="0.3">
      <c r="A1210" s="3" t="s">
        <v>21510</v>
      </c>
      <c r="B1210">
        <v>21150265</v>
      </c>
    </row>
    <row r="1211" spans="1:2" x14ac:dyDescent="0.3">
      <c r="A1211" s="3" t="s">
        <v>1344</v>
      </c>
      <c r="B1211">
        <v>21134374</v>
      </c>
    </row>
    <row r="1212" spans="1:2" x14ac:dyDescent="0.3">
      <c r="A1212" s="3" t="s">
        <v>17864</v>
      </c>
      <c r="B1212">
        <v>21107746</v>
      </c>
    </row>
    <row r="1213" spans="1:2" x14ac:dyDescent="0.3">
      <c r="A1213" s="3" t="s">
        <v>12619</v>
      </c>
      <c r="B1213">
        <v>21107578</v>
      </c>
    </row>
    <row r="1214" spans="1:2" x14ac:dyDescent="0.3">
      <c r="A1214" s="3" t="s">
        <v>1019</v>
      </c>
      <c r="B1214">
        <v>21103484</v>
      </c>
    </row>
    <row r="1215" spans="1:2" x14ac:dyDescent="0.3">
      <c r="A1215" s="3" t="s">
        <v>1111</v>
      </c>
      <c r="B1215">
        <v>21026078</v>
      </c>
    </row>
    <row r="1216" spans="1:2" x14ac:dyDescent="0.3">
      <c r="A1216" s="3" t="s">
        <v>21182</v>
      </c>
      <c r="B1216">
        <v>21022724</v>
      </c>
    </row>
    <row r="1217" spans="1:2" x14ac:dyDescent="0.3">
      <c r="A1217" s="3" t="s">
        <v>8189</v>
      </c>
      <c r="B1217">
        <v>21006361</v>
      </c>
    </row>
    <row r="1218" spans="1:2" x14ac:dyDescent="0.3">
      <c r="A1218" s="3" t="s">
        <v>9007</v>
      </c>
      <c r="B1218">
        <v>20949601</v>
      </c>
    </row>
    <row r="1219" spans="1:2" x14ac:dyDescent="0.3">
      <c r="A1219" s="3" t="s">
        <v>4789</v>
      </c>
      <c r="B1219">
        <v>20896773.25</v>
      </c>
    </row>
    <row r="1220" spans="1:2" x14ac:dyDescent="0.3">
      <c r="A1220" s="3" t="s">
        <v>8142</v>
      </c>
      <c r="B1220">
        <v>20851521</v>
      </c>
    </row>
    <row r="1221" spans="1:2" x14ac:dyDescent="0.3">
      <c r="A1221" s="3" t="s">
        <v>1235</v>
      </c>
      <c r="B1221">
        <v>20839540.899999999</v>
      </c>
    </row>
    <row r="1222" spans="1:2" x14ac:dyDescent="0.3">
      <c r="A1222" s="3" t="s">
        <v>135</v>
      </c>
      <c r="B1222">
        <v>20797375.181818184</v>
      </c>
    </row>
    <row r="1223" spans="1:2" x14ac:dyDescent="0.3">
      <c r="A1223" s="3" t="s">
        <v>21142</v>
      </c>
      <c r="B1223">
        <v>20780685</v>
      </c>
    </row>
    <row r="1224" spans="1:2" x14ac:dyDescent="0.3">
      <c r="A1224" s="3" t="s">
        <v>19957</v>
      </c>
      <c r="B1224">
        <v>20651333</v>
      </c>
    </row>
    <row r="1225" spans="1:2" x14ac:dyDescent="0.3">
      <c r="A1225" s="3" t="s">
        <v>6301</v>
      </c>
      <c r="B1225">
        <v>20560255</v>
      </c>
    </row>
    <row r="1226" spans="1:2" x14ac:dyDescent="0.3">
      <c r="A1226" s="3" t="s">
        <v>17813</v>
      </c>
      <c r="B1226">
        <v>20546518</v>
      </c>
    </row>
    <row r="1227" spans="1:2" x14ac:dyDescent="0.3">
      <c r="A1227" s="3" t="s">
        <v>8671</v>
      </c>
      <c r="B1227">
        <v>20535195.666666668</v>
      </c>
    </row>
    <row r="1228" spans="1:2" x14ac:dyDescent="0.3">
      <c r="A1228" s="3" t="s">
        <v>2753</v>
      </c>
      <c r="B1228">
        <v>20518905</v>
      </c>
    </row>
    <row r="1229" spans="1:2" x14ac:dyDescent="0.3">
      <c r="A1229" s="3" t="s">
        <v>6616</v>
      </c>
      <c r="B1229">
        <v>20473309.75</v>
      </c>
    </row>
    <row r="1230" spans="1:2" x14ac:dyDescent="0.3">
      <c r="A1230" s="3" t="s">
        <v>13743</v>
      </c>
      <c r="B1230">
        <v>20421130</v>
      </c>
    </row>
    <row r="1231" spans="1:2" x14ac:dyDescent="0.3">
      <c r="A1231" s="3" t="s">
        <v>9225</v>
      </c>
      <c r="B1231">
        <v>20351264</v>
      </c>
    </row>
    <row r="1232" spans="1:2" x14ac:dyDescent="0.3">
      <c r="A1232" s="3" t="s">
        <v>6909</v>
      </c>
      <c r="B1232">
        <v>20307891.666666668</v>
      </c>
    </row>
    <row r="1233" spans="1:2" x14ac:dyDescent="0.3">
      <c r="A1233" s="3" t="s">
        <v>1424</v>
      </c>
      <c r="B1233">
        <v>20305841</v>
      </c>
    </row>
    <row r="1234" spans="1:2" x14ac:dyDescent="0.3">
      <c r="A1234" s="3" t="s">
        <v>14137</v>
      </c>
      <c r="B1234">
        <v>20269710.333333332</v>
      </c>
    </row>
    <row r="1235" spans="1:2" x14ac:dyDescent="0.3">
      <c r="A1235" s="3" t="s">
        <v>6418</v>
      </c>
      <c r="B1235">
        <v>20246790</v>
      </c>
    </row>
    <row r="1236" spans="1:2" x14ac:dyDescent="0.3">
      <c r="A1236" s="3" t="s">
        <v>6043</v>
      </c>
      <c r="B1236">
        <v>20240128</v>
      </c>
    </row>
    <row r="1237" spans="1:2" x14ac:dyDescent="0.3">
      <c r="A1237" s="3" t="s">
        <v>10066</v>
      </c>
      <c r="B1237">
        <v>20235515</v>
      </c>
    </row>
    <row r="1238" spans="1:2" x14ac:dyDescent="0.3">
      <c r="A1238" s="3" t="s">
        <v>17451</v>
      </c>
      <c r="B1238">
        <v>20205757</v>
      </c>
    </row>
    <row r="1239" spans="1:2" x14ac:dyDescent="0.3">
      <c r="A1239" s="3" t="s">
        <v>3015</v>
      </c>
      <c r="B1239">
        <v>20205757</v>
      </c>
    </row>
    <row r="1240" spans="1:2" x14ac:dyDescent="0.3">
      <c r="A1240" s="3" t="s">
        <v>11663</v>
      </c>
      <c r="B1240">
        <v>20205757</v>
      </c>
    </row>
    <row r="1241" spans="1:2" x14ac:dyDescent="0.3">
      <c r="A1241" s="3" t="s">
        <v>2298</v>
      </c>
      <c r="B1241">
        <v>20205757</v>
      </c>
    </row>
    <row r="1242" spans="1:2" x14ac:dyDescent="0.3">
      <c r="A1242" s="3" t="s">
        <v>3632</v>
      </c>
      <c r="B1242">
        <v>20205757</v>
      </c>
    </row>
    <row r="1243" spans="1:2" x14ac:dyDescent="0.3">
      <c r="A1243" s="3" t="s">
        <v>4944</v>
      </c>
      <c r="B1243">
        <v>20205757</v>
      </c>
    </row>
    <row r="1244" spans="1:2" x14ac:dyDescent="0.3">
      <c r="A1244" s="3" t="s">
        <v>3137</v>
      </c>
      <c r="B1244">
        <v>20205757</v>
      </c>
    </row>
    <row r="1245" spans="1:2" x14ac:dyDescent="0.3">
      <c r="A1245" s="3" t="s">
        <v>3191</v>
      </c>
      <c r="B1245">
        <v>20205757</v>
      </c>
    </row>
    <row r="1246" spans="1:2" x14ac:dyDescent="0.3">
      <c r="A1246" s="3" t="s">
        <v>4558</v>
      </c>
      <c r="B1246">
        <v>20205757</v>
      </c>
    </row>
    <row r="1247" spans="1:2" x14ac:dyDescent="0.3">
      <c r="A1247" s="3" t="s">
        <v>7218</v>
      </c>
      <c r="B1247">
        <v>20205757</v>
      </c>
    </row>
    <row r="1248" spans="1:2" x14ac:dyDescent="0.3">
      <c r="A1248" s="3" t="s">
        <v>274</v>
      </c>
      <c r="B1248">
        <v>20205757</v>
      </c>
    </row>
    <row r="1249" spans="1:2" x14ac:dyDescent="0.3">
      <c r="A1249" s="3" t="s">
        <v>21495</v>
      </c>
      <c r="B1249">
        <v>20205757</v>
      </c>
    </row>
    <row r="1250" spans="1:2" x14ac:dyDescent="0.3">
      <c r="A1250" s="3" t="s">
        <v>3153</v>
      </c>
      <c r="B1250">
        <v>20205757</v>
      </c>
    </row>
    <row r="1251" spans="1:2" x14ac:dyDescent="0.3">
      <c r="A1251" s="3" t="s">
        <v>7098</v>
      </c>
      <c r="B1251">
        <v>20205757</v>
      </c>
    </row>
    <row r="1252" spans="1:2" x14ac:dyDescent="0.3">
      <c r="A1252" s="3" t="s">
        <v>1486</v>
      </c>
      <c r="B1252">
        <v>20205757</v>
      </c>
    </row>
    <row r="1253" spans="1:2" x14ac:dyDescent="0.3">
      <c r="A1253" s="3" t="s">
        <v>3142</v>
      </c>
      <c r="B1253">
        <v>20205757</v>
      </c>
    </row>
    <row r="1254" spans="1:2" x14ac:dyDescent="0.3">
      <c r="A1254" s="3" t="s">
        <v>1207</v>
      </c>
      <c r="B1254">
        <v>20205757</v>
      </c>
    </row>
    <row r="1255" spans="1:2" x14ac:dyDescent="0.3">
      <c r="A1255" s="3" t="s">
        <v>366</v>
      </c>
      <c r="B1255">
        <v>20205757</v>
      </c>
    </row>
    <row r="1256" spans="1:2" x14ac:dyDescent="0.3">
      <c r="A1256" s="3" t="s">
        <v>3075</v>
      </c>
      <c r="B1256">
        <v>20205757</v>
      </c>
    </row>
    <row r="1257" spans="1:2" x14ac:dyDescent="0.3">
      <c r="A1257" s="3" t="s">
        <v>1945</v>
      </c>
      <c r="B1257">
        <v>20205757</v>
      </c>
    </row>
    <row r="1258" spans="1:2" x14ac:dyDescent="0.3">
      <c r="A1258" s="3" t="s">
        <v>2510</v>
      </c>
      <c r="B1258">
        <v>20205757</v>
      </c>
    </row>
    <row r="1259" spans="1:2" x14ac:dyDescent="0.3">
      <c r="A1259" s="3" t="s">
        <v>3085</v>
      </c>
      <c r="B1259">
        <v>20205757</v>
      </c>
    </row>
    <row r="1260" spans="1:2" x14ac:dyDescent="0.3">
      <c r="A1260" s="3" t="s">
        <v>7131</v>
      </c>
      <c r="B1260">
        <v>20205757</v>
      </c>
    </row>
    <row r="1261" spans="1:2" x14ac:dyDescent="0.3">
      <c r="A1261" s="3" t="s">
        <v>310</v>
      </c>
      <c r="B1261">
        <v>20205757</v>
      </c>
    </row>
    <row r="1262" spans="1:2" x14ac:dyDescent="0.3">
      <c r="A1262" s="3" t="s">
        <v>21780</v>
      </c>
      <c r="B1262">
        <v>20205757</v>
      </c>
    </row>
    <row r="1263" spans="1:2" x14ac:dyDescent="0.3">
      <c r="A1263" s="3" t="s">
        <v>4902</v>
      </c>
      <c r="B1263">
        <v>20205757</v>
      </c>
    </row>
    <row r="1264" spans="1:2" x14ac:dyDescent="0.3">
      <c r="A1264" s="3" t="s">
        <v>1437</v>
      </c>
      <c r="B1264">
        <v>20205757</v>
      </c>
    </row>
    <row r="1265" spans="1:2" x14ac:dyDescent="0.3">
      <c r="A1265" s="3" t="s">
        <v>2505</v>
      </c>
      <c r="B1265">
        <v>20205757</v>
      </c>
    </row>
    <row r="1266" spans="1:2" x14ac:dyDescent="0.3">
      <c r="A1266" s="3" t="s">
        <v>21789</v>
      </c>
      <c r="B1266">
        <v>20205757</v>
      </c>
    </row>
    <row r="1267" spans="1:2" x14ac:dyDescent="0.3">
      <c r="A1267" s="3" t="s">
        <v>2855</v>
      </c>
      <c r="B1267">
        <v>20205757</v>
      </c>
    </row>
    <row r="1268" spans="1:2" x14ac:dyDescent="0.3">
      <c r="A1268" s="3" t="s">
        <v>19416</v>
      </c>
      <c r="B1268">
        <v>20205757</v>
      </c>
    </row>
    <row r="1269" spans="1:2" x14ac:dyDescent="0.3">
      <c r="A1269" s="3" t="s">
        <v>1912</v>
      </c>
      <c r="B1269">
        <v>20205757</v>
      </c>
    </row>
    <row r="1270" spans="1:2" x14ac:dyDescent="0.3">
      <c r="A1270" s="3" t="s">
        <v>2456</v>
      </c>
      <c r="B1270">
        <v>20205757</v>
      </c>
    </row>
    <row r="1271" spans="1:2" x14ac:dyDescent="0.3">
      <c r="A1271" s="3" t="s">
        <v>4279</v>
      </c>
      <c r="B1271">
        <v>20205757</v>
      </c>
    </row>
    <row r="1272" spans="1:2" x14ac:dyDescent="0.3">
      <c r="A1272" s="3" t="s">
        <v>3181</v>
      </c>
      <c r="B1272">
        <v>20205757</v>
      </c>
    </row>
    <row r="1273" spans="1:2" x14ac:dyDescent="0.3">
      <c r="A1273" s="3" t="s">
        <v>5555</v>
      </c>
      <c r="B1273">
        <v>20205757</v>
      </c>
    </row>
    <row r="1274" spans="1:2" x14ac:dyDescent="0.3">
      <c r="A1274" s="3" t="s">
        <v>5466</v>
      </c>
      <c r="B1274">
        <v>20205757</v>
      </c>
    </row>
    <row r="1275" spans="1:2" x14ac:dyDescent="0.3">
      <c r="A1275" s="3" t="s">
        <v>1958</v>
      </c>
      <c r="B1275">
        <v>20205757</v>
      </c>
    </row>
    <row r="1276" spans="1:2" x14ac:dyDescent="0.3">
      <c r="A1276" s="3" t="s">
        <v>5401</v>
      </c>
      <c r="B1276">
        <v>20205757</v>
      </c>
    </row>
    <row r="1277" spans="1:2" x14ac:dyDescent="0.3">
      <c r="A1277" s="3" t="s">
        <v>14844</v>
      </c>
      <c r="B1277">
        <v>20205757</v>
      </c>
    </row>
    <row r="1278" spans="1:2" x14ac:dyDescent="0.3">
      <c r="A1278" s="3" t="s">
        <v>5568</v>
      </c>
      <c r="B1278">
        <v>20205757</v>
      </c>
    </row>
    <row r="1279" spans="1:2" x14ac:dyDescent="0.3">
      <c r="A1279" s="3" t="s">
        <v>283</v>
      </c>
      <c r="B1279">
        <v>20205757</v>
      </c>
    </row>
    <row r="1280" spans="1:2" x14ac:dyDescent="0.3">
      <c r="A1280" s="3" t="s">
        <v>4222</v>
      </c>
      <c r="B1280">
        <v>20205757</v>
      </c>
    </row>
    <row r="1281" spans="1:2" x14ac:dyDescent="0.3">
      <c r="A1281" s="3" t="s">
        <v>5925</v>
      </c>
      <c r="B1281">
        <v>20205757</v>
      </c>
    </row>
    <row r="1282" spans="1:2" x14ac:dyDescent="0.3">
      <c r="A1282" s="3" t="s">
        <v>2219</v>
      </c>
      <c r="B1282">
        <v>20205757</v>
      </c>
    </row>
    <row r="1283" spans="1:2" x14ac:dyDescent="0.3">
      <c r="A1283" s="3" t="s">
        <v>422</v>
      </c>
      <c r="B1283">
        <v>20205757</v>
      </c>
    </row>
    <row r="1284" spans="1:2" x14ac:dyDescent="0.3">
      <c r="A1284" s="3" t="s">
        <v>6216</v>
      </c>
      <c r="B1284">
        <v>20205757</v>
      </c>
    </row>
    <row r="1285" spans="1:2" x14ac:dyDescent="0.3">
      <c r="A1285" s="3" t="s">
        <v>2438</v>
      </c>
      <c r="B1285">
        <v>20205757</v>
      </c>
    </row>
    <row r="1286" spans="1:2" x14ac:dyDescent="0.3">
      <c r="A1286" s="3" t="s">
        <v>2501</v>
      </c>
      <c r="B1286">
        <v>20205757</v>
      </c>
    </row>
    <row r="1287" spans="1:2" x14ac:dyDescent="0.3">
      <c r="A1287" s="3" t="s">
        <v>296</v>
      </c>
      <c r="B1287">
        <v>20205757</v>
      </c>
    </row>
    <row r="1288" spans="1:2" x14ac:dyDescent="0.3">
      <c r="A1288" s="3" t="s">
        <v>6142</v>
      </c>
      <c r="B1288">
        <v>20205757</v>
      </c>
    </row>
    <row r="1289" spans="1:2" x14ac:dyDescent="0.3">
      <c r="A1289" s="3" t="s">
        <v>1433</v>
      </c>
      <c r="B1289">
        <v>20205757</v>
      </c>
    </row>
    <row r="1290" spans="1:2" x14ac:dyDescent="0.3">
      <c r="A1290" s="3" t="s">
        <v>952</v>
      </c>
      <c r="B1290">
        <v>20205757</v>
      </c>
    </row>
    <row r="1291" spans="1:2" x14ac:dyDescent="0.3">
      <c r="A1291" s="3" t="s">
        <v>1419</v>
      </c>
      <c r="B1291">
        <v>20205757</v>
      </c>
    </row>
    <row r="1292" spans="1:2" x14ac:dyDescent="0.3">
      <c r="A1292" s="3" t="s">
        <v>8286</v>
      </c>
      <c r="B1292">
        <v>20205757</v>
      </c>
    </row>
    <row r="1293" spans="1:2" x14ac:dyDescent="0.3">
      <c r="A1293" s="3" t="s">
        <v>3133</v>
      </c>
      <c r="B1293">
        <v>20205757</v>
      </c>
    </row>
    <row r="1294" spans="1:2" x14ac:dyDescent="0.3">
      <c r="A1294" s="3" t="s">
        <v>1760</v>
      </c>
      <c r="B1294">
        <v>20205757</v>
      </c>
    </row>
    <row r="1295" spans="1:2" x14ac:dyDescent="0.3">
      <c r="A1295" s="3" t="s">
        <v>332</v>
      </c>
      <c r="B1295">
        <v>20205757</v>
      </c>
    </row>
    <row r="1296" spans="1:2" x14ac:dyDescent="0.3">
      <c r="A1296" s="3" t="s">
        <v>1671</v>
      </c>
      <c r="B1296">
        <v>20205757</v>
      </c>
    </row>
    <row r="1297" spans="1:2" x14ac:dyDescent="0.3">
      <c r="A1297" s="3" t="s">
        <v>2516</v>
      </c>
      <c r="B1297">
        <v>20205757</v>
      </c>
    </row>
    <row r="1298" spans="1:2" x14ac:dyDescent="0.3">
      <c r="A1298" s="3" t="s">
        <v>21473</v>
      </c>
      <c r="B1298">
        <v>20205757</v>
      </c>
    </row>
    <row r="1299" spans="1:2" x14ac:dyDescent="0.3">
      <c r="A1299" s="3" t="s">
        <v>3106</v>
      </c>
      <c r="B1299">
        <v>20205757</v>
      </c>
    </row>
    <row r="1300" spans="1:2" x14ac:dyDescent="0.3">
      <c r="A1300" s="3" t="s">
        <v>3776</v>
      </c>
      <c r="B1300">
        <v>20205757</v>
      </c>
    </row>
    <row r="1301" spans="1:2" x14ac:dyDescent="0.3">
      <c r="A1301" s="3" t="s">
        <v>3803</v>
      </c>
      <c r="B1301">
        <v>20205757</v>
      </c>
    </row>
    <row r="1302" spans="1:2" x14ac:dyDescent="0.3">
      <c r="A1302" s="3" t="s">
        <v>3167</v>
      </c>
      <c r="B1302">
        <v>20205757</v>
      </c>
    </row>
    <row r="1303" spans="1:2" x14ac:dyDescent="0.3">
      <c r="A1303" s="3" t="s">
        <v>2521</v>
      </c>
      <c r="B1303">
        <v>20205757</v>
      </c>
    </row>
    <row r="1304" spans="1:2" x14ac:dyDescent="0.3">
      <c r="A1304" s="3" t="s">
        <v>5502</v>
      </c>
      <c r="B1304">
        <v>20205757</v>
      </c>
    </row>
    <row r="1305" spans="1:2" x14ac:dyDescent="0.3">
      <c r="A1305" s="3" t="s">
        <v>3753</v>
      </c>
      <c r="B1305">
        <v>20205757</v>
      </c>
    </row>
    <row r="1306" spans="1:2" x14ac:dyDescent="0.3">
      <c r="A1306" s="3" t="s">
        <v>4258</v>
      </c>
      <c r="B1306">
        <v>20205757</v>
      </c>
    </row>
    <row r="1307" spans="1:2" x14ac:dyDescent="0.3">
      <c r="A1307" s="3" t="s">
        <v>6125</v>
      </c>
      <c r="B1307">
        <v>20205757</v>
      </c>
    </row>
    <row r="1308" spans="1:2" x14ac:dyDescent="0.3">
      <c r="A1308" s="3" t="s">
        <v>10224</v>
      </c>
      <c r="B1308">
        <v>20205757</v>
      </c>
    </row>
    <row r="1309" spans="1:2" x14ac:dyDescent="0.3">
      <c r="A1309" s="3" t="s">
        <v>3693</v>
      </c>
      <c r="B1309">
        <v>20205757</v>
      </c>
    </row>
    <row r="1310" spans="1:2" x14ac:dyDescent="0.3">
      <c r="A1310" s="3" t="s">
        <v>11680</v>
      </c>
      <c r="B1310">
        <v>20205757</v>
      </c>
    </row>
    <row r="1311" spans="1:2" x14ac:dyDescent="0.3">
      <c r="A1311" s="3" t="s">
        <v>7231</v>
      </c>
      <c r="B1311">
        <v>20205757</v>
      </c>
    </row>
    <row r="1312" spans="1:2" x14ac:dyDescent="0.3">
      <c r="A1312" s="3" t="s">
        <v>8704</v>
      </c>
      <c r="B1312">
        <v>20205757</v>
      </c>
    </row>
    <row r="1313" spans="1:2" x14ac:dyDescent="0.3">
      <c r="A1313" s="3" t="s">
        <v>6090</v>
      </c>
      <c r="B1313">
        <v>20205757</v>
      </c>
    </row>
    <row r="1314" spans="1:2" x14ac:dyDescent="0.3">
      <c r="A1314" s="3" t="s">
        <v>6678</v>
      </c>
      <c r="B1314">
        <v>20205757</v>
      </c>
    </row>
    <row r="1315" spans="1:2" x14ac:dyDescent="0.3">
      <c r="A1315" s="3" t="s">
        <v>4367</v>
      </c>
      <c r="B1315">
        <v>20205757</v>
      </c>
    </row>
    <row r="1316" spans="1:2" x14ac:dyDescent="0.3">
      <c r="A1316" s="3" t="s">
        <v>4227</v>
      </c>
      <c r="B1316">
        <v>20205757</v>
      </c>
    </row>
    <row r="1317" spans="1:2" x14ac:dyDescent="0.3">
      <c r="A1317" s="3" t="s">
        <v>348</v>
      </c>
      <c r="B1317">
        <v>20205757</v>
      </c>
    </row>
    <row r="1318" spans="1:2" x14ac:dyDescent="0.3">
      <c r="A1318" s="3" t="s">
        <v>1949</v>
      </c>
      <c r="B1318">
        <v>20205757</v>
      </c>
    </row>
    <row r="1319" spans="1:2" x14ac:dyDescent="0.3">
      <c r="A1319" s="3" t="s">
        <v>1883</v>
      </c>
      <c r="B1319">
        <v>20205757</v>
      </c>
    </row>
    <row r="1320" spans="1:2" x14ac:dyDescent="0.3">
      <c r="A1320" s="3" t="s">
        <v>7063</v>
      </c>
      <c r="B1320">
        <v>20205757</v>
      </c>
    </row>
    <row r="1321" spans="1:2" x14ac:dyDescent="0.3">
      <c r="A1321" s="3" t="s">
        <v>3807</v>
      </c>
      <c r="B1321">
        <v>20205757</v>
      </c>
    </row>
    <row r="1322" spans="1:2" x14ac:dyDescent="0.3">
      <c r="A1322" s="3" t="s">
        <v>939</v>
      </c>
      <c r="B1322">
        <v>20205757</v>
      </c>
    </row>
    <row r="1323" spans="1:2" x14ac:dyDescent="0.3">
      <c r="A1323" s="3" t="s">
        <v>15745</v>
      </c>
      <c r="B1323">
        <v>20179316.5</v>
      </c>
    </row>
    <row r="1324" spans="1:2" x14ac:dyDescent="0.3">
      <c r="A1324" s="3" t="s">
        <v>3850</v>
      </c>
      <c r="B1324">
        <v>20158828.333333332</v>
      </c>
    </row>
    <row r="1325" spans="1:2" x14ac:dyDescent="0.3">
      <c r="A1325" s="3" t="s">
        <v>12737</v>
      </c>
      <c r="B1325">
        <v>20154899</v>
      </c>
    </row>
    <row r="1326" spans="1:2" x14ac:dyDescent="0.3">
      <c r="A1326" s="3" t="s">
        <v>4245</v>
      </c>
      <c r="B1326">
        <v>20135656.5</v>
      </c>
    </row>
    <row r="1327" spans="1:2" x14ac:dyDescent="0.3">
      <c r="A1327" s="3" t="s">
        <v>17306</v>
      </c>
      <c r="B1327">
        <v>20017763.333333332</v>
      </c>
    </row>
    <row r="1328" spans="1:2" x14ac:dyDescent="0.3">
      <c r="A1328" s="3" t="s">
        <v>8083</v>
      </c>
      <c r="B1328">
        <v>20016254</v>
      </c>
    </row>
    <row r="1329" spans="1:2" x14ac:dyDescent="0.3">
      <c r="A1329" s="3" t="s">
        <v>20356</v>
      </c>
      <c r="B1329">
        <v>19978189</v>
      </c>
    </row>
    <row r="1330" spans="1:2" x14ac:dyDescent="0.3">
      <c r="A1330" s="3" t="s">
        <v>889</v>
      </c>
      <c r="B1330">
        <v>19930537.199999999</v>
      </c>
    </row>
    <row r="1331" spans="1:2" x14ac:dyDescent="0.3">
      <c r="A1331" s="3" t="s">
        <v>13239</v>
      </c>
      <c r="B1331">
        <v>19929669</v>
      </c>
    </row>
    <row r="1332" spans="1:2" x14ac:dyDescent="0.3">
      <c r="A1332" s="3" t="s">
        <v>917</v>
      </c>
      <c r="B1332">
        <v>19868354</v>
      </c>
    </row>
    <row r="1333" spans="1:2" x14ac:dyDescent="0.3">
      <c r="A1333" s="3" t="s">
        <v>17727</v>
      </c>
      <c r="B1333">
        <v>19767535</v>
      </c>
    </row>
    <row r="1334" spans="1:2" x14ac:dyDescent="0.3">
      <c r="A1334" s="3" t="s">
        <v>11436</v>
      </c>
      <c r="B1334">
        <v>19748009</v>
      </c>
    </row>
    <row r="1335" spans="1:2" x14ac:dyDescent="0.3">
      <c r="A1335" s="3" t="s">
        <v>20358</v>
      </c>
      <c r="B1335">
        <v>19735344</v>
      </c>
    </row>
    <row r="1336" spans="1:2" x14ac:dyDescent="0.3">
      <c r="A1336" s="3" t="s">
        <v>12419</v>
      </c>
      <c r="B1336">
        <v>19638467</v>
      </c>
    </row>
    <row r="1337" spans="1:2" x14ac:dyDescent="0.3">
      <c r="A1337" s="3" t="s">
        <v>8758</v>
      </c>
      <c r="B1337">
        <v>19607646.666666668</v>
      </c>
    </row>
    <row r="1338" spans="1:2" x14ac:dyDescent="0.3">
      <c r="A1338" s="3" t="s">
        <v>10890</v>
      </c>
      <c r="B1338">
        <v>19598588</v>
      </c>
    </row>
    <row r="1339" spans="1:2" x14ac:dyDescent="0.3">
      <c r="A1339" s="3" t="s">
        <v>1270</v>
      </c>
      <c r="B1339">
        <v>19526014</v>
      </c>
    </row>
    <row r="1340" spans="1:2" x14ac:dyDescent="0.3">
      <c r="A1340" s="3" t="s">
        <v>931</v>
      </c>
      <c r="B1340">
        <v>19522284.5</v>
      </c>
    </row>
    <row r="1341" spans="1:2" x14ac:dyDescent="0.3">
      <c r="A1341" s="3" t="s">
        <v>18076</v>
      </c>
      <c r="B1341">
        <v>19465835</v>
      </c>
    </row>
    <row r="1342" spans="1:2" x14ac:dyDescent="0.3">
      <c r="A1342" s="3" t="s">
        <v>6509</v>
      </c>
      <c r="B1342">
        <v>19438638</v>
      </c>
    </row>
    <row r="1343" spans="1:2" x14ac:dyDescent="0.3">
      <c r="A1343" s="3" t="s">
        <v>1559</v>
      </c>
      <c r="B1343">
        <v>19433343</v>
      </c>
    </row>
    <row r="1344" spans="1:2" x14ac:dyDescent="0.3">
      <c r="A1344" s="3" t="s">
        <v>2084</v>
      </c>
      <c r="B1344">
        <v>19380496.75</v>
      </c>
    </row>
    <row r="1345" spans="1:2" x14ac:dyDescent="0.3">
      <c r="A1345" s="3" t="s">
        <v>3269</v>
      </c>
      <c r="B1345">
        <v>19376477.666666668</v>
      </c>
    </row>
    <row r="1346" spans="1:2" x14ac:dyDescent="0.3">
      <c r="A1346" s="3" t="s">
        <v>19827</v>
      </c>
      <c r="B1346">
        <v>19370020</v>
      </c>
    </row>
    <row r="1347" spans="1:2" x14ac:dyDescent="0.3">
      <c r="A1347" s="3" t="s">
        <v>3099</v>
      </c>
      <c r="B1347">
        <v>19353447.5</v>
      </c>
    </row>
    <row r="1348" spans="1:2" x14ac:dyDescent="0.3">
      <c r="A1348" s="3" t="s">
        <v>416</v>
      </c>
      <c r="B1348">
        <v>19301161.5</v>
      </c>
    </row>
    <row r="1349" spans="1:2" x14ac:dyDescent="0.3">
      <c r="A1349" s="3" t="s">
        <v>8263</v>
      </c>
      <c r="B1349">
        <v>19281235</v>
      </c>
    </row>
    <row r="1350" spans="1:2" x14ac:dyDescent="0.3">
      <c r="A1350" s="3" t="s">
        <v>158</v>
      </c>
      <c r="B1350">
        <v>19253797</v>
      </c>
    </row>
    <row r="1351" spans="1:2" x14ac:dyDescent="0.3">
      <c r="A1351" s="3" t="s">
        <v>4383</v>
      </c>
      <c r="B1351">
        <v>19219094.666666668</v>
      </c>
    </row>
    <row r="1352" spans="1:2" x14ac:dyDescent="0.3">
      <c r="A1352" s="3" t="s">
        <v>17262</v>
      </c>
      <c r="B1352">
        <v>19173496</v>
      </c>
    </row>
    <row r="1353" spans="1:2" x14ac:dyDescent="0.3">
      <c r="A1353" s="3" t="s">
        <v>1380</v>
      </c>
      <c r="B1353">
        <v>19163098</v>
      </c>
    </row>
    <row r="1354" spans="1:2" x14ac:dyDescent="0.3">
      <c r="A1354" s="3" t="s">
        <v>15679</v>
      </c>
      <c r="B1354">
        <v>19152009</v>
      </c>
    </row>
    <row r="1355" spans="1:2" x14ac:dyDescent="0.3">
      <c r="A1355" s="3" t="s">
        <v>8525</v>
      </c>
      <c r="B1355">
        <v>19075720</v>
      </c>
    </row>
    <row r="1356" spans="1:2" x14ac:dyDescent="0.3">
      <c r="A1356" s="3" t="s">
        <v>2102</v>
      </c>
      <c r="B1356">
        <v>19050430.600000001</v>
      </c>
    </row>
    <row r="1357" spans="1:2" x14ac:dyDescent="0.3">
      <c r="A1357" s="3" t="s">
        <v>6103</v>
      </c>
      <c r="B1357">
        <v>19032146</v>
      </c>
    </row>
    <row r="1358" spans="1:2" x14ac:dyDescent="0.3">
      <c r="A1358" s="3" t="s">
        <v>20604</v>
      </c>
      <c r="B1358">
        <v>19015346</v>
      </c>
    </row>
    <row r="1359" spans="1:2" x14ac:dyDescent="0.3">
      <c r="A1359" s="3" t="s">
        <v>325</v>
      </c>
      <c r="B1359">
        <v>18971000</v>
      </c>
    </row>
    <row r="1360" spans="1:2" x14ac:dyDescent="0.3">
      <c r="A1360" s="3" t="s">
        <v>14685</v>
      </c>
      <c r="B1360">
        <v>18948425</v>
      </c>
    </row>
    <row r="1361" spans="1:2" x14ac:dyDescent="0.3">
      <c r="A1361" s="3" t="s">
        <v>2906</v>
      </c>
      <c r="B1361">
        <v>18902865.142857142</v>
      </c>
    </row>
    <row r="1362" spans="1:2" x14ac:dyDescent="0.3">
      <c r="A1362" s="3" t="s">
        <v>4705</v>
      </c>
      <c r="B1362">
        <v>18875011</v>
      </c>
    </row>
    <row r="1363" spans="1:2" x14ac:dyDescent="0.3">
      <c r="A1363" s="3" t="s">
        <v>13158</v>
      </c>
      <c r="B1363">
        <v>18817576.666666668</v>
      </c>
    </row>
    <row r="1364" spans="1:2" x14ac:dyDescent="0.3">
      <c r="A1364" s="3" t="s">
        <v>9831</v>
      </c>
      <c r="B1364">
        <v>18814720</v>
      </c>
    </row>
    <row r="1365" spans="1:2" x14ac:dyDescent="0.3">
      <c r="A1365" s="3" t="s">
        <v>5413</v>
      </c>
      <c r="B1365">
        <v>18767423.75</v>
      </c>
    </row>
    <row r="1366" spans="1:2" x14ac:dyDescent="0.3">
      <c r="A1366" s="3" t="s">
        <v>569</v>
      </c>
      <c r="B1366">
        <v>18720635.733333334</v>
      </c>
    </row>
    <row r="1367" spans="1:2" x14ac:dyDescent="0.3">
      <c r="A1367" s="3" t="s">
        <v>11877</v>
      </c>
      <c r="B1367">
        <v>18720175</v>
      </c>
    </row>
    <row r="1368" spans="1:2" x14ac:dyDescent="0.3">
      <c r="A1368" s="3" t="s">
        <v>14746</v>
      </c>
      <c r="B1368">
        <v>18707966</v>
      </c>
    </row>
    <row r="1369" spans="1:2" x14ac:dyDescent="0.3">
      <c r="A1369" s="3" t="s">
        <v>6578</v>
      </c>
      <c r="B1369">
        <v>18666223.5</v>
      </c>
    </row>
    <row r="1370" spans="1:2" x14ac:dyDescent="0.3">
      <c r="A1370" s="3" t="s">
        <v>18690</v>
      </c>
      <c r="B1370">
        <v>18658381</v>
      </c>
    </row>
    <row r="1371" spans="1:2" x14ac:dyDescent="0.3">
      <c r="A1371" s="3" t="s">
        <v>19059</v>
      </c>
      <c r="B1371">
        <v>18649560.5</v>
      </c>
    </row>
    <row r="1372" spans="1:2" x14ac:dyDescent="0.3">
      <c r="A1372" s="3" t="s">
        <v>2138</v>
      </c>
      <c r="B1372">
        <v>18644570</v>
      </c>
    </row>
    <row r="1373" spans="1:2" x14ac:dyDescent="0.3">
      <c r="A1373" s="3" t="s">
        <v>13914</v>
      </c>
      <c r="B1373">
        <v>18637690</v>
      </c>
    </row>
    <row r="1374" spans="1:2" x14ac:dyDescent="0.3">
      <c r="A1374" s="3" t="s">
        <v>2450</v>
      </c>
      <c r="B1374">
        <v>18634643</v>
      </c>
    </row>
    <row r="1375" spans="1:2" x14ac:dyDescent="0.3">
      <c r="A1375" s="3" t="s">
        <v>1041</v>
      </c>
      <c r="B1375">
        <v>18608187</v>
      </c>
    </row>
    <row r="1376" spans="1:2" x14ac:dyDescent="0.3">
      <c r="A1376" s="3" t="s">
        <v>5528</v>
      </c>
      <c r="B1376">
        <v>18587135</v>
      </c>
    </row>
    <row r="1377" spans="1:2" x14ac:dyDescent="0.3">
      <c r="A1377" s="3" t="s">
        <v>14251</v>
      </c>
      <c r="B1377">
        <v>18586834</v>
      </c>
    </row>
    <row r="1378" spans="1:2" x14ac:dyDescent="0.3">
      <c r="A1378" s="3" t="s">
        <v>5696</v>
      </c>
      <c r="B1378">
        <v>18576675.529411763</v>
      </c>
    </row>
    <row r="1379" spans="1:2" x14ac:dyDescent="0.3">
      <c r="A1379" s="3" t="s">
        <v>10764</v>
      </c>
      <c r="B1379">
        <v>18564088</v>
      </c>
    </row>
    <row r="1380" spans="1:2" x14ac:dyDescent="0.3">
      <c r="A1380" s="3" t="s">
        <v>722</v>
      </c>
      <c r="B1380">
        <v>18554118</v>
      </c>
    </row>
    <row r="1381" spans="1:2" x14ac:dyDescent="0.3">
      <c r="A1381" s="3" t="s">
        <v>15816</v>
      </c>
      <c r="B1381">
        <v>18502544.5</v>
      </c>
    </row>
    <row r="1382" spans="1:2" x14ac:dyDescent="0.3">
      <c r="A1382" s="3" t="s">
        <v>11541</v>
      </c>
      <c r="B1382">
        <v>18495907.399999999</v>
      </c>
    </row>
    <row r="1383" spans="1:2" x14ac:dyDescent="0.3">
      <c r="A1383" s="3" t="s">
        <v>659</v>
      </c>
      <c r="B1383">
        <v>18466620.666666668</v>
      </c>
    </row>
    <row r="1384" spans="1:2" x14ac:dyDescent="0.3">
      <c r="A1384" s="3" t="s">
        <v>16355</v>
      </c>
      <c r="B1384">
        <v>18434328</v>
      </c>
    </row>
    <row r="1385" spans="1:2" x14ac:dyDescent="0.3">
      <c r="A1385" s="3" t="s">
        <v>16792</v>
      </c>
      <c r="B1385">
        <v>18409891</v>
      </c>
    </row>
    <row r="1386" spans="1:2" x14ac:dyDescent="0.3">
      <c r="A1386" s="3" t="s">
        <v>13821</v>
      </c>
      <c r="B1386">
        <v>18328469</v>
      </c>
    </row>
    <row r="1387" spans="1:2" x14ac:dyDescent="0.3">
      <c r="A1387" s="3" t="s">
        <v>2673</v>
      </c>
      <c r="B1387">
        <v>18280003.800000001</v>
      </c>
    </row>
    <row r="1388" spans="1:2" x14ac:dyDescent="0.3">
      <c r="A1388" s="3" t="s">
        <v>9408</v>
      </c>
      <c r="B1388">
        <v>18251181.666666668</v>
      </c>
    </row>
    <row r="1389" spans="1:2" x14ac:dyDescent="0.3">
      <c r="A1389" s="3" t="s">
        <v>168</v>
      </c>
      <c r="B1389">
        <v>18235974.25</v>
      </c>
    </row>
    <row r="1390" spans="1:2" x14ac:dyDescent="0.3">
      <c r="A1390" s="3" t="s">
        <v>7726</v>
      </c>
      <c r="B1390">
        <v>18225518</v>
      </c>
    </row>
    <row r="1391" spans="1:2" x14ac:dyDescent="0.3">
      <c r="A1391" s="3" t="s">
        <v>17266</v>
      </c>
      <c r="B1391">
        <v>18224822.5</v>
      </c>
    </row>
    <row r="1392" spans="1:2" x14ac:dyDescent="0.3">
      <c r="A1392" s="3" t="s">
        <v>12336</v>
      </c>
      <c r="B1392">
        <v>18219214</v>
      </c>
    </row>
    <row r="1393" spans="1:2" x14ac:dyDescent="0.3">
      <c r="A1393" s="3" t="s">
        <v>20912</v>
      </c>
      <c r="B1393">
        <v>18170707</v>
      </c>
    </row>
    <row r="1394" spans="1:2" x14ac:dyDescent="0.3">
      <c r="A1394" s="3" t="s">
        <v>1228</v>
      </c>
      <c r="B1394">
        <v>18169937.125</v>
      </c>
    </row>
    <row r="1395" spans="1:2" x14ac:dyDescent="0.3">
      <c r="A1395" s="3" t="s">
        <v>89</v>
      </c>
      <c r="B1395">
        <v>18161613.5</v>
      </c>
    </row>
    <row r="1396" spans="1:2" x14ac:dyDescent="0.3">
      <c r="A1396" s="3" t="s">
        <v>21057</v>
      </c>
      <c r="B1396">
        <v>18160930</v>
      </c>
    </row>
    <row r="1397" spans="1:2" x14ac:dyDescent="0.3">
      <c r="A1397" s="3" t="s">
        <v>18485</v>
      </c>
      <c r="B1397">
        <v>18135961</v>
      </c>
    </row>
    <row r="1398" spans="1:2" x14ac:dyDescent="0.3">
      <c r="A1398" s="3" t="s">
        <v>5885</v>
      </c>
      <c r="B1398">
        <v>18115724</v>
      </c>
    </row>
    <row r="1399" spans="1:2" x14ac:dyDescent="0.3">
      <c r="A1399" s="3" t="s">
        <v>2198</v>
      </c>
      <c r="B1399">
        <v>18077221</v>
      </c>
    </row>
    <row r="1400" spans="1:2" x14ac:dyDescent="0.3">
      <c r="A1400" s="3" t="s">
        <v>54</v>
      </c>
      <c r="B1400">
        <v>18042150</v>
      </c>
    </row>
    <row r="1401" spans="1:2" x14ac:dyDescent="0.3">
      <c r="A1401" s="3" t="s">
        <v>15772</v>
      </c>
      <c r="B1401">
        <v>18024545</v>
      </c>
    </row>
    <row r="1402" spans="1:2" x14ac:dyDescent="0.3">
      <c r="A1402" s="3" t="s">
        <v>12649</v>
      </c>
      <c r="B1402">
        <v>18012097</v>
      </c>
    </row>
    <row r="1403" spans="1:2" x14ac:dyDescent="0.3">
      <c r="A1403" s="3" t="s">
        <v>339</v>
      </c>
      <c r="B1403">
        <v>18000000</v>
      </c>
    </row>
    <row r="1404" spans="1:2" x14ac:dyDescent="0.3">
      <c r="A1404" s="3" t="s">
        <v>1992</v>
      </c>
      <c r="B1404">
        <v>17993278.666666668</v>
      </c>
    </row>
    <row r="1405" spans="1:2" x14ac:dyDescent="0.3">
      <c r="A1405" s="3" t="s">
        <v>21552</v>
      </c>
      <c r="B1405">
        <v>17987034</v>
      </c>
    </row>
    <row r="1406" spans="1:2" x14ac:dyDescent="0.3">
      <c r="A1406" s="3" t="s">
        <v>3093</v>
      </c>
      <c r="B1406">
        <v>17976603.5</v>
      </c>
    </row>
    <row r="1407" spans="1:2" x14ac:dyDescent="0.3">
      <c r="A1407" s="3" t="s">
        <v>1847</v>
      </c>
      <c r="B1407">
        <v>17922687.125</v>
      </c>
    </row>
    <row r="1408" spans="1:2" x14ac:dyDescent="0.3">
      <c r="A1408" s="3" t="s">
        <v>9174</v>
      </c>
      <c r="B1408">
        <v>17917287</v>
      </c>
    </row>
    <row r="1409" spans="1:2" x14ac:dyDescent="0.3">
      <c r="A1409" s="3" t="s">
        <v>3798</v>
      </c>
      <c r="B1409">
        <v>17848864.333333332</v>
      </c>
    </row>
    <row r="1410" spans="1:2" x14ac:dyDescent="0.3">
      <c r="A1410" s="3" t="s">
        <v>11363</v>
      </c>
      <c r="B1410">
        <v>17835162</v>
      </c>
    </row>
    <row r="1411" spans="1:2" x14ac:dyDescent="0.3">
      <c r="A1411" s="3" t="s">
        <v>13495</v>
      </c>
      <c r="B1411">
        <v>17832734.5</v>
      </c>
    </row>
    <row r="1412" spans="1:2" x14ac:dyDescent="0.3">
      <c r="A1412" s="3" t="s">
        <v>20372</v>
      </c>
      <c r="B1412">
        <v>17768012</v>
      </c>
    </row>
    <row r="1413" spans="1:2" x14ac:dyDescent="0.3">
      <c r="A1413" s="3" t="s">
        <v>8568</v>
      </c>
      <c r="B1413">
        <v>17736619</v>
      </c>
    </row>
    <row r="1414" spans="1:2" x14ac:dyDescent="0.3">
      <c r="A1414" s="3" t="s">
        <v>11376</v>
      </c>
      <c r="B1414">
        <v>17723570.666666668</v>
      </c>
    </row>
    <row r="1415" spans="1:2" x14ac:dyDescent="0.3">
      <c r="A1415" s="3" t="s">
        <v>14339</v>
      </c>
      <c r="B1415">
        <v>17709155</v>
      </c>
    </row>
    <row r="1416" spans="1:2" x14ac:dyDescent="0.3">
      <c r="A1416" s="3" t="s">
        <v>14918</v>
      </c>
      <c r="B1416">
        <v>17669776</v>
      </c>
    </row>
    <row r="1417" spans="1:2" x14ac:dyDescent="0.3">
      <c r="A1417" s="3" t="s">
        <v>126</v>
      </c>
      <c r="B1417">
        <v>17634112.785714287</v>
      </c>
    </row>
    <row r="1418" spans="1:2" x14ac:dyDescent="0.3">
      <c r="A1418" s="3" t="s">
        <v>4147</v>
      </c>
      <c r="B1418">
        <v>17600813</v>
      </c>
    </row>
    <row r="1419" spans="1:2" x14ac:dyDescent="0.3">
      <c r="A1419" s="3" t="s">
        <v>10620</v>
      </c>
      <c r="B1419">
        <v>17599389</v>
      </c>
    </row>
    <row r="1420" spans="1:2" x14ac:dyDescent="0.3">
      <c r="A1420" s="3" t="s">
        <v>895</v>
      </c>
      <c r="B1420">
        <v>17569027</v>
      </c>
    </row>
    <row r="1421" spans="1:2" x14ac:dyDescent="0.3">
      <c r="A1421" s="3" t="s">
        <v>4682</v>
      </c>
      <c r="B1421">
        <v>17550399</v>
      </c>
    </row>
    <row r="1422" spans="1:2" x14ac:dyDescent="0.3">
      <c r="A1422" s="3" t="s">
        <v>861</v>
      </c>
      <c r="B1422">
        <v>17548047.333333332</v>
      </c>
    </row>
    <row r="1423" spans="1:2" x14ac:dyDescent="0.3">
      <c r="A1423" s="3" t="s">
        <v>10148</v>
      </c>
      <c r="B1423">
        <v>17514980</v>
      </c>
    </row>
    <row r="1424" spans="1:2" x14ac:dyDescent="0.3">
      <c r="A1424" s="3" t="s">
        <v>5276</v>
      </c>
      <c r="B1424">
        <v>17476705</v>
      </c>
    </row>
    <row r="1425" spans="1:2" x14ac:dyDescent="0.3">
      <c r="A1425" s="3" t="s">
        <v>1637</v>
      </c>
      <c r="B1425">
        <v>17453016.5</v>
      </c>
    </row>
    <row r="1426" spans="1:2" x14ac:dyDescent="0.3">
      <c r="A1426" s="3" t="s">
        <v>6828</v>
      </c>
      <c r="B1426">
        <v>17368220.5</v>
      </c>
    </row>
    <row r="1427" spans="1:2" x14ac:dyDescent="0.3">
      <c r="A1427" s="3" t="s">
        <v>268</v>
      </c>
      <c r="B1427">
        <v>17355263</v>
      </c>
    </row>
    <row r="1428" spans="1:2" x14ac:dyDescent="0.3">
      <c r="A1428" s="3" t="s">
        <v>16285</v>
      </c>
      <c r="B1428">
        <v>17347793.5</v>
      </c>
    </row>
    <row r="1429" spans="1:2" x14ac:dyDescent="0.3">
      <c r="A1429" s="3" t="s">
        <v>3855</v>
      </c>
      <c r="B1429">
        <v>17336370</v>
      </c>
    </row>
    <row r="1430" spans="1:2" x14ac:dyDescent="0.3">
      <c r="A1430" s="3" t="s">
        <v>12457</v>
      </c>
      <c r="B1430">
        <v>17333302.333333332</v>
      </c>
    </row>
    <row r="1431" spans="1:2" x14ac:dyDescent="0.3">
      <c r="A1431" s="3" t="s">
        <v>14830</v>
      </c>
      <c r="B1431">
        <v>17259098</v>
      </c>
    </row>
    <row r="1432" spans="1:2" x14ac:dyDescent="0.3">
      <c r="A1432" s="3" t="s">
        <v>11922</v>
      </c>
      <c r="B1432">
        <v>17197146.199999999</v>
      </c>
    </row>
    <row r="1433" spans="1:2" x14ac:dyDescent="0.3">
      <c r="A1433" s="3" t="s">
        <v>3967</v>
      </c>
      <c r="B1433">
        <v>17169028</v>
      </c>
    </row>
    <row r="1434" spans="1:2" x14ac:dyDescent="0.3">
      <c r="A1434" s="3" t="s">
        <v>829</v>
      </c>
      <c r="B1434">
        <v>17152878.5</v>
      </c>
    </row>
    <row r="1435" spans="1:2" x14ac:dyDescent="0.3">
      <c r="A1435" s="3" t="s">
        <v>13200</v>
      </c>
      <c r="B1435">
        <v>17115916</v>
      </c>
    </row>
    <row r="1436" spans="1:2" x14ac:dyDescent="0.3">
      <c r="A1436" s="3" t="s">
        <v>1555</v>
      </c>
      <c r="B1436">
        <v>17112123</v>
      </c>
    </row>
    <row r="1437" spans="1:2" x14ac:dyDescent="0.3">
      <c r="A1437" s="3" t="s">
        <v>4669</v>
      </c>
      <c r="B1437">
        <v>17111644.375</v>
      </c>
    </row>
    <row r="1438" spans="1:2" x14ac:dyDescent="0.3">
      <c r="A1438" s="3" t="s">
        <v>881</v>
      </c>
      <c r="B1438">
        <v>17095463</v>
      </c>
    </row>
    <row r="1439" spans="1:2" x14ac:dyDescent="0.3">
      <c r="A1439" s="3" t="s">
        <v>428</v>
      </c>
      <c r="B1439">
        <v>16926809.666666668</v>
      </c>
    </row>
    <row r="1440" spans="1:2" x14ac:dyDescent="0.3">
      <c r="A1440" s="3" t="s">
        <v>12019</v>
      </c>
      <c r="B1440">
        <v>16923761</v>
      </c>
    </row>
    <row r="1441" spans="1:2" x14ac:dyDescent="0.3">
      <c r="A1441" s="3" t="s">
        <v>1103</v>
      </c>
      <c r="B1441">
        <v>16897768</v>
      </c>
    </row>
    <row r="1442" spans="1:2" x14ac:dyDescent="0.3">
      <c r="A1442" s="3" t="s">
        <v>1362</v>
      </c>
      <c r="B1442">
        <v>16894678</v>
      </c>
    </row>
    <row r="1443" spans="1:2" x14ac:dyDescent="0.3">
      <c r="A1443" s="3" t="s">
        <v>18297</v>
      </c>
      <c r="B1443">
        <v>16882660.333333332</v>
      </c>
    </row>
    <row r="1444" spans="1:2" x14ac:dyDescent="0.3">
      <c r="A1444" s="3" t="s">
        <v>13045</v>
      </c>
      <c r="B1444">
        <v>16860007</v>
      </c>
    </row>
    <row r="1445" spans="1:2" x14ac:dyDescent="0.3">
      <c r="A1445" s="3" t="s">
        <v>7429</v>
      </c>
      <c r="B1445">
        <v>16844708</v>
      </c>
    </row>
    <row r="1446" spans="1:2" x14ac:dyDescent="0.3">
      <c r="A1446" s="3" t="s">
        <v>9172</v>
      </c>
      <c r="B1446">
        <v>16827545</v>
      </c>
    </row>
    <row r="1447" spans="1:2" x14ac:dyDescent="0.3">
      <c r="A1447" s="3" t="s">
        <v>17709</v>
      </c>
      <c r="B1447">
        <v>16816647</v>
      </c>
    </row>
    <row r="1448" spans="1:2" x14ac:dyDescent="0.3">
      <c r="A1448" s="3" t="s">
        <v>4835</v>
      </c>
      <c r="B1448">
        <v>16810971.5</v>
      </c>
    </row>
    <row r="1449" spans="1:2" x14ac:dyDescent="0.3">
      <c r="A1449" s="3" t="s">
        <v>19287</v>
      </c>
      <c r="B1449">
        <v>16810562</v>
      </c>
    </row>
    <row r="1450" spans="1:2" x14ac:dyDescent="0.3">
      <c r="A1450" s="3" t="s">
        <v>16592</v>
      </c>
      <c r="B1450">
        <v>16773538.5</v>
      </c>
    </row>
    <row r="1451" spans="1:2" x14ac:dyDescent="0.3">
      <c r="A1451" s="3" t="s">
        <v>10131</v>
      </c>
      <c r="B1451">
        <v>16757163</v>
      </c>
    </row>
    <row r="1452" spans="1:2" x14ac:dyDescent="0.3">
      <c r="A1452" s="3" t="s">
        <v>15621</v>
      </c>
      <c r="B1452">
        <v>16724933</v>
      </c>
    </row>
    <row r="1453" spans="1:2" x14ac:dyDescent="0.3">
      <c r="A1453" s="3" t="s">
        <v>2103</v>
      </c>
      <c r="B1453">
        <v>16691303</v>
      </c>
    </row>
    <row r="1454" spans="1:2" x14ac:dyDescent="0.3">
      <c r="A1454" s="3" t="s">
        <v>132</v>
      </c>
      <c r="B1454">
        <v>16691003.5</v>
      </c>
    </row>
    <row r="1455" spans="1:2" x14ac:dyDescent="0.3">
      <c r="A1455" s="3" t="s">
        <v>17164</v>
      </c>
      <c r="B1455">
        <v>16667369</v>
      </c>
    </row>
    <row r="1456" spans="1:2" x14ac:dyDescent="0.3">
      <c r="A1456" s="3" t="s">
        <v>16862</v>
      </c>
      <c r="B1456">
        <v>16667014</v>
      </c>
    </row>
    <row r="1457" spans="1:2" x14ac:dyDescent="0.3">
      <c r="A1457" s="3" t="s">
        <v>146</v>
      </c>
      <c r="B1457">
        <v>16647800</v>
      </c>
    </row>
    <row r="1458" spans="1:2" x14ac:dyDescent="0.3">
      <c r="A1458" s="3" t="s">
        <v>1517</v>
      </c>
      <c r="B1458">
        <v>16633894.428571429</v>
      </c>
    </row>
    <row r="1459" spans="1:2" x14ac:dyDescent="0.3">
      <c r="A1459" s="3" t="s">
        <v>14832</v>
      </c>
      <c r="B1459">
        <v>16627188</v>
      </c>
    </row>
    <row r="1460" spans="1:2" x14ac:dyDescent="0.3">
      <c r="A1460" s="3" t="s">
        <v>6791</v>
      </c>
      <c r="B1460">
        <v>16624456</v>
      </c>
    </row>
    <row r="1461" spans="1:2" x14ac:dyDescent="0.3">
      <c r="A1461" s="3" t="s">
        <v>2264</v>
      </c>
      <c r="B1461">
        <v>16595791</v>
      </c>
    </row>
    <row r="1462" spans="1:2" x14ac:dyDescent="0.3">
      <c r="A1462" s="3" t="s">
        <v>1185</v>
      </c>
      <c r="B1462">
        <v>16571444.75</v>
      </c>
    </row>
    <row r="1463" spans="1:2" x14ac:dyDescent="0.3">
      <c r="A1463" s="3" t="s">
        <v>1932</v>
      </c>
      <c r="B1463">
        <v>16502243.333333334</v>
      </c>
    </row>
    <row r="1464" spans="1:2" x14ac:dyDescent="0.3">
      <c r="A1464" s="3" t="s">
        <v>15285</v>
      </c>
      <c r="B1464">
        <v>16444137</v>
      </c>
    </row>
    <row r="1465" spans="1:2" x14ac:dyDescent="0.3">
      <c r="A1465" s="3" t="s">
        <v>4349</v>
      </c>
      <c r="B1465">
        <v>16427103.5</v>
      </c>
    </row>
    <row r="1466" spans="1:2" x14ac:dyDescent="0.3">
      <c r="A1466" s="3" t="s">
        <v>18308</v>
      </c>
      <c r="B1466">
        <v>16419085.5</v>
      </c>
    </row>
    <row r="1467" spans="1:2" x14ac:dyDescent="0.3">
      <c r="A1467" s="3" t="s">
        <v>21506</v>
      </c>
      <c r="B1467">
        <v>16418218</v>
      </c>
    </row>
    <row r="1468" spans="1:2" x14ac:dyDescent="0.3">
      <c r="A1468" s="3" t="s">
        <v>7700</v>
      </c>
      <c r="B1468">
        <v>16380659.5</v>
      </c>
    </row>
    <row r="1469" spans="1:2" x14ac:dyDescent="0.3">
      <c r="A1469" s="3" t="s">
        <v>21008</v>
      </c>
      <c r="B1469">
        <v>16376066</v>
      </c>
    </row>
    <row r="1470" spans="1:2" x14ac:dyDescent="0.3">
      <c r="A1470" s="3" t="s">
        <v>5853</v>
      </c>
      <c r="B1470">
        <v>16324573</v>
      </c>
    </row>
    <row r="1471" spans="1:2" x14ac:dyDescent="0.3">
      <c r="A1471" s="3" t="s">
        <v>2629</v>
      </c>
      <c r="B1471">
        <v>16254121.666666666</v>
      </c>
    </row>
    <row r="1472" spans="1:2" x14ac:dyDescent="0.3">
      <c r="A1472" s="3" t="s">
        <v>9715</v>
      </c>
      <c r="B1472">
        <v>16228448</v>
      </c>
    </row>
    <row r="1473" spans="1:2" x14ac:dyDescent="0.3">
      <c r="A1473" s="3" t="s">
        <v>16257</v>
      </c>
      <c r="B1473">
        <v>16216771</v>
      </c>
    </row>
    <row r="1474" spans="1:2" x14ac:dyDescent="0.3">
      <c r="A1474" s="3" t="s">
        <v>4879</v>
      </c>
      <c r="B1474">
        <v>16181297</v>
      </c>
    </row>
    <row r="1475" spans="1:2" x14ac:dyDescent="0.3">
      <c r="A1475" s="3" t="s">
        <v>12102</v>
      </c>
      <c r="B1475">
        <v>16171098</v>
      </c>
    </row>
    <row r="1476" spans="1:2" x14ac:dyDescent="0.3">
      <c r="A1476" s="3" t="s">
        <v>10057</v>
      </c>
      <c r="B1476">
        <v>16162580</v>
      </c>
    </row>
    <row r="1477" spans="1:2" x14ac:dyDescent="0.3">
      <c r="A1477" s="3" t="s">
        <v>4060</v>
      </c>
      <c r="B1477">
        <v>16135645</v>
      </c>
    </row>
    <row r="1478" spans="1:2" x14ac:dyDescent="0.3">
      <c r="A1478" s="3" t="s">
        <v>3214</v>
      </c>
      <c r="B1478">
        <v>16115878</v>
      </c>
    </row>
    <row r="1479" spans="1:2" x14ac:dyDescent="0.3">
      <c r="A1479" s="3" t="s">
        <v>664</v>
      </c>
      <c r="B1479">
        <v>16097901</v>
      </c>
    </row>
    <row r="1480" spans="1:2" x14ac:dyDescent="0.3">
      <c r="A1480" s="3" t="s">
        <v>5321</v>
      </c>
      <c r="B1480">
        <v>16093651</v>
      </c>
    </row>
    <row r="1481" spans="1:2" x14ac:dyDescent="0.3">
      <c r="A1481" s="3" t="s">
        <v>12205</v>
      </c>
      <c r="B1481">
        <v>16070656</v>
      </c>
    </row>
    <row r="1482" spans="1:2" x14ac:dyDescent="0.3">
      <c r="A1482" s="3" t="s">
        <v>13536</v>
      </c>
      <c r="B1482">
        <v>16024987</v>
      </c>
    </row>
    <row r="1483" spans="1:2" x14ac:dyDescent="0.3">
      <c r="A1483" s="3" t="s">
        <v>943</v>
      </c>
      <c r="B1483">
        <v>16000000</v>
      </c>
    </row>
    <row r="1484" spans="1:2" x14ac:dyDescent="0.3">
      <c r="A1484" s="3" t="s">
        <v>6867</v>
      </c>
      <c r="B1484">
        <v>15990817.800000001</v>
      </c>
    </row>
    <row r="1485" spans="1:2" x14ac:dyDescent="0.3">
      <c r="A1485" s="3" t="s">
        <v>95</v>
      </c>
      <c r="B1485">
        <v>15989059.142857144</v>
      </c>
    </row>
    <row r="1486" spans="1:2" x14ac:dyDescent="0.3">
      <c r="A1486" s="3" t="s">
        <v>14554</v>
      </c>
      <c r="B1486">
        <v>15980032</v>
      </c>
    </row>
    <row r="1487" spans="1:2" x14ac:dyDescent="0.3">
      <c r="A1487" s="3" t="s">
        <v>628</v>
      </c>
      <c r="B1487">
        <v>15965924</v>
      </c>
    </row>
    <row r="1488" spans="1:2" x14ac:dyDescent="0.3">
      <c r="A1488" s="3" t="s">
        <v>17838</v>
      </c>
      <c r="B1488">
        <v>15950164</v>
      </c>
    </row>
    <row r="1489" spans="1:2" x14ac:dyDescent="0.3">
      <c r="A1489" s="3" t="s">
        <v>579</v>
      </c>
      <c r="B1489">
        <v>15920058</v>
      </c>
    </row>
    <row r="1490" spans="1:2" x14ac:dyDescent="0.3">
      <c r="A1490" s="3" t="s">
        <v>1172</v>
      </c>
      <c r="B1490">
        <v>15914095</v>
      </c>
    </row>
    <row r="1491" spans="1:2" x14ac:dyDescent="0.3">
      <c r="A1491" s="3" t="s">
        <v>110</v>
      </c>
      <c r="B1491">
        <v>15907775.333333334</v>
      </c>
    </row>
    <row r="1492" spans="1:2" x14ac:dyDescent="0.3">
      <c r="A1492" s="3" t="s">
        <v>11505</v>
      </c>
      <c r="B1492">
        <v>15843608</v>
      </c>
    </row>
    <row r="1493" spans="1:2" x14ac:dyDescent="0.3">
      <c r="A1493" s="3" t="s">
        <v>1307</v>
      </c>
      <c r="B1493">
        <v>15842771.111111112</v>
      </c>
    </row>
    <row r="1494" spans="1:2" x14ac:dyDescent="0.3">
      <c r="A1494" s="3" t="s">
        <v>7905</v>
      </c>
      <c r="B1494">
        <v>15772966.666666666</v>
      </c>
    </row>
    <row r="1495" spans="1:2" x14ac:dyDescent="0.3">
      <c r="A1495" s="3" t="s">
        <v>15902</v>
      </c>
      <c r="B1495">
        <v>15756697</v>
      </c>
    </row>
    <row r="1496" spans="1:2" x14ac:dyDescent="0.3">
      <c r="A1496" s="3" t="s">
        <v>8910</v>
      </c>
      <c r="B1496">
        <v>15738769</v>
      </c>
    </row>
    <row r="1497" spans="1:2" x14ac:dyDescent="0.3">
      <c r="A1497" s="3" t="s">
        <v>1825</v>
      </c>
      <c r="B1497">
        <v>15673240.5</v>
      </c>
    </row>
    <row r="1498" spans="1:2" x14ac:dyDescent="0.3">
      <c r="A1498" s="3" t="s">
        <v>9062</v>
      </c>
      <c r="B1498">
        <v>15624896.833333334</v>
      </c>
    </row>
    <row r="1499" spans="1:2" x14ac:dyDescent="0.3">
      <c r="A1499" s="3" t="s">
        <v>5246</v>
      </c>
      <c r="B1499">
        <v>15610012.333333334</v>
      </c>
    </row>
    <row r="1500" spans="1:2" x14ac:dyDescent="0.3">
      <c r="A1500" s="3" t="s">
        <v>3952</v>
      </c>
      <c r="B1500">
        <v>15569352</v>
      </c>
    </row>
    <row r="1501" spans="1:2" x14ac:dyDescent="0.3">
      <c r="A1501" s="3" t="s">
        <v>12218</v>
      </c>
      <c r="B1501">
        <v>15554584.5</v>
      </c>
    </row>
    <row r="1502" spans="1:2" x14ac:dyDescent="0.3">
      <c r="A1502" s="3" t="s">
        <v>14039</v>
      </c>
      <c r="B1502">
        <v>15537117.333333334</v>
      </c>
    </row>
    <row r="1503" spans="1:2" x14ac:dyDescent="0.3">
      <c r="A1503" s="3" t="s">
        <v>18275</v>
      </c>
      <c r="B1503">
        <v>15533452.5</v>
      </c>
    </row>
    <row r="1504" spans="1:2" x14ac:dyDescent="0.3">
      <c r="A1504" s="3" t="s">
        <v>8694</v>
      </c>
      <c r="B1504">
        <v>15481572.333333334</v>
      </c>
    </row>
    <row r="1505" spans="1:2" x14ac:dyDescent="0.3">
      <c r="A1505" s="3" t="s">
        <v>875</v>
      </c>
      <c r="B1505">
        <v>15439325.333333334</v>
      </c>
    </row>
    <row r="1506" spans="1:2" x14ac:dyDescent="0.3">
      <c r="A1506" s="3" t="s">
        <v>2398</v>
      </c>
      <c r="B1506">
        <v>15422360.25</v>
      </c>
    </row>
    <row r="1507" spans="1:2" x14ac:dyDescent="0.3">
      <c r="A1507" s="3" t="s">
        <v>11525</v>
      </c>
      <c r="B1507">
        <v>15412560.25</v>
      </c>
    </row>
    <row r="1508" spans="1:2" x14ac:dyDescent="0.3">
      <c r="A1508" s="3" t="s">
        <v>7757</v>
      </c>
      <c r="B1508">
        <v>15374506</v>
      </c>
    </row>
    <row r="1509" spans="1:2" x14ac:dyDescent="0.3">
      <c r="A1509" s="3" t="s">
        <v>11497</v>
      </c>
      <c r="B1509">
        <v>15367077.714285715</v>
      </c>
    </row>
    <row r="1510" spans="1:2" x14ac:dyDescent="0.3">
      <c r="A1510" s="3" t="s">
        <v>551</v>
      </c>
      <c r="B1510">
        <v>15317723.6</v>
      </c>
    </row>
    <row r="1511" spans="1:2" x14ac:dyDescent="0.3">
      <c r="A1511" s="3" t="s">
        <v>16389</v>
      </c>
      <c r="B1511">
        <v>15300885</v>
      </c>
    </row>
    <row r="1512" spans="1:2" x14ac:dyDescent="0.3">
      <c r="A1512" s="3" t="s">
        <v>2127</v>
      </c>
      <c r="B1512">
        <v>15292246.666666666</v>
      </c>
    </row>
    <row r="1513" spans="1:2" x14ac:dyDescent="0.3">
      <c r="A1513" s="3" t="s">
        <v>15338</v>
      </c>
      <c r="B1513">
        <v>15291277</v>
      </c>
    </row>
    <row r="1514" spans="1:2" x14ac:dyDescent="0.3">
      <c r="A1514" s="3" t="s">
        <v>4950</v>
      </c>
      <c r="B1514">
        <v>15273010</v>
      </c>
    </row>
    <row r="1515" spans="1:2" x14ac:dyDescent="0.3">
      <c r="A1515" s="3" t="s">
        <v>1001</v>
      </c>
      <c r="B1515">
        <v>15272170.5</v>
      </c>
    </row>
    <row r="1516" spans="1:2" x14ac:dyDescent="0.3">
      <c r="A1516" s="3" t="s">
        <v>2205</v>
      </c>
      <c r="B1516">
        <v>15270221</v>
      </c>
    </row>
    <row r="1517" spans="1:2" x14ac:dyDescent="0.3">
      <c r="A1517" s="3" t="s">
        <v>1706</v>
      </c>
      <c r="B1517">
        <v>15261278.5</v>
      </c>
    </row>
    <row r="1518" spans="1:2" x14ac:dyDescent="0.3">
      <c r="A1518" s="3" t="s">
        <v>8798</v>
      </c>
      <c r="B1518">
        <v>15220060</v>
      </c>
    </row>
    <row r="1519" spans="1:2" x14ac:dyDescent="0.3">
      <c r="A1519" s="3" t="s">
        <v>479</v>
      </c>
      <c r="B1519">
        <v>15198912</v>
      </c>
    </row>
    <row r="1520" spans="1:2" x14ac:dyDescent="0.3">
      <c r="A1520" s="3" t="s">
        <v>1000</v>
      </c>
      <c r="B1520">
        <v>15171476</v>
      </c>
    </row>
    <row r="1521" spans="1:2" x14ac:dyDescent="0.3">
      <c r="A1521" s="3" t="s">
        <v>8766</v>
      </c>
      <c r="B1521">
        <v>15167014.5</v>
      </c>
    </row>
    <row r="1522" spans="1:2" x14ac:dyDescent="0.3">
      <c r="A1522" s="3" t="s">
        <v>17366</v>
      </c>
      <c r="B1522">
        <v>15157802.5</v>
      </c>
    </row>
    <row r="1523" spans="1:2" x14ac:dyDescent="0.3">
      <c r="A1523" s="3" t="s">
        <v>14284</v>
      </c>
      <c r="B1523">
        <v>15151744</v>
      </c>
    </row>
    <row r="1524" spans="1:2" x14ac:dyDescent="0.3">
      <c r="A1524" s="3" t="s">
        <v>3962</v>
      </c>
      <c r="B1524">
        <v>15151736</v>
      </c>
    </row>
    <row r="1525" spans="1:2" x14ac:dyDescent="0.3">
      <c r="A1525" s="3" t="s">
        <v>518</v>
      </c>
      <c r="B1525">
        <v>15077150.142857144</v>
      </c>
    </row>
    <row r="1526" spans="1:2" x14ac:dyDescent="0.3">
      <c r="A1526" s="3" t="s">
        <v>10348</v>
      </c>
      <c r="B1526">
        <v>15064946</v>
      </c>
    </row>
    <row r="1527" spans="1:2" x14ac:dyDescent="0.3">
      <c r="A1527" s="3" t="s">
        <v>17130</v>
      </c>
      <c r="B1527">
        <v>15046209.333333334</v>
      </c>
    </row>
    <row r="1528" spans="1:2" x14ac:dyDescent="0.3">
      <c r="A1528" s="3" t="s">
        <v>16810</v>
      </c>
      <c r="B1528">
        <v>15038301</v>
      </c>
    </row>
    <row r="1529" spans="1:2" x14ac:dyDescent="0.3">
      <c r="A1529" s="3" t="s">
        <v>11199</v>
      </c>
      <c r="B1529">
        <v>15037718.5</v>
      </c>
    </row>
    <row r="1530" spans="1:2" x14ac:dyDescent="0.3">
      <c r="A1530" s="3" t="s">
        <v>1906</v>
      </c>
      <c r="B1530">
        <v>15023124.5</v>
      </c>
    </row>
    <row r="1531" spans="1:2" x14ac:dyDescent="0.3">
      <c r="A1531" s="3" t="s">
        <v>12617</v>
      </c>
      <c r="B1531">
        <v>15020293</v>
      </c>
    </row>
    <row r="1532" spans="1:2" x14ac:dyDescent="0.3">
      <c r="A1532" s="3" t="s">
        <v>5914</v>
      </c>
      <c r="B1532">
        <v>14927024.666666666</v>
      </c>
    </row>
    <row r="1533" spans="1:2" x14ac:dyDescent="0.3">
      <c r="A1533" s="3" t="s">
        <v>9701</v>
      </c>
      <c r="B1533">
        <v>14842388</v>
      </c>
    </row>
    <row r="1534" spans="1:2" x14ac:dyDescent="0.3">
      <c r="A1534" s="3" t="s">
        <v>13644</v>
      </c>
      <c r="B1534">
        <v>14821824</v>
      </c>
    </row>
    <row r="1535" spans="1:2" x14ac:dyDescent="0.3">
      <c r="A1535" s="3" t="s">
        <v>11923</v>
      </c>
      <c r="B1535">
        <v>14782676</v>
      </c>
    </row>
    <row r="1536" spans="1:2" x14ac:dyDescent="0.3">
      <c r="A1536" s="3" t="s">
        <v>13109</v>
      </c>
      <c r="B1536">
        <v>14776760</v>
      </c>
    </row>
    <row r="1537" spans="1:2" x14ac:dyDescent="0.3">
      <c r="A1537" s="3" t="s">
        <v>7013</v>
      </c>
      <c r="B1537">
        <v>14749981.75</v>
      </c>
    </row>
    <row r="1538" spans="1:2" x14ac:dyDescent="0.3">
      <c r="A1538" s="3" t="s">
        <v>7677</v>
      </c>
      <c r="B1538">
        <v>14694904</v>
      </c>
    </row>
    <row r="1539" spans="1:2" x14ac:dyDescent="0.3">
      <c r="A1539" s="3" t="s">
        <v>6304</v>
      </c>
      <c r="B1539">
        <v>14674479</v>
      </c>
    </row>
    <row r="1540" spans="1:2" x14ac:dyDescent="0.3">
      <c r="A1540" s="3" t="s">
        <v>278</v>
      </c>
      <c r="B1540">
        <v>14662035</v>
      </c>
    </row>
    <row r="1541" spans="1:2" x14ac:dyDescent="0.3">
      <c r="A1541" s="3" t="s">
        <v>7514</v>
      </c>
      <c r="B1541">
        <v>14543394</v>
      </c>
    </row>
    <row r="1542" spans="1:2" x14ac:dyDescent="0.3">
      <c r="A1542" s="3" t="s">
        <v>20468</v>
      </c>
      <c r="B1542">
        <v>14510490</v>
      </c>
    </row>
    <row r="1543" spans="1:2" x14ac:dyDescent="0.3">
      <c r="A1543" s="3" t="s">
        <v>18894</v>
      </c>
      <c r="B1543">
        <v>14509830</v>
      </c>
    </row>
    <row r="1544" spans="1:2" x14ac:dyDescent="0.3">
      <c r="A1544" s="3" t="s">
        <v>451</v>
      </c>
      <c r="B1544">
        <v>14504277</v>
      </c>
    </row>
    <row r="1545" spans="1:2" x14ac:dyDescent="0.3">
      <c r="A1545" s="3" t="s">
        <v>868</v>
      </c>
      <c r="B1545">
        <v>14492125</v>
      </c>
    </row>
    <row r="1546" spans="1:2" x14ac:dyDescent="0.3">
      <c r="A1546" s="3" t="s">
        <v>227</v>
      </c>
      <c r="B1546">
        <v>14486723.6</v>
      </c>
    </row>
    <row r="1547" spans="1:2" x14ac:dyDescent="0.3">
      <c r="A1547" s="3" t="s">
        <v>1560</v>
      </c>
      <c r="B1547">
        <v>14481606</v>
      </c>
    </row>
    <row r="1548" spans="1:2" x14ac:dyDescent="0.3">
      <c r="A1548" s="3" t="s">
        <v>7445</v>
      </c>
      <c r="B1548">
        <v>14381348.5</v>
      </c>
    </row>
    <row r="1549" spans="1:2" x14ac:dyDescent="0.3">
      <c r="A1549" s="3" t="s">
        <v>5164</v>
      </c>
      <c r="B1549">
        <v>14379183</v>
      </c>
    </row>
    <row r="1550" spans="1:2" x14ac:dyDescent="0.3">
      <c r="A1550" s="3" t="s">
        <v>4037</v>
      </c>
      <c r="B1550">
        <v>14375181</v>
      </c>
    </row>
    <row r="1551" spans="1:2" x14ac:dyDescent="0.3">
      <c r="A1551" s="3" t="s">
        <v>14672</v>
      </c>
      <c r="B1551">
        <v>14354924</v>
      </c>
    </row>
    <row r="1552" spans="1:2" x14ac:dyDescent="0.3">
      <c r="A1552" s="3" t="s">
        <v>20716</v>
      </c>
      <c r="B1552">
        <v>14347433</v>
      </c>
    </row>
    <row r="1553" spans="1:2" x14ac:dyDescent="0.3">
      <c r="A1553" s="3" t="s">
        <v>6006</v>
      </c>
      <c r="B1553">
        <v>14345588.5</v>
      </c>
    </row>
    <row r="1554" spans="1:2" x14ac:dyDescent="0.3">
      <c r="A1554" s="3" t="s">
        <v>5209</v>
      </c>
      <c r="B1554">
        <v>14343976</v>
      </c>
    </row>
    <row r="1555" spans="1:2" x14ac:dyDescent="0.3">
      <c r="A1555" s="3" t="s">
        <v>11936</v>
      </c>
      <c r="B1555">
        <v>14343028</v>
      </c>
    </row>
    <row r="1556" spans="1:2" x14ac:dyDescent="0.3">
      <c r="A1556" s="3" t="s">
        <v>1755</v>
      </c>
      <c r="B1556">
        <v>14319351</v>
      </c>
    </row>
    <row r="1557" spans="1:2" x14ac:dyDescent="0.3">
      <c r="A1557" s="3" t="s">
        <v>344</v>
      </c>
      <c r="B1557">
        <v>14287755</v>
      </c>
    </row>
    <row r="1558" spans="1:2" x14ac:dyDescent="0.3">
      <c r="A1558" s="3" t="s">
        <v>21089</v>
      </c>
      <c r="B1558">
        <v>14273033</v>
      </c>
    </row>
    <row r="1559" spans="1:2" x14ac:dyDescent="0.3">
      <c r="A1559" s="3" t="s">
        <v>2135</v>
      </c>
      <c r="B1559">
        <v>14270199.5</v>
      </c>
    </row>
    <row r="1560" spans="1:2" x14ac:dyDescent="0.3">
      <c r="A1560" s="3" t="s">
        <v>8079</v>
      </c>
      <c r="B1560">
        <v>14264983.666666666</v>
      </c>
    </row>
    <row r="1561" spans="1:2" x14ac:dyDescent="0.3">
      <c r="A1561" s="3" t="s">
        <v>702</v>
      </c>
      <c r="B1561">
        <v>14260797.692307692</v>
      </c>
    </row>
    <row r="1562" spans="1:2" x14ac:dyDescent="0.3">
      <c r="A1562" s="3" t="s">
        <v>21602</v>
      </c>
      <c r="B1562">
        <v>14256199</v>
      </c>
    </row>
    <row r="1563" spans="1:2" x14ac:dyDescent="0.3">
      <c r="A1563" s="3" t="s">
        <v>1553</v>
      </c>
      <c r="B1563">
        <v>14237880</v>
      </c>
    </row>
    <row r="1564" spans="1:2" x14ac:dyDescent="0.3">
      <c r="A1564" s="3" t="s">
        <v>1285</v>
      </c>
      <c r="B1564">
        <v>14222525.545454545</v>
      </c>
    </row>
    <row r="1565" spans="1:2" x14ac:dyDescent="0.3">
      <c r="A1565" s="3" t="s">
        <v>810</v>
      </c>
      <c r="B1565">
        <v>14180506.75</v>
      </c>
    </row>
    <row r="1566" spans="1:2" x14ac:dyDescent="0.3">
      <c r="A1566" s="3" t="s">
        <v>14798</v>
      </c>
      <c r="B1566">
        <v>14176037</v>
      </c>
    </row>
    <row r="1567" spans="1:2" x14ac:dyDescent="0.3">
      <c r="A1567" s="3" t="s">
        <v>386</v>
      </c>
      <c r="B1567">
        <v>14155617</v>
      </c>
    </row>
    <row r="1568" spans="1:2" x14ac:dyDescent="0.3">
      <c r="A1568" s="3" t="s">
        <v>2228</v>
      </c>
      <c r="B1568">
        <v>14069177.5</v>
      </c>
    </row>
    <row r="1569" spans="1:2" x14ac:dyDescent="0.3">
      <c r="A1569" s="3" t="s">
        <v>1512</v>
      </c>
      <c r="B1569">
        <v>14049540</v>
      </c>
    </row>
    <row r="1570" spans="1:2" x14ac:dyDescent="0.3">
      <c r="A1570" s="3" t="s">
        <v>3346</v>
      </c>
      <c r="B1570">
        <v>14016953.5</v>
      </c>
    </row>
    <row r="1571" spans="1:2" x14ac:dyDescent="0.3">
      <c r="A1571" s="3" t="s">
        <v>9947</v>
      </c>
      <c r="B1571">
        <v>14009368</v>
      </c>
    </row>
    <row r="1572" spans="1:2" x14ac:dyDescent="0.3">
      <c r="A1572" s="3" t="s">
        <v>2546</v>
      </c>
      <c r="B1572">
        <v>14007612.5</v>
      </c>
    </row>
    <row r="1573" spans="1:2" x14ac:dyDescent="0.3">
      <c r="A1573" s="3" t="s">
        <v>3948</v>
      </c>
      <c r="B1573">
        <v>14000000</v>
      </c>
    </row>
    <row r="1574" spans="1:2" x14ac:dyDescent="0.3">
      <c r="A1574" s="3" t="s">
        <v>5424</v>
      </c>
      <c r="B1574">
        <v>13995732.333333334</v>
      </c>
    </row>
    <row r="1575" spans="1:2" x14ac:dyDescent="0.3">
      <c r="A1575" s="3" t="s">
        <v>7270</v>
      </c>
      <c r="B1575">
        <v>13988003</v>
      </c>
    </row>
    <row r="1576" spans="1:2" x14ac:dyDescent="0.3">
      <c r="A1576" s="3" t="s">
        <v>5681</v>
      </c>
      <c r="B1576">
        <v>13985225</v>
      </c>
    </row>
    <row r="1577" spans="1:2" x14ac:dyDescent="0.3">
      <c r="A1577" s="3" t="s">
        <v>3330</v>
      </c>
      <c r="B1577">
        <v>13952606</v>
      </c>
    </row>
    <row r="1578" spans="1:2" x14ac:dyDescent="0.3">
      <c r="A1578" s="3" t="s">
        <v>14469</v>
      </c>
      <c r="B1578">
        <v>13939963</v>
      </c>
    </row>
    <row r="1579" spans="1:2" x14ac:dyDescent="0.3">
      <c r="A1579" s="3" t="s">
        <v>6237</v>
      </c>
      <c r="B1579">
        <v>13878411</v>
      </c>
    </row>
    <row r="1580" spans="1:2" x14ac:dyDescent="0.3">
      <c r="A1580" s="3" t="s">
        <v>9501</v>
      </c>
      <c r="B1580">
        <v>13846673.5</v>
      </c>
    </row>
    <row r="1581" spans="1:2" x14ac:dyDescent="0.3">
      <c r="A1581" s="3" t="s">
        <v>21175</v>
      </c>
      <c r="B1581">
        <v>13837294</v>
      </c>
    </row>
    <row r="1582" spans="1:2" x14ac:dyDescent="0.3">
      <c r="A1582" s="3" t="s">
        <v>12517</v>
      </c>
      <c r="B1582">
        <v>13802599</v>
      </c>
    </row>
    <row r="1583" spans="1:2" x14ac:dyDescent="0.3">
      <c r="A1583" s="3" t="s">
        <v>10332</v>
      </c>
      <c r="B1583">
        <v>13710456.666666666</v>
      </c>
    </row>
    <row r="1584" spans="1:2" x14ac:dyDescent="0.3">
      <c r="A1584" s="3" t="s">
        <v>8001</v>
      </c>
      <c r="B1584">
        <v>13670688</v>
      </c>
    </row>
    <row r="1585" spans="1:2" x14ac:dyDescent="0.3">
      <c r="A1585" s="3" t="s">
        <v>5359</v>
      </c>
      <c r="B1585">
        <v>13653822</v>
      </c>
    </row>
    <row r="1586" spans="1:2" x14ac:dyDescent="0.3">
      <c r="A1586" s="3" t="s">
        <v>3920</v>
      </c>
      <c r="B1586">
        <v>13648382.833333334</v>
      </c>
    </row>
    <row r="1587" spans="1:2" x14ac:dyDescent="0.3">
      <c r="A1587" s="3" t="s">
        <v>14813</v>
      </c>
      <c r="B1587">
        <v>13609423</v>
      </c>
    </row>
    <row r="1588" spans="1:2" x14ac:dyDescent="0.3">
      <c r="A1588" s="3" t="s">
        <v>19520</v>
      </c>
      <c r="B1588">
        <v>13603453</v>
      </c>
    </row>
    <row r="1589" spans="1:2" x14ac:dyDescent="0.3">
      <c r="A1589" s="3" t="s">
        <v>10324</v>
      </c>
      <c r="B1589">
        <v>13583690</v>
      </c>
    </row>
    <row r="1590" spans="1:2" x14ac:dyDescent="0.3">
      <c r="A1590" s="3" t="s">
        <v>1061</v>
      </c>
      <c r="B1590">
        <v>13569377.714285715</v>
      </c>
    </row>
    <row r="1591" spans="1:2" x14ac:dyDescent="0.3">
      <c r="A1591" s="3" t="s">
        <v>9924</v>
      </c>
      <c r="B1591">
        <v>13565664</v>
      </c>
    </row>
    <row r="1592" spans="1:2" x14ac:dyDescent="0.3">
      <c r="A1592" s="3" t="s">
        <v>11715</v>
      </c>
      <c r="B1592">
        <v>13563501.666666666</v>
      </c>
    </row>
    <row r="1593" spans="1:2" x14ac:dyDescent="0.3">
      <c r="A1593" s="3" t="s">
        <v>7548</v>
      </c>
      <c r="B1593">
        <v>13507815.5</v>
      </c>
    </row>
    <row r="1594" spans="1:2" x14ac:dyDescent="0.3">
      <c r="A1594" s="3" t="s">
        <v>8321</v>
      </c>
      <c r="B1594">
        <v>13443990</v>
      </c>
    </row>
    <row r="1595" spans="1:2" x14ac:dyDescent="0.3">
      <c r="A1595" s="3" t="s">
        <v>9041</v>
      </c>
      <c r="B1595">
        <v>13427615</v>
      </c>
    </row>
    <row r="1596" spans="1:2" x14ac:dyDescent="0.3">
      <c r="A1596" s="3" t="s">
        <v>252</v>
      </c>
      <c r="B1596">
        <v>13394968</v>
      </c>
    </row>
    <row r="1597" spans="1:2" x14ac:dyDescent="0.3">
      <c r="A1597" s="3" t="s">
        <v>852</v>
      </c>
      <c r="B1597">
        <v>13378872</v>
      </c>
    </row>
    <row r="1598" spans="1:2" x14ac:dyDescent="0.3">
      <c r="A1598" s="3" t="s">
        <v>18048</v>
      </c>
      <c r="B1598">
        <v>13313581</v>
      </c>
    </row>
    <row r="1599" spans="1:2" x14ac:dyDescent="0.3">
      <c r="A1599" s="3" t="s">
        <v>742</v>
      </c>
      <c r="B1599">
        <v>13302634.25</v>
      </c>
    </row>
    <row r="1600" spans="1:2" x14ac:dyDescent="0.3">
      <c r="A1600" s="3" t="s">
        <v>16339</v>
      </c>
      <c r="B1600">
        <v>13301369.666666666</v>
      </c>
    </row>
    <row r="1601" spans="1:2" x14ac:dyDescent="0.3">
      <c r="A1601" s="3" t="s">
        <v>3420</v>
      </c>
      <c r="B1601">
        <v>13299749</v>
      </c>
    </row>
    <row r="1602" spans="1:2" x14ac:dyDescent="0.3">
      <c r="A1602" s="3" t="s">
        <v>11205</v>
      </c>
      <c r="B1602">
        <v>13279186</v>
      </c>
    </row>
    <row r="1603" spans="1:2" x14ac:dyDescent="0.3">
      <c r="A1603" s="3" t="s">
        <v>11030</v>
      </c>
      <c r="B1603">
        <v>13263993</v>
      </c>
    </row>
    <row r="1604" spans="1:2" x14ac:dyDescent="0.3">
      <c r="A1604" s="3" t="s">
        <v>7210</v>
      </c>
      <c r="B1604">
        <v>13227123</v>
      </c>
    </row>
    <row r="1605" spans="1:2" x14ac:dyDescent="0.3">
      <c r="A1605" s="3" t="s">
        <v>2459</v>
      </c>
      <c r="B1605">
        <v>13204876.5</v>
      </c>
    </row>
    <row r="1606" spans="1:2" x14ac:dyDescent="0.3">
      <c r="A1606" s="3" t="s">
        <v>6474</v>
      </c>
      <c r="B1606">
        <v>13186288</v>
      </c>
    </row>
    <row r="1607" spans="1:2" x14ac:dyDescent="0.3">
      <c r="A1607" s="3" t="s">
        <v>13072</v>
      </c>
      <c r="B1607">
        <v>13149611</v>
      </c>
    </row>
    <row r="1608" spans="1:2" x14ac:dyDescent="0.3">
      <c r="A1608" s="3" t="s">
        <v>4095</v>
      </c>
      <c r="B1608">
        <v>13110903</v>
      </c>
    </row>
    <row r="1609" spans="1:2" x14ac:dyDescent="0.3">
      <c r="A1609" s="3" t="s">
        <v>4631</v>
      </c>
      <c r="B1609">
        <v>13086430</v>
      </c>
    </row>
    <row r="1610" spans="1:2" x14ac:dyDescent="0.3">
      <c r="A1610" s="3" t="s">
        <v>14122</v>
      </c>
      <c r="B1610">
        <v>13015470.5</v>
      </c>
    </row>
    <row r="1611" spans="1:2" x14ac:dyDescent="0.3">
      <c r="A1611" s="3" t="s">
        <v>3440</v>
      </c>
      <c r="B1611">
        <v>12947763</v>
      </c>
    </row>
    <row r="1612" spans="1:2" x14ac:dyDescent="0.3">
      <c r="A1612" s="3" t="s">
        <v>10945</v>
      </c>
      <c r="B1612">
        <v>12924063</v>
      </c>
    </row>
    <row r="1613" spans="1:2" x14ac:dyDescent="0.3">
      <c r="A1613" s="3" t="s">
        <v>1443</v>
      </c>
      <c r="B1613">
        <v>12868003.800000001</v>
      </c>
    </row>
    <row r="1614" spans="1:2" x14ac:dyDescent="0.3">
      <c r="A1614" s="3" t="s">
        <v>5013</v>
      </c>
      <c r="B1614">
        <v>12816070.5</v>
      </c>
    </row>
    <row r="1615" spans="1:2" x14ac:dyDescent="0.3">
      <c r="A1615" s="3" t="s">
        <v>404</v>
      </c>
      <c r="B1615">
        <v>12810505.352941176</v>
      </c>
    </row>
    <row r="1616" spans="1:2" x14ac:dyDescent="0.3">
      <c r="A1616" s="3" t="s">
        <v>12142</v>
      </c>
      <c r="B1616">
        <v>12806614</v>
      </c>
    </row>
    <row r="1617" spans="1:2" x14ac:dyDescent="0.3">
      <c r="A1617" s="3" t="s">
        <v>9162</v>
      </c>
      <c r="B1617">
        <v>12803305</v>
      </c>
    </row>
    <row r="1618" spans="1:2" x14ac:dyDescent="0.3">
      <c r="A1618" s="3" t="s">
        <v>3666</v>
      </c>
      <c r="B1618">
        <v>12800138</v>
      </c>
    </row>
    <row r="1619" spans="1:2" x14ac:dyDescent="0.3">
      <c r="A1619" s="3" t="s">
        <v>9742</v>
      </c>
      <c r="B1619">
        <v>12782749</v>
      </c>
    </row>
    <row r="1620" spans="1:2" x14ac:dyDescent="0.3">
      <c r="A1620" s="3" t="s">
        <v>9979</v>
      </c>
      <c r="B1620">
        <v>12781918.5</v>
      </c>
    </row>
    <row r="1621" spans="1:2" x14ac:dyDescent="0.3">
      <c r="A1621" s="3" t="s">
        <v>5063</v>
      </c>
      <c r="B1621">
        <v>12767815</v>
      </c>
    </row>
    <row r="1622" spans="1:2" x14ac:dyDescent="0.3">
      <c r="A1622" s="3" t="s">
        <v>4280</v>
      </c>
      <c r="B1622">
        <v>12741891</v>
      </c>
    </row>
    <row r="1623" spans="1:2" x14ac:dyDescent="0.3">
      <c r="A1623" s="3" t="s">
        <v>7255</v>
      </c>
      <c r="B1623">
        <v>12677407.5</v>
      </c>
    </row>
    <row r="1624" spans="1:2" x14ac:dyDescent="0.3">
      <c r="A1624" s="3" t="s">
        <v>192</v>
      </c>
      <c r="B1624">
        <v>12665840</v>
      </c>
    </row>
    <row r="1625" spans="1:2" x14ac:dyDescent="0.3">
      <c r="A1625" s="3" t="s">
        <v>13193</v>
      </c>
      <c r="B1625">
        <v>12661189</v>
      </c>
    </row>
    <row r="1626" spans="1:2" x14ac:dyDescent="0.3">
      <c r="A1626" s="3" t="s">
        <v>6350</v>
      </c>
      <c r="B1626">
        <v>12625995.5</v>
      </c>
    </row>
    <row r="1627" spans="1:2" x14ac:dyDescent="0.3">
      <c r="A1627" s="3" t="s">
        <v>846</v>
      </c>
      <c r="B1627">
        <v>12617845</v>
      </c>
    </row>
    <row r="1628" spans="1:2" x14ac:dyDescent="0.3">
      <c r="A1628" s="3" t="s">
        <v>239</v>
      </c>
      <c r="B1628">
        <v>12602878.5</v>
      </c>
    </row>
    <row r="1629" spans="1:2" x14ac:dyDescent="0.3">
      <c r="A1629" s="3" t="s">
        <v>11548</v>
      </c>
      <c r="B1629">
        <v>12591270</v>
      </c>
    </row>
    <row r="1630" spans="1:2" x14ac:dyDescent="0.3">
      <c r="A1630" s="3" t="s">
        <v>1180</v>
      </c>
      <c r="B1630">
        <v>12534817</v>
      </c>
    </row>
    <row r="1631" spans="1:2" x14ac:dyDescent="0.3">
      <c r="A1631" s="3" t="s">
        <v>16272</v>
      </c>
      <c r="B1631">
        <v>12521745.4</v>
      </c>
    </row>
    <row r="1632" spans="1:2" x14ac:dyDescent="0.3">
      <c r="A1632" s="3" t="s">
        <v>12644</v>
      </c>
      <c r="B1632">
        <v>12517488</v>
      </c>
    </row>
    <row r="1633" spans="1:2" x14ac:dyDescent="0.3">
      <c r="A1633" s="3" t="s">
        <v>14209</v>
      </c>
      <c r="B1633">
        <v>12515150.5</v>
      </c>
    </row>
    <row r="1634" spans="1:2" x14ac:dyDescent="0.3">
      <c r="A1634" s="3" t="s">
        <v>6325</v>
      </c>
      <c r="B1634">
        <v>12473352.5</v>
      </c>
    </row>
    <row r="1635" spans="1:2" x14ac:dyDescent="0.3">
      <c r="A1635" s="3" t="s">
        <v>6483</v>
      </c>
      <c r="B1635">
        <v>12454768</v>
      </c>
    </row>
    <row r="1636" spans="1:2" x14ac:dyDescent="0.3">
      <c r="A1636" s="3" t="s">
        <v>733</v>
      </c>
      <c r="B1636">
        <v>12449155.666666666</v>
      </c>
    </row>
    <row r="1637" spans="1:2" x14ac:dyDescent="0.3">
      <c r="A1637" s="3" t="s">
        <v>11529</v>
      </c>
      <c r="B1637">
        <v>12413888</v>
      </c>
    </row>
    <row r="1638" spans="1:2" x14ac:dyDescent="0.3">
      <c r="A1638" s="3" t="s">
        <v>3925</v>
      </c>
      <c r="B1638">
        <v>12396383</v>
      </c>
    </row>
    <row r="1639" spans="1:2" x14ac:dyDescent="0.3">
      <c r="A1639" s="3" t="s">
        <v>6489</v>
      </c>
      <c r="B1639">
        <v>12390260</v>
      </c>
    </row>
    <row r="1640" spans="1:2" x14ac:dyDescent="0.3">
      <c r="A1640" s="3" t="s">
        <v>5866</v>
      </c>
      <c r="B1640">
        <v>12365741.333333334</v>
      </c>
    </row>
    <row r="1641" spans="1:2" x14ac:dyDescent="0.3">
      <c r="A1641" s="3" t="s">
        <v>2734</v>
      </c>
      <c r="B1641">
        <v>12361866</v>
      </c>
    </row>
    <row r="1642" spans="1:2" x14ac:dyDescent="0.3">
      <c r="A1642" s="3" t="s">
        <v>6018</v>
      </c>
      <c r="B1642">
        <v>12339578</v>
      </c>
    </row>
    <row r="1643" spans="1:2" x14ac:dyDescent="0.3">
      <c r="A1643" s="3" t="s">
        <v>3373</v>
      </c>
      <c r="B1643">
        <v>12310408</v>
      </c>
    </row>
    <row r="1644" spans="1:2" x14ac:dyDescent="0.3">
      <c r="A1644" s="3" t="s">
        <v>8160</v>
      </c>
      <c r="B1644">
        <v>12303080</v>
      </c>
    </row>
    <row r="1645" spans="1:2" x14ac:dyDescent="0.3">
      <c r="A1645" s="3" t="s">
        <v>15053</v>
      </c>
      <c r="B1645">
        <v>12294931</v>
      </c>
    </row>
    <row r="1646" spans="1:2" x14ac:dyDescent="0.3">
      <c r="A1646" s="3" t="s">
        <v>4785</v>
      </c>
      <c r="B1646">
        <v>12277096</v>
      </c>
    </row>
    <row r="1647" spans="1:2" x14ac:dyDescent="0.3">
      <c r="A1647" s="3" t="s">
        <v>8088</v>
      </c>
      <c r="B1647">
        <v>12267790</v>
      </c>
    </row>
    <row r="1648" spans="1:2" x14ac:dyDescent="0.3">
      <c r="A1648" s="3" t="s">
        <v>19472</v>
      </c>
      <c r="B1648">
        <v>12252684</v>
      </c>
    </row>
    <row r="1649" spans="1:2" x14ac:dyDescent="0.3">
      <c r="A1649" s="3" t="s">
        <v>3861</v>
      </c>
      <c r="B1649">
        <v>12243989.666666666</v>
      </c>
    </row>
    <row r="1650" spans="1:2" x14ac:dyDescent="0.3">
      <c r="A1650" s="3" t="s">
        <v>10432</v>
      </c>
      <c r="B1650">
        <v>12218638</v>
      </c>
    </row>
    <row r="1651" spans="1:2" x14ac:dyDescent="0.3">
      <c r="A1651" s="3" t="s">
        <v>6066</v>
      </c>
      <c r="B1651">
        <v>12145331.5</v>
      </c>
    </row>
    <row r="1652" spans="1:2" x14ac:dyDescent="0.3">
      <c r="A1652" s="3" t="s">
        <v>16903</v>
      </c>
      <c r="B1652">
        <v>12106921</v>
      </c>
    </row>
    <row r="1653" spans="1:2" x14ac:dyDescent="0.3">
      <c r="A1653" s="3" t="s">
        <v>4600</v>
      </c>
      <c r="B1653">
        <v>12090735</v>
      </c>
    </row>
    <row r="1654" spans="1:2" x14ac:dyDescent="0.3">
      <c r="A1654" s="3" t="s">
        <v>2405</v>
      </c>
      <c r="B1654">
        <v>12062444.800000001</v>
      </c>
    </row>
    <row r="1655" spans="1:2" x14ac:dyDescent="0.3">
      <c r="A1655" s="3" t="s">
        <v>10093</v>
      </c>
      <c r="B1655">
        <v>12052506.25</v>
      </c>
    </row>
    <row r="1656" spans="1:2" x14ac:dyDescent="0.3">
      <c r="A1656" s="3" t="s">
        <v>1867</v>
      </c>
      <c r="B1656">
        <v>12049514</v>
      </c>
    </row>
    <row r="1657" spans="1:2" x14ac:dyDescent="0.3">
      <c r="A1657" s="3" t="s">
        <v>372</v>
      </c>
      <c r="B1657">
        <v>12044225.333333334</v>
      </c>
    </row>
    <row r="1658" spans="1:2" x14ac:dyDescent="0.3">
      <c r="A1658" s="3" t="s">
        <v>9021</v>
      </c>
      <c r="B1658">
        <v>12008376</v>
      </c>
    </row>
    <row r="1659" spans="1:2" x14ac:dyDescent="0.3">
      <c r="A1659" s="3" t="s">
        <v>13015</v>
      </c>
      <c r="B1659">
        <v>12006147</v>
      </c>
    </row>
    <row r="1660" spans="1:2" x14ac:dyDescent="0.3">
      <c r="A1660" s="3" t="s">
        <v>18623</v>
      </c>
      <c r="B1660">
        <v>12000461.5</v>
      </c>
    </row>
    <row r="1661" spans="1:2" x14ac:dyDescent="0.3">
      <c r="A1661" s="3" t="s">
        <v>958</v>
      </c>
      <c r="B1661">
        <v>12000000</v>
      </c>
    </row>
    <row r="1662" spans="1:2" x14ac:dyDescent="0.3">
      <c r="A1662" s="3" t="s">
        <v>2056</v>
      </c>
      <c r="B1662">
        <v>11969159</v>
      </c>
    </row>
    <row r="1663" spans="1:2" x14ac:dyDescent="0.3">
      <c r="A1663" s="3" t="s">
        <v>1357</v>
      </c>
      <c r="B1663">
        <v>11964396.5</v>
      </c>
    </row>
    <row r="1664" spans="1:2" x14ac:dyDescent="0.3">
      <c r="A1664" s="3" t="s">
        <v>3675</v>
      </c>
      <c r="B1664">
        <v>11957943</v>
      </c>
    </row>
    <row r="1665" spans="1:2" x14ac:dyDescent="0.3">
      <c r="A1665" s="3" t="s">
        <v>3990</v>
      </c>
      <c r="B1665">
        <v>11926062.666666666</v>
      </c>
    </row>
    <row r="1666" spans="1:2" x14ac:dyDescent="0.3">
      <c r="A1666" s="3" t="s">
        <v>1613</v>
      </c>
      <c r="B1666">
        <v>11919250</v>
      </c>
    </row>
    <row r="1667" spans="1:2" x14ac:dyDescent="0.3">
      <c r="A1667" s="3" t="s">
        <v>429</v>
      </c>
      <c r="B1667">
        <v>11895295.199999999</v>
      </c>
    </row>
    <row r="1668" spans="1:2" x14ac:dyDescent="0.3">
      <c r="A1668" s="3" t="s">
        <v>13534</v>
      </c>
      <c r="B1668">
        <v>11881548.5</v>
      </c>
    </row>
    <row r="1669" spans="1:2" x14ac:dyDescent="0.3">
      <c r="A1669" s="3" t="s">
        <v>18317</v>
      </c>
      <c r="B1669">
        <v>11866848.5</v>
      </c>
    </row>
    <row r="1670" spans="1:2" x14ac:dyDescent="0.3">
      <c r="A1670" s="3" t="s">
        <v>4491</v>
      </c>
      <c r="B1670">
        <v>11806119</v>
      </c>
    </row>
    <row r="1671" spans="1:2" x14ac:dyDescent="0.3">
      <c r="A1671" s="3" t="s">
        <v>21598</v>
      </c>
      <c r="B1671">
        <v>11799556</v>
      </c>
    </row>
    <row r="1672" spans="1:2" x14ac:dyDescent="0.3">
      <c r="A1672" s="3" t="s">
        <v>8216</v>
      </c>
      <c r="B1672">
        <v>11798854</v>
      </c>
    </row>
    <row r="1673" spans="1:2" x14ac:dyDescent="0.3">
      <c r="A1673" s="3" t="s">
        <v>20027</v>
      </c>
      <c r="B1673">
        <v>11784207</v>
      </c>
    </row>
    <row r="1674" spans="1:2" x14ac:dyDescent="0.3">
      <c r="A1674" s="3" t="s">
        <v>841</v>
      </c>
      <c r="B1674">
        <v>11692409.666666666</v>
      </c>
    </row>
    <row r="1675" spans="1:2" x14ac:dyDescent="0.3">
      <c r="A1675" s="3" t="s">
        <v>187</v>
      </c>
      <c r="B1675">
        <v>11684481</v>
      </c>
    </row>
    <row r="1676" spans="1:2" x14ac:dyDescent="0.3">
      <c r="A1676" s="3" t="s">
        <v>5261</v>
      </c>
      <c r="B1676">
        <v>11683305.857142856</v>
      </c>
    </row>
    <row r="1677" spans="1:2" x14ac:dyDescent="0.3">
      <c r="A1677" s="3" t="s">
        <v>10919</v>
      </c>
      <c r="B1677">
        <v>11683047</v>
      </c>
    </row>
    <row r="1678" spans="1:2" x14ac:dyDescent="0.3">
      <c r="A1678" s="3" t="s">
        <v>4689</v>
      </c>
      <c r="B1678">
        <v>11670530</v>
      </c>
    </row>
    <row r="1679" spans="1:2" x14ac:dyDescent="0.3">
      <c r="A1679" s="3" t="s">
        <v>5186</v>
      </c>
      <c r="B1679">
        <v>11642254</v>
      </c>
    </row>
    <row r="1680" spans="1:2" x14ac:dyDescent="0.3">
      <c r="A1680" s="3" t="s">
        <v>1135</v>
      </c>
      <c r="B1680">
        <v>11632403.857142856</v>
      </c>
    </row>
    <row r="1681" spans="1:2" x14ac:dyDescent="0.3">
      <c r="A1681" s="3" t="s">
        <v>17922</v>
      </c>
      <c r="B1681">
        <v>11627400</v>
      </c>
    </row>
    <row r="1682" spans="1:2" x14ac:dyDescent="0.3">
      <c r="A1682" s="3" t="s">
        <v>2259</v>
      </c>
      <c r="B1682">
        <v>11623252</v>
      </c>
    </row>
    <row r="1683" spans="1:2" x14ac:dyDescent="0.3">
      <c r="A1683" s="3" t="s">
        <v>9884</v>
      </c>
      <c r="B1683">
        <v>11619191.5</v>
      </c>
    </row>
    <row r="1684" spans="1:2" x14ac:dyDescent="0.3">
      <c r="A1684" s="3" t="s">
        <v>1976</v>
      </c>
      <c r="B1684">
        <v>11590097.25</v>
      </c>
    </row>
    <row r="1685" spans="1:2" x14ac:dyDescent="0.3">
      <c r="A1685" s="3" t="s">
        <v>5833</v>
      </c>
      <c r="B1685">
        <v>11582891</v>
      </c>
    </row>
    <row r="1686" spans="1:2" x14ac:dyDescent="0.3">
      <c r="A1686" s="3" t="s">
        <v>10996</v>
      </c>
      <c r="B1686">
        <v>11578059</v>
      </c>
    </row>
    <row r="1687" spans="1:2" x14ac:dyDescent="0.3">
      <c r="A1687" s="3" t="s">
        <v>5309</v>
      </c>
      <c r="B1687">
        <v>11567217</v>
      </c>
    </row>
    <row r="1688" spans="1:2" x14ac:dyDescent="0.3">
      <c r="A1688" s="3" t="s">
        <v>20363</v>
      </c>
      <c r="B1688">
        <v>11561936</v>
      </c>
    </row>
    <row r="1689" spans="1:2" x14ac:dyDescent="0.3">
      <c r="A1689" s="3" t="s">
        <v>1663</v>
      </c>
      <c r="B1689">
        <v>11555675.5</v>
      </c>
    </row>
    <row r="1690" spans="1:2" x14ac:dyDescent="0.3">
      <c r="A1690" s="3" t="s">
        <v>8110</v>
      </c>
      <c r="B1690">
        <v>11555430</v>
      </c>
    </row>
    <row r="1691" spans="1:2" x14ac:dyDescent="0.3">
      <c r="A1691" s="3" t="s">
        <v>1685</v>
      </c>
      <c r="B1691">
        <v>11554798</v>
      </c>
    </row>
    <row r="1692" spans="1:2" x14ac:dyDescent="0.3">
      <c r="A1692" s="3" t="s">
        <v>2690</v>
      </c>
      <c r="B1692">
        <v>11551098</v>
      </c>
    </row>
    <row r="1693" spans="1:2" x14ac:dyDescent="0.3">
      <c r="A1693" s="3" t="s">
        <v>3005</v>
      </c>
      <c r="B1693">
        <v>11541808</v>
      </c>
    </row>
    <row r="1694" spans="1:2" x14ac:dyDescent="0.3">
      <c r="A1694" s="3" t="s">
        <v>4801</v>
      </c>
      <c r="B1694">
        <v>11536599</v>
      </c>
    </row>
    <row r="1695" spans="1:2" x14ac:dyDescent="0.3">
      <c r="A1695" s="3" t="s">
        <v>8662</v>
      </c>
      <c r="B1695">
        <v>11534477</v>
      </c>
    </row>
    <row r="1696" spans="1:2" x14ac:dyDescent="0.3">
      <c r="A1696" s="3" t="s">
        <v>2650</v>
      </c>
      <c r="B1696">
        <v>11528900</v>
      </c>
    </row>
    <row r="1697" spans="1:2" x14ac:dyDescent="0.3">
      <c r="A1697" s="3" t="s">
        <v>173</v>
      </c>
      <c r="B1697">
        <v>11503632.5</v>
      </c>
    </row>
    <row r="1698" spans="1:2" x14ac:dyDescent="0.3">
      <c r="A1698" s="3" t="s">
        <v>11590</v>
      </c>
      <c r="B1698">
        <v>11497325.571428571</v>
      </c>
    </row>
    <row r="1699" spans="1:2" x14ac:dyDescent="0.3">
      <c r="A1699" s="3" t="s">
        <v>5996</v>
      </c>
      <c r="B1699">
        <v>11470686</v>
      </c>
    </row>
    <row r="1700" spans="1:2" x14ac:dyDescent="0.3">
      <c r="A1700" s="3" t="s">
        <v>1578</v>
      </c>
      <c r="B1700">
        <v>11459825</v>
      </c>
    </row>
    <row r="1701" spans="1:2" x14ac:dyDescent="0.3">
      <c r="A1701" s="3" t="s">
        <v>7168</v>
      </c>
      <c r="B1701">
        <v>11431100</v>
      </c>
    </row>
    <row r="1702" spans="1:2" x14ac:dyDescent="0.3">
      <c r="A1702" s="3" t="s">
        <v>13380</v>
      </c>
      <c r="B1702">
        <v>11422287.666666666</v>
      </c>
    </row>
    <row r="1703" spans="1:2" x14ac:dyDescent="0.3">
      <c r="A1703" s="3" t="s">
        <v>13784</v>
      </c>
      <c r="B1703">
        <v>11417504</v>
      </c>
    </row>
    <row r="1704" spans="1:2" x14ac:dyDescent="0.3">
      <c r="A1704" s="3" t="s">
        <v>18030</v>
      </c>
      <c r="B1704">
        <v>11417362</v>
      </c>
    </row>
    <row r="1705" spans="1:2" x14ac:dyDescent="0.3">
      <c r="A1705" s="3" t="s">
        <v>2495</v>
      </c>
      <c r="B1705">
        <v>11403994.5</v>
      </c>
    </row>
    <row r="1706" spans="1:2" x14ac:dyDescent="0.3">
      <c r="A1706" s="3" t="s">
        <v>1935</v>
      </c>
      <c r="B1706">
        <v>11385017.5</v>
      </c>
    </row>
    <row r="1707" spans="1:2" x14ac:dyDescent="0.3">
      <c r="A1707" s="3" t="s">
        <v>4899</v>
      </c>
      <c r="B1707">
        <v>11383218.555555556</v>
      </c>
    </row>
    <row r="1708" spans="1:2" x14ac:dyDescent="0.3">
      <c r="A1708" s="3" t="s">
        <v>1193</v>
      </c>
      <c r="B1708">
        <v>11378339</v>
      </c>
    </row>
    <row r="1709" spans="1:2" x14ac:dyDescent="0.3">
      <c r="A1709" s="3" t="s">
        <v>17877</v>
      </c>
      <c r="B1709">
        <v>11350665</v>
      </c>
    </row>
    <row r="1710" spans="1:2" x14ac:dyDescent="0.3">
      <c r="A1710" s="3" t="s">
        <v>6166</v>
      </c>
      <c r="B1710">
        <v>11336986</v>
      </c>
    </row>
    <row r="1711" spans="1:2" x14ac:dyDescent="0.3">
      <c r="A1711" s="3" t="s">
        <v>17842</v>
      </c>
      <c r="B1711">
        <v>11313679</v>
      </c>
    </row>
    <row r="1712" spans="1:2" x14ac:dyDescent="0.3">
      <c r="A1712" s="3" t="s">
        <v>2273</v>
      </c>
      <c r="B1712">
        <v>11302884</v>
      </c>
    </row>
    <row r="1713" spans="1:2" x14ac:dyDescent="0.3">
      <c r="A1713" s="3" t="s">
        <v>797</v>
      </c>
      <c r="B1713">
        <v>11276846</v>
      </c>
    </row>
    <row r="1714" spans="1:2" x14ac:dyDescent="0.3">
      <c r="A1714" s="3" t="s">
        <v>4718</v>
      </c>
      <c r="B1714">
        <v>11252410</v>
      </c>
    </row>
    <row r="1715" spans="1:2" x14ac:dyDescent="0.3">
      <c r="A1715" s="3" t="s">
        <v>15314</v>
      </c>
      <c r="B1715">
        <v>11247576.4</v>
      </c>
    </row>
    <row r="1716" spans="1:2" x14ac:dyDescent="0.3">
      <c r="A1716" s="3" t="s">
        <v>11431</v>
      </c>
      <c r="B1716">
        <v>11155214</v>
      </c>
    </row>
    <row r="1717" spans="1:2" x14ac:dyDescent="0.3">
      <c r="A1717" s="3" t="s">
        <v>19441</v>
      </c>
      <c r="B1717">
        <v>11122090</v>
      </c>
    </row>
    <row r="1718" spans="1:2" x14ac:dyDescent="0.3">
      <c r="A1718" s="3" t="s">
        <v>357</v>
      </c>
      <c r="B1718">
        <v>11114460.125</v>
      </c>
    </row>
    <row r="1719" spans="1:2" x14ac:dyDescent="0.3">
      <c r="A1719" s="3" t="s">
        <v>16931</v>
      </c>
      <c r="B1719">
        <v>11103434</v>
      </c>
    </row>
    <row r="1720" spans="1:2" x14ac:dyDescent="0.3">
      <c r="A1720" s="3" t="s">
        <v>1518</v>
      </c>
      <c r="B1720">
        <v>11074754</v>
      </c>
    </row>
    <row r="1721" spans="1:2" x14ac:dyDescent="0.3">
      <c r="A1721" s="3" t="s">
        <v>16830</v>
      </c>
      <c r="B1721">
        <v>11042068</v>
      </c>
    </row>
    <row r="1722" spans="1:2" x14ac:dyDescent="0.3">
      <c r="A1722" s="3" t="s">
        <v>2047</v>
      </c>
      <c r="B1722">
        <v>11023853.199999999</v>
      </c>
    </row>
    <row r="1723" spans="1:2" x14ac:dyDescent="0.3">
      <c r="A1723" s="3" t="s">
        <v>18866</v>
      </c>
      <c r="B1723">
        <v>11020402</v>
      </c>
    </row>
    <row r="1724" spans="1:2" x14ac:dyDescent="0.3">
      <c r="A1724" s="3" t="s">
        <v>21033</v>
      </c>
      <c r="B1724">
        <v>11001627</v>
      </c>
    </row>
    <row r="1725" spans="1:2" x14ac:dyDescent="0.3">
      <c r="A1725" s="3" t="s">
        <v>4796</v>
      </c>
      <c r="B1725">
        <v>10987626</v>
      </c>
    </row>
    <row r="1726" spans="1:2" x14ac:dyDescent="0.3">
      <c r="A1726" s="3" t="s">
        <v>3123</v>
      </c>
      <c r="B1726">
        <v>10974914</v>
      </c>
    </row>
    <row r="1727" spans="1:2" x14ac:dyDescent="0.3">
      <c r="A1727" s="3" t="s">
        <v>5136</v>
      </c>
      <c r="B1727">
        <v>10925007.5</v>
      </c>
    </row>
    <row r="1728" spans="1:2" x14ac:dyDescent="0.3">
      <c r="A1728" s="3" t="s">
        <v>13287</v>
      </c>
      <c r="B1728">
        <v>10922000</v>
      </c>
    </row>
    <row r="1729" spans="1:2" x14ac:dyDescent="0.3">
      <c r="A1729" s="3" t="s">
        <v>1260</v>
      </c>
      <c r="B1729">
        <v>10905176.666666666</v>
      </c>
    </row>
    <row r="1730" spans="1:2" x14ac:dyDescent="0.3">
      <c r="A1730" s="3" t="s">
        <v>8779</v>
      </c>
      <c r="B1730">
        <v>10904930</v>
      </c>
    </row>
    <row r="1731" spans="1:2" x14ac:dyDescent="0.3">
      <c r="A1731" s="3" t="s">
        <v>2128</v>
      </c>
      <c r="B1731">
        <v>10892962.25</v>
      </c>
    </row>
    <row r="1732" spans="1:2" x14ac:dyDescent="0.3">
      <c r="A1732" s="3" t="s">
        <v>2488</v>
      </c>
      <c r="B1732">
        <v>10891186</v>
      </c>
    </row>
    <row r="1733" spans="1:2" x14ac:dyDescent="0.3">
      <c r="A1733" s="3" t="s">
        <v>8120</v>
      </c>
      <c r="B1733">
        <v>10882339.5</v>
      </c>
    </row>
    <row r="1734" spans="1:2" x14ac:dyDescent="0.3">
      <c r="A1734" s="3" t="s">
        <v>11624</v>
      </c>
      <c r="B1734">
        <v>10873148</v>
      </c>
    </row>
    <row r="1735" spans="1:2" x14ac:dyDescent="0.3">
      <c r="A1735" s="3" t="s">
        <v>5436</v>
      </c>
      <c r="B1735">
        <v>10871468.333333334</v>
      </c>
    </row>
    <row r="1736" spans="1:2" x14ac:dyDescent="0.3">
      <c r="A1736" s="3" t="s">
        <v>13727</v>
      </c>
      <c r="B1736">
        <v>10852064</v>
      </c>
    </row>
    <row r="1737" spans="1:2" x14ac:dyDescent="0.3">
      <c r="A1737" s="3" t="s">
        <v>6460</v>
      </c>
      <c r="B1737">
        <v>10828875.6</v>
      </c>
    </row>
    <row r="1738" spans="1:2" x14ac:dyDescent="0.3">
      <c r="A1738" s="3" t="s">
        <v>7085</v>
      </c>
      <c r="B1738">
        <v>10819278</v>
      </c>
    </row>
    <row r="1739" spans="1:2" x14ac:dyDescent="0.3">
      <c r="A1739" s="3" t="s">
        <v>2778</v>
      </c>
      <c r="B1739">
        <v>10810355.333333334</v>
      </c>
    </row>
    <row r="1740" spans="1:2" x14ac:dyDescent="0.3">
      <c r="A1740" s="3" t="s">
        <v>4596</v>
      </c>
      <c r="B1740">
        <v>10795856</v>
      </c>
    </row>
    <row r="1741" spans="1:2" x14ac:dyDescent="0.3">
      <c r="A1741" s="3" t="s">
        <v>16609</v>
      </c>
      <c r="B1741">
        <v>10739881</v>
      </c>
    </row>
    <row r="1742" spans="1:2" x14ac:dyDescent="0.3">
      <c r="A1742" s="3" t="s">
        <v>12524</v>
      </c>
      <c r="B1742">
        <v>10738779.666666666</v>
      </c>
    </row>
    <row r="1743" spans="1:2" x14ac:dyDescent="0.3">
      <c r="A1743" s="3" t="s">
        <v>3300</v>
      </c>
      <c r="B1743">
        <v>10730509.5</v>
      </c>
    </row>
    <row r="1744" spans="1:2" x14ac:dyDescent="0.3">
      <c r="A1744" s="3" t="s">
        <v>9178</v>
      </c>
      <c r="B1744">
        <v>10716500.5</v>
      </c>
    </row>
    <row r="1745" spans="1:2" x14ac:dyDescent="0.3">
      <c r="A1745" s="3" t="s">
        <v>1720</v>
      </c>
      <c r="B1745">
        <v>10676194</v>
      </c>
    </row>
    <row r="1746" spans="1:2" x14ac:dyDescent="0.3">
      <c r="A1746" s="3" t="s">
        <v>4005</v>
      </c>
      <c r="B1746">
        <v>10675580.5</v>
      </c>
    </row>
    <row r="1747" spans="1:2" x14ac:dyDescent="0.3">
      <c r="A1747" s="3" t="s">
        <v>10845</v>
      </c>
      <c r="B1747">
        <v>10667893</v>
      </c>
    </row>
    <row r="1748" spans="1:2" x14ac:dyDescent="0.3">
      <c r="A1748" s="3" t="s">
        <v>9361</v>
      </c>
      <c r="B1748">
        <v>10658278</v>
      </c>
    </row>
    <row r="1749" spans="1:2" x14ac:dyDescent="0.3">
      <c r="A1749" s="3" t="s">
        <v>15325</v>
      </c>
      <c r="B1749">
        <v>10642648.5</v>
      </c>
    </row>
    <row r="1750" spans="1:2" x14ac:dyDescent="0.3">
      <c r="A1750" s="3" t="s">
        <v>769</v>
      </c>
      <c r="B1750">
        <v>10626725</v>
      </c>
    </row>
    <row r="1751" spans="1:2" x14ac:dyDescent="0.3">
      <c r="A1751" s="3" t="s">
        <v>17724</v>
      </c>
      <c r="B1751">
        <v>10578643</v>
      </c>
    </row>
    <row r="1752" spans="1:2" x14ac:dyDescent="0.3">
      <c r="A1752" s="3" t="s">
        <v>10667</v>
      </c>
      <c r="B1752">
        <v>10571408</v>
      </c>
    </row>
    <row r="1753" spans="1:2" x14ac:dyDescent="0.3">
      <c r="A1753" s="3" t="s">
        <v>10982</v>
      </c>
      <c r="B1753">
        <v>10570375</v>
      </c>
    </row>
    <row r="1754" spans="1:2" x14ac:dyDescent="0.3">
      <c r="A1754" s="3" t="s">
        <v>2245</v>
      </c>
      <c r="B1754">
        <v>10530000</v>
      </c>
    </row>
    <row r="1755" spans="1:2" x14ac:dyDescent="0.3">
      <c r="A1755" s="3" t="s">
        <v>2290</v>
      </c>
      <c r="B1755">
        <v>10502878.5</v>
      </c>
    </row>
    <row r="1756" spans="1:2" x14ac:dyDescent="0.3">
      <c r="A1756" s="3" t="s">
        <v>1962</v>
      </c>
      <c r="B1756">
        <v>10477878.5</v>
      </c>
    </row>
    <row r="1757" spans="1:2" x14ac:dyDescent="0.3">
      <c r="A1757" s="3" t="s">
        <v>7892</v>
      </c>
      <c r="B1757">
        <v>10475705</v>
      </c>
    </row>
    <row r="1758" spans="1:2" x14ac:dyDescent="0.3">
      <c r="A1758" s="3" t="s">
        <v>20528</v>
      </c>
      <c r="B1758">
        <v>10472180</v>
      </c>
    </row>
    <row r="1759" spans="1:2" x14ac:dyDescent="0.3">
      <c r="A1759" s="3" t="s">
        <v>712</v>
      </c>
      <c r="B1759">
        <v>10469846.285714285</v>
      </c>
    </row>
    <row r="1760" spans="1:2" x14ac:dyDescent="0.3">
      <c r="A1760" s="3" t="s">
        <v>15308</v>
      </c>
      <c r="B1760">
        <v>10380483.5</v>
      </c>
    </row>
    <row r="1761" spans="1:2" x14ac:dyDescent="0.3">
      <c r="A1761" s="3" t="s">
        <v>21166</v>
      </c>
      <c r="B1761">
        <v>10313019</v>
      </c>
    </row>
    <row r="1762" spans="1:2" x14ac:dyDescent="0.3">
      <c r="A1762" s="3" t="s">
        <v>13606</v>
      </c>
      <c r="B1762">
        <v>10275509</v>
      </c>
    </row>
    <row r="1763" spans="1:2" x14ac:dyDescent="0.3">
      <c r="A1763" s="3" t="s">
        <v>1165</v>
      </c>
      <c r="B1763">
        <v>10272470.5</v>
      </c>
    </row>
    <row r="1764" spans="1:2" x14ac:dyDescent="0.3">
      <c r="A1764" s="3" t="s">
        <v>3177</v>
      </c>
      <c r="B1764">
        <v>10271247.800000001</v>
      </c>
    </row>
    <row r="1765" spans="1:2" x14ac:dyDescent="0.3">
      <c r="A1765" s="3" t="s">
        <v>9708</v>
      </c>
      <c r="B1765">
        <v>10262104</v>
      </c>
    </row>
    <row r="1766" spans="1:2" x14ac:dyDescent="0.3">
      <c r="A1766" s="3" t="s">
        <v>4458</v>
      </c>
      <c r="B1766">
        <v>10256735.857142856</v>
      </c>
    </row>
    <row r="1767" spans="1:2" x14ac:dyDescent="0.3">
      <c r="A1767" s="3" t="s">
        <v>12159</v>
      </c>
      <c r="B1767">
        <v>10229331</v>
      </c>
    </row>
    <row r="1768" spans="1:2" x14ac:dyDescent="0.3">
      <c r="A1768" s="3" t="s">
        <v>1657</v>
      </c>
      <c r="B1768">
        <v>10219460</v>
      </c>
    </row>
    <row r="1769" spans="1:2" x14ac:dyDescent="0.3">
      <c r="A1769" s="3" t="s">
        <v>21268</v>
      </c>
      <c r="B1769">
        <v>10209813</v>
      </c>
    </row>
    <row r="1770" spans="1:2" x14ac:dyDescent="0.3">
      <c r="A1770" s="3" t="s">
        <v>11514</v>
      </c>
      <c r="B1770">
        <v>10194274</v>
      </c>
    </row>
    <row r="1771" spans="1:2" x14ac:dyDescent="0.3">
      <c r="A1771" s="3" t="s">
        <v>10850</v>
      </c>
      <c r="B1771">
        <v>10186878</v>
      </c>
    </row>
    <row r="1772" spans="1:2" x14ac:dyDescent="0.3">
      <c r="A1772" s="3" t="s">
        <v>745</v>
      </c>
      <c r="B1772">
        <v>10179092</v>
      </c>
    </row>
    <row r="1773" spans="1:2" x14ac:dyDescent="0.3">
      <c r="A1773" s="3" t="s">
        <v>15257</v>
      </c>
      <c r="B1773">
        <v>10174839</v>
      </c>
    </row>
    <row r="1774" spans="1:2" x14ac:dyDescent="0.3">
      <c r="A1774" s="3" t="s">
        <v>8850</v>
      </c>
      <c r="B1774">
        <v>10156467.5</v>
      </c>
    </row>
    <row r="1775" spans="1:2" x14ac:dyDescent="0.3">
      <c r="A1775" s="3" t="s">
        <v>10962</v>
      </c>
      <c r="B1775">
        <v>10155690</v>
      </c>
    </row>
    <row r="1776" spans="1:2" x14ac:dyDescent="0.3">
      <c r="A1776" s="3" t="s">
        <v>15206</v>
      </c>
      <c r="B1776">
        <v>10123353</v>
      </c>
    </row>
    <row r="1777" spans="1:2" x14ac:dyDescent="0.3">
      <c r="A1777" s="3" t="s">
        <v>6369</v>
      </c>
      <c r="B1777">
        <v>10084623</v>
      </c>
    </row>
    <row r="1778" spans="1:2" x14ac:dyDescent="0.3">
      <c r="A1778" s="3" t="s">
        <v>16104</v>
      </c>
      <c r="B1778">
        <v>10082090.5</v>
      </c>
    </row>
    <row r="1779" spans="1:2" x14ac:dyDescent="0.3">
      <c r="A1779" s="3" t="s">
        <v>20305</v>
      </c>
      <c r="B1779">
        <v>10060903</v>
      </c>
    </row>
    <row r="1780" spans="1:2" x14ac:dyDescent="0.3">
      <c r="A1780" s="3" t="s">
        <v>10233</v>
      </c>
      <c r="B1780">
        <v>10023282</v>
      </c>
    </row>
    <row r="1781" spans="1:2" x14ac:dyDescent="0.3">
      <c r="A1781" s="3" t="s">
        <v>10257</v>
      </c>
      <c r="B1781">
        <v>10019109</v>
      </c>
    </row>
    <row r="1782" spans="1:2" x14ac:dyDescent="0.3">
      <c r="A1782" s="3" t="s">
        <v>2554</v>
      </c>
      <c r="B1782">
        <v>10017013.666666666</v>
      </c>
    </row>
    <row r="1783" spans="1:2" x14ac:dyDescent="0.3">
      <c r="A1783" s="3" t="s">
        <v>21</v>
      </c>
      <c r="B1783">
        <v>10005969</v>
      </c>
    </row>
    <row r="1784" spans="1:2" x14ac:dyDescent="0.3">
      <c r="A1784" s="3" t="s">
        <v>2711</v>
      </c>
      <c r="B1784">
        <v>10000000</v>
      </c>
    </row>
    <row r="1785" spans="1:2" x14ac:dyDescent="0.3">
      <c r="A1785" s="3" t="s">
        <v>8761</v>
      </c>
      <c r="B1785">
        <v>9982727</v>
      </c>
    </row>
    <row r="1786" spans="1:2" x14ac:dyDescent="0.3">
      <c r="A1786" s="3" t="s">
        <v>21620</v>
      </c>
      <c r="B1786">
        <v>9982083</v>
      </c>
    </row>
    <row r="1787" spans="1:2" x14ac:dyDescent="0.3">
      <c r="A1787" s="3" t="s">
        <v>12097</v>
      </c>
      <c r="B1787">
        <v>9941064.5</v>
      </c>
    </row>
    <row r="1788" spans="1:2" x14ac:dyDescent="0.3">
      <c r="A1788" s="3" t="s">
        <v>16835</v>
      </c>
      <c r="B1788">
        <v>9933873</v>
      </c>
    </row>
    <row r="1789" spans="1:2" x14ac:dyDescent="0.3">
      <c r="A1789" s="3" t="s">
        <v>11448</v>
      </c>
      <c r="B1789">
        <v>9902115</v>
      </c>
    </row>
    <row r="1790" spans="1:2" x14ac:dyDescent="0.3">
      <c r="A1790" s="3" t="s">
        <v>3648</v>
      </c>
      <c r="B1790">
        <v>9894541</v>
      </c>
    </row>
    <row r="1791" spans="1:2" x14ac:dyDescent="0.3">
      <c r="A1791" s="3" t="s">
        <v>2947</v>
      </c>
      <c r="B1791">
        <v>9889871.333333334</v>
      </c>
    </row>
    <row r="1792" spans="1:2" x14ac:dyDescent="0.3">
      <c r="A1792" s="3" t="s">
        <v>2320</v>
      </c>
      <c r="B1792">
        <v>9871201.5</v>
      </c>
    </row>
    <row r="1793" spans="1:2" x14ac:dyDescent="0.3">
      <c r="A1793" s="3" t="s">
        <v>13788</v>
      </c>
      <c r="B1793">
        <v>9870860.5</v>
      </c>
    </row>
    <row r="1794" spans="1:2" x14ac:dyDescent="0.3">
      <c r="A1794" s="3" t="s">
        <v>377</v>
      </c>
      <c r="B1794">
        <v>9870727</v>
      </c>
    </row>
    <row r="1795" spans="1:2" x14ac:dyDescent="0.3">
      <c r="A1795" s="3" t="s">
        <v>13097</v>
      </c>
      <c r="B1795">
        <v>9870688.833333334</v>
      </c>
    </row>
    <row r="1796" spans="1:2" x14ac:dyDescent="0.3">
      <c r="A1796" s="3" t="s">
        <v>883</v>
      </c>
      <c r="B1796">
        <v>9804590</v>
      </c>
    </row>
    <row r="1797" spans="1:2" x14ac:dyDescent="0.3">
      <c r="A1797" s="3" t="s">
        <v>923</v>
      </c>
      <c r="B1797">
        <v>9763495</v>
      </c>
    </row>
    <row r="1798" spans="1:2" x14ac:dyDescent="0.3">
      <c r="A1798" s="3" t="s">
        <v>13256</v>
      </c>
      <c r="B1798">
        <v>9748821.5</v>
      </c>
    </row>
    <row r="1799" spans="1:2" x14ac:dyDescent="0.3">
      <c r="A1799" s="3" t="s">
        <v>3381</v>
      </c>
      <c r="B1799">
        <v>9745803</v>
      </c>
    </row>
    <row r="1800" spans="1:2" x14ac:dyDescent="0.3">
      <c r="A1800" s="3" t="s">
        <v>11609</v>
      </c>
      <c r="B1800">
        <v>9719848</v>
      </c>
    </row>
    <row r="1801" spans="1:2" x14ac:dyDescent="0.3">
      <c r="A1801" s="3" t="s">
        <v>6426</v>
      </c>
      <c r="B1801">
        <v>9689816</v>
      </c>
    </row>
    <row r="1802" spans="1:2" x14ac:dyDescent="0.3">
      <c r="A1802" s="3" t="s">
        <v>8591</v>
      </c>
      <c r="B1802">
        <v>9685976</v>
      </c>
    </row>
    <row r="1803" spans="1:2" x14ac:dyDescent="0.3">
      <c r="A1803" s="3" t="s">
        <v>15243</v>
      </c>
      <c r="B1803">
        <v>9669758</v>
      </c>
    </row>
    <row r="1804" spans="1:2" x14ac:dyDescent="0.3">
      <c r="A1804" s="3" t="s">
        <v>21722</v>
      </c>
      <c r="B1804">
        <v>9667157</v>
      </c>
    </row>
    <row r="1805" spans="1:2" x14ac:dyDescent="0.3">
      <c r="A1805" s="3" t="s">
        <v>10273</v>
      </c>
      <c r="B1805">
        <v>9639390</v>
      </c>
    </row>
    <row r="1806" spans="1:2" x14ac:dyDescent="0.3">
      <c r="A1806" s="3" t="s">
        <v>7213</v>
      </c>
      <c r="B1806">
        <v>9623329</v>
      </c>
    </row>
    <row r="1807" spans="1:2" x14ac:dyDescent="0.3">
      <c r="A1807" s="3" t="s">
        <v>9730</v>
      </c>
      <c r="B1807">
        <v>9615840</v>
      </c>
    </row>
    <row r="1808" spans="1:2" x14ac:dyDescent="0.3">
      <c r="A1808" s="3" t="s">
        <v>2160</v>
      </c>
      <c r="B1808">
        <v>9609962.9090909082</v>
      </c>
    </row>
    <row r="1809" spans="1:2" x14ac:dyDescent="0.3">
      <c r="A1809" s="3" t="s">
        <v>15879</v>
      </c>
      <c r="B1809">
        <v>9602897</v>
      </c>
    </row>
    <row r="1810" spans="1:2" x14ac:dyDescent="0.3">
      <c r="A1810" s="3" t="s">
        <v>1571</v>
      </c>
      <c r="B1810">
        <v>9593449</v>
      </c>
    </row>
    <row r="1811" spans="1:2" x14ac:dyDescent="0.3">
      <c r="A1811" s="3" t="s">
        <v>20187</v>
      </c>
      <c r="B1811">
        <v>9574093</v>
      </c>
    </row>
    <row r="1812" spans="1:2" x14ac:dyDescent="0.3">
      <c r="A1812" s="3" t="s">
        <v>9050</v>
      </c>
      <c r="B1812">
        <v>9524306.333333334</v>
      </c>
    </row>
    <row r="1813" spans="1:2" x14ac:dyDescent="0.3">
      <c r="A1813" s="3" t="s">
        <v>9340</v>
      </c>
      <c r="B1813">
        <v>9504584.25</v>
      </c>
    </row>
    <row r="1814" spans="1:2" x14ac:dyDescent="0.3">
      <c r="A1814" s="3" t="s">
        <v>7263</v>
      </c>
      <c r="B1814">
        <v>9481984</v>
      </c>
    </row>
    <row r="1815" spans="1:2" x14ac:dyDescent="0.3">
      <c r="A1815" s="3" t="s">
        <v>802</v>
      </c>
      <c r="B1815">
        <v>9464097.8000000007</v>
      </c>
    </row>
    <row r="1816" spans="1:2" x14ac:dyDescent="0.3">
      <c r="A1816" s="3" t="s">
        <v>15262</v>
      </c>
      <c r="B1816">
        <v>9416763</v>
      </c>
    </row>
    <row r="1817" spans="1:2" x14ac:dyDescent="0.3">
      <c r="A1817" s="3" t="s">
        <v>17986</v>
      </c>
      <c r="B1817">
        <v>9374932</v>
      </c>
    </row>
    <row r="1818" spans="1:2" x14ac:dyDescent="0.3">
      <c r="A1818" s="3" t="s">
        <v>16670</v>
      </c>
      <c r="B1818">
        <v>9322895</v>
      </c>
    </row>
    <row r="1819" spans="1:2" x14ac:dyDescent="0.3">
      <c r="A1819" s="3" t="s">
        <v>1269</v>
      </c>
      <c r="B1819">
        <v>9318280</v>
      </c>
    </row>
    <row r="1820" spans="1:2" x14ac:dyDescent="0.3">
      <c r="A1820" s="3" t="s">
        <v>16710</v>
      </c>
      <c r="B1820">
        <v>9303022</v>
      </c>
    </row>
    <row r="1821" spans="1:2" x14ac:dyDescent="0.3">
      <c r="A1821" s="3" t="s">
        <v>10479</v>
      </c>
      <c r="B1821">
        <v>9257103</v>
      </c>
    </row>
    <row r="1822" spans="1:2" x14ac:dyDescent="0.3">
      <c r="A1822" s="3" t="s">
        <v>9418</v>
      </c>
      <c r="B1822">
        <v>9255027</v>
      </c>
    </row>
    <row r="1823" spans="1:2" x14ac:dyDescent="0.3">
      <c r="A1823" s="3" t="s">
        <v>8391</v>
      </c>
      <c r="B1823">
        <v>9233514</v>
      </c>
    </row>
    <row r="1824" spans="1:2" x14ac:dyDescent="0.3">
      <c r="A1824" s="3" t="s">
        <v>4886</v>
      </c>
      <c r="B1824">
        <v>9202534.25</v>
      </c>
    </row>
    <row r="1825" spans="1:2" x14ac:dyDescent="0.3">
      <c r="A1825" s="3" t="s">
        <v>1154</v>
      </c>
      <c r="B1825">
        <v>9188713.833333334</v>
      </c>
    </row>
    <row r="1826" spans="1:2" x14ac:dyDescent="0.3">
      <c r="A1826" s="3" t="s">
        <v>1821</v>
      </c>
      <c r="B1826">
        <v>9183273</v>
      </c>
    </row>
    <row r="1827" spans="1:2" x14ac:dyDescent="0.3">
      <c r="A1827" s="3" t="s">
        <v>11005</v>
      </c>
      <c r="B1827">
        <v>9177355</v>
      </c>
    </row>
    <row r="1828" spans="1:2" x14ac:dyDescent="0.3">
      <c r="A1828" s="3" t="s">
        <v>1748</v>
      </c>
      <c r="B1828">
        <v>9176547.833333334</v>
      </c>
    </row>
    <row r="1829" spans="1:2" x14ac:dyDescent="0.3">
      <c r="A1829" s="3" t="s">
        <v>17990</v>
      </c>
      <c r="B1829">
        <v>9166865</v>
      </c>
    </row>
    <row r="1830" spans="1:2" x14ac:dyDescent="0.3">
      <c r="A1830" s="3" t="s">
        <v>2736</v>
      </c>
      <c r="B1830">
        <v>9132634.5</v>
      </c>
    </row>
    <row r="1831" spans="1:2" x14ac:dyDescent="0.3">
      <c r="A1831" s="3" t="s">
        <v>2044</v>
      </c>
      <c r="B1831">
        <v>9107290</v>
      </c>
    </row>
    <row r="1832" spans="1:2" x14ac:dyDescent="0.3">
      <c r="A1832" s="3" t="s">
        <v>21437</v>
      </c>
      <c r="B1832">
        <v>9090040</v>
      </c>
    </row>
    <row r="1833" spans="1:2" x14ac:dyDescent="0.3">
      <c r="A1833" s="3" t="s">
        <v>19375</v>
      </c>
      <c r="B1833">
        <v>9074749</v>
      </c>
    </row>
    <row r="1834" spans="1:2" x14ac:dyDescent="0.3">
      <c r="A1834" s="3" t="s">
        <v>4804</v>
      </c>
      <c r="B1834">
        <v>9048177.5</v>
      </c>
    </row>
    <row r="1835" spans="1:2" x14ac:dyDescent="0.3">
      <c r="A1835" s="3" t="s">
        <v>8902</v>
      </c>
      <c r="B1835">
        <v>8951935</v>
      </c>
    </row>
    <row r="1836" spans="1:2" x14ac:dyDescent="0.3">
      <c r="A1836" s="3" t="s">
        <v>14570</v>
      </c>
      <c r="B1836">
        <v>8891782.5</v>
      </c>
    </row>
    <row r="1837" spans="1:2" x14ac:dyDescent="0.3">
      <c r="A1837" s="3" t="s">
        <v>15826</v>
      </c>
      <c r="B1837">
        <v>8883644</v>
      </c>
    </row>
    <row r="1838" spans="1:2" x14ac:dyDescent="0.3">
      <c r="A1838" s="3" t="s">
        <v>4098</v>
      </c>
      <c r="B1838">
        <v>8881254.666666666</v>
      </c>
    </row>
    <row r="1839" spans="1:2" x14ac:dyDescent="0.3">
      <c r="A1839" s="3" t="s">
        <v>8332</v>
      </c>
      <c r="B1839">
        <v>8880705</v>
      </c>
    </row>
    <row r="1840" spans="1:2" x14ac:dyDescent="0.3">
      <c r="A1840" s="3" t="s">
        <v>688</v>
      </c>
      <c r="B1840">
        <v>8876726.25</v>
      </c>
    </row>
    <row r="1841" spans="1:2" x14ac:dyDescent="0.3">
      <c r="A1841" s="3" t="s">
        <v>258</v>
      </c>
      <c r="B1841">
        <v>8839876</v>
      </c>
    </row>
    <row r="1842" spans="1:2" x14ac:dyDescent="0.3">
      <c r="A1842" s="3" t="s">
        <v>12433</v>
      </c>
      <c r="B1842">
        <v>8836958</v>
      </c>
    </row>
    <row r="1843" spans="1:2" x14ac:dyDescent="0.3">
      <c r="A1843" s="3" t="s">
        <v>15319</v>
      </c>
      <c r="B1843">
        <v>8827362.5</v>
      </c>
    </row>
    <row r="1844" spans="1:2" x14ac:dyDescent="0.3">
      <c r="A1844" s="3" t="s">
        <v>1667</v>
      </c>
      <c r="B1844">
        <v>8825504.25</v>
      </c>
    </row>
    <row r="1845" spans="1:2" x14ac:dyDescent="0.3">
      <c r="A1845" s="3" t="s">
        <v>19818</v>
      </c>
      <c r="B1845">
        <v>8809407</v>
      </c>
    </row>
    <row r="1846" spans="1:2" x14ac:dyDescent="0.3">
      <c r="A1846" s="3" t="s">
        <v>1367</v>
      </c>
      <c r="B1846">
        <v>8793152</v>
      </c>
    </row>
    <row r="1847" spans="1:2" x14ac:dyDescent="0.3">
      <c r="A1847" s="3" t="s">
        <v>20624</v>
      </c>
      <c r="B1847">
        <v>8737458</v>
      </c>
    </row>
    <row r="1848" spans="1:2" x14ac:dyDescent="0.3">
      <c r="A1848" s="3" t="s">
        <v>9725</v>
      </c>
      <c r="B1848">
        <v>8726468</v>
      </c>
    </row>
    <row r="1849" spans="1:2" x14ac:dyDescent="0.3">
      <c r="A1849" s="3" t="s">
        <v>1089</v>
      </c>
      <c r="B1849">
        <v>8691892</v>
      </c>
    </row>
    <row r="1850" spans="1:2" x14ac:dyDescent="0.3">
      <c r="A1850" s="3" t="s">
        <v>12676</v>
      </c>
      <c r="B1850">
        <v>8690168</v>
      </c>
    </row>
    <row r="1851" spans="1:2" x14ac:dyDescent="0.3">
      <c r="A1851" s="3" t="s">
        <v>13008</v>
      </c>
      <c r="B1851">
        <v>8681351.4000000004</v>
      </c>
    </row>
    <row r="1852" spans="1:2" x14ac:dyDescent="0.3">
      <c r="A1852" s="3" t="s">
        <v>6982</v>
      </c>
      <c r="B1852">
        <v>8669847</v>
      </c>
    </row>
    <row r="1853" spans="1:2" x14ac:dyDescent="0.3">
      <c r="A1853" s="3" t="s">
        <v>5861</v>
      </c>
      <c r="B1853">
        <v>8662503.75</v>
      </c>
    </row>
    <row r="1854" spans="1:2" x14ac:dyDescent="0.3">
      <c r="A1854" s="3" t="s">
        <v>8246</v>
      </c>
      <c r="B1854">
        <v>8647042</v>
      </c>
    </row>
    <row r="1855" spans="1:2" x14ac:dyDescent="0.3">
      <c r="A1855" s="3" t="s">
        <v>15089</v>
      </c>
      <c r="B1855">
        <v>8642858</v>
      </c>
    </row>
    <row r="1856" spans="1:2" x14ac:dyDescent="0.3">
      <c r="A1856" s="3" t="s">
        <v>11951</v>
      </c>
      <c r="B1856">
        <v>8636625.666666666</v>
      </c>
    </row>
    <row r="1857" spans="1:2" x14ac:dyDescent="0.3">
      <c r="A1857" s="3" t="s">
        <v>9346</v>
      </c>
      <c r="B1857">
        <v>8620678</v>
      </c>
    </row>
    <row r="1858" spans="1:2" x14ac:dyDescent="0.3">
      <c r="A1858" s="3" t="s">
        <v>13136</v>
      </c>
      <c r="B1858">
        <v>8604201</v>
      </c>
    </row>
    <row r="1859" spans="1:2" x14ac:dyDescent="0.3">
      <c r="A1859" s="3" t="s">
        <v>3544</v>
      </c>
      <c r="B1859">
        <v>8592270.75</v>
      </c>
    </row>
    <row r="1860" spans="1:2" x14ac:dyDescent="0.3">
      <c r="A1860" s="3" t="s">
        <v>3738</v>
      </c>
      <c r="B1860">
        <v>8540346</v>
      </c>
    </row>
    <row r="1861" spans="1:2" x14ac:dyDescent="0.3">
      <c r="A1861" s="3" t="s">
        <v>5999</v>
      </c>
      <c r="B1861">
        <v>8533973</v>
      </c>
    </row>
    <row r="1862" spans="1:2" x14ac:dyDescent="0.3">
      <c r="A1862" s="3" t="s">
        <v>202</v>
      </c>
      <c r="B1862">
        <v>8506540.5</v>
      </c>
    </row>
    <row r="1863" spans="1:2" x14ac:dyDescent="0.3">
      <c r="A1863" s="3" t="s">
        <v>3659</v>
      </c>
      <c r="B1863">
        <v>8493613.5</v>
      </c>
    </row>
    <row r="1864" spans="1:2" x14ac:dyDescent="0.3">
      <c r="A1864" s="3" t="s">
        <v>59</v>
      </c>
      <c r="B1864">
        <v>8479793</v>
      </c>
    </row>
    <row r="1865" spans="1:2" x14ac:dyDescent="0.3">
      <c r="A1865" s="3" t="s">
        <v>2593</v>
      </c>
      <c r="B1865">
        <v>8457215.333333334</v>
      </c>
    </row>
    <row r="1866" spans="1:2" x14ac:dyDescent="0.3">
      <c r="A1866" s="3" t="s">
        <v>8280</v>
      </c>
      <c r="B1866">
        <v>8447615</v>
      </c>
    </row>
    <row r="1867" spans="1:2" x14ac:dyDescent="0.3">
      <c r="A1867" s="3" t="s">
        <v>6994</v>
      </c>
      <c r="B1867">
        <v>8442162</v>
      </c>
    </row>
    <row r="1868" spans="1:2" x14ac:dyDescent="0.3">
      <c r="A1868" s="3" t="s">
        <v>3859</v>
      </c>
      <c r="B1868">
        <v>8440517</v>
      </c>
    </row>
    <row r="1869" spans="1:2" x14ac:dyDescent="0.3">
      <c r="A1869" s="3" t="s">
        <v>7600</v>
      </c>
      <c r="B1869">
        <v>8418271</v>
      </c>
    </row>
    <row r="1870" spans="1:2" x14ac:dyDescent="0.3">
      <c r="A1870" s="3" t="s">
        <v>1620</v>
      </c>
      <c r="B1870">
        <v>8400000</v>
      </c>
    </row>
    <row r="1871" spans="1:2" x14ac:dyDescent="0.3">
      <c r="A1871" s="3" t="s">
        <v>3354</v>
      </c>
      <c r="B1871">
        <v>8365260.5</v>
      </c>
    </row>
    <row r="1872" spans="1:2" x14ac:dyDescent="0.3">
      <c r="A1872" s="3" t="s">
        <v>13886</v>
      </c>
      <c r="B1872">
        <v>8307227</v>
      </c>
    </row>
    <row r="1873" spans="1:2" x14ac:dyDescent="0.3">
      <c r="A1873" s="3" t="s">
        <v>825</v>
      </c>
      <c r="B1873">
        <v>8266228.461538462</v>
      </c>
    </row>
    <row r="1874" spans="1:2" x14ac:dyDescent="0.3">
      <c r="A1874" s="3" t="s">
        <v>6586</v>
      </c>
      <c r="B1874">
        <v>8258534.5</v>
      </c>
    </row>
    <row r="1875" spans="1:2" x14ac:dyDescent="0.3">
      <c r="A1875" s="3" t="s">
        <v>1648</v>
      </c>
      <c r="B1875">
        <v>8255648.5</v>
      </c>
    </row>
    <row r="1876" spans="1:2" x14ac:dyDescent="0.3">
      <c r="A1876" s="3" t="s">
        <v>4763</v>
      </c>
      <c r="B1876">
        <v>8253123</v>
      </c>
    </row>
    <row r="1877" spans="1:2" x14ac:dyDescent="0.3">
      <c r="A1877" s="3" t="s">
        <v>18779</v>
      </c>
      <c r="B1877">
        <v>8241610</v>
      </c>
    </row>
    <row r="1878" spans="1:2" x14ac:dyDescent="0.3">
      <c r="A1878" s="3" t="s">
        <v>14866</v>
      </c>
      <c r="B1878">
        <v>8224998</v>
      </c>
    </row>
    <row r="1879" spans="1:2" x14ac:dyDescent="0.3">
      <c r="A1879" s="3" t="s">
        <v>6011</v>
      </c>
      <c r="B1879">
        <v>8168092.8571428573</v>
      </c>
    </row>
    <row r="1880" spans="1:2" x14ac:dyDescent="0.3">
      <c r="A1880" s="3" t="s">
        <v>10410</v>
      </c>
      <c r="B1880">
        <v>8165212</v>
      </c>
    </row>
    <row r="1881" spans="1:2" x14ac:dyDescent="0.3">
      <c r="A1881" s="3" t="s">
        <v>5810</v>
      </c>
      <c r="B1881">
        <v>8163576.166666667</v>
      </c>
    </row>
    <row r="1882" spans="1:2" x14ac:dyDescent="0.3">
      <c r="A1882" s="3" t="s">
        <v>5518</v>
      </c>
      <c r="B1882">
        <v>8153677</v>
      </c>
    </row>
    <row r="1883" spans="1:2" x14ac:dyDescent="0.3">
      <c r="A1883" s="3" t="s">
        <v>2150</v>
      </c>
      <c r="B1883">
        <v>8133917.75</v>
      </c>
    </row>
    <row r="1884" spans="1:2" x14ac:dyDescent="0.3">
      <c r="A1884" s="3" t="s">
        <v>10414</v>
      </c>
      <c r="B1884">
        <v>8077997</v>
      </c>
    </row>
    <row r="1885" spans="1:2" x14ac:dyDescent="0.3">
      <c r="A1885" s="3" t="s">
        <v>7710</v>
      </c>
      <c r="B1885">
        <v>8041049</v>
      </c>
    </row>
    <row r="1886" spans="1:2" x14ac:dyDescent="0.3">
      <c r="A1886" s="3" t="s">
        <v>674</v>
      </c>
      <c r="B1886">
        <v>8037538.166666667</v>
      </c>
    </row>
    <row r="1887" spans="1:2" x14ac:dyDescent="0.3">
      <c r="A1887" s="3" t="s">
        <v>1829</v>
      </c>
      <c r="B1887">
        <v>8027722.5</v>
      </c>
    </row>
    <row r="1888" spans="1:2" x14ac:dyDescent="0.3">
      <c r="A1888" s="3" t="s">
        <v>14280</v>
      </c>
      <c r="B1888">
        <v>8012838</v>
      </c>
    </row>
    <row r="1889" spans="1:2" x14ac:dyDescent="0.3">
      <c r="A1889" s="3" t="s">
        <v>1335</v>
      </c>
      <c r="B1889">
        <v>8000000</v>
      </c>
    </row>
    <row r="1890" spans="1:2" x14ac:dyDescent="0.3">
      <c r="A1890" s="3" t="s">
        <v>14817</v>
      </c>
      <c r="B1890">
        <v>7986794</v>
      </c>
    </row>
    <row r="1891" spans="1:2" x14ac:dyDescent="0.3">
      <c r="A1891" s="3" t="s">
        <v>1860</v>
      </c>
      <c r="B1891">
        <v>7932391.5</v>
      </c>
    </row>
    <row r="1892" spans="1:2" x14ac:dyDescent="0.3">
      <c r="A1892" s="3" t="s">
        <v>675</v>
      </c>
      <c r="B1892">
        <v>7904528.444444444</v>
      </c>
    </row>
    <row r="1893" spans="1:2" x14ac:dyDescent="0.3">
      <c r="A1893" s="3" t="s">
        <v>3981</v>
      </c>
      <c r="B1893">
        <v>7888703</v>
      </c>
    </row>
    <row r="1894" spans="1:2" x14ac:dyDescent="0.3">
      <c r="A1894" s="3" t="s">
        <v>14351</v>
      </c>
      <c r="B1894">
        <v>7888416.333333333</v>
      </c>
    </row>
    <row r="1895" spans="1:2" x14ac:dyDescent="0.3">
      <c r="A1895" s="3" t="s">
        <v>16343</v>
      </c>
      <c r="B1895">
        <v>7878856</v>
      </c>
    </row>
    <row r="1896" spans="1:2" x14ac:dyDescent="0.3">
      <c r="A1896" s="3" t="s">
        <v>1188</v>
      </c>
      <c r="B1896">
        <v>7863967.666666667</v>
      </c>
    </row>
    <row r="1897" spans="1:2" x14ac:dyDescent="0.3">
      <c r="A1897" s="3" t="s">
        <v>17124</v>
      </c>
      <c r="B1897">
        <v>7857717.5</v>
      </c>
    </row>
    <row r="1898" spans="1:2" x14ac:dyDescent="0.3">
      <c r="A1898" s="3" t="s">
        <v>13057</v>
      </c>
      <c r="B1898">
        <v>7840450</v>
      </c>
    </row>
    <row r="1899" spans="1:2" x14ac:dyDescent="0.3">
      <c r="A1899" s="3" t="s">
        <v>9087</v>
      </c>
      <c r="B1899">
        <v>7815916</v>
      </c>
    </row>
    <row r="1900" spans="1:2" x14ac:dyDescent="0.3">
      <c r="A1900" s="3" t="s">
        <v>3982</v>
      </c>
      <c r="B1900">
        <v>7804337</v>
      </c>
    </row>
    <row r="1901" spans="1:2" x14ac:dyDescent="0.3">
      <c r="A1901" s="3" t="s">
        <v>4075</v>
      </c>
      <c r="B1901">
        <v>7800000</v>
      </c>
    </row>
    <row r="1902" spans="1:2" x14ac:dyDescent="0.3">
      <c r="A1902" s="3" t="s">
        <v>1768</v>
      </c>
      <c r="B1902">
        <v>7779727.5</v>
      </c>
    </row>
    <row r="1903" spans="1:2" x14ac:dyDescent="0.3">
      <c r="A1903" s="3" t="s">
        <v>12753</v>
      </c>
      <c r="B1903">
        <v>7777790</v>
      </c>
    </row>
    <row r="1904" spans="1:2" x14ac:dyDescent="0.3">
      <c r="A1904" s="3" t="s">
        <v>5181</v>
      </c>
      <c r="B1904">
        <v>7774845</v>
      </c>
    </row>
    <row r="1905" spans="1:2" x14ac:dyDescent="0.3">
      <c r="A1905" s="3" t="s">
        <v>6950</v>
      </c>
      <c r="B1905">
        <v>7716229</v>
      </c>
    </row>
    <row r="1906" spans="1:2" x14ac:dyDescent="0.3">
      <c r="A1906" s="3" t="s">
        <v>17977</v>
      </c>
      <c r="B1906">
        <v>7708312</v>
      </c>
    </row>
    <row r="1907" spans="1:2" x14ac:dyDescent="0.3">
      <c r="A1907" s="3" t="s">
        <v>20598</v>
      </c>
      <c r="B1907">
        <v>7704369</v>
      </c>
    </row>
    <row r="1908" spans="1:2" x14ac:dyDescent="0.3">
      <c r="A1908" s="3" t="s">
        <v>2341</v>
      </c>
      <c r="B1908">
        <v>7696622.333333333</v>
      </c>
    </row>
    <row r="1909" spans="1:2" x14ac:dyDescent="0.3">
      <c r="A1909" s="3" t="s">
        <v>17890</v>
      </c>
      <c r="B1909">
        <v>7676761</v>
      </c>
    </row>
    <row r="1910" spans="1:2" x14ac:dyDescent="0.3">
      <c r="A1910" s="3" t="s">
        <v>361</v>
      </c>
      <c r="B1910">
        <v>7653061</v>
      </c>
    </row>
    <row r="1911" spans="1:2" x14ac:dyDescent="0.3">
      <c r="A1911" s="3" t="s">
        <v>4741</v>
      </c>
      <c r="B1911">
        <v>7650225.5</v>
      </c>
    </row>
    <row r="1912" spans="1:2" x14ac:dyDescent="0.3">
      <c r="A1912" s="3" t="s">
        <v>3538</v>
      </c>
      <c r="B1912">
        <v>7634909</v>
      </c>
    </row>
    <row r="1913" spans="1:2" x14ac:dyDescent="0.3">
      <c r="A1913" s="3" t="s">
        <v>5523</v>
      </c>
      <c r="B1913">
        <v>7613290.333333333</v>
      </c>
    </row>
    <row r="1914" spans="1:2" x14ac:dyDescent="0.3">
      <c r="A1914" s="3" t="s">
        <v>179</v>
      </c>
      <c r="B1914">
        <v>7580485.5</v>
      </c>
    </row>
    <row r="1915" spans="1:2" x14ac:dyDescent="0.3">
      <c r="A1915" s="3" t="s">
        <v>20855</v>
      </c>
      <c r="B1915">
        <v>7578063</v>
      </c>
    </row>
    <row r="1916" spans="1:2" x14ac:dyDescent="0.3">
      <c r="A1916" s="3" t="s">
        <v>1852</v>
      </c>
      <c r="B1916">
        <v>7569255.5</v>
      </c>
    </row>
    <row r="1917" spans="1:2" x14ac:dyDescent="0.3">
      <c r="A1917" s="3" t="s">
        <v>18784</v>
      </c>
      <c r="B1917">
        <v>7545237</v>
      </c>
    </row>
    <row r="1918" spans="1:2" x14ac:dyDescent="0.3">
      <c r="A1918" s="3" t="s">
        <v>4630</v>
      </c>
      <c r="B1918">
        <v>7517372</v>
      </c>
    </row>
    <row r="1919" spans="1:2" x14ac:dyDescent="0.3">
      <c r="A1919" s="3" t="s">
        <v>475</v>
      </c>
      <c r="B1919">
        <v>7490204</v>
      </c>
    </row>
    <row r="1920" spans="1:2" x14ac:dyDescent="0.3">
      <c r="A1920" s="3" t="s">
        <v>4794</v>
      </c>
      <c r="B1920">
        <v>7467504</v>
      </c>
    </row>
    <row r="1921" spans="1:2" x14ac:dyDescent="0.3">
      <c r="A1921" s="3" t="s">
        <v>19000</v>
      </c>
      <c r="B1921">
        <v>7455398</v>
      </c>
    </row>
    <row r="1922" spans="1:2" x14ac:dyDescent="0.3">
      <c r="A1922" s="3" t="s">
        <v>21446</v>
      </c>
      <c r="B1922">
        <v>7442106</v>
      </c>
    </row>
    <row r="1923" spans="1:2" x14ac:dyDescent="0.3">
      <c r="A1923" s="3" t="s">
        <v>19868</v>
      </c>
      <c r="B1923">
        <v>7435006</v>
      </c>
    </row>
    <row r="1924" spans="1:2" x14ac:dyDescent="0.3">
      <c r="A1924" s="3" t="s">
        <v>20</v>
      </c>
      <c r="B1924">
        <v>7433663</v>
      </c>
    </row>
    <row r="1925" spans="1:2" x14ac:dyDescent="0.3">
      <c r="A1925" s="3" t="s">
        <v>461</v>
      </c>
      <c r="B1925">
        <v>7419909.5</v>
      </c>
    </row>
    <row r="1926" spans="1:2" x14ac:dyDescent="0.3">
      <c r="A1926" s="7" t="s">
        <v>821</v>
      </c>
      <c r="B1926">
        <v>7889694</v>
      </c>
    </row>
    <row r="1927" spans="1:2" x14ac:dyDescent="0.3">
      <c r="A1927" s="7" t="s">
        <v>463</v>
      </c>
      <c r="B1927">
        <v>6950125</v>
      </c>
    </row>
    <row r="1928" spans="1:2" x14ac:dyDescent="0.3">
      <c r="A1928" s="3" t="s">
        <v>9079</v>
      </c>
      <c r="B1928">
        <v>7390780.666666667</v>
      </c>
    </row>
    <row r="1929" spans="1:2" x14ac:dyDescent="0.3">
      <c r="A1929" s="3" t="s">
        <v>998</v>
      </c>
      <c r="B1929">
        <v>7367019</v>
      </c>
    </row>
    <row r="1930" spans="1:2" x14ac:dyDescent="0.3">
      <c r="A1930" s="3" t="s">
        <v>4816</v>
      </c>
      <c r="B1930">
        <v>7364256</v>
      </c>
    </row>
    <row r="1931" spans="1:2" x14ac:dyDescent="0.3">
      <c r="A1931" s="3" t="s">
        <v>5392</v>
      </c>
      <c r="B1931">
        <v>7362171.666666667</v>
      </c>
    </row>
    <row r="1932" spans="1:2" x14ac:dyDescent="0.3">
      <c r="A1932" s="3" t="s">
        <v>4263</v>
      </c>
      <c r="B1932">
        <v>7333501</v>
      </c>
    </row>
    <row r="1933" spans="1:2" x14ac:dyDescent="0.3">
      <c r="A1933" s="3" t="s">
        <v>2172</v>
      </c>
      <c r="B1933">
        <v>7326603.5</v>
      </c>
    </row>
    <row r="1934" spans="1:2" x14ac:dyDescent="0.3">
      <c r="A1934" s="3" t="s">
        <v>4857</v>
      </c>
      <c r="B1934">
        <v>7315480</v>
      </c>
    </row>
    <row r="1935" spans="1:2" x14ac:dyDescent="0.3">
      <c r="A1935" s="3" t="s">
        <v>13830</v>
      </c>
      <c r="B1935">
        <v>7312209</v>
      </c>
    </row>
    <row r="1936" spans="1:2" x14ac:dyDescent="0.3">
      <c r="A1936" s="3" t="s">
        <v>12046</v>
      </c>
      <c r="B1936">
        <v>7310206</v>
      </c>
    </row>
    <row r="1937" spans="1:2" x14ac:dyDescent="0.3">
      <c r="A1937" s="3" t="s">
        <v>1764</v>
      </c>
      <c r="B1937">
        <v>7304737</v>
      </c>
    </row>
    <row r="1938" spans="1:2" x14ac:dyDescent="0.3">
      <c r="A1938" s="3" t="s">
        <v>10936</v>
      </c>
      <c r="B1938">
        <v>7302522</v>
      </c>
    </row>
    <row r="1939" spans="1:2" x14ac:dyDescent="0.3">
      <c r="A1939" s="3" t="s">
        <v>381</v>
      </c>
      <c r="B1939">
        <v>7272953</v>
      </c>
    </row>
    <row r="1940" spans="1:2" x14ac:dyDescent="0.3">
      <c r="A1940" s="3" t="s">
        <v>874</v>
      </c>
      <c r="B1940">
        <v>7258543</v>
      </c>
    </row>
    <row r="1941" spans="1:2" x14ac:dyDescent="0.3">
      <c r="A1941" s="3" t="s">
        <v>19005</v>
      </c>
      <c r="B1941">
        <v>7257942</v>
      </c>
    </row>
    <row r="1942" spans="1:2" x14ac:dyDescent="0.3">
      <c r="A1942" s="3" t="s">
        <v>18605</v>
      </c>
      <c r="B1942">
        <v>7253160</v>
      </c>
    </row>
    <row r="1943" spans="1:2" x14ac:dyDescent="0.3">
      <c r="A1943" s="3" t="s">
        <v>6341</v>
      </c>
      <c r="B1943">
        <v>7241350</v>
      </c>
    </row>
    <row r="1944" spans="1:2" x14ac:dyDescent="0.3">
      <c r="A1944" s="3" t="s">
        <v>8304</v>
      </c>
      <c r="B1944">
        <v>7227174.666666667</v>
      </c>
    </row>
    <row r="1945" spans="1:2" x14ac:dyDescent="0.3">
      <c r="A1945" s="3" t="s">
        <v>629</v>
      </c>
      <c r="B1945">
        <v>7196872</v>
      </c>
    </row>
    <row r="1946" spans="1:2" x14ac:dyDescent="0.3">
      <c r="A1946" s="3" t="s">
        <v>13854</v>
      </c>
      <c r="B1946">
        <v>7163566</v>
      </c>
    </row>
    <row r="1947" spans="1:2" x14ac:dyDescent="0.3">
      <c r="A1947" s="3" t="s">
        <v>21070</v>
      </c>
      <c r="B1947">
        <v>7123449</v>
      </c>
    </row>
    <row r="1948" spans="1:2" x14ac:dyDescent="0.3">
      <c r="A1948" s="3" t="s">
        <v>16147</v>
      </c>
      <c r="B1948">
        <v>7043835</v>
      </c>
    </row>
    <row r="1949" spans="1:2" x14ac:dyDescent="0.3">
      <c r="A1949" s="3" t="s">
        <v>1886</v>
      </c>
      <c r="B1949">
        <v>7035652</v>
      </c>
    </row>
    <row r="1950" spans="1:2" x14ac:dyDescent="0.3">
      <c r="A1950" s="3" t="s">
        <v>15614</v>
      </c>
      <c r="B1950">
        <v>7034698</v>
      </c>
    </row>
    <row r="1951" spans="1:2" x14ac:dyDescent="0.3">
      <c r="A1951" s="3" t="s">
        <v>6039</v>
      </c>
      <c r="B1951">
        <v>7034187.333333333</v>
      </c>
    </row>
    <row r="1952" spans="1:2" x14ac:dyDescent="0.3">
      <c r="A1952" s="3" t="s">
        <v>3958</v>
      </c>
      <c r="B1952">
        <v>7024389</v>
      </c>
    </row>
    <row r="1953" spans="1:2" x14ac:dyDescent="0.3">
      <c r="A1953" s="3" t="s">
        <v>4138</v>
      </c>
      <c r="B1953">
        <v>7019441</v>
      </c>
    </row>
    <row r="1954" spans="1:2" x14ac:dyDescent="0.3">
      <c r="A1954" s="3" t="s">
        <v>13904</v>
      </c>
      <c r="B1954">
        <v>6988105</v>
      </c>
    </row>
    <row r="1955" spans="1:2" x14ac:dyDescent="0.3">
      <c r="A1955" s="3" t="s">
        <v>4776</v>
      </c>
      <c r="B1955">
        <v>6986069.333333333</v>
      </c>
    </row>
    <row r="1956" spans="1:2" x14ac:dyDescent="0.3">
      <c r="A1956" s="3" t="s">
        <v>1724</v>
      </c>
      <c r="B1956">
        <v>6983662.666666667</v>
      </c>
    </row>
    <row r="1957" spans="1:2" x14ac:dyDescent="0.3">
      <c r="A1957" s="3" t="s">
        <v>3424</v>
      </c>
      <c r="B1957">
        <v>6972298</v>
      </c>
    </row>
    <row r="1958" spans="1:2" x14ac:dyDescent="0.3">
      <c r="A1958" s="3" t="s">
        <v>4652</v>
      </c>
      <c r="B1958">
        <v>6957975</v>
      </c>
    </row>
    <row r="1959" spans="1:2" x14ac:dyDescent="0.3">
      <c r="A1959" s="3" t="s">
        <v>6410</v>
      </c>
      <c r="B1959">
        <v>6948859</v>
      </c>
    </row>
    <row r="1960" spans="1:2" x14ac:dyDescent="0.3">
      <c r="A1960" s="3" t="s">
        <v>3716</v>
      </c>
      <c r="B1960">
        <v>6947787</v>
      </c>
    </row>
    <row r="1961" spans="1:2" x14ac:dyDescent="0.3">
      <c r="A1961" s="3" t="s">
        <v>8571</v>
      </c>
      <c r="B1961">
        <v>6924447.666666667</v>
      </c>
    </row>
    <row r="1962" spans="1:2" x14ac:dyDescent="0.3">
      <c r="A1962" s="3" t="s">
        <v>5386</v>
      </c>
      <c r="B1962">
        <v>6902055.666666667</v>
      </c>
    </row>
    <row r="1963" spans="1:2" x14ac:dyDescent="0.3">
      <c r="A1963" s="3" t="s">
        <v>1287</v>
      </c>
      <c r="B1963">
        <v>6897589</v>
      </c>
    </row>
    <row r="1964" spans="1:2" x14ac:dyDescent="0.3">
      <c r="A1964" s="3" t="s">
        <v>13758</v>
      </c>
      <c r="B1964">
        <v>6887221</v>
      </c>
    </row>
    <row r="1965" spans="1:2" x14ac:dyDescent="0.3">
      <c r="A1965" s="3" t="s">
        <v>964</v>
      </c>
      <c r="B1965">
        <v>6875307.666666667</v>
      </c>
    </row>
    <row r="1966" spans="1:2" x14ac:dyDescent="0.3">
      <c r="A1966" s="3" t="s">
        <v>4838</v>
      </c>
      <c r="B1966">
        <v>6861570.166666667</v>
      </c>
    </row>
    <row r="1967" spans="1:2" x14ac:dyDescent="0.3">
      <c r="A1967" s="3" t="s">
        <v>8833</v>
      </c>
      <c r="B1967">
        <v>6858261</v>
      </c>
    </row>
    <row r="1968" spans="1:2" x14ac:dyDescent="0.3">
      <c r="A1968" s="3" t="s">
        <v>10871</v>
      </c>
      <c r="B1968">
        <v>6852450</v>
      </c>
    </row>
    <row r="1969" spans="1:2" x14ac:dyDescent="0.3">
      <c r="A1969" s="3" t="s">
        <v>4914</v>
      </c>
      <c r="B1969">
        <v>6831356.333333333</v>
      </c>
    </row>
    <row r="1970" spans="1:2" x14ac:dyDescent="0.3">
      <c r="A1970" s="3" t="s">
        <v>1160</v>
      </c>
      <c r="B1970">
        <v>6823640.5999999996</v>
      </c>
    </row>
    <row r="1971" spans="1:2" x14ac:dyDescent="0.3">
      <c r="A1971" s="3" t="s">
        <v>2260</v>
      </c>
      <c r="B1971">
        <v>6815139.5</v>
      </c>
    </row>
    <row r="1972" spans="1:2" x14ac:dyDescent="0.3">
      <c r="A1972" s="3" t="s">
        <v>4125</v>
      </c>
      <c r="B1972">
        <v>6804312</v>
      </c>
    </row>
    <row r="1973" spans="1:2" x14ac:dyDescent="0.3">
      <c r="A1973" s="3" t="s">
        <v>1079</v>
      </c>
      <c r="B1973">
        <v>6795771</v>
      </c>
    </row>
    <row r="1974" spans="1:2" x14ac:dyDescent="0.3">
      <c r="A1974" s="3" t="s">
        <v>19010</v>
      </c>
      <c r="B1974">
        <v>6794065</v>
      </c>
    </row>
    <row r="1975" spans="1:2" x14ac:dyDescent="0.3">
      <c r="A1975" s="3" t="s">
        <v>12728</v>
      </c>
      <c r="B1975">
        <v>6752094.75</v>
      </c>
    </row>
    <row r="1976" spans="1:2" x14ac:dyDescent="0.3">
      <c r="A1976" s="3" t="s">
        <v>10390</v>
      </c>
      <c r="B1976">
        <v>6745362</v>
      </c>
    </row>
    <row r="1977" spans="1:2" x14ac:dyDescent="0.3">
      <c r="A1977" s="3" t="s">
        <v>20555</v>
      </c>
      <c r="B1977">
        <v>6724365</v>
      </c>
    </row>
    <row r="1978" spans="1:2" x14ac:dyDescent="0.3">
      <c r="A1978" s="3" t="s">
        <v>5432</v>
      </c>
      <c r="B1978">
        <v>6719069</v>
      </c>
    </row>
    <row r="1979" spans="1:2" x14ac:dyDescent="0.3">
      <c r="A1979" s="3" t="s">
        <v>1967</v>
      </c>
      <c r="B1979">
        <v>6666725</v>
      </c>
    </row>
    <row r="1980" spans="1:2" x14ac:dyDescent="0.3">
      <c r="A1980" s="3" t="s">
        <v>1325</v>
      </c>
      <c r="B1980">
        <v>6660333</v>
      </c>
    </row>
    <row r="1981" spans="1:2" x14ac:dyDescent="0.3">
      <c r="A1981" s="3" t="s">
        <v>19608</v>
      </c>
      <c r="B1981">
        <v>6659121</v>
      </c>
    </row>
    <row r="1982" spans="1:2" x14ac:dyDescent="0.3">
      <c r="A1982" s="3" t="s">
        <v>1790</v>
      </c>
      <c r="B1982">
        <v>6650962</v>
      </c>
    </row>
    <row r="1983" spans="1:2" x14ac:dyDescent="0.3">
      <c r="A1983" s="3" t="s">
        <v>163</v>
      </c>
      <c r="B1983">
        <v>6647220</v>
      </c>
    </row>
    <row r="1984" spans="1:2" x14ac:dyDescent="0.3">
      <c r="A1984" s="3" t="s">
        <v>467</v>
      </c>
      <c r="B1984">
        <v>6621520</v>
      </c>
    </row>
    <row r="1985" spans="1:2" x14ac:dyDescent="0.3">
      <c r="A1985" s="3" t="s">
        <v>5603</v>
      </c>
      <c r="B1985">
        <v>6609661</v>
      </c>
    </row>
    <row r="1986" spans="1:2" x14ac:dyDescent="0.3">
      <c r="A1986" s="3" t="s">
        <v>7640</v>
      </c>
      <c r="B1986">
        <v>6582052</v>
      </c>
    </row>
    <row r="1987" spans="1:2" x14ac:dyDescent="0.3">
      <c r="A1987" s="3" t="s">
        <v>14464</v>
      </c>
      <c r="B1987">
        <v>6566277</v>
      </c>
    </row>
    <row r="1988" spans="1:2" x14ac:dyDescent="0.3">
      <c r="A1988" s="3" t="s">
        <v>1592</v>
      </c>
      <c r="B1988">
        <v>6496213</v>
      </c>
    </row>
    <row r="1989" spans="1:2" x14ac:dyDescent="0.3">
      <c r="A1989" s="3" t="s">
        <v>7317</v>
      </c>
      <c r="B1989">
        <v>6492660</v>
      </c>
    </row>
    <row r="1990" spans="1:2" x14ac:dyDescent="0.3">
      <c r="A1990" s="3" t="s">
        <v>1743</v>
      </c>
      <c r="B1990">
        <v>6486797</v>
      </c>
    </row>
    <row r="1991" spans="1:2" x14ac:dyDescent="0.3">
      <c r="A1991" s="3" t="s">
        <v>1628</v>
      </c>
      <c r="B1991">
        <v>6472990</v>
      </c>
    </row>
    <row r="1992" spans="1:2" x14ac:dyDescent="0.3">
      <c r="A1992" s="3" t="s">
        <v>1130</v>
      </c>
      <c r="B1992">
        <v>6455330</v>
      </c>
    </row>
    <row r="1993" spans="1:2" x14ac:dyDescent="0.3">
      <c r="A1993" s="3" t="s">
        <v>20532</v>
      </c>
      <c r="B1993">
        <v>6423605</v>
      </c>
    </row>
    <row r="1994" spans="1:2" x14ac:dyDescent="0.3">
      <c r="A1994" s="3" t="s">
        <v>12641</v>
      </c>
      <c r="B1994">
        <v>6413915</v>
      </c>
    </row>
    <row r="1995" spans="1:2" x14ac:dyDescent="0.3">
      <c r="A1995" s="3" t="s">
        <v>20967</v>
      </c>
      <c r="B1995">
        <v>6412349</v>
      </c>
    </row>
    <row r="1996" spans="1:2" x14ac:dyDescent="0.3">
      <c r="A1996" s="3" t="s">
        <v>2430</v>
      </c>
      <c r="B1996">
        <v>6408791</v>
      </c>
    </row>
    <row r="1997" spans="1:2" x14ac:dyDescent="0.3">
      <c r="A1997" s="3" t="s">
        <v>13774</v>
      </c>
      <c r="B1997">
        <v>6406051.5</v>
      </c>
    </row>
    <row r="1998" spans="1:2" x14ac:dyDescent="0.3">
      <c r="A1998" s="3" t="s">
        <v>21477</v>
      </c>
      <c r="B1998">
        <v>6405816</v>
      </c>
    </row>
    <row r="1999" spans="1:2" x14ac:dyDescent="0.3">
      <c r="A1999" s="3" t="s">
        <v>352</v>
      </c>
      <c r="B1999">
        <v>6363487.5</v>
      </c>
    </row>
    <row r="2000" spans="1:2" x14ac:dyDescent="0.3">
      <c r="A2000" s="3" t="s">
        <v>222</v>
      </c>
      <c r="B2000">
        <v>6342668</v>
      </c>
    </row>
    <row r="2001" spans="1:2" x14ac:dyDescent="0.3">
      <c r="A2001" s="3" t="s">
        <v>4854</v>
      </c>
      <c r="B2001">
        <v>6337299</v>
      </c>
    </row>
    <row r="2002" spans="1:2" x14ac:dyDescent="0.3">
      <c r="A2002" s="3" t="s">
        <v>412</v>
      </c>
      <c r="B2002">
        <v>6321392</v>
      </c>
    </row>
    <row r="2003" spans="1:2" x14ac:dyDescent="0.3">
      <c r="A2003" s="3" t="s">
        <v>18546</v>
      </c>
      <c r="B2003">
        <v>6308974</v>
      </c>
    </row>
    <row r="2004" spans="1:2" x14ac:dyDescent="0.3">
      <c r="A2004" s="3" t="s">
        <v>2678</v>
      </c>
      <c r="B2004">
        <v>6300457.7999999998</v>
      </c>
    </row>
    <row r="2005" spans="1:2" x14ac:dyDescent="0.3">
      <c r="A2005" s="3" t="s">
        <v>15216</v>
      </c>
      <c r="B2005">
        <v>6293170.666666667</v>
      </c>
    </row>
    <row r="2006" spans="1:2" x14ac:dyDescent="0.3">
      <c r="A2006" s="3" t="s">
        <v>4695</v>
      </c>
      <c r="B2006">
        <v>6264058</v>
      </c>
    </row>
    <row r="2007" spans="1:2" x14ac:dyDescent="0.3">
      <c r="A2007" s="3" t="s">
        <v>2795</v>
      </c>
      <c r="B2007">
        <v>6253502.5</v>
      </c>
    </row>
    <row r="2008" spans="1:2" x14ac:dyDescent="0.3">
      <c r="A2008" s="3" t="s">
        <v>321</v>
      </c>
      <c r="B2008">
        <v>6216067</v>
      </c>
    </row>
    <row r="2009" spans="1:2" x14ac:dyDescent="0.3">
      <c r="A2009" s="3" t="s">
        <v>1597</v>
      </c>
      <c r="B2009">
        <v>6208834.333333333</v>
      </c>
    </row>
    <row r="2010" spans="1:2" x14ac:dyDescent="0.3">
      <c r="A2010" s="3" t="s">
        <v>4871</v>
      </c>
      <c r="B2010">
        <v>6168540.5</v>
      </c>
    </row>
    <row r="2011" spans="1:2" x14ac:dyDescent="0.3">
      <c r="A2011" s="3" t="s">
        <v>5139</v>
      </c>
      <c r="B2011">
        <v>6157157</v>
      </c>
    </row>
    <row r="2012" spans="1:2" x14ac:dyDescent="0.3">
      <c r="A2012" s="3" t="s">
        <v>1808</v>
      </c>
      <c r="B2012">
        <v>6150785</v>
      </c>
    </row>
    <row r="2013" spans="1:2" x14ac:dyDescent="0.3">
      <c r="A2013" s="3" t="s">
        <v>16660</v>
      </c>
      <c r="B2013">
        <v>6149356</v>
      </c>
    </row>
    <row r="2014" spans="1:2" x14ac:dyDescent="0.3">
      <c r="A2014" s="3" t="s">
        <v>7474</v>
      </c>
      <c r="B2014">
        <v>6125891.5</v>
      </c>
    </row>
    <row r="2015" spans="1:2" x14ac:dyDescent="0.3">
      <c r="A2015" s="3" t="s">
        <v>7563</v>
      </c>
      <c r="B2015">
        <v>6122607</v>
      </c>
    </row>
    <row r="2016" spans="1:2" x14ac:dyDescent="0.3">
      <c r="A2016" s="3" t="s">
        <v>9800</v>
      </c>
      <c r="B2016">
        <v>6112613</v>
      </c>
    </row>
    <row r="2017" spans="1:2" x14ac:dyDescent="0.3">
      <c r="A2017" s="3" t="s">
        <v>21639</v>
      </c>
      <c r="B2017">
        <v>6111065</v>
      </c>
    </row>
    <row r="2018" spans="1:2" x14ac:dyDescent="0.3">
      <c r="A2018" s="3" t="s">
        <v>1149</v>
      </c>
      <c r="B2018">
        <v>6110670</v>
      </c>
    </row>
    <row r="2019" spans="1:2" x14ac:dyDescent="0.3">
      <c r="A2019" s="3" t="s">
        <v>8611</v>
      </c>
      <c r="B2019">
        <v>6109034.375</v>
      </c>
    </row>
    <row r="2020" spans="1:2" x14ac:dyDescent="0.3">
      <c r="A2020" s="3" t="s">
        <v>4091</v>
      </c>
      <c r="B2020">
        <v>6075793</v>
      </c>
    </row>
    <row r="2021" spans="1:2" x14ac:dyDescent="0.3">
      <c r="A2021" s="3" t="s">
        <v>141</v>
      </c>
      <c r="B2021">
        <v>6072657.5999999996</v>
      </c>
    </row>
    <row r="2022" spans="1:2" x14ac:dyDescent="0.3">
      <c r="A2022" s="3" t="s">
        <v>1383</v>
      </c>
      <c r="B2022">
        <v>6062898</v>
      </c>
    </row>
    <row r="2023" spans="1:2" x14ac:dyDescent="0.3">
      <c r="A2023" s="3" t="s">
        <v>408</v>
      </c>
      <c r="B2023">
        <v>6055699.333333333</v>
      </c>
    </row>
    <row r="2024" spans="1:2" x14ac:dyDescent="0.3">
      <c r="A2024" s="3" t="s">
        <v>7796</v>
      </c>
      <c r="B2024">
        <v>6035876</v>
      </c>
    </row>
    <row r="2025" spans="1:2" x14ac:dyDescent="0.3">
      <c r="A2025" s="3" t="s">
        <v>8714</v>
      </c>
      <c r="B2025">
        <v>6029091</v>
      </c>
    </row>
    <row r="2026" spans="1:2" x14ac:dyDescent="0.3">
      <c r="A2026" s="3" t="s">
        <v>17370</v>
      </c>
      <c r="B2026">
        <v>6021945.333333333</v>
      </c>
    </row>
    <row r="2027" spans="1:2" x14ac:dyDescent="0.3">
      <c r="A2027" s="3" t="s">
        <v>4892</v>
      </c>
      <c r="B2027">
        <v>6021316.5</v>
      </c>
    </row>
    <row r="2028" spans="1:2" x14ac:dyDescent="0.3">
      <c r="A2028" s="3" t="s">
        <v>8891</v>
      </c>
      <c r="B2028">
        <v>6014341</v>
      </c>
    </row>
    <row r="2029" spans="1:2" x14ac:dyDescent="0.3">
      <c r="A2029" s="3" t="s">
        <v>7742</v>
      </c>
      <c r="B2029">
        <v>5996340</v>
      </c>
    </row>
    <row r="2030" spans="1:2" x14ac:dyDescent="0.3">
      <c r="A2030" s="3" t="s">
        <v>593</v>
      </c>
      <c r="B2030">
        <v>5979011</v>
      </c>
    </row>
    <row r="2031" spans="1:2" x14ac:dyDescent="0.3">
      <c r="A2031" s="3" t="s">
        <v>15840</v>
      </c>
      <c r="B2031">
        <v>5969063</v>
      </c>
    </row>
    <row r="2032" spans="1:2" x14ac:dyDescent="0.3">
      <c r="A2032" s="3" t="s">
        <v>2776</v>
      </c>
      <c r="B2032">
        <v>5896238</v>
      </c>
    </row>
    <row r="2033" spans="1:2" x14ac:dyDescent="0.3">
      <c r="A2033" s="3" t="s">
        <v>3366</v>
      </c>
      <c r="B2033">
        <v>5860601</v>
      </c>
    </row>
    <row r="2034" spans="1:2" x14ac:dyDescent="0.3">
      <c r="A2034" s="3" t="s">
        <v>2120</v>
      </c>
      <c r="B2034">
        <v>5848916</v>
      </c>
    </row>
    <row r="2035" spans="1:2" x14ac:dyDescent="0.3">
      <c r="A2035" s="3" t="s">
        <v>5738</v>
      </c>
      <c r="B2035">
        <v>5835247</v>
      </c>
    </row>
    <row r="2036" spans="1:2" x14ac:dyDescent="0.3">
      <c r="A2036" s="3" t="s">
        <v>1023</v>
      </c>
      <c r="B2036">
        <v>5829781</v>
      </c>
    </row>
    <row r="2037" spans="1:2" x14ac:dyDescent="0.3">
      <c r="A2037" s="3" t="s">
        <v>12280</v>
      </c>
      <c r="B2037">
        <v>5808663</v>
      </c>
    </row>
    <row r="2038" spans="1:2" x14ac:dyDescent="0.3">
      <c r="A2038" s="3" t="s">
        <v>16299</v>
      </c>
      <c r="B2038">
        <v>5805279</v>
      </c>
    </row>
    <row r="2039" spans="1:2" x14ac:dyDescent="0.3">
      <c r="A2039" s="3" t="s">
        <v>17688</v>
      </c>
      <c r="B2039">
        <v>5805054</v>
      </c>
    </row>
    <row r="2040" spans="1:2" x14ac:dyDescent="0.3">
      <c r="A2040" s="3" t="s">
        <v>15766</v>
      </c>
      <c r="B2040">
        <v>5798974</v>
      </c>
    </row>
    <row r="2041" spans="1:2" x14ac:dyDescent="0.3">
      <c r="A2041" s="3" t="s">
        <v>9150</v>
      </c>
      <c r="B2041">
        <v>5781045</v>
      </c>
    </row>
    <row r="2042" spans="1:2" x14ac:dyDescent="0.3">
      <c r="A2042" s="3" t="s">
        <v>19456</v>
      </c>
      <c r="B2042">
        <v>5777105.5</v>
      </c>
    </row>
    <row r="2043" spans="1:2" x14ac:dyDescent="0.3">
      <c r="A2043" s="3" t="s">
        <v>5266</v>
      </c>
      <c r="B2043">
        <v>5777099</v>
      </c>
    </row>
    <row r="2044" spans="1:2" x14ac:dyDescent="0.3">
      <c r="A2044" s="3" t="s">
        <v>21645</v>
      </c>
      <c r="B2044">
        <v>5756185</v>
      </c>
    </row>
    <row r="2045" spans="1:2" x14ac:dyDescent="0.3">
      <c r="A2045" s="3" t="s">
        <v>4662</v>
      </c>
      <c r="B2045">
        <v>5748584.666666667</v>
      </c>
    </row>
    <row r="2046" spans="1:2" x14ac:dyDescent="0.3">
      <c r="A2046" s="3" t="s">
        <v>2895</v>
      </c>
      <c r="B2046">
        <v>5730596</v>
      </c>
    </row>
    <row r="2047" spans="1:2" x14ac:dyDescent="0.3">
      <c r="A2047" s="3" t="s">
        <v>5817</v>
      </c>
      <c r="B2047">
        <v>5728953</v>
      </c>
    </row>
    <row r="2048" spans="1:2" x14ac:dyDescent="0.3">
      <c r="A2048" s="3" t="s">
        <v>3061</v>
      </c>
      <c r="B2048">
        <v>5727665</v>
      </c>
    </row>
    <row r="2049" spans="1:2" x14ac:dyDescent="0.3">
      <c r="A2049" s="3" t="s">
        <v>20063</v>
      </c>
      <c r="B2049">
        <v>5725482</v>
      </c>
    </row>
    <row r="2050" spans="1:2" x14ac:dyDescent="0.3">
      <c r="A2050" s="3" t="s">
        <v>21574</v>
      </c>
      <c r="B2050">
        <v>5708522</v>
      </c>
    </row>
    <row r="2051" spans="1:2" x14ac:dyDescent="0.3">
      <c r="A2051" s="3" t="s">
        <v>1056</v>
      </c>
      <c r="B2051">
        <v>5680128.25</v>
      </c>
    </row>
    <row r="2052" spans="1:2" x14ac:dyDescent="0.3">
      <c r="A2052" s="3" t="s">
        <v>1609</v>
      </c>
      <c r="B2052">
        <v>5678950</v>
      </c>
    </row>
    <row r="2053" spans="1:2" x14ac:dyDescent="0.3">
      <c r="A2053" s="3" t="s">
        <v>1893</v>
      </c>
      <c r="B2053">
        <v>5676975.5</v>
      </c>
    </row>
    <row r="2054" spans="1:2" x14ac:dyDescent="0.3">
      <c r="A2054" s="3" t="s">
        <v>4961</v>
      </c>
      <c r="B2054">
        <v>5674270</v>
      </c>
    </row>
    <row r="2055" spans="1:2" x14ac:dyDescent="0.3">
      <c r="A2055" s="3" t="s">
        <v>717</v>
      </c>
      <c r="B2055">
        <v>5672031</v>
      </c>
    </row>
    <row r="2056" spans="1:2" x14ac:dyDescent="0.3">
      <c r="A2056" s="3" t="s">
        <v>622</v>
      </c>
      <c r="B2056">
        <v>5670887.333333333</v>
      </c>
    </row>
    <row r="2057" spans="1:2" x14ac:dyDescent="0.3">
      <c r="A2057" s="3" t="s">
        <v>21561</v>
      </c>
      <c r="B2057">
        <v>5667057</v>
      </c>
    </row>
    <row r="2058" spans="1:2" x14ac:dyDescent="0.3">
      <c r="A2058" s="3" t="s">
        <v>19407</v>
      </c>
      <c r="B2058">
        <v>5659286</v>
      </c>
    </row>
    <row r="2059" spans="1:2" x14ac:dyDescent="0.3">
      <c r="A2059" s="3" t="s">
        <v>2942</v>
      </c>
      <c r="B2059">
        <v>5658817</v>
      </c>
    </row>
    <row r="2060" spans="1:2" x14ac:dyDescent="0.3">
      <c r="A2060" s="3" t="s">
        <v>18699</v>
      </c>
      <c r="B2060">
        <v>5650613.5</v>
      </c>
    </row>
    <row r="2061" spans="1:2" x14ac:dyDescent="0.3">
      <c r="A2061" s="3" t="s">
        <v>11257</v>
      </c>
      <c r="B2061">
        <v>5642478</v>
      </c>
    </row>
    <row r="2062" spans="1:2" x14ac:dyDescent="0.3">
      <c r="A2062" s="3" t="s">
        <v>13085</v>
      </c>
      <c r="B2062">
        <v>5616155.333333333</v>
      </c>
    </row>
    <row r="2063" spans="1:2" x14ac:dyDescent="0.3">
      <c r="A2063" s="3" t="s">
        <v>7018</v>
      </c>
      <c r="B2063">
        <v>5603158</v>
      </c>
    </row>
    <row r="2064" spans="1:2" x14ac:dyDescent="0.3">
      <c r="A2064" s="3" t="s">
        <v>4344</v>
      </c>
      <c r="B2064">
        <v>5485974</v>
      </c>
    </row>
    <row r="2065" spans="1:2" x14ac:dyDescent="0.3">
      <c r="A2065" s="3" t="s">
        <v>1987</v>
      </c>
      <c r="B2065">
        <v>5473212</v>
      </c>
    </row>
    <row r="2066" spans="1:2" x14ac:dyDescent="0.3">
      <c r="A2066" s="3" t="s">
        <v>5026</v>
      </c>
      <c r="B2066">
        <v>5464885</v>
      </c>
    </row>
    <row r="2067" spans="1:2" x14ac:dyDescent="0.3">
      <c r="A2067" s="3" t="s">
        <v>15895</v>
      </c>
      <c r="B2067">
        <v>5457664</v>
      </c>
    </row>
    <row r="2068" spans="1:2" x14ac:dyDescent="0.3">
      <c r="A2068" s="3" t="s">
        <v>6923</v>
      </c>
      <c r="B2068">
        <v>5430822</v>
      </c>
    </row>
    <row r="2069" spans="1:2" x14ac:dyDescent="0.3">
      <c r="A2069" s="3" t="s">
        <v>9817</v>
      </c>
      <c r="B2069">
        <v>5421435.5</v>
      </c>
    </row>
    <row r="2070" spans="1:2" x14ac:dyDescent="0.3">
      <c r="A2070" s="3" t="s">
        <v>7079</v>
      </c>
      <c r="B2070">
        <v>5418216</v>
      </c>
    </row>
    <row r="2071" spans="1:2" x14ac:dyDescent="0.3">
      <c r="A2071" s="3" t="s">
        <v>19650</v>
      </c>
      <c r="B2071">
        <v>5401447</v>
      </c>
    </row>
    <row r="2072" spans="1:2" x14ac:dyDescent="0.3">
      <c r="A2072" s="3" t="s">
        <v>3410</v>
      </c>
      <c r="B2072">
        <v>5372141</v>
      </c>
    </row>
    <row r="2073" spans="1:2" x14ac:dyDescent="0.3">
      <c r="A2073" s="3" t="s">
        <v>7094</v>
      </c>
      <c r="B2073">
        <v>5362191.5</v>
      </c>
    </row>
    <row r="2074" spans="1:2" x14ac:dyDescent="0.3">
      <c r="A2074" s="3" t="s">
        <v>10600</v>
      </c>
      <c r="B2074">
        <v>5329896</v>
      </c>
    </row>
    <row r="2075" spans="1:2" x14ac:dyDescent="0.3">
      <c r="A2075" s="3" t="s">
        <v>17960</v>
      </c>
      <c r="B2075">
        <v>5277766</v>
      </c>
    </row>
    <row r="2076" spans="1:2" x14ac:dyDescent="0.3">
      <c r="A2076" s="3" t="s">
        <v>19389</v>
      </c>
      <c r="B2076">
        <v>5274664</v>
      </c>
    </row>
    <row r="2077" spans="1:2" x14ac:dyDescent="0.3">
      <c r="A2077" s="3" t="s">
        <v>10297</v>
      </c>
      <c r="B2077">
        <v>5274408.666666667</v>
      </c>
    </row>
    <row r="2078" spans="1:2" x14ac:dyDescent="0.3">
      <c r="A2078" s="3" t="s">
        <v>19469</v>
      </c>
      <c r="B2078">
        <v>5261595</v>
      </c>
    </row>
    <row r="2079" spans="1:2" x14ac:dyDescent="0.3">
      <c r="A2079" s="3" t="s">
        <v>2721</v>
      </c>
      <c r="B2079">
        <v>5259279</v>
      </c>
    </row>
    <row r="2080" spans="1:2" x14ac:dyDescent="0.3">
      <c r="A2080" s="3" t="s">
        <v>15271</v>
      </c>
      <c r="B2080">
        <v>5254986</v>
      </c>
    </row>
    <row r="2081" spans="1:2" x14ac:dyDescent="0.3">
      <c r="A2081" s="3" t="s">
        <v>799</v>
      </c>
      <c r="B2081">
        <v>5245176.666666667</v>
      </c>
    </row>
    <row r="2082" spans="1:2" x14ac:dyDescent="0.3">
      <c r="A2082" s="3" t="s">
        <v>2182</v>
      </c>
      <c r="B2082">
        <v>5244786.5</v>
      </c>
    </row>
    <row r="2083" spans="1:2" x14ac:dyDescent="0.3">
      <c r="A2083" s="3" t="s">
        <v>3570</v>
      </c>
      <c r="B2083">
        <v>5239638.5</v>
      </c>
    </row>
    <row r="2084" spans="1:2" x14ac:dyDescent="0.3">
      <c r="A2084" s="3" t="s">
        <v>16629</v>
      </c>
      <c r="B2084">
        <v>5224938</v>
      </c>
    </row>
    <row r="2085" spans="1:2" x14ac:dyDescent="0.3">
      <c r="A2085" s="3" t="s">
        <v>16320</v>
      </c>
      <c r="B2085">
        <v>5222686.5</v>
      </c>
    </row>
    <row r="2086" spans="1:2" x14ac:dyDescent="0.3">
      <c r="A2086" s="3" t="s">
        <v>396</v>
      </c>
      <c r="B2086">
        <v>5215015</v>
      </c>
    </row>
    <row r="2087" spans="1:2" x14ac:dyDescent="0.3">
      <c r="A2087" s="3" t="s">
        <v>4115</v>
      </c>
      <c r="B2087">
        <v>5210265.8</v>
      </c>
    </row>
    <row r="2088" spans="1:2" x14ac:dyDescent="0.3">
      <c r="A2088" s="3" t="s">
        <v>906</v>
      </c>
      <c r="B2088">
        <v>5200986</v>
      </c>
    </row>
    <row r="2089" spans="1:2" x14ac:dyDescent="0.3">
      <c r="A2089" s="3" t="s">
        <v>885</v>
      </c>
      <c r="B2089">
        <v>5199569.666666667</v>
      </c>
    </row>
    <row r="2090" spans="1:2" x14ac:dyDescent="0.3">
      <c r="A2090" s="3" t="s">
        <v>5754</v>
      </c>
      <c r="B2090">
        <v>5178952.333333333</v>
      </c>
    </row>
    <row r="2091" spans="1:2" x14ac:dyDescent="0.3">
      <c r="A2091" s="3" t="s">
        <v>773</v>
      </c>
      <c r="B2091">
        <v>5165432</v>
      </c>
    </row>
    <row r="2092" spans="1:2" x14ac:dyDescent="0.3">
      <c r="A2092" s="3" t="s">
        <v>8502</v>
      </c>
      <c r="B2092">
        <v>5153095.5</v>
      </c>
    </row>
    <row r="2093" spans="1:2" x14ac:dyDescent="0.3">
      <c r="A2093" s="3" t="s">
        <v>13035</v>
      </c>
      <c r="B2093">
        <v>5141166</v>
      </c>
    </row>
    <row r="2094" spans="1:2" x14ac:dyDescent="0.3">
      <c r="A2094" s="3" t="s">
        <v>6664</v>
      </c>
      <c r="B2094">
        <v>5136759</v>
      </c>
    </row>
    <row r="2095" spans="1:2" x14ac:dyDescent="0.3">
      <c r="A2095" s="3" t="s">
        <v>1423</v>
      </c>
      <c r="B2095">
        <v>5124391</v>
      </c>
    </row>
    <row r="2096" spans="1:2" x14ac:dyDescent="0.3">
      <c r="A2096" s="3" t="s">
        <v>3347</v>
      </c>
      <c r="B2096">
        <v>5124207</v>
      </c>
    </row>
    <row r="2097" spans="1:2" x14ac:dyDescent="0.3">
      <c r="A2097" s="3" t="s">
        <v>20511</v>
      </c>
      <c r="B2097">
        <v>5104991</v>
      </c>
    </row>
    <row r="2098" spans="1:2" x14ac:dyDescent="0.3">
      <c r="A2098" s="3" t="s">
        <v>21096</v>
      </c>
      <c r="B2098">
        <v>5103663</v>
      </c>
    </row>
    <row r="2099" spans="1:2" x14ac:dyDescent="0.3">
      <c r="A2099" s="3" t="s">
        <v>7551</v>
      </c>
      <c r="B2099">
        <v>5081564</v>
      </c>
    </row>
    <row r="2100" spans="1:2" x14ac:dyDescent="0.3">
      <c r="A2100" s="3" t="s">
        <v>4690</v>
      </c>
      <c r="B2100">
        <v>5072654</v>
      </c>
    </row>
    <row r="2101" spans="1:2" x14ac:dyDescent="0.3">
      <c r="A2101" s="3" t="s">
        <v>217</v>
      </c>
      <c r="B2101">
        <v>5061754.5</v>
      </c>
    </row>
    <row r="2102" spans="1:2" x14ac:dyDescent="0.3">
      <c r="A2102" s="3" t="s">
        <v>3500</v>
      </c>
      <c r="B2102">
        <v>5043644</v>
      </c>
    </row>
    <row r="2103" spans="1:2" x14ac:dyDescent="0.3">
      <c r="A2103" s="3" t="s">
        <v>20540</v>
      </c>
      <c r="B2103">
        <v>5042014</v>
      </c>
    </row>
    <row r="2104" spans="1:2" x14ac:dyDescent="0.3">
      <c r="A2104" s="3" t="s">
        <v>20276</v>
      </c>
      <c r="B2104">
        <v>5026154</v>
      </c>
    </row>
    <row r="2105" spans="1:2" x14ac:dyDescent="0.3">
      <c r="A2105" s="3" t="s">
        <v>2659</v>
      </c>
      <c r="B2105">
        <v>5019188.666666667</v>
      </c>
    </row>
    <row r="2106" spans="1:2" x14ac:dyDescent="0.3">
      <c r="A2106" s="3" t="s">
        <v>11969</v>
      </c>
      <c r="B2106">
        <v>5007898</v>
      </c>
    </row>
    <row r="2107" spans="1:2" x14ac:dyDescent="0.3">
      <c r="A2107" s="3" t="s">
        <v>20886</v>
      </c>
      <c r="B2107">
        <v>5006989</v>
      </c>
    </row>
    <row r="2108" spans="1:2" x14ac:dyDescent="0.3">
      <c r="A2108" s="3" t="s">
        <v>12849</v>
      </c>
      <c r="B2108">
        <v>4988181</v>
      </c>
    </row>
    <row r="2109" spans="1:2" x14ac:dyDescent="0.3">
      <c r="A2109" s="3" t="s">
        <v>20070</v>
      </c>
      <c r="B2109">
        <v>4978353</v>
      </c>
    </row>
    <row r="2110" spans="1:2" x14ac:dyDescent="0.3">
      <c r="A2110" s="3" t="s">
        <v>10713</v>
      </c>
      <c r="B2110">
        <v>4965950</v>
      </c>
    </row>
    <row r="2111" spans="1:2" x14ac:dyDescent="0.3">
      <c r="A2111" s="3" t="s">
        <v>11039</v>
      </c>
      <c r="B2111">
        <v>4956401</v>
      </c>
    </row>
    <row r="2112" spans="1:2" x14ac:dyDescent="0.3">
      <c r="A2112" s="3" t="s">
        <v>14786</v>
      </c>
      <c r="B2112">
        <v>4947717</v>
      </c>
    </row>
    <row r="2113" spans="1:2" x14ac:dyDescent="0.3">
      <c r="A2113" s="3" t="s">
        <v>3530</v>
      </c>
      <c r="B2113">
        <v>4941117</v>
      </c>
    </row>
    <row r="2114" spans="1:2" x14ac:dyDescent="0.3">
      <c r="A2114" s="3" t="s">
        <v>19843</v>
      </c>
      <c r="B2114">
        <v>4935501</v>
      </c>
    </row>
    <row r="2115" spans="1:2" x14ac:dyDescent="0.3">
      <c r="A2115" s="3" t="s">
        <v>12089</v>
      </c>
      <c r="B2115">
        <v>4931888</v>
      </c>
    </row>
    <row r="2116" spans="1:2" x14ac:dyDescent="0.3">
      <c r="A2116" s="3" t="s">
        <v>10737</v>
      </c>
      <c r="B2116">
        <v>4895603</v>
      </c>
    </row>
    <row r="2117" spans="1:2" x14ac:dyDescent="0.3">
      <c r="A2117" s="3" t="s">
        <v>6545</v>
      </c>
      <c r="B2117">
        <v>4877080</v>
      </c>
    </row>
    <row r="2118" spans="1:2" x14ac:dyDescent="0.3">
      <c r="A2118" s="3" t="s">
        <v>1264</v>
      </c>
      <c r="B2118">
        <v>4873668.666666667</v>
      </c>
    </row>
    <row r="2119" spans="1:2" x14ac:dyDescent="0.3">
      <c r="A2119" s="3" t="s">
        <v>6902</v>
      </c>
      <c r="B2119">
        <v>4872003</v>
      </c>
    </row>
    <row r="2120" spans="1:2" x14ac:dyDescent="0.3">
      <c r="A2120" s="3" t="s">
        <v>16576</v>
      </c>
      <c r="B2120">
        <v>4859959.5</v>
      </c>
    </row>
    <row r="2121" spans="1:2" x14ac:dyDescent="0.3">
      <c r="A2121" s="3" t="s">
        <v>12080</v>
      </c>
      <c r="B2121">
        <v>4858869</v>
      </c>
    </row>
    <row r="2122" spans="1:2" x14ac:dyDescent="0.3">
      <c r="A2122" s="3" t="s">
        <v>7745</v>
      </c>
      <c r="B2122">
        <v>4849547</v>
      </c>
    </row>
    <row r="2123" spans="1:2" x14ac:dyDescent="0.3">
      <c r="A2123" s="3" t="s">
        <v>3542</v>
      </c>
      <c r="B2123">
        <v>4849211.5</v>
      </c>
    </row>
    <row r="2124" spans="1:2" x14ac:dyDescent="0.3">
      <c r="A2124" s="3" t="s">
        <v>1242</v>
      </c>
      <c r="B2124">
        <v>4831112.5</v>
      </c>
    </row>
    <row r="2125" spans="1:2" x14ac:dyDescent="0.3">
      <c r="A2125" s="3" t="s">
        <v>4517</v>
      </c>
      <c r="B2125">
        <v>4819589</v>
      </c>
    </row>
    <row r="2126" spans="1:2" x14ac:dyDescent="0.3">
      <c r="A2126" s="3" t="s">
        <v>183</v>
      </c>
      <c r="B2126">
        <v>4812180.333333333</v>
      </c>
    </row>
    <row r="2127" spans="1:2" x14ac:dyDescent="0.3">
      <c r="A2127" s="3" t="s">
        <v>17135</v>
      </c>
      <c r="B2127">
        <v>4778439</v>
      </c>
    </row>
    <row r="2128" spans="1:2" x14ac:dyDescent="0.3">
      <c r="A2128" s="3" t="s">
        <v>1321</v>
      </c>
      <c r="B2128">
        <v>4752082</v>
      </c>
    </row>
    <row r="2129" spans="1:2" x14ac:dyDescent="0.3">
      <c r="A2129" s="3" t="s">
        <v>16665</v>
      </c>
      <c r="B2129">
        <v>4681651</v>
      </c>
    </row>
    <row r="2130" spans="1:2" x14ac:dyDescent="0.3">
      <c r="A2130" s="3" t="s">
        <v>13702</v>
      </c>
      <c r="B2130">
        <v>4678405</v>
      </c>
    </row>
    <row r="2131" spans="1:2" x14ac:dyDescent="0.3">
      <c r="A2131" s="3" t="s">
        <v>14778</v>
      </c>
      <c r="B2131">
        <v>4660481</v>
      </c>
    </row>
    <row r="2132" spans="1:2" x14ac:dyDescent="0.3">
      <c r="A2132" s="3" t="s">
        <v>10627</v>
      </c>
      <c r="B2132">
        <v>4658401</v>
      </c>
    </row>
    <row r="2133" spans="1:2" x14ac:dyDescent="0.3">
      <c r="A2133" s="3" t="s">
        <v>11065</v>
      </c>
      <c r="B2133">
        <v>4655007</v>
      </c>
    </row>
    <row r="2134" spans="1:2" x14ac:dyDescent="0.3">
      <c r="A2134" s="3" t="s">
        <v>2106</v>
      </c>
      <c r="B2134">
        <v>4654423</v>
      </c>
    </row>
    <row r="2135" spans="1:2" x14ac:dyDescent="0.3">
      <c r="A2135" s="3" t="s">
        <v>1691</v>
      </c>
      <c r="B2135">
        <v>4643342</v>
      </c>
    </row>
    <row r="2136" spans="1:2" x14ac:dyDescent="0.3">
      <c r="A2136" s="3" t="s">
        <v>4044</v>
      </c>
      <c r="B2136">
        <v>4637920</v>
      </c>
    </row>
    <row r="2137" spans="1:2" x14ac:dyDescent="0.3">
      <c r="A2137" s="3" t="s">
        <v>21345</v>
      </c>
      <c r="B2137">
        <v>4637830</v>
      </c>
    </row>
    <row r="2138" spans="1:2" x14ac:dyDescent="0.3">
      <c r="A2138" s="3" t="s">
        <v>12198</v>
      </c>
      <c r="B2138">
        <v>4634077</v>
      </c>
    </row>
    <row r="2139" spans="1:2" x14ac:dyDescent="0.3">
      <c r="A2139" s="3" t="s">
        <v>19080</v>
      </c>
      <c r="B2139">
        <v>4633961</v>
      </c>
    </row>
    <row r="2140" spans="1:2" x14ac:dyDescent="0.3">
      <c r="A2140" s="3" t="s">
        <v>8185</v>
      </c>
      <c r="B2140">
        <v>4630377</v>
      </c>
    </row>
    <row r="2141" spans="1:2" x14ac:dyDescent="0.3">
      <c r="A2141" s="3" t="s">
        <v>17433</v>
      </c>
      <c r="B2141">
        <v>4627375</v>
      </c>
    </row>
    <row r="2142" spans="1:2" x14ac:dyDescent="0.3">
      <c r="A2142" s="3" t="s">
        <v>9236</v>
      </c>
      <c r="B2142">
        <v>4619014</v>
      </c>
    </row>
    <row r="2143" spans="1:2" x14ac:dyDescent="0.3">
      <c r="A2143" s="3" t="s">
        <v>14174</v>
      </c>
      <c r="B2143">
        <v>4618884.5</v>
      </c>
    </row>
    <row r="2144" spans="1:2" x14ac:dyDescent="0.3">
      <c r="A2144" s="3" t="s">
        <v>3558</v>
      </c>
      <c r="B2144">
        <v>4601256</v>
      </c>
    </row>
    <row r="2145" spans="1:2" x14ac:dyDescent="0.3">
      <c r="A2145" s="3" t="s">
        <v>21102</v>
      </c>
      <c r="B2145">
        <v>4598051</v>
      </c>
    </row>
    <row r="2146" spans="1:2" x14ac:dyDescent="0.3">
      <c r="A2146" s="3" t="s">
        <v>16392</v>
      </c>
      <c r="B2146">
        <v>4591629</v>
      </c>
    </row>
    <row r="2147" spans="1:2" x14ac:dyDescent="0.3">
      <c r="A2147" s="3" t="s">
        <v>2333</v>
      </c>
      <c r="B2147">
        <v>4578016.5</v>
      </c>
    </row>
    <row r="2148" spans="1:2" x14ac:dyDescent="0.3">
      <c r="A2148" s="3" t="s">
        <v>4390</v>
      </c>
      <c r="B2148">
        <v>4546244</v>
      </c>
    </row>
    <row r="2149" spans="1:2" x14ac:dyDescent="0.3">
      <c r="A2149" s="3" t="s">
        <v>6503</v>
      </c>
      <c r="B2149">
        <v>4532791</v>
      </c>
    </row>
    <row r="2150" spans="1:2" x14ac:dyDescent="0.3">
      <c r="A2150" s="3" t="s">
        <v>1291</v>
      </c>
      <c r="B2150">
        <v>4495309</v>
      </c>
    </row>
    <row r="2151" spans="1:2" x14ac:dyDescent="0.3">
      <c r="A2151" s="3" t="s">
        <v>17982</v>
      </c>
      <c r="B2151">
        <v>4490134</v>
      </c>
    </row>
    <row r="2152" spans="1:2" x14ac:dyDescent="0.3">
      <c r="A2152" s="3" t="s">
        <v>19996</v>
      </c>
      <c r="B2152">
        <v>4462034</v>
      </c>
    </row>
    <row r="2153" spans="1:2" x14ac:dyDescent="0.3">
      <c r="A2153" s="3" t="s">
        <v>1311</v>
      </c>
      <c r="B2153">
        <v>4458699.75</v>
      </c>
    </row>
    <row r="2154" spans="1:2" x14ac:dyDescent="0.3">
      <c r="A2154" s="3" t="s">
        <v>912</v>
      </c>
      <c r="B2154">
        <v>4454295</v>
      </c>
    </row>
    <row r="2155" spans="1:2" x14ac:dyDescent="0.3">
      <c r="A2155" s="3" t="s">
        <v>3460</v>
      </c>
      <c r="B2155">
        <v>4440740.5</v>
      </c>
    </row>
    <row r="2156" spans="1:2" x14ac:dyDescent="0.3">
      <c r="A2156" s="3" t="s">
        <v>9420</v>
      </c>
      <c r="B2156">
        <v>4422380</v>
      </c>
    </row>
    <row r="2157" spans="1:2" x14ac:dyDescent="0.3">
      <c r="A2157" s="3" t="s">
        <v>6992</v>
      </c>
      <c r="B2157">
        <v>4408011</v>
      </c>
    </row>
    <row r="2158" spans="1:2" x14ac:dyDescent="0.3">
      <c r="A2158" s="3" t="s">
        <v>10941</v>
      </c>
      <c r="B2158">
        <v>4398989</v>
      </c>
    </row>
    <row r="2159" spans="1:2" x14ac:dyDescent="0.3">
      <c r="A2159" s="3" t="s">
        <v>21517</v>
      </c>
      <c r="B2159">
        <v>4393018</v>
      </c>
    </row>
    <row r="2160" spans="1:2" x14ac:dyDescent="0.3">
      <c r="A2160" s="3" t="s">
        <v>4585</v>
      </c>
      <c r="B2160">
        <v>4385516</v>
      </c>
    </row>
    <row r="2161" spans="1:2" x14ac:dyDescent="0.3">
      <c r="A2161" s="3" t="s">
        <v>1831</v>
      </c>
      <c r="B2161">
        <v>4351622.444444444</v>
      </c>
    </row>
    <row r="2162" spans="1:2" x14ac:dyDescent="0.3">
      <c r="A2162" s="3" t="s">
        <v>5552</v>
      </c>
      <c r="B2162">
        <v>4348025</v>
      </c>
    </row>
    <row r="2163" spans="1:2" x14ac:dyDescent="0.3">
      <c r="A2163" s="3" t="s">
        <v>8426</v>
      </c>
      <c r="B2163">
        <v>4342442</v>
      </c>
    </row>
    <row r="2164" spans="1:2" x14ac:dyDescent="0.3">
      <c r="A2164" s="3" t="s">
        <v>1676</v>
      </c>
      <c r="B2164">
        <v>4319001</v>
      </c>
    </row>
    <row r="2165" spans="1:2" x14ac:dyDescent="0.3">
      <c r="A2165" s="3" t="s">
        <v>1895</v>
      </c>
      <c r="B2165">
        <v>4304286</v>
      </c>
    </row>
    <row r="2166" spans="1:2" x14ac:dyDescent="0.3">
      <c r="A2166" s="3" t="s">
        <v>10258</v>
      </c>
      <c r="B2166">
        <v>4292517</v>
      </c>
    </row>
    <row r="2167" spans="1:2" x14ac:dyDescent="0.3">
      <c r="A2167" s="3" t="s">
        <v>7714</v>
      </c>
      <c r="B2167">
        <v>4281896</v>
      </c>
    </row>
    <row r="2168" spans="1:2" x14ac:dyDescent="0.3">
      <c r="A2168" s="3" t="s">
        <v>8877</v>
      </c>
      <c r="B2168">
        <v>4249321</v>
      </c>
    </row>
    <row r="2169" spans="1:2" x14ac:dyDescent="0.3">
      <c r="A2169" s="3" t="s">
        <v>11468</v>
      </c>
      <c r="B2169">
        <v>4224065</v>
      </c>
    </row>
    <row r="2170" spans="1:2" x14ac:dyDescent="0.3">
      <c r="A2170" s="3" t="s">
        <v>6413</v>
      </c>
      <c r="B2170">
        <v>4205000</v>
      </c>
    </row>
    <row r="2171" spans="1:2" x14ac:dyDescent="0.3">
      <c r="A2171" s="3" t="s">
        <v>10952</v>
      </c>
      <c r="B2171">
        <v>4177818</v>
      </c>
    </row>
    <row r="2172" spans="1:2" x14ac:dyDescent="0.3">
      <c r="A2172" s="3" t="s">
        <v>2978</v>
      </c>
      <c r="B2172">
        <v>4175116.8</v>
      </c>
    </row>
    <row r="2173" spans="1:2" x14ac:dyDescent="0.3">
      <c r="A2173" s="3" t="s">
        <v>9934</v>
      </c>
      <c r="B2173">
        <v>4166918</v>
      </c>
    </row>
    <row r="2174" spans="1:2" x14ac:dyDescent="0.3">
      <c r="A2174" s="3" t="s">
        <v>20937</v>
      </c>
      <c r="B2174">
        <v>4165776</v>
      </c>
    </row>
    <row r="2175" spans="1:2" x14ac:dyDescent="0.3">
      <c r="A2175" s="3" t="s">
        <v>5157</v>
      </c>
      <c r="B2175">
        <v>4154343.5</v>
      </c>
    </row>
    <row r="2176" spans="1:2" x14ac:dyDescent="0.3">
      <c r="A2176" s="3" t="s">
        <v>6028</v>
      </c>
      <c r="B2176">
        <v>4134992</v>
      </c>
    </row>
    <row r="2177" spans="1:2" x14ac:dyDescent="0.3">
      <c r="A2177" s="3" t="s">
        <v>20552</v>
      </c>
      <c r="B2177">
        <v>4131358</v>
      </c>
    </row>
    <row r="2178" spans="1:2" x14ac:dyDescent="0.3">
      <c r="A2178" s="3" t="s">
        <v>1203</v>
      </c>
      <c r="B2178">
        <v>4128562.3333333335</v>
      </c>
    </row>
    <row r="2179" spans="1:2" x14ac:dyDescent="0.3">
      <c r="A2179" s="3" t="s">
        <v>11492</v>
      </c>
      <c r="B2179">
        <v>4124664</v>
      </c>
    </row>
    <row r="2180" spans="1:2" x14ac:dyDescent="0.3">
      <c r="A2180" s="3" t="s">
        <v>2062</v>
      </c>
      <c r="B2180">
        <v>4122748</v>
      </c>
    </row>
    <row r="2181" spans="1:2" x14ac:dyDescent="0.3">
      <c r="A2181" s="3" t="s">
        <v>20957</v>
      </c>
      <c r="B2181">
        <v>4080073</v>
      </c>
    </row>
    <row r="2182" spans="1:2" x14ac:dyDescent="0.3">
      <c r="A2182" s="3" t="s">
        <v>8129</v>
      </c>
      <c r="B2182">
        <v>4052160</v>
      </c>
    </row>
    <row r="2183" spans="1:2" x14ac:dyDescent="0.3">
      <c r="A2183" s="3" t="s">
        <v>12190</v>
      </c>
      <c r="B2183">
        <v>4035192</v>
      </c>
    </row>
    <row r="2184" spans="1:2" x14ac:dyDescent="0.3">
      <c r="A2184" s="3" t="s">
        <v>932</v>
      </c>
      <c r="B2184">
        <v>4030793</v>
      </c>
    </row>
    <row r="2185" spans="1:2" x14ac:dyDescent="0.3">
      <c r="A2185" s="3" t="s">
        <v>3699</v>
      </c>
      <c r="B2185">
        <v>4007250</v>
      </c>
    </row>
    <row r="2186" spans="1:2" x14ac:dyDescent="0.3">
      <c r="A2186" s="3" t="s">
        <v>10404</v>
      </c>
      <c r="B2186">
        <v>3999114.5</v>
      </c>
    </row>
    <row r="2187" spans="1:2" x14ac:dyDescent="0.3">
      <c r="A2187" s="3" t="s">
        <v>11211</v>
      </c>
      <c r="B2187">
        <v>3982459</v>
      </c>
    </row>
    <row r="2188" spans="1:2" x14ac:dyDescent="0.3">
      <c r="A2188" s="3" t="s">
        <v>17851</v>
      </c>
      <c r="B2188">
        <v>3982131.3333333335</v>
      </c>
    </row>
    <row r="2189" spans="1:2" x14ac:dyDescent="0.3">
      <c r="A2189" s="3" t="s">
        <v>10338</v>
      </c>
      <c r="B2189">
        <v>3970078</v>
      </c>
    </row>
    <row r="2190" spans="1:2" x14ac:dyDescent="0.3">
      <c r="A2190" s="3" t="s">
        <v>3101</v>
      </c>
      <c r="B2190">
        <v>3960196</v>
      </c>
    </row>
    <row r="2191" spans="1:2" x14ac:dyDescent="0.3">
      <c r="A2191" s="3" t="s">
        <v>4312</v>
      </c>
      <c r="B2191">
        <v>3922273</v>
      </c>
    </row>
    <row r="2192" spans="1:2" x14ac:dyDescent="0.3">
      <c r="A2192" s="3" t="s">
        <v>21061</v>
      </c>
      <c r="B2192">
        <v>3915207</v>
      </c>
    </row>
    <row r="2193" spans="1:2" x14ac:dyDescent="0.3">
      <c r="A2193" s="3" t="s">
        <v>2938</v>
      </c>
      <c r="B2193">
        <v>3914857.5</v>
      </c>
    </row>
    <row r="2194" spans="1:2" x14ac:dyDescent="0.3">
      <c r="A2194" s="3" t="s">
        <v>18248</v>
      </c>
      <c r="B2194">
        <v>3909596</v>
      </c>
    </row>
    <row r="2195" spans="1:2" x14ac:dyDescent="0.3">
      <c r="A2195" s="3" t="s">
        <v>2839</v>
      </c>
      <c r="B2195">
        <v>3852271</v>
      </c>
    </row>
    <row r="2196" spans="1:2" x14ac:dyDescent="0.3">
      <c r="A2196" s="3" t="s">
        <v>10441</v>
      </c>
      <c r="B2196">
        <v>3850323.5</v>
      </c>
    </row>
    <row r="2197" spans="1:2" x14ac:dyDescent="0.3">
      <c r="A2197" s="3" t="s">
        <v>5001</v>
      </c>
      <c r="B2197">
        <v>3838793</v>
      </c>
    </row>
    <row r="2198" spans="1:2" x14ac:dyDescent="0.3">
      <c r="A2198" s="3" t="s">
        <v>3451</v>
      </c>
      <c r="B2198">
        <v>3837920</v>
      </c>
    </row>
    <row r="2199" spans="1:2" x14ac:dyDescent="0.3">
      <c r="A2199" s="3" t="s">
        <v>4068</v>
      </c>
      <c r="B2199">
        <v>3832228</v>
      </c>
    </row>
    <row r="2200" spans="1:2" x14ac:dyDescent="0.3">
      <c r="A2200" s="3" t="s">
        <v>4633</v>
      </c>
      <c r="B2200">
        <v>3828690.5</v>
      </c>
    </row>
    <row r="2201" spans="1:2" x14ac:dyDescent="0.3">
      <c r="A2201" s="3" t="s">
        <v>17440</v>
      </c>
      <c r="B2201">
        <v>3822241</v>
      </c>
    </row>
    <row r="2202" spans="1:2" x14ac:dyDescent="0.3">
      <c r="A2202" s="3" t="s">
        <v>11453</v>
      </c>
      <c r="B2202">
        <v>3816527</v>
      </c>
    </row>
    <row r="2203" spans="1:2" x14ac:dyDescent="0.3">
      <c r="A2203" s="3" t="s">
        <v>5639</v>
      </c>
      <c r="B2203">
        <v>3785271</v>
      </c>
    </row>
    <row r="2204" spans="1:2" x14ac:dyDescent="0.3">
      <c r="A2204" s="3" t="s">
        <v>19403</v>
      </c>
      <c r="B2204">
        <v>3778938</v>
      </c>
    </row>
    <row r="2205" spans="1:2" x14ac:dyDescent="0.3">
      <c r="A2205" s="3" t="s">
        <v>5371</v>
      </c>
      <c r="B2205">
        <v>3766879</v>
      </c>
    </row>
    <row r="2206" spans="1:2" x14ac:dyDescent="0.3">
      <c r="A2206" s="3" t="s">
        <v>315</v>
      </c>
      <c r="B2206">
        <v>3763988</v>
      </c>
    </row>
    <row r="2207" spans="1:2" x14ac:dyDescent="0.3">
      <c r="A2207" s="3" t="s">
        <v>3417</v>
      </c>
      <c r="B2207">
        <v>3751699</v>
      </c>
    </row>
    <row r="2208" spans="1:2" x14ac:dyDescent="0.3">
      <c r="A2208" s="3" t="s">
        <v>2372</v>
      </c>
      <c r="B2208">
        <v>3739406</v>
      </c>
    </row>
    <row r="2209" spans="1:2" x14ac:dyDescent="0.3">
      <c r="A2209" s="3" t="s">
        <v>2426</v>
      </c>
      <c r="B2209">
        <v>3734870</v>
      </c>
    </row>
    <row r="2210" spans="1:2" x14ac:dyDescent="0.3">
      <c r="A2210" s="3" t="s">
        <v>5499</v>
      </c>
      <c r="B2210">
        <v>3690328</v>
      </c>
    </row>
    <row r="2211" spans="1:2" x14ac:dyDescent="0.3">
      <c r="A2211" s="3" t="s">
        <v>14458</v>
      </c>
      <c r="B2211">
        <v>3686755</v>
      </c>
    </row>
    <row r="2212" spans="1:2" x14ac:dyDescent="0.3">
      <c r="A2212" s="3" t="s">
        <v>11927</v>
      </c>
      <c r="B2212">
        <v>3675558</v>
      </c>
    </row>
    <row r="2213" spans="1:2" x14ac:dyDescent="0.3">
      <c r="A2213" s="3" t="s">
        <v>8180</v>
      </c>
      <c r="B2213">
        <v>3662459</v>
      </c>
    </row>
    <row r="2214" spans="1:2" x14ac:dyDescent="0.3">
      <c r="A2214" s="3" t="s">
        <v>5330</v>
      </c>
      <c r="B2214">
        <v>3642679</v>
      </c>
    </row>
    <row r="2215" spans="1:2" x14ac:dyDescent="0.3">
      <c r="A2215" s="3" t="s">
        <v>398</v>
      </c>
      <c r="B2215">
        <v>3619345.4</v>
      </c>
    </row>
    <row r="2216" spans="1:2" x14ac:dyDescent="0.3">
      <c r="A2216" s="3" t="s">
        <v>5033</v>
      </c>
      <c r="B2216">
        <v>3602884</v>
      </c>
    </row>
    <row r="2217" spans="1:2" x14ac:dyDescent="0.3">
      <c r="A2217" s="3" t="s">
        <v>14348</v>
      </c>
      <c r="B2217">
        <v>3601974</v>
      </c>
    </row>
    <row r="2218" spans="1:2" x14ac:dyDescent="0.3">
      <c r="A2218" s="3" t="s">
        <v>9805</v>
      </c>
      <c r="B2218">
        <v>3600616</v>
      </c>
    </row>
    <row r="2219" spans="1:2" x14ac:dyDescent="0.3">
      <c r="A2219" s="3" t="s">
        <v>4757</v>
      </c>
      <c r="B2219">
        <v>3588626</v>
      </c>
    </row>
    <row r="2220" spans="1:2" x14ac:dyDescent="0.3">
      <c r="A2220" s="3" t="s">
        <v>14681</v>
      </c>
      <c r="B2220">
        <v>3572632</v>
      </c>
    </row>
    <row r="2221" spans="1:2" x14ac:dyDescent="0.3">
      <c r="A2221" s="3" t="s">
        <v>10330</v>
      </c>
      <c r="B2221">
        <v>3572443</v>
      </c>
    </row>
    <row r="2222" spans="1:2" x14ac:dyDescent="0.3">
      <c r="A2222" s="3" t="s">
        <v>5870</v>
      </c>
      <c r="B2222">
        <v>3571042</v>
      </c>
    </row>
    <row r="2223" spans="1:2" x14ac:dyDescent="0.3">
      <c r="A2223" s="3" t="s">
        <v>4623</v>
      </c>
      <c r="B2223">
        <v>3569939</v>
      </c>
    </row>
    <row r="2224" spans="1:2" x14ac:dyDescent="0.3">
      <c r="A2224" s="3" t="s">
        <v>6928</v>
      </c>
      <c r="B2224">
        <v>3560469</v>
      </c>
    </row>
    <row r="2225" spans="1:2" x14ac:dyDescent="0.3">
      <c r="A2225" s="3" t="s">
        <v>16010</v>
      </c>
      <c r="B2225">
        <v>3559160</v>
      </c>
    </row>
    <row r="2226" spans="1:2" x14ac:dyDescent="0.3">
      <c r="A2226" s="3" t="s">
        <v>648</v>
      </c>
      <c r="B2226">
        <v>3551120.5</v>
      </c>
    </row>
    <row r="2227" spans="1:2" x14ac:dyDescent="0.3">
      <c r="A2227" s="3" t="s">
        <v>6630</v>
      </c>
      <c r="B2227">
        <v>3547684</v>
      </c>
    </row>
    <row r="2228" spans="1:2" x14ac:dyDescent="0.3">
      <c r="A2228" s="3" t="s">
        <v>1107</v>
      </c>
      <c r="B2228">
        <v>3500000</v>
      </c>
    </row>
    <row r="2229" spans="1:2" x14ac:dyDescent="0.3">
      <c r="A2229" s="3" t="s">
        <v>11380</v>
      </c>
      <c r="B2229">
        <v>3499442</v>
      </c>
    </row>
    <row r="2230" spans="1:2" x14ac:dyDescent="0.3">
      <c r="A2230" s="3" t="s">
        <v>8790</v>
      </c>
      <c r="B2230">
        <v>3487767</v>
      </c>
    </row>
    <row r="2231" spans="1:2" x14ac:dyDescent="0.3">
      <c r="A2231" s="3" t="s">
        <v>18924</v>
      </c>
      <c r="B2231">
        <v>3485383</v>
      </c>
    </row>
    <row r="2232" spans="1:2" x14ac:dyDescent="0.3">
      <c r="A2232" s="3" t="s">
        <v>8813</v>
      </c>
      <c r="B2232">
        <v>3477018</v>
      </c>
    </row>
    <row r="2233" spans="1:2" x14ac:dyDescent="0.3">
      <c r="A2233" s="3" t="s">
        <v>11034</v>
      </c>
      <c r="B2233">
        <v>3453124.5</v>
      </c>
    </row>
    <row r="2234" spans="1:2" x14ac:dyDescent="0.3">
      <c r="A2234" s="3" t="s">
        <v>9867</v>
      </c>
      <c r="B2234">
        <v>3446539</v>
      </c>
    </row>
    <row r="2235" spans="1:2" x14ac:dyDescent="0.3">
      <c r="A2235" s="3" t="s">
        <v>14692</v>
      </c>
      <c r="B2235">
        <v>3438735</v>
      </c>
    </row>
    <row r="2236" spans="1:2" x14ac:dyDescent="0.3">
      <c r="A2236" s="3" t="s">
        <v>20441</v>
      </c>
      <c r="B2236">
        <v>3436124</v>
      </c>
    </row>
    <row r="2237" spans="1:2" x14ac:dyDescent="0.3">
      <c r="A2237" s="3" t="s">
        <v>20408</v>
      </c>
      <c r="B2237">
        <v>3430165</v>
      </c>
    </row>
    <row r="2238" spans="1:2" x14ac:dyDescent="0.3">
      <c r="A2238" s="3" t="s">
        <v>17944</v>
      </c>
      <c r="B2238">
        <v>3428048</v>
      </c>
    </row>
    <row r="2239" spans="1:2" x14ac:dyDescent="0.3">
      <c r="A2239" s="3" t="s">
        <v>17419</v>
      </c>
      <c r="B2239">
        <v>3424648</v>
      </c>
    </row>
    <row r="2240" spans="1:2" x14ac:dyDescent="0.3">
      <c r="A2240" s="3" t="s">
        <v>5974</v>
      </c>
      <c r="B2240">
        <v>3417056</v>
      </c>
    </row>
    <row r="2241" spans="1:2" x14ac:dyDescent="0.3">
      <c r="A2241" s="3" t="s">
        <v>8734</v>
      </c>
      <c r="B2241">
        <v>3414301</v>
      </c>
    </row>
    <row r="2242" spans="1:2" x14ac:dyDescent="0.3">
      <c r="A2242" s="3" t="s">
        <v>14308</v>
      </c>
      <c r="B2242">
        <v>3399228</v>
      </c>
    </row>
    <row r="2243" spans="1:2" x14ac:dyDescent="0.3">
      <c r="A2243" s="3" t="s">
        <v>18827</v>
      </c>
      <c r="B2243">
        <v>3396345</v>
      </c>
    </row>
    <row r="2244" spans="1:2" x14ac:dyDescent="0.3">
      <c r="A2244" s="3" t="s">
        <v>6598</v>
      </c>
      <c r="B2244">
        <v>3393009.5</v>
      </c>
    </row>
    <row r="2245" spans="1:2" x14ac:dyDescent="0.3">
      <c r="A2245" s="3" t="s">
        <v>21441</v>
      </c>
      <c r="B2245">
        <v>3373474</v>
      </c>
    </row>
    <row r="2246" spans="1:2" x14ac:dyDescent="0.3">
      <c r="A2246" s="3" t="s">
        <v>2985</v>
      </c>
      <c r="B2246">
        <v>3360800</v>
      </c>
    </row>
    <row r="2247" spans="1:2" x14ac:dyDescent="0.3">
      <c r="A2247" s="3" t="s">
        <v>898</v>
      </c>
      <c r="B2247">
        <v>3359742.5</v>
      </c>
    </row>
    <row r="2248" spans="1:2" x14ac:dyDescent="0.3">
      <c r="A2248" s="3" t="s">
        <v>4376</v>
      </c>
      <c r="B2248">
        <v>3353082.5</v>
      </c>
    </row>
    <row r="2249" spans="1:2" x14ac:dyDescent="0.3">
      <c r="A2249" s="3" t="s">
        <v>8343</v>
      </c>
      <c r="B2249">
        <v>3342223</v>
      </c>
    </row>
    <row r="2250" spans="1:2" x14ac:dyDescent="0.3">
      <c r="A2250" s="3" t="s">
        <v>20615</v>
      </c>
      <c r="B2250">
        <v>3338249</v>
      </c>
    </row>
    <row r="2251" spans="1:2" x14ac:dyDescent="0.3">
      <c r="A2251" s="3" t="s">
        <v>2860</v>
      </c>
      <c r="B2251">
        <v>3333306</v>
      </c>
    </row>
    <row r="2252" spans="1:2" x14ac:dyDescent="0.3">
      <c r="A2252" s="3" t="s">
        <v>4822</v>
      </c>
      <c r="B2252">
        <v>3331297</v>
      </c>
    </row>
    <row r="2253" spans="1:2" x14ac:dyDescent="0.3">
      <c r="A2253" s="3" t="s">
        <v>20619</v>
      </c>
      <c r="B2253">
        <v>3322479</v>
      </c>
    </row>
    <row r="2254" spans="1:2" x14ac:dyDescent="0.3">
      <c r="A2254" s="3" t="s">
        <v>17762</v>
      </c>
      <c r="B2254">
        <v>3321367</v>
      </c>
    </row>
    <row r="2255" spans="1:2" x14ac:dyDescent="0.3">
      <c r="A2255" s="3" t="s">
        <v>11965</v>
      </c>
      <c r="B2255">
        <v>3313583</v>
      </c>
    </row>
    <row r="2256" spans="1:2" x14ac:dyDescent="0.3">
      <c r="A2256" s="3" t="s">
        <v>4539</v>
      </c>
      <c r="B2256">
        <v>3311240</v>
      </c>
    </row>
    <row r="2257" spans="1:2" x14ac:dyDescent="0.3">
      <c r="A2257" s="3" t="s">
        <v>5364</v>
      </c>
      <c r="B2257">
        <v>3299382</v>
      </c>
    </row>
    <row r="2258" spans="1:2" x14ac:dyDescent="0.3">
      <c r="A2258" s="3" t="s">
        <v>8865</v>
      </c>
      <c r="B2258">
        <v>3298442</v>
      </c>
    </row>
    <row r="2259" spans="1:2" x14ac:dyDescent="0.3">
      <c r="A2259" s="3" t="s">
        <v>11685</v>
      </c>
      <c r="B2259">
        <v>3284444</v>
      </c>
    </row>
    <row r="2260" spans="1:2" x14ac:dyDescent="0.3">
      <c r="A2260" s="3" t="s">
        <v>12224</v>
      </c>
      <c r="B2260">
        <v>3283615</v>
      </c>
    </row>
    <row r="2261" spans="1:2" x14ac:dyDescent="0.3">
      <c r="A2261" s="3" t="s">
        <v>13837</v>
      </c>
      <c r="B2261">
        <v>3255426</v>
      </c>
    </row>
    <row r="2262" spans="1:2" x14ac:dyDescent="0.3">
      <c r="A2262" s="3" t="s">
        <v>7777</v>
      </c>
      <c r="B2262">
        <v>3246063</v>
      </c>
    </row>
    <row r="2263" spans="1:2" x14ac:dyDescent="0.3">
      <c r="A2263" s="3" t="s">
        <v>15862</v>
      </c>
      <c r="B2263">
        <v>3234706</v>
      </c>
    </row>
    <row r="2264" spans="1:2" x14ac:dyDescent="0.3">
      <c r="A2264" s="3" t="s">
        <v>13581</v>
      </c>
      <c r="B2264">
        <v>3222439</v>
      </c>
    </row>
    <row r="2265" spans="1:2" x14ac:dyDescent="0.3">
      <c r="A2265" s="3" t="s">
        <v>7223</v>
      </c>
      <c r="B2265">
        <v>3206714</v>
      </c>
    </row>
    <row r="2266" spans="1:2" x14ac:dyDescent="0.3">
      <c r="A2266" s="3" t="s">
        <v>7151</v>
      </c>
      <c r="B2266">
        <v>3200254</v>
      </c>
    </row>
    <row r="2267" spans="1:2" x14ac:dyDescent="0.3">
      <c r="A2267" s="3" t="s">
        <v>20314</v>
      </c>
      <c r="B2267">
        <v>3187255</v>
      </c>
    </row>
    <row r="2268" spans="1:2" x14ac:dyDescent="0.3">
      <c r="A2268" s="3" t="s">
        <v>1376</v>
      </c>
      <c r="B2268">
        <v>3178542</v>
      </c>
    </row>
    <row r="2269" spans="1:2" x14ac:dyDescent="0.3">
      <c r="A2269" s="3" t="s">
        <v>21629</v>
      </c>
      <c r="B2269">
        <v>3173282</v>
      </c>
    </row>
    <row r="2270" spans="1:2" x14ac:dyDescent="0.3">
      <c r="A2270" s="3" t="s">
        <v>891</v>
      </c>
      <c r="B2270">
        <v>3169930</v>
      </c>
    </row>
    <row r="2271" spans="1:2" x14ac:dyDescent="0.3">
      <c r="A2271" s="3" t="s">
        <v>19490</v>
      </c>
      <c r="B2271">
        <v>3169553</v>
      </c>
    </row>
    <row r="2272" spans="1:2" x14ac:dyDescent="0.3">
      <c r="A2272" s="3" t="s">
        <v>20369</v>
      </c>
      <c r="B2272">
        <v>3146831</v>
      </c>
    </row>
    <row r="2273" spans="1:2" x14ac:dyDescent="0.3">
      <c r="A2273" s="3" t="s">
        <v>9308</v>
      </c>
      <c r="B2273">
        <v>3124440</v>
      </c>
    </row>
    <row r="2274" spans="1:2" x14ac:dyDescent="0.3">
      <c r="A2274" s="3" t="s">
        <v>10686</v>
      </c>
      <c r="B2274">
        <v>3117085</v>
      </c>
    </row>
    <row r="2275" spans="1:2" x14ac:dyDescent="0.3">
      <c r="A2275" s="3" t="s">
        <v>19702</v>
      </c>
      <c r="B2275">
        <v>3096815</v>
      </c>
    </row>
    <row r="2276" spans="1:2" x14ac:dyDescent="0.3">
      <c r="A2276" s="3" t="s">
        <v>12086</v>
      </c>
      <c r="B2276">
        <v>3089458</v>
      </c>
    </row>
    <row r="2277" spans="1:2" x14ac:dyDescent="0.3">
      <c r="A2277" s="3" t="s">
        <v>12039</v>
      </c>
      <c r="B2277">
        <v>3087731.5</v>
      </c>
    </row>
    <row r="2278" spans="1:2" x14ac:dyDescent="0.3">
      <c r="A2278" s="3" t="s">
        <v>1373</v>
      </c>
      <c r="B2278">
        <v>3062530</v>
      </c>
    </row>
    <row r="2279" spans="1:2" x14ac:dyDescent="0.3">
      <c r="A2279" s="3" t="s">
        <v>17474</v>
      </c>
      <c r="B2279">
        <v>3059088.5</v>
      </c>
    </row>
    <row r="2280" spans="1:2" x14ac:dyDescent="0.3">
      <c r="A2280" s="3" t="s">
        <v>7068</v>
      </c>
      <c r="B2280">
        <v>3052738</v>
      </c>
    </row>
    <row r="2281" spans="1:2" x14ac:dyDescent="0.3">
      <c r="A2281" s="3" t="s">
        <v>8390</v>
      </c>
      <c r="B2281">
        <v>3051280.6666666665</v>
      </c>
    </row>
    <row r="2282" spans="1:2" x14ac:dyDescent="0.3">
      <c r="A2282" s="3" t="s">
        <v>13625</v>
      </c>
      <c r="B2282">
        <v>3045479.5</v>
      </c>
    </row>
    <row r="2283" spans="1:2" x14ac:dyDescent="0.3">
      <c r="A2283" s="3" t="s">
        <v>8228</v>
      </c>
      <c r="B2283">
        <v>3038499</v>
      </c>
    </row>
    <row r="2284" spans="1:2" x14ac:dyDescent="0.3">
      <c r="A2284" s="3" t="s">
        <v>1888</v>
      </c>
      <c r="B2284">
        <v>3000000</v>
      </c>
    </row>
    <row r="2285" spans="1:2" x14ac:dyDescent="0.3">
      <c r="A2285" s="3" t="s">
        <v>2923</v>
      </c>
      <c r="B2285">
        <v>2998130.6666666665</v>
      </c>
    </row>
    <row r="2286" spans="1:2" x14ac:dyDescent="0.3">
      <c r="A2286" s="3" t="s">
        <v>16381</v>
      </c>
      <c r="B2286">
        <v>2997148</v>
      </c>
    </row>
    <row r="2287" spans="1:2" x14ac:dyDescent="0.3">
      <c r="A2287" s="3" t="s">
        <v>3480</v>
      </c>
      <c r="B2287">
        <v>2964124.6666666665</v>
      </c>
    </row>
    <row r="2288" spans="1:2" x14ac:dyDescent="0.3">
      <c r="A2288" s="3" t="s">
        <v>2631</v>
      </c>
      <c r="B2288">
        <v>2955917</v>
      </c>
    </row>
    <row r="2289" spans="1:2" x14ac:dyDescent="0.3">
      <c r="A2289" s="3" t="s">
        <v>14838</v>
      </c>
      <c r="B2289">
        <v>2949021</v>
      </c>
    </row>
    <row r="2290" spans="1:2" x14ac:dyDescent="0.3">
      <c r="A2290" s="3" t="s">
        <v>6246</v>
      </c>
      <c r="B2290">
        <v>2935242</v>
      </c>
    </row>
    <row r="2291" spans="1:2" x14ac:dyDescent="0.3">
      <c r="A2291" s="3" t="s">
        <v>10912</v>
      </c>
      <c r="B2291">
        <v>2924635</v>
      </c>
    </row>
    <row r="2292" spans="1:2" x14ac:dyDescent="0.3">
      <c r="A2292" s="3" t="s">
        <v>1347</v>
      </c>
      <c r="B2292">
        <v>2914328</v>
      </c>
    </row>
    <row r="2293" spans="1:2" x14ac:dyDescent="0.3">
      <c r="A2293" s="3" t="s">
        <v>9563</v>
      </c>
      <c r="B2293">
        <v>2905499</v>
      </c>
    </row>
    <row r="2294" spans="1:2" x14ac:dyDescent="0.3">
      <c r="A2294" s="3" t="s">
        <v>11073</v>
      </c>
      <c r="B2294">
        <v>2901394</v>
      </c>
    </row>
    <row r="2295" spans="1:2" x14ac:dyDescent="0.3">
      <c r="A2295" s="3" t="s">
        <v>2087</v>
      </c>
      <c r="B2295">
        <v>2898252</v>
      </c>
    </row>
    <row r="2296" spans="1:2" x14ac:dyDescent="0.3">
      <c r="A2296" s="3" t="s">
        <v>2281</v>
      </c>
      <c r="B2296">
        <v>2886225</v>
      </c>
    </row>
    <row r="2297" spans="1:2" x14ac:dyDescent="0.3">
      <c r="A2297" s="3" t="s">
        <v>4034</v>
      </c>
      <c r="B2297">
        <v>2877571</v>
      </c>
    </row>
    <row r="2298" spans="1:2" x14ac:dyDescent="0.3">
      <c r="A2298" s="3" t="s">
        <v>1352</v>
      </c>
      <c r="B2298">
        <v>2869638</v>
      </c>
    </row>
    <row r="2299" spans="1:2" x14ac:dyDescent="0.3">
      <c r="A2299" s="3" t="s">
        <v>6552</v>
      </c>
      <c r="B2299">
        <v>2865916</v>
      </c>
    </row>
    <row r="2300" spans="1:2" x14ac:dyDescent="0.3">
      <c r="A2300" s="3" t="s">
        <v>2477</v>
      </c>
      <c r="B2300">
        <v>2841868</v>
      </c>
    </row>
    <row r="2301" spans="1:2" x14ac:dyDescent="0.3">
      <c r="A2301" s="3" t="s">
        <v>14675</v>
      </c>
      <c r="B2301">
        <v>2832550.5</v>
      </c>
    </row>
    <row r="2302" spans="1:2" x14ac:dyDescent="0.3">
      <c r="A2302" s="3" t="s">
        <v>4908</v>
      </c>
      <c r="B2302">
        <v>2830026</v>
      </c>
    </row>
    <row r="2303" spans="1:2" x14ac:dyDescent="0.3">
      <c r="A2303" s="3" t="s">
        <v>16964</v>
      </c>
      <c r="B2303">
        <v>2820490</v>
      </c>
    </row>
    <row r="2304" spans="1:2" x14ac:dyDescent="0.3">
      <c r="A2304" s="3" t="s">
        <v>1775</v>
      </c>
      <c r="B2304">
        <v>2810199</v>
      </c>
    </row>
    <row r="2305" spans="1:2" x14ac:dyDescent="0.3">
      <c r="A2305" s="3" t="s">
        <v>6227</v>
      </c>
      <c r="B2305">
        <v>2807854</v>
      </c>
    </row>
    <row r="2306" spans="1:2" x14ac:dyDescent="0.3">
      <c r="A2306" s="3" t="s">
        <v>438</v>
      </c>
      <c r="B2306">
        <v>2806659</v>
      </c>
    </row>
    <row r="2307" spans="1:2" x14ac:dyDescent="0.3">
      <c r="A2307" s="3" t="s">
        <v>13174</v>
      </c>
      <c r="B2307">
        <v>2799773</v>
      </c>
    </row>
    <row r="2308" spans="1:2" x14ac:dyDescent="0.3">
      <c r="A2308" s="3" t="s">
        <v>6917</v>
      </c>
      <c r="B2308">
        <v>2791903.6666666665</v>
      </c>
    </row>
    <row r="2309" spans="1:2" x14ac:dyDescent="0.3">
      <c r="A2309" s="3" t="s">
        <v>16721</v>
      </c>
      <c r="B2309">
        <v>2768844</v>
      </c>
    </row>
    <row r="2310" spans="1:2" x14ac:dyDescent="0.3">
      <c r="A2310" s="3" t="s">
        <v>3621</v>
      </c>
      <c r="B2310">
        <v>2750741</v>
      </c>
    </row>
    <row r="2311" spans="1:2" x14ac:dyDescent="0.3">
      <c r="A2311" s="3" t="s">
        <v>5305</v>
      </c>
      <c r="B2311">
        <v>2740316</v>
      </c>
    </row>
    <row r="2312" spans="1:2" x14ac:dyDescent="0.3">
      <c r="A2312" s="3" t="s">
        <v>2347</v>
      </c>
      <c r="B2312">
        <v>2732684</v>
      </c>
    </row>
    <row r="2313" spans="1:2" x14ac:dyDescent="0.3">
      <c r="A2313" s="3" t="s">
        <v>20347</v>
      </c>
      <c r="B2313">
        <v>2728446</v>
      </c>
    </row>
    <row r="2314" spans="1:2" x14ac:dyDescent="0.3">
      <c r="A2314" s="3" t="s">
        <v>18026</v>
      </c>
      <c r="B2314">
        <v>2724695</v>
      </c>
    </row>
    <row r="2315" spans="1:2" x14ac:dyDescent="0.3">
      <c r="A2315" s="3" t="s">
        <v>14330</v>
      </c>
      <c r="B2315">
        <v>2708087</v>
      </c>
    </row>
    <row r="2316" spans="1:2" x14ac:dyDescent="0.3">
      <c r="A2316" s="3" t="s">
        <v>9758</v>
      </c>
      <c r="B2316">
        <v>2707738</v>
      </c>
    </row>
    <row r="2317" spans="1:2" x14ac:dyDescent="0.3">
      <c r="A2317" s="3" t="s">
        <v>4129</v>
      </c>
      <c r="B2317">
        <v>2700000</v>
      </c>
    </row>
    <row r="2318" spans="1:2" x14ac:dyDescent="0.3">
      <c r="A2318" s="3" t="s">
        <v>2492</v>
      </c>
      <c r="B2318">
        <v>2687148</v>
      </c>
    </row>
    <row r="2319" spans="1:2" x14ac:dyDescent="0.3">
      <c r="A2319" s="3" t="s">
        <v>3050</v>
      </c>
      <c r="B2319">
        <v>2685453</v>
      </c>
    </row>
    <row r="2320" spans="1:2" x14ac:dyDescent="0.3">
      <c r="A2320" s="3" t="s">
        <v>4133</v>
      </c>
      <c r="B2320">
        <v>2683519</v>
      </c>
    </row>
    <row r="2321" spans="1:2" x14ac:dyDescent="0.3">
      <c r="A2321" s="3" t="s">
        <v>8870</v>
      </c>
      <c r="B2321">
        <v>2680717</v>
      </c>
    </row>
    <row r="2322" spans="1:2" x14ac:dyDescent="0.3">
      <c r="A2322" s="3" t="s">
        <v>4949</v>
      </c>
      <c r="B2322">
        <v>2678052.5</v>
      </c>
    </row>
    <row r="2323" spans="1:2" x14ac:dyDescent="0.3">
      <c r="A2323" s="3" t="s">
        <v>3703</v>
      </c>
      <c r="B2323">
        <v>2669366</v>
      </c>
    </row>
    <row r="2324" spans="1:2" x14ac:dyDescent="0.3">
      <c r="A2324" s="3" t="s">
        <v>1253</v>
      </c>
      <c r="B2324">
        <v>2666873</v>
      </c>
    </row>
    <row r="2325" spans="1:2" x14ac:dyDescent="0.3">
      <c r="A2325" s="3" t="s">
        <v>1231</v>
      </c>
      <c r="B2325">
        <v>2651677.5</v>
      </c>
    </row>
    <row r="2326" spans="1:2" x14ac:dyDescent="0.3">
      <c r="A2326" s="3" t="s">
        <v>21130</v>
      </c>
      <c r="B2326">
        <v>2614006</v>
      </c>
    </row>
    <row r="2327" spans="1:2" x14ac:dyDescent="0.3">
      <c r="A2327" s="3" t="s">
        <v>18876</v>
      </c>
      <c r="B2327">
        <v>2595622</v>
      </c>
    </row>
    <row r="2328" spans="1:2" x14ac:dyDescent="0.3">
      <c r="A2328" s="3" t="s">
        <v>21036</v>
      </c>
      <c r="B2328">
        <v>2584988</v>
      </c>
    </row>
    <row r="2329" spans="1:2" x14ac:dyDescent="0.3">
      <c r="A2329" s="3" t="s">
        <v>2057</v>
      </c>
      <c r="B2329">
        <v>2568425</v>
      </c>
    </row>
    <row r="2330" spans="1:2" x14ac:dyDescent="0.3">
      <c r="A2330" s="3" t="s">
        <v>4453</v>
      </c>
      <c r="B2330">
        <v>2562351</v>
      </c>
    </row>
    <row r="2331" spans="1:2" x14ac:dyDescent="0.3">
      <c r="A2331" s="3" t="s">
        <v>20401</v>
      </c>
      <c r="B2331">
        <v>2559939</v>
      </c>
    </row>
    <row r="2332" spans="1:2" x14ac:dyDescent="0.3">
      <c r="A2332" s="3" t="s">
        <v>1918</v>
      </c>
      <c r="B2332">
        <v>2553887.5</v>
      </c>
    </row>
    <row r="2333" spans="1:2" x14ac:dyDescent="0.3">
      <c r="A2333" s="3" t="s">
        <v>2597</v>
      </c>
      <c r="B2333">
        <v>2550291.6666666665</v>
      </c>
    </row>
    <row r="2334" spans="1:2" x14ac:dyDescent="0.3">
      <c r="A2334" s="3" t="s">
        <v>3506</v>
      </c>
      <c r="B2334">
        <v>2545459</v>
      </c>
    </row>
    <row r="2335" spans="1:2" x14ac:dyDescent="0.3">
      <c r="A2335" s="3" t="s">
        <v>6121</v>
      </c>
      <c r="B2335">
        <v>2544504</v>
      </c>
    </row>
    <row r="2336" spans="1:2" x14ac:dyDescent="0.3">
      <c r="A2336" s="3" t="s">
        <v>15015</v>
      </c>
      <c r="B2336">
        <v>2542259</v>
      </c>
    </row>
    <row r="2337" spans="1:2" x14ac:dyDescent="0.3">
      <c r="A2337" s="3" t="s">
        <v>7575</v>
      </c>
      <c r="B2337">
        <v>2534372</v>
      </c>
    </row>
    <row r="2338" spans="1:2" x14ac:dyDescent="0.3">
      <c r="A2338" s="3" t="s">
        <v>6684</v>
      </c>
      <c r="B2338">
        <v>2524143.3333333335</v>
      </c>
    </row>
    <row r="2339" spans="1:2" x14ac:dyDescent="0.3">
      <c r="A2339" s="3" t="s">
        <v>14827</v>
      </c>
      <c r="B2339">
        <v>2520835</v>
      </c>
    </row>
    <row r="2340" spans="1:2" x14ac:dyDescent="0.3">
      <c r="A2340" s="3" t="s">
        <v>3523</v>
      </c>
      <c r="B2340">
        <v>2510433</v>
      </c>
    </row>
    <row r="2341" spans="1:2" x14ac:dyDescent="0.3">
      <c r="A2341" s="3" t="s">
        <v>3773</v>
      </c>
      <c r="B2341">
        <v>2497233</v>
      </c>
    </row>
    <row r="2342" spans="1:2" x14ac:dyDescent="0.3">
      <c r="A2342" s="3" t="s">
        <v>2834</v>
      </c>
      <c r="B2342">
        <v>2492088</v>
      </c>
    </row>
    <row r="2343" spans="1:2" x14ac:dyDescent="0.3">
      <c r="A2343" s="3" t="s">
        <v>2232</v>
      </c>
      <c r="B2343">
        <v>2491460</v>
      </c>
    </row>
    <row r="2344" spans="1:2" x14ac:dyDescent="0.3">
      <c r="A2344" s="3" t="s">
        <v>13003</v>
      </c>
      <c r="B2344">
        <v>2466444</v>
      </c>
    </row>
    <row r="2345" spans="1:2" x14ac:dyDescent="0.3">
      <c r="A2345" s="3" t="s">
        <v>4340</v>
      </c>
      <c r="B2345">
        <v>2443224.1428571427</v>
      </c>
    </row>
    <row r="2346" spans="1:2" x14ac:dyDescent="0.3">
      <c r="A2346" s="3" t="s">
        <v>8017</v>
      </c>
      <c r="B2346">
        <v>2435325</v>
      </c>
    </row>
    <row r="2347" spans="1:2" x14ac:dyDescent="0.3">
      <c r="A2347" s="3" t="s">
        <v>4919</v>
      </c>
      <c r="B2347">
        <v>2432536</v>
      </c>
    </row>
    <row r="2348" spans="1:2" x14ac:dyDescent="0.3">
      <c r="A2348" s="3" t="s">
        <v>16208</v>
      </c>
      <c r="B2348">
        <v>2425535</v>
      </c>
    </row>
    <row r="2349" spans="1:2" x14ac:dyDescent="0.3">
      <c r="A2349" s="3" t="s">
        <v>3616</v>
      </c>
      <c r="B2349">
        <v>2423257</v>
      </c>
    </row>
    <row r="2350" spans="1:2" x14ac:dyDescent="0.3">
      <c r="A2350" s="3" t="s">
        <v>9250</v>
      </c>
      <c r="B2350">
        <v>2420162</v>
      </c>
    </row>
    <row r="2351" spans="1:2" x14ac:dyDescent="0.3">
      <c r="A2351" s="3" t="s">
        <v>8599</v>
      </c>
      <c r="B2351">
        <v>2419915.25</v>
      </c>
    </row>
    <row r="2352" spans="1:2" x14ac:dyDescent="0.3">
      <c r="A2352" s="3" t="s">
        <v>6109</v>
      </c>
      <c r="B2352">
        <v>2415312</v>
      </c>
    </row>
    <row r="2353" spans="1:2" x14ac:dyDescent="0.3">
      <c r="A2353" s="3" t="s">
        <v>21369</v>
      </c>
      <c r="B2353">
        <v>2414269</v>
      </c>
    </row>
    <row r="2354" spans="1:2" x14ac:dyDescent="0.3">
      <c r="A2354" s="3" t="s">
        <v>4305</v>
      </c>
      <c r="B2354">
        <v>2413427</v>
      </c>
    </row>
    <row r="2355" spans="1:2" x14ac:dyDescent="0.3">
      <c r="A2355" s="3" t="s">
        <v>9300</v>
      </c>
      <c r="B2355">
        <v>2409225</v>
      </c>
    </row>
    <row r="2356" spans="1:2" x14ac:dyDescent="0.3">
      <c r="A2356" s="3" t="s">
        <v>13149</v>
      </c>
      <c r="B2356">
        <v>2396944</v>
      </c>
    </row>
    <row r="2357" spans="1:2" x14ac:dyDescent="0.3">
      <c r="A2357" s="3" t="s">
        <v>18360</v>
      </c>
      <c r="B2357">
        <v>2381263.5</v>
      </c>
    </row>
    <row r="2358" spans="1:2" x14ac:dyDescent="0.3">
      <c r="A2358" s="3" t="s">
        <v>8044</v>
      </c>
      <c r="B2358">
        <v>2341309</v>
      </c>
    </row>
    <row r="2359" spans="1:2" x14ac:dyDescent="0.3">
      <c r="A2359" s="3" t="s">
        <v>15069</v>
      </c>
      <c r="B2359">
        <v>2340110</v>
      </c>
    </row>
    <row r="2360" spans="1:2" x14ac:dyDescent="0.3">
      <c r="A2360" s="3" t="s">
        <v>2864</v>
      </c>
      <c r="B2360">
        <v>2332041.4</v>
      </c>
    </row>
    <row r="2361" spans="1:2" x14ac:dyDescent="0.3">
      <c r="A2361" s="3" t="s">
        <v>10180</v>
      </c>
      <c r="B2361">
        <v>2322264.75</v>
      </c>
    </row>
    <row r="2362" spans="1:2" x14ac:dyDescent="0.3">
      <c r="A2362" s="3" t="s">
        <v>3641</v>
      </c>
      <c r="B2362">
        <v>2315683</v>
      </c>
    </row>
    <row r="2363" spans="1:2" x14ac:dyDescent="0.3">
      <c r="A2363" s="3" t="s">
        <v>18409</v>
      </c>
      <c r="B2363">
        <v>2313509</v>
      </c>
    </row>
    <row r="2364" spans="1:2" x14ac:dyDescent="0.3">
      <c r="A2364" s="3" t="s">
        <v>4372</v>
      </c>
      <c r="B2364">
        <v>2313461</v>
      </c>
    </row>
    <row r="2365" spans="1:2" x14ac:dyDescent="0.3">
      <c r="A2365" s="3" t="s">
        <v>1642</v>
      </c>
      <c r="B2365">
        <v>2306560</v>
      </c>
    </row>
    <row r="2366" spans="1:2" x14ac:dyDescent="0.3">
      <c r="A2366" s="3" t="s">
        <v>3721</v>
      </c>
      <c r="B2366">
        <v>2295500</v>
      </c>
    </row>
    <row r="2367" spans="1:2" x14ac:dyDescent="0.3">
      <c r="A2367" s="3" t="s">
        <v>2384</v>
      </c>
      <c r="B2367">
        <v>2294594.5</v>
      </c>
    </row>
    <row r="2368" spans="1:2" x14ac:dyDescent="0.3">
      <c r="A2368" s="3" t="s">
        <v>6137</v>
      </c>
      <c r="B2368">
        <v>2293625</v>
      </c>
    </row>
    <row r="2369" spans="1:2" x14ac:dyDescent="0.3">
      <c r="A2369" s="3" t="s">
        <v>15643</v>
      </c>
      <c r="B2369">
        <v>2291508.5</v>
      </c>
    </row>
    <row r="2370" spans="1:2" x14ac:dyDescent="0.3">
      <c r="A2370" s="3" t="s">
        <v>1563</v>
      </c>
      <c r="B2370">
        <v>2287462.3999999999</v>
      </c>
    </row>
    <row r="2371" spans="1:2" x14ac:dyDescent="0.3">
      <c r="A2371" s="3" t="s">
        <v>4995</v>
      </c>
      <c r="B2371">
        <v>2275607</v>
      </c>
    </row>
    <row r="2372" spans="1:2" x14ac:dyDescent="0.3">
      <c r="A2372" s="3" t="s">
        <v>21385</v>
      </c>
      <c r="B2372">
        <v>2268204</v>
      </c>
    </row>
    <row r="2373" spans="1:2" x14ac:dyDescent="0.3">
      <c r="A2373" s="3" t="s">
        <v>5420</v>
      </c>
      <c r="B2373">
        <v>2260616</v>
      </c>
    </row>
    <row r="2374" spans="1:2" x14ac:dyDescent="0.3">
      <c r="A2374" s="3" t="s">
        <v>21187</v>
      </c>
      <c r="B2374">
        <v>2251795</v>
      </c>
    </row>
    <row r="2375" spans="1:2" x14ac:dyDescent="0.3">
      <c r="A2375" s="3" t="s">
        <v>6025</v>
      </c>
      <c r="B2375">
        <v>2218579</v>
      </c>
    </row>
    <row r="2376" spans="1:2" x14ac:dyDescent="0.3">
      <c r="A2376" s="3" t="s">
        <v>21668</v>
      </c>
      <c r="B2376">
        <v>2217255</v>
      </c>
    </row>
    <row r="2377" spans="1:2" x14ac:dyDescent="0.3">
      <c r="A2377" s="3" t="s">
        <v>8837</v>
      </c>
      <c r="B2377">
        <v>2210408</v>
      </c>
    </row>
    <row r="2378" spans="1:2" x14ac:dyDescent="0.3">
      <c r="A2378" s="3" t="s">
        <v>18795</v>
      </c>
      <c r="B2378">
        <v>2193474</v>
      </c>
    </row>
    <row r="2379" spans="1:2" x14ac:dyDescent="0.3">
      <c r="A2379" s="3" t="s">
        <v>21029</v>
      </c>
      <c r="B2379">
        <v>2177678</v>
      </c>
    </row>
    <row r="2380" spans="1:2" x14ac:dyDescent="0.3">
      <c r="A2380" s="3" t="s">
        <v>16916</v>
      </c>
      <c r="B2380">
        <v>2169799</v>
      </c>
    </row>
    <row r="2381" spans="1:2" x14ac:dyDescent="0.3">
      <c r="A2381" s="3" t="s">
        <v>4054</v>
      </c>
      <c r="B2381">
        <v>2152954.5</v>
      </c>
    </row>
    <row r="2382" spans="1:2" x14ac:dyDescent="0.3">
      <c r="A2382" s="3" t="s">
        <v>851</v>
      </c>
      <c r="B2382">
        <v>2151157</v>
      </c>
    </row>
    <row r="2383" spans="1:2" x14ac:dyDescent="0.3">
      <c r="A2383" s="3" t="s">
        <v>3605</v>
      </c>
      <c r="B2383">
        <v>2147228</v>
      </c>
    </row>
    <row r="2384" spans="1:2" x14ac:dyDescent="0.3">
      <c r="A2384" s="3" t="s">
        <v>17283</v>
      </c>
      <c r="B2384">
        <v>2145748</v>
      </c>
    </row>
    <row r="2385" spans="1:2" x14ac:dyDescent="0.3">
      <c r="A2385" s="3" t="s">
        <v>16202</v>
      </c>
      <c r="B2385">
        <v>2145721.3333333335</v>
      </c>
    </row>
    <row r="2386" spans="1:2" x14ac:dyDescent="0.3">
      <c r="A2386" s="3" t="s">
        <v>17254</v>
      </c>
      <c r="B2386">
        <v>2135767.2000000002</v>
      </c>
    </row>
    <row r="2387" spans="1:2" x14ac:dyDescent="0.3">
      <c r="A2387" s="3" t="s">
        <v>433</v>
      </c>
      <c r="B2387">
        <v>2128395</v>
      </c>
    </row>
    <row r="2388" spans="1:2" x14ac:dyDescent="0.3">
      <c r="A2388" s="3" t="s">
        <v>14615</v>
      </c>
      <c r="B2388">
        <v>2105096</v>
      </c>
    </row>
    <row r="2389" spans="1:2" x14ac:dyDescent="0.3">
      <c r="A2389" s="3" t="s">
        <v>6525</v>
      </c>
      <c r="B2389">
        <v>2105078</v>
      </c>
    </row>
    <row r="2390" spans="1:2" x14ac:dyDescent="0.3">
      <c r="A2390" s="3" t="s">
        <v>5338</v>
      </c>
      <c r="B2390">
        <v>2103258</v>
      </c>
    </row>
    <row r="2391" spans="1:2" x14ac:dyDescent="0.3">
      <c r="A2391" s="3" t="s">
        <v>1314</v>
      </c>
      <c r="B2391">
        <v>2101180</v>
      </c>
    </row>
    <row r="2392" spans="1:2" x14ac:dyDescent="0.3">
      <c r="A2392" s="3" t="s">
        <v>13842</v>
      </c>
      <c r="B2392">
        <v>2096892</v>
      </c>
    </row>
    <row r="2393" spans="1:2" x14ac:dyDescent="0.3">
      <c r="A2393" s="3" t="s">
        <v>20566</v>
      </c>
      <c r="B2393">
        <v>2096600</v>
      </c>
    </row>
    <row r="2394" spans="1:2" x14ac:dyDescent="0.3">
      <c r="A2394" s="3" t="s">
        <v>6272</v>
      </c>
      <c r="B2394">
        <v>2084070.25</v>
      </c>
    </row>
    <row r="2395" spans="1:2" x14ac:dyDescent="0.3">
      <c r="A2395" s="3" t="s">
        <v>1652</v>
      </c>
      <c r="B2395">
        <v>2082215</v>
      </c>
    </row>
    <row r="2396" spans="1:2" x14ac:dyDescent="0.3">
      <c r="A2396" s="3" t="s">
        <v>1920</v>
      </c>
      <c r="B2396">
        <v>2070871</v>
      </c>
    </row>
    <row r="2397" spans="1:2" x14ac:dyDescent="0.3">
      <c r="A2397" s="3" t="s">
        <v>8921</v>
      </c>
      <c r="B2397">
        <v>2063436</v>
      </c>
    </row>
    <row r="2398" spans="1:2" x14ac:dyDescent="0.3">
      <c r="A2398" s="3" t="s">
        <v>3070</v>
      </c>
      <c r="B2398">
        <v>2052466</v>
      </c>
    </row>
    <row r="2399" spans="1:2" x14ac:dyDescent="0.3">
      <c r="A2399" s="3" t="s">
        <v>11488</v>
      </c>
      <c r="B2399">
        <v>2046433</v>
      </c>
    </row>
    <row r="2400" spans="1:2" x14ac:dyDescent="0.3">
      <c r="A2400" s="3" t="s">
        <v>1738</v>
      </c>
      <c r="B2400">
        <v>2044892</v>
      </c>
    </row>
    <row r="2401" spans="1:2" x14ac:dyDescent="0.3">
      <c r="A2401" s="3" t="s">
        <v>5450</v>
      </c>
      <c r="B2401">
        <v>2043889</v>
      </c>
    </row>
    <row r="2402" spans="1:2" x14ac:dyDescent="0.3">
      <c r="A2402" s="3" t="s">
        <v>4105</v>
      </c>
      <c r="B2402">
        <v>2042203</v>
      </c>
    </row>
    <row r="2403" spans="1:2" x14ac:dyDescent="0.3">
      <c r="A2403" s="3" t="s">
        <v>13616</v>
      </c>
      <c r="B2403">
        <v>2039526</v>
      </c>
    </row>
    <row r="2404" spans="1:2" x14ac:dyDescent="0.3">
      <c r="A2404" s="3" t="s">
        <v>3288</v>
      </c>
      <c r="B2404">
        <v>2032653</v>
      </c>
    </row>
    <row r="2405" spans="1:2" x14ac:dyDescent="0.3">
      <c r="A2405" s="3" t="s">
        <v>1097</v>
      </c>
      <c r="B2405">
        <v>2032311</v>
      </c>
    </row>
    <row r="2406" spans="1:2" x14ac:dyDescent="0.3">
      <c r="A2406" s="3" t="s">
        <v>10833</v>
      </c>
      <c r="B2406">
        <v>2015406</v>
      </c>
    </row>
    <row r="2407" spans="1:2" x14ac:dyDescent="0.3">
      <c r="A2407" s="3" t="s">
        <v>391</v>
      </c>
      <c r="B2407">
        <v>2013193</v>
      </c>
    </row>
    <row r="2408" spans="1:2" x14ac:dyDescent="0.3">
      <c r="A2408" s="3" t="s">
        <v>8068</v>
      </c>
      <c r="B2408">
        <v>2005840</v>
      </c>
    </row>
    <row r="2409" spans="1:2" x14ac:dyDescent="0.3">
      <c r="A2409" s="3" t="s">
        <v>19894</v>
      </c>
      <c r="B2409">
        <v>2000620</v>
      </c>
    </row>
    <row r="2410" spans="1:2" x14ac:dyDescent="0.3">
      <c r="A2410" s="3" t="s">
        <v>8100</v>
      </c>
      <c r="B2410">
        <v>1995552.5</v>
      </c>
    </row>
    <row r="2411" spans="1:2" x14ac:dyDescent="0.3">
      <c r="A2411" s="3" t="s">
        <v>17405</v>
      </c>
      <c r="B2411">
        <v>1981775</v>
      </c>
    </row>
    <row r="2412" spans="1:2" x14ac:dyDescent="0.3">
      <c r="A2412" s="3" t="s">
        <v>1858</v>
      </c>
      <c r="B2412">
        <v>1963756</v>
      </c>
    </row>
    <row r="2413" spans="1:2" x14ac:dyDescent="0.3">
      <c r="A2413" s="3" t="s">
        <v>11502</v>
      </c>
      <c r="B2413">
        <v>1961054</v>
      </c>
    </row>
    <row r="2414" spans="1:2" x14ac:dyDescent="0.3">
      <c r="A2414" s="3" t="s">
        <v>11116</v>
      </c>
      <c r="B2414">
        <v>1955933</v>
      </c>
    </row>
    <row r="2415" spans="1:2" x14ac:dyDescent="0.3">
      <c r="A2415" s="3" t="s">
        <v>1810</v>
      </c>
      <c r="B2415">
        <v>1930001</v>
      </c>
    </row>
    <row r="2416" spans="1:2" x14ac:dyDescent="0.3">
      <c r="A2416" s="3" t="s">
        <v>8645</v>
      </c>
      <c r="B2416">
        <v>1929228</v>
      </c>
    </row>
    <row r="2417" spans="1:2" x14ac:dyDescent="0.3">
      <c r="A2417" s="3" t="s">
        <v>644</v>
      </c>
      <c r="B2417">
        <v>1918117</v>
      </c>
    </row>
    <row r="2418" spans="1:2" x14ac:dyDescent="0.3">
      <c r="A2418" s="3" t="s">
        <v>17299</v>
      </c>
      <c r="B2418">
        <v>1892130</v>
      </c>
    </row>
    <row r="2419" spans="1:2" x14ac:dyDescent="0.3">
      <c r="A2419" s="3" t="s">
        <v>7811</v>
      </c>
      <c r="B2419">
        <v>1884814</v>
      </c>
    </row>
    <row r="2420" spans="1:2" x14ac:dyDescent="0.3">
      <c r="A2420" s="3" t="s">
        <v>18415</v>
      </c>
      <c r="B2420">
        <v>1877924</v>
      </c>
    </row>
    <row r="2421" spans="1:2" x14ac:dyDescent="0.3">
      <c r="A2421" s="3" t="s">
        <v>16801</v>
      </c>
      <c r="B2421">
        <v>1870392</v>
      </c>
    </row>
    <row r="2422" spans="1:2" x14ac:dyDescent="0.3">
      <c r="A2422" s="3" t="s">
        <v>9652</v>
      </c>
      <c r="B2422">
        <v>1855742.5</v>
      </c>
    </row>
    <row r="2423" spans="1:2" x14ac:dyDescent="0.3">
      <c r="A2423" s="3" t="s">
        <v>2465</v>
      </c>
      <c r="B2423">
        <v>1839623</v>
      </c>
    </row>
    <row r="2424" spans="1:2" x14ac:dyDescent="0.3">
      <c r="A2424" s="3" t="s">
        <v>12000</v>
      </c>
      <c r="B2424">
        <v>1839347.5</v>
      </c>
    </row>
    <row r="2425" spans="1:2" x14ac:dyDescent="0.3">
      <c r="A2425" s="3" t="s">
        <v>19102</v>
      </c>
      <c r="B2425">
        <v>1828232</v>
      </c>
    </row>
    <row r="2426" spans="1:2" x14ac:dyDescent="0.3">
      <c r="A2426" s="3" t="s">
        <v>6046</v>
      </c>
      <c r="B2426">
        <v>1823154</v>
      </c>
    </row>
    <row r="2427" spans="1:2" x14ac:dyDescent="0.3">
      <c r="A2427" s="3" t="s">
        <v>2953</v>
      </c>
      <c r="B2427">
        <v>1822044</v>
      </c>
    </row>
    <row r="2428" spans="1:2" x14ac:dyDescent="0.3">
      <c r="A2428" s="3" t="s">
        <v>934</v>
      </c>
      <c r="B2428">
        <v>1791147</v>
      </c>
    </row>
    <row r="2429" spans="1:2" x14ac:dyDescent="0.3">
      <c r="A2429" s="3" t="s">
        <v>6292</v>
      </c>
      <c r="B2429">
        <v>1787826</v>
      </c>
    </row>
    <row r="2430" spans="1:2" x14ac:dyDescent="0.3">
      <c r="A2430" s="3" t="s">
        <v>6621</v>
      </c>
      <c r="B2430">
        <v>1785774.5</v>
      </c>
    </row>
    <row r="2431" spans="1:2" x14ac:dyDescent="0.3">
      <c r="A2431" s="3" t="s">
        <v>9215</v>
      </c>
      <c r="B2431">
        <v>1782142.6</v>
      </c>
    </row>
    <row r="2432" spans="1:2" x14ac:dyDescent="0.3">
      <c r="A2432" s="3" t="s">
        <v>4087</v>
      </c>
      <c r="B2432">
        <v>1776621</v>
      </c>
    </row>
    <row r="2433" spans="1:2" x14ac:dyDescent="0.3">
      <c r="A2433" s="3" t="s">
        <v>3725</v>
      </c>
      <c r="B2433">
        <v>1776440</v>
      </c>
    </row>
    <row r="2434" spans="1:2" x14ac:dyDescent="0.3">
      <c r="A2434" s="3" t="s">
        <v>19216</v>
      </c>
      <c r="B2434">
        <v>1767963</v>
      </c>
    </row>
    <row r="2435" spans="1:2" x14ac:dyDescent="0.3">
      <c r="A2435" s="3" t="s">
        <v>3652</v>
      </c>
      <c r="B2435">
        <v>1765202.6666666667</v>
      </c>
    </row>
    <row r="2436" spans="1:2" x14ac:dyDescent="0.3">
      <c r="A2436" s="3" t="s">
        <v>7118</v>
      </c>
      <c r="B2436">
        <v>1756746.3333333333</v>
      </c>
    </row>
    <row r="2437" spans="1:2" x14ac:dyDescent="0.3">
      <c r="A2437" s="3" t="s">
        <v>16769</v>
      </c>
      <c r="B2437">
        <v>1754389</v>
      </c>
    </row>
    <row r="2438" spans="1:2" x14ac:dyDescent="0.3">
      <c r="A2438" s="3" t="s">
        <v>9204</v>
      </c>
      <c r="B2438">
        <v>1752533.25</v>
      </c>
    </row>
    <row r="2439" spans="1:2" x14ac:dyDescent="0.3">
      <c r="A2439" s="3" t="s">
        <v>2749</v>
      </c>
      <c r="B2439">
        <v>1745345</v>
      </c>
    </row>
    <row r="2440" spans="1:2" x14ac:dyDescent="0.3">
      <c r="A2440" s="3" t="s">
        <v>9763</v>
      </c>
      <c r="B2440">
        <v>1740156</v>
      </c>
    </row>
    <row r="2441" spans="1:2" x14ac:dyDescent="0.3">
      <c r="A2441" s="3" t="s">
        <v>4173</v>
      </c>
      <c r="B2441">
        <v>1733017</v>
      </c>
    </row>
    <row r="2442" spans="1:2" x14ac:dyDescent="0.3">
      <c r="A2442" s="3" t="s">
        <v>6031</v>
      </c>
      <c r="B2442">
        <v>1730856</v>
      </c>
    </row>
    <row r="2443" spans="1:2" x14ac:dyDescent="0.3">
      <c r="A2443" s="3" t="s">
        <v>1899</v>
      </c>
      <c r="B2443">
        <v>1723487</v>
      </c>
    </row>
    <row r="2444" spans="1:2" x14ac:dyDescent="0.3">
      <c r="A2444" s="3" t="s">
        <v>3248</v>
      </c>
      <c r="B2444">
        <v>1723319</v>
      </c>
    </row>
    <row r="2445" spans="1:2" x14ac:dyDescent="0.3">
      <c r="A2445" s="3" t="s">
        <v>21390</v>
      </c>
      <c r="B2445">
        <v>1719157</v>
      </c>
    </row>
    <row r="2446" spans="1:2" x14ac:dyDescent="0.3">
      <c r="A2446" s="3" t="s">
        <v>21728</v>
      </c>
      <c r="B2446">
        <v>1715851</v>
      </c>
    </row>
    <row r="2447" spans="1:2" x14ac:dyDescent="0.3">
      <c r="A2447" s="3" t="s">
        <v>4729</v>
      </c>
      <c r="B2447">
        <v>1705139</v>
      </c>
    </row>
    <row r="2448" spans="1:2" x14ac:dyDescent="0.3">
      <c r="A2448" s="3" t="s">
        <v>5451</v>
      </c>
      <c r="B2448">
        <v>1702394</v>
      </c>
    </row>
    <row r="2449" spans="1:2" x14ac:dyDescent="0.3">
      <c r="A2449" s="3" t="s">
        <v>7666</v>
      </c>
      <c r="B2449">
        <v>1700992</v>
      </c>
    </row>
    <row r="2450" spans="1:2" x14ac:dyDescent="0.3">
      <c r="A2450" s="3" t="s">
        <v>18532</v>
      </c>
      <c r="B2450">
        <v>1697810.5</v>
      </c>
    </row>
    <row r="2451" spans="1:2" x14ac:dyDescent="0.3">
      <c r="A2451" s="3" t="s">
        <v>5941</v>
      </c>
      <c r="B2451">
        <v>1690967</v>
      </c>
    </row>
    <row r="2452" spans="1:2" x14ac:dyDescent="0.3">
      <c r="A2452" s="3" t="s">
        <v>14860</v>
      </c>
      <c r="B2452">
        <v>1689984</v>
      </c>
    </row>
    <row r="2453" spans="1:2" x14ac:dyDescent="0.3">
      <c r="A2453" s="3" t="s">
        <v>6634</v>
      </c>
      <c r="B2453">
        <v>1689723</v>
      </c>
    </row>
    <row r="2454" spans="1:2" x14ac:dyDescent="0.3">
      <c r="A2454" s="3" t="s">
        <v>2425</v>
      </c>
      <c r="B2454">
        <v>1689501</v>
      </c>
    </row>
    <row r="2455" spans="1:2" x14ac:dyDescent="0.3">
      <c r="A2455" s="3" t="s">
        <v>19090</v>
      </c>
      <c r="B2455">
        <v>1683893</v>
      </c>
    </row>
    <row r="2456" spans="1:2" x14ac:dyDescent="0.3">
      <c r="A2456" s="3" t="s">
        <v>7194</v>
      </c>
      <c r="B2456">
        <v>1682887.5</v>
      </c>
    </row>
    <row r="2457" spans="1:2" x14ac:dyDescent="0.3">
      <c r="A2457" s="3" t="s">
        <v>17168</v>
      </c>
      <c r="B2457">
        <v>1680778</v>
      </c>
    </row>
    <row r="2458" spans="1:2" x14ac:dyDescent="0.3">
      <c r="A2458" s="3" t="s">
        <v>19460</v>
      </c>
      <c r="B2458">
        <v>1663165</v>
      </c>
    </row>
    <row r="2459" spans="1:2" x14ac:dyDescent="0.3">
      <c r="A2459" s="3" t="s">
        <v>17348</v>
      </c>
      <c r="B2459">
        <v>1657950</v>
      </c>
    </row>
    <row r="2460" spans="1:2" x14ac:dyDescent="0.3">
      <c r="A2460" s="3" t="s">
        <v>20422</v>
      </c>
      <c r="B2460">
        <v>1647175</v>
      </c>
    </row>
    <row r="2461" spans="1:2" x14ac:dyDescent="0.3">
      <c r="A2461" s="3" t="s">
        <v>7805</v>
      </c>
      <c r="B2461">
        <v>1640220</v>
      </c>
    </row>
    <row r="2462" spans="1:2" x14ac:dyDescent="0.3">
      <c r="A2462" s="3" t="s">
        <v>21594</v>
      </c>
      <c r="B2462">
        <v>1635907</v>
      </c>
    </row>
    <row r="2463" spans="1:2" x14ac:dyDescent="0.3">
      <c r="A2463" s="3" t="s">
        <v>7823</v>
      </c>
      <c r="B2463">
        <v>1632567</v>
      </c>
    </row>
    <row r="2464" spans="1:2" x14ac:dyDescent="0.3">
      <c r="A2464" s="3" t="s">
        <v>969</v>
      </c>
      <c r="B2464">
        <v>1622898</v>
      </c>
    </row>
    <row r="2465" spans="1:2" x14ac:dyDescent="0.3">
      <c r="A2465" s="3" t="s">
        <v>13686</v>
      </c>
      <c r="B2465">
        <v>1610897</v>
      </c>
    </row>
    <row r="2466" spans="1:2" x14ac:dyDescent="0.3">
      <c r="A2466" s="3" t="s">
        <v>8299</v>
      </c>
      <c r="B2466">
        <v>1600226</v>
      </c>
    </row>
    <row r="2467" spans="1:2" x14ac:dyDescent="0.3">
      <c r="A2467" s="3" t="s">
        <v>15665</v>
      </c>
      <c r="B2467">
        <v>1596232</v>
      </c>
    </row>
    <row r="2468" spans="1:2" x14ac:dyDescent="0.3">
      <c r="A2468" s="3" t="s">
        <v>16358</v>
      </c>
      <c r="B2468">
        <v>1595417</v>
      </c>
    </row>
    <row r="2469" spans="1:2" x14ac:dyDescent="0.3">
      <c r="A2469" s="3" t="s">
        <v>18329</v>
      </c>
      <c r="B2469">
        <v>1585583</v>
      </c>
    </row>
    <row r="2470" spans="1:2" x14ac:dyDescent="0.3">
      <c r="A2470" s="3" t="s">
        <v>3986</v>
      </c>
      <c r="B2470">
        <v>1566627.5</v>
      </c>
    </row>
    <row r="2471" spans="1:2" x14ac:dyDescent="0.3">
      <c r="A2471" s="3" t="s">
        <v>9289</v>
      </c>
      <c r="B2471">
        <v>1561698</v>
      </c>
    </row>
    <row r="2472" spans="1:2" x14ac:dyDescent="0.3">
      <c r="A2472" s="3" t="s">
        <v>16869</v>
      </c>
      <c r="B2472">
        <v>1561630.5</v>
      </c>
    </row>
    <row r="2473" spans="1:2" x14ac:dyDescent="0.3">
      <c r="A2473" s="3" t="s">
        <v>4982</v>
      </c>
      <c r="B2473">
        <v>1558872</v>
      </c>
    </row>
    <row r="2474" spans="1:2" x14ac:dyDescent="0.3">
      <c r="A2474" s="3" t="s">
        <v>9196</v>
      </c>
      <c r="B2474">
        <v>1548120</v>
      </c>
    </row>
    <row r="2475" spans="1:2" x14ac:dyDescent="0.3">
      <c r="A2475" s="3" t="s">
        <v>1213</v>
      </c>
      <c r="B2475">
        <v>1515578</v>
      </c>
    </row>
    <row r="2476" spans="1:2" x14ac:dyDescent="0.3">
      <c r="A2476" s="3" t="s">
        <v>13732</v>
      </c>
      <c r="B2476">
        <v>1510052</v>
      </c>
    </row>
    <row r="2477" spans="1:2" x14ac:dyDescent="0.3">
      <c r="A2477" s="3" t="s">
        <v>3734</v>
      </c>
      <c r="B2477">
        <v>1500000</v>
      </c>
    </row>
    <row r="2478" spans="1:2" x14ac:dyDescent="0.3">
      <c r="A2478" s="3" t="s">
        <v>10680</v>
      </c>
      <c r="B2478">
        <v>1488318</v>
      </c>
    </row>
    <row r="2479" spans="1:2" x14ac:dyDescent="0.3">
      <c r="A2479" s="3" t="s">
        <v>3574</v>
      </c>
      <c r="B2479">
        <v>1476356</v>
      </c>
    </row>
    <row r="2480" spans="1:2" x14ac:dyDescent="0.3">
      <c r="A2480" s="3" t="s">
        <v>20980</v>
      </c>
      <c r="B2480">
        <v>1474577</v>
      </c>
    </row>
    <row r="2481" spans="1:2" x14ac:dyDescent="0.3">
      <c r="A2481" s="3" t="s">
        <v>21607</v>
      </c>
      <c r="B2481">
        <v>1473116</v>
      </c>
    </row>
    <row r="2482" spans="1:2" x14ac:dyDescent="0.3">
      <c r="A2482" s="3" t="s">
        <v>7487</v>
      </c>
      <c r="B2482">
        <v>1467355.5</v>
      </c>
    </row>
    <row r="2483" spans="1:2" x14ac:dyDescent="0.3">
      <c r="A2483" s="3" t="s">
        <v>18337</v>
      </c>
      <c r="B2483">
        <v>1456675</v>
      </c>
    </row>
    <row r="2484" spans="1:2" x14ac:dyDescent="0.3">
      <c r="A2484" s="3" t="s">
        <v>20449</v>
      </c>
      <c r="B2484">
        <v>1436751</v>
      </c>
    </row>
    <row r="2485" spans="1:2" x14ac:dyDescent="0.3">
      <c r="A2485" s="3" t="s">
        <v>7275</v>
      </c>
      <c r="B2485">
        <v>1434174</v>
      </c>
    </row>
    <row r="2486" spans="1:2" x14ac:dyDescent="0.3">
      <c r="A2486" s="3" t="s">
        <v>13040</v>
      </c>
      <c r="B2486">
        <v>1431220.5</v>
      </c>
    </row>
    <row r="2487" spans="1:2" x14ac:dyDescent="0.3">
      <c r="A2487" s="3" t="s">
        <v>13484</v>
      </c>
      <c r="B2487">
        <v>1414039.3333333333</v>
      </c>
    </row>
    <row r="2488" spans="1:2" x14ac:dyDescent="0.3">
      <c r="A2488" s="3" t="s">
        <v>6695</v>
      </c>
      <c r="B2488">
        <v>1407309</v>
      </c>
    </row>
    <row r="2489" spans="1:2" x14ac:dyDescent="0.3">
      <c r="A2489" s="3" t="s">
        <v>1684</v>
      </c>
      <c r="B2489">
        <v>1402962</v>
      </c>
    </row>
    <row r="2490" spans="1:2" x14ac:dyDescent="0.3">
      <c r="A2490" s="3" t="s">
        <v>14660</v>
      </c>
      <c r="B2490">
        <v>1402838</v>
      </c>
    </row>
    <row r="2491" spans="1:2" x14ac:dyDescent="0.3">
      <c r="A2491" s="3" t="s">
        <v>17860</v>
      </c>
      <c r="B2491">
        <v>1402307</v>
      </c>
    </row>
    <row r="2492" spans="1:2" x14ac:dyDescent="0.3">
      <c r="A2492" s="3" t="s">
        <v>13555</v>
      </c>
      <c r="B2492">
        <v>1399272</v>
      </c>
    </row>
    <row r="2493" spans="1:2" x14ac:dyDescent="0.3">
      <c r="A2493" s="3" t="s">
        <v>2413</v>
      </c>
      <c r="B2493">
        <v>1393501</v>
      </c>
    </row>
    <row r="2494" spans="1:2" x14ac:dyDescent="0.3">
      <c r="A2494" s="3" t="s">
        <v>17362</v>
      </c>
      <c r="B2494">
        <v>1389920</v>
      </c>
    </row>
    <row r="2495" spans="1:2" x14ac:dyDescent="0.3">
      <c r="A2495" s="3" t="s">
        <v>10140</v>
      </c>
      <c r="B2495">
        <v>1388848</v>
      </c>
    </row>
    <row r="2496" spans="1:2" x14ac:dyDescent="0.3">
      <c r="A2496" s="3" t="s">
        <v>20054</v>
      </c>
      <c r="B2496">
        <v>1386707</v>
      </c>
    </row>
    <row r="2497" spans="1:2" x14ac:dyDescent="0.3">
      <c r="A2497" s="3" t="s">
        <v>18012</v>
      </c>
      <c r="B2497">
        <v>1386088</v>
      </c>
    </row>
    <row r="2498" spans="1:2" x14ac:dyDescent="0.3">
      <c r="A2498" s="3" t="s">
        <v>5910</v>
      </c>
      <c r="B2498">
        <v>1382462</v>
      </c>
    </row>
    <row r="2499" spans="1:2" x14ac:dyDescent="0.3">
      <c r="A2499" s="3" t="s">
        <v>17416</v>
      </c>
      <c r="B2499">
        <v>1378947</v>
      </c>
    </row>
    <row r="2500" spans="1:2" x14ac:dyDescent="0.3">
      <c r="A2500" s="3" t="s">
        <v>21403</v>
      </c>
      <c r="B2500">
        <v>1378160</v>
      </c>
    </row>
    <row r="2501" spans="1:2" x14ac:dyDescent="0.3">
      <c r="A2501" s="3" t="s">
        <v>1281</v>
      </c>
      <c r="B2501">
        <v>1376712</v>
      </c>
    </row>
    <row r="2502" spans="1:2" x14ac:dyDescent="0.3">
      <c r="A2502" s="3" t="s">
        <v>7045</v>
      </c>
      <c r="B2502">
        <v>1373196</v>
      </c>
    </row>
    <row r="2503" spans="1:2" x14ac:dyDescent="0.3">
      <c r="A2503" s="3" t="s">
        <v>5281</v>
      </c>
      <c r="B2503">
        <v>1368000</v>
      </c>
    </row>
    <row r="2504" spans="1:2" x14ac:dyDescent="0.3">
      <c r="A2504" s="3" t="s">
        <v>18979</v>
      </c>
      <c r="B2504">
        <v>1363964</v>
      </c>
    </row>
    <row r="2505" spans="1:2" x14ac:dyDescent="0.3">
      <c r="A2505" s="3" t="s">
        <v>1864</v>
      </c>
      <c r="B2505">
        <v>1362303</v>
      </c>
    </row>
    <row r="2506" spans="1:2" x14ac:dyDescent="0.3">
      <c r="A2506" s="3" t="s">
        <v>14709</v>
      </c>
      <c r="B2506">
        <v>1348097.5</v>
      </c>
    </row>
    <row r="2507" spans="1:2" x14ac:dyDescent="0.3">
      <c r="A2507" s="3" t="s">
        <v>4197</v>
      </c>
      <c r="B2507">
        <v>1338198</v>
      </c>
    </row>
    <row r="2508" spans="1:2" x14ac:dyDescent="0.3">
      <c r="A2508" s="3" t="s">
        <v>2201</v>
      </c>
      <c r="B2508">
        <v>1337274</v>
      </c>
    </row>
    <row r="2509" spans="1:2" x14ac:dyDescent="0.3">
      <c r="A2509" s="3" t="s">
        <v>2452</v>
      </c>
      <c r="B2509">
        <v>1331038.6666666667</v>
      </c>
    </row>
    <row r="2510" spans="1:2" x14ac:dyDescent="0.3">
      <c r="A2510" s="3" t="s">
        <v>13275</v>
      </c>
      <c r="B2510">
        <v>1310470</v>
      </c>
    </row>
    <row r="2511" spans="1:2" x14ac:dyDescent="0.3">
      <c r="A2511" s="3" t="s">
        <v>1889</v>
      </c>
      <c r="B2511">
        <v>1309316</v>
      </c>
    </row>
    <row r="2512" spans="1:2" x14ac:dyDescent="0.3">
      <c r="A2512" s="3" t="s">
        <v>11111</v>
      </c>
      <c r="B2512">
        <v>1302067</v>
      </c>
    </row>
    <row r="2513" spans="1:2" x14ac:dyDescent="0.3">
      <c r="A2513" s="3" t="s">
        <v>3787</v>
      </c>
      <c r="B2513">
        <v>1301121</v>
      </c>
    </row>
    <row r="2514" spans="1:2" x14ac:dyDescent="0.3">
      <c r="A2514" s="3" t="s">
        <v>2932</v>
      </c>
      <c r="B2514">
        <v>1299985</v>
      </c>
    </row>
    <row r="2515" spans="1:2" x14ac:dyDescent="0.3">
      <c r="A2515" s="3" t="s">
        <v>19569</v>
      </c>
      <c r="B2515">
        <v>1295574</v>
      </c>
    </row>
    <row r="2516" spans="1:2" x14ac:dyDescent="0.3">
      <c r="A2516" s="3" t="s">
        <v>5240</v>
      </c>
      <c r="B2516">
        <v>1277404</v>
      </c>
    </row>
    <row r="2517" spans="1:2" x14ac:dyDescent="0.3">
      <c r="A2517" s="3" t="s">
        <v>17409</v>
      </c>
      <c r="B2517">
        <v>1271319</v>
      </c>
    </row>
    <row r="2518" spans="1:2" x14ac:dyDescent="0.3">
      <c r="A2518" s="3" t="s">
        <v>13224</v>
      </c>
      <c r="B2518">
        <v>1271244</v>
      </c>
    </row>
    <row r="2519" spans="1:2" x14ac:dyDescent="0.3">
      <c r="A2519" s="3" t="s">
        <v>8719</v>
      </c>
      <c r="B2519">
        <v>1268636</v>
      </c>
    </row>
    <row r="2520" spans="1:2" x14ac:dyDescent="0.3">
      <c r="A2520" s="3" t="s">
        <v>439</v>
      </c>
      <c r="B2520">
        <v>1267578</v>
      </c>
    </row>
    <row r="2521" spans="1:2" x14ac:dyDescent="0.3">
      <c r="A2521" s="3" t="s">
        <v>18393</v>
      </c>
      <c r="B2521">
        <v>1257142</v>
      </c>
    </row>
    <row r="2522" spans="1:2" x14ac:dyDescent="0.3">
      <c r="A2522" s="3" t="s">
        <v>3011</v>
      </c>
      <c r="B2522">
        <v>1256862</v>
      </c>
    </row>
    <row r="2523" spans="1:2" x14ac:dyDescent="0.3">
      <c r="A2523" s="3" t="s">
        <v>14321</v>
      </c>
      <c r="B2523">
        <v>1254005</v>
      </c>
    </row>
    <row r="2524" spans="1:2" x14ac:dyDescent="0.3">
      <c r="A2524" s="3" t="s">
        <v>5790</v>
      </c>
      <c r="B2524">
        <v>1242995</v>
      </c>
    </row>
    <row r="2525" spans="1:2" x14ac:dyDescent="0.3">
      <c r="A2525" s="3" t="s">
        <v>4406</v>
      </c>
      <c r="B2525">
        <v>1236848</v>
      </c>
    </row>
    <row r="2526" spans="1:2" x14ac:dyDescent="0.3">
      <c r="A2526" s="3" t="s">
        <v>13753</v>
      </c>
      <c r="B2526">
        <v>1236518</v>
      </c>
    </row>
    <row r="2527" spans="1:2" x14ac:dyDescent="0.3">
      <c r="A2527" s="3" t="s">
        <v>1318</v>
      </c>
      <c r="B2527">
        <v>1233430.3333333333</v>
      </c>
    </row>
    <row r="2528" spans="1:2" x14ac:dyDescent="0.3">
      <c r="A2528" s="3" t="s">
        <v>4441</v>
      </c>
      <c r="B2528">
        <v>1229330</v>
      </c>
    </row>
    <row r="2529" spans="1:2" x14ac:dyDescent="0.3">
      <c r="A2529" s="3" t="s">
        <v>1797</v>
      </c>
      <c r="B2529">
        <v>1223200</v>
      </c>
    </row>
    <row r="2530" spans="1:2" x14ac:dyDescent="0.3">
      <c r="A2530" s="3" t="s">
        <v>14648</v>
      </c>
      <c r="B2530">
        <v>1220058</v>
      </c>
    </row>
    <row r="2531" spans="1:2" x14ac:dyDescent="0.3">
      <c r="A2531" s="3" t="s">
        <v>3041</v>
      </c>
      <c r="B2531">
        <v>1215923</v>
      </c>
    </row>
    <row r="2532" spans="1:2" x14ac:dyDescent="0.3">
      <c r="A2532" s="3" t="s">
        <v>17275</v>
      </c>
      <c r="B2532">
        <v>1210008.5</v>
      </c>
    </row>
    <row r="2533" spans="1:2" x14ac:dyDescent="0.3">
      <c r="A2533" s="3" t="s">
        <v>4182</v>
      </c>
      <c r="B2533">
        <v>1193852</v>
      </c>
    </row>
    <row r="2534" spans="1:2" x14ac:dyDescent="0.3">
      <c r="A2534" s="3" t="s">
        <v>4294</v>
      </c>
      <c r="B2534">
        <v>1189709</v>
      </c>
    </row>
    <row r="2535" spans="1:2" x14ac:dyDescent="0.3">
      <c r="A2535" s="3" t="s">
        <v>8067</v>
      </c>
      <c r="B2535">
        <v>1181182</v>
      </c>
    </row>
    <row r="2536" spans="1:2" x14ac:dyDescent="0.3">
      <c r="A2536" s="3" t="s">
        <v>10437</v>
      </c>
      <c r="B2536">
        <v>1171001</v>
      </c>
    </row>
    <row r="2537" spans="1:2" x14ac:dyDescent="0.3">
      <c r="A2537" s="3" t="s">
        <v>856</v>
      </c>
      <c r="B2537">
        <v>1169875</v>
      </c>
    </row>
    <row r="2538" spans="1:2" x14ac:dyDescent="0.3">
      <c r="A2538" s="3" t="s">
        <v>17908</v>
      </c>
      <c r="B2538">
        <v>1150681</v>
      </c>
    </row>
    <row r="2539" spans="1:2" x14ac:dyDescent="0.3">
      <c r="A2539" s="3" t="s">
        <v>4239</v>
      </c>
      <c r="B2539">
        <v>1149470</v>
      </c>
    </row>
    <row r="2540" spans="1:2" x14ac:dyDescent="0.3">
      <c r="A2540" s="3" t="s">
        <v>234</v>
      </c>
      <c r="B2540">
        <v>1142944</v>
      </c>
    </row>
    <row r="2541" spans="1:2" x14ac:dyDescent="0.3">
      <c r="A2541" s="3" t="s">
        <v>4315</v>
      </c>
      <c r="B2541">
        <v>1137714.25</v>
      </c>
    </row>
    <row r="2542" spans="1:2" x14ac:dyDescent="0.3">
      <c r="A2542" s="3" t="s">
        <v>537</v>
      </c>
      <c r="B2542">
        <v>1113538</v>
      </c>
    </row>
    <row r="2543" spans="1:2" x14ac:dyDescent="0.3">
      <c r="A2543" s="3" t="s">
        <v>11668</v>
      </c>
      <c r="B2543">
        <v>1111273</v>
      </c>
    </row>
    <row r="2544" spans="1:2" x14ac:dyDescent="0.3">
      <c r="A2544" s="3" t="s">
        <v>19600</v>
      </c>
      <c r="B2544">
        <v>1110522</v>
      </c>
    </row>
    <row r="2545" spans="1:2" x14ac:dyDescent="0.3">
      <c r="A2545" s="3" t="s">
        <v>7250</v>
      </c>
      <c r="B2545">
        <v>1102469</v>
      </c>
    </row>
    <row r="2546" spans="1:2" x14ac:dyDescent="0.3">
      <c r="A2546" s="3" t="s">
        <v>21735</v>
      </c>
      <c r="B2546">
        <v>1101470</v>
      </c>
    </row>
    <row r="2547" spans="1:2" x14ac:dyDescent="0.3">
      <c r="A2547" s="3" t="s">
        <v>20420</v>
      </c>
      <c r="B2547">
        <v>1093077</v>
      </c>
    </row>
    <row r="2548" spans="1:2" x14ac:dyDescent="0.3">
      <c r="A2548" s="3" t="s">
        <v>4233</v>
      </c>
      <c r="B2548">
        <v>1083395</v>
      </c>
    </row>
    <row r="2549" spans="1:2" x14ac:dyDescent="0.3">
      <c r="A2549" s="3" t="s">
        <v>21615</v>
      </c>
      <c r="B2549">
        <v>1067629</v>
      </c>
    </row>
    <row r="2550" spans="1:2" x14ac:dyDescent="0.3">
      <c r="A2550" s="3" t="s">
        <v>786</v>
      </c>
      <c r="B2550">
        <v>1063432.5</v>
      </c>
    </row>
    <row r="2551" spans="1:2" x14ac:dyDescent="0.3">
      <c r="A2551" s="3" t="s">
        <v>2993</v>
      </c>
      <c r="B2551">
        <v>1057064</v>
      </c>
    </row>
    <row r="2552" spans="1:2" x14ac:dyDescent="0.3">
      <c r="A2552" s="3" t="s">
        <v>7751</v>
      </c>
      <c r="B2552">
        <v>1038959</v>
      </c>
    </row>
    <row r="2553" spans="1:2" x14ac:dyDescent="0.3">
      <c r="A2553" s="3" t="s">
        <v>4334</v>
      </c>
      <c r="B2553">
        <v>1025228</v>
      </c>
    </row>
    <row r="2554" spans="1:2" x14ac:dyDescent="0.3">
      <c r="A2554" s="3" t="s">
        <v>19111</v>
      </c>
      <c r="B2554">
        <v>1012804</v>
      </c>
    </row>
    <row r="2555" spans="1:2" x14ac:dyDescent="0.3">
      <c r="A2555" s="3" t="s">
        <v>9383</v>
      </c>
      <c r="B2555">
        <v>1007822</v>
      </c>
    </row>
    <row r="2556" spans="1:2" x14ac:dyDescent="0.3">
      <c r="A2556" s="3" t="s">
        <v>16480</v>
      </c>
      <c r="B2556">
        <v>978627</v>
      </c>
    </row>
    <row r="2557" spans="1:2" x14ac:dyDescent="0.3">
      <c r="A2557" s="3" t="s">
        <v>1875</v>
      </c>
      <c r="B2557">
        <v>975414</v>
      </c>
    </row>
    <row r="2558" spans="1:2" x14ac:dyDescent="0.3">
      <c r="A2558" s="3" t="s">
        <v>11990</v>
      </c>
      <c r="B2558">
        <v>970676</v>
      </c>
    </row>
    <row r="2559" spans="1:2" x14ac:dyDescent="0.3">
      <c r="A2559" s="3" t="s">
        <v>15973</v>
      </c>
      <c r="B2559">
        <v>961203</v>
      </c>
    </row>
    <row r="2560" spans="1:2" x14ac:dyDescent="0.3">
      <c r="A2560" s="3" t="s">
        <v>21683</v>
      </c>
      <c r="B2560">
        <v>954641</v>
      </c>
    </row>
    <row r="2561" spans="1:2" x14ac:dyDescent="0.3">
      <c r="A2561" s="3" t="s">
        <v>6647</v>
      </c>
      <c r="B2561">
        <v>951540.66666666663</v>
      </c>
    </row>
    <row r="2562" spans="1:2" x14ac:dyDescent="0.3">
      <c r="A2562" s="3" t="s">
        <v>4361</v>
      </c>
      <c r="B2562">
        <v>949451</v>
      </c>
    </row>
    <row r="2563" spans="1:2" x14ac:dyDescent="0.3">
      <c r="A2563" s="3" t="s">
        <v>11328</v>
      </c>
      <c r="B2563">
        <v>940944</v>
      </c>
    </row>
    <row r="2564" spans="1:2" x14ac:dyDescent="0.3">
      <c r="A2564" s="3" t="s">
        <v>4847</v>
      </c>
      <c r="B2564">
        <v>940173</v>
      </c>
    </row>
    <row r="2565" spans="1:2" x14ac:dyDescent="0.3">
      <c r="A2565" s="3" t="s">
        <v>11086</v>
      </c>
      <c r="B2565">
        <v>927107</v>
      </c>
    </row>
    <row r="2566" spans="1:2" x14ac:dyDescent="0.3">
      <c r="A2566" s="3" t="s">
        <v>9278</v>
      </c>
      <c r="B2566">
        <v>926954</v>
      </c>
    </row>
    <row r="2567" spans="1:2" x14ac:dyDescent="0.3">
      <c r="A2567" s="3" t="s">
        <v>8822</v>
      </c>
      <c r="B2567">
        <v>924940</v>
      </c>
    </row>
    <row r="2568" spans="1:2" x14ac:dyDescent="0.3">
      <c r="A2568" s="3" t="s">
        <v>4832</v>
      </c>
      <c r="B2568">
        <v>921059</v>
      </c>
    </row>
    <row r="2569" spans="1:2" x14ac:dyDescent="0.3">
      <c r="A2569" s="3" t="s">
        <v>18428</v>
      </c>
      <c r="B2569">
        <v>919591</v>
      </c>
    </row>
    <row r="2570" spans="1:2" x14ac:dyDescent="0.3">
      <c r="A2570" s="3" t="s">
        <v>14225</v>
      </c>
      <c r="B2570">
        <v>916051</v>
      </c>
    </row>
    <row r="2571" spans="1:2" x14ac:dyDescent="0.3">
      <c r="A2571" s="3" t="s">
        <v>21556</v>
      </c>
      <c r="B2571">
        <v>914565</v>
      </c>
    </row>
    <row r="2572" spans="1:2" x14ac:dyDescent="0.3">
      <c r="A2572" s="3" t="s">
        <v>6587</v>
      </c>
      <c r="B2572">
        <v>913834</v>
      </c>
    </row>
    <row r="2573" spans="1:2" x14ac:dyDescent="0.3">
      <c r="A2573" s="3" t="s">
        <v>20318</v>
      </c>
      <c r="B2573">
        <v>913331</v>
      </c>
    </row>
    <row r="2574" spans="1:2" x14ac:dyDescent="0.3">
      <c r="A2574" s="3" t="s">
        <v>4380</v>
      </c>
      <c r="B2574">
        <v>901364</v>
      </c>
    </row>
    <row r="2575" spans="1:2" x14ac:dyDescent="0.3">
      <c r="A2575" s="3" t="s">
        <v>317</v>
      </c>
      <c r="B2575">
        <v>895904</v>
      </c>
    </row>
    <row r="2576" spans="1:2" x14ac:dyDescent="0.3">
      <c r="A2576" s="3" t="s">
        <v>10506</v>
      </c>
      <c r="B2576">
        <v>895788</v>
      </c>
    </row>
    <row r="2577" spans="1:2" x14ac:dyDescent="0.3">
      <c r="A2577" s="3" t="s">
        <v>5154</v>
      </c>
      <c r="B2577">
        <v>882290</v>
      </c>
    </row>
    <row r="2578" spans="1:2" x14ac:dyDescent="0.3">
      <c r="A2578" s="3" t="s">
        <v>21154</v>
      </c>
      <c r="B2578">
        <v>878199</v>
      </c>
    </row>
    <row r="2579" spans="1:2" x14ac:dyDescent="0.3">
      <c r="A2579" s="3" t="s">
        <v>5576</v>
      </c>
      <c r="B2579">
        <v>874449.5</v>
      </c>
    </row>
    <row r="2580" spans="1:2" x14ac:dyDescent="0.3">
      <c r="A2580" s="3" t="s">
        <v>2651</v>
      </c>
      <c r="B2580">
        <v>873903</v>
      </c>
    </row>
    <row r="2581" spans="1:2" x14ac:dyDescent="0.3">
      <c r="A2581" s="3" t="s">
        <v>19942</v>
      </c>
      <c r="B2581">
        <v>872805</v>
      </c>
    </row>
    <row r="2582" spans="1:2" x14ac:dyDescent="0.3">
      <c r="A2582" s="3" t="s">
        <v>10473</v>
      </c>
      <c r="B2582">
        <v>871759</v>
      </c>
    </row>
    <row r="2583" spans="1:2" x14ac:dyDescent="0.3">
      <c r="A2583" s="3" t="s">
        <v>6556</v>
      </c>
      <c r="B2583">
        <v>869325</v>
      </c>
    </row>
    <row r="2584" spans="1:2" x14ac:dyDescent="0.3">
      <c r="A2584" s="3" t="s">
        <v>13973</v>
      </c>
      <c r="B2584">
        <v>866999</v>
      </c>
    </row>
    <row r="2585" spans="1:2" x14ac:dyDescent="0.3">
      <c r="A2585" s="3" t="s">
        <v>13183</v>
      </c>
      <c r="B2585">
        <v>865028</v>
      </c>
    </row>
    <row r="2586" spans="1:2" x14ac:dyDescent="0.3">
      <c r="A2586" s="3" t="s">
        <v>5590</v>
      </c>
      <c r="B2586">
        <v>862551</v>
      </c>
    </row>
    <row r="2587" spans="1:2" x14ac:dyDescent="0.3">
      <c r="A2587" s="3" t="s">
        <v>5474</v>
      </c>
      <c r="B2587">
        <v>858591</v>
      </c>
    </row>
    <row r="2588" spans="1:2" x14ac:dyDescent="0.3">
      <c r="A2588" s="3" t="s">
        <v>4039</v>
      </c>
      <c r="B2588">
        <v>858250</v>
      </c>
    </row>
    <row r="2589" spans="1:2" x14ac:dyDescent="0.3">
      <c r="A2589" s="3" t="s">
        <v>2913</v>
      </c>
      <c r="B2589">
        <v>849915</v>
      </c>
    </row>
    <row r="2590" spans="1:2" x14ac:dyDescent="0.3">
      <c r="A2590" s="3" t="s">
        <v>12092</v>
      </c>
      <c r="B2590">
        <v>830286</v>
      </c>
    </row>
    <row r="2591" spans="1:2" x14ac:dyDescent="0.3">
      <c r="A2591" s="3" t="s">
        <v>16676</v>
      </c>
      <c r="B2591">
        <v>805847</v>
      </c>
    </row>
    <row r="2592" spans="1:2" x14ac:dyDescent="0.3">
      <c r="A2592" s="3" t="s">
        <v>5130</v>
      </c>
      <c r="B2592">
        <v>793775</v>
      </c>
    </row>
    <row r="2593" spans="1:2" x14ac:dyDescent="0.3">
      <c r="A2593" s="3" t="s">
        <v>8752</v>
      </c>
      <c r="B2593">
        <v>792379</v>
      </c>
    </row>
    <row r="2594" spans="1:2" x14ac:dyDescent="0.3">
      <c r="A2594" s="3" t="s">
        <v>7572</v>
      </c>
      <c r="B2594">
        <v>785482</v>
      </c>
    </row>
    <row r="2595" spans="1:2" x14ac:dyDescent="0.3">
      <c r="A2595" s="3" t="s">
        <v>13166</v>
      </c>
      <c r="B2595">
        <v>782606</v>
      </c>
    </row>
    <row r="2596" spans="1:2" x14ac:dyDescent="0.3">
      <c r="A2596" s="3" t="s">
        <v>1448</v>
      </c>
      <c r="B2596">
        <v>777087</v>
      </c>
    </row>
    <row r="2597" spans="1:2" x14ac:dyDescent="0.3">
      <c r="A2597" s="3" t="s">
        <v>6134</v>
      </c>
      <c r="B2597">
        <v>774048</v>
      </c>
    </row>
    <row r="2598" spans="1:2" x14ac:dyDescent="0.3">
      <c r="A2598" s="3" t="s">
        <v>8327</v>
      </c>
      <c r="B2598">
        <v>766464</v>
      </c>
    </row>
    <row r="2599" spans="1:2" x14ac:dyDescent="0.3">
      <c r="A2599" s="3" t="s">
        <v>7765</v>
      </c>
      <c r="B2599">
        <v>764724</v>
      </c>
    </row>
    <row r="2600" spans="1:2" x14ac:dyDescent="0.3">
      <c r="A2600" s="3" t="s">
        <v>8312</v>
      </c>
      <c r="B2600">
        <v>763847</v>
      </c>
    </row>
    <row r="2601" spans="1:2" x14ac:dyDescent="0.3">
      <c r="A2601" s="3" t="s">
        <v>3364</v>
      </c>
      <c r="B2601">
        <v>754935</v>
      </c>
    </row>
    <row r="2602" spans="1:2" x14ac:dyDescent="0.3">
      <c r="A2602" s="3" t="s">
        <v>17325</v>
      </c>
      <c r="B2602">
        <v>748453</v>
      </c>
    </row>
    <row r="2603" spans="1:2" x14ac:dyDescent="0.3">
      <c r="A2603" s="3" t="s">
        <v>4977</v>
      </c>
      <c r="B2603">
        <v>747013</v>
      </c>
    </row>
    <row r="2604" spans="1:2" x14ac:dyDescent="0.3">
      <c r="A2604" s="3" t="s">
        <v>3865</v>
      </c>
      <c r="B2604">
        <v>739104</v>
      </c>
    </row>
    <row r="2605" spans="1:2" x14ac:dyDescent="0.3">
      <c r="A2605" s="3" t="s">
        <v>7782</v>
      </c>
      <c r="B2605">
        <v>737548</v>
      </c>
    </row>
    <row r="2606" spans="1:2" x14ac:dyDescent="0.3">
      <c r="A2606" s="3" t="s">
        <v>20908</v>
      </c>
      <c r="B2606">
        <v>730762</v>
      </c>
    </row>
    <row r="2607" spans="1:2" x14ac:dyDescent="0.3">
      <c r="A2607" s="3" t="s">
        <v>4620</v>
      </c>
      <c r="B2607">
        <v>725131</v>
      </c>
    </row>
    <row r="2608" spans="1:2" x14ac:dyDescent="0.3">
      <c r="A2608" s="3" t="s">
        <v>19053</v>
      </c>
      <c r="B2608">
        <v>721143</v>
      </c>
    </row>
    <row r="2609" spans="1:2" x14ac:dyDescent="0.3">
      <c r="A2609" s="3" t="s">
        <v>15321</v>
      </c>
      <c r="B2609">
        <v>719968</v>
      </c>
    </row>
    <row r="2610" spans="1:2" x14ac:dyDescent="0.3">
      <c r="A2610" s="3" t="s">
        <v>4811</v>
      </c>
      <c r="B2610">
        <v>717376</v>
      </c>
    </row>
    <row r="2611" spans="1:2" x14ac:dyDescent="0.3">
      <c r="A2611" s="3" t="s">
        <v>10418</v>
      </c>
      <c r="B2611">
        <v>713239</v>
      </c>
    </row>
    <row r="2612" spans="1:2" x14ac:dyDescent="0.3">
      <c r="A2612" s="3" t="s">
        <v>17972</v>
      </c>
      <c r="B2612">
        <v>712216</v>
      </c>
    </row>
    <row r="2613" spans="1:2" x14ac:dyDescent="0.3">
      <c r="A2613" s="3" t="s">
        <v>21711</v>
      </c>
      <c r="B2613">
        <v>695164</v>
      </c>
    </row>
    <row r="2614" spans="1:2" x14ac:dyDescent="0.3">
      <c r="A2614" s="3" t="s">
        <v>1710</v>
      </c>
      <c r="B2614">
        <v>694497</v>
      </c>
    </row>
    <row r="2615" spans="1:2" x14ac:dyDescent="0.3">
      <c r="A2615" s="3" t="s">
        <v>15782</v>
      </c>
      <c r="B2615">
        <v>694422</v>
      </c>
    </row>
    <row r="2616" spans="1:2" x14ac:dyDescent="0.3">
      <c r="A2616" s="3" t="s">
        <v>10557</v>
      </c>
      <c r="B2616">
        <v>691733</v>
      </c>
    </row>
    <row r="2617" spans="1:2" x14ac:dyDescent="0.3">
      <c r="A2617" s="3" t="s">
        <v>728</v>
      </c>
      <c r="B2617">
        <v>684826</v>
      </c>
    </row>
    <row r="2618" spans="1:2" x14ac:dyDescent="0.3">
      <c r="A2618" s="3" t="s">
        <v>9403</v>
      </c>
      <c r="B2618">
        <v>684351</v>
      </c>
    </row>
    <row r="2619" spans="1:2" x14ac:dyDescent="0.3">
      <c r="A2619" s="3" t="s">
        <v>8350</v>
      </c>
      <c r="B2619">
        <v>677713</v>
      </c>
    </row>
    <row r="2620" spans="1:2" x14ac:dyDescent="0.3">
      <c r="A2620" s="3" t="s">
        <v>12605</v>
      </c>
      <c r="B2620">
        <v>676111</v>
      </c>
    </row>
    <row r="2621" spans="1:2" x14ac:dyDescent="0.3">
      <c r="A2621" s="3" t="s">
        <v>7657</v>
      </c>
      <c r="B2621">
        <v>669276</v>
      </c>
    </row>
    <row r="2622" spans="1:2" x14ac:dyDescent="0.3">
      <c r="A2622" s="3" t="s">
        <v>19328</v>
      </c>
      <c r="B2622">
        <v>663114</v>
      </c>
    </row>
    <row r="2623" spans="1:2" x14ac:dyDescent="0.3">
      <c r="A2623" s="3" t="s">
        <v>4953</v>
      </c>
      <c r="B2623">
        <v>657446</v>
      </c>
    </row>
    <row r="2624" spans="1:2" x14ac:dyDescent="0.3">
      <c r="A2624" s="3" t="s">
        <v>16685</v>
      </c>
      <c r="B2624">
        <v>656678</v>
      </c>
    </row>
    <row r="2625" spans="1:2" x14ac:dyDescent="0.3">
      <c r="A2625" s="3" t="s">
        <v>18492</v>
      </c>
      <c r="B2625">
        <v>652228</v>
      </c>
    </row>
    <row r="2626" spans="1:2" x14ac:dyDescent="0.3">
      <c r="A2626" s="3" t="s">
        <v>19874</v>
      </c>
      <c r="B2626">
        <v>650352</v>
      </c>
    </row>
    <row r="2627" spans="1:2" x14ac:dyDescent="0.3">
      <c r="A2627" s="3" t="s">
        <v>11025</v>
      </c>
      <c r="B2627">
        <v>646532</v>
      </c>
    </row>
    <row r="2628" spans="1:2" x14ac:dyDescent="0.3">
      <c r="A2628" s="3" t="s">
        <v>17939</v>
      </c>
      <c r="B2628">
        <v>636399</v>
      </c>
    </row>
    <row r="2629" spans="1:2" x14ac:dyDescent="0.3">
      <c r="A2629" s="3" t="s">
        <v>1483</v>
      </c>
      <c r="B2629">
        <v>634172.75</v>
      </c>
    </row>
    <row r="2630" spans="1:2" x14ac:dyDescent="0.3">
      <c r="A2630" s="3" t="s">
        <v>5493</v>
      </c>
      <c r="B2630">
        <v>630099.5</v>
      </c>
    </row>
    <row r="2631" spans="1:2" x14ac:dyDescent="0.3">
      <c r="A2631" s="3" t="s">
        <v>12659</v>
      </c>
      <c r="B2631">
        <v>626396</v>
      </c>
    </row>
    <row r="2632" spans="1:2" x14ac:dyDescent="0.3">
      <c r="A2632" s="3" t="s">
        <v>21429</v>
      </c>
      <c r="B2632">
        <v>619855</v>
      </c>
    </row>
    <row r="2633" spans="1:2" x14ac:dyDescent="0.3">
      <c r="A2633" s="3" t="s">
        <v>19180</v>
      </c>
      <c r="B2633">
        <v>615816</v>
      </c>
    </row>
    <row r="2634" spans="1:2" x14ac:dyDescent="0.3">
      <c r="A2634" s="3" t="s">
        <v>2972</v>
      </c>
      <c r="B2634">
        <v>615777</v>
      </c>
    </row>
    <row r="2635" spans="1:2" x14ac:dyDescent="0.3">
      <c r="A2635" s="3" t="s">
        <v>12035</v>
      </c>
      <c r="B2635">
        <v>615500</v>
      </c>
    </row>
    <row r="2636" spans="1:2" x14ac:dyDescent="0.3">
      <c r="A2636" s="3" t="s">
        <v>7186</v>
      </c>
      <c r="B2636">
        <v>611703</v>
      </c>
    </row>
    <row r="2637" spans="1:2" x14ac:dyDescent="0.3">
      <c r="A2637" s="3" t="s">
        <v>19309</v>
      </c>
      <c r="B2637">
        <v>607595</v>
      </c>
    </row>
    <row r="2638" spans="1:2" x14ac:dyDescent="0.3">
      <c r="A2638" s="3" t="s">
        <v>3565</v>
      </c>
      <c r="B2638">
        <v>604849</v>
      </c>
    </row>
    <row r="2639" spans="1:2" x14ac:dyDescent="0.3">
      <c r="A2639" s="3" t="s">
        <v>3741</v>
      </c>
      <c r="B2639">
        <v>601451</v>
      </c>
    </row>
    <row r="2640" spans="1:2" x14ac:dyDescent="0.3">
      <c r="A2640" s="3" t="s">
        <v>18929</v>
      </c>
      <c r="B2640">
        <v>596933</v>
      </c>
    </row>
    <row r="2641" spans="1:2" x14ac:dyDescent="0.3">
      <c r="A2641" s="3" t="s">
        <v>9298</v>
      </c>
      <c r="B2641">
        <v>595802</v>
      </c>
    </row>
    <row r="2642" spans="1:2" x14ac:dyDescent="0.3">
      <c r="A2642" s="3" t="s">
        <v>7721</v>
      </c>
      <c r="B2642">
        <v>595505</v>
      </c>
    </row>
    <row r="2643" spans="1:2" x14ac:dyDescent="0.3">
      <c r="A2643" s="3" t="s">
        <v>1941</v>
      </c>
      <c r="B2643">
        <v>593656</v>
      </c>
    </row>
    <row r="2644" spans="1:2" x14ac:dyDescent="0.3">
      <c r="A2644" s="3" t="s">
        <v>9843</v>
      </c>
      <c r="B2644">
        <v>589304</v>
      </c>
    </row>
    <row r="2645" spans="1:2" x14ac:dyDescent="0.3">
      <c r="A2645" s="3" t="s">
        <v>3769</v>
      </c>
      <c r="B2645">
        <v>583800</v>
      </c>
    </row>
    <row r="2646" spans="1:2" x14ac:dyDescent="0.3">
      <c r="A2646" s="3" t="s">
        <v>11473</v>
      </c>
      <c r="B2646">
        <v>580372</v>
      </c>
    </row>
    <row r="2647" spans="1:2" x14ac:dyDescent="0.3">
      <c r="A2647" s="3" t="s">
        <v>5400</v>
      </c>
      <c r="B2647">
        <v>578263.5</v>
      </c>
    </row>
    <row r="2648" spans="1:2" x14ac:dyDescent="0.3">
      <c r="A2648" s="3" t="s">
        <v>11093</v>
      </c>
      <c r="B2648">
        <v>570708</v>
      </c>
    </row>
    <row r="2649" spans="1:2" x14ac:dyDescent="0.3">
      <c r="A2649" s="3" t="s">
        <v>13476</v>
      </c>
      <c r="B2649">
        <v>566305</v>
      </c>
    </row>
    <row r="2650" spans="1:2" x14ac:dyDescent="0.3">
      <c r="A2650" s="3" t="s">
        <v>12682</v>
      </c>
      <c r="B2650">
        <v>563711</v>
      </c>
    </row>
    <row r="2651" spans="1:2" x14ac:dyDescent="0.3">
      <c r="A2651" s="3" t="s">
        <v>3796</v>
      </c>
      <c r="B2651">
        <v>563358</v>
      </c>
    </row>
    <row r="2652" spans="1:2" x14ac:dyDescent="0.3">
      <c r="A2652" s="3" t="s">
        <v>3097</v>
      </c>
      <c r="B2652">
        <v>561548</v>
      </c>
    </row>
    <row r="2653" spans="1:2" x14ac:dyDescent="0.3">
      <c r="A2653" s="3" t="s">
        <v>9523</v>
      </c>
      <c r="B2653">
        <v>554204.66666666663</v>
      </c>
    </row>
    <row r="2654" spans="1:2" x14ac:dyDescent="0.3">
      <c r="A2654" s="3" t="s">
        <v>3612</v>
      </c>
      <c r="B2654">
        <v>546904</v>
      </c>
    </row>
    <row r="2655" spans="1:2" x14ac:dyDescent="0.3">
      <c r="A2655" s="3" t="s">
        <v>9623</v>
      </c>
      <c r="B2655">
        <v>537948</v>
      </c>
    </row>
    <row r="2656" spans="1:2" x14ac:dyDescent="0.3">
      <c r="A2656" s="3" t="s">
        <v>13803</v>
      </c>
      <c r="B2656">
        <v>537871</v>
      </c>
    </row>
    <row r="2657" spans="1:2" x14ac:dyDescent="0.3">
      <c r="A2657" s="3" t="s">
        <v>12452</v>
      </c>
      <c r="B2657">
        <v>525480.5</v>
      </c>
    </row>
    <row r="2658" spans="1:2" x14ac:dyDescent="0.3">
      <c r="A2658" s="3" t="s">
        <v>13707</v>
      </c>
      <c r="B2658">
        <v>516930</v>
      </c>
    </row>
    <row r="2659" spans="1:2" x14ac:dyDescent="0.3">
      <c r="A2659" s="3" t="s">
        <v>3792</v>
      </c>
      <c r="B2659">
        <v>512403</v>
      </c>
    </row>
    <row r="2660" spans="1:2" x14ac:dyDescent="0.3">
      <c r="A2660" s="3" t="s">
        <v>7172</v>
      </c>
      <c r="B2660">
        <v>511227.25</v>
      </c>
    </row>
    <row r="2661" spans="1:2" x14ac:dyDescent="0.3">
      <c r="A2661" s="3" t="s">
        <v>18904</v>
      </c>
      <c r="B2661">
        <v>503197.5</v>
      </c>
    </row>
    <row r="2662" spans="1:2" x14ac:dyDescent="0.3">
      <c r="A2662" s="3" t="s">
        <v>9768</v>
      </c>
      <c r="B2662">
        <v>496059</v>
      </c>
    </row>
    <row r="2663" spans="1:2" x14ac:dyDescent="0.3">
      <c r="A2663" s="3" t="s">
        <v>18953</v>
      </c>
      <c r="B2663">
        <v>492332</v>
      </c>
    </row>
    <row r="2664" spans="1:2" x14ac:dyDescent="0.3">
      <c r="A2664" s="3" t="s">
        <v>20942</v>
      </c>
      <c r="B2664">
        <v>487420</v>
      </c>
    </row>
    <row r="2665" spans="1:2" x14ac:dyDescent="0.3">
      <c r="A2665" s="3" t="s">
        <v>17700</v>
      </c>
      <c r="B2665">
        <v>486977.5</v>
      </c>
    </row>
    <row r="2666" spans="1:2" x14ac:dyDescent="0.3">
      <c r="A2666" s="3" t="s">
        <v>20560</v>
      </c>
      <c r="B2666">
        <v>486623</v>
      </c>
    </row>
    <row r="2667" spans="1:2" x14ac:dyDescent="0.3">
      <c r="A2667" s="3" t="s">
        <v>18788</v>
      </c>
      <c r="B2667">
        <v>485544</v>
      </c>
    </row>
    <row r="2668" spans="1:2" x14ac:dyDescent="0.3">
      <c r="A2668" s="3" t="s">
        <v>16966</v>
      </c>
      <c r="B2668">
        <v>462875</v>
      </c>
    </row>
    <row r="2669" spans="1:2" x14ac:dyDescent="0.3">
      <c r="A2669" s="3" t="s">
        <v>17898</v>
      </c>
      <c r="B2669">
        <v>459234</v>
      </c>
    </row>
    <row r="2670" spans="1:2" x14ac:dyDescent="0.3">
      <c r="A2670" s="3" t="s">
        <v>13249</v>
      </c>
      <c r="B2670">
        <v>459098</v>
      </c>
    </row>
    <row r="2671" spans="1:2" x14ac:dyDescent="0.3">
      <c r="A2671" s="3" t="s">
        <v>14742</v>
      </c>
      <c r="B2671">
        <v>454026</v>
      </c>
    </row>
    <row r="2672" spans="1:2" x14ac:dyDescent="0.3">
      <c r="A2672" s="3" t="s">
        <v>16945</v>
      </c>
      <c r="B2672">
        <v>453708</v>
      </c>
    </row>
    <row r="2673" spans="1:2" x14ac:dyDescent="0.3">
      <c r="A2673" s="3" t="s">
        <v>16940</v>
      </c>
      <c r="B2673">
        <v>449702</v>
      </c>
    </row>
    <row r="2674" spans="1:2" x14ac:dyDescent="0.3">
      <c r="A2674" s="3" t="s">
        <v>2767</v>
      </c>
      <c r="B2674">
        <v>444213</v>
      </c>
    </row>
    <row r="2675" spans="1:2" x14ac:dyDescent="0.3">
      <c r="A2675" s="3" t="s">
        <v>18555</v>
      </c>
      <c r="B2675">
        <v>443990</v>
      </c>
    </row>
    <row r="2676" spans="1:2" x14ac:dyDescent="0.3">
      <c r="A2676" s="3" t="s">
        <v>3708</v>
      </c>
      <c r="B2676">
        <v>441863</v>
      </c>
    </row>
    <row r="2677" spans="1:2" x14ac:dyDescent="0.3">
      <c r="A2677" s="3" t="s">
        <v>16364</v>
      </c>
      <c r="B2677">
        <v>439587</v>
      </c>
    </row>
    <row r="2678" spans="1:2" x14ac:dyDescent="0.3">
      <c r="A2678" s="3" t="s">
        <v>13125</v>
      </c>
      <c r="B2678">
        <v>436365</v>
      </c>
    </row>
    <row r="2679" spans="1:2" x14ac:dyDescent="0.3">
      <c r="A2679" s="3" t="s">
        <v>16874</v>
      </c>
      <c r="B2679">
        <v>434862</v>
      </c>
    </row>
    <row r="2680" spans="1:2" x14ac:dyDescent="0.3">
      <c r="A2680" s="3" t="s">
        <v>6470</v>
      </c>
      <c r="B2680">
        <v>428456.33333333331</v>
      </c>
    </row>
    <row r="2681" spans="1:2" x14ac:dyDescent="0.3">
      <c r="A2681" s="3" t="s">
        <v>304</v>
      </c>
      <c r="B2681">
        <v>425069.5</v>
      </c>
    </row>
    <row r="2682" spans="1:2" x14ac:dyDescent="0.3">
      <c r="A2682" s="3" t="s">
        <v>7227</v>
      </c>
      <c r="B2682">
        <v>422503</v>
      </c>
    </row>
    <row r="2683" spans="1:2" x14ac:dyDescent="0.3">
      <c r="A2683" s="3" t="s">
        <v>3748</v>
      </c>
      <c r="B2683">
        <v>416393</v>
      </c>
    </row>
    <row r="2684" spans="1:2" x14ac:dyDescent="0.3">
      <c r="A2684" s="3" t="s">
        <v>7687</v>
      </c>
      <c r="B2684">
        <v>413479</v>
      </c>
    </row>
    <row r="2685" spans="1:2" x14ac:dyDescent="0.3">
      <c r="A2685" s="3" t="s">
        <v>21777</v>
      </c>
      <c r="B2685">
        <v>413378</v>
      </c>
    </row>
    <row r="2686" spans="1:2" x14ac:dyDescent="0.3">
      <c r="A2686" s="3" t="s">
        <v>17076</v>
      </c>
      <c r="B2686">
        <v>408680</v>
      </c>
    </row>
    <row r="2687" spans="1:2" x14ac:dyDescent="0.3">
      <c r="A2687" s="3" t="s">
        <v>16894</v>
      </c>
      <c r="B2687">
        <v>405380</v>
      </c>
    </row>
    <row r="2688" spans="1:2" x14ac:dyDescent="0.3">
      <c r="A2688" s="3" t="s">
        <v>11078</v>
      </c>
      <c r="B2688">
        <v>401299</v>
      </c>
    </row>
    <row r="2689" spans="1:2" x14ac:dyDescent="0.3">
      <c r="A2689" s="3" t="s">
        <v>12015</v>
      </c>
      <c r="B2689">
        <v>396897</v>
      </c>
    </row>
    <row r="2690" spans="1:2" x14ac:dyDescent="0.3">
      <c r="A2690" s="3" t="s">
        <v>7106</v>
      </c>
      <c r="B2690">
        <v>396773</v>
      </c>
    </row>
    <row r="2691" spans="1:2" x14ac:dyDescent="0.3">
      <c r="A2691" s="3" t="s">
        <v>12195</v>
      </c>
      <c r="B2691">
        <v>384098</v>
      </c>
    </row>
    <row r="2692" spans="1:2" x14ac:dyDescent="0.3">
      <c r="A2692" s="3" t="s">
        <v>7121</v>
      </c>
      <c r="B2692">
        <v>384048</v>
      </c>
    </row>
    <row r="2693" spans="1:2" x14ac:dyDescent="0.3">
      <c r="A2693" s="3" t="s">
        <v>20460</v>
      </c>
      <c r="B2693">
        <v>380553</v>
      </c>
    </row>
    <row r="2694" spans="1:2" x14ac:dyDescent="0.3">
      <c r="A2694" s="3" t="s">
        <v>13270</v>
      </c>
      <c r="B2694">
        <v>377271</v>
      </c>
    </row>
    <row r="2695" spans="1:2" x14ac:dyDescent="0.3">
      <c r="A2695" s="3" t="s">
        <v>9287</v>
      </c>
      <c r="B2695">
        <v>375757</v>
      </c>
    </row>
    <row r="2696" spans="1:2" x14ac:dyDescent="0.3">
      <c r="A2696" s="3" t="s">
        <v>3114</v>
      </c>
      <c r="B2696">
        <v>372438</v>
      </c>
    </row>
    <row r="2697" spans="1:2" x14ac:dyDescent="0.3">
      <c r="A2697" s="3" t="s">
        <v>4186</v>
      </c>
      <c r="B2697">
        <v>370698</v>
      </c>
    </row>
    <row r="2698" spans="1:2" x14ac:dyDescent="0.3">
      <c r="A2698" s="3" t="s">
        <v>979</v>
      </c>
      <c r="B2698">
        <v>370668</v>
      </c>
    </row>
    <row r="2699" spans="1:2" x14ac:dyDescent="0.3">
      <c r="A2699" s="3" t="s">
        <v>19938</v>
      </c>
      <c r="B2699">
        <v>368372</v>
      </c>
    </row>
    <row r="2700" spans="1:2" x14ac:dyDescent="0.3">
      <c r="A2700" s="3" t="s">
        <v>11046</v>
      </c>
      <c r="B2700">
        <v>360158</v>
      </c>
    </row>
    <row r="2701" spans="1:2" x14ac:dyDescent="0.3">
      <c r="A2701" s="3" t="s">
        <v>21567</v>
      </c>
      <c r="B2701">
        <v>359377</v>
      </c>
    </row>
    <row r="2702" spans="1:2" x14ac:dyDescent="0.3">
      <c r="A2702" s="3" t="s">
        <v>21541</v>
      </c>
      <c r="B2702">
        <v>354103</v>
      </c>
    </row>
    <row r="2703" spans="1:2" x14ac:dyDescent="0.3">
      <c r="A2703" s="3" t="s">
        <v>20113</v>
      </c>
      <c r="B2703">
        <v>353808</v>
      </c>
    </row>
    <row r="2704" spans="1:2" x14ac:dyDescent="0.3">
      <c r="A2704" s="3" t="s">
        <v>14295</v>
      </c>
      <c r="B2704">
        <v>351401</v>
      </c>
    </row>
    <row r="2705" spans="1:2" x14ac:dyDescent="0.3">
      <c r="A2705" s="3" t="s">
        <v>5964</v>
      </c>
      <c r="B2705">
        <v>349618</v>
      </c>
    </row>
    <row r="2706" spans="1:2" x14ac:dyDescent="0.3">
      <c r="A2706" s="3" t="s">
        <v>16225</v>
      </c>
      <c r="B2706">
        <v>348327</v>
      </c>
    </row>
    <row r="2707" spans="1:2" x14ac:dyDescent="0.3">
      <c r="A2707" s="3" t="s">
        <v>15347</v>
      </c>
      <c r="B2707">
        <v>346592</v>
      </c>
    </row>
    <row r="2708" spans="1:2" x14ac:dyDescent="0.3">
      <c r="A2708" s="3" t="s">
        <v>21481</v>
      </c>
      <c r="B2708">
        <v>345900</v>
      </c>
    </row>
    <row r="2709" spans="1:2" x14ac:dyDescent="0.3">
      <c r="A2709" s="3" t="s">
        <v>3118</v>
      </c>
      <c r="B2709">
        <v>345280</v>
      </c>
    </row>
    <row r="2710" spans="1:2" x14ac:dyDescent="0.3">
      <c r="A2710" s="3" t="s">
        <v>13300</v>
      </c>
      <c r="B2710">
        <v>343847</v>
      </c>
    </row>
    <row r="2711" spans="1:2" x14ac:dyDescent="0.3">
      <c r="A2711" s="3" t="s">
        <v>5010</v>
      </c>
      <c r="B2711">
        <v>343786</v>
      </c>
    </row>
    <row r="2712" spans="1:2" x14ac:dyDescent="0.3">
      <c r="A2712" s="3" t="s">
        <v>15865</v>
      </c>
      <c r="B2712">
        <v>338440</v>
      </c>
    </row>
    <row r="2713" spans="1:2" x14ac:dyDescent="0.3">
      <c r="A2713" s="3" t="s">
        <v>5980</v>
      </c>
      <c r="B2713">
        <v>334748</v>
      </c>
    </row>
    <row r="2714" spans="1:2" x14ac:dyDescent="0.3">
      <c r="A2714" s="3" t="s">
        <v>2935</v>
      </c>
      <c r="B2714">
        <v>322975</v>
      </c>
    </row>
    <row r="2715" spans="1:2" x14ac:dyDescent="0.3">
      <c r="A2715" s="3" t="s">
        <v>7768</v>
      </c>
      <c r="B2715">
        <v>322871</v>
      </c>
    </row>
    <row r="2716" spans="1:2" x14ac:dyDescent="0.3">
      <c r="A2716" s="3" t="s">
        <v>3535</v>
      </c>
      <c r="B2716">
        <v>320256</v>
      </c>
    </row>
    <row r="2717" spans="1:2" x14ac:dyDescent="0.3">
      <c r="A2717" s="3" t="s">
        <v>8292</v>
      </c>
      <c r="B2717">
        <v>319123</v>
      </c>
    </row>
    <row r="2718" spans="1:2" x14ac:dyDescent="0.3">
      <c r="A2718" s="3" t="s">
        <v>11545</v>
      </c>
      <c r="B2718">
        <v>313768</v>
      </c>
    </row>
    <row r="2719" spans="1:2" x14ac:dyDescent="0.3">
      <c r="A2719" s="3" t="s">
        <v>10349</v>
      </c>
      <c r="B2719">
        <v>308552</v>
      </c>
    </row>
    <row r="2720" spans="1:2" x14ac:dyDescent="0.3">
      <c r="A2720" s="3" t="s">
        <v>4141</v>
      </c>
      <c r="B2720">
        <v>300859</v>
      </c>
    </row>
    <row r="2721" spans="1:2" x14ac:dyDescent="0.3">
      <c r="A2721" s="3" t="s">
        <v>21583</v>
      </c>
      <c r="B2721">
        <v>300842</v>
      </c>
    </row>
    <row r="2722" spans="1:2" x14ac:dyDescent="0.3">
      <c r="A2722" s="3" t="s">
        <v>10217</v>
      </c>
      <c r="B2722">
        <v>299569</v>
      </c>
    </row>
    <row r="2723" spans="1:2" x14ac:dyDescent="0.3">
      <c r="A2723" s="3" t="s">
        <v>16252</v>
      </c>
      <c r="B2723">
        <v>296557</v>
      </c>
    </row>
    <row r="2724" spans="1:2" x14ac:dyDescent="0.3">
      <c r="A2724" s="3" t="s">
        <v>9625</v>
      </c>
      <c r="B2724">
        <v>294064</v>
      </c>
    </row>
    <row r="2725" spans="1:2" x14ac:dyDescent="0.3">
      <c r="A2725" s="3" t="s">
        <v>18233</v>
      </c>
      <c r="B2725">
        <v>291239</v>
      </c>
    </row>
    <row r="2726" spans="1:2" x14ac:dyDescent="0.3">
      <c r="A2726" s="3" t="s">
        <v>21717</v>
      </c>
      <c r="B2726">
        <v>288460</v>
      </c>
    </row>
    <row r="2727" spans="1:2" x14ac:dyDescent="0.3">
      <c r="A2727" s="3" t="s">
        <v>14663</v>
      </c>
      <c r="B2727">
        <v>285984</v>
      </c>
    </row>
    <row r="2728" spans="1:2" x14ac:dyDescent="0.3">
      <c r="A2728" s="3" t="s">
        <v>4395</v>
      </c>
      <c r="B2728">
        <v>285885</v>
      </c>
    </row>
    <row r="2729" spans="1:2" x14ac:dyDescent="0.3">
      <c r="A2729" s="3" t="s">
        <v>19437</v>
      </c>
      <c r="B2729">
        <v>282083</v>
      </c>
    </row>
    <row r="2730" spans="1:2" x14ac:dyDescent="0.3">
      <c r="A2730" s="3" t="s">
        <v>3664</v>
      </c>
      <c r="B2730">
        <v>278623</v>
      </c>
    </row>
    <row r="2731" spans="1:2" x14ac:dyDescent="0.3">
      <c r="A2731" s="3" t="s">
        <v>7053</v>
      </c>
      <c r="B2731">
        <v>277845</v>
      </c>
    </row>
    <row r="2732" spans="1:2" x14ac:dyDescent="0.3">
      <c r="A2732" s="3" t="s">
        <v>3679</v>
      </c>
      <c r="B2732">
        <v>277405</v>
      </c>
    </row>
    <row r="2733" spans="1:2" x14ac:dyDescent="0.3">
      <c r="A2733" s="3" t="s">
        <v>11564</v>
      </c>
      <c r="B2733">
        <v>274675</v>
      </c>
    </row>
    <row r="2734" spans="1:2" x14ac:dyDescent="0.3">
      <c r="A2734" s="3" t="s">
        <v>9191</v>
      </c>
      <c r="B2734">
        <v>271337</v>
      </c>
    </row>
    <row r="2735" spans="1:2" x14ac:dyDescent="0.3">
      <c r="A2735" s="3" t="s">
        <v>12210</v>
      </c>
      <c r="B2735">
        <v>270811</v>
      </c>
    </row>
    <row r="2736" spans="1:2" x14ac:dyDescent="0.3">
      <c r="A2736" s="3" t="s">
        <v>9222</v>
      </c>
      <c r="B2736">
        <v>269300</v>
      </c>
    </row>
    <row r="2737" spans="1:2" x14ac:dyDescent="0.3">
      <c r="A2737" s="3" t="s">
        <v>11478</v>
      </c>
      <c r="B2737">
        <v>268117</v>
      </c>
    </row>
    <row r="2738" spans="1:2" x14ac:dyDescent="0.3">
      <c r="A2738" s="3" t="s">
        <v>12511</v>
      </c>
      <c r="B2738">
        <v>264349</v>
      </c>
    </row>
    <row r="2739" spans="1:2" x14ac:dyDescent="0.3">
      <c r="A2739" s="3" t="s">
        <v>6674</v>
      </c>
      <c r="B2739">
        <v>259012</v>
      </c>
    </row>
    <row r="2740" spans="1:2" x14ac:dyDescent="0.3">
      <c r="A2740" s="3" t="s">
        <v>14317</v>
      </c>
      <c r="B2740">
        <v>258227</v>
      </c>
    </row>
    <row r="2741" spans="1:2" x14ac:dyDescent="0.3">
      <c r="A2741" s="3" t="s">
        <v>2395</v>
      </c>
      <c r="B2741">
        <v>256264</v>
      </c>
    </row>
    <row r="2742" spans="1:2" x14ac:dyDescent="0.3">
      <c r="A2742" s="3" t="s">
        <v>7104</v>
      </c>
      <c r="B2742">
        <v>256249</v>
      </c>
    </row>
    <row r="2743" spans="1:2" x14ac:dyDescent="0.3">
      <c r="A2743" s="3" t="s">
        <v>6036</v>
      </c>
      <c r="B2743">
        <v>254441</v>
      </c>
    </row>
    <row r="2744" spans="1:2" x14ac:dyDescent="0.3">
      <c r="A2744" s="3" t="s">
        <v>8164</v>
      </c>
      <c r="B2744">
        <v>253986</v>
      </c>
    </row>
    <row r="2745" spans="1:2" x14ac:dyDescent="0.3">
      <c r="A2745" s="3" t="s">
        <v>20503</v>
      </c>
      <c r="B2745">
        <v>251541</v>
      </c>
    </row>
    <row r="2746" spans="1:2" x14ac:dyDescent="0.3">
      <c r="A2746" s="3" t="s">
        <v>9210</v>
      </c>
      <c r="B2746">
        <v>249001</v>
      </c>
    </row>
    <row r="2747" spans="1:2" x14ac:dyDescent="0.3">
      <c r="A2747" s="3" t="s">
        <v>16001</v>
      </c>
      <c r="B2747">
        <v>247718</v>
      </c>
    </row>
    <row r="2748" spans="1:2" x14ac:dyDescent="0.3">
      <c r="A2748" s="3" t="s">
        <v>8882</v>
      </c>
      <c r="B2748">
        <v>247202</v>
      </c>
    </row>
    <row r="2749" spans="1:2" x14ac:dyDescent="0.3">
      <c r="A2749" s="3" t="s">
        <v>19900</v>
      </c>
      <c r="B2749">
        <v>246218</v>
      </c>
    </row>
    <row r="2750" spans="1:2" x14ac:dyDescent="0.3">
      <c r="A2750" s="3" t="s">
        <v>17778</v>
      </c>
      <c r="B2750">
        <v>245027</v>
      </c>
    </row>
    <row r="2751" spans="1:2" x14ac:dyDescent="0.3">
      <c r="A2751" s="3" t="s">
        <v>21081</v>
      </c>
      <c r="B2751">
        <v>242847</v>
      </c>
    </row>
    <row r="2752" spans="1:2" x14ac:dyDescent="0.3">
      <c r="A2752" s="3" t="s">
        <v>20741</v>
      </c>
      <c r="B2752">
        <v>242115</v>
      </c>
    </row>
    <row r="2753" spans="1:2" x14ac:dyDescent="0.3">
      <c r="A2753" s="3" t="s">
        <v>20495</v>
      </c>
      <c r="B2753">
        <v>237708</v>
      </c>
    </row>
    <row r="2754" spans="1:2" x14ac:dyDescent="0.3">
      <c r="A2754" s="3" t="s">
        <v>9828</v>
      </c>
      <c r="B2754">
        <v>228455</v>
      </c>
    </row>
    <row r="2755" spans="1:2" x14ac:dyDescent="0.3">
      <c r="A2755" s="3" t="s">
        <v>9783</v>
      </c>
      <c r="B2755">
        <v>227569</v>
      </c>
    </row>
    <row r="2756" spans="1:2" x14ac:dyDescent="0.3">
      <c r="A2756" s="3" t="s">
        <v>21635</v>
      </c>
      <c r="B2756">
        <v>226421</v>
      </c>
    </row>
    <row r="2757" spans="1:2" x14ac:dyDescent="0.3">
      <c r="A2757" s="3" t="s">
        <v>6517</v>
      </c>
      <c r="B2757">
        <v>221295</v>
      </c>
    </row>
    <row r="2758" spans="1:2" x14ac:dyDescent="0.3">
      <c r="A2758" s="3" t="s">
        <v>8782</v>
      </c>
      <c r="B2758">
        <v>218626</v>
      </c>
    </row>
    <row r="2759" spans="1:2" x14ac:dyDescent="0.3">
      <c r="A2759" s="3" t="s">
        <v>8115</v>
      </c>
      <c r="B2759">
        <v>217881</v>
      </c>
    </row>
    <row r="2760" spans="1:2" x14ac:dyDescent="0.3">
      <c r="A2760" s="3" t="s">
        <v>21547</v>
      </c>
      <c r="B2760">
        <v>210091</v>
      </c>
    </row>
    <row r="2761" spans="1:2" x14ac:dyDescent="0.3">
      <c r="A2761" s="3" t="s">
        <v>10986</v>
      </c>
      <c r="B2761">
        <v>206128</v>
      </c>
    </row>
    <row r="2762" spans="1:2" x14ac:dyDescent="0.3">
      <c r="A2762" s="3" t="s">
        <v>6874</v>
      </c>
      <c r="B2762">
        <v>205569</v>
      </c>
    </row>
    <row r="2763" spans="1:2" x14ac:dyDescent="0.3">
      <c r="A2763" s="3" t="s">
        <v>5772</v>
      </c>
      <c r="B2763">
        <v>205068</v>
      </c>
    </row>
    <row r="2764" spans="1:2" x14ac:dyDescent="0.3">
      <c r="A2764" s="3" t="s">
        <v>3159</v>
      </c>
      <c r="B2764">
        <v>202428</v>
      </c>
    </row>
    <row r="2765" spans="1:2" x14ac:dyDescent="0.3">
      <c r="A2765" s="3" t="s">
        <v>19804</v>
      </c>
      <c r="B2765">
        <v>201890</v>
      </c>
    </row>
    <row r="2766" spans="1:2" x14ac:dyDescent="0.3">
      <c r="A2766" s="3" t="s">
        <v>19884</v>
      </c>
      <c r="B2766">
        <v>200242</v>
      </c>
    </row>
    <row r="2767" spans="1:2" x14ac:dyDescent="0.3">
      <c r="A2767" s="3" t="s">
        <v>8268</v>
      </c>
      <c r="B2767">
        <v>200151</v>
      </c>
    </row>
    <row r="2768" spans="1:2" x14ac:dyDescent="0.3">
      <c r="A2768" s="3" t="s">
        <v>1372</v>
      </c>
      <c r="B2768">
        <v>199078</v>
      </c>
    </row>
    <row r="2769" spans="1:2" x14ac:dyDescent="0.3">
      <c r="A2769" s="3" t="s">
        <v>1495</v>
      </c>
      <c r="B2769">
        <v>195170</v>
      </c>
    </row>
    <row r="2770" spans="1:2" x14ac:dyDescent="0.3">
      <c r="A2770" s="3" t="s">
        <v>12407</v>
      </c>
      <c r="B2770">
        <v>194232.5</v>
      </c>
    </row>
    <row r="2771" spans="1:2" x14ac:dyDescent="0.3">
      <c r="A2771" s="3" t="s">
        <v>6688</v>
      </c>
      <c r="B2771">
        <v>193205</v>
      </c>
    </row>
    <row r="2772" spans="1:2" x14ac:dyDescent="0.3">
      <c r="A2772" s="3" t="s">
        <v>8279</v>
      </c>
      <c r="B2772">
        <v>191618.5</v>
      </c>
    </row>
    <row r="2773" spans="1:2" x14ac:dyDescent="0.3">
      <c r="A2773" s="3" t="s">
        <v>15364</v>
      </c>
      <c r="B2773">
        <v>187488</v>
      </c>
    </row>
    <row r="2774" spans="1:2" x14ac:dyDescent="0.3">
      <c r="A2774" s="3" t="s">
        <v>5765</v>
      </c>
      <c r="B2774">
        <v>185898</v>
      </c>
    </row>
    <row r="2775" spans="1:2" x14ac:dyDescent="0.3">
      <c r="A2775" s="3" t="s">
        <v>19049</v>
      </c>
      <c r="B2775">
        <v>185147</v>
      </c>
    </row>
    <row r="2776" spans="1:2" x14ac:dyDescent="0.3">
      <c r="A2776" s="3" t="s">
        <v>7181</v>
      </c>
      <c r="B2776">
        <v>182104.5</v>
      </c>
    </row>
    <row r="2777" spans="1:2" x14ac:dyDescent="0.3">
      <c r="A2777" s="3" t="s">
        <v>20084</v>
      </c>
      <c r="B2777">
        <v>180180</v>
      </c>
    </row>
    <row r="2778" spans="1:2" x14ac:dyDescent="0.3">
      <c r="A2778" s="3" t="s">
        <v>19989</v>
      </c>
      <c r="B2778">
        <v>176288</v>
      </c>
    </row>
    <row r="2779" spans="1:2" x14ac:dyDescent="0.3">
      <c r="A2779" s="3" t="s">
        <v>18345</v>
      </c>
      <c r="B2779">
        <v>175755</v>
      </c>
    </row>
    <row r="2780" spans="1:2" x14ac:dyDescent="0.3">
      <c r="A2780" s="3" t="s">
        <v>6935</v>
      </c>
      <c r="B2780">
        <v>175340</v>
      </c>
    </row>
    <row r="2781" spans="1:2" x14ac:dyDescent="0.3">
      <c r="A2781" s="3" t="s">
        <v>3957</v>
      </c>
      <c r="B2781">
        <v>174380</v>
      </c>
    </row>
    <row r="2782" spans="1:2" x14ac:dyDescent="0.3">
      <c r="A2782" s="3" t="s">
        <v>21587</v>
      </c>
      <c r="B2782">
        <v>172952</v>
      </c>
    </row>
    <row r="2783" spans="1:2" x14ac:dyDescent="0.3">
      <c r="A2783" s="3" t="s">
        <v>2389</v>
      </c>
      <c r="B2783">
        <v>170862.42857142858</v>
      </c>
    </row>
    <row r="2784" spans="1:2" x14ac:dyDescent="0.3">
      <c r="A2784" s="3" t="s">
        <v>5378</v>
      </c>
      <c r="B2784">
        <v>169203</v>
      </c>
    </row>
    <row r="2785" spans="1:2" x14ac:dyDescent="0.3">
      <c r="A2785" s="3" t="s">
        <v>4923</v>
      </c>
      <c r="B2785">
        <v>168454</v>
      </c>
    </row>
    <row r="2786" spans="1:2" x14ac:dyDescent="0.3">
      <c r="A2786" s="3" t="s">
        <v>20779</v>
      </c>
      <c r="B2786">
        <v>167994</v>
      </c>
    </row>
    <row r="2787" spans="1:2" x14ac:dyDescent="0.3">
      <c r="A2787" s="3" t="s">
        <v>445</v>
      </c>
      <c r="B2787">
        <v>167451</v>
      </c>
    </row>
    <row r="2788" spans="1:2" x14ac:dyDescent="0.3">
      <c r="A2788" s="3" t="s">
        <v>8691</v>
      </c>
      <c r="B2788">
        <v>163971</v>
      </c>
    </row>
    <row r="2789" spans="1:2" x14ac:dyDescent="0.3">
      <c r="A2789" s="3" t="s">
        <v>4685</v>
      </c>
      <c r="B2789">
        <v>159969</v>
      </c>
    </row>
    <row r="2790" spans="1:2" x14ac:dyDescent="0.3">
      <c r="A2790" s="3" t="s">
        <v>14824</v>
      </c>
      <c r="B2790">
        <v>156318</v>
      </c>
    </row>
    <row r="2791" spans="1:2" x14ac:dyDescent="0.3">
      <c r="A2791" s="3" t="s">
        <v>7501</v>
      </c>
      <c r="B2791">
        <v>152972</v>
      </c>
    </row>
    <row r="2792" spans="1:2" x14ac:dyDescent="0.3">
      <c r="A2792" s="3" t="s">
        <v>21624</v>
      </c>
      <c r="B2792">
        <v>151507</v>
      </c>
    </row>
    <row r="2793" spans="1:2" x14ac:dyDescent="0.3">
      <c r="A2793" s="3" t="s">
        <v>11519</v>
      </c>
      <c r="B2793">
        <v>151086</v>
      </c>
    </row>
    <row r="2794" spans="1:2" x14ac:dyDescent="0.3">
      <c r="A2794" s="3" t="s">
        <v>2469</v>
      </c>
      <c r="B2794">
        <v>148750</v>
      </c>
    </row>
    <row r="2795" spans="1:2" x14ac:dyDescent="0.3">
      <c r="A2795" s="3" t="s">
        <v>3028</v>
      </c>
      <c r="B2795">
        <v>147070</v>
      </c>
    </row>
    <row r="2796" spans="1:2" x14ac:dyDescent="0.3">
      <c r="A2796" s="3" t="s">
        <v>10211</v>
      </c>
      <c r="B2796">
        <v>146125</v>
      </c>
    </row>
    <row r="2797" spans="1:2" x14ac:dyDescent="0.3">
      <c r="A2797" s="3" t="s">
        <v>12611</v>
      </c>
      <c r="B2797">
        <v>144008</v>
      </c>
    </row>
    <row r="2798" spans="1:2" x14ac:dyDescent="0.3">
      <c r="A2798" s="3" t="s">
        <v>16855</v>
      </c>
      <c r="B2798">
        <v>143485</v>
      </c>
    </row>
    <row r="2799" spans="1:2" x14ac:dyDescent="0.3">
      <c r="A2799" s="3" t="s">
        <v>1330</v>
      </c>
      <c r="B2799">
        <v>143369</v>
      </c>
    </row>
    <row r="2800" spans="1:2" x14ac:dyDescent="0.3">
      <c r="A2800" s="3" t="s">
        <v>15152</v>
      </c>
      <c r="B2800">
        <v>142666</v>
      </c>
    </row>
    <row r="2801" spans="1:2" x14ac:dyDescent="0.3">
      <c r="A2801" s="3" t="s">
        <v>18168</v>
      </c>
      <c r="B2801">
        <v>139745</v>
      </c>
    </row>
    <row r="2802" spans="1:2" x14ac:dyDescent="0.3">
      <c r="A2802" s="3" t="s">
        <v>6368</v>
      </c>
      <c r="B2802">
        <v>135893</v>
      </c>
    </row>
    <row r="2803" spans="1:2" x14ac:dyDescent="0.3">
      <c r="A2803" s="3" t="s">
        <v>20089</v>
      </c>
      <c r="B2803">
        <v>133324</v>
      </c>
    </row>
    <row r="2804" spans="1:2" x14ac:dyDescent="0.3">
      <c r="A2804" s="3" t="s">
        <v>1519</v>
      </c>
      <c r="B2804">
        <v>132221</v>
      </c>
    </row>
    <row r="2805" spans="1:2" x14ac:dyDescent="0.3">
      <c r="A2805" s="3" t="s">
        <v>15356</v>
      </c>
      <c r="B2805">
        <v>131961</v>
      </c>
    </row>
    <row r="2806" spans="1:2" x14ac:dyDescent="0.3">
      <c r="A2806" s="3" t="s">
        <v>21113</v>
      </c>
      <c r="B2806">
        <v>130974</v>
      </c>
    </row>
    <row r="2807" spans="1:2" x14ac:dyDescent="0.3">
      <c r="A2807" s="3" t="s">
        <v>10712</v>
      </c>
      <c r="B2807">
        <v>130880</v>
      </c>
    </row>
    <row r="2808" spans="1:2" x14ac:dyDescent="0.3">
      <c r="A2808" s="3" t="s">
        <v>1092</v>
      </c>
      <c r="B2808">
        <v>129778</v>
      </c>
    </row>
    <row r="2809" spans="1:2" x14ac:dyDescent="0.3">
      <c r="A2809" s="3" t="s">
        <v>9880</v>
      </c>
      <c r="B2809">
        <v>127923</v>
      </c>
    </row>
    <row r="2810" spans="1:2" x14ac:dyDescent="0.3">
      <c r="A2810" s="3" t="s">
        <v>2524</v>
      </c>
      <c r="B2810">
        <v>127426</v>
      </c>
    </row>
    <row r="2811" spans="1:2" x14ac:dyDescent="0.3">
      <c r="A2811" s="3" t="s">
        <v>11559</v>
      </c>
      <c r="B2811">
        <v>126783</v>
      </c>
    </row>
    <row r="2812" spans="1:2" x14ac:dyDescent="0.3">
      <c r="A2812" s="3" t="s">
        <v>18440</v>
      </c>
      <c r="B2812">
        <v>125687</v>
      </c>
    </row>
    <row r="2813" spans="1:2" x14ac:dyDescent="0.3">
      <c r="A2813" s="3" t="s">
        <v>9796</v>
      </c>
      <c r="B2813">
        <v>125397</v>
      </c>
    </row>
    <row r="2814" spans="1:2" x14ac:dyDescent="0.3">
      <c r="A2814" s="3" t="s">
        <v>4026</v>
      </c>
      <c r="B2814">
        <v>124167</v>
      </c>
    </row>
    <row r="2815" spans="1:2" x14ac:dyDescent="0.3">
      <c r="A2815" s="3" t="s">
        <v>18508</v>
      </c>
      <c r="B2815">
        <v>123854</v>
      </c>
    </row>
    <row r="2816" spans="1:2" x14ac:dyDescent="0.3">
      <c r="A2816" s="3" t="s">
        <v>707</v>
      </c>
      <c r="B2816">
        <v>123843</v>
      </c>
    </row>
    <row r="2817" spans="1:2" x14ac:dyDescent="0.3">
      <c r="A2817" s="3" t="s">
        <v>10500</v>
      </c>
      <c r="B2817">
        <v>123104</v>
      </c>
    </row>
    <row r="2818" spans="1:2" x14ac:dyDescent="0.3">
      <c r="A2818" s="3" t="s">
        <v>19553</v>
      </c>
      <c r="B2818">
        <v>121827</v>
      </c>
    </row>
    <row r="2819" spans="1:2" x14ac:dyDescent="0.3">
      <c r="A2819" s="3" t="s">
        <v>11269</v>
      </c>
      <c r="B2819">
        <v>117780.5</v>
      </c>
    </row>
    <row r="2820" spans="1:2" x14ac:dyDescent="0.3">
      <c r="A2820" s="3" t="s">
        <v>1602</v>
      </c>
      <c r="B2820">
        <v>111280.5</v>
      </c>
    </row>
    <row r="2821" spans="1:2" x14ac:dyDescent="0.3">
      <c r="A2821" s="3" t="s">
        <v>19502</v>
      </c>
      <c r="B2821">
        <v>108846</v>
      </c>
    </row>
    <row r="2822" spans="1:2" x14ac:dyDescent="0.3">
      <c r="A2822" s="3" t="s">
        <v>1928</v>
      </c>
      <c r="B2822">
        <v>108128</v>
      </c>
    </row>
    <row r="2823" spans="1:2" x14ac:dyDescent="0.3">
      <c r="A2823" s="3" t="s">
        <v>10799</v>
      </c>
      <c r="B2823">
        <v>104257</v>
      </c>
    </row>
    <row r="2824" spans="1:2" x14ac:dyDescent="0.3">
      <c r="A2824" s="3" t="s">
        <v>10509</v>
      </c>
      <c r="B2824">
        <v>104255</v>
      </c>
    </row>
    <row r="2825" spans="1:2" x14ac:dyDescent="0.3">
      <c r="A2825" s="3" t="s">
        <v>12766</v>
      </c>
      <c r="B2825">
        <v>104130</v>
      </c>
    </row>
    <row r="2826" spans="1:2" x14ac:dyDescent="0.3">
      <c r="A2826" s="3" t="s">
        <v>21611</v>
      </c>
      <c r="B2826">
        <v>103047</v>
      </c>
    </row>
    <row r="2827" spans="1:2" x14ac:dyDescent="0.3">
      <c r="A2827" s="3" t="s">
        <v>16428</v>
      </c>
      <c r="B2827">
        <v>101860</v>
      </c>
    </row>
    <row r="2828" spans="1:2" x14ac:dyDescent="0.3">
      <c r="A2828" s="3" t="s">
        <v>18839</v>
      </c>
      <c r="B2828">
        <v>101807</v>
      </c>
    </row>
    <row r="2829" spans="1:2" x14ac:dyDescent="0.3">
      <c r="A2829" s="3" t="s">
        <v>16749</v>
      </c>
      <c r="B2829">
        <v>101729</v>
      </c>
    </row>
    <row r="2830" spans="1:2" x14ac:dyDescent="0.3">
      <c r="A2830" s="3" t="s">
        <v>10991</v>
      </c>
      <c r="B2830">
        <v>94591</v>
      </c>
    </row>
    <row r="2831" spans="1:2" x14ac:dyDescent="0.3">
      <c r="A2831" s="3" t="s">
        <v>14334</v>
      </c>
      <c r="B2831">
        <v>92076</v>
      </c>
    </row>
    <row r="2832" spans="1:2" x14ac:dyDescent="0.3">
      <c r="A2832" s="3" t="s">
        <v>13748</v>
      </c>
      <c r="B2832">
        <v>89781</v>
      </c>
    </row>
    <row r="2833" spans="1:2" x14ac:dyDescent="0.3">
      <c r="A2833" s="3" t="s">
        <v>7711</v>
      </c>
      <c r="B2833">
        <v>87768</v>
      </c>
    </row>
    <row r="2834" spans="1:2" x14ac:dyDescent="0.3">
      <c r="A2834" s="3" t="s">
        <v>16290</v>
      </c>
      <c r="B2834">
        <v>81506</v>
      </c>
    </row>
    <row r="2835" spans="1:2" x14ac:dyDescent="0.3">
      <c r="A2835" s="3" t="s">
        <v>11604</v>
      </c>
      <c r="B2835">
        <v>80334</v>
      </c>
    </row>
    <row r="2836" spans="1:2" x14ac:dyDescent="0.3">
      <c r="A2836" s="3" t="s">
        <v>5454</v>
      </c>
      <c r="B2836">
        <v>76325</v>
      </c>
    </row>
    <row r="2837" spans="1:2" x14ac:dyDescent="0.3">
      <c r="A2837" s="3" t="s">
        <v>20106</v>
      </c>
      <c r="B2837">
        <v>73121</v>
      </c>
    </row>
    <row r="2838" spans="1:2" x14ac:dyDescent="0.3">
      <c r="A2838" s="3" t="s">
        <v>9897</v>
      </c>
      <c r="B2838">
        <v>71145</v>
      </c>
    </row>
    <row r="2839" spans="1:2" x14ac:dyDescent="0.3">
      <c r="A2839" s="3" t="s">
        <v>11995</v>
      </c>
      <c r="B2839">
        <v>69958</v>
      </c>
    </row>
    <row r="2840" spans="1:2" x14ac:dyDescent="0.3">
      <c r="A2840" s="3" t="s">
        <v>14772</v>
      </c>
      <c r="B2840">
        <v>69136</v>
      </c>
    </row>
    <row r="2841" spans="1:2" x14ac:dyDescent="0.3">
      <c r="A2841" s="3" t="s">
        <v>5506</v>
      </c>
      <c r="B2841">
        <v>67878</v>
      </c>
    </row>
    <row r="2842" spans="1:2" x14ac:dyDescent="0.3">
      <c r="A2842" s="3" t="s">
        <v>8138</v>
      </c>
      <c r="B2842">
        <v>63513</v>
      </c>
    </row>
    <row r="2843" spans="1:2" x14ac:dyDescent="0.3">
      <c r="A2843" s="3" t="s">
        <v>20974</v>
      </c>
      <c r="B2843">
        <v>62567</v>
      </c>
    </row>
    <row r="2844" spans="1:2" x14ac:dyDescent="0.3">
      <c r="A2844" s="3" t="s">
        <v>1499</v>
      </c>
      <c r="B2844">
        <v>61274</v>
      </c>
    </row>
    <row r="2845" spans="1:2" x14ac:dyDescent="0.3">
      <c r="A2845" s="3" t="s">
        <v>20003</v>
      </c>
      <c r="B2845">
        <v>61249</v>
      </c>
    </row>
    <row r="2846" spans="1:2" x14ac:dyDescent="0.3">
      <c r="A2846" s="3" t="s">
        <v>8220</v>
      </c>
      <c r="B2846">
        <v>60822</v>
      </c>
    </row>
    <row r="2847" spans="1:2" x14ac:dyDescent="0.3">
      <c r="A2847" s="3" t="s">
        <v>6167</v>
      </c>
      <c r="B2847">
        <v>60279</v>
      </c>
    </row>
    <row r="2848" spans="1:2" x14ac:dyDescent="0.3">
      <c r="A2848" s="3" t="s">
        <v>19030</v>
      </c>
      <c r="B2848">
        <v>54985</v>
      </c>
    </row>
    <row r="2849" spans="1:2" x14ac:dyDescent="0.3">
      <c r="A2849" s="3" t="s">
        <v>19595</v>
      </c>
      <c r="B2849">
        <v>54548</v>
      </c>
    </row>
    <row r="2850" spans="1:2" x14ac:dyDescent="0.3">
      <c r="A2850" s="3" t="s">
        <v>15899</v>
      </c>
      <c r="B2850">
        <v>52132</v>
      </c>
    </row>
    <row r="2851" spans="1:2" x14ac:dyDescent="0.3">
      <c r="A2851" s="3" t="s">
        <v>9303</v>
      </c>
      <c r="B2851">
        <v>49620</v>
      </c>
    </row>
    <row r="2852" spans="1:2" x14ac:dyDescent="0.3">
      <c r="A2852" s="3" t="s">
        <v>21673</v>
      </c>
      <c r="B2852">
        <v>45696</v>
      </c>
    </row>
    <row r="2853" spans="1:2" x14ac:dyDescent="0.3">
      <c r="A2853" s="3" t="s">
        <v>15010</v>
      </c>
      <c r="B2853">
        <v>44852</v>
      </c>
    </row>
    <row r="2854" spans="1:2" x14ac:dyDescent="0.3">
      <c r="A2854" s="3" t="s">
        <v>5543</v>
      </c>
      <c r="B2854">
        <v>43671</v>
      </c>
    </row>
    <row r="2855" spans="1:2" x14ac:dyDescent="0.3">
      <c r="A2855" s="3" t="s">
        <v>15737</v>
      </c>
      <c r="B2855">
        <v>40945</v>
      </c>
    </row>
    <row r="2856" spans="1:2" x14ac:dyDescent="0.3">
      <c r="A2856" s="3" t="s">
        <v>4895</v>
      </c>
      <c r="B2856">
        <v>40397</v>
      </c>
    </row>
    <row r="2857" spans="1:2" x14ac:dyDescent="0.3">
      <c r="A2857" s="3" t="s">
        <v>9951</v>
      </c>
      <c r="B2857">
        <v>40158</v>
      </c>
    </row>
    <row r="2858" spans="1:2" x14ac:dyDescent="0.3">
      <c r="A2858" s="3" t="s">
        <v>21169</v>
      </c>
      <c r="B2858">
        <v>40124</v>
      </c>
    </row>
    <row r="2859" spans="1:2" x14ac:dyDescent="0.3">
      <c r="A2859" s="3" t="s">
        <v>21678</v>
      </c>
      <c r="B2859">
        <v>38901</v>
      </c>
    </row>
    <row r="2860" spans="1:2" x14ac:dyDescent="0.3">
      <c r="A2860" s="3" t="s">
        <v>19410</v>
      </c>
      <c r="B2860">
        <v>38348</v>
      </c>
    </row>
    <row r="2861" spans="1:2" x14ac:dyDescent="0.3">
      <c r="A2861" s="3" t="s">
        <v>13815</v>
      </c>
      <c r="B2861">
        <v>36613</v>
      </c>
    </row>
    <row r="2862" spans="1:2" x14ac:dyDescent="0.3">
      <c r="A2862" s="3" t="s">
        <v>14343</v>
      </c>
      <c r="B2862">
        <v>36099</v>
      </c>
    </row>
    <row r="2863" spans="1:2" x14ac:dyDescent="0.3">
      <c r="A2863" s="3" t="s">
        <v>20579</v>
      </c>
      <c r="B2863">
        <v>33109</v>
      </c>
    </row>
    <row r="2864" spans="1:2" x14ac:dyDescent="0.3">
      <c r="A2864" s="3" t="s">
        <v>9358</v>
      </c>
      <c r="B2864">
        <v>32212</v>
      </c>
    </row>
    <row r="2865" spans="1:2" x14ac:dyDescent="0.3">
      <c r="A2865" s="3" t="s">
        <v>15830</v>
      </c>
      <c r="B2865">
        <v>32118</v>
      </c>
    </row>
    <row r="2866" spans="1:2" x14ac:dyDescent="0.3">
      <c r="A2866" s="3" t="s">
        <v>5016</v>
      </c>
      <c r="B2866">
        <v>30964</v>
      </c>
    </row>
    <row r="2867" spans="1:2" x14ac:dyDescent="0.3">
      <c r="A2867" s="3" t="s">
        <v>1715</v>
      </c>
      <c r="B2867">
        <v>30379</v>
      </c>
    </row>
    <row r="2868" spans="1:2" x14ac:dyDescent="0.3">
      <c r="A2868" s="3" t="s">
        <v>7539</v>
      </c>
      <c r="B2868">
        <v>29296</v>
      </c>
    </row>
    <row r="2869" spans="1:2" x14ac:dyDescent="0.3">
      <c r="A2869" s="3" t="s">
        <v>21706</v>
      </c>
      <c r="B2869">
        <v>29251</v>
      </c>
    </row>
    <row r="2870" spans="1:2" x14ac:dyDescent="0.3">
      <c r="A2870" s="3" t="s">
        <v>7160</v>
      </c>
      <c r="B2870">
        <v>28791</v>
      </c>
    </row>
    <row r="2871" spans="1:2" x14ac:dyDescent="0.3">
      <c r="A2871" s="3" t="s">
        <v>20079</v>
      </c>
      <c r="B2871">
        <v>28430</v>
      </c>
    </row>
    <row r="2872" spans="1:2" x14ac:dyDescent="0.3">
      <c r="A2872" s="3" t="s">
        <v>16329</v>
      </c>
      <c r="B2872">
        <v>26676</v>
      </c>
    </row>
    <row r="2873" spans="1:2" x14ac:dyDescent="0.3">
      <c r="A2873" s="3" t="s">
        <v>10455</v>
      </c>
      <c r="B2873">
        <v>25824</v>
      </c>
    </row>
    <row r="2874" spans="1:2" x14ac:dyDescent="0.3">
      <c r="A2874" s="3" t="s">
        <v>4577</v>
      </c>
      <c r="B2874">
        <v>25603</v>
      </c>
    </row>
    <row r="2875" spans="1:2" x14ac:dyDescent="0.3">
      <c r="A2875" s="3" t="s">
        <v>7198</v>
      </c>
      <c r="B2875">
        <v>24672</v>
      </c>
    </row>
    <row r="2876" spans="1:2" x14ac:dyDescent="0.3">
      <c r="A2876" s="3" t="s">
        <v>18733</v>
      </c>
      <c r="B2876">
        <v>24343</v>
      </c>
    </row>
    <row r="2877" spans="1:2" x14ac:dyDescent="0.3">
      <c r="A2877" s="3" t="s">
        <v>19962</v>
      </c>
      <c r="B2877">
        <v>23020</v>
      </c>
    </row>
    <row r="2878" spans="1:2" x14ac:dyDescent="0.3">
      <c r="A2878" s="3" t="s">
        <v>21399</v>
      </c>
      <c r="B2878">
        <v>22594</v>
      </c>
    </row>
    <row r="2879" spans="1:2" x14ac:dyDescent="0.3">
      <c r="A2879" s="3" t="s">
        <v>1413</v>
      </c>
      <c r="B2879">
        <v>22440</v>
      </c>
    </row>
    <row r="2880" spans="1:2" x14ac:dyDescent="0.3">
      <c r="A2880" s="3" t="s">
        <v>20058</v>
      </c>
      <c r="B2880">
        <v>22003</v>
      </c>
    </row>
    <row r="2881" spans="1:2" x14ac:dyDescent="0.3">
      <c r="A2881" s="3" t="s">
        <v>21524</v>
      </c>
      <c r="B2881">
        <v>20440</v>
      </c>
    </row>
    <row r="2882" spans="1:2" x14ac:dyDescent="0.3">
      <c r="A2882" s="3" t="s">
        <v>14104</v>
      </c>
      <c r="B2882">
        <v>20361</v>
      </c>
    </row>
    <row r="2883" spans="1:2" x14ac:dyDescent="0.3">
      <c r="A2883" s="3" t="s">
        <v>2361</v>
      </c>
      <c r="B2883">
        <v>20194</v>
      </c>
    </row>
    <row r="2884" spans="1:2" x14ac:dyDescent="0.3">
      <c r="A2884" s="3" t="s">
        <v>7697</v>
      </c>
      <c r="B2884">
        <v>18369</v>
      </c>
    </row>
    <row r="2885" spans="1:2" x14ac:dyDescent="0.3">
      <c r="A2885" s="3" t="s">
        <v>20341</v>
      </c>
      <c r="B2885">
        <v>14725</v>
      </c>
    </row>
    <row r="2886" spans="1:2" x14ac:dyDescent="0.3">
      <c r="A2886" s="3" t="s">
        <v>10447</v>
      </c>
      <c r="B2886">
        <v>14328</v>
      </c>
    </row>
    <row r="2887" spans="1:2" x14ac:dyDescent="0.3">
      <c r="A2887" s="3" t="s">
        <v>16377</v>
      </c>
      <c r="B2887">
        <v>13514</v>
      </c>
    </row>
    <row r="2888" spans="1:2" x14ac:dyDescent="0.3">
      <c r="A2888" s="3" t="s">
        <v>9942</v>
      </c>
      <c r="B2888">
        <v>13330</v>
      </c>
    </row>
    <row r="2889" spans="1:2" x14ac:dyDescent="0.3">
      <c r="A2889" s="3" t="s">
        <v>21785</v>
      </c>
      <c r="B2889">
        <v>13266</v>
      </c>
    </row>
    <row r="2890" spans="1:2" x14ac:dyDescent="0.3">
      <c r="A2890" s="3" t="s">
        <v>21119</v>
      </c>
      <c r="B2890">
        <v>11746</v>
      </c>
    </row>
    <row r="2891" spans="1:2" x14ac:dyDescent="0.3">
      <c r="A2891" s="3" t="s">
        <v>10524</v>
      </c>
      <c r="B2891">
        <v>11710</v>
      </c>
    </row>
    <row r="2892" spans="1:2" x14ac:dyDescent="0.3">
      <c r="A2892" s="3" t="s">
        <v>18820</v>
      </c>
      <c r="B2892">
        <v>10970</v>
      </c>
    </row>
    <row r="2893" spans="1:2" x14ac:dyDescent="0.3">
      <c r="A2893" s="3" t="s">
        <v>17747</v>
      </c>
      <c r="B2893">
        <v>8315</v>
      </c>
    </row>
    <row r="2894" spans="1:2" x14ac:dyDescent="0.3">
      <c r="A2894" s="3" t="s">
        <v>17800</v>
      </c>
      <c r="B2894">
        <v>7396</v>
      </c>
    </row>
    <row r="2895" spans="1:2" x14ac:dyDescent="0.3">
      <c r="A2895" s="3" t="s">
        <v>11673</v>
      </c>
      <c r="B2895">
        <v>6831</v>
      </c>
    </row>
    <row r="2896" spans="1:2" x14ac:dyDescent="0.3">
      <c r="A2896" s="3" t="s">
        <v>9870</v>
      </c>
      <c r="B2896">
        <v>5710</v>
      </c>
    </row>
    <row r="2897" spans="1:2" x14ac:dyDescent="0.3">
      <c r="A2897" s="3" t="s">
        <v>10969</v>
      </c>
      <c r="B2897">
        <v>5453</v>
      </c>
    </row>
    <row r="2898" spans="1:2" x14ac:dyDescent="0.3">
      <c r="A2898" s="3" t="s">
        <v>3511</v>
      </c>
      <c r="B2898">
        <v>5274</v>
      </c>
    </row>
    <row r="2899" spans="1:2" x14ac:dyDescent="0.3">
      <c r="A2899" s="3" t="s">
        <v>21653</v>
      </c>
      <c r="B2899">
        <v>5123</v>
      </c>
    </row>
    <row r="2900" spans="1:2" x14ac:dyDescent="0.3">
      <c r="A2900" s="3" t="s">
        <v>16422</v>
      </c>
      <c r="B2900">
        <v>5073</v>
      </c>
    </row>
    <row r="2901" spans="1:2" x14ac:dyDescent="0.3">
      <c r="A2901" s="3" t="s">
        <v>9753</v>
      </c>
      <c r="B2901">
        <v>3736</v>
      </c>
    </row>
    <row r="2902" spans="1:2" x14ac:dyDescent="0.3">
      <c r="A2902" s="3" t="s">
        <v>21767</v>
      </c>
      <c r="B2902">
        <v>3661</v>
      </c>
    </row>
    <row r="2903" spans="1:2" x14ac:dyDescent="0.3">
      <c r="A2903" s="3" t="s">
        <v>10314</v>
      </c>
      <c r="B2903">
        <v>3121</v>
      </c>
    </row>
    <row r="2904" spans="1:2" x14ac:dyDescent="0.3">
      <c r="A2904" s="3" t="s">
        <v>7790</v>
      </c>
      <c r="B2904">
        <v>2970</v>
      </c>
    </row>
    <row r="2905" spans="1:2" x14ac:dyDescent="0.3">
      <c r="A2905" s="3" t="s">
        <v>20609</v>
      </c>
      <c r="B2905">
        <v>2583</v>
      </c>
    </row>
    <row r="2906" spans="1:2" x14ac:dyDescent="0.3">
      <c r="A2906" s="3" t="s">
        <v>11232</v>
      </c>
      <c r="B2906">
        <v>2554</v>
      </c>
    </row>
    <row r="2907" spans="1:2" x14ac:dyDescent="0.3">
      <c r="A2907" s="3" t="s">
        <v>16403</v>
      </c>
      <c r="B2907">
        <v>2372</v>
      </c>
    </row>
    <row r="2908" spans="1:2" x14ac:dyDescent="0.3">
      <c r="A2908" s="3" t="s">
        <v>1136</v>
      </c>
      <c r="B2908">
        <v>2368</v>
      </c>
    </row>
    <row r="2909" spans="1:2" x14ac:dyDescent="0.3">
      <c r="A2909" s="3" t="s">
        <v>17445</v>
      </c>
      <c r="B2909">
        <v>2037</v>
      </c>
    </row>
    <row r="2910" spans="1:2" x14ac:dyDescent="0.3">
      <c r="A2910" s="3" t="s">
        <v>16122</v>
      </c>
      <c r="B2910">
        <v>1808</v>
      </c>
    </row>
    <row r="2911" spans="1:2" x14ac:dyDescent="0.3">
      <c r="A2911" s="3" t="s">
        <v>11614</v>
      </c>
      <c r="B2911">
        <v>1400</v>
      </c>
    </row>
    <row r="2912" spans="1:2" x14ac:dyDescent="0.3">
      <c r="A2912" s="3" t="s">
        <v>21532</v>
      </c>
      <c r="B2912">
        <v>682</v>
      </c>
    </row>
    <row r="2913" spans="1:2" x14ac:dyDescent="0.3">
      <c r="A2913" s="3" t="s">
        <v>21794</v>
      </c>
      <c r="B2913">
        <v>77627660.101594418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DDE6C-C7AB-4006-BF1A-957354F4396E}">
  <dimension ref="A4:B9865"/>
  <sheetViews>
    <sheetView workbookViewId="0">
      <selection activeCell="B9" sqref="B9"/>
    </sheetView>
  </sheetViews>
  <sheetFormatPr defaultRowHeight="14.4" x14ac:dyDescent="0.3"/>
  <cols>
    <col min="1" max="1" width="31.88671875" bestFit="1" customWidth="1"/>
    <col min="2" max="2" width="12.77734375" bestFit="1" customWidth="1"/>
    <col min="3" max="3" width="8.44140625" bestFit="1" customWidth="1"/>
    <col min="4" max="4" width="17.44140625" bestFit="1" customWidth="1"/>
    <col min="5" max="5" width="10.44140625" bestFit="1" customWidth="1"/>
    <col min="6" max="6" width="7.109375" bestFit="1" customWidth="1"/>
    <col min="7" max="7" width="10.44140625" bestFit="1" customWidth="1"/>
    <col min="8" max="8" width="12.44140625" bestFit="1" customWidth="1"/>
    <col min="9" max="9" width="14.44140625" bestFit="1" customWidth="1"/>
    <col min="10" max="10" width="9.77734375" bestFit="1" customWidth="1"/>
    <col min="11" max="11" width="14" bestFit="1" customWidth="1"/>
    <col min="12" max="12" width="10.77734375" bestFit="1" customWidth="1"/>
    <col min="13" max="13" width="18.5546875" bestFit="1" customWidth="1"/>
    <col min="14" max="14" width="12.5546875" bestFit="1" customWidth="1"/>
    <col min="15" max="15" width="17.33203125" bestFit="1" customWidth="1"/>
    <col min="16" max="16" width="13.44140625" bestFit="1" customWidth="1"/>
    <col min="17" max="17" width="11.33203125" bestFit="1" customWidth="1"/>
    <col min="18" max="18" width="11" bestFit="1" customWidth="1"/>
    <col min="19" max="19" width="11.21875" bestFit="1" customWidth="1"/>
    <col min="20" max="20" width="12.6640625" bestFit="1" customWidth="1"/>
    <col min="21" max="21" width="10.6640625" bestFit="1" customWidth="1"/>
    <col min="22" max="22" width="16.21875" bestFit="1" customWidth="1"/>
    <col min="23" max="23" width="13.109375" bestFit="1" customWidth="1"/>
    <col min="24" max="24" width="12.5546875" bestFit="1" customWidth="1"/>
    <col min="25" max="25" width="11.5546875" bestFit="1" customWidth="1"/>
    <col min="26" max="26" width="15.77734375" bestFit="1" customWidth="1"/>
    <col min="27" max="27" width="14" bestFit="1" customWidth="1"/>
    <col min="28" max="28" width="12.44140625" bestFit="1" customWidth="1"/>
    <col min="29" max="29" width="13.77734375" bestFit="1" customWidth="1"/>
    <col min="30" max="30" width="19.77734375" bestFit="1" customWidth="1"/>
    <col min="31" max="31" width="11" bestFit="1" customWidth="1"/>
    <col min="32" max="32" width="11.44140625" bestFit="1" customWidth="1"/>
    <col min="33" max="33" width="14.6640625" bestFit="1" customWidth="1"/>
    <col min="34" max="34" width="9.88671875" bestFit="1" customWidth="1"/>
    <col min="35" max="35" width="11.6640625" bestFit="1" customWidth="1"/>
    <col min="36" max="36" width="10.21875" bestFit="1" customWidth="1"/>
    <col min="37" max="37" width="11.77734375" bestFit="1" customWidth="1"/>
    <col min="38" max="38" width="12.6640625" bestFit="1" customWidth="1"/>
    <col min="39" max="39" width="8.6640625" bestFit="1" customWidth="1"/>
    <col min="40" max="40" width="8.77734375" bestFit="1" customWidth="1"/>
    <col min="41" max="41" width="9.33203125" bestFit="1" customWidth="1"/>
    <col min="42" max="42" width="9.6640625" bestFit="1" customWidth="1"/>
    <col min="43" max="43" width="10" bestFit="1" customWidth="1"/>
    <col min="44" max="44" width="13.109375" bestFit="1" customWidth="1"/>
    <col min="45" max="45" width="12.33203125" bestFit="1" customWidth="1"/>
    <col min="46" max="46" width="14.33203125" bestFit="1" customWidth="1"/>
    <col min="47" max="47" width="9.88671875" bestFit="1" customWidth="1"/>
    <col min="48" max="48" width="12.109375" bestFit="1" customWidth="1"/>
    <col min="49" max="49" width="14.109375" bestFit="1" customWidth="1"/>
    <col min="50" max="50" width="11.88671875" bestFit="1" customWidth="1"/>
    <col min="51" max="51" width="15.109375" bestFit="1" customWidth="1"/>
    <col min="52" max="52" width="10.88671875" bestFit="1" customWidth="1"/>
    <col min="53" max="53" width="11.6640625" bestFit="1" customWidth="1"/>
    <col min="54" max="54" width="12.88671875" bestFit="1" customWidth="1"/>
    <col min="55" max="55" width="18.33203125" bestFit="1" customWidth="1"/>
    <col min="56" max="56" width="16" bestFit="1" customWidth="1"/>
    <col min="57" max="57" width="10.33203125" bestFit="1" customWidth="1"/>
    <col min="58" max="58" width="8.109375" bestFit="1" customWidth="1"/>
    <col min="59" max="59" width="12.33203125" bestFit="1" customWidth="1"/>
    <col min="60" max="60" width="11.44140625" bestFit="1" customWidth="1"/>
    <col min="61" max="61" width="8" bestFit="1" customWidth="1"/>
    <col min="62" max="62" width="11" bestFit="1" customWidth="1"/>
    <col min="63" max="63" width="11.21875" bestFit="1" customWidth="1"/>
    <col min="64" max="64" width="14.109375" bestFit="1" customWidth="1"/>
    <col min="65" max="65" width="15.5546875" bestFit="1" customWidth="1"/>
    <col min="66" max="66" width="19.33203125" bestFit="1" customWidth="1"/>
    <col min="67" max="67" width="17.5546875" bestFit="1" customWidth="1"/>
    <col min="68" max="68" width="19.77734375" bestFit="1" customWidth="1"/>
    <col min="69" max="69" width="18.109375" bestFit="1" customWidth="1"/>
    <col min="70" max="70" width="11.6640625" bestFit="1" customWidth="1"/>
    <col min="71" max="71" width="12.5546875" bestFit="1" customWidth="1"/>
    <col min="72" max="72" width="16.109375" bestFit="1" customWidth="1"/>
    <col min="73" max="73" width="12.77734375" bestFit="1" customWidth="1"/>
    <col min="74" max="74" width="11.88671875" bestFit="1" customWidth="1"/>
    <col min="75" max="75" width="11.33203125" bestFit="1" customWidth="1"/>
    <col min="76" max="76" width="11.6640625" bestFit="1" customWidth="1"/>
    <col min="77" max="77" width="10.44140625" bestFit="1" customWidth="1"/>
    <col min="78" max="78" width="11.33203125" bestFit="1" customWidth="1"/>
    <col min="79" max="79" width="9.77734375" bestFit="1" customWidth="1"/>
    <col min="80" max="80" width="15.5546875" bestFit="1" customWidth="1"/>
    <col min="81" max="81" width="13.6640625" bestFit="1" customWidth="1"/>
    <col min="82" max="82" width="9.77734375" bestFit="1" customWidth="1"/>
    <col min="83" max="83" width="13.109375" bestFit="1" customWidth="1"/>
    <col min="84" max="84" width="15.109375" bestFit="1" customWidth="1"/>
    <col min="85" max="85" width="11" bestFit="1" customWidth="1"/>
    <col min="86" max="87" width="10.5546875" bestFit="1" customWidth="1"/>
    <col min="88" max="88" width="14.6640625" bestFit="1" customWidth="1"/>
    <col min="89" max="89" width="12.21875" bestFit="1" customWidth="1"/>
    <col min="90" max="90" width="13.21875" bestFit="1" customWidth="1"/>
    <col min="91" max="91" width="15.5546875" bestFit="1" customWidth="1"/>
    <col min="92" max="92" width="13.5546875" bestFit="1" customWidth="1"/>
    <col min="93" max="93" width="15.21875" bestFit="1" customWidth="1"/>
    <col min="94" max="94" width="16.33203125" bestFit="1" customWidth="1"/>
    <col min="95" max="95" width="12" bestFit="1" customWidth="1"/>
    <col min="96" max="96" width="14.109375" bestFit="1" customWidth="1"/>
    <col min="97" max="97" width="14.44140625" bestFit="1" customWidth="1"/>
    <col min="98" max="98" width="16.6640625" bestFit="1" customWidth="1"/>
    <col min="99" max="99" width="10.77734375" bestFit="1" customWidth="1"/>
    <col min="100" max="100" width="14.5546875" bestFit="1" customWidth="1"/>
    <col min="101" max="101" width="9.5546875" bestFit="1" customWidth="1"/>
    <col min="102" max="102" width="13.77734375" bestFit="1" customWidth="1"/>
    <col min="103" max="103" width="12" bestFit="1" customWidth="1"/>
    <col min="104" max="104" width="11.33203125" bestFit="1" customWidth="1"/>
    <col min="105" max="105" width="12.44140625" bestFit="1" customWidth="1"/>
    <col min="106" max="106" width="11.88671875" bestFit="1" customWidth="1"/>
    <col min="107" max="107" width="13.6640625" bestFit="1" customWidth="1"/>
    <col min="108" max="108" width="16.109375" bestFit="1" customWidth="1"/>
    <col min="109" max="109" width="18.33203125" bestFit="1" customWidth="1"/>
    <col min="110" max="110" width="15.33203125" bestFit="1" customWidth="1"/>
    <col min="111" max="111" width="11.5546875" bestFit="1" customWidth="1"/>
    <col min="112" max="112" width="12.6640625" bestFit="1" customWidth="1"/>
    <col min="113" max="113" width="13.88671875" bestFit="1" customWidth="1"/>
    <col min="114" max="114" width="15.44140625" bestFit="1" customWidth="1"/>
    <col min="115" max="115" width="14.44140625" bestFit="1" customWidth="1"/>
    <col min="116" max="116" width="15.5546875" bestFit="1" customWidth="1"/>
    <col min="117" max="117" width="13.44140625" bestFit="1" customWidth="1"/>
    <col min="118" max="118" width="15.5546875" bestFit="1" customWidth="1"/>
    <col min="119" max="119" width="13.6640625" bestFit="1" customWidth="1"/>
    <col min="120" max="120" width="11.88671875" bestFit="1" customWidth="1"/>
    <col min="121" max="121" width="15.33203125" bestFit="1" customWidth="1"/>
    <col min="122" max="122" width="14.21875" bestFit="1" customWidth="1"/>
    <col min="123" max="123" width="12.6640625" bestFit="1" customWidth="1"/>
    <col min="124" max="124" width="11" bestFit="1" customWidth="1"/>
    <col min="125" max="125" width="12.77734375" bestFit="1" customWidth="1"/>
    <col min="126" max="126" width="8.33203125" bestFit="1" customWidth="1"/>
    <col min="127" max="127" width="11.44140625" bestFit="1" customWidth="1"/>
    <col min="128" max="128" width="12.88671875" bestFit="1" customWidth="1"/>
    <col min="129" max="129" width="10.6640625" bestFit="1" customWidth="1"/>
    <col min="130" max="130" width="10.88671875" bestFit="1" customWidth="1"/>
    <col min="131" max="131" width="13.21875" bestFit="1" customWidth="1"/>
    <col min="132" max="132" width="11.77734375" bestFit="1" customWidth="1"/>
    <col min="133" max="134" width="12.21875" bestFit="1" customWidth="1"/>
    <col min="135" max="135" width="15.33203125" bestFit="1" customWidth="1"/>
    <col min="136" max="136" width="14.33203125" bestFit="1" customWidth="1"/>
    <col min="137" max="137" width="14.109375" bestFit="1" customWidth="1"/>
    <col min="138" max="138" width="9.109375" bestFit="1" customWidth="1"/>
    <col min="139" max="139" width="13.77734375" bestFit="1" customWidth="1"/>
    <col min="140" max="140" width="9.5546875" bestFit="1" customWidth="1"/>
    <col min="141" max="141" width="12.88671875" bestFit="1" customWidth="1"/>
    <col min="142" max="142" width="11.21875" bestFit="1" customWidth="1"/>
    <col min="143" max="143" width="15.77734375" bestFit="1" customWidth="1"/>
    <col min="144" max="144" width="13.109375" bestFit="1" customWidth="1"/>
    <col min="145" max="145" width="15.6640625" bestFit="1" customWidth="1"/>
    <col min="146" max="146" width="12.44140625" bestFit="1" customWidth="1"/>
    <col min="147" max="147" width="10.77734375" bestFit="1" customWidth="1"/>
    <col min="148" max="148" width="13.77734375" bestFit="1" customWidth="1"/>
    <col min="149" max="149" width="13.109375" bestFit="1" customWidth="1"/>
    <col min="150" max="150" width="9.21875" bestFit="1" customWidth="1"/>
    <col min="151" max="151" width="15" bestFit="1" customWidth="1"/>
    <col min="152" max="152" width="13.44140625" bestFit="1" customWidth="1"/>
    <col min="153" max="153" width="13.33203125" bestFit="1" customWidth="1"/>
    <col min="154" max="154" width="10.6640625" bestFit="1" customWidth="1"/>
    <col min="155" max="155" width="15.88671875" bestFit="1" customWidth="1"/>
    <col min="156" max="156" width="13.6640625" bestFit="1" customWidth="1"/>
    <col min="157" max="157" width="15.21875" bestFit="1" customWidth="1"/>
    <col min="158" max="158" width="15.77734375" bestFit="1" customWidth="1"/>
    <col min="159" max="159" width="15" bestFit="1" customWidth="1"/>
    <col min="160" max="160" width="15.109375" bestFit="1" customWidth="1"/>
    <col min="161" max="161" width="14.109375" bestFit="1" customWidth="1"/>
    <col min="162" max="162" width="18.5546875" bestFit="1" customWidth="1"/>
    <col min="163" max="163" width="14.21875" bestFit="1" customWidth="1"/>
    <col min="164" max="164" width="14.33203125" bestFit="1" customWidth="1"/>
    <col min="165" max="165" width="12.88671875" bestFit="1" customWidth="1"/>
    <col min="166" max="166" width="15" bestFit="1" customWidth="1"/>
    <col min="167" max="167" width="12.21875" bestFit="1" customWidth="1"/>
    <col min="168" max="168" width="15.5546875" bestFit="1" customWidth="1"/>
    <col min="169" max="169" width="13.6640625" bestFit="1" customWidth="1"/>
    <col min="170" max="170" width="9" bestFit="1" customWidth="1"/>
    <col min="171" max="171" width="9.88671875" bestFit="1" customWidth="1"/>
    <col min="172" max="172" width="10.21875" bestFit="1" customWidth="1"/>
    <col min="173" max="173" width="13.33203125" bestFit="1" customWidth="1"/>
    <col min="174" max="174" width="11.5546875" bestFit="1" customWidth="1"/>
    <col min="175" max="175" width="14.5546875" bestFit="1" customWidth="1"/>
    <col min="176" max="176" width="13.77734375" bestFit="1" customWidth="1"/>
    <col min="177" max="177" width="20.44140625" bestFit="1" customWidth="1"/>
    <col min="178" max="178" width="9.77734375" bestFit="1" customWidth="1"/>
    <col min="179" max="179" width="13.33203125" bestFit="1" customWidth="1"/>
    <col min="180" max="180" width="14" bestFit="1" customWidth="1"/>
    <col min="181" max="181" width="12.77734375" bestFit="1" customWidth="1"/>
    <col min="182" max="182" width="14" bestFit="1" customWidth="1"/>
    <col min="183" max="183" width="10.6640625" bestFit="1" customWidth="1"/>
    <col min="184" max="184" width="12.77734375" bestFit="1" customWidth="1"/>
    <col min="185" max="185" width="13.5546875" bestFit="1" customWidth="1"/>
    <col min="186" max="186" width="11.21875" bestFit="1" customWidth="1"/>
    <col min="187" max="187" width="14.5546875" bestFit="1" customWidth="1"/>
    <col min="188" max="188" width="12.88671875" bestFit="1" customWidth="1"/>
    <col min="189" max="189" width="13.88671875" bestFit="1" customWidth="1"/>
    <col min="190" max="190" width="11.6640625" bestFit="1" customWidth="1"/>
    <col min="191" max="192" width="12.6640625" bestFit="1" customWidth="1"/>
    <col min="193" max="193" width="12.88671875" bestFit="1" customWidth="1"/>
    <col min="194" max="194" width="18.5546875" bestFit="1" customWidth="1"/>
    <col min="195" max="195" width="12.6640625" bestFit="1" customWidth="1"/>
    <col min="196" max="196" width="18.5546875" bestFit="1" customWidth="1"/>
    <col min="197" max="197" width="15.33203125" bestFit="1" customWidth="1"/>
    <col min="198" max="198" width="7.33203125" bestFit="1" customWidth="1"/>
    <col min="199" max="199" width="16.109375" bestFit="1" customWidth="1"/>
    <col min="200" max="200" width="13.88671875" bestFit="1" customWidth="1"/>
    <col min="201" max="201" width="14.77734375" bestFit="1" customWidth="1"/>
    <col min="202" max="202" width="14.44140625" bestFit="1" customWidth="1"/>
    <col min="203" max="203" width="15" bestFit="1" customWidth="1"/>
    <col min="204" max="204" width="11.44140625" bestFit="1" customWidth="1"/>
    <col min="205" max="205" width="13.33203125" bestFit="1" customWidth="1"/>
    <col min="206" max="206" width="14.6640625" bestFit="1" customWidth="1"/>
    <col min="207" max="207" width="12.21875" bestFit="1" customWidth="1"/>
    <col min="208" max="208" width="9.33203125" bestFit="1" customWidth="1"/>
    <col min="209" max="209" width="11.88671875" bestFit="1" customWidth="1"/>
    <col min="210" max="210" width="10.6640625" bestFit="1" customWidth="1"/>
    <col min="211" max="211" width="22.6640625" bestFit="1" customWidth="1"/>
    <col min="212" max="212" width="10.77734375" bestFit="1" customWidth="1"/>
    <col min="213" max="213" width="12.88671875" bestFit="1" customWidth="1"/>
    <col min="214" max="214" width="9.88671875" bestFit="1" customWidth="1"/>
    <col min="215" max="215" width="12.6640625" bestFit="1" customWidth="1"/>
    <col min="216" max="216" width="11.109375" bestFit="1" customWidth="1"/>
    <col min="217" max="217" width="10.21875" bestFit="1" customWidth="1"/>
    <col min="218" max="218" width="10.109375" bestFit="1" customWidth="1"/>
    <col min="219" max="219" width="8.5546875" bestFit="1" customWidth="1"/>
    <col min="220" max="220" width="9.109375" bestFit="1" customWidth="1"/>
    <col min="221" max="221" width="9.6640625" bestFit="1" customWidth="1"/>
    <col min="222" max="222" width="11.33203125" bestFit="1" customWidth="1"/>
    <col min="223" max="223" width="14.5546875" bestFit="1" customWidth="1"/>
    <col min="224" max="224" width="10.5546875" bestFit="1" customWidth="1"/>
    <col min="225" max="225" width="12.77734375" bestFit="1" customWidth="1"/>
    <col min="226" max="226" width="12.109375" bestFit="1" customWidth="1"/>
    <col min="227" max="227" width="9.5546875" bestFit="1" customWidth="1"/>
    <col min="228" max="228" width="11.88671875" bestFit="1" customWidth="1"/>
    <col min="229" max="229" width="20.44140625" bestFit="1" customWidth="1"/>
    <col min="230" max="230" width="14.33203125" bestFit="1" customWidth="1"/>
    <col min="231" max="231" width="13.44140625" bestFit="1" customWidth="1"/>
    <col min="232" max="232" width="15.21875" bestFit="1" customWidth="1"/>
    <col min="233" max="233" width="17.5546875" bestFit="1" customWidth="1"/>
    <col min="234" max="234" width="16" bestFit="1" customWidth="1"/>
    <col min="235" max="235" width="16.6640625" bestFit="1" customWidth="1"/>
    <col min="236" max="236" width="10.88671875" bestFit="1" customWidth="1"/>
    <col min="237" max="237" width="10.109375" bestFit="1" customWidth="1"/>
    <col min="238" max="239" width="11.88671875" bestFit="1" customWidth="1"/>
    <col min="240" max="240" width="10.33203125" bestFit="1" customWidth="1"/>
    <col min="241" max="241" width="11.109375" bestFit="1" customWidth="1"/>
    <col min="242" max="242" width="11.33203125" bestFit="1" customWidth="1"/>
    <col min="243" max="243" width="9.44140625" bestFit="1" customWidth="1"/>
    <col min="244" max="244" width="9.6640625" bestFit="1" customWidth="1"/>
    <col min="245" max="245" width="6.5546875" bestFit="1" customWidth="1"/>
    <col min="246" max="246" width="10.88671875" bestFit="1" customWidth="1"/>
    <col min="247" max="247" width="9.21875" bestFit="1" customWidth="1"/>
    <col min="248" max="248" width="10.109375" bestFit="1" customWidth="1"/>
    <col min="249" max="249" width="9.21875" bestFit="1" customWidth="1"/>
    <col min="250" max="250" width="9.33203125" bestFit="1" customWidth="1"/>
    <col min="251" max="251" width="9.77734375" bestFit="1" customWidth="1"/>
    <col min="252" max="252" width="8.77734375" bestFit="1" customWidth="1"/>
    <col min="253" max="253" width="11.44140625" bestFit="1" customWidth="1"/>
    <col min="254" max="254" width="9.77734375" bestFit="1" customWidth="1"/>
    <col min="255" max="255" width="11" bestFit="1" customWidth="1"/>
    <col min="256" max="256" width="12.77734375" bestFit="1" customWidth="1"/>
    <col min="257" max="257" width="13.6640625" bestFit="1" customWidth="1"/>
    <col min="258" max="258" width="10.77734375" bestFit="1" customWidth="1"/>
    <col min="259" max="259" width="15.88671875" bestFit="1" customWidth="1"/>
    <col min="260" max="260" width="13.33203125" bestFit="1" customWidth="1"/>
    <col min="261" max="261" width="11.109375" bestFit="1" customWidth="1"/>
    <col min="262" max="262" width="10.88671875" bestFit="1" customWidth="1"/>
    <col min="263" max="263" width="10.21875" bestFit="1" customWidth="1"/>
    <col min="264" max="264" width="9" bestFit="1" customWidth="1"/>
    <col min="265" max="265" width="6.5546875" bestFit="1" customWidth="1"/>
    <col min="266" max="266" width="11" bestFit="1" customWidth="1"/>
    <col min="267" max="267" width="11.33203125" bestFit="1" customWidth="1"/>
    <col min="268" max="268" width="10.77734375" bestFit="1" customWidth="1"/>
    <col min="269" max="269" width="13.88671875" bestFit="1" customWidth="1"/>
    <col min="270" max="270" width="13.21875" bestFit="1" customWidth="1"/>
    <col min="271" max="271" width="12.44140625" bestFit="1" customWidth="1"/>
    <col min="272" max="272" width="8.33203125" bestFit="1" customWidth="1"/>
    <col min="273" max="273" width="9.21875" bestFit="1" customWidth="1"/>
    <col min="274" max="274" width="10.109375" bestFit="1" customWidth="1"/>
    <col min="275" max="275" width="11.21875" bestFit="1" customWidth="1"/>
    <col min="276" max="276" width="11.5546875" bestFit="1" customWidth="1"/>
    <col min="277" max="277" width="16.5546875" bestFit="1" customWidth="1"/>
    <col min="278" max="278" width="13.44140625" bestFit="1" customWidth="1"/>
    <col min="279" max="279" width="14.21875" bestFit="1" customWidth="1"/>
    <col min="280" max="280" width="10.77734375" bestFit="1" customWidth="1"/>
    <col min="281" max="281" width="13.21875" bestFit="1" customWidth="1"/>
    <col min="282" max="282" width="9.77734375" bestFit="1" customWidth="1"/>
    <col min="283" max="283" width="10.21875" bestFit="1" customWidth="1"/>
    <col min="284" max="284" width="11.21875" bestFit="1" customWidth="1"/>
    <col min="285" max="285" width="11.77734375" bestFit="1" customWidth="1"/>
    <col min="286" max="286" width="8.21875" bestFit="1" customWidth="1"/>
    <col min="287" max="287" width="10.5546875" bestFit="1" customWidth="1"/>
    <col min="288" max="288" width="13.77734375" bestFit="1" customWidth="1"/>
    <col min="289" max="289" width="12.44140625" bestFit="1" customWidth="1"/>
    <col min="290" max="290" width="11.77734375" bestFit="1" customWidth="1"/>
    <col min="291" max="291" width="13.6640625" bestFit="1" customWidth="1"/>
    <col min="292" max="292" width="11.109375" bestFit="1" customWidth="1"/>
    <col min="293" max="293" width="20.6640625" bestFit="1" customWidth="1"/>
    <col min="294" max="294" width="13.109375" bestFit="1" customWidth="1"/>
    <col min="295" max="295" width="12.109375" bestFit="1" customWidth="1"/>
    <col min="296" max="296" width="12.6640625" bestFit="1" customWidth="1"/>
    <col min="297" max="298" width="13.5546875" bestFit="1" customWidth="1"/>
    <col min="299" max="299" width="15.109375" bestFit="1" customWidth="1"/>
    <col min="300" max="300" width="15.21875" bestFit="1" customWidth="1"/>
    <col min="301" max="301" width="10.88671875" bestFit="1" customWidth="1"/>
    <col min="302" max="302" width="11.88671875" bestFit="1" customWidth="1"/>
    <col min="303" max="303" width="11.77734375" bestFit="1" customWidth="1"/>
    <col min="304" max="304" width="13.44140625" bestFit="1" customWidth="1"/>
    <col min="305" max="305" width="8.77734375" bestFit="1" customWidth="1"/>
    <col min="306" max="306" width="12.77734375" bestFit="1" customWidth="1"/>
    <col min="307" max="308" width="11.33203125" bestFit="1" customWidth="1"/>
    <col min="309" max="309" width="14.6640625" bestFit="1" customWidth="1"/>
    <col min="310" max="310" width="12" bestFit="1" customWidth="1"/>
    <col min="311" max="311" width="12.44140625" bestFit="1" customWidth="1"/>
    <col min="312" max="312" width="10.109375" bestFit="1" customWidth="1"/>
    <col min="313" max="313" width="9.88671875" bestFit="1" customWidth="1"/>
    <col min="314" max="314" width="10.44140625" bestFit="1" customWidth="1"/>
    <col min="315" max="315" width="13.109375" bestFit="1" customWidth="1"/>
    <col min="316" max="316" width="14.109375" bestFit="1" customWidth="1"/>
    <col min="317" max="317" width="12.33203125" bestFit="1" customWidth="1"/>
    <col min="318" max="318" width="14.44140625" bestFit="1" customWidth="1"/>
    <col min="319" max="319" width="12.88671875" bestFit="1" customWidth="1"/>
    <col min="320" max="320" width="13.44140625" bestFit="1" customWidth="1"/>
    <col min="321" max="321" width="15" bestFit="1" customWidth="1"/>
    <col min="322" max="322" width="14.44140625" bestFit="1" customWidth="1"/>
    <col min="323" max="323" width="10" bestFit="1" customWidth="1"/>
    <col min="324" max="324" width="15.6640625" bestFit="1" customWidth="1"/>
    <col min="325" max="325" width="12.6640625" bestFit="1" customWidth="1"/>
    <col min="326" max="326" width="10.88671875" bestFit="1" customWidth="1"/>
    <col min="327" max="327" width="10.33203125" bestFit="1" customWidth="1"/>
    <col min="328" max="328" width="14.109375" bestFit="1" customWidth="1"/>
    <col min="329" max="329" width="11.109375" bestFit="1" customWidth="1"/>
    <col min="330" max="330" width="13.5546875" bestFit="1" customWidth="1"/>
    <col min="331" max="331" width="18.21875" bestFit="1" customWidth="1"/>
    <col min="332" max="332" width="11.6640625" bestFit="1" customWidth="1"/>
    <col min="333" max="333" width="10" bestFit="1" customWidth="1"/>
    <col min="334" max="334" width="12.88671875" bestFit="1" customWidth="1"/>
    <col min="335" max="335" width="12.33203125" bestFit="1" customWidth="1"/>
    <col min="336" max="336" width="15.77734375" bestFit="1" customWidth="1"/>
    <col min="337" max="337" width="16.33203125" bestFit="1" customWidth="1"/>
    <col min="338" max="338" width="12.6640625" bestFit="1" customWidth="1"/>
    <col min="339" max="339" width="12.5546875" bestFit="1" customWidth="1"/>
    <col min="340" max="340" width="12.44140625" bestFit="1" customWidth="1"/>
    <col min="341" max="341" width="12.5546875" bestFit="1" customWidth="1"/>
    <col min="342" max="342" width="12" bestFit="1" customWidth="1"/>
    <col min="343" max="343" width="12.109375" bestFit="1" customWidth="1"/>
    <col min="344" max="344" width="13.21875" bestFit="1" customWidth="1"/>
    <col min="345" max="345" width="16.109375" bestFit="1" customWidth="1"/>
    <col min="346" max="346" width="12.6640625" bestFit="1" customWidth="1"/>
    <col min="347" max="347" width="11.5546875" bestFit="1" customWidth="1"/>
    <col min="348" max="348" width="12.33203125" bestFit="1" customWidth="1"/>
    <col min="349" max="349" width="14.6640625" bestFit="1" customWidth="1"/>
    <col min="350" max="350" width="14" bestFit="1" customWidth="1"/>
    <col min="351" max="351" width="13.88671875" bestFit="1" customWidth="1"/>
    <col min="352" max="352" width="13.109375" bestFit="1" customWidth="1"/>
    <col min="353" max="353" width="13.5546875" bestFit="1" customWidth="1"/>
    <col min="354" max="354" width="12.88671875" bestFit="1" customWidth="1"/>
    <col min="355" max="355" width="9.88671875" bestFit="1" customWidth="1"/>
    <col min="356" max="356" width="12.109375" bestFit="1" customWidth="1"/>
    <col min="357" max="357" width="15.5546875" bestFit="1" customWidth="1"/>
    <col min="358" max="358" width="14.5546875" bestFit="1" customWidth="1"/>
    <col min="359" max="359" width="17.6640625" bestFit="1" customWidth="1"/>
    <col min="360" max="360" width="21.88671875" bestFit="1" customWidth="1"/>
    <col min="361" max="361" width="13.33203125" bestFit="1" customWidth="1"/>
    <col min="362" max="362" width="16.6640625" bestFit="1" customWidth="1"/>
    <col min="363" max="363" width="14.33203125" bestFit="1" customWidth="1"/>
    <col min="364" max="364" width="15.33203125" bestFit="1" customWidth="1"/>
    <col min="365" max="365" width="20.44140625" bestFit="1" customWidth="1"/>
    <col min="366" max="366" width="19.6640625" bestFit="1" customWidth="1"/>
    <col min="367" max="367" width="15.33203125" bestFit="1" customWidth="1"/>
    <col min="368" max="368" width="18.5546875" bestFit="1" customWidth="1"/>
    <col min="369" max="369" width="13.88671875" bestFit="1" customWidth="1"/>
    <col min="370" max="370" width="15.33203125" bestFit="1" customWidth="1"/>
    <col min="371" max="371" width="11.6640625" bestFit="1" customWidth="1"/>
    <col min="372" max="372" width="12.5546875" bestFit="1" customWidth="1"/>
    <col min="373" max="373" width="11" bestFit="1" customWidth="1"/>
    <col min="374" max="374" width="19.33203125" bestFit="1" customWidth="1"/>
    <col min="375" max="375" width="14.21875" bestFit="1" customWidth="1"/>
    <col min="376" max="376" width="18.44140625" bestFit="1" customWidth="1"/>
    <col min="377" max="377" width="11.5546875" bestFit="1" customWidth="1"/>
    <col min="378" max="378" width="17.44140625" bestFit="1" customWidth="1"/>
    <col min="379" max="379" width="11" bestFit="1" customWidth="1"/>
    <col min="380" max="380" width="14.33203125" bestFit="1" customWidth="1"/>
    <col min="381" max="381" width="14" bestFit="1" customWidth="1"/>
    <col min="382" max="382" width="14.44140625" bestFit="1" customWidth="1"/>
    <col min="383" max="383" width="13.44140625" bestFit="1" customWidth="1"/>
    <col min="384" max="384" width="18.5546875" bestFit="1" customWidth="1"/>
    <col min="385" max="385" width="11.77734375" bestFit="1" customWidth="1"/>
    <col min="386" max="386" width="10.44140625" bestFit="1" customWidth="1"/>
    <col min="387" max="387" width="14.44140625" bestFit="1" customWidth="1"/>
    <col min="388" max="389" width="15.109375" bestFit="1" customWidth="1"/>
    <col min="390" max="390" width="12.44140625" bestFit="1" customWidth="1"/>
    <col min="391" max="391" width="13.33203125" bestFit="1" customWidth="1"/>
    <col min="392" max="392" width="13.88671875" bestFit="1" customWidth="1"/>
    <col min="393" max="393" width="15.21875" bestFit="1" customWidth="1"/>
    <col min="394" max="394" width="14" bestFit="1" customWidth="1"/>
    <col min="395" max="395" width="18.77734375" bestFit="1" customWidth="1"/>
    <col min="396" max="396" width="17.21875" bestFit="1" customWidth="1"/>
    <col min="397" max="397" width="14.33203125" bestFit="1" customWidth="1"/>
    <col min="398" max="398" width="14.44140625" bestFit="1" customWidth="1"/>
    <col min="399" max="399" width="16" bestFit="1" customWidth="1"/>
    <col min="400" max="400" width="12.21875" bestFit="1" customWidth="1"/>
    <col min="401" max="401" width="4.88671875" bestFit="1" customWidth="1"/>
    <col min="402" max="402" width="11.44140625" bestFit="1" customWidth="1"/>
    <col min="403" max="403" width="16.6640625" bestFit="1" customWidth="1"/>
    <col min="404" max="404" width="13.88671875" bestFit="1" customWidth="1"/>
    <col min="405" max="405" width="8.44140625" bestFit="1" customWidth="1"/>
    <col min="406" max="406" width="11.5546875" bestFit="1" customWidth="1"/>
    <col min="407" max="407" width="14.109375" bestFit="1" customWidth="1"/>
    <col min="408" max="408" width="18.21875" bestFit="1" customWidth="1"/>
    <col min="409" max="409" width="13.44140625" bestFit="1" customWidth="1"/>
    <col min="410" max="410" width="11.88671875" bestFit="1" customWidth="1"/>
    <col min="411" max="411" width="11.21875" bestFit="1" customWidth="1"/>
    <col min="412" max="412" width="12.21875" bestFit="1" customWidth="1"/>
    <col min="413" max="413" width="10.77734375" bestFit="1" customWidth="1"/>
    <col min="414" max="414" width="11.6640625" bestFit="1" customWidth="1"/>
    <col min="415" max="415" width="10.6640625" bestFit="1" customWidth="1"/>
    <col min="416" max="416" width="10.44140625" bestFit="1" customWidth="1"/>
    <col min="417" max="417" width="10.77734375" bestFit="1" customWidth="1"/>
    <col min="418" max="418" width="15.33203125" bestFit="1" customWidth="1"/>
    <col min="419" max="419" width="11.109375" bestFit="1" customWidth="1"/>
    <col min="420" max="420" width="9.88671875" bestFit="1" customWidth="1"/>
    <col min="421" max="421" width="15.33203125" bestFit="1" customWidth="1"/>
    <col min="422" max="422" width="14" bestFit="1" customWidth="1"/>
    <col min="423" max="423" width="12.44140625" bestFit="1" customWidth="1"/>
    <col min="424" max="424" width="13.88671875" bestFit="1" customWidth="1"/>
    <col min="425" max="425" width="12.109375" bestFit="1" customWidth="1"/>
    <col min="426" max="426" width="9.77734375" bestFit="1" customWidth="1"/>
    <col min="427" max="427" width="9.33203125" bestFit="1" customWidth="1"/>
    <col min="428" max="429" width="9.77734375" bestFit="1" customWidth="1"/>
    <col min="430" max="430" width="13.6640625" bestFit="1" customWidth="1"/>
    <col min="431" max="431" width="12.33203125" bestFit="1" customWidth="1"/>
    <col min="432" max="432" width="10.5546875" bestFit="1" customWidth="1"/>
    <col min="433" max="433" width="12.5546875" bestFit="1" customWidth="1"/>
    <col min="434" max="434" width="17.33203125" bestFit="1" customWidth="1"/>
    <col min="435" max="436" width="14.88671875" bestFit="1" customWidth="1"/>
    <col min="437" max="437" width="14" bestFit="1" customWidth="1"/>
    <col min="438" max="438" width="17.5546875" bestFit="1" customWidth="1"/>
    <col min="439" max="439" width="17.6640625" bestFit="1" customWidth="1"/>
    <col min="440" max="440" width="13.21875" bestFit="1" customWidth="1"/>
    <col min="441" max="441" width="18.109375" bestFit="1" customWidth="1"/>
    <col min="442" max="442" width="16.21875" bestFit="1" customWidth="1"/>
    <col min="443" max="443" width="13.109375" bestFit="1" customWidth="1"/>
    <col min="444" max="444" width="14.33203125" bestFit="1" customWidth="1"/>
    <col min="445" max="445" width="16.44140625" bestFit="1" customWidth="1"/>
    <col min="446" max="446" width="18.21875" bestFit="1" customWidth="1"/>
    <col min="447" max="447" width="19.44140625" bestFit="1" customWidth="1"/>
    <col min="448" max="448" width="17.21875" bestFit="1" customWidth="1"/>
    <col min="449" max="449" width="18" bestFit="1" customWidth="1"/>
    <col min="450" max="450" width="16.109375" bestFit="1" customWidth="1"/>
    <col min="451" max="451" width="18.33203125" bestFit="1" customWidth="1"/>
    <col min="452" max="452" width="15.6640625" bestFit="1" customWidth="1"/>
    <col min="453" max="453" width="19.6640625" bestFit="1" customWidth="1"/>
    <col min="454" max="454" width="19" bestFit="1" customWidth="1"/>
    <col min="455" max="455" width="16.21875" bestFit="1" customWidth="1"/>
    <col min="456" max="456" width="15" bestFit="1" customWidth="1"/>
    <col min="457" max="457" width="17.5546875" bestFit="1" customWidth="1"/>
    <col min="458" max="458" width="17.77734375" bestFit="1" customWidth="1"/>
    <col min="459" max="459" width="11.44140625" bestFit="1" customWidth="1"/>
    <col min="460" max="460" width="12.5546875" bestFit="1" customWidth="1"/>
    <col min="461" max="461" width="11.6640625" bestFit="1" customWidth="1"/>
    <col min="462" max="462" width="11" bestFit="1" customWidth="1"/>
    <col min="463" max="463" width="12.88671875" bestFit="1" customWidth="1"/>
    <col min="464" max="464" width="13.6640625" bestFit="1" customWidth="1"/>
    <col min="465" max="465" width="17.77734375" bestFit="1" customWidth="1"/>
    <col min="466" max="466" width="10" bestFit="1" customWidth="1"/>
    <col min="467" max="467" width="11.6640625" bestFit="1" customWidth="1"/>
    <col min="468" max="468" width="11.44140625" bestFit="1" customWidth="1"/>
    <col min="469" max="469" width="9.21875" bestFit="1" customWidth="1"/>
    <col min="470" max="470" width="18.44140625" bestFit="1" customWidth="1"/>
    <col min="471" max="471" width="12.6640625" bestFit="1" customWidth="1"/>
    <col min="472" max="472" width="12.21875" bestFit="1" customWidth="1"/>
    <col min="473" max="473" width="11.44140625" bestFit="1" customWidth="1"/>
    <col min="474" max="474" width="13.44140625" bestFit="1" customWidth="1"/>
    <col min="475" max="475" width="10.21875" bestFit="1" customWidth="1"/>
    <col min="476" max="476" width="10.5546875" bestFit="1" customWidth="1"/>
    <col min="477" max="477" width="11.109375" bestFit="1" customWidth="1"/>
    <col min="478" max="478" width="9.5546875" bestFit="1" customWidth="1"/>
    <col min="479" max="479" width="10.33203125" bestFit="1" customWidth="1"/>
    <col min="480" max="480" width="10.88671875" bestFit="1" customWidth="1"/>
    <col min="481" max="481" width="15.6640625" bestFit="1" customWidth="1"/>
    <col min="482" max="482" width="12.5546875" bestFit="1" customWidth="1"/>
    <col min="483" max="483" width="12.109375" bestFit="1" customWidth="1"/>
    <col min="484" max="484" width="14.33203125" bestFit="1" customWidth="1"/>
    <col min="485" max="485" width="13.5546875" bestFit="1" customWidth="1"/>
    <col min="486" max="486" width="11.88671875" bestFit="1" customWidth="1"/>
    <col min="487" max="487" width="12.77734375" bestFit="1" customWidth="1"/>
    <col min="488" max="488" width="11.5546875" bestFit="1" customWidth="1"/>
    <col min="489" max="491" width="11.88671875" bestFit="1" customWidth="1"/>
    <col min="492" max="492" width="13.5546875" bestFit="1" customWidth="1"/>
    <col min="493" max="493" width="10.6640625" bestFit="1" customWidth="1"/>
    <col min="494" max="494" width="11" bestFit="1" customWidth="1"/>
    <col min="495" max="495" width="12.109375" bestFit="1" customWidth="1"/>
    <col min="496" max="496" width="11.5546875" bestFit="1" customWidth="1"/>
    <col min="497" max="497" width="13.33203125" bestFit="1" customWidth="1"/>
    <col min="498" max="498" width="12.109375" bestFit="1" customWidth="1"/>
    <col min="499" max="499" width="12.77734375" bestFit="1" customWidth="1"/>
    <col min="500" max="500" width="13.5546875" bestFit="1" customWidth="1"/>
    <col min="501" max="501" width="14.88671875" bestFit="1" customWidth="1"/>
    <col min="502" max="502" width="14.33203125" bestFit="1" customWidth="1"/>
    <col min="503" max="503" width="11.77734375" bestFit="1" customWidth="1"/>
    <col min="504" max="504" width="15.44140625" bestFit="1" customWidth="1"/>
    <col min="505" max="505" width="11.44140625" bestFit="1" customWidth="1"/>
    <col min="506" max="507" width="12.109375" bestFit="1" customWidth="1"/>
    <col min="508" max="508" width="15.109375" bestFit="1" customWidth="1"/>
    <col min="509" max="509" width="16.5546875" bestFit="1" customWidth="1"/>
    <col min="510" max="510" width="14.5546875" bestFit="1" customWidth="1"/>
    <col min="511" max="511" width="11.109375" bestFit="1" customWidth="1"/>
    <col min="512" max="512" width="13.77734375" bestFit="1" customWidth="1"/>
    <col min="513" max="513" width="13.88671875" bestFit="1" customWidth="1"/>
    <col min="514" max="514" width="10.88671875" bestFit="1" customWidth="1"/>
    <col min="515" max="515" width="13.21875" bestFit="1" customWidth="1"/>
    <col min="516" max="516" width="13.77734375" bestFit="1" customWidth="1"/>
    <col min="517" max="517" width="11.21875" bestFit="1" customWidth="1"/>
    <col min="518" max="518" width="10.88671875" bestFit="1" customWidth="1"/>
    <col min="519" max="519" width="15.21875" bestFit="1" customWidth="1"/>
    <col min="520" max="520" width="9.6640625" bestFit="1" customWidth="1"/>
    <col min="521" max="521" width="12" bestFit="1" customWidth="1"/>
    <col min="522" max="522" width="11.109375" bestFit="1" customWidth="1"/>
    <col min="523" max="524" width="11.21875" bestFit="1" customWidth="1"/>
    <col min="525" max="525" width="12.6640625" bestFit="1" customWidth="1"/>
    <col min="526" max="526" width="9.77734375" bestFit="1" customWidth="1"/>
    <col min="527" max="527" width="12.109375" bestFit="1" customWidth="1"/>
    <col min="528" max="528" width="12.5546875" bestFit="1" customWidth="1"/>
    <col min="529" max="529" width="15" bestFit="1" customWidth="1"/>
    <col min="530" max="530" width="12.5546875" bestFit="1" customWidth="1"/>
    <col min="531" max="531" width="11" bestFit="1" customWidth="1"/>
    <col min="532" max="532" width="15.21875" bestFit="1" customWidth="1"/>
    <col min="533" max="533" width="21.44140625" bestFit="1" customWidth="1"/>
    <col min="534" max="534" width="12.88671875" bestFit="1" customWidth="1"/>
    <col min="535" max="535" width="12.77734375" bestFit="1" customWidth="1"/>
    <col min="536" max="536" width="13.21875" bestFit="1" customWidth="1"/>
    <col min="537" max="537" width="13.33203125" bestFit="1" customWidth="1"/>
    <col min="538" max="538" width="12.6640625" bestFit="1" customWidth="1"/>
    <col min="539" max="539" width="14.21875" bestFit="1" customWidth="1"/>
    <col min="540" max="540" width="15.109375" bestFit="1" customWidth="1"/>
    <col min="541" max="541" width="11.109375" bestFit="1" customWidth="1"/>
    <col min="542" max="542" width="12.33203125" bestFit="1" customWidth="1"/>
    <col min="543" max="543" width="13.88671875" bestFit="1" customWidth="1"/>
    <col min="544" max="544" width="13.44140625" bestFit="1" customWidth="1"/>
    <col min="545" max="545" width="17.33203125" bestFit="1" customWidth="1"/>
    <col min="546" max="546" width="14.109375" bestFit="1" customWidth="1"/>
    <col min="547" max="547" width="11.21875" bestFit="1" customWidth="1"/>
    <col min="548" max="548" width="12" bestFit="1" customWidth="1"/>
    <col min="549" max="549" width="10.21875" bestFit="1" customWidth="1"/>
    <col min="550" max="550" width="12.21875" bestFit="1" customWidth="1"/>
    <col min="551" max="551" width="11.88671875" bestFit="1" customWidth="1"/>
    <col min="552" max="552" width="13.44140625" bestFit="1" customWidth="1"/>
    <col min="553" max="553" width="10.5546875" bestFit="1" customWidth="1"/>
    <col min="554" max="554" width="13.21875" bestFit="1" customWidth="1"/>
    <col min="555" max="555" width="16.6640625" bestFit="1" customWidth="1"/>
    <col min="556" max="556" width="11.21875" bestFit="1" customWidth="1"/>
    <col min="557" max="557" width="17.6640625" bestFit="1" customWidth="1"/>
    <col min="558" max="558" width="14.21875" bestFit="1" customWidth="1"/>
    <col min="559" max="559" width="14.6640625" bestFit="1" customWidth="1"/>
    <col min="560" max="560" width="14" bestFit="1" customWidth="1"/>
    <col min="561" max="561" width="12" bestFit="1" customWidth="1"/>
    <col min="562" max="562" width="11.5546875" bestFit="1" customWidth="1"/>
    <col min="563" max="563" width="12.33203125" bestFit="1" customWidth="1"/>
    <col min="564" max="564" width="14.109375" bestFit="1" customWidth="1"/>
    <col min="565" max="565" width="9.88671875" bestFit="1" customWidth="1"/>
    <col min="566" max="566" width="10.21875" bestFit="1" customWidth="1"/>
    <col min="567" max="567" width="10" bestFit="1" customWidth="1"/>
    <col min="568" max="568" width="12" bestFit="1" customWidth="1"/>
    <col min="569" max="569" width="13.109375" bestFit="1" customWidth="1"/>
    <col min="570" max="570" width="16.21875" bestFit="1" customWidth="1"/>
    <col min="571" max="571" width="13.33203125" bestFit="1" customWidth="1"/>
    <col min="572" max="572" width="13.44140625" bestFit="1" customWidth="1"/>
    <col min="573" max="573" width="11.109375" bestFit="1" customWidth="1"/>
    <col min="574" max="574" width="12.44140625" bestFit="1" customWidth="1"/>
    <col min="575" max="575" width="10.77734375" bestFit="1" customWidth="1"/>
    <col min="576" max="576" width="14.44140625" bestFit="1" customWidth="1"/>
    <col min="577" max="578" width="11.88671875" bestFit="1" customWidth="1"/>
    <col min="579" max="579" width="14.21875" bestFit="1" customWidth="1"/>
    <col min="580" max="580" width="11.21875" bestFit="1" customWidth="1"/>
    <col min="581" max="581" width="12.88671875" bestFit="1" customWidth="1"/>
    <col min="582" max="582" width="16.21875" bestFit="1" customWidth="1"/>
    <col min="583" max="583" width="10.44140625" bestFit="1" customWidth="1"/>
    <col min="584" max="584" width="10.33203125" bestFit="1" customWidth="1"/>
    <col min="585" max="585" width="14" bestFit="1" customWidth="1"/>
    <col min="586" max="586" width="15" bestFit="1" customWidth="1"/>
    <col min="587" max="587" width="11.109375" bestFit="1" customWidth="1"/>
    <col min="588" max="588" width="14.109375" bestFit="1" customWidth="1"/>
    <col min="589" max="589" width="10.88671875" bestFit="1" customWidth="1"/>
    <col min="590" max="590" width="13.33203125" bestFit="1" customWidth="1"/>
    <col min="591" max="591" width="9.77734375" bestFit="1" customWidth="1"/>
    <col min="592" max="592" width="12.109375" bestFit="1" customWidth="1"/>
    <col min="593" max="593" width="11.109375" bestFit="1" customWidth="1"/>
    <col min="594" max="594" width="16.21875" bestFit="1" customWidth="1"/>
    <col min="595" max="595" width="11.44140625" bestFit="1" customWidth="1"/>
    <col min="596" max="596" width="14.5546875" bestFit="1" customWidth="1"/>
    <col min="597" max="597" width="12.6640625" bestFit="1" customWidth="1"/>
    <col min="598" max="598" width="12.33203125" bestFit="1" customWidth="1"/>
    <col min="599" max="599" width="11.77734375" bestFit="1" customWidth="1"/>
    <col min="600" max="600" width="14.109375" bestFit="1" customWidth="1"/>
    <col min="601" max="601" width="11.44140625" bestFit="1" customWidth="1"/>
    <col min="602" max="602" width="20.77734375" bestFit="1" customWidth="1"/>
    <col min="603" max="603" width="11.88671875" bestFit="1" customWidth="1"/>
    <col min="604" max="604" width="14.109375" bestFit="1" customWidth="1"/>
    <col min="605" max="605" width="15.77734375" bestFit="1" customWidth="1"/>
    <col min="606" max="606" width="14.88671875" bestFit="1" customWidth="1"/>
    <col min="607" max="607" width="12.109375" bestFit="1" customWidth="1"/>
    <col min="608" max="608" width="11.33203125" bestFit="1" customWidth="1"/>
    <col min="609" max="609" width="16.5546875" bestFit="1" customWidth="1"/>
    <col min="610" max="610" width="10.5546875" bestFit="1" customWidth="1"/>
    <col min="611" max="611" width="17.33203125" bestFit="1" customWidth="1"/>
    <col min="612" max="612" width="11.21875" bestFit="1" customWidth="1"/>
    <col min="613" max="613" width="10.88671875" bestFit="1" customWidth="1"/>
    <col min="614" max="614" width="13.5546875" bestFit="1" customWidth="1"/>
    <col min="615" max="615" width="11.44140625" bestFit="1" customWidth="1"/>
    <col min="616" max="616" width="10.44140625" bestFit="1" customWidth="1"/>
    <col min="617" max="617" width="13.44140625" bestFit="1" customWidth="1"/>
    <col min="618" max="618" width="14.44140625" bestFit="1" customWidth="1"/>
    <col min="619" max="619" width="16.88671875" bestFit="1" customWidth="1"/>
    <col min="620" max="620" width="14.6640625" bestFit="1" customWidth="1"/>
    <col min="621" max="621" width="13.33203125" bestFit="1" customWidth="1"/>
    <col min="622" max="622" width="11.77734375" bestFit="1" customWidth="1"/>
    <col min="623" max="623" width="12" bestFit="1" customWidth="1"/>
    <col min="624" max="624" width="16.77734375" bestFit="1" customWidth="1"/>
    <col min="625" max="625" width="11.77734375" bestFit="1" customWidth="1"/>
    <col min="626" max="626" width="11.5546875" bestFit="1" customWidth="1"/>
    <col min="627" max="627" width="12.21875" bestFit="1" customWidth="1"/>
    <col min="628" max="628" width="15.6640625" bestFit="1" customWidth="1"/>
    <col min="629" max="629" width="15.21875" bestFit="1" customWidth="1"/>
    <col min="630" max="630" width="8.77734375" bestFit="1" customWidth="1"/>
    <col min="631" max="631" width="10.88671875" bestFit="1" customWidth="1"/>
    <col min="632" max="632" width="13.77734375" bestFit="1" customWidth="1"/>
    <col min="633" max="634" width="12.88671875" bestFit="1" customWidth="1"/>
    <col min="635" max="635" width="11.88671875" bestFit="1" customWidth="1"/>
    <col min="636" max="636" width="11.44140625" bestFit="1" customWidth="1"/>
    <col min="637" max="637" width="10.21875" bestFit="1" customWidth="1"/>
    <col min="638" max="638" width="10" bestFit="1" customWidth="1"/>
    <col min="639" max="639" width="11" bestFit="1" customWidth="1"/>
    <col min="640" max="640" width="13.44140625" bestFit="1" customWidth="1"/>
    <col min="641" max="641" width="16.6640625" bestFit="1" customWidth="1"/>
    <col min="642" max="642" width="9.88671875" bestFit="1" customWidth="1"/>
    <col min="643" max="643" width="10.88671875" bestFit="1" customWidth="1"/>
    <col min="644" max="644" width="12.21875" bestFit="1" customWidth="1"/>
    <col min="645" max="645" width="8.5546875" bestFit="1" customWidth="1"/>
    <col min="646" max="646" width="14.6640625" bestFit="1" customWidth="1"/>
    <col min="647" max="647" width="11" bestFit="1" customWidth="1"/>
    <col min="648" max="648" width="13.88671875" bestFit="1" customWidth="1"/>
    <col min="649" max="649" width="11.77734375" bestFit="1" customWidth="1"/>
    <col min="650" max="650" width="16.21875" bestFit="1" customWidth="1"/>
    <col min="651" max="651" width="14.44140625" bestFit="1" customWidth="1"/>
    <col min="652" max="652" width="16.77734375" bestFit="1" customWidth="1"/>
    <col min="653" max="653" width="14.33203125" bestFit="1" customWidth="1"/>
    <col min="654" max="654" width="17" bestFit="1" customWidth="1"/>
    <col min="655" max="655" width="16.109375" bestFit="1" customWidth="1"/>
    <col min="656" max="656" width="10.33203125" bestFit="1" customWidth="1"/>
    <col min="657" max="657" width="11.33203125" bestFit="1" customWidth="1"/>
    <col min="658" max="658" width="11.44140625" bestFit="1" customWidth="1"/>
    <col min="659" max="659" width="9.21875" bestFit="1" customWidth="1"/>
    <col min="660" max="661" width="11.109375" bestFit="1" customWidth="1"/>
    <col min="662" max="662" width="12.6640625" bestFit="1" customWidth="1"/>
    <col min="663" max="663" width="15.88671875" bestFit="1" customWidth="1"/>
    <col min="664" max="664" width="16.44140625" bestFit="1" customWidth="1"/>
    <col min="665" max="665" width="15.109375" bestFit="1" customWidth="1"/>
    <col min="666" max="666" width="10.109375" bestFit="1" customWidth="1"/>
    <col min="667" max="667" width="11.77734375" bestFit="1" customWidth="1"/>
    <col min="668" max="668" width="12" bestFit="1" customWidth="1"/>
    <col min="669" max="669" width="11.33203125" bestFit="1" customWidth="1"/>
    <col min="670" max="670" width="12.6640625" bestFit="1" customWidth="1"/>
    <col min="671" max="671" width="12.88671875" bestFit="1" customWidth="1"/>
    <col min="672" max="672" width="12.44140625" bestFit="1" customWidth="1"/>
    <col min="673" max="673" width="6.6640625" bestFit="1" customWidth="1"/>
    <col min="674" max="674" width="9.44140625" bestFit="1" customWidth="1"/>
    <col min="675" max="675" width="15" bestFit="1" customWidth="1"/>
    <col min="676" max="676" width="14.33203125" bestFit="1" customWidth="1"/>
    <col min="677" max="677" width="10.33203125" bestFit="1" customWidth="1"/>
    <col min="678" max="678" width="11.88671875" bestFit="1" customWidth="1"/>
    <col min="679" max="679" width="12.21875" bestFit="1" customWidth="1"/>
    <col min="680" max="680" width="13.88671875" bestFit="1" customWidth="1"/>
    <col min="681" max="681" width="13.33203125" bestFit="1" customWidth="1"/>
    <col min="682" max="682" width="14.44140625" bestFit="1" customWidth="1"/>
    <col min="683" max="683" width="15.44140625" bestFit="1" customWidth="1"/>
    <col min="684" max="684" width="12.109375" bestFit="1" customWidth="1"/>
    <col min="685" max="685" width="11.109375" bestFit="1" customWidth="1"/>
    <col min="686" max="686" width="8.5546875" bestFit="1" customWidth="1"/>
    <col min="688" max="688" width="9.21875" bestFit="1" customWidth="1"/>
    <col min="689" max="689" width="12.44140625" bestFit="1" customWidth="1"/>
    <col min="690" max="690" width="8.77734375" bestFit="1" customWidth="1"/>
    <col min="691" max="691" width="10.77734375" bestFit="1" customWidth="1"/>
    <col min="692" max="692" width="10.5546875" bestFit="1" customWidth="1"/>
    <col min="693" max="693" width="12.21875" bestFit="1" customWidth="1"/>
    <col min="694" max="694" width="11.33203125" bestFit="1" customWidth="1"/>
    <col min="695" max="695" width="12.21875" bestFit="1" customWidth="1"/>
    <col min="696" max="696" width="15" bestFit="1" customWidth="1"/>
    <col min="697" max="697" width="14.21875" bestFit="1" customWidth="1"/>
    <col min="698" max="698" width="11" bestFit="1" customWidth="1"/>
    <col min="699" max="699" width="14.77734375" bestFit="1" customWidth="1"/>
    <col min="700" max="700" width="18" bestFit="1" customWidth="1"/>
    <col min="701" max="702" width="12.21875" bestFit="1" customWidth="1"/>
    <col min="703" max="703" width="13.77734375" bestFit="1" customWidth="1"/>
    <col min="704" max="704" width="18.77734375" bestFit="1" customWidth="1"/>
    <col min="705" max="705" width="13.33203125" bestFit="1" customWidth="1"/>
    <col min="706" max="706" width="16.5546875" bestFit="1" customWidth="1"/>
    <col min="707" max="707" width="13.33203125" bestFit="1" customWidth="1"/>
    <col min="708" max="708" width="11.5546875" bestFit="1" customWidth="1"/>
    <col min="709" max="709" width="10.109375" bestFit="1" customWidth="1"/>
    <col min="710" max="710" width="12.109375" bestFit="1" customWidth="1"/>
    <col min="711" max="712" width="12.33203125" bestFit="1" customWidth="1"/>
    <col min="713" max="713" width="11" bestFit="1" customWidth="1"/>
    <col min="714" max="714" width="14.21875" bestFit="1" customWidth="1"/>
    <col min="715" max="715" width="10.77734375" bestFit="1" customWidth="1"/>
    <col min="716" max="716" width="13.44140625" bestFit="1" customWidth="1"/>
    <col min="717" max="717" width="13.33203125" bestFit="1" customWidth="1"/>
    <col min="718" max="718" width="13.77734375" bestFit="1" customWidth="1"/>
    <col min="719" max="719" width="11.44140625" bestFit="1" customWidth="1"/>
    <col min="720" max="720" width="14.21875" bestFit="1" customWidth="1"/>
    <col min="721" max="721" width="15.44140625" bestFit="1" customWidth="1"/>
    <col min="722" max="722" width="16.21875" bestFit="1" customWidth="1"/>
    <col min="723" max="723" width="13.44140625" bestFit="1" customWidth="1"/>
    <col min="724" max="724" width="17" bestFit="1" customWidth="1"/>
    <col min="725" max="725" width="16.5546875" bestFit="1" customWidth="1"/>
    <col min="726" max="726" width="14" bestFit="1" customWidth="1"/>
    <col min="727" max="727" width="14.88671875" bestFit="1" customWidth="1"/>
    <col min="728" max="728" width="12.21875" bestFit="1" customWidth="1"/>
    <col min="729" max="729" width="10.88671875" bestFit="1" customWidth="1"/>
    <col min="730" max="730" width="10.77734375" bestFit="1" customWidth="1"/>
    <col min="731" max="731" width="11.6640625" bestFit="1" customWidth="1"/>
    <col min="732" max="732" width="14.6640625" bestFit="1" customWidth="1"/>
    <col min="733" max="733" width="9.6640625" bestFit="1" customWidth="1"/>
    <col min="734" max="734" width="11.33203125" bestFit="1" customWidth="1"/>
    <col min="735" max="735" width="10.44140625" bestFit="1" customWidth="1"/>
    <col min="736" max="736" width="14.21875" bestFit="1" customWidth="1"/>
    <col min="737" max="737" width="13.88671875" bestFit="1" customWidth="1"/>
    <col min="738" max="738" width="11.5546875" bestFit="1" customWidth="1"/>
    <col min="739" max="739" width="12.109375" bestFit="1" customWidth="1"/>
    <col min="740" max="740" width="16.77734375" bestFit="1" customWidth="1"/>
    <col min="741" max="741" width="13.109375" bestFit="1" customWidth="1"/>
    <col min="742" max="742" width="12.33203125" bestFit="1" customWidth="1"/>
    <col min="743" max="743" width="10.21875" bestFit="1" customWidth="1"/>
    <col min="744" max="744" width="10.33203125" bestFit="1" customWidth="1"/>
    <col min="745" max="745" width="13.6640625" bestFit="1" customWidth="1"/>
    <col min="746" max="746" width="10.44140625" bestFit="1" customWidth="1"/>
    <col min="747" max="747" width="13.77734375" bestFit="1" customWidth="1"/>
    <col min="748" max="749" width="12.21875" bestFit="1" customWidth="1"/>
    <col min="750" max="750" width="7.88671875" bestFit="1" customWidth="1"/>
    <col min="751" max="751" width="13.21875" bestFit="1" customWidth="1"/>
    <col min="752" max="752" width="11.44140625" bestFit="1" customWidth="1"/>
    <col min="753" max="753" width="13.21875" bestFit="1" customWidth="1"/>
    <col min="754" max="754" width="15.33203125" bestFit="1" customWidth="1"/>
    <col min="755" max="755" width="12.88671875" bestFit="1" customWidth="1"/>
    <col min="756" max="756" width="18.33203125" bestFit="1" customWidth="1"/>
    <col min="757" max="757" width="17.88671875" bestFit="1" customWidth="1"/>
    <col min="758" max="758" width="18.44140625" bestFit="1" customWidth="1"/>
    <col min="759" max="759" width="11.33203125" bestFit="1" customWidth="1"/>
    <col min="760" max="760" width="10.44140625" bestFit="1" customWidth="1"/>
    <col min="761" max="761" width="8.6640625" bestFit="1" customWidth="1"/>
    <col min="762" max="762" width="12" bestFit="1" customWidth="1"/>
    <col min="763" max="763" width="17.44140625" bestFit="1" customWidth="1"/>
    <col min="764" max="764" width="13.21875" bestFit="1" customWidth="1"/>
    <col min="765" max="765" width="11.88671875" bestFit="1" customWidth="1"/>
    <col min="766" max="766" width="7.77734375" bestFit="1" customWidth="1"/>
    <col min="767" max="767" width="11" bestFit="1" customWidth="1"/>
    <col min="768" max="768" width="9.44140625" bestFit="1" customWidth="1"/>
    <col min="769" max="770" width="13.44140625" bestFit="1" customWidth="1"/>
    <col min="771" max="771" width="9.44140625" bestFit="1" customWidth="1"/>
    <col min="772" max="772" width="8.6640625" bestFit="1" customWidth="1"/>
    <col min="773" max="773" width="15.33203125" bestFit="1" customWidth="1"/>
    <col min="774" max="774" width="13.88671875" bestFit="1" customWidth="1"/>
    <col min="775" max="775" width="13.21875" bestFit="1" customWidth="1"/>
    <col min="776" max="776" width="10.21875" bestFit="1" customWidth="1"/>
    <col min="777" max="777" width="11.6640625" bestFit="1" customWidth="1"/>
    <col min="778" max="778" width="13.77734375" bestFit="1" customWidth="1"/>
    <col min="779" max="779" width="10" bestFit="1" customWidth="1"/>
    <col min="780" max="780" width="9.21875" bestFit="1" customWidth="1"/>
    <col min="781" max="781" width="12" bestFit="1" customWidth="1"/>
    <col min="782" max="782" width="12.21875" bestFit="1" customWidth="1"/>
    <col min="783" max="783" width="16.109375" bestFit="1" customWidth="1"/>
    <col min="784" max="784" width="12.6640625" bestFit="1" customWidth="1"/>
    <col min="785" max="785" width="11.33203125" bestFit="1" customWidth="1"/>
    <col min="786" max="786" width="12.77734375" bestFit="1" customWidth="1"/>
    <col min="787" max="787" width="13.77734375" bestFit="1" customWidth="1"/>
    <col min="788" max="788" width="12.77734375" bestFit="1" customWidth="1"/>
    <col min="789" max="789" width="9.6640625" bestFit="1" customWidth="1"/>
    <col min="790" max="790" width="16.5546875" bestFit="1" customWidth="1"/>
    <col min="791" max="791" width="13.33203125" bestFit="1" customWidth="1"/>
    <col min="792" max="792" width="13.77734375" bestFit="1" customWidth="1"/>
    <col min="793" max="793" width="10.5546875" bestFit="1" customWidth="1"/>
    <col min="794" max="794" width="13.5546875" bestFit="1" customWidth="1"/>
    <col min="795" max="795" width="11.77734375" bestFit="1" customWidth="1"/>
    <col min="796" max="796" width="12.44140625" bestFit="1" customWidth="1"/>
    <col min="797" max="797" width="13.44140625" bestFit="1" customWidth="1"/>
    <col min="798" max="798" width="12.6640625" bestFit="1" customWidth="1"/>
    <col min="799" max="799" width="13.44140625" bestFit="1" customWidth="1"/>
    <col min="800" max="800" width="14.77734375" bestFit="1" customWidth="1"/>
    <col min="801" max="801" width="12.109375" bestFit="1" customWidth="1"/>
    <col min="802" max="802" width="11.21875" bestFit="1" customWidth="1"/>
    <col min="803" max="803" width="17.33203125" bestFit="1" customWidth="1"/>
    <col min="804" max="804" width="16.21875" bestFit="1" customWidth="1"/>
    <col min="805" max="805" width="19" bestFit="1" customWidth="1"/>
    <col min="806" max="806" width="22.88671875" bestFit="1" customWidth="1"/>
    <col min="807" max="807" width="9.21875" bestFit="1" customWidth="1"/>
    <col min="808" max="808" width="15" bestFit="1" customWidth="1"/>
    <col min="809" max="809" width="16" bestFit="1" customWidth="1"/>
    <col min="810" max="810" width="13.109375" bestFit="1" customWidth="1"/>
    <col min="811" max="811" width="13.21875" bestFit="1" customWidth="1"/>
    <col min="812" max="812" width="12.5546875" bestFit="1" customWidth="1"/>
    <col min="813" max="813" width="11.88671875" bestFit="1" customWidth="1"/>
    <col min="814" max="814" width="14.21875" bestFit="1" customWidth="1"/>
    <col min="815" max="815" width="12.77734375" bestFit="1" customWidth="1"/>
    <col min="816" max="816" width="26.5546875" bestFit="1" customWidth="1"/>
    <col min="817" max="817" width="12.44140625" bestFit="1" customWidth="1"/>
    <col min="818" max="818" width="14.88671875" bestFit="1" customWidth="1"/>
    <col min="819" max="819" width="18.21875" bestFit="1" customWidth="1"/>
    <col min="820" max="820" width="15.6640625" bestFit="1" customWidth="1"/>
    <col min="821" max="821" width="10.6640625" bestFit="1" customWidth="1"/>
    <col min="822" max="822" width="12.88671875" bestFit="1" customWidth="1"/>
    <col min="823" max="823" width="12.109375" bestFit="1" customWidth="1"/>
    <col min="824" max="824" width="13.5546875" bestFit="1" customWidth="1"/>
    <col min="825" max="825" width="13.21875" bestFit="1" customWidth="1"/>
    <col min="826" max="826" width="12.44140625" bestFit="1" customWidth="1"/>
    <col min="827" max="827" width="9.5546875" bestFit="1" customWidth="1"/>
    <col min="828" max="828" width="11" bestFit="1" customWidth="1"/>
    <col min="829" max="829" width="9.5546875" bestFit="1" customWidth="1"/>
    <col min="830" max="830" width="11.21875" bestFit="1" customWidth="1"/>
    <col min="831" max="831" width="16" bestFit="1" customWidth="1"/>
    <col min="832" max="832" width="15.33203125" bestFit="1" customWidth="1"/>
    <col min="833" max="833" width="12.88671875" bestFit="1" customWidth="1"/>
    <col min="834" max="834" width="14.33203125" bestFit="1" customWidth="1"/>
    <col min="835" max="835" width="13.5546875" bestFit="1" customWidth="1"/>
    <col min="836" max="836" width="10.5546875" bestFit="1" customWidth="1"/>
    <col min="837" max="837" width="17.44140625" bestFit="1" customWidth="1"/>
    <col min="838" max="838" width="13.88671875" bestFit="1" customWidth="1"/>
    <col min="839" max="839" width="13.5546875" bestFit="1" customWidth="1"/>
    <col min="840" max="840" width="14.109375" bestFit="1" customWidth="1"/>
    <col min="841" max="841" width="14.88671875" bestFit="1" customWidth="1"/>
    <col min="842" max="842" width="12.21875" bestFit="1" customWidth="1"/>
    <col min="843" max="843" width="13.5546875" bestFit="1" customWidth="1"/>
    <col min="844" max="844" width="12.6640625" bestFit="1" customWidth="1"/>
    <col min="845" max="845" width="14.109375" bestFit="1" customWidth="1"/>
    <col min="846" max="846" width="14.33203125" bestFit="1" customWidth="1"/>
    <col min="847" max="847" width="14" bestFit="1" customWidth="1"/>
    <col min="848" max="848" width="17.88671875" bestFit="1" customWidth="1"/>
    <col min="849" max="849" width="9.33203125" bestFit="1" customWidth="1"/>
    <col min="850" max="850" width="13.5546875" bestFit="1" customWidth="1"/>
    <col min="851" max="851" width="15.44140625" bestFit="1" customWidth="1"/>
    <col min="852" max="852" width="14.33203125" bestFit="1" customWidth="1"/>
    <col min="853" max="853" width="14.5546875" bestFit="1" customWidth="1"/>
    <col min="854" max="854" width="14.21875" bestFit="1" customWidth="1"/>
    <col min="855" max="855" width="10.109375" bestFit="1" customWidth="1"/>
    <col min="856" max="856" width="11.88671875" bestFit="1" customWidth="1"/>
    <col min="857" max="857" width="10.109375" bestFit="1" customWidth="1"/>
    <col min="858" max="858" width="11.88671875" bestFit="1" customWidth="1"/>
    <col min="859" max="859" width="15.77734375" bestFit="1" customWidth="1"/>
    <col min="860" max="860" width="12.88671875" bestFit="1" customWidth="1"/>
    <col min="861" max="861" width="11.21875" bestFit="1" customWidth="1"/>
    <col min="862" max="862" width="14.88671875" bestFit="1" customWidth="1"/>
    <col min="863" max="864" width="13.77734375" bestFit="1" customWidth="1"/>
    <col min="865" max="865" width="11.21875" bestFit="1" customWidth="1"/>
    <col min="866" max="866" width="16.5546875" bestFit="1" customWidth="1"/>
    <col min="867" max="867" width="16.77734375" bestFit="1" customWidth="1"/>
    <col min="868" max="868" width="12.33203125" bestFit="1" customWidth="1"/>
    <col min="869" max="869" width="11.88671875" bestFit="1" customWidth="1"/>
    <col min="870" max="870" width="13.88671875" bestFit="1" customWidth="1"/>
    <col min="871" max="871" width="14" bestFit="1" customWidth="1"/>
    <col min="872" max="872" width="14.44140625" bestFit="1" customWidth="1"/>
    <col min="873" max="873" width="15.109375" bestFit="1" customWidth="1"/>
    <col min="874" max="874" width="12.21875" bestFit="1" customWidth="1"/>
    <col min="875" max="875" width="14.44140625" bestFit="1" customWidth="1"/>
    <col min="876" max="876" width="13.77734375" bestFit="1" customWidth="1"/>
    <col min="877" max="877" width="14.77734375" bestFit="1" customWidth="1"/>
    <col min="878" max="878" width="15" bestFit="1" customWidth="1"/>
    <col min="879" max="879" width="11.77734375" bestFit="1" customWidth="1"/>
    <col min="880" max="880" width="11.88671875" bestFit="1" customWidth="1"/>
    <col min="881" max="881" width="12.21875" bestFit="1" customWidth="1"/>
    <col min="882" max="882" width="13.6640625" bestFit="1" customWidth="1"/>
    <col min="883" max="883" width="12.109375" bestFit="1" customWidth="1"/>
    <col min="884" max="884" width="15.77734375" bestFit="1" customWidth="1"/>
    <col min="885" max="885" width="12.88671875" bestFit="1" customWidth="1"/>
    <col min="886" max="886" width="17.77734375" bestFit="1" customWidth="1"/>
    <col min="887" max="887" width="11.77734375" bestFit="1" customWidth="1"/>
    <col min="888" max="888" width="14.77734375" bestFit="1" customWidth="1"/>
    <col min="889" max="889" width="11.109375" bestFit="1" customWidth="1"/>
    <col min="890" max="890" width="11" bestFit="1" customWidth="1"/>
    <col min="891" max="891" width="13.5546875" bestFit="1" customWidth="1"/>
    <col min="892" max="892" width="15.44140625" bestFit="1" customWidth="1"/>
    <col min="893" max="893" width="13.5546875" bestFit="1" customWidth="1"/>
    <col min="894" max="894" width="9.5546875" bestFit="1" customWidth="1"/>
    <col min="895" max="895" width="13.5546875" bestFit="1" customWidth="1"/>
    <col min="896" max="896" width="12.21875" bestFit="1" customWidth="1"/>
    <col min="897" max="897" width="14" bestFit="1" customWidth="1"/>
    <col min="898" max="898" width="10.88671875" bestFit="1" customWidth="1"/>
    <col min="899" max="899" width="11.88671875" bestFit="1" customWidth="1"/>
    <col min="900" max="900" width="14" bestFit="1" customWidth="1"/>
    <col min="901" max="901" width="11.5546875" bestFit="1" customWidth="1"/>
    <col min="902" max="902" width="17.33203125" bestFit="1" customWidth="1"/>
    <col min="903" max="903" width="7" bestFit="1" customWidth="1"/>
    <col min="904" max="904" width="8.5546875" bestFit="1" customWidth="1"/>
    <col min="905" max="905" width="16.109375" bestFit="1" customWidth="1"/>
    <col min="906" max="906" width="15.5546875" bestFit="1" customWidth="1"/>
    <col min="907" max="907" width="13.33203125" bestFit="1" customWidth="1"/>
    <col min="908" max="908" width="12.21875" bestFit="1" customWidth="1"/>
    <col min="909" max="909" width="12.44140625" bestFit="1" customWidth="1"/>
    <col min="910" max="910" width="10.5546875" bestFit="1" customWidth="1"/>
    <col min="911" max="911" width="11.5546875" bestFit="1" customWidth="1"/>
    <col min="912" max="912" width="11.77734375" bestFit="1" customWidth="1"/>
    <col min="913" max="913" width="14.5546875" bestFit="1" customWidth="1"/>
    <col min="914" max="914" width="15" bestFit="1" customWidth="1"/>
    <col min="915" max="915" width="12.5546875" bestFit="1" customWidth="1"/>
    <col min="916" max="916" width="11.77734375" bestFit="1" customWidth="1"/>
    <col min="917" max="917" width="12" bestFit="1" customWidth="1"/>
    <col min="918" max="918" width="11.77734375" bestFit="1" customWidth="1"/>
    <col min="919" max="919" width="13.44140625" bestFit="1" customWidth="1"/>
    <col min="920" max="920" width="16" bestFit="1" customWidth="1"/>
    <col min="921" max="921" width="15" bestFit="1" customWidth="1"/>
    <col min="922" max="922" width="18.88671875" bestFit="1" customWidth="1"/>
    <col min="923" max="923" width="13.6640625" bestFit="1" customWidth="1"/>
    <col min="924" max="924" width="12.77734375" bestFit="1" customWidth="1"/>
    <col min="925" max="925" width="10.33203125" bestFit="1" customWidth="1"/>
    <col min="926" max="926" width="15" bestFit="1" customWidth="1"/>
    <col min="927" max="927" width="11.21875" bestFit="1" customWidth="1"/>
    <col min="928" max="928" width="14.44140625" bestFit="1" customWidth="1"/>
    <col min="929" max="929" width="11.88671875" bestFit="1" customWidth="1"/>
    <col min="930" max="930" width="11.6640625" bestFit="1" customWidth="1"/>
    <col min="931" max="931" width="16.33203125" bestFit="1" customWidth="1"/>
    <col min="932" max="932" width="17.88671875" bestFit="1" customWidth="1"/>
    <col min="933" max="933" width="10.109375" bestFit="1" customWidth="1"/>
    <col min="934" max="934" width="12.5546875" bestFit="1" customWidth="1"/>
    <col min="935" max="935" width="10.88671875" bestFit="1" customWidth="1"/>
    <col min="936" max="936" width="13.44140625" bestFit="1" customWidth="1"/>
    <col min="937" max="937" width="15" bestFit="1" customWidth="1"/>
    <col min="938" max="938" width="15.5546875" bestFit="1" customWidth="1"/>
    <col min="939" max="939" width="15.88671875" bestFit="1" customWidth="1"/>
    <col min="940" max="940" width="14.77734375" bestFit="1" customWidth="1"/>
    <col min="941" max="941" width="12.21875" bestFit="1" customWidth="1"/>
    <col min="942" max="942" width="17" bestFit="1" customWidth="1"/>
    <col min="943" max="943" width="12" bestFit="1" customWidth="1"/>
    <col min="944" max="944" width="17.21875" bestFit="1" customWidth="1"/>
    <col min="945" max="945" width="11.77734375" bestFit="1" customWidth="1"/>
    <col min="946" max="946" width="13.88671875" bestFit="1" customWidth="1"/>
    <col min="947" max="947" width="12.6640625" bestFit="1" customWidth="1"/>
    <col min="948" max="948" width="12" bestFit="1" customWidth="1"/>
    <col min="949" max="949" width="17.77734375" bestFit="1" customWidth="1"/>
    <col min="950" max="950" width="16.44140625" bestFit="1" customWidth="1"/>
    <col min="951" max="951" width="11.88671875" bestFit="1" customWidth="1"/>
    <col min="952" max="952" width="15.33203125" bestFit="1" customWidth="1"/>
    <col min="953" max="953" width="14.77734375" bestFit="1" customWidth="1"/>
    <col min="954" max="954" width="18.77734375" bestFit="1" customWidth="1"/>
    <col min="955" max="955" width="16.6640625" bestFit="1" customWidth="1"/>
    <col min="956" max="956" width="15.6640625" bestFit="1" customWidth="1"/>
    <col min="957" max="957" width="16.6640625" bestFit="1" customWidth="1"/>
    <col min="958" max="958" width="14.5546875" bestFit="1" customWidth="1"/>
    <col min="959" max="959" width="14.21875" bestFit="1" customWidth="1"/>
    <col min="960" max="960" width="11.88671875" bestFit="1" customWidth="1"/>
    <col min="961" max="961" width="10.21875" bestFit="1" customWidth="1"/>
    <col min="962" max="962" width="11.5546875" bestFit="1" customWidth="1"/>
    <col min="963" max="963" width="11.88671875" bestFit="1" customWidth="1"/>
    <col min="964" max="964" width="11.21875" bestFit="1" customWidth="1"/>
    <col min="965" max="965" width="17.21875" bestFit="1" customWidth="1"/>
    <col min="966" max="966" width="19.77734375" bestFit="1" customWidth="1"/>
    <col min="967" max="967" width="11" bestFit="1" customWidth="1"/>
    <col min="968" max="969" width="12.6640625" bestFit="1" customWidth="1"/>
    <col min="970" max="970" width="11.109375" bestFit="1" customWidth="1"/>
    <col min="971" max="971" width="12" bestFit="1" customWidth="1"/>
    <col min="972" max="972" width="10" bestFit="1" customWidth="1"/>
    <col min="973" max="973" width="9.6640625" bestFit="1" customWidth="1"/>
    <col min="974" max="974" width="11.77734375" bestFit="1" customWidth="1"/>
    <col min="975" max="975" width="12.109375" bestFit="1" customWidth="1"/>
    <col min="976" max="976" width="15" bestFit="1" customWidth="1"/>
    <col min="977" max="977" width="12.6640625" bestFit="1" customWidth="1"/>
    <col min="978" max="978" width="11.33203125" bestFit="1" customWidth="1"/>
    <col min="979" max="979" width="16.5546875" bestFit="1" customWidth="1"/>
    <col min="980" max="980" width="10.33203125" bestFit="1" customWidth="1"/>
    <col min="981" max="981" width="14.77734375" bestFit="1" customWidth="1"/>
    <col min="982" max="982" width="15.21875" bestFit="1" customWidth="1"/>
    <col min="983" max="983" width="17.77734375" bestFit="1" customWidth="1"/>
    <col min="984" max="984" width="12.21875" bestFit="1" customWidth="1"/>
    <col min="985" max="985" width="10.33203125" bestFit="1" customWidth="1"/>
    <col min="986" max="986" width="9.88671875" bestFit="1" customWidth="1"/>
    <col min="987" max="987" width="16.33203125" bestFit="1" customWidth="1"/>
    <col min="988" max="988" width="13.21875" bestFit="1" customWidth="1"/>
    <col min="989" max="989" width="10.21875" bestFit="1" customWidth="1"/>
    <col min="990" max="990" width="14.33203125" bestFit="1" customWidth="1"/>
    <col min="991" max="991" width="25" bestFit="1" customWidth="1"/>
    <col min="992" max="992" width="10.21875" bestFit="1" customWidth="1"/>
    <col min="993" max="993" width="12.88671875" bestFit="1" customWidth="1"/>
    <col min="994" max="994" width="10.6640625" bestFit="1" customWidth="1"/>
    <col min="995" max="995" width="12.5546875" bestFit="1" customWidth="1"/>
    <col min="996" max="996" width="10.44140625" bestFit="1" customWidth="1"/>
    <col min="997" max="997" width="12.109375" bestFit="1" customWidth="1"/>
    <col min="998" max="998" width="10.109375" bestFit="1" customWidth="1"/>
    <col min="999" max="999" width="10" bestFit="1" customWidth="1"/>
    <col min="1000" max="1000" width="7.5546875" bestFit="1" customWidth="1"/>
    <col min="1001" max="1001" width="8.44140625" bestFit="1" customWidth="1"/>
    <col min="1002" max="1002" width="11.5546875" bestFit="1" customWidth="1"/>
    <col min="1003" max="1003" width="15.88671875" bestFit="1" customWidth="1"/>
    <col min="1004" max="1004" width="8.21875" bestFit="1" customWidth="1"/>
    <col min="1005" max="1005" width="8.77734375" bestFit="1" customWidth="1"/>
    <col min="1007" max="1007" width="13.6640625" bestFit="1" customWidth="1"/>
    <col min="1008" max="1008" width="14.77734375" bestFit="1" customWidth="1"/>
    <col min="1009" max="1009" width="12.109375" bestFit="1" customWidth="1"/>
    <col min="1010" max="1010" width="13.44140625" bestFit="1" customWidth="1"/>
    <col min="1011" max="1011" width="17.77734375" bestFit="1" customWidth="1"/>
    <col min="1012" max="1012" width="12.21875" bestFit="1" customWidth="1"/>
    <col min="1013" max="1013" width="11.44140625" bestFit="1" customWidth="1"/>
    <col min="1014" max="1014" width="9.88671875" bestFit="1" customWidth="1"/>
    <col min="1015" max="1015" width="17.6640625" bestFit="1" customWidth="1"/>
    <col min="1016" max="1016" width="13.77734375" bestFit="1" customWidth="1"/>
    <col min="1017" max="1017" width="16.21875" bestFit="1" customWidth="1"/>
    <col min="1018" max="1018" width="13.44140625" bestFit="1" customWidth="1"/>
    <col min="1019" max="1019" width="15" bestFit="1" customWidth="1"/>
    <col min="1020" max="1020" width="9.44140625" bestFit="1" customWidth="1"/>
    <col min="1021" max="1021" width="12.6640625" bestFit="1" customWidth="1"/>
    <col min="1022" max="1022" width="11.77734375" bestFit="1" customWidth="1"/>
    <col min="1023" max="1023" width="14.5546875" bestFit="1" customWidth="1"/>
    <col min="1024" max="1024" width="9.6640625" bestFit="1" customWidth="1"/>
    <col min="1025" max="1025" width="10.88671875" bestFit="1" customWidth="1"/>
    <col min="1026" max="1026" width="12.21875" bestFit="1" customWidth="1"/>
    <col min="1027" max="1027" width="11.88671875" bestFit="1" customWidth="1"/>
    <col min="1028" max="1028" width="13.44140625" bestFit="1" customWidth="1"/>
    <col min="1029" max="1029" width="13.21875" bestFit="1" customWidth="1"/>
    <col min="1030" max="1030" width="11.6640625" bestFit="1" customWidth="1"/>
    <col min="1031" max="1031" width="13.6640625" bestFit="1" customWidth="1"/>
    <col min="1032" max="1032" width="10.77734375" bestFit="1" customWidth="1"/>
    <col min="1033" max="1033" width="16" bestFit="1" customWidth="1"/>
    <col min="1034" max="1034" width="13.44140625" bestFit="1" customWidth="1"/>
    <col min="1035" max="1035" width="11.88671875" bestFit="1" customWidth="1"/>
    <col min="1036" max="1036" width="12.109375" bestFit="1" customWidth="1"/>
    <col min="1037" max="1037" width="14" bestFit="1" customWidth="1"/>
    <col min="1038" max="1038" width="15.44140625" bestFit="1" customWidth="1"/>
    <col min="1039" max="1039" width="14.6640625" bestFit="1" customWidth="1"/>
    <col min="1040" max="1040" width="16.5546875" bestFit="1" customWidth="1"/>
    <col min="1041" max="1041" width="11.109375" bestFit="1" customWidth="1"/>
    <col min="1042" max="1042" width="12.21875" bestFit="1" customWidth="1"/>
    <col min="1043" max="1043" width="14" bestFit="1" customWidth="1"/>
    <col min="1044" max="1044" width="11.5546875" bestFit="1" customWidth="1"/>
    <col min="1045" max="1045" width="9.77734375" bestFit="1" customWidth="1"/>
    <col min="1046" max="1046" width="12" bestFit="1" customWidth="1"/>
    <col min="1047" max="1047" width="14.77734375" bestFit="1" customWidth="1"/>
    <col min="1048" max="1048" width="13.33203125" bestFit="1" customWidth="1"/>
    <col min="1049" max="1049" width="18" bestFit="1" customWidth="1"/>
    <col min="1050" max="1050" width="17.5546875" bestFit="1" customWidth="1"/>
    <col min="1051" max="1051" width="12.33203125" bestFit="1" customWidth="1"/>
    <col min="1052" max="1052" width="12.77734375" bestFit="1" customWidth="1"/>
    <col min="1053" max="1053" width="13.21875" bestFit="1" customWidth="1"/>
    <col min="1054" max="1054" width="10.77734375" bestFit="1" customWidth="1"/>
    <col min="1055" max="1056" width="12.5546875" bestFit="1" customWidth="1"/>
    <col min="1057" max="1057" width="14.6640625" bestFit="1" customWidth="1"/>
    <col min="1058" max="1058" width="11.21875" bestFit="1" customWidth="1"/>
    <col min="1059" max="1059" width="14.5546875" bestFit="1" customWidth="1"/>
    <col min="1060" max="1060" width="12.21875" bestFit="1" customWidth="1"/>
    <col min="1061" max="1061" width="15.88671875" bestFit="1" customWidth="1"/>
    <col min="1062" max="1062" width="15.33203125" bestFit="1" customWidth="1"/>
    <col min="1063" max="1063" width="12.21875" bestFit="1" customWidth="1"/>
    <col min="1064" max="1064" width="11.33203125" bestFit="1" customWidth="1"/>
    <col min="1065" max="1065" width="12.6640625" bestFit="1" customWidth="1"/>
    <col min="1066" max="1066" width="11.88671875" bestFit="1" customWidth="1"/>
    <col min="1067" max="1067" width="11.5546875" bestFit="1" customWidth="1"/>
    <col min="1068" max="1069" width="13.77734375" bestFit="1" customWidth="1"/>
    <col min="1070" max="1070" width="12.88671875" bestFit="1" customWidth="1"/>
    <col min="1071" max="1071" width="12.77734375" bestFit="1" customWidth="1"/>
    <col min="1072" max="1072" width="11.33203125" bestFit="1" customWidth="1"/>
    <col min="1073" max="1073" width="13.6640625" bestFit="1" customWidth="1"/>
    <col min="1074" max="1074" width="14.44140625" bestFit="1" customWidth="1"/>
    <col min="1075" max="1075" width="11.44140625" bestFit="1" customWidth="1"/>
    <col min="1076" max="1076" width="12.5546875" bestFit="1" customWidth="1"/>
    <col min="1077" max="1077" width="13.109375" bestFit="1" customWidth="1"/>
    <col min="1078" max="1078" width="17.5546875" bestFit="1" customWidth="1"/>
    <col min="1079" max="1079" width="14.88671875" bestFit="1" customWidth="1"/>
    <col min="1080" max="1080" width="11.33203125" bestFit="1" customWidth="1"/>
    <col min="1081" max="1081" width="12.21875" bestFit="1" customWidth="1"/>
    <col min="1082" max="1082" width="9.44140625" bestFit="1" customWidth="1"/>
    <col min="1083" max="1083" width="12.109375" bestFit="1" customWidth="1"/>
    <col min="1084" max="1084" width="10" bestFit="1" customWidth="1"/>
    <col min="1085" max="1085" width="13.44140625" bestFit="1" customWidth="1"/>
    <col min="1086" max="1086" width="14.5546875" bestFit="1" customWidth="1"/>
    <col min="1087" max="1087" width="10.77734375" bestFit="1" customWidth="1"/>
    <col min="1088" max="1088" width="13.44140625" bestFit="1" customWidth="1"/>
    <col min="1089" max="1089" width="10.109375" bestFit="1" customWidth="1"/>
    <col min="1090" max="1090" width="8.6640625" bestFit="1" customWidth="1"/>
    <col min="1091" max="1091" width="10.109375" bestFit="1" customWidth="1"/>
    <col min="1092" max="1092" width="12.5546875" bestFit="1" customWidth="1"/>
    <col min="1093" max="1093" width="15.21875" bestFit="1" customWidth="1"/>
    <col min="1094" max="1094" width="12.21875" bestFit="1" customWidth="1"/>
    <col min="1095" max="1095" width="13.109375" bestFit="1" customWidth="1"/>
    <col min="1096" max="1096" width="17.77734375" bestFit="1" customWidth="1"/>
    <col min="1097" max="1097" width="11.88671875" bestFit="1" customWidth="1"/>
    <col min="1098" max="1098" width="10.88671875" bestFit="1" customWidth="1"/>
    <col min="1099" max="1099" width="9.33203125" bestFit="1" customWidth="1"/>
    <col min="1100" max="1100" width="14.21875" bestFit="1" customWidth="1"/>
    <col min="1101" max="1101" width="12.44140625" bestFit="1" customWidth="1"/>
    <col min="1102" max="1102" width="14.33203125" bestFit="1" customWidth="1"/>
    <col min="1103" max="1103" width="13.44140625" bestFit="1" customWidth="1"/>
    <col min="1104" max="1104" width="10.88671875" bestFit="1" customWidth="1"/>
    <col min="1105" max="1105" width="9.6640625" bestFit="1" customWidth="1"/>
    <col min="1106" max="1106" width="10.21875" bestFit="1" customWidth="1"/>
    <col min="1107" max="1107" width="11.33203125" bestFit="1" customWidth="1"/>
    <col min="1108" max="1108" width="15.77734375" bestFit="1" customWidth="1"/>
    <col min="1109" max="1109" width="12.44140625" bestFit="1" customWidth="1"/>
    <col min="1110" max="1110" width="12.88671875" bestFit="1" customWidth="1"/>
    <col min="1111" max="1111" width="12.5546875" bestFit="1" customWidth="1"/>
    <col min="1112" max="1112" width="17.6640625" bestFit="1" customWidth="1"/>
    <col min="1113" max="1113" width="8.77734375" bestFit="1" customWidth="1"/>
    <col min="1114" max="1114" width="10.6640625" bestFit="1" customWidth="1"/>
    <col min="1115" max="1115" width="11.88671875" bestFit="1" customWidth="1"/>
    <col min="1116" max="1116" width="11.5546875" bestFit="1" customWidth="1"/>
    <col min="1117" max="1117" width="12" bestFit="1" customWidth="1"/>
    <col min="1118" max="1118" width="10.88671875" bestFit="1" customWidth="1"/>
    <col min="1119" max="1119" width="13.33203125" bestFit="1" customWidth="1"/>
    <col min="1120" max="1120" width="12.77734375" bestFit="1" customWidth="1"/>
    <col min="1121" max="1121" width="17.44140625" bestFit="1" customWidth="1"/>
    <col min="1122" max="1122" width="13.6640625" bestFit="1" customWidth="1"/>
    <col min="1123" max="1123" width="10.44140625" bestFit="1" customWidth="1"/>
    <col min="1124" max="1124" width="13.109375" bestFit="1" customWidth="1"/>
    <col min="1125" max="1125" width="13.21875" bestFit="1" customWidth="1"/>
    <col min="1126" max="1126" width="14" bestFit="1" customWidth="1"/>
    <col min="1127" max="1127" width="12.6640625" bestFit="1" customWidth="1"/>
    <col min="1128" max="1128" width="11.21875" bestFit="1" customWidth="1"/>
    <col min="1129" max="1129" width="16.5546875" bestFit="1" customWidth="1"/>
    <col min="1130" max="1130" width="12.88671875" bestFit="1" customWidth="1"/>
    <col min="1131" max="1131" width="8" bestFit="1" customWidth="1"/>
    <col min="1132" max="1132" width="12.109375" bestFit="1" customWidth="1"/>
    <col min="1133" max="1133" width="10.33203125" bestFit="1" customWidth="1"/>
    <col min="1134" max="1134" width="9.109375" bestFit="1" customWidth="1"/>
    <col min="1135" max="1135" width="13.109375" bestFit="1" customWidth="1"/>
    <col min="1136" max="1136" width="21.88671875" bestFit="1" customWidth="1"/>
    <col min="1137" max="1137" width="18.6640625" bestFit="1" customWidth="1"/>
    <col min="1138" max="1138" width="19.109375" bestFit="1" customWidth="1"/>
    <col min="1139" max="1139" width="13.33203125" bestFit="1" customWidth="1"/>
    <col min="1140" max="1140" width="10.21875" bestFit="1" customWidth="1"/>
    <col min="1141" max="1142" width="10.33203125" bestFit="1" customWidth="1"/>
    <col min="1143" max="1143" width="9" bestFit="1" customWidth="1"/>
    <col min="1144" max="1144" width="12.44140625" bestFit="1" customWidth="1"/>
    <col min="1145" max="1145" width="13.109375" bestFit="1" customWidth="1"/>
    <col min="1146" max="1146" width="11.33203125" bestFit="1" customWidth="1"/>
    <col min="1147" max="1147" width="12.5546875" bestFit="1" customWidth="1"/>
    <col min="1148" max="1148" width="13.88671875" bestFit="1" customWidth="1"/>
    <col min="1149" max="1149" width="12.21875" bestFit="1" customWidth="1"/>
    <col min="1150" max="1150" width="12.109375" bestFit="1" customWidth="1"/>
    <col min="1151" max="1151" width="15.44140625" bestFit="1" customWidth="1"/>
    <col min="1152" max="1152" width="15.5546875" bestFit="1" customWidth="1"/>
    <col min="1153" max="1153" width="11" bestFit="1" customWidth="1"/>
    <col min="1154" max="1154" width="12" bestFit="1" customWidth="1"/>
    <col min="1155" max="1155" width="13.88671875" bestFit="1" customWidth="1"/>
    <col min="1156" max="1156" width="10.6640625" bestFit="1" customWidth="1"/>
    <col min="1157" max="1157" width="12.109375" bestFit="1" customWidth="1"/>
    <col min="1158" max="1158" width="14.109375" bestFit="1" customWidth="1"/>
    <col min="1159" max="1159" width="13.21875" bestFit="1" customWidth="1"/>
    <col min="1160" max="1160" width="12.33203125" bestFit="1" customWidth="1"/>
    <col min="1161" max="1161" width="16.21875" bestFit="1" customWidth="1"/>
    <col min="1162" max="1162" width="15.109375" bestFit="1" customWidth="1"/>
    <col min="1163" max="1163" width="13.5546875" bestFit="1" customWidth="1"/>
    <col min="1164" max="1164" width="17.21875" bestFit="1" customWidth="1"/>
    <col min="1165" max="1165" width="15.77734375" bestFit="1" customWidth="1"/>
    <col min="1166" max="1166" width="12.6640625" bestFit="1" customWidth="1"/>
    <col min="1167" max="1167" width="17.6640625" bestFit="1" customWidth="1"/>
    <col min="1168" max="1168" width="15.109375" bestFit="1" customWidth="1"/>
    <col min="1169" max="1169" width="13.6640625" bestFit="1" customWidth="1"/>
    <col min="1170" max="1170" width="12.5546875" bestFit="1" customWidth="1"/>
    <col min="1171" max="1171" width="11.21875" bestFit="1" customWidth="1"/>
    <col min="1172" max="1172" width="16" bestFit="1" customWidth="1"/>
    <col min="1173" max="1173" width="13.88671875" bestFit="1" customWidth="1"/>
    <col min="1174" max="1174" width="13.5546875" bestFit="1" customWidth="1"/>
    <col min="1175" max="1175" width="11.33203125" bestFit="1" customWidth="1"/>
    <col min="1176" max="1176" width="12.44140625" bestFit="1" customWidth="1"/>
    <col min="1177" max="1177" width="13.33203125" bestFit="1" customWidth="1"/>
    <col min="1178" max="1178" width="11.77734375" bestFit="1" customWidth="1"/>
    <col min="1179" max="1179" width="17.33203125" bestFit="1" customWidth="1"/>
    <col min="1180" max="1180" width="12.77734375" bestFit="1" customWidth="1"/>
    <col min="1181" max="1181" width="11.33203125" bestFit="1" customWidth="1"/>
    <col min="1182" max="1182" width="11.88671875" bestFit="1" customWidth="1"/>
    <col min="1183" max="1183" width="14.6640625" bestFit="1" customWidth="1"/>
    <col min="1184" max="1184" width="11.77734375" bestFit="1" customWidth="1"/>
    <col min="1185" max="1185" width="13.109375" bestFit="1" customWidth="1"/>
    <col min="1186" max="1186" width="14.5546875" bestFit="1" customWidth="1"/>
    <col min="1187" max="1187" width="15" bestFit="1" customWidth="1"/>
    <col min="1188" max="1188" width="15.88671875" bestFit="1" customWidth="1"/>
    <col min="1189" max="1189" width="13.44140625" bestFit="1" customWidth="1"/>
    <col min="1190" max="1190" width="12.109375" bestFit="1" customWidth="1"/>
    <col min="1191" max="1191" width="12.21875" bestFit="1" customWidth="1"/>
    <col min="1192" max="1192" width="11.109375" bestFit="1" customWidth="1"/>
    <col min="1193" max="1193" width="13.109375" bestFit="1" customWidth="1"/>
    <col min="1194" max="1194" width="12.21875" bestFit="1" customWidth="1"/>
    <col min="1195" max="1195" width="13.109375" bestFit="1" customWidth="1"/>
    <col min="1196" max="1196" width="14" bestFit="1" customWidth="1"/>
    <col min="1197" max="1197" width="14.77734375" bestFit="1" customWidth="1"/>
    <col min="1198" max="1198" width="13.109375" bestFit="1" customWidth="1"/>
    <col min="1199" max="1199" width="11.109375" bestFit="1" customWidth="1"/>
    <col min="1200" max="1200" width="10.5546875" bestFit="1" customWidth="1"/>
    <col min="1201" max="1201" width="19.109375" bestFit="1" customWidth="1"/>
    <col min="1202" max="1202" width="14.77734375" bestFit="1" customWidth="1"/>
    <col min="1203" max="1204" width="12.109375" bestFit="1" customWidth="1"/>
    <col min="1205" max="1205" width="14.77734375" bestFit="1" customWidth="1"/>
    <col min="1206" max="1206" width="12.88671875" bestFit="1" customWidth="1"/>
    <col min="1207" max="1207" width="5.109375" bestFit="1" customWidth="1"/>
    <col min="1208" max="1208" width="12" bestFit="1" customWidth="1"/>
    <col min="1209" max="1209" width="11.33203125" bestFit="1" customWidth="1"/>
    <col min="1210" max="1210" width="9.44140625" bestFit="1" customWidth="1"/>
    <col min="1211" max="1211" width="15" bestFit="1" customWidth="1"/>
    <col min="1212" max="1212" width="10.33203125" bestFit="1" customWidth="1"/>
    <col min="1213" max="1213" width="12.88671875" bestFit="1" customWidth="1"/>
    <col min="1214" max="1214" width="9.33203125" bestFit="1" customWidth="1"/>
    <col min="1215" max="1215" width="9.6640625" bestFit="1" customWidth="1"/>
    <col min="1216" max="1216" width="11.33203125" bestFit="1" customWidth="1"/>
    <col min="1217" max="1217" width="13.21875" bestFit="1" customWidth="1"/>
    <col min="1218" max="1218" width="10.44140625" bestFit="1" customWidth="1"/>
    <col min="1219" max="1219" width="10.77734375" bestFit="1" customWidth="1"/>
    <col min="1220" max="1220" width="11.33203125" bestFit="1" customWidth="1"/>
    <col min="1221" max="1221" width="9.88671875" bestFit="1" customWidth="1"/>
    <col min="1222" max="1222" width="11.44140625" bestFit="1" customWidth="1"/>
    <col min="1223" max="1223" width="13.33203125" bestFit="1" customWidth="1"/>
    <col min="1224" max="1224" width="12.77734375" bestFit="1" customWidth="1"/>
    <col min="1225" max="1225" width="11.6640625" bestFit="1" customWidth="1"/>
    <col min="1226" max="1226" width="7.109375" bestFit="1" customWidth="1"/>
    <col min="1227" max="1227" width="10.33203125" bestFit="1" customWidth="1"/>
    <col min="1228" max="1228" width="12.6640625" bestFit="1" customWidth="1"/>
    <col min="1229" max="1229" width="12.33203125" bestFit="1" customWidth="1"/>
    <col min="1230" max="1231" width="9.21875" bestFit="1" customWidth="1"/>
    <col min="1232" max="1232" width="10.77734375" bestFit="1" customWidth="1"/>
    <col min="1233" max="1233" width="11.109375" bestFit="1" customWidth="1"/>
    <col min="1234" max="1234" width="12.6640625" bestFit="1" customWidth="1"/>
    <col min="1235" max="1235" width="16" bestFit="1" customWidth="1"/>
    <col min="1236" max="1237" width="14.33203125" bestFit="1" customWidth="1"/>
    <col min="1238" max="1238" width="14.44140625" bestFit="1" customWidth="1"/>
    <col min="1239" max="1239" width="10.6640625" bestFit="1" customWidth="1"/>
    <col min="1240" max="1240" width="11.109375" bestFit="1" customWidth="1"/>
    <col min="1241" max="1241" width="10.88671875" bestFit="1" customWidth="1"/>
    <col min="1243" max="1243" width="9.109375" bestFit="1" customWidth="1"/>
    <col min="1244" max="1244" width="10.77734375" bestFit="1" customWidth="1"/>
    <col min="1245" max="1245" width="12" bestFit="1" customWidth="1"/>
    <col min="1246" max="1246" width="9.77734375" bestFit="1" customWidth="1"/>
    <col min="1247" max="1247" width="9.44140625" bestFit="1" customWidth="1"/>
    <col min="1248" max="1248" width="8.5546875" bestFit="1" customWidth="1"/>
    <col min="1249" max="1249" width="11.88671875" bestFit="1" customWidth="1"/>
    <col min="1250" max="1250" width="12.88671875" bestFit="1" customWidth="1"/>
    <col min="1251" max="1251" width="14.88671875" bestFit="1" customWidth="1"/>
    <col min="1252" max="1252" width="11.109375" bestFit="1" customWidth="1"/>
    <col min="1253" max="1253" width="8.44140625" bestFit="1" customWidth="1"/>
    <col min="1254" max="1254" width="12.77734375" bestFit="1" customWidth="1"/>
    <col min="1255" max="1255" width="15.109375" bestFit="1" customWidth="1"/>
    <col min="1256" max="1256" width="12.5546875" bestFit="1" customWidth="1"/>
    <col min="1257" max="1257" width="15.44140625" bestFit="1" customWidth="1"/>
    <col min="1258" max="1258" width="11.109375" bestFit="1" customWidth="1"/>
    <col min="1259" max="1259" width="10.21875" bestFit="1" customWidth="1"/>
    <col min="1260" max="1260" width="10.88671875" bestFit="1" customWidth="1"/>
    <col min="1261" max="1261" width="11.77734375" bestFit="1" customWidth="1"/>
    <col min="1262" max="1262" width="19.88671875" bestFit="1" customWidth="1"/>
    <col min="1263" max="1263" width="10.21875" bestFit="1" customWidth="1"/>
    <col min="1264" max="1264" width="14.5546875" bestFit="1" customWidth="1"/>
    <col min="1265" max="1265" width="9.21875" bestFit="1" customWidth="1"/>
    <col min="1266" max="1266" width="8.21875" bestFit="1" customWidth="1"/>
    <col min="1267" max="1267" width="10.6640625" bestFit="1" customWidth="1"/>
    <col min="1268" max="1268" width="11.109375" bestFit="1" customWidth="1"/>
    <col min="1269" max="1269" width="20" bestFit="1" customWidth="1"/>
    <col min="1270" max="1270" width="9.5546875" bestFit="1" customWidth="1"/>
    <col min="1271" max="1271" width="15.33203125" bestFit="1" customWidth="1"/>
    <col min="1273" max="1273" width="11.44140625" bestFit="1" customWidth="1"/>
    <col min="1274" max="1274" width="10.44140625" bestFit="1" customWidth="1"/>
    <col min="1275" max="1275" width="13.21875" bestFit="1" customWidth="1"/>
    <col min="1276" max="1276" width="18.109375" bestFit="1" customWidth="1"/>
    <col min="1277" max="1277" width="11.5546875" bestFit="1" customWidth="1"/>
    <col min="1278" max="1278" width="10.109375" bestFit="1" customWidth="1"/>
    <col min="1279" max="1279" width="8.6640625" bestFit="1" customWidth="1"/>
    <col min="1280" max="1280" width="12.6640625" bestFit="1" customWidth="1"/>
    <col min="1281" max="1281" width="14.77734375" bestFit="1" customWidth="1"/>
    <col min="1282" max="1282" width="14" bestFit="1" customWidth="1"/>
    <col min="1283" max="1283" width="11.33203125" bestFit="1" customWidth="1"/>
    <col min="1284" max="1284" width="14.77734375" bestFit="1" customWidth="1"/>
    <col min="1286" max="1286" width="9.109375" bestFit="1" customWidth="1"/>
    <col min="1287" max="1287" width="11" bestFit="1" customWidth="1"/>
    <col min="1288" max="1288" width="13.5546875" bestFit="1" customWidth="1"/>
    <col min="1289" max="1289" width="10.6640625" bestFit="1" customWidth="1"/>
    <col min="1290" max="1290" width="10.88671875" bestFit="1" customWidth="1"/>
    <col min="1291" max="1291" width="15.21875" bestFit="1" customWidth="1"/>
    <col min="1292" max="1292" width="9.6640625" bestFit="1" customWidth="1"/>
    <col min="1293" max="1293" width="10.88671875" bestFit="1" customWidth="1"/>
    <col min="1294" max="1294" width="9.109375" bestFit="1" customWidth="1"/>
    <col min="1295" max="1295" width="10" bestFit="1" customWidth="1"/>
    <col min="1296" max="1296" width="12.33203125" bestFit="1" customWidth="1"/>
    <col min="1297" max="1297" width="13.33203125" bestFit="1" customWidth="1"/>
    <col min="1298" max="1298" width="11.6640625" bestFit="1" customWidth="1"/>
    <col min="1299" max="1299" width="11.5546875" bestFit="1" customWidth="1"/>
    <col min="1300" max="1300" width="14.21875" bestFit="1" customWidth="1"/>
    <col min="1301" max="1301" width="11.33203125" bestFit="1" customWidth="1"/>
    <col min="1302" max="1302" width="14.5546875" bestFit="1" customWidth="1"/>
    <col min="1303" max="1303" width="10.88671875" bestFit="1" customWidth="1"/>
    <col min="1304" max="1304" width="11" bestFit="1" customWidth="1"/>
    <col min="1305" max="1305" width="8.44140625" bestFit="1" customWidth="1"/>
    <col min="1306" max="1306" width="10.5546875" bestFit="1" customWidth="1"/>
    <col min="1307" max="1307" width="9.21875" bestFit="1" customWidth="1"/>
    <col min="1308" max="1308" width="9.6640625" bestFit="1" customWidth="1"/>
    <col min="1309" max="1309" width="9.109375" bestFit="1" customWidth="1"/>
    <col min="1311" max="1311" width="9.21875" bestFit="1" customWidth="1"/>
    <col min="1312" max="1312" width="9" bestFit="1" customWidth="1"/>
    <col min="1313" max="1313" width="15.109375" bestFit="1" customWidth="1"/>
    <col min="1314" max="1314" width="13.5546875" bestFit="1" customWidth="1"/>
    <col min="1315" max="1315" width="14.21875" bestFit="1" customWidth="1"/>
    <col min="1316" max="1316" width="16" bestFit="1" customWidth="1"/>
    <col min="1317" max="1317" width="16.109375" bestFit="1" customWidth="1"/>
    <col min="1318" max="1318" width="16" bestFit="1" customWidth="1"/>
    <col min="1319" max="1319" width="15.33203125" bestFit="1" customWidth="1"/>
    <col min="1320" max="1320" width="15.44140625" bestFit="1" customWidth="1"/>
    <col min="1321" max="1321" width="13.44140625" bestFit="1" customWidth="1"/>
    <col min="1322" max="1322" width="20.6640625" bestFit="1" customWidth="1"/>
    <col min="1323" max="1323" width="14" bestFit="1" customWidth="1"/>
    <col min="1324" max="1324" width="12.109375" bestFit="1" customWidth="1"/>
    <col min="1325" max="1325" width="10.88671875" bestFit="1" customWidth="1"/>
    <col min="1326" max="1326" width="15.21875" bestFit="1" customWidth="1"/>
    <col min="1327" max="1327" width="15.109375" bestFit="1" customWidth="1"/>
    <col min="1328" max="1328" width="12.5546875" bestFit="1" customWidth="1"/>
    <col min="1329" max="1329" width="11.6640625" bestFit="1" customWidth="1"/>
    <col min="1330" max="1330" width="13.5546875" bestFit="1" customWidth="1"/>
    <col min="1331" max="1331" width="18.6640625" bestFit="1" customWidth="1"/>
    <col min="1332" max="1332" width="14.44140625" bestFit="1" customWidth="1"/>
    <col min="1333" max="1333" width="16.77734375" bestFit="1" customWidth="1"/>
    <col min="1334" max="1334" width="9.77734375" bestFit="1" customWidth="1"/>
    <col min="1335" max="1335" width="12.33203125" bestFit="1" customWidth="1"/>
    <col min="1336" max="1336" width="8.33203125" bestFit="1" customWidth="1"/>
    <col min="1337" max="1337" width="12.6640625" bestFit="1" customWidth="1"/>
    <col min="1338" max="1338" width="11.88671875" bestFit="1" customWidth="1"/>
    <col min="1339" max="1339" width="14.5546875" bestFit="1" customWidth="1"/>
    <col min="1340" max="1340" width="9.6640625" bestFit="1" customWidth="1"/>
    <col min="1341" max="1341" width="12.5546875" bestFit="1" customWidth="1"/>
    <col min="1342" max="1342" width="9" bestFit="1" customWidth="1"/>
    <col min="1343" max="1343" width="10.77734375" bestFit="1" customWidth="1"/>
    <col min="1344" max="1344" width="11.33203125" bestFit="1" customWidth="1"/>
    <col min="1345" max="1345" width="14.33203125" bestFit="1" customWidth="1"/>
    <col min="1346" max="1346" width="13.5546875" bestFit="1" customWidth="1"/>
    <col min="1347" max="1347" width="14.33203125" bestFit="1" customWidth="1"/>
    <col min="1348" max="1348" width="11.21875" bestFit="1" customWidth="1"/>
    <col min="1349" max="1349" width="10.6640625" bestFit="1" customWidth="1"/>
    <col min="1350" max="1350" width="12.6640625" bestFit="1" customWidth="1"/>
    <col min="1351" max="1351" width="11" bestFit="1" customWidth="1"/>
    <col min="1352" max="1352" width="8.33203125" bestFit="1" customWidth="1"/>
    <col min="1353" max="1353" width="13.44140625" bestFit="1" customWidth="1"/>
    <col min="1354" max="1354" width="9.88671875" bestFit="1" customWidth="1"/>
    <col min="1355" max="1355" width="10.5546875" bestFit="1" customWidth="1"/>
    <col min="1356" max="1356" width="9.5546875" bestFit="1" customWidth="1"/>
    <col min="1357" max="1357" width="16.44140625" bestFit="1" customWidth="1"/>
    <col min="1358" max="1358" width="11.88671875" bestFit="1" customWidth="1"/>
    <col min="1359" max="1359" width="11.5546875" bestFit="1" customWidth="1"/>
    <col min="1360" max="1360" width="9.88671875" bestFit="1" customWidth="1"/>
    <col min="1361" max="1361" width="12.44140625" bestFit="1" customWidth="1"/>
    <col min="1363" max="1363" width="11.88671875" bestFit="1" customWidth="1"/>
    <col min="1364" max="1364" width="11.33203125" bestFit="1" customWidth="1"/>
    <col min="1365" max="1365" width="11.21875" bestFit="1" customWidth="1"/>
    <col min="1366" max="1366" width="13.77734375" bestFit="1" customWidth="1"/>
    <col min="1367" max="1367" width="16.21875" bestFit="1" customWidth="1"/>
    <col min="1368" max="1368" width="13.44140625" bestFit="1" customWidth="1"/>
    <col min="1369" max="1369" width="13.33203125" bestFit="1" customWidth="1"/>
    <col min="1370" max="1370" width="12.21875" bestFit="1" customWidth="1"/>
    <col min="1371" max="1371" width="11.6640625" bestFit="1" customWidth="1"/>
    <col min="1372" max="1372" width="10.77734375" bestFit="1" customWidth="1"/>
    <col min="1373" max="1373" width="11.5546875" bestFit="1" customWidth="1"/>
    <col min="1374" max="1374" width="14.44140625" bestFit="1" customWidth="1"/>
    <col min="1375" max="1375" width="14.21875" bestFit="1" customWidth="1"/>
    <col min="1376" max="1376" width="12.109375" bestFit="1" customWidth="1"/>
    <col min="1377" max="1377" width="12.5546875" bestFit="1" customWidth="1"/>
    <col min="1378" max="1378" width="8" bestFit="1" customWidth="1"/>
    <col min="1379" max="1379" width="11" bestFit="1" customWidth="1"/>
    <col min="1380" max="1380" width="11.21875" bestFit="1" customWidth="1"/>
    <col min="1381" max="1381" width="14.77734375" bestFit="1" customWidth="1"/>
    <col min="1382" max="1382" width="12.88671875" bestFit="1" customWidth="1"/>
    <col min="1383" max="1383" width="9.88671875" bestFit="1" customWidth="1"/>
    <col min="1384" max="1384" width="12.5546875" bestFit="1" customWidth="1"/>
    <col min="1385" max="1385" width="15.6640625" bestFit="1" customWidth="1"/>
    <col min="1386" max="1386" width="11.88671875" bestFit="1" customWidth="1"/>
    <col min="1387" max="1387" width="14.6640625" bestFit="1" customWidth="1"/>
    <col min="1388" max="1388" width="11" bestFit="1" customWidth="1"/>
    <col min="1389" max="1389" width="12.5546875" bestFit="1" customWidth="1"/>
    <col min="1390" max="1390" width="15.21875" bestFit="1" customWidth="1"/>
    <col min="1391" max="1391" width="15.88671875" bestFit="1" customWidth="1"/>
    <col min="1392" max="1392" width="11.88671875" bestFit="1" customWidth="1"/>
    <col min="1393" max="1393" width="8.109375" bestFit="1" customWidth="1"/>
    <col min="1394" max="1394" width="10.88671875" bestFit="1" customWidth="1"/>
    <col min="1395" max="1395" width="12.88671875" bestFit="1" customWidth="1"/>
    <col min="1396" max="1396" width="11.6640625" bestFit="1" customWidth="1"/>
    <col min="1397" max="1397" width="12" bestFit="1" customWidth="1"/>
    <col min="1398" max="1398" width="11.5546875" bestFit="1" customWidth="1"/>
    <col min="1399" max="1399" width="10.33203125" bestFit="1" customWidth="1"/>
    <col min="1400" max="1400" width="10.77734375" bestFit="1" customWidth="1"/>
    <col min="1401" max="1401" width="11.109375" bestFit="1" customWidth="1"/>
    <col min="1402" max="1402" width="12.21875" bestFit="1" customWidth="1"/>
    <col min="1403" max="1403" width="14.21875" bestFit="1" customWidth="1"/>
    <col min="1404" max="1404" width="13.21875" bestFit="1" customWidth="1"/>
    <col min="1405" max="1405" width="9.6640625" bestFit="1" customWidth="1"/>
    <col min="1406" max="1406" width="15.109375" bestFit="1" customWidth="1"/>
    <col min="1407" max="1407" width="12.5546875" bestFit="1" customWidth="1"/>
    <col min="1408" max="1408" width="12" bestFit="1" customWidth="1"/>
    <col min="1409" max="1409" width="14.33203125" bestFit="1" customWidth="1"/>
    <col min="1410" max="1410" width="12.77734375" bestFit="1" customWidth="1"/>
    <col min="1411" max="1411" width="12.6640625" bestFit="1" customWidth="1"/>
    <col min="1412" max="1412" width="10.44140625" bestFit="1" customWidth="1"/>
    <col min="1413" max="1413" width="11.44140625" bestFit="1" customWidth="1"/>
    <col min="1414" max="1414" width="11.77734375" bestFit="1" customWidth="1"/>
    <col min="1415" max="1415" width="9.21875" bestFit="1" customWidth="1"/>
    <col min="1416" max="1416" width="11" bestFit="1" customWidth="1"/>
    <col min="1417" max="1417" width="12" bestFit="1" customWidth="1"/>
    <col min="1418" max="1418" width="11.44140625" bestFit="1" customWidth="1"/>
    <col min="1419" max="1419" width="16.6640625" bestFit="1" customWidth="1"/>
    <col min="1420" max="1420" width="13.77734375" bestFit="1" customWidth="1"/>
    <col min="1421" max="1421" width="11.6640625" bestFit="1" customWidth="1"/>
    <col min="1422" max="1422" width="15.21875" bestFit="1" customWidth="1"/>
    <col min="1423" max="1423" width="14" bestFit="1" customWidth="1"/>
    <col min="1424" max="1424" width="12" bestFit="1" customWidth="1"/>
    <col min="1425" max="1425" width="14.109375" bestFit="1" customWidth="1"/>
    <col min="1426" max="1426" width="17.44140625" bestFit="1" customWidth="1"/>
    <col min="1427" max="1427" width="10.77734375" bestFit="1" customWidth="1"/>
    <col min="1428" max="1428" width="10.6640625" bestFit="1" customWidth="1"/>
    <col min="1429" max="1429" width="10.77734375" bestFit="1" customWidth="1"/>
    <col min="1430" max="1430" width="15.6640625" bestFit="1" customWidth="1"/>
    <col min="1431" max="1431" width="12.109375" bestFit="1" customWidth="1"/>
    <col min="1432" max="1432" width="10.33203125" bestFit="1" customWidth="1"/>
    <col min="1433" max="1433" width="10.44140625" bestFit="1" customWidth="1"/>
    <col min="1434" max="1434" width="14.109375" bestFit="1" customWidth="1"/>
    <col min="1435" max="1435" width="13.21875" bestFit="1" customWidth="1"/>
    <col min="1436" max="1436" width="14.44140625" bestFit="1" customWidth="1"/>
    <col min="1437" max="1437" width="12.33203125" bestFit="1" customWidth="1"/>
    <col min="1438" max="1438" width="17.77734375" bestFit="1" customWidth="1"/>
    <col min="1439" max="1439" width="13.5546875" bestFit="1" customWidth="1"/>
    <col min="1440" max="1440" width="18.44140625" bestFit="1" customWidth="1"/>
    <col min="1441" max="1441" width="11.88671875" bestFit="1" customWidth="1"/>
    <col min="1442" max="1442" width="13.44140625" bestFit="1" customWidth="1"/>
    <col min="1443" max="1443" width="19.21875" bestFit="1" customWidth="1"/>
    <col min="1444" max="1444" width="14" bestFit="1" customWidth="1"/>
    <col min="1445" max="1446" width="11.77734375" bestFit="1" customWidth="1"/>
    <col min="1447" max="1447" width="10.77734375" bestFit="1" customWidth="1"/>
    <col min="1448" max="1448" width="10" bestFit="1" customWidth="1"/>
    <col min="1449" max="1449" width="14" bestFit="1" customWidth="1"/>
    <col min="1450" max="1450" width="12.77734375" bestFit="1" customWidth="1"/>
    <col min="1451" max="1451" width="14.77734375" bestFit="1" customWidth="1"/>
    <col min="1452" max="1452" width="12.33203125" bestFit="1" customWidth="1"/>
    <col min="1453" max="1453" width="10.109375" bestFit="1" customWidth="1"/>
    <col min="1454" max="1454" width="9.5546875" bestFit="1" customWidth="1"/>
    <col min="1455" max="1455" width="14.88671875" bestFit="1" customWidth="1"/>
    <col min="1456" max="1456" width="11.5546875" bestFit="1" customWidth="1"/>
    <col min="1457" max="1457" width="9.33203125" bestFit="1" customWidth="1"/>
    <col min="1458" max="1458" width="8.6640625" bestFit="1" customWidth="1"/>
    <col min="1459" max="1459" width="12.88671875" bestFit="1" customWidth="1"/>
    <col min="1460" max="1460" width="15.109375" bestFit="1" customWidth="1"/>
    <col min="1461" max="1461" width="14.88671875" bestFit="1" customWidth="1"/>
    <col min="1462" max="1462" width="12.21875" bestFit="1" customWidth="1"/>
    <col min="1463" max="1463" width="11.88671875" bestFit="1" customWidth="1"/>
    <col min="1464" max="1464" width="14.109375" bestFit="1" customWidth="1"/>
    <col min="1465" max="1465" width="10.6640625" bestFit="1" customWidth="1"/>
    <col min="1466" max="1466" width="8.5546875" bestFit="1" customWidth="1"/>
    <col min="1467" max="1467" width="13.77734375" bestFit="1" customWidth="1"/>
    <col min="1468" max="1468" width="11" bestFit="1" customWidth="1"/>
    <col min="1469" max="1469" width="10.5546875" bestFit="1" customWidth="1"/>
    <col min="1470" max="1470" width="11.6640625" bestFit="1" customWidth="1"/>
    <col min="1471" max="1471" width="12.33203125" bestFit="1" customWidth="1"/>
    <col min="1472" max="1472" width="10.109375" bestFit="1" customWidth="1"/>
    <col min="1473" max="1473" width="9.5546875" bestFit="1" customWidth="1"/>
    <col min="1474" max="1474" width="11.109375" bestFit="1" customWidth="1"/>
    <col min="1475" max="1475" width="10.109375" bestFit="1" customWidth="1"/>
    <col min="1476" max="1476" width="10.77734375" bestFit="1" customWidth="1"/>
    <col min="1477" max="1477" width="12" bestFit="1" customWidth="1"/>
    <col min="1478" max="1478" width="13.21875" bestFit="1" customWidth="1"/>
    <col min="1479" max="1479" width="15.44140625" bestFit="1" customWidth="1"/>
    <col min="1480" max="1480" width="12" bestFit="1" customWidth="1"/>
    <col min="1481" max="1481" width="12.77734375" bestFit="1" customWidth="1"/>
    <col min="1482" max="1482" width="9.44140625" bestFit="1" customWidth="1"/>
    <col min="1483" max="1483" width="11.77734375" bestFit="1" customWidth="1"/>
    <col min="1484" max="1484" width="10.44140625" bestFit="1" customWidth="1"/>
    <col min="1485" max="1485" width="10.109375" bestFit="1" customWidth="1"/>
    <col min="1486" max="1486" width="11.33203125" bestFit="1" customWidth="1"/>
    <col min="1487" max="1487" width="10.33203125" bestFit="1" customWidth="1"/>
    <col min="1488" max="1488" width="11" bestFit="1" customWidth="1"/>
    <col min="1489" max="1489" width="12.88671875" bestFit="1" customWidth="1"/>
    <col min="1490" max="1490" width="12.21875" bestFit="1" customWidth="1"/>
    <col min="1491" max="1491" width="11.21875" bestFit="1" customWidth="1"/>
    <col min="1492" max="1492" width="12" bestFit="1" customWidth="1"/>
    <col min="1493" max="1493" width="10.88671875" bestFit="1" customWidth="1"/>
    <col min="1494" max="1494" width="11.77734375" bestFit="1" customWidth="1"/>
    <col min="1495" max="1495" width="18.6640625" bestFit="1" customWidth="1"/>
    <col min="1496" max="1496" width="11" bestFit="1" customWidth="1"/>
    <col min="1497" max="1497" width="19.6640625" bestFit="1" customWidth="1"/>
    <col min="1498" max="1498" width="15.21875" bestFit="1" customWidth="1"/>
    <col min="1499" max="1499" width="16.44140625" bestFit="1" customWidth="1"/>
    <col min="1500" max="1500" width="20" bestFit="1" customWidth="1"/>
    <col min="1501" max="1501" width="11.44140625" bestFit="1" customWidth="1"/>
    <col min="1502" max="1502" width="15.21875" bestFit="1" customWidth="1"/>
    <col min="1503" max="1503" width="14.21875" bestFit="1" customWidth="1"/>
    <col min="1504" max="1504" width="10.44140625" bestFit="1" customWidth="1"/>
    <col min="1505" max="1505" width="14.5546875" bestFit="1" customWidth="1"/>
    <col min="1506" max="1506" width="11.21875" bestFit="1" customWidth="1"/>
    <col min="1507" max="1507" width="13.77734375" bestFit="1" customWidth="1"/>
    <col min="1508" max="1508" width="10.88671875" bestFit="1" customWidth="1"/>
    <col min="1509" max="1509" width="11.5546875" bestFit="1" customWidth="1"/>
    <col min="1510" max="1510" width="18.21875" bestFit="1" customWidth="1"/>
    <col min="1511" max="1511" width="12.5546875" bestFit="1" customWidth="1"/>
    <col min="1512" max="1512" width="12.77734375" bestFit="1" customWidth="1"/>
    <col min="1513" max="1513" width="13.44140625" bestFit="1" customWidth="1"/>
    <col min="1514" max="1514" width="14.109375" bestFit="1" customWidth="1"/>
    <col min="1515" max="1515" width="13.5546875" bestFit="1" customWidth="1"/>
    <col min="1516" max="1516" width="14.33203125" bestFit="1" customWidth="1"/>
    <col min="1517" max="1517" width="11.21875" bestFit="1" customWidth="1"/>
    <col min="1518" max="1518" width="12.77734375" bestFit="1" customWidth="1"/>
    <col min="1519" max="1519" width="10.77734375" bestFit="1" customWidth="1"/>
    <col min="1520" max="1520" width="11.21875" bestFit="1" customWidth="1"/>
    <col min="1521" max="1521" width="14.33203125" bestFit="1" customWidth="1"/>
    <col min="1522" max="1522" width="12.44140625" bestFit="1" customWidth="1"/>
    <col min="1523" max="1523" width="14.88671875" bestFit="1" customWidth="1"/>
    <col min="1524" max="1524" width="10.109375" bestFit="1" customWidth="1"/>
    <col min="1525" max="1525" width="12.6640625" bestFit="1" customWidth="1"/>
    <col min="1526" max="1526" width="9.44140625" bestFit="1" customWidth="1"/>
    <col min="1527" max="1527" width="8.44140625" bestFit="1" customWidth="1"/>
    <col min="1528" max="1528" width="15.21875" bestFit="1" customWidth="1"/>
    <col min="1529" max="1529" width="11.109375" bestFit="1" customWidth="1"/>
    <col min="1530" max="1530" width="14.77734375" bestFit="1" customWidth="1"/>
    <col min="1531" max="1531" width="10.21875" bestFit="1" customWidth="1"/>
    <col min="1532" max="1532" width="14.33203125" bestFit="1" customWidth="1"/>
    <col min="1533" max="1533" width="12.33203125" bestFit="1" customWidth="1"/>
    <col min="1534" max="1534" width="10.33203125" bestFit="1" customWidth="1"/>
    <col min="1535" max="1535" width="11.88671875" bestFit="1" customWidth="1"/>
    <col min="1536" max="1536" width="11.109375" bestFit="1" customWidth="1"/>
    <col min="1537" max="1537" width="10.33203125" bestFit="1" customWidth="1"/>
    <col min="1538" max="1538" width="9.88671875" bestFit="1" customWidth="1"/>
    <col min="1539" max="1539" width="9.77734375" bestFit="1" customWidth="1"/>
    <col min="1540" max="1540" width="12" bestFit="1" customWidth="1"/>
    <col min="1541" max="1541" width="11.21875" bestFit="1" customWidth="1"/>
    <col min="1542" max="1542" width="14.6640625" bestFit="1" customWidth="1"/>
    <col min="1543" max="1543" width="14.44140625" bestFit="1" customWidth="1"/>
    <col min="1544" max="1544" width="12.33203125" bestFit="1" customWidth="1"/>
    <col min="1545" max="1545" width="12.109375" bestFit="1" customWidth="1"/>
    <col min="1546" max="1546" width="13.6640625" bestFit="1" customWidth="1"/>
    <col min="1547" max="1547" width="12.5546875" bestFit="1" customWidth="1"/>
    <col min="1548" max="1548" width="12" bestFit="1" customWidth="1"/>
    <col min="1549" max="1549" width="17.33203125" bestFit="1" customWidth="1"/>
    <col min="1550" max="1550" width="14.5546875" bestFit="1" customWidth="1"/>
    <col min="1551" max="1551" width="16.77734375" bestFit="1" customWidth="1"/>
    <col min="1552" max="1552" width="21.77734375" bestFit="1" customWidth="1"/>
    <col min="1553" max="1553" width="16.6640625" bestFit="1" customWidth="1"/>
    <col min="1554" max="1554" width="11.44140625" bestFit="1" customWidth="1"/>
    <col min="1555" max="1557" width="12.77734375" bestFit="1" customWidth="1"/>
    <col min="1558" max="1558" width="10.5546875" bestFit="1" customWidth="1"/>
    <col min="1559" max="1559" width="8.33203125" bestFit="1" customWidth="1"/>
    <col min="1560" max="1560" width="10.33203125" bestFit="1" customWidth="1"/>
    <col min="1561" max="1561" width="15.77734375" bestFit="1" customWidth="1"/>
    <col min="1562" max="1562" width="10.44140625" bestFit="1" customWidth="1"/>
    <col min="1563" max="1563" width="15.21875" bestFit="1" customWidth="1"/>
    <col min="1564" max="1564" width="10.88671875" bestFit="1" customWidth="1"/>
    <col min="1565" max="1565" width="13.44140625" bestFit="1" customWidth="1"/>
    <col min="1566" max="1566" width="8.109375" bestFit="1" customWidth="1"/>
    <col min="1567" max="1567" width="17.33203125" bestFit="1" customWidth="1"/>
    <col min="1568" max="1568" width="12.44140625" bestFit="1" customWidth="1"/>
    <col min="1569" max="1569" width="16.44140625" bestFit="1" customWidth="1"/>
    <col min="1570" max="1570" width="13.6640625" bestFit="1" customWidth="1"/>
    <col min="1571" max="1571" width="16" bestFit="1" customWidth="1"/>
    <col min="1572" max="1572" width="12.33203125" bestFit="1" customWidth="1"/>
    <col min="1573" max="1573" width="10.6640625" bestFit="1" customWidth="1"/>
    <col min="1574" max="1574" width="12.5546875" bestFit="1" customWidth="1"/>
    <col min="1575" max="1575" width="9.44140625" bestFit="1" customWidth="1"/>
    <col min="1576" max="1576" width="11.77734375" bestFit="1" customWidth="1"/>
    <col min="1577" max="1577" width="15.77734375" bestFit="1" customWidth="1"/>
    <col min="1578" max="1578" width="11" bestFit="1" customWidth="1"/>
    <col min="1579" max="1579" width="10.109375" bestFit="1" customWidth="1"/>
    <col min="1580" max="1580" width="15.109375" bestFit="1" customWidth="1"/>
    <col min="1581" max="1581" width="11.6640625" bestFit="1" customWidth="1"/>
    <col min="1582" max="1582" width="12" bestFit="1" customWidth="1"/>
    <col min="1583" max="1583" width="13.21875" bestFit="1" customWidth="1"/>
    <col min="1584" max="1584" width="14.33203125" bestFit="1" customWidth="1"/>
    <col min="1585" max="1585" width="12.77734375" bestFit="1" customWidth="1"/>
    <col min="1587" max="1587" width="10" bestFit="1" customWidth="1"/>
    <col min="1588" max="1588" width="9.77734375" bestFit="1" customWidth="1"/>
    <col min="1589" max="1589" width="9.44140625" bestFit="1" customWidth="1"/>
    <col min="1590" max="1590" width="9.88671875" bestFit="1" customWidth="1"/>
    <col min="1591" max="1591" width="12.88671875" bestFit="1" customWidth="1"/>
    <col min="1592" max="1592" width="8.77734375" bestFit="1" customWidth="1"/>
    <col min="1593" max="1593" width="9.77734375" bestFit="1" customWidth="1"/>
    <col min="1594" max="1594" width="14.21875" bestFit="1" customWidth="1"/>
    <col min="1595" max="1595" width="10.33203125" bestFit="1" customWidth="1"/>
    <col min="1596" max="1596" width="14.44140625" bestFit="1" customWidth="1"/>
    <col min="1597" max="1597" width="12.6640625" bestFit="1" customWidth="1"/>
    <col min="1598" max="1598" width="13.77734375" bestFit="1" customWidth="1"/>
    <col min="1599" max="1599" width="13.5546875" bestFit="1" customWidth="1"/>
    <col min="1600" max="1600" width="12.5546875" bestFit="1" customWidth="1"/>
    <col min="1601" max="1601" width="13.109375" bestFit="1" customWidth="1"/>
    <col min="1602" max="1602" width="11.77734375" bestFit="1" customWidth="1"/>
    <col min="1603" max="1603" width="12.88671875" bestFit="1" customWidth="1"/>
    <col min="1604" max="1604" width="10" bestFit="1" customWidth="1"/>
    <col min="1605" max="1605" width="13.5546875" bestFit="1" customWidth="1"/>
    <col min="1606" max="1606" width="12" bestFit="1" customWidth="1"/>
    <col min="1607" max="1607" width="11.77734375" bestFit="1" customWidth="1"/>
    <col min="1608" max="1608" width="7.6640625" bestFit="1" customWidth="1"/>
    <col min="1609" max="1609" width="11.33203125" bestFit="1" customWidth="1"/>
    <col min="1610" max="1610" width="14.33203125" bestFit="1" customWidth="1"/>
    <col min="1611" max="1611" width="7.6640625" bestFit="1" customWidth="1"/>
    <col min="1612" max="1612" width="10.6640625" bestFit="1" customWidth="1"/>
    <col min="1613" max="1613" width="11.33203125" bestFit="1" customWidth="1"/>
    <col min="1614" max="1614" width="8.33203125" bestFit="1" customWidth="1"/>
    <col min="1615" max="1615" width="12.33203125" bestFit="1" customWidth="1"/>
    <col min="1616" max="1616" width="19.109375" bestFit="1" customWidth="1"/>
    <col min="1617" max="1617" width="12.5546875" bestFit="1" customWidth="1"/>
    <col min="1618" max="1618" width="12" bestFit="1" customWidth="1"/>
    <col min="1619" max="1619" width="10.109375" bestFit="1" customWidth="1"/>
    <col min="1620" max="1620" width="10.88671875" bestFit="1" customWidth="1"/>
    <col min="1621" max="1621" width="11.109375" bestFit="1" customWidth="1"/>
    <col min="1622" max="1622" width="13.33203125" bestFit="1" customWidth="1"/>
    <col min="1623" max="1623" width="16" bestFit="1" customWidth="1"/>
    <col min="1624" max="1624" width="11.109375" bestFit="1" customWidth="1"/>
    <col min="1625" max="1625" width="10.88671875" bestFit="1" customWidth="1"/>
    <col min="1626" max="1626" width="9.5546875" bestFit="1" customWidth="1"/>
    <col min="1627" max="1627" width="8.77734375" bestFit="1" customWidth="1"/>
    <col min="1628" max="1628" width="11.88671875" bestFit="1" customWidth="1"/>
    <col min="1629" max="1629" width="14" bestFit="1" customWidth="1"/>
    <col min="1630" max="1630" width="12" bestFit="1" customWidth="1"/>
    <col min="1631" max="1631" width="14.5546875" bestFit="1" customWidth="1"/>
    <col min="1632" max="1632" width="12.5546875" bestFit="1" customWidth="1"/>
    <col min="1633" max="1633" width="18.6640625" bestFit="1" customWidth="1"/>
    <col min="1634" max="1634" width="11" bestFit="1" customWidth="1"/>
    <col min="1635" max="1635" width="14.33203125" bestFit="1" customWidth="1"/>
    <col min="1636" max="1636" width="20.21875" bestFit="1" customWidth="1"/>
    <col min="1637" max="1637" width="9.109375" bestFit="1" customWidth="1"/>
    <col min="1638" max="1638" width="12.44140625" bestFit="1" customWidth="1"/>
    <col min="1639" max="1639" width="10.88671875" bestFit="1" customWidth="1"/>
    <col min="1640" max="1640" width="14.44140625" bestFit="1" customWidth="1"/>
    <col min="1641" max="1641" width="8.77734375" bestFit="1" customWidth="1"/>
    <col min="1642" max="1642" width="10" bestFit="1" customWidth="1"/>
    <col min="1643" max="1643" width="13.6640625" bestFit="1" customWidth="1"/>
    <col min="1644" max="1644" width="12" bestFit="1" customWidth="1"/>
    <col min="1645" max="1645" width="11.6640625" bestFit="1" customWidth="1"/>
    <col min="1646" max="1646" width="12" bestFit="1" customWidth="1"/>
    <col min="1647" max="1647" width="10.77734375" bestFit="1" customWidth="1"/>
    <col min="1648" max="1648" width="12.33203125" bestFit="1" customWidth="1"/>
    <col min="1649" max="1649" width="13.44140625" bestFit="1" customWidth="1"/>
    <col min="1650" max="1650" width="8.6640625" bestFit="1" customWidth="1"/>
    <col min="1651" max="1651" width="15.44140625" bestFit="1" customWidth="1"/>
    <col min="1652" max="1652" width="13.6640625" bestFit="1" customWidth="1"/>
    <col min="1653" max="1653" width="11.77734375" bestFit="1" customWidth="1"/>
    <col min="1654" max="1654" width="9" bestFit="1" customWidth="1"/>
    <col min="1655" max="1655" width="7.5546875" bestFit="1" customWidth="1"/>
    <col min="1656" max="1656" width="14.6640625" bestFit="1" customWidth="1"/>
    <col min="1657" max="1657" width="13.21875" bestFit="1" customWidth="1"/>
    <col min="1658" max="1658" width="10.33203125" bestFit="1" customWidth="1"/>
    <col min="1659" max="1659" width="13.21875" bestFit="1" customWidth="1"/>
    <col min="1660" max="1660" width="12.33203125" bestFit="1" customWidth="1"/>
    <col min="1661" max="1661" width="10" bestFit="1" customWidth="1"/>
    <col min="1662" max="1662" width="9.5546875" bestFit="1" customWidth="1"/>
    <col min="1663" max="1663" width="10.88671875" bestFit="1" customWidth="1"/>
    <col min="1664" max="1664" width="13.21875" bestFit="1" customWidth="1"/>
    <col min="1665" max="1665" width="12.44140625" bestFit="1" customWidth="1"/>
    <col min="1666" max="1666" width="12.109375" bestFit="1" customWidth="1"/>
    <col min="1667" max="1667" width="14.6640625" bestFit="1" customWidth="1"/>
    <col min="1668" max="1668" width="14.5546875" bestFit="1" customWidth="1"/>
    <col min="1669" max="1669" width="13.21875" bestFit="1" customWidth="1"/>
    <col min="1670" max="1670" width="10.6640625" bestFit="1" customWidth="1"/>
    <col min="1671" max="1671" width="15.21875" bestFit="1" customWidth="1"/>
    <col min="1672" max="1672" width="14.77734375" bestFit="1" customWidth="1"/>
    <col min="1673" max="1673" width="8.5546875" bestFit="1" customWidth="1"/>
    <col min="1674" max="1674" width="14.33203125" bestFit="1" customWidth="1"/>
    <col min="1675" max="1675" width="12.33203125" bestFit="1" customWidth="1"/>
    <col min="1676" max="1676" width="15.44140625" bestFit="1" customWidth="1"/>
    <col min="1677" max="1677" width="13.33203125" bestFit="1" customWidth="1"/>
    <col min="1678" max="1678" width="16.109375" bestFit="1" customWidth="1"/>
    <col min="1679" max="1679" width="12.109375" bestFit="1" customWidth="1"/>
    <col min="1680" max="1680" width="13.21875" bestFit="1" customWidth="1"/>
    <col min="1681" max="1681" width="14.33203125" bestFit="1" customWidth="1"/>
    <col min="1682" max="1682" width="12.44140625" bestFit="1" customWidth="1"/>
    <col min="1683" max="1683" width="16.77734375" bestFit="1" customWidth="1"/>
    <col min="1684" max="1684" width="14.44140625" bestFit="1" customWidth="1"/>
    <col min="1685" max="1685" width="11.88671875" bestFit="1" customWidth="1"/>
    <col min="1686" max="1686" width="12.6640625" bestFit="1" customWidth="1"/>
    <col min="1687" max="1687" width="10.5546875" bestFit="1" customWidth="1"/>
    <col min="1688" max="1688" width="9.77734375" bestFit="1" customWidth="1"/>
    <col min="1689" max="1689" width="10.6640625" bestFit="1" customWidth="1"/>
    <col min="1690" max="1690" width="10.5546875" bestFit="1" customWidth="1"/>
    <col min="1691" max="1691" width="18.5546875" bestFit="1" customWidth="1"/>
    <col min="1692" max="1692" width="13.77734375" bestFit="1" customWidth="1"/>
    <col min="1693" max="1693" width="17.33203125" bestFit="1" customWidth="1"/>
    <col min="1694" max="1694" width="12" bestFit="1" customWidth="1"/>
    <col min="1695" max="1695" width="15.109375" bestFit="1" customWidth="1"/>
    <col min="1696" max="1696" width="12.5546875" bestFit="1" customWidth="1"/>
    <col min="1697" max="1697" width="12.88671875" bestFit="1" customWidth="1"/>
    <col min="1698" max="1698" width="13.6640625" bestFit="1" customWidth="1"/>
    <col min="1699" max="1699" width="11.77734375" bestFit="1" customWidth="1"/>
    <col min="1700" max="1700" width="19.77734375" bestFit="1" customWidth="1"/>
    <col min="1701" max="1701" width="12.88671875" bestFit="1" customWidth="1"/>
    <col min="1702" max="1702" width="17.6640625" bestFit="1" customWidth="1"/>
    <col min="1703" max="1703" width="16.33203125" bestFit="1" customWidth="1"/>
    <col min="1704" max="1704" width="18.5546875" bestFit="1" customWidth="1"/>
    <col min="1705" max="1705" width="11.88671875" bestFit="1" customWidth="1"/>
    <col min="1706" max="1706" width="11.77734375" bestFit="1" customWidth="1"/>
    <col min="1707" max="1707" width="16.21875" bestFit="1" customWidth="1"/>
    <col min="1708" max="1708" width="14.44140625" bestFit="1" customWidth="1"/>
    <col min="1709" max="1709" width="13.77734375" bestFit="1" customWidth="1"/>
    <col min="1710" max="1710" width="12" bestFit="1" customWidth="1"/>
    <col min="1711" max="1711" width="9.6640625" bestFit="1" customWidth="1"/>
    <col min="1712" max="1712" width="14" bestFit="1" customWidth="1"/>
    <col min="1713" max="1713" width="13.5546875" bestFit="1" customWidth="1"/>
    <col min="1714" max="1714" width="12.109375" bestFit="1" customWidth="1"/>
    <col min="1715" max="1715" width="11.88671875" bestFit="1" customWidth="1"/>
    <col min="1716" max="1716" width="11.109375" bestFit="1" customWidth="1"/>
    <col min="1717" max="1717" width="12.109375" bestFit="1" customWidth="1"/>
    <col min="1718" max="1718" width="9.44140625" bestFit="1" customWidth="1"/>
    <col min="1719" max="1719" width="11.21875" bestFit="1" customWidth="1"/>
    <col min="1720" max="1720" width="12" bestFit="1" customWidth="1"/>
    <col min="1721" max="1721" width="10.77734375" bestFit="1" customWidth="1"/>
    <col min="1722" max="1722" width="13.44140625" bestFit="1" customWidth="1"/>
    <col min="1723" max="1723" width="12.77734375" bestFit="1" customWidth="1"/>
    <col min="1724" max="1724" width="12.88671875" bestFit="1" customWidth="1"/>
    <col min="1725" max="1725" width="13.5546875" bestFit="1" customWidth="1"/>
    <col min="1726" max="1727" width="12.6640625" bestFit="1" customWidth="1"/>
    <col min="1728" max="1728" width="13.21875" bestFit="1" customWidth="1"/>
    <col min="1729" max="1729" width="14.77734375" bestFit="1" customWidth="1"/>
    <col min="1730" max="1730" width="16.33203125" bestFit="1" customWidth="1"/>
    <col min="1731" max="1731" width="15.33203125" bestFit="1" customWidth="1"/>
    <col min="1732" max="1732" width="14.109375" bestFit="1" customWidth="1"/>
    <col min="1733" max="1733" width="15.77734375" bestFit="1" customWidth="1"/>
    <col min="1734" max="1734" width="12.21875" bestFit="1" customWidth="1"/>
    <col min="1735" max="1735" width="12.6640625" bestFit="1" customWidth="1"/>
    <col min="1736" max="1736" width="14.6640625" bestFit="1" customWidth="1"/>
    <col min="1737" max="1737" width="10.21875" bestFit="1" customWidth="1"/>
    <col min="1738" max="1738" width="11.77734375" bestFit="1" customWidth="1"/>
    <col min="1739" max="1739" width="11.109375" bestFit="1" customWidth="1"/>
    <col min="1740" max="1740" width="10.21875" bestFit="1" customWidth="1"/>
    <col min="1741" max="1741" width="14.21875" bestFit="1" customWidth="1"/>
    <col min="1742" max="1742" width="13.44140625" bestFit="1" customWidth="1"/>
    <col min="1743" max="1743" width="17.6640625" bestFit="1" customWidth="1"/>
    <col min="1744" max="1744" width="13.21875" bestFit="1" customWidth="1"/>
    <col min="1745" max="1745" width="19.21875" bestFit="1" customWidth="1"/>
    <col min="1746" max="1746" width="21.6640625" bestFit="1" customWidth="1"/>
    <col min="1747" max="1747" width="14.21875" bestFit="1" customWidth="1"/>
    <col min="1748" max="1748" width="15.88671875" bestFit="1" customWidth="1"/>
    <col min="1749" max="1749" width="14.88671875" bestFit="1" customWidth="1"/>
    <col min="1750" max="1750" width="14.109375" bestFit="1" customWidth="1"/>
    <col min="1751" max="1752" width="14.6640625" bestFit="1" customWidth="1"/>
    <col min="1753" max="1753" width="14.33203125" bestFit="1" customWidth="1"/>
    <col min="1754" max="1754" width="15.21875" bestFit="1" customWidth="1"/>
    <col min="1755" max="1755" width="16" bestFit="1" customWidth="1"/>
    <col min="1756" max="1756" width="13.44140625" bestFit="1" customWidth="1"/>
    <col min="1757" max="1757" width="14.6640625" bestFit="1" customWidth="1"/>
    <col min="1758" max="1758" width="20.88671875" bestFit="1" customWidth="1"/>
    <col min="1759" max="1759" width="9.5546875" bestFit="1" customWidth="1"/>
    <col min="1760" max="1760" width="11" bestFit="1" customWidth="1"/>
    <col min="1761" max="1761" width="10" bestFit="1" customWidth="1"/>
    <col min="1762" max="1762" width="10.77734375" bestFit="1" customWidth="1"/>
    <col min="1763" max="1763" width="10.33203125" bestFit="1" customWidth="1"/>
    <col min="1764" max="1764" width="11.77734375" bestFit="1" customWidth="1"/>
    <col min="1765" max="1765" width="11.6640625" bestFit="1" customWidth="1"/>
    <col min="1766" max="1766" width="13.44140625" bestFit="1" customWidth="1"/>
    <col min="1767" max="1767" width="16.6640625" bestFit="1" customWidth="1"/>
    <col min="1768" max="1768" width="14" bestFit="1" customWidth="1"/>
    <col min="1769" max="1769" width="18.77734375" bestFit="1" customWidth="1"/>
    <col min="1770" max="1770" width="13.88671875" bestFit="1" customWidth="1"/>
    <col min="1771" max="1771" width="17.6640625" bestFit="1" customWidth="1"/>
    <col min="1772" max="1772" width="20.109375" bestFit="1" customWidth="1"/>
    <col min="1773" max="1773" width="14.6640625" bestFit="1" customWidth="1"/>
    <col min="1774" max="1774" width="12.77734375" bestFit="1" customWidth="1"/>
    <col min="1775" max="1775" width="19.109375" bestFit="1" customWidth="1"/>
    <col min="1776" max="1776" width="8.109375" bestFit="1" customWidth="1"/>
    <col min="1777" max="1777" width="15.88671875" bestFit="1" customWidth="1"/>
    <col min="1778" max="1778" width="11.44140625" bestFit="1" customWidth="1"/>
    <col min="1779" max="1779" width="11" bestFit="1" customWidth="1"/>
    <col min="1780" max="1780" width="13.44140625" bestFit="1" customWidth="1"/>
    <col min="1781" max="1781" width="12.77734375" bestFit="1" customWidth="1"/>
    <col min="1782" max="1782" width="12" bestFit="1" customWidth="1"/>
    <col min="1784" max="1784" width="8.6640625" bestFit="1" customWidth="1"/>
    <col min="1785" max="1785" width="8.109375" bestFit="1" customWidth="1"/>
    <col min="1786" max="1786" width="9.5546875" bestFit="1" customWidth="1"/>
    <col min="1787" max="1787" width="18.5546875" bestFit="1" customWidth="1"/>
    <col min="1788" max="1789" width="12.77734375" bestFit="1" customWidth="1"/>
    <col min="1790" max="1790" width="11.21875" bestFit="1" customWidth="1"/>
    <col min="1791" max="1791" width="5.44140625" bestFit="1" customWidth="1"/>
    <col min="1792" max="1792" width="9" bestFit="1" customWidth="1"/>
    <col min="1793" max="1793" width="10" bestFit="1" customWidth="1"/>
    <col min="1794" max="1794" width="10.21875" bestFit="1" customWidth="1"/>
    <col min="1795" max="1795" width="9.33203125" bestFit="1" customWidth="1"/>
    <col min="1796" max="1796" width="13.88671875" bestFit="1" customWidth="1"/>
    <col min="1797" max="1797" width="16.33203125" bestFit="1" customWidth="1"/>
    <col min="1798" max="1798" width="14.5546875" bestFit="1" customWidth="1"/>
    <col min="1799" max="1799" width="15.21875" bestFit="1" customWidth="1"/>
    <col min="1800" max="1800" width="15.44140625" bestFit="1" customWidth="1"/>
    <col min="1801" max="1801" width="10.5546875" bestFit="1" customWidth="1"/>
    <col min="1802" max="1802" width="15.6640625" bestFit="1" customWidth="1"/>
    <col min="1803" max="1803" width="12.77734375" bestFit="1" customWidth="1"/>
    <col min="1804" max="1804" width="16.77734375" bestFit="1" customWidth="1"/>
    <col min="1805" max="1805" width="13.77734375" bestFit="1" customWidth="1"/>
    <col min="1806" max="1806" width="15.44140625" bestFit="1" customWidth="1"/>
    <col min="1807" max="1807" width="16.109375" bestFit="1" customWidth="1"/>
    <col min="1808" max="1808" width="11.44140625" bestFit="1" customWidth="1"/>
    <col min="1809" max="1809" width="11" bestFit="1" customWidth="1"/>
    <col min="1810" max="1810" width="10.88671875" bestFit="1" customWidth="1"/>
    <col min="1811" max="1811" width="10" bestFit="1" customWidth="1"/>
    <col min="1812" max="1812" width="14.77734375" bestFit="1" customWidth="1"/>
    <col min="1813" max="1813" width="19" bestFit="1" customWidth="1"/>
    <col min="1814" max="1814" width="15.6640625" bestFit="1" customWidth="1"/>
    <col min="1815" max="1815" width="15.44140625" bestFit="1" customWidth="1"/>
    <col min="1816" max="1816" width="12.5546875" bestFit="1" customWidth="1"/>
    <col min="1817" max="1817" width="12.6640625" bestFit="1" customWidth="1"/>
    <col min="1818" max="1818" width="12.77734375" bestFit="1" customWidth="1"/>
    <col min="1819" max="1819" width="11.77734375" bestFit="1" customWidth="1"/>
    <col min="1820" max="1820" width="13.77734375" bestFit="1" customWidth="1"/>
    <col min="1821" max="1821" width="15.5546875" bestFit="1" customWidth="1"/>
    <col min="1822" max="1822" width="14.21875" bestFit="1" customWidth="1"/>
    <col min="1823" max="1823" width="14.5546875" bestFit="1" customWidth="1"/>
    <col min="1824" max="1824" width="15" bestFit="1" customWidth="1"/>
    <col min="1825" max="1825" width="15.109375" bestFit="1" customWidth="1"/>
    <col min="1826" max="1826" width="11.33203125" bestFit="1" customWidth="1"/>
    <col min="1827" max="1827" width="17.77734375" bestFit="1" customWidth="1"/>
    <col min="1828" max="1828" width="12.6640625" bestFit="1" customWidth="1"/>
    <col min="1829" max="1829" width="14.77734375" bestFit="1" customWidth="1"/>
    <col min="1830" max="1830" width="12.33203125" bestFit="1" customWidth="1"/>
    <col min="1831" max="1831" width="15.5546875" bestFit="1" customWidth="1"/>
    <col min="1832" max="1832" width="15.44140625" bestFit="1" customWidth="1"/>
    <col min="1833" max="1833" width="11.88671875" bestFit="1" customWidth="1"/>
    <col min="1834" max="1834" width="13.44140625" bestFit="1" customWidth="1"/>
    <col min="1835" max="1835" width="13.77734375" bestFit="1" customWidth="1"/>
    <col min="1836" max="1836" width="14.5546875" bestFit="1" customWidth="1"/>
    <col min="1837" max="1837" width="14.88671875" bestFit="1" customWidth="1"/>
    <col min="1838" max="1838" width="14.109375" bestFit="1" customWidth="1"/>
    <col min="1839" max="1839" width="14.33203125" bestFit="1" customWidth="1"/>
    <col min="1840" max="1840" width="14.44140625" bestFit="1" customWidth="1"/>
    <col min="1841" max="1841" width="12.88671875" bestFit="1" customWidth="1"/>
    <col min="1842" max="1842" width="15" bestFit="1" customWidth="1"/>
    <col min="1843" max="1843" width="12.109375" bestFit="1" customWidth="1"/>
    <col min="1844" max="1844" width="13.21875" bestFit="1" customWidth="1"/>
    <col min="1845" max="1845" width="12.5546875" bestFit="1" customWidth="1"/>
    <col min="1846" max="1846" width="13.21875" bestFit="1" customWidth="1"/>
    <col min="1847" max="1847" width="10.88671875" bestFit="1" customWidth="1"/>
    <col min="1848" max="1848" width="15.6640625" bestFit="1" customWidth="1"/>
    <col min="1849" max="1849" width="17.88671875" bestFit="1" customWidth="1"/>
    <col min="1850" max="1850" width="15.33203125" bestFit="1" customWidth="1"/>
    <col min="1851" max="1851" width="12.6640625" bestFit="1" customWidth="1"/>
    <col min="1852" max="1852" width="13.77734375" bestFit="1" customWidth="1"/>
    <col min="1853" max="1853" width="15.33203125" bestFit="1" customWidth="1"/>
    <col min="1854" max="1854" width="17.33203125" bestFit="1" customWidth="1"/>
    <col min="1855" max="1855" width="15.109375" bestFit="1" customWidth="1"/>
    <col min="1856" max="1856" width="16" bestFit="1" customWidth="1"/>
    <col min="1857" max="1857" width="13.44140625" bestFit="1" customWidth="1"/>
    <col min="1858" max="1858" width="12.5546875" bestFit="1" customWidth="1"/>
    <col min="1859" max="1859" width="11.5546875" bestFit="1" customWidth="1"/>
    <col min="1860" max="1860" width="12.6640625" bestFit="1" customWidth="1"/>
    <col min="1861" max="1861" width="13.6640625" bestFit="1" customWidth="1"/>
    <col min="1862" max="1863" width="14.5546875" bestFit="1" customWidth="1"/>
    <col min="1864" max="1864" width="16.77734375" bestFit="1" customWidth="1"/>
    <col min="1865" max="1865" width="19.5546875" bestFit="1" customWidth="1"/>
    <col min="1866" max="1866" width="16" bestFit="1" customWidth="1"/>
    <col min="1867" max="1867" width="13.33203125" bestFit="1" customWidth="1"/>
    <col min="1868" max="1868" width="13.109375" bestFit="1" customWidth="1"/>
    <col min="1869" max="1869" width="18.5546875" bestFit="1" customWidth="1"/>
    <col min="1870" max="1870" width="11.77734375" bestFit="1" customWidth="1"/>
    <col min="1871" max="1871" width="11.88671875" bestFit="1" customWidth="1"/>
    <col min="1872" max="1872" width="9.33203125" bestFit="1" customWidth="1"/>
    <col min="1873" max="1873" width="9.44140625" bestFit="1" customWidth="1"/>
    <col min="1874" max="1874" width="10" bestFit="1" customWidth="1"/>
    <col min="1875" max="1875" width="10.21875" bestFit="1" customWidth="1"/>
    <col min="1876" max="1876" width="10.44140625" bestFit="1" customWidth="1"/>
    <col min="1877" max="1877" width="9.88671875" bestFit="1" customWidth="1"/>
    <col min="1878" max="1878" width="10.21875" bestFit="1" customWidth="1"/>
    <col min="1879" max="1879" width="17.6640625" bestFit="1" customWidth="1"/>
    <col min="1880" max="1880" width="8.6640625" bestFit="1" customWidth="1"/>
    <col min="1881" max="1881" width="9.44140625" bestFit="1" customWidth="1"/>
    <col min="1882" max="1883" width="10.44140625" bestFit="1" customWidth="1"/>
    <col min="1884" max="1884" width="12.44140625" bestFit="1" customWidth="1"/>
    <col min="1885" max="1885" width="11.109375" bestFit="1" customWidth="1"/>
    <col min="1886" max="1886" width="11.88671875" bestFit="1" customWidth="1"/>
    <col min="1887" max="1887" width="10.44140625" bestFit="1" customWidth="1"/>
    <col min="1888" max="1888" width="11.88671875" bestFit="1" customWidth="1"/>
    <col min="1889" max="1889" width="9.6640625" bestFit="1" customWidth="1"/>
    <col min="1890" max="1890" width="11.21875" bestFit="1" customWidth="1"/>
    <col min="1891" max="1891" width="17.6640625" bestFit="1" customWidth="1"/>
    <col min="1892" max="1892" width="14" bestFit="1" customWidth="1"/>
    <col min="1893" max="1893" width="12.77734375" bestFit="1" customWidth="1"/>
    <col min="1894" max="1894" width="14.77734375" bestFit="1" customWidth="1"/>
    <col min="1895" max="1895" width="11.44140625" bestFit="1" customWidth="1"/>
    <col min="1896" max="1896" width="12.5546875" bestFit="1" customWidth="1"/>
    <col min="1897" max="1897" width="20.77734375" bestFit="1" customWidth="1"/>
    <col min="1898" max="1898" width="19.21875" bestFit="1" customWidth="1"/>
    <col min="1899" max="1899" width="13.44140625" bestFit="1" customWidth="1"/>
    <col min="1900" max="1900" width="12.88671875" bestFit="1" customWidth="1"/>
    <col min="1901" max="1901" width="14.21875" bestFit="1" customWidth="1"/>
    <col min="1902" max="1902" width="12.44140625" bestFit="1" customWidth="1"/>
    <col min="1903" max="1903" width="16.6640625" bestFit="1" customWidth="1"/>
    <col min="1904" max="1904" width="14.88671875" bestFit="1" customWidth="1"/>
    <col min="1905" max="1905" width="14.77734375" bestFit="1" customWidth="1"/>
    <col min="1906" max="1906" width="12.5546875" bestFit="1" customWidth="1"/>
    <col min="1907" max="1907" width="14.33203125" bestFit="1" customWidth="1"/>
    <col min="1908" max="1908" width="14.109375" bestFit="1" customWidth="1"/>
    <col min="1909" max="1909" width="12.5546875" bestFit="1" customWidth="1"/>
    <col min="1910" max="1910" width="16.6640625" bestFit="1" customWidth="1"/>
    <col min="1911" max="1911" width="15.109375" bestFit="1" customWidth="1"/>
    <col min="1912" max="1912" width="10.5546875" bestFit="1" customWidth="1"/>
    <col min="1913" max="1913" width="5.88671875" bestFit="1" customWidth="1"/>
    <col min="1914" max="1914" width="21.77734375" bestFit="1" customWidth="1"/>
    <col min="1915" max="1915" width="11.33203125" bestFit="1" customWidth="1"/>
    <col min="1916" max="1917" width="12.21875" bestFit="1" customWidth="1"/>
    <col min="1918" max="1918" width="11.77734375" bestFit="1" customWidth="1"/>
    <col min="1919" max="1919" width="13.44140625" bestFit="1" customWidth="1"/>
    <col min="1920" max="1920" width="4.21875" bestFit="1" customWidth="1"/>
    <col min="1921" max="1921" width="16.21875" bestFit="1" customWidth="1"/>
    <col min="1922" max="1922" width="14.77734375" bestFit="1" customWidth="1"/>
    <col min="1923" max="1923" width="8.6640625" bestFit="1" customWidth="1"/>
    <col min="1924" max="1924" width="13.77734375" bestFit="1" customWidth="1"/>
    <col min="1925" max="1925" width="14.6640625" bestFit="1" customWidth="1"/>
    <col min="1926" max="1926" width="12" bestFit="1" customWidth="1"/>
    <col min="1927" max="1927" width="12.44140625" bestFit="1" customWidth="1"/>
    <col min="1928" max="1928" width="17.5546875" bestFit="1" customWidth="1"/>
    <col min="1929" max="1929" width="14.109375" bestFit="1" customWidth="1"/>
    <col min="1930" max="1930" width="17.77734375" bestFit="1" customWidth="1"/>
    <col min="1931" max="1931" width="12.44140625" bestFit="1" customWidth="1"/>
    <col min="1932" max="1932" width="12.88671875" bestFit="1" customWidth="1"/>
    <col min="1933" max="1933" width="12.5546875" bestFit="1" customWidth="1"/>
    <col min="1934" max="1934" width="11.21875" bestFit="1" customWidth="1"/>
    <col min="1935" max="1935" width="13.77734375" bestFit="1" customWidth="1"/>
    <col min="1936" max="1936" width="14.6640625" bestFit="1" customWidth="1"/>
    <col min="1937" max="1937" width="14.77734375" bestFit="1" customWidth="1"/>
    <col min="1938" max="1938" width="10.21875" bestFit="1" customWidth="1"/>
    <col min="1939" max="1939" width="19" bestFit="1" customWidth="1"/>
    <col min="1940" max="1940" width="14.88671875" bestFit="1" customWidth="1"/>
    <col min="1941" max="1941" width="10.109375" bestFit="1" customWidth="1"/>
    <col min="1942" max="1942" width="9.5546875" bestFit="1" customWidth="1"/>
    <col min="1943" max="1943" width="11.44140625" bestFit="1" customWidth="1"/>
    <col min="1944" max="1944" width="11.21875" bestFit="1" customWidth="1"/>
    <col min="1945" max="1945" width="16.33203125" bestFit="1" customWidth="1"/>
    <col min="1946" max="1946" width="9.6640625" bestFit="1" customWidth="1"/>
    <col min="1947" max="1947" width="12.6640625" bestFit="1" customWidth="1"/>
    <col min="1948" max="1948" width="13.88671875" bestFit="1" customWidth="1"/>
    <col min="1949" max="1949" width="11.5546875" bestFit="1" customWidth="1"/>
    <col min="1950" max="1950" width="16" bestFit="1" customWidth="1"/>
    <col min="1951" max="1951" width="13.33203125" bestFit="1" customWidth="1"/>
    <col min="1952" max="1952" width="13.21875" bestFit="1" customWidth="1"/>
    <col min="1953" max="1953" width="11.44140625" bestFit="1" customWidth="1"/>
    <col min="1954" max="1954" width="12.5546875" bestFit="1" customWidth="1"/>
    <col min="1955" max="1955" width="9.77734375" bestFit="1" customWidth="1"/>
    <col min="1956" max="1956" width="12.88671875" bestFit="1" customWidth="1"/>
    <col min="1957" max="1957" width="10.6640625" bestFit="1" customWidth="1"/>
    <col min="1958" max="1958" width="13.44140625" bestFit="1" customWidth="1"/>
    <col min="1959" max="1959" width="9.21875" bestFit="1" customWidth="1"/>
    <col min="1960" max="1960" width="12.33203125" bestFit="1" customWidth="1"/>
    <col min="1961" max="1961" width="11.77734375" bestFit="1" customWidth="1"/>
    <col min="1962" max="1962" width="13.109375" bestFit="1" customWidth="1"/>
    <col min="1963" max="1963" width="11.88671875" bestFit="1" customWidth="1"/>
    <col min="1964" max="1964" width="13.33203125" bestFit="1" customWidth="1"/>
    <col min="1965" max="1965" width="11.21875" bestFit="1" customWidth="1"/>
    <col min="1966" max="1966" width="14.77734375" bestFit="1" customWidth="1"/>
    <col min="1967" max="1967" width="9.77734375" bestFit="1" customWidth="1"/>
    <col min="1968" max="1968" width="15" bestFit="1" customWidth="1"/>
    <col min="1969" max="1969" width="14.21875" bestFit="1" customWidth="1"/>
    <col min="1970" max="1970" width="14.44140625" bestFit="1" customWidth="1"/>
    <col min="1971" max="1971" width="15.88671875" bestFit="1" customWidth="1"/>
    <col min="1972" max="1972" width="15.77734375" bestFit="1" customWidth="1"/>
    <col min="1973" max="1973" width="10.5546875" bestFit="1" customWidth="1"/>
    <col min="1974" max="1974" width="14" bestFit="1" customWidth="1"/>
    <col min="1975" max="1975" width="10.88671875" bestFit="1" customWidth="1"/>
    <col min="1976" max="1976" width="13.109375" bestFit="1" customWidth="1"/>
    <col min="1977" max="1977" width="10.6640625" bestFit="1" customWidth="1"/>
    <col min="1978" max="1978" width="13.21875" bestFit="1" customWidth="1"/>
    <col min="1979" max="1979" width="10.88671875" bestFit="1" customWidth="1"/>
    <col min="1980" max="1980" width="15.44140625" bestFit="1" customWidth="1"/>
    <col min="1981" max="1981" width="14.5546875" bestFit="1" customWidth="1"/>
    <col min="1982" max="1982" width="16.21875" bestFit="1" customWidth="1"/>
    <col min="1983" max="1983" width="11.109375" bestFit="1" customWidth="1"/>
    <col min="1984" max="1984" width="11.88671875" bestFit="1" customWidth="1"/>
    <col min="1985" max="1985" width="14.77734375" bestFit="1" customWidth="1"/>
    <col min="1986" max="1986" width="12.44140625" bestFit="1" customWidth="1"/>
    <col min="1987" max="1987" width="14" bestFit="1" customWidth="1"/>
    <col min="1988" max="1988" width="15.77734375" bestFit="1" customWidth="1"/>
    <col min="1989" max="1989" width="14.44140625" bestFit="1" customWidth="1"/>
    <col min="1990" max="1990" width="11.33203125" bestFit="1" customWidth="1"/>
    <col min="1991" max="1991" width="10.5546875" bestFit="1" customWidth="1"/>
    <col min="1992" max="1992" width="12.6640625" bestFit="1" customWidth="1"/>
    <col min="1993" max="1993" width="11.44140625" bestFit="1" customWidth="1"/>
    <col min="1994" max="1994" width="13.109375" bestFit="1" customWidth="1"/>
    <col min="1995" max="1995" width="17" bestFit="1" customWidth="1"/>
    <col min="1996" max="1996" width="11.109375" bestFit="1" customWidth="1"/>
    <col min="1997" max="1997" width="12.5546875" bestFit="1" customWidth="1"/>
    <col min="1998" max="1998" width="14.21875" bestFit="1" customWidth="1"/>
    <col min="1999" max="1999" width="7.6640625" bestFit="1" customWidth="1"/>
    <col min="2000" max="2000" width="10.109375" bestFit="1" customWidth="1"/>
    <col min="2001" max="2001" width="8.21875" bestFit="1" customWidth="1"/>
    <col min="2002" max="2002" width="12.77734375" bestFit="1" customWidth="1"/>
    <col min="2003" max="2003" width="13.44140625" bestFit="1" customWidth="1"/>
    <col min="2004" max="2004" width="11.88671875" bestFit="1" customWidth="1"/>
    <col min="2005" max="2005" width="10.6640625" bestFit="1" customWidth="1"/>
    <col min="2006" max="2006" width="16.109375" bestFit="1" customWidth="1"/>
    <col min="2007" max="2007" width="13.33203125" bestFit="1" customWidth="1"/>
    <col min="2008" max="2008" width="10.88671875" bestFit="1" customWidth="1"/>
    <col min="2009" max="2009" width="14.33203125" bestFit="1" customWidth="1"/>
    <col min="2010" max="2010" width="10.21875" bestFit="1" customWidth="1"/>
    <col min="2011" max="2011" width="11.6640625" bestFit="1" customWidth="1"/>
    <col min="2012" max="2012" width="16.109375" bestFit="1" customWidth="1"/>
    <col min="2013" max="2013" width="15" bestFit="1" customWidth="1"/>
    <col min="2014" max="2014" width="11.6640625" bestFit="1" customWidth="1"/>
    <col min="2015" max="2015" width="10.44140625" bestFit="1" customWidth="1"/>
    <col min="2016" max="2016" width="9.33203125" bestFit="1" customWidth="1"/>
    <col min="2017" max="2017" width="12.44140625" bestFit="1" customWidth="1"/>
    <col min="2018" max="2018" width="15.5546875" bestFit="1" customWidth="1"/>
    <col min="2019" max="2019" width="10.6640625" bestFit="1" customWidth="1"/>
    <col min="2020" max="2020" width="11.6640625" bestFit="1" customWidth="1"/>
    <col min="2021" max="2021" width="15.109375" bestFit="1" customWidth="1"/>
    <col min="2022" max="2022" width="9.77734375" bestFit="1" customWidth="1"/>
    <col min="2023" max="2023" width="17.21875" bestFit="1" customWidth="1"/>
    <col min="2024" max="2024" width="12.33203125" bestFit="1" customWidth="1"/>
    <col min="2026" max="2027" width="9.44140625" bestFit="1" customWidth="1"/>
    <col min="2028" max="2028" width="15.21875" bestFit="1" customWidth="1"/>
    <col min="2029" max="2029" width="12.5546875" bestFit="1" customWidth="1"/>
    <col min="2030" max="2030" width="13.109375" bestFit="1" customWidth="1"/>
    <col min="2031" max="2031" width="15.21875" bestFit="1" customWidth="1"/>
    <col min="2032" max="2032" width="13.109375" bestFit="1" customWidth="1"/>
    <col min="2033" max="2033" width="11.44140625" bestFit="1" customWidth="1"/>
    <col min="2034" max="2034" width="13.33203125" bestFit="1" customWidth="1"/>
    <col min="2035" max="2035" width="13.88671875" bestFit="1" customWidth="1"/>
    <col min="2036" max="2036" width="13.6640625" bestFit="1" customWidth="1"/>
    <col min="2037" max="2037" width="13.109375" bestFit="1" customWidth="1"/>
    <col min="2038" max="2038" width="11.109375" bestFit="1" customWidth="1"/>
    <col min="2039" max="2039" width="12.5546875" bestFit="1" customWidth="1"/>
    <col min="2040" max="2040" width="11.33203125" bestFit="1" customWidth="1"/>
    <col min="2041" max="2041" width="13.33203125" bestFit="1" customWidth="1"/>
    <col min="2042" max="2042" width="9.21875" bestFit="1" customWidth="1"/>
    <col min="2043" max="2043" width="12.44140625" bestFit="1" customWidth="1"/>
    <col min="2044" max="2044" width="9.77734375" bestFit="1" customWidth="1"/>
    <col min="2045" max="2045" width="10.21875" bestFit="1" customWidth="1"/>
    <col min="2046" max="2046" width="9" bestFit="1" customWidth="1"/>
    <col min="2047" max="2047" width="11.33203125" bestFit="1" customWidth="1"/>
    <col min="2048" max="2048" width="10.33203125" bestFit="1" customWidth="1"/>
    <col min="2049" max="2049" width="14" bestFit="1" customWidth="1"/>
    <col min="2050" max="2050" width="11.77734375" bestFit="1" customWidth="1"/>
    <col min="2051" max="2051" width="12.33203125" bestFit="1" customWidth="1"/>
    <col min="2052" max="2052" width="17.5546875" bestFit="1" customWidth="1"/>
    <col min="2053" max="2053" width="12.33203125" bestFit="1" customWidth="1"/>
    <col min="2054" max="2054" width="12.109375" bestFit="1" customWidth="1"/>
    <col min="2055" max="2055" width="9.33203125" bestFit="1" customWidth="1"/>
    <col min="2056" max="2056" width="11.21875" bestFit="1" customWidth="1"/>
    <col min="2057" max="2057" width="9.109375" bestFit="1" customWidth="1"/>
    <col min="2058" max="2058" width="10.88671875" bestFit="1" customWidth="1"/>
    <col min="2059" max="2059" width="13.21875" bestFit="1" customWidth="1"/>
    <col min="2060" max="2060" width="13.44140625" bestFit="1" customWidth="1"/>
    <col min="2061" max="2061" width="10.6640625" bestFit="1" customWidth="1"/>
    <col min="2062" max="2062" width="13.21875" bestFit="1" customWidth="1"/>
    <col min="2063" max="2063" width="8.33203125" bestFit="1" customWidth="1"/>
    <col min="2064" max="2064" width="13.109375" bestFit="1" customWidth="1"/>
    <col min="2065" max="2065" width="15.5546875" bestFit="1" customWidth="1"/>
    <col min="2066" max="2066" width="14.44140625" bestFit="1" customWidth="1"/>
    <col min="2067" max="2067" width="17.5546875" bestFit="1" customWidth="1"/>
    <col min="2068" max="2068" width="12" bestFit="1" customWidth="1"/>
    <col min="2069" max="2069" width="12.6640625" bestFit="1" customWidth="1"/>
    <col min="2070" max="2070" width="13.109375" bestFit="1" customWidth="1"/>
    <col min="2071" max="2071" width="14.5546875" bestFit="1" customWidth="1"/>
    <col min="2072" max="2072" width="16.6640625" bestFit="1" customWidth="1"/>
    <col min="2073" max="2073" width="9.44140625" bestFit="1" customWidth="1"/>
    <col min="2074" max="2074" width="14.44140625" bestFit="1" customWidth="1"/>
    <col min="2075" max="2075" width="10.5546875" bestFit="1" customWidth="1"/>
    <col min="2076" max="2076" width="10.33203125" bestFit="1" customWidth="1"/>
    <col min="2077" max="2077" width="11.5546875" bestFit="1" customWidth="1"/>
    <col min="2078" max="2078" width="13.109375" bestFit="1" customWidth="1"/>
    <col min="2079" max="2079" width="9.33203125" bestFit="1" customWidth="1"/>
    <col min="2080" max="2080" width="10.88671875" bestFit="1" customWidth="1"/>
    <col min="2081" max="2081" width="13.88671875" bestFit="1" customWidth="1"/>
    <col min="2082" max="2082" width="11.77734375" bestFit="1" customWidth="1"/>
    <col min="2083" max="2083" width="11.44140625" bestFit="1" customWidth="1"/>
    <col min="2084" max="2084" width="13.44140625" bestFit="1" customWidth="1"/>
    <col min="2085" max="2085" width="10.77734375" bestFit="1" customWidth="1"/>
    <col min="2086" max="2086" width="13.77734375" bestFit="1" customWidth="1"/>
    <col min="2087" max="2087" width="11.33203125" bestFit="1" customWidth="1"/>
    <col min="2088" max="2088" width="12" bestFit="1" customWidth="1"/>
    <col min="2089" max="2089" width="10.44140625" bestFit="1" customWidth="1"/>
    <col min="2090" max="2090" width="14.21875" bestFit="1" customWidth="1"/>
    <col min="2091" max="2091" width="11.5546875" bestFit="1" customWidth="1"/>
    <col min="2092" max="2093" width="12" bestFit="1" customWidth="1"/>
    <col min="2094" max="2094" width="11.21875" bestFit="1" customWidth="1"/>
    <col min="2095" max="2095" width="10.33203125" bestFit="1" customWidth="1"/>
    <col min="2096" max="2096" width="9.109375" bestFit="1" customWidth="1"/>
    <col min="2097" max="2097" width="14.88671875" bestFit="1" customWidth="1"/>
    <col min="2098" max="2098" width="21.33203125" bestFit="1" customWidth="1"/>
    <col min="2099" max="2099" width="16.5546875" bestFit="1" customWidth="1"/>
    <col min="2100" max="2100" width="13.77734375" bestFit="1" customWidth="1"/>
    <col min="2101" max="2101" width="13.6640625" bestFit="1" customWidth="1"/>
    <col min="2102" max="2102" width="12.33203125" bestFit="1" customWidth="1"/>
    <col min="2103" max="2103" width="9.77734375" bestFit="1" customWidth="1"/>
    <col min="2104" max="2104" width="13.44140625" bestFit="1" customWidth="1"/>
    <col min="2105" max="2105" width="11.6640625" bestFit="1" customWidth="1"/>
    <col min="2106" max="2106" width="13.21875" bestFit="1" customWidth="1"/>
    <col min="2107" max="2107" width="7.77734375" bestFit="1" customWidth="1"/>
    <col min="2108" max="2108" width="21.88671875" bestFit="1" customWidth="1"/>
    <col min="2109" max="2109" width="10.44140625" bestFit="1" customWidth="1"/>
    <col min="2110" max="2110" width="6.33203125" bestFit="1" customWidth="1"/>
    <col min="2111" max="2111" width="15.44140625" bestFit="1" customWidth="1"/>
    <col min="2112" max="2112" width="16.109375" bestFit="1" customWidth="1"/>
    <col min="2113" max="2113" width="12.33203125" bestFit="1" customWidth="1"/>
    <col min="2114" max="2114" width="12.6640625" bestFit="1" customWidth="1"/>
    <col min="2115" max="2115" width="18.33203125" bestFit="1" customWidth="1"/>
    <col min="2116" max="2116" width="12.77734375" bestFit="1" customWidth="1"/>
    <col min="2117" max="2117" width="17" bestFit="1" customWidth="1"/>
    <col min="2118" max="2118" width="15.33203125" bestFit="1" customWidth="1"/>
    <col min="2119" max="2119" width="12.44140625" bestFit="1" customWidth="1"/>
    <col min="2120" max="2120" width="13.44140625" bestFit="1" customWidth="1"/>
    <col min="2121" max="2121" width="11.44140625" bestFit="1" customWidth="1"/>
    <col min="2122" max="2122" width="12" bestFit="1" customWidth="1"/>
    <col min="2123" max="2123" width="13.44140625" bestFit="1" customWidth="1"/>
    <col min="2124" max="2124" width="14.5546875" bestFit="1" customWidth="1"/>
    <col min="2125" max="2125" width="16.88671875" bestFit="1" customWidth="1"/>
    <col min="2126" max="2126" width="4.6640625" bestFit="1" customWidth="1"/>
    <col min="2127" max="2127" width="22.5546875" bestFit="1" customWidth="1"/>
    <col min="2128" max="2128" width="11.6640625" bestFit="1" customWidth="1"/>
    <col min="2129" max="2129" width="14.21875" bestFit="1" customWidth="1"/>
    <col min="2130" max="2130" width="12.5546875" bestFit="1" customWidth="1"/>
    <col min="2131" max="2131" width="13.21875" bestFit="1" customWidth="1"/>
    <col min="2132" max="2132" width="10.6640625" bestFit="1" customWidth="1"/>
    <col min="2133" max="2133" width="12.6640625" bestFit="1" customWidth="1"/>
    <col min="2134" max="2134" width="12.109375" bestFit="1" customWidth="1"/>
    <col min="2135" max="2135" width="11.44140625" bestFit="1" customWidth="1"/>
    <col min="2136" max="2136" width="12.5546875" bestFit="1" customWidth="1"/>
    <col min="2137" max="2137" width="14" bestFit="1" customWidth="1"/>
    <col min="2138" max="2138" width="12.5546875" bestFit="1" customWidth="1"/>
    <col min="2139" max="2139" width="8.77734375" bestFit="1" customWidth="1"/>
    <col min="2140" max="2140" width="9.109375" bestFit="1" customWidth="1"/>
    <col min="2141" max="2141" width="11.109375" bestFit="1" customWidth="1"/>
    <col min="2142" max="2142" width="11.6640625" bestFit="1" customWidth="1"/>
    <col min="2143" max="2143" width="12.88671875" bestFit="1" customWidth="1"/>
    <col min="2144" max="2144" width="12.109375" bestFit="1" customWidth="1"/>
    <col min="2145" max="2145" width="12.5546875" bestFit="1" customWidth="1"/>
    <col min="2146" max="2146" width="9.6640625" bestFit="1" customWidth="1"/>
    <col min="2147" max="2147" width="17.33203125" bestFit="1" customWidth="1"/>
    <col min="2148" max="2148" width="12" bestFit="1" customWidth="1"/>
    <col min="2149" max="2149" width="15.33203125" bestFit="1" customWidth="1"/>
    <col min="2150" max="2150" width="14.5546875" bestFit="1" customWidth="1"/>
    <col min="2151" max="2151" width="11.77734375" bestFit="1" customWidth="1"/>
    <col min="2152" max="2152" width="12.44140625" bestFit="1" customWidth="1"/>
    <col min="2153" max="2153" width="17" bestFit="1" customWidth="1"/>
    <col min="2154" max="2154" width="10.33203125" bestFit="1" customWidth="1"/>
    <col min="2155" max="2155" width="15.21875" bestFit="1" customWidth="1"/>
    <col min="2156" max="2156" width="10.109375" bestFit="1" customWidth="1"/>
    <col min="2157" max="2157" width="16" bestFit="1" customWidth="1"/>
    <col min="2158" max="2158" width="10.77734375" bestFit="1" customWidth="1"/>
    <col min="2159" max="2159" width="9.21875" bestFit="1" customWidth="1"/>
    <col min="2160" max="2160" width="13.77734375" bestFit="1" customWidth="1"/>
    <col min="2161" max="2161" width="13.5546875" bestFit="1" customWidth="1"/>
    <col min="2162" max="2162" width="15.109375" bestFit="1" customWidth="1"/>
    <col min="2163" max="2163" width="16.21875" bestFit="1" customWidth="1"/>
    <col min="2164" max="2164" width="15.44140625" bestFit="1" customWidth="1"/>
    <col min="2165" max="2165" width="19.109375" bestFit="1" customWidth="1"/>
    <col min="2166" max="2166" width="14.21875" bestFit="1" customWidth="1"/>
    <col min="2167" max="2167" width="15.77734375" bestFit="1" customWidth="1"/>
    <col min="2168" max="2168" width="18.77734375" bestFit="1" customWidth="1"/>
    <col min="2169" max="2169" width="15" bestFit="1" customWidth="1"/>
    <col min="2170" max="2170" width="14.44140625" bestFit="1" customWidth="1"/>
    <col min="2171" max="2171" width="17.21875" bestFit="1" customWidth="1"/>
    <col min="2172" max="2172" width="11.77734375" bestFit="1" customWidth="1"/>
    <col min="2173" max="2173" width="13.44140625" bestFit="1" customWidth="1"/>
    <col min="2174" max="2174" width="12.88671875" bestFit="1" customWidth="1"/>
    <col min="2175" max="2175" width="12.77734375" bestFit="1" customWidth="1"/>
    <col min="2176" max="2176" width="14" bestFit="1" customWidth="1"/>
    <col min="2177" max="2177" width="13.33203125" bestFit="1" customWidth="1"/>
    <col min="2178" max="2178" width="11.5546875" bestFit="1" customWidth="1"/>
    <col min="2179" max="2179" width="15.21875" bestFit="1" customWidth="1"/>
    <col min="2180" max="2180" width="14.88671875" bestFit="1" customWidth="1"/>
    <col min="2181" max="2181" width="12.109375" bestFit="1" customWidth="1"/>
    <col min="2182" max="2182" width="8" bestFit="1" customWidth="1"/>
    <col min="2183" max="2183" width="11.5546875" bestFit="1" customWidth="1"/>
    <col min="2184" max="2184" width="12.21875" bestFit="1" customWidth="1"/>
    <col min="2185" max="2185" width="13.5546875" bestFit="1" customWidth="1"/>
    <col min="2186" max="2186" width="12.33203125" bestFit="1" customWidth="1"/>
    <col min="2187" max="2187" width="10" bestFit="1" customWidth="1"/>
    <col min="2188" max="2188" width="7.6640625" bestFit="1" customWidth="1"/>
    <col min="2189" max="2189" width="12.109375" bestFit="1" customWidth="1"/>
    <col min="2190" max="2190" width="9.77734375" bestFit="1" customWidth="1"/>
    <col min="2191" max="2191" width="9.6640625" bestFit="1" customWidth="1"/>
    <col min="2192" max="2192" width="11.21875" bestFit="1" customWidth="1"/>
    <col min="2193" max="2193" width="8.77734375" bestFit="1" customWidth="1"/>
    <col min="2194" max="2194" width="10.6640625" bestFit="1" customWidth="1"/>
    <col min="2195" max="2195" width="9.88671875" bestFit="1" customWidth="1"/>
    <col min="2196" max="2196" width="13.109375" bestFit="1" customWidth="1"/>
    <col min="2197" max="2197" width="12.5546875" bestFit="1" customWidth="1"/>
    <col min="2198" max="2198" width="12.109375" bestFit="1" customWidth="1"/>
    <col min="2199" max="2199" width="12.77734375" bestFit="1" customWidth="1"/>
    <col min="2200" max="2200" width="15.21875" bestFit="1" customWidth="1"/>
    <col min="2201" max="2201" width="13.109375" bestFit="1" customWidth="1"/>
    <col min="2202" max="2202" width="15.6640625" bestFit="1" customWidth="1"/>
    <col min="2203" max="2203" width="12.109375" bestFit="1" customWidth="1"/>
    <col min="2204" max="2204" width="13.5546875" bestFit="1" customWidth="1"/>
    <col min="2205" max="2205" width="11.33203125" bestFit="1" customWidth="1"/>
    <col min="2206" max="2206" width="14.109375" bestFit="1" customWidth="1"/>
    <col min="2207" max="2207" width="11" bestFit="1" customWidth="1"/>
    <col min="2208" max="2208" width="14.109375" bestFit="1" customWidth="1"/>
    <col min="2209" max="2209" width="15.77734375" bestFit="1" customWidth="1"/>
    <col min="2210" max="2210" width="12.88671875" bestFit="1" customWidth="1"/>
    <col min="2211" max="2211" width="14.88671875" bestFit="1" customWidth="1"/>
    <col min="2212" max="2212" width="13.5546875" bestFit="1" customWidth="1"/>
    <col min="2213" max="2213" width="18.21875" bestFit="1" customWidth="1"/>
    <col min="2214" max="2215" width="15.21875" bestFit="1" customWidth="1"/>
    <col min="2216" max="2216" width="11.33203125" bestFit="1" customWidth="1"/>
    <col min="2217" max="2217" width="13.88671875" bestFit="1" customWidth="1"/>
    <col min="2218" max="2218" width="11.109375" bestFit="1" customWidth="1"/>
    <col min="2219" max="2219" width="14.109375" bestFit="1" customWidth="1"/>
    <col min="2220" max="2220" width="10.21875" bestFit="1" customWidth="1"/>
    <col min="2221" max="2221" width="11.88671875" bestFit="1" customWidth="1"/>
    <col min="2222" max="2222" width="13.6640625" bestFit="1" customWidth="1"/>
    <col min="2223" max="2223" width="11.5546875" bestFit="1" customWidth="1"/>
    <col min="2224" max="2224" width="11.21875" bestFit="1" customWidth="1"/>
    <col min="2225" max="2225" width="10.44140625" bestFit="1" customWidth="1"/>
    <col min="2226" max="2226" width="11" bestFit="1" customWidth="1"/>
    <col min="2227" max="2227" width="17.21875" bestFit="1" customWidth="1"/>
    <col min="2228" max="2228" width="11.109375" bestFit="1" customWidth="1"/>
    <col min="2229" max="2229" width="10" bestFit="1" customWidth="1"/>
    <col min="2230" max="2230" width="12.77734375" bestFit="1" customWidth="1"/>
    <col min="2231" max="2231" width="13.5546875" bestFit="1" customWidth="1"/>
    <col min="2232" max="2232" width="13.109375" bestFit="1" customWidth="1"/>
    <col min="2233" max="2233" width="12" bestFit="1" customWidth="1"/>
    <col min="2234" max="2234" width="17.44140625" bestFit="1" customWidth="1"/>
    <col min="2235" max="2235" width="12.21875" bestFit="1" customWidth="1"/>
    <col min="2237" max="2237" width="12.77734375" bestFit="1" customWidth="1"/>
    <col min="2238" max="2238" width="11.44140625" bestFit="1" customWidth="1"/>
    <col min="2239" max="2239" width="9.21875" bestFit="1" customWidth="1"/>
    <col min="2240" max="2240" width="12.109375" bestFit="1" customWidth="1"/>
    <col min="2241" max="2241" width="9.44140625" bestFit="1" customWidth="1"/>
    <col min="2242" max="2242" width="11.44140625" bestFit="1" customWidth="1"/>
    <col min="2243" max="2243" width="11.77734375" bestFit="1" customWidth="1"/>
    <col min="2244" max="2244" width="10.33203125" bestFit="1" customWidth="1"/>
    <col min="2245" max="2245" width="11.5546875" bestFit="1" customWidth="1"/>
    <col min="2246" max="2246" width="13.88671875" bestFit="1" customWidth="1"/>
    <col min="2247" max="2247" width="15.6640625" bestFit="1" customWidth="1"/>
    <col min="2248" max="2248" width="14.109375" bestFit="1" customWidth="1"/>
    <col min="2249" max="2249" width="12.6640625" bestFit="1" customWidth="1"/>
    <col min="2250" max="2250" width="10" bestFit="1" customWidth="1"/>
    <col min="2251" max="2251" width="10.21875" bestFit="1" customWidth="1"/>
    <col min="2252" max="2252" width="13.5546875" bestFit="1" customWidth="1"/>
    <col min="2253" max="2253" width="17.88671875" bestFit="1" customWidth="1"/>
    <col min="2254" max="2254" width="10" bestFit="1" customWidth="1"/>
    <col min="2255" max="2255" width="15.5546875" bestFit="1" customWidth="1"/>
    <col min="2256" max="2256" width="14.109375" bestFit="1" customWidth="1"/>
    <col min="2257" max="2257" width="11.77734375" bestFit="1" customWidth="1"/>
    <col min="2258" max="2258" width="13.77734375" bestFit="1" customWidth="1"/>
    <col min="2259" max="2259" width="11.44140625" bestFit="1" customWidth="1"/>
    <col min="2260" max="2260" width="12.77734375" bestFit="1" customWidth="1"/>
    <col min="2261" max="2262" width="12.21875" bestFit="1" customWidth="1"/>
    <col min="2263" max="2263" width="12.5546875" bestFit="1" customWidth="1"/>
    <col min="2264" max="2264" width="11.6640625" bestFit="1" customWidth="1"/>
    <col min="2265" max="2265" width="10.21875" bestFit="1" customWidth="1"/>
    <col min="2266" max="2266" width="10.77734375" bestFit="1" customWidth="1"/>
    <col min="2267" max="2267" width="17.21875" bestFit="1" customWidth="1"/>
    <col min="2268" max="2268" width="11.5546875" bestFit="1" customWidth="1"/>
    <col min="2269" max="2269" width="12.21875" bestFit="1" customWidth="1"/>
    <col min="2270" max="2270" width="12.44140625" bestFit="1" customWidth="1"/>
    <col min="2271" max="2271" width="11" bestFit="1" customWidth="1"/>
    <col min="2272" max="2272" width="12.88671875" bestFit="1" customWidth="1"/>
    <col min="2273" max="2273" width="10.44140625" bestFit="1" customWidth="1"/>
    <col min="2274" max="2274" width="12.88671875" bestFit="1" customWidth="1"/>
    <col min="2275" max="2275" width="14.44140625" bestFit="1" customWidth="1"/>
    <col min="2276" max="2276" width="16.88671875" bestFit="1" customWidth="1"/>
    <col min="2277" max="2277" width="14.109375" bestFit="1" customWidth="1"/>
    <col min="2278" max="2278" width="10.33203125" bestFit="1" customWidth="1"/>
    <col min="2279" max="2279" width="11.88671875" bestFit="1" customWidth="1"/>
    <col min="2280" max="2280" width="11.21875" bestFit="1" customWidth="1"/>
    <col min="2281" max="2281" width="9.6640625" bestFit="1" customWidth="1"/>
    <col min="2282" max="2282" width="12.5546875" bestFit="1" customWidth="1"/>
    <col min="2283" max="2283" width="14.109375" bestFit="1" customWidth="1"/>
    <col min="2284" max="2284" width="12.44140625" bestFit="1" customWidth="1"/>
    <col min="2285" max="2285" width="11.88671875" bestFit="1" customWidth="1"/>
    <col min="2286" max="2286" width="11.77734375" bestFit="1" customWidth="1"/>
    <col min="2287" max="2287" width="10.109375" bestFit="1" customWidth="1"/>
    <col min="2288" max="2288" width="9.109375" bestFit="1" customWidth="1"/>
    <col min="2289" max="2289" width="9.21875" bestFit="1" customWidth="1"/>
    <col min="2290" max="2290" width="12.6640625" bestFit="1" customWidth="1"/>
    <col min="2291" max="2291" width="12.109375" bestFit="1" customWidth="1"/>
    <col min="2292" max="2292" width="13.77734375" bestFit="1" customWidth="1"/>
    <col min="2293" max="2293" width="15.33203125" bestFit="1" customWidth="1"/>
    <col min="2294" max="2294" width="15.44140625" bestFit="1" customWidth="1"/>
    <col min="2295" max="2295" width="15.6640625" bestFit="1" customWidth="1"/>
    <col min="2296" max="2296" width="17.6640625" bestFit="1" customWidth="1"/>
    <col min="2297" max="2297" width="14.88671875" bestFit="1" customWidth="1"/>
    <col min="2298" max="2298" width="11.88671875" bestFit="1" customWidth="1"/>
    <col min="2299" max="2299" width="14.21875" bestFit="1" customWidth="1"/>
    <col min="2300" max="2300" width="16.33203125" bestFit="1" customWidth="1"/>
    <col min="2301" max="2301" width="13.88671875" bestFit="1" customWidth="1"/>
    <col min="2302" max="2302" width="16.109375" bestFit="1" customWidth="1"/>
    <col min="2303" max="2303" width="14.6640625" bestFit="1" customWidth="1"/>
    <col min="2304" max="2304" width="11.5546875" bestFit="1" customWidth="1"/>
    <col min="2305" max="2305" width="12" bestFit="1" customWidth="1"/>
    <col min="2306" max="2306" width="13.5546875" bestFit="1" customWidth="1"/>
    <col min="2307" max="2307" width="14" bestFit="1" customWidth="1"/>
    <col min="2308" max="2308" width="12.6640625" bestFit="1" customWidth="1"/>
    <col min="2309" max="2309" width="10.33203125" bestFit="1" customWidth="1"/>
    <col min="2310" max="2310" width="10.77734375" bestFit="1" customWidth="1"/>
    <col min="2311" max="2311" width="13.21875" bestFit="1" customWidth="1"/>
    <col min="2312" max="2312" width="11.33203125" bestFit="1" customWidth="1"/>
    <col min="2313" max="2313" width="11.109375" bestFit="1" customWidth="1"/>
    <col min="2314" max="2314" width="18.109375" bestFit="1" customWidth="1"/>
    <col min="2315" max="2315" width="18.88671875" bestFit="1" customWidth="1"/>
    <col min="2316" max="2316" width="10.5546875" bestFit="1" customWidth="1"/>
    <col min="2317" max="2317" width="14.21875" bestFit="1" customWidth="1"/>
    <col min="2318" max="2318" width="11.21875" bestFit="1" customWidth="1"/>
    <col min="2319" max="2320" width="10.21875" bestFit="1" customWidth="1"/>
    <col min="2321" max="2321" width="10" bestFit="1" customWidth="1"/>
    <col min="2322" max="2322" width="13.21875" bestFit="1" customWidth="1"/>
    <col min="2323" max="2323" width="15.6640625" bestFit="1" customWidth="1"/>
    <col min="2324" max="2324" width="16.5546875" bestFit="1" customWidth="1"/>
    <col min="2325" max="2325" width="12" bestFit="1" customWidth="1"/>
    <col min="2326" max="2326" width="13.109375" bestFit="1" customWidth="1"/>
    <col min="2327" max="2327" width="9.44140625" bestFit="1" customWidth="1"/>
    <col min="2328" max="2328" width="11.44140625" bestFit="1" customWidth="1"/>
    <col min="2329" max="2329" width="10.88671875" bestFit="1" customWidth="1"/>
    <col min="2330" max="2330" width="13.88671875" bestFit="1" customWidth="1"/>
    <col min="2331" max="2331" width="10.6640625" bestFit="1" customWidth="1"/>
    <col min="2332" max="2332" width="11.88671875" bestFit="1" customWidth="1"/>
    <col min="2333" max="2333" width="13.6640625" bestFit="1" customWidth="1"/>
    <col min="2334" max="2334" width="15.6640625" bestFit="1" customWidth="1"/>
    <col min="2335" max="2335" width="13.88671875" bestFit="1" customWidth="1"/>
    <col min="2336" max="2336" width="10.109375" bestFit="1" customWidth="1"/>
    <col min="2337" max="2337" width="13.88671875" bestFit="1" customWidth="1"/>
    <col min="2338" max="2338" width="14.88671875" bestFit="1" customWidth="1"/>
    <col min="2339" max="2339" width="13.77734375" bestFit="1" customWidth="1"/>
    <col min="2340" max="2340" width="12.5546875" bestFit="1" customWidth="1"/>
    <col min="2341" max="2341" width="19.6640625" bestFit="1" customWidth="1"/>
    <col min="2342" max="2342" width="14.5546875" bestFit="1" customWidth="1"/>
    <col min="2343" max="2343" width="9.6640625" bestFit="1" customWidth="1"/>
    <col min="2344" max="2344" width="9.5546875" bestFit="1" customWidth="1"/>
    <col min="2345" max="2345" width="14.33203125" bestFit="1" customWidth="1"/>
    <col min="2346" max="2346" width="12.21875" bestFit="1" customWidth="1"/>
    <col min="2347" max="2347" width="9.5546875" bestFit="1" customWidth="1"/>
    <col min="2348" max="2348" width="12.21875" bestFit="1" customWidth="1"/>
    <col min="2349" max="2349" width="10.5546875" bestFit="1" customWidth="1"/>
    <col min="2350" max="2350" width="12" bestFit="1" customWidth="1"/>
    <col min="2351" max="2351" width="11.21875" bestFit="1" customWidth="1"/>
    <col min="2352" max="2352" width="18.109375" bestFit="1" customWidth="1"/>
    <col min="2353" max="2353" width="9.5546875" bestFit="1" customWidth="1"/>
    <col min="2354" max="2354" width="10.33203125" bestFit="1" customWidth="1"/>
    <col min="2355" max="2355" width="18" bestFit="1" customWidth="1"/>
    <col min="2356" max="2356" width="13.33203125" bestFit="1" customWidth="1"/>
    <col min="2357" max="2357" width="12.88671875" bestFit="1" customWidth="1"/>
    <col min="2358" max="2358" width="10.5546875" bestFit="1" customWidth="1"/>
    <col min="2359" max="2359" width="11.21875" bestFit="1" customWidth="1"/>
    <col min="2360" max="2360" width="13.88671875" bestFit="1" customWidth="1"/>
    <col min="2361" max="2361" width="15.44140625" bestFit="1" customWidth="1"/>
    <col min="2362" max="2362" width="14.88671875" bestFit="1" customWidth="1"/>
    <col min="2363" max="2363" width="10.109375" bestFit="1" customWidth="1"/>
    <col min="2364" max="2364" width="12.88671875" bestFit="1" customWidth="1"/>
    <col min="2365" max="2365" width="11" bestFit="1" customWidth="1"/>
    <col min="2366" max="2366" width="18" bestFit="1" customWidth="1"/>
    <col min="2367" max="2367" width="9.77734375" bestFit="1" customWidth="1"/>
    <col min="2368" max="2368" width="10.77734375" bestFit="1" customWidth="1"/>
    <col min="2369" max="2369" width="14.109375" bestFit="1" customWidth="1"/>
    <col min="2370" max="2370" width="14.88671875" bestFit="1" customWidth="1"/>
    <col min="2371" max="2371" width="13.109375" bestFit="1" customWidth="1"/>
    <col min="2372" max="2372" width="15.88671875" bestFit="1" customWidth="1"/>
    <col min="2373" max="2373" width="13.88671875" bestFit="1" customWidth="1"/>
    <col min="2374" max="2374" width="11.21875" bestFit="1" customWidth="1"/>
    <col min="2375" max="2375" width="12.6640625" bestFit="1" customWidth="1"/>
    <col min="2376" max="2376" width="13.88671875" bestFit="1" customWidth="1"/>
    <col min="2377" max="2377" width="12.21875" bestFit="1" customWidth="1"/>
    <col min="2378" max="2378" width="15.88671875" bestFit="1" customWidth="1"/>
    <col min="2379" max="2379" width="10.6640625" bestFit="1" customWidth="1"/>
    <col min="2380" max="2380" width="15" bestFit="1" customWidth="1"/>
    <col min="2381" max="2381" width="16.33203125" bestFit="1" customWidth="1"/>
    <col min="2382" max="2382" width="14.21875" bestFit="1" customWidth="1"/>
    <col min="2383" max="2383" width="15" bestFit="1" customWidth="1"/>
    <col min="2384" max="2385" width="13.21875" bestFit="1" customWidth="1"/>
    <col min="2386" max="2386" width="12.88671875" bestFit="1" customWidth="1"/>
    <col min="2387" max="2387" width="12.21875" bestFit="1" customWidth="1"/>
    <col min="2388" max="2388" width="10.5546875" bestFit="1" customWidth="1"/>
    <col min="2389" max="2389" width="11.88671875" bestFit="1" customWidth="1"/>
    <col min="2390" max="2390" width="14.33203125" bestFit="1" customWidth="1"/>
    <col min="2391" max="2391" width="16.77734375" bestFit="1" customWidth="1"/>
    <col min="2392" max="2392" width="14.21875" bestFit="1" customWidth="1"/>
    <col min="2393" max="2393" width="12.5546875" bestFit="1" customWidth="1"/>
    <col min="2394" max="2394" width="13.33203125" bestFit="1" customWidth="1"/>
    <col min="2395" max="2395" width="13.88671875" bestFit="1" customWidth="1"/>
    <col min="2396" max="2396" width="12.109375" bestFit="1" customWidth="1"/>
    <col min="2397" max="2397" width="13.33203125" bestFit="1" customWidth="1"/>
    <col min="2398" max="2398" width="8.109375" bestFit="1" customWidth="1"/>
    <col min="2399" max="2399" width="11.21875" bestFit="1" customWidth="1"/>
    <col min="2400" max="2400" width="16.88671875" bestFit="1" customWidth="1"/>
    <col min="2401" max="2401" width="12.109375" bestFit="1" customWidth="1"/>
    <col min="2402" max="2402" width="9.44140625" bestFit="1" customWidth="1"/>
    <col min="2403" max="2403" width="11.5546875" bestFit="1" customWidth="1"/>
    <col min="2404" max="2404" width="15.109375" bestFit="1" customWidth="1"/>
    <col min="2405" max="2405" width="12.33203125" bestFit="1" customWidth="1"/>
    <col min="2406" max="2406" width="11.33203125" bestFit="1" customWidth="1"/>
    <col min="2407" max="2407" width="7.88671875" bestFit="1" customWidth="1"/>
    <col min="2408" max="2408" width="12.5546875" bestFit="1" customWidth="1"/>
    <col min="2409" max="2409" width="19.21875" bestFit="1" customWidth="1"/>
    <col min="2410" max="2410" width="11.77734375" bestFit="1" customWidth="1"/>
    <col min="2411" max="2411" width="15.77734375" bestFit="1" customWidth="1"/>
    <col min="2412" max="2412" width="10.6640625" bestFit="1" customWidth="1"/>
    <col min="2413" max="2413" width="10.5546875" bestFit="1" customWidth="1"/>
    <col min="2414" max="2414" width="9.6640625" bestFit="1" customWidth="1"/>
    <col min="2415" max="2415" width="12.44140625" bestFit="1" customWidth="1"/>
    <col min="2416" max="2416" width="6.88671875" bestFit="1" customWidth="1"/>
    <col min="2417" max="2417" width="15.44140625" bestFit="1" customWidth="1"/>
    <col min="2418" max="2418" width="11.88671875" bestFit="1" customWidth="1"/>
    <col min="2419" max="2419" width="12.5546875" bestFit="1" customWidth="1"/>
    <col min="2420" max="2420" width="11.5546875" bestFit="1" customWidth="1"/>
    <col min="2421" max="2421" width="10.5546875" bestFit="1" customWidth="1"/>
    <col min="2422" max="2422" width="12.44140625" bestFit="1" customWidth="1"/>
    <col min="2423" max="2423" width="9.109375" bestFit="1" customWidth="1"/>
    <col min="2424" max="2424" width="11.44140625" bestFit="1" customWidth="1"/>
    <col min="2425" max="2425" width="13.109375" bestFit="1" customWidth="1"/>
    <col min="2426" max="2426" width="12" bestFit="1" customWidth="1"/>
    <col min="2427" max="2427" width="10.44140625" bestFit="1" customWidth="1"/>
    <col min="2428" max="2428" width="11.5546875" bestFit="1" customWidth="1"/>
    <col min="2429" max="2429" width="11.6640625" bestFit="1" customWidth="1"/>
    <col min="2430" max="2430" width="14.33203125" bestFit="1" customWidth="1"/>
    <col min="2431" max="2431" width="14.88671875" bestFit="1" customWidth="1"/>
    <col min="2432" max="2432" width="13.44140625" bestFit="1" customWidth="1"/>
    <col min="2433" max="2433" width="15.77734375" bestFit="1" customWidth="1"/>
    <col min="2434" max="2434" width="16.6640625" bestFit="1" customWidth="1"/>
    <col min="2435" max="2435" width="11.77734375" bestFit="1" customWidth="1"/>
    <col min="2436" max="2436" width="8.21875" bestFit="1" customWidth="1"/>
    <col min="2437" max="2437" width="9.5546875" bestFit="1" customWidth="1"/>
    <col min="2438" max="2438" width="13.5546875" bestFit="1" customWidth="1"/>
    <col min="2439" max="2439" width="16.77734375" bestFit="1" customWidth="1"/>
    <col min="2440" max="2440" width="13.5546875" bestFit="1" customWidth="1"/>
    <col min="2441" max="2441" width="17.44140625" bestFit="1" customWidth="1"/>
    <col min="2442" max="2442" width="14.21875" bestFit="1" customWidth="1"/>
    <col min="2443" max="2443" width="22.21875" bestFit="1" customWidth="1"/>
    <col min="2444" max="2444" width="12.77734375" bestFit="1" customWidth="1"/>
    <col min="2445" max="2445" width="14.21875" bestFit="1" customWidth="1"/>
    <col min="2446" max="2446" width="12.21875" bestFit="1" customWidth="1"/>
    <col min="2447" max="2447" width="15.21875" bestFit="1" customWidth="1"/>
    <col min="2448" max="2448" width="10.77734375" bestFit="1" customWidth="1"/>
    <col min="2449" max="2449" width="16.21875" bestFit="1" customWidth="1"/>
    <col min="2450" max="2450" width="12" bestFit="1" customWidth="1"/>
    <col min="2451" max="2451" width="14.5546875" bestFit="1" customWidth="1"/>
    <col min="2452" max="2452" width="16" bestFit="1" customWidth="1"/>
    <col min="2453" max="2453" width="11.33203125" bestFit="1" customWidth="1"/>
    <col min="2454" max="2454" width="14.5546875" bestFit="1" customWidth="1"/>
    <col min="2455" max="2455" width="15.21875" bestFit="1" customWidth="1"/>
    <col min="2456" max="2456" width="11.21875" bestFit="1" customWidth="1"/>
    <col min="2457" max="2457" width="11" bestFit="1" customWidth="1"/>
    <col min="2458" max="2458" width="13.33203125" bestFit="1" customWidth="1"/>
    <col min="2459" max="2459" width="11" bestFit="1" customWidth="1"/>
    <col min="2460" max="2460" width="12.109375" bestFit="1" customWidth="1"/>
    <col min="2461" max="2461" width="15.44140625" bestFit="1" customWidth="1"/>
    <col min="2462" max="2462" width="11.5546875" bestFit="1" customWidth="1"/>
    <col min="2463" max="2463" width="10.109375" bestFit="1" customWidth="1"/>
    <col min="2464" max="2464" width="11.33203125" bestFit="1" customWidth="1"/>
    <col min="2465" max="2465" width="14.21875" bestFit="1" customWidth="1"/>
    <col min="2466" max="2466" width="14.33203125" bestFit="1" customWidth="1"/>
    <col min="2467" max="2467" width="11.88671875" bestFit="1" customWidth="1"/>
    <col min="2468" max="2468" width="10" bestFit="1" customWidth="1"/>
    <col min="2469" max="2469" width="11.77734375" bestFit="1" customWidth="1"/>
    <col min="2470" max="2470" width="12.5546875" bestFit="1" customWidth="1"/>
    <col min="2471" max="2471" width="16.6640625" bestFit="1" customWidth="1"/>
    <col min="2472" max="2472" width="11.6640625" bestFit="1" customWidth="1"/>
    <col min="2473" max="2473" width="17.21875" bestFit="1" customWidth="1"/>
    <col min="2474" max="2474" width="12.44140625" bestFit="1" customWidth="1"/>
    <col min="2475" max="2475" width="5.21875" bestFit="1" customWidth="1"/>
    <col min="2476" max="2476" width="10.21875" bestFit="1" customWidth="1"/>
    <col min="2477" max="2477" width="13.21875" bestFit="1" customWidth="1"/>
    <col min="2478" max="2478" width="15" bestFit="1" customWidth="1"/>
    <col min="2479" max="2479" width="16.21875" bestFit="1" customWidth="1"/>
    <col min="2480" max="2480" width="13.21875" bestFit="1" customWidth="1"/>
    <col min="2481" max="2481" width="11.109375" bestFit="1" customWidth="1"/>
    <col min="2482" max="2482" width="12.109375" bestFit="1" customWidth="1"/>
    <col min="2483" max="2483" width="9.44140625" bestFit="1" customWidth="1"/>
    <col min="2484" max="2484" width="14.33203125" bestFit="1" customWidth="1"/>
    <col min="2485" max="2485" width="12.6640625" bestFit="1" customWidth="1"/>
    <col min="2486" max="2486" width="18.5546875" bestFit="1" customWidth="1"/>
    <col min="2487" max="2487" width="11" bestFit="1" customWidth="1"/>
    <col min="2488" max="2488" width="12.109375" bestFit="1" customWidth="1"/>
    <col min="2489" max="2489" width="15.33203125" bestFit="1" customWidth="1"/>
    <col min="2490" max="2490" width="12.6640625" bestFit="1" customWidth="1"/>
    <col min="2491" max="2491" width="16" bestFit="1" customWidth="1"/>
    <col min="2492" max="2492" width="11.77734375" bestFit="1" customWidth="1"/>
    <col min="2493" max="2493" width="3.5546875" bestFit="1" customWidth="1"/>
    <col min="2494" max="2494" width="8.77734375" bestFit="1" customWidth="1"/>
    <col min="2495" max="2495" width="10.88671875" bestFit="1" customWidth="1"/>
    <col min="2496" max="2496" width="13.44140625" bestFit="1" customWidth="1"/>
    <col min="2497" max="2497" width="10" bestFit="1" customWidth="1"/>
    <col min="2498" max="2498" width="14.5546875" bestFit="1" customWidth="1"/>
    <col min="2499" max="2499" width="11.21875" bestFit="1" customWidth="1"/>
    <col min="2500" max="2500" width="7.109375" bestFit="1" customWidth="1"/>
    <col min="2501" max="2501" width="13.44140625" bestFit="1" customWidth="1"/>
    <col min="2502" max="2502" width="12.33203125" bestFit="1" customWidth="1"/>
    <col min="2503" max="2503" width="14.33203125" bestFit="1" customWidth="1"/>
    <col min="2504" max="2504" width="13.109375" bestFit="1" customWidth="1"/>
    <col min="2505" max="2505" width="13.21875" bestFit="1" customWidth="1"/>
    <col min="2506" max="2506" width="9.6640625" bestFit="1" customWidth="1"/>
    <col min="2507" max="2507" width="13.5546875" bestFit="1" customWidth="1"/>
    <col min="2508" max="2508" width="8.6640625" bestFit="1" customWidth="1"/>
    <col min="2509" max="2509" width="13.21875" bestFit="1" customWidth="1"/>
    <col min="2510" max="2510" width="13.109375" bestFit="1" customWidth="1"/>
    <col min="2511" max="2511" width="14.6640625" bestFit="1" customWidth="1"/>
    <col min="2512" max="2512" width="12.5546875" bestFit="1" customWidth="1"/>
    <col min="2513" max="2513" width="14.33203125" bestFit="1" customWidth="1"/>
    <col min="2514" max="2514" width="12.109375" bestFit="1" customWidth="1"/>
    <col min="2515" max="2515" width="12" bestFit="1" customWidth="1"/>
    <col min="2516" max="2516" width="14.77734375" bestFit="1" customWidth="1"/>
    <col min="2517" max="2517" width="12.21875" bestFit="1" customWidth="1"/>
    <col min="2518" max="2518" width="10" bestFit="1" customWidth="1"/>
    <col min="2519" max="2519" width="11.77734375" bestFit="1" customWidth="1"/>
    <col min="2520" max="2520" width="9.5546875" bestFit="1" customWidth="1"/>
    <col min="2521" max="2521" width="11.5546875" bestFit="1" customWidth="1"/>
    <col min="2522" max="2522" width="12.5546875" bestFit="1" customWidth="1"/>
    <col min="2523" max="2523" width="12.6640625" bestFit="1" customWidth="1"/>
    <col min="2524" max="2524" width="12.33203125" bestFit="1" customWidth="1"/>
    <col min="2525" max="2525" width="13.6640625" bestFit="1" customWidth="1"/>
    <col min="2526" max="2526" width="13.33203125" bestFit="1" customWidth="1"/>
    <col min="2527" max="2527" width="10.44140625" bestFit="1" customWidth="1"/>
    <col min="2528" max="2528" width="9.6640625" bestFit="1" customWidth="1"/>
    <col min="2529" max="2529" width="20.21875" bestFit="1" customWidth="1"/>
    <col min="2530" max="2530" width="11.88671875" bestFit="1" customWidth="1"/>
    <col min="2531" max="2531" width="13.5546875" bestFit="1" customWidth="1"/>
    <col min="2532" max="2533" width="12.77734375" bestFit="1" customWidth="1"/>
    <col min="2534" max="2534" width="8.109375" bestFit="1" customWidth="1"/>
    <col min="2535" max="2535" width="11.109375" bestFit="1" customWidth="1"/>
    <col min="2536" max="2536" width="15.109375" bestFit="1" customWidth="1"/>
    <col min="2537" max="2537" width="10.88671875" bestFit="1" customWidth="1"/>
    <col min="2538" max="2538" width="9.6640625" bestFit="1" customWidth="1"/>
    <col min="2539" max="2539" width="12.109375" bestFit="1" customWidth="1"/>
    <col min="2540" max="2540" width="11.88671875" bestFit="1" customWidth="1"/>
    <col min="2541" max="2541" width="13.6640625" bestFit="1" customWidth="1"/>
    <col min="2542" max="2542" width="18" bestFit="1" customWidth="1"/>
    <col min="2543" max="2543" width="15.6640625" bestFit="1" customWidth="1"/>
    <col min="2544" max="2544" width="13.6640625" bestFit="1" customWidth="1"/>
    <col min="2545" max="2545" width="13.88671875" bestFit="1" customWidth="1"/>
    <col min="2546" max="2546" width="15.21875" bestFit="1" customWidth="1"/>
    <col min="2547" max="2547" width="13.33203125" bestFit="1" customWidth="1"/>
    <col min="2548" max="2548" width="13.77734375" bestFit="1" customWidth="1"/>
    <col min="2549" max="2549" width="11.77734375" bestFit="1" customWidth="1"/>
    <col min="2550" max="2550" width="18.21875" bestFit="1" customWidth="1"/>
    <col min="2551" max="2551" width="11.44140625" bestFit="1" customWidth="1"/>
    <col min="2552" max="2552" width="13.77734375" bestFit="1" customWidth="1"/>
    <col min="2553" max="2553" width="12.21875" bestFit="1" customWidth="1"/>
    <col min="2554" max="2554" width="15.21875" bestFit="1" customWidth="1"/>
    <col min="2555" max="2555" width="17.5546875" bestFit="1" customWidth="1"/>
    <col min="2556" max="2556" width="10.21875" bestFit="1" customWidth="1"/>
    <col min="2557" max="2557" width="13.88671875" bestFit="1" customWidth="1"/>
    <col min="2558" max="2558" width="12.21875" bestFit="1" customWidth="1"/>
    <col min="2559" max="2559" width="10.21875" bestFit="1" customWidth="1"/>
    <col min="2560" max="2560" width="12" bestFit="1" customWidth="1"/>
    <col min="2561" max="2561" width="11.88671875" bestFit="1" customWidth="1"/>
    <col min="2562" max="2562" width="12.109375" bestFit="1" customWidth="1"/>
    <col min="2563" max="2563" width="8.6640625" bestFit="1" customWidth="1"/>
    <col min="2564" max="2564" width="10.88671875" bestFit="1" customWidth="1"/>
    <col min="2566" max="2566" width="8.109375" bestFit="1" customWidth="1"/>
    <col min="2567" max="2567" width="12.44140625" bestFit="1" customWidth="1"/>
    <col min="2568" max="2568" width="12.21875" bestFit="1" customWidth="1"/>
    <col min="2569" max="2569" width="11.21875" bestFit="1" customWidth="1"/>
    <col min="2570" max="2570" width="8.21875" bestFit="1" customWidth="1"/>
    <col min="2571" max="2571" width="13.44140625" bestFit="1" customWidth="1"/>
    <col min="2572" max="2572" width="13.5546875" bestFit="1" customWidth="1"/>
    <col min="2573" max="2573" width="13.77734375" bestFit="1" customWidth="1"/>
    <col min="2574" max="2574" width="15.6640625" bestFit="1" customWidth="1"/>
    <col min="2575" max="2575" width="12.33203125" bestFit="1" customWidth="1"/>
    <col min="2576" max="2576" width="7.6640625" bestFit="1" customWidth="1"/>
    <col min="2577" max="2577" width="12" bestFit="1" customWidth="1"/>
    <col min="2578" max="2578" width="12.77734375" bestFit="1" customWidth="1"/>
    <col min="2579" max="2579" width="9.109375" bestFit="1" customWidth="1"/>
    <col min="2580" max="2580" width="9.88671875" bestFit="1" customWidth="1"/>
    <col min="2581" max="2581" width="9.77734375" bestFit="1" customWidth="1"/>
    <col min="2582" max="2582" width="9.6640625" bestFit="1" customWidth="1"/>
    <col min="2583" max="2583" width="10.33203125" bestFit="1" customWidth="1"/>
    <col min="2584" max="2584" width="10.109375" bestFit="1" customWidth="1"/>
    <col min="2585" max="2585" width="12.21875" bestFit="1" customWidth="1"/>
    <col min="2586" max="2586" width="12.6640625" bestFit="1" customWidth="1"/>
    <col min="2587" max="2588" width="10.21875" bestFit="1" customWidth="1"/>
    <col min="2589" max="2589" width="15.6640625" bestFit="1" customWidth="1"/>
    <col min="2590" max="2590" width="9.88671875" bestFit="1" customWidth="1"/>
    <col min="2591" max="2591" width="9.33203125" bestFit="1" customWidth="1"/>
    <col min="2592" max="2592" width="10.109375" bestFit="1" customWidth="1"/>
    <col min="2593" max="2593" width="9.88671875" bestFit="1" customWidth="1"/>
    <col min="2594" max="2594" width="14.21875" bestFit="1" customWidth="1"/>
    <col min="2595" max="2595" width="11.44140625" bestFit="1" customWidth="1"/>
    <col min="2596" max="2596" width="13.21875" bestFit="1" customWidth="1"/>
    <col min="2597" max="2597" width="9.77734375" bestFit="1" customWidth="1"/>
    <col min="2598" max="2598" width="9.88671875" bestFit="1" customWidth="1"/>
    <col min="2599" max="2599" width="13.109375" bestFit="1" customWidth="1"/>
    <col min="2600" max="2600" width="12" bestFit="1" customWidth="1"/>
    <col min="2601" max="2601" width="12.109375" bestFit="1" customWidth="1"/>
    <col min="2602" max="2602" width="11.109375" bestFit="1" customWidth="1"/>
    <col min="2603" max="2603" width="11.21875" bestFit="1" customWidth="1"/>
    <col min="2604" max="2604" width="9.6640625" bestFit="1" customWidth="1"/>
    <col min="2605" max="2605" width="11.109375" bestFit="1" customWidth="1"/>
    <col min="2606" max="2606" width="13.21875" bestFit="1" customWidth="1"/>
    <col min="2607" max="2607" width="15.21875" bestFit="1" customWidth="1"/>
    <col min="2608" max="2608" width="15" bestFit="1" customWidth="1"/>
    <col min="2609" max="2609" width="15.33203125" bestFit="1" customWidth="1"/>
    <col min="2610" max="2610" width="13.6640625" bestFit="1" customWidth="1"/>
    <col min="2611" max="2611" width="15.109375" bestFit="1" customWidth="1"/>
    <col min="2612" max="2612" width="9.33203125" bestFit="1" customWidth="1"/>
    <col min="2613" max="2613" width="11.44140625" bestFit="1" customWidth="1"/>
    <col min="2614" max="2614" width="11.109375" bestFit="1" customWidth="1"/>
    <col min="2615" max="2615" width="11.77734375" bestFit="1" customWidth="1"/>
    <col min="2616" max="2616" width="18.109375" bestFit="1" customWidth="1"/>
    <col min="2617" max="2617" width="10.21875" bestFit="1" customWidth="1"/>
    <col min="2618" max="2618" width="12.33203125" bestFit="1" customWidth="1"/>
    <col min="2619" max="2619" width="7.77734375" bestFit="1" customWidth="1"/>
    <col min="2620" max="2620" width="15.33203125" bestFit="1" customWidth="1"/>
    <col min="2621" max="2621" width="10.44140625" bestFit="1" customWidth="1"/>
    <col min="2622" max="2622" width="11.5546875" bestFit="1" customWidth="1"/>
    <col min="2623" max="2623" width="12.88671875" bestFit="1" customWidth="1"/>
    <col min="2624" max="2624" width="9.21875" bestFit="1" customWidth="1"/>
    <col min="2625" max="2625" width="12" bestFit="1" customWidth="1"/>
    <col min="2626" max="2626" width="14.77734375" bestFit="1" customWidth="1"/>
    <col min="2627" max="2627" width="12.77734375" bestFit="1" customWidth="1"/>
    <col min="2628" max="2628" width="10" bestFit="1" customWidth="1"/>
    <col min="2629" max="2629" width="17.44140625" bestFit="1" customWidth="1"/>
    <col min="2630" max="2630" width="12.6640625" bestFit="1" customWidth="1"/>
    <col min="2631" max="2631" width="12.5546875" bestFit="1" customWidth="1"/>
    <col min="2632" max="2632" width="13.109375" bestFit="1" customWidth="1"/>
    <col min="2633" max="2633" width="12.88671875" bestFit="1" customWidth="1"/>
    <col min="2634" max="2634" width="13.109375" bestFit="1" customWidth="1"/>
    <col min="2635" max="2635" width="11.88671875" bestFit="1" customWidth="1"/>
    <col min="2636" max="2636" width="10.21875" bestFit="1" customWidth="1"/>
    <col min="2637" max="2637" width="10.44140625" bestFit="1" customWidth="1"/>
    <col min="2638" max="2638" width="12.109375" bestFit="1" customWidth="1"/>
    <col min="2639" max="2639" width="8.6640625" bestFit="1" customWidth="1"/>
    <col min="2640" max="2640" width="11.5546875" bestFit="1" customWidth="1"/>
    <col min="2641" max="2641" width="18.5546875" bestFit="1" customWidth="1"/>
    <col min="2642" max="2642" width="10.88671875" bestFit="1" customWidth="1"/>
    <col min="2643" max="2643" width="9.6640625" bestFit="1" customWidth="1"/>
    <col min="2644" max="2644" width="10.5546875" bestFit="1" customWidth="1"/>
    <col min="2645" max="2645" width="12.33203125" bestFit="1" customWidth="1"/>
    <col min="2646" max="2646" width="13.88671875" bestFit="1" customWidth="1"/>
    <col min="2647" max="2647" width="12.44140625" bestFit="1" customWidth="1"/>
    <col min="2648" max="2648" width="14.6640625" bestFit="1" customWidth="1"/>
    <col min="2649" max="2649" width="9.5546875" bestFit="1" customWidth="1"/>
    <col min="2650" max="2650" width="19.5546875" bestFit="1" customWidth="1"/>
    <col min="2651" max="2651" width="14.109375" bestFit="1" customWidth="1"/>
    <col min="2652" max="2652" width="15.5546875" bestFit="1" customWidth="1"/>
    <col min="2653" max="2653" width="14.6640625" bestFit="1" customWidth="1"/>
    <col min="2654" max="2654" width="16" bestFit="1" customWidth="1"/>
    <col min="2655" max="2655" width="15.77734375" bestFit="1" customWidth="1"/>
    <col min="2656" max="2656" width="9.6640625" bestFit="1" customWidth="1"/>
    <col min="2657" max="2657" width="12.6640625" bestFit="1" customWidth="1"/>
    <col min="2658" max="2658" width="13.44140625" bestFit="1" customWidth="1"/>
    <col min="2659" max="2659" width="12.33203125" bestFit="1" customWidth="1"/>
    <col min="2660" max="2661" width="11.88671875" bestFit="1" customWidth="1"/>
    <col min="2662" max="2662" width="13.77734375" bestFit="1" customWidth="1"/>
    <col min="2663" max="2663" width="11.21875" bestFit="1" customWidth="1"/>
    <col min="2664" max="2664" width="10.109375" bestFit="1" customWidth="1"/>
    <col min="2665" max="2665" width="10.88671875" bestFit="1" customWidth="1"/>
    <col min="2666" max="2666" width="11.88671875" bestFit="1" customWidth="1"/>
    <col min="2667" max="2667" width="13.77734375" bestFit="1" customWidth="1"/>
    <col min="2668" max="2668" width="10.6640625" bestFit="1" customWidth="1"/>
    <col min="2669" max="2669" width="14.6640625" bestFit="1" customWidth="1"/>
    <col min="2670" max="2670" width="14.5546875" bestFit="1" customWidth="1"/>
    <col min="2671" max="2671" width="10.88671875" bestFit="1" customWidth="1"/>
    <col min="2672" max="2672" width="9.21875" bestFit="1" customWidth="1"/>
    <col min="2673" max="2673" width="12" bestFit="1" customWidth="1"/>
    <col min="2674" max="2674" width="13.33203125" bestFit="1" customWidth="1"/>
    <col min="2675" max="2675" width="15.5546875" bestFit="1" customWidth="1"/>
    <col min="2676" max="2676" width="12.109375" bestFit="1" customWidth="1"/>
    <col min="2677" max="2677" width="12.33203125" bestFit="1" customWidth="1"/>
    <col min="2678" max="2678" width="12" bestFit="1" customWidth="1"/>
    <col min="2679" max="2679" width="12.88671875" bestFit="1" customWidth="1"/>
    <col min="2680" max="2680" width="11.109375" bestFit="1" customWidth="1"/>
    <col min="2681" max="2681" width="10.109375" bestFit="1" customWidth="1"/>
    <col min="2682" max="2682" width="14.21875" bestFit="1" customWidth="1"/>
    <col min="2683" max="2683" width="14.6640625" bestFit="1" customWidth="1"/>
    <col min="2684" max="2684" width="9.109375" bestFit="1" customWidth="1"/>
    <col min="2685" max="2685" width="11.33203125" bestFit="1" customWidth="1"/>
    <col min="2686" max="2686" width="13.21875" bestFit="1" customWidth="1"/>
    <col min="2687" max="2687" width="12.6640625" bestFit="1" customWidth="1"/>
    <col min="2688" max="2688" width="13.77734375" bestFit="1" customWidth="1"/>
    <col min="2689" max="2689" width="13.88671875" bestFit="1" customWidth="1"/>
    <col min="2690" max="2690" width="11.44140625" bestFit="1" customWidth="1"/>
    <col min="2691" max="2691" width="12.6640625" bestFit="1" customWidth="1"/>
    <col min="2692" max="2692" width="14" bestFit="1" customWidth="1"/>
    <col min="2693" max="2693" width="13.21875" bestFit="1" customWidth="1"/>
    <col min="2694" max="2694" width="14.5546875" bestFit="1" customWidth="1"/>
    <col min="2695" max="2695" width="16.77734375" bestFit="1" customWidth="1"/>
    <col min="2696" max="2696" width="21" bestFit="1" customWidth="1"/>
    <col min="2697" max="2697" width="14.21875" bestFit="1" customWidth="1"/>
    <col min="2698" max="2698" width="13.21875" bestFit="1" customWidth="1"/>
    <col min="2699" max="2699" width="11.44140625" bestFit="1" customWidth="1"/>
    <col min="2700" max="2700" width="13.109375" bestFit="1" customWidth="1"/>
    <col min="2701" max="2701" width="11.5546875" bestFit="1" customWidth="1"/>
    <col min="2702" max="2702" width="15.109375" bestFit="1" customWidth="1"/>
    <col min="2703" max="2703" width="15.44140625" bestFit="1" customWidth="1"/>
    <col min="2704" max="2704" width="11.44140625" bestFit="1" customWidth="1"/>
    <col min="2705" max="2705" width="20.77734375" bestFit="1" customWidth="1"/>
    <col min="2706" max="2706" width="14.21875" bestFit="1" customWidth="1"/>
    <col min="2707" max="2707" width="9.77734375" bestFit="1" customWidth="1"/>
    <col min="2708" max="2708" width="10.109375" bestFit="1" customWidth="1"/>
    <col min="2709" max="2709" width="9" bestFit="1" customWidth="1"/>
    <col min="2710" max="2710" width="10.5546875" bestFit="1" customWidth="1"/>
    <col min="2711" max="2711" width="10.77734375" bestFit="1" customWidth="1"/>
    <col min="2712" max="2712" width="10.21875" bestFit="1" customWidth="1"/>
    <col min="2713" max="2713" width="9.6640625" bestFit="1" customWidth="1"/>
    <col min="2714" max="2714" width="20.6640625" bestFit="1" customWidth="1"/>
    <col min="2715" max="2715" width="12.109375" bestFit="1" customWidth="1"/>
    <col min="2716" max="2716" width="14.6640625" bestFit="1" customWidth="1"/>
    <col min="2717" max="2717" width="14.5546875" bestFit="1" customWidth="1"/>
    <col min="2718" max="2718" width="11.5546875" bestFit="1" customWidth="1"/>
    <col min="2719" max="2719" width="11.33203125" bestFit="1" customWidth="1"/>
    <col min="2720" max="2720" width="14.77734375" bestFit="1" customWidth="1"/>
    <col min="2721" max="2721" width="15.33203125" bestFit="1" customWidth="1"/>
    <col min="2722" max="2722" width="15.5546875" bestFit="1" customWidth="1"/>
    <col min="2723" max="2723" width="14.44140625" bestFit="1" customWidth="1"/>
    <col min="2724" max="2724" width="11.88671875" bestFit="1" customWidth="1"/>
    <col min="2725" max="2725" width="12" bestFit="1" customWidth="1"/>
    <col min="2726" max="2726" width="12.21875" bestFit="1" customWidth="1"/>
    <col min="2727" max="2728" width="12.33203125" bestFit="1" customWidth="1"/>
    <col min="2729" max="2729" width="7.6640625" bestFit="1" customWidth="1"/>
    <col min="2730" max="2730" width="11.21875" bestFit="1" customWidth="1"/>
    <col min="2731" max="2731" width="15.21875" bestFit="1" customWidth="1"/>
    <col min="2732" max="2732" width="14.44140625" bestFit="1" customWidth="1"/>
    <col min="2733" max="2733" width="12.6640625" bestFit="1" customWidth="1"/>
    <col min="2734" max="2734" width="10" bestFit="1" customWidth="1"/>
    <col min="2735" max="2735" width="11.21875" bestFit="1" customWidth="1"/>
    <col min="2736" max="2736" width="12.5546875" bestFit="1" customWidth="1"/>
    <col min="2737" max="2737" width="10.88671875" bestFit="1" customWidth="1"/>
    <col min="2738" max="2738" width="11.33203125" bestFit="1" customWidth="1"/>
    <col min="2739" max="2739" width="18.33203125" bestFit="1" customWidth="1"/>
    <col min="2740" max="2740" width="9.21875" bestFit="1" customWidth="1"/>
    <col min="2741" max="2741" width="8.6640625" bestFit="1" customWidth="1"/>
    <col min="2742" max="2742" width="6.6640625" bestFit="1" customWidth="1"/>
    <col min="2743" max="2743" width="12.33203125" bestFit="1" customWidth="1"/>
    <col min="2744" max="2744" width="8.5546875" bestFit="1" customWidth="1"/>
    <col min="2745" max="2745" width="9.21875" bestFit="1" customWidth="1"/>
    <col min="2746" max="2746" width="11.6640625" bestFit="1" customWidth="1"/>
    <col min="2747" max="2747" width="15.44140625" bestFit="1" customWidth="1"/>
    <col min="2748" max="2748" width="12.21875" bestFit="1" customWidth="1"/>
    <col min="2749" max="2749" width="14.109375" bestFit="1" customWidth="1"/>
    <col min="2750" max="2750" width="11.21875" bestFit="1" customWidth="1"/>
    <col min="2751" max="2751" width="13.5546875" bestFit="1" customWidth="1"/>
    <col min="2752" max="2752" width="13.88671875" bestFit="1" customWidth="1"/>
    <col min="2753" max="2753" width="9.77734375" bestFit="1" customWidth="1"/>
    <col min="2754" max="2754" width="12.5546875" bestFit="1" customWidth="1"/>
    <col min="2755" max="2755" width="20.44140625" bestFit="1" customWidth="1"/>
    <col min="2756" max="2756" width="15" bestFit="1" customWidth="1"/>
    <col min="2757" max="2757" width="14.6640625" bestFit="1" customWidth="1"/>
    <col min="2758" max="2758" width="9.21875" bestFit="1" customWidth="1"/>
    <col min="2759" max="2759" width="18.44140625" bestFit="1" customWidth="1"/>
    <col min="2760" max="2761" width="11.109375" bestFit="1" customWidth="1"/>
    <col min="2762" max="2762" width="15" bestFit="1" customWidth="1"/>
    <col min="2763" max="2763" width="10.5546875" bestFit="1" customWidth="1"/>
  </cols>
  <sheetData>
    <row r="4" spans="1:2" x14ac:dyDescent="0.3">
      <c r="A4" s="2" t="s">
        <v>21793</v>
      </c>
      <c r="B4" t="s">
        <v>21795</v>
      </c>
    </row>
    <row r="5" spans="1:2" x14ac:dyDescent="0.3">
      <c r="A5" s="3" t="s">
        <v>289</v>
      </c>
      <c r="B5">
        <v>38</v>
      </c>
    </row>
    <row r="6" spans="1:2" x14ac:dyDescent="0.3">
      <c r="A6" s="7" t="s">
        <v>3025</v>
      </c>
      <c r="B6">
        <v>1</v>
      </c>
    </row>
    <row r="7" spans="1:2" x14ac:dyDescent="0.3">
      <c r="A7" s="7" t="s">
        <v>10128</v>
      </c>
      <c r="B7">
        <v>1</v>
      </c>
    </row>
    <row r="8" spans="1:2" x14ac:dyDescent="0.3">
      <c r="A8" s="7" t="s">
        <v>11441</v>
      </c>
      <c r="B8">
        <v>1</v>
      </c>
    </row>
    <row r="9" spans="1:2" x14ac:dyDescent="0.3">
      <c r="A9" s="7" t="s">
        <v>4160</v>
      </c>
      <c r="B9">
        <v>1</v>
      </c>
    </row>
    <row r="10" spans="1:2" x14ac:dyDescent="0.3">
      <c r="A10" s="7" t="s">
        <v>4371</v>
      </c>
      <c r="B10">
        <v>1</v>
      </c>
    </row>
    <row r="11" spans="1:2" x14ac:dyDescent="0.3">
      <c r="A11" s="7" t="s">
        <v>12822</v>
      </c>
      <c r="B11">
        <v>1</v>
      </c>
    </row>
    <row r="12" spans="1:2" x14ac:dyDescent="0.3">
      <c r="A12" s="7" t="s">
        <v>4883</v>
      </c>
      <c r="B12">
        <v>1</v>
      </c>
    </row>
    <row r="13" spans="1:2" x14ac:dyDescent="0.3">
      <c r="A13" s="7" t="s">
        <v>12237</v>
      </c>
      <c r="B13">
        <v>1</v>
      </c>
    </row>
    <row r="14" spans="1:2" x14ac:dyDescent="0.3">
      <c r="A14" s="7" t="s">
        <v>15943</v>
      </c>
      <c r="B14">
        <v>1</v>
      </c>
    </row>
    <row r="15" spans="1:2" x14ac:dyDescent="0.3">
      <c r="A15" s="7" t="s">
        <v>10464</v>
      </c>
      <c r="B15">
        <v>1</v>
      </c>
    </row>
    <row r="16" spans="1:2" x14ac:dyDescent="0.3">
      <c r="A16" s="7" t="s">
        <v>2594</v>
      </c>
      <c r="B16">
        <v>1</v>
      </c>
    </row>
    <row r="17" spans="1:2" x14ac:dyDescent="0.3">
      <c r="A17" s="7" t="s">
        <v>17030</v>
      </c>
      <c r="B17">
        <v>1</v>
      </c>
    </row>
    <row r="18" spans="1:2" x14ac:dyDescent="0.3">
      <c r="A18" s="7" t="s">
        <v>5203</v>
      </c>
      <c r="B18">
        <v>1</v>
      </c>
    </row>
    <row r="19" spans="1:2" x14ac:dyDescent="0.3">
      <c r="A19" s="7" t="s">
        <v>5250</v>
      </c>
      <c r="B19">
        <v>1</v>
      </c>
    </row>
    <row r="20" spans="1:2" x14ac:dyDescent="0.3">
      <c r="A20" s="7" t="s">
        <v>2843</v>
      </c>
      <c r="B20">
        <v>4</v>
      </c>
    </row>
    <row r="21" spans="1:2" x14ac:dyDescent="0.3">
      <c r="A21" s="7" t="s">
        <v>8959</v>
      </c>
      <c r="B21">
        <v>1</v>
      </c>
    </row>
    <row r="22" spans="1:2" x14ac:dyDescent="0.3">
      <c r="A22" s="7" t="s">
        <v>15433</v>
      </c>
      <c r="B22">
        <v>1</v>
      </c>
    </row>
    <row r="23" spans="1:2" x14ac:dyDescent="0.3">
      <c r="A23" s="7" t="s">
        <v>9192</v>
      </c>
      <c r="B23">
        <v>2</v>
      </c>
    </row>
    <row r="24" spans="1:2" x14ac:dyDescent="0.3">
      <c r="A24" s="7" t="s">
        <v>975</v>
      </c>
      <c r="B24">
        <v>1</v>
      </c>
    </row>
    <row r="25" spans="1:2" x14ac:dyDescent="0.3">
      <c r="A25" s="7" t="s">
        <v>12913</v>
      </c>
      <c r="B25">
        <v>1</v>
      </c>
    </row>
    <row r="26" spans="1:2" x14ac:dyDescent="0.3">
      <c r="A26" s="7" t="s">
        <v>289</v>
      </c>
      <c r="B26">
        <v>14</v>
      </c>
    </row>
    <row r="27" spans="1:2" x14ac:dyDescent="0.3">
      <c r="A27" s="3" t="s">
        <v>85</v>
      </c>
      <c r="B27">
        <v>31</v>
      </c>
    </row>
    <row r="28" spans="1:2" x14ac:dyDescent="0.3">
      <c r="A28" s="7" t="s">
        <v>21094</v>
      </c>
      <c r="B28">
        <v>1</v>
      </c>
    </row>
    <row r="29" spans="1:2" x14ac:dyDescent="0.3">
      <c r="A29" s="7" t="s">
        <v>11849</v>
      </c>
      <c r="B29">
        <v>1</v>
      </c>
    </row>
    <row r="30" spans="1:2" x14ac:dyDescent="0.3">
      <c r="A30" s="7" t="s">
        <v>17042</v>
      </c>
      <c r="B30">
        <v>1</v>
      </c>
    </row>
    <row r="31" spans="1:2" x14ac:dyDescent="0.3">
      <c r="A31" s="7" t="s">
        <v>85</v>
      </c>
      <c r="B31">
        <v>16</v>
      </c>
    </row>
    <row r="32" spans="1:2" x14ac:dyDescent="0.3">
      <c r="A32" s="7" t="s">
        <v>4792</v>
      </c>
      <c r="B32">
        <v>1</v>
      </c>
    </row>
    <row r="33" spans="1:2" x14ac:dyDescent="0.3">
      <c r="A33" s="7" t="s">
        <v>10672</v>
      </c>
      <c r="B33">
        <v>1</v>
      </c>
    </row>
    <row r="34" spans="1:2" x14ac:dyDescent="0.3">
      <c r="A34" s="7" t="s">
        <v>2594</v>
      </c>
      <c r="B34">
        <v>1</v>
      </c>
    </row>
    <row r="35" spans="1:2" x14ac:dyDescent="0.3">
      <c r="A35" s="7" t="s">
        <v>18933</v>
      </c>
      <c r="B35">
        <v>1</v>
      </c>
    </row>
    <row r="36" spans="1:2" x14ac:dyDescent="0.3">
      <c r="A36" s="7" t="s">
        <v>2768</v>
      </c>
      <c r="B36">
        <v>1</v>
      </c>
    </row>
    <row r="37" spans="1:2" x14ac:dyDescent="0.3">
      <c r="A37" s="7" t="s">
        <v>2798</v>
      </c>
      <c r="B37">
        <v>1</v>
      </c>
    </row>
    <row r="38" spans="1:2" x14ac:dyDescent="0.3">
      <c r="A38" s="7" t="s">
        <v>8428</v>
      </c>
      <c r="B38">
        <v>1</v>
      </c>
    </row>
    <row r="39" spans="1:2" x14ac:dyDescent="0.3">
      <c r="A39" s="7" t="s">
        <v>9441</v>
      </c>
      <c r="B39">
        <v>1</v>
      </c>
    </row>
    <row r="40" spans="1:2" x14ac:dyDescent="0.3">
      <c r="A40" s="7" t="s">
        <v>5171</v>
      </c>
      <c r="B40">
        <v>1</v>
      </c>
    </row>
    <row r="41" spans="1:2" x14ac:dyDescent="0.3">
      <c r="A41" s="7" t="s">
        <v>10132</v>
      </c>
      <c r="B41">
        <v>1</v>
      </c>
    </row>
    <row r="42" spans="1:2" x14ac:dyDescent="0.3">
      <c r="A42" s="7" t="s">
        <v>975</v>
      </c>
      <c r="B42">
        <v>1</v>
      </c>
    </row>
    <row r="43" spans="1:2" x14ac:dyDescent="0.3">
      <c r="A43" s="7" t="s">
        <v>2066</v>
      </c>
      <c r="B43">
        <v>1</v>
      </c>
    </row>
    <row r="44" spans="1:2" x14ac:dyDescent="0.3">
      <c r="A44" s="3" t="s">
        <v>486</v>
      </c>
      <c r="B44">
        <v>27</v>
      </c>
    </row>
    <row r="45" spans="1:2" x14ac:dyDescent="0.3">
      <c r="A45" s="7" t="s">
        <v>3866</v>
      </c>
      <c r="B45">
        <v>1</v>
      </c>
    </row>
    <row r="46" spans="1:2" x14ac:dyDescent="0.3">
      <c r="A46" s="7" t="s">
        <v>4529</v>
      </c>
      <c r="B46">
        <v>1</v>
      </c>
    </row>
    <row r="47" spans="1:2" x14ac:dyDescent="0.3">
      <c r="A47" s="7" t="s">
        <v>2586</v>
      </c>
      <c r="B47">
        <v>1</v>
      </c>
    </row>
    <row r="48" spans="1:2" x14ac:dyDescent="0.3">
      <c r="A48" s="7" t="s">
        <v>9592</v>
      </c>
      <c r="B48">
        <v>1</v>
      </c>
    </row>
    <row r="49" spans="1:2" x14ac:dyDescent="0.3">
      <c r="A49" s="7" t="s">
        <v>1039</v>
      </c>
      <c r="B49">
        <v>1</v>
      </c>
    </row>
    <row r="50" spans="1:2" x14ac:dyDescent="0.3">
      <c r="A50" s="7" t="s">
        <v>11378</v>
      </c>
      <c r="B50">
        <v>1</v>
      </c>
    </row>
    <row r="51" spans="1:2" x14ac:dyDescent="0.3">
      <c r="A51" s="7" t="s">
        <v>11750</v>
      </c>
      <c r="B51">
        <v>1</v>
      </c>
    </row>
    <row r="52" spans="1:2" x14ac:dyDescent="0.3">
      <c r="A52" s="7" t="s">
        <v>488</v>
      </c>
      <c r="B52">
        <v>4</v>
      </c>
    </row>
    <row r="53" spans="1:2" x14ac:dyDescent="0.3">
      <c r="A53" s="7" t="s">
        <v>990</v>
      </c>
      <c r="B53">
        <v>1</v>
      </c>
    </row>
    <row r="54" spans="1:2" x14ac:dyDescent="0.3">
      <c r="A54" s="7" t="s">
        <v>11253</v>
      </c>
      <c r="B54">
        <v>1</v>
      </c>
    </row>
    <row r="55" spans="1:2" x14ac:dyDescent="0.3">
      <c r="A55" s="7" t="s">
        <v>2725</v>
      </c>
      <c r="B55">
        <v>1</v>
      </c>
    </row>
    <row r="56" spans="1:2" x14ac:dyDescent="0.3">
      <c r="A56" s="7" t="s">
        <v>17121</v>
      </c>
      <c r="B56">
        <v>1</v>
      </c>
    </row>
    <row r="57" spans="1:2" x14ac:dyDescent="0.3">
      <c r="A57" s="7" t="s">
        <v>8428</v>
      </c>
      <c r="B57">
        <v>1</v>
      </c>
    </row>
    <row r="58" spans="1:2" x14ac:dyDescent="0.3">
      <c r="A58" s="7" t="s">
        <v>5655</v>
      </c>
      <c r="B58">
        <v>1</v>
      </c>
    </row>
    <row r="59" spans="1:2" x14ac:dyDescent="0.3">
      <c r="A59" s="7" t="s">
        <v>8736</v>
      </c>
      <c r="B59">
        <v>1</v>
      </c>
    </row>
    <row r="60" spans="1:2" x14ac:dyDescent="0.3">
      <c r="A60" s="7" t="s">
        <v>735</v>
      </c>
      <c r="B60">
        <v>1</v>
      </c>
    </row>
    <row r="61" spans="1:2" x14ac:dyDescent="0.3">
      <c r="A61" s="7" t="s">
        <v>345</v>
      </c>
      <c r="B61">
        <v>1</v>
      </c>
    </row>
    <row r="62" spans="1:2" x14ac:dyDescent="0.3">
      <c r="A62" s="7" t="s">
        <v>661</v>
      </c>
      <c r="B62">
        <v>1</v>
      </c>
    </row>
    <row r="63" spans="1:2" x14ac:dyDescent="0.3">
      <c r="A63" s="7" t="s">
        <v>1462</v>
      </c>
      <c r="B63">
        <v>2</v>
      </c>
    </row>
    <row r="64" spans="1:2" x14ac:dyDescent="0.3">
      <c r="A64" s="7" t="s">
        <v>2066</v>
      </c>
      <c r="B64">
        <v>3</v>
      </c>
    </row>
    <row r="65" spans="1:2" x14ac:dyDescent="0.3">
      <c r="A65" s="7" t="s">
        <v>19285</v>
      </c>
      <c r="B65">
        <v>1</v>
      </c>
    </row>
    <row r="66" spans="1:2" x14ac:dyDescent="0.3">
      <c r="A66" s="3" t="s">
        <v>596</v>
      </c>
      <c r="B66">
        <v>25</v>
      </c>
    </row>
    <row r="67" spans="1:2" x14ac:dyDescent="0.3">
      <c r="A67" s="7" t="s">
        <v>19657</v>
      </c>
      <c r="B67">
        <v>1</v>
      </c>
    </row>
    <row r="68" spans="1:2" x14ac:dyDescent="0.3">
      <c r="A68" s="7" t="s">
        <v>17737</v>
      </c>
      <c r="B68">
        <v>1</v>
      </c>
    </row>
    <row r="69" spans="1:2" x14ac:dyDescent="0.3">
      <c r="A69" s="7" t="s">
        <v>19559</v>
      </c>
      <c r="B69">
        <v>1</v>
      </c>
    </row>
    <row r="70" spans="1:2" x14ac:dyDescent="0.3">
      <c r="A70" s="7" t="s">
        <v>59</v>
      </c>
      <c r="B70">
        <v>1</v>
      </c>
    </row>
    <row r="71" spans="1:2" x14ac:dyDescent="0.3">
      <c r="A71" s="7" t="s">
        <v>3481</v>
      </c>
      <c r="B71">
        <v>1</v>
      </c>
    </row>
    <row r="72" spans="1:2" x14ac:dyDescent="0.3">
      <c r="A72" s="7" t="s">
        <v>17038</v>
      </c>
      <c r="B72">
        <v>1</v>
      </c>
    </row>
    <row r="73" spans="1:2" x14ac:dyDescent="0.3">
      <c r="A73" s="7" t="s">
        <v>16547</v>
      </c>
      <c r="B73">
        <v>1</v>
      </c>
    </row>
    <row r="74" spans="1:2" x14ac:dyDescent="0.3">
      <c r="A74" s="7" t="s">
        <v>17968</v>
      </c>
      <c r="B74">
        <v>1</v>
      </c>
    </row>
    <row r="75" spans="1:2" x14ac:dyDescent="0.3">
      <c r="A75" s="7" t="s">
        <v>10886</v>
      </c>
      <c r="B75">
        <v>1</v>
      </c>
    </row>
    <row r="76" spans="1:2" x14ac:dyDescent="0.3">
      <c r="A76" s="7" t="s">
        <v>2965</v>
      </c>
      <c r="B76">
        <v>1</v>
      </c>
    </row>
    <row r="77" spans="1:2" x14ac:dyDescent="0.3">
      <c r="A77" s="7" t="s">
        <v>6495</v>
      </c>
      <c r="B77">
        <v>1</v>
      </c>
    </row>
    <row r="78" spans="1:2" x14ac:dyDescent="0.3">
      <c r="A78" s="7" t="s">
        <v>1337</v>
      </c>
      <c r="B78">
        <v>1</v>
      </c>
    </row>
    <row r="79" spans="1:2" x14ac:dyDescent="0.3">
      <c r="A79" s="7" t="s">
        <v>6310</v>
      </c>
      <c r="B79">
        <v>1</v>
      </c>
    </row>
    <row r="80" spans="1:2" x14ac:dyDescent="0.3">
      <c r="A80" s="7" t="s">
        <v>7536</v>
      </c>
      <c r="B80">
        <v>1</v>
      </c>
    </row>
    <row r="81" spans="1:2" x14ac:dyDescent="0.3">
      <c r="A81" s="7" t="s">
        <v>498</v>
      </c>
      <c r="B81">
        <v>1</v>
      </c>
    </row>
    <row r="82" spans="1:2" x14ac:dyDescent="0.3">
      <c r="A82" s="7" t="s">
        <v>11659</v>
      </c>
      <c r="B82">
        <v>1</v>
      </c>
    </row>
    <row r="83" spans="1:2" x14ac:dyDescent="0.3">
      <c r="A83" s="7" t="s">
        <v>18504</v>
      </c>
      <c r="B83">
        <v>1</v>
      </c>
    </row>
    <row r="84" spans="1:2" x14ac:dyDescent="0.3">
      <c r="A84" s="7" t="s">
        <v>1390</v>
      </c>
      <c r="B84">
        <v>1</v>
      </c>
    </row>
    <row r="85" spans="1:2" x14ac:dyDescent="0.3">
      <c r="A85" s="7" t="s">
        <v>598</v>
      </c>
      <c r="B85">
        <v>1</v>
      </c>
    </row>
    <row r="86" spans="1:2" x14ac:dyDescent="0.3">
      <c r="A86" s="7" t="s">
        <v>9079</v>
      </c>
      <c r="B86">
        <v>1</v>
      </c>
    </row>
    <row r="87" spans="1:2" x14ac:dyDescent="0.3">
      <c r="A87" s="7" t="s">
        <v>2929</v>
      </c>
      <c r="B87">
        <v>1</v>
      </c>
    </row>
    <row r="88" spans="1:2" x14ac:dyDescent="0.3">
      <c r="A88" s="7" t="s">
        <v>1833</v>
      </c>
      <c r="B88">
        <v>1</v>
      </c>
    </row>
    <row r="89" spans="1:2" x14ac:dyDescent="0.3">
      <c r="A89" s="7" t="s">
        <v>12864</v>
      </c>
      <c r="B89">
        <v>1</v>
      </c>
    </row>
    <row r="90" spans="1:2" x14ac:dyDescent="0.3">
      <c r="A90" s="7" t="s">
        <v>6036</v>
      </c>
      <c r="B90">
        <v>1</v>
      </c>
    </row>
    <row r="91" spans="1:2" x14ac:dyDescent="0.3">
      <c r="A91" s="7" t="s">
        <v>3362</v>
      </c>
      <c r="B91">
        <v>1</v>
      </c>
    </row>
    <row r="92" spans="1:2" x14ac:dyDescent="0.3">
      <c r="A92" s="3" t="s">
        <v>1122</v>
      </c>
      <c r="B92">
        <v>24</v>
      </c>
    </row>
    <row r="93" spans="1:2" x14ac:dyDescent="0.3">
      <c r="A93" s="7" t="s">
        <v>20689</v>
      </c>
      <c r="B93">
        <v>1</v>
      </c>
    </row>
    <row r="94" spans="1:2" x14ac:dyDescent="0.3">
      <c r="A94" s="7" t="s">
        <v>16969</v>
      </c>
      <c r="B94">
        <v>1</v>
      </c>
    </row>
    <row r="95" spans="1:2" x14ac:dyDescent="0.3">
      <c r="A95" s="7" t="s">
        <v>13028</v>
      </c>
      <c r="B95">
        <v>1</v>
      </c>
    </row>
    <row r="96" spans="1:2" x14ac:dyDescent="0.3">
      <c r="A96" s="7" t="s">
        <v>2550</v>
      </c>
      <c r="B96">
        <v>1</v>
      </c>
    </row>
    <row r="97" spans="1:2" x14ac:dyDescent="0.3">
      <c r="A97" s="7" t="s">
        <v>457</v>
      </c>
      <c r="B97">
        <v>1</v>
      </c>
    </row>
    <row r="98" spans="1:2" x14ac:dyDescent="0.3">
      <c r="A98" s="7" t="s">
        <v>1124</v>
      </c>
      <c r="B98">
        <v>1</v>
      </c>
    </row>
    <row r="99" spans="1:2" x14ac:dyDescent="0.3">
      <c r="A99" s="7" t="s">
        <v>7831</v>
      </c>
      <c r="B99">
        <v>1</v>
      </c>
    </row>
    <row r="100" spans="1:2" x14ac:dyDescent="0.3">
      <c r="A100" s="7" t="s">
        <v>498</v>
      </c>
      <c r="B100">
        <v>1</v>
      </c>
    </row>
    <row r="101" spans="1:2" x14ac:dyDescent="0.3">
      <c r="A101" s="7" t="s">
        <v>8938</v>
      </c>
      <c r="B101">
        <v>1</v>
      </c>
    </row>
    <row r="102" spans="1:2" x14ac:dyDescent="0.3">
      <c r="A102" s="7" t="s">
        <v>526</v>
      </c>
      <c r="B102">
        <v>1</v>
      </c>
    </row>
    <row r="103" spans="1:2" x14ac:dyDescent="0.3">
      <c r="A103" s="7" t="s">
        <v>1549</v>
      </c>
      <c r="B103">
        <v>2</v>
      </c>
    </row>
    <row r="104" spans="1:2" x14ac:dyDescent="0.3">
      <c r="A104" s="7" t="s">
        <v>6936</v>
      </c>
      <c r="B104">
        <v>2</v>
      </c>
    </row>
    <row r="105" spans="1:2" x14ac:dyDescent="0.3">
      <c r="A105" s="7" t="s">
        <v>839</v>
      </c>
      <c r="B105">
        <v>1</v>
      </c>
    </row>
    <row r="106" spans="1:2" x14ac:dyDescent="0.3">
      <c r="A106" s="7" t="s">
        <v>1462</v>
      </c>
      <c r="B106">
        <v>1</v>
      </c>
    </row>
    <row r="107" spans="1:2" x14ac:dyDescent="0.3">
      <c r="A107" s="7" t="s">
        <v>2066</v>
      </c>
      <c r="B107">
        <v>5</v>
      </c>
    </row>
    <row r="108" spans="1:2" x14ac:dyDescent="0.3">
      <c r="A108" s="7" t="s">
        <v>1860</v>
      </c>
      <c r="B108">
        <v>1</v>
      </c>
    </row>
    <row r="109" spans="1:2" x14ac:dyDescent="0.3">
      <c r="A109" s="7" t="s">
        <v>2050</v>
      </c>
      <c r="B109">
        <v>1</v>
      </c>
    </row>
    <row r="110" spans="1:2" x14ac:dyDescent="0.3">
      <c r="A110" s="7" t="s">
        <v>8999</v>
      </c>
      <c r="B110">
        <v>1</v>
      </c>
    </row>
    <row r="111" spans="1:2" x14ac:dyDescent="0.3">
      <c r="A111" s="3" t="s">
        <v>978</v>
      </c>
      <c r="B111">
        <v>23</v>
      </c>
    </row>
    <row r="112" spans="1:2" x14ac:dyDescent="0.3">
      <c r="A112" s="7" t="s">
        <v>3025</v>
      </c>
      <c r="B112">
        <v>1</v>
      </c>
    </row>
    <row r="113" spans="1:2" x14ac:dyDescent="0.3">
      <c r="A113" s="7" t="s">
        <v>3866</v>
      </c>
      <c r="B113">
        <v>1</v>
      </c>
    </row>
    <row r="114" spans="1:2" x14ac:dyDescent="0.3">
      <c r="A114" s="7" t="s">
        <v>2566</v>
      </c>
      <c r="B114">
        <v>1</v>
      </c>
    </row>
    <row r="115" spans="1:2" x14ac:dyDescent="0.3">
      <c r="A115" s="7" t="s">
        <v>4084</v>
      </c>
      <c r="B115">
        <v>1</v>
      </c>
    </row>
    <row r="116" spans="1:2" x14ac:dyDescent="0.3">
      <c r="A116" s="7" t="s">
        <v>1359</v>
      </c>
      <c r="B116">
        <v>1</v>
      </c>
    </row>
    <row r="117" spans="1:2" x14ac:dyDescent="0.3">
      <c r="A117" s="7" t="s">
        <v>488</v>
      </c>
      <c r="B117">
        <v>1</v>
      </c>
    </row>
    <row r="118" spans="1:2" x14ac:dyDescent="0.3">
      <c r="A118" s="7" t="s">
        <v>650</v>
      </c>
      <c r="B118">
        <v>1</v>
      </c>
    </row>
    <row r="119" spans="1:2" x14ac:dyDescent="0.3">
      <c r="A119" s="7" t="s">
        <v>11733</v>
      </c>
      <c r="B119">
        <v>1</v>
      </c>
    </row>
    <row r="120" spans="1:2" x14ac:dyDescent="0.3">
      <c r="A120" s="7" t="s">
        <v>8428</v>
      </c>
      <c r="B120">
        <v>1</v>
      </c>
    </row>
    <row r="121" spans="1:2" x14ac:dyDescent="0.3">
      <c r="A121" s="7" t="s">
        <v>9441</v>
      </c>
      <c r="B121">
        <v>1</v>
      </c>
    </row>
    <row r="122" spans="1:2" x14ac:dyDescent="0.3">
      <c r="A122" s="7" t="s">
        <v>1803</v>
      </c>
      <c r="B122">
        <v>1</v>
      </c>
    </row>
    <row r="123" spans="1:2" x14ac:dyDescent="0.3">
      <c r="A123" s="7" t="s">
        <v>16572</v>
      </c>
      <c r="B123">
        <v>2</v>
      </c>
    </row>
    <row r="124" spans="1:2" x14ac:dyDescent="0.3">
      <c r="A124" s="7" t="s">
        <v>15799</v>
      </c>
      <c r="B124">
        <v>1</v>
      </c>
    </row>
    <row r="125" spans="1:2" x14ac:dyDescent="0.3">
      <c r="A125" s="7" t="s">
        <v>1519</v>
      </c>
      <c r="B125">
        <v>1</v>
      </c>
    </row>
    <row r="126" spans="1:2" x14ac:dyDescent="0.3">
      <c r="A126" s="7" t="s">
        <v>16241</v>
      </c>
      <c r="B126">
        <v>1</v>
      </c>
    </row>
    <row r="127" spans="1:2" x14ac:dyDescent="0.3">
      <c r="A127" s="7" t="s">
        <v>13887</v>
      </c>
      <c r="B127">
        <v>1</v>
      </c>
    </row>
    <row r="128" spans="1:2" x14ac:dyDescent="0.3">
      <c r="A128" s="7" t="s">
        <v>6936</v>
      </c>
      <c r="B128">
        <v>3</v>
      </c>
    </row>
    <row r="129" spans="1:2" x14ac:dyDescent="0.3">
      <c r="A129" s="7" t="s">
        <v>3058</v>
      </c>
      <c r="B129">
        <v>1</v>
      </c>
    </row>
    <row r="130" spans="1:2" x14ac:dyDescent="0.3">
      <c r="A130" s="7" t="s">
        <v>1474</v>
      </c>
      <c r="B130">
        <v>1</v>
      </c>
    </row>
    <row r="131" spans="1:2" x14ac:dyDescent="0.3">
      <c r="A131" s="7" t="s">
        <v>1462</v>
      </c>
      <c r="B131">
        <v>1</v>
      </c>
    </row>
    <row r="132" spans="1:2" x14ac:dyDescent="0.3">
      <c r="A132" s="3" t="s">
        <v>5056</v>
      </c>
      <c r="B132">
        <v>23</v>
      </c>
    </row>
    <row r="133" spans="1:2" x14ac:dyDescent="0.3">
      <c r="A133" s="7" t="s">
        <v>14481</v>
      </c>
      <c r="B133">
        <v>2</v>
      </c>
    </row>
    <row r="134" spans="1:2" x14ac:dyDescent="0.3">
      <c r="A134" s="7" t="s">
        <v>20834</v>
      </c>
      <c r="B134">
        <v>1</v>
      </c>
    </row>
    <row r="135" spans="1:2" x14ac:dyDescent="0.3">
      <c r="A135" s="7" t="s">
        <v>9618</v>
      </c>
      <c r="B135">
        <v>5</v>
      </c>
    </row>
    <row r="136" spans="1:2" x14ac:dyDescent="0.3">
      <c r="A136" s="7" t="s">
        <v>17211</v>
      </c>
      <c r="B136">
        <v>1</v>
      </c>
    </row>
    <row r="137" spans="1:2" x14ac:dyDescent="0.3">
      <c r="A137" s="7" t="s">
        <v>2704</v>
      </c>
      <c r="B137">
        <v>1</v>
      </c>
    </row>
    <row r="138" spans="1:2" x14ac:dyDescent="0.3">
      <c r="A138" s="7" t="s">
        <v>4521</v>
      </c>
      <c r="B138">
        <v>1</v>
      </c>
    </row>
    <row r="139" spans="1:2" x14ac:dyDescent="0.3">
      <c r="A139" s="7" t="s">
        <v>7579</v>
      </c>
      <c r="B139">
        <v>1</v>
      </c>
    </row>
    <row r="140" spans="1:2" x14ac:dyDescent="0.3">
      <c r="A140" s="7" t="s">
        <v>9963</v>
      </c>
      <c r="B140">
        <v>1</v>
      </c>
    </row>
    <row r="141" spans="1:2" x14ac:dyDescent="0.3">
      <c r="A141" s="7" t="s">
        <v>6221</v>
      </c>
      <c r="B141">
        <v>2</v>
      </c>
    </row>
    <row r="142" spans="1:2" x14ac:dyDescent="0.3">
      <c r="A142" s="7" t="s">
        <v>9441</v>
      </c>
      <c r="B142">
        <v>2</v>
      </c>
    </row>
    <row r="143" spans="1:2" x14ac:dyDescent="0.3">
      <c r="A143" s="7" t="s">
        <v>1803</v>
      </c>
      <c r="B143">
        <v>1</v>
      </c>
    </row>
    <row r="144" spans="1:2" x14ac:dyDescent="0.3">
      <c r="A144" s="7" t="s">
        <v>1126</v>
      </c>
      <c r="B144">
        <v>1</v>
      </c>
    </row>
    <row r="145" spans="1:2" x14ac:dyDescent="0.3">
      <c r="A145" s="7" t="s">
        <v>16424</v>
      </c>
      <c r="B145">
        <v>1</v>
      </c>
    </row>
    <row r="146" spans="1:2" x14ac:dyDescent="0.3">
      <c r="A146" s="7" t="s">
        <v>16235</v>
      </c>
      <c r="B146">
        <v>1</v>
      </c>
    </row>
    <row r="147" spans="1:2" x14ac:dyDescent="0.3">
      <c r="A147" s="7" t="s">
        <v>5056</v>
      </c>
      <c r="B147">
        <v>1</v>
      </c>
    </row>
    <row r="148" spans="1:2" x14ac:dyDescent="0.3">
      <c r="A148" s="7" t="s">
        <v>3579</v>
      </c>
      <c r="B148">
        <v>1</v>
      </c>
    </row>
    <row r="149" spans="1:2" x14ac:dyDescent="0.3">
      <c r="A149" s="3" t="s">
        <v>816</v>
      </c>
      <c r="B149">
        <v>22</v>
      </c>
    </row>
    <row r="150" spans="1:2" x14ac:dyDescent="0.3">
      <c r="A150" s="7" t="s">
        <v>3025</v>
      </c>
      <c r="B150">
        <v>1</v>
      </c>
    </row>
    <row r="151" spans="1:2" x14ac:dyDescent="0.3">
      <c r="A151" s="7" t="s">
        <v>986</v>
      </c>
      <c r="B151">
        <v>1</v>
      </c>
    </row>
    <row r="152" spans="1:2" x14ac:dyDescent="0.3">
      <c r="A152" s="7" t="s">
        <v>10128</v>
      </c>
      <c r="B152">
        <v>1</v>
      </c>
    </row>
    <row r="153" spans="1:2" x14ac:dyDescent="0.3">
      <c r="A153" s="7" t="s">
        <v>16807</v>
      </c>
      <c r="B153">
        <v>1</v>
      </c>
    </row>
    <row r="154" spans="1:2" x14ac:dyDescent="0.3">
      <c r="A154" s="7" t="s">
        <v>11441</v>
      </c>
      <c r="B154">
        <v>2</v>
      </c>
    </row>
    <row r="155" spans="1:2" x14ac:dyDescent="0.3">
      <c r="A155" s="7" t="s">
        <v>2566</v>
      </c>
      <c r="B155">
        <v>1</v>
      </c>
    </row>
    <row r="156" spans="1:2" x14ac:dyDescent="0.3">
      <c r="A156" s="7" t="s">
        <v>11335</v>
      </c>
      <c r="B156">
        <v>1</v>
      </c>
    </row>
    <row r="157" spans="1:2" x14ac:dyDescent="0.3">
      <c r="A157" s="7" t="s">
        <v>3817</v>
      </c>
      <c r="B157">
        <v>1</v>
      </c>
    </row>
    <row r="158" spans="1:2" x14ac:dyDescent="0.3">
      <c r="A158" s="7" t="s">
        <v>7831</v>
      </c>
      <c r="B158">
        <v>1</v>
      </c>
    </row>
    <row r="159" spans="1:2" x14ac:dyDescent="0.3">
      <c r="A159" s="7" t="s">
        <v>6221</v>
      </c>
      <c r="B159">
        <v>1</v>
      </c>
    </row>
    <row r="160" spans="1:2" x14ac:dyDescent="0.3">
      <c r="A160" s="7" t="s">
        <v>5418</v>
      </c>
      <c r="B160">
        <v>1</v>
      </c>
    </row>
    <row r="161" spans="1:2" x14ac:dyDescent="0.3">
      <c r="A161" s="7" t="s">
        <v>817</v>
      </c>
      <c r="B161">
        <v>1</v>
      </c>
    </row>
    <row r="162" spans="1:2" x14ac:dyDescent="0.3">
      <c r="A162" s="7" t="s">
        <v>8938</v>
      </c>
      <c r="B162">
        <v>1</v>
      </c>
    </row>
    <row r="163" spans="1:2" x14ac:dyDescent="0.3">
      <c r="A163" s="7" t="s">
        <v>1788</v>
      </c>
      <c r="B163">
        <v>1</v>
      </c>
    </row>
    <row r="164" spans="1:2" x14ac:dyDescent="0.3">
      <c r="A164" s="7" t="s">
        <v>1803</v>
      </c>
      <c r="B164">
        <v>1</v>
      </c>
    </row>
    <row r="165" spans="1:2" x14ac:dyDescent="0.3">
      <c r="A165" s="7" t="s">
        <v>1519</v>
      </c>
      <c r="B165">
        <v>2</v>
      </c>
    </row>
    <row r="166" spans="1:2" x14ac:dyDescent="0.3">
      <c r="A166" s="7" t="s">
        <v>67</v>
      </c>
      <c r="B166">
        <v>1</v>
      </c>
    </row>
    <row r="167" spans="1:2" x14ac:dyDescent="0.3">
      <c r="A167" s="7" t="s">
        <v>3058</v>
      </c>
      <c r="B167">
        <v>1</v>
      </c>
    </row>
    <row r="168" spans="1:2" x14ac:dyDescent="0.3">
      <c r="A168" s="7" t="s">
        <v>3646</v>
      </c>
      <c r="B168">
        <v>1</v>
      </c>
    </row>
    <row r="169" spans="1:2" x14ac:dyDescent="0.3">
      <c r="A169" s="7" t="s">
        <v>2050</v>
      </c>
      <c r="B169">
        <v>1</v>
      </c>
    </row>
    <row r="170" spans="1:2" x14ac:dyDescent="0.3">
      <c r="A170" s="3" t="s">
        <v>1115</v>
      </c>
      <c r="B170">
        <v>20</v>
      </c>
    </row>
    <row r="171" spans="1:2" x14ac:dyDescent="0.3">
      <c r="A171" s="7" t="s">
        <v>11058</v>
      </c>
      <c r="B171">
        <v>1</v>
      </c>
    </row>
    <row r="172" spans="1:2" x14ac:dyDescent="0.3">
      <c r="A172" s="7" t="s">
        <v>2250</v>
      </c>
      <c r="B172">
        <v>1</v>
      </c>
    </row>
    <row r="173" spans="1:2" x14ac:dyDescent="0.3">
      <c r="A173" s="7" t="s">
        <v>7926</v>
      </c>
      <c r="B173">
        <v>1</v>
      </c>
    </row>
    <row r="174" spans="1:2" x14ac:dyDescent="0.3">
      <c r="A174" s="7" t="s">
        <v>534</v>
      </c>
      <c r="B174">
        <v>1</v>
      </c>
    </row>
    <row r="175" spans="1:2" x14ac:dyDescent="0.3">
      <c r="A175" s="7" t="s">
        <v>4412</v>
      </c>
      <c r="B175">
        <v>1</v>
      </c>
    </row>
    <row r="176" spans="1:2" x14ac:dyDescent="0.3">
      <c r="A176" s="7" t="s">
        <v>1039</v>
      </c>
      <c r="B176">
        <v>3</v>
      </c>
    </row>
    <row r="177" spans="1:2" x14ac:dyDescent="0.3">
      <c r="A177" s="7" t="s">
        <v>6576</v>
      </c>
      <c r="B177">
        <v>1</v>
      </c>
    </row>
    <row r="178" spans="1:2" x14ac:dyDescent="0.3">
      <c r="A178" s="7" t="s">
        <v>1803</v>
      </c>
      <c r="B178">
        <v>1</v>
      </c>
    </row>
    <row r="179" spans="1:2" x14ac:dyDescent="0.3">
      <c r="A179" s="7" t="s">
        <v>2747</v>
      </c>
      <c r="B179">
        <v>1</v>
      </c>
    </row>
    <row r="180" spans="1:2" x14ac:dyDescent="0.3">
      <c r="A180" s="7" t="s">
        <v>345</v>
      </c>
      <c r="B180">
        <v>1</v>
      </c>
    </row>
    <row r="181" spans="1:2" x14ac:dyDescent="0.3">
      <c r="A181" s="7" t="s">
        <v>67</v>
      </c>
      <c r="B181">
        <v>2</v>
      </c>
    </row>
    <row r="182" spans="1:2" x14ac:dyDescent="0.3">
      <c r="A182" s="7" t="s">
        <v>100</v>
      </c>
      <c r="B182">
        <v>1</v>
      </c>
    </row>
    <row r="183" spans="1:2" x14ac:dyDescent="0.3">
      <c r="A183" s="7" t="s">
        <v>97</v>
      </c>
      <c r="B183">
        <v>2</v>
      </c>
    </row>
    <row r="184" spans="1:2" x14ac:dyDescent="0.3">
      <c r="A184" s="7" t="s">
        <v>1116</v>
      </c>
      <c r="B184">
        <v>1</v>
      </c>
    </row>
    <row r="185" spans="1:2" x14ac:dyDescent="0.3">
      <c r="A185" s="7" t="s">
        <v>588</v>
      </c>
      <c r="B185">
        <v>1</v>
      </c>
    </row>
    <row r="186" spans="1:2" x14ac:dyDescent="0.3">
      <c r="A186" s="7" t="s">
        <v>17834</v>
      </c>
      <c r="B186">
        <v>1</v>
      </c>
    </row>
    <row r="187" spans="1:2" x14ac:dyDescent="0.3">
      <c r="A187" s="3" t="s">
        <v>2638</v>
      </c>
      <c r="B187">
        <v>19</v>
      </c>
    </row>
    <row r="188" spans="1:2" x14ac:dyDescent="0.3">
      <c r="A188" s="7" t="s">
        <v>4417</v>
      </c>
      <c r="B188">
        <v>1</v>
      </c>
    </row>
    <row r="189" spans="1:2" x14ac:dyDescent="0.3">
      <c r="A189" s="7" t="s">
        <v>14922</v>
      </c>
      <c r="B189">
        <v>1</v>
      </c>
    </row>
    <row r="190" spans="1:2" x14ac:dyDescent="0.3">
      <c r="A190" s="7" t="s">
        <v>11441</v>
      </c>
      <c r="B190">
        <v>1</v>
      </c>
    </row>
    <row r="191" spans="1:2" x14ac:dyDescent="0.3">
      <c r="A191" s="7" t="s">
        <v>16430</v>
      </c>
      <c r="B191">
        <v>1</v>
      </c>
    </row>
    <row r="192" spans="1:2" x14ac:dyDescent="0.3">
      <c r="A192" s="7" t="s">
        <v>8921</v>
      </c>
      <c r="B192">
        <v>1</v>
      </c>
    </row>
    <row r="193" spans="1:2" x14ac:dyDescent="0.3">
      <c r="A193" s="7" t="s">
        <v>21</v>
      </c>
      <c r="B193">
        <v>1</v>
      </c>
    </row>
    <row r="194" spans="1:2" x14ac:dyDescent="0.3">
      <c r="A194" s="7" t="s">
        <v>5628</v>
      </c>
      <c r="B194">
        <v>7</v>
      </c>
    </row>
    <row r="195" spans="1:2" x14ac:dyDescent="0.3">
      <c r="A195" s="7" t="s">
        <v>8955</v>
      </c>
      <c r="B195">
        <v>1</v>
      </c>
    </row>
    <row r="196" spans="1:2" x14ac:dyDescent="0.3">
      <c r="A196" s="7" t="s">
        <v>16498</v>
      </c>
      <c r="B196">
        <v>1</v>
      </c>
    </row>
    <row r="197" spans="1:2" x14ac:dyDescent="0.3">
      <c r="A197" s="7" t="s">
        <v>1549</v>
      </c>
      <c r="B197">
        <v>2</v>
      </c>
    </row>
    <row r="198" spans="1:2" x14ac:dyDescent="0.3">
      <c r="A198" s="7" t="s">
        <v>2640</v>
      </c>
      <c r="B198">
        <v>1</v>
      </c>
    </row>
    <row r="199" spans="1:2" x14ac:dyDescent="0.3">
      <c r="A199" s="7" t="s">
        <v>4442</v>
      </c>
      <c r="B199">
        <v>1</v>
      </c>
    </row>
    <row r="200" spans="1:2" x14ac:dyDescent="0.3">
      <c r="A200" s="3" t="s">
        <v>65</v>
      </c>
      <c r="B200">
        <v>19</v>
      </c>
    </row>
    <row r="201" spans="1:2" x14ac:dyDescent="0.3">
      <c r="A201" s="7" t="s">
        <v>17530</v>
      </c>
      <c r="B201">
        <v>1</v>
      </c>
    </row>
    <row r="202" spans="1:2" x14ac:dyDescent="0.3">
      <c r="A202" s="7" t="s">
        <v>15512</v>
      </c>
      <c r="B202">
        <v>1</v>
      </c>
    </row>
    <row r="203" spans="1:2" x14ac:dyDescent="0.3">
      <c r="A203" s="7" t="s">
        <v>4529</v>
      </c>
      <c r="B203">
        <v>1</v>
      </c>
    </row>
    <row r="204" spans="1:2" x14ac:dyDescent="0.3">
      <c r="A204" s="7" t="s">
        <v>2621</v>
      </c>
      <c r="B204">
        <v>1</v>
      </c>
    </row>
    <row r="205" spans="1:2" x14ac:dyDescent="0.3">
      <c r="A205" s="7" t="s">
        <v>8428</v>
      </c>
      <c r="B205">
        <v>5</v>
      </c>
    </row>
    <row r="206" spans="1:2" x14ac:dyDescent="0.3">
      <c r="A206" s="7" t="s">
        <v>1519</v>
      </c>
      <c r="B206">
        <v>1</v>
      </c>
    </row>
    <row r="207" spans="1:2" x14ac:dyDescent="0.3">
      <c r="A207" s="7" t="s">
        <v>317</v>
      </c>
      <c r="B207">
        <v>1</v>
      </c>
    </row>
    <row r="208" spans="1:2" x14ac:dyDescent="0.3">
      <c r="A208" s="7" t="s">
        <v>67</v>
      </c>
      <c r="B208">
        <v>6</v>
      </c>
    </row>
    <row r="209" spans="1:2" x14ac:dyDescent="0.3">
      <c r="A209" s="7" t="s">
        <v>9704</v>
      </c>
      <c r="B209">
        <v>1</v>
      </c>
    </row>
    <row r="210" spans="1:2" x14ac:dyDescent="0.3">
      <c r="A210" s="7" t="s">
        <v>4497</v>
      </c>
      <c r="B210">
        <v>1</v>
      </c>
    </row>
    <row r="211" spans="1:2" x14ac:dyDescent="0.3">
      <c r="A211" s="3" t="s">
        <v>779</v>
      </c>
      <c r="B211">
        <v>18</v>
      </c>
    </row>
    <row r="212" spans="1:2" x14ac:dyDescent="0.3">
      <c r="A212" s="7" t="s">
        <v>16233</v>
      </c>
      <c r="B212">
        <v>1</v>
      </c>
    </row>
    <row r="213" spans="1:2" x14ac:dyDescent="0.3">
      <c r="A213" s="7" t="s">
        <v>136</v>
      </c>
      <c r="B213">
        <v>1</v>
      </c>
    </row>
    <row r="214" spans="1:2" x14ac:dyDescent="0.3">
      <c r="A214" s="7" t="s">
        <v>3025</v>
      </c>
      <c r="B214">
        <v>1</v>
      </c>
    </row>
    <row r="215" spans="1:2" x14ac:dyDescent="0.3">
      <c r="A215" s="7" t="s">
        <v>3222</v>
      </c>
      <c r="B215">
        <v>2</v>
      </c>
    </row>
    <row r="216" spans="1:2" x14ac:dyDescent="0.3">
      <c r="A216" s="7" t="s">
        <v>11441</v>
      </c>
      <c r="B216">
        <v>1</v>
      </c>
    </row>
    <row r="217" spans="1:2" x14ac:dyDescent="0.3">
      <c r="A217" s="7" t="s">
        <v>4761</v>
      </c>
      <c r="B217">
        <v>1</v>
      </c>
    </row>
    <row r="218" spans="1:2" x14ac:dyDescent="0.3">
      <c r="A218" s="7" t="s">
        <v>7636</v>
      </c>
      <c r="B218">
        <v>1</v>
      </c>
    </row>
    <row r="219" spans="1:2" x14ac:dyDescent="0.3">
      <c r="A219" s="7" t="s">
        <v>11997</v>
      </c>
      <c r="B219">
        <v>1</v>
      </c>
    </row>
    <row r="220" spans="1:2" x14ac:dyDescent="0.3">
      <c r="A220" s="7" t="s">
        <v>15662</v>
      </c>
      <c r="B220">
        <v>1</v>
      </c>
    </row>
    <row r="221" spans="1:2" x14ac:dyDescent="0.3">
      <c r="A221" s="7" t="s">
        <v>2798</v>
      </c>
      <c r="B221">
        <v>1</v>
      </c>
    </row>
    <row r="222" spans="1:2" x14ac:dyDescent="0.3">
      <c r="A222" s="7" t="s">
        <v>106</v>
      </c>
      <c r="B222">
        <v>1</v>
      </c>
    </row>
    <row r="223" spans="1:2" x14ac:dyDescent="0.3">
      <c r="A223" s="7" t="s">
        <v>1519</v>
      </c>
      <c r="B223">
        <v>1</v>
      </c>
    </row>
    <row r="224" spans="1:2" x14ac:dyDescent="0.3">
      <c r="A224" s="7" t="s">
        <v>975</v>
      </c>
      <c r="B224">
        <v>1</v>
      </c>
    </row>
    <row r="225" spans="1:2" x14ac:dyDescent="0.3">
      <c r="A225" s="7" t="s">
        <v>12864</v>
      </c>
      <c r="B225">
        <v>1</v>
      </c>
    </row>
    <row r="226" spans="1:2" x14ac:dyDescent="0.3">
      <c r="A226" s="7" t="s">
        <v>1462</v>
      </c>
      <c r="B226">
        <v>1</v>
      </c>
    </row>
    <row r="227" spans="1:2" x14ac:dyDescent="0.3">
      <c r="A227" s="7" t="s">
        <v>2050</v>
      </c>
      <c r="B227">
        <v>1</v>
      </c>
    </row>
    <row r="228" spans="1:2" x14ac:dyDescent="0.3">
      <c r="A228" s="7" t="s">
        <v>7851</v>
      </c>
      <c r="B228">
        <v>1</v>
      </c>
    </row>
    <row r="229" spans="1:2" x14ac:dyDescent="0.3">
      <c r="A229" s="3" t="s">
        <v>1219</v>
      </c>
      <c r="B229">
        <v>18</v>
      </c>
    </row>
    <row r="230" spans="1:2" x14ac:dyDescent="0.3">
      <c r="A230" s="7" t="s">
        <v>136</v>
      </c>
      <c r="B230">
        <v>1</v>
      </c>
    </row>
    <row r="231" spans="1:2" x14ac:dyDescent="0.3">
      <c r="A231" s="7" t="s">
        <v>13473</v>
      </c>
      <c r="B231">
        <v>1</v>
      </c>
    </row>
    <row r="232" spans="1:2" x14ac:dyDescent="0.3">
      <c r="A232" s="7" t="s">
        <v>1354</v>
      </c>
      <c r="B232">
        <v>1</v>
      </c>
    </row>
    <row r="233" spans="1:2" x14ac:dyDescent="0.3">
      <c r="A233" s="7" t="s">
        <v>7984</v>
      </c>
      <c r="B233">
        <v>1</v>
      </c>
    </row>
    <row r="234" spans="1:2" x14ac:dyDescent="0.3">
      <c r="A234" s="7" t="s">
        <v>209</v>
      </c>
      <c r="B234">
        <v>1</v>
      </c>
    </row>
    <row r="235" spans="1:2" x14ac:dyDescent="0.3">
      <c r="A235" s="7" t="s">
        <v>9291</v>
      </c>
      <c r="B235">
        <v>1</v>
      </c>
    </row>
    <row r="236" spans="1:2" x14ac:dyDescent="0.3">
      <c r="A236" s="7" t="s">
        <v>122</v>
      </c>
      <c r="B236">
        <v>1</v>
      </c>
    </row>
    <row r="237" spans="1:2" x14ac:dyDescent="0.3">
      <c r="A237" s="7" t="s">
        <v>9683</v>
      </c>
      <c r="B237">
        <v>1</v>
      </c>
    </row>
    <row r="238" spans="1:2" x14ac:dyDescent="0.3">
      <c r="A238" s="7" t="s">
        <v>6221</v>
      </c>
      <c r="B238">
        <v>2</v>
      </c>
    </row>
    <row r="239" spans="1:2" x14ac:dyDescent="0.3">
      <c r="A239" s="7" t="s">
        <v>703</v>
      </c>
      <c r="B239">
        <v>1</v>
      </c>
    </row>
    <row r="240" spans="1:2" x14ac:dyDescent="0.3">
      <c r="A240" s="7" t="s">
        <v>10793</v>
      </c>
      <c r="B240">
        <v>1</v>
      </c>
    </row>
    <row r="241" spans="1:2" x14ac:dyDescent="0.3">
      <c r="A241" s="7" t="s">
        <v>12890</v>
      </c>
      <c r="B241">
        <v>1</v>
      </c>
    </row>
    <row r="242" spans="1:2" x14ac:dyDescent="0.3">
      <c r="A242" s="7" t="s">
        <v>1205</v>
      </c>
      <c r="B242">
        <v>1</v>
      </c>
    </row>
    <row r="243" spans="1:2" x14ac:dyDescent="0.3">
      <c r="A243" s="7" t="s">
        <v>1221</v>
      </c>
      <c r="B243">
        <v>1</v>
      </c>
    </row>
    <row r="244" spans="1:2" x14ac:dyDescent="0.3">
      <c r="A244" s="7" t="s">
        <v>184</v>
      </c>
      <c r="B244">
        <v>1</v>
      </c>
    </row>
    <row r="245" spans="1:2" x14ac:dyDescent="0.3">
      <c r="A245" s="7" t="s">
        <v>8874</v>
      </c>
      <c r="B245">
        <v>1</v>
      </c>
    </row>
    <row r="246" spans="1:2" x14ac:dyDescent="0.3">
      <c r="A246" s="7" t="s">
        <v>2066</v>
      </c>
      <c r="B246">
        <v>1</v>
      </c>
    </row>
    <row r="247" spans="1:2" x14ac:dyDescent="0.3">
      <c r="A247" s="3" t="s">
        <v>3391</v>
      </c>
      <c r="B247">
        <v>17</v>
      </c>
    </row>
    <row r="248" spans="1:2" x14ac:dyDescent="0.3">
      <c r="A248" s="7" t="s">
        <v>8103</v>
      </c>
      <c r="B248">
        <v>1</v>
      </c>
    </row>
    <row r="249" spans="1:2" x14ac:dyDescent="0.3">
      <c r="A249" s="7" t="s">
        <v>13812</v>
      </c>
      <c r="B249">
        <v>1</v>
      </c>
    </row>
    <row r="250" spans="1:2" x14ac:dyDescent="0.3">
      <c r="A250" s="7" t="s">
        <v>7030</v>
      </c>
      <c r="B250">
        <v>1</v>
      </c>
    </row>
    <row r="251" spans="1:2" x14ac:dyDescent="0.3">
      <c r="A251" s="7" t="s">
        <v>5044</v>
      </c>
      <c r="B251">
        <v>1</v>
      </c>
    </row>
    <row r="252" spans="1:2" x14ac:dyDescent="0.3">
      <c r="A252" s="7" t="s">
        <v>4084</v>
      </c>
      <c r="B252">
        <v>4</v>
      </c>
    </row>
    <row r="253" spans="1:2" x14ac:dyDescent="0.3">
      <c r="A253" s="7" t="s">
        <v>9981</v>
      </c>
      <c r="B253">
        <v>1</v>
      </c>
    </row>
    <row r="254" spans="1:2" x14ac:dyDescent="0.3">
      <c r="A254" s="7" t="s">
        <v>6710</v>
      </c>
      <c r="B254">
        <v>1</v>
      </c>
    </row>
    <row r="255" spans="1:2" x14ac:dyDescent="0.3">
      <c r="A255" s="7" t="s">
        <v>20682</v>
      </c>
      <c r="B255">
        <v>1</v>
      </c>
    </row>
    <row r="256" spans="1:2" x14ac:dyDescent="0.3">
      <c r="A256" s="7" t="s">
        <v>9807</v>
      </c>
      <c r="B256">
        <v>1</v>
      </c>
    </row>
    <row r="257" spans="1:2" x14ac:dyDescent="0.3">
      <c r="A257" s="7" t="s">
        <v>15662</v>
      </c>
      <c r="B257">
        <v>1</v>
      </c>
    </row>
    <row r="258" spans="1:2" x14ac:dyDescent="0.3">
      <c r="A258" s="7" t="s">
        <v>4680</v>
      </c>
      <c r="B258">
        <v>1</v>
      </c>
    </row>
    <row r="259" spans="1:2" x14ac:dyDescent="0.3">
      <c r="A259" s="7" t="s">
        <v>9350</v>
      </c>
      <c r="B259">
        <v>1</v>
      </c>
    </row>
    <row r="260" spans="1:2" x14ac:dyDescent="0.3">
      <c r="A260" s="7" t="s">
        <v>3392</v>
      </c>
      <c r="B260">
        <v>1</v>
      </c>
    </row>
    <row r="261" spans="1:2" x14ac:dyDescent="0.3">
      <c r="A261" s="7" t="s">
        <v>6277</v>
      </c>
      <c r="B261">
        <v>1</v>
      </c>
    </row>
    <row r="262" spans="1:2" x14ac:dyDescent="0.3">
      <c r="A262" s="3" t="s">
        <v>2177</v>
      </c>
      <c r="B262">
        <v>17</v>
      </c>
    </row>
    <row r="263" spans="1:2" x14ac:dyDescent="0.3">
      <c r="A263" s="7" t="s">
        <v>4268</v>
      </c>
      <c r="B263">
        <v>1</v>
      </c>
    </row>
    <row r="264" spans="1:2" x14ac:dyDescent="0.3">
      <c r="A264" s="7" t="s">
        <v>12525</v>
      </c>
      <c r="B264">
        <v>1</v>
      </c>
    </row>
    <row r="265" spans="1:2" x14ac:dyDescent="0.3">
      <c r="A265" s="7" t="s">
        <v>9374</v>
      </c>
      <c r="B265">
        <v>1</v>
      </c>
    </row>
    <row r="266" spans="1:2" x14ac:dyDescent="0.3">
      <c r="A266" s="7" t="s">
        <v>1039</v>
      </c>
      <c r="B266">
        <v>1</v>
      </c>
    </row>
    <row r="267" spans="1:2" x14ac:dyDescent="0.3">
      <c r="A267" s="7" t="s">
        <v>2179</v>
      </c>
      <c r="B267">
        <v>1</v>
      </c>
    </row>
    <row r="268" spans="1:2" x14ac:dyDescent="0.3">
      <c r="A268" s="7" t="s">
        <v>3326</v>
      </c>
      <c r="B268">
        <v>1</v>
      </c>
    </row>
    <row r="269" spans="1:2" x14ac:dyDescent="0.3">
      <c r="A269" s="7" t="s">
        <v>16386</v>
      </c>
      <c r="B269">
        <v>1</v>
      </c>
    </row>
    <row r="270" spans="1:2" x14ac:dyDescent="0.3">
      <c r="A270" s="7" t="s">
        <v>2991</v>
      </c>
      <c r="B270">
        <v>1</v>
      </c>
    </row>
    <row r="271" spans="1:2" x14ac:dyDescent="0.3">
      <c r="A271" s="7" t="s">
        <v>10758</v>
      </c>
      <c r="B271">
        <v>1</v>
      </c>
    </row>
    <row r="272" spans="1:2" x14ac:dyDescent="0.3">
      <c r="A272" s="7" t="s">
        <v>2594</v>
      </c>
      <c r="B272">
        <v>1</v>
      </c>
    </row>
    <row r="273" spans="1:2" x14ac:dyDescent="0.3">
      <c r="A273" s="7" t="s">
        <v>9775</v>
      </c>
      <c r="B273">
        <v>2</v>
      </c>
    </row>
    <row r="274" spans="1:2" x14ac:dyDescent="0.3">
      <c r="A274" s="7" t="s">
        <v>6221</v>
      </c>
      <c r="B274">
        <v>1</v>
      </c>
    </row>
    <row r="275" spans="1:2" x14ac:dyDescent="0.3">
      <c r="A275" s="7" t="s">
        <v>735</v>
      </c>
      <c r="B275">
        <v>1</v>
      </c>
    </row>
    <row r="276" spans="1:2" x14ac:dyDescent="0.3">
      <c r="A276" s="7" t="s">
        <v>1002</v>
      </c>
      <c r="B276">
        <v>1</v>
      </c>
    </row>
    <row r="277" spans="1:2" x14ac:dyDescent="0.3">
      <c r="A277" s="7" t="s">
        <v>15433</v>
      </c>
      <c r="B277">
        <v>1</v>
      </c>
    </row>
    <row r="278" spans="1:2" x14ac:dyDescent="0.3">
      <c r="A278" s="7" t="s">
        <v>2742</v>
      </c>
      <c r="B278">
        <v>1</v>
      </c>
    </row>
    <row r="279" spans="1:2" x14ac:dyDescent="0.3">
      <c r="A279" s="3" t="s">
        <v>2030</v>
      </c>
      <c r="B279">
        <v>17</v>
      </c>
    </row>
    <row r="280" spans="1:2" x14ac:dyDescent="0.3">
      <c r="A280" s="7" t="s">
        <v>3335</v>
      </c>
      <c r="B280">
        <v>1</v>
      </c>
    </row>
    <row r="281" spans="1:2" x14ac:dyDescent="0.3">
      <c r="A281" s="7" t="s">
        <v>6471</v>
      </c>
      <c r="B281">
        <v>1</v>
      </c>
    </row>
    <row r="282" spans="1:2" x14ac:dyDescent="0.3">
      <c r="A282" s="7" t="s">
        <v>4084</v>
      </c>
      <c r="B282">
        <v>1</v>
      </c>
    </row>
    <row r="283" spans="1:2" x14ac:dyDescent="0.3">
      <c r="A283" s="7" t="s">
        <v>488</v>
      </c>
      <c r="B283">
        <v>1</v>
      </c>
    </row>
    <row r="284" spans="1:2" x14ac:dyDescent="0.3">
      <c r="A284" s="7" t="s">
        <v>7831</v>
      </c>
      <c r="B284">
        <v>1</v>
      </c>
    </row>
    <row r="285" spans="1:2" x14ac:dyDescent="0.3">
      <c r="A285" s="7" t="s">
        <v>4320</v>
      </c>
      <c r="B285">
        <v>1</v>
      </c>
    </row>
    <row r="286" spans="1:2" x14ac:dyDescent="0.3">
      <c r="A286" s="7" t="s">
        <v>11997</v>
      </c>
      <c r="B286">
        <v>1</v>
      </c>
    </row>
    <row r="287" spans="1:2" x14ac:dyDescent="0.3">
      <c r="A287" s="7" t="s">
        <v>735</v>
      </c>
      <c r="B287">
        <v>1</v>
      </c>
    </row>
    <row r="288" spans="1:2" x14ac:dyDescent="0.3">
      <c r="A288" s="7" t="s">
        <v>1803</v>
      </c>
      <c r="B288">
        <v>1</v>
      </c>
    </row>
    <row r="289" spans="1:2" x14ac:dyDescent="0.3">
      <c r="A289" s="7" t="s">
        <v>2535</v>
      </c>
      <c r="B289">
        <v>3</v>
      </c>
    </row>
    <row r="290" spans="1:2" x14ac:dyDescent="0.3">
      <c r="A290" s="7" t="s">
        <v>10823</v>
      </c>
      <c r="B290">
        <v>1</v>
      </c>
    </row>
    <row r="291" spans="1:2" x14ac:dyDescent="0.3">
      <c r="A291" s="7" t="s">
        <v>13851</v>
      </c>
      <c r="B291">
        <v>1</v>
      </c>
    </row>
    <row r="292" spans="1:2" x14ac:dyDescent="0.3">
      <c r="A292" s="7" t="s">
        <v>2066</v>
      </c>
      <c r="B292">
        <v>3</v>
      </c>
    </row>
    <row r="293" spans="1:2" x14ac:dyDescent="0.3">
      <c r="A293" s="3" t="s">
        <v>77</v>
      </c>
      <c r="B293">
        <v>17</v>
      </c>
    </row>
    <row r="294" spans="1:2" x14ac:dyDescent="0.3">
      <c r="A294" s="7" t="s">
        <v>986</v>
      </c>
      <c r="B294">
        <v>1</v>
      </c>
    </row>
    <row r="295" spans="1:2" x14ac:dyDescent="0.3">
      <c r="A295" s="7" t="s">
        <v>4349</v>
      </c>
      <c r="B295">
        <v>1</v>
      </c>
    </row>
    <row r="296" spans="1:2" x14ac:dyDescent="0.3">
      <c r="A296" s="7" t="s">
        <v>4412</v>
      </c>
      <c r="B296">
        <v>1</v>
      </c>
    </row>
    <row r="297" spans="1:2" x14ac:dyDescent="0.3">
      <c r="A297" s="7" t="s">
        <v>79</v>
      </c>
      <c r="B297">
        <v>1</v>
      </c>
    </row>
    <row r="298" spans="1:2" x14ac:dyDescent="0.3">
      <c r="A298" s="7" t="s">
        <v>1469</v>
      </c>
      <c r="B298">
        <v>1</v>
      </c>
    </row>
    <row r="299" spans="1:2" x14ac:dyDescent="0.3">
      <c r="A299" s="7" t="s">
        <v>2704</v>
      </c>
      <c r="B299">
        <v>1</v>
      </c>
    </row>
    <row r="300" spans="1:2" x14ac:dyDescent="0.3">
      <c r="A300" s="7" t="s">
        <v>3817</v>
      </c>
      <c r="B300">
        <v>1</v>
      </c>
    </row>
    <row r="301" spans="1:2" x14ac:dyDescent="0.3">
      <c r="A301" s="7" t="s">
        <v>650</v>
      </c>
      <c r="B301">
        <v>1</v>
      </c>
    </row>
    <row r="302" spans="1:2" x14ac:dyDescent="0.3">
      <c r="A302" s="7" t="s">
        <v>698</v>
      </c>
      <c r="B302">
        <v>1</v>
      </c>
    </row>
    <row r="303" spans="1:2" x14ac:dyDescent="0.3">
      <c r="A303" s="7" t="s">
        <v>2033</v>
      </c>
      <c r="B303">
        <v>1</v>
      </c>
    </row>
    <row r="304" spans="1:2" x14ac:dyDescent="0.3">
      <c r="A304" s="7" t="s">
        <v>2756</v>
      </c>
      <c r="B304">
        <v>1</v>
      </c>
    </row>
    <row r="305" spans="1:2" x14ac:dyDescent="0.3">
      <c r="A305" s="7" t="s">
        <v>1012</v>
      </c>
      <c r="B305">
        <v>2</v>
      </c>
    </row>
    <row r="306" spans="1:2" x14ac:dyDescent="0.3">
      <c r="A306" s="7" t="s">
        <v>1984</v>
      </c>
      <c r="B306">
        <v>1</v>
      </c>
    </row>
    <row r="307" spans="1:2" x14ac:dyDescent="0.3">
      <c r="A307" s="7" t="s">
        <v>881</v>
      </c>
      <c r="B307">
        <v>1</v>
      </c>
    </row>
    <row r="308" spans="1:2" x14ac:dyDescent="0.3">
      <c r="A308" s="7" t="s">
        <v>749</v>
      </c>
      <c r="B308">
        <v>1</v>
      </c>
    </row>
    <row r="309" spans="1:2" x14ac:dyDescent="0.3">
      <c r="A309" s="7" t="s">
        <v>6277</v>
      </c>
      <c r="B309">
        <v>1</v>
      </c>
    </row>
    <row r="310" spans="1:2" x14ac:dyDescent="0.3">
      <c r="A310" s="3" t="s">
        <v>5696</v>
      </c>
      <c r="B310">
        <v>17</v>
      </c>
    </row>
    <row r="311" spans="1:2" x14ac:dyDescent="0.3">
      <c r="A311" s="7" t="s">
        <v>6974</v>
      </c>
      <c r="B311">
        <v>1</v>
      </c>
    </row>
    <row r="312" spans="1:2" x14ac:dyDescent="0.3">
      <c r="A312" s="7" t="s">
        <v>19889</v>
      </c>
      <c r="B312">
        <v>1</v>
      </c>
    </row>
    <row r="313" spans="1:2" x14ac:dyDescent="0.3">
      <c r="A313" s="7" t="s">
        <v>19320</v>
      </c>
      <c r="B313">
        <v>1</v>
      </c>
    </row>
    <row r="314" spans="1:2" x14ac:dyDescent="0.3">
      <c r="A314" s="7" t="s">
        <v>10128</v>
      </c>
      <c r="B314">
        <v>1</v>
      </c>
    </row>
    <row r="315" spans="1:2" x14ac:dyDescent="0.3">
      <c r="A315" s="7" t="s">
        <v>18678</v>
      </c>
      <c r="B315">
        <v>1</v>
      </c>
    </row>
    <row r="316" spans="1:2" x14ac:dyDescent="0.3">
      <c r="A316" s="7" t="s">
        <v>2612</v>
      </c>
      <c r="B316">
        <v>5</v>
      </c>
    </row>
    <row r="317" spans="1:2" x14ac:dyDescent="0.3">
      <c r="A317" s="7" t="s">
        <v>9253</v>
      </c>
      <c r="B317">
        <v>1</v>
      </c>
    </row>
    <row r="318" spans="1:2" x14ac:dyDescent="0.3">
      <c r="A318" s="7" t="s">
        <v>11796</v>
      </c>
      <c r="B318">
        <v>2</v>
      </c>
    </row>
    <row r="319" spans="1:2" x14ac:dyDescent="0.3">
      <c r="A319" s="7" t="s">
        <v>7289</v>
      </c>
      <c r="B319">
        <v>1</v>
      </c>
    </row>
    <row r="320" spans="1:2" x14ac:dyDescent="0.3">
      <c r="A320" s="7" t="s">
        <v>5026</v>
      </c>
      <c r="B320">
        <v>1</v>
      </c>
    </row>
    <row r="321" spans="1:2" x14ac:dyDescent="0.3">
      <c r="A321" s="7" t="s">
        <v>8938</v>
      </c>
      <c r="B321">
        <v>1</v>
      </c>
    </row>
    <row r="322" spans="1:2" x14ac:dyDescent="0.3">
      <c r="A322" s="7" t="s">
        <v>5696</v>
      </c>
      <c r="B322">
        <v>1</v>
      </c>
    </row>
    <row r="323" spans="1:2" x14ac:dyDescent="0.3">
      <c r="A323" s="3" t="s">
        <v>404</v>
      </c>
      <c r="B323">
        <v>17</v>
      </c>
    </row>
    <row r="324" spans="1:2" x14ac:dyDescent="0.3">
      <c r="A324" s="7" t="s">
        <v>406</v>
      </c>
      <c r="B324">
        <v>1</v>
      </c>
    </row>
    <row r="325" spans="1:2" x14ac:dyDescent="0.3">
      <c r="A325" s="7" t="s">
        <v>6992</v>
      </c>
      <c r="B325">
        <v>1</v>
      </c>
    </row>
    <row r="326" spans="1:2" x14ac:dyDescent="0.3">
      <c r="A326" s="7" t="s">
        <v>361</v>
      </c>
      <c r="B326">
        <v>1</v>
      </c>
    </row>
    <row r="327" spans="1:2" x14ac:dyDescent="0.3">
      <c r="A327" s="7" t="s">
        <v>122</v>
      </c>
      <c r="B327">
        <v>1</v>
      </c>
    </row>
    <row r="328" spans="1:2" x14ac:dyDescent="0.3">
      <c r="A328" s="7" t="s">
        <v>4006</v>
      </c>
      <c r="B328">
        <v>1</v>
      </c>
    </row>
    <row r="329" spans="1:2" x14ac:dyDescent="0.3">
      <c r="A329" s="7" t="s">
        <v>106</v>
      </c>
      <c r="B329">
        <v>1</v>
      </c>
    </row>
    <row r="330" spans="1:2" x14ac:dyDescent="0.3">
      <c r="A330" s="7" t="s">
        <v>1012</v>
      </c>
      <c r="B330">
        <v>1</v>
      </c>
    </row>
    <row r="331" spans="1:2" x14ac:dyDescent="0.3">
      <c r="A331" s="7" t="s">
        <v>317</v>
      </c>
      <c r="B331">
        <v>1</v>
      </c>
    </row>
    <row r="332" spans="1:2" x14ac:dyDescent="0.3">
      <c r="A332" s="7" t="s">
        <v>11582</v>
      </c>
      <c r="B332">
        <v>1</v>
      </c>
    </row>
    <row r="333" spans="1:2" x14ac:dyDescent="0.3">
      <c r="A333" s="7" t="s">
        <v>4813</v>
      </c>
      <c r="B333">
        <v>1</v>
      </c>
    </row>
    <row r="334" spans="1:2" x14ac:dyDescent="0.3">
      <c r="A334" s="7" t="s">
        <v>184</v>
      </c>
      <c r="B334">
        <v>1</v>
      </c>
    </row>
    <row r="335" spans="1:2" x14ac:dyDescent="0.3">
      <c r="A335" s="7" t="s">
        <v>4427</v>
      </c>
      <c r="B335">
        <v>1</v>
      </c>
    </row>
    <row r="336" spans="1:2" x14ac:dyDescent="0.3">
      <c r="A336" s="7" t="s">
        <v>557</v>
      </c>
      <c r="B336">
        <v>1</v>
      </c>
    </row>
    <row r="337" spans="1:2" x14ac:dyDescent="0.3">
      <c r="A337" s="7" t="s">
        <v>6594</v>
      </c>
      <c r="B337">
        <v>1</v>
      </c>
    </row>
    <row r="338" spans="1:2" x14ac:dyDescent="0.3">
      <c r="A338" s="7" t="s">
        <v>1845</v>
      </c>
      <c r="B338">
        <v>1</v>
      </c>
    </row>
    <row r="339" spans="1:2" x14ac:dyDescent="0.3">
      <c r="A339" s="7" t="s">
        <v>477</v>
      </c>
      <c r="B339">
        <v>1</v>
      </c>
    </row>
    <row r="340" spans="1:2" x14ac:dyDescent="0.3">
      <c r="A340" s="7" t="s">
        <v>11697</v>
      </c>
      <c r="B340">
        <v>1</v>
      </c>
    </row>
    <row r="341" spans="1:2" x14ac:dyDescent="0.3">
      <c r="A341" s="3" t="s">
        <v>105</v>
      </c>
      <c r="B341">
        <v>17</v>
      </c>
    </row>
    <row r="342" spans="1:2" x14ac:dyDescent="0.3">
      <c r="A342" s="7" t="s">
        <v>136</v>
      </c>
      <c r="B342">
        <v>2</v>
      </c>
    </row>
    <row r="343" spans="1:2" x14ac:dyDescent="0.3">
      <c r="A343" s="7" t="s">
        <v>714</v>
      </c>
      <c r="B343">
        <v>1</v>
      </c>
    </row>
    <row r="344" spans="1:2" x14ac:dyDescent="0.3">
      <c r="A344" s="7" t="s">
        <v>3481</v>
      </c>
      <c r="B344">
        <v>1</v>
      </c>
    </row>
    <row r="345" spans="1:2" x14ac:dyDescent="0.3">
      <c r="A345" s="7" t="s">
        <v>3486</v>
      </c>
      <c r="B345">
        <v>1</v>
      </c>
    </row>
    <row r="346" spans="1:2" x14ac:dyDescent="0.3">
      <c r="A346" s="7" t="s">
        <v>160</v>
      </c>
      <c r="B346">
        <v>1</v>
      </c>
    </row>
    <row r="347" spans="1:2" x14ac:dyDescent="0.3">
      <c r="A347" s="7" t="s">
        <v>11733</v>
      </c>
      <c r="B347">
        <v>1</v>
      </c>
    </row>
    <row r="348" spans="1:2" x14ac:dyDescent="0.3">
      <c r="A348" s="7" t="s">
        <v>2798</v>
      </c>
      <c r="B348">
        <v>1</v>
      </c>
    </row>
    <row r="349" spans="1:2" x14ac:dyDescent="0.3">
      <c r="A349" s="7" t="s">
        <v>106</v>
      </c>
      <c r="B349">
        <v>1</v>
      </c>
    </row>
    <row r="350" spans="1:2" x14ac:dyDescent="0.3">
      <c r="A350" s="7" t="s">
        <v>2535</v>
      </c>
      <c r="B350">
        <v>1</v>
      </c>
    </row>
    <row r="351" spans="1:2" x14ac:dyDescent="0.3">
      <c r="A351" s="7" t="s">
        <v>1519</v>
      </c>
      <c r="B351">
        <v>1</v>
      </c>
    </row>
    <row r="352" spans="1:2" x14ac:dyDescent="0.3">
      <c r="A352" s="7" t="s">
        <v>15226</v>
      </c>
      <c r="B352">
        <v>1</v>
      </c>
    </row>
    <row r="353" spans="1:2" x14ac:dyDescent="0.3">
      <c r="A353" s="7" t="s">
        <v>13942</v>
      </c>
      <c r="B353">
        <v>1</v>
      </c>
    </row>
    <row r="354" spans="1:2" x14ac:dyDescent="0.3">
      <c r="A354" s="7" t="s">
        <v>12391</v>
      </c>
      <c r="B354">
        <v>1</v>
      </c>
    </row>
    <row r="355" spans="1:2" x14ac:dyDescent="0.3">
      <c r="A355" s="7" t="s">
        <v>5246</v>
      </c>
      <c r="B355">
        <v>1</v>
      </c>
    </row>
    <row r="356" spans="1:2" x14ac:dyDescent="0.3">
      <c r="A356" s="7" t="s">
        <v>1462</v>
      </c>
      <c r="B356">
        <v>1</v>
      </c>
    </row>
    <row r="357" spans="1:2" x14ac:dyDescent="0.3">
      <c r="A357" s="7" t="s">
        <v>2066</v>
      </c>
      <c r="B357">
        <v>1</v>
      </c>
    </row>
    <row r="358" spans="1:2" x14ac:dyDescent="0.3">
      <c r="A358" s="3" t="s">
        <v>2043</v>
      </c>
      <c r="B358">
        <v>16</v>
      </c>
    </row>
    <row r="359" spans="1:2" x14ac:dyDescent="0.3">
      <c r="A359" s="7" t="s">
        <v>4417</v>
      </c>
      <c r="B359">
        <v>1</v>
      </c>
    </row>
    <row r="360" spans="1:2" x14ac:dyDescent="0.3">
      <c r="A360" s="7" t="s">
        <v>4868</v>
      </c>
      <c r="B360">
        <v>1</v>
      </c>
    </row>
    <row r="361" spans="1:2" x14ac:dyDescent="0.3">
      <c r="A361" s="7" t="s">
        <v>4412</v>
      </c>
      <c r="B361">
        <v>1</v>
      </c>
    </row>
    <row r="362" spans="1:2" x14ac:dyDescent="0.3">
      <c r="A362" s="7" t="s">
        <v>3812</v>
      </c>
      <c r="B362">
        <v>1</v>
      </c>
    </row>
    <row r="363" spans="1:2" x14ac:dyDescent="0.3">
      <c r="A363" s="7" t="s">
        <v>7606</v>
      </c>
      <c r="B363">
        <v>1</v>
      </c>
    </row>
    <row r="364" spans="1:2" x14ac:dyDescent="0.3">
      <c r="A364" s="7" t="s">
        <v>21</v>
      </c>
      <c r="B364">
        <v>1</v>
      </c>
    </row>
    <row r="365" spans="1:2" x14ac:dyDescent="0.3">
      <c r="A365" s="7" t="s">
        <v>547</v>
      </c>
      <c r="B365">
        <v>1</v>
      </c>
    </row>
    <row r="366" spans="1:2" x14ac:dyDescent="0.3">
      <c r="A366" s="7" t="s">
        <v>9683</v>
      </c>
      <c r="B366">
        <v>1</v>
      </c>
    </row>
    <row r="367" spans="1:2" x14ac:dyDescent="0.3">
      <c r="A367" s="7" t="s">
        <v>2594</v>
      </c>
      <c r="B367">
        <v>1</v>
      </c>
    </row>
    <row r="368" spans="1:2" x14ac:dyDescent="0.3">
      <c r="A368" s="7" t="s">
        <v>16462</v>
      </c>
      <c r="B368">
        <v>1</v>
      </c>
    </row>
    <row r="369" spans="1:2" x14ac:dyDescent="0.3">
      <c r="A369" s="7" t="s">
        <v>1803</v>
      </c>
      <c r="B369">
        <v>2</v>
      </c>
    </row>
    <row r="370" spans="1:2" x14ac:dyDescent="0.3">
      <c r="A370" s="7" t="s">
        <v>5171</v>
      </c>
      <c r="B370">
        <v>1</v>
      </c>
    </row>
    <row r="371" spans="1:2" x14ac:dyDescent="0.3">
      <c r="A371" s="7" t="s">
        <v>2043</v>
      </c>
      <c r="B371">
        <v>1</v>
      </c>
    </row>
    <row r="372" spans="1:2" x14ac:dyDescent="0.3">
      <c r="A372" s="7" t="s">
        <v>1462</v>
      </c>
      <c r="B372">
        <v>1</v>
      </c>
    </row>
    <row r="373" spans="1:2" x14ac:dyDescent="0.3">
      <c r="A373" s="7" t="s">
        <v>3202</v>
      </c>
      <c r="B373">
        <v>1</v>
      </c>
    </row>
    <row r="374" spans="1:2" x14ac:dyDescent="0.3">
      <c r="A374" s="3" t="s">
        <v>1543</v>
      </c>
      <c r="B374">
        <v>16</v>
      </c>
    </row>
    <row r="375" spans="1:2" x14ac:dyDescent="0.3">
      <c r="A375" s="7" t="s">
        <v>4412</v>
      </c>
      <c r="B375">
        <v>1</v>
      </c>
    </row>
    <row r="376" spans="1:2" x14ac:dyDescent="0.3">
      <c r="A376" s="7" t="s">
        <v>1545</v>
      </c>
      <c r="B376">
        <v>1</v>
      </c>
    </row>
    <row r="377" spans="1:2" x14ac:dyDescent="0.3">
      <c r="A377" s="7" t="s">
        <v>5241</v>
      </c>
      <c r="B377">
        <v>1</v>
      </c>
    </row>
    <row r="378" spans="1:2" x14ac:dyDescent="0.3">
      <c r="A378" s="7" t="s">
        <v>4084</v>
      </c>
      <c r="B378">
        <v>4</v>
      </c>
    </row>
    <row r="379" spans="1:2" x14ac:dyDescent="0.3">
      <c r="A379" s="7" t="s">
        <v>1469</v>
      </c>
      <c r="B379">
        <v>1</v>
      </c>
    </row>
    <row r="380" spans="1:2" x14ac:dyDescent="0.3">
      <c r="A380" s="7" t="s">
        <v>73</v>
      </c>
      <c r="B380">
        <v>1</v>
      </c>
    </row>
    <row r="381" spans="1:2" x14ac:dyDescent="0.3">
      <c r="A381" s="7" t="s">
        <v>13859</v>
      </c>
      <c r="B381">
        <v>1</v>
      </c>
    </row>
    <row r="382" spans="1:2" x14ac:dyDescent="0.3">
      <c r="A382" s="7" t="s">
        <v>2798</v>
      </c>
      <c r="B382">
        <v>1</v>
      </c>
    </row>
    <row r="383" spans="1:2" x14ac:dyDescent="0.3">
      <c r="A383" s="7" t="s">
        <v>67</v>
      </c>
      <c r="B383">
        <v>1</v>
      </c>
    </row>
    <row r="384" spans="1:2" x14ac:dyDescent="0.3">
      <c r="A384" s="7" t="s">
        <v>100</v>
      </c>
      <c r="B384">
        <v>1</v>
      </c>
    </row>
    <row r="385" spans="1:2" x14ac:dyDescent="0.3">
      <c r="A385" s="7" t="s">
        <v>1462</v>
      </c>
      <c r="B385">
        <v>2</v>
      </c>
    </row>
    <row r="386" spans="1:2" x14ac:dyDescent="0.3">
      <c r="A386" s="7" t="s">
        <v>7558</v>
      </c>
      <c r="B386">
        <v>1</v>
      </c>
    </row>
    <row r="387" spans="1:2" x14ac:dyDescent="0.3">
      <c r="A387" s="3" t="s">
        <v>683</v>
      </c>
      <c r="B387">
        <v>16</v>
      </c>
    </row>
    <row r="388" spans="1:2" x14ac:dyDescent="0.3">
      <c r="A388" s="7" t="s">
        <v>4693</v>
      </c>
      <c r="B388">
        <v>1</v>
      </c>
    </row>
    <row r="389" spans="1:2" x14ac:dyDescent="0.3">
      <c r="A389" s="7" t="s">
        <v>6283</v>
      </c>
      <c r="B389">
        <v>1</v>
      </c>
    </row>
    <row r="390" spans="1:2" x14ac:dyDescent="0.3">
      <c r="A390" s="7" t="s">
        <v>8478</v>
      </c>
      <c r="B390">
        <v>1</v>
      </c>
    </row>
    <row r="391" spans="1:2" x14ac:dyDescent="0.3">
      <c r="A391" s="7" t="s">
        <v>11243</v>
      </c>
      <c r="B391">
        <v>1</v>
      </c>
    </row>
    <row r="392" spans="1:2" x14ac:dyDescent="0.3">
      <c r="A392" s="7" t="s">
        <v>1469</v>
      </c>
      <c r="B392">
        <v>1</v>
      </c>
    </row>
    <row r="393" spans="1:2" x14ac:dyDescent="0.3">
      <c r="A393" s="7" t="s">
        <v>2000</v>
      </c>
      <c r="B393">
        <v>2</v>
      </c>
    </row>
    <row r="394" spans="1:2" x14ac:dyDescent="0.3">
      <c r="A394" s="7" t="s">
        <v>685</v>
      </c>
      <c r="B394">
        <v>1</v>
      </c>
    </row>
    <row r="395" spans="1:2" x14ac:dyDescent="0.3">
      <c r="A395" s="7" t="s">
        <v>3519</v>
      </c>
      <c r="B395">
        <v>1</v>
      </c>
    </row>
    <row r="396" spans="1:2" x14ac:dyDescent="0.3">
      <c r="A396" s="7" t="s">
        <v>16923</v>
      </c>
      <c r="B396">
        <v>1</v>
      </c>
    </row>
    <row r="397" spans="1:2" x14ac:dyDescent="0.3">
      <c r="A397" s="7" t="s">
        <v>735</v>
      </c>
      <c r="B397">
        <v>1</v>
      </c>
    </row>
    <row r="398" spans="1:2" x14ac:dyDescent="0.3">
      <c r="A398" s="7" t="s">
        <v>5222</v>
      </c>
      <c r="B398">
        <v>1</v>
      </c>
    </row>
    <row r="399" spans="1:2" x14ac:dyDescent="0.3">
      <c r="A399" s="7" t="s">
        <v>8903</v>
      </c>
      <c r="B399">
        <v>3</v>
      </c>
    </row>
    <row r="400" spans="1:2" x14ac:dyDescent="0.3">
      <c r="A400" s="7" t="s">
        <v>13942</v>
      </c>
      <c r="B400">
        <v>1</v>
      </c>
    </row>
    <row r="401" spans="1:2" x14ac:dyDescent="0.3">
      <c r="A401" s="3" t="s">
        <v>233</v>
      </c>
      <c r="B401">
        <v>16</v>
      </c>
    </row>
    <row r="402" spans="1:2" x14ac:dyDescent="0.3">
      <c r="A402" s="7" t="s">
        <v>15506</v>
      </c>
      <c r="B402">
        <v>1</v>
      </c>
    </row>
    <row r="403" spans="1:2" x14ac:dyDescent="0.3">
      <c r="A403" s="7" t="s">
        <v>12052</v>
      </c>
      <c r="B403">
        <v>1</v>
      </c>
    </row>
    <row r="404" spans="1:2" x14ac:dyDescent="0.3">
      <c r="A404" s="7" t="s">
        <v>73</v>
      </c>
      <c r="B404">
        <v>1</v>
      </c>
    </row>
    <row r="405" spans="1:2" x14ac:dyDescent="0.3">
      <c r="A405" s="7" t="s">
        <v>6845</v>
      </c>
      <c r="B405">
        <v>1</v>
      </c>
    </row>
    <row r="406" spans="1:2" x14ac:dyDescent="0.3">
      <c r="A406" s="7" t="s">
        <v>9609</v>
      </c>
      <c r="B406">
        <v>1</v>
      </c>
    </row>
    <row r="407" spans="1:2" x14ac:dyDescent="0.3">
      <c r="A407" s="7" t="s">
        <v>4320</v>
      </c>
      <c r="B407">
        <v>1</v>
      </c>
    </row>
    <row r="408" spans="1:2" x14ac:dyDescent="0.3">
      <c r="A408" s="7" t="s">
        <v>60</v>
      </c>
      <c r="B408">
        <v>1</v>
      </c>
    </row>
    <row r="409" spans="1:2" x14ac:dyDescent="0.3">
      <c r="A409" s="7" t="s">
        <v>17886</v>
      </c>
      <c r="B409">
        <v>1</v>
      </c>
    </row>
    <row r="410" spans="1:2" x14ac:dyDescent="0.3">
      <c r="A410" s="7" t="s">
        <v>6675</v>
      </c>
      <c r="B410">
        <v>1</v>
      </c>
    </row>
    <row r="411" spans="1:2" x14ac:dyDescent="0.3">
      <c r="A411" s="7" t="s">
        <v>4686</v>
      </c>
      <c r="B411">
        <v>1</v>
      </c>
    </row>
    <row r="412" spans="1:2" x14ac:dyDescent="0.3">
      <c r="A412" s="7" t="s">
        <v>881</v>
      </c>
      <c r="B412">
        <v>1</v>
      </c>
    </row>
    <row r="413" spans="1:2" x14ac:dyDescent="0.3">
      <c r="A413" s="7" t="s">
        <v>3199</v>
      </c>
      <c r="B413">
        <v>1</v>
      </c>
    </row>
    <row r="414" spans="1:2" x14ac:dyDescent="0.3">
      <c r="A414" s="7" t="s">
        <v>235</v>
      </c>
      <c r="B414">
        <v>1</v>
      </c>
    </row>
    <row r="415" spans="1:2" x14ac:dyDescent="0.3">
      <c r="A415" s="7" t="s">
        <v>2287</v>
      </c>
      <c r="B415">
        <v>1</v>
      </c>
    </row>
    <row r="416" spans="1:2" x14ac:dyDescent="0.3">
      <c r="A416" s="7" t="s">
        <v>2050</v>
      </c>
      <c r="B416">
        <v>1</v>
      </c>
    </row>
    <row r="417" spans="1:2" x14ac:dyDescent="0.3">
      <c r="A417" s="7" t="s">
        <v>165</v>
      </c>
      <c r="B417">
        <v>1</v>
      </c>
    </row>
    <row r="418" spans="1:2" x14ac:dyDescent="0.3">
      <c r="A418" s="3" t="s">
        <v>3745</v>
      </c>
      <c r="B418">
        <v>15</v>
      </c>
    </row>
    <row r="419" spans="1:2" x14ac:dyDescent="0.3">
      <c r="A419" s="7" t="s">
        <v>5785</v>
      </c>
      <c r="B419">
        <v>1</v>
      </c>
    </row>
    <row r="420" spans="1:2" x14ac:dyDescent="0.3">
      <c r="A420" s="7" t="s">
        <v>4412</v>
      </c>
      <c r="B420">
        <v>1</v>
      </c>
    </row>
    <row r="421" spans="1:2" x14ac:dyDescent="0.3">
      <c r="A421" s="7" t="s">
        <v>4514</v>
      </c>
      <c r="B421">
        <v>2</v>
      </c>
    </row>
    <row r="422" spans="1:2" x14ac:dyDescent="0.3">
      <c r="A422" s="7" t="s">
        <v>14670</v>
      </c>
      <c r="B422">
        <v>1</v>
      </c>
    </row>
    <row r="423" spans="1:2" x14ac:dyDescent="0.3">
      <c r="A423" s="7" t="s">
        <v>18971</v>
      </c>
      <c r="B423">
        <v>1</v>
      </c>
    </row>
    <row r="424" spans="1:2" x14ac:dyDescent="0.3">
      <c r="A424" s="7" t="s">
        <v>4180</v>
      </c>
      <c r="B424">
        <v>1</v>
      </c>
    </row>
    <row r="425" spans="1:2" x14ac:dyDescent="0.3">
      <c r="A425" s="7" t="s">
        <v>3746</v>
      </c>
      <c r="B425">
        <v>1</v>
      </c>
    </row>
    <row r="426" spans="1:2" x14ac:dyDescent="0.3">
      <c r="A426" s="7" t="s">
        <v>2631</v>
      </c>
      <c r="B426">
        <v>1</v>
      </c>
    </row>
    <row r="427" spans="1:2" x14ac:dyDescent="0.3">
      <c r="A427" s="7" t="s">
        <v>9785</v>
      </c>
      <c r="B427">
        <v>1</v>
      </c>
    </row>
    <row r="428" spans="1:2" x14ac:dyDescent="0.3">
      <c r="A428" s="7" t="s">
        <v>14429</v>
      </c>
      <c r="B428">
        <v>1</v>
      </c>
    </row>
    <row r="429" spans="1:2" x14ac:dyDescent="0.3">
      <c r="A429" s="7" t="s">
        <v>749</v>
      </c>
      <c r="B429">
        <v>2</v>
      </c>
    </row>
    <row r="430" spans="1:2" x14ac:dyDescent="0.3">
      <c r="A430" s="7" t="s">
        <v>9902</v>
      </c>
      <c r="B430">
        <v>1</v>
      </c>
    </row>
    <row r="431" spans="1:2" x14ac:dyDescent="0.3">
      <c r="A431" s="7" t="s">
        <v>2050</v>
      </c>
      <c r="B431">
        <v>1</v>
      </c>
    </row>
    <row r="432" spans="1:2" x14ac:dyDescent="0.3">
      <c r="A432" s="3" t="s">
        <v>2847</v>
      </c>
      <c r="B432">
        <v>15</v>
      </c>
    </row>
    <row r="433" spans="1:2" x14ac:dyDescent="0.3">
      <c r="A433" s="7" t="s">
        <v>2849</v>
      </c>
      <c r="B433">
        <v>1</v>
      </c>
    </row>
    <row r="434" spans="1:2" x14ac:dyDescent="0.3">
      <c r="A434" s="7" t="s">
        <v>14481</v>
      </c>
      <c r="B434">
        <v>1</v>
      </c>
    </row>
    <row r="435" spans="1:2" x14ac:dyDescent="0.3">
      <c r="A435" s="7" t="s">
        <v>8921</v>
      </c>
      <c r="B435">
        <v>1</v>
      </c>
    </row>
    <row r="436" spans="1:2" x14ac:dyDescent="0.3">
      <c r="A436" s="7" t="s">
        <v>10563</v>
      </c>
      <c r="B436">
        <v>1</v>
      </c>
    </row>
    <row r="437" spans="1:2" x14ac:dyDescent="0.3">
      <c r="A437" s="7" t="s">
        <v>10758</v>
      </c>
      <c r="B437">
        <v>1</v>
      </c>
    </row>
    <row r="438" spans="1:2" x14ac:dyDescent="0.3">
      <c r="A438" s="7" t="s">
        <v>9609</v>
      </c>
      <c r="B438">
        <v>1</v>
      </c>
    </row>
    <row r="439" spans="1:2" x14ac:dyDescent="0.3">
      <c r="A439" s="7" t="s">
        <v>5628</v>
      </c>
      <c r="B439">
        <v>1</v>
      </c>
    </row>
    <row r="440" spans="1:2" x14ac:dyDescent="0.3">
      <c r="A440" s="7" t="s">
        <v>20418</v>
      </c>
      <c r="B440">
        <v>1</v>
      </c>
    </row>
    <row r="441" spans="1:2" x14ac:dyDescent="0.3">
      <c r="A441" s="7" t="s">
        <v>6221</v>
      </c>
      <c r="B441">
        <v>1</v>
      </c>
    </row>
    <row r="442" spans="1:2" x14ac:dyDescent="0.3">
      <c r="A442" s="7" t="s">
        <v>17630</v>
      </c>
      <c r="B442">
        <v>1</v>
      </c>
    </row>
    <row r="443" spans="1:2" x14ac:dyDescent="0.3">
      <c r="A443" s="7" t="s">
        <v>6310</v>
      </c>
      <c r="B443">
        <v>1</v>
      </c>
    </row>
    <row r="444" spans="1:2" x14ac:dyDescent="0.3">
      <c r="A444" s="7" t="s">
        <v>8280</v>
      </c>
      <c r="B444">
        <v>1</v>
      </c>
    </row>
    <row r="445" spans="1:2" x14ac:dyDescent="0.3">
      <c r="A445" s="7" t="s">
        <v>21042</v>
      </c>
      <c r="B445">
        <v>1</v>
      </c>
    </row>
    <row r="446" spans="1:2" x14ac:dyDescent="0.3">
      <c r="A446" s="7" t="s">
        <v>345</v>
      </c>
      <c r="B446">
        <v>1</v>
      </c>
    </row>
    <row r="447" spans="1:2" x14ac:dyDescent="0.3">
      <c r="A447" s="7" t="s">
        <v>10038</v>
      </c>
      <c r="B447">
        <v>1</v>
      </c>
    </row>
    <row r="448" spans="1:2" x14ac:dyDescent="0.3">
      <c r="A448" s="3" t="s">
        <v>569</v>
      </c>
      <c r="B448">
        <v>15</v>
      </c>
    </row>
    <row r="449" spans="1:2" x14ac:dyDescent="0.3">
      <c r="A449" s="7" t="s">
        <v>1507</v>
      </c>
      <c r="B449">
        <v>1</v>
      </c>
    </row>
    <row r="450" spans="1:2" x14ac:dyDescent="0.3">
      <c r="A450" s="7" t="s">
        <v>2704</v>
      </c>
      <c r="B450">
        <v>1</v>
      </c>
    </row>
    <row r="451" spans="1:2" x14ac:dyDescent="0.3">
      <c r="A451" s="7" t="s">
        <v>1523</v>
      </c>
      <c r="B451">
        <v>1</v>
      </c>
    </row>
    <row r="452" spans="1:2" x14ac:dyDescent="0.3">
      <c r="A452" s="7" t="s">
        <v>2725</v>
      </c>
      <c r="B452">
        <v>1</v>
      </c>
    </row>
    <row r="453" spans="1:2" x14ac:dyDescent="0.3">
      <c r="A453" s="7" t="s">
        <v>570</v>
      </c>
      <c r="B453">
        <v>1</v>
      </c>
    </row>
    <row r="454" spans="1:2" x14ac:dyDescent="0.3">
      <c r="A454" s="7" t="s">
        <v>4521</v>
      </c>
      <c r="B454">
        <v>2</v>
      </c>
    </row>
    <row r="455" spans="1:2" x14ac:dyDescent="0.3">
      <c r="A455" s="7" t="s">
        <v>10705</v>
      </c>
      <c r="B455">
        <v>1</v>
      </c>
    </row>
    <row r="456" spans="1:2" x14ac:dyDescent="0.3">
      <c r="A456" s="7" t="s">
        <v>8685</v>
      </c>
      <c r="B456">
        <v>1</v>
      </c>
    </row>
    <row r="457" spans="1:2" x14ac:dyDescent="0.3">
      <c r="A457" s="7" t="s">
        <v>16572</v>
      </c>
      <c r="B457">
        <v>1</v>
      </c>
    </row>
    <row r="458" spans="1:2" x14ac:dyDescent="0.3">
      <c r="A458" s="7" t="s">
        <v>11706</v>
      </c>
      <c r="B458">
        <v>1</v>
      </c>
    </row>
    <row r="459" spans="1:2" x14ac:dyDescent="0.3">
      <c r="A459" s="7" t="s">
        <v>1783</v>
      </c>
      <c r="B459">
        <v>1</v>
      </c>
    </row>
    <row r="460" spans="1:2" x14ac:dyDescent="0.3">
      <c r="A460" s="7" t="s">
        <v>8017</v>
      </c>
      <c r="B460">
        <v>1</v>
      </c>
    </row>
    <row r="461" spans="1:2" x14ac:dyDescent="0.3">
      <c r="A461" s="7" t="s">
        <v>16602</v>
      </c>
      <c r="B461">
        <v>1</v>
      </c>
    </row>
    <row r="462" spans="1:2" x14ac:dyDescent="0.3">
      <c r="A462" s="7" t="s">
        <v>13621</v>
      </c>
      <c r="B462">
        <v>1</v>
      </c>
    </row>
    <row r="463" spans="1:2" x14ac:dyDescent="0.3">
      <c r="A463" s="3" t="s">
        <v>2026</v>
      </c>
      <c r="B463">
        <v>15</v>
      </c>
    </row>
    <row r="464" spans="1:2" x14ac:dyDescent="0.3">
      <c r="A464" s="7" t="s">
        <v>8432</v>
      </c>
      <c r="B464">
        <v>1</v>
      </c>
    </row>
    <row r="465" spans="1:2" x14ac:dyDescent="0.3">
      <c r="A465" s="7" t="s">
        <v>11693</v>
      </c>
      <c r="B465">
        <v>2</v>
      </c>
    </row>
    <row r="466" spans="1:2" x14ac:dyDescent="0.3">
      <c r="A466" s="7" t="s">
        <v>1810</v>
      </c>
      <c r="B466">
        <v>1</v>
      </c>
    </row>
    <row r="467" spans="1:2" x14ac:dyDescent="0.3">
      <c r="A467" s="7" t="s">
        <v>3832</v>
      </c>
      <c r="B467">
        <v>1</v>
      </c>
    </row>
    <row r="468" spans="1:2" x14ac:dyDescent="0.3">
      <c r="A468" s="7" t="s">
        <v>16217</v>
      </c>
      <c r="B468">
        <v>1</v>
      </c>
    </row>
    <row r="469" spans="1:2" x14ac:dyDescent="0.3">
      <c r="A469" s="7" t="s">
        <v>6845</v>
      </c>
      <c r="B469">
        <v>1</v>
      </c>
    </row>
    <row r="470" spans="1:2" x14ac:dyDescent="0.3">
      <c r="A470" s="7" t="s">
        <v>1841</v>
      </c>
      <c r="B470">
        <v>1</v>
      </c>
    </row>
    <row r="471" spans="1:2" x14ac:dyDescent="0.3">
      <c r="A471" s="7" t="s">
        <v>6221</v>
      </c>
      <c r="B471">
        <v>1</v>
      </c>
    </row>
    <row r="472" spans="1:2" x14ac:dyDescent="0.3">
      <c r="A472" s="7" t="s">
        <v>14867</v>
      </c>
      <c r="B472">
        <v>1</v>
      </c>
    </row>
    <row r="473" spans="1:2" x14ac:dyDescent="0.3">
      <c r="A473" s="7" t="s">
        <v>5606</v>
      </c>
      <c r="B473">
        <v>2</v>
      </c>
    </row>
    <row r="474" spans="1:2" x14ac:dyDescent="0.3">
      <c r="A474" s="7" t="s">
        <v>97</v>
      </c>
      <c r="B474">
        <v>2</v>
      </c>
    </row>
    <row r="475" spans="1:2" x14ac:dyDescent="0.3">
      <c r="A475" s="7" t="s">
        <v>10816</v>
      </c>
      <c r="B475">
        <v>1</v>
      </c>
    </row>
    <row r="476" spans="1:2" x14ac:dyDescent="0.3">
      <c r="A476" s="3" t="s">
        <v>2099</v>
      </c>
      <c r="B476">
        <v>14</v>
      </c>
    </row>
    <row r="477" spans="1:2" x14ac:dyDescent="0.3">
      <c r="A477" s="7" t="s">
        <v>136</v>
      </c>
      <c r="B477">
        <v>1</v>
      </c>
    </row>
    <row r="478" spans="1:2" x14ac:dyDescent="0.3">
      <c r="A478" s="7" t="s">
        <v>4417</v>
      </c>
      <c r="B478">
        <v>1</v>
      </c>
    </row>
    <row r="479" spans="1:2" x14ac:dyDescent="0.3">
      <c r="A479" s="7" t="s">
        <v>3025</v>
      </c>
      <c r="B479">
        <v>1</v>
      </c>
    </row>
    <row r="480" spans="1:2" x14ac:dyDescent="0.3">
      <c r="A480" s="7" t="s">
        <v>11134</v>
      </c>
      <c r="B480">
        <v>1</v>
      </c>
    </row>
    <row r="481" spans="1:2" x14ac:dyDescent="0.3">
      <c r="A481" s="7" t="s">
        <v>2798</v>
      </c>
      <c r="B481">
        <v>2</v>
      </c>
    </row>
    <row r="482" spans="1:2" x14ac:dyDescent="0.3">
      <c r="A482" s="7" t="s">
        <v>526</v>
      </c>
      <c r="B482">
        <v>1</v>
      </c>
    </row>
    <row r="483" spans="1:2" x14ac:dyDescent="0.3">
      <c r="A483" s="7" t="s">
        <v>8442</v>
      </c>
      <c r="B483">
        <v>1</v>
      </c>
    </row>
    <row r="484" spans="1:2" x14ac:dyDescent="0.3">
      <c r="A484" s="7" t="s">
        <v>4686</v>
      </c>
      <c r="B484">
        <v>2</v>
      </c>
    </row>
    <row r="485" spans="1:2" x14ac:dyDescent="0.3">
      <c r="A485" s="7" t="s">
        <v>97</v>
      </c>
      <c r="B485">
        <v>1</v>
      </c>
    </row>
    <row r="486" spans="1:2" x14ac:dyDescent="0.3">
      <c r="A486" s="7" t="s">
        <v>235</v>
      </c>
      <c r="B486">
        <v>1</v>
      </c>
    </row>
    <row r="487" spans="1:2" x14ac:dyDescent="0.3">
      <c r="A487" s="7" t="s">
        <v>1462</v>
      </c>
      <c r="B487">
        <v>1</v>
      </c>
    </row>
    <row r="488" spans="1:2" x14ac:dyDescent="0.3">
      <c r="A488" s="7" t="s">
        <v>4497</v>
      </c>
      <c r="B488">
        <v>1</v>
      </c>
    </row>
    <row r="489" spans="1:2" x14ac:dyDescent="0.3">
      <c r="A489" s="3" t="s">
        <v>1141</v>
      </c>
      <c r="B489">
        <v>14</v>
      </c>
    </row>
    <row r="490" spans="1:2" x14ac:dyDescent="0.3">
      <c r="A490" s="7" t="s">
        <v>534</v>
      </c>
      <c r="B490">
        <v>1</v>
      </c>
    </row>
    <row r="491" spans="1:2" x14ac:dyDescent="0.3">
      <c r="A491" s="7" t="s">
        <v>4412</v>
      </c>
      <c r="B491">
        <v>1</v>
      </c>
    </row>
    <row r="492" spans="1:2" x14ac:dyDescent="0.3">
      <c r="A492" s="7" t="s">
        <v>5421</v>
      </c>
      <c r="B492">
        <v>1</v>
      </c>
    </row>
    <row r="493" spans="1:2" x14ac:dyDescent="0.3">
      <c r="A493" s="7" t="s">
        <v>1495</v>
      </c>
      <c r="B493">
        <v>1</v>
      </c>
    </row>
    <row r="494" spans="1:2" x14ac:dyDescent="0.3">
      <c r="A494" s="7" t="s">
        <v>526</v>
      </c>
      <c r="B494">
        <v>6</v>
      </c>
    </row>
    <row r="495" spans="1:2" x14ac:dyDescent="0.3">
      <c r="A495" s="7" t="s">
        <v>10443</v>
      </c>
      <c r="B495">
        <v>1</v>
      </c>
    </row>
    <row r="496" spans="1:2" x14ac:dyDescent="0.3">
      <c r="A496" s="7" t="s">
        <v>881</v>
      </c>
      <c r="B496">
        <v>1</v>
      </c>
    </row>
    <row r="497" spans="1:2" x14ac:dyDescent="0.3">
      <c r="A497" s="7" t="s">
        <v>2532</v>
      </c>
      <c r="B497">
        <v>1</v>
      </c>
    </row>
    <row r="498" spans="1:2" x14ac:dyDescent="0.3">
      <c r="A498" s="7" t="s">
        <v>749</v>
      </c>
      <c r="B498">
        <v>1</v>
      </c>
    </row>
    <row r="499" spans="1:2" x14ac:dyDescent="0.3">
      <c r="A499" s="3" t="s">
        <v>95</v>
      </c>
      <c r="B499">
        <v>14</v>
      </c>
    </row>
    <row r="500" spans="1:2" x14ac:dyDescent="0.3">
      <c r="A500" s="7" t="s">
        <v>7240</v>
      </c>
      <c r="B500">
        <v>1</v>
      </c>
    </row>
    <row r="501" spans="1:2" x14ac:dyDescent="0.3">
      <c r="A501" s="7" t="s">
        <v>1249</v>
      </c>
      <c r="B501">
        <v>1</v>
      </c>
    </row>
    <row r="502" spans="1:2" x14ac:dyDescent="0.3">
      <c r="A502" s="7" t="s">
        <v>3022</v>
      </c>
      <c r="B502">
        <v>1</v>
      </c>
    </row>
    <row r="503" spans="1:2" x14ac:dyDescent="0.3">
      <c r="A503" s="7" t="s">
        <v>2991</v>
      </c>
      <c r="B503">
        <v>1</v>
      </c>
    </row>
    <row r="504" spans="1:2" x14ac:dyDescent="0.3">
      <c r="A504" s="7" t="s">
        <v>4903</v>
      </c>
      <c r="B504">
        <v>1</v>
      </c>
    </row>
    <row r="505" spans="1:2" x14ac:dyDescent="0.3">
      <c r="A505" s="7" t="s">
        <v>5203</v>
      </c>
      <c r="B505">
        <v>1</v>
      </c>
    </row>
    <row r="506" spans="1:2" x14ac:dyDescent="0.3">
      <c r="A506" s="7" t="s">
        <v>2605</v>
      </c>
      <c r="B506">
        <v>1</v>
      </c>
    </row>
    <row r="507" spans="1:2" x14ac:dyDescent="0.3">
      <c r="A507" s="7" t="s">
        <v>8903</v>
      </c>
      <c r="B507">
        <v>1</v>
      </c>
    </row>
    <row r="508" spans="1:2" x14ac:dyDescent="0.3">
      <c r="A508" s="7" t="s">
        <v>184</v>
      </c>
      <c r="B508">
        <v>1</v>
      </c>
    </row>
    <row r="509" spans="1:2" x14ac:dyDescent="0.3">
      <c r="A509" s="7" t="s">
        <v>97</v>
      </c>
      <c r="B509">
        <v>1</v>
      </c>
    </row>
    <row r="510" spans="1:2" x14ac:dyDescent="0.3">
      <c r="A510" s="7" t="s">
        <v>1499</v>
      </c>
      <c r="B510">
        <v>1</v>
      </c>
    </row>
    <row r="511" spans="1:2" x14ac:dyDescent="0.3">
      <c r="A511" s="7" t="s">
        <v>8095</v>
      </c>
      <c r="B511">
        <v>1</v>
      </c>
    </row>
    <row r="512" spans="1:2" x14ac:dyDescent="0.3">
      <c r="A512" s="7" t="s">
        <v>5246</v>
      </c>
      <c r="B512">
        <v>1</v>
      </c>
    </row>
    <row r="513" spans="1:2" x14ac:dyDescent="0.3">
      <c r="A513" s="7" t="s">
        <v>6036</v>
      </c>
      <c r="B513">
        <v>1</v>
      </c>
    </row>
    <row r="514" spans="1:2" x14ac:dyDescent="0.3">
      <c r="A514" s="3" t="s">
        <v>502</v>
      </c>
      <c r="B514">
        <v>14</v>
      </c>
    </row>
    <row r="515" spans="1:2" x14ac:dyDescent="0.3">
      <c r="A515" s="7" t="s">
        <v>14732</v>
      </c>
      <c r="B515">
        <v>1</v>
      </c>
    </row>
    <row r="516" spans="1:2" x14ac:dyDescent="0.3">
      <c r="A516" s="7" t="s">
        <v>4349</v>
      </c>
      <c r="B516">
        <v>1</v>
      </c>
    </row>
    <row r="517" spans="1:2" x14ac:dyDescent="0.3">
      <c r="A517" s="7" t="s">
        <v>503</v>
      </c>
      <c r="B517">
        <v>3</v>
      </c>
    </row>
    <row r="518" spans="1:2" x14ac:dyDescent="0.3">
      <c r="A518" s="7" t="s">
        <v>10128</v>
      </c>
      <c r="B518">
        <v>1</v>
      </c>
    </row>
    <row r="519" spans="1:2" x14ac:dyDescent="0.3">
      <c r="A519" s="7" t="s">
        <v>12772</v>
      </c>
      <c r="B519">
        <v>1</v>
      </c>
    </row>
    <row r="520" spans="1:2" x14ac:dyDescent="0.3">
      <c r="A520" s="7" t="s">
        <v>2798</v>
      </c>
      <c r="B520">
        <v>1</v>
      </c>
    </row>
    <row r="521" spans="1:2" x14ac:dyDescent="0.3">
      <c r="A521" s="7" t="s">
        <v>5655</v>
      </c>
      <c r="B521">
        <v>1</v>
      </c>
    </row>
    <row r="522" spans="1:2" x14ac:dyDescent="0.3">
      <c r="A522" s="7" t="s">
        <v>2893</v>
      </c>
      <c r="B522">
        <v>1</v>
      </c>
    </row>
    <row r="523" spans="1:2" x14ac:dyDescent="0.3">
      <c r="A523" s="7" t="s">
        <v>6594</v>
      </c>
      <c r="B523">
        <v>1</v>
      </c>
    </row>
    <row r="524" spans="1:2" x14ac:dyDescent="0.3">
      <c r="A524" s="7" t="s">
        <v>10038</v>
      </c>
      <c r="B524">
        <v>3</v>
      </c>
    </row>
    <row r="525" spans="1:2" x14ac:dyDescent="0.3">
      <c r="A525" s="3" t="s">
        <v>2215</v>
      </c>
      <c r="B525">
        <v>14</v>
      </c>
    </row>
    <row r="526" spans="1:2" x14ac:dyDescent="0.3">
      <c r="A526" s="7" t="s">
        <v>10924</v>
      </c>
      <c r="B526">
        <v>1</v>
      </c>
    </row>
    <row r="527" spans="1:2" x14ac:dyDescent="0.3">
      <c r="A527" s="7" t="s">
        <v>3335</v>
      </c>
      <c r="B527">
        <v>1</v>
      </c>
    </row>
    <row r="528" spans="1:2" x14ac:dyDescent="0.3">
      <c r="A528" s="7" t="s">
        <v>6471</v>
      </c>
      <c r="B528">
        <v>1</v>
      </c>
    </row>
    <row r="529" spans="1:2" x14ac:dyDescent="0.3">
      <c r="A529" s="7" t="s">
        <v>12262</v>
      </c>
      <c r="B529">
        <v>1</v>
      </c>
    </row>
    <row r="530" spans="1:2" x14ac:dyDescent="0.3">
      <c r="A530" s="7" t="s">
        <v>11441</v>
      </c>
      <c r="B530">
        <v>1</v>
      </c>
    </row>
    <row r="531" spans="1:2" x14ac:dyDescent="0.3">
      <c r="A531" s="7" t="s">
        <v>3194</v>
      </c>
      <c r="B531">
        <v>1</v>
      </c>
    </row>
    <row r="532" spans="1:2" x14ac:dyDescent="0.3">
      <c r="A532" s="7" t="s">
        <v>4320</v>
      </c>
      <c r="B532">
        <v>1</v>
      </c>
    </row>
    <row r="533" spans="1:2" x14ac:dyDescent="0.3">
      <c r="A533" s="7" t="s">
        <v>5655</v>
      </c>
      <c r="B533">
        <v>1</v>
      </c>
    </row>
    <row r="534" spans="1:2" x14ac:dyDescent="0.3">
      <c r="A534" s="7" t="s">
        <v>254</v>
      </c>
      <c r="B534">
        <v>1</v>
      </c>
    </row>
    <row r="535" spans="1:2" x14ac:dyDescent="0.3">
      <c r="A535" s="7" t="s">
        <v>8017</v>
      </c>
      <c r="B535">
        <v>1</v>
      </c>
    </row>
    <row r="536" spans="1:2" x14ac:dyDescent="0.3">
      <c r="A536" s="7" t="s">
        <v>67</v>
      </c>
      <c r="B536">
        <v>1</v>
      </c>
    </row>
    <row r="537" spans="1:2" x14ac:dyDescent="0.3">
      <c r="A537" s="7" t="s">
        <v>15712</v>
      </c>
      <c r="B537">
        <v>1</v>
      </c>
    </row>
    <row r="538" spans="1:2" x14ac:dyDescent="0.3">
      <c r="A538" s="7" t="s">
        <v>2217</v>
      </c>
      <c r="B538">
        <v>1</v>
      </c>
    </row>
    <row r="539" spans="1:2" x14ac:dyDescent="0.3">
      <c r="A539" s="7" t="s">
        <v>6759</v>
      </c>
      <c r="B539">
        <v>1</v>
      </c>
    </row>
    <row r="540" spans="1:2" x14ac:dyDescent="0.3">
      <c r="A540" s="3" t="s">
        <v>263</v>
      </c>
      <c r="B540">
        <v>14</v>
      </c>
    </row>
    <row r="541" spans="1:2" x14ac:dyDescent="0.3">
      <c r="A541" s="7" t="s">
        <v>136</v>
      </c>
      <c r="B541">
        <v>1</v>
      </c>
    </row>
    <row r="542" spans="1:2" x14ac:dyDescent="0.3">
      <c r="A542" s="7" t="s">
        <v>6499</v>
      </c>
      <c r="B542">
        <v>1</v>
      </c>
    </row>
    <row r="543" spans="1:2" x14ac:dyDescent="0.3">
      <c r="A543" s="7" t="s">
        <v>3025</v>
      </c>
      <c r="B543">
        <v>1</v>
      </c>
    </row>
    <row r="544" spans="1:2" x14ac:dyDescent="0.3">
      <c r="A544" s="7" t="s">
        <v>265</v>
      </c>
      <c r="B544">
        <v>1</v>
      </c>
    </row>
    <row r="545" spans="1:2" x14ac:dyDescent="0.3">
      <c r="A545" s="7" t="s">
        <v>11693</v>
      </c>
      <c r="B545">
        <v>1</v>
      </c>
    </row>
    <row r="546" spans="1:2" x14ac:dyDescent="0.3">
      <c r="A546" s="7" t="s">
        <v>3047</v>
      </c>
      <c r="B546">
        <v>1</v>
      </c>
    </row>
    <row r="547" spans="1:2" x14ac:dyDescent="0.3">
      <c r="A547" s="7" t="s">
        <v>6845</v>
      </c>
      <c r="B547">
        <v>2</v>
      </c>
    </row>
    <row r="548" spans="1:2" x14ac:dyDescent="0.3">
      <c r="A548" s="7" t="s">
        <v>10701</v>
      </c>
      <c r="B548">
        <v>1</v>
      </c>
    </row>
    <row r="549" spans="1:2" x14ac:dyDescent="0.3">
      <c r="A549" s="7" t="s">
        <v>11465</v>
      </c>
      <c r="B549">
        <v>1</v>
      </c>
    </row>
    <row r="550" spans="1:2" x14ac:dyDescent="0.3">
      <c r="A550" s="7" t="s">
        <v>2594</v>
      </c>
      <c r="B550">
        <v>1</v>
      </c>
    </row>
    <row r="551" spans="1:2" x14ac:dyDescent="0.3">
      <c r="A551" s="7" t="s">
        <v>6221</v>
      </c>
      <c r="B551">
        <v>1</v>
      </c>
    </row>
    <row r="552" spans="1:2" x14ac:dyDescent="0.3">
      <c r="A552" s="7" t="s">
        <v>3009</v>
      </c>
      <c r="B552">
        <v>1</v>
      </c>
    </row>
    <row r="553" spans="1:2" x14ac:dyDescent="0.3">
      <c r="A553" s="7" t="s">
        <v>17932</v>
      </c>
      <c r="B553">
        <v>1</v>
      </c>
    </row>
    <row r="554" spans="1:2" x14ac:dyDescent="0.3">
      <c r="A554" s="3" t="s">
        <v>3434</v>
      </c>
      <c r="B554">
        <v>14</v>
      </c>
    </row>
    <row r="555" spans="1:2" x14ac:dyDescent="0.3">
      <c r="A555" s="7" t="s">
        <v>8068</v>
      </c>
      <c r="B555">
        <v>1</v>
      </c>
    </row>
    <row r="556" spans="1:2" x14ac:dyDescent="0.3">
      <c r="A556" s="7" t="s">
        <v>3435</v>
      </c>
      <c r="B556">
        <v>1</v>
      </c>
    </row>
    <row r="557" spans="1:2" x14ac:dyDescent="0.3">
      <c r="A557" s="7" t="s">
        <v>4636</v>
      </c>
      <c r="B557">
        <v>1</v>
      </c>
    </row>
    <row r="558" spans="1:2" x14ac:dyDescent="0.3">
      <c r="A558" s="7" t="s">
        <v>10776</v>
      </c>
      <c r="B558">
        <v>1</v>
      </c>
    </row>
    <row r="559" spans="1:2" x14ac:dyDescent="0.3">
      <c r="A559" s="7" t="s">
        <v>20102</v>
      </c>
      <c r="B559">
        <v>1</v>
      </c>
    </row>
    <row r="560" spans="1:2" x14ac:dyDescent="0.3">
      <c r="A560" s="7" t="s">
        <v>13637</v>
      </c>
      <c r="B560">
        <v>1</v>
      </c>
    </row>
    <row r="561" spans="1:2" x14ac:dyDescent="0.3">
      <c r="A561" s="7" t="s">
        <v>9712</v>
      </c>
      <c r="B561">
        <v>1</v>
      </c>
    </row>
    <row r="562" spans="1:2" x14ac:dyDescent="0.3">
      <c r="A562" s="7" t="s">
        <v>8784</v>
      </c>
      <c r="B562">
        <v>1</v>
      </c>
    </row>
    <row r="563" spans="1:2" x14ac:dyDescent="0.3">
      <c r="A563" s="7" t="s">
        <v>6898</v>
      </c>
      <c r="B563">
        <v>2</v>
      </c>
    </row>
    <row r="564" spans="1:2" x14ac:dyDescent="0.3">
      <c r="A564" s="7" t="s">
        <v>1930</v>
      </c>
      <c r="B564">
        <v>1</v>
      </c>
    </row>
    <row r="565" spans="1:2" x14ac:dyDescent="0.3">
      <c r="A565" s="7" t="s">
        <v>12536</v>
      </c>
      <c r="B565">
        <v>1</v>
      </c>
    </row>
    <row r="566" spans="1:2" x14ac:dyDescent="0.3">
      <c r="A566" s="7" t="s">
        <v>5147</v>
      </c>
      <c r="B566">
        <v>2</v>
      </c>
    </row>
    <row r="567" spans="1:2" x14ac:dyDescent="0.3">
      <c r="A567" s="3" t="s">
        <v>695</v>
      </c>
      <c r="B567">
        <v>14</v>
      </c>
    </row>
    <row r="568" spans="1:2" x14ac:dyDescent="0.3">
      <c r="A568" s="7" t="s">
        <v>986</v>
      </c>
      <c r="B568">
        <v>1</v>
      </c>
    </row>
    <row r="569" spans="1:2" x14ac:dyDescent="0.3">
      <c r="A569" s="7" t="s">
        <v>8761</v>
      </c>
      <c r="B569">
        <v>1</v>
      </c>
    </row>
    <row r="570" spans="1:2" x14ac:dyDescent="0.3">
      <c r="A570" s="7" t="s">
        <v>73</v>
      </c>
      <c r="B570">
        <v>1</v>
      </c>
    </row>
    <row r="571" spans="1:2" x14ac:dyDescent="0.3">
      <c r="A571" s="7" t="s">
        <v>3395</v>
      </c>
      <c r="B571">
        <v>1</v>
      </c>
    </row>
    <row r="572" spans="1:2" x14ac:dyDescent="0.3">
      <c r="A572" s="7" t="s">
        <v>4492</v>
      </c>
      <c r="B572">
        <v>2</v>
      </c>
    </row>
    <row r="573" spans="1:2" x14ac:dyDescent="0.3">
      <c r="A573" s="7" t="s">
        <v>14519</v>
      </c>
      <c r="B573">
        <v>1</v>
      </c>
    </row>
    <row r="574" spans="1:2" x14ac:dyDescent="0.3">
      <c r="A574" s="7" t="s">
        <v>383</v>
      </c>
      <c r="B574">
        <v>1</v>
      </c>
    </row>
    <row r="575" spans="1:2" x14ac:dyDescent="0.3">
      <c r="A575" s="7" t="s">
        <v>12095</v>
      </c>
      <c r="B575">
        <v>1</v>
      </c>
    </row>
    <row r="576" spans="1:2" x14ac:dyDescent="0.3">
      <c r="A576" s="7" t="s">
        <v>1803</v>
      </c>
      <c r="B576">
        <v>1</v>
      </c>
    </row>
    <row r="577" spans="1:2" x14ac:dyDescent="0.3">
      <c r="A577" s="7" t="s">
        <v>7245</v>
      </c>
      <c r="B577">
        <v>1</v>
      </c>
    </row>
    <row r="578" spans="1:2" x14ac:dyDescent="0.3">
      <c r="A578" s="7" t="s">
        <v>1229</v>
      </c>
      <c r="B578">
        <v>1</v>
      </c>
    </row>
    <row r="579" spans="1:2" x14ac:dyDescent="0.3">
      <c r="A579" s="7" t="s">
        <v>557</v>
      </c>
      <c r="B579">
        <v>2</v>
      </c>
    </row>
    <row r="580" spans="1:2" x14ac:dyDescent="0.3">
      <c r="A580" s="3" t="s">
        <v>126</v>
      </c>
      <c r="B580">
        <v>14</v>
      </c>
    </row>
    <row r="581" spans="1:2" x14ac:dyDescent="0.3">
      <c r="A581" s="7" t="s">
        <v>127</v>
      </c>
      <c r="B581">
        <v>1</v>
      </c>
    </row>
    <row r="582" spans="1:2" x14ac:dyDescent="0.3">
      <c r="A582" s="7" t="s">
        <v>49</v>
      </c>
      <c r="B582">
        <v>1</v>
      </c>
    </row>
    <row r="583" spans="1:2" x14ac:dyDescent="0.3">
      <c r="A583" s="7" t="s">
        <v>112</v>
      </c>
      <c r="B583">
        <v>1</v>
      </c>
    </row>
    <row r="584" spans="1:2" x14ac:dyDescent="0.3">
      <c r="A584" s="7" t="s">
        <v>3936</v>
      </c>
      <c r="B584">
        <v>1</v>
      </c>
    </row>
    <row r="585" spans="1:2" x14ac:dyDescent="0.3">
      <c r="A585" s="7" t="s">
        <v>1523</v>
      </c>
      <c r="B585">
        <v>1</v>
      </c>
    </row>
    <row r="586" spans="1:2" x14ac:dyDescent="0.3">
      <c r="A586" s="7" t="s">
        <v>650</v>
      </c>
      <c r="B586">
        <v>1</v>
      </c>
    </row>
    <row r="587" spans="1:2" x14ac:dyDescent="0.3">
      <c r="A587" s="7" t="s">
        <v>1483</v>
      </c>
      <c r="B587">
        <v>1</v>
      </c>
    </row>
    <row r="588" spans="1:2" x14ac:dyDescent="0.3">
      <c r="A588" s="7" t="s">
        <v>498</v>
      </c>
      <c r="B588">
        <v>4</v>
      </c>
    </row>
    <row r="589" spans="1:2" x14ac:dyDescent="0.3">
      <c r="A589" s="7" t="s">
        <v>8442</v>
      </c>
      <c r="B589">
        <v>1</v>
      </c>
    </row>
    <row r="590" spans="1:2" x14ac:dyDescent="0.3">
      <c r="A590" s="7" t="s">
        <v>4431</v>
      </c>
      <c r="B590">
        <v>1</v>
      </c>
    </row>
    <row r="591" spans="1:2" x14ac:dyDescent="0.3">
      <c r="A591" s="7" t="s">
        <v>661</v>
      </c>
      <c r="B591">
        <v>1</v>
      </c>
    </row>
    <row r="592" spans="1:2" x14ac:dyDescent="0.3">
      <c r="A592" s="3" t="s">
        <v>532</v>
      </c>
      <c r="B592">
        <v>14</v>
      </c>
    </row>
    <row r="593" spans="1:2" x14ac:dyDescent="0.3">
      <c r="A593" s="7" t="s">
        <v>986</v>
      </c>
      <c r="B593">
        <v>3</v>
      </c>
    </row>
    <row r="594" spans="1:2" x14ac:dyDescent="0.3">
      <c r="A594" s="7" t="s">
        <v>534</v>
      </c>
      <c r="B594">
        <v>3</v>
      </c>
    </row>
    <row r="595" spans="1:2" x14ac:dyDescent="0.3">
      <c r="A595" s="7" t="s">
        <v>9936</v>
      </c>
      <c r="B595">
        <v>1</v>
      </c>
    </row>
    <row r="596" spans="1:2" x14ac:dyDescent="0.3">
      <c r="A596" s="7" t="s">
        <v>488</v>
      </c>
      <c r="B596">
        <v>1</v>
      </c>
    </row>
    <row r="597" spans="1:2" x14ac:dyDescent="0.3">
      <c r="A597" s="7" t="s">
        <v>2798</v>
      </c>
      <c r="B597">
        <v>1</v>
      </c>
    </row>
    <row r="598" spans="1:2" x14ac:dyDescent="0.3">
      <c r="A598" s="7" t="s">
        <v>1712</v>
      </c>
      <c r="B598">
        <v>1</v>
      </c>
    </row>
    <row r="599" spans="1:2" x14ac:dyDescent="0.3">
      <c r="A599" s="7" t="s">
        <v>11299</v>
      </c>
      <c r="B599">
        <v>1</v>
      </c>
    </row>
    <row r="600" spans="1:2" x14ac:dyDescent="0.3">
      <c r="A600" s="7" t="s">
        <v>100</v>
      </c>
      <c r="B600">
        <v>1</v>
      </c>
    </row>
    <row r="601" spans="1:2" x14ac:dyDescent="0.3">
      <c r="A601" s="7" t="s">
        <v>97</v>
      </c>
      <c r="B601">
        <v>1</v>
      </c>
    </row>
    <row r="602" spans="1:2" x14ac:dyDescent="0.3">
      <c r="A602" s="7" t="s">
        <v>7649</v>
      </c>
      <c r="B602">
        <v>1</v>
      </c>
    </row>
    <row r="603" spans="1:2" x14ac:dyDescent="0.3">
      <c r="A603" s="3" t="s">
        <v>5175</v>
      </c>
      <c r="B603">
        <v>14</v>
      </c>
    </row>
    <row r="604" spans="1:2" x14ac:dyDescent="0.3">
      <c r="A604" s="7" t="s">
        <v>12659</v>
      </c>
      <c r="B604">
        <v>1</v>
      </c>
    </row>
    <row r="605" spans="1:2" x14ac:dyDescent="0.3">
      <c r="A605" s="7" t="s">
        <v>12969</v>
      </c>
      <c r="B605">
        <v>1</v>
      </c>
    </row>
    <row r="606" spans="1:2" x14ac:dyDescent="0.3">
      <c r="A606" s="7" t="s">
        <v>10464</v>
      </c>
      <c r="B606">
        <v>1</v>
      </c>
    </row>
    <row r="607" spans="1:2" x14ac:dyDescent="0.3">
      <c r="A607" s="7" t="s">
        <v>9441</v>
      </c>
      <c r="B607">
        <v>1</v>
      </c>
    </row>
    <row r="608" spans="1:2" x14ac:dyDescent="0.3">
      <c r="A608" s="7" t="s">
        <v>1205</v>
      </c>
      <c r="B608">
        <v>1</v>
      </c>
    </row>
    <row r="609" spans="1:2" x14ac:dyDescent="0.3">
      <c r="A609" s="7" t="s">
        <v>8938</v>
      </c>
      <c r="B609">
        <v>1</v>
      </c>
    </row>
    <row r="610" spans="1:2" x14ac:dyDescent="0.3">
      <c r="A610" s="7" t="s">
        <v>12811</v>
      </c>
      <c r="B610">
        <v>1</v>
      </c>
    </row>
    <row r="611" spans="1:2" x14ac:dyDescent="0.3">
      <c r="A611" s="7" t="s">
        <v>5161</v>
      </c>
      <c r="B611">
        <v>1</v>
      </c>
    </row>
    <row r="612" spans="1:2" x14ac:dyDescent="0.3">
      <c r="A612" s="7" t="s">
        <v>4427</v>
      </c>
      <c r="B612">
        <v>1</v>
      </c>
    </row>
    <row r="613" spans="1:2" x14ac:dyDescent="0.3">
      <c r="A613" s="7" t="s">
        <v>97</v>
      </c>
      <c r="B613">
        <v>1</v>
      </c>
    </row>
    <row r="614" spans="1:2" x14ac:dyDescent="0.3">
      <c r="A614" s="7" t="s">
        <v>557</v>
      </c>
      <c r="B614">
        <v>1</v>
      </c>
    </row>
    <row r="615" spans="1:2" x14ac:dyDescent="0.3">
      <c r="A615" s="7" t="s">
        <v>975</v>
      </c>
      <c r="B615">
        <v>1</v>
      </c>
    </row>
    <row r="616" spans="1:2" x14ac:dyDescent="0.3">
      <c r="A616" s="7" t="s">
        <v>7649</v>
      </c>
      <c r="B616">
        <v>1</v>
      </c>
    </row>
    <row r="617" spans="1:2" x14ac:dyDescent="0.3">
      <c r="A617" s="7" t="s">
        <v>8999</v>
      </c>
      <c r="B617">
        <v>1</v>
      </c>
    </row>
    <row r="618" spans="1:2" x14ac:dyDescent="0.3">
      <c r="A618" s="3" t="s">
        <v>245</v>
      </c>
      <c r="B618">
        <v>14</v>
      </c>
    </row>
    <row r="619" spans="1:2" x14ac:dyDescent="0.3">
      <c r="A619" s="7" t="s">
        <v>7553</v>
      </c>
      <c r="B619">
        <v>1</v>
      </c>
    </row>
    <row r="620" spans="1:2" x14ac:dyDescent="0.3">
      <c r="A620" s="7" t="s">
        <v>2338</v>
      </c>
      <c r="B620">
        <v>1</v>
      </c>
    </row>
    <row r="621" spans="1:2" x14ac:dyDescent="0.3">
      <c r="A621" s="7" t="s">
        <v>1469</v>
      </c>
      <c r="B621">
        <v>1</v>
      </c>
    </row>
    <row r="622" spans="1:2" x14ac:dyDescent="0.3">
      <c r="A622" s="7" t="s">
        <v>247</v>
      </c>
      <c r="B622">
        <v>1</v>
      </c>
    </row>
    <row r="623" spans="1:2" x14ac:dyDescent="0.3">
      <c r="A623" s="7" t="s">
        <v>2991</v>
      </c>
      <c r="B623">
        <v>1</v>
      </c>
    </row>
    <row r="624" spans="1:2" x14ac:dyDescent="0.3">
      <c r="A624" s="7" t="s">
        <v>3762</v>
      </c>
      <c r="B624">
        <v>1</v>
      </c>
    </row>
    <row r="625" spans="1:2" x14ac:dyDescent="0.3">
      <c r="A625" s="7" t="s">
        <v>5447</v>
      </c>
      <c r="B625">
        <v>1</v>
      </c>
    </row>
    <row r="626" spans="1:2" x14ac:dyDescent="0.3">
      <c r="A626" s="7" t="s">
        <v>5171</v>
      </c>
      <c r="B626">
        <v>1</v>
      </c>
    </row>
    <row r="627" spans="1:2" x14ac:dyDescent="0.3">
      <c r="A627" s="7" t="s">
        <v>762</v>
      </c>
      <c r="B627">
        <v>1</v>
      </c>
    </row>
    <row r="628" spans="1:2" x14ac:dyDescent="0.3">
      <c r="A628" s="7" t="s">
        <v>345</v>
      </c>
      <c r="B628">
        <v>1</v>
      </c>
    </row>
    <row r="629" spans="1:2" x14ac:dyDescent="0.3">
      <c r="A629" s="7" t="s">
        <v>184</v>
      </c>
      <c r="B629">
        <v>1</v>
      </c>
    </row>
    <row r="630" spans="1:2" x14ac:dyDescent="0.3">
      <c r="A630" s="7" t="s">
        <v>917</v>
      </c>
      <c r="B630">
        <v>1</v>
      </c>
    </row>
    <row r="631" spans="1:2" x14ac:dyDescent="0.3">
      <c r="A631" s="7" t="s">
        <v>6594</v>
      </c>
      <c r="B631">
        <v>1</v>
      </c>
    </row>
    <row r="632" spans="1:2" x14ac:dyDescent="0.3">
      <c r="A632" s="7" t="s">
        <v>1703</v>
      </c>
      <c r="B632">
        <v>1</v>
      </c>
    </row>
    <row r="633" spans="1:2" x14ac:dyDescent="0.3">
      <c r="A633" s="3" t="s">
        <v>5720</v>
      </c>
      <c r="B633">
        <v>14</v>
      </c>
    </row>
    <row r="634" spans="1:2" x14ac:dyDescent="0.3">
      <c r="A634" s="7" t="s">
        <v>8432</v>
      </c>
      <c r="B634">
        <v>8</v>
      </c>
    </row>
    <row r="635" spans="1:2" x14ac:dyDescent="0.3">
      <c r="A635" s="7" t="s">
        <v>8512</v>
      </c>
      <c r="B635">
        <v>1</v>
      </c>
    </row>
    <row r="636" spans="1:2" x14ac:dyDescent="0.3">
      <c r="A636" s="7" t="s">
        <v>11021</v>
      </c>
      <c r="B636">
        <v>1</v>
      </c>
    </row>
    <row r="637" spans="1:2" x14ac:dyDescent="0.3">
      <c r="A637" s="7" t="s">
        <v>10551</v>
      </c>
      <c r="B637">
        <v>1</v>
      </c>
    </row>
    <row r="638" spans="1:2" x14ac:dyDescent="0.3">
      <c r="A638" s="7" t="s">
        <v>6246</v>
      </c>
      <c r="B638">
        <v>1</v>
      </c>
    </row>
    <row r="639" spans="1:2" x14ac:dyDescent="0.3">
      <c r="A639" s="7" t="s">
        <v>9282</v>
      </c>
      <c r="B639">
        <v>1</v>
      </c>
    </row>
    <row r="640" spans="1:2" x14ac:dyDescent="0.3">
      <c r="A640" s="7" t="s">
        <v>5722</v>
      </c>
      <c r="B640">
        <v>1</v>
      </c>
    </row>
    <row r="641" spans="1:2" x14ac:dyDescent="0.3">
      <c r="A641" s="3" t="s">
        <v>6840</v>
      </c>
      <c r="B641">
        <v>13</v>
      </c>
    </row>
    <row r="642" spans="1:2" x14ac:dyDescent="0.3">
      <c r="A642" s="7" t="s">
        <v>11825</v>
      </c>
      <c r="B642">
        <v>2</v>
      </c>
    </row>
    <row r="643" spans="1:2" x14ac:dyDescent="0.3">
      <c r="A643" s="7" t="s">
        <v>8068</v>
      </c>
      <c r="B643">
        <v>2</v>
      </c>
    </row>
    <row r="644" spans="1:2" x14ac:dyDescent="0.3">
      <c r="A644" s="7" t="s">
        <v>6841</v>
      </c>
      <c r="B644">
        <v>1</v>
      </c>
    </row>
    <row r="645" spans="1:2" x14ac:dyDescent="0.3">
      <c r="A645" s="7" t="s">
        <v>13543</v>
      </c>
      <c r="B645">
        <v>1</v>
      </c>
    </row>
    <row r="646" spans="1:2" x14ac:dyDescent="0.3">
      <c r="A646" s="7" t="s">
        <v>16556</v>
      </c>
      <c r="B646">
        <v>1</v>
      </c>
    </row>
    <row r="647" spans="1:2" x14ac:dyDescent="0.3">
      <c r="A647" s="7" t="s">
        <v>12975</v>
      </c>
      <c r="B647">
        <v>1</v>
      </c>
    </row>
    <row r="648" spans="1:2" x14ac:dyDescent="0.3">
      <c r="A648" s="7" t="s">
        <v>6710</v>
      </c>
      <c r="B648">
        <v>1</v>
      </c>
    </row>
    <row r="649" spans="1:2" x14ac:dyDescent="0.3">
      <c r="A649" s="7" t="s">
        <v>13001</v>
      </c>
      <c r="B649">
        <v>1</v>
      </c>
    </row>
    <row r="650" spans="1:2" x14ac:dyDescent="0.3">
      <c r="A650" s="7" t="s">
        <v>15893</v>
      </c>
      <c r="B650">
        <v>1</v>
      </c>
    </row>
    <row r="651" spans="1:2" x14ac:dyDescent="0.3">
      <c r="A651" s="7" t="s">
        <v>10019</v>
      </c>
      <c r="B651">
        <v>1</v>
      </c>
    </row>
    <row r="652" spans="1:2" x14ac:dyDescent="0.3">
      <c r="A652" s="7" t="s">
        <v>21242</v>
      </c>
      <c r="B652">
        <v>1</v>
      </c>
    </row>
    <row r="653" spans="1:2" x14ac:dyDescent="0.3">
      <c r="A653" s="3" t="s">
        <v>470</v>
      </c>
      <c r="B653">
        <v>13</v>
      </c>
    </row>
    <row r="654" spans="1:2" x14ac:dyDescent="0.3">
      <c r="A654" s="7" t="s">
        <v>11635</v>
      </c>
      <c r="B654">
        <v>1</v>
      </c>
    </row>
    <row r="655" spans="1:2" x14ac:dyDescent="0.3">
      <c r="A655" s="7" t="s">
        <v>472</v>
      </c>
      <c r="B655">
        <v>1</v>
      </c>
    </row>
    <row r="656" spans="1:2" x14ac:dyDescent="0.3">
      <c r="A656" s="7" t="s">
        <v>488</v>
      </c>
      <c r="B656">
        <v>1</v>
      </c>
    </row>
    <row r="657" spans="1:2" x14ac:dyDescent="0.3">
      <c r="A657" s="7" t="s">
        <v>21</v>
      </c>
      <c r="B657">
        <v>1</v>
      </c>
    </row>
    <row r="658" spans="1:2" x14ac:dyDescent="0.3">
      <c r="A658" s="7" t="s">
        <v>160</v>
      </c>
      <c r="B658">
        <v>1</v>
      </c>
    </row>
    <row r="659" spans="1:2" x14ac:dyDescent="0.3">
      <c r="A659" s="7" t="s">
        <v>1495</v>
      </c>
      <c r="B659">
        <v>1</v>
      </c>
    </row>
    <row r="660" spans="1:2" x14ac:dyDescent="0.3">
      <c r="A660" s="7" t="s">
        <v>4006</v>
      </c>
      <c r="B660">
        <v>1</v>
      </c>
    </row>
    <row r="661" spans="1:2" x14ac:dyDescent="0.3">
      <c r="A661" s="7" t="s">
        <v>735</v>
      </c>
      <c r="B661">
        <v>3</v>
      </c>
    </row>
    <row r="662" spans="1:2" x14ac:dyDescent="0.3">
      <c r="A662" s="7" t="s">
        <v>11299</v>
      </c>
      <c r="B662">
        <v>1</v>
      </c>
    </row>
    <row r="663" spans="1:2" x14ac:dyDescent="0.3">
      <c r="A663" s="7" t="s">
        <v>97</v>
      </c>
      <c r="B663">
        <v>1</v>
      </c>
    </row>
    <row r="664" spans="1:2" x14ac:dyDescent="0.3">
      <c r="A664" s="7" t="s">
        <v>2066</v>
      </c>
      <c r="B664">
        <v>1</v>
      </c>
    </row>
    <row r="665" spans="1:2" x14ac:dyDescent="0.3">
      <c r="A665" s="3" t="s">
        <v>8429</v>
      </c>
      <c r="B665">
        <v>13</v>
      </c>
    </row>
    <row r="666" spans="1:2" x14ac:dyDescent="0.3">
      <c r="A666" s="7" t="s">
        <v>9567</v>
      </c>
      <c r="B666">
        <v>1</v>
      </c>
    </row>
    <row r="667" spans="1:2" x14ac:dyDescent="0.3">
      <c r="A667" s="7" t="s">
        <v>4412</v>
      </c>
      <c r="B667">
        <v>1</v>
      </c>
    </row>
    <row r="668" spans="1:2" x14ac:dyDescent="0.3">
      <c r="A668" s="7" t="s">
        <v>16309</v>
      </c>
      <c r="B668">
        <v>1</v>
      </c>
    </row>
    <row r="669" spans="1:2" x14ac:dyDescent="0.3">
      <c r="A669" s="7" t="s">
        <v>8955</v>
      </c>
      <c r="B669">
        <v>3</v>
      </c>
    </row>
    <row r="670" spans="1:2" x14ac:dyDescent="0.3">
      <c r="A670" s="7" t="s">
        <v>9192</v>
      </c>
      <c r="B670">
        <v>1</v>
      </c>
    </row>
    <row r="671" spans="1:2" x14ac:dyDescent="0.3">
      <c r="A671" s="7" t="s">
        <v>557</v>
      </c>
      <c r="B671">
        <v>1</v>
      </c>
    </row>
    <row r="672" spans="1:2" x14ac:dyDescent="0.3">
      <c r="A672" s="7" t="s">
        <v>12864</v>
      </c>
      <c r="B672">
        <v>3</v>
      </c>
    </row>
    <row r="673" spans="1:2" x14ac:dyDescent="0.3">
      <c r="A673" s="7" t="s">
        <v>7558</v>
      </c>
      <c r="B673">
        <v>2</v>
      </c>
    </row>
    <row r="674" spans="1:2" x14ac:dyDescent="0.3">
      <c r="A674" s="3" t="s">
        <v>3312</v>
      </c>
      <c r="B674">
        <v>13</v>
      </c>
    </row>
    <row r="675" spans="1:2" x14ac:dyDescent="0.3">
      <c r="A675" s="7" t="s">
        <v>6471</v>
      </c>
      <c r="B675">
        <v>1</v>
      </c>
    </row>
    <row r="676" spans="1:2" x14ac:dyDescent="0.3">
      <c r="A676" s="7" t="s">
        <v>4208</v>
      </c>
      <c r="B676">
        <v>1</v>
      </c>
    </row>
    <row r="677" spans="1:2" x14ac:dyDescent="0.3">
      <c r="A677" s="7" t="s">
        <v>13393</v>
      </c>
      <c r="B677">
        <v>1</v>
      </c>
    </row>
    <row r="678" spans="1:2" x14ac:dyDescent="0.3">
      <c r="A678" s="7" t="s">
        <v>4084</v>
      </c>
      <c r="B678">
        <v>2</v>
      </c>
    </row>
    <row r="679" spans="1:2" x14ac:dyDescent="0.3">
      <c r="A679" s="7" t="s">
        <v>18451</v>
      </c>
      <c r="B679">
        <v>1</v>
      </c>
    </row>
    <row r="680" spans="1:2" x14ac:dyDescent="0.3">
      <c r="A680" s="7" t="s">
        <v>10701</v>
      </c>
      <c r="B680">
        <v>1</v>
      </c>
    </row>
    <row r="681" spans="1:2" x14ac:dyDescent="0.3">
      <c r="A681" s="7" t="s">
        <v>8428</v>
      </c>
      <c r="B681">
        <v>1</v>
      </c>
    </row>
    <row r="682" spans="1:2" x14ac:dyDescent="0.3">
      <c r="A682" s="7" t="s">
        <v>1495</v>
      </c>
      <c r="B682">
        <v>1</v>
      </c>
    </row>
    <row r="683" spans="1:2" x14ac:dyDescent="0.3">
      <c r="A683" s="7" t="s">
        <v>2174</v>
      </c>
      <c r="B683">
        <v>1</v>
      </c>
    </row>
    <row r="684" spans="1:2" x14ac:dyDescent="0.3">
      <c r="A684" s="7" t="s">
        <v>10038</v>
      </c>
      <c r="B684">
        <v>1</v>
      </c>
    </row>
    <row r="685" spans="1:2" x14ac:dyDescent="0.3">
      <c r="A685" s="7" t="s">
        <v>1462</v>
      </c>
      <c r="B685">
        <v>2</v>
      </c>
    </row>
    <row r="686" spans="1:2" x14ac:dyDescent="0.3">
      <c r="A686" s="3" t="s">
        <v>4449</v>
      </c>
      <c r="B686">
        <v>13</v>
      </c>
    </row>
    <row r="687" spans="1:2" x14ac:dyDescent="0.3">
      <c r="A687" s="7" t="s">
        <v>4450</v>
      </c>
      <c r="B687">
        <v>1</v>
      </c>
    </row>
    <row r="688" spans="1:2" x14ac:dyDescent="0.3">
      <c r="A688" s="7" t="s">
        <v>4281</v>
      </c>
      <c r="B688">
        <v>1</v>
      </c>
    </row>
    <row r="689" spans="1:2" x14ac:dyDescent="0.3">
      <c r="A689" s="7" t="s">
        <v>6096</v>
      </c>
      <c r="B689">
        <v>1</v>
      </c>
    </row>
    <row r="690" spans="1:2" x14ac:dyDescent="0.3">
      <c r="A690" s="7" t="s">
        <v>14510</v>
      </c>
      <c r="B690">
        <v>1</v>
      </c>
    </row>
    <row r="691" spans="1:2" x14ac:dyDescent="0.3">
      <c r="A691" s="7" t="s">
        <v>73</v>
      </c>
      <c r="B691">
        <v>1</v>
      </c>
    </row>
    <row r="692" spans="1:2" x14ac:dyDescent="0.3">
      <c r="A692" s="7" t="s">
        <v>6625</v>
      </c>
      <c r="B692">
        <v>1</v>
      </c>
    </row>
    <row r="693" spans="1:2" x14ac:dyDescent="0.3">
      <c r="A693" s="7" t="s">
        <v>876</v>
      </c>
      <c r="B693">
        <v>1</v>
      </c>
    </row>
    <row r="694" spans="1:2" x14ac:dyDescent="0.3">
      <c r="A694" s="7" t="s">
        <v>12890</v>
      </c>
      <c r="B694">
        <v>1</v>
      </c>
    </row>
    <row r="695" spans="1:2" x14ac:dyDescent="0.3">
      <c r="A695" s="7" t="s">
        <v>9996</v>
      </c>
      <c r="B695">
        <v>1</v>
      </c>
    </row>
    <row r="696" spans="1:2" x14ac:dyDescent="0.3">
      <c r="A696" s="7" t="s">
        <v>5606</v>
      </c>
      <c r="B696">
        <v>1</v>
      </c>
    </row>
    <row r="697" spans="1:2" x14ac:dyDescent="0.3">
      <c r="A697" s="7" t="s">
        <v>12326</v>
      </c>
      <c r="B697">
        <v>1</v>
      </c>
    </row>
    <row r="698" spans="1:2" x14ac:dyDescent="0.3">
      <c r="A698" s="7" t="s">
        <v>8508</v>
      </c>
      <c r="B698">
        <v>1</v>
      </c>
    </row>
    <row r="699" spans="1:2" x14ac:dyDescent="0.3">
      <c r="A699" s="7" t="s">
        <v>3498</v>
      </c>
      <c r="B699">
        <v>1</v>
      </c>
    </row>
    <row r="700" spans="1:2" x14ac:dyDescent="0.3">
      <c r="A700" s="3" t="s">
        <v>825</v>
      </c>
      <c r="B700">
        <v>13</v>
      </c>
    </row>
    <row r="701" spans="1:2" x14ac:dyDescent="0.3">
      <c r="A701" s="7" t="s">
        <v>3025</v>
      </c>
      <c r="B701">
        <v>3</v>
      </c>
    </row>
    <row r="702" spans="1:2" x14ac:dyDescent="0.3">
      <c r="A702" s="7" t="s">
        <v>5464</v>
      </c>
      <c r="B702">
        <v>1</v>
      </c>
    </row>
    <row r="703" spans="1:2" x14ac:dyDescent="0.3">
      <c r="A703" s="7" t="s">
        <v>112</v>
      </c>
      <c r="B703">
        <v>1</v>
      </c>
    </row>
    <row r="704" spans="1:2" x14ac:dyDescent="0.3">
      <c r="A704" s="7" t="s">
        <v>538</v>
      </c>
      <c r="B704">
        <v>1</v>
      </c>
    </row>
    <row r="705" spans="1:2" x14ac:dyDescent="0.3">
      <c r="A705" s="7" t="s">
        <v>3942</v>
      </c>
      <c r="B705">
        <v>1</v>
      </c>
    </row>
    <row r="706" spans="1:2" x14ac:dyDescent="0.3">
      <c r="A706" s="7" t="s">
        <v>1838</v>
      </c>
      <c r="B706">
        <v>1</v>
      </c>
    </row>
    <row r="707" spans="1:2" x14ac:dyDescent="0.3">
      <c r="A707" s="7" t="s">
        <v>12890</v>
      </c>
      <c r="B707">
        <v>1</v>
      </c>
    </row>
    <row r="708" spans="1:2" x14ac:dyDescent="0.3">
      <c r="A708" s="7" t="s">
        <v>2605</v>
      </c>
      <c r="B708">
        <v>1</v>
      </c>
    </row>
    <row r="709" spans="1:2" x14ac:dyDescent="0.3">
      <c r="A709" s="7" t="s">
        <v>1012</v>
      </c>
      <c r="B709">
        <v>1</v>
      </c>
    </row>
    <row r="710" spans="1:2" x14ac:dyDescent="0.3">
      <c r="A710" s="7" t="s">
        <v>317</v>
      </c>
      <c r="B710">
        <v>1</v>
      </c>
    </row>
    <row r="711" spans="1:2" x14ac:dyDescent="0.3">
      <c r="A711" s="7" t="s">
        <v>7649</v>
      </c>
      <c r="B711">
        <v>1</v>
      </c>
    </row>
    <row r="712" spans="1:2" x14ac:dyDescent="0.3">
      <c r="A712" s="3" t="s">
        <v>8004</v>
      </c>
      <c r="B712">
        <v>13</v>
      </c>
    </row>
    <row r="713" spans="1:2" x14ac:dyDescent="0.3">
      <c r="A713" s="7" t="s">
        <v>13781</v>
      </c>
      <c r="B713">
        <v>1</v>
      </c>
    </row>
    <row r="714" spans="1:2" x14ac:dyDescent="0.3">
      <c r="A714" s="7" t="s">
        <v>8768</v>
      </c>
      <c r="B714">
        <v>1</v>
      </c>
    </row>
    <row r="715" spans="1:2" x14ac:dyDescent="0.3">
      <c r="A715" s="7" t="s">
        <v>12262</v>
      </c>
      <c r="B715">
        <v>2</v>
      </c>
    </row>
    <row r="716" spans="1:2" x14ac:dyDescent="0.3">
      <c r="A716" s="7" t="s">
        <v>15439</v>
      </c>
      <c r="B716">
        <v>1</v>
      </c>
    </row>
    <row r="717" spans="1:2" x14ac:dyDescent="0.3">
      <c r="A717" s="7" t="s">
        <v>8921</v>
      </c>
      <c r="B717">
        <v>2</v>
      </c>
    </row>
    <row r="718" spans="1:2" x14ac:dyDescent="0.3">
      <c r="A718" s="7" t="s">
        <v>21205</v>
      </c>
      <c r="B718">
        <v>1</v>
      </c>
    </row>
    <row r="719" spans="1:2" x14ac:dyDescent="0.3">
      <c r="A719" s="7" t="s">
        <v>12772</v>
      </c>
      <c r="B719">
        <v>1</v>
      </c>
    </row>
    <row r="720" spans="1:2" x14ac:dyDescent="0.3">
      <c r="A720" s="7" t="s">
        <v>14401</v>
      </c>
      <c r="B720">
        <v>1</v>
      </c>
    </row>
    <row r="721" spans="1:2" x14ac:dyDescent="0.3">
      <c r="A721" s="7" t="s">
        <v>5990</v>
      </c>
      <c r="B721">
        <v>1</v>
      </c>
    </row>
    <row r="722" spans="1:2" x14ac:dyDescent="0.3">
      <c r="A722" s="7" t="s">
        <v>8428</v>
      </c>
      <c r="B722">
        <v>1</v>
      </c>
    </row>
    <row r="723" spans="1:2" x14ac:dyDescent="0.3">
      <c r="A723" s="7" t="s">
        <v>16572</v>
      </c>
      <c r="B723">
        <v>1</v>
      </c>
    </row>
    <row r="724" spans="1:2" x14ac:dyDescent="0.3">
      <c r="A724" s="3" t="s">
        <v>702</v>
      </c>
      <c r="B724">
        <v>13</v>
      </c>
    </row>
    <row r="725" spans="1:2" x14ac:dyDescent="0.3">
      <c r="A725" s="7" t="s">
        <v>4412</v>
      </c>
      <c r="B725">
        <v>1</v>
      </c>
    </row>
    <row r="726" spans="1:2" x14ac:dyDescent="0.3">
      <c r="A726" s="7" t="s">
        <v>200</v>
      </c>
      <c r="B726">
        <v>1</v>
      </c>
    </row>
    <row r="727" spans="1:2" x14ac:dyDescent="0.3">
      <c r="A727" s="7" t="s">
        <v>1785</v>
      </c>
      <c r="B727">
        <v>1</v>
      </c>
    </row>
    <row r="728" spans="1:2" x14ac:dyDescent="0.3">
      <c r="A728" s="7" t="s">
        <v>388</v>
      </c>
      <c r="B728">
        <v>1</v>
      </c>
    </row>
    <row r="729" spans="1:2" x14ac:dyDescent="0.3">
      <c r="A729" s="7" t="s">
        <v>4247</v>
      </c>
      <c r="B729">
        <v>1</v>
      </c>
    </row>
    <row r="730" spans="1:2" x14ac:dyDescent="0.3">
      <c r="A730" s="7" t="s">
        <v>876</v>
      </c>
      <c r="B730">
        <v>1</v>
      </c>
    </row>
    <row r="731" spans="1:2" x14ac:dyDescent="0.3">
      <c r="A731" s="7" t="s">
        <v>383</v>
      </c>
      <c r="B731">
        <v>1</v>
      </c>
    </row>
    <row r="732" spans="1:2" x14ac:dyDescent="0.3">
      <c r="A732" s="7" t="s">
        <v>703</v>
      </c>
      <c r="B732">
        <v>2</v>
      </c>
    </row>
    <row r="733" spans="1:2" x14ac:dyDescent="0.3">
      <c r="A733" s="7" t="s">
        <v>4019</v>
      </c>
      <c r="B733">
        <v>1</v>
      </c>
    </row>
    <row r="734" spans="1:2" x14ac:dyDescent="0.3">
      <c r="A734" s="7" t="s">
        <v>374</v>
      </c>
      <c r="B734">
        <v>1</v>
      </c>
    </row>
    <row r="735" spans="1:2" x14ac:dyDescent="0.3">
      <c r="A735" s="7" t="s">
        <v>6700</v>
      </c>
      <c r="B735">
        <v>1</v>
      </c>
    </row>
    <row r="736" spans="1:2" x14ac:dyDescent="0.3">
      <c r="A736" s="7" t="s">
        <v>3646</v>
      </c>
      <c r="B736">
        <v>1</v>
      </c>
    </row>
    <row r="737" spans="1:2" x14ac:dyDescent="0.3">
      <c r="A737" s="3" t="s">
        <v>183</v>
      </c>
      <c r="B737">
        <v>12</v>
      </c>
    </row>
    <row r="738" spans="1:2" x14ac:dyDescent="0.3">
      <c r="A738" s="7" t="s">
        <v>1507</v>
      </c>
      <c r="B738">
        <v>1</v>
      </c>
    </row>
    <row r="739" spans="1:2" x14ac:dyDescent="0.3">
      <c r="A739" s="7" t="s">
        <v>2612</v>
      </c>
      <c r="B739">
        <v>1</v>
      </c>
    </row>
    <row r="740" spans="1:2" x14ac:dyDescent="0.3">
      <c r="A740" s="7" t="s">
        <v>9291</v>
      </c>
      <c r="B740">
        <v>1</v>
      </c>
    </row>
    <row r="741" spans="1:2" x14ac:dyDescent="0.3">
      <c r="A741" s="7" t="s">
        <v>2787</v>
      </c>
      <c r="B741">
        <v>1</v>
      </c>
    </row>
    <row r="742" spans="1:2" x14ac:dyDescent="0.3">
      <c r="A742" s="7" t="s">
        <v>9996</v>
      </c>
      <c r="B742">
        <v>1</v>
      </c>
    </row>
    <row r="743" spans="1:2" x14ac:dyDescent="0.3">
      <c r="A743" s="7" t="s">
        <v>2535</v>
      </c>
      <c r="B743">
        <v>1</v>
      </c>
    </row>
    <row r="744" spans="1:2" x14ac:dyDescent="0.3">
      <c r="A744" s="7" t="s">
        <v>1075</v>
      </c>
      <c r="B744">
        <v>1</v>
      </c>
    </row>
    <row r="745" spans="1:2" x14ac:dyDescent="0.3">
      <c r="A745" s="7" t="s">
        <v>4958</v>
      </c>
      <c r="B745">
        <v>1</v>
      </c>
    </row>
    <row r="746" spans="1:2" x14ac:dyDescent="0.3">
      <c r="A746" s="7" t="s">
        <v>1012</v>
      </c>
      <c r="B746">
        <v>1</v>
      </c>
    </row>
    <row r="747" spans="1:2" x14ac:dyDescent="0.3">
      <c r="A747" s="7" t="s">
        <v>184</v>
      </c>
      <c r="B747">
        <v>1</v>
      </c>
    </row>
    <row r="748" spans="1:2" x14ac:dyDescent="0.3">
      <c r="A748" s="7" t="s">
        <v>9785</v>
      </c>
      <c r="B748">
        <v>1</v>
      </c>
    </row>
    <row r="749" spans="1:2" x14ac:dyDescent="0.3">
      <c r="A749" s="7" t="s">
        <v>4497</v>
      </c>
      <c r="B749">
        <v>1</v>
      </c>
    </row>
    <row r="750" spans="1:2" x14ac:dyDescent="0.3">
      <c r="A750" s="3" t="s">
        <v>10372</v>
      </c>
      <c r="B750">
        <v>12</v>
      </c>
    </row>
    <row r="751" spans="1:2" x14ac:dyDescent="0.3">
      <c r="A751" s="7" t="s">
        <v>4412</v>
      </c>
      <c r="B751">
        <v>2</v>
      </c>
    </row>
    <row r="752" spans="1:2" x14ac:dyDescent="0.3">
      <c r="A752" s="7" t="s">
        <v>18282</v>
      </c>
      <c r="B752">
        <v>1</v>
      </c>
    </row>
    <row r="753" spans="1:2" x14ac:dyDescent="0.3">
      <c r="A753" s="7" t="s">
        <v>14401</v>
      </c>
      <c r="B753">
        <v>2</v>
      </c>
    </row>
    <row r="754" spans="1:2" x14ac:dyDescent="0.3">
      <c r="A754" s="7" t="s">
        <v>10373</v>
      </c>
      <c r="B754">
        <v>1</v>
      </c>
    </row>
    <row r="755" spans="1:2" x14ac:dyDescent="0.3">
      <c r="A755" s="7" t="s">
        <v>8955</v>
      </c>
      <c r="B755">
        <v>1</v>
      </c>
    </row>
    <row r="756" spans="1:2" x14ac:dyDescent="0.3">
      <c r="A756" s="7" t="s">
        <v>526</v>
      </c>
      <c r="B756">
        <v>1</v>
      </c>
    </row>
    <row r="757" spans="1:2" x14ac:dyDescent="0.3">
      <c r="A757" s="7" t="s">
        <v>16485</v>
      </c>
      <c r="B757">
        <v>1</v>
      </c>
    </row>
    <row r="758" spans="1:2" x14ac:dyDescent="0.3">
      <c r="A758" s="7" t="s">
        <v>19196</v>
      </c>
      <c r="B758">
        <v>1</v>
      </c>
    </row>
    <row r="759" spans="1:2" x14ac:dyDescent="0.3">
      <c r="A759" s="7" t="s">
        <v>13160</v>
      </c>
      <c r="B759">
        <v>1</v>
      </c>
    </row>
    <row r="760" spans="1:2" x14ac:dyDescent="0.3">
      <c r="A760" s="7" t="s">
        <v>3199</v>
      </c>
      <c r="B760">
        <v>1</v>
      </c>
    </row>
    <row r="761" spans="1:2" x14ac:dyDescent="0.3">
      <c r="A761" s="3" t="s">
        <v>2876</v>
      </c>
      <c r="B761">
        <v>12</v>
      </c>
    </row>
    <row r="762" spans="1:2" x14ac:dyDescent="0.3">
      <c r="A762" s="7" t="s">
        <v>5686</v>
      </c>
      <c r="B762">
        <v>1</v>
      </c>
    </row>
    <row r="763" spans="1:2" x14ac:dyDescent="0.3">
      <c r="A763" s="7" t="s">
        <v>4412</v>
      </c>
      <c r="B763">
        <v>1</v>
      </c>
    </row>
    <row r="764" spans="1:2" x14ac:dyDescent="0.3">
      <c r="A764" s="7" t="s">
        <v>2191</v>
      </c>
      <c r="B764">
        <v>1</v>
      </c>
    </row>
    <row r="765" spans="1:2" x14ac:dyDescent="0.3">
      <c r="A765" s="7" t="s">
        <v>17647</v>
      </c>
      <c r="B765">
        <v>1</v>
      </c>
    </row>
    <row r="766" spans="1:2" x14ac:dyDescent="0.3">
      <c r="A766" s="7" t="s">
        <v>14700</v>
      </c>
      <c r="B766">
        <v>1</v>
      </c>
    </row>
    <row r="767" spans="1:2" x14ac:dyDescent="0.3">
      <c r="A767" s="7" t="s">
        <v>7821</v>
      </c>
      <c r="B767">
        <v>1</v>
      </c>
    </row>
    <row r="768" spans="1:2" x14ac:dyDescent="0.3">
      <c r="A768" s="7" t="s">
        <v>4526</v>
      </c>
      <c r="B768">
        <v>1</v>
      </c>
    </row>
    <row r="769" spans="1:2" x14ac:dyDescent="0.3">
      <c r="A769" s="7" t="s">
        <v>10733</v>
      </c>
      <c r="B769">
        <v>1</v>
      </c>
    </row>
    <row r="770" spans="1:2" x14ac:dyDescent="0.3">
      <c r="A770" s="7" t="s">
        <v>14269</v>
      </c>
      <c r="B770">
        <v>1</v>
      </c>
    </row>
    <row r="771" spans="1:2" x14ac:dyDescent="0.3">
      <c r="A771" s="7" t="s">
        <v>67</v>
      </c>
      <c r="B771">
        <v>1</v>
      </c>
    </row>
    <row r="772" spans="1:2" x14ac:dyDescent="0.3">
      <c r="A772" s="7" t="s">
        <v>21281</v>
      </c>
      <c r="B772">
        <v>1</v>
      </c>
    </row>
    <row r="773" spans="1:2" x14ac:dyDescent="0.3">
      <c r="A773" s="7" t="s">
        <v>9192</v>
      </c>
      <c r="B773">
        <v>1</v>
      </c>
    </row>
    <row r="774" spans="1:2" x14ac:dyDescent="0.3">
      <c r="A774" s="3" t="s">
        <v>4966</v>
      </c>
      <c r="B774">
        <v>12</v>
      </c>
    </row>
    <row r="775" spans="1:2" x14ac:dyDescent="0.3">
      <c r="A775" s="7" t="s">
        <v>8068</v>
      </c>
      <c r="B775">
        <v>2</v>
      </c>
    </row>
    <row r="776" spans="1:2" x14ac:dyDescent="0.3">
      <c r="A776" s="7" t="s">
        <v>1137</v>
      </c>
      <c r="B776">
        <v>1</v>
      </c>
    </row>
    <row r="777" spans="1:2" x14ac:dyDescent="0.3">
      <c r="A777" s="7" t="s">
        <v>10230</v>
      </c>
      <c r="B777">
        <v>1</v>
      </c>
    </row>
    <row r="778" spans="1:2" x14ac:dyDescent="0.3">
      <c r="A778" s="7" t="s">
        <v>13393</v>
      </c>
      <c r="B778">
        <v>1</v>
      </c>
    </row>
    <row r="779" spans="1:2" x14ac:dyDescent="0.3">
      <c r="A779" s="7" t="s">
        <v>3326</v>
      </c>
      <c r="B779">
        <v>1</v>
      </c>
    </row>
    <row r="780" spans="1:2" x14ac:dyDescent="0.3">
      <c r="A780" s="7" t="s">
        <v>20317</v>
      </c>
      <c r="B780">
        <v>1</v>
      </c>
    </row>
    <row r="781" spans="1:2" x14ac:dyDescent="0.3">
      <c r="A781" s="7" t="s">
        <v>526</v>
      </c>
      <c r="B781">
        <v>1</v>
      </c>
    </row>
    <row r="782" spans="1:2" x14ac:dyDescent="0.3">
      <c r="A782" s="7" t="s">
        <v>4686</v>
      </c>
      <c r="B782">
        <v>1</v>
      </c>
    </row>
    <row r="783" spans="1:2" x14ac:dyDescent="0.3">
      <c r="A783" s="7" t="s">
        <v>7143</v>
      </c>
      <c r="B783">
        <v>1</v>
      </c>
    </row>
    <row r="784" spans="1:2" x14ac:dyDescent="0.3">
      <c r="A784" s="7" t="s">
        <v>12361</v>
      </c>
      <c r="B784">
        <v>1</v>
      </c>
    </row>
    <row r="785" spans="1:2" x14ac:dyDescent="0.3">
      <c r="A785" s="7" t="s">
        <v>204</v>
      </c>
      <c r="B785">
        <v>1</v>
      </c>
    </row>
    <row r="786" spans="1:2" x14ac:dyDescent="0.3">
      <c r="A786" s="3" t="s">
        <v>58</v>
      </c>
      <c r="B786">
        <v>12</v>
      </c>
    </row>
    <row r="787" spans="1:2" x14ac:dyDescent="0.3">
      <c r="A787" s="7" t="s">
        <v>5686</v>
      </c>
      <c r="B787">
        <v>1</v>
      </c>
    </row>
    <row r="788" spans="1:2" x14ac:dyDescent="0.3">
      <c r="A788" s="7" t="s">
        <v>49</v>
      </c>
      <c r="B788">
        <v>1</v>
      </c>
    </row>
    <row r="789" spans="1:2" x14ac:dyDescent="0.3">
      <c r="A789" s="7" t="s">
        <v>59</v>
      </c>
      <c r="B789">
        <v>1</v>
      </c>
    </row>
    <row r="790" spans="1:2" x14ac:dyDescent="0.3">
      <c r="A790" s="7" t="s">
        <v>494</v>
      </c>
      <c r="B790">
        <v>1</v>
      </c>
    </row>
    <row r="791" spans="1:2" x14ac:dyDescent="0.3">
      <c r="A791" s="7" t="s">
        <v>1469</v>
      </c>
      <c r="B791">
        <v>3</v>
      </c>
    </row>
    <row r="792" spans="1:2" x14ac:dyDescent="0.3">
      <c r="A792" s="7" t="s">
        <v>2725</v>
      </c>
      <c r="B792">
        <v>1</v>
      </c>
    </row>
    <row r="793" spans="1:2" x14ac:dyDescent="0.3">
      <c r="A793" s="7" t="s">
        <v>60</v>
      </c>
      <c r="B793">
        <v>1</v>
      </c>
    </row>
    <row r="794" spans="1:2" x14ac:dyDescent="0.3">
      <c r="A794" s="7" t="s">
        <v>839</v>
      </c>
      <c r="B794">
        <v>1</v>
      </c>
    </row>
    <row r="795" spans="1:2" x14ac:dyDescent="0.3">
      <c r="A795" s="7" t="s">
        <v>749</v>
      </c>
      <c r="B795">
        <v>1</v>
      </c>
    </row>
    <row r="796" spans="1:2" x14ac:dyDescent="0.3">
      <c r="A796" s="7" t="s">
        <v>9264</v>
      </c>
      <c r="B796">
        <v>1</v>
      </c>
    </row>
    <row r="797" spans="1:2" x14ac:dyDescent="0.3">
      <c r="A797" s="3" t="s">
        <v>524</v>
      </c>
      <c r="B797">
        <v>12</v>
      </c>
    </row>
    <row r="798" spans="1:2" x14ac:dyDescent="0.3">
      <c r="A798" s="7" t="s">
        <v>112</v>
      </c>
      <c r="B798">
        <v>1</v>
      </c>
    </row>
    <row r="799" spans="1:2" x14ac:dyDescent="0.3">
      <c r="A799" s="7" t="s">
        <v>7606</v>
      </c>
      <c r="B799">
        <v>2</v>
      </c>
    </row>
    <row r="800" spans="1:2" x14ac:dyDescent="0.3">
      <c r="A800" s="7" t="s">
        <v>21</v>
      </c>
      <c r="B800">
        <v>1</v>
      </c>
    </row>
    <row r="801" spans="1:2" x14ac:dyDescent="0.3">
      <c r="A801" s="7" t="s">
        <v>5761</v>
      </c>
      <c r="B801">
        <v>1</v>
      </c>
    </row>
    <row r="802" spans="1:2" x14ac:dyDescent="0.3">
      <c r="A802" s="7" t="s">
        <v>148</v>
      </c>
      <c r="B802">
        <v>1</v>
      </c>
    </row>
    <row r="803" spans="1:2" x14ac:dyDescent="0.3">
      <c r="A803" s="7" t="s">
        <v>10285</v>
      </c>
      <c r="B803">
        <v>1</v>
      </c>
    </row>
    <row r="804" spans="1:2" x14ac:dyDescent="0.3">
      <c r="A804" s="7" t="s">
        <v>526</v>
      </c>
      <c r="B804">
        <v>2</v>
      </c>
    </row>
    <row r="805" spans="1:2" x14ac:dyDescent="0.3">
      <c r="A805" s="7" t="s">
        <v>1012</v>
      </c>
      <c r="B805">
        <v>1</v>
      </c>
    </row>
    <row r="806" spans="1:2" x14ac:dyDescent="0.3">
      <c r="A806" s="7" t="s">
        <v>8158</v>
      </c>
      <c r="B806">
        <v>1</v>
      </c>
    </row>
    <row r="807" spans="1:2" x14ac:dyDescent="0.3">
      <c r="A807" s="7" t="s">
        <v>15538</v>
      </c>
      <c r="B807">
        <v>1</v>
      </c>
    </row>
    <row r="808" spans="1:2" x14ac:dyDescent="0.3">
      <c r="A808" s="3" t="s">
        <v>902</v>
      </c>
      <c r="B808">
        <v>12</v>
      </c>
    </row>
    <row r="809" spans="1:2" x14ac:dyDescent="0.3">
      <c r="A809" s="7" t="s">
        <v>3257</v>
      </c>
      <c r="B809">
        <v>1</v>
      </c>
    </row>
    <row r="810" spans="1:2" x14ac:dyDescent="0.3">
      <c r="A810" s="7" t="s">
        <v>6769</v>
      </c>
      <c r="B810">
        <v>1</v>
      </c>
    </row>
    <row r="811" spans="1:2" x14ac:dyDescent="0.3">
      <c r="A811" s="7" t="s">
        <v>5628</v>
      </c>
      <c r="B811">
        <v>1</v>
      </c>
    </row>
    <row r="812" spans="1:2" x14ac:dyDescent="0.3">
      <c r="A812" s="7" t="s">
        <v>2798</v>
      </c>
      <c r="B812">
        <v>1</v>
      </c>
    </row>
    <row r="813" spans="1:2" x14ac:dyDescent="0.3">
      <c r="A813" s="7" t="s">
        <v>1495</v>
      </c>
      <c r="B813">
        <v>1</v>
      </c>
    </row>
    <row r="814" spans="1:2" x14ac:dyDescent="0.3">
      <c r="A814" s="7" t="s">
        <v>526</v>
      </c>
      <c r="B814">
        <v>1</v>
      </c>
    </row>
    <row r="815" spans="1:2" x14ac:dyDescent="0.3">
      <c r="A815" s="7" t="s">
        <v>2535</v>
      </c>
      <c r="B815">
        <v>1</v>
      </c>
    </row>
    <row r="816" spans="1:2" x14ac:dyDescent="0.3">
      <c r="A816" s="7" t="s">
        <v>345</v>
      </c>
      <c r="B816">
        <v>3</v>
      </c>
    </row>
    <row r="817" spans="1:2" x14ac:dyDescent="0.3">
      <c r="A817" s="7" t="s">
        <v>1229</v>
      </c>
      <c r="B817">
        <v>1</v>
      </c>
    </row>
    <row r="818" spans="1:2" x14ac:dyDescent="0.3">
      <c r="A818" s="7" t="s">
        <v>6277</v>
      </c>
      <c r="B818">
        <v>1</v>
      </c>
    </row>
    <row r="819" spans="1:2" x14ac:dyDescent="0.3">
      <c r="A819" s="3" t="s">
        <v>2249</v>
      </c>
      <c r="B819">
        <v>12</v>
      </c>
    </row>
    <row r="820" spans="1:2" x14ac:dyDescent="0.3">
      <c r="A820" s="7" t="s">
        <v>2250</v>
      </c>
      <c r="B820">
        <v>1</v>
      </c>
    </row>
    <row r="821" spans="1:2" x14ac:dyDescent="0.3">
      <c r="A821" s="7" t="s">
        <v>136</v>
      </c>
      <c r="B821">
        <v>1</v>
      </c>
    </row>
    <row r="822" spans="1:2" x14ac:dyDescent="0.3">
      <c r="A822" s="7" t="s">
        <v>10222</v>
      </c>
      <c r="B822">
        <v>1</v>
      </c>
    </row>
    <row r="823" spans="1:2" x14ac:dyDescent="0.3">
      <c r="A823" s="7" t="s">
        <v>8689</v>
      </c>
      <c r="B823">
        <v>1</v>
      </c>
    </row>
    <row r="824" spans="1:2" x14ac:dyDescent="0.3">
      <c r="A824" s="7" t="s">
        <v>19130</v>
      </c>
      <c r="B824">
        <v>2</v>
      </c>
    </row>
    <row r="825" spans="1:2" x14ac:dyDescent="0.3">
      <c r="A825" s="7" t="s">
        <v>8761</v>
      </c>
      <c r="B825">
        <v>1</v>
      </c>
    </row>
    <row r="826" spans="1:2" x14ac:dyDescent="0.3">
      <c r="A826" s="7" t="s">
        <v>9677</v>
      </c>
      <c r="B826">
        <v>1</v>
      </c>
    </row>
    <row r="827" spans="1:2" x14ac:dyDescent="0.3">
      <c r="A827" s="7" t="s">
        <v>3817</v>
      </c>
      <c r="B827">
        <v>1</v>
      </c>
    </row>
    <row r="828" spans="1:2" x14ac:dyDescent="0.3">
      <c r="A828" s="7" t="s">
        <v>4105</v>
      </c>
      <c r="B828">
        <v>1</v>
      </c>
    </row>
    <row r="829" spans="1:2" x14ac:dyDescent="0.3">
      <c r="A829" s="7" t="s">
        <v>8955</v>
      </c>
      <c r="B829">
        <v>1</v>
      </c>
    </row>
    <row r="830" spans="1:2" x14ac:dyDescent="0.3">
      <c r="A830" s="7" t="s">
        <v>975</v>
      </c>
      <c r="B830">
        <v>1</v>
      </c>
    </row>
    <row r="831" spans="1:2" x14ac:dyDescent="0.3">
      <c r="A831" s="3" t="s">
        <v>7705</v>
      </c>
      <c r="B831">
        <v>12</v>
      </c>
    </row>
    <row r="832" spans="1:2" x14ac:dyDescent="0.3">
      <c r="A832" s="7" t="s">
        <v>10222</v>
      </c>
      <c r="B832">
        <v>1</v>
      </c>
    </row>
    <row r="833" spans="1:2" x14ac:dyDescent="0.3">
      <c r="A833" s="7" t="s">
        <v>8421</v>
      </c>
      <c r="B833">
        <v>1</v>
      </c>
    </row>
    <row r="834" spans="1:2" x14ac:dyDescent="0.3">
      <c r="A834" s="7" t="s">
        <v>11378</v>
      </c>
      <c r="B834">
        <v>1</v>
      </c>
    </row>
    <row r="835" spans="1:2" x14ac:dyDescent="0.3">
      <c r="A835" s="7" t="s">
        <v>10701</v>
      </c>
      <c r="B835">
        <v>1</v>
      </c>
    </row>
    <row r="836" spans="1:2" x14ac:dyDescent="0.3">
      <c r="A836" s="7" t="s">
        <v>20035</v>
      </c>
      <c r="B836">
        <v>1</v>
      </c>
    </row>
    <row r="837" spans="1:2" x14ac:dyDescent="0.3">
      <c r="A837" s="7" t="s">
        <v>1712</v>
      </c>
      <c r="B837">
        <v>1</v>
      </c>
    </row>
    <row r="838" spans="1:2" x14ac:dyDescent="0.3">
      <c r="A838" s="7" t="s">
        <v>8147</v>
      </c>
      <c r="B838">
        <v>1</v>
      </c>
    </row>
    <row r="839" spans="1:2" x14ac:dyDescent="0.3">
      <c r="A839" s="7" t="s">
        <v>17619</v>
      </c>
      <c r="B839">
        <v>1</v>
      </c>
    </row>
    <row r="840" spans="1:2" x14ac:dyDescent="0.3">
      <c r="A840" s="7" t="s">
        <v>10038</v>
      </c>
      <c r="B840">
        <v>1</v>
      </c>
    </row>
    <row r="841" spans="1:2" x14ac:dyDescent="0.3">
      <c r="A841" s="7" t="s">
        <v>11209</v>
      </c>
      <c r="B841">
        <v>1</v>
      </c>
    </row>
    <row r="842" spans="1:2" x14ac:dyDescent="0.3">
      <c r="A842" s="7" t="s">
        <v>7558</v>
      </c>
      <c r="B842">
        <v>1</v>
      </c>
    </row>
    <row r="843" spans="1:2" x14ac:dyDescent="0.3">
      <c r="A843" s="7" t="s">
        <v>7706</v>
      </c>
      <c r="B843">
        <v>1</v>
      </c>
    </row>
    <row r="844" spans="1:2" x14ac:dyDescent="0.3">
      <c r="A844" s="3" t="s">
        <v>115</v>
      </c>
      <c r="B844">
        <v>12</v>
      </c>
    </row>
    <row r="845" spans="1:2" x14ac:dyDescent="0.3">
      <c r="A845" s="7" t="s">
        <v>746</v>
      </c>
      <c r="B845">
        <v>1</v>
      </c>
    </row>
    <row r="846" spans="1:2" x14ac:dyDescent="0.3">
      <c r="A846" s="7" t="s">
        <v>3025</v>
      </c>
      <c r="B846">
        <v>1</v>
      </c>
    </row>
    <row r="847" spans="1:2" x14ac:dyDescent="0.3">
      <c r="A847" s="7" t="s">
        <v>1070</v>
      </c>
      <c r="B847">
        <v>1</v>
      </c>
    </row>
    <row r="848" spans="1:2" x14ac:dyDescent="0.3">
      <c r="A848" s="7" t="s">
        <v>1481</v>
      </c>
      <c r="B848">
        <v>1</v>
      </c>
    </row>
    <row r="849" spans="1:2" x14ac:dyDescent="0.3">
      <c r="A849" s="7" t="s">
        <v>117</v>
      </c>
      <c r="B849">
        <v>1</v>
      </c>
    </row>
    <row r="850" spans="1:2" x14ac:dyDescent="0.3">
      <c r="A850" s="7" t="s">
        <v>9092</v>
      </c>
      <c r="B850">
        <v>1</v>
      </c>
    </row>
    <row r="851" spans="1:2" x14ac:dyDescent="0.3">
      <c r="A851" s="7" t="s">
        <v>73</v>
      </c>
      <c r="B851">
        <v>1</v>
      </c>
    </row>
    <row r="852" spans="1:2" x14ac:dyDescent="0.3">
      <c r="A852" s="7" t="s">
        <v>8280</v>
      </c>
      <c r="B852">
        <v>1</v>
      </c>
    </row>
    <row r="853" spans="1:2" x14ac:dyDescent="0.3">
      <c r="A853" s="7" t="s">
        <v>4105</v>
      </c>
      <c r="B853">
        <v>1</v>
      </c>
    </row>
    <row r="854" spans="1:2" x14ac:dyDescent="0.3">
      <c r="A854" s="7" t="s">
        <v>2211</v>
      </c>
      <c r="B854">
        <v>1</v>
      </c>
    </row>
    <row r="855" spans="1:2" x14ac:dyDescent="0.3">
      <c r="A855" s="7" t="s">
        <v>2756</v>
      </c>
      <c r="B855">
        <v>1</v>
      </c>
    </row>
    <row r="856" spans="1:2" x14ac:dyDescent="0.3">
      <c r="A856" s="7" t="s">
        <v>6266</v>
      </c>
      <c r="B856">
        <v>1</v>
      </c>
    </row>
    <row r="857" spans="1:2" x14ac:dyDescent="0.3">
      <c r="A857" s="3" t="s">
        <v>10220</v>
      </c>
      <c r="B857">
        <v>12</v>
      </c>
    </row>
    <row r="858" spans="1:2" x14ac:dyDescent="0.3">
      <c r="A858" s="7" t="s">
        <v>4412</v>
      </c>
      <c r="B858">
        <v>1</v>
      </c>
    </row>
    <row r="859" spans="1:2" x14ac:dyDescent="0.3">
      <c r="A859" s="7" t="s">
        <v>10222</v>
      </c>
      <c r="B859">
        <v>1</v>
      </c>
    </row>
    <row r="860" spans="1:2" x14ac:dyDescent="0.3">
      <c r="A860" s="7" t="s">
        <v>10230</v>
      </c>
      <c r="B860">
        <v>1</v>
      </c>
    </row>
    <row r="861" spans="1:2" x14ac:dyDescent="0.3">
      <c r="A861" s="7" t="s">
        <v>4084</v>
      </c>
      <c r="B861">
        <v>4</v>
      </c>
    </row>
    <row r="862" spans="1:2" x14ac:dyDescent="0.3">
      <c r="A862" s="7" t="s">
        <v>11335</v>
      </c>
      <c r="B862">
        <v>1</v>
      </c>
    </row>
    <row r="863" spans="1:2" x14ac:dyDescent="0.3">
      <c r="A863" s="7" t="s">
        <v>10701</v>
      </c>
      <c r="B863">
        <v>1</v>
      </c>
    </row>
    <row r="864" spans="1:2" x14ac:dyDescent="0.3">
      <c r="A864" s="7" t="s">
        <v>9790</v>
      </c>
      <c r="B864">
        <v>1</v>
      </c>
    </row>
    <row r="865" spans="1:2" x14ac:dyDescent="0.3">
      <c r="A865" s="7" t="s">
        <v>8955</v>
      </c>
      <c r="B865">
        <v>1</v>
      </c>
    </row>
    <row r="866" spans="1:2" x14ac:dyDescent="0.3">
      <c r="A866" s="7" t="s">
        <v>184</v>
      </c>
      <c r="B866">
        <v>1</v>
      </c>
    </row>
    <row r="867" spans="1:2" x14ac:dyDescent="0.3">
      <c r="A867" s="3" t="s">
        <v>3315</v>
      </c>
      <c r="B867">
        <v>11</v>
      </c>
    </row>
    <row r="868" spans="1:2" x14ac:dyDescent="0.3">
      <c r="A868" s="7" t="s">
        <v>11849</v>
      </c>
      <c r="B868">
        <v>1</v>
      </c>
    </row>
    <row r="869" spans="1:2" x14ac:dyDescent="0.3">
      <c r="A869" s="7" t="s">
        <v>3222</v>
      </c>
      <c r="B869">
        <v>1</v>
      </c>
    </row>
    <row r="870" spans="1:2" x14ac:dyDescent="0.3">
      <c r="A870" s="7" t="s">
        <v>6041</v>
      </c>
      <c r="B870">
        <v>1</v>
      </c>
    </row>
    <row r="871" spans="1:2" x14ac:dyDescent="0.3">
      <c r="A871" s="7" t="s">
        <v>640</v>
      </c>
      <c r="B871">
        <v>1</v>
      </c>
    </row>
    <row r="872" spans="1:2" x14ac:dyDescent="0.3">
      <c r="A872" s="7" t="s">
        <v>1469</v>
      </c>
      <c r="B872">
        <v>1</v>
      </c>
    </row>
    <row r="873" spans="1:2" x14ac:dyDescent="0.3">
      <c r="A873" s="7" t="s">
        <v>2546</v>
      </c>
      <c r="B873">
        <v>1</v>
      </c>
    </row>
    <row r="874" spans="1:2" x14ac:dyDescent="0.3">
      <c r="A874" s="7" t="s">
        <v>2991</v>
      </c>
      <c r="B874">
        <v>1</v>
      </c>
    </row>
    <row r="875" spans="1:2" x14ac:dyDescent="0.3">
      <c r="A875" s="7" t="s">
        <v>5026</v>
      </c>
      <c r="B875">
        <v>1</v>
      </c>
    </row>
    <row r="876" spans="1:2" x14ac:dyDescent="0.3">
      <c r="A876" s="7" t="s">
        <v>8955</v>
      </c>
      <c r="B876">
        <v>1</v>
      </c>
    </row>
    <row r="877" spans="1:2" x14ac:dyDescent="0.3">
      <c r="A877" s="7" t="s">
        <v>345</v>
      </c>
      <c r="B877">
        <v>1</v>
      </c>
    </row>
    <row r="878" spans="1:2" x14ac:dyDescent="0.3">
      <c r="A878" s="7" t="s">
        <v>1860</v>
      </c>
      <c r="B878">
        <v>1</v>
      </c>
    </row>
    <row r="879" spans="1:2" x14ac:dyDescent="0.3">
      <c r="A879" s="3" t="s">
        <v>997</v>
      </c>
      <c r="B879">
        <v>11</v>
      </c>
    </row>
    <row r="880" spans="1:2" x14ac:dyDescent="0.3">
      <c r="A880" s="7" t="s">
        <v>7359</v>
      </c>
      <c r="B880">
        <v>1</v>
      </c>
    </row>
    <row r="881" spans="1:2" x14ac:dyDescent="0.3">
      <c r="A881" s="7" t="s">
        <v>10758</v>
      </c>
      <c r="B881">
        <v>1</v>
      </c>
    </row>
    <row r="882" spans="1:2" x14ac:dyDescent="0.3">
      <c r="A882" s="7" t="s">
        <v>9790</v>
      </c>
      <c r="B882">
        <v>1</v>
      </c>
    </row>
    <row r="883" spans="1:2" x14ac:dyDescent="0.3">
      <c r="A883" s="7" t="s">
        <v>11134</v>
      </c>
      <c r="B883">
        <v>1</v>
      </c>
    </row>
    <row r="884" spans="1:2" x14ac:dyDescent="0.3">
      <c r="A884" s="7" t="s">
        <v>1190</v>
      </c>
      <c r="B884">
        <v>1</v>
      </c>
    </row>
    <row r="885" spans="1:2" x14ac:dyDescent="0.3">
      <c r="A885" s="7" t="s">
        <v>6189</v>
      </c>
      <c r="B885">
        <v>1</v>
      </c>
    </row>
    <row r="886" spans="1:2" x14ac:dyDescent="0.3">
      <c r="A886" s="7" t="s">
        <v>5026</v>
      </c>
      <c r="B886">
        <v>1</v>
      </c>
    </row>
    <row r="887" spans="1:2" x14ac:dyDescent="0.3">
      <c r="A887" s="7" t="s">
        <v>7135</v>
      </c>
      <c r="B887">
        <v>1</v>
      </c>
    </row>
    <row r="888" spans="1:2" x14ac:dyDescent="0.3">
      <c r="A888" s="7" t="s">
        <v>2730</v>
      </c>
      <c r="B888">
        <v>1</v>
      </c>
    </row>
    <row r="889" spans="1:2" x14ac:dyDescent="0.3">
      <c r="A889" s="7" t="s">
        <v>2093</v>
      </c>
      <c r="B889">
        <v>1</v>
      </c>
    </row>
    <row r="890" spans="1:2" x14ac:dyDescent="0.3">
      <c r="A890" s="7" t="s">
        <v>184</v>
      </c>
      <c r="B890">
        <v>1</v>
      </c>
    </row>
    <row r="891" spans="1:2" x14ac:dyDescent="0.3">
      <c r="A891" s="3" t="s">
        <v>6787</v>
      </c>
      <c r="B891">
        <v>11</v>
      </c>
    </row>
    <row r="892" spans="1:2" x14ac:dyDescent="0.3">
      <c r="A892" s="7" t="s">
        <v>14008</v>
      </c>
      <c r="B892">
        <v>1</v>
      </c>
    </row>
    <row r="893" spans="1:2" x14ac:dyDescent="0.3">
      <c r="A893" s="7" t="s">
        <v>14481</v>
      </c>
      <c r="B893">
        <v>1</v>
      </c>
    </row>
    <row r="894" spans="1:2" x14ac:dyDescent="0.3">
      <c r="A894" s="7" t="s">
        <v>1481</v>
      </c>
      <c r="B894">
        <v>1</v>
      </c>
    </row>
    <row r="895" spans="1:2" x14ac:dyDescent="0.3">
      <c r="A895" s="7" t="s">
        <v>4492</v>
      </c>
      <c r="B895">
        <v>1</v>
      </c>
    </row>
    <row r="896" spans="1:2" x14ac:dyDescent="0.3">
      <c r="A896" s="7" t="s">
        <v>2594</v>
      </c>
      <c r="B896">
        <v>1</v>
      </c>
    </row>
    <row r="897" spans="1:2" x14ac:dyDescent="0.3">
      <c r="A897" s="7" t="s">
        <v>498</v>
      </c>
      <c r="B897">
        <v>1</v>
      </c>
    </row>
    <row r="898" spans="1:2" x14ac:dyDescent="0.3">
      <c r="A898" s="7" t="s">
        <v>18495</v>
      </c>
      <c r="B898">
        <v>1</v>
      </c>
    </row>
    <row r="899" spans="1:2" x14ac:dyDescent="0.3">
      <c r="A899" s="7" t="s">
        <v>1495</v>
      </c>
      <c r="B899">
        <v>1</v>
      </c>
    </row>
    <row r="900" spans="1:2" x14ac:dyDescent="0.3">
      <c r="A900" s="7" t="s">
        <v>526</v>
      </c>
      <c r="B900">
        <v>1</v>
      </c>
    </row>
    <row r="901" spans="1:2" x14ac:dyDescent="0.3">
      <c r="A901" s="7" t="s">
        <v>17429</v>
      </c>
      <c r="B901">
        <v>1</v>
      </c>
    </row>
    <row r="902" spans="1:2" x14ac:dyDescent="0.3">
      <c r="A902" s="7" t="s">
        <v>7558</v>
      </c>
      <c r="B902">
        <v>1</v>
      </c>
    </row>
    <row r="903" spans="1:2" x14ac:dyDescent="0.3">
      <c r="A903" s="3" t="s">
        <v>564</v>
      </c>
      <c r="B903">
        <v>11</v>
      </c>
    </row>
    <row r="904" spans="1:2" x14ac:dyDescent="0.3">
      <c r="A904" s="7" t="s">
        <v>56</v>
      </c>
      <c r="B904">
        <v>1</v>
      </c>
    </row>
    <row r="905" spans="1:2" x14ac:dyDescent="0.3">
      <c r="A905" s="7" t="s">
        <v>6769</v>
      </c>
      <c r="B905">
        <v>1</v>
      </c>
    </row>
    <row r="906" spans="1:2" x14ac:dyDescent="0.3">
      <c r="A906" s="7" t="s">
        <v>1456</v>
      </c>
      <c r="B906">
        <v>1</v>
      </c>
    </row>
    <row r="907" spans="1:2" x14ac:dyDescent="0.3">
      <c r="A907" s="7" t="s">
        <v>1085</v>
      </c>
      <c r="B907">
        <v>1</v>
      </c>
    </row>
    <row r="908" spans="1:2" x14ac:dyDescent="0.3">
      <c r="A908" s="7" t="s">
        <v>1359</v>
      </c>
      <c r="B908">
        <v>1</v>
      </c>
    </row>
    <row r="909" spans="1:2" x14ac:dyDescent="0.3">
      <c r="A909" s="7" t="s">
        <v>6318</v>
      </c>
      <c r="B909">
        <v>1</v>
      </c>
    </row>
    <row r="910" spans="1:2" x14ac:dyDescent="0.3">
      <c r="A910" s="7" t="s">
        <v>10604</v>
      </c>
      <c r="B910">
        <v>1</v>
      </c>
    </row>
    <row r="911" spans="1:2" x14ac:dyDescent="0.3">
      <c r="A911" s="7" t="s">
        <v>580</v>
      </c>
      <c r="B911">
        <v>1</v>
      </c>
    </row>
    <row r="912" spans="1:2" x14ac:dyDescent="0.3">
      <c r="A912" s="7" t="s">
        <v>5109</v>
      </c>
      <c r="B912">
        <v>1</v>
      </c>
    </row>
    <row r="913" spans="1:2" x14ac:dyDescent="0.3">
      <c r="A913" s="7" t="s">
        <v>526</v>
      </c>
      <c r="B913">
        <v>1</v>
      </c>
    </row>
    <row r="914" spans="1:2" x14ac:dyDescent="0.3">
      <c r="A914" s="7" t="s">
        <v>2660</v>
      </c>
      <c r="B914">
        <v>1</v>
      </c>
    </row>
    <row r="915" spans="1:2" x14ac:dyDescent="0.3">
      <c r="A915" s="3" t="s">
        <v>1225</v>
      </c>
      <c r="B915">
        <v>11</v>
      </c>
    </row>
    <row r="916" spans="1:2" x14ac:dyDescent="0.3">
      <c r="A916" s="7" t="s">
        <v>2810</v>
      </c>
      <c r="B916">
        <v>1</v>
      </c>
    </row>
    <row r="917" spans="1:2" x14ac:dyDescent="0.3">
      <c r="A917" s="7" t="s">
        <v>1249</v>
      </c>
      <c r="B917">
        <v>1</v>
      </c>
    </row>
    <row r="918" spans="1:2" x14ac:dyDescent="0.3">
      <c r="A918" s="7" t="s">
        <v>85</v>
      </c>
      <c r="B918">
        <v>1</v>
      </c>
    </row>
    <row r="919" spans="1:2" x14ac:dyDescent="0.3">
      <c r="A919" s="7" t="s">
        <v>59</v>
      </c>
      <c r="B919">
        <v>1</v>
      </c>
    </row>
    <row r="920" spans="1:2" x14ac:dyDescent="0.3">
      <c r="A920" s="7" t="s">
        <v>4006</v>
      </c>
      <c r="B920">
        <v>1</v>
      </c>
    </row>
    <row r="921" spans="1:2" x14ac:dyDescent="0.3">
      <c r="A921" s="7" t="s">
        <v>254</v>
      </c>
      <c r="B921">
        <v>1</v>
      </c>
    </row>
    <row r="922" spans="1:2" x14ac:dyDescent="0.3">
      <c r="A922" s="7" t="s">
        <v>975</v>
      </c>
      <c r="B922">
        <v>1</v>
      </c>
    </row>
    <row r="923" spans="1:2" x14ac:dyDescent="0.3">
      <c r="A923" s="7" t="s">
        <v>440</v>
      </c>
      <c r="B923">
        <v>1</v>
      </c>
    </row>
    <row r="924" spans="1:2" x14ac:dyDescent="0.3">
      <c r="A924" s="7" t="s">
        <v>130</v>
      </c>
      <c r="B924">
        <v>1</v>
      </c>
    </row>
    <row r="925" spans="1:2" x14ac:dyDescent="0.3">
      <c r="A925" s="7" t="s">
        <v>2066</v>
      </c>
      <c r="B925">
        <v>1</v>
      </c>
    </row>
    <row r="926" spans="1:2" x14ac:dyDescent="0.3">
      <c r="A926" s="7" t="s">
        <v>3498</v>
      </c>
      <c r="B926">
        <v>1</v>
      </c>
    </row>
    <row r="927" spans="1:2" x14ac:dyDescent="0.3">
      <c r="A927" s="3" t="s">
        <v>555</v>
      </c>
      <c r="B927">
        <v>11</v>
      </c>
    </row>
    <row r="928" spans="1:2" x14ac:dyDescent="0.3">
      <c r="A928" s="7" t="s">
        <v>4412</v>
      </c>
      <c r="B928">
        <v>1</v>
      </c>
    </row>
    <row r="929" spans="1:2" x14ac:dyDescent="0.3">
      <c r="A929" s="7" t="s">
        <v>18388</v>
      </c>
      <c r="B929">
        <v>1</v>
      </c>
    </row>
    <row r="930" spans="1:2" x14ac:dyDescent="0.3">
      <c r="A930" s="7" t="s">
        <v>2507</v>
      </c>
      <c r="B930">
        <v>1</v>
      </c>
    </row>
    <row r="931" spans="1:2" x14ac:dyDescent="0.3">
      <c r="A931" s="7" t="s">
        <v>650</v>
      </c>
      <c r="B931">
        <v>2</v>
      </c>
    </row>
    <row r="932" spans="1:2" x14ac:dyDescent="0.3">
      <c r="A932" s="7" t="s">
        <v>4554</v>
      </c>
      <c r="B932">
        <v>1</v>
      </c>
    </row>
    <row r="933" spans="1:2" x14ac:dyDescent="0.3">
      <c r="A933" s="7" t="s">
        <v>5628</v>
      </c>
      <c r="B933">
        <v>1</v>
      </c>
    </row>
    <row r="934" spans="1:2" x14ac:dyDescent="0.3">
      <c r="A934" s="7" t="s">
        <v>2569</v>
      </c>
      <c r="B934">
        <v>1</v>
      </c>
    </row>
    <row r="935" spans="1:2" x14ac:dyDescent="0.3">
      <c r="A935" s="7" t="s">
        <v>21021</v>
      </c>
      <c r="B935">
        <v>1</v>
      </c>
    </row>
    <row r="936" spans="1:2" x14ac:dyDescent="0.3">
      <c r="A936" s="7" t="s">
        <v>9441</v>
      </c>
      <c r="B936">
        <v>1</v>
      </c>
    </row>
    <row r="937" spans="1:2" x14ac:dyDescent="0.3">
      <c r="A937" s="7" t="s">
        <v>557</v>
      </c>
      <c r="B937">
        <v>1</v>
      </c>
    </row>
    <row r="938" spans="1:2" x14ac:dyDescent="0.3">
      <c r="A938" s="3" t="s">
        <v>12476</v>
      </c>
      <c r="B938">
        <v>11</v>
      </c>
    </row>
    <row r="939" spans="1:2" x14ac:dyDescent="0.3">
      <c r="A939" s="7" t="s">
        <v>11224</v>
      </c>
      <c r="B939">
        <v>1</v>
      </c>
    </row>
    <row r="940" spans="1:2" x14ac:dyDescent="0.3">
      <c r="A940" s="7" t="s">
        <v>7926</v>
      </c>
      <c r="B940">
        <v>3</v>
      </c>
    </row>
    <row r="941" spans="1:2" x14ac:dyDescent="0.3">
      <c r="A941" s="7" t="s">
        <v>11554</v>
      </c>
      <c r="B941">
        <v>1</v>
      </c>
    </row>
    <row r="942" spans="1:2" x14ac:dyDescent="0.3">
      <c r="A942" s="7" t="s">
        <v>13344</v>
      </c>
      <c r="B942">
        <v>1</v>
      </c>
    </row>
    <row r="943" spans="1:2" x14ac:dyDescent="0.3">
      <c r="A943" s="7" t="s">
        <v>3982</v>
      </c>
      <c r="B943">
        <v>1</v>
      </c>
    </row>
    <row r="944" spans="1:2" x14ac:dyDescent="0.3">
      <c r="A944" s="7" t="s">
        <v>13851</v>
      </c>
      <c r="B944">
        <v>1</v>
      </c>
    </row>
    <row r="945" spans="1:2" x14ac:dyDescent="0.3">
      <c r="A945" s="7" t="s">
        <v>839</v>
      </c>
      <c r="B945">
        <v>2</v>
      </c>
    </row>
    <row r="946" spans="1:2" x14ac:dyDescent="0.3">
      <c r="A946" s="7" t="s">
        <v>8999</v>
      </c>
      <c r="B946">
        <v>1</v>
      </c>
    </row>
    <row r="947" spans="1:2" x14ac:dyDescent="0.3">
      <c r="A947" s="3" t="s">
        <v>135</v>
      </c>
      <c r="B947">
        <v>11</v>
      </c>
    </row>
    <row r="948" spans="1:2" x14ac:dyDescent="0.3">
      <c r="A948" s="7" t="s">
        <v>136</v>
      </c>
      <c r="B948">
        <v>1</v>
      </c>
    </row>
    <row r="949" spans="1:2" x14ac:dyDescent="0.3">
      <c r="A949" s="7" t="s">
        <v>7553</v>
      </c>
      <c r="B949">
        <v>1</v>
      </c>
    </row>
    <row r="950" spans="1:2" x14ac:dyDescent="0.3">
      <c r="A950" s="7" t="s">
        <v>49</v>
      </c>
      <c r="B950">
        <v>1</v>
      </c>
    </row>
    <row r="951" spans="1:2" x14ac:dyDescent="0.3">
      <c r="A951" s="7" t="s">
        <v>8566</v>
      </c>
      <c r="B951">
        <v>1</v>
      </c>
    </row>
    <row r="952" spans="1:2" x14ac:dyDescent="0.3">
      <c r="A952" s="7" t="s">
        <v>5908</v>
      </c>
      <c r="B952">
        <v>1</v>
      </c>
    </row>
    <row r="953" spans="1:2" x14ac:dyDescent="0.3">
      <c r="A953" s="7" t="s">
        <v>8938</v>
      </c>
      <c r="B953">
        <v>1</v>
      </c>
    </row>
    <row r="954" spans="1:2" x14ac:dyDescent="0.3">
      <c r="A954" s="7" t="s">
        <v>4218</v>
      </c>
      <c r="B954">
        <v>1</v>
      </c>
    </row>
    <row r="955" spans="1:2" x14ac:dyDescent="0.3">
      <c r="A955" s="7" t="s">
        <v>1012</v>
      </c>
      <c r="B955">
        <v>1</v>
      </c>
    </row>
    <row r="956" spans="1:2" x14ac:dyDescent="0.3">
      <c r="A956" s="7" t="s">
        <v>1860</v>
      </c>
      <c r="B956">
        <v>2</v>
      </c>
    </row>
    <row r="957" spans="1:2" x14ac:dyDescent="0.3">
      <c r="A957" s="7" t="s">
        <v>2539</v>
      </c>
      <c r="B957">
        <v>1</v>
      </c>
    </row>
    <row r="958" spans="1:2" x14ac:dyDescent="0.3">
      <c r="A958" s="3" t="s">
        <v>5160</v>
      </c>
      <c r="B958">
        <v>11</v>
      </c>
    </row>
    <row r="959" spans="1:2" x14ac:dyDescent="0.3">
      <c r="A959" s="7" t="s">
        <v>11849</v>
      </c>
      <c r="B959">
        <v>1</v>
      </c>
    </row>
    <row r="960" spans="1:2" x14ac:dyDescent="0.3">
      <c r="A960" s="7" t="s">
        <v>18637</v>
      </c>
      <c r="B960">
        <v>1</v>
      </c>
    </row>
    <row r="961" spans="1:2" x14ac:dyDescent="0.3">
      <c r="A961" s="7" t="s">
        <v>4084</v>
      </c>
      <c r="B961">
        <v>1</v>
      </c>
    </row>
    <row r="962" spans="1:2" x14ac:dyDescent="0.3">
      <c r="A962" s="7" t="s">
        <v>12597</v>
      </c>
      <c r="B962">
        <v>1</v>
      </c>
    </row>
    <row r="963" spans="1:2" x14ac:dyDescent="0.3">
      <c r="A963" s="7" t="s">
        <v>488</v>
      </c>
      <c r="B963">
        <v>2</v>
      </c>
    </row>
    <row r="964" spans="1:2" x14ac:dyDescent="0.3">
      <c r="A964" s="7" t="s">
        <v>106</v>
      </c>
      <c r="B964">
        <v>1</v>
      </c>
    </row>
    <row r="965" spans="1:2" x14ac:dyDescent="0.3">
      <c r="A965" s="7" t="s">
        <v>5161</v>
      </c>
      <c r="B965">
        <v>1</v>
      </c>
    </row>
    <row r="966" spans="1:2" x14ac:dyDescent="0.3">
      <c r="A966" s="7" t="s">
        <v>1745</v>
      </c>
      <c r="B966">
        <v>1</v>
      </c>
    </row>
    <row r="967" spans="1:2" x14ac:dyDescent="0.3">
      <c r="A967" s="7" t="s">
        <v>6594</v>
      </c>
      <c r="B967">
        <v>1</v>
      </c>
    </row>
    <row r="968" spans="1:2" x14ac:dyDescent="0.3">
      <c r="A968" s="7" t="s">
        <v>2050</v>
      </c>
      <c r="B968">
        <v>1</v>
      </c>
    </row>
    <row r="969" spans="1:2" x14ac:dyDescent="0.3">
      <c r="A969" s="3" t="s">
        <v>2455</v>
      </c>
      <c r="B969">
        <v>11</v>
      </c>
    </row>
    <row r="970" spans="1:2" x14ac:dyDescent="0.3">
      <c r="A970" s="7" t="s">
        <v>6863</v>
      </c>
      <c r="B970">
        <v>1</v>
      </c>
    </row>
    <row r="971" spans="1:2" x14ac:dyDescent="0.3">
      <c r="A971" s="7" t="s">
        <v>1481</v>
      </c>
      <c r="B971">
        <v>1</v>
      </c>
    </row>
    <row r="972" spans="1:2" x14ac:dyDescent="0.3">
      <c r="A972" s="7" t="s">
        <v>7237</v>
      </c>
      <c r="B972">
        <v>1</v>
      </c>
    </row>
    <row r="973" spans="1:2" x14ac:dyDescent="0.3">
      <c r="A973" s="7" t="s">
        <v>9609</v>
      </c>
      <c r="B973">
        <v>1</v>
      </c>
    </row>
    <row r="974" spans="1:2" x14ac:dyDescent="0.3">
      <c r="A974" s="7" t="s">
        <v>14203</v>
      </c>
      <c r="B974">
        <v>1</v>
      </c>
    </row>
    <row r="975" spans="1:2" x14ac:dyDescent="0.3">
      <c r="A975" s="7" t="s">
        <v>11364</v>
      </c>
      <c r="B975">
        <v>1</v>
      </c>
    </row>
    <row r="976" spans="1:2" x14ac:dyDescent="0.3">
      <c r="A976" s="7" t="s">
        <v>43</v>
      </c>
      <c r="B976">
        <v>1</v>
      </c>
    </row>
    <row r="977" spans="1:2" x14ac:dyDescent="0.3">
      <c r="A977" s="7" t="s">
        <v>749</v>
      </c>
      <c r="B977">
        <v>1</v>
      </c>
    </row>
    <row r="978" spans="1:2" x14ac:dyDescent="0.3">
      <c r="A978" s="7" t="s">
        <v>14111</v>
      </c>
      <c r="B978">
        <v>1</v>
      </c>
    </row>
    <row r="979" spans="1:2" x14ac:dyDescent="0.3">
      <c r="A979" s="7" t="s">
        <v>11697</v>
      </c>
      <c r="B979">
        <v>2</v>
      </c>
    </row>
    <row r="980" spans="1:2" x14ac:dyDescent="0.3">
      <c r="A980" s="3" t="s">
        <v>5203</v>
      </c>
      <c r="B980">
        <v>11</v>
      </c>
    </row>
    <row r="981" spans="1:2" x14ac:dyDescent="0.3">
      <c r="A981" s="7" t="s">
        <v>11035</v>
      </c>
      <c r="B981">
        <v>1</v>
      </c>
    </row>
    <row r="982" spans="1:2" x14ac:dyDescent="0.3">
      <c r="A982" s="7" t="s">
        <v>16969</v>
      </c>
      <c r="B982">
        <v>1</v>
      </c>
    </row>
    <row r="983" spans="1:2" x14ac:dyDescent="0.3">
      <c r="A983" s="7" t="s">
        <v>15596</v>
      </c>
      <c r="B983">
        <v>1</v>
      </c>
    </row>
    <row r="984" spans="1:2" x14ac:dyDescent="0.3">
      <c r="A984" s="7" t="s">
        <v>7001</v>
      </c>
      <c r="B984">
        <v>1</v>
      </c>
    </row>
    <row r="985" spans="1:2" x14ac:dyDescent="0.3">
      <c r="A985" s="7" t="s">
        <v>5203</v>
      </c>
      <c r="B985">
        <v>5</v>
      </c>
    </row>
    <row r="986" spans="1:2" x14ac:dyDescent="0.3">
      <c r="A986" s="7" t="s">
        <v>19160</v>
      </c>
      <c r="B986">
        <v>1</v>
      </c>
    </row>
    <row r="987" spans="1:2" x14ac:dyDescent="0.3">
      <c r="A987" s="7" t="s">
        <v>67</v>
      </c>
      <c r="B987">
        <v>1</v>
      </c>
    </row>
    <row r="988" spans="1:2" x14ac:dyDescent="0.3">
      <c r="A988" s="3" t="s">
        <v>270</v>
      </c>
      <c r="B988">
        <v>11</v>
      </c>
    </row>
    <row r="989" spans="1:2" x14ac:dyDescent="0.3">
      <c r="A989" s="7" t="s">
        <v>883</v>
      </c>
      <c r="B989">
        <v>1</v>
      </c>
    </row>
    <row r="990" spans="1:2" x14ac:dyDescent="0.3">
      <c r="A990" s="7" t="s">
        <v>49</v>
      </c>
      <c r="B990">
        <v>3</v>
      </c>
    </row>
    <row r="991" spans="1:2" x14ac:dyDescent="0.3">
      <c r="A991" s="7" t="s">
        <v>59</v>
      </c>
      <c r="B991">
        <v>1</v>
      </c>
    </row>
    <row r="992" spans="1:2" x14ac:dyDescent="0.3">
      <c r="A992" s="7" t="s">
        <v>1469</v>
      </c>
      <c r="B992">
        <v>1</v>
      </c>
    </row>
    <row r="993" spans="1:2" x14ac:dyDescent="0.3">
      <c r="A993" s="7" t="s">
        <v>209</v>
      </c>
      <c r="B993">
        <v>1</v>
      </c>
    </row>
    <row r="994" spans="1:2" x14ac:dyDescent="0.3">
      <c r="A994" s="7" t="s">
        <v>1523</v>
      </c>
      <c r="B994">
        <v>1</v>
      </c>
    </row>
    <row r="995" spans="1:2" x14ac:dyDescent="0.3">
      <c r="A995" s="7" t="s">
        <v>4283</v>
      </c>
      <c r="B995">
        <v>1</v>
      </c>
    </row>
    <row r="996" spans="1:2" x14ac:dyDescent="0.3">
      <c r="A996" s="7" t="s">
        <v>106</v>
      </c>
      <c r="B996">
        <v>1</v>
      </c>
    </row>
    <row r="997" spans="1:2" x14ac:dyDescent="0.3">
      <c r="A997" s="7" t="s">
        <v>414</v>
      </c>
      <c r="B997">
        <v>1</v>
      </c>
    </row>
    <row r="998" spans="1:2" x14ac:dyDescent="0.3">
      <c r="A998" s="3" t="s">
        <v>8400</v>
      </c>
      <c r="B998">
        <v>11</v>
      </c>
    </row>
    <row r="999" spans="1:2" x14ac:dyDescent="0.3">
      <c r="A999" s="7" t="s">
        <v>2191</v>
      </c>
      <c r="B999">
        <v>1</v>
      </c>
    </row>
    <row r="1000" spans="1:2" x14ac:dyDescent="0.3">
      <c r="A1000" s="7" t="s">
        <v>11134</v>
      </c>
      <c r="B1000">
        <v>1</v>
      </c>
    </row>
    <row r="1001" spans="1:2" x14ac:dyDescent="0.3">
      <c r="A1001" s="7" t="s">
        <v>18836</v>
      </c>
      <c r="B1001">
        <v>1</v>
      </c>
    </row>
    <row r="1002" spans="1:2" x14ac:dyDescent="0.3">
      <c r="A1002" s="7" t="s">
        <v>498</v>
      </c>
      <c r="B1002">
        <v>1</v>
      </c>
    </row>
    <row r="1003" spans="1:2" x14ac:dyDescent="0.3">
      <c r="A1003" s="7" t="s">
        <v>4680</v>
      </c>
      <c r="B1003">
        <v>1</v>
      </c>
    </row>
    <row r="1004" spans="1:2" x14ac:dyDescent="0.3">
      <c r="A1004" s="7" t="s">
        <v>14867</v>
      </c>
      <c r="B1004">
        <v>1</v>
      </c>
    </row>
    <row r="1005" spans="1:2" x14ac:dyDescent="0.3">
      <c r="A1005" s="7" t="s">
        <v>10733</v>
      </c>
      <c r="B1005">
        <v>4</v>
      </c>
    </row>
    <row r="1006" spans="1:2" x14ac:dyDescent="0.3">
      <c r="A1006" s="7" t="s">
        <v>11307</v>
      </c>
      <c r="B1006">
        <v>1</v>
      </c>
    </row>
    <row r="1007" spans="1:2" x14ac:dyDescent="0.3">
      <c r="A1007" s="3" t="s">
        <v>7888</v>
      </c>
      <c r="B1007">
        <v>11</v>
      </c>
    </row>
    <row r="1008" spans="1:2" x14ac:dyDescent="0.3">
      <c r="A1008" s="7" t="s">
        <v>9567</v>
      </c>
      <c r="B1008">
        <v>3</v>
      </c>
    </row>
    <row r="1009" spans="1:2" x14ac:dyDescent="0.3">
      <c r="A1009" s="7" t="s">
        <v>7889</v>
      </c>
      <c r="B1009">
        <v>2</v>
      </c>
    </row>
    <row r="1010" spans="1:2" x14ac:dyDescent="0.3">
      <c r="A1010" s="7" t="s">
        <v>4412</v>
      </c>
      <c r="B1010">
        <v>1</v>
      </c>
    </row>
    <row r="1011" spans="1:2" x14ac:dyDescent="0.3">
      <c r="A1011" s="7" t="s">
        <v>11885</v>
      </c>
      <c r="B1011">
        <v>1</v>
      </c>
    </row>
    <row r="1012" spans="1:2" x14ac:dyDescent="0.3">
      <c r="A1012" s="7" t="s">
        <v>14419</v>
      </c>
      <c r="B1012">
        <v>1</v>
      </c>
    </row>
    <row r="1013" spans="1:2" x14ac:dyDescent="0.3">
      <c r="A1013" s="7" t="s">
        <v>17387</v>
      </c>
      <c r="B1013">
        <v>1</v>
      </c>
    </row>
    <row r="1014" spans="1:2" x14ac:dyDescent="0.3">
      <c r="A1014" s="7" t="s">
        <v>14886</v>
      </c>
      <c r="B1014">
        <v>1</v>
      </c>
    </row>
    <row r="1015" spans="1:2" x14ac:dyDescent="0.3">
      <c r="A1015" s="7" t="s">
        <v>8404</v>
      </c>
      <c r="B1015">
        <v>1</v>
      </c>
    </row>
    <row r="1016" spans="1:2" x14ac:dyDescent="0.3">
      <c r="A1016" s="3" t="s">
        <v>6817</v>
      </c>
      <c r="B1016">
        <v>11</v>
      </c>
    </row>
    <row r="1017" spans="1:2" x14ac:dyDescent="0.3">
      <c r="A1017" s="7" t="s">
        <v>7606</v>
      </c>
      <c r="B1017">
        <v>3</v>
      </c>
    </row>
    <row r="1018" spans="1:2" x14ac:dyDescent="0.3">
      <c r="A1018" s="7" t="s">
        <v>8700</v>
      </c>
      <c r="B1018">
        <v>2</v>
      </c>
    </row>
    <row r="1019" spans="1:2" x14ac:dyDescent="0.3">
      <c r="A1019" s="7" t="s">
        <v>13898</v>
      </c>
      <c r="B1019">
        <v>1</v>
      </c>
    </row>
    <row r="1020" spans="1:2" x14ac:dyDescent="0.3">
      <c r="A1020" s="7" t="s">
        <v>7885</v>
      </c>
      <c r="B1020">
        <v>1</v>
      </c>
    </row>
    <row r="1021" spans="1:2" x14ac:dyDescent="0.3">
      <c r="A1021" s="7" t="s">
        <v>2535</v>
      </c>
      <c r="B1021">
        <v>1</v>
      </c>
    </row>
    <row r="1022" spans="1:2" x14ac:dyDescent="0.3">
      <c r="A1022" s="7" t="s">
        <v>11706</v>
      </c>
      <c r="B1022">
        <v>1</v>
      </c>
    </row>
    <row r="1023" spans="1:2" x14ac:dyDescent="0.3">
      <c r="A1023" s="7" t="s">
        <v>9932</v>
      </c>
      <c r="B1023">
        <v>1</v>
      </c>
    </row>
    <row r="1024" spans="1:2" x14ac:dyDescent="0.3">
      <c r="A1024" s="7" t="s">
        <v>6819</v>
      </c>
      <c r="B1024">
        <v>1</v>
      </c>
    </row>
    <row r="1025" spans="1:2" x14ac:dyDescent="0.3">
      <c r="A1025" s="3" t="s">
        <v>545</v>
      </c>
      <c r="B1025">
        <v>11</v>
      </c>
    </row>
    <row r="1026" spans="1:2" x14ac:dyDescent="0.3">
      <c r="A1026" s="7" t="s">
        <v>136</v>
      </c>
      <c r="B1026">
        <v>1</v>
      </c>
    </row>
    <row r="1027" spans="1:2" x14ac:dyDescent="0.3">
      <c r="A1027" s="7" t="s">
        <v>16969</v>
      </c>
      <c r="B1027">
        <v>1</v>
      </c>
    </row>
    <row r="1028" spans="1:2" x14ac:dyDescent="0.3">
      <c r="A1028" s="7" t="s">
        <v>3866</v>
      </c>
      <c r="B1028">
        <v>1</v>
      </c>
    </row>
    <row r="1029" spans="1:2" x14ac:dyDescent="0.3">
      <c r="A1029" s="7" t="s">
        <v>11441</v>
      </c>
      <c r="B1029">
        <v>1</v>
      </c>
    </row>
    <row r="1030" spans="1:2" x14ac:dyDescent="0.3">
      <c r="A1030" s="7" t="s">
        <v>4529</v>
      </c>
      <c r="B1030">
        <v>1</v>
      </c>
    </row>
    <row r="1031" spans="1:2" x14ac:dyDescent="0.3">
      <c r="A1031" s="7" t="s">
        <v>547</v>
      </c>
      <c r="B1031">
        <v>1</v>
      </c>
    </row>
    <row r="1032" spans="1:2" x14ac:dyDescent="0.3">
      <c r="A1032" s="7" t="s">
        <v>6936</v>
      </c>
      <c r="B1032">
        <v>1</v>
      </c>
    </row>
    <row r="1033" spans="1:2" x14ac:dyDescent="0.3">
      <c r="A1033" s="7" t="s">
        <v>204</v>
      </c>
      <c r="B1033">
        <v>1</v>
      </c>
    </row>
    <row r="1034" spans="1:2" x14ac:dyDescent="0.3">
      <c r="A1034" s="7" t="s">
        <v>1462</v>
      </c>
      <c r="B1034">
        <v>1</v>
      </c>
    </row>
    <row r="1035" spans="1:2" x14ac:dyDescent="0.3">
      <c r="A1035" s="7" t="s">
        <v>7558</v>
      </c>
      <c r="B1035">
        <v>1</v>
      </c>
    </row>
    <row r="1036" spans="1:2" x14ac:dyDescent="0.3">
      <c r="A1036" s="7" t="s">
        <v>2539</v>
      </c>
      <c r="B1036">
        <v>1</v>
      </c>
    </row>
    <row r="1037" spans="1:2" x14ac:dyDescent="0.3">
      <c r="A1037" s="3" t="s">
        <v>2881</v>
      </c>
      <c r="B1037">
        <v>11</v>
      </c>
    </row>
    <row r="1038" spans="1:2" x14ac:dyDescent="0.3">
      <c r="A1038" s="7" t="s">
        <v>8068</v>
      </c>
      <c r="B1038">
        <v>1</v>
      </c>
    </row>
    <row r="1039" spans="1:2" x14ac:dyDescent="0.3">
      <c r="A1039" s="7" t="s">
        <v>986</v>
      </c>
      <c r="B1039">
        <v>2</v>
      </c>
    </row>
    <row r="1040" spans="1:2" x14ac:dyDescent="0.3">
      <c r="A1040" s="7" t="s">
        <v>4412</v>
      </c>
      <c r="B1040">
        <v>2</v>
      </c>
    </row>
    <row r="1041" spans="1:2" x14ac:dyDescent="0.3">
      <c r="A1041" s="7" t="s">
        <v>11626</v>
      </c>
      <c r="B1041">
        <v>1</v>
      </c>
    </row>
    <row r="1042" spans="1:2" x14ac:dyDescent="0.3">
      <c r="A1042" s="7" t="s">
        <v>160</v>
      </c>
      <c r="B1042">
        <v>1</v>
      </c>
    </row>
    <row r="1043" spans="1:2" x14ac:dyDescent="0.3">
      <c r="A1043" s="7" t="s">
        <v>853</v>
      </c>
      <c r="B1043">
        <v>1</v>
      </c>
    </row>
    <row r="1044" spans="1:2" x14ac:dyDescent="0.3">
      <c r="A1044" s="7" t="s">
        <v>4686</v>
      </c>
      <c r="B1044">
        <v>1</v>
      </c>
    </row>
    <row r="1045" spans="1:2" x14ac:dyDescent="0.3">
      <c r="A1045" s="7" t="s">
        <v>557</v>
      </c>
      <c r="B1045">
        <v>2</v>
      </c>
    </row>
    <row r="1046" spans="1:2" x14ac:dyDescent="0.3">
      <c r="A1046" s="3" t="s">
        <v>2160</v>
      </c>
      <c r="B1046">
        <v>11</v>
      </c>
    </row>
    <row r="1047" spans="1:2" x14ac:dyDescent="0.3">
      <c r="A1047" s="7" t="s">
        <v>19840</v>
      </c>
      <c r="B1047">
        <v>1</v>
      </c>
    </row>
    <row r="1048" spans="1:2" x14ac:dyDescent="0.3">
      <c r="A1048" s="7" t="s">
        <v>534</v>
      </c>
      <c r="B1048">
        <v>3</v>
      </c>
    </row>
    <row r="1049" spans="1:2" x14ac:dyDescent="0.3">
      <c r="A1049" s="7" t="s">
        <v>4792</v>
      </c>
      <c r="B1049">
        <v>1</v>
      </c>
    </row>
    <row r="1050" spans="1:2" x14ac:dyDescent="0.3">
      <c r="A1050" s="7" t="s">
        <v>2161</v>
      </c>
      <c r="B1050">
        <v>1</v>
      </c>
    </row>
    <row r="1051" spans="1:2" x14ac:dyDescent="0.3">
      <c r="A1051" s="7" t="s">
        <v>5628</v>
      </c>
      <c r="B1051">
        <v>1</v>
      </c>
    </row>
    <row r="1052" spans="1:2" x14ac:dyDescent="0.3">
      <c r="A1052" s="7" t="s">
        <v>5231</v>
      </c>
      <c r="B1052">
        <v>1</v>
      </c>
    </row>
    <row r="1053" spans="1:2" x14ac:dyDescent="0.3">
      <c r="A1053" s="7" t="s">
        <v>6076</v>
      </c>
      <c r="B1053">
        <v>1</v>
      </c>
    </row>
    <row r="1054" spans="1:2" x14ac:dyDescent="0.3">
      <c r="A1054" s="7" t="s">
        <v>3402</v>
      </c>
      <c r="B1054">
        <v>1</v>
      </c>
    </row>
    <row r="1055" spans="1:2" x14ac:dyDescent="0.3">
      <c r="A1055" s="7" t="s">
        <v>4442</v>
      </c>
      <c r="B1055">
        <v>1</v>
      </c>
    </row>
    <row r="1056" spans="1:2" x14ac:dyDescent="0.3">
      <c r="A1056" s="3" t="s">
        <v>6879</v>
      </c>
      <c r="B1056">
        <v>11</v>
      </c>
    </row>
    <row r="1057" spans="1:2" x14ac:dyDescent="0.3">
      <c r="A1057" s="7" t="s">
        <v>3025</v>
      </c>
      <c r="B1057">
        <v>1</v>
      </c>
    </row>
    <row r="1058" spans="1:2" x14ac:dyDescent="0.3">
      <c r="A1058" s="7" t="s">
        <v>4412</v>
      </c>
      <c r="B1058">
        <v>1</v>
      </c>
    </row>
    <row r="1059" spans="1:2" x14ac:dyDescent="0.3">
      <c r="A1059" s="7" t="s">
        <v>11134</v>
      </c>
      <c r="B1059">
        <v>1</v>
      </c>
    </row>
    <row r="1060" spans="1:2" x14ac:dyDescent="0.3">
      <c r="A1060" s="7" t="s">
        <v>1841</v>
      </c>
      <c r="B1060">
        <v>1</v>
      </c>
    </row>
    <row r="1061" spans="1:2" x14ac:dyDescent="0.3">
      <c r="A1061" s="7" t="s">
        <v>160</v>
      </c>
      <c r="B1061">
        <v>1</v>
      </c>
    </row>
    <row r="1062" spans="1:2" x14ac:dyDescent="0.3">
      <c r="A1062" s="7" t="s">
        <v>1519</v>
      </c>
      <c r="B1062">
        <v>3</v>
      </c>
    </row>
    <row r="1063" spans="1:2" x14ac:dyDescent="0.3">
      <c r="A1063" s="7" t="s">
        <v>67</v>
      </c>
      <c r="B1063">
        <v>1</v>
      </c>
    </row>
    <row r="1064" spans="1:2" x14ac:dyDescent="0.3">
      <c r="A1064" s="7" t="s">
        <v>8508</v>
      </c>
      <c r="B1064">
        <v>1</v>
      </c>
    </row>
    <row r="1065" spans="1:2" x14ac:dyDescent="0.3">
      <c r="A1065" s="7" t="s">
        <v>6881</v>
      </c>
      <c r="B1065">
        <v>1</v>
      </c>
    </row>
    <row r="1066" spans="1:2" x14ac:dyDescent="0.3">
      <c r="A1066" s="3" t="s">
        <v>2193</v>
      </c>
      <c r="B1066">
        <v>11</v>
      </c>
    </row>
    <row r="1067" spans="1:2" x14ac:dyDescent="0.3">
      <c r="A1067" s="7" t="s">
        <v>534</v>
      </c>
      <c r="B1067">
        <v>1</v>
      </c>
    </row>
    <row r="1068" spans="1:2" x14ac:dyDescent="0.3">
      <c r="A1068" s="7" t="s">
        <v>8604</v>
      </c>
      <c r="B1068">
        <v>1</v>
      </c>
    </row>
    <row r="1069" spans="1:2" x14ac:dyDescent="0.3">
      <c r="A1069" s="7" t="s">
        <v>738</v>
      </c>
      <c r="B1069">
        <v>1</v>
      </c>
    </row>
    <row r="1070" spans="1:2" x14ac:dyDescent="0.3">
      <c r="A1070" s="7" t="s">
        <v>1712</v>
      </c>
      <c r="B1070">
        <v>1</v>
      </c>
    </row>
    <row r="1071" spans="1:2" x14ac:dyDescent="0.3">
      <c r="A1071" s="7" t="s">
        <v>15074</v>
      </c>
      <c r="B1071">
        <v>1</v>
      </c>
    </row>
    <row r="1072" spans="1:2" x14ac:dyDescent="0.3">
      <c r="A1072" s="7" t="s">
        <v>5161</v>
      </c>
      <c r="B1072">
        <v>1</v>
      </c>
    </row>
    <row r="1073" spans="1:2" x14ac:dyDescent="0.3">
      <c r="A1073" s="7" t="s">
        <v>3238</v>
      </c>
      <c r="B1073">
        <v>1</v>
      </c>
    </row>
    <row r="1074" spans="1:2" x14ac:dyDescent="0.3">
      <c r="A1074" s="7" t="s">
        <v>67</v>
      </c>
      <c r="B1074">
        <v>1</v>
      </c>
    </row>
    <row r="1075" spans="1:2" x14ac:dyDescent="0.3">
      <c r="A1075" s="7" t="s">
        <v>839</v>
      </c>
      <c r="B1075">
        <v>3</v>
      </c>
    </row>
    <row r="1076" spans="1:2" x14ac:dyDescent="0.3">
      <c r="A1076" s="3" t="s">
        <v>727</v>
      </c>
      <c r="B1076">
        <v>11</v>
      </c>
    </row>
    <row r="1077" spans="1:2" x14ac:dyDescent="0.3">
      <c r="A1077" s="7" t="s">
        <v>136</v>
      </c>
      <c r="B1077">
        <v>1</v>
      </c>
    </row>
    <row r="1078" spans="1:2" x14ac:dyDescent="0.3">
      <c r="A1078" s="7" t="s">
        <v>1456</v>
      </c>
      <c r="B1078">
        <v>1</v>
      </c>
    </row>
    <row r="1079" spans="1:2" x14ac:dyDescent="0.3">
      <c r="A1079" s="7" t="s">
        <v>729</v>
      </c>
      <c r="B1079">
        <v>1</v>
      </c>
    </row>
    <row r="1080" spans="1:2" x14ac:dyDescent="0.3">
      <c r="A1080" s="7" t="s">
        <v>3326</v>
      </c>
      <c r="B1080">
        <v>1</v>
      </c>
    </row>
    <row r="1081" spans="1:2" x14ac:dyDescent="0.3">
      <c r="A1081" s="7" t="s">
        <v>547</v>
      </c>
      <c r="B1081">
        <v>1</v>
      </c>
    </row>
    <row r="1082" spans="1:2" x14ac:dyDescent="0.3">
      <c r="A1082" s="7" t="s">
        <v>650</v>
      </c>
      <c r="B1082">
        <v>1</v>
      </c>
    </row>
    <row r="1083" spans="1:2" x14ac:dyDescent="0.3">
      <c r="A1083" s="7" t="s">
        <v>2146</v>
      </c>
      <c r="B1083">
        <v>1</v>
      </c>
    </row>
    <row r="1084" spans="1:2" x14ac:dyDescent="0.3">
      <c r="A1084" s="7" t="s">
        <v>9441</v>
      </c>
      <c r="B1084">
        <v>1</v>
      </c>
    </row>
    <row r="1085" spans="1:2" x14ac:dyDescent="0.3">
      <c r="A1085" s="7" t="s">
        <v>1205</v>
      </c>
      <c r="B1085">
        <v>1</v>
      </c>
    </row>
    <row r="1086" spans="1:2" x14ac:dyDescent="0.3">
      <c r="A1086" s="7" t="s">
        <v>184</v>
      </c>
      <c r="B1086">
        <v>1</v>
      </c>
    </row>
    <row r="1087" spans="1:2" x14ac:dyDescent="0.3">
      <c r="A1087" s="7" t="s">
        <v>97</v>
      </c>
      <c r="B1087">
        <v>1</v>
      </c>
    </row>
    <row r="1088" spans="1:2" x14ac:dyDescent="0.3">
      <c r="A1088" s="3" t="s">
        <v>1285</v>
      </c>
      <c r="B1088">
        <v>11</v>
      </c>
    </row>
    <row r="1089" spans="1:2" x14ac:dyDescent="0.3">
      <c r="A1089" s="7" t="s">
        <v>1598</v>
      </c>
      <c r="B1089">
        <v>1</v>
      </c>
    </row>
    <row r="1090" spans="1:2" x14ac:dyDescent="0.3">
      <c r="A1090" s="7" t="s">
        <v>148</v>
      </c>
      <c r="B1090">
        <v>1</v>
      </c>
    </row>
    <row r="1091" spans="1:2" x14ac:dyDescent="0.3">
      <c r="A1091" s="7" t="s">
        <v>735</v>
      </c>
      <c r="B1091">
        <v>2</v>
      </c>
    </row>
    <row r="1092" spans="1:2" x14ac:dyDescent="0.3">
      <c r="A1092" s="7" t="s">
        <v>557</v>
      </c>
      <c r="B1092">
        <v>1</v>
      </c>
    </row>
    <row r="1093" spans="1:2" x14ac:dyDescent="0.3">
      <c r="A1093" s="7" t="s">
        <v>839</v>
      </c>
      <c r="B1093">
        <v>1</v>
      </c>
    </row>
    <row r="1094" spans="1:2" x14ac:dyDescent="0.3">
      <c r="A1094" s="7" t="s">
        <v>5246</v>
      </c>
      <c r="B1094">
        <v>1</v>
      </c>
    </row>
    <row r="1095" spans="1:2" x14ac:dyDescent="0.3">
      <c r="A1095" s="7" t="s">
        <v>1845</v>
      </c>
      <c r="B1095">
        <v>1</v>
      </c>
    </row>
    <row r="1096" spans="1:2" x14ac:dyDescent="0.3">
      <c r="A1096" s="7" t="s">
        <v>1703</v>
      </c>
      <c r="B1096">
        <v>1</v>
      </c>
    </row>
    <row r="1097" spans="1:2" x14ac:dyDescent="0.3">
      <c r="A1097" s="7" t="s">
        <v>7558</v>
      </c>
      <c r="B1097">
        <v>1</v>
      </c>
    </row>
    <row r="1098" spans="1:2" x14ac:dyDescent="0.3">
      <c r="A1098" s="7" t="s">
        <v>354</v>
      </c>
      <c r="B1098">
        <v>1</v>
      </c>
    </row>
    <row r="1099" spans="1:2" x14ac:dyDescent="0.3">
      <c r="A1099" s="3" t="s">
        <v>837</v>
      </c>
      <c r="B1099">
        <v>11</v>
      </c>
    </row>
    <row r="1100" spans="1:2" x14ac:dyDescent="0.3">
      <c r="A1100" s="7" t="s">
        <v>209</v>
      </c>
      <c r="B1100">
        <v>1</v>
      </c>
    </row>
    <row r="1101" spans="1:2" x14ac:dyDescent="0.3">
      <c r="A1101" s="7" t="s">
        <v>175</v>
      </c>
      <c r="B1101">
        <v>1</v>
      </c>
    </row>
    <row r="1102" spans="1:2" x14ac:dyDescent="0.3">
      <c r="A1102" s="7" t="s">
        <v>2594</v>
      </c>
      <c r="B1102">
        <v>1</v>
      </c>
    </row>
    <row r="1103" spans="1:2" x14ac:dyDescent="0.3">
      <c r="A1103" s="7" t="s">
        <v>2146</v>
      </c>
      <c r="B1103">
        <v>1</v>
      </c>
    </row>
    <row r="1104" spans="1:2" x14ac:dyDescent="0.3">
      <c r="A1104" s="7" t="s">
        <v>2021</v>
      </c>
      <c r="B1104">
        <v>1</v>
      </c>
    </row>
    <row r="1105" spans="1:2" x14ac:dyDescent="0.3">
      <c r="A1105" s="7" t="s">
        <v>2535</v>
      </c>
      <c r="B1105">
        <v>1</v>
      </c>
    </row>
    <row r="1106" spans="1:2" x14ac:dyDescent="0.3">
      <c r="A1106" s="7" t="s">
        <v>440</v>
      </c>
      <c r="B1106">
        <v>1</v>
      </c>
    </row>
    <row r="1107" spans="1:2" x14ac:dyDescent="0.3">
      <c r="A1107" s="7" t="s">
        <v>839</v>
      </c>
      <c r="B1107">
        <v>2</v>
      </c>
    </row>
    <row r="1108" spans="1:2" x14ac:dyDescent="0.3">
      <c r="A1108" s="7" t="s">
        <v>414</v>
      </c>
      <c r="B1108">
        <v>1</v>
      </c>
    </row>
    <row r="1109" spans="1:2" x14ac:dyDescent="0.3">
      <c r="A1109" s="7" t="s">
        <v>3498</v>
      </c>
      <c r="B1109">
        <v>1</v>
      </c>
    </row>
    <row r="1110" spans="1:2" x14ac:dyDescent="0.3">
      <c r="A1110" s="3" t="s">
        <v>8728</v>
      </c>
      <c r="B1110">
        <v>11</v>
      </c>
    </row>
    <row r="1111" spans="1:2" x14ac:dyDescent="0.3">
      <c r="A1111" s="7" t="s">
        <v>13344</v>
      </c>
      <c r="B1111">
        <v>2</v>
      </c>
    </row>
    <row r="1112" spans="1:2" x14ac:dyDescent="0.3">
      <c r="A1112" s="7" t="s">
        <v>10464</v>
      </c>
      <c r="B1112">
        <v>1</v>
      </c>
    </row>
    <row r="1113" spans="1:2" x14ac:dyDescent="0.3">
      <c r="A1113" s="7" t="s">
        <v>2594</v>
      </c>
      <c r="B1113">
        <v>1</v>
      </c>
    </row>
    <row r="1114" spans="1:2" x14ac:dyDescent="0.3">
      <c r="A1114" s="7" t="s">
        <v>9441</v>
      </c>
      <c r="B1114">
        <v>1</v>
      </c>
    </row>
    <row r="1115" spans="1:2" x14ac:dyDescent="0.3">
      <c r="A1115" s="7" t="s">
        <v>7135</v>
      </c>
      <c r="B1115">
        <v>1</v>
      </c>
    </row>
    <row r="1116" spans="1:2" x14ac:dyDescent="0.3">
      <c r="A1116" s="7" t="s">
        <v>8729</v>
      </c>
      <c r="B1116">
        <v>1</v>
      </c>
    </row>
    <row r="1117" spans="1:2" x14ac:dyDescent="0.3">
      <c r="A1117" s="7" t="s">
        <v>6936</v>
      </c>
      <c r="B1117">
        <v>1</v>
      </c>
    </row>
    <row r="1118" spans="1:2" x14ac:dyDescent="0.3">
      <c r="A1118" s="7" t="s">
        <v>749</v>
      </c>
      <c r="B1118">
        <v>1</v>
      </c>
    </row>
    <row r="1119" spans="1:2" x14ac:dyDescent="0.3">
      <c r="A1119" s="7" t="s">
        <v>1462</v>
      </c>
      <c r="B1119">
        <v>1</v>
      </c>
    </row>
    <row r="1120" spans="1:2" x14ac:dyDescent="0.3">
      <c r="A1120" s="7" t="s">
        <v>4442</v>
      </c>
      <c r="B1120">
        <v>1</v>
      </c>
    </row>
    <row r="1121" spans="1:2" x14ac:dyDescent="0.3">
      <c r="A1121" s="3" t="s">
        <v>10175</v>
      </c>
      <c r="B1121">
        <v>11</v>
      </c>
    </row>
    <row r="1122" spans="1:2" x14ac:dyDescent="0.3">
      <c r="A1122" s="7" t="s">
        <v>136</v>
      </c>
      <c r="B1122">
        <v>1</v>
      </c>
    </row>
    <row r="1123" spans="1:2" x14ac:dyDescent="0.3">
      <c r="A1123" s="7" t="s">
        <v>3866</v>
      </c>
      <c r="B1123">
        <v>4</v>
      </c>
    </row>
    <row r="1124" spans="1:2" x14ac:dyDescent="0.3">
      <c r="A1124" s="7" t="s">
        <v>20158</v>
      </c>
      <c r="B1124">
        <v>1</v>
      </c>
    </row>
    <row r="1125" spans="1:2" x14ac:dyDescent="0.3">
      <c r="A1125" s="7" t="s">
        <v>10743</v>
      </c>
      <c r="B1125">
        <v>1</v>
      </c>
    </row>
    <row r="1126" spans="1:2" x14ac:dyDescent="0.3">
      <c r="A1126" s="7" t="s">
        <v>10176</v>
      </c>
      <c r="B1126">
        <v>1</v>
      </c>
    </row>
    <row r="1127" spans="1:2" x14ac:dyDescent="0.3">
      <c r="A1127" s="7" t="s">
        <v>20682</v>
      </c>
      <c r="B1127">
        <v>1</v>
      </c>
    </row>
    <row r="1128" spans="1:2" x14ac:dyDescent="0.3">
      <c r="A1128" s="7" t="s">
        <v>8428</v>
      </c>
      <c r="B1128">
        <v>1</v>
      </c>
    </row>
    <row r="1129" spans="1:2" x14ac:dyDescent="0.3">
      <c r="A1129" s="7" t="s">
        <v>8938</v>
      </c>
      <c r="B1129">
        <v>1</v>
      </c>
    </row>
    <row r="1130" spans="1:2" x14ac:dyDescent="0.3">
      <c r="A1130" s="3" t="s">
        <v>8980</v>
      </c>
      <c r="B1130">
        <v>11</v>
      </c>
    </row>
    <row r="1131" spans="1:2" x14ac:dyDescent="0.3">
      <c r="A1131" s="7" t="s">
        <v>7926</v>
      </c>
      <c r="B1131">
        <v>1</v>
      </c>
    </row>
    <row r="1132" spans="1:2" x14ac:dyDescent="0.3">
      <c r="A1132" s="7" t="s">
        <v>8768</v>
      </c>
      <c r="B1132">
        <v>1</v>
      </c>
    </row>
    <row r="1133" spans="1:2" x14ac:dyDescent="0.3">
      <c r="A1133" s="7" t="s">
        <v>2103</v>
      </c>
      <c r="B1133">
        <v>1</v>
      </c>
    </row>
    <row r="1134" spans="1:2" x14ac:dyDescent="0.3">
      <c r="A1134" s="7" t="s">
        <v>11796</v>
      </c>
      <c r="B1134">
        <v>1</v>
      </c>
    </row>
    <row r="1135" spans="1:2" x14ac:dyDescent="0.3">
      <c r="A1135" s="7" t="s">
        <v>7831</v>
      </c>
      <c r="B1135">
        <v>2</v>
      </c>
    </row>
    <row r="1136" spans="1:2" x14ac:dyDescent="0.3">
      <c r="A1136" s="7" t="s">
        <v>4680</v>
      </c>
      <c r="B1136">
        <v>1</v>
      </c>
    </row>
    <row r="1137" spans="1:2" x14ac:dyDescent="0.3">
      <c r="A1137" s="7" t="s">
        <v>9441</v>
      </c>
      <c r="B1137">
        <v>1</v>
      </c>
    </row>
    <row r="1138" spans="1:2" x14ac:dyDescent="0.3">
      <c r="A1138" s="7" t="s">
        <v>8959</v>
      </c>
      <c r="B1138">
        <v>1</v>
      </c>
    </row>
    <row r="1139" spans="1:2" x14ac:dyDescent="0.3">
      <c r="A1139" s="7" t="s">
        <v>17693</v>
      </c>
      <c r="B1139">
        <v>1</v>
      </c>
    </row>
    <row r="1140" spans="1:2" x14ac:dyDescent="0.3">
      <c r="A1140" s="7" t="s">
        <v>7851</v>
      </c>
      <c r="B1140">
        <v>1</v>
      </c>
    </row>
    <row r="1141" spans="1:2" x14ac:dyDescent="0.3">
      <c r="A1141" s="3" t="s">
        <v>691</v>
      </c>
      <c r="B1141">
        <v>10</v>
      </c>
    </row>
    <row r="1142" spans="1:2" x14ac:dyDescent="0.3">
      <c r="A1142" s="7" t="s">
        <v>1359</v>
      </c>
      <c r="B1142">
        <v>1</v>
      </c>
    </row>
    <row r="1143" spans="1:2" x14ac:dyDescent="0.3">
      <c r="A1143" s="7" t="s">
        <v>488</v>
      </c>
      <c r="B1143">
        <v>2</v>
      </c>
    </row>
    <row r="1144" spans="1:2" x14ac:dyDescent="0.3">
      <c r="A1144" s="7" t="s">
        <v>650</v>
      </c>
      <c r="B1144">
        <v>1</v>
      </c>
    </row>
    <row r="1145" spans="1:2" x14ac:dyDescent="0.3">
      <c r="A1145" s="7" t="s">
        <v>7831</v>
      </c>
      <c r="B1145">
        <v>1</v>
      </c>
    </row>
    <row r="1146" spans="1:2" x14ac:dyDescent="0.3">
      <c r="A1146" s="7" t="s">
        <v>15480</v>
      </c>
      <c r="B1146">
        <v>1</v>
      </c>
    </row>
    <row r="1147" spans="1:2" x14ac:dyDescent="0.3">
      <c r="A1147" s="7" t="s">
        <v>526</v>
      </c>
      <c r="B1147">
        <v>2</v>
      </c>
    </row>
    <row r="1148" spans="1:2" x14ac:dyDescent="0.3">
      <c r="A1148" s="7" t="s">
        <v>97</v>
      </c>
      <c r="B1148">
        <v>1</v>
      </c>
    </row>
    <row r="1149" spans="1:2" x14ac:dyDescent="0.3">
      <c r="A1149" s="7" t="s">
        <v>6936</v>
      </c>
      <c r="B1149">
        <v>1</v>
      </c>
    </row>
    <row r="1150" spans="1:2" x14ac:dyDescent="0.3">
      <c r="A1150" s="3" t="s">
        <v>14111</v>
      </c>
      <c r="B1150">
        <v>10</v>
      </c>
    </row>
    <row r="1151" spans="1:2" x14ac:dyDescent="0.3">
      <c r="A1151" s="7" t="s">
        <v>15166</v>
      </c>
      <c r="B1151">
        <v>1</v>
      </c>
    </row>
    <row r="1152" spans="1:2" x14ac:dyDescent="0.3">
      <c r="A1152" s="7" t="s">
        <v>7527</v>
      </c>
      <c r="B1152">
        <v>2</v>
      </c>
    </row>
    <row r="1153" spans="1:2" x14ac:dyDescent="0.3">
      <c r="A1153" s="7" t="s">
        <v>6189</v>
      </c>
      <c r="B1153">
        <v>1</v>
      </c>
    </row>
    <row r="1154" spans="1:2" x14ac:dyDescent="0.3">
      <c r="A1154" s="7" t="s">
        <v>15858</v>
      </c>
      <c r="B1154">
        <v>1</v>
      </c>
    </row>
    <row r="1155" spans="1:2" x14ac:dyDescent="0.3">
      <c r="A1155" s="7" t="s">
        <v>21176</v>
      </c>
      <c r="B1155">
        <v>1</v>
      </c>
    </row>
    <row r="1156" spans="1:2" x14ac:dyDescent="0.3">
      <c r="A1156" s="7" t="s">
        <v>14111</v>
      </c>
      <c r="B1156">
        <v>4</v>
      </c>
    </row>
    <row r="1157" spans="1:2" x14ac:dyDescent="0.3">
      <c r="A1157" s="3" t="s">
        <v>7930</v>
      </c>
      <c r="B1157">
        <v>10</v>
      </c>
    </row>
    <row r="1158" spans="1:2" x14ac:dyDescent="0.3">
      <c r="A1158" s="7" t="s">
        <v>8432</v>
      </c>
      <c r="B1158">
        <v>2</v>
      </c>
    </row>
    <row r="1159" spans="1:2" x14ac:dyDescent="0.3">
      <c r="A1159" s="7" t="s">
        <v>8512</v>
      </c>
      <c r="B1159">
        <v>1</v>
      </c>
    </row>
    <row r="1160" spans="1:2" x14ac:dyDescent="0.3">
      <c r="A1160" s="7" t="s">
        <v>1469</v>
      </c>
      <c r="B1160">
        <v>1</v>
      </c>
    </row>
    <row r="1161" spans="1:2" x14ac:dyDescent="0.3">
      <c r="A1161" s="7" t="s">
        <v>876</v>
      </c>
      <c r="B1161">
        <v>1</v>
      </c>
    </row>
    <row r="1162" spans="1:2" x14ac:dyDescent="0.3">
      <c r="A1162" s="7" t="s">
        <v>21</v>
      </c>
      <c r="B1162">
        <v>1</v>
      </c>
    </row>
    <row r="1163" spans="1:2" x14ac:dyDescent="0.3">
      <c r="A1163" s="7" t="s">
        <v>9609</v>
      </c>
      <c r="B1163">
        <v>1</v>
      </c>
    </row>
    <row r="1164" spans="1:2" x14ac:dyDescent="0.3">
      <c r="A1164" s="7" t="s">
        <v>194</v>
      </c>
      <c r="B1164">
        <v>1</v>
      </c>
    </row>
    <row r="1165" spans="1:2" x14ac:dyDescent="0.3">
      <c r="A1165" s="7" t="s">
        <v>67</v>
      </c>
      <c r="B1165">
        <v>1</v>
      </c>
    </row>
    <row r="1166" spans="1:2" x14ac:dyDescent="0.3">
      <c r="A1166" s="7" t="s">
        <v>13851</v>
      </c>
      <c r="B1166">
        <v>1</v>
      </c>
    </row>
    <row r="1167" spans="1:2" x14ac:dyDescent="0.3">
      <c r="A1167" s="3" t="s">
        <v>487</v>
      </c>
      <c r="B1167">
        <v>10</v>
      </c>
    </row>
    <row r="1168" spans="1:2" x14ac:dyDescent="0.3">
      <c r="A1168" s="7" t="s">
        <v>2586</v>
      </c>
      <c r="B1168">
        <v>1</v>
      </c>
    </row>
    <row r="1169" spans="1:2" x14ac:dyDescent="0.3">
      <c r="A1169" s="7" t="s">
        <v>2798</v>
      </c>
      <c r="B1169">
        <v>1</v>
      </c>
    </row>
    <row r="1170" spans="1:2" x14ac:dyDescent="0.3">
      <c r="A1170" s="7" t="s">
        <v>1712</v>
      </c>
      <c r="B1170">
        <v>2</v>
      </c>
    </row>
    <row r="1171" spans="1:2" x14ac:dyDescent="0.3">
      <c r="A1171" s="7" t="s">
        <v>10994</v>
      </c>
      <c r="B1171">
        <v>1</v>
      </c>
    </row>
    <row r="1172" spans="1:2" x14ac:dyDescent="0.3">
      <c r="A1172" s="7" t="s">
        <v>7135</v>
      </c>
      <c r="B1172">
        <v>1</v>
      </c>
    </row>
    <row r="1173" spans="1:2" x14ac:dyDescent="0.3">
      <c r="A1173" s="7" t="s">
        <v>5171</v>
      </c>
      <c r="B1173">
        <v>1</v>
      </c>
    </row>
    <row r="1174" spans="1:2" x14ac:dyDescent="0.3">
      <c r="A1174" s="7" t="s">
        <v>1474</v>
      </c>
      <c r="B1174">
        <v>1</v>
      </c>
    </row>
    <row r="1175" spans="1:2" x14ac:dyDescent="0.3">
      <c r="A1175" s="7" t="s">
        <v>165</v>
      </c>
      <c r="B1175">
        <v>2</v>
      </c>
    </row>
    <row r="1176" spans="1:2" x14ac:dyDescent="0.3">
      <c r="A1176" s="3" t="s">
        <v>2543</v>
      </c>
      <c r="B1176">
        <v>10</v>
      </c>
    </row>
    <row r="1177" spans="1:2" x14ac:dyDescent="0.3">
      <c r="A1177" s="7" t="s">
        <v>16774</v>
      </c>
      <c r="B1177">
        <v>1</v>
      </c>
    </row>
    <row r="1178" spans="1:2" x14ac:dyDescent="0.3">
      <c r="A1178" s="7" t="s">
        <v>4412</v>
      </c>
      <c r="B1178">
        <v>1</v>
      </c>
    </row>
    <row r="1179" spans="1:2" x14ac:dyDescent="0.3">
      <c r="A1179" s="7" t="s">
        <v>6160</v>
      </c>
      <c r="B1179">
        <v>1</v>
      </c>
    </row>
    <row r="1180" spans="1:2" x14ac:dyDescent="0.3">
      <c r="A1180" s="7" t="s">
        <v>1469</v>
      </c>
      <c r="B1180">
        <v>1</v>
      </c>
    </row>
    <row r="1181" spans="1:2" x14ac:dyDescent="0.3">
      <c r="A1181" s="7" t="s">
        <v>2544</v>
      </c>
      <c r="B1181">
        <v>1</v>
      </c>
    </row>
    <row r="1182" spans="1:2" x14ac:dyDescent="0.3">
      <c r="A1182" s="7" t="s">
        <v>5983</v>
      </c>
      <c r="B1182">
        <v>1</v>
      </c>
    </row>
    <row r="1183" spans="1:2" x14ac:dyDescent="0.3">
      <c r="A1183" s="7" t="s">
        <v>6576</v>
      </c>
      <c r="B1183">
        <v>1</v>
      </c>
    </row>
    <row r="1184" spans="1:2" x14ac:dyDescent="0.3">
      <c r="A1184" s="7" t="s">
        <v>2535</v>
      </c>
      <c r="B1184">
        <v>1</v>
      </c>
    </row>
    <row r="1185" spans="1:2" x14ac:dyDescent="0.3">
      <c r="A1185" s="7" t="s">
        <v>9966</v>
      </c>
      <c r="B1185">
        <v>1</v>
      </c>
    </row>
    <row r="1186" spans="1:2" x14ac:dyDescent="0.3">
      <c r="A1186" s="7" t="s">
        <v>839</v>
      </c>
      <c r="B1186">
        <v>1</v>
      </c>
    </row>
    <row r="1187" spans="1:2" x14ac:dyDescent="0.3">
      <c r="A1187" s="3" t="s">
        <v>292</v>
      </c>
      <c r="B1187">
        <v>10</v>
      </c>
    </row>
    <row r="1188" spans="1:2" x14ac:dyDescent="0.3">
      <c r="A1188" s="7" t="s">
        <v>13473</v>
      </c>
      <c r="B1188">
        <v>1</v>
      </c>
    </row>
    <row r="1189" spans="1:2" x14ac:dyDescent="0.3">
      <c r="A1189" s="7" t="s">
        <v>4084</v>
      </c>
      <c r="B1189">
        <v>1</v>
      </c>
    </row>
    <row r="1190" spans="1:2" x14ac:dyDescent="0.3">
      <c r="A1190" s="7" t="s">
        <v>209</v>
      </c>
      <c r="B1190">
        <v>1</v>
      </c>
    </row>
    <row r="1191" spans="1:2" x14ac:dyDescent="0.3">
      <c r="A1191" s="7" t="s">
        <v>3382</v>
      </c>
      <c r="B1191">
        <v>1</v>
      </c>
    </row>
    <row r="1192" spans="1:2" x14ac:dyDescent="0.3">
      <c r="A1192" s="7" t="s">
        <v>4320</v>
      </c>
      <c r="B1192">
        <v>1</v>
      </c>
    </row>
    <row r="1193" spans="1:2" x14ac:dyDescent="0.3">
      <c r="A1193" s="7" t="s">
        <v>735</v>
      </c>
      <c r="B1193">
        <v>1</v>
      </c>
    </row>
    <row r="1194" spans="1:2" x14ac:dyDescent="0.3">
      <c r="A1194" s="7" t="s">
        <v>1002</v>
      </c>
      <c r="B1194">
        <v>1</v>
      </c>
    </row>
    <row r="1195" spans="1:2" x14ac:dyDescent="0.3">
      <c r="A1195" s="7" t="s">
        <v>10395</v>
      </c>
      <c r="B1195">
        <v>1</v>
      </c>
    </row>
    <row r="1196" spans="1:2" x14ac:dyDescent="0.3">
      <c r="A1196" s="7" t="s">
        <v>294</v>
      </c>
      <c r="B1196">
        <v>1</v>
      </c>
    </row>
    <row r="1197" spans="1:2" x14ac:dyDescent="0.3">
      <c r="A1197" s="7" t="s">
        <v>2066</v>
      </c>
      <c r="B1197">
        <v>1</v>
      </c>
    </row>
    <row r="1198" spans="1:2" x14ac:dyDescent="0.3">
      <c r="A1198" s="3" t="s">
        <v>6682</v>
      </c>
      <c r="B1198">
        <v>10</v>
      </c>
    </row>
    <row r="1199" spans="1:2" x14ac:dyDescent="0.3">
      <c r="A1199" s="7" t="s">
        <v>17571</v>
      </c>
      <c r="B1199">
        <v>1</v>
      </c>
    </row>
    <row r="1200" spans="1:2" x14ac:dyDescent="0.3">
      <c r="A1200" s="7" t="s">
        <v>6974</v>
      </c>
      <c r="B1200">
        <v>1</v>
      </c>
    </row>
    <row r="1201" spans="1:2" x14ac:dyDescent="0.3">
      <c r="A1201" s="7" t="s">
        <v>5241</v>
      </c>
      <c r="B1201">
        <v>1</v>
      </c>
    </row>
    <row r="1202" spans="1:2" x14ac:dyDescent="0.3">
      <c r="A1202" s="7" t="s">
        <v>12339</v>
      </c>
      <c r="B1202">
        <v>1</v>
      </c>
    </row>
    <row r="1203" spans="1:2" x14ac:dyDescent="0.3">
      <c r="A1203" s="7" t="s">
        <v>9790</v>
      </c>
      <c r="B1203">
        <v>1</v>
      </c>
    </row>
    <row r="1204" spans="1:2" x14ac:dyDescent="0.3">
      <c r="A1204" s="7" t="s">
        <v>8955</v>
      </c>
      <c r="B1204">
        <v>4</v>
      </c>
    </row>
    <row r="1205" spans="1:2" x14ac:dyDescent="0.3">
      <c r="A1205" s="7" t="s">
        <v>7558</v>
      </c>
      <c r="B1205">
        <v>1</v>
      </c>
    </row>
    <row r="1206" spans="1:2" x14ac:dyDescent="0.3">
      <c r="A1206" s="3" t="s">
        <v>6460</v>
      </c>
      <c r="B1206">
        <v>10</v>
      </c>
    </row>
    <row r="1207" spans="1:2" x14ac:dyDescent="0.3">
      <c r="A1207" s="7" t="s">
        <v>6461</v>
      </c>
      <c r="B1207">
        <v>1</v>
      </c>
    </row>
    <row r="1208" spans="1:2" x14ac:dyDescent="0.3">
      <c r="A1208" s="7" t="s">
        <v>11277</v>
      </c>
      <c r="B1208">
        <v>1</v>
      </c>
    </row>
    <row r="1209" spans="1:2" x14ac:dyDescent="0.3">
      <c r="A1209" s="7" t="s">
        <v>14306</v>
      </c>
      <c r="B1209">
        <v>1</v>
      </c>
    </row>
    <row r="1210" spans="1:2" x14ac:dyDescent="0.3">
      <c r="A1210" s="7" t="s">
        <v>7532</v>
      </c>
      <c r="B1210">
        <v>2</v>
      </c>
    </row>
    <row r="1211" spans="1:2" x14ac:dyDescent="0.3">
      <c r="A1211" s="7" t="s">
        <v>9092</v>
      </c>
      <c r="B1211">
        <v>1</v>
      </c>
    </row>
    <row r="1212" spans="1:2" x14ac:dyDescent="0.3">
      <c r="A1212" s="7" t="s">
        <v>10071</v>
      </c>
      <c r="B1212">
        <v>1</v>
      </c>
    </row>
    <row r="1213" spans="1:2" x14ac:dyDescent="0.3">
      <c r="A1213" s="7" t="s">
        <v>1205</v>
      </c>
      <c r="B1213">
        <v>1</v>
      </c>
    </row>
    <row r="1214" spans="1:2" x14ac:dyDescent="0.3">
      <c r="A1214" s="7" t="s">
        <v>5161</v>
      </c>
      <c r="B1214">
        <v>1</v>
      </c>
    </row>
    <row r="1215" spans="1:2" x14ac:dyDescent="0.3">
      <c r="A1215" s="7" t="s">
        <v>4497</v>
      </c>
      <c r="B1215">
        <v>1</v>
      </c>
    </row>
    <row r="1216" spans="1:2" x14ac:dyDescent="0.3">
      <c r="A1216" s="3" t="s">
        <v>757</v>
      </c>
      <c r="B1216">
        <v>10</v>
      </c>
    </row>
    <row r="1217" spans="1:2" x14ac:dyDescent="0.3">
      <c r="A1217" s="7" t="s">
        <v>1729</v>
      </c>
      <c r="B1217">
        <v>1</v>
      </c>
    </row>
    <row r="1218" spans="1:2" x14ac:dyDescent="0.3">
      <c r="A1218" s="7" t="s">
        <v>60</v>
      </c>
      <c r="B1218">
        <v>1</v>
      </c>
    </row>
    <row r="1219" spans="1:2" x14ac:dyDescent="0.3">
      <c r="A1219" s="7" t="s">
        <v>8060</v>
      </c>
      <c r="B1219">
        <v>1</v>
      </c>
    </row>
    <row r="1220" spans="1:2" x14ac:dyDescent="0.3">
      <c r="A1220" s="7" t="s">
        <v>2036</v>
      </c>
      <c r="B1220">
        <v>1</v>
      </c>
    </row>
    <row r="1221" spans="1:2" x14ac:dyDescent="0.3">
      <c r="A1221" s="7" t="s">
        <v>5171</v>
      </c>
      <c r="B1221">
        <v>1</v>
      </c>
    </row>
    <row r="1222" spans="1:2" x14ac:dyDescent="0.3">
      <c r="A1222" s="7" t="s">
        <v>3245</v>
      </c>
      <c r="B1222">
        <v>1</v>
      </c>
    </row>
    <row r="1223" spans="1:2" x14ac:dyDescent="0.3">
      <c r="A1223" s="7" t="s">
        <v>1984</v>
      </c>
      <c r="B1223">
        <v>2</v>
      </c>
    </row>
    <row r="1224" spans="1:2" x14ac:dyDescent="0.3">
      <c r="A1224" s="7" t="s">
        <v>3992</v>
      </c>
      <c r="B1224">
        <v>1</v>
      </c>
    </row>
    <row r="1225" spans="1:2" x14ac:dyDescent="0.3">
      <c r="A1225" s="7" t="s">
        <v>749</v>
      </c>
      <c r="B1225">
        <v>1</v>
      </c>
    </row>
    <row r="1226" spans="1:2" x14ac:dyDescent="0.3">
      <c r="A1226" s="3" t="s">
        <v>2069</v>
      </c>
      <c r="B1226">
        <v>10</v>
      </c>
    </row>
    <row r="1227" spans="1:2" x14ac:dyDescent="0.3">
      <c r="A1227" s="7" t="s">
        <v>6974</v>
      </c>
      <c r="B1227">
        <v>1</v>
      </c>
    </row>
    <row r="1228" spans="1:2" x14ac:dyDescent="0.3">
      <c r="A1228" s="7" t="s">
        <v>3047</v>
      </c>
      <c r="B1228">
        <v>1</v>
      </c>
    </row>
    <row r="1229" spans="1:2" x14ac:dyDescent="0.3">
      <c r="A1229" s="7" t="s">
        <v>9618</v>
      </c>
      <c r="B1229">
        <v>2</v>
      </c>
    </row>
    <row r="1230" spans="1:2" x14ac:dyDescent="0.3">
      <c r="A1230" s="7" t="s">
        <v>650</v>
      </c>
      <c r="B1230">
        <v>1</v>
      </c>
    </row>
    <row r="1231" spans="1:2" x14ac:dyDescent="0.3">
      <c r="A1231" s="7" t="s">
        <v>2070</v>
      </c>
      <c r="B1231">
        <v>1</v>
      </c>
    </row>
    <row r="1232" spans="1:2" x14ac:dyDescent="0.3">
      <c r="A1232" s="7" t="s">
        <v>6246</v>
      </c>
      <c r="B1232">
        <v>1</v>
      </c>
    </row>
    <row r="1233" spans="1:2" x14ac:dyDescent="0.3">
      <c r="A1233" s="7" t="s">
        <v>1519</v>
      </c>
      <c r="B1233">
        <v>1</v>
      </c>
    </row>
    <row r="1234" spans="1:2" x14ac:dyDescent="0.3">
      <c r="A1234" s="7" t="s">
        <v>5246</v>
      </c>
      <c r="B1234">
        <v>1</v>
      </c>
    </row>
    <row r="1235" spans="1:2" x14ac:dyDescent="0.3">
      <c r="A1235" s="7" t="s">
        <v>8912</v>
      </c>
      <c r="B1235">
        <v>1</v>
      </c>
    </row>
    <row r="1236" spans="1:2" x14ac:dyDescent="0.3">
      <c r="A1236" s="3" t="s">
        <v>9984</v>
      </c>
      <c r="B1236">
        <v>10</v>
      </c>
    </row>
    <row r="1237" spans="1:2" x14ac:dyDescent="0.3">
      <c r="A1237" s="7" t="s">
        <v>12624</v>
      </c>
      <c r="B1237">
        <v>1</v>
      </c>
    </row>
    <row r="1238" spans="1:2" x14ac:dyDescent="0.3">
      <c r="A1238" s="7" t="s">
        <v>11335</v>
      </c>
      <c r="B1238">
        <v>1</v>
      </c>
    </row>
    <row r="1239" spans="1:2" x14ac:dyDescent="0.3">
      <c r="A1239" s="7" t="s">
        <v>17020</v>
      </c>
      <c r="B1239">
        <v>1</v>
      </c>
    </row>
    <row r="1240" spans="1:2" x14ac:dyDescent="0.3">
      <c r="A1240" s="7" t="s">
        <v>9985</v>
      </c>
      <c r="B1240">
        <v>1</v>
      </c>
    </row>
    <row r="1241" spans="1:2" x14ac:dyDescent="0.3">
      <c r="A1241" s="7" t="s">
        <v>11134</v>
      </c>
      <c r="B1241">
        <v>2</v>
      </c>
    </row>
    <row r="1242" spans="1:2" x14ac:dyDescent="0.3">
      <c r="A1242" s="7" t="s">
        <v>4105</v>
      </c>
      <c r="B1242">
        <v>1</v>
      </c>
    </row>
    <row r="1243" spans="1:2" x14ac:dyDescent="0.3">
      <c r="A1243" s="7" t="s">
        <v>4862</v>
      </c>
      <c r="B1243">
        <v>2</v>
      </c>
    </row>
    <row r="1244" spans="1:2" x14ac:dyDescent="0.3">
      <c r="A1244" s="7" t="s">
        <v>7558</v>
      </c>
      <c r="B1244">
        <v>1</v>
      </c>
    </row>
    <row r="1245" spans="1:2" x14ac:dyDescent="0.3">
      <c r="A1245" s="3" t="s">
        <v>9627</v>
      </c>
      <c r="B1245">
        <v>10</v>
      </c>
    </row>
    <row r="1246" spans="1:2" x14ac:dyDescent="0.3">
      <c r="A1246" s="7" t="s">
        <v>6471</v>
      </c>
      <c r="B1246">
        <v>1</v>
      </c>
    </row>
    <row r="1247" spans="1:2" x14ac:dyDescent="0.3">
      <c r="A1247" s="7" t="s">
        <v>17647</v>
      </c>
      <c r="B1247">
        <v>1</v>
      </c>
    </row>
    <row r="1248" spans="1:2" x14ac:dyDescent="0.3">
      <c r="A1248" s="7" t="s">
        <v>5628</v>
      </c>
      <c r="B1248">
        <v>5</v>
      </c>
    </row>
    <row r="1249" spans="1:2" x14ac:dyDescent="0.3">
      <c r="A1249" s="7" t="s">
        <v>11706</v>
      </c>
      <c r="B1249">
        <v>1</v>
      </c>
    </row>
    <row r="1250" spans="1:2" x14ac:dyDescent="0.3">
      <c r="A1250" s="7" t="s">
        <v>9628</v>
      </c>
      <c r="B1250">
        <v>1</v>
      </c>
    </row>
    <row r="1251" spans="1:2" x14ac:dyDescent="0.3">
      <c r="A1251" s="7" t="s">
        <v>1519</v>
      </c>
      <c r="B1251">
        <v>1</v>
      </c>
    </row>
    <row r="1252" spans="1:2" x14ac:dyDescent="0.3">
      <c r="A1252" s="3" t="s">
        <v>8417</v>
      </c>
      <c r="B1252">
        <v>10</v>
      </c>
    </row>
    <row r="1253" spans="1:2" x14ac:dyDescent="0.3">
      <c r="A1253" s="7" t="s">
        <v>16969</v>
      </c>
      <c r="B1253">
        <v>1</v>
      </c>
    </row>
    <row r="1254" spans="1:2" x14ac:dyDescent="0.3">
      <c r="A1254" s="7" t="s">
        <v>102</v>
      </c>
      <c r="B1254">
        <v>1</v>
      </c>
    </row>
    <row r="1255" spans="1:2" x14ac:dyDescent="0.3">
      <c r="A1255" s="7" t="s">
        <v>11335</v>
      </c>
      <c r="B1255">
        <v>1</v>
      </c>
    </row>
    <row r="1256" spans="1:2" x14ac:dyDescent="0.3">
      <c r="A1256" s="7" t="s">
        <v>8418</v>
      </c>
      <c r="B1256">
        <v>1</v>
      </c>
    </row>
    <row r="1257" spans="1:2" x14ac:dyDescent="0.3">
      <c r="A1257" s="7" t="s">
        <v>9032</v>
      </c>
      <c r="B1257">
        <v>1</v>
      </c>
    </row>
    <row r="1258" spans="1:2" x14ac:dyDescent="0.3">
      <c r="A1258" s="7" t="s">
        <v>160</v>
      </c>
      <c r="B1258">
        <v>1</v>
      </c>
    </row>
    <row r="1259" spans="1:2" x14ac:dyDescent="0.3">
      <c r="A1259" s="7" t="s">
        <v>19238</v>
      </c>
      <c r="B1259">
        <v>1</v>
      </c>
    </row>
    <row r="1260" spans="1:2" x14ac:dyDescent="0.3">
      <c r="A1260" s="7" t="s">
        <v>9321</v>
      </c>
      <c r="B1260">
        <v>1</v>
      </c>
    </row>
    <row r="1261" spans="1:2" x14ac:dyDescent="0.3">
      <c r="A1261" s="7" t="s">
        <v>11697</v>
      </c>
      <c r="B1261">
        <v>2</v>
      </c>
    </row>
    <row r="1262" spans="1:2" x14ac:dyDescent="0.3">
      <c r="A1262" s="3" t="s">
        <v>7478</v>
      </c>
      <c r="B1262">
        <v>10</v>
      </c>
    </row>
    <row r="1263" spans="1:2" x14ac:dyDescent="0.3">
      <c r="A1263" s="7" t="s">
        <v>7479</v>
      </c>
      <c r="B1263">
        <v>1</v>
      </c>
    </row>
    <row r="1264" spans="1:2" x14ac:dyDescent="0.3">
      <c r="A1264" s="7" t="s">
        <v>16565</v>
      </c>
      <c r="B1264">
        <v>1</v>
      </c>
    </row>
    <row r="1265" spans="1:2" x14ac:dyDescent="0.3">
      <c r="A1265" s="7" t="s">
        <v>14373</v>
      </c>
      <c r="B1265">
        <v>1</v>
      </c>
    </row>
    <row r="1266" spans="1:2" x14ac:dyDescent="0.3">
      <c r="A1266" s="7" t="s">
        <v>8784</v>
      </c>
      <c r="B1266">
        <v>1</v>
      </c>
    </row>
    <row r="1267" spans="1:2" x14ac:dyDescent="0.3">
      <c r="A1267" s="7" t="s">
        <v>16498</v>
      </c>
      <c r="B1267">
        <v>1</v>
      </c>
    </row>
    <row r="1268" spans="1:2" x14ac:dyDescent="0.3">
      <c r="A1268" s="7" t="s">
        <v>9552</v>
      </c>
      <c r="B1268">
        <v>1</v>
      </c>
    </row>
    <row r="1269" spans="1:2" x14ac:dyDescent="0.3">
      <c r="A1269" s="7" t="s">
        <v>8540</v>
      </c>
      <c r="B1269">
        <v>2</v>
      </c>
    </row>
    <row r="1270" spans="1:2" x14ac:dyDescent="0.3">
      <c r="A1270" s="7" t="s">
        <v>15835</v>
      </c>
      <c r="B1270">
        <v>1</v>
      </c>
    </row>
    <row r="1271" spans="1:2" x14ac:dyDescent="0.3">
      <c r="A1271" s="7" t="s">
        <v>6277</v>
      </c>
      <c r="B1271">
        <v>1</v>
      </c>
    </row>
    <row r="1272" spans="1:2" x14ac:dyDescent="0.3">
      <c r="A1272" s="3" t="s">
        <v>7808</v>
      </c>
      <c r="B1272">
        <v>10</v>
      </c>
    </row>
    <row r="1273" spans="1:2" x14ac:dyDescent="0.3">
      <c r="A1273" s="7" t="s">
        <v>9051</v>
      </c>
      <c r="B1273">
        <v>2</v>
      </c>
    </row>
    <row r="1274" spans="1:2" x14ac:dyDescent="0.3">
      <c r="A1274" s="7" t="s">
        <v>10758</v>
      </c>
      <c r="B1274">
        <v>1</v>
      </c>
    </row>
    <row r="1275" spans="1:2" x14ac:dyDescent="0.3">
      <c r="A1275" s="7" t="s">
        <v>17520</v>
      </c>
      <c r="B1275">
        <v>1</v>
      </c>
    </row>
    <row r="1276" spans="1:2" x14ac:dyDescent="0.3">
      <c r="A1276" s="7" t="s">
        <v>9775</v>
      </c>
      <c r="B1276">
        <v>3</v>
      </c>
    </row>
    <row r="1277" spans="1:2" x14ac:dyDescent="0.3">
      <c r="A1277" s="7" t="s">
        <v>5655</v>
      </c>
      <c r="B1277">
        <v>1</v>
      </c>
    </row>
    <row r="1278" spans="1:2" x14ac:dyDescent="0.3">
      <c r="A1278" s="7" t="s">
        <v>1519</v>
      </c>
      <c r="B1278">
        <v>1</v>
      </c>
    </row>
    <row r="1279" spans="1:2" x14ac:dyDescent="0.3">
      <c r="A1279" s="7" t="s">
        <v>9902</v>
      </c>
      <c r="B1279">
        <v>1</v>
      </c>
    </row>
    <row r="1280" spans="1:2" x14ac:dyDescent="0.3">
      <c r="A1280" s="3" t="s">
        <v>1044</v>
      </c>
      <c r="B1280">
        <v>10</v>
      </c>
    </row>
    <row r="1281" spans="1:2" x14ac:dyDescent="0.3">
      <c r="A1281" s="7" t="s">
        <v>362</v>
      </c>
      <c r="B1281">
        <v>3</v>
      </c>
    </row>
    <row r="1282" spans="1:2" x14ac:dyDescent="0.3">
      <c r="A1282" s="7" t="s">
        <v>1046</v>
      </c>
      <c r="B1282">
        <v>1</v>
      </c>
    </row>
    <row r="1283" spans="1:2" x14ac:dyDescent="0.3">
      <c r="A1283" s="7" t="s">
        <v>6381</v>
      </c>
      <c r="B1283">
        <v>1</v>
      </c>
    </row>
    <row r="1284" spans="1:2" x14ac:dyDescent="0.3">
      <c r="A1284" s="7" t="s">
        <v>5038</v>
      </c>
      <c r="B1284">
        <v>1</v>
      </c>
    </row>
    <row r="1285" spans="1:2" x14ac:dyDescent="0.3">
      <c r="A1285" s="7" t="s">
        <v>4283</v>
      </c>
      <c r="B1285">
        <v>1</v>
      </c>
    </row>
    <row r="1286" spans="1:2" x14ac:dyDescent="0.3">
      <c r="A1286" s="7" t="s">
        <v>9441</v>
      </c>
      <c r="B1286">
        <v>1</v>
      </c>
    </row>
    <row r="1287" spans="1:2" x14ac:dyDescent="0.3">
      <c r="A1287" s="7" t="s">
        <v>7135</v>
      </c>
      <c r="B1287">
        <v>1</v>
      </c>
    </row>
    <row r="1288" spans="1:2" x14ac:dyDescent="0.3">
      <c r="A1288" s="7" t="s">
        <v>4503</v>
      </c>
      <c r="B1288">
        <v>1</v>
      </c>
    </row>
    <row r="1289" spans="1:2" x14ac:dyDescent="0.3">
      <c r="A1289" s="3" t="s">
        <v>3219</v>
      </c>
      <c r="B1289">
        <v>10</v>
      </c>
    </row>
    <row r="1290" spans="1:2" x14ac:dyDescent="0.3">
      <c r="A1290" s="7" t="s">
        <v>4412</v>
      </c>
      <c r="B1290">
        <v>1</v>
      </c>
    </row>
    <row r="1291" spans="1:2" x14ac:dyDescent="0.3">
      <c r="A1291" s="7" t="s">
        <v>59</v>
      </c>
      <c r="B1291">
        <v>1</v>
      </c>
    </row>
    <row r="1292" spans="1:2" x14ac:dyDescent="0.3">
      <c r="A1292" s="7" t="s">
        <v>3873</v>
      </c>
      <c r="B1292">
        <v>1</v>
      </c>
    </row>
    <row r="1293" spans="1:2" x14ac:dyDescent="0.3">
      <c r="A1293" s="7" t="s">
        <v>876</v>
      </c>
      <c r="B1293">
        <v>1</v>
      </c>
    </row>
    <row r="1294" spans="1:2" x14ac:dyDescent="0.3">
      <c r="A1294" s="7" t="s">
        <v>12890</v>
      </c>
      <c r="B1294">
        <v>1</v>
      </c>
    </row>
    <row r="1295" spans="1:2" x14ac:dyDescent="0.3">
      <c r="A1295" s="7" t="s">
        <v>5026</v>
      </c>
      <c r="B1295">
        <v>1</v>
      </c>
    </row>
    <row r="1296" spans="1:2" x14ac:dyDescent="0.3">
      <c r="A1296" s="7" t="s">
        <v>5606</v>
      </c>
      <c r="B1296">
        <v>1</v>
      </c>
    </row>
    <row r="1297" spans="1:2" x14ac:dyDescent="0.3">
      <c r="A1297" s="7" t="s">
        <v>2036</v>
      </c>
      <c r="B1297">
        <v>1</v>
      </c>
    </row>
    <row r="1298" spans="1:2" x14ac:dyDescent="0.3">
      <c r="A1298" s="7" t="s">
        <v>7143</v>
      </c>
      <c r="B1298">
        <v>1</v>
      </c>
    </row>
    <row r="1299" spans="1:2" x14ac:dyDescent="0.3">
      <c r="A1299" s="7" t="s">
        <v>414</v>
      </c>
      <c r="B1299">
        <v>1</v>
      </c>
    </row>
    <row r="1300" spans="1:2" x14ac:dyDescent="0.3">
      <c r="A1300" s="3" t="s">
        <v>398</v>
      </c>
      <c r="B1300">
        <v>10</v>
      </c>
    </row>
    <row r="1301" spans="1:2" x14ac:dyDescent="0.3">
      <c r="A1301" s="7" t="s">
        <v>4412</v>
      </c>
      <c r="B1301">
        <v>1</v>
      </c>
    </row>
    <row r="1302" spans="1:2" x14ac:dyDescent="0.3">
      <c r="A1302" s="7" t="s">
        <v>2566</v>
      </c>
      <c r="B1302">
        <v>1</v>
      </c>
    </row>
    <row r="1303" spans="1:2" x14ac:dyDescent="0.3">
      <c r="A1303" s="7" t="s">
        <v>2380</v>
      </c>
      <c r="B1303">
        <v>1</v>
      </c>
    </row>
    <row r="1304" spans="1:2" x14ac:dyDescent="0.3">
      <c r="A1304" s="7" t="s">
        <v>4903</v>
      </c>
      <c r="B1304">
        <v>1</v>
      </c>
    </row>
    <row r="1305" spans="1:2" x14ac:dyDescent="0.3">
      <c r="A1305" s="7" t="s">
        <v>142</v>
      </c>
      <c r="B1305">
        <v>1</v>
      </c>
    </row>
    <row r="1306" spans="1:2" x14ac:dyDescent="0.3">
      <c r="A1306" s="7" t="s">
        <v>400</v>
      </c>
      <c r="B1306">
        <v>1</v>
      </c>
    </row>
    <row r="1307" spans="1:2" x14ac:dyDescent="0.3">
      <c r="A1307" s="7" t="s">
        <v>1341</v>
      </c>
      <c r="B1307">
        <v>1</v>
      </c>
    </row>
    <row r="1308" spans="1:2" x14ac:dyDescent="0.3">
      <c r="A1308" s="7" t="s">
        <v>1845</v>
      </c>
      <c r="B1308">
        <v>1</v>
      </c>
    </row>
    <row r="1309" spans="1:2" x14ac:dyDescent="0.3">
      <c r="A1309" s="7" t="s">
        <v>1474</v>
      </c>
      <c r="B1309">
        <v>1</v>
      </c>
    </row>
    <row r="1310" spans="1:2" x14ac:dyDescent="0.3">
      <c r="A1310" s="7" t="s">
        <v>354</v>
      </c>
      <c r="B1310">
        <v>1</v>
      </c>
    </row>
    <row r="1311" spans="1:2" x14ac:dyDescent="0.3">
      <c r="A1311" s="3" t="s">
        <v>2889</v>
      </c>
      <c r="B1311">
        <v>10</v>
      </c>
    </row>
    <row r="1312" spans="1:2" x14ac:dyDescent="0.3">
      <c r="A1312" s="7" t="s">
        <v>986</v>
      </c>
      <c r="B1312">
        <v>1</v>
      </c>
    </row>
    <row r="1313" spans="1:2" x14ac:dyDescent="0.3">
      <c r="A1313" s="7" t="s">
        <v>327</v>
      </c>
      <c r="B1313">
        <v>1</v>
      </c>
    </row>
    <row r="1314" spans="1:2" x14ac:dyDescent="0.3">
      <c r="A1314" s="7" t="s">
        <v>73</v>
      </c>
      <c r="B1314">
        <v>1</v>
      </c>
    </row>
    <row r="1315" spans="1:2" x14ac:dyDescent="0.3">
      <c r="A1315" s="7" t="s">
        <v>488</v>
      </c>
      <c r="B1315">
        <v>1</v>
      </c>
    </row>
    <row r="1316" spans="1:2" x14ac:dyDescent="0.3">
      <c r="A1316" s="7" t="s">
        <v>5026</v>
      </c>
      <c r="B1316">
        <v>1</v>
      </c>
    </row>
    <row r="1317" spans="1:2" x14ac:dyDescent="0.3">
      <c r="A1317" s="7" t="s">
        <v>2798</v>
      </c>
      <c r="B1317">
        <v>1</v>
      </c>
    </row>
    <row r="1318" spans="1:2" x14ac:dyDescent="0.3">
      <c r="A1318" s="7" t="s">
        <v>1803</v>
      </c>
      <c r="B1318">
        <v>1</v>
      </c>
    </row>
    <row r="1319" spans="1:2" x14ac:dyDescent="0.3">
      <c r="A1319" s="7" t="s">
        <v>12864</v>
      </c>
      <c r="B1319">
        <v>1</v>
      </c>
    </row>
    <row r="1320" spans="1:2" x14ac:dyDescent="0.3">
      <c r="A1320" s="7" t="s">
        <v>4574</v>
      </c>
      <c r="B1320">
        <v>2</v>
      </c>
    </row>
    <row r="1321" spans="1:2" x14ac:dyDescent="0.3">
      <c r="A1321" s="3" t="s">
        <v>6170</v>
      </c>
      <c r="B1321">
        <v>10</v>
      </c>
    </row>
    <row r="1322" spans="1:2" x14ac:dyDescent="0.3">
      <c r="A1322" s="7" t="s">
        <v>4268</v>
      </c>
      <c r="B1322">
        <v>2</v>
      </c>
    </row>
    <row r="1323" spans="1:2" x14ac:dyDescent="0.3">
      <c r="A1323" s="7" t="s">
        <v>73</v>
      </c>
      <c r="B1323">
        <v>1</v>
      </c>
    </row>
    <row r="1324" spans="1:2" x14ac:dyDescent="0.3">
      <c r="A1324" s="7" t="s">
        <v>2535</v>
      </c>
      <c r="B1324">
        <v>1</v>
      </c>
    </row>
    <row r="1325" spans="1:2" x14ac:dyDescent="0.3">
      <c r="A1325" s="7" t="s">
        <v>97</v>
      </c>
      <c r="B1325">
        <v>1</v>
      </c>
    </row>
    <row r="1326" spans="1:2" x14ac:dyDescent="0.3">
      <c r="A1326" s="7" t="s">
        <v>7997</v>
      </c>
      <c r="B1326">
        <v>1</v>
      </c>
    </row>
    <row r="1327" spans="1:2" x14ac:dyDescent="0.3">
      <c r="A1327" s="7" t="s">
        <v>1860</v>
      </c>
      <c r="B1327">
        <v>2</v>
      </c>
    </row>
    <row r="1328" spans="1:2" x14ac:dyDescent="0.3">
      <c r="A1328" s="7" t="s">
        <v>7558</v>
      </c>
      <c r="B1328">
        <v>2</v>
      </c>
    </row>
    <row r="1329" spans="1:2" x14ac:dyDescent="0.3">
      <c r="A1329" s="3" t="s">
        <v>6752</v>
      </c>
      <c r="B1329">
        <v>10</v>
      </c>
    </row>
    <row r="1330" spans="1:2" x14ac:dyDescent="0.3">
      <c r="A1330" s="7" t="s">
        <v>9567</v>
      </c>
      <c r="B1330">
        <v>1</v>
      </c>
    </row>
    <row r="1331" spans="1:2" x14ac:dyDescent="0.3">
      <c r="A1331" s="7" t="s">
        <v>6471</v>
      </c>
      <c r="B1331">
        <v>2</v>
      </c>
    </row>
    <row r="1332" spans="1:2" x14ac:dyDescent="0.3">
      <c r="A1332" s="7" t="s">
        <v>13393</v>
      </c>
      <c r="B1332">
        <v>1</v>
      </c>
    </row>
    <row r="1333" spans="1:2" x14ac:dyDescent="0.3">
      <c r="A1333" s="7" t="s">
        <v>10701</v>
      </c>
      <c r="B1333">
        <v>1</v>
      </c>
    </row>
    <row r="1334" spans="1:2" x14ac:dyDescent="0.3">
      <c r="A1334" s="7" t="s">
        <v>15943</v>
      </c>
      <c r="B1334">
        <v>1</v>
      </c>
    </row>
    <row r="1335" spans="1:2" x14ac:dyDescent="0.3">
      <c r="A1335" s="7" t="s">
        <v>4320</v>
      </c>
      <c r="B1335">
        <v>1</v>
      </c>
    </row>
    <row r="1336" spans="1:2" x14ac:dyDescent="0.3">
      <c r="A1336" s="7" t="s">
        <v>1803</v>
      </c>
      <c r="B1336">
        <v>1</v>
      </c>
    </row>
    <row r="1337" spans="1:2" x14ac:dyDescent="0.3">
      <c r="A1337" s="7" t="s">
        <v>5171</v>
      </c>
      <c r="B1337">
        <v>1</v>
      </c>
    </row>
    <row r="1338" spans="1:2" x14ac:dyDescent="0.3">
      <c r="A1338" s="7" t="s">
        <v>3199</v>
      </c>
      <c r="B1338">
        <v>1</v>
      </c>
    </row>
    <row r="1339" spans="1:2" x14ac:dyDescent="0.3">
      <c r="A1339" s="3" t="s">
        <v>1865</v>
      </c>
      <c r="B1339">
        <v>10</v>
      </c>
    </row>
    <row r="1340" spans="1:2" x14ac:dyDescent="0.3">
      <c r="A1340" s="7" t="s">
        <v>18515</v>
      </c>
      <c r="B1340">
        <v>1</v>
      </c>
    </row>
    <row r="1341" spans="1:2" x14ac:dyDescent="0.3">
      <c r="A1341" s="7" t="s">
        <v>14530</v>
      </c>
      <c r="B1341">
        <v>1</v>
      </c>
    </row>
    <row r="1342" spans="1:2" x14ac:dyDescent="0.3">
      <c r="A1342" s="7" t="s">
        <v>20190</v>
      </c>
      <c r="B1342">
        <v>1</v>
      </c>
    </row>
    <row r="1343" spans="1:2" x14ac:dyDescent="0.3">
      <c r="A1343" s="7" t="s">
        <v>3873</v>
      </c>
      <c r="B1343">
        <v>1</v>
      </c>
    </row>
    <row r="1344" spans="1:2" x14ac:dyDescent="0.3">
      <c r="A1344" s="7" t="s">
        <v>8700</v>
      </c>
      <c r="B1344">
        <v>2</v>
      </c>
    </row>
    <row r="1345" spans="1:2" x14ac:dyDescent="0.3">
      <c r="A1345" s="7" t="s">
        <v>13790</v>
      </c>
      <c r="B1345">
        <v>2</v>
      </c>
    </row>
    <row r="1346" spans="1:2" x14ac:dyDescent="0.3">
      <c r="A1346" s="7" t="s">
        <v>5655</v>
      </c>
      <c r="B1346">
        <v>1</v>
      </c>
    </row>
    <row r="1347" spans="1:2" x14ac:dyDescent="0.3">
      <c r="A1347" s="7" t="s">
        <v>5740</v>
      </c>
      <c r="B1347">
        <v>1</v>
      </c>
    </row>
    <row r="1348" spans="1:2" x14ac:dyDescent="0.3">
      <c r="A1348" s="3" t="s">
        <v>8377</v>
      </c>
      <c r="B1348">
        <v>10</v>
      </c>
    </row>
    <row r="1349" spans="1:2" x14ac:dyDescent="0.3">
      <c r="A1349" s="7" t="s">
        <v>14423</v>
      </c>
      <c r="B1349">
        <v>1</v>
      </c>
    </row>
    <row r="1350" spans="1:2" x14ac:dyDescent="0.3">
      <c r="A1350" s="7" t="s">
        <v>8700</v>
      </c>
      <c r="B1350">
        <v>1</v>
      </c>
    </row>
    <row r="1351" spans="1:2" x14ac:dyDescent="0.3">
      <c r="A1351" s="7" t="s">
        <v>14401</v>
      </c>
      <c r="B1351">
        <v>1</v>
      </c>
    </row>
    <row r="1352" spans="1:2" x14ac:dyDescent="0.3">
      <c r="A1352" s="7" t="s">
        <v>8280</v>
      </c>
      <c r="B1352">
        <v>1</v>
      </c>
    </row>
    <row r="1353" spans="1:2" x14ac:dyDescent="0.3">
      <c r="A1353" s="7" t="s">
        <v>18208</v>
      </c>
      <c r="B1353">
        <v>1</v>
      </c>
    </row>
    <row r="1354" spans="1:2" x14ac:dyDescent="0.3">
      <c r="A1354" s="7" t="s">
        <v>7913</v>
      </c>
      <c r="B1354">
        <v>3</v>
      </c>
    </row>
    <row r="1355" spans="1:2" x14ac:dyDescent="0.3">
      <c r="A1355" s="7" t="s">
        <v>20107</v>
      </c>
      <c r="B1355">
        <v>1</v>
      </c>
    </row>
    <row r="1356" spans="1:2" x14ac:dyDescent="0.3">
      <c r="A1356" s="7" t="s">
        <v>1462</v>
      </c>
      <c r="B1356">
        <v>1</v>
      </c>
    </row>
    <row r="1357" spans="1:2" x14ac:dyDescent="0.3">
      <c r="A1357" s="3" t="s">
        <v>1235</v>
      </c>
      <c r="B1357">
        <v>10</v>
      </c>
    </row>
    <row r="1358" spans="1:2" x14ac:dyDescent="0.3">
      <c r="A1358" s="7" t="s">
        <v>136</v>
      </c>
      <c r="B1358">
        <v>1</v>
      </c>
    </row>
    <row r="1359" spans="1:2" x14ac:dyDescent="0.3">
      <c r="A1359" s="7" t="s">
        <v>388</v>
      </c>
      <c r="B1359">
        <v>1</v>
      </c>
    </row>
    <row r="1360" spans="1:2" x14ac:dyDescent="0.3">
      <c r="A1360" s="7" t="s">
        <v>4153</v>
      </c>
      <c r="B1360">
        <v>1</v>
      </c>
    </row>
    <row r="1361" spans="1:2" x14ac:dyDescent="0.3">
      <c r="A1361" s="7" t="s">
        <v>6495</v>
      </c>
      <c r="B1361">
        <v>1</v>
      </c>
    </row>
    <row r="1362" spans="1:2" x14ac:dyDescent="0.3">
      <c r="A1362" s="7" t="s">
        <v>418</v>
      </c>
      <c r="B1362">
        <v>1</v>
      </c>
    </row>
    <row r="1363" spans="1:2" x14ac:dyDescent="0.3">
      <c r="A1363" s="7" t="s">
        <v>1012</v>
      </c>
      <c r="B1363">
        <v>1</v>
      </c>
    </row>
    <row r="1364" spans="1:2" x14ac:dyDescent="0.3">
      <c r="A1364" s="7" t="s">
        <v>881</v>
      </c>
      <c r="B1364">
        <v>1</v>
      </c>
    </row>
    <row r="1365" spans="1:2" x14ac:dyDescent="0.3">
      <c r="A1365" s="7" t="s">
        <v>4162</v>
      </c>
      <c r="B1365">
        <v>1</v>
      </c>
    </row>
    <row r="1366" spans="1:2" x14ac:dyDescent="0.3">
      <c r="A1366" s="7" t="s">
        <v>839</v>
      </c>
      <c r="B1366">
        <v>1</v>
      </c>
    </row>
    <row r="1367" spans="1:2" x14ac:dyDescent="0.3">
      <c r="A1367" s="7" t="s">
        <v>9264</v>
      </c>
      <c r="B1367">
        <v>1</v>
      </c>
    </row>
    <row r="1368" spans="1:2" x14ac:dyDescent="0.3">
      <c r="A1368" s="3" t="s">
        <v>507</v>
      </c>
      <c r="B1368">
        <v>10</v>
      </c>
    </row>
    <row r="1369" spans="1:2" x14ac:dyDescent="0.3">
      <c r="A1369" s="7" t="s">
        <v>3115</v>
      </c>
      <c r="B1369">
        <v>1</v>
      </c>
    </row>
    <row r="1370" spans="1:2" x14ac:dyDescent="0.3">
      <c r="A1370" s="7" t="s">
        <v>508</v>
      </c>
      <c r="B1370">
        <v>2</v>
      </c>
    </row>
    <row r="1371" spans="1:2" x14ac:dyDescent="0.3">
      <c r="A1371" s="7" t="s">
        <v>73</v>
      </c>
      <c r="B1371">
        <v>1</v>
      </c>
    </row>
    <row r="1372" spans="1:2" x14ac:dyDescent="0.3">
      <c r="A1372" s="7" t="s">
        <v>1283</v>
      </c>
      <c r="B1372">
        <v>1</v>
      </c>
    </row>
    <row r="1373" spans="1:2" x14ac:dyDescent="0.3">
      <c r="A1373" s="7" t="s">
        <v>2386</v>
      </c>
      <c r="B1373">
        <v>1</v>
      </c>
    </row>
    <row r="1374" spans="1:2" x14ac:dyDescent="0.3">
      <c r="A1374" s="7" t="s">
        <v>2146</v>
      </c>
      <c r="B1374">
        <v>1</v>
      </c>
    </row>
    <row r="1375" spans="1:2" x14ac:dyDescent="0.3">
      <c r="A1375" s="7" t="s">
        <v>1537</v>
      </c>
      <c r="B1375">
        <v>1</v>
      </c>
    </row>
    <row r="1376" spans="1:2" x14ac:dyDescent="0.3">
      <c r="A1376" s="7" t="s">
        <v>749</v>
      </c>
      <c r="B1376">
        <v>1</v>
      </c>
    </row>
    <row r="1377" spans="1:2" x14ac:dyDescent="0.3">
      <c r="A1377" s="7" t="s">
        <v>1845</v>
      </c>
      <c r="B1377">
        <v>1</v>
      </c>
    </row>
    <row r="1378" spans="1:2" x14ac:dyDescent="0.3">
      <c r="A1378" s="3" t="s">
        <v>9685</v>
      </c>
      <c r="B1378">
        <v>10</v>
      </c>
    </row>
    <row r="1379" spans="1:2" x14ac:dyDescent="0.3">
      <c r="A1379" s="7" t="s">
        <v>3025</v>
      </c>
      <c r="B1379">
        <v>1</v>
      </c>
    </row>
    <row r="1380" spans="1:2" x14ac:dyDescent="0.3">
      <c r="A1380" s="7" t="s">
        <v>3222</v>
      </c>
      <c r="B1380">
        <v>1</v>
      </c>
    </row>
    <row r="1381" spans="1:2" x14ac:dyDescent="0.3">
      <c r="A1381" s="7" t="s">
        <v>12339</v>
      </c>
      <c r="B1381">
        <v>1</v>
      </c>
    </row>
    <row r="1382" spans="1:2" x14ac:dyDescent="0.3">
      <c r="A1382" s="7" t="s">
        <v>1469</v>
      </c>
      <c r="B1382">
        <v>1</v>
      </c>
    </row>
    <row r="1383" spans="1:2" x14ac:dyDescent="0.3">
      <c r="A1383" s="7" t="s">
        <v>2721</v>
      </c>
      <c r="B1383">
        <v>3</v>
      </c>
    </row>
    <row r="1384" spans="1:2" x14ac:dyDescent="0.3">
      <c r="A1384" s="7" t="s">
        <v>1519</v>
      </c>
      <c r="B1384">
        <v>1</v>
      </c>
    </row>
    <row r="1385" spans="1:2" x14ac:dyDescent="0.3">
      <c r="A1385" s="7" t="s">
        <v>7913</v>
      </c>
      <c r="B1385">
        <v>1</v>
      </c>
    </row>
    <row r="1386" spans="1:2" x14ac:dyDescent="0.3">
      <c r="A1386" s="7" t="s">
        <v>4686</v>
      </c>
      <c r="B1386">
        <v>1</v>
      </c>
    </row>
    <row r="1387" spans="1:2" x14ac:dyDescent="0.3">
      <c r="A1387" s="3" t="s">
        <v>8958</v>
      </c>
      <c r="B1387">
        <v>9</v>
      </c>
    </row>
    <row r="1388" spans="1:2" x14ac:dyDescent="0.3">
      <c r="A1388" s="7" t="s">
        <v>534</v>
      </c>
      <c r="B1388">
        <v>1</v>
      </c>
    </row>
    <row r="1389" spans="1:2" x14ac:dyDescent="0.3">
      <c r="A1389" s="7" t="s">
        <v>19320</v>
      </c>
      <c r="B1389">
        <v>1</v>
      </c>
    </row>
    <row r="1390" spans="1:2" x14ac:dyDescent="0.3">
      <c r="A1390" s="7" t="s">
        <v>73</v>
      </c>
      <c r="B1390">
        <v>1</v>
      </c>
    </row>
    <row r="1391" spans="1:2" x14ac:dyDescent="0.3">
      <c r="A1391" s="7" t="s">
        <v>9618</v>
      </c>
      <c r="B1391">
        <v>1</v>
      </c>
    </row>
    <row r="1392" spans="1:2" x14ac:dyDescent="0.3">
      <c r="A1392" s="7" t="s">
        <v>17507</v>
      </c>
      <c r="B1392">
        <v>1</v>
      </c>
    </row>
    <row r="1393" spans="1:2" x14ac:dyDescent="0.3">
      <c r="A1393" s="7" t="s">
        <v>10045</v>
      </c>
      <c r="B1393">
        <v>1</v>
      </c>
    </row>
    <row r="1394" spans="1:2" x14ac:dyDescent="0.3">
      <c r="A1394" s="7" t="s">
        <v>8960</v>
      </c>
      <c r="B1394">
        <v>1</v>
      </c>
    </row>
    <row r="1395" spans="1:2" x14ac:dyDescent="0.3">
      <c r="A1395" s="7" t="s">
        <v>8959</v>
      </c>
      <c r="B1395">
        <v>1</v>
      </c>
    </row>
    <row r="1396" spans="1:2" x14ac:dyDescent="0.3">
      <c r="A1396" s="7" t="s">
        <v>8017</v>
      </c>
      <c r="B1396">
        <v>1</v>
      </c>
    </row>
    <row r="1397" spans="1:2" x14ac:dyDescent="0.3">
      <c r="A1397" s="3" t="s">
        <v>11171</v>
      </c>
      <c r="B1397">
        <v>9</v>
      </c>
    </row>
    <row r="1398" spans="1:2" x14ac:dyDescent="0.3">
      <c r="A1398" s="7" t="s">
        <v>7926</v>
      </c>
      <c r="B1398">
        <v>1</v>
      </c>
    </row>
    <row r="1399" spans="1:2" x14ac:dyDescent="0.3">
      <c r="A1399" s="7" t="s">
        <v>17042</v>
      </c>
      <c r="B1399">
        <v>2</v>
      </c>
    </row>
    <row r="1400" spans="1:2" x14ac:dyDescent="0.3">
      <c r="A1400" s="7" t="s">
        <v>11172</v>
      </c>
      <c r="B1400">
        <v>1</v>
      </c>
    </row>
    <row r="1401" spans="1:2" x14ac:dyDescent="0.3">
      <c r="A1401" s="7" t="s">
        <v>10464</v>
      </c>
      <c r="B1401">
        <v>1</v>
      </c>
    </row>
    <row r="1402" spans="1:2" x14ac:dyDescent="0.3">
      <c r="A1402" s="7" t="s">
        <v>16710</v>
      </c>
      <c r="B1402">
        <v>1</v>
      </c>
    </row>
    <row r="1403" spans="1:2" x14ac:dyDescent="0.3">
      <c r="A1403" s="7" t="s">
        <v>8960</v>
      </c>
      <c r="B1403">
        <v>1</v>
      </c>
    </row>
    <row r="1404" spans="1:2" x14ac:dyDescent="0.3">
      <c r="A1404" s="7" t="s">
        <v>4862</v>
      </c>
      <c r="B1404">
        <v>1</v>
      </c>
    </row>
    <row r="1405" spans="1:2" x14ac:dyDescent="0.3">
      <c r="A1405" s="7" t="s">
        <v>15930</v>
      </c>
      <c r="B1405">
        <v>1</v>
      </c>
    </row>
    <row r="1406" spans="1:2" x14ac:dyDescent="0.3">
      <c r="A1406" s="3" t="s">
        <v>915</v>
      </c>
      <c r="B1406">
        <v>9</v>
      </c>
    </row>
    <row r="1407" spans="1:2" x14ac:dyDescent="0.3">
      <c r="A1407" s="7" t="s">
        <v>986</v>
      </c>
      <c r="B1407">
        <v>1</v>
      </c>
    </row>
    <row r="1408" spans="1:2" x14ac:dyDescent="0.3">
      <c r="A1408" s="7" t="s">
        <v>526</v>
      </c>
      <c r="B1408">
        <v>1</v>
      </c>
    </row>
    <row r="1409" spans="1:2" x14ac:dyDescent="0.3">
      <c r="A1409" s="7" t="s">
        <v>1012</v>
      </c>
      <c r="B1409">
        <v>1</v>
      </c>
    </row>
    <row r="1410" spans="1:2" x14ac:dyDescent="0.3">
      <c r="A1410" s="7" t="s">
        <v>4686</v>
      </c>
      <c r="B1410">
        <v>1</v>
      </c>
    </row>
    <row r="1411" spans="1:2" x14ac:dyDescent="0.3">
      <c r="A1411" s="7" t="s">
        <v>917</v>
      </c>
      <c r="B1411">
        <v>1</v>
      </c>
    </row>
    <row r="1412" spans="1:2" x14ac:dyDescent="0.3">
      <c r="A1412" s="7" t="s">
        <v>97</v>
      </c>
      <c r="B1412">
        <v>1</v>
      </c>
    </row>
    <row r="1413" spans="1:2" x14ac:dyDescent="0.3">
      <c r="A1413" s="7" t="s">
        <v>130</v>
      </c>
      <c r="B1413">
        <v>1</v>
      </c>
    </row>
    <row r="1414" spans="1:2" x14ac:dyDescent="0.3">
      <c r="A1414" s="7" t="s">
        <v>749</v>
      </c>
      <c r="B1414">
        <v>1</v>
      </c>
    </row>
    <row r="1415" spans="1:2" x14ac:dyDescent="0.3">
      <c r="A1415" s="7" t="s">
        <v>2066</v>
      </c>
      <c r="B1415">
        <v>1</v>
      </c>
    </row>
    <row r="1416" spans="1:2" x14ac:dyDescent="0.3">
      <c r="A1416" s="3" t="s">
        <v>100</v>
      </c>
      <c r="B1416">
        <v>9</v>
      </c>
    </row>
    <row r="1417" spans="1:2" x14ac:dyDescent="0.3">
      <c r="A1417" s="7" t="s">
        <v>3502</v>
      </c>
      <c r="B1417">
        <v>1</v>
      </c>
    </row>
    <row r="1418" spans="1:2" x14ac:dyDescent="0.3">
      <c r="A1418" s="7" t="s">
        <v>102</v>
      </c>
      <c r="B1418">
        <v>1</v>
      </c>
    </row>
    <row r="1419" spans="1:2" x14ac:dyDescent="0.3">
      <c r="A1419" s="7" t="s">
        <v>8017</v>
      </c>
      <c r="B1419">
        <v>1</v>
      </c>
    </row>
    <row r="1420" spans="1:2" x14ac:dyDescent="0.3">
      <c r="A1420" s="7" t="s">
        <v>100</v>
      </c>
      <c r="B1420">
        <v>2</v>
      </c>
    </row>
    <row r="1421" spans="1:2" x14ac:dyDescent="0.3">
      <c r="A1421" s="7" t="s">
        <v>9379</v>
      </c>
      <c r="B1421">
        <v>1</v>
      </c>
    </row>
    <row r="1422" spans="1:2" x14ac:dyDescent="0.3">
      <c r="A1422" s="7" t="s">
        <v>4772</v>
      </c>
      <c r="B1422">
        <v>1</v>
      </c>
    </row>
    <row r="1423" spans="1:2" x14ac:dyDescent="0.3">
      <c r="A1423" s="7" t="s">
        <v>1462</v>
      </c>
      <c r="B1423">
        <v>1</v>
      </c>
    </row>
    <row r="1424" spans="1:2" x14ac:dyDescent="0.3">
      <c r="A1424" s="7" t="s">
        <v>7558</v>
      </c>
      <c r="B1424">
        <v>1</v>
      </c>
    </row>
    <row r="1425" spans="1:2" x14ac:dyDescent="0.3">
      <c r="A1425" s="3" t="s">
        <v>3446</v>
      </c>
      <c r="B1425">
        <v>9</v>
      </c>
    </row>
    <row r="1426" spans="1:2" x14ac:dyDescent="0.3">
      <c r="A1426" s="7" t="s">
        <v>11058</v>
      </c>
      <c r="B1426">
        <v>1</v>
      </c>
    </row>
    <row r="1427" spans="1:2" x14ac:dyDescent="0.3">
      <c r="A1427" s="7" t="s">
        <v>14248</v>
      </c>
      <c r="B1427">
        <v>1</v>
      </c>
    </row>
    <row r="1428" spans="1:2" x14ac:dyDescent="0.3">
      <c r="A1428" s="7" t="s">
        <v>8921</v>
      </c>
      <c r="B1428">
        <v>1</v>
      </c>
    </row>
    <row r="1429" spans="1:2" x14ac:dyDescent="0.3">
      <c r="A1429" s="7" t="s">
        <v>488</v>
      </c>
      <c r="B1429">
        <v>1</v>
      </c>
    </row>
    <row r="1430" spans="1:2" x14ac:dyDescent="0.3">
      <c r="A1430" s="7" t="s">
        <v>6845</v>
      </c>
      <c r="B1430">
        <v>1</v>
      </c>
    </row>
    <row r="1431" spans="1:2" x14ac:dyDescent="0.3">
      <c r="A1431" s="7" t="s">
        <v>4320</v>
      </c>
      <c r="B1431">
        <v>1</v>
      </c>
    </row>
    <row r="1432" spans="1:2" x14ac:dyDescent="0.3">
      <c r="A1432" s="7" t="s">
        <v>5628</v>
      </c>
      <c r="B1432">
        <v>1</v>
      </c>
    </row>
    <row r="1433" spans="1:2" x14ac:dyDescent="0.3">
      <c r="A1433" s="7" t="s">
        <v>3199</v>
      </c>
      <c r="B1433">
        <v>1</v>
      </c>
    </row>
    <row r="1434" spans="1:2" x14ac:dyDescent="0.3">
      <c r="A1434" s="7" t="s">
        <v>414</v>
      </c>
      <c r="B1434">
        <v>1</v>
      </c>
    </row>
    <row r="1435" spans="1:2" x14ac:dyDescent="0.3">
      <c r="A1435" s="3" t="s">
        <v>5179</v>
      </c>
      <c r="B1435">
        <v>9</v>
      </c>
    </row>
    <row r="1436" spans="1:2" x14ac:dyDescent="0.3">
      <c r="A1436" s="7" t="s">
        <v>2586</v>
      </c>
      <c r="B1436">
        <v>1</v>
      </c>
    </row>
    <row r="1437" spans="1:2" x14ac:dyDescent="0.3">
      <c r="A1437" s="7" t="s">
        <v>2546</v>
      </c>
      <c r="B1437">
        <v>1</v>
      </c>
    </row>
    <row r="1438" spans="1:2" x14ac:dyDescent="0.3">
      <c r="A1438" s="7" t="s">
        <v>3326</v>
      </c>
      <c r="B1438">
        <v>1</v>
      </c>
    </row>
    <row r="1439" spans="1:2" x14ac:dyDescent="0.3">
      <c r="A1439" s="7" t="s">
        <v>10672</v>
      </c>
      <c r="B1439">
        <v>1</v>
      </c>
    </row>
    <row r="1440" spans="1:2" x14ac:dyDescent="0.3">
      <c r="A1440" s="7" t="s">
        <v>650</v>
      </c>
      <c r="B1440">
        <v>1</v>
      </c>
    </row>
    <row r="1441" spans="1:2" x14ac:dyDescent="0.3">
      <c r="A1441" s="7" t="s">
        <v>1803</v>
      </c>
      <c r="B1441">
        <v>1</v>
      </c>
    </row>
    <row r="1442" spans="1:2" x14ac:dyDescent="0.3">
      <c r="A1442" s="7" t="s">
        <v>5171</v>
      </c>
      <c r="B1442">
        <v>1</v>
      </c>
    </row>
    <row r="1443" spans="1:2" x14ac:dyDescent="0.3">
      <c r="A1443" s="7" t="s">
        <v>2631</v>
      </c>
      <c r="B1443">
        <v>1</v>
      </c>
    </row>
    <row r="1444" spans="1:2" x14ac:dyDescent="0.3">
      <c r="A1444" s="7" t="s">
        <v>20097</v>
      </c>
      <c r="B1444">
        <v>1</v>
      </c>
    </row>
    <row r="1445" spans="1:2" x14ac:dyDescent="0.3">
      <c r="A1445" s="3" t="s">
        <v>9467</v>
      </c>
      <c r="B1445">
        <v>9</v>
      </c>
    </row>
    <row r="1446" spans="1:2" x14ac:dyDescent="0.3">
      <c r="A1446" s="7" t="s">
        <v>9468</v>
      </c>
      <c r="B1446">
        <v>1</v>
      </c>
    </row>
    <row r="1447" spans="1:2" x14ac:dyDescent="0.3">
      <c r="A1447" s="7" t="s">
        <v>1481</v>
      </c>
      <c r="B1447">
        <v>1</v>
      </c>
    </row>
    <row r="1448" spans="1:2" x14ac:dyDescent="0.3">
      <c r="A1448" s="7" t="s">
        <v>2103</v>
      </c>
      <c r="B1448">
        <v>2</v>
      </c>
    </row>
    <row r="1449" spans="1:2" x14ac:dyDescent="0.3">
      <c r="A1449" s="7" t="s">
        <v>10609</v>
      </c>
      <c r="B1449">
        <v>1</v>
      </c>
    </row>
    <row r="1450" spans="1:2" x14ac:dyDescent="0.3">
      <c r="A1450" s="7" t="s">
        <v>11042</v>
      </c>
      <c r="B1450">
        <v>1</v>
      </c>
    </row>
    <row r="1451" spans="1:2" x14ac:dyDescent="0.3">
      <c r="A1451" s="7" t="s">
        <v>9282</v>
      </c>
      <c r="B1451">
        <v>1</v>
      </c>
    </row>
    <row r="1452" spans="1:2" x14ac:dyDescent="0.3">
      <c r="A1452" s="7" t="s">
        <v>10218</v>
      </c>
      <c r="B1452">
        <v>1</v>
      </c>
    </row>
    <row r="1453" spans="1:2" x14ac:dyDescent="0.3">
      <c r="A1453" s="7" t="s">
        <v>18420</v>
      </c>
      <c r="B1453">
        <v>1</v>
      </c>
    </row>
    <row r="1454" spans="1:2" x14ac:dyDescent="0.3">
      <c r="A1454" s="3" t="s">
        <v>528</v>
      </c>
      <c r="B1454">
        <v>9</v>
      </c>
    </row>
    <row r="1455" spans="1:2" x14ac:dyDescent="0.3">
      <c r="A1455" s="7" t="s">
        <v>6471</v>
      </c>
      <c r="B1455">
        <v>1</v>
      </c>
    </row>
    <row r="1456" spans="1:2" x14ac:dyDescent="0.3">
      <c r="A1456" s="7" t="s">
        <v>85</v>
      </c>
      <c r="B1456">
        <v>1</v>
      </c>
    </row>
    <row r="1457" spans="1:2" x14ac:dyDescent="0.3">
      <c r="A1457" s="7" t="s">
        <v>1481</v>
      </c>
      <c r="B1457">
        <v>1</v>
      </c>
    </row>
    <row r="1458" spans="1:2" x14ac:dyDescent="0.3">
      <c r="A1458" s="7" t="s">
        <v>1039</v>
      </c>
      <c r="B1458">
        <v>1</v>
      </c>
    </row>
    <row r="1459" spans="1:2" x14ac:dyDescent="0.3">
      <c r="A1459" s="7" t="s">
        <v>9618</v>
      </c>
      <c r="B1459">
        <v>1</v>
      </c>
    </row>
    <row r="1460" spans="1:2" x14ac:dyDescent="0.3">
      <c r="A1460" s="7" t="s">
        <v>488</v>
      </c>
      <c r="B1460">
        <v>1</v>
      </c>
    </row>
    <row r="1461" spans="1:2" x14ac:dyDescent="0.3">
      <c r="A1461" s="7" t="s">
        <v>2017</v>
      </c>
      <c r="B1461">
        <v>1</v>
      </c>
    </row>
    <row r="1462" spans="1:2" x14ac:dyDescent="0.3">
      <c r="A1462" s="7" t="s">
        <v>345</v>
      </c>
      <c r="B1462">
        <v>1</v>
      </c>
    </row>
    <row r="1463" spans="1:2" x14ac:dyDescent="0.3">
      <c r="A1463" s="7" t="s">
        <v>1474</v>
      </c>
      <c r="B1463">
        <v>1</v>
      </c>
    </row>
    <row r="1464" spans="1:2" x14ac:dyDescent="0.3">
      <c r="A1464" s="3" t="s">
        <v>12588</v>
      </c>
      <c r="B1464">
        <v>9</v>
      </c>
    </row>
    <row r="1465" spans="1:2" x14ac:dyDescent="0.3">
      <c r="A1465" s="7" t="s">
        <v>16616</v>
      </c>
      <c r="B1465">
        <v>1</v>
      </c>
    </row>
    <row r="1466" spans="1:2" x14ac:dyDescent="0.3">
      <c r="A1466" s="7" t="s">
        <v>8418</v>
      </c>
      <c r="B1466">
        <v>3</v>
      </c>
    </row>
    <row r="1467" spans="1:2" x14ac:dyDescent="0.3">
      <c r="A1467" s="7" t="s">
        <v>13901</v>
      </c>
      <c r="B1467">
        <v>2</v>
      </c>
    </row>
    <row r="1468" spans="1:2" x14ac:dyDescent="0.3">
      <c r="A1468" s="7" t="s">
        <v>19086</v>
      </c>
      <c r="B1468">
        <v>1</v>
      </c>
    </row>
    <row r="1469" spans="1:2" x14ac:dyDescent="0.3">
      <c r="A1469" s="7" t="s">
        <v>13560</v>
      </c>
      <c r="B1469">
        <v>1</v>
      </c>
    </row>
    <row r="1470" spans="1:2" x14ac:dyDescent="0.3">
      <c r="A1470" s="7" t="s">
        <v>9321</v>
      </c>
      <c r="B1470">
        <v>1</v>
      </c>
    </row>
    <row r="1471" spans="1:2" x14ac:dyDescent="0.3">
      <c r="A1471" s="3" t="s">
        <v>6709</v>
      </c>
      <c r="B1471">
        <v>9</v>
      </c>
    </row>
    <row r="1472" spans="1:2" x14ac:dyDescent="0.3">
      <c r="A1472" s="7" t="s">
        <v>6471</v>
      </c>
      <c r="B1472">
        <v>1</v>
      </c>
    </row>
    <row r="1473" spans="1:2" x14ac:dyDescent="0.3">
      <c r="A1473" s="7" t="s">
        <v>6710</v>
      </c>
      <c r="B1473">
        <v>1</v>
      </c>
    </row>
    <row r="1474" spans="1:2" x14ac:dyDescent="0.3">
      <c r="A1474" s="7" t="s">
        <v>9790</v>
      </c>
      <c r="B1474">
        <v>1</v>
      </c>
    </row>
    <row r="1475" spans="1:2" x14ac:dyDescent="0.3">
      <c r="A1475" s="7" t="s">
        <v>160</v>
      </c>
      <c r="B1475">
        <v>1</v>
      </c>
    </row>
    <row r="1476" spans="1:2" x14ac:dyDescent="0.3">
      <c r="A1476" s="7" t="s">
        <v>8428</v>
      </c>
      <c r="B1476">
        <v>1</v>
      </c>
    </row>
    <row r="1477" spans="1:2" x14ac:dyDescent="0.3">
      <c r="A1477" s="7" t="s">
        <v>9452</v>
      </c>
      <c r="B1477">
        <v>1</v>
      </c>
    </row>
    <row r="1478" spans="1:2" x14ac:dyDescent="0.3">
      <c r="A1478" s="7" t="s">
        <v>9321</v>
      </c>
      <c r="B1478">
        <v>1</v>
      </c>
    </row>
    <row r="1479" spans="1:2" x14ac:dyDescent="0.3">
      <c r="A1479" s="7" t="s">
        <v>7649</v>
      </c>
      <c r="B1479">
        <v>2</v>
      </c>
    </row>
    <row r="1480" spans="1:2" x14ac:dyDescent="0.3">
      <c r="A1480" s="3" t="s">
        <v>9874</v>
      </c>
      <c r="B1480">
        <v>9</v>
      </c>
    </row>
    <row r="1481" spans="1:2" x14ac:dyDescent="0.3">
      <c r="A1481" s="7" t="s">
        <v>14700</v>
      </c>
      <c r="B1481">
        <v>1</v>
      </c>
    </row>
    <row r="1482" spans="1:2" x14ac:dyDescent="0.3">
      <c r="A1482" s="7" t="s">
        <v>580</v>
      </c>
      <c r="B1482">
        <v>1</v>
      </c>
    </row>
    <row r="1483" spans="1:2" x14ac:dyDescent="0.3">
      <c r="A1483" s="7" t="s">
        <v>7831</v>
      </c>
      <c r="B1483">
        <v>1</v>
      </c>
    </row>
    <row r="1484" spans="1:2" x14ac:dyDescent="0.3">
      <c r="A1484" s="7" t="s">
        <v>9996</v>
      </c>
      <c r="B1484">
        <v>1</v>
      </c>
    </row>
    <row r="1485" spans="1:2" x14ac:dyDescent="0.3">
      <c r="A1485" s="7" t="s">
        <v>8938</v>
      </c>
      <c r="B1485">
        <v>1</v>
      </c>
    </row>
    <row r="1486" spans="1:2" x14ac:dyDescent="0.3">
      <c r="A1486" s="7" t="s">
        <v>12172</v>
      </c>
      <c r="B1486">
        <v>1</v>
      </c>
    </row>
    <row r="1487" spans="1:2" x14ac:dyDescent="0.3">
      <c r="A1487" s="7" t="s">
        <v>8800</v>
      </c>
      <c r="B1487">
        <v>1</v>
      </c>
    </row>
    <row r="1488" spans="1:2" x14ac:dyDescent="0.3">
      <c r="A1488" s="7" t="s">
        <v>7701</v>
      </c>
      <c r="B1488">
        <v>1</v>
      </c>
    </row>
    <row r="1489" spans="1:2" x14ac:dyDescent="0.3">
      <c r="A1489" s="7" t="s">
        <v>18730</v>
      </c>
      <c r="B1489">
        <v>1</v>
      </c>
    </row>
    <row r="1490" spans="1:2" x14ac:dyDescent="0.3">
      <c r="A1490" s="3" t="s">
        <v>11822</v>
      </c>
      <c r="B1490">
        <v>9</v>
      </c>
    </row>
    <row r="1491" spans="1:2" x14ac:dyDescent="0.3">
      <c r="A1491" s="7" t="s">
        <v>19206</v>
      </c>
      <c r="B1491">
        <v>1</v>
      </c>
    </row>
    <row r="1492" spans="1:2" x14ac:dyDescent="0.3">
      <c r="A1492" s="7" t="s">
        <v>6471</v>
      </c>
      <c r="B1492">
        <v>1</v>
      </c>
    </row>
    <row r="1493" spans="1:2" x14ac:dyDescent="0.3">
      <c r="A1493" s="7" t="s">
        <v>13393</v>
      </c>
      <c r="B1493">
        <v>1</v>
      </c>
    </row>
    <row r="1494" spans="1:2" x14ac:dyDescent="0.3">
      <c r="A1494" s="7" t="s">
        <v>8921</v>
      </c>
      <c r="B1494">
        <v>2</v>
      </c>
    </row>
    <row r="1495" spans="1:2" x14ac:dyDescent="0.3">
      <c r="A1495" s="7" t="s">
        <v>11335</v>
      </c>
      <c r="B1495">
        <v>1</v>
      </c>
    </row>
    <row r="1496" spans="1:2" x14ac:dyDescent="0.3">
      <c r="A1496" s="7" t="s">
        <v>5628</v>
      </c>
      <c r="B1496">
        <v>1</v>
      </c>
    </row>
    <row r="1497" spans="1:2" x14ac:dyDescent="0.3">
      <c r="A1497" s="7" t="s">
        <v>15159</v>
      </c>
      <c r="B1497">
        <v>1</v>
      </c>
    </row>
    <row r="1498" spans="1:2" x14ac:dyDescent="0.3">
      <c r="A1498" s="7" t="s">
        <v>12913</v>
      </c>
      <c r="B1498">
        <v>1</v>
      </c>
    </row>
    <row r="1499" spans="1:2" x14ac:dyDescent="0.3">
      <c r="A1499" s="3" t="s">
        <v>4828</v>
      </c>
      <c r="B1499">
        <v>9</v>
      </c>
    </row>
    <row r="1500" spans="1:2" x14ac:dyDescent="0.3">
      <c r="A1500" s="7" t="s">
        <v>13938</v>
      </c>
      <c r="B1500">
        <v>1</v>
      </c>
    </row>
    <row r="1501" spans="1:2" x14ac:dyDescent="0.3">
      <c r="A1501" s="7" t="s">
        <v>4830</v>
      </c>
      <c r="B1501">
        <v>1</v>
      </c>
    </row>
    <row r="1502" spans="1:2" x14ac:dyDescent="0.3">
      <c r="A1502" s="7" t="s">
        <v>2103</v>
      </c>
      <c r="B1502">
        <v>1</v>
      </c>
    </row>
    <row r="1503" spans="1:2" x14ac:dyDescent="0.3">
      <c r="A1503" s="7" t="s">
        <v>9759</v>
      </c>
      <c r="B1503">
        <v>1</v>
      </c>
    </row>
    <row r="1504" spans="1:2" x14ac:dyDescent="0.3">
      <c r="A1504" s="7" t="s">
        <v>15935</v>
      </c>
      <c r="B1504">
        <v>1</v>
      </c>
    </row>
    <row r="1505" spans="1:2" x14ac:dyDescent="0.3">
      <c r="A1505" s="7" t="s">
        <v>9260</v>
      </c>
      <c r="B1505">
        <v>1</v>
      </c>
    </row>
    <row r="1506" spans="1:2" x14ac:dyDescent="0.3">
      <c r="A1506" s="7" t="s">
        <v>2021</v>
      </c>
      <c r="B1506">
        <v>1</v>
      </c>
    </row>
    <row r="1507" spans="1:2" x14ac:dyDescent="0.3">
      <c r="A1507" s="7" t="s">
        <v>12322</v>
      </c>
      <c r="B1507">
        <v>1</v>
      </c>
    </row>
    <row r="1508" spans="1:2" x14ac:dyDescent="0.3">
      <c r="A1508" s="7" t="s">
        <v>100</v>
      </c>
      <c r="B1508">
        <v>1</v>
      </c>
    </row>
    <row r="1509" spans="1:2" x14ac:dyDescent="0.3">
      <c r="A1509" s="3" t="s">
        <v>2013</v>
      </c>
      <c r="B1509">
        <v>9</v>
      </c>
    </row>
    <row r="1510" spans="1:2" x14ac:dyDescent="0.3">
      <c r="A1510" s="7" t="s">
        <v>4727</v>
      </c>
      <c r="B1510">
        <v>1</v>
      </c>
    </row>
    <row r="1511" spans="1:2" x14ac:dyDescent="0.3">
      <c r="A1511" s="7" t="s">
        <v>12772</v>
      </c>
      <c r="B1511">
        <v>1</v>
      </c>
    </row>
    <row r="1512" spans="1:2" x14ac:dyDescent="0.3">
      <c r="A1512" s="7" t="s">
        <v>7237</v>
      </c>
      <c r="B1512">
        <v>1</v>
      </c>
    </row>
    <row r="1513" spans="1:2" x14ac:dyDescent="0.3">
      <c r="A1513" s="7" t="s">
        <v>10036</v>
      </c>
      <c r="B1513">
        <v>1</v>
      </c>
    </row>
    <row r="1514" spans="1:2" x14ac:dyDescent="0.3">
      <c r="A1514" s="7" t="s">
        <v>13267</v>
      </c>
      <c r="B1514">
        <v>1</v>
      </c>
    </row>
    <row r="1515" spans="1:2" x14ac:dyDescent="0.3">
      <c r="A1515" s="7" t="s">
        <v>2798</v>
      </c>
      <c r="B1515">
        <v>3</v>
      </c>
    </row>
    <row r="1516" spans="1:2" x14ac:dyDescent="0.3">
      <c r="A1516" s="7" t="s">
        <v>9321</v>
      </c>
      <c r="B1516">
        <v>1</v>
      </c>
    </row>
    <row r="1517" spans="1:2" x14ac:dyDescent="0.3">
      <c r="A1517" s="3" t="s">
        <v>4899</v>
      </c>
      <c r="B1517">
        <v>9</v>
      </c>
    </row>
    <row r="1518" spans="1:2" x14ac:dyDescent="0.3">
      <c r="A1518" s="7" t="s">
        <v>746</v>
      </c>
      <c r="B1518">
        <v>1</v>
      </c>
    </row>
    <row r="1519" spans="1:2" x14ac:dyDescent="0.3">
      <c r="A1519" s="7" t="s">
        <v>1481</v>
      </c>
      <c r="B1519">
        <v>1</v>
      </c>
    </row>
    <row r="1520" spans="1:2" x14ac:dyDescent="0.3">
      <c r="A1520" s="7" t="s">
        <v>5109</v>
      </c>
      <c r="B1520">
        <v>1</v>
      </c>
    </row>
    <row r="1521" spans="1:2" x14ac:dyDescent="0.3">
      <c r="A1521" s="7" t="s">
        <v>6667</v>
      </c>
      <c r="B1521">
        <v>1</v>
      </c>
    </row>
    <row r="1522" spans="1:2" x14ac:dyDescent="0.3">
      <c r="A1522" s="7" t="s">
        <v>4006</v>
      </c>
      <c r="B1522">
        <v>1</v>
      </c>
    </row>
    <row r="1523" spans="1:2" x14ac:dyDescent="0.3">
      <c r="A1523" s="7" t="s">
        <v>1519</v>
      </c>
      <c r="B1523">
        <v>1</v>
      </c>
    </row>
    <row r="1524" spans="1:2" x14ac:dyDescent="0.3">
      <c r="A1524" s="7" t="s">
        <v>184</v>
      </c>
      <c r="B1524">
        <v>2</v>
      </c>
    </row>
    <row r="1525" spans="1:2" x14ac:dyDescent="0.3">
      <c r="A1525" s="7" t="s">
        <v>6277</v>
      </c>
      <c r="B1525">
        <v>1</v>
      </c>
    </row>
    <row r="1526" spans="1:2" x14ac:dyDescent="0.3">
      <c r="A1526" s="3" t="s">
        <v>3845</v>
      </c>
      <c r="B1526">
        <v>9</v>
      </c>
    </row>
    <row r="1527" spans="1:2" x14ac:dyDescent="0.3">
      <c r="A1527" s="7" t="s">
        <v>3846</v>
      </c>
      <c r="B1527">
        <v>1</v>
      </c>
    </row>
    <row r="1528" spans="1:2" x14ac:dyDescent="0.3">
      <c r="A1528" s="7" t="s">
        <v>10356</v>
      </c>
      <c r="B1528">
        <v>1</v>
      </c>
    </row>
    <row r="1529" spans="1:2" x14ac:dyDescent="0.3">
      <c r="A1529" s="7" t="s">
        <v>488</v>
      </c>
      <c r="B1529">
        <v>1</v>
      </c>
    </row>
    <row r="1530" spans="1:2" x14ac:dyDescent="0.3">
      <c r="A1530" s="7" t="s">
        <v>580</v>
      </c>
      <c r="B1530">
        <v>1</v>
      </c>
    </row>
    <row r="1531" spans="1:2" x14ac:dyDescent="0.3">
      <c r="A1531" s="7" t="s">
        <v>12613</v>
      </c>
      <c r="B1531">
        <v>1</v>
      </c>
    </row>
    <row r="1532" spans="1:2" x14ac:dyDescent="0.3">
      <c r="A1532" s="7" t="s">
        <v>17520</v>
      </c>
      <c r="B1532">
        <v>1</v>
      </c>
    </row>
    <row r="1533" spans="1:2" x14ac:dyDescent="0.3">
      <c r="A1533" s="7" t="s">
        <v>17263</v>
      </c>
      <c r="B1533">
        <v>1</v>
      </c>
    </row>
    <row r="1534" spans="1:2" x14ac:dyDescent="0.3">
      <c r="A1534" s="7" t="s">
        <v>2014</v>
      </c>
      <c r="B1534">
        <v>1</v>
      </c>
    </row>
    <row r="1535" spans="1:2" x14ac:dyDescent="0.3">
      <c r="A1535" s="7" t="s">
        <v>8017</v>
      </c>
      <c r="B1535">
        <v>1</v>
      </c>
    </row>
    <row r="1536" spans="1:2" x14ac:dyDescent="0.3">
      <c r="A1536" s="3" t="s">
        <v>13350</v>
      </c>
      <c r="B1536">
        <v>9</v>
      </c>
    </row>
    <row r="1537" spans="1:2" x14ac:dyDescent="0.3">
      <c r="A1537" s="7" t="s">
        <v>3812</v>
      </c>
      <c r="B1537">
        <v>1</v>
      </c>
    </row>
    <row r="1538" spans="1:2" x14ac:dyDescent="0.3">
      <c r="A1538" s="7" t="s">
        <v>17053</v>
      </c>
      <c r="B1538">
        <v>1</v>
      </c>
    </row>
    <row r="1539" spans="1:2" x14ac:dyDescent="0.3">
      <c r="A1539" s="7" t="s">
        <v>2021</v>
      </c>
      <c r="B1539">
        <v>1</v>
      </c>
    </row>
    <row r="1540" spans="1:2" x14ac:dyDescent="0.3">
      <c r="A1540" s="7" t="s">
        <v>13934</v>
      </c>
      <c r="B1540">
        <v>3</v>
      </c>
    </row>
    <row r="1541" spans="1:2" x14ac:dyDescent="0.3">
      <c r="A1541" s="7" t="s">
        <v>14981</v>
      </c>
      <c r="B1541">
        <v>1</v>
      </c>
    </row>
    <row r="1542" spans="1:2" x14ac:dyDescent="0.3">
      <c r="A1542" s="7" t="s">
        <v>15966</v>
      </c>
      <c r="B1542">
        <v>1</v>
      </c>
    </row>
    <row r="1543" spans="1:2" x14ac:dyDescent="0.3">
      <c r="A1543" s="7" t="s">
        <v>11697</v>
      </c>
      <c r="B1543">
        <v>1</v>
      </c>
    </row>
    <row r="1544" spans="1:2" x14ac:dyDescent="0.3">
      <c r="A1544" s="3" t="s">
        <v>1831</v>
      </c>
      <c r="B1544">
        <v>9</v>
      </c>
    </row>
    <row r="1545" spans="1:2" x14ac:dyDescent="0.3">
      <c r="A1545" s="7" t="s">
        <v>4111</v>
      </c>
      <c r="B1545">
        <v>2</v>
      </c>
    </row>
    <row r="1546" spans="1:2" x14ac:dyDescent="0.3">
      <c r="A1546" s="7" t="s">
        <v>8075</v>
      </c>
      <c r="B1546">
        <v>1</v>
      </c>
    </row>
    <row r="1547" spans="1:2" x14ac:dyDescent="0.3">
      <c r="A1547" s="7" t="s">
        <v>2358</v>
      </c>
      <c r="B1547">
        <v>1</v>
      </c>
    </row>
    <row r="1548" spans="1:2" x14ac:dyDescent="0.3">
      <c r="A1548" s="7" t="s">
        <v>2594</v>
      </c>
      <c r="B1548">
        <v>1</v>
      </c>
    </row>
    <row r="1549" spans="1:2" x14ac:dyDescent="0.3">
      <c r="A1549" s="7" t="s">
        <v>1880</v>
      </c>
      <c r="B1549">
        <v>1</v>
      </c>
    </row>
    <row r="1550" spans="1:2" x14ac:dyDescent="0.3">
      <c r="A1550" s="7" t="s">
        <v>7112</v>
      </c>
      <c r="B1550">
        <v>1</v>
      </c>
    </row>
    <row r="1551" spans="1:2" x14ac:dyDescent="0.3">
      <c r="A1551" s="7" t="s">
        <v>1833</v>
      </c>
      <c r="B1551">
        <v>1</v>
      </c>
    </row>
    <row r="1552" spans="1:2" x14ac:dyDescent="0.3">
      <c r="A1552" s="7" t="s">
        <v>6656</v>
      </c>
      <c r="B1552">
        <v>1</v>
      </c>
    </row>
    <row r="1553" spans="1:2" x14ac:dyDescent="0.3">
      <c r="A1553" s="3" t="s">
        <v>1307</v>
      </c>
      <c r="B1553">
        <v>9</v>
      </c>
    </row>
    <row r="1554" spans="1:2" x14ac:dyDescent="0.3">
      <c r="A1554" s="7" t="s">
        <v>3852</v>
      </c>
      <c r="B1554">
        <v>1</v>
      </c>
    </row>
    <row r="1555" spans="1:2" x14ac:dyDescent="0.3">
      <c r="A1555" s="7" t="s">
        <v>9567</v>
      </c>
      <c r="B1555">
        <v>1</v>
      </c>
    </row>
    <row r="1556" spans="1:2" x14ac:dyDescent="0.3">
      <c r="A1556" s="7" t="s">
        <v>7296</v>
      </c>
      <c r="B1556">
        <v>1</v>
      </c>
    </row>
    <row r="1557" spans="1:2" x14ac:dyDescent="0.3">
      <c r="A1557" s="7" t="s">
        <v>5405</v>
      </c>
      <c r="B1557">
        <v>1</v>
      </c>
    </row>
    <row r="1558" spans="1:2" x14ac:dyDescent="0.3">
      <c r="A1558" s="7" t="s">
        <v>106</v>
      </c>
      <c r="B1558">
        <v>1</v>
      </c>
    </row>
    <row r="1559" spans="1:2" x14ac:dyDescent="0.3">
      <c r="A1559" s="7" t="s">
        <v>67</v>
      </c>
      <c r="B1559">
        <v>1</v>
      </c>
    </row>
    <row r="1560" spans="1:2" x14ac:dyDescent="0.3">
      <c r="A1560" s="7" t="s">
        <v>1229</v>
      </c>
      <c r="B1560">
        <v>2</v>
      </c>
    </row>
    <row r="1561" spans="1:2" x14ac:dyDescent="0.3">
      <c r="A1561" s="7" t="s">
        <v>204</v>
      </c>
      <c r="B1561">
        <v>1</v>
      </c>
    </row>
    <row r="1562" spans="1:2" x14ac:dyDescent="0.3">
      <c r="A1562" s="3" t="s">
        <v>638</v>
      </c>
      <c r="B1562">
        <v>9</v>
      </c>
    </row>
    <row r="1563" spans="1:2" x14ac:dyDescent="0.3">
      <c r="A1563" s="7" t="s">
        <v>6863</v>
      </c>
      <c r="B1563">
        <v>1</v>
      </c>
    </row>
    <row r="1564" spans="1:2" x14ac:dyDescent="0.3">
      <c r="A1564" s="7" t="s">
        <v>640</v>
      </c>
      <c r="B1564">
        <v>1</v>
      </c>
    </row>
    <row r="1565" spans="1:2" x14ac:dyDescent="0.3">
      <c r="A1565" s="7" t="s">
        <v>1481</v>
      </c>
      <c r="B1565">
        <v>1</v>
      </c>
    </row>
    <row r="1566" spans="1:2" x14ac:dyDescent="0.3">
      <c r="A1566" s="7" t="s">
        <v>2612</v>
      </c>
      <c r="B1566">
        <v>1</v>
      </c>
    </row>
    <row r="1567" spans="1:2" x14ac:dyDescent="0.3">
      <c r="A1567" s="7" t="s">
        <v>6495</v>
      </c>
      <c r="B1567">
        <v>1</v>
      </c>
    </row>
    <row r="1568" spans="1:2" x14ac:dyDescent="0.3">
      <c r="A1568" s="7" t="s">
        <v>10071</v>
      </c>
      <c r="B1568">
        <v>1</v>
      </c>
    </row>
    <row r="1569" spans="1:2" x14ac:dyDescent="0.3">
      <c r="A1569" s="7" t="s">
        <v>2066</v>
      </c>
      <c r="B1569">
        <v>1</v>
      </c>
    </row>
    <row r="1570" spans="1:2" x14ac:dyDescent="0.3">
      <c r="A1570" s="7" t="s">
        <v>2027</v>
      </c>
      <c r="B1570">
        <v>2</v>
      </c>
    </row>
    <row r="1571" spans="1:2" x14ac:dyDescent="0.3">
      <c r="A1571" s="3" t="s">
        <v>6159</v>
      </c>
      <c r="B1571">
        <v>9</v>
      </c>
    </row>
    <row r="1572" spans="1:2" x14ac:dyDescent="0.3">
      <c r="A1572" s="7" t="s">
        <v>11931</v>
      </c>
      <c r="B1572">
        <v>1</v>
      </c>
    </row>
    <row r="1573" spans="1:2" x14ac:dyDescent="0.3">
      <c r="A1573" s="7" t="s">
        <v>6160</v>
      </c>
      <c r="B1573">
        <v>1</v>
      </c>
    </row>
    <row r="1574" spans="1:2" x14ac:dyDescent="0.3">
      <c r="A1574" s="7" t="s">
        <v>7527</v>
      </c>
      <c r="B1574">
        <v>1</v>
      </c>
    </row>
    <row r="1575" spans="1:2" x14ac:dyDescent="0.3">
      <c r="A1575" s="7" t="s">
        <v>1283</v>
      </c>
      <c r="B1575">
        <v>1</v>
      </c>
    </row>
    <row r="1576" spans="1:2" x14ac:dyDescent="0.3">
      <c r="A1576" s="7" t="s">
        <v>8955</v>
      </c>
      <c r="B1576">
        <v>1</v>
      </c>
    </row>
    <row r="1577" spans="1:2" x14ac:dyDescent="0.3">
      <c r="A1577" s="7" t="s">
        <v>6868</v>
      </c>
      <c r="B1577">
        <v>1</v>
      </c>
    </row>
    <row r="1578" spans="1:2" x14ac:dyDescent="0.3">
      <c r="A1578" s="7" t="s">
        <v>10443</v>
      </c>
      <c r="B1578">
        <v>1</v>
      </c>
    </row>
    <row r="1579" spans="1:2" x14ac:dyDescent="0.3">
      <c r="A1579" s="7" t="s">
        <v>9321</v>
      </c>
      <c r="B1579">
        <v>1</v>
      </c>
    </row>
    <row r="1580" spans="1:2" x14ac:dyDescent="0.3">
      <c r="A1580" s="7" t="s">
        <v>17098</v>
      </c>
      <c r="B1580">
        <v>1</v>
      </c>
    </row>
    <row r="1581" spans="1:2" x14ac:dyDescent="0.3">
      <c r="A1581" s="3" t="s">
        <v>47</v>
      </c>
      <c r="B1581">
        <v>9</v>
      </c>
    </row>
    <row r="1582" spans="1:2" x14ac:dyDescent="0.3">
      <c r="A1582" s="7" t="s">
        <v>534</v>
      </c>
      <c r="B1582">
        <v>1</v>
      </c>
    </row>
    <row r="1583" spans="1:2" x14ac:dyDescent="0.3">
      <c r="A1583" s="7" t="s">
        <v>6863</v>
      </c>
      <c r="B1583">
        <v>1</v>
      </c>
    </row>
    <row r="1584" spans="1:2" x14ac:dyDescent="0.3">
      <c r="A1584" s="7" t="s">
        <v>49</v>
      </c>
      <c r="B1584">
        <v>2</v>
      </c>
    </row>
    <row r="1585" spans="1:2" x14ac:dyDescent="0.3">
      <c r="A1585" s="7" t="s">
        <v>11796</v>
      </c>
      <c r="B1585">
        <v>1</v>
      </c>
    </row>
    <row r="1586" spans="1:2" x14ac:dyDescent="0.3">
      <c r="A1586" s="7" t="s">
        <v>1549</v>
      </c>
      <c r="B1586">
        <v>1</v>
      </c>
    </row>
    <row r="1587" spans="1:2" x14ac:dyDescent="0.3">
      <c r="A1587" s="7" t="s">
        <v>67</v>
      </c>
      <c r="B1587">
        <v>2</v>
      </c>
    </row>
    <row r="1588" spans="1:2" x14ac:dyDescent="0.3">
      <c r="A1588" s="7" t="s">
        <v>97</v>
      </c>
      <c r="B1588">
        <v>1</v>
      </c>
    </row>
    <row r="1589" spans="1:2" x14ac:dyDescent="0.3">
      <c r="A1589" s="3" t="s">
        <v>8997</v>
      </c>
      <c r="B1589">
        <v>9</v>
      </c>
    </row>
    <row r="1590" spans="1:2" x14ac:dyDescent="0.3">
      <c r="A1590" s="7" t="s">
        <v>16233</v>
      </c>
      <c r="B1590">
        <v>1</v>
      </c>
    </row>
    <row r="1591" spans="1:2" x14ac:dyDescent="0.3">
      <c r="A1591" s="7" t="s">
        <v>6471</v>
      </c>
      <c r="B1591">
        <v>1</v>
      </c>
    </row>
    <row r="1592" spans="1:2" x14ac:dyDescent="0.3">
      <c r="A1592" s="7" t="s">
        <v>10155</v>
      </c>
      <c r="B1592">
        <v>1</v>
      </c>
    </row>
    <row r="1593" spans="1:2" x14ac:dyDescent="0.3">
      <c r="A1593" s="7" t="s">
        <v>11949</v>
      </c>
      <c r="B1593">
        <v>1</v>
      </c>
    </row>
    <row r="1594" spans="1:2" x14ac:dyDescent="0.3">
      <c r="A1594" s="7" t="s">
        <v>11706</v>
      </c>
      <c r="B1594">
        <v>1</v>
      </c>
    </row>
    <row r="1595" spans="1:2" x14ac:dyDescent="0.3">
      <c r="A1595" s="7" t="s">
        <v>10713</v>
      </c>
      <c r="B1595">
        <v>1</v>
      </c>
    </row>
    <row r="1596" spans="1:2" x14ac:dyDescent="0.3">
      <c r="A1596" s="7" t="s">
        <v>1462</v>
      </c>
      <c r="B1596">
        <v>2</v>
      </c>
    </row>
    <row r="1597" spans="1:2" x14ac:dyDescent="0.3">
      <c r="A1597" s="7" t="s">
        <v>8999</v>
      </c>
      <c r="B1597">
        <v>1</v>
      </c>
    </row>
    <row r="1598" spans="1:2" x14ac:dyDescent="0.3">
      <c r="A1598" s="3" t="s">
        <v>8998</v>
      </c>
      <c r="B1598">
        <v>9</v>
      </c>
    </row>
    <row r="1599" spans="1:2" x14ac:dyDescent="0.3">
      <c r="A1599" s="7" t="s">
        <v>13393</v>
      </c>
      <c r="B1599">
        <v>1</v>
      </c>
    </row>
    <row r="1600" spans="1:2" x14ac:dyDescent="0.3">
      <c r="A1600" s="7" t="s">
        <v>21272</v>
      </c>
      <c r="B1600">
        <v>1</v>
      </c>
    </row>
    <row r="1601" spans="1:2" x14ac:dyDescent="0.3">
      <c r="A1601" s="7" t="s">
        <v>8998</v>
      </c>
      <c r="B1601">
        <v>1</v>
      </c>
    </row>
    <row r="1602" spans="1:2" x14ac:dyDescent="0.3">
      <c r="A1602" s="7" t="s">
        <v>14004</v>
      </c>
      <c r="B1602">
        <v>1</v>
      </c>
    </row>
    <row r="1603" spans="1:2" x14ac:dyDescent="0.3">
      <c r="A1603" s="7" t="s">
        <v>19771</v>
      </c>
      <c r="B1603">
        <v>1</v>
      </c>
    </row>
    <row r="1604" spans="1:2" x14ac:dyDescent="0.3">
      <c r="A1604" s="7" t="s">
        <v>4862</v>
      </c>
      <c r="B1604">
        <v>2</v>
      </c>
    </row>
    <row r="1605" spans="1:2" x14ac:dyDescent="0.3">
      <c r="A1605" s="7" t="s">
        <v>8999</v>
      </c>
      <c r="B1605">
        <v>1</v>
      </c>
    </row>
    <row r="1606" spans="1:2" x14ac:dyDescent="0.3">
      <c r="A1606" s="7" t="s">
        <v>12913</v>
      </c>
      <c r="B1606">
        <v>1</v>
      </c>
    </row>
    <row r="1607" spans="1:2" x14ac:dyDescent="0.3">
      <c r="A1607" s="3" t="s">
        <v>9434</v>
      </c>
      <c r="B1607">
        <v>9</v>
      </c>
    </row>
    <row r="1608" spans="1:2" x14ac:dyDescent="0.3">
      <c r="A1608" s="7" t="s">
        <v>7926</v>
      </c>
      <c r="B1608">
        <v>2</v>
      </c>
    </row>
    <row r="1609" spans="1:2" x14ac:dyDescent="0.3">
      <c r="A1609" s="7" t="s">
        <v>19320</v>
      </c>
      <c r="B1609">
        <v>1</v>
      </c>
    </row>
    <row r="1610" spans="1:2" x14ac:dyDescent="0.3">
      <c r="A1610" s="7" t="s">
        <v>6777</v>
      </c>
      <c r="B1610">
        <v>3</v>
      </c>
    </row>
    <row r="1611" spans="1:2" x14ac:dyDescent="0.3">
      <c r="A1611" s="7" t="s">
        <v>6936</v>
      </c>
      <c r="B1611">
        <v>1</v>
      </c>
    </row>
    <row r="1612" spans="1:2" x14ac:dyDescent="0.3">
      <c r="A1612" s="7" t="s">
        <v>13851</v>
      </c>
      <c r="B1612">
        <v>1</v>
      </c>
    </row>
    <row r="1613" spans="1:2" x14ac:dyDescent="0.3">
      <c r="A1613" s="7" t="s">
        <v>12913</v>
      </c>
      <c r="B1613">
        <v>1</v>
      </c>
    </row>
    <row r="1614" spans="1:2" x14ac:dyDescent="0.3">
      <c r="A1614" s="3" t="s">
        <v>11917</v>
      </c>
      <c r="B1614">
        <v>9</v>
      </c>
    </row>
    <row r="1615" spans="1:2" x14ac:dyDescent="0.3">
      <c r="A1615" s="7" t="s">
        <v>8432</v>
      </c>
      <c r="B1615">
        <v>1</v>
      </c>
    </row>
    <row r="1616" spans="1:2" x14ac:dyDescent="0.3">
      <c r="A1616" s="7" t="s">
        <v>9609</v>
      </c>
      <c r="B1616">
        <v>1</v>
      </c>
    </row>
    <row r="1617" spans="1:2" x14ac:dyDescent="0.3">
      <c r="A1617" s="7" t="s">
        <v>160</v>
      </c>
      <c r="B1617">
        <v>1</v>
      </c>
    </row>
    <row r="1618" spans="1:2" x14ac:dyDescent="0.3">
      <c r="A1618" s="7" t="s">
        <v>17630</v>
      </c>
      <c r="B1618">
        <v>1</v>
      </c>
    </row>
    <row r="1619" spans="1:2" x14ac:dyDescent="0.3">
      <c r="A1619" s="7" t="s">
        <v>12322</v>
      </c>
      <c r="B1619">
        <v>1</v>
      </c>
    </row>
    <row r="1620" spans="1:2" x14ac:dyDescent="0.3">
      <c r="A1620" s="7" t="s">
        <v>839</v>
      </c>
      <c r="B1620">
        <v>2</v>
      </c>
    </row>
    <row r="1621" spans="1:2" x14ac:dyDescent="0.3">
      <c r="A1621" s="7" t="s">
        <v>19040</v>
      </c>
      <c r="B1621">
        <v>1</v>
      </c>
    </row>
    <row r="1622" spans="1:2" x14ac:dyDescent="0.3">
      <c r="A1622" s="7" t="s">
        <v>11697</v>
      </c>
      <c r="B1622">
        <v>1</v>
      </c>
    </row>
    <row r="1623" spans="1:2" x14ac:dyDescent="0.3">
      <c r="A1623" s="3" t="s">
        <v>675</v>
      </c>
      <c r="B1623">
        <v>9</v>
      </c>
    </row>
    <row r="1624" spans="1:2" x14ac:dyDescent="0.3">
      <c r="A1624" s="7" t="s">
        <v>12525</v>
      </c>
      <c r="B1624">
        <v>1</v>
      </c>
    </row>
    <row r="1625" spans="1:2" x14ac:dyDescent="0.3">
      <c r="A1625" s="7" t="s">
        <v>2550</v>
      </c>
      <c r="B1625">
        <v>1</v>
      </c>
    </row>
    <row r="1626" spans="1:2" x14ac:dyDescent="0.3">
      <c r="A1626" s="7" t="s">
        <v>73</v>
      </c>
      <c r="B1626">
        <v>1</v>
      </c>
    </row>
    <row r="1627" spans="1:2" x14ac:dyDescent="0.3">
      <c r="A1627" s="7" t="s">
        <v>6372</v>
      </c>
      <c r="B1627">
        <v>1</v>
      </c>
    </row>
    <row r="1628" spans="1:2" x14ac:dyDescent="0.3">
      <c r="A1628" s="7" t="s">
        <v>4081</v>
      </c>
      <c r="B1628">
        <v>1</v>
      </c>
    </row>
    <row r="1629" spans="1:2" x14ac:dyDescent="0.3">
      <c r="A1629" s="7" t="s">
        <v>11582</v>
      </c>
      <c r="B1629">
        <v>1</v>
      </c>
    </row>
    <row r="1630" spans="1:2" x14ac:dyDescent="0.3">
      <c r="A1630" s="7" t="s">
        <v>11054</v>
      </c>
      <c r="B1630">
        <v>1</v>
      </c>
    </row>
    <row r="1631" spans="1:2" x14ac:dyDescent="0.3">
      <c r="A1631" s="7" t="s">
        <v>839</v>
      </c>
      <c r="B1631">
        <v>1</v>
      </c>
    </row>
    <row r="1632" spans="1:2" x14ac:dyDescent="0.3">
      <c r="A1632" s="7" t="s">
        <v>2050</v>
      </c>
      <c r="B1632">
        <v>1</v>
      </c>
    </row>
    <row r="1633" spans="1:2" x14ac:dyDescent="0.3">
      <c r="A1633" s="3" t="s">
        <v>13216</v>
      </c>
      <c r="B1633">
        <v>9</v>
      </c>
    </row>
    <row r="1634" spans="1:2" x14ac:dyDescent="0.3">
      <c r="A1634" s="7" t="s">
        <v>14436</v>
      </c>
      <c r="B1634">
        <v>1</v>
      </c>
    </row>
    <row r="1635" spans="1:2" x14ac:dyDescent="0.3">
      <c r="A1635" s="7" t="s">
        <v>10701</v>
      </c>
      <c r="B1635">
        <v>1</v>
      </c>
    </row>
    <row r="1636" spans="1:2" x14ac:dyDescent="0.3">
      <c r="A1636" s="7" t="s">
        <v>11253</v>
      </c>
      <c r="B1636">
        <v>1</v>
      </c>
    </row>
    <row r="1637" spans="1:2" x14ac:dyDescent="0.3">
      <c r="A1637" s="7" t="s">
        <v>580</v>
      </c>
      <c r="B1637">
        <v>1</v>
      </c>
    </row>
    <row r="1638" spans="1:2" x14ac:dyDescent="0.3">
      <c r="A1638" s="7" t="s">
        <v>16710</v>
      </c>
      <c r="B1638">
        <v>1</v>
      </c>
    </row>
    <row r="1639" spans="1:2" x14ac:dyDescent="0.3">
      <c r="A1639" s="7" t="s">
        <v>1519</v>
      </c>
      <c r="B1639">
        <v>1</v>
      </c>
    </row>
    <row r="1640" spans="1:2" x14ac:dyDescent="0.3">
      <c r="A1640" s="7" t="s">
        <v>8508</v>
      </c>
      <c r="B1640">
        <v>1</v>
      </c>
    </row>
    <row r="1641" spans="1:2" x14ac:dyDescent="0.3">
      <c r="A1641" s="7" t="s">
        <v>14886</v>
      </c>
      <c r="B1641">
        <v>1</v>
      </c>
    </row>
    <row r="1642" spans="1:2" x14ac:dyDescent="0.3">
      <c r="A1642" s="7" t="s">
        <v>13217</v>
      </c>
      <c r="B1642">
        <v>1</v>
      </c>
    </row>
    <row r="1643" spans="1:2" x14ac:dyDescent="0.3">
      <c r="A1643" s="3" t="s">
        <v>1647</v>
      </c>
      <c r="B1643">
        <v>9</v>
      </c>
    </row>
    <row r="1644" spans="1:2" x14ac:dyDescent="0.3">
      <c r="A1644" s="7" t="s">
        <v>5577</v>
      </c>
      <c r="B1644">
        <v>1</v>
      </c>
    </row>
    <row r="1645" spans="1:2" x14ac:dyDescent="0.3">
      <c r="A1645" s="7" t="s">
        <v>12245</v>
      </c>
      <c r="B1645">
        <v>1</v>
      </c>
    </row>
    <row r="1646" spans="1:2" x14ac:dyDescent="0.3">
      <c r="A1646" s="7" t="s">
        <v>8280</v>
      </c>
      <c r="B1646">
        <v>1</v>
      </c>
    </row>
    <row r="1647" spans="1:2" x14ac:dyDescent="0.3">
      <c r="A1647" s="7" t="s">
        <v>735</v>
      </c>
      <c r="B1647">
        <v>1</v>
      </c>
    </row>
    <row r="1648" spans="1:2" x14ac:dyDescent="0.3">
      <c r="A1648" s="7" t="s">
        <v>1803</v>
      </c>
      <c r="B1648">
        <v>1</v>
      </c>
    </row>
    <row r="1649" spans="1:2" x14ac:dyDescent="0.3">
      <c r="A1649" s="7" t="s">
        <v>2174</v>
      </c>
      <c r="B1649">
        <v>1</v>
      </c>
    </row>
    <row r="1650" spans="1:2" x14ac:dyDescent="0.3">
      <c r="A1650" s="7" t="s">
        <v>1116</v>
      </c>
      <c r="B1650">
        <v>1</v>
      </c>
    </row>
    <row r="1651" spans="1:2" x14ac:dyDescent="0.3">
      <c r="A1651" s="7" t="s">
        <v>1462</v>
      </c>
      <c r="B1651">
        <v>1</v>
      </c>
    </row>
    <row r="1652" spans="1:2" x14ac:dyDescent="0.3">
      <c r="A1652" s="7" t="s">
        <v>7961</v>
      </c>
      <c r="B1652">
        <v>1</v>
      </c>
    </row>
    <row r="1653" spans="1:2" x14ac:dyDescent="0.3">
      <c r="A1653" s="3" t="s">
        <v>10556</v>
      </c>
      <c r="B1653">
        <v>8</v>
      </c>
    </row>
    <row r="1654" spans="1:2" x14ac:dyDescent="0.3">
      <c r="A1654" s="7" t="s">
        <v>13393</v>
      </c>
      <c r="B1654">
        <v>2</v>
      </c>
    </row>
    <row r="1655" spans="1:2" x14ac:dyDescent="0.3">
      <c r="A1655" s="7" t="s">
        <v>21231</v>
      </c>
      <c r="B1655">
        <v>1</v>
      </c>
    </row>
    <row r="1656" spans="1:2" x14ac:dyDescent="0.3">
      <c r="A1656" s="7" t="s">
        <v>10701</v>
      </c>
      <c r="B1656">
        <v>1</v>
      </c>
    </row>
    <row r="1657" spans="1:2" x14ac:dyDescent="0.3">
      <c r="A1657" s="7" t="s">
        <v>16309</v>
      </c>
      <c r="B1657">
        <v>1</v>
      </c>
    </row>
    <row r="1658" spans="1:2" x14ac:dyDescent="0.3">
      <c r="A1658" s="7" t="s">
        <v>8280</v>
      </c>
      <c r="B1658">
        <v>1</v>
      </c>
    </row>
    <row r="1659" spans="1:2" x14ac:dyDescent="0.3">
      <c r="A1659" s="7" t="s">
        <v>8428</v>
      </c>
      <c r="B1659">
        <v>1</v>
      </c>
    </row>
    <row r="1660" spans="1:2" x14ac:dyDescent="0.3">
      <c r="A1660" s="7" t="s">
        <v>2066</v>
      </c>
      <c r="B1660">
        <v>1</v>
      </c>
    </row>
    <row r="1661" spans="1:2" x14ac:dyDescent="0.3">
      <c r="A1661" s="3" t="s">
        <v>5933</v>
      </c>
      <c r="B1661">
        <v>8</v>
      </c>
    </row>
    <row r="1662" spans="1:2" x14ac:dyDescent="0.3">
      <c r="A1662" s="7" t="s">
        <v>10222</v>
      </c>
      <c r="B1662">
        <v>1</v>
      </c>
    </row>
    <row r="1663" spans="1:2" x14ac:dyDescent="0.3">
      <c r="A1663" s="7" t="s">
        <v>3866</v>
      </c>
      <c r="B1663">
        <v>1</v>
      </c>
    </row>
    <row r="1664" spans="1:2" x14ac:dyDescent="0.3">
      <c r="A1664" s="7" t="s">
        <v>5935</v>
      </c>
      <c r="B1664">
        <v>2</v>
      </c>
    </row>
    <row r="1665" spans="1:2" x14ac:dyDescent="0.3">
      <c r="A1665" s="7" t="s">
        <v>7272</v>
      </c>
      <c r="B1665">
        <v>1</v>
      </c>
    </row>
    <row r="1666" spans="1:2" x14ac:dyDescent="0.3">
      <c r="A1666" s="7" t="s">
        <v>9441</v>
      </c>
      <c r="B1666">
        <v>1</v>
      </c>
    </row>
    <row r="1667" spans="1:2" x14ac:dyDescent="0.3">
      <c r="A1667" s="7" t="s">
        <v>8200</v>
      </c>
      <c r="B1667">
        <v>1</v>
      </c>
    </row>
    <row r="1668" spans="1:2" x14ac:dyDescent="0.3">
      <c r="A1668" s="7" t="s">
        <v>13588</v>
      </c>
      <c r="B1668">
        <v>1</v>
      </c>
    </row>
    <row r="1669" spans="1:2" x14ac:dyDescent="0.3">
      <c r="A1669" s="3" t="s">
        <v>688</v>
      </c>
      <c r="B1669">
        <v>8</v>
      </c>
    </row>
    <row r="1670" spans="1:2" x14ac:dyDescent="0.3">
      <c r="A1670" s="7" t="s">
        <v>746</v>
      </c>
      <c r="B1670">
        <v>1</v>
      </c>
    </row>
    <row r="1671" spans="1:2" x14ac:dyDescent="0.3">
      <c r="A1671" s="7" t="s">
        <v>1249</v>
      </c>
      <c r="B1671">
        <v>1</v>
      </c>
    </row>
    <row r="1672" spans="1:2" x14ac:dyDescent="0.3">
      <c r="A1672" s="7" t="s">
        <v>3038</v>
      </c>
      <c r="B1672">
        <v>1</v>
      </c>
    </row>
    <row r="1673" spans="1:2" x14ac:dyDescent="0.3">
      <c r="A1673" s="7" t="s">
        <v>4194</v>
      </c>
      <c r="B1673">
        <v>1</v>
      </c>
    </row>
    <row r="1674" spans="1:2" x14ac:dyDescent="0.3">
      <c r="A1674" s="7" t="s">
        <v>1501</v>
      </c>
      <c r="B1674">
        <v>1</v>
      </c>
    </row>
    <row r="1675" spans="1:2" x14ac:dyDescent="0.3">
      <c r="A1675" s="7" t="s">
        <v>7245</v>
      </c>
      <c r="B1675">
        <v>1</v>
      </c>
    </row>
    <row r="1676" spans="1:2" x14ac:dyDescent="0.3">
      <c r="A1676" s="7" t="s">
        <v>1703</v>
      </c>
      <c r="B1676">
        <v>1</v>
      </c>
    </row>
    <row r="1677" spans="1:2" x14ac:dyDescent="0.3">
      <c r="A1677" s="7" t="s">
        <v>165</v>
      </c>
      <c r="B1677">
        <v>1</v>
      </c>
    </row>
    <row r="1678" spans="1:2" x14ac:dyDescent="0.3">
      <c r="A1678" s="3" t="s">
        <v>7865</v>
      </c>
      <c r="B1678">
        <v>8</v>
      </c>
    </row>
    <row r="1679" spans="1:2" x14ac:dyDescent="0.3">
      <c r="A1679" s="7" t="s">
        <v>20963</v>
      </c>
      <c r="B1679">
        <v>1</v>
      </c>
    </row>
    <row r="1680" spans="1:2" x14ac:dyDescent="0.3">
      <c r="A1680" s="7" t="s">
        <v>1469</v>
      </c>
      <c r="B1680">
        <v>1</v>
      </c>
    </row>
    <row r="1681" spans="1:2" x14ac:dyDescent="0.3">
      <c r="A1681" s="7" t="s">
        <v>7831</v>
      </c>
      <c r="B1681">
        <v>3</v>
      </c>
    </row>
    <row r="1682" spans="1:2" x14ac:dyDescent="0.3">
      <c r="A1682" s="7" t="s">
        <v>2798</v>
      </c>
      <c r="B1682">
        <v>1</v>
      </c>
    </row>
    <row r="1683" spans="1:2" x14ac:dyDescent="0.3">
      <c r="A1683" s="7" t="s">
        <v>97</v>
      </c>
      <c r="B1683">
        <v>1</v>
      </c>
    </row>
    <row r="1684" spans="1:2" x14ac:dyDescent="0.3">
      <c r="A1684" s="7" t="s">
        <v>13851</v>
      </c>
      <c r="B1684">
        <v>1</v>
      </c>
    </row>
    <row r="1685" spans="1:2" x14ac:dyDescent="0.3">
      <c r="A1685" s="3" t="s">
        <v>993</v>
      </c>
      <c r="B1685">
        <v>8</v>
      </c>
    </row>
    <row r="1686" spans="1:2" x14ac:dyDescent="0.3">
      <c r="A1686" s="7" t="s">
        <v>3852</v>
      </c>
      <c r="B1686">
        <v>1</v>
      </c>
    </row>
    <row r="1687" spans="1:2" x14ac:dyDescent="0.3">
      <c r="A1687" s="7" t="s">
        <v>73</v>
      </c>
      <c r="B1687">
        <v>1</v>
      </c>
    </row>
    <row r="1688" spans="1:2" x14ac:dyDescent="0.3">
      <c r="A1688" s="7" t="s">
        <v>1523</v>
      </c>
      <c r="B1688">
        <v>1</v>
      </c>
    </row>
    <row r="1689" spans="1:2" x14ac:dyDescent="0.3">
      <c r="A1689" s="7" t="s">
        <v>2146</v>
      </c>
      <c r="B1689">
        <v>1</v>
      </c>
    </row>
    <row r="1690" spans="1:2" x14ac:dyDescent="0.3">
      <c r="A1690" s="7" t="s">
        <v>498</v>
      </c>
      <c r="B1690">
        <v>1</v>
      </c>
    </row>
    <row r="1691" spans="1:2" x14ac:dyDescent="0.3">
      <c r="A1691" s="7" t="s">
        <v>1305</v>
      </c>
      <c r="B1691">
        <v>1</v>
      </c>
    </row>
    <row r="1692" spans="1:2" x14ac:dyDescent="0.3">
      <c r="A1692" s="7" t="s">
        <v>749</v>
      </c>
      <c r="B1692">
        <v>1</v>
      </c>
    </row>
    <row r="1693" spans="1:2" x14ac:dyDescent="0.3">
      <c r="A1693" s="7" t="s">
        <v>1703</v>
      </c>
      <c r="B1693">
        <v>1</v>
      </c>
    </row>
    <row r="1694" spans="1:2" x14ac:dyDescent="0.3">
      <c r="A1694" s="3" t="s">
        <v>1228</v>
      </c>
      <c r="B1694">
        <v>8</v>
      </c>
    </row>
    <row r="1695" spans="1:2" x14ac:dyDescent="0.3">
      <c r="A1695" s="7" t="s">
        <v>3025</v>
      </c>
      <c r="B1695">
        <v>1</v>
      </c>
    </row>
    <row r="1696" spans="1:2" x14ac:dyDescent="0.3">
      <c r="A1696" s="7" t="s">
        <v>1039</v>
      </c>
      <c r="B1696">
        <v>1</v>
      </c>
    </row>
    <row r="1697" spans="1:2" x14ac:dyDescent="0.3">
      <c r="A1697" s="7" t="s">
        <v>650</v>
      </c>
      <c r="B1697">
        <v>1</v>
      </c>
    </row>
    <row r="1698" spans="1:2" x14ac:dyDescent="0.3">
      <c r="A1698" s="7" t="s">
        <v>5171</v>
      </c>
      <c r="B1698">
        <v>1</v>
      </c>
    </row>
    <row r="1699" spans="1:2" x14ac:dyDescent="0.3">
      <c r="A1699" s="7" t="s">
        <v>317</v>
      </c>
      <c r="B1699">
        <v>2</v>
      </c>
    </row>
    <row r="1700" spans="1:2" x14ac:dyDescent="0.3">
      <c r="A1700" s="7" t="s">
        <v>1229</v>
      </c>
      <c r="B1700">
        <v>1</v>
      </c>
    </row>
    <row r="1701" spans="1:2" x14ac:dyDescent="0.3">
      <c r="A1701" s="7" t="s">
        <v>891</v>
      </c>
      <c r="B1701">
        <v>1</v>
      </c>
    </row>
    <row r="1702" spans="1:2" x14ac:dyDescent="0.3">
      <c r="A1702" s="3" t="s">
        <v>9449</v>
      </c>
      <c r="B1702">
        <v>8</v>
      </c>
    </row>
    <row r="1703" spans="1:2" x14ac:dyDescent="0.3">
      <c r="A1703" s="7" t="s">
        <v>11849</v>
      </c>
      <c r="B1703">
        <v>1</v>
      </c>
    </row>
    <row r="1704" spans="1:2" x14ac:dyDescent="0.3">
      <c r="A1704" s="7" t="s">
        <v>14008</v>
      </c>
      <c r="B1704">
        <v>1</v>
      </c>
    </row>
    <row r="1705" spans="1:2" x14ac:dyDescent="0.3">
      <c r="A1705" s="7" t="s">
        <v>11134</v>
      </c>
      <c r="B1705">
        <v>2</v>
      </c>
    </row>
    <row r="1706" spans="1:2" x14ac:dyDescent="0.3">
      <c r="A1706" s="7" t="s">
        <v>160</v>
      </c>
      <c r="B1706">
        <v>1</v>
      </c>
    </row>
    <row r="1707" spans="1:2" x14ac:dyDescent="0.3">
      <c r="A1707" s="7" t="s">
        <v>1519</v>
      </c>
      <c r="B1707">
        <v>2</v>
      </c>
    </row>
    <row r="1708" spans="1:2" x14ac:dyDescent="0.3">
      <c r="A1708" s="7" t="s">
        <v>749</v>
      </c>
      <c r="B1708">
        <v>1</v>
      </c>
    </row>
    <row r="1709" spans="1:2" x14ac:dyDescent="0.3">
      <c r="A1709" s="3" t="s">
        <v>608</v>
      </c>
      <c r="B1709">
        <v>8</v>
      </c>
    </row>
    <row r="1710" spans="1:2" x14ac:dyDescent="0.3">
      <c r="A1710" s="7" t="s">
        <v>1039</v>
      </c>
      <c r="B1710">
        <v>1</v>
      </c>
    </row>
    <row r="1711" spans="1:2" x14ac:dyDescent="0.3">
      <c r="A1711" s="7" t="s">
        <v>488</v>
      </c>
      <c r="B1711">
        <v>2</v>
      </c>
    </row>
    <row r="1712" spans="1:2" x14ac:dyDescent="0.3">
      <c r="A1712" s="7" t="s">
        <v>735</v>
      </c>
      <c r="B1712">
        <v>1</v>
      </c>
    </row>
    <row r="1713" spans="1:2" x14ac:dyDescent="0.3">
      <c r="A1713" s="7" t="s">
        <v>5161</v>
      </c>
      <c r="B1713">
        <v>1</v>
      </c>
    </row>
    <row r="1714" spans="1:2" x14ac:dyDescent="0.3">
      <c r="A1714" s="7" t="s">
        <v>317</v>
      </c>
      <c r="B1714">
        <v>1</v>
      </c>
    </row>
    <row r="1715" spans="1:2" x14ac:dyDescent="0.3">
      <c r="A1715" s="7" t="s">
        <v>100</v>
      </c>
      <c r="B1715">
        <v>1</v>
      </c>
    </row>
    <row r="1716" spans="1:2" x14ac:dyDescent="0.3">
      <c r="A1716" s="7" t="s">
        <v>1462</v>
      </c>
      <c r="B1716">
        <v>1</v>
      </c>
    </row>
    <row r="1717" spans="1:2" x14ac:dyDescent="0.3">
      <c r="A1717" s="3" t="s">
        <v>27</v>
      </c>
      <c r="B1717">
        <v>8</v>
      </c>
    </row>
    <row r="1718" spans="1:2" x14ac:dyDescent="0.3">
      <c r="A1718" s="7" t="s">
        <v>29</v>
      </c>
      <c r="B1718">
        <v>1</v>
      </c>
    </row>
    <row r="1719" spans="1:2" x14ac:dyDescent="0.3">
      <c r="A1719" s="7" t="s">
        <v>2612</v>
      </c>
      <c r="B1719">
        <v>1</v>
      </c>
    </row>
    <row r="1720" spans="1:2" x14ac:dyDescent="0.3">
      <c r="A1720" s="7" t="s">
        <v>580</v>
      </c>
      <c r="B1720">
        <v>1</v>
      </c>
    </row>
    <row r="1721" spans="1:2" x14ac:dyDescent="0.3">
      <c r="A1721" s="7" t="s">
        <v>5535</v>
      </c>
      <c r="B1721">
        <v>1</v>
      </c>
    </row>
    <row r="1722" spans="1:2" x14ac:dyDescent="0.3">
      <c r="A1722" s="7" t="s">
        <v>3277</v>
      </c>
      <c r="B1722">
        <v>1</v>
      </c>
    </row>
    <row r="1723" spans="1:2" x14ac:dyDescent="0.3">
      <c r="A1723" s="7" t="s">
        <v>2640</v>
      </c>
      <c r="B1723">
        <v>1</v>
      </c>
    </row>
    <row r="1724" spans="1:2" x14ac:dyDescent="0.3">
      <c r="A1724" s="7" t="s">
        <v>1126</v>
      </c>
      <c r="B1724">
        <v>1</v>
      </c>
    </row>
    <row r="1725" spans="1:2" x14ac:dyDescent="0.3">
      <c r="A1725" s="7" t="s">
        <v>3238</v>
      </c>
      <c r="B1725">
        <v>1</v>
      </c>
    </row>
    <row r="1726" spans="1:2" x14ac:dyDescent="0.3">
      <c r="A1726" s="3" t="s">
        <v>1731</v>
      </c>
      <c r="B1726">
        <v>8</v>
      </c>
    </row>
    <row r="1727" spans="1:2" x14ac:dyDescent="0.3">
      <c r="A1727" s="7" t="s">
        <v>488</v>
      </c>
      <c r="B1727">
        <v>1</v>
      </c>
    </row>
    <row r="1728" spans="1:2" x14ac:dyDescent="0.3">
      <c r="A1728" s="7" t="s">
        <v>2798</v>
      </c>
      <c r="B1728">
        <v>2</v>
      </c>
    </row>
    <row r="1729" spans="1:2" x14ac:dyDescent="0.3">
      <c r="A1729" s="7" t="s">
        <v>498</v>
      </c>
      <c r="B1729">
        <v>1</v>
      </c>
    </row>
    <row r="1730" spans="1:2" x14ac:dyDescent="0.3">
      <c r="A1730" s="7" t="s">
        <v>317</v>
      </c>
      <c r="B1730">
        <v>1</v>
      </c>
    </row>
    <row r="1731" spans="1:2" x14ac:dyDescent="0.3">
      <c r="A1731" s="7" t="s">
        <v>1860</v>
      </c>
      <c r="B1731">
        <v>1</v>
      </c>
    </row>
    <row r="1732" spans="1:2" x14ac:dyDescent="0.3">
      <c r="A1732" s="7" t="s">
        <v>6277</v>
      </c>
      <c r="B1732">
        <v>1</v>
      </c>
    </row>
    <row r="1733" spans="1:2" x14ac:dyDescent="0.3">
      <c r="A1733" s="7" t="s">
        <v>7851</v>
      </c>
      <c r="B1733">
        <v>1</v>
      </c>
    </row>
    <row r="1734" spans="1:2" x14ac:dyDescent="0.3">
      <c r="A1734" s="3" t="s">
        <v>13413</v>
      </c>
      <c r="B1734">
        <v>8</v>
      </c>
    </row>
    <row r="1735" spans="1:2" x14ac:dyDescent="0.3">
      <c r="A1735" s="7" t="s">
        <v>9567</v>
      </c>
      <c r="B1735">
        <v>2</v>
      </c>
    </row>
    <row r="1736" spans="1:2" x14ac:dyDescent="0.3">
      <c r="A1736" s="7" t="s">
        <v>16166</v>
      </c>
      <c r="B1736">
        <v>1</v>
      </c>
    </row>
    <row r="1737" spans="1:2" x14ac:dyDescent="0.3">
      <c r="A1737" s="7" t="s">
        <v>11335</v>
      </c>
      <c r="B1737">
        <v>1</v>
      </c>
    </row>
    <row r="1738" spans="1:2" x14ac:dyDescent="0.3">
      <c r="A1738" s="7" t="s">
        <v>17020</v>
      </c>
      <c r="B1738">
        <v>1</v>
      </c>
    </row>
    <row r="1739" spans="1:2" x14ac:dyDescent="0.3">
      <c r="A1739" s="7" t="s">
        <v>15922</v>
      </c>
      <c r="B1739">
        <v>1</v>
      </c>
    </row>
    <row r="1740" spans="1:2" x14ac:dyDescent="0.3">
      <c r="A1740" s="7" t="s">
        <v>15480</v>
      </c>
      <c r="B1740">
        <v>1</v>
      </c>
    </row>
    <row r="1741" spans="1:2" x14ac:dyDescent="0.3">
      <c r="A1741" s="7" t="s">
        <v>10713</v>
      </c>
      <c r="B1741">
        <v>1</v>
      </c>
    </row>
    <row r="1742" spans="1:2" x14ac:dyDescent="0.3">
      <c r="A1742" s="3" t="s">
        <v>4212</v>
      </c>
      <c r="B1742">
        <v>8</v>
      </c>
    </row>
    <row r="1743" spans="1:2" x14ac:dyDescent="0.3">
      <c r="A1743" s="7" t="s">
        <v>14216</v>
      </c>
      <c r="B1743">
        <v>1</v>
      </c>
    </row>
    <row r="1744" spans="1:2" x14ac:dyDescent="0.3">
      <c r="A1744" s="7" t="s">
        <v>6710</v>
      </c>
      <c r="B1744">
        <v>1</v>
      </c>
    </row>
    <row r="1745" spans="1:2" x14ac:dyDescent="0.3">
      <c r="A1745" s="7" t="s">
        <v>9609</v>
      </c>
      <c r="B1745">
        <v>1</v>
      </c>
    </row>
    <row r="1746" spans="1:2" x14ac:dyDescent="0.3">
      <c r="A1746" s="7" t="s">
        <v>13560</v>
      </c>
      <c r="B1746">
        <v>1</v>
      </c>
    </row>
    <row r="1747" spans="1:2" x14ac:dyDescent="0.3">
      <c r="A1747" s="7" t="s">
        <v>12118</v>
      </c>
      <c r="B1747">
        <v>1</v>
      </c>
    </row>
    <row r="1748" spans="1:2" x14ac:dyDescent="0.3">
      <c r="A1748" s="7" t="s">
        <v>3058</v>
      </c>
      <c r="B1748">
        <v>1</v>
      </c>
    </row>
    <row r="1749" spans="1:2" x14ac:dyDescent="0.3">
      <c r="A1749" s="7" t="s">
        <v>7530</v>
      </c>
      <c r="B1749">
        <v>1</v>
      </c>
    </row>
    <row r="1750" spans="1:2" x14ac:dyDescent="0.3">
      <c r="A1750" s="7" t="s">
        <v>4214</v>
      </c>
      <c r="B1750">
        <v>1</v>
      </c>
    </row>
    <row r="1751" spans="1:2" x14ac:dyDescent="0.3">
      <c r="A1751" s="3" t="s">
        <v>2783</v>
      </c>
      <c r="B1751">
        <v>8</v>
      </c>
    </row>
    <row r="1752" spans="1:2" x14ac:dyDescent="0.3">
      <c r="A1752" s="7" t="s">
        <v>8615</v>
      </c>
      <c r="B1752">
        <v>1</v>
      </c>
    </row>
    <row r="1753" spans="1:2" x14ac:dyDescent="0.3">
      <c r="A1753" s="7" t="s">
        <v>2586</v>
      </c>
      <c r="B1753">
        <v>1</v>
      </c>
    </row>
    <row r="1754" spans="1:2" x14ac:dyDescent="0.3">
      <c r="A1754" s="7" t="s">
        <v>7395</v>
      </c>
      <c r="B1754">
        <v>1</v>
      </c>
    </row>
    <row r="1755" spans="1:2" x14ac:dyDescent="0.3">
      <c r="A1755" s="7" t="s">
        <v>2784</v>
      </c>
      <c r="B1755">
        <v>1</v>
      </c>
    </row>
    <row r="1756" spans="1:2" x14ac:dyDescent="0.3">
      <c r="A1756" s="7" t="s">
        <v>2756</v>
      </c>
      <c r="B1756">
        <v>1</v>
      </c>
    </row>
    <row r="1757" spans="1:2" x14ac:dyDescent="0.3">
      <c r="A1757" s="7" t="s">
        <v>3208</v>
      </c>
      <c r="B1757">
        <v>2</v>
      </c>
    </row>
    <row r="1758" spans="1:2" x14ac:dyDescent="0.3">
      <c r="A1758" s="7" t="s">
        <v>1703</v>
      </c>
      <c r="B1758">
        <v>1</v>
      </c>
    </row>
    <row r="1759" spans="1:2" x14ac:dyDescent="0.3">
      <c r="A1759" s="3" t="s">
        <v>1276</v>
      </c>
      <c r="B1759">
        <v>8</v>
      </c>
    </row>
    <row r="1760" spans="1:2" x14ac:dyDescent="0.3">
      <c r="A1760" s="7" t="s">
        <v>200</v>
      </c>
      <c r="B1760">
        <v>1</v>
      </c>
    </row>
    <row r="1761" spans="1:2" x14ac:dyDescent="0.3">
      <c r="A1761" s="7" t="s">
        <v>1249</v>
      </c>
      <c r="B1761">
        <v>1</v>
      </c>
    </row>
    <row r="1762" spans="1:2" x14ac:dyDescent="0.3">
      <c r="A1762" s="7" t="s">
        <v>3481</v>
      </c>
      <c r="B1762">
        <v>1</v>
      </c>
    </row>
    <row r="1763" spans="1:2" x14ac:dyDescent="0.3">
      <c r="A1763" s="7" t="s">
        <v>4084</v>
      </c>
      <c r="B1763">
        <v>1</v>
      </c>
    </row>
    <row r="1764" spans="1:2" x14ac:dyDescent="0.3">
      <c r="A1764" s="7" t="s">
        <v>4183</v>
      </c>
      <c r="B1764">
        <v>1</v>
      </c>
    </row>
    <row r="1765" spans="1:2" x14ac:dyDescent="0.3">
      <c r="A1765" s="7" t="s">
        <v>2312</v>
      </c>
      <c r="B1765">
        <v>1</v>
      </c>
    </row>
    <row r="1766" spans="1:2" x14ac:dyDescent="0.3">
      <c r="A1766" s="7" t="s">
        <v>122</v>
      </c>
      <c r="B1766">
        <v>1</v>
      </c>
    </row>
    <row r="1767" spans="1:2" x14ac:dyDescent="0.3">
      <c r="A1767" s="7" t="s">
        <v>7971</v>
      </c>
      <c r="B1767">
        <v>1</v>
      </c>
    </row>
    <row r="1768" spans="1:2" x14ac:dyDescent="0.3">
      <c r="A1768" s="3" t="s">
        <v>2615</v>
      </c>
      <c r="B1768">
        <v>8</v>
      </c>
    </row>
    <row r="1769" spans="1:2" x14ac:dyDescent="0.3">
      <c r="A1769" s="7" t="s">
        <v>986</v>
      </c>
      <c r="B1769">
        <v>1</v>
      </c>
    </row>
    <row r="1770" spans="1:2" x14ac:dyDescent="0.3">
      <c r="A1770" s="7" t="s">
        <v>14473</v>
      </c>
      <c r="B1770">
        <v>1</v>
      </c>
    </row>
    <row r="1771" spans="1:2" x14ac:dyDescent="0.3">
      <c r="A1771" s="7" t="s">
        <v>9444</v>
      </c>
      <c r="B1771">
        <v>1</v>
      </c>
    </row>
    <row r="1772" spans="1:2" x14ac:dyDescent="0.3">
      <c r="A1772" s="7" t="s">
        <v>8413</v>
      </c>
      <c r="B1772">
        <v>1</v>
      </c>
    </row>
    <row r="1773" spans="1:2" x14ac:dyDescent="0.3">
      <c r="A1773" s="7" t="s">
        <v>2021</v>
      </c>
      <c r="B1773">
        <v>1</v>
      </c>
    </row>
    <row r="1774" spans="1:2" x14ac:dyDescent="0.3">
      <c r="A1774" s="7" t="s">
        <v>1803</v>
      </c>
      <c r="B1774">
        <v>1</v>
      </c>
    </row>
    <row r="1775" spans="1:2" x14ac:dyDescent="0.3">
      <c r="A1775" s="7" t="s">
        <v>1783</v>
      </c>
      <c r="B1775">
        <v>1</v>
      </c>
    </row>
    <row r="1776" spans="1:2" x14ac:dyDescent="0.3">
      <c r="A1776" s="7" t="s">
        <v>1745</v>
      </c>
      <c r="B1776">
        <v>1</v>
      </c>
    </row>
    <row r="1777" spans="1:2" x14ac:dyDescent="0.3">
      <c r="A1777" s="3" t="s">
        <v>2141</v>
      </c>
      <c r="B1777">
        <v>8</v>
      </c>
    </row>
    <row r="1778" spans="1:2" x14ac:dyDescent="0.3">
      <c r="A1778" s="7" t="s">
        <v>1481</v>
      </c>
      <c r="B1778">
        <v>1</v>
      </c>
    </row>
    <row r="1779" spans="1:2" x14ac:dyDescent="0.3">
      <c r="A1779" s="7" t="s">
        <v>1523</v>
      </c>
      <c r="B1779">
        <v>1</v>
      </c>
    </row>
    <row r="1780" spans="1:2" x14ac:dyDescent="0.3">
      <c r="A1780" s="7" t="s">
        <v>6221</v>
      </c>
      <c r="B1780">
        <v>1</v>
      </c>
    </row>
    <row r="1781" spans="1:2" x14ac:dyDescent="0.3">
      <c r="A1781" s="7" t="s">
        <v>8685</v>
      </c>
      <c r="B1781">
        <v>1</v>
      </c>
    </row>
    <row r="1782" spans="1:2" x14ac:dyDescent="0.3">
      <c r="A1782" s="7" t="s">
        <v>5606</v>
      </c>
      <c r="B1782">
        <v>1</v>
      </c>
    </row>
    <row r="1783" spans="1:2" x14ac:dyDescent="0.3">
      <c r="A1783" s="7" t="s">
        <v>3955</v>
      </c>
      <c r="B1783">
        <v>1</v>
      </c>
    </row>
    <row r="1784" spans="1:2" x14ac:dyDescent="0.3">
      <c r="A1784" s="7" t="s">
        <v>8999</v>
      </c>
      <c r="B1784">
        <v>1</v>
      </c>
    </row>
    <row r="1785" spans="1:2" x14ac:dyDescent="0.3">
      <c r="A1785" s="7" t="s">
        <v>6277</v>
      </c>
      <c r="B1785">
        <v>1</v>
      </c>
    </row>
    <row r="1786" spans="1:2" x14ac:dyDescent="0.3">
      <c r="A1786" s="3" t="s">
        <v>4302</v>
      </c>
      <c r="B1786">
        <v>8</v>
      </c>
    </row>
    <row r="1787" spans="1:2" x14ac:dyDescent="0.3">
      <c r="A1787" s="7" t="s">
        <v>10149</v>
      </c>
      <c r="B1787">
        <v>1</v>
      </c>
    </row>
    <row r="1788" spans="1:2" x14ac:dyDescent="0.3">
      <c r="A1788" s="7" t="s">
        <v>4303</v>
      </c>
      <c r="B1788">
        <v>1</v>
      </c>
    </row>
    <row r="1789" spans="1:2" x14ac:dyDescent="0.3">
      <c r="A1789" s="7" t="s">
        <v>1712</v>
      </c>
      <c r="B1789">
        <v>2</v>
      </c>
    </row>
    <row r="1790" spans="1:2" x14ac:dyDescent="0.3">
      <c r="A1790" s="7" t="s">
        <v>1002</v>
      </c>
      <c r="B1790">
        <v>1</v>
      </c>
    </row>
    <row r="1791" spans="1:2" x14ac:dyDescent="0.3">
      <c r="A1791" s="7" t="s">
        <v>3897</v>
      </c>
      <c r="B1791">
        <v>1</v>
      </c>
    </row>
    <row r="1792" spans="1:2" x14ac:dyDescent="0.3">
      <c r="A1792" s="7" t="s">
        <v>4862</v>
      </c>
      <c r="B1792">
        <v>1</v>
      </c>
    </row>
    <row r="1793" spans="1:2" x14ac:dyDescent="0.3">
      <c r="A1793" s="7" t="s">
        <v>891</v>
      </c>
      <c r="B1793">
        <v>1</v>
      </c>
    </row>
    <row r="1794" spans="1:2" x14ac:dyDescent="0.3">
      <c r="A1794" s="3" t="s">
        <v>4669</v>
      </c>
      <c r="B1794">
        <v>8</v>
      </c>
    </row>
    <row r="1795" spans="1:2" x14ac:dyDescent="0.3">
      <c r="A1795" s="7" t="s">
        <v>4671</v>
      </c>
      <c r="B1795">
        <v>1</v>
      </c>
    </row>
    <row r="1796" spans="1:2" x14ac:dyDescent="0.3">
      <c r="A1796" s="7" t="s">
        <v>7875</v>
      </c>
      <c r="B1796">
        <v>2</v>
      </c>
    </row>
    <row r="1797" spans="1:2" x14ac:dyDescent="0.3">
      <c r="A1797" s="7" t="s">
        <v>5703</v>
      </c>
      <c r="B1797">
        <v>1</v>
      </c>
    </row>
    <row r="1798" spans="1:2" x14ac:dyDescent="0.3">
      <c r="A1798" s="7" t="s">
        <v>15200</v>
      </c>
      <c r="B1798">
        <v>1</v>
      </c>
    </row>
    <row r="1799" spans="1:2" x14ac:dyDescent="0.3">
      <c r="A1799" s="7" t="s">
        <v>11209</v>
      </c>
      <c r="B1799">
        <v>3</v>
      </c>
    </row>
    <row r="1800" spans="1:2" x14ac:dyDescent="0.3">
      <c r="A1800" s="3" t="s">
        <v>4440</v>
      </c>
      <c r="B1800">
        <v>8</v>
      </c>
    </row>
    <row r="1801" spans="1:2" x14ac:dyDescent="0.3">
      <c r="A1801" s="7" t="s">
        <v>4868</v>
      </c>
      <c r="B1801">
        <v>1</v>
      </c>
    </row>
    <row r="1802" spans="1:2" x14ac:dyDescent="0.3">
      <c r="A1802" s="7" t="s">
        <v>6863</v>
      </c>
      <c r="B1802">
        <v>1</v>
      </c>
    </row>
    <row r="1803" spans="1:2" x14ac:dyDescent="0.3">
      <c r="A1803" s="7" t="s">
        <v>4412</v>
      </c>
      <c r="B1803">
        <v>1</v>
      </c>
    </row>
    <row r="1804" spans="1:2" x14ac:dyDescent="0.3">
      <c r="A1804" s="7" t="s">
        <v>2338</v>
      </c>
      <c r="B1804">
        <v>1</v>
      </c>
    </row>
    <row r="1805" spans="1:2" x14ac:dyDescent="0.3">
      <c r="A1805" s="7" t="s">
        <v>6021</v>
      </c>
      <c r="B1805">
        <v>1</v>
      </c>
    </row>
    <row r="1806" spans="1:2" x14ac:dyDescent="0.3">
      <c r="A1806" s="7" t="s">
        <v>11733</v>
      </c>
      <c r="B1806">
        <v>1</v>
      </c>
    </row>
    <row r="1807" spans="1:2" x14ac:dyDescent="0.3">
      <c r="A1807" s="7" t="s">
        <v>7649</v>
      </c>
      <c r="B1807">
        <v>1</v>
      </c>
    </row>
    <row r="1808" spans="1:2" x14ac:dyDescent="0.3">
      <c r="A1808" s="7" t="s">
        <v>4442</v>
      </c>
      <c r="B1808">
        <v>1</v>
      </c>
    </row>
    <row r="1809" spans="1:2" x14ac:dyDescent="0.3">
      <c r="A1809" s="3" t="s">
        <v>1847</v>
      </c>
      <c r="B1809">
        <v>8</v>
      </c>
    </row>
    <row r="1810" spans="1:2" x14ac:dyDescent="0.3">
      <c r="A1810" s="7" t="s">
        <v>1849</v>
      </c>
      <c r="B1810">
        <v>1</v>
      </c>
    </row>
    <row r="1811" spans="1:2" x14ac:dyDescent="0.3">
      <c r="A1811" s="7" t="s">
        <v>10804</v>
      </c>
      <c r="B1811">
        <v>1</v>
      </c>
    </row>
    <row r="1812" spans="1:2" x14ac:dyDescent="0.3">
      <c r="A1812" s="7" t="s">
        <v>2991</v>
      </c>
      <c r="B1812">
        <v>1</v>
      </c>
    </row>
    <row r="1813" spans="1:2" x14ac:dyDescent="0.3">
      <c r="A1813" s="7" t="s">
        <v>4194</v>
      </c>
      <c r="B1813">
        <v>1</v>
      </c>
    </row>
    <row r="1814" spans="1:2" x14ac:dyDescent="0.3">
      <c r="A1814" s="7" t="s">
        <v>498</v>
      </c>
      <c r="B1814">
        <v>1</v>
      </c>
    </row>
    <row r="1815" spans="1:2" x14ac:dyDescent="0.3">
      <c r="A1815" s="7" t="s">
        <v>6675</v>
      </c>
      <c r="B1815">
        <v>1</v>
      </c>
    </row>
    <row r="1816" spans="1:2" x14ac:dyDescent="0.3">
      <c r="A1816" s="7" t="s">
        <v>1495</v>
      </c>
      <c r="B1816">
        <v>1</v>
      </c>
    </row>
    <row r="1817" spans="1:2" x14ac:dyDescent="0.3">
      <c r="A1817" s="7" t="s">
        <v>1002</v>
      </c>
      <c r="B1817">
        <v>1</v>
      </c>
    </row>
    <row r="1818" spans="1:2" x14ac:dyDescent="0.3">
      <c r="A1818" s="3" t="s">
        <v>7974</v>
      </c>
      <c r="B1818">
        <v>8</v>
      </c>
    </row>
    <row r="1819" spans="1:2" x14ac:dyDescent="0.3">
      <c r="A1819" s="7" t="s">
        <v>3025</v>
      </c>
      <c r="B1819">
        <v>1</v>
      </c>
    </row>
    <row r="1820" spans="1:2" x14ac:dyDescent="0.3">
      <c r="A1820" s="7" t="s">
        <v>17271</v>
      </c>
      <c r="B1820">
        <v>1</v>
      </c>
    </row>
    <row r="1821" spans="1:2" x14ac:dyDescent="0.3">
      <c r="A1821" s="7" t="s">
        <v>8418</v>
      </c>
      <c r="B1821">
        <v>1</v>
      </c>
    </row>
    <row r="1822" spans="1:2" x14ac:dyDescent="0.3">
      <c r="A1822" s="7" t="s">
        <v>5171</v>
      </c>
      <c r="B1822">
        <v>1</v>
      </c>
    </row>
    <row r="1823" spans="1:2" x14ac:dyDescent="0.3">
      <c r="A1823" s="7" t="s">
        <v>1012</v>
      </c>
      <c r="B1823">
        <v>1</v>
      </c>
    </row>
    <row r="1824" spans="1:2" x14ac:dyDescent="0.3">
      <c r="A1824" s="7" t="s">
        <v>1519</v>
      </c>
      <c r="B1824">
        <v>1</v>
      </c>
    </row>
    <row r="1825" spans="1:2" x14ac:dyDescent="0.3">
      <c r="A1825" s="7" t="s">
        <v>4686</v>
      </c>
      <c r="B1825">
        <v>1</v>
      </c>
    </row>
    <row r="1826" spans="1:2" x14ac:dyDescent="0.3">
      <c r="A1826" s="7" t="s">
        <v>7976</v>
      </c>
      <c r="B1826">
        <v>1</v>
      </c>
    </row>
    <row r="1827" spans="1:2" x14ac:dyDescent="0.3">
      <c r="A1827" s="3" t="s">
        <v>9013</v>
      </c>
      <c r="B1827">
        <v>8</v>
      </c>
    </row>
    <row r="1828" spans="1:2" x14ac:dyDescent="0.3">
      <c r="A1828" s="7" t="s">
        <v>8432</v>
      </c>
      <c r="B1828">
        <v>1</v>
      </c>
    </row>
    <row r="1829" spans="1:2" x14ac:dyDescent="0.3">
      <c r="A1829" s="7" t="s">
        <v>4529</v>
      </c>
      <c r="B1829">
        <v>1</v>
      </c>
    </row>
    <row r="1830" spans="1:2" x14ac:dyDescent="0.3">
      <c r="A1830" s="7" t="s">
        <v>10464</v>
      </c>
      <c r="B1830">
        <v>1</v>
      </c>
    </row>
    <row r="1831" spans="1:2" x14ac:dyDescent="0.3">
      <c r="A1831" s="7" t="s">
        <v>8955</v>
      </c>
      <c r="B1831">
        <v>1</v>
      </c>
    </row>
    <row r="1832" spans="1:2" x14ac:dyDescent="0.3">
      <c r="A1832" s="7" t="s">
        <v>9014</v>
      </c>
      <c r="B1832">
        <v>1</v>
      </c>
    </row>
    <row r="1833" spans="1:2" x14ac:dyDescent="0.3">
      <c r="A1833" s="7" t="s">
        <v>11582</v>
      </c>
      <c r="B1833">
        <v>1</v>
      </c>
    </row>
    <row r="1834" spans="1:2" x14ac:dyDescent="0.3">
      <c r="A1834" s="7" t="s">
        <v>1462</v>
      </c>
      <c r="B1834">
        <v>1</v>
      </c>
    </row>
    <row r="1835" spans="1:2" x14ac:dyDescent="0.3">
      <c r="A1835" s="7" t="s">
        <v>20264</v>
      </c>
      <c r="B1835">
        <v>1</v>
      </c>
    </row>
    <row r="1836" spans="1:2" x14ac:dyDescent="0.3">
      <c r="A1836" s="3" t="s">
        <v>9938</v>
      </c>
      <c r="B1836">
        <v>8</v>
      </c>
    </row>
    <row r="1837" spans="1:2" x14ac:dyDescent="0.3">
      <c r="A1837" s="7" t="s">
        <v>9939</v>
      </c>
      <c r="B1837">
        <v>1</v>
      </c>
    </row>
    <row r="1838" spans="1:2" x14ac:dyDescent="0.3">
      <c r="A1838" s="7" t="s">
        <v>10516</v>
      </c>
      <c r="B1838">
        <v>1</v>
      </c>
    </row>
    <row r="1839" spans="1:2" x14ac:dyDescent="0.3">
      <c r="A1839" s="7" t="s">
        <v>7627</v>
      </c>
      <c r="B1839">
        <v>1</v>
      </c>
    </row>
    <row r="1840" spans="1:2" x14ac:dyDescent="0.3">
      <c r="A1840" s="7" t="s">
        <v>9051</v>
      </c>
      <c r="B1840">
        <v>1</v>
      </c>
    </row>
    <row r="1841" spans="1:2" x14ac:dyDescent="0.3">
      <c r="A1841" s="7" t="s">
        <v>1519</v>
      </c>
      <c r="B1841">
        <v>1</v>
      </c>
    </row>
    <row r="1842" spans="1:2" x14ac:dyDescent="0.3">
      <c r="A1842" s="7" t="s">
        <v>13162</v>
      </c>
      <c r="B1842">
        <v>1</v>
      </c>
    </row>
    <row r="1843" spans="1:2" x14ac:dyDescent="0.3">
      <c r="A1843" s="7" t="s">
        <v>7946</v>
      </c>
      <c r="B1843">
        <v>1</v>
      </c>
    </row>
    <row r="1844" spans="1:2" x14ac:dyDescent="0.3">
      <c r="A1844" s="7" t="s">
        <v>9321</v>
      </c>
      <c r="B1844">
        <v>1</v>
      </c>
    </row>
    <row r="1845" spans="1:2" x14ac:dyDescent="0.3">
      <c r="A1845" s="3" t="s">
        <v>9204</v>
      </c>
      <c r="B1845">
        <v>8</v>
      </c>
    </row>
    <row r="1846" spans="1:2" x14ac:dyDescent="0.3">
      <c r="A1846" s="7" t="s">
        <v>12659</v>
      </c>
      <c r="B1846">
        <v>1</v>
      </c>
    </row>
    <row r="1847" spans="1:2" x14ac:dyDescent="0.3">
      <c r="A1847" s="7" t="s">
        <v>9206</v>
      </c>
      <c r="B1847">
        <v>1</v>
      </c>
    </row>
    <row r="1848" spans="1:2" x14ac:dyDescent="0.3">
      <c r="A1848" s="7" t="s">
        <v>13444</v>
      </c>
      <c r="B1848">
        <v>1</v>
      </c>
    </row>
    <row r="1849" spans="1:2" x14ac:dyDescent="0.3">
      <c r="A1849" s="7" t="s">
        <v>9932</v>
      </c>
      <c r="B1849">
        <v>1</v>
      </c>
    </row>
    <row r="1850" spans="1:2" x14ac:dyDescent="0.3">
      <c r="A1850" s="7" t="s">
        <v>9929</v>
      </c>
      <c r="B1850">
        <v>1</v>
      </c>
    </row>
    <row r="1851" spans="1:2" x14ac:dyDescent="0.3">
      <c r="A1851" s="7" t="s">
        <v>12552</v>
      </c>
      <c r="B1851">
        <v>2</v>
      </c>
    </row>
    <row r="1852" spans="1:2" x14ac:dyDescent="0.3">
      <c r="A1852" s="7" t="s">
        <v>5246</v>
      </c>
      <c r="B1852">
        <v>1</v>
      </c>
    </row>
    <row r="1853" spans="1:2" x14ac:dyDescent="0.3">
      <c r="A1853" s="3" t="s">
        <v>8611</v>
      </c>
      <c r="B1853">
        <v>8</v>
      </c>
    </row>
    <row r="1854" spans="1:2" x14ac:dyDescent="0.3">
      <c r="A1854" s="7" t="s">
        <v>19840</v>
      </c>
      <c r="B1854">
        <v>1</v>
      </c>
    </row>
    <row r="1855" spans="1:2" x14ac:dyDescent="0.3">
      <c r="A1855" s="7" t="s">
        <v>7926</v>
      </c>
      <c r="B1855">
        <v>2</v>
      </c>
    </row>
    <row r="1856" spans="1:2" x14ac:dyDescent="0.3">
      <c r="A1856" s="7" t="s">
        <v>3873</v>
      </c>
      <c r="B1856">
        <v>1</v>
      </c>
    </row>
    <row r="1857" spans="1:2" x14ac:dyDescent="0.3">
      <c r="A1857" s="7" t="s">
        <v>17680</v>
      </c>
      <c r="B1857">
        <v>1</v>
      </c>
    </row>
    <row r="1858" spans="1:2" x14ac:dyDescent="0.3">
      <c r="A1858" s="7" t="s">
        <v>8612</v>
      </c>
      <c r="B1858">
        <v>1</v>
      </c>
    </row>
    <row r="1859" spans="1:2" x14ac:dyDescent="0.3">
      <c r="A1859" s="7" t="s">
        <v>5161</v>
      </c>
      <c r="B1859">
        <v>1</v>
      </c>
    </row>
    <row r="1860" spans="1:2" x14ac:dyDescent="0.3">
      <c r="A1860" s="7" t="s">
        <v>14089</v>
      </c>
      <c r="B1860">
        <v>1</v>
      </c>
    </row>
    <row r="1861" spans="1:2" x14ac:dyDescent="0.3">
      <c r="A1861" s="3" t="s">
        <v>4816</v>
      </c>
      <c r="B1861">
        <v>8</v>
      </c>
    </row>
    <row r="1862" spans="1:2" x14ac:dyDescent="0.3">
      <c r="A1862" s="7" t="s">
        <v>5893</v>
      </c>
      <c r="B1862">
        <v>1</v>
      </c>
    </row>
    <row r="1863" spans="1:2" x14ac:dyDescent="0.3">
      <c r="A1863" s="7" t="s">
        <v>7296</v>
      </c>
      <c r="B1863">
        <v>1</v>
      </c>
    </row>
    <row r="1864" spans="1:2" x14ac:dyDescent="0.3">
      <c r="A1864" s="7" t="s">
        <v>13778</v>
      </c>
      <c r="B1864">
        <v>1</v>
      </c>
    </row>
    <row r="1865" spans="1:2" x14ac:dyDescent="0.3">
      <c r="A1865" s="7" t="s">
        <v>10926</v>
      </c>
      <c r="B1865">
        <v>1</v>
      </c>
    </row>
    <row r="1866" spans="1:2" x14ac:dyDescent="0.3">
      <c r="A1866" s="7" t="s">
        <v>4817</v>
      </c>
      <c r="B1866">
        <v>1</v>
      </c>
    </row>
    <row r="1867" spans="1:2" x14ac:dyDescent="0.3">
      <c r="A1867" s="7" t="s">
        <v>15835</v>
      </c>
      <c r="B1867">
        <v>1</v>
      </c>
    </row>
    <row r="1868" spans="1:2" x14ac:dyDescent="0.3">
      <c r="A1868" s="7" t="s">
        <v>9069</v>
      </c>
      <c r="B1868">
        <v>2</v>
      </c>
    </row>
    <row r="1869" spans="1:2" x14ac:dyDescent="0.3">
      <c r="A1869" s="3" t="s">
        <v>1569</v>
      </c>
      <c r="B1869">
        <v>8</v>
      </c>
    </row>
    <row r="1870" spans="1:2" x14ac:dyDescent="0.3">
      <c r="A1870" s="7" t="s">
        <v>14922</v>
      </c>
      <c r="B1870">
        <v>1</v>
      </c>
    </row>
    <row r="1871" spans="1:2" x14ac:dyDescent="0.3">
      <c r="A1871" s="7" t="s">
        <v>160</v>
      </c>
      <c r="B1871">
        <v>2</v>
      </c>
    </row>
    <row r="1872" spans="1:2" x14ac:dyDescent="0.3">
      <c r="A1872" s="7" t="s">
        <v>7248</v>
      </c>
      <c r="B1872">
        <v>1</v>
      </c>
    </row>
    <row r="1873" spans="1:2" x14ac:dyDescent="0.3">
      <c r="A1873" s="7" t="s">
        <v>5161</v>
      </c>
      <c r="B1873">
        <v>1</v>
      </c>
    </row>
    <row r="1874" spans="1:2" x14ac:dyDescent="0.3">
      <c r="A1874" s="7" t="s">
        <v>839</v>
      </c>
      <c r="B1874">
        <v>1</v>
      </c>
    </row>
    <row r="1875" spans="1:2" x14ac:dyDescent="0.3">
      <c r="A1875" s="7" t="s">
        <v>2066</v>
      </c>
      <c r="B1875">
        <v>2</v>
      </c>
    </row>
    <row r="1876" spans="1:2" x14ac:dyDescent="0.3">
      <c r="A1876" s="3" t="s">
        <v>5218</v>
      </c>
      <c r="B1876">
        <v>8</v>
      </c>
    </row>
    <row r="1877" spans="1:2" x14ac:dyDescent="0.3">
      <c r="A1877" s="7" t="s">
        <v>4412</v>
      </c>
      <c r="B1877">
        <v>1</v>
      </c>
    </row>
    <row r="1878" spans="1:2" x14ac:dyDescent="0.3">
      <c r="A1878" s="7" t="s">
        <v>1337</v>
      </c>
      <c r="B1878">
        <v>1</v>
      </c>
    </row>
    <row r="1879" spans="1:2" x14ac:dyDescent="0.3">
      <c r="A1879" s="7" t="s">
        <v>5655</v>
      </c>
      <c r="B1879">
        <v>1</v>
      </c>
    </row>
    <row r="1880" spans="1:2" x14ac:dyDescent="0.3">
      <c r="A1880" s="7" t="s">
        <v>2211</v>
      </c>
      <c r="B1880">
        <v>1</v>
      </c>
    </row>
    <row r="1881" spans="1:2" x14ac:dyDescent="0.3">
      <c r="A1881" s="7" t="s">
        <v>2535</v>
      </c>
      <c r="B1881">
        <v>1</v>
      </c>
    </row>
    <row r="1882" spans="1:2" x14ac:dyDescent="0.3">
      <c r="A1882" s="7" t="s">
        <v>67</v>
      </c>
      <c r="B1882">
        <v>2</v>
      </c>
    </row>
    <row r="1883" spans="1:2" x14ac:dyDescent="0.3">
      <c r="A1883" s="7" t="s">
        <v>6594</v>
      </c>
      <c r="B1883">
        <v>1</v>
      </c>
    </row>
    <row r="1884" spans="1:2" x14ac:dyDescent="0.3">
      <c r="A1884" s="3" t="s">
        <v>5120</v>
      </c>
      <c r="B1884">
        <v>8</v>
      </c>
    </row>
    <row r="1885" spans="1:2" x14ac:dyDescent="0.3">
      <c r="A1885" s="7" t="s">
        <v>14159</v>
      </c>
      <c r="B1885">
        <v>1</v>
      </c>
    </row>
    <row r="1886" spans="1:2" x14ac:dyDescent="0.3">
      <c r="A1886" s="7" t="s">
        <v>13393</v>
      </c>
      <c r="B1886">
        <v>1</v>
      </c>
    </row>
    <row r="1887" spans="1:2" x14ac:dyDescent="0.3">
      <c r="A1887" s="7" t="s">
        <v>4529</v>
      </c>
      <c r="B1887">
        <v>3</v>
      </c>
    </row>
    <row r="1888" spans="1:2" x14ac:dyDescent="0.3">
      <c r="A1888" s="7" t="s">
        <v>10701</v>
      </c>
      <c r="B1888">
        <v>1</v>
      </c>
    </row>
    <row r="1889" spans="1:2" x14ac:dyDescent="0.3">
      <c r="A1889" s="7" t="s">
        <v>12605</v>
      </c>
      <c r="B1889">
        <v>1</v>
      </c>
    </row>
    <row r="1890" spans="1:2" x14ac:dyDescent="0.3">
      <c r="A1890" s="7" t="s">
        <v>5919</v>
      </c>
      <c r="B1890">
        <v>1</v>
      </c>
    </row>
    <row r="1891" spans="1:2" x14ac:dyDescent="0.3">
      <c r="A1891" s="3" t="s">
        <v>42</v>
      </c>
      <c r="B1891">
        <v>8</v>
      </c>
    </row>
    <row r="1892" spans="1:2" x14ac:dyDescent="0.3">
      <c r="A1892" s="7" t="s">
        <v>1354</v>
      </c>
      <c r="B1892">
        <v>2</v>
      </c>
    </row>
    <row r="1893" spans="1:2" x14ac:dyDescent="0.3">
      <c r="A1893" s="7" t="s">
        <v>3222</v>
      </c>
      <c r="B1893">
        <v>2</v>
      </c>
    </row>
    <row r="1894" spans="1:2" x14ac:dyDescent="0.3">
      <c r="A1894" s="7" t="s">
        <v>10377</v>
      </c>
      <c r="B1894">
        <v>1</v>
      </c>
    </row>
    <row r="1895" spans="1:2" x14ac:dyDescent="0.3">
      <c r="A1895" s="7" t="s">
        <v>43</v>
      </c>
      <c r="B1895">
        <v>1</v>
      </c>
    </row>
    <row r="1896" spans="1:2" x14ac:dyDescent="0.3">
      <c r="A1896" s="7" t="s">
        <v>2050</v>
      </c>
      <c r="B1896">
        <v>1</v>
      </c>
    </row>
    <row r="1897" spans="1:2" x14ac:dyDescent="0.3">
      <c r="A1897" s="7" t="s">
        <v>4442</v>
      </c>
      <c r="B1897">
        <v>1</v>
      </c>
    </row>
    <row r="1898" spans="1:2" x14ac:dyDescent="0.3">
      <c r="A1898" s="3" t="s">
        <v>1667</v>
      </c>
      <c r="B1898">
        <v>8</v>
      </c>
    </row>
    <row r="1899" spans="1:2" x14ac:dyDescent="0.3">
      <c r="A1899" s="7" t="s">
        <v>1162</v>
      </c>
      <c r="B1899">
        <v>6</v>
      </c>
    </row>
    <row r="1900" spans="1:2" x14ac:dyDescent="0.3">
      <c r="A1900" s="7" t="s">
        <v>327</v>
      </c>
      <c r="B1900">
        <v>1</v>
      </c>
    </row>
    <row r="1901" spans="1:2" x14ac:dyDescent="0.3">
      <c r="A1901" s="7" t="s">
        <v>2816</v>
      </c>
      <c r="B1901">
        <v>1</v>
      </c>
    </row>
    <row r="1902" spans="1:2" x14ac:dyDescent="0.3">
      <c r="A1902" s="3" t="s">
        <v>7172</v>
      </c>
      <c r="B1902">
        <v>8</v>
      </c>
    </row>
    <row r="1903" spans="1:2" x14ac:dyDescent="0.3">
      <c r="A1903" s="7" t="s">
        <v>11146</v>
      </c>
      <c r="B1903">
        <v>1</v>
      </c>
    </row>
    <row r="1904" spans="1:2" x14ac:dyDescent="0.3">
      <c r="A1904" s="7" t="s">
        <v>13555</v>
      </c>
      <c r="B1904">
        <v>1</v>
      </c>
    </row>
    <row r="1905" spans="1:2" x14ac:dyDescent="0.3">
      <c r="A1905" s="7" t="s">
        <v>7761</v>
      </c>
      <c r="B1905">
        <v>3</v>
      </c>
    </row>
    <row r="1906" spans="1:2" x14ac:dyDescent="0.3">
      <c r="A1906" s="7" t="s">
        <v>7173</v>
      </c>
      <c r="B1906">
        <v>1</v>
      </c>
    </row>
    <row r="1907" spans="1:2" x14ac:dyDescent="0.3">
      <c r="A1907" s="7" t="s">
        <v>18588</v>
      </c>
      <c r="B1907">
        <v>1</v>
      </c>
    </row>
    <row r="1908" spans="1:2" x14ac:dyDescent="0.3">
      <c r="A1908" s="7" t="s">
        <v>16961</v>
      </c>
      <c r="B1908">
        <v>1</v>
      </c>
    </row>
    <row r="1909" spans="1:2" x14ac:dyDescent="0.3">
      <c r="A1909" s="3" t="s">
        <v>1297</v>
      </c>
      <c r="B1909">
        <v>8</v>
      </c>
    </row>
    <row r="1910" spans="1:2" x14ac:dyDescent="0.3">
      <c r="A1910" s="7" t="s">
        <v>2529</v>
      </c>
      <c r="B1910">
        <v>1</v>
      </c>
    </row>
    <row r="1911" spans="1:2" x14ac:dyDescent="0.3">
      <c r="A1911" s="7" t="s">
        <v>2546</v>
      </c>
      <c r="B1911">
        <v>1</v>
      </c>
    </row>
    <row r="1912" spans="1:2" x14ac:dyDescent="0.3">
      <c r="A1912" s="7" t="s">
        <v>4153</v>
      </c>
      <c r="B1912">
        <v>1</v>
      </c>
    </row>
    <row r="1913" spans="1:2" x14ac:dyDescent="0.3">
      <c r="A1913" s="7" t="s">
        <v>1841</v>
      </c>
      <c r="B1913">
        <v>1</v>
      </c>
    </row>
    <row r="1914" spans="1:2" x14ac:dyDescent="0.3">
      <c r="A1914" s="7" t="s">
        <v>2021</v>
      </c>
      <c r="B1914">
        <v>1</v>
      </c>
    </row>
    <row r="1915" spans="1:2" x14ac:dyDescent="0.3">
      <c r="A1915" s="7" t="s">
        <v>1495</v>
      </c>
      <c r="B1915">
        <v>1</v>
      </c>
    </row>
    <row r="1916" spans="1:2" x14ac:dyDescent="0.3">
      <c r="A1916" s="7" t="s">
        <v>2036</v>
      </c>
      <c r="B1916">
        <v>1</v>
      </c>
    </row>
    <row r="1917" spans="1:2" x14ac:dyDescent="0.3">
      <c r="A1917" s="7" t="s">
        <v>839</v>
      </c>
      <c r="B1917">
        <v>1</v>
      </c>
    </row>
    <row r="1918" spans="1:2" x14ac:dyDescent="0.3">
      <c r="A1918" s="3" t="s">
        <v>6334</v>
      </c>
      <c r="B1918">
        <v>8</v>
      </c>
    </row>
    <row r="1919" spans="1:2" x14ac:dyDescent="0.3">
      <c r="A1919" s="7" t="s">
        <v>986</v>
      </c>
      <c r="B1919">
        <v>1</v>
      </c>
    </row>
    <row r="1920" spans="1:2" x14ac:dyDescent="0.3">
      <c r="A1920" s="7" t="s">
        <v>3115</v>
      </c>
      <c r="B1920">
        <v>1</v>
      </c>
    </row>
    <row r="1921" spans="1:2" x14ac:dyDescent="0.3">
      <c r="A1921" s="7" t="s">
        <v>6160</v>
      </c>
      <c r="B1921">
        <v>1</v>
      </c>
    </row>
    <row r="1922" spans="1:2" x14ac:dyDescent="0.3">
      <c r="A1922" s="7" t="s">
        <v>8418</v>
      </c>
      <c r="B1922">
        <v>1</v>
      </c>
    </row>
    <row r="1923" spans="1:2" x14ac:dyDescent="0.3">
      <c r="A1923" s="7" t="s">
        <v>2721</v>
      </c>
      <c r="B1923">
        <v>1</v>
      </c>
    </row>
    <row r="1924" spans="1:2" x14ac:dyDescent="0.3">
      <c r="A1924" s="7" t="s">
        <v>6495</v>
      </c>
      <c r="B1924">
        <v>1</v>
      </c>
    </row>
    <row r="1925" spans="1:2" x14ac:dyDescent="0.3">
      <c r="A1925" s="7" t="s">
        <v>383</v>
      </c>
      <c r="B1925">
        <v>1</v>
      </c>
    </row>
    <row r="1926" spans="1:2" x14ac:dyDescent="0.3">
      <c r="A1926" s="7" t="s">
        <v>11325</v>
      </c>
      <c r="B1926">
        <v>1</v>
      </c>
    </row>
    <row r="1927" spans="1:2" x14ac:dyDescent="0.3">
      <c r="A1927" s="3" t="s">
        <v>974</v>
      </c>
      <c r="B1927">
        <v>8</v>
      </c>
    </row>
    <row r="1928" spans="1:2" x14ac:dyDescent="0.3">
      <c r="A1928" s="7" t="s">
        <v>10369</v>
      </c>
      <c r="B1928">
        <v>1</v>
      </c>
    </row>
    <row r="1929" spans="1:2" x14ac:dyDescent="0.3">
      <c r="A1929" s="7" t="s">
        <v>17042</v>
      </c>
      <c r="B1929">
        <v>1</v>
      </c>
    </row>
    <row r="1930" spans="1:2" x14ac:dyDescent="0.3">
      <c r="A1930" s="7" t="s">
        <v>6769</v>
      </c>
      <c r="B1930">
        <v>1</v>
      </c>
    </row>
    <row r="1931" spans="1:2" x14ac:dyDescent="0.3">
      <c r="A1931" s="7" t="s">
        <v>2594</v>
      </c>
      <c r="B1931">
        <v>1</v>
      </c>
    </row>
    <row r="1932" spans="1:2" x14ac:dyDescent="0.3">
      <c r="A1932" s="7" t="s">
        <v>9441</v>
      </c>
      <c r="B1932">
        <v>1</v>
      </c>
    </row>
    <row r="1933" spans="1:2" x14ac:dyDescent="0.3">
      <c r="A1933" s="7" t="s">
        <v>13887</v>
      </c>
      <c r="B1933">
        <v>1</v>
      </c>
    </row>
    <row r="1934" spans="1:2" x14ac:dyDescent="0.3">
      <c r="A1934" s="7" t="s">
        <v>1462</v>
      </c>
      <c r="B1934">
        <v>2</v>
      </c>
    </row>
    <row r="1935" spans="1:2" x14ac:dyDescent="0.3">
      <c r="A1935" s="3" t="s">
        <v>1976</v>
      </c>
      <c r="B1935">
        <v>8</v>
      </c>
    </row>
    <row r="1936" spans="1:2" x14ac:dyDescent="0.3">
      <c r="A1936" s="7" t="s">
        <v>4693</v>
      </c>
      <c r="B1936">
        <v>1</v>
      </c>
    </row>
    <row r="1937" spans="1:2" x14ac:dyDescent="0.3">
      <c r="A1937" s="7" t="s">
        <v>3225</v>
      </c>
      <c r="B1937">
        <v>1</v>
      </c>
    </row>
    <row r="1938" spans="1:2" x14ac:dyDescent="0.3">
      <c r="A1938" s="7" t="s">
        <v>14597</v>
      </c>
      <c r="B1938">
        <v>1</v>
      </c>
    </row>
    <row r="1939" spans="1:2" x14ac:dyDescent="0.3">
      <c r="A1939" s="7" t="s">
        <v>1978</v>
      </c>
      <c r="B1939">
        <v>1</v>
      </c>
    </row>
    <row r="1940" spans="1:2" x14ac:dyDescent="0.3">
      <c r="A1940" s="7" t="s">
        <v>11706</v>
      </c>
      <c r="B1940">
        <v>1</v>
      </c>
    </row>
    <row r="1941" spans="1:2" x14ac:dyDescent="0.3">
      <c r="A1941" s="7" t="s">
        <v>1519</v>
      </c>
      <c r="B1941">
        <v>1</v>
      </c>
    </row>
    <row r="1942" spans="1:2" x14ac:dyDescent="0.3">
      <c r="A1942" s="7" t="s">
        <v>3000</v>
      </c>
      <c r="B1942">
        <v>1</v>
      </c>
    </row>
    <row r="1943" spans="1:2" x14ac:dyDescent="0.3">
      <c r="A1943" s="7" t="s">
        <v>6783</v>
      </c>
      <c r="B1943">
        <v>1</v>
      </c>
    </row>
    <row r="1944" spans="1:2" x14ac:dyDescent="0.3">
      <c r="A1944" s="3" t="s">
        <v>357</v>
      </c>
      <c r="B1944">
        <v>8</v>
      </c>
    </row>
    <row r="1945" spans="1:2" x14ac:dyDescent="0.3">
      <c r="A1945" s="7" t="s">
        <v>1564</v>
      </c>
      <c r="B1945">
        <v>1</v>
      </c>
    </row>
    <row r="1946" spans="1:2" x14ac:dyDescent="0.3">
      <c r="A1946" s="7" t="s">
        <v>2550</v>
      </c>
      <c r="B1946">
        <v>1</v>
      </c>
    </row>
    <row r="1947" spans="1:2" x14ac:dyDescent="0.3">
      <c r="A1947" s="7" t="s">
        <v>359</v>
      </c>
      <c r="B1947">
        <v>1</v>
      </c>
    </row>
    <row r="1948" spans="1:2" x14ac:dyDescent="0.3">
      <c r="A1948" s="7" t="s">
        <v>2096</v>
      </c>
      <c r="B1948">
        <v>1</v>
      </c>
    </row>
    <row r="1949" spans="1:2" x14ac:dyDescent="0.3">
      <c r="A1949" s="7" t="s">
        <v>175</v>
      </c>
      <c r="B1949">
        <v>1</v>
      </c>
    </row>
    <row r="1950" spans="1:2" x14ac:dyDescent="0.3">
      <c r="A1950" s="7" t="s">
        <v>1108</v>
      </c>
      <c r="B1950">
        <v>1</v>
      </c>
    </row>
    <row r="1951" spans="1:2" x14ac:dyDescent="0.3">
      <c r="A1951" s="7" t="s">
        <v>2463</v>
      </c>
      <c r="B1951">
        <v>1</v>
      </c>
    </row>
    <row r="1952" spans="1:2" x14ac:dyDescent="0.3">
      <c r="A1952" s="7" t="s">
        <v>317</v>
      </c>
      <c r="B1952">
        <v>1</v>
      </c>
    </row>
    <row r="1953" spans="1:2" x14ac:dyDescent="0.3">
      <c r="A1953" s="3" t="s">
        <v>8105</v>
      </c>
      <c r="B1953">
        <v>8</v>
      </c>
    </row>
    <row r="1954" spans="1:2" x14ac:dyDescent="0.3">
      <c r="A1954" s="7" t="s">
        <v>7926</v>
      </c>
      <c r="B1954">
        <v>1</v>
      </c>
    </row>
    <row r="1955" spans="1:2" x14ac:dyDescent="0.3">
      <c r="A1955" s="7" t="s">
        <v>17042</v>
      </c>
      <c r="B1955">
        <v>1</v>
      </c>
    </row>
    <row r="1956" spans="1:2" x14ac:dyDescent="0.3">
      <c r="A1956" s="7" t="s">
        <v>3866</v>
      </c>
      <c r="B1956">
        <v>1</v>
      </c>
    </row>
    <row r="1957" spans="1:2" x14ac:dyDescent="0.3">
      <c r="A1957" s="7" t="s">
        <v>9618</v>
      </c>
      <c r="B1957">
        <v>1</v>
      </c>
    </row>
    <row r="1958" spans="1:2" x14ac:dyDescent="0.3">
      <c r="A1958" s="7" t="s">
        <v>10045</v>
      </c>
      <c r="B1958">
        <v>1</v>
      </c>
    </row>
    <row r="1959" spans="1:2" x14ac:dyDescent="0.3">
      <c r="A1959" s="7" t="s">
        <v>16610</v>
      </c>
      <c r="B1959">
        <v>1</v>
      </c>
    </row>
    <row r="1960" spans="1:2" x14ac:dyDescent="0.3">
      <c r="A1960" s="7" t="s">
        <v>8106</v>
      </c>
      <c r="B1960">
        <v>1</v>
      </c>
    </row>
    <row r="1961" spans="1:2" x14ac:dyDescent="0.3">
      <c r="A1961" s="7" t="s">
        <v>8955</v>
      </c>
      <c r="B1961">
        <v>1</v>
      </c>
    </row>
    <row r="1962" spans="1:2" x14ac:dyDescent="0.3">
      <c r="A1962" s="3" t="s">
        <v>8583</v>
      </c>
      <c r="B1962">
        <v>8</v>
      </c>
    </row>
    <row r="1963" spans="1:2" x14ac:dyDescent="0.3">
      <c r="A1963" s="7" t="s">
        <v>2103</v>
      </c>
      <c r="B1963">
        <v>1</v>
      </c>
    </row>
    <row r="1964" spans="1:2" x14ac:dyDescent="0.3">
      <c r="A1964" s="7" t="s">
        <v>9683</v>
      </c>
      <c r="B1964">
        <v>1</v>
      </c>
    </row>
    <row r="1965" spans="1:2" x14ac:dyDescent="0.3">
      <c r="A1965" s="7" t="s">
        <v>4320</v>
      </c>
      <c r="B1965">
        <v>1</v>
      </c>
    </row>
    <row r="1966" spans="1:2" x14ac:dyDescent="0.3">
      <c r="A1966" s="7" t="s">
        <v>6106</v>
      </c>
      <c r="B1966">
        <v>1</v>
      </c>
    </row>
    <row r="1967" spans="1:2" x14ac:dyDescent="0.3">
      <c r="A1967" s="7" t="s">
        <v>8938</v>
      </c>
      <c r="B1967">
        <v>1</v>
      </c>
    </row>
    <row r="1968" spans="1:2" x14ac:dyDescent="0.3">
      <c r="A1968" s="7" t="s">
        <v>9516</v>
      </c>
      <c r="B1968">
        <v>1</v>
      </c>
    </row>
    <row r="1969" spans="1:2" x14ac:dyDescent="0.3">
      <c r="A1969" s="7" t="s">
        <v>7701</v>
      </c>
      <c r="B1969">
        <v>1</v>
      </c>
    </row>
    <row r="1970" spans="1:2" x14ac:dyDescent="0.3">
      <c r="A1970" s="7" t="s">
        <v>7558</v>
      </c>
      <c r="B1970">
        <v>1</v>
      </c>
    </row>
    <row r="1971" spans="1:2" x14ac:dyDescent="0.3">
      <c r="A1971" s="3" t="s">
        <v>920</v>
      </c>
      <c r="B1971">
        <v>8</v>
      </c>
    </row>
    <row r="1972" spans="1:2" x14ac:dyDescent="0.3">
      <c r="A1972" s="7" t="s">
        <v>488</v>
      </c>
      <c r="B1972">
        <v>2</v>
      </c>
    </row>
    <row r="1973" spans="1:2" x14ac:dyDescent="0.3">
      <c r="A1973" s="7" t="s">
        <v>122</v>
      </c>
      <c r="B1973">
        <v>1</v>
      </c>
    </row>
    <row r="1974" spans="1:2" x14ac:dyDescent="0.3">
      <c r="A1974" s="7" t="s">
        <v>650</v>
      </c>
      <c r="B1974">
        <v>1</v>
      </c>
    </row>
    <row r="1975" spans="1:2" x14ac:dyDescent="0.3">
      <c r="A1975" s="7" t="s">
        <v>6221</v>
      </c>
      <c r="B1975">
        <v>1</v>
      </c>
    </row>
    <row r="1976" spans="1:2" x14ac:dyDescent="0.3">
      <c r="A1976" s="7" t="s">
        <v>1712</v>
      </c>
      <c r="B1976">
        <v>1</v>
      </c>
    </row>
    <row r="1977" spans="1:2" x14ac:dyDescent="0.3">
      <c r="A1977" s="7" t="s">
        <v>821</v>
      </c>
      <c r="B1977">
        <v>1</v>
      </c>
    </row>
    <row r="1978" spans="1:2" x14ac:dyDescent="0.3">
      <c r="A1978" s="7" t="s">
        <v>735</v>
      </c>
      <c r="B1978">
        <v>1</v>
      </c>
    </row>
    <row r="1979" spans="1:2" x14ac:dyDescent="0.3">
      <c r="A1979" s="3" t="s">
        <v>4315</v>
      </c>
      <c r="B1979">
        <v>8</v>
      </c>
    </row>
    <row r="1980" spans="1:2" x14ac:dyDescent="0.3">
      <c r="A1980" s="7" t="s">
        <v>1507</v>
      </c>
      <c r="B1980">
        <v>3</v>
      </c>
    </row>
    <row r="1981" spans="1:2" x14ac:dyDescent="0.3">
      <c r="A1981" s="7" t="s">
        <v>6318</v>
      </c>
      <c r="B1981">
        <v>1</v>
      </c>
    </row>
    <row r="1982" spans="1:2" x14ac:dyDescent="0.3">
      <c r="A1982" s="7" t="s">
        <v>6710</v>
      </c>
      <c r="B1982">
        <v>2</v>
      </c>
    </row>
    <row r="1983" spans="1:2" x14ac:dyDescent="0.3">
      <c r="A1983" s="7" t="s">
        <v>4317</v>
      </c>
      <c r="B1983">
        <v>1</v>
      </c>
    </row>
    <row r="1984" spans="1:2" x14ac:dyDescent="0.3">
      <c r="A1984" s="7" t="s">
        <v>8775</v>
      </c>
      <c r="B1984">
        <v>1</v>
      </c>
    </row>
    <row r="1985" spans="1:2" x14ac:dyDescent="0.3">
      <c r="A1985" s="3" t="s">
        <v>9520</v>
      </c>
      <c r="B1985">
        <v>8</v>
      </c>
    </row>
    <row r="1986" spans="1:2" x14ac:dyDescent="0.3">
      <c r="A1986" s="7" t="s">
        <v>11243</v>
      </c>
      <c r="B1986">
        <v>1</v>
      </c>
    </row>
    <row r="1987" spans="1:2" x14ac:dyDescent="0.3">
      <c r="A1987" s="7" t="s">
        <v>1469</v>
      </c>
      <c r="B1987">
        <v>3</v>
      </c>
    </row>
    <row r="1988" spans="1:2" x14ac:dyDescent="0.3">
      <c r="A1988" s="7" t="s">
        <v>10604</v>
      </c>
      <c r="B1988">
        <v>1</v>
      </c>
    </row>
    <row r="1989" spans="1:2" x14ac:dyDescent="0.3">
      <c r="A1989" s="7" t="s">
        <v>5026</v>
      </c>
      <c r="B1989">
        <v>1</v>
      </c>
    </row>
    <row r="1990" spans="1:2" x14ac:dyDescent="0.3">
      <c r="A1990" s="7" t="s">
        <v>9522</v>
      </c>
      <c r="B1990">
        <v>1</v>
      </c>
    </row>
    <row r="1991" spans="1:2" x14ac:dyDescent="0.3">
      <c r="A1991" s="7" t="s">
        <v>9192</v>
      </c>
      <c r="B1991">
        <v>1</v>
      </c>
    </row>
    <row r="1992" spans="1:2" x14ac:dyDescent="0.3">
      <c r="A1992" s="3" t="s">
        <v>7604</v>
      </c>
      <c r="B1992">
        <v>7</v>
      </c>
    </row>
    <row r="1993" spans="1:2" x14ac:dyDescent="0.3">
      <c r="A1993" s="7" t="s">
        <v>6863</v>
      </c>
      <c r="B1993">
        <v>2</v>
      </c>
    </row>
    <row r="1994" spans="1:2" x14ac:dyDescent="0.3">
      <c r="A1994" s="7" t="s">
        <v>1481</v>
      </c>
      <c r="B1994">
        <v>1</v>
      </c>
    </row>
    <row r="1995" spans="1:2" x14ac:dyDescent="0.3">
      <c r="A1995" s="7" t="s">
        <v>7606</v>
      </c>
      <c r="B1995">
        <v>1</v>
      </c>
    </row>
    <row r="1996" spans="1:2" x14ac:dyDescent="0.3">
      <c r="A1996" s="7" t="s">
        <v>13344</v>
      </c>
      <c r="B1996">
        <v>1</v>
      </c>
    </row>
    <row r="1997" spans="1:2" x14ac:dyDescent="0.3">
      <c r="A1997" s="7" t="s">
        <v>7237</v>
      </c>
      <c r="B1997">
        <v>1</v>
      </c>
    </row>
    <row r="1998" spans="1:2" x14ac:dyDescent="0.3">
      <c r="A1998" s="7" t="s">
        <v>477</v>
      </c>
      <c r="B1998">
        <v>1</v>
      </c>
    </row>
    <row r="1999" spans="1:2" x14ac:dyDescent="0.3">
      <c r="A1999" s="3" t="s">
        <v>187</v>
      </c>
      <c r="B1999">
        <v>7</v>
      </c>
    </row>
    <row r="2000" spans="1:2" x14ac:dyDescent="0.3">
      <c r="A2000" s="7" t="s">
        <v>189</v>
      </c>
      <c r="B2000">
        <v>1</v>
      </c>
    </row>
    <row r="2001" spans="1:2" x14ac:dyDescent="0.3">
      <c r="A2001" s="7" t="s">
        <v>5241</v>
      </c>
      <c r="B2001">
        <v>1</v>
      </c>
    </row>
    <row r="2002" spans="1:2" x14ac:dyDescent="0.3">
      <c r="A2002" s="7" t="s">
        <v>388</v>
      </c>
      <c r="B2002">
        <v>2</v>
      </c>
    </row>
    <row r="2003" spans="1:2" x14ac:dyDescent="0.3">
      <c r="A2003" s="7" t="s">
        <v>12772</v>
      </c>
      <c r="B2003">
        <v>1</v>
      </c>
    </row>
    <row r="2004" spans="1:2" x14ac:dyDescent="0.3">
      <c r="A2004" s="7" t="s">
        <v>4320</v>
      </c>
      <c r="B2004">
        <v>1</v>
      </c>
    </row>
    <row r="2005" spans="1:2" x14ac:dyDescent="0.3">
      <c r="A2005" s="7" t="s">
        <v>6189</v>
      </c>
      <c r="B2005">
        <v>1</v>
      </c>
    </row>
    <row r="2006" spans="1:2" x14ac:dyDescent="0.3">
      <c r="A2006" s="3" t="s">
        <v>6489</v>
      </c>
      <c r="B2006">
        <v>7</v>
      </c>
    </row>
    <row r="2007" spans="1:2" x14ac:dyDescent="0.3">
      <c r="A2007" s="7" t="s">
        <v>10128</v>
      </c>
      <c r="B2007">
        <v>1</v>
      </c>
    </row>
    <row r="2008" spans="1:2" x14ac:dyDescent="0.3">
      <c r="A2008" s="7" t="s">
        <v>3866</v>
      </c>
      <c r="B2008">
        <v>1</v>
      </c>
    </row>
    <row r="2009" spans="1:2" x14ac:dyDescent="0.3">
      <c r="A2009" s="7" t="s">
        <v>6491</v>
      </c>
      <c r="B2009">
        <v>1</v>
      </c>
    </row>
    <row r="2010" spans="1:2" x14ac:dyDescent="0.3">
      <c r="A2010" s="7" t="s">
        <v>8921</v>
      </c>
      <c r="B2010">
        <v>1</v>
      </c>
    </row>
    <row r="2011" spans="1:2" x14ac:dyDescent="0.3">
      <c r="A2011" s="7" t="s">
        <v>8685</v>
      </c>
      <c r="B2011">
        <v>2</v>
      </c>
    </row>
    <row r="2012" spans="1:2" x14ac:dyDescent="0.3">
      <c r="A2012" s="7" t="s">
        <v>20508</v>
      </c>
      <c r="B2012">
        <v>1</v>
      </c>
    </row>
    <row r="2013" spans="1:2" x14ac:dyDescent="0.3">
      <c r="A2013" s="3" t="s">
        <v>11702</v>
      </c>
      <c r="B2013">
        <v>7</v>
      </c>
    </row>
    <row r="2014" spans="1:2" x14ac:dyDescent="0.3">
      <c r="A2014" s="7" t="s">
        <v>9609</v>
      </c>
      <c r="B2014">
        <v>1</v>
      </c>
    </row>
    <row r="2015" spans="1:2" x14ac:dyDescent="0.3">
      <c r="A2015" s="7" t="s">
        <v>15480</v>
      </c>
      <c r="B2015">
        <v>1</v>
      </c>
    </row>
    <row r="2016" spans="1:2" x14ac:dyDescent="0.3">
      <c r="A2016" s="7" t="s">
        <v>12353</v>
      </c>
      <c r="B2016">
        <v>1</v>
      </c>
    </row>
    <row r="2017" spans="1:2" x14ac:dyDescent="0.3">
      <c r="A2017" s="7" t="s">
        <v>15515</v>
      </c>
      <c r="B2017">
        <v>2</v>
      </c>
    </row>
    <row r="2018" spans="1:2" x14ac:dyDescent="0.3">
      <c r="A2018" s="7" t="s">
        <v>18495</v>
      </c>
      <c r="B2018">
        <v>1</v>
      </c>
    </row>
    <row r="2019" spans="1:2" x14ac:dyDescent="0.3">
      <c r="A2019" s="7" t="s">
        <v>7701</v>
      </c>
      <c r="B2019">
        <v>1</v>
      </c>
    </row>
    <row r="2020" spans="1:2" x14ac:dyDescent="0.3">
      <c r="A2020" s="3" t="s">
        <v>2305</v>
      </c>
      <c r="B2020">
        <v>7</v>
      </c>
    </row>
    <row r="2021" spans="1:2" x14ac:dyDescent="0.3">
      <c r="A2021" s="7" t="s">
        <v>4417</v>
      </c>
      <c r="B2021">
        <v>1</v>
      </c>
    </row>
    <row r="2022" spans="1:2" x14ac:dyDescent="0.3">
      <c r="A2022" s="7" t="s">
        <v>2191</v>
      </c>
      <c r="B2022">
        <v>2</v>
      </c>
    </row>
    <row r="2023" spans="1:2" x14ac:dyDescent="0.3">
      <c r="A2023" s="7" t="s">
        <v>4084</v>
      </c>
      <c r="B2023">
        <v>1</v>
      </c>
    </row>
    <row r="2024" spans="1:2" x14ac:dyDescent="0.3">
      <c r="A2024" s="7" t="s">
        <v>2307</v>
      </c>
      <c r="B2024">
        <v>1</v>
      </c>
    </row>
    <row r="2025" spans="1:2" x14ac:dyDescent="0.3">
      <c r="A2025" s="7" t="s">
        <v>4019</v>
      </c>
      <c r="B2025">
        <v>1</v>
      </c>
    </row>
    <row r="2026" spans="1:2" x14ac:dyDescent="0.3">
      <c r="A2026" s="7" t="s">
        <v>10733</v>
      </c>
      <c r="B2026">
        <v>1</v>
      </c>
    </row>
    <row r="2027" spans="1:2" x14ac:dyDescent="0.3">
      <c r="A2027" s="3" t="s">
        <v>1135</v>
      </c>
      <c r="B2027">
        <v>7</v>
      </c>
    </row>
    <row r="2028" spans="1:2" x14ac:dyDescent="0.3">
      <c r="A2028" s="7" t="s">
        <v>1137</v>
      </c>
      <c r="B2028">
        <v>1</v>
      </c>
    </row>
    <row r="2029" spans="1:2" x14ac:dyDescent="0.3">
      <c r="A2029" s="7" t="s">
        <v>112</v>
      </c>
      <c r="B2029">
        <v>1</v>
      </c>
    </row>
    <row r="2030" spans="1:2" x14ac:dyDescent="0.3">
      <c r="A2030" s="7" t="s">
        <v>1312</v>
      </c>
      <c r="B2030">
        <v>2</v>
      </c>
    </row>
    <row r="2031" spans="1:2" x14ac:dyDescent="0.3">
      <c r="A2031" s="7" t="s">
        <v>3320</v>
      </c>
      <c r="B2031">
        <v>2</v>
      </c>
    </row>
    <row r="2032" spans="1:2" x14ac:dyDescent="0.3">
      <c r="A2032" s="7" t="s">
        <v>1638</v>
      </c>
      <c r="B2032">
        <v>1</v>
      </c>
    </row>
    <row r="2033" spans="1:2" x14ac:dyDescent="0.3">
      <c r="A2033" s="3" t="s">
        <v>3496</v>
      </c>
      <c r="B2033">
        <v>7</v>
      </c>
    </row>
    <row r="2034" spans="1:2" x14ac:dyDescent="0.3">
      <c r="A2034" s="7" t="s">
        <v>3481</v>
      </c>
      <c r="B2034">
        <v>1</v>
      </c>
    </row>
    <row r="2035" spans="1:2" x14ac:dyDescent="0.3">
      <c r="A2035" s="7" t="s">
        <v>4084</v>
      </c>
      <c r="B2035">
        <v>1</v>
      </c>
    </row>
    <row r="2036" spans="1:2" x14ac:dyDescent="0.3">
      <c r="A2036" s="7" t="s">
        <v>2103</v>
      </c>
      <c r="B2036">
        <v>1</v>
      </c>
    </row>
    <row r="2037" spans="1:2" x14ac:dyDescent="0.3">
      <c r="A2037" s="7" t="s">
        <v>67</v>
      </c>
      <c r="B2037">
        <v>1</v>
      </c>
    </row>
    <row r="2038" spans="1:2" x14ac:dyDescent="0.3">
      <c r="A2038" s="7" t="s">
        <v>2066</v>
      </c>
      <c r="B2038">
        <v>2</v>
      </c>
    </row>
    <row r="2039" spans="1:2" x14ac:dyDescent="0.3">
      <c r="A2039" s="7" t="s">
        <v>3498</v>
      </c>
      <c r="B2039">
        <v>1</v>
      </c>
    </row>
    <row r="2040" spans="1:2" x14ac:dyDescent="0.3">
      <c r="A2040" s="3" t="s">
        <v>12710</v>
      </c>
      <c r="B2040">
        <v>7</v>
      </c>
    </row>
    <row r="2041" spans="1:2" x14ac:dyDescent="0.3">
      <c r="A2041" s="7" t="s">
        <v>14588</v>
      </c>
      <c r="B2041">
        <v>1</v>
      </c>
    </row>
    <row r="2042" spans="1:2" x14ac:dyDescent="0.3">
      <c r="A2042" s="7" t="s">
        <v>12711</v>
      </c>
      <c r="B2042">
        <v>1</v>
      </c>
    </row>
    <row r="2043" spans="1:2" x14ac:dyDescent="0.3">
      <c r="A2043" s="7" t="s">
        <v>9441</v>
      </c>
      <c r="B2043">
        <v>4</v>
      </c>
    </row>
    <row r="2044" spans="1:2" x14ac:dyDescent="0.3">
      <c r="A2044" s="7" t="s">
        <v>2066</v>
      </c>
      <c r="B2044">
        <v>1</v>
      </c>
    </row>
    <row r="2045" spans="1:2" x14ac:dyDescent="0.3">
      <c r="A2045" s="3" t="s">
        <v>10815</v>
      </c>
      <c r="B2045">
        <v>7</v>
      </c>
    </row>
    <row r="2046" spans="1:2" x14ac:dyDescent="0.3">
      <c r="A2046" s="7" t="s">
        <v>12494</v>
      </c>
      <c r="B2046">
        <v>1</v>
      </c>
    </row>
    <row r="2047" spans="1:2" x14ac:dyDescent="0.3">
      <c r="A2047" s="7" t="s">
        <v>19086</v>
      </c>
      <c r="B2047">
        <v>1</v>
      </c>
    </row>
    <row r="2048" spans="1:2" x14ac:dyDescent="0.3">
      <c r="A2048" s="7" t="s">
        <v>9282</v>
      </c>
      <c r="B2048">
        <v>1</v>
      </c>
    </row>
    <row r="2049" spans="1:2" x14ac:dyDescent="0.3">
      <c r="A2049" s="7" t="s">
        <v>20377</v>
      </c>
      <c r="B2049">
        <v>1</v>
      </c>
    </row>
    <row r="2050" spans="1:2" x14ac:dyDescent="0.3">
      <c r="A2050" s="7" t="s">
        <v>12440</v>
      </c>
      <c r="B2050">
        <v>1</v>
      </c>
    </row>
    <row r="2051" spans="1:2" x14ac:dyDescent="0.3">
      <c r="A2051" s="7" t="s">
        <v>18243</v>
      </c>
      <c r="B2051">
        <v>1</v>
      </c>
    </row>
    <row r="2052" spans="1:2" x14ac:dyDescent="0.3">
      <c r="A2052" s="7" t="s">
        <v>10816</v>
      </c>
      <c r="B2052">
        <v>1</v>
      </c>
    </row>
    <row r="2053" spans="1:2" x14ac:dyDescent="0.3">
      <c r="A2053" s="3" t="s">
        <v>11590</v>
      </c>
      <c r="B2053">
        <v>7</v>
      </c>
    </row>
    <row r="2054" spans="1:2" x14ac:dyDescent="0.3">
      <c r="A2054" s="7" t="s">
        <v>16261</v>
      </c>
      <c r="B2054">
        <v>1</v>
      </c>
    </row>
    <row r="2055" spans="1:2" x14ac:dyDescent="0.3">
      <c r="A2055" s="7" t="s">
        <v>7051</v>
      </c>
      <c r="B2055">
        <v>1</v>
      </c>
    </row>
    <row r="2056" spans="1:2" x14ac:dyDescent="0.3">
      <c r="A2056" s="7" t="s">
        <v>3194</v>
      </c>
      <c r="B2056">
        <v>2</v>
      </c>
    </row>
    <row r="2057" spans="1:2" x14ac:dyDescent="0.3">
      <c r="A2057" s="7" t="s">
        <v>17787</v>
      </c>
      <c r="B2057">
        <v>1</v>
      </c>
    </row>
    <row r="2058" spans="1:2" x14ac:dyDescent="0.3">
      <c r="A2058" s="7" t="s">
        <v>6310</v>
      </c>
      <c r="B2058">
        <v>1</v>
      </c>
    </row>
    <row r="2059" spans="1:2" x14ac:dyDescent="0.3">
      <c r="A2059" s="7" t="s">
        <v>11706</v>
      </c>
      <c r="B2059">
        <v>1</v>
      </c>
    </row>
    <row r="2060" spans="1:2" x14ac:dyDescent="0.3">
      <c r="A2060" s="3" t="s">
        <v>1517</v>
      </c>
      <c r="B2060">
        <v>7</v>
      </c>
    </row>
    <row r="2061" spans="1:2" x14ac:dyDescent="0.3">
      <c r="A2061" s="7" t="s">
        <v>2268</v>
      </c>
      <c r="B2061">
        <v>1</v>
      </c>
    </row>
    <row r="2062" spans="1:2" x14ac:dyDescent="0.3">
      <c r="A2062" s="7" t="s">
        <v>876</v>
      </c>
      <c r="B2062">
        <v>1</v>
      </c>
    </row>
    <row r="2063" spans="1:2" x14ac:dyDescent="0.3">
      <c r="A2063" s="7" t="s">
        <v>11860</v>
      </c>
      <c r="B2063">
        <v>1</v>
      </c>
    </row>
    <row r="2064" spans="1:2" x14ac:dyDescent="0.3">
      <c r="A2064" s="7" t="s">
        <v>6531</v>
      </c>
      <c r="B2064">
        <v>1</v>
      </c>
    </row>
    <row r="2065" spans="1:2" x14ac:dyDescent="0.3">
      <c r="A2065" s="7" t="s">
        <v>1519</v>
      </c>
      <c r="B2065">
        <v>1</v>
      </c>
    </row>
    <row r="2066" spans="1:2" x14ac:dyDescent="0.3">
      <c r="A2066" s="7" t="s">
        <v>2014</v>
      </c>
      <c r="B2066">
        <v>1</v>
      </c>
    </row>
    <row r="2067" spans="1:2" x14ac:dyDescent="0.3">
      <c r="A2067" s="7" t="s">
        <v>2050</v>
      </c>
      <c r="B2067">
        <v>1</v>
      </c>
    </row>
    <row r="2068" spans="1:2" x14ac:dyDescent="0.3">
      <c r="A2068" s="3" t="s">
        <v>12350</v>
      </c>
      <c r="B2068">
        <v>7</v>
      </c>
    </row>
    <row r="2069" spans="1:2" x14ac:dyDescent="0.3">
      <c r="A2069" s="7" t="s">
        <v>9981</v>
      </c>
      <c r="B2069">
        <v>1</v>
      </c>
    </row>
    <row r="2070" spans="1:2" x14ac:dyDescent="0.3">
      <c r="A2070" s="7" t="s">
        <v>11134</v>
      </c>
      <c r="B2070">
        <v>2</v>
      </c>
    </row>
    <row r="2071" spans="1:2" x14ac:dyDescent="0.3">
      <c r="A2071" s="7" t="s">
        <v>15943</v>
      </c>
      <c r="B2071">
        <v>1</v>
      </c>
    </row>
    <row r="2072" spans="1:2" x14ac:dyDescent="0.3">
      <c r="A2072" s="7" t="s">
        <v>7272</v>
      </c>
      <c r="B2072">
        <v>1</v>
      </c>
    </row>
    <row r="2073" spans="1:2" x14ac:dyDescent="0.3">
      <c r="A2073" s="7" t="s">
        <v>14486</v>
      </c>
      <c r="B2073">
        <v>1</v>
      </c>
    </row>
    <row r="2074" spans="1:2" x14ac:dyDescent="0.3">
      <c r="A2074" s="7" t="s">
        <v>15915</v>
      </c>
      <c r="B2074">
        <v>1</v>
      </c>
    </row>
    <row r="2075" spans="1:2" x14ac:dyDescent="0.3">
      <c r="A2075" s="3" t="s">
        <v>6438</v>
      </c>
      <c r="B2075">
        <v>7</v>
      </c>
    </row>
    <row r="2076" spans="1:2" x14ac:dyDescent="0.3">
      <c r="A2076" s="7" t="s">
        <v>3326</v>
      </c>
      <c r="B2076">
        <v>1</v>
      </c>
    </row>
    <row r="2077" spans="1:2" x14ac:dyDescent="0.3">
      <c r="A2077" s="7" t="s">
        <v>2594</v>
      </c>
      <c r="B2077">
        <v>1</v>
      </c>
    </row>
    <row r="2078" spans="1:2" x14ac:dyDescent="0.3">
      <c r="A2078" s="7" t="s">
        <v>10304</v>
      </c>
      <c r="B2078">
        <v>1</v>
      </c>
    </row>
    <row r="2079" spans="1:2" x14ac:dyDescent="0.3">
      <c r="A2079" s="7" t="s">
        <v>16268</v>
      </c>
      <c r="B2079">
        <v>1</v>
      </c>
    </row>
    <row r="2080" spans="1:2" x14ac:dyDescent="0.3">
      <c r="A2080" s="7" t="s">
        <v>6439</v>
      </c>
      <c r="B2080">
        <v>1</v>
      </c>
    </row>
    <row r="2081" spans="1:2" x14ac:dyDescent="0.3">
      <c r="A2081" s="7" t="s">
        <v>184</v>
      </c>
      <c r="B2081">
        <v>1</v>
      </c>
    </row>
    <row r="2082" spans="1:2" x14ac:dyDescent="0.3">
      <c r="A2082" s="7" t="s">
        <v>13375</v>
      </c>
      <c r="B2082">
        <v>1</v>
      </c>
    </row>
    <row r="2083" spans="1:2" x14ac:dyDescent="0.3">
      <c r="A2083" s="3" t="s">
        <v>6011</v>
      </c>
      <c r="B2083">
        <v>7</v>
      </c>
    </row>
    <row r="2084" spans="1:2" x14ac:dyDescent="0.3">
      <c r="A2084" s="7" t="s">
        <v>12262</v>
      </c>
      <c r="B2084">
        <v>1</v>
      </c>
    </row>
    <row r="2085" spans="1:2" x14ac:dyDescent="0.3">
      <c r="A2085" s="7" t="s">
        <v>20051</v>
      </c>
      <c r="B2085">
        <v>1</v>
      </c>
    </row>
    <row r="2086" spans="1:2" x14ac:dyDescent="0.3">
      <c r="A2086" s="7" t="s">
        <v>6013</v>
      </c>
      <c r="B2086">
        <v>1</v>
      </c>
    </row>
    <row r="2087" spans="1:2" x14ac:dyDescent="0.3">
      <c r="A2087" s="7" t="s">
        <v>8828</v>
      </c>
      <c r="B2087">
        <v>1</v>
      </c>
    </row>
    <row r="2088" spans="1:2" x14ac:dyDescent="0.3">
      <c r="A2088" s="7" t="s">
        <v>12750</v>
      </c>
      <c r="B2088">
        <v>1</v>
      </c>
    </row>
    <row r="2089" spans="1:2" x14ac:dyDescent="0.3">
      <c r="A2089" s="7" t="s">
        <v>17856</v>
      </c>
      <c r="B2089">
        <v>1</v>
      </c>
    </row>
    <row r="2090" spans="1:2" x14ac:dyDescent="0.3">
      <c r="A2090" s="7" t="s">
        <v>6661</v>
      </c>
      <c r="B2090">
        <v>1</v>
      </c>
    </row>
    <row r="2091" spans="1:2" x14ac:dyDescent="0.3">
      <c r="A2091" s="3" t="s">
        <v>163</v>
      </c>
      <c r="B2091">
        <v>7</v>
      </c>
    </row>
    <row r="2092" spans="1:2" x14ac:dyDescent="0.3">
      <c r="A2092" s="7" t="s">
        <v>4614</v>
      </c>
      <c r="B2092">
        <v>1</v>
      </c>
    </row>
    <row r="2093" spans="1:2" x14ac:dyDescent="0.3">
      <c r="A2093" s="7" t="s">
        <v>3047</v>
      </c>
      <c r="B2093">
        <v>1</v>
      </c>
    </row>
    <row r="2094" spans="1:2" x14ac:dyDescent="0.3">
      <c r="A2094" s="7" t="s">
        <v>3129</v>
      </c>
      <c r="B2094">
        <v>1</v>
      </c>
    </row>
    <row r="2095" spans="1:2" x14ac:dyDescent="0.3">
      <c r="A2095" s="7" t="s">
        <v>2146</v>
      </c>
      <c r="B2095">
        <v>1</v>
      </c>
    </row>
    <row r="2096" spans="1:2" x14ac:dyDescent="0.3">
      <c r="A2096" s="7" t="s">
        <v>5238</v>
      </c>
      <c r="B2096">
        <v>1</v>
      </c>
    </row>
    <row r="2097" spans="1:2" x14ac:dyDescent="0.3">
      <c r="A2097" s="7" t="s">
        <v>4992</v>
      </c>
      <c r="B2097">
        <v>1</v>
      </c>
    </row>
    <row r="2098" spans="1:2" x14ac:dyDescent="0.3">
      <c r="A2098" s="7" t="s">
        <v>165</v>
      </c>
      <c r="B2098">
        <v>1</v>
      </c>
    </row>
    <row r="2099" spans="1:2" x14ac:dyDescent="0.3">
      <c r="A2099" s="3" t="s">
        <v>10518</v>
      </c>
      <c r="B2099">
        <v>7</v>
      </c>
    </row>
    <row r="2100" spans="1:2" x14ac:dyDescent="0.3">
      <c r="A2100" s="7" t="s">
        <v>4693</v>
      </c>
      <c r="B2100">
        <v>1</v>
      </c>
    </row>
    <row r="2101" spans="1:2" x14ac:dyDescent="0.3">
      <c r="A2101" s="7" t="s">
        <v>8768</v>
      </c>
      <c r="B2101">
        <v>1</v>
      </c>
    </row>
    <row r="2102" spans="1:2" x14ac:dyDescent="0.3">
      <c r="A2102" s="7" t="s">
        <v>12413</v>
      </c>
      <c r="B2102">
        <v>1</v>
      </c>
    </row>
    <row r="2103" spans="1:2" x14ac:dyDescent="0.3">
      <c r="A2103" s="7" t="s">
        <v>12339</v>
      </c>
      <c r="B2103">
        <v>2</v>
      </c>
    </row>
    <row r="2104" spans="1:2" x14ac:dyDescent="0.3">
      <c r="A2104" s="7" t="s">
        <v>15427</v>
      </c>
      <c r="B2104">
        <v>1</v>
      </c>
    </row>
    <row r="2105" spans="1:2" x14ac:dyDescent="0.3">
      <c r="A2105" s="7" t="s">
        <v>15044</v>
      </c>
      <c r="B2105">
        <v>1</v>
      </c>
    </row>
    <row r="2106" spans="1:2" x14ac:dyDescent="0.3">
      <c r="A2106" s="3" t="s">
        <v>4562</v>
      </c>
      <c r="B2106">
        <v>7</v>
      </c>
    </row>
    <row r="2107" spans="1:2" x14ac:dyDescent="0.3">
      <c r="A2107" s="7" t="s">
        <v>7039</v>
      </c>
      <c r="B2107">
        <v>1</v>
      </c>
    </row>
    <row r="2108" spans="1:2" x14ac:dyDescent="0.3">
      <c r="A2108" s="7" t="s">
        <v>3936</v>
      </c>
      <c r="B2108">
        <v>1</v>
      </c>
    </row>
    <row r="2109" spans="1:2" x14ac:dyDescent="0.3">
      <c r="A2109" s="7" t="s">
        <v>7395</v>
      </c>
      <c r="B2109">
        <v>1</v>
      </c>
    </row>
    <row r="2110" spans="1:2" x14ac:dyDescent="0.3">
      <c r="A2110" s="7" t="s">
        <v>12720</v>
      </c>
      <c r="B2110">
        <v>1</v>
      </c>
    </row>
    <row r="2111" spans="1:2" x14ac:dyDescent="0.3">
      <c r="A2111" s="7" t="s">
        <v>2631</v>
      </c>
      <c r="B2111">
        <v>1</v>
      </c>
    </row>
    <row r="2112" spans="1:2" x14ac:dyDescent="0.3">
      <c r="A2112" s="7" t="s">
        <v>4574</v>
      </c>
      <c r="B2112">
        <v>1</v>
      </c>
    </row>
    <row r="2113" spans="1:2" x14ac:dyDescent="0.3">
      <c r="A2113" s="7" t="s">
        <v>6277</v>
      </c>
      <c r="B2113">
        <v>1</v>
      </c>
    </row>
    <row r="2114" spans="1:2" x14ac:dyDescent="0.3">
      <c r="A2114" s="3" t="s">
        <v>7403</v>
      </c>
      <c r="B2114">
        <v>7</v>
      </c>
    </row>
    <row r="2115" spans="1:2" x14ac:dyDescent="0.3">
      <c r="A2115" s="7" t="s">
        <v>9567</v>
      </c>
      <c r="B2115">
        <v>1</v>
      </c>
    </row>
    <row r="2116" spans="1:2" x14ac:dyDescent="0.3">
      <c r="A2116" s="7" t="s">
        <v>4492</v>
      </c>
      <c r="B2116">
        <v>1</v>
      </c>
    </row>
    <row r="2117" spans="1:2" x14ac:dyDescent="0.3">
      <c r="A2117" s="7" t="s">
        <v>160</v>
      </c>
      <c r="B2117">
        <v>2</v>
      </c>
    </row>
    <row r="2118" spans="1:2" x14ac:dyDescent="0.3">
      <c r="A2118" s="7" t="s">
        <v>1519</v>
      </c>
      <c r="B2118">
        <v>1</v>
      </c>
    </row>
    <row r="2119" spans="1:2" x14ac:dyDescent="0.3">
      <c r="A2119" s="7" t="s">
        <v>1462</v>
      </c>
      <c r="B2119">
        <v>1</v>
      </c>
    </row>
    <row r="2120" spans="1:2" x14ac:dyDescent="0.3">
      <c r="A2120" s="7" t="s">
        <v>11209</v>
      </c>
      <c r="B2120">
        <v>1</v>
      </c>
    </row>
    <row r="2121" spans="1:2" x14ac:dyDescent="0.3">
      <c r="A2121" s="3" t="s">
        <v>199</v>
      </c>
      <c r="B2121">
        <v>7</v>
      </c>
    </row>
    <row r="2122" spans="1:2" x14ac:dyDescent="0.3">
      <c r="A2122" s="7" t="s">
        <v>1169</v>
      </c>
      <c r="B2122">
        <v>1</v>
      </c>
    </row>
    <row r="2123" spans="1:2" x14ac:dyDescent="0.3">
      <c r="A2123" s="7" t="s">
        <v>3350</v>
      </c>
      <c r="B2123">
        <v>1</v>
      </c>
    </row>
    <row r="2124" spans="1:2" x14ac:dyDescent="0.3">
      <c r="A2124" s="7" t="s">
        <v>200</v>
      </c>
      <c r="B2124">
        <v>4</v>
      </c>
    </row>
    <row r="2125" spans="1:2" x14ac:dyDescent="0.3">
      <c r="A2125" s="7" t="s">
        <v>3494</v>
      </c>
      <c r="B2125">
        <v>1</v>
      </c>
    </row>
    <row r="2126" spans="1:2" x14ac:dyDescent="0.3">
      <c r="A2126" s="3" t="s">
        <v>4340</v>
      </c>
      <c r="B2126">
        <v>7</v>
      </c>
    </row>
    <row r="2127" spans="1:2" x14ac:dyDescent="0.3">
      <c r="A2127" s="7" t="s">
        <v>10891</v>
      </c>
      <c r="B2127">
        <v>1</v>
      </c>
    </row>
    <row r="2128" spans="1:2" x14ac:dyDescent="0.3">
      <c r="A2128" s="7" t="s">
        <v>6845</v>
      </c>
      <c r="B2128">
        <v>1</v>
      </c>
    </row>
    <row r="2129" spans="1:2" x14ac:dyDescent="0.3">
      <c r="A2129" s="7" t="s">
        <v>7673</v>
      </c>
      <c r="B2129">
        <v>1</v>
      </c>
    </row>
    <row r="2130" spans="1:2" x14ac:dyDescent="0.3">
      <c r="A2130" s="7" t="s">
        <v>4341</v>
      </c>
      <c r="B2130">
        <v>2</v>
      </c>
    </row>
    <row r="2131" spans="1:2" x14ac:dyDescent="0.3">
      <c r="A2131" s="7" t="s">
        <v>1332</v>
      </c>
      <c r="B2131">
        <v>1</v>
      </c>
    </row>
    <row r="2132" spans="1:2" x14ac:dyDescent="0.3">
      <c r="A2132" s="7" t="s">
        <v>9863</v>
      </c>
      <c r="B2132">
        <v>1</v>
      </c>
    </row>
    <row r="2133" spans="1:2" x14ac:dyDescent="0.3">
      <c r="A2133" s="3" t="s">
        <v>1061</v>
      </c>
      <c r="B2133">
        <v>7</v>
      </c>
    </row>
    <row r="2134" spans="1:2" x14ac:dyDescent="0.3">
      <c r="A2134" s="7" t="s">
        <v>16280</v>
      </c>
      <c r="B2134">
        <v>1</v>
      </c>
    </row>
    <row r="2135" spans="1:2" x14ac:dyDescent="0.3">
      <c r="A2135" s="7" t="s">
        <v>1062</v>
      </c>
      <c r="B2135">
        <v>1</v>
      </c>
    </row>
    <row r="2136" spans="1:2" x14ac:dyDescent="0.3">
      <c r="A2136" s="7" t="s">
        <v>4702</v>
      </c>
      <c r="B2136">
        <v>1</v>
      </c>
    </row>
    <row r="2137" spans="1:2" x14ac:dyDescent="0.3">
      <c r="A2137" s="7" t="s">
        <v>9807</v>
      </c>
      <c r="B2137">
        <v>1</v>
      </c>
    </row>
    <row r="2138" spans="1:2" x14ac:dyDescent="0.3">
      <c r="A2138" s="7" t="s">
        <v>2647</v>
      </c>
      <c r="B2138">
        <v>1</v>
      </c>
    </row>
    <row r="2139" spans="1:2" x14ac:dyDescent="0.3">
      <c r="A2139" s="7" t="s">
        <v>15281</v>
      </c>
      <c r="B2139">
        <v>1</v>
      </c>
    </row>
    <row r="2140" spans="1:2" x14ac:dyDescent="0.3">
      <c r="A2140" s="7" t="s">
        <v>1845</v>
      </c>
      <c r="B2140">
        <v>1</v>
      </c>
    </row>
    <row r="2141" spans="1:2" x14ac:dyDescent="0.3">
      <c r="A2141" s="3" t="s">
        <v>8677</v>
      </c>
      <c r="B2141">
        <v>7</v>
      </c>
    </row>
    <row r="2142" spans="1:2" x14ac:dyDescent="0.3">
      <c r="A2142" s="7" t="s">
        <v>6992</v>
      </c>
      <c r="B2142">
        <v>1</v>
      </c>
    </row>
    <row r="2143" spans="1:2" x14ac:dyDescent="0.3">
      <c r="A2143" s="7" t="s">
        <v>11134</v>
      </c>
      <c r="B2143">
        <v>1</v>
      </c>
    </row>
    <row r="2144" spans="1:2" x14ac:dyDescent="0.3">
      <c r="A2144" s="7" t="s">
        <v>2594</v>
      </c>
      <c r="B2144">
        <v>1</v>
      </c>
    </row>
    <row r="2145" spans="1:2" x14ac:dyDescent="0.3">
      <c r="A2145" s="7" t="s">
        <v>1803</v>
      </c>
      <c r="B2145">
        <v>1</v>
      </c>
    </row>
    <row r="2146" spans="1:2" x14ac:dyDescent="0.3">
      <c r="A2146" s="7" t="s">
        <v>5171</v>
      </c>
      <c r="B2146">
        <v>1</v>
      </c>
    </row>
    <row r="2147" spans="1:2" x14ac:dyDescent="0.3">
      <c r="A2147" s="7" t="s">
        <v>15868</v>
      </c>
      <c r="B2147">
        <v>1</v>
      </c>
    </row>
    <row r="2148" spans="1:2" x14ac:dyDescent="0.3">
      <c r="A2148" s="7" t="s">
        <v>12185</v>
      </c>
      <c r="B2148">
        <v>1</v>
      </c>
    </row>
    <row r="2149" spans="1:2" x14ac:dyDescent="0.3">
      <c r="A2149" s="3" t="s">
        <v>10002</v>
      </c>
      <c r="B2149">
        <v>7</v>
      </c>
    </row>
    <row r="2150" spans="1:2" x14ac:dyDescent="0.3">
      <c r="A2150" s="7" t="s">
        <v>8432</v>
      </c>
      <c r="B2150">
        <v>4</v>
      </c>
    </row>
    <row r="2151" spans="1:2" x14ac:dyDescent="0.3">
      <c r="A2151" s="7" t="s">
        <v>2721</v>
      </c>
      <c r="B2151">
        <v>1</v>
      </c>
    </row>
    <row r="2152" spans="1:2" x14ac:dyDescent="0.3">
      <c r="A2152" s="7" t="s">
        <v>14697</v>
      </c>
      <c r="B2152">
        <v>2</v>
      </c>
    </row>
    <row r="2153" spans="1:2" x14ac:dyDescent="0.3">
      <c r="A2153" s="3" t="s">
        <v>518</v>
      </c>
      <c r="B2153">
        <v>7</v>
      </c>
    </row>
    <row r="2154" spans="1:2" x14ac:dyDescent="0.3">
      <c r="A2154" s="7" t="s">
        <v>10484</v>
      </c>
      <c r="B2154">
        <v>1</v>
      </c>
    </row>
    <row r="2155" spans="1:2" x14ac:dyDescent="0.3">
      <c r="A2155" s="7" t="s">
        <v>6056</v>
      </c>
      <c r="B2155">
        <v>1</v>
      </c>
    </row>
    <row r="2156" spans="1:2" x14ac:dyDescent="0.3">
      <c r="A2156" s="7" t="s">
        <v>520</v>
      </c>
      <c r="B2156">
        <v>1</v>
      </c>
    </row>
    <row r="2157" spans="1:2" x14ac:dyDescent="0.3">
      <c r="A2157" s="7" t="s">
        <v>8339</v>
      </c>
      <c r="B2157">
        <v>1</v>
      </c>
    </row>
    <row r="2158" spans="1:2" x14ac:dyDescent="0.3">
      <c r="A2158" s="7" t="s">
        <v>4686</v>
      </c>
      <c r="B2158">
        <v>1</v>
      </c>
    </row>
    <row r="2159" spans="1:2" x14ac:dyDescent="0.3">
      <c r="A2159" s="7" t="s">
        <v>2822</v>
      </c>
      <c r="B2159">
        <v>1</v>
      </c>
    </row>
    <row r="2160" spans="1:2" x14ac:dyDescent="0.3">
      <c r="A2160" s="7" t="s">
        <v>4032</v>
      </c>
      <c r="B2160">
        <v>1</v>
      </c>
    </row>
    <row r="2161" spans="1:2" x14ac:dyDescent="0.3">
      <c r="A2161" s="3" t="s">
        <v>584</v>
      </c>
      <c r="B2161">
        <v>7</v>
      </c>
    </row>
    <row r="2162" spans="1:2" x14ac:dyDescent="0.3">
      <c r="A2162" s="7" t="s">
        <v>136</v>
      </c>
      <c r="B2162">
        <v>2</v>
      </c>
    </row>
    <row r="2163" spans="1:2" x14ac:dyDescent="0.3">
      <c r="A2163" s="7" t="s">
        <v>4417</v>
      </c>
      <c r="B2163">
        <v>1</v>
      </c>
    </row>
    <row r="2164" spans="1:2" x14ac:dyDescent="0.3">
      <c r="A2164" s="7" t="s">
        <v>4412</v>
      </c>
      <c r="B2164">
        <v>1</v>
      </c>
    </row>
    <row r="2165" spans="1:2" x14ac:dyDescent="0.3">
      <c r="A2165" s="7" t="s">
        <v>586</v>
      </c>
      <c r="B2165">
        <v>1</v>
      </c>
    </row>
    <row r="2166" spans="1:2" x14ac:dyDescent="0.3">
      <c r="A2166" s="7" t="s">
        <v>160</v>
      </c>
      <c r="B2166">
        <v>1</v>
      </c>
    </row>
    <row r="2167" spans="1:2" x14ac:dyDescent="0.3">
      <c r="A2167" s="7" t="s">
        <v>2211</v>
      </c>
      <c r="B2167">
        <v>1</v>
      </c>
    </row>
    <row r="2168" spans="1:2" x14ac:dyDescent="0.3">
      <c r="A2168" s="3" t="s">
        <v>5261</v>
      </c>
      <c r="B2168">
        <v>7</v>
      </c>
    </row>
    <row r="2169" spans="1:2" x14ac:dyDescent="0.3">
      <c r="A2169" s="7" t="s">
        <v>14229</v>
      </c>
      <c r="B2169">
        <v>1</v>
      </c>
    </row>
    <row r="2170" spans="1:2" x14ac:dyDescent="0.3">
      <c r="A2170" s="7" t="s">
        <v>7902</v>
      </c>
      <c r="B2170">
        <v>1</v>
      </c>
    </row>
    <row r="2171" spans="1:2" x14ac:dyDescent="0.3">
      <c r="A2171" s="7" t="s">
        <v>9441</v>
      </c>
      <c r="B2171">
        <v>1</v>
      </c>
    </row>
    <row r="2172" spans="1:2" x14ac:dyDescent="0.3">
      <c r="A2172" s="7" t="s">
        <v>1519</v>
      </c>
      <c r="B2172">
        <v>1</v>
      </c>
    </row>
    <row r="2173" spans="1:2" x14ac:dyDescent="0.3">
      <c r="A2173" s="7" t="s">
        <v>7143</v>
      </c>
      <c r="B2173">
        <v>1</v>
      </c>
    </row>
    <row r="2174" spans="1:2" x14ac:dyDescent="0.3">
      <c r="A2174" s="7" t="s">
        <v>11875</v>
      </c>
      <c r="B2174">
        <v>1</v>
      </c>
    </row>
    <row r="2175" spans="1:2" x14ac:dyDescent="0.3">
      <c r="A2175" s="7" t="s">
        <v>2050</v>
      </c>
      <c r="B2175">
        <v>1</v>
      </c>
    </row>
    <row r="2176" spans="1:2" x14ac:dyDescent="0.3">
      <c r="A2176" s="3" t="s">
        <v>573</v>
      </c>
      <c r="B2176">
        <v>7</v>
      </c>
    </row>
    <row r="2177" spans="1:2" x14ac:dyDescent="0.3">
      <c r="A2177" s="7" t="s">
        <v>3320</v>
      </c>
      <c r="B2177">
        <v>1</v>
      </c>
    </row>
    <row r="2178" spans="1:2" x14ac:dyDescent="0.3">
      <c r="A2178" s="7" t="s">
        <v>5823</v>
      </c>
      <c r="B2178">
        <v>1</v>
      </c>
    </row>
    <row r="2179" spans="1:2" x14ac:dyDescent="0.3">
      <c r="A2179" s="7" t="s">
        <v>575</v>
      </c>
      <c r="B2179">
        <v>3</v>
      </c>
    </row>
    <row r="2180" spans="1:2" x14ac:dyDescent="0.3">
      <c r="A2180" s="7" t="s">
        <v>3030</v>
      </c>
      <c r="B2180">
        <v>2</v>
      </c>
    </row>
    <row r="2181" spans="1:2" x14ac:dyDescent="0.3">
      <c r="A2181" s="3" t="s">
        <v>13944</v>
      </c>
      <c r="B2181">
        <v>7</v>
      </c>
    </row>
    <row r="2182" spans="1:2" x14ac:dyDescent="0.3">
      <c r="A2182" s="7" t="s">
        <v>19206</v>
      </c>
      <c r="B2182">
        <v>1</v>
      </c>
    </row>
    <row r="2183" spans="1:2" x14ac:dyDescent="0.3">
      <c r="A2183" s="7" t="s">
        <v>13946</v>
      </c>
      <c r="B2183">
        <v>1</v>
      </c>
    </row>
    <row r="2184" spans="1:2" x14ac:dyDescent="0.3">
      <c r="A2184" s="7" t="s">
        <v>5655</v>
      </c>
      <c r="B2184">
        <v>4</v>
      </c>
    </row>
    <row r="2185" spans="1:2" x14ac:dyDescent="0.3">
      <c r="A2185" s="7" t="s">
        <v>15966</v>
      </c>
      <c r="B2185">
        <v>1</v>
      </c>
    </row>
    <row r="2186" spans="1:2" x14ac:dyDescent="0.3">
      <c r="A2186" s="3" t="s">
        <v>712</v>
      </c>
      <c r="B2186">
        <v>7</v>
      </c>
    </row>
    <row r="2187" spans="1:2" x14ac:dyDescent="0.3">
      <c r="A2187" s="7" t="s">
        <v>4002</v>
      </c>
      <c r="B2187">
        <v>1</v>
      </c>
    </row>
    <row r="2188" spans="1:2" x14ac:dyDescent="0.3">
      <c r="A2188" s="7" t="s">
        <v>986</v>
      </c>
      <c r="B2188">
        <v>1</v>
      </c>
    </row>
    <row r="2189" spans="1:2" x14ac:dyDescent="0.3">
      <c r="A2189" s="7" t="s">
        <v>714</v>
      </c>
      <c r="B2189">
        <v>1</v>
      </c>
    </row>
    <row r="2190" spans="1:2" x14ac:dyDescent="0.3">
      <c r="A2190" s="7" t="s">
        <v>3129</v>
      </c>
      <c r="B2190">
        <v>1</v>
      </c>
    </row>
    <row r="2191" spans="1:2" x14ac:dyDescent="0.3">
      <c r="A2191" s="7" t="s">
        <v>6710</v>
      </c>
      <c r="B2191">
        <v>1</v>
      </c>
    </row>
    <row r="2192" spans="1:2" x14ac:dyDescent="0.3">
      <c r="A2192" s="7" t="s">
        <v>1337</v>
      </c>
      <c r="B2192">
        <v>1</v>
      </c>
    </row>
    <row r="2193" spans="1:2" x14ac:dyDescent="0.3">
      <c r="A2193" s="7" t="s">
        <v>2014</v>
      </c>
      <c r="B2193">
        <v>1</v>
      </c>
    </row>
    <row r="2194" spans="1:2" x14ac:dyDescent="0.3">
      <c r="A2194" s="3" t="s">
        <v>4458</v>
      </c>
      <c r="B2194">
        <v>7</v>
      </c>
    </row>
    <row r="2195" spans="1:2" x14ac:dyDescent="0.3">
      <c r="A2195" s="7" t="s">
        <v>1359</v>
      </c>
      <c r="B2195">
        <v>1</v>
      </c>
    </row>
    <row r="2196" spans="1:2" x14ac:dyDescent="0.3">
      <c r="A2196" s="7" t="s">
        <v>9128</v>
      </c>
      <c r="B2196">
        <v>1</v>
      </c>
    </row>
    <row r="2197" spans="1:2" x14ac:dyDescent="0.3">
      <c r="A2197" s="7" t="s">
        <v>305</v>
      </c>
      <c r="B2197">
        <v>1</v>
      </c>
    </row>
    <row r="2198" spans="1:2" x14ac:dyDescent="0.3">
      <c r="A2198" s="7" t="s">
        <v>11141</v>
      </c>
      <c r="B2198">
        <v>1</v>
      </c>
    </row>
    <row r="2199" spans="1:2" x14ac:dyDescent="0.3">
      <c r="A2199" s="7" t="s">
        <v>4459</v>
      </c>
      <c r="B2199">
        <v>1</v>
      </c>
    </row>
    <row r="2200" spans="1:2" x14ac:dyDescent="0.3">
      <c r="A2200" s="7" t="s">
        <v>8862</v>
      </c>
      <c r="B2200">
        <v>1</v>
      </c>
    </row>
    <row r="2201" spans="1:2" x14ac:dyDescent="0.3">
      <c r="A2201" s="7" t="s">
        <v>6036</v>
      </c>
      <c r="B2201">
        <v>1</v>
      </c>
    </row>
    <row r="2202" spans="1:2" x14ac:dyDescent="0.3">
      <c r="A2202" s="3" t="s">
        <v>1972</v>
      </c>
      <c r="B2202">
        <v>7</v>
      </c>
    </row>
    <row r="2203" spans="1:2" x14ac:dyDescent="0.3">
      <c r="A2203" s="7" t="s">
        <v>986</v>
      </c>
      <c r="B2203">
        <v>3</v>
      </c>
    </row>
    <row r="2204" spans="1:2" x14ac:dyDescent="0.3">
      <c r="A2204" s="7" t="s">
        <v>3099</v>
      </c>
      <c r="B2204">
        <v>1</v>
      </c>
    </row>
    <row r="2205" spans="1:2" x14ac:dyDescent="0.3">
      <c r="A2205" s="7" t="s">
        <v>8428</v>
      </c>
      <c r="B2205">
        <v>1</v>
      </c>
    </row>
    <row r="2206" spans="1:2" x14ac:dyDescent="0.3">
      <c r="A2206" s="7" t="s">
        <v>15915</v>
      </c>
      <c r="B2206">
        <v>1</v>
      </c>
    </row>
    <row r="2207" spans="1:2" x14ac:dyDescent="0.3">
      <c r="A2207" s="7" t="s">
        <v>3199</v>
      </c>
      <c r="B2207">
        <v>1</v>
      </c>
    </row>
    <row r="2208" spans="1:2" x14ac:dyDescent="0.3">
      <c r="A2208" s="3" t="s">
        <v>5046</v>
      </c>
      <c r="B2208">
        <v>7</v>
      </c>
    </row>
    <row r="2209" spans="1:2" x14ac:dyDescent="0.3">
      <c r="A2209" s="7" t="s">
        <v>6195</v>
      </c>
      <c r="B2209">
        <v>1</v>
      </c>
    </row>
    <row r="2210" spans="1:2" x14ac:dyDescent="0.3">
      <c r="A2210" s="7" t="s">
        <v>16966</v>
      </c>
      <c r="B2210">
        <v>1</v>
      </c>
    </row>
    <row r="2211" spans="1:2" x14ac:dyDescent="0.3">
      <c r="A2211" s="7" t="s">
        <v>10701</v>
      </c>
      <c r="B2211">
        <v>1</v>
      </c>
    </row>
    <row r="2212" spans="1:2" x14ac:dyDescent="0.3">
      <c r="A2212" s="7" t="s">
        <v>3238</v>
      </c>
      <c r="B2212">
        <v>1</v>
      </c>
    </row>
    <row r="2213" spans="1:2" x14ac:dyDescent="0.3">
      <c r="A2213" s="7" t="s">
        <v>97</v>
      </c>
      <c r="B2213">
        <v>1</v>
      </c>
    </row>
    <row r="2214" spans="1:2" x14ac:dyDescent="0.3">
      <c r="A2214" s="7" t="s">
        <v>661</v>
      </c>
      <c r="B2214">
        <v>1</v>
      </c>
    </row>
    <row r="2215" spans="1:2" x14ac:dyDescent="0.3">
      <c r="A2215" s="7" t="s">
        <v>13621</v>
      </c>
      <c r="B2215">
        <v>1</v>
      </c>
    </row>
    <row r="2216" spans="1:2" x14ac:dyDescent="0.3">
      <c r="A2216" s="3" t="s">
        <v>13889</v>
      </c>
      <c r="B2216">
        <v>7</v>
      </c>
    </row>
    <row r="2217" spans="1:2" x14ac:dyDescent="0.3">
      <c r="A2217" s="7" t="s">
        <v>16610</v>
      </c>
      <c r="B2217">
        <v>4</v>
      </c>
    </row>
    <row r="2218" spans="1:2" x14ac:dyDescent="0.3">
      <c r="A2218" s="7" t="s">
        <v>5026</v>
      </c>
      <c r="B2218">
        <v>1</v>
      </c>
    </row>
    <row r="2219" spans="1:2" x14ac:dyDescent="0.3">
      <c r="A2219" s="7" t="s">
        <v>16602</v>
      </c>
      <c r="B2219">
        <v>1</v>
      </c>
    </row>
    <row r="2220" spans="1:2" x14ac:dyDescent="0.3">
      <c r="A2220" s="7" t="s">
        <v>7558</v>
      </c>
      <c r="B2220">
        <v>1</v>
      </c>
    </row>
    <row r="2221" spans="1:2" x14ac:dyDescent="0.3">
      <c r="A2221" s="3" t="s">
        <v>13857</v>
      </c>
      <c r="B2221">
        <v>7</v>
      </c>
    </row>
    <row r="2222" spans="1:2" x14ac:dyDescent="0.3">
      <c r="A2222" s="7" t="s">
        <v>3326</v>
      </c>
      <c r="B2222">
        <v>1</v>
      </c>
    </row>
    <row r="2223" spans="1:2" x14ac:dyDescent="0.3">
      <c r="A2223" s="7" t="s">
        <v>9790</v>
      </c>
      <c r="B2223">
        <v>1</v>
      </c>
    </row>
    <row r="2224" spans="1:2" x14ac:dyDescent="0.3">
      <c r="A2224" s="7" t="s">
        <v>13859</v>
      </c>
      <c r="B2224">
        <v>3</v>
      </c>
    </row>
    <row r="2225" spans="1:2" x14ac:dyDescent="0.3">
      <c r="A2225" s="7" t="s">
        <v>19298</v>
      </c>
      <c r="B2225">
        <v>1</v>
      </c>
    </row>
    <row r="2226" spans="1:2" x14ac:dyDescent="0.3">
      <c r="A2226" s="7" t="s">
        <v>15712</v>
      </c>
      <c r="B2226">
        <v>1</v>
      </c>
    </row>
    <row r="2227" spans="1:2" x14ac:dyDescent="0.3">
      <c r="A2227" s="3" t="s">
        <v>9648</v>
      </c>
      <c r="B2227">
        <v>7</v>
      </c>
    </row>
    <row r="2228" spans="1:2" x14ac:dyDescent="0.3">
      <c r="A2228" s="7" t="s">
        <v>20335</v>
      </c>
      <c r="B2228">
        <v>1</v>
      </c>
    </row>
    <row r="2229" spans="1:2" x14ac:dyDescent="0.3">
      <c r="A2229" s="7" t="s">
        <v>6160</v>
      </c>
      <c r="B2229">
        <v>1</v>
      </c>
    </row>
    <row r="2230" spans="1:2" x14ac:dyDescent="0.3">
      <c r="A2230" s="7" t="s">
        <v>12339</v>
      </c>
      <c r="B2230">
        <v>1</v>
      </c>
    </row>
    <row r="2231" spans="1:2" x14ac:dyDescent="0.3">
      <c r="A2231" s="7" t="s">
        <v>16223</v>
      </c>
      <c r="B2231">
        <v>1</v>
      </c>
    </row>
    <row r="2232" spans="1:2" x14ac:dyDescent="0.3">
      <c r="A2232" s="7" t="s">
        <v>19333</v>
      </c>
      <c r="B2232">
        <v>1</v>
      </c>
    </row>
    <row r="2233" spans="1:2" x14ac:dyDescent="0.3">
      <c r="A2233" s="7" t="s">
        <v>18455</v>
      </c>
      <c r="B2233">
        <v>1</v>
      </c>
    </row>
    <row r="2234" spans="1:2" x14ac:dyDescent="0.3">
      <c r="A2234" s="7" t="s">
        <v>9649</v>
      </c>
      <c r="B2234">
        <v>1</v>
      </c>
    </row>
    <row r="2235" spans="1:2" x14ac:dyDescent="0.3">
      <c r="A2235" s="3" t="s">
        <v>1991</v>
      </c>
      <c r="B2235">
        <v>7</v>
      </c>
    </row>
    <row r="2236" spans="1:2" x14ac:dyDescent="0.3">
      <c r="A2236" s="7" t="s">
        <v>6863</v>
      </c>
      <c r="B2236">
        <v>2</v>
      </c>
    </row>
    <row r="2237" spans="1:2" x14ac:dyDescent="0.3">
      <c r="A2237" s="7" t="s">
        <v>209</v>
      </c>
      <c r="B2237">
        <v>1</v>
      </c>
    </row>
    <row r="2238" spans="1:2" x14ac:dyDescent="0.3">
      <c r="A2238" s="7" t="s">
        <v>440</v>
      </c>
      <c r="B2238">
        <v>1</v>
      </c>
    </row>
    <row r="2239" spans="1:2" x14ac:dyDescent="0.3">
      <c r="A2239" s="7" t="s">
        <v>1116</v>
      </c>
      <c r="B2239">
        <v>1</v>
      </c>
    </row>
    <row r="2240" spans="1:2" x14ac:dyDescent="0.3">
      <c r="A2240" s="7" t="s">
        <v>1474</v>
      </c>
      <c r="B2240">
        <v>1</v>
      </c>
    </row>
    <row r="2241" spans="1:2" x14ac:dyDescent="0.3">
      <c r="A2241" s="7" t="s">
        <v>3498</v>
      </c>
      <c r="B2241">
        <v>1</v>
      </c>
    </row>
    <row r="2242" spans="1:2" x14ac:dyDescent="0.3">
      <c r="A2242" s="3" t="s">
        <v>8234</v>
      </c>
      <c r="B2242">
        <v>7</v>
      </c>
    </row>
    <row r="2243" spans="1:2" x14ac:dyDescent="0.3">
      <c r="A2243" s="7" t="s">
        <v>6471</v>
      </c>
      <c r="B2243">
        <v>1</v>
      </c>
    </row>
    <row r="2244" spans="1:2" x14ac:dyDescent="0.3">
      <c r="A2244" s="7" t="s">
        <v>12624</v>
      </c>
      <c r="B2244">
        <v>1</v>
      </c>
    </row>
    <row r="2245" spans="1:2" x14ac:dyDescent="0.3">
      <c r="A2245" s="7" t="s">
        <v>10464</v>
      </c>
      <c r="B2245">
        <v>2</v>
      </c>
    </row>
    <row r="2246" spans="1:2" x14ac:dyDescent="0.3">
      <c r="A2246" s="7" t="s">
        <v>15123</v>
      </c>
      <c r="B2246">
        <v>1</v>
      </c>
    </row>
    <row r="2247" spans="1:2" x14ac:dyDescent="0.3">
      <c r="A2247" s="7" t="s">
        <v>8955</v>
      </c>
      <c r="B2247">
        <v>1</v>
      </c>
    </row>
    <row r="2248" spans="1:2" x14ac:dyDescent="0.3">
      <c r="A2248" s="7" t="s">
        <v>6036</v>
      </c>
      <c r="B2248">
        <v>1</v>
      </c>
    </row>
    <row r="2249" spans="1:2" x14ac:dyDescent="0.3">
      <c r="A2249" s="3" t="s">
        <v>12402</v>
      </c>
      <c r="B2249">
        <v>7</v>
      </c>
    </row>
    <row r="2250" spans="1:2" x14ac:dyDescent="0.3">
      <c r="A2250" s="7" t="s">
        <v>4412</v>
      </c>
      <c r="B2250">
        <v>1</v>
      </c>
    </row>
    <row r="2251" spans="1:2" x14ac:dyDescent="0.3">
      <c r="A2251" s="7" t="s">
        <v>11796</v>
      </c>
      <c r="B2251">
        <v>1</v>
      </c>
    </row>
    <row r="2252" spans="1:2" x14ac:dyDescent="0.3">
      <c r="A2252" s="7" t="s">
        <v>13920</v>
      </c>
      <c r="B2252">
        <v>1</v>
      </c>
    </row>
    <row r="2253" spans="1:2" x14ac:dyDescent="0.3">
      <c r="A2253" s="7" t="s">
        <v>12403</v>
      </c>
      <c r="B2253">
        <v>1</v>
      </c>
    </row>
    <row r="2254" spans="1:2" x14ac:dyDescent="0.3">
      <c r="A2254" s="7" t="s">
        <v>5026</v>
      </c>
      <c r="B2254">
        <v>1</v>
      </c>
    </row>
    <row r="2255" spans="1:2" x14ac:dyDescent="0.3">
      <c r="A2255" s="7" t="s">
        <v>15003</v>
      </c>
      <c r="B2255">
        <v>1</v>
      </c>
    </row>
    <row r="2256" spans="1:2" x14ac:dyDescent="0.3">
      <c r="A2256" s="7" t="s">
        <v>18099</v>
      </c>
      <c r="B2256">
        <v>1</v>
      </c>
    </row>
    <row r="2257" spans="1:2" x14ac:dyDescent="0.3">
      <c r="A2257" s="3" t="s">
        <v>2892</v>
      </c>
      <c r="B2257">
        <v>7</v>
      </c>
    </row>
    <row r="2258" spans="1:2" x14ac:dyDescent="0.3">
      <c r="A2258" s="7" t="s">
        <v>6471</v>
      </c>
      <c r="B2258">
        <v>1</v>
      </c>
    </row>
    <row r="2259" spans="1:2" x14ac:dyDescent="0.3">
      <c r="A2259" s="7" t="s">
        <v>650</v>
      </c>
      <c r="B2259">
        <v>1</v>
      </c>
    </row>
    <row r="2260" spans="1:2" x14ac:dyDescent="0.3">
      <c r="A2260" s="7" t="s">
        <v>15662</v>
      </c>
      <c r="B2260">
        <v>1</v>
      </c>
    </row>
    <row r="2261" spans="1:2" x14ac:dyDescent="0.3">
      <c r="A2261" s="7" t="s">
        <v>16100</v>
      </c>
      <c r="B2261">
        <v>1</v>
      </c>
    </row>
    <row r="2262" spans="1:2" x14ac:dyDescent="0.3">
      <c r="A2262" s="7" t="s">
        <v>18246</v>
      </c>
      <c r="B2262">
        <v>1</v>
      </c>
    </row>
    <row r="2263" spans="1:2" x14ac:dyDescent="0.3">
      <c r="A2263" s="7" t="s">
        <v>2066</v>
      </c>
      <c r="B2263">
        <v>1</v>
      </c>
    </row>
    <row r="2264" spans="1:2" x14ac:dyDescent="0.3">
      <c r="A2264" s="7" t="s">
        <v>1860</v>
      </c>
      <c r="B2264">
        <v>1</v>
      </c>
    </row>
    <row r="2265" spans="1:2" x14ac:dyDescent="0.3">
      <c r="A2265" s="3" t="s">
        <v>11497</v>
      </c>
      <c r="B2265">
        <v>7</v>
      </c>
    </row>
    <row r="2266" spans="1:2" x14ac:dyDescent="0.3">
      <c r="A2266" s="7" t="s">
        <v>11498</v>
      </c>
      <c r="B2266">
        <v>1</v>
      </c>
    </row>
    <row r="2267" spans="1:2" x14ac:dyDescent="0.3">
      <c r="A2267" s="7" t="s">
        <v>11556</v>
      </c>
      <c r="B2267">
        <v>1</v>
      </c>
    </row>
    <row r="2268" spans="1:2" x14ac:dyDescent="0.3">
      <c r="A2268" s="7" t="s">
        <v>6123</v>
      </c>
      <c r="B2268">
        <v>1</v>
      </c>
    </row>
    <row r="2269" spans="1:2" x14ac:dyDescent="0.3">
      <c r="A2269" s="7" t="s">
        <v>8754</v>
      </c>
      <c r="B2269">
        <v>1</v>
      </c>
    </row>
    <row r="2270" spans="1:2" x14ac:dyDescent="0.3">
      <c r="A2270" s="7" t="s">
        <v>18225</v>
      </c>
      <c r="B2270">
        <v>2</v>
      </c>
    </row>
    <row r="2271" spans="1:2" x14ac:dyDescent="0.3">
      <c r="A2271" s="7" t="s">
        <v>13809</v>
      </c>
      <c r="B2271">
        <v>1</v>
      </c>
    </row>
    <row r="2272" spans="1:2" x14ac:dyDescent="0.3">
      <c r="A2272" s="3" t="s">
        <v>14127</v>
      </c>
      <c r="B2272">
        <v>7</v>
      </c>
    </row>
    <row r="2273" spans="1:2" x14ac:dyDescent="0.3">
      <c r="A2273" s="7" t="s">
        <v>9939</v>
      </c>
      <c r="B2273">
        <v>1</v>
      </c>
    </row>
    <row r="2274" spans="1:2" x14ac:dyDescent="0.3">
      <c r="A2274" s="7" t="s">
        <v>10891</v>
      </c>
      <c r="B2274">
        <v>2</v>
      </c>
    </row>
    <row r="2275" spans="1:2" x14ac:dyDescent="0.3">
      <c r="A2275" s="7" t="s">
        <v>14915</v>
      </c>
      <c r="B2275">
        <v>1</v>
      </c>
    </row>
    <row r="2276" spans="1:2" x14ac:dyDescent="0.3">
      <c r="A2276" s="7" t="s">
        <v>9618</v>
      </c>
      <c r="B2276">
        <v>1</v>
      </c>
    </row>
    <row r="2277" spans="1:2" x14ac:dyDescent="0.3">
      <c r="A2277" s="7" t="s">
        <v>18853</v>
      </c>
      <c r="B2277">
        <v>1</v>
      </c>
    </row>
    <row r="2278" spans="1:2" x14ac:dyDescent="0.3">
      <c r="A2278" s="7" t="s">
        <v>10386</v>
      </c>
      <c r="B2278">
        <v>1</v>
      </c>
    </row>
    <row r="2279" spans="1:2" x14ac:dyDescent="0.3">
      <c r="A2279" s="3" t="s">
        <v>14892</v>
      </c>
      <c r="B2279">
        <v>7</v>
      </c>
    </row>
    <row r="2280" spans="1:2" x14ac:dyDescent="0.3">
      <c r="A2280" s="7" t="s">
        <v>17571</v>
      </c>
      <c r="B2280">
        <v>1</v>
      </c>
    </row>
    <row r="2281" spans="1:2" x14ac:dyDescent="0.3">
      <c r="A2281" s="7" t="s">
        <v>11693</v>
      </c>
      <c r="B2281">
        <v>4</v>
      </c>
    </row>
    <row r="2282" spans="1:2" x14ac:dyDescent="0.3">
      <c r="A2282" s="7" t="s">
        <v>16736</v>
      </c>
      <c r="B2282">
        <v>2</v>
      </c>
    </row>
    <row r="2283" spans="1:2" x14ac:dyDescent="0.3">
      <c r="A2283" s="3" t="s">
        <v>3893</v>
      </c>
      <c r="B2283">
        <v>7</v>
      </c>
    </row>
    <row r="2284" spans="1:2" x14ac:dyDescent="0.3">
      <c r="A2284" s="7" t="s">
        <v>986</v>
      </c>
      <c r="B2284">
        <v>1</v>
      </c>
    </row>
    <row r="2285" spans="1:2" x14ac:dyDescent="0.3">
      <c r="A2285" s="7" t="s">
        <v>12339</v>
      </c>
      <c r="B2285">
        <v>1</v>
      </c>
    </row>
    <row r="2286" spans="1:2" x14ac:dyDescent="0.3">
      <c r="A2286" s="7" t="s">
        <v>2000</v>
      </c>
      <c r="B2286">
        <v>1</v>
      </c>
    </row>
    <row r="2287" spans="1:2" x14ac:dyDescent="0.3">
      <c r="A2287" s="7" t="s">
        <v>7831</v>
      </c>
      <c r="B2287">
        <v>1</v>
      </c>
    </row>
    <row r="2288" spans="1:2" x14ac:dyDescent="0.3">
      <c r="A2288" s="7" t="s">
        <v>4019</v>
      </c>
      <c r="B2288">
        <v>1</v>
      </c>
    </row>
    <row r="2289" spans="1:2" x14ac:dyDescent="0.3">
      <c r="A2289" s="7" t="s">
        <v>4533</v>
      </c>
      <c r="B2289">
        <v>1</v>
      </c>
    </row>
    <row r="2290" spans="1:2" x14ac:dyDescent="0.3">
      <c r="A2290" s="7" t="s">
        <v>21688</v>
      </c>
      <c r="B2290">
        <v>1</v>
      </c>
    </row>
    <row r="2291" spans="1:2" x14ac:dyDescent="0.3">
      <c r="A2291" s="3" t="s">
        <v>2323</v>
      </c>
      <c r="B2291">
        <v>7</v>
      </c>
    </row>
    <row r="2292" spans="1:2" x14ac:dyDescent="0.3">
      <c r="A2292" s="7" t="s">
        <v>2338</v>
      </c>
      <c r="B2292">
        <v>1</v>
      </c>
    </row>
    <row r="2293" spans="1:2" x14ac:dyDescent="0.3">
      <c r="A2293" s="7" t="s">
        <v>10672</v>
      </c>
      <c r="B2293">
        <v>1</v>
      </c>
    </row>
    <row r="2294" spans="1:2" x14ac:dyDescent="0.3">
      <c r="A2294" s="7" t="s">
        <v>10705</v>
      </c>
      <c r="B2294">
        <v>1</v>
      </c>
    </row>
    <row r="2295" spans="1:2" x14ac:dyDescent="0.3">
      <c r="A2295" s="7" t="s">
        <v>1012</v>
      </c>
      <c r="B2295">
        <v>1</v>
      </c>
    </row>
    <row r="2296" spans="1:2" x14ac:dyDescent="0.3">
      <c r="A2296" s="7" t="s">
        <v>1384</v>
      </c>
      <c r="B2296">
        <v>1</v>
      </c>
    </row>
    <row r="2297" spans="1:2" x14ac:dyDescent="0.3">
      <c r="A2297" s="7" t="s">
        <v>839</v>
      </c>
      <c r="B2297">
        <v>2</v>
      </c>
    </row>
    <row r="2298" spans="1:2" x14ac:dyDescent="0.3">
      <c r="A2298" s="3" t="s">
        <v>9272</v>
      </c>
      <c r="B2298">
        <v>7</v>
      </c>
    </row>
    <row r="2299" spans="1:2" x14ac:dyDescent="0.3">
      <c r="A2299" s="7" t="s">
        <v>3155</v>
      </c>
      <c r="B2299">
        <v>1</v>
      </c>
    </row>
    <row r="2300" spans="1:2" x14ac:dyDescent="0.3">
      <c r="A2300" s="7" t="s">
        <v>9618</v>
      </c>
      <c r="B2300">
        <v>1</v>
      </c>
    </row>
    <row r="2301" spans="1:2" x14ac:dyDescent="0.3">
      <c r="A2301" s="7" t="s">
        <v>21</v>
      </c>
      <c r="B2301">
        <v>1</v>
      </c>
    </row>
    <row r="2302" spans="1:2" x14ac:dyDescent="0.3">
      <c r="A2302" s="7" t="s">
        <v>6531</v>
      </c>
      <c r="B2302">
        <v>1</v>
      </c>
    </row>
    <row r="2303" spans="1:2" x14ac:dyDescent="0.3">
      <c r="A2303" s="7" t="s">
        <v>9441</v>
      </c>
      <c r="B2303">
        <v>1</v>
      </c>
    </row>
    <row r="2304" spans="1:2" x14ac:dyDescent="0.3">
      <c r="A2304" s="7" t="s">
        <v>1495</v>
      </c>
      <c r="B2304">
        <v>1</v>
      </c>
    </row>
    <row r="2305" spans="1:2" x14ac:dyDescent="0.3">
      <c r="A2305" s="7" t="s">
        <v>13160</v>
      </c>
      <c r="B2305">
        <v>1</v>
      </c>
    </row>
    <row r="2306" spans="1:2" x14ac:dyDescent="0.3">
      <c r="A2306" s="3" t="s">
        <v>10109</v>
      </c>
      <c r="B2306">
        <v>7</v>
      </c>
    </row>
    <row r="2307" spans="1:2" x14ac:dyDescent="0.3">
      <c r="A2307" s="7" t="s">
        <v>359</v>
      </c>
      <c r="B2307">
        <v>1</v>
      </c>
    </row>
    <row r="2308" spans="1:2" x14ac:dyDescent="0.3">
      <c r="A2308" s="7" t="s">
        <v>13344</v>
      </c>
      <c r="B2308">
        <v>1</v>
      </c>
    </row>
    <row r="2309" spans="1:2" x14ac:dyDescent="0.3">
      <c r="A2309" s="7" t="s">
        <v>16610</v>
      </c>
      <c r="B2309">
        <v>1</v>
      </c>
    </row>
    <row r="2310" spans="1:2" x14ac:dyDescent="0.3">
      <c r="A2310" s="7" t="s">
        <v>2756</v>
      </c>
      <c r="B2310">
        <v>1</v>
      </c>
    </row>
    <row r="2311" spans="1:2" x14ac:dyDescent="0.3">
      <c r="A2311" s="7" t="s">
        <v>11299</v>
      </c>
      <c r="B2311">
        <v>1</v>
      </c>
    </row>
    <row r="2312" spans="1:2" x14ac:dyDescent="0.3">
      <c r="A2312" s="7" t="s">
        <v>6936</v>
      </c>
      <c r="B2312">
        <v>1</v>
      </c>
    </row>
    <row r="2313" spans="1:2" x14ac:dyDescent="0.3">
      <c r="A2313" s="7" t="s">
        <v>10110</v>
      </c>
      <c r="B2313">
        <v>1</v>
      </c>
    </row>
    <row r="2314" spans="1:2" x14ac:dyDescent="0.3">
      <c r="A2314" s="3" t="s">
        <v>973</v>
      </c>
      <c r="B2314">
        <v>7</v>
      </c>
    </row>
    <row r="2315" spans="1:2" x14ac:dyDescent="0.3">
      <c r="A2315" s="7" t="s">
        <v>8364</v>
      </c>
      <c r="B2315">
        <v>2</v>
      </c>
    </row>
    <row r="2316" spans="1:2" x14ac:dyDescent="0.3">
      <c r="A2316" s="7" t="s">
        <v>49</v>
      </c>
      <c r="B2316">
        <v>1</v>
      </c>
    </row>
    <row r="2317" spans="1:2" x14ac:dyDescent="0.3">
      <c r="A2317" s="7" t="s">
        <v>10551</v>
      </c>
      <c r="B2317">
        <v>1</v>
      </c>
    </row>
    <row r="2318" spans="1:2" x14ac:dyDescent="0.3">
      <c r="A2318" s="7" t="s">
        <v>160</v>
      </c>
      <c r="B2318">
        <v>2</v>
      </c>
    </row>
    <row r="2319" spans="1:2" x14ac:dyDescent="0.3">
      <c r="A2319" s="7" t="s">
        <v>975</v>
      </c>
      <c r="B2319">
        <v>1</v>
      </c>
    </row>
    <row r="2320" spans="1:2" x14ac:dyDescent="0.3">
      <c r="A2320" s="3" t="s">
        <v>2389</v>
      </c>
      <c r="B2320">
        <v>7</v>
      </c>
    </row>
    <row r="2321" spans="1:2" x14ac:dyDescent="0.3">
      <c r="A2321" s="7" t="s">
        <v>6051</v>
      </c>
      <c r="B2321">
        <v>1</v>
      </c>
    </row>
    <row r="2322" spans="1:2" x14ac:dyDescent="0.3">
      <c r="A2322" s="7" t="s">
        <v>7204</v>
      </c>
      <c r="B2322">
        <v>1</v>
      </c>
    </row>
    <row r="2323" spans="1:2" x14ac:dyDescent="0.3">
      <c r="A2323" s="7" t="s">
        <v>4253</v>
      </c>
      <c r="B2323">
        <v>1</v>
      </c>
    </row>
    <row r="2324" spans="1:2" x14ac:dyDescent="0.3">
      <c r="A2324" s="7" t="s">
        <v>4276</v>
      </c>
      <c r="B2324">
        <v>1</v>
      </c>
    </row>
    <row r="2325" spans="1:2" x14ac:dyDescent="0.3">
      <c r="A2325" s="7" t="s">
        <v>3552</v>
      </c>
      <c r="B2325">
        <v>1</v>
      </c>
    </row>
    <row r="2326" spans="1:2" x14ac:dyDescent="0.3">
      <c r="A2326" s="7" t="s">
        <v>9242</v>
      </c>
      <c r="B2326">
        <v>1</v>
      </c>
    </row>
    <row r="2327" spans="1:2" x14ac:dyDescent="0.3">
      <c r="A2327" s="7" t="s">
        <v>2390</v>
      </c>
      <c r="B2327">
        <v>1</v>
      </c>
    </row>
    <row r="2328" spans="1:2" x14ac:dyDescent="0.3">
      <c r="A2328" s="3" t="s">
        <v>4879</v>
      </c>
      <c r="B2328">
        <v>7</v>
      </c>
    </row>
    <row r="2329" spans="1:2" x14ac:dyDescent="0.3">
      <c r="A2329" s="7" t="s">
        <v>883</v>
      </c>
      <c r="B2329">
        <v>1</v>
      </c>
    </row>
    <row r="2330" spans="1:2" x14ac:dyDescent="0.3">
      <c r="A2330" s="7" t="s">
        <v>14510</v>
      </c>
      <c r="B2330">
        <v>1</v>
      </c>
    </row>
    <row r="2331" spans="1:2" x14ac:dyDescent="0.3">
      <c r="A2331" s="7" t="s">
        <v>12822</v>
      </c>
      <c r="B2331">
        <v>1</v>
      </c>
    </row>
    <row r="2332" spans="1:2" x14ac:dyDescent="0.3">
      <c r="A2332" s="7" t="s">
        <v>4880</v>
      </c>
      <c r="B2332">
        <v>1</v>
      </c>
    </row>
    <row r="2333" spans="1:2" x14ac:dyDescent="0.3">
      <c r="A2333" s="7" t="s">
        <v>10071</v>
      </c>
      <c r="B2333">
        <v>1</v>
      </c>
    </row>
    <row r="2334" spans="1:2" x14ac:dyDescent="0.3">
      <c r="A2334" s="7" t="s">
        <v>7939</v>
      </c>
      <c r="B2334">
        <v>1</v>
      </c>
    </row>
    <row r="2335" spans="1:2" x14ac:dyDescent="0.3">
      <c r="A2335" s="7" t="s">
        <v>8941</v>
      </c>
      <c r="B2335">
        <v>1</v>
      </c>
    </row>
    <row r="2336" spans="1:2" x14ac:dyDescent="0.3">
      <c r="A2336" s="3" t="s">
        <v>2906</v>
      </c>
      <c r="B2336">
        <v>7</v>
      </c>
    </row>
    <row r="2337" spans="1:2" x14ac:dyDescent="0.3">
      <c r="A2337" s="7" t="s">
        <v>2546</v>
      </c>
      <c r="B2337">
        <v>2</v>
      </c>
    </row>
    <row r="2338" spans="1:2" x14ac:dyDescent="0.3">
      <c r="A2338" s="7" t="s">
        <v>6943</v>
      </c>
      <c r="B2338">
        <v>1</v>
      </c>
    </row>
    <row r="2339" spans="1:2" x14ac:dyDescent="0.3">
      <c r="A2339" s="7" t="s">
        <v>4153</v>
      </c>
      <c r="B2339">
        <v>1</v>
      </c>
    </row>
    <row r="2340" spans="1:2" x14ac:dyDescent="0.3">
      <c r="A2340" s="7" t="s">
        <v>6576</v>
      </c>
      <c r="B2340">
        <v>1</v>
      </c>
    </row>
    <row r="2341" spans="1:2" x14ac:dyDescent="0.3">
      <c r="A2341" s="7" t="s">
        <v>3245</v>
      </c>
      <c r="B2341">
        <v>1</v>
      </c>
    </row>
    <row r="2342" spans="1:2" x14ac:dyDescent="0.3">
      <c r="A2342" s="7" t="s">
        <v>3527</v>
      </c>
      <c r="B2342">
        <v>1</v>
      </c>
    </row>
    <row r="2343" spans="1:2" x14ac:dyDescent="0.3">
      <c r="A2343" s="3" t="s">
        <v>13425</v>
      </c>
      <c r="B2343">
        <v>7</v>
      </c>
    </row>
    <row r="2344" spans="1:2" x14ac:dyDescent="0.3">
      <c r="A2344" s="7" t="s">
        <v>3866</v>
      </c>
      <c r="B2344">
        <v>2</v>
      </c>
    </row>
    <row r="2345" spans="1:2" x14ac:dyDescent="0.3">
      <c r="A2345" s="7" t="s">
        <v>12913</v>
      </c>
      <c r="B2345">
        <v>5</v>
      </c>
    </row>
    <row r="2346" spans="1:2" x14ac:dyDescent="0.3">
      <c r="A2346" s="3" t="s">
        <v>12581</v>
      </c>
      <c r="B2346">
        <v>7</v>
      </c>
    </row>
    <row r="2347" spans="1:2" x14ac:dyDescent="0.3">
      <c r="A2347" s="7" t="s">
        <v>14769</v>
      </c>
      <c r="B2347">
        <v>1</v>
      </c>
    </row>
    <row r="2348" spans="1:2" x14ac:dyDescent="0.3">
      <c r="A2348" s="7" t="s">
        <v>11849</v>
      </c>
      <c r="B2348">
        <v>1</v>
      </c>
    </row>
    <row r="2349" spans="1:2" x14ac:dyDescent="0.3">
      <c r="A2349" s="7" t="s">
        <v>8938</v>
      </c>
      <c r="B2349">
        <v>1</v>
      </c>
    </row>
    <row r="2350" spans="1:2" x14ac:dyDescent="0.3">
      <c r="A2350" s="7" t="s">
        <v>12864</v>
      </c>
      <c r="B2350">
        <v>2</v>
      </c>
    </row>
    <row r="2351" spans="1:2" x14ac:dyDescent="0.3">
      <c r="A2351" s="7" t="s">
        <v>2050</v>
      </c>
      <c r="B2351">
        <v>1</v>
      </c>
    </row>
    <row r="2352" spans="1:2" x14ac:dyDescent="0.3">
      <c r="A2352" s="7" t="s">
        <v>11697</v>
      </c>
      <c r="B2352">
        <v>1</v>
      </c>
    </row>
    <row r="2353" spans="1:2" x14ac:dyDescent="0.3">
      <c r="A2353" s="3" t="s">
        <v>4013</v>
      </c>
      <c r="B2353">
        <v>7</v>
      </c>
    </row>
    <row r="2354" spans="1:2" x14ac:dyDescent="0.3">
      <c r="A2354" s="7" t="s">
        <v>6769</v>
      </c>
      <c r="B2354">
        <v>1</v>
      </c>
    </row>
    <row r="2355" spans="1:2" x14ac:dyDescent="0.3">
      <c r="A2355" s="7" t="s">
        <v>8566</v>
      </c>
      <c r="B2355">
        <v>1</v>
      </c>
    </row>
    <row r="2356" spans="1:2" x14ac:dyDescent="0.3">
      <c r="A2356" s="7" t="s">
        <v>4521</v>
      </c>
      <c r="B2356">
        <v>1</v>
      </c>
    </row>
    <row r="2357" spans="1:2" x14ac:dyDescent="0.3">
      <c r="A2357" s="7" t="s">
        <v>735</v>
      </c>
      <c r="B2357">
        <v>1</v>
      </c>
    </row>
    <row r="2358" spans="1:2" x14ac:dyDescent="0.3">
      <c r="A2358" s="7" t="s">
        <v>1549</v>
      </c>
      <c r="B2358">
        <v>1</v>
      </c>
    </row>
    <row r="2359" spans="1:2" x14ac:dyDescent="0.3">
      <c r="A2359" s="7" t="s">
        <v>2756</v>
      </c>
      <c r="B2359">
        <v>1</v>
      </c>
    </row>
    <row r="2360" spans="1:2" x14ac:dyDescent="0.3">
      <c r="A2360" s="7" t="s">
        <v>8508</v>
      </c>
      <c r="B2360">
        <v>1</v>
      </c>
    </row>
    <row r="2361" spans="1:2" x14ac:dyDescent="0.3">
      <c r="A2361" s="3" t="s">
        <v>8873</v>
      </c>
      <c r="B2361">
        <v>7</v>
      </c>
    </row>
    <row r="2362" spans="1:2" x14ac:dyDescent="0.3">
      <c r="A2362" s="7" t="s">
        <v>13473</v>
      </c>
      <c r="B2362">
        <v>1</v>
      </c>
    </row>
    <row r="2363" spans="1:2" x14ac:dyDescent="0.3">
      <c r="A2363" s="7" t="s">
        <v>18401</v>
      </c>
      <c r="B2363">
        <v>1</v>
      </c>
    </row>
    <row r="2364" spans="1:2" x14ac:dyDescent="0.3">
      <c r="A2364" s="7" t="s">
        <v>735</v>
      </c>
      <c r="B2364">
        <v>1</v>
      </c>
    </row>
    <row r="2365" spans="1:2" x14ac:dyDescent="0.3">
      <c r="A2365" s="7" t="s">
        <v>8959</v>
      </c>
      <c r="B2365">
        <v>2</v>
      </c>
    </row>
    <row r="2366" spans="1:2" x14ac:dyDescent="0.3">
      <c r="A2366" s="7" t="s">
        <v>8874</v>
      </c>
      <c r="B2366">
        <v>1</v>
      </c>
    </row>
    <row r="2367" spans="1:2" x14ac:dyDescent="0.3">
      <c r="A2367" s="7" t="s">
        <v>7558</v>
      </c>
      <c r="B2367">
        <v>1</v>
      </c>
    </row>
    <row r="2368" spans="1:2" x14ac:dyDescent="0.3">
      <c r="A2368" s="3" t="s">
        <v>8522</v>
      </c>
      <c r="B2368">
        <v>7</v>
      </c>
    </row>
    <row r="2369" spans="1:2" x14ac:dyDescent="0.3">
      <c r="A2369" s="7" t="s">
        <v>1469</v>
      </c>
      <c r="B2369">
        <v>2</v>
      </c>
    </row>
    <row r="2370" spans="1:2" x14ac:dyDescent="0.3">
      <c r="A2370" s="7" t="s">
        <v>9679</v>
      </c>
      <c r="B2370">
        <v>1</v>
      </c>
    </row>
    <row r="2371" spans="1:2" x14ac:dyDescent="0.3">
      <c r="A2371" s="7" t="s">
        <v>13209</v>
      </c>
      <c r="B2371">
        <v>1</v>
      </c>
    </row>
    <row r="2372" spans="1:2" x14ac:dyDescent="0.3">
      <c r="A2372" s="7" t="s">
        <v>14519</v>
      </c>
      <c r="B2372">
        <v>1</v>
      </c>
    </row>
    <row r="2373" spans="1:2" x14ac:dyDescent="0.3">
      <c r="A2373" s="7" t="s">
        <v>8508</v>
      </c>
      <c r="B2373">
        <v>1</v>
      </c>
    </row>
    <row r="2374" spans="1:2" x14ac:dyDescent="0.3">
      <c r="A2374" s="7" t="s">
        <v>4162</v>
      </c>
      <c r="B2374">
        <v>1</v>
      </c>
    </row>
    <row r="2375" spans="1:2" x14ac:dyDescent="0.3">
      <c r="A2375" s="3" t="s">
        <v>11594</v>
      </c>
      <c r="B2375">
        <v>7</v>
      </c>
    </row>
    <row r="2376" spans="1:2" x14ac:dyDescent="0.3">
      <c r="A2376" s="7" t="s">
        <v>14922</v>
      </c>
      <c r="B2376">
        <v>1</v>
      </c>
    </row>
    <row r="2377" spans="1:2" x14ac:dyDescent="0.3">
      <c r="A2377" s="7" t="s">
        <v>16179</v>
      </c>
      <c r="B2377">
        <v>1</v>
      </c>
    </row>
    <row r="2378" spans="1:2" x14ac:dyDescent="0.3">
      <c r="A2378" s="7" t="s">
        <v>488</v>
      </c>
      <c r="B2378">
        <v>1</v>
      </c>
    </row>
    <row r="2379" spans="1:2" x14ac:dyDescent="0.3">
      <c r="A2379" s="7" t="s">
        <v>13344</v>
      </c>
      <c r="B2379">
        <v>1</v>
      </c>
    </row>
    <row r="2380" spans="1:2" x14ac:dyDescent="0.3">
      <c r="A2380" s="7" t="s">
        <v>10701</v>
      </c>
      <c r="B2380">
        <v>1</v>
      </c>
    </row>
    <row r="2381" spans="1:2" x14ac:dyDescent="0.3">
      <c r="A2381" s="7" t="s">
        <v>16491</v>
      </c>
      <c r="B2381">
        <v>1</v>
      </c>
    </row>
    <row r="2382" spans="1:2" x14ac:dyDescent="0.3">
      <c r="A2382" s="7" t="s">
        <v>11595</v>
      </c>
      <c r="B2382">
        <v>1</v>
      </c>
    </row>
    <row r="2383" spans="1:2" x14ac:dyDescent="0.3">
      <c r="A2383" s="3" t="s">
        <v>1490</v>
      </c>
      <c r="B2383">
        <v>7</v>
      </c>
    </row>
    <row r="2384" spans="1:2" x14ac:dyDescent="0.3">
      <c r="A2384" s="7" t="s">
        <v>1491</v>
      </c>
      <c r="B2384">
        <v>1</v>
      </c>
    </row>
    <row r="2385" spans="1:2" x14ac:dyDescent="0.3">
      <c r="A2385" s="7" t="s">
        <v>4521</v>
      </c>
      <c r="B2385">
        <v>1</v>
      </c>
    </row>
    <row r="2386" spans="1:2" x14ac:dyDescent="0.3">
      <c r="A2386" s="7" t="s">
        <v>1803</v>
      </c>
      <c r="B2386">
        <v>1</v>
      </c>
    </row>
    <row r="2387" spans="1:2" x14ac:dyDescent="0.3">
      <c r="A2387" s="7" t="s">
        <v>2756</v>
      </c>
      <c r="B2387">
        <v>1</v>
      </c>
    </row>
    <row r="2388" spans="1:2" x14ac:dyDescent="0.3">
      <c r="A2388" s="7" t="s">
        <v>184</v>
      </c>
      <c r="B2388">
        <v>1</v>
      </c>
    </row>
    <row r="2389" spans="1:2" x14ac:dyDescent="0.3">
      <c r="A2389" s="7" t="s">
        <v>100</v>
      </c>
      <c r="B2389">
        <v>1</v>
      </c>
    </row>
    <row r="2390" spans="1:2" x14ac:dyDescent="0.3">
      <c r="A2390" s="7" t="s">
        <v>5246</v>
      </c>
      <c r="B2390">
        <v>1</v>
      </c>
    </row>
    <row r="2391" spans="1:2" x14ac:dyDescent="0.3">
      <c r="A2391" s="3" t="s">
        <v>1176</v>
      </c>
      <c r="B2391">
        <v>7</v>
      </c>
    </row>
    <row r="2392" spans="1:2" x14ac:dyDescent="0.3">
      <c r="A2392" s="7" t="s">
        <v>1215</v>
      </c>
      <c r="B2392">
        <v>1</v>
      </c>
    </row>
    <row r="2393" spans="1:2" x14ac:dyDescent="0.3">
      <c r="A2393" s="7" t="s">
        <v>1841</v>
      </c>
      <c r="B2393">
        <v>1</v>
      </c>
    </row>
    <row r="2394" spans="1:2" x14ac:dyDescent="0.3">
      <c r="A2394" s="7" t="s">
        <v>6106</v>
      </c>
      <c r="B2394">
        <v>1</v>
      </c>
    </row>
    <row r="2395" spans="1:2" x14ac:dyDescent="0.3">
      <c r="A2395" s="7" t="s">
        <v>3912</v>
      </c>
      <c r="B2395">
        <v>1</v>
      </c>
    </row>
    <row r="2396" spans="1:2" x14ac:dyDescent="0.3">
      <c r="A2396" s="7" t="s">
        <v>839</v>
      </c>
      <c r="B2396">
        <v>3</v>
      </c>
    </row>
    <row r="2397" spans="1:2" x14ac:dyDescent="0.3">
      <c r="A2397" s="3" t="s">
        <v>5731</v>
      </c>
      <c r="B2397">
        <v>6</v>
      </c>
    </row>
    <row r="2398" spans="1:2" x14ac:dyDescent="0.3">
      <c r="A2398" s="7" t="s">
        <v>18300</v>
      </c>
      <c r="B2398">
        <v>1</v>
      </c>
    </row>
    <row r="2399" spans="1:2" x14ac:dyDescent="0.3">
      <c r="A2399" s="7" t="s">
        <v>5732</v>
      </c>
      <c r="B2399">
        <v>1</v>
      </c>
    </row>
    <row r="2400" spans="1:2" x14ac:dyDescent="0.3">
      <c r="A2400" s="7" t="s">
        <v>1469</v>
      </c>
      <c r="B2400">
        <v>1</v>
      </c>
    </row>
    <row r="2401" spans="1:2" x14ac:dyDescent="0.3">
      <c r="A2401" s="7" t="s">
        <v>9516</v>
      </c>
      <c r="B2401">
        <v>1</v>
      </c>
    </row>
    <row r="2402" spans="1:2" x14ac:dyDescent="0.3">
      <c r="A2402" s="7" t="s">
        <v>9321</v>
      </c>
      <c r="B2402">
        <v>1</v>
      </c>
    </row>
    <row r="2403" spans="1:2" x14ac:dyDescent="0.3">
      <c r="A2403" s="7" t="s">
        <v>11523</v>
      </c>
      <c r="B2403">
        <v>1</v>
      </c>
    </row>
    <row r="2404" spans="1:2" x14ac:dyDescent="0.3">
      <c r="A2404" s="3" t="s">
        <v>6743</v>
      </c>
      <c r="B2404">
        <v>6</v>
      </c>
    </row>
    <row r="2405" spans="1:2" x14ac:dyDescent="0.3">
      <c r="A2405" s="7" t="s">
        <v>8432</v>
      </c>
      <c r="B2405">
        <v>2</v>
      </c>
    </row>
    <row r="2406" spans="1:2" x14ac:dyDescent="0.3">
      <c r="A2406" s="7" t="s">
        <v>18937</v>
      </c>
      <c r="B2406">
        <v>1</v>
      </c>
    </row>
    <row r="2407" spans="1:2" x14ac:dyDescent="0.3">
      <c r="A2407" s="7" t="s">
        <v>10218</v>
      </c>
      <c r="B2407">
        <v>1</v>
      </c>
    </row>
    <row r="2408" spans="1:2" x14ac:dyDescent="0.3">
      <c r="A2408" s="7" t="s">
        <v>8959</v>
      </c>
      <c r="B2408">
        <v>1</v>
      </c>
    </row>
    <row r="2409" spans="1:2" x14ac:dyDescent="0.3">
      <c r="A2409" s="7" t="s">
        <v>8470</v>
      </c>
      <c r="B2409">
        <v>1</v>
      </c>
    </row>
    <row r="2410" spans="1:2" x14ac:dyDescent="0.3">
      <c r="A2410" s="3" t="s">
        <v>1318</v>
      </c>
      <c r="B2410">
        <v>6</v>
      </c>
    </row>
    <row r="2411" spans="1:2" x14ac:dyDescent="0.3">
      <c r="A2411" s="7" t="s">
        <v>3940</v>
      </c>
      <c r="B2411">
        <v>1</v>
      </c>
    </row>
    <row r="2412" spans="1:2" x14ac:dyDescent="0.3">
      <c r="A2412" s="7" t="s">
        <v>729</v>
      </c>
      <c r="B2412">
        <v>1</v>
      </c>
    </row>
    <row r="2413" spans="1:2" x14ac:dyDescent="0.3">
      <c r="A2413" s="7" t="s">
        <v>2040</v>
      </c>
      <c r="B2413">
        <v>1</v>
      </c>
    </row>
    <row r="2414" spans="1:2" x14ac:dyDescent="0.3">
      <c r="A2414" s="7" t="s">
        <v>8106</v>
      </c>
      <c r="B2414">
        <v>1</v>
      </c>
    </row>
    <row r="2415" spans="1:2" x14ac:dyDescent="0.3">
      <c r="A2415" s="7" t="s">
        <v>7693</v>
      </c>
      <c r="B2415">
        <v>1</v>
      </c>
    </row>
    <row r="2416" spans="1:2" x14ac:dyDescent="0.3">
      <c r="A2416" s="7" t="s">
        <v>165</v>
      </c>
      <c r="B2416">
        <v>1</v>
      </c>
    </row>
    <row r="2417" spans="1:2" x14ac:dyDescent="0.3">
      <c r="A2417" s="3" t="s">
        <v>11177</v>
      </c>
      <c r="B2417">
        <v>6</v>
      </c>
    </row>
    <row r="2418" spans="1:2" x14ac:dyDescent="0.3">
      <c r="A2418" s="7" t="s">
        <v>8921</v>
      </c>
      <c r="B2418">
        <v>1</v>
      </c>
    </row>
    <row r="2419" spans="1:2" x14ac:dyDescent="0.3">
      <c r="A2419" s="7" t="s">
        <v>9683</v>
      </c>
      <c r="B2419">
        <v>1</v>
      </c>
    </row>
    <row r="2420" spans="1:2" x14ac:dyDescent="0.3">
      <c r="A2420" s="7" t="s">
        <v>7831</v>
      </c>
      <c r="B2420">
        <v>1</v>
      </c>
    </row>
    <row r="2421" spans="1:2" x14ac:dyDescent="0.3">
      <c r="A2421" s="7" t="s">
        <v>10071</v>
      </c>
      <c r="B2421">
        <v>1</v>
      </c>
    </row>
    <row r="2422" spans="1:2" x14ac:dyDescent="0.3">
      <c r="A2422" s="7" t="s">
        <v>13162</v>
      </c>
      <c r="B2422">
        <v>2</v>
      </c>
    </row>
    <row r="2423" spans="1:2" x14ac:dyDescent="0.3">
      <c r="A2423" s="3" t="s">
        <v>10034</v>
      </c>
      <c r="B2423">
        <v>6</v>
      </c>
    </row>
    <row r="2424" spans="1:2" x14ac:dyDescent="0.3">
      <c r="A2424" s="7" t="s">
        <v>9567</v>
      </c>
      <c r="B2424">
        <v>1</v>
      </c>
    </row>
    <row r="2425" spans="1:2" x14ac:dyDescent="0.3">
      <c r="A2425" s="7" t="s">
        <v>6471</v>
      </c>
      <c r="B2425">
        <v>1</v>
      </c>
    </row>
    <row r="2426" spans="1:2" x14ac:dyDescent="0.3">
      <c r="A2426" s="7" t="s">
        <v>3866</v>
      </c>
      <c r="B2426">
        <v>1</v>
      </c>
    </row>
    <row r="2427" spans="1:2" x14ac:dyDescent="0.3">
      <c r="A2427" s="7" t="s">
        <v>11441</v>
      </c>
      <c r="B2427">
        <v>1</v>
      </c>
    </row>
    <row r="2428" spans="1:2" x14ac:dyDescent="0.3">
      <c r="A2428" s="7" t="s">
        <v>10036</v>
      </c>
      <c r="B2428">
        <v>1</v>
      </c>
    </row>
    <row r="2429" spans="1:2" x14ac:dyDescent="0.3">
      <c r="A2429" s="7" t="s">
        <v>12035</v>
      </c>
      <c r="B2429">
        <v>1</v>
      </c>
    </row>
    <row r="2430" spans="1:2" x14ac:dyDescent="0.3">
      <c r="A2430" s="3" t="s">
        <v>12320</v>
      </c>
      <c r="B2430">
        <v>6</v>
      </c>
    </row>
    <row r="2431" spans="1:2" x14ac:dyDescent="0.3">
      <c r="A2431" s="7" t="s">
        <v>17495</v>
      </c>
      <c r="B2431">
        <v>1</v>
      </c>
    </row>
    <row r="2432" spans="1:2" x14ac:dyDescent="0.3">
      <c r="A2432" s="7" t="s">
        <v>4529</v>
      </c>
      <c r="B2432">
        <v>1</v>
      </c>
    </row>
    <row r="2433" spans="1:2" x14ac:dyDescent="0.3">
      <c r="A2433" s="7" t="s">
        <v>16179</v>
      </c>
      <c r="B2433">
        <v>1</v>
      </c>
    </row>
    <row r="2434" spans="1:2" x14ac:dyDescent="0.3">
      <c r="A2434" s="7" t="s">
        <v>5628</v>
      </c>
      <c r="B2434">
        <v>1</v>
      </c>
    </row>
    <row r="2435" spans="1:2" x14ac:dyDescent="0.3">
      <c r="A2435" s="7" t="s">
        <v>7946</v>
      </c>
      <c r="B2435">
        <v>1</v>
      </c>
    </row>
    <row r="2436" spans="1:2" x14ac:dyDescent="0.3">
      <c r="A2436" s="7" t="s">
        <v>13588</v>
      </c>
      <c r="B2436">
        <v>1</v>
      </c>
    </row>
    <row r="2437" spans="1:2" x14ac:dyDescent="0.3">
      <c r="A2437" s="3" t="s">
        <v>15501</v>
      </c>
      <c r="B2437">
        <v>6</v>
      </c>
    </row>
    <row r="2438" spans="1:2" x14ac:dyDescent="0.3">
      <c r="A2438" s="7" t="s">
        <v>8432</v>
      </c>
      <c r="B2438">
        <v>1</v>
      </c>
    </row>
    <row r="2439" spans="1:2" x14ac:dyDescent="0.3">
      <c r="A2439" s="7" t="s">
        <v>3982</v>
      </c>
      <c r="B2439">
        <v>1</v>
      </c>
    </row>
    <row r="2440" spans="1:2" x14ac:dyDescent="0.3">
      <c r="A2440" s="7" t="s">
        <v>15502</v>
      </c>
      <c r="B2440">
        <v>1</v>
      </c>
    </row>
    <row r="2441" spans="1:2" x14ac:dyDescent="0.3">
      <c r="A2441" s="7" t="s">
        <v>8955</v>
      </c>
      <c r="B2441">
        <v>1</v>
      </c>
    </row>
    <row r="2442" spans="1:2" x14ac:dyDescent="0.3">
      <c r="A2442" s="7" t="s">
        <v>12913</v>
      </c>
      <c r="B2442">
        <v>2</v>
      </c>
    </row>
    <row r="2443" spans="1:2" x14ac:dyDescent="0.3">
      <c r="A2443" s="3" t="s">
        <v>13994</v>
      </c>
      <c r="B2443">
        <v>6</v>
      </c>
    </row>
    <row r="2444" spans="1:2" x14ac:dyDescent="0.3">
      <c r="A2444" s="7" t="s">
        <v>4412</v>
      </c>
      <c r="B2444">
        <v>1</v>
      </c>
    </row>
    <row r="2445" spans="1:2" x14ac:dyDescent="0.3">
      <c r="A2445" s="7" t="s">
        <v>11378</v>
      </c>
      <c r="B2445">
        <v>1</v>
      </c>
    </row>
    <row r="2446" spans="1:2" x14ac:dyDescent="0.3">
      <c r="A2446" s="7" t="s">
        <v>4320</v>
      </c>
      <c r="B2446">
        <v>1</v>
      </c>
    </row>
    <row r="2447" spans="1:2" x14ac:dyDescent="0.3">
      <c r="A2447" s="7" t="s">
        <v>12361</v>
      </c>
      <c r="B2447">
        <v>1</v>
      </c>
    </row>
    <row r="2448" spans="1:2" x14ac:dyDescent="0.3">
      <c r="A2448" s="7" t="s">
        <v>18588</v>
      </c>
      <c r="B2448">
        <v>2</v>
      </c>
    </row>
    <row r="2449" spans="1:2" x14ac:dyDescent="0.3">
      <c r="A2449" s="3" t="s">
        <v>10583</v>
      </c>
      <c r="B2449">
        <v>6</v>
      </c>
    </row>
    <row r="2450" spans="1:2" x14ac:dyDescent="0.3">
      <c r="A2450" s="7" t="s">
        <v>534</v>
      </c>
      <c r="B2450">
        <v>1</v>
      </c>
    </row>
    <row r="2451" spans="1:2" x14ac:dyDescent="0.3">
      <c r="A2451" s="7" t="s">
        <v>18331</v>
      </c>
      <c r="B2451">
        <v>1</v>
      </c>
    </row>
    <row r="2452" spans="1:2" x14ac:dyDescent="0.3">
      <c r="A2452" s="7" t="s">
        <v>10071</v>
      </c>
      <c r="B2452">
        <v>2</v>
      </c>
    </row>
    <row r="2453" spans="1:2" x14ac:dyDescent="0.3">
      <c r="A2453" s="7" t="s">
        <v>5161</v>
      </c>
      <c r="B2453">
        <v>1</v>
      </c>
    </row>
    <row r="2454" spans="1:2" x14ac:dyDescent="0.3">
      <c r="A2454" s="7" t="s">
        <v>3992</v>
      </c>
      <c r="B2454">
        <v>1</v>
      </c>
    </row>
    <row r="2455" spans="1:2" x14ac:dyDescent="0.3">
      <c r="A2455" s="3" t="s">
        <v>2127</v>
      </c>
      <c r="B2455">
        <v>6</v>
      </c>
    </row>
    <row r="2456" spans="1:2" x14ac:dyDescent="0.3">
      <c r="A2456" s="7" t="s">
        <v>2566</v>
      </c>
      <c r="B2456">
        <v>1</v>
      </c>
    </row>
    <row r="2457" spans="1:2" x14ac:dyDescent="0.3">
      <c r="A2457" s="7" t="s">
        <v>15268</v>
      </c>
      <c r="B2457">
        <v>1</v>
      </c>
    </row>
    <row r="2458" spans="1:2" x14ac:dyDescent="0.3">
      <c r="A2458" s="7" t="s">
        <v>2014</v>
      </c>
      <c r="B2458">
        <v>1</v>
      </c>
    </row>
    <row r="2459" spans="1:2" x14ac:dyDescent="0.3">
      <c r="A2459" s="7" t="s">
        <v>317</v>
      </c>
      <c r="B2459">
        <v>1</v>
      </c>
    </row>
    <row r="2460" spans="1:2" x14ac:dyDescent="0.3">
      <c r="A2460" s="7" t="s">
        <v>67</v>
      </c>
      <c r="B2460">
        <v>1</v>
      </c>
    </row>
    <row r="2461" spans="1:2" x14ac:dyDescent="0.3">
      <c r="A2461" s="7" t="s">
        <v>2129</v>
      </c>
      <c r="B2461">
        <v>1</v>
      </c>
    </row>
    <row r="2462" spans="1:2" x14ac:dyDescent="0.3">
      <c r="A2462" s="3" t="s">
        <v>749</v>
      </c>
      <c r="B2462">
        <v>6</v>
      </c>
    </row>
    <row r="2463" spans="1:2" x14ac:dyDescent="0.3">
      <c r="A2463" s="7" t="s">
        <v>160</v>
      </c>
      <c r="B2463">
        <v>1</v>
      </c>
    </row>
    <row r="2464" spans="1:2" x14ac:dyDescent="0.3">
      <c r="A2464" s="7" t="s">
        <v>749</v>
      </c>
      <c r="B2464">
        <v>5</v>
      </c>
    </row>
    <row r="2465" spans="1:2" x14ac:dyDescent="0.3">
      <c r="A2465" s="3" t="s">
        <v>1498</v>
      </c>
      <c r="B2465">
        <v>6</v>
      </c>
    </row>
    <row r="2466" spans="1:2" x14ac:dyDescent="0.3">
      <c r="A2466" s="7" t="s">
        <v>7553</v>
      </c>
      <c r="B2466">
        <v>1</v>
      </c>
    </row>
    <row r="2467" spans="1:2" x14ac:dyDescent="0.3">
      <c r="A2467" s="7" t="s">
        <v>4529</v>
      </c>
      <c r="B2467">
        <v>1</v>
      </c>
    </row>
    <row r="2468" spans="1:2" x14ac:dyDescent="0.3">
      <c r="A2468" s="7" t="s">
        <v>5749</v>
      </c>
      <c r="B2468">
        <v>1</v>
      </c>
    </row>
    <row r="2469" spans="1:2" x14ac:dyDescent="0.3">
      <c r="A2469" s="7" t="s">
        <v>9128</v>
      </c>
      <c r="B2469">
        <v>1</v>
      </c>
    </row>
    <row r="2470" spans="1:2" x14ac:dyDescent="0.3">
      <c r="A2470" s="7" t="s">
        <v>1499</v>
      </c>
      <c r="B2470">
        <v>1</v>
      </c>
    </row>
    <row r="2471" spans="1:2" x14ac:dyDescent="0.3">
      <c r="A2471" s="7" t="s">
        <v>557</v>
      </c>
      <c r="B2471">
        <v>1</v>
      </c>
    </row>
    <row r="2472" spans="1:2" x14ac:dyDescent="0.3">
      <c r="A2472" s="3" t="s">
        <v>722</v>
      </c>
      <c r="B2472">
        <v>6</v>
      </c>
    </row>
    <row r="2473" spans="1:2" x14ac:dyDescent="0.3">
      <c r="A2473" s="7" t="s">
        <v>1932</v>
      </c>
      <c r="B2473">
        <v>1</v>
      </c>
    </row>
    <row r="2474" spans="1:2" x14ac:dyDescent="0.3">
      <c r="A2474" s="7" t="s">
        <v>724</v>
      </c>
      <c r="B2474">
        <v>1</v>
      </c>
    </row>
    <row r="2475" spans="1:2" x14ac:dyDescent="0.3">
      <c r="A2475" s="7" t="s">
        <v>1009</v>
      </c>
      <c r="B2475">
        <v>1</v>
      </c>
    </row>
    <row r="2476" spans="1:2" x14ac:dyDescent="0.3">
      <c r="A2476" s="7" t="s">
        <v>3431</v>
      </c>
      <c r="B2476">
        <v>1</v>
      </c>
    </row>
    <row r="2477" spans="1:2" x14ac:dyDescent="0.3">
      <c r="A2477" s="7" t="s">
        <v>2631</v>
      </c>
      <c r="B2477">
        <v>1</v>
      </c>
    </row>
    <row r="2478" spans="1:2" x14ac:dyDescent="0.3">
      <c r="A2478" s="7" t="s">
        <v>1969</v>
      </c>
      <c r="B2478">
        <v>1</v>
      </c>
    </row>
    <row r="2479" spans="1:2" x14ac:dyDescent="0.3">
      <c r="A2479" s="3" t="s">
        <v>1748</v>
      </c>
      <c r="B2479">
        <v>6</v>
      </c>
    </row>
    <row r="2480" spans="1:2" x14ac:dyDescent="0.3">
      <c r="A2480" s="7" t="s">
        <v>2207</v>
      </c>
      <c r="B2480">
        <v>1</v>
      </c>
    </row>
    <row r="2481" spans="1:2" x14ac:dyDescent="0.3">
      <c r="A2481" s="7" t="s">
        <v>2819</v>
      </c>
      <c r="B2481">
        <v>3</v>
      </c>
    </row>
    <row r="2482" spans="1:2" x14ac:dyDescent="0.3">
      <c r="A2482" s="7" t="s">
        <v>1750</v>
      </c>
      <c r="B2482">
        <v>2</v>
      </c>
    </row>
    <row r="2483" spans="1:2" x14ac:dyDescent="0.3">
      <c r="A2483" s="3" t="s">
        <v>10154</v>
      </c>
      <c r="B2483">
        <v>6</v>
      </c>
    </row>
    <row r="2484" spans="1:2" x14ac:dyDescent="0.3">
      <c r="A2484" s="7" t="s">
        <v>14446</v>
      </c>
      <c r="B2484">
        <v>1</v>
      </c>
    </row>
    <row r="2485" spans="1:2" x14ac:dyDescent="0.3">
      <c r="A2485" s="7" t="s">
        <v>10128</v>
      </c>
      <c r="B2485">
        <v>1</v>
      </c>
    </row>
    <row r="2486" spans="1:2" x14ac:dyDescent="0.3">
      <c r="A2486" s="7" t="s">
        <v>10230</v>
      </c>
      <c r="B2486">
        <v>1</v>
      </c>
    </row>
    <row r="2487" spans="1:2" x14ac:dyDescent="0.3">
      <c r="A2487" s="7" t="s">
        <v>10155</v>
      </c>
      <c r="B2487">
        <v>1</v>
      </c>
    </row>
    <row r="2488" spans="1:2" x14ac:dyDescent="0.3">
      <c r="A2488" s="7" t="s">
        <v>2066</v>
      </c>
      <c r="B2488">
        <v>2</v>
      </c>
    </row>
    <row r="2489" spans="1:2" x14ac:dyDescent="0.3">
      <c r="A2489" s="3" t="s">
        <v>7881</v>
      </c>
      <c r="B2489">
        <v>6</v>
      </c>
    </row>
    <row r="2490" spans="1:2" x14ac:dyDescent="0.3">
      <c r="A2490" s="7" t="s">
        <v>6863</v>
      </c>
      <c r="B2490">
        <v>1</v>
      </c>
    </row>
    <row r="2491" spans="1:2" x14ac:dyDescent="0.3">
      <c r="A2491" s="7" t="s">
        <v>11021</v>
      </c>
      <c r="B2491">
        <v>1</v>
      </c>
    </row>
    <row r="2492" spans="1:2" x14ac:dyDescent="0.3">
      <c r="A2492" s="7" t="s">
        <v>2546</v>
      </c>
      <c r="B2492">
        <v>1</v>
      </c>
    </row>
    <row r="2493" spans="1:2" x14ac:dyDescent="0.3">
      <c r="A2493" s="7" t="s">
        <v>9282</v>
      </c>
      <c r="B2493">
        <v>1</v>
      </c>
    </row>
    <row r="2494" spans="1:2" x14ac:dyDescent="0.3">
      <c r="A2494" s="7" t="s">
        <v>2211</v>
      </c>
      <c r="B2494">
        <v>1</v>
      </c>
    </row>
    <row r="2495" spans="1:2" x14ac:dyDescent="0.3">
      <c r="A2495" s="7" t="s">
        <v>839</v>
      </c>
      <c r="B2495">
        <v>1</v>
      </c>
    </row>
    <row r="2496" spans="1:2" x14ac:dyDescent="0.3">
      <c r="A2496" s="3" t="s">
        <v>1032</v>
      </c>
      <c r="B2496">
        <v>6</v>
      </c>
    </row>
    <row r="2497" spans="1:2" x14ac:dyDescent="0.3">
      <c r="A2497" s="7" t="s">
        <v>3025</v>
      </c>
      <c r="B2497">
        <v>1</v>
      </c>
    </row>
    <row r="2498" spans="1:2" x14ac:dyDescent="0.3">
      <c r="A2498" s="7" t="s">
        <v>1034</v>
      </c>
      <c r="B2498">
        <v>1</v>
      </c>
    </row>
    <row r="2499" spans="1:2" x14ac:dyDescent="0.3">
      <c r="A2499" s="7" t="s">
        <v>4084</v>
      </c>
      <c r="B2499">
        <v>1</v>
      </c>
    </row>
    <row r="2500" spans="1:2" x14ac:dyDescent="0.3">
      <c r="A2500" s="7" t="s">
        <v>1803</v>
      </c>
      <c r="B2500">
        <v>1</v>
      </c>
    </row>
    <row r="2501" spans="1:2" x14ac:dyDescent="0.3">
      <c r="A2501" s="7" t="s">
        <v>4862</v>
      </c>
      <c r="B2501">
        <v>1</v>
      </c>
    </row>
    <row r="2502" spans="1:2" x14ac:dyDescent="0.3">
      <c r="A2502" s="7" t="s">
        <v>8508</v>
      </c>
      <c r="B2502">
        <v>1</v>
      </c>
    </row>
    <row r="2503" spans="1:2" x14ac:dyDescent="0.3">
      <c r="A2503" s="3" t="s">
        <v>12471</v>
      </c>
      <c r="B2503">
        <v>6</v>
      </c>
    </row>
    <row r="2504" spans="1:2" x14ac:dyDescent="0.3">
      <c r="A2504" s="7" t="s">
        <v>15596</v>
      </c>
      <c r="B2504">
        <v>1</v>
      </c>
    </row>
    <row r="2505" spans="1:2" x14ac:dyDescent="0.3">
      <c r="A2505" s="7" t="s">
        <v>14360</v>
      </c>
      <c r="B2505">
        <v>1</v>
      </c>
    </row>
    <row r="2506" spans="1:2" x14ac:dyDescent="0.3">
      <c r="A2506" s="7" t="s">
        <v>12473</v>
      </c>
      <c r="B2506">
        <v>1</v>
      </c>
    </row>
    <row r="2507" spans="1:2" x14ac:dyDescent="0.3">
      <c r="A2507" s="7" t="s">
        <v>11697</v>
      </c>
      <c r="B2507">
        <v>3</v>
      </c>
    </row>
    <row r="2508" spans="1:2" x14ac:dyDescent="0.3">
      <c r="A2508" s="3" t="s">
        <v>214</v>
      </c>
      <c r="B2508">
        <v>6</v>
      </c>
    </row>
    <row r="2509" spans="1:2" x14ac:dyDescent="0.3">
      <c r="A2509" s="7" t="s">
        <v>21</v>
      </c>
      <c r="B2509">
        <v>1</v>
      </c>
    </row>
    <row r="2510" spans="1:2" x14ac:dyDescent="0.3">
      <c r="A2510" s="7" t="s">
        <v>10386</v>
      </c>
      <c r="B2510">
        <v>1</v>
      </c>
    </row>
    <row r="2511" spans="1:2" x14ac:dyDescent="0.3">
      <c r="A2511" s="7" t="s">
        <v>9996</v>
      </c>
      <c r="B2511">
        <v>1</v>
      </c>
    </row>
    <row r="2512" spans="1:2" x14ac:dyDescent="0.3">
      <c r="A2512" s="7" t="s">
        <v>526</v>
      </c>
      <c r="B2512">
        <v>1</v>
      </c>
    </row>
    <row r="2513" spans="1:2" x14ac:dyDescent="0.3">
      <c r="A2513" s="7" t="s">
        <v>735</v>
      </c>
      <c r="B2513">
        <v>1</v>
      </c>
    </row>
    <row r="2514" spans="1:2" x14ac:dyDescent="0.3">
      <c r="A2514" s="7" t="s">
        <v>67</v>
      </c>
      <c r="B2514">
        <v>1</v>
      </c>
    </row>
    <row r="2515" spans="1:2" x14ac:dyDescent="0.3">
      <c r="A2515" s="3" t="s">
        <v>8966</v>
      </c>
      <c r="B2515">
        <v>6</v>
      </c>
    </row>
    <row r="2516" spans="1:2" x14ac:dyDescent="0.3">
      <c r="A2516" s="7" t="s">
        <v>14481</v>
      </c>
      <c r="B2516">
        <v>1</v>
      </c>
    </row>
    <row r="2517" spans="1:2" x14ac:dyDescent="0.3">
      <c r="A2517" s="7" t="s">
        <v>13321</v>
      </c>
      <c r="B2517">
        <v>1</v>
      </c>
    </row>
    <row r="2518" spans="1:2" x14ac:dyDescent="0.3">
      <c r="A2518" s="7" t="s">
        <v>8967</v>
      </c>
      <c r="B2518">
        <v>1</v>
      </c>
    </row>
    <row r="2519" spans="1:2" x14ac:dyDescent="0.3">
      <c r="A2519" s="7" t="s">
        <v>5026</v>
      </c>
      <c r="B2519">
        <v>3</v>
      </c>
    </row>
    <row r="2520" spans="1:2" x14ac:dyDescent="0.3">
      <c r="A2520" s="3" t="s">
        <v>4582</v>
      </c>
      <c r="B2520">
        <v>6</v>
      </c>
    </row>
    <row r="2521" spans="1:2" x14ac:dyDescent="0.3">
      <c r="A2521" s="7" t="s">
        <v>11146</v>
      </c>
      <c r="B2521">
        <v>2</v>
      </c>
    </row>
    <row r="2522" spans="1:2" x14ac:dyDescent="0.3">
      <c r="A2522" s="7" t="s">
        <v>4582</v>
      </c>
      <c r="B2522">
        <v>2</v>
      </c>
    </row>
    <row r="2523" spans="1:2" x14ac:dyDescent="0.3">
      <c r="A2523" s="7" t="s">
        <v>9914</v>
      </c>
      <c r="B2523">
        <v>1</v>
      </c>
    </row>
    <row r="2524" spans="1:2" x14ac:dyDescent="0.3">
      <c r="A2524" s="7" t="s">
        <v>9008</v>
      </c>
      <c r="B2524">
        <v>1</v>
      </c>
    </row>
    <row r="2525" spans="1:2" x14ac:dyDescent="0.3">
      <c r="A2525" s="3" t="s">
        <v>2061</v>
      </c>
      <c r="B2525">
        <v>6</v>
      </c>
    </row>
    <row r="2526" spans="1:2" x14ac:dyDescent="0.3">
      <c r="A2526" s="7" t="s">
        <v>7030</v>
      </c>
      <c r="B2526">
        <v>1</v>
      </c>
    </row>
    <row r="2527" spans="1:2" x14ac:dyDescent="0.3">
      <c r="A2527" s="7" t="s">
        <v>9395</v>
      </c>
      <c r="B2527">
        <v>1</v>
      </c>
    </row>
    <row r="2528" spans="1:2" x14ac:dyDescent="0.3">
      <c r="A2528" s="7" t="s">
        <v>3395</v>
      </c>
      <c r="B2528">
        <v>1</v>
      </c>
    </row>
    <row r="2529" spans="1:2" x14ac:dyDescent="0.3">
      <c r="A2529" s="7" t="s">
        <v>2063</v>
      </c>
      <c r="B2529">
        <v>1</v>
      </c>
    </row>
    <row r="2530" spans="1:2" x14ac:dyDescent="0.3">
      <c r="A2530" s="7" t="s">
        <v>3378</v>
      </c>
      <c r="B2530">
        <v>1</v>
      </c>
    </row>
    <row r="2531" spans="1:2" x14ac:dyDescent="0.3">
      <c r="A2531" s="7" t="s">
        <v>414</v>
      </c>
      <c r="B2531">
        <v>1</v>
      </c>
    </row>
    <row r="2532" spans="1:2" x14ac:dyDescent="0.3">
      <c r="A2532" s="3" t="s">
        <v>2118</v>
      </c>
      <c r="B2532">
        <v>6</v>
      </c>
    </row>
    <row r="2533" spans="1:2" x14ac:dyDescent="0.3">
      <c r="A2533" s="7" t="s">
        <v>2338</v>
      </c>
      <c r="B2533">
        <v>1</v>
      </c>
    </row>
    <row r="2534" spans="1:2" x14ac:dyDescent="0.3">
      <c r="A2534" s="7" t="s">
        <v>132</v>
      </c>
      <c r="B2534">
        <v>1</v>
      </c>
    </row>
    <row r="2535" spans="1:2" x14ac:dyDescent="0.3">
      <c r="A2535" s="7" t="s">
        <v>8339</v>
      </c>
      <c r="B2535">
        <v>1</v>
      </c>
    </row>
    <row r="2536" spans="1:2" x14ac:dyDescent="0.3">
      <c r="A2536" s="7" t="s">
        <v>1703</v>
      </c>
      <c r="B2536">
        <v>1</v>
      </c>
    </row>
    <row r="2537" spans="1:2" x14ac:dyDescent="0.3">
      <c r="A2537" s="7" t="s">
        <v>1016</v>
      </c>
      <c r="B2537">
        <v>2</v>
      </c>
    </row>
    <row r="2538" spans="1:2" x14ac:dyDescent="0.3">
      <c r="A2538" s="3" t="s">
        <v>416</v>
      </c>
      <c r="B2538">
        <v>6</v>
      </c>
    </row>
    <row r="2539" spans="1:2" x14ac:dyDescent="0.3">
      <c r="A2539" s="7" t="s">
        <v>1217</v>
      </c>
      <c r="B2539">
        <v>1</v>
      </c>
    </row>
    <row r="2540" spans="1:2" x14ac:dyDescent="0.3">
      <c r="A2540" s="7" t="s">
        <v>418</v>
      </c>
      <c r="B2540">
        <v>1</v>
      </c>
    </row>
    <row r="2541" spans="1:2" x14ac:dyDescent="0.3">
      <c r="A2541" s="7" t="s">
        <v>1012</v>
      </c>
      <c r="B2541">
        <v>1</v>
      </c>
    </row>
    <row r="2542" spans="1:2" x14ac:dyDescent="0.3">
      <c r="A2542" s="7" t="s">
        <v>345</v>
      </c>
      <c r="B2542">
        <v>1</v>
      </c>
    </row>
    <row r="2543" spans="1:2" x14ac:dyDescent="0.3">
      <c r="A2543" s="7" t="s">
        <v>97</v>
      </c>
      <c r="B2543">
        <v>1</v>
      </c>
    </row>
    <row r="2544" spans="1:2" x14ac:dyDescent="0.3">
      <c r="A2544" s="7" t="s">
        <v>5491</v>
      </c>
      <c r="B2544">
        <v>1</v>
      </c>
    </row>
    <row r="2545" spans="1:2" x14ac:dyDescent="0.3">
      <c r="A2545" s="3" t="s">
        <v>6831</v>
      </c>
      <c r="B2545">
        <v>6</v>
      </c>
    </row>
    <row r="2546" spans="1:2" x14ac:dyDescent="0.3">
      <c r="A2546" s="7" t="s">
        <v>11441</v>
      </c>
      <c r="B2546">
        <v>1</v>
      </c>
    </row>
    <row r="2547" spans="1:2" x14ac:dyDescent="0.3">
      <c r="A2547" s="7" t="s">
        <v>9282</v>
      </c>
      <c r="B2547">
        <v>1</v>
      </c>
    </row>
    <row r="2548" spans="1:2" x14ac:dyDescent="0.3">
      <c r="A2548" s="7" t="s">
        <v>1032</v>
      </c>
      <c r="B2548">
        <v>1</v>
      </c>
    </row>
    <row r="2549" spans="1:2" x14ac:dyDescent="0.3">
      <c r="A2549" s="7" t="s">
        <v>97</v>
      </c>
      <c r="B2549">
        <v>1</v>
      </c>
    </row>
    <row r="2550" spans="1:2" x14ac:dyDescent="0.3">
      <c r="A2550" s="7" t="s">
        <v>9321</v>
      </c>
      <c r="B2550">
        <v>1</v>
      </c>
    </row>
    <row r="2551" spans="1:2" x14ac:dyDescent="0.3">
      <c r="A2551" s="7" t="s">
        <v>2532</v>
      </c>
      <c r="B2551">
        <v>1</v>
      </c>
    </row>
    <row r="2552" spans="1:2" x14ac:dyDescent="0.3">
      <c r="A2552" s="3" t="s">
        <v>2554</v>
      </c>
      <c r="B2552">
        <v>6</v>
      </c>
    </row>
    <row r="2553" spans="1:2" x14ac:dyDescent="0.3">
      <c r="A2553" s="7" t="s">
        <v>1249</v>
      </c>
      <c r="B2553">
        <v>1</v>
      </c>
    </row>
    <row r="2554" spans="1:2" x14ac:dyDescent="0.3">
      <c r="A2554" s="7" t="s">
        <v>18890</v>
      </c>
      <c r="B2554">
        <v>1</v>
      </c>
    </row>
    <row r="2555" spans="1:2" x14ac:dyDescent="0.3">
      <c r="A2555" s="7" t="s">
        <v>650</v>
      </c>
      <c r="B2555">
        <v>1</v>
      </c>
    </row>
    <row r="2556" spans="1:2" x14ac:dyDescent="0.3">
      <c r="A2556" s="7" t="s">
        <v>106</v>
      </c>
      <c r="B2556">
        <v>1</v>
      </c>
    </row>
    <row r="2557" spans="1:2" x14ac:dyDescent="0.3">
      <c r="A2557" s="7" t="s">
        <v>4427</v>
      </c>
      <c r="B2557">
        <v>1</v>
      </c>
    </row>
    <row r="2558" spans="1:2" x14ac:dyDescent="0.3">
      <c r="A2558" s="7" t="s">
        <v>2174</v>
      </c>
      <c r="B2558">
        <v>1</v>
      </c>
    </row>
    <row r="2559" spans="1:2" x14ac:dyDescent="0.3">
      <c r="A2559" s="3" t="s">
        <v>11452</v>
      </c>
      <c r="B2559">
        <v>6</v>
      </c>
    </row>
    <row r="2560" spans="1:2" x14ac:dyDescent="0.3">
      <c r="A2560" s="7" t="s">
        <v>21129</v>
      </c>
      <c r="B2560">
        <v>1</v>
      </c>
    </row>
    <row r="2561" spans="1:2" x14ac:dyDescent="0.3">
      <c r="A2561" s="7" t="s">
        <v>9683</v>
      </c>
      <c r="B2561">
        <v>1</v>
      </c>
    </row>
    <row r="2562" spans="1:2" x14ac:dyDescent="0.3">
      <c r="A2562" s="7" t="s">
        <v>14887</v>
      </c>
      <c r="B2562">
        <v>1</v>
      </c>
    </row>
    <row r="2563" spans="1:2" x14ac:dyDescent="0.3">
      <c r="A2563" s="7" t="s">
        <v>11453</v>
      </c>
      <c r="B2563">
        <v>1</v>
      </c>
    </row>
    <row r="2564" spans="1:2" x14ac:dyDescent="0.3">
      <c r="A2564" s="7" t="s">
        <v>12371</v>
      </c>
      <c r="B2564">
        <v>1</v>
      </c>
    </row>
    <row r="2565" spans="1:2" x14ac:dyDescent="0.3">
      <c r="A2565" s="7" t="s">
        <v>13851</v>
      </c>
      <c r="B2565">
        <v>1</v>
      </c>
    </row>
    <row r="2566" spans="1:2" x14ac:dyDescent="0.3">
      <c r="A2566" s="3" t="s">
        <v>15426</v>
      </c>
      <c r="B2566">
        <v>6</v>
      </c>
    </row>
    <row r="2567" spans="1:2" x14ac:dyDescent="0.3">
      <c r="A2567" s="7" t="s">
        <v>14936</v>
      </c>
      <c r="B2567">
        <v>1</v>
      </c>
    </row>
    <row r="2568" spans="1:2" x14ac:dyDescent="0.3">
      <c r="A2568" s="7" t="s">
        <v>15427</v>
      </c>
      <c r="B2568">
        <v>1</v>
      </c>
    </row>
    <row r="2569" spans="1:2" x14ac:dyDescent="0.3">
      <c r="A2569" s="7" t="s">
        <v>16710</v>
      </c>
      <c r="B2569">
        <v>1</v>
      </c>
    </row>
    <row r="2570" spans="1:2" x14ac:dyDescent="0.3">
      <c r="A2570" s="7" t="s">
        <v>14809</v>
      </c>
      <c r="B2570">
        <v>1</v>
      </c>
    </row>
    <row r="2571" spans="1:2" x14ac:dyDescent="0.3">
      <c r="A2571" s="7" t="s">
        <v>14886</v>
      </c>
      <c r="B2571">
        <v>2</v>
      </c>
    </row>
    <row r="2572" spans="1:2" x14ac:dyDescent="0.3">
      <c r="A2572" s="3" t="s">
        <v>13391</v>
      </c>
      <c r="B2572">
        <v>6</v>
      </c>
    </row>
    <row r="2573" spans="1:2" x14ac:dyDescent="0.3">
      <c r="A2573" s="7" t="s">
        <v>16233</v>
      </c>
      <c r="B2573">
        <v>1</v>
      </c>
    </row>
    <row r="2574" spans="1:2" x14ac:dyDescent="0.3">
      <c r="A2574" s="7" t="s">
        <v>14877</v>
      </c>
      <c r="B2574">
        <v>1</v>
      </c>
    </row>
    <row r="2575" spans="1:2" x14ac:dyDescent="0.3">
      <c r="A2575" s="7" t="s">
        <v>4160</v>
      </c>
      <c r="B2575">
        <v>1</v>
      </c>
    </row>
    <row r="2576" spans="1:2" x14ac:dyDescent="0.3">
      <c r="A2576" s="7" t="s">
        <v>13393</v>
      </c>
      <c r="B2576">
        <v>1</v>
      </c>
    </row>
    <row r="2577" spans="1:2" x14ac:dyDescent="0.3">
      <c r="A2577" s="7" t="s">
        <v>14401</v>
      </c>
      <c r="B2577">
        <v>1</v>
      </c>
    </row>
    <row r="2578" spans="1:2" x14ac:dyDescent="0.3">
      <c r="A2578" s="7" t="s">
        <v>19430</v>
      </c>
      <c r="B2578">
        <v>1</v>
      </c>
    </row>
    <row r="2579" spans="1:2" x14ac:dyDescent="0.3">
      <c r="A2579" s="3" t="s">
        <v>9062</v>
      </c>
      <c r="B2579">
        <v>6</v>
      </c>
    </row>
    <row r="2580" spans="1:2" x14ac:dyDescent="0.3">
      <c r="A2580" s="7" t="s">
        <v>17038</v>
      </c>
      <c r="B2580">
        <v>1</v>
      </c>
    </row>
    <row r="2581" spans="1:2" x14ac:dyDescent="0.3">
      <c r="A2581" s="7" t="s">
        <v>9064</v>
      </c>
      <c r="B2581">
        <v>1</v>
      </c>
    </row>
    <row r="2582" spans="1:2" x14ac:dyDescent="0.3">
      <c r="A2582" s="7" t="s">
        <v>14735</v>
      </c>
      <c r="B2582">
        <v>1</v>
      </c>
    </row>
    <row r="2583" spans="1:2" x14ac:dyDescent="0.3">
      <c r="A2583" s="7" t="s">
        <v>12035</v>
      </c>
      <c r="B2583">
        <v>2</v>
      </c>
    </row>
    <row r="2584" spans="1:2" x14ac:dyDescent="0.3">
      <c r="A2584" s="7" t="s">
        <v>15538</v>
      </c>
      <c r="B2584">
        <v>1</v>
      </c>
    </row>
    <row r="2585" spans="1:2" x14ac:dyDescent="0.3">
      <c r="A2585" s="3" t="s">
        <v>622</v>
      </c>
      <c r="B2585">
        <v>6</v>
      </c>
    </row>
    <row r="2586" spans="1:2" x14ac:dyDescent="0.3">
      <c r="A2586" s="7" t="s">
        <v>1430</v>
      </c>
      <c r="B2586">
        <v>1</v>
      </c>
    </row>
    <row r="2587" spans="1:2" x14ac:dyDescent="0.3">
      <c r="A2587" s="7" t="s">
        <v>624</v>
      </c>
      <c r="B2587">
        <v>1</v>
      </c>
    </row>
    <row r="2588" spans="1:2" x14ac:dyDescent="0.3">
      <c r="A2588" s="7" t="s">
        <v>102</v>
      </c>
      <c r="B2588">
        <v>1</v>
      </c>
    </row>
    <row r="2589" spans="1:2" x14ac:dyDescent="0.3">
      <c r="A2589" s="7" t="s">
        <v>4022</v>
      </c>
      <c r="B2589">
        <v>1</v>
      </c>
    </row>
    <row r="2590" spans="1:2" x14ac:dyDescent="0.3">
      <c r="A2590" s="7" t="s">
        <v>4521</v>
      </c>
      <c r="B2590">
        <v>1</v>
      </c>
    </row>
    <row r="2591" spans="1:2" x14ac:dyDescent="0.3">
      <c r="A2591" s="7" t="s">
        <v>6085</v>
      </c>
      <c r="B2591">
        <v>1</v>
      </c>
    </row>
    <row r="2592" spans="1:2" x14ac:dyDescent="0.3">
      <c r="A2592" s="3" t="s">
        <v>12457</v>
      </c>
      <c r="B2592">
        <v>6</v>
      </c>
    </row>
    <row r="2593" spans="1:2" x14ac:dyDescent="0.3">
      <c r="A2593" s="7" t="s">
        <v>12797</v>
      </c>
      <c r="B2593">
        <v>1</v>
      </c>
    </row>
    <row r="2594" spans="1:2" x14ac:dyDescent="0.3">
      <c r="A2594" s="7" t="s">
        <v>12459</v>
      </c>
      <c r="B2594">
        <v>2</v>
      </c>
    </row>
    <row r="2595" spans="1:2" x14ac:dyDescent="0.3">
      <c r="A2595" s="7" t="s">
        <v>19679</v>
      </c>
      <c r="B2595">
        <v>1</v>
      </c>
    </row>
    <row r="2596" spans="1:2" x14ac:dyDescent="0.3">
      <c r="A2596" s="7" t="s">
        <v>16498</v>
      </c>
      <c r="B2596">
        <v>1</v>
      </c>
    </row>
    <row r="2597" spans="1:2" x14ac:dyDescent="0.3">
      <c r="A2597" s="7" t="s">
        <v>14072</v>
      </c>
      <c r="B2597">
        <v>1</v>
      </c>
    </row>
    <row r="2598" spans="1:2" x14ac:dyDescent="0.3">
      <c r="A2598" s="3" t="s">
        <v>10654</v>
      </c>
      <c r="B2598">
        <v>6</v>
      </c>
    </row>
    <row r="2599" spans="1:2" x14ac:dyDescent="0.3">
      <c r="A2599" s="7" t="s">
        <v>17495</v>
      </c>
      <c r="B2599">
        <v>1</v>
      </c>
    </row>
    <row r="2600" spans="1:2" x14ac:dyDescent="0.3">
      <c r="A2600" s="7" t="s">
        <v>18562</v>
      </c>
      <c r="B2600">
        <v>1</v>
      </c>
    </row>
    <row r="2601" spans="1:2" x14ac:dyDescent="0.3">
      <c r="A2601" s="7" t="s">
        <v>14419</v>
      </c>
      <c r="B2601">
        <v>1</v>
      </c>
    </row>
    <row r="2602" spans="1:2" x14ac:dyDescent="0.3">
      <c r="A2602" s="7" t="s">
        <v>498</v>
      </c>
      <c r="B2602">
        <v>1</v>
      </c>
    </row>
    <row r="2603" spans="1:2" x14ac:dyDescent="0.3">
      <c r="A2603" s="7" t="s">
        <v>6777</v>
      </c>
      <c r="B2603">
        <v>1</v>
      </c>
    </row>
    <row r="2604" spans="1:2" x14ac:dyDescent="0.3">
      <c r="A2604" s="7" t="s">
        <v>10656</v>
      </c>
      <c r="B2604">
        <v>1</v>
      </c>
    </row>
    <row r="2605" spans="1:2" x14ac:dyDescent="0.3">
      <c r="A2605" s="3" t="s">
        <v>10488</v>
      </c>
      <c r="B2605">
        <v>6</v>
      </c>
    </row>
    <row r="2606" spans="1:2" x14ac:dyDescent="0.3">
      <c r="A2606" s="7" t="s">
        <v>14008</v>
      </c>
      <c r="B2606">
        <v>1</v>
      </c>
    </row>
    <row r="2607" spans="1:2" x14ac:dyDescent="0.3">
      <c r="A2607" s="7" t="s">
        <v>11693</v>
      </c>
      <c r="B2607">
        <v>1</v>
      </c>
    </row>
    <row r="2608" spans="1:2" x14ac:dyDescent="0.3">
      <c r="A2608" s="7" t="s">
        <v>11733</v>
      </c>
      <c r="B2608">
        <v>2</v>
      </c>
    </row>
    <row r="2609" spans="1:2" x14ac:dyDescent="0.3">
      <c r="A2609" s="7" t="s">
        <v>1855</v>
      </c>
      <c r="B2609">
        <v>1</v>
      </c>
    </row>
    <row r="2610" spans="1:2" x14ac:dyDescent="0.3">
      <c r="A2610" s="7" t="s">
        <v>10489</v>
      </c>
      <c r="B2610">
        <v>1</v>
      </c>
    </row>
    <row r="2611" spans="1:2" x14ac:dyDescent="0.3">
      <c r="A2611" s="3" t="s">
        <v>11168</v>
      </c>
      <c r="B2611">
        <v>6</v>
      </c>
    </row>
    <row r="2612" spans="1:2" x14ac:dyDescent="0.3">
      <c r="A2612" s="7" t="s">
        <v>8768</v>
      </c>
      <c r="B2612">
        <v>1</v>
      </c>
    </row>
    <row r="2613" spans="1:2" x14ac:dyDescent="0.3">
      <c r="A2613" s="7" t="s">
        <v>3866</v>
      </c>
      <c r="B2613">
        <v>1</v>
      </c>
    </row>
    <row r="2614" spans="1:2" x14ac:dyDescent="0.3">
      <c r="A2614" s="7" t="s">
        <v>2103</v>
      </c>
      <c r="B2614">
        <v>1</v>
      </c>
    </row>
    <row r="2615" spans="1:2" x14ac:dyDescent="0.3">
      <c r="A2615" s="7" t="s">
        <v>2798</v>
      </c>
      <c r="B2615">
        <v>1</v>
      </c>
    </row>
    <row r="2616" spans="1:2" x14ac:dyDescent="0.3">
      <c r="A2616" s="7" t="s">
        <v>8938</v>
      </c>
      <c r="B2616">
        <v>1</v>
      </c>
    </row>
    <row r="2617" spans="1:2" x14ac:dyDescent="0.3">
      <c r="A2617" s="7" t="s">
        <v>7701</v>
      </c>
      <c r="B2617">
        <v>1</v>
      </c>
    </row>
    <row r="2618" spans="1:2" x14ac:dyDescent="0.3">
      <c r="A2618" s="3" t="s">
        <v>15886</v>
      </c>
      <c r="B2618">
        <v>6</v>
      </c>
    </row>
    <row r="2619" spans="1:2" x14ac:dyDescent="0.3">
      <c r="A2619" s="7" t="s">
        <v>19227</v>
      </c>
      <c r="B2619">
        <v>1</v>
      </c>
    </row>
    <row r="2620" spans="1:2" x14ac:dyDescent="0.3">
      <c r="A2620" s="7" t="s">
        <v>10891</v>
      </c>
      <c r="B2620">
        <v>1</v>
      </c>
    </row>
    <row r="2621" spans="1:2" x14ac:dyDescent="0.3">
      <c r="A2621" s="7" t="s">
        <v>11997</v>
      </c>
      <c r="B2621">
        <v>2</v>
      </c>
    </row>
    <row r="2622" spans="1:2" x14ac:dyDescent="0.3">
      <c r="A2622" s="7" t="s">
        <v>15887</v>
      </c>
      <c r="B2622">
        <v>1</v>
      </c>
    </row>
    <row r="2623" spans="1:2" x14ac:dyDescent="0.3">
      <c r="A2623" s="7" t="s">
        <v>18208</v>
      </c>
      <c r="B2623">
        <v>1</v>
      </c>
    </row>
    <row r="2624" spans="1:2" x14ac:dyDescent="0.3">
      <c r="A2624" s="3" t="s">
        <v>5806</v>
      </c>
      <c r="B2624">
        <v>6</v>
      </c>
    </row>
    <row r="2625" spans="1:2" x14ac:dyDescent="0.3">
      <c r="A2625" s="7" t="s">
        <v>9609</v>
      </c>
      <c r="B2625">
        <v>1</v>
      </c>
    </row>
    <row r="2626" spans="1:2" x14ac:dyDescent="0.3">
      <c r="A2626" s="7" t="s">
        <v>2021</v>
      </c>
      <c r="B2626">
        <v>1</v>
      </c>
    </row>
    <row r="2627" spans="1:2" x14ac:dyDescent="0.3">
      <c r="A2627" s="7" t="s">
        <v>2798</v>
      </c>
      <c r="B2627">
        <v>1</v>
      </c>
    </row>
    <row r="2628" spans="1:2" x14ac:dyDescent="0.3">
      <c r="A2628" s="7" t="s">
        <v>7135</v>
      </c>
      <c r="B2628">
        <v>1</v>
      </c>
    </row>
    <row r="2629" spans="1:2" x14ac:dyDescent="0.3">
      <c r="A2629" s="7" t="s">
        <v>4006</v>
      </c>
      <c r="B2629">
        <v>1</v>
      </c>
    </row>
    <row r="2630" spans="1:2" x14ac:dyDescent="0.3">
      <c r="A2630" s="7" t="s">
        <v>3058</v>
      </c>
      <c r="B2630">
        <v>1</v>
      </c>
    </row>
    <row r="2631" spans="1:2" x14ac:dyDescent="0.3">
      <c r="A2631" s="3" t="s">
        <v>4344</v>
      </c>
      <c r="B2631">
        <v>6</v>
      </c>
    </row>
    <row r="2632" spans="1:2" x14ac:dyDescent="0.3">
      <c r="A2632" s="7" t="s">
        <v>4845</v>
      </c>
      <c r="B2632">
        <v>1</v>
      </c>
    </row>
    <row r="2633" spans="1:2" x14ac:dyDescent="0.3">
      <c r="A2633" s="7" t="s">
        <v>4345</v>
      </c>
      <c r="B2633">
        <v>1</v>
      </c>
    </row>
    <row r="2634" spans="1:2" x14ac:dyDescent="0.3">
      <c r="A2634" s="7" t="s">
        <v>6539</v>
      </c>
      <c r="B2634">
        <v>1</v>
      </c>
    </row>
    <row r="2635" spans="1:2" x14ac:dyDescent="0.3">
      <c r="A2635" s="7" t="s">
        <v>11105</v>
      </c>
      <c r="B2635">
        <v>1</v>
      </c>
    </row>
    <row r="2636" spans="1:2" x14ac:dyDescent="0.3">
      <c r="A2636" s="7" t="s">
        <v>5105</v>
      </c>
      <c r="B2636">
        <v>1</v>
      </c>
    </row>
    <row r="2637" spans="1:2" x14ac:dyDescent="0.3">
      <c r="A2637" s="7" t="s">
        <v>9312</v>
      </c>
      <c r="B2637">
        <v>1</v>
      </c>
    </row>
    <row r="2638" spans="1:2" x14ac:dyDescent="0.3">
      <c r="A2638" s="3" t="s">
        <v>4796</v>
      </c>
      <c r="B2638">
        <v>6</v>
      </c>
    </row>
    <row r="2639" spans="1:2" x14ac:dyDescent="0.3">
      <c r="A2639" s="7" t="s">
        <v>4084</v>
      </c>
      <c r="B2639">
        <v>1</v>
      </c>
    </row>
    <row r="2640" spans="1:2" x14ac:dyDescent="0.3">
      <c r="A2640" s="7" t="s">
        <v>12146</v>
      </c>
      <c r="B2640">
        <v>1</v>
      </c>
    </row>
    <row r="2641" spans="1:2" x14ac:dyDescent="0.3">
      <c r="A2641" s="7" t="s">
        <v>9057</v>
      </c>
      <c r="B2641">
        <v>1</v>
      </c>
    </row>
    <row r="2642" spans="1:2" x14ac:dyDescent="0.3">
      <c r="A2642" s="7" t="s">
        <v>7701</v>
      </c>
      <c r="B2642">
        <v>1</v>
      </c>
    </row>
    <row r="2643" spans="1:2" x14ac:dyDescent="0.3">
      <c r="A2643" s="7" t="s">
        <v>18003</v>
      </c>
      <c r="B2643">
        <v>1</v>
      </c>
    </row>
    <row r="2644" spans="1:2" x14ac:dyDescent="0.3">
      <c r="A2644" s="7" t="s">
        <v>4797</v>
      </c>
      <c r="B2644">
        <v>1</v>
      </c>
    </row>
    <row r="2645" spans="1:2" x14ac:dyDescent="0.3">
      <c r="A2645" s="3" t="s">
        <v>9878</v>
      </c>
      <c r="B2645">
        <v>6</v>
      </c>
    </row>
    <row r="2646" spans="1:2" x14ac:dyDescent="0.3">
      <c r="A2646" s="7" t="s">
        <v>8768</v>
      </c>
      <c r="B2646">
        <v>2</v>
      </c>
    </row>
    <row r="2647" spans="1:2" x14ac:dyDescent="0.3">
      <c r="A2647" s="7" t="s">
        <v>4084</v>
      </c>
      <c r="B2647">
        <v>1</v>
      </c>
    </row>
    <row r="2648" spans="1:2" x14ac:dyDescent="0.3">
      <c r="A2648" s="7" t="s">
        <v>13321</v>
      </c>
      <c r="B2648">
        <v>1</v>
      </c>
    </row>
    <row r="2649" spans="1:2" x14ac:dyDescent="0.3">
      <c r="A2649" s="7" t="s">
        <v>4883</v>
      </c>
      <c r="B2649">
        <v>1</v>
      </c>
    </row>
    <row r="2650" spans="1:2" x14ac:dyDescent="0.3">
      <c r="A2650" s="7" t="s">
        <v>975</v>
      </c>
      <c r="B2650">
        <v>1</v>
      </c>
    </row>
    <row r="2651" spans="1:2" x14ac:dyDescent="0.3">
      <c r="A2651" s="3" t="s">
        <v>4517</v>
      </c>
      <c r="B2651">
        <v>6</v>
      </c>
    </row>
    <row r="2652" spans="1:2" x14ac:dyDescent="0.3">
      <c r="A2652" s="7" t="s">
        <v>6848</v>
      </c>
      <c r="B2652">
        <v>1</v>
      </c>
    </row>
    <row r="2653" spans="1:2" x14ac:dyDescent="0.3">
      <c r="A2653" s="7" t="s">
        <v>5628</v>
      </c>
      <c r="B2653">
        <v>1</v>
      </c>
    </row>
    <row r="2654" spans="1:2" x14ac:dyDescent="0.3">
      <c r="A2654" s="7" t="s">
        <v>2146</v>
      </c>
      <c r="B2654">
        <v>1</v>
      </c>
    </row>
    <row r="2655" spans="1:2" x14ac:dyDescent="0.3">
      <c r="A2655" s="7" t="s">
        <v>4006</v>
      </c>
      <c r="B2655">
        <v>1</v>
      </c>
    </row>
    <row r="2656" spans="1:2" x14ac:dyDescent="0.3">
      <c r="A2656" s="7" t="s">
        <v>4518</v>
      </c>
      <c r="B2656">
        <v>1</v>
      </c>
    </row>
    <row r="2657" spans="1:2" x14ac:dyDescent="0.3">
      <c r="A2657" s="7" t="s">
        <v>13662</v>
      </c>
      <c r="B2657">
        <v>1</v>
      </c>
    </row>
    <row r="2658" spans="1:2" x14ac:dyDescent="0.3">
      <c r="A2658" s="3" t="s">
        <v>428</v>
      </c>
      <c r="B2658">
        <v>6</v>
      </c>
    </row>
    <row r="2659" spans="1:2" x14ac:dyDescent="0.3">
      <c r="A2659" s="7" t="s">
        <v>1006</v>
      </c>
      <c r="B2659">
        <v>1</v>
      </c>
    </row>
    <row r="2660" spans="1:2" x14ac:dyDescent="0.3">
      <c r="A2660" s="7" t="s">
        <v>746</v>
      </c>
      <c r="B2660">
        <v>1</v>
      </c>
    </row>
    <row r="2661" spans="1:2" x14ac:dyDescent="0.3">
      <c r="A2661" s="7" t="s">
        <v>4268</v>
      </c>
      <c r="B2661">
        <v>1</v>
      </c>
    </row>
    <row r="2662" spans="1:2" x14ac:dyDescent="0.3">
      <c r="A2662" s="7" t="s">
        <v>21</v>
      </c>
      <c r="B2662">
        <v>1</v>
      </c>
    </row>
    <row r="2663" spans="1:2" x14ac:dyDescent="0.3">
      <c r="A2663" s="7" t="s">
        <v>106</v>
      </c>
      <c r="B2663">
        <v>1</v>
      </c>
    </row>
    <row r="2664" spans="1:2" x14ac:dyDescent="0.3">
      <c r="A2664" s="7" t="s">
        <v>430</v>
      </c>
      <c r="B2664">
        <v>1</v>
      </c>
    </row>
    <row r="2665" spans="1:2" x14ac:dyDescent="0.3">
      <c r="A2665" s="3" t="s">
        <v>6118</v>
      </c>
      <c r="B2665">
        <v>6</v>
      </c>
    </row>
    <row r="2666" spans="1:2" x14ac:dyDescent="0.3">
      <c r="A2666" s="7" t="s">
        <v>9939</v>
      </c>
      <c r="B2666">
        <v>1</v>
      </c>
    </row>
    <row r="2667" spans="1:2" x14ac:dyDescent="0.3">
      <c r="A2667" s="7" t="s">
        <v>1137</v>
      </c>
      <c r="B2667">
        <v>1</v>
      </c>
    </row>
    <row r="2668" spans="1:2" x14ac:dyDescent="0.3">
      <c r="A2668" s="7" t="s">
        <v>534</v>
      </c>
      <c r="B2668">
        <v>1</v>
      </c>
    </row>
    <row r="2669" spans="1:2" x14ac:dyDescent="0.3">
      <c r="A2669" s="7" t="s">
        <v>184</v>
      </c>
      <c r="B2669">
        <v>1</v>
      </c>
    </row>
    <row r="2670" spans="1:2" x14ac:dyDescent="0.3">
      <c r="A2670" s="7" t="s">
        <v>557</v>
      </c>
      <c r="B2670">
        <v>1</v>
      </c>
    </row>
    <row r="2671" spans="1:2" x14ac:dyDescent="0.3">
      <c r="A2671" s="7" t="s">
        <v>3199</v>
      </c>
      <c r="B2671">
        <v>1</v>
      </c>
    </row>
    <row r="2672" spans="1:2" x14ac:dyDescent="0.3">
      <c r="A2672" s="3" t="s">
        <v>9618</v>
      </c>
      <c r="B2672">
        <v>6</v>
      </c>
    </row>
    <row r="2673" spans="1:2" x14ac:dyDescent="0.3">
      <c r="A2673" s="7" t="s">
        <v>14188</v>
      </c>
      <c r="B2673">
        <v>1</v>
      </c>
    </row>
    <row r="2674" spans="1:2" x14ac:dyDescent="0.3">
      <c r="A2674" s="7" t="s">
        <v>9618</v>
      </c>
      <c r="B2674">
        <v>2</v>
      </c>
    </row>
    <row r="2675" spans="1:2" x14ac:dyDescent="0.3">
      <c r="A2675" s="7" t="s">
        <v>9441</v>
      </c>
      <c r="B2675">
        <v>1</v>
      </c>
    </row>
    <row r="2676" spans="1:2" x14ac:dyDescent="0.3">
      <c r="A2676" s="7" t="s">
        <v>13160</v>
      </c>
      <c r="B2676">
        <v>1</v>
      </c>
    </row>
    <row r="2677" spans="1:2" x14ac:dyDescent="0.3">
      <c r="A2677" s="7" t="s">
        <v>9863</v>
      </c>
      <c r="B2677">
        <v>1</v>
      </c>
    </row>
    <row r="2678" spans="1:2" x14ac:dyDescent="0.3">
      <c r="A2678" s="3" t="s">
        <v>2080</v>
      </c>
      <c r="B2678">
        <v>6</v>
      </c>
    </row>
    <row r="2679" spans="1:2" x14ac:dyDescent="0.3">
      <c r="A2679" s="7" t="s">
        <v>10128</v>
      </c>
      <c r="B2679">
        <v>1</v>
      </c>
    </row>
    <row r="2680" spans="1:2" x14ac:dyDescent="0.3">
      <c r="A2680" s="7" t="s">
        <v>13365</v>
      </c>
      <c r="B2680">
        <v>1</v>
      </c>
    </row>
    <row r="2681" spans="1:2" x14ac:dyDescent="0.3">
      <c r="A2681" s="7" t="s">
        <v>11711</v>
      </c>
      <c r="B2681">
        <v>1</v>
      </c>
    </row>
    <row r="2682" spans="1:2" x14ac:dyDescent="0.3">
      <c r="A2682" s="7" t="s">
        <v>15286</v>
      </c>
      <c r="B2682">
        <v>1</v>
      </c>
    </row>
    <row r="2683" spans="1:2" x14ac:dyDescent="0.3">
      <c r="A2683" s="7" t="s">
        <v>4480</v>
      </c>
      <c r="B2683">
        <v>1</v>
      </c>
    </row>
    <row r="2684" spans="1:2" x14ac:dyDescent="0.3">
      <c r="A2684" s="7" t="s">
        <v>9481</v>
      </c>
      <c r="B2684">
        <v>1</v>
      </c>
    </row>
    <row r="2685" spans="1:2" x14ac:dyDescent="0.3">
      <c r="A2685" s="3" t="s">
        <v>653</v>
      </c>
      <c r="B2685">
        <v>6</v>
      </c>
    </row>
    <row r="2686" spans="1:2" x14ac:dyDescent="0.3">
      <c r="A2686" s="7" t="s">
        <v>6471</v>
      </c>
      <c r="B2686">
        <v>1</v>
      </c>
    </row>
    <row r="2687" spans="1:2" x14ac:dyDescent="0.3">
      <c r="A2687" s="7" t="s">
        <v>655</v>
      </c>
      <c r="B2687">
        <v>1</v>
      </c>
    </row>
    <row r="2688" spans="1:2" x14ac:dyDescent="0.3">
      <c r="A2688" s="7" t="s">
        <v>6799</v>
      </c>
      <c r="B2688">
        <v>1</v>
      </c>
    </row>
    <row r="2689" spans="1:2" x14ac:dyDescent="0.3">
      <c r="A2689" s="7" t="s">
        <v>10705</v>
      </c>
      <c r="B2689">
        <v>1</v>
      </c>
    </row>
    <row r="2690" spans="1:2" x14ac:dyDescent="0.3">
      <c r="A2690" s="7" t="s">
        <v>557</v>
      </c>
      <c r="B2690">
        <v>1</v>
      </c>
    </row>
    <row r="2691" spans="1:2" x14ac:dyDescent="0.3">
      <c r="A2691" s="7" t="s">
        <v>4768</v>
      </c>
      <c r="B2691">
        <v>1</v>
      </c>
    </row>
    <row r="2692" spans="1:2" x14ac:dyDescent="0.3">
      <c r="A2692" s="3" t="s">
        <v>6286</v>
      </c>
      <c r="B2692">
        <v>6</v>
      </c>
    </row>
    <row r="2693" spans="1:2" x14ac:dyDescent="0.3">
      <c r="A2693" s="7" t="s">
        <v>15596</v>
      </c>
      <c r="B2693">
        <v>2</v>
      </c>
    </row>
    <row r="2694" spans="1:2" x14ac:dyDescent="0.3">
      <c r="A2694" s="7" t="s">
        <v>19164</v>
      </c>
      <c r="B2694">
        <v>2</v>
      </c>
    </row>
    <row r="2695" spans="1:2" x14ac:dyDescent="0.3">
      <c r="A2695" s="7" t="s">
        <v>17038</v>
      </c>
      <c r="B2695">
        <v>1</v>
      </c>
    </row>
    <row r="2696" spans="1:2" x14ac:dyDescent="0.3">
      <c r="A2696" s="7" t="s">
        <v>1462</v>
      </c>
      <c r="B2696">
        <v>1</v>
      </c>
    </row>
    <row r="2697" spans="1:2" x14ac:dyDescent="0.3">
      <c r="A2697" s="3" t="s">
        <v>1825</v>
      </c>
      <c r="B2697">
        <v>6</v>
      </c>
    </row>
    <row r="2698" spans="1:2" x14ac:dyDescent="0.3">
      <c r="A2698" s="7" t="s">
        <v>2810</v>
      </c>
      <c r="B2698">
        <v>1</v>
      </c>
    </row>
    <row r="2699" spans="1:2" x14ac:dyDescent="0.3">
      <c r="A2699" s="7" t="s">
        <v>1564</v>
      </c>
      <c r="B2699">
        <v>1</v>
      </c>
    </row>
    <row r="2700" spans="1:2" x14ac:dyDescent="0.3">
      <c r="A2700" s="7" t="s">
        <v>2146</v>
      </c>
      <c r="B2700">
        <v>1</v>
      </c>
    </row>
    <row r="2701" spans="1:2" x14ac:dyDescent="0.3">
      <c r="A2701" s="7" t="s">
        <v>148</v>
      </c>
      <c r="B2701">
        <v>1</v>
      </c>
    </row>
    <row r="2702" spans="1:2" x14ac:dyDescent="0.3">
      <c r="A2702" s="7" t="s">
        <v>2024</v>
      </c>
      <c r="B2702">
        <v>1</v>
      </c>
    </row>
    <row r="2703" spans="1:2" x14ac:dyDescent="0.3">
      <c r="A2703" s="7" t="s">
        <v>4162</v>
      </c>
      <c r="B2703">
        <v>1</v>
      </c>
    </row>
    <row r="2704" spans="1:2" x14ac:dyDescent="0.3">
      <c r="A2704" s="3" t="s">
        <v>6187</v>
      </c>
      <c r="B2704">
        <v>6</v>
      </c>
    </row>
    <row r="2705" spans="1:2" x14ac:dyDescent="0.3">
      <c r="A2705" s="7" t="s">
        <v>136</v>
      </c>
      <c r="B2705">
        <v>1</v>
      </c>
    </row>
    <row r="2706" spans="1:2" x14ac:dyDescent="0.3">
      <c r="A2706" s="7" t="s">
        <v>7606</v>
      </c>
      <c r="B2706">
        <v>1</v>
      </c>
    </row>
    <row r="2707" spans="1:2" x14ac:dyDescent="0.3">
      <c r="A2707" s="7" t="s">
        <v>6189</v>
      </c>
      <c r="B2707">
        <v>1</v>
      </c>
    </row>
    <row r="2708" spans="1:2" x14ac:dyDescent="0.3">
      <c r="A2708" s="7" t="s">
        <v>184</v>
      </c>
      <c r="B2708">
        <v>1</v>
      </c>
    </row>
    <row r="2709" spans="1:2" x14ac:dyDescent="0.3">
      <c r="A2709" s="7" t="s">
        <v>67</v>
      </c>
      <c r="B2709">
        <v>1</v>
      </c>
    </row>
    <row r="2710" spans="1:2" x14ac:dyDescent="0.3">
      <c r="A2710" s="7" t="s">
        <v>100</v>
      </c>
      <c r="B2710">
        <v>1</v>
      </c>
    </row>
    <row r="2711" spans="1:2" x14ac:dyDescent="0.3">
      <c r="A2711" s="3" t="s">
        <v>8944</v>
      </c>
      <c r="B2711">
        <v>6</v>
      </c>
    </row>
    <row r="2712" spans="1:2" x14ac:dyDescent="0.3">
      <c r="A2712" s="7" t="s">
        <v>3025</v>
      </c>
      <c r="B2712">
        <v>1</v>
      </c>
    </row>
    <row r="2713" spans="1:2" x14ac:dyDescent="0.3">
      <c r="A2713" s="7" t="s">
        <v>4412</v>
      </c>
      <c r="B2713">
        <v>1</v>
      </c>
    </row>
    <row r="2714" spans="1:2" x14ac:dyDescent="0.3">
      <c r="A2714" s="7" t="s">
        <v>1481</v>
      </c>
      <c r="B2714">
        <v>1</v>
      </c>
    </row>
    <row r="2715" spans="1:2" x14ac:dyDescent="0.3">
      <c r="A2715" s="7" t="s">
        <v>4084</v>
      </c>
      <c r="B2715">
        <v>1</v>
      </c>
    </row>
    <row r="2716" spans="1:2" x14ac:dyDescent="0.3">
      <c r="A2716" s="7" t="s">
        <v>10696</v>
      </c>
      <c r="B2716">
        <v>1</v>
      </c>
    </row>
    <row r="2717" spans="1:2" x14ac:dyDescent="0.3">
      <c r="A2717" s="7" t="s">
        <v>184</v>
      </c>
      <c r="B2717">
        <v>1</v>
      </c>
    </row>
    <row r="2718" spans="1:2" x14ac:dyDescent="0.3">
      <c r="A2718" s="3" t="s">
        <v>15603</v>
      </c>
      <c r="B2718">
        <v>6</v>
      </c>
    </row>
    <row r="2719" spans="1:2" x14ac:dyDescent="0.3">
      <c r="A2719" s="7" t="s">
        <v>19579</v>
      </c>
      <c r="B2719">
        <v>1</v>
      </c>
    </row>
    <row r="2720" spans="1:2" x14ac:dyDescent="0.3">
      <c r="A2720" s="7" t="s">
        <v>20676</v>
      </c>
      <c r="B2720">
        <v>1</v>
      </c>
    </row>
    <row r="2721" spans="1:2" x14ac:dyDescent="0.3">
      <c r="A2721" s="7" t="s">
        <v>12339</v>
      </c>
      <c r="B2721">
        <v>1</v>
      </c>
    </row>
    <row r="2722" spans="1:2" x14ac:dyDescent="0.3">
      <c r="A2722" s="7" t="s">
        <v>15943</v>
      </c>
      <c r="B2722">
        <v>1</v>
      </c>
    </row>
    <row r="2723" spans="1:2" x14ac:dyDescent="0.3">
      <c r="A2723" s="7" t="s">
        <v>15605</v>
      </c>
      <c r="B2723">
        <v>1</v>
      </c>
    </row>
    <row r="2724" spans="1:2" x14ac:dyDescent="0.3">
      <c r="A2724" s="7" t="s">
        <v>16726</v>
      </c>
      <c r="B2724">
        <v>1</v>
      </c>
    </row>
    <row r="2725" spans="1:2" x14ac:dyDescent="0.3">
      <c r="A2725" s="3" t="s">
        <v>926</v>
      </c>
      <c r="B2725">
        <v>6</v>
      </c>
    </row>
    <row r="2726" spans="1:2" x14ac:dyDescent="0.3">
      <c r="A2726" s="7" t="s">
        <v>928</v>
      </c>
      <c r="B2726">
        <v>1</v>
      </c>
    </row>
    <row r="2727" spans="1:2" x14ac:dyDescent="0.3">
      <c r="A2727" s="7" t="s">
        <v>4105</v>
      </c>
      <c r="B2727">
        <v>1</v>
      </c>
    </row>
    <row r="2728" spans="1:2" x14ac:dyDescent="0.3">
      <c r="A2728" s="7" t="s">
        <v>1920</v>
      </c>
      <c r="B2728">
        <v>1</v>
      </c>
    </row>
    <row r="2729" spans="1:2" x14ac:dyDescent="0.3">
      <c r="A2729" s="7" t="s">
        <v>4006</v>
      </c>
      <c r="B2729">
        <v>1</v>
      </c>
    </row>
    <row r="2730" spans="1:2" x14ac:dyDescent="0.3">
      <c r="A2730" s="7" t="s">
        <v>891</v>
      </c>
      <c r="B2730">
        <v>1</v>
      </c>
    </row>
    <row r="2731" spans="1:2" x14ac:dyDescent="0.3">
      <c r="A2731" s="7" t="s">
        <v>1845</v>
      </c>
      <c r="B2731">
        <v>1</v>
      </c>
    </row>
    <row r="2732" spans="1:2" x14ac:dyDescent="0.3">
      <c r="A2732" s="3" t="s">
        <v>5424</v>
      </c>
      <c r="B2732">
        <v>6</v>
      </c>
    </row>
    <row r="2733" spans="1:2" x14ac:dyDescent="0.3">
      <c r="A2733" s="7" t="s">
        <v>13485</v>
      </c>
      <c r="B2733">
        <v>1</v>
      </c>
    </row>
    <row r="2734" spans="1:2" x14ac:dyDescent="0.3">
      <c r="A2734" s="7" t="s">
        <v>5426</v>
      </c>
      <c r="B2734">
        <v>1</v>
      </c>
    </row>
    <row r="2735" spans="1:2" x14ac:dyDescent="0.3">
      <c r="A2735" s="7" t="s">
        <v>5433</v>
      </c>
      <c r="B2735">
        <v>1</v>
      </c>
    </row>
    <row r="2736" spans="1:2" x14ac:dyDescent="0.3">
      <c r="A2736" s="7" t="s">
        <v>5990</v>
      </c>
      <c r="B2736">
        <v>1</v>
      </c>
    </row>
    <row r="2737" spans="1:2" x14ac:dyDescent="0.3">
      <c r="A2737" s="7" t="s">
        <v>7135</v>
      </c>
      <c r="B2737">
        <v>1</v>
      </c>
    </row>
    <row r="2738" spans="1:2" x14ac:dyDescent="0.3">
      <c r="A2738" s="7" t="s">
        <v>5161</v>
      </c>
      <c r="B2738">
        <v>1</v>
      </c>
    </row>
    <row r="2739" spans="1:2" x14ac:dyDescent="0.3">
      <c r="A2739" s="3" t="s">
        <v>8252</v>
      </c>
      <c r="B2739">
        <v>6</v>
      </c>
    </row>
    <row r="2740" spans="1:2" x14ac:dyDescent="0.3">
      <c r="A2740" s="7" t="s">
        <v>6863</v>
      </c>
      <c r="B2740">
        <v>1</v>
      </c>
    </row>
    <row r="2741" spans="1:2" x14ac:dyDescent="0.3">
      <c r="A2741" s="7" t="s">
        <v>3453</v>
      </c>
      <c r="B2741">
        <v>1</v>
      </c>
    </row>
    <row r="2742" spans="1:2" x14ac:dyDescent="0.3">
      <c r="A2742" s="7" t="s">
        <v>8454</v>
      </c>
      <c r="B2742">
        <v>1</v>
      </c>
    </row>
    <row r="2743" spans="1:2" x14ac:dyDescent="0.3">
      <c r="A2743" s="7" t="s">
        <v>12890</v>
      </c>
      <c r="B2743">
        <v>1</v>
      </c>
    </row>
    <row r="2744" spans="1:2" x14ac:dyDescent="0.3">
      <c r="A2744" s="7" t="s">
        <v>8280</v>
      </c>
      <c r="B2744">
        <v>1</v>
      </c>
    </row>
    <row r="2745" spans="1:2" x14ac:dyDescent="0.3">
      <c r="A2745" s="7" t="s">
        <v>3992</v>
      </c>
      <c r="B2745">
        <v>1</v>
      </c>
    </row>
    <row r="2746" spans="1:2" x14ac:dyDescent="0.3">
      <c r="A2746" s="3" t="s">
        <v>11747</v>
      </c>
      <c r="B2746">
        <v>6</v>
      </c>
    </row>
    <row r="2747" spans="1:2" x14ac:dyDescent="0.3">
      <c r="A2747" s="7" t="s">
        <v>986</v>
      </c>
      <c r="B2747">
        <v>1</v>
      </c>
    </row>
    <row r="2748" spans="1:2" x14ac:dyDescent="0.3">
      <c r="A2748" s="7" t="s">
        <v>6471</v>
      </c>
      <c r="B2748">
        <v>1</v>
      </c>
    </row>
    <row r="2749" spans="1:2" x14ac:dyDescent="0.3">
      <c r="A2749" s="7" t="s">
        <v>3866</v>
      </c>
      <c r="B2749">
        <v>1</v>
      </c>
    </row>
    <row r="2750" spans="1:2" x14ac:dyDescent="0.3">
      <c r="A2750" s="7" t="s">
        <v>10701</v>
      </c>
      <c r="B2750">
        <v>1</v>
      </c>
    </row>
    <row r="2751" spans="1:2" x14ac:dyDescent="0.3">
      <c r="A2751" s="7" t="s">
        <v>5026</v>
      </c>
      <c r="B2751">
        <v>1</v>
      </c>
    </row>
    <row r="2752" spans="1:2" x14ac:dyDescent="0.3">
      <c r="A2752" s="7" t="s">
        <v>7558</v>
      </c>
      <c r="B2752">
        <v>1</v>
      </c>
    </row>
    <row r="2753" spans="1:2" x14ac:dyDescent="0.3">
      <c r="A2753" s="3" t="s">
        <v>2044</v>
      </c>
      <c r="B2753">
        <v>6</v>
      </c>
    </row>
    <row r="2754" spans="1:2" x14ac:dyDescent="0.3">
      <c r="A2754" s="7" t="s">
        <v>14856</v>
      </c>
      <c r="B2754">
        <v>1</v>
      </c>
    </row>
    <row r="2755" spans="1:2" x14ac:dyDescent="0.3">
      <c r="A2755" s="7" t="s">
        <v>8512</v>
      </c>
      <c r="B2755">
        <v>1</v>
      </c>
    </row>
    <row r="2756" spans="1:2" x14ac:dyDescent="0.3">
      <c r="A2756" s="7" t="s">
        <v>2044</v>
      </c>
      <c r="B2756">
        <v>2</v>
      </c>
    </row>
    <row r="2757" spans="1:2" x14ac:dyDescent="0.3">
      <c r="A2757" s="7" t="s">
        <v>11245</v>
      </c>
      <c r="B2757">
        <v>1</v>
      </c>
    </row>
    <row r="2758" spans="1:2" x14ac:dyDescent="0.3">
      <c r="A2758" s="7" t="s">
        <v>2021</v>
      </c>
      <c r="B2758">
        <v>1</v>
      </c>
    </row>
    <row r="2759" spans="1:2" x14ac:dyDescent="0.3">
      <c r="A2759" s="3" t="s">
        <v>11256</v>
      </c>
      <c r="B2759">
        <v>6</v>
      </c>
    </row>
    <row r="2760" spans="1:2" x14ac:dyDescent="0.3">
      <c r="A2760" s="7" t="s">
        <v>6471</v>
      </c>
      <c r="B2760">
        <v>1</v>
      </c>
    </row>
    <row r="2761" spans="1:2" x14ac:dyDescent="0.3">
      <c r="A2761" s="7" t="s">
        <v>11258</v>
      </c>
      <c r="B2761">
        <v>1</v>
      </c>
    </row>
    <row r="2762" spans="1:2" x14ac:dyDescent="0.3">
      <c r="A2762" s="7" t="s">
        <v>11465</v>
      </c>
      <c r="B2762">
        <v>1</v>
      </c>
    </row>
    <row r="2763" spans="1:2" x14ac:dyDescent="0.3">
      <c r="A2763" s="7" t="s">
        <v>8428</v>
      </c>
      <c r="B2763">
        <v>1</v>
      </c>
    </row>
    <row r="2764" spans="1:2" x14ac:dyDescent="0.3">
      <c r="A2764" s="7" t="s">
        <v>1549</v>
      </c>
      <c r="B2764">
        <v>1</v>
      </c>
    </row>
    <row r="2765" spans="1:2" x14ac:dyDescent="0.3">
      <c r="A2765" s="7" t="s">
        <v>975</v>
      </c>
      <c r="B2765">
        <v>1</v>
      </c>
    </row>
    <row r="2766" spans="1:2" x14ac:dyDescent="0.3">
      <c r="A2766" s="3" t="s">
        <v>14383</v>
      </c>
      <c r="B2766">
        <v>6</v>
      </c>
    </row>
    <row r="2767" spans="1:2" x14ac:dyDescent="0.3">
      <c r="A2767" s="7" t="s">
        <v>12897</v>
      </c>
      <c r="B2767">
        <v>1</v>
      </c>
    </row>
    <row r="2768" spans="1:2" x14ac:dyDescent="0.3">
      <c r="A2768" s="7" t="s">
        <v>4868</v>
      </c>
      <c r="B2768">
        <v>1</v>
      </c>
    </row>
    <row r="2769" spans="1:2" x14ac:dyDescent="0.3">
      <c r="A2769" s="7" t="s">
        <v>12339</v>
      </c>
      <c r="B2769">
        <v>2</v>
      </c>
    </row>
    <row r="2770" spans="1:2" x14ac:dyDescent="0.3">
      <c r="A2770" s="7" t="s">
        <v>14697</v>
      </c>
      <c r="B2770">
        <v>1</v>
      </c>
    </row>
    <row r="2771" spans="1:2" x14ac:dyDescent="0.3">
      <c r="A2771" s="7" t="s">
        <v>14809</v>
      </c>
      <c r="B2771">
        <v>1</v>
      </c>
    </row>
    <row r="2772" spans="1:2" x14ac:dyDescent="0.3">
      <c r="A2772" s="3" t="s">
        <v>5810</v>
      </c>
      <c r="B2772">
        <v>6</v>
      </c>
    </row>
    <row r="2773" spans="1:2" x14ac:dyDescent="0.3">
      <c r="A2773" s="7" t="s">
        <v>10901</v>
      </c>
      <c r="B2773">
        <v>1</v>
      </c>
    </row>
    <row r="2774" spans="1:2" x14ac:dyDescent="0.3">
      <c r="A2774" s="7" t="s">
        <v>9666</v>
      </c>
      <c r="B2774">
        <v>1</v>
      </c>
    </row>
    <row r="2775" spans="1:2" x14ac:dyDescent="0.3">
      <c r="A2775" s="7" t="s">
        <v>5811</v>
      </c>
      <c r="B2775">
        <v>1</v>
      </c>
    </row>
    <row r="2776" spans="1:2" x14ac:dyDescent="0.3">
      <c r="A2776" s="7" t="s">
        <v>6310</v>
      </c>
      <c r="B2776">
        <v>1</v>
      </c>
    </row>
    <row r="2777" spans="1:2" x14ac:dyDescent="0.3">
      <c r="A2777" s="7" t="s">
        <v>8196</v>
      </c>
      <c r="B2777">
        <v>1</v>
      </c>
    </row>
    <row r="2778" spans="1:2" x14ac:dyDescent="0.3">
      <c r="A2778" s="7" t="s">
        <v>17995</v>
      </c>
      <c r="B2778">
        <v>1</v>
      </c>
    </row>
    <row r="2779" spans="1:2" x14ac:dyDescent="0.3">
      <c r="A2779" s="3" t="s">
        <v>12964</v>
      </c>
      <c r="B2779">
        <v>6</v>
      </c>
    </row>
    <row r="2780" spans="1:2" x14ac:dyDescent="0.3">
      <c r="A2780" s="7" t="s">
        <v>12965</v>
      </c>
      <c r="B2780">
        <v>1</v>
      </c>
    </row>
    <row r="2781" spans="1:2" x14ac:dyDescent="0.3">
      <c r="A2781" s="7" t="s">
        <v>11693</v>
      </c>
      <c r="B2781">
        <v>1</v>
      </c>
    </row>
    <row r="2782" spans="1:2" x14ac:dyDescent="0.3">
      <c r="A2782" s="7" t="s">
        <v>3832</v>
      </c>
      <c r="B2782">
        <v>1</v>
      </c>
    </row>
    <row r="2783" spans="1:2" x14ac:dyDescent="0.3">
      <c r="A2783" s="7" t="s">
        <v>17464</v>
      </c>
      <c r="B2783">
        <v>1</v>
      </c>
    </row>
    <row r="2784" spans="1:2" x14ac:dyDescent="0.3">
      <c r="A2784" s="7" t="s">
        <v>5418</v>
      </c>
      <c r="B2784">
        <v>1</v>
      </c>
    </row>
    <row r="2785" spans="1:2" x14ac:dyDescent="0.3">
      <c r="A2785" s="7" t="s">
        <v>14431</v>
      </c>
      <c r="B2785">
        <v>1</v>
      </c>
    </row>
    <row r="2786" spans="1:2" x14ac:dyDescent="0.3">
      <c r="A2786" s="3" t="s">
        <v>1154</v>
      </c>
      <c r="B2786">
        <v>6</v>
      </c>
    </row>
    <row r="2787" spans="1:2" x14ac:dyDescent="0.3">
      <c r="A2787" s="7" t="s">
        <v>4492</v>
      </c>
      <c r="B2787">
        <v>1</v>
      </c>
    </row>
    <row r="2788" spans="1:2" x14ac:dyDescent="0.3">
      <c r="A2788" s="7" t="s">
        <v>2852</v>
      </c>
      <c r="B2788">
        <v>2</v>
      </c>
    </row>
    <row r="2789" spans="1:2" x14ac:dyDescent="0.3">
      <c r="A2789" s="7" t="s">
        <v>1156</v>
      </c>
      <c r="B2789">
        <v>1</v>
      </c>
    </row>
    <row r="2790" spans="1:2" x14ac:dyDescent="0.3">
      <c r="A2790" s="7" t="s">
        <v>7024</v>
      </c>
      <c r="B2790">
        <v>1</v>
      </c>
    </row>
    <row r="2791" spans="1:2" x14ac:dyDescent="0.3">
      <c r="A2791" s="7" t="s">
        <v>6571</v>
      </c>
      <c r="B2791">
        <v>1</v>
      </c>
    </row>
    <row r="2792" spans="1:2" x14ac:dyDescent="0.3">
      <c r="A2792" s="3" t="s">
        <v>6545</v>
      </c>
      <c r="B2792">
        <v>6</v>
      </c>
    </row>
    <row r="2793" spans="1:2" x14ac:dyDescent="0.3">
      <c r="A2793" s="7" t="s">
        <v>8039</v>
      </c>
      <c r="B2793">
        <v>1</v>
      </c>
    </row>
    <row r="2794" spans="1:2" x14ac:dyDescent="0.3">
      <c r="A2794" s="7" t="s">
        <v>2507</v>
      </c>
      <c r="B2794">
        <v>1</v>
      </c>
    </row>
    <row r="2795" spans="1:2" x14ac:dyDescent="0.3">
      <c r="A2795" s="7" t="s">
        <v>6546</v>
      </c>
      <c r="B2795">
        <v>1</v>
      </c>
    </row>
    <row r="2796" spans="1:2" x14ac:dyDescent="0.3">
      <c r="A2796" s="7" t="s">
        <v>9688</v>
      </c>
      <c r="B2796">
        <v>1</v>
      </c>
    </row>
    <row r="2797" spans="1:2" x14ac:dyDescent="0.3">
      <c r="A2797" s="7" t="s">
        <v>8685</v>
      </c>
      <c r="B2797">
        <v>1</v>
      </c>
    </row>
    <row r="2798" spans="1:2" x14ac:dyDescent="0.3">
      <c r="A2798" s="7" t="s">
        <v>2021</v>
      </c>
      <c r="B2798">
        <v>1</v>
      </c>
    </row>
    <row r="2799" spans="1:2" x14ac:dyDescent="0.3">
      <c r="A2799" s="3" t="s">
        <v>4472</v>
      </c>
      <c r="B2799">
        <v>6</v>
      </c>
    </row>
    <row r="2800" spans="1:2" x14ac:dyDescent="0.3">
      <c r="A2800" s="7" t="s">
        <v>11146</v>
      </c>
      <c r="B2800">
        <v>2</v>
      </c>
    </row>
    <row r="2801" spans="1:2" x14ac:dyDescent="0.3">
      <c r="A2801" s="7" t="s">
        <v>11224</v>
      </c>
      <c r="B2801">
        <v>1</v>
      </c>
    </row>
    <row r="2802" spans="1:2" x14ac:dyDescent="0.3">
      <c r="A2802" s="7" t="s">
        <v>194</v>
      </c>
      <c r="B2802">
        <v>2</v>
      </c>
    </row>
    <row r="2803" spans="1:2" x14ac:dyDescent="0.3">
      <c r="A2803" s="7" t="s">
        <v>9643</v>
      </c>
      <c r="B2803">
        <v>1</v>
      </c>
    </row>
    <row r="2804" spans="1:2" x14ac:dyDescent="0.3">
      <c r="A2804" s="3" t="s">
        <v>7926</v>
      </c>
      <c r="B2804">
        <v>6</v>
      </c>
    </row>
    <row r="2805" spans="1:2" x14ac:dyDescent="0.3">
      <c r="A2805" s="7" t="s">
        <v>7926</v>
      </c>
      <c r="B2805">
        <v>4</v>
      </c>
    </row>
    <row r="2806" spans="1:2" x14ac:dyDescent="0.3">
      <c r="A2806" s="7" t="s">
        <v>7831</v>
      </c>
      <c r="B2806">
        <v>1</v>
      </c>
    </row>
    <row r="2807" spans="1:2" x14ac:dyDescent="0.3">
      <c r="A2807" s="7" t="s">
        <v>4442</v>
      </c>
      <c r="B2807">
        <v>1</v>
      </c>
    </row>
    <row r="2808" spans="1:2" x14ac:dyDescent="0.3">
      <c r="A2808" s="3" t="s">
        <v>4838</v>
      </c>
      <c r="B2808">
        <v>6</v>
      </c>
    </row>
    <row r="2809" spans="1:2" x14ac:dyDescent="0.3">
      <c r="A2809" s="7" t="s">
        <v>327</v>
      </c>
      <c r="B2809">
        <v>5</v>
      </c>
    </row>
    <row r="2810" spans="1:2" x14ac:dyDescent="0.3">
      <c r="A2810" s="7" t="s">
        <v>4974</v>
      </c>
      <c r="B2810">
        <v>1</v>
      </c>
    </row>
    <row r="2811" spans="1:2" x14ac:dyDescent="0.3">
      <c r="A2811" s="3" t="s">
        <v>3920</v>
      </c>
      <c r="B2811">
        <v>6</v>
      </c>
    </row>
    <row r="2812" spans="1:2" x14ac:dyDescent="0.3">
      <c r="A2812" s="7" t="s">
        <v>2446</v>
      </c>
      <c r="B2812">
        <v>1</v>
      </c>
    </row>
    <row r="2813" spans="1:2" x14ac:dyDescent="0.3">
      <c r="A2813" s="7" t="s">
        <v>4521</v>
      </c>
      <c r="B2813">
        <v>1</v>
      </c>
    </row>
    <row r="2814" spans="1:2" x14ac:dyDescent="0.3">
      <c r="A2814" s="7" t="s">
        <v>3922</v>
      </c>
      <c r="B2814">
        <v>1</v>
      </c>
    </row>
    <row r="2815" spans="1:2" x14ac:dyDescent="0.3">
      <c r="A2815" s="7" t="s">
        <v>5026</v>
      </c>
      <c r="B2815">
        <v>1</v>
      </c>
    </row>
    <row r="2816" spans="1:2" x14ac:dyDescent="0.3">
      <c r="A2816" s="7" t="s">
        <v>12811</v>
      </c>
      <c r="B2816">
        <v>1</v>
      </c>
    </row>
    <row r="2817" spans="1:2" x14ac:dyDescent="0.3">
      <c r="A2817" s="7" t="s">
        <v>10460</v>
      </c>
      <c r="B2817">
        <v>1</v>
      </c>
    </row>
    <row r="2818" spans="1:2" x14ac:dyDescent="0.3">
      <c r="A2818" s="3" t="s">
        <v>3481</v>
      </c>
      <c r="B2818">
        <v>6</v>
      </c>
    </row>
    <row r="2819" spans="1:2" x14ac:dyDescent="0.3">
      <c r="A2819" s="7" t="s">
        <v>7926</v>
      </c>
      <c r="B2819">
        <v>1</v>
      </c>
    </row>
    <row r="2820" spans="1:2" x14ac:dyDescent="0.3">
      <c r="A2820" s="7" t="s">
        <v>3481</v>
      </c>
      <c r="B2820">
        <v>2</v>
      </c>
    </row>
    <row r="2821" spans="1:2" x14ac:dyDescent="0.3">
      <c r="A2821" s="7" t="s">
        <v>21</v>
      </c>
      <c r="B2821">
        <v>1</v>
      </c>
    </row>
    <row r="2822" spans="1:2" x14ac:dyDescent="0.3">
      <c r="A2822" s="7" t="s">
        <v>1803</v>
      </c>
      <c r="B2822">
        <v>1</v>
      </c>
    </row>
    <row r="2823" spans="1:2" x14ac:dyDescent="0.3">
      <c r="A2823" s="7" t="s">
        <v>97</v>
      </c>
      <c r="B2823">
        <v>1</v>
      </c>
    </row>
    <row r="2824" spans="1:2" x14ac:dyDescent="0.3">
      <c r="A2824" s="3" t="s">
        <v>6174</v>
      </c>
      <c r="B2824">
        <v>6</v>
      </c>
    </row>
    <row r="2825" spans="1:2" x14ac:dyDescent="0.3">
      <c r="A2825" s="7" t="s">
        <v>6641</v>
      </c>
      <c r="B2825">
        <v>1</v>
      </c>
    </row>
    <row r="2826" spans="1:2" x14ac:dyDescent="0.3">
      <c r="A2826" s="7" t="s">
        <v>11693</v>
      </c>
      <c r="B2826">
        <v>1</v>
      </c>
    </row>
    <row r="2827" spans="1:2" x14ac:dyDescent="0.3">
      <c r="A2827" s="7" t="s">
        <v>2612</v>
      </c>
      <c r="B2827">
        <v>1</v>
      </c>
    </row>
    <row r="2828" spans="1:2" x14ac:dyDescent="0.3">
      <c r="A2828" s="7" t="s">
        <v>8685</v>
      </c>
      <c r="B2828">
        <v>1</v>
      </c>
    </row>
    <row r="2829" spans="1:2" x14ac:dyDescent="0.3">
      <c r="A2829" s="7" t="s">
        <v>8549</v>
      </c>
      <c r="B2829">
        <v>1</v>
      </c>
    </row>
    <row r="2830" spans="1:2" x14ac:dyDescent="0.3">
      <c r="A2830" s="7" t="s">
        <v>8508</v>
      </c>
      <c r="B2830">
        <v>1</v>
      </c>
    </row>
    <row r="2831" spans="1:2" x14ac:dyDescent="0.3">
      <c r="A2831" s="3" t="s">
        <v>10462</v>
      </c>
      <c r="B2831">
        <v>6</v>
      </c>
    </row>
    <row r="2832" spans="1:2" x14ac:dyDescent="0.3">
      <c r="A2832" s="7" t="s">
        <v>2721</v>
      </c>
      <c r="B2832">
        <v>1</v>
      </c>
    </row>
    <row r="2833" spans="1:2" x14ac:dyDescent="0.3">
      <c r="A2833" s="7" t="s">
        <v>3982</v>
      </c>
      <c r="B2833">
        <v>1</v>
      </c>
    </row>
    <row r="2834" spans="1:2" x14ac:dyDescent="0.3">
      <c r="A2834" s="7" t="s">
        <v>10464</v>
      </c>
      <c r="B2834">
        <v>1</v>
      </c>
    </row>
    <row r="2835" spans="1:2" x14ac:dyDescent="0.3">
      <c r="A2835" s="7" t="s">
        <v>8959</v>
      </c>
      <c r="B2835">
        <v>1</v>
      </c>
    </row>
    <row r="2836" spans="1:2" x14ac:dyDescent="0.3">
      <c r="A2836" s="7" t="s">
        <v>4862</v>
      </c>
      <c r="B2836">
        <v>1</v>
      </c>
    </row>
    <row r="2837" spans="1:2" x14ac:dyDescent="0.3">
      <c r="A2837" s="7" t="s">
        <v>8999</v>
      </c>
      <c r="B2837">
        <v>1</v>
      </c>
    </row>
    <row r="2838" spans="1:2" x14ac:dyDescent="0.3">
      <c r="A2838" s="3" t="s">
        <v>674</v>
      </c>
      <c r="B2838">
        <v>6</v>
      </c>
    </row>
    <row r="2839" spans="1:2" x14ac:dyDescent="0.3">
      <c r="A2839" s="7" t="s">
        <v>2446</v>
      </c>
      <c r="B2839">
        <v>1</v>
      </c>
    </row>
    <row r="2840" spans="1:2" x14ac:dyDescent="0.3">
      <c r="A2840" s="7" t="s">
        <v>21</v>
      </c>
      <c r="B2840">
        <v>3</v>
      </c>
    </row>
    <row r="2841" spans="1:2" x14ac:dyDescent="0.3">
      <c r="A2841" s="7" t="s">
        <v>5961</v>
      </c>
      <c r="B2841">
        <v>1</v>
      </c>
    </row>
    <row r="2842" spans="1:2" x14ac:dyDescent="0.3">
      <c r="A2842" s="7" t="s">
        <v>9321</v>
      </c>
      <c r="B2842">
        <v>1</v>
      </c>
    </row>
    <row r="2843" spans="1:2" x14ac:dyDescent="0.3">
      <c r="A2843" s="3" t="s">
        <v>13097</v>
      </c>
      <c r="B2843">
        <v>6</v>
      </c>
    </row>
    <row r="2844" spans="1:2" x14ac:dyDescent="0.3">
      <c r="A2844" s="7" t="s">
        <v>11224</v>
      </c>
      <c r="B2844">
        <v>1</v>
      </c>
    </row>
    <row r="2845" spans="1:2" x14ac:dyDescent="0.3">
      <c r="A2845" s="7" t="s">
        <v>15596</v>
      </c>
      <c r="B2845">
        <v>1</v>
      </c>
    </row>
    <row r="2846" spans="1:2" x14ac:dyDescent="0.3">
      <c r="A2846" s="7" t="s">
        <v>8921</v>
      </c>
      <c r="B2846">
        <v>2</v>
      </c>
    </row>
    <row r="2847" spans="1:2" x14ac:dyDescent="0.3">
      <c r="A2847" s="7" t="s">
        <v>18451</v>
      </c>
      <c r="B2847">
        <v>1</v>
      </c>
    </row>
    <row r="2848" spans="1:2" x14ac:dyDescent="0.3">
      <c r="A2848" s="7" t="s">
        <v>4958</v>
      </c>
      <c r="B2848">
        <v>1</v>
      </c>
    </row>
    <row r="2849" spans="1:2" x14ac:dyDescent="0.3">
      <c r="A2849" s="3" t="s">
        <v>10630</v>
      </c>
      <c r="B2849">
        <v>6</v>
      </c>
    </row>
    <row r="2850" spans="1:2" x14ac:dyDescent="0.3">
      <c r="A2850" s="7" t="s">
        <v>14896</v>
      </c>
      <c r="B2850">
        <v>1</v>
      </c>
    </row>
    <row r="2851" spans="1:2" x14ac:dyDescent="0.3">
      <c r="A2851" s="7" t="s">
        <v>13347</v>
      </c>
      <c r="B2851">
        <v>2</v>
      </c>
    </row>
    <row r="2852" spans="1:2" x14ac:dyDescent="0.3">
      <c r="A2852" s="7" t="s">
        <v>10632</v>
      </c>
      <c r="B2852">
        <v>1</v>
      </c>
    </row>
    <row r="2853" spans="1:2" x14ac:dyDescent="0.3">
      <c r="A2853" s="7" t="s">
        <v>9618</v>
      </c>
      <c r="B2853">
        <v>1</v>
      </c>
    </row>
    <row r="2854" spans="1:2" x14ac:dyDescent="0.3">
      <c r="A2854" s="7" t="s">
        <v>1462</v>
      </c>
      <c r="B2854">
        <v>1</v>
      </c>
    </row>
    <row r="2855" spans="1:2" x14ac:dyDescent="0.3">
      <c r="A2855" s="3" t="s">
        <v>9233</v>
      </c>
      <c r="B2855">
        <v>6</v>
      </c>
    </row>
    <row r="2856" spans="1:2" x14ac:dyDescent="0.3">
      <c r="A2856" s="7" t="s">
        <v>12945</v>
      </c>
      <c r="B2856">
        <v>1</v>
      </c>
    </row>
    <row r="2857" spans="1:2" x14ac:dyDescent="0.3">
      <c r="A2857" s="7" t="s">
        <v>4019</v>
      </c>
      <c r="B2857">
        <v>1</v>
      </c>
    </row>
    <row r="2858" spans="1:2" x14ac:dyDescent="0.3">
      <c r="A2858" s="7" t="s">
        <v>2535</v>
      </c>
      <c r="B2858">
        <v>1</v>
      </c>
    </row>
    <row r="2859" spans="1:2" x14ac:dyDescent="0.3">
      <c r="A2859" s="7" t="s">
        <v>16139</v>
      </c>
      <c r="B2859">
        <v>1</v>
      </c>
    </row>
    <row r="2860" spans="1:2" x14ac:dyDescent="0.3">
      <c r="A2860" s="7" t="s">
        <v>9321</v>
      </c>
      <c r="B2860">
        <v>1</v>
      </c>
    </row>
    <row r="2861" spans="1:2" x14ac:dyDescent="0.3">
      <c r="A2861" s="7" t="s">
        <v>17204</v>
      </c>
      <c r="B2861">
        <v>1</v>
      </c>
    </row>
    <row r="2862" spans="1:2" x14ac:dyDescent="0.3">
      <c r="A2862" s="3" t="s">
        <v>1197</v>
      </c>
      <c r="B2862">
        <v>6</v>
      </c>
    </row>
    <row r="2863" spans="1:2" x14ac:dyDescent="0.3">
      <c r="A2863" s="7" t="s">
        <v>3222</v>
      </c>
      <c r="B2863">
        <v>1</v>
      </c>
    </row>
    <row r="2864" spans="1:2" x14ac:dyDescent="0.3">
      <c r="A2864" s="7" t="s">
        <v>547</v>
      </c>
      <c r="B2864">
        <v>1</v>
      </c>
    </row>
    <row r="2865" spans="1:2" x14ac:dyDescent="0.3">
      <c r="A2865" s="7" t="s">
        <v>6495</v>
      </c>
      <c r="B2865">
        <v>1</v>
      </c>
    </row>
    <row r="2866" spans="1:2" x14ac:dyDescent="0.3">
      <c r="A2866" s="7" t="s">
        <v>9115</v>
      </c>
      <c r="B2866">
        <v>1</v>
      </c>
    </row>
    <row r="2867" spans="1:2" x14ac:dyDescent="0.3">
      <c r="A2867" s="7" t="s">
        <v>1012</v>
      </c>
      <c r="B2867">
        <v>1</v>
      </c>
    </row>
    <row r="2868" spans="1:2" x14ac:dyDescent="0.3">
      <c r="A2868" s="7" t="s">
        <v>1474</v>
      </c>
      <c r="B2868">
        <v>1</v>
      </c>
    </row>
    <row r="2869" spans="1:2" x14ac:dyDescent="0.3">
      <c r="A2869" s="3" t="s">
        <v>4754</v>
      </c>
      <c r="B2869">
        <v>6</v>
      </c>
    </row>
    <row r="2870" spans="1:2" x14ac:dyDescent="0.3">
      <c r="A2870" s="7" t="s">
        <v>8039</v>
      </c>
      <c r="B2870">
        <v>1</v>
      </c>
    </row>
    <row r="2871" spans="1:2" x14ac:dyDescent="0.3">
      <c r="A2871" s="7" t="s">
        <v>3222</v>
      </c>
      <c r="B2871">
        <v>1</v>
      </c>
    </row>
    <row r="2872" spans="1:2" x14ac:dyDescent="0.3">
      <c r="A2872" s="7" t="s">
        <v>10733</v>
      </c>
      <c r="B2872">
        <v>1</v>
      </c>
    </row>
    <row r="2873" spans="1:2" x14ac:dyDescent="0.3">
      <c r="A2873" s="7" t="s">
        <v>10333</v>
      </c>
      <c r="B2873">
        <v>1</v>
      </c>
    </row>
    <row r="2874" spans="1:2" x14ac:dyDescent="0.3">
      <c r="A2874" s="7" t="s">
        <v>11697</v>
      </c>
      <c r="B2874">
        <v>2</v>
      </c>
    </row>
    <row r="2875" spans="1:2" x14ac:dyDescent="0.3">
      <c r="A2875" s="3" t="s">
        <v>806</v>
      </c>
      <c r="B2875">
        <v>5</v>
      </c>
    </row>
    <row r="2876" spans="1:2" x14ac:dyDescent="0.3">
      <c r="A2876" s="7" t="s">
        <v>49</v>
      </c>
      <c r="B2876">
        <v>1</v>
      </c>
    </row>
    <row r="2877" spans="1:2" x14ac:dyDescent="0.3">
      <c r="A2877" s="7" t="s">
        <v>2021</v>
      </c>
      <c r="B2877">
        <v>1</v>
      </c>
    </row>
    <row r="2878" spans="1:2" x14ac:dyDescent="0.3">
      <c r="A2878" s="7" t="s">
        <v>3897</v>
      </c>
      <c r="B2878">
        <v>1</v>
      </c>
    </row>
    <row r="2879" spans="1:2" x14ac:dyDescent="0.3">
      <c r="A2879" s="7" t="s">
        <v>7458</v>
      </c>
      <c r="B2879">
        <v>1</v>
      </c>
    </row>
    <row r="2880" spans="1:2" x14ac:dyDescent="0.3">
      <c r="A2880" s="7" t="s">
        <v>3498</v>
      </c>
      <c r="B2880">
        <v>1</v>
      </c>
    </row>
    <row r="2881" spans="1:2" x14ac:dyDescent="0.3">
      <c r="A2881" s="3" t="s">
        <v>4060</v>
      </c>
      <c r="B2881">
        <v>5</v>
      </c>
    </row>
    <row r="2882" spans="1:2" x14ac:dyDescent="0.3">
      <c r="A2882" s="7" t="s">
        <v>4417</v>
      </c>
      <c r="B2882">
        <v>1</v>
      </c>
    </row>
    <row r="2883" spans="1:2" x14ac:dyDescent="0.3">
      <c r="A2883" s="7" t="s">
        <v>4062</v>
      </c>
      <c r="B2883">
        <v>1</v>
      </c>
    </row>
    <row r="2884" spans="1:2" x14ac:dyDescent="0.3">
      <c r="A2884" s="7" t="s">
        <v>12339</v>
      </c>
      <c r="B2884">
        <v>1</v>
      </c>
    </row>
    <row r="2885" spans="1:2" x14ac:dyDescent="0.3">
      <c r="A2885" s="7" t="s">
        <v>184</v>
      </c>
      <c r="B2885">
        <v>1</v>
      </c>
    </row>
    <row r="2886" spans="1:2" x14ac:dyDescent="0.3">
      <c r="A2886" s="7" t="s">
        <v>975</v>
      </c>
      <c r="B2886">
        <v>1</v>
      </c>
    </row>
    <row r="2887" spans="1:2" x14ac:dyDescent="0.3">
      <c r="A2887" s="3" t="s">
        <v>7180</v>
      </c>
      <c r="B2887">
        <v>5</v>
      </c>
    </row>
    <row r="2888" spans="1:2" x14ac:dyDescent="0.3">
      <c r="A2888" s="7" t="s">
        <v>8432</v>
      </c>
      <c r="B2888">
        <v>1</v>
      </c>
    </row>
    <row r="2889" spans="1:2" x14ac:dyDescent="0.3">
      <c r="A2889" s="7" t="s">
        <v>12425</v>
      </c>
      <c r="B2889">
        <v>1</v>
      </c>
    </row>
    <row r="2890" spans="1:2" x14ac:dyDescent="0.3">
      <c r="A2890" s="7" t="s">
        <v>7627</v>
      </c>
      <c r="B2890">
        <v>1</v>
      </c>
    </row>
    <row r="2891" spans="1:2" x14ac:dyDescent="0.3">
      <c r="A2891" s="7" t="s">
        <v>10160</v>
      </c>
      <c r="B2891">
        <v>1</v>
      </c>
    </row>
    <row r="2892" spans="1:2" x14ac:dyDescent="0.3">
      <c r="A2892" s="7" t="s">
        <v>2103</v>
      </c>
      <c r="B2892">
        <v>1</v>
      </c>
    </row>
    <row r="2893" spans="1:2" x14ac:dyDescent="0.3">
      <c r="A2893" s="3" t="s">
        <v>1755</v>
      </c>
      <c r="B2893">
        <v>5</v>
      </c>
    </row>
    <row r="2894" spans="1:2" x14ac:dyDescent="0.3">
      <c r="A2894" s="7" t="s">
        <v>6863</v>
      </c>
      <c r="B2894">
        <v>1</v>
      </c>
    </row>
    <row r="2895" spans="1:2" x14ac:dyDescent="0.3">
      <c r="A2895" s="7" t="s">
        <v>3470</v>
      </c>
      <c r="B2895">
        <v>1</v>
      </c>
    </row>
    <row r="2896" spans="1:2" x14ac:dyDescent="0.3">
      <c r="A2896" s="7" t="s">
        <v>1757</v>
      </c>
      <c r="B2896">
        <v>1</v>
      </c>
    </row>
    <row r="2897" spans="1:2" x14ac:dyDescent="0.3">
      <c r="A2897" s="7" t="s">
        <v>1549</v>
      </c>
      <c r="B2897">
        <v>1</v>
      </c>
    </row>
    <row r="2898" spans="1:2" x14ac:dyDescent="0.3">
      <c r="A2898" s="7" t="s">
        <v>1474</v>
      </c>
      <c r="B2898">
        <v>1</v>
      </c>
    </row>
    <row r="2899" spans="1:2" x14ac:dyDescent="0.3">
      <c r="A2899" s="3" t="s">
        <v>16020</v>
      </c>
      <c r="B2899">
        <v>5</v>
      </c>
    </row>
    <row r="2900" spans="1:2" x14ac:dyDescent="0.3">
      <c r="A2900" s="7" t="s">
        <v>16547</v>
      </c>
      <c r="B2900">
        <v>1</v>
      </c>
    </row>
    <row r="2901" spans="1:2" x14ac:dyDescent="0.3">
      <c r="A2901" s="7" t="s">
        <v>16021</v>
      </c>
      <c r="B2901">
        <v>1</v>
      </c>
    </row>
    <row r="2902" spans="1:2" x14ac:dyDescent="0.3">
      <c r="A2902" s="7" t="s">
        <v>18401</v>
      </c>
      <c r="B2902">
        <v>1</v>
      </c>
    </row>
    <row r="2903" spans="1:2" x14ac:dyDescent="0.3">
      <c r="A2903" s="7" t="s">
        <v>17016</v>
      </c>
      <c r="B2903">
        <v>1</v>
      </c>
    </row>
    <row r="2904" spans="1:2" x14ac:dyDescent="0.3">
      <c r="A2904" s="7" t="s">
        <v>17866</v>
      </c>
      <c r="B2904">
        <v>1</v>
      </c>
    </row>
    <row r="2905" spans="1:2" x14ac:dyDescent="0.3">
      <c r="A2905" s="3" t="s">
        <v>2574</v>
      </c>
      <c r="B2905">
        <v>5</v>
      </c>
    </row>
    <row r="2906" spans="1:2" x14ac:dyDescent="0.3">
      <c r="A2906" s="7" t="s">
        <v>3115</v>
      </c>
      <c r="B2906">
        <v>1</v>
      </c>
    </row>
    <row r="2907" spans="1:2" x14ac:dyDescent="0.3">
      <c r="A2907" s="7" t="s">
        <v>388</v>
      </c>
      <c r="B2907">
        <v>1</v>
      </c>
    </row>
    <row r="2908" spans="1:2" x14ac:dyDescent="0.3">
      <c r="A2908" s="7" t="s">
        <v>4153</v>
      </c>
      <c r="B2908">
        <v>1</v>
      </c>
    </row>
    <row r="2909" spans="1:2" x14ac:dyDescent="0.3">
      <c r="A2909" s="7" t="s">
        <v>6576</v>
      </c>
      <c r="B2909">
        <v>1</v>
      </c>
    </row>
    <row r="2910" spans="1:2" x14ac:dyDescent="0.3">
      <c r="A2910" s="7" t="s">
        <v>2535</v>
      </c>
      <c r="B2910">
        <v>1</v>
      </c>
    </row>
    <row r="2911" spans="1:2" x14ac:dyDescent="0.3">
      <c r="A2911" s="3" t="s">
        <v>2678</v>
      </c>
      <c r="B2911">
        <v>5</v>
      </c>
    </row>
    <row r="2912" spans="1:2" x14ac:dyDescent="0.3">
      <c r="A2912" s="7" t="s">
        <v>2191</v>
      </c>
      <c r="B2912">
        <v>1</v>
      </c>
    </row>
    <row r="2913" spans="1:2" x14ac:dyDescent="0.3">
      <c r="A2913" s="7" t="s">
        <v>5318</v>
      </c>
      <c r="B2913">
        <v>1</v>
      </c>
    </row>
    <row r="2914" spans="1:2" x14ac:dyDescent="0.3">
      <c r="A2914" s="7" t="s">
        <v>2680</v>
      </c>
      <c r="B2914">
        <v>2</v>
      </c>
    </row>
    <row r="2915" spans="1:2" x14ac:dyDescent="0.3">
      <c r="A2915" s="7" t="s">
        <v>4587</v>
      </c>
      <c r="B2915">
        <v>1</v>
      </c>
    </row>
    <row r="2916" spans="1:2" x14ac:dyDescent="0.3">
      <c r="A2916" s="3" t="s">
        <v>10572</v>
      </c>
      <c r="B2916">
        <v>5</v>
      </c>
    </row>
    <row r="2917" spans="1:2" x14ac:dyDescent="0.3">
      <c r="A2917" s="7" t="s">
        <v>13254</v>
      </c>
      <c r="B2917">
        <v>1</v>
      </c>
    </row>
    <row r="2918" spans="1:2" x14ac:dyDescent="0.3">
      <c r="A2918" s="7" t="s">
        <v>9567</v>
      </c>
      <c r="B2918">
        <v>1</v>
      </c>
    </row>
    <row r="2919" spans="1:2" x14ac:dyDescent="0.3">
      <c r="A2919" s="7" t="s">
        <v>6845</v>
      </c>
      <c r="B2919">
        <v>1</v>
      </c>
    </row>
    <row r="2920" spans="1:2" x14ac:dyDescent="0.3">
      <c r="A2920" s="7" t="s">
        <v>13942</v>
      </c>
      <c r="B2920">
        <v>1</v>
      </c>
    </row>
    <row r="2921" spans="1:2" x14ac:dyDescent="0.3">
      <c r="A2921" s="7" t="s">
        <v>9932</v>
      </c>
      <c r="B2921">
        <v>1</v>
      </c>
    </row>
    <row r="2922" spans="1:2" x14ac:dyDescent="0.3">
      <c r="A2922" s="3" t="s">
        <v>12872</v>
      </c>
      <c r="B2922">
        <v>5</v>
      </c>
    </row>
    <row r="2923" spans="1:2" x14ac:dyDescent="0.3">
      <c r="A2923" s="7" t="s">
        <v>14951</v>
      </c>
      <c r="B2923">
        <v>2</v>
      </c>
    </row>
    <row r="2924" spans="1:2" x14ac:dyDescent="0.3">
      <c r="A2924" s="7" t="s">
        <v>17753</v>
      </c>
      <c r="B2924">
        <v>1</v>
      </c>
    </row>
    <row r="2925" spans="1:2" x14ac:dyDescent="0.3">
      <c r="A2925" s="7" t="s">
        <v>12873</v>
      </c>
      <c r="B2925">
        <v>2</v>
      </c>
    </row>
    <row r="2926" spans="1:2" x14ac:dyDescent="0.3">
      <c r="A2926" s="3" t="s">
        <v>5036</v>
      </c>
      <c r="B2926">
        <v>5</v>
      </c>
    </row>
    <row r="2927" spans="1:2" x14ac:dyDescent="0.3">
      <c r="A2927" s="7" t="s">
        <v>15987</v>
      </c>
      <c r="B2927">
        <v>1</v>
      </c>
    </row>
    <row r="2928" spans="1:2" x14ac:dyDescent="0.3">
      <c r="A2928" s="7" t="s">
        <v>5038</v>
      </c>
      <c r="B2928">
        <v>1</v>
      </c>
    </row>
    <row r="2929" spans="1:2" x14ac:dyDescent="0.3">
      <c r="A2929" s="7" t="s">
        <v>11997</v>
      </c>
      <c r="B2929">
        <v>1</v>
      </c>
    </row>
    <row r="2930" spans="1:2" x14ac:dyDescent="0.3">
      <c r="A2930" s="7" t="s">
        <v>6746</v>
      </c>
      <c r="B2930">
        <v>1</v>
      </c>
    </row>
    <row r="2931" spans="1:2" x14ac:dyDescent="0.3">
      <c r="A2931" s="7" t="s">
        <v>7035</v>
      </c>
      <c r="B2931">
        <v>1</v>
      </c>
    </row>
    <row r="2932" spans="1:2" x14ac:dyDescent="0.3">
      <c r="A2932" s="3" t="s">
        <v>13008</v>
      </c>
      <c r="B2932">
        <v>5</v>
      </c>
    </row>
    <row r="2933" spans="1:2" x14ac:dyDescent="0.3">
      <c r="A2933" s="7" t="s">
        <v>5241</v>
      </c>
      <c r="B2933">
        <v>1</v>
      </c>
    </row>
    <row r="2934" spans="1:2" x14ac:dyDescent="0.3">
      <c r="A2934" s="7" t="s">
        <v>11134</v>
      </c>
      <c r="B2934">
        <v>1</v>
      </c>
    </row>
    <row r="2935" spans="1:2" x14ac:dyDescent="0.3">
      <c r="A2935" s="7" t="s">
        <v>13010</v>
      </c>
      <c r="B2935">
        <v>1</v>
      </c>
    </row>
    <row r="2936" spans="1:2" x14ac:dyDescent="0.3">
      <c r="A2936" s="7" t="s">
        <v>14169</v>
      </c>
      <c r="B2936">
        <v>1</v>
      </c>
    </row>
    <row r="2937" spans="1:2" x14ac:dyDescent="0.3">
      <c r="A2937" s="7" t="s">
        <v>15372</v>
      </c>
      <c r="B2937">
        <v>1</v>
      </c>
    </row>
    <row r="2938" spans="1:2" x14ac:dyDescent="0.3">
      <c r="A2938" s="3" t="s">
        <v>2405</v>
      </c>
      <c r="B2938">
        <v>5</v>
      </c>
    </row>
    <row r="2939" spans="1:2" x14ac:dyDescent="0.3">
      <c r="A2939" s="7" t="s">
        <v>1190</v>
      </c>
      <c r="B2939">
        <v>1</v>
      </c>
    </row>
    <row r="2940" spans="1:2" x14ac:dyDescent="0.3">
      <c r="A2940" s="7" t="s">
        <v>184</v>
      </c>
      <c r="B2940">
        <v>1</v>
      </c>
    </row>
    <row r="2941" spans="1:2" x14ac:dyDescent="0.3">
      <c r="A2941" s="7" t="s">
        <v>917</v>
      </c>
      <c r="B2941">
        <v>1</v>
      </c>
    </row>
    <row r="2942" spans="1:2" x14ac:dyDescent="0.3">
      <c r="A2942" s="7" t="s">
        <v>235</v>
      </c>
      <c r="B2942">
        <v>1</v>
      </c>
    </row>
    <row r="2943" spans="1:2" x14ac:dyDescent="0.3">
      <c r="A2943" s="7" t="s">
        <v>839</v>
      </c>
      <c r="B2943">
        <v>1</v>
      </c>
    </row>
    <row r="2944" spans="1:2" x14ac:dyDescent="0.3">
      <c r="A2944" s="3" t="s">
        <v>2864</v>
      </c>
      <c r="B2944">
        <v>5</v>
      </c>
    </row>
    <row r="2945" spans="1:2" x14ac:dyDescent="0.3">
      <c r="A2945" s="7" t="s">
        <v>6974</v>
      </c>
      <c r="B2945">
        <v>1</v>
      </c>
    </row>
    <row r="2946" spans="1:2" x14ac:dyDescent="0.3">
      <c r="A2946" s="7" t="s">
        <v>2446</v>
      </c>
      <c r="B2946">
        <v>1</v>
      </c>
    </row>
    <row r="2947" spans="1:2" x14ac:dyDescent="0.3">
      <c r="A2947" s="7" t="s">
        <v>4521</v>
      </c>
      <c r="B2947">
        <v>1</v>
      </c>
    </row>
    <row r="2948" spans="1:2" x14ac:dyDescent="0.3">
      <c r="A2948" s="7" t="s">
        <v>1190</v>
      </c>
      <c r="B2948">
        <v>1</v>
      </c>
    </row>
    <row r="2949" spans="1:2" x14ac:dyDescent="0.3">
      <c r="A2949" s="7" t="s">
        <v>170</v>
      </c>
      <c r="B2949">
        <v>1</v>
      </c>
    </row>
    <row r="2950" spans="1:2" x14ac:dyDescent="0.3">
      <c r="A2950" s="3" t="s">
        <v>5612</v>
      </c>
      <c r="B2950">
        <v>5</v>
      </c>
    </row>
    <row r="2951" spans="1:2" x14ac:dyDescent="0.3">
      <c r="A2951" s="7" t="s">
        <v>4349</v>
      </c>
      <c r="B2951">
        <v>1</v>
      </c>
    </row>
    <row r="2952" spans="1:2" x14ac:dyDescent="0.3">
      <c r="A2952" s="7" t="s">
        <v>4868</v>
      </c>
      <c r="B2952">
        <v>1</v>
      </c>
    </row>
    <row r="2953" spans="1:2" x14ac:dyDescent="0.3">
      <c r="A2953" s="7" t="s">
        <v>1469</v>
      </c>
      <c r="B2953">
        <v>1</v>
      </c>
    </row>
    <row r="2954" spans="1:2" x14ac:dyDescent="0.3">
      <c r="A2954" s="7" t="s">
        <v>2021</v>
      </c>
      <c r="B2954">
        <v>1</v>
      </c>
    </row>
    <row r="2955" spans="1:2" x14ac:dyDescent="0.3">
      <c r="A2955" s="7" t="s">
        <v>4862</v>
      </c>
      <c r="B2955">
        <v>1</v>
      </c>
    </row>
    <row r="2956" spans="1:2" x14ac:dyDescent="0.3">
      <c r="A2956" s="3" t="s">
        <v>10593</v>
      </c>
      <c r="B2956">
        <v>5</v>
      </c>
    </row>
    <row r="2957" spans="1:2" x14ac:dyDescent="0.3">
      <c r="A2957" s="7" t="s">
        <v>1469</v>
      </c>
      <c r="B2957">
        <v>1</v>
      </c>
    </row>
    <row r="2958" spans="1:2" x14ac:dyDescent="0.3">
      <c r="A2958" s="7" t="s">
        <v>2721</v>
      </c>
      <c r="B2958">
        <v>1</v>
      </c>
    </row>
    <row r="2959" spans="1:2" x14ac:dyDescent="0.3">
      <c r="A2959" s="7" t="s">
        <v>2535</v>
      </c>
      <c r="B2959">
        <v>2</v>
      </c>
    </row>
    <row r="2960" spans="1:2" x14ac:dyDescent="0.3">
      <c r="A2960" s="7" t="s">
        <v>18993</v>
      </c>
      <c r="B2960">
        <v>1</v>
      </c>
    </row>
    <row r="2961" spans="1:2" x14ac:dyDescent="0.3">
      <c r="A2961" s="3" t="s">
        <v>9812</v>
      </c>
      <c r="B2961">
        <v>5</v>
      </c>
    </row>
    <row r="2962" spans="1:2" x14ac:dyDescent="0.3">
      <c r="A2962" s="7" t="s">
        <v>9814</v>
      </c>
      <c r="B2962">
        <v>1</v>
      </c>
    </row>
    <row r="2963" spans="1:2" x14ac:dyDescent="0.3">
      <c r="A2963" s="7" t="s">
        <v>8967</v>
      </c>
      <c r="B2963">
        <v>1</v>
      </c>
    </row>
    <row r="2964" spans="1:2" x14ac:dyDescent="0.3">
      <c r="A2964" s="7" t="s">
        <v>7272</v>
      </c>
      <c r="B2964">
        <v>1</v>
      </c>
    </row>
    <row r="2965" spans="1:2" x14ac:dyDescent="0.3">
      <c r="A2965" s="7" t="s">
        <v>2631</v>
      </c>
      <c r="B2965">
        <v>1</v>
      </c>
    </row>
    <row r="2966" spans="1:2" x14ac:dyDescent="0.3">
      <c r="A2966" s="7" t="s">
        <v>9321</v>
      </c>
      <c r="B2966">
        <v>1</v>
      </c>
    </row>
    <row r="2967" spans="1:2" x14ac:dyDescent="0.3">
      <c r="A2967" s="3" t="s">
        <v>15296</v>
      </c>
      <c r="B2967">
        <v>5</v>
      </c>
    </row>
    <row r="2968" spans="1:2" x14ac:dyDescent="0.3">
      <c r="A2968" s="7" t="s">
        <v>16969</v>
      </c>
      <c r="B2968">
        <v>1</v>
      </c>
    </row>
    <row r="2969" spans="1:2" x14ac:dyDescent="0.3">
      <c r="A2969" s="7" t="s">
        <v>16619</v>
      </c>
      <c r="B2969">
        <v>1</v>
      </c>
    </row>
    <row r="2970" spans="1:2" x14ac:dyDescent="0.3">
      <c r="A2970" s="7" t="s">
        <v>15297</v>
      </c>
      <c r="B2970">
        <v>1</v>
      </c>
    </row>
    <row r="2971" spans="1:2" x14ac:dyDescent="0.3">
      <c r="A2971" s="7" t="s">
        <v>21223</v>
      </c>
      <c r="B2971">
        <v>1</v>
      </c>
    </row>
    <row r="2972" spans="1:2" x14ac:dyDescent="0.3">
      <c r="A2972" s="7" t="s">
        <v>661</v>
      </c>
      <c r="B2972">
        <v>1</v>
      </c>
    </row>
    <row r="2973" spans="1:2" x14ac:dyDescent="0.3">
      <c r="A2973" s="3" t="s">
        <v>15942</v>
      </c>
      <c r="B2973">
        <v>5</v>
      </c>
    </row>
    <row r="2974" spans="1:2" x14ac:dyDescent="0.3">
      <c r="A2974" s="7" t="s">
        <v>15943</v>
      </c>
      <c r="B2974">
        <v>2</v>
      </c>
    </row>
    <row r="2975" spans="1:2" x14ac:dyDescent="0.3">
      <c r="A2975" s="7" t="s">
        <v>975</v>
      </c>
      <c r="B2975">
        <v>1</v>
      </c>
    </row>
    <row r="2976" spans="1:2" x14ac:dyDescent="0.3">
      <c r="A2976" s="7" t="s">
        <v>15538</v>
      </c>
      <c r="B2976">
        <v>1</v>
      </c>
    </row>
    <row r="2977" spans="1:2" x14ac:dyDescent="0.3">
      <c r="A2977" s="7" t="s">
        <v>7851</v>
      </c>
      <c r="B2977">
        <v>1</v>
      </c>
    </row>
    <row r="2978" spans="1:2" x14ac:dyDescent="0.3">
      <c r="A2978" s="3" t="s">
        <v>11195</v>
      </c>
      <c r="B2978">
        <v>5</v>
      </c>
    </row>
    <row r="2979" spans="1:2" x14ac:dyDescent="0.3">
      <c r="A2979" s="7" t="s">
        <v>17020</v>
      </c>
      <c r="B2979">
        <v>1</v>
      </c>
    </row>
    <row r="2980" spans="1:2" x14ac:dyDescent="0.3">
      <c r="A2980" s="7" t="s">
        <v>9609</v>
      </c>
      <c r="B2980">
        <v>1</v>
      </c>
    </row>
    <row r="2981" spans="1:2" x14ac:dyDescent="0.3">
      <c r="A2981" s="7" t="s">
        <v>14514</v>
      </c>
      <c r="B2981">
        <v>1</v>
      </c>
    </row>
    <row r="2982" spans="1:2" x14ac:dyDescent="0.3">
      <c r="A2982" s="7" t="s">
        <v>17744</v>
      </c>
      <c r="B2982">
        <v>1</v>
      </c>
    </row>
    <row r="2983" spans="1:2" x14ac:dyDescent="0.3">
      <c r="A2983" s="7" t="s">
        <v>12361</v>
      </c>
      <c r="B2983">
        <v>1</v>
      </c>
    </row>
    <row r="2984" spans="1:2" x14ac:dyDescent="0.3">
      <c r="A2984" s="3" t="s">
        <v>579</v>
      </c>
      <c r="B2984">
        <v>5</v>
      </c>
    </row>
    <row r="2985" spans="1:2" x14ac:dyDescent="0.3">
      <c r="A2985" s="7" t="s">
        <v>580</v>
      </c>
      <c r="B2985">
        <v>2</v>
      </c>
    </row>
    <row r="2986" spans="1:2" x14ac:dyDescent="0.3">
      <c r="A2986" s="7" t="s">
        <v>1009</v>
      </c>
      <c r="B2986">
        <v>1</v>
      </c>
    </row>
    <row r="2987" spans="1:2" x14ac:dyDescent="0.3">
      <c r="A2987" s="7" t="s">
        <v>975</v>
      </c>
      <c r="B2987">
        <v>1</v>
      </c>
    </row>
    <row r="2988" spans="1:2" x14ac:dyDescent="0.3">
      <c r="A2988" s="7" t="s">
        <v>4384</v>
      </c>
      <c r="B2988">
        <v>1</v>
      </c>
    </row>
    <row r="2989" spans="1:2" x14ac:dyDescent="0.3">
      <c r="A2989" s="3" t="s">
        <v>10894</v>
      </c>
      <c r="B2989">
        <v>5</v>
      </c>
    </row>
    <row r="2990" spans="1:2" x14ac:dyDescent="0.3">
      <c r="A2990" s="7" t="s">
        <v>9468</v>
      </c>
      <c r="B2990">
        <v>1</v>
      </c>
    </row>
    <row r="2991" spans="1:2" x14ac:dyDescent="0.3">
      <c r="A2991" s="7" t="s">
        <v>11172</v>
      </c>
      <c r="B2991">
        <v>1</v>
      </c>
    </row>
    <row r="2992" spans="1:2" x14ac:dyDescent="0.3">
      <c r="A2992" s="7" t="s">
        <v>10896</v>
      </c>
      <c r="B2992">
        <v>1</v>
      </c>
    </row>
    <row r="2993" spans="1:2" x14ac:dyDescent="0.3">
      <c r="A2993" s="7" t="s">
        <v>13209</v>
      </c>
      <c r="B2993">
        <v>1</v>
      </c>
    </row>
    <row r="2994" spans="1:2" x14ac:dyDescent="0.3">
      <c r="A2994" s="7" t="s">
        <v>17431</v>
      </c>
      <c r="B2994">
        <v>1</v>
      </c>
    </row>
    <row r="2995" spans="1:2" x14ac:dyDescent="0.3">
      <c r="A2995" s="3" t="s">
        <v>14044</v>
      </c>
      <c r="B2995">
        <v>5</v>
      </c>
    </row>
    <row r="2996" spans="1:2" x14ac:dyDescent="0.3">
      <c r="A2996" s="7" t="s">
        <v>18515</v>
      </c>
      <c r="B2996">
        <v>1</v>
      </c>
    </row>
    <row r="2997" spans="1:2" x14ac:dyDescent="0.3">
      <c r="A2997" s="7" t="s">
        <v>11378</v>
      </c>
      <c r="B2997">
        <v>1</v>
      </c>
    </row>
    <row r="2998" spans="1:2" x14ac:dyDescent="0.3">
      <c r="A2998" s="7" t="s">
        <v>2612</v>
      </c>
      <c r="B2998">
        <v>1</v>
      </c>
    </row>
    <row r="2999" spans="1:2" x14ac:dyDescent="0.3">
      <c r="A2999" s="7" t="s">
        <v>5026</v>
      </c>
      <c r="B2999">
        <v>1</v>
      </c>
    </row>
    <row r="3000" spans="1:2" x14ac:dyDescent="0.3">
      <c r="A3000" s="7" t="s">
        <v>8385</v>
      </c>
      <c r="B3000">
        <v>1</v>
      </c>
    </row>
    <row r="3001" spans="1:2" x14ac:dyDescent="0.3">
      <c r="A3001" s="3" t="s">
        <v>14035</v>
      </c>
      <c r="B3001">
        <v>5</v>
      </c>
    </row>
    <row r="3002" spans="1:2" x14ac:dyDescent="0.3">
      <c r="A3002" s="7" t="s">
        <v>19164</v>
      </c>
      <c r="B3002">
        <v>1</v>
      </c>
    </row>
    <row r="3003" spans="1:2" x14ac:dyDescent="0.3">
      <c r="A3003" s="7" t="s">
        <v>13393</v>
      </c>
      <c r="B3003">
        <v>1</v>
      </c>
    </row>
    <row r="3004" spans="1:2" x14ac:dyDescent="0.3">
      <c r="A3004" s="7" t="s">
        <v>11997</v>
      </c>
      <c r="B3004">
        <v>2</v>
      </c>
    </row>
    <row r="3005" spans="1:2" x14ac:dyDescent="0.3">
      <c r="A3005" s="7" t="s">
        <v>9932</v>
      </c>
      <c r="B3005">
        <v>1</v>
      </c>
    </row>
    <row r="3006" spans="1:2" x14ac:dyDescent="0.3">
      <c r="A3006" s="3" t="s">
        <v>9126</v>
      </c>
      <c r="B3006">
        <v>5</v>
      </c>
    </row>
    <row r="3007" spans="1:2" x14ac:dyDescent="0.3">
      <c r="A3007" s="7" t="s">
        <v>3025</v>
      </c>
      <c r="B3007">
        <v>1</v>
      </c>
    </row>
    <row r="3008" spans="1:2" x14ac:dyDescent="0.3">
      <c r="A3008" s="7" t="s">
        <v>15143</v>
      </c>
      <c r="B3008">
        <v>1</v>
      </c>
    </row>
    <row r="3009" spans="1:2" x14ac:dyDescent="0.3">
      <c r="A3009" s="7" t="s">
        <v>2612</v>
      </c>
      <c r="B3009">
        <v>1</v>
      </c>
    </row>
    <row r="3010" spans="1:2" x14ac:dyDescent="0.3">
      <c r="A3010" s="7" t="s">
        <v>9128</v>
      </c>
      <c r="B3010">
        <v>1</v>
      </c>
    </row>
    <row r="3011" spans="1:2" x14ac:dyDescent="0.3">
      <c r="A3011" s="7" t="s">
        <v>15687</v>
      </c>
      <c r="B3011">
        <v>1</v>
      </c>
    </row>
    <row r="3012" spans="1:2" x14ac:dyDescent="0.3">
      <c r="A3012" s="3" t="s">
        <v>8547</v>
      </c>
      <c r="B3012">
        <v>5</v>
      </c>
    </row>
    <row r="3013" spans="1:2" x14ac:dyDescent="0.3">
      <c r="A3013" s="7" t="s">
        <v>11811</v>
      </c>
      <c r="B3013">
        <v>1</v>
      </c>
    </row>
    <row r="3014" spans="1:2" x14ac:dyDescent="0.3">
      <c r="A3014" s="7" t="s">
        <v>12986</v>
      </c>
      <c r="B3014">
        <v>1</v>
      </c>
    </row>
    <row r="3015" spans="1:2" x14ac:dyDescent="0.3">
      <c r="A3015" s="7" t="s">
        <v>1814</v>
      </c>
      <c r="B3015">
        <v>1</v>
      </c>
    </row>
    <row r="3016" spans="1:2" x14ac:dyDescent="0.3">
      <c r="A3016" s="7" t="s">
        <v>13325</v>
      </c>
      <c r="B3016">
        <v>1</v>
      </c>
    </row>
    <row r="3017" spans="1:2" x14ac:dyDescent="0.3">
      <c r="A3017" s="7" t="s">
        <v>20480</v>
      </c>
      <c r="B3017">
        <v>1</v>
      </c>
    </row>
    <row r="3018" spans="1:2" x14ac:dyDescent="0.3">
      <c r="A3018" s="3" t="s">
        <v>227</v>
      </c>
      <c r="B3018">
        <v>5</v>
      </c>
    </row>
    <row r="3019" spans="1:2" x14ac:dyDescent="0.3">
      <c r="A3019" s="7" t="s">
        <v>986</v>
      </c>
      <c r="B3019">
        <v>2</v>
      </c>
    </row>
    <row r="3020" spans="1:2" x14ac:dyDescent="0.3">
      <c r="A3020" s="7" t="s">
        <v>4399</v>
      </c>
      <c r="B3020">
        <v>1</v>
      </c>
    </row>
    <row r="3021" spans="1:2" x14ac:dyDescent="0.3">
      <c r="A3021" s="7" t="s">
        <v>229</v>
      </c>
      <c r="B3021">
        <v>1</v>
      </c>
    </row>
    <row r="3022" spans="1:2" x14ac:dyDescent="0.3">
      <c r="A3022" s="7" t="s">
        <v>1734</v>
      </c>
      <c r="B3022">
        <v>1</v>
      </c>
    </row>
    <row r="3023" spans="1:2" x14ac:dyDescent="0.3">
      <c r="A3023" s="3" t="s">
        <v>13592</v>
      </c>
      <c r="B3023">
        <v>5</v>
      </c>
    </row>
    <row r="3024" spans="1:2" x14ac:dyDescent="0.3">
      <c r="A3024" s="7" t="s">
        <v>13593</v>
      </c>
      <c r="B3024">
        <v>1</v>
      </c>
    </row>
    <row r="3025" spans="1:2" x14ac:dyDescent="0.3">
      <c r="A3025" s="7" t="s">
        <v>13404</v>
      </c>
      <c r="B3025">
        <v>1</v>
      </c>
    </row>
    <row r="3026" spans="1:2" x14ac:dyDescent="0.3">
      <c r="A3026" s="7" t="s">
        <v>160</v>
      </c>
      <c r="B3026">
        <v>1</v>
      </c>
    </row>
    <row r="3027" spans="1:2" x14ac:dyDescent="0.3">
      <c r="A3027" s="7" t="s">
        <v>5655</v>
      </c>
      <c r="B3027">
        <v>1</v>
      </c>
    </row>
    <row r="3028" spans="1:2" x14ac:dyDescent="0.3">
      <c r="A3028" s="7" t="s">
        <v>975</v>
      </c>
      <c r="B3028">
        <v>1</v>
      </c>
    </row>
    <row r="3029" spans="1:2" x14ac:dyDescent="0.3">
      <c r="A3029" s="3" t="s">
        <v>11290</v>
      </c>
      <c r="B3029">
        <v>5</v>
      </c>
    </row>
    <row r="3030" spans="1:2" x14ac:dyDescent="0.3">
      <c r="A3030" s="7" t="s">
        <v>1469</v>
      </c>
      <c r="B3030">
        <v>2</v>
      </c>
    </row>
    <row r="3031" spans="1:2" x14ac:dyDescent="0.3">
      <c r="A3031" s="7" t="s">
        <v>8418</v>
      </c>
      <c r="B3031">
        <v>1</v>
      </c>
    </row>
    <row r="3032" spans="1:2" x14ac:dyDescent="0.3">
      <c r="A3032" s="7" t="s">
        <v>14697</v>
      </c>
      <c r="B3032">
        <v>1</v>
      </c>
    </row>
    <row r="3033" spans="1:2" x14ac:dyDescent="0.3">
      <c r="A3033" s="7" t="s">
        <v>9282</v>
      </c>
      <c r="B3033">
        <v>1</v>
      </c>
    </row>
    <row r="3034" spans="1:2" x14ac:dyDescent="0.3">
      <c r="A3034" s="3" t="s">
        <v>10281</v>
      </c>
      <c r="B3034">
        <v>5</v>
      </c>
    </row>
    <row r="3035" spans="1:2" x14ac:dyDescent="0.3">
      <c r="A3035" s="7" t="s">
        <v>8768</v>
      </c>
      <c r="B3035">
        <v>1</v>
      </c>
    </row>
    <row r="3036" spans="1:2" x14ac:dyDescent="0.3">
      <c r="A3036" s="7" t="s">
        <v>8421</v>
      </c>
      <c r="B3036">
        <v>1</v>
      </c>
    </row>
    <row r="3037" spans="1:2" x14ac:dyDescent="0.3">
      <c r="A3037" s="7" t="s">
        <v>10282</v>
      </c>
      <c r="B3037">
        <v>1</v>
      </c>
    </row>
    <row r="3038" spans="1:2" x14ac:dyDescent="0.3">
      <c r="A3038" s="7" t="s">
        <v>12326</v>
      </c>
      <c r="B3038">
        <v>1</v>
      </c>
    </row>
    <row r="3039" spans="1:2" x14ac:dyDescent="0.3">
      <c r="A3039" s="7" t="s">
        <v>67</v>
      </c>
      <c r="B3039">
        <v>1</v>
      </c>
    </row>
    <row r="3040" spans="1:2" x14ac:dyDescent="0.3">
      <c r="A3040" s="3" t="s">
        <v>5328</v>
      </c>
      <c r="B3040">
        <v>5</v>
      </c>
    </row>
    <row r="3041" spans="1:2" x14ac:dyDescent="0.3">
      <c r="A3041" s="7" t="s">
        <v>3326</v>
      </c>
      <c r="B3041">
        <v>1</v>
      </c>
    </row>
    <row r="3042" spans="1:2" x14ac:dyDescent="0.3">
      <c r="A3042" s="7" t="s">
        <v>2798</v>
      </c>
      <c r="B3042">
        <v>1</v>
      </c>
    </row>
    <row r="3043" spans="1:2" x14ac:dyDescent="0.3">
      <c r="A3043" s="7" t="s">
        <v>9932</v>
      </c>
      <c r="B3043">
        <v>1</v>
      </c>
    </row>
    <row r="3044" spans="1:2" x14ac:dyDescent="0.3">
      <c r="A3044" s="7" t="s">
        <v>839</v>
      </c>
      <c r="B3044">
        <v>1</v>
      </c>
    </row>
    <row r="3045" spans="1:2" x14ac:dyDescent="0.3">
      <c r="A3045" s="7" t="s">
        <v>1860</v>
      </c>
      <c r="B3045">
        <v>1</v>
      </c>
    </row>
    <row r="3046" spans="1:2" x14ac:dyDescent="0.3">
      <c r="A3046" s="3" t="s">
        <v>2009</v>
      </c>
      <c r="B3046">
        <v>5</v>
      </c>
    </row>
    <row r="3047" spans="1:2" x14ac:dyDescent="0.3">
      <c r="A3047" s="7" t="s">
        <v>136</v>
      </c>
      <c r="B3047">
        <v>1</v>
      </c>
    </row>
    <row r="3048" spans="1:2" x14ac:dyDescent="0.3">
      <c r="A3048" s="7" t="s">
        <v>9567</v>
      </c>
      <c r="B3048">
        <v>1</v>
      </c>
    </row>
    <row r="3049" spans="1:2" x14ac:dyDescent="0.3">
      <c r="A3049" s="7" t="s">
        <v>6471</v>
      </c>
      <c r="B3049">
        <v>1</v>
      </c>
    </row>
    <row r="3050" spans="1:2" x14ac:dyDescent="0.3">
      <c r="A3050" s="7" t="s">
        <v>1469</v>
      </c>
      <c r="B3050">
        <v>1</v>
      </c>
    </row>
    <row r="3051" spans="1:2" x14ac:dyDescent="0.3">
      <c r="A3051" s="7" t="s">
        <v>67</v>
      </c>
      <c r="B3051">
        <v>1</v>
      </c>
    </row>
    <row r="3052" spans="1:2" x14ac:dyDescent="0.3">
      <c r="A3052" s="3" t="s">
        <v>8063</v>
      </c>
      <c r="B3052">
        <v>5</v>
      </c>
    </row>
    <row r="3053" spans="1:2" x14ac:dyDescent="0.3">
      <c r="A3053" s="7" t="s">
        <v>11382</v>
      </c>
      <c r="B3053">
        <v>1</v>
      </c>
    </row>
    <row r="3054" spans="1:2" x14ac:dyDescent="0.3">
      <c r="A3054" s="7" t="s">
        <v>4529</v>
      </c>
      <c r="B3054">
        <v>1</v>
      </c>
    </row>
    <row r="3055" spans="1:2" x14ac:dyDescent="0.3">
      <c r="A3055" s="7" t="s">
        <v>9683</v>
      </c>
      <c r="B3055">
        <v>1</v>
      </c>
    </row>
    <row r="3056" spans="1:2" x14ac:dyDescent="0.3">
      <c r="A3056" s="7" t="s">
        <v>2605</v>
      </c>
      <c r="B3056">
        <v>1</v>
      </c>
    </row>
    <row r="3057" spans="1:2" x14ac:dyDescent="0.3">
      <c r="A3057" s="7" t="s">
        <v>8064</v>
      </c>
      <c r="B3057">
        <v>1</v>
      </c>
    </row>
    <row r="3058" spans="1:2" x14ac:dyDescent="0.3">
      <c r="A3058" s="3" t="s">
        <v>8469</v>
      </c>
      <c r="B3058">
        <v>5</v>
      </c>
    </row>
    <row r="3059" spans="1:2" x14ac:dyDescent="0.3">
      <c r="A3059" s="7" t="s">
        <v>8432</v>
      </c>
      <c r="B3059">
        <v>1</v>
      </c>
    </row>
    <row r="3060" spans="1:2" x14ac:dyDescent="0.3">
      <c r="A3060" s="7" t="s">
        <v>19227</v>
      </c>
      <c r="B3060">
        <v>1</v>
      </c>
    </row>
    <row r="3061" spans="1:2" x14ac:dyDescent="0.3">
      <c r="A3061" s="7" t="s">
        <v>13162</v>
      </c>
      <c r="B3061">
        <v>1</v>
      </c>
    </row>
    <row r="3062" spans="1:2" x14ac:dyDescent="0.3">
      <c r="A3062" s="7" t="s">
        <v>14886</v>
      </c>
      <c r="B3062">
        <v>1</v>
      </c>
    </row>
    <row r="3063" spans="1:2" x14ac:dyDescent="0.3">
      <c r="A3063" s="7" t="s">
        <v>13851</v>
      </c>
      <c r="B3063">
        <v>1</v>
      </c>
    </row>
    <row r="3064" spans="1:2" x14ac:dyDescent="0.3">
      <c r="A3064" s="3" t="s">
        <v>13103</v>
      </c>
      <c r="B3064">
        <v>5</v>
      </c>
    </row>
    <row r="3065" spans="1:2" x14ac:dyDescent="0.3">
      <c r="A3065" s="7" t="s">
        <v>13105</v>
      </c>
      <c r="B3065">
        <v>1</v>
      </c>
    </row>
    <row r="3066" spans="1:2" x14ac:dyDescent="0.3">
      <c r="A3066" s="7" t="s">
        <v>10230</v>
      </c>
      <c r="B3066">
        <v>1</v>
      </c>
    </row>
    <row r="3067" spans="1:2" x14ac:dyDescent="0.3">
      <c r="A3067" s="7" t="s">
        <v>17344</v>
      </c>
      <c r="B3067">
        <v>1</v>
      </c>
    </row>
    <row r="3068" spans="1:2" x14ac:dyDescent="0.3">
      <c r="A3068" s="7" t="s">
        <v>2594</v>
      </c>
      <c r="B3068">
        <v>1</v>
      </c>
    </row>
    <row r="3069" spans="1:2" x14ac:dyDescent="0.3">
      <c r="A3069" s="7" t="s">
        <v>749</v>
      </c>
      <c r="B3069">
        <v>1</v>
      </c>
    </row>
    <row r="3070" spans="1:2" x14ac:dyDescent="0.3">
      <c r="A3070" s="3" t="s">
        <v>430</v>
      </c>
      <c r="B3070">
        <v>5</v>
      </c>
    </row>
    <row r="3071" spans="1:2" x14ac:dyDescent="0.3">
      <c r="A3071" s="7" t="s">
        <v>986</v>
      </c>
      <c r="B3071">
        <v>1</v>
      </c>
    </row>
    <row r="3072" spans="1:2" x14ac:dyDescent="0.3">
      <c r="A3072" s="7" t="s">
        <v>6893</v>
      </c>
      <c r="B3072">
        <v>1</v>
      </c>
    </row>
    <row r="3073" spans="1:2" x14ac:dyDescent="0.3">
      <c r="A3073" s="7" t="s">
        <v>2021</v>
      </c>
      <c r="B3073">
        <v>1</v>
      </c>
    </row>
    <row r="3074" spans="1:2" x14ac:dyDescent="0.3">
      <c r="A3074" s="7" t="s">
        <v>9112</v>
      </c>
      <c r="B3074">
        <v>1</v>
      </c>
    </row>
    <row r="3075" spans="1:2" x14ac:dyDescent="0.3">
      <c r="A3075" s="7" t="s">
        <v>3527</v>
      </c>
      <c r="B3075">
        <v>1</v>
      </c>
    </row>
    <row r="3076" spans="1:2" x14ac:dyDescent="0.3">
      <c r="A3076" s="3" t="s">
        <v>141</v>
      </c>
      <c r="B3076">
        <v>5</v>
      </c>
    </row>
    <row r="3077" spans="1:2" x14ac:dyDescent="0.3">
      <c r="A3077" s="7" t="s">
        <v>2191</v>
      </c>
      <c r="B3077">
        <v>1</v>
      </c>
    </row>
    <row r="3078" spans="1:2" x14ac:dyDescent="0.3">
      <c r="A3078" s="7" t="s">
        <v>142</v>
      </c>
      <c r="B3078">
        <v>1</v>
      </c>
    </row>
    <row r="3079" spans="1:2" x14ac:dyDescent="0.3">
      <c r="A3079" s="7" t="s">
        <v>2756</v>
      </c>
      <c r="B3079">
        <v>2</v>
      </c>
    </row>
    <row r="3080" spans="1:2" x14ac:dyDescent="0.3">
      <c r="A3080" s="7" t="s">
        <v>7851</v>
      </c>
      <c r="B3080">
        <v>1</v>
      </c>
    </row>
    <row r="3081" spans="1:2" x14ac:dyDescent="0.3">
      <c r="A3081" s="3" t="s">
        <v>889</v>
      </c>
      <c r="B3081">
        <v>5</v>
      </c>
    </row>
    <row r="3082" spans="1:2" x14ac:dyDescent="0.3">
      <c r="A3082" s="7" t="s">
        <v>1584</v>
      </c>
      <c r="B3082">
        <v>1</v>
      </c>
    </row>
    <row r="3083" spans="1:2" x14ac:dyDescent="0.3">
      <c r="A3083" s="7" t="s">
        <v>122</v>
      </c>
      <c r="B3083">
        <v>1</v>
      </c>
    </row>
    <row r="3084" spans="1:2" x14ac:dyDescent="0.3">
      <c r="A3084" s="7" t="s">
        <v>1814</v>
      </c>
      <c r="B3084">
        <v>1</v>
      </c>
    </row>
    <row r="3085" spans="1:2" x14ac:dyDescent="0.3">
      <c r="A3085" s="7" t="s">
        <v>891</v>
      </c>
      <c r="B3085">
        <v>2</v>
      </c>
    </row>
    <row r="3086" spans="1:2" x14ac:dyDescent="0.3">
      <c r="A3086" s="3" t="s">
        <v>6103</v>
      </c>
      <c r="B3086">
        <v>5</v>
      </c>
    </row>
    <row r="3087" spans="1:2" x14ac:dyDescent="0.3">
      <c r="A3087" s="7" t="s">
        <v>8432</v>
      </c>
      <c r="B3087">
        <v>1</v>
      </c>
    </row>
    <row r="3088" spans="1:2" x14ac:dyDescent="0.3">
      <c r="A3088" s="7" t="s">
        <v>7638</v>
      </c>
      <c r="B3088">
        <v>1</v>
      </c>
    </row>
    <row r="3089" spans="1:2" x14ac:dyDescent="0.3">
      <c r="A3089" s="7" t="s">
        <v>7030</v>
      </c>
      <c r="B3089">
        <v>1</v>
      </c>
    </row>
    <row r="3090" spans="1:2" x14ac:dyDescent="0.3">
      <c r="A3090" s="7" t="s">
        <v>11526</v>
      </c>
      <c r="B3090">
        <v>1</v>
      </c>
    </row>
    <row r="3091" spans="1:2" x14ac:dyDescent="0.3">
      <c r="A3091" s="7" t="s">
        <v>2798</v>
      </c>
      <c r="B3091">
        <v>1</v>
      </c>
    </row>
    <row r="3092" spans="1:2" x14ac:dyDescent="0.3">
      <c r="A3092" s="3" t="s">
        <v>11541</v>
      </c>
      <c r="B3092">
        <v>5</v>
      </c>
    </row>
    <row r="3093" spans="1:2" x14ac:dyDescent="0.3">
      <c r="A3093" s="7" t="s">
        <v>10891</v>
      </c>
      <c r="B3093">
        <v>1</v>
      </c>
    </row>
    <row r="3094" spans="1:2" x14ac:dyDescent="0.3">
      <c r="A3094" s="7" t="s">
        <v>19268</v>
      </c>
      <c r="B3094">
        <v>1</v>
      </c>
    </row>
    <row r="3095" spans="1:2" x14ac:dyDescent="0.3">
      <c r="A3095" s="7" t="s">
        <v>15918</v>
      </c>
      <c r="B3095">
        <v>1</v>
      </c>
    </row>
    <row r="3096" spans="1:2" x14ac:dyDescent="0.3">
      <c r="A3096" s="7" t="s">
        <v>11542</v>
      </c>
      <c r="B3096">
        <v>1</v>
      </c>
    </row>
    <row r="3097" spans="1:2" x14ac:dyDescent="0.3">
      <c r="A3097" s="7" t="s">
        <v>5161</v>
      </c>
      <c r="B3097">
        <v>1</v>
      </c>
    </row>
    <row r="3098" spans="1:2" x14ac:dyDescent="0.3">
      <c r="A3098" s="3" t="s">
        <v>9296</v>
      </c>
      <c r="B3098">
        <v>5</v>
      </c>
    </row>
    <row r="3099" spans="1:2" x14ac:dyDescent="0.3">
      <c r="A3099" s="7" t="s">
        <v>20276</v>
      </c>
      <c r="B3099">
        <v>1</v>
      </c>
    </row>
    <row r="3100" spans="1:2" x14ac:dyDescent="0.3">
      <c r="A3100" s="7" t="s">
        <v>9298</v>
      </c>
      <c r="B3100">
        <v>1</v>
      </c>
    </row>
    <row r="3101" spans="1:2" x14ac:dyDescent="0.3">
      <c r="A3101" s="7" t="s">
        <v>3326</v>
      </c>
      <c r="B3101">
        <v>1</v>
      </c>
    </row>
    <row r="3102" spans="1:2" x14ac:dyDescent="0.3">
      <c r="A3102" s="7" t="s">
        <v>16651</v>
      </c>
      <c r="B3102">
        <v>1</v>
      </c>
    </row>
    <row r="3103" spans="1:2" x14ac:dyDescent="0.3">
      <c r="A3103" s="7" t="s">
        <v>15468</v>
      </c>
      <c r="B3103">
        <v>1</v>
      </c>
    </row>
    <row r="3104" spans="1:2" x14ac:dyDescent="0.3">
      <c r="A3104" s="3" t="s">
        <v>802</v>
      </c>
      <c r="B3104">
        <v>5</v>
      </c>
    </row>
    <row r="3105" spans="1:2" x14ac:dyDescent="0.3">
      <c r="A3105" s="7" t="s">
        <v>3549</v>
      </c>
      <c r="B3105">
        <v>1</v>
      </c>
    </row>
    <row r="3106" spans="1:2" x14ac:dyDescent="0.3">
      <c r="A3106" s="7" t="s">
        <v>5827</v>
      </c>
      <c r="B3106">
        <v>1</v>
      </c>
    </row>
    <row r="3107" spans="1:2" x14ac:dyDescent="0.3">
      <c r="A3107" s="7" t="s">
        <v>3326</v>
      </c>
      <c r="B3107">
        <v>1</v>
      </c>
    </row>
    <row r="3108" spans="1:2" x14ac:dyDescent="0.3">
      <c r="A3108" s="7" t="s">
        <v>804</v>
      </c>
      <c r="B3108">
        <v>1</v>
      </c>
    </row>
    <row r="3109" spans="1:2" x14ac:dyDescent="0.3">
      <c r="A3109" s="7" t="s">
        <v>8442</v>
      </c>
      <c r="B3109">
        <v>1</v>
      </c>
    </row>
    <row r="3110" spans="1:2" x14ac:dyDescent="0.3">
      <c r="A3110" s="3" t="s">
        <v>2047</v>
      </c>
      <c r="B3110">
        <v>5</v>
      </c>
    </row>
    <row r="3111" spans="1:2" x14ac:dyDescent="0.3">
      <c r="A3111" s="7" t="s">
        <v>136</v>
      </c>
      <c r="B3111">
        <v>1</v>
      </c>
    </row>
    <row r="3112" spans="1:2" x14ac:dyDescent="0.3">
      <c r="A3112" s="7" t="s">
        <v>11385</v>
      </c>
      <c r="B3112">
        <v>1</v>
      </c>
    </row>
    <row r="3113" spans="1:2" x14ac:dyDescent="0.3">
      <c r="A3113" s="7" t="s">
        <v>1337</v>
      </c>
      <c r="B3113">
        <v>1</v>
      </c>
    </row>
    <row r="3114" spans="1:2" x14ac:dyDescent="0.3">
      <c r="A3114" s="7" t="s">
        <v>8058</v>
      </c>
      <c r="B3114">
        <v>1</v>
      </c>
    </row>
    <row r="3115" spans="1:2" x14ac:dyDescent="0.3">
      <c r="A3115" s="7" t="s">
        <v>4032</v>
      </c>
      <c r="B3115">
        <v>1</v>
      </c>
    </row>
    <row r="3116" spans="1:2" x14ac:dyDescent="0.3">
      <c r="A3116" s="3" t="s">
        <v>1407</v>
      </c>
      <c r="B3116">
        <v>5</v>
      </c>
    </row>
    <row r="3117" spans="1:2" x14ac:dyDescent="0.3">
      <c r="A3117" s="7" t="s">
        <v>3222</v>
      </c>
      <c r="B3117">
        <v>1</v>
      </c>
    </row>
    <row r="3118" spans="1:2" x14ac:dyDescent="0.3">
      <c r="A3118" s="7" t="s">
        <v>640</v>
      </c>
      <c r="B3118">
        <v>1</v>
      </c>
    </row>
    <row r="3119" spans="1:2" x14ac:dyDescent="0.3">
      <c r="A3119" s="7" t="s">
        <v>2103</v>
      </c>
      <c r="B3119">
        <v>1</v>
      </c>
    </row>
    <row r="3120" spans="1:2" x14ac:dyDescent="0.3">
      <c r="A3120" s="7" t="s">
        <v>1803</v>
      </c>
      <c r="B3120">
        <v>1</v>
      </c>
    </row>
    <row r="3121" spans="1:2" x14ac:dyDescent="0.3">
      <c r="A3121" s="7" t="s">
        <v>1409</v>
      </c>
      <c r="B3121">
        <v>1</v>
      </c>
    </row>
    <row r="3122" spans="1:2" x14ac:dyDescent="0.3">
      <c r="A3122" s="3" t="s">
        <v>15945</v>
      </c>
      <c r="B3122">
        <v>5</v>
      </c>
    </row>
    <row r="3123" spans="1:2" x14ac:dyDescent="0.3">
      <c r="A3123" s="7" t="s">
        <v>17530</v>
      </c>
      <c r="B3123">
        <v>2</v>
      </c>
    </row>
    <row r="3124" spans="1:2" x14ac:dyDescent="0.3">
      <c r="A3124" s="7" t="s">
        <v>20488</v>
      </c>
      <c r="B3124">
        <v>1</v>
      </c>
    </row>
    <row r="3125" spans="1:2" x14ac:dyDescent="0.3">
      <c r="A3125" s="7" t="s">
        <v>16966</v>
      </c>
      <c r="B3125">
        <v>1</v>
      </c>
    </row>
    <row r="3126" spans="1:2" x14ac:dyDescent="0.3">
      <c r="A3126" s="7" t="s">
        <v>13217</v>
      </c>
      <c r="B3126">
        <v>1</v>
      </c>
    </row>
    <row r="3127" spans="1:2" x14ac:dyDescent="0.3">
      <c r="A3127" s="3" t="s">
        <v>678</v>
      </c>
      <c r="B3127">
        <v>5</v>
      </c>
    </row>
    <row r="3128" spans="1:2" x14ac:dyDescent="0.3">
      <c r="A3128" s="7" t="s">
        <v>4160</v>
      </c>
      <c r="B3128">
        <v>1</v>
      </c>
    </row>
    <row r="3129" spans="1:2" x14ac:dyDescent="0.3">
      <c r="A3129" s="7" t="s">
        <v>2005</v>
      </c>
      <c r="B3129">
        <v>1</v>
      </c>
    </row>
    <row r="3130" spans="1:2" x14ac:dyDescent="0.3">
      <c r="A3130" s="7" t="s">
        <v>680</v>
      </c>
      <c r="B3130">
        <v>1</v>
      </c>
    </row>
    <row r="3131" spans="1:2" x14ac:dyDescent="0.3">
      <c r="A3131" s="7" t="s">
        <v>7831</v>
      </c>
      <c r="B3131">
        <v>1</v>
      </c>
    </row>
    <row r="3132" spans="1:2" x14ac:dyDescent="0.3">
      <c r="A3132" s="7" t="s">
        <v>7851</v>
      </c>
      <c r="B3132">
        <v>1</v>
      </c>
    </row>
    <row r="3133" spans="1:2" x14ac:dyDescent="0.3">
      <c r="A3133" s="3" t="s">
        <v>2102</v>
      </c>
      <c r="B3133">
        <v>5</v>
      </c>
    </row>
    <row r="3134" spans="1:2" x14ac:dyDescent="0.3">
      <c r="A3134" s="7" t="s">
        <v>986</v>
      </c>
      <c r="B3134">
        <v>1</v>
      </c>
    </row>
    <row r="3135" spans="1:2" x14ac:dyDescent="0.3">
      <c r="A3135" s="7" t="s">
        <v>5802</v>
      </c>
      <c r="B3135">
        <v>1</v>
      </c>
    </row>
    <row r="3136" spans="1:2" x14ac:dyDescent="0.3">
      <c r="A3136" s="7" t="s">
        <v>3856</v>
      </c>
      <c r="B3136">
        <v>1</v>
      </c>
    </row>
    <row r="3137" spans="1:2" x14ac:dyDescent="0.3">
      <c r="A3137" s="7" t="s">
        <v>2103</v>
      </c>
      <c r="B3137">
        <v>1</v>
      </c>
    </row>
    <row r="3138" spans="1:2" x14ac:dyDescent="0.3">
      <c r="A3138" s="7" t="s">
        <v>1841</v>
      </c>
      <c r="B3138">
        <v>1</v>
      </c>
    </row>
    <row r="3139" spans="1:2" x14ac:dyDescent="0.3">
      <c r="A3139" s="3" t="s">
        <v>10195</v>
      </c>
      <c r="B3139">
        <v>5</v>
      </c>
    </row>
    <row r="3140" spans="1:2" x14ac:dyDescent="0.3">
      <c r="A3140" s="7" t="s">
        <v>17467</v>
      </c>
      <c r="B3140">
        <v>1</v>
      </c>
    </row>
    <row r="3141" spans="1:2" x14ac:dyDescent="0.3">
      <c r="A3141" s="7" t="s">
        <v>10196</v>
      </c>
      <c r="B3141">
        <v>4</v>
      </c>
    </row>
    <row r="3142" spans="1:2" x14ac:dyDescent="0.3">
      <c r="A3142" s="3" t="s">
        <v>14399</v>
      </c>
      <c r="B3142">
        <v>5</v>
      </c>
    </row>
    <row r="3143" spans="1:2" x14ac:dyDescent="0.3">
      <c r="A3143" s="7" t="s">
        <v>14481</v>
      </c>
      <c r="B3143">
        <v>1</v>
      </c>
    </row>
    <row r="3144" spans="1:2" x14ac:dyDescent="0.3">
      <c r="A3144" s="7" t="s">
        <v>14401</v>
      </c>
      <c r="B3144">
        <v>1</v>
      </c>
    </row>
    <row r="3145" spans="1:2" x14ac:dyDescent="0.3">
      <c r="A3145" s="7" t="s">
        <v>10705</v>
      </c>
      <c r="B3145">
        <v>1</v>
      </c>
    </row>
    <row r="3146" spans="1:2" x14ac:dyDescent="0.3">
      <c r="A3146" s="7" t="s">
        <v>6936</v>
      </c>
      <c r="B3146">
        <v>1</v>
      </c>
    </row>
    <row r="3147" spans="1:2" x14ac:dyDescent="0.3">
      <c r="A3147" s="7" t="s">
        <v>15712</v>
      </c>
      <c r="B3147">
        <v>1</v>
      </c>
    </row>
    <row r="3148" spans="1:2" x14ac:dyDescent="0.3">
      <c r="A3148" s="3" t="s">
        <v>10549</v>
      </c>
      <c r="B3148">
        <v>5</v>
      </c>
    </row>
    <row r="3149" spans="1:2" x14ac:dyDescent="0.3">
      <c r="A3149" s="7" t="s">
        <v>7926</v>
      </c>
      <c r="B3149">
        <v>1</v>
      </c>
    </row>
    <row r="3150" spans="1:2" x14ac:dyDescent="0.3">
      <c r="A3150" s="7" t="s">
        <v>16394</v>
      </c>
      <c r="B3150">
        <v>1</v>
      </c>
    </row>
    <row r="3151" spans="1:2" x14ac:dyDescent="0.3">
      <c r="A3151" s="7" t="s">
        <v>1481</v>
      </c>
      <c r="B3151">
        <v>1</v>
      </c>
    </row>
    <row r="3152" spans="1:2" x14ac:dyDescent="0.3">
      <c r="A3152" s="7" t="s">
        <v>10551</v>
      </c>
      <c r="B3152">
        <v>1</v>
      </c>
    </row>
    <row r="3153" spans="1:2" x14ac:dyDescent="0.3">
      <c r="A3153" s="7" t="s">
        <v>817</v>
      </c>
      <c r="B3153">
        <v>1</v>
      </c>
    </row>
    <row r="3154" spans="1:2" x14ac:dyDescent="0.3">
      <c r="A3154" s="3" t="s">
        <v>9215</v>
      </c>
      <c r="B3154">
        <v>5</v>
      </c>
    </row>
    <row r="3155" spans="1:2" x14ac:dyDescent="0.3">
      <c r="A3155" s="7" t="s">
        <v>11269</v>
      </c>
      <c r="B3155">
        <v>1</v>
      </c>
    </row>
    <row r="3156" spans="1:2" x14ac:dyDescent="0.3">
      <c r="A3156" s="7" t="s">
        <v>12702</v>
      </c>
      <c r="B3156">
        <v>1</v>
      </c>
    </row>
    <row r="3157" spans="1:2" x14ac:dyDescent="0.3">
      <c r="A3157" s="7" t="s">
        <v>6310</v>
      </c>
      <c r="B3157">
        <v>1</v>
      </c>
    </row>
    <row r="3158" spans="1:2" x14ac:dyDescent="0.3">
      <c r="A3158" s="7" t="s">
        <v>13790</v>
      </c>
      <c r="B3158">
        <v>1</v>
      </c>
    </row>
    <row r="3159" spans="1:2" x14ac:dyDescent="0.3">
      <c r="A3159" s="7" t="s">
        <v>9216</v>
      </c>
      <c r="B3159">
        <v>1</v>
      </c>
    </row>
    <row r="3160" spans="1:2" x14ac:dyDescent="0.3">
      <c r="A3160" s="3" t="s">
        <v>6776</v>
      </c>
      <c r="B3160">
        <v>5</v>
      </c>
    </row>
    <row r="3161" spans="1:2" x14ac:dyDescent="0.3">
      <c r="A3161" s="7" t="s">
        <v>8512</v>
      </c>
      <c r="B3161">
        <v>1</v>
      </c>
    </row>
    <row r="3162" spans="1:2" x14ac:dyDescent="0.3">
      <c r="A3162" s="7" t="s">
        <v>7470</v>
      </c>
      <c r="B3162">
        <v>1</v>
      </c>
    </row>
    <row r="3163" spans="1:2" x14ac:dyDescent="0.3">
      <c r="A3163" s="7" t="s">
        <v>9914</v>
      </c>
      <c r="B3163">
        <v>1</v>
      </c>
    </row>
    <row r="3164" spans="1:2" x14ac:dyDescent="0.3">
      <c r="A3164" s="7" t="s">
        <v>6777</v>
      </c>
      <c r="B3164">
        <v>1</v>
      </c>
    </row>
    <row r="3165" spans="1:2" x14ac:dyDescent="0.3">
      <c r="A3165" s="7" t="s">
        <v>7842</v>
      </c>
      <c r="B3165">
        <v>1</v>
      </c>
    </row>
    <row r="3166" spans="1:2" x14ac:dyDescent="0.3">
      <c r="A3166" s="3" t="s">
        <v>13784</v>
      </c>
      <c r="B3166">
        <v>5</v>
      </c>
    </row>
    <row r="3167" spans="1:2" x14ac:dyDescent="0.3">
      <c r="A3167" s="7" t="s">
        <v>11693</v>
      </c>
      <c r="B3167">
        <v>1</v>
      </c>
    </row>
    <row r="3168" spans="1:2" x14ac:dyDescent="0.3">
      <c r="A3168" s="7" t="s">
        <v>21407</v>
      </c>
      <c r="B3168">
        <v>1</v>
      </c>
    </row>
    <row r="3169" spans="1:2" x14ac:dyDescent="0.3">
      <c r="A3169" s="7" t="s">
        <v>13785</v>
      </c>
      <c r="B3169">
        <v>1</v>
      </c>
    </row>
    <row r="3170" spans="1:2" x14ac:dyDescent="0.3">
      <c r="A3170" s="7" t="s">
        <v>13952</v>
      </c>
      <c r="B3170">
        <v>1</v>
      </c>
    </row>
    <row r="3171" spans="1:2" x14ac:dyDescent="0.3">
      <c r="A3171" s="7" t="s">
        <v>17189</v>
      </c>
      <c r="B3171">
        <v>1</v>
      </c>
    </row>
    <row r="3172" spans="1:2" x14ac:dyDescent="0.3">
      <c r="A3172" s="3" t="s">
        <v>1443</v>
      </c>
      <c r="B3172">
        <v>5</v>
      </c>
    </row>
    <row r="3173" spans="1:2" x14ac:dyDescent="0.3">
      <c r="A3173" s="7" t="s">
        <v>1444</v>
      </c>
      <c r="B3173">
        <v>1</v>
      </c>
    </row>
    <row r="3174" spans="1:2" x14ac:dyDescent="0.3">
      <c r="A3174" s="7" t="s">
        <v>494</v>
      </c>
      <c r="B3174">
        <v>1</v>
      </c>
    </row>
    <row r="3175" spans="1:2" x14ac:dyDescent="0.3">
      <c r="A3175" s="7" t="s">
        <v>73</v>
      </c>
      <c r="B3175">
        <v>1</v>
      </c>
    </row>
    <row r="3176" spans="1:2" x14ac:dyDescent="0.3">
      <c r="A3176" s="7" t="s">
        <v>1841</v>
      </c>
      <c r="B3176">
        <v>1</v>
      </c>
    </row>
    <row r="3177" spans="1:2" x14ac:dyDescent="0.3">
      <c r="A3177" s="7" t="s">
        <v>2174</v>
      </c>
      <c r="B3177">
        <v>1</v>
      </c>
    </row>
    <row r="3178" spans="1:2" x14ac:dyDescent="0.3">
      <c r="A3178" s="3" t="s">
        <v>4158</v>
      </c>
      <c r="B3178">
        <v>5</v>
      </c>
    </row>
    <row r="3179" spans="1:2" x14ac:dyDescent="0.3">
      <c r="A3179" s="7" t="s">
        <v>8689</v>
      </c>
      <c r="B3179">
        <v>1</v>
      </c>
    </row>
    <row r="3180" spans="1:2" x14ac:dyDescent="0.3">
      <c r="A3180" s="7" t="s">
        <v>4160</v>
      </c>
      <c r="B3180">
        <v>1</v>
      </c>
    </row>
    <row r="3181" spans="1:2" x14ac:dyDescent="0.3">
      <c r="A3181" s="7" t="s">
        <v>5026</v>
      </c>
      <c r="B3181">
        <v>1</v>
      </c>
    </row>
    <row r="3182" spans="1:2" x14ac:dyDescent="0.3">
      <c r="A3182" s="7" t="s">
        <v>1712</v>
      </c>
      <c r="B3182">
        <v>1</v>
      </c>
    </row>
    <row r="3183" spans="1:2" x14ac:dyDescent="0.3">
      <c r="A3183" s="7" t="s">
        <v>9631</v>
      </c>
      <c r="B3183">
        <v>1</v>
      </c>
    </row>
    <row r="3184" spans="1:2" x14ac:dyDescent="0.3">
      <c r="A3184" s="3" t="s">
        <v>12971</v>
      </c>
      <c r="B3184">
        <v>5</v>
      </c>
    </row>
    <row r="3185" spans="1:2" x14ac:dyDescent="0.3">
      <c r="A3185" s="7" t="s">
        <v>9939</v>
      </c>
      <c r="B3185">
        <v>1</v>
      </c>
    </row>
    <row r="3186" spans="1:2" x14ac:dyDescent="0.3">
      <c r="A3186" s="7" t="s">
        <v>12973</v>
      </c>
      <c r="B3186">
        <v>1</v>
      </c>
    </row>
    <row r="3187" spans="1:2" x14ac:dyDescent="0.3">
      <c r="A3187" s="7" t="s">
        <v>10019</v>
      </c>
      <c r="B3187">
        <v>1</v>
      </c>
    </row>
    <row r="3188" spans="1:2" x14ac:dyDescent="0.3">
      <c r="A3188" s="7" t="s">
        <v>15918</v>
      </c>
      <c r="B3188">
        <v>1</v>
      </c>
    </row>
    <row r="3189" spans="1:2" x14ac:dyDescent="0.3">
      <c r="A3189" s="7" t="s">
        <v>15915</v>
      </c>
      <c r="B3189">
        <v>1</v>
      </c>
    </row>
    <row r="3190" spans="1:2" x14ac:dyDescent="0.3">
      <c r="A3190" s="3" t="s">
        <v>16977</v>
      </c>
      <c r="B3190">
        <v>5</v>
      </c>
    </row>
    <row r="3191" spans="1:2" x14ac:dyDescent="0.3">
      <c r="A3191" s="7" t="s">
        <v>17495</v>
      </c>
      <c r="B3191">
        <v>1</v>
      </c>
    </row>
    <row r="3192" spans="1:2" x14ac:dyDescent="0.3">
      <c r="A3192" s="7" t="s">
        <v>16978</v>
      </c>
      <c r="B3192">
        <v>1</v>
      </c>
    </row>
    <row r="3193" spans="1:2" x14ac:dyDescent="0.3">
      <c r="A3193" s="7" t="s">
        <v>18997</v>
      </c>
      <c r="B3193">
        <v>2</v>
      </c>
    </row>
    <row r="3194" spans="1:2" x14ac:dyDescent="0.3">
      <c r="A3194" s="7" t="s">
        <v>8508</v>
      </c>
      <c r="B3194">
        <v>1</v>
      </c>
    </row>
    <row r="3195" spans="1:2" x14ac:dyDescent="0.3">
      <c r="A3195" s="3" t="s">
        <v>6203</v>
      </c>
      <c r="B3195">
        <v>5</v>
      </c>
    </row>
    <row r="3196" spans="1:2" x14ac:dyDescent="0.3">
      <c r="A3196" s="7" t="s">
        <v>11172</v>
      </c>
      <c r="B3196">
        <v>1</v>
      </c>
    </row>
    <row r="3197" spans="1:2" x14ac:dyDescent="0.3">
      <c r="A3197" s="7" t="s">
        <v>6495</v>
      </c>
      <c r="B3197">
        <v>1</v>
      </c>
    </row>
    <row r="3198" spans="1:2" x14ac:dyDescent="0.3">
      <c r="A3198" s="7" t="s">
        <v>8622</v>
      </c>
      <c r="B3198">
        <v>1</v>
      </c>
    </row>
    <row r="3199" spans="1:2" x14ac:dyDescent="0.3">
      <c r="A3199" s="7" t="s">
        <v>5026</v>
      </c>
      <c r="B3199">
        <v>1</v>
      </c>
    </row>
    <row r="3200" spans="1:2" x14ac:dyDescent="0.3">
      <c r="A3200" s="7" t="s">
        <v>7997</v>
      </c>
      <c r="B3200">
        <v>1</v>
      </c>
    </row>
    <row r="3201" spans="1:2" x14ac:dyDescent="0.3">
      <c r="A3201" s="3" t="s">
        <v>526</v>
      </c>
      <c r="B3201">
        <v>5</v>
      </c>
    </row>
    <row r="3202" spans="1:2" x14ac:dyDescent="0.3">
      <c r="A3202" s="7" t="s">
        <v>17530</v>
      </c>
      <c r="B3202">
        <v>1</v>
      </c>
    </row>
    <row r="3203" spans="1:2" x14ac:dyDescent="0.3">
      <c r="A3203" s="7" t="s">
        <v>14381</v>
      </c>
      <c r="B3203">
        <v>1</v>
      </c>
    </row>
    <row r="3204" spans="1:2" x14ac:dyDescent="0.3">
      <c r="A3204" s="7" t="s">
        <v>10036</v>
      </c>
      <c r="B3204">
        <v>1</v>
      </c>
    </row>
    <row r="3205" spans="1:2" x14ac:dyDescent="0.3">
      <c r="A3205" s="7" t="s">
        <v>526</v>
      </c>
      <c r="B3205">
        <v>2</v>
      </c>
    </row>
    <row r="3206" spans="1:2" x14ac:dyDescent="0.3">
      <c r="A3206" s="3" t="s">
        <v>1160</v>
      </c>
      <c r="B3206">
        <v>5</v>
      </c>
    </row>
    <row r="3207" spans="1:2" x14ac:dyDescent="0.3">
      <c r="A3207" s="7" t="s">
        <v>1162</v>
      </c>
      <c r="B3207">
        <v>2</v>
      </c>
    </row>
    <row r="3208" spans="1:2" x14ac:dyDescent="0.3">
      <c r="A3208" s="7" t="s">
        <v>666</v>
      </c>
      <c r="B3208">
        <v>1</v>
      </c>
    </row>
    <row r="3209" spans="1:2" x14ac:dyDescent="0.3">
      <c r="A3209" s="7" t="s">
        <v>4521</v>
      </c>
      <c r="B3209">
        <v>1</v>
      </c>
    </row>
    <row r="3210" spans="1:2" x14ac:dyDescent="0.3">
      <c r="A3210" s="7" t="s">
        <v>1151</v>
      </c>
      <c r="B3210">
        <v>1</v>
      </c>
    </row>
    <row r="3211" spans="1:2" x14ac:dyDescent="0.3">
      <c r="A3211" s="3" t="s">
        <v>279</v>
      </c>
      <c r="B3211">
        <v>5</v>
      </c>
    </row>
    <row r="3212" spans="1:2" x14ac:dyDescent="0.3">
      <c r="A3212" s="7" t="s">
        <v>3812</v>
      </c>
      <c r="B3212">
        <v>1</v>
      </c>
    </row>
    <row r="3213" spans="1:2" x14ac:dyDescent="0.3">
      <c r="A3213" s="7" t="s">
        <v>194</v>
      </c>
      <c r="B3213">
        <v>1</v>
      </c>
    </row>
    <row r="3214" spans="1:2" x14ac:dyDescent="0.3">
      <c r="A3214" s="7" t="s">
        <v>279</v>
      </c>
      <c r="B3214">
        <v>3</v>
      </c>
    </row>
    <row r="3215" spans="1:2" x14ac:dyDescent="0.3">
      <c r="A3215" s="3" t="s">
        <v>15314</v>
      </c>
      <c r="B3215">
        <v>5</v>
      </c>
    </row>
    <row r="3216" spans="1:2" x14ac:dyDescent="0.3">
      <c r="A3216" s="7" t="s">
        <v>8938</v>
      </c>
      <c r="B3216">
        <v>1</v>
      </c>
    </row>
    <row r="3217" spans="1:2" x14ac:dyDescent="0.3">
      <c r="A3217" s="7" t="s">
        <v>15315</v>
      </c>
      <c r="B3217">
        <v>3</v>
      </c>
    </row>
    <row r="3218" spans="1:2" x14ac:dyDescent="0.3">
      <c r="A3218" s="7" t="s">
        <v>20048</v>
      </c>
      <c r="B3218">
        <v>1</v>
      </c>
    </row>
    <row r="3219" spans="1:2" x14ac:dyDescent="0.3">
      <c r="A3219" s="3" t="s">
        <v>1526</v>
      </c>
      <c r="B3219">
        <v>5</v>
      </c>
    </row>
    <row r="3220" spans="1:2" x14ac:dyDescent="0.3">
      <c r="A3220" s="7" t="s">
        <v>8432</v>
      </c>
      <c r="B3220">
        <v>1</v>
      </c>
    </row>
    <row r="3221" spans="1:2" x14ac:dyDescent="0.3">
      <c r="A3221" s="7" t="s">
        <v>21</v>
      </c>
      <c r="B3221">
        <v>1</v>
      </c>
    </row>
    <row r="3222" spans="1:2" x14ac:dyDescent="0.3">
      <c r="A3222" s="7" t="s">
        <v>7701</v>
      </c>
      <c r="B3222">
        <v>1</v>
      </c>
    </row>
    <row r="3223" spans="1:2" x14ac:dyDescent="0.3">
      <c r="A3223" s="7" t="s">
        <v>440</v>
      </c>
      <c r="B3223">
        <v>1</v>
      </c>
    </row>
    <row r="3224" spans="1:2" x14ac:dyDescent="0.3">
      <c r="A3224" s="7" t="s">
        <v>165</v>
      </c>
      <c r="B3224">
        <v>1</v>
      </c>
    </row>
    <row r="3225" spans="1:2" x14ac:dyDescent="0.3">
      <c r="A3225" s="3" t="s">
        <v>8395</v>
      </c>
      <c r="B3225">
        <v>5</v>
      </c>
    </row>
    <row r="3226" spans="1:2" x14ac:dyDescent="0.3">
      <c r="A3226" s="7" t="s">
        <v>8280</v>
      </c>
      <c r="B3226">
        <v>1</v>
      </c>
    </row>
    <row r="3227" spans="1:2" x14ac:dyDescent="0.3">
      <c r="A3227" s="7" t="s">
        <v>8959</v>
      </c>
      <c r="B3227">
        <v>2</v>
      </c>
    </row>
    <row r="3228" spans="1:2" x14ac:dyDescent="0.3">
      <c r="A3228" s="7" t="s">
        <v>2066</v>
      </c>
      <c r="B3228">
        <v>2</v>
      </c>
    </row>
    <row r="3229" spans="1:2" x14ac:dyDescent="0.3">
      <c r="A3229" s="3" t="s">
        <v>6867</v>
      </c>
      <c r="B3229">
        <v>5</v>
      </c>
    </row>
    <row r="3230" spans="1:2" x14ac:dyDescent="0.3">
      <c r="A3230" s="7" t="s">
        <v>8615</v>
      </c>
      <c r="B3230">
        <v>1</v>
      </c>
    </row>
    <row r="3231" spans="1:2" x14ac:dyDescent="0.3">
      <c r="A3231" s="7" t="s">
        <v>7030</v>
      </c>
      <c r="B3231">
        <v>1</v>
      </c>
    </row>
    <row r="3232" spans="1:2" x14ac:dyDescent="0.3">
      <c r="A3232" s="7" t="s">
        <v>6868</v>
      </c>
      <c r="B3232">
        <v>1</v>
      </c>
    </row>
    <row r="3233" spans="1:2" x14ac:dyDescent="0.3">
      <c r="A3233" s="7" t="s">
        <v>1745</v>
      </c>
      <c r="B3233">
        <v>1</v>
      </c>
    </row>
    <row r="3234" spans="1:2" x14ac:dyDescent="0.3">
      <c r="A3234" s="7" t="s">
        <v>12163</v>
      </c>
      <c r="B3234">
        <v>1</v>
      </c>
    </row>
    <row r="3235" spans="1:2" x14ac:dyDescent="0.3">
      <c r="A3235" s="3" t="s">
        <v>11756</v>
      </c>
      <c r="B3235">
        <v>5</v>
      </c>
    </row>
    <row r="3236" spans="1:2" x14ac:dyDescent="0.3">
      <c r="A3236" s="7" t="s">
        <v>11756</v>
      </c>
      <c r="B3236">
        <v>4</v>
      </c>
    </row>
    <row r="3237" spans="1:2" x14ac:dyDescent="0.3">
      <c r="A3237" s="7" t="s">
        <v>13952</v>
      </c>
      <c r="B3237">
        <v>1</v>
      </c>
    </row>
    <row r="3238" spans="1:2" x14ac:dyDescent="0.3">
      <c r="A3238" s="3" t="s">
        <v>551</v>
      </c>
      <c r="B3238">
        <v>5</v>
      </c>
    </row>
    <row r="3239" spans="1:2" x14ac:dyDescent="0.3">
      <c r="A3239" s="7" t="s">
        <v>29</v>
      </c>
      <c r="B3239">
        <v>1</v>
      </c>
    </row>
    <row r="3240" spans="1:2" x14ac:dyDescent="0.3">
      <c r="A3240" s="7" t="s">
        <v>2605</v>
      </c>
      <c r="B3240">
        <v>1</v>
      </c>
    </row>
    <row r="3241" spans="1:2" x14ac:dyDescent="0.3">
      <c r="A3241" s="7" t="s">
        <v>526</v>
      </c>
      <c r="B3241">
        <v>1</v>
      </c>
    </row>
    <row r="3242" spans="1:2" x14ac:dyDescent="0.3">
      <c r="A3242" s="7" t="s">
        <v>1403</v>
      </c>
      <c r="B3242">
        <v>1</v>
      </c>
    </row>
    <row r="3243" spans="1:2" x14ac:dyDescent="0.3">
      <c r="A3243" s="7" t="s">
        <v>165</v>
      </c>
      <c r="B3243">
        <v>1</v>
      </c>
    </row>
    <row r="3244" spans="1:2" x14ac:dyDescent="0.3">
      <c r="A3244" s="3" t="s">
        <v>3827</v>
      </c>
      <c r="B3244">
        <v>5</v>
      </c>
    </row>
    <row r="3245" spans="1:2" x14ac:dyDescent="0.3">
      <c r="A3245" s="7" t="s">
        <v>5271</v>
      </c>
      <c r="B3245">
        <v>1</v>
      </c>
    </row>
    <row r="3246" spans="1:2" x14ac:dyDescent="0.3">
      <c r="A3246" s="7" t="s">
        <v>7786</v>
      </c>
      <c r="B3246">
        <v>1</v>
      </c>
    </row>
    <row r="3247" spans="1:2" x14ac:dyDescent="0.3">
      <c r="A3247" s="7" t="s">
        <v>2014</v>
      </c>
      <c r="B3247">
        <v>1</v>
      </c>
    </row>
    <row r="3248" spans="1:2" x14ac:dyDescent="0.3">
      <c r="A3248" s="7" t="s">
        <v>1703</v>
      </c>
      <c r="B3248">
        <v>1</v>
      </c>
    </row>
    <row r="3249" spans="1:2" x14ac:dyDescent="0.3">
      <c r="A3249" s="7" t="s">
        <v>3498</v>
      </c>
      <c r="B3249">
        <v>1</v>
      </c>
    </row>
    <row r="3250" spans="1:2" x14ac:dyDescent="0.3">
      <c r="A3250" s="3" t="s">
        <v>4420</v>
      </c>
      <c r="B3250">
        <v>5</v>
      </c>
    </row>
    <row r="3251" spans="1:2" x14ac:dyDescent="0.3">
      <c r="A3251" s="7" t="s">
        <v>16610</v>
      </c>
      <c r="B3251">
        <v>1</v>
      </c>
    </row>
    <row r="3252" spans="1:2" x14ac:dyDescent="0.3">
      <c r="A3252" s="7" t="s">
        <v>8938</v>
      </c>
      <c r="B3252">
        <v>1</v>
      </c>
    </row>
    <row r="3253" spans="1:2" x14ac:dyDescent="0.3">
      <c r="A3253" s="7" t="s">
        <v>8508</v>
      </c>
      <c r="B3253">
        <v>1</v>
      </c>
    </row>
    <row r="3254" spans="1:2" x14ac:dyDescent="0.3">
      <c r="A3254" s="7" t="s">
        <v>10038</v>
      </c>
      <c r="B3254">
        <v>2</v>
      </c>
    </row>
    <row r="3255" spans="1:2" x14ac:dyDescent="0.3">
      <c r="A3255" s="3" t="s">
        <v>11827</v>
      </c>
      <c r="B3255">
        <v>5</v>
      </c>
    </row>
    <row r="3256" spans="1:2" x14ac:dyDescent="0.3">
      <c r="A3256" s="7" t="s">
        <v>4412</v>
      </c>
      <c r="B3256">
        <v>1</v>
      </c>
    </row>
    <row r="3257" spans="1:2" x14ac:dyDescent="0.3">
      <c r="A3257" s="7" t="s">
        <v>1481</v>
      </c>
      <c r="B3257">
        <v>1</v>
      </c>
    </row>
    <row r="3258" spans="1:2" x14ac:dyDescent="0.3">
      <c r="A3258" s="7" t="s">
        <v>73</v>
      </c>
      <c r="B3258">
        <v>1</v>
      </c>
    </row>
    <row r="3259" spans="1:2" x14ac:dyDescent="0.3">
      <c r="A3259" s="7" t="s">
        <v>14348</v>
      </c>
      <c r="B3259">
        <v>1</v>
      </c>
    </row>
    <row r="3260" spans="1:2" x14ac:dyDescent="0.3">
      <c r="A3260" s="7" t="s">
        <v>8955</v>
      </c>
      <c r="B3260">
        <v>1</v>
      </c>
    </row>
    <row r="3261" spans="1:2" x14ac:dyDescent="0.3">
      <c r="A3261" s="3" t="s">
        <v>429</v>
      </c>
      <c r="B3261">
        <v>5</v>
      </c>
    </row>
    <row r="3262" spans="1:2" x14ac:dyDescent="0.3">
      <c r="A3262" s="7" t="s">
        <v>4660</v>
      </c>
      <c r="B3262">
        <v>1</v>
      </c>
    </row>
    <row r="3263" spans="1:2" x14ac:dyDescent="0.3">
      <c r="A3263" s="7" t="s">
        <v>634</v>
      </c>
      <c r="B3263">
        <v>1</v>
      </c>
    </row>
    <row r="3264" spans="1:2" x14ac:dyDescent="0.3">
      <c r="A3264" s="7" t="s">
        <v>1745</v>
      </c>
      <c r="B3264">
        <v>1</v>
      </c>
    </row>
    <row r="3265" spans="1:2" x14ac:dyDescent="0.3">
      <c r="A3265" s="7" t="s">
        <v>1274</v>
      </c>
      <c r="B3265">
        <v>1</v>
      </c>
    </row>
    <row r="3266" spans="1:2" x14ac:dyDescent="0.3">
      <c r="A3266" s="7" t="s">
        <v>5352</v>
      </c>
      <c r="B3266">
        <v>1</v>
      </c>
    </row>
    <row r="3267" spans="1:2" x14ac:dyDescent="0.3">
      <c r="A3267" s="3" t="s">
        <v>7834</v>
      </c>
      <c r="B3267">
        <v>5</v>
      </c>
    </row>
    <row r="3268" spans="1:2" x14ac:dyDescent="0.3">
      <c r="A3268" s="7" t="s">
        <v>11849</v>
      </c>
      <c r="B3268">
        <v>1</v>
      </c>
    </row>
    <row r="3269" spans="1:2" x14ac:dyDescent="0.3">
      <c r="A3269" s="7" t="s">
        <v>8923</v>
      </c>
      <c r="B3269">
        <v>1</v>
      </c>
    </row>
    <row r="3270" spans="1:2" x14ac:dyDescent="0.3">
      <c r="A3270" s="7" t="s">
        <v>5026</v>
      </c>
      <c r="B3270">
        <v>1</v>
      </c>
    </row>
    <row r="3271" spans="1:2" x14ac:dyDescent="0.3">
      <c r="A3271" s="7" t="s">
        <v>5655</v>
      </c>
      <c r="B3271">
        <v>1</v>
      </c>
    </row>
    <row r="3272" spans="1:2" x14ac:dyDescent="0.3">
      <c r="A3272" s="7" t="s">
        <v>8508</v>
      </c>
      <c r="B3272">
        <v>1</v>
      </c>
    </row>
    <row r="3273" spans="1:2" x14ac:dyDescent="0.3">
      <c r="A3273" s="3" t="s">
        <v>15329</v>
      </c>
      <c r="B3273">
        <v>5</v>
      </c>
    </row>
    <row r="3274" spans="1:2" x14ac:dyDescent="0.3">
      <c r="A3274" s="7" t="s">
        <v>488</v>
      </c>
      <c r="B3274">
        <v>1</v>
      </c>
    </row>
    <row r="3275" spans="1:2" x14ac:dyDescent="0.3">
      <c r="A3275" s="7" t="s">
        <v>10758</v>
      </c>
      <c r="B3275">
        <v>1</v>
      </c>
    </row>
    <row r="3276" spans="1:2" x14ac:dyDescent="0.3">
      <c r="A3276" s="7" t="s">
        <v>13344</v>
      </c>
      <c r="B3276">
        <v>1</v>
      </c>
    </row>
    <row r="3277" spans="1:2" x14ac:dyDescent="0.3">
      <c r="A3277" s="7" t="s">
        <v>13859</v>
      </c>
      <c r="B3277">
        <v>1</v>
      </c>
    </row>
    <row r="3278" spans="1:2" x14ac:dyDescent="0.3">
      <c r="A3278" s="7" t="s">
        <v>7701</v>
      </c>
      <c r="B3278">
        <v>1</v>
      </c>
    </row>
    <row r="3279" spans="1:2" x14ac:dyDescent="0.3">
      <c r="A3279" s="3" t="s">
        <v>13374</v>
      </c>
      <c r="B3279">
        <v>5</v>
      </c>
    </row>
    <row r="3280" spans="1:2" x14ac:dyDescent="0.3">
      <c r="A3280" s="7" t="s">
        <v>20165</v>
      </c>
      <c r="B3280">
        <v>1</v>
      </c>
    </row>
    <row r="3281" spans="1:2" x14ac:dyDescent="0.3">
      <c r="A3281" s="7" t="s">
        <v>14887</v>
      </c>
      <c r="B3281">
        <v>1</v>
      </c>
    </row>
    <row r="3282" spans="1:2" x14ac:dyDescent="0.3">
      <c r="A3282" s="7" t="s">
        <v>13375</v>
      </c>
      <c r="B3282">
        <v>3</v>
      </c>
    </row>
    <row r="3283" spans="1:2" x14ac:dyDescent="0.3">
      <c r="A3283" s="3" t="s">
        <v>1781</v>
      </c>
      <c r="B3283">
        <v>5</v>
      </c>
    </row>
    <row r="3284" spans="1:2" x14ac:dyDescent="0.3">
      <c r="A3284" s="7" t="s">
        <v>498</v>
      </c>
      <c r="B3284">
        <v>1</v>
      </c>
    </row>
    <row r="3285" spans="1:2" x14ac:dyDescent="0.3">
      <c r="A3285" s="7" t="s">
        <v>1783</v>
      </c>
      <c r="B3285">
        <v>2</v>
      </c>
    </row>
    <row r="3286" spans="1:2" x14ac:dyDescent="0.3">
      <c r="A3286" s="7" t="s">
        <v>749</v>
      </c>
      <c r="B3286">
        <v>2</v>
      </c>
    </row>
    <row r="3287" spans="1:2" x14ac:dyDescent="0.3">
      <c r="A3287" s="3" t="s">
        <v>5086</v>
      </c>
      <c r="B3287">
        <v>5</v>
      </c>
    </row>
    <row r="3288" spans="1:2" x14ac:dyDescent="0.3">
      <c r="A3288" s="7" t="s">
        <v>49</v>
      </c>
      <c r="B3288">
        <v>1</v>
      </c>
    </row>
    <row r="3289" spans="1:2" x14ac:dyDescent="0.3">
      <c r="A3289" s="7" t="s">
        <v>5628</v>
      </c>
      <c r="B3289">
        <v>1</v>
      </c>
    </row>
    <row r="3290" spans="1:2" x14ac:dyDescent="0.3">
      <c r="A3290" s="7" t="s">
        <v>2014</v>
      </c>
      <c r="B3290">
        <v>1</v>
      </c>
    </row>
    <row r="3291" spans="1:2" x14ac:dyDescent="0.3">
      <c r="A3291" s="7" t="s">
        <v>8017</v>
      </c>
      <c r="B3291">
        <v>1</v>
      </c>
    </row>
    <row r="3292" spans="1:2" x14ac:dyDescent="0.3">
      <c r="A3292" s="7" t="s">
        <v>6594</v>
      </c>
      <c r="B3292">
        <v>1</v>
      </c>
    </row>
    <row r="3293" spans="1:2" x14ac:dyDescent="0.3">
      <c r="A3293" s="3" t="s">
        <v>9267</v>
      </c>
      <c r="B3293">
        <v>5</v>
      </c>
    </row>
    <row r="3294" spans="1:2" x14ac:dyDescent="0.3">
      <c r="A3294" s="7" t="s">
        <v>9268</v>
      </c>
      <c r="B3294">
        <v>1</v>
      </c>
    </row>
    <row r="3295" spans="1:2" x14ac:dyDescent="0.3">
      <c r="A3295" s="7" t="s">
        <v>15943</v>
      </c>
      <c r="B3295">
        <v>1</v>
      </c>
    </row>
    <row r="3296" spans="1:2" x14ac:dyDescent="0.3">
      <c r="A3296" s="7" t="s">
        <v>14887</v>
      </c>
      <c r="B3296">
        <v>1</v>
      </c>
    </row>
    <row r="3297" spans="1:2" x14ac:dyDescent="0.3">
      <c r="A3297" s="7" t="s">
        <v>13375</v>
      </c>
      <c r="B3297">
        <v>1</v>
      </c>
    </row>
    <row r="3298" spans="1:2" x14ac:dyDescent="0.3">
      <c r="A3298" s="7" t="s">
        <v>15930</v>
      </c>
      <c r="B3298">
        <v>1</v>
      </c>
    </row>
    <row r="3299" spans="1:2" x14ac:dyDescent="0.3">
      <c r="A3299" s="3" t="s">
        <v>2978</v>
      </c>
      <c r="B3299">
        <v>5</v>
      </c>
    </row>
    <row r="3300" spans="1:2" x14ac:dyDescent="0.3">
      <c r="A3300" s="7" t="s">
        <v>10318</v>
      </c>
      <c r="B3300">
        <v>1</v>
      </c>
    </row>
    <row r="3301" spans="1:2" x14ac:dyDescent="0.3">
      <c r="A3301" s="7" t="s">
        <v>4709</v>
      </c>
      <c r="B3301">
        <v>1</v>
      </c>
    </row>
    <row r="3302" spans="1:2" x14ac:dyDescent="0.3">
      <c r="A3302" s="7" t="s">
        <v>5628</v>
      </c>
      <c r="B3302">
        <v>1</v>
      </c>
    </row>
    <row r="3303" spans="1:2" x14ac:dyDescent="0.3">
      <c r="A3303" s="7" t="s">
        <v>2980</v>
      </c>
      <c r="B3303">
        <v>1</v>
      </c>
    </row>
    <row r="3304" spans="1:2" x14ac:dyDescent="0.3">
      <c r="A3304" s="7" t="s">
        <v>8650</v>
      </c>
      <c r="B3304">
        <v>1</v>
      </c>
    </row>
    <row r="3305" spans="1:2" x14ac:dyDescent="0.3">
      <c r="A3305" s="3" t="s">
        <v>12109</v>
      </c>
      <c r="B3305">
        <v>5</v>
      </c>
    </row>
    <row r="3306" spans="1:2" x14ac:dyDescent="0.3">
      <c r="A3306" s="7" t="s">
        <v>11554</v>
      </c>
      <c r="B3306">
        <v>1</v>
      </c>
    </row>
    <row r="3307" spans="1:2" x14ac:dyDescent="0.3">
      <c r="A3307" s="7" t="s">
        <v>2721</v>
      </c>
      <c r="B3307">
        <v>1</v>
      </c>
    </row>
    <row r="3308" spans="1:2" x14ac:dyDescent="0.3">
      <c r="A3308" s="7" t="s">
        <v>17744</v>
      </c>
      <c r="B3308">
        <v>1</v>
      </c>
    </row>
    <row r="3309" spans="1:2" x14ac:dyDescent="0.3">
      <c r="A3309" s="7" t="s">
        <v>9631</v>
      </c>
      <c r="B3309">
        <v>1</v>
      </c>
    </row>
    <row r="3310" spans="1:2" x14ac:dyDescent="0.3">
      <c r="A3310" s="7" t="s">
        <v>839</v>
      </c>
      <c r="B3310">
        <v>1</v>
      </c>
    </row>
    <row r="3311" spans="1:2" x14ac:dyDescent="0.3">
      <c r="A3311" s="3" t="s">
        <v>7443</v>
      </c>
      <c r="B3311">
        <v>5</v>
      </c>
    </row>
    <row r="3312" spans="1:2" x14ac:dyDescent="0.3">
      <c r="A3312" s="7" t="s">
        <v>1481</v>
      </c>
      <c r="B3312">
        <v>2</v>
      </c>
    </row>
    <row r="3313" spans="1:2" x14ac:dyDescent="0.3">
      <c r="A3313" s="7" t="s">
        <v>8421</v>
      </c>
      <c r="B3313">
        <v>1</v>
      </c>
    </row>
    <row r="3314" spans="1:2" x14ac:dyDescent="0.3">
      <c r="A3314" s="7" t="s">
        <v>1549</v>
      </c>
      <c r="B3314">
        <v>1</v>
      </c>
    </row>
    <row r="3315" spans="1:2" x14ac:dyDescent="0.3">
      <c r="A3315" s="7" t="s">
        <v>15955</v>
      </c>
      <c r="B3315">
        <v>1</v>
      </c>
    </row>
    <row r="3316" spans="1:2" x14ac:dyDescent="0.3">
      <c r="A3316" s="3" t="s">
        <v>213</v>
      </c>
      <c r="B3316">
        <v>5</v>
      </c>
    </row>
    <row r="3317" spans="1:2" x14ac:dyDescent="0.3">
      <c r="A3317" s="7" t="s">
        <v>6199</v>
      </c>
      <c r="B3317">
        <v>1</v>
      </c>
    </row>
    <row r="3318" spans="1:2" x14ac:dyDescent="0.3">
      <c r="A3318" s="7" t="s">
        <v>59</v>
      </c>
      <c r="B3318">
        <v>1</v>
      </c>
    </row>
    <row r="3319" spans="1:2" x14ac:dyDescent="0.3">
      <c r="A3319" s="7" t="s">
        <v>388</v>
      </c>
      <c r="B3319">
        <v>1</v>
      </c>
    </row>
    <row r="3320" spans="1:2" x14ac:dyDescent="0.3">
      <c r="A3320" s="7" t="s">
        <v>209</v>
      </c>
      <c r="B3320">
        <v>1</v>
      </c>
    </row>
    <row r="3321" spans="1:2" x14ac:dyDescent="0.3">
      <c r="A3321" s="7" t="s">
        <v>1549</v>
      </c>
      <c r="B3321">
        <v>1</v>
      </c>
    </row>
    <row r="3322" spans="1:2" x14ac:dyDescent="0.3">
      <c r="A3322" s="3" t="s">
        <v>10163</v>
      </c>
      <c r="B3322">
        <v>5</v>
      </c>
    </row>
    <row r="3323" spans="1:2" x14ac:dyDescent="0.3">
      <c r="A3323" s="7" t="s">
        <v>7926</v>
      </c>
      <c r="B3323">
        <v>2</v>
      </c>
    </row>
    <row r="3324" spans="1:2" x14ac:dyDescent="0.3">
      <c r="A3324" s="7" t="s">
        <v>7627</v>
      </c>
      <c r="B3324">
        <v>1</v>
      </c>
    </row>
    <row r="3325" spans="1:2" x14ac:dyDescent="0.3">
      <c r="A3325" s="7" t="s">
        <v>16562</v>
      </c>
      <c r="B3325">
        <v>1</v>
      </c>
    </row>
    <row r="3326" spans="1:2" x14ac:dyDescent="0.3">
      <c r="A3326" s="7" t="s">
        <v>289</v>
      </c>
      <c r="B3326">
        <v>1</v>
      </c>
    </row>
    <row r="3327" spans="1:2" x14ac:dyDescent="0.3">
      <c r="A3327" s="3" t="s">
        <v>6591</v>
      </c>
      <c r="B3327">
        <v>5</v>
      </c>
    </row>
    <row r="3328" spans="1:2" x14ac:dyDescent="0.3">
      <c r="A3328" s="7" t="s">
        <v>11949</v>
      </c>
      <c r="B3328">
        <v>1</v>
      </c>
    </row>
    <row r="3329" spans="1:2" x14ac:dyDescent="0.3">
      <c r="A3329" s="7" t="s">
        <v>67</v>
      </c>
      <c r="B3329">
        <v>2</v>
      </c>
    </row>
    <row r="3330" spans="1:2" x14ac:dyDescent="0.3">
      <c r="A3330" s="7" t="s">
        <v>8508</v>
      </c>
      <c r="B3330">
        <v>1</v>
      </c>
    </row>
    <row r="3331" spans="1:2" x14ac:dyDescent="0.3">
      <c r="A3331" s="7" t="s">
        <v>2050</v>
      </c>
      <c r="B3331">
        <v>1</v>
      </c>
    </row>
    <row r="3332" spans="1:2" x14ac:dyDescent="0.3">
      <c r="A3332" s="3" t="s">
        <v>7629</v>
      </c>
      <c r="B3332">
        <v>5</v>
      </c>
    </row>
    <row r="3333" spans="1:2" x14ac:dyDescent="0.3">
      <c r="A3333" s="7" t="s">
        <v>11243</v>
      </c>
      <c r="B3333">
        <v>1</v>
      </c>
    </row>
    <row r="3334" spans="1:2" x14ac:dyDescent="0.3">
      <c r="A3334" s="7" t="s">
        <v>13079</v>
      </c>
      <c r="B3334">
        <v>1</v>
      </c>
    </row>
    <row r="3335" spans="1:2" x14ac:dyDescent="0.3">
      <c r="A3335" s="7" t="s">
        <v>7631</v>
      </c>
      <c r="B3335">
        <v>1</v>
      </c>
    </row>
    <row r="3336" spans="1:2" x14ac:dyDescent="0.3">
      <c r="A3336" s="7" t="s">
        <v>9282</v>
      </c>
      <c r="B3336">
        <v>2</v>
      </c>
    </row>
    <row r="3337" spans="1:2" x14ac:dyDescent="0.3">
      <c r="A3337" s="3" t="s">
        <v>14565</v>
      </c>
      <c r="B3337">
        <v>5</v>
      </c>
    </row>
    <row r="3338" spans="1:2" x14ac:dyDescent="0.3">
      <c r="A3338" s="7" t="s">
        <v>14700</v>
      </c>
      <c r="B3338">
        <v>1</v>
      </c>
    </row>
    <row r="3339" spans="1:2" x14ac:dyDescent="0.3">
      <c r="A3339" s="7" t="s">
        <v>13344</v>
      </c>
      <c r="B3339">
        <v>1</v>
      </c>
    </row>
    <row r="3340" spans="1:2" x14ac:dyDescent="0.3">
      <c r="A3340" s="7" t="s">
        <v>20549</v>
      </c>
      <c r="B3340">
        <v>1</v>
      </c>
    </row>
    <row r="3341" spans="1:2" x14ac:dyDescent="0.3">
      <c r="A3341" s="7" t="s">
        <v>16586</v>
      </c>
      <c r="B3341">
        <v>2</v>
      </c>
    </row>
    <row r="3342" spans="1:2" x14ac:dyDescent="0.3">
      <c r="A3342" s="3" t="s">
        <v>11922</v>
      </c>
      <c r="B3342">
        <v>5</v>
      </c>
    </row>
    <row r="3343" spans="1:2" x14ac:dyDescent="0.3">
      <c r="A3343" s="7" t="s">
        <v>3866</v>
      </c>
      <c r="B3343">
        <v>1</v>
      </c>
    </row>
    <row r="3344" spans="1:2" x14ac:dyDescent="0.3">
      <c r="A3344" s="7" t="s">
        <v>8566</v>
      </c>
      <c r="B3344">
        <v>1</v>
      </c>
    </row>
    <row r="3345" spans="1:2" x14ac:dyDescent="0.3">
      <c r="A3345" s="7" t="s">
        <v>9677</v>
      </c>
      <c r="B3345">
        <v>1</v>
      </c>
    </row>
    <row r="3346" spans="1:2" x14ac:dyDescent="0.3">
      <c r="A3346" s="7" t="s">
        <v>11949</v>
      </c>
      <c r="B3346">
        <v>1</v>
      </c>
    </row>
    <row r="3347" spans="1:2" x14ac:dyDescent="0.3">
      <c r="A3347" s="7" t="s">
        <v>7851</v>
      </c>
      <c r="B3347">
        <v>1</v>
      </c>
    </row>
    <row r="3348" spans="1:2" x14ac:dyDescent="0.3">
      <c r="A3348" s="3" t="s">
        <v>4115</v>
      </c>
      <c r="B3348">
        <v>5</v>
      </c>
    </row>
    <row r="3349" spans="1:2" x14ac:dyDescent="0.3">
      <c r="A3349" s="7" t="s">
        <v>4521</v>
      </c>
      <c r="B3349">
        <v>1</v>
      </c>
    </row>
    <row r="3350" spans="1:2" x14ac:dyDescent="0.3">
      <c r="A3350" s="7" t="s">
        <v>9963</v>
      </c>
      <c r="B3350">
        <v>1</v>
      </c>
    </row>
    <row r="3351" spans="1:2" x14ac:dyDescent="0.3">
      <c r="A3351" s="7" t="s">
        <v>5655</v>
      </c>
      <c r="B3351">
        <v>1</v>
      </c>
    </row>
    <row r="3352" spans="1:2" x14ac:dyDescent="0.3">
      <c r="A3352" s="7" t="s">
        <v>4117</v>
      </c>
      <c r="B3352">
        <v>1</v>
      </c>
    </row>
    <row r="3353" spans="1:2" x14ac:dyDescent="0.3">
      <c r="A3353" s="7" t="s">
        <v>7138</v>
      </c>
      <c r="B3353">
        <v>1</v>
      </c>
    </row>
    <row r="3354" spans="1:2" x14ac:dyDescent="0.3">
      <c r="A3354" s="3" t="s">
        <v>16272</v>
      </c>
      <c r="B3354">
        <v>5</v>
      </c>
    </row>
    <row r="3355" spans="1:2" x14ac:dyDescent="0.3">
      <c r="A3355" s="7" t="s">
        <v>18498</v>
      </c>
      <c r="B3355">
        <v>1</v>
      </c>
    </row>
    <row r="3356" spans="1:2" x14ac:dyDescent="0.3">
      <c r="A3356" s="7" t="s">
        <v>16273</v>
      </c>
      <c r="B3356">
        <v>1</v>
      </c>
    </row>
    <row r="3357" spans="1:2" x14ac:dyDescent="0.3">
      <c r="A3357" s="7" t="s">
        <v>17101</v>
      </c>
      <c r="B3357">
        <v>1</v>
      </c>
    </row>
    <row r="3358" spans="1:2" x14ac:dyDescent="0.3">
      <c r="A3358" s="7" t="s">
        <v>6898</v>
      </c>
      <c r="B3358">
        <v>1</v>
      </c>
    </row>
    <row r="3359" spans="1:2" x14ac:dyDescent="0.3">
      <c r="A3359" s="7" t="s">
        <v>19979</v>
      </c>
      <c r="B3359">
        <v>1</v>
      </c>
    </row>
    <row r="3360" spans="1:2" x14ac:dyDescent="0.3">
      <c r="A3360" s="3" t="s">
        <v>14480</v>
      </c>
      <c r="B3360">
        <v>5</v>
      </c>
    </row>
    <row r="3361" spans="1:2" x14ac:dyDescent="0.3">
      <c r="A3361" s="7" t="s">
        <v>1584</v>
      </c>
      <c r="B3361">
        <v>1</v>
      </c>
    </row>
    <row r="3362" spans="1:2" x14ac:dyDescent="0.3">
      <c r="A3362" s="7" t="s">
        <v>14481</v>
      </c>
      <c r="B3362">
        <v>1</v>
      </c>
    </row>
    <row r="3363" spans="1:2" x14ac:dyDescent="0.3">
      <c r="A3363" s="7" t="s">
        <v>15515</v>
      </c>
      <c r="B3363">
        <v>1</v>
      </c>
    </row>
    <row r="3364" spans="1:2" x14ac:dyDescent="0.3">
      <c r="A3364" s="7" t="s">
        <v>7701</v>
      </c>
      <c r="B3364">
        <v>1</v>
      </c>
    </row>
    <row r="3365" spans="1:2" x14ac:dyDescent="0.3">
      <c r="A3365" s="7" t="s">
        <v>8508</v>
      </c>
      <c r="B3365">
        <v>1</v>
      </c>
    </row>
    <row r="3366" spans="1:2" x14ac:dyDescent="0.3">
      <c r="A3366" s="3" t="s">
        <v>11367</v>
      </c>
      <c r="B3366">
        <v>5</v>
      </c>
    </row>
    <row r="3367" spans="1:2" x14ac:dyDescent="0.3">
      <c r="A3367" s="7" t="s">
        <v>7272</v>
      </c>
      <c r="B3367">
        <v>2</v>
      </c>
    </row>
    <row r="3368" spans="1:2" x14ac:dyDescent="0.3">
      <c r="A3368" s="7" t="s">
        <v>14050</v>
      </c>
      <c r="B3368">
        <v>1</v>
      </c>
    </row>
    <row r="3369" spans="1:2" x14ac:dyDescent="0.3">
      <c r="A3369" s="7" t="s">
        <v>16400</v>
      </c>
      <c r="B3369">
        <v>1</v>
      </c>
    </row>
    <row r="3370" spans="1:2" x14ac:dyDescent="0.3">
      <c r="A3370" s="7" t="s">
        <v>4574</v>
      </c>
      <c r="B3370">
        <v>1</v>
      </c>
    </row>
    <row r="3371" spans="1:2" x14ac:dyDescent="0.3">
      <c r="A3371" s="3" t="s">
        <v>7377</v>
      </c>
      <c r="B3371">
        <v>5</v>
      </c>
    </row>
    <row r="3372" spans="1:2" x14ac:dyDescent="0.3">
      <c r="A3372" s="7" t="s">
        <v>4084</v>
      </c>
      <c r="B3372">
        <v>1</v>
      </c>
    </row>
    <row r="3373" spans="1:2" x14ac:dyDescent="0.3">
      <c r="A3373" s="7" t="s">
        <v>5628</v>
      </c>
      <c r="B3373">
        <v>1</v>
      </c>
    </row>
    <row r="3374" spans="1:2" x14ac:dyDescent="0.3">
      <c r="A3374" s="7" t="s">
        <v>16651</v>
      </c>
      <c r="B3374">
        <v>1</v>
      </c>
    </row>
    <row r="3375" spans="1:2" x14ac:dyDescent="0.3">
      <c r="A3375" s="7" t="s">
        <v>8334</v>
      </c>
      <c r="B3375">
        <v>1</v>
      </c>
    </row>
    <row r="3376" spans="1:2" x14ac:dyDescent="0.3">
      <c r="A3376" s="7" t="s">
        <v>7379</v>
      </c>
      <c r="B3376">
        <v>1</v>
      </c>
    </row>
    <row r="3377" spans="1:2" x14ac:dyDescent="0.3">
      <c r="A3377" s="3" t="s">
        <v>9575</v>
      </c>
      <c r="B3377">
        <v>5</v>
      </c>
    </row>
    <row r="3378" spans="1:2" x14ac:dyDescent="0.3">
      <c r="A3378" s="7" t="s">
        <v>18300</v>
      </c>
      <c r="B3378">
        <v>1</v>
      </c>
    </row>
    <row r="3379" spans="1:2" x14ac:dyDescent="0.3">
      <c r="A3379" s="7" t="s">
        <v>10563</v>
      </c>
      <c r="B3379">
        <v>2</v>
      </c>
    </row>
    <row r="3380" spans="1:2" x14ac:dyDescent="0.3">
      <c r="A3380" s="7" t="s">
        <v>526</v>
      </c>
      <c r="B3380">
        <v>1</v>
      </c>
    </row>
    <row r="3381" spans="1:2" x14ac:dyDescent="0.3">
      <c r="A3381" s="7" t="s">
        <v>15538</v>
      </c>
      <c r="B3381">
        <v>1</v>
      </c>
    </row>
    <row r="3382" spans="1:2" x14ac:dyDescent="0.3">
      <c r="A3382" s="3" t="s">
        <v>9634</v>
      </c>
      <c r="B3382">
        <v>5</v>
      </c>
    </row>
    <row r="3383" spans="1:2" x14ac:dyDescent="0.3">
      <c r="A3383" s="7" t="s">
        <v>9635</v>
      </c>
      <c r="B3383">
        <v>1</v>
      </c>
    </row>
    <row r="3384" spans="1:2" x14ac:dyDescent="0.3">
      <c r="A3384" s="7" t="s">
        <v>2612</v>
      </c>
      <c r="B3384">
        <v>1</v>
      </c>
    </row>
    <row r="3385" spans="1:2" x14ac:dyDescent="0.3">
      <c r="A3385" s="7" t="s">
        <v>11465</v>
      </c>
      <c r="B3385">
        <v>1</v>
      </c>
    </row>
    <row r="3386" spans="1:2" x14ac:dyDescent="0.3">
      <c r="A3386" s="7" t="s">
        <v>5161</v>
      </c>
      <c r="B3386">
        <v>1</v>
      </c>
    </row>
    <row r="3387" spans="1:2" x14ac:dyDescent="0.3">
      <c r="A3387" s="7" t="s">
        <v>9932</v>
      </c>
      <c r="B3387">
        <v>1</v>
      </c>
    </row>
    <row r="3388" spans="1:2" x14ac:dyDescent="0.3">
      <c r="A3388" s="3" t="s">
        <v>7411</v>
      </c>
      <c r="B3388">
        <v>5</v>
      </c>
    </row>
    <row r="3389" spans="1:2" x14ac:dyDescent="0.3">
      <c r="A3389" s="7" t="s">
        <v>6471</v>
      </c>
      <c r="B3389">
        <v>1</v>
      </c>
    </row>
    <row r="3390" spans="1:2" x14ac:dyDescent="0.3">
      <c r="A3390" s="7" t="s">
        <v>160</v>
      </c>
      <c r="B3390">
        <v>1</v>
      </c>
    </row>
    <row r="3391" spans="1:2" x14ac:dyDescent="0.3">
      <c r="A3391" s="7" t="s">
        <v>12793</v>
      </c>
      <c r="B3391">
        <v>1</v>
      </c>
    </row>
    <row r="3392" spans="1:2" x14ac:dyDescent="0.3">
      <c r="A3392" s="7" t="s">
        <v>1519</v>
      </c>
      <c r="B3392">
        <v>2</v>
      </c>
    </row>
    <row r="3393" spans="1:2" x14ac:dyDescent="0.3">
      <c r="A3393" s="3" t="s">
        <v>7854</v>
      </c>
      <c r="B3393">
        <v>5</v>
      </c>
    </row>
    <row r="3394" spans="1:2" x14ac:dyDescent="0.3">
      <c r="A3394" s="7" t="s">
        <v>7039</v>
      </c>
      <c r="B3394">
        <v>1</v>
      </c>
    </row>
    <row r="3395" spans="1:2" x14ac:dyDescent="0.3">
      <c r="A3395" s="7" t="s">
        <v>18637</v>
      </c>
      <c r="B3395">
        <v>1</v>
      </c>
    </row>
    <row r="3396" spans="1:2" x14ac:dyDescent="0.3">
      <c r="A3396" s="7" t="s">
        <v>1519</v>
      </c>
      <c r="B3396">
        <v>1</v>
      </c>
    </row>
    <row r="3397" spans="1:2" x14ac:dyDescent="0.3">
      <c r="A3397" s="7" t="s">
        <v>10053</v>
      </c>
      <c r="B3397">
        <v>1</v>
      </c>
    </row>
    <row r="3398" spans="1:2" x14ac:dyDescent="0.3">
      <c r="A3398" s="7" t="s">
        <v>7558</v>
      </c>
      <c r="B3398">
        <v>1</v>
      </c>
    </row>
    <row r="3399" spans="1:2" x14ac:dyDescent="0.3">
      <c r="A3399" s="3" t="s">
        <v>6973</v>
      </c>
      <c r="B3399">
        <v>5</v>
      </c>
    </row>
    <row r="3400" spans="1:2" x14ac:dyDescent="0.3">
      <c r="A3400" s="7" t="s">
        <v>4349</v>
      </c>
      <c r="B3400">
        <v>1</v>
      </c>
    </row>
    <row r="3401" spans="1:2" x14ac:dyDescent="0.3">
      <c r="A3401" s="7" t="s">
        <v>4084</v>
      </c>
      <c r="B3401">
        <v>2</v>
      </c>
    </row>
    <row r="3402" spans="1:2" x14ac:dyDescent="0.3">
      <c r="A3402" s="7" t="s">
        <v>10036</v>
      </c>
      <c r="B3402">
        <v>1</v>
      </c>
    </row>
    <row r="3403" spans="1:2" x14ac:dyDescent="0.3">
      <c r="A3403" s="7" t="s">
        <v>735</v>
      </c>
      <c r="B3403">
        <v>1</v>
      </c>
    </row>
    <row r="3404" spans="1:2" x14ac:dyDescent="0.3">
      <c r="A3404" s="3" t="s">
        <v>5879</v>
      </c>
      <c r="B3404">
        <v>5</v>
      </c>
    </row>
    <row r="3405" spans="1:2" x14ac:dyDescent="0.3">
      <c r="A3405" s="7" t="s">
        <v>10705</v>
      </c>
      <c r="B3405">
        <v>1</v>
      </c>
    </row>
    <row r="3406" spans="1:2" x14ac:dyDescent="0.3">
      <c r="A3406" s="7" t="s">
        <v>5880</v>
      </c>
      <c r="B3406">
        <v>1</v>
      </c>
    </row>
    <row r="3407" spans="1:2" x14ac:dyDescent="0.3">
      <c r="A3407" s="7" t="s">
        <v>9441</v>
      </c>
      <c r="B3407">
        <v>1</v>
      </c>
    </row>
    <row r="3408" spans="1:2" x14ac:dyDescent="0.3">
      <c r="A3408" s="7" t="s">
        <v>1205</v>
      </c>
      <c r="B3408">
        <v>1</v>
      </c>
    </row>
    <row r="3409" spans="1:2" x14ac:dyDescent="0.3">
      <c r="A3409" s="7" t="s">
        <v>8017</v>
      </c>
      <c r="B3409">
        <v>1</v>
      </c>
    </row>
    <row r="3410" spans="1:2" x14ac:dyDescent="0.3">
      <c r="A3410" s="3" t="s">
        <v>14628</v>
      </c>
      <c r="B3410">
        <v>5</v>
      </c>
    </row>
    <row r="3411" spans="1:2" x14ac:dyDescent="0.3">
      <c r="A3411" s="7" t="s">
        <v>15943</v>
      </c>
      <c r="B3411">
        <v>2</v>
      </c>
    </row>
    <row r="3412" spans="1:2" x14ac:dyDescent="0.3">
      <c r="A3412" s="7" t="s">
        <v>14670</v>
      </c>
      <c r="B3412">
        <v>1</v>
      </c>
    </row>
    <row r="3413" spans="1:2" x14ac:dyDescent="0.3">
      <c r="A3413" s="7" t="s">
        <v>13749</v>
      </c>
      <c r="B3413">
        <v>2</v>
      </c>
    </row>
    <row r="3414" spans="1:2" x14ac:dyDescent="0.3">
      <c r="A3414" s="3" t="s">
        <v>1563</v>
      </c>
      <c r="B3414">
        <v>5</v>
      </c>
    </row>
    <row r="3415" spans="1:2" x14ac:dyDescent="0.3">
      <c r="A3415" s="7" t="s">
        <v>2315</v>
      </c>
      <c r="B3415">
        <v>1</v>
      </c>
    </row>
    <row r="3416" spans="1:2" x14ac:dyDescent="0.3">
      <c r="A3416" s="7" t="s">
        <v>1564</v>
      </c>
      <c r="B3416">
        <v>1</v>
      </c>
    </row>
    <row r="3417" spans="1:2" x14ac:dyDescent="0.3">
      <c r="A3417" s="7" t="s">
        <v>200</v>
      </c>
      <c r="B3417">
        <v>1</v>
      </c>
    </row>
    <row r="3418" spans="1:2" x14ac:dyDescent="0.3">
      <c r="A3418" s="7" t="s">
        <v>4208</v>
      </c>
      <c r="B3418">
        <v>1</v>
      </c>
    </row>
    <row r="3419" spans="1:2" x14ac:dyDescent="0.3">
      <c r="A3419" s="7" t="s">
        <v>97</v>
      </c>
      <c r="B3419">
        <v>1</v>
      </c>
    </row>
    <row r="3420" spans="1:2" x14ac:dyDescent="0.3">
      <c r="A3420" s="3" t="s">
        <v>12177</v>
      </c>
      <c r="B3420">
        <v>5</v>
      </c>
    </row>
    <row r="3421" spans="1:2" x14ac:dyDescent="0.3">
      <c r="A3421" s="7" t="s">
        <v>7627</v>
      </c>
      <c r="B3421">
        <v>1</v>
      </c>
    </row>
    <row r="3422" spans="1:2" x14ac:dyDescent="0.3">
      <c r="A3422" s="7" t="s">
        <v>6845</v>
      </c>
      <c r="B3422">
        <v>1</v>
      </c>
    </row>
    <row r="3423" spans="1:2" x14ac:dyDescent="0.3">
      <c r="A3423" s="7" t="s">
        <v>13790</v>
      </c>
      <c r="B3423">
        <v>1</v>
      </c>
    </row>
    <row r="3424" spans="1:2" x14ac:dyDescent="0.3">
      <c r="A3424" s="7" t="s">
        <v>5161</v>
      </c>
      <c r="B3424">
        <v>1</v>
      </c>
    </row>
    <row r="3425" spans="1:2" x14ac:dyDescent="0.3">
      <c r="A3425" s="7" t="s">
        <v>18246</v>
      </c>
      <c r="B3425">
        <v>1</v>
      </c>
    </row>
    <row r="3426" spans="1:2" x14ac:dyDescent="0.3">
      <c r="A3426" s="3" t="s">
        <v>5848</v>
      </c>
      <c r="B3426">
        <v>5</v>
      </c>
    </row>
    <row r="3427" spans="1:2" x14ac:dyDescent="0.3">
      <c r="A3427" s="7" t="s">
        <v>5628</v>
      </c>
      <c r="B3427">
        <v>2</v>
      </c>
    </row>
    <row r="3428" spans="1:2" x14ac:dyDescent="0.3">
      <c r="A3428" s="7" t="s">
        <v>11997</v>
      </c>
      <c r="B3428">
        <v>1</v>
      </c>
    </row>
    <row r="3429" spans="1:2" x14ac:dyDescent="0.3">
      <c r="A3429" s="7" t="s">
        <v>2021</v>
      </c>
      <c r="B3429">
        <v>1</v>
      </c>
    </row>
    <row r="3430" spans="1:2" x14ac:dyDescent="0.3">
      <c r="A3430" s="7" t="s">
        <v>15592</v>
      </c>
      <c r="B3430">
        <v>1</v>
      </c>
    </row>
    <row r="3431" spans="1:2" x14ac:dyDescent="0.3">
      <c r="A3431" s="3" t="s">
        <v>6911</v>
      </c>
      <c r="B3431">
        <v>5</v>
      </c>
    </row>
    <row r="3432" spans="1:2" x14ac:dyDescent="0.3">
      <c r="A3432" s="7" t="s">
        <v>8428</v>
      </c>
      <c r="B3432">
        <v>2</v>
      </c>
    </row>
    <row r="3433" spans="1:2" x14ac:dyDescent="0.3">
      <c r="A3433" s="7" t="s">
        <v>5161</v>
      </c>
      <c r="B3433">
        <v>2</v>
      </c>
    </row>
    <row r="3434" spans="1:2" x14ac:dyDescent="0.3">
      <c r="A3434" s="7" t="s">
        <v>6912</v>
      </c>
      <c r="B3434">
        <v>1</v>
      </c>
    </row>
    <row r="3435" spans="1:2" x14ac:dyDescent="0.3">
      <c r="A3435" s="3" t="s">
        <v>14722</v>
      </c>
      <c r="B3435">
        <v>5</v>
      </c>
    </row>
    <row r="3436" spans="1:2" x14ac:dyDescent="0.3">
      <c r="A3436" s="7" t="s">
        <v>16966</v>
      </c>
      <c r="B3436">
        <v>2</v>
      </c>
    </row>
    <row r="3437" spans="1:2" x14ac:dyDescent="0.3">
      <c r="A3437" s="7" t="s">
        <v>12890</v>
      </c>
      <c r="B3437">
        <v>1</v>
      </c>
    </row>
    <row r="3438" spans="1:2" x14ac:dyDescent="0.3">
      <c r="A3438" s="7" t="s">
        <v>4862</v>
      </c>
      <c r="B3438">
        <v>2</v>
      </c>
    </row>
    <row r="3439" spans="1:2" x14ac:dyDescent="0.3">
      <c r="A3439" s="3" t="s">
        <v>9488</v>
      </c>
      <c r="B3439">
        <v>5</v>
      </c>
    </row>
    <row r="3440" spans="1:2" x14ac:dyDescent="0.3">
      <c r="A3440" s="7" t="s">
        <v>136</v>
      </c>
      <c r="B3440">
        <v>1</v>
      </c>
    </row>
    <row r="3441" spans="1:2" x14ac:dyDescent="0.3">
      <c r="A3441" s="7" t="s">
        <v>2612</v>
      </c>
      <c r="B3441">
        <v>1</v>
      </c>
    </row>
    <row r="3442" spans="1:2" x14ac:dyDescent="0.3">
      <c r="A3442" s="7" t="s">
        <v>17030</v>
      </c>
      <c r="B3442">
        <v>1</v>
      </c>
    </row>
    <row r="3443" spans="1:2" x14ac:dyDescent="0.3">
      <c r="A3443" s="7" t="s">
        <v>1519</v>
      </c>
      <c r="B3443">
        <v>1</v>
      </c>
    </row>
    <row r="3444" spans="1:2" x14ac:dyDescent="0.3">
      <c r="A3444" s="7" t="s">
        <v>15712</v>
      </c>
      <c r="B3444">
        <v>1</v>
      </c>
    </row>
    <row r="3445" spans="1:2" x14ac:dyDescent="0.3">
      <c r="A3445" s="3" t="s">
        <v>12814</v>
      </c>
      <c r="B3445">
        <v>5</v>
      </c>
    </row>
    <row r="3446" spans="1:2" x14ac:dyDescent="0.3">
      <c r="A3446" s="7" t="s">
        <v>16966</v>
      </c>
      <c r="B3446">
        <v>1</v>
      </c>
    </row>
    <row r="3447" spans="1:2" x14ac:dyDescent="0.3">
      <c r="A3447" s="7" t="s">
        <v>16092</v>
      </c>
      <c r="B3447">
        <v>1</v>
      </c>
    </row>
    <row r="3448" spans="1:2" x14ac:dyDescent="0.3">
      <c r="A3448" s="7" t="s">
        <v>12459</v>
      </c>
      <c r="B3448">
        <v>3</v>
      </c>
    </row>
    <row r="3449" spans="1:2" x14ac:dyDescent="0.3">
      <c r="A3449" s="3" t="s">
        <v>15049</v>
      </c>
      <c r="B3449">
        <v>5</v>
      </c>
    </row>
    <row r="3450" spans="1:2" x14ac:dyDescent="0.3">
      <c r="A3450" s="7" t="s">
        <v>15273</v>
      </c>
      <c r="B3450">
        <v>1</v>
      </c>
    </row>
    <row r="3451" spans="1:2" x14ac:dyDescent="0.3">
      <c r="A3451" s="7" t="s">
        <v>15596</v>
      </c>
      <c r="B3451">
        <v>1</v>
      </c>
    </row>
    <row r="3452" spans="1:2" x14ac:dyDescent="0.3">
      <c r="A3452" s="7" t="s">
        <v>18927</v>
      </c>
      <c r="B3452">
        <v>1</v>
      </c>
    </row>
    <row r="3453" spans="1:2" x14ac:dyDescent="0.3">
      <c r="A3453" s="7" t="s">
        <v>20202</v>
      </c>
      <c r="B3453">
        <v>1</v>
      </c>
    </row>
    <row r="3454" spans="1:2" x14ac:dyDescent="0.3">
      <c r="A3454" s="7" t="s">
        <v>12035</v>
      </c>
      <c r="B3454">
        <v>1</v>
      </c>
    </row>
    <row r="3455" spans="1:2" x14ac:dyDescent="0.3">
      <c r="A3455" s="3" t="s">
        <v>2673</v>
      </c>
      <c r="B3455">
        <v>5</v>
      </c>
    </row>
    <row r="3456" spans="1:2" x14ac:dyDescent="0.3">
      <c r="A3456" s="7" t="s">
        <v>350</v>
      </c>
      <c r="B3456">
        <v>1</v>
      </c>
    </row>
    <row r="3457" spans="1:2" x14ac:dyDescent="0.3">
      <c r="A3457" s="7" t="s">
        <v>1283</v>
      </c>
      <c r="B3457">
        <v>1</v>
      </c>
    </row>
    <row r="3458" spans="1:2" x14ac:dyDescent="0.3">
      <c r="A3458" s="7" t="s">
        <v>703</v>
      </c>
      <c r="B3458">
        <v>1</v>
      </c>
    </row>
    <row r="3459" spans="1:2" x14ac:dyDescent="0.3">
      <c r="A3459" s="7" t="s">
        <v>749</v>
      </c>
      <c r="B3459">
        <v>1</v>
      </c>
    </row>
    <row r="3460" spans="1:2" x14ac:dyDescent="0.3">
      <c r="A3460" s="7" t="s">
        <v>4214</v>
      </c>
      <c r="B3460">
        <v>1</v>
      </c>
    </row>
    <row r="3461" spans="1:2" x14ac:dyDescent="0.3">
      <c r="A3461" s="3" t="s">
        <v>17254</v>
      </c>
      <c r="B3461">
        <v>5</v>
      </c>
    </row>
    <row r="3462" spans="1:2" x14ac:dyDescent="0.3">
      <c r="A3462" s="7" t="s">
        <v>17947</v>
      </c>
      <c r="B3462">
        <v>1</v>
      </c>
    </row>
    <row r="3463" spans="1:2" x14ac:dyDescent="0.3">
      <c r="A3463" s="7" t="s">
        <v>18489</v>
      </c>
      <c r="B3463">
        <v>1</v>
      </c>
    </row>
    <row r="3464" spans="1:2" x14ac:dyDescent="0.3">
      <c r="A3464" s="7" t="s">
        <v>17255</v>
      </c>
      <c r="B3464">
        <v>1</v>
      </c>
    </row>
    <row r="3465" spans="1:2" x14ac:dyDescent="0.3">
      <c r="A3465" s="7" t="s">
        <v>15952</v>
      </c>
      <c r="B3465">
        <v>1</v>
      </c>
    </row>
    <row r="3466" spans="1:2" x14ac:dyDescent="0.3">
      <c r="A3466" s="7" t="s">
        <v>19172</v>
      </c>
      <c r="B3466">
        <v>1</v>
      </c>
    </row>
    <row r="3467" spans="1:2" x14ac:dyDescent="0.3">
      <c r="A3467" s="3" t="s">
        <v>8461</v>
      </c>
      <c r="B3467">
        <v>5</v>
      </c>
    </row>
    <row r="3468" spans="1:2" x14ac:dyDescent="0.3">
      <c r="A3468" s="7" t="s">
        <v>4693</v>
      </c>
      <c r="B3468">
        <v>1</v>
      </c>
    </row>
    <row r="3469" spans="1:2" x14ac:dyDescent="0.3">
      <c r="A3469" s="7" t="s">
        <v>10701</v>
      </c>
      <c r="B3469">
        <v>1</v>
      </c>
    </row>
    <row r="3470" spans="1:2" x14ac:dyDescent="0.3">
      <c r="A3470" s="7" t="s">
        <v>7831</v>
      </c>
      <c r="B3470">
        <v>1</v>
      </c>
    </row>
    <row r="3471" spans="1:2" x14ac:dyDescent="0.3">
      <c r="A3471" s="7" t="s">
        <v>1519</v>
      </c>
      <c r="B3471">
        <v>1</v>
      </c>
    </row>
    <row r="3472" spans="1:2" x14ac:dyDescent="0.3">
      <c r="A3472" s="7" t="s">
        <v>12913</v>
      </c>
      <c r="B3472">
        <v>1</v>
      </c>
    </row>
    <row r="3473" spans="1:2" x14ac:dyDescent="0.3">
      <c r="A3473" s="3" t="s">
        <v>3177</v>
      </c>
      <c r="B3473">
        <v>5</v>
      </c>
    </row>
    <row r="3474" spans="1:2" x14ac:dyDescent="0.3">
      <c r="A3474" s="7" t="s">
        <v>3178</v>
      </c>
      <c r="B3474">
        <v>1</v>
      </c>
    </row>
    <row r="3475" spans="1:2" x14ac:dyDescent="0.3">
      <c r="A3475" s="7" t="s">
        <v>3033</v>
      </c>
      <c r="B3475">
        <v>1</v>
      </c>
    </row>
    <row r="3476" spans="1:2" x14ac:dyDescent="0.3">
      <c r="A3476" s="7" t="s">
        <v>891</v>
      </c>
      <c r="B3476">
        <v>1</v>
      </c>
    </row>
    <row r="3477" spans="1:2" x14ac:dyDescent="0.3">
      <c r="A3477" s="7" t="s">
        <v>9563</v>
      </c>
      <c r="B3477">
        <v>1</v>
      </c>
    </row>
    <row r="3478" spans="1:2" x14ac:dyDescent="0.3">
      <c r="A3478" s="7" t="s">
        <v>4497</v>
      </c>
      <c r="B3478">
        <v>1</v>
      </c>
    </row>
    <row r="3479" spans="1:2" x14ac:dyDescent="0.3">
      <c r="A3479" s="3" t="s">
        <v>12821</v>
      </c>
      <c r="B3479">
        <v>5</v>
      </c>
    </row>
    <row r="3480" spans="1:2" x14ac:dyDescent="0.3">
      <c r="A3480" s="7" t="s">
        <v>16707</v>
      </c>
      <c r="B3480">
        <v>1</v>
      </c>
    </row>
    <row r="3481" spans="1:2" x14ac:dyDescent="0.3">
      <c r="A3481" s="7" t="s">
        <v>12822</v>
      </c>
      <c r="B3481">
        <v>1</v>
      </c>
    </row>
    <row r="3482" spans="1:2" x14ac:dyDescent="0.3">
      <c r="A3482" s="7" t="s">
        <v>21456</v>
      </c>
      <c r="B3482">
        <v>1</v>
      </c>
    </row>
    <row r="3483" spans="1:2" x14ac:dyDescent="0.3">
      <c r="A3483" s="7" t="s">
        <v>10563</v>
      </c>
      <c r="B3483">
        <v>1</v>
      </c>
    </row>
    <row r="3484" spans="1:2" x14ac:dyDescent="0.3">
      <c r="A3484" s="7" t="s">
        <v>13790</v>
      </c>
      <c r="B3484">
        <v>1</v>
      </c>
    </row>
    <row r="3485" spans="1:2" x14ac:dyDescent="0.3">
      <c r="A3485" s="3" t="s">
        <v>7543</v>
      </c>
      <c r="B3485">
        <v>4</v>
      </c>
    </row>
    <row r="3486" spans="1:2" x14ac:dyDescent="0.3">
      <c r="A3486" s="7" t="s">
        <v>1469</v>
      </c>
      <c r="B3486">
        <v>1</v>
      </c>
    </row>
    <row r="3487" spans="1:2" x14ac:dyDescent="0.3">
      <c r="A3487" s="7" t="s">
        <v>11860</v>
      </c>
      <c r="B3487">
        <v>1</v>
      </c>
    </row>
    <row r="3488" spans="1:2" x14ac:dyDescent="0.3">
      <c r="A3488" s="7" t="s">
        <v>3959</v>
      </c>
      <c r="B3488">
        <v>1</v>
      </c>
    </row>
    <row r="3489" spans="1:2" x14ac:dyDescent="0.3">
      <c r="A3489" s="7" t="s">
        <v>9321</v>
      </c>
      <c r="B3489">
        <v>1</v>
      </c>
    </row>
    <row r="3490" spans="1:2" x14ac:dyDescent="0.3">
      <c r="A3490" s="3" t="s">
        <v>975</v>
      </c>
      <c r="B3490">
        <v>4</v>
      </c>
    </row>
    <row r="3491" spans="1:2" x14ac:dyDescent="0.3">
      <c r="A3491" s="7" t="s">
        <v>6356</v>
      </c>
      <c r="B3491">
        <v>1</v>
      </c>
    </row>
    <row r="3492" spans="1:2" x14ac:dyDescent="0.3">
      <c r="A3492" s="7" t="s">
        <v>13321</v>
      </c>
      <c r="B3492">
        <v>1</v>
      </c>
    </row>
    <row r="3493" spans="1:2" x14ac:dyDescent="0.3">
      <c r="A3493" s="7" t="s">
        <v>21</v>
      </c>
      <c r="B3493">
        <v>2</v>
      </c>
    </row>
    <row r="3494" spans="1:2" x14ac:dyDescent="0.3">
      <c r="A3494" s="3" t="s">
        <v>16412</v>
      </c>
      <c r="B3494">
        <v>4</v>
      </c>
    </row>
    <row r="3495" spans="1:2" x14ac:dyDescent="0.3">
      <c r="A3495" s="7" t="s">
        <v>4160</v>
      </c>
      <c r="B3495">
        <v>1</v>
      </c>
    </row>
    <row r="3496" spans="1:2" x14ac:dyDescent="0.3">
      <c r="A3496" s="7" t="s">
        <v>9374</v>
      </c>
      <c r="B3496">
        <v>1</v>
      </c>
    </row>
    <row r="3497" spans="1:2" x14ac:dyDescent="0.3">
      <c r="A3497" s="7" t="s">
        <v>16736</v>
      </c>
      <c r="B3497">
        <v>1</v>
      </c>
    </row>
    <row r="3498" spans="1:2" x14ac:dyDescent="0.3">
      <c r="A3498" s="7" t="s">
        <v>13344</v>
      </c>
      <c r="B3498">
        <v>1</v>
      </c>
    </row>
    <row r="3499" spans="1:2" x14ac:dyDescent="0.3">
      <c r="A3499" s="3" t="s">
        <v>16045</v>
      </c>
      <c r="B3499">
        <v>4</v>
      </c>
    </row>
    <row r="3500" spans="1:2" x14ac:dyDescent="0.3">
      <c r="A3500" s="7" t="s">
        <v>11796</v>
      </c>
      <c r="B3500">
        <v>2</v>
      </c>
    </row>
    <row r="3501" spans="1:2" x14ac:dyDescent="0.3">
      <c r="A3501" s="7" t="s">
        <v>7701</v>
      </c>
      <c r="B3501">
        <v>1</v>
      </c>
    </row>
    <row r="3502" spans="1:2" x14ac:dyDescent="0.3">
      <c r="A3502" s="7" t="s">
        <v>12361</v>
      </c>
      <c r="B3502">
        <v>1</v>
      </c>
    </row>
    <row r="3503" spans="1:2" x14ac:dyDescent="0.3">
      <c r="A3503" s="3" t="s">
        <v>8211</v>
      </c>
      <c r="B3503">
        <v>4</v>
      </c>
    </row>
    <row r="3504" spans="1:2" x14ac:dyDescent="0.3">
      <c r="A3504" s="7" t="s">
        <v>8213</v>
      </c>
      <c r="B3504">
        <v>1</v>
      </c>
    </row>
    <row r="3505" spans="1:2" x14ac:dyDescent="0.3">
      <c r="A3505" s="7" t="s">
        <v>1469</v>
      </c>
      <c r="B3505">
        <v>1</v>
      </c>
    </row>
    <row r="3506" spans="1:2" x14ac:dyDescent="0.3">
      <c r="A3506" s="7" t="s">
        <v>5628</v>
      </c>
      <c r="B3506">
        <v>1</v>
      </c>
    </row>
    <row r="3507" spans="1:2" x14ac:dyDescent="0.3">
      <c r="A3507" s="7" t="s">
        <v>1205</v>
      </c>
      <c r="B3507">
        <v>1</v>
      </c>
    </row>
    <row r="3508" spans="1:2" x14ac:dyDescent="0.3">
      <c r="A3508" s="3" t="s">
        <v>16024</v>
      </c>
      <c r="B3508">
        <v>4</v>
      </c>
    </row>
    <row r="3509" spans="1:2" x14ac:dyDescent="0.3">
      <c r="A3509" s="7" t="s">
        <v>20216</v>
      </c>
      <c r="B3509">
        <v>1</v>
      </c>
    </row>
    <row r="3510" spans="1:2" x14ac:dyDescent="0.3">
      <c r="A3510" s="7" t="s">
        <v>16026</v>
      </c>
      <c r="B3510">
        <v>1</v>
      </c>
    </row>
    <row r="3511" spans="1:2" x14ac:dyDescent="0.3">
      <c r="A3511" s="7" t="s">
        <v>11441</v>
      </c>
      <c r="B3511">
        <v>1</v>
      </c>
    </row>
    <row r="3512" spans="1:2" x14ac:dyDescent="0.3">
      <c r="A3512" s="7" t="s">
        <v>20722</v>
      </c>
      <c r="B3512">
        <v>1</v>
      </c>
    </row>
    <row r="3513" spans="1:2" x14ac:dyDescent="0.3">
      <c r="A3513" s="3" t="s">
        <v>8672</v>
      </c>
      <c r="B3513">
        <v>4</v>
      </c>
    </row>
    <row r="3514" spans="1:2" x14ac:dyDescent="0.3">
      <c r="A3514" s="7" t="s">
        <v>6863</v>
      </c>
      <c r="B3514">
        <v>1</v>
      </c>
    </row>
    <row r="3515" spans="1:2" x14ac:dyDescent="0.3">
      <c r="A3515" s="7" t="s">
        <v>8768</v>
      </c>
      <c r="B3515">
        <v>1</v>
      </c>
    </row>
    <row r="3516" spans="1:2" x14ac:dyDescent="0.3">
      <c r="A3516" s="7" t="s">
        <v>12361</v>
      </c>
      <c r="B3516">
        <v>1</v>
      </c>
    </row>
    <row r="3517" spans="1:2" x14ac:dyDescent="0.3">
      <c r="A3517" s="7" t="s">
        <v>10575</v>
      </c>
      <c r="B3517">
        <v>1</v>
      </c>
    </row>
    <row r="3518" spans="1:2" x14ac:dyDescent="0.3">
      <c r="A3518" s="3" t="s">
        <v>1559</v>
      </c>
      <c r="B3518">
        <v>4</v>
      </c>
    </row>
    <row r="3519" spans="1:2" x14ac:dyDescent="0.3">
      <c r="A3519" s="7" t="s">
        <v>1560</v>
      </c>
      <c r="B3519">
        <v>1</v>
      </c>
    </row>
    <row r="3520" spans="1:2" x14ac:dyDescent="0.3">
      <c r="A3520" s="7" t="s">
        <v>3470</v>
      </c>
      <c r="B3520">
        <v>1</v>
      </c>
    </row>
    <row r="3521" spans="1:2" x14ac:dyDescent="0.3">
      <c r="A3521" s="7" t="s">
        <v>990</v>
      </c>
      <c r="B3521">
        <v>1</v>
      </c>
    </row>
    <row r="3522" spans="1:2" x14ac:dyDescent="0.3">
      <c r="A3522" s="7" t="s">
        <v>3579</v>
      </c>
      <c r="B3522">
        <v>1</v>
      </c>
    </row>
    <row r="3523" spans="1:2" x14ac:dyDescent="0.3">
      <c r="A3523" s="3" t="s">
        <v>10399</v>
      </c>
      <c r="B3523">
        <v>4</v>
      </c>
    </row>
    <row r="3524" spans="1:2" x14ac:dyDescent="0.3">
      <c r="A3524" s="7" t="s">
        <v>14216</v>
      </c>
      <c r="B3524">
        <v>1</v>
      </c>
    </row>
    <row r="3525" spans="1:2" x14ac:dyDescent="0.3">
      <c r="A3525" s="7" t="s">
        <v>13055</v>
      </c>
      <c r="B3525">
        <v>1</v>
      </c>
    </row>
    <row r="3526" spans="1:2" x14ac:dyDescent="0.3">
      <c r="A3526" s="7" t="s">
        <v>10400</v>
      </c>
      <c r="B3526">
        <v>1</v>
      </c>
    </row>
    <row r="3527" spans="1:2" x14ac:dyDescent="0.3">
      <c r="A3527" s="7" t="s">
        <v>15163</v>
      </c>
      <c r="B3527">
        <v>1</v>
      </c>
    </row>
    <row r="3528" spans="1:2" x14ac:dyDescent="0.3">
      <c r="A3528" s="3" t="s">
        <v>3946</v>
      </c>
      <c r="B3528">
        <v>4</v>
      </c>
    </row>
    <row r="3529" spans="1:2" x14ac:dyDescent="0.3">
      <c r="A3529" s="7" t="s">
        <v>2586</v>
      </c>
      <c r="B3529">
        <v>1</v>
      </c>
    </row>
    <row r="3530" spans="1:2" x14ac:dyDescent="0.3">
      <c r="A3530" s="7" t="s">
        <v>3486</v>
      </c>
      <c r="B3530">
        <v>1</v>
      </c>
    </row>
    <row r="3531" spans="1:2" x14ac:dyDescent="0.3">
      <c r="A3531" s="7" t="s">
        <v>8622</v>
      </c>
      <c r="B3531">
        <v>1</v>
      </c>
    </row>
    <row r="3532" spans="1:2" x14ac:dyDescent="0.3">
      <c r="A3532" s="7" t="s">
        <v>6424</v>
      </c>
      <c r="B3532">
        <v>1</v>
      </c>
    </row>
    <row r="3533" spans="1:2" x14ac:dyDescent="0.3">
      <c r="A3533" s="3" t="s">
        <v>588</v>
      </c>
      <c r="B3533">
        <v>4</v>
      </c>
    </row>
    <row r="3534" spans="1:2" x14ac:dyDescent="0.3">
      <c r="A3534" s="7" t="s">
        <v>17744</v>
      </c>
      <c r="B3534">
        <v>1</v>
      </c>
    </row>
    <row r="3535" spans="1:2" x14ac:dyDescent="0.3">
      <c r="A3535" s="7" t="s">
        <v>588</v>
      </c>
      <c r="B3535">
        <v>3</v>
      </c>
    </row>
    <row r="3536" spans="1:2" x14ac:dyDescent="0.3">
      <c r="A3536" s="3" t="s">
        <v>1548</v>
      </c>
      <c r="B3536">
        <v>4</v>
      </c>
    </row>
    <row r="3537" spans="1:2" x14ac:dyDescent="0.3">
      <c r="A3537" s="7" t="s">
        <v>1549</v>
      </c>
      <c r="B3537">
        <v>1</v>
      </c>
    </row>
    <row r="3538" spans="1:2" x14ac:dyDescent="0.3">
      <c r="A3538" s="7" t="s">
        <v>6383</v>
      </c>
      <c r="B3538">
        <v>1</v>
      </c>
    </row>
    <row r="3539" spans="1:2" x14ac:dyDescent="0.3">
      <c r="A3539" s="7" t="s">
        <v>2066</v>
      </c>
      <c r="B3539">
        <v>1</v>
      </c>
    </row>
    <row r="3540" spans="1:2" x14ac:dyDescent="0.3">
      <c r="A3540" s="7" t="s">
        <v>218</v>
      </c>
      <c r="B3540">
        <v>1</v>
      </c>
    </row>
    <row r="3541" spans="1:2" x14ac:dyDescent="0.3">
      <c r="A3541" s="3" t="s">
        <v>11525</v>
      </c>
      <c r="B3541">
        <v>4</v>
      </c>
    </row>
    <row r="3542" spans="1:2" x14ac:dyDescent="0.3">
      <c r="A3542" s="7" t="s">
        <v>10149</v>
      </c>
      <c r="B3542">
        <v>1</v>
      </c>
    </row>
    <row r="3543" spans="1:2" x14ac:dyDescent="0.3">
      <c r="A3543" s="7" t="s">
        <v>11526</v>
      </c>
      <c r="B3543">
        <v>1</v>
      </c>
    </row>
    <row r="3544" spans="1:2" x14ac:dyDescent="0.3">
      <c r="A3544" s="7" t="s">
        <v>12793</v>
      </c>
      <c r="B3544">
        <v>1</v>
      </c>
    </row>
    <row r="3545" spans="1:2" x14ac:dyDescent="0.3">
      <c r="A3545" s="7" t="s">
        <v>100</v>
      </c>
      <c r="B3545">
        <v>1</v>
      </c>
    </row>
    <row r="3546" spans="1:2" x14ac:dyDescent="0.3">
      <c r="A3546" s="3" t="s">
        <v>6989</v>
      </c>
      <c r="B3546">
        <v>4</v>
      </c>
    </row>
    <row r="3547" spans="1:2" x14ac:dyDescent="0.3">
      <c r="A3547" s="7" t="s">
        <v>2721</v>
      </c>
      <c r="B3547">
        <v>3</v>
      </c>
    </row>
    <row r="3548" spans="1:2" x14ac:dyDescent="0.3">
      <c r="A3548" s="7" t="s">
        <v>194</v>
      </c>
      <c r="B3548">
        <v>1</v>
      </c>
    </row>
    <row r="3549" spans="1:2" x14ac:dyDescent="0.3">
      <c r="A3549" s="3" t="s">
        <v>168</v>
      </c>
      <c r="B3549">
        <v>4</v>
      </c>
    </row>
    <row r="3550" spans="1:2" x14ac:dyDescent="0.3">
      <c r="A3550" s="7" t="s">
        <v>821</v>
      </c>
      <c r="B3550">
        <v>1</v>
      </c>
    </row>
    <row r="3551" spans="1:2" x14ac:dyDescent="0.3">
      <c r="A3551" s="7" t="s">
        <v>3527</v>
      </c>
      <c r="B3551">
        <v>1</v>
      </c>
    </row>
    <row r="3552" spans="1:2" x14ac:dyDescent="0.3">
      <c r="A3552" s="7" t="s">
        <v>170</v>
      </c>
      <c r="B3552">
        <v>1</v>
      </c>
    </row>
    <row r="3553" spans="1:2" x14ac:dyDescent="0.3">
      <c r="A3553" s="7" t="s">
        <v>1474</v>
      </c>
      <c r="B3553">
        <v>1</v>
      </c>
    </row>
    <row r="3554" spans="1:2" x14ac:dyDescent="0.3">
      <c r="A3554" s="3" t="s">
        <v>4263</v>
      </c>
      <c r="B3554">
        <v>4</v>
      </c>
    </row>
    <row r="3555" spans="1:2" x14ac:dyDescent="0.3">
      <c r="A3555" s="7" t="s">
        <v>9677</v>
      </c>
      <c r="B3555">
        <v>1</v>
      </c>
    </row>
    <row r="3556" spans="1:2" x14ac:dyDescent="0.3">
      <c r="A3556" s="7" t="s">
        <v>4263</v>
      </c>
      <c r="B3556">
        <v>3</v>
      </c>
    </row>
    <row r="3557" spans="1:2" x14ac:dyDescent="0.3">
      <c r="A3557" s="3" t="s">
        <v>8599</v>
      </c>
      <c r="B3557">
        <v>4</v>
      </c>
    </row>
    <row r="3558" spans="1:2" x14ac:dyDescent="0.3">
      <c r="A3558" s="7" t="s">
        <v>8600</v>
      </c>
      <c r="B3558">
        <v>1</v>
      </c>
    </row>
    <row r="3559" spans="1:2" x14ac:dyDescent="0.3">
      <c r="A3559" s="7" t="s">
        <v>10115</v>
      </c>
      <c r="B3559">
        <v>1</v>
      </c>
    </row>
    <row r="3560" spans="1:2" x14ac:dyDescent="0.3">
      <c r="A3560" s="7" t="s">
        <v>4903</v>
      </c>
      <c r="B3560">
        <v>1</v>
      </c>
    </row>
    <row r="3561" spans="1:2" x14ac:dyDescent="0.3">
      <c r="A3561" s="7" t="s">
        <v>12188</v>
      </c>
      <c r="B3561">
        <v>1</v>
      </c>
    </row>
    <row r="3562" spans="1:2" x14ac:dyDescent="0.3">
      <c r="A3562" s="3" t="s">
        <v>12655</v>
      </c>
      <c r="B3562">
        <v>4</v>
      </c>
    </row>
    <row r="3563" spans="1:2" x14ac:dyDescent="0.3">
      <c r="A3563" s="7" t="s">
        <v>9618</v>
      </c>
      <c r="B3563">
        <v>1</v>
      </c>
    </row>
    <row r="3564" spans="1:2" x14ac:dyDescent="0.3">
      <c r="A3564" s="7" t="s">
        <v>12656</v>
      </c>
      <c r="B3564">
        <v>1</v>
      </c>
    </row>
    <row r="3565" spans="1:2" x14ac:dyDescent="0.3">
      <c r="A3565" s="7" t="s">
        <v>8938</v>
      </c>
      <c r="B3565">
        <v>1</v>
      </c>
    </row>
    <row r="3566" spans="1:2" x14ac:dyDescent="0.3">
      <c r="A3566" s="7" t="s">
        <v>4862</v>
      </c>
      <c r="B3566">
        <v>1</v>
      </c>
    </row>
    <row r="3567" spans="1:2" x14ac:dyDescent="0.3">
      <c r="A3567" s="3" t="s">
        <v>7013</v>
      </c>
      <c r="B3567">
        <v>4</v>
      </c>
    </row>
    <row r="3568" spans="1:2" x14ac:dyDescent="0.3">
      <c r="A3568" s="7" t="s">
        <v>15596</v>
      </c>
      <c r="B3568">
        <v>1</v>
      </c>
    </row>
    <row r="3569" spans="1:2" x14ac:dyDescent="0.3">
      <c r="A3569" s="7" t="s">
        <v>5732</v>
      </c>
      <c r="B3569">
        <v>1</v>
      </c>
    </row>
    <row r="3570" spans="1:2" x14ac:dyDescent="0.3">
      <c r="A3570" s="7" t="s">
        <v>9914</v>
      </c>
      <c r="B3570">
        <v>1</v>
      </c>
    </row>
    <row r="3571" spans="1:2" x14ac:dyDescent="0.3">
      <c r="A3571" s="7" t="s">
        <v>8818</v>
      </c>
      <c r="B3571">
        <v>1</v>
      </c>
    </row>
    <row r="3572" spans="1:2" x14ac:dyDescent="0.3">
      <c r="A3572" s="3" t="s">
        <v>4789</v>
      </c>
      <c r="B3572">
        <v>4</v>
      </c>
    </row>
    <row r="3573" spans="1:2" x14ac:dyDescent="0.3">
      <c r="A3573" s="7" t="s">
        <v>4412</v>
      </c>
      <c r="B3573">
        <v>1</v>
      </c>
    </row>
    <row r="3574" spans="1:2" x14ac:dyDescent="0.3">
      <c r="A3574" s="7" t="s">
        <v>6921</v>
      </c>
      <c r="B3574">
        <v>1</v>
      </c>
    </row>
    <row r="3575" spans="1:2" x14ac:dyDescent="0.3">
      <c r="A3575" s="7" t="s">
        <v>2704</v>
      </c>
      <c r="B3575">
        <v>1</v>
      </c>
    </row>
    <row r="3576" spans="1:2" x14ac:dyDescent="0.3">
      <c r="A3576" s="7" t="s">
        <v>2014</v>
      </c>
      <c r="B3576">
        <v>1</v>
      </c>
    </row>
    <row r="3577" spans="1:2" x14ac:dyDescent="0.3">
      <c r="A3577" s="3" t="s">
        <v>5276</v>
      </c>
      <c r="B3577">
        <v>4</v>
      </c>
    </row>
    <row r="3578" spans="1:2" x14ac:dyDescent="0.3">
      <c r="A3578" s="7" t="s">
        <v>4903</v>
      </c>
      <c r="B3578">
        <v>1</v>
      </c>
    </row>
    <row r="3579" spans="1:2" x14ac:dyDescent="0.3">
      <c r="A3579" s="7" t="s">
        <v>11314</v>
      </c>
      <c r="B3579">
        <v>1</v>
      </c>
    </row>
    <row r="3580" spans="1:2" x14ac:dyDescent="0.3">
      <c r="A3580" s="7" t="s">
        <v>4105</v>
      </c>
      <c r="B3580">
        <v>1</v>
      </c>
    </row>
    <row r="3581" spans="1:2" x14ac:dyDescent="0.3">
      <c r="A3581" s="7" t="s">
        <v>15873</v>
      </c>
      <c r="B3581">
        <v>1</v>
      </c>
    </row>
    <row r="3582" spans="1:2" x14ac:dyDescent="0.3">
      <c r="A3582" s="3" t="s">
        <v>13327</v>
      </c>
      <c r="B3582">
        <v>4</v>
      </c>
    </row>
    <row r="3583" spans="1:2" x14ac:dyDescent="0.3">
      <c r="A3583" s="7" t="s">
        <v>7926</v>
      </c>
      <c r="B3583">
        <v>1</v>
      </c>
    </row>
    <row r="3584" spans="1:2" x14ac:dyDescent="0.3">
      <c r="A3584" s="7" t="s">
        <v>12339</v>
      </c>
      <c r="B3584">
        <v>2</v>
      </c>
    </row>
    <row r="3585" spans="1:2" x14ac:dyDescent="0.3">
      <c r="A3585" s="7" t="s">
        <v>17417</v>
      </c>
      <c r="B3585">
        <v>1</v>
      </c>
    </row>
    <row r="3586" spans="1:2" x14ac:dyDescent="0.3">
      <c r="A3586" s="3" t="s">
        <v>12359</v>
      </c>
      <c r="B3586">
        <v>4</v>
      </c>
    </row>
    <row r="3587" spans="1:2" x14ac:dyDescent="0.3">
      <c r="A3587" s="7" t="s">
        <v>13209</v>
      </c>
      <c r="B3587">
        <v>1</v>
      </c>
    </row>
    <row r="3588" spans="1:2" x14ac:dyDescent="0.3">
      <c r="A3588" s="7" t="s">
        <v>97</v>
      </c>
      <c r="B3588">
        <v>1</v>
      </c>
    </row>
    <row r="3589" spans="1:2" x14ac:dyDescent="0.3">
      <c r="A3589" s="7" t="s">
        <v>12361</v>
      </c>
      <c r="B3589">
        <v>1</v>
      </c>
    </row>
    <row r="3590" spans="1:2" x14ac:dyDescent="0.3">
      <c r="A3590" s="7" t="s">
        <v>7997</v>
      </c>
      <c r="B3590">
        <v>1</v>
      </c>
    </row>
    <row r="3591" spans="1:2" x14ac:dyDescent="0.3">
      <c r="A3591" s="3" t="s">
        <v>2223</v>
      </c>
      <c r="B3591">
        <v>4</v>
      </c>
    </row>
    <row r="3592" spans="1:2" x14ac:dyDescent="0.3">
      <c r="A3592" s="7" t="s">
        <v>59</v>
      </c>
      <c r="B3592">
        <v>1</v>
      </c>
    </row>
    <row r="3593" spans="1:2" x14ac:dyDescent="0.3">
      <c r="A3593" s="7" t="s">
        <v>5624</v>
      </c>
      <c r="B3593">
        <v>1</v>
      </c>
    </row>
    <row r="3594" spans="1:2" x14ac:dyDescent="0.3">
      <c r="A3594" s="7" t="s">
        <v>2225</v>
      </c>
      <c r="B3594">
        <v>1</v>
      </c>
    </row>
    <row r="3595" spans="1:2" x14ac:dyDescent="0.3">
      <c r="A3595" s="7" t="s">
        <v>5250</v>
      </c>
      <c r="B3595">
        <v>1</v>
      </c>
    </row>
    <row r="3596" spans="1:2" x14ac:dyDescent="0.3">
      <c r="A3596" s="3" t="s">
        <v>15722</v>
      </c>
      <c r="B3596">
        <v>4</v>
      </c>
    </row>
    <row r="3597" spans="1:2" x14ac:dyDescent="0.3">
      <c r="A3597" s="7" t="s">
        <v>12339</v>
      </c>
      <c r="B3597">
        <v>1</v>
      </c>
    </row>
    <row r="3598" spans="1:2" x14ac:dyDescent="0.3">
      <c r="A3598" s="7" t="s">
        <v>3982</v>
      </c>
      <c r="B3598">
        <v>2</v>
      </c>
    </row>
    <row r="3599" spans="1:2" x14ac:dyDescent="0.3">
      <c r="A3599" s="7" t="s">
        <v>7701</v>
      </c>
      <c r="B3599">
        <v>1</v>
      </c>
    </row>
    <row r="3600" spans="1:2" x14ac:dyDescent="0.3">
      <c r="A3600" s="3" t="s">
        <v>3544</v>
      </c>
      <c r="B3600">
        <v>4</v>
      </c>
    </row>
    <row r="3601" spans="1:2" x14ac:dyDescent="0.3">
      <c r="A3601" s="7" t="s">
        <v>4631</v>
      </c>
      <c r="B3601">
        <v>2</v>
      </c>
    </row>
    <row r="3602" spans="1:2" x14ac:dyDescent="0.3">
      <c r="A3602" s="7" t="s">
        <v>3546</v>
      </c>
      <c r="B3602">
        <v>1</v>
      </c>
    </row>
    <row r="3603" spans="1:2" x14ac:dyDescent="0.3">
      <c r="A3603" s="7" t="s">
        <v>4497</v>
      </c>
      <c r="B3603">
        <v>1</v>
      </c>
    </row>
    <row r="3604" spans="1:2" x14ac:dyDescent="0.3">
      <c r="A3604" s="3" t="s">
        <v>4995</v>
      </c>
      <c r="B3604">
        <v>4</v>
      </c>
    </row>
    <row r="3605" spans="1:2" x14ac:dyDescent="0.3">
      <c r="A3605" s="7" t="s">
        <v>10339</v>
      </c>
      <c r="B3605">
        <v>1</v>
      </c>
    </row>
    <row r="3606" spans="1:2" x14ac:dyDescent="0.3">
      <c r="A3606" s="7" t="s">
        <v>7267</v>
      </c>
      <c r="B3606">
        <v>1</v>
      </c>
    </row>
    <row r="3607" spans="1:2" x14ac:dyDescent="0.3">
      <c r="A3607" s="7" t="s">
        <v>4996</v>
      </c>
      <c r="B3607">
        <v>1</v>
      </c>
    </row>
    <row r="3608" spans="1:2" x14ac:dyDescent="0.3">
      <c r="A3608" s="7" t="s">
        <v>9932</v>
      </c>
      <c r="B3608">
        <v>1</v>
      </c>
    </row>
    <row r="3609" spans="1:2" x14ac:dyDescent="0.3">
      <c r="A3609" s="3" t="s">
        <v>15625</v>
      </c>
      <c r="B3609">
        <v>4</v>
      </c>
    </row>
    <row r="3610" spans="1:2" x14ac:dyDescent="0.3">
      <c r="A3610" s="7" t="s">
        <v>12525</v>
      </c>
      <c r="B3610">
        <v>1</v>
      </c>
    </row>
    <row r="3611" spans="1:2" x14ac:dyDescent="0.3">
      <c r="A3611" s="7" t="s">
        <v>16572</v>
      </c>
      <c r="B3611">
        <v>1</v>
      </c>
    </row>
    <row r="3612" spans="1:2" x14ac:dyDescent="0.3">
      <c r="A3612" s="7" t="s">
        <v>15627</v>
      </c>
      <c r="B3612">
        <v>1</v>
      </c>
    </row>
    <row r="3613" spans="1:2" x14ac:dyDescent="0.3">
      <c r="A3613" s="7" t="s">
        <v>20852</v>
      </c>
      <c r="B3613">
        <v>1</v>
      </c>
    </row>
    <row r="3614" spans="1:2" x14ac:dyDescent="0.3">
      <c r="A3614" s="3" t="s">
        <v>2135</v>
      </c>
      <c r="B3614">
        <v>4</v>
      </c>
    </row>
    <row r="3615" spans="1:2" x14ac:dyDescent="0.3">
      <c r="A3615" s="7" t="s">
        <v>2136</v>
      </c>
      <c r="B3615">
        <v>1</v>
      </c>
    </row>
    <row r="3616" spans="1:2" x14ac:dyDescent="0.3">
      <c r="A3616" s="7" t="s">
        <v>498</v>
      </c>
      <c r="B3616">
        <v>1</v>
      </c>
    </row>
    <row r="3617" spans="1:2" x14ac:dyDescent="0.3">
      <c r="A3617" s="7" t="s">
        <v>2211</v>
      </c>
      <c r="B3617">
        <v>1</v>
      </c>
    </row>
    <row r="3618" spans="1:2" x14ac:dyDescent="0.3">
      <c r="A3618" s="7" t="s">
        <v>106</v>
      </c>
      <c r="B3618">
        <v>1</v>
      </c>
    </row>
    <row r="3619" spans="1:2" x14ac:dyDescent="0.3">
      <c r="A3619" s="3" t="s">
        <v>8562</v>
      </c>
      <c r="B3619">
        <v>4</v>
      </c>
    </row>
    <row r="3620" spans="1:2" x14ac:dyDescent="0.3">
      <c r="A3620" s="7" t="s">
        <v>7831</v>
      </c>
      <c r="B3620">
        <v>1</v>
      </c>
    </row>
    <row r="3621" spans="1:2" x14ac:dyDescent="0.3">
      <c r="A3621" s="7" t="s">
        <v>14697</v>
      </c>
      <c r="B3621">
        <v>1</v>
      </c>
    </row>
    <row r="3622" spans="1:2" x14ac:dyDescent="0.3">
      <c r="A3622" s="7" t="s">
        <v>9282</v>
      </c>
      <c r="B3622">
        <v>1</v>
      </c>
    </row>
    <row r="3623" spans="1:2" x14ac:dyDescent="0.3">
      <c r="A3623" s="7" t="s">
        <v>8562</v>
      </c>
      <c r="B3623">
        <v>1</v>
      </c>
    </row>
    <row r="3624" spans="1:2" x14ac:dyDescent="0.3">
      <c r="A3624" s="3" t="s">
        <v>10093</v>
      </c>
      <c r="B3624">
        <v>4</v>
      </c>
    </row>
    <row r="3625" spans="1:2" x14ac:dyDescent="0.3">
      <c r="A3625" s="7" t="s">
        <v>16155</v>
      </c>
      <c r="B3625">
        <v>1</v>
      </c>
    </row>
    <row r="3626" spans="1:2" x14ac:dyDescent="0.3">
      <c r="A3626" s="7" t="s">
        <v>10464</v>
      </c>
      <c r="B3626">
        <v>1</v>
      </c>
    </row>
    <row r="3627" spans="1:2" x14ac:dyDescent="0.3">
      <c r="A3627" s="7" t="s">
        <v>14735</v>
      </c>
      <c r="B3627">
        <v>1</v>
      </c>
    </row>
    <row r="3628" spans="1:2" x14ac:dyDescent="0.3">
      <c r="A3628" s="7" t="s">
        <v>10094</v>
      </c>
      <c r="B3628">
        <v>1</v>
      </c>
    </row>
    <row r="3629" spans="1:2" x14ac:dyDescent="0.3">
      <c r="A3629" s="3" t="s">
        <v>766</v>
      </c>
      <c r="B3629">
        <v>4</v>
      </c>
    </row>
    <row r="3630" spans="1:2" x14ac:dyDescent="0.3">
      <c r="A3630" s="7" t="s">
        <v>102</v>
      </c>
      <c r="B3630">
        <v>1</v>
      </c>
    </row>
    <row r="3631" spans="1:2" x14ac:dyDescent="0.3">
      <c r="A3631" s="7" t="s">
        <v>650</v>
      </c>
      <c r="B3631">
        <v>1</v>
      </c>
    </row>
    <row r="3632" spans="1:2" x14ac:dyDescent="0.3">
      <c r="A3632" s="7" t="s">
        <v>2433</v>
      </c>
      <c r="B3632">
        <v>1</v>
      </c>
    </row>
    <row r="3633" spans="1:2" x14ac:dyDescent="0.3">
      <c r="A3633" s="7" t="s">
        <v>38</v>
      </c>
      <c r="B3633">
        <v>1</v>
      </c>
    </row>
    <row r="3634" spans="1:2" x14ac:dyDescent="0.3">
      <c r="A3634" s="3" t="s">
        <v>13718</v>
      </c>
      <c r="B3634">
        <v>4</v>
      </c>
    </row>
    <row r="3635" spans="1:2" x14ac:dyDescent="0.3">
      <c r="A3635" s="7" t="s">
        <v>11849</v>
      </c>
      <c r="B3635">
        <v>1</v>
      </c>
    </row>
    <row r="3636" spans="1:2" x14ac:dyDescent="0.3">
      <c r="A3636" s="7" t="s">
        <v>17599</v>
      </c>
      <c r="B3636">
        <v>1</v>
      </c>
    </row>
    <row r="3637" spans="1:2" x14ac:dyDescent="0.3">
      <c r="A3637" s="7" t="s">
        <v>19948</v>
      </c>
      <c r="B3637">
        <v>1</v>
      </c>
    </row>
    <row r="3638" spans="1:2" x14ac:dyDescent="0.3">
      <c r="A3638" s="7" t="s">
        <v>13719</v>
      </c>
      <c r="B3638">
        <v>1</v>
      </c>
    </row>
    <row r="3639" spans="1:2" x14ac:dyDescent="0.3">
      <c r="A3639" s="3" t="s">
        <v>8371</v>
      </c>
      <c r="B3639">
        <v>4</v>
      </c>
    </row>
    <row r="3640" spans="1:2" x14ac:dyDescent="0.3">
      <c r="A3640" s="7" t="s">
        <v>10696</v>
      </c>
      <c r="B3640">
        <v>1</v>
      </c>
    </row>
    <row r="3641" spans="1:2" x14ac:dyDescent="0.3">
      <c r="A3641" s="7" t="s">
        <v>9291</v>
      </c>
      <c r="B3641">
        <v>1</v>
      </c>
    </row>
    <row r="3642" spans="1:2" x14ac:dyDescent="0.3">
      <c r="A3642" s="7" t="s">
        <v>8428</v>
      </c>
      <c r="B3642">
        <v>1</v>
      </c>
    </row>
    <row r="3643" spans="1:2" x14ac:dyDescent="0.3">
      <c r="A3643" s="7" t="s">
        <v>526</v>
      </c>
      <c r="B3643">
        <v>1</v>
      </c>
    </row>
    <row r="3644" spans="1:2" x14ac:dyDescent="0.3">
      <c r="A3644" s="3" t="s">
        <v>1906</v>
      </c>
      <c r="B3644">
        <v>4</v>
      </c>
    </row>
    <row r="3645" spans="1:2" x14ac:dyDescent="0.3">
      <c r="A3645" s="7" t="s">
        <v>6893</v>
      </c>
      <c r="B3645">
        <v>1</v>
      </c>
    </row>
    <row r="3646" spans="1:2" x14ac:dyDescent="0.3">
      <c r="A3646" s="7" t="s">
        <v>2546</v>
      </c>
      <c r="B3646">
        <v>1</v>
      </c>
    </row>
    <row r="3647" spans="1:2" x14ac:dyDescent="0.3">
      <c r="A3647" s="7" t="s">
        <v>6625</v>
      </c>
      <c r="B3647">
        <v>1</v>
      </c>
    </row>
    <row r="3648" spans="1:2" x14ac:dyDescent="0.3">
      <c r="A3648" s="7" t="s">
        <v>1283</v>
      </c>
      <c r="B3648">
        <v>1</v>
      </c>
    </row>
    <row r="3649" spans="1:2" x14ac:dyDescent="0.3">
      <c r="A3649" s="3" t="s">
        <v>2150</v>
      </c>
      <c r="B3649">
        <v>4</v>
      </c>
    </row>
    <row r="3650" spans="1:2" x14ac:dyDescent="0.3">
      <c r="A3650" s="7" t="s">
        <v>4571</v>
      </c>
      <c r="B3650">
        <v>1</v>
      </c>
    </row>
    <row r="3651" spans="1:2" x14ac:dyDescent="0.3">
      <c r="A3651" s="7" t="s">
        <v>6379</v>
      </c>
      <c r="B3651">
        <v>1</v>
      </c>
    </row>
    <row r="3652" spans="1:2" x14ac:dyDescent="0.3">
      <c r="A3652" s="7" t="s">
        <v>2033</v>
      </c>
      <c r="B3652">
        <v>1</v>
      </c>
    </row>
    <row r="3653" spans="1:2" x14ac:dyDescent="0.3">
      <c r="A3653" s="7" t="s">
        <v>1341</v>
      </c>
      <c r="B3653">
        <v>1</v>
      </c>
    </row>
    <row r="3654" spans="1:2" x14ac:dyDescent="0.3">
      <c r="A3654" s="3" t="s">
        <v>1243</v>
      </c>
      <c r="B3654">
        <v>4</v>
      </c>
    </row>
    <row r="3655" spans="1:2" x14ac:dyDescent="0.3">
      <c r="A3655" s="7" t="s">
        <v>4466</v>
      </c>
      <c r="B3655">
        <v>1</v>
      </c>
    </row>
    <row r="3656" spans="1:2" x14ac:dyDescent="0.3">
      <c r="A3656" s="7" t="s">
        <v>2608</v>
      </c>
      <c r="B3656">
        <v>1</v>
      </c>
    </row>
    <row r="3657" spans="1:2" x14ac:dyDescent="0.3">
      <c r="A3657" s="7" t="s">
        <v>7177</v>
      </c>
      <c r="B3657">
        <v>1</v>
      </c>
    </row>
    <row r="3658" spans="1:2" x14ac:dyDescent="0.3">
      <c r="A3658" s="7" t="s">
        <v>3498</v>
      </c>
      <c r="B3658">
        <v>1</v>
      </c>
    </row>
    <row r="3659" spans="1:2" x14ac:dyDescent="0.3">
      <c r="A3659" s="3" t="s">
        <v>1328</v>
      </c>
      <c r="B3659">
        <v>4</v>
      </c>
    </row>
    <row r="3660" spans="1:2" x14ac:dyDescent="0.3">
      <c r="A3660" s="7" t="s">
        <v>488</v>
      </c>
      <c r="B3660">
        <v>1</v>
      </c>
    </row>
    <row r="3661" spans="1:2" x14ac:dyDescent="0.3">
      <c r="A3661" s="7" t="s">
        <v>8700</v>
      </c>
      <c r="B3661">
        <v>1</v>
      </c>
    </row>
    <row r="3662" spans="1:2" x14ac:dyDescent="0.3">
      <c r="A3662" s="7" t="s">
        <v>10071</v>
      </c>
      <c r="B3662">
        <v>1</v>
      </c>
    </row>
    <row r="3663" spans="1:2" x14ac:dyDescent="0.3">
      <c r="A3663" s="7" t="s">
        <v>556</v>
      </c>
      <c r="B3663">
        <v>1</v>
      </c>
    </row>
    <row r="3664" spans="1:2" x14ac:dyDescent="0.3">
      <c r="A3664" s="3" t="s">
        <v>13021</v>
      </c>
      <c r="B3664">
        <v>4</v>
      </c>
    </row>
    <row r="3665" spans="1:2" x14ac:dyDescent="0.3">
      <c r="A3665" s="7" t="s">
        <v>12767</v>
      </c>
      <c r="B3665">
        <v>1</v>
      </c>
    </row>
    <row r="3666" spans="1:2" x14ac:dyDescent="0.3">
      <c r="A3666" s="7" t="s">
        <v>13160</v>
      </c>
      <c r="B3666">
        <v>1</v>
      </c>
    </row>
    <row r="3667" spans="1:2" x14ac:dyDescent="0.3">
      <c r="A3667" s="7" t="s">
        <v>13022</v>
      </c>
      <c r="B3667">
        <v>1</v>
      </c>
    </row>
    <row r="3668" spans="1:2" x14ac:dyDescent="0.3">
      <c r="A3668" s="7" t="s">
        <v>15132</v>
      </c>
      <c r="B3668">
        <v>1</v>
      </c>
    </row>
    <row r="3669" spans="1:2" x14ac:dyDescent="0.3">
      <c r="A3669" s="3" t="s">
        <v>2690</v>
      </c>
      <c r="B3669">
        <v>4</v>
      </c>
    </row>
    <row r="3670" spans="1:2" x14ac:dyDescent="0.3">
      <c r="A3670" s="7" t="s">
        <v>4292</v>
      </c>
      <c r="B3670">
        <v>1</v>
      </c>
    </row>
    <row r="3671" spans="1:2" x14ac:dyDescent="0.3">
      <c r="A3671" s="7" t="s">
        <v>735</v>
      </c>
      <c r="B3671">
        <v>1</v>
      </c>
    </row>
    <row r="3672" spans="1:2" x14ac:dyDescent="0.3">
      <c r="A3672" s="7" t="s">
        <v>5541</v>
      </c>
      <c r="B3672">
        <v>1</v>
      </c>
    </row>
    <row r="3673" spans="1:2" x14ac:dyDescent="0.3">
      <c r="A3673" s="7" t="s">
        <v>1833</v>
      </c>
      <c r="B3673">
        <v>1</v>
      </c>
    </row>
    <row r="3674" spans="1:2" x14ac:dyDescent="0.3">
      <c r="A3674" s="3" t="s">
        <v>267</v>
      </c>
      <c r="B3674">
        <v>4</v>
      </c>
    </row>
    <row r="3675" spans="1:2" x14ac:dyDescent="0.3">
      <c r="A3675" s="7" t="s">
        <v>268</v>
      </c>
      <c r="B3675">
        <v>4</v>
      </c>
    </row>
    <row r="3676" spans="1:2" x14ac:dyDescent="0.3">
      <c r="A3676" s="3" t="s">
        <v>12728</v>
      </c>
      <c r="B3676">
        <v>4</v>
      </c>
    </row>
    <row r="3677" spans="1:2" x14ac:dyDescent="0.3">
      <c r="A3677" s="7" t="s">
        <v>17042</v>
      </c>
      <c r="B3677">
        <v>1</v>
      </c>
    </row>
    <row r="3678" spans="1:2" x14ac:dyDescent="0.3">
      <c r="A3678" s="7" t="s">
        <v>9677</v>
      </c>
      <c r="B3678">
        <v>1</v>
      </c>
    </row>
    <row r="3679" spans="1:2" x14ac:dyDescent="0.3">
      <c r="A3679" s="7" t="s">
        <v>14735</v>
      </c>
      <c r="B3679">
        <v>1</v>
      </c>
    </row>
    <row r="3680" spans="1:2" x14ac:dyDescent="0.3">
      <c r="A3680" s="7" t="s">
        <v>12729</v>
      </c>
      <c r="B3680">
        <v>1</v>
      </c>
    </row>
    <row r="3681" spans="1:2" x14ac:dyDescent="0.3">
      <c r="A3681" s="3" t="s">
        <v>10620</v>
      </c>
      <c r="B3681">
        <v>4</v>
      </c>
    </row>
    <row r="3682" spans="1:2" x14ac:dyDescent="0.3">
      <c r="A3682" s="7" t="s">
        <v>7553</v>
      </c>
      <c r="B3682">
        <v>1</v>
      </c>
    </row>
    <row r="3683" spans="1:2" x14ac:dyDescent="0.3">
      <c r="A3683" s="7" t="s">
        <v>10696</v>
      </c>
      <c r="B3683">
        <v>1</v>
      </c>
    </row>
    <row r="3684" spans="1:2" x14ac:dyDescent="0.3">
      <c r="A3684" s="7" t="s">
        <v>10672</v>
      </c>
      <c r="B3684">
        <v>1</v>
      </c>
    </row>
    <row r="3685" spans="1:2" x14ac:dyDescent="0.3">
      <c r="A3685" s="7" t="s">
        <v>13504</v>
      </c>
      <c r="B3685">
        <v>1</v>
      </c>
    </row>
    <row r="3686" spans="1:2" x14ac:dyDescent="0.3">
      <c r="A3686" s="3" t="s">
        <v>2255</v>
      </c>
      <c r="B3686">
        <v>4</v>
      </c>
    </row>
    <row r="3687" spans="1:2" x14ac:dyDescent="0.3">
      <c r="A3687" s="7" t="s">
        <v>9567</v>
      </c>
      <c r="B3687">
        <v>1</v>
      </c>
    </row>
    <row r="3688" spans="1:2" x14ac:dyDescent="0.3">
      <c r="A3688" s="7" t="s">
        <v>2798</v>
      </c>
      <c r="B3688">
        <v>1</v>
      </c>
    </row>
    <row r="3689" spans="1:2" x14ac:dyDescent="0.3">
      <c r="A3689" s="7" t="s">
        <v>3897</v>
      </c>
      <c r="B3689">
        <v>1</v>
      </c>
    </row>
    <row r="3690" spans="1:2" x14ac:dyDescent="0.3">
      <c r="A3690" s="7" t="s">
        <v>100</v>
      </c>
      <c r="B3690">
        <v>1</v>
      </c>
    </row>
    <row r="3691" spans="1:2" x14ac:dyDescent="0.3">
      <c r="A3691" s="3" t="s">
        <v>742</v>
      </c>
      <c r="B3691">
        <v>4</v>
      </c>
    </row>
    <row r="3692" spans="1:2" x14ac:dyDescent="0.3">
      <c r="A3692" s="7" t="s">
        <v>4903</v>
      </c>
      <c r="B3692">
        <v>1</v>
      </c>
    </row>
    <row r="3693" spans="1:2" x14ac:dyDescent="0.3">
      <c r="A3693" s="7" t="s">
        <v>1002</v>
      </c>
      <c r="B3693">
        <v>1</v>
      </c>
    </row>
    <row r="3694" spans="1:2" x14ac:dyDescent="0.3">
      <c r="A3694" s="7" t="s">
        <v>67</v>
      </c>
      <c r="B3694">
        <v>2</v>
      </c>
    </row>
    <row r="3695" spans="1:2" x14ac:dyDescent="0.3">
      <c r="A3695" s="3" t="s">
        <v>7506</v>
      </c>
      <c r="B3695">
        <v>4</v>
      </c>
    </row>
    <row r="3696" spans="1:2" x14ac:dyDescent="0.3">
      <c r="A3696" s="7" t="s">
        <v>9936</v>
      </c>
      <c r="B3696">
        <v>1</v>
      </c>
    </row>
    <row r="3697" spans="1:2" x14ac:dyDescent="0.3">
      <c r="A3697" s="7" t="s">
        <v>13404</v>
      </c>
      <c r="B3697">
        <v>1</v>
      </c>
    </row>
    <row r="3698" spans="1:2" x14ac:dyDescent="0.3">
      <c r="A3698" s="7" t="s">
        <v>8938</v>
      </c>
      <c r="B3698">
        <v>1</v>
      </c>
    </row>
    <row r="3699" spans="1:2" x14ac:dyDescent="0.3">
      <c r="A3699" s="7" t="s">
        <v>7508</v>
      </c>
      <c r="B3699">
        <v>1</v>
      </c>
    </row>
    <row r="3700" spans="1:2" x14ac:dyDescent="0.3">
      <c r="A3700" s="3" t="s">
        <v>54</v>
      </c>
      <c r="B3700">
        <v>4</v>
      </c>
    </row>
    <row r="3701" spans="1:2" x14ac:dyDescent="0.3">
      <c r="A3701" s="7" t="s">
        <v>56</v>
      </c>
      <c r="B3701">
        <v>1</v>
      </c>
    </row>
    <row r="3702" spans="1:2" x14ac:dyDescent="0.3">
      <c r="A3702" s="7" t="s">
        <v>1504</v>
      </c>
      <c r="B3702">
        <v>1</v>
      </c>
    </row>
    <row r="3703" spans="1:2" x14ac:dyDescent="0.3">
      <c r="A3703" s="7" t="s">
        <v>5190</v>
      </c>
      <c r="B3703">
        <v>1</v>
      </c>
    </row>
    <row r="3704" spans="1:2" x14ac:dyDescent="0.3">
      <c r="A3704" s="7" t="s">
        <v>2865</v>
      </c>
      <c r="B3704">
        <v>1</v>
      </c>
    </row>
    <row r="3705" spans="1:2" x14ac:dyDescent="0.3">
      <c r="A3705" s="3" t="s">
        <v>5413</v>
      </c>
      <c r="B3705">
        <v>4</v>
      </c>
    </row>
    <row r="3706" spans="1:2" x14ac:dyDescent="0.3">
      <c r="A3706" s="7" t="s">
        <v>5413</v>
      </c>
      <c r="B3706">
        <v>4</v>
      </c>
    </row>
    <row r="3707" spans="1:2" x14ac:dyDescent="0.3">
      <c r="A3707" s="3" t="s">
        <v>10361</v>
      </c>
      <c r="B3707">
        <v>4</v>
      </c>
    </row>
    <row r="3708" spans="1:2" x14ac:dyDescent="0.3">
      <c r="A3708" s="7" t="s">
        <v>10363</v>
      </c>
      <c r="B3708">
        <v>1</v>
      </c>
    </row>
    <row r="3709" spans="1:2" x14ac:dyDescent="0.3">
      <c r="A3709" s="7" t="s">
        <v>13637</v>
      </c>
      <c r="B3709">
        <v>1</v>
      </c>
    </row>
    <row r="3710" spans="1:2" x14ac:dyDescent="0.3">
      <c r="A3710" s="7" t="s">
        <v>2857</v>
      </c>
      <c r="B3710">
        <v>1</v>
      </c>
    </row>
    <row r="3711" spans="1:2" x14ac:dyDescent="0.3">
      <c r="A3711" s="7" t="s">
        <v>15111</v>
      </c>
      <c r="B3711">
        <v>1</v>
      </c>
    </row>
    <row r="3712" spans="1:2" x14ac:dyDescent="0.3">
      <c r="A3712" s="3" t="s">
        <v>12419</v>
      </c>
      <c r="B3712">
        <v>4</v>
      </c>
    </row>
    <row r="3713" spans="1:2" x14ac:dyDescent="0.3">
      <c r="A3713" s="7" t="s">
        <v>14326</v>
      </c>
      <c r="B3713">
        <v>1</v>
      </c>
    </row>
    <row r="3714" spans="1:2" x14ac:dyDescent="0.3">
      <c r="A3714" s="7" t="s">
        <v>21136</v>
      </c>
      <c r="B3714">
        <v>1</v>
      </c>
    </row>
    <row r="3715" spans="1:2" x14ac:dyDescent="0.3">
      <c r="A3715" s="7" t="s">
        <v>19448</v>
      </c>
      <c r="B3715">
        <v>1</v>
      </c>
    </row>
    <row r="3716" spans="1:2" x14ac:dyDescent="0.3">
      <c r="A3716" s="7" t="s">
        <v>10196</v>
      </c>
      <c r="B3716">
        <v>1</v>
      </c>
    </row>
    <row r="3717" spans="1:2" x14ac:dyDescent="0.3">
      <c r="A3717" s="3" t="s">
        <v>5861</v>
      </c>
      <c r="B3717">
        <v>4</v>
      </c>
    </row>
    <row r="3718" spans="1:2" x14ac:dyDescent="0.3">
      <c r="A3718" s="7" t="s">
        <v>5862</v>
      </c>
      <c r="B3718">
        <v>1</v>
      </c>
    </row>
    <row r="3719" spans="1:2" x14ac:dyDescent="0.3">
      <c r="A3719" s="7" t="s">
        <v>10246</v>
      </c>
      <c r="B3719">
        <v>1</v>
      </c>
    </row>
    <row r="3720" spans="1:2" x14ac:dyDescent="0.3">
      <c r="A3720" s="7" t="s">
        <v>12793</v>
      </c>
      <c r="B3720">
        <v>1</v>
      </c>
    </row>
    <row r="3721" spans="1:2" x14ac:dyDescent="0.3">
      <c r="A3721" s="7" t="s">
        <v>8309</v>
      </c>
      <c r="B3721">
        <v>1</v>
      </c>
    </row>
    <row r="3722" spans="1:2" x14ac:dyDescent="0.3">
      <c r="A3722" s="3" t="s">
        <v>16157</v>
      </c>
      <c r="B3722">
        <v>4</v>
      </c>
    </row>
    <row r="3723" spans="1:2" x14ac:dyDescent="0.3">
      <c r="A3723" s="7" t="s">
        <v>3866</v>
      </c>
      <c r="B3723">
        <v>1</v>
      </c>
    </row>
    <row r="3724" spans="1:2" x14ac:dyDescent="0.3">
      <c r="A3724" s="7" t="s">
        <v>650</v>
      </c>
      <c r="B3724">
        <v>1</v>
      </c>
    </row>
    <row r="3725" spans="1:2" x14ac:dyDescent="0.3">
      <c r="A3725" s="7" t="s">
        <v>5628</v>
      </c>
      <c r="B3725">
        <v>1</v>
      </c>
    </row>
    <row r="3726" spans="1:2" x14ac:dyDescent="0.3">
      <c r="A3726" s="7" t="s">
        <v>20240</v>
      </c>
      <c r="B3726">
        <v>1</v>
      </c>
    </row>
    <row r="3727" spans="1:2" x14ac:dyDescent="0.3">
      <c r="A3727" s="3" t="s">
        <v>3842</v>
      </c>
      <c r="B3727">
        <v>4</v>
      </c>
    </row>
    <row r="3728" spans="1:2" x14ac:dyDescent="0.3">
      <c r="A3728" s="7" t="s">
        <v>20684</v>
      </c>
      <c r="B3728">
        <v>1</v>
      </c>
    </row>
    <row r="3729" spans="1:2" x14ac:dyDescent="0.3">
      <c r="A3729" s="7" t="s">
        <v>4862</v>
      </c>
      <c r="B3729">
        <v>2</v>
      </c>
    </row>
    <row r="3730" spans="1:2" x14ac:dyDescent="0.3">
      <c r="A3730" s="7" t="s">
        <v>6936</v>
      </c>
      <c r="B3730">
        <v>1</v>
      </c>
    </row>
    <row r="3731" spans="1:2" x14ac:dyDescent="0.3">
      <c r="A3731" s="3" t="s">
        <v>17000</v>
      </c>
      <c r="B3731">
        <v>4</v>
      </c>
    </row>
    <row r="3732" spans="1:2" x14ac:dyDescent="0.3">
      <c r="A3732" s="7" t="s">
        <v>18300</v>
      </c>
      <c r="B3732">
        <v>1</v>
      </c>
    </row>
    <row r="3733" spans="1:2" x14ac:dyDescent="0.3">
      <c r="A3733" s="7" t="s">
        <v>16179</v>
      </c>
      <c r="B3733">
        <v>1</v>
      </c>
    </row>
    <row r="3734" spans="1:2" x14ac:dyDescent="0.3">
      <c r="A3734" s="7" t="s">
        <v>16547</v>
      </c>
      <c r="B3734">
        <v>1</v>
      </c>
    </row>
    <row r="3735" spans="1:2" x14ac:dyDescent="0.3">
      <c r="A3735" s="7" t="s">
        <v>21313</v>
      </c>
      <c r="B3735">
        <v>1</v>
      </c>
    </row>
    <row r="3736" spans="1:2" x14ac:dyDescent="0.3">
      <c r="A3736" s="3" t="s">
        <v>10626</v>
      </c>
      <c r="B3736">
        <v>4</v>
      </c>
    </row>
    <row r="3737" spans="1:2" x14ac:dyDescent="0.3">
      <c r="A3737" s="7" t="s">
        <v>10464</v>
      </c>
      <c r="B3737">
        <v>1</v>
      </c>
    </row>
    <row r="3738" spans="1:2" x14ac:dyDescent="0.3">
      <c r="A3738" s="7" t="s">
        <v>2594</v>
      </c>
      <c r="B3738">
        <v>1</v>
      </c>
    </row>
    <row r="3739" spans="1:2" x14ac:dyDescent="0.3">
      <c r="A3739" s="7" t="s">
        <v>16065</v>
      </c>
      <c r="B3739">
        <v>1</v>
      </c>
    </row>
    <row r="3740" spans="1:2" x14ac:dyDescent="0.3">
      <c r="A3740" s="7" t="s">
        <v>1519</v>
      </c>
      <c r="B3740">
        <v>1</v>
      </c>
    </row>
    <row r="3741" spans="1:2" x14ac:dyDescent="0.3">
      <c r="A3741" s="3" t="s">
        <v>4539</v>
      </c>
      <c r="B3741">
        <v>4</v>
      </c>
    </row>
    <row r="3742" spans="1:2" x14ac:dyDescent="0.3">
      <c r="A3742" s="7" t="s">
        <v>8725</v>
      </c>
      <c r="B3742">
        <v>1</v>
      </c>
    </row>
    <row r="3743" spans="1:2" x14ac:dyDescent="0.3">
      <c r="A3743" s="7" t="s">
        <v>2756</v>
      </c>
      <c r="B3743">
        <v>1</v>
      </c>
    </row>
    <row r="3744" spans="1:2" x14ac:dyDescent="0.3">
      <c r="A3744" s="7" t="s">
        <v>6391</v>
      </c>
      <c r="B3744">
        <v>1</v>
      </c>
    </row>
    <row r="3745" spans="1:2" x14ac:dyDescent="0.3">
      <c r="A3745" s="7" t="s">
        <v>4540</v>
      </c>
      <c r="B3745">
        <v>1</v>
      </c>
    </row>
    <row r="3746" spans="1:2" x14ac:dyDescent="0.3">
      <c r="A3746" s="3" t="s">
        <v>17302</v>
      </c>
      <c r="B3746">
        <v>4</v>
      </c>
    </row>
    <row r="3747" spans="1:2" x14ac:dyDescent="0.3">
      <c r="A3747" s="7" t="s">
        <v>18065</v>
      </c>
      <c r="B3747">
        <v>1</v>
      </c>
    </row>
    <row r="3748" spans="1:2" x14ac:dyDescent="0.3">
      <c r="A3748" s="7" t="s">
        <v>10758</v>
      </c>
      <c r="B3748">
        <v>1</v>
      </c>
    </row>
    <row r="3749" spans="1:2" x14ac:dyDescent="0.3">
      <c r="A3749" s="7" t="s">
        <v>2798</v>
      </c>
      <c r="B3749">
        <v>1</v>
      </c>
    </row>
    <row r="3750" spans="1:2" x14ac:dyDescent="0.3">
      <c r="A3750" s="7" t="s">
        <v>15799</v>
      </c>
      <c r="B3750">
        <v>1</v>
      </c>
    </row>
    <row r="3751" spans="1:2" x14ac:dyDescent="0.3">
      <c r="A3751" s="3" t="s">
        <v>11251</v>
      </c>
      <c r="B3751">
        <v>4</v>
      </c>
    </row>
    <row r="3752" spans="1:2" x14ac:dyDescent="0.3">
      <c r="A3752" s="7" t="s">
        <v>11253</v>
      </c>
      <c r="B3752">
        <v>1</v>
      </c>
    </row>
    <row r="3753" spans="1:2" x14ac:dyDescent="0.3">
      <c r="A3753" s="7" t="s">
        <v>10386</v>
      </c>
      <c r="B3753">
        <v>1</v>
      </c>
    </row>
    <row r="3754" spans="1:2" x14ac:dyDescent="0.3">
      <c r="A3754" s="7" t="s">
        <v>735</v>
      </c>
      <c r="B3754">
        <v>1</v>
      </c>
    </row>
    <row r="3755" spans="1:2" x14ac:dyDescent="0.3">
      <c r="A3755" s="7" t="s">
        <v>17358</v>
      </c>
      <c r="B3755">
        <v>1</v>
      </c>
    </row>
    <row r="3756" spans="1:2" x14ac:dyDescent="0.3">
      <c r="A3756" s="3" t="s">
        <v>643</v>
      </c>
      <c r="B3756">
        <v>4</v>
      </c>
    </row>
    <row r="3757" spans="1:2" x14ac:dyDescent="0.3">
      <c r="A3757" s="7" t="s">
        <v>6604</v>
      </c>
      <c r="B3757">
        <v>1</v>
      </c>
    </row>
    <row r="3758" spans="1:2" x14ac:dyDescent="0.3">
      <c r="A3758" s="7" t="s">
        <v>2096</v>
      </c>
      <c r="B3758">
        <v>1</v>
      </c>
    </row>
    <row r="3759" spans="1:2" x14ac:dyDescent="0.3">
      <c r="A3759" s="7" t="s">
        <v>3968</v>
      </c>
      <c r="B3759">
        <v>1</v>
      </c>
    </row>
    <row r="3760" spans="1:2" x14ac:dyDescent="0.3">
      <c r="A3760" s="7" t="s">
        <v>645</v>
      </c>
      <c r="B3760">
        <v>1</v>
      </c>
    </row>
    <row r="3761" spans="1:2" x14ac:dyDescent="0.3">
      <c r="A3761" s="3" t="s">
        <v>10828</v>
      </c>
      <c r="B3761">
        <v>4</v>
      </c>
    </row>
    <row r="3762" spans="1:2" x14ac:dyDescent="0.3">
      <c r="A3762" s="7" t="s">
        <v>3025</v>
      </c>
      <c r="B3762">
        <v>1</v>
      </c>
    </row>
    <row r="3763" spans="1:2" x14ac:dyDescent="0.3">
      <c r="A3763" s="7" t="s">
        <v>12822</v>
      </c>
      <c r="B3763">
        <v>1</v>
      </c>
    </row>
    <row r="3764" spans="1:2" x14ac:dyDescent="0.3">
      <c r="A3764" s="7" t="s">
        <v>10758</v>
      </c>
      <c r="B3764">
        <v>1</v>
      </c>
    </row>
    <row r="3765" spans="1:2" x14ac:dyDescent="0.3">
      <c r="A3765" s="7" t="s">
        <v>12371</v>
      </c>
      <c r="B3765">
        <v>1</v>
      </c>
    </row>
    <row r="3766" spans="1:2" x14ac:dyDescent="0.3">
      <c r="A3766" s="3" t="s">
        <v>10137</v>
      </c>
      <c r="B3766">
        <v>4</v>
      </c>
    </row>
    <row r="3767" spans="1:2" x14ac:dyDescent="0.3">
      <c r="A3767" s="7" t="s">
        <v>9051</v>
      </c>
      <c r="B3767">
        <v>1</v>
      </c>
    </row>
    <row r="3768" spans="1:2" x14ac:dyDescent="0.3">
      <c r="A3768" s="7" t="s">
        <v>4686</v>
      </c>
      <c r="B3768">
        <v>1</v>
      </c>
    </row>
    <row r="3769" spans="1:2" x14ac:dyDescent="0.3">
      <c r="A3769" s="7" t="s">
        <v>9661</v>
      </c>
      <c r="B3769">
        <v>1</v>
      </c>
    </row>
    <row r="3770" spans="1:2" x14ac:dyDescent="0.3">
      <c r="A3770" s="7" t="s">
        <v>10132</v>
      </c>
      <c r="B3770">
        <v>1</v>
      </c>
    </row>
    <row r="3771" spans="1:2" x14ac:dyDescent="0.3">
      <c r="A3771" s="3" t="s">
        <v>6792</v>
      </c>
      <c r="B3771">
        <v>4</v>
      </c>
    </row>
    <row r="3772" spans="1:2" x14ac:dyDescent="0.3">
      <c r="A3772" s="7" t="s">
        <v>18006</v>
      </c>
      <c r="B3772">
        <v>1</v>
      </c>
    </row>
    <row r="3773" spans="1:2" x14ac:dyDescent="0.3">
      <c r="A3773" s="7" t="s">
        <v>13908</v>
      </c>
      <c r="B3773">
        <v>1</v>
      </c>
    </row>
    <row r="3774" spans="1:2" x14ac:dyDescent="0.3">
      <c r="A3774" s="7" t="s">
        <v>4862</v>
      </c>
      <c r="B3774">
        <v>2</v>
      </c>
    </row>
    <row r="3775" spans="1:2" x14ac:dyDescent="0.3">
      <c r="A3775" s="3" t="s">
        <v>9340</v>
      </c>
      <c r="B3775">
        <v>4</v>
      </c>
    </row>
    <row r="3776" spans="1:2" x14ac:dyDescent="0.3">
      <c r="A3776" s="7" t="s">
        <v>3866</v>
      </c>
      <c r="B3776">
        <v>1</v>
      </c>
    </row>
    <row r="3777" spans="1:2" x14ac:dyDescent="0.3">
      <c r="A3777" s="7" t="s">
        <v>14184</v>
      </c>
      <c r="B3777">
        <v>1</v>
      </c>
    </row>
    <row r="3778" spans="1:2" x14ac:dyDescent="0.3">
      <c r="A3778" s="7" t="s">
        <v>20750</v>
      </c>
      <c r="B3778">
        <v>1</v>
      </c>
    </row>
    <row r="3779" spans="1:2" x14ac:dyDescent="0.3">
      <c r="A3779" s="7" t="s">
        <v>8775</v>
      </c>
      <c r="B3779">
        <v>1</v>
      </c>
    </row>
    <row r="3780" spans="1:2" x14ac:dyDescent="0.3">
      <c r="A3780" s="3" t="s">
        <v>1014</v>
      </c>
      <c r="B3780">
        <v>4</v>
      </c>
    </row>
    <row r="3781" spans="1:2" x14ac:dyDescent="0.3">
      <c r="A3781" s="7" t="s">
        <v>73</v>
      </c>
      <c r="B3781">
        <v>1</v>
      </c>
    </row>
    <row r="3782" spans="1:2" x14ac:dyDescent="0.3">
      <c r="A3782" s="7" t="s">
        <v>2066</v>
      </c>
      <c r="B3782">
        <v>1</v>
      </c>
    </row>
    <row r="3783" spans="1:2" x14ac:dyDescent="0.3">
      <c r="A3783" s="7" t="s">
        <v>1016</v>
      </c>
      <c r="B3783">
        <v>2</v>
      </c>
    </row>
    <row r="3784" spans="1:2" x14ac:dyDescent="0.3">
      <c r="A3784" s="3" t="s">
        <v>10737</v>
      </c>
      <c r="B3784">
        <v>4</v>
      </c>
    </row>
    <row r="3785" spans="1:2" x14ac:dyDescent="0.3">
      <c r="A3785" s="7" t="s">
        <v>10464</v>
      </c>
      <c r="B3785">
        <v>1</v>
      </c>
    </row>
    <row r="3786" spans="1:2" x14ac:dyDescent="0.3">
      <c r="A3786" s="7" t="s">
        <v>12687</v>
      </c>
      <c r="B3786">
        <v>1</v>
      </c>
    </row>
    <row r="3787" spans="1:2" x14ac:dyDescent="0.3">
      <c r="A3787" s="7" t="s">
        <v>6076</v>
      </c>
      <c r="B3787">
        <v>1</v>
      </c>
    </row>
    <row r="3788" spans="1:2" x14ac:dyDescent="0.3">
      <c r="A3788" s="7" t="s">
        <v>10738</v>
      </c>
      <c r="B3788">
        <v>1</v>
      </c>
    </row>
    <row r="3789" spans="1:2" x14ac:dyDescent="0.3">
      <c r="A3789" s="3" t="s">
        <v>12853</v>
      </c>
      <c r="B3789">
        <v>4</v>
      </c>
    </row>
    <row r="3790" spans="1:2" x14ac:dyDescent="0.3">
      <c r="A3790" s="7" t="s">
        <v>15984</v>
      </c>
      <c r="B3790">
        <v>1</v>
      </c>
    </row>
    <row r="3791" spans="1:2" x14ac:dyDescent="0.3">
      <c r="A3791" s="7" t="s">
        <v>17053</v>
      </c>
      <c r="B3791">
        <v>1</v>
      </c>
    </row>
    <row r="3792" spans="1:2" x14ac:dyDescent="0.3">
      <c r="A3792" s="7" t="s">
        <v>12854</v>
      </c>
      <c r="B3792">
        <v>1</v>
      </c>
    </row>
    <row r="3793" spans="1:2" x14ac:dyDescent="0.3">
      <c r="A3793" s="7" t="s">
        <v>14050</v>
      </c>
      <c r="B3793">
        <v>1</v>
      </c>
    </row>
    <row r="3794" spans="1:2" x14ac:dyDescent="0.3">
      <c r="A3794" s="3" t="s">
        <v>13371</v>
      </c>
      <c r="B3794">
        <v>4</v>
      </c>
    </row>
    <row r="3795" spans="1:2" x14ac:dyDescent="0.3">
      <c r="A3795" s="7" t="s">
        <v>13408</v>
      </c>
      <c r="B3795">
        <v>1</v>
      </c>
    </row>
    <row r="3796" spans="1:2" x14ac:dyDescent="0.3">
      <c r="A3796" s="7" t="s">
        <v>5655</v>
      </c>
      <c r="B3796">
        <v>1</v>
      </c>
    </row>
    <row r="3797" spans="1:2" x14ac:dyDescent="0.3">
      <c r="A3797" s="7" t="s">
        <v>6936</v>
      </c>
      <c r="B3797">
        <v>1</v>
      </c>
    </row>
    <row r="3798" spans="1:2" x14ac:dyDescent="0.3">
      <c r="A3798" s="7" t="s">
        <v>1860</v>
      </c>
      <c r="B3798">
        <v>1</v>
      </c>
    </row>
    <row r="3799" spans="1:2" x14ac:dyDescent="0.3">
      <c r="A3799" s="3" t="s">
        <v>7255</v>
      </c>
      <c r="B3799">
        <v>4</v>
      </c>
    </row>
    <row r="3800" spans="1:2" x14ac:dyDescent="0.3">
      <c r="A3800" s="7" t="s">
        <v>15512</v>
      </c>
      <c r="B3800">
        <v>1</v>
      </c>
    </row>
    <row r="3801" spans="1:2" x14ac:dyDescent="0.3">
      <c r="A3801" s="7" t="s">
        <v>10451</v>
      </c>
      <c r="B3801">
        <v>1</v>
      </c>
    </row>
    <row r="3802" spans="1:2" x14ac:dyDescent="0.3">
      <c r="A3802" s="7" t="s">
        <v>7256</v>
      </c>
      <c r="B3802">
        <v>1</v>
      </c>
    </row>
    <row r="3803" spans="1:2" x14ac:dyDescent="0.3">
      <c r="A3803" s="7" t="s">
        <v>4996</v>
      </c>
      <c r="B3803">
        <v>1</v>
      </c>
    </row>
    <row r="3804" spans="1:2" x14ac:dyDescent="0.3">
      <c r="A3804" s="3" t="s">
        <v>12365</v>
      </c>
      <c r="B3804">
        <v>4</v>
      </c>
    </row>
    <row r="3805" spans="1:2" x14ac:dyDescent="0.3">
      <c r="A3805" s="7" t="s">
        <v>20500</v>
      </c>
      <c r="B3805">
        <v>1</v>
      </c>
    </row>
    <row r="3806" spans="1:2" x14ac:dyDescent="0.3">
      <c r="A3806" s="7" t="s">
        <v>14401</v>
      </c>
      <c r="B3806">
        <v>1</v>
      </c>
    </row>
    <row r="3807" spans="1:2" x14ac:dyDescent="0.3">
      <c r="A3807" s="7" t="s">
        <v>13220</v>
      </c>
      <c r="B3807">
        <v>1</v>
      </c>
    </row>
    <row r="3808" spans="1:2" x14ac:dyDescent="0.3">
      <c r="A3808" s="7" t="s">
        <v>9441</v>
      </c>
      <c r="B3808">
        <v>1</v>
      </c>
    </row>
    <row r="3809" spans="1:2" x14ac:dyDescent="0.3">
      <c r="A3809" s="3" t="s">
        <v>9577</v>
      </c>
      <c r="B3809">
        <v>4</v>
      </c>
    </row>
    <row r="3810" spans="1:2" x14ac:dyDescent="0.3">
      <c r="A3810" s="7" t="s">
        <v>986</v>
      </c>
      <c r="B3810">
        <v>1</v>
      </c>
    </row>
    <row r="3811" spans="1:2" x14ac:dyDescent="0.3">
      <c r="A3811" s="7" t="s">
        <v>4412</v>
      </c>
      <c r="B3811">
        <v>1</v>
      </c>
    </row>
    <row r="3812" spans="1:2" x14ac:dyDescent="0.3">
      <c r="A3812" s="7" t="s">
        <v>498</v>
      </c>
      <c r="B3812">
        <v>1</v>
      </c>
    </row>
    <row r="3813" spans="1:2" x14ac:dyDescent="0.3">
      <c r="A3813" s="7" t="s">
        <v>8938</v>
      </c>
      <c r="B3813">
        <v>1</v>
      </c>
    </row>
    <row r="3814" spans="1:2" x14ac:dyDescent="0.3">
      <c r="A3814" s="3" t="s">
        <v>4249</v>
      </c>
      <c r="B3814">
        <v>4</v>
      </c>
    </row>
    <row r="3815" spans="1:2" x14ac:dyDescent="0.3">
      <c r="A3815" s="7" t="s">
        <v>4250</v>
      </c>
      <c r="B3815">
        <v>1</v>
      </c>
    </row>
    <row r="3816" spans="1:2" x14ac:dyDescent="0.3">
      <c r="A3816" s="7" t="s">
        <v>4868</v>
      </c>
      <c r="B3816">
        <v>1</v>
      </c>
    </row>
    <row r="3817" spans="1:2" x14ac:dyDescent="0.3">
      <c r="A3817" s="7" t="s">
        <v>14690</v>
      </c>
      <c r="B3817">
        <v>1</v>
      </c>
    </row>
    <row r="3818" spans="1:2" x14ac:dyDescent="0.3">
      <c r="A3818" s="7" t="s">
        <v>3897</v>
      </c>
      <c r="B3818">
        <v>1</v>
      </c>
    </row>
    <row r="3819" spans="1:2" x14ac:dyDescent="0.3">
      <c r="A3819" s="3" t="s">
        <v>1768</v>
      </c>
      <c r="B3819">
        <v>4</v>
      </c>
    </row>
    <row r="3820" spans="1:2" x14ac:dyDescent="0.3">
      <c r="A3820" s="7" t="s">
        <v>4268</v>
      </c>
      <c r="B3820">
        <v>1</v>
      </c>
    </row>
    <row r="3821" spans="1:2" x14ac:dyDescent="0.3">
      <c r="A3821" s="7" t="s">
        <v>73</v>
      </c>
      <c r="B3821">
        <v>1</v>
      </c>
    </row>
    <row r="3822" spans="1:2" x14ac:dyDescent="0.3">
      <c r="A3822" s="7" t="s">
        <v>3477</v>
      </c>
      <c r="B3822">
        <v>1</v>
      </c>
    </row>
    <row r="3823" spans="1:2" x14ac:dyDescent="0.3">
      <c r="A3823" s="7" t="s">
        <v>4992</v>
      </c>
      <c r="B3823">
        <v>1</v>
      </c>
    </row>
    <row r="3824" spans="1:2" x14ac:dyDescent="0.3">
      <c r="A3824" s="3" t="s">
        <v>11866</v>
      </c>
      <c r="B3824">
        <v>4</v>
      </c>
    </row>
    <row r="3825" spans="1:2" x14ac:dyDescent="0.3">
      <c r="A3825" s="7" t="s">
        <v>13321</v>
      </c>
      <c r="B3825">
        <v>1</v>
      </c>
    </row>
    <row r="3826" spans="1:2" x14ac:dyDescent="0.3">
      <c r="A3826" s="7" t="s">
        <v>15935</v>
      </c>
      <c r="B3826">
        <v>1</v>
      </c>
    </row>
    <row r="3827" spans="1:2" x14ac:dyDescent="0.3">
      <c r="A3827" s="7" t="s">
        <v>18856</v>
      </c>
      <c r="B3827">
        <v>1</v>
      </c>
    </row>
    <row r="3828" spans="1:2" x14ac:dyDescent="0.3">
      <c r="A3828" s="7" t="s">
        <v>10656</v>
      </c>
      <c r="B3828">
        <v>1</v>
      </c>
    </row>
    <row r="3829" spans="1:2" x14ac:dyDescent="0.3">
      <c r="A3829" s="3" t="s">
        <v>14494</v>
      </c>
      <c r="B3829">
        <v>4</v>
      </c>
    </row>
    <row r="3830" spans="1:2" x14ac:dyDescent="0.3">
      <c r="A3830" s="7" t="s">
        <v>11335</v>
      </c>
      <c r="B3830">
        <v>1</v>
      </c>
    </row>
    <row r="3831" spans="1:2" x14ac:dyDescent="0.3">
      <c r="A3831" s="7" t="s">
        <v>11134</v>
      </c>
      <c r="B3831">
        <v>2</v>
      </c>
    </row>
    <row r="3832" spans="1:2" x14ac:dyDescent="0.3">
      <c r="A3832" s="7" t="s">
        <v>1519</v>
      </c>
      <c r="B3832">
        <v>1</v>
      </c>
    </row>
    <row r="3833" spans="1:2" x14ac:dyDescent="0.3">
      <c r="A3833" s="3" t="s">
        <v>14496</v>
      </c>
      <c r="B3833">
        <v>4</v>
      </c>
    </row>
    <row r="3834" spans="1:2" x14ac:dyDescent="0.3">
      <c r="A3834" s="7" t="s">
        <v>17042</v>
      </c>
      <c r="B3834">
        <v>1</v>
      </c>
    </row>
    <row r="3835" spans="1:2" x14ac:dyDescent="0.3">
      <c r="A3835" s="7" t="s">
        <v>9981</v>
      </c>
      <c r="B3835">
        <v>1</v>
      </c>
    </row>
    <row r="3836" spans="1:2" x14ac:dyDescent="0.3">
      <c r="A3836" s="7" t="s">
        <v>19086</v>
      </c>
      <c r="B3836">
        <v>1</v>
      </c>
    </row>
    <row r="3837" spans="1:2" x14ac:dyDescent="0.3">
      <c r="A3837" s="7" t="s">
        <v>18588</v>
      </c>
      <c r="B3837">
        <v>1</v>
      </c>
    </row>
    <row r="3838" spans="1:2" x14ac:dyDescent="0.3">
      <c r="A3838" s="3" t="s">
        <v>12591</v>
      </c>
      <c r="B3838">
        <v>4</v>
      </c>
    </row>
    <row r="3839" spans="1:2" x14ac:dyDescent="0.3">
      <c r="A3839" s="7" t="s">
        <v>10891</v>
      </c>
      <c r="B3839">
        <v>1</v>
      </c>
    </row>
    <row r="3840" spans="1:2" x14ac:dyDescent="0.3">
      <c r="A3840" s="7" t="s">
        <v>17520</v>
      </c>
      <c r="B3840">
        <v>1</v>
      </c>
    </row>
    <row r="3841" spans="1:2" x14ac:dyDescent="0.3">
      <c r="A3841" s="7" t="s">
        <v>12592</v>
      </c>
      <c r="B3841">
        <v>1</v>
      </c>
    </row>
    <row r="3842" spans="1:2" x14ac:dyDescent="0.3">
      <c r="A3842" s="7" t="s">
        <v>2798</v>
      </c>
      <c r="B3842">
        <v>1</v>
      </c>
    </row>
    <row r="3843" spans="1:2" x14ac:dyDescent="0.3">
      <c r="A3843" s="3" t="s">
        <v>13864</v>
      </c>
      <c r="B3843">
        <v>4</v>
      </c>
    </row>
    <row r="3844" spans="1:2" x14ac:dyDescent="0.3">
      <c r="A3844" s="7" t="s">
        <v>21251</v>
      </c>
      <c r="B3844">
        <v>1</v>
      </c>
    </row>
    <row r="3845" spans="1:2" x14ac:dyDescent="0.3">
      <c r="A3845" s="7" t="s">
        <v>16572</v>
      </c>
      <c r="B3845">
        <v>1</v>
      </c>
    </row>
    <row r="3846" spans="1:2" x14ac:dyDescent="0.3">
      <c r="A3846" s="7" t="s">
        <v>15579</v>
      </c>
      <c r="B3846">
        <v>1</v>
      </c>
    </row>
    <row r="3847" spans="1:2" x14ac:dyDescent="0.3">
      <c r="A3847" s="7" t="s">
        <v>13865</v>
      </c>
      <c r="B3847">
        <v>1</v>
      </c>
    </row>
    <row r="3848" spans="1:2" x14ac:dyDescent="0.3">
      <c r="A3848" s="3" t="s">
        <v>592</v>
      </c>
      <c r="B3848">
        <v>4</v>
      </c>
    </row>
    <row r="3849" spans="1:2" x14ac:dyDescent="0.3">
      <c r="A3849" s="7" t="s">
        <v>1354</v>
      </c>
      <c r="B3849">
        <v>1</v>
      </c>
    </row>
    <row r="3850" spans="1:2" x14ac:dyDescent="0.3">
      <c r="A3850" s="7" t="s">
        <v>594</v>
      </c>
      <c r="B3850">
        <v>1</v>
      </c>
    </row>
    <row r="3851" spans="1:2" x14ac:dyDescent="0.3">
      <c r="A3851" s="7" t="s">
        <v>526</v>
      </c>
      <c r="B3851">
        <v>1</v>
      </c>
    </row>
    <row r="3852" spans="1:2" x14ac:dyDescent="0.3">
      <c r="A3852" s="7" t="s">
        <v>184</v>
      </c>
      <c r="B3852">
        <v>1</v>
      </c>
    </row>
    <row r="3853" spans="1:2" x14ac:dyDescent="0.3">
      <c r="A3853" s="3" t="s">
        <v>12106</v>
      </c>
      <c r="B3853">
        <v>4</v>
      </c>
    </row>
    <row r="3854" spans="1:2" x14ac:dyDescent="0.3">
      <c r="A3854" s="7" t="s">
        <v>11796</v>
      </c>
      <c r="B3854">
        <v>1</v>
      </c>
    </row>
    <row r="3855" spans="1:2" x14ac:dyDescent="0.3">
      <c r="A3855" s="7" t="s">
        <v>7831</v>
      </c>
      <c r="B3855">
        <v>1</v>
      </c>
    </row>
    <row r="3856" spans="1:2" x14ac:dyDescent="0.3">
      <c r="A3856" s="7" t="s">
        <v>14886</v>
      </c>
      <c r="B3856">
        <v>1</v>
      </c>
    </row>
    <row r="3857" spans="1:2" x14ac:dyDescent="0.3">
      <c r="A3857" s="7" t="s">
        <v>5246</v>
      </c>
      <c r="B3857">
        <v>1</v>
      </c>
    </row>
    <row r="3858" spans="1:2" x14ac:dyDescent="0.3">
      <c r="A3858" s="3" t="s">
        <v>7440</v>
      </c>
      <c r="B3858">
        <v>4</v>
      </c>
    </row>
    <row r="3859" spans="1:2" x14ac:dyDescent="0.3">
      <c r="A3859" s="7" t="s">
        <v>9567</v>
      </c>
      <c r="B3859">
        <v>1</v>
      </c>
    </row>
    <row r="3860" spans="1:2" x14ac:dyDescent="0.3">
      <c r="A3860" s="7" t="s">
        <v>10310</v>
      </c>
      <c r="B3860">
        <v>1</v>
      </c>
    </row>
    <row r="3861" spans="1:2" x14ac:dyDescent="0.3">
      <c r="A3861" s="7" t="s">
        <v>14809</v>
      </c>
      <c r="B3861">
        <v>1</v>
      </c>
    </row>
    <row r="3862" spans="1:2" x14ac:dyDescent="0.3">
      <c r="A3862" s="7" t="s">
        <v>1519</v>
      </c>
      <c r="B3862">
        <v>1</v>
      </c>
    </row>
    <row r="3863" spans="1:2" x14ac:dyDescent="0.3">
      <c r="A3863" s="3" t="s">
        <v>1483</v>
      </c>
      <c r="B3863">
        <v>4</v>
      </c>
    </row>
    <row r="3864" spans="1:2" x14ac:dyDescent="0.3">
      <c r="A3864" s="7" t="s">
        <v>10369</v>
      </c>
      <c r="B3864">
        <v>1</v>
      </c>
    </row>
    <row r="3865" spans="1:2" x14ac:dyDescent="0.3">
      <c r="A3865" s="7" t="s">
        <v>4937</v>
      </c>
      <c r="B3865">
        <v>1</v>
      </c>
    </row>
    <row r="3866" spans="1:2" x14ac:dyDescent="0.3">
      <c r="A3866" s="7" t="s">
        <v>6682</v>
      </c>
      <c r="B3866">
        <v>1</v>
      </c>
    </row>
    <row r="3867" spans="1:2" x14ac:dyDescent="0.3">
      <c r="A3867" s="7" t="s">
        <v>4862</v>
      </c>
      <c r="B3867">
        <v>1</v>
      </c>
    </row>
    <row r="3868" spans="1:2" x14ac:dyDescent="0.3">
      <c r="A3868" s="3" t="s">
        <v>455</v>
      </c>
      <c r="B3868">
        <v>4</v>
      </c>
    </row>
    <row r="3869" spans="1:2" x14ac:dyDescent="0.3">
      <c r="A3869" s="7" t="s">
        <v>59</v>
      </c>
      <c r="B3869">
        <v>1</v>
      </c>
    </row>
    <row r="3870" spans="1:2" x14ac:dyDescent="0.3">
      <c r="A3870" s="7" t="s">
        <v>457</v>
      </c>
      <c r="B3870">
        <v>1</v>
      </c>
    </row>
    <row r="3871" spans="1:2" x14ac:dyDescent="0.3">
      <c r="A3871" s="7" t="s">
        <v>6257</v>
      </c>
      <c r="B3871">
        <v>1</v>
      </c>
    </row>
    <row r="3872" spans="1:2" x14ac:dyDescent="0.3">
      <c r="A3872" s="7" t="s">
        <v>881</v>
      </c>
      <c r="B3872">
        <v>1</v>
      </c>
    </row>
    <row r="3873" spans="1:2" x14ac:dyDescent="0.3">
      <c r="A3873" s="3" t="s">
        <v>6272</v>
      </c>
      <c r="B3873">
        <v>4</v>
      </c>
    </row>
    <row r="3874" spans="1:2" x14ac:dyDescent="0.3">
      <c r="A3874" s="7" t="s">
        <v>6273</v>
      </c>
      <c r="B3874">
        <v>2</v>
      </c>
    </row>
    <row r="3875" spans="1:2" x14ac:dyDescent="0.3">
      <c r="A3875" s="7" t="s">
        <v>6310</v>
      </c>
      <c r="B3875">
        <v>1</v>
      </c>
    </row>
    <row r="3876" spans="1:2" x14ac:dyDescent="0.3">
      <c r="A3876" s="7" t="s">
        <v>8025</v>
      </c>
      <c r="B3876">
        <v>1</v>
      </c>
    </row>
    <row r="3877" spans="1:2" x14ac:dyDescent="0.3">
      <c r="A3877" s="3" t="s">
        <v>8712</v>
      </c>
      <c r="B3877">
        <v>4</v>
      </c>
    </row>
    <row r="3878" spans="1:2" x14ac:dyDescent="0.3">
      <c r="A3878" s="7" t="s">
        <v>4680</v>
      </c>
      <c r="B3878">
        <v>1</v>
      </c>
    </row>
    <row r="3879" spans="1:2" x14ac:dyDescent="0.3">
      <c r="A3879" s="7" t="s">
        <v>9661</v>
      </c>
      <c r="B3879">
        <v>1</v>
      </c>
    </row>
    <row r="3880" spans="1:2" x14ac:dyDescent="0.3">
      <c r="A3880" s="7" t="s">
        <v>8166</v>
      </c>
      <c r="B3880">
        <v>2</v>
      </c>
    </row>
    <row r="3881" spans="1:2" x14ac:dyDescent="0.3">
      <c r="A3881" s="3" t="s">
        <v>8457</v>
      </c>
      <c r="B3881">
        <v>4</v>
      </c>
    </row>
    <row r="3882" spans="1:2" x14ac:dyDescent="0.3">
      <c r="A3882" s="7" t="s">
        <v>9677</v>
      </c>
      <c r="B3882">
        <v>1</v>
      </c>
    </row>
    <row r="3883" spans="1:2" x14ac:dyDescent="0.3">
      <c r="A3883" s="7" t="s">
        <v>7821</v>
      </c>
      <c r="B3883">
        <v>1</v>
      </c>
    </row>
    <row r="3884" spans="1:2" x14ac:dyDescent="0.3">
      <c r="A3884" s="7" t="s">
        <v>11697</v>
      </c>
      <c r="B3884">
        <v>1</v>
      </c>
    </row>
    <row r="3885" spans="1:2" x14ac:dyDescent="0.3">
      <c r="A3885" s="7" t="s">
        <v>8458</v>
      </c>
      <c r="B3885">
        <v>1</v>
      </c>
    </row>
    <row r="3886" spans="1:2" x14ac:dyDescent="0.3">
      <c r="A3886" s="3" t="s">
        <v>12791</v>
      </c>
      <c r="B3886">
        <v>4</v>
      </c>
    </row>
    <row r="3887" spans="1:2" x14ac:dyDescent="0.3">
      <c r="A3887" s="7" t="s">
        <v>4412</v>
      </c>
      <c r="B3887">
        <v>1</v>
      </c>
    </row>
    <row r="3888" spans="1:2" x14ac:dyDescent="0.3">
      <c r="A3888" s="7" t="s">
        <v>11441</v>
      </c>
      <c r="B3888">
        <v>1</v>
      </c>
    </row>
    <row r="3889" spans="1:2" x14ac:dyDescent="0.3">
      <c r="A3889" s="7" t="s">
        <v>12793</v>
      </c>
      <c r="B3889">
        <v>2</v>
      </c>
    </row>
    <row r="3890" spans="1:2" x14ac:dyDescent="0.3">
      <c r="A3890" s="3" t="s">
        <v>16285</v>
      </c>
      <c r="B3890">
        <v>4</v>
      </c>
    </row>
    <row r="3891" spans="1:2" x14ac:dyDescent="0.3">
      <c r="A3891" s="7" t="s">
        <v>20149</v>
      </c>
      <c r="B3891">
        <v>1</v>
      </c>
    </row>
    <row r="3892" spans="1:2" x14ac:dyDescent="0.3">
      <c r="A3892" s="7" t="s">
        <v>18251</v>
      </c>
      <c r="B3892">
        <v>1</v>
      </c>
    </row>
    <row r="3893" spans="1:2" x14ac:dyDescent="0.3">
      <c r="A3893" s="7" t="s">
        <v>6076</v>
      </c>
      <c r="B3893">
        <v>2</v>
      </c>
    </row>
    <row r="3894" spans="1:2" x14ac:dyDescent="0.3">
      <c r="A3894" s="3" t="s">
        <v>6616</v>
      </c>
      <c r="B3894">
        <v>4</v>
      </c>
    </row>
    <row r="3895" spans="1:2" x14ac:dyDescent="0.3">
      <c r="A3895" s="7" t="s">
        <v>4680</v>
      </c>
      <c r="B3895">
        <v>1</v>
      </c>
    </row>
    <row r="3896" spans="1:2" x14ac:dyDescent="0.3">
      <c r="A3896" s="7" t="s">
        <v>2014</v>
      </c>
      <c r="B3896">
        <v>1</v>
      </c>
    </row>
    <row r="3897" spans="1:2" x14ac:dyDescent="0.3">
      <c r="A3897" s="7" t="s">
        <v>6618</v>
      </c>
      <c r="B3897">
        <v>1</v>
      </c>
    </row>
    <row r="3898" spans="1:2" x14ac:dyDescent="0.3">
      <c r="A3898" s="7" t="s">
        <v>6277</v>
      </c>
      <c r="B3898">
        <v>1</v>
      </c>
    </row>
    <row r="3899" spans="1:2" x14ac:dyDescent="0.3">
      <c r="A3899" s="3" t="s">
        <v>8350</v>
      </c>
      <c r="B3899">
        <v>4</v>
      </c>
    </row>
    <row r="3900" spans="1:2" x14ac:dyDescent="0.3">
      <c r="A3900" s="7" t="s">
        <v>14852</v>
      </c>
      <c r="B3900">
        <v>1</v>
      </c>
    </row>
    <row r="3901" spans="1:2" x14ac:dyDescent="0.3">
      <c r="A3901" s="7" t="s">
        <v>8352</v>
      </c>
      <c r="B3901">
        <v>1</v>
      </c>
    </row>
    <row r="3902" spans="1:2" x14ac:dyDescent="0.3">
      <c r="A3902" s="7" t="s">
        <v>15799</v>
      </c>
      <c r="B3902">
        <v>2</v>
      </c>
    </row>
    <row r="3903" spans="1:2" x14ac:dyDescent="0.3">
      <c r="A3903" s="3" t="s">
        <v>15682</v>
      </c>
      <c r="B3903">
        <v>4</v>
      </c>
    </row>
    <row r="3904" spans="1:2" x14ac:dyDescent="0.3">
      <c r="A3904" s="7" t="s">
        <v>11134</v>
      </c>
      <c r="B3904">
        <v>1</v>
      </c>
    </row>
    <row r="3905" spans="1:2" x14ac:dyDescent="0.3">
      <c r="A3905" s="7" t="s">
        <v>5655</v>
      </c>
      <c r="B3905">
        <v>2</v>
      </c>
    </row>
    <row r="3906" spans="1:2" x14ac:dyDescent="0.3">
      <c r="A3906" s="7" t="s">
        <v>17093</v>
      </c>
      <c r="B3906">
        <v>1</v>
      </c>
    </row>
    <row r="3907" spans="1:2" x14ac:dyDescent="0.3">
      <c r="A3907" s="3" t="s">
        <v>9616</v>
      </c>
      <c r="B3907">
        <v>4</v>
      </c>
    </row>
    <row r="3908" spans="1:2" x14ac:dyDescent="0.3">
      <c r="A3908" s="7" t="s">
        <v>17284</v>
      </c>
      <c r="B3908">
        <v>1</v>
      </c>
    </row>
    <row r="3909" spans="1:2" x14ac:dyDescent="0.3">
      <c r="A3909" s="7" t="s">
        <v>9618</v>
      </c>
      <c r="B3909">
        <v>1</v>
      </c>
    </row>
    <row r="3910" spans="1:2" x14ac:dyDescent="0.3">
      <c r="A3910" s="7" t="s">
        <v>8280</v>
      </c>
      <c r="B3910">
        <v>1</v>
      </c>
    </row>
    <row r="3911" spans="1:2" x14ac:dyDescent="0.3">
      <c r="A3911" s="7" t="s">
        <v>917</v>
      </c>
      <c r="B3911">
        <v>1</v>
      </c>
    </row>
    <row r="3912" spans="1:2" x14ac:dyDescent="0.3">
      <c r="A3912" s="3" t="s">
        <v>7960</v>
      </c>
      <c r="B3912">
        <v>4</v>
      </c>
    </row>
    <row r="3913" spans="1:2" x14ac:dyDescent="0.3">
      <c r="A3913" s="7" t="s">
        <v>16172</v>
      </c>
      <c r="B3913">
        <v>1</v>
      </c>
    </row>
    <row r="3914" spans="1:2" x14ac:dyDescent="0.3">
      <c r="A3914" s="7" t="s">
        <v>12833</v>
      </c>
      <c r="B3914">
        <v>1</v>
      </c>
    </row>
    <row r="3915" spans="1:2" x14ac:dyDescent="0.3">
      <c r="A3915" s="7" t="s">
        <v>6221</v>
      </c>
      <c r="B3915">
        <v>1</v>
      </c>
    </row>
    <row r="3916" spans="1:2" x14ac:dyDescent="0.3">
      <c r="A3916" s="7" t="s">
        <v>7961</v>
      </c>
      <c r="B3916">
        <v>1</v>
      </c>
    </row>
    <row r="3917" spans="1:2" x14ac:dyDescent="0.3">
      <c r="A3917" s="3" t="s">
        <v>13309</v>
      </c>
      <c r="B3917">
        <v>4</v>
      </c>
    </row>
    <row r="3918" spans="1:2" x14ac:dyDescent="0.3">
      <c r="A3918" s="7" t="s">
        <v>13310</v>
      </c>
      <c r="B3918">
        <v>1</v>
      </c>
    </row>
    <row r="3919" spans="1:2" x14ac:dyDescent="0.3">
      <c r="A3919" s="7" t="s">
        <v>14486</v>
      </c>
      <c r="B3919">
        <v>3</v>
      </c>
    </row>
    <row r="3920" spans="1:2" x14ac:dyDescent="0.3">
      <c r="A3920" s="3" t="s">
        <v>810</v>
      </c>
      <c r="B3920">
        <v>4</v>
      </c>
    </row>
    <row r="3921" spans="1:2" x14ac:dyDescent="0.3">
      <c r="A3921" s="7" t="s">
        <v>4364</v>
      </c>
      <c r="B3921">
        <v>1</v>
      </c>
    </row>
    <row r="3922" spans="1:2" x14ac:dyDescent="0.3">
      <c r="A3922" s="7" t="s">
        <v>812</v>
      </c>
      <c r="B3922">
        <v>1</v>
      </c>
    </row>
    <row r="3923" spans="1:2" x14ac:dyDescent="0.3">
      <c r="A3923" s="7" t="s">
        <v>2961</v>
      </c>
      <c r="B3923">
        <v>1</v>
      </c>
    </row>
    <row r="3924" spans="1:2" x14ac:dyDescent="0.3">
      <c r="A3924" s="7" t="s">
        <v>2685</v>
      </c>
      <c r="B3924">
        <v>1</v>
      </c>
    </row>
    <row r="3925" spans="1:2" x14ac:dyDescent="0.3">
      <c r="A3925" s="3" t="s">
        <v>8993</v>
      </c>
      <c r="B3925">
        <v>4</v>
      </c>
    </row>
    <row r="3926" spans="1:2" x14ac:dyDescent="0.3">
      <c r="A3926" s="7" t="s">
        <v>4349</v>
      </c>
      <c r="B3926">
        <v>1</v>
      </c>
    </row>
    <row r="3927" spans="1:2" x14ac:dyDescent="0.3">
      <c r="A3927" s="7" t="s">
        <v>7579</v>
      </c>
      <c r="B3927">
        <v>1</v>
      </c>
    </row>
    <row r="3928" spans="1:2" x14ac:dyDescent="0.3">
      <c r="A3928" s="7" t="s">
        <v>7913</v>
      </c>
      <c r="B3928">
        <v>2</v>
      </c>
    </row>
    <row r="3929" spans="1:2" x14ac:dyDescent="0.3">
      <c r="A3929" s="3" t="s">
        <v>16151</v>
      </c>
      <c r="B3929">
        <v>4</v>
      </c>
    </row>
    <row r="3930" spans="1:2" x14ac:dyDescent="0.3">
      <c r="A3930" s="7" t="s">
        <v>2612</v>
      </c>
      <c r="B3930">
        <v>2</v>
      </c>
    </row>
    <row r="3931" spans="1:2" x14ac:dyDescent="0.3">
      <c r="A3931" s="7" t="s">
        <v>10758</v>
      </c>
      <c r="B3931">
        <v>1</v>
      </c>
    </row>
    <row r="3932" spans="1:2" x14ac:dyDescent="0.3">
      <c r="A3932" s="7" t="s">
        <v>20322</v>
      </c>
      <c r="B3932">
        <v>1</v>
      </c>
    </row>
    <row r="3933" spans="1:2" x14ac:dyDescent="0.3">
      <c r="A3933" s="3" t="s">
        <v>2084</v>
      </c>
      <c r="B3933">
        <v>4</v>
      </c>
    </row>
    <row r="3934" spans="1:2" x14ac:dyDescent="0.3">
      <c r="A3934" s="7" t="s">
        <v>327</v>
      </c>
      <c r="B3934">
        <v>2</v>
      </c>
    </row>
    <row r="3935" spans="1:2" x14ac:dyDescent="0.3">
      <c r="A3935" s="7" t="s">
        <v>3856</v>
      </c>
      <c r="B3935">
        <v>1</v>
      </c>
    </row>
    <row r="3936" spans="1:2" x14ac:dyDescent="0.3">
      <c r="A3936" s="7" t="s">
        <v>2085</v>
      </c>
      <c r="B3936">
        <v>1</v>
      </c>
    </row>
    <row r="3937" spans="1:2" x14ac:dyDescent="0.3">
      <c r="A3937" s="3" t="s">
        <v>3410</v>
      </c>
      <c r="B3937">
        <v>4</v>
      </c>
    </row>
    <row r="3938" spans="1:2" x14ac:dyDescent="0.3">
      <c r="A3938" s="7" t="s">
        <v>15804</v>
      </c>
      <c r="B3938">
        <v>1</v>
      </c>
    </row>
    <row r="3939" spans="1:2" x14ac:dyDescent="0.3">
      <c r="A3939" s="7" t="s">
        <v>10753</v>
      </c>
      <c r="B3939">
        <v>1</v>
      </c>
    </row>
    <row r="3940" spans="1:2" x14ac:dyDescent="0.3">
      <c r="A3940" s="7" t="s">
        <v>6310</v>
      </c>
      <c r="B3940">
        <v>1</v>
      </c>
    </row>
    <row r="3941" spans="1:2" x14ac:dyDescent="0.3">
      <c r="A3941" s="7" t="s">
        <v>3411</v>
      </c>
      <c r="B3941">
        <v>1</v>
      </c>
    </row>
    <row r="3942" spans="1:2" x14ac:dyDescent="0.3">
      <c r="A3942" s="3" t="s">
        <v>9178</v>
      </c>
      <c r="B3942">
        <v>4</v>
      </c>
    </row>
    <row r="3943" spans="1:2" x14ac:dyDescent="0.3">
      <c r="A3943" s="7" t="s">
        <v>11465</v>
      </c>
      <c r="B3943">
        <v>1</v>
      </c>
    </row>
    <row r="3944" spans="1:2" x14ac:dyDescent="0.3">
      <c r="A3944" s="7" t="s">
        <v>9180</v>
      </c>
      <c r="B3944">
        <v>1</v>
      </c>
    </row>
    <row r="3945" spans="1:2" x14ac:dyDescent="0.3">
      <c r="A3945" s="7" t="s">
        <v>15196</v>
      </c>
      <c r="B3945">
        <v>1</v>
      </c>
    </row>
    <row r="3946" spans="1:2" x14ac:dyDescent="0.3">
      <c r="A3946" s="7" t="s">
        <v>4497</v>
      </c>
      <c r="B3946">
        <v>1</v>
      </c>
    </row>
    <row r="3947" spans="1:2" x14ac:dyDescent="0.3">
      <c r="A3947" s="3" t="s">
        <v>4245</v>
      </c>
      <c r="B3947">
        <v>4</v>
      </c>
    </row>
    <row r="3948" spans="1:2" x14ac:dyDescent="0.3">
      <c r="A3948" s="7" t="s">
        <v>5065</v>
      </c>
      <c r="B3948">
        <v>1</v>
      </c>
    </row>
    <row r="3949" spans="1:2" x14ac:dyDescent="0.3">
      <c r="A3949" s="7" t="s">
        <v>6848</v>
      </c>
      <c r="B3949">
        <v>1</v>
      </c>
    </row>
    <row r="3950" spans="1:2" x14ac:dyDescent="0.3">
      <c r="A3950" s="7" t="s">
        <v>4247</v>
      </c>
      <c r="B3950">
        <v>1</v>
      </c>
    </row>
    <row r="3951" spans="1:2" x14ac:dyDescent="0.3">
      <c r="A3951" s="7" t="s">
        <v>11539</v>
      </c>
      <c r="B3951">
        <v>1</v>
      </c>
    </row>
    <row r="3952" spans="1:2" x14ac:dyDescent="0.3">
      <c r="A3952" s="3" t="s">
        <v>4147</v>
      </c>
      <c r="B3952">
        <v>4</v>
      </c>
    </row>
    <row r="3953" spans="1:2" x14ac:dyDescent="0.3">
      <c r="A3953" s="7" t="s">
        <v>6848</v>
      </c>
      <c r="B3953">
        <v>1</v>
      </c>
    </row>
    <row r="3954" spans="1:2" x14ac:dyDescent="0.3">
      <c r="A3954" s="7" t="s">
        <v>1523</v>
      </c>
      <c r="B3954">
        <v>1</v>
      </c>
    </row>
    <row r="3955" spans="1:2" x14ac:dyDescent="0.3">
      <c r="A3955" s="7" t="s">
        <v>4574</v>
      </c>
      <c r="B3955">
        <v>1</v>
      </c>
    </row>
    <row r="3956" spans="1:2" x14ac:dyDescent="0.3">
      <c r="A3956" s="7" t="s">
        <v>749</v>
      </c>
      <c r="B3956">
        <v>1</v>
      </c>
    </row>
    <row r="3957" spans="1:2" x14ac:dyDescent="0.3">
      <c r="A3957" s="3" t="s">
        <v>352</v>
      </c>
      <c r="B3957">
        <v>4</v>
      </c>
    </row>
    <row r="3958" spans="1:2" x14ac:dyDescent="0.3">
      <c r="A3958" s="7" t="s">
        <v>112</v>
      </c>
      <c r="B3958">
        <v>1</v>
      </c>
    </row>
    <row r="3959" spans="1:2" x14ac:dyDescent="0.3">
      <c r="A3959" s="7" t="s">
        <v>73</v>
      </c>
      <c r="B3959">
        <v>1</v>
      </c>
    </row>
    <row r="3960" spans="1:2" x14ac:dyDescent="0.3">
      <c r="A3960" s="7" t="s">
        <v>2362</v>
      </c>
      <c r="B3960">
        <v>1</v>
      </c>
    </row>
    <row r="3961" spans="1:2" x14ac:dyDescent="0.3">
      <c r="A3961" s="7" t="s">
        <v>354</v>
      </c>
      <c r="B3961">
        <v>1</v>
      </c>
    </row>
    <row r="3962" spans="1:2" x14ac:dyDescent="0.3">
      <c r="A3962" s="3" t="s">
        <v>8391</v>
      </c>
      <c r="B3962">
        <v>4</v>
      </c>
    </row>
    <row r="3963" spans="1:2" x14ac:dyDescent="0.3">
      <c r="A3963" s="7" t="s">
        <v>10980</v>
      </c>
      <c r="B3963">
        <v>1</v>
      </c>
    </row>
    <row r="3964" spans="1:2" x14ac:dyDescent="0.3">
      <c r="A3964" s="7" t="s">
        <v>8938</v>
      </c>
      <c r="B3964">
        <v>1</v>
      </c>
    </row>
    <row r="3965" spans="1:2" x14ac:dyDescent="0.3">
      <c r="A3965" s="7" t="s">
        <v>9559</v>
      </c>
      <c r="B3965">
        <v>1</v>
      </c>
    </row>
    <row r="3966" spans="1:2" x14ac:dyDescent="0.3">
      <c r="A3966" s="7" t="s">
        <v>17582</v>
      </c>
      <c r="B3966">
        <v>1</v>
      </c>
    </row>
    <row r="3967" spans="1:2" x14ac:dyDescent="0.3">
      <c r="A3967" s="3" t="s">
        <v>1056</v>
      </c>
      <c r="B3967">
        <v>4</v>
      </c>
    </row>
    <row r="3968" spans="1:2" x14ac:dyDescent="0.3">
      <c r="A3968" s="7" t="s">
        <v>503</v>
      </c>
      <c r="B3968">
        <v>1</v>
      </c>
    </row>
    <row r="3969" spans="1:2" x14ac:dyDescent="0.3">
      <c r="A3969" s="7" t="s">
        <v>17796</v>
      </c>
      <c r="B3969">
        <v>1</v>
      </c>
    </row>
    <row r="3970" spans="1:2" x14ac:dyDescent="0.3">
      <c r="A3970" s="7" t="s">
        <v>4714</v>
      </c>
      <c r="B3970">
        <v>1</v>
      </c>
    </row>
    <row r="3971" spans="1:2" x14ac:dyDescent="0.3">
      <c r="A3971" s="7" t="s">
        <v>1057</v>
      </c>
      <c r="B3971">
        <v>1</v>
      </c>
    </row>
    <row r="3972" spans="1:2" x14ac:dyDescent="0.3">
      <c r="A3972" s="3" t="s">
        <v>12602</v>
      </c>
      <c r="B3972">
        <v>4</v>
      </c>
    </row>
    <row r="3973" spans="1:2" x14ac:dyDescent="0.3">
      <c r="A3973" s="7" t="s">
        <v>8054</v>
      </c>
      <c r="B3973">
        <v>1</v>
      </c>
    </row>
    <row r="3974" spans="1:2" x14ac:dyDescent="0.3">
      <c r="A3974" s="7" t="s">
        <v>5655</v>
      </c>
      <c r="B3974">
        <v>2</v>
      </c>
    </row>
    <row r="3975" spans="1:2" x14ac:dyDescent="0.3">
      <c r="A3975" s="7" t="s">
        <v>7143</v>
      </c>
      <c r="B3975">
        <v>1</v>
      </c>
    </row>
    <row r="3976" spans="1:2" x14ac:dyDescent="0.3">
      <c r="A3976" s="3" t="s">
        <v>602</v>
      </c>
      <c r="B3976">
        <v>4</v>
      </c>
    </row>
    <row r="3977" spans="1:2" x14ac:dyDescent="0.3">
      <c r="A3977" s="7" t="s">
        <v>136</v>
      </c>
      <c r="B3977">
        <v>1</v>
      </c>
    </row>
    <row r="3978" spans="1:2" x14ac:dyDescent="0.3">
      <c r="A3978" s="7" t="s">
        <v>604</v>
      </c>
      <c r="B3978">
        <v>1</v>
      </c>
    </row>
    <row r="3979" spans="1:2" x14ac:dyDescent="0.3">
      <c r="A3979" s="7" t="s">
        <v>2191</v>
      </c>
      <c r="B3979">
        <v>1</v>
      </c>
    </row>
    <row r="3980" spans="1:2" x14ac:dyDescent="0.3">
      <c r="A3980" s="7" t="s">
        <v>102</v>
      </c>
      <c r="B3980">
        <v>1</v>
      </c>
    </row>
    <row r="3981" spans="1:2" x14ac:dyDescent="0.3">
      <c r="A3981" s="3" t="s">
        <v>664</v>
      </c>
      <c r="B3981">
        <v>4</v>
      </c>
    </row>
    <row r="3982" spans="1:2" x14ac:dyDescent="0.3">
      <c r="A3982" s="7" t="s">
        <v>112</v>
      </c>
      <c r="B3982">
        <v>1</v>
      </c>
    </row>
    <row r="3983" spans="1:2" x14ac:dyDescent="0.3">
      <c r="A3983" s="7" t="s">
        <v>666</v>
      </c>
      <c r="B3983">
        <v>1</v>
      </c>
    </row>
    <row r="3984" spans="1:2" x14ac:dyDescent="0.3">
      <c r="A3984" s="7" t="s">
        <v>4162</v>
      </c>
      <c r="B3984">
        <v>1</v>
      </c>
    </row>
    <row r="3985" spans="1:2" x14ac:dyDescent="0.3">
      <c r="A3985" s="7" t="s">
        <v>3058</v>
      </c>
      <c r="B3985">
        <v>1</v>
      </c>
    </row>
    <row r="3986" spans="1:2" x14ac:dyDescent="0.3">
      <c r="A3986" s="3" t="s">
        <v>13403</v>
      </c>
      <c r="B3986">
        <v>4</v>
      </c>
    </row>
    <row r="3987" spans="1:2" x14ac:dyDescent="0.3">
      <c r="A3987" s="7" t="s">
        <v>16707</v>
      </c>
      <c r="B3987">
        <v>1</v>
      </c>
    </row>
    <row r="3988" spans="1:2" x14ac:dyDescent="0.3">
      <c r="A3988" s="7" t="s">
        <v>14612</v>
      </c>
      <c r="B3988">
        <v>1</v>
      </c>
    </row>
    <row r="3989" spans="1:2" x14ac:dyDescent="0.3">
      <c r="A3989" s="7" t="s">
        <v>13404</v>
      </c>
      <c r="B3989">
        <v>1</v>
      </c>
    </row>
    <row r="3990" spans="1:2" x14ac:dyDescent="0.3">
      <c r="A3990" s="7" t="s">
        <v>12890</v>
      </c>
      <c r="B3990">
        <v>1</v>
      </c>
    </row>
    <row r="3991" spans="1:2" x14ac:dyDescent="0.3">
      <c r="A3991" s="3" t="s">
        <v>14193</v>
      </c>
      <c r="B3991">
        <v>4</v>
      </c>
    </row>
    <row r="3992" spans="1:2" x14ac:dyDescent="0.3">
      <c r="A3992" s="7" t="s">
        <v>16233</v>
      </c>
      <c r="B3992">
        <v>1</v>
      </c>
    </row>
    <row r="3993" spans="1:2" x14ac:dyDescent="0.3">
      <c r="A3993" s="7" t="s">
        <v>14194</v>
      </c>
      <c r="B3993">
        <v>1</v>
      </c>
    </row>
    <row r="3994" spans="1:2" x14ac:dyDescent="0.3">
      <c r="A3994" s="7" t="s">
        <v>20924</v>
      </c>
      <c r="B3994">
        <v>1</v>
      </c>
    </row>
    <row r="3995" spans="1:2" x14ac:dyDescent="0.3">
      <c r="A3995" s="7" t="s">
        <v>15483</v>
      </c>
      <c r="B3995">
        <v>1</v>
      </c>
    </row>
    <row r="3996" spans="1:2" x14ac:dyDescent="0.3">
      <c r="A3996" s="3" t="s">
        <v>15052</v>
      </c>
      <c r="B3996">
        <v>4</v>
      </c>
    </row>
    <row r="3997" spans="1:2" x14ac:dyDescent="0.3">
      <c r="A3997" s="7" t="s">
        <v>15054</v>
      </c>
      <c r="B3997">
        <v>1</v>
      </c>
    </row>
    <row r="3998" spans="1:2" x14ac:dyDescent="0.3">
      <c r="A3998" s="7" t="s">
        <v>18562</v>
      </c>
      <c r="B3998">
        <v>1</v>
      </c>
    </row>
    <row r="3999" spans="1:2" x14ac:dyDescent="0.3">
      <c r="A3999" s="7" t="s">
        <v>19967</v>
      </c>
      <c r="B3999">
        <v>1</v>
      </c>
    </row>
    <row r="4000" spans="1:2" x14ac:dyDescent="0.3">
      <c r="A4000" s="7" t="s">
        <v>11706</v>
      </c>
      <c r="B4000">
        <v>1</v>
      </c>
    </row>
    <row r="4001" spans="1:2" x14ac:dyDescent="0.3">
      <c r="A4001" s="3" t="s">
        <v>6578</v>
      </c>
      <c r="B4001">
        <v>4</v>
      </c>
    </row>
    <row r="4002" spans="1:2" x14ac:dyDescent="0.3">
      <c r="A4002" s="7" t="s">
        <v>6579</v>
      </c>
      <c r="B4002">
        <v>1</v>
      </c>
    </row>
    <row r="4003" spans="1:2" x14ac:dyDescent="0.3">
      <c r="A4003" s="7" t="s">
        <v>10386</v>
      </c>
      <c r="B4003">
        <v>1</v>
      </c>
    </row>
    <row r="4004" spans="1:2" x14ac:dyDescent="0.3">
      <c r="A4004" s="7" t="s">
        <v>1002</v>
      </c>
      <c r="B4004">
        <v>1</v>
      </c>
    </row>
    <row r="4005" spans="1:2" x14ac:dyDescent="0.3">
      <c r="A4005" s="7" t="s">
        <v>4442</v>
      </c>
      <c r="B4005">
        <v>1</v>
      </c>
    </row>
    <row r="4006" spans="1:2" x14ac:dyDescent="0.3">
      <c r="A4006" s="3" t="s">
        <v>18871</v>
      </c>
      <c r="B4006">
        <v>4</v>
      </c>
    </row>
    <row r="4007" spans="1:2" x14ac:dyDescent="0.3">
      <c r="A4007" s="7" t="s">
        <v>18872</v>
      </c>
      <c r="B4007">
        <v>1</v>
      </c>
    </row>
    <row r="4008" spans="1:2" x14ac:dyDescent="0.3">
      <c r="A4008" s="7" t="s">
        <v>2021</v>
      </c>
      <c r="B4008">
        <v>1</v>
      </c>
    </row>
    <row r="4009" spans="1:2" x14ac:dyDescent="0.3">
      <c r="A4009" s="7" t="s">
        <v>1243</v>
      </c>
      <c r="B4009">
        <v>2</v>
      </c>
    </row>
    <row r="4010" spans="1:2" x14ac:dyDescent="0.3">
      <c r="A4010" s="3" t="s">
        <v>11927</v>
      </c>
      <c r="B4010">
        <v>4</v>
      </c>
    </row>
    <row r="4011" spans="1:2" x14ac:dyDescent="0.3">
      <c r="A4011" s="7" t="s">
        <v>17038</v>
      </c>
      <c r="B4011">
        <v>1</v>
      </c>
    </row>
    <row r="4012" spans="1:2" x14ac:dyDescent="0.3">
      <c r="A4012" s="7" t="s">
        <v>11927</v>
      </c>
      <c r="B4012">
        <v>1</v>
      </c>
    </row>
    <row r="4013" spans="1:2" x14ac:dyDescent="0.3">
      <c r="A4013" s="7" t="s">
        <v>5161</v>
      </c>
      <c r="B4013">
        <v>1</v>
      </c>
    </row>
    <row r="4014" spans="1:2" x14ac:dyDescent="0.3">
      <c r="A4014" s="7" t="s">
        <v>14578</v>
      </c>
      <c r="B4014">
        <v>1</v>
      </c>
    </row>
    <row r="4015" spans="1:2" x14ac:dyDescent="0.3">
      <c r="A4015" s="3" t="s">
        <v>17215</v>
      </c>
      <c r="B4015">
        <v>4</v>
      </c>
    </row>
    <row r="4016" spans="1:2" x14ac:dyDescent="0.3">
      <c r="A4016" s="7" t="s">
        <v>14922</v>
      </c>
      <c r="B4016">
        <v>1</v>
      </c>
    </row>
    <row r="4017" spans="1:2" x14ac:dyDescent="0.3">
      <c r="A4017" s="7" t="s">
        <v>21264</v>
      </c>
      <c r="B4017">
        <v>1</v>
      </c>
    </row>
    <row r="4018" spans="1:2" x14ac:dyDescent="0.3">
      <c r="A4018" s="7" t="s">
        <v>16498</v>
      </c>
      <c r="B4018">
        <v>1</v>
      </c>
    </row>
    <row r="4019" spans="1:2" x14ac:dyDescent="0.3">
      <c r="A4019" s="7" t="s">
        <v>15592</v>
      </c>
      <c r="B4019">
        <v>1</v>
      </c>
    </row>
    <row r="4020" spans="1:2" x14ac:dyDescent="0.3">
      <c r="A4020" s="3" t="s">
        <v>13050</v>
      </c>
      <c r="B4020">
        <v>4</v>
      </c>
    </row>
    <row r="4021" spans="1:2" x14ac:dyDescent="0.3">
      <c r="A4021" s="7" t="s">
        <v>7831</v>
      </c>
      <c r="B4021">
        <v>1</v>
      </c>
    </row>
    <row r="4022" spans="1:2" x14ac:dyDescent="0.3">
      <c r="A4022" s="7" t="s">
        <v>13851</v>
      </c>
      <c r="B4022">
        <v>1</v>
      </c>
    </row>
    <row r="4023" spans="1:2" x14ac:dyDescent="0.3">
      <c r="A4023" s="7" t="s">
        <v>15707</v>
      </c>
      <c r="B4023">
        <v>1</v>
      </c>
    </row>
    <row r="4024" spans="1:2" x14ac:dyDescent="0.3">
      <c r="A4024" s="7" t="s">
        <v>7558</v>
      </c>
      <c r="B4024">
        <v>1</v>
      </c>
    </row>
    <row r="4025" spans="1:2" x14ac:dyDescent="0.3">
      <c r="A4025" s="3" t="s">
        <v>158</v>
      </c>
      <c r="B4025">
        <v>4</v>
      </c>
    </row>
    <row r="4026" spans="1:2" x14ac:dyDescent="0.3">
      <c r="A4026" s="7" t="s">
        <v>2446</v>
      </c>
      <c r="B4026">
        <v>1</v>
      </c>
    </row>
    <row r="4027" spans="1:2" x14ac:dyDescent="0.3">
      <c r="A4027" s="7" t="s">
        <v>160</v>
      </c>
      <c r="B4027">
        <v>2</v>
      </c>
    </row>
    <row r="4028" spans="1:2" x14ac:dyDescent="0.3">
      <c r="A4028" s="7" t="s">
        <v>2535</v>
      </c>
      <c r="B4028">
        <v>1</v>
      </c>
    </row>
    <row r="4029" spans="1:2" x14ac:dyDescent="0.3">
      <c r="A4029" s="3" t="s">
        <v>12266</v>
      </c>
      <c r="B4029">
        <v>4</v>
      </c>
    </row>
    <row r="4030" spans="1:2" x14ac:dyDescent="0.3">
      <c r="A4030" s="7" t="s">
        <v>12268</v>
      </c>
      <c r="B4030">
        <v>1</v>
      </c>
    </row>
    <row r="4031" spans="1:2" x14ac:dyDescent="0.3">
      <c r="A4031" s="7" t="s">
        <v>8685</v>
      </c>
      <c r="B4031">
        <v>1</v>
      </c>
    </row>
    <row r="4032" spans="1:2" x14ac:dyDescent="0.3">
      <c r="A4032" s="7" t="s">
        <v>9932</v>
      </c>
      <c r="B4032">
        <v>1</v>
      </c>
    </row>
    <row r="4033" spans="1:2" x14ac:dyDescent="0.3">
      <c r="A4033" s="7" t="s">
        <v>8017</v>
      </c>
      <c r="B4033">
        <v>1</v>
      </c>
    </row>
    <row r="4034" spans="1:2" x14ac:dyDescent="0.3">
      <c r="A4034" s="3" t="s">
        <v>1311</v>
      </c>
      <c r="B4034">
        <v>4</v>
      </c>
    </row>
    <row r="4035" spans="1:2" x14ac:dyDescent="0.3">
      <c r="A4035" s="7" t="s">
        <v>1507</v>
      </c>
      <c r="B4035">
        <v>1</v>
      </c>
    </row>
    <row r="4036" spans="1:2" x14ac:dyDescent="0.3">
      <c r="A4036" s="7" t="s">
        <v>2721</v>
      </c>
      <c r="B4036">
        <v>1</v>
      </c>
    </row>
    <row r="4037" spans="1:2" x14ac:dyDescent="0.3">
      <c r="A4037" s="7" t="s">
        <v>1312</v>
      </c>
      <c r="B4037">
        <v>1</v>
      </c>
    </row>
    <row r="4038" spans="1:2" x14ac:dyDescent="0.3">
      <c r="A4038" s="7" t="s">
        <v>1783</v>
      </c>
      <c r="B4038">
        <v>1</v>
      </c>
    </row>
    <row r="4039" spans="1:2" x14ac:dyDescent="0.3">
      <c r="A4039" s="3" t="s">
        <v>2736</v>
      </c>
      <c r="B4039">
        <v>4</v>
      </c>
    </row>
    <row r="4040" spans="1:2" x14ac:dyDescent="0.3">
      <c r="A4040" s="7" t="s">
        <v>13281</v>
      </c>
      <c r="B4040">
        <v>1</v>
      </c>
    </row>
    <row r="4041" spans="1:2" x14ac:dyDescent="0.3">
      <c r="A4041" s="7" t="s">
        <v>21</v>
      </c>
      <c r="B4041">
        <v>1</v>
      </c>
    </row>
    <row r="4042" spans="1:2" x14ac:dyDescent="0.3">
      <c r="A4042" s="7" t="s">
        <v>1474</v>
      </c>
      <c r="B4042">
        <v>1</v>
      </c>
    </row>
    <row r="4043" spans="1:2" x14ac:dyDescent="0.3">
      <c r="A4043" s="7" t="s">
        <v>165</v>
      </c>
      <c r="B4043">
        <v>1</v>
      </c>
    </row>
    <row r="4044" spans="1:2" x14ac:dyDescent="0.3">
      <c r="A4044" s="3" t="s">
        <v>2852</v>
      </c>
      <c r="B4044">
        <v>4</v>
      </c>
    </row>
    <row r="4045" spans="1:2" x14ac:dyDescent="0.3">
      <c r="A4045" s="7" t="s">
        <v>14639</v>
      </c>
      <c r="B4045">
        <v>1</v>
      </c>
    </row>
    <row r="4046" spans="1:2" x14ac:dyDescent="0.3">
      <c r="A4046" s="7" t="s">
        <v>12353</v>
      </c>
      <c r="B4046">
        <v>1</v>
      </c>
    </row>
    <row r="4047" spans="1:2" x14ac:dyDescent="0.3">
      <c r="A4047" s="7" t="s">
        <v>10071</v>
      </c>
      <c r="B4047">
        <v>1</v>
      </c>
    </row>
    <row r="4048" spans="1:2" x14ac:dyDescent="0.3">
      <c r="A4048" s="7" t="s">
        <v>10443</v>
      </c>
      <c r="B4048">
        <v>1</v>
      </c>
    </row>
    <row r="4049" spans="1:2" x14ac:dyDescent="0.3">
      <c r="A4049" s="3" t="s">
        <v>2398</v>
      </c>
      <c r="B4049">
        <v>4</v>
      </c>
    </row>
    <row r="4050" spans="1:2" x14ac:dyDescent="0.3">
      <c r="A4050" s="7" t="s">
        <v>10128</v>
      </c>
      <c r="B4050">
        <v>1</v>
      </c>
    </row>
    <row r="4051" spans="1:2" x14ac:dyDescent="0.3">
      <c r="A4051" s="7" t="s">
        <v>2338</v>
      </c>
      <c r="B4051">
        <v>1</v>
      </c>
    </row>
    <row r="4052" spans="1:2" x14ac:dyDescent="0.3">
      <c r="A4052" s="7" t="s">
        <v>8017</v>
      </c>
      <c r="B4052">
        <v>1</v>
      </c>
    </row>
    <row r="4053" spans="1:2" x14ac:dyDescent="0.3">
      <c r="A4053" s="7" t="s">
        <v>3058</v>
      </c>
      <c r="B4053">
        <v>1</v>
      </c>
    </row>
    <row r="4054" spans="1:2" x14ac:dyDescent="0.3">
      <c r="A4054" s="3" t="s">
        <v>10180</v>
      </c>
      <c r="B4054">
        <v>4</v>
      </c>
    </row>
    <row r="4055" spans="1:2" x14ac:dyDescent="0.3">
      <c r="A4055" s="7" t="s">
        <v>11141</v>
      </c>
      <c r="B4055">
        <v>1</v>
      </c>
    </row>
    <row r="4056" spans="1:2" x14ac:dyDescent="0.3">
      <c r="A4056" s="7" t="s">
        <v>16014</v>
      </c>
      <c r="B4056">
        <v>1</v>
      </c>
    </row>
    <row r="4057" spans="1:2" x14ac:dyDescent="0.3">
      <c r="A4057" s="7" t="s">
        <v>10181</v>
      </c>
      <c r="B4057">
        <v>1</v>
      </c>
    </row>
    <row r="4058" spans="1:2" x14ac:dyDescent="0.3">
      <c r="A4058" s="7" t="s">
        <v>20755</v>
      </c>
      <c r="B4058">
        <v>1</v>
      </c>
    </row>
    <row r="4059" spans="1:2" x14ac:dyDescent="0.3">
      <c r="A4059" s="3" t="s">
        <v>14709</v>
      </c>
      <c r="B4059">
        <v>4</v>
      </c>
    </row>
    <row r="4060" spans="1:2" x14ac:dyDescent="0.3">
      <c r="A4060" s="7" t="s">
        <v>14710</v>
      </c>
      <c r="B4060">
        <v>2</v>
      </c>
    </row>
    <row r="4061" spans="1:2" x14ac:dyDescent="0.3">
      <c r="A4061" s="7" t="s">
        <v>20431</v>
      </c>
      <c r="B4061">
        <v>1</v>
      </c>
    </row>
    <row r="4062" spans="1:2" x14ac:dyDescent="0.3">
      <c r="A4062" s="7" t="s">
        <v>15943</v>
      </c>
      <c r="B4062">
        <v>1</v>
      </c>
    </row>
    <row r="4063" spans="1:2" x14ac:dyDescent="0.3">
      <c r="A4063" s="3" t="s">
        <v>1893</v>
      </c>
      <c r="B4063">
        <v>4</v>
      </c>
    </row>
    <row r="4064" spans="1:2" x14ac:dyDescent="0.3">
      <c r="A4064" s="7" t="s">
        <v>7926</v>
      </c>
      <c r="B4064">
        <v>1</v>
      </c>
    </row>
    <row r="4065" spans="1:2" x14ac:dyDescent="0.3">
      <c r="A4065" s="7" t="s">
        <v>2036</v>
      </c>
      <c r="B4065">
        <v>1</v>
      </c>
    </row>
    <row r="4066" spans="1:2" x14ac:dyDescent="0.3">
      <c r="A4066" s="7" t="s">
        <v>1075</v>
      </c>
      <c r="B4066">
        <v>1</v>
      </c>
    </row>
    <row r="4067" spans="1:2" x14ac:dyDescent="0.3">
      <c r="A4067" s="7" t="s">
        <v>4862</v>
      </c>
      <c r="B4067">
        <v>1</v>
      </c>
    </row>
    <row r="4068" spans="1:2" x14ac:dyDescent="0.3">
      <c r="A4068" s="3" t="s">
        <v>4320</v>
      </c>
      <c r="B4068">
        <v>4</v>
      </c>
    </row>
    <row r="4069" spans="1:2" x14ac:dyDescent="0.3">
      <c r="A4069" s="7" t="s">
        <v>9618</v>
      </c>
      <c r="B4069">
        <v>1</v>
      </c>
    </row>
    <row r="4070" spans="1:2" x14ac:dyDescent="0.3">
      <c r="A4070" s="7" t="s">
        <v>5433</v>
      </c>
      <c r="B4070">
        <v>1</v>
      </c>
    </row>
    <row r="4071" spans="1:2" x14ac:dyDescent="0.3">
      <c r="A4071" s="7" t="s">
        <v>4320</v>
      </c>
      <c r="B4071">
        <v>1</v>
      </c>
    </row>
    <row r="4072" spans="1:2" x14ac:dyDescent="0.3">
      <c r="A4072" s="7" t="s">
        <v>526</v>
      </c>
      <c r="B4072">
        <v>1</v>
      </c>
    </row>
    <row r="4073" spans="1:2" x14ac:dyDescent="0.3">
      <c r="A4073" s="3" t="s">
        <v>11198</v>
      </c>
      <c r="B4073">
        <v>4</v>
      </c>
    </row>
    <row r="4074" spans="1:2" x14ac:dyDescent="0.3">
      <c r="A4074" s="7" t="s">
        <v>10725</v>
      </c>
      <c r="B4074">
        <v>1</v>
      </c>
    </row>
    <row r="4075" spans="1:2" x14ac:dyDescent="0.3">
      <c r="A4075" s="7" t="s">
        <v>7272</v>
      </c>
      <c r="B4075">
        <v>1</v>
      </c>
    </row>
    <row r="4076" spans="1:2" x14ac:dyDescent="0.3">
      <c r="A4076" s="7" t="s">
        <v>15276</v>
      </c>
      <c r="B4076">
        <v>1</v>
      </c>
    </row>
    <row r="4077" spans="1:2" x14ac:dyDescent="0.3">
      <c r="A4077" s="7" t="s">
        <v>14501</v>
      </c>
      <c r="B4077">
        <v>1</v>
      </c>
    </row>
    <row r="4078" spans="1:2" x14ac:dyDescent="0.3">
      <c r="A4078" s="3" t="s">
        <v>3931</v>
      </c>
      <c r="B4078">
        <v>4</v>
      </c>
    </row>
    <row r="4079" spans="1:2" x14ac:dyDescent="0.3">
      <c r="A4079" s="7" t="s">
        <v>6221</v>
      </c>
      <c r="B4079">
        <v>1</v>
      </c>
    </row>
    <row r="4080" spans="1:2" x14ac:dyDescent="0.3">
      <c r="A4080" s="7" t="s">
        <v>3897</v>
      </c>
      <c r="B4080">
        <v>1</v>
      </c>
    </row>
    <row r="4081" spans="1:2" x14ac:dyDescent="0.3">
      <c r="A4081" s="7" t="s">
        <v>2024</v>
      </c>
      <c r="B4081">
        <v>1</v>
      </c>
    </row>
    <row r="4082" spans="1:2" x14ac:dyDescent="0.3">
      <c r="A4082" s="7" t="s">
        <v>7997</v>
      </c>
      <c r="B4082">
        <v>1</v>
      </c>
    </row>
    <row r="4083" spans="1:2" x14ac:dyDescent="0.3">
      <c r="A4083" s="3" t="s">
        <v>7814</v>
      </c>
      <c r="B4083">
        <v>4</v>
      </c>
    </row>
    <row r="4084" spans="1:2" x14ac:dyDescent="0.3">
      <c r="A4084" s="7" t="s">
        <v>7831</v>
      </c>
      <c r="B4084">
        <v>1</v>
      </c>
    </row>
    <row r="4085" spans="1:2" x14ac:dyDescent="0.3">
      <c r="A4085" s="7" t="s">
        <v>9902</v>
      </c>
      <c r="B4085">
        <v>1</v>
      </c>
    </row>
    <row r="4086" spans="1:2" x14ac:dyDescent="0.3">
      <c r="A4086" s="7" t="s">
        <v>5246</v>
      </c>
      <c r="B4086">
        <v>1</v>
      </c>
    </row>
    <row r="4087" spans="1:2" x14ac:dyDescent="0.3">
      <c r="A4087" s="7" t="s">
        <v>2066</v>
      </c>
      <c r="B4087">
        <v>1</v>
      </c>
    </row>
    <row r="4088" spans="1:2" x14ac:dyDescent="0.3">
      <c r="A4088" s="3" t="s">
        <v>15715</v>
      </c>
      <c r="B4088">
        <v>4</v>
      </c>
    </row>
    <row r="4089" spans="1:2" x14ac:dyDescent="0.3">
      <c r="A4089" s="7" t="s">
        <v>16635</v>
      </c>
      <c r="B4089">
        <v>1</v>
      </c>
    </row>
    <row r="4090" spans="1:2" x14ac:dyDescent="0.3">
      <c r="A4090" s="7" t="s">
        <v>15716</v>
      </c>
      <c r="B4090">
        <v>1</v>
      </c>
    </row>
    <row r="4091" spans="1:2" x14ac:dyDescent="0.3">
      <c r="A4091" s="7" t="s">
        <v>18532</v>
      </c>
      <c r="B4091">
        <v>1</v>
      </c>
    </row>
    <row r="4092" spans="1:2" x14ac:dyDescent="0.3">
      <c r="A4092" s="7" t="s">
        <v>18672</v>
      </c>
      <c r="B4092">
        <v>1</v>
      </c>
    </row>
    <row r="4093" spans="1:2" x14ac:dyDescent="0.3">
      <c r="A4093" s="3" t="s">
        <v>13395</v>
      </c>
      <c r="B4093">
        <v>4</v>
      </c>
    </row>
    <row r="4094" spans="1:2" x14ac:dyDescent="0.3">
      <c r="A4094" s="7" t="s">
        <v>11796</v>
      </c>
      <c r="B4094">
        <v>1</v>
      </c>
    </row>
    <row r="4095" spans="1:2" x14ac:dyDescent="0.3">
      <c r="A4095" s="7" t="s">
        <v>13396</v>
      </c>
      <c r="B4095">
        <v>1</v>
      </c>
    </row>
    <row r="4096" spans="1:2" x14ac:dyDescent="0.3">
      <c r="A4096" s="7" t="s">
        <v>16415</v>
      </c>
      <c r="B4096">
        <v>1</v>
      </c>
    </row>
    <row r="4097" spans="1:2" x14ac:dyDescent="0.3">
      <c r="A4097" s="7" t="s">
        <v>15930</v>
      </c>
      <c r="B4097">
        <v>1</v>
      </c>
    </row>
    <row r="4098" spans="1:2" x14ac:dyDescent="0.3">
      <c r="A4098" s="3" t="s">
        <v>14197</v>
      </c>
      <c r="B4098">
        <v>4</v>
      </c>
    </row>
    <row r="4099" spans="1:2" x14ac:dyDescent="0.3">
      <c r="A4099" s="7" t="s">
        <v>12659</v>
      </c>
      <c r="B4099">
        <v>1</v>
      </c>
    </row>
    <row r="4100" spans="1:2" x14ac:dyDescent="0.3">
      <c r="A4100" s="7" t="s">
        <v>10823</v>
      </c>
      <c r="B4100">
        <v>1</v>
      </c>
    </row>
    <row r="4101" spans="1:2" x14ac:dyDescent="0.3">
      <c r="A4101" s="7" t="s">
        <v>15538</v>
      </c>
      <c r="B4101">
        <v>1</v>
      </c>
    </row>
    <row r="4102" spans="1:2" x14ac:dyDescent="0.3">
      <c r="A4102" s="7" t="s">
        <v>13621</v>
      </c>
      <c r="B4102">
        <v>1</v>
      </c>
    </row>
    <row r="4103" spans="1:2" x14ac:dyDescent="0.3">
      <c r="A4103" s="3" t="s">
        <v>9156</v>
      </c>
      <c r="B4103">
        <v>4</v>
      </c>
    </row>
    <row r="4104" spans="1:2" x14ac:dyDescent="0.3">
      <c r="A4104" s="7" t="s">
        <v>15544</v>
      </c>
      <c r="B4104">
        <v>1</v>
      </c>
    </row>
    <row r="4105" spans="1:2" x14ac:dyDescent="0.3">
      <c r="A4105" s="7" t="s">
        <v>16795</v>
      </c>
      <c r="B4105">
        <v>1</v>
      </c>
    </row>
    <row r="4106" spans="1:2" x14ac:dyDescent="0.3">
      <c r="A4106" s="7" t="s">
        <v>15019</v>
      </c>
      <c r="B4106">
        <v>1</v>
      </c>
    </row>
    <row r="4107" spans="1:2" x14ac:dyDescent="0.3">
      <c r="A4107" s="7" t="s">
        <v>15696</v>
      </c>
      <c r="B4107">
        <v>1</v>
      </c>
    </row>
    <row r="4108" spans="1:2" x14ac:dyDescent="0.3">
      <c r="A4108" s="3" t="s">
        <v>2546</v>
      </c>
      <c r="B4108">
        <v>4</v>
      </c>
    </row>
    <row r="4109" spans="1:2" x14ac:dyDescent="0.3">
      <c r="A4109" s="7" t="s">
        <v>3025</v>
      </c>
      <c r="B4109">
        <v>1</v>
      </c>
    </row>
    <row r="4110" spans="1:2" x14ac:dyDescent="0.3">
      <c r="A4110" s="7" t="s">
        <v>3222</v>
      </c>
      <c r="B4110">
        <v>1</v>
      </c>
    </row>
    <row r="4111" spans="1:2" x14ac:dyDescent="0.3">
      <c r="A4111" s="7" t="s">
        <v>2546</v>
      </c>
      <c r="B4111">
        <v>1</v>
      </c>
    </row>
    <row r="4112" spans="1:2" x14ac:dyDescent="0.3">
      <c r="A4112" s="7" t="s">
        <v>1920</v>
      </c>
      <c r="B4112">
        <v>1</v>
      </c>
    </row>
    <row r="4113" spans="1:2" x14ac:dyDescent="0.3">
      <c r="A4113" s="3" t="s">
        <v>13549</v>
      </c>
      <c r="B4113">
        <v>4</v>
      </c>
    </row>
    <row r="4114" spans="1:2" x14ac:dyDescent="0.3">
      <c r="A4114" s="7" t="s">
        <v>9567</v>
      </c>
      <c r="B4114">
        <v>1</v>
      </c>
    </row>
    <row r="4115" spans="1:2" x14ac:dyDescent="0.3">
      <c r="A4115" s="7" t="s">
        <v>9981</v>
      </c>
      <c r="B4115">
        <v>1</v>
      </c>
    </row>
    <row r="4116" spans="1:2" x14ac:dyDescent="0.3">
      <c r="A4116" s="7" t="s">
        <v>498</v>
      </c>
      <c r="B4116">
        <v>1</v>
      </c>
    </row>
    <row r="4117" spans="1:2" x14ac:dyDescent="0.3">
      <c r="A4117" s="7" t="s">
        <v>15538</v>
      </c>
      <c r="B4117">
        <v>1</v>
      </c>
    </row>
    <row r="4118" spans="1:2" x14ac:dyDescent="0.3">
      <c r="A4118" s="3" t="s">
        <v>7770</v>
      </c>
      <c r="B4118">
        <v>4</v>
      </c>
    </row>
    <row r="4119" spans="1:2" x14ac:dyDescent="0.3">
      <c r="A4119" s="7" t="s">
        <v>21412</v>
      </c>
      <c r="B4119">
        <v>1</v>
      </c>
    </row>
    <row r="4120" spans="1:2" x14ac:dyDescent="0.3">
      <c r="A4120" s="7" t="s">
        <v>7771</v>
      </c>
      <c r="B4120">
        <v>1</v>
      </c>
    </row>
    <row r="4121" spans="1:2" x14ac:dyDescent="0.3">
      <c r="A4121" s="7" t="s">
        <v>13520</v>
      </c>
      <c r="B4121">
        <v>1</v>
      </c>
    </row>
    <row r="4122" spans="1:2" x14ac:dyDescent="0.3">
      <c r="A4122" s="7" t="s">
        <v>12347</v>
      </c>
      <c r="B4122">
        <v>1</v>
      </c>
    </row>
    <row r="4123" spans="1:2" x14ac:dyDescent="0.3">
      <c r="A4123" s="3" t="s">
        <v>11552</v>
      </c>
      <c r="B4123">
        <v>4</v>
      </c>
    </row>
    <row r="4124" spans="1:2" x14ac:dyDescent="0.3">
      <c r="A4124" s="7" t="s">
        <v>12499</v>
      </c>
      <c r="B4124">
        <v>1</v>
      </c>
    </row>
    <row r="4125" spans="1:2" x14ac:dyDescent="0.3">
      <c r="A4125" s="7" t="s">
        <v>9092</v>
      </c>
      <c r="B4125">
        <v>1</v>
      </c>
    </row>
    <row r="4126" spans="1:2" x14ac:dyDescent="0.3">
      <c r="A4126" s="7" t="s">
        <v>11554</v>
      </c>
      <c r="B4126">
        <v>1</v>
      </c>
    </row>
    <row r="4127" spans="1:2" x14ac:dyDescent="0.3">
      <c r="A4127" s="7" t="s">
        <v>10464</v>
      </c>
      <c r="B4127">
        <v>1</v>
      </c>
    </row>
    <row r="4128" spans="1:2" x14ac:dyDescent="0.3">
      <c r="A4128" s="3" t="s">
        <v>984</v>
      </c>
      <c r="B4128">
        <v>4</v>
      </c>
    </row>
    <row r="4129" spans="1:2" x14ac:dyDescent="0.3">
      <c r="A4129" s="7" t="s">
        <v>986</v>
      </c>
      <c r="B4129">
        <v>1</v>
      </c>
    </row>
    <row r="4130" spans="1:2" x14ac:dyDescent="0.3">
      <c r="A4130" s="7" t="s">
        <v>2586</v>
      </c>
      <c r="B4130">
        <v>1</v>
      </c>
    </row>
    <row r="4131" spans="1:2" x14ac:dyDescent="0.3">
      <c r="A4131" s="7" t="s">
        <v>1012</v>
      </c>
      <c r="B4131">
        <v>1</v>
      </c>
    </row>
    <row r="4132" spans="1:2" x14ac:dyDescent="0.3">
      <c r="A4132" s="7" t="s">
        <v>2014</v>
      </c>
      <c r="B4132">
        <v>1</v>
      </c>
    </row>
    <row r="4133" spans="1:2" x14ac:dyDescent="0.3">
      <c r="A4133" s="3" t="s">
        <v>16178</v>
      </c>
      <c r="B4133">
        <v>4</v>
      </c>
    </row>
    <row r="4134" spans="1:2" x14ac:dyDescent="0.3">
      <c r="A4134" s="7" t="s">
        <v>16179</v>
      </c>
      <c r="B4134">
        <v>1</v>
      </c>
    </row>
    <row r="4135" spans="1:2" x14ac:dyDescent="0.3">
      <c r="A4135" s="7" t="s">
        <v>10701</v>
      </c>
      <c r="B4135">
        <v>1</v>
      </c>
    </row>
    <row r="4136" spans="1:2" x14ac:dyDescent="0.3">
      <c r="A4136" s="7" t="s">
        <v>8938</v>
      </c>
      <c r="B4136">
        <v>1</v>
      </c>
    </row>
    <row r="4137" spans="1:2" x14ac:dyDescent="0.3">
      <c r="A4137" s="7" t="s">
        <v>7701</v>
      </c>
      <c r="B4137">
        <v>1</v>
      </c>
    </row>
    <row r="4138" spans="1:2" x14ac:dyDescent="0.3">
      <c r="A4138" s="3" t="s">
        <v>3995</v>
      </c>
      <c r="B4138">
        <v>4</v>
      </c>
    </row>
    <row r="4139" spans="1:2" x14ac:dyDescent="0.3">
      <c r="A4139" s="7" t="s">
        <v>3996</v>
      </c>
      <c r="B4139">
        <v>4</v>
      </c>
    </row>
    <row r="4140" spans="1:2" x14ac:dyDescent="0.3">
      <c r="A4140" s="3" t="s">
        <v>2761</v>
      </c>
      <c r="B4140">
        <v>4</v>
      </c>
    </row>
    <row r="4141" spans="1:2" x14ac:dyDescent="0.3">
      <c r="A4141" s="7" t="s">
        <v>2763</v>
      </c>
      <c r="B4141">
        <v>1</v>
      </c>
    </row>
    <row r="4142" spans="1:2" x14ac:dyDescent="0.3">
      <c r="A4142" s="7" t="s">
        <v>2546</v>
      </c>
      <c r="B4142">
        <v>2</v>
      </c>
    </row>
    <row r="4143" spans="1:2" x14ac:dyDescent="0.3">
      <c r="A4143" s="7" t="s">
        <v>4574</v>
      </c>
      <c r="B4143">
        <v>1</v>
      </c>
    </row>
    <row r="4144" spans="1:2" x14ac:dyDescent="0.3">
      <c r="A4144" s="3" t="s">
        <v>7350</v>
      </c>
      <c r="B4144">
        <v>4</v>
      </c>
    </row>
    <row r="4145" spans="1:2" x14ac:dyDescent="0.3">
      <c r="A4145" s="7" t="s">
        <v>6863</v>
      </c>
      <c r="B4145">
        <v>1</v>
      </c>
    </row>
    <row r="4146" spans="1:2" x14ac:dyDescent="0.3">
      <c r="A4146" s="7" t="s">
        <v>14612</v>
      </c>
      <c r="B4146">
        <v>1</v>
      </c>
    </row>
    <row r="4147" spans="1:2" x14ac:dyDescent="0.3">
      <c r="A4147" s="7" t="s">
        <v>7351</v>
      </c>
      <c r="B4147">
        <v>1</v>
      </c>
    </row>
    <row r="4148" spans="1:2" x14ac:dyDescent="0.3">
      <c r="A4148" s="7" t="s">
        <v>9034</v>
      </c>
      <c r="B4148">
        <v>1</v>
      </c>
    </row>
    <row r="4149" spans="1:2" x14ac:dyDescent="0.3">
      <c r="A4149" s="3" t="s">
        <v>5665</v>
      </c>
      <c r="B4149">
        <v>4</v>
      </c>
    </row>
    <row r="4150" spans="1:2" x14ac:dyDescent="0.3">
      <c r="A4150" s="7" t="s">
        <v>2612</v>
      </c>
      <c r="B4150">
        <v>1</v>
      </c>
    </row>
    <row r="4151" spans="1:2" x14ac:dyDescent="0.3">
      <c r="A4151" s="7" t="s">
        <v>3382</v>
      </c>
      <c r="B4151">
        <v>1</v>
      </c>
    </row>
    <row r="4152" spans="1:2" x14ac:dyDescent="0.3">
      <c r="A4152" s="7" t="s">
        <v>8385</v>
      </c>
      <c r="B4152">
        <v>1</v>
      </c>
    </row>
    <row r="4153" spans="1:2" x14ac:dyDescent="0.3">
      <c r="A4153" s="7" t="s">
        <v>10443</v>
      </c>
      <c r="B4153">
        <v>1</v>
      </c>
    </row>
    <row r="4154" spans="1:2" x14ac:dyDescent="0.3">
      <c r="A4154" s="3" t="s">
        <v>11649</v>
      </c>
      <c r="B4154">
        <v>4</v>
      </c>
    </row>
    <row r="4155" spans="1:2" x14ac:dyDescent="0.3">
      <c r="A4155" s="7" t="s">
        <v>18562</v>
      </c>
      <c r="B4155">
        <v>2</v>
      </c>
    </row>
    <row r="4156" spans="1:2" x14ac:dyDescent="0.3">
      <c r="A4156" s="7" t="s">
        <v>13908</v>
      </c>
      <c r="B4156">
        <v>1</v>
      </c>
    </row>
    <row r="4157" spans="1:2" x14ac:dyDescent="0.3">
      <c r="A4157" s="7" t="s">
        <v>15601</v>
      </c>
      <c r="B4157">
        <v>1</v>
      </c>
    </row>
    <row r="4158" spans="1:2" x14ac:dyDescent="0.3">
      <c r="A4158" s="3" t="s">
        <v>12218</v>
      </c>
      <c r="B4158">
        <v>4</v>
      </c>
    </row>
    <row r="4159" spans="1:2" x14ac:dyDescent="0.3">
      <c r="A4159" s="7" t="s">
        <v>15044</v>
      </c>
      <c r="B4159">
        <v>1</v>
      </c>
    </row>
    <row r="4160" spans="1:2" x14ac:dyDescent="0.3">
      <c r="A4160" s="7" t="s">
        <v>15123</v>
      </c>
      <c r="B4160">
        <v>1</v>
      </c>
    </row>
    <row r="4161" spans="1:2" x14ac:dyDescent="0.3">
      <c r="A4161" s="7" t="s">
        <v>16186</v>
      </c>
      <c r="B4161">
        <v>1</v>
      </c>
    </row>
    <row r="4162" spans="1:2" x14ac:dyDescent="0.3">
      <c r="A4162" s="7" t="s">
        <v>8458</v>
      </c>
      <c r="B4162">
        <v>1</v>
      </c>
    </row>
    <row r="4163" spans="1:2" x14ac:dyDescent="0.3">
      <c r="A4163" s="3" t="s">
        <v>11729</v>
      </c>
      <c r="B4163">
        <v>4</v>
      </c>
    </row>
    <row r="4164" spans="1:2" x14ac:dyDescent="0.3">
      <c r="A4164" s="7" t="s">
        <v>15506</v>
      </c>
      <c r="B4164">
        <v>1</v>
      </c>
    </row>
    <row r="4165" spans="1:2" x14ac:dyDescent="0.3">
      <c r="A4165" s="7" t="s">
        <v>6777</v>
      </c>
      <c r="B4165">
        <v>2</v>
      </c>
    </row>
    <row r="4166" spans="1:2" x14ac:dyDescent="0.3">
      <c r="A4166" s="7" t="s">
        <v>6076</v>
      </c>
      <c r="B4166">
        <v>1</v>
      </c>
    </row>
    <row r="4167" spans="1:2" x14ac:dyDescent="0.3">
      <c r="A4167" s="3" t="s">
        <v>12817</v>
      </c>
      <c r="B4167">
        <v>4</v>
      </c>
    </row>
    <row r="4168" spans="1:2" x14ac:dyDescent="0.3">
      <c r="A4168" s="7" t="s">
        <v>883</v>
      </c>
      <c r="B4168">
        <v>1</v>
      </c>
    </row>
    <row r="4169" spans="1:2" x14ac:dyDescent="0.3">
      <c r="A4169" s="7" t="s">
        <v>15423</v>
      </c>
      <c r="B4169">
        <v>1</v>
      </c>
    </row>
    <row r="4170" spans="1:2" x14ac:dyDescent="0.3">
      <c r="A4170" s="7" t="s">
        <v>9395</v>
      </c>
      <c r="B4170">
        <v>1</v>
      </c>
    </row>
    <row r="4171" spans="1:2" x14ac:dyDescent="0.3">
      <c r="A4171" s="7" t="s">
        <v>17568</v>
      </c>
      <c r="B4171">
        <v>1</v>
      </c>
    </row>
    <row r="4172" spans="1:2" x14ac:dyDescent="0.3">
      <c r="A4172" s="3" t="s">
        <v>1185</v>
      </c>
      <c r="B4172">
        <v>4</v>
      </c>
    </row>
    <row r="4173" spans="1:2" x14ac:dyDescent="0.3">
      <c r="A4173" s="7" t="s">
        <v>2446</v>
      </c>
      <c r="B4173">
        <v>1</v>
      </c>
    </row>
    <row r="4174" spans="1:2" x14ac:dyDescent="0.3">
      <c r="A4174" s="7" t="s">
        <v>876</v>
      </c>
      <c r="B4174">
        <v>1</v>
      </c>
    </row>
    <row r="4175" spans="1:2" x14ac:dyDescent="0.3">
      <c r="A4175" s="7" t="s">
        <v>1190</v>
      </c>
      <c r="B4175">
        <v>1</v>
      </c>
    </row>
    <row r="4176" spans="1:2" x14ac:dyDescent="0.3">
      <c r="A4176" s="7" t="s">
        <v>350</v>
      </c>
      <c r="B4176">
        <v>1</v>
      </c>
    </row>
    <row r="4177" spans="1:2" x14ac:dyDescent="0.3">
      <c r="A4177" s="3" t="s">
        <v>9567</v>
      </c>
      <c r="B4177">
        <v>4</v>
      </c>
    </row>
    <row r="4178" spans="1:2" x14ac:dyDescent="0.3">
      <c r="A4178" s="7" t="s">
        <v>9567</v>
      </c>
      <c r="B4178">
        <v>3</v>
      </c>
    </row>
    <row r="4179" spans="1:2" x14ac:dyDescent="0.3">
      <c r="A4179" s="7" t="s">
        <v>5171</v>
      </c>
      <c r="B4179">
        <v>1</v>
      </c>
    </row>
    <row r="4180" spans="1:2" x14ac:dyDescent="0.3">
      <c r="A4180" s="3" t="s">
        <v>2120</v>
      </c>
      <c r="B4180">
        <v>4</v>
      </c>
    </row>
    <row r="4181" spans="1:2" x14ac:dyDescent="0.3">
      <c r="A4181" s="7" t="s">
        <v>3099</v>
      </c>
      <c r="B4181">
        <v>1</v>
      </c>
    </row>
    <row r="4182" spans="1:2" x14ac:dyDescent="0.3">
      <c r="A4182" s="7" t="s">
        <v>3326</v>
      </c>
      <c r="B4182">
        <v>1</v>
      </c>
    </row>
    <row r="4183" spans="1:2" x14ac:dyDescent="0.3">
      <c r="A4183" s="7" t="s">
        <v>2040</v>
      </c>
      <c r="B4183">
        <v>1</v>
      </c>
    </row>
    <row r="4184" spans="1:2" x14ac:dyDescent="0.3">
      <c r="A4184" s="7" t="s">
        <v>4297</v>
      </c>
      <c r="B4184">
        <v>1</v>
      </c>
    </row>
    <row r="4185" spans="1:2" x14ac:dyDescent="0.3">
      <c r="A4185" s="3" t="s">
        <v>4886</v>
      </c>
      <c r="B4185">
        <v>4</v>
      </c>
    </row>
    <row r="4186" spans="1:2" x14ac:dyDescent="0.3">
      <c r="A4186" s="7" t="s">
        <v>4888</v>
      </c>
      <c r="B4186">
        <v>1</v>
      </c>
    </row>
    <row r="4187" spans="1:2" x14ac:dyDescent="0.3">
      <c r="A4187" s="7" t="s">
        <v>3326</v>
      </c>
      <c r="B4187">
        <v>1</v>
      </c>
    </row>
    <row r="4188" spans="1:2" x14ac:dyDescent="0.3">
      <c r="A4188" s="7" t="s">
        <v>9838</v>
      </c>
      <c r="B4188">
        <v>1</v>
      </c>
    </row>
    <row r="4189" spans="1:2" x14ac:dyDescent="0.3">
      <c r="A4189" s="7" t="s">
        <v>6715</v>
      </c>
      <c r="B4189">
        <v>1</v>
      </c>
    </row>
    <row r="4190" spans="1:2" x14ac:dyDescent="0.3">
      <c r="A4190" s="3" t="s">
        <v>8378</v>
      </c>
      <c r="B4190">
        <v>4</v>
      </c>
    </row>
    <row r="4191" spans="1:2" x14ac:dyDescent="0.3">
      <c r="A4191" s="7" t="s">
        <v>10132</v>
      </c>
      <c r="B4191">
        <v>1</v>
      </c>
    </row>
    <row r="4192" spans="1:2" x14ac:dyDescent="0.3">
      <c r="A4192" s="7" t="s">
        <v>1462</v>
      </c>
      <c r="B4192">
        <v>3</v>
      </c>
    </row>
    <row r="4193" spans="1:2" x14ac:dyDescent="0.3">
      <c r="A4193" s="3" t="s">
        <v>6564</v>
      </c>
      <c r="B4193">
        <v>4</v>
      </c>
    </row>
    <row r="4194" spans="1:2" x14ac:dyDescent="0.3">
      <c r="A4194" s="7" t="s">
        <v>4792</v>
      </c>
      <c r="B4194">
        <v>1</v>
      </c>
    </row>
    <row r="4195" spans="1:2" x14ac:dyDescent="0.3">
      <c r="A4195" s="7" t="s">
        <v>4680</v>
      </c>
      <c r="B4195">
        <v>2</v>
      </c>
    </row>
    <row r="4196" spans="1:2" x14ac:dyDescent="0.3">
      <c r="A4196" s="7" t="s">
        <v>3498</v>
      </c>
      <c r="B4196">
        <v>1</v>
      </c>
    </row>
    <row r="4197" spans="1:2" x14ac:dyDescent="0.3">
      <c r="A4197" s="3" t="s">
        <v>13987</v>
      </c>
      <c r="B4197">
        <v>4</v>
      </c>
    </row>
    <row r="4198" spans="1:2" x14ac:dyDescent="0.3">
      <c r="A4198" s="7" t="s">
        <v>13988</v>
      </c>
      <c r="B4198">
        <v>1</v>
      </c>
    </row>
    <row r="4199" spans="1:2" x14ac:dyDescent="0.3">
      <c r="A4199" s="7" t="s">
        <v>15611</v>
      </c>
      <c r="B4199">
        <v>1</v>
      </c>
    </row>
    <row r="4200" spans="1:2" x14ac:dyDescent="0.3">
      <c r="A4200" s="7" t="s">
        <v>14537</v>
      </c>
      <c r="B4200">
        <v>2</v>
      </c>
    </row>
    <row r="4201" spans="1:2" x14ac:dyDescent="0.3">
      <c r="A4201" s="3" t="s">
        <v>5857</v>
      </c>
      <c r="B4201">
        <v>4</v>
      </c>
    </row>
    <row r="4202" spans="1:2" x14ac:dyDescent="0.3">
      <c r="A4202" s="7" t="s">
        <v>13063</v>
      </c>
      <c r="B4202">
        <v>1</v>
      </c>
    </row>
    <row r="4203" spans="1:2" x14ac:dyDescent="0.3">
      <c r="A4203" s="7" t="s">
        <v>4084</v>
      </c>
      <c r="B4203">
        <v>1</v>
      </c>
    </row>
    <row r="4204" spans="1:2" x14ac:dyDescent="0.3">
      <c r="A4204" s="7" t="s">
        <v>11134</v>
      </c>
      <c r="B4204">
        <v>1</v>
      </c>
    </row>
    <row r="4205" spans="1:2" x14ac:dyDescent="0.3">
      <c r="A4205" s="7" t="s">
        <v>8242</v>
      </c>
      <c r="B4205">
        <v>1</v>
      </c>
    </row>
    <row r="4206" spans="1:2" x14ac:dyDescent="0.3">
      <c r="A4206" s="3" t="s">
        <v>12316</v>
      </c>
      <c r="B4206">
        <v>4</v>
      </c>
    </row>
    <row r="4207" spans="1:2" x14ac:dyDescent="0.3">
      <c r="A4207" s="7" t="s">
        <v>11711</v>
      </c>
      <c r="B4207">
        <v>1</v>
      </c>
    </row>
    <row r="4208" spans="1:2" x14ac:dyDescent="0.3">
      <c r="A4208" s="7" t="s">
        <v>16449</v>
      </c>
      <c r="B4208">
        <v>3</v>
      </c>
    </row>
    <row r="4209" spans="1:2" x14ac:dyDescent="0.3">
      <c r="A4209" s="3" t="s">
        <v>17626</v>
      </c>
      <c r="B4209">
        <v>4</v>
      </c>
    </row>
    <row r="4210" spans="1:2" x14ac:dyDescent="0.3">
      <c r="A4210" s="7" t="s">
        <v>9939</v>
      </c>
      <c r="B4210">
        <v>1</v>
      </c>
    </row>
    <row r="4211" spans="1:2" x14ac:dyDescent="0.3">
      <c r="A4211" s="7" t="s">
        <v>12339</v>
      </c>
      <c r="B4211">
        <v>2</v>
      </c>
    </row>
    <row r="4212" spans="1:2" x14ac:dyDescent="0.3">
      <c r="A4212" s="7" t="s">
        <v>14004</v>
      </c>
      <c r="B4212">
        <v>1</v>
      </c>
    </row>
    <row r="4213" spans="1:2" x14ac:dyDescent="0.3">
      <c r="A4213" s="3" t="s">
        <v>12308</v>
      </c>
      <c r="B4213">
        <v>4</v>
      </c>
    </row>
    <row r="4214" spans="1:2" x14ac:dyDescent="0.3">
      <c r="A4214" s="7" t="s">
        <v>16707</v>
      </c>
      <c r="B4214">
        <v>1</v>
      </c>
    </row>
    <row r="4215" spans="1:2" x14ac:dyDescent="0.3">
      <c r="A4215" s="7" t="s">
        <v>8213</v>
      </c>
      <c r="B4215">
        <v>1</v>
      </c>
    </row>
    <row r="4216" spans="1:2" x14ac:dyDescent="0.3">
      <c r="A4216" s="7" t="s">
        <v>8921</v>
      </c>
      <c r="B4216">
        <v>1</v>
      </c>
    </row>
    <row r="4217" spans="1:2" x14ac:dyDescent="0.3">
      <c r="A4217" s="7" t="s">
        <v>20021</v>
      </c>
      <c r="B4217">
        <v>1</v>
      </c>
    </row>
    <row r="4218" spans="1:2" x14ac:dyDescent="0.3">
      <c r="A4218" s="3" t="s">
        <v>6828</v>
      </c>
      <c r="B4218">
        <v>4</v>
      </c>
    </row>
    <row r="4219" spans="1:2" x14ac:dyDescent="0.3">
      <c r="A4219" s="7" t="s">
        <v>4084</v>
      </c>
      <c r="B4219">
        <v>1</v>
      </c>
    </row>
    <row r="4220" spans="1:2" x14ac:dyDescent="0.3">
      <c r="A4220" s="7" t="s">
        <v>8328</v>
      </c>
      <c r="B4220">
        <v>1</v>
      </c>
    </row>
    <row r="4221" spans="1:2" x14ac:dyDescent="0.3">
      <c r="A4221" s="7" t="s">
        <v>6609</v>
      </c>
      <c r="B4221">
        <v>1</v>
      </c>
    </row>
    <row r="4222" spans="1:2" x14ac:dyDescent="0.3">
      <c r="A4222" s="7" t="s">
        <v>2725</v>
      </c>
      <c r="B4222">
        <v>1</v>
      </c>
    </row>
    <row r="4223" spans="1:2" x14ac:dyDescent="0.3">
      <c r="A4223" s="3" t="s">
        <v>17806</v>
      </c>
      <c r="B4223">
        <v>4</v>
      </c>
    </row>
    <row r="4224" spans="1:2" x14ac:dyDescent="0.3">
      <c r="A4224" s="7" t="s">
        <v>4084</v>
      </c>
      <c r="B4224">
        <v>1</v>
      </c>
    </row>
    <row r="4225" spans="1:2" x14ac:dyDescent="0.3">
      <c r="A4225" s="7" t="s">
        <v>19187</v>
      </c>
      <c r="B4225">
        <v>1</v>
      </c>
    </row>
    <row r="4226" spans="1:2" x14ac:dyDescent="0.3">
      <c r="A4226" s="7" t="s">
        <v>8955</v>
      </c>
      <c r="B4226">
        <v>1</v>
      </c>
    </row>
    <row r="4227" spans="1:2" x14ac:dyDescent="0.3">
      <c r="A4227" s="7" t="s">
        <v>18588</v>
      </c>
      <c r="B4227">
        <v>1</v>
      </c>
    </row>
    <row r="4228" spans="1:2" x14ac:dyDescent="0.3">
      <c r="A4228" s="3" t="s">
        <v>3405</v>
      </c>
      <c r="B4228">
        <v>4</v>
      </c>
    </row>
    <row r="4229" spans="1:2" x14ac:dyDescent="0.3">
      <c r="A4229" s="7" t="s">
        <v>7451</v>
      </c>
      <c r="B4229">
        <v>1</v>
      </c>
    </row>
    <row r="4230" spans="1:2" x14ac:dyDescent="0.3">
      <c r="A4230" s="7" t="s">
        <v>2566</v>
      </c>
      <c r="B4230">
        <v>1</v>
      </c>
    </row>
    <row r="4231" spans="1:2" x14ac:dyDescent="0.3">
      <c r="A4231" s="7" t="s">
        <v>1009</v>
      </c>
      <c r="B4231">
        <v>1</v>
      </c>
    </row>
    <row r="4232" spans="1:2" x14ac:dyDescent="0.3">
      <c r="A4232" s="7" t="s">
        <v>6759</v>
      </c>
      <c r="B4232">
        <v>1</v>
      </c>
    </row>
    <row r="4233" spans="1:2" x14ac:dyDescent="0.3">
      <c r="A4233" s="3" t="s">
        <v>4871</v>
      </c>
      <c r="B4233">
        <v>4</v>
      </c>
    </row>
    <row r="4234" spans="1:2" x14ac:dyDescent="0.3">
      <c r="A4234" s="7" t="s">
        <v>10864</v>
      </c>
      <c r="B4234">
        <v>1</v>
      </c>
    </row>
    <row r="4235" spans="1:2" x14ac:dyDescent="0.3">
      <c r="A4235" s="7" t="s">
        <v>4872</v>
      </c>
      <c r="B4235">
        <v>1</v>
      </c>
    </row>
    <row r="4236" spans="1:2" x14ac:dyDescent="0.3">
      <c r="A4236" s="7" t="s">
        <v>16602</v>
      </c>
      <c r="B4236">
        <v>1</v>
      </c>
    </row>
    <row r="4237" spans="1:2" x14ac:dyDescent="0.3">
      <c r="A4237" s="7" t="s">
        <v>10140</v>
      </c>
      <c r="B4237">
        <v>1</v>
      </c>
    </row>
    <row r="4238" spans="1:2" x14ac:dyDescent="0.3">
      <c r="A4238" s="3" t="s">
        <v>561</v>
      </c>
      <c r="B4238">
        <v>4</v>
      </c>
    </row>
    <row r="4239" spans="1:2" x14ac:dyDescent="0.3">
      <c r="A4239" s="7" t="s">
        <v>561</v>
      </c>
      <c r="B4239">
        <v>4</v>
      </c>
    </row>
    <row r="4240" spans="1:2" x14ac:dyDescent="0.3">
      <c r="A4240" s="3" t="s">
        <v>16889</v>
      </c>
      <c r="B4240">
        <v>4</v>
      </c>
    </row>
    <row r="4241" spans="1:2" x14ac:dyDescent="0.3">
      <c r="A4241" s="7" t="s">
        <v>4084</v>
      </c>
      <c r="B4241">
        <v>1</v>
      </c>
    </row>
    <row r="4242" spans="1:2" x14ac:dyDescent="0.3">
      <c r="A4242" s="7" t="s">
        <v>10701</v>
      </c>
      <c r="B4242">
        <v>1</v>
      </c>
    </row>
    <row r="4243" spans="1:2" x14ac:dyDescent="0.3">
      <c r="A4243" s="7" t="s">
        <v>16890</v>
      </c>
      <c r="B4243">
        <v>1</v>
      </c>
    </row>
    <row r="4244" spans="1:2" x14ac:dyDescent="0.3">
      <c r="A4244" s="7" t="s">
        <v>15538</v>
      </c>
      <c r="B4244">
        <v>1</v>
      </c>
    </row>
    <row r="4245" spans="1:2" x14ac:dyDescent="0.3">
      <c r="A4245" s="3" t="s">
        <v>2128</v>
      </c>
      <c r="B4245">
        <v>4</v>
      </c>
    </row>
    <row r="4246" spans="1:2" x14ac:dyDescent="0.3">
      <c r="A4246" s="7" t="s">
        <v>6992</v>
      </c>
      <c r="B4246">
        <v>1</v>
      </c>
    </row>
    <row r="4247" spans="1:2" x14ac:dyDescent="0.3">
      <c r="A4247" s="7" t="s">
        <v>5628</v>
      </c>
      <c r="B4247">
        <v>1</v>
      </c>
    </row>
    <row r="4248" spans="1:2" x14ac:dyDescent="0.3">
      <c r="A4248" s="7" t="s">
        <v>3907</v>
      </c>
      <c r="B4248">
        <v>2</v>
      </c>
    </row>
    <row r="4249" spans="1:2" x14ac:dyDescent="0.3">
      <c r="A4249" s="3" t="s">
        <v>18535</v>
      </c>
      <c r="B4249">
        <v>4</v>
      </c>
    </row>
    <row r="4250" spans="1:2" x14ac:dyDescent="0.3">
      <c r="A4250" s="7" t="s">
        <v>14306</v>
      </c>
      <c r="B4250">
        <v>1</v>
      </c>
    </row>
    <row r="4251" spans="1:2" x14ac:dyDescent="0.3">
      <c r="A4251" s="7" t="s">
        <v>12659</v>
      </c>
      <c r="B4251">
        <v>1</v>
      </c>
    </row>
    <row r="4252" spans="1:2" x14ac:dyDescent="0.3">
      <c r="A4252" s="7" t="s">
        <v>100</v>
      </c>
      <c r="B4252">
        <v>1</v>
      </c>
    </row>
    <row r="4253" spans="1:2" x14ac:dyDescent="0.3">
      <c r="A4253" s="7" t="s">
        <v>16424</v>
      </c>
      <c r="B4253">
        <v>1</v>
      </c>
    </row>
    <row r="4254" spans="1:2" x14ac:dyDescent="0.3">
      <c r="A4254" s="3" t="s">
        <v>12549</v>
      </c>
      <c r="B4254">
        <v>4</v>
      </c>
    </row>
    <row r="4255" spans="1:2" x14ac:dyDescent="0.3">
      <c r="A4255" s="7" t="s">
        <v>10304</v>
      </c>
      <c r="B4255">
        <v>1</v>
      </c>
    </row>
    <row r="4256" spans="1:2" x14ac:dyDescent="0.3">
      <c r="A4256" s="7" t="s">
        <v>19160</v>
      </c>
      <c r="B4256">
        <v>1</v>
      </c>
    </row>
    <row r="4257" spans="1:2" x14ac:dyDescent="0.3">
      <c r="A4257" s="7" t="s">
        <v>15687</v>
      </c>
      <c r="B4257">
        <v>2</v>
      </c>
    </row>
    <row r="4258" spans="1:2" x14ac:dyDescent="0.3">
      <c r="A4258" s="3" t="s">
        <v>2460</v>
      </c>
      <c r="B4258">
        <v>4</v>
      </c>
    </row>
    <row r="4259" spans="1:2" x14ac:dyDescent="0.3">
      <c r="A4259" s="7" t="s">
        <v>2566</v>
      </c>
      <c r="B4259">
        <v>1</v>
      </c>
    </row>
    <row r="4260" spans="1:2" x14ac:dyDescent="0.3">
      <c r="A4260" s="7" t="s">
        <v>547</v>
      </c>
      <c r="B4260">
        <v>1</v>
      </c>
    </row>
    <row r="4261" spans="1:2" x14ac:dyDescent="0.3">
      <c r="A4261" s="7" t="s">
        <v>5823</v>
      </c>
      <c r="B4261">
        <v>1</v>
      </c>
    </row>
    <row r="4262" spans="1:2" x14ac:dyDescent="0.3">
      <c r="A4262" s="7" t="s">
        <v>1519</v>
      </c>
      <c r="B4262">
        <v>1</v>
      </c>
    </row>
    <row r="4263" spans="1:2" x14ac:dyDescent="0.3">
      <c r="A4263" s="3" t="s">
        <v>15813</v>
      </c>
      <c r="B4263">
        <v>4</v>
      </c>
    </row>
    <row r="4264" spans="1:2" x14ac:dyDescent="0.3">
      <c r="A4264" s="7" t="s">
        <v>15813</v>
      </c>
      <c r="B4264">
        <v>2</v>
      </c>
    </row>
    <row r="4265" spans="1:2" x14ac:dyDescent="0.3">
      <c r="A4265" s="7" t="s">
        <v>5429</v>
      </c>
      <c r="B4265">
        <v>1</v>
      </c>
    </row>
    <row r="4266" spans="1:2" x14ac:dyDescent="0.3">
      <c r="A4266" s="7" t="s">
        <v>19618</v>
      </c>
      <c r="B4266">
        <v>1</v>
      </c>
    </row>
    <row r="4267" spans="1:2" x14ac:dyDescent="0.3">
      <c r="A4267" s="3" t="s">
        <v>10533</v>
      </c>
      <c r="B4267">
        <v>4</v>
      </c>
    </row>
    <row r="4268" spans="1:2" x14ac:dyDescent="0.3">
      <c r="A4268" s="7" t="s">
        <v>4412</v>
      </c>
      <c r="B4268">
        <v>1</v>
      </c>
    </row>
    <row r="4269" spans="1:2" x14ac:dyDescent="0.3">
      <c r="A4269" s="7" t="s">
        <v>2103</v>
      </c>
      <c r="B4269">
        <v>1</v>
      </c>
    </row>
    <row r="4270" spans="1:2" x14ac:dyDescent="0.3">
      <c r="A4270" s="7" t="s">
        <v>7831</v>
      </c>
      <c r="B4270">
        <v>1</v>
      </c>
    </row>
    <row r="4271" spans="1:2" x14ac:dyDescent="0.3">
      <c r="A4271" s="7" t="s">
        <v>7997</v>
      </c>
      <c r="B4271">
        <v>1</v>
      </c>
    </row>
    <row r="4272" spans="1:2" x14ac:dyDescent="0.3">
      <c r="A4272" s="3" t="s">
        <v>1706</v>
      </c>
      <c r="B4272">
        <v>4</v>
      </c>
    </row>
    <row r="4273" spans="1:2" x14ac:dyDescent="0.3">
      <c r="A4273" s="7" t="s">
        <v>341</v>
      </c>
      <c r="B4273">
        <v>1</v>
      </c>
    </row>
    <row r="4274" spans="1:2" x14ac:dyDescent="0.3">
      <c r="A4274" s="7" t="s">
        <v>3758</v>
      </c>
      <c r="B4274">
        <v>1</v>
      </c>
    </row>
    <row r="4275" spans="1:2" x14ac:dyDescent="0.3">
      <c r="A4275" s="7" t="s">
        <v>3382</v>
      </c>
      <c r="B4275">
        <v>1</v>
      </c>
    </row>
    <row r="4276" spans="1:2" x14ac:dyDescent="0.3">
      <c r="A4276" s="7" t="s">
        <v>2211</v>
      </c>
      <c r="B4276">
        <v>1</v>
      </c>
    </row>
    <row r="4277" spans="1:2" x14ac:dyDescent="0.3">
      <c r="A4277" s="3" t="s">
        <v>341</v>
      </c>
      <c r="B4277">
        <v>4</v>
      </c>
    </row>
    <row r="4278" spans="1:2" x14ac:dyDescent="0.3">
      <c r="A4278" s="7" t="s">
        <v>7553</v>
      </c>
      <c r="B4278">
        <v>1</v>
      </c>
    </row>
    <row r="4279" spans="1:2" x14ac:dyDescent="0.3">
      <c r="A4279" s="7" t="s">
        <v>3490</v>
      </c>
      <c r="B4279">
        <v>1</v>
      </c>
    </row>
    <row r="4280" spans="1:2" x14ac:dyDescent="0.3">
      <c r="A4280" s="7" t="s">
        <v>9718</v>
      </c>
      <c r="B4280">
        <v>1</v>
      </c>
    </row>
    <row r="4281" spans="1:2" x14ac:dyDescent="0.3">
      <c r="A4281" s="7" t="s">
        <v>5171</v>
      </c>
      <c r="B4281">
        <v>1</v>
      </c>
    </row>
    <row r="4282" spans="1:2" x14ac:dyDescent="0.3">
      <c r="A4282" s="3" t="s">
        <v>2693</v>
      </c>
      <c r="B4282">
        <v>4</v>
      </c>
    </row>
    <row r="4283" spans="1:2" x14ac:dyDescent="0.3">
      <c r="A4283" s="7" t="s">
        <v>2695</v>
      </c>
      <c r="B4283">
        <v>1</v>
      </c>
    </row>
    <row r="4284" spans="1:2" x14ac:dyDescent="0.3">
      <c r="A4284" s="7" t="s">
        <v>8085</v>
      </c>
      <c r="B4284">
        <v>1</v>
      </c>
    </row>
    <row r="4285" spans="1:2" x14ac:dyDescent="0.3">
      <c r="A4285" s="7" t="s">
        <v>881</v>
      </c>
      <c r="B4285">
        <v>1</v>
      </c>
    </row>
    <row r="4286" spans="1:2" x14ac:dyDescent="0.3">
      <c r="A4286" s="7" t="s">
        <v>1638</v>
      </c>
      <c r="B4286">
        <v>1</v>
      </c>
    </row>
    <row r="4287" spans="1:2" x14ac:dyDescent="0.3">
      <c r="A4287" s="3" t="s">
        <v>13057</v>
      </c>
      <c r="B4287">
        <v>3</v>
      </c>
    </row>
    <row r="4288" spans="1:2" x14ac:dyDescent="0.3">
      <c r="A4288" s="7" t="s">
        <v>488</v>
      </c>
      <c r="B4288">
        <v>1</v>
      </c>
    </row>
    <row r="4289" spans="1:2" x14ac:dyDescent="0.3">
      <c r="A4289" s="7" t="s">
        <v>10443</v>
      </c>
      <c r="B4289">
        <v>1</v>
      </c>
    </row>
    <row r="4290" spans="1:2" x14ac:dyDescent="0.3">
      <c r="A4290" s="7" t="s">
        <v>8912</v>
      </c>
      <c r="B4290">
        <v>1</v>
      </c>
    </row>
    <row r="4291" spans="1:2" x14ac:dyDescent="0.3">
      <c r="A4291" s="3" t="s">
        <v>11688</v>
      </c>
      <c r="B4291">
        <v>3</v>
      </c>
    </row>
    <row r="4292" spans="1:2" x14ac:dyDescent="0.3">
      <c r="A4292" s="7" t="s">
        <v>4076</v>
      </c>
      <c r="B4292">
        <v>1</v>
      </c>
    </row>
    <row r="4293" spans="1:2" x14ac:dyDescent="0.3">
      <c r="A4293" s="7" t="s">
        <v>7110</v>
      </c>
      <c r="B4293">
        <v>1</v>
      </c>
    </row>
    <row r="4294" spans="1:2" x14ac:dyDescent="0.3">
      <c r="A4294" s="7" t="s">
        <v>17341</v>
      </c>
      <c r="B4294">
        <v>1</v>
      </c>
    </row>
    <row r="4295" spans="1:2" x14ac:dyDescent="0.3">
      <c r="A4295" s="3" t="s">
        <v>13045</v>
      </c>
      <c r="B4295">
        <v>3</v>
      </c>
    </row>
    <row r="4296" spans="1:2" x14ac:dyDescent="0.3">
      <c r="A4296" s="7" t="s">
        <v>15756</v>
      </c>
      <c r="B4296">
        <v>1</v>
      </c>
    </row>
    <row r="4297" spans="1:2" x14ac:dyDescent="0.3">
      <c r="A4297" s="7" t="s">
        <v>13047</v>
      </c>
      <c r="B4297">
        <v>2</v>
      </c>
    </row>
    <row r="4298" spans="1:2" x14ac:dyDescent="0.3">
      <c r="A4298" s="3" t="s">
        <v>10607</v>
      </c>
      <c r="B4298">
        <v>3</v>
      </c>
    </row>
    <row r="4299" spans="1:2" x14ac:dyDescent="0.3">
      <c r="A4299" s="7" t="s">
        <v>10609</v>
      </c>
      <c r="B4299">
        <v>2</v>
      </c>
    </row>
    <row r="4300" spans="1:2" x14ac:dyDescent="0.3">
      <c r="A4300" s="7" t="s">
        <v>13220</v>
      </c>
      <c r="B4300">
        <v>1</v>
      </c>
    </row>
    <row r="4301" spans="1:2" x14ac:dyDescent="0.3">
      <c r="A4301" s="3" t="s">
        <v>14820</v>
      </c>
      <c r="B4301">
        <v>3</v>
      </c>
    </row>
    <row r="4302" spans="1:2" x14ac:dyDescent="0.3">
      <c r="A4302" s="7" t="s">
        <v>6863</v>
      </c>
      <c r="B4302">
        <v>1</v>
      </c>
    </row>
    <row r="4303" spans="1:2" x14ac:dyDescent="0.3">
      <c r="A4303" s="7" t="s">
        <v>8768</v>
      </c>
      <c r="B4303">
        <v>1</v>
      </c>
    </row>
    <row r="4304" spans="1:2" x14ac:dyDescent="0.3">
      <c r="A4304" s="7" t="s">
        <v>14401</v>
      </c>
      <c r="B4304">
        <v>1</v>
      </c>
    </row>
    <row r="4305" spans="1:2" x14ac:dyDescent="0.3">
      <c r="A4305" s="3" t="s">
        <v>15495</v>
      </c>
      <c r="B4305">
        <v>3</v>
      </c>
    </row>
    <row r="4306" spans="1:2" x14ac:dyDescent="0.3">
      <c r="A4306" s="7" t="s">
        <v>12339</v>
      </c>
      <c r="B4306">
        <v>1</v>
      </c>
    </row>
    <row r="4307" spans="1:2" x14ac:dyDescent="0.3">
      <c r="A4307" s="7" t="s">
        <v>11335</v>
      </c>
      <c r="B4307">
        <v>1</v>
      </c>
    </row>
    <row r="4308" spans="1:2" x14ac:dyDescent="0.3">
      <c r="A4308" s="7" t="s">
        <v>3992</v>
      </c>
      <c r="B4308">
        <v>1</v>
      </c>
    </row>
    <row r="4309" spans="1:2" x14ac:dyDescent="0.3">
      <c r="A4309" s="3" t="s">
        <v>861</v>
      </c>
      <c r="B4309">
        <v>3</v>
      </c>
    </row>
    <row r="4310" spans="1:2" x14ac:dyDescent="0.3">
      <c r="A4310" s="7" t="s">
        <v>327</v>
      </c>
      <c r="B4310">
        <v>2</v>
      </c>
    </row>
    <row r="4311" spans="1:2" x14ac:dyDescent="0.3">
      <c r="A4311" s="7" t="s">
        <v>2819</v>
      </c>
      <c r="B4311">
        <v>1</v>
      </c>
    </row>
    <row r="4312" spans="1:2" x14ac:dyDescent="0.3">
      <c r="A4312" s="3" t="s">
        <v>3427</v>
      </c>
      <c r="B4312">
        <v>3</v>
      </c>
    </row>
    <row r="4313" spans="1:2" x14ac:dyDescent="0.3">
      <c r="A4313" s="7" t="s">
        <v>9649</v>
      </c>
      <c r="B4313">
        <v>1</v>
      </c>
    </row>
    <row r="4314" spans="1:2" x14ac:dyDescent="0.3">
      <c r="A4314" s="7" t="s">
        <v>165</v>
      </c>
      <c r="B4314">
        <v>2</v>
      </c>
    </row>
    <row r="4315" spans="1:2" x14ac:dyDescent="0.3">
      <c r="A4315" s="3" t="s">
        <v>15350</v>
      </c>
      <c r="B4315">
        <v>3</v>
      </c>
    </row>
    <row r="4316" spans="1:2" x14ac:dyDescent="0.3">
      <c r="A4316" s="7" t="s">
        <v>15352</v>
      </c>
      <c r="B4316">
        <v>1</v>
      </c>
    </row>
    <row r="4317" spans="1:2" x14ac:dyDescent="0.3">
      <c r="A4317" s="7" t="s">
        <v>16565</v>
      </c>
      <c r="B4317">
        <v>1</v>
      </c>
    </row>
    <row r="4318" spans="1:2" x14ac:dyDescent="0.3">
      <c r="A4318" s="7" t="s">
        <v>16697</v>
      </c>
      <c r="B4318">
        <v>1</v>
      </c>
    </row>
    <row r="4319" spans="1:2" x14ac:dyDescent="0.3">
      <c r="A4319" s="3" t="s">
        <v>16086</v>
      </c>
      <c r="B4319">
        <v>3</v>
      </c>
    </row>
    <row r="4320" spans="1:2" x14ac:dyDescent="0.3">
      <c r="A4320" s="7" t="s">
        <v>11146</v>
      </c>
      <c r="B4320">
        <v>1</v>
      </c>
    </row>
    <row r="4321" spans="1:2" x14ac:dyDescent="0.3">
      <c r="A4321" s="7" t="s">
        <v>14481</v>
      </c>
      <c r="B4321">
        <v>1</v>
      </c>
    </row>
    <row r="4322" spans="1:2" x14ac:dyDescent="0.3">
      <c r="A4322" s="7" t="s">
        <v>16710</v>
      </c>
      <c r="B4322">
        <v>1</v>
      </c>
    </row>
    <row r="4323" spans="1:2" x14ac:dyDescent="0.3">
      <c r="A4323" s="3" t="s">
        <v>5246</v>
      </c>
      <c r="B4323">
        <v>3</v>
      </c>
    </row>
    <row r="4324" spans="1:2" x14ac:dyDescent="0.3">
      <c r="A4324" s="7" t="s">
        <v>11042</v>
      </c>
      <c r="B4324">
        <v>1</v>
      </c>
    </row>
    <row r="4325" spans="1:2" x14ac:dyDescent="0.3">
      <c r="A4325" s="7" t="s">
        <v>3058</v>
      </c>
      <c r="B4325">
        <v>1</v>
      </c>
    </row>
    <row r="4326" spans="1:2" x14ac:dyDescent="0.3">
      <c r="A4326" s="7" t="s">
        <v>5246</v>
      </c>
      <c r="B4326">
        <v>1</v>
      </c>
    </row>
    <row r="4327" spans="1:2" x14ac:dyDescent="0.3">
      <c r="A4327" s="3" t="s">
        <v>1172</v>
      </c>
      <c r="B4327">
        <v>3</v>
      </c>
    </row>
    <row r="4328" spans="1:2" x14ac:dyDescent="0.3">
      <c r="A4328" s="7" t="s">
        <v>10369</v>
      </c>
      <c r="B4328">
        <v>1</v>
      </c>
    </row>
    <row r="4329" spans="1:2" x14ac:dyDescent="0.3">
      <c r="A4329" s="7" t="s">
        <v>1173</v>
      </c>
      <c r="B4329">
        <v>1</v>
      </c>
    </row>
    <row r="4330" spans="1:2" x14ac:dyDescent="0.3">
      <c r="A4330" s="7" t="s">
        <v>526</v>
      </c>
      <c r="B4330">
        <v>1</v>
      </c>
    </row>
    <row r="4331" spans="1:2" x14ac:dyDescent="0.3">
      <c r="A4331" s="3" t="s">
        <v>6304</v>
      </c>
      <c r="B4331">
        <v>3</v>
      </c>
    </row>
    <row r="4332" spans="1:2" x14ac:dyDescent="0.3">
      <c r="A4332" s="7" t="s">
        <v>2433</v>
      </c>
      <c r="B4332">
        <v>1</v>
      </c>
    </row>
    <row r="4333" spans="1:2" x14ac:dyDescent="0.3">
      <c r="A4333" s="7" t="s">
        <v>8473</v>
      </c>
      <c r="B4333">
        <v>1</v>
      </c>
    </row>
    <row r="4334" spans="1:2" x14ac:dyDescent="0.3">
      <c r="A4334" s="7" t="s">
        <v>2631</v>
      </c>
      <c r="B4334">
        <v>1</v>
      </c>
    </row>
    <row r="4335" spans="1:2" x14ac:dyDescent="0.3">
      <c r="A4335" s="3" t="s">
        <v>6700</v>
      </c>
      <c r="B4335">
        <v>3</v>
      </c>
    </row>
    <row r="4336" spans="1:2" x14ac:dyDescent="0.3">
      <c r="A4336" s="7" t="s">
        <v>6700</v>
      </c>
      <c r="B4336">
        <v>3</v>
      </c>
    </row>
    <row r="4337" spans="1:2" x14ac:dyDescent="0.3">
      <c r="A4337" s="3" t="s">
        <v>16784</v>
      </c>
      <c r="B4337">
        <v>3</v>
      </c>
    </row>
    <row r="4338" spans="1:2" x14ac:dyDescent="0.3">
      <c r="A4338" s="7" t="s">
        <v>16786</v>
      </c>
      <c r="B4338">
        <v>3</v>
      </c>
    </row>
    <row r="4339" spans="1:2" x14ac:dyDescent="0.3">
      <c r="A4339" s="3" t="s">
        <v>6684</v>
      </c>
      <c r="B4339">
        <v>3</v>
      </c>
    </row>
    <row r="4340" spans="1:2" x14ac:dyDescent="0.3">
      <c r="A4340" s="7" t="s">
        <v>2514</v>
      </c>
      <c r="B4340">
        <v>1</v>
      </c>
    </row>
    <row r="4341" spans="1:2" x14ac:dyDescent="0.3">
      <c r="A4341" s="7" t="s">
        <v>10725</v>
      </c>
      <c r="B4341">
        <v>1</v>
      </c>
    </row>
    <row r="4342" spans="1:2" x14ac:dyDescent="0.3">
      <c r="A4342" s="7" t="s">
        <v>7446</v>
      </c>
      <c r="B4342">
        <v>1</v>
      </c>
    </row>
    <row r="4343" spans="1:2" x14ac:dyDescent="0.3">
      <c r="A4343" s="3" t="s">
        <v>13504</v>
      </c>
      <c r="B4343">
        <v>3</v>
      </c>
    </row>
    <row r="4344" spans="1:2" x14ac:dyDescent="0.3">
      <c r="A4344" s="7" t="s">
        <v>106</v>
      </c>
      <c r="B4344">
        <v>1</v>
      </c>
    </row>
    <row r="4345" spans="1:2" x14ac:dyDescent="0.3">
      <c r="A4345" s="7" t="s">
        <v>13504</v>
      </c>
      <c r="B4345">
        <v>2</v>
      </c>
    </row>
    <row r="4346" spans="1:2" x14ac:dyDescent="0.3">
      <c r="A4346" s="3" t="s">
        <v>1260</v>
      </c>
      <c r="B4346">
        <v>3</v>
      </c>
    </row>
    <row r="4347" spans="1:2" x14ac:dyDescent="0.3">
      <c r="A4347" s="7" t="s">
        <v>160</v>
      </c>
      <c r="B4347">
        <v>1</v>
      </c>
    </row>
    <row r="4348" spans="1:2" x14ac:dyDescent="0.3">
      <c r="A4348" s="7" t="s">
        <v>1262</v>
      </c>
      <c r="B4348">
        <v>1</v>
      </c>
    </row>
    <row r="4349" spans="1:2" x14ac:dyDescent="0.3">
      <c r="A4349" s="7" t="s">
        <v>7913</v>
      </c>
      <c r="B4349">
        <v>1</v>
      </c>
    </row>
    <row r="4350" spans="1:2" x14ac:dyDescent="0.3">
      <c r="A4350" s="3" t="s">
        <v>9039</v>
      </c>
      <c r="B4350">
        <v>3</v>
      </c>
    </row>
    <row r="4351" spans="1:2" x14ac:dyDescent="0.3">
      <c r="A4351" s="7" t="s">
        <v>498</v>
      </c>
      <c r="B4351">
        <v>1</v>
      </c>
    </row>
    <row r="4352" spans="1:2" x14ac:dyDescent="0.3">
      <c r="A4352" s="7" t="s">
        <v>7913</v>
      </c>
      <c r="B4352">
        <v>1</v>
      </c>
    </row>
    <row r="4353" spans="1:2" x14ac:dyDescent="0.3">
      <c r="A4353" s="7" t="s">
        <v>1860</v>
      </c>
      <c r="B4353">
        <v>1</v>
      </c>
    </row>
    <row r="4354" spans="1:2" x14ac:dyDescent="0.3">
      <c r="A4354" s="3" t="s">
        <v>5397</v>
      </c>
      <c r="B4354">
        <v>3</v>
      </c>
    </row>
    <row r="4355" spans="1:2" x14ac:dyDescent="0.3">
      <c r="A4355" s="7" t="s">
        <v>18065</v>
      </c>
      <c r="B4355">
        <v>1</v>
      </c>
    </row>
    <row r="4356" spans="1:2" x14ac:dyDescent="0.3">
      <c r="A4356" s="7" t="s">
        <v>6845</v>
      </c>
      <c r="B4356">
        <v>1</v>
      </c>
    </row>
    <row r="4357" spans="1:2" x14ac:dyDescent="0.3">
      <c r="A4357" s="7" t="s">
        <v>11582</v>
      </c>
      <c r="B4357">
        <v>1</v>
      </c>
    </row>
    <row r="4358" spans="1:2" x14ac:dyDescent="0.3">
      <c r="A4358" s="3" t="s">
        <v>12584</v>
      </c>
      <c r="B4358">
        <v>3</v>
      </c>
    </row>
    <row r="4359" spans="1:2" x14ac:dyDescent="0.3">
      <c r="A4359" s="7" t="s">
        <v>13938</v>
      </c>
      <c r="B4359">
        <v>1</v>
      </c>
    </row>
    <row r="4360" spans="1:2" x14ac:dyDescent="0.3">
      <c r="A4360" s="7" t="s">
        <v>12585</v>
      </c>
      <c r="B4360">
        <v>1</v>
      </c>
    </row>
    <row r="4361" spans="1:2" x14ac:dyDescent="0.3">
      <c r="A4361" s="7" t="s">
        <v>10575</v>
      </c>
      <c r="B4361">
        <v>1</v>
      </c>
    </row>
    <row r="4362" spans="1:2" x14ac:dyDescent="0.3">
      <c r="A4362" s="3" t="s">
        <v>11715</v>
      </c>
      <c r="B4362">
        <v>3</v>
      </c>
    </row>
    <row r="4363" spans="1:2" x14ac:dyDescent="0.3">
      <c r="A4363" s="7" t="s">
        <v>8768</v>
      </c>
      <c r="B4363">
        <v>1</v>
      </c>
    </row>
    <row r="4364" spans="1:2" x14ac:dyDescent="0.3">
      <c r="A4364" s="7" t="s">
        <v>12339</v>
      </c>
      <c r="B4364">
        <v>1</v>
      </c>
    </row>
    <row r="4365" spans="1:2" x14ac:dyDescent="0.3">
      <c r="A4365" s="7" t="s">
        <v>10701</v>
      </c>
      <c r="B4365">
        <v>1</v>
      </c>
    </row>
    <row r="4366" spans="1:2" x14ac:dyDescent="0.3">
      <c r="A4366" s="3" t="s">
        <v>3990</v>
      </c>
      <c r="B4366">
        <v>3</v>
      </c>
    </row>
    <row r="4367" spans="1:2" x14ac:dyDescent="0.3">
      <c r="A4367" s="7" t="s">
        <v>5482</v>
      </c>
      <c r="B4367">
        <v>1</v>
      </c>
    </row>
    <row r="4368" spans="1:2" x14ac:dyDescent="0.3">
      <c r="A4368" s="7" t="s">
        <v>6072</v>
      </c>
      <c r="B4368">
        <v>1</v>
      </c>
    </row>
    <row r="4369" spans="1:2" x14ac:dyDescent="0.3">
      <c r="A4369" s="7" t="s">
        <v>3992</v>
      </c>
      <c r="B4369">
        <v>1</v>
      </c>
    </row>
    <row r="4370" spans="1:2" x14ac:dyDescent="0.3">
      <c r="A4370" s="3" t="s">
        <v>7965</v>
      </c>
      <c r="B4370">
        <v>3</v>
      </c>
    </row>
    <row r="4371" spans="1:2" x14ac:dyDescent="0.3">
      <c r="A4371" s="7" t="s">
        <v>7966</v>
      </c>
      <c r="B4371">
        <v>1</v>
      </c>
    </row>
    <row r="4372" spans="1:2" x14ac:dyDescent="0.3">
      <c r="A4372" s="7" t="s">
        <v>8339</v>
      </c>
      <c r="B4372">
        <v>1</v>
      </c>
    </row>
    <row r="4373" spans="1:2" x14ac:dyDescent="0.3">
      <c r="A4373" s="7" t="s">
        <v>14213</v>
      </c>
      <c r="B4373">
        <v>1</v>
      </c>
    </row>
    <row r="4374" spans="1:2" x14ac:dyDescent="0.3">
      <c r="A4374" s="3" t="s">
        <v>11309</v>
      </c>
      <c r="B4374">
        <v>3</v>
      </c>
    </row>
    <row r="4375" spans="1:2" x14ac:dyDescent="0.3">
      <c r="A4375" s="7" t="s">
        <v>2721</v>
      </c>
      <c r="B4375">
        <v>1</v>
      </c>
    </row>
    <row r="4376" spans="1:2" x14ac:dyDescent="0.3">
      <c r="A4376" s="7" t="s">
        <v>8938</v>
      </c>
      <c r="B4376">
        <v>1</v>
      </c>
    </row>
    <row r="4377" spans="1:2" x14ac:dyDescent="0.3">
      <c r="A4377" s="7" t="s">
        <v>67</v>
      </c>
      <c r="B4377">
        <v>1</v>
      </c>
    </row>
    <row r="4378" spans="1:2" x14ac:dyDescent="0.3">
      <c r="A4378" s="3" t="s">
        <v>17085</v>
      </c>
      <c r="B4378">
        <v>3</v>
      </c>
    </row>
    <row r="4379" spans="1:2" x14ac:dyDescent="0.3">
      <c r="A4379" s="7" t="s">
        <v>12772</v>
      </c>
      <c r="B4379">
        <v>1</v>
      </c>
    </row>
    <row r="4380" spans="1:2" x14ac:dyDescent="0.3">
      <c r="A4380" s="7" t="s">
        <v>6495</v>
      </c>
      <c r="B4380">
        <v>1</v>
      </c>
    </row>
    <row r="4381" spans="1:2" x14ac:dyDescent="0.3">
      <c r="A4381" s="7" t="s">
        <v>8955</v>
      </c>
      <c r="B4381">
        <v>1</v>
      </c>
    </row>
    <row r="4382" spans="1:2" x14ac:dyDescent="0.3">
      <c r="A4382" s="3" t="s">
        <v>6892</v>
      </c>
      <c r="B4382">
        <v>3</v>
      </c>
    </row>
    <row r="4383" spans="1:2" x14ac:dyDescent="0.3">
      <c r="A4383" s="7" t="s">
        <v>9618</v>
      </c>
      <c r="B4383">
        <v>1</v>
      </c>
    </row>
    <row r="4384" spans="1:2" x14ac:dyDescent="0.3">
      <c r="A4384" s="7" t="s">
        <v>12613</v>
      </c>
      <c r="B4384">
        <v>1</v>
      </c>
    </row>
    <row r="4385" spans="1:2" x14ac:dyDescent="0.3">
      <c r="A4385" s="7" t="s">
        <v>6221</v>
      </c>
      <c r="B4385">
        <v>1</v>
      </c>
    </row>
    <row r="4386" spans="1:2" x14ac:dyDescent="0.3">
      <c r="A4386" s="3" t="s">
        <v>18423</v>
      </c>
      <c r="B4386">
        <v>3</v>
      </c>
    </row>
    <row r="4387" spans="1:2" x14ac:dyDescent="0.3">
      <c r="A4387" s="7" t="s">
        <v>18300</v>
      </c>
      <c r="B4387">
        <v>1</v>
      </c>
    </row>
    <row r="4388" spans="1:2" x14ac:dyDescent="0.3">
      <c r="A4388" s="7" t="s">
        <v>18424</v>
      </c>
      <c r="B4388">
        <v>2</v>
      </c>
    </row>
    <row r="4389" spans="1:2" x14ac:dyDescent="0.3">
      <c r="A4389" s="3" t="s">
        <v>9643</v>
      </c>
      <c r="B4389">
        <v>3</v>
      </c>
    </row>
    <row r="4390" spans="1:2" x14ac:dyDescent="0.3">
      <c r="A4390" s="7" t="s">
        <v>9643</v>
      </c>
      <c r="B4390">
        <v>3</v>
      </c>
    </row>
    <row r="4391" spans="1:2" x14ac:dyDescent="0.3">
      <c r="A4391" s="3" t="s">
        <v>6917</v>
      </c>
      <c r="B4391">
        <v>3</v>
      </c>
    </row>
    <row r="4392" spans="1:2" x14ac:dyDescent="0.3">
      <c r="A4392" s="7" t="s">
        <v>8478</v>
      </c>
      <c r="B4392">
        <v>1</v>
      </c>
    </row>
    <row r="4393" spans="1:2" x14ac:dyDescent="0.3">
      <c r="A4393" s="7" t="s">
        <v>17038</v>
      </c>
      <c r="B4393">
        <v>1</v>
      </c>
    </row>
    <row r="4394" spans="1:2" x14ac:dyDescent="0.3">
      <c r="A4394" s="7" t="s">
        <v>6076</v>
      </c>
      <c r="B4394">
        <v>1</v>
      </c>
    </row>
    <row r="4395" spans="1:2" x14ac:dyDescent="0.3">
      <c r="A4395" s="3" t="s">
        <v>14631</v>
      </c>
      <c r="B4395">
        <v>3</v>
      </c>
    </row>
    <row r="4396" spans="1:2" x14ac:dyDescent="0.3">
      <c r="A4396" s="7" t="s">
        <v>18023</v>
      </c>
      <c r="B4396">
        <v>1</v>
      </c>
    </row>
    <row r="4397" spans="1:2" x14ac:dyDescent="0.3">
      <c r="A4397" s="7" t="s">
        <v>14632</v>
      </c>
      <c r="B4397">
        <v>1</v>
      </c>
    </row>
    <row r="4398" spans="1:2" x14ac:dyDescent="0.3">
      <c r="A4398" s="7" t="s">
        <v>19857</v>
      </c>
      <c r="B4398">
        <v>1</v>
      </c>
    </row>
    <row r="4399" spans="1:2" x14ac:dyDescent="0.3">
      <c r="A4399" s="3" t="s">
        <v>6213</v>
      </c>
      <c r="B4399">
        <v>3</v>
      </c>
    </row>
    <row r="4400" spans="1:2" x14ac:dyDescent="0.3">
      <c r="A4400" s="7" t="s">
        <v>18339</v>
      </c>
      <c r="B4400">
        <v>1</v>
      </c>
    </row>
    <row r="4401" spans="1:2" x14ac:dyDescent="0.3">
      <c r="A4401" s="7" t="s">
        <v>10672</v>
      </c>
      <c r="B4401">
        <v>2</v>
      </c>
    </row>
    <row r="4402" spans="1:2" x14ac:dyDescent="0.3">
      <c r="A4402" s="3" t="s">
        <v>8170</v>
      </c>
      <c r="B4402">
        <v>3</v>
      </c>
    </row>
    <row r="4403" spans="1:2" x14ac:dyDescent="0.3">
      <c r="A4403" s="7" t="s">
        <v>8171</v>
      </c>
      <c r="B4403">
        <v>1</v>
      </c>
    </row>
    <row r="4404" spans="1:2" x14ac:dyDescent="0.3">
      <c r="A4404" s="7" t="s">
        <v>557</v>
      </c>
      <c r="B4404">
        <v>1</v>
      </c>
    </row>
    <row r="4405" spans="1:2" x14ac:dyDescent="0.3">
      <c r="A4405" s="7" t="s">
        <v>6277</v>
      </c>
      <c r="B4405">
        <v>1</v>
      </c>
    </row>
    <row r="4406" spans="1:2" x14ac:dyDescent="0.3">
      <c r="A4406" s="3" t="s">
        <v>71</v>
      </c>
      <c r="B4406">
        <v>3</v>
      </c>
    </row>
    <row r="4407" spans="1:2" x14ac:dyDescent="0.3">
      <c r="A4407" s="7" t="s">
        <v>112</v>
      </c>
      <c r="B4407">
        <v>1</v>
      </c>
    </row>
    <row r="4408" spans="1:2" x14ac:dyDescent="0.3">
      <c r="A4408" s="7" t="s">
        <v>73</v>
      </c>
      <c r="B4408">
        <v>1</v>
      </c>
    </row>
    <row r="4409" spans="1:2" x14ac:dyDescent="0.3">
      <c r="A4409" s="7" t="s">
        <v>1305</v>
      </c>
      <c r="B4409">
        <v>1</v>
      </c>
    </row>
    <row r="4410" spans="1:2" x14ac:dyDescent="0.3">
      <c r="A4410" s="3" t="s">
        <v>14417</v>
      </c>
      <c r="B4410">
        <v>3</v>
      </c>
    </row>
    <row r="4411" spans="1:2" x14ac:dyDescent="0.3">
      <c r="A4411" s="7" t="s">
        <v>2594</v>
      </c>
      <c r="B4411">
        <v>1</v>
      </c>
    </row>
    <row r="4412" spans="1:2" x14ac:dyDescent="0.3">
      <c r="A4412" s="7" t="s">
        <v>14419</v>
      </c>
      <c r="B4412">
        <v>1</v>
      </c>
    </row>
    <row r="4413" spans="1:2" x14ac:dyDescent="0.3">
      <c r="A4413" s="7" t="s">
        <v>19593</v>
      </c>
      <c r="B4413">
        <v>1</v>
      </c>
    </row>
    <row r="4414" spans="1:2" x14ac:dyDescent="0.3">
      <c r="A4414" s="3" t="s">
        <v>9523</v>
      </c>
      <c r="B4414">
        <v>3</v>
      </c>
    </row>
    <row r="4415" spans="1:2" x14ac:dyDescent="0.3">
      <c r="A4415" s="7" t="s">
        <v>14546</v>
      </c>
      <c r="B4415">
        <v>1</v>
      </c>
    </row>
    <row r="4416" spans="1:2" x14ac:dyDescent="0.3">
      <c r="A4416" s="7" t="s">
        <v>12062</v>
      </c>
      <c r="B4416">
        <v>1</v>
      </c>
    </row>
    <row r="4417" spans="1:2" x14ac:dyDescent="0.3">
      <c r="A4417" s="7" t="s">
        <v>13122</v>
      </c>
      <c r="B4417">
        <v>1</v>
      </c>
    </row>
    <row r="4418" spans="1:2" x14ac:dyDescent="0.3">
      <c r="A4418" s="3" t="s">
        <v>841</v>
      </c>
      <c r="B4418">
        <v>3</v>
      </c>
    </row>
    <row r="4419" spans="1:2" x14ac:dyDescent="0.3">
      <c r="A4419" s="7" t="s">
        <v>3047</v>
      </c>
      <c r="B4419">
        <v>1</v>
      </c>
    </row>
    <row r="4420" spans="1:2" x14ac:dyDescent="0.3">
      <c r="A4420" s="7" t="s">
        <v>843</v>
      </c>
      <c r="B4420">
        <v>1</v>
      </c>
    </row>
    <row r="4421" spans="1:2" x14ac:dyDescent="0.3">
      <c r="A4421" s="7" t="s">
        <v>1588</v>
      </c>
      <c r="B4421">
        <v>1</v>
      </c>
    </row>
    <row r="4422" spans="1:2" x14ac:dyDescent="0.3">
      <c r="A4422" s="3" t="s">
        <v>2593</v>
      </c>
      <c r="B4422">
        <v>3</v>
      </c>
    </row>
    <row r="4423" spans="1:2" x14ac:dyDescent="0.3">
      <c r="A4423" s="7" t="s">
        <v>2810</v>
      </c>
      <c r="B4423">
        <v>1</v>
      </c>
    </row>
    <row r="4424" spans="1:2" x14ac:dyDescent="0.3">
      <c r="A4424" s="7" t="s">
        <v>2594</v>
      </c>
      <c r="B4424">
        <v>2</v>
      </c>
    </row>
    <row r="4425" spans="1:2" x14ac:dyDescent="0.3">
      <c r="A4425" s="3" t="s">
        <v>7462</v>
      </c>
      <c r="B4425">
        <v>3</v>
      </c>
    </row>
    <row r="4426" spans="1:2" x14ac:dyDescent="0.3">
      <c r="A4426" s="7" t="s">
        <v>6372</v>
      </c>
      <c r="B4426">
        <v>1</v>
      </c>
    </row>
    <row r="4427" spans="1:2" x14ac:dyDescent="0.3">
      <c r="A4427" s="7" t="s">
        <v>160</v>
      </c>
      <c r="B4427">
        <v>1</v>
      </c>
    </row>
    <row r="4428" spans="1:2" x14ac:dyDescent="0.3">
      <c r="A4428" s="7" t="s">
        <v>975</v>
      </c>
      <c r="B4428">
        <v>1</v>
      </c>
    </row>
    <row r="4429" spans="1:2" x14ac:dyDescent="0.3">
      <c r="A4429" s="3" t="s">
        <v>7714</v>
      </c>
      <c r="B4429">
        <v>3</v>
      </c>
    </row>
    <row r="4430" spans="1:2" x14ac:dyDescent="0.3">
      <c r="A4430" s="7" t="s">
        <v>7715</v>
      </c>
      <c r="B4430">
        <v>1</v>
      </c>
    </row>
    <row r="4431" spans="1:2" x14ac:dyDescent="0.3">
      <c r="A4431" s="7" t="s">
        <v>8685</v>
      </c>
      <c r="B4431">
        <v>1</v>
      </c>
    </row>
    <row r="4432" spans="1:2" x14ac:dyDescent="0.3">
      <c r="A4432" s="7" t="s">
        <v>6076</v>
      </c>
      <c r="B4432">
        <v>1</v>
      </c>
    </row>
    <row r="4433" spans="1:2" x14ac:dyDescent="0.3">
      <c r="A4433" s="3" t="s">
        <v>1019</v>
      </c>
      <c r="B4433">
        <v>3</v>
      </c>
    </row>
    <row r="4434" spans="1:2" x14ac:dyDescent="0.3">
      <c r="A4434" s="7" t="s">
        <v>6546</v>
      </c>
      <c r="B4434">
        <v>1</v>
      </c>
    </row>
    <row r="4435" spans="1:2" x14ac:dyDescent="0.3">
      <c r="A4435" s="7" t="s">
        <v>9691</v>
      </c>
      <c r="B4435">
        <v>1</v>
      </c>
    </row>
    <row r="4436" spans="1:2" x14ac:dyDescent="0.3">
      <c r="A4436" s="7" t="s">
        <v>1020</v>
      </c>
      <c r="B4436">
        <v>1</v>
      </c>
    </row>
    <row r="4437" spans="1:2" x14ac:dyDescent="0.3">
      <c r="A4437" s="3" t="s">
        <v>16597</v>
      </c>
      <c r="B4437">
        <v>3</v>
      </c>
    </row>
    <row r="4438" spans="1:2" x14ac:dyDescent="0.3">
      <c r="A4438" s="7" t="s">
        <v>15136</v>
      </c>
      <c r="B4438">
        <v>1</v>
      </c>
    </row>
    <row r="4439" spans="1:2" x14ac:dyDescent="0.3">
      <c r="A4439" s="7" t="s">
        <v>16599</v>
      </c>
      <c r="B4439">
        <v>2</v>
      </c>
    </row>
    <row r="4440" spans="1:2" x14ac:dyDescent="0.3">
      <c r="A4440" s="3" t="s">
        <v>11951</v>
      </c>
      <c r="B4440">
        <v>3</v>
      </c>
    </row>
    <row r="4441" spans="1:2" x14ac:dyDescent="0.3">
      <c r="A4441" s="7" t="s">
        <v>16763</v>
      </c>
      <c r="B4441">
        <v>1</v>
      </c>
    </row>
    <row r="4442" spans="1:2" x14ac:dyDescent="0.3">
      <c r="A4442" s="7" t="s">
        <v>20585</v>
      </c>
      <c r="B4442">
        <v>1</v>
      </c>
    </row>
    <row r="4443" spans="1:2" x14ac:dyDescent="0.3">
      <c r="A4443" s="7" t="s">
        <v>13243</v>
      </c>
      <c r="B4443">
        <v>1</v>
      </c>
    </row>
    <row r="4444" spans="1:2" x14ac:dyDescent="0.3">
      <c r="A4444" s="3" t="s">
        <v>17851</v>
      </c>
      <c r="B4444">
        <v>3</v>
      </c>
    </row>
    <row r="4445" spans="1:2" x14ac:dyDescent="0.3">
      <c r="A4445" s="7" t="s">
        <v>20254</v>
      </c>
      <c r="B4445">
        <v>1</v>
      </c>
    </row>
    <row r="4446" spans="1:2" x14ac:dyDescent="0.3">
      <c r="A4446" s="7" t="s">
        <v>17852</v>
      </c>
      <c r="B4446">
        <v>1</v>
      </c>
    </row>
    <row r="4447" spans="1:2" x14ac:dyDescent="0.3">
      <c r="A4447" s="7" t="s">
        <v>19394</v>
      </c>
      <c r="B4447">
        <v>1</v>
      </c>
    </row>
    <row r="4448" spans="1:2" x14ac:dyDescent="0.3">
      <c r="A4448" s="3" t="s">
        <v>1597</v>
      </c>
      <c r="B4448">
        <v>3</v>
      </c>
    </row>
    <row r="4449" spans="1:2" x14ac:dyDescent="0.3">
      <c r="A4449" s="7" t="s">
        <v>1598</v>
      </c>
      <c r="B4449">
        <v>1</v>
      </c>
    </row>
    <row r="4450" spans="1:2" x14ac:dyDescent="0.3">
      <c r="A4450" s="7" t="s">
        <v>4325</v>
      </c>
      <c r="B4450">
        <v>1</v>
      </c>
    </row>
    <row r="4451" spans="1:2" x14ac:dyDescent="0.3">
      <c r="A4451" s="7" t="s">
        <v>5246</v>
      </c>
      <c r="B4451">
        <v>1</v>
      </c>
    </row>
    <row r="4452" spans="1:2" x14ac:dyDescent="0.3">
      <c r="A4452" s="3" t="s">
        <v>17549</v>
      </c>
      <c r="B4452">
        <v>3</v>
      </c>
    </row>
    <row r="4453" spans="1:2" x14ac:dyDescent="0.3">
      <c r="A4453" s="7" t="s">
        <v>8955</v>
      </c>
      <c r="B4453">
        <v>2</v>
      </c>
    </row>
    <row r="4454" spans="1:2" x14ac:dyDescent="0.3">
      <c r="A4454" s="7" t="s">
        <v>17549</v>
      </c>
      <c r="B4454">
        <v>1</v>
      </c>
    </row>
    <row r="4455" spans="1:2" x14ac:dyDescent="0.3">
      <c r="A4455" s="3" t="s">
        <v>15253</v>
      </c>
      <c r="B4455">
        <v>3</v>
      </c>
    </row>
    <row r="4456" spans="1:2" x14ac:dyDescent="0.3">
      <c r="A4456" s="7" t="s">
        <v>14510</v>
      </c>
      <c r="B4456">
        <v>1</v>
      </c>
    </row>
    <row r="4457" spans="1:2" x14ac:dyDescent="0.3">
      <c r="A4457" s="7" t="s">
        <v>14867</v>
      </c>
      <c r="B4457">
        <v>1</v>
      </c>
    </row>
    <row r="4458" spans="1:2" x14ac:dyDescent="0.3">
      <c r="A4458" s="7" t="s">
        <v>16586</v>
      </c>
      <c r="B4458">
        <v>1</v>
      </c>
    </row>
    <row r="4459" spans="1:2" x14ac:dyDescent="0.3">
      <c r="A4459" s="3" t="s">
        <v>11073</v>
      </c>
      <c r="B4459">
        <v>3</v>
      </c>
    </row>
    <row r="4460" spans="1:2" x14ac:dyDescent="0.3">
      <c r="A4460" s="7" t="s">
        <v>11075</v>
      </c>
      <c r="B4460">
        <v>1</v>
      </c>
    </row>
    <row r="4461" spans="1:2" x14ac:dyDescent="0.3">
      <c r="A4461" s="7" t="s">
        <v>12605</v>
      </c>
      <c r="B4461">
        <v>1</v>
      </c>
    </row>
    <row r="4462" spans="1:2" x14ac:dyDescent="0.3">
      <c r="A4462" s="7" t="s">
        <v>14455</v>
      </c>
      <c r="B4462">
        <v>1</v>
      </c>
    </row>
    <row r="4463" spans="1:2" x14ac:dyDescent="0.3">
      <c r="A4463" s="3" t="s">
        <v>1203</v>
      </c>
      <c r="B4463">
        <v>3</v>
      </c>
    </row>
    <row r="4464" spans="1:2" x14ac:dyDescent="0.3">
      <c r="A4464" s="7" t="s">
        <v>3249</v>
      </c>
      <c r="B4464">
        <v>1</v>
      </c>
    </row>
    <row r="4465" spans="1:2" x14ac:dyDescent="0.3">
      <c r="A4465" s="7" t="s">
        <v>1205</v>
      </c>
      <c r="B4465">
        <v>1</v>
      </c>
    </row>
    <row r="4466" spans="1:2" x14ac:dyDescent="0.3">
      <c r="A4466" s="7" t="s">
        <v>3000</v>
      </c>
      <c r="B4466">
        <v>1</v>
      </c>
    </row>
    <row r="4467" spans="1:2" x14ac:dyDescent="0.3">
      <c r="A4467" s="3" t="s">
        <v>13158</v>
      </c>
      <c r="B4467">
        <v>3</v>
      </c>
    </row>
    <row r="4468" spans="1:2" x14ac:dyDescent="0.3">
      <c r="A4468" s="7" t="s">
        <v>1712</v>
      </c>
      <c r="B4468">
        <v>1</v>
      </c>
    </row>
    <row r="4469" spans="1:2" x14ac:dyDescent="0.3">
      <c r="A4469" s="7" t="s">
        <v>13160</v>
      </c>
      <c r="B4469">
        <v>1</v>
      </c>
    </row>
    <row r="4470" spans="1:2" x14ac:dyDescent="0.3">
      <c r="A4470" s="7" t="s">
        <v>9192</v>
      </c>
      <c r="B4470">
        <v>1</v>
      </c>
    </row>
    <row r="4471" spans="1:2" x14ac:dyDescent="0.3">
      <c r="A4471" s="3" t="s">
        <v>11867</v>
      </c>
      <c r="B4471">
        <v>3</v>
      </c>
    </row>
    <row r="4472" spans="1:2" x14ac:dyDescent="0.3">
      <c r="A4472" s="7" t="s">
        <v>15180</v>
      </c>
      <c r="B4472">
        <v>1</v>
      </c>
    </row>
    <row r="4473" spans="1:2" x14ac:dyDescent="0.3">
      <c r="A4473" s="7" t="s">
        <v>17249</v>
      </c>
      <c r="B4473">
        <v>1</v>
      </c>
    </row>
    <row r="4474" spans="1:2" x14ac:dyDescent="0.3">
      <c r="A4474" s="7" t="s">
        <v>10656</v>
      </c>
      <c r="B4474">
        <v>1</v>
      </c>
    </row>
    <row r="4475" spans="1:2" x14ac:dyDescent="0.3">
      <c r="A4475" s="3" t="s">
        <v>2947</v>
      </c>
      <c r="B4475">
        <v>3</v>
      </c>
    </row>
    <row r="4476" spans="1:2" x14ac:dyDescent="0.3">
      <c r="A4476" s="7" t="s">
        <v>7579</v>
      </c>
      <c r="B4476">
        <v>1</v>
      </c>
    </row>
    <row r="4477" spans="1:2" x14ac:dyDescent="0.3">
      <c r="A4477" s="7" t="s">
        <v>498</v>
      </c>
      <c r="B4477">
        <v>1</v>
      </c>
    </row>
    <row r="4478" spans="1:2" x14ac:dyDescent="0.3">
      <c r="A4478" s="7" t="s">
        <v>1814</v>
      </c>
      <c r="B4478">
        <v>1</v>
      </c>
    </row>
    <row r="4479" spans="1:2" x14ac:dyDescent="0.3">
      <c r="A4479" s="3" t="s">
        <v>6470</v>
      </c>
      <c r="B4479">
        <v>3</v>
      </c>
    </row>
    <row r="4480" spans="1:2" x14ac:dyDescent="0.3">
      <c r="A4480" s="7" t="s">
        <v>6471</v>
      </c>
      <c r="B4480">
        <v>1</v>
      </c>
    </row>
    <row r="4481" spans="1:2" x14ac:dyDescent="0.3">
      <c r="A4481" s="7" t="s">
        <v>2211</v>
      </c>
      <c r="B4481">
        <v>1</v>
      </c>
    </row>
    <row r="4482" spans="1:2" x14ac:dyDescent="0.3">
      <c r="A4482" s="7" t="s">
        <v>7106</v>
      </c>
      <c r="B4482">
        <v>1</v>
      </c>
    </row>
    <row r="4483" spans="1:2" x14ac:dyDescent="0.3">
      <c r="A4483" s="3" t="s">
        <v>10126</v>
      </c>
      <c r="B4483">
        <v>3</v>
      </c>
    </row>
    <row r="4484" spans="1:2" x14ac:dyDescent="0.3">
      <c r="A4484" s="7" t="s">
        <v>10128</v>
      </c>
      <c r="B4484">
        <v>2</v>
      </c>
    </row>
    <row r="4485" spans="1:2" x14ac:dyDescent="0.3">
      <c r="A4485" s="7" t="s">
        <v>10563</v>
      </c>
      <c r="B4485">
        <v>1</v>
      </c>
    </row>
    <row r="4486" spans="1:2" x14ac:dyDescent="0.3">
      <c r="A4486" s="3" t="s">
        <v>15518</v>
      </c>
      <c r="B4486">
        <v>3</v>
      </c>
    </row>
    <row r="4487" spans="1:2" x14ac:dyDescent="0.3">
      <c r="A4487" s="7" t="s">
        <v>3326</v>
      </c>
      <c r="B4487">
        <v>1</v>
      </c>
    </row>
    <row r="4488" spans="1:2" x14ac:dyDescent="0.3">
      <c r="A4488" s="7" t="s">
        <v>15520</v>
      </c>
      <c r="B4488">
        <v>1</v>
      </c>
    </row>
    <row r="4489" spans="1:2" x14ac:dyDescent="0.3">
      <c r="A4489" s="7" t="s">
        <v>16572</v>
      </c>
      <c r="B4489">
        <v>1</v>
      </c>
    </row>
    <row r="4490" spans="1:2" x14ac:dyDescent="0.3">
      <c r="A4490" s="3" t="s">
        <v>4383</v>
      </c>
      <c r="B4490">
        <v>3</v>
      </c>
    </row>
    <row r="4491" spans="1:2" x14ac:dyDescent="0.3">
      <c r="A4491" s="7" t="s">
        <v>4492</v>
      </c>
      <c r="B4491">
        <v>2</v>
      </c>
    </row>
    <row r="4492" spans="1:2" x14ac:dyDescent="0.3">
      <c r="A4492" s="7" t="s">
        <v>7615</v>
      </c>
      <c r="B4492">
        <v>1</v>
      </c>
    </row>
    <row r="4493" spans="1:2" x14ac:dyDescent="0.3">
      <c r="A4493" s="3" t="s">
        <v>1264</v>
      </c>
      <c r="B4493">
        <v>3</v>
      </c>
    </row>
    <row r="4494" spans="1:2" x14ac:dyDescent="0.3">
      <c r="A4494" s="7" t="s">
        <v>21</v>
      </c>
      <c r="B4494">
        <v>1</v>
      </c>
    </row>
    <row r="4495" spans="1:2" x14ac:dyDescent="0.3">
      <c r="A4495" s="7" t="s">
        <v>1190</v>
      </c>
      <c r="B4495">
        <v>1</v>
      </c>
    </row>
    <row r="4496" spans="1:2" x14ac:dyDescent="0.3">
      <c r="A4496" s="7" t="s">
        <v>2174</v>
      </c>
      <c r="B4496">
        <v>1</v>
      </c>
    </row>
    <row r="4497" spans="1:2" x14ac:dyDescent="0.3">
      <c r="A4497" s="3" t="s">
        <v>130</v>
      </c>
      <c r="B4497">
        <v>3</v>
      </c>
    </row>
    <row r="4498" spans="1:2" x14ac:dyDescent="0.3">
      <c r="A4498" s="7" t="s">
        <v>4250</v>
      </c>
      <c r="B4498">
        <v>1</v>
      </c>
    </row>
    <row r="4499" spans="1:2" x14ac:dyDescent="0.3">
      <c r="A4499" s="7" t="s">
        <v>132</v>
      </c>
      <c r="B4499">
        <v>2</v>
      </c>
    </row>
    <row r="4500" spans="1:2" x14ac:dyDescent="0.3">
      <c r="A4500" s="3" t="s">
        <v>3451</v>
      </c>
      <c r="B4500">
        <v>3</v>
      </c>
    </row>
    <row r="4501" spans="1:2" x14ac:dyDescent="0.3">
      <c r="A4501" s="7" t="s">
        <v>3453</v>
      </c>
      <c r="B4501">
        <v>2</v>
      </c>
    </row>
    <row r="4502" spans="1:2" x14ac:dyDescent="0.3">
      <c r="A4502" s="7" t="s">
        <v>9775</v>
      </c>
      <c r="B4502">
        <v>1</v>
      </c>
    </row>
    <row r="4503" spans="1:2" x14ac:dyDescent="0.3">
      <c r="A4503" s="3" t="s">
        <v>7905</v>
      </c>
      <c r="B4503">
        <v>3</v>
      </c>
    </row>
    <row r="4504" spans="1:2" x14ac:dyDescent="0.3">
      <c r="A4504" s="7" t="s">
        <v>8921</v>
      </c>
      <c r="B4504">
        <v>1</v>
      </c>
    </row>
    <row r="4505" spans="1:2" x14ac:dyDescent="0.3">
      <c r="A4505" s="7" t="s">
        <v>6579</v>
      </c>
      <c r="B4505">
        <v>1</v>
      </c>
    </row>
    <row r="4506" spans="1:2" x14ac:dyDescent="0.3">
      <c r="A4506" s="7" t="s">
        <v>12854</v>
      </c>
      <c r="B4506">
        <v>1</v>
      </c>
    </row>
    <row r="4507" spans="1:2" x14ac:dyDescent="0.3">
      <c r="A4507" s="3" t="s">
        <v>5639</v>
      </c>
      <c r="B4507">
        <v>3</v>
      </c>
    </row>
    <row r="4508" spans="1:2" x14ac:dyDescent="0.3">
      <c r="A4508" s="7" t="s">
        <v>4958</v>
      </c>
      <c r="B4508">
        <v>1</v>
      </c>
    </row>
    <row r="4509" spans="1:2" x14ac:dyDescent="0.3">
      <c r="A4509" s="7" t="s">
        <v>1499</v>
      </c>
      <c r="B4509">
        <v>1</v>
      </c>
    </row>
    <row r="4510" spans="1:2" x14ac:dyDescent="0.3">
      <c r="A4510" s="7" t="s">
        <v>7851</v>
      </c>
      <c r="B4510">
        <v>1</v>
      </c>
    </row>
    <row r="4511" spans="1:2" x14ac:dyDescent="0.3">
      <c r="A4511" s="3" t="s">
        <v>11977</v>
      </c>
      <c r="B4511">
        <v>3</v>
      </c>
    </row>
    <row r="4512" spans="1:2" x14ac:dyDescent="0.3">
      <c r="A4512" s="7" t="s">
        <v>11977</v>
      </c>
      <c r="B4512">
        <v>3</v>
      </c>
    </row>
    <row r="4513" spans="1:2" x14ac:dyDescent="0.3">
      <c r="A4513" s="3" t="s">
        <v>18597</v>
      </c>
      <c r="B4513">
        <v>3</v>
      </c>
    </row>
    <row r="4514" spans="1:2" x14ac:dyDescent="0.3">
      <c r="A4514" s="7" t="s">
        <v>17730</v>
      </c>
      <c r="B4514">
        <v>3</v>
      </c>
    </row>
    <row r="4515" spans="1:2" x14ac:dyDescent="0.3">
      <c r="A4515" s="3" t="s">
        <v>10907</v>
      </c>
      <c r="B4515">
        <v>3</v>
      </c>
    </row>
    <row r="4516" spans="1:2" x14ac:dyDescent="0.3">
      <c r="A4516" s="7" t="s">
        <v>10908</v>
      </c>
      <c r="B4516">
        <v>1</v>
      </c>
    </row>
    <row r="4517" spans="1:2" x14ac:dyDescent="0.3">
      <c r="A4517" s="7" t="s">
        <v>19486</v>
      </c>
      <c r="B4517">
        <v>1</v>
      </c>
    </row>
    <row r="4518" spans="1:2" x14ac:dyDescent="0.3">
      <c r="A4518" s="7" t="s">
        <v>10816</v>
      </c>
      <c r="B4518">
        <v>1</v>
      </c>
    </row>
    <row r="4519" spans="1:2" x14ac:dyDescent="0.3">
      <c r="A4519" s="3" t="s">
        <v>2772</v>
      </c>
      <c r="B4519">
        <v>3</v>
      </c>
    </row>
    <row r="4520" spans="1:2" x14ac:dyDescent="0.3">
      <c r="A4520" s="7" t="s">
        <v>9128</v>
      </c>
      <c r="B4520">
        <v>1</v>
      </c>
    </row>
    <row r="4521" spans="1:2" x14ac:dyDescent="0.3">
      <c r="A4521" s="7" t="s">
        <v>2773</v>
      </c>
      <c r="B4521">
        <v>1</v>
      </c>
    </row>
    <row r="4522" spans="1:2" x14ac:dyDescent="0.3">
      <c r="A4522" s="7" t="s">
        <v>3992</v>
      </c>
      <c r="B4522">
        <v>1</v>
      </c>
    </row>
    <row r="4523" spans="1:2" x14ac:dyDescent="0.3">
      <c r="A4523" s="3" t="s">
        <v>372</v>
      </c>
      <c r="B4523">
        <v>3</v>
      </c>
    </row>
    <row r="4524" spans="1:2" x14ac:dyDescent="0.3">
      <c r="A4524" s="7" t="s">
        <v>4971</v>
      </c>
      <c r="B4524">
        <v>1</v>
      </c>
    </row>
    <row r="4525" spans="1:2" x14ac:dyDescent="0.3">
      <c r="A4525" s="7" t="s">
        <v>793</v>
      </c>
      <c r="B4525">
        <v>1</v>
      </c>
    </row>
    <row r="4526" spans="1:2" x14ac:dyDescent="0.3">
      <c r="A4526" s="7" t="s">
        <v>374</v>
      </c>
      <c r="B4526">
        <v>1</v>
      </c>
    </row>
    <row r="4527" spans="1:2" x14ac:dyDescent="0.3">
      <c r="A4527" s="3" t="s">
        <v>9900</v>
      </c>
      <c r="B4527">
        <v>3</v>
      </c>
    </row>
    <row r="4528" spans="1:2" x14ac:dyDescent="0.3">
      <c r="A4528" s="7" t="s">
        <v>12646</v>
      </c>
      <c r="B4528">
        <v>1</v>
      </c>
    </row>
    <row r="4529" spans="1:2" x14ac:dyDescent="0.3">
      <c r="A4529" s="7" t="s">
        <v>749</v>
      </c>
      <c r="B4529">
        <v>1</v>
      </c>
    </row>
    <row r="4530" spans="1:2" x14ac:dyDescent="0.3">
      <c r="A4530" s="7" t="s">
        <v>9902</v>
      </c>
      <c r="B4530">
        <v>1</v>
      </c>
    </row>
    <row r="4531" spans="1:2" x14ac:dyDescent="0.3">
      <c r="A4531" s="3" t="s">
        <v>12524</v>
      </c>
      <c r="B4531">
        <v>3</v>
      </c>
    </row>
    <row r="4532" spans="1:2" x14ac:dyDescent="0.3">
      <c r="A4532" s="7" t="s">
        <v>11134</v>
      </c>
      <c r="B4532">
        <v>1</v>
      </c>
    </row>
    <row r="4533" spans="1:2" x14ac:dyDescent="0.3">
      <c r="A4533" s="7" t="s">
        <v>8938</v>
      </c>
      <c r="B4533">
        <v>1</v>
      </c>
    </row>
    <row r="4534" spans="1:2" x14ac:dyDescent="0.3">
      <c r="A4534" s="7" t="s">
        <v>15538</v>
      </c>
      <c r="B4534">
        <v>1</v>
      </c>
    </row>
    <row r="4535" spans="1:2" x14ac:dyDescent="0.3">
      <c r="A4535" s="3" t="s">
        <v>3081</v>
      </c>
      <c r="B4535">
        <v>3</v>
      </c>
    </row>
    <row r="4536" spans="1:2" x14ac:dyDescent="0.3">
      <c r="A4536" s="7" t="s">
        <v>8894</v>
      </c>
      <c r="B4536">
        <v>1</v>
      </c>
    </row>
    <row r="4537" spans="1:2" x14ac:dyDescent="0.3">
      <c r="A4537" s="7" t="s">
        <v>3081</v>
      </c>
      <c r="B4537">
        <v>1</v>
      </c>
    </row>
    <row r="4538" spans="1:2" x14ac:dyDescent="0.3">
      <c r="A4538" s="7" t="s">
        <v>6277</v>
      </c>
      <c r="B4538">
        <v>1</v>
      </c>
    </row>
    <row r="4539" spans="1:2" x14ac:dyDescent="0.3">
      <c r="A4539" s="3" t="s">
        <v>12056</v>
      </c>
      <c r="B4539">
        <v>3</v>
      </c>
    </row>
    <row r="4540" spans="1:2" x14ac:dyDescent="0.3">
      <c r="A4540" s="7" t="s">
        <v>3940</v>
      </c>
      <c r="B4540">
        <v>1</v>
      </c>
    </row>
    <row r="4541" spans="1:2" x14ac:dyDescent="0.3">
      <c r="A4541" s="7" t="s">
        <v>12058</v>
      </c>
      <c r="B4541">
        <v>1</v>
      </c>
    </row>
    <row r="4542" spans="1:2" x14ac:dyDescent="0.3">
      <c r="A4542" s="7" t="s">
        <v>5161</v>
      </c>
      <c r="B4542">
        <v>1</v>
      </c>
    </row>
    <row r="4543" spans="1:2" x14ac:dyDescent="0.3">
      <c r="A4543" s="3" t="s">
        <v>7210</v>
      </c>
      <c r="B4543">
        <v>3</v>
      </c>
    </row>
    <row r="4544" spans="1:2" x14ac:dyDescent="0.3">
      <c r="A4544" s="7" t="s">
        <v>3481</v>
      </c>
      <c r="B4544">
        <v>1</v>
      </c>
    </row>
    <row r="4545" spans="1:2" x14ac:dyDescent="0.3">
      <c r="A4545" s="7" t="s">
        <v>7211</v>
      </c>
      <c r="B4545">
        <v>1</v>
      </c>
    </row>
    <row r="4546" spans="1:2" x14ac:dyDescent="0.3">
      <c r="A4546" s="7" t="s">
        <v>8860</v>
      </c>
      <c r="B4546">
        <v>1</v>
      </c>
    </row>
    <row r="4547" spans="1:2" x14ac:dyDescent="0.3">
      <c r="A4547" s="3" t="s">
        <v>6806</v>
      </c>
      <c r="B4547">
        <v>3</v>
      </c>
    </row>
    <row r="4548" spans="1:2" x14ac:dyDescent="0.3">
      <c r="A4548" s="7" t="s">
        <v>1354</v>
      </c>
      <c r="B4548">
        <v>1</v>
      </c>
    </row>
    <row r="4549" spans="1:2" x14ac:dyDescent="0.3">
      <c r="A4549" s="7" t="s">
        <v>3866</v>
      </c>
      <c r="B4549">
        <v>1</v>
      </c>
    </row>
    <row r="4550" spans="1:2" x14ac:dyDescent="0.3">
      <c r="A4550" s="7" t="s">
        <v>15687</v>
      </c>
      <c r="B4550">
        <v>1</v>
      </c>
    </row>
    <row r="4551" spans="1:2" x14ac:dyDescent="0.3">
      <c r="A4551" s="3" t="s">
        <v>2341</v>
      </c>
      <c r="B4551">
        <v>3</v>
      </c>
    </row>
    <row r="4552" spans="1:2" x14ac:dyDescent="0.3">
      <c r="A4552" s="7" t="s">
        <v>870</v>
      </c>
      <c r="B4552">
        <v>1</v>
      </c>
    </row>
    <row r="4553" spans="1:2" x14ac:dyDescent="0.3">
      <c r="A4553" s="7" t="s">
        <v>2343</v>
      </c>
      <c r="B4553">
        <v>1</v>
      </c>
    </row>
    <row r="4554" spans="1:2" x14ac:dyDescent="0.3">
      <c r="A4554" s="7" t="s">
        <v>311</v>
      </c>
      <c r="B4554">
        <v>1</v>
      </c>
    </row>
    <row r="4555" spans="1:2" x14ac:dyDescent="0.3">
      <c r="A4555" s="3" t="s">
        <v>2798</v>
      </c>
      <c r="B4555">
        <v>3</v>
      </c>
    </row>
    <row r="4556" spans="1:2" x14ac:dyDescent="0.3">
      <c r="A4556" s="7" t="s">
        <v>2798</v>
      </c>
      <c r="B4556">
        <v>3</v>
      </c>
    </row>
    <row r="4557" spans="1:2" x14ac:dyDescent="0.3">
      <c r="A4557" s="3" t="s">
        <v>15951</v>
      </c>
      <c r="B4557">
        <v>3</v>
      </c>
    </row>
    <row r="4558" spans="1:2" x14ac:dyDescent="0.3">
      <c r="A4558" s="7" t="s">
        <v>9441</v>
      </c>
      <c r="B4558">
        <v>1</v>
      </c>
    </row>
    <row r="4559" spans="1:2" x14ac:dyDescent="0.3">
      <c r="A4559" s="7" t="s">
        <v>15952</v>
      </c>
      <c r="B4559">
        <v>2</v>
      </c>
    </row>
    <row r="4560" spans="1:2" x14ac:dyDescent="0.3">
      <c r="A4560" s="3" t="s">
        <v>8484</v>
      </c>
      <c r="B4560">
        <v>3</v>
      </c>
    </row>
    <row r="4561" spans="1:2" x14ac:dyDescent="0.3">
      <c r="A4561" s="7" t="s">
        <v>14922</v>
      </c>
      <c r="B4561">
        <v>1</v>
      </c>
    </row>
    <row r="4562" spans="1:2" x14ac:dyDescent="0.3">
      <c r="A4562" s="7" t="s">
        <v>8486</v>
      </c>
      <c r="B4562">
        <v>1</v>
      </c>
    </row>
    <row r="4563" spans="1:2" x14ac:dyDescent="0.3">
      <c r="A4563" s="7" t="s">
        <v>2991</v>
      </c>
      <c r="B4563">
        <v>1</v>
      </c>
    </row>
    <row r="4564" spans="1:2" x14ac:dyDescent="0.3">
      <c r="A4564" s="3" t="s">
        <v>10297</v>
      </c>
      <c r="B4564">
        <v>3</v>
      </c>
    </row>
    <row r="4565" spans="1:2" x14ac:dyDescent="0.3">
      <c r="A4565" s="7" t="s">
        <v>10298</v>
      </c>
      <c r="B4565">
        <v>1</v>
      </c>
    </row>
    <row r="4566" spans="1:2" x14ac:dyDescent="0.3">
      <c r="A4566" s="7" t="s">
        <v>11642</v>
      </c>
      <c r="B4566">
        <v>1</v>
      </c>
    </row>
    <row r="4567" spans="1:2" x14ac:dyDescent="0.3">
      <c r="A4567" s="7" t="s">
        <v>12539</v>
      </c>
      <c r="B4567">
        <v>1</v>
      </c>
    </row>
    <row r="4568" spans="1:2" x14ac:dyDescent="0.3">
      <c r="A4568" s="3" t="s">
        <v>14137</v>
      </c>
      <c r="B4568">
        <v>3</v>
      </c>
    </row>
    <row r="4569" spans="1:2" x14ac:dyDescent="0.3">
      <c r="A4569" s="7" t="s">
        <v>13473</v>
      </c>
      <c r="B4569">
        <v>1</v>
      </c>
    </row>
    <row r="4570" spans="1:2" x14ac:dyDescent="0.3">
      <c r="A4570" s="7" t="s">
        <v>12525</v>
      </c>
      <c r="B4570">
        <v>1</v>
      </c>
    </row>
    <row r="4571" spans="1:2" x14ac:dyDescent="0.3">
      <c r="A4571" s="7" t="s">
        <v>15854</v>
      </c>
      <c r="B4571">
        <v>1</v>
      </c>
    </row>
    <row r="4572" spans="1:2" x14ac:dyDescent="0.3">
      <c r="A4572" s="3" t="s">
        <v>8645</v>
      </c>
      <c r="B4572">
        <v>3</v>
      </c>
    </row>
    <row r="4573" spans="1:2" x14ac:dyDescent="0.3">
      <c r="A4573" s="7" t="s">
        <v>14915</v>
      </c>
      <c r="B4573">
        <v>1</v>
      </c>
    </row>
    <row r="4574" spans="1:2" x14ac:dyDescent="0.3">
      <c r="A4574" s="7" t="s">
        <v>10747</v>
      </c>
      <c r="B4574">
        <v>1</v>
      </c>
    </row>
    <row r="4575" spans="1:2" x14ac:dyDescent="0.3">
      <c r="A4575" s="7" t="s">
        <v>8646</v>
      </c>
      <c r="B4575">
        <v>1</v>
      </c>
    </row>
    <row r="4576" spans="1:2" x14ac:dyDescent="0.3">
      <c r="A4576" s="3" t="s">
        <v>381</v>
      </c>
      <c r="B4576">
        <v>3</v>
      </c>
    </row>
    <row r="4577" spans="1:2" x14ac:dyDescent="0.3">
      <c r="A4577" s="7" t="s">
        <v>3257</v>
      </c>
      <c r="B4577">
        <v>1</v>
      </c>
    </row>
    <row r="4578" spans="1:2" x14ac:dyDescent="0.3">
      <c r="A4578" s="7" t="s">
        <v>383</v>
      </c>
      <c r="B4578">
        <v>1</v>
      </c>
    </row>
    <row r="4579" spans="1:2" x14ac:dyDescent="0.3">
      <c r="A4579" s="7" t="s">
        <v>1474</v>
      </c>
      <c r="B4579">
        <v>1</v>
      </c>
    </row>
    <row r="4580" spans="1:2" x14ac:dyDescent="0.3">
      <c r="A4580" s="3" t="s">
        <v>7651</v>
      </c>
      <c r="B4580">
        <v>3</v>
      </c>
    </row>
    <row r="4581" spans="1:2" x14ac:dyDescent="0.3">
      <c r="A4581" s="7" t="s">
        <v>6845</v>
      </c>
      <c r="B4581">
        <v>2</v>
      </c>
    </row>
    <row r="4582" spans="1:2" x14ac:dyDescent="0.3">
      <c r="A4582" s="7" t="s">
        <v>8508</v>
      </c>
      <c r="B4582">
        <v>1</v>
      </c>
    </row>
    <row r="4583" spans="1:2" x14ac:dyDescent="0.3">
      <c r="A4583" s="3" t="s">
        <v>15435</v>
      </c>
      <c r="B4583">
        <v>3</v>
      </c>
    </row>
    <row r="4584" spans="1:2" x14ac:dyDescent="0.3">
      <c r="A4584" s="7" t="s">
        <v>11441</v>
      </c>
      <c r="B4584">
        <v>2</v>
      </c>
    </row>
    <row r="4585" spans="1:2" x14ac:dyDescent="0.3">
      <c r="A4585" s="7" t="s">
        <v>6013</v>
      </c>
      <c r="B4585">
        <v>1</v>
      </c>
    </row>
    <row r="4586" spans="1:2" x14ac:dyDescent="0.3">
      <c r="A4586" s="3" t="s">
        <v>11708</v>
      </c>
      <c r="B4586">
        <v>3</v>
      </c>
    </row>
    <row r="4587" spans="1:2" x14ac:dyDescent="0.3">
      <c r="A4587" s="7" t="s">
        <v>16717</v>
      </c>
      <c r="B4587">
        <v>1</v>
      </c>
    </row>
    <row r="4588" spans="1:2" x14ac:dyDescent="0.3">
      <c r="A4588" s="7" t="s">
        <v>4868</v>
      </c>
      <c r="B4588">
        <v>1</v>
      </c>
    </row>
    <row r="4589" spans="1:2" x14ac:dyDescent="0.3">
      <c r="A4589" s="7" t="s">
        <v>5366</v>
      </c>
      <c r="B4589">
        <v>1</v>
      </c>
    </row>
    <row r="4590" spans="1:2" x14ac:dyDescent="0.3">
      <c r="A4590" s="3" t="s">
        <v>11492</v>
      </c>
      <c r="B4590">
        <v>3</v>
      </c>
    </row>
    <row r="4591" spans="1:2" x14ac:dyDescent="0.3">
      <c r="A4591" s="7" t="s">
        <v>11493</v>
      </c>
      <c r="B4591">
        <v>1</v>
      </c>
    </row>
    <row r="4592" spans="1:2" x14ac:dyDescent="0.3">
      <c r="A4592" s="7" t="s">
        <v>11492</v>
      </c>
      <c r="B4592">
        <v>1</v>
      </c>
    </row>
    <row r="4593" spans="1:2" x14ac:dyDescent="0.3">
      <c r="A4593" s="7" t="s">
        <v>13649</v>
      </c>
      <c r="B4593">
        <v>1</v>
      </c>
    </row>
    <row r="4594" spans="1:2" x14ac:dyDescent="0.3">
      <c r="A4594" s="3" t="s">
        <v>7567</v>
      </c>
      <c r="B4594">
        <v>3</v>
      </c>
    </row>
    <row r="4595" spans="1:2" x14ac:dyDescent="0.3">
      <c r="A4595" s="7" t="s">
        <v>1283</v>
      </c>
      <c r="B4595">
        <v>1</v>
      </c>
    </row>
    <row r="4596" spans="1:2" x14ac:dyDescent="0.3">
      <c r="A4596" s="7" t="s">
        <v>749</v>
      </c>
      <c r="B4596">
        <v>1</v>
      </c>
    </row>
    <row r="4597" spans="1:2" x14ac:dyDescent="0.3">
      <c r="A4597" s="7" t="s">
        <v>1474</v>
      </c>
      <c r="B4597">
        <v>1</v>
      </c>
    </row>
    <row r="4598" spans="1:2" x14ac:dyDescent="0.3">
      <c r="A4598" s="3" t="s">
        <v>10671</v>
      </c>
      <c r="B4598">
        <v>3</v>
      </c>
    </row>
    <row r="4599" spans="1:2" x14ac:dyDescent="0.3">
      <c r="A4599" s="7" t="s">
        <v>18251</v>
      </c>
      <c r="B4599">
        <v>1</v>
      </c>
    </row>
    <row r="4600" spans="1:2" x14ac:dyDescent="0.3">
      <c r="A4600" s="7" t="s">
        <v>10672</v>
      </c>
      <c r="B4600">
        <v>1</v>
      </c>
    </row>
    <row r="4601" spans="1:2" x14ac:dyDescent="0.3">
      <c r="A4601" s="7" t="s">
        <v>10132</v>
      </c>
      <c r="B4601">
        <v>1</v>
      </c>
    </row>
    <row r="4602" spans="1:2" x14ac:dyDescent="0.3">
      <c r="A4602" s="3" t="s">
        <v>16061</v>
      </c>
      <c r="B4602">
        <v>3</v>
      </c>
    </row>
    <row r="4603" spans="1:2" x14ac:dyDescent="0.3">
      <c r="A4603" s="7" t="s">
        <v>11441</v>
      </c>
      <c r="B4603">
        <v>1</v>
      </c>
    </row>
    <row r="4604" spans="1:2" x14ac:dyDescent="0.3">
      <c r="A4604" s="7" t="s">
        <v>14915</v>
      </c>
      <c r="B4604">
        <v>1</v>
      </c>
    </row>
    <row r="4605" spans="1:2" x14ac:dyDescent="0.3">
      <c r="A4605" s="7" t="s">
        <v>13823</v>
      </c>
      <c r="B4605">
        <v>1</v>
      </c>
    </row>
    <row r="4606" spans="1:2" x14ac:dyDescent="0.3">
      <c r="A4606" s="3" t="s">
        <v>2925</v>
      </c>
      <c r="B4606">
        <v>3</v>
      </c>
    </row>
    <row r="4607" spans="1:2" x14ac:dyDescent="0.3">
      <c r="A4607" s="7" t="s">
        <v>8330</v>
      </c>
      <c r="B4607">
        <v>1</v>
      </c>
    </row>
    <row r="4608" spans="1:2" x14ac:dyDescent="0.3">
      <c r="A4608" s="7" t="s">
        <v>2725</v>
      </c>
      <c r="B4608">
        <v>1</v>
      </c>
    </row>
    <row r="4609" spans="1:2" x14ac:dyDescent="0.3">
      <c r="A4609" s="7" t="s">
        <v>9661</v>
      </c>
      <c r="B4609">
        <v>1</v>
      </c>
    </row>
    <row r="4610" spans="1:2" x14ac:dyDescent="0.3">
      <c r="A4610" s="3" t="s">
        <v>14970</v>
      </c>
      <c r="B4610">
        <v>3</v>
      </c>
    </row>
    <row r="4611" spans="1:2" x14ac:dyDescent="0.3">
      <c r="A4611" s="7" t="s">
        <v>3982</v>
      </c>
      <c r="B4611">
        <v>1</v>
      </c>
    </row>
    <row r="4612" spans="1:2" x14ac:dyDescent="0.3">
      <c r="A4612" s="7" t="s">
        <v>9683</v>
      </c>
      <c r="B4612">
        <v>1</v>
      </c>
    </row>
    <row r="4613" spans="1:2" x14ac:dyDescent="0.3">
      <c r="A4613" s="7" t="s">
        <v>12913</v>
      </c>
      <c r="B4613">
        <v>1</v>
      </c>
    </row>
    <row r="4614" spans="1:2" x14ac:dyDescent="0.3">
      <c r="A4614" s="3" t="s">
        <v>1685</v>
      </c>
      <c r="B4614">
        <v>3</v>
      </c>
    </row>
    <row r="4615" spans="1:2" x14ac:dyDescent="0.3">
      <c r="A4615" s="7" t="s">
        <v>327</v>
      </c>
      <c r="B4615">
        <v>1</v>
      </c>
    </row>
    <row r="4616" spans="1:2" x14ac:dyDescent="0.3">
      <c r="A4616" s="7" t="s">
        <v>410</v>
      </c>
      <c r="B4616">
        <v>1</v>
      </c>
    </row>
    <row r="4617" spans="1:2" x14ac:dyDescent="0.3">
      <c r="A4617" s="7" t="s">
        <v>749</v>
      </c>
      <c r="B4617">
        <v>1</v>
      </c>
    </row>
    <row r="4618" spans="1:2" x14ac:dyDescent="0.3">
      <c r="A4618" s="3" t="s">
        <v>2452</v>
      </c>
      <c r="B4618">
        <v>3</v>
      </c>
    </row>
    <row r="4619" spans="1:2" x14ac:dyDescent="0.3">
      <c r="A4619" s="7" t="s">
        <v>3486</v>
      </c>
      <c r="B4619">
        <v>1</v>
      </c>
    </row>
    <row r="4620" spans="1:2" x14ac:dyDescent="0.3">
      <c r="A4620" s="7" t="s">
        <v>556</v>
      </c>
      <c r="B4620">
        <v>1</v>
      </c>
    </row>
    <row r="4621" spans="1:2" x14ac:dyDescent="0.3">
      <c r="A4621" s="7" t="s">
        <v>1116</v>
      </c>
      <c r="B4621">
        <v>1</v>
      </c>
    </row>
    <row r="4622" spans="1:2" x14ac:dyDescent="0.3">
      <c r="A4622" s="3" t="s">
        <v>745</v>
      </c>
      <c r="B4622">
        <v>3</v>
      </c>
    </row>
    <row r="4623" spans="1:2" x14ac:dyDescent="0.3">
      <c r="A4623" s="7" t="s">
        <v>746</v>
      </c>
      <c r="B4623">
        <v>1</v>
      </c>
    </row>
    <row r="4624" spans="1:2" x14ac:dyDescent="0.3">
      <c r="A4624" s="7" t="s">
        <v>200</v>
      </c>
      <c r="B4624">
        <v>1</v>
      </c>
    </row>
    <row r="4625" spans="1:2" x14ac:dyDescent="0.3">
      <c r="A4625" s="7" t="s">
        <v>1703</v>
      </c>
      <c r="B4625">
        <v>1</v>
      </c>
    </row>
    <row r="4626" spans="1:2" x14ac:dyDescent="0.3">
      <c r="A4626" s="3" t="s">
        <v>6018</v>
      </c>
      <c r="B4626">
        <v>3</v>
      </c>
    </row>
    <row r="4627" spans="1:2" x14ac:dyDescent="0.3">
      <c r="A4627" s="7" t="s">
        <v>8795</v>
      </c>
      <c r="B4627">
        <v>1</v>
      </c>
    </row>
    <row r="4628" spans="1:2" x14ac:dyDescent="0.3">
      <c r="A4628" s="7" t="s">
        <v>6019</v>
      </c>
      <c r="B4628">
        <v>1</v>
      </c>
    </row>
    <row r="4629" spans="1:2" x14ac:dyDescent="0.3">
      <c r="A4629" s="7" t="s">
        <v>7939</v>
      </c>
      <c r="B4629">
        <v>1</v>
      </c>
    </row>
    <row r="4630" spans="1:2" x14ac:dyDescent="0.3">
      <c r="A4630" s="3" t="s">
        <v>12153</v>
      </c>
      <c r="B4630">
        <v>3</v>
      </c>
    </row>
    <row r="4631" spans="1:2" x14ac:dyDescent="0.3">
      <c r="A4631" s="7" t="s">
        <v>12155</v>
      </c>
      <c r="B4631">
        <v>1</v>
      </c>
    </row>
    <row r="4632" spans="1:2" x14ac:dyDescent="0.3">
      <c r="A4632" s="7" t="s">
        <v>17730</v>
      </c>
      <c r="B4632">
        <v>1</v>
      </c>
    </row>
    <row r="4633" spans="1:2" x14ac:dyDescent="0.3">
      <c r="A4633" s="7" t="s">
        <v>12613</v>
      </c>
      <c r="B4633">
        <v>1</v>
      </c>
    </row>
    <row r="4634" spans="1:2" x14ac:dyDescent="0.3">
      <c r="A4634" s="3" t="s">
        <v>11205</v>
      </c>
      <c r="B4634">
        <v>3</v>
      </c>
    </row>
    <row r="4635" spans="1:2" x14ac:dyDescent="0.3">
      <c r="A4635" s="7" t="s">
        <v>5161</v>
      </c>
      <c r="B4635">
        <v>1</v>
      </c>
    </row>
    <row r="4636" spans="1:2" x14ac:dyDescent="0.3">
      <c r="A4636" s="7" t="s">
        <v>10823</v>
      </c>
      <c r="B4636">
        <v>1</v>
      </c>
    </row>
    <row r="4637" spans="1:2" x14ac:dyDescent="0.3">
      <c r="A4637" s="7" t="s">
        <v>9192</v>
      </c>
      <c r="B4637">
        <v>1</v>
      </c>
    </row>
    <row r="4638" spans="1:2" x14ac:dyDescent="0.3">
      <c r="A4638" s="3" t="s">
        <v>3850</v>
      </c>
      <c r="B4638">
        <v>3</v>
      </c>
    </row>
    <row r="4639" spans="1:2" x14ac:dyDescent="0.3">
      <c r="A4639" s="7" t="s">
        <v>3852</v>
      </c>
      <c r="B4639">
        <v>1</v>
      </c>
    </row>
    <row r="4640" spans="1:2" x14ac:dyDescent="0.3">
      <c r="A4640" s="7" t="s">
        <v>5322</v>
      </c>
      <c r="B4640">
        <v>1</v>
      </c>
    </row>
    <row r="4641" spans="1:2" x14ac:dyDescent="0.3">
      <c r="A4641" s="7" t="s">
        <v>7356</v>
      </c>
      <c r="B4641">
        <v>1</v>
      </c>
    </row>
    <row r="4642" spans="1:2" x14ac:dyDescent="0.3">
      <c r="A4642" s="3" t="s">
        <v>799</v>
      </c>
      <c r="B4642">
        <v>3</v>
      </c>
    </row>
    <row r="4643" spans="1:2" x14ac:dyDescent="0.3">
      <c r="A4643" s="7" t="s">
        <v>3670</v>
      </c>
      <c r="B4643">
        <v>1</v>
      </c>
    </row>
    <row r="4644" spans="1:2" x14ac:dyDescent="0.3">
      <c r="A4644" s="7" t="s">
        <v>800</v>
      </c>
      <c r="B4644">
        <v>1</v>
      </c>
    </row>
    <row r="4645" spans="1:2" x14ac:dyDescent="0.3">
      <c r="A4645" s="7" t="s">
        <v>2318</v>
      </c>
      <c r="B4645">
        <v>1</v>
      </c>
    </row>
    <row r="4646" spans="1:2" x14ac:dyDescent="0.3">
      <c r="A4646" s="3" t="s">
        <v>8390</v>
      </c>
      <c r="B4646">
        <v>3</v>
      </c>
    </row>
    <row r="4647" spans="1:2" x14ac:dyDescent="0.3">
      <c r="A4647" s="7" t="s">
        <v>11834</v>
      </c>
      <c r="B4647">
        <v>1</v>
      </c>
    </row>
    <row r="4648" spans="1:2" x14ac:dyDescent="0.3">
      <c r="A4648" s="7" t="s">
        <v>1523</v>
      </c>
      <c r="B4648">
        <v>1</v>
      </c>
    </row>
    <row r="4649" spans="1:2" x14ac:dyDescent="0.3">
      <c r="A4649" s="7" t="s">
        <v>8392</v>
      </c>
      <c r="B4649">
        <v>1</v>
      </c>
    </row>
    <row r="4650" spans="1:2" x14ac:dyDescent="0.3">
      <c r="A4650" s="3" t="s">
        <v>9846</v>
      </c>
      <c r="B4650">
        <v>3</v>
      </c>
    </row>
    <row r="4651" spans="1:2" x14ac:dyDescent="0.3">
      <c r="A4651" s="7" t="s">
        <v>11021</v>
      </c>
      <c r="B4651">
        <v>1</v>
      </c>
    </row>
    <row r="4652" spans="1:2" x14ac:dyDescent="0.3">
      <c r="A4652" s="7" t="s">
        <v>6383</v>
      </c>
      <c r="B4652">
        <v>1</v>
      </c>
    </row>
    <row r="4653" spans="1:2" x14ac:dyDescent="0.3">
      <c r="A4653" s="7" t="s">
        <v>13504</v>
      </c>
      <c r="B4653">
        <v>1</v>
      </c>
    </row>
    <row r="4654" spans="1:2" x14ac:dyDescent="0.3">
      <c r="A4654" s="3" t="s">
        <v>12637</v>
      </c>
      <c r="B4654">
        <v>3</v>
      </c>
    </row>
    <row r="4655" spans="1:2" x14ac:dyDescent="0.3">
      <c r="A4655" s="7" t="s">
        <v>12339</v>
      </c>
      <c r="B4655">
        <v>1</v>
      </c>
    </row>
    <row r="4656" spans="1:2" x14ac:dyDescent="0.3">
      <c r="A4656" s="7" t="s">
        <v>7997</v>
      </c>
      <c r="B4656">
        <v>2</v>
      </c>
    </row>
    <row r="4657" spans="1:2" x14ac:dyDescent="0.3">
      <c r="A4657" s="3" t="s">
        <v>9890</v>
      </c>
      <c r="B4657">
        <v>3</v>
      </c>
    </row>
    <row r="4658" spans="1:2" x14ac:dyDescent="0.3">
      <c r="A4658" s="7" t="s">
        <v>650</v>
      </c>
      <c r="B4658">
        <v>1</v>
      </c>
    </row>
    <row r="4659" spans="1:2" x14ac:dyDescent="0.3">
      <c r="A4659" s="7" t="s">
        <v>8106</v>
      </c>
      <c r="B4659">
        <v>1</v>
      </c>
    </row>
    <row r="4660" spans="1:2" x14ac:dyDescent="0.3">
      <c r="A4660" s="7" t="s">
        <v>184</v>
      </c>
      <c r="B4660">
        <v>1</v>
      </c>
    </row>
    <row r="4661" spans="1:2" x14ac:dyDescent="0.3">
      <c r="A4661" s="3" t="s">
        <v>475</v>
      </c>
      <c r="B4661">
        <v>3</v>
      </c>
    </row>
    <row r="4662" spans="1:2" x14ac:dyDescent="0.3">
      <c r="A4662" s="7" t="s">
        <v>1430</v>
      </c>
      <c r="B4662">
        <v>1</v>
      </c>
    </row>
    <row r="4663" spans="1:2" x14ac:dyDescent="0.3">
      <c r="A4663" s="7" t="s">
        <v>5441</v>
      </c>
      <c r="B4663">
        <v>1</v>
      </c>
    </row>
    <row r="4664" spans="1:2" x14ac:dyDescent="0.3">
      <c r="A4664" s="7" t="s">
        <v>477</v>
      </c>
      <c r="B4664">
        <v>1</v>
      </c>
    </row>
    <row r="4665" spans="1:2" x14ac:dyDescent="0.3">
      <c r="A4665" s="3" t="s">
        <v>14396</v>
      </c>
      <c r="B4665">
        <v>3</v>
      </c>
    </row>
    <row r="4666" spans="1:2" x14ac:dyDescent="0.3">
      <c r="A4666" s="7" t="s">
        <v>16547</v>
      </c>
      <c r="B4666">
        <v>1</v>
      </c>
    </row>
    <row r="4667" spans="1:2" x14ac:dyDescent="0.3">
      <c r="A4667" s="7" t="s">
        <v>17762</v>
      </c>
      <c r="B4667">
        <v>1</v>
      </c>
    </row>
    <row r="4668" spans="1:2" x14ac:dyDescent="0.3">
      <c r="A4668" s="7" t="s">
        <v>13851</v>
      </c>
      <c r="B4668">
        <v>1</v>
      </c>
    </row>
    <row r="4669" spans="1:2" x14ac:dyDescent="0.3">
      <c r="A4669" s="3" t="s">
        <v>17230</v>
      </c>
      <c r="B4669">
        <v>3</v>
      </c>
    </row>
    <row r="4670" spans="1:2" x14ac:dyDescent="0.3">
      <c r="A4670" s="7" t="s">
        <v>17232</v>
      </c>
      <c r="B4670">
        <v>1</v>
      </c>
    </row>
    <row r="4671" spans="1:2" x14ac:dyDescent="0.3">
      <c r="A4671" s="7" t="s">
        <v>16572</v>
      </c>
      <c r="B4671">
        <v>2</v>
      </c>
    </row>
    <row r="4672" spans="1:2" x14ac:dyDescent="0.3">
      <c r="A4672" s="3" t="s">
        <v>8671</v>
      </c>
      <c r="B4672">
        <v>3</v>
      </c>
    </row>
    <row r="4673" spans="1:2" x14ac:dyDescent="0.3">
      <c r="A4673" s="7" t="s">
        <v>9367</v>
      </c>
      <c r="B4673">
        <v>1</v>
      </c>
    </row>
    <row r="4674" spans="1:2" x14ac:dyDescent="0.3">
      <c r="A4674" s="7" t="s">
        <v>6845</v>
      </c>
      <c r="B4674">
        <v>1</v>
      </c>
    </row>
    <row r="4675" spans="1:2" x14ac:dyDescent="0.3">
      <c r="A4675" s="7" t="s">
        <v>8673</v>
      </c>
      <c r="B4675">
        <v>1</v>
      </c>
    </row>
    <row r="4676" spans="1:2" x14ac:dyDescent="0.3">
      <c r="A4676" s="3" t="s">
        <v>18464</v>
      </c>
      <c r="B4676">
        <v>3</v>
      </c>
    </row>
    <row r="4677" spans="1:2" x14ac:dyDescent="0.3">
      <c r="A4677" s="7" t="s">
        <v>9914</v>
      </c>
      <c r="B4677">
        <v>3</v>
      </c>
    </row>
    <row r="4678" spans="1:2" x14ac:dyDescent="0.3">
      <c r="A4678" s="3" t="s">
        <v>12205</v>
      </c>
      <c r="B4678">
        <v>3</v>
      </c>
    </row>
    <row r="4679" spans="1:2" x14ac:dyDescent="0.3">
      <c r="A4679" s="7" t="s">
        <v>12206</v>
      </c>
      <c r="B4679">
        <v>1</v>
      </c>
    </row>
    <row r="4680" spans="1:2" x14ac:dyDescent="0.3">
      <c r="A4680" s="7" t="s">
        <v>9683</v>
      </c>
      <c r="B4680">
        <v>1</v>
      </c>
    </row>
    <row r="4681" spans="1:2" x14ac:dyDescent="0.3">
      <c r="A4681" s="7" t="s">
        <v>18265</v>
      </c>
      <c r="B4681">
        <v>1</v>
      </c>
    </row>
    <row r="4682" spans="1:2" x14ac:dyDescent="0.3">
      <c r="A4682" s="3" t="s">
        <v>16081</v>
      </c>
      <c r="B4682">
        <v>3</v>
      </c>
    </row>
    <row r="4683" spans="1:2" x14ac:dyDescent="0.3">
      <c r="A4683" s="7" t="s">
        <v>4792</v>
      </c>
      <c r="B4683">
        <v>1</v>
      </c>
    </row>
    <row r="4684" spans="1:2" x14ac:dyDescent="0.3">
      <c r="A4684" s="7" t="s">
        <v>16083</v>
      </c>
      <c r="B4684">
        <v>1</v>
      </c>
    </row>
    <row r="4685" spans="1:2" x14ac:dyDescent="0.3">
      <c r="A4685" s="7" t="s">
        <v>8938</v>
      </c>
      <c r="B4685">
        <v>1</v>
      </c>
    </row>
    <row r="4686" spans="1:2" x14ac:dyDescent="0.3">
      <c r="A4686" s="3" t="s">
        <v>11485</v>
      </c>
      <c r="B4686">
        <v>3</v>
      </c>
    </row>
    <row r="4687" spans="1:2" x14ac:dyDescent="0.3">
      <c r="A4687" s="7" t="s">
        <v>11224</v>
      </c>
      <c r="B4687">
        <v>1</v>
      </c>
    </row>
    <row r="4688" spans="1:2" x14ac:dyDescent="0.3">
      <c r="A4688" s="7" t="s">
        <v>10451</v>
      </c>
      <c r="B4688">
        <v>1</v>
      </c>
    </row>
    <row r="4689" spans="1:2" x14ac:dyDescent="0.3">
      <c r="A4689" s="7" t="s">
        <v>10758</v>
      </c>
      <c r="B4689">
        <v>1</v>
      </c>
    </row>
    <row r="4690" spans="1:2" x14ac:dyDescent="0.3">
      <c r="A4690" s="3" t="s">
        <v>14759</v>
      </c>
      <c r="B4690">
        <v>3</v>
      </c>
    </row>
    <row r="4691" spans="1:2" x14ac:dyDescent="0.3">
      <c r="A4691" s="7" t="s">
        <v>14761</v>
      </c>
      <c r="B4691">
        <v>2</v>
      </c>
    </row>
    <row r="4692" spans="1:2" x14ac:dyDescent="0.3">
      <c r="A4692" s="7" t="s">
        <v>20592</v>
      </c>
      <c r="B4692">
        <v>1</v>
      </c>
    </row>
    <row r="4693" spans="1:2" x14ac:dyDescent="0.3">
      <c r="A4693" s="3" t="s">
        <v>13314</v>
      </c>
      <c r="B4693">
        <v>3</v>
      </c>
    </row>
    <row r="4694" spans="1:2" x14ac:dyDescent="0.3">
      <c r="A4694" s="7" t="s">
        <v>11058</v>
      </c>
      <c r="B4694">
        <v>1</v>
      </c>
    </row>
    <row r="4695" spans="1:2" x14ac:dyDescent="0.3">
      <c r="A4695" s="7" t="s">
        <v>12793</v>
      </c>
      <c r="B4695">
        <v>1</v>
      </c>
    </row>
    <row r="4696" spans="1:2" x14ac:dyDescent="0.3">
      <c r="A4696" s="7" t="s">
        <v>13316</v>
      </c>
      <c r="B4696">
        <v>1</v>
      </c>
    </row>
    <row r="4697" spans="1:2" x14ac:dyDescent="0.3">
      <c r="A4697" s="3" t="s">
        <v>13351</v>
      </c>
      <c r="B4697">
        <v>3</v>
      </c>
    </row>
    <row r="4698" spans="1:2" x14ac:dyDescent="0.3">
      <c r="A4698" s="7" t="s">
        <v>7110</v>
      </c>
      <c r="B4698">
        <v>1</v>
      </c>
    </row>
    <row r="4699" spans="1:2" x14ac:dyDescent="0.3">
      <c r="A4699" s="7" t="s">
        <v>21749</v>
      </c>
      <c r="B4699">
        <v>1</v>
      </c>
    </row>
    <row r="4700" spans="1:2" x14ac:dyDescent="0.3">
      <c r="A4700" s="7" t="s">
        <v>19268</v>
      </c>
      <c r="B4700">
        <v>1</v>
      </c>
    </row>
    <row r="4701" spans="1:2" x14ac:dyDescent="0.3">
      <c r="A4701" s="3" t="s">
        <v>17405</v>
      </c>
      <c r="B4701">
        <v>3</v>
      </c>
    </row>
    <row r="4702" spans="1:2" x14ac:dyDescent="0.3">
      <c r="A4702" s="7" t="s">
        <v>13859</v>
      </c>
      <c r="B4702">
        <v>1</v>
      </c>
    </row>
    <row r="4703" spans="1:2" x14ac:dyDescent="0.3">
      <c r="A4703" s="7" t="s">
        <v>21379</v>
      </c>
      <c r="B4703">
        <v>1</v>
      </c>
    </row>
    <row r="4704" spans="1:2" x14ac:dyDescent="0.3">
      <c r="A4704" s="7" t="s">
        <v>16836</v>
      </c>
      <c r="B4704">
        <v>1</v>
      </c>
    </row>
    <row r="4705" spans="1:2" x14ac:dyDescent="0.3">
      <c r="A4705" s="3" t="s">
        <v>733</v>
      </c>
      <c r="B4705">
        <v>3</v>
      </c>
    </row>
    <row r="4706" spans="1:2" x14ac:dyDescent="0.3">
      <c r="A4706" s="7" t="s">
        <v>2446</v>
      </c>
      <c r="B4706">
        <v>1</v>
      </c>
    </row>
    <row r="4707" spans="1:2" x14ac:dyDescent="0.3">
      <c r="A4707" s="7" t="s">
        <v>1190</v>
      </c>
      <c r="B4707">
        <v>1</v>
      </c>
    </row>
    <row r="4708" spans="1:2" x14ac:dyDescent="0.3">
      <c r="A4708" s="7" t="s">
        <v>735</v>
      </c>
      <c r="B4708">
        <v>1</v>
      </c>
    </row>
    <row r="4709" spans="1:2" x14ac:dyDescent="0.3">
      <c r="A4709" s="3" t="s">
        <v>17306</v>
      </c>
      <c r="B4709">
        <v>3</v>
      </c>
    </row>
    <row r="4710" spans="1:2" x14ac:dyDescent="0.3">
      <c r="A4710" s="7" t="s">
        <v>106</v>
      </c>
      <c r="B4710">
        <v>1</v>
      </c>
    </row>
    <row r="4711" spans="1:2" x14ac:dyDescent="0.3">
      <c r="A4711" s="7" t="s">
        <v>975</v>
      </c>
      <c r="B4711">
        <v>1</v>
      </c>
    </row>
    <row r="4712" spans="1:2" x14ac:dyDescent="0.3">
      <c r="A4712" s="7" t="s">
        <v>18294</v>
      </c>
      <c r="B4712">
        <v>1</v>
      </c>
    </row>
    <row r="4713" spans="1:2" x14ac:dyDescent="0.3">
      <c r="A4713" s="3" t="s">
        <v>2923</v>
      </c>
      <c r="B4713">
        <v>3</v>
      </c>
    </row>
    <row r="4714" spans="1:2" x14ac:dyDescent="0.3">
      <c r="A4714" s="7" t="s">
        <v>10230</v>
      </c>
      <c r="B4714">
        <v>1</v>
      </c>
    </row>
    <row r="4715" spans="1:2" x14ac:dyDescent="0.3">
      <c r="A4715" s="7" t="s">
        <v>2925</v>
      </c>
      <c r="B4715">
        <v>1</v>
      </c>
    </row>
    <row r="4716" spans="1:2" x14ac:dyDescent="0.3">
      <c r="A4716" s="7" t="s">
        <v>2756</v>
      </c>
      <c r="B4716">
        <v>1</v>
      </c>
    </row>
    <row r="4717" spans="1:2" x14ac:dyDescent="0.3">
      <c r="A4717" s="3" t="s">
        <v>5523</v>
      </c>
      <c r="B4717">
        <v>3</v>
      </c>
    </row>
    <row r="4718" spans="1:2" x14ac:dyDescent="0.3">
      <c r="A4718" s="7" t="s">
        <v>5946</v>
      </c>
      <c r="B4718">
        <v>1</v>
      </c>
    </row>
    <row r="4719" spans="1:2" x14ac:dyDescent="0.3">
      <c r="A4719" s="7" t="s">
        <v>5525</v>
      </c>
      <c r="B4719">
        <v>1</v>
      </c>
    </row>
    <row r="4720" spans="1:2" x14ac:dyDescent="0.3">
      <c r="A4720" s="7" t="s">
        <v>11123</v>
      </c>
      <c r="B4720">
        <v>1</v>
      </c>
    </row>
    <row r="4721" spans="1:2" x14ac:dyDescent="0.3">
      <c r="A4721" s="3" t="s">
        <v>9079</v>
      </c>
      <c r="B4721">
        <v>3</v>
      </c>
    </row>
    <row r="4722" spans="1:2" x14ac:dyDescent="0.3">
      <c r="A4722" s="7" t="s">
        <v>3982</v>
      </c>
      <c r="B4722">
        <v>1</v>
      </c>
    </row>
    <row r="4723" spans="1:2" x14ac:dyDescent="0.3">
      <c r="A4723" s="7" t="s">
        <v>8960</v>
      </c>
      <c r="B4723">
        <v>1</v>
      </c>
    </row>
    <row r="4724" spans="1:2" x14ac:dyDescent="0.3">
      <c r="A4724" s="7" t="s">
        <v>10568</v>
      </c>
      <c r="B4724">
        <v>1</v>
      </c>
    </row>
    <row r="4725" spans="1:2" x14ac:dyDescent="0.3">
      <c r="A4725" s="3" t="s">
        <v>11333</v>
      </c>
      <c r="B4725">
        <v>3</v>
      </c>
    </row>
    <row r="4726" spans="1:2" x14ac:dyDescent="0.3">
      <c r="A4726" s="7" t="s">
        <v>11335</v>
      </c>
      <c r="B4726">
        <v>1</v>
      </c>
    </row>
    <row r="4727" spans="1:2" x14ac:dyDescent="0.3">
      <c r="A4727" s="7" t="s">
        <v>16168</v>
      </c>
      <c r="B4727">
        <v>1</v>
      </c>
    </row>
    <row r="4728" spans="1:2" x14ac:dyDescent="0.3">
      <c r="A4728" s="7" t="s">
        <v>1519</v>
      </c>
      <c r="B4728">
        <v>1</v>
      </c>
    </row>
    <row r="4729" spans="1:2" x14ac:dyDescent="0.3">
      <c r="A4729" s="3" t="s">
        <v>15190</v>
      </c>
      <c r="B4729">
        <v>3</v>
      </c>
    </row>
    <row r="4730" spans="1:2" x14ac:dyDescent="0.3">
      <c r="A4730" s="7" t="s">
        <v>21179</v>
      </c>
      <c r="B4730">
        <v>1</v>
      </c>
    </row>
    <row r="4731" spans="1:2" x14ac:dyDescent="0.3">
      <c r="A4731" s="7" t="s">
        <v>16890</v>
      </c>
      <c r="B4731">
        <v>1</v>
      </c>
    </row>
    <row r="4732" spans="1:2" x14ac:dyDescent="0.3">
      <c r="A4732" s="7" t="s">
        <v>15192</v>
      </c>
      <c r="B4732">
        <v>1</v>
      </c>
    </row>
    <row r="4733" spans="1:2" x14ac:dyDescent="0.3">
      <c r="A4733" s="3" t="s">
        <v>12836</v>
      </c>
      <c r="B4733">
        <v>3</v>
      </c>
    </row>
    <row r="4734" spans="1:2" x14ac:dyDescent="0.3">
      <c r="A4734" s="7" t="s">
        <v>10891</v>
      </c>
      <c r="B4734">
        <v>1</v>
      </c>
    </row>
    <row r="4735" spans="1:2" x14ac:dyDescent="0.3">
      <c r="A4735" s="7" t="s">
        <v>20172</v>
      </c>
      <c r="B4735">
        <v>2</v>
      </c>
    </row>
    <row r="4736" spans="1:2" x14ac:dyDescent="0.3">
      <c r="A4736" s="3" t="s">
        <v>14351</v>
      </c>
      <c r="B4736">
        <v>3</v>
      </c>
    </row>
    <row r="4737" spans="1:2" x14ac:dyDescent="0.3">
      <c r="A4737" s="7" t="s">
        <v>10924</v>
      </c>
      <c r="B4737">
        <v>1</v>
      </c>
    </row>
    <row r="4738" spans="1:2" x14ac:dyDescent="0.3">
      <c r="A4738" s="7" t="s">
        <v>8921</v>
      </c>
      <c r="B4738">
        <v>1</v>
      </c>
    </row>
    <row r="4739" spans="1:2" x14ac:dyDescent="0.3">
      <c r="A4739" s="7" t="s">
        <v>14353</v>
      </c>
      <c r="B4739">
        <v>1</v>
      </c>
    </row>
    <row r="4740" spans="1:2" x14ac:dyDescent="0.3">
      <c r="A4740" s="3" t="s">
        <v>4776</v>
      </c>
      <c r="B4740">
        <v>3</v>
      </c>
    </row>
    <row r="4741" spans="1:2" x14ac:dyDescent="0.3">
      <c r="A4741" s="7" t="s">
        <v>4778</v>
      </c>
      <c r="B4741">
        <v>1</v>
      </c>
    </row>
    <row r="4742" spans="1:2" x14ac:dyDescent="0.3">
      <c r="A4742" s="7" t="s">
        <v>1841</v>
      </c>
      <c r="B4742">
        <v>1</v>
      </c>
    </row>
    <row r="4743" spans="1:2" x14ac:dyDescent="0.3">
      <c r="A4743" s="7" t="s">
        <v>4283</v>
      </c>
      <c r="B4743">
        <v>1</v>
      </c>
    </row>
    <row r="4744" spans="1:2" x14ac:dyDescent="0.3">
      <c r="A4744" s="3" t="s">
        <v>16530</v>
      </c>
      <c r="B4744">
        <v>3</v>
      </c>
    </row>
    <row r="4745" spans="1:2" x14ac:dyDescent="0.3">
      <c r="A4745" s="7" t="s">
        <v>650</v>
      </c>
      <c r="B4745">
        <v>1</v>
      </c>
    </row>
    <row r="4746" spans="1:2" x14ac:dyDescent="0.3">
      <c r="A4746" s="7" t="s">
        <v>15662</v>
      </c>
      <c r="B4746">
        <v>1</v>
      </c>
    </row>
    <row r="4747" spans="1:2" x14ac:dyDescent="0.3">
      <c r="A4747" s="7" t="s">
        <v>1462</v>
      </c>
      <c r="B4747">
        <v>1</v>
      </c>
    </row>
    <row r="4748" spans="1:2" x14ac:dyDescent="0.3">
      <c r="A4748" s="3" t="s">
        <v>192</v>
      </c>
      <c r="B4748">
        <v>3</v>
      </c>
    </row>
    <row r="4749" spans="1:2" x14ac:dyDescent="0.3">
      <c r="A4749" s="7" t="s">
        <v>3784</v>
      </c>
      <c r="B4749">
        <v>1</v>
      </c>
    </row>
    <row r="4750" spans="1:2" x14ac:dyDescent="0.3">
      <c r="A4750" s="7" t="s">
        <v>194</v>
      </c>
      <c r="B4750">
        <v>1</v>
      </c>
    </row>
    <row r="4751" spans="1:2" x14ac:dyDescent="0.3">
      <c r="A4751" s="7" t="s">
        <v>1954</v>
      </c>
      <c r="B4751">
        <v>1</v>
      </c>
    </row>
    <row r="4752" spans="1:2" x14ac:dyDescent="0.3">
      <c r="A4752" s="3" t="s">
        <v>1724</v>
      </c>
      <c r="B4752">
        <v>3</v>
      </c>
    </row>
    <row r="4753" spans="1:2" x14ac:dyDescent="0.3">
      <c r="A4753" s="7" t="s">
        <v>6702</v>
      </c>
      <c r="B4753">
        <v>1</v>
      </c>
    </row>
    <row r="4754" spans="1:2" x14ac:dyDescent="0.3">
      <c r="A4754" s="7" t="s">
        <v>106</v>
      </c>
      <c r="B4754">
        <v>1</v>
      </c>
    </row>
    <row r="4755" spans="1:2" x14ac:dyDescent="0.3">
      <c r="A4755" s="7" t="s">
        <v>5097</v>
      </c>
      <c r="B4755">
        <v>1</v>
      </c>
    </row>
    <row r="4756" spans="1:2" x14ac:dyDescent="0.3">
      <c r="A4756" s="3" t="s">
        <v>5181</v>
      </c>
      <c r="B4756">
        <v>3</v>
      </c>
    </row>
    <row r="4757" spans="1:2" x14ac:dyDescent="0.3">
      <c r="A4757" s="7" t="s">
        <v>5241</v>
      </c>
      <c r="B4757">
        <v>1</v>
      </c>
    </row>
    <row r="4758" spans="1:2" x14ac:dyDescent="0.3">
      <c r="A4758" s="7" t="s">
        <v>5183</v>
      </c>
      <c r="B4758">
        <v>1</v>
      </c>
    </row>
    <row r="4759" spans="1:2" x14ac:dyDescent="0.3">
      <c r="A4759" s="7" t="s">
        <v>7110</v>
      </c>
      <c r="B4759">
        <v>1</v>
      </c>
    </row>
    <row r="4760" spans="1:2" x14ac:dyDescent="0.3">
      <c r="A4760" s="3" t="s">
        <v>10332</v>
      </c>
      <c r="B4760">
        <v>3</v>
      </c>
    </row>
    <row r="4761" spans="1:2" x14ac:dyDescent="0.3">
      <c r="A4761" s="7" t="s">
        <v>10924</v>
      </c>
      <c r="B4761">
        <v>1</v>
      </c>
    </row>
    <row r="4762" spans="1:2" x14ac:dyDescent="0.3">
      <c r="A4762" s="7" t="s">
        <v>6013</v>
      </c>
      <c r="B4762">
        <v>1</v>
      </c>
    </row>
    <row r="4763" spans="1:2" x14ac:dyDescent="0.3">
      <c r="A4763" s="7" t="s">
        <v>10333</v>
      </c>
      <c r="B4763">
        <v>1</v>
      </c>
    </row>
    <row r="4764" spans="1:2" x14ac:dyDescent="0.3">
      <c r="A4764" s="3" t="s">
        <v>19383</v>
      </c>
      <c r="B4764">
        <v>3</v>
      </c>
    </row>
    <row r="4765" spans="1:2" x14ac:dyDescent="0.3">
      <c r="A4765" s="7" t="s">
        <v>19385</v>
      </c>
      <c r="B4765">
        <v>1</v>
      </c>
    </row>
    <row r="4766" spans="1:2" x14ac:dyDescent="0.3">
      <c r="A4766" s="7" t="s">
        <v>18997</v>
      </c>
      <c r="B4766">
        <v>1</v>
      </c>
    </row>
    <row r="4767" spans="1:2" x14ac:dyDescent="0.3">
      <c r="A4767" s="7" t="s">
        <v>2066</v>
      </c>
      <c r="B4767">
        <v>1</v>
      </c>
    </row>
    <row r="4768" spans="1:2" x14ac:dyDescent="0.3">
      <c r="A4768" s="3" t="s">
        <v>17381</v>
      </c>
      <c r="B4768">
        <v>3</v>
      </c>
    </row>
    <row r="4769" spans="1:2" x14ac:dyDescent="0.3">
      <c r="A4769" s="7" t="s">
        <v>17383</v>
      </c>
      <c r="B4769">
        <v>1</v>
      </c>
    </row>
    <row r="4770" spans="1:2" x14ac:dyDescent="0.3">
      <c r="A4770" s="7" t="s">
        <v>18515</v>
      </c>
      <c r="B4770">
        <v>1</v>
      </c>
    </row>
    <row r="4771" spans="1:2" x14ac:dyDescent="0.3">
      <c r="A4771" s="7" t="s">
        <v>16610</v>
      </c>
      <c r="B4771">
        <v>1</v>
      </c>
    </row>
    <row r="4772" spans="1:2" x14ac:dyDescent="0.3">
      <c r="A4772" s="3" t="s">
        <v>13380</v>
      </c>
      <c r="B4772">
        <v>3</v>
      </c>
    </row>
    <row r="4773" spans="1:2" x14ac:dyDescent="0.3">
      <c r="A4773" s="7" t="s">
        <v>18518</v>
      </c>
      <c r="B4773">
        <v>1</v>
      </c>
    </row>
    <row r="4774" spans="1:2" x14ac:dyDescent="0.3">
      <c r="A4774" s="7" t="s">
        <v>20921</v>
      </c>
      <c r="B4774">
        <v>1</v>
      </c>
    </row>
    <row r="4775" spans="1:2" x14ac:dyDescent="0.3">
      <c r="A4775" s="7" t="s">
        <v>13382</v>
      </c>
      <c r="B4775">
        <v>1</v>
      </c>
    </row>
    <row r="4776" spans="1:2" x14ac:dyDescent="0.3">
      <c r="A4776" s="3" t="s">
        <v>1992</v>
      </c>
      <c r="B4776">
        <v>3</v>
      </c>
    </row>
    <row r="4777" spans="1:2" x14ac:dyDescent="0.3">
      <c r="A4777" s="7" t="s">
        <v>7595</v>
      </c>
      <c r="B4777">
        <v>1</v>
      </c>
    </row>
    <row r="4778" spans="1:2" x14ac:dyDescent="0.3">
      <c r="A4778" s="7" t="s">
        <v>2879</v>
      </c>
      <c r="B4778">
        <v>1</v>
      </c>
    </row>
    <row r="4779" spans="1:2" x14ac:dyDescent="0.3">
      <c r="A4779" s="7" t="s">
        <v>2066</v>
      </c>
      <c r="B4779">
        <v>1</v>
      </c>
    </row>
    <row r="4780" spans="1:2" x14ac:dyDescent="0.3">
      <c r="A4780" s="3" t="s">
        <v>2087</v>
      </c>
      <c r="B4780">
        <v>3</v>
      </c>
    </row>
    <row r="4781" spans="1:2" x14ac:dyDescent="0.3">
      <c r="A4781" s="7" t="s">
        <v>2089</v>
      </c>
      <c r="B4781">
        <v>1</v>
      </c>
    </row>
    <row r="4782" spans="1:2" x14ac:dyDescent="0.3">
      <c r="A4782" s="7" t="s">
        <v>3670</v>
      </c>
      <c r="B4782">
        <v>1</v>
      </c>
    </row>
    <row r="4783" spans="1:2" x14ac:dyDescent="0.3">
      <c r="A4783" s="7" t="s">
        <v>5954</v>
      </c>
      <c r="B4783">
        <v>1</v>
      </c>
    </row>
    <row r="4784" spans="1:2" x14ac:dyDescent="0.3">
      <c r="A4784" s="3" t="s">
        <v>16153</v>
      </c>
      <c r="B4784">
        <v>3</v>
      </c>
    </row>
    <row r="4785" spans="1:2" x14ac:dyDescent="0.3">
      <c r="A4785" s="7" t="s">
        <v>13473</v>
      </c>
      <c r="B4785">
        <v>1</v>
      </c>
    </row>
    <row r="4786" spans="1:2" x14ac:dyDescent="0.3">
      <c r="A4786" s="7" t="s">
        <v>16155</v>
      </c>
      <c r="B4786">
        <v>1</v>
      </c>
    </row>
    <row r="4787" spans="1:2" x14ac:dyDescent="0.3">
      <c r="A4787" s="7" t="s">
        <v>16386</v>
      </c>
      <c r="B4787">
        <v>1</v>
      </c>
    </row>
    <row r="4788" spans="1:2" x14ac:dyDescent="0.3">
      <c r="A4788" s="3" t="s">
        <v>7307</v>
      </c>
      <c r="B4788">
        <v>3</v>
      </c>
    </row>
    <row r="4789" spans="1:2" x14ac:dyDescent="0.3">
      <c r="A4789" s="7" t="s">
        <v>13404</v>
      </c>
      <c r="B4789">
        <v>1</v>
      </c>
    </row>
    <row r="4790" spans="1:2" x14ac:dyDescent="0.3">
      <c r="A4790" s="7" t="s">
        <v>12656</v>
      </c>
      <c r="B4790">
        <v>1</v>
      </c>
    </row>
    <row r="4791" spans="1:2" x14ac:dyDescent="0.3">
      <c r="A4791" s="7" t="s">
        <v>13851</v>
      </c>
      <c r="B4791">
        <v>1</v>
      </c>
    </row>
    <row r="4792" spans="1:2" x14ac:dyDescent="0.3">
      <c r="A4792" s="3" t="s">
        <v>15575</v>
      </c>
      <c r="B4792">
        <v>3</v>
      </c>
    </row>
    <row r="4793" spans="1:2" x14ac:dyDescent="0.3">
      <c r="A4793" s="7" t="s">
        <v>20676</v>
      </c>
      <c r="B4793">
        <v>1</v>
      </c>
    </row>
    <row r="4794" spans="1:2" x14ac:dyDescent="0.3">
      <c r="A4794" s="7" t="s">
        <v>13851</v>
      </c>
      <c r="B4794">
        <v>1</v>
      </c>
    </row>
    <row r="4795" spans="1:2" x14ac:dyDescent="0.3">
      <c r="A4795" s="7" t="s">
        <v>3058</v>
      </c>
      <c r="B4795">
        <v>1</v>
      </c>
    </row>
    <row r="4796" spans="1:2" x14ac:dyDescent="0.3">
      <c r="A4796" s="3" t="s">
        <v>18485</v>
      </c>
      <c r="B4796">
        <v>3</v>
      </c>
    </row>
    <row r="4797" spans="1:2" x14ac:dyDescent="0.3">
      <c r="A4797" s="7" t="s">
        <v>5655</v>
      </c>
      <c r="B4797">
        <v>1</v>
      </c>
    </row>
    <row r="4798" spans="1:2" x14ac:dyDescent="0.3">
      <c r="A4798" s="7" t="s">
        <v>7558</v>
      </c>
      <c r="B4798">
        <v>1</v>
      </c>
    </row>
    <row r="4799" spans="1:2" x14ac:dyDescent="0.3">
      <c r="A4799" s="7" t="s">
        <v>15687</v>
      </c>
      <c r="B4799">
        <v>1</v>
      </c>
    </row>
    <row r="4800" spans="1:2" x14ac:dyDescent="0.3">
      <c r="A4800" s="3" t="s">
        <v>6039</v>
      </c>
      <c r="B4800">
        <v>3</v>
      </c>
    </row>
    <row r="4801" spans="1:2" x14ac:dyDescent="0.3">
      <c r="A4801" s="7" t="s">
        <v>6041</v>
      </c>
      <c r="B4801">
        <v>1</v>
      </c>
    </row>
    <row r="4802" spans="1:2" x14ac:dyDescent="0.3">
      <c r="A4802" s="7" t="s">
        <v>2103</v>
      </c>
      <c r="B4802">
        <v>1</v>
      </c>
    </row>
    <row r="4803" spans="1:2" x14ac:dyDescent="0.3">
      <c r="A4803" s="7" t="s">
        <v>10888</v>
      </c>
      <c r="B4803">
        <v>1</v>
      </c>
    </row>
    <row r="4804" spans="1:2" x14ac:dyDescent="0.3">
      <c r="A4804" s="3" t="s">
        <v>1144</v>
      </c>
      <c r="B4804">
        <v>3</v>
      </c>
    </row>
    <row r="4805" spans="1:2" x14ac:dyDescent="0.3">
      <c r="A4805" s="7" t="s">
        <v>13055</v>
      </c>
      <c r="B4805">
        <v>2</v>
      </c>
    </row>
    <row r="4806" spans="1:2" x14ac:dyDescent="0.3">
      <c r="A4806" s="7" t="s">
        <v>1145</v>
      </c>
      <c r="B4806">
        <v>1</v>
      </c>
    </row>
    <row r="4807" spans="1:2" x14ac:dyDescent="0.3">
      <c r="A4807" s="3" t="s">
        <v>13896</v>
      </c>
      <c r="B4807">
        <v>3</v>
      </c>
    </row>
    <row r="4808" spans="1:2" x14ac:dyDescent="0.3">
      <c r="A4808" s="7" t="s">
        <v>15376</v>
      </c>
      <c r="B4808">
        <v>1</v>
      </c>
    </row>
    <row r="4809" spans="1:2" x14ac:dyDescent="0.3">
      <c r="A4809" s="7" t="s">
        <v>13898</v>
      </c>
      <c r="B4809">
        <v>1</v>
      </c>
    </row>
    <row r="4810" spans="1:2" x14ac:dyDescent="0.3">
      <c r="A4810" s="7" t="s">
        <v>8938</v>
      </c>
      <c r="B4810">
        <v>1</v>
      </c>
    </row>
    <row r="4811" spans="1:2" x14ac:dyDescent="0.3">
      <c r="A4811" s="3" t="s">
        <v>8571</v>
      </c>
      <c r="B4811">
        <v>3</v>
      </c>
    </row>
    <row r="4812" spans="1:2" x14ac:dyDescent="0.3">
      <c r="A4812" s="7" t="s">
        <v>3936</v>
      </c>
      <c r="B4812">
        <v>1</v>
      </c>
    </row>
    <row r="4813" spans="1:2" x14ac:dyDescent="0.3">
      <c r="A4813" s="7" t="s">
        <v>254</v>
      </c>
      <c r="B4813">
        <v>1</v>
      </c>
    </row>
    <row r="4814" spans="1:2" x14ac:dyDescent="0.3">
      <c r="A4814" s="7" t="s">
        <v>21123</v>
      </c>
      <c r="B4814">
        <v>1</v>
      </c>
    </row>
    <row r="4815" spans="1:2" x14ac:dyDescent="0.3">
      <c r="A4815" s="3" t="s">
        <v>15929</v>
      </c>
      <c r="B4815">
        <v>3</v>
      </c>
    </row>
    <row r="4816" spans="1:2" x14ac:dyDescent="0.3">
      <c r="A4816" s="7" t="s">
        <v>17016</v>
      </c>
      <c r="B4816">
        <v>2</v>
      </c>
    </row>
    <row r="4817" spans="1:2" x14ac:dyDescent="0.3">
      <c r="A4817" s="7" t="s">
        <v>18298</v>
      </c>
      <c r="B4817">
        <v>1</v>
      </c>
    </row>
    <row r="4818" spans="1:2" x14ac:dyDescent="0.3">
      <c r="A4818" s="3" t="s">
        <v>1808</v>
      </c>
      <c r="B4818">
        <v>3</v>
      </c>
    </row>
    <row r="4819" spans="1:2" x14ac:dyDescent="0.3">
      <c r="A4819" s="7" t="s">
        <v>1810</v>
      </c>
      <c r="B4819">
        <v>1</v>
      </c>
    </row>
    <row r="4820" spans="1:2" x14ac:dyDescent="0.3">
      <c r="A4820" s="7" t="s">
        <v>4218</v>
      </c>
      <c r="B4820">
        <v>1</v>
      </c>
    </row>
    <row r="4821" spans="1:2" x14ac:dyDescent="0.3">
      <c r="A4821" s="7" t="s">
        <v>2921</v>
      </c>
      <c r="B4821">
        <v>1</v>
      </c>
    </row>
    <row r="4822" spans="1:2" x14ac:dyDescent="0.3">
      <c r="A4822" s="3" t="s">
        <v>13212</v>
      </c>
      <c r="B4822">
        <v>3</v>
      </c>
    </row>
    <row r="4823" spans="1:2" x14ac:dyDescent="0.3">
      <c r="A4823" s="7" t="s">
        <v>12262</v>
      </c>
      <c r="B4823">
        <v>1</v>
      </c>
    </row>
    <row r="4824" spans="1:2" x14ac:dyDescent="0.3">
      <c r="A4824" s="7" t="s">
        <v>20508</v>
      </c>
      <c r="B4824">
        <v>1</v>
      </c>
    </row>
    <row r="4825" spans="1:2" x14ac:dyDescent="0.3">
      <c r="A4825" s="7" t="s">
        <v>15712</v>
      </c>
      <c r="B4825">
        <v>1</v>
      </c>
    </row>
    <row r="4826" spans="1:2" x14ac:dyDescent="0.3">
      <c r="A4826" s="3" t="s">
        <v>15994</v>
      </c>
      <c r="B4826">
        <v>3</v>
      </c>
    </row>
    <row r="4827" spans="1:2" x14ac:dyDescent="0.3">
      <c r="A4827" s="7" t="s">
        <v>10701</v>
      </c>
      <c r="B4827">
        <v>1</v>
      </c>
    </row>
    <row r="4828" spans="1:2" x14ac:dyDescent="0.3">
      <c r="A4828" s="7" t="s">
        <v>9863</v>
      </c>
      <c r="B4828">
        <v>1</v>
      </c>
    </row>
    <row r="4829" spans="1:2" x14ac:dyDescent="0.3">
      <c r="A4829" s="7" t="s">
        <v>19634</v>
      </c>
      <c r="B4829">
        <v>1</v>
      </c>
    </row>
    <row r="4830" spans="1:2" x14ac:dyDescent="0.3">
      <c r="A4830" s="3" t="s">
        <v>7995</v>
      </c>
      <c r="B4830">
        <v>3</v>
      </c>
    </row>
    <row r="4831" spans="1:2" x14ac:dyDescent="0.3">
      <c r="A4831" s="7" t="s">
        <v>8508</v>
      </c>
      <c r="B4831">
        <v>1</v>
      </c>
    </row>
    <row r="4832" spans="1:2" x14ac:dyDescent="0.3">
      <c r="A4832" s="7" t="s">
        <v>7997</v>
      </c>
      <c r="B4832">
        <v>2</v>
      </c>
    </row>
    <row r="4833" spans="1:2" x14ac:dyDescent="0.3">
      <c r="A4833" s="3" t="s">
        <v>13871</v>
      </c>
      <c r="B4833">
        <v>3</v>
      </c>
    </row>
    <row r="4834" spans="1:2" x14ac:dyDescent="0.3">
      <c r="A4834" s="7" t="s">
        <v>15589</v>
      </c>
      <c r="B4834">
        <v>1</v>
      </c>
    </row>
    <row r="4835" spans="1:2" x14ac:dyDescent="0.3">
      <c r="A4835" s="7" t="s">
        <v>2756</v>
      </c>
      <c r="B4835">
        <v>2</v>
      </c>
    </row>
    <row r="4836" spans="1:2" x14ac:dyDescent="0.3">
      <c r="A4836" s="3" t="s">
        <v>4914</v>
      </c>
      <c r="B4836">
        <v>3</v>
      </c>
    </row>
    <row r="4837" spans="1:2" x14ac:dyDescent="0.3">
      <c r="A4837" s="7" t="s">
        <v>4916</v>
      </c>
      <c r="B4837">
        <v>1</v>
      </c>
    </row>
    <row r="4838" spans="1:2" x14ac:dyDescent="0.3">
      <c r="A4838" s="7" t="s">
        <v>2621</v>
      </c>
      <c r="B4838">
        <v>1</v>
      </c>
    </row>
    <row r="4839" spans="1:2" x14ac:dyDescent="0.3">
      <c r="A4839" s="7" t="s">
        <v>3897</v>
      </c>
      <c r="B4839">
        <v>1</v>
      </c>
    </row>
    <row r="4840" spans="1:2" x14ac:dyDescent="0.3">
      <c r="A4840" s="3" t="s">
        <v>17130</v>
      </c>
      <c r="B4840">
        <v>3</v>
      </c>
    </row>
    <row r="4841" spans="1:2" x14ac:dyDescent="0.3">
      <c r="A4841" s="7" t="s">
        <v>18246</v>
      </c>
      <c r="B4841">
        <v>1</v>
      </c>
    </row>
    <row r="4842" spans="1:2" x14ac:dyDescent="0.3">
      <c r="A4842" s="7" t="s">
        <v>100</v>
      </c>
      <c r="B4842">
        <v>1</v>
      </c>
    </row>
    <row r="4843" spans="1:2" x14ac:dyDescent="0.3">
      <c r="A4843" s="7" t="s">
        <v>17131</v>
      </c>
      <c r="B4843">
        <v>1</v>
      </c>
    </row>
    <row r="4844" spans="1:2" x14ac:dyDescent="0.3">
      <c r="A4844" s="3" t="s">
        <v>5579</v>
      </c>
      <c r="B4844">
        <v>3</v>
      </c>
    </row>
    <row r="4845" spans="1:2" x14ac:dyDescent="0.3">
      <c r="A4845" s="7" t="s">
        <v>5580</v>
      </c>
      <c r="B4845">
        <v>1</v>
      </c>
    </row>
    <row r="4846" spans="1:2" x14ac:dyDescent="0.3">
      <c r="A4846" s="7" t="s">
        <v>13577</v>
      </c>
      <c r="B4846">
        <v>1</v>
      </c>
    </row>
    <row r="4847" spans="1:2" x14ac:dyDescent="0.3">
      <c r="A4847" s="7" t="s">
        <v>12326</v>
      </c>
      <c r="B4847">
        <v>1</v>
      </c>
    </row>
    <row r="4848" spans="1:2" x14ac:dyDescent="0.3">
      <c r="A4848" s="3" t="s">
        <v>2629</v>
      </c>
      <c r="B4848">
        <v>3</v>
      </c>
    </row>
    <row r="4849" spans="1:2" x14ac:dyDescent="0.3">
      <c r="A4849" s="7" t="s">
        <v>5418</v>
      </c>
      <c r="B4849">
        <v>1</v>
      </c>
    </row>
    <row r="4850" spans="1:2" x14ac:dyDescent="0.3">
      <c r="A4850" s="7" t="s">
        <v>1978</v>
      </c>
      <c r="B4850">
        <v>1</v>
      </c>
    </row>
    <row r="4851" spans="1:2" x14ac:dyDescent="0.3">
      <c r="A4851" s="7" t="s">
        <v>2631</v>
      </c>
      <c r="B4851">
        <v>1</v>
      </c>
    </row>
    <row r="4852" spans="1:2" x14ac:dyDescent="0.3">
      <c r="A4852" s="3" t="s">
        <v>13481</v>
      </c>
      <c r="B4852">
        <v>3</v>
      </c>
    </row>
    <row r="4853" spans="1:2" x14ac:dyDescent="0.3">
      <c r="A4853" s="7" t="s">
        <v>7926</v>
      </c>
      <c r="B4853">
        <v>1</v>
      </c>
    </row>
    <row r="4854" spans="1:2" x14ac:dyDescent="0.3">
      <c r="A4854" s="7" t="s">
        <v>13162</v>
      </c>
      <c r="B4854">
        <v>1</v>
      </c>
    </row>
    <row r="4855" spans="1:2" x14ac:dyDescent="0.3">
      <c r="A4855" s="7" t="s">
        <v>18730</v>
      </c>
      <c r="B4855">
        <v>1</v>
      </c>
    </row>
    <row r="4856" spans="1:2" x14ac:dyDescent="0.3">
      <c r="A4856" s="3" t="s">
        <v>17576</v>
      </c>
      <c r="B4856">
        <v>3</v>
      </c>
    </row>
    <row r="4857" spans="1:2" x14ac:dyDescent="0.3">
      <c r="A4857" s="7" t="s">
        <v>8432</v>
      </c>
      <c r="B4857">
        <v>3</v>
      </c>
    </row>
    <row r="4858" spans="1:2" x14ac:dyDescent="0.3">
      <c r="A4858" s="3" t="s">
        <v>1790</v>
      </c>
      <c r="B4858">
        <v>3</v>
      </c>
    </row>
    <row r="4859" spans="1:2" x14ac:dyDescent="0.3">
      <c r="A4859" s="7" t="s">
        <v>4345</v>
      </c>
      <c r="B4859">
        <v>1</v>
      </c>
    </row>
    <row r="4860" spans="1:2" x14ac:dyDescent="0.3">
      <c r="A4860" s="7" t="s">
        <v>106</v>
      </c>
      <c r="B4860">
        <v>2</v>
      </c>
    </row>
    <row r="4861" spans="1:2" x14ac:dyDescent="0.3">
      <c r="A4861" s="3" t="s">
        <v>875</v>
      </c>
      <c r="B4861">
        <v>3</v>
      </c>
    </row>
    <row r="4862" spans="1:2" x14ac:dyDescent="0.3">
      <c r="A4862" s="7" t="s">
        <v>1495</v>
      </c>
      <c r="B4862">
        <v>1</v>
      </c>
    </row>
    <row r="4863" spans="1:2" x14ac:dyDescent="0.3">
      <c r="A4863" s="7" t="s">
        <v>1012</v>
      </c>
      <c r="B4863">
        <v>1</v>
      </c>
    </row>
    <row r="4864" spans="1:2" x14ac:dyDescent="0.3">
      <c r="A4864" s="7" t="s">
        <v>10424</v>
      </c>
      <c r="B4864">
        <v>1</v>
      </c>
    </row>
    <row r="4865" spans="1:2" x14ac:dyDescent="0.3">
      <c r="A4865" s="3" t="s">
        <v>4098</v>
      </c>
      <c r="B4865">
        <v>3</v>
      </c>
    </row>
    <row r="4866" spans="1:2" x14ac:dyDescent="0.3">
      <c r="A4866" s="7" t="s">
        <v>534</v>
      </c>
      <c r="B4866">
        <v>2</v>
      </c>
    </row>
    <row r="4867" spans="1:2" x14ac:dyDescent="0.3">
      <c r="A4867" s="7" t="s">
        <v>6576</v>
      </c>
      <c r="B4867">
        <v>1</v>
      </c>
    </row>
    <row r="4868" spans="1:2" x14ac:dyDescent="0.3">
      <c r="A4868" s="3" t="s">
        <v>5914</v>
      </c>
      <c r="B4868">
        <v>3</v>
      </c>
    </row>
    <row r="4869" spans="1:2" x14ac:dyDescent="0.3">
      <c r="A4869" s="7" t="s">
        <v>5749</v>
      </c>
      <c r="B4869">
        <v>1</v>
      </c>
    </row>
    <row r="4870" spans="1:2" x14ac:dyDescent="0.3">
      <c r="A4870" s="7" t="s">
        <v>2594</v>
      </c>
      <c r="B4870">
        <v>1</v>
      </c>
    </row>
    <row r="4871" spans="1:2" x14ac:dyDescent="0.3">
      <c r="A4871" s="7" t="s">
        <v>8959</v>
      </c>
      <c r="B4871">
        <v>1</v>
      </c>
    </row>
    <row r="4872" spans="1:2" x14ac:dyDescent="0.3">
      <c r="A4872" s="3" t="s">
        <v>17913</v>
      </c>
      <c r="B4872">
        <v>3</v>
      </c>
    </row>
    <row r="4873" spans="1:2" x14ac:dyDescent="0.3">
      <c r="A4873" s="7" t="s">
        <v>11849</v>
      </c>
      <c r="B4873">
        <v>1</v>
      </c>
    </row>
    <row r="4874" spans="1:2" x14ac:dyDescent="0.3">
      <c r="A4874" s="7" t="s">
        <v>5628</v>
      </c>
      <c r="B4874">
        <v>1</v>
      </c>
    </row>
    <row r="4875" spans="1:2" x14ac:dyDescent="0.3">
      <c r="A4875" s="7" t="s">
        <v>17915</v>
      </c>
      <c r="B4875">
        <v>1</v>
      </c>
    </row>
    <row r="4876" spans="1:2" x14ac:dyDescent="0.3">
      <c r="A4876" s="3" t="s">
        <v>9043</v>
      </c>
      <c r="B4876">
        <v>3</v>
      </c>
    </row>
    <row r="4877" spans="1:2" x14ac:dyDescent="0.3">
      <c r="A4877" s="7" t="s">
        <v>2612</v>
      </c>
      <c r="B4877">
        <v>1</v>
      </c>
    </row>
    <row r="4878" spans="1:2" x14ac:dyDescent="0.3">
      <c r="A4878" s="7" t="s">
        <v>18618</v>
      </c>
      <c r="B4878">
        <v>2</v>
      </c>
    </row>
    <row r="4879" spans="1:2" x14ac:dyDescent="0.3">
      <c r="A4879" s="3" t="s">
        <v>12086</v>
      </c>
      <c r="B4879">
        <v>3</v>
      </c>
    </row>
    <row r="4880" spans="1:2" x14ac:dyDescent="0.3">
      <c r="A4880" s="7" t="s">
        <v>6974</v>
      </c>
      <c r="B4880">
        <v>1</v>
      </c>
    </row>
    <row r="4881" spans="1:2" x14ac:dyDescent="0.3">
      <c r="A4881" s="7" t="s">
        <v>10563</v>
      </c>
      <c r="B4881">
        <v>1</v>
      </c>
    </row>
    <row r="4882" spans="1:2" x14ac:dyDescent="0.3">
      <c r="A4882" s="7" t="s">
        <v>10464</v>
      </c>
      <c r="B4882">
        <v>1</v>
      </c>
    </row>
    <row r="4883" spans="1:2" x14ac:dyDescent="0.3">
      <c r="A4883" s="3" t="s">
        <v>3480</v>
      </c>
      <c r="B4883">
        <v>3</v>
      </c>
    </row>
    <row r="4884" spans="1:2" x14ac:dyDescent="0.3">
      <c r="A4884" s="7" t="s">
        <v>6628</v>
      </c>
      <c r="B4884">
        <v>1</v>
      </c>
    </row>
    <row r="4885" spans="1:2" x14ac:dyDescent="0.3">
      <c r="A4885" s="7" t="s">
        <v>8960</v>
      </c>
      <c r="B4885">
        <v>1</v>
      </c>
    </row>
    <row r="4886" spans="1:2" x14ac:dyDescent="0.3">
      <c r="A4886" s="7" t="s">
        <v>1519</v>
      </c>
      <c r="B4886">
        <v>1</v>
      </c>
    </row>
    <row r="4887" spans="1:2" x14ac:dyDescent="0.3">
      <c r="A4887" s="3" t="s">
        <v>15902</v>
      </c>
      <c r="B4887">
        <v>3</v>
      </c>
    </row>
    <row r="4888" spans="1:2" x14ac:dyDescent="0.3">
      <c r="A4888" s="7" t="s">
        <v>1039</v>
      </c>
      <c r="B4888">
        <v>1</v>
      </c>
    </row>
    <row r="4889" spans="1:2" x14ac:dyDescent="0.3">
      <c r="A4889" s="7" t="s">
        <v>20235</v>
      </c>
      <c r="B4889">
        <v>1</v>
      </c>
    </row>
    <row r="4890" spans="1:2" x14ac:dyDescent="0.3">
      <c r="A4890" s="7" t="s">
        <v>4686</v>
      </c>
      <c r="B4890">
        <v>1</v>
      </c>
    </row>
    <row r="4891" spans="1:2" x14ac:dyDescent="0.3">
      <c r="A4891" s="3" t="s">
        <v>4434</v>
      </c>
      <c r="B4891">
        <v>3</v>
      </c>
    </row>
    <row r="4892" spans="1:2" x14ac:dyDescent="0.3">
      <c r="A4892" s="7" t="s">
        <v>8921</v>
      </c>
      <c r="B4892">
        <v>1</v>
      </c>
    </row>
    <row r="4893" spans="1:2" x14ac:dyDescent="0.3">
      <c r="A4893" s="7" t="s">
        <v>11949</v>
      </c>
      <c r="B4893">
        <v>2</v>
      </c>
    </row>
    <row r="4894" spans="1:2" x14ac:dyDescent="0.3">
      <c r="A4894" s="3" t="s">
        <v>13137</v>
      </c>
      <c r="B4894">
        <v>3</v>
      </c>
    </row>
    <row r="4895" spans="1:2" x14ac:dyDescent="0.3">
      <c r="A4895" s="7" t="s">
        <v>10230</v>
      </c>
      <c r="B4895">
        <v>1</v>
      </c>
    </row>
    <row r="4896" spans="1:2" x14ac:dyDescent="0.3">
      <c r="A4896" s="7" t="s">
        <v>14585</v>
      </c>
      <c r="B4896">
        <v>2</v>
      </c>
    </row>
    <row r="4897" spans="1:2" x14ac:dyDescent="0.3">
      <c r="A4897" s="3" t="s">
        <v>5392</v>
      </c>
      <c r="B4897">
        <v>3</v>
      </c>
    </row>
    <row r="4898" spans="1:2" x14ac:dyDescent="0.3">
      <c r="A4898" s="7" t="s">
        <v>14864</v>
      </c>
      <c r="B4898">
        <v>1</v>
      </c>
    </row>
    <row r="4899" spans="1:2" x14ac:dyDescent="0.3">
      <c r="A4899" s="7" t="s">
        <v>11883</v>
      </c>
      <c r="B4899">
        <v>1</v>
      </c>
    </row>
    <row r="4900" spans="1:2" x14ac:dyDescent="0.3">
      <c r="A4900" s="7" t="s">
        <v>4587</v>
      </c>
      <c r="B4900">
        <v>1</v>
      </c>
    </row>
    <row r="4901" spans="1:2" x14ac:dyDescent="0.3">
      <c r="A4901" s="3" t="s">
        <v>16467</v>
      </c>
      <c r="B4901">
        <v>3</v>
      </c>
    </row>
    <row r="4902" spans="1:2" x14ac:dyDescent="0.3">
      <c r="A4902" s="7" t="s">
        <v>16233</v>
      </c>
      <c r="B4902">
        <v>1</v>
      </c>
    </row>
    <row r="4903" spans="1:2" x14ac:dyDescent="0.3">
      <c r="A4903" s="7" t="s">
        <v>17284</v>
      </c>
      <c r="B4903">
        <v>1</v>
      </c>
    </row>
    <row r="4904" spans="1:2" x14ac:dyDescent="0.3">
      <c r="A4904" s="7" t="s">
        <v>16468</v>
      </c>
      <c r="B4904">
        <v>1</v>
      </c>
    </row>
    <row r="4905" spans="1:2" x14ac:dyDescent="0.3">
      <c r="A4905" s="3" t="s">
        <v>2659</v>
      </c>
      <c r="B4905">
        <v>3</v>
      </c>
    </row>
    <row r="4906" spans="1:2" x14ac:dyDescent="0.3">
      <c r="A4906" s="7" t="s">
        <v>3933</v>
      </c>
      <c r="B4906">
        <v>1</v>
      </c>
    </row>
    <row r="4907" spans="1:2" x14ac:dyDescent="0.3">
      <c r="A4907" s="7" t="s">
        <v>3340</v>
      </c>
      <c r="B4907">
        <v>1</v>
      </c>
    </row>
    <row r="4908" spans="1:2" x14ac:dyDescent="0.3">
      <c r="A4908" s="7" t="s">
        <v>7177</v>
      </c>
      <c r="B4908">
        <v>1</v>
      </c>
    </row>
    <row r="4909" spans="1:2" x14ac:dyDescent="0.3">
      <c r="A4909" s="3" t="s">
        <v>1281</v>
      </c>
      <c r="B4909">
        <v>3</v>
      </c>
    </row>
    <row r="4910" spans="1:2" x14ac:dyDescent="0.3">
      <c r="A4910" s="7" t="s">
        <v>650</v>
      </c>
      <c r="B4910">
        <v>1</v>
      </c>
    </row>
    <row r="4911" spans="1:2" x14ac:dyDescent="0.3">
      <c r="A4911" s="7" t="s">
        <v>1283</v>
      </c>
      <c r="B4911">
        <v>1</v>
      </c>
    </row>
    <row r="4912" spans="1:2" x14ac:dyDescent="0.3">
      <c r="A4912" s="7" t="s">
        <v>1305</v>
      </c>
      <c r="B4912">
        <v>1</v>
      </c>
    </row>
    <row r="4913" spans="1:2" x14ac:dyDescent="0.3">
      <c r="A4913" s="3" t="s">
        <v>13876</v>
      </c>
      <c r="B4913">
        <v>3</v>
      </c>
    </row>
    <row r="4914" spans="1:2" x14ac:dyDescent="0.3">
      <c r="A4914" s="7" t="s">
        <v>6579</v>
      </c>
      <c r="B4914">
        <v>1</v>
      </c>
    </row>
    <row r="4915" spans="1:2" x14ac:dyDescent="0.3">
      <c r="A4915" s="7" t="s">
        <v>2594</v>
      </c>
      <c r="B4915">
        <v>1</v>
      </c>
    </row>
    <row r="4916" spans="1:2" x14ac:dyDescent="0.3">
      <c r="A4916" s="7" t="s">
        <v>16109</v>
      </c>
      <c r="B4916">
        <v>1</v>
      </c>
    </row>
    <row r="4917" spans="1:2" x14ac:dyDescent="0.3">
      <c r="A4917" s="3" t="s">
        <v>15216</v>
      </c>
      <c r="B4917">
        <v>3</v>
      </c>
    </row>
    <row r="4918" spans="1:2" x14ac:dyDescent="0.3">
      <c r="A4918" s="7" t="s">
        <v>7606</v>
      </c>
      <c r="B4918">
        <v>1</v>
      </c>
    </row>
    <row r="4919" spans="1:2" x14ac:dyDescent="0.3">
      <c r="A4919" s="7" t="s">
        <v>4903</v>
      </c>
      <c r="B4919">
        <v>1</v>
      </c>
    </row>
    <row r="4920" spans="1:2" x14ac:dyDescent="0.3">
      <c r="A4920" s="7" t="s">
        <v>15217</v>
      </c>
      <c r="B4920">
        <v>1</v>
      </c>
    </row>
    <row r="4921" spans="1:2" x14ac:dyDescent="0.3">
      <c r="A4921" s="3" t="s">
        <v>18297</v>
      </c>
      <c r="B4921">
        <v>3</v>
      </c>
    </row>
    <row r="4922" spans="1:2" x14ac:dyDescent="0.3">
      <c r="A4922" s="7" t="s">
        <v>20190</v>
      </c>
      <c r="B4922">
        <v>1</v>
      </c>
    </row>
    <row r="4923" spans="1:2" x14ac:dyDescent="0.3">
      <c r="A4923" s="7" t="s">
        <v>15427</v>
      </c>
      <c r="B4923">
        <v>1</v>
      </c>
    </row>
    <row r="4924" spans="1:2" x14ac:dyDescent="0.3">
      <c r="A4924" s="7" t="s">
        <v>18298</v>
      </c>
      <c r="B4924">
        <v>1</v>
      </c>
    </row>
    <row r="4925" spans="1:2" x14ac:dyDescent="0.3">
      <c r="A4925" s="3" t="s">
        <v>18148</v>
      </c>
      <c r="B4925">
        <v>3</v>
      </c>
    </row>
    <row r="4926" spans="1:2" x14ac:dyDescent="0.3">
      <c r="A4926" s="7" t="s">
        <v>20834</v>
      </c>
      <c r="B4926">
        <v>1</v>
      </c>
    </row>
    <row r="4927" spans="1:2" x14ac:dyDescent="0.3">
      <c r="A4927" s="7" t="s">
        <v>18149</v>
      </c>
      <c r="B4927">
        <v>1</v>
      </c>
    </row>
    <row r="4928" spans="1:2" x14ac:dyDescent="0.3">
      <c r="A4928" s="7" t="s">
        <v>3527</v>
      </c>
      <c r="B4928">
        <v>1</v>
      </c>
    </row>
    <row r="4929" spans="1:2" x14ac:dyDescent="0.3">
      <c r="A4929" s="3" t="s">
        <v>1111</v>
      </c>
      <c r="B4929">
        <v>3</v>
      </c>
    </row>
    <row r="4930" spans="1:2" x14ac:dyDescent="0.3">
      <c r="A4930" s="7" t="s">
        <v>49</v>
      </c>
      <c r="B4930">
        <v>1</v>
      </c>
    </row>
    <row r="4931" spans="1:2" x14ac:dyDescent="0.3">
      <c r="A4931" s="7" t="s">
        <v>2338</v>
      </c>
      <c r="B4931">
        <v>1</v>
      </c>
    </row>
    <row r="4932" spans="1:2" x14ac:dyDescent="0.3">
      <c r="A4932" s="7" t="s">
        <v>97</v>
      </c>
      <c r="B4932">
        <v>1</v>
      </c>
    </row>
    <row r="4933" spans="1:2" x14ac:dyDescent="0.3">
      <c r="A4933" s="3" t="s">
        <v>9601</v>
      </c>
      <c r="B4933">
        <v>3</v>
      </c>
    </row>
    <row r="4934" spans="1:2" x14ac:dyDescent="0.3">
      <c r="A4934" s="7" t="s">
        <v>16697</v>
      </c>
      <c r="B4934">
        <v>1</v>
      </c>
    </row>
    <row r="4935" spans="1:2" x14ac:dyDescent="0.3">
      <c r="A4935" s="7" t="s">
        <v>9602</v>
      </c>
      <c r="B4935">
        <v>1</v>
      </c>
    </row>
    <row r="4936" spans="1:2" x14ac:dyDescent="0.3">
      <c r="A4936" s="7" t="s">
        <v>18676</v>
      </c>
      <c r="B4936">
        <v>1</v>
      </c>
    </row>
    <row r="4937" spans="1:2" x14ac:dyDescent="0.3">
      <c r="A4937" s="3" t="s">
        <v>15459</v>
      </c>
      <c r="B4937">
        <v>3</v>
      </c>
    </row>
    <row r="4938" spans="1:2" x14ac:dyDescent="0.3">
      <c r="A4938" s="7" t="s">
        <v>11693</v>
      </c>
      <c r="B4938">
        <v>1</v>
      </c>
    </row>
    <row r="4939" spans="1:2" x14ac:dyDescent="0.3">
      <c r="A4939" s="7" t="s">
        <v>16565</v>
      </c>
      <c r="B4939">
        <v>1</v>
      </c>
    </row>
    <row r="4940" spans="1:2" x14ac:dyDescent="0.3">
      <c r="A4940" s="7" t="s">
        <v>15460</v>
      </c>
      <c r="B4940">
        <v>1</v>
      </c>
    </row>
    <row r="4941" spans="1:2" x14ac:dyDescent="0.3">
      <c r="A4941" s="3" t="s">
        <v>16833</v>
      </c>
      <c r="B4941">
        <v>3</v>
      </c>
    </row>
    <row r="4942" spans="1:2" x14ac:dyDescent="0.3">
      <c r="A4942" s="7" t="s">
        <v>9567</v>
      </c>
      <c r="B4942">
        <v>1</v>
      </c>
    </row>
    <row r="4943" spans="1:2" x14ac:dyDescent="0.3">
      <c r="A4943" s="7" t="s">
        <v>17042</v>
      </c>
      <c r="B4943">
        <v>1</v>
      </c>
    </row>
    <row r="4944" spans="1:2" x14ac:dyDescent="0.3">
      <c r="A4944" s="7" t="s">
        <v>735</v>
      </c>
      <c r="B4944">
        <v>1</v>
      </c>
    </row>
    <row r="4945" spans="1:2" x14ac:dyDescent="0.3">
      <c r="A4945" s="3" t="s">
        <v>9408</v>
      </c>
      <c r="B4945">
        <v>3</v>
      </c>
    </row>
    <row r="4946" spans="1:2" x14ac:dyDescent="0.3">
      <c r="A4946" s="7" t="s">
        <v>19281</v>
      </c>
      <c r="B4946">
        <v>1</v>
      </c>
    </row>
    <row r="4947" spans="1:2" x14ac:dyDescent="0.3">
      <c r="A4947" s="7" t="s">
        <v>9298</v>
      </c>
      <c r="B4947">
        <v>1</v>
      </c>
    </row>
    <row r="4948" spans="1:2" x14ac:dyDescent="0.3">
      <c r="A4948" s="7" t="s">
        <v>9410</v>
      </c>
      <c r="B4948">
        <v>1</v>
      </c>
    </row>
    <row r="4949" spans="1:2" x14ac:dyDescent="0.3">
      <c r="A4949" s="3" t="s">
        <v>4857</v>
      </c>
      <c r="B4949">
        <v>3</v>
      </c>
    </row>
    <row r="4950" spans="1:2" x14ac:dyDescent="0.3">
      <c r="A4950" s="7" t="s">
        <v>5297</v>
      </c>
      <c r="B4950">
        <v>1</v>
      </c>
    </row>
    <row r="4951" spans="1:2" x14ac:dyDescent="0.3">
      <c r="A4951" s="7" t="s">
        <v>6113</v>
      </c>
      <c r="B4951">
        <v>1</v>
      </c>
    </row>
    <row r="4952" spans="1:2" x14ac:dyDescent="0.3">
      <c r="A4952" s="7" t="s">
        <v>4859</v>
      </c>
      <c r="B4952">
        <v>1</v>
      </c>
    </row>
    <row r="4953" spans="1:2" x14ac:dyDescent="0.3">
      <c r="A4953" s="3" t="s">
        <v>14548</v>
      </c>
      <c r="B4953">
        <v>3</v>
      </c>
    </row>
    <row r="4954" spans="1:2" x14ac:dyDescent="0.3">
      <c r="A4954" s="7" t="s">
        <v>14550</v>
      </c>
      <c r="B4954">
        <v>1</v>
      </c>
    </row>
    <row r="4955" spans="1:2" x14ac:dyDescent="0.3">
      <c r="A4955" s="7" t="s">
        <v>9863</v>
      </c>
      <c r="B4955">
        <v>1</v>
      </c>
    </row>
    <row r="4956" spans="1:2" x14ac:dyDescent="0.3">
      <c r="A4956" s="7" t="s">
        <v>15712</v>
      </c>
      <c r="B4956">
        <v>1</v>
      </c>
    </row>
    <row r="4957" spans="1:2" x14ac:dyDescent="0.3">
      <c r="A4957" s="3" t="s">
        <v>14039</v>
      </c>
      <c r="B4957">
        <v>3</v>
      </c>
    </row>
    <row r="4958" spans="1:2" x14ac:dyDescent="0.3">
      <c r="A4958" s="7" t="s">
        <v>19905</v>
      </c>
      <c r="B4958">
        <v>1</v>
      </c>
    </row>
    <row r="4959" spans="1:2" x14ac:dyDescent="0.3">
      <c r="A4959" s="7" t="s">
        <v>15119</v>
      </c>
      <c r="B4959">
        <v>1</v>
      </c>
    </row>
    <row r="4960" spans="1:2" x14ac:dyDescent="0.3">
      <c r="A4960" s="7" t="s">
        <v>14040</v>
      </c>
      <c r="B4960">
        <v>1</v>
      </c>
    </row>
    <row r="4961" spans="1:2" x14ac:dyDescent="0.3">
      <c r="A4961" s="3" t="s">
        <v>10292</v>
      </c>
      <c r="B4961">
        <v>3</v>
      </c>
    </row>
    <row r="4962" spans="1:2" x14ac:dyDescent="0.3">
      <c r="A4962" s="7" t="s">
        <v>11554</v>
      </c>
      <c r="B4962">
        <v>1</v>
      </c>
    </row>
    <row r="4963" spans="1:2" x14ac:dyDescent="0.3">
      <c r="A4963" s="7" t="s">
        <v>10294</v>
      </c>
      <c r="B4963">
        <v>1</v>
      </c>
    </row>
    <row r="4964" spans="1:2" x14ac:dyDescent="0.3">
      <c r="A4964" s="7" t="s">
        <v>13022</v>
      </c>
      <c r="B4964">
        <v>1</v>
      </c>
    </row>
    <row r="4965" spans="1:2" x14ac:dyDescent="0.3">
      <c r="A4965" s="3" t="s">
        <v>14393</v>
      </c>
      <c r="B4965">
        <v>3</v>
      </c>
    </row>
    <row r="4966" spans="1:2" x14ac:dyDescent="0.3">
      <c r="A4966" s="7" t="s">
        <v>11335</v>
      </c>
      <c r="B4966">
        <v>1</v>
      </c>
    </row>
    <row r="4967" spans="1:2" x14ac:dyDescent="0.3">
      <c r="A4967" s="7" t="s">
        <v>7558</v>
      </c>
      <c r="B4967">
        <v>2</v>
      </c>
    </row>
    <row r="4968" spans="1:2" x14ac:dyDescent="0.3">
      <c r="A4968" s="3" t="s">
        <v>7151</v>
      </c>
      <c r="B4968">
        <v>3</v>
      </c>
    </row>
    <row r="4969" spans="1:2" x14ac:dyDescent="0.3">
      <c r="A4969" s="7" t="s">
        <v>746</v>
      </c>
      <c r="B4969">
        <v>1</v>
      </c>
    </row>
    <row r="4970" spans="1:2" x14ac:dyDescent="0.3">
      <c r="A4970" s="7" t="s">
        <v>10386</v>
      </c>
      <c r="B4970">
        <v>1</v>
      </c>
    </row>
    <row r="4971" spans="1:2" x14ac:dyDescent="0.3">
      <c r="A4971" s="7" t="s">
        <v>839</v>
      </c>
      <c r="B4971">
        <v>1</v>
      </c>
    </row>
    <row r="4972" spans="1:2" x14ac:dyDescent="0.3">
      <c r="A4972" s="3" t="s">
        <v>8758</v>
      </c>
      <c r="B4972">
        <v>3</v>
      </c>
    </row>
    <row r="4973" spans="1:2" x14ac:dyDescent="0.3">
      <c r="A4973" s="7" t="s">
        <v>9677</v>
      </c>
      <c r="B4973">
        <v>1</v>
      </c>
    </row>
    <row r="4974" spans="1:2" x14ac:dyDescent="0.3">
      <c r="A4974" s="7" t="s">
        <v>9609</v>
      </c>
      <c r="B4974">
        <v>1</v>
      </c>
    </row>
    <row r="4975" spans="1:2" x14ac:dyDescent="0.3">
      <c r="A4975" s="7" t="s">
        <v>8759</v>
      </c>
      <c r="B4975">
        <v>1</v>
      </c>
    </row>
    <row r="4976" spans="1:2" x14ac:dyDescent="0.3">
      <c r="A4976" s="3" t="s">
        <v>11306</v>
      </c>
      <c r="B4976">
        <v>3</v>
      </c>
    </row>
    <row r="4977" spans="1:2" x14ac:dyDescent="0.3">
      <c r="A4977" s="7" t="s">
        <v>14612</v>
      </c>
      <c r="B4977">
        <v>1</v>
      </c>
    </row>
    <row r="4978" spans="1:2" x14ac:dyDescent="0.3">
      <c r="A4978" s="7" t="s">
        <v>18277</v>
      </c>
      <c r="B4978">
        <v>1</v>
      </c>
    </row>
    <row r="4979" spans="1:2" x14ac:dyDescent="0.3">
      <c r="A4979" s="7" t="s">
        <v>11307</v>
      </c>
      <c r="B4979">
        <v>1</v>
      </c>
    </row>
    <row r="4980" spans="1:2" x14ac:dyDescent="0.3">
      <c r="A4980" s="3" t="s">
        <v>2621</v>
      </c>
      <c r="B4980">
        <v>3</v>
      </c>
    </row>
    <row r="4981" spans="1:2" x14ac:dyDescent="0.3">
      <c r="A4981" s="7" t="s">
        <v>10696</v>
      </c>
      <c r="B4981">
        <v>1</v>
      </c>
    </row>
    <row r="4982" spans="1:2" x14ac:dyDescent="0.3">
      <c r="A4982" s="7" t="s">
        <v>7135</v>
      </c>
      <c r="B4982">
        <v>1</v>
      </c>
    </row>
    <row r="4983" spans="1:2" x14ac:dyDescent="0.3">
      <c r="A4983" s="7" t="s">
        <v>8508</v>
      </c>
      <c r="B4983">
        <v>1</v>
      </c>
    </row>
    <row r="4984" spans="1:2" x14ac:dyDescent="0.3">
      <c r="A4984" s="3" t="s">
        <v>11600</v>
      </c>
      <c r="B4984">
        <v>3</v>
      </c>
    </row>
    <row r="4985" spans="1:2" x14ac:dyDescent="0.3">
      <c r="A4985" s="7" t="s">
        <v>7821</v>
      </c>
      <c r="B4985">
        <v>1</v>
      </c>
    </row>
    <row r="4986" spans="1:2" x14ac:dyDescent="0.3">
      <c r="A4986" s="7" t="s">
        <v>10225</v>
      </c>
      <c r="B4986">
        <v>2</v>
      </c>
    </row>
    <row r="4987" spans="1:2" x14ac:dyDescent="0.3">
      <c r="A4987" s="3" t="s">
        <v>2205</v>
      </c>
      <c r="B4987">
        <v>3</v>
      </c>
    </row>
    <row r="4988" spans="1:2" x14ac:dyDescent="0.3">
      <c r="A4988" s="7" t="s">
        <v>6079</v>
      </c>
      <c r="B4988">
        <v>1</v>
      </c>
    </row>
    <row r="4989" spans="1:2" x14ac:dyDescent="0.3">
      <c r="A4989" s="7" t="s">
        <v>2207</v>
      </c>
      <c r="B4989">
        <v>1</v>
      </c>
    </row>
    <row r="4990" spans="1:2" x14ac:dyDescent="0.3">
      <c r="A4990" s="7" t="s">
        <v>3081</v>
      </c>
      <c r="B4990">
        <v>1</v>
      </c>
    </row>
    <row r="4991" spans="1:2" x14ac:dyDescent="0.3">
      <c r="A4991" s="3" t="s">
        <v>4912</v>
      </c>
      <c r="B4991">
        <v>3</v>
      </c>
    </row>
    <row r="4992" spans="1:2" x14ac:dyDescent="0.3">
      <c r="A4992" s="7" t="s">
        <v>9683</v>
      </c>
      <c r="B4992">
        <v>1</v>
      </c>
    </row>
    <row r="4993" spans="1:2" x14ac:dyDescent="0.3">
      <c r="A4993" s="7" t="s">
        <v>1549</v>
      </c>
      <c r="B4993">
        <v>1</v>
      </c>
    </row>
    <row r="4994" spans="1:2" x14ac:dyDescent="0.3">
      <c r="A4994" s="7" t="s">
        <v>588</v>
      </c>
      <c r="B4994">
        <v>1</v>
      </c>
    </row>
    <row r="4995" spans="1:2" x14ac:dyDescent="0.3">
      <c r="A4995" s="3" t="s">
        <v>20328</v>
      </c>
      <c r="B4995">
        <v>3</v>
      </c>
    </row>
    <row r="4996" spans="1:2" x14ac:dyDescent="0.3">
      <c r="A4996" s="7" t="s">
        <v>19017</v>
      </c>
      <c r="B4996">
        <v>1</v>
      </c>
    </row>
    <row r="4997" spans="1:2" x14ac:dyDescent="0.3">
      <c r="A4997" s="7" t="s">
        <v>12322</v>
      </c>
      <c r="B4997">
        <v>1</v>
      </c>
    </row>
    <row r="4998" spans="1:2" x14ac:dyDescent="0.3">
      <c r="A4998" s="7" t="s">
        <v>18324</v>
      </c>
      <c r="B4998">
        <v>1</v>
      </c>
    </row>
    <row r="4999" spans="1:2" x14ac:dyDescent="0.3">
      <c r="A4999" s="3" t="s">
        <v>110</v>
      </c>
      <c r="B4999">
        <v>3</v>
      </c>
    </row>
    <row r="5000" spans="1:2" x14ac:dyDescent="0.3">
      <c r="A5000" s="7" t="s">
        <v>112</v>
      </c>
      <c r="B5000">
        <v>1</v>
      </c>
    </row>
    <row r="5001" spans="1:2" x14ac:dyDescent="0.3">
      <c r="A5001" s="7" t="s">
        <v>388</v>
      </c>
      <c r="B5001">
        <v>1</v>
      </c>
    </row>
    <row r="5002" spans="1:2" x14ac:dyDescent="0.3">
      <c r="A5002" s="7" t="s">
        <v>2096</v>
      </c>
      <c r="B5002">
        <v>1</v>
      </c>
    </row>
    <row r="5003" spans="1:2" x14ac:dyDescent="0.3">
      <c r="A5003" s="3" t="s">
        <v>15125</v>
      </c>
      <c r="B5003">
        <v>3</v>
      </c>
    </row>
    <row r="5004" spans="1:2" x14ac:dyDescent="0.3">
      <c r="A5004" s="7" t="s">
        <v>19921</v>
      </c>
      <c r="B5004">
        <v>1</v>
      </c>
    </row>
    <row r="5005" spans="1:2" x14ac:dyDescent="0.3">
      <c r="A5005" s="7" t="s">
        <v>15126</v>
      </c>
      <c r="B5005">
        <v>1</v>
      </c>
    </row>
    <row r="5006" spans="1:2" x14ac:dyDescent="0.3">
      <c r="A5006" s="7" t="s">
        <v>13859</v>
      </c>
      <c r="B5006">
        <v>1</v>
      </c>
    </row>
    <row r="5007" spans="1:2" x14ac:dyDescent="0.3">
      <c r="A5007" s="3" t="s">
        <v>6293</v>
      </c>
      <c r="B5007">
        <v>3</v>
      </c>
    </row>
    <row r="5008" spans="1:2" x14ac:dyDescent="0.3">
      <c r="A5008" s="7" t="s">
        <v>11743</v>
      </c>
      <c r="B5008">
        <v>2</v>
      </c>
    </row>
    <row r="5009" spans="1:2" x14ac:dyDescent="0.3">
      <c r="A5009" s="7" t="s">
        <v>3199</v>
      </c>
      <c r="B5009">
        <v>1</v>
      </c>
    </row>
    <row r="5010" spans="1:2" x14ac:dyDescent="0.3">
      <c r="A5010" s="3" t="s">
        <v>14672</v>
      </c>
      <c r="B5010">
        <v>3</v>
      </c>
    </row>
    <row r="5011" spans="1:2" x14ac:dyDescent="0.3">
      <c r="A5011" s="7" t="s">
        <v>9981</v>
      </c>
      <c r="B5011">
        <v>1</v>
      </c>
    </row>
    <row r="5012" spans="1:2" x14ac:dyDescent="0.3">
      <c r="A5012" s="7" t="s">
        <v>16498</v>
      </c>
      <c r="B5012">
        <v>1</v>
      </c>
    </row>
    <row r="5013" spans="1:2" x14ac:dyDescent="0.3">
      <c r="A5013" s="7" t="s">
        <v>11706</v>
      </c>
      <c r="B5013">
        <v>1</v>
      </c>
    </row>
    <row r="5014" spans="1:2" x14ac:dyDescent="0.3">
      <c r="A5014" s="3" t="s">
        <v>15762</v>
      </c>
      <c r="B5014">
        <v>3</v>
      </c>
    </row>
    <row r="5015" spans="1:2" x14ac:dyDescent="0.3">
      <c r="A5015" s="7" t="s">
        <v>986</v>
      </c>
      <c r="B5015">
        <v>1</v>
      </c>
    </row>
    <row r="5016" spans="1:2" x14ac:dyDescent="0.3">
      <c r="A5016" s="7" t="s">
        <v>12459</v>
      </c>
      <c r="B5016">
        <v>1</v>
      </c>
    </row>
    <row r="5017" spans="1:2" x14ac:dyDescent="0.3">
      <c r="A5017" s="7" t="s">
        <v>16539</v>
      </c>
      <c r="B5017">
        <v>1</v>
      </c>
    </row>
    <row r="5018" spans="1:2" x14ac:dyDescent="0.3">
      <c r="A5018" s="3" t="s">
        <v>9050</v>
      </c>
      <c r="B5018">
        <v>3</v>
      </c>
    </row>
    <row r="5019" spans="1:2" x14ac:dyDescent="0.3">
      <c r="A5019" s="7" t="s">
        <v>12624</v>
      </c>
      <c r="B5019">
        <v>1</v>
      </c>
    </row>
    <row r="5020" spans="1:2" x14ac:dyDescent="0.3">
      <c r="A5020" s="7" t="s">
        <v>9051</v>
      </c>
      <c r="B5020">
        <v>1</v>
      </c>
    </row>
    <row r="5021" spans="1:2" x14ac:dyDescent="0.3">
      <c r="A5021" s="7" t="s">
        <v>14784</v>
      </c>
      <c r="B5021">
        <v>1</v>
      </c>
    </row>
    <row r="5022" spans="1:2" x14ac:dyDescent="0.3">
      <c r="A5022" s="3" t="s">
        <v>923</v>
      </c>
      <c r="B5022">
        <v>3</v>
      </c>
    </row>
    <row r="5023" spans="1:2" x14ac:dyDescent="0.3">
      <c r="A5023" s="7" t="s">
        <v>876</v>
      </c>
      <c r="B5023">
        <v>1</v>
      </c>
    </row>
    <row r="5024" spans="1:2" x14ac:dyDescent="0.3">
      <c r="A5024" s="7" t="s">
        <v>924</v>
      </c>
      <c r="B5024">
        <v>1</v>
      </c>
    </row>
    <row r="5025" spans="1:2" x14ac:dyDescent="0.3">
      <c r="A5025" s="7" t="s">
        <v>345</v>
      </c>
      <c r="B5025">
        <v>1</v>
      </c>
    </row>
    <row r="5026" spans="1:2" x14ac:dyDescent="0.3">
      <c r="A5026" s="3" t="s">
        <v>1688</v>
      </c>
      <c r="B5026">
        <v>3</v>
      </c>
    </row>
    <row r="5027" spans="1:2" x14ac:dyDescent="0.3">
      <c r="A5027" s="7" t="s">
        <v>160</v>
      </c>
      <c r="B5027">
        <v>1</v>
      </c>
    </row>
    <row r="5028" spans="1:2" x14ac:dyDescent="0.3">
      <c r="A5028" s="7" t="s">
        <v>67</v>
      </c>
      <c r="B5028">
        <v>1</v>
      </c>
    </row>
    <row r="5029" spans="1:2" x14ac:dyDescent="0.3">
      <c r="A5029" s="7" t="s">
        <v>9102</v>
      </c>
      <c r="B5029">
        <v>1</v>
      </c>
    </row>
    <row r="5030" spans="1:2" x14ac:dyDescent="0.3">
      <c r="A5030" s="3" t="s">
        <v>1188</v>
      </c>
      <c r="B5030">
        <v>3</v>
      </c>
    </row>
    <row r="5031" spans="1:2" x14ac:dyDescent="0.3">
      <c r="A5031" s="7" t="s">
        <v>7240</v>
      </c>
      <c r="B5031">
        <v>1</v>
      </c>
    </row>
    <row r="5032" spans="1:2" x14ac:dyDescent="0.3">
      <c r="A5032" s="7" t="s">
        <v>5241</v>
      </c>
      <c r="B5032">
        <v>1</v>
      </c>
    </row>
    <row r="5033" spans="1:2" x14ac:dyDescent="0.3">
      <c r="A5033" s="7" t="s">
        <v>1190</v>
      </c>
      <c r="B5033">
        <v>1</v>
      </c>
    </row>
    <row r="5034" spans="1:2" x14ac:dyDescent="0.3">
      <c r="A5034" s="3" t="s">
        <v>5386</v>
      </c>
      <c r="B5034">
        <v>3</v>
      </c>
    </row>
    <row r="5035" spans="1:2" x14ac:dyDescent="0.3">
      <c r="A5035" s="7" t="s">
        <v>5387</v>
      </c>
      <c r="B5035">
        <v>2</v>
      </c>
    </row>
    <row r="5036" spans="1:2" x14ac:dyDescent="0.3">
      <c r="A5036" s="7" t="s">
        <v>7177</v>
      </c>
      <c r="B5036">
        <v>1</v>
      </c>
    </row>
    <row r="5037" spans="1:2" x14ac:dyDescent="0.3">
      <c r="A5037" s="3" t="s">
        <v>8079</v>
      </c>
      <c r="B5037">
        <v>3</v>
      </c>
    </row>
    <row r="5038" spans="1:2" x14ac:dyDescent="0.3">
      <c r="A5038" s="7" t="s">
        <v>11021</v>
      </c>
      <c r="B5038">
        <v>1</v>
      </c>
    </row>
    <row r="5039" spans="1:2" x14ac:dyDescent="0.3">
      <c r="A5039" s="7" t="s">
        <v>8080</v>
      </c>
      <c r="B5039">
        <v>1</v>
      </c>
    </row>
    <row r="5040" spans="1:2" x14ac:dyDescent="0.3">
      <c r="A5040" s="7" t="s">
        <v>9790</v>
      </c>
      <c r="B5040">
        <v>1</v>
      </c>
    </row>
    <row r="5041" spans="1:2" x14ac:dyDescent="0.3">
      <c r="A5041" s="3" t="s">
        <v>7270</v>
      </c>
      <c r="B5041">
        <v>3</v>
      </c>
    </row>
    <row r="5042" spans="1:2" x14ac:dyDescent="0.3">
      <c r="A5042" s="7" t="s">
        <v>4492</v>
      </c>
      <c r="B5042">
        <v>2</v>
      </c>
    </row>
    <row r="5043" spans="1:2" x14ac:dyDescent="0.3">
      <c r="A5043" s="7" t="s">
        <v>7272</v>
      </c>
      <c r="B5043">
        <v>1</v>
      </c>
    </row>
    <row r="5044" spans="1:2" x14ac:dyDescent="0.3">
      <c r="A5044" s="3" t="s">
        <v>659</v>
      </c>
      <c r="B5044">
        <v>3</v>
      </c>
    </row>
    <row r="5045" spans="1:2" x14ac:dyDescent="0.3">
      <c r="A5045" s="7" t="s">
        <v>547</v>
      </c>
      <c r="B5045">
        <v>1</v>
      </c>
    </row>
    <row r="5046" spans="1:2" x14ac:dyDescent="0.3">
      <c r="A5046" s="7" t="s">
        <v>661</v>
      </c>
      <c r="B5046">
        <v>1</v>
      </c>
    </row>
    <row r="5047" spans="1:2" x14ac:dyDescent="0.3">
      <c r="A5047" s="7" t="s">
        <v>1293</v>
      </c>
      <c r="B5047">
        <v>1</v>
      </c>
    </row>
    <row r="5048" spans="1:2" x14ac:dyDescent="0.3">
      <c r="A5048" s="3" t="s">
        <v>17283</v>
      </c>
      <c r="B5048">
        <v>3</v>
      </c>
    </row>
    <row r="5049" spans="1:2" x14ac:dyDescent="0.3">
      <c r="A5049" s="7" t="s">
        <v>17284</v>
      </c>
      <c r="B5049">
        <v>2</v>
      </c>
    </row>
    <row r="5050" spans="1:2" x14ac:dyDescent="0.3">
      <c r="A5050" s="7" t="s">
        <v>18208</v>
      </c>
      <c r="B5050">
        <v>1</v>
      </c>
    </row>
    <row r="5051" spans="1:2" x14ac:dyDescent="0.3">
      <c r="A5051" s="3" t="s">
        <v>4596</v>
      </c>
      <c r="B5051">
        <v>3</v>
      </c>
    </row>
    <row r="5052" spans="1:2" x14ac:dyDescent="0.3">
      <c r="A5052" s="7" t="s">
        <v>3297</v>
      </c>
      <c r="B5052">
        <v>1</v>
      </c>
    </row>
    <row r="5053" spans="1:2" x14ac:dyDescent="0.3">
      <c r="A5053" s="7" t="s">
        <v>7354</v>
      </c>
      <c r="B5053">
        <v>1</v>
      </c>
    </row>
    <row r="5054" spans="1:2" x14ac:dyDescent="0.3">
      <c r="A5054" s="7" t="s">
        <v>2287</v>
      </c>
      <c r="B5054">
        <v>1</v>
      </c>
    </row>
    <row r="5055" spans="1:2" x14ac:dyDescent="0.3">
      <c r="A5055" s="3" t="s">
        <v>3330</v>
      </c>
      <c r="B5055">
        <v>3</v>
      </c>
    </row>
    <row r="5056" spans="1:2" x14ac:dyDescent="0.3">
      <c r="A5056" s="7" t="s">
        <v>2021</v>
      </c>
      <c r="B5056">
        <v>1</v>
      </c>
    </row>
    <row r="5057" spans="1:2" x14ac:dyDescent="0.3">
      <c r="A5057" s="7" t="s">
        <v>3332</v>
      </c>
      <c r="B5057">
        <v>1</v>
      </c>
    </row>
    <row r="5058" spans="1:2" x14ac:dyDescent="0.3">
      <c r="A5058" s="7" t="s">
        <v>67</v>
      </c>
      <c r="B5058">
        <v>1</v>
      </c>
    </row>
    <row r="5059" spans="1:2" x14ac:dyDescent="0.3">
      <c r="A5059" s="3" t="s">
        <v>11533</v>
      </c>
      <c r="B5059">
        <v>3</v>
      </c>
    </row>
    <row r="5060" spans="1:2" x14ac:dyDescent="0.3">
      <c r="A5060" s="7" t="s">
        <v>15515</v>
      </c>
      <c r="B5060">
        <v>1</v>
      </c>
    </row>
    <row r="5061" spans="1:2" x14ac:dyDescent="0.3">
      <c r="A5061" s="7" t="s">
        <v>18374</v>
      </c>
      <c r="B5061">
        <v>1</v>
      </c>
    </row>
    <row r="5062" spans="1:2" x14ac:dyDescent="0.3">
      <c r="A5062" s="7" t="s">
        <v>11534</v>
      </c>
      <c r="B5062">
        <v>1</v>
      </c>
    </row>
    <row r="5063" spans="1:2" x14ac:dyDescent="0.3">
      <c r="A5063" s="3" t="s">
        <v>6182</v>
      </c>
      <c r="B5063">
        <v>3</v>
      </c>
    </row>
    <row r="5064" spans="1:2" x14ac:dyDescent="0.3">
      <c r="A5064" s="7" t="s">
        <v>2566</v>
      </c>
      <c r="B5064">
        <v>1</v>
      </c>
    </row>
    <row r="5065" spans="1:2" x14ac:dyDescent="0.3">
      <c r="A5065" s="7" t="s">
        <v>2535</v>
      </c>
      <c r="B5065">
        <v>1</v>
      </c>
    </row>
    <row r="5066" spans="1:2" x14ac:dyDescent="0.3">
      <c r="A5066" s="7" t="s">
        <v>6184</v>
      </c>
      <c r="B5066">
        <v>1</v>
      </c>
    </row>
    <row r="5067" spans="1:2" x14ac:dyDescent="0.3">
      <c r="A5067" s="3" t="s">
        <v>4473</v>
      </c>
      <c r="B5067">
        <v>3</v>
      </c>
    </row>
    <row r="5068" spans="1:2" x14ac:dyDescent="0.3">
      <c r="A5068" s="7" t="s">
        <v>11172</v>
      </c>
      <c r="B5068">
        <v>1</v>
      </c>
    </row>
    <row r="5069" spans="1:2" x14ac:dyDescent="0.3">
      <c r="A5069" s="7" t="s">
        <v>2014</v>
      </c>
      <c r="B5069">
        <v>1</v>
      </c>
    </row>
    <row r="5070" spans="1:2" x14ac:dyDescent="0.3">
      <c r="A5070" s="7" t="s">
        <v>557</v>
      </c>
      <c r="B5070">
        <v>1</v>
      </c>
    </row>
    <row r="5071" spans="1:2" x14ac:dyDescent="0.3">
      <c r="A5071" s="3" t="s">
        <v>10428</v>
      </c>
      <c r="B5071">
        <v>3</v>
      </c>
    </row>
    <row r="5072" spans="1:2" x14ac:dyDescent="0.3">
      <c r="A5072" s="7" t="s">
        <v>10429</v>
      </c>
      <c r="B5072">
        <v>1</v>
      </c>
    </row>
    <row r="5073" spans="1:2" x14ac:dyDescent="0.3">
      <c r="A5073" s="7" t="s">
        <v>20883</v>
      </c>
      <c r="B5073">
        <v>1</v>
      </c>
    </row>
    <row r="5074" spans="1:2" x14ac:dyDescent="0.3">
      <c r="A5074" s="7" t="s">
        <v>13683</v>
      </c>
      <c r="B5074">
        <v>1</v>
      </c>
    </row>
    <row r="5075" spans="1:2" x14ac:dyDescent="0.3">
      <c r="A5075" s="3" t="s">
        <v>11870</v>
      </c>
      <c r="B5075">
        <v>3</v>
      </c>
    </row>
    <row r="5076" spans="1:2" x14ac:dyDescent="0.3">
      <c r="A5076" s="7" t="s">
        <v>10551</v>
      </c>
      <c r="B5076">
        <v>1</v>
      </c>
    </row>
    <row r="5077" spans="1:2" x14ac:dyDescent="0.3">
      <c r="A5077" s="7" t="s">
        <v>11872</v>
      </c>
      <c r="B5077">
        <v>1</v>
      </c>
    </row>
    <row r="5078" spans="1:2" x14ac:dyDescent="0.3">
      <c r="A5078" s="7" t="s">
        <v>12913</v>
      </c>
      <c r="B5078">
        <v>1</v>
      </c>
    </row>
    <row r="5079" spans="1:2" x14ac:dyDescent="0.3">
      <c r="A5079" s="3" t="s">
        <v>10778</v>
      </c>
      <c r="B5079">
        <v>3</v>
      </c>
    </row>
    <row r="5080" spans="1:2" x14ac:dyDescent="0.3">
      <c r="A5080" s="7" t="s">
        <v>16396</v>
      </c>
      <c r="B5080">
        <v>1</v>
      </c>
    </row>
    <row r="5081" spans="1:2" x14ac:dyDescent="0.3">
      <c r="A5081" s="7" t="s">
        <v>10780</v>
      </c>
      <c r="B5081">
        <v>1</v>
      </c>
    </row>
    <row r="5082" spans="1:2" x14ac:dyDescent="0.3">
      <c r="A5082" s="7" t="s">
        <v>12440</v>
      </c>
      <c r="B5082">
        <v>1</v>
      </c>
    </row>
    <row r="5083" spans="1:2" x14ac:dyDescent="0.3">
      <c r="A5083" s="3" t="s">
        <v>8209</v>
      </c>
      <c r="B5083">
        <v>3</v>
      </c>
    </row>
    <row r="5084" spans="1:2" x14ac:dyDescent="0.3">
      <c r="A5084" s="7" t="s">
        <v>7143</v>
      </c>
      <c r="B5084">
        <v>1</v>
      </c>
    </row>
    <row r="5085" spans="1:2" x14ac:dyDescent="0.3">
      <c r="A5085" s="7" t="s">
        <v>975</v>
      </c>
      <c r="B5085">
        <v>1</v>
      </c>
    </row>
    <row r="5086" spans="1:2" x14ac:dyDescent="0.3">
      <c r="A5086" s="7" t="s">
        <v>839</v>
      </c>
      <c r="B5086">
        <v>1</v>
      </c>
    </row>
    <row r="5087" spans="1:2" x14ac:dyDescent="0.3">
      <c r="A5087" s="3" t="s">
        <v>14405</v>
      </c>
      <c r="B5087">
        <v>3</v>
      </c>
    </row>
    <row r="5088" spans="1:2" x14ac:dyDescent="0.3">
      <c r="A5088" s="7" t="s">
        <v>5628</v>
      </c>
      <c r="B5088">
        <v>1</v>
      </c>
    </row>
    <row r="5089" spans="1:2" x14ac:dyDescent="0.3">
      <c r="A5089" s="7" t="s">
        <v>21107</v>
      </c>
      <c r="B5089">
        <v>1</v>
      </c>
    </row>
    <row r="5090" spans="1:2" x14ac:dyDescent="0.3">
      <c r="A5090" s="7" t="s">
        <v>14406</v>
      </c>
      <c r="B5090">
        <v>1</v>
      </c>
    </row>
    <row r="5091" spans="1:2" x14ac:dyDescent="0.3">
      <c r="A5091" s="3" t="s">
        <v>9492</v>
      </c>
      <c r="B5091">
        <v>3</v>
      </c>
    </row>
    <row r="5092" spans="1:2" x14ac:dyDescent="0.3">
      <c r="A5092" s="7" t="s">
        <v>14230</v>
      </c>
      <c r="B5092">
        <v>1</v>
      </c>
    </row>
    <row r="5093" spans="1:2" x14ac:dyDescent="0.3">
      <c r="A5093" s="7" t="s">
        <v>9494</v>
      </c>
      <c r="B5093">
        <v>1</v>
      </c>
    </row>
    <row r="5094" spans="1:2" x14ac:dyDescent="0.3">
      <c r="A5094" s="7" t="s">
        <v>749</v>
      </c>
      <c r="B5094">
        <v>1</v>
      </c>
    </row>
    <row r="5095" spans="1:2" x14ac:dyDescent="0.3">
      <c r="A5095" s="3" t="s">
        <v>4792</v>
      </c>
      <c r="B5095">
        <v>3</v>
      </c>
    </row>
    <row r="5096" spans="1:2" x14ac:dyDescent="0.3">
      <c r="A5096" s="7" t="s">
        <v>12656</v>
      </c>
      <c r="B5096">
        <v>1</v>
      </c>
    </row>
    <row r="5097" spans="1:2" x14ac:dyDescent="0.3">
      <c r="A5097" s="7" t="s">
        <v>8508</v>
      </c>
      <c r="B5097">
        <v>1</v>
      </c>
    </row>
    <row r="5098" spans="1:2" x14ac:dyDescent="0.3">
      <c r="A5098" s="7" t="s">
        <v>8596</v>
      </c>
      <c r="B5098">
        <v>1</v>
      </c>
    </row>
    <row r="5099" spans="1:2" x14ac:dyDescent="0.3">
      <c r="A5099" s="3" t="s">
        <v>738</v>
      </c>
      <c r="B5099">
        <v>3</v>
      </c>
    </row>
    <row r="5100" spans="1:2" x14ac:dyDescent="0.3">
      <c r="A5100" s="7" t="s">
        <v>1644</v>
      </c>
      <c r="B5100">
        <v>1</v>
      </c>
    </row>
    <row r="5101" spans="1:2" x14ac:dyDescent="0.3">
      <c r="A5101" s="7" t="s">
        <v>738</v>
      </c>
      <c r="B5101">
        <v>2</v>
      </c>
    </row>
    <row r="5102" spans="1:2" x14ac:dyDescent="0.3">
      <c r="A5102" s="3" t="s">
        <v>36</v>
      </c>
      <c r="B5102">
        <v>3</v>
      </c>
    </row>
    <row r="5103" spans="1:2" x14ac:dyDescent="0.3">
      <c r="A5103" s="7" t="s">
        <v>38</v>
      </c>
      <c r="B5103">
        <v>1</v>
      </c>
    </row>
    <row r="5104" spans="1:2" x14ac:dyDescent="0.3">
      <c r="A5104" s="7" t="s">
        <v>1783</v>
      </c>
      <c r="B5104">
        <v>1</v>
      </c>
    </row>
    <row r="5105" spans="1:2" x14ac:dyDescent="0.3">
      <c r="A5105" s="7" t="s">
        <v>557</v>
      </c>
      <c r="B5105">
        <v>1</v>
      </c>
    </row>
    <row r="5106" spans="1:2" x14ac:dyDescent="0.3">
      <c r="A5106" s="3" t="s">
        <v>1555</v>
      </c>
      <c r="B5106">
        <v>3</v>
      </c>
    </row>
    <row r="5107" spans="1:2" x14ac:dyDescent="0.3">
      <c r="A5107" s="7" t="s">
        <v>1481</v>
      </c>
      <c r="B5107">
        <v>2</v>
      </c>
    </row>
    <row r="5108" spans="1:2" x14ac:dyDescent="0.3">
      <c r="A5108" s="7" t="s">
        <v>184</v>
      </c>
      <c r="B5108">
        <v>1</v>
      </c>
    </row>
    <row r="5109" spans="1:2" x14ac:dyDescent="0.3">
      <c r="A5109" s="3" t="s">
        <v>964</v>
      </c>
      <c r="B5109">
        <v>3</v>
      </c>
    </row>
    <row r="5110" spans="1:2" x14ac:dyDescent="0.3">
      <c r="A5110" s="7" t="s">
        <v>965</v>
      </c>
      <c r="B5110">
        <v>1</v>
      </c>
    </row>
    <row r="5111" spans="1:2" x14ac:dyDescent="0.3">
      <c r="A5111" s="7" t="s">
        <v>3174</v>
      </c>
      <c r="B5111">
        <v>1</v>
      </c>
    </row>
    <row r="5112" spans="1:2" x14ac:dyDescent="0.3">
      <c r="A5112" s="7" t="s">
        <v>3411</v>
      </c>
      <c r="B5112">
        <v>1</v>
      </c>
    </row>
    <row r="5113" spans="1:2" x14ac:dyDescent="0.3">
      <c r="A5113" s="3" t="s">
        <v>16202</v>
      </c>
      <c r="B5113">
        <v>3</v>
      </c>
    </row>
    <row r="5114" spans="1:2" x14ac:dyDescent="0.3">
      <c r="A5114" s="7" t="s">
        <v>16203</v>
      </c>
      <c r="B5114">
        <v>1</v>
      </c>
    </row>
    <row r="5115" spans="1:2" x14ac:dyDescent="0.3">
      <c r="A5115" s="7" t="s">
        <v>17464</v>
      </c>
      <c r="B5115">
        <v>1</v>
      </c>
    </row>
    <row r="5116" spans="1:2" x14ac:dyDescent="0.3">
      <c r="A5116" s="7" t="s">
        <v>19758</v>
      </c>
      <c r="B5116">
        <v>1</v>
      </c>
    </row>
    <row r="5117" spans="1:2" x14ac:dyDescent="0.3">
      <c r="A5117" s="3" t="s">
        <v>883</v>
      </c>
      <c r="B5117">
        <v>3</v>
      </c>
    </row>
    <row r="5118" spans="1:2" x14ac:dyDescent="0.3">
      <c r="A5118" s="7" t="s">
        <v>883</v>
      </c>
      <c r="B5118">
        <v>3</v>
      </c>
    </row>
    <row r="5119" spans="1:2" x14ac:dyDescent="0.3">
      <c r="A5119" s="3" t="s">
        <v>4718</v>
      </c>
      <c r="B5119">
        <v>3</v>
      </c>
    </row>
    <row r="5120" spans="1:2" x14ac:dyDescent="0.3">
      <c r="A5120" s="7" t="s">
        <v>6315</v>
      </c>
      <c r="B5120">
        <v>1</v>
      </c>
    </row>
    <row r="5121" spans="1:2" x14ac:dyDescent="0.3">
      <c r="A5121" s="7" t="s">
        <v>4720</v>
      </c>
      <c r="B5121">
        <v>1</v>
      </c>
    </row>
    <row r="5122" spans="1:2" x14ac:dyDescent="0.3">
      <c r="A5122" s="7" t="s">
        <v>3856</v>
      </c>
      <c r="B5122">
        <v>1</v>
      </c>
    </row>
    <row r="5123" spans="1:2" x14ac:dyDescent="0.3">
      <c r="A5123" s="3" t="s">
        <v>11376</v>
      </c>
      <c r="B5123">
        <v>3</v>
      </c>
    </row>
    <row r="5124" spans="1:2" x14ac:dyDescent="0.3">
      <c r="A5124" s="7" t="s">
        <v>6471</v>
      </c>
      <c r="B5124">
        <v>2</v>
      </c>
    </row>
    <row r="5125" spans="1:2" x14ac:dyDescent="0.3">
      <c r="A5125" s="7" t="s">
        <v>11378</v>
      </c>
      <c r="B5125">
        <v>1</v>
      </c>
    </row>
    <row r="5126" spans="1:2" x14ac:dyDescent="0.3">
      <c r="A5126" s="3" t="s">
        <v>6909</v>
      </c>
      <c r="B5126">
        <v>3</v>
      </c>
    </row>
    <row r="5127" spans="1:2" x14ac:dyDescent="0.3">
      <c r="A5127" s="7" t="s">
        <v>13237</v>
      </c>
      <c r="B5127">
        <v>1</v>
      </c>
    </row>
    <row r="5128" spans="1:2" x14ac:dyDescent="0.3">
      <c r="A5128" s="7" t="s">
        <v>8818</v>
      </c>
      <c r="B5128">
        <v>1</v>
      </c>
    </row>
    <row r="5129" spans="1:2" x14ac:dyDescent="0.3">
      <c r="A5129" s="7" t="s">
        <v>7284</v>
      </c>
      <c r="B5129">
        <v>1</v>
      </c>
    </row>
    <row r="5130" spans="1:2" x14ac:dyDescent="0.3">
      <c r="A5130" s="3" t="s">
        <v>748</v>
      </c>
      <c r="B5130">
        <v>3</v>
      </c>
    </row>
    <row r="5131" spans="1:2" x14ac:dyDescent="0.3">
      <c r="A5131" s="7" t="s">
        <v>1116</v>
      </c>
      <c r="B5131">
        <v>1</v>
      </c>
    </row>
    <row r="5132" spans="1:2" x14ac:dyDescent="0.3">
      <c r="A5132" s="7" t="s">
        <v>4574</v>
      </c>
      <c r="B5132">
        <v>1</v>
      </c>
    </row>
    <row r="5133" spans="1:2" x14ac:dyDescent="0.3">
      <c r="A5133" s="7" t="s">
        <v>749</v>
      </c>
      <c r="B5133">
        <v>1</v>
      </c>
    </row>
    <row r="5134" spans="1:2" x14ac:dyDescent="0.3">
      <c r="A5134" s="3" t="s">
        <v>3424</v>
      </c>
      <c r="B5134">
        <v>3</v>
      </c>
    </row>
    <row r="5135" spans="1:2" x14ac:dyDescent="0.3">
      <c r="A5135" s="7" t="s">
        <v>3424</v>
      </c>
      <c r="B5135">
        <v>1</v>
      </c>
    </row>
    <row r="5136" spans="1:2" x14ac:dyDescent="0.3">
      <c r="A5136" s="7" t="s">
        <v>6522</v>
      </c>
      <c r="B5136">
        <v>1</v>
      </c>
    </row>
    <row r="5137" spans="1:2" x14ac:dyDescent="0.3">
      <c r="A5137" s="7" t="s">
        <v>6076</v>
      </c>
      <c r="B5137">
        <v>1</v>
      </c>
    </row>
    <row r="5138" spans="1:2" x14ac:dyDescent="0.3">
      <c r="A5138" s="3" t="s">
        <v>18184</v>
      </c>
      <c r="B5138">
        <v>3</v>
      </c>
    </row>
    <row r="5139" spans="1:2" x14ac:dyDescent="0.3">
      <c r="A5139" s="7" t="s">
        <v>20132</v>
      </c>
      <c r="B5139">
        <v>1</v>
      </c>
    </row>
    <row r="5140" spans="1:2" x14ac:dyDescent="0.3">
      <c r="A5140" s="7" t="s">
        <v>17520</v>
      </c>
      <c r="B5140">
        <v>2</v>
      </c>
    </row>
    <row r="5141" spans="1:2" x14ac:dyDescent="0.3">
      <c r="A5141" s="3" t="s">
        <v>8536</v>
      </c>
      <c r="B5141">
        <v>3</v>
      </c>
    </row>
    <row r="5142" spans="1:2" x14ac:dyDescent="0.3">
      <c r="A5142" s="7" t="s">
        <v>9494</v>
      </c>
      <c r="B5142">
        <v>1</v>
      </c>
    </row>
    <row r="5143" spans="1:2" x14ac:dyDescent="0.3">
      <c r="A5143" s="7" t="s">
        <v>14180</v>
      </c>
      <c r="B5143">
        <v>1</v>
      </c>
    </row>
    <row r="5144" spans="1:2" x14ac:dyDescent="0.3">
      <c r="A5144" s="7" t="s">
        <v>749</v>
      </c>
      <c r="B5144">
        <v>1</v>
      </c>
    </row>
    <row r="5145" spans="1:2" x14ac:dyDescent="0.3">
      <c r="A5145" s="3" t="s">
        <v>5754</v>
      </c>
      <c r="B5145">
        <v>3</v>
      </c>
    </row>
    <row r="5146" spans="1:2" x14ac:dyDescent="0.3">
      <c r="A5146" s="7" t="s">
        <v>6628</v>
      </c>
      <c r="B5146">
        <v>1</v>
      </c>
    </row>
    <row r="5147" spans="1:2" x14ac:dyDescent="0.3">
      <c r="A5147" s="7" t="s">
        <v>5241</v>
      </c>
      <c r="B5147">
        <v>1</v>
      </c>
    </row>
    <row r="5148" spans="1:2" x14ac:dyDescent="0.3">
      <c r="A5148" s="7" t="s">
        <v>7245</v>
      </c>
      <c r="B5148">
        <v>1</v>
      </c>
    </row>
    <row r="5149" spans="1:2" x14ac:dyDescent="0.3">
      <c r="A5149" s="3" t="s">
        <v>4182</v>
      </c>
      <c r="B5149">
        <v>3</v>
      </c>
    </row>
    <row r="5150" spans="1:2" x14ac:dyDescent="0.3">
      <c r="A5150" s="7" t="s">
        <v>10356</v>
      </c>
      <c r="B5150">
        <v>1</v>
      </c>
    </row>
    <row r="5151" spans="1:2" x14ac:dyDescent="0.3">
      <c r="A5151" s="7" t="s">
        <v>4183</v>
      </c>
      <c r="B5151">
        <v>1</v>
      </c>
    </row>
    <row r="5152" spans="1:2" x14ac:dyDescent="0.3">
      <c r="A5152" s="7" t="s">
        <v>6131</v>
      </c>
      <c r="B5152">
        <v>1</v>
      </c>
    </row>
    <row r="5153" spans="1:2" x14ac:dyDescent="0.3">
      <c r="A5153" s="3" t="s">
        <v>8434</v>
      </c>
      <c r="B5153">
        <v>3</v>
      </c>
    </row>
    <row r="5154" spans="1:2" x14ac:dyDescent="0.3">
      <c r="A5154" s="7" t="s">
        <v>8436</v>
      </c>
      <c r="B5154">
        <v>1</v>
      </c>
    </row>
    <row r="5155" spans="1:2" x14ac:dyDescent="0.3">
      <c r="A5155" s="7" t="s">
        <v>7997</v>
      </c>
      <c r="B5155">
        <v>1</v>
      </c>
    </row>
    <row r="5156" spans="1:2" x14ac:dyDescent="0.3">
      <c r="A5156" s="7" t="s">
        <v>9264</v>
      </c>
      <c r="B5156">
        <v>1</v>
      </c>
    </row>
    <row r="5157" spans="1:2" x14ac:dyDescent="0.3">
      <c r="A5157" s="3" t="s">
        <v>2597</v>
      </c>
      <c r="B5157">
        <v>3</v>
      </c>
    </row>
    <row r="5158" spans="1:2" x14ac:dyDescent="0.3">
      <c r="A5158" s="7" t="s">
        <v>5794</v>
      </c>
      <c r="B5158">
        <v>1</v>
      </c>
    </row>
    <row r="5159" spans="1:2" x14ac:dyDescent="0.3">
      <c r="A5159" s="7" t="s">
        <v>6568</v>
      </c>
      <c r="B5159">
        <v>1</v>
      </c>
    </row>
    <row r="5160" spans="1:2" x14ac:dyDescent="0.3">
      <c r="A5160" s="7" t="s">
        <v>2598</v>
      </c>
      <c r="B5160">
        <v>1</v>
      </c>
    </row>
    <row r="5161" spans="1:2" x14ac:dyDescent="0.3">
      <c r="A5161" s="3" t="s">
        <v>83</v>
      </c>
      <c r="B5161">
        <v>3</v>
      </c>
    </row>
    <row r="5162" spans="1:2" x14ac:dyDescent="0.3">
      <c r="A5162" s="7" t="s">
        <v>85</v>
      </c>
      <c r="B5162">
        <v>3</v>
      </c>
    </row>
    <row r="5163" spans="1:2" x14ac:dyDescent="0.3">
      <c r="A5163" s="3" t="s">
        <v>3666</v>
      </c>
      <c r="B5163">
        <v>3</v>
      </c>
    </row>
    <row r="5164" spans="1:2" x14ac:dyDescent="0.3">
      <c r="A5164" s="7" t="s">
        <v>3667</v>
      </c>
      <c r="B5164">
        <v>1</v>
      </c>
    </row>
    <row r="5165" spans="1:2" x14ac:dyDescent="0.3">
      <c r="A5165" s="7" t="s">
        <v>5447</v>
      </c>
      <c r="B5165">
        <v>1</v>
      </c>
    </row>
    <row r="5166" spans="1:2" x14ac:dyDescent="0.3">
      <c r="A5166" s="7" t="s">
        <v>13292</v>
      </c>
      <c r="B5166">
        <v>1</v>
      </c>
    </row>
    <row r="5167" spans="1:2" x14ac:dyDescent="0.3">
      <c r="A5167" s="3" t="s">
        <v>8465</v>
      </c>
      <c r="B5167">
        <v>3</v>
      </c>
    </row>
    <row r="5168" spans="1:2" x14ac:dyDescent="0.3">
      <c r="A5168" s="7" t="s">
        <v>9932</v>
      </c>
      <c r="B5168">
        <v>1</v>
      </c>
    </row>
    <row r="5169" spans="1:2" x14ac:dyDescent="0.3">
      <c r="A5169" s="7" t="s">
        <v>7946</v>
      </c>
      <c r="B5169">
        <v>1</v>
      </c>
    </row>
    <row r="5170" spans="1:2" x14ac:dyDescent="0.3">
      <c r="A5170" s="7" t="s">
        <v>6277</v>
      </c>
      <c r="B5170">
        <v>1</v>
      </c>
    </row>
    <row r="5171" spans="1:2" x14ac:dyDescent="0.3">
      <c r="A5171" s="3" t="s">
        <v>11341</v>
      </c>
      <c r="B5171">
        <v>3</v>
      </c>
    </row>
    <row r="5172" spans="1:2" x14ac:dyDescent="0.3">
      <c r="A5172" s="7" t="s">
        <v>102</v>
      </c>
      <c r="B5172">
        <v>1</v>
      </c>
    </row>
    <row r="5173" spans="1:2" x14ac:dyDescent="0.3">
      <c r="A5173" s="7" t="s">
        <v>2612</v>
      </c>
      <c r="B5173">
        <v>1</v>
      </c>
    </row>
    <row r="5174" spans="1:2" x14ac:dyDescent="0.3">
      <c r="A5174" s="7" t="s">
        <v>6302</v>
      </c>
      <c r="B5174">
        <v>1</v>
      </c>
    </row>
    <row r="5175" spans="1:2" x14ac:dyDescent="0.3">
      <c r="A5175" s="3" t="s">
        <v>4662</v>
      </c>
      <c r="B5175">
        <v>3</v>
      </c>
    </row>
    <row r="5176" spans="1:2" x14ac:dyDescent="0.3">
      <c r="A5176" s="7" t="s">
        <v>5109</v>
      </c>
      <c r="B5176">
        <v>1</v>
      </c>
    </row>
    <row r="5177" spans="1:2" x14ac:dyDescent="0.3">
      <c r="A5177" s="7" t="s">
        <v>6883</v>
      </c>
      <c r="B5177">
        <v>1</v>
      </c>
    </row>
    <row r="5178" spans="1:2" x14ac:dyDescent="0.3">
      <c r="A5178" s="7" t="s">
        <v>2027</v>
      </c>
      <c r="B5178">
        <v>1</v>
      </c>
    </row>
    <row r="5179" spans="1:2" x14ac:dyDescent="0.3">
      <c r="A5179" s="3" t="s">
        <v>18580</v>
      </c>
      <c r="B5179">
        <v>3</v>
      </c>
    </row>
    <row r="5180" spans="1:2" x14ac:dyDescent="0.3">
      <c r="A5180" s="7" t="s">
        <v>18298</v>
      </c>
      <c r="B5180">
        <v>1</v>
      </c>
    </row>
    <row r="5181" spans="1:2" x14ac:dyDescent="0.3">
      <c r="A5181" s="7" t="s">
        <v>12035</v>
      </c>
      <c r="B5181">
        <v>2</v>
      </c>
    </row>
    <row r="5182" spans="1:2" x14ac:dyDescent="0.3">
      <c r="A5182" s="3" t="s">
        <v>17370</v>
      </c>
      <c r="B5182">
        <v>3</v>
      </c>
    </row>
    <row r="5183" spans="1:2" x14ac:dyDescent="0.3">
      <c r="A5183" s="7" t="s">
        <v>20602</v>
      </c>
      <c r="B5183">
        <v>1</v>
      </c>
    </row>
    <row r="5184" spans="1:2" x14ac:dyDescent="0.3">
      <c r="A5184" s="7" t="s">
        <v>11556</v>
      </c>
      <c r="B5184">
        <v>1</v>
      </c>
    </row>
    <row r="5185" spans="1:2" x14ac:dyDescent="0.3">
      <c r="A5185" s="7" t="s">
        <v>17371</v>
      </c>
      <c r="B5185">
        <v>1</v>
      </c>
    </row>
    <row r="5186" spans="1:2" x14ac:dyDescent="0.3">
      <c r="A5186" s="3" t="s">
        <v>3269</v>
      </c>
      <c r="B5186">
        <v>3</v>
      </c>
    </row>
    <row r="5187" spans="1:2" x14ac:dyDescent="0.3">
      <c r="A5187" s="7" t="s">
        <v>73</v>
      </c>
      <c r="B5187">
        <v>1</v>
      </c>
    </row>
    <row r="5188" spans="1:2" x14ac:dyDescent="0.3">
      <c r="A5188" s="7" t="s">
        <v>2036</v>
      </c>
      <c r="B5188">
        <v>1</v>
      </c>
    </row>
    <row r="5189" spans="1:2" x14ac:dyDescent="0.3">
      <c r="A5189" s="7" t="s">
        <v>2532</v>
      </c>
      <c r="B5189">
        <v>1</v>
      </c>
    </row>
    <row r="5190" spans="1:2" x14ac:dyDescent="0.3">
      <c r="A5190" s="3" t="s">
        <v>14660</v>
      </c>
      <c r="B5190">
        <v>3</v>
      </c>
    </row>
    <row r="5191" spans="1:2" x14ac:dyDescent="0.3">
      <c r="A5191" s="7" t="s">
        <v>16934</v>
      </c>
      <c r="B5191">
        <v>1</v>
      </c>
    </row>
    <row r="5192" spans="1:2" x14ac:dyDescent="0.3">
      <c r="A5192" s="7" t="s">
        <v>11883</v>
      </c>
      <c r="B5192">
        <v>1</v>
      </c>
    </row>
    <row r="5193" spans="1:2" x14ac:dyDescent="0.3">
      <c r="A5193" s="7" t="s">
        <v>15476</v>
      </c>
      <c r="B5193">
        <v>1</v>
      </c>
    </row>
    <row r="5194" spans="1:2" x14ac:dyDescent="0.3">
      <c r="A5194" s="3" t="s">
        <v>13149</v>
      </c>
      <c r="B5194">
        <v>3</v>
      </c>
    </row>
    <row r="5195" spans="1:2" x14ac:dyDescent="0.3">
      <c r="A5195" s="7" t="s">
        <v>19563</v>
      </c>
      <c r="B5195">
        <v>1</v>
      </c>
    </row>
    <row r="5196" spans="1:2" x14ac:dyDescent="0.3">
      <c r="A5196" s="7" t="s">
        <v>13150</v>
      </c>
      <c r="B5196">
        <v>1</v>
      </c>
    </row>
    <row r="5197" spans="1:2" x14ac:dyDescent="0.3">
      <c r="A5197" s="7" t="s">
        <v>10094</v>
      </c>
      <c r="B5197">
        <v>1</v>
      </c>
    </row>
    <row r="5198" spans="1:2" x14ac:dyDescent="0.3">
      <c r="A5198" s="3" t="s">
        <v>12999</v>
      </c>
      <c r="B5198">
        <v>3</v>
      </c>
    </row>
    <row r="5199" spans="1:2" x14ac:dyDescent="0.3">
      <c r="A5199" s="7" t="s">
        <v>13001</v>
      </c>
      <c r="B5199">
        <v>1</v>
      </c>
    </row>
    <row r="5200" spans="1:2" x14ac:dyDescent="0.3">
      <c r="A5200" s="7" t="s">
        <v>13560</v>
      </c>
      <c r="B5200">
        <v>1</v>
      </c>
    </row>
    <row r="5201" spans="1:2" x14ac:dyDescent="0.3">
      <c r="A5201" s="7" t="s">
        <v>18912</v>
      </c>
      <c r="B5201">
        <v>1</v>
      </c>
    </row>
    <row r="5202" spans="1:2" x14ac:dyDescent="0.3">
      <c r="A5202" s="3" t="s">
        <v>8129</v>
      </c>
      <c r="B5202">
        <v>3</v>
      </c>
    </row>
    <row r="5203" spans="1:2" x14ac:dyDescent="0.3">
      <c r="A5203" s="7" t="s">
        <v>200</v>
      </c>
      <c r="B5203">
        <v>1</v>
      </c>
    </row>
    <row r="5204" spans="1:2" x14ac:dyDescent="0.3">
      <c r="A5204" s="7" t="s">
        <v>3222</v>
      </c>
      <c r="B5204">
        <v>1</v>
      </c>
    </row>
    <row r="5205" spans="1:2" x14ac:dyDescent="0.3">
      <c r="A5205" s="7" t="s">
        <v>6848</v>
      </c>
      <c r="B5205">
        <v>1</v>
      </c>
    </row>
    <row r="5206" spans="1:2" x14ac:dyDescent="0.3">
      <c r="A5206" s="3" t="s">
        <v>16339</v>
      </c>
      <c r="B5206">
        <v>3</v>
      </c>
    </row>
    <row r="5207" spans="1:2" x14ac:dyDescent="0.3">
      <c r="A5207" s="7" t="s">
        <v>19373</v>
      </c>
      <c r="B5207">
        <v>1</v>
      </c>
    </row>
    <row r="5208" spans="1:2" x14ac:dyDescent="0.3">
      <c r="A5208" s="7" t="s">
        <v>16498</v>
      </c>
      <c r="B5208">
        <v>1</v>
      </c>
    </row>
    <row r="5209" spans="1:2" x14ac:dyDescent="0.3">
      <c r="A5209" s="7" t="s">
        <v>16340</v>
      </c>
      <c r="B5209">
        <v>1</v>
      </c>
    </row>
    <row r="5210" spans="1:2" x14ac:dyDescent="0.3">
      <c r="A5210" s="3" t="s">
        <v>660</v>
      </c>
      <c r="B5210">
        <v>3</v>
      </c>
    </row>
    <row r="5211" spans="1:2" x14ac:dyDescent="0.3">
      <c r="A5211" s="7" t="s">
        <v>3297</v>
      </c>
      <c r="B5211">
        <v>1</v>
      </c>
    </row>
    <row r="5212" spans="1:2" x14ac:dyDescent="0.3">
      <c r="A5212" s="7" t="s">
        <v>1803</v>
      </c>
      <c r="B5212">
        <v>1</v>
      </c>
    </row>
    <row r="5213" spans="1:2" x14ac:dyDescent="0.3">
      <c r="A5213" s="7" t="s">
        <v>891</v>
      </c>
      <c r="B5213">
        <v>1</v>
      </c>
    </row>
    <row r="5214" spans="1:2" x14ac:dyDescent="0.3">
      <c r="A5214" s="3" t="s">
        <v>13484</v>
      </c>
      <c r="B5214">
        <v>3</v>
      </c>
    </row>
    <row r="5215" spans="1:2" x14ac:dyDescent="0.3">
      <c r="A5215" s="7" t="s">
        <v>13485</v>
      </c>
      <c r="B5215">
        <v>1</v>
      </c>
    </row>
    <row r="5216" spans="1:2" x14ac:dyDescent="0.3">
      <c r="A5216" s="7" t="s">
        <v>17594</v>
      </c>
      <c r="B5216">
        <v>1</v>
      </c>
    </row>
    <row r="5217" spans="1:2" x14ac:dyDescent="0.3">
      <c r="A5217" s="7" t="s">
        <v>19786</v>
      </c>
      <c r="B5217">
        <v>1</v>
      </c>
    </row>
    <row r="5218" spans="1:2" x14ac:dyDescent="0.3">
      <c r="A5218" s="3" t="s">
        <v>14934</v>
      </c>
      <c r="B5218">
        <v>3</v>
      </c>
    </row>
    <row r="5219" spans="1:2" x14ac:dyDescent="0.3">
      <c r="A5219" s="7" t="s">
        <v>14936</v>
      </c>
      <c r="B5219">
        <v>2</v>
      </c>
    </row>
    <row r="5220" spans="1:2" x14ac:dyDescent="0.3">
      <c r="A5220" s="7" t="s">
        <v>7926</v>
      </c>
      <c r="B5220">
        <v>1</v>
      </c>
    </row>
    <row r="5221" spans="1:2" x14ac:dyDescent="0.3">
      <c r="A5221" s="3" t="s">
        <v>4832</v>
      </c>
      <c r="B5221">
        <v>3</v>
      </c>
    </row>
    <row r="5222" spans="1:2" x14ac:dyDescent="0.3">
      <c r="A5222" s="7" t="s">
        <v>11911</v>
      </c>
      <c r="B5222">
        <v>1</v>
      </c>
    </row>
    <row r="5223" spans="1:2" x14ac:dyDescent="0.3">
      <c r="A5223" s="7" t="s">
        <v>5686</v>
      </c>
      <c r="B5223">
        <v>1</v>
      </c>
    </row>
    <row r="5224" spans="1:2" x14ac:dyDescent="0.3">
      <c r="A5224" s="7" t="s">
        <v>10636</v>
      </c>
      <c r="B5224">
        <v>1</v>
      </c>
    </row>
    <row r="5225" spans="1:2" x14ac:dyDescent="0.3">
      <c r="A5225" s="3" t="s">
        <v>13239</v>
      </c>
      <c r="B5225">
        <v>3</v>
      </c>
    </row>
    <row r="5226" spans="1:2" x14ac:dyDescent="0.3">
      <c r="A5226" s="7" t="s">
        <v>11743</v>
      </c>
      <c r="B5226">
        <v>1</v>
      </c>
    </row>
    <row r="5227" spans="1:2" x14ac:dyDescent="0.3">
      <c r="A5227" s="7" t="s">
        <v>20120</v>
      </c>
      <c r="B5227">
        <v>1</v>
      </c>
    </row>
    <row r="5228" spans="1:2" x14ac:dyDescent="0.3">
      <c r="A5228" s="7" t="s">
        <v>11706</v>
      </c>
      <c r="B5228">
        <v>1</v>
      </c>
    </row>
    <row r="5229" spans="1:2" x14ac:dyDescent="0.3">
      <c r="A5229" s="3" t="s">
        <v>18567</v>
      </c>
      <c r="B5229">
        <v>3</v>
      </c>
    </row>
    <row r="5230" spans="1:2" x14ac:dyDescent="0.3">
      <c r="A5230" s="7" t="s">
        <v>5026</v>
      </c>
      <c r="B5230">
        <v>3</v>
      </c>
    </row>
    <row r="5231" spans="1:2" x14ac:dyDescent="0.3">
      <c r="A5231" s="3" t="s">
        <v>3798</v>
      </c>
      <c r="B5231">
        <v>3</v>
      </c>
    </row>
    <row r="5232" spans="1:2" x14ac:dyDescent="0.3">
      <c r="A5232" s="7" t="s">
        <v>3222</v>
      </c>
      <c r="B5232">
        <v>1</v>
      </c>
    </row>
    <row r="5233" spans="1:2" x14ac:dyDescent="0.3">
      <c r="A5233" s="7" t="s">
        <v>3799</v>
      </c>
      <c r="B5233">
        <v>1</v>
      </c>
    </row>
    <row r="5234" spans="1:2" x14ac:dyDescent="0.3">
      <c r="A5234" s="7" t="s">
        <v>4492</v>
      </c>
      <c r="B5234">
        <v>1</v>
      </c>
    </row>
    <row r="5235" spans="1:2" x14ac:dyDescent="0.3">
      <c r="A5235" s="3" t="s">
        <v>408</v>
      </c>
      <c r="B5235">
        <v>3</v>
      </c>
    </row>
    <row r="5236" spans="1:2" x14ac:dyDescent="0.3">
      <c r="A5236" s="7" t="s">
        <v>410</v>
      </c>
      <c r="B5236">
        <v>1</v>
      </c>
    </row>
    <row r="5237" spans="1:2" x14ac:dyDescent="0.3">
      <c r="A5237" s="7" t="s">
        <v>947</v>
      </c>
      <c r="B5237">
        <v>1</v>
      </c>
    </row>
    <row r="5238" spans="1:2" x14ac:dyDescent="0.3">
      <c r="A5238" s="7" t="s">
        <v>1519</v>
      </c>
      <c r="B5238">
        <v>1</v>
      </c>
    </row>
    <row r="5239" spans="1:2" x14ac:dyDescent="0.3">
      <c r="A5239" s="3" t="s">
        <v>16642</v>
      </c>
      <c r="B5239">
        <v>3</v>
      </c>
    </row>
    <row r="5240" spans="1:2" x14ac:dyDescent="0.3">
      <c r="A5240" s="7" t="s">
        <v>19414</v>
      </c>
      <c r="B5240">
        <v>1</v>
      </c>
    </row>
    <row r="5241" spans="1:2" x14ac:dyDescent="0.3">
      <c r="A5241" s="7" t="s">
        <v>18318</v>
      </c>
      <c r="B5241">
        <v>1</v>
      </c>
    </row>
    <row r="5242" spans="1:2" x14ac:dyDescent="0.3">
      <c r="A5242" s="7" t="s">
        <v>16643</v>
      </c>
      <c r="B5242">
        <v>1</v>
      </c>
    </row>
    <row r="5243" spans="1:2" x14ac:dyDescent="0.3">
      <c r="A5243" s="3" t="s">
        <v>7953</v>
      </c>
      <c r="B5243">
        <v>3</v>
      </c>
    </row>
    <row r="5244" spans="1:2" x14ac:dyDescent="0.3">
      <c r="A5244" s="7" t="s">
        <v>12525</v>
      </c>
      <c r="B5244">
        <v>1</v>
      </c>
    </row>
    <row r="5245" spans="1:2" x14ac:dyDescent="0.3">
      <c r="A5245" s="7" t="s">
        <v>4111</v>
      </c>
      <c r="B5245">
        <v>1</v>
      </c>
    </row>
    <row r="5246" spans="1:2" x14ac:dyDescent="0.3">
      <c r="A5246" s="7" t="s">
        <v>11949</v>
      </c>
      <c r="B5246">
        <v>1</v>
      </c>
    </row>
    <row r="5247" spans="1:2" x14ac:dyDescent="0.3">
      <c r="A5247" s="3" t="s">
        <v>14205</v>
      </c>
      <c r="B5247">
        <v>3</v>
      </c>
    </row>
    <row r="5248" spans="1:2" x14ac:dyDescent="0.3">
      <c r="A5248" s="7" t="s">
        <v>8478</v>
      </c>
      <c r="B5248">
        <v>1</v>
      </c>
    </row>
    <row r="5249" spans="1:2" x14ac:dyDescent="0.3">
      <c r="A5249" s="7" t="s">
        <v>17156</v>
      </c>
      <c r="B5249">
        <v>1</v>
      </c>
    </row>
    <row r="5250" spans="1:2" x14ac:dyDescent="0.3">
      <c r="A5250" s="7" t="s">
        <v>14206</v>
      </c>
      <c r="B5250">
        <v>1</v>
      </c>
    </row>
    <row r="5251" spans="1:2" x14ac:dyDescent="0.3">
      <c r="A5251" s="3" t="s">
        <v>12483</v>
      </c>
      <c r="B5251">
        <v>3</v>
      </c>
    </row>
    <row r="5252" spans="1:2" x14ac:dyDescent="0.3">
      <c r="A5252" s="7" t="s">
        <v>21067</v>
      </c>
      <c r="B5252">
        <v>1</v>
      </c>
    </row>
    <row r="5253" spans="1:2" x14ac:dyDescent="0.3">
      <c r="A5253" s="7" t="s">
        <v>12098</v>
      </c>
      <c r="B5253">
        <v>1</v>
      </c>
    </row>
    <row r="5254" spans="1:2" x14ac:dyDescent="0.3">
      <c r="A5254" s="7" t="s">
        <v>12485</v>
      </c>
      <c r="B5254">
        <v>1</v>
      </c>
    </row>
    <row r="5255" spans="1:2" x14ac:dyDescent="0.3">
      <c r="A5255" s="3" t="s">
        <v>5436</v>
      </c>
      <c r="B5255">
        <v>3</v>
      </c>
    </row>
    <row r="5256" spans="1:2" x14ac:dyDescent="0.3">
      <c r="A5256" s="7" t="s">
        <v>5437</v>
      </c>
      <c r="B5256">
        <v>1</v>
      </c>
    </row>
    <row r="5257" spans="1:2" x14ac:dyDescent="0.3">
      <c r="A5257" s="7" t="s">
        <v>4247</v>
      </c>
      <c r="B5257">
        <v>1</v>
      </c>
    </row>
    <row r="5258" spans="1:2" x14ac:dyDescent="0.3">
      <c r="A5258" s="7" t="s">
        <v>209</v>
      </c>
      <c r="B5258">
        <v>1</v>
      </c>
    </row>
    <row r="5259" spans="1:2" x14ac:dyDescent="0.3">
      <c r="A5259" s="3" t="s">
        <v>4961</v>
      </c>
      <c r="B5259">
        <v>3</v>
      </c>
    </row>
    <row r="5260" spans="1:2" x14ac:dyDescent="0.3">
      <c r="A5260" s="7" t="s">
        <v>3453</v>
      </c>
      <c r="B5260">
        <v>1</v>
      </c>
    </row>
    <row r="5261" spans="1:2" x14ac:dyDescent="0.3">
      <c r="A5261" s="7" t="s">
        <v>3942</v>
      </c>
      <c r="B5261">
        <v>1</v>
      </c>
    </row>
    <row r="5262" spans="1:2" x14ac:dyDescent="0.3">
      <c r="A5262" s="7" t="s">
        <v>9822</v>
      </c>
      <c r="B5262">
        <v>1</v>
      </c>
    </row>
    <row r="5263" spans="1:2" x14ac:dyDescent="0.3">
      <c r="A5263" s="3" t="s">
        <v>17090</v>
      </c>
      <c r="B5263">
        <v>3</v>
      </c>
    </row>
    <row r="5264" spans="1:2" x14ac:dyDescent="0.3">
      <c r="A5264" s="7" t="s">
        <v>9567</v>
      </c>
      <c r="B5264">
        <v>1</v>
      </c>
    </row>
    <row r="5265" spans="1:2" x14ac:dyDescent="0.3">
      <c r="A5265" s="7" t="s">
        <v>19320</v>
      </c>
      <c r="B5265">
        <v>1</v>
      </c>
    </row>
    <row r="5266" spans="1:2" x14ac:dyDescent="0.3">
      <c r="A5266" s="7" t="s">
        <v>8938</v>
      </c>
      <c r="B5266">
        <v>1</v>
      </c>
    </row>
    <row r="5267" spans="1:2" x14ac:dyDescent="0.3">
      <c r="A5267" s="3" t="s">
        <v>10619</v>
      </c>
      <c r="B5267">
        <v>3</v>
      </c>
    </row>
    <row r="5268" spans="1:2" x14ac:dyDescent="0.3">
      <c r="A5268" s="7" t="s">
        <v>14809</v>
      </c>
      <c r="B5268">
        <v>2</v>
      </c>
    </row>
    <row r="5269" spans="1:2" x14ac:dyDescent="0.3">
      <c r="A5269" s="7" t="s">
        <v>10620</v>
      </c>
      <c r="B5269">
        <v>1</v>
      </c>
    </row>
    <row r="5270" spans="1:2" x14ac:dyDescent="0.3">
      <c r="A5270" s="3" t="s">
        <v>11297</v>
      </c>
      <c r="B5270">
        <v>3</v>
      </c>
    </row>
    <row r="5271" spans="1:2" x14ac:dyDescent="0.3">
      <c r="A5271" s="7" t="s">
        <v>9253</v>
      </c>
      <c r="B5271">
        <v>1</v>
      </c>
    </row>
    <row r="5272" spans="1:2" x14ac:dyDescent="0.3">
      <c r="A5272" s="7" t="s">
        <v>18298</v>
      </c>
      <c r="B5272">
        <v>1</v>
      </c>
    </row>
    <row r="5273" spans="1:2" x14ac:dyDescent="0.3">
      <c r="A5273" s="7" t="s">
        <v>7649</v>
      </c>
      <c r="B5273">
        <v>1</v>
      </c>
    </row>
    <row r="5274" spans="1:2" x14ac:dyDescent="0.3">
      <c r="A5274" s="3" t="s">
        <v>3648</v>
      </c>
      <c r="B5274">
        <v>3</v>
      </c>
    </row>
    <row r="5275" spans="1:2" x14ac:dyDescent="0.3">
      <c r="A5275" s="7" t="s">
        <v>9189</v>
      </c>
      <c r="B5275">
        <v>1</v>
      </c>
    </row>
    <row r="5276" spans="1:2" x14ac:dyDescent="0.3">
      <c r="A5276" s="7" t="s">
        <v>268</v>
      </c>
      <c r="B5276">
        <v>1</v>
      </c>
    </row>
    <row r="5277" spans="1:2" x14ac:dyDescent="0.3">
      <c r="A5277" s="7" t="s">
        <v>3650</v>
      </c>
      <c r="B5277">
        <v>1</v>
      </c>
    </row>
    <row r="5278" spans="1:2" x14ac:dyDescent="0.3">
      <c r="A5278" s="3" t="s">
        <v>3652</v>
      </c>
      <c r="B5278">
        <v>3</v>
      </c>
    </row>
    <row r="5279" spans="1:2" x14ac:dyDescent="0.3">
      <c r="A5279" s="7" t="s">
        <v>4349</v>
      </c>
      <c r="B5279">
        <v>1</v>
      </c>
    </row>
    <row r="5280" spans="1:2" x14ac:dyDescent="0.3">
      <c r="A5280" s="7" t="s">
        <v>3442</v>
      </c>
      <c r="B5280">
        <v>1</v>
      </c>
    </row>
    <row r="5281" spans="1:2" x14ac:dyDescent="0.3">
      <c r="A5281" s="7" t="s">
        <v>4940</v>
      </c>
      <c r="B5281">
        <v>1</v>
      </c>
    </row>
    <row r="5282" spans="1:2" x14ac:dyDescent="0.3">
      <c r="A5282" s="3" t="s">
        <v>17657</v>
      </c>
      <c r="B5282">
        <v>3</v>
      </c>
    </row>
    <row r="5283" spans="1:2" x14ac:dyDescent="0.3">
      <c r="A5283" s="7" t="s">
        <v>11965</v>
      </c>
      <c r="B5283">
        <v>1</v>
      </c>
    </row>
    <row r="5284" spans="1:2" x14ac:dyDescent="0.3">
      <c r="A5284" s="7" t="s">
        <v>21348</v>
      </c>
      <c r="B5284">
        <v>1</v>
      </c>
    </row>
    <row r="5285" spans="1:2" x14ac:dyDescent="0.3">
      <c r="A5285" s="7" t="s">
        <v>15687</v>
      </c>
      <c r="B5285">
        <v>1</v>
      </c>
    </row>
    <row r="5286" spans="1:2" x14ac:dyDescent="0.3">
      <c r="A5286" s="3" t="s">
        <v>19785</v>
      </c>
      <c r="B5286">
        <v>3</v>
      </c>
    </row>
    <row r="5287" spans="1:2" x14ac:dyDescent="0.3">
      <c r="A5287" s="7" t="s">
        <v>6628</v>
      </c>
      <c r="B5287">
        <v>1</v>
      </c>
    </row>
    <row r="5288" spans="1:2" x14ac:dyDescent="0.3">
      <c r="A5288" s="7" t="s">
        <v>19786</v>
      </c>
      <c r="B5288">
        <v>1</v>
      </c>
    </row>
    <row r="5289" spans="1:2" x14ac:dyDescent="0.3">
      <c r="A5289" s="7" t="s">
        <v>21227</v>
      </c>
      <c r="B5289">
        <v>1</v>
      </c>
    </row>
    <row r="5290" spans="1:2" x14ac:dyDescent="0.3">
      <c r="A5290" s="3" t="s">
        <v>17159</v>
      </c>
      <c r="B5290">
        <v>3</v>
      </c>
    </row>
    <row r="5291" spans="1:2" x14ac:dyDescent="0.3">
      <c r="A5291" s="7" t="s">
        <v>18715</v>
      </c>
      <c r="B5291">
        <v>1</v>
      </c>
    </row>
    <row r="5292" spans="1:2" x14ac:dyDescent="0.3">
      <c r="A5292" s="7" t="s">
        <v>19976</v>
      </c>
      <c r="B5292">
        <v>1</v>
      </c>
    </row>
    <row r="5293" spans="1:2" x14ac:dyDescent="0.3">
      <c r="A5293" s="7" t="s">
        <v>16726</v>
      </c>
      <c r="B5293">
        <v>1</v>
      </c>
    </row>
    <row r="5294" spans="1:2" x14ac:dyDescent="0.3">
      <c r="A5294" s="3" t="s">
        <v>20205</v>
      </c>
      <c r="B5294">
        <v>3</v>
      </c>
    </row>
    <row r="5295" spans="1:2" x14ac:dyDescent="0.3">
      <c r="A5295" s="7" t="s">
        <v>10891</v>
      </c>
      <c r="B5295">
        <v>1</v>
      </c>
    </row>
    <row r="5296" spans="1:2" x14ac:dyDescent="0.3">
      <c r="A5296" s="7" t="s">
        <v>12339</v>
      </c>
      <c r="B5296">
        <v>1</v>
      </c>
    </row>
    <row r="5297" spans="1:2" x14ac:dyDescent="0.3">
      <c r="A5297" s="7" t="s">
        <v>12361</v>
      </c>
      <c r="B5297">
        <v>1</v>
      </c>
    </row>
    <row r="5298" spans="1:2" x14ac:dyDescent="0.3">
      <c r="A5298" s="3" t="s">
        <v>1584</v>
      </c>
      <c r="B5298">
        <v>3</v>
      </c>
    </row>
    <row r="5299" spans="1:2" x14ac:dyDescent="0.3">
      <c r="A5299" s="7" t="s">
        <v>1584</v>
      </c>
      <c r="B5299">
        <v>3</v>
      </c>
    </row>
    <row r="5300" spans="1:2" x14ac:dyDescent="0.3">
      <c r="A5300" s="3" t="s">
        <v>14025</v>
      </c>
      <c r="B5300">
        <v>3</v>
      </c>
    </row>
    <row r="5301" spans="1:2" x14ac:dyDescent="0.3">
      <c r="A5301" s="7" t="s">
        <v>8938</v>
      </c>
      <c r="B5301">
        <v>1</v>
      </c>
    </row>
    <row r="5302" spans="1:2" x14ac:dyDescent="0.3">
      <c r="A5302" s="7" t="s">
        <v>10333</v>
      </c>
      <c r="B5302">
        <v>1</v>
      </c>
    </row>
    <row r="5303" spans="1:2" x14ac:dyDescent="0.3">
      <c r="A5303" s="7" t="s">
        <v>11697</v>
      </c>
      <c r="B5303">
        <v>1</v>
      </c>
    </row>
    <row r="5304" spans="1:2" x14ac:dyDescent="0.3">
      <c r="A5304" s="3" t="s">
        <v>885</v>
      </c>
      <c r="B5304">
        <v>3</v>
      </c>
    </row>
    <row r="5305" spans="1:2" x14ac:dyDescent="0.3">
      <c r="A5305" s="7" t="s">
        <v>887</v>
      </c>
      <c r="B5305">
        <v>1</v>
      </c>
    </row>
    <row r="5306" spans="1:2" x14ac:dyDescent="0.3">
      <c r="A5306" s="7" t="s">
        <v>4678</v>
      </c>
      <c r="B5306">
        <v>1</v>
      </c>
    </row>
    <row r="5307" spans="1:2" x14ac:dyDescent="0.3">
      <c r="A5307" s="7" t="s">
        <v>1855</v>
      </c>
      <c r="B5307">
        <v>1</v>
      </c>
    </row>
    <row r="5308" spans="1:2" x14ac:dyDescent="0.3">
      <c r="A5308" s="3" t="s">
        <v>14084</v>
      </c>
      <c r="B5308">
        <v>3</v>
      </c>
    </row>
    <row r="5309" spans="1:2" x14ac:dyDescent="0.3">
      <c r="A5309" s="7" t="s">
        <v>6471</v>
      </c>
      <c r="B5309">
        <v>1</v>
      </c>
    </row>
    <row r="5310" spans="1:2" x14ac:dyDescent="0.3">
      <c r="A5310" s="7" t="s">
        <v>11582</v>
      </c>
      <c r="B5310">
        <v>1</v>
      </c>
    </row>
    <row r="5311" spans="1:2" x14ac:dyDescent="0.3">
      <c r="A5311" s="7" t="s">
        <v>13851</v>
      </c>
      <c r="B5311">
        <v>1</v>
      </c>
    </row>
    <row r="5312" spans="1:2" x14ac:dyDescent="0.3">
      <c r="A5312" s="3" t="s">
        <v>7118</v>
      </c>
      <c r="B5312">
        <v>3</v>
      </c>
    </row>
    <row r="5313" spans="1:2" x14ac:dyDescent="0.3">
      <c r="A5313" s="7" t="s">
        <v>7621</v>
      </c>
      <c r="B5313">
        <v>1</v>
      </c>
    </row>
    <row r="5314" spans="1:2" x14ac:dyDescent="0.3">
      <c r="A5314" s="7" t="s">
        <v>2514</v>
      </c>
      <c r="B5314">
        <v>1</v>
      </c>
    </row>
    <row r="5315" spans="1:2" x14ac:dyDescent="0.3">
      <c r="A5315" s="7" t="s">
        <v>9415</v>
      </c>
      <c r="B5315">
        <v>1</v>
      </c>
    </row>
    <row r="5316" spans="1:2" x14ac:dyDescent="0.3">
      <c r="A5316" s="3" t="s">
        <v>5804</v>
      </c>
      <c r="B5316">
        <v>3</v>
      </c>
    </row>
    <row r="5317" spans="1:2" x14ac:dyDescent="0.3">
      <c r="A5317" s="7" t="s">
        <v>15276</v>
      </c>
      <c r="B5317">
        <v>1</v>
      </c>
    </row>
    <row r="5318" spans="1:2" x14ac:dyDescent="0.3">
      <c r="A5318" s="7" t="s">
        <v>16218</v>
      </c>
      <c r="B5318">
        <v>1</v>
      </c>
    </row>
    <row r="5319" spans="1:2" x14ac:dyDescent="0.3">
      <c r="A5319" s="7" t="s">
        <v>6277</v>
      </c>
      <c r="B5319">
        <v>1</v>
      </c>
    </row>
    <row r="5320" spans="1:2" x14ac:dyDescent="0.3">
      <c r="A5320" s="3" t="s">
        <v>15109</v>
      </c>
      <c r="B5320">
        <v>3</v>
      </c>
    </row>
    <row r="5321" spans="1:2" x14ac:dyDescent="0.3">
      <c r="A5321" s="7" t="s">
        <v>9618</v>
      </c>
      <c r="B5321">
        <v>1</v>
      </c>
    </row>
    <row r="5322" spans="1:2" x14ac:dyDescent="0.3">
      <c r="A5322" s="7" t="s">
        <v>11582</v>
      </c>
      <c r="B5322">
        <v>1</v>
      </c>
    </row>
    <row r="5323" spans="1:2" x14ac:dyDescent="0.3">
      <c r="A5323" s="7" t="s">
        <v>15111</v>
      </c>
      <c r="B5323">
        <v>1</v>
      </c>
    </row>
    <row r="5324" spans="1:2" x14ac:dyDescent="0.3">
      <c r="A5324" s="3" t="s">
        <v>13932</v>
      </c>
      <c r="B5324">
        <v>3</v>
      </c>
    </row>
    <row r="5325" spans="1:2" x14ac:dyDescent="0.3">
      <c r="A5325" s="7" t="s">
        <v>11733</v>
      </c>
      <c r="B5325">
        <v>1</v>
      </c>
    </row>
    <row r="5326" spans="1:2" x14ac:dyDescent="0.3">
      <c r="A5326" s="7" t="s">
        <v>13790</v>
      </c>
      <c r="B5326">
        <v>1</v>
      </c>
    </row>
    <row r="5327" spans="1:2" x14ac:dyDescent="0.3">
      <c r="A5327" s="7" t="s">
        <v>13934</v>
      </c>
      <c r="B5327">
        <v>1</v>
      </c>
    </row>
    <row r="5328" spans="1:2" x14ac:dyDescent="0.3">
      <c r="A5328" s="3" t="s">
        <v>14882</v>
      </c>
      <c r="B5328">
        <v>3</v>
      </c>
    </row>
    <row r="5329" spans="1:2" x14ac:dyDescent="0.3">
      <c r="A5329" s="7" t="s">
        <v>20225</v>
      </c>
      <c r="B5329">
        <v>2</v>
      </c>
    </row>
    <row r="5330" spans="1:2" x14ac:dyDescent="0.3">
      <c r="A5330" s="7" t="s">
        <v>19285</v>
      </c>
      <c r="B5330">
        <v>1</v>
      </c>
    </row>
    <row r="5331" spans="1:2" x14ac:dyDescent="0.3">
      <c r="A5331" s="3" t="s">
        <v>11790</v>
      </c>
      <c r="B5331">
        <v>3</v>
      </c>
    </row>
    <row r="5332" spans="1:2" x14ac:dyDescent="0.3">
      <c r="A5332" s="7" t="s">
        <v>9970</v>
      </c>
      <c r="B5332">
        <v>1</v>
      </c>
    </row>
    <row r="5333" spans="1:2" x14ac:dyDescent="0.3">
      <c r="A5333" s="7" t="s">
        <v>9683</v>
      </c>
      <c r="B5333">
        <v>1</v>
      </c>
    </row>
    <row r="5334" spans="1:2" x14ac:dyDescent="0.3">
      <c r="A5334" s="7" t="s">
        <v>13162</v>
      </c>
      <c r="B5334">
        <v>1</v>
      </c>
    </row>
    <row r="5335" spans="1:2" x14ac:dyDescent="0.3">
      <c r="A5335" s="3" t="s">
        <v>13633</v>
      </c>
      <c r="B5335">
        <v>3</v>
      </c>
    </row>
    <row r="5336" spans="1:2" x14ac:dyDescent="0.3">
      <c r="A5336" s="7" t="s">
        <v>9996</v>
      </c>
      <c r="B5336">
        <v>1</v>
      </c>
    </row>
    <row r="5337" spans="1:2" x14ac:dyDescent="0.3">
      <c r="A5337" s="7" t="s">
        <v>17741</v>
      </c>
      <c r="B5337">
        <v>1</v>
      </c>
    </row>
    <row r="5338" spans="1:2" x14ac:dyDescent="0.3">
      <c r="A5338" s="7" t="s">
        <v>13634</v>
      </c>
      <c r="B5338">
        <v>1</v>
      </c>
    </row>
    <row r="5339" spans="1:2" x14ac:dyDescent="0.3">
      <c r="A5339" s="3" t="s">
        <v>13085</v>
      </c>
      <c r="B5339">
        <v>3</v>
      </c>
    </row>
    <row r="5340" spans="1:2" x14ac:dyDescent="0.3">
      <c r="A5340" s="7" t="s">
        <v>19043</v>
      </c>
      <c r="B5340">
        <v>1</v>
      </c>
    </row>
    <row r="5341" spans="1:2" x14ac:dyDescent="0.3">
      <c r="A5341" s="7" t="s">
        <v>20573</v>
      </c>
      <c r="B5341">
        <v>1</v>
      </c>
    </row>
    <row r="5342" spans="1:2" x14ac:dyDescent="0.3">
      <c r="A5342" s="7" t="s">
        <v>13087</v>
      </c>
      <c r="B5342">
        <v>1</v>
      </c>
    </row>
    <row r="5343" spans="1:2" x14ac:dyDescent="0.3">
      <c r="A5343" s="3" t="s">
        <v>5866</v>
      </c>
      <c r="B5343">
        <v>3</v>
      </c>
    </row>
    <row r="5344" spans="1:2" x14ac:dyDescent="0.3">
      <c r="A5344" s="7" t="s">
        <v>7392</v>
      </c>
      <c r="B5344">
        <v>1</v>
      </c>
    </row>
    <row r="5345" spans="1:2" x14ac:dyDescent="0.3">
      <c r="A5345" s="7" t="s">
        <v>8428</v>
      </c>
      <c r="B5345">
        <v>1</v>
      </c>
    </row>
    <row r="5346" spans="1:2" x14ac:dyDescent="0.3">
      <c r="A5346" s="7" t="s">
        <v>5867</v>
      </c>
      <c r="B5346">
        <v>1</v>
      </c>
    </row>
    <row r="5347" spans="1:2" x14ac:dyDescent="0.3">
      <c r="A5347" s="3" t="s">
        <v>11779</v>
      </c>
      <c r="B5347">
        <v>3</v>
      </c>
    </row>
    <row r="5348" spans="1:2" x14ac:dyDescent="0.3">
      <c r="A5348" s="7" t="s">
        <v>12897</v>
      </c>
      <c r="B5348">
        <v>1</v>
      </c>
    </row>
    <row r="5349" spans="1:2" x14ac:dyDescent="0.3">
      <c r="A5349" s="7" t="s">
        <v>11021</v>
      </c>
      <c r="B5349">
        <v>1</v>
      </c>
    </row>
    <row r="5350" spans="1:2" x14ac:dyDescent="0.3">
      <c r="A5350" s="7" t="s">
        <v>13655</v>
      </c>
      <c r="B5350">
        <v>1</v>
      </c>
    </row>
    <row r="5351" spans="1:2" x14ac:dyDescent="0.3">
      <c r="A5351" s="3" t="s">
        <v>6647</v>
      </c>
      <c r="B5351">
        <v>3</v>
      </c>
    </row>
    <row r="5352" spans="1:2" x14ac:dyDescent="0.3">
      <c r="A5352" s="7" t="s">
        <v>8034</v>
      </c>
      <c r="B5352">
        <v>1</v>
      </c>
    </row>
    <row r="5353" spans="1:2" x14ac:dyDescent="0.3">
      <c r="A5353" s="7" t="s">
        <v>3194</v>
      </c>
      <c r="B5353">
        <v>2</v>
      </c>
    </row>
    <row r="5354" spans="1:2" x14ac:dyDescent="0.3">
      <c r="A5354" s="3" t="s">
        <v>1932</v>
      </c>
      <c r="B5354">
        <v>3</v>
      </c>
    </row>
    <row r="5355" spans="1:2" x14ac:dyDescent="0.3">
      <c r="A5355" s="7" t="s">
        <v>5405</v>
      </c>
      <c r="B5355">
        <v>1</v>
      </c>
    </row>
    <row r="5356" spans="1:2" x14ac:dyDescent="0.3">
      <c r="A5356" s="7" t="s">
        <v>975</v>
      </c>
      <c r="B5356">
        <v>1</v>
      </c>
    </row>
    <row r="5357" spans="1:2" x14ac:dyDescent="0.3">
      <c r="A5357" s="7" t="s">
        <v>1474</v>
      </c>
      <c r="B5357">
        <v>1</v>
      </c>
    </row>
    <row r="5358" spans="1:2" x14ac:dyDescent="0.3">
      <c r="A5358" s="3" t="s">
        <v>8304</v>
      </c>
      <c r="B5358">
        <v>3</v>
      </c>
    </row>
    <row r="5359" spans="1:2" x14ac:dyDescent="0.3">
      <c r="A5359" s="7" t="s">
        <v>8689</v>
      </c>
      <c r="B5359">
        <v>1</v>
      </c>
    </row>
    <row r="5360" spans="1:2" x14ac:dyDescent="0.3">
      <c r="A5360" s="7" t="s">
        <v>10743</v>
      </c>
      <c r="B5360">
        <v>1</v>
      </c>
    </row>
    <row r="5361" spans="1:2" x14ac:dyDescent="0.3">
      <c r="A5361" s="7" t="s">
        <v>8306</v>
      </c>
      <c r="B5361">
        <v>1</v>
      </c>
    </row>
    <row r="5362" spans="1:2" x14ac:dyDescent="0.3">
      <c r="A5362" s="3" t="s">
        <v>4084</v>
      </c>
      <c r="B5362">
        <v>3</v>
      </c>
    </row>
    <row r="5363" spans="1:2" x14ac:dyDescent="0.3">
      <c r="A5363" s="7" t="s">
        <v>4084</v>
      </c>
      <c r="B5363">
        <v>3</v>
      </c>
    </row>
    <row r="5364" spans="1:2" x14ac:dyDescent="0.3">
      <c r="A5364" s="3" t="s">
        <v>3861</v>
      </c>
      <c r="B5364">
        <v>3</v>
      </c>
    </row>
    <row r="5365" spans="1:2" x14ac:dyDescent="0.3">
      <c r="A5365" s="7" t="s">
        <v>3862</v>
      </c>
      <c r="B5365">
        <v>1</v>
      </c>
    </row>
    <row r="5366" spans="1:2" x14ac:dyDescent="0.3">
      <c r="A5366" s="7" t="s">
        <v>3502</v>
      </c>
      <c r="B5366">
        <v>1</v>
      </c>
    </row>
    <row r="5367" spans="1:2" x14ac:dyDescent="0.3">
      <c r="A5367" s="7" t="s">
        <v>6383</v>
      </c>
      <c r="B5367">
        <v>1</v>
      </c>
    </row>
    <row r="5368" spans="1:2" x14ac:dyDescent="0.3">
      <c r="A5368" s="3" t="s">
        <v>16518</v>
      </c>
      <c r="B5368">
        <v>3</v>
      </c>
    </row>
    <row r="5369" spans="1:2" x14ac:dyDescent="0.3">
      <c r="A5369" s="7" t="s">
        <v>16572</v>
      </c>
      <c r="B5369">
        <v>1</v>
      </c>
    </row>
    <row r="5370" spans="1:2" x14ac:dyDescent="0.3">
      <c r="A5370" s="7" t="s">
        <v>12035</v>
      </c>
      <c r="B5370">
        <v>2</v>
      </c>
    </row>
    <row r="5371" spans="1:2" x14ac:dyDescent="0.3">
      <c r="A5371" s="3" t="s">
        <v>17640</v>
      </c>
      <c r="B5371">
        <v>3</v>
      </c>
    </row>
    <row r="5372" spans="1:2" x14ac:dyDescent="0.3">
      <c r="A5372" s="7" t="s">
        <v>17642</v>
      </c>
      <c r="B5372">
        <v>1</v>
      </c>
    </row>
    <row r="5373" spans="1:2" x14ac:dyDescent="0.3">
      <c r="A5373" s="7" t="s">
        <v>18562</v>
      </c>
      <c r="B5373">
        <v>1</v>
      </c>
    </row>
    <row r="5374" spans="1:2" x14ac:dyDescent="0.3">
      <c r="A5374" s="7" t="s">
        <v>11706</v>
      </c>
      <c r="B5374">
        <v>1</v>
      </c>
    </row>
    <row r="5375" spans="1:2" x14ac:dyDescent="0.3">
      <c r="A5375" s="3" t="s">
        <v>7049</v>
      </c>
      <c r="B5375">
        <v>3</v>
      </c>
    </row>
    <row r="5376" spans="1:2" x14ac:dyDescent="0.3">
      <c r="A5376" s="7" t="s">
        <v>18997</v>
      </c>
      <c r="B5376">
        <v>1</v>
      </c>
    </row>
    <row r="5377" spans="1:2" x14ac:dyDescent="0.3">
      <c r="A5377" s="7" t="s">
        <v>106</v>
      </c>
      <c r="B5377">
        <v>1</v>
      </c>
    </row>
    <row r="5378" spans="1:2" x14ac:dyDescent="0.3">
      <c r="A5378" s="7" t="s">
        <v>9187</v>
      </c>
      <c r="B5378">
        <v>1</v>
      </c>
    </row>
    <row r="5379" spans="1:2" x14ac:dyDescent="0.3">
      <c r="A5379" s="3" t="s">
        <v>2778</v>
      </c>
      <c r="B5379">
        <v>3</v>
      </c>
    </row>
    <row r="5380" spans="1:2" x14ac:dyDescent="0.3">
      <c r="A5380" s="7" t="s">
        <v>14576</v>
      </c>
      <c r="B5380">
        <v>1</v>
      </c>
    </row>
    <row r="5381" spans="1:2" x14ac:dyDescent="0.3">
      <c r="A5381" s="7" t="s">
        <v>2780</v>
      </c>
      <c r="B5381">
        <v>1</v>
      </c>
    </row>
    <row r="5382" spans="1:2" x14ac:dyDescent="0.3">
      <c r="A5382" s="7" t="s">
        <v>4310</v>
      </c>
      <c r="B5382">
        <v>1</v>
      </c>
    </row>
    <row r="5383" spans="1:2" x14ac:dyDescent="0.3">
      <c r="A5383" s="3" t="s">
        <v>8694</v>
      </c>
      <c r="B5383">
        <v>3</v>
      </c>
    </row>
    <row r="5384" spans="1:2" x14ac:dyDescent="0.3">
      <c r="A5384" s="7" t="s">
        <v>2250</v>
      </c>
      <c r="B5384">
        <v>1</v>
      </c>
    </row>
    <row r="5385" spans="1:2" x14ac:dyDescent="0.3">
      <c r="A5385" s="7" t="s">
        <v>1783</v>
      </c>
      <c r="B5385">
        <v>1</v>
      </c>
    </row>
    <row r="5386" spans="1:2" x14ac:dyDescent="0.3">
      <c r="A5386" s="7" t="s">
        <v>6277</v>
      </c>
      <c r="B5386">
        <v>1</v>
      </c>
    </row>
    <row r="5387" spans="1:2" x14ac:dyDescent="0.3">
      <c r="A5387" s="3" t="s">
        <v>13672</v>
      </c>
      <c r="B5387">
        <v>2</v>
      </c>
    </row>
    <row r="5388" spans="1:2" x14ac:dyDescent="0.3">
      <c r="A5388" s="7" t="s">
        <v>650</v>
      </c>
      <c r="B5388">
        <v>1</v>
      </c>
    </row>
    <row r="5389" spans="1:2" x14ac:dyDescent="0.3">
      <c r="A5389" s="7" t="s">
        <v>15034</v>
      </c>
      <c r="B5389">
        <v>1</v>
      </c>
    </row>
    <row r="5390" spans="1:2" x14ac:dyDescent="0.3">
      <c r="A5390" s="3" t="s">
        <v>10600</v>
      </c>
      <c r="B5390">
        <v>2</v>
      </c>
    </row>
    <row r="5391" spans="1:2" x14ac:dyDescent="0.3">
      <c r="A5391" s="7" t="s">
        <v>16263</v>
      </c>
      <c r="B5391">
        <v>1</v>
      </c>
    </row>
    <row r="5392" spans="1:2" x14ac:dyDescent="0.3">
      <c r="A5392" s="7" t="s">
        <v>4497</v>
      </c>
      <c r="B5392">
        <v>1</v>
      </c>
    </row>
    <row r="5393" spans="1:2" x14ac:dyDescent="0.3">
      <c r="A5393" s="3" t="s">
        <v>252</v>
      </c>
      <c r="B5393">
        <v>2</v>
      </c>
    </row>
    <row r="5394" spans="1:2" x14ac:dyDescent="0.3">
      <c r="A5394" s="7" t="s">
        <v>4412</v>
      </c>
      <c r="B5394">
        <v>1</v>
      </c>
    </row>
    <row r="5395" spans="1:2" x14ac:dyDescent="0.3">
      <c r="A5395" s="7" t="s">
        <v>254</v>
      </c>
      <c r="B5395">
        <v>1</v>
      </c>
    </row>
    <row r="5396" spans="1:2" x14ac:dyDescent="0.3">
      <c r="A5396" s="3" t="s">
        <v>15400</v>
      </c>
      <c r="B5396">
        <v>2</v>
      </c>
    </row>
    <row r="5397" spans="1:2" x14ac:dyDescent="0.3">
      <c r="A5397" s="7" t="s">
        <v>735</v>
      </c>
      <c r="B5397">
        <v>2</v>
      </c>
    </row>
    <row r="5398" spans="1:2" x14ac:dyDescent="0.3">
      <c r="A5398" s="3" t="s">
        <v>17534</v>
      </c>
      <c r="B5398">
        <v>2</v>
      </c>
    </row>
    <row r="5399" spans="1:2" x14ac:dyDescent="0.3">
      <c r="A5399" s="7" t="s">
        <v>13790</v>
      </c>
      <c r="B5399">
        <v>1</v>
      </c>
    </row>
    <row r="5400" spans="1:2" x14ac:dyDescent="0.3">
      <c r="A5400" s="7" t="s">
        <v>9192</v>
      </c>
      <c r="B5400">
        <v>1</v>
      </c>
    </row>
    <row r="5401" spans="1:2" x14ac:dyDescent="0.3">
      <c r="A5401" s="3" t="s">
        <v>17164</v>
      </c>
      <c r="B5401">
        <v>2</v>
      </c>
    </row>
    <row r="5402" spans="1:2" x14ac:dyDescent="0.3">
      <c r="A5402" s="7" t="s">
        <v>11664</v>
      </c>
      <c r="B5402">
        <v>1</v>
      </c>
    </row>
    <row r="5403" spans="1:2" x14ac:dyDescent="0.3">
      <c r="A5403" s="7" t="s">
        <v>21522</v>
      </c>
      <c r="B5403">
        <v>1</v>
      </c>
    </row>
    <row r="5404" spans="1:2" x14ac:dyDescent="0.3">
      <c r="A5404" s="3" t="s">
        <v>14410</v>
      </c>
      <c r="B5404">
        <v>2</v>
      </c>
    </row>
    <row r="5405" spans="1:2" x14ac:dyDescent="0.3">
      <c r="A5405" s="7" t="s">
        <v>15175</v>
      </c>
      <c r="B5405">
        <v>1</v>
      </c>
    </row>
    <row r="5406" spans="1:2" x14ac:dyDescent="0.3">
      <c r="A5406" s="7" t="s">
        <v>13966</v>
      </c>
      <c r="B5406">
        <v>1</v>
      </c>
    </row>
    <row r="5407" spans="1:2" x14ac:dyDescent="0.3">
      <c r="A5407" s="3" t="s">
        <v>2253</v>
      </c>
      <c r="B5407">
        <v>2</v>
      </c>
    </row>
    <row r="5408" spans="1:2" x14ac:dyDescent="0.3">
      <c r="A5408" s="7" t="s">
        <v>2529</v>
      </c>
      <c r="B5408">
        <v>1</v>
      </c>
    </row>
    <row r="5409" spans="1:2" x14ac:dyDescent="0.3">
      <c r="A5409" s="7" t="s">
        <v>85</v>
      </c>
      <c r="B5409">
        <v>1</v>
      </c>
    </row>
    <row r="5410" spans="1:2" x14ac:dyDescent="0.3">
      <c r="A5410" s="3" t="s">
        <v>9979</v>
      </c>
      <c r="B5410">
        <v>2</v>
      </c>
    </row>
    <row r="5411" spans="1:2" x14ac:dyDescent="0.3">
      <c r="A5411" s="7" t="s">
        <v>11058</v>
      </c>
      <c r="B5411">
        <v>1</v>
      </c>
    </row>
    <row r="5412" spans="1:2" x14ac:dyDescent="0.3">
      <c r="A5412" s="7" t="s">
        <v>9981</v>
      </c>
      <c r="B5412">
        <v>1</v>
      </c>
    </row>
    <row r="5413" spans="1:2" x14ac:dyDescent="0.3">
      <c r="A5413" s="3" t="s">
        <v>16501</v>
      </c>
      <c r="B5413">
        <v>2</v>
      </c>
    </row>
    <row r="5414" spans="1:2" x14ac:dyDescent="0.3">
      <c r="A5414" s="7" t="s">
        <v>13851</v>
      </c>
      <c r="B5414">
        <v>2</v>
      </c>
    </row>
    <row r="5415" spans="1:2" x14ac:dyDescent="0.3">
      <c r="A5415" s="3" t="s">
        <v>1663</v>
      </c>
      <c r="B5415">
        <v>2</v>
      </c>
    </row>
    <row r="5416" spans="1:2" x14ac:dyDescent="0.3">
      <c r="A5416" s="7" t="s">
        <v>2869</v>
      </c>
      <c r="B5416">
        <v>1</v>
      </c>
    </row>
    <row r="5417" spans="1:2" x14ac:dyDescent="0.3">
      <c r="A5417" s="7" t="s">
        <v>1664</v>
      </c>
      <c r="B5417">
        <v>1</v>
      </c>
    </row>
    <row r="5418" spans="1:2" x14ac:dyDescent="0.3">
      <c r="A5418" s="3" t="s">
        <v>8766</v>
      </c>
      <c r="B5418">
        <v>2</v>
      </c>
    </row>
    <row r="5419" spans="1:2" x14ac:dyDescent="0.3">
      <c r="A5419" s="7" t="s">
        <v>8768</v>
      </c>
      <c r="B5419">
        <v>1</v>
      </c>
    </row>
    <row r="5420" spans="1:2" x14ac:dyDescent="0.3">
      <c r="A5420" s="7" t="s">
        <v>20639</v>
      </c>
      <c r="B5420">
        <v>1</v>
      </c>
    </row>
    <row r="5421" spans="1:2" x14ac:dyDescent="0.3">
      <c r="A5421" s="3" t="s">
        <v>18894</v>
      </c>
      <c r="B5421">
        <v>2</v>
      </c>
    </row>
    <row r="5422" spans="1:2" x14ac:dyDescent="0.3">
      <c r="A5422" s="7" t="s">
        <v>18451</v>
      </c>
      <c r="B5422">
        <v>1</v>
      </c>
    </row>
    <row r="5423" spans="1:2" x14ac:dyDescent="0.3">
      <c r="A5423" s="7" t="s">
        <v>8938</v>
      </c>
      <c r="B5423">
        <v>1</v>
      </c>
    </row>
    <row r="5424" spans="1:2" x14ac:dyDescent="0.3">
      <c r="A5424" s="3" t="s">
        <v>19</v>
      </c>
      <c r="B5424">
        <v>2</v>
      </c>
    </row>
    <row r="5425" spans="1:2" x14ac:dyDescent="0.3">
      <c r="A5425" s="7" t="s">
        <v>21</v>
      </c>
      <c r="B5425">
        <v>1</v>
      </c>
    </row>
    <row r="5426" spans="1:2" x14ac:dyDescent="0.3">
      <c r="A5426" s="7" t="s">
        <v>2211</v>
      </c>
      <c r="B5426">
        <v>1</v>
      </c>
    </row>
    <row r="5427" spans="1:2" x14ac:dyDescent="0.3">
      <c r="A5427" s="3" t="s">
        <v>20187</v>
      </c>
      <c r="B5427">
        <v>2</v>
      </c>
    </row>
    <row r="5428" spans="1:2" x14ac:dyDescent="0.3">
      <c r="A5428" s="7" t="s">
        <v>8685</v>
      </c>
      <c r="B5428">
        <v>1</v>
      </c>
    </row>
    <row r="5429" spans="1:2" x14ac:dyDescent="0.3">
      <c r="A5429" s="7" t="s">
        <v>9932</v>
      </c>
      <c r="B5429">
        <v>1</v>
      </c>
    </row>
    <row r="5430" spans="1:2" x14ac:dyDescent="0.3">
      <c r="A5430" s="3" t="s">
        <v>15308</v>
      </c>
      <c r="B5430">
        <v>2</v>
      </c>
    </row>
    <row r="5431" spans="1:2" x14ac:dyDescent="0.3">
      <c r="A5431" s="7" t="s">
        <v>11378</v>
      </c>
      <c r="B5431">
        <v>1</v>
      </c>
    </row>
    <row r="5432" spans="1:2" x14ac:dyDescent="0.3">
      <c r="A5432" s="7" t="s">
        <v>15310</v>
      </c>
      <c r="B5432">
        <v>1</v>
      </c>
    </row>
    <row r="5433" spans="1:2" x14ac:dyDescent="0.3">
      <c r="A5433" s="3" t="s">
        <v>3300</v>
      </c>
      <c r="B5433">
        <v>2</v>
      </c>
    </row>
    <row r="5434" spans="1:2" x14ac:dyDescent="0.3">
      <c r="A5434" s="7" t="s">
        <v>4149</v>
      </c>
      <c r="B5434">
        <v>1</v>
      </c>
    </row>
    <row r="5435" spans="1:2" x14ac:dyDescent="0.3">
      <c r="A5435" s="7" t="s">
        <v>3301</v>
      </c>
      <c r="B5435">
        <v>1</v>
      </c>
    </row>
    <row r="5436" spans="1:2" x14ac:dyDescent="0.3">
      <c r="A5436" s="3" t="s">
        <v>7796</v>
      </c>
      <c r="B5436">
        <v>2</v>
      </c>
    </row>
    <row r="5437" spans="1:2" x14ac:dyDescent="0.3">
      <c r="A5437" s="7" t="s">
        <v>8633</v>
      </c>
      <c r="B5437">
        <v>1</v>
      </c>
    </row>
    <row r="5438" spans="1:2" x14ac:dyDescent="0.3">
      <c r="A5438" s="7" t="s">
        <v>7797</v>
      </c>
      <c r="B5438">
        <v>1</v>
      </c>
    </row>
    <row r="5439" spans="1:2" x14ac:dyDescent="0.3">
      <c r="A5439" s="3" t="s">
        <v>11986</v>
      </c>
      <c r="B5439">
        <v>2</v>
      </c>
    </row>
    <row r="5440" spans="1:2" x14ac:dyDescent="0.3">
      <c r="A5440" s="7" t="s">
        <v>13473</v>
      </c>
      <c r="B5440">
        <v>1</v>
      </c>
    </row>
    <row r="5441" spans="1:2" x14ac:dyDescent="0.3">
      <c r="A5441" s="7" t="s">
        <v>10071</v>
      </c>
      <c r="B5441">
        <v>1</v>
      </c>
    </row>
    <row r="5442" spans="1:2" x14ac:dyDescent="0.3">
      <c r="A5442" s="3" t="s">
        <v>4376</v>
      </c>
      <c r="B5442">
        <v>2</v>
      </c>
    </row>
    <row r="5443" spans="1:2" x14ac:dyDescent="0.3">
      <c r="A5443" s="7" t="s">
        <v>12123</v>
      </c>
      <c r="B5443">
        <v>1</v>
      </c>
    </row>
    <row r="5444" spans="1:2" x14ac:dyDescent="0.3">
      <c r="A5444" s="7" t="s">
        <v>4377</v>
      </c>
      <c r="B5444">
        <v>1</v>
      </c>
    </row>
    <row r="5445" spans="1:2" x14ac:dyDescent="0.3">
      <c r="A5445" s="3" t="s">
        <v>19972</v>
      </c>
      <c r="B5445">
        <v>2</v>
      </c>
    </row>
    <row r="5446" spans="1:2" x14ac:dyDescent="0.3">
      <c r="A5446" s="7" t="s">
        <v>10891</v>
      </c>
      <c r="B5446">
        <v>1</v>
      </c>
    </row>
    <row r="5447" spans="1:2" x14ac:dyDescent="0.3">
      <c r="A5447" s="7" t="s">
        <v>18460</v>
      </c>
      <c r="B5447">
        <v>1</v>
      </c>
    </row>
    <row r="5448" spans="1:2" x14ac:dyDescent="0.3">
      <c r="A5448" s="3" t="s">
        <v>13977</v>
      </c>
      <c r="B5448">
        <v>2</v>
      </c>
    </row>
    <row r="5449" spans="1:2" x14ac:dyDescent="0.3">
      <c r="A5449" s="7" t="s">
        <v>20178</v>
      </c>
      <c r="B5449">
        <v>1</v>
      </c>
    </row>
    <row r="5450" spans="1:2" x14ac:dyDescent="0.3">
      <c r="A5450" s="7" t="s">
        <v>14867</v>
      </c>
      <c r="B5450">
        <v>1</v>
      </c>
    </row>
    <row r="5451" spans="1:2" x14ac:dyDescent="0.3">
      <c r="A5451" s="3" t="s">
        <v>67</v>
      </c>
      <c r="B5451">
        <v>2</v>
      </c>
    </row>
    <row r="5452" spans="1:2" x14ac:dyDescent="0.3">
      <c r="A5452" s="7" t="s">
        <v>9441</v>
      </c>
      <c r="B5452">
        <v>1</v>
      </c>
    </row>
    <row r="5453" spans="1:2" x14ac:dyDescent="0.3">
      <c r="A5453" s="7" t="s">
        <v>67</v>
      </c>
      <c r="B5453">
        <v>1</v>
      </c>
    </row>
    <row r="5454" spans="1:2" x14ac:dyDescent="0.3">
      <c r="A5454" s="3" t="s">
        <v>20363</v>
      </c>
      <c r="B5454">
        <v>2</v>
      </c>
    </row>
    <row r="5455" spans="1:2" x14ac:dyDescent="0.3">
      <c r="A5455" s="7" t="s">
        <v>21544</v>
      </c>
      <c r="B5455">
        <v>1</v>
      </c>
    </row>
    <row r="5456" spans="1:2" x14ac:dyDescent="0.3">
      <c r="A5456" s="7" t="s">
        <v>18730</v>
      </c>
      <c r="B5456">
        <v>1</v>
      </c>
    </row>
    <row r="5457" spans="1:2" x14ac:dyDescent="0.3">
      <c r="A5457" s="3" t="s">
        <v>14570</v>
      </c>
      <c r="B5457">
        <v>2</v>
      </c>
    </row>
    <row r="5458" spans="1:2" x14ac:dyDescent="0.3">
      <c r="A5458" s="7" t="s">
        <v>3866</v>
      </c>
      <c r="B5458">
        <v>1</v>
      </c>
    </row>
    <row r="5459" spans="1:2" x14ac:dyDescent="0.3">
      <c r="A5459" s="7" t="s">
        <v>1519</v>
      </c>
      <c r="B5459">
        <v>1</v>
      </c>
    </row>
    <row r="5460" spans="1:2" x14ac:dyDescent="0.3">
      <c r="A5460" s="3" t="s">
        <v>15643</v>
      </c>
      <c r="B5460">
        <v>2</v>
      </c>
    </row>
    <row r="5461" spans="1:2" x14ac:dyDescent="0.3">
      <c r="A5461" s="7" t="s">
        <v>17741</v>
      </c>
      <c r="B5461">
        <v>1</v>
      </c>
    </row>
    <row r="5462" spans="1:2" x14ac:dyDescent="0.3">
      <c r="A5462" s="7" t="s">
        <v>12048</v>
      </c>
      <c r="B5462">
        <v>1</v>
      </c>
    </row>
    <row r="5463" spans="1:2" x14ac:dyDescent="0.3">
      <c r="A5463" s="3" t="s">
        <v>2333</v>
      </c>
      <c r="B5463">
        <v>2</v>
      </c>
    </row>
    <row r="5464" spans="1:2" x14ac:dyDescent="0.3">
      <c r="A5464" s="7" t="s">
        <v>327</v>
      </c>
      <c r="B5464">
        <v>1</v>
      </c>
    </row>
    <row r="5465" spans="1:2" x14ac:dyDescent="0.3">
      <c r="A5465" s="7" t="s">
        <v>142</v>
      </c>
      <c r="B5465">
        <v>1</v>
      </c>
    </row>
    <row r="5466" spans="1:2" x14ac:dyDescent="0.3">
      <c r="A5466" s="3" t="s">
        <v>1314</v>
      </c>
      <c r="B5466">
        <v>2</v>
      </c>
    </row>
    <row r="5467" spans="1:2" x14ac:dyDescent="0.3">
      <c r="A5467" s="7" t="s">
        <v>1384</v>
      </c>
      <c r="B5467">
        <v>1</v>
      </c>
    </row>
    <row r="5468" spans="1:2" x14ac:dyDescent="0.3">
      <c r="A5468" s="7" t="s">
        <v>557</v>
      </c>
      <c r="B5468">
        <v>1</v>
      </c>
    </row>
    <row r="5469" spans="1:2" x14ac:dyDescent="0.3">
      <c r="A5469" s="3" t="s">
        <v>19637</v>
      </c>
      <c r="B5469">
        <v>2</v>
      </c>
    </row>
    <row r="5470" spans="1:2" x14ac:dyDescent="0.3">
      <c r="A5470" s="7" t="s">
        <v>21253</v>
      </c>
      <c r="B5470">
        <v>1</v>
      </c>
    </row>
    <row r="5471" spans="1:2" x14ac:dyDescent="0.3">
      <c r="A5471" s="7" t="s">
        <v>12361</v>
      </c>
      <c r="B5471">
        <v>1</v>
      </c>
    </row>
    <row r="5472" spans="1:2" x14ac:dyDescent="0.3">
      <c r="A5472" s="3" t="s">
        <v>15021</v>
      </c>
      <c r="B5472">
        <v>2</v>
      </c>
    </row>
    <row r="5473" spans="1:2" x14ac:dyDescent="0.3">
      <c r="A5473" s="7" t="s">
        <v>15022</v>
      </c>
      <c r="B5473">
        <v>1</v>
      </c>
    </row>
    <row r="5474" spans="1:2" x14ac:dyDescent="0.3">
      <c r="A5474" s="7" t="s">
        <v>11633</v>
      </c>
      <c r="B5474">
        <v>1</v>
      </c>
    </row>
    <row r="5475" spans="1:2" x14ac:dyDescent="0.3">
      <c r="A5475" s="3" t="s">
        <v>5136</v>
      </c>
      <c r="B5475">
        <v>2</v>
      </c>
    </row>
    <row r="5476" spans="1:2" x14ac:dyDescent="0.3">
      <c r="A5476" s="7" t="s">
        <v>5132</v>
      </c>
      <c r="B5476">
        <v>1</v>
      </c>
    </row>
    <row r="5477" spans="1:2" x14ac:dyDescent="0.3">
      <c r="A5477" s="7" t="s">
        <v>345</v>
      </c>
      <c r="B5477">
        <v>1</v>
      </c>
    </row>
    <row r="5478" spans="1:2" x14ac:dyDescent="0.3">
      <c r="A5478" s="3" t="s">
        <v>19341</v>
      </c>
      <c r="B5478">
        <v>2</v>
      </c>
    </row>
    <row r="5479" spans="1:2" x14ac:dyDescent="0.3">
      <c r="A5479" s="7" t="s">
        <v>19343</v>
      </c>
      <c r="B5479">
        <v>2</v>
      </c>
    </row>
    <row r="5480" spans="1:2" x14ac:dyDescent="0.3">
      <c r="A5480" s="3" t="s">
        <v>16117</v>
      </c>
      <c r="B5480">
        <v>2</v>
      </c>
    </row>
    <row r="5481" spans="1:2" x14ac:dyDescent="0.3">
      <c r="A5481" s="7" t="s">
        <v>14922</v>
      </c>
      <c r="B5481">
        <v>1</v>
      </c>
    </row>
    <row r="5482" spans="1:2" x14ac:dyDescent="0.3">
      <c r="A5482" s="7" t="s">
        <v>4160</v>
      </c>
      <c r="B5482">
        <v>1</v>
      </c>
    </row>
    <row r="5483" spans="1:2" x14ac:dyDescent="0.3">
      <c r="A5483" s="3" t="s">
        <v>16721</v>
      </c>
      <c r="B5483">
        <v>2</v>
      </c>
    </row>
    <row r="5484" spans="1:2" x14ac:dyDescent="0.3">
      <c r="A5484" s="7" t="s">
        <v>16722</v>
      </c>
      <c r="B5484">
        <v>1</v>
      </c>
    </row>
    <row r="5485" spans="1:2" x14ac:dyDescent="0.3">
      <c r="A5485" s="7" t="s">
        <v>15943</v>
      </c>
      <c r="B5485">
        <v>1</v>
      </c>
    </row>
    <row r="5486" spans="1:2" x14ac:dyDescent="0.3">
      <c r="A5486" s="3" t="s">
        <v>3974</v>
      </c>
      <c r="B5486">
        <v>2</v>
      </c>
    </row>
    <row r="5487" spans="1:2" x14ac:dyDescent="0.3">
      <c r="A5487" s="7" t="s">
        <v>59</v>
      </c>
      <c r="B5487">
        <v>1</v>
      </c>
    </row>
    <row r="5488" spans="1:2" x14ac:dyDescent="0.3">
      <c r="A5488" s="7" t="s">
        <v>1841</v>
      </c>
      <c r="B5488">
        <v>1</v>
      </c>
    </row>
    <row r="5489" spans="1:2" x14ac:dyDescent="0.3">
      <c r="A5489" s="3" t="s">
        <v>11771</v>
      </c>
      <c r="B5489">
        <v>2</v>
      </c>
    </row>
    <row r="5490" spans="1:2" x14ac:dyDescent="0.3">
      <c r="A5490" s="7" t="s">
        <v>12357</v>
      </c>
      <c r="B5490">
        <v>1</v>
      </c>
    </row>
    <row r="5491" spans="1:2" x14ac:dyDescent="0.3">
      <c r="A5491" s="7" t="s">
        <v>9023</v>
      </c>
      <c r="B5491">
        <v>1</v>
      </c>
    </row>
    <row r="5492" spans="1:2" x14ac:dyDescent="0.3">
      <c r="A5492" s="3" t="s">
        <v>16001</v>
      </c>
      <c r="B5492">
        <v>2</v>
      </c>
    </row>
    <row r="5493" spans="1:2" x14ac:dyDescent="0.3">
      <c r="A5493" s="7" t="s">
        <v>16002</v>
      </c>
      <c r="B5493">
        <v>1</v>
      </c>
    </row>
    <row r="5494" spans="1:2" x14ac:dyDescent="0.3">
      <c r="A5494" s="7" t="s">
        <v>17238</v>
      </c>
      <c r="B5494">
        <v>1</v>
      </c>
    </row>
    <row r="5495" spans="1:2" x14ac:dyDescent="0.3">
      <c r="A5495" s="3" t="s">
        <v>10441</v>
      </c>
      <c r="B5495">
        <v>2</v>
      </c>
    </row>
    <row r="5496" spans="1:2" x14ac:dyDescent="0.3">
      <c r="A5496" s="7" t="s">
        <v>10443</v>
      </c>
      <c r="B5496">
        <v>1</v>
      </c>
    </row>
    <row r="5497" spans="1:2" x14ac:dyDescent="0.3">
      <c r="A5497" s="7" t="s">
        <v>14245</v>
      </c>
      <c r="B5497">
        <v>1</v>
      </c>
    </row>
    <row r="5498" spans="1:2" x14ac:dyDescent="0.3">
      <c r="A5498" s="3" t="s">
        <v>1860</v>
      </c>
      <c r="B5498">
        <v>2</v>
      </c>
    </row>
    <row r="5499" spans="1:2" x14ac:dyDescent="0.3">
      <c r="A5499" s="7" t="s">
        <v>1860</v>
      </c>
      <c r="B5499">
        <v>2</v>
      </c>
    </row>
    <row r="5500" spans="1:2" x14ac:dyDescent="0.3">
      <c r="A5500" s="3" t="s">
        <v>7106</v>
      </c>
      <c r="B5500">
        <v>2</v>
      </c>
    </row>
    <row r="5501" spans="1:2" x14ac:dyDescent="0.3">
      <c r="A5501" s="7" t="s">
        <v>7106</v>
      </c>
      <c r="B5501">
        <v>1</v>
      </c>
    </row>
    <row r="5502" spans="1:2" x14ac:dyDescent="0.3">
      <c r="A5502" s="7" t="s">
        <v>4497</v>
      </c>
      <c r="B5502">
        <v>1</v>
      </c>
    </row>
    <row r="5503" spans="1:2" x14ac:dyDescent="0.3">
      <c r="A5503" s="3" t="s">
        <v>2259</v>
      </c>
      <c r="B5503">
        <v>2</v>
      </c>
    </row>
    <row r="5504" spans="1:2" x14ac:dyDescent="0.3">
      <c r="A5504" s="7" t="s">
        <v>7143</v>
      </c>
      <c r="B5504">
        <v>1</v>
      </c>
    </row>
    <row r="5505" spans="1:2" x14ac:dyDescent="0.3">
      <c r="A5505" s="7" t="s">
        <v>1293</v>
      </c>
      <c r="B5505">
        <v>1</v>
      </c>
    </row>
    <row r="5506" spans="1:2" x14ac:dyDescent="0.3">
      <c r="A5506" s="3" t="s">
        <v>16592</v>
      </c>
      <c r="B5506">
        <v>2</v>
      </c>
    </row>
    <row r="5507" spans="1:2" x14ac:dyDescent="0.3">
      <c r="A5507" s="7" t="s">
        <v>12361</v>
      </c>
      <c r="B5507">
        <v>1</v>
      </c>
    </row>
    <row r="5508" spans="1:2" x14ac:dyDescent="0.3">
      <c r="A5508" s="7" t="s">
        <v>3199</v>
      </c>
      <c r="B5508">
        <v>1</v>
      </c>
    </row>
    <row r="5509" spans="1:2" x14ac:dyDescent="0.3">
      <c r="A5509" s="3" t="s">
        <v>16881</v>
      </c>
      <c r="B5509">
        <v>2</v>
      </c>
    </row>
    <row r="5510" spans="1:2" x14ac:dyDescent="0.3">
      <c r="A5510" s="7" t="s">
        <v>18818</v>
      </c>
      <c r="B5510">
        <v>1</v>
      </c>
    </row>
    <row r="5511" spans="1:2" x14ac:dyDescent="0.3">
      <c r="A5511" s="7" t="s">
        <v>16882</v>
      </c>
      <c r="B5511">
        <v>1</v>
      </c>
    </row>
    <row r="5512" spans="1:2" x14ac:dyDescent="0.3">
      <c r="A5512" s="3" t="s">
        <v>4005</v>
      </c>
      <c r="B5512">
        <v>2</v>
      </c>
    </row>
    <row r="5513" spans="1:2" x14ac:dyDescent="0.3">
      <c r="A5513" s="7" t="s">
        <v>2810</v>
      </c>
      <c r="B5513">
        <v>1</v>
      </c>
    </row>
    <row r="5514" spans="1:2" x14ac:dyDescent="0.3">
      <c r="A5514" s="7" t="s">
        <v>4006</v>
      </c>
      <c r="B5514">
        <v>1</v>
      </c>
    </row>
    <row r="5515" spans="1:2" x14ac:dyDescent="0.3">
      <c r="A5515" s="3" t="s">
        <v>19010</v>
      </c>
      <c r="B5515">
        <v>2</v>
      </c>
    </row>
    <row r="5516" spans="1:2" x14ac:dyDescent="0.3">
      <c r="A5516" s="7" t="s">
        <v>20394</v>
      </c>
      <c r="B5516">
        <v>1</v>
      </c>
    </row>
    <row r="5517" spans="1:2" x14ac:dyDescent="0.3">
      <c r="A5517" s="7" t="s">
        <v>19011</v>
      </c>
      <c r="B5517">
        <v>1</v>
      </c>
    </row>
    <row r="5518" spans="1:2" x14ac:dyDescent="0.3">
      <c r="A5518" s="3" t="s">
        <v>2228</v>
      </c>
      <c r="B5518">
        <v>2</v>
      </c>
    </row>
    <row r="5519" spans="1:2" x14ac:dyDescent="0.3">
      <c r="A5519" s="7" t="s">
        <v>1481</v>
      </c>
      <c r="B5519">
        <v>1</v>
      </c>
    </row>
    <row r="5520" spans="1:2" x14ac:dyDescent="0.3">
      <c r="A5520" s="7" t="s">
        <v>650</v>
      </c>
      <c r="B5520">
        <v>1</v>
      </c>
    </row>
    <row r="5521" spans="1:2" x14ac:dyDescent="0.3">
      <c r="A5521" s="3" t="s">
        <v>13015</v>
      </c>
      <c r="B5521">
        <v>2</v>
      </c>
    </row>
    <row r="5522" spans="1:2" x14ac:dyDescent="0.3">
      <c r="A5522" s="7" t="s">
        <v>2857</v>
      </c>
      <c r="B5522">
        <v>1</v>
      </c>
    </row>
    <row r="5523" spans="1:2" x14ac:dyDescent="0.3">
      <c r="A5523" s="7" t="s">
        <v>7649</v>
      </c>
      <c r="B5523">
        <v>1</v>
      </c>
    </row>
    <row r="5524" spans="1:2" x14ac:dyDescent="0.3">
      <c r="A5524" s="3" t="s">
        <v>17733</v>
      </c>
      <c r="B5524">
        <v>2</v>
      </c>
    </row>
    <row r="5525" spans="1:2" x14ac:dyDescent="0.3">
      <c r="A5525" s="7" t="s">
        <v>19524</v>
      </c>
      <c r="B5525">
        <v>1</v>
      </c>
    </row>
    <row r="5526" spans="1:2" x14ac:dyDescent="0.3">
      <c r="A5526" s="7" t="s">
        <v>13749</v>
      </c>
      <c r="B5526">
        <v>1</v>
      </c>
    </row>
    <row r="5527" spans="1:2" x14ac:dyDescent="0.3">
      <c r="A5527" s="3" t="s">
        <v>7235</v>
      </c>
      <c r="B5527">
        <v>2</v>
      </c>
    </row>
    <row r="5528" spans="1:2" x14ac:dyDescent="0.3">
      <c r="A5528" s="7" t="s">
        <v>7237</v>
      </c>
      <c r="B5528">
        <v>1</v>
      </c>
    </row>
    <row r="5529" spans="1:2" x14ac:dyDescent="0.3">
      <c r="A5529" s="7" t="s">
        <v>97</v>
      </c>
      <c r="B5529">
        <v>1</v>
      </c>
    </row>
    <row r="5530" spans="1:2" x14ac:dyDescent="0.3">
      <c r="A5530" s="3" t="s">
        <v>1242</v>
      </c>
      <c r="B5530">
        <v>2</v>
      </c>
    </row>
    <row r="5531" spans="1:2" x14ac:dyDescent="0.3">
      <c r="A5531" s="7" t="s">
        <v>1507</v>
      </c>
      <c r="B5531">
        <v>1</v>
      </c>
    </row>
    <row r="5532" spans="1:2" x14ac:dyDescent="0.3">
      <c r="A5532" s="7" t="s">
        <v>1244</v>
      </c>
      <c r="B5532">
        <v>1</v>
      </c>
    </row>
    <row r="5533" spans="1:2" x14ac:dyDescent="0.3">
      <c r="A5533" s="3" t="s">
        <v>179</v>
      </c>
      <c r="B5533">
        <v>2</v>
      </c>
    </row>
    <row r="5534" spans="1:2" x14ac:dyDescent="0.3">
      <c r="A5534" s="7" t="s">
        <v>6682</v>
      </c>
      <c r="B5534">
        <v>1</v>
      </c>
    </row>
    <row r="5535" spans="1:2" x14ac:dyDescent="0.3">
      <c r="A5535" s="7" t="s">
        <v>1783</v>
      </c>
      <c r="B5535">
        <v>1</v>
      </c>
    </row>
    <row r="5536" spans="1:2" x14ac:dyDescent="0.3">
      <c r="A5536" s="3" t="s">
        <v>7168</v>
      </c>
      <c r="B5536">
        <v>2</v>
      </c>
    </row>
    <row r="5537" spans="1:2" x14ac:dyDescent="0.3">
      <c r="A5537" s="7" t="s">
        <v>2721</v>
      </c>
      <c r="B5537">
        <v>1</v>
      </c>
    </row>
    <row r="5538" spans="1:2" x14ac:dyDescent="0.3">
      <c r="A5538" s="7" t="s">
        <v>4492</v>
      </c>
      <c r="B5538">
        <v>1</v>
      </c>
    </row>
    <row r="5539" spans="1:2" x14ac:dyDescent="0.3">
      <c r="A5539" s="3" t="s">
        <v>19136</v>
      </c>
      <c r="B5539">
        <v>2</v>
      </c>
    </row>
    <row r="5540" spans="1:2" x14ac:dyDescent="0.3">
      <c r="A5540" s="7" t="s">
        <v>19137</v>
      </c>
      <c r="B5540">
        <v>1</v>
      </c>
    </row>
    <row r="5541" spans="1:2" x14ac:dyDescent="0.3">
      <c r="A5541" s="7" t="s">
        <v>16602</v>
      </c>
      <c r="B5541">
        <v>1</v>
      </c>
    </row>
    <row r="5542" spans="1:2" x14ac:dyDescent="0.3">
      <c r="A5542" s="3" t="s">
        <v>16231</v>
      </c>
      <c r="B5542">
        <v>2</v>
      </c>
    </row>
    <row r="5543" spans="1:2" x14ac:dyDescent="0.3">
      <c r="A5543" s="7" t="s">
        <v>16233</v>
      </c>
      <c r="B5543">
        <v>1</v>
      </c>
    </row>
    <row r="5544" spans="1:2" x14ac:dyDescent="0.3">
      <c r="A5544" s="7" t="s">
        <v>19130</v>
      </c>
      <c r="B5544">
        <v>1</v>
      </c>
    </row>
    <row r="5545" spans="1:2" x14ac:dyDescent="0.3">
      <c r="A5545" s="3" t="s">
        <v>4633</v>
      </c>
      <c r="B5545">
        <v>2</v>
      </c>
    </row>
    <row r="5546" spans="1:2" x14ac:dyDescent="0.3">
      <c r="A5546" s="7" t="s">
        <v>2386</v>
      </c>
      <c r="B5546">
        <v>1</v>
      </c>
    </row>
    <row r="5547" spans="1:2" x14ac:dyDescent="0.3">
      <c r="A5547" s="7" t="s">
        <v>1090</v>
      </c>
      <c r="B5547">
        <v>1</v>
      </c>
    </row>
    <row r="5548" spans="1:2" x14ac:dyDescent="0.3">
      <c r="A5548" s="3" t="s">
        <v>1041</v>
      </c>
      <c r="B5548">
        <v>2</v>
      </c>
    </row>
    <row r="5549" spans="1:2" x14ac:dyDescent="0.3">
      <c r="A5549" s="7" t="s">
        <v>650</v>
      </c>
      <c r="B5549">
        <v>1</v>
      </c>
    </row>
    <row r="5550" spans="1:2" x14ac:dyDescent="0.3">
      <c r="A5550" s="7" t="s">
        <v>2594</v>
      </c>
      <c r="B5550">
        <v>1</v>
      </c>
    </row>
    <row r="5551" spans="1:2" x14ac:dyDescent="0.3">
      <c r="A5551" s="3" t="s">
        <v>18779</v>
      </c>
      <c r="B5551">
        <v>2</v>
      </c>
    </row>
    <row r="5552" spans="1:2" x14ac:dyDescent="0.3">
      <c r="A5552" s="7" t="s">
        <v>18780</v>
      </c>
      <c r="B5552">
        <v>1</v>
      </c>
    </row>
    <row r="5553" spans="1:2" x14ac:dyDescent="0.3">
      <c r="A5553" s="7" t="s">
        <v>18836</v>
      </c>
      <c r="B5553">
        <v>1</v>
      </c>
    </row>
    <row r="5554" spans="1:2" x14ac:dyDescent="0.3">
      <c r="A5554" s="3" t="s">
        <v>17151</v>
      </c>
      <c r="B5554">
        <v>2</v>
      </c>
    </row>
    <row r="5555" spans="1:2" x14ac:dyDescent="0.3">
      <c r="A5555" s="7" t="s">
        <v>17153</v>
      </c>
      <c r="B5555">
        <v>1</v>
      </c>
    </row>
    <row r="5556" spans="1:2" x14ac:dyDescent="0.3">
      <c r="A5556" s="7" t="s">
        <v>18770</v>
      </c>
      <c r="B5556">
        <v>1</v>
      </c>
    </row>
    <row r="5557" spans="1:2" x14ac:dyDescent="0.3">
      <c r="A5557" s="3" t="s">
        <v>8655</v>
      </c>
      <c r="B5557">
        <v>2</v>
      </c>
    </row>
    <row r="5558" spans="1:2" x14ac:dyDescent="0.3">
      <c r="A5558" s="7" t="s">
        <v>10743</v>
      </c>
      <c r="B5558">
        <v>1</v>
      </c>
    </row>
    <row r="5559" spans="1:2" x14ac:dyDescent="0.3">
      <c r="A5559" s="7" t="s">
        <v>2021</v>
      </c>
      <c r="B5559">
        <v>1</v>
      </c>
    </row>
    <row r="5560" spans="1:2" x14ac:dyDescent="0.3">
      <c r="A5560" s="3" t="s">
        <v>7826</v>
      </c>
      <c r="B5560">
        <v>2</v>
      </c>
    </row>
    <row r="5561" spans="1:2" x14ac:dyDescent="0.3">
      <c r="A5561" s="7" t="s">
        <v>11224</v>
      </c>
      <c r="B5561">
        <v>1</v>
      </c>
    </row>
    <row r="5562" spans="1:2" x14ac:dyDescent="0.3">
      <c r="A5562" s="7" t="s">
        <v>1495</v>
      </c>
      <c r="B5562">
        <v>1</v>
      </c>
    </row>
    <row r="5563" spans="1:2" x14ac:dyDescent="0.3">
      <c r="A5563" s="3" t="s">
        <v>881</v>
      </c>
      <c r="B5563">
        <v>2</v>
      </c>
    </row>
    <row r="5564" spans="1:2" x14ac:dyDescent="0.3">
      <c r="A5564" s="7" t="s">
        <v>881</v>
      </c>
      <c r="B5564">
        <v>2</v>
      </c>
    </row>
    <row r="5565" spans="1:2" x14ac:dyDescent="0.3">
      <c r="A5565" s="3" t="s">
        <v>17348</v>
      </c>
      <c r="B5565">
        <v>2</v>
      </c>
    </row>
    <row r="5566" spans="1:2" x14ac:dyDescent="0.3">
      <c r="A5566" s="7" t="s">
        <v>17276</v>
      </c>
      <c r="B5566">
        <v>1</v>
      </c>
    </row>
    <row r="5567" spans="1:2" x14ac:dyDescent="0.3">
      <c r="A5567" s="7" t="s">
        <v>17349</v>
      </c>
      <c r="B5567">
        <v>1</v>
      </c>
    </row>
    <row r="5568" spans="1:2" x14ac:dyDescent="0.3">
      <c r="A5568" s="3" t="s">
        <v>11961</v>
      </c>
      <c r="B5568">
        <v>2</v>
      </c>
    </row>
    <row r="5569" spans="1:2" x14ac:dyDescent="0.3">
      <c r="A5569" s="7" t="s">
        <v>10386</v>
      </c>
      <c r="B5569">
        <v>1</v>
      </c>
    </row>
    <row r="5570" spans="1:2" x14ac:dyDescent="0.3">
      <c r="A5570" s="7" t="s">
        <v>11963</v>
      </c>
      <c r="B5570">
        <v>1</v>
      </c>
    </row>
    <row r="5571" spans="1:2" x14ac:dyDescent="0.3">
      <c r="A5571" s="3" t="s">
        <v>3346</v>
      </c>
      <c r="B5571">
        <v>2</v>
      </c>
    </row>
    <row r="5572" spans="1:2" x14ac:dyDescent="0.3">
      <c r="A5572" s="7" t="s">
        <v>4492</v>
      </c>
      <c r="B5572">
        <v>1</v>
      </c>
    </row>
    <row r="5573" spans="1:2" x14ac:dyDescent="0.3">
      <c r="A5573" s="7" t="s">
        <v>1745</v>
      </c>
      <c r="B5573">
        <v>1</v>
      </c>
    </row>
    <row r="5574" spans="1:2" x14ac:dyDescent="0.3">
      <c r="A5574" s="3" t="s">
        <v>8120</v>
      </c>
      <c r="B5574">
        <v>2</v>
      </c>
    </row>
    <row r="5575" spans="1:2" x14ac:dyDescent="0.3">
      <c r="A5575" s="7" t="s">
        <v>8121</v>
      </c>
      <c r="B5575">
        <v>1</v>
      </c>
    </row>
    <row r="5576" spans="1:2" x14ac:dyDescent="0.3">
      <c r="A5576" s="7" t="s">
        <v>3009</v>
      </c>
      <c r="B5576">
        <v>1</v>
      </c>
    </row>
    <row r="5577" spans="1:2" x14ac:dyDescent="0.3">
      <c r="A5577" s="3" t="s">
        <v>12280</v>
      </c>
      <c r="B5577">
        <v>2</v>
      </c>
    </row>
    <row r="5578" spans="1:2" x14ac:dyDescent="0.3">
      <c r="A5578" s="7" t="s">
        <v>2704</v>
      </c>
      <c r="B5578">
        <v>1</v>
      </c>
    </row>
    <row r="5579" spans="1:2" x14ac:dyDescent="0.3">
      <c r="A5579" s="7" t="s">
        <v>5161</v>
      </c>
      <c r="B5579">
        <v>1</v>
      </c>
    </row>
    <row r="5580" spans="1:2" x14ac:dyDescent="0.3">
      <c r="A5580" s="3" t="s">
        <v>13040</v>
      </c>
      <c r="B5580">
        <v>2</v>
      </c>
    </row>
    <row r="5581" spans="1:2" x14ac:dyDescent="0.3">
      <c r="A5581" s="7" t="s">
        <v>11997</v>
      </c>
      <c r="B5581">
        <v>1</v>
      </c>
    </row>
    <row r="5582" spans="1:2" x14ac:dyDescent="0.3">
      <c r="A5582" s="7" t="s">
        <v>15250</v>
      </c>
      <c r="B5582">
        <v>1</v>
      </c>
    </row>
    <row r="5583" spans="1:2" x14ac:dyDescent="0.3">
      <c r="A5583" s="3" t="s">
        <v>7474</v>
      </c>
      <c r="B5583">
        <v>2</v>
      </c>
    </row>
    <row r="5584" spans="1:2" x14ac:dyDescent="0.3">
      <c r="A5584" s="7" t="s">
        <v>3873</v>
      </c>
      <c r="B5584">
        <v>1</v>
      </c>
    </row>
    <row r="5585" spans="1:2" x14ac:dyDescent="0.3">
      <c r="A5585" s="7" t="s">
        <v>10604</v>
      </c>
      <c r="B5585">
        <v>1</v>
      </c>
    </row>
    <row r="5586" spans="1:2" x14ac:dyDescent="0.3">
      <c r="A5586" s="3" t="s">
        <v>2066</v>
      </c>
      <c r="B5586">
        <v>2</v>
      </c>
    </row>
    <row r="5587" spans="1:2" x14ac:dyDescent="0.3">
      <c r="A5587" s="7" t="s">
        <v>2066</v>
      </c>
      <c r="B5587">
        <v>2</v>
      </c>
    </row>
    <row r="5588" spans="1:2" x14ac:dyDescent="0.3">
      <c r="A5588" s="3" t="s">
        <v>15449</v>
      </c>
      <c r="B5588">
        <v>2</v>
      </c>
    </row>
    <row r="5589" spans="1:2" x14ac:dyDescent="0.3">
      <c r="A5589" s="7" t="s">
        <v>13859</v>
      </c>
      <c r="B5589">
        <v>1</v>
      </c>
    </row>
    <row r="5590" spans="1:2" x14ac:dyDescent="0.3">
      <c r="A5590" s="7" t="s">
        <v>16599</v>
      </c>
      <c r="B5590">
        <v>1</v>
      </c>
    </row>
    <row r="5591" spans="1:2" x14ac:dyDescent="0.3">
      <c r="A5591" s="3" t="s">
        <v>7085</v>
      </c>
      <c r="B5591">
        <v>2</v>
      </c>
    </row>
    <row r="5592" spans="1:2" x14ac:dyDescent="0.3">
      <c r="A5592" s="7" t="s">
        <v>7086</v>
      </c>
      <c r="B5592">
        <v>1</v>
      </c>
    </row>
    <row r="5593" spans="1:2" x14ac:dyDescent="0.3">
      <c r="A5593" s="7" t="s">
        <v>8685</v>
      </c>
      <c r="B5593">
        <v>1</v>
      </c>
    </row>
    <row r="5594" spans="1:2" x14ac:dyDescent="0.3">
      <c r="A5594" s="3" t="s">
        <v>6006</v>
      </c>
      <c r="B5594">
        <v>2</v>
      </c>
    </row>
    <row r="5595" spans="1:2" x14ac:dyDescent="0.3">
      <c r="A5595" s="7" t="s">
        <v>6008</v>
      </c>
      <c r="B5595">
        <v>1</v>
      </c>
    </row>
    <row r="5596" spans="1:2" x14ac:dyDescent="0.3">
      <c r="A5596" s="7" t="s">
        <v>15336</v>
      </c>
      <c r="B5596">
        <v>1</v>
      </c>
    </row>
    <row r="5597" spans="1:2" x14ac:dyDescent="0.3">
      <c r="A5597" s="3" t="s">
        <v>16562</v>
      </c>
      <c r="B5597">
        <v>2</v>
      </c>
    </row>
    <row r="5598" spans="1:2" x14ac:dyDescent="0.3">
      <c r="A5598" s="7" t="s">
        <v>4417</v>
      </c>
      <c r="B5598">
        <v>1</v>
      </c>
    </row>
    <row r="5599" spans="1:2" x14ac:dyDescent="0.3">
      <c r="A5599" s="7" t="s">
        <v>12913</v>
      </c>
      <c r="B5599">
        <v>1</v>
      </c>
    </row>
    <row r="5600" spans="1:2" x14ac:dyDescent="0.3">
      <c r="A5600" s="3" t="s">
        <v>4630</v>
      </c>
      <c r="B5600">
        <v>2</v>
      </c>
    </row>
    <row r="5601" spans="1:2" x14ac:dyDescent="0.3">
      <c r="A5601" s="7" t="s">
        <v>4631</v>
      </c>
      <c r="B5601">
        <v>1</v>
      </c>
    </row>
    <row r="5602" spans="1:2" x14ac:dyDescent="0.3">
      <c r="A5602" s="7" t="s">
        <v>2594</v>
      </c>
      <c r="B5602">
        <v>1</v>
      </c>
    </row>
    <row r="5603" spans="1:2" x14ac:dyDescent="0.3">
      <c r="A5603" s="3" t="s">
        <v>4950</v>
      </c>
      <c r="B5603">
        <v>2</v>
      </c>
    </row>
    <row r="5604" spans="1:2" x14ac:dyDescent="0.3">
      <c r="A5604" s="7" t="s">
        <v>160</v>
      </c>
      <c r="B5604">
        <v>1</v>
      </c>
    </row>
    <row r="5605" spans="1:2" x14ac:dyDescent="0.3">
      <c r="A5605" s="7" t="s">
        <v>5951</v>
      </c>
      <c r="B5605">
        <v>1</v>
      </c>
    </row>
    <row r="5606" spans="1:2" x14ac:dyDescent="0.3">
      <c r="A5606" s="3" t="s">
        <v>18546</v>
      </c>
      <c r="B5606">
        <v>2</v>
      </c>
    </row>
    <row r="5607" spans="1:2" x14ac:dyDescent="0.3">
      <c r="A5607" s="7" t="s">
        <v>18547</v>
      </c>
      <c r="B5607">
        <v>1</v>
      </c>
    </row>
    <row r="5608" spans="1:2" x14ac:dyDescent="0.3">
      <c r="A5608" s="7" t="s">
        <v>21650</v>
      </c>
      <c r="B5608">
        <v>1</v>
      </c>
    </row>
    <row r="5609" spans="1:2" x14ac:dyDescent="0.3">
      <c r="A5609" s="3" t="s">
        <v>15291</v>
      </c>
      <c r="B5609">
        <v>2</v>
      </c>
    </row>
    <row r="5610" spans="1:2" x14ac:dyDescent="0.3">
      <c r="A5610" s="7" t="s">
        <v>15506</v>
      </c>
      <c r="B5610">
        <v>1</v>
      </c>
    </row>
    <row r="5611" spans="1:2" x14ac:dyDescent="0.3">
      <c r="A5611" s="7" t="s">
        <v>11953</v>
      </c>
      <c r="B5611">
        <v>1</v>
      </c>
    </row>
    <row r="5612" spans="1:2" x14ac:dyDescent="0.3">
      <c r="A5612" s="3" t="s">
        <v>178</v>
      </c>
      <c r="B5612">
        <v>2</v>
      </c>
    </row>
    <row r="5613" spans="1:2" x14ac:dyDescent="0.3">
      <c r="A5613" s="7" t="s">
        <v>2237</v>
      </c>
      <c r="B5613">
        <v>1</v>
      </c>
    </row>
    <row r="5614" spans="1:2" x14ac:dyDescent="0.3">
      <c r="A5614" s="7" t="s">
        <v>100</v>
      </c>
      <c r="B5614">
        <v>1</v>
      </c>
    </row>
    <row r="5615" spans="1:2" x14ac:dyDescent="0.3">
      <c r="A5615" s="3" t="s">
        <v>16381</v>
      </c>
      <c r="B5615">
        <v>2</v>
      </c>
    </row>
    <row r="5616" spans="1:2" x14ac:dyDescent="0.3">
      <c r="A5616" s="7" t="s">
        <v>19022</v>
      </c>
      <c r="B5616">
        <v>1</v>
      </c>
    </row>
    <row r="5617" spans="1:2" x14ac:dyDescent="0.3">
      <c r="A5617" s="7" t="s">
        <v>16382</v>
      </c>
      <c r="B5617">
        <v>1</v>
      </c>
    </row>
    <row r="5618" spans="1:2" x14ac:dyDescent="0.3">
      <c r="A5618" s="3" t="s">
        <v>19365</v>
      </c>
      <c r="B5618">
        <v>2</v>
      </c>
    </row>
    <row r="5619" spans="1:2" x14ac:dyDescent="0.3">
      <c r="A5619" s="7" t="s">
        <v>17824</v>
      </c>
      <c r="B5619">
        <v>1</v>
      </c>
    </row>
    <row r="5620" spans="1:2" x14ac:dyDescent="0.3">
      <c r="A5620" s="7" t="s">
        <v>19367</v>
      </c>
      <c r="B5620">
        <v>1</v>
      </c>
    </row>
    <row r="5621" spans="1:2" x14ac:dyDescent="0.3">
      <c r="A5621" s="3" t="s">
        <v>1089</v>
      </c>
      <c r="B5621">
        <v>2</v>
      </c>
    </row>
    <row r="5622" spans="1:2" x14ac:dyDescent="0.3">
      <c r="A5622" s="7" t="s">
        <v>1090</v>
      </c>
      <c r="B5622">
        <v>1</v>
      </c>
    </row>
    <row r="5623" spans="1:2" x14ac:dyDescent="0.3">
      <c r="A5623" s="7" t="s">
        <v>4675</v>
      </c>
      <c r="B5623">
        <v>1</v>
      </c>
    </row>
    <row r="5624" spans="1:2" x14ac:dyDescent="0.3">
      <c r="A5624" s="3" t="s">
        <v>16766</v>
      </c>
      <c r="B5624">
        <v>2</v>
      </c>
    </row>
    <row r="5625" spans="1:2" x14ac:dyDescent="0.3">
      <c r="A5625" s="7" t="s">
        <v>20041</v>
      </c>
      <c r="B5625">
        <v>1</v>
      </c>
    </row>
    <row r="5626" spans="1:2" x14ac:dyDescent="0.3">
      <c r="A5626" s="7" t="s">
        <v>8421</v>
      </c>
      <c r="B5626">
        <v>1</v>
      </c>
    </row>
    <row r="5627" spans="1:2" x14ac:dyDescent="0.3">
      <c r="A5627" s="3" t="s">
        <v>16350</v>
      </c>
      <c r="B5627">
        <v>2</v>
      </c>
    </row>
    <row r="5628" spans="1:2" x14ac:dyDescent="0.3">
      <c r="A5628" s="7" t="s">
        <v>16351</v>
      </c>
      <c r="B5628">
        <v>1</v>
      </c>
    </row>
    <row r="5629" spans="1:2" x14ac:dyDescent="0.3">
      <c r="A5629" s="7" t="s">
        <v>12613</v>
      </c>
      <c r="B5629">
        <v>1</v>
      </c>
    </row>
    <row r="5630" spans="1:2" x14ac:dyDescent="0.3">
      <c r="A5630" s="3" t="s">
        <v>6344</v>
      </c>
      <c r="B5630">
        <v>2</v>
      </c>
    </row>
    <row r="5631" spans="1:2" x14ac:dyDescent="0.3">
      <c r="A5631" s="7" t="s">
        <v>11997</v>
      </c>
      <c r="B5631">
        <v>1</v>
      </c>
    </row>
    <row r="5632" spans="1:2" x14ac:dyDescent="0.3">
      <c r="A5632" s="7" t="s">
        <v>5655</v>
      </c>
      <c r="B5632">
        <v>1</v>
      </c>
    </row>
    <row r="5633" spans="1:2" x14ac:dyDescent="0.3">
      <c r="A5633" s="3" t="s">
        <v>12930</v>
      </c>
      <c r="B5633">
        <v>2</v>
      </c>
    </row>
    <row r="5634" spans="1:2" x14ac:dyDescent="0.3">
      <c r="A5634" s="7" t="s">
        <v>15059</v>
      </c>
      <c r="B5634">
        <v>1</v>
      </c>
    </row>
    <row r="5635" spans="1:2" x14ac:dyDescent="0.3">
      <c r="A5635" s="7" t="s">
        <v>9192</v>
      </c>
      <c r="B5635">
        <v>1</v>
      </c>
    </row>
    <row r="5636" spans="1:2" x14ac:dyDescent="0.3">
      <c r="A5636" s="3" t="s">
        <v>8426</v>
      </c>
      <c r="B5636">
        <v>2</v>
      </c>
    </row>
    <row r="5637" spans="1:2" x14ac:dyDescent="0.3">
      <c r="A5637" s="7" t="s">
        <v>8428</v>
      </c>
      <c r="B5637">
        <v>1</v>
      </c>
    </row>
    <row r="5638" spans="1:2" x14ac:dyDescent="0.3">
      <c r="A5638" s="7" t="s">
        <v>3992</v>
      </c>
      <c r="B5638">
        <v>1</v>
      </c>
    </row>
    <row r="5639" spans="1:2" x14ac:dyDescent="0.3">
      <c r="A5639" s="3" t="s">
        <v>15883</v>
      </c>
      <c r="B5639">
        <v>2</v>
      </c>
    </row>
    <row r="5640" spans="1:2" x14ac:dyDescent="0.3">
      <c r="A5640" s="7" t="s">
        <v>2594</v>
      </c>
      <c r="B5640">
        <v>1</v>
      </c>
    </row>
    <row r="5641" spans="1:2" x14ac:dyDescent="0.3">
      <c r="A5641" s="7" t="s">
        <v>20367</v>
      </c>
      <c r="B5641">
        <v>1</v>
      </c>
    </row>
    <row r="5642" spans="1:2" x14ac:dyDescent="0.3">
      <c r="A5642" s="3" t="s">
        <v>1269</v>
      </c>
      <c r="B5642">
        <v>2</v>
      </c>
    </row>
    <row r="5643" spans="1:2" x14ac:dyDescent="0.3">
      <c r="A5643" s="7" t="s">
        <v>891</v>
      </c>
      <c r="B5643">
        <v>1</v>
      </c>
    </row>
    <row r="5644" spans="1:2" x14ac:dyDescent="0.3">
      <c r="A5644" s="7" t="s">
        <v>2129</v>
      </c>
      <c r="B5644">
        <v>1</v>
      </c>
    </row>
    <row r="5645" spans="1:2" x14ac:dyDescent="0.3">
      <c r="A5645" s="3" t="s">
        <v>14209</v>
      </c>
      <c r="B5645">
        <v>2</v>
      </c>
    </row>
    <row r="5646" spans="1:2" x14ac:dyDescent="0.3">
      <c r="A5646" s="7" t="s">
        <v>4686</v>
      </c>
      <c r="B5646">
        <v>1</v>
      </c>
    </row>
    <row r="5647" spans="1:2" x14ac:dyDescent="0.3">
      <c r="A5647" s="7" t="s">
        <v>184</v>
      </c>
      <c r="B5647">
        <v>1</v>
      </c>
    </row>
    <row r="5648" spans="1:2" x14ac:dyDescent="0.3">
      <c r="A5648" s="3" t="s">
        <v>10414</v>
      </c>
      <c r="B5648">
        <v>2</v>
      </c>
    </row>
    <row r="5649" spans="1:2" x14ac:dyDescent="0.3">
      <c r="A5649" s="7" t="s">
        <v>8385</v>
      </c>
      <c r="B5649">
        <v>1</v>
      </c>
    </row>
    <row r="5650" spans="1:2" x14ac:dyDescent="0.3">
      <c r="A5650" s="7" t="s">
        <v>10415</v>
      </c>
      <c r="B5650">
        <v>1</v>
      </c>
    </row>
    <row r="5651" spans="1:2" x14ac:dyDescent="0.3">
      <c r="A5651" s="3" t="s">
        <v>13476</v>
      </c>
      <c r="B5651">
        <v>2</v>
      </c>
    </row>
    <row r="5652" spans="1:2" x14ac:dyDescent="0.3">
      <c r="A5652" s="7" t="s">
        <v>18481</v>
      </c>
      <c r="B5652">
        <v>1</v>
      </c>
    </row>
    <row r="5653" spans="1:2" x14ac:dyDescent="0.3">
      <c r="A5653" s="7" t="s">
        <v>13476</v>
      </c>
      <c r="B5653">
        <v>1</v>
      </c>
    </row>
    <row r="5654" spans="1:2" x14ac:dyDescent="0.3">
      <c r="A5654" s="3" t="s">
        <v>2172</v>
      </c>
      <c r="B5654">
        <v>2</v>
      </c>
    </row>
    <row r="5655" spans="1:2" x14ac:dyDescent="0.3">
      <c r="A5655" s="7" t="s">
        <v>2172</v>
      </c>
      <c r="B5655">
        <v>2</v>
      </c>
    </row>
    <row r="5656" spans="1:2" x14ac:dyDescent="0.3">
      <c r="A5656" s="3" t="s">
        <v>18976</v>
      </c>
      <c r="B5656">
        <v>2</v>
      </c>
    </row>
    <row r="5657" spans="1:2" x14ac:dyDescent="0.3">
      <c r="A5657" s="7" t="s">
        <v>17495</v>
      </c>
      <c r="B5657">
        <v>1</v>
      </c>
    </row>
    <row r="5658" spans="1:2" x14ac:dyDescent="0.3">
      <c r="A5658" s="7" t="s">
        <v>18977</v>
      </c>
      <c r="B5658">
        <v>1</v>
      </c>
    </row>
    <row r="5659" spans="1:2" x14ac:dyDescent="0.3">
      <c r="A5659" s="3" t="s">
        <v>13495</v>
      </c>
      <c r="B5659">
        <v>2</v>
      </c>
    </row>
    <row r="5660" spans="1:2" x14ac:dyDescent="0.3">
      <c r="A5660" s="7" t="s">
        <v>13408</v>
      </c>
      <c r="B5660">
        <v>1</v>
      </c>
    </row>
    <row r="5661" spans="1:2" x14ac:dyDescent="0.3">
      <c r="A5661" s="7" t="s">
        <v>10464</v>
      </c>
      <c r="B5661">
        <v>1</v>
      </c>
    </row>
    <row r="5662" spans="1:2" x14ac:dyDescent="0.3">
      <c r="A5662" s="3" t="s">
        <v>10322</v>
      </c>
      <c r="B5662">
        <v>2</v>
      </c>
    </row>
    <row r="5663" spans="1:2" x14ac:dyDescent="0.3">
      <c r="A5663" s="7" t="s">
        <v>12983</v>
      </c>
      <c r="B5663">
        <v>1</v>
      </c>
    </row>
    <row r="5664" spans="1:2" x14ac:dyDescent="0.3">
      <c r="A5664" s="7" t="s">
        <v>1549</v>
      </c>
      <c r="B5664">
        <v>1</v>
      </c>
    </row>
    <row r="5665" spans="1:2" x14ac:dyDescent="0.3">
      <c r="A5665" s="3" t="s">
        <v>17756</v>
      </c>
      <c r="B5665">
        <v>2</v>
      </c>
    </row>
    <row r="5666" spans="1:2" x14ac:dyDescent="0.3">
      <c r="A5666" s="7" t="s">
        <v>20693</v>
      </c>
      <c r="B5666">
        <v>1</v>
      </c>
    </row>
    <row r="5667" spans="1:2" x14ac:dyDescent="0.3">
      <c r="A5667" s="7" t="s">
        <v>17758</v>
      </c>
      <c r="B5667">
        <v>1</v>
      </c>
    </row>
    <row r="5668" spans="1:2" x14ac:dyDescent="0.3">
      <c r="A5668" s="3" t="s">
        <v>7551</v>
      </c>
      <c r="B5668">
        <v>2</v>
      </c>
    </row>
    <row r="5669" spans="1:2" x14ac:dyDescent="0.3">
      <c r="A5669" s="7" t="s">
        <v>7553</v>
      </c>
      <c r="B5669">
        <v>1</v>
      </c>
    </row>
    <row r="5670" spans="1:2" x14ac:dyDescent="0.3">
      <c r="A5670" s="7" t="s">
        <v>9840</v>
      </c>
      <c r="B5670">
        <v>1</v>
      </c>
    </row>
    <row r="5671" spans="1:2" x14ac:dyDescent="0.3">
      <c r="A5671" s="3" t="s">
        <v>11752</v>
      </c>
      <c r="B5671">
        <v>2</v>
      </c>
    </row>
    <row r="5672" spans="1:2" x14ac:dyDescent="0.3">
      <c r="A5672" s="7" t="s">
        <v>6974</v>
      </c>
      <c r="B5672">
        <v>1</v>
      </c>
    </row>
    <row r="5673" spans="1:2" x14ac:dyDescent="0.3">
      <c r="A5673" s="7" t="s">
        <v>7106</v>
      </c>
      <c r="B5673">
        <v>1</v>
      </c>
    </row>
    <row r="5674" spans="1:2" x14ac:dyDescent="0.3">
      <c r="A5674" s="3" t="s">
        <v>10140</v>
      </c>
      <c r="B5674">
        <v>2</v>
      </c>
    </row>
    <row r="5675" spans="1:2" x14ac:dyDescent="0.3">
      <c r="A5675" s="7" t="s">
        <v>10140</v>
      </c>
      <c r="B5675">
        <v>2</v>
      </c>
    </row>
    <row r="5676" spans="1:2" x14ac:dyDescent="0.3">
      <c r="A5676" s="3" t="s">
        <v>18968</v>
      </c>
      <c r="B5676">
        <v>2</v>
      </c>
    </row>
    <row r="5677" spans="1:2" x14ac:dyDescent="0.3">
      <c r="A5677" s="7" t="s">
        <v>534</v>
      </c>
      <c r="B5677">
        <v>1</v>
      </c>
    </row>
    <row r="5678" spans="1:2" x14ac:dyDescent="0.3">
      <c r="A5678" s="7" t="s">
        <v>19040</v>
      </c>
      <c r="B5678">
        <v>1</v>
      </c>
    </row>
    <row r="5679" spans="1:2" x14ac:dyDescent="0.3">
      <c r="A5679" s="3" t="s">
        <v>9501</v>
      </c>
      <c r="B5679">
        <v>2</v>
      </c>
    </row>
    <row r="5680" spans="1:2" x14ac:dyDescent="0.3">
      <c r="A5680" s="7" t="s">
        <v>11058</v>
      </c>
      <c r="B5680">
        <v>1</v>
      </c>
    </row>
    <row r="5681" spans="1:2" x14ac:dyDescent="0.3">
      <c r="A5681" s="7" t="s">
        <v>9503</v>
      </c>
      <c r="B5681">
        <v>1</v>
      </c>
    </row>
    <row r="5682" spans="1:2" x14ac:dyDescent="0.3">
      <c r="A5682" s="3" t="s">
        <v>8850</v>
      </c>
      <c r="B5682">
        <v>2</v>
      </c>
    </row>
    <row r="5683" spans="1:2" x14ac:dyDescent="0.3">
      <c r="A5683" s="7" t="s">
        <v>3940</v>
      </c>
      <c r="B5683">
        <v>1</v>
      </c>
    </row>
    <row r="5684" spans="1:2" x14ac:dyDescent="0.3">
      <c r="A5684" s="7" t="s">
        <v>6710</v>
      </c>
      <c r="B5684">
        <v>1</v>
      </c>
    </row>
    <row r="5685" spans="1:2" x14ac:dyDescent="0.3">
      <c r="A5685" s="3" t="s">
        <v>9817</v>
      </c>
      <c r="B5685">
        <v>2</v>
      </c>
    </row>
    <row r="5686" spans="1:2" x14ac:dyDescent="0.3">
      <c r="A5686" s="7" t="s">
        <v>12175</v>
      </c>
      <c r="B5686">
        <v>1</v>
      </c>
    </row>
    <row r="5687" spans="1:2" x14ac:dyDescent="0.3">
      <c r="A5687" s="7" t="s">
        <v>9818</v>
      </c>
      <c r="B5687">
        <v>1</v>
      </c>
    </row>
    <row r="5688" spans="1:2" x14ac:dyDescent="0.3">
      <c r="A5688" s="3" t="s">
        <v>2320</v>
      </c>
      <c r="B5688">
        <v>2</v>
      </c>
    </row>
    <row r="5689" spans="1:2" x14ac:dyDescent="0.3">
      <c r="A5689" s="7" t="s">
        <v>1549</v>
      </c>
      <c r="B5689">
        <v>1</v>
      </c>
    </row>
    <row r="5690" spans="1:2" x14ac:dyDescent="0.3">
      <c r="A5690" s="7" t="s">
        <v>1703</v>
      </c>
      <c r="B5690">
        <v>1</v>
      </c>
    </row>
    <row r="5691" spans="1:2" x14ac:dyDescent="0.3">
      <c r="A5691" s="3" t="s">
        <v>11836</v>
      </c>
      <c r="B5691">
        <v>2</v>
      </c>
    </row>
    <row r="5692" spans="1:2" x14ac:dyDescent="0.3">
      <c r="A5692" s="7" t="s">
        <v>7946</v>
      </c>
      <c r="B5692">
        <v>2</v>
      </c>
    </row>
    <row r="5693" spans="1:2" x14ac:dyDescent="0.3">
      <c r="A5693" s="3" t="s">
        <v>5432</v>
      </c>
      <c r="B5693">
        <v>2</v>
      </c>
    </row>
    <row r="5694" spans="1:2" x14ac:dyDescent="0.3">
      <c r="A5694" s="7" t="s">
        <v>5433</v>
      </c>
      <c r="B5694">
        <v>1</v>
      </c>
    </row>
    <row r="5695" spans="1:2" x14ac:dyDescent="0.3">
      <c r="A5695" s="7" t="s">
        <v>6777</v>
      </c>
      <c r="B5695">
        <v>1</v>
      </c>
    </row>
    <row r="5696" spans="1:2" x14ac:dyDescent="0.3">
      <c r="A5696" s="3" t="s">
        <v>2290</v>
      </c>
      <c r="B5696">
        <v>2</v>
      </c>
    </row>
    <row r="5697" spans="1:2" x14ac:dyDescent="0.3">
      <c r="A5697" s="7" t="s">
        <v>4065</v>
      </c>
      <c r="B5697">
        <v>1</v>
      </c>
    </row>
    <row r="5698" spans="1:2" x14ac:dyDescent="0.3">
      <c r="A5698" s="7" t="s">
        <v>2292</v>
      </c>
      <c r="B5698">
        <v>1</v>
      </c>
    </row>
    <row r="5699" spans="1:2" x14ac:dyDescent="0.3">
      <c r="A5699" s="3" t="s">
        <v>12070</v>
      </c>
      <c r="B5699">
        <v>2</v>
      </c>
    </row>
    <row r="5700" spans="1:2" x14ac:dyDescent="0.3">
      <c r="A5700" s="7" t="s">
        <v>10128</v>
      </c>
      <c r="B5700">
        <v>1</v>
      </c>
    </row>
    <row r="5701" spans="1:2" x14ac:dyDescent="0.3">
      <c r="A5701" s="7" t="s">
        <v>9775</v>
      </c>
      <c r="B5701">
        <v>1</v>
      </c>
    </row>
    <row r="5702" spans="1:2" x14ac:dyDescent="0.3">
      <c r="A5702" s="3" t="s">
        <v>1995</v>
      </c>
      <c r="B5702">
        <v>2</v>
      </c>
    </row>
    <row r="5703" spans="1:2" x14ac:dyDescent="0.3">
      <c r="A5703" s="7" t="s">
        <v>388</v>
      </c>
      <c r="B5703">
        <v>1</v>
      </c>
    </row>
    <row r="5704" spans="1:2" x14ac:dyDescent="0.3">
      <c r="A5704" s="7" t="s">
        <v>3232</v>
      </c>
      <c r="B5704">
        <v>1</v>
      </c>
    </row>
    <row r="5705" spans="1:2" x14ac:dyDescent="0.3">
      <c r="A5705" s="3" t="s">
        <v>16290</v>
      </c>
      <c r="B5705">
        <v>2</v>
      </c>
    </row>
    <row r="5706" spans="1:2" x14ac:dyDescent="0.3">
      <c r="A5706" s="7" t="s">
        <v>2612</v>
      </c>
      <c r="B5706">
        <v>1</v>
      </c>
    </row>
    <row r="5707" spans="1:2" x14ac:dyDescent="0.3">
      <c r="A5707" s="7" t="s">
        <v>16291</v>
      </c>
      <c r="B5707">
        <v>1</v>
      </c>
    </row>
    <row r="5708" spans="1:2" x14ac:dyDescent="0.3">
      <c r="A5708" s="3" t="s">
        <v>15969</v>
      </c>
      <c r="B5708">
        <v>2</v>
      </c>
    </row>
    <row r="5709" spans="1:2" x14ac:dyDescent="0.3">
      <c r="A5709" s="7" t="s">
        <v>12001</v>
      </c>
      <c r="B5709">
        <v>2</v>
      </c>
    </row>
    <row r="5710" spans="1:2" x14ac:dyDescent="0.3">
      <c r="A5710" s="3" t="s">
        <v>14458</v>
      </c>
      <c r="B5710">
        <v>2</v>
      </c>
    </row>
    <row r="5711" spans="1:2" x14ac:dyDescent="0.3">
      <c r="A5711" s="7" t="s">
        <v>19970</v>
      </c>
      <c r="B5711">
        <v>1</v>
      </c>
    </row>
    <row r="5712" spans="1:2" x14ac:dyDescent="0.3">
      <c r="A5712" s="7" t="s">
        <v>14459</v>
      </c>
      <c r="B5712">
        <v>1</v>
      </c>
    </row>
    <row r="5713" spans="1:2" x14ac:dyDescent="0.3">
      <c r="A5713" s="3" t="s">
        <v>5157</v>
      </c>
      <c r="B5713">
        <v>2</v>
      </c>
    </row>
    <row r="5714" spans="1:2" x14ac:dyDescent="0.3">
      <c r="A5714" s="7" t="s">
        <v>2237</v>
      </c>
      <c r="B5714">
        <v>2</v>
      </c>
    </row>
    <row r="5715" spans="1:2" x14ac:dyDescent="0.3">
      <c r="A5715" s="3" t="s">
        <v>12097</v>
      </c>
      <c r="B5715">
        <v>2</v>
      </c>
    </row>
    <row r="5716" spans="1:2" x14ac:dyDescent="0.3">
      <c r="A5716" s="7" t="s">
        <v>11243</v>
      </c>
      <c r="B5716">
        <v>1</v>
      </c>
    </row>
    <row r="5717" spans="1:2" x14ac:dyDescent="0.3">
      <c r="A5717" s="7" t="s">
        <v>12098</v>
      </c>
      <c r="B5717">
        <v>1</v>
      </c>
    </row>
    <row r="5718" spans="1:2" x14ac:dyDescent="0.3">
      <c r="A5718" s="3" t="s">
        <v>2488</v>
      </c>
      <c r="B5718">
        <v>2</v>
      </c>
    </row>
    <row r="5719" spans="1:2" x14ac:dyDescent="0.3">
      <c r="A5719" s="7" t="s">
        <v>4050</v>
      </c>
      <c r="B5719">
        <v>1</v>
      </c>
    </row>
    <row r="5720" spans="1:2" x14ac:dyDescent="0.3">
      <c r="A5720" s="7" t="s">
        <v>2490</v>
      </c>
      <c r="B5720">
        <v>1</v>
      </c>
    </row>
    <row r="5721" spans="1:2" x14ac:dyDescent="0.3">
      <c r="A5721" s="3" t="s">
        <v>13200</v>
      </c>
      <c r="B5721">
        <v>2</v>
      </c>
    </row>
    <row r="5722" spans="1:2" x14ac:dyDescent="0.3">
      <c r="A5722" s="7" t="s">
        <v>9141</v>
      </c>
      <c r="B5722">
        <v>1</v>
      </c>
    </row>
    <row r="5723" spans="1:2" x14ac:dyDescent="0.3">
      <c r="A5723" s="7" t="s">
        <v>13201</v>
      </c>
      <c r="B5723">
        <v>1</v>
      </c>
    </row>
    <row r="5724" spans="1:2" x14ac:dyDescent="0.3">
      <c r="A5724" s="3" t="s">
        <v>14920</v>
      </c>
      <c r="B5724">
        <v>2</v>
      </c>
    </row>
    <row r="5725" spans="1:2" x14ac:dyDescent="0.3">
      <c r="A5725" s="7" t="s">
        <v>15003</v>
      </c>
      <c r="B5725">
        <v>1</v>
      </c>
    </row>
    <row r="5726" spans="1:2" x14ac:dyDescent="0.3">
      <c r="A5726" s="7" t="s">
        <v>11534</v>
      </c>
      <c r="B5726">
        <v>1</v>
      </c>
    </row>
    <row r="5727" spans="1:2" x14ac:dyDescent="0.3">
      <c r="A5727" s="3" t="s">
        <v>9725</v>
      </c>
      <c r="B5727">
        <v>2</v>
      </c>
    </row>
    <row r="5728" spans="1:2" x14ac:dyDescent="0.3">
      <c r="A5728" s="7" t="s">
        <v>9727</v>
      </c>
      <c r="B5728">
        <v>1</v>
      </c>
    </row>
    <row r="5729" spans="1:2" x14ac:dyDescent="0.3">
      <c r="A5729" s="7" t="s">
        <v>661</v>
      </c>
      <c r="B5729">
        <v>1</v>
      </c>
    </row>
    <row r="5730" spans="1:2" x14ac:dyDescent="0.3">
      <c r="A5730" s="3" t="s">
        <v>14798</v>
      </c>
      <c r="B5730">
        <v>2</v>
      </c>
    </row>
    <row r="5731" spans="1:2" x14ac:dyDescent="0.3">
      <c r="A5731" s="7" t="s">
        <v>12001</v>
      </c>
      <c r="B5731">
        <v>1</v>
      </c>
    </row>
    <row r="5732" spans="1:2" x14ac:dyDescent="0.3">
      <c r="A5732" s="7" t="s">
        <v>12039</v>
      </c>
      <c r="B5732">
        <v>1</v>
      </c>
    </row>
    <row r="5733" spans="1:2" x14ac:dyDescent="0.3">
      <c r="A5733" s="3" t="s">
        <v>3093</v>
      </c>
      <c r="B5733">
        <v>2</v>
      </c>
    </row>
    <row r="5734" spans="1:2" x14ac:dyDescent="0.3">
      <c r="A5734" s="7" t="s">
        <v>6628</v>
      </c>
      <c r="B5734">
        <v>1</v>
      </c>
    </row>
    <row r="5735" spans="1:2" x14ac:dyDescent="0.3">
      <c r="A5735" s="7" t="s">
        <v>3094</v>
      </c>
      <c r="B5735">
        <v>1</v>
      </c>
    </row>
    <row r="5736" spans="1:2" x14ac:dyDescent="0.3">
      <c r="A5736" s="3" t="s">
        <v>14499</v>
      </c>
      <c r="B5736">
        <v>2</v>
      </c>
    </row>
    <row r="5737" spans="1:2" x14ac:dyDescent="0.3">
      <c r="A5737" s="7" t="s">
        <v>4412</v>
      </c>
      <c r="B5737">
        <v>1</v>
      </c>
    </row>
    <row r="5738" spans="1:2" x14ac:dyDescent="0.3">
      <c r="A5738" s="7" t="s">
        <v>19212</v>
      </c>
      <c r="B5738">
        <v>1</v>
      </c>
    </row>
    <row r="5739" spans="1:2" x14ac:dyDescent="0.3">
      <c r="A5739" s="3" t="s">
        <v>16480</v>
      </c>
      <c r="B5739">
        <v>2</v>
      </c>
    </row>
    <row r="5740" spans="1:2" x14ac:dyDescent="0.3">
      <c r="A5740" s="7" t="s">
        <v>18315</v>
      </c>
      <c r="B5740">
        <v>1</v>
      </c>
    </row>
    <row r="5741" spans="1:2" x14ac:dyDescent="0.3">
      <c r="A5741" s="7" t="s">
        <v>16482</v>
      </c>
      <c r="B5741">
        <v>1</v>
      </c>
    </row>
    <row r="5742" spans="1:2" x14ac:dyDescent="0.3">
      <c r="A5742" s="3" t="s">
        <v>1165</v>
      </c>
      <c r="B5742">
        <v>2</v>
      </c>
    </row>
    <row r="5743" spans="1:2" x14ac:dyDescent="0.3">
      <c r="A5743" s="7" t="s">
        <v>327</v>
      </c>
      <c r="B5743">
        <v>1</v>
      </c>
    </row>
    <row r="5744" spans="1:2" x14ac:dyDescent="0.3">
      <c r="A5744" s="7" t="s">
        <v>1298</v>
      </c>
      <c r="B5744">
        <v>1</v>
      </c>
    </row>
    <row r="5745" spans="1:2" x14ac:dyDescent="0.3">
      <c r="A5745" s="3" t="s">
        <v>4949</v>
      </c>
      <c r="B5745">
        <v>2</v>
      </c>
    </row>
    <row r="5746" spans="1:2" x14ac:dyDescent="0.3">
      <c r="A5746" s="7" t="s">
        <v>4951</v>
      </c>
      <c r="B5746">
        <v>1</v>
      </c>
    </row>
    <row r="5747" spans="1:2" x14ac:dyDescent="0.3">
      <c r="A5747" s="7" t="s">
        <v>9379</v>
      </c>
      <c r="B5747">
        <v>1</v>
      </c>
    </row>
    <row r="5748" spans="1:2" x14ac:dyDescent="0.3">
      <c r="A5748" s="3" t="s">
        <v>6292</v>
      </c>
      <c r="B5748">
        <v>2</v>
      </c>
    </row>
    <row r="5749" spans="1:2" x14ac:dyDescent="0.3">
      <c r="A5749" s="7" t="s">
        <v>6294</v>
      </c>
      <c r="B5749">
        <v>1</v>
      </c>
    </row>
    <row r="5750" spans="1:2" x14ac:dyDescent="0.3">
      <c r="A5750" s="7" t="s">
        <v>8540</v>
      </c>
      <c r="B5750">
        <v>1</v>
      </c>
    </row>
    <row r="5751" spans="1:2" x14ac:dyDescent="0.3">
      <c r="A5751" s="3" t="s">
        <v>7700</v>
      </c>
      <c r="B5751">
        <v>2</v>
      </c>
    </row>
    <row r="5752" spans="1:2" x14ac:dyDescent="0.3">
      <c r="A5752" s="7" t="s">
        <v>5171</v>
      </c>
      <c r="B5752">
        <v>1</v>
      </c>
    </row>
    <row r="5753" spans="1:2" x14ac:dyDescent="0.3">
      <c r="A5753" s="7" t="s">
        <v>7701</v>
      </c>
      <c r="B5753">
        <v>1</v>
      </c>
    </row>
    <row r="5754" spans="1:2" x14ac:dyDescent="0.3">
      <c r="A5754" s="3" t="s">
        <v>16543</v>
      </c>
      <c r="B5754">
        <v>2</v>
      </c>
    </row>
    <row r="5755" spans="1:2" x14ac:dyDescent="0.3">
      <c r="A5755" s="7" t="s">
        <v>20162</v>
      </c>
      <c r="B5755">
        <v>1</v>
      </c>
    </row>
    <row r="5756" spans="1:2" x14ac:dyDescent="0.3">
      <c r="A5756" s="7" t="s">
        <v>2066</v>
      </c>
      <c r="B5756">
        <v>1</v>
      </c>
    </row>
    <row r="5757" spans="1:2" x14ac:dyDescent="0.3">
      <c r="A5757" s="3" t="s">
        <v>11034</v>
      </c>
      <c r="B5757">
        <v>2</v>
      </c>
    </row>
    <row r="5758" spans="1:2" x14ac:dyDescent="0.3">
      <c r="A5758" s="7" t="s">
        <v>11035</v>
      </c>
      <c r="B5758">
        <v>1</v>
      </c>
    </row>
    <row r="5759" spans="1:2" x14ac:dyDescent="0.3">
      <c r="A5759" s="7" t="s">
        <v>8923</v>
      </c>
      <c r="B5759">
        <v>1</v>
      </c>
    </row>
    <row r="5760" spans="1:2" x14ac:dyDescent="0.3">
      <c r="A5760" s="3" t="s">
        <v>18904</v>
      </c>
      <c r="B5760">
        <v>2</v>
      </c>
    </row>
    <row r="5761" spans="1:2" x14ac:dyDescent="0.3">
      <c r="A5761" s="7" t="s">
        <v>20311</v>
      </c>
      <c r="B5761">
        <v>1</v>
      </c>
    </row>
    <row r="5762" spans="1:2" x14ac:dyDescent="0.3">
      <c r="A5762" s="7" t="s">
        <v>14353</v>
      </c>
      <c r="B5762">
        <v>1</v>
      </c>
    </row>
    <row r="5763" spans="1:2" x14ac:dyDescent="0.3">
      <c r="A5763" s="3" t="s">
        <v>19059</v>
      </c>
      <c r="B5763">
        <v>2</v>
      </c>
    </row>
    <row r="5764" spans="1:2" x14ac:dyDescent="0.3">
      <c r="A5764" s="7" t="s">
        <v>18318</v>
      </c>
      <c r="B5764">
        <v>1</v>
      </c>
    </row>
    <row r="5765" spans="1:2" x14ac:dyDescent="0.3">
      <c r="A5765" s="7" t="s">
        <v>16572</v>
      </c>
      <c r="B5765">
        <v>1</v>
      </c>
    </row>
    <row r="5766" spans="1:2" x14ac:dyDescent="0.3">
      <c r="A5766" s="3" t="s">
        <v>7320</v>
      </c>
      <c r="B5766">
        <v>2</v>
      </c>
    </row>
    <row r="5767" spans="1:2" x14ac:dyDescent="0.3">
      <c r="A5767" s="7" t="s">
        <v>8364</v>
      </c>
      <c r="B5767">
        <v>1</v>
      </c>
    </row>
    <row r="5768" spans="1:2" x14ac:dyDescent="0.3">
      <c r="A5768" s="7" t="s">
        <v>749</v>
      </c>
      <c r="B5768">
        <v>1</v>
      </c>
    </row>
    <row r="5769" spans="1:2" x14ac:dyDescent="0.3">
      <c r="A5769" s="3" t="s">
        <v>17275</v>
      </c>
      <c r="B5769">
        <v>2</v>
      </c>
    </row>
    <row r="5770" spans="1:2" x14ac:dyDescent="0.3">
      <c r="A5770" s="7" t="s">
        <v>17276</v>
      </c>
      <c r="B5770">
        <v>1</v>
      </c>
    </row>
    <row r="5771" spans="1:2" x14ac:dyDescent="0.3">
      <c r="A5771" s="7" t="s">
        <v>12811</v>
      </c>
      <c r="B5771">
        <v>1</v>
      </c>
    </row>
    <row r="5772" spans="1:2" x14ac:dyDescent="0.3">
      <c r="A5772" s="3" t="s">
        <v>9541</v>
      </c>
      <c r="B5772">
        <v>2</v>
      </c>
    </row>
    <row r="5773" spans="1:2" x14ac:dyDescent="0.3">
      <c r="A5773" s="7" t="s">
        <v>15601</v>
      </c>
      <c r="B5773">
        <v>1</v>
      </c>
    </row>
    <row r="5774" spans="1:2" x14ac:dyDescent="0.3">
      <c r="A5774" s="7" t="s">
        <v>6661</v>
      </c>
      <c r="B5774">
        <v>1</v>
      </c>
    </row>
    <row r="5775" spans="1:2" x14ac:dyDescent="0.3">
      <c r="A5775" s="3" t="s">
        <v>6474</v>
      </c>
      <c r="B5775">
        <v>2</v>
      </c>
    </row>
    <row r="5776" spans="1:2" x14ac:dyDescent="0.3">
      <c r="A5776" s="7" t="s">
        <v>7801</v>
      </c>
      <c r="B5776">
        <v>1</v>
      </c>
    </row>
    <row r="5777" spans="1:2" x14ac:dyDescent="0.3">
      <c r="A5777" s="7" t="s">
        <v>2612</v>
      </c>
      <c r="B5777">
        <v>1</v>
      </c>
    </row>
    <row r="5778" spans="1:2" x14ac:dyDescent="0.3">
      <c r="A5778" s="3" t="s">
        <v>19690</v>
      </c>
      <c r="B5778">
        <v>2</v>
      </c>
    </row>
    <row r="5779" spans="1:2" x14ac:dyDescent="0.3">
      <c r="A5779" s="7" t="s">
        <v>21374</v>
      </c>
      <c r="B5779">
        <v>1</v>
      </c>
    </row>
    <row r="5780" spans="1:2" x14ac:dyDescent="0.3">
      <c r="A5780" s="7" t="s">
        <v>16356</v>
      </c>
      <c r="B5780">
        <v>1</v>
      </c>
    </row>
    <row r="5781" spans="1:2" x14ac:dyDescent="0.3">
      <c r="A5781" s="3" t="s">
        <v>18229</v>
      </c>
      <c r="B5781">
        <v>2</v>
      </c>
    </row>
    <row r="5782" spans="1:2" x14ac:dyDescent="0.3">
      <c r="A5782" s="7" t="s">
        <v>20009</v>
      </c>
      <c r="B5782">
        <v>1</v>
      </c>
    </row>
    <row r="5783" spans="1:2" x14ac:dyDescent="0.3">
      <c r="A5783" s="7" t="s">
        <v>18230</v>
      </c>
      <c r="B5783">
        <v>1</v>
      </c>
    </row>
    <row r="5784" spans="1:2" x14ac:dyDescent="0.3">
      <c r="A5784" s="3" t="s">
        <v>19538</v>
      </c>
      <c r="B5784">
        <v>2</v>
      </c>
    </row>
    <row r="5785" spans="1:2" x14ac:dyDescent="0.3">
      <c r="A5785" s="7" t="s">
        <v>8068</v>
      </c>
      <c r="B5785">
        <v>1</v>
      </c>
    </row>
    <row r="5786" spans="1:2" x14ac:dyDescent="0.3">
      <c r="A5786" s="7" t="s">
        <v>13404</v>
      </c>
      <c r="B5786">
        <v>1</v>
      </c>
    </row>
    <row r="5787" spans="1:2" x14ac:dyDescent="0.3">
      <c r="A5787" s="3" t="s">
        <v>7757</v>
      </c>
      <c r="B5787">
        <v>2</v>
      </c>
    </row>
    <row r="5788" spans="1:2" x14ac:dyDescent="0.3">
      <c r="A5788" s="7" t="s">
        <v>2721</v>
      </c>
      <c r="B5788">
        <v>1</v>
      </c>
    </row>
    <row r="5789" spans="1:2" x14ac:dyDescent="0.3">
      <c r="A5789" s="7" t="s">
        <v>8955</v>
      </c>
      <c r="B5789">
        <v>1</v>
      </c>
    </row>
    <row r="5790" spans="1:2" x14ac:dyDescent="0.3">
      <c r="A5790" s="3" t="s">
        <v>2459</v>
      </c>
      <c r="B5790">
        <v>2</v>
      </c>
    </row>
    <row r="5791" spans="1:2" x14ac:dyDescent="0.3">
      <c r="A5791" s="7" t="s">
        <v>361</v>
      </c>
      <c r="B5791">
        <v>1</v>
      </c>
    </row>
    <row r="5792" spans="1:2" x14ac:dyDescent="0.3">
      <c r="A5792" s="7" t="s">
        <v>453</v>
      </c>
      <c r="B5792">
        <v>1</v>
      </c>
    </row>
    <row r="5793" spans="1:2" x14ac:dyDescent="0.3">
      <c r="A5793" s="3" t="s">
        <v>9708</v>
      </c>
      <c r="B5793">
        <v>2</v>
      </c>
    </row>
    <row r="5794" spans="1:2" x14ac:dyDescent="0.3">
      <c r="A5794" s="7" t="s">
        <v>11938</v>
      </c>
      <c r="B5794">
        <v>1</v>
      </c>
    </row>
    <row r="5795" spans="1:2" x14ac:dyDescent="0.3">
      <c r="A5795" s="7" t="s">
        <v>9709</v>
      </c>
      <c r="B5795">
        <v>1</v>
      </c>
    </row>
    <row r="5796" spans="1:2" x14ac:dyDescent="0.3">
      <c r="A5796" s="3" t="s">
        <v>12652</v>
      </c>
      <c r="B5796">
        <v>2</v>
      </c>
    </row>
    <row r="5797" spans="1:2" x14ac:dyDescent="0.3">
      <c r="A5797" s="7" t="s">
        <v>12339</v>
      </c>
      <c r="B5797">
        <v>1</v>
      </c>
    </row>
    <row r="5798" spans="1:2" x14ac:dyDescent="0.3">
      <c r="A5798" s="7" t="s">
        <v>8418</v>
      </c>
      <c r="B5798">
        <v>1</v>
      </c>
    </row>
    <row r="5799" spans="1:2" x14ac:dyDescent="0.3">
      <c r="A5799" s="3" t="s">
        <v>3616</v>
      </c>
      <c r="B5799">
        <v>2</v>
      </c>
    </row>
    <row r="5800" spans="1:2" x14ac:dyDescent="0.3">
      <c r="A5800" s="7" t="s">
        <v>4514</v>
      </c>
      <c r="B5800">
        <v>1</v>
      </c>
    </row>
    <row r="5801" spans="1:2" x14ac:dyDescent="0.3">
      <c r="A5801" s="7" t="s">
        <v>3618</v>
      </c>
      <c r="B5801">
        <v>1</v>
      </c>
    </row>
    <row r="5802" spans="1:2" x14ac:dyDescent="0.3">
      <c r="A5802" s="3" t="s">
        <v>17922</v>
      </c>
      <c r="B5802">
        <v>2</v>
      </c>
    </row>
    <row r="5803" spans="1:2" x14ac:dyDescent="0.3">
      <c r="A5803" s="7" t="s">
        <v>17923</v>
      </c>
      <c r="B5803">
        <v>1</v>
      </c>
    </row>
    <row r="5804" spans="1:2" x14ac:dyDescent="0.3">
      <c r="A5804" s="7" t="s">
        <v>13621</v>
      </c>
      <c r="B5804">
        <v>1</v>
      </c>
    </row>
    <row r="5805" spans="1:2" x14ac:dyDescent="0.3">
      <c r="A5805" s="3" t="s">
        <v>1592</v>
      </c>
      <c r="B5805">
        <v>2</v>
      </c>
    </row>
    <row r="5806" spans="1:2" x14ac:dyDescent="0.3">
      <c r="A5806" s="7" t="s">
        <v>2732</v>
      </c>
      <c r="B5806">
        <v>1</v>
      </c>
    </row>
    <row r="5807" spans="1:2" x14ac:dyDescent="0.3">
      <c r="A5807" s="7" t="s">
        <v>1593</v>
      </c>
      <c r="B5807">
        <v>1</v>
      </c>
    </row>
    <row r="5808" spans="1:2" x14ac:dyDescent="0.3">
      <c r="A5808" s="3" t="s">
        <v>8752</v>
      </c>
      <c r="B5808">
        <v>2</v>
      </c>
    </row>
    <row r="5809" spans="1:2" x14ac:dyDescent="0.3">
      <c r="A5809" s="7" t="s">
        <v>8754</v>
      </c>
      <c r="B5809">
        <v>1</v>
      </c>
    </row>
    <row r="5810" spans="1:2" x14ac:dyDescent="0.3">
      <c r="A5810" s="7" t="s">
        <v>4862</v>
      </c>
      <c r="B5810">
        <v>1</v>
      </c>
    </row>
    <row r="5811" spans="1:2" x14ac:dyDescent="0.3">
      <c r="A5811" s="3" t="s">
        <v>12336</v>
      </c>
      <c r="B5811">
        <v>2</v>
      </c>
    </row>
    <row r="5812" spans="1:2" x14ac:dyDescent="0.3">
      <c r="A5812" s="7" t="s">
        <v>3866</v>
      </c>
      <c r="B5812">
        <v>1</v>
      </c>
    </row>
    <row r="5813" spans="1:2" x14ac:dyDescent="0.3">
      <c r="A5813" s="7" t="s">
        <v>10733</v>
      </c>
      <c r="B5813">
        <v>1</v>
      </c>
    </row>
    <row r="5814" spans="1:2" x14ac:dyDescent="0.3">
      <c r="A5814" s="3" t="s">
        <v>4689</v>
      </c>
      <c r="B5814">
        <v>2</v>
      </c>
    </row>
    <row r="5815" spans="1:2" x14ac:dyDescent="0.3">
      <c r="A5815" s="7" t="s">
        <v>4690</v>
      </c>
      <c r="B5815">
        <v>1</v>
      </c>
    </row>
    <row r="5816" spans="1:2" x14ac:dyDescent="0.3">
      <c r="A5816" s="7" t="s">
        <v>9112</v>
      </c>
      <c r="B5816">
        <v>1</v>
      </c>
    </row>
    <row r="5817" spans="1:2" x14ac:dyDescent="0.3">
      <c r="A5817" s="3" t="s">
        <v>17890</v>
      </c>
      <c r="B5817">
        <v>2</v>
      </c>
    </row>
    <row r="5818" spans="1:2" x14ac:dyDescent="0.3">
      <c r="A5818" s="7" t="s">
        <v>17417</v>
      </c>
      <c r="B5818">
        <v>1</v>
      </c>
    </row>
    <row r="5819" spans="1:2" x14ac:dyDescent="0.3">
      <c r="A5819" s="7" t="s">
        <v>10071</v>
      </c>
      <c r="B5819">
        <v>1</v>
      </c>
    </row>
    <row r="5820" spans="1:2" x14ac:dyDescent="0.3">
      <c r="A5820" s="3" t="s">
        <v>15879</v>
      </c>
      <c r="B5820">
        <v>2</v>
      </c>
    </row>
    <row r="5821" spans="1:2" x14ac:dyDescent="0.3">
      <c r="A5821" s="7" t="s">
        <v>17020</v>
      </c>
      <c r="B5821">
        <v>1</v>
      </c>
    </row>
    <row r="5822" spans="1:2" x14ac:dyDescent="0.3">
      <c r="A5822" s="7" t="s">
        <v>4492</v>
      </c>
      <c r="B5822">
        <v>1</v>
      </c>
    </row>
    <row r="5823" spans="1:2" x14ac:dyDescent="0.3">
      <c r="A5823" s="3" t="s">
        <v>7745</v>
      </c>
      <c r="B5823">
        <v>2</v>
      </c>
    </row>
    <row r="5824" spans="1:2" x14ac:dyDescent="0.3">
      <c r="A5824" s="7" t="s">
        <v>10356</v>
      </c>
      <c r="B5824">
        <v>1</v>
      </c>
    </row>
    <row r="5825" spans="1:2" x14ac:dyDescent="0.3">
      <c r="A5825" s="7" t="s">
        <v>3481</v>
      </c>
      <c r="B5825">
        <v>1</v>
      </c>
    </row>
    <row r="5826" spans="1:2" x14ac:dyDescent="0.3">
      <c r="A5826" s="3" t="s">
        <v>16676</v>
      </c>
      <c r="B5826">
        <v>2</v>
      </c>
    </row>
    <row r="5827" spans="1:2" x14ac:dyDescent="0.3">
      <c r="A5827" s="7" t="s">
        <v>16677</v>
      </c>
      <c r="B5827">
        <v>1</v>
      </c>
    </row>
    <row r="5828" spans="1:2" x14ac:dyDescent="0.3">
      <c r="A5828" s="7" t="s">
        <v>1519</v>
      </c>
      <c r="B5828">
        <v>1</v>
      </c>
    </row>
    <row r="5829" spans="1:2" x14ac:dyDescent="0.3">
      <c r="A5829" s="3" t="s">
        <v>15319</v>
      </c>
      <c r="B5829">
        <v>2</v>
      </c>
    </row>
    <row r="5830" spans="1:2" x14ac:dyDescent="0.3">
      <c r="A5830" s="7" t="s">
        <v>13037</v>
      </c>
      <c r="B5830">
        <v>1</v>
      </c>
    </row>
    <row r="5831" spans="1:2" x14ac:dyDescent="0.3">
      <c r="A5831" s="7" t="s">
        <v>17730</v>
      </c>
      <c r="B5831">
        <v>1</v>
      </c>
    </row>
    <row r="5832" spans="1:2" x14ac:dyDescent="0.3">
      <c r="A5832" s="3" t="s">
        <v>8100</v>
      </c>
      <c r="B5832">
        <v>2</v>
      </c>
    </row>
    <row r="5833" spans="1:2" x14ac:dyDescent="0.3">
      <c r="A5833" s="7" t="s">
        <v>538</v>
      </c>
      <c r="B5833">
        <v>1</v>
      </c>
    </row>
    <row r="5834" spans="1:2" x14ac:dyDescent="0.3">
      <c r="A5834" s="7" t="s">
        <v>8736</v>
      </c>
      <c r="B5834">
        <v>1</v>
      </c>
    </row>
    <row r="5835" spans="1:2" x14ac:dyDescent="0.3">
      <c r="A5835" s="3" t="s">
        <v>13904</v>
      </c>
      <c r="B5835">
        <v>2</v>
      </c>
    </row>
    <row r="5836" spans="1:2" x14ac:dyDescent="0.3">
      <c r="A5836" s="7" t="s">
        <v>7606</v>
      </c>
      <c r="B5836">
        <v>1</v>
      </c>
    </row>
    <row r="5837" spans="1:2" x14ac:dyDescent="0.3">
      <c r="A5837" s="7" t="s">
        <v>15562</v>
      </c>
      <c r="B5837">
        <v>1</v>
      </c>
    </row>
    <row r="5838" spans="1:2" x14ac:dyDescent="0.3">
      <c r="A5838" s="3" t="s">
        <v>18684</v>
      </c>
      <c r="B5838">
        <v>2</v>
      </c>
    </row>
    <row r="5839" spans="1:2" x14ac:dyDescent="0.3">
      <c r="A5839" s="7" t="s">
        <v>12361</v>
      </c>
      <c r="B5839">
        <v>1</v>
      </c>
    </row>
    <row r="5840" spans="1:2" x14ac:dyDescent="0.3">
      <c r="A5840" s="7" t="s">
        <v>749</v>
      </c>
      <c r="B5840">
        <v>1</v>
      </c>
    </row>
    <row r="5841" spans="1:2" x14ac:dyDescent="0.3">
      <c r="A5841" s="3" t="s">
        <v>8380</v>
      </c>
      <c r="B5841">
        <v>2</v>
      </c>
    </row>
    <row r="5842" spans="1:2" x14ac:dyDescent="0.3">
      <c r="A5842" s="7" t="s">
        <v>15562</v>
      </c>
      <c r="B5842">
        <v>1</v>
      </c>
    </row>
    <row r="5843" spans="1:2" x14ac:dyDescent="0.3">
      <c r="A5843" s="7" t="s">
        <v>9902</v>
      </c>
      <c r="B5843">
        <v>1</v>
      </c>
    </row>
    <row r="5844" spans="1:2" x14ac:dyDescent="0.3">
      <c r="A5844" s="3" t="s">
        <v>1935</v>
      </c>
      <c r="B5844">
        <v>2</v>
      </c>
    </row>
    <row r="5845" spans="1:2" x14ac:dyDescent="0.3">
      <c r="A5845" s="7" t="s">
        <v>2991</v>
      </c>
      <c r="B5845">
        <v>1</v>
      </c>
    </row>
    <row r="5846" spans="1:2" x14ac:dyDescent="0.3">
      <c r="A5846" s="7" t="s">
        <v>1937</v>
      </c>
      <c r="B5846">
        <v>1</v>
      </c>
    </row>
    <row r="5847" spans="1:2" x14ac:dyDescent="0.3">
      <c r="A5847" s="3" t="s">
        <v>12224</v>
      </c>
      <c r="B5847">
        <v>2</v>
      </c>
    </row>
    <row r="5848" spans="1:2" x14ac:dyDescent="0.3">
      <c r="A5848" s="7" t="s">
        <v>12225</v>
      </c>
      <c r="B5848">
        <v>2</v>
      </c>
    </row>
    <row r="5849" spans="1:2" x14ac:dyDescent="0.3">
      <c r="A5849" s="3" t="s">
        <v>6950</v>
      </c>
      <c r="B5849">
        <v>2</v>
      </c>
    </row>
    <row r="5850" spans="1:2" x14ac:dyDescent="0.3">
      <c r="A5850" s="7" t="s">
        <v>8740</v>
      </c>
      <c r="B5850">
        <v>1</v>
      </c>
    </row>
    <row r="5851" spans="1:2" x14ac:dyDescent="0.3">
      <c r="A5851" s="7" t="s">
        <v>6951</v>
      </c>
      <c r="B5851">
        <v>1</v>
      </c>
    </row>
    <row r="5852" spans="1:2" x14ac:dyDescent="0.3">
      <c r="A5852" s="3" t="s">
        <v>19220</v>
      </c>
      <c r="B5852">
        <v>2</v>
      </c>
    </row>
    <row r="5853" spans="1:2" x14ac:dyDescent="0.3">
      <c r="A5853" s="7" t="s">
        <v>8508</v>
      </c>
      <c r="B5853">
        <v>1</v>
      </c>
    </row>
    <row r="5854" spans="1:2" x14ac:dyDescent="0.3">
      <c r="A5854" s="7" t="s">
        <v>13851</v>
      </c>
      <c r="B5854">
        <v>1</v>
      </c>
    </row>
    <row r="5855" spans="1:2" x14ac:dyDescent="0.3">
      <c r="A5855" s="3" t="s">
        <v>18758</v>
      </c>
      <c r="B5855">
        <v>2</v>
      </c>
    </row>
    <row r="5856" spans="1:2" x14ac:dyDescent="0.3">
      <c r="A5856" s="7" t="s">
        <v>14446</v>
      </c>
      <c r="B5856">
        <v>1</v>
      </c>
    </row>
    <row r="5857" spans="1:2" x14ac:dyDescent="0.3">
      <c r="A5857" s="7" t="s">
        <v>18759</v>
      </c>
      <c r="B5857">
        <v>1</v>
      </c>
    </row>
    <row r="5858" spans="1:2" x14ac:dyDescent="0.3">
      <c r="A5858" s="3" t="s">
        <v>15015</v>
      </c>
      <c r="B5858">
        <v>2</v>
      </c>
    </row>
    <row r="5859" spans="1:2" x14ac:dyDescent="0.3">
      <c r="A5859" s="7" t="s">
        <v>13473</v>
      </c>
      <c r="B5859">
        <v>1</v>
      </c>
    </row>
    <row r="5860" spans="1:2" x14ac:dyDescent="0.3">
      <c r="A5860" s="7" t="s">
        <v>15016</v>
      </c>
      <c r="B5860">
        <v>1</v>
      </c>
    </row>
    <row r="5861" spans="1:2" x14ac:dyDescent="0.3">
      <c r="A5861" s="3" t="s">
        <v>18311</v>
      </c>
      <c r="B5861">
        <v>2</v>
      </c>
    </row>
    <row r="5862" spans="1:2" x14ac:dyDescent="0.3">
      <c r="A5862" s="7" t="s">
        <v>8999</v>
      </c>
      <c r="B5862">
        <v>2</v>
      </c>
    </row>
    <row r="5863" spans="1:2" x14ac:dyDescent="0.3">
      <c r="A5863" s="3" t="s">
        <v>3599</v>
      </c>
      <c r="B5863">
        <v>2</v>
      </c>
    </row>
    <row r="5864" spans="1:2" x14ac:dyDescent="0.3">
      <c r="A5864" s="7" t="s">
        <v>3601</v>
      </c>
      <c r="B5864">
        <v>1</v>
      </c>
    </row>
    <row r="5865" spans="1:2" x14ac:dyDescent="0.3">
      <c r="A5865" s="7" t="s">
        <v>4283</v>
      </c>
      <c r="B5865">
        <v>1</v>
      </c>
    </row>
    <row r="5866" spans="1:2" x14ac:dyDescent="0.3">
      <c r="A5866" s="3" t="s">
        <v>1886</v>
      </c>
      <c r="B5866">
        <v>2</v>
      </c>
    </row>
    <row r="5867" spans="1:2" x14ac:dyDescent="0.3">
      <c r="A5867" s="7" t="s">
        <v>388</v>
      </c>
      <c r="B5867">
        <v>1</v>
      </c>
    </row>
    <row r="5868" spans="1:2" x14ac:dyDescent="0.3">
      <c r="A5868" s="7" t="s">
        <v>3486</v>
      </c>
      <c r="B5868">
        <v>1</v>
      </c>
    </row>
    <row r="5869" spans="1:2" x14ac:dyDescent="0.3">
      <c r="A5869" s="3" t="s">
        <v>11192</v>
      </c>
      <c r="B5869">
        <v>2</v>
      </c>
    </row>
    <row r="5870" spans="1:2" x14ac:dyDescent="0.3">
      <c r="A5870" s="7" t="s">
        <v>6845</v>
      </c>
      <c r="B5870">
        <v>1</v>
      </c>
    </row>
    <row r="5871" spans="1:2" x14ac:dyDescent="0.3">
      <c r="A5871" s="7" t="s">
        <v>526</v>
      </c>
      <c r="B5871">
        <v>1</v>
      </c>
    </row>
    <row r="5872" spans="1:2" x14ac:dyDescent="0.3">
      <c r="A5872" s="3" t="s">
        <v>19958</v>
      </c>
      <c r="B5872">
        <v>2</v>
      </c>
    </row>
    <row r="5873" spans="1:2" x14ac:dyDescent="0.3">
      <c r="A5873" s="7" t="s">
        <v>20156</v>
      </c>
      <c r="B5873">
        <v>1</v>
      </c>
    </row>
    <row r="5874" spans="1:2" x14ac:dyDescent="0.3">
      <c r="A5874" s="7" t="s">
        <v>21244</v>
      </c>
      <c r="B5874">
        <v>1</v>
      </c>
    </row>
    <row r="5875" spans="1:2" x14ac:dyDescent="0.3">
      <c r="A5875" s="3" t="s">
        <v>5576</v>
      </c>
      <c r="B5875">
        <v>2</v>
      </c>
    </row>
    <row r="5876" spans="1:2" x14ac:dyDescent="0.3">
      <c r="A5876" s="7" t="s">
        <v>5577</v>
      </c>
      <c r="B5876">
        <v>1</v>
      </c>
    </row>
    <row r="5877" spans="1:2" x14ac:dyDescent="0.3">
      <c r="A5877" s="7" t="s">
        <v>4427</v>
      </c>
      <c r="B5877">
        <v>1</v>
      </c>
    </row>
    <row r="5878" spans="1:2" x14ac:dyDescent="0.3">
      <c r="A5878" s="3" t="s">
        <v>15745</v>
      </c>
      <c r="B5878">
        <v>2</v>
      </c>
    </row>
    <row r="5879" spans="1:2" x14ac:dyDescent="0.3">
      <c r="A5879" s="7" t="s">
        <v>15747</v>
      </c>
      <c r="B5879">
        <v>1</v>
      </c>
    </row>
    <row r="5880" spans="1:2" x14ac:dyDescent="0.3">
      <c r="A5880" s="7" t="s">
        <v>12371</v>
      </c>
      <c r="B5880">
        <v>1</v>
      </c>
    </row>
    <row r="5881" spans="1:2" x14ac:dyDescent="0.3">
      <c r="A5881" s="3" t="s">
        <v>7742</v>
      </c>
      <c r="B5881">
        <v>2</v>
      </c>
    </row>
    <row r="5882" spans="1:2" x14ac:dyDescent="0.3">
      <c r="A5882" s="7" t="s">
        <v>7742</v>
      </c>
      <c r="B5882">
        <v>2</v>
      </c>
    </row>
    <row r="5883" spans="1:2" x14ac:dyDescent="0.3">
      <c r="A5883" s="3" t="s">
        <v>2749</v>
      </c>
      <c r="B5883">
        <v>2</v>
      </c>
    </row>
    <row r="5884" spans="1:2" x14ac:dyDescent="0.3">
      <c r="A5884" s="7" t="s">
        <v>2338</v>
      </c>
      <c r="B5884">
        <v>1</v>
      </c>
    </row>
    <row r="5885" spans="1:2" x14ac:dyDescent="0.3">
      <c r="A5885" s="7" t="s">
        <v>477</v>
      </c>
      <c r="B5885">
        <v>1</v>
      </c>
    </row>
    <row r="5886" spans="1:2" x14ac:dyDescent="0.3">
      <c r="A5886" s="3" t="s">
        <v>18532</v>
      </c>
      <c r="B5886">
        <v>2</v>
      </c>
    </row>
    <row r="5887" spans="1:2" x14ac:dyDescent="0.3">
      <c r="A5887" s="7" t="s">
        <v>18532</v>
      </c>
      <c r="B5887">
        <v>2</v>
      </c>
    </row>
    <row r="5888" spans="1:2" x14ac:dyDescent="0.3">
      <c r="A5888" s="3" t="s">
        <v>3207</v>
      </c>
      <c r="B5888">
        <v>2</v>
      </c>
    </row>
    <row r="5889" spans="1:2" x14ac:dyDescent="0.3">
      <c r="A5889" s="7" t="s">
        <v>6401</v>
      </c>
      <c r="B5889">
        <v>1</v>
      </c>
    </row>
    <row r="5890" spans="1:2" x14ac:dyDescent="0.3">
      <c r="A5890" s="7" t="s">
        <v>3208</v>
      </c>
      <c r="B5890">
        <v>1</v>
      </c>
    </row>
    <row r="5891" spans="1:2" x14ac:dyDescent="0.3">
      <c r="A5891" s="3" t="s">
        <v>3288</v>
      </c>
      <c r="B5891">
        <v>2</v>
      </c>
    </row>
    <row r="5892" spans="1:2" x14ac:dyDescent="0.3">
      <c r="A5892" s="7" t="s">
        <v>3289</v>
      </c>
      <c r="B5892">
        <v>1</v>
      </c>
    </row>
    <row r="5893" spans="1:2" x14ac:dyDescent="0.3">
      <c r="A5893" s="7" t="s">
        <v>7060</v>
      </c>
      <c r="B5893">
        <v>1</v>
      </c>
    </row>
    <row r="5894" spans="1:2" x14ac:dyDescent="0.3">
      <c r="A5894" s="3" t="s">
        <v>10795</v>
      </c>
      <c r="B5894">
        <v>2</v>
      </c>
    </row>
    <row r="5895" spans="1:2" x14ac:dyDescent="0.3">
      <c r="A5895" s="7" t="s">
        <v>12659</v>
      </c>
      <c r="B5895">
        <v>1</v>
      </c>
    </row>
    <row r="5896" spans="1:2" x14ac:dyDescent="0.3">
      <c r="A5896" s="7" t="s">
        <v>8385</v>
      </c>
      <c r="B5896">
        <v>1</v>
      </c>
    </row>
    <row r="5897" spans="1:2" x14ac:dyDescent="0.3">
      <c r="A5897" s="3" t="s">
        <v>202</v>
      </c>
      <c r="B5897">
        <v>2</v>
      </c>
    </row>
    <row r="5898" spans="1:2" x14ac:dyDescent="0.3">
      <c r="A5898" s="7" t="s">
        <v>1698</v>
      </c>
      <c r="B5898">
        <v>1</v>
      </c>
    </row>
    <row r="5899" spans="1:2" x14ac:dyDescent="0.3">
      <c r="A5899" s="7" t="s">
        <v>204</v>
      </c>
      <c r="B5899">
        <v>1</v>
      </c>
    </row>
    <row r="5900" spans="1:2" x14ac:dyDescent="0.3">
      <c r="A5900" s="3" t="s">
        <v>7181</v>
      </c>
      <c r="B5900">
        <v>2</v>
      </c>
    </row>
    <row r="5901" spans="1:2" x14ac:dyDescent="0.3">
      <c r="A5901" s="7" t="s">
        <v>12733</v>
      </c>
      <c r="B5901">
        <v>1</v>
      </c>
    </row>
    <row r="5902" spans="1:2" x14ac:dyDescent="0.3">
      <c r="A5902" s="7" t="s">
        <v>7701</v>
      </c>
      <c r="B5902">
        <v>1</v>
      </c>
    </row>
    <row r="5903" spans="1:2" x14ac:dyDescent="0.3">
      <c r="A5903" s="3" t="s">
        <v>1571</v>
      </c>
      <c r="B5903">
        <v>2</v>
      </c>
    </row>
    <row r="5904" spans="1:2" x14ac:dyDescent="0.3">
      <c r="A5904" s="7" t="s">
        <v>3389</v>
      </c>
      <c r="B5904">
        <v>1</v>
      </c>
    </row>
    <row r="5905" spans="1:2" x14ac:dyDescent="0.3">
      <c r="A5905" s="7" t="s">
        <v>1462</v>
      </c>
      <c r="B5905">
        <v>1</v>
      </c>
    </row>
    <row r="5906" spans="1:2" x14ac:dyDescent="0.3">
      <c r="A5906" s="3" t="s">
        <v>9652</v>
      </c>
      <c r="B5906">
        <v>2</v>
      </c>
    </row>
    <row r="5907" spans="1:2" x14ac:dyDescent="0.3">
      <c r="A5907" s="7" t="s">
        <v>11061</v>
      </c>
      <c r="B5907">
        <v>1</v>
      </c>
    </row>
    <row r="5908" spans="1:2" x14ac:dyDescent="0.3">
      <c r="A5908" s="7" t="s">
        <v>9653</v>
      </c>
      <c r="B5908">
        <v>1</v>
      </c>
    </row>
    <row r="5909" spans="1:2" x14ac:dyDescent="0.3">
      <c r="A5909" s="3" t="s">
        <v>10404</v>
      </c>
      <c r="B5909">
        <v>2</v>
      </c>
    </row>
    <row r="5910" spans="1:2" x14ac:dyDescent="0.3">
      <c r="A5910" s="7" t="s">
        <v>10405</v>
      </c>
      <c r="B5910">
        <v>1</v>
      </c>
    </row>
    <row r="5911" spans="1:2" x14ac:dyDescent="0.3">
      <c r="A5911" s="7" t="s">
        <v>11814</v>
      </c>
      <c r="B5911">
        <v>1</v>
      </c>
    </row>
    <row r="5912" spans="1:2" x14ac:dyDescent="0.3">
      <c r="A5912" s="3" t="s">
        <v>13774</v>
      </c>
      <c r="B5912">
        <v>2</v>
      </c>
    </row>
    <row r="5913" spans="1:2" x14ac:dyDescent="0.3">
      <c r="A5913" s="7" t="s">
        <v>13775</v>
      </c>
      <c r="B5913">
        <v>1</v>
      </c>
    </row>
    <row r="5914" spans="1:2" x14ac:dyDescent="0.3">
      <c r="A5914" s="7" t="s">
        <v>20110</v>
      </c>
      <c r="B5914">
        <v>1</v>
      </c>
    </row>
    <row r="5915" spans="1:2" x14ac:dyDescent="0.3">
      <c r="A5915" s="3" t="s">
        <v>15145</v>
      </c>
      <c r="B5915">
        <v>2</v>
      </c>
    </row>
    <row r="5916" spans="1:2" x14ac:dyDescent="0.3">
      <c r="A5916" s="7" t="s">
        <v>19983</v>
      </c>
      <c r="B5916">
        <v>1</v>
      </c>
    </row>
    <row r="5917" spans="1:2" x14ac:dyDescent="0.3">
      <c r="A5917" s="7" t="s">
        <v>7913</v>
      </c>
      <c r="B5917">
        <v>1</v>
      </c>
    </row>
    <row r="5918" spans="1:2" x14ac:dyDescent="0.3">
      <c r="A5918" s="3" t="s">
        <v>4505</v>
      </c>
      <c r="B5918">
        <v>2</v>
      </c>
    </row>
    <row r="5919" spans="1:2" x14ac:dyDescent="0.3">
      <c r="A5919" s="7" t="s">
        <v>7030</v>
      </c>
      <c r="B5919">
        <v>1</v>
      </c>
    </row>
    <row r="5920" spans="1:2" x14ac:dyDescent="0.3">
      <c r="A5920" s="7" t="s">
        <v>749</v>
      </c>
      <c r="B5920">
        <v>1</v>
      </c>
    </row>
    <row r="5921" spans="1:2" x14ac:dyDescent="0.3">
      <c r="A5921" s="3" t="s">
        <v>15683</v>
      </c>
      <c r="B5921">
        <v>2</v>
      </c>
    </row>
    <row r="5922" spans="1:2" x14ac:dyDescent="0.3">
      <c r="A5922" s="7" t="s">
        <v>15684</v>
      </c>
      <c r="B5922">
        <v>1</v>
      </c>
    </row>
    <row r="5923" spans="1:2" x14ac:dyDescent="0.3">
      <c r="A5923" s="7" t="s">
        <v>16063</v>
      </c>
      <c r="B5923">
        <v>1</v>
      </c>
    </row>
    <row r="5924" spans="1:2" x14ac:dyDescent="0.3">
      <c r="A5924" s="3" t="s">
        <v>8502</v>
      </c>
      <c r="B5924">
        <v>2</v>
      </c>
    </row>
    <row r="5925" spans="1:2" x14ac:dyDescent="0.3">
      <c r="A5925" s="7" t="s">
        <v>13835</v>
      </c>
      <c r="B5925">
        <v>1</v>
      </c>
    </row>
    <row r="5926" spans="1:2" x14ac:dyDescent="0.3">
      <c r="A5926" s="7" t="s">
        <v>8504</v>
      </c>
      <c r="B5926">
        <v>1</v>
      </c>
    </row>
    <row r="5927" spans="1:2" x14ac:dyDescent="0.3">
      <c r="A5927" s="3" t="s">
        <v>1820</v>
      </c>
      <c r="B5927">
        <v>2</v>
      </c>
    </row>
    <row r="5928" spans="1:2" x14ac:dyDescent="0.3">
      <c r="A5928" s="7" t="s">
        <v>1822</v>
      </c>
      <c r="B5928">
        <v>1</v>
      </c>
    </row>
    <row r="5929" spans="1:2" x14ac:dyDescent="0.3">
      <c r="A5929" s="7" t="s">
        <v>3886</v>
      </c>
      <c r="B5929">
        <v>1</v>
      </c>
    </row>
    <row r="5930" spans="1:2" x14ac:dyDescent="0.3">
      <c r="A5930" s="3" t="s">
        <v>15437</v>
      </c>
      <c r="B5930">
        <v>2</v>
      </c>
    </row>
    <row r="5931" spans="1:2" x14ac:dyDescent="0.3">
      <c r="A5931" s="7" t="s">
        <v>8874</v>
      </c>
      <c r="B5931">
        <v>2</v>
      </c>
    </row>
    <row r="5932" spans="1:2" x14ac:dyDescent="0.3">
      <c r="A5932" s="3" t="s">
        <v>2198</v>
      </c>
      <c r="B5932">
        <v>2</v>
      </c>
    </row>
    <row r="5933" spans="1:2" x14ac:dyDescent="0.3">
      <c r="A5933" s="7" t="s">
        <v>8068</v>
      </c>
      <c r="B5933">
        <v>1</v>
      </c>
    </row>
    <row r="5934" spans="1:2" x14ac:dyDescent="0.3">
      <c r="A5934" s="7" t="s">
        <v>10839</v>
      </c>
      <c r="B5934">
        <v>1</v>
      </c>
    </row>
    <row r="5935" spans="1:2" x14ac:dyDescent="0.3">
      <c r="A5935" s="3" t="s">
        <v>3123</v>
      </c>
      <c r="B5935">
        <v>2</v>
      </c>
    </row>
    <row r="5936" spans="1:2" x14ac:dyDescent="0.3">
      <c r="A5936" s="7" t="s">
        <v>3124</v>
      </c>
      <c r="B5936">
        <v>1</v>
      </c>
    </row>
    <row r="5937" spans="1:2" x14ac:dyDescent="0.3">
      <c r="A5937" s="7" t="s">
        <v>20199</v>
      </c>
      <c r="B5937">
        <v>1</v>
      </c>
    </row>
    <row r="5938" spans="1:2" x14ac:dyDescent="0.3">
      <c r="A5938" s="3" t="s">
        <v>17765</v>
      </c>
      <c r="B5938">
        <v>2</v>
      </c>
    </row>
    <row r="5939" spans="1:2" x14ac:dyDescent="0.3">
      <c r="A5939" s="7" t="s">
        <v>9291</v>
      </c>
      <c r="B5939">
        <v>1</v>
      </c>
    </row>
    <row r="5940" spans="1:2" x14ac:dyDescent="0.3">
      <c r="A5940" s="7" t="s">
        <v>18588</v>
      </c>
      <c r="B5940">
        <v>1</v>
      </c>
    </row>
    <row r="5941" spans="1:2" x14ac:dyDescent="0.3">
      <c r="A5941" s="3" t="s">
        <v>14817</v>
      </c>
      <c r="B5941">
        <v>2</v>
      </c>
    </row>
    <row r="5942" spans="1:2" x14ac:dyDescent="0.3">
      <c r="A5942" s="7" t="s">
        <v>6974</v>
      </c>
      <c r="B5942">
        <v>1</v>
      </c>
    </row>
    <row r="5943" spans="1:2" x14ac:dyDescent="0.3">
      <c r="A5943" s="7" t="s">
        <v>12353</v>
      </c>
      <c r="B5943">
        <v>1</v>
      </c>
    </row>
    <row r="5944" spans="1:2" x14ac:dyDescent="0.3">
      <c r="A5944" s="3" t="s">
        <v>12452</v>
      </c>
      <c r="B5944">
        <v>2</v>
      </c>
    </row>
    <row r="5945" spans="1:2" x14ac:dyDescent="0.3">
      <c r="A5945" s="7" t="s">
        <v>10045</v>
      </c>
      <c r="B5945">
        <v>1</v>
      </c>
    </row>
    <row r="5946" spans="1:2" x14ac:dyDescent="0.3">
      <c r="A5946" s="7" t="s">
        <v>13626</v>
      </c>
      <c r="B5946">
        <v>1</v>
      </c>
    </row>
    <row r="5947" spans="1:2" x14ac:dyDescent="0.3">
      <c r="A5947" s="3" t="s">
        <v>15478</v>
      </c>
      <c r="B5947">
        <v>2</v>
      </c>
    </row>
    <row r="5948" spans="1:2" x14ac:dyDescent="0.3">
      <c r="A5948" s="7" t="s">
        <v>17824</v>
      </c>
      <c r="B5948">
        <v>1</v>
      </c>
    </row>
    <row r="5949" spans="1:2" x14ac:dyDescent="0.3">
      <c r="A5949" s="7" t="s">
        <v>11299</v>
      </c>
      <c r="B5949">
        <v>1</v>
      </c>
    </row>
    <row r="5950" spans="1:2" x14ac:dyDescent="0.3">
      <c r="A5950" s="3" t="s">
        <v>9924</v>
      </c>
      <c r="B5950">
        <v>2</v>
      </c>
    </row>
    <row r="5951" spans="1:2" x14ac:dyDescent="0.3">
      <c r="A5951" s="7" t="s">
        <v>10230</v>
      </c>
      <c r="B5951">
        <v>1</v>
      </c>
    </row>
    <row r="5952" spans="1:2" x14ac:dyDescent="0.3">
      <c r="A5952" s="7" t="s">
        <v>9925</v>
      </c>
      <c r="B5952">
        <v>1</v>
      </c>
    </row>
    <row r="5953" spans="1:2" x14ac:dyDescent="0.3">
      <c r="A5953" s="3" t="s">
        <v>2495</v>
      </c>
      <c r="B5953">
        <v>2</v>
      </c>
    </row>
    <row r="5954" spans="1:2" x14ac:dyDescent="0.3">
      <c r="A5954" s="7" t="s">
        <v>4151</v>
      </c>
      <c r="B5954">
        <v>1</v>
      </c>
    </row>
    <row r="5955" spans="1:2" x14ac:dyDescent="0.3">
      <c r="A5955" s="7" t="s">
        <v>2496</v>
      </c>
      <c r="B5955">
        <v>1</v>
      </c>
    </row>
    <row r="5956" spans="1:2" x14ac:dyDescent="0.3">
      <c r="A5956" s="3" t="s">
        <v>2795</v>
      </c>
      <c r="B5956">
        <v>2</v>
      </c>
    </row>
    <row r="5957" spans="1:2" x14ac:dyDescent="0.3">
      <c r="A5957" s="7" t="s">
        <v>4923</v>
      </c>
      <c r="B5957">
        <v>1</v>
      </c>
    </row>
    <row r="5958" spans="1:2" x14ac:dyDescent="0.3">
      <c r="A5958" s="7" t="s">
        <v>102</v>
      </c>
      <c r="B5958">
        <v>1</v>
      </c>
    </row>
    <row r="5959" spans="1:2" x14ac:dyDescent="0.3">
      <c r="A5959" s="3" t="s">
        <v>1461</v>
      </c>
      <c r="B5959">
        <v>2</v>
      </c>
    </row>
    <row r="5960" spans="1:2" x14ac:dyDescent="0.3">
      <c r="A5960" s="7" t="s">
        <v>1190</v>
      </c>
      <c r="B5960">
        <v>1</v>
      </c>
    </row>
    <row r="5961" spans="1:2" x14ac:dyDescent="0.3">
      <c r="A5961" s="7" t="s">
        <v>1462</v>
      </c>
      <c r="B5961">
        <v>1</v>
      </c>
    </row>
    <row r="5962" spans="1:2" x14ac:dyDescent="0.3">
      <c r="A5962" s="3" t="s">
        <v>2953</v>
      </c>
      <c r="B5962">
        <v>2</v>
      </c>
    </row>
    <row r="5963" spans="1:2" x14ac:dyDescent="0.3">
      <c r="A5963" s="7" t="s">
        <v>122</v>
      </c>
      <c r="B5963">
        <v>1</v>
      </c>
    </row>
    <row r="5964" spans="1:2" x14ac:dyDescent="0.3">
      <c r="A5964" s="7" t="s">
        <v>2955</v>
      </c>
      <c r="B5964">
        <v>1</v>
      </c>
    </row>
    <row r="5965" spans="1:2" x14ac:dyDescent="0.3">
      <c r="A5965" s="3" t="s">
        <v>11012</v>
      </c>
      <c r="B5965">
        <v>2</v>
      </c>
    </row>
    <row r="5966" spans="1:2" x14ac:dyDescent="0.3">
      <c r="A5966" s="7" t="s">
        <v>12388</v>
      </c>
      <c r="B5966">
        <v>1</v>
      </c>
    </row>
    <row r="5967" spans="1:2" x14ac:dyDescent="0.3">
      <c r="A5967" s="7" t="s">
        <v>6868</v>
      </c>
      <c r="B5967">
        <v>1</v>
      </c>
    </row>
    <row r="5968" spans="1:2" x14ac:dyDescent="0.3">
      <c r="A5968" s="3" t="s">
        <v>865</v>
      </c>
      <c r="B5968">
        <v>2</v>
      </c>
    </row>
    <row r="5969" spans="1:2" x14ac:dyDescent="0.3">
      <c r="A5969" s="7" t="s">
        <v>866</v>
      </c>
      <c r="B5969">
        <v>1</v>
      </c>
    </row>
    <row r="5970" spans="1:2" x14ac:dyDescent="0.3">
      <c r="A5970" s="7" t="s">
        <v>3929</v>
      </c>
      <c r="B5970">
        <v>1</v>
      </c>
    </row>
    <row r="5971" spans="1:2" x14ac:dyDescent="0.3">
      <c r="A5971" s="3" t="s">
        <v>12023</v>
      </c>
      <c r="B5971">
        <v>2</v>
      </c>
    </row>
    <row r="5972" spans="1:2" x14ac:dyDescent="0.3">
      <c r="A5972" s="7" t="s">
        <v>4417</v>
      </c>
      <c r="B5972">
        <v>1</v>
      </c>
    </row>
    <row r="5973" spans="1:2" x14ac:dyDescent="0.3">
      <c r="A5973" s="7" t="s">
        <v>13079</v>
      </c>
      <c r="B5973">
        <v>1</v>
      </c>
    </row>
    <row r="5974" spans="1:2" x14ac:dyDescent="0.3">
      <c r="A5974" s="3" t="s">
        <v>14422</v>
      </c>
      <c r="B5974">
        <v>2</v>
      </c>
    </row>
    <row r="5975" spans="1:2" x14ac:dyDescent="0.3">
      <c r="A5975" s="7" t="s">
        <v>19496</v>
      </c>
      <c r="B5975">
        <v>1</v>
      </c>
    </row>
    <row r="5976" spans="1:2" x14ac:dyDescent="0.3">
      <c r="A5976" s="7" t="s">
        <v>21277</v>
      </c>
      <c r="B5976">
        <v>1</v>
      </c>
    </row>
    <row r="5977" spans="1:2" x14ac:dyDescent="0.3">
      <c r="A5977" s="3" t="s">
        <v>11791</v>
      </c>
      <c r="B5977">
        <v>2</v>
      </c>
    </row>
    <row r="5978" spans="1:2" x14ac:dyDescent="0.3">
      <c r="A5978" s="7" t="s">
        <v>20309</v>
      </c>
      <c r="B5978">
        <v>1</v>
      </c>
    </row>
    <row r="5979" spans="1:2" x14ac:dyDescent="0.3">
      <c r="A5979" s="7" t="s">
        <v>891</v>
      </c>
      <c r="B5979">
        <v>1</v>
      </c>
    </row>
    <row r="5980" spans="1:2" x14ac:dyDescent="0.3">
      <c r="A5980" s="3" t="s">
        <v>2942</v>
      </c>
      <c r="B5980">
        <v>2</v>
      </c>
    </row>
    <row r="5981" spans="1:2" x14ac:dyDescent="0.3">
      <c r="A5981" s="7" t="s">
        <v>327</v>
      </c>
      <c r="B5981">
        <v>1</v>
      </c>
    </row>
    <row r="5982" spans="1:2" x14ac:dyDescent="0.3">
      <c r="A5982" s="7" t="s">
        <v>2014</v>
      </c>
      <c r="B5982">
        <v>1</v>
      </c>
    </row>
    <row r="5983" spans="1:2" x14ac:dyDescent="0.3">
      <c r="A5983" s="3" t="s">
        <v>17696</v>
      </c>
      <c r="B5983">
        <v>2</v>
      </c>
    </row>
    <row r="5984" spans="1:2" x14ac:dyDescent="0.3">
      <c r="A5984" s="7" t="s">
        <v>20876</v>
      </c>
      <c r="B5984">
        <v>1</v>
      </c>
    </row>
    <row r="5985" spans="1:2" x14ac:dyDescent="0.3">
      <c r="A5985" s="7" t="s">
        <v>13942</v>
      </c>
      <c r="B5985">
        <v>1</v>
      </c>
    </row>
    <row r="5986" spans="1:2" x14ac:dyDescent="0.3">
      <c r="A5986" s="3" t="s">
        <v>10326</v>
      </c>
      <c r="B5986">
        <v>2</v>
      </c>
    </row>
    <row r="5987" spans="1:2" x14ac:dyDescent="0.3">
      <c r="A5987" s="7" t="s">
        <v>7451</v>
      </c>
      <c r="B5987">
        <v>1</v>
      </c>
    </row>
    <row r="5988" spans="1:2" x14ac:dyDescent="0.3">
      <c r="A5988" s="7" t="s">
        <v>11224</v>
      </c>
      <c r="B5988">
        <v>1</v>
      </c>
    </row>
    <row r="5989" spans="1:2" x14ac:dyDescent="0.3">
      <c r="A5989" s="3" t="s">
        <v>1691</v>
      </c>
      <c r="B5989">
        <v>2</v>
      </c>
    </row>
    <row r="5990" spans="1:2" x14ac:dyDescent="0.3">
      <c r="A5990" s="7" t="s">
        <v>1693</v>
      </c>
      <c r="B5990">
        <v>1</v>
      </c>
    </row>
    <row r="5991" spans="1:2" x14ac:dyDescent="0.3">
      <c r="A5991" s="7" t="s">
        <v>3714</v>
      </c>
      <c r="B5991">
        <v>1</v>
      </c>
    </row>
    <row r="5992" spans="1:2" x14ac:dyDescent="0.3">
      <c r="A5992" s="3" t="s">
        <v>9210</v>
      </c>
      <c r="B5992">
        <v>2</v>
      </c>
    </row>
    <row r="5993" spans="1:2" x14ac:dyDescent="0.3">
      <c r="A5993" s="7" t="s">
        <v>9210</v>
      </c>
      <c r="B5993">
        <v>1</v>
      </c>
    </row>
    <row r="5994" spans="1:2" x14ac:dyDescent="0.3">
      <c r="A5994" s="7" t="s">
        <v>9211</v>
      </c>
      <c r="B5994">
        <v>1</v>
      </c>
    </row>
    <row r="5995" spans="1:2" x14ac:dyDescent="0.3">
      <c r="A5995" s="3" t="s">
        <v>16104</v>
      </c>
      <c r="B5995">
        <v>2</v>
      </c>
    </row>
    <row r="5996" spans="1:2" x14ac:dyDescent="0.3">
      <c r="A5996" s="7" t="s">
        <v>16105</v>
      </c>
      <c r="B5996">
        <v>2</v>
      </c>
    </row>
    <row r="5997" spans="1:2" x14ac:dyDescent="0.3">
      <c r="A5997" s="3" t="s">
        <v>13072</v>
      </c>
      <c r="B5997">
        <v>2</v>
      </c>
    </row>
    <row r="5998" spans="1:2" x14ac:dyDescent="0.3">
      <c r="A5998" s="7" t="s">
        <v>21571</v>
      </c>
      <c r="B5998">
        <v>1</v>
      </c>
    </row>
    <row r="5999" spans="1:2" x14ac:dyDescent="0.3">
      <c r="A5999" s="7" t="s">
        <v>13074</v>
      </c>
      <c r="B5999">
        <v>1</v>
      </c>
    </row>
    <row r="6000" spans="1:2" x14ac:dyDescent="0.3">
      <c r="A6000" s="3" t="s">
        <v>11786</v>
      </c>
      <c r="B6000">
        <v>2</v>
      </c>
    </row>
    <row r="6001" spans="1:2" x14ac:dyDescent="0.3">
      <c r="A6001" s="7" t="s">
        <v>6160</v>
      </c>
      <c r="B6001">
        <v>1</v>
      </c>
    </row>
    <row r="6002" spans="1:2" x14ac:dyDescent="0.3">
      <c r="A6002" s="7" t="s">
        <v>10609</v>
      </c>
      <c r="B6002">
        <v>1</v>
      </c>
    </row>
    <row r="6003" spans="1:2" x14ac:dyDescent="0.3">
      <c r="A6003" s="3" t="s">
        <v>13789</v>
      </c>
      <c r="B6003">
        <v>2</v>
      </c>
    </row>
    <row r="6004" spans="1:2" x14ac:dyDescent="0.3">
      <c r="A6004" s="7" t="s">
        <v>17824</v>
      </c>
      <c r="B6004">
        <v>1</v>
      </c>
    </row>
    <row r="6005" spans="1:2" x14ac:dyDescent="0.3">
      <c r="A6005" s="7" t="s">
        <v>16565</v>
      </c>
      <c r="B6005">
        <v>1</v>
      </c>
    </row>
    <row r="6006" spans="1:2" x14ac:dyDescent="0.3">
      <c r="A6006" s="3" t="s">
        <v>4982</v>
      </c>
      <c r="B6006">
        <v>2</v>
      </c>
    </row>
    <row r="6007" spans="1:2" x14ac:dyDescent="0.3">
      <c r="A6007" s="7" t="s">
        <v>3846</v>
      </c>
      <c r="B6007">
        <v>1</v>
      </c>
    </row>
    <row r="6008" spans="1:2" x14ac:dyDescent="0.3">
      <c r="A6008" s="7" t="s">
        <v>4984</v>
      </c>
      <c r="B6008">
        <v>1</v>
      </c>
    </row>
    <row r="6009" spans="1:2" x14ac:dyDescent="0.3">
      <c r="A6009" s="3" t="s">
        <v>17605</v>
      </c>
      <c r="B6009">
        <v>2</v>
      </c>
    </row>
    <row r="6010" spans="1:2" x14ac:dyDescent="0.3">
      <c r="A6010" s="7" t="s">
        <v>15943</v>
      </c>
      <c r="B6010">
        <v>1</v>
      </c>
    </row>
    <row r="6011" spans="1:2" x14ac:dyDescent="0.3">
      <c r="A6011" s="7" t="s">
        <v>17607</v>
      </c>
      <c r="B6011">
        <v>1</v>
      </c>
    </row>
    <row r="6012" spans="1:2" x14ac:dyDescent="0.3">
      <c r="A6012" s="3" t="s">
        <v>17955</v>
      </c>
      <c r="B6012">
        <v>2</v>
      </c>
    </row>
    <row r="6013" spans="1:2" x14ac:dyDescent="0.3">
      <c r="A6013" s="7" t="s">
        <v>19206</v>
      </c>
      <c r="B6013">
        <v>1</v>
      </c>
    </row>
    <row r="6014" spans="1:2" x14ac:dyDescent="0.3">
      <c r="A6014" s="7" t="s">
        <v>17956</v>
      </c>
      <c r="B6014">
        <v>1</v>
      </c>
    </row>
    <row r="6015" spans="1:2" x14ac:dyDescent="0.3">
      <c r="A6015" s="3" t="s">
        <v>5400</v>
      </c>
      <c r="B6015">
        <v>2</v>
      </c>
    </row>
    <row r="6016" spans="1:2" x14ac:dyDescent="0.3">
      <c r="A6016" s="7" t="s">
        <v>5402</v>
      </c>
      <c r="B6016">
        <v>2</v>
      </c>
    </row>
    <row r="6017" spans="1:2" x14ac:dyDescent="0.3">
      <c r="A6017" s="3" t="s">
        <v>5164</v>
      </c>
      <c r="B6017">
        <v>2</v>
      </c>
    </row>
    <row r="6018" spans="1:2" x14ac:dyDescent="0.3">
      <c r="A6018" s="7" t="s">
        <v>4492</v>
      </c>
      <c r="B6018">
        <v>1</v>
      </c>
    </row>
    <row r="6019" spans="1:2" x14ac:dyDescent="0.3">
      <c r="A6019" s="7" t="s">
        <v>6513</v>
      </c>
      <c r="B6019">
        <v>1</v>
      </c>
    </row>
    <row r="6020" spans="1:2" x14ac:dyDescent="0.3">
      <c r="A6020" s="3" t="s">
        <v>19800</v>
      </c>
      <c r="B6020">
        <v>2</v>
      </c>
    </row>
    <row r="6021" spans="1:2" x14ac:dyDescent="0.3">
      <c r="A6021" s="7" t="s">
        <v>12001</v>
      </c>
      <c r="B6021">
        <v>1</v>
      </c>
    </row>
    <row r="6022" spans="1:2" x14ac:dyDescent="0.3">
      <c r="A6022" s="7" t="s">
        <v>21450</v>
      </c>
      <c r="B6022">
        <v>1</v>
      </c>
    </row>
    <row r="6023" spans="1:2" x14ac:dyDescent="0.3">
      <c r="A6023" s="3" t="s">
        <v>4054</v>
      </c>
      <c r="B6023">
        <v>2</v>
      </c>
    </row>
    <row r="6024" spans="1:2" x14ac:dyDescent="0.3">
      <c r="A6024" s="7" t="s">
        <v>4056</v>
      </c>
      <c r="B6024">
        <v>2</v>
      </c>
    </row>
    <row r="6025" spans="1:2" x14ac:dyDescent="0.3">
      <c r="A6025" s="3" t="s">
        <v>18958</v>
      </c>
      <c r="B6025">
        <v>2</v>
      </c>
    </row>
    <row r="6026" spans="1:2" x14ac:dyDescent="0.3">
      <c r="A6026" s="7" t="s">
        <v>8921</v>
      </c>
      <c r="B6026">
        <v>1</v>
      </c>
    </row>
    <row r="6027" spans="1:2" x14ac:dyDescent="0.3">
      <c r="A6027" s="7" t="s">
        <v>20829</v>
      </c>
      <c r="B6027">
        <v>1</v>
      </c>
    </row>
    <row r="6028" spans="1:2" x14ac:dyDescent="0.3">
      <c r="A6028" s="3" t="s">
        <v>15659</v>
      </c>
      <c r="B6028">
        <v>2</v>
      </c>
    </row>
    <row r="6029" spans="1:2" x14ac:dyDescent="0.3">
      <c r="A6029" s="7" t="s">
        <v>1481</v>
      </c>
      <c r="B6029">
        <v>1</v>
      </c>
    </row>
    <row r="6030" spans="1:2" x14ac:dyDescent="0.3">
      <c r="A6030" s="7" t="s">
        <v>14050</v>
      </c>
      <c r="B6030">
        <v>1</v>
      </c>
    </row>
    <row r="6031" spans="1:2" x14ac:dyDescent="0.3">
      <c r="A6031" s="3" t="s">
        <v>16744</v>
      </c>
      <c r="B6031">
        <v>2</v>
      </c>
    </row>
    <row r="6032" spans="1:2" x14ac:dyDescent="0.3">
      <c r="A6032" s="7" t="s">
        <v>15515</v>
      </c>
      <c r="B6032">
        <v>1</v>
      </c>
    </row>
    <row r="6033" spans="1:2" x14ac:dyDescent="0.3">
      <c r="A6033" s="7" t="s">
        <v>16268</v>
      </c>
      <c r="B6033">
        <v>1</v>
      </c>
    </row>
    <row r="6034" spans="1:2" x14ac:dyDescent="0.3">
      <c r="A6034" s="3" t="s">
        <v>6621</v>
      </c>
      <c r="B6034">
        <v>2</v>
      </c>
    </row>
    <row r="6035" spans="1:2" x14ac:dyDescent="0.3">
      <c r="A6035" s="7" t="s">
        <v>3025</v>
      </c>
      <c r="B6035">
        <v>1</v>
      </c>
    </row>
    <row r="6036" spans="1:2" x14ac:dyDescent="0.3">
      <c r="A6036" s="7" t="s">
        <v>9970</v>
      </c>
      <c r="B6036">
        <v>1</v>
      </c>
    </row>
    <row r="6037" spans="1:2" x14ac:dyDescent="0.3">
      <c r="A6037" s="3" t="s">
        <v>1001</v>
      </c>
      <c r="B6037">
        <v>2</v>
      </c>
    </row>
    <row r="6038" spans="1:2" x14ac:dyDescent="0.3">
      <c r="A6038" s="7" t="s">
        <v>3033</v>
      </c>
      <c r="B6038">
        <v>1</v>
      </c>
    </row>
    <row r="6039" spans="1:2" x14ac:dyDescent="0.3">
      <c r="A6039" s="7" t="s">
        <v>43</v>
      </c>
      <c r="B6039">
        <v>1</v>
      </c>
    </row>
    <row r="6040" spans="1:2" x14ac:dyDescent="0.3">
      <c r="A6040" s="3" t="s">
        <v>7445</v>
      </c>
      <c r="B6040">
        <v>2</v>
      </c>
    </row>
    <row r="6041" spans="1:2" x14ac:dyDescent="0.3">
      <c r="A6041" s="7" t="s">
        <v>8844</v>
      </c>
      <c r="B6041">
        <v>1</v>
      </c>
    </row>
    <row r="6042" spans="1:2" x14ac:dyDescent="0.3">
      <c r="A6042" s="7" t="s">
        <v>7446</v>
      </c>
      <c r="B6042">
        <v>1</v>
      </c>
    </row>
    <row r="6043" spans="1:2" x14ac:dyDescent="0.3">
      <c r="A6043" s="3" t="s">
        <v>5359</v>
      </c>
      <c r="B6043">
        <v>2</v>
      </c>
    </row>
    <row r="6044" spans="1:2" x14ac:dyDescent="0.3">
      <c r="A6044" s="7" t="s">
        <v>7135</v>
      </c>
      <c r="B6044">
        <v>1</v>
      </c>
    </row>
    <row r="6045" spans="1:2" x14ac:dyDescent="0.3">
      <c r="A6045" s="7" t="s">
        <v>5361</v>
      </c>
      <c r="B6045">
        <v>1</v>
      </c>
    </row>
    <row r="6046" spans="1:2" x14ac:dyDescent="0.3">
      <c r="A6046" s="3" t="s">
        <v>7845</v>
      </c>
      <c r="B6046">
        <v>2</v>
      </c>
    </row>
    <row r="6047" spans="1:2" x14ac:dyDescent="0.3">
      <c r="A6047" s="7" t="s">
        <v>7831</v>
      </c>
      <c r="B6047">
        <v>1</v>
      </c>
    </row>
    <row r="6048" spans="1:2" x14ac:dyDescent="0.3">
      <c r="A6048" s="7" t="s">
        <v>13621</v>
      </c>
      <c r="B6048">
        <v>1</v>
      </c>
    </row>
    <row r="6049" spans="1:2" x14ac:dyDescent="0.3">
      <c r="A6049" s="3" t="s">
        <v>17474</v>
      </c>
      <c r="B6049">
        <v>2</v>
      </c>
    </row>
    <row r="6050" spans="1:2" x14ac:dyDescent="0.3">
      <c r="A6050" s="7" t="s">
        <v>19075</v>
      </c>
      <c r="B6050">
        <v>1</v>
      </c>
    </row>
    <row r="6051" spans="1:2" x14ac:dyDescent="0.3">
      <c r="A6051" s="7" t="s">
        <v>17476</v>
      </c>
      <c r="B6051">
        <v>1</v>
      </c>
    </row>
    <row r="6052" spans="1:2" x14ac:dyDescent="0.3">
      <c r="A6052" s="3" t="s">
        <v>3967</v>
      </c>
      <c r="B6052">
        <v>2</v>
      </c>
    </row>
    <row r="6053" spans="1:2" x14ac:dyDescent="0.3">
      <c r="A6053" s="7" t="s">
        <v>6228</v>
      </c>
      <c r="B6053">
        <v>1</v>
      </c>
    </row>
    <row r="6054" spans="1:2" x14ac:dyDescent="0.3">
      <c r="A6054" s="7" t="s">
        <v>4755</v>
      </c>
      <c r="B6054">
        <v>1</v>
      </c>
    </row>
    <row r="6055" spans="1:2" x14ac:dyDescent="0.3">
      <c r="A6055" s="3" t="s">
        <v>14077</v>
      </c>
      <c r="B6055">
        <v>2</v>
      </c>
    </row>
    <row r="6056" spans="1:2" x14ac:dyDescent="0.3">
      <c r="A6056" s="7" t="s">
        <v>19160</v>
      </c>
      <c r="B6056">
        <v>1</v>
      </c>
    </row>
    <row r="6057" spans="1:2" x14ac:dyDescent="0.3">
      <c r="A6057" s="7" t="s">
        <v>11154</v>
      </c>
      <c r="B6057">
        <v>1</v>
      </c>
    </row>
    <row r="6058" spans="1:2" x14ac:dyDescent="0.3">
      <c r="A6058" s="3" t="s">
        <v>15390</v>
      </c>
      <c r="B6058">
        <v>2</v>
      </c>
    </row>
    <row r="6059" spans="1:2" x14ac:dyDescent="0.3">
      <c r="A6059" s="7" t="s">
        <v>11796</v>
      </c>
      <c r="B6059">
        <v>1</v>
      </c>
    </row>
    <row r="6060" spans="1:2" x14ac:dyDescent="0.3">
      <c r="A6060" s="7" t="s">
        <v>650</v>
      </c>
      <c r="B6060">
        <v>1</v>
      </c>
    </row>
    <row r="6061" spans="1:2" x14ac:dyDescent="0.3">
      <c r="A6061" s="3" t="s">
        <v>9793</v>
      </c>
      <c r="B6061">
        <v>2</v>
      </c>
    </row>
    <row r="6062" spans="1:2" x14ac:dyDescent="0.3">
      <c r="A6062" s="7" t="s">
        <v>8921</v>
      </c>
      <c r="B6062">
        <v>1</v>
      </c>
    </row>
    <row r="6063" spans="1:2" x14ac:dyDescent="0.3">
      <c r="A6063" s="7" t="s">
        <v>17771</v>
      </c>
      <c r="B6063">
        <v>1</v>
      </c>
    </row>
    <row r="6064" spans="1:2" x14ac:dyDescent="0.3">
      <c r="A6064" s="3" t="s">
        <v>12399</v>
      </c>
      <c r="B6064">
        <v>2</v>
      </c>
    </row>
    <row r="6065" spans="1:2" x14ac:dyDescent="0.3">
      <c r="A6065" s="7" t="s">
        <v>13859</v>
      </c>
      <c r="B6065">
        <v>1</v>
      </c>
    </row>
    <row r="6066" spans="1:2" x14ac:dyDescent="0.3">
      <c r="A6066" s="7" t="s">
        <v>97</v>
      </c>
      <c r="B6066">
        <v>1</v>
      </c>
    </row>
    <row r="6067" spans="1:2" x14ac:dyDescent="0.3">
      <c r="A6067" s="3" t="s">
        <v>3570</v>
      </c>
      <c r="B6067">
        <v>2</v>
      </c>
    </row>
    <row r="6068" spans="1:2" x14ac:dyDescent="0.3">
      <c r="A6068" s="7" t="s">
        <v>4646</v>
      </c>
      <c r="B6068">
        <v>1</v>
      </c>
    </row>
    <row r="6069" spans="1:2" x14ac:dyDescent="0.3">
      <c r="A6069" s="7" t="s">
        <v>3571</v>
      </c>
      <c r="B6069">
        <v>1</v>
      </c>
    </row>
    <row r="6070" spans="1:2" x14ac:dyDescent="0.3">
      <c r="A6070" s="3" t="s">
        <v>18372</v>
      </c>
      <c r="B6070">
        <v>2</v>
      </c>
    </row>
    <row r="6071" spans="1:2" x14ac:dyDescent="0.3">
      <c r="A6071" s="7" t="s">
        <v>18374</v>
      </c>
      <c r="B6071">
        <v>1</v>
      </c>
    </row>
    <row r="6072" spans="1:2" x14ac:dyDescent="0.3">
      <c r="A6072" s="7" t="s">
        <v>19172</v>
      </c>
      <c r="B6072">
        <v>1</v>
      </c>
    </row>
    <row r="6073" spans="1:2" x14ac:dyDescent="0.3">
      <c r="A6073" s="3" t="s">
        <v>17645</v>
      </c>
      <c r="B6073">
        <v>2</v>
      </c>
    </row>
    <row r="6074" spans="1:2" x14ac:dyDescent="0.3">
      <c r="A6074" s="7" t="s">
        <v>17647</v>
      </c>
      <c r="B6074">
        <v>1</v>
      </c>
    </row>
    <row r="6075" spans="1:2" x14ac:dyDescent="0.3">
      <c r="A6075" s="7" t="s">
        <v>18298</v>
      </c>
      <c r="B6075">
        <v>1</v>
      </c>
    </row>
    <row r="6076" spans="1:2" x14ac:dyDescent="0.3">
      <c r="A6076" s="3" t="s">
        <v>9191</v>
      </c>
      <c r="B6076">
        <v>2</v>
      </c>
    </row>
    <row r="6077" spans="1:2" x14ac:dyDescent="0.3">
      <c r="A6077" s="7" t="s">
        <v>11639</v>
      </c>
      <c r="B6077">
        <v>1</v>
      </c>
    </row>
    <row r="6078" spans="1:2" x14ac:dyDescent="0.3">
      <c r="A6078" s="7" t="s">
        <v>9192</v>
      </c>
      <c r="B6078">
        <v>1</v>
      </c>
    </row>
    <row r="6079" spans="1:2" x14ac:dyDescent="0.3">
      <c r="A6079" s="3" t="s">
        <v>2938</v>
      </c>
      <c r="B6079">
        <v>2</v>
      </c>
    </row>
    <row r="6080" spans="1:2" x14ac:dyDescent="0.3">
      <c r="A6080" s="7" t="s">
        <v>2939</v>
      </c>
      <c r="B6080">
        <v>1</v>
      </c>
    </row>
    <row r="6081" spans="1:2" x14ac:dyDescent="0.3">
      <c r="A6081" s="7" t="s">
        <v>1229</v>
      </c>
      <c r="B6081">
        <v>1</v>
      </c>
    </row>
    <row r="6082" spans="1:2" x14ac:dyDescent="0.3">
      <c r="A6082" s="3" t="s">
        <v>15816</v>
      </c>
      <c r="B6082">
        <v>2</v>
      </c>
    </row>
    <row r="6083" spans="1:2" x14ac:dyDescent="0.3">
      <c r="A6083" s="7" t="s">
        <v>13408</v>
      </c>
      <c r="B6083">
        <v>1</v>
      </c>
    </row>
    <row r="6084" spans="1:2" x14ac:dyDescent="0.3">
      <c r="A6084" s="7" t="s">
        <v>5026</v>
      </c>
      <c r="B6084">
        <v>1</v>
      </c>
    </row>
    <row r="6085" spans="1:2" x14ac:dyDescent="0.3">
      <c r="A6085" s="3" t="s">
        <v>304</v>
      </c>
      <c r="B6085">
        <v>2</v>
      </c>
    </row>
    <row r="6086" spans="1:2" x14ac:dyDescent="0.3">
      <c r="A6086" s="7" t="s">
        <v>305</v>
      </c>
      <c r="B6086">
        <v>2</v>
      </c>
    </row>
    <row r="6087" spans="1:2" x14ac:dyDescent="0.3">
      <c r="A6087" s="3" t="s">
        <v>5344</v>
      </c>
      <c r="B6087">
        <v>2</v>
      </c>
    </row>
    <row r="6088" spans="1:2" x14ac:dyDescent="0.3">
      <c r="A6088" s="7" t="s">
        <v>10696</v>
      </c>
      <c r="B6088">
        <v>1</v>
      </c>
    </row>
    <row r="6089" spans="1:2" x14ac:dyDescent="0.3">
      <c r="A6089" s="7" t="s">
        <v>876</v>
      </c>
      <c r="B6089">
        <v>1</v>
      </c>
    </row>
    <row r="6090" spans="1:2" x14ac:dyDescent="0.3">
      <c r="A6090" s="3" t="s">
        <v>10561</v>
      </c>
      <c r="B6090">
        <v>2</v>
      </c>
    </row>
    <row r="6091" spans="1:2" x14ac:dyDescent="0.3">
      <c r="A6091" s="7" t="s">
        <v>10563</v>
      </c>
      <c r="B6091">
        <v>1</v>
      </c>
    </row>
    <row r="6092" spans="1:2" x14ac:dyDescent="0.3">
      <c r="A6092" s="7" t="s">
        <v>9282</v>
      </c>
      <c r="B6092">
        <v>1</v>
      </c>
    </row>
    <row r="6093" spans="1:2" x14ac:dyDescent="0.3">
      <c r="A6093" s="3" t="s">
        <v>17266</v>
      </c>
      <c r="B6093">
        <v>2</v>
      </c>
    </row>
    <row r="6094" spans="1:2" x14ac:dyDescent="0.3">
      <c r="A6094" s="7" t="s">
        <v>10484</v>
      </c>
      <c r="B6094">
        <v>2</v>
      </c>
    </row>
    <row r="6095" spans="1:2" x14ac:dyDescent="0.3">
      <c r="A6095" s="3" t="s">
        <v>217</v>
      </c>
      <c r="B6095">
        <v>2</v>
      </c>
    </row>
    <row r="6096" spans="1:2" x14ac:dyDescent="0.3">
      <c r="A6096" s="7" t="s">
        <v>7110</v>
      </c>
      <c r="B6096">
        <v>1</v>
      </c>
    </row>
    <row r="6097" spans="1:2" x14ac:dyDescent="0.3">
      <c r="A6097" s="7" t="s">
        <v>218</v>
      </c>
      <c r="B6097">
        <v>1</v>
      </c>
    </row>
    <row r="6098" spans="1:2" x14ac:dyDescent="0.3">
      <c r="A6098" s="3" t="s">
        <v>2662</v>
      </c>
      <c r="B6098">
        <v>2</v>
      </c>
    </row>
    <row r="6099" spans="1:2" x14ac:dyDescent="0.3">
      <c r="A6099" s="7" t="s">
        <v>1116</v>
      </c>
      <c r="B6099">
        <v>2</v>
      </c>
    </row>
    <row r="6100" spans="1:2" x14ac:dyDescent="0.3">
      <c r="A6100" s="3" t="s">
        <v>15587</v>
      </c>
      <c r="B6100">
        <v>2</v>
      </c>
    </row>
    <row r="6101" spans="1:2" x14ac:dyDescent="0.3">
      <c r="A6101" s="7" t="s">
        <v>12913</v>
      </c>
      <c r="B6101">
        <v>2</v>
      </c>
    </row>
    <row r="6102" spans="1:2" x14ac:dyDescent="0.3">
      <c r="A6102" s="3" t="s">
        <v>13534</v>
      </c>
      <c r="B6102">
        <v>2</v>
      </c>
    </row>
    <row r="6103" spans="1:2" x14ac:dyDescent="0.3">
      <c r="A6103" s="7" t="s">
        <v>11825</v>
      </c>
      <c r="B6103">
        <v>1</v>
      </c>
    </row>
    <row r="6104" spans="1:2" x14ac:dyDescent="0.3">
      <c r="A6104" s="7" t="s">
        <v>12897</v>
      </c>
      <c r="B6104">
        <v>1</v>
      </c>
    </row>
    <row r="6105" spans="1:2" x14ac:dyDescent="0.3">
      <c r="A6105" s="3" t="s">
        <v>11199</v>
      </c>
      <c r="B6105">
        <v>2</v>
      </c>
    </row>
    <row r="6106" spans="1:2" x14ac:dyDescent="0.3">
      <c r="A6106" s="7" t="s">
        <v>3249</v>
      </c>
      <c r="B6106">
        <v>1</v>
      </c>
    </row>
    <row r="6107" spans="1:2" x14ac:dyDescent="0.3">
      <c r="A6107" s="7" t="s">
        <v>9141</v>
      </c>
      <c r="B6107">
        <v>1</v>
      </c>
    </row>
    <row r="6108" spans="1:2" x14ac:dyDescent="0.3">
      <c r="A6108" s="3" t="s">
        <v>14174</v>
      </c>
      <c r="B6108">
        <v>2</v>
      </c>
    </row>
    <row r="6109" spans="1:2" x14ac:dyDescent="0.3">
      <c r="A6109" s="7" t="s">
        <v>17587</v>
      </c>
      <c r="B6109">
        <v>1</v>
      </c>
    </row>
    <row r="6110" spans="1:2" x14ac:dyDescent="0.3">
      <c r="A6110" s="7" t="s">
        <v>14176</v>
      </c>
      <c r="B6110">
        <v>1</v>
      </c>
    </row>
    <row r="6111" spans="1:2" x14ac:dyDescent="0.3">
      <c r="A6111" s="3" t="s">
        <v>14728</v>
      </c>
      <c r="B6111">
        <v>2</v>
      </c>
    </row>
    <row r="6112" spans="1:2" x14ac:dyDescent="0.3">
      <c r="A6112" s="7" t="s">
        <v>17397</v>
      </c>
      <c r="B6112">
        <v>1</v>
      </c>
    </row>
    <row r="6113" spans="1:2" x14ac:dyDescent="0.3">
      <c r="A6113" s="7" t="s">
        <v>3030</v>
      </c>
      <c r="B6113">
        <v>1</v>
      </c>
    </row>
    <row r="6114" spans="1:2" x14ac:dyDescent="0.3">
      <c r="A6114" s="3" t="s">
        <v>3347</v>
      </c>
      <c r="B6114">
        <v>2</v>
      </c>
    </row>
    <row r="6115" spans="1:2" x14ac:dyDescent="0.3">
      <c r="A6115" s="7" t="s">
        <v>6609</v>
      </c>
      <c r="B6115">
        <v>1</v>
      </c>
    </row>
    <row r="6116" spans="1:2" x14ac:dyDescent="0.3">
      <c r="A6116" s="7" t="s">
        <v>1173</v>
      </c>
      <c r="B6116">
        <v>1</v>
      </c>
    </row>
    <row r="6117" spans="1:2" x14ac:dyDescent="0.3">
      <c r="A6117" s="3" t="s">
        <v>19595</v>
      </c>
      <c r="B6117">
        <v>2</v>
      </c>
    </row>
    <row r="6118" spans="1:2" x14ac:dyDescent="0.3">
      <c r="A6118" s="7" t="s">
        <v>20933</v>
      </c>
      <c r="B6118">
        <v>1</v>
      </c>
    </row>
    <row r="6119" spans="1:2" x14ac:dyDescent="0.3">
      <c r="A6119" s="7" t="s">
        <v>19597</v>
      </c>
      <c r="B6119">
        <v>1</v>
      </c>
    </row>
    <row r="6120" spans="1:2" x14ac:dyDescent="0.3">
      <c r="A6120" s="3" t="s">
        <v>1829</v>
      </c>
      <c r="B6120">
        <v>2</v>
      </c>
    </row>
    <row r="6121" spans="1:2" x14ac:dyDescent="0.3">
      <c r="A6121" s="7" t="s">
        <v>1611</v>
      </c>
      <c r="B6121">
        <v>1</v>
      </c>
    </row>
    <row r="6122" spans="1:2" x14ac:dyDescent="0.3">
      <c r="A6122" s="7" t="s">
        <v>2803</v>
      </c>
      <c r="B6122">
        <v>1</v>
      </c>
    </row>
    <row r="6123" spans="1:2" x14ac:dyDescent="0.3">
      <c r="A6123" s="3" t="s">
        <v>7164</v>
      </c>
      <c r="B6123">
        <v>2</v>
      </c>
    </row>
    <row r="6124" spans="1:2" x14ac:dyDescent="0.3">
      <c r="A6124" s="7" t="s">
        <v>9567</v>
      </c>
      <c r="B6124">
        <v>1</v>
      </c>
    </row>
    <row r="6125" spans="1:2" x14ac:dyDescent="0.3">
      <c r="A6125" s="7" t="s">
        <v>8478</v>
      </c>
      <c r="B6125">
        <v>1</v>
      </c>
    </row>
    <row r="6126" spans="1:2" x14ac:dyDescent="0.3">
      <c r="A6126" s="3" t="s">
        <v>8761</v>
      </c>
      <c r="B6126">
        <v>2</v>
      </c>
    </row>
    <row r="6127" spans="1:2" x14ac:dyDescent="0.3">
      <c r="A6127" s="7" t="s">
        <v>8761</v>
      </c>
      <c r="B6127">
        <v>1</v>
      </c>
    </row>
    <row r="6128" spans="1:2" x14ac:dyDescent="0.3">
      <c r="A6128" s="7" t="s">
        <v>8762</v>
      </c>
      <c r="B6128">
        <v>1</v>
      </c>
    </row>
    <row r="6129" spans="1:2" x14ac:dyDescent="0.3">
      <c r="A6129" s="3" t="s">
        <v>19728</v>
      </c>
      <c r="B6129">
        <v>2</v>
      </c>
    </row>
    <row r="6130" spans="1:2" x14ac:dyDescent="0.3">
      <c r="A6130" s="7" t="s">
        <v>18246</v>
      </c>
      <c r="B6130">
        <v>1</v>
      </c>
    </row>
    <row r="6131" spans="1:2" x14ac:dyDescent="0.3">
      <c r="A6131" s="7" t="s">
        <v>14886</v>
      </c>
      <c r="B6131">
        <v>1</v>
      </c>
    </row>
    <row r="6132" spans="1:2" x14ac:dyDescent="0.3">
      <c r="A6132" s="3" t="s">
        <v>14813</v>
      </c>
      <c r="B6132">
        <v>2</v>
      </c>
    </row>
    <row r="6133" spans="1:2" x14ac:dyDescent="0.3">
      <c r="A6133" s="7" t="s">
        <v>14436</v>
      </c>
      <c r="B6133">
        <v>1</v>
      </c>
    </row>
    <row r="6134" spans="1:2" x14ac:dyDescent="0.3">
      <c r="A6134" s="7" t="s">
        <v>14886</v>
      </c>
      <c r="B6134">
        <v>1</v>
      </c>
    </row>
    <row r="6135" spans="1:2" x14ac:dyDescent="0.3">
      <c r="A6135" s="3" t="s">
        <v>6066</v>
      </c>
      <c r="B6135">
        <v>2</v>
      </c>
    </row>
    <row r="6136" spans="1:2" x14ac:dyDescent="0.3">
      <c r="A6136" s="7" t="s">
        <v>6056</v>
      </c>
      <c r="B6136">
        <v>1</v>
      </c>
    </row>
    <row r="6137" spans="1:2" x14ac:dyDescent="0.3">
      <c r="A6137" s="7" t="s">
        <v>7851</v>
      </c>
      <c r="B6137">
        <v>1</v>
      </c>
    </row>
    <row r="6138" spans="1:2" x14ac:dyDescent="0.3">
      <c r="A6138" s="3" t="s">
        <v>6325</v>
      </c>
      <c r="B6138">
        <v>2</v>
      </c>
    </row>
    <row r="6139" spans="1:2" x14ac:dyDescent="0.3">
      <c r="A6139" s="7" t="s">
        <v>15229</v>
      </c>
      <c r="B6139">
        <v>1</v>
      </c>
    </row>
    <row r="6140" spans="1:2" x14ac:dyDescent="0.3">
      <c r="A6140" s="7" t="s">
        <v>12720</v>
      </c>
      <c r="B6140">
        <v>1</v>
      </c>
    </row>
    <row r="6141" spans="1:2" x14ac:dyDescent="0.3">
      <c r="A6141" s="3" t="s">
        <v>17680</v>
      </c>
      <c r="B6141">
        <v>2</v>
      </c>
    </row>
    <row r="6142" spans="1:2" x14ac:dyDescent="0.3">
      <c r="A6142" s="7" t="s">
        <v>15712</v>
      </c>
      <c r="B6142">
        <v>2</v>
      </c>
    </row>
    <row r="6143" spans="1:2" x14ac:dyDescent="0.3">
      <c r="A6143" s="3" t="s">
        <v>612</v>
      </c>
      <c r="B6143">
        <v>2</v>
      </c>
    </row>
    <row r="6144" spans="1:2" x14ac:dyDescent="0.3">
      <c r="A6144" s="7" t="s">
        <v>614</v>
      </c>
      <c r="B6144">
        <v>2</v>
      </c>
    </row>
    <row r="6145" spans="1:2" x14ac:dyDescent="0.3">
      <c r="A6145" s="3" t="s">
        <v>998</v>
      </c>
      <c r="B6145">
        <v>2</v>
      </c>
    </row>
    <row r="6146" spans="1:2" x14ac:dyDescent="0.3">
      <c r="A6146" s="7" t="s">
        <v>5429</v>
      </c>
      <c r="B6146">
        <v>1</v>
      </c>
    </row>
    <row r="6147" spans="1:2" x14ac:dyDescent="0.3">
      <c r="A6147" s="7" t="s">
        <v>2355</v>
      </c>
      <c r="B6147">
        <v>1</v>
      </c>
    </row>
    <row r="6148" spans="1:2" x14ac:dyDescent="0.3">
      <c r="A6148" s="3" t="s">
        <v>5691</v>
      </c>
      <c r="B6148">
        <v>2</v>
      </c>
    </row>
    <row r="6149" spans="1:2" x14ac:dyDescent="0.3">
      <c r="A6149" s="7" t="s">
        <v>5692</v>
      </c>
      <c r="B6149">
        <v>1</v>
      </c>
    </row>
    <row r="6150" spans="1:2" x14ac:dyDescent="0.3">
      <c r="A6150" s="7" t="s">
        <v>3257</v>
      </c>
      <c r="B6150">
        <v>1</v>
      </c>
    </row>
    <row r="6151" spans="1:2" x14ac:dyDescent="0.3">
      <c r="A6151" s="3" t="s">
        <v>5996</v>
      </c>
      <c r="B6151">
        <v>2</v>
      </c>
    </row>
    <row r="6152" spans="1:2" x14ac:dyDescent="0.3">
      <c r="A6152" s="7" t="s">
        <v>1932</v>
      </c>
      <c r="B6152">
        <v>1</v>
      </c>
    </row>
    <row r="6153" spans="1:2" x14ac:dyDescent="0.3">
      <c r="A6153" s="7" t="s">
        <v>8239</v>
      </c>
      <c r="B6153">
        <v>1</v>
      </c>
    </row>
    <row r="6154" spans="1:2" x14ac:dyDescent="0.3">
      <c r="A6154" s="3" t="s">
        <v>12533</v>
      </c>
      <c r="B6154">
        <v>2</v>
      </c>
    </row>
    <row r="6155" spans="1:2" x14ac:dyDescent="0.3">
      <c r="A6155" s="7" t="s">
        <v>7579</v>
      </c>
      <c r="B6155">
        <v>1</v>
      </c>
    </row>
    <row r="6156" spans="1:2" x14ac:dyDescent="0.3">
      <c r="A6156" s="7" t="s">
        <v>67</v>
      </c>
      <c r="B6156">
        <v>1</v>
      </c>
    </row>
    <row r="6157" spans="1:2" x14ac:dyDescent="0.3">
      <c r="A6157" s="3" t="s">
        <v>3542</v>
      </c>
      <c r="B6157">
        <v>2</v>
      </c>
    </row>
    <row r="6158" spans="1:2" x14ac:dyDescent="0.3">
      <c r="A6158" s="7" t="s">
        <v>200</v>
      </c>
      <c r="B6158">
        <v>1</v>
      </c>
    </row>
    <row r="6159" spans="1:2" x14ac:dyDescent="0.3">
      <c r="A6159" s="7" t="s">
        <v>1860</v>
      </c>
      <c r="B6159">
        <v>1</v>
      </c>
    </row>
    <row r="6160" spans="1:2" x14ac:dyDescent="0.3">
      <c r="A6160" s="3" t="s">
        <v>5330</v>
      </c>
      <c r="B6160">
        <v>2</v>
      </c>
    </row>
    <row r="6161" spans="1:2" x14ac:dyDescent="0.3">
      <c r="A6161" s="7" t="s">
        <v>5766</v>
      </c>
      <c r="B6161">
        <v>1</v>
      </c>
    </row>
    <row r="6162" spans="1:2" x14ac:dyDescent="0.3">
      <c r="A6162" s="7" t="s">
        <v>3955</v>
      </c>
      <c r="B6162">
        <v>1</v>
      </c>
    </row>
    <row r="6163" spans="1:2" x14ac:dyDescent="0.3">
      <c r="A6163" s="3" t="s">
        <v>10066</v>
      </c>
      <c r="B6163">
        <v>2</v>
      </c>
    </row>
    <row r="6164" spans="1:2" x14ac:dyDescent="0.3">
      <c r="A6164" s="7" t="s">
        <v>9494</v>
      </c>
      <c r="B6164">
        <v>1</v>
      </c>
    </row>
    <row r="6165" spans="1:2" x14ac:dyDescent="0.3">
      <c r="A6165" s="7" t="s">
        <v>11972</v>
      </c>
      <c r="B6165">
        <v>1</v>
      </c>
    </row>
    <row r="6166" spans="1:2" x14ac:dyDescent="0.3">
      <c r="A6166" s="3" t="s">
        <v>7487</v>
      </c>
      <c r="B6166">
        <v>2</v>
      </c>
    </row>
    <row r="6167" spans="1:2" x14ac:dyDescent="0.3">
      <c r="A6167" s="7" t="s">
        <v>9963</v>
      </c>
      <c r="B6167">
        <v>1</v>
      </c>
    </row>
    <row r="6168" spans="1:2" x14ac:dyDescent="0.3">
      <c r="A6168" s="7" t="s">
        <v>5109</v>
      </c>
      <c r="B6168">
        <v>1</v>
      </c>
    </row>
    <row r="6169" spans="1:2" x14ac:dyDescent="0.3">
      <c r="A6169" s="3" t="s">
        <v>3354</v>
      </c>
      <c r="B6169">
        <v>2</v>
      </c>
    </row>
    <row r="6170" spans="1:2" x14ac:dyDescent="0.3">
      <c r="A6170" s="7" t="s">
        <v>580</v>
      </c>
      <c r="B6170">
        <v>1</v>
      </c>
    </row>
    <row r="6171" spans="1:2" x14ac:dyDescent="0.3">
      <c r="A6171" s="7" t="s">
        <v>3355</v>
      </c>
      <c r="B6171">
        <v>1</v>
      </c>
    </row>
    <row r="6172" spans="1:2" x14ac:dyDescent="0.3">
      <c r="A6172" s="3" t="s">
        <v>1321</v>
      </c>
      <c r="B6172">
        <v>2</v>
      </c>
    </row>
    <row r="6173" spans="1:2" x14ac:dyDescent="0.3">
      <c r="A6173" s="7" t="s">
        <v>1323</v>
      </c>
      <c r="B6173">
        <v>1</v>
      </c>
    </row>
    <row r="6174" spans="1:2" x14ac:dyDescent="0.3">
      <c r="A6174" s="7" t="s">
        <v>891</v>
      </c>
      <c r="B6174">
        <v>1</v>
      </c>
    </row>
    <row r="6175" spans="1:2" x14ac:dyDescent="0.3">
      <c r="A6175" s="3" t="s">
        <v>5013</v>
      </c>
      <c r="B6175">
        <v>2</v>
      </c>
    </row>
    <row r="6176" spans="1:2" x14ac:dyDescent="0.3">
      <c r="A6176" s="7" t="s">
        <v>8054</v>
      </c>
      <c r="B6176">
        <v>1</v>
      </c>
    </row>
    <row r="6177" spans="1:2" x14ac:dyDescent="0.3">
      <c r="A6177" s="7" t="s">
        <v>9369</v>
      </c>
      <c r="B6177">
        <v>1</v>
      </c>
    </row>
    <row r="6178" spans="1:2" x14ac:dyDescent="0.3">
      <c r="A6178" s="3" t="s">
        <v>13795</v>
      </c>
      <c r="B6178">
        <v>2</v>
      </c>
    </row>
    <row r="6179" spans="1:2" x14ac:dyDescent="0.3">
      <c r="A6179" s="7" t="s">
        <v>10196</v>
      </c>
      <c r="B6179">
        <v>2</v>
      </c>
    </row>
    <row r="6180" spans="1:2" x14ac:dyDescent="0.3">
      <c r="A6180" s="3" t="s">
        <v>17917</v>
      </c>
      <c r="B6180">
        <v>2</v>
      </c>
    </row>
    <row r="6181" spans="1:2" x14ac:dyDescent="0.3">
      <c r="A6181" s="7" t="s">
        <v>14510</v>
      </c>
      <c r="B6181">
        <v>1</v>
      </c>
    </row>
    <row r="6182" spans="1:2" x14ac:dyDescent="0.3">
      <c r="A6182" s="7" t="s">
        <v>17918</v>
      </c>
      <c r="B6182">
        <v>1</v>
      </c>
    </row>
    <row r="6183" spans="1:2" x14ac:dyDescent="0.3">
      <c r="A6183" s="3" t="s">
        <v>11068</v>
      </c>
      <c r="B6183">
        <v>2</v>
      </c>
    </row>
    <row r="6184" spans="1:2" x14ac:dyDescent="0.3">
      <c r="A6184" s="7" t="s">
        <v>11070</v>
      </c>
      <c r="B6184">
        <v>1</v>
      </c>
    </row>
    <row r="6185" spans="1:2" x14ac:dyDescent="0.3">
      <c r="A6185" s="7" t="s">
        <v>13055</v>
      </c>
      <c r="B6185">
        <v>1</v>
      </c>
    </row>
    <row r="6186" spans="1:2" x14ac:dyDescent="0.3">
      <c r="A6186" s="3" t="s">
        <v>1124</v>
      </c>
      <c r="B6186">
        <v>2</v>
      </c>
    </row>
    <row r="6187" spans="1:2" x14ac:dyDescent="0.3">
      <c r="A6187" s="7" t="s">
        <v>4868</v>
      </c>
      <c r="B6187">
        <v>1</v>
      </c>
    </row>
    <row r="6188" spans="1:2" x14ac:dyDescent="0.3">
      <c r="A6188" s="7" t="s">
        <v>200</v>
      </c>
      <c r="B6188">
        <v>1</v>
      </c>
    </row>
    <row r="6189" spans="1:2" x14ac:dyDescent="0.3">
      <c r="A6189" s="3" t="s">
        <v>2260</v>
      </c>
      <c r="B6189">
        <v>2</v>
      </c>
    </row>
    <row r="6190" spans="1:2" x14ac:dyDescent="0.3">
      <c r="A6190" s="7" t="s">
        <v>5459</v>
      </c>
      <c r="B6190">
        <v>1</v>
      </c>
    </row>
    <row r="6191" spans="1:2" x14ac:dyDescent="0.3">
      <c r="A6191" s="7" t="s">
        <v>4153</v>
      </c>
      <c r="B6191">
        <v>1</v>
      </c>
    </row>
    <row r="6192" spans="1:2" x14ac:dyDescent="0.3">
      <c r="A6192" s="3" t="s">
        <v>829</v>
      </c>
      <c r="B6192">
        <v>2</v>
      </c>
    </row>
    <row r="6193" spans="1:2" x14ac:dyDescent="0.3">
      <c r="A6193" s="7" t="s">
        <v>2869</v>
      </c>
      <c r="B6193">
        <v>1</v>
      </c>
    </row>
    <row r="6194" spans="1:2" x14ac:dyDescent="0.3">
      <c r="A6194" s="7" t="s">
        <v>831</v>
      </c>
      <c r="B6194">
        <v>1</v>
      </c>
    </row>
    <row r="6195" spans="1:2" x14ac:dyDescent="0.3">
      <c r="A6195" s="3" t="s">
        <v>17262</v>
      </c>
      <c r="B6195">
        <v>2</v>
      </c>
    </row>
    <row r="6196" spans="1:2" x14ac:dyDescent="0.3">
      <c r="A6196" s="7" t="s">
        <v>17263</v>
      </c>
      <c r="B6196">
        <v>1</v>
      </c>
    </row>
    <row r="6197" spans="1:2" x14ac:dyDescent="0.3">
      <c r="A6197" s="7" t="s">
        <v>21491</v>
      </c>
      <c r="B6197">
        <v>1</v>
      </c>
    </row>
    <row r="6198" spans="1:2" x14ac:dyDescent="0.3">
      <c r="A6198" s="3" t="s">
        <v>15467</v>
      </c>
      <c r="B6198">
        <v>2</v>
      </c>
    </row>
    <row r="6199" spans="1:2" x14ac:dyDescent="0.3">
      <c r="A6199" s="7" t="s">
        <v>650</v>
      </c>
      <c r="B6199">
        <v>1</v>
      </c>
    </row>
    <row r="6200" spans="1:2" x14ac:dyDescent="0.3">
      <c r="A6200" s="7" t="s">
        <v>16997</v>
      </c>
      <c r="B6200">
        <v>1</v>
      </c>
    </row>
    <row r="6201" spans="1:2" x14ac:dyDescent="0.3">
      <c r="A6201" s="3" t="s">
        <v>19270</v>
      </c>
      <c r="B6201">
        <v>2</v>
      </c>
    </row>
    <row r="6202" spans="1:2" x14ac:dyDescent="0.3">
      <c r="A6202" s="7" t="s">
        <v>3982</v>
      </c>
      <c r="B6202">
        <v>1</v>
      </c>
    </row>
    <row r="6203" spans="1:2" x14ac:dyDescent="0.3">
      <c r="A6203" s="7" t="s">
        <v>20998</v>
      </c>
      <c r="B6203">
        <v>1</v>
      </c>
    </row>
    <row r="6204" spans="1:2" x14ac:dyDescent="0.3">
      <c r="A6204" s="3" t="s">
        <v>18135</v>
      </c>
      <c r="B6204">
        <v>2</v>
      </c>
    </row>
    <row r="6205" spans="1:2" x14ac:dyDescent="0.3">
      <c r="A6205" s="7" t="s">
        <v>12772</v>
      </c>
      <c r="B6205">
        <v>2</v>
      </c>
    </row>
    <row r="6206" spans="1:2" x14ac:dyDescent="0.3">
      <c r="A6206" s="3" t="s">
        <v>852</v>
      </c>
      <c r="B6206">
        <v>2</v>
      </c>
    </row>
    <row r="6207" spans="1:2" x14ac:dyDescent="0.3">
      <c r="A6207" s="7" t="s">
        <v>534</v>
      </c>
      <c r="B6207">
        <v>1</v>
      </c>
    </row>
    <row r="6208" spans="1:2" x14ac:dyDescent="0.3">
      <c r="A6208" s="7" t="s">
        <v>1305</v>
      </c>
      <c r="B6208">
        <v>1</v>
      </c>
    </row>
    <row r="6209" spans="1:2" x14ac:dyDescent="0.3">
      <c r="A6209" s="3" t="s">
        <v>15325</v>
      </c>
      <c r="B6209">
        <v>2</v>
      </c>
    </row>
    <row r="6210" spans="1:2" x14ac:dyDescent="0.3">
      <c r="A6210" s="7" t="s">
        <v>17467</v>
      </c>
      <c r="B6210">
        <v>1</v>
      </c>
    </row>
    <row r="6211" spans="1:2" x14ac:dyDescent="0.3">
      <c r="A6211" s="7" t="s">
        <v>15326</v>
      </c>
      <c r="B6211">
        <v>1</v>
      </c>
    </row>
    <row r="6212" spans="1:2" x14ac:dyDescent="0.3">
      <c r="A6212" s="3" t="s">
        <v>17842</v>
      </c>
      <c r="B6212">
        <v>2</v>
      </c>
    </row>
    <row r="6213" spans="1:2" x14ac:dyDescent="0.3">
      <c r="A6213" s="7" t="s">
        <v>13851</v>
      </c>
      <c r="B6213">
        <v>1</v>
      </c>
    </row>
    <row r="6214" spans="1:2" x14ac:dyDescent="0.3">
      <c r="A6214" s="7" t="s">
        <v>17844</v>
      </c>
      <c r="B6214">
        <v>1</v>
      </c>
    </row>
    <row r="6215" spans="1:2" x14ac:dyDescent="0.3">
      <c r="A6215" s="3" t="s">
        <v>13287</v>
      </c>
      <c r="B6215">
        <v>2</v>
      </c>
    </row>
    <row r="6216" spans="1:2" x14ac:dyDescent="0.3">
      <c r="A6216" s="7" t="s">
        <v>20563</v>
      </c>
      <c r="B6216">
        <v>1</v>
      </c>
    </row>
    <row r="6217" spans="1:2" x14ac:dyDescent="0.3">
      <c r="A6217" s="7" t="s">
        <v>10713</v>
      </c>
      <c r="B6217">
        <v>1</v>
      </c>
    </row>
    <row r="6218" spans="1:2" x14ac:dyDescent="0.3">
      <c r="A6218" s="3" t="s">
        <v>19200</v>
      </c>
      <c r="B6218">
        <v>2</v>
      </c>
    </row>
    <row r="6219" spans="1:2" x14ac:dyDescent="0.3">
      <c r="A6219" s="7" t="s">
        <v>19201</v>
      </c>
      <c r="B6219">
        <v>1</v>
      </c>
    </row>
    <row r="6220" spans="1:2" x14ac:dyDescent="0.3">
      <c r="A6220" s="7" t="s">
        <v>3982</v>
      </c>
      <c r="B6220">
        <v>1</v>
      </c>
    </row>
    <row r="6221" spans="1:2" x14ac:dyDescent="0.3">
      <c r="A6221" s="3" t="s">
        <v>6350</v>
      </c>
      <c r="B6221">
        <v>2</v>
      </c>
    </row>
    <row r="6222" spans="1:2" x14ac:dyDescent="0.3">
      <c r="A6222" s="7" t="s">
        <v>18251</v>
      </c>
      <c r="B6222">
        <v>1</v>
      </c>
    </row>
    <row r="6223" spans="1:2" x14ac:dyDescent="0.3">
      <c r="A6223" s="7" t="s">
        <v>6352</v>
      </c>
      <c r="B6223">
        <v>1</v>
      </c>
    </row>
    <row r="6224" spans="1:2" x14ac:dyDescent="0.3">
      <c r="A6224" s="3" t="s">
        <v>132</v>
      </c>
      <c r="B6224">
        <v>2</v>
      </c>
    </row>
    <row r="6225" spans="1:2" x14ac:dyDescent="0.3">
      <c r="A6225" s="7" t="s">
        <v>132</v>
      </c>
      <c r="B6225">
        <v>2</v>
      </c>
    </row>
    <row r="6226" spans="1:2" x14ac:dyDescent="0.3">
      <c r="A6226" s="3" t="s">
        <v>3101</v>
      </c>
      <c r="B6226">
        <v>2</v>
      </c>
    </row>
    <row r="6227" spans="1:2" x14ac:dyDescent="0.3">
      <c r="A6227" s="7" t="s">
        <v>3102</v>
      </c>
      <c r="B6227">
        <v>1</v>
      </c>
    </row>
    <row r="6228" spans="1:2" x14ac:dyDescent="0.3">
      <c r="A6228" s="7" t="s">
        <v>8017</v>
      </c>
      <c r="B6228">
        <v>1</v>
      </c>
    </row>
    <row r="6229" spans="1:2" x14ac:dyDescent="0.3">
      <c r="A6229" s="3" t="s">
        <v>16614</v>
      </c>
      <c r="B6229">
        <v>2</v>
      </c>
    </row>
    <row r="6230" spans="1:2" x14ac:dyDescent="0.3">
      <c r="A6230" s="7" t="s">
        <v>18195</v>
      </c>
      <c r="B6230">
        <v>1</v>
      </c>
    </row>
    <row r="6231" spans="1:2" x14ac:dyDescent="0.3">
      <c r="A6231" s="7" t="s">
        <v>16616</v>
      </c>
      <c r="B6231">
        <v>1</v>
      </c>
    </row>
    <row r="6232" spans="1:2" x14ac:dyDescent="0.3">
      <c r="A6232" s="3" t="s">
        <v>648</v>
      </c>
      <c r="B6232">
        <v>2</v>
      </c>
    </row>
    <row r="6233" spans="1:2" x14ac:dyDescent="0.3">
      <c r="A6233" s="7" t="s">
        <v>650</v>
      </c>
      <c r="B6233">
        <v>1</v>
      </c>
    </row>
    <row r="6234" spans="1:2" x14ac:dyDescent="0.3">
      <c r="A6234" s="7" t="s">
        <v>254</v>
      </c>
      <c r="B6234">
        <v>1</v>
      </c>
    </row>
    <row r="6235" spans="1:2" x14ac:dyDescent="0.3">
      <c r="A6235" s="3" t="s">
        <v>8489</v>
      </c>
      <c r="B6235">
        <v>2</v>
      </c>
    </row>
    <row r="6236" spans="1:2" x14ac:dyDescent="0.3">
      <c r="A6236" s="7" t="s">
        <v>1002</v>
      </c>
      <c r="B6236">
        <v>1</v>
      </c>
    </row>
    <row r="6237" spans="1:2" x14ac:dyDescent="0.3">
      <c r="A6237" s="7" t="s">
        <v>8999</v>
      </c>
      <c r="B6237">
        <v>1</v>
      </c>
    </row>
    <row r="6238" spans="1:2" x14ac:dyDescent="0.3">
      <c r="A6238" s="3" t="s">
        <v>3500</v>
      </c>
      <c r="B6238">
        <v>2</v>
      </c>
    </row>
    <row r="6239" spans="1:2" x14ac:dyDescent="0.3">
      <c r="A6239" s="7" t="s">
        <v>3502</v>
      </c>
      <c r="B6239">
        <v>1</v>
      </c>
    </row>
    <row r="6240" spans="1:2" x14ac:dyDescent="0.3">
      <c r="A6240" s="7" t="s">
        <v>3395</v>
      </c>
      <c r="B6240">
        <v>1</v>
      </c>
    </row>
    <row r="6241" spans="1:2" x14ac:dyDescent="0.3">
      <c r="A6241" s="3" t="s">
        <v>8321</v>
      </c>
      <c r="B6241">
        <v>2</v>
      </c>
    </row>
    <row r="6242" spans="1:2" x14ac:dyDescent="0.3">
      <c r="A6242" s="7" t="s">
        <v>4883</v>
      </c>
      <c r="B6242">
        <v>1</v>
      </c>
    </row>
    <row r="6243" spans="1:2" x14ac:dyDescent="0.3">
      <c r="A6243" s="7" t="s">
        <v>8323</v>
      </c>
      <c r="B6243">
        <v>1</v>
      </c>
    </row>
    <row r="6244" spans="1:2" x14ac:dyDescent="0.3">
      <c r="A6244" s="3" t="s">
        <v>16385</v>
      </c>
      <c r="B6244">
        <v>2</v>
      </c>
    </row>
    <row r="6245" spans="1:2" x14ac:dyDescent="0.3">
      <c r="A6245" s="7" t="s">
        <v>18251</v>
      </c>
      <c r="B6245">
        <v>1</v>
      </c>
    </row>
    <row r="6246" spans="1:2" x14ac:dyDescent="0.3">
      <c r="A6246" s="7" t="s">
        <v>16386</v>
      </c>
      <c r="B6246">
        <v>1</v>
      </c>
    </row>
    <row r="6247" spans="1:2" x14ac:dyDescent="0.3">
      <c r="A6247" s="3" t="s">
        <v>8279</v>
      </c>
      <c r="B6247">
        <v>2</v>
      </c>
    </row>
    <row r="6248" spans="1:2" x14ac:dyDescent="0.3">
      <c r="A6248" s="7" t="s">
        <v>8280</v>
      </c>
      <c r="B6248">
        <v>1</v>
      </c>
    </row>
    <row r="6249" spans="1:2" x14ac:dyDescent="0.3">
      <c r="A6249" s="7" t="s">
        <v>9857</v>
      </c>
      <c r="B6249">
        <v>1</v>
      </c>
    </row>
    <row r="6250" spans="1:2" x14ac:dyDescent="0.3">
      <c r="A6250" s="3" t="s">
        <v>851</v>
      </c>
      <c r="B6250">
        <v>2</v>
      </c>
    </row>
    <row r="6251" spans="1:2" x14ac:dyDescent="0.3">
      <c r="A6251" s="7" t="s">
        <v>853</v>
      </c>
      <c r="B6251">
        <v>1</v>
      </c>
    </row>
    <row r="6252" spans="1:2" x14ac:dyDescent="0.3">
      <c r="A6252" s="7" t="s">
        <v>1397</v>
      </c>
      <c r="B6252">
        <v>1</v>
      </c>
    </row>
    <row r="6253" spans="1:2" x14ac:dyDescent="0.3">
      <c r="A6253" s="3" t="s">
        <v>17124</v>
      </c>
      <c r="B6253">
        <v>2</v>
      </c>
    </row>
    <row r="6254" spans="1:2" x14ac:dyDescent="0.3">
      <c r="A6254" s="7" t="s">
        <v>17125</v>
      </c>
      <c r="B6254">
        <v>2</v>
      </c>
    </row>
    <row r="6255" spans="1:2" x14ac:dyDescent="0.3">
      <c r="A6255" s="3" t="s">
        <v>11851</v>
      </c>
      <c r="B6255">
        <v>2</v>
      </c>
    </row>
    <row r="6256" spans="1:2" x14ac:dyDescent="0.3">
      <c r="A6256" s="7" t="s">
        <v>11626</v>
      </c>
      <c r="B6256">
        <v>1</v>
      </c>
    </row>
    <row r="6257" spans="1:2" x14ac:dyDescent="0.3">
      <c r="A6257" s="7" t="s">
        <v>10551</v>
      </c>
      <c r="B6257">
        <v>1</v>
      </c>
    </row>
    <row r="6258" spans="1:2" x14ac:dyDescent="0.3">
      <c r="A6258" s="3" t="s">
        <v>18699</v>
      </c>
      <c r="B6258">
        <v>2</v>
      </c>
    </row>
    <row r="6259" spans="1:2" x14ac:dyDescent="0.3">
      <c r="A6259" s="7" t="s">
        <v>20892</v>
      </c>
      <c r="B6259">
        <v>1</v>
      </c>
    </row>
    <row r="6260" spans="1:2" x14ac:dyDescent="0.3">
      <c r="A6260" s="7" t="s">
        <v>18700</v>
      </c>
      <c r="B6260">
        <v>1</v>
      </c>
    </row>
    <row r="6261" spans="1:2" x14ac:dyDescent="0.3">
      <c r="A6261" s="3" t="s">
        <v>7548</v>
      </c>
      <c r="B6261">
        <v>2</v>
      </c>
    </row>
    <row r="6262" spans="1:2" x14ac:dyDescent="0.3">
      <c r="A6262" s="7" t="s">
        <v>7549</v>
      </c>
      <c r="B6262">
        <v>1</v>
      </c>
    </row>
    <row r="6263" spans="1:2" x14ac:dyDescent="0.3">
      <c r="A6263" s="7" t="s">
        <v>8239</v>
      </c>
      <c r="B6263">
        <v>1</v>
      </c>
    </row>
    <row r="6264" spans="1:2" x14ac:dyDescent="0.3">
      <c r="A6264" s="3" t="s">
        <v>17013</v>
      </c>
      <c r="B6264">
        <v>2</v>
      </c>
    </row>
    <row r="6265" spans="1:2" x14ac:dyDescent="0.3">
      <c r="A6265" s="7" t="s">
        <v>20335</v>
      </c>
      <c r="B6265">
        <v>1</v>
      </c>
    </row>
    <row r="6266" spans="1:2" x14ac:dyDescent="0.3">
      <c r="A6266" s="7" t="s">
        <v>11796</v>
      </c>
      <c r="B6266">
        <v>1</v>
      </c>
    </row>
    <row r="6267" spans="1:2" x14ac:dyDescent="0.3">
      <c r="A6267" s="3" t="s">
        <v>898</v>
      </c>
      <c r="B6267">
        <v>2</v>
      </c>
    </row>
    <row r="6268" spans="1:2" x14ac:dyDescent="0.3">
      <c r="A6268" s="7" t="s">
        <v>235</v>
      </c>
      <c r="B6268">
        <v>2</v>
      </c>
    </row>
    <row r="6269" spans="1:2" x14ac:dyDescent="0.3">
      <c r="A6269" s="3" t="s">
        <v>18360</v>
      </c>
      <c r="B6269">
        <v>2</v>
      </c>
    </row>
    <row r="6270" spans="1:2" x14ac:dyDescent="0.3">
      <c r="A6270" s="7" t="s">
        <v>15273</v>
      </c>
      <c r="B6270">
        <v>1</v>
      </c>
    </row>
    <row r="6271" spans="1:2" x14ac:dyDescent="0.3">
      <c r="A6271" s="7" t="s">
        <v>18361</v>
      </c>
      <c r="B6271">
        <v>1</v>
      </c>
    </row>
    <row r="6272" spans="1:2" x14ac:dyDescent="0.3">
      <c r="A6272" s="3" t="s">
        <v>2721</v>
      </c>
      <c r="B6272">
        <v>2</v>
      </c>
    </row>
    <row r="6273" spans="1:2" x14ac:dyDescent="0.3">
      <c r="A6273" s="7" t="s">
        <v>2721</v>
      </c>
      <c r="B6273">
        <v>2</v>
      </c>
    </row>
    <row r="6274" spans="1:2" x14ac:dyDescent="0.3">
      <c r="A6274" s="3" t="s">
        <v>173</v>
      </c>
      <c r="B6274">
        <v>2</v>
      </c>
    </row>
    <row r="6275" spans="1:2" x14ac:dyDescent="0.3">
      <c r="A6275" s="7" t="s">
        <v>175</v>
      </c>
      <c r="B6275">
        <v>1</v>
      </c>
    </row>
    <row r="6276" spans="1:2" x14ac:dyDescent="0.3">
      <c r="A6276" s="7" t="s">
        <v>19586</v>
      </c>
      <c r="B6276">
        <v>1</v>
      </c>
    </row>
    <row r="6277" spans="1:2" x14ac:dyDescent="0.3">
      <c r="A6277" s="3" t="s">
        <v>13625</v>
      </c>
      <c r="B6277">
        <v>2</v>
      </c>
    </row>
    <row r="6278" spans="1:2" x14ac:dyDescent="0.3">
      <c r="A6278" s="7" t="s">
        <v>18921</v>
      </c>
      <c r="B6278">
        <v>1</v>
      </c>
    </row>
    <row r="6279" spans="1:2" x14ac:dyDescent="0.3">
      <c r="A6279" s="7" t="s">
        <v>13626</v>
      </c>
      <c r="B6279">
        <v>1</v>
      </c>
    </row>
    <row r="6280" spans="1:2" x14ac:dyDescent="0.3">
      <c r="A6280" s="3" t="s">
        <v>19782</v>
      </c>
      <c r="B6280">
        <v>2</v>
      </c>
    </row>
    <row r="6281" spans="1:2" x14ac:dyDescent="0.3">
      <c r="A6281" s="7" t="s">
        <v>15439</v>
      </c>
      <c r="B6281">
        <v>1</v>
      </c>
    </row>
    <row r="6282" spans="1:2" x14ac:dyDescent="0.3">
      <c r="A6282" s="7" t="s">
        <v>16424</v>
      </c>
      <c r="B6282">
        <v>1</v>
      </c>
    </row>
    <row r="6283" spans="1:2" x14ac:dyDescent="0.3">
      <c r="A6283" s="3" t="s">
        <v>14650</v>
      </c>
      <c r="B6283">
        <v>2</v>
      </c>
    </row>
    <row r="6284" spans="1:2" x14ac:dyDescent="0.3">
      <c r="A6284" s="7" t="s">
        <v>19273</v>
      </c>
      <c r="B6284">
        <v>1</v>
      </c>
    </row>
    <row r="6285" spans="1:2" x14ac:dyDescent="0.3">
      <c r="A6285" s="7" t="s">
        <v>8955</v>
      </c>
      <c r="B6285">
        <v>1</v>
      </c>
    </row>
    <row r="6286" spans="1:2" x14ac:dyDescent="0.3">
      <c r="A6286" s="3" t="s">
        <v>17366</v>
      </c>
      <c r="B6286">
        <v>2</v>
      </c>
    </row>
    <row r="6287" spans="1:2" x14ac:dyDescent="0.3">
      <c r="A6287" s="7" t="s">
        <v>21100</v>
      </c>
      <c r="B6287">
        <v>1</v>
      </c>
    </row>
    <row r="6288" spans="1:2" x14ac:dyDescent="0.3">
      <c r="A6288" s="7" t="s">
        <v>13162</v>
      </c>
      <c r="B6288">
        <v>1</v>
      </c>
    </row>
    <row r="6289" spans="1:2" x14ac:dyDescent="0.3">
      <c r="A6289" s="3" t="s">
        <v>18040</v>
      </c>
      <c r="B6289">
        <v>2</v>
      </c>
    </row>
    <row r="6290" spans="1:2" x14ac:dyDescent="0.3">
      <c r="A6290" s="7" t="s">
        <v>19356</v>
      </c>
      <c r="B6290">
        <v>1</v>
      </c>
    </row>
    <row r="6291" spans="1:2" x14ac:dyDescent="0.3">
      <c r="A6291" s="7" t="s">
        <v>18042</v>
      </c>
      <c r="B6291">
        <v>1</v>
      </c>
    </row>
    <row r="6292" spans="1:2" x14ac:dyDescent="0.3">
      <c r="A6292" s="3" t="s">
        <v>3952</v>
      </c>
      <c r="B6292">
        <v>2</v>
      </c>
    </row>
    <row r="6293" spans="1:2" x14ac:dyDescent="0.3">
      <c r="A6293" s="7" t="s">
        <v>260</v>
      </c>
      <c r="B6293">
        <v>1</v>
      </c>
    </row>
    <row r="6294" spans="1:2" x14ac:dyDescent="0.3">
      <c r="A6294" s="7" t="s">
        <v>1116</v>
      </c>
      <c r="B6294">
        <v>1</v>
      </c>
    </row>
    <row r="6295" spans="1:2" x14ac:dyDescent="0.3">
      <c r="A6295" s="3" t="s">
        <v>11046</v>
      </c>
      <c r="B6295">
        <v>2</v>
      </c>
    </row>
    <row r="6296" spans="1:2" x14ac:dyDescent="0.3">
      <c r="A6296" s="7" t="s">
        <v>6661</v>
      </c>
      <c r="B6296">
        <v>1</v>
      </c>
    </row>
    <row r="6297" spans="1:2" x14ac:dyDescent="0.3">
      <c r="A6297" s="7" t="s">
        <v>14683</v>
      </c>
      <c r="B6297">
        <v>1</v>
      </c>
    </row>
    <row r="6298" spans="1:2" x14ac:dyDescent="0.3">
      <c r="A6298" s="3" t="s">
        <v>16448</v>
      </c>
      <c r="B6298">
        <v>2</v>
      </c>
    </row>
    <row r="6299" spans="1:2" x14ac:dyDescent="0.3">
      <c r="A6299" s="7" t="s">
        <v>16449</v>
      </c>
      <c r="B6299">
        <v>1</v>
      </c>
    </row>
    <row r="6300" spans="1:2" x14ac:dyDescent="0.3">
      <c r="A6300" s="7" t="s">
        <v>13404</v>
      </c>
      <c r="B6300">
        <v>1</v>
      </c>
    </row>
    <row r="6301" spans="1:2" x14ac:dyDescent="0.3">
      <c r="A6301" s="3" t="s">
        <v>4892</v>
      </c>
      <c r="B6301">
        <v>2</v>
      </c>
    </row>
    <row r="6302" spans="1:2" x14ac:dyDescent="0.3">
      <c r="A6302" s="7" t="s">
        <v>1523</v>
      </c>
      <c r="B6302">
        <v>1</v>
      </c>
    </row>
    <row r="6303" spans="1:2" x14ac:dyDescent="0.3">
      <c r="A6303" s="7" t="s">
        <v>6277</v>
      </c>
      <c r="B6303">
        <v>1</v>
      </c>
    </row>
    <row r="6304" spans="1:2" x14ac:dyDescent="0.3">
      <c r="A6304" s="3" t="s">
        <v>2384</v>
      </c>
      <c r="B6304">
        <v>2</v>
      </c>
    </row>
    <row r="6305" spans="1:2" x14ac:dyDescent="0.3">
      <c r="A6305" s="7" t="s">
        <v>2386</v>
      </c>
      <c r="B6305">
        <v>1</v>
      </c>
    </row>
    <row r="6306" spans="1:2" x14ac:dyDescent="0.3">
      <c r="A6306" s="7" t="s">
        <v>5213</v>
      </c>
      <c r="B6306">
        <v>1</v>
      </c>
    </row>
    <row r="6307" spans="1:2" x14ac:dyDescent="0.3">
      <c r="A6307" s="3" t="s">
        <v>3776</v>
      </c>
      <c r="B6307">
        <v>2</v>
      </c>
    </row>
    <row r="6308" spans="1:2" x14ac:dyDescent="0.3">
      <c r="A6308" s="7" t="s">
        <v>79</v>
      </c>
      <c r="B6308">
        <v>1</v>
      </c>
    </row>
    <row r="6309" spans="1:2" x14ac:dyDescent="0.3">
      <c r="A6309" s="7" t="s">
        <v>4328</v>
      </c>
      <c r="B6309">
        <v>1</v>
      </c>
    </row>
    <row r="6310" spans="1:2" x14ac:dyDescent="0.3">
      <c r="A6310" s="3" t="s">
        <v>15630</v>
      </c>
      <c r="B6310">
        <v>2</v>
      </c>
    </row>
    <row r="6311" spans="1:2" x14ac:dyDescent="0.3">
      <c r="A6311" s="7" t="s">
        <v>7831</v>
      </c>
      <c r="B6311">
        <v>1</v>
      </c>
    </row>
    <row r="6312" spans="1:2" x14ac:dyDescent="0.3">
      <c r="A6312" s="7" t="s">
        <v>15662</v>
      </c>
      <c r="B6312">
        <v>1</v>
      </c>
    </row>
    <row r="6313" spans="1:2" x14ac:dyDescent="0.3">
      <c r="A6313" s="3" t="s">
        <v>3859</v>
      </c>
      <c r="B6313">
        <v>2</v>
      </c>
    </row>
    <row r="6314" spans="1:2" x14ac:dyDescent="0.3">
      <c r="A6314" s="7" t="s">
        <v>1034</v>
      </c>
      <c r="B6314">
        <v>1</v>
      </c>
    </row>
    <row r="6315" spans="1:2" x14ac:dyDescent="0.3">
      <c r="A6315" s="7" t="s">
        <v>1205</v>
      </c>
      <c r="B6315">
        <v>1</v>
      </c>
    </row>
    <row r="6316" spans="1:2" x14ac:dyDescent="0.3">
      <c r="A6316" s="3" t="s">
        <v>12039</v>
      </c>
      <c r="B6316">
        <v>2</v>
      </c>
    </row>
    <row r="6317" spans="1:2" x14ac:dyDescent="0.3">
      <c r="A6317" s="7" t="s">
        <v>12001</v>
      </c>
      <c r="B6317">
        <v>1</v>
      </c>
    </row>
    <row r="6318" spans="1:2" x14ac:dyDescent="0.3">
      <c r="A6318" s="7" t="s">
        <v>11664</v>
      </c>
      <c r="B6318">
        <v>1</v>
      </c>
    </row>
    <row r="6319" spans="1:2" x14ac:dyDescent="0.3">
      <c r="A6319" s="3" t="s">
        <v>7387</v>
      </c>
      <c r="B6319">
        <v>2</v>
      </c>
    </row>
    <row r="6320" spans="1:2" x14ac:dyDescent="0.3">
      <c r="A6320" s="7" t="s">
        <v>2535</v>
      </c>
      <c r="B6320">
        <v>1</v>
      </c>
    </row>
    <row r="6321" spans="1:2" x14ac:dyDescent="0.3">
      <c r="A6321" s="7" t="s">
        <v>3238</v>
      </c>
      <c r="B6321">
        <v>1</v>
      </c>
    </row>
    <row r="6322" spans="1:2" x14ac:dyDescent="0.3">
      <c r="A6322" s="3" t="s">
        <v>2972</v>
      </c>
      <c r="B6322">
        <v>2</v>
      </c>
    </row>
    <row r="6323" spans="1:2" x14ac:dyDescent="0.3">
      <c r="A6323" s="7" t="s">
        <v>2974</v>
      </c>
      <c r="B6323">
        <v>1</v>
      </c>
    </row>
    <row r="6324" spans="1:2" x14ac:dyDescent="0.3">
      <c r="A6324" s="7" t="s">
        <v>11406</v>
      </c>
      <c r="B6324">
        <v>1</v>
      </c>
    </row>
    <row r="6325" spans="1:2" x14ac:dyDescent="0.3">
      <c r="A6325" s="3" t="s">
        <v>9130</v>
      </c>
      <c r="B6325">
        <v>2</v>
      </c>
    </row>
    <row r="6326" spans="1:2" x14ac:dyDescent="0.3">
      <c r="A6326" s="7" t="s">
        <v>11146</v>
      </c>
      <c r="B6326">
        <v>1</v>
      </c>
    </row>
    <row r="6327" spans="1:2" x14ac:dyDescent="0.3">
      <c r="A6327" s="7" t="s">
        <v>11875</v>
      </c>
      <c r="B6327">
        <v>1</v>
      </c>
    </row>
    <row r="6328" spans="1:2" x14ac:dyDescent="0.3">
      <c r="A6328" s="3" t="s">
        <v>5255</v>
      </c>
      <c r="B6328">
        <v>2</v>
      </c>
    </row>
    <row r="6329" spans="1:2" x14ac:dyDescent="0.3">
      <c r="A6329" s="7" t="s">
        <v>8897</v>
      </c>
      <c r="B6329">
        <v>1</v>
      </c>
    </row>
    <row r="6330" spans="1:2" x14ac:dyDescent="0.3">
      <c r="A6330" s="7" t="s">
        <v>345</v>
      </c>
      <c r="B6330">
        <v>1</v>
      </c>
    </row>
    <row r="6331" spans="1:2" x14ac:dyDescent="0.3">
      <c r="A6331" s="3" t="s">
        <v>18784</v>
      </c>
      <c r="B6331">
        <v>2</v>
      </c>
    </row>
    <row r="6332" spans="1:2" x14ac:dyDescent="0.3">
      <c r="A6332" s="7" t="s">
        <v>17824</v>
      </c>
      <c r="B6332">
        <v>1</v>
      </c>
    </row>
    <row r="6333" spans="1:2" x14ac:dyDescent="0.3">
      <c r="A6333" s="7" t="s">
        <v>13859</v>
      </c>
      <c r="B6333">
        <v>1</v>
      </c>
    </row>
    <row r="6334" spans="1:2" x14ac:dyDescent="0.3">
      <c r="A6334" s="3" t="s">
        <v>4908</v>
      </c>
      <c r="B6334">
        <v>2</v>
      </c>
    </row>
    <row r="6335" spans="1:2" x14ac:dyDescent="0.3">
      <c r="A6335" s="7" t="s">
        <v>4292</v>
      </c>
      <c r="B6335">
        <v>1</v>
      </c>
    </row>
    <row r="6336" spans="1:2" x14ac:dyDescent="0.3">
      <c r="A6336" s="7" t="s">
        <v>184</v>
      </c>
      <c r="B6336">
        <v>1</v>
      </c>
    </row>
    <row r="6337" spans="1:2" x14ac:dyDescent="0.3">
      <c r="A6337" s="3" t="s">
        <v>6586</v>
      </c>
      <c r="B6337">
        <v>2</v>
      </c>
    </row>
    <row r="6338" spans="1:2" x14ac:dyDescent="0.3">
      <c r="A6338" s="7" t="s">
        <v>2168</v>
      </c>
      <c r="B6338">
        <v>1</v>
      </c>
    </row>
    <row r="6339" spans="1:2" x14ac:dyDescent="0.3">
      <c r="A6339" s="7" t="s">
        <v>2535</v>
      </c>
      <c r="B6339">
        <v>1</v>
      </c>
    </row>
    <row r="6340" spans="1:2" x14ac:dyDescent="0.3">
      <c r="A6340" s="3" t="s">
        <v>11980</v>
      </c>
      <c r="B6340">
        <v>2</v>
      </c>
    </row>
    <row r="6341" spans="1:2" x14ac:dyDescent="0.3">
      <c r="A6341" s="7" t="s">
        <v>11981</v>
      </c>
      <c r="B6341">
        <v>1</v>
      </c>
    </row>
    <row r="6342" spans="1:2" x14ac:dyDescent="0.3">
      <c r="A6342" s="7" t="s">
        <v>13160</v>
      </c>
      <c r="B6342">
        <v>1</v>
      </c>
    </row>
    <row r="6343" spans="1:2" x14ac:dyDescent="0.3">
      <c r="A6343" s="3" t="s">
        <v>3556</v>
      </c>
      <c r="B6343">
        <v>2</v>
      </c>
    </row>
    <row r="6344" spans="1:2" x14ac:dyDescent="0.3">
      <c r="A6344" s="7" t="s">
        <v>49</v>
      </c>
      <c r="B6344">
        <v>1</v>
      </c>
    </row>
    <row r="6345" spans="1:2" x14ac:dyDescent="0.3">
      <c r="A6345" s="7" t="s">
        <v>4153</v>
      </c>
      <c r="B6345">
        <v>1</v>
      </c>
    </row>
    <row r="6346" spans="1:2" x14ac:dyDescent="0.3">
      <c r="A6346" s="3" t="s">
        <v>3373</v>
      </c>
      <c r="B6346">
        <v>2</v>
      </c>
    </row>
    <row r="6347" spans="1:2" x14ac:dyDescent="0.3">
      <c r="A6347" s="7" t="s">
        <v>3374</v>
      </c>
      <c r="B6347">
        <v>1</v>
      </c>
    </row>
    <row r="6348" spans="1:2" x14ac:dyDescent="0.3">
      <c r="A6348" s="7" t="s">
        <v>4593</v>
      </c>
      <c r="B6348">
        <v>1</v>
      </c>
    </row>
    <row r="6349" spans="1:2" x14ac:dyDescent="0.3">
      <c r="A6349" s="3" t="s">
        <v>2056</v>
      </c>
      <c r="B6349">
        <v>2</v>
      </c>
    </row>
    <row r="6350" spans="1:2" x14ac:dyDescent="0.3">
      <c r="A6350" s="7" t="s">
        <v>2704</v>
      </c>
      <c r="B6350">
        <v>1</v>
      </c>
    </row>
    <row r="6351" spans="1:2" x14ac:dyDescent="0.3">
      <c r="A6351" s="7" t="s">
        <v>2057</v>
      </c>
      <c r="B6351">
        <v>1</v>
      </c>
    </row>
    <row r="6352" spans="1:2" x14ac:dyDescent="0.3">
      <c r="A6352" s="3" t="s">
        <v>4437</v>
      </c>
      <c r="B6352">
        <v>2</v>
      </c>
    </row>
    <row r="6353" spans="1:2" x14ac:dyDescent="0.3">
      <c r="A6353" s="7" t="s">
        <v>3208</v>
      </c>
      <c r="B6353">
        <v>2</v>
      </c>
    </row>
    <row r="6354" spans="1:2" x14ac:dyDescent="0.3">
      <c r="A6354" s="3" t="s">
        <v>1637</v>
      </c>
      <c r="B6354">
        <v>2</v>
      </c>
    </row>
    <row r="6355" spans="1:2" x14ac:dyDescent="0.3">
      <c r="A6355" s="7" t="s">
        <v>4568</v>
      </c>
      <c r="B6355">
        <v>1</v>
      </c>
    </row>
    <row r="6356" spans="1:2" x14ac:dyDescent="0.3">
      <c r="A6356" s="7" t="s">
        <v>1638</v>
      </c>
      <c r="B6356">
        <v>1</v>
      </c>
    </row>
    <row r="6357" spans="1:2" x14ac:dyDescent="0.3">
      <c r="A6357" s="3" t="s">
        <v>14508</v>
      </c>
      <c r="B6357">
        <v>2</v>
      </c>
    </row>
    <row r="6358" spans="1:2" x14ac:dyDescent="0.3">
      <c r="A6358" s="7" t="s">
        <v>14510</v>
      </c>
      <c r="B6358">
        <v>1</v>
      </c>
    </row>
    <row r="6359" spans="1:2" x14ac:dyDescent="0.3">
      <c r="A6359" s="7" t="s">
        <v>16697</v>
      </c>
      <c r="B6359">
        <v>1</v>
      </c>
    </row>
    <row r="6360" spans="1:2" x14ac:dyDescent="0.3">
      <c r="A6360" s="3" t="s">
        <v>10680</v>
      </c>
      <c r="B6360">
        <v>2</v>
      </c>
    </row>
    <row r="6361" spans="1:2" x14ac:dyDescent="0.3">
      <c r="A6361" s="7" t="s">
        <v>14008</v>
      </c>
      <c r="B6361">
        <v>1</v>
      </c>
    </row>
    <row r="6362" spans="1:2" x14ac:dyDescent="0.3">
      <c r="A6362" s="7" t="s">
        <v>10415</v>
      </c>
      <c r="B6362">
        <v>1</v>
      </c>
    </row>
    <row r="6363" spans="1:2" x14ac:dyDescent="0.3">
      <c r="A6363" s="3" t="s">
        <v>8840</v>
      </c>
      <c r="B6363">
        <v>2</v>
      </c>
    </row>
    <row r="6364" spans="1:2" x14ac:dyDescent="0.3">
      <c r="A6364" s="7" t="s">
        <v>10202</v>
      </c>
      <c r="B6364">
        <v>1</v>
      </c>
    </row>
    <row r="6365" spans="1:2" x14ac:dyDescent="0.3">
      <c r="A6365" s="7" t="s">
        <v>7458</v>
      </c>
      <c r="B6365">
        <v>1</v>
      </c>
    </row>
    <row r="6366" spans="1:2" x14ac:dyDescent="0.3">
      <c r="A6366" s="3" t="s">
        <v>10097</v>
      </c>
      <c r="B6366">
        <v>2</v>
      </c>
    </row>
    <row r="6367" spans="1:2" x14ac:dyDescent="0.3">
      <c r="A6367" s="7" t="s">
        <v>12007</v>
      </c>
      <c r="B6367">
        <v>1</v>
      </c>
    </row>
    <row r="6368" spans="1:2" x14ac:dyDescent="0.3">
      <c r="A6368" s="7" t="s">
        <v>9844</v>
      </c>
      <c r="B6368">
        <v>1</v>
      </c>
    </row>
    <row r="6369" spans="1:2" x14ac:dyDescent="0.3">
      <c r="A6369" s="3" t="s">
        <v>2182</v>
      </c>
      <c r="B6369">
        <v>2</v>
      </c>
    </row>
    <row r="6370" spans="1:2" x14ac:dyDescent="0.3">
      <c r="A6370" s="7" t="s">
        <v>3473</v>
      </c>
      <c r="B6370">
        <v>1</v>
      </c>
    </row>
    <row r="6371" spans="1:2" x14ac:dyDescent="0.3">
      <c r="A6371" s="7" t="s">
        <v>2184</v>
      </c>
      <c r="B6371">
        <v>1</v>
      </c>
    </row>
    <row r="6372" spans="1:2" x14ac:dyDescent="0.3">
      <c r="A6372" s="3" t="s">
        <v>89</v>
      </c>
      <c r="B6372">
        <v>2</v>
      </c>
    </row>
    <row r="6373" spans="1:2" x14ac:dyDescent="0.3">
      <c r="A6373" s="7" t="s">
        <v>90</v>
      </c>
      <c r="B6373">
        <v>2</v>
      </c>
    </row>
    <row r="6374" spans="1:2" x14ac:dyDescent="0.3">
      <c r="A6374" s="3" t="s">
        <v>239</v>
      </c>
      <c r="B6374">
        <v>2</v>
      </c>
    </row>
    <row r="6375" spans="1:2" x14ac:dyDescent="0.3">
      <c r="A6375" s="7" t="s">
        <v>241</v>
      </c>
      <c r="B6375">
        <v>1</v>
      </c>
    </row>
    <row r="6376" spans="1:2" x14ac:dyDescent="0.3">
      <c r="A6376" s="7" t="s">
        <v>3656</v>
      </c>
      <c r="B6376">
        <v>1</v>
      </c>
    </row>
    <row r="6377" spans="1:2" x14ac:dyDescent="0.3">
      <c r="A6377" s="3" t="s">
        <v>18308</v>
      </c>
      <c r="B6377">
        <v>2</v>
      </c>
    </row>
    <row r="6378" spans="1:2" x14ac:dyDescent="0.3">
      <c r="A6378" s="7" t="s">
        <v>14401</v>
      </c>
      <c r="B6378">
        <v>1</v>
      </c>
    </row>
    <row r="6379" spans="1:2" x14ac:dyDescent="0.3">
      <c r="A6379" s="7" t="s">
        <v>12552</v>
      </c>
      <c r="B6379">
        <v>1</v>
      </c>
    </row>
    <row r="6380" spans="1:2" x14ac:dyDescent="0.3">
      <c r="A6380" s="3" t="s">
        <v>16309</v>
      </c>
      <c r="B6380">
        <v>2</v>
      </c>
    </row>
    <row r="6381" spans="1:2" x14ac:dyDescent="0.3">
      <c r="A6381" s="7" t="s">
        <v>16179</v>
      </c>
      <c r="B6381">
        <v>1</v>
      </c>
    </row>
    <row r="6382" spans="1:2" x14ac:dyDescent="0.3">
      <c r="A6382" s="7" t="s">
        <v>15952</v>
      </c>
      <c r="B6382">
        <v>1</v>
      </c>
    </row>
    <row r="6383" spans="1:2" x14ac:dyDescent="0.3">
      <c r="A6383" s="3" t="s">
        <v>15808</v>
      </c>
      <c r="B6383">
        <v>2</v>
      </c>
    </row>
    <row r="6384" spans="1:2" x14ac:dyDescent="0.3">
      <c r="A6384" s="7" t="s">
        <v>17461</v>
      </c>
      <c r="B6384">
        <v>1</v>
      </c>
    </row>
    <row r="6385" spans="1:2" x14ac:dyDescent="0.3">
      <c r="A6385" s="7" t="s">
        <v>8761</v>
      </c>
      <c r="B6385">
        <v>1</v>
      </c>
    </row>
    <row r="6386" spans="1:2" x14ac:dyDescent="0.3">
      <c r="A6386" s="3" t="s">
        <v>4804</v>
      </c>
      <c r="B6386">
        <v>2</v>
      </c>
    </row>
    <row r="6387" spans="1:2" x14ac:dyDescent="0.3">
      <c r="A6387" s="7" t="s">
        <v>3897</v>
      </c>
      <c r="B6387">
        <v>1</v>
      </c>
    </row>
    <row r="6388" spans="1:2" x14ac:dyDescent="0.3">
      <c r="A6388" s="7" t="s">
        <v>4806</v>
      </c>
      <c r="B6388">
        <v>1</v>
      </c>
    </row>
    <row r="6389" spans="1:2" x14ac:dyDescent="0.3">
      <c r="A6389" s="3" t="s">
        <v>12695</v>
      </c>
      <c r="B6389">
        <v>2</v>
      </c>
    </row>
    <row r="6390" spans="1:2" x14ac:dyDescent="0.3">
      <c r="A6390" s="7" t="s">
        <v>12696</v>
      </c>
      <c r="B6390">
        <v>1</v>
      </c>
    </row>
    <row r="6391" spans="1:2" x14ac:dyDescent="0.3">
      <c r="A6391" s="7" t="s">
        <v>16434</v>
      </c>
      <c r="B6391">
        <v>1</v>
      </c>
    </row>
    <row r="6392" spans="1:2" x14ac:dyDescent="0.3">
      <c r="A6392" s="3" t="s">
        <v>14122</v>
      </c>
      <c r="B6392">
        <v>2</v>
      </c>
    </row>
    <row r="6393" spans="1:2" x14ac:dyDescent="0.3">
      <c r="A6393" s="7" t="s">
        <v>11058</v>
      </c>
      <c r="B6393">
        <v>1</v>
      </c>
    </row>
    <row r="6394" spans="1:2" x14ac:dyDescent="0.3">
      <c r="A6394" s="7" t="s">
        <v>13859</v>
      </c>
      <c r="B6394">
        <v>1</v>
      </c>
    </row>
    <row r="6395" spans="1:2" x14ac:dyDescent="0.3">
      <c r="A6395" s="3" t="s">
        <v>3099</v>
      </c>
      <c r="B6395">
        <v>2</v>
      </c>
    </row>
    <row r="6396" spans="1:2" x14ac:dyDescent="0.3">
      <c r="A6396" s="7" t="s">
        <v>3099</v>
      </c>
      <c r="B6396">
        <v>2</v>
      </c>
    </row>
    <row r="6397" spans="1:2" x14ac:dyDescent="0.3">
      <c r="A6397" s="3" t="s">
        <v>14250</v>
      </c>
      <c r="B6397">
        <v>2</v>
      </c>
    </row>
    <row r="6398" spans="1:2" x14ac:dyDescent="0.3">
      <c r="A6398" s="7" t="s">
        <v>14769</v>
      </c>
      <c r="B6398">
        <v>1</v>
      </c>
    </row>
    <row r="6399" spans="1:2" x14ac:dyDescent="0.3">
      <c r="A6399" s="7" t="s">
        <v>1549</v>
      </c>
      <c r="B6399">
        <v>1</v>
      </c>
    </row>
    <row r="6400" spans="1:2" x14ac:dyDescent="0.3">
      <c r="A6400" s="3" t="s">
        <v>12407</v>
      </c>
      <c r="B6400">
        <v>2</v>
      </c>
    </row>
    <row r="6401" spans="1:2" x14ac:dyDescent="0.3">
      <c r="A6401" s="7" t="s">
        <v>12408</v>
      </c>
      <c r="B6401">
        <v>1</v>
      </c>
    </row>
    <row r="6402" spans="1:2" x14ac:dyDescent="0.3">
      <c r="A6402" s="7" t="s">
        <v>14656</v>
      </c>
      <c r="B6402">
        <v>1</v>
      </c>
    </row>
    <row r="6403" spans="1:2" x14ac:dyDescent="0.3">
      <c r="A6403" s="3" t="s">
        <v>3884</v>
      </c>
      <c r="B6403">
        <v>2</v>
      </c>
    </row>
    <row r="6404" spans="1:2" x14ac:dyDescent="0.3">
      <c r="A6404" s="7" t="s">
        <v>735</v>
      </c>
      <c r="B6404">
        <v>1</v>
      </c>
    </row>
    <row r="6405" spans="1:2" x14ac:dyDescent="0.3">
      <c r="A6405" s="7" t="s">
        <v>2066</v>
      </c>
      <c r="B6405">
        <v>1</v>
      </c>
    </row>
    <row r="6406" spans="1:2" x14ac:dyDescent="0.3">
      <c r="A6406" s="3" t="s">
        <v>1287</v>
      </c>
      <c r="B6406">
        <v>2</v>
      </c>
    </row>
    <row r="6407" spans="1:2" x14ac:dyDescent="0.3">
      <c r="A6407" s="7" t="s">
        <v>1289</v>
      </c>
      <c r="B6407">
        <v>1</v>
      </c>
    </row>
    <row r="6408" spans="1:2" x14ac:dyDescent="0.3">
      <c r="A6408" s="7" t="s">
        <v>2033</v>
      </c>
      <c r="B6408">
        <v>1</v>
      </c>
    </row>
    <row r="6409" spans="1:2" x14ac:dyDescent="0.3">
      <c r="A6409" s="3" t="s">
        <v>1578</v>
      </c>
      <c r="B6409">
        <v>2</v>
      </c>
    </row>
    <row r="6410" spans="1:2" x14ac:dyDescent="0.3">
      <c r="A6410" s="7" t="s">
        <v>1580</v>
      </c>
      <c r="B6410">
        <v>1</v>
      </c>
    </row>
    <row r="6411" spans="1:2" x14ac:dyDescent="0.3">
      <c r="A6411" s="7" t="s">
        <v>2718</v>
      </c>
      <c r="B6411">
        <v>1</v>
      </c>
    </row>
    <row r="6412" spans="1:2" x14ac:dyDescent="0.3">
      <c r="A6412" s="3" t="s">
        <v>786</v>
      </c>
      <c r="B6412">
        <v>2</v>
      </c>
    </row>
    <row r="6413" spans="1:2" x14ac:dyDescent="0.3">
      <c r="A6413" s="7" t="s">
        <v>3310</v>
      </c>
      <c r="B6413">
        <v>1</v>
      </c>
    </row>
    <row r="6414" spans="1:2" x14ac:dyDescent="0.3">
      <c r="A6414" s="7" t="s">
        <v>788</v>
      </c>
      <c r="B6414">
        <v>1</v>
      </c>
    </row>
    <row r="6415" spans="1:2" x14ac:dyDescent="0.3">
      <c r="A6415" s="3" t="s">
        <v>15491</v>
      </c>
      <c r="B6415">
        <v>2</v>
      </c>
    </row>
    <row r="6416" spans="1:2" x14ac:dyDescent="0.3">
      <c r="A6416" s="7" t="s">
        <v>6863</v>
      </c>
      <c r="B6416">
        <v>1</v>
      </c>
    </row>
    <row r="6417" spans="1:2" x14ac:dyDescent="0.3">
      <c r="A6417" s="7" t="s">
        <v>59</v>
      </c>
      <c r="B6417">
        <v>1</v>
      </c>
    </row>
    <row r="6418" spans="1:2" x14ac:dyDescent="0.3">
      <c r="A6418" s="3" t="s">
        <v>7600</v>
      </c>
      <c r="B6418">
        <v>2</v>
      </c>
    </row>
    <row r="6419" spans="1:2" x14ac:dyDescent="0.3">
      <c r="A6419" s="7" t="s">
        <v>7601</v>
      </c>
      <c r="B6419">
        <v>1</v>
      </c>
    </row>
    <row r="6420" spans="1:2" x14ac:dyDescent="0.3">
      <c r="A6420" s="7" t="s">
        <v>7821</v>
      </c>
      <c r="B6420">
        <v>1</v>
      </c>
    </row>
    <row r="6421" spans="1:2" x14ac:dyDescent="0.3">
      <c r="A6421" s="3" t="s">
        <v>13452</v>
      </c>
      <c r="B6421">
        <v>2</v>
      </c>
    </row>
    <row r="6422" spans="1:2" x14ac:dyDescent="0.3">
      <c r="A6422" s="7" t="s">
        <v>10551</v>
      </c>
      <c r="B6422">
        <v>1</v>
      </c>
    </row>
    <row r="6423" spans="1:2" x14ac:dyDescent="0.3">
      <c r="A6423" s="7" t="s">
        <v>13453</v>
      </c>
      <c r="B6423">
        <v>1</v>
      </c>
    </row>
    <row r="6424" spans="1:2" x14ac:dyDescent="0.3">
      <c r="A6424" s="3" t="s">
        <v>5870</v>
      </c>
      <c r="B6424">
        <v>2</v>
      </c>
    </row>
    <row r="6425" spans="1:2" x14ac:dyDescent="0.3">
      <c r="A6425" s="7" t="s">
        <v>1359</v>
      </c>
      <c r="B6425">
        <v>1</v>
      </c>
    </row>
    <row r="6426" spans="1:2" x14ac:dyDescent="0.3">
      <c r="A6426" s="7" t="s">
        <v>8743</v>
      </c>
      <c r="B6426">
        <v>1</v>
      </c>
    </row>
    <row r="6427" spans="1:2" x14ac:dyDescent="0.3">
      <c r="A6427" s="3" t="s">
        <v>1380</v>
      </c>
      <c r="B6427">
        <v>2</v>
      </c>
    </row>
    <row r="6428" spans="1:2" x14ac:dyDescent="0.3">
      <c r="A6428" s="7" t="s">
        <v>13267</v>
      </c>
      <c r="B6428">
        <v>1</v>
      </c>
    </row>
    <row r="6429" spans="1:2" x14ac:dyDescent="0.3">
      <c r="A6429" s="7" t="s">
        <v>1057</v>
      </c>
      <c r="B6429">
        <v>1</v>
      </c>
    </row>
    <row r="6430" spans="1:2" x14ac:dyDescent="0.3">
      <c r="A6430" s="3" t="s">
        <v>11065</v>
      </c>
      <c r="B6430">
        <v>2</v>
      </c>
    </row>
    <row r="6431" spans="1:2" x14ac:dyDescent="0.3">
      <c r="A6431" s="7" t="s">
        <v>11066</v>
      </c>
      <c r="B6431">
        <v>1</v>
      </c>
    </row>
    <row r="6432" spans="1:2" x14ac:dyDescent="0.3">
      <c r="A6432" s="7" t="s">
        <v>15123</v>
      </c>
      <c r="B6432">
        <v>1</v>
      </c>
    </row>
    <row r="6433" spans="1:2" x14ac:dyDescent="0.3">
      <c r="A6433" s="3" t="s">
        <v>17493</v>
      </c>
      <c r="B6433">
        <v>2</v>
      </c>
    </row>
    <row r="6434" spans="1:2" x14ac:dyDescent="0.3">
      <c r="A6434" s="7" t="s">
        <v>16717</v>
      </c>
      <c r="B6434">
        <v>1</v>
      </c>
    </row>
    <row r="6435" spans="1:2" x14ac:dyDescent="0.3">
      <c r="A6435" s="7" t="s">
        <v>17495</v>
      </c>
      <c r="B6435">
        <v>1</v>
      </c>
    </row>
    <row r="6436" spans="1:2" x14ac:dyDescent="0.3">
      <c r="A6436" s="3" t="s">
        <v>17804</v>
      </c>
      <c r="B6436">
        <v>2</v>
      </c>
    </row>
    <row r="6437" spans="1:2" x14ac:dyDescent="0.3">
      <c r="A6437" s="7" t="s">
        <v>13344</v>
      </c>
      <c r="B6437">
        <v>1</v>
      </c>
    </row>
    <row r="6438" spans="1:2" x14ac:dyDescent="0.3">
      <c r="A6438" s="7" t="s">
        <v>16651</v>
      </c>
      <c r="B6438">
        <v>1</v>
      </c>
    </row>
    <row r="6439" spans="1:2" x14ac:dyDescent="0.3">
      <c r="A6439" s="3" t="s">
        <v>12000</v>
      </c>
      <c r="B6439">
        <v>2</v>
      </c>
    </row>
    <row r="6440" spans="1:2" x14ac:dyDescent="0.3">
      <c r="A6440" s="7" t="s">
        <v>12001</v>
      </c>
      <c r="B6440">
        <v>1</v>
      </c>
    </row>
    <row r="6441" spans="1:2" x14ac:dyDescent="0.3">
      <c r="A6441" s="7" t="s">
        <v>10196</v>
      </c>
      <c r="B6441">
        <v>1</v>
      </c>
    </row>
    <row r="6442" spans="1:2" x14ac:dyDescent="0.3">
      <c r="A6442" s="3" t="s">
        <v>9087</v>
      </c>
      <c r="B6442">
        <v>2</v>
      </c>
    </row>
    <row r="6443" spans="1:2" x14ac:dyDescent="0.3">
      <c r="A6443" s="7" t="s">
        <v>4582</v>
      </c>
      <c r="B6443">
        <v>1</v>
      </c>
    </row>
    <row r="6444" spans="1:2" x14ac:dyDescent="0.3">
      <c r="A6444" s="7" t="s">
        <v>9089</v>
      </c>
      <c r="B6444">
        <v>1</v>
      </c>
    </row>
    <row r="6445" spans="1:2" x14ac:dyDescent="0.3">
      <c r="A6445" s="3" t="s">
        <v>13788</v>
      </c>
      <c r="B6445">
        <v>2</v>
      </c>
    </row>
    <row r="6446" spans="1:2" x14ac:dyDescent="0.3">
      <c r="A6446" s="7" t="s">
        <v>8685</v>
      </c>
      <c r="B6446">
        <v>1</v>
      </c>
    </row>
    <row r="6447" spans="1:2" x14ac:dyDescent="0.3">
      <c r="A6447" s="7" t="s">
        <v>13790</v>
      </c>
      <c r="B6447">
        <v>1</v>
      </c>
    </row>
    <row r="6448" spans="1:2" x14ac:dyDescent="0.3">
      <c r="A6448" s="3" t="s">
        <v>16609</v>
      </c>
      <c r="B6448">
        <v>2</v>
      </c>
    </row>
    <row r="6449" spans="1:2" x14ac:dyDescent="0.3">
      <c r="A6449" s="7" t="s">
        <v>16610</v>
      </c>
      <c r="B6449">
        <v>1</v>
      </c>
    </row>
    <row r="6450" spans="1:2" x14ac:dyDescent="0.3">
      <c r="A6450" s="7" t="s">
        <v>20804</v>
      </c>
      <c r="B6450">
        <v>1</v>
      </c>
    </row>
    <row r="6451" spans="1:2" x14ac:dyDescent="0.3">
      <c r="A6451" s="3" t="s">
        <v>12924</v>
      </c>
      <c r="B6451">
        <v>2</v>
      </c>
    </row>
    <row r="6452" spans="1:2" x14ac:dyDescent="0.3">
      <c r="A6452" s="7" t="s">
        <v>12925</v>
      </c>
      <c r="B6452">
        <v>1</v>
      </c>
    </row>
    <row r="6453" spans="1:2" x14ac:dyDescent="0.3">
      <c r="A6453" s="7" t="s">
        <v>17136</v>
      </c>
      <c r="B6453">
        <v>1</v>
      </c>
    </row>
    <row r="6454" spans="1:2" x14ac:dyDescent="0.3">
      <c r="A6454" s="3" t="s">
        <v>16257</v>
      </c>
      <c r="B6454">
        <v>2</v>
      </c>
    </row>
    <row r="6455" spans="1:2" x14ac:dyDescent="0.3">
      <c r="A6455" s="7" t="s">
        <v>7106</v>
      </c>
      <c r="B6455">
        <v>1</v>
      </c>
    </row>
    <row r="6456" spans="1:2" x14ac:dyDescent="0.3">
      <c r="A6456" s="7" t="s">
        <v>16259</v>
      </c>
      <c r="B6456">
        <v>1</v>
      </c>
    </row>
    <row r="6457" spans="1:2" x14ac:dyDescent="0.3">
      <c r="A6457" s="3" t="s">
        <v>11354</v>
      </c>
      <c r="B6457">
        <v>2</v>
      </c>
    </row>
    <row r="6458" spans="1:2" x14ac:dyDescent="0.3">
      <c r="A6458" s="7" t="s">
        <v>49</v>
      </c>
      <c r="B6458">
        <v>1</v>
      </c>
    </row>
    <row r="6459" spans="1:2" x14ac:dyDescent="0.3">
      <c r="A6459" s="7" t="s">
        <v>13209</v>
      </c>
      <c r="B6459">
        <v>1</v>
      </c>
    </row>
    <row r="6460" spans="1:2" x14ac:dyDescent="0.3">
      <c r="A6460" s="3" t="s">
        <v>5338</v>
      </c>
      <c r="B6460">
        <v>2</v>
      </c>
    </row>
    <row r="6461" spans="1:2" x14ac:dyDescent="0.3">
      <c r="A6461" s="7" t="s">
        <v>7661</v>
      </c>
      <c r="B6461">
        <v>1</v>
      </c>
    </row>
    <row r="6462" spans="1:2" x14ac:dyDescent="0.3">
      <c r="A6462" s="7" t="s">
        <v>5340</v>
      </c>
      <c r="B6462">
        <v>1</v>
      </c>
    </row>
    <row r="6463" spans="1:2" x14ac:dyDescent="0.3">
      <c r="A6463" s="3" t="s">
        <v>9166</v>
      </c>
      <c r="B6463">
        <v>2</v>
      </c>
    </row>
    <row r="6464" spans="1:2" x14ac:dyDescent="0.3">
      <c r="A6464" s="7" t="s">
        <v>8068</v>
      </c>
      <c r="B6464">
        <v>1</v>
      </c>
    </row>
    <row r="6465" spans="1:2" x14ac:dyDescent="0.3">
      <c r="A6465" s="7" t="s">
        <v>6777</v>
      </c>
      <c r="B6465">
        <v>1</v>
      </c>
    </row>
    <row r="6466" spans="1:2" x14ac:dyDescent="0.3">
      <c r="A6466" s="3" t="s">
        <v>19090</v>
      </c>
      <c r="B6466">
        <v>2</v>
      </c>
    </row>
    <row r="6467" spans="1:2" x14ac:dyDescent="0.3">
      <c r="A6467" s="7" t="s">
        <v>19091</v>
      </c>
      <c r="B6467">
        <v>1</v>
      </c>
    </row>
    <row r="6468" spans="1:2" x14ac:dyDescent="0.3">
      <c r="A6468" s="7" t="s">
        <v>16602</v>
      </c>
      <c r="B6468">
        <v>1</v>
      </c>
    </row>
    <row r="6469" spans="1:2" x14ac:dyDescent="0.3">
      <c r="A6469" s="3" t="s">
        <v>8514</v>
      </c>
      <c r="B6469">
        <v>2</v>
      </c>
    </row>
    <row r="6470" spans="1:2" x14ac:dyDescent="0.3">
      <c r="A6470" s="7" t="s">
        <v>8516</v>
      </c>
      <c r="B6470">
        <v>1</v>
      </c>
    </row>
    <row r="6471" spans="1:2" x14ac:dyDescent="0.3">
      <c r="A6471" s="7" t="s">
        <v>7946</v>
      </c>
      <c r="B6471">
        <v>1</v>
      </c>
    </row>
    <row r="6472" spans="1:2" x14ac:dyDescent="0.3">
      <c r="A6472" s="3" t="s">
        <v>14755</v>
      </c>
      <c r="B6472">
        <v>2</v>
      </c>
    </row>
    <row r="6473" spans="1:2" x14ac:dyDescent="0.3">
      <c r="A6473" s="7" t="s">
        <v>11058</v>
      </c>
      <c r="B6473">
        <v>1</v>
      </c>
    </row>
    <row r="6474" spans="1:2" x14ac:dyDescent="0.3">
      <c r="A6474" s="7" t="s">
        <v>16602</v>
      </c>
      <c r="B6474">
        <v>1</v>
      </c>
    </row>
    <row r="6475" spans="1:2" x14ac:dyDescent="0.3">
      <c r="A6475" s="3" t="s">
        <v>7005</v>
      </c>
      <c r="B6475">
        <v>2</v>
      </c>
    </row>
    <row r="6476" spans="1:2" x14ac:dyDescent="0.3">
      <c r="A6476" s="7" t="s">
        <v>5026</v>
      </c>
      <c r="B6476">
        <v>1</v>
      </c>
    </row>
    <row r="6477" spans="1:2" x14ac:dyDescent="0.3">
      <c r="A6477" s="7" t="s">
        <v>7007</v>
      </c>
      <c r="B6477">
        <v>1</v>
      </c>
    </row>
    <row r="6478" spans="1:2" x14ac:dyDescent="0.3">
      <c r="A6478" s="3" t="s">
        <v>17668</v>
      </c>
      <c r="B6478">
        <v>2</v>
      </c>
    </row>
    <row r="6479" spans="1:2" x14ac:dyDescent="0.3">
      <c r="A6479" s="7" t="s">
        <v>2798</v>
      </c>
      <c r="B6479">
        <v>1</v>
      </c>
    </row>
    <row r="6480" spans="1:2" x14ac:dyDescent="0.3">
      <c r="A6480" s="7" t="s">
        <v>15315</v>
      </c>
      <c r="B6480">
        <v>1</v>
      </c>
    </row>
    <row r="6481" spans="1:2" x14ac:dyDescent="0.3">
      <c r="A6481" s="3" t="s">
        <v>7627</v>
      </c>
      <c r="B6481">
        <v>2</v>
      </c>
    </row>
    <row r="6482" spans="1:2" x14ac:dyDescent="0.3">
      <c r="A6482" s="7" t="s">
        <v>7627</v>
      </c>
      <c r="B6482">
        <v>2</v>
      </c>
    </row>
    <row r="6483" spans="1:2" x14ac:dyDescent="0.3">
      <c r="A6483" s="3" t="s">
        <v>6173</v>
      </c>
      <c r="B6483">
        <v>2</v>
      </c>
    </row>
    <row r="6484" spans="1:2" x14ac:dyDescent="0.3">
      <c r="A6484" s="7" t="s">
        <v>2338</v>
      </c>
      <c r="B6484">
        <v>1</v>
      </c>
    </row>
    <row r="6485" spans="1:2" x14ac:dyDescent="0.3">
      <c r="A6485" s="7" t="s">
        <v>8508</v>
      </c>
      <c r="B6485">
        <v>1</v>
      </c>
    </row>
    <row r="6486" spans="1:2" x14ac:dyDescent="0.3">
      <c r="A6486" s="3" t="s">
        <v>14412</v>
      </c>
      <c r="B6486">
        <v>2</v>
      </c>
    </row>
    <row r="6487" spans="1:2" x14ac:dyDescent="0.3">
      <c r="A6487" s="7" t="s">
        <v>15596</v>
      </c>
      <c r="B6487">
        <v>1</v>
      </c>
    </row>
    <row r="6488" spans="1:2" x14ac:dyDescent="0.3">
      <c r="A6488" s="7" t="s">
        <v>1462</v>
      </c>
      <c r="B6488">
        <v>1</v>
      </c>
    </row>
    <row r="6489" spans="1:2" x14ac:dyDescent="0.3">
      <c r="A6489" s="3" t="s">
        <v>1764</v>
      </c>
      <c r="B6489">
        <v>2</v>
      </c>
    </row>
    <row r="6490" spans="1:2" x14ac:dyDescent="0.3">
      <c r="A6490" s="7" t="s">
        <v>279</v>
      </c>
      <c r="B6490">
        <v>1</v>
      </c>
    </row>
    <row r="6491" spans="1:2" x14ac:dyDescent="0.3">
      <c r="A6491" s="7" t="s">
        <v>3484</v>
      </c>
      <c r="B6491">
        <v>1</v>
      </c>
    </row>
    <row r="6492" spans="1:2" x14ac:dyDescent="0.3">
      <c r="A6492" s="3" t="s">
        <v>2477</v>
      </c>
      <c r="B6492">
        <v>2</v>
      </c>
    </row>
    <row r="6493" spans="1:2" x14ac:dyDescent="0.3">
      <c r="A6493" s="7" t="s">
        <v>3687</v>
      </c>
      <c r="B6493">
        <v>1</v>
      </c>
    </row>
    <row r="6494" spans="1:2" x14ac:dyDescent="0.3">
      <c r="A6494" s="7" t="s">
        <v>2479</v>
      </c>
      <c r="B6494">
        <v>1</v>
      </c>
    </row>
    <row r="6495" spans="1:2" x14ac:dyDescent="0.3">
      <c r="A6495" s="3" t="s">
        <v>8813</v>
      </c>
      <c r="B6495">
        <v>2</v>
      </c>
    </row>
    <row r="6496" spans="1:2" x14ac:dyDescent="0.3">
      <c r="A6496" s="7" t="s">
        <v>18460</v>
      </c>
      <c r="B6496">
        <v>1</v>
      </c>
    </row>
    <row r="6497" spans="1:2" x14ac:dyDescent="0.3">
      <c r="A6497" s="7" t="s">
        <v>2211</v>
      </c>
      <c r="B6497">
        <v>1</v>
      </c>
    </row>
    <row r="6498" spans="1:2" x14ac:dyDescent="0.3">
      <c r="A6498" s="3" t="s">
        <v>16041</v>
      </c>
      <c r="B6498">
        <v>2</v>
      </c>
    </row>
    <row r="6499" spans="1:2" x14ac:dyDescent="0.3">
      <c r="A6499" s="7" t="s">
        <v>1481</v>
      </c>
      <c r="B6499">
        <v>1</v>
      </c>
    </row>
    <row r="6500" spans="1:2" x14ac:dyDescent="0.3">
      <c r="A6500" s="7" t="s">
        <v>7946</v>
      </c>
      <c r="B6500">
        <v>1</v>
      </c>
    </row>
    <row r="6501" spans="1:2" x14ac:dyDescent="0.3">
      <c r="A6501" s="3" t="s">
        <v>4087</v>
      </c>
      <c r="B6501">
        <v>2</v>
      </c>
    </row>
    <row r="6502" spans="1:2" x14ac:dyDescent="0.3">
      <c r="A6502" s="7" t="s">
        <v>7240</v>
      </c>
      <c r="B6502">
        <v>1</v>
      </c>
    </row>
    <row r="6503" spans="1:2" x14ac:dyDescent="0.3">
      <c r="A6503" s="7" t="s">
        <v>204</v>
      </c>
      <c r="B6503">
        <v>1</v>
      </c>
    </row>
    <row r="6504" spans="1:2" x14ac:dyDescent="0.3">
      <c r="A6504" s="3" t="s">
        <v>18647</v>
      </c>
      <c r="B6504">
        <v>2</v>
      </c>
    </row>
    <row r="6505" spans="1:2" x14ac:dyDescent="0.3">
      <c r="A6505" s="7" t="s">
        <v>19130</v>
      </c>
      <c r="B6505">
        <v>1</v>
      </c>
    </row>
    <row r="6506" spans="1:2" x14ac:dyDescent="0.3">
      <c r="A6506" s="7" t="s">
        <v>17744</v>
      </c>
      <c r="B6506">
        <v>1</v>
      </c>
    </row>
    <row r="6507" spans="1:2" x14ac:dyDescent="0.3">
      <c r="A6507" s="3" t="s">
        <v>1602</v>
      </c>
      <c r="B6507">
        <v>2</v>
      </c>
    </row>
    <row r="6508" spans="1:2" x14ac:dyDescent="0.3">
      <c r="A6508" s="7" t="s">
        <v>3343</v>
      </c>
      <c r="B6508">
        <v>1</v>
      </c>
    </row>
    <row r="6509" spans="1:2" x14ac:dyDescent="0.3">
      <c r="A6509" s="7" t="s">
        <v>1603</v>
      </c>
      <c r="B6509">
        <v>1</v>
      </c>
    </row>
    <row r="6510" spans="1:2" x14ac:dyDescent="0.3">
      <c r="A6510" s="3" t="s">
        <v>19456</v>
      </c>
      <c r="B6510">
        <v>2</v>
      </c>
    </row>
    <row r="6511" spans="1:2" x14ac:dyDescent="0.3">
      <c r="A6511" s="7" t="s">
        <v>3676</v>
      </c>
      <c r="B6511">
        <v>1</v>
      </c>
    </row>
    <row r="6512" spans="1:2" x14ac:dyDescent="0.3">
      <c r="A6512" s="7" t="s">
        <v>5530</v>
      </c>
      <c r="B6512">
        <v>1</v>
      </c>
    </row>
    <row r="6513" spans="1:2" x14ac:dyDescent="0.3">
      <c r="A6513" s="3" t="s">
        <v>12135</v>
      </c>
      <c r="B6513">
        <v>2</v>
      </c>
    </row>
    <row r="6514" spans="1:2" x14ac:dyDescent="0.3">
      <c r="A6514" s="7" t="s">
        <v>12137</v>
      </c>
      <c r="B6514">
        <v>1</v>
      </c>
    </row>
    <row r="6515" spans="1:2" x14ac:dyDescent="0.3">
      <c r="A6515" s="7" t="s">
        <v>7701</v>
      </c>
      <c r="B6515">
        <v>1</v>
      </c>
    </row>
    <row r="6516" spans="1:2" x14ac:dyDescent="0.3">
      <c r="A6516" s="3" t="s">
        <v>13256</v>
      </c>
      <c r="B6516">
        <v>2</v>
      </c>
    </row>
    <row r="6517" spans="1:2" x14ac:dyDescent="0.3">
      <c r="A6517" s="7" t="s">
        <v>14922</v>
      </c>
      <c r="B6517">
        <v>1</v>
      </c>
    </row>
    <row r="6518" spans="1:2" x14ac:dyDescent="0.3">
      <c r="A6518" s="7" t="s">
        <v>9051</v>
      </c>
      <c r="B6518">
        <v>1</v>
      </c>
    </row>
    <row r="6519" spans="1:2" x14ac:dyDescent="0.3">
      <c r="A6519" s="3" t="s">
        <v>5437</v>
      </c>
      <c r="B6519">
        <v>2</v>
      </c>
    </row>
    <row r="6520" spans="1:2" x14ac:dyDescent="0.3">
      <c r="A6520" s="7" t="s">
        <v>19430</v>
      </c>
      <c r="B6520">
        <v>2</v>
      </c>
    </row>
    <row r="6521" spans="1:2" x14ac:dyDescent="0.3">
      <c r="A6521" s="3" t="s">
        <v>11898</v>
      </c>
      <c r="B6521">
        <v>2</v>
      </c>
    </row>
    <row r="6522" spans="1:2" x14ac:dyDescent="0.3">
      <c r="A6522" s="7" t="s">
        <v>10333</v>
      </c>
      <c r="B6522">
        <v>1</v>
      </c>
    </row>
    <row r="6523" spans="1:2" x14ac:dyDescent="0.3">
      <c r="A6523" s="7" t="s">
        <v>11900</v>
      </c>
      <c r="B6523">
        <v>1</v>
      </c>
    </row>
    <row r="6524" spans="1:2" x14ac:dyDescent="0.3">
      <c r="A6524" s="3" t="s">
        <v>3005</v>
      </c>
      <c r="B6524">
        <v>2</v>
      </c>
    </row>
    <row r="6525" spans="1:2" x14ac:dyDescent="0.3">
      <c r="A6525" s="7" t="s">
        <v>388</v>
      </c>
      <c r="B6525">
        <v>1</v>
      </c>
    </row>
    <row r="6526" spans="1:2" x14ac:dyDescent="0.3">
      <c r="A6526" s="7" t="s">
        <v>73</v>
      </c>
      <c r="B6526">
        <v>1</v>
      </c>
    </row>
    <row r="6527" spans="1:2" x14ac:dyDescent="0.3">
      <c r="A6527" s="3" t="s">
        <v>16862</v>
      </c>
      <c r="B6527">
        <v>2</v>
      </c>
    </row>
    <row r="6528" spans="1:2" x14ac:dyDescent="0.3">
      <c r="A6528" s="7" t="s">
        <v>9790</v>
      </c>
      <c r="B6528">
        <v>1</v>
      </c>
    </row>
    <row r="6529" spans="1:2" x14ac:dyDescent="0.3">
      <c r="A6529" s="7" t="s">
        <v>10094</v>
      </c>
      <c r="B6529">
        <v>1</v>
      </c>
    </row>
    <row r="6530" spans="1:2" x14ac:dyDescent="0.3">
      <c r="A6530" s="3" t="s">
        <v>9172</v>
      </c>
      <c r="B6530">
        <v>2</v>
      </c>
    </row>
    <row r="6531" spans="1:2" x14ac:dyDescent="0.3">
      <c r="A6531" s="7" t="s">
        <v>8622</v>
      </c>
      <c r="B6531">
        <v>1</v>
      </c>
    </row>
    <row r="6532" spans="1:2" x14ac:dyDescent="0.3">
      <c r="A6532" s="7" t="s">
        <v>4162</v>
      </c>
      <c r="B6532">
        <v>1</v>
      </c>
    </row>
    <row r="6533" spans="1:2" x14ac:dyDescent="0.3">
      <c r="A6533" s="3" t="s">
        <v>1821</v>
      </c>
      <c r="B6533">
        <v>2</v>
      </c>
    </row>
    <row r="6534" spans="1:2" x14ac:dyDescent="0.3">
      <c r="A6534" s="7" t="s">
        <v>5577</v>
      </c>
      <c r="B6534">
        <v>1</v>
      </c>
    </row>
    <row r="6535" spans="1:2" x14ac:dyDescent="0.3">
      <c r="A6535" s="7" t="s">
        <v>4497</v>
      </c>
      <c r="B6535">
        <v>1</v>
      </c>
    </row>
    <row r="6536" spans="1:2" x14ac:dyDescent="0.3">
      <c r="A6536" s="3" t="s">
        <v>9884</v>
      </c>
      <c r="B6536">
        <v>2</v>
      </c>
    </row>
    <row r="6537" spans="1:2" x14ac:dyDescent="0.3">
      <c r="A6537" s="7" t="s">
        <v>9886</v>
      </c>
      <c r="B6537">
        <v>1</v>
      </c>
    </row>
    <row r="6538" spans="1:2" x14ac:dyDescent="0.3">
      <c r="A6538" s="7" t="s">
        <v>12322</v>
      </c>
      <c r="B6538">
        <v>1</v>
      </c>
    </row>
    <row r="6539" spans="1:2" x14ac:dyDescent="0.3">
      <c r="A6539" s="3" t="s">
        <v>11266</v>
      </c>
      <c r="B6539">
        <v>2</v>
      </c>
    </row>
    <row r="6540" spans="1:2" x14ac:dyDescent="0.3">
      <c r="A6540" s="7" t="s">
        <v>1712</v>
      </c>
      <c r="B6540">
        <v>1</v>
      </c>
    </row>
    <row r="6541" spans="1:2" x14ac:dyDescent="0.3">
      <c r="A6541" s="7" t="s">
        <v>7558</v>
      </c>
      <c r="B6541">
        <v>1</v>
      </c>
    </row>
    <row r="6542" spans="1:2" x14ac:dyDescent="0.3">
      <c r="A6542" s="3" t="s">
        <v>4741</v>
      </c>
      <c r="B6542">
        <v>2</v>
      </c>
    </row>
    <row r="6543" spans="1:2" x14ac:dyDescent="0.3">
      <c r="A6543" s="7" t="s">
        <v>1519</v>
      </c>
      <c r="B6543">
        <v>1</v>
      </c>
    </row>
    <row r="6544" spans="1:2" x14ac:dyDescent="0.3">
      <c r="A6544" s="7" t="s">
        <v>4743</v>
      </c>
      <c r="B6544">
        <v>1</v>
      </c>
    </row>
    <row r="6545" spans="1:2" x14ac:dyDescent="0.3">
      <c r="A6545" s="3" t="s">
        <v>4367</v>
      </c>
      <c r="B6545">
        <v>2</v>
      </c>
    </row>
    <row r="6546" spans="1:2" x14ac:dyDescent="0.3">
      <c r="A6546" s="7" t="s">
        <v>6898</v>
      </c>
      <c r="B6546">
        <v>1</v>
      </c>
    </row>
    <row r="6547" spans="1:2" x14ac:dyDescent="0.3">
      <c r="A6547" s="7" t="s">
        <v>4368</v>
      </c>
      <c r="B6547">
        <v>1</v>
      </c>
    </row>
    <row r="6548" spans="1:2" x14ac:dyDescent="0.3">
      <c r="A6548" s="3" t="s">
        <v>6386</v>
      </c>
      <c r="B6548">
        <v>2</v>
      </c>
    </row>
    <row r="6549" spans="1:2" x14ac:dyDescent="0.3">
      <c r="A6549" s="7" t="s">
        <v>1495</v>
      </c>
      <c r="B6549">
        <v>1</v>
      </c>
    </row>
    <row r="6550" spans="1:2" x14ac:dyDescent="0.3">
      <c r="A6550" s="7" t="s">
        <v>6388</v>
      </c>
      <c r="B6550">
        <v>1</v>
      </c>
    </row>
    <row r="6551" spans="1:2" x14ac:dyDescent="0.3">
      <c r="A6551" s="3" t="s">
        <v>5941</v>
      </c>
      <c r="B6551">
        <v>2</v>
      </c>
    </row>
    <row r="6552" spans="1:2" x14ac:dyDescent="0.3">
      <c r="A6552" s="7" t="s">
        <v>4693</v>
      </c>
      <c r="B6552">
        <v>1</v>
      </c>
    </row>
    <row r="6553" spans="1:2" x14ac:dyDescent="0.3">
      <c r="A6553" s="7" t="s">
        <v>7733</v>
      </c>
      <c r="B6553">
        <v>1</v>
      </c>
    </row>
    <row r="6554" spans="1:2" x14ac:dyDescent="0.3">
      <c r="A6554" s="3" t="s">
        <v>20983</v>
      </c>
      <c r="B6554">
        <v>2</v>
      </c>
    </row>
    <row r="6555" spans="1:2" x14ac:dyDescent="0.3">
      <c r="A6555" s="7" t="s">
        <v>20984</v>
      </c>
      <c r="B6555">
        <v>1</v>
      </c>
    </row>
    <row r="6556" spans="1:2" x14ac:dyDescent="0.3">
      <c r="A6556" s="7" t="s">
        <v>21200</v>
      </c>
      <c r="B6556">
        <v>1</v>
      </c>
    </row>
    <row r="6557" spans="1:2" x14ac:dyDescent="0.3">
      <c r="A6557" s="3" t="s">
        <v>669</v>
      </c>
      <c r="B6557">
        <v>2</v>
      </c>
    </row>
    <row r="6558" spans="1:2" x14ac:dyDescent="0.3">
      <c r="A6558" s="7" t="s">
        <v>4641</v>
      </c>
      <c r="B6558">
        <v>1</v>
      </c>
    </row>
    <row r="6559" spans="1:2" x14ac:dyDescent="0.3">
      <c r="A6559" s="7" t="s">
        <v>671</v>
      </c>
      <c r="B6559">
        <v>1</v>
      </c>
    </row>
    <row r="6560" spans="1:2" x14ac:dyDescent="0.3">
      <c r="A6560" s="3" t="s">
        <v>11152</v>
      </c>
      <c r="B6560">
        <v>2</v>
      </c>
    </row>
    <row r="6561" spans="1:2" x14ac:dyDescent="0.3">
      <c r="A6561" s="7" t="s">
        <v>13082</v>
      </c>
      <c r="B6561">
        <v>1</v>
      </c>
    </row>
    <row r="6562" spans="1:2" x14ac:dyDescent="0.3">
      <c r="A6562" s="7" t="s">
        <v>11154</v>
      </c>
      <c r="B6562">
        <v>1</v>
      </c>
    </row>
    <row r="6563" spans="1:2" x14ac:dyDescent="0.3">
      <c r="A6563" s="3" t="s">
        <v>14838</v>
      </c>
      <c r="B6563">
        <v>2</v>
      </c>
    </row>
    <row r="6564" spans="1:2" x14ac:dyDescent="0.3">
      <c r="A6564" s="7" t="s">
        <v>14840</v>
      </c>
      <c r="B6564">
        <v>1</v>
      </c>
    </row>
    <row r="6565" spans="1:2" x14ac:dyDescent="0.3">
      <c r="A6565" s="7" t="s">
        <v>16736</v>
      </c>
      <c r="B6565">
        <v>1</v>
      </c>
    </row>
    <row r="6566" spans="1:2" x14ac:dyDescent="0.3">
      <c r="A6566" s="3" t="s">
        <v>14973</v>
      </c>
      <c r="B6566">
        <v>2</v>
      </c>
    </row>
    <row r="6567" spans="1:2" x14ac:dyDescent="0.3">
      <c r="A6567" s="7" t="s">
        <v>8960</v>
      </c>
      <c r="B6567">
        <v>1</v>
      </c>
    </row>
    <row r="6568" spans="1:2" x14ac:dyDescent="0.3">
      <c r="A6568" s="7" t="s">
        <v>12864</v>
      </c>
      <c r="B6568">
        <v>1</v>
      </c>
    </row>
    <row r="6569" spans="1:2" x14ac:dyDescent="0.3">
      <c r="A6569" s="3" t="s">
        <v>18275</v>
      </c>
      <c r="B6569">
        <v>2</v>
      </c>
    </row>
    <row r="6570" spans="1:2" x14ac:dyDescent="0.3">
      <c r="A6570" s="7" t="s">
        <v>18921</v>
      </c>
      <c r="B6570">
        <v>1</v>
      </c>
    </row>
    <row r="6571" spans="1:2" x14ac:dyDescent="0.3">
      <c r="A6571" s="7" t="s">
        <v>18277</v>
      </c>
      <c r="B6571">
        <v>1</v>
      </c>
    </row>
    <row r="6572" spans="1:2" x14ac:dyDescent="0.3">
      <c r="A6572" s="3" t="s">
        <v>1518</v>
      </c>
      <c r="B6572">
        <v>2</v>
      </c>
    </row>
    <row r="6573" spans="1:2" x14ac:dyDescent="0.3">
      <c r="A6573" s="7" t="s">
        <v>3712</v>
      </c>
      <c r="B6573">
        <v>1</v>
      </c>
    </row>
    <row r="6574" spans="1:2" x14ac:dyDescent="0.3">
      <c r="A6574" s="7" t="s">
        <v>2027</v>
      </c>
      <c r="B6574">
        <v>1</v>
      </c>
    </row>
    <row r="6575" spans="1:2" x14ac:dyDescent="0.3">
      <c r="A6575" s="3" t="s">
        <v>19741</v>
      </c>
      <c r="B6575">
        <v>2</v>
      </c>
    </row>
    <row r="6576" spans="1:2" x14ac:dyDescent="0.3">
      <c r="A6576" s="7" t="s">
        <v>21078</v>
      </c>
      <c r="B6576">
        <v>1</v>
      </c>
    </row>
    <row r="6577" spans="1:2" x14ac:dyDescent="0.3">
      <c r="A6577" s="7" t="s">
        <v>19742</v>
      </c>
      <c r="B6577">
        <v>1</v>
      </c>
    </row>
    <row r="6578" spans="1:2" x14ac:dyDescent="0.3">
      <c r="A6578" s="3" t="s">
        <v>18257</v>
      </c>
      <c r="B6578">
        <v>2</v>
      </c>
    </row>
    <row r="6579" spans="1:2" x14ac:dyDescent="0.3">
      <c r="A6579" s="7" t="s">
        <v>19086</v>
      </c>
      <c r="B6579">
        <v>1</v>
      </c>
    </row>
    <row r="6580" spans="1:2" x14ac:dyDescent="0.3">
      <c r="A6580" s="7" t="s">
        <v>12361</v>
      </c>
      <c r="B6580">
        <v>1</v>
      </c>
    </row>
    <row r="6581" spans="1:2" x14ac:dyDescent="0.3">
      <c r="A6581" s="3" t="s">
        <v>13302</v>
      </c>
      <c r="B6581">
        <v>2</v>
      </c>
    </row>
    <row r="6582" spans="1:2" x14ac:dyDescent="0.3">
      <c r="A6582" s="7" t="s">
        <v>7110</v>
      </c>
      <c r="B6582">
        <v>1</v>
      </c>
    </row>
    <row r="6583" spans="1:2" x14ac:dyDescent="0.3">
      <c r="A6583" s="7" t="s">
        <v>12322</v>
      </c>
      <c r="B6583">
        <v>1</v>
      </c>
    </row>
    <row r="6584" spans="1:2" x14ac:dyDescent="0.3">
      <c r="A6584" s="3" t="s">
        <v>16700</v>
      </c>
      <c r="B6584">
        <v>2</v>
      </c>
    </row>
    <row r="6585" spans="1:2" x14ac:dyDescent="0.3">
      <c r="A6585" s="7" t="s">
        <v>16701</v>
      </c>
      <c r="B6585">
        <v>1</v>
      </c>
    </row>
    <row r="6586" spans="1:2" x14ac:dyDescent="0.3">
      <c r="A6586" s="7" t="s">
        <v>21356</v>
      </c>
      <c r="B6586">
        <v>1</v>
      </c>
    </row>
    <row r="6587" spans="1:2" x14ac:dyDescent="0.3">
      <c r="A6587" s="3" t="s">
        <v>12857</v>
      </c>
      <c r="B6587">
        <v>2</v>
      </c>
    </row>
    <row r="6588" spans="1:2" x14ac:dyDescent="0.3">
      <c r="A6588" s="7" t="s">
        <v>1803</v>
      </c>
      <c r="B6588">
        <v>1</v>
      </c>
    </row>
    <row r="6589" spans="1:2" x14ac:dyDescent="0.3">
      <c r="A6589" s="7" t="s">
        <v>9321</v>
      </c>
      <c r="B6589">
        <v>1</v>
      </c>
    </row>
    <row r="6590" spans="1:2" x14ac:dyDescent="0.3">
      <c r="A6590" s="3" t="s">
        <v>19463</v>
      </c>
      <c r="B6590">
        <v>2</v>
      </c>
    </row>
    <row r="6591" spans="1:2" x14ac:dyDescent="0.3">
      <c r="A6591" s="7" t="s">
        <v>19465</v>
      </c>
      <c r="B6591">
        <v>1</v>
      </c>
    </row>
    <row r="6592" spans="1:2" x14ac:dyDescent="0.3">
      <c r="A6592" s="7" t="s">
        <v>20345</v>
      </c>
      <c r="B6592">
        <v>1</v>
      </c>
    </row>
    <row r="6593" spans="1:2" x14ac:dyDescent="0.3">
      <c r="A6593" s="3" t="s">
        <v>3460</v>
      </c>
      <c r="B6593">
        <v>2</v>
      </c>
    </row>
    <row r="6594" spans="1:2" x14ac:dyDescent="0.3">
      <c r="A6594" s="7" t="s">
        <v>3461</v>
      </c>
      <c r="B6594">
        <v>2</v>
      </c>
    </row>
    <row r="6595" spans="1:2" x14ac:dyDescent="0.3">
      <c r="A6595" s="3" t="s">
        <v>1231</v>
      </c>
      <c r="B6595">
        <v>2</v>
      </c>
    </row>
    <row r="6596" spans="1:2" x14ac:dyDescent="0.3">
      <c r="A6596" s="7" t="s">
        <v>1871</v>
      </c>
      <c r="B6596">
        <v>1</v>
      </c>
    </row>
    <row r="6597" spans="1:2" x14ac:dyDescent="0.3">
      <c r="A6597" s="7" t="s">
        <v>1233</v>
      </c>
      <c r="B6597">
        <v>1</v>
      </c>
    </row>
    <row r="6598" spans="1:2" x14ac:dyDescent="0.3">
      <c r="A6598" s="3" t="s">
        <v>7194</v>
      </c>
      <c r="B6598">
        <v>2</v>
      </c>
    </row>
    <row r="6599" spans="1:2" x14ac:dyDescent="0.3">
      <c r="A6599" s="7" t="s">
        <v>7195</v>
      </c>
      <c r="B6599">
        <v>1</v>
      </c>
    </row>
    <row r="6600" spans="1:2" x14ac:dyDescent="0.3">
      <c r="A6600" s="7" t="s">
        <v>975</v>
      </c>
      <c r="B6600">
        <v>1</v>
      </c>
    </row>
    <row r="6601" spans="1:2" x14ac:dyDescent="0.3">
      <c r="A6601" s="3" t="s">
        <v>4923</v>
      </c>
      <c r="B6601">
        <v>2</v>
      </c>
    </row>
    <row r="6602" spans="1:2" x14ac:dyDescent="0.3">
      <c r="A6602" s="7" t="s">
        <v>4923</v>
      </c>
      <c r="B6602">
        <v>1</v>
      </c>
    </row>
    <row r="6603" spans="1:2" x14ac:dyDescent="0.3">
      <c r="A6603" s="7" t="s">
        <v>97</v>
      </c>
      <c r="B6603">
        <v>1</v>
      </c>
    </row>
    <row r="6604" spans="1:2" x14ac:dyDescent="0.3">
      <c r="A6604" s="3" t="s">
        <v>2513</v>
      </c>
      <c r="B6604">
        <v>2</v>
      </c>
    </row>
    <row r="6605" spans="1:2" x14ac:dyDescent="0.3">
      <c r="A6605" s="7" t="s">
        <v>2514</v>
      </c>
      <c r="B6605">
        <v>1</v>
      </c>
    </row>
    <row r="6606" spans="1:2" x14ac:dyDescent="0.3">
      <c r="A6606" s="7" t="s">
        <v>12361</v>
      </c>
      <c r="B6606">
        <v>1</v>
      </c>
    </row>
    <row r="6607" spans="1:2" x14ac:dyDescent="0.3">
      <c r="A6607" s="3" t="s">
        <v>3061</v>
      </c>
      <c r="B6607">
        <v>2</v>
      </c>
    </row>
    <row r="6608" spans="1:2" x14ac:dyDescent="0.3">
      <c r="A6608" s="7" t="s">
        <v>3063</v>
      </c>
      <c r="B6608">
        <v>1</v>
      </c>
    </row>
    <row r="6609" spans="1:2" x14ac:dyDescent="0.3">
      <c r="A6609" s="7" t="s">
        <v>3164</v>
      </c>
      <c r="B6609">
        <v>1</v>
      </c>
    </row>
    <row r="6610" spans="1:2" x14ac:dyDescent="0.3">
      <c r="A6610" s="3" t="s">
        <v>6598</v>
      </c>
      <c r="B6610">
        <v>2</v>
      </c>
    </row>
    <row r="6611" spans="1:2" x14ac:dyDescent="0.3">
      <c r="A6611" s="7" t="s">
        <v>1359</v>
      </c>
      <c r="B6611">
        <v>1</v>
      </c>
    </row>
    <row r="6612" spans="1:2" x14ac:dyDescent="0.3">
      <c r="A6612" s="7" t="s">
        <v>16954</v>
      </c>
      <c r="B6612">
        <v>1</v>
      </c>
    </row>
    <row r="6613" spans="1:2" x14ac:dyDescent="0.3">
      <c r="A6613" s="3" t="s">
        <v>4835</v>
      </c>
      <c r="B6613">
        <v>2</v>
      </c>
    </row>
    <row r="6614" spans="1:2" x14ac:dyDescent="0.3">
      <c r="A6614" s="7" t="s">
        <v>3335</v>
      </c>
      <c r="B6614">
        <v>1</v>
      </c>
    </row>
    <row r="6615" spans="1:2" x14ac:dyDescent="0.3">
      <c r="A6615" s="7" t="s">
        <v>1481</v>
      </c>
      <c r="B6615">
        <v>1</v>
      </c>
    </row>
    <row r="6616" spans="1:2" x14ac:dyDescent="0.3">
      <c r="A6616" s="3" t="s">
        <v>120</v>
      </c>
      <c r="B6616">
        <v>2</v>
      </c>
    </row>
    <row r="6617" spans="1:2" x14ac:dyDescent="0.3">
      <c r="A6617" s="7" t="s">
        <v>200</v>
      </c>
      <c r="B6617">
        <v>1</v>
      </c>
    </row>
    <row r="6618" spans="1:2" x14ac:dyDescent="0.3">
      <c r="A6618" s="7" t="s">
        <v>122</v>
      </c>
      <c r="B6618">
        <v>1</v>
      </c>
    </row>
    <row r="6619" spans="1:2" x14ac:dyDescent="0.3">
      <c r="A6619" s="3" t="s">
        <v>1852</v>
      </c>
      <c r="B6619">
        <v>2</v>
      </c>
    </row>
    <row r="6620" spans="1:2" x14ac:dyDescent="0.3">
      <c r="A6620" s="7" t="s">
        <v>3257</v>
      </c>
      <c r="B6620">
        <v>1</v>
      </c>
    </row>
    <row r="6621" spans="1:2" x14ac:dyDescent="0.3">
      <c r="A6621" s="7" t="s">
        <v>580</v>
      </c>
      <c r="B6621">
        <v>1</v>
      </c>
    </row>
    <row r="6622" spans="1:2" x14ac:dyDescent="0.3">
      <c r="A6622" s="3" t="s">
        <v>14989</v>
      </c>
      <c r="B6622">
        <v>2</v>
      </c>
    </row>
    <row r="6623" spans="1:2" x14ac:dyDescent="0.3">
      <c r="A6623" s="7" t="s">
        <v>16682</v>
      </c>
      <c r="B6623">
        <v>1</v>
      </c>
    </row>
    <row r="6624" spans="1:2" x14ac:dyDescent="0.3">
      <c r="A6624" s="7" t="s">
        <v>14991</v>
      </c>
      <c r="B6624">
        <v>1</v>
      </c>
    </row>
    <row r="6625" spans="1:2" x14ac:dyDescent="0.3">
      <c r="A6625" s="3" t="s">
        <v>4868</v>
      </c>
      <c r="B6625">
        <v>2</v>
      </c>
    </row>
    <row r="6626" spans="1:2" x14ac:dyDescent="0.3">
      <c r="A6626" s="7" t="s">
        <v>4868</v>
      </c>
      <c r="B6626">
        <v>2</v>
      </c>
    </row>
    <row r="6627" spans="1:2" x14ac:dyDescent="0.3">
      <c r="A6627" s="3" t="s">
        <v>14830</v>
      </c>
      <c r="B6627">
        <v>2</v>
      </c>
    </row>
    <row r="6628" spans="1:2" x14ac:dyDescent="0.3">
      <c r="A6628" s="7" t="s">
        <v>14481</v>
      </c>
      <c r="B6628">
        <v>1</v>
      </c>
    </row>
    <row r="6629" spans="1:2" x14ac:dyDescent="0.3">
      <c r="A6629" s="7" t="s">
        <v>4862</v>
      </c>
      <c r="B6629">
        <v>1</v>
      </c>
    </row>
    <row r="6630" spans="1:2" x14ac:dyDescent="0.3">
      <c r="A6630" s="3" t="s">
        <v>461</v>
      </c>
      <c r="B6630">
        <v>2</v>
      </c>
    </row>
    <row r="6631" spans="1:2" x14ac:dyDescent="0.3">
      <c r="A6631" s="7" t="s">
        <v>821</v>
      </c>
      <c r="B6631">
        <v>1</v>
      </c>
    </row>
    <row r="6632" spans="1:2" x14ac:dyDescent="0.3">
      <c r="A6632" s="7" t="s">
        <v>463</v>
      </c>
      <c r="B6632">
        <v>1</v>
      </c>
    </row>
    <row r="6633" spans="1:2" x14ac:dyDescent="0.3">
      <c r="A6633" s="3" t="s">
        <v>9139</v>
      </c>
      <c r="B6633">
        <v>2</v>
      </c>
    </row>
    <row r="6634" spans="1:2" x14ac:dyDescent="0.3">
      <c r="A6634" s="7" t="s">
        <v>9141</v>
      </c>
      <c r="B6634">
        <v>1</v>
      </c>
    </row>
    <row r="6635" spans="1:2" x14ac:dyDescent="0.3">
      <c r="A6635" s="7" t="s">
        <v>8508</v>
      </c>
      <c r="B6635">
        <v>1</v>
      </c>
    </row>
    <row r="6636" spans="1:2" x14ac:dyDescent="0.3">
      <c r="A6636" s="3" t="s">
        <v>200</v>
      </c>
      <c r="B6636">
        <v>2</v>
      </c>
    </row>
    <row r="6637" spans="1:2" x14ac:dyDescent="0.3">
      <c r="A6637" s="7" t="s">
        <v>200</v>
      </c>
      <c r="B6637">
        <v>2</v>
      </c>
    </row>
    <row r="6638" spans="1:2" x14ac:dyDescent="0.3">
      <c r="A6638" s="3" t="s">
        <v>2133</v>
      </c>
      <c r="B6638">
        <v>2</v>
      </c>
    </row>
    <row r="6639" spans="1:2" x14ac:dyDescent="0.3">
      <c r="A6639" s="7" t="s">
        <v>5241</v>
      </c>
      <c r="B6639">
        <v>1</v>
      </c>
    </row>
    <row r="6640" spans="1:2" x14ac:dyDescent="0.3">
      <c r="A6640" s="7" t="s">
        <v>2798</v>
      </c>
      <c r="B6640">
        <v>1</v>
      </c>
    </row>
    <row r="6641" spans="1:2" x14ac:dyDescent="0.3">
      <c r="A6641" s="3" t="s">
        <v>1962</v>
      </c>
      <c r="B6641">
        <v>2</v>
      </c>
    </row>
    <row r="6642" spans="1:2" x14ac:dyDescent="0.3">
      <c r="A6642" s="7" t="s">
        <v>3047</v>
      </c>
      <c r="B6642">
        <v>1</v>
      </c>
    </row>
    <row r="6643" spans="1:2" x14ac:dyDescent="0.3">
      <c r="A6643" s="7" t="s">
        <v>1964</v>
      </c>
      <c r="B6643">
        <v>1</v>
      </c>
    </row>
    <row r="6644" spans="1:2" x14ac:dyDescent="0.3">
      <c r="A6644" s="3" t="s">
        <v>1648</v>
      </c>
      <c r="B6644">
        <v>2</v>
      </c>
    </row>
    <row r="6645" spans="1:2" x14ac:dyDescent="0.3">
      <c r="A6645" s="7" t="s">
        <v>3222</v>
      </c>
      <c r="B6645">
        <v>1</v>
      </c>
    </row>
    <row r="6646" spans="1:2" x14ac:dyDescent="0.3">
      <c r="A6646" s="7" t="s">
        <v>2660</v>
      </c>
      <c r="B6646">
        <v>1</v>
      </c>
    </row>
    <row r="6647" spans="1:2" x14ac:dyDescent="0.3">
      <c r="A6647" s="3" t="s">
        <v>728</v>
      </c>
      <c r="B6647">
        <v>2</v>
      </c>
    </row>
    <row r="6648" spans="1:2" x14ac:dyDescent="0.3">
      <c r="A6648" s="7" t="s">
        <v>2486</v>
      </c>
      <c r="B6648">
        <v>1</v>
      </c>
    </row>
    <row r="6649" spans="1:2" x14ac:dyDescent="0.3">
      <c r="A6649" s="7" t="s">
        <v>4283</v>
      </c>
      <c r="B6649">
        <v>1</v>
      </c>
    </row>
    <row r="6650" spans="1:2" x14ac:dyDescent="0.3">
      <c r="A6650" s="3" t="s">
        <v>4349</v>
      </c>
      <c r="B6650">
        <v>2</v>
      </c>
    </row>
    <row r="6651" spans="1:2" x14ac:dyDescent="0.3">
      <c r="A6651" s="7" t="s">
        <v>4349</v>
      </c>
      <c r="B6651">
        <v>1</v>
      </c>
    </row>
    <row r="6652" spans="1:2" x14ac:dyDescent="0.3">
      <c r="A6652" s="7" t="s">
        <v>12864</v>
      </c>
      <c r="B6652">
        <v>1</v>
      </c>
    </row>
    <row r="6653" spans="1:2" x14ac:dyDescent="0.3">
      <c r="A6653" s="3" t="s">
        <v>2171</v>
      </c>
      <c r="B6653">
        <v>2</v>
      </c>
    </row>
    <row r="6654" spans="1:2" x14ac:dyDescent="0.3">
      <c r="A6654" s="7" t="s">
        <v>3587</v>
      </c>
      <c r="B6654">
        <v>1</v>
      </c>
    </row>
    <row r="6655" spans="1:2" x14ac:dyDescent="0.3">
      <c r="A6655" s="7" t="s">
        <v>2172</v>
      </c>
      <c r="B6655">
        <v>1</v>
      </c>
    </row>
    <row r="6656" spans="1:2" x14ac:dyDescent="0.3">
      <c r="A6656" s="3" t="s">
        <v>16685</v>
      </c>
      <c r="B6656">
        <v>2</v>
      </c>
    </row>
    <row r="6657" spans="1:2" x14ac:dyDescent="0.3">
      <c r="A6657" s="7" t="s">
        <v>19583</v>
      </c>
      <c r="B6657">
        <v>1</v>
      </c>
    </row>
    <row r="6658" spans="1:2" x14ac:dyDescent="0.3">
      <c r="A6658" s="7" t="s">
        <v>16687</v>
      </c>
      <c r="B6658">
        <v>1</v>
      </c>
    </row>
    <row r="6659" spans="1:2" x14ac:dyDescent="0.3">
      <c r="A6659" s="3" t="s">
        <v>2776</v>
      </c>
      <c r="B6659">
        <v>2</v>
      </c>
    </row>
    <row r="6660" spans="1:2" x14ac:dyDescent="0.3">
      <c r="A6660" s="7" t="s">
        <v>1456</v>
      </c>
      <c r="B6660">
        <v>1</v>
      </c>
    </row>
    <row r="6661" spans="1:2" x14ac:dyDescent="0.3">
      <c r="A6661" s="7" t="s">
        <v>268</v>
      </c>
      <c r="B6661">
        <v>1</v>
      </c>
    </row>
    <row r="6662" spans="1:2" x14ac:dyDescent="0.3">
      <c r="A6662" s="3" t="s">
        <v>11648</v>
      </c>
      <c r="B6662">
        <v>2</v>
      </c>
    </row>
    <row r="6663" spans="1:2" x14ac:dyDescent="0.3">
      <c r="A6663" s="7" t="s">
        <v>15546</v>
      </c>
      <c r="B6663">
        <v>1</v>
      </c>
    </row>
    <row r="6664" spans="1:2" x14ac:dyDescent="0.3">
      <c r="A6664" s="7" t="s">
        <v>2174</v>
      </c>
      <c r="B6664">
        <v>1</v>
      </c>
    </row>
    <row r="6665" spans="1:2" x14ac:dyDescent="0.3">
      <c r="A6665" s="3" t="s">
        <v>3986</v>
      </c>
      <c r="B6665">
        <v>2</v>
      </c>
    </row>
    <row r="6666" spans="1:2" x14ac:dyDescent="0.3">
      <c r="A6666" s="7" t="s">
        <v>361</v>
      </c>
      <c r="B6666">
        <v>1</v>
      </c>
    </row>
    <row r="6667" spans="1:2" x14ac:dyDescent="0.3">
      <c r="A6667" s="7" t="s">
        <v>67</v>
      </c>
      <c r="B6667">
        <v>1</v>
      </c>
    </row>
    <row r="6668" spans="1:2" x14ac:dyDescent="0.3">
      <c r="A6668" s="3" t="s">
        <v>1291</v>
      </c>
      <c r="B6668">
        <v>2</v>
      </c>
    </row>
    <row r="6669" spans="1:2" x14ac:dyDescent="0.3">
      <c r="A6669" s="7" t="s">
        <v>11568</v>
      </c>
      <c r="B6669">
        <v>1</v>
      </c>
    </row>
    <row r="6670" spans="1:2" x14ac:dyDescent="0.3">
      <c r="A6670" s="7" t="s">
        <v>1293</v>
      </c>
      <c r="B6670">
        <v>1</v>
      </c>
    </row>
    <row r="6671" spans="1:2" x14ac:dyDescent="0.3">
      <c r="A6671" s="3" t="s">
        <v>7145</v>
      </c>
      <c r="B6671">
        <v>2</v>
      </c>
    </row>
    <row r="6672" spans="1:2" x14ac:dyDescent="0.3">
      <c r="A6672" s="7" t="s">
        <v>1215</v>
      </c>
      <c r="B6672">
        <v>1</v>
      </c>
    </row>
    <row r="6673" spans="1:2" x14ac:dyDescent="0.3">
      <c r="A6673" s="7" t="s">
        <v>557</v>
      </c>
      <c r="B6673">
        <v>1</v>
      </c>
    </row>
    <row r="6674" spans="1:2" x14ac:dyDescent="0.3">
      <c r="A6674" s="3" t="s">
        <v>17700</v>
      </c>
      <c r="B6674">
        <v>2</v>
      </c>
    </row>
    <row r="6675" spans="1:2" x14ac:dyDescent="0.3">
      <c r="A6675" s="7" t="s">
        <v>17701</v>
      </c>
      <c r="B6675">
        <v>1</v>
      </c>
    </row>
    <row r="6676" spans="1:2" x14ac:dyDescent="0.3">
      <c r="A6676" s="7" t="s">
        <v>12525</v>
      </c>
      <c r="B6676">
        <v>1</v>
      </c>
    </row>
    <row r="6677" spans="1:2" x14ac:dyDescent="0.3">
      <c r="A6677" s="3" t="s">
        <v>18727</v>
      </c>
      <c r="B6677">
        <v>2</v>
      </c>
    </row>
    <row r="6678" spans="1:2" x14ac:dyDescent="0.3">
      <c r="A6678" s="7" t="s">
        <v>19475</v>
      </c>
      <c r="B6678">
        <v>1</v>
      </c>
    </row>
    <row r="6679" spans="1:2" x14ac:dyDescent="0.3">
      <c r="A6679" s="7" t="s">
        <v>10443</v>
      </c>
      <c r="B6679">
        <v>1</v>
      </c>
    </row>
    <row r="6680" spans="1:2" x14ac:dyDescent="0.3">
      <c r="A6680" s="3" t="s">
        <v>20656</v>
      </c>
      <c r="B6680">
        <v>2</v>
      </c>
    </row>
    <row r="6681" spans="1:2" x14ac:dyDescent="0.3">
      <c r="A6681" s="7" t="s">
        <v>19652</v>
      </c>
      <c r="B6681">
        <v>1</v>
      </c>
    </row>
    <row r="6682" spans="1:2" x14ac:dyDescent="0.3">
      <c r="A6682" s="7" t="s">
        <v>7961</v>
      </c>
      <c r="B6682">
        <v>1</v>
      </c>
    </row>
    <row r="6683" spans="1:2" x14ac:dyDescent="0.3">
      <c r="A6683" s="3" t="s">
        <v>258</v>
      </c>
      <c r="B6683">
        <v>2</v>
      </c>
    </row>
    <row r="6684" spans="1:2" x14ac:dyDescent="0.3">
      <c r="A6684" s="7" t="s">
        <v>2196</v>
      </c>
      <c r="B6684">
        <v>1</v>
      </c>
    </row>
    <row r="6685" spans="1:2" x14ac:dyDescent="0.3">
      <c r="A6685" s="7" t="s">
        <v>260</v>
      </c>
      <c r="B6685">
        <v>1</v>
      </c>
    </row>
    <row r="6686" spans="1:2" x14ac:dyDescent="0.3">
      <c r="A6686" s="3" t="s">
        <v>15840</v>
      </c>
      <c r="B6686">
        <v>2</v>
      </c>
    </row>
    <row r="6687" spans="1:2" x14ac:dyDescent="0.3">
      <c r="A6687" s="7" t="s">
        <v>15840</v>
      </c>
      <c r="B6687">
        <v>1</v>
      </c>
    </row>
    <row r="6688" spans="1:2" x14ac:dyDescent="0.3">
      <c r="A6688" s="7" t="s">
        <v>9379</v>
      </c>
      <c r="B6688">
        <v>1</v>
      </c>
    </row>
    <row r="6689" spans="1:2" x14ac:dyDescent="0.3">
      <c r="A6689" s="3" t="s">
        <v>5305</v>
      </c>
      <c r="B6689">
        <v>2</v>
      </c>
    </row>
    <row r="6690" spans="1:2" x14ac:dyDescent="0.3">
      <c r="A6690" s="7" t="s">
        <v>2191</v>
      </c>
      <c r="B6690">
        <v>1</v>
      </c>
    </row>
    <row r="6691" spans="1:2" x14ac:dyDescent="0.3">
      <c r="A6691" s="7" t="s">
        <v>4084</v>
      </c>
      <c r="B6691">
        <v>1</v>
      </c>
    </row>
    <row r="6692" spans="1:2" x14ac:dyDescent="0.3">
      <c r="A6692" s="3" t="s">
        <v>8798</v>
      </c>
      <c r="B6692">
        <v>2</v>
      </c>
    </row>
    <row r="6693" spans="1:2" x14ac:dyDescent="0.3">
      <c r="A6693" s="7" t="s">
        <v>6013</v>
      </c>
      <c r="B6693">
        <v>1</v>
      </c>
    </row>
    <row r="6694" spans="1:2" x14ac:dyDescent="0.3">
      <c r="A6694" s="7" t="s">
        <v>8800</v>
      </c>
      <c r="B6694">
        <v>1</v>
      </c>
    </row>
    <row r="6695" spans="1:2" x14ac:dyDescent="0.3">
      <c r="A6695" s="3" t="s">
        <v>16576</v>
      </c>
      <c r="B6695">
        <v>2</v>
      </c>
    </row>
    <row r="6696" spans="1:2" x14ac:dyDescent="0.3">
      <c r="A6696" s="7" t="s">
        <v>10743</v>
      </c>
      <c r="B6696">
        <v>1</v>
      </c>
    </row>
    <row r="6697" spans="1:2" x14ac:dyDescent="0.3">
      <c r="A6697" s="7" t="s">
        <v>16577</v>
      </c>
      <c r="B6697">
        <v>1</v>
      </c>
    </row>
    <row r="6698" spans="1:2" x14ac:dyDescent="0.3">
      <c r="A6698" s="3" t="s">
        <v>16869</v>
      </c>
      <c r="B6698">
        <v>2</v>
      </c>
    </row>
    <row r="6699" spans="1:2" x14ac:dyDescent="0.3">
      <c r="A6699" s="7" t="s">
        <v>20636</v>
      </c>
      <c r="B6699">
        <v>1</v>
      </c>
    </row>
    <row r="6700" spans="1:2" x14ac:dyDescent="0.3">
      <c r="A6700" s="7" t="s">
        <v>9801</v>
      </c>
      <c r="B6700">
        <v>1</v>
      </c>
    </row>
    <row r="6701" spans="1:2" x14ac:dyDescent="0.3">
      <c r="A6701" s="3" t="s">
        <v>9551</v>
      </c>
      <c r="B6701">
        <v>2</v>
      </c>
    </row>
    <row r="6702" spans="1:2" x14ac:dyDescent="0.3">
      <c r="A6702" s="7" t="s">
        <v>9552</v>
      </c>
      <c r="B6702">
        <v>1</v>
      </c>
    </row>
    <row r="6703" spans="1:2" x14ac:dyDescent="0.3">
      <c r="A6703" s="7" t="s">
        <v>3199</v>
      </c>
      <c r="B6703">
        <v>1</v>
      </c>
    </row>
    <row r="6704" spans="1:2" x14ac:dyDescent="0.3">
      <c r="A6704" s="3" t="s">
        <v>18996</v>
      </c>
      <c r="B6704">
        <v>2</v>
      </c>
    </row>
    <row r="6705" spans="1:2" x14ac:dyDescent="0.3">
      <c r="A6705" s="7" t="s">
        <v>18997</v>
      </c>
      <c r="B6705">
        <v>2</v>
      </c>
    </row>
    <row r="6706" spans="1:2" x14ac:dyDescent="0.3">
      <c r="A6706" s="3" t="s">
        <v>6902</v>
      </c>
      <c r="B6706">
        <v>2</v>
      </c>
    </row>
    <row r="6707" spans="1:2" x14ac:dyDescent="0.3">
      <c r="A6707" s="7" t="s">
        <v>7060</v>
      </c>
      <c r="B6707">
        <v>1</v>
      </c>
    </row>
    <row r="6708" spans="1:2" x14ac:dyDescent="0.3">
      <c r="A6708" s="7" t="s">
        <v>6904</v>
      </c>
      <c r="B6708">
        <v>1</v>
      </c>
    </row>
    <row r="6709" spans="1:2" x14ac:dyDescent="0.3">
      <c r="A6709" s="3" t="s">
        <v>10850</v>
      </c>
      <c r="B6709">
        <v>2</v>
      </c>
    </row>
    <row r="6710" spans="1:2" x14ac:dyDescent="0.3">
      <c r="A6710" s="7" t="s">
        <v>10851</v>
      </c>
      <c r="B6710">
        <v>1</v>
      </c>
    </row>
    <row r="6711" spans="1:2" x14ac:dyDescent="0.3">
      <c r="A6711" s="7" t="s">
        <v>13114</v>
      </c>
      <c r="B6711">
        <v>1</v>
      </c>
    </row>
    <row r="6712" spans="1:2" x14ac:dyDescent="0.3">
      <c r="A6712" s="3" t="s">
        <v>18623</v>
      </c>
      <c r="B6712">
        <v>2</v>
      </c>
    </row>
    <row r="6713" spans="1:2" x14ac:dyDescent="0.3">
      <c r="A6713" s="7" t="s">
        <v>17530</v>
      </c>
      <c r="B6713">
        <v>1</v>
      </c>
    </row>
    <row r="6714" spans="1:2" x14ac:dyDescent="0.3">
      <c r="A6714" s="7" t="s">
        <v>18624</v>
      </c>
      <c r="B6714">
        <v>1</v>
      </c>
    </row>
    <row r="6715" spans="1:2" x14ac:dyDescent="0.3">
      <c r="A6715" s="3" t="s">
        <v>15262</v>
      </c>
      <c r="B6715">
        <v>2</v>
      </c>
    </row>
    <row r="6716" spans="1:2" x14ac:dyDescent="0.3">
      <c r="A6716" s="7" t="s">
        <v>136</v>
      </c>
      <c r="B6716">
        <v>1</v>
      </c>
    </row>
    <row r="6717" spans="1:2" x14ac:dyDescent="0.3">
      <c r="A6717" s="7" t="s">
        <v>18246</v>
      </c>
      <c r="B6717">
        <v>1</v>
      </c>
    </row>
    <row r="6718" spans="1:2" x14ac:dyDescent="0.3">
      <c r="A6718" s="3" t="s">
        <v>11269</v>
      </c>
      <c r="B6718">
        <v>2</v>
      </c>
    </row>
    <row r="6719" spans="1:2" x14ac:dyDescent="0.3">
      <c r="A6719" s="7" t="s">
        <v>11269</v>
      </c>
      <c r="B6719">
        <v>2</v>
      </c>
    </row>
    <row r="6720" spans="1:2" x14ac:dyDescent="0.3">
      <c r="A6720" s="3" t="s">
        <v>14031</v>
      </c>
      <c r="B6720">
        <v>2</v>
      </c>
    </row>
    <row r="6721" spans="1:2" x14ac:dyDescent="0.3">
      <c r="A6721" s="7" t="s">
        <v>4084</v>
      </c>
      <c r="B6721">
        <v>1</v>
      </c>
    </row>
    <row r="6722" spans="1:2" x14ac:dyDescent="0.3">
      <c r="A6722" s="7" t="s">
        <v>10701</v>
      </c>
      <c r="B6722">
        <v>1</v>
      </c>
    </row>
    <row r="6723" spans="1:2" x14ac:dyDescent="0.3">
      <c r="A6723" s="3" t="s">
        <v>14675</v>
      </c>
      <c r="B6723">
        <v>2</v>
      </c>
    </row>
    <row r="6724" spans="1:2" x14ac:dyDescent="0.3">
      <c r="A6724" s="7" t="s">
        <v>14676</v>
      </c>
      <c r="B6724">
        <v>1</v>
      </c>
    </row>
    <row r="6725" spans="1:2" x14ac:dyDescent="0.3">
      <c r="A6725" s="7" t="s">
        <v>15093</v>
      </c>
      <c r="B6725">
        <v>1</v>
      </c>
    </row>
    <row r="6726" spans="1:2" x14ac:dyDescent="0.3">
      <c r="A6726" s="3" t="s">
        <v>18446</v>
      </c>
      <c r="B6726">
        <v>2</v>
      </c>
    </row>
    <row r="6727" spans="1:2" x14ac:dyDescent="0.3">
      <c r="A6727" s="7" t="s">
        <v>67</v>
      </c>
      <c r="B6727">
        <v>1</v>
      </c>
    </row>
    <row r="6728" spans="1:2" x14ac:dyDescent="0.3">
      <c r="A6728" s="7" t="s">
        <v>18447</v>
      </c>
      <c r="B6728">
        <v>1</v>
      </c>
    </row>
    <row r="6729" spans="1:2" x14ac:dyDescent="0.3">
      <c r="A6729" s="3" t="s">
        <v>931</v>
      </c>
      <c r="B6729">
        <v>2</v>
      </c>
    </row>
    <row r="6730" spans="1:2" x14ac:dyDescent="0.3">
      <c r="A6730" s="7" t="s">
        <v>200</v>
      </c>
      <c r="B6730">
        <v>1</v>
      </c>
    </row>
    <row r="6731" spans="1:2" x14ac:dyDescent="0.3">
      <c r="A6731" s="7" t="s">
        <v>1841</v>
      </c>
      <c r="B6731">
        <v>1</v>
      </c>
    </row>
    <row r="6732" spans="1:2" x14ac:dyDescent="0.3">
      <c r="A6732" s="3" t="s">
        <v>18104</v>
      </c>
      <c r="B6732">
        <v>2</v>
      </c>
    </row>
    <row r="6733" spans="1:2" x14ac:dyDescent="0.3">
      <c r="A6733" s="7" t="s">
        <v>4868</v>
      </c>
      <c r="B6733">
        <v>1</v>
      </c>
    </row>
    <row r="6734" spans="1:2" x14ac:dyDescent="0.3">
      <c r="A6734" s="7" t="s">
        <v>1243</v>
      </c>
      <c r="B6734">
        <v>1</v>
      </c>
    </row>
    <row r="6735" spans="1:2" x14ac:dyDescent="0.3">
      <c r="A6735" s="3" t="s">
        <v>9605</v>
      </c>
      <c r="B6735">
        <v>2</v>
      </c>
    </row>
    <row r="6736" spans="1:2" x14ac:dyDescent="0.3">
      <c r="A6736" s="7" t="s">
        <v>8478</v>
      </c>
      <c r="B6736">
        <v>1</v>
      </c>
    </row>
    <row r="6737" spans="1:2" x14ac:dyDescent="0.3">
      <c r="A6737" s="7" t="s">
        <v>9607</v>
      </c>
      <c r="B6737">
        <v>1</v>
      </c>
    </row>
    <row r="6738" spans="1:2" x14ac:dyDescent="0.3">
      <c r="A6738" s="3" t="s">
        <v>16239</v>
      </c>
      <c r="B6738">
        <v>2</v>
      </c>
    </row>
    <row r="6739" spans="1:2" x14ac:dyDescent="0.3">
      <c r="A6739" s="7" t="s">
        <v>13823</v>
      </c>
      <c r="B6739">
        <v>1</v>
      </c>
    </row>
    <row r="6740" spans="1:2" x14ac:dyDescent="0.3">
      <c r="A6740" s="7" t="s">
        <v>16241</v>
      </c>
      <c r="B6740">
        <v>1</v>
      </c>
    </row>
    <row r="6741" spans="1:2" x14ac:dyDescent="0.3">
      <c r="A6741" s="3" t="s">
        <v>18919</v>
      </c>
      <c r="B6741">
        <v>2</v>
      </c>
    </row>
    <row r="6742" spans="1:2" x14ac:dyDescent="0.3">
      <c r="A6742" s="7" t="s">
        <v>18921</v>
      </c>
      <c r="B6742">
        <v>1</v>
      </c>
    </row>
    <row r="6743" spans="1:2" x14ac:dyDescent="0.3">
      <c r="A6743" s="7" t="s">
        <v>20939</v>
      </c>
      <c r="B6743">
        <v>1</v>
      </c>
    </row>
    <row r="6744" spans="1:2" x14ac:dyDescent="0.3">
      <c r="A6744" s="3" t="s">
        <v>16320</v>
      </c>
      <c r="B6744">
        <v>2</v>
      </c>
    </row>
    <row r="6745" spans="1:2" x14ac:dyDescent="0.3">
      <c r="A6745" s="7" t="s">
        <v>17276</v>
      </c>
      <c r="B6745">
        <v>1</v>
      </c>
    </row>
    <row r="6746" spans="1:2" x14ac:dyDescent="0.3">
      <c r="A6746" s="7" t="s">
        <v>106</v>
      </c>
      <c r="B6746">
        <v>1</v>
      </c>
    </row>
    <row r="6747" spans="1:2" x14ac:dyDescent="0.3">
      <c r="A6747" s="3" t="s">
        <v>7839</v>
      </c>
      <c r="B6747">
        <v>2</v>
      </c>
    </row>
    <row r="6748" spans="1:2" x14ac:dyDescent="0.3">
      <c r="A6748" s="7" t="s">
        <v>21027</v>
      </c>
      <c r="B6748">
        <v>1</v>
      </c>
    </row>
    <row r="6749" spans="1:2" x14ac:dyDescent="0.3">
      <c r="A6749" s="7" t="s">
        <v>11335</v>
      </c>
      <c r="B6749">
        <v>1</v>
      </c>
    </row>
    <row r="6750" spans="1:2" x14ac:dyDescent="0.3">
      <c r="A6750" s="3" t="s">
        <v>17297</v>
      </c>
      <c r="B6750">
        <v>2</v>
      </c>
    </row>
    <row r="6751" spans="1:2" x14ac:dyDescent="0.3">
      <c r="A6751" s="7" t="s">
        <v>14769</v>
      </c>
      <c r="B6751">
        <v>1</v>
      </c>
    </row>
    <row r="6752" spans="1:2" x14ac:dyDescent="0.3">
      <c r="A6752" s="7" t="s">
        <v>9683</v>
      </c>
      <c r="B6752">
        <v>1</v>
      </c>
    </row>
    <row r="6753" spans="1:2" x14ac:dyDescent="0.3">
      <c r="A6753" s="3" t="s">
        <v>5493</v>
      </c>
      <c r="B6753">
        <v>2</v>
      </c>
    </row>
    <row r="6754" spans="1:2" x14ac:dyDescent="0.3">
      <c r="A6754" s="7" t="s">
        <v>5494</v>
      </c>
      <c r="B6754">
        <v>1</v>
      </c>
    </row>
    <row r="6755" spans="1:2" x14ac:dyDescent="0.3">
      <c r="A6755" s="7" t="s">
        <v>2819</v>
      </c>
      <c r="B6755">
        <v>1</v>
      </c>
    </row>
    <row r="6756" spans="1:2" x14ac:dyDescent="0.3">
      <c r="A6756" s="3" t="s">
        <v>17688</v>
      </c>
      <c r="B6756">
        <v>2</v>
      </c>
    </row>
    <row r="6757" spans="1:2" x14ac:dyDescent="0.3">
      <c r="A6757" s="7" t="s">
        <v>14281</v>
      </c>
      <c r="B6757">
        <v>1</v>
      </c>
    </row>
    <row r="6758" spans="1:2" x14ac:dyDescent="0.3">
      <c r="A6758" s="7" t="s">
        <v>13162</v>
      </c>
      <c r="B6758">
        <v>1</v>
      </c>
    </row>
    <row r="6759" spans="1:2" x14ac:dyDescent="0.3">
      <c r="A6759" s="3" t="s">
        <v>3659</v>
      </c>
      <c r="B6759">
        <v>2</v>
      </c>
    </row>
    <row r="6760" spans="1:2" x14ac:dyDescent="0.3">
      <c r="A6760" s="7" t="s">
        <v>2174</v>
      </c>
      <c r="B6760">
        <v>1</v>
      </c>
    </row>
    <row r="6761" spans="1:2" x14ac:dyDescent="0.3">
      <c r="A6761" s="7" t="s">
        <v>3199</v>
      </c>
      <c r="B6761">
        <v>1</v>
      </c>
    </row>
    <row r="6762" spans="1:2" x14ac:dyDescent="0.3">
      <c r="A6762" s="3" t="s">
        <v>7429</v>
      </c>
      <c r="B6762">
        <v>2</v>
      </c>
    </row>
    <row r="6763" spans="1:2" x14ac:dyDescent="0.3">
      <c r="A6763" s="7" t="s">
        <v>3812</v>
      </c>
      <c r="B6763">
        <v>1</v>
      </c>
    </row>
    <row r="6764" spans="1:2" x14ac:dyDescent="0.3">
      <c r="A6764" s="7" t="s">
        <v>3208</v>
      </c>
      <c r="B6764">
        <v>1</v>
      </c>
    </row>
    <row r="6765" spans="1:2" x14ac:dyDescent="0.3">
      <c r="A6765" s="3" t="s">
        <v>1941</v>
      </c>
      <c r="B6765">
        <v>2</v>
      </c>
    </row>
    <row r="6766" spans="1:2" x14ac:dyDescent="0.3">
      <c r="A6766" s="7" t="s">
        <v>2586</v>
      </c>
      <c r="B6766">
        <v>1</v>
      </c>
    </row>
    <row r="6767" spans="1:2" x14ac:dyDescent="0.3">
      <c r="A6767" s="7" t="s">
        <v>1942</v>
      </c>
      <c r="B6767">
        <v>1</v>
      </c>
    </row>
    <row r="6768" spans="1:2" x14ac:dyDescent="0.3">
      <c r="A6768" s="3" t="s">
        <v>2010</v>
      </c>
      <c r="B6768">
        <v>2</v>
      </c>
    </row>
    <row r="6769" spans="1:2" x14ac:dyDescent="0.3">
      <c r="A6769" s="7" t="s">
        <v>7458</v>
      </c>
      <c r="B6769">
        <v>1</v>
      </c>
    </row>
    <row r="6770" spans="1:2" x14ac:dyDescent="0.3">
      <c r="A6770" s="7" t="s">
        <v>2532</v>
      </c>
      <c r="B6770">
        <v>1</v>
      </c>
    </row>
    <row r="6771" spans="1:2" x14ac:dyDescent="0.3">
      <c r="A6771" s="3" t="s">
        <v>8865</v>
      </c>
      <c r="B6771">
        <v>2</v>
      </c>
    </row>
    <row r="6772" spans="1:2" x14ac:dyDescent="0.3">
      <c r="A6772" s="7" t="s">
        <v>18035</v>
      </c>
      <c r="B6772">
        <v>1</v>
      </c>
    </row>
    <row r="6773" spans="1:2" x14ac:dyDescent="0.3">
      <c r="A6773" s="7" t="s">
        <v>8867</v>
      </c>
      <c r="B6773">
        <v>1</v>
      </c>
    </row>
    <row r="6774" spans="1:2" x14ac:dyDescent="0.3">
      <c r="A6774" s="3" t="s">
        <v>1357</v>
      </c>
      <c r="B6774">
        <v>2</v>
      </c>
    </row>
    <row r="6775" spans="1:2" x14ac:dyDescent="0.3">
      <c r="A6775" s="7" t="s">
        <v>1359</v>
      </c>
      <c r="B6775">
        <v>2</v>
      </c>
    </row>
    <row r="6776" spans="1:2" x14ac:dyDescent="0.3">
      <c r="A6776" s="3" t="s">
        <v>19788</v>
      </c>
      <c r="B6776">
        <v>2</v>
      </c>
    </row>
    <row r="6777" spans="1:2" x14ac:dyDescent="0.3">
      <c r="A6777" s="7" t="s">
        <v>21358</v>
      </c>
      <c r="B6777">
        <v>1</v>
      </c>
    </row>
    <row r="6778" spans="1:2" x14ac:dyDescent="0.3">
      <c r="A6778" s="7" t="s">
        <v>19789</v>
      </c>
      <c r="B6778">
        <v>1</v>
      </c>
    </row>
    <row r="6779" spans="1:2" x14ac:dyDescent="0.3">
      <c r="A6779" s="3" t="s">
        <v>18055</v>
      </c>
      <c r="B6779">
        <v>2</v>
      </c>
    </row>
    <row r="6780" spans="1:2" x14ac:dyDescent="0.3">
      <c r="A6780" s="7" t="s">
        <v>986</v>
      </c>
      <c r="B6780">
        <v>1</v>
      </c>
    </row>
    <row r="6781" spans="1:2" x14ac:dyDescent="0.3">
      <c r="A6781" s="7" t="s">
        <v>16969</v>
      </c>
      <c r="B6781">
        <v>1</v>
      </c>
    </row>
    <row r="6782" spans="1:2" x14ac:dyDescent="0.3">
      <c r="A6782" s="3" t="s">
        <v>11849</v>
      </c>
      <c r="B6782">
        <v>2</v>
      </c>
    </row>
    <row r="6783" spans="1:2" x14ac:dyDescent="0.3">
      <c r="A6783" s="7" t="s">
        <v>6471</v>
      </c>
      <c r="B6783">
        <v>1</v>
      </c>
    </row>
    <row r="6784" spans="1:2" x14ac:dyDescent="0.3">
      <c r="A6784" s="7" t="s">
        <v>18451</v>
      </c>
      <c r="B6784">
        <v>1</v>
      </c>
    </row>
    <row r="6785" spans="1:2" x14ac:dyDescent="0.3">
      <c r="A6785" s="3" t="s">
        <v>6974</v>
      </c>
      <c r="B6785">
        <v>2</v>
      </c>
    </row>
    <row r="6786" spans="1:2" x14ac:dyDescent="0.3">
      <c r="A6786" s="7" t="s">
        <v>6974</v>
      </c>
      <c r="B6786">
        <v>1</v>
      </c>
    </row>
    <row r="6787" spans="1:2" x14ac:dyDescent="0.3">
      <c r="A6787" s="7" t="s">
        <v>9441</v>
      </c>
      <c r="B6787">
        <v>1</v>
      </c>
    </row>
    <row r="6788" spans="1:2" x14ac:dyDescent="0.3">
      <c r="A6788" s="3" t="s">
        <v>18317</v>
      </c>
      <c r="B6788">
        <v>2</v>
      </c>
    </row>
    <row r="6789" spans="1:2" x14ac:dyDescent="0.3">
      <c r="A6789" s="7" t="s">
        <v>18318</v>
      </c>
      <c r="B6789">
        <v>2</v>
      </c>
    </row>
    <row r="6790" spans="1:2" x14ac:dyDescent="0.3">
      <c r="A6790" s="3" t="s">
        <v>19314</v>
      </c>
      <c r="B6790">
        <v>2</v>
      </c>
    </row>
    <row r="6791" spans="1:2" x14ac:dyDescent="0.3">
      <c r="A6791" s="7" t="s">
        <v>19316</v>
      </c>
      <c r="B6791">
        <v>1</v>
      </c>
    </row>
    <row r="6792" spans="1:2" x14ac:dyDescent="0.3">
      <c r="A6792" s="7" t="s">
        <v>21173</v>
      </c>
      <c r="B6792">
        <v>1</v>
      </c>
    </row>
    <row r="6793" spans="1:2" x14ac:dyDescent="0.3">
      <c r="A6793" s="3" t="s">
        <v>1918</v>
      </c>
      <c r="B6793">
        <v>2</v>
      </c>
    </row>
    <row r="6794" spans="1:2" x14ac:dyDescent="0.3">
      <c r="A6794" s="7" t="s">
        <v>200</v>
      </c>
      <c r="B6794">
        <v>1</v>
      </c>
    </row>
    <row r="6795" spans="1:2" x14ac:dyDescent="0.3">
      <c r="A6795" s="7" t="s">
        <v>1920</v>
      </c>
      <c r="B6795">
        <v>1</v>
      </c>
    </row>
    <row r="6796" spans="1:2" x14ac:dyDescent="0.3">
      <c r="A6796" s="3" t="s">
        <v>11222</v>
      </c>
      <c r="B6796">
        <v>2</v>
      </c>
    </row>
    <row r="6797" spans="1:2" x14ac:dyDescent="0.3">
      <c r="A6797" s="7" t="s">
        <v>11224</v>
      </c>
      <c r="B6797">
        <v>1</v>
      </c>
    </row>
    <row r="6798" spans="1:2" x14ac:dyDescent="0.3">
      <c r="A6798" s="7" t="s">
        <v>13453</v>
      </c>
      <c r="B6798">
        <v>1</v>
      </c>
    </row>
    <row r="6799" spans="1:2" x14ac:dyDescent="0.3">
      <c r="A6799" s="3" t="s">
        <v>12261</v>
      </c>
      <c r="B6799">
        <v>2</v>
      </c>
    </row>
    <row r="6800" spans="1:2" x14ac:dyDescent="0.3">
      <c r="A6800" s="7" t="s">
        <v>17824</v>
      </c>
      <c r="B6800">
        <v>1</v>
      </c>
    </row>
    <row r="6801" spans="1:2" x14ac:dyDescent="0.3">
      <c r="A6801" s="7" t="s">
        <v>11299</v>
      </c>
      <c r="B6801">
        <v>1</v>
      </c>
    </row>
    <row r="6802" spans="1:2" x14ac:dyDescent="0.3">
      <c r="A6802" s="3" t="s">
        <v>15204</v>
      </c>
      <c r="B6802">
        <v>2</v>
      </c>
    </row>
    <row r="6803" spans="1:2" x14ac:dyDescent="0.3">
      <c r="A6803" s="7" t="s">
        <v>5819</v>
      </c>
      <c r="B6803">
        <v>1</v>
      </c>
    </row>
    <row r="6804" spans="1:2" x14ac:dyDescent="0.3">
      <c r="A6804" s="7" t="s">
        <v>1519</v>
      </c>
      <c r="B6804">
        <v>1</v>
      </c>
    </row>
    <row r="6805" spans="1:2" x14ac:dyDescent="0.3">
      <c r="A6805" s="3" t="s">
        <v>7094</v>
      </c>
      <c r="B6805">
        <v>2</v>
      </c>
    </row>
    <row r="6806" spans="1:2" x14ac:dyDescent="0.3">
      <c r="A6806" s="7" t="s">
        <v>2014</v>
      </c>
      <c r="B6806">
        <v>1</v>
      </c>
    </row>
    <row r="6807" spans="1:2" x14ac:dyDescent="0.3">
      <c r="A6807" s="7" t="s">
        <v>3498</v>
      </c>
      <c r="B6807">
        <v>1</v>
      </c>
    </row>
    <row r="6808" spans="1:2" x14ac:dyDescent="0.3">
      <c r="A6808" s="3" t="s">
        <v>15498</v>
      </c>
      <c r="B6808">
        <v>2</v>
      </c>
    </row>
    <row r="6809" spans="1:2" x14ac:dyDescent="0.3">
      <c r="A6809" s="7" t="s">
        <v>15935</v>
      </c>
      <c r="B6809">
        <v>1</v>
      </c>
    </row>
    <row r="6810" spans="1:2" x14ac:dyDescent="0.3">
      <c r="A6810" s="7" t="s">
        <v>160</v>
      </c>
      <c r="B6810">
        <v>1</v>
      </c>
    </row>
    <row r="6811" spans="1:2" x14ac:dyDescent="0.3">
      <c r="A6811" s="3" t="s">
        <v>18795</v>
      </c>
      <c r="B6811">
        <v>1</v>
      </c>
    </row>
    <row r="6812" spans="1:2" x14ac:dyDescent="0.3">
      <c r="A6812" s="7" t="s">
        <v>18797</v>
      </c>
      <c r="B6812">
        <v>1</v>
      </c>
    </row>
    <row r="6813" spans="1:2" x14ac:dyDescent="0.3">
      <c r="A6813" s="3" t="s">
        <v>17778</v>
      </c>
      <c r="B6813">
        <v>1</v>
      </c>
    </row>
    <row r="6814" spans="1:2" x14ac:dyDescent="0.3">
      <c r="A6814" s="7" t="s">
        <v>16856</v>
      </c>
      <c r="B6814">
        <v>1</v>
      </c>
    </row>
    <row r="6815" spans="1:2" x14ac:dyDescent="0.3">
      <c r="A6815" s="3" t="s">
        <v>5817</v>
      </c>
      <c r="B6815">
        <v>1</v>
      </c>
    </row>
    <row r="6816" spans="1:2" x14ac:dyDescent="0.3">
      <c r="A6816" s="7" t="s">
        <v>5819</v>
      </c>
      <c r="B6816">
        <v>1</v>
      </c>
    </row>
    <row r="6817" spans="1:2" x14ac:dyDescent="0.3">
      <c r="A6817" s="3" t="s">
        <v>6517</v>
      </c>
      <c r="B6817">
        <v>1</v>
      </c>
    </row>
    <row r="6818" spans="1:2" x14ac:dyDescent="0.3">
      <c r="A6818" s="7" t="s">
        <v>5655</v>
      </c>
      <c r="B6818">
        <v>1</v>
      </c>
    </row>
    <row r="6819" spans="1:2" x14ac:dyDescent="0.3">
      <c r="A6819" s="3" t="s">
        <v>5033</v>
      </c>
      <c r="B6819">
        <v>1</v>
      </c>
    </row>
    <row r="6820" spans="1:2" x14ac:dyDescent="0.3">
      <c r="A6820" s="7" t="s">
        <v>6576</v>
      </c>
      <c r="B6820">
        <v>1</v>
      </c>
    </row>
    <row r="6821" spans="1:2" x14ac:dyDescent="0.3">
      <c r="A6821" s="3" t="s">
        <v>21653</v>
      </c>
      <c r="B6821">
        <v>1</v>
      </c>
    </row>
    <row r="6822" spans="1:2" x14ac:dyDescent="0.3">
      <c r="A6822" s="7" t="s">
        <v>21654</v>
      </c>
      <c r="B6822">
        <v>1</v>
      </c>
    </row>
    <row r="6823" spans="1:2" x14ac:dyDescent="0.3">
      <c r="A6823" s="3" t="s">
        <v>14918</v>
      </c>
      <c r="B6823">
        <v>1</v>
      </c>
    </row>
    <row r="6824" spans="1:2" x14ac:dyDescent="0.3">
      <c r="A6824" s="7" t="s">
        <v>5161</v>
      </c>
      <c r="B6824">
        <v>1</v>
      </c>
    </row>
    <row r="6825" spans="1:2" x14ac:dyDescent="0.3">
      <c r="A6825" s="3" t="s">
        <v>11604</v>
      </c>
      <c r="B6825">
        <v>1</v>
      </c>
    </row>
    <row r="6826" spans="1:2" x14ac:dyDescent="0.3">
      <c r="A6826" s="7" t="s">
        <v>11605</v>
      </c>
      <c r="B6826">
        <v>1</v>
      </c>
    </row>
    <row r="6827" spans="1:2" x14ac:dyDescent="0.3">
      <c r="A6827" s="3" t="s">
        <v>14983</v>
      </c>
      <c r="B6827">
        <v>1</v>
      </c>
    </row>
    <row r="6828" spans="1:2" x14ac:dyDescent="0.3">
      <c r="A6828" s="7" t="s">
        <v>14984</v>
      </c>
      <c r="B6828">
        <v>1</v>
      </c>
    </row>
    <row r="6829" spans="1:2" x14ac:dyDescent="0.3">
      <c r="A6829" s="3" t="s">
        <v>4652</v>
      </c>
      <c r="B6829">
        <v>1</v>
      </c>
    </row>
    <row r="6830" spans="1:2" x14ac:dyDescent="0.3">
      <c r="A6830" s="7" t="s">
        <v>1513</v>
      </c>
      <c r="B6830">
        <v>1</v>
      </c>
    </row>
    <row r="6831" spans="1:2" x14ac:dyDescent="0.3">
      <c r="A6831" s="3" t="s">
        <v>18844</v>
      </c>
      <c r="B6831">
        <v>1</v>
      </c>
    </row>
    <row r="6832" spans="1:2" x14ac:dyDescent="0.3">
      <c r="A6832" s="7" t="s">
        <v>15687</v>
      </c>
      <c r="B6832">
        <v>1</v>
      </c>
    </row>
    <row r="6833" spans="1:2" x14ac:dyDescent="0.3">
      <c r="A6833" s="3" t="s">
        <v>13803</v>
      </c>
      <c r="B6833">
        <v>1</v>
      </c>
    </row>
    <row r="6834" spans="1:2" x14ac:dyDescent="0.3">
      <c r="A6834" s="7" t="s">
        <v>13805</v>
      </c>
      <c r="B6834">
        <v>1</v>
      </c>
    </row>
    <row r="6835" spans="1:2" x14ac:dyDescent="0.3">
      <c r="A6835" s="3" t="s">
        <v>15128</v>
      </c>
      <c r="B6835">
        <v>1</v>
      </c>
    </row>
    <row r="6836" spans="1:2" x14ac:dyDescent="0.3">
      <c r="A6836" s="7" t="s">
        <v>7272</v>
      </c>
      <c r="B6836">
        <v>1</v>
      </c>
    </row>
    <row r="6837" spans="1:2" x14ac:dyDescent="0.3">
      <c r="A6837" s="3" t="s">
        <v>2510</v>
      </c>
      <c r="B6837">
        <v>1</v>
      </c>
    </row>
    <row r="6838" spans="1:2" x14ac:dyDescent="0.3">
      <c r="A6838" s="7" t="s">
        <v>3189</v>
      </c>
      <c r="B6838">
        <v>1</v>
      </c>
    </row>
    <row r="6839" spans="1:2" x14ac:dyDescent="0.3">
      <c r="A6839" s="3" t="s">
        <v>11468</v>
      </c>
      <c r="B6839">
        <v>1</v>
      </c>
    </row>
    <row r="6840" spans="1:2" x14ac:dyDescent="0.3">
      <c r="A6840" s="7" t="s">
        <v>5429</v>
      </c>
      <c r="B6840">
        <v>1</v>
      </c>
    </row>
    <row r="6841" spans="1:2" x14ac:dyDescent="0.3">
      <c r="A6841" s="3" t="s">
        <v>4034</v>
      </c>
      <c r="B6841">
        <v>1</v>
      </c>
    </row>
    <row r="6842" spans="1:2" x14ac:dyDescent="0.3">
      <c r="A6842" s="7" t="s">
        <v>3222</v>
      </c>
      <c r="B6842">
        <v>1</v>
      </c>
    </row>
    <row r="6843" spans="1:2" x14ac:dyDescent="0.3">
      <c r="A6843" s="3" t="s">
        <v>2413</v>
      </c>
      <c r="B6843">
        <v>1</v>
      </c>
    </row>
    <row r="6844" spans="1:2" x14ac:dyDescent="0.3">
      <c r="A6844" s="7" t="s">
        <v>2414</v>
      </c>
      <c r="B6844">
        <v>1</v>
      </c>
    </row>
    <row r="6845" spans="1:2" x14ac:dyDescent="0.3">
      <c r="A6845" s="3" t="s">
        <v>6121</v>
      </c>
      <c r="B6845">
        <v>1</v>
      </c>
    </row>
    <row r="6846" spans="1:2" x14ac:dyDescent="0.3">
      <c r="A6846" s="7" t="s">
        <v>4992</v>
      </c>
      <c r="B6846">
        <v>1</v>
      </c>
    </row>
    <row r="6847" spans="1:2" x14ac:dyDescent="0.3">
      <c r="A6847" s="3" t="s">
        <v>1413</v>
      </c>
      <c r="B6847">
        <v>1</v>
      </c>
    </row>
    <row r="6848" spans="1:2" x14ac:dyDescent="0.3">
      <c r="A6848" s="7" t="s">
        <v>1415</v>
      </c>
      <c r="B6848">
        <v>1</v>
      </c>
    </row>
    <row r="6849" spans="1:2" x14ac:dyDescent="0.3">
      <c r="A6849" s="3" t="s">
        <v>16940</v>
      </c>
      <c r="B6849">
        <v>1</v>
      </c>
    </row>
    <row r="6850" spans="1:2" x14ac:dyDescent="0.3">
      <c r="A6850" s="7" t="s">
        <v>11997</v>
      </c>
      <c r="B6850">
        <v>1</v>
      </c>
    </row>
    <row r="6851" spans="1:2" x14ac:dyDescent="0.3">
      <c r="A6851" s="3" t="s">
        <v>14308</v>
      </c>
      <c r="B6851">
        <v>1</v>
      </c>
    </row>
    <row r="6852" spans="1:2" x14ac:dyDescent="0.3">
      <c r="A6852" s="7" t="s">
        <v>14310</v>
      </c>
      <c r="B6852">
        <v>1</v>
      </c>
    </row>
    <row r="6853" spans="1:2" x14ac:dyDescent="0.3">
      <c r="A6853" s="3" t="s">
        <v>3530</v>
      </c>
      <c r="B6853">
        <v>1</v>
      </c>
    </row>
    <row r="6854" spans="1:2" x14ac:dyDescent="0.3">
      <c r="A6854" s="7" t="s">
        <v>189</v>
      </c>
      <c r="B6854">
        <v>1</v>
      </c>
    </row>
    <row r="6855" spans="1:2" x14ac:dyDescent="0.3">
      <c r="A6855" s="3" t="s">
        <v>21424</v>
      </c>
      <c r="B6855">
        <v>1</v>
      </c>
    </row>
    <row r="6856" spans="1:2" x14ac:dyDescent="0.3">
      <c r="A6856" s="7" t="s">
        <v>21426</v>
      </c>
      <c r="B6856">
        <v>1</v>
      </c>
    </row>
    <row r="6857" spans="1:2" x14ac:dyDescent="0.3">
      <c r="A6857" s="3" t="s">
        <v>17602</v>
      </c>
      <c r="B6857">
        <v>1</v>
      </c>
    </row>
    <row r="6858" spans="1:2" x14ac:dyDescent="0.3">
      <c r="A6858" s="7" t="s">
        <v>15044</v>
      </c>
      <c r="B6858">
        <v>1</v>
      </c>
    </row>
    <row r="6859" spans="1:2" x14ac:dyDescent="0.3">
      <c r="A6859" s="3" t="s">
        <v>18746</v>
      </c>
      <c r="B6859">
        <v>1</v>
      </c>
    </row>
    <row r="6860" spans="1:2" x14ac:dyDescent="0.3">
      <c r="A6860" s="7" t="s">
        <v>18748</v>
      </c>
      <c r="B6860">
        <v>1</v>
      </c>
    </row>
    <row r="6861" spans="1:2" x14ac:dyDescent="0.3">
      <c r="A6861" s="3" t="s">
        <v>20946</v>
      </c>
      <c r="B6861">
        <v>1</v>
      </c>
    </row>
    <row r="6862" spans="1:2" x14ac:dyDescent="0.3">
      <c r="A6862" s="7" t="s">
        <v>20948</v>
      </c>
      <c r="B6862">
        <v>1</v>
      </c>
    </row>
    <row r="6863" spans="1:2" x14ac:dyDescent="0.3">
      <c r="A6863" s="3" t="s">
        <v>16227</v>
      </c>
      <c r="B6863">
        <v>1</v>
      </c>
    </row>
    <row r="6864" spans="1:2" x14ac:dyDescent="0.3">
      <c r="A6864" s="7" t="s">
        <v>8508</v>
      </c>
      <c r="B6864">
        <v>1</v>
      </c>
    </row>
    <row r="6865" spans="1:2" x14ac:dyDescent="0.3">
      <c r="A6865" s="3" t="s">
        <v>17419</v>
      </c>
      <c r="B6865">
        <v>1</v>
      </c>
    </row>
    <row r="6866" spans="1:2" x14ac:dyDescent="0.3">
      <c r="A6866" s="7" t="s">
        <v>14340</v>
      </c>
      <c r="B6866">
        <v>1</v>
      </c>
    </row>
    <row r="6867" spans="1:2" x14ac:dyDescent="0.3">
      <c r="A6867" s="3" t="s">
        <v>4600</v>
      </c>
      <c r="B6867">
        <v>1</v>
      </c>
    </row>
    <row r="6868" spans="1:2" x14ac:dyDescent="0.3">
      <c r="A6868" s="7" t="s">
        <v>4602</v>
      </c>
      <c r="B6868">
        <v>1</v>
      </c>
    </row>
    <row r="6869" spans="1:2" x14ac:dyDescent="0.3">
      <c r="A6869" s="3" t="s">
        <v>20974</v>
      </c>
      <c r="B6869">
        <v>1</v>
      </c>
    </row>
    <row r="6870" spans="1:2" x14ac:dyDescent="0.3">
      <c r="A6870" s="7" t="s">
        <v>20976</v>
      </c>
      <c r="B6870">
        <v>1</v>
      </c>
    </row>
    <row r="6871" spans="1:2" x14ac:dyDescent="0.3">
      <c r="A6871" s="3" t="s">
        <v>2895</v>
      </c>
      <c r="B6871">
        <v>1</v>
      </c>
    </row>
    <row r="6872" spans="1:2" x14ac:dyDescent="0.3">
      <c r="A6872" s="7" t="s">
        <v>2897</v>
      </c>
      <c r="B6872">
        <v>1</v>
      </c>
    </row>
    <row r="6873" spans="1:2" x14ac:dyDescent="0.3">
      <c r="A6873" s="3" t="s">
        <v>629</v>
      </c>
      <c r="B6873">
        <v>1</v>
      </c>
    </row>
    <row r="6874" spans="1:2" x14ac:dyDescent="0.3">
      <c r="A6874" s="7" t="s">
        <v>2725</v>
      </c>
      <c r="B6874">
        <v>1</v>
      </c>
    </row>
    <row r="6875" spans="1:2" x14ac:dyDescent="0.3">
      <c r="A6875" s="3" t="s">
        <v>339</v>
      </c>
      <c r="B6875">
        <v>1</v>
      </c>
    </row>
    <row r="6876" spans="1:2" x14ac:dyDescent="0.3">
      <c r="A6876" s="7" t="s">
        <v>341</v>
      </c>
      <c r="B6876">
        <v>1</v>
      </c>
    </row>
    <row r="6877" spans="1:2" x14ac:dyDescent="0.3">
      <c r="A6877" s="3" t="s">
        <v>7657</v>
      </c>
      <c r="B6877">
        <v>1</v>
      </c>
    </row>
    <row r="6878" spans="1:2" x14ac:dyDescent="0.3">
      <c r="A6878" s="7" t="s">
        <v>3362</v>
      </c>
      <c r="B6878">
        <v>1</v>
      </c>
    </row>
    <row r="6879" spans="1:2" x14ac:dyDescent="0.3">
      <c r="A6879" s="3" t="s">
        <v>7811</v>
      </c>
      <c r="B6879">
        <v>1</v>
      </c>
    </row>
    <row r="6880" spans="1:2" x14ac:dyDescent="0.3">
      <c r="A6880" s="7" t="s">
        <v>1495</v>
      </c>
      <c r="B6880">
        <v>1</v>
      </c>
    </row>
    <row r="6881" spans="1:2" x14ac:dyDescent="0.3">
      <c r="A6881" s="3" t="s">
        <v>2264</v>
      </c>
      <c r="B6881">
        <v>1</v>
      </c>
    </row>
    <row r="6882" spans="1:2" x14ac:dyDescent="0.3">
      <c r="A6882" s="7" t="s">
        <v>2266</v>
      </c>
      <c r="B6882">
        <v>1</v>
      </c>
    </row>
    <row r="6883" spans="1:2" x14ac:dyDescent="0.3">
      <c r="A6883" s="3" t="s">
        <v>10338</v>
      </c>
      <c r="B6883">
        <v>1</v>
      </c>
    </row>
    <row r="6884" spans="1:2" x14ac:dyDescent="0.3">
      <c r="A6884" s="7" t="s">
        <v>10339</v>
      </c>
      <c r="B6884">
        <v>1</v>
      </c>
    </row>
    <row r="6885" spans="1:2" x14ac:dyDescent="0.3">
      <c r="A6885" s="3" t="s">
        <v>4585</v>
      </c>
      <c r="B6885">
        <v>1</v>
      </c>
    </row>
    <row r="6886" spans="1:2" x14ac:dyDescent="0.3">
      <c r="A6886" s="7" t="s">
        <v>4587</v>
      </c>
      <c r="B6886">
        <v>1</v>
      </c>
    </row>
    <row r="6887" spans="1:2" x14ac:dyDescent="0.3">
      <c r="A6887" s="3" t="s">
        <v>5706</v>
      </c>
      <c r="B6887">
        <v>1</v>
      </c>
    </row>
    <row r="6888" spans="1:2" x14ac:dyDescent="0.3">
      <c r="A6888" s="7" t="s">
        <v>586</v>
      </c>
      <c r="B6888">
        <v>1</v>
      </c>
    </row>
    <row r="6889" spans="1:2" x14ac:dyDescent="0.3">
      <c r="A6889" s="3" t="s">
        <v>2138</v>
      </c>
      <c r="B6889">
        <v>1</v>
      </c>
    </row>
    <row r="6890" spans="1:2" x14ac:dyDescent="0.3">
      <c r="A6890" s="7" t="s">
        <v>106</v>
      </c>
      <c r="B6890">
        <v>1</v>
      </c>
    </row>
    <row r="6891" spans="1:2" x14ac:dyDescent="0.3">
      <c r="A6891" s="3" t="s">
        <v>20619</v>
      </c>
      <c r="B6891">
        <v>1</v>
      </c>
    </row>
    <row r="6892" spans="1:2" x14ac:dyDescent="0.3">
      <c r="A6892" s="7" t="s">
        <v>20620</v>
      </c>
      <c r="B6892">
        <v>1</v>
      </c>
    </row>
    <row r="6893" spans="1:2" x14ac:dyDescent="0.3">
      <c r="A6893" s="3" t="s">
        <v>5450</v>
      </c>
      <c r="B6893">
        <v>1</v>
      </c>
    </row>
    <row r="6894" spans="1:2" x14ac:dyDescent="0.3">
      <c r="A6894" s="7" t="s">
        <v>4303</v>
      </c>
      <c r="B6894">
        <v>1</v>
      </c>
    </row>
    <row r="6895" spans="1:2" x14ac:dyDescent="0.3">
      <c r="A6895" s="3" t="s">
        <v>13910</v>
      </c>
      <c r="B6895">
        <v>1</v>
      </c>
    </row>
    <row r="6896" spans="1:2" x14ac:dyDescent="0.3">
      <c r="A6896" s="7" t="s">
        <v>14401</v>
      </c>
      <c r="B6896">
        <v>1</v>
      </c>
    </row>
    <row r="6897" spans="1:2" x14ac:dyDescent="0.3">
      <c r="A6897" s="3" t="s">
        <v>20517</v>
      </c>
      <c r="B6897">
        <v>1</v>
      </c>
    </row>
    <row r="6898" spans="1:2" x14ac:dyDescent="0.3">
      <c r="A6898" s="7" t="s">
        <v>8418</v>
      </c>
      <c r="B6898">
        <v>1</v>
      </c>
    </row>
    <row r="6899" spans="1:2" x14ac:dyDescent="0.3">
      <c r="A6899" s="3" t="s">
        <v>18924</v>
      </c>
      <c r="B6899">
        <v>1</v>
      </c>
    </row>
    <row r="6900" spans="1:2" x14ac:dyDescent="0.3">
      <c r="A6900" s="7" t="s">
        <v>14809</v>
      </c>
      <c r="B6900">
        <v>1</v>
      </c>
    </row>
    <row r="6901" spans="1:2" x14ac:dyDescent="0.3">
      <c r="A6901" s="3" t="s">
        <v>19469</v>
      </c>
      <c r="B6901">
        <v>1</v>
      </c>
    </row>
    <row r="6902" spans="1:2" x14ac:dyDescent="0.3">
      <c r="A6902" s="7" t="s">
        <v>12772</v>
      </c>
      <c r="B6902">
        <v>1</v>
      </c>
    </row>
    <row r="6903" spans="1:2" x14ac:dyDescent="0.3">
      <c r="A6903" s="3" t="s">
        <v>17877</v>
      </c>
      <c r="B6903">
        <v>1</v>
      </c>
    </row>
    <row r="6904" spans="1:2" x14ac:dyDescent="0.3">
      <c r="A6904" s="7" t="s">
        <v>17878</v>
      </c>
      <c r="B6904">
        <v>1</v>
      </c>
    </row>
    <row r="6905" spans="1:2" x14ac:dyDescent="0.3">
      <c r="A6905" s="3" t="s">
        <v>20727</v>
      </c>
      <c r="B6905">
        <v>1</v>
      </c>
    </row>
    <row r="6906" spans="1:2" x14ac:dyDescent="0.3">
      <c r="A6906" s="7" t="s">
        <v>16652</v>
      </c>
      <c r="B6906">
        <v>1</v>
      </c>
    </row>
    <row r="6907" spans="1:2" x14ac:dyDescent="0.3">
      <c r="A6907" s="3" t="s">
        <v>3523</v>
      </c>
      <c r="B6907">
        <v>1</v>
      </c>
    </row>
    <row r="6908" spans="1:2" x14ac:dyDescent="0.3">
      <c r="A6908" s="7" t="s">
        <v>3524</v>
      </c>
      <c r="B6908">
        <v>1</v>
      </c>
    </row>
    <row r="6909" spans="1:2" x14ac:dyDescent="0.3">
      <c r="A6909" s="3" t="s">
        <v>14524</v>
      </c>
      <c r="B6909">
        <v>1</v>
      </c>
    </row>
    <row r="6910" spans="1:2" x14ac:dyDescent="0.3">
      <c r="A6910" s="7" t="s">
        <v>14526</v>
      </c>
      <c r="B6910">
        <v>1</v>
      </c>
    </row>
    <row r="6911" spans="1:2" x14ac:dyDescent="0.3">
      <c r="A6911" s="3" t="s">
        <v>15679</v>
      </c>
      <c r="B6911">
        <v>1</v>
      </c>
    </row>
    <row r="6912" spans="1:2" x14ac:dyDescent="0.3">
      <c r="A6912" s="7" t="s">
        <v>13375</v>
      </c>
      <c r="B6912">
        <v>1</v>
      </c>
    </row>
    <row r="6913" spans="1:2" x14ac:dyDescent="0.3">
      <c r="A6913" s="3" t="s">
        <v>20334</v>
      </c>
      <c r="B6913">
        <v>1</v>
      </c>
    </row>
    <row r="6914" spans="1:2" x14ac:dyDescent="0.3">
      <c r="A6914" s="7" t="s">
        <v>20335</v>
      </c>
      <c r="B6914">
        <v>1</v>
      </c>
    </row>
    <row r="6915" spans="1:2" x14ac:dyDescent="0.3">
      <c r="A6915" s="3" t="s">
        <v>3708</v>
      </c>
      <c r="B6915">
        <v>1</v>
      </c>
    </row>
    <row r="6916" spans="1:2" x14ac:dyDescent="0.3">
      <c r="A6916" s="7" t="s">
        <v>235</v>
      </c>
      <c r="B6916">
        <v>1</v>
      </c>
    </row>
    <row r="6917" spans="1:2" x14ac:dyDescent="0.3">
      <c r="A6917" s="3" t="s">
        <v>7777</v>
      </c>
      <c r="B6917">
        <v>1</v>
      </c>
    </row>
    <row r="6918" spans="1:2" x14ac:dyDescent="0.3">
      <c r="A6918" s="7" t="s">
        <v>5983</v>
      </c>
      <c r="B6918">
        <v>1</v>
      </c>
    </row>
    <row r="6919" spans="1:2" x14ac:dyDescent="0.3">
      <c r="A6919" s="3" t="s">
        <v>3865</v>
      </c>
      <c r="B6919">
        <v>1</v>
      </c>
    </row>
    <row r="6920" spans="1:2" x14ac:dyDescent="0.3">
      <c r="A6920" s="7" t="s">
        <v>3326</v>
      </c>
      <c r="B6920">
        <v>1</v>
      </c>
    </row>
    <row r="6921" spans="1:2" x14ac:dyDescent="0.3">
      <c r="A6921" s="3" t="s">
        <v>6358</v>
      </c>
      <c r="B6921">
        <v>1</v>
      </c>
    </row>
    <row r="6922" spans="1:2" x14ac:dyDescent="0.3">
      <c r="A6922" s="7" t="s">
        <v>6360</v>
      </c>
      <c r="B6922">
        <v>1</v>
      </c>
    </row>
    <row r="6923" spans="1:2" x14ac:dyDescent="0.3">
      <c r="A6923" s="3" t="s">
        <v>18656</v>
      </c>
      <c r="B6923">
        <v>1</v>
      </c>
    </row>
    <row r="6924" spans="1:2" x14ac:dyDescent="0.3">
      <c r="A6924" s="7" t="s">
        <v>11849</v>
      </c>
      <c r="B6924">
        <v>1</v>
      </c>
    </row>
    <row r="6925" spans="1:2" x14ac:dyDescent="0.3">
      <c r="A6925" s="3" t="s">
        <v>1103</v>
      </c>
      <c r="B6925">
        <v>1</v>
      </c>
    </row>
    <row r="6926" spans="1:2" x14ac:dyDescent="0.3">
      <c r="A6926" s="7" t="s">
        <v>1105</v>
      </c>
      <c r="B6926">
        <v>1</v>
      </c>
    </row>
    <row r="6927" spans="1:2" x14ac:dyDescent="0.3">
      <c r="A6927" s="3" t="s">
        <v>13837</v>
      </c>
      <c r="B6927">
        <v>1</v>
      </c>
    </row>
    <row r="6928" spans="1:2" x14ac:dyDescent="0.3">
      <c r="A6928" s="7" t="s">
        <v>383</v>
      </c>
      <c r="B6928">
        <v>1</v>
      </c>
    </row>
    <row r="6929" spans="1:2" x14ac:dyDescent="0.3">
      <c r="A6929" s="3" t="s">
        <v>4558</v>
      </c>
      <c r="B6929">
        <v>1</v>
      </c>
    </row>
    <row r="6930" spans="1:2" x14ac:dyDescent="0.3">
      <c r="A6930" s="7" t="s">
        <v>2089</v>
      </c>
      <c r="B6930">
        <v>1</v>
      </c>
    </row>
    <row r="6931" spans="1:2" x14ac:dyDescent="0.3">
      <c r="A6931" s="3" t="s">
        <v>19548</v>
      </c>
      <c r="B6931">
        <v>1</v>
      </c>
    </row>
    <row r="6932" spans="1:2" x14ac:dyDescent="0.3">
      <c r="A6932" s="7" t="s">
        <v>19550</v>
      </c>
      <c r="B6932">
        <v>1</v>
      </c>
    </row>
    <row r="6933" spans="1:2" x14ac:dyDescent="0.3">
      <c r="A6933" s="3" t="s">
        <v>6936</v>
      </c>
      <c r="B6933">
        <v>1</v>
      </c>
    </row>
    <row r="6934" spans="1:2" x14ac:dyDescent="0.3">
      <c r="A6934" s="7" t="s">
        <v>6936</v>
      </c>
      <c r="B6934">
        <v>1</v>
      </c>
    </row>
    <row r="6935" spans="1:2" x14ac:dyDescent="0.3">
      <c r="A6935" s="3" t="s">
        <v>17790</v>
      </c>
      <c r="B6935">
        <v>1</v>
      </c>
    </row>
    <row r="6936" spans="1:2" x14ac:dyDescent="0.3">
      <c r="A6936" s="7" t="s">
        <v>85</v>
      </c>
      <c r="B6936">
        <v>1</v>
      </c>
    </row>
    <row r="6937" spans="1:2" x14ac:dyDescent="0.3">
      <c r="A6937" s="3" t="s">
        <v>7790</v>
      </c>
      <c r="B6937">
        <v>1</v>
      </c>
    </row>
    <row r="6938" spans="1:2" x14ac:dyDescent="0.3">
      <c r="A6938" s="7" t="s">
        <v>7792</v>
      </c>
      <c r="B6938">
        <v>1</v>
      </c>
    </row>
    <row r="6939" spans="1:2" x14ac:dyDescent="0.3">
      <c r="A6939" s="3" t="s">
        <v>16175</v>
      </c>
      <c r="B6939">
        <v>1</v>
      </c>
    </row>
    <row r="6940" spans="1:2" x14ac:dyDescent="0.3">
      <c r="A6940" s="7" t="s">
        <v>7606</v>
      </c>
      <c r="B6940">
        <v>1</v>
      </c>
    </row>
    <row r="6941" spans="1:2" x14ac:dyDescent="0.3">
      <c r="A6941" s="3" t="s">
        <v>21506</v>
      </c>
      <c r="B6941">
        <v>1</v>
      </c>
    </row>
    <row r="6942" spans="1:2" x14ac:dyDescent="0.3">
      <c r="A6942" s="7" t="s">
        <v>2338</v>
      </c>
      <c r="B6942">
        <v>1</v>
      </c>
    </row>
    <row r="6943" spans="1:2" x14ac:dyDescent="0.3">
      <c r="A6943" s="3" t="s">
        <v>21460</v>
      </c>
      <c r="B6943">
        <v>1</v>
      </c>
    </row>
    <row r="6944" spans="1:2" x14ac:dyDescent="0.3">
      <c r="A6944" s="7" t="s">
        <v>11664</v>
      </c>
      <c r="B6944">
        <v>1</v>
      </c>
    </row>
    <row r="6945" spans="1:2" x14ac:dyDescent="0.3">
      <c r="A6945" s="3" t="s">
        <v>8017</v>
      </c>
      <c r="B6945">
        <v>1</v>
      </c>
    </row>
    <row r="6946" spans="1:2" x14ac:dyDescent="0.3">
      <c r="A6946" s="7" t="s">
        <v>8017</v>
      </c>
      <c r="B6946">
        <v>1</v>
      </c>
    </row>
    <row r="6947" spans="1:2" x14ac:dyDescent="0.3">
      <c r="A6947" s="3" t="s">
        <v>11328</v>
      </c>
      <c r="B6947">
        <v>1</v>
      </c>
    </row>
    <row r="6948" spans="1:2" x14ac:dyDescent="0.3">
      <c r="A6948" s="7" t="s">
        <v>11329</v>
      </c>
      <c r="B6948">
        <v>1</v>
      </c>
    </row>
    <row r="6949" spans="1:2" x14ac:dyDescent="0.3">
      <c r="A6949" s="3" t="s">
        <v>13224</v>
      </c>
      <c r="B6949">
        <v>1</v>
      </c>
    </row>
    <row r="6950" spans="1:2" x14ac:dyDescent="0.3">
      <c r="A6950" s="7" t="s">
        <v>11582</v>
      </c>
      <c r="B6950">
        <v>1</v>
      </c>
    </row>
    <row r="6951" spans="1:2" x14ac:dyDescent="0.3">
      <c r="A6951" s="3" t="s">
        <v>412</v>
      </c>
      <c r="B6951">
        <v>1</v>
      </c>
    </row>
    <row r="6952" spans="1:2" x14ac:dyDescent="0.3">
      <c r="A6952" s="7" t="s">
        <v>414</v>
      </c>
      <c r="B6952">
        <v>1</v>
      </c>
    </row>
    <row r="6953" spans="1:2" x14ac:dyDescent="0.3">
      <c r="A6953" s="3" t="s">
        <v>9563</v>
      </c>
      <c r="B6953">
        <v>1</v>
      </c>
    </row>
    <row r="6954" spans="1:2" x14ac:dyDescent="0.3">
      <c r="A6954" s="7" t="s">
        <v>13133</v>
      </c>
      <c r="B6954">
        <v>1</v>
      </c>
    </row>
    <row r="6955" spans="1:2" x14ac:dyDescent="0.3">
      <c r="A6955" s="3" t="s">
        <v>1652</v>
      </c>
      <c r="B6955">
        <v>1</v>
      </c>
    </row>
    <row r="6956" spans="1:2" x14ac:dyDescent="0.3">
      <c r="A6956" s="7" t="s">
        <v>1654</v>
      </c>
      <c r="B6956">
        <v>1</v>
      </c>
    </row>
    <row r="6957" spans="1:2" x14ac:dyDescent="0.3">
      <c r="A6957" s="3" t="s">
        <v>9155</v>
      </c>
      <c r="B6957">
        <v>1</v>
      </c>
    </row>
    <row r="6958" spans="1:2" x14ac:dyDescent="0.3">
      <c r="A6958" s="7" t="s">
        <v>194</v>
      </c>
      <c r="B6958">
        <v>1</v>
      </c>
    </row>
    <row r="6959" spans="1:2" x14ac:dyDescent="0.3">
      <c r="A6959" s="3" t="s">
        <v>13712</v>
      </c>
      <c r="B6959">
        <v>1</v>
      </c>
    </row>
    <row r="6960" spans="1:2" x14ac:dyDescent="0.3">
      <c r="A6960" s="7" t="s">
        <v>9775</v>
      </c>
      <c r="B6960">
        <v>1</v>
      </c>
    </row>
    <row r="6961" spans="1:2" x14ac:dyDescent="0.3">
      <c r="A6961" s="3" t="s">
        <v>16364</v>
      </c>
      <c r="B6961">
        <v>1</v>
      </c>
    </row>
    <row r="6962" spans="1:2" x14ac:dyDescent="0.3">
      <c r="A6962" s="7" t="s">
        <v>16365</v>
      </c>
      <c r="B6962">
        <v>1</v>
      </c>
    </row>
    <row r="6963" spans="1:2" x14ac:dyDescent="0.3">
      <c r="A6963" s="3" t="s">
        <v>3114</v>
      </c>
      <c r="B6963">
        <v>1</v>
      </c>
    </row>
    <row r="6964" spans="1:2" x14ac:dyDescent="0.3">
      <c r="A6964" s="7" t="s">
        <v>414</v>
      </c>
      <c r="B6964">
        <v>1</v>
      </c>
    </row>
    <row r="6965" spans="1:2" x14ac:dyDescent="0.3">
      <c r="A6965" s="3" t="s">
        <v>19097</v>
      </c>
      <c r="B6965">
        <v>1</v>
      </c>
    </row>
    <row r="6966" spans="1:2" x14ac:dyDescent="0.3">
      <c r="A6966" s="7" t="s">
        <v>15001</v>
      </c>
      <c r="B6966">
        <v>1</v>
      </c>
    </row>
    <row r="6967" spans="1:2" x14ac:dyDescent="0.3">
      <c r="A6967" s="3" t="s">
        <v>13886</v>
      </c>
      <c r="B6967">
        <v>1</v>
      </c>
    </row>
    <row r="6968" spans="1:2" x14ac:dyDescent="0.3">
      <c r="A6968" s="7" t="s">
        <v>11441</v>
      </c>
      <c r="B6968">
        <v>1</v>
      </c>
    </row>
    <row r="6969" spans="1:2" x14ac:dyDescent="0.3">
      <c r="A6969" s="3" t="s">
        <v>13488</v>
      </c>
      <c r="B6969">
        <v>1</v>
      </c>
    </row>
    <row r="6970" spans="1:2" x14ac:dyDescent="0.3">
      <c r="A6970" s="7" t="s">
        <v>13490</v>
      </c>
      <c r="B6970">
        <v>1</v>
      </c>
    </row>
    <row r="6971" spans="1:2" x14ac:dyDescent="0.3">
      <c r="A6971" s="3" t="s">
        <v>3142</v>
      </c>
      <c r="B6971">
        <v>1</v>
      </c>
    </row>
    <row r="6972" spans="1:2" x14ac:dyDescent="0.3">
      <c r="A6972" s="7" t="s">
        <v>3143</v>
      </c>
      <c r="B6972">
        <v>1</v>
      </c>
    </row>
    <row r="6973" spans="1:2" x14ac:dyDescent="0.3">
      <c r="A6973" s="3" t="s">
        <v>13512</v>
      </c>
      <c r="B6973">
        <v>1</v>
      </c>
    </row>
    <row r="6974" spans="1:2" x14ac:dyDescent="0.3">
      <c r="A6974" s="7" t="s">
        <v>9677</v>
      </c>
      <c r="B6974">
        <v>1</v>
      </c>
    </row>
    <row r="6975" spans="1:2" x14ac:dyDescent="0.3">
      <c r="A6975" s="3" t="s">
        <v>11663</v>
      </c>
      <c r="B6975">
        <v>1</v>
      </c>
    </row>
    <row r="6976" spans="1:2" x14ac:dyDescent="0.3">
      <c r="A6976" s="7" t="s">
        <v>11664</v>
      </c>
      <c r="B6976">
        <v>1</v>
      </c>
    </row>
    <row r="6977" spans="1:2" x14ac:dyDescent="0.3">
      <c r="A6977" s="3" t="s">
        <v>21268</v>
      </c>
      <c r="B6977">
        <v>1</v>
      </c>
    </row>
    <row r="6978" spans="1:2" x14ac:dyDescent="0.3">
      <c r="A6978" s="7" t="s">
        <v>19040</v>
      </c>
      <c r="B6978">
        <v>1</v>
      </c>
    </row>
    <row r="6979" spans="1:2" x14ac:dyDescent="0.3">
      <c r="A6979" s="3" t="s">
        <v>1213</v>
      </c>
      <c r="B6979">
        <v>1</v>
      </c>
    </row>
    <row r="6980" spans="1:2" x14ac:dyDescent="0.3">
      <c r="A6980" s="7" t="s">
        <v>1215</v>
      </c>
      <c r="B6980">
        <v>1</v>
      </c>
    </row>
    <row r="6981" spans="1:2" x14ac:dyDescent="0.3">
      <c r="A6981" s="3" t="s">
        <v>7053</v>
      </c>
      <c r="B6981">
        <v>1</v>
      </c>
    </row>
    <row r="6982" spans="1:2" x14ac:dyDescent="0.3">
      <c r="A6982" s="7" t="s">
        <v>7054</v>
      </c>
      <c r="B6982">
        <v>1</v>
      </c>
    </row>
    <row r="6983" spans="1:2" x14ac:dyDescent="0.3">
      <c r="A6983" s="3" t="s">
        <v>4406</v>
      </c>
      <c r="B6983">
        <v>1</v>
      </c>
    </row>
    <row r="6984" spans="1:2" x14ac:dyDescent="0.3">
      <c r="A6984" s="7" t="s">
        <v>4407</v>
      </c>
      <c r="B6984">
        <v>1</v>
      </c>
    </row>
    <row r="6985" spans="1:2" x14ac:dyDescent="0.3">
      <c r="A6985" s="3" t="s">
        <v>9587</v>
      </c>
      <c r="B6985">
        <v>1</v>
      </c>
    </row>
    <row r="6986" spans="1:2" x14ac:dyDescent="0.3">
      <c r="A6986" s="7" t="s">
        <v>49</v>
      </c>
      <c r="B6986">
        <v>1</v>
      </c>
    </row>
    <row r="6987" spans="1:2" x14ac:dyDescent="0.3">
      <c r="A6987" s="3" t="s">
        <v>11093</v>
      </c>
      <c r="B6987">
        <v>1</v>
      </c>
    </row>
    <row r="6988" spans="1:2" x14ac:dyDescent="0.3">
      <c r="A6988" s="7" t="s">
        <v>3199</v>
      </c>
      <c r="B6988">
        <v>1</v>
      </c>
    </row>
    <row r="6989" spans="1:2" x14ac:dyDescent="0.3">
      <c r="A6989" s="3" t="s">
        <v>20</v>
      </c>
      <c r="B6989">
        <v>1</v>
      </c>
    </row>
    <row r="6990" spans="1:2" x14ac:dyDescent="0.3">
      <c r="A6990" s="7" t="s">
        <v>2546</v>
      </c>
      <c r="B6990">
        <v>1</v>
      </c>
    </row>
    <row r="6991" spans="1:2" x14ac:dyDescent="0.3">
      <c r="A6991" s="3" t="s">
        <v>18886</v>
      </c>
      <c r="B6991">
        <v>1</v>
      </c>
    </row>
    <row r="6992" spans="1:2" x14ac:dyDescent="0.3">
      <c r="A6992" s="7" t="s">
        <v>18251</v>
      </c>
      <c r="B6992">
        <v>1</v>
      </c>
    </row>
    <row r="6993" spans="1:2" x14ac:dyDescent="0.3">
      <c r="A6993" s="3" t="s">
        <v>21196</v>
      </c>
      <c r="B6993">
        <v>1</v>
      </c>
    </row>
    <row r="6994" spans="1:2" x14ac:dyDescent="0.3">
      <c r="A6994" s="7" t="s">
        <v>12339</v>
      </c>
      <c r="B6994">
        <v>1</v>
      </c>
    </row>
    <row r="6995" spans="1:2" x14ac:dyDescent="0.3">
      <c r="A6995" s="3" t="s">
        <v>1797</v>
      </c>
      <c r="B6995">
        <v>1</v>
      </c>
    </row>
    <row r="6996" spans="1:2" x14ac:dyDescent="0.3">
      <c r="A6996" s="7" t="s">
        <v>1799</v>
      </c>
      <c r="B6996">
        <v>1</v>
      </c>
    </row>
    <row r="6997" spans="1:2" x14ac:dyDescent="0.3">
      <c r="A6997" s="3" t="s">
        <v>7045</v>
      </c>
      <c r="B6997">
        <v>1</v>
      </c>
    </row>
    <row r="6998" spans="1:2" x14ac:dyDescent="0.3">
      <c r="A6998" s="7" t="s">
        <v>7046</v>
      </c>
      <c r="B6998">
        <v>1</v>
      </c>
    </row>
    <row r="6999" spans="1:2" x14ac:dyDescent="0.3">
      <c r="A6999" s="3" t="s">
        <v>21639</v>
      </c>
      <c r="B6999">
        <v>1</v>
      </c>
    </row>
    <row r="7000" spans="1:2" x14ac:dyDescent="0.3">
      <c r="A7000" s="7" t="s">
        <v>21640</v>
      </c>
      <c r="B7000">
        <v>1</v>
      </c>
    </row>
    <row r="7001" spans="1:2" x14ac:dyDescent="0.3">
      <c r="A7001" s="3" t="s">
        <v>12671</v>
      </c>
      <c r="B7001">
        <v>1</v>
      </c>
    </row>
    <row r="7002" spans="1:2" x14ac:dyDescent="0.3">
      <c r="A7002" s="7" t="s">
        <v>12673</v>
      </c>
      <c r="B7002">
        <v>1</v>
      </c>
    </row>
    <row r="7003" spans="1:2" x14ac:dyDescent="0.3">
      <c r="A7003" s="3" t="s">
        <v>14827</v>
      </c>
      <c r="B7003">
        <v>1</v>
      </c>
    </row>
    <row r="7004" spans="1:2" x14ac:dyDescent="0.3">
      <c r="A7004" s="7" t="s">
        <v>160</v>
      </c>
      <c r="B7004">
        <v>1</v>
      </c>
    </row>
    <row r="7005" spans="1:2" x14ac:dyDescent="0.3">
      <c r="A7005" s="3" t="s">
        <v>6368</v>
      </c>
      <c r="B7005">
        <v>1</v>
      </c>
    </row>
    <row r="7006" spans="1:2" x14ac:dyDescent="0.3">
      <c r="A7006" s="7" t="s">
        <v>6369</v>
      </c>
      <c r="B7006">
        <v>1</v>
      </c>
    </row>
    <row r="7007" spans="1:2" x14ac:dyDescent="0.3">
      <c r="A7007" s="3" t="s">
        <v>4233</v>
      </c>
      <c r="B7007">
        <v>1</v>
      </c>
    </row>
    <row r="7008" spans="1:2" x14ac:dyDescent="0.3">
      <c r="A7008" s="7" t="s">
        <v>4235</v>
      </c>
      <c r="B7008">
        <v>1</v>
      </c>
    </row>
    <row r="7009" spans="1:2" x14ac:dyDescent="0.3">
      <c r="A7009" s="3" t="s">
        <v>16343</v>
      </c>
      <c r="B7009">
        <v>1</v>
      </c>
    </row>
    <row r="7010" spans="1:2" x14ac:dyDescent="0.3">
      <c r="A7010" s="7" t="s">
        <v>6992</v>
      </c>
      <c r="B7010">
        <v>1</v>
      </c>
    </row>
    <row r="7011" spans="1:2" x14ac:dyDescent="0.3">
      <c r="A7011" s="3" t="s">
        <v>16252</v>
      </c>
      <c r="B7011">
        <v>1</v>
      </c>
    </row>
    <row r="7012" spans="1:2" x14ac:dyDescent="0.3">
      <c r="A7012" s="7" t="s">
        <v>9548</v>
      </c>
      <c r="B7012">
        <v>1</v>
      </c>
    </row>
    <row r="7013" spans="1:2" x14ac:dyDescent="0.3">
      <c r="A7013" s="3" t="s">
        <v>7483</v>
      </c>
      <c r="B7013">
        <v>1</v>
      </c>
    </row>
    <row r="7014" spans="1:2" x14ac:dyDescent="0.3">
      <c r="A7014" s="7" t="s">
        <v>6777</v>
      </c>
      <c r="B7014">
        <v>1</v>
      </c>
    </row>
    <row r="7015" spans="1:2" x14ac:dyDescent="0.3">
      <c r="A7015" s="3" t="s">
        <v>6928</v>
      </c>
      <c r="B7015">
        <v>1</v>
      </c>
    </row>
    <row r="7016" spans="1:2" x14ac:dyDescent="0.3">
      <c r="A7016" s="7" t="s">
        <v>6929</v>
      </c>
      <c r="B7016">
        <v>1</v>
      </c>
    </row>
    <row r="7017" spans="1:2" x14ac:dyDescent="0.3">
      <c r="A7017" s="3" t="s">
        <v>13536</v>
      </c>
      <c r="B7017">
        <v>1</v>
      </c>
    </row>
    <row r="7018" spans="1:2" x14ac:dyDescent="0.3">
      <c r="A7018" s="7" t="s">
        <v>21039</v>
      </c>
      <c r="B7018">
        <v>1</v>
      </c>
    </row>
    <row r="7019" spans="1:2" x14ac:dyDescent="0.3">
      <c r="A7019" s="3" t="s">
        <v>21767</v>
      </c>
      <c r="B7019">
        <v>1</v>
      </c>
    </row>
    <row r="7020" spans="1:2" x14ac:dyDescent="0.3">
      <c r="A7020" s="7" t="s">
        <v>21768</v>
      </c>
      <c r="B7020">
        <v>1</v>
      </c>
    </row>
    <row r="7021" spans="1:2" x14ac:dyDescent="0.3">
      <c r="A7021" s="3" t="s">
        <v>16496</v>
      </c>
      <c r="B7021">
        <v>1</v>
      </c>
    </row>
    <row r="7022" spans="1:2" x14ac:dyDescent="0.3">
      <c r="A7022" s="7" t="s">
        <v>1249</v>
      </c>
      <c r="B7022">
        <v>1</v>
      </c>
    </row>
    <row r="7023" spans="1:2" x14ac:dyDescent="0.3">
      <c r="A7023" s="3" t="s">
        <v>15089</v>
      </c>
      <c r="B7023">
        <v>1</v>
      </c>
    </row>
    <row r="7024" spans="1:2" x14ac:dyDescent="0.3">
      <c r="A7024" s="7" t="s">
        <v>15090</v>
      </c>
      <c r="B7024">
        <v>1</v>
      </c>
    </row>
    <row r="7025" spans="1:2" x14ac:dyDescent="0.3">
      <c r="A7025" s="3" t="s">
        <v>8870</v>
      </c>
      <c r="B7025">
        <v>1</v>
      </c>
    </row>
    <row r="7026" spans="1:2" x14ac:dyDescent="0.3">
      <c r="A7026" s="7" t="s">
        <v>3912</v>
      </c>
      <c r="B7026">
        <v>1</v>
      </c>
    </row>
    <row r="7027" spans="1:2" x14ac:dyDescent="0.3">
      <c r="A7027" s="3" t="s">
        <v>3137</v>
      </c>
      <c r="B7027">
        <v>1</v>
      </c>
    </row>
    <row r="7028" spans="1:2" x14ac:dyDescent="0.3">
      <c r="A7028" s="7" t="s">
        <v>3139</v>
      </c>
      <c r="B7028">
        <v>1</v>
      </c>
    </row>
    <row r="7029" spans="1:2" x14ac:dyDescent="0.3">
      <c r="A7029" s="3" t="s">
        <v>20598</v>
      </c>
      <c r="B7029">
        <v>1</v>
      </c>
    </row>
    <row r="7030" spans="1:2" x14ac:dyDescent="0.3">
      <c r="A7030" s="7" t="s">
        <v>20599</v>
      </c>
      <c r="B7030">
        <v>1</v>
      </c>
    </row>
    <row r="7031" spans="1:2" x14ac:dyDescent="0.3">
      <c r="A7031" s="3" t="s">
        <v>17135</v>
      </c>
      <c r="B7031">
        <v>1</v>
      </c>
    </row>
    <row r="7032" spans="1:2" x14ac:dyDescent="0.3">
      <c r="A7032" s="7" t="s">
        <v>17136</v>
      </c>
      <c r="B7032">
        <v>1</v>
      </c>
    </row>
    <row r="7033" spans="1:2" x14ac:dyDescent="0.3">
      <c r="A7033" s="3" t="s">
        <v>15085</v>
      </c>
      <c r="B7033">
        <v>1</v>
      </c>
    </row>
    <row r="7034" spans="1:2" x14ac:dyDescent="0.3">
      <c r="A7034" s="7" t="s">
        <v>9661</v>
      </c>
      <c r="B7034">
        <v>1</v>
      </c>
    </row>
    <row r="7035" spans="1:2" x14ac:dyDescent="0.3">
      <c r="A7035" s="3" t="s">
        <v>8525</v>
      </c>
      <c r="B7035">
        <v>1</v>
      </c>
    </row>
    <row r="7036" spans="1:2" x14ac:dyDescent="0.3">
      <c r="A7036" s="7" t="s">
        <v>5026</v>
      </c>
      <c r="B7036">
        <v>1</v>
      </c>
    </row>
    <row r="7037" spans="1:2" x14ac:dyDescent="0.3">
      <c r="A7037" s="3" t="s">
        <v>14117</v>
      </c>
      <c r="B7037">
        <v>1</v>
      </c>
    </row>
    <row r="7038" spans="1:2" x14ac:dyDescent="0.3">
      <c r="A7038" s="7" t="s">
        <v>14118</v>
      </c>
      <c r="B7038">
        <v>1</v>
      </c>
    </row>
    <row r="7039" spans="1:2" x14ac:dyDescent="0.3">
      <c r="A7039" s="3" t="s">
        <v>19437</v>
      </c>
      <c r="B7039">
        <v>1</v>
      </c>
    </row>
    <row r="7040" spans="1:2" x14ac:dyDescent="0.3">
      <c r="A7040" s="7" t="s">
        <v>15433</v>
      </c>
      <c r="B7040">
        <v>1</v>
      </c>
    </row>
    <row r="7041" spans="1:2" x14ac:dyDescent="0.3">
      <c r="A7041" s="3" t="s">
        <v>14778</v>
      </c>
      <c r="B7041">
        <v>1</v>
      </c>
    </row>
    <row r="7042" spans="1:2" x14ac:dyDescent="0.3">
      <c r="A7042" s="7" t="s">
        <v>12035</v>
      </c>
      <c r="B7042">
        <v>1</v>
      </c>
    </row>
    <row r="7043" spans="1:2" x14ac:dyDescent="0.3">
      <c r="A7043" s="3" t="s">
        <v>12849</v>
      </c>
      <c r="B7043">
        <v>1</v>
      </c>
    </row>
    <row r="7044" spans="1:2" x14ac:dyDescent="0.3">
      <c r="A7044" s="7" t="s">
        <v>12849</v>
      </c>
      <c r="B7044">
        <v>1</v>
      </c>
    </row>
    <row r="7045" spans="1:2" x14ac:dyDescent="0.3">
      <c r="A7045" s="3" t="s">
        <v>12035</v>
      </c>
      <c r="B7045">
        <v>1</v>
      </c>
    </row>
    <row r="7046" spans="1:2" x14ac:dyDescent="0.3">
      <c r="A7046" s="7" t="s">
        <v>19017</v>
      </c>
      <c r="B7046">
        <v>1</v>
      </c>
    </row>
    <row r="7047" spans="1:2" x14ac:dyDescent="0.3">
      <c r="A7047" s="3" t="s">
        <v>10524</v>
      </c>
      <c r="B7047">
        <v>1</v>
      </c>
    </row>
    <row r="7048" spans="1:2" x14ac:dyDescent="0.3">
      <c r="A7048" s="7" t="s">
        <v>1833</v>
      </c>
      <c r="B7048">
        <v>1</v>
      </c>
    </row>
    <row r="7049" spans="1:2" x14ac:dyDescent="0.3">
      <c r="A7049" s="3" t="s">
        <v>15592</v>
      </c>
      <c r="B7049">
        <v>1</v>
      </c>
    </row>
    <row r="7050" spans="1:2" x14ac:dyDescent="0.3">
      <c r="A7050" s="7" t="s">
        <v>15592</v>
      </c>
      <c r="B7050">
        <v>1</v>
      </c>
    </row>
    <row r="7051" spans="1:2" x14ac:dyDescent="0.3">
      <c r="A7051" s="3" t="s">
        <v>15053</v>
      </c>
      <c r="B7051">
        <v>1</v>
      </c>
    </row>
    <row r="7052" spans="1:2" x14ac:dyDescent="0.3">
      <c r="A7052" s="7" t="s">
        <v>20455</v>
      </c>
      <c r="B7052">
        <v>1</v>
      </c>
    </row>
    <row r="7053" spans="1:2" x14ac:dyDescent="0.3">
      <c r="A7053" s="3" t="s">
        <v>13275</v>
      </c>
      <c r="B7053">
        <v>1</v>
      </c>
    </row>
    <row r="7054" spans="1:2" x14ac:dyDescent="0.3">
      <c r="A7054" s="7" t="s">
        <v>13277</v>
      </c>
      <c r="B7054">
        <v>1</v>
      </c>
    </row>
    <row r="7055" spans="1:2" x14ac:dyDescent="0.3">
      <c r="A7055" s="3" t="s">
        <v>8734</v>
      </c>
      <c r="B7055">
        <v>1</v>
      </c>
    </row>
    <row r="7056" spans="1:2" x14ac:dyDescent="0.3">
      <c r="A7056" s="7" t="s">
        <v>8736</v>
      </c>
      <c r="B7056">
        <v>1</v>
      </c>
    </row>
    <row r="7057" spans="1:2" x14ac:dyDescent="0.3">
      <c r="A7057" s="3" t="s">
        <v>16570</v>
      </c>
      <c r="B7057">
        <v>1</v>
      </c>
    </row>
    <row r="7058" spans="1:2" x14ac:dyDescent="0.3">
      <c r="A7058" s="7" t="s">
        <v>6221</v>
      </c>
      <c r="B7058">
        <v>1</v>
      </c>
    </row>
    <row r="7059" spans="1:2" x14ac:dyDescent="0.3">
      <c r="A7059" s="3" t="s">
        <v>1423</v>
      </c>
      <c r="B7059">
        <v>1</v>
      </c>
    </row>
    <row r="7060" spans="1:2" x14ac:dyDescent="0.3">
      <c r="A7060" s="7" t="s">
        <v>1425</v>
      </c>
      <c r="B7060">
        <v>1</v>
      </c>
    </row>
    <row r="7061" spans="1:2" x14ac:dyDescent="0.3">
      <c r="A7061" s="3" t="s">
        <v>10432</v>
      </c>
      <c r="B7061">
        <v>1</v>
      </c>
    </row>
    <row r="7062" spans="1:2" x14ac:dyDescent="0.3">
      <c r="A7062" s="7" t="s">
        <v>10434</v>
      </c>
      <c r="B7062">
        <v>1</v>
      </c>
    </row>
    <row r="7063" spans="1:2" x14ac:dyDescent="0.3">
      <c r="A7063" s="3" t="s">
        <v>9676</v>
      </c>
      <c r="B7063">
        <v>1</v>
      </c>
    </row>
    <row r="7064" spans="1:2" x14ac:dyDescent="0.3">
      <c r="A7064" s="7" t="s">
        <v>12485</v>
      </c>
      <c r="B7064">
        <v>1</v>
      </c>
    </row>
    <row r="7065" spans="1:2" x14ac:dyDescent="0.3">
      <c r="A7065" s="3" t="s">
        <v>619</v>
      </c>
      <c r="B7065">
        <v>1</v>
      </c>
    </row>
    <row r="7066" spans="1:2" x14ac:dyDescent="0.3">
      <c r="A7066" s="7" t="s">
        <v>388</v>
      </c>
      <c r="B7066">
        <v>1</v>
      </c>
    </row>
    <row r="7067" spans="1:2" x14ac:dyDescent="0.3">
      <c r="A7067" s="3" t="s">
        <v>21306</v>
      </c>
      <c r="B7067">
        <v>1</v>
      </c>
    </row>
    <row r="7068" spans="1:2" x14ac:dyDescent="0.3">
      <c r="A7068" s="7" t="s">
        <v>21307</v>
      </c>
      <c r="B7068">
        <v>1</v>
      </c>
    </row>
    <row r="7069" spans="1:2" x14ac:dyDescent="0.3">
      <c r="A7069" s="3" t="s">
        <v>9843</v>
      </c>
      <c r="B7069">
        <v>1</v>
      </c>
    </row>
    <row r="7070" spans="1:2" x14ac:dyDescent="0.3">
      <c r="A7070" s="7" t="s">
        <v>9844</v>
      </c>
      <c r="B7070">
        <v>1</v>
      </c>
    </row>
    <row r="7071" spans="1:2" x14ac:dyDescent="0.3">
      <c r="A7071" s="3" t="s">
        <v>4239</v>
      </c>
      <c r="B7071">
        <v>1</v>
      </c>
    </row>
    <row r="7072" spans="1:2" x14ac:dyDescent="0.3">
      <c r="A7072" s="7" t="s">
        <v>2136</v>
      </c>
      <c r="B7072">
        <v>1</v>
      </c>
    </row>
    <row r="7073" spans="1:2" x14ac:dyDescent="0.3">
      <c r="A7073" s="3" t="s">
        <v>17813</v>
      </c>
      <c r="B7073">
        <v>1</v>
      </c>
    </row>
    <row r="7074" spans="1:2" x14ac:dyDescent="0.3">
      <c r="A7074" s="7" t="s">
        <v>6936</v>
      </c>
      <c r="B7074">
        <v>1</v>
      </c>
    </row>
    <row r="7075" spans="1:2" x14ac:dyDescent="0.3">
      <c r="A7075" s="3" t="s">
        <v>21583</v>
      </c>
      <c r="B7075">
        <v>1</v>
      </c>
    </row>
    <row r="7076" spans="1:2" x14ac:dyDescent="0.3">
      <c r="A7076" s="7" t="s">
        <v>21584</v>
      </c>
      <c r="B7076">
        <v>1</v>
      </c>
    </row>
    <row r="7077" spans="1:2" x14ac:dyDescent="0.3">
      <c r="A7077" s="3" t="s">
        <v>15899</v>
      </c>
      <c r="B7077">
        <v>1</v>
      </c>
    </row>
    <row r="7078" spans="1:2" x14ac:dyDescent="0.3">
      <c r="A7078" s="7" t="s">
        <v>8938</v>
      </c>
      <c r="B7078">
        <v>1</v>
      </c>
    </row>
    <row r="7079" spans="1:2" x14ac:dyDescent="0.3">
      <c r="A7079" s="3" t="s">
        <v>5833</v>
      </c>
      <c r="B7079">
        <v>1</v>
      </c>
    </row>
    <row r="7080" spans="1:2" x14ac:dyDescent="0.3">
      <c r="A7080" s="7" t="s">
        <v>5834</v>
      </c>
      <c r="B7080">
        <v>1</v>
      </c>
    </row>
    <row r="7081" spans="1:2" x14ac:dyDescent="0.3">
      <c r="A7081" s="3" t="s">
        <v>17972</v>
      </c>
      <c r="B7081">
        <v>1</v>
      </c>
    </row>
    <row r="7082" spans="1:2" x14ac:dyDescent="0.3">
      <c r="A7082" s="7" t="s">
        <v>17974</v>
      </c>
      <c r="B7082">
        <v>1</v>
      </c>
    </row>
    <row r="7083" spans="1:2" x14ac:dyDescent="0.3">
      <c r="A7083" s="3" t="s">
        <v>9289</v>
      </c>
      <c r="B7083">
        <v>1</v>
      </c>
    </row>
    <row r="7084" spans="1:2" x14ac:dyDescent="0.3">
      <c r="A7084" s="7" t="s">
        <v>21376</v>
      </c>
      <c r="B7084">
        <v>1</v>
      </c>
    </row>
    <row r="7085" spans="1:2" x14ac:dyDescent="0.3">
      <c r="A7085" s="3" t="s">
        <v>8001</v>
      </c>
      <c r="B7085">
        <v>1</v>
      </c>
    </row>
    <row r="7086" spans="1:2" x14ac:dyDescent="0.3">
      <c r="A7086" s="7" t="s">
        <v>5606</v>
      </c>
      <c r="B7086">
        <v>1</v>
      </c>
    </row>
    <row r="7087" spans="1:2" x14ac:dyDescent="0.3">
      <c r="A7087" s="3" t="s">
        <v>5130</v>
      </c>
      <c r="B7087">
        <v>1</v>
      </c>
    </row>
    <row r="7088" spans="1:2" x14ac:dyDescent="0.3">
      <c r="A7088" s="7" t="s">
        <v>5132</v>
      </c>
      <c r="B7088">
        <v>1</v>
      </c>
    </row>
    <row r="7089" spans="1:2" x14ac:dyDescent="0.3">
      <c r="A7089" s="3" t="s">
        <v>21369</v>
      </c>
      <c r="B7089">
        <v>1</v>
      </c>
    </row>
    <row r="7090" spans="1:2" x14ac:dyDescent="0.3">
      <c r="A7090" s="7" t="s">
        <v>15943</v>
      </c>
      <c r="B7090">
        <v>1</v>
      </c>
    </row>
    <row r="7091" spans="1:2" x14ac:dyDescent="0.3">
      <c r="A7091" s="3" t="s">
        <v>19811</v>
      </c>
      <c r="B7091">
        <v>1</v>
      </c>
    </row>
    <row r="7092" spans="1:2" x14ac:dyDescent="0.3">
      <c r="A7092" s="7" t="s">
        <v>17599</v>
      </c>
      <c r="B7092">
        <v>1</v>
      </c>
    </row>
    <row r="7093" spans="1:2" x14ac:dyDescent="0.3">
      <c r="A7093" s="3" t="s">
        <v>13854</v>
      </c>
      <c r="B7093">
        <v>1</v>
      </c>
    </row>
    <row r="7094" spans="1:2" x14ac:dyDescent="0.3">
      <c r="A7094" s="7" t="s">
        <v>15368</v>
      </c>
      <c r="B7094">
        <v>1</v>
      </c>
    </row>
    <row r="7095" spans="1:2" x14ac:dyDescent="0.3">
      <c r="A7095" s="3" t="s">
        <v>18815</v>
      </c>
      <c r="B7095">
        <v>1</v>
      </c>
    </row>
    <row r="7096" spans="1:2" x14ac:dyDescent="0.3">
      <c r="A7096" s="7" t="s">
        <v>5628</v>
      </c>
      <c r="B7096">
        <v>1</v>
      </c>
    </row>
    <row r="7097" spans="1:2" x14ac:dyDescent="0.3">
      <c r="A7097" s="3" t="s">
        <v>16917</v>
      </c>
      <c r="B7097">
        <v>1</v>
      </c>
    </row>
    <row r="7098" spans="1:2" x14ac:dyDescent="0.3">
      <c r="A7098" s="7" t="s">
        <v>3025</v>
      </c>
      <c r="B7098">
        <v>1</v>
      </c>
    </row>
    <row r="7099" spans="1:2" x14ac:dyDescent="0.3">
      <c r="A7099" s="3" t="s">
        <v>9942</v>
      </c>
      <c r="B7099">
        <v>1</v>
      </c>
    </row>
    <row r="7100" spans="1:2" x14ac:dyDescent="0.3">
      <c r="A7100" s="7" t="s">
        <v>9943</v>
      </c>
      <c r="B7100">
        <v>1</v>
      </c>
    </row>
    <row r="7101" spans="1:2" x14ac:dyDescent="0.3">
      <c r="A7101" s="3" t="s">
        <v>16212</v>
      </c>
      <c r="B7101">
        <v>1</v>
      </c>
    </row>
    <row r="7102" spans="1:2" x14ac:dyDescent="0.3">
      <c r="A7102" s="7" t="s">
        <v>14530</v>
      </c>
      <c r="B7102">
        <v>1</v>
      </c>
    </row>
    <row r="7103" spans="1:2" x14ac:dyDescent="0.3">
      <c r="A7103" s="3" t="s">
        <v>21495</v>
      </c>
      <c r="B7103">
        <v>1</v>
      </c>
    </row>
    <row r="7104" spans="1:2" x14ac:dyDescent="0.3">
      <c r="A7104" s="7" t="s">
        <v>21497</v>
      </c>
      <c r="B7104">
        <v>1</v>
      </c>
    </row>
    <row r="7105" spans="1:2" x14ac:dyDescent="0.3">
      <c r="A7105" s="3" t="s">
        <v>14781</v>
      </c>
      <c r="B7105">
        <v>1</v>
      </c>
    </row>
    <row r="7106" spans="1:2" x14ac:dyDescent="0.3">
      <c r="A7106" s="7" t="s">
        <v>5418</v>
      </c>
      <c r="B7106">
        <v>1</v>
      </c>
    </row>
    <row r="7107" spans="1:2" x14ac:dyDescent="0.3">
      <c r="A7107" s="3" t="s">
        <v>21728</v>
      </c>
      <c r="B7107">
        <v>1</v>
      </c>
    </row>
    <row r="7108" spans="1:2" x14ac:dyDescent="0.3">
      <c r="A7108" s="7" t="s">
        <v>21729</v>
      </c>
      <c r="B7108">
        <v>1</v>
      </c>
    </row>
    <row r="7109" spans="1:2" x14ac:dyDescent="0.3">
      <c r="A7109" s="3" t="s">
        <v>13205</v>
      </c>
      <c r="B7109">
        <v>1</v>
      </c>
    </row>
    <row r="7110" spans="1:2" x14ac:dyDescent="0.3">
      <c r="A7110" s="7" t="s">
        <v>6495</v>
      </c>
      <c r="B7110">
        <v>1</v>
      </c>
    </row>
    <row r="7111" spans="1:2" x14ac:dyDescent="0.3">
      <c r="A7111" s="3" t="s">
        <v>14866</v>
      </c>
      <c r="B7111">
        <v>1</v>
      </c>
    </row>
    <row r="7112" spans="1:2" x14ac:dyDescent="0.3">
      <c r="A7112" s="7" t="s">
        <v>14867</v>
      </c>
      <c r="B7112">
        <v>1</v>
      </c>
    </row>
    <row r="7113" spans="1:2" x14ac:dyDescent="0.3">
      <c r="A7113" s="3" t="s">
        <v>9308</v>
      </c>
      <c r="B7113">
        <v>1</v>
      </c>
    </row>
    <row r="7114" spans="1:2" x14ac:dyDescent="0.3">
      <c r="A7114" s="7" t="s">
        <v>5026</v>
      </c>
      <c r="B7114">
        <v>1</v>
      </c>
    </row>
    <row r="7115" spans="1:2" x14ac:dyDescent="0.3">
      <c r="A7115" s="3" t="s">
        <v>5499</v>
      </c>
      <c r="B7115">
        <v>1</v>
      </c>
    </row>
    <row r="7116" spans="1:2" x14ac:dyDescent="0.3">
      <c r="A7116" s="7" t="s">
        <v>3912</v>
      </c>
      <c r="B7116">
        <v>1</v>
      </c>
    </row>
    <row r="7117" spans="1:2" x14ac:dyDescent="0.3">
      <c r="A7117" s="3" t="s">
        <v>12190</v>
      </c>
      <c r="B7117">
        <v>1</v>
      </c>
    </row>
    <row r="7118" spans="1:2" x14ac:dyDescent="0.3">
      <c r="A7118" s="7" t="s">
        <v>12192</v>
      </c>
      <c r="B7118">
        <v>1</v>
      </c>
    </row>
    <row r="7119" spans="1:2" x14ac:dyDescent="0.3">
      <c r="A7119" s="3" t="s">
        <v>846</v>
      </c>
      <c r="B7119">
        <v>1</v>
      </c>
    </row>
    <row r="7120" spans="1:2" x14ac:dyDescent="0.3">
      <c r="A7120" s="7" t="s">
        <v>848</v>
      </c>
      <c r="B7120">
        <v>1</v>
      </c>
    </row>
    <row r="7121" spans="1:2" x14ac:dyDescent="0.3">
      <c r="A7121" s="3" t="s">
        <v>20842</v>
      </c>
      <c r="B7121">
        <v>1</v>
      </c>
    </row>
    <row r="7122" spans="1:2" x14ac:dyDescent="0.3">
      <c r="A7122" s="7" t="s">
        <v>18424</v>
      </c>
      <c r="B7122">
        <v>1</v>
      </c>
    </row>
    <row r="7123" spans="1:2" x14ac:dyDescent="0.3">
      <c r="A7123" s="3" t="s">
        <v>2631</v>
      </c>
      <c r="B7123">
        <v>1</v>
      </c>
    </row>
    <row r="7124" spans="1:2" x14ac:dyDescent="0.3">
      <c r="A7124" s="7" t="s">
        <v>2862</v>
      </c>
      <c r="B7124">
        <v>1</v>
      </c>
    </row>
    <row r="7125" spans="1:2" x14ac:dyDescent="0.3">
      <c r="A7125" s="3" t="s">
        <v>5615</v>
      </c>
      <c r="B7125">
        <v>1</v>
      </c>
    </row>
    <row r="7126" spans="1:2" x14ac:dyDescent="0.3">
      <c r="A7126" s="7" t="s">
        <v>4492</v>
      </c>
      <c r="B7126">
        <v>1</v>
      </c>
    </row>
    <row r="7127" spans="1:2" x14ac:dyDescent="0.3">
      <c r="A7127" s="3" t="s">
        <v>15574</v>
      </c>
      <c r="B7127">
        <v>1</v>
      </c>
    </row>
    <row r="7128" spans="1:2" x14ac:dyDescent="0.3">
      <c r="A7128" s="7" t="s">
        <v>14887</v>
      </c>
      <c r="B7128">
        <v>1</v>
      </c>
    </row>
    <row r="7129" spans="1:2" x14ac:dyDescent="0.3">
      <c r="A7129" s="3" t="s">
        <v>2985</v>
      </c>
      <c r="B7129">
        <v>1</v>
      </c>
    </row>
    <row r="7130" spans="1:2" x14ac:dyDescent="0.3">
      <c r="A7130" s="7" t="s">
        <v>2987</v>
      </c>
      <c r="B7130">
        <v>1</v>
      </c>
    </row>
    <row r="7131" spans="1:2" x14ac:dyDescent="0.3">
      <c r="A7131" s="3" t="s">
        <v>19650</v>
      </c>
      <c r="B7131">
        <v>1</v>
      </c>
    </row>
    <row r="7132" spans="1:2" x14ac:dyDescent="0.3">
      <c r="A7132" s="7" t="s">
        <v>19652</v>
      </c>
      <c r="B7132">
        <v>1</v>
      </c>
    </row>
    <row r="7133" spans="1:2" x14ac:dyDescent="0.3">
      <c r="A7133" s="3" t="s">
        <v>943</v>
      </c>
      <c r="B7133">
        <v>1</v>
      </c>
    </row>
    <row r="7134" spans="1:2" x14ac:dyDescent="0.3">
      <c r="A7134" s="7" t="s">
        <v>410</v>
      </c>
      <c r="B7134">
        <v>1</v>
      </c>
    </row>
    <row r="7135" spans="1:2" x14ac:dyDescent="0.3">
      <c r="A7135" s="3" t="s">
        <v>4695</v>
      </c>
      <c r="B7135">
        <v>1</v>
      </c>
    </row>
    <row r="7136" spans="1:2" x14ac:dyDescent="0.3">
      <c r="A7136" s="7" t="s">
        <v>4427</v>
      </c>
      <c r="B7136">
        <v>1</v>
      </c>
    </row>
    <row r="7137" spans="1:2" x14ac:dyDescent="0.3">
      <c r="A7137" s="3" t="s">
        <v>4794</v>
      </c>
      <c r="B7137">
        <v>1</v>
      </c>
    </row>
    <row r="7138" spans="1:2" x14ac:dyDescent="0.3">
      <c r="A7138" s="7" t="s">
        <v>3912</v>
      </c>
      <c r="B7138">
        <v>1</v>
      </c>
    </row>
    <row r="7139" spans="1:2" x14ac:dyDescent="0.3">
      <c r="A7139" s="3" t="s">
        <v>11609</v>
      </c>
      <c r="B7139">
        <v>1</v>
      </c>
    </row>
    <row r="7140" spans="1:2" x14ac:dyDescent="0.3">
      <c r="A7140" s="7" t="s">
        <v>11610</v>
      </c>
      <c r="B7140">
        <v>1</v>
      </c>
    </row>
    <row r="7141" spans="1:2" x14ac:dyDescent="0.3">
      <c r="A7141" s="3" t="s">
        <v>891</v>
      </c>
      <c r="B7141">
        <v>1</v>
      </c>
    </row>
    <row r="7142" spans="1:2" x14ac:dyDescent="0.3">
      <c r="A7142" s="7" t="s">
        <v>11622</v>
      </c>
      <c r="B7142">
        <v>1</v>
      </c>
    </row>
    <row r="7143" spans="1:2" x14ac:dyDescent="0.3">
      <c r="A7143" s="3" t="s">
        <v>3075</v>
      </c>
      <c r="B7143">
        <v>1</v>
      </c>
    </row>
    <row r="7144" spans="1:2" x14ac:dyDescent="0.3">
      <c r="A7144" s="7" t="s">
        <v>3077</v>
      </c>
      <c r="B7144">
        <v>1</v>
      </c>
    </row>
    <row r="7145" spans="1:2" x14ac:dyDescent="0.3">
      <c r="A7145" s="3" t="s">
        <v>5790</v>
      </c>
      <c r="B7145">
        <v>1</v>
      </c>
    </row>
    <row r="7146" spans="1:2" x14ac:dyDescent="0.3">
      <c r="A7146" s="7" t="s">
        <v>5792</v>
      </c>
      <c r="B7146">
        <v>1</v>
      </c>
    </row>
    <row r="7147" spans="1:2" x14ac:dyDescent="0.3">
      <c r="A7147" s="3" t="s">
        <v>12737</v>
      </c>
      <c r="B7147">
        <v>1</v>
      </c>
    </row>
    <row r="7148" spans="1:2" x14ac:dyDescent="0.3">
      <c r="A7148" s="7" t="s">
        <v>8068</v>
      </c>
      <c r="B7148">
        <v>1</v>
      </c>
    </row>
    <row r="7149" spans="1:2" x14ac:dyDescent="0.3">
      <c r="A7149" s="3" t="s">
        <v>4280</v>
      </c>
      <c r="B7149">
        <v>1</v>
      </c>
    </row>
    <row r="7150" spans="1:2" x14ac:dyDescent="0.3">
      <c r="A7150" s="7" t="s">
        <v>3852</v>
      </c>
      <c r="B7150">
        <v>1</v>
      </c>
    </row>
    <row r="7151" spans="1:2" x14ac:dyDescent="0.3">
      <c r="A7151" s="3" t="s">
        <v>15844</v>
      </c>
      <c r="B7151">
        <v>1</v>
      </c>
    </row>
    <row r="7152" spans="1:2" x14ac:dyDescent="0.3">
      <c r="A7152" s="7" t="s">
        <v>15846</v>
      </c>
      <c r="B7152">
        <v>1</v>
      </c>
    </row>
    <row r="7153" spans="1:2" x14ac:dyDescent="0.3">
      <c r="A7153" s="3" t="s">
        <v>15856</v>
      </c>
      <c r="B7153">
        <v>1</v>
      </c>
    </row>
    <row r="7154" spans="1:2" x14ac:dyDescent="0.3">
      <c r="A7154" s="7" t="s">
        <v>1495</v>
      </c>
      <c r="B7154">
        <v>1</v>
      </c>
    </row>
    <row r="7155" spans="1:2" x14ac:dyDescent="0.3">
      <c r="A7155" s="3" t="s">
        <v>21086</v>
      </c>
      <c r="B7155">
        <v>1</v>
      </c>
    </row>
    <row r="7156" spans="1:2" x14ac:dyDescent="0.3">
      <c r="A7156" s="7" t="s">
        <v>18515</v>
      </c>
      <c r="B7156">
        <v>1</v>
      </c>
    </row>
    <row r="7157" spans="1:2" x14ac:dyDescent="0.3">
      <c r="A7157" s="3" t="s">
        <v>8910</v>
      </c>
      <c r="B7157">
        <v>1</v>
      </c>
    </row>
    <row r="7158" spans="1:2" x14ac:dyDescent="0.3">
      <c r="A7158" s="7" t="s">
        <v>9670</v>
      </c>
      <c r="B7158">
        <v>1</v>
      </c>
    </row>
    <row r="7159" spans="1:2" x14ac:dyDescent="0.3">
      <c r="A7159" s="3" t="s">
        <v>153</v>
      </c>
      <c r="B7159">
        <v>1</v>
      </c>
    </row>
    <row r="7160" spans="1:2" x14ac:dyDescent="0.3">
      <c r="A7160" s="7" t="s">
        <v>155</v>
      </c>
      <c r="B7160">
        <v>1</v>
      </c>
    </row>
    <row r="7161" spans="1:2" x14ac:dyDescent="0.3">
      <c r="A7161" s="3" t="s">
        <v>21036</v>
      </c>
      <c r="B7161">
        <v>1</v>
      </c>
    </row>
    <row r="7162" spans="1:2" x14ac:dyDescent="0.3">
      <c r="A7162" s="7" t="s">
        <v>21037</v>
      </c>
      <c r="B7162">
        <v>1</v>
      </c>
    </row>
    <row r="7163" spans="1:2" x14ac:dyDescent="0.3">
      <c r="A7163" s="3" t="s">
        <v>6031</v>
      </c>
      <c r="B7163">
        <v>1</v>
      </c>
    </row>
    <row r="7164" spans="1:2" x14ac:dyDescent="0.3">
      <c r="A7164" s="7" t="s">
        <v>6033</v>
      </c>
      <c r="B7164">
        <v>1</v>
      </c>
    </row>
    <row r="7165" spans="1:2" x14ac:dyDescent="0.3">
      <c r="A7165" s="3" t="s">
        <v>19996</v>
      </c>
      <c r="B7165">
        <v>1</v>
      </c>
    </row>
    <row r="7166" spans="1:2" x14ac:dyDescent="0.3">
      <c r="A7166" s="7" t="s">
        <v>7536</v>
      </c>
      <c r="B7166">
        <v>1</v>
      </c>
    </row>
    <row r="7167" spans="1:2" x14ac:dyDescent="0.3">
      <c r="A7167" s="3" t="s">
        <v>14503</v>
      </c>
      <c r="B7167">
        <v>1</v>
      </c>
    </row>
    <row r="7168" spans="1:2" x14ac:dyDescent="0.3">
      <c r="A7168" s="7" t="s">
        <v>11299</v>
      </c>
      <c r="B7168">
        <v>1</v>
      </c>
    </row>
    <row r="7169" spans="1:2" x14ac:dyDescent="0.3">
      <c r="A7169" s="3" t="s">
        <v>18827</v>
      </c>
      <c r="B7169">
        <v>1</v>
      </c>
    </row>
    <row r="7170" spans="1:2" x14ac:dyDescent="0.3">
      <c r="A7170" s="7" t="s">
        <v>7701</v>
      </c>
      <c r="B7170">
        <v>1</v>
      </c>
    </row>
    <row r="7171" spans="1:2" x14ac:dyDescent="0.3">
      <c r="A7171" s="3" t="s">
        <v>9174</v>
      </c>
      <c r="B7171">
        <v>1</v>
      </c>
    </row>
    <row r="7172" spans="1:2" x14ac:dyDescent="0.3">
      <c r="A7172" s="7" t="s">
        <v>9175</v>
      </c>
      <c r="B7172">
        <v>1</v>
      </c>
    </row>
    <row r="7173" spans="1:2" x14ac:dyDescent="0.3">
      <c r="A7173" s="3" t="s">
        <v>10447</v>
      </c>
      <c r="B7173">
        <v>1</v>
      </c>
    </row>
    <row r="7174" spans="1:2" x14ac:dyDescent="0.3">
      <c r="A7174" s="7" t="s">
        <v>1481</v>
      </c>
      <c r="B7174">
        <v>1</v>
      </c>
    </row>
    <row r="7175" spans="1:2" x14ac:dyDescent="0.3">
      <c r="A7175" s="3" t="s">
        <v>6036</v>
      </c>
      <c r="B7175">
        <v>1</v>
      </c>
    </row>
    <row r="7176" spans="1:2" x14ac:dyDescent="0.3">
      <c r="A7176" s="7" t="s">
        <v>10823</v>
      </c>
      <c r="B7176">
        <v>1</v>
      </c>
    </row>
    <row r="7177" spans="1:2" x14ac:dyDescent="0.3">
      <c r="A7177" s="3" t="s">
        <v>19038</v>
      </c>
      <c r="B7177">
        <v>1</v>
      </c>
    </row>
    <row r="7178" spans="1:2" x14ac:dyDescent="0.3">
      <c r="A7178" s="7" t="s">
        <v>19040</v>
      </c>
      <c r="B7178">
        <v>1</v>
      </c>
    </row>
    <row r="7179" spans="1:2" x14ac:dyDescent="0.3">
      <c r="A7179" s="3" t="s">
        <v>8782</v>
      </c>
      <c r="B7179">
        <v>1</v>
      </c>
    </row>
    <row r="7180" spans="1:2" x14ac:dyDescent="0.3">
      <c r="A7180" s="7" t="s">
        <v>3907</v>
      </c>
      <c r="B7180">
        <v>1</v>
      </c>
    </row>
    <row r="7181" spans="1:2" x14ac:dyDescent="0.3">
      <c r="A7181" s="3" t="s">
        <v>16068</v>
      </c>
      <c r="B7181">
        <v>1</v>
      </c>
    </row>
    <row r="7182" spans="1:2" x14ac:dyDescent="0.3">
      <c r="A7182" s="7" t="s">
        <v>16069</v>
      </c>
      <c r="B7182">
        <v>1</v>
      </c>
    </row>
    <row r="7183" spans="1:2" x14ac:dyDescent="0.3">
      <c r="A7183" s="3" t="s">
        <v>14764</v>
      </c>
      <c r="B7183">
        <v>1</v>
      </c>
    </row>
    <row r="7184" spans="1:2" x14ac:dyDescent="0.3">
      <c r="A7184" s="7" t="s">
        <v>20377</v>
      </c>
      <c r="B7184">
        <v>1</v>
      </c>
    </row>
    <row r="7185" spans="1:2" x14ac:dyDescent="0.3">
      <c r="A7185" s="3" t="s">
        <v>10871</v>
      </c>
      <c r="B7185">
        <v>1</v>
      </c>
    </row>
    <row r="7186" spans="1:2" x14ac:dyDescent="0.3">
      <c r="A7186" s="7" t="s">
        <v>9567</v>
      </c>
      <c r="B7186">
        <v>1</v>
      </c>
    </row>
    <row r="7187" spans="1:2" x14ac:dyDescent="0.3">
      <c r="A7187" s="3" t="s">
        <v>14772</v>
      </c>
      <c r="B7187">
        <v>1</v>
      </c>
    </row>
    <row r="7188" spans="1:2" x14ac:dyDescent="0.3">
      <c r="A7188" s="7" t="s">
        <v>14773</v>
      </c>
      <c r="B7188">
        <v>1</v>
      </c>
    </row>
    <row r="7189" spans="1:2" x14ac:dyDescent="0.3">
      <c r="A7189" s="3" t="s">
        <v>11585</v>
      </c>
      <c r="B7189">
        <v>1</v>
      </c>
    </row>
    <row r="7190" spans="1:2" x14ac:dyDescent="0.3">
      <c r="A7190" s="7" t="s">
        <v>11587</v>
      </c>
      <c r="B7190">
        <v>1</v>
      </c>
    </row>
    <row r="7191" spans="1:2" x14ac:dyDescent="0.3">
      <c r="A7191" s="3" t="s">
        <v>9758</v>
      </c>
      <c r="B7191">
        <v>1</v>
      </c>
    </row>
    <row r="7192" spans="1:2" x14ac:dyDescent="0.3">
      <c r="A7192" s="7" t="s">
        <v>13203</v>
      </c>
      <c r="B7192">
        <v>1</v>
      </c>
    </row>
    <row r="7193" spans="1:2" x14ac:dyDescent="0.3">
      <c r="A7193" s="3" t="s">
        <v>19066</v>
      </c>
      <c r="B7193">
        <v>1</v>
      </c>
    </row>
    <row r="7194" spans="1:2" x14ac:dyDescent="0.3">
      <c r="A7194" s="7" t="s">
        <v>19067</v>
      </c>
      <c r="B7194">
        <v>1</v>
      </c>
    </row>
    <row r="7195" spans="1:2" x14ac:dyDescent="0.3">
      <c r="A7195" s="3" t="s">
        <v>5420</v>
      </c>
      <c r="B7195">
        <v>1</v>
      </c>
    </row>
    <row r="7196" spans="1:2" x14ac:dyDescent="0.3">
      <c r="A7196" s="7" t="s">
        <v>5421</v>
      </c>
      <c r="B7196">
        <v>1</v>
      </c>
    </row>
    <row r="7197" spans="1:2" x14ac:dyDescent="0.3">
      <c r="A7197" s="3" t="s">
        <v>1743</v>
      </c>
      <c r="B7197">
        <v>1</v>
      </c>
    </row>
    <row r="7198" spans="1:2" x14ac:dyDescent="0.3">
      <c r="A7198" s="7" t="s">
        <v>1745</v>
      </c>
      <c r="B7198">
        <v>1</v>
      </c>
    </row>
    <row r="7199" spans="1:2" x14ac:dyDescent="0.3">
      <c r="A7199" s="3" t="s">
        <v>7018</v>
      </c>
      <c r="B7199">
        <v>1</v>
      </c>
    </row>
    <row r="7200" spans="1:2" x14ac:dyDescent="0.3">
      <c r="A7200" s="7" t="s">
        <v>1545</v>
      </c>
      <c r="B7200">
        <v>1</v>
      </c>
    </row>
    <row r="7201" spans="1:2" x14ac:dyDescent="0.3">
      <c r="A7201" s="3" t="s">
        <v>13355</v>
      </c>
      <c r="B7201">
        <v>1</v>
      </c>
    </row>
    <row r="7202" spans="1:2" x14ac:dyDescent="0.3">
      <c r="A7202" s="7" t="s">
        <v>9939</v>
      </c>
      <c r="B7202">
        <v>1</v>
      </c>
    </row>
    <row r="7203" spans="1:2" x14ac:dyDescent="0.3">
      <c r="A7203" s="3" t="s">
        <v>10890</v>
      </c>
      <c r="B7203">
        <v>1</v>
      </c>
    </row>
    <row r="7204" spans="1:2" x14ac:dyDescent="0.3">
      <c r="A7204" s="7" t="s">
        <v>10891</v>
      </c>
      <c r="B7204">
        <v>1</v>
      </c>
    </row>
    <row r="7205" spans="1:2" x14ac:dyDescent="0.3">
      <c r="A7205" s="3" t="s">
        <v>11380</v>
      </c>
      <c r="B7205">
        <v>1</v>
      </c>
    </row>
    <row r="7206" spans="1:2" x14ac:dyDescent="0.3">
      <c r="A7206" s="7" t="s">
        <v>12767</v>
      </c>
      <c r="B7206">
        <v>1</v>
      </c>
    </row>
    <row r="7207" spans="1:2" x14ac:dyDescent="0.3">
      <c r="A7207" s="3" t="s">
        <v>5980</v>
      </c>
      <c r="B7207">
        <v>1</v>
      </c>
    </row>
    <row r="7208" spans="1:2" x14ac:dyDescent="0.3">
      <c r="A7208" s="7" t="s">
        <v>1337</v>
      </c>
      <c r="B7208">
        <v>1</v>
      </c>
    </row>
    <row r="7209" spans="1:2" x14ac:dyDescent="0.3">
      <c r="A7209" s="3" t="s">
        <v>9867</v>
      </c>
      <c r="B7209">
        <v>1</v>
      </c>
    </row>
    <row r="7210" spans="1:2" x14ac:dyDescent="0.3">
      <c r="A7210" s="7" t="s">
        <v>7395</v>
      </c>
      <c r="B7210">
        <v>1</v>
      </c>
    </row>
    <row r="7211" spans="1:2" x14ac:dyDescent="0.3">
      <c r="A7211" s="3" t="s">
        <v>9418</v>
      </c>
      <c r="B7211">
        <v>1</v>
      </c>
    </row>
    <row r="7212" spans="1:2" x14ac:dyDescent="0.3">
      <c r="A7212" s="7" t="s">
        <v>7030</v>
      </c>
      <c r="B7212">
        <v>1</v>
      </c>
    </row>
    <row r="7213" spans="1:2" x14ac:dyDescent="0.3">
      <c r="A7213" s="3" t="s">
        <v>2492</v>
      </c>
      <c r="B7213">
        <v>1</v>
      </c>
    </row>
    <row r="7214" spans="1:2" x14ac:dyDescent="0.3">
      <c r="A7214" s="7" t="s">
        <v>2493</v>
      </c>
      <c r="B7214">
        <v>1</v>
      </c>
    </row>
    <row r="7215" spans="1:2" x14ac:dyDescent="0.3">
      <c r="A7215" s="3" t="s">
        <v>21777</v>
      </c>
      <c r="B7215">
        <v>1</v>
      </c>
    </row>
    <row r="7216" spans="1:2" x14ac:dyDescent="0.3">
      <c r="A7216" s="7" t="s">
        <v>21777</v>
      </c>
      <c r="B7216">
        <v>1</v>
      </c>
    </row>
    <row r="7217" spans="1:2" x14ac:dyDescent="0.3">
      <c r="A7217" s="3" t="s">
        <v>20427</v>
      </c>
      <c r="B7217">
        <v>1</v>
      </c>
    </row>
    <row r="7218" spans="1:2" x14ac:dyDescent="0.3">
      <c r="A7218" s="7" t="s">
        <v>15915</v>
      </c>
      <c r="B7218">
        <v>1</v>
      </c>
    </row>
    <row r="7219" spans="1:2" x14ac:dyDescent="0.3">
      <c r="A7219" s="3" t="s">
        <v>11030</v>
      </c>
      <c r="B7219">
        <v>1</v>
      </c>
    </row>
    <row r="7220" spans="1:2" x14ac:dyDescent="0.3">
      <c r="A7220" s="7" t="s">
        <v>10804</v>
      </c>
      <c r="B7220">
        <v>1</v>
      </c>
    </row>
    <row r="7221" spans="1:2" x14ac:dyDescent="0.3">
      <c r="A7221" s="3" t="s">
        <v>8246</v>
      </c>
      <c r="B7221">
        <v>1</v>
      </c>
    </row>
    <row r="7222" spans="1:2" x14ac:dyDescent="0.3">
      <c r="A7222" s="7" t="s">
        <v>102</v>
      </c>
      <c r="B7222">
        <v>1</v>
      </c>
    </row>
    <row r="7223" spans="1:2" x14ac:dyDescent="0.3">
      <c r="A7223" s="3" t="s">
        <v>11936</v>
      </c>
      <c r="B7223">
        <v>1</v>
      </c>
    </row>
    <row r="7224" spans="1:2" x14ac:dyDescent="0.3">
      <c r="A7224" s="7" t="s">
        <v>11936</v>
      </c>
      <c r="B7224">
        <v>1</v>
      </c>
    </row>
    <row r="7225" spans="1:2" x14ac:dyDescent="0.3">
      <c r="A7225" s="3" t="s">
        <v>1499</v>
      </c>
      <c r="B7225">
        <v>1</v>
      </c>
    </row>
    <row r="7226" spans="1:2" x14ac:dyDescent="0.3">
      <c r="A7226" s="7" t="s">
        <v>7774</v>
      </c>
      <c r="B7226">
        <v>1</v>
      </c>
    </row>
    <row r="7227" spans="1:2" x14ac:dyDescent="0.3">
      <c r="A7227" s="3" t="s">
        <v>21070</v>
      </c>
      <c r="B7227">
        <v>1</v>
      </c>
    </row>
    <row r="7228" spans="1:2" x14ac:dyDescent="0.3">
      <c r="A7228" s="7" t="s">
        <v>20199</v>
      </c>
      <c r="B7228">
        <v>1</v>
      </c>
    </row>
    <row r="7229" spans="1:2" x14ac:dyDescent="0.3">
      <c r="A7229" s="3" t="s">
        <v>14334</v>
      </c>
      <c r="B7229">
        <v>1</v>
      </c>
    </row>
    <row r="7230" spans="1:2" x14ac:dyDescent="0.3">
      <c r="A7230" s="7" t="s">
        <v>14336</v>
      </c>
      <c r="B7230">
        <v>1</v>
      </c>
    </row>
    <row r="7231" spans="1:2" x14ac:dyDescent="0.3">
      <c r="A7231" s="3" t="s">
        <v>5999</v>
      </c>
      <c r="B7231">
        <v>1</v>
      </c>
    </row>
    <row r="7232" spans="1:2" x14ac:dyDescent="0.3">
      <c r="A7232" s="7" t="s">
        <v>6001</v>
      </c>
      <c r="B7232">
        <v>1</v>
      </c>
    </row>
    <row r="7233" spans="1:2" x14ac:dyDescent="0.3">
      <c r="A7233" s="3" t="s">
        <v>21574</v>
      </c>
      <c r="B7233">
        <v>1</v>
      </c>
    </row>
    <row r="7234" spans="1:2" x14ac:dyDescent="0.3">
      <c r="A7234" s="7" t="s">
        <v>19343</v>
      </c>
      <c r="B7234">
        <v>1</v>
      </c>
    </row>
    <row r="7235" spans="1:2" x14ac:dyDescent="0.3">
      <c r="A7235" s="3" t="s">
        <v>1207</v>
      </c>
      <c r="B7235">
        <v>1</v>
      </c>
    </row>
    <row r="7236" spans="1:2" x14ac:dyDescent="0.3">
      <c r="A7236" s="7" t="s">
        <v>1209</v>
      </c>
      <c r="B7236">
        <v>1</v>
      </c>
    </row>
    <row r="7237" spans="1:2" x14ac:dyDescent="0.3">
      <c r="A7237" s="3" t="s">
        <v>17898</v>
      </c>
      <c r="B7237">
        <v>1</v>
      </c>
    </row>
    <row r="7238" spans="1:2" x14ac:dyDescent="0.3">
      <c r="A7238" s="7" t="s">
        <v>17899</v>
      </c>
      <c r="B7238">
        <v>1</v>
      </c>
    </row>
    <row r="7239" spans="1:2" x14ac:dyDescent="0.3">
      <c r="A7239" s="3" t="s">
        <v>20826</v>
      </c>
      <c r="B7239">
        <v>1</v>
      </c>
    </row>
    <row r="7240" spans="1:2" x14ac:dyDescent="0.3">
      <c r="A7240" s="7" t="s">
        <v>15044</v>
      </c>
      <c r="B7240">
        <v>1</v>
      </c>
    </row>
    <row r="7241" spans="1:2" x14ac:dyDescent="0.3">
      <c r="A7241" s="3" t="s">
        <v>20079</v>
      </c>
      <c r="B7241">
        <v>1</v>
      </c>
    </row>
    <row r="7242" spans="1:2" x14ac:dyDescent="0.3">
      <c r="A7242" s="7" t="s">
        <v>19385</v>
      </c>
      <c r="B7242">
        <v>1</v>
      </c>
    </row>
    <row r="7243" spans="1:2" x14ac:dyDescent="0.3">
      <c r="A7243" s="3" t="s">
        <v>1945</v>
      </c>
      <c r="B7243">
        <v>1</v>
      </c>
    </row>
    <row r="7244" spans="1:2" x14ac:dyDescent="0.3">
      <c r="A7244" s="7" t="s">
        <v>936</v>
      </c>
      <c r="B7244">
        <v>1</v>
      </c>
    </row>
    <row r="7245" spans="1:2" x14ac:dyDescent="0.3">
      <c r="A7245" s="3" t="s">
        <v>11478</v>
      </c>
      <c r="B7245">
        <v>1</v>
      </c>
    </row>
    <row r="7246" spans="1:2" x14ac:dyDescent="0.3">
      <c r="A7246" s="7" t="s">
        <v>11480</v>
      </c>
      <c r="B7246">
        <v>1</v>
      </c>
    </row>
    <row r="7247" spans="1:2" x14ac:dyDescent="0.3">
      <c r="A7247" s="3" t="s">
        <v>15665</v>
      </c>
      <c r="B7247">
        <v>1</v>
      </c>
    </row>
    <row r="7248" spans="1:2" x14ac:dyDescent="0.3">
      <c r="A7248" s="7" t="s">
        <v>15667</v>
      </c>
      <c r="B7248">
        <v>1</v>
      </c>
    </row>
    <row r="7249" spans="1:2" x14ac:dyDescent="0.3">
      <c r="A7249" s="3" t="s">
        <v>9278</v>
      </c>
      <c r="B7249">
        <v>1</v>
      </c>
    </row>
    <row r="7250" spans="1:2" x14ac:dyDescent="0.3">
      <c r="A7250" s="7" t="s">
        <v>6076</v>
      </c>
      <c r="B7250">
        <v>1</v>
      </c>
    </row>
    <row r="7251" spans="1:2" x14ac:dyDescent="0.3">
      <c r="A7251" s="3" t="s">
        <v>5738</v>
      </c>
      <c r="B7251">
        <v>1</v>
      </c>
    </row>
    <row r="7252" spans="1:2" x14ac:dyDescent="0.3">
      <c r="A7252" s="7" t="s">
        <v>5740</v>
      </c>
      <c r="B7252">
        <v>1</v>
      </c>
    </row>
    <row r="7253" spans="1:2" x14ac:dyDescent="0.3">
      <c r="A7253" s="3" t="s">
        <v>14062</v>
      </c>
      <c r="B7253">
        <v>1</v>
      </c>
    </row>
    <row r="7254" spans="1:2" x14ac:dyDescent="0.3">
      <c r="A7254" s="7" t="s">
        <v>9628</v>
      </c>
      <c r="B7254">
        <v>1</v>
      </c>
    </row>
    <row r="7255" spans="1:2" x14ac:dyDescent="0.3">
      <c r="A7255" s="3" t="s">
        <v>6874</v>
      </c>
      <c r="B7255">
        <v>1</v>
      </c>
    </row>
    <row r="7256" spans="1:2" x14ac:dyDescent="0.3">
      <c r="A7256" s="7" t="s">
        <v>6875</v>
      </c>
      <c r="B7256">
        <v>1</v>
      </c>
    </row>
    <row r="7257" spans="1:2" x14ac:dyDescent="0.3">
      <c r="A7257" s="3" t="s">
        <v>20819</v>
      </c>
      <c r="B7257">
        <v>1</v>
      </c>
    </row>
    <row r="7258" spans="1:2" x14ac:dyDescent="0.3">
      <c r="A7258" s="7" t="s">
        <v>15394</v>
      </c>
      <c r="B7258">
        <v>1</v>
      </c>
    </row>
    <row r="7259" spans="1:2" x14ac:dyDescent="0.3">
      <c r="A7259" s="3" t="s">
        <v>7539</v>
      </c>
      <c r="B7259">
        <v>1</v>
      </c>
    </row>
    <row r="7260" spans="1:2" x14ac:dyDescent="0.3">
      <c r="A7260" s="7" t="s">
        <v>29</v>
      </c>
      <c r="B7260">
        <v>1</v>
      </c>
    </row>
    <row r="7261" spans="1:2" x14ac:dyDescent="0.3">
      <c r="A7261" s="3" t="s">
        <v>19053</v>
      </c>
      <c r="B7261">
        <v>1</v>
      </c>
    </row>
    <row r="7262" spans="1:2" x14ac:dyDescent="0.3">
      <c r="A7262" s="7" t="s">
        <v>14612</v>
      </c>
      <c r="B7262">
        <v>1</v>
      </c>
    </row>
    <row r="7263" spans="1:2" x14ac:dyDescent="0.3">
      <c r="A7263" s="3" t="s">
        <v>4620</v>
      </c>
      <c r="B7263">
        <v>1</v>
      </c>
    </row>
    <row r="7264" spans="1:2" x14ac:dyDescent="0.3">
      <c r="A7264" s="7" t="s">
        <v>1519</v>
      </c>
      <c r="B7264">
        <v>1</v>
      </c>
    </row>
    <row r="7265" spans="1:2" x14ac:dyDescent="0.3">
      <c r="A7265" s="3" t="s">
        <v>10057</v>
      </c>
      <c r="B7265">
        <v>1</v>
      </c>
    </row>
    <row r="7266" spans="1:2" x14ac:dyDescent="0.3">
      <c r="A7266" s="7" t="s">
        <v>13404</v>
      </c>
      <c r="B7266">
        <v>1</v>
      </c>
    </row>
    <row r="7267" spans="1:2" x14ac:dyDescent="0.3">
      <c r="A7267" s="3" t="s">
        <v>9768</v>
      </c>
      <c r="B7267">
        <v>1</v>
      </c>
    </row>
    <row r="7268" spans="1:2" x14ac:dyDescent="0.3">
      <c r="A7268" s="7" t="s">
        <v>5447</v>
      </c>
      <c r="B7268">
        <v>1</v>
      </c>
    </row>
    <row r="7269" spans="1:2" x14ac:dyDescent="0.3">
      <c r="A7269" s="3" t="s">
        <v>9303</v>
      </c>
      <c r="B7269">
        <v>1</v>
      </c>
    </row>
    <row r="7270" spans="1:2" x14ac:dyDescent="0.3">
      <c r="A7270" s="7" t="s">
        <v>8663</v>
      </c>
      <c r="B7270">
        <v>1</v>
      </c>
    </row>
    <row r="7271" spans="1:2" x14ac:dyDescent="0.3">
      <c r="A7271" s="3" t="s">
        <v>1367</v>
      </c>
      <c r="B7271">
        <v>1</v>
      </c>
    </row>
    <row r="7272" spans="1:2" x14ac:dyDescent="0.3">
      <c r="A7272" s="7" t="s">
        <v>2174</v>
      </c>
      <c r="B7272">
        <v>1</v>
      </c>
    </row>
    <row r="7273" spans="1:2" x14ac:dyDescent="0.3">
      <c r="A7273" s="3" t="s">
        <v>8891</v>
      </c>
      <c r="B7273">
        <v>1</v>
      </c>
    </row>
    <row r="7274" spans="1:2" x14ac:dyDescent="0.3">
      <c r="A7274" s="7" t="s">
        <v>8144</v>
      </c>
      <c r="B7274">
        <v>1</v>
      </c>
    </row>
    <row r="7275" spans="1:2" x14ac:dyDescent="0.3">
      <c r="A7275" s="3" t="s">
        <v>4811</v>
      </c>
      <c r="B7275">
        <v>1</v>
      </c>
    </row>
    <row r="7276" spans="1:2" x14ac:dyDescent="0.3">
      <c r="A7276" s="7" t="s">
        <v>4813</v>
      </c>
      <c r="B7276">
        <v>1</v>
      </c>
    </row>
    <row r="7277" spans="1:2" x14ac:dyDescent="0.3">
      <c r="A7277" s="3" t="s">
        <v>13109</v>
      </c>
      <c r="B7277">
        <v>1</v>
      </c>
    </row>
    <row r="7278" spans="1:2" x14ac:dyDescent="0.3">
      <c r="A7278" s="7" t="s">
        <v>13110</v>
      </c>
      <c r="B7278">
        <v>1</v>
      </c>
    </row>
    <row r="7279" spans="1:2" x14ac:dyDescent="0.3">
      <c r="A7279" s="3" t="s">
        <v>18440</v>
      </c>
      <c r="B7279">
        <v>1</v>
      </c>
    </row>
    <row r="7280" spans="1:2" x14ac:dyDescent="0.3">
      <c r="A7280" s="7" t="s">
        <v>15952</v>
      </c>
      <c r="B7280">
        <v>1</v>
      </c>
    </row>
    <row r="7281" spans="1:2" x14ac:dyDescent="0.3">
      <c r="A7281" s="3" t="s">
        <v>11673</v>
      </c>
      <c r="B7281">
        <v>1</v>
      </c>
    </row>
    <row r="7282" spans="1:2" x14ac:dyDescent="0.3">
      <c r="A7282" s="7" t="s">
        <v>11675</v>
      </c>
      <c r="B7282">
        <v>1</v>
      </c>
    </row>
    <row r="7283" spans="1:2" x14ac:dyDescent="0.3">
      <c r="A7283" s="3" t="s">
        <v>10027</v>
      </c>
      <c r="B7283">
        <v>1</v>
      </c>
    </row>
    <row r="7284" spans="1:2" x14ac:dyDescent="0.3">
      <c r="A7284" s="7" t="s">
        <v>10029</v>
      </c>
      <c r="B7284">
        <v>1</v>
      </c>
    </row>
    <row r="7285" spans="1:2" x14ac:dyDescent="0.3">
      <c r="A7285" s="3" t="s">
        <v>14225</v>
      </c>
      <c r="B7285">
        <v>1</v>
      </c>
    </row>
    <row r="7286" spans="1:2" x14ac:dyDescent="0.3">
      <c r="A7286" s="7" t="s">
        <v>4529</v>
      </c>
      <c r="B7286">
        <v>1</v>
      </c>
    </row>
    <row r="7287" spans="1:2" x14ac:dyDescent="0.3">
      <c r="A7287" s="3" t="s">
        <v>21657</v>
      </c>
      <c r="B7287">
        <v>1</v>
      </c>
    </row>
    <row r="7288" spans="1:2" x14ac:dyDescent="0.3">
      <c r="A7288" s="7" t="s">
        <v>21659</v>
      </c>
      <c r="B7288">
        <v>1</v>
      </c>
    </row>
    <row r="7289" spans="1:2" x14ac:dyDescent="0.3">
      <c r="A7289" s="3" t="s">
        <v>6556</v>
      </c>
      <c r="B7289">
        <v>1</v>
      </c>
    </row>
    <row r="7290" spans="1:2" x14ac:dyDescent="0.3">
      <c r="A7290" s="7" t="s">
        <v>1057</v>
      </c>
      <c r="B7290">
        <v>1</v>
      </c>
    </row>
    <row r="7291" spans="1:2" x14ac:dyDescent="0.3">
      <c r="A7291" s="3" t="s">
        <v>19262</v>
      </c>
      <c r="B7291">
        <v>1</v>
      </c>
    </row>
    <row r="7292" spans="1:2" x14ac:dyDescent="0.3">
      <c r="A7292" s="7" t="s">
        <v>9180</v>
      </c>
      <c r="B7292">
        <v>1</v>
      </c>
    </row>
    <row r="7293" spans="1:2" x14ac:dyDescent="0.3">
      <c r="A7293" s="3" t="s">
        <v>21683</v>
      </c>
      <c r="B7293">
        <v>1</v>
      </c>
    </row>
    <row r="7294" spans="1:2" x14ac:dyDescent="0.3">
      <c r="A7294" s="7" t="s">
        <v>21684</v>
      </c>
      <c r="B7294">
        <v>1</v>
      </c>
    </row>
    <row r="7295" spans="1:2" x14ac:dyDescent="0.3">
      <c r="A7295" s="3" t="s">
        <v>11025</v>
      </c>
      <c r="B7295">
        <v>1</v>
      </c>
    </row>
    <row r="7296" spans="1:2" x14ac:dyDescent="0.3">
      <c r="A7296" s="7" t="s">
        <v>11027</v>
      </c>
      <c r="B7296">
        <v>1</v>
      </c>
    </row>
    <row r="7297" spans="1:2" x14ac:dyDescent="0.3">
      <c r="A7297" s="3" t="s">
        <v>3958</v>
      </c>
      <c r="B7297">
        <v>1</v>
      </c>
    </row>
    <row r="7298" spans="1:2" x14ac:dyDescent="0.3">
      <c r="A7298" s="7" t="s">
        <v>1474</v>
      </c>
      <c r="B7298">
        <v>1</v>
      </c>
    </row>
    <row r="7299" spans="1:2" x14ac:dyDescent="0.3">
      <c r="A7299" s="3" t="s">
        <v>6923</v>
      </c>
      <c r="B7299">
        <v>1</v>
      </c>
    </row>
    <row r="7300" spans="1:2" x14ac:dyDescent="0.3">
      <c r="A7300" s="7" t="s">
        <v>1745</v>
      </c>
      <c r="B7300">
        <v>1</v>
      </c>
    </row>
    <row r="7301" spans="1:2" x14ac:dyDescent="0.3">
      <c r="A7301" s="3" t="s">
        <v>18329</v>
      </c>
      <c r="B7301">
        <v>1</v>
      </c>
    </row>
    <row r="7302" spans="1:2" x14ac:dyDescent="0.3">
      <c r="A7302" s="7" t="s">
        <v>16707</v>
      </c>
      <c r="B7302">
        <v>1</v>
      </c>
    </row>
    <row r="7303" spans="1:2" x14ac:dyDescent="0.3">
      <c r="A7303" s="3" t="s">
        <v>1987</v>
      </c>
      <c r="B7303">
        <v>1</v>
      </c>
    </row>
    <row r="7304" spans="1:2" x14ac:dyDescent="0.3">
      <c r="A7304" s="7" t="s">
        <v>67</v>
      </c>
      <c r="B7304">
        <v>1</v>
      </c>
    </row>
    <row r="7305" spans="1:2" x14ac:dyDescent="0.3">
      <c r="A7305" s="3" t="s">
        <v>10945</v>
      </c>
      <c r="B7305">
        <v>1</v>
      </c>
    </row>
    <row r="7306" spans="1:2" x14ac:dyDescent="0.3">
      <c r="A7306" s="7" t="s">
        <v>10947</v>
      </c>
      <c r="B7306">
        <v>1</v>
      </c>
    </row>
    <row r="7307" spans="1:2" x14ac:dyDescent="0.3">
      <c r="A7307" s="3" t="s">
        <v>21673</v>
      </c>
      <c r="B7307">
        <v>1</v>
      </c>
    </row>
    <row r="7308" spans="1:2" x14ac:dyDescent="0.3">
      <c r="A7308" s="7" t="s">
        <v>12873</v>
      </c>
      <c r="B7308">
        <v>1</v>
      </c>
    </row>
    <row r="7309" spans="1:2" x14ac:dyDescent="0.3">
      <c r="A7309" s="3" t="s">
        <v>9831</v>
      </c>
      <c r="B7309">
        <v>1</v>
      </c>
    </row>
    <row r="7310" spans="1:2" x14ac:dyDescent="0.3">
      <c r="A7310" s="7" t="s">
        <v>2721</v>
      </c>
      <c r="B7310">
        <v>1</v>
      </c>
    </row>
    <row r="7311" spans="1:2" x14ac:dyDescent="0.3">
      <c r="A7311" s="3" t="s">
        <v>12714</v>
      </c>
      <c r="B7311">
        <v>1</v>
      </c>
    </row>
    <row r="7312" spans="1:2" x14ac:dyDescent="0.3">
      <c r="A7312" s="7" t="s">
        <v>8432</v>
      </c>
      <c r="B7312">
        <v>1</v>
      </c>
    </row>
    <row r="7313" spans="1:2" x14ac:dyDescent="0.3">
      <c r="A7313" s="3" t="s">
        <v>16611</v>
      </c>
      <c r="B7313">
        <v>1</v>
      </c>
    </row>
    <row r="7314" spans="1:2" x14ac:dyDescent="0.3">
      <c r="A7314" s="7" t="s">
        <v>15922</v>
      </c>
      <c r="B7314">
        <v>1</v>
      </c>
    </row>
    <row r="7315" spans="1:2" x14ac:dyDescent="0.3">
      <c r="A7315" s="3" t="s">
        <v>20358</v>
      </c>
      <c r="B7315">
        <v>1</v>
      </c>
    </row>
    <row r="7316" spans="1:2" x14ac:dyDescent="0.3">
      <c r="A7316" s="7" t="s">
        <v>19270</v>
      </c>
      <c r="B7316">
        <v>1</v>
      </c>
    </row>
    <row r="7317" spans="1:2" x14ac:dyDescent="0.3">
      <c r="A7317" s="3" t="s">
        <v>15876</v>
      </c>
      <c r="B7317">
        <v>1</v>
      </c>
    </row>
    <row r="7318" spans="1:2" x14ac:dyDescent="0.3">
      <c r="A7318" s="7" t="s">
        <v>20524</v>
      </c>
      <c r="B7318">
        <v>1</v>
      </c>
    </row>
    <row r="7319" spans="1:2" x14ac:dyDescent="0.3">
      <c r="A7319" s="3" t="s">
        <v>13616</v>
      </c>
      <c r="B7319">
        <v>1</v>
      </c>
    </row>
    <row r="7320" spans="1:2" x14ac:dyDescent="0.3">
      <c r="A7320" s="7" t="s">
        <v>9192</v>
      </c>
      <c r="B7320">
        <v>1</v>
      </c>
    </row>
    <row r="7321" spans="1:2" x14ac:dyDescent="0.3">
      <c r="A7321" s="3" t="s">
        <v>20063</v>
      </c>
      <c r="B7321">
        <v>1</v>
      </c>
    </row>
    <row r="7322" spans="1:2" x14ac:dyDescent="0.3">
      <c r="A7322" s="7" t="s">
        <v>18748</v>
      </c>
      <c r="B7322">
        <v>1</v>
      </c>
    </row>
    <row r="7323" spans="1:2" x14ac:dyDescent="0.3">
      <c r="A7323" s="3" t="s">
        <v>15737</v>
      </c>
      <c r="B7323">
        <v>1</v>
      </c>
    </row>
    <row r="7324" spans="1:2" x14ac:dyDescent="0.3">
      <c r="A7324" s="7" t="s">
        <v>15738</v>
      </c>
      <c r="B7324">
        <v>1</v>
      </c>
    </row>
    <row r="7325" spans="1:2" x14ac:dyDescent="0.3">
      <c r="A7325" s="3" t="s">
        <v>4129</v>
      </c>
      <c r="B7325">
        <v>1</v>
      </c>
    </row>
    <row r="7326" spans="1:2" x14ac:dyDescent="0.3">
      <c r="A7326" s="7" t="s">
        <v>4130</v>
      </c>
      <c r="B7326">
        <v>1</v>
      </c>
    </row>
    <row r="7327" spans="1:2" x14ac:dyDescent="0.3">
      <c r="A7327" s="3" t="s">
        <v>16879</v>
      </c>
      <c r="B7327">
        <v>1</v>
      </c>
    </row>
    <row r="7328" spans="1:2" x14ac:dyDescent="0.3">
      <c r="A7328" s="7" t="s">
        <v>12656</v>
      </c>
      <c r="B7328">
        <v>1</v>
      </c>
    </row>
    <row r="7329" spans="1:2" x14ac:dyDescent="0.3">
      <c r="A7329" s="3" t="s">
        <v>15725</v>
      </c>
      <c r="B7329">
        <v>1</v>
      </c>
    </row>
    <row r="7330" spans="1:2" x14ac:dyDescent="0.3">
      <c r="A7330" s="7" t="s">
        <v>12755</v>
      </c>
      <c r="B7330">
        <v>1</v>
      </c>
    </row>
    <row r="7331" spans="1:2" x14ac:dyDescent="0.3">
      <c r="A7331" s="3" t="s">
        <v>6674</v>
      </c>
      <c r="B7331">
        <v>1</v>
      </c>
    </row>
    <row r="7332" spans="1:2" x14ac:dyDescent="0.3">
      <c r="A7332" s="7" t="s">
        <v>6675</v>
      </c>
      <c r="B7332">
        <v>1</v>
      </c>
    </row>
    <row r="7333" spans="1:2" x14ac:dyDescent="0.3">
      <c r="A7333" s="3" t="s">
        <v>5209</v>
      </c>
      <c r="B7333">
        <v>1</v>
      </c>
    </row>
    <row r="7334" spans="1:2" x14ac:dyDescent="0.3">
      <c r="A7334" s="7" t="s">
        <v>5210</v>
      </c>
      <c r="B7334">
        <v>1</v>
      </c>
    </row>
    <row r="7335" spans="1:2" x14ac:dyDescent="0.3">
      <c r="A7335" s="3" t="s">
        <v>274</v>
      </c>
      <c r="B7335">
        <v>1</v>
      </c>
    </row>
    <row r="7336" spans="1:2" x14ac:dyDescent="0.3">
      <c r="A7336" s="7" t="s">
        <v>275</v>
      </c>
      <c r="B7336">
        <v>1</v>
      </c>
    </row>
    <row r="7337" spans="1:2" x14ac:dyDescent="0.3">
      <c r="A7337" s="3" t="s">
        <v>17451</v>
      </c>
      <c r="B7337">
        <v>1</v>
      </c>
    </row>
    <row r="7338" spans="1:2" x14ac:dyDescent="0.3">
      <c r="A7338" s="7" t="s">
        <v>17453</v>
      </c>
      <c r="B7338">
        <v>1</v>
      </c>
    </row>
    <row r="7339" spans="1:2" x14ac:dyDescent="0.3">
      <c r="A7339" s="3" t="s">
        <v>1867</v>
      </c>
      <c r="B7339">
        <v>1</v>
      </c>
    </row>
    <row r="7340" spans="1:2" x14ac:dyDescent="0.3">
      <c r="A7340" s="7" t="s">
        <v>1869</v>
      </c>
      <c r="B7340">
        <v>1</v>
      </c>
    </row>
    <row r="7341" spans="1:2" x14ac:dyDescent="0.3">
      <c r="A7341" s="3" t="s">
        <v>17960</v>
      </c>
      <c r="B7341">
        <v>1</v>
      </c>
    </row>
    <row r="7342" spans="1:2" x14ac:dyDescent="0.3">
      <c r="A7342" s="7" t="s">
        <v>12001</v>
      </c>
      <c r="B7342">
        <v>1</v>
      </c>
    </row>
    <row r="7343" spans="1:2" x14ac:dyDescent="0.3">
      <c r="A7343" s="3" t="s">
        <v>11473</v>
      </c>
      <c r="B7343">
        <v>1</v>
      </c>
    </row>
    <row r="7344" spans="1:2" x14ac:dyDescent="0.3">
      <c r="A7344" s="7" t="s">
        <v>11474</v>
      </c>
      <c r="B7344">
        <v>1</v>
      </c>
    </row>
    <row r="7345" spans="1:2" x14ac:dyDescent="0.3">
      <c r="A7345" s="3" t="s">
        <v>13145</v>
      </c>
      <c r="B7345">
        <v>1</v>
      </c>
    </row>
    <row r="7346" spans="1:2" x14ac:dyDescent="0.3">
      <c r="A7346" s="7" t="s">
        <v>4680</v>
      </c>
      <c r="B7346">
        <v>1</v>
      </c>
    </row>
    <row r="7347" spans="1:2" x14ac:dyDescent="0.3">
      <c r="A7347" s="3" t="s">
        <v>18962</v>
      </c>
      <c r="B7347">
        <v>1</v>
      </c>
    </row>
    <row r="7348" spans="1:2" x14ac:dyDescent="0.3">
      <c r="A7348" s="7" t="s">
        <v>1519</v>
      </c>
      <c r="B7348">
        <v>1</v>
      </c>
    </row>
    <row r="7349" spans="1:2" x14ac:dyDescent="0.3">
      <c r="A7349" s="3" t="s">
        <v>21158</v>
      </c>
      <c r="B7349">
        <v>1</v>
      </c>
    </row>
    <row r="7350" spans="1:2" x14ac:dyDescent="0.3">
      <c r="A7350" s="7" t="s">
        <v>21160</v>
      </c>
      <c r="B7350">
        <v>1</v>
      </c>
    </row>
    <row r="7351" spans="1:2" x14ac:dyDescent="0.3">
      <c r="A7351" s="3" t="s">
        <v>6695</v>
      </c>
      <c r="B7351">
        <v>1</v>
      </c>
    </row>
    <row r="7352" spans="1:2" x14ac:dyDescent="0.3">
      <c r="A7352" s="7" t="s">
        <v>5147</v>
      </c>
      <c r="B7352">
        <v>1</v>
      </c>
    </row>
    <row r="7353" spans="1:2" x14ac:dyDescent="0.3">
      <c r="A7353" s="3" t="s">
        <v>21578</v>
      </c>
      <c r="B7353">
        <v>1</v>
      </c>
    </row>
    <row r="7354" spans="1:2" x14ac:dyDescent="0.3">
      <c r="A7354" s="7" t="s">
        <v>21579</v>
      </c>
      <c r="B7354">
        <v>1</v>
      </c>
    </row>
    <row r="7355" spans="1:2" x14ac:dyDescent="0.3">
      <c r="A7355" s="3" t="s">
        <v>16122</v>
      </c>
      <c r="B7355">
        <v>1</v>
      </c>
    </row>
    <row r="7356" spans="1:2" x14ac:dyDescent="0.3">
      <c r="A7356" s="7" t="s">
        <v>16123</v>
      </c>
      <c r="B7356">
        <v>1</v>
      </c>
    </row>
    <row r="7357" spans="1:2" x14ac:dyDescent="0.3">
      <c r="A7357" s="3" t="s">
        <v>19133</v>
      </c>
      <c r="B7357">
        <v>1</v>
      </c>
    </row>
    <row r="7358" spans="1:2" x14ac:dyDescent="0.3">
      <c r="A7358" s="7" t="s">
        <v>17136</v>
      </c>
      <c r="B7358">
        <v>1</v>
      </c>
    </row>
    <row r="7359" spans="1:2" x14ac:dyDescent="0.3">
      <c r="A7359" s="3" t="s">
        <v>16874</v>
      </c>
      <c r="B7359">
        <v>1</v>
      </c>
    </row>
    <row r="7360" spans="1:2" x14ac:dyDescent="0.3">
      <c r="A7360" s="7" t="s">
        <v>16875</v>
      </c>
      <c r="B7360">
        <v>1</v>
      </c>
    </row>
    <row r="7361" spans="1:2" x14ac:dyDescent="0.3">
      <c r="A7361" s="3" t="s">
        <v>2665</v>
      </c>
      <c r="B7361">
        <v>1</v>
      </c>
    </row>
    <row r="7362" spans="1:2" x14ac:dyDescent="0.3">
      <c r="A7362" s="7" t="s">
        <v>2667</v>
      </c>
      <c r="B7362">
        <v>1</v>
      </c>
    </row>
    <row r="7363" spans="1:2" x14ac:dyDescent="0.3">
      <c r="A7363" s="3" t="s">
        <v>18899</v>
      </c>
      <c r="B7363">
        <v>1</v>
      </c>
    </row>
    <row r="7364" spans="1:2" x14ac:dyDescent="0.3">
      <c r="A7364" s="7" t="s">
        <v>8685</v>
      </c>
      <c r="B7364">
        <v>1</v>
      </c>
    </row>
    <row r="7365" spans="1:2" x14ac:dyDescent="0.3">
      <c r="A7365" s="3" t="s">
        <v>13914</v>
      </c>
      <c r="B7365">
        <v>1</v>
      </c>
    </row>
    <row r="7366" spans="1:2" x14ac:dyDescent="0.3">
      <c r="A7366" s="7" t="s">
        <v>12361</v>
      </c>
      <c r="B7366">
        <v>1</v>
      </c>
    </row>
    <row r="7367" spans="1:2" x14ac:dyDescent="0.3">
      <c r="A7367" s="3" t="s">
        <v>15233</v>
      </c>
      <c r="B7367">
        <v>1</v>
      </c>
    </row>
    <row r="7368" spans="1:2" x14ac:dyDescent="0.3">
      <c r="A7368" s="7" t="s">
        <v>15235</v>
      </c>
      <c r="B7368">
        <v>1</v>
      </c>
    </row>
    <row r="7369" spans="1:2" x14ac:dyDescent="0.3">
      <c r="A7369" s="3" t="s">
        <v>21594</v>
      </c>
      <c r="B7369">
        <v>1</v>
      </c>
    </row>
    <row r="7370" spans="1:2" x14ac:dyDescent="0.3">
      <c r="A7370" s="7" t="s">
        <v>21596</v>
      </c>
      <c r="B7370">
        <v>1</v>
      </c>
    </row>
    <row r="7371" spans="1:2" x14ac:dyDescent="0.3">
      <c r="A7371" s="3" t="s">
        <v>8268</v>
      </c>
      <c r="B7371">
        <v>1</v>
      </c>
    </row>
    <row r="7372" spans="1:2" x14ac:dyDescent="0.3">
      <c r="A7372" s="7" t="s">
        <v>3502</v>
      </c>
      <c r="B7372">
        <v>1</v>
      </c>
    </row>
    <row r="7373" spans="1:2" x14ac:dyDescent="0.3">
      <c r="A7373" s="3" t="s">
        <v>3535</v>
      </c>
      <c r="B7373">
        <v>1</v>
      </c>
    </row>
    <row r="7374" spans="1:2" x14ac:dyDescent="0.3">
      <c r="A7374" s="7" t="s">
        <v>3536</v>
      </c>
      <c r="B7374">
        <v>1</v>
      </c>
    </row>
    <row r="7375" spans="1:2" x14ac:dyDescent="0.3">
      <c r="A7375" s="3" t="s">
        <v>366</v>
      </c>
      <c r="B7375">
        <v>1</v>
      </c>
    </row>
    <row r="7376" spans="1:2" x14ac:dyDescent="0.3">
      <c r="A7376" s="7" t="s">
        <v>368</v>
      </c>
      <c r="B7376">
        <v>1</v>
      </c>
    </row>
    <row r="7377" spans="1:2" x14ac:dyDescent="0.3">
      <c r="A7377" s="3" t="s">
        <v>21772</v>
      </c>
      <c r="B7377">
        <v>1</v>
      </c>
    </row>
    <row r="7378" spans="1:2" x14ac:dyDescent="0.3">
      <c r="A7378" s="7" t="s">
        <v>21773</v>
      </c>
      <c r="B7378">
        <v>1</v>
      </c>
    </row>
    <row r="7379" spans="1:2" x14ac:dyDescent="0.3">
      <c r="A7379" s="3" t="s">
        <v>21517</v>
      </c>
      <c r="B7379">
        <v>1</v>
      </c>
    </row>
    <row r="7380" spans="1:2" x14ac:dyDescent="0.3">
      <c r="A7380" s="7" t="s">
        <v>21519</v>
      </c>
      <c r="B7380">
        <v>1</v>
      </c>
    </row>
    <row r="7381" spans="1:2" x14ac:dyDescent="0.3">
      <c r="A7381" s="3" t="s">
        <v>2298</v>
      </c>
      <c r="B7381">
        <v>1</v>
      </c>
    </row>
    <row r="7382" spans="1:2" x14ac:dyDescent="0.3">
      <c r="A7382" s="7" t="s">
        <v>2299</v>
      </c>
      <c r="B7382">
        <v>1</v>
      </c>
    </row>
    <row r="7383" spans="1:2" x14ac:dyDescent="0.3">
      <c r="A7383" s="3" t="s">
        <v>12644</v>
      </c>
      <c r="B7383">
        <v>1</v>
      </c>
    </row>
    <row r="7384" spans="1:2" x14ac:dyDescent="0.3">
      <c r="A7384" s="7" t="s">
        <v>12646</v>
      </c>
      <c r="B7384">
        <v>1</v>
      </c>
    </row>
    <row r="7385" spans="1:2" x14ac:dyDescent="0.3">
      <c r="A7385" s="3" t="s">
        <v>19102</v>
      </c>
      <c r="B7385">
        <v>1</v>
      </c>
    </row>
    <row r="7386" spans="1:2" x14ac:dyDescent="0.3">
      <c r="A7386" s="7" t="s">
        <v>17530</v>
      </c>
      <c r="B7386">
        <v>1</v>
      </c>
    </row>
    <row r="7387" spans="1:2" x14ac:dyDescent="0.3">
      <c r="A7387" s="3" t="s">
        <v>3015</v>
      </c>
      <c r="B7387">
        <v>1</v>
      </c>
    </row>
    <row r="7388" spans="1:2" x14ac:dyDescent="0.3">
      <c r="A7388" s="7" t="s">
        <v>3017</v>
      </c>
      <c r="B7388">
        <v>1</v>
      </c>
    </row>
    <row r="7389" spans="1:2" x14ac:dyDescent="0.3">
      <c r="A7389" s="3" t="s">
        <v>906</v>
      </c>
      <c r="B7389">
        <v>1</v>
      </c>
    </row>
    <row r="7390" spans="1:2" x14ac:dyDescent="0.3">
      <c r="A7390" s="7" t="s">
        <v>229</v>
      </c>
      <c r="B7390">
        <v>1</v>
      </c>
    </row>
    <row r="7391" spans="1:2" x14ac:dyDescent="0.3">
      <c r="A7391" s="3" t="s">
        <v>20054</v>
      </c>
      <c r="B7391">
        <v>1</v>
      </c>
    </row>
    <row r="7392" spans="1:2" x14ac:dyDescent="0.3">
      <c r="A7392" s="7" t="s">
        <v>20055</v>
      </c>
      <c r="B7392">
        <v>1</v>
      </c>
    </row>
    <row r="7393" spans="1:2" x14ac:dyDescent="0.3">
      <c r="A7393" s="3" t="s">
        <v>3153</v>
      </c>
      <c r="B7393">
        <v>1</v>
      </c>
    </row>
    <row r="7394" spans="1:2" x14ac:dyDescent="0.3">
      <c r="A7394" s="7" t="s">
        <v>3155</v>
      </c>
      <c r="B7394">
        <v>1</v>
      </c>
    </row>
    <row r="7395" spans="1:2" x14ac:dyDescent="0.3">
      <c r="A7395" s="3" t="s">
        <v>917</v>
      </c>
      <c r="B7395">
        <v>1</v>
      </c>
    </row>
    <row r="7396" spans="1:2" x14ac:dyDescent="0.3">
      <c r="A7396" s="7" t="s">
        <v>917</v>
      </c>
      <c r="B7396">
        <v>1</v>
      </c>
    </row>
    <row r="7397" spans="1:2" x14ac:dyDescent="0.3">
      <c r="A7397" s="3" t="s">
        <v>1928</v>
      </c>
      <c r="B7397">
        <v>1</v>
      </c>
    </row>
    <row r="7398" spans="1:2" x14ac:dyDescent="0.3">
      <c r="A7398" s="7" t="s">
        <v>1930</v>
      </c>
      <c r="B7398">
        <v>1</v>
      </c>
    </row>
    <row r="7399" spans="1:2" x14ac:dyDescent="0.3">
      <c r="A7399" s="3" t="s">
        <v>21089</v>
      </c>
      <c r="B7399">
        <v>1</v>
      </c>
    </row>
    <row r="7400" spans="1:2" x14ac:dyDescent="0.3">
      <c r="A7400" s="7" t="s">
        <v>13859</v>
      </c>
      <c r="B7400">
        <v>1</v>
      </c>
    </row>
    <row r="7401" spans="1:2" x14ac:dyDescent="0.3">
      <c r="A7401" s="3" t="s">
        <v>19712</v>
      </c>
      <c r="B7401">
        <v>1</v>
      </c>
    </row>
    <row r="7402" spans="1:2" x14ac:dyDescent="0.3">
      <c r="A7402" s="7" t="s">
        <v>19714</v>
      </c>
      <c r="B7402">
        <v>1</v>
      </c>
    </row>
    <row r="7403" spans="1:2" x14ac:dyDescent="0.3">
      <c r="A7403" s="3" t="s">
        <v>16903</v>
      </c>
      <c r="B7403">
        <v>1</v>
      </c>
    </row>
    <row r="7404" spans="1:2" x14ac:dyDescent="0.3">
      <c r="A7404" s="7" t="s">
        <v>13160</v>
      </c>
      <c r="B7404">
        <v>1</v>
      </c>
    </row>
    <row r="7405" spans="1:2" x14ac:dyDescent="0.3">
      <c r="A7405" s="3" t="s">
        <v>16749</v>
      </c>
      <c r="B7405">
        <v>1</v>
      </c>
    </row>
    <row r="7406" spans="1:2" x14ac:dyDescent="0.3">
      <c r="A7406" s="7" t="s">
        <v>16750</v>
      </c>
      <c r="B7406">
        <v>1</v>
      </c>
    </row>
    <row r="7407" spans="1:2" x14ac:dyDescent="0.3">
      <c r="A7407" s="3" t="s">
        <v>21015</v>
      </c>
      <c r="B7407">
        <v>1</v>
      </c>
    </row>
    <row r="7408" spans="1:2" x14ac:dyDescent="0.3">
      <c r="A7408" s="7" t="s">
        <v>21017</v>
      </c>
      <c r="B7408">
        <v>1</v>
      </c>
    </row>
    <row r="7409" spans="1:2" x14ac:dyDescent="0.3">
      <c r="A7409" s="3" t="s">
        <v>6426</v>
      </c>
      <c r="B7409">
        <v>1</v>
      </c>
    </row>
    <row r="7410" spans="1:2" x14ac:dyDescent="0.3">
      <c r="A7410" s="7" t="s">
        <v>2566</v>
      </c>
      <c r="B7410">
        <v>1</v>
      </c>
    </row>
    <row r="7411" spans="1:2" x14ac:dyDescent="0.3">
      <c r="A7411" s="3" t="s">
        <v>19422</v>
      </c>
      <c r="B7411">
        <v>1</v>
      </c>
    </row>
    <row r="7412" spans="1:2" x14ac:dyDescent="0.3">
      <c r="A7412" s="7" t="s">
        <v>19424</v>
      </c>
      <c r="B7412">
        <v>1</v>
      </c>
    </row>
    <row r="7413" spans="1:2" x14ac:dyDescent="0.3">
      <c r="A7413" s="3" t="s">
        <v>7687</v>
      </c>
      <c r="B7413">
        <v>1</v>
      </c>
    </row>
    <row r="7414" spans="1:2" x14ac:dyDescent="0.3">
      <c r="A7414" s="7" t="s">
        <v>6881</v>
      </c>
      <c r="B7414">
        <v>1</v>
      </c>
    </row>
    <row r="7415" spans="1:2" x14ac:dyDescent="0.3">
      <c r="A7415" s="3" t="s">
        <v>7218</v>
      </c>
      <c r="B7415">
        <v>1</v>
      </c>
    </row>
    <row r="7416" spans="1:2" x14ac:dyDescent="0.3">
      <c r="A7416" s="7" t="s">
        <v>7219</v>
      </c>
      <c r="B7416">
        <v>1</v>
      </c>
    </row>
    <row r="7417" spans="1:2" x14ac:dyDescent="0.3">
      <c r="A7417" s="3" t="s">
        <v>4390</v>
      </c>
      <c r="B7417">
        <v>1</v>
      </c>
    </row>
    <row r="7418" spans="1:2" x14ac:dyDescent="0.3">
      <c r="A7418" s="7" t="s">
        <v>4392</v>
      </c>
      <c r="B7418">
        <v>1</v>
      </c>
    </row>
    <row r="7419" spans="1:2" x14ac:dyDescent="0.3">
      <c r="A7419" s="3" t="s">
        <v>1710</v>
      </c>
      <c r="B7419">
        <v>1</v>
      </c>
    </row>
    <row r="7420" spans="1:2" x14ac:dyDescent="0.3">
      <c r="A7420" s="7" t="s">
        <v>1712</v>
      </c>
      <c r="B7420">
        <v>1</v>
      </c>
    </row>
    <row r="7421" spans="1:2" x14ac:dyDescent="0.3">
      <c r="A7421" s="3" t="s">
        <v>16810</v>
      </c>
      <c r="B7421">
        <v>1</v>
      </c>
    </row>
    <row r="7422" spans="1:2" x14ac:dyDescent="0.3">
      <c r="A7422" s="7" t="s">
        <v>16812</v>
      </c>
      <c r="B7422">
        <v>1</v>
      </c>
    </row>
    <row r="7423" spans="1:2" x14ac:dyDescent="0.3">
      <c r="A7423" s="3" t="s">
        <v>5506</v>
      </c>
      <c r="B7423">
        <v>1</v>
      </c>
    </row>
    <row r="7424" spans="1:2" x14ac:dyDescent="0.3">
      <c r="A7424" s="7" t="s">
        <v>29</v>
      </c>
      <c r="B7424">
        <v>1</v>
      </c>
    </row>
    <row r="7425" spans="1:2" x14ac:dyDescent="0.3">
      <c r="A7425" s="3" t="s">
        <v>19644</v>
      </c>
      <c r="B7425">
        <v>1</v>
      </c>
    </row>
    <row r="7426" spans="1:2" x14ac:dyDescent="0.3">
      <c r="A7426" s="7" t="s">
        <v>19646</v>
      </c>
      <c r="B7426">
        <v>1</v>
      </c>
    </row>
    <row r="7427" spans="1:2" x14ac:dyDescent="0.3">
      <c r="A7427" s="3" t="s">
        <v>2913</v>
      </c>
      <c r="B7427">
        <v>1</v>
      </c>
    </row>
    <row r="7428" spans="1:2" x14ac:dyDescent="0.3">
      <c r="A7428" s="7" t="s">
        <v>2915</v>
      </c>
      <c r="B7428">
        <v>1</v>
      </c>
    </row>
    <row r="7429" spans="1:2" x14ac:dyDescent="0.3">
      <c r="A7429" s="3" t="s">
        <v>13830</v>
      </c>
      <c r="B7429">
        <v>1</v>
      </c>
    </row>
    <row r="7430" spans="1:2" x14ac:dyDescent="0.3">
      <c r="A7430" s="7" t="s">
        <v>13832</v>
      </c>
      <c r="B7430">
        <v>1</v>
      </c>
    </row>
    <row r="7431" spans="1:2" x14ac:dyDescent="0.3">
      <c r="A7431" s="3" t="s">
        <v>20604</v>
      </c>
      <c r="B7431">
        <v>1</v>
      </c>
    </row>
    <row r="7432" spans="1:2" x14ac:dyDescent="0.3">
      <c r="A7432" s="7" t="s">
        <v>20606</v>
      </c>
      <c r="B7432">
        <v>1</v>
      </c>
    </row>
    <row r="7433" spans="1:2" x14ac:dyDescent="0.3">
      <c r="A7433" s="3" t="s">
        <v>9742</v>
      </c>
      <c r="B7433">
        <v>1</v>
      </c>
    </row>
    <row r="7434" spans="1:2" x14ac:dyDescent="0.3">
      <c r="A7434" s="7" t="s">
        <v>8334</v>
      </c>
      <c r="B7434">
        <v>1</v>
      </c>
    </row>
    <row r="7435" spans="1:2" x14ac:dyDescent="0.3">
      <c r="A7435" s="3" t="s">
        <v>6227</v>
      </c>
      <c r="B7435">
        <v>1</v>
      </c>
    </row>
    <row r="7436" spans="1:2" x14ac:dyDescent="0.3">
      <c r="A7436" s="7" t="s">
        <v>6228</v>
      </c>
      <c r="B7436">
        <v>1</v>
      </c>
    </row>
    <row r="7437" spans="1:2" x14ac:dyDescent="0.3">
      <c r="A7437" s="3" t="s">
        <v>10509</v>
      </c>
      <c r="B7437">
        <v>1</v>
      </c>
    </row>
    <row r="7438" spans="1:2" x14ac:dyDescent="0.3">
      <c r="A7438" s="7" t="s">
        <v>10511</v>
      </c>
      <c r="B7438">
        <v>1</v>
      </c>
    </row>
    <row r="7439" spans="1:2" x14ac:dyDescent="0.3">
      <c r="A7439" s="3" t="s">
        <v>9730</v>
      </c>
      <c r="B7439">
        <v>1</v>
      </c>
    </row>
    <row r="7440" spans="1:2" x14ac:dyDescent="0.3">
      <c r="A7440" s="7" t="s">
        <v>9731</v>
      </c>
      <c r="B7440">
        <v>1</v>
      </c>
    </row>
    <row r="7441" spans="1:2" x14ac:dyDescent="0.3">
      <c r="A7441" s="3" t="s">
        <v>5474</v>
      </c>
      <c r="B7441">
        <v>1</v>
      </c>
    </row>
    <row r="7442" spans="1:2" x14ac:dyDescent="0.3">
      <c r="A7442" s="7" t="s">
        <v>5476</v>
      </c>
      <c r="B7442">
        <v>1</v>
      </c>
    </row>
    <row r="7443" spans="1:2" x14ac:dyDescent="0.3">
      <c r="A7443" s="3" t="s">
        <v>18876</v>
      </c>
      <c r="B7443">
        <v>1</v>
      </c>
    </row>
    <row r="7444" spans="1:2" x14ac:dyDescent="0.3">
      <c r="A7444" s="7" t="s">
        <v>18637</v>
      </c>
      <c r="B7444">
        <v>1</v>
      </c>
    </row>
    <row r="7445" spans="1:2" x14ac:dyDescent="0.3">
      <c r="A7445" s="3" t="s">
        <v>12214</v>
      </c>
      <c r="B7445">
        <v>1</v>
      </c>
    </row>
    <row r="7446" spans="1:2" x14ac:dyDescent="0.3">
      <c r="A7446" s="7" t="s">
        <v>10202</v>
      </c>
      <c r="B7446">
        <v>1</v>
      </c>
    </row>
    <row r="7447" spans="1:2" x14ac:dyDescent="0.3">
      <c r="A7447" s="3" t="s">
        <v>3632</v>
      </c>
      <c r="B7447">
        <v>1</v>
      </c>
    </row>
    <row r="7448" spans="1:2" x14ac:dyDescent="0.3">
      <c r="A7448" s="7" t="s">
        <v>3634</v>
      </c>
      <c r="B7448">
        <v>1</v>
      </c>
    </row>
    <row r="7449" spans="1:2" x14ac:dyDescent="0.3">
      <c r="A7449" s="3" t="s">
        <v>13573</v>
      </c>
      <c r="B7449">
        <v>1</v>
      </c>
    </row>
    <row r="7450" spans="1:2" x14ac:dyDescent="0.3">
      <c r="A7450" s="7" t="s">
        <v>9996</v>
      </c>
      <c r="B7450">
        <v>1</v>
      </c>
    </row>
    <row r="7451" spans="1:2" x14ac:dyDescent="0.3">
      <c r="A7451" s="3" t="s">
        <v>21502</v>
      </c>
      <c r="B7451">
        <v>1</v>
      </c>
    </row>
    <row r="7452" spans="1:2" x14ac:dyDescent="0.3">
      <c r="A7452" s="7" t="s">
        <v>21504</v>
      </c>
      <c r="B7452">
        <v>1</v>
      </c>
    </row>
    <row r="7453" spans="1:2" x14ac:dyDescent="0.3">
      <c r="A7453" s="3" t="s">
        <v>4186</v>
      </c>
      <c r="B7453">
        <v>1</v>
      </c>
    </row>
    <row r="7454" spans="1:2" x14ac:dyDescent="0.3">
      <c r="A7454" s="7" t="s">
        <v>2991</v>
      </c>
      <c r="B7454">
        <v>1</v>
      </c>
    </row>
    <row r="7455" spans="1:2" x14ac:dyDescent="0.3">
      <c r="A7455" s="3" t="s">
        <v>7572</v>
      </c>
      <c r="B7455">
        <v>1</v>
      </c>
    </row>
    <row r="7456" spans="1:2" x14ac:dyDescent="0.3">
      <c r="A7456" s="7" t="s">
        <v>9838</v>
      </c>
      <c r="B7456">
        <v>1</v>
      </c>
    </row>
    <row r="7457" spans="1:2" x14ac:dyDescent="0.3">
      <c r="A7457" s="3" t="s">
        <v>5321</v>
      </c>
      <c r="B7457">
        <v>1</v>
      </c>
    </row>
    <row r="7458" spans="1:2" x14ac:dyDescent="0.3">
      <c r="A7458" s="7" t="s">
        <v>5322</v>
      </c>
      <c r="B7458">
        <v>1</v>
      </c>
    </row>
    <row r="7459" spans="1:2" x14ac:dyDescent="0.3">
      <c r="A7459" s="3" t="s">
        <v>1875</v>
      </c>
      <c r="B7459">
        <v>1</v>
      </c>
    </row>
    <row r="7460" spans="1:2" x14ac:dyDescent="0.3">
      <c r="A7460" s="7" t="s">
        <v>1876</v>
      </c>
      <c r="B7460">
        <v>1</v>
      </c>
    </row>
    <row r="7461" spans="1:2" x14ac:dyDescent="0.3">
      <c r="A7461" s="3" t="s">
        <v>9870</v>
      </c>
      <c r="B7461">
        <v>1</v>
      </c>
    </row>
    <row r="7462" spans="1:2" x14ac:dyDescent="0.3">
      <c r="A7462" s="7" t="s">
        <v>9871</v>
      </c>
      <c r="B7462">
        <v>1</v>
      </c>
    </row>
    <row r="7463" spans="1:2" x14ac:dyDescent="0.3">
      <c r="A7463" s="3" t="s">
        <v>4068</v>
      </c>
      <c r="B7463">
        <v>1</v>
      </c>
    </row>
    <row r="7464" spans="1:2" x14ac:dyDescent="0.3">
      <c r="A7464" s="7" t="s">
        <v>4069</v>
      </c>
      <c r="B7464">
        <v>1</v>
      </c>
    </row>
    <row r="7465" spans="1:2" x14ac:dyDescent="0.3">
      <c r="A7465" s="3" t="s">
        <v>1344</v>
      </c>
      <c r="B7465">
        <v>1</v>
      </c>
    </row>
    <row r="7466" spans="1:2" x14ac:dyDescent="0.3">
      <c r="A7466" s="7" t="s">
        <v>1345</v>
      </c>
      <c r="B7466">
        <v>1</v>
      </c>
    </row>
    <row r="7467" spans="1:2" x14ac:dyDescent="0.3">
      <c r="A7467" s="3" t="s">
        <v>1016</v>
      </c>
      <c r="B7467">
        <v>1</v>
      </c>
    </row>
    <row r="7468" spans="1:2" x14ac:dyDescent="0.3">
      <c r="A7468" s="7" t="s">
        <v>1016</v>
      </c>
      <c r="B7468">
        <v>1</v>
      </c>
    </row>
    <row r="7469" spans="1:2" x14ac:dyDescent="0.3">
      <c r="A7469" s="3" t="s">
        <v>3538</v>
      </c>
      <c r="B7469">
        <v>1</v>
      </c>
    </row>
    <row r="7470" spans="1:2" x14ac:dyDescent="0.3">
      <c r="A7470" s="7" t="s">
        <v>2021</v>
      </c>
      <c r="B7470">
        <v>1</v>
      </c>
    </row>
    <row r="7471" spans="1:2" x14ac:dyDescent="0.3">
      <c r="A7471" s="3" t="s">
        <v>4944</v>
      </c>
      <c r="B7471">
        <v>1</v>
      </c>
    </row>
    <row r="7472" spans="1:2" x14ac:dyDescent="0.3">
      <c r="A7472" s="7" t="s">
        <v>4946</v>
      </c>
      <c r="B7472">
        <v>1</v>
      </c>
    </row>
    <row r="7473" spans="1:2" x14ac:dyDescent="0.3">
      <c r="A7473" s="3" t="s">
        <v>234</v>
      </c>
      <c r="B7473">
        <v>1</v>
      </c>
    </row>
    <row r="7474" spans="1:2" x14ac:dyDescent="0.3">
      <c r="A7474" s="7" t="s">
        <v>1860</v>
      </c>
      <c r="B7474">
        <v>1</v>
      </c>
    </row>
    <row r="7475" spans="1:2" x14ac:dyDescent="0.3">
      <c r="A7475" s="3" t="s">
        <v>21629</v>
      </c>
      <c r="B7475">
        <v>1</v>
      </c>
    </row>
    <row r="7476" spans="1:2" x14ac:dyDescent="0.3">
      <c r="A7476" s="7" t="s">
        <v>21631</v>
      </c>
      <c r="B7476">
        <v>1</v>
      </c>
    </row>
    <row r="7477" spans="1:2" x14ac:dyDescent="0.3">
      <c r="A7477" s="3" t="s">
        <v>20106</v>
      </c>
      <c r="B7477">
        <v>1</v>
      </c>
    </row>
    <row r="7478" spans="1:2" x14ac:dyDescent="0.3">
      <c r="A7478" s="7" t="s">
        <v>20107</v>
      </c>
      <c r="B7478">
        <v>1</v>
      </c>
    </row>
    <row r="7479" spans="1:2" x14ac:dyDescent="0.3">
      <c r="A7479" s="3" t="s">
        <v>13026</v>
      </c>
      <c r="B7479">
        <v>1</v>
      </c>
    </row>
    <row r="7480" spans="1:2" x14ac:dyDescent="0.3">
      <c r="A7480" s="7" t="s">
        <v>13028</v>
      </c>
      <c r="B7480">
        <v>1</v>
      </c>
    </row>
    <row r="7481" spans="1:2" x14ac:dyDescent="0.3">
      <c r="A7481" s="3" t="s">
        <v>12824</v>
      </c>
      <c r="B7481">
        <v>1</v>
      </c>
    </row>
    <row r="7482" spans="1:2" x14ac:dyDescent="0.3">
      <c r="A7482" s="7" t="s">
        <v>12825</v>
      </c>
      <c r="B7482">
        <v>1</v>
      </c>
    </row>
    <row r="7483" spans="1:2" x14ac:dyDescent="0.3">
      <c r="A7483" s="3" t="s">
        <v>21468</v>
      </c>
      <c r="B7483">
        <v>1</v>
      </c>
    </row>
    <row r="7484" spans="1:2" x14ac:dyDescent="0.3">
      <c r="A7484" s="7" t="s">
        <v>21469</v>
      </c>
      <c r="B7484">
        <v>1</v>
      </c>
    </row>
    <row r="7485" spans="1:2" x14ac:dyDescent="0.3">
      <c r="A7485" s="3" t="s">
        <v>19064</v>
      </c>
      <c r="B7485">
        <v>1</v>
      </c>
    </row>
    <row r="7486" spans="1:2" x14ac:dyDescent="0.3">
      <c r="A7486" s="7" t="s">
        <v>16155</v>
      </c>
      <c r="B7486">
        <v>1</v>
      </c>
    </row>
    <row r="7487" spans="1:2" x14ac:dyDescent="0.3">
      <c r="A7487" s="3" t="s">
        <v>7677</v>
      </c>
      <c r="B7487">
        <v>1</v>
      </c>
    </row>
    <row r="7488" spans="1:2" x14ac:dyDescent="0.3">
      <c r="A7488" s="7" t="s">
        <v>7679</v>
      </c>
      <c r="B7488">
        <v>1</v>
      </c>
    </row>
    <row r="7489" spans="1:2" x14ac:dyDescent="0.3">
      <c r="A7489" s="3" t="s">
        <v>21361</v>
      </c>
      <c r="B7489">
        <v>1</v>
      </c>
    </row>
    <row r="7490" spans="1:2" x14ac:dyDescent="0.3">
      <c r="A7490" s="7" t="s">
        <v>17417</v>
      </c>
      <c r="B7490">
        <v>1</v>
      </c>
    </row>
    <row r="7491" spans="1:2" x14ac:dyDescent="0.3">
      <c r="A7491" s="3" t="s">
        <v>20113</v>
      </c>
      <c r="B7491">
        <v>1</v>
      </c>
    </row>
    <row r="7492" spans="1:2" x14ac:dyDescent="0.3">
      <c r="A7492" s="7" t="s">
        <v>20114</v>
      </c>
      <c r="B7492">
        <v>1</v>
      </c>
    </row>
    <row r="7493" spans="1:2" x14ac:dyDescent="0.3">
      <c r="A7493" s="3" t="s">
        <v>6587</v>
      </c>
      <c r="B7493">
        <v>1</v>
      </c>
    </row>
    <row r="7494" spans="1:2" x14ac:dyDescent="0.3">
      <c r="A7494" s="7" t="s">
        <v>10071</v>
      </c>
      <c r="B7494">
        <v>1</v>
      </c>
    </row>
    <row r="7495" spans="1:2" x14ac:dyDescent="0.3">
      <c r="A7495" s="3" t="s">
        <v>8343</v>
      </c>
      <c r="B7495">
        <v>1</v>
      </c>
    </row>
    <row r="7496" spans="1:2" x14ac:dyDescent="0.3">
      <c r="A7496" s="7" t="s">
        <v>8345</v>
      </c>
      <c r="B7496">
        <v>1</v>
      </c>
    </row>
    <row r="7497" spans="1:2" x14ac:dyDescent="0.3">
      <c r="A7497" s="3" t="s">
        <v>8292</v>
      </c>
      <c r="B7497">
        <v>1</v>
      </c>
    </row>
    <row r="7498" spans="1:2" x14ac:dyDescent="0.3">
      <c r="A7498" s="7" t="s">
        <v>235</v>
      </c>
      <c r="B7498">
        <v>1</v>
      </c>
    </row>
    <row r="7499" spans="1:2" x14ac:dyDescent="0.3">
      <c r="A7499" s="3" t="s">
        <v>4801</v>
      </c>
      <c r="B7499">
        <v>1</v>
      </c>
    </row>
    <row r="7500" spans="1:2" x14ac:dyDescent="0.3">
      <c r="A7500" s="7" t="s">
        <v>4801</v>
      </c>
      <c r="B7500">
        <v>1</v>
      </c>
    </row>
    <row r="7501" spans="1:2" x14ac:dyDescent="0.3">
      <c r="A7501" s="3" t="s">
        <v>10713</v>
      </c>
      <c r="B7501">
        <v>1</v>
      </c>
    </row>
    <row r="7502" spans="1:2" x14ac:dyDescent="0.3">
      <c r="A7502" s="7" t="s">
        <v>15799</v>
      </c>
      <c r="B7502">
        <v>1</v>
      </c>
    </row>
    <row r="7503" spans="1:2" x14ac:dyDescent="0.3">
      <c r="A7503" s="3" t="s">
        <v>13136</v>
      </c>
      <c r="B7503">
        <v>1</v>
      </c>
    </row>
    <row r="7504" spans="1:2" x14ac:dyDescent="0.3">
      <c r="A7504" s="7" t="s">
        <v>13137</v>
      </c>
      <c r="B7504">
        <v>1</v>
      </c>
    </row>
    <row r="7505" spans="1:2" x14ac:dyDescent="0.3">
      <c r="A7505" s="3" t="s">
        <v>1486</v>
      </c>
      <c r="B7505">
        <v>1</v>
      </c>
    </row>
    <row r="7506" spans="1:2" x14ac:dyDescent="0.3">
      <c r="A7506" s="7" t="s">
        <v>1487</v>
      </c>
      <c r="B7506">
        <v>1</v>
      </c>
    </row>
    <row r="7507" spans="1:2" x14ac:dyDescent="0.3">
      <c r="A7507" s="3" t="s">
        <v>13758</v>
      </c>
      <c r="B7507">
        <v>1</v>
      </c>
    </row>
    <row r="7508" spans="1:2" x14ac:dyDescent="0.3">
      <c r="A7508" s="7" t="s">
        <v>10196</v>
      </c>
      <c r="B7508">
        <v>1</v>
      </c>
    </row>
    <row r="7509" spans="1:2" x14ac:dyDescent="0.3">
      <c r="A7509" s="3" t="s">
        <v>19049</v>
      </c>
      <c r="B7509">
        <v>1</v>
      </c>
    </row>
    <row r="7510" spans="1:2" x14ac:dyDescent="0.3">
      <c r="A7510" s="7" t="s">
        <v>19050</v>
      </c>
      <c r="B7510">
        <v>1</v>
      </c>
    </row>
    <row r="7511" spans="1:2" x14ac:dyDescent="0.3">
      <c r="A7511" s="3" t="s">
        <v>20642</v>
      </c>
      <c r="B7511">
        <v>1</v>
      </c>
    </row>
    <row r="7512" spans="1:2" x14ac:dyDescent="0.3">
      <c r="A7512" s="7" t="s">
        <v>20644</v>
      </c>
      <c r="B7512">
        <v>1</v>
      </c>
    </row>
    <row r="7513" spans="1:2" x14ac:dyDescent="0.3">
      <c r="A7513" s="3" t="s">
        <v>15766</v>
      </c>
      <c r="B7513">
        <v>1</v>
      </c>
    </row>
    <row r="7514" spans="1:2" x14ac:dyDescent="0.3">
      <c r="A7514" s="7" t="s">
        <v>13473</v>
      </c>
      <c r="B7514">
        <v>1</v>
      </c>
    </row>
    <row r="7515" spans="1:2" x14ac:dyDescent="0.3">
      <c r="A7515" s="3" t="s">
        <v>21513</v>
      </c>
      <c r="B7515">
        <v>1</v>
      </c>
    </row>
    <row r="7516" spans="1:2" x14ac:dyDescent="0.3">
      <c r="A7516" s="7" t="s">
        <v>21514</v>
      </c>
      <c r="B7516">
        <v>1</v>
      </c>
    </row>
    <row r="7517" spans="1:2" x14ac:dyDescent="0.3">
      <c r="A7517" s="3" t="s">
        <v>7098</v>
      </c>
      <c r="B7517">
        <v>1</v>
      </c>
    </row>
    <row r="7518" spans="1:2" x14ac:dyDescent="0.3">
      <c r="A7518" s="7" t="s">
        <v>7100</v>
      </c>
      <c r="B7518">
        <v>1</v>
      </c>
    </row>
    <row r="7519" spans="1:2" x14ac:dyDescent="0.3">
      <c r="A7519" s="3" t="s">
        <v>21717</v>
      </c>
      <c r="B7519">
        <v>1</v>
      </c>
    </row>
    <row r="7520" spans="1:2" x14ac:dyDescent="0.3">
      <c r="A7520" s="7" t="s">
        <v>21719</v>
      </c>
      <c r="B7520">
        <v>1</v>
      </c>
    </row>
    <row r="7521" spans="1:2" x14ac:dyDescent="0.3">
      <c r="A7521" s="3" t="s">
        <v>3191</v>
      </c>
      <c r="B7521">
        <v>1</v>
      </c>
    </row>
    <row r="7522" spans="1:2" x14ac:dyDescent="0.3">
      <c r="A7522" s="7" t="s">
        <v>1849</v>
      </c>
      <c r="B7522">
        <v>1</v>
      </c>
    </row>
    <row r="7523" spans="1:2" x14ac:dyDescent="0.3">
      <c r="A7523" s="3" t="s">
        <v>7782</v>
      </c>
      <c r="B7523">
        <v>1</v>
      </c>
    </row>
    <row r="7524" spans="1:2" x14ac:dyDescent="0.3">
      <c r="A7524" s="7" t="s">
        <v>580</v>
      </c>
      <c r="B7524">
        <v>1</v>
      </c>
    </row>
    <row r="7525" spans="1:2" x14ac:dyDescent="0.3">
      <c r="A7525" s="3" t="s">
        <v>5928</v>
      </c>
      <c r="B7525">
        <v>1</v>
      </c>
    </row>
    <row r="7526" spans="1:2" x14ac:dyDescent="0.3">
      <c r="A7526" s="7" t="s">
        <v>3929</v>
      </c>
      <c r="B7526">
        <v>1</v>
      </c>
    </row>
    <row r="7527" spans="1:2" x14ac:dyDescent="0.3">
      <c r="A7527" s="3" t="s">
        <v>16392</v>
      </c>
      <c r="B7527">
        <v>1</v>
      </c>
    </row>
    <row r="7528" spans="1:2" x14ac:dyDescent="0.3">
      <c r="A7528" s="7" t="s">
        <v>16392</v>
      </c>
      <c r="B7528">
        <v>1</v>
      </c>
    </row>
    <row r="7529" spans="1:2" x14ac:dyDescent="0.3">
      <c r="A7529" s="3" t="s">
        <v>21096</v>
      </c>
      <c r="B7529">
        <v>1</v>
      </c>
    </row>
    <row r="7530" spans="1:2" x14ac:dyDescent="0.3">
      <c r="A7530" s="7" t="s">
        <v>14065</v>
      </c>
      <c r="B7530">
        <v>1</v>
      </c>
    </row>
    <row r="7531" spans="1:2" x14ac:dyDescent="0.3">
      <c r="A7531" s="3" t="s">
        <v>3734</v>
      </c>
      <c r="B7531">
        <v>1</v>
      </c>
    </row>
    <row r="7532" spans="1:2" x14ac:dyDescent="0.3">
      <c r="A7532" s="7" t="s">
        <v>106</v>
      </c>
      <c r="B7532">
        <v>1</v>
      </c>
    </row>
    <row r="7533" spans="1:2" x14ac:dyDescent="0.3">
      <c r="A7533" s="3" t="s">
        <v>10631</v>
      </c>
      <c r="B7533">
        <v>1</v>
      </c>
    </row>
    <row r="7534" spans="1:2" x14ac:dyDescent="0.3">
      <c r="A7534" s="7" t="s">
        <v>11750</v>
      </c>
      <c r="B7534">
        <v>1</v>
      </c>
    </row>
    <row r="7535" spans="1:2" x14ac:dyDescent="0.3">
      <c r="A7535" s="3" t="s">
        <v>5063</v>
      </c>
      <c r="B7535">
        <v>1</v>
      </c>
    </row>
    <row r="7536" spans="1:2" x14ac:dyDescent="0.3">
      <c r="A7536" s="7" t="s">
        <v>440</v>
      </c>
      <c r="B7536">
        <v>1</v>
      </c>
    </row>
    <row r="7537" spans="1:2" x14ac:dyDescent="0.3">
      <c r="A7537" s="3" t="s">
        <v>20915</v>
      </c>
      <c r="B7537">
        <v>1</v>
      </c>
    </row>
    <row r="7538" spans="1:2" x14ac:dyDescent="0.3">
      <c r="A7538" s="7" t="s">
        <v>17263</v>
      </c>
      <c r="B7538">
        <v>1</v>
      </c>
    </row>
    <row r="7539" spans="1:2" x14ac:dyDescent="0.3">
      <c r="A7539" s="3" t="s">
        <v>4574</v>
      </c>
      <c r="B7539">
        <v>1</v>
      </c>
    </row>
    <row r="7540" spans="1:2" x14ac:dyDescent="0.3">
      <c r="A7540" s="7" t="s">
        <v>4574</v>
      </c>
      <c r="B7540">
        <v>1</v>
      </c>
    </row>
    <row r="7541" spans="1:2" x14ac:dyDescent="0.3">
      <c r="A7541" s="3" t="s">
        <v>17747</v>
      </c>
      <c r="B7541">
        <v>1</v>
      </c>
    </row>
    <row r="7542" spans="1:2" x14ac:dyDescent="0.3">
      <c r="A7542" s="7" t="s">
        <v>17748</v>
      </c>
      <c r="B7542">
        <v>1</v>
      </c>
    </row>
    <row r="7543" spans="1:2" x14ac:dyDescent="0.3">
      <c r="A7543" s="3" t="s">
        <v>3721</v>
      </c>
      <c r="B7543">
        <v>1</v>
      </c>
    </row>
    <row r="7544" spans="1:2" x14ac:dyDescent="0.3">
      <c r="A7544" s="7" t="s">
        <v>3723</v>
      </c>
      <c r="B7544">
        <v>1</v>
      </c>
    </row>
    <row r="7545" spans="1:2" x14ac:dyDescent="0.3">
      <c r="A7545" s="3" t="s">
        <v>10314</v>
      </c>
      <c r="B7545">
        <v>1</v>
      </c>
    </row>
    <row r="7546" spans="1:2" x14ac:dyDescent="0.3">
      <c r="A7546" s="7" t="s">
        <v>9902</v>
      </c>
      <c r="B7546">
        <v>1</v>
      </c>
    </row>
    <row r="7547" spans="1:2" x14ac:dyDescent="0.3">
      <c r="A7547" s="3" t="s">
        <v>17665</v>
      </c>
      <c r="B7547">
        <v>1</v>
      </c>
    </row>
    <row r="7548" spans="1:2" x14ac:dyDescent="0.3">
      <c r="A7548" s="7" t="s">
        <v>13344</v>
      </c>
      <c r="B7548">
        <v>1</v>
      </c>
    </row>
    <row r="7549" spans="1:2" x14ac:dyDescent="0.3">
      <c r="A7549" s="3" t="s">
        <v>16931</v>
      </c>
      <c r="B7549">
        <v>1</v>
      </c>
    </row>
    <row r="7550" spans="1:2" x14ac:dyDescent="0.3">
      <c r="A7550" s="7" t="s">
        <v>13799</v>
      </c>
      <c r="B7550">
        <v>1</v>
      </c>
    </row>
    <row r="7551" spans="1:2" x14ac:dyDescent="0.3">
      <c r="A7551" s="3" t="s">
        <v>20967</v>
      </c>
      <c r="B7551">
        <v>1</v>
      </c>
    </row>
    <row r="7552" spans="1:2" x14ac:dyDescent="0.3">
      <c r="A7552" s="7" t="s">
        <v>160</v>
      </c>
      <c r="B7552">
        <v>1</v>
      </c>
    </row>
    <row r="7553" spans="1:2" x14ac:dyDescent="0.3">
      <c r="A7553" s="3" t="s">
        <v>296</v>
      </c>
      <c r="B7553">
        <v>1</v>
      </c>
    </row>
    <row r="7554" spans="1:2" x14ac:dyDescent="0.3">
      <c r="A7554" s="7" t="s">
        <v>298</v>
      </c>
      <c r="B7554">
        <v>1</v>
      </c>
    </row>
    <row r="7555" spans="1:2" x14ac:dyDescent="0.3">
      <c r="A7555" s="3" t="s">
        <v>4895</v>
      </c>
      <c r="B7555">
        <v>1</v>
      </c>
    </row>
    <row r="7556" spans="1:2" x14ac:dyDescent="0.3">
      <c r="A7556" s="7" t="s">
        <v>4896</v>
      </c>
      <c r="B7556">
        <v>1</v>
      </c>
    </row>
    <row r="7557" spans="1:2" x14ac:dyDescent="0.3">
      <c r="A7557" s="3" t="s">
        <v>10941</v>
      </c>
      <c r="B7557">
        <v>1</v>
      </c>
    </row>
    <row r="7558" spans="1:2" x14ac:dyDescent="0.3">
      <c r="A7558" s="7" t="s">
        <v>10575</v>
      </c>
      <c r="B7558">
        <v>1</v>
      </c>
    </row>
    <row r="7559" spans="1:2" x14ac:dyDescent="0.3">
      <c r="A7559" s="3" t="s">
        <v>13762</v>
      </c>
      <c r="B7559">
        <v>1</v>
      </c>
    </row>
    <row r="7560" spans="1:2" x14ac:dyDescent="0.3">
      <c r="A7560" s="7" t="s">
        <v>13063</v>
      </c>
      <c r="B7560">
        <v>1</v>
      </c>
    </row>
    <row r="7561" spans="1:2" x14ac:dyDescent="0.3">
      <c r="A7561" s="3" t="s">
        <v>17686</v>
      </c>
      <c r="B7561">
        <v>1</v>
      </c>
    </row>
    <row r="7562" spans="1:2" x14ac:dyDescent="0.3">
      <c r="A7562" s="7" t="s">
        <v>16610</v>
      </c>
      <c r="B7562">
        <v>1</v>
      </c>
    </row>
    <row r="7563" spans="1:2" x14ac:dyDescent="0.3">
      <c r="A7563" s="3" t="s">
        <v>19005</v>
      </c>
      <c r="B7563">
        <v>1</v>
      </c>
    </row>
    <row r="7564" spans="1:2" x14ac:dyDescent="0.3">
      <c r="A7564" s="7" t="s">
        <v>4686</v>
      </c>
      <c r="B7564">
        <v>1</v>
      </c>
    </row>
    <row r="7565" spans="1:2" x14ac:dyDescent="0.3">
      <c r="A7565" s="3" t="s">
        <v>11631</v>
      </c>
      <c r="B7565">
        <v>1</v>
      </c>
    </row>
    <row r="7566" spans="1:2" x14ac:dyDescent="0.3">
      <c r="A7566" s="7" t="s">
        <v>11633</v>
      </c>
      <c r="B7566">
        <v>1</v>
      </c>
    </row>
    <row r="7567" spans="1:2" x14ac:dyDescent="0.3">
      <c r="A7567" s="3" t="s">
        <v>6413</v>
      </c>
      <c r="B7567">
        <v>1</v>
      </c>
    </row>
    <row r="7568" spans="1:2" x14ac:dyDescent="0.3">
      <c r="A7568" s="7" t="s">
        <v>6415</v>
      </c>
      <c r="B7568">
        <v>1</v>
      </c>
    </row>
    <row r="7569" spans="1:2" x14ac:dyDescent="0.3">
      <c r="A7569" s="3" t="s">
        <v>8877</v>
      </c>
      <c r="B7569">
        <v>1</v>
      </c>
    </row>
    <row r="7570" spans="1:2" x14ac:dyDescent="0.3">
      <c r="A7570" s="7" t="s">
        <v>8878</v>
      </c>
      <c r="B7570">
        <v>1</v>
      </c>
    </row>
    <row r="7571" spans="1:2" x14ac:dyDescent="0.3">
      <c r="A7571" s="3" t="s">
        <v>19030</v>
      </c>
      <c r="B7571">
        <v>1</v>
      </c>
    </row>
    <row r="7572" spans="1:2" x14ac:dyDescent="0.3">
      <c r="A7572" s="7" t="s">
        <v>19032</v>
      </c>
      <c r="B7572">
        <v>1</v>
      </c>
    </row>
    <row r="7573" spans="1:2" x14ac:dyDescent="0.3">
      <c r="A7573" s="3" t="s">
        <v>12682</v>
      </c>
      <c r="B7573">
        <v>1</v>
      </c>
    </row>
    <row r="7574" spans="1:2" x14ac:dyDescent="0.3">
      <c r="A7574" s="7" t="s">
        <v>12682</v>
      </c>
      <c r="B7574">
        <v>1</v>
      </c>
    </row>
    <row r="7575" spans="1:2" x14ac:dyDescent="0.3">
      <c r="A7575" s="3" t="s">
        <v>4372</v>
      </c>
      <c r="B7575">
        <v>1</v>
      </c>
    </row>
    <row r="7576" spans="1:2" x14ac:dyDescent="0.3">
      <c r="A7576" s="7" t="s">
        <v>4372</v>
      </c>
      <c r="B7576">
        <v>1</v>
      </c>
    </row>
    <row r="7577" spans="1:2" x14ac:dyDescent="0.3">
      <c r="A7577" s="3" t="s">
        <v>2201</v>
      </c>
      <c r="B7577">
        <v>1</v>
      </c>
    </row>
    <row r="7578" spans="1:2" x14ac:dyDescent="0.3">
      <c r="A7578" s="7" t="s">
        <v>2202</v>
      </c>
      <c r="B7578">
        <v>1</v>
      </c>
    </row>
    <row r="7579" spans="1:2" x14ac:dyDescent="0.3">
      <c r="A7579" s="3" t="s">
        <v>15033</v>
      </c>
      <c r="B7579">
        <v>1</v>
      </c>
    </row>
    <row r="7580" spans="1:2" x14ac:dyDescent="0.3">
      <c r="A7580" s="7" t="s">
        <v>15034</v>
      </c>
      <c r="B7580">
        <v>1</v>
      </c>
    </row>
    <row r="7581" spans="1:2" x14ac:dyDescent="0.3">
      <c r="A7581" s="3" t="s">
        <v>15095</v>
      </c>
      <c r="B7581">
        <v>1</v>
      </c>
    </row>
    <row r="7582" spans="1:2" x14ac:dyDescent="0.3">
      <c r="A7582" s="7" t="s">
        <v>14700</v>
      </c>
      <c r="B7582">
        <v>1</v>
      </c>
    </row>
    <row r="7583" spans="1:2" x14ac:dyDescent="0.3">
      <c r="A7583" s="3" t="s">
        <v>15788</v>
      </c>
      <c r="B7583">
        <v>1</v>
      </c>
    </row>
    <row r="7584" spans="1:2" x14ac:dyDescent="0.3">
      <c r="A7584" s="7" t="s">
        <v>6777</v>
      </c>
      <c r="B7584">
        <v>1</v>
      </c>
    </row>
    <row r="7585" spans="1:2" x14ac:dyDescent="0.3">
      <c r="A7585" s="3" t="s">
        <v>21316</v>
      </c>
      <c r="B7585">
        <v>1</v>
      </c>
    </row>
    <row r="7586" spans="1:2" x14ac:dyDescent="0.3">
      <c r="A7586" s="7" t="s">
        <v>21318</v>
      </c>
      <c r="B7586">
        <v>1</v>
      </c>
    </row>
    <row r="7587" spans="1:2" x14ac:dyDescent="0.3">
      <c r="A7587" s="3" t="s">
        <v>17559</v>
      </c>
      <c r="B7587">
        <v>1</v>
      </c>
    </row>
    <row r="7588" spans="1:2" x14ac:dyDescent="0.3">
      <c r="A7588" s="7" t="s">
        <v>17560</v>
      </c>
      <c r="B7588">
        <v>1</v>
      </c>
    </row>
    <row r="7589" spans="1:2" x14ac:dyDescent="0.3">
      <c r="A7589" s="3" t="s">
        <v>10986</v>
      </c>
      <c r="B7589">
        <v>1</v>
      </c>
    </row>
    <row r="7590" spans="1:2" x14ac:dyDescent="0.3">
      <c r="A7590" s="7" t="s">
        <v>8017</v>
      </c>
      <c r="B7590">
        <v>1</v>
      </c>
    </row>
    <row r="7591" spans="1:2" x14ac:dyDescent="0.3">
      <c r="A7591" s="3" t="s">
        <v>12649</v>
      </c>
      <c r="B7591">
        <v>1</v>
      </c>
    </row>
    <row r="7592" spans="1:2" x14ac:dyDescent="0.3">
      <c r="A7592" s="7" t="s">
        <v>11750</v>
      </c>
      <c r="B7592">
        <v>1</v>
      </c>
    </row>
    <row r="7593" spans="1:2" x14ac:dyDescent="0.3">
      <c r="A7593" s="3" t="s">
        <v>7121</v>
      </c>
      <c r="B7593">
        <v>1</v>
      </c>
    </row>
    <row r="7594" spans="1:2" x14ac:dyDescent="0.3">
      <c r="A7594" s="7" t="s">
        <v>650</v>
      </c>
      <c r="B7594">
        <v>1</v>
      </c>
    </row>
    <row r="7595" spans="1:2" x14ac:dyDescent="0.3">
      <c r="A7595" s="3" t="s">
        <v>3248</v>
      </c>
      <c r="B7595">
        <v>1</v>
      </c>
    </row>
    <row r="7596" spans="1:2" x14ac:dyDescent="0.3">
      <c r="A7596" s="7" t="s">
        <v>3873</v>
      </c>
      <c r="B7596">
        <v>1</v>
      </c>
    </row>
    <row r="7597" spans="1:2" x14ac:dyDescent="0.3">
      <c r="A7597" s="3" t="s">
        <v>18350</v>
      </c>
      <c r="B7597">
        <v>1</v>
      </c>
    </row>
    <row r="7598" spans="1:2" x14ac:dyDescent="0.3">
      <c r="A7598" s="7" t="s">
        <v>18351</v>
      </c>
      <c r="B7598">
        <v>1</v>
      </c>
    </row>
    <row r="7599" spans="1:2" x14ac:dyDescent="0.3">
      <c r="A7599" s="3" t="s">
        <v>21510</v>
      </c>
      <c r="B7599">
        <v>1</v>
      </c>
    </row>
    <row r="7600" spans="1:2" x14ac:dyDescent="0.3">
      <c r="A7600" s="7" t="s">
        <v>17435</v>
      </c>
      <c r="B7600">
        <v>1</v>
      </c>
    </row>
    <row r="7601" spans="1:2" x14ac:dyDescent="0.3">
      <c r="A7601" s="3" t="s">
        <v>20420</v>
      </c>
      <c r="B7601">
        <v>1</v>
      </c>
    </row>
    <row r="7602" spans="1:2" x14ac:dyDescent="0.3">
      <c r="A7602" s="7" t="s">
        <v>13453</v>
      </c>
      <c r="B7602">
        <v>1</v>
      </c>
    </row>
    <row r="7603" spans="1:2" x14ac:dyDescent="0.3">
      <c r="A7603" s="3" t="s">
        <v>4095</v>
      </c>
      <c r="B7603">
        <v>1</v>
      </c>
    </row>
    <row r="7604" spans="1:2" x14ac:dyDescent="0.3">
      <c r="A7604" s="7" t="s">
        <v>4096</v>
      </c>
      <c r="B7604">
        <v>1</v>
      </c>
    </row>
    <row r="7605" spans="1:2" x14ac:dyDescent="0.3">
      <c r="A7605" s="3" t="s">
        <v>11415</v>
      </c>
      <c r="B7605">
        <v>1</v>
      </c>
    </row>
    <row r="7606" spans="1:2" x14ac:dyDescent="0.3">
      <c r="A7606" s="7" t="s">
        <v>10609</v>
      </c>
      <c r="B7606">
        <v>1</v>
      </c>
    </row>
    <row r="7607" spans="1:2" x14ac:dyDescent="0.3">
      <c r="A7607" s="3" t="s">
        <v>13579</v>
      </c>
      <c r="B7607">
        <v>1</v>
      </c>
    </row>
    <row r="7608" spans="1:2" x14ac:dyDescent="0.3">
      <c r="A7608" s="7" t="s">
        <v>9051</v>
      </c>
      <c r="B7608">
        <v>1</v>
      </c>
    </row>
    <row r="7609" spans="1:2" x14ac:dyDescent="0.3">
      <c r="A7609" s="3" t="s">
        <v>439</v>
      </c>
      <c r="B7609">
        <v>1</v>
      </c>
    </row>
    <row r="7610" spans="1:2" x14ac:dyDescent="0.3">
      <c r="A7610" s="7" t="s">
        <v>5013</v>
      </c>
      <c r="B7610">
        <v>1</v>
      </c>
    </row>
    <row r="7611" spans="1:2" x14ac:dyDescent="0.3">
      <c r="A7611" s="3" t="s">
        <v>19534</v>
      </c>
      <c r="B7611">
        <v>1</v>
      </c>
    </row>
    <row r="7612" spans="1:2" x14ac:dyDescent="0.3">
      <c r="A7612" s="7" t="s">
        <v>18853</v>
      </c>
      <c r="B7612">
        <v>1</v>
      </c>
    </row>
    <row r="7613" spans="1:2" x14ac:dyDescent="0.3">
      <c r="A7613" s="3" t="s">
        <v>9282</v>
      </c>
      <c r="B7613">
        <v>1</v>
      </c>
    </row>
    <row r="7614" spans="1:2" x14ac:dyDescent="0.3">
      <c r="A7614" s="7" t="s">
        <v>9282</v>
      </c>
      <c r="B7614">
        <v>1</v>
      </c>
    </row>
    <row r="7615" spans="1:2" x14ac:dyDescent="0.3">
      <c r="A7615" s="3" t="s">
        <v>12605</v>
      </c>
      <c r="B7615">
        <v>1</v>
      </c>
    </row>
    <row r="7616" spans="1:2" x14ac:dyDescent="0.3">
      <c r="A7616" s="7" t="s">
        <v>12619</v>
      </c>
      <c r="B7616">
        <v>1</v>
      </c>
    </row>
    <row r="7617" spans="1:2" x14ac:dyDescent="0.3">
      <c r="A7617" s="3" t="s">
        <v>18979</v>
      </c>
      <c r="B7617">
        <v>1</v>
      </c>
    </row>
    <row r="7618" spans="1:2" x14ac:dyDescent="0.3">
      <c r="A7618" s="7" t="s">
        <v>14735</v>
      </c>
      <c r="B7618">
        <v>1</v>
      </c>
    </row>
    <row r="7619" spans="1:2" x14ac:dyDescent="0.3">
      <c r="A7619" s="3" t="s">
        <v>2425</v>
      </c>
      <c r="B7619">
        <v>1</v>
      </c>
    </row>
    <row r="7620" spans="1:2" x14ac:dyDescent="0.3">
      <c r="A7620" s="7" t="s">
        <v>2427</v>
      </c>
      <c r="B7620">
        <v>1</v>
      </c>
    </row>
    <row r="7621" spans="1:2" x14ac:dyDescent="0.3">
      <c r="A7621" s="3" t="s">
        <v>6109</v>
      </c>
      <c r="B7621">
        <v>1</v>
      </c>
    </row>
    <row r="7622" spans="1:2" x14ac:dyDescent="0.3">
      <c r="A7622" s="7" t="s">
        <v>1057</v>
      </c>
      <c r="B7622">
        <v>1</v>
      </c>
    </row>
    <row r="7623" spans="1:2" x14ac:dyDescent="0.3">
      <c r="A7623" s="3" t="s">
        <v>16332</v>
      </c>
      <c r="B7623">
        <v>1</v>
      </c>
    </row>
    <row r="7624" spans="1:2" x14ac:dyDescent="0.3">
      <c r="A7624" s="7" t="s">
        <v>12339</v>
      </c>
      <c r="B7624">
        <v>1</v>
      </c>
    </row>
    <row r="7625" spans="1:2" x14ac:dyDescent="0.3">
      <c r="A7625" s="3" t="s">
        <v>18839</v>
      </c>
      <c r="B7625">
        <v>1</v>
      </c>
    </row>
    <row r="7626" spans="1:2" x14ac:dyDescent="0.3">
      <c r="A7626" s="7" t="s">
        <v>13375</v>
      </c>
      <c r="B7626">
        <v>1</v>
      </c>
    </row>
    <row r="7627" spans="1:2" x14ac:dyDescent="0.3">
      <c r="A7627" s="3" t="s">
        <v>21706</v>
      </c>
      <c r="B7627">
        <v>1</v>
      </c>
    </row>
    <row r="7628" spans="1:2" x14ac:dyDescent="0.3">
      <c r="A7628" s="7" t="s">
        <v>21707</v>
      </c>
      <c r="B7628">
        <v>1</v>
      </c>
    </row>
    <row r="7629" spans="1:2" x14ac:dyDescent="0.3">
      <c r="A7629" s="3" t="s">
        <v>1920</v>
      </c>
      <c r="B7629">
        <v>1</v>
      </c>
    </row>
    <row r="7630" spans="1:2" x14ac:dyDescent="0.3">
      <c r="A7630" s="7" t="s">
        <v>3222</v>
      </c>
      <c r="B7630">
        <v>1</v>
      </c>
    </row>
    <row r="7631" spans="1:2" x14ac:dyDescent="0.3">
      <c r="A7631" s="3" t="s">
        <v>7227</v>
      </c>
      <c r="B7631">
        <v>1</v>
      </c>
    </row>
    <row r="7632" spans="1:2" x14ac:dyDescent="0.3">
      <c r="A7632" s="7" t="s">
        <v>2704</v>
      </c>
      <c r="B7632">
        <v>1</v>
      </c>
    </row>
    <row r="7633" spans="1:2" x14ac:dyDescent="0.3">
      <c r="A7633" s="3" t="s">
        <v>15148</v>
      </c>
      <c r="B7633">
        <v>1</v>
      </c>
    </row>
    <row r="7634" spans="1:2" x14ac:dyDescent="0.3">
      <c r="A7634" s="7" t="s">
        <v>15149</v>
      </c>
      <c r="B7634">
        <v>1</v>
      </c>
    </row>
    <row r="7635" spans="1:2" x14ac:dyDescent="0.3">
      <c r="A7635" s="3" t="s">
        <v>14321</v>
      </c>
      <c r="B7635">
        <v>1</v>
      </c>
    </row>
    <row r="7636" spans="1:2" x14ac:dyDescent="0.3">
      <c r="A7636" s="7" t="s">
        <v>14004</v>
      </c>
      <c r="B7636">
        <v>1</v>
      </c>
    </row>
    <row r="7637" spans="1:2" x14ac:dyDescent="0.3">
      <c r="A7637" s="3" t="s">
        <v>1424</v>
      </c>
      <c r="B7637">
        <v>1</v>
      </c>
    </row>
    <row r="7638" spans="1:2" x14ac:dyDescent="0.3">
      <c r="A7638" s="7" t="s">
        <v>5897</v>
      </c>
      <c r="B7638">
        <v>1</v>
      </c>
    </row>
    <row r="7639" spans="1:2" x14ac:dyDescent="0.3">
      <c r="A7639" s="3" t="s">
        <v>11624</v>
      </c>
      <c r="B7639">
        <v>1</v>
      </c>
    </row>
    <row r="7640" spans="1:2" x14ac:dyDescent="0.3">
      <c r="A7640" s="7" t="s">
        <v>11626</v>
      </c>
      <c r="B7640">
        <v>1</v>
      </c>
    </row>
    <row r="7641" spans="1:2" x14ac:dyDescent="0.3">
      <c r="A7641" s="3" t="s">
        <v>10268</v>
      </c>
      <c r="B7641">
        <v>1</v>
      </c>
    </row>
    <row r="7642" spans="1:2" x14ac:dyDescent="0.3">
      <c r="A7642" s="7" t="s">
        <v>10270</v>
      </c>
      <c r="B7642">
        <v>1</v>
      </c>
    </row>
    <row r="7643" spans="1:2" x14ac:dyDescent="0.3">
      <c r="A7643" s="3" t="s">
        <v>18138</v>
      </c>
      <c r="B7643">
        <v>1</v>
      </c>
    </row>
    <row r="7644" spans="1:2" x14ac:dyDescent="0.3">
      <c r="A7644" s="7" t="s">
        <v>13851</v>
      </c>
      <c r="B7644">
        <v>1</v>
      </c>
    </row>
    <row r="7645" spans="1:2" x14ac:dyDescent="0.3">
      <c r="A7645" s="3" t="s">
        <v>9763</v>
      </c>
      <c r="B7645">
        <v>1</v>
      </c>
    </row>
    <row r="7646" spans="1:2" x14ac:dyDescent="0.3">
      <c r="A7646" s="7" t="s">
        <v>1507</v>
      </c>
      <c r="B7646">
        <v>1</v>
      </c>
    </row>
    <row r="7647" spans="1:2" x14ac:dyDescent="0.3">
      <c r="A7647" s="3" t="s">
        <v>12511</v>
      </c>
      <c r="B7647">
        <v>1</v>
      </c>
    </row>
    <row r="7648" spans="1:2" x14ac:dyDescent="0.3">
      <c r="A7648" s="7" t="s">
        <v>12512</v>
      </c>
      <c r="B7648">
        <v>1</v>
      </c>
    </row>
    <row r="7649" spans="1:2" x14ac:dyDescent="0.3">
      <c r="A7649" s="3" t="s">
        <v>15152</v>
      </c>
      <c r="B7649">
        <v>1</v>
      </c>
    </row>
    <row r="7650" spans="1:2" x14ac:dyDescent="0.3">
      <c r="A7650" s="7" t="s">
        <v>15153</v>
      </c>
      <c r="B7650">
        <v>1</v>
      </c>
    </row>
    <row r="7651" spans="1:2" x14ac:dyDescent="0.3">
      <c r="A7651" s="3" t="s">
        <v>20545</v>
      </c>
      <c r="B7651">
        <v>1</v>
      </c>
    </row>
    <row r="7652" spans="1:2" x14ac:dyDescent="0.3">
      <c r="A7652" s="7" t="s">
        <v>9677</v>
      </c>
      <c r="B7652">
        <v>1</v>
      </c>
    </row>
    <row r="7653" spans="1:2" x14ac:dyDescent="0.3">
      <c r="A7653" s="3" t="s">
        <v>11997</v>
      </c>
      <c r="B7653">
        <v>1</v>
      </c>
    </row>
    <row r="7654" spans="1:2" x14ac:dyDescent="0.3">
      <c r="A7654" s="7" t="s">
        <v>11997</v>
      </c>
      <c r="B7654">
        <v>1</v>
      </c>
    </row>
    <row r="7655" spans="1:2" x14ac:dyDescent="0.3">
      <c r="A7655" s="3" t="s">
        <v>21182</v>
      </c>
      <c r="B7655">
        <v>1</v>
      </c>
    </row>
    <row r="7656" spans="1:2" x14ac:dyDescent="0.3">
      <c r="A7656" s="7" t="s">
        <v>21184</v>
      </c>
      <c r="B7656">
        <v>1</v>
      </c>
    </row>
    <row r="7657" spans="1:2" x14ac:dyDescent="0.3">
      <c r="A7657" s="3" t="s">
        <v>20503</v>
      </c>
      <c r="B7657">
        <v>1</v>
      </c>
    </row>
    <row r="7658" spans="1:2" x14ac:dyDescent="0.3">
      <c r="A7658" s="7" t="s">
        <v>20504</v>
      </c>
      <c r="B7658">
        <v>1</v>
      </c>
    </row>
    <row r="7659" spans="1:2" x14ac:dyDescent="0.3">
      <c r="A7659" s="3" t="s">
        <v>16945</v>
      </c>
      <c r="B7659">
        <v>1</v>
      </c>
    </row>
    <row r="7660" spans="1:2" x14ac:dyDescent="0.3">
      <c r="A7660" s="7" t="s">
        <v>16946</v>
      </c>
      <c r="B7660">
        <v>1</v>
      </c>
    </row>
    <row r="7661" spans="1:2" x14ac:dyDescent="0.3">
      <c r="A7661" s="3" t="s">
        <v>13815</v>
      </c>
      <c r="B7661">
        <v>1</v>
      </c>
    </row>
    <row r="7662" spans="1:2" x14ac:dyDescent="0.3">
      <c r="A7662" s="7" t="s">
        <v>13817</v>
      </c>
      <c r="B7662">
        <v>1</v>
      </c>
    </row>
    <row r="7663" spans="1:2" x14ac:dyDescent="0.3">
      <c r="A7663" s="3" t="s">
        <v>13702</v>
      </c>
      <c r="B7663">
        <v>1</v>
      </c>
    </row>
    <row r="7664" spans="1:2" x14ac:dyDescent="0.3">
      <c r="A7664" s="7" t="s">
        <v>2021</v>
      </c>
      <c r="B7664">
        <v>1</v>
      </c>
    </row>
    <row r="7665" spans="1:2" x14ac:dyDescent="0.3">
      <c r="A7665" s="3" t="s">
        <v>5281</v>
      </c>
      <c r="B7665">
        <v>1</v>
      </c>
    </row>
    <row r="7666" spans="1:2" x14ac:dyDescent="0.3">
      <c r="A7666" s="7" t="s">
        <v>5282</v>
      </c>
      <c r="B7666">
        <v>1</v>
      </c>
    </row>
    <row r="7667" spans="1:2" x14ac:dyDescent="0.3">
      <c r="A7667" s="3" t="s">
        <v>4105</v>
      </c>
      <c r="B7667">
        <v>1</v>
      </c>
    </row>
    <row r="7668" spans="1:2" x14ac:dyDescent="0.3">
      <c r="A7668" s="7" t="s">
        <v>13485</v>
      </c>
      <c r="B7668">
        <v>1</v>
      </c>
    </row>
    <row r="7669" spans="1:2" x14ac:dyDescent="0.3">
      <c r="A7669" s="3" t="s">
        <v>3420</v>
      </c>
      <c r="B7669">
        <v>1</v>
      </c>
    </row>
    <row r="7670" spans="1:2" x14ac:dyDescent="0.3">
      <c r="A7670" s="7" t="s">
        <v>3421</v>
      </c>
      <c r="B7670">
        <v>1</v>
      </c>
    </row>
    <row r="7671" spans="1:2" x14ac:dyDescent="0.3">
      <c r="A7671" s="3" t="s">
        <v>934</v>
      </c>
      <c r="B7671">
        <v>1</v>
      </c>
    </row>
    <row r="7672" spans="1:2" x14ac:dyDescent="0.3">
      <c r="A7672" s="7" t="s">
        <v>936</v>
      </c>
      <c r="B7672">
        <v>1</v>
      </c>
    </row>
    <row r="7673" spans="1:2" x14ac:dyDescent="0.3">
      <c r="A7673" s="3" t="s">
        <v>15285</v>
      </c>
      <c r="B7673">
        <v>1</v>
      </c>
    </row>
    <row r="7674" spans="1:2" x14ac:dyDescent="0.3">
      <c r="A7674" s="7" t="s">
        <v>15287</v>
      </c>
      <c r="B7674">
        <v>1</v>
      </c>
    </row>
    <row r="7675" spans="1:2" x14ac:dyDescent="0.3">
      <c r="A7675" s="3" t="s">
        <v>21429</v>
      </c>
      <c r="B7675">
        <v>1</v>
      </c>
    </row>
    <row r="7676" spans="1:2" x14ac:dyDescent="0.3">
      <c r="A7676" s="7" t="s">
        <v>18495</v>
      </c>
      <c r="B7676">
        <v>1</v>
      </c>
    </row>
    <row r="7677" spans="1:2" x14ac:dyDescent="0.3">
      <c r="A7677" s="3" t="s">
        <v>15769</v>
      </c>
      <c r="B7677">
        <v>1</v>
      </c>
    </row>
    <row r="7678" spans="1:2" x14ac:dyDescent="0.3">
      <c r="A7678" s="7" t="s">
        <v>11364</v>
      </c>
      <c r="B7678">
        <v>1</v>
      </c>
    </row>
    <row r="7679" spans="1:2" x14ac:dyDescent="0.3">
      <c r="A7679" s="3" t="s">
        <v>16989</v>
      </c>
      <c r="B7679">
        <v>1</v>
      </c>
    </row>
    <row r="7680" spans="1:2" x14ac:dyDescent="0.3">
      <c r="A7680" s="7" t="s">
        <v>14585</v>
      </c>
      <c r="B7680">
        <v>1</v>
      </c>
    </row>
    <row r="7681" spans="1:2" x14ac:dyDescent="0.3">
      <c r="A7681" s="3" t="s">
        <v>16830</v>
      </c>
      <c r="B7681">
        <v>1</v>
      </c>
    </row>
    <row r="7682" spans="1:2" x14ac:dyDescent="0.3">
      <c r="A7682" s="7" t="s">
        <v>13859</v>
      </c>
      <c r="B7682">
        <v>1</v>
      </c>
    </row>
    <row r="7683" spans="1:2" x14ac:dyDescent="0.3">
      <c r="A7683" s="3" t="s">
        <v>16199</v>
      </c>
      <c r="B7683">
        <v>1</v>
      </c>
    </row>
    <row r="7684" spans="1:2" x14ac:dyDescent="0.3">
      <c r="A7684" s="7" t="s">
        <v>14537</v>
      </c>
      <c r="B7684">
        <v>1</v>
      </c>
    </row>
    <row r="7685" spans="1:2" x14ac:dyDescent="0.3">
      <c r="A7685" s="3" t="s">
        <v>20942</v>
      </c>
      <c r="B7685">
        <v>1</v>
      </c>
    </row>
    <row r="7686" spans="1:2" x14ac:dyDescent="0.3">
      <c r="A7686" s="7" t="s">
        <v>20944</v>
      </c>
      <c r="B7686">
        <v>1</v>
      </c>
    </row>
    <row r="7687" spans="1:2" x14ac:dyDescent="0.3">
      <c r="A7687" s="3" t="s">
        <v>20528</v>
      </c>
      <c r="B7687">
        <v>1</v>
      </c>
    </row>
    <row r="7688" spans="1:2" x14ac:dyDescent="0.3">
      <c r="A7688" s="7" t="s">
        <v>10758</v>
      </c>
      <c r="B7688">
        <v>1</v>
      </c>
    </row>
    <row r="7689" spans="1:2" x14ac:dyDescent="0.3">
      <c r="A7689" s="3" t="s">
        <v>15973</v>
      </c>
      <c r="B7689">
        <v>1</v>
      </c>
    </row>
    <row r="7690" spans="1:2" x14ac:dyDescent="0.3">
      <c r="A7690" s="7" t="s">
        <v>15175</v>
      </c>
      <c r="B7690">
        <v>1</v>
      </c>
    </row>
    <row r="7691" spans="1:2" x14ac:dyDescent="0.3">
      <c r="A7691" s="3" t="s">
        <v>21364</v>
      </c>
      <c r="B7691">
        <v>1</v>
      </c>
    </row>
    <row r="7692" spans="1:2" x14ac:dyDescent="0.3">
      <c r="A7692" s="7" t="s">
        <v>19187</v>
      </c>
      <c r="B7692">
        <v>1</v>
      </c>
    </row>
    <row r="7693" spans="1:2" x14ac:dyDescent="0.3">
      <c r="A7693" s="3" t="s">
        <v>19558</v>
      </c>
      <c r="B7693">
        <v>1</v>
      </c>
    </row>
    <row r="7694" spans="1:2" x14ac:dyDescent="0.3">
      <c r="A7694" s="7" t="s">
        <v>21249</v>
      </c>
      <c r="B7694">
        <v>1</v>
      </c>
    </row>
    <row r="7695" spans="1:2" x14ac:dyDescent="0.3">
      <c r="A7695" s="3" t="s">
        <v>7710</v>
      </c>
      <c r="B7695">
        <v>1</v>
      </c>
    </row>
    <row r="7696" spans="1:2" x14ac:dyDescent="0.3">
      <c r="A7696" s="7" t="s">
        <v>7711</v>
      </c>
      <c r="B7696">
        <v>1</v>
      </c>
    </row>
    <row r="7697" spans="1:2" x14ac:dyDescent="0.3">
      <c r="A7697" s="3" t="s">
        <v>19472</v>
      </c>
      <c r="B7697">
        <v>1</v>
      </c>
    </row>
    <row r="7698" spans="1:2" x14ac:dyDescent="0.3">
      <c r="A7698" s="7" t="s">
        <v>15439</v>
      </c>
      <c r="B7698">
        <v>1</v>
      </c>
    </row>
    <row r="7699" spans="1:2" x14ac:dyDescent="0.3">
      <c r="A7699" s="3" t="s">
        <v>15865</v>
      </c>
      <c r="B7699">
        <v>1</v>
      </c>
    </row>
    <row r="7700" spans="1:2" x14ac:dyDescent="0.3">
      <c r="A7700" s="7" t="s">
        <v>12361</v>
      </c>
      <c r="B7700">
        <v>1</v>
      </c>
    </row>
    <row r="7701" spans="1:2" x14ac:dyDescent="0.3">
      <c r="A7701" s="3" t="s">
        <v>19328</v>
      </c>
      <c r="B7701">
        <v>1</v>
      </c>
    </row>
    <row r="7702" spans="1:2" x14ac:dyDescent="0.3">
      <c r="A7702" s="7" t="s">
        <v>19330</v>
      </c>
      <c r="B7702">
        <v>1</v>
      </c>
    </row>
    <row r="7703" spans="1:2" x14ac:dyDescent="0.3">
      <c r="A7703" s="3" t="s">
        <v>2993</v>
      </c>
      <c r="B7703">
        <v>1</v>
      </c>
    </row>
    <row r="7704" spans="1:2" x14ac:dyDescent="0.3">
      <c r="A7704" s="7" t="s">
        <v>2994</v>
      </c>
      <c r="B7704">
        <v>1</v>
      </c>
    </row>
    <row r="7705" spans="1:2" x14ac:dyDescent="0.3">
      <c r="A7705" s="3" t="s">
        <v>19608</v>
      </c>
      <c r="B7705">
        <v>1</v>
      </c>
    </row>
    <row r="7706" spans="1:2" x14ac:dyDescent="0.3">
      <c r="A7706" s="7" t="s">
        <v>19609</v>
      </c>
      <c r="B7706">
        <v>1</v>
      </c>
    </row>
    <row r="7707" spans="1:2" x14ac:dyDescent="0.3">
      <c r="A7707" s="3" t="s">
        <v>8837</v>
      </c>
      <c r="B7707">
        <v>1</v>
      </c>
    </row>
    <row r="7708" spans="1:2" x14ac:dyDescent="0.3">
      <c r="A7708" s="7" t="s">
        <v>8838</v>
      </c>
      <c r="B7708">
        <v>1</v>
      </c>
    </row>
    <row r="7709" spans="1:2" x14ac:dyDescent="0.3">
      <c r="A7709" s="3" t="s">
        <v>20369</v>
      </c>
      <c r="B7709">
        <v>1</v>
      </c>
    </row>
    <row r="7710" spans="1:2" x14ac:dyDescent="0.3">
      <c r="A7710" s="7" t="s">
        <v>17642</v>
      </c>
      <c r="B7710">
        <v>1</v>
      </c>
    </row>
    <row r="7711" spans="1:2" x14ac:dyDescent="0.3">
      <c r="A7711" s="3" t="s">
        <v>9805</v>
      </c>
      <c r="B7711">
        <v>1</v>
      </c>
    </row>
    <row r="7712" spans="1:2" x14ac:dyDescent="0.3">
      <c r="A7712" s="7" t="s">
        <v>9807</v>
      </c>
      <c r="B7712">
        <v>1</v>
      </c>
    </row>
    <row r="7713" spans="1:2" x14ac:dyDescent="0.3">
      <c r="A7713" s="3" t="s">
        <v>6317</v>
      </c>
      <c r="B7713">
        <v>1</v>
      </c>
    </row>
    <row r="7714" spans="1:2" x14ac:dyDescent="0.3">
      <c r="A7714" s="7" t="s">
        <v>11299</v>
      </c>
      <c r="B7714">
        <v>1</v>
      </c>
    </row>
    <row r="7715" spans="1:2" x14ac:dyDescent="0.3">
      <c r="A7715" s="3" t="s">
        <v>2372</v>
      </c>
      <c r="B7715">
        <v>1</v>
      </c>
    </row>
    <row r="7716" spans="1:2" x14ac:dyDescent="0.3">
      <c r="A7716" s="7" t="s">
        <v>2373</v>
      </c>
      <c r="B7716">
        <v>1</v>
      </c>
    </row>
    <row r="7717" spans="1:2" x14ac:dyDescent="0.3">
      <c r="A7717" s="3" t="s">
        <v>12015</v>
      </c>
      <c r="B7717">
        <v>1</v>
      </c>
    </row>
    <row r="7718" spans="1:2" x14ac:dyDescent="0.3">
      <c r="A7718" s="7" t="s">
        <v>11154</v>
      </c>
      <c r="B7718">
        <v>1</v>
      </c>
    </row>
    <row r="7719" spans="1:2" x14ac:dyDescent="0.3">
      <c r="A7719" s="3" t="s">
        <v>14999</v>
      </c>
      <c r="B7719">
        <v>1</v>
      </c>
    </row>
    <row r="7720" spans="1:2" x14ac:dyDescent="0.3">
      <c r="A7720" s="7" t="s">
        <v>15001</v>
      </c>
      <c r="B7720">
        <v>1</v>
      </c>
    </row>
    <row r="7721" spans="1:2" x14ac:dyDescent="0.3">
      <c r="A7721" s="3" t="s">
        <v>10799</v>
      </c>
      <c r="B7721">
        <v>1</v>
      </c>
    </row>
    <row r="7722" spans="1:2" x14ac:dyDescent="0.3">
      <c r="A7722" s="7" t="s">
        <v>10800</v>
      </c>
      <c r="B7722">
        <v>1</v>
      </c>
    </row>
    <row r="7723" spans="1:2" x14ac:dyDescent="0.3">
      <c r="A7723" s="3" t="s">
        <v>1537</v>
      </c>
      <c r="B7723">
        <v>1</v>
      </c>
    </row>
    <row r="7724" spans="1:2" x14ac:dyDescent="0.3">
      <c r="A7724" s="7" t="s">
        <v>8999</v>
      </c>
      <c r="B7724">
        <v>1</v>
      </c>
    </row>
    <row r="7725" spans="1:2" x14ac:dyDescent="0.3">
      <c r="A7725" s="3" t="s">
        <v>1495</v>
      </c>
      <c r="B7725">
        <v>1</v>
      </c>
    </row>
    <row r="7726" spans="1:2" x14ac:dyDescent="0.3">
      <c r="A7726" s="7" t="s">
        <v>1495</v>
      </c>
      <c r="B7726">
        <v>1</v>
      </c>
    </row>
    <row r="7727" spans="1:2" x14ac:dyDescent="0.3">
      <c r="A7727" s="3" t="s">
        <v>17286</v>
      </c>
      <c r="B7727">
        <v>1</v>
      </c>
    </row>
    <row r="7728" spans="1:2" x14ac:dyDescent="0.3">
      <c r="A7728" s="7" t="s">
        <v>11146</v>
      </c>
      <c r="B7728">
        <v>1</v>
      </c>
    </row>
    <row r="7729" spans="1:2" x14ac:dyDescent="0.3">
      <c r="A7729" s="3" t="s">
        <v>4902</v>
      </c>
      <c r="B7729">
        <v>1</v>
      </c>
    </row>
    <row r="7730" spans="1:2" x14ac:dyDescent="0.3">
      <c r="A7730" s="7" t="s">
        <v>4903</v>
      </c>
      <c r="B7730">
        <v>1</v>
      </c>
    </row>
    <row r="7731" spans="1:2" x14ac:dyDescent="0.3">
      <c r="A7731" s="3" t="s">
        <v>11005</v>
      </c>
      <c r="B7731">
        <v>1</v>
      </c>
    </row>
    <row r="7732" spans="1:2" x14ac:dyDescent="0.3">
      <c r="A7732" s="7" t="s">
        <v>3355</v>
      </c>
      <c r="B7732">
        <v>1</v>
      </c>
    </row>
    <row r="7733" spans="1:2" x14ac:dyDescent="0.3">
      <c r="A7733" s="3" t="s">
        <v>21061</v>
      </c>
      <c r="B7733">
        <v>1</v>
      </c>
    </row>
    <row r="7734" spans="1:2" x14ac:dyDescent="0.3">
      <c r="A7734" s="7" t="s">
        <v>21063</v>
      </c>
      <c r="B7734">
        <v>1</v>
      </c>
    </row>
    <row r="7735" spans="1:2" x14ac:dyDescent="0.3">
      <c r="A7735" s="3" t="s">
        <v>21385</v>
      </c>
      <c r="B7735">
        <v>1</v>
      </c>
    </row>
    <row r="7736" spans="1:2" x14ac:dyDescent="0.3">
      <c r="A7736" s="7" t="s">
        <v>11706</v>
      </c>
      <c r="B7736">
        <v>1</v>
      </c>
    </row>
    <row r="7737" spans="1:2" x14ac:dyDescent="0.3">
      <c r="A7737" s="3" t="s">
        <v>14725</v>
      </c>
      <c r="B7737">
        <v>1</v>
      </c>
    </row>
    <row r="7738" spans="1:2" x14ac:dyDescent="0.3">
      <c r="A7738" s="7" t="s">
        <v>12913</v>
      </c>
      <c r="B7738">
        <v>1</v>
      </c>
    </row>
    <row r="7739" spans="1:2" x14ac:dyDescent="0.3">
      <c r="A7739" s="3" t="s">
        <v>20286</v>
      </c>
      <c r="B7739">
        <v>1</v>
      </c>
    </row>
    <row r="7740" spans="1:2" x14ac:dyDescent="0.3">
      <c r="A7740" s="7" t="s">
        <v>9192</v>
      </c>
      <c r="B7740">
        <v>1</v>
      </c>
    </row>
    <row r="7741" spans="1:2" x14ac:dyDescent="0.3">
      <c r="A7741" s="3" t="s">
        <v>21789</v>
      </c>
      <c r="B7741">
        <v>1</v>
      </c>
    </row>
    <row r="7742" spans="1:2" x14ac:dyDescent="0.3">
      <c r="A7742" s="7" t="s">
        <v>21791</v>
      </c>
      <c r="B7742">
        <v>1</v>
      </c>
    </row>
    <row r="7743" spans="1:2" x14ac:dyDescent="0.3">
      <c r="A7743" s="3" t="s">
        <v>16389</v>
      </c>
      <c r="B7743">
        <v>1</v>
      </c>
    </row>
    <row r="7744" spans="1:2" x14ac:dyDescent="0.3">
      <c r="A7744" s="7" t="s">
        <v>8054</v>
      </c>
      <c r="B7744">
        <v>1</v>
      </c>
    </row>
    <row r="7745" spans="1:2" x14ac:dyDescent="0.3">
      <c r="A7745" s="3" t="s">
        <v>13300</v>
      </c>
      <c r="B7745">
        <v>1</v>
      </c>
    </row>
    <row r="7746" spans="1:2" x14ac:dyDescent="0.3">
      <c r="A7746" s="7" t="s">
        <v>12035</v>
      </c>
      <c r="B7746">
        <v>1</v>
      </c>
    </row>
    <row r="7747" spans="1:2" x14ac:dyDescent="0.3">
      <c r="A7747" s="3" t="s">
        <v>14615</v>
      </c>
      <c r="B7747">
        <v>1</v>
      </c>
    </row>
    <row r="7748" spans="1:2" x14ac:dyDescent="0.3">
      <c r="A7748" s="7" t="s">
        <v>10563</v>
      </c>
      <c r="B7748">
        <v>1</v>
      </c>
    </row>
    <row r="7749" spans="1:2" x14ac:dyDescent="0.3">
      <c r="A7749" s="3" t="s">
        <v>13518</v>
      </c>
      <c r="B7749">
        <v>1</v>
      </c>
    </row>
    <row r="7750" spans="1:2" x14ac:dyDescent="0.3">
      <c r="A7750" s="7" t="s">
        <v>13520</v>
      </c>
      <c r="B7750">
        <v>1</v>
      </c>
    </row>
    <row r="7751" spans="1:2" x14ac:dyDescent="0.3">
      <c r="A7751" s="3" t="s">
        <v>1720</v>
      </c>
      <c r="B7751">
        <v>1</v>
      </c>
    </row>
    <row r="7752" spans="1:2" x14ac:dyDescent="0.3">
      <c r="A7752" s="7" t="s">
        <v>1721</v>
      </c>
      <c r="B7752">
        <v>1</v>
      </c>
    </row>
    <row r="7753" spans="1:2" x14ac:dyDescent="0.3">
      <c r="A7753" s="3" t="s">
        <v>17170</v>
      </c>
      <c r="B7753">
        <v>1</v>
      </c>
    </row>
    <row r="7754" spans="1:2" x14ac:dyDescent="0.3">
      <c r="A7754" s="7" t="s">
        <v>14501</v>
      </c>
      <c r="B7754">
        <v>1</v>
      </c>
    </row>
    <row r="7755" spans="1:2" x14ac:dyDescent="0.3">
      <c r="A7755" s="3" t="s">
        <v>4491</v>
      </c>
      <c r="B7755">
        <v>1</v>
      </c>
    </row>
    <row r="7756" spans="1:2" x14ac:dyDescent="0.3">
      <c r="A7756" s="7" t="s">
        <v>4492</v>
      </c>
      <c r="B7756">
        <v>1</v>
      </c>
    </row>
    <row r="7757" spans="1:2" x14ac:dyDescent="0.3">
      <c r="A7757" s="3" t="s">
        <v>8332</v>
      </c>
      <c r="B7757">
        <v>1</v>
      </c>
    </row>
    <row r="7758" spans="1:2" x14ac:dyDescent="0.3">
      <c r="A7758" s="7" t="s">
        <v>8334</v>
      </c>
      <c r="B7758">
        <v>1</v>
      </c>
    </row>
    <row r="7759" spans="1:2" x14ac:dyDescent="0.3">
      <c r="A7759" s="3" t="s">
        <v>2395</v>
      </c>
      <c r="B7759">
        <v>1</v>
      </c>
    </row>
    <row r="7760" spans="1:2" x14ac:dyDescent="0.3">
      <c r="A7760" s="7" t="s">
        <v>2704</v>
      </c>
      <c r="B7760">
        <v>1</v>
      </c>
    </row>
    <row r="7761" spans="1:2" x14ac:dyDescent="0.3">
      <c r="A7761" s="3" t="s">
        <v>6552</v>
      </c>
      <c r="B7761">
        <v>1</v>
      </c>
    </row>
    <row r="7762" spans="1:2" x14ac:dyDescent="0.3">
      <c r="A7762" s="7" t="s">
        <v>881</v>
      </c>
      <c r="B7762">
        <v>1</v>
      </c>
    </row>
    <row r="7763" spans="1:2" x14ac:dyDescent="0.3">
      <c r="A7763" s="3" t="s">
        <v>14917</v>
      </c>
      <c r="B7763">
        <v>1</v>
      </c>
    </row>
    <row r="7764" spans="1:2" x14ac:dyDescent="0.3">
      <c r="A7764" s="7" t="s">
        <v>12613</v>
      </c>
      <c r="B7764">
        <v>1</v>
      </c>
    </row>
    <row r="7765" spans="1:2" x14ac:dyDescent="0.3">
      <c r="A7765" s="3" t="s">
        <v>6688</v>
      </c>
      <c r="B7765">
        <v>1</v>
      </c>
    </row>
    <row r="7766" spans="1:2" x14ac:dyDescent="0.3">
      <c r="A7766" s="7" t="s">
        <v>6689</v>
      </c>
      <c r="B7766">
        <v>1</v>
      </c>
    </row>
    <row r="7767" spans="1:2" x14ac:dyDescent="0.3">
      <c r="A7767" s="3" t="s">
        <v>19818</v>
      </c>
      <c r="B7767">
        <v>1</v>
      </c>
    </row>
    <row r="7768" spans="1:2" x14ac:dyDescent="0.3">
      <c r="A7768" s="7" t="s">
        <v>19586</v>
      </c>
      <c r="B7768">
        <v>1</v>
      </c>
    </row>
    <row r="7769" spans="1:2" x14ac:dyDescent="0.3">
      <c r="A7769" s="3" t="s">
        <v>11086</v>
      </c>
      <c r="B7769">
        <v>1</v>
      </c>
    </row>
    <row r="7770" spans="1:2" x14ac:dyDescent="0.3">
      <c r="A7770" s="7" t="s">
        <v>11087</v>
      </c>
      <c r="B7770">
        <v>1</v>
      </c>
    </row>
    <row r="7771" spans="1:2" x14ac:dyDescent="0.3">
      <c r="A7771" s="3" t="s">
        <v>15529</v>
      </c>
      <c r="B7771">
        <v>1</v>
      </c>
    </row>
    <row r="7772" spans="1:2" x14ac:dyDescent="0.3">
      <c r="A7772" s="7" t="s">
        <v>14510</v>
      </c>
      <c r="B7772">
        <v>1</v>
      </c>
    </row>
    <row r="7773" spans="1:2" x14ac:dyDescent="0.3">
      <c r="A7773" s="3" t="s">
        <v>19441</v>
      </c>
      <c r="B7773">
        <v>1</v>
      </c>
    </row>
    <row r="7774" spans="1:2" x14ac:dyDescent="0.3">
      <c r="A7774" s="7" t="s">
        <v>15687</v>
      </c>
      <c r="B7774">
        <v>1</v>
      </c>
    </row>
    <row r="7775" spans="1:2" x14ac:dyDescent="0.3">
      <c r="A7775" s="3" t="s">
        <v>1519</v>
      </c>
      <c r="B7775">
        <v>1</v>
      </c>
    </row>
    <row r="7776" spans="1:2" x14ac:dyDescent="0.3">
      <c r="A7776" s="7" t="s">
        <v>12772</v>
      </c>
      <c r="B7776">
        <v>1</v>
      </c>
    </row>
    <row r="7777" spans="1:2" x14ac:dyDescent="0.3">
      <c r="A7777" s="3" t="s">
        <v>18953</v>
      </c>
      <c r="B7777">
        <v>1</v>
      </c>
    </row>
    <row r="7778" spans="1:2" x14ac:dyDescent="0.3">
      <c r="A7778" s="7" t="s">
        <v>18298</v>
      </c>
      <c r="B7778">
        <v>1</v>
      </c>
    </row>
    <row r="7779" spans="1:2" x14ac:dyDescent="0.3">
      <c r="A7779" s="3" t="s">
        <v>10506</v>
      </c>
      <c r="B7779">
        <v>1</v>
      </c>
    </row>
    <row r="7780" spans="1:2" x14ac:dyDescent="0.3">
      <c r="A7780" s="7" t="s">
        <v>1545</v>
      </c>
      <c r="B7780">
        <v>1</v>
      </c>
    </row>
    <row r="7781" spans="1:2" x14ac:dyDescent="0.3">
      <c r="A7781" s="3" t="s">
        <v>20460</v>
      </c>
      <c r="B7781">
        <v>1</v>
      </c>
    </row>
    <row r="7782" spans="1:2" x14ac:dyDescent="0.3">
      <c r="A7782" s="7" t="s">
        <v>18730</v>
      </c>
      <c r="B7782">
        <v>1</v>
      </c>
    </row>
    <row r="7783" spans="1:2" x14ac:dyDescent="0.3">
      <c r="A7783" s="3" t="s">
        <v>17929</v>
      </c>
      <c r="B7783">
        <v>1</v>
      </c>
    </row>
    <row r="7784" spans="1:2" x14ac:dyDescent="0.3">
      <c r="A7784" s="7" t="s">
        <v>15480</v>
      </c>
      <c r="B7784">
        <v>1</v>
      </c>
    </row>
    <row r="7785" spans="1:2" x14ac:dyDescent="0.3">
      <c r="A7785" s="3" t="s">
        <v>14786</v>
      </c>
      <c r="B7785">
        <v>1</v>
      </c>
    </row>
    <row r="7786" spans="1:2" x14ac:dyDescent="0.3">
      <c r="A7786" s="7" t="s">
        <v>14787</v>
      </c>
      <c r="B7786">
        <v>1</v>
      </c>
    </row>
    <row r="7787" spans="1:2" x14ac:dyDescent="0.3">
      <c r="A7787" s="3" t="s">
        <v>17584</v>
      </c>
      <c r="B7787">
        <v>1</v>
      </c>
    </row>
    <row r="7788" spans="1:2" x14ac:dyDescent="0.3">
      <c r="A7788" s="7" t="s">
        <v>12793</v>
      </c>
      <c r="B7788">
        <v>1</v>
      </c>
    </row>
    <row r="7789" spans="1:2" x14ac:dyDescent="0.3">
      <c r="A7789" s="3" t="s">
        <v>10211</v>
      </c>
      <c r="B7789">
        <v>1</v>
      </c>
    </row>
    <row r="7790" spans="1:2" x14ac:dyDescent="0.3">
      <c r="A7790" s="7" t="s">
        <v>10212</v>
      </c>
      <c r="B7790">
        <v>1</v>
      </c>
    </row>
    <row r="7791" spans="1:2" x14ac:dyDescent="0.3">
      <c r="A7791" s="3" t="s">
        <v>19416</v>
      </c>
      <c r="B7791">
        <v>1</v>
      </c>
    </row>
    <row r="7792" spans="1:2" x14ac:dyDescent="0.3">
      <c r="A7792" s="7" t="s">
        <v>19418</v>
      </c>
      <c r="B7792">
        <v>1</v>
      </c>
    </row>
    <row r="7793" spans="1:2" x14ac:dyDescent="0.3">
      <c r="A7793" s="3" t="s">
        <v>9625</v>
      </c>
      <c r="B7793">
        <v>1</v>
      </c>
    </row>
    <row r="7794" spans="1:2" x14ac:dyDescent="0.3">
      <c r="A7794" s="7" t="s">
        <v>3502</v>
      </c>
      <c r="B7794">
        <v>1</v>
      </c>
    </row>
    <row r="7795" spans="1:2" x14ac:dyDescent="0.3">
      <c r="A7795" s="3" t="s">
        <v>21541</v>
      </c>
      <c r="B7795">
        <v>1</v>
      </c>
    </row>
    <row r="7796" spans="1:2" x14ac:dyDescent="0.3">
      <c r="A7796" s="7" t="s">
        <v>3486</v>
      </c>
      <c r="B7796">
        <v>1</v>
      </c>
    </row>
    <row r="7797" spans="1:2" x14ac:dyDescent="0.3">
      <c r="A7797" s="3" t="s">
        <v>310</v>
      </c>
      <c r="B7797">
        <v>1</v>
      </c>
    </row>
    <row r="7798" spans="1:2" x14ac:dyDescent="0.3">
      <c r="A7798" s="7" t="s">
        <v>311</v>
      </c>
      <c r="B7798">
        <v>1</v>
      </c>
    </row>
    <row r="7799" spans="1:2" x14ac:dyDescent="0.3">
      <c r="A7799" s="3" t="s">
        <v>1130</v>
      </c>
      <c r="B7799">
        <v>1</v>
      </c>
    </row>
    <row r="7800" spans="1:2" x14ac:dyDescent="0.3">
      <c r="A7800" s="7" t="s">
        <v>650</v>
      </c>
      <c r="B7800">
        <v>1</v>
      </c>
    </row>
    <row r="7801" spans="1:2" x14ac:dyDescent="0.3">
      <c r="A7801" s="3" t="s">
        <v>19080</v>
      </c>
      <c r="B7801">
        <v>1</v>
      </c>
    </row>
    <row r="7802" spans="1:2" x14ac:dyDescent="0.3">
      <c r="A7802" s="7" t="s">
        <v>19081</v>
      </c>
      <c r="B7802">
        <v>1</v>
      </c>
    </row>
    <row r="7803" spans="1:2" x14ac:dyDescent="0.3">
      <c r="A7803" s="3" t="s">
        <v>17440</v>
      </c>
      <c r="B7803">
        <v>1</v>
      </c>
    </row>
    <row r="7804" spans="1:2" x14ac:dyDescent="0.3">
      <c r="A7804" s="7" t="s">
        <v>6310</v>
      </c>
      <c r="B7804">
        <v>1</v>
      </c>
    </row>
    <row r="7805" spans="1:2" x14ac:dyDescent="0.3">
      <c r="A7805" s="3" t="s">
        <v>21567</v>
      </c>
      <c r="B7805">
        <v>1</v>
      </c>
    </row>
    <row r="7806" spans="1:2" x14ac:dyDescent="0.3">
      <c r="A7806" s="7" t="s">
        <v>21567</v>
      </c>
      <c r="B7806">
        <v>1</v>
      </c>
    </row>
    <row r="7807" spans="1:2" x14ac:dyDescent="0.3">
      <c r="A7807" s="3" t="s">
        <v>222</v>
      </c>
      <c r="B7807">
        <v>1</v>
      </c>
    </row>
    <row r="7808" spans="1:2" x14ac:dyDescent="0.3">
      <c r="A7808" s="7" t="s">
        <v>224</v>
      </c>
      <c r="B7808">
        <v>1</v>
      </c>
    </row>
    <row r="7809" spans="1:2" x14ac:dyDescent="0.3">
      <c r="A7809" s="3" t="s">
        <v>8591</v>
      </c>
      <c r="B7809">
        <v>1</v>
      </c>
    </row>
    <row r="7810" spans="1:2" x14ac:dyDescent="0.3">
      <c r="A7810" s="7" t="s">
        <v>8593</v>
      </c>
      <c r="B7810">
        <v>1</v>
      </c>
    </row>
    <row r="7811" spans="1:2" x14ac:dyDescent="0.3">
      <c r="A7811" s="3" t="s">
        <v>15121</v>
      </c>
      <c r="B7811">
        <v>1</v>
      </c>
    </row>
    <row r="7812" spans="1:2" x14ac:dyDescent="0.3">
      <c r="A7812" s="7" t="s">
        <v>15123</v>
      </c>
      <c r="B7812">
        <v>1</v>
      </c>
    </row>
    <row r="7813" spans="1:2" x14ac:dyDescent="0.3">
      <c r="A7813" s="3" t="s">
        <v>4279</v>
      </c>
      <c r="B7813">
        <v>1</v>
      </c>
    </row>
    <row r="7814" spans="1:2" x14ac:dyDescent="0.3">
      <c r="A7814" s="7" t="s">
        <v>4281</v>
      </c>
      <c r="B7814">
        <v>1</v>
      </c>
    </row>
    <row r="7815" spans="1:2" x14ac:dyDescent="0.3">
      <c r="A7815" s="3" t="s">
        <v>13581</v>
      </c>
      <c r="B7815">
        <v>1</v>
      </c>
    </row>
    <row r="7816" spans="1:2" x14ac:dyDescent="0.3">
      <c r="A7816" s="7" t="s">
        <v>97</v>
      </c>
      <c r="B7816">
        <v>1</v>
      </c>
    </row>
    <row r="7817" spans="1:2" x14ac:dyDescent="0.3">
      <c r="A7817" s="3" t="s">
        <v>15026</v>
      </c>
      <c r="B7817">
        <v>1</v>
      </c>
    </row>
    <row r="7818" spans="1:2" x14ac:dyDescent="0.3">
      <c r="A7818" s="7" t="s">
        <v>67</v>
      </c>
      <c r="B7818">
        <v>1</v>
      </c>
    </row>
    <row r="7819" spans="1:2" x14ac:dyDescent="0.3">
      <c r="A7819" s="3" t="s">
        <v>19410</v>
      </c>
      <c r="B7819">
        <v>1</v>
      </c>
    </row>
    <row r="7820" spans="1:2" x14ac:dyDescent="0.3">
      <c r="A7820" s="7" t="s">
        <v>14510</v>
      </c>
      <c r="B7820">
        <v>1</v>
      </c>
    </row>
    <row r="7821" spans="1:2" x14ac:dyDescent="0.3">
      <c r="A7821" s="3" t="s">
        <v>15063</v>
      </c>
      <c r="B7821">
        <v>1</v>
      </c>
    </row>
    <row r="7822" spans="1:2" x14ac:dyDescent="0.3">
      <c r="A7822" s="7" t="s">
        <v>8508</v>
      </c>
      <c r="B7822">
        <v>1</v>
      </c>
    </row>
    <row r="7823" spans="1:2" x14ac:dyDescent="0.3">
      <c r="A7823" s="3" t="s">
        <v>19309</v>
      </c>
      <c r="B7823">
        <v>1</v>
      </c>
    </row>
    <row r="7824" spans="1:2" x14ac:dyDescent="0.3">
      <c r="A7824" s="7" t="s">
        <v>17495</v>
      </c>
      <c r="B7824">
        <v>1</v>
      </c>
    </row>
    <row r="7825" spans="1:2" x14ac:dyDescent="0.3">
      <c r="A7825" s="3" t="s">
        <v>10845</v>
      </c>
      <c r="B7825">
        <v>1</v>
      </c>
    </row>
    <row r="7826" spans="1:2" x14ac:dyDescent="0.3">
      <c r="A7826" s="7" t="s">
        <v>4492</v>
      </c>
      <c r="B7826">
        <v>1</v>
      </c>
    </row>
    <row r="7827" spans="1:2" x14ac:dyDescent="0.3">
      <c r="A7827" s="3" t="s">
        <v>20449</v>
      </c>
      <c r="B7827">
        <v>1</v>
      </c>
    </row>
    <row r="7828" spans="1:2" x14ac:dyDescent="0.3">
      <c r="A7828" s="7" t="s">
        <v>20450</v>
      </c>
      <c r="B7828">
        <v>1</v>
      </c>
    </row>
    <row r="7829" spans="1:2" x14ac:dyDescent="0.3">
      <c r="A7829" s="3" t="s">
        <v>18690</v>
      </c>
      <c r="B7829">
        <v>1</v>
      </c>
    </row>
    <row r="7830" spans="1:2" x14ac:dyDescent="0.3">
      <c r="A7830" s="7" t="s">
        <v>15538</v>
      </c>
      <c r="B7830">
        <v>1</v>
      </c>
    </row>
    <row r="7831" spans="1:2" x14ac:dyDescent="0.3">
      <c r="A7831" s="3" t="s">
        <v>8714</v>
      </c>
      <c r="B7831">
        <v>1</v>
      </c>
    </row>
    <row r="7832" spans="1:2" x14ac:dyDescent="0.3">
      <c r="A7832" s="7" t="s">
        <v>8478</v>
      </c>
      <c r="B7832">
        <v>1</v>
      </c>
    </row>
    <row r="7833" spans="1:2" x14ac:dyDescent="0.3">
      <c r="A7833" s="3" t="s">
        <v>5555</v>
      </c>
      <c r="B7833">
        <v>1</v>
      </c>
    </row>
    <row r="7834" spans="1:2" x14ac:dyDescent="0.3">
      <c r="A7834" s="7" t="s">
        <v>5557</v>
      </c>
      <c r="B7834">
        <v>1</v>
      </c>
    </row>
    <row r="7835" spans="1:2" x14ac:dyDescent="0.3">
      <c r="A7835" s="3" t="s">
        <v>15862</v>
      </c>
      <c r="B7835">
        <v>1</v>
      </c>
    </row>
    <row r="7836" spans="1:2" x14ac:dyDescent="0.3">
      <c r="A7836" s="7" t="s">
        <v>9943</v>
      </c>
      <c r="B7836">
        <v>1</v>
      </c>
    </row>
    <row r="7837" spans="1:2" x14ac:dyDescent="0.3">
      <c r="A7837" s="3" t="s">
        <v>11488</v>
      </c>
      <c r="B7837">
        <v>1</v>
      </c>
    </row>
    <row r="7838" spans="1:2" x14ac:dyDescent="0.3">
      <c r="A7838" s="7" t="s">
        <v>2612</v>
      </c>
      <c r="B7838">
        <v>1</v>
      </c>
    </row>
    <row r="7839" spans="1:2" x14ac:dyDescent="0.3">
      <c r="A7839" s="3" t="s">
        <v>1000</v>
      </c>
      <c r="B7839">
        <v>1</v>
      </c>
    </row>
    <row r="7840" spans="1:2" x14ac:dyDescent="0.3">
      <c r="A7840" s="7" t="s">
        <v>1002</v>
      </c>
      <c r="B7840">
        <v>1</v>
      </c>
    </row>
    <row r="7841" spans="1:2" x14ac:dyDescent="0.3">
      <c r="A7841" s="3" t="s">
        <v>5266</v>
      </c>
      <c r="B7841">
        <v>1</v>
      </c>
    </row>
    <row r="7842" spans="1:2" x14ac:dyDescent="0.3">
      <c r="A7842" s="7" t="s">
        <v>142</v>
      </c>
      <c r="B7842">
        <v>1</v>
      </c>
    </row>
    <row r="7843" spans="1:2" x14ac:dyDescent="0.3">
      <c r="A7843" s="3" t="s">
        <v>19600</v>
      </c>
      <c r="B7843">
        <v>1</v>
      </c>
    </row>
    <row r="7844" spans="1:2" x14ac:dyDescent="0.3">
      <c r="A7844" s="7" t="s">
        <v>19496</v>
      </c>
      <c r="B7844">
        <v>1</v>
      </c>
    </row>
    <row r="7845" spans="1:2" x14ac:dyDescent="0.3">
      <c r="A7845" s="3" t="s">
        <v>2505</v>
      </c>
      <c r="B7845">
        <v>1</v>
      </c>
    </row>
    <row r="7846" spans="1:2" x14ac:dyDescent="0.3">
      <c r="A7846" s="7" t="s">
        <v>2507</v>
      </c>
      <c r="B7846">
        <v>1</v>
      </c>
    </row>
    <row r="7847" spans="1:2" x14ac:dyDescent="0.3">
      <c r="A7847" s="3" t="s">
        <v>3181</v>
      </c>
      <c r="B7847">
        <v>1</v>
      </c>
    </row>
    <row r="7848" spans="1:2" x14ac:dyDescent="0.3">
      <c r="A7848" s="7" t="s">
        <v>3183</v>
      </c>
      <c r="B7848">
        <v>1</v>
      </c>
    </row>
    <row r="7849" spans="1:2" x14ac:dyDescent="0.3">
      <c r="A7849" s="3" t="s">
        <v>1373</v>
      </c>
      <c r="B7849">
        <v>1</v>
      </c>
    </row>
    <row r="7850" spans="1:2" x14ac:dyDescent="0.3">
      <c r="A7850" s="7" t="s">
        <v>1513</v>
      </c>
      <c r="B7850">
        <v>1</v>
      </c>
    </row>
    <row r="7851" spans="1:2" x14ac:dyDescent="0.3">
      <c r="A7851" s="3" t="s">
        <v>16047</v>
      </c>
      <c r="B7851">
        <v>1</v>
      </c>
    </row>
    <row r="7852" spans="1:2" x14ac:dyDescent="0.3">
      <c r="A7852" s="7" t="s">
        <v>15579</v>
      </c>
      <c r="B7852">
        <v>1</v>
      </c>
    </row>
    <row r="7853" spans="1:2" x14ac:dyDescent="0.3">
      <c r="A7853" s="3" t="s">
        <v>2456</v>
      </c>
      <c r="B7853">
        <v>1</v>
      </c>
    </row>
    <row r="7854" spans="1:2" x14ac:dyDescent="0.3">
      <c r="A7854" s="7" t="s">
        <v>241</v>
      </c>
      <c r="B7854">
        <v>1</v>
      </c>
    </row>
    <row r="7855" spans="1:2" x14ac:dyDescent="0.3">
      <c r="A7855" s="3" t="s">
        <v>8719</v>
      </c>
      <c r="B7855">
        <v>1</v>
      </c>
    </row>
    <row r="7856" spans="1:2" x14ac:dyDescent="0.3">
      <c r="A7856" s="7" t="s">
        <v>6710</v>
      </c>
      <c r="B7856">
        <v>1</v>
      </c>
    </row>
    <row r="7857" spans="1:2" x14ac:dyDescent="0.3">
      <c r="A7857" s="3" t="s">
        <v>5016</v>
      </c>
      <c r="B7857">
        <v>1</v>
      </c>
    </row>
    <row r="7858" spans="1:2" x14ac:dyDescent="0.3">
      <c r="A7858" s="7" t="s">
        <v>6682</v>
      </c>
      <c r="B7858">
        <v>1</v>
      </c>
    </row>
    <row r="7859" spans="1:2" x14ac:dyDescent="0.3">
      <c r="A7859" s="3" t="s">
        <v>1448</v>
      </c>
      <c r="B7859">
        <v>1</v>
      </c>
    </row>
    <row r="7860" spans="1:2" x14ac:dyDescent="0.3">
      <c r="A7860" s="7" t="s">
        <v>1449</v>
      </c>
      <c r="B7860">
        <v>1</v>
      </c>
    </row>
    <row r="7861" spans="1:2" x14ac:dyDescent="0.3">
      <c r="A7861" s="3" t="s">
        <v>20532</v>
      </c>
      <c r="B7861">
        <v>1</v>
      </c>
    </row>
    <row r="7862" spans="1:2" x14ac:dyDescent="0.3">
      <c r="A7862" s="7" t="s">
        <v>9291</v>
      </c>
      <c r="B7862">
        <v>1</v>
      </c>
    </row>
    <row r="7863" spans="1:2" x14ac:dyDescent="0.3">
      <c r="A7863" s="3" t="s">
        <v>12489</v>
      </c>
      <c r="B7863">
        <v>1</v>
      </c>
    </row>
    <row r="7864" spans="1:2" x14ac:dyDescent="0.3">
      <c r="A7864" s="7" t="s">
        <v>8418</v>
      </c>
      <c r="B7864">
        <v>1</v>
      </c>
    </row>
    <row r="7865" spans="1:2" x14ac:dyDescent="0.3">
      <c r="A7865" s="3" t="s">
        <v>10500</v>
      </c>
      <c r="B7865">
        <v>1</v>
      </c>
    </row>
    <row r="7866" spans="1:2" x14ac:dyDescent="0.3">
      <c r="A7866" s="7" t="s">
        <v>8791</v>
      </c>
      <c r="B7866">
        <v>1</v>
      </c>
    </row>
    <row r="7867" spans="1:2" x14ac:dyDescent="0.3">
      <c r="A7867" s="3" t="s">
        <v>445</v>
      </c>
      <c r="B7867">
        <v>1</v>
      </c>
    </row>
    <row r="7868" spans="1:2" x14ac:dyDescent="0.3">
      <c r="A7868" s="7" t="s">
        <v>447</v>
      </c>
      <c r="B7868">
        <v>1</v>
      </c>
    </row>
    <row r="7869" spans="1:2" x14ac:dyDescent="0.3">
      <c r="A7869" s="3" t="s">
        <v>9346</v>
      </c>
      <c r="B7869">
        <v>1</v>
      </c>
    </row>
    <row r="7870" spans="1:2" x14ac:dyDescent="0.3">
      <c r="A7870" s="7" t="s">
        <v>3222</v>
      </c>
      <c r="B7870">
        <v>1</v>
      </c>
    </row>
    <row r="7871" spans="1:2" x14ac:dyDescent="0.3">
      <c r="A7871" s="3" t="s">
        <v>17433</v>
      </c>
      <c r="B7871">
        <v>1</v>
      </c>
    </row>
    <row r="7872" spans="1:2" x14ac:dyDescent="0.3">
      <c r="A7872" s="7" t="s">
        <v>17435</v>
      </c>
      <c r="B7872">
        <v>1</v>
      </c>
    </row>
    <row r="7873" spans="1:2" x14ac:dyDescent="0.3">
      <c r="A7873" s="3" t="s">
        <v>21350</v>
      </c>
      <c r="B7873">
        <v>1</v>
      </c>
    </row>
    <row r="7874" spans="1:2" x14ac:dyDescent="0.3">
      <c r="A7874" s="7" t="s">
        <v>21351</v>
      </c>
      <c r="B7874">
        <v>1</v>
      </c>
    </row>
    <row r="7875" spans="1:2" x14ac:dyDescent="0.3">
      <c r="A7875" s="3" t="s">
        <v>6634</v>
      </c>
      <c r="B7875">
        <v>1</v>
      </c>
    </row>
    <row r="7876" spans="1:2" x14ac:dyDescent="0.3">
      <c r="A7876" s="7" t="s">
        <v>6635</v>
      </c>
      <c r="B7876">
        <v>1</v>
      </c>
    </row>
    <row r="7877" spans="1:2" x14ac:dyDescent="0.3">
      <c r="A7877" s="3" t="s">
        <v>19498</v>
      </c>
      <c r="B7877">
        <v>1</v>
      </c>
    </row>
    <row r="7878" spans="1:2" x14ac:dyDescent="0.3">
      <c r="A7878" s="7" t="s">
        <v>19499</v>
      </c>
      <c r="B7878">
        <v>1</v>
      </c>
    </row>
    <row r="7879" spans="1:2" x14ac:dyDescent="0.3">
      <c r="A7879" s="3" t="s">
        <v>9546</v>
      </c>
      <c r="B7879">
        <v>1</v>
      </c>
    </row>
    <row r="7880" spans="1:2" x14ac:dyDescent="0.3">
      <c r="A7880" s="7" t="s">
        <v>9548</v>
      </c>
      <c r="B7880">
        <v>1</v>
      </c>
    </row>
    <row r="7881" spans="1:2" x14ac:dyDescent="0.3">
      <c r="A7881" s="3" t="s">
        <v>13748</v>
      </c>
      <c r="B7881">
        <v>1</v>
      </c>
    </row>
    <row r="7882" spans="1:2" x14ac:dyDescent="0.3">
      <c r="A7882" s="7" t="s">
        <v>13749</v>
      </c>
      <c r="B7882">
        <v>1</v>
      </c>
    </row>
    <row r="7883" spans="1:2" x14ac:dyDescent="0.3">
      <c r="A7883" s="3" t="s">
        <v>19359</v>
      </c>
      <c r="B7883">
        <v>1</v>
      </c>
    </row>
    <row r="7884" spans="1:2" x14ac:dyDescent="0.3">
      <c r="A7884" s="7" t="s">
        <v>13490</v>
      </c>
      <c r="B7884">
        <v>1</v>
      </c>
    </row>
    <row r="7885" spans="1:2" x14ac:dyDescent="0.3">
      <c r="A7885" s="3" t="s">
        <v>10936</v>
      </c>
      <c r="B7885">
        <v>1</v>
      </c>
    </row>
    <row r="7886" spans="1:2" x14ac:dyDescent="0.3">
      <c r="A7886" s="7" t="s">
        <v>10937</v>
      </c>
      <c r="B7886">
        <v>1</v>
      </c>
    </row>
    <row r="7887" spans="1:2" x14ac:dyDescent="0.3">
      <c r="A7887" s="3" t="s">
        <v>21785</v>
      </c>
      <c r="B7887">
        <v>1</v>
      </c>
    </row>
    <row r="7888" spans="1:2" x14ac:dyDescent="0.3">
      <c r="A7888" s="7" t="s">
        <v>21786</v>
      </c>
      <c r="B7888">
        <v>1</v>
      </c>
    </row>
    <row r="7889" spans="1:2" x14ac:dyDescent="0.3">
      <c r="A7889" s="3" t="s">
        <v>21382</v>
      </c>
      <c r="B7889">
        <v>1</v>
      </c>
    </row>
    <row r="7890" spans="1:2" x14ac:dyDescent="0.3">
      <c r="A7890" s="7" t="s">
        <v>1293</v>
      </c>
      <c r="B7890">
        <v>1</v>
      </c>
    </row>
    <row r="7891" spans="1:2" x14ac:dyDescent="0.3">
      <c r="A7891" s="3" t="s">
        <v>4757</v>
      </c>
      <c r="B7891">
        <v>1</v>
      </c>
    </row>
    <row r="7892" spans="1:2" x14ac:dyDescent="0.3">
      <c r="A7892" s="7" t="s">
        <v>477</v>
      </c>
      <c r="B7892">
        <v>1</v>
      </c>
    </row>
    <row r="7893" spans="1:2" x14ac:dyDescent="0.3">
      <c r="A7893" s="3" t="s">
        <v>7563</v>
      </c>
      <c r="B7893">
        <v>1</v>
      </c>
    </row>
    <row r="7894" spans="1:2" x14ac:dyDescent="0.3">
      <c r="A7894" s="7" t="s">
        <v>5703</v>
      </c>
      <c r="B7894">
        <v>1</v>
      </c>
    </row>
    <row r="7895" spans="1:2" x14ac:dyDescent="0.3">
      <c r="A7895" s="3" t="s">
        <v>12481</v>
      </c>
      <c r="B7895">
        <v>1</v>
      </c>
    </row>
    <row r="7896" spans="1:2" x14ac:dyDescent="0.3">
      <c r="A7896" s="7" t="s">
        <v>6096</v>
      </c>
      <c r="B7896">
        <v>1</v>
      </c>
    </row>
    <row r="7897" spans="1:2" x14ac:dyDescent="0.3">
      <c r="A7897" s="3" t="s">
        <v>16801</v>
      </c>
      <c r="B7897">
        <v>1</v>
      </c>
    </row>
    <row r="7898" spans="1:2" x14ac:dyDescent="0.3">
      <c r="A7898" s="7" t="s">
        <v>9932</v>
      </c>
      <c r="B7898">
        <v>1</v>
      </c>
    </row>
    <row r="7899" spans="1:2" x14ac:dyDescent="0.3">
      <c r="A7899" s="3" t="s">
        <v>19957</v>
      </c>
      <c r="B7899">
        <v>1</v>
      </c>
    </row>
    <row r="7900" spans="1:2" x14ac:dyDescent="0.3">
      <c r="A7900" s="7" t="s">
        <v>19959</v>
      </c>
      <c r="B7900">
        <v>1</v>
      </c>
    </row>
    <row r="7901" spans="1:2" x14ac:dyDescent="0.3">
      <c r="A7901" s="3" t="s">
        <v>11564</v>
      </c>
      <c r="B7901">
        <v>1</v>
      </c>
    </row>
    <row r="7902" spans="1:2" x14ac:dyDescent="0.3">
      <c r="A7902" s="7" t="s">
        <v>11564</v>
      </c>
      <c r="B7902">
        <v>1</v>
      </c>
    </row>
    <row r="7903" spans="1:2" x14ac:dyDescent="0.3">
      <c r="A7903" s="3" t="s">
        <v>5309</v>
      </c>
      <c r="B7903">
        <v>1</v>
      </c>
    </row>
    <row r="7904" spans="1:2" x14ac:dyDescent="0.3">
      <c r="A7904" s="7" t="s">
        <v>4641</v>
      </c>
      <c r="B7904">
        <v>1</v>
      </c>
    </row>
    <row r="7905" spans="1:2" x14ac:dyDescent="0.3">
      <c r="A7905" s="3" t="s">
        <v>21477</v>
      </c>
      <c r="B7905">
        <v>1</v>
      </c>
    </row>
    <row r="7906" spans="1:2" x14ac:dyDescent="0.3">
      <c r="A7906" s="7" t="s">
        <v>21478</v>
      </c>
      <c r="B7906">
        <v>1</v>
      </c>
    </row>
    <row r="7907" spans="1:2" x14ac:dyDescent="0.3">
      <c r="A7907" s="3" t="s">
        <v>4380</v>
      </c>
      <c r="B7907">
        <v>1</v>
      </c>
    </row>
    <row r="7908" spans="1:2" x14ac:dyDescent="0.3">
      <c r="A7908" s="7" t="s">
        <v>2146</v>
      </c>
      <c r="B7908">
        <v>1</v>
      </c>
    </row>
    <row r="7909" spans="1:2" x14ac:dyDescent="0.3">
      <c r="A7909" s="3" t="s">
        <v>13727</v>
      </c>
      <c r="B7909">
        <v>1</v>
      </c>
    </row>
    <row r="7910" spans="1:2" x14ac:dyDescent="0.3">
      <c r="A7910" s="7" t="s">
        <v>5628</v>
      </c>
      <c r="B7910">
        <v>1</v>
      </c>
    </row>
    <row r="7911" spans="1:2" x14ac:dyDescent="0.3">
      <c r="A7911" s="3" t="s">
        <v>5765</v>
      </c>
      <c r="B7911">
        <v>1</v>
      </c>
    </row>
    <row r="7912" spans="1:2" x14ac:dyDescent="0.3">
      <c r="A7912" s="7" t="s">
        <v>7946</v>
      </c>
      <c r="B7912">
        <v>1</v>
      </c>
    </row>
    <row r="7913" spans="1:2" x14ac:dyDescent="0.3">
      <c r="A7913" s="3" t="s">
        <v>7892</v>
      </c>
      <c r="B7913">
        <v>1</v>
      </c>
    </row>
    <row r="7914" spans="1:2" x14ac:dyDescent="0.3">
      <c r="A7914" s="7" t="s">
        <v>7894</v>
      </c>
      <c r="B7914">
        <v>1</v>
      </c>
    </row>
    <row r="7915" spans="1:2" x14ac:dyDescent="0.3">
      <c r="A7915" s="3" t="s">
        <v>9796</v>
      </c>
      <c r="B7915">
        <v>1</v>
      </c>
    </row>
    <row r="7916" spans="1:2" x14ac:dyDescent="0.3">
      <c r="A7916" s="7" t="s">
        <v>9797</v>
      </c>
      <c r="B7916">
        <v>1</v>
      </c>
    </row>
    <row r="7917" spans="1:2" x14ac:dyDescent="0.3">
      <c r="A7917" s="3" t="s">
        <v>21256</v>
      </c>
      <c r="B7917">
        <v>1</v>
      </c>
    </row>
    <row r="7918" spans="1:2" x14ac:dyDescent="0.3">
      <c r="A7918" s="7" t="s">
        <v>13133</v>
      </c>
      <c r="B7918">
        <v>1</v>
      </c>
    </row>
    <row r="7919" spans="1:2" x14ac:dyDescent="0.3">
      <c r="A7919" s="3" t="s">
        <v>1958</v>
      </c>
      <c r="B7919">
        <v>1</v>
      </c>
    </row>
    <row r="7920" spans="1:2" x14ac:dyDescent="0.3">
      <c r="A7920" s="7" t="s">
        <v>1958</v>
      </c>
      <c r="B7920">
        <v>1</v>
      </c>
    </row>
    <row r="7921" spans="1:2" x14ac:dyDescent="0.3">
      <c r="A7921" s="3" t="s">
        <v>5590</v>
      </c>
      <c r="B7921">
        <v>1</v>
      </c>
    </row>
    <row r="7922" spans="1:2" x14ac:dyDescent="0.3">
      <c r="A7922" s="7" t="s">
        <v>5592</v>
      </c>
      <c r="B7922">
        <v>1</v>
      </c>
    </row>
    <row r="7923" spans="1:2" x14ac:dyDescent="0.3">
      <c r="A7923" s="3" t="s">
        <v>12558</v>
      </c>
      <c r="B7923">
        <v>1</v>
      </c>
    </row>
    <row r="7924" spans="1:2" x14ac:dyDescent="0.3">
      <c r="A7924" s="7" t="s">
        <v>1002</v>
      </c>
      <c r="B7924">
        <v>1</v>
      </c>
    </row>
    <row r="7925" spans="1:2" x14ac:dyDescent="0.3">
      <c r="A7925" s="3" t="s">
        <v>9293</v>
      </c>
      <c r="B7925">
        <v>1</v>
      </c>
    </row>
    <row r="7926" spans="1:2" x14ac:dyDescent="0.3">
      <c r="A7926" s="7" t="s">
        <v>5241</v>
      </c>
      <c r="B7926">
        <v>1</v>
      </c>
    </row>
    <row r="7927" spans="1:2" x14ac:dyDescent="0.3">
      <c r="A7927" s="3" t="s">
        <v>3558</v>
      </c>
      <c r="B7927">
        <v>1</v>
      </c>
    </row>
    <row r="7928" spans="1:2" x14ac:dyDescent="0.3">
      <c r="A7928" s="7" t="s">
        <v>3560</v>
      </c>
      <c r="B7928">
        <v>1</v>
      </c>
    </row>
    <row r="7929" spans="1:2" x14ac:dyDescent="0.3">
      <c r="A7929" s="3" t="s">
        <v>3948</v>
      </c>
      <c r="B7929">
        <v>1</v>
      </c>
    </row>
    <row r="7930" spans="1:2" x14ac:dyDescent="0.3">
      <c r="A7930" s="7" t="s">
        <v>3949</v>
      </c>
      <c r="B7930">
        <v>1</v>
      </c>
    </row>
    <row r="7931" spans="1:2" x14ac:dyDescent="0.3">
      <c r="A7931" s="3" t="s">
        <v>16778</v>
      </c>
      <c r="B7931">
        <v>1</v>
      </c>
    </row>
    <row r="7932" spans="1:2" x14ac:dyDescent="0.3">
      <c r="A7932" s="7" t="s">
        <v>2103</v>
      </c>
      <c r="B7932">
        <v>1</v>
      </c>
    </row>
    <row r="7933" spans="1:2" x14ac:dyDescent="0.3">
      <c r="A7933" s="3" t="s">
        <v>2465</v>
      </c>
      <c r="B7933">
        <v>1</v>
      </c>
    </row>
    <row r="7934" spans="1:2" x14ac:dyDescent="0.3">
      <c r="A7934" s="7" t="s">
        <v>2466</v>
      </c>
      <c r="B7934">
        <v>1</v>
      </c>
    </row>
    <row r="7935" spans="1:2" x14ac:dyDescent="0.3">
      <c r="A7935" s="3" t="s">
        <v>21033</v>
      </c>
      <c r="B7935">
        <v>1</v>
      </c>
    </row>
    <row r="7936" spans="1:2" x14ac:dyDescent="0.3">
      <c r="A7936" s="7" t="s">
        <v>19270</v>
      </c>
      <c r="B7936">
        <v>1</v>
      </c>
    </row>
    <row r="7937" spans="1:2" x14ac:dyDescent="0.3">
      <c r="A7937" s="3" t="s">
        <v>20141</v>
      </c>
      <c r="B7937">
        <v>1</v>
      </c>
    </row>
    <row r="7938" spans="1:2" x14ac:dyDescent="0.3">
      <c r="A7938" s="7" t="s">
        <v>13344</v>
      </c>
      <c r="B7938">
        <v>1</v>
      </c>
    </row>
    <row r="7939" spans="1:2" x14ac:dyDescent="0.3">
      <c r="A7939" s="3" t="s">
        <v>16475</v>
      </c>
      <c r="B7939">
        <v>1</v>
      </c>
    </row>
    <row r="7940" spans="1:2" x14ac:dyDescent="0.3">
      <c r="A7940" s="7" t="s">
        <v>12322</v>
      </c>
      <c r="B7940">
        <v>1</v>
      </c>
    </row>
    <row r="7941" spans="1:2" x14ac:dyDescent="0.3">
      <c r="A7941" s="3" t="s">
        <v>19868</v>
      </c>
      <c r="B7941">
        <v>1</v>
      </c>
    </row>
    <row r="7942" spans="1:2" x14ac:dyDescent="0.3">
      <c r="A7942" s="7" t="s">
        <v>4160</v>
      </c>
      <c r="B7942">
        <v>1</v>
      </c>
    </row>
    <row r="7943" spans="1:2" x14ac:dyDescent="0.3">
      <c r="A7943" s="3" t="s">
        <v>21611</v>
      </c>
      <c r="B7943">
        <v>1</v>
      </c>
    </row>
    <row r="7944" spans="1:2" x14ac:dyDescent="0.3">
      <c r="A7944" s="7" t="s">
        <v>21612</v>
      </c>
      <c r="B7944">
        <v>1</v>
      </c>
    </row>
    <row r="7945" spans="1:2" x14ac:dyDescent="0.3">
      <c r="A7945" s="3" t="s">
        <v>10958</v>
      </c>
      <c r="B7945">
        <v>1</v>
      </c>
    </row>
    <row r="7946" spans="1:2" x14ac:dyDescent="0.3">
      <c r="A7946" s="7" t="s">
        <v>10270</v>
      </c>
      <c r="B7946">
        <v>1</v>
      </c>
    </row>
    <row r="7947" spans="1:2" x14ac:dyDescent="0.3">
      <c r="A7947" s="3" t="s">
        <v>10479</v>
      </c>
      <c r="B7947">
        <v>1</v>
      </c>
    </row>
    <row r="7948" spans="1:2" x14ac:dyDescent="0.3">
      <c r="A7948" s="7" t="s">
        <v>10481</v>
      </c>
      <c r="B7948">
        <v>1</v>
      </c>
    </row>
    <row r="7949" spans="1:2" x14ac:dyDescent="0.3">
      <c r="A7949" s="3" t="s">
        <v>1912</v>
      </c>
      <c r="B7949">
        <v>1</v>
      </c>
    </row>
    <row r="7950" spans="1:2" x14ac:dyDescent="0.3">
      <c r="A7950" s="7" t="s">
        <v>1914</v>
      </c>
      <c r="B7950">
        <v>1</v>
      </c>
    </row>
    <row r="7951" spans="1:2" x14ac:dyDescent="0.3">
      <c r="A7951" s="3" t="s">
        <v>707</v>
      </c>
      <c r="B7951">
        <v>1</v>
      </c>
    </row>
    <row r="7952" spans="1:2" x14ac:dyDescent="0.3">
      <c r="A7952" s="7" t="s">
        <v>709</v>
      </c>
      <c r="B7952">
        <v>1</v>
      </c>
    </row>
    <row r="7953" spans="1:2" x14ac:dyDescent="0.3">
      <c r="A7953" s="3" t="s">
        <v>2062</v>
      </c>
      <c r="B7953">
        <v>1</v>
      </c>
    </row>
    <row r="7954" spans="1:2" x14ac:dyDescent="0.3">
      <c r="A7954" s="7" t="s">
        <v>2852</v>
      </c>
      <c r="B7954">
        <v>1</v>
      </c>
    </row>
    <row r="7955" spans="1:2" x14ac:dyDescent="0.3">
      <c r="A7955" s="3" t="s">
        <v>12210</v>
      </c>
      <c r="B7955">
        <v>1</v>
      </c>
    </row>
    <row r="7956" spans="1:2" x14ac:dyDescent="0.3">
      <c r="A7956" s="7" t="s">
        <v>12211</v>
      </c>
      <c r="B7956">
        <v>1</v>
      </c>
    </row>
    <row r="7957" spans="1:2" x14ac:dyDescent="0.3">
      <c r="A7957" s="3" t="s">
        <v>15577</v>
      </c>
      <c r="B7957">
        <v>1</v>
      </c>
    </row>
    <row r="7958" spans="1:2" x14ac:dyDescent="0.3">
      <c r="A7958" s="7" t="s">
        <v>14481</v>
      </c>
      <c r="B7958">
        <v>1</v>
      </c>
    </row>
    <row r="7959" spans="1:2" x14ac:dyDescent="0.3">
      <c r="A7959" s="3" t="s">
        <v>3085</v>
      </c>
      <c r="B7959">
        <v>1</v>
      </c>
    </row>
    <row r="7960" spans="1:2" x14ac:dyDescent="0.3">
      <c r="A7960" s="7" t="s">
        <v>3086</v>
      </c>
      <c r="B7960">
        <v>1</v>
      </c>
    </row>
    <row r="7961" spans="1:2" x14ac:dyDescent="0.3">
      <c r="A7961" s="3" t="s">
        <v>6418</v>
      </c>
      <c r="B7961">
        <v>1</v>
      </c>
    </row>
    <row r="7962" spans="1:2" x14ac:dyDescent="0.3">
      <c r="A7962" s="7" t="s">
        <v>5241</v>
      </c>
      <c r="B7962">
        <v>1</v>
      </c>
    </row>
    <row r="7963" spans="1:2" x14ac:dyDescent="0.3">
      <c r="A7963" s="3" t="s">
        <v>3366</v>
      </c>
      <c r="B7963">
        <v>1</v>
      </c>
    </row>
    <row r="7964" spans="1:2" x14ac:dyDescent="0.3">
      <c r="A7964" s="7" t="s">
        <v>3368</v>
      </c>
      <c r="B7964">
        <v>1</v>
      </c>
    </row>
    <row r="7965" spans="1:2" x14ac:dyDescent="0.3">
      <c r="A7965" s="3" t="s">
        <v>15338</v>
      </c>
      <c r="B7965">
        <v>1</v>
      </c>
    </row>
    <row r="7966" spans="1:2" x14ac:dyDescent="0.3">
      <c r="A7966" s="7" t="s">
        <v>15339</v>
      </c>
      <c r="B7966">
        <v>1</v>
      </c>
    </row>
    <row r="7967" spans="1:2" x14ac:dyDescent="0.3">
      <c r="A7967" s="3" t="s">
        <v>14251</v>
      </c>
      <c r="B7967">
        <v>1</v>
      </c>
    </row>
    <row r="7968" spans="1:2" x14ac:dyDescent="0.3">
      <c r="A7968" s="7" t="s">
        <v>9661</v>
      </c>
      <c r="B7968">
        <v>1</v>
      </c>
    </row>
    <row r="7969" spans="1:2" x14ac:dyDescent="0.3">
      <c r="A7969" s="3" t="s">
        <v>1864</v>
      </c>
      <c r="B7969">
        <v>1</v>
      </c>
    </row>
    <row r="7970" spans="1:2" x14ac:dyDescent="0.3">
      <c r="A7970" s="7" t="s">
        <v>294</v>
      </c>
      <c r="B7970">
        <v>1</v>
      </c>
    </row>
    <row r="7971" spans="1:2" x14ac:dyDescent="0.3">
      <c r="A7971" s="3" t="s">
        <v>17811</v>
      </c>
      <c r="B7971">
        <v>1</v>
      </c>
    </row>
    <row r="7972" spans="1:2" x14ac:dyDescent="0.3">
      <c r="A7972" s="7" t="s">
        <v>184</v>
      </c>
      <c r="B7972">
        <v>1</v>
      </c>
    </row>
    <row r="7973" spans="1:2" x14ac:dyDescent="0.3">
      <c r="A7973" s="3" t="s">
        <v>20542</v>
      </c>
      <c r="B7973">
        <v>1</v>
      </c>
    </row>
    <row r="7974" spans="1:2" x14ac:dyDescent="0.3">
      <c r="A7974" s="7" t="s">
        <v>8959</v>
      </c>
      <c r="B7974">
        <v>1</v>
      </c>
    </row>
    <row r="7975" spans="1:2" x14ac:dyDescent="0.3">
      <c r="A7975" s="3" t="s">
        <v>14860</v>
      </c>
      <c r="B7975">
        <v>1</v>
      </c>
    </row>
    <row r="7976" spans="1:2" x14ac:dyDescent="0.3">
      <c r="A7976" s="7" t="s">
        <v>11542</v>
      </c>
      <c r="B7976">
        <v>1</v>
      </c>
    </row>
    <row r="7977" spans="1:2" x14ac:dyDescent="0.3">
      <c r="A7977" s="3" t="s">
        <v>21602</v>
      </c>
      <c r="B7977">
        <v>1</v>
      </c>
    </row>
    <row r="7978" spans="1:2" x14ac:dyDescent="0.3">
      <c r="A7978" s="7" t="s">
        <v>21604</v>
      </c>
      <c r="B7978">
        <v>1</v>
      </c>
    </row>
    <row r="7979" spans="1:2" x14ac:dyDescent="0.3">
      <c r="A7979" s="3" t="s">
        <v>834</v>
      </c>
      <c r="B7979">
        <v>1</v>
      </c>
    </row>
    <row r="7980" spans="1:2" x14ac:dyDescent="0.3">
      <c r="A7980" s="7" t="s">
        <v>49</v>
      </c>
      <c r="B7980">
        <v>1</v>
      </c>
    </row>
    <row r="7981" spans="1:2" x14ac:dyDescent="0.3">
      <c r="A7981" s="3" t="s">
        <v>7768</v>
      </c>
      <c r="B7981">
        <v>1</v>
      </c>
    </row>
    <row r="7982" spans="1:2" x14ac:dyDescent="0.3">
      <c r="A7982" s="7" t="s">
        <v>2146</v>
      </c>
      <c r="B7982">
        <v>1</v>
      </c>
    </row>
    <row r="7983" spans="1:2" x14ac:dyDescent="0.3">
      <c r="A7983" s="3" t="s">
        <v>14464</v>
      </c>
      <c r="B7983">
        <v>1</v>
      </c>
    </row>
    <row r="7984" spans="1:2" x14ac:dyDescent="0.3">
      <c r="A7984" s="7" t="s">
        <v>14466</v>
      </c>
      <c r="B7984">
        <v>1</v>
      </c>
    </row>
    <row r="7985" spans="1:2" x14ac:dyDescent="0.3">
      <c r="A7985" s="3" t="s">
        <v>6664</v>
      </c>
      <c r="B7985">
        <v>1</v>
      </c>
    </row>
    <row r="7986" spans="1:2" x14ac:dyDescent="0.3">
      <c r="A7986" s="7" t="s">
        <v>4292</v>
      </c>
      <c r="B7986">
        <v>1</v>
      </c>
    </row>
    <row r="7987" spans="1:2" x14ac:dyDescent="0.3">
      <c r="A7987" s="3" t="s">
        <v>16036</v>
      </c>
      <c r="B7987">
        <v>1</v>
      </c>
    </row>
    <row r="7988" spans="1:2" x14ac:dyDescent="0.3">
      <c r="A7988" s="7" t="s">
        <v>11530</v>
      </c>
      <c r="B7988">
        <v>1</v>
      </c>
    </row>
    <row r="7989" spans="1:2" x14ac:dyDescent="0.3">
      <c r="A7989" s="3" t="s">
        <v>6216</v>
      </c>
      <c r="B7989">
        <v>1</v>
      </c>
    </row>
    <row r="7990" spans="1:2" x14ac:dyDescent="0.3">
      <c r="A7990" s="7" t="s">
        <v>6218</v>
      </c>
      <c r="B7990">
        <v>1</v>
      </c>
    </row>
    <row r="7991" spans="1:2" x14ac:dyDescent="0.3">
      <c r="A7991" s="3" t="s">
        <v>14824</v>
      </c>
      <c r="B7991">
        <v>1</v>
      </c>
    </row>
    <row r="7992" spans="1:2" x14ac:dyDescent="0.3">
      <c r="A7992" s="7" t="s">
        <v>4417</v>
      </c>
      <c r="B7992">
        <v>1</v>
      </c>
    </row>
    <row r="7993" spans="1:2" x14ac:dyDescent="0.3">
      <c r="A7993" s="3" t="s">
        <v>21441</v>
      </c>
      <c r="B7993">
        <v>1</v>
      </c>
    </row>
    <row r="7994" spans="1:2" x14ac:dyDescent="0.3">
      <c r="A7994" s="7" t="s">
        <v>21442</v>
      </c>
      <c r="B7994">
        <v>1</v>
      </c>
    </row>
    <row r="7995" spans="1:2" x14ac:dyDescent="0.3">
      <c r="A7995" s="3" t="s">
        <v>17977</v>
      </c>
      <c r="B7995">
        <v>1</v>
      </c>
    </row>
    <row r="7996" spans="1:2" x14ac:dyDescent="0.3">
      <c r="A7996" s="7" t="s">
        <v>10823</v>
      </c>
      <c r="B7996">
        <v>1</v>
      </c>
    </row>
    <row r="7997" spans="1:2" x14ac:dyDescent="0.3">
      <c r="A7997" s="3" t="s">
        <v>14731</v>
      </c>
      <c r="B7997">
        <v>1</v>
      </c>
    </row>
    <row r="7998" spans="1:2" x14ac:dyDescent="0.3">
      <c r="A7998" s="7" t="s">
        <v>14732</v>
      </c>
      <c r="B7998">
        <v>1</v>
      </c>
    </row>
    <row r="7999" spans="1:2" x14ac:dyDescent="0.3">
      <c r="A7999" s="3" t="s">
        <v>21146</v>
      </c>
      <c r="B7999">
        <v>1</v>
      </c>
    </row>
    <row r="8000" spans="1:2" x14ac:dyDescent="0.3">
      <c r="A8000" s="7" t="s">
        <v>16736</v>
      </c>
      <c r="B8000">
        <v>1</v>
      </c>
    </row>
    <row r="8001" spans="1:2" x14ac:dyDescent="0.3">
      <c r="A8001" s="3" t="s">
        <v>15706</v>
      </c>
      <c r="B8001">
        <v>1</v>
      </c>
    </row>
    <row r="8002" spans="1:2" x14ac:dyDescent="0.3">
      <c r="A8002" s="7" t="s">
        <v>15707</v>
      </c>
      <c r="B8002">
        <v>1</v>
      </c>
    </row>
    <row r="8003" spans="1:2" x14ac:dyDescent="0.3">
      <c r="A8003" s="3" t="s">
        <v>20816</v>
      </c>
      <c r="B8003">
        <v>1</v>
      </c>
    </row>
    <row r="8004" spans="1:2" x14ac:dyDescent="0.3">
      <c r="A8004" s="7" t="s">
        <v>16969</v>
      </c>
      <c r="B8004">
        <v>1</v>
      </c>
    </row>
    <row r="8005" spans="1:2" x14ac:dyDescent="0.3">
      <c r="A8005" s="3" t="s">
        <v>7501</v>
      </c>
      <c r="B8005">
        <v>1</v>
      </c>
    </row>
    <row r="8006" spans="1:2" x14ac:dyDescent="0.3">
      <c r="A8006" s="7" t="s">
        <v>7503</v>
      </c>
      <c r="B8006">
        <v>1</v>
      </c>
    </row>
    <row r="8007" spans="1:2" x14ac:dyDescent="0.3">
      <c r="A8007" s="3" t="s">
        <v>21393</v>
      </c>
      <c r="B8007">
        <v>1</v>
      </c>
    </row>
    <row r="8008" spans="1:2" x14ac:dyDescent="0.3">
      <c r="A8008" s="7" t="s">
        <v>21394</v>
      </c>
      <c r="B8008">
        <v>1</v>
      </c>
    </row>
    <row r="8009" spans="1:2" x14ac:dyDescent="0.3">
      <c r="A8009" s="3" t="s">
        <v>8691</v>
      </c>
      <c r="B8009">
        <v>1</v>
      </c>
    </row>
    <row r="8010" spans="1:2" x14ac:dyDescent="0.3">
      <c r="A8010" s="7" t="s">
        <v>1841</v>
      </c>
      <c r="B8010">
        <v>1</v>
      </c>
    </row>
    <row r="8011" spans="1:2" x14ac:dyDescent="0.3">
      <c r="A8011" s="3" t="s">
        <v>7131</v>
      </c>
      <c r="B8011">
        <v>1</v>
      </c>
    </row>
    <row r="8012" spans="1:2" x14ac:dyDescent="0.3">
      <c r="A8012" s="7" t="s">
        <v>7132</v>
      </c>
      <c r="B8012">
        <v>1</v>
      </c>
    </row>
    <row r="8013" spans="1:2" x14ac:dyDescent="0.3">
      <c r="A8013" s="3" t="s">
        <v>20305</v>
      </c>
      <c r="B8013">
        <v>1</v>
      </c>
    </row>
    <row r="8014" spans="1:2" x14ac:dyDescent="0.3">
      <c r="A8014" s="7" t="s">
        <v>12624</v>
      </c>
      <c r="B8014">
        <v>1</v>
      </c>
    </row>
    <row r="8015" spans="1:2" x14ac:dyDescent="0.3">
      <c r="A8015" s="3" t="s">
        <v>1097</v>
      </c>
      <c r="B8015">
        <v>1</v>
      </c>
    </row>
    <row r="8016" spans="1:2" x14ac:dyDescent="0.3">
      <c r="A8016" s="7" t="s">
        <v>831</v>
      </c>
      <c r="B8016">
        <v>1</v>
      </c>
    </row>
    <row r="8017" spans="1:2" x14ac:dyDescent="0.3">
      <c r="A8017" s="3" t="s">
        <v>14692</v>
      </c>
      <c r="B8017">
        <v>1</v>
      </c>
    </row>
    <row r="8018" spans="1:2" x14ac:dyDescent="0.3">
      <c r="A8018" s="7" t="s">
        <v>14694</v>
      </c>
      <c r="B8018">
        <v>1</v>
      </c>
    </row>
    <row r="8019" spans="1:2" x14ac:dyDescent="0.3">
      <c r="A8019" s="3" t="s">
        <v>1738</v>
      </c>
      <c r="B8019">
        <v>1</v>
      </c>
    </row>
    <row r="8020" spans="1:2" x14ac:dyDescent="0.3">
      <c r="A8020" s="7" t="s">
        <v>1740</v>
      </c>
      <c r="B8020">
        <v>1</v>
      </c>
    </row>
    <row r="8021" spans="1:2" x14ac:dyDescent="0.3">
      <c r="A8021" s="3" t="s">
        <v>10667</v>
      </c>
      <c r="B8021">
        <v>1</v>
      </c>
    </row>
    <row r="8022" spans="1:2" x14ac:dyDescent="0.3">
      <c r="A8022" s="7" t="s">
        <v>10071</v>
      </c>
      <c r="B8022">
        <v>1</v>
      </c>
    </row>
    <row r="8023" spans="1:2" x14ac:dyDescent="0.3">
      <c r="A8023" s="3" t="s">
        <v>16428</v>
      </c>
      <c r="B8023">
        <v>1</v>
      </c>
    </row>
    <row r="8024" spans="1:2" x14ac:dyDescent="0.3">
      <c r="A8024" s="7" t="s">
        <v>16430</v>
      </c>
      <c r="B8024">
        <v>1</v>
      </c>
    </row>
    <row r="8025" spans="1:2" x14ac:dyDescent="0.3">
      <c r="A8025" s="3" t="s">
        <v>5552</v>
      </c>
      <c r="B8025">
        <v>1</v>
      </c>
    </row>
    <row r="8026" spans="1:2" x14ac:dyDescent="0.3">
      <c r="A8026" s="7" t="s">
        <v>2532</v>
      </c>
      <c r="B8026">
        <v>1</v>
      </c>
    </row>
    <row r="8027" spans="1:2" x14ac:dyDescent="0.3">
      <c r="A8027" s="3" t="s">
        <v>17774</v>
      </c>
      <c r="B8027">
        <v>1</v>
      </c>
    </row>
    <row r="8028" spans="1:2" x14ac:dyDescent="0.3">
      <c r="A8028" s="7" t="s">
        <v>17775</v>
      </c>
      <c r="B8028">
        <v>1</v>
      </c>
    </row>
    <row r="8029" spans="1:2" x14ac:dyDescent="0.3">
      <c r="A8029" s="3" t="s">
        <v>4222</v>
      </c>
      <c r="B8029">
        <v>1</v>
      </c>
    </row>
    <row r="8030" spans="1:2" x14ac:dyDescent="0.3">
      <c r="A8030" s="7" t="s">
        <v>4224</v>
      </c>
      <c r="B8030">
        <v>1</v>
      </c>
    </row>
    <row r="8031" spans="1:2" x14ac:dyDescent="0.3">
      <c r="A8031" s="3" t="s">
        <v>15607</v>
      </c>
      <c r="B8031">
        <v>1</v>
      </c>
    </row>
    <row r="8032" spans="1:2" x14ac:dyDescent="0.3">
      <c r="A8032" s="7" t="s">
        <v>12913</v>
      </c>
      <c r="B8032">
        <v>1</v>
      </c>
    </row>
    <row r="8033" spans="1:2" x14ac:dyDescent="0.3">
      <c r="A8033" s="3" t="s">
        <v>17800</v>
      </c>
      <c r="B8033">
        <v>1</v>
      </c>
    </row>
    <row r="8034" spans="1:2" x14ac:dyDescent="0.3">
      <c r="A8034" s="7" t="s">
        <v>17801</v>
      </c>
      <c r="B8034">
        <v>1</v>
      </c>
    </row>
    <row r="8035" spans="1:2" x14ac:dyDescent="0.3">
      <c r="A8035" s="3" t="s">
        <v>21331</v>
      </c>
      <c r="B8035">
        <v>1</v>
      </c>
    </row>
    <row r="8036" spans="1:2" x14ac:dyDescent="0.3">
      <c r="A8036" s="7" t="s">
        <v>8421</v>
      </c>
      <c r="B8036">
        <v>1</v>
      </c>
    </row>
    <row r="8037" spans="1:2" x14ac:dyDescent="0.3">
      <c r="A8037" s="3" t="s">
        <v>3097</v>
      </c>
      <c r="B8037">
        <v>1</v>
      </c>
    </row>
    <row r="8038" spans="1:2" x14ac:dyDescent="0.3">
      <c r="A8038" s="7" t="s">
        <v>3099</v>
      </c>
      <c r="B8038">
        <v>1</v>
      </c>
    </row>
    <row r="8039" spans="1:2" x14ac:dyDescent="0.3">
      <c r="A8039" s="3" t="s">
        <v>18248</v>
      </c>
      <c r="B8039">
        <v>1</v>
      </c>
    </row>
    <row r="8040" spans="1:2" x14ac:dyDescent="0.3">
      <c r="A8040" s="7" t="s">
        <v>17642</v>
      </c>
      <c r="B8040">
        <v>1</v>
      </c>
    </row>
    <row r="8041" spans="1:2" x14ac:dyDescent="0.3">
      <c r="A8041" s="3" t="s">
        <v>9701</v>
      </c>
      <c r="B8041">
        <v>1</v>
      </c>
    </row>
    <row r="8042" spans="1:2" x14ac:dyDescent="0.3">
      <c r="A8042" s="7" t="s">
        <v>9321</v>
      </c>
      <c r="B8042">
        <v>1</v>
      </c>
    </row>
    <row r="8043" spans="1:2" x14ac:dyDescent="0.3">
      <c r="A8043" s="3" t="s">
        <v>18641</v>
      </c>
      <c r="B8043">
        <v>1</v>
      </c>
    </row>
    <row r="8044" spans="1:2" x14ac:dyDescent="0.3">
      <c r="A8044" s="7" t="s">
        <v>18642</v>
      </c>
      <c r="B8044">
        <v>1</v>
      </c>
    </row>
    <row r="8045" spans="1:2" x14ac:dyDescent="0.3">
      <c r="A8045" s="3" t="s">
        <v>14844</v>
      </c>
      <c r="B8045">
        <v>1</v>
      </c>
    </row>
    <row r="8046" spans="1:2" x14ac:dyDescent="0.3">
      <c r="A8046" s="7" t="s">
        <v>14845</v>
      </c>
      <c r="B8046">
        <v>1</v>
      </c>
    </row>
    <row r="8047" spans="1:2" x14ac:dyDescent="0.3">
      <c r="A8047" s="3" t="s">
        <v>1512</v>
      </c>
      <c r="B8047">
        <v>1</v>
      </c>
    </row>
    <row r="8048" spans="1:2" x14ac:dyDescent="0.3">
      <c r="A8048" s="7" t="s">
        <v>1513</v>
      </c>
      <c r="B8048">
        <v>1</v>
      </c>
    </row>
    <row r="8049" spans="1:2" x14ac:dyDescent="0.3">
      <c r="A8049" s="3" t="s">
        <v>18733</v>
      </c>
      <c r="B8049">
        <v>1</v>
      </c>
    </row>
    <row r="8050" spans="1:2" x14ac:dyDescent="0.3">
      <c r="A8050" s="7" t="s">
        <v>18735</v>
      </c>
      <c r="B8050">
        <v>1</v>
      </c>
    </row>
    <row r="8051" spans="1:2" x14ac:dyDescent="0.3">
      <c r="A8051" s="3" t="s">
        <v>9880</v>
      </c>
      <c r="B8051">
        <v>1</v>
      </c>
    </row>
    <row r="8052" spans="1:2" x14ac:dyDescent="0.3">
      <c r="A8052" s="7" t="s">
        <v>9881</v>
      </c>
      <c r="B8052">
        <v>1</v>
      </c>
    </row>
    <row r="8053" spans="1:2" x14ac:dyDescent="0.3">
      <c r="A8053" s="3" t="s">
        <v>5466</v>
      </c>
      <c r="B8053">
        <v>1</v>
      </c>
    </row>
    <row r="8054" spans="1:2" x14ac:dyDescent="0.3">
      <c r="A8054" s="7" t="s">
        <v>5468</v>
      </c>
      <c r="B8054">
        <v>1</v>
      </c>
    </row>
    <row r="8055" spans="1:2" x14ac:dyDescent="0.3">
      <c r="A8055" s="3" t="s">
        <v>4039</v>
      </c>
      <c r="B8055">
        <v>1</v>
      </c>
    </row>
    <row r="8056" spans="1:2" x14ac:dyDescent="0.3">
      <c r="A8056" s="7" t="s">
        <v>1384</v>
      </c>
      <c r="B8056">
        <v>1</v>
      </c>
    </row>
    <row r="8057" spans="1:2" x14ac:dyDescent="0.3">
      <c r="A8057" s="3" t="s">
        <v>20555</v>
      </c>
      <c r="B8057">
        <v>1</v>
      </c>
    </row>
    <row r="8058" spans="1:2" x14ac:dyDescent="0.3">
      <c r="A8058" s="7" t="s">
        <v>12155</v>
      </c>
      <c r="B8058">
        <v>1</v>
      </c>
    </row>
    <row r="8059" spans="1:2" x14ac:dyDescent="0.3">
      <c r="A8059" s="3" t="s">
        <v>16916</v>
      </c>
      <c r="B8059">
        <v>1</v>
      </c>
    </row>
    <row r="8060" spans="1:2" x14ac:dyDescent="0.3">
      <c r="A8060" s="7" t="s">
        <v>5026</v>
      </c>
      <c r="B8060">
        <v>1</v>
      </c>
    </row>
    <row r="8061" spans="1:2" x14ac:dyDescent="0.3">
      <c r="A8061" s="3" t="s">
        <v>4453</v>
      </c>
      <c r="B8061">
        <v>1</v>
      </c>
    </row>
    <row r="8062" spans="1:2" x14ac:dyDescent="0.3">
      <c r="A8062" s="7" t="s">
        <v>4454</v>
      </c>
      <c r="B8062">
        <v>1</v>
      </c>
    </row>
    <row r="8063" spans="1:2" x14ac:dyDescent="0.3">
      <c r="A8063" s="3" t="s">
        <v>16098</v>
      </c>
      <c r="B8063">
        <v>1</v>
      </c>
    </row>
    <row r="8064" spans="1:2" x14ac:dyDescent="0.3">
      <c r="A8064" s="7" t="s">
        <v>10733</v>
      </c>
      <c r="B8064">
        <v>1</v>
      </c>
    </row>
    <row r="8065" spans="1:2" x14ac:dyDescent="0.3">
      <c r="A8065" s="3" t="s">
        <v>21287</v>
      </c>
      <c r="B8065">
        <v>1</v>
      </c>
    </row>
    <row r="8066" spans="1:2" x14ac:dyDescent="0.3">
      <c r="A8066" s="7" t="s">
        <v>2066</v>
      </c>
      <c r="B8066">
        <v>1</v>
      </c>
    </row>
    <row r="8067" spans="1:2" x14ac:dyDescent="0.3">
      <c r="A8067" s="3" t="s">
        <v>16355</v>
      </c>
      <c r="B8067">
        <v>1</v>
      </c>
    </row>
    <row r="8068" spans="1:2" x14ac:dyDescent="0.3">
      <c r="A8068" s="7" t="s">
        <v>16356</v>
      </c>
      <c r="B8068">
        <v>1</v>
      </c>
    </row>
    <row r="8069" spans="1:2" x14ac:dyDescent="0.3">
      <c r="A8069" s="3" t="s">
        <v>7765</v>
      </c>
      <c r="B8069">
        <v>1</v>
      </c>
    </row>
    <row r="8070" spans="1:2" x14ac:dyDescent="0.3">
      <c r="A8070" s="7" t="s">
        <v>1513</v>
      </c>
      <c r="B8070">
        <v>1</v>
      </c>
    </row>
    <row r="8071" spans="1:2" x14ac:dyDescent="0.3">
      <c r="A8071" s="3" t="s">
        <v>19702</v>
      </c>
      <c r="B8071">
        <v>1</v>
      </c>
    </row>
    <row r="8072" spans="1:2" x14ac:dyDescent="0.3">
      <c r="A8072" s="7" t="s">
        <v>19703</v>
      </c>
      <c r="B8072">
        <v>1</v>
      </c>
    </row>
    <row r="8073" spans="1:2" x14ac:dyDescent="0.3">
      <c r="A8073" s="3" t="s">
        <v>7726</v>
      </c>
      <c r="B8073">
        <v>1</v>
      </c>
    </row>
    <row r="8074" spans="1:2" x14ac:dyDescent="0.3">
      <c r="A8074" s="7" t="s">
        <v>6277</v>
      </c>
      <c r="B8074">
        <v>1</v>
      </c>
    </row>
    <row r="8075" spans="1:2" x14ac:dyDescent="0.3">
      <c r="A8075" s="3" t="s">
        <v>19216</v>
      </c>
      <c r="B8075">
        <v>1</v>
      </c>
    </row>
    <row r="8076" spans="1:2" x14ac:dyDescent="0.3">
      <c r="A8076" s="7" t="s">
        <v>19172</v>
      </c>
      <c r="B8076">
        <v>1</v>
      </c>
    </row>
    <row r="8077" spans="1:2" x14ac:dyDescent="0.3">
      <c r="A8077" s="3" t="s">
        <v>17494</v>
      </c>
      <c r="B8077">
        <v>1</v>
      </c>
    </row>
    <row r="8078" spans="1:2" x14ac:dyDescent="0.3">
      <c r="A8078" s="7" t="s">
        <v>20867</v>
      </c>
      <c r="B8078">
        <v>1</v>
      </c>
    </row>
    <row r="8079" spans="1:2" x14ac:dyDescent="0.3">
      <c r="A8079" s="3" t="s">
        <v>12529</v>
      </c>
      <c r="B8079">
        <v>1</v>
      </c>
    </row>
    <row r="8080" spans="1:2" x14ac:dyDescent="0.3">
      <c r="A8080" s="7" t="s">
        <v>2721</v>
      </c>
      <c r="B8080">
        <v>1</v>
      </c>
    </row>
    <row r="8081" spans="1:2" x14ac:dyDescent="0.3">
      <c r="A8081" s="3" t="s">
        <v>5240</v>
      </c>
      <c r="B8081">
        <v>1</v>
      </c>
    </row>
    <row r="8082" spans="1:2" x14ac:dyDescent="0.3">
      <c r="A8082" s="7" t="s">
        <v>6377</v>
      </c>
      <c r="B8082">
        <v>1</v>
      </c>
    </row>
    <row r="8083" spans="1:2" x14ac:dyDescent="0.3">
      <c r="A8083" s="3" t="s">
        <v>15782</v>
      </c>
      <c r="B8083">
        <v>1</v>
      </c>
    </row>
    <row r="8084" spans="1:2" x14ac:dyDescent="0.3">
      <c r="A8084" s="7" t="s">
        <v>15783</v>
      </c>
      <c r="B8084">
        <v>1</v>
      </c>
    </row>
    <row r="8085" spans="1:2" x14ac:dyDescent="0.3">
      <c r="A8085" s="3" t="s">
        <v>13821</v>
      </c>
      <c r="B8085">
        <v>1</v>
      </c>
    </row>
    <row r="8086" spans="1:2" x14ac:dyDescent="0.3">
      <c r="A8086" s="7" t="s">
        <v>13823</v>
      </c>
      <c r="B8086">
        <v>1</v>
      </c>
    </row>
    <row r="8087" spans="1:2" x14ac:dyDescent="0.3">
      <c r="A8087" s="3" t="s">
        <v>16358</v>
      </c>
      <c r="B8087">
        <v>1</v>
      </c>
    </row>
    <row r="8088" spans="1:2" x14ac:dyDescent="0.3">
      <c r="A8088" s="7" t="s">
        <v>16360</v>
      </c>
      <c r="B8088">
        <v>1</v>
      </c>
    </row>
    <row r="8089" spans="1:2" x14ac:dyDescent="0.3">
      <c r="A8089" s="3" t="s">
        <v>1895</v>
      </c>
      <c r="B8089">
        <v>1</v>
      </c>
    </row>
    <row r="8090" spans="1:2" x14ac:dyDescent="0.3">
      <c r="A8090" s="7" t="s">
        <v>1897</v>
      </c>
      <c r="B8090">
        <v>1</v>
      </c>
    </row>
    <row r="8091" spans="1:2" x14ac:dyDescent="0.3">
      <c r="A8091" s="3" t="s">
        <v>20782</v>
      </c>
      <c r="B8091">
        <v>1</v>
      </c>
    </row>
    <row r="8092" spans="1:2" x14ac:dyDescent="0.3">
      <c r="A8092" s="7" t="s">
        <v>19430</v>
      </c>
      <c r="B8092">
        <v>1</v>
      </c>
    </row>
    <row r="8093" spans="1:2" x14ac:dyDescent="0.3">
      <c r="A8093" s="3" t="s">
        <v>6137</v>
      </c>
      <c r="B8093">
        <v>1</v>
      </c>
    </row>
    <row r="8094" spans="1:2" x14ac:dyDescent="0.3">
      <c r="A8094" s="7" t="s">
        <v>6138</v>
      </c>
      <c r="B8094">
        <v>1</v>
      </c>
    </row>
    <row r="8095" spans="1:2" x14ac:dyDescent="0.3">
      <c r="A8095" s="3" t="s">
        <v>879</v>
      </c>
      <c r="B8095">
        <v>1</v>
      </c>
    </row>
    <row r="8096" spans="1:2" x14ac:dyDescent="0.3">
      <c r="A8096" s="7" t="s">
        <v>881</v>
      </c>
      <c r="B8096">
        <v>1</v>
      </c>
    </row>
    <row r="8097" spans="1:2" x14ac:dyDescent="0.3">
      <c r="A8097" s="3" t="s">
        <v>769</v>
      </c>
      <c r="B8097">
        <v>1</v>
      </c>
    </row>
    <row r="8098" spans="1:2" x14ac:dyDescent="0.3">
      <c r="A8098" s="7" t="s">
        <v>746</v>
      </c>
      <c r="B8098">
        <v>1</v>
      </c>
    </row>
    <row r="8099" spans="1:2" x14ac:dyDescent="0.3">
      <c r="A8099" s="3" t="s">
        <v>19952</v>
      </c>
      <c r="B8099">
        <v>1</v>
      </c>
    </row>
    <row r="8100" spans="1:2" x14ac:dyDescent="0.3">
      <c r="A8100" s="7" t="s">
        <v>11299</v>
      </c>
      <c r="B8100">
        <v>1</v>
      </c>
    </row>
    <row r="8101" spans="1:2" x14ac:dyDescent="0.3">
      <c r="A8101" s="3" t="s">
        <v>5026</v>
      </c>
      <c r="B8101">
        <v>1</v>
      </c>
    </row>
    <row r="8102" spans="1:2" x14ac:dyDescent="0.3">
      <c r="A8102" s="7" t="s">
        <v>18540</v>
      </c>
      <c r="B8102">
        <v>1</v>
      </c>
    </row>
    <row r="8103" spans="1:2" x14ac:dyDescent="0.3">
      <c r="A8103" s="3" t="s">
        <v>12092</v>
      </c>
      <c r="B8103">
        <v>1</v>
      </c>
    </row>
    <row r="8104" spans="1:2" x14ac:dyDescent="0.3">
      <c r="A8104" s="7" t="s">
        <v>6369</v>
      </c>
      <c r="B8104">
        <v>1</v>
      </c>
    </row>
    <row r="8105" spans="1:2" x14ac:dyDescent="0.3">
      <c r="A8105" s="3" t="s">
        <v>8476</v>
      </c>
      <c r="B8105">
        <v>1</v>
      </c>
    </row>
    <row r="8106" spans="1:2" x14ac:dyDescent="0.3">
      <c r="A8106" s="7" t="s">
        <v>8478</v>
      </c>
      <c r="B8106">
        <v>1</v>
      </c>
    </row>
    <row r="8107" spans="1:2" x14ac:dyDescent="0.3">
      <c r="A8107" s="3" t="s">
        <v>17076</v>
      </c>
      <c r="B8107">
        <v>1</v>
      </c>
    </row>
    <row r="8108" spans="1:2" x14ac:dyDescent="0.3">
      <c r="A8108" s="7" t="s">
        <v>16166</v>
      </c>
      <c r="B8108">
        <v>1</v>
      </c>
    </row>
    <row r="8109" spans="1:2" x14ac:dyDescent="0.3">
      <c r="A8109" s="3" t="s">
        <v>16403</v>
      </c>
      <c r="B8109">
        <v>1</v>
      </c>
    </row>
    <row r="8110" spans="1:2" x14ac:dyDescent="0.3">
      <c r="A8110" s="7" t="s">
        <v>16404</v>
      </c>
      <c r="B8110">
        <v>1</v>
      </c>
    </row>
    <row r="8111" spans="1:2" x14ac:dyDescent="0.3">
      <c r="A8111" s="3" t="s">
        <v>2438</v>
      </c>
      <c r="B8111">
        <v>1</v>
      </c>
    </row>
    <row r="8112" spans="1:2" x14ac:dyDescent="0.3">
      <c r="A8112" s="7" t="s">
        <v>2440</v>
      </c>
      <c r="B8112">
        <v>1</v>
      </c>
    </row>
    <row r="8113" spans="1:2" x14ac:dyDescent="0.3">
      <c r="A8113" s="3" t="s">
        <v>20070</v>
      </c>
      <c r="B8113">
        <v>1</v>
      </c>
    </row>
    <row r="8114" spans="1:2" x14ac:dyDescent="0.3">
      <c r="A8114" s="7" t="s">
        <v>19273</v>
      </c>
      <c r="B8114">
        <v>1</v>
      </c>
    </row>
    <row r="8115" spans="1:2" x14ac:dyDescent="0.3">
      <c r="A8115" s="3" t="s">
        <v>9007</v>
      </c>
      <c r="B8115">
        <v>1</v>
      </c>
    </row>
    <row r="8116" spans="1:2" x14ac:dyDescent="0.3">
      <c r="A8116" s="7" t="s">
        <v>9008</v>
      </c>
      <c r="B8116">
        <v>1</v>
      </c>
    </row>
    <row r="8117" spans="1:2" x14ac:dyDescent="0.3">
      <c r="A8117" s="3" t="s">
        <v>18807</v>
      </c>
      <c r="B8117">
        <v>1</v>
      </c>
    </row>
    <row r="8118" spans="1:2" x14ac:dyDescent="0.3">
      <c r="A8118" s="7" t="s">
        <v>18809</v>
      </c>
      <c r="B8118">
        <v>1</v>
      </c>
    </row>
    <row r="8119" spans="1:2" x14ac:dyDescent="0.3">
      <c r="A8119" s="3" t="s">
        <v>16538</v>
      </c>
      <c r="B8119">
        <v>1</v>
      </c>
    </row>
    <row r="8120" spans="1:2" x14ac:dyDescent="0.3">
      <c r="A8120" s="7" t="s">
        <v>18551</v>
      </c>
      <c r="B8120">
        <v>1</v>
      </c>
    </row>
    <row r="8121" spans="1:2" x14ac:dyDescent="0.3">
      <c r="A8121" s="3" t="s">
        <v>21645</v>
      </c>
      <c r="B8121">
        <v>1</v>
      </c>
    </row>
    <row r="8122" spans="1:2" x14ac:dyDescent="0.3">
      <c r="A8122" s="7" t="s">
        <v>21646</v>
      </c>
      <c r="B8122">
        <v>1</v>
      </c>
    </row>
    <row r="8123" spans="1:2" x14ac:dyDescent="0.3">
      <c r="A8123" s="3" t="s">
        <v>20609</v>
      </c>
      <c r="B8123">
        <v>1</v>
      </c>
    </row>
    <row r="8124" spans="1:2" x14ac:dyDescent="0.3">
      <c r="A8124" s="7" t="s">
        <v>20609</v>
      </c>
      <c r="B8124">
        <v>1</v>
      </c>
    </row>
    <row r="8125" spans="1:2" x14ac:dyDescent="0.3">
      <c r="A8125" s="3" t="s">
        <v>8164</v>
      </c>
      <c r="B8125">
        <v>1</v>
      </c>
    </row>
    <row r="8126" spans="1:2" x14ac:dyDescent="0.3">
      <c r="A8126" s="7" t="s">
        <v>8166</v>
      </c>
      <c r="B8126">
        <v>1</v>
      </c>
    </row>
    <row r="8127" spans="1:2" x14ac:dyDescent="0.3">
      <c r="A8127" s="3" t="s">
        <v>7213</v>
      </c>
      <c r="B8127">
        <v>1</v>
      </c>
    </row>
    <row r="8128" spans="1:2" x14ac:dyDescent="0.3">
      <c r="A8128" s="7" t="s">
        <v>194</v>
      </c>
      <c r="B8128">
        <v>1</v>
      </c>
    </row>
    <row r="8129" spans="1:2" x14ac:dyDescent="0.3">
      <c r="A8129" s="3" t="s">
        <v>3716</v>
      </c>
      <c r="B8129">
        <v>1</v>
      </c>
    </row>
    <row r="8130" spans="1:2" x14ac:dyDescent="0.3">
      <c r="A8130" s="7" t="s">
        <v>2386</v>
      </c>
      <c r="B8130">
        <v>1</v>
      </c>
    </row>
    <row r="8131" spans="1:2" x14ac:dyDescent="0.3">
      <c r="A8131" s="3" t="s">
        <v>15772</v>
      </c>
      <c r="B8131">
        <v>1</v>
      </c>
    </row>
    <row r="8132" spans="1:2" x14ac:dyDescent="0.3">
      <c r="A8132" s="7" t="s">
        <v>13344</v>
      </c>
      <c r="B8132">
        <v>1</v>
      </c>
    </row>
    <row r="8133" spans="1:2" x14ac:dyDescent="0.3">
      <c r="A8133" s="3" t="s">
        <v>17908</v>
      </c>
      <c r="B8133">
        <v>1</v>
      </c>
    </row>
    <row r="8134" spans="1:2" x14ac:dyDescent="0.3">
      <c r="A8134" s="7" t="s">
        <v>17908</v>
      </c>
      <c r="B8134">
        <v>1</v>
      </c>
    </row>
    <row r="8135" spans="1:2" x14ac:dyDescent="0.3">
      <c r="A8135" s="3" t="s">
        <v>12753</v>
      </c>
      <c r="B8135">
        <v>1</v>
      </c>
    </row>
    <row r="8136" spans="1:2" x14ac:dyDescent="0.3">
      <c r="A8136" s="7" t="s">
        <v>12755</v>
      </c>
      <c r="B8136">
        <v>1</v>
      </c>
    </row>
    <row r="8137" spans="1:2" x14ac:dyDescent="0.3">
      <c r="A8137" s="3" t="s">
        <v>18030</v>
      </c>
      <c r="B8137">
        <v>1</v>
      </c>
    </row>
    <row r="8138" spans="1:2" x14ac:dyDescent="0.3">
      <c r="A8138" s="7" t="s">
        <v>18032</v>
      </c>
      <c r="B8138">
        <v>1</v>
      </c>
    </row>
    <row r="8139" spans="1:2" x14ac:dyDescent="0.3">
      <c r="A8139" s="3" t="s">
        <v>3612</v>
      </c>
      <c r="B8139">
        <v>1</v>
      </c>
    </row>
    <row r="8140" spans="1:2" x14ac:dyDescent="0.3">
      <c r="A8140" s="7" t="s">
        <v>3613</v>
      </c>
      <c r="B8140">
        <v>1</v>
      </c>
    </row>
    <row r="8141" spans="1:2" x14ac:dyDescent="0.3">
      <c r="A8141" s="3" t="s">
        <v>773</v>
      </c>
      <c r="B8141">
        <v>1</v>
      </c>
    </row>
    <row r="8142" spans="1:2" x14ac:dyDescent="0.3">
      <c r="A8142" s="7" t="s">
        <v>774</v>
      </c>
      <c r="B8142">
        <v>1</v>
      </c>
    </row>
    <row r="8143" spans="1:2" x14ac:dyDescent="0.3">
      <c r="A8143" s="3" t="s">
        <v>13006</v>
      </c>
      <c r="B8143">
        <v>1</v>
      </c>
    </row>
    <row r="8144" spans="1:2" x14ac:dyDescent="0.3">
      <c r="A8144" s="7" t="s">
        <v>6471</v>
      </c>
      <c r="B8144">
        <v>1</v>
      </c>
    </row>
    <row r="8145" spans="1:2" x14ac:dyDescent="0.3">
      <c r="A8145" s="3" t="s">
        <v>19827</v>
      </c>
      <c r="B8145">
        <v>1</v>
      </c>
    </row>
    <row r="8146" spans="1:2" x14ac:dyDescent="0.3">
      <c r="A8146" s="7" t="s">
        <v>18460</v>
      </c>
      <c r="B8146">
        <v>1</v>
      </c>
    </row>
    <row r="8147" spans="1:2" x14ac:dyDescent="0.3">
      <c r="A8147" s="3" t="s">
        <v>21166</v>
      </c>
      <c r="B8147">
        <v>1</v>
      </c>
    </row>
    <row r="8148" spans="1:2" x14ac:dyDescent="0.3">
      <c r="A8148" s="7" t="s">
        <v>21167</v>
      </c>
      <c r="B8148">
        <v>1</v>
      </c>
    </row>
    <row r="8149" spans="1:2" x14ac:dyDescent="0.3">
      <c r="A8149" s="3" t="s">
        <v>16792</v>
      </c>
      <c r="B8149">
        <v>1</v>
      </c>
    </row>
    <row r="8150" spans="1:2" x14ac:dyDescent="0.3">
      <c r="A8150" s="7" t="s">
        <v>10705</v>
      </c>
      <c r="B8150">
        <v>1</v>
      </c>
    </row>
    <row r="8151" spans="1:2" x14ac:dyDescent="0.3">
      <c r="A8151" s="3" t="s">
        <v>13842</v>
      </c>
      <c r="B8151">
        <v>1</v>
      </c>
    </row>
    <row r="8152" spans="1:2" x14ac:dyDescent="0.3">
      <c r="A8152" s="7" t="s">
        <v>13844</v>
      </c>
      <c r="B8152">
        <v>1</v>
      </c>
    </row>
    <row r="8153" spans="1:2" x14ac:dyDescent="0.3">
      <c r="A8153" s="3" t="s">
        <v>14469</v>
      </c>
      <c r="B8153">
        <v>1</v>
      </c>
    </row>
    <row r="8154" spans="1:2" x14ac:dyDescent="0.3">
      <c r="A8154" s="7" t="s">
        <v>11796</v>
      </c>
      <c r="B8154">
        <v>1</v>
      </c>
    </row>
    <row r="8155" spans="1:2" x14ac:dyDescent="0.3">
      <c r="A8155" s="3" t="s">
        <v>5568</v>
      </c>
      <c r="B8155">
        <v>1</v>
      </c>
    </row>
    <row r="8156" spans="1:2" x14ac:dyDescent="0.3">
      <c r="A8156" s="7" t="s">
        <v>5569</v>
      </c>
      <c r="B8156">
        <v>1</v>
      </c>
    </row>
    <row r="8157" spans="1:2" x14ac:dyDescent="0.3">
      <c r="A8157" s="3" t="s">
        <v>14348</v>
      </c>
      <c r="B8157">
        <v>1</v>
      </c>
    </row>
    <row r="8158" spans="1:2" x14ac:dyDescent="0.3">
      <c r="A8158" s="7" t="s">
        <v>7606</v>
      </c>
      <c r="B8158">
        <v>1</v>
      </c>
    </row>
    <row r="8159" spans="1:2" x14ac:dyDescent="0.3">
      <c r="A8159" s="3" t="s">
        <v>13174</v>
      </c>
      <c r="B8159">
        <v>1</v>
      </c>
    </row>
    <row r="8160" spans="1:2" x14ac:dyDescent="0.3">
      <c r="A8160" s="7" t="s">
        <v>13176</v>
      </c>
      <c r="B8160">
        <v>1</v>
      </c>
    </row>
    <row r="8161" spans="1:2" x14ac:dyDescent="0.3">
      <c r="A8161" s="3" t="s">
        <v>6341</v>
      </c>
      <c r="B8161">
        <v>1</v>
      </c>
    </row>
    <row r="8162" spans="1:2" x14ac:dyDescent="0.3">
      <c r="A8162" s="7" t="s">
        <v>3817</v>
      </c>
      <c r="B8162">
        <v>1</v>
      </c>
    </row>
    <row r="8163" spans="1:2" x14ac:dyDescent="0.3">
      <c r="A8163" s="3" t="s">
        <v>17990</v>
      </c>
      <c r="B8163">
        <v>1</v>
      </c>
    </row>
    <row r="8164" spans="1:2" x14ac:dyDescent="0.3">
      <c r="A8164" s="7" t="s">
        <v>3579</v>
      </c>
      <c r="B8164">
        <v>1</v>
      </c>
    </row>
    <row r="8165" spans="1:2" x14ac:dyDescent="0.3">
      <c r="A8165" s="3" t="s">
        <v>14106</v>
      </c>
      <c r="B8165">
        <v>1</v>
      </c>
    </row>
    <row r="8166" spans="1:2" x14ac:dyDescent="0.3">
      <c r="A8166" s="7" t="s">
        <v>10656</v>
      </c>
      <c r="B8166">
        <v>1</v>
      </c>
    </row>
    <row r="8167" spans="1:2" x14ac:dyDescent="0.3">
      <c r="A8167" s="3" t="s">
        <v>21780</v>
      </c>
      <c r="B8167">
        <v>1</v>
      </c>
    </row>
    <row r="8168" spans="1:2" x14ac:dyDescent="0.3">
      <c r="A8168" s="7" t="s">
        <v>21782</v>
      </c>
      <c r="B8168">
        <v>1</v>
      </c>
    </row>
    <row r="8169" spans="1:2" x14ac:dyDescent="0.3">
      <c r="A8169" s="3" t="s">
        <v>2855</v>
      </c>
      <c r="B8169">
        <v>1</v>
      </c>
    </row>
    <row r="8170" spans="1:2" x14ac:dyDescent="0.3">
      <c r="A8170" s="7" t="s">
        <v>2857</v>
      </c>
      <c r="B8170">
        <v>1</v>
      </c>
    </row>
    <row r="8171" spans="1:2" x14ac:dyDescent="0.3">
      <c r="A8171" s="3" t="s">
        <v>18393</v>
      </c>
      <c r="B8171">
        <v>1</v>
      </c>
    </row>
    <row r="8172" spans="1:2" x14ac:dyDescent="0.3">
      <c r="A8172" s="7" t="s">
        <v>18395</v>
      </c>
      <c r="B8172">
        <v>1</v>
      </c>
    </row>
    <row r="8173" spans="1:2" x14ac:dyDescent="0.3">
      <c r="A8173" s="3" t="s">
        <v>13193</v>
      </c>
      <c r="B8173">
        <v>1</v>
      </c>
    </row>
    <row r="8174" spans="1:2" x14ac:dyDescent="0.3">
      <c r="A8174" s="7" t="s">
        <v>13195</v>
      </c>
      <c r="B8174">
        <v>1</v>
      </c>
    </row>
    <row r="8175" spans="1:2" x14ac:dyDescent="0.3">
      <c r="A8175" s="3" t="s">
        <v>17762</v>
      </c>
      <c r="B8175">
        <v>1</v>
      </c>
    </row>
    <row r="8176" spans="1:2" x14ac:dyDescent="0.3">
      <c r="A8176" s="7" t="s">
        <v>21004</v>
      </c>
      <c r="B8176">
        <v>1</v>
      </c>
    </row>
    <row r="8177" spans="1:2" x14ac:dyDescent="0.3">
      <c r="A8177" s="3" t="s">
        <v>4197</v>
      </c>
      <c r="B8177">
        <v>1</v>
      </c>
    </row>
    <row r="8178" spans="1:2" x14ac:dyDescent="0.3">
      <c r="A8178" s="7" t="s">
        <v>241</v>
      </c>
      <c r="B8178">
        <v>1</v>
      </c>
    </row>
    <row r="8179" spans="1:2" x14ac:dyDescent="0.3">
      <c r="A8179" s="3" t="s">
        <v>21446</v>
      </c>
      <c r="B8179">
        <v>1</v>
      </c>
    </row>
    <row r="8180" spans="1:2" x14ac:dyDescent="0.3">
      <c r="A8180" s="7" t="s">
        <v>21447</v>
      </c>
      <c r="B8180">
        <v>1</v>
      </c>
    </row>
    <row r="8181" spans="1:2" x14ac:dyDescent="0.3">
      <c r="A8181" s="3" t="s">
        <v>9947</v>
      </c>
      <c r="B8181">
        <v>1</v>
      </c>
    </row>
    <row r="8182" spans="1:2" x14ac:dyDescent="0.3">
      <c r="A8182" s="7" t="s">
        <v>9949</v>
      </c>
      <c r="B8182">
        <v>1</v>
      </c>
    </row>
    <row r="8183" spans="1:2" x14ac:dyDescent="0.3">
      <c r="A8183" s="3" t="s">
        <v>3925</v>
      </c>
      <c r="B8183">
        <v>1</v>
      </c>
    </row>
    <row r="8184" spans="1:2" x14ac:dyDescent="0.3">
      <c r="A8184" s="7" t="s">
        <v>3852</v>
      </c>
      <c r="B8184">
        <v>1</v>
      </c>
    </row>
    <row r="8185" spans="1:2" x14ac:dyDescent="0.3">
      <c r="A8185" s="3" t="s">
        <v>8481</v>
      </c>
      <c r="B8185">
        <v>1</v>
      </c>
    </row>
    <row r="8186" spans="1:2" x14ac:dyDescent="0.3">
      <c r="A8186" s="7" t="s">
        <v>526</v>
      </c>
      <c r="B8186">
        <v>1</v>
      </c>
    </row>
    <row r="8187" spans="1:2" x14ac:dyDescent="0.3">
      <c r="A8187" s="3" t="s">
        <v>20027</v>
      </c>
      <c r="B8187">
        <v>1</v>
      </c>
    </row>
    <row r="8188" spans="1:2" x14ac:dyDescent="0.3">
      <c r="A8188" s="7" t="s">
        <v>20028</v>
      </c>
      <c r="B8188">
        <v>1</v>
      </c>
    </row>
    <row r="8189" spans="1:2" x14ac:dyDescent="0.3">
      <c r="A8189" s="3" t="s">
        <v>17724</v>
      </c>
      <c r="B8189">
        <v>1</v>
      </c>
    </row>
    <row r="8190" spans="1:2" x14ac:dyDescent="0.3">
      <c r="A8190" s="7" t="s">
        <v>16268</v>
      </c>
      <c r="B8190">
        <v>1</v>
      </c>
    </row>
    <row r="8191" spans="1:2" x14ac:dyDescent="0.3">
      <c r="A8191" s="3" t="s">
        <v>7711</v>
      </c>
      <c r="B8191">
        <v>1</v>
      </c>
    </row>
    <row r="8192" spans="1:2" x14ac:dyDescent="0.3">
      <c r="A8192" s="7" t="s">
        <v>19566</v>
      </c>
      <c r="B8192">
        <v>1</v>
      </c>
    </row>
    <row r="8193" spans="1:2" x14ac:dyDescent="0.3">
      <c r="A8193" s="3" t="s">
        <v>21598</v>
      </c>
      <c r="B8193">
        <v>1</v>
      </c>
    </row>
    <row r="8194" spans="1:2" x14ac:dyDescent="0.3">
      <c r="A8194" s="7" t="s">
        <v>21599</v>
      </c>
      <c r="B8194">
        <v>1</v>
      </c>
    </row>
    <row r="8195" spans="1:2" x14ac:dyDescent="0.3">
      <c r="A8195" s="3" t="s">
        <v>13141</v>
      </c>
      <c r="B8195">
        <v>1</v>
      </c>
    </row>
    <row r="8196" spans="1:2" x14ac:dyDescent="0.3">
      <c r="A8196" s="7" t="s">
        <v>10222</v>
      </c>
      <c r="B8196">
        <v>1</v>
      </c>
    </row>
    <row r="8197" spans="1:2" x14ac:dyDescent="0.3">
      <c r="A8197" s="3" t="s">
        <v>2650</v>
      </c>
      <c r="B8197">
        <v>1</v>
      </c>
    </row>
    <row r="8198" spans="1:2" x14ac:dyDescent="0.3">
      <c r="A8198" s="7" t="s">
        <v>2652</v>
      </c>
      <c r="B8198">
        <v>1</v>
      </c>
    </row>
    <row r="8199" spans="1:2" x14ac:dyDescent="0.3">
      <c r="A8199" s="3" t="s">
        <v>12198</v>
      </c>
      <c r="B8199">
        <v>1</v>
      </c>
    </row>
    <row r="8200" spans="1:2" x14ac:dyDescent="0.3">
      <c r="A8200" s="7" t="s">
        <v>12199</v>
      </c>
      <c r="B8200">
        <v>1</v>
      </c>
    </row>
    <row r="8201" spans="1:2" x14ac:dyDescent="0.3">
      <c r="A8201" s="3" t="s">
        <v>1107</v>
      </c>
      <c r="B8201">
        <v>1</v>
      </c>
    </row>
    <row r="8202" spans="1:2" x14ac:dyDescent="0.3">
      <c r="A8202" s="7" t="s">
        <v>3222</v>
      </c>
      <c r="B8202">
        <v>1</v>
      </c>
    </row>
    <row r="8203" spans="1:2" x14ac:dyDescent="0.3">
      <c r="A8203" s="3" t="s">
        <v>20579</v>
      </c>
      <c r="B8203">
        <v>1</v>
      </c>
    </row>
    <row r="8204" spans="1:2" x14ac:dyDescent="0.3">
      <c r="A8204" s="7" t="s">
        <v>20581</v>
      </c>
      <c r="B8204">
        <v>1</v>
      </c>
    </row>
    <row r="8205" spans="1:2" x14ac:dyDescent="0.3">
      <c r="A8205" s="3" t="s">
        <v>17711</v>
      </c>
      <c r="B8205">
        <v>1</v>
      </c>
    </row>
    <row r="8206" spans="1:2" x14ac:dyDescent="0.3">
      <c r="A8206" s="7" t="s">
        <v>17713</v>
      </c>
      <c r="B8206">
        <v>1</v>
      </c>
    </row>
    <row r="8207" spans="1:2" x14ac:dyDescent="0.3">
      <c r="A8207" s="3" t="s">
        <v>18791</v>
      </c>
      <c r="B8207">
        <v>1</v>
      </c>
    </row>
    <row r="8208" spans="1:2" x14ac:dyDescent="0.3">
      <c r="A8208" s="7" t="s">
        <v>13631</v>
      </c>
      <c r="B8208">
        <v>1</v>
      </c>
    </row>
    <row r="8209" spans="1:2" x14ac:dyDescent="0.3">
      <c r="A8209" s="3" t="s">
        <v>11995</v>
      </c>
      <c r="B8209">
        <v>1</v>
      </c>
    </row>
    <row r="8210" spans="1:2" x14ac:dyDescent="0.3">
      <c r="A8210" s="7" t="s">
        <v>11997</v>
      </c>
      <c r="B8210">
        <v>1</v>
      </c>
    </row>
    <row r="8211" spans="1:2" x14ac:dyDescent="0.3">
      <c r="A8211" s="3" t="s">
        <v>317</v>
      </c>
      <c r="B8211">
        <v>1</v>
      </c>
    </row>
    <row r="8212" spans="1:2" x14ac:dyDescent="0.3">
      <c r="A8212" s="7" t="s">
        <v>4403</v>
      </c>
      <c r="B8212">
        <v>1</v>
      </c>
    </row>
    <row r="8213" spans="1:2" x14ac:dyDescent="0.3">
      <c r="A8213" s="3" t="s">
        <v>14790</v>
      </c>
      <c r="B8213">
        <v>1</v>
      </c>
    </row>
    <row r="8214" spans="1:2" x14ac:dyDescent="0.3">
      <c r="A8214" s="7" t="s">
        <v>8068</v>
      </c>
      <c r="B8214">
        <v>1</v>
      </c>
    </row>
    <row r="8215" spans="1:2" x14ac:dyDescent="0.3">
      <c r="A8215" s="3" t="s">
        <v>3679</v>
      </c>
      <c r="B8215">
        <v>1</v>
      </c>
    </row>
    <row r="8216" spans="1:2" x14ac:dyDescent="0.3">
      <c r="A8216" s="7" t="s">
        <v>3681</v>
      </c>
      <c r="B8216">
        <v>1</v>
      </c>
    </row>
    <row r="8217" spans="1:2" x14ac:dyDescent="0.3">
      <c r="A8217" s="3" t="s">
        <v>4623</v>
      </c>
      <c r="B8217">
        <v>1</v>
      </c>
    </row>
    <row r="8218" spans="1:2" x14ac:dyDescent="0.3">
      <c r="A8218" s="7" t="s">
        <v>4625</v>
      </c>
      <c r="B8218">
        <v>1</v>
      </c>
    </row>
    <row r="8219" spans="1:2" x14ac:dyDescent="0.3">
      <c r="A8219" s="3" t="s">
        <v>21668</v>
      </c>
      <c r="B8219">
        <v>1</v>
      </c>
    </row>
    <row r="8220" spans="1:2" x14ac:dyDescent="0.3">
      <c r="A8220" s="7" t="s">
        <v>21669</v>
      </c>
      <c r="B8220">
        <v>1</v>
      </c>
    </row>
    <row r="8221" spans="1:2" x14ac:dyDescent="0.3">
      <c r="A8221" s="3" t="s">
        <v>5401</v>
      </c>
      <c r="B8221">
        <v>1</v>
      </c>
    </row>
    <row r="8222" spans="1:2" x14ac:dyDescent="0.3">
      <c r="A8222" s="7" t="s">
        <v>11101</v>
      </c>
      <c r="B8222">
        <v>1</v>
      </c>
    </row>
    <row r="8223" spans="1:2" x14ac:dyDescent="0.3">
      <c r="A8223" s="3" t="s">
        <v>9948</v>
      </c>
      <c r="B8223">
        <v>1</v>
      </c>
    </row>
    <row r="8224" spans="1:2" x14ac:dyDescent="0.3">
      <c r="A8224" s="7" t="s">
        <v>12183</v>
      </c>
      <c r="B8224">
        <v>1</v>
      </c>
    </row>
    <row r="8225" spans="1:2" x14ac:dyDescent="0.3">
      <c r="A8225" s="3" t="s">
        <v>19864</v>
      </c>
      <c r="B8225">
        <v>1</v>
      </c>
    </row>
    <row r="8226" spans="1:2" x14ac:dyDescent="0.3">
      <c r="A8226" s="7" t="s">
        <v>13749</v>
      </c>
      <c r="B8226">
        <v>1</v>
      </c>
    </row>
    <row r="8227" spans="1:2" x14ac:dyDescent="0.3">
      <c r="A8227" s="3" t="s">
        <v>10131</v>
      </c>
      <c r="B8227">
        <v>1</v>
      </c>
    </row>
    <row r="8228" spans="1:2" x14ac:dyDescent="0.3">
      <c r="A8228" s="7" t="s">
        <v>10132</v>
      </c>
      <c r="B8228">
        <v>1</v>
      </c>
    </row>
    <row r="8229" spans="1:2" x14ac:dyDescent="0.3">
      <c r="A8229" s="3" t="s">
        <v>11453</v>
      </c>
      <c r="B8229">
        <v>1</v>
      </c>
    </row>
    <row r="8230" spans="1:2" x14ac:dyDescent="0.3">
      <c r="A8230" s="7" t="s">
        <v>7926</v>
      </c>
      <c r="B8230">
        <v>1</v>
      </c>
    </row>
    <row r="8231" spans="1:2" x14ac:dyDescent="0.3">
      <c r="A8231" s="3" t="s">
        <v>16670</v>
      </c>
      <c r="B8231">
        <v>1</v>
      </c>
    </row>
    <row r="8232" spans="1:2" x14ac:dyDescent="0.3">
      <c r="A8232" s="7" t="s">
        <v>15092</v>
      </c>
      <c r="B8232">
        <v>1</v>
      </c>
    </row>
    <row r="8233" spans="1:2" x14ac:dyDescent="0.3">
      <c r="A8233" s="3" t="s">
        <v>8312</v>
      </c>
      <c r="B8233">
        <v>1</v>
      </c>
    </row>
    <row r="8234" spans="1:2" x14ac:dyDescent="0.3">
      <c r="A8234" s="7" t="s">
        <v>8313</v>
      </c>
      <c r="B8234">
        <v>1</v>
      </c>
    </row>
    <row r="8235" spans="1:2" x14ac:dyDescent="0.3">
      <c r="A8235" s="3" t="s">
        <v>21169</v>
      </c>
      <c r="B8235">
        <v>1</v>
      </c>
    </row>
    <row r="8236" spans="1:2" x14ac:dyDescent="0.3">
      <c r="A8236" s="7" t="s">
        <v>21170</v>
      </c>
      <c r="B8236">
        <v>1</v>
      </c>
    </row>
    <row r="8237" spans="1:2" x14ac:dyDescent="0.3">
      <c r="A8237" s="3" t="s">
        <v>2501</v>
      </c>
      <c r="B8237">
        <v>1</v>
      </c>
    </row>
    <row r="8238" spans="1:2" x14ac:dyDescent="0.3">
      <c r="A8238" s="7" t="s">
        <v>2502</v>
      </c>
      <c r="B8238">
        <v>1</v>
      </c>
    </row>
    <row r="8239" spans="1:2" x14ac:dyDescent="0.3">
      <c r="A8239" s="3" t="s">
        <v>8280</v>
      </c>
      <c r="B8239">
        <v>1</v>
      </c>
    </row>
    <row r="8240" spans="1:2" x14ac:dyDescent="0.3">
      <c r="A8240" s="7" t="s">
        <v>8280</v>
      </c>
      <c r="B8240">
        <v>1</v>
      </c>
    </row>
    <row r="8241" spans="1:2" x14ac:dyDescent="0.3">
      <c r="A8241" s="3" t="s">
        <v>18436</v>
      </c>
      <c r="B8241">
        <v>1</v>
      </c>
    </row>
    <row r="8242" spans="1:2" x14ac:dyDescent="0.3">
      <c r="A8242" s="7" t="s">
        <v>11224</v>
      </c>
      <c r="B8242">
        <v>1</v>
      </c>
    </row>
    <row r="8243" spans="1:2" x14ac:dyDescent="0.3">
      <c r="A8243" s="3" t="s">
        <v>16282</v>
      </c>
      <c r="B8243">
        <v>1</v>
      </c>
    </row>
    <row r="8244" spans="1:2" x14ac:dyDescent="0.3">
      <c r="A8244" s="7" t="s">
        <v>9115</v>
      </c>
      <c r="B8244">
        <v>1</v>
      </c>
    </row>
    <row r="8245" spans="1:2" x14ac:dyDescent="0.3">
      <c r="A8245" s="3" t="s">
        <v>7160</v>
      </c>
      <c r="B8245">
        <v>1</v>
      </c>
    </row>
    <row r="8246" spans="1:2" x14ac:dyDescent="0.3">
      <c r="A8246" s="7" t="s">
        <v>7161</v>
      </c>
      <c r="B8246">
        <v>1</v>
      </c>
    </row>
    <row r="8247" spans="1:2" x14ac:dyDescent="0.3">
      <c r="A8247" s="3" t="s">
        <v>21187</v>
      </c>
      <c r="B8247">
        <v>1</v>
      </c>
    </row>
    <row r="8248" spans="1:2" x14ac:dyDescent="0.3">
      <c r="A8248" s="7" t="s">
        <v>14188</v>
      </c>
      <c r="B8248">
        <v>1</v>
      </c>
    </row>
    <row r="8249" spans="1:2" x14ac:dyDescent="0.3">
      <c r="A8249" s="3" t="s">
        <v>11965</v>
      </c>
      <c r="B8249">
        <v>1</v>
      </c>
    </row>
    <row r="8250" spans="1:2" x14ac:dyDescent="0.3">
      <c r="A8250" s="7" t="s">
        <v>7627</v>
      </c>
      <c r="B8250">
        <v>1</v>
      </c>
    </row>
    <row r="8251" spans="1:2" x14ac:dyDescent="0.3">
      <c r="A8251" s="3" t="s">
        <v>11116</v>
      </c>
      <c r="B8251">
        <v>1</v>
      </c>
    </row>
    <row r="8252" spans="1:2" x14ac:dyDescent="0.3">
      <c r="A8252" s="7" t="s">
        <v>11118</v>
      </c>
      <c r="B8252">
        <v>1</v>
      </c>
    </row>
    <row r="8253" spans="1:2" x14ac:dyDescent="0.3">
      <c r="A8253" s="3" t="s">
        <v>14280</v>
      </c>
      <c r="B8253">
        <v>1</v>
      </c>
    </row>
    <row r="8254" spans="1:2" x14ac:dyDescent="0.3">
      <c r="A8254" s="7" t="s">
        <v>14281</v>
      </c>
      <c r="B8254">
        <v>1</v>
      </c>
    </row>
    <row r="8255" spans="1:2" x14ac:dyDescent="0.3">
      <c r="A8255" s="3" t="s">
        <v>18788</v>
      </c>
      <c r="B8255">
        <v>1</v>
      </c>
    </row>
    <row r="8256" spans="1:2" x14ac:dyDescent="0.3">
      <c r="A8256" s="7" t="s">
        <v>7606</v>
      </c>
      <c r="B8256">
        <v>1</v>
      </c>
    </row>
    <row r="8257" spans="1:2" x14ac:dyDescent="0.3">
      <c r="A8257" s="3" t="s">
        <v>856</v>
      </c>
      <c r="B8257">
        <v>1</v>
      </c>
    </row>
    <row r="8258" spans="1:2" x14ac:dyDescent="0.3">
      <c r="A8258" s="7" t="s">
        <v>858</v>
      </c>
      <c r="B8258">
        <v>1</v>
      </c>
    </row>
    <row r="8259" spans="1:2" x14ac:dyDescent="0.3">
      <c r="A8259" s="3" t="s">
        <v>8902</v>
      </c>
      <c r="B8259">
        <v>1</v>
      </c>
    </row>
    <row r="8260" spans="1:2" x14ac:dyDescent="0.3">
      <c r="A8260" s="7" t="s">
        <v>10758</v>
      </c>
      <c r="B8260">
        <v>1</v>
      </c>
    </row>
    <row r="8261" spans="1:2" x14ac:dyDescent="0.3">
      <c r="A8261" s="3" t="s">
        <v>4577</v>
      </c>
      <c r="B8261">
        <v>1</v>
      </c>
    </row>
    <row r="8262" spans="1:2" x14ac:dyDescent="0.3">
      <c r="A8262" s="7" t="s">
        <v>2756</v>
      </c>
      <c r="B8262">
        <v>1</v>
      </c>
    </row>
    <row r="8263" spans="1:2" x14ac:dyDescent="0.3">
      <c r="A8263" s="3" t="s">
        <v>16377</v>
      </c>
      <c r="B8263">
        <v>1</v>
      </c>
    </row>
    <row r="8264" spans="1:2" x14ac:dyDescent="0.3">
      <c r="A8264" s="7" t="s">
        <v>3382</v>
      </c>
      <c r="B8264">
        <v>1</v>
      </c>
    </row>
    <row r="8265" spans="1:2" x14ac:dyDescent="0.3">
      <c r="A8265" s="3" t="s">
        <v>15069</v>
      </c>
      <c r="B8265">
        <v>1</v>
      </c>
    </row>
    <row r="8266" spans="1:2" x14ac:dyDescent="0.3">
      <c r="A8266" s="7" t="s">
        <v>15070</v>
      </c>
      <c r="B8266">
        <v>1</v>
      </c>
    </row>
    <row r="8267" spans="1:2" x14ac:dyDescent="0.3">
      <c r="A8267" s="3" t="s">
        <v>16245</v>
      </c>
      <c r="B8267">
        <v>1</v>
      </c>
    </row>
    <row r="8268" spans="1:2" x14ac:dyDescent="0.3">
      <c r="A8268" s="7" t="s">
        <v>6715</v>
      </c>
      <c r="B8268">
        <v>1</v>
      </c>
    </row>
    <row r="8269" spans="1:2" x14ac:dyDescent="0.3">
      <c r="A8269" s="3" t="s">
        <v>12617</v>
      </c>
      <c r="B8269">
        <v>1</v>
      </c>
    </row>
    <row r="8270" spans="1:2" x14ac:dyDescent="0.3">
      <c r="A8270" s="7" t="s">
        <v>6160</v>
      </c>
      <c r="B8270">
        <v>1</v>
      </c>
    </row>
    <row r="8271" spans="1:2" x14ac:dyDescent="0.3">
      <c r="A8271" s="3" t="s">
        <v>1437</v>
      </c>
      <c r="B8271">
        <v>1</v>
      </c>
    </row>
    <row r="8272" spans="1:2" x14ac:dyDescent="0.3">
      <c r="A8272" s="7" t="s">
        <v>1439</v>
      </c>
      <c r="B8272">
        <v>1</v>
      </c>
    </row>
    <row r="8273" spans="1:2" x14ac:dyDescent="0.3">
      <c r="A8273" s="3" t="s">
        <v>20823</v>
      </c>
      <c r="B8273">
        <v>1</v>
      </c>
    </row>
    <row r="8274" spans="1:2" x14ac:dyDescent="0.3">
      <c r="A8274" s="7" t="s">
        <v>15712</v>
      </c>
      <c r="B8274">
        <v>1</v>
      </c>
    </row>
    <row r="8275" spans="1:2" x14ac:dyDescent="0.3">
      <c r="A8275" s="3" t="s">
        <v>422</v>
      </c>
      <c r="B8275">
        <v>1</v>
      </c>
    </row>
    <row r="8276" spans="1:2" x14ac:dyDescent="0.3">
      <c r="A8276" s="7" t="s">
        <v>424</v>
      </c>
      <c r="B8276">
        <v>1</v>
      </c>
    </row>
    <row r="8277" spans="1:2" x14ac:dyDescent="0.3">
      <c r="A8277" s="3" t="s">
        <v>3664</v>
      </c>
      <c r="B8277">
        <v>1</v>
      </c>
    </row>
    <row r="8278" spans="1:2" x14ac:dyDescent="0.3">
      <c r="A8278" s="7" t="s">
        <v>2066</v>
      </c>
      <c r="B8278">
        <v>1</v>
      </c>
    </row>
    <row r="8279" spans="1:2" x14ac:dyDescent="0.3">
      <c r="A8279" s="3" t="s">
        <v>8833</v>
      </c>
      <c r="B8279">
        <v>1</v>
      </c>
    </row>
    <row r="8280" spans="1:2" x14ac:dyDescent="0.3">
      <c r="A8280" s="7" t="s">
        <v>4813</v>
      </c>
      <c r="B8280">
        <v>1</v>
      </c>
    </row>
    <row r="8281" spans="1:2" x14ac:dyDescent="0.3">
      <c r="A8281" s="3" t="s">
        <v>283</v>
      </c>
      <c r="B8281">
        <v>1</v>
      </c>
    </row>
    <row r="8282" spans="1:2" x14ac:dyDescent="0.3">
      <c r="A8282" s="7" t="s">
        <v>285</v>
      </c>
      <c r="B8282">
        <v>1</v>
      </c>
    </row>
    <row r="8283" spans="1:2" x14ac:dyDescent="0.3">
      <c r="A8283" s="3" t="s">
        <v>14625</v>
      </c>
      <c r="B8283">
        <v>1</v>
      </c>
    </row>
    <row r="8284" spans="1:2" x14ac:dyDescent="0.3">
      <c r="A8284" s="7" t="s">
        <v>8478</v>
      </c>
      <c r="B8284">
        <v>1</v>
      </c>
    </row>
    <row r="8285" spans="1:2" x14ac:dyDescent="0.3">
      <c r="A8285" s="3" t="s">
        <v>21696</v>
      </c>
      <c r="B8285">
        <v>1</v>
      </c>
    </row>
    <row r="8286" spans="1:2" x14ac:dyDescent="0.3">
      <c r="A8286" s="7" t="s">
        <v>21698</v>
      </c>
      <c r="B8286">
        <v>1</v>
      </c>
    </row>
    <row r="8287" spans="1:2" x14ac:dyDescent="0.3">
      <c r="A8287" s="3" t="s">
        <v>2057</v>
      </c>
      <c r="B8287">
        <v>1</v>
      </c>
    </row>
    <row r="8288" spans="1:2" x14ac:dyDescent="0.3">
      <c r="A8288" s="7" t="s">
        <v>8740</v>
      </c>
      <c r="B8288">
        <v>1</v>
      </c>
    </row>
    <row r="8289" spans="1:2" x14ac:dyDescent="0.3">
      <c r="A8289" s="3" t="s">
        <v>10962</v>
      </c>
      <c r="B8289">
        <v>1</v>
      </c>
    </row>
    <row r="8290" spans="1:2" x14ac:dyDescent="0.3">
      <c r="A8290" s="7" t="s">
        <v>3929</v>
      </c>
      <c r="B8290">
        <v>1</v>
      </c>
    </row>
    <row r="8291" spans="1:2" x14ac:dyDescent="0.3">
      <c r="A8291" s="3" t="s">
        <v>10764</v>
      </c>
      <c r="B8291">
        <v>1</v>
      </c>
    </row>
    <row r="8292" spans="1:2" x14ac:dyDescent="0.3">
      <c r="A8292" s="7" t="s">
        <v>10766</v>
      </c>
      <c r="B8292">
        <v>1</v>
      </c>
    </row>
    <row r="8293" spans="1:2" x14ac:dyDescent="0.3">
      <c r="A8293" s="3" t="s">
        <v>10324</v>
      </c>
      <c r="B8293">
        <v>1</v>
      </c>
    </row>
    <row r="8294" spans="1:2" x14ac:dyDescent="0.3">
      <c r="A8294" s="7" t="s">
        <v>1190</v>
      </c>
      <c r="B8294">
        <v>1</v>
      </c>
    </row>
    <row r="8295" spans="1:2" x14ac:dyDescent="0.3">
      <c r="A8295" s="3" t="s">
        <v>5925</v>
      </c>
      <c r="B8295">
        <v>1</v>
      </c>
    </row>
    <row r="8296" spans="1:2" x14ac:dyDescent="0.3">
      <c r="A8296" s="7" t="s">
        <v>1456</v>
      </c>
      <c r="B8296">
        <v>1</v>
      </c>
    </row>
    <row r="8297" spans="1:2" x14ac:dyDescent="0.3">
      <c r="A8297" s="3" t="s">
        <v>20788</v>
      </c>
      <c r="B8297">
        <v>1</v>
      </c>
    </row>
    <row r="8298" spans="1:2" x14ac:dyDescent="0.3">
      <c r="A8298" s="7" t="s">
        <v>20789</v>
      </c>
      <c r="B8298">
        <v>1</v>
      </c>
    </row>
    <row r="8299" spans="1:2" x14ac:dyDescent="0.3">
      <c r="A8299" s="3" t="s">
        <v>11039</v>
      </c>
      <c r="B8299">
        <v>1</v>
      </c>
    </row>
    <row r="8300" spans="1:2" x14ac:dyDescent="0.3">
      <c r="A8300" s="7" t="s">
        <v>97</v>
      </c>
      <c r="B8300">
        <v>1</v>
      </c>
    </row>
    <row r="8301" spans="1:2" x14ac:dyDescent="0.3">
      <c r="A8301" s="3" t="s">
        <v>1642</v>
      </c>
      <c r="B8301">
        <v>1</v>
      </c>
    </row>
    <row r="8302" spans="1:2" x14ac:dyDescent="0.3">
      <c r="A8302" s="7" t="s">
        <v>1644</v>
      </c>
      <c r="B8302">
        <v>1</v>
      </c>
    </row>
    <row r="8303" spans="1:2" x14ac:dyDescent="0.3">
      <c r="A8303" s="3" t="s">
        <v>21154</v>
      </c>
      <c r="B8303">
        <v>1</v>
      </c>
    </row>
    <row r="8304" spans="1:2" x14ac:dyDescent="0.3">
      <c r="A8304" s="7" t="s">
        <v>15943</v>
      </c>
      <c r="B8304">
        <v>1</v>
      </c>
    </row>
    <row r="8305" spans="1:2" x14ac:dyDescent="0.3">
      <c r="A8305" s="3" t="s">
        <v>8115</v>
      </c>
      <c r="B8305">
        <v>1</v>
      </c>
    </row>
    <row r="8306" spans="1:2" x14ac:dyDescent="0.3">
      <c r="A8306" s="7" t="s">
        <v>4325</v>
      </c>
      <c r="B8306">
        <v>1</v>
      </c>
    </row>
    <row r="8307" spans="1:2" x14ac:dyDescent="0.3">
      <c r="A8307" s="3" t="s">
        <v>10638</v>
      </c>
      <c r="B8307">
        <v>1</v>
      </c>
    </row>
    <row r="8308" spans="1:2" x14ac:dyDescent="0.3">
      <c r="A8308" s="7" t="s">
        <v>7926</v>
      </c>
      <c r="B8308">
        <v>1</v>
      </c>
    </row>
    <row r="8309" spans="1:2" x14ac:dyDescent="0.3">
      <c r="A8309" s="3" t="s">
        <v>2219</v>
      </c>
      <c r="B8309">
        <v>1</v>
      </c>
    </row>
    <row r="8310" spans="1:2" x14ac:dyDescent="0.3">
      <c r="A8310" s="7" t="s">
        <v>2220</v>
      </c>
      <c r="B8310">
        <v>1</v>
      </c>
    </row>
    <row r="8311" spans="1:2" x14ac:dyDescent="0.3">
      <c r="A8311" s="3" t="s">
        <v>18132</v>
      </c>
      <c r="B8311">
        <v>1</v>
      </c>
    </row>
    <row r="8312" spans="1:2" x14ac:dyDescent="0.3">
      <c r="A8312" s="7" t="s">
        <v>1519</v>
      </c>
      <c r="B8312">
        <v>1</v>
      </c>
    </row>
    <row r="8313" spans="1:2" x14ac:dyDescent="0.3">
      <c r="A8313" s="3" t="s">
        <v>20523</v>
      </c>
      <c r="B8313">
        <v>1</v>
      </c>
    </row>
    <row r="8314" spans="1:2" x14ac:dyDescent="0.3">
      <c r="A8314" s="7" t="s">
        <v>20524</v>
      </c>
      <c r="B8314">
        <v>1</v>
      </c>
    </row>
    <row r="8315" spans="1:2" x14ac:dyDescent="0.3">
      <c r="A8315" s="3" t="s">
        <v>19490</v>
      </c>
      <c r="B8315">
        <v>1</v>
      </c>
    </row>
    <row r="8316" spans="1:2" x14ac:dyDescent="0.3">
      <c r="A8316" s="7" t="s">
        <v>19491</v>
      </c>
      <c r="B8316">
        <v>1</v>
      </c>
    </row>
    <row r="8317" spans="1:2" x14ac:dyDescent="0.3">
      <c r="A8317" s="3" t="s">
        <v>12619</v>
      </c>
      <c r="B8317">
        <v>1</v>
      </c>
    </row>
    <row r="8318" spans="1:2" x14ac:dyDescent="0.3">
      <c r="A8318" s="7" t="s">
        <v>12620</v>
      </c>
      <c r="B8318">
        <v>1</v>
      </c>
    </row>
    <row r="8319" spans="1:2" x14ac:dyDescent="0.3">
      <c r="A8319" s="3" t="s">
        <v>396</v>
      </c>
      <c r="B8319">
        <v>1</v>
      </c>
    </row>
    <row r="8320" spans="1:2" x14ac:dyDescent="0.3">
      <c r="A8320" s="7" t="s">
        <v>396</v>
      </c>
      <c r="B8320">
        <v>1</v>
      </c>
    </row>
    <row r="8321" spans="1:2" x14ac:dyDescent="0.3">
      <c r="A8321" s="3" t="s">
        <v>4091</v>
      </c>
      <c r="B8321">
        <v>1</v>
      </c>
    </row>
    <row r="8322" spans="1:2" x14ac:dyDescent="0.3">
      <c r="A8322" s="7" t="s">
        <v>1162</v>
      </c>
      <c r="B8322">
        <v>1</v>
      </c>
    </row>
    <row r="8323" spans="1:2" x14ac:dyDescent="0.3">
      <c r="A8323" s="3" t="s">
        <v>2273</v>
      </c>
      <c r="B8323">
        <v>1</v>
      </c>
    </row>
    <row r="8324" spans="1:2" x14ac:dyDescent="0.3">
      <c r="A8324" s="7" t="s">
        <v>2275</v>
      </c>
      <c r="B8324">
        <v>1</v>
      </c>
    </row>
    <row r="8325" spans="1:2" x14ac:dyDescent="0.3">
      <c r="A8325" s="3" t="s">
        <v>2450</v>
      </c>
      <c r="B8325">
        <v>1</v>
      </c>
    </row>
    <row r="8326" spans="1:2" x14ac:dyDescent="0.3">
      <c r="A8326" s="7" t="s">
        <v>4006</v>
      </c>
      <c r="B8326">
        <v>1</v>
      </c>
    </row>
    <row r="8327" spans="1:2" x14ac:dyDescent="0.3">
      <c r="A8327" s="3" t="s">
        <v>21345</v>
      </c>
      <c r="B8327">
        <v>1</v>
      </c>
    </row>
    <row r="8328" spans="1:2" x14ac:dyDescent="0.3">
      <c r="A8328" s="7" t="s">
        <v>21346</v>
      </c>
      <c r="B8328">
        <v>1</v>
      </c>
    </row>
    <row r="8329" spans="1:2" x14ac:dyDescent="0.3">
      <c r="A8329" s="3" t="s">
        <v>3565</v>
      </c>
      <c r="B8329">
        <v>1</v>
      </c>
    </row>
    <row r="8330" spans="1:2" x14ac:dyDescent="0.3">
      <c r="A8330" s="7" t="s">
        <v>3567</v>
      </c>
      <c r="B8330">
        <v>1</v>
      </c>
    </row>
    <row r="8331" spans="1:2" x14ac:dyDescent="0.3">
      <c r="A8331" s="3" t="s">
        <v>797</v>
      </c>
      <c r="B8331">
        <v>1</v>
      </c>
    </row>
    <row r="8332" spans="1:2" x14ac:dyDescent="0.3">
      <c r="A8332" s="7" t="s">
        <v>1549</v>
      </c>
      <c r="B8332">
        <v>1</v>
      </c>
    </row>
    <row r="8333" spans="1:2" x14ac:dyDescent="0.3">
      <c r="A8333" s="3" t="s">
        <v>16305</v>
      </c>
      <c r="B8333">
        <v>1</v>
      </c>
    </row>
    <row r="8334" spans="1:2" x14ac:dyDescent="0.3">
      <c r="A8334" s="7" t="s">
        <v>15093</v>
      </c>
      <c r="B8334">
        <v>1</v>
      </c>
    </row>
    <row r="8335" spans="1:2" x14ac:dyDescent="0.3">
      <c r="A8335" s="3" t="s">
        <v>9358</v>
      </c>
      <c r="B8335">
        <v>1</v>
      </c>
    </row>
    <row r="8336" spans="1:2" x14ac:dyDescent="0.3">
      <c r="A8336" s="7" t="s">
        <v>6710</v>
      </c>
      <c r="B8336">
        <v>1</v>
      </c>
    </row>
    <row r="8337" spans="1:2" x14ac:dyDescent="0.3">
      <c r="A8337" s="3" t="s">
        <v>21724</v>
      </c>
      <c r="B8337">
        <v>1</v>
      </c>
    </row>
    <row r="8338" spans="1:2" x14ac:dyDescent="0.3">
      <c r="A8338" s="7" t="s">
        <v>21763</v>
      </c>
      <c r="B8338">
        <v>1</v>
      </c>
    </row>
    <row r="8339" spans="1:2" x14ac:dyDescent="0.3">
      <c r="A8339" s="3" t="s">
        <v>5528</v>
      </c>
      <c r="B8339">
        <v>1</v>
      </c>
    </row>
    <row r="8340" spans="1:2" x14ac:dyDescent="0.3">
      <c r="A8340" s="7" t="s">
        <v>5530</v>
      </c>
      <c r="B8340">
        <v>1</v>
      </c>
    </row>
    <row r="8341" spans="1:2" x14ac:dyDescent="0.3">
      <c r="A8341" s="3" t="s">
        <v>3796</v>
      </c>
      <c r="B8341">
        <v>1</v>
      </c>
    </row>
    <row r="8342" spans="1:2" x14ac:dyDescent="0.3">
      <c r="A8342" s="7" t="s">
        <v>1833</v>
      </c>
      <c r="B8342">
        <v>1</v>
      </c>
    </row>
    <row r="8343" spans="1:2" x14ac:dyDescent="0.3">
      <c r="A8343" s="3" t="s">
        <v>21524</v>
      </c>
      <c r="B8343">
        <v>1</v>
      </c>
    </row>
    <row r="8344" spans="1:2" x14ac:dyDescent="0.3">
      <c r="A8344" s="7" t="s">
        <v>21525</v>
      </c>
      <c r="B8344">
        <v>1</v>
      </c>
    </row>
    <row r="8345" spans="1:2" x14ac:dyDescent="0.3">
      <c r="A8345" s="3" t="s">
        <v>19407</v>
      </c>
      <c r="B8345">
        <v>1</v>
      </c>
    </row>
    <row r="8346" spans="1:2" x14ac:dyDescent="0.3">
      <c r="A8346" s="7" t="s">
        <v>7296</v>
      </c>
      <c r="B8346">
        <v>1</v>
      </c>
    </row>
    <row r="8347" spans="1:2" x14ac:dyDescent="0.3">
      <c r="A8347" s="3" t="s">
        <v>9623</v>
      </c>
      <c r="B8347">
        <v>1</v>
      </c>
    </row>
    <row r="8348" spans="1:2" x14ac:dyDescent="0.3">
      <c r="A8348" s="7" t="s">
        <v>7961</v>
      </c>
      <c r="B8348">
        <v>1</v>
      </c>
    </row>
    <row r="8349" spans="1:2" x14ac:dyDescent="0.3">
      <c r="A8349" s="3" t="s">
        <v>20490</v>
      </c>
      <c r="B8349">
        <v>1</v>
      </c>
    </row>
    <row r="8350" spans="1:2" x14ac:dyDescent="0.3">
      <c r="A8350" s="7" t="s">
        <v>12459</v>
      </c>
      <c r="B8350">
        <v>1</v>
      </c>
    </row>
    <row r="8351" spans="1:2" x14ac:dyDescent="0.3">
      <c r="A8351" s="3" t="s">
        <v>1480</v>
      </c>
      <c r="B8351">
        <v>1</v>
      </c>
    </row>
    <row r="8352" spans="1:2" x14ac:dyDescent="0.3">
      <c r="A8352" s="7" t="s">
        <v>1481</v>
      </c>
      <c r="B8352">
        <v>1</v>
      </c>
    </row>
    <row r="8353" spans="1:2" x14ac:dyDescent="0.3">
      <c r="A8353" s="3" t="s">
        <v>14104</v>
      </c>
      <c r="B8353">
        <v>1</v>
      </c>
    </row>
    <row r="8354" spans="1:2" x14ac:dyDescent="0.3">
      <c r="A8354" s="7" t="s">
        <v>12854</v>
      </c>
      <c r="B8354">
        <v>1</v>
      </c>
    </row>
    <row r="8355" spans="1:2" x14ac:dyDescent="0.3">
      <c r="A8355" s="3" t="s">
        <v>10712</v>
      </c>
      <c r="B8355">
        <v>1</v>
      </c>
    </row>
    <row r="8356" spans="1:2" x14ac:dyDescent="0.3">
      <c r="A8356" s="7" t="s">
        <v>12361</v>
      </c>
      <c r="B8356">
        <v>1</v>
      </c>
    </row>
    <row r="8357" spans="1:2" x14ac:dyDescent="0.3">
      <c r="A8357" s="3" t="s">
        <v>2245</v>
      </c>
      <c r="B8357">
        <v>1</v>
      </c>
    </row>
    <row r="8358" spans="1:2" x14ac:dyDescent="0.3">
      <c r="A8358" s="7" t="s">
        <v>2247</v>
      </c>
      <c r="B8358">
        <v>1</v>
      </c>
    </row>
    <row r="8359" spans="1:2" x14ac:dyDescent="0.3">
      <c r="A8359" s="3" t="s">
        <v>4729</v>
      </c>
      <c r="B8359">
        <v>1</v>
      </c>
    </row>
    <row r="8360" spans="1:2" x14ac:dyDescent="0.3">
      <c r="A8360" s="7" t="s">
        <v>4730</v>
      </c>
      <c r="B8360">
        <v>1</v>
      </c>
    </row>
    <row r="8361" spans="1:2" x14ac:dyDescent="0.3">
      <c r="A8361" s="3" t="s">
        <v>10273</v>
      </c>
      <c r="B8361">
        <v>1</v>
      </c>
    </row>
    <row r="8362" spans="1:2" x14ac:dyDescent="0.3">
      <c r="A8362" s="7" t="s">
        <v>10275</v>
      </c>
      <c r="B8362">
        <v>1</v>
      </c>
    </row>
    <row r="8363" spans="1:2" x14ac:dyDescent="0.3">
      <c r="A8363" s="3" t="s">
        <v>11511</v>
      </c>
      <c r="B8363">
        <v>1</v>
      </c>
    </row>
    <row r="8364" spans="1:2" x14ac:dyDescent="0.3">
      <c r="A8364" s="7" t="s">
        <v>11512</v>
      </c>
      <c r="B8364">
        <v>1</v>
      </c>
    </row>
    <row r="8365" spans="1:2" x14ac:dyDescent="0.3">
      <c r="A8365" s="3" t="s">
        <v>5186</v>
      </c>
      <c r="B8365">
        <v>1</v>
      </c>
    </row>
    <row r="8366" spans="1:2" x14ac:dyDescent="0.3">
      <c r="A8366" s="7" t="s">
        <v>3936</v>
      </c>
      <c r="B8366">
        <v>1</v>
      </c>
    </row>
    <row r="8367" spans="1:2" x14ac:dyDescent="0.3">
      <c r="A8367" s="3" t="s">
        <v>2711</v>
      </c>
      <c r="B8367">
        <v>1</v>
      </c>
    </row>
    <row r="8368" spans="1:2" x14ac:dyDescent="0.3">
      <c r="A8368" s="7" t="s">
        <v>2713</v>
      </c>
      <c r="B8368">
        <v>1</v>
      </c>
    </row>
    <row r="8369" spans="1:2" x14ac:dyDescent="0.3">
      <c r="A8369" s="3" t="s">
        <v>3167</v>
      </c>
      <c r="B8369">
        <v>1</v>
      </c>
    </row>
    <row r="8370" spans="1:2" x14ac:dyDescent="0.3">
      <c r="A8370" s="7" t="s">
        <v>3169</v>
      </c>
      <c r="B8370">
        <v>1</v>
      </c>
    </row>
    <row r="8371" spans="1:2" x14ac:dyDescent="0.3">
      <c r="A8371" s="3" t="s">
        <v>20151</v>
      </c>
      <c r="B8371">
        <v>1</v>
      </c>
    </row>
    <row r="8372" spans="1:2" x14ac:dyDescent="0.3">
      <c r="A8372" s="7" t="s">
        <v>7701</v>
      </c>
      <c r="B8372">
        <v>1</v>
      </c>
    </row>
    <row r="8373" spans="1:2" x14ac:dyDescent="0.3">
      <c r="A8373" s="3" t="s">
        <v>1253</v>
      </c>
      <c r="B8373">
        <v>1</v>
      </c>
    </row>
    <row r="8374" spans="1:2" x14ac:dyDescent="0.3">
      <c r="A8374" s="7" t="s">
        <v>1255</v>
      </c>
      <c r="B8374">
        <v>1</v>
      </c>
    </row>
    <row r="8375" spans="1:2" x14ac:dyDescent="0.3">
      <c r="A8375" s="3" t="s">
        <v>4631</v>
      </c>
      <c r="B8375">
        <v>1</v>
      </c>
    </row>
    <row r="8376" spans="1:2" x14ac:dyDescent="0.3">
      <c r="A8376" s="7" t="s">
        <v>4631</v>
      </c>
      <c r="B8376">
        <v>1</v>
      </c>
    </row>
    <row r="8377" spans="1:2" x14ac:dyDescent="0.3">
      <c r="A8377" s="3" t="s">
        <v>8418</v>
      </c>
      <c r="B8377">
        <v>1</v>
      </c>
    </row>
    <row r="8378" spans="1:2" x14ac:dyDescent="0.3">
      <c r="A8378" s="7" t="s">
        <v>10346</v>
      </c>
      <c r="B8378">
        <v>1</v>
      </c>
    </row>
    <row r="8379" spans="1:2" x14ac:dyDescent="0.3">
      <c r="A8379" s="3" t="s">
        <v>11455</v>
      </c>
      <c r="B8379">
        <v>1</v>
      </c>
    </row>
    <row r="8380" spans="1:2" x14ac:dyDescent="0.3">
      <c r="A8380" s="7" t="s">
        <v>184</v>
      </c>
      <c r="B8380">
        <v>1</v>
      </c>
    </row>
    <row r="8381" spans="1:2" x14ac:dyDescent="0.3">
      <c r="A8381" s="3" t="s">
        <v>10341</v>
      </c>
      <c r="B8381">
        <v>1</v>
      </c>
    </row>
    <row r="8382" spans="1:2" x14ac:dyDescent="0.3">
      <c r="A8382" s="7" t="s">
        <v>10343</v>
      </c>
      <c r="B8382">
        <v>1</v>
      </c>
    </row>
    <row r="8383" spans="1:2" x14ac:dyDescent="0.3">
      <c r="A8383" s="3" t="s">
        <v>1671</v>
      </c>
      <c r="B8383">
        <v>1</v>
      </c>
    </row>
    <row r="8384" spans="1:2" x14ac:dyDescent="0.3">
      <c r="A8384" s="7" t="s">
        <v>6857</v>
      </c>
      <c r="B8384">
        <v>1</v>
      </c>
    </row>
    <row r="8385" spans="1:2" x14ac:dyDescent="0.3">
      <c r="A8385" s="3" t="s">
        <v>19287</v>
      </c>
      <c r="B8385">
        <v>1</v>
      </c>
    </row>
    <row r="8386" spans="1:2" x14ac:dyDescent="0.3">
      <c r="A8386" s="7" t="s">
        <v>15952</v>
      </c>
      <c r="B8386">
        <v>1</v>
      </c>
    </row>
    <row r="8387" spans="1:2" x14ac:dyDescent="0.3">
      <c r="A8387" s="3" t="s">
        <v>6125</v>
      </c>
      <c r="B8387">
        <v>1</v>
      </c>
    </row>
    <row r="8388" spans="1:2" x14ac:dyDescent="0.3">
      <c r="A8388" s="7" t="s">
        <v>6126</v>
      </c>
      <c r="B8388">
        <v>1</v>
      </c>
    </row>
    <row r="8389" spans="1:2" x14ac:dyDescent="0.3">
      <c r="A8389" s="3" t="s">
        <v>14685</v>
      </c>
      <c r="B8389">
        <v>1</v>
      </c>
    </row>
    <row r="8390" spans="1:2" x14ac:dyDescent="0.3">
      <c r="A8390" s="7" t="s">
        <v>7451</v>
      </c>
      <c r="B8390">
        <v>1</v>
      </c>
    </row>
    <row r="8391" spans="1:2" x14ac:dyDescent="0.3">
      <c r="A8391" s="3" t="s">
        <v>18866</v>
      </c>
      <c r="B8391">
        <v>1</v>
      </c>
    </row>
    <row r="8392" spans="1:2" x14ac:dyDescent="0.3">
      <c r="A8392" s="7" t="s">
        <v>14050</v>
      </c>
      <c r="B8392">
        <v>1</v>
      </c>
    </row>
    <row r="8393" spans="1:2" x14ac:dyDescent="0.3">
      <c r="A8393" s="3" t="s">
        <v>21692</v>
      </c>
      <c r="B8393">
        <v>1</v>
      </c>
    </row>
    <row r="8394" spans="1:2" x14ac:dyDescent="0.3">
      <c r="A8394" s="7" t="s">
        <v>19418</v>
      </c>
      <c r="B8394">
        <v>1</v>
      </c>
    </row>
    <row r="8395" spans="1:2" x14ac:dyDescent="0.3">
      <c r="A8395" s="3" t="s">
        <v>17299</v>
      </c>
      <c r="B8395">
        <v>1</v>
      </c>
    </row>
    <row r="8396" spans="1:2" x14ac:dyDescent="0.3">
      <c r="A8396" s="7" t="s">
        <v>14700</v>
      </c>
      <c r="B8396">
        <v>1</v>
      </c>
    </row>
    <row r="8397" spans="1:2" x14ac:dyDescent="0.3">
      <c r="A8397" s="3" t="s">
        <v>1079</v>
      </c>
      <c r="B8397">
        <v>1</v>
      </c>
    </row>
    <row r="8398" spans="1:2" x14ac:dyDescent="0.3">
      <c r="A8398" s="7" t="s">
        <v>1080</v>
      </c>
      <c r="B8398">
        <v>1</v>
      </c>
    </row>
    <row r="8399" spans="1:2" x14ac:dyDescent="0.3">
      <c r="A8399" s="3" t="s">
        <v>16926</v>
      </c>
      <c r="B8399">
        <v>1</v>
      </c>
    </row>
    <row r="8400" spans="1:2" x14ac:dyDescent="0.3">
      <c r="A8400" s="7" t="s">
        <v>16928</v>
      </c>
      <c r="B8400">
        <v>1</v>
      </c>
    </row>
    <row r="8401" spans="1:2" x14ac:dyDescent="0.3">
      <c r="A8401" s="3" t="s">
        <v>2516</v>
      </c>
      <c r="B8401">
        <v>1</v>
      </c>
    </row>
    <row r="8402" spans="1:2" x14ac:dyDescent="0.3">
      <c r="A8402" s="7" t="s">
        <v>2518</v>
      </c>
      <c r="B8402">
        <v>1</v>
      </c>
    </row>
    <row r="8403" spans="1:2" x14ac:dyDescent="0.3">
      <c r="A8403" s="3" t="s">
        <v>5371</v>
      </c>
      <c r="B8403">
        <v>1</v>
      </c>
    </row>
    <row r="8404" spans="1:2" x14ac:dyDescent="0.3">
      <c r="A8404" s="7" t="s">
        <v>102</v>
      </c>
      <c r="B8404">
        <v>1</v>
      </c>
    </row>
    <row r="8405" spans="1:2" x14ac:dyDescent="0.3">
      <c r="A8405" s="3" t="s">
        <v>6167</v>
      </c>
      <c r="B8405">
        <v>1</v>
      </c>
    </row>
    <row r="8406" spans="1:2" x14ac:dyDescent="0.3">
      <c r="A8406" s="7" t="s">
        <v>11125</v>
      </c>
      <c r="B8406">
        <v>1</v>
      </c>
    </row>
    <row r="8407" spans="1:2" x14ac:dyDescent="0.3">
      <c r="A8407" s="3" t="s">
        <v>9783</v>
      </c>
      <c r="B8407">
        <v>1</v>
      </c>
    </row>
    <row r="8408" spans="1:2" x14ac:dyDescent="0.3">
      <c r="A8408" s="7" t="s">
        <v>9785</v>
      </c>
      <c r="B8408">
        <v>1</v>
      </c>
    </row>
    <row r="8409" spans="1:2" x14ac:dyDescent="0.3">
      <c r="A8409" s="3" t="s">
        <v>1967</v>
      </c>
      <c r="B8409">
        <v>1</v>
      </c>
    </row>
    <row r="8410" spans="1:2" x14ac:dyDescent="0.3">
      <c r="A8410" s="7" t="s">
        <v>1969</v>
      </c>
      <c r="B8410">
        <v>1</v>
      </c>
    </row>
    <row r="8411" spans="1:2" x14ac:dyDescent="0.3">
      <c r="A8411" s="3" t="s">
        <v>1433</v>
      </c>
      <c r="B8411">
        <v>1</v>
      </c>
    </row>
    <row r="8412" spans="1:2" x14ac:dyDescent="0.3">
      <c r="A8412" s="7" t="s">
        <v>1433</v>
      </c>
      <c r="B8412">
        <v>1</v>
      </c>
    </row>
    <row r="8413" spans="1:2" x14ac:dyDescent="0.3">
      <c r="A8413" s="3" t="s">
        <v>4169</v>
      </c>
      <c r="B8413">
        <v>1</v>
      </c>
    </row>
    <row r="8414" spans="1:2" x14ac:dyDescent="0.3">
      <c r="A8414" s="7" t="s">
        <v>4160</v>
      </c>
      <c r="B8414">
        <v>1</v>
      </c>
    </row>
    <row r="8415" spans="1:2" x14ac:dyDescent="0.3">
      <c r="A8415" s="3" t="s">
        <v>4075</v>
      </c>
      <c r="B8415">
        <v>1</v>
      </c>
    </row>
    <row r="8416" spans="1:2" x14ac:dyDescent="0.3">
      <c r="A8416" s="7" t="s">
        <v>4076</v>
      </c>
      <c r="B8416">
        <v>1</v>
      </c>
    </row>
    <row r="8417" spans="1:2" x14ac:dyDescent="0.3">
      <c r="A8417" s="3" t="s">
        <v>13450</v>
      </c>
      <c r="B8417">
        <v>1</v>
      </c>
    </row>
    <row r="8418" spans="1:2" x14ac:dyDescent="0.3">
      <c r="A8418" s="7" t="s">
        <v>9441</v>
      </c>
      <c r="B8418">
        <v>1</v>
      </c>
    </row>
    <row r="8419" spans="1:2" x14ac:dyDescent="0.3">
      <c r="A8419" s="3" t="s">
        <v>9162</v>
      </c>
      <c r="B8419">
        <v>1</v>
      </c>
    </row>
    <row r="8420" spans="1:2" x14ac:dyDescent="0.3">
      <c r="A8420" s="7" t="s">
        <v>735</v>
      </c>
      <c r="B8420">
        <v>1</v>
      </c>
    </row>
    <row r="8421" spans="1:2" x14ac:dyDescent="0.3">
      <c r="A8421" s="3" t="s">
        <v>11078</v>
      </c>
      <c r="B8421">
        <v>1</v>
      </c>
    </row>
    <row r="8422" spans="1:2" x14ac:dyDescent="0.3">
      <c r="A8422" s="7" t="s">
        <v>3183</v>
      </c>
      <c r="B8422">
        <v>1</v>
      </c>
    </row>
    <row r="8423" spans="1:2" x14ac:dyDescent="0.3">
      <c r="A8423" s="3" t="s">
        <v>18675</v>
      </c>
      <c r="B8423">
        <v>1</v>
      </c>
    </row>
    <row r="8424" spans="1:2" x14ac:dyDescent="0.3">
      <c r="A8424" s="7" t="s">
        <v>15966</v>
      </c>
      <c r="B8424">
        <v>1</v>
      </c>
    </row>
    <row r="8425" spans="1:2" x14ac:dyDescent="0.3">
      <c r="A8425" s="3" t="s">
        <v>15795</v>
      </c>
      <c r="B8425">
        <v>1</v>
      </c>
    </row>
    <row r="8426" spans="1:2" x14ac:dyDescent="0.3">
      <c r="A8426" s="7" t="s">
        <v>1359</v>
      </c>
      <c r="B8426">
        <v>1</v>
      </c>
    </row>
    <row r="8427" spans="1:2" x14ac:dyDescent="0.3">
      <c r="A8427" s="3" t="s">
        <v>21320</v>
      </c>
      <c r="B8427">
        <v>1</v>
      </c>
    </row>
    <row r="8428" spans="1:2" x14ac:dyDescent="0.3">
      <c r="A8428" s="7" t="s">
        <v>5655</v>
      </c>
      <c r="B8428">
        <v>1</v>
      </c>
    </row>
    <row r="8429" spans="1:2" x14ac:dyDescent="0.3">
      <c r="A8429" s="3" t="s">
        <v>6791</v>
      </c>
      <c r="B8429">
        <v>1</v>
      </c>
    </row>
    <row r="8430" spans="1:2" x14ac:dyDescent="0.3">
      <c r="A8430" s="7" t="s">
        <v>6379</v>
      </c>
      <c r="B8430">
        <v>1</v>
      </c>
    </row>
    <row r="8431" spans="1:2" x14ac:dyDescent="0.3">
      <c r="A8431" s="3" t="s">
        <v>9981</v>
      </c>
      <c r="B8431">
        <v>1</v>
      </c>
    </row>
    <row r="8432" spans="1:2" x14ac:dyDescent="0.3">
      <c r="A8432" s="7" t="s">
        <v>7926</v>
      </c>
      <c r="B8432">
        <v>1</v>
      </c>
    </row>
    <row r="8433" spans="1:2" x14ac:dyDescent="0.3">
      <c r="A8433" s="3" t="s">
        <v>19874</v>
      </c>
      <c r="B8433">
        <v>1</v>
      </c>
    </row>
    <row r="8434" spans="1:2" x14ac:dyDescent="0.3">
      <c r="A8434" s="7" t="s">
        <v>19875</v>
      </c>
      <c r="B8434">
        <v>1</v>
      </c>
    </row>
    <row r="8435" spans="1:2" x14ac:dyDescent="0.3">
      <c r="A8435" s="3" t="s">
        <v>3511</v>
      </c>
      <c r="B8435">
        <v>1</v>
      </c>
    </row>
    <row r="8436" spans="1:2" x14ac:dyDescent="0.3">
      <c r="A8436" s="7" t="s">
        <v>3513</v>
      </c>
      <c r="B8436">
        <v>1</v>
      </c>
    </row>
    <row r="8437" spans="1:2" x14ac:dyDescent="0.3">
      <c r="A8437" s="3" t="s">
        <v>17425</v>
      </c>
      <c r="B8437">
        <v>1</v>
      </c>
    </row>
    <row r="8438" spans="1:2" x14ac:dyDescent="0.3">
      <c r="A8438" s="7" t="s">
        <v>17427</v>
      </c>
      <c r="B8438">
        <v>1</v>
      </c>
    </row>
    <row r="8439" spans="1:2" x14ac:dyDescent="0.3">
      <c r="A8439" s="3" t="s">
        <v>14978</v>
      </c>
      <c r="B8439">
        <v>1</v>
      </c>
    </row>
    <row r="8440" spans="1:2" x14ac:dyDescent="0.3">
      <c r="A8440" s="7" t="s">
        <v>11949</v>
      </c>
      <c r="B8440">
        <v>1</v>
      </c>
    </row>
    <row r="8441" spans="1:2" x14ac:dyDescent="0.3">
      <c r="A8441" s="3" t="s">
        <v>4690</v>
      </c>
      <c r="B8441">
        <v>1</v>
      </c>
    </row>
    <row r="8442" spans="1:2" x14ac:dyDescent="0.3">
      <c r="A8442" s="7" t="s">
        <v>136</v>
      </c>
      <c r="B8442">
        <v>1</v>
      </c>
    </row>
    <row r="8443" spans="1:2" x14ac:dyDescent="0.3">
      <c r="A8443" s="3" t="s">
        <v>3803</v>
      </c>
      <c r="B8443">
        <v>1</v>
      </c>
    </row>
    <row r="8444" spans="1:2" x14ac:dyDescent="0.3">
      <c r="A8444" s="7" t="s">
        <v>3804</v>
      </c>
      <c r="B8444">
        <v>1</v>
      </c>
    </row>
    <row r="8445" spans="1:2" x14ac:dyDescent="0.3">
      <c r="A8445" s="3" t="s">
        <v>21486</v>
      </c>
      <c r="B8445">
        <v>1</v>
      </c>
    </row>
    <row r="8446" spans="1:2" x14ac:dyDescent="0.3">
      <c r="A8446" s="7" t="s">
        <v>21488</v>
      </c>
      <c r="B8446">
        <v>1</v>
      </c>
    </row>
    <row r="8447" spans="1:2" x14ac:dyDescent="0.3">
      <c r="A8447" s="3" t="s">
        <v>3773</v>
      </c>
      <c r="B8447">
        <v>1</v>
      </c>
    </row>
    <row r="8448" spans="1:2" x14ac:dyDescent="0.3">
      <c r="A8448" s="7" t="s">
        <v>79</v>
      </c>
      <c r="B8448">
        <v>1</v>
      </c>
    </row>
    <row r="8449" spans="1:2" x14ac:dyDescent="0.3">
      <c r="A8449" s="3" t="s">
        <v>21620</v>
      </c>
      <c r="B8449">
        <v>1</v>
      </c>
    </row>
    <row r="8450" spans="1:2" x14ac:dyDescent="0.3">
      <c r="A8450" s="7" t="s">
        <v>21621</v>
      </c>
      <c r="B8450">
        <v>1</v>
      </c>
    </row>
    <row r="8451" spans="1:2" x14ac:dyDescent="0.3">
      <c r="A8451" s="3" t="s">
        <v>11719</v>
      </c>
      <c r="B8451">
        <v>1</v>
      </c>
    </row>
    <row r="8452" spans="1:2" x14ac:dyDescent="0.3">
      <c r="A8452" s="7" t="s">
        <v>11721</v>
      </c>
      <c r="B8452">
        <v>1</v>
      </c>
    </row>
    <row r="8453" spans="1:2" x14ac:dyDescent="0.3">
      <c r="A8453" s="3" t="s">
        <v>14742</v>
      </c>
      <c r="B8453">
        <v>1</v>
      </c>
    </row>
    <row r="8454" spans="1:2" x14ac:dyDescent="0.3">
      <c r="A8454" s="7" t="s">
        <v>14743</v>
      </c>
      <c r="B8454">
        <v>1</v>
      </c>
    </row>
    <row r="8455" spans="1:2" x14ac:dyDescent="0.3">
      <c r="A8455" s="3" t="s">
        <v>386</v>
      </c>
      <c r="B8455">
        <v>1</v>
      </c>
    </row>
    <row r="8456" spans="1:2" x14ac:dyDescent="0.3">
      <c r="A8456" s="7" t="s">
        <v>388</v>
      </c>
      <c r="B8456">
        <v>1</v>
      </c>
    </row>
    <row r="8457" spans="1:2" x14ac:dyDescent="0.3">
      <c r="A8457" s="3" t="s">
        <v>5603</v>
      </c>
      <c r="B8457">
        <v>1</v>
      </c>
    </row>
    <row r="8458" spans="1:2" x14ac:dyDescent="0.3">
      <c r="A8458" s="7" t="s">
        <v>2191</v>
      </c>
      <c r="B8458">
        <v>1</v>
      </c>
    </row>
    <row r="8459" spans="1:2" x14ac:dyDescent="0.3">
      <c r="A8459" s="3" t="s">
        <v>3753</v>
      </c>
      <c r="B8459">
        <v>1</v>
      </c>
    </row>
    <row r="8460" spans="1:2" x14ac:dyDescent="0.3">
      <c r="A8460" s="7" t="s">
        <v>3754</v>
      </c>
      <c r="B8460">
        <v>1</v>
      </c>
    </row>
    <row r="8461" spans="1:2" x14ac:dyDescent="0.3">
      <c r="A8461" s="3" t="s">
        <v>20779</v>
      </c>
      <c r="B8461">
        <v>1</v>
      </c>
    </row>
    <row r="8462" spans="1:2" x14ac:dyDescent="0.3">
      <c r="A8462" s="7" t="s">
        <v>5819</v>
      </c>
      <c r="B8462">
        <v>1</v>
      </c>
    </row>
    <row r="8463" spans="1:2" x14ac:dyDescent="0.3">
      <c r="A8463" s="3" t="s">
        <v>20347</v>
      </c>
      <c r="B8463">
        <v>1</v>
      </c>
    </row>
    <row r="8464" spans="1:2" x14ac:dyDescent="0.3">
      <c r="A8464" s="7" t="s">
        <v>2040</v>
      </c>
      <c r="B8464">
        <v>1</v>
      </c>
    </row>
    <row r="8465" spans="1:2" x14ac:dyDescent="0.3">
      <c r="A8465" s="3" t="s">
        <v>21547</v>
      </c>
      <c r="B8465">
        <v>1</v>
      </c>
    </row>
    <row r="8466" spans="1:2" x14ac:dyDescent="0.3">
      <c r="A8466" s="7" t="s">
        <v>21549</v>
      </c>
      <c r="B8466">
        <v>1</v>
      </c>
    </row>
    <row r="8467" spans="1:2" x14ac:dyDescent="0.3">
      <c r="A8467" s="3" t="s">
        <v>13259</v>
      </c>
      <c r="B8467">
        <v>1</v>
      </c>
    </row>
    <row r="8468" spans="1:2" x14ac:dyDescent="0.3">
      <c r="A8468" s="7" t="s">
        <v>13261</v>
      </c>
      <c r="B8468">
        <v>1</v>
      </c>
    </row>
    <row r="8469" spans="1:2" x14ac:dyDescent="0.3">
      <c r="A8469" s="3" t="s">
        <v>15364</v>
      </c>
      <c r="B8469">
        <v>1</v>
      </c>
    </row>
    <row r="8470" spans="1:2" x14ac:dyDescent="0.3">
      <c r="A8470" s="7" t="s">
        <v>15365</v>
      </c>
      <c r="B8470">
        <v>1</v>
      </c>
    </row>
    <row r="8471" spans="1:2" x14ac:dyDescent="0.3">
      <c r="A8471" s="3" t="s">
        <v>1362</v>
      </c>
      <c r="B8471">
        <v>1</v>
      </c>
    </row>
    <row r="8472" spans="1:2" x14ac:dyDescent="0.3">
      <c r="A8472" s="7" t="s">
        <v>1364</v>
      </c>
      <c r="B8472">
        <v>1</v>
      </c>
    </row>
    <row r="8473" spans="1:2" x14ac:dyDescent="0.3">
      <c r="A8473" s="3" t="s">
        <v>2767</v>
      </c>
      <c r="B8473">
        <v>1</v>
      </c>
    </row>
    <row r="8474" spans="1:2" x14ac:dyDescent="0.3">
      <c r="A8474" s="7" t="s">
        <v>2768</v>
      </c>
      <c r="B8474">
        <v>1</v>
      </c>
    </row>
    <row r="8475" spans="1:2" x14ac:dyDescent="0.3">
      <c r="A8475" s="3" t="s">
        <v>3675</v>
      </c>
      <c r="B8475">
        <v>1</v>
      </c>
    </row>
    <row r="8476" spans="1:2" x14ac:dyDescent="0.3">
      <c r="A8476" s="7" t="s">
        <v>3676</v>
      </c>
      <c r="B8476">
        <v>1</v>
      </c>
    </row>
    <row r="8477" spans="1:2" x14ac:dyDescent="0.3">
      <c r="A8477" s="3" t="s">
        <v>6525</v>
      </c>
      <c r="B8477">
        <v>1</v>
      </c>
    </row>
    <row r="8478" spans="1:2" x14ac:dyDescent="0.3">
      <c r="A8478" s="7" t="s">
        <v>6527</v>
      </c>
      <c r="B8478">
        <v>1</v>
      </c>
    </row>
    <row r="8479" spans="1:2" x14ac:dyDescent="0.3">
      <c r="A8479" s="3" t="s">
        <v>17860</v>
      </c>
      <c r="B8479">
        <v>1</v>
      </c>
    </row>
    <row r="8480" spans="1:2" x14ac:dyDescent="0.3">
      <c r="A8480" s="7" t="s">
        <v>4492</v>
      </c>
      <c r="B8480">
        <v>1</v>
      </c>
    </row>
    <row r="8481" spans="1:2" x14ac:dyDescent="0.3">
      <c r="A8481" s="3" t="s">
        <v>6301</v>
      </c>
      <c r="B8481">
        <v>1</v>
      </c>
    </row>
    <row r="8482" spans="1:2" x14ac:dyDescent="0.3">
      <c r="A8482" s="7" t="s">
        <v>6302</v>
      </c>
      <c r="B8482">
        <v>1</v>
      </c>
    </row>
    <row r="8483" spans="1:2" x14ac:dyDescent="0.3">
      <c r="A8483" s="3" t="s">
        <v>14101</v>
      </c>
      <c r="B8483">
        <v>1</v>
      </c>
    </row>
    <row r="8484" spans="1:2" x14ac:dyDescent="0.3">
      <c r="A8484" s="7" t="s">
        <v>11706</v>
      </c>
      <c r="B8484">
        <v>1</v>
      </c>
    </row>
    <row r="8485" spans="1:2" x14ac:dyDescent="0.3">
      <c r="A8485" s="3" t="s">
        <v>1620</v>
      </c>
      <c r="B8485">
        <v>1</v>
      </c>
    </row>
    <row r="8486" spans="1:2" x14ac:dyDescent="0.3">
      <c r="A8486" s="7" t="s">
        <v>175</v>
      </c>
      <c r="B8486">
        <v>1</v>
      </c>
    </row>
    <row r="8487" spans="1:2" x14ac:dyDescent="0.3">
      <c r="A8487" s="3" t="s">
        <v>12010</v>
      </c>
      <c r="B8487">
        <v>1</v>
      </c>
    </row>
    <row r="8488" spans="1:2" x14ac:dyDescent="0.3">
      <c r="A8488" s="7" t="s">
        <v>4417</v>
      </c>
      <c r="B8488">
        <v>1</v>
      </c>
    </row>
    <row r="8489" spans="1:2" x14ac:dyDescent="0.3">
      <c r="A8489" s="3" t="s">
        <v>13154</v>
      </c>
      <c r="B8489">
        <v>1</v>
      </c>
    </row>
    <row r="8490" spans="1:2" x14ac:dyDescent="0.3">
      <c r="A8490" s="7" t="s">
        <v>2721</v>
      </c>
      <c r="B8490">
        <v>1</v>
      </c>
    </row>
    <row r="8491" spans="1:2" x14ac:dyDescent="0.3">
      <c r="A8491" s="3" t="s">
        <v>9236</v>
      </c>
      <c r="B8491">
        <v>1</v>
      </c>
    </row>
    <row r="8492" spans="1:2" x14ac:dyDescent="0.3">
      <c r="A8492" s="7" t="s">
        <v>9237</v>
      </c>
      <c r="B8492">
        <v>1</v>
      </c>
    </row>
    <row r="8493" spans="1:2" x14ac:dyDescent="0.3">
      <c r="A8493" s="3" t="s">
        <v>11519</v>
      </c>
      <c r="B8493">
        <v>1</v>
      </c>
    </row>
    <row r="8494" spans="1:2" x14ac:dyDescent="0.3">
      <c r="A8494" s="7" t="s">
        <v>11521</v>
      </c>
      <c r="B8494">
        <v>1</v>
      </c>
    </row>
    <row r="8495" spans="1:2" x14ac:dyDescent="0.3">
      <c r="A8495" s="3" t="s">
        <v>5543</v>
      </c>
      <c r="B8495">
        <v>1</v>
      </c>
    </row>
    <row r="8496" spans="1:2" x14ac:dyDescent="0.3">
      <c r="A8496" s="7" t="s">
        <v>5544</v>
      </c>
      <c r="B8496">
        <v>1</v>
      </c>
    </row>
    <row r="8497" spans="1:2" x14ac:dyDescent="0.3">
      <c r="A8497" s="3" t="s">
        <v>21</v>
      </c>
      <c r="B8497">
        <v>1</v>
      </c>
    </row>
    <row r="8498" spans="1:2" x14ac:dyDescent="0.3">
      <c r="A8498" s="7" t="s">
        <v>21</v>
      </c>
      <c r="B8498">
        <v>1</v>
      </c>
    </row>
    <row r="8499" spans="1:2" x14ac:dyDescent="0.3">
      <c r="A8499" s="3" t="s">
        <v>10330</v>
      </c>
      <c r="B8499">
        <v>1</v>
      </c>
    </row>
    <row r="8500" spans="1:2" x14ac:dyDescent="0.3">
      <c r="A8500" s="7" t="s">
        <v>6383</v>
      </c>
      <c r="B8500">
        <v>1</v>
      </c>
    </row>
    <row r="8501" spans="1:2" x14ac:dyDescent="0.3">
      <c r="A8501" s="3" t="s">
        <v>8921</v>
      </c>
      <c r="B8501">
        <v>1</v>
      </c>
    </row>
    <row r="8502" spans="1:2" x14ac:dyDescent="0.3">
      <c r="A8502" s="7" t="s">
        <v>8921</v>
      </c>
      <c r="B8502">
        <v>1</v>
      </c>
    </row>
    <row r="8503" spans="1:2" x14ac:dyDescent="0.3">
      <c r="A8503" s="3" t="s">
        <v>9250</v>
      </c>
      <c r="B8503">
        <v>1</v>
      </c>
    </row>
    <row r="8504" spans="1:2" x14ac:dyDescent="0.3">
      <c r="A8504" s="7" t="s">
        <v>8874</v>
      </c>
      <c r="B8504">
        <v>1</v>
      </c>
    </row>
    <row r="8505" spans="1:2" x14ac:dyDescent="0.3">
      <c r="A8505" s="3" t="s">
        <v>438</v>
      </c>
      <c r="B8505">
        <v>1</v>
      </c>
    </row>
    <row r="8506" spans="1:2" x14ac:dyDescent="0.3">
      <c r="A8506" s="7" t="s">
        <v>440</v>
      </c>
      <c r="B8506">
        <v>1</v>
      </c>
    </row>
    <row r="8507" spans="1:2" x14ac:dyDescent="0.3">
      <c r="A8507" s="3" t="s">
        <v>6142</v>
      </c>
      <c r="B8507">
        <v>1</v>
      </c>
    </row>
    <row r="8508" spans="1:2" x14ac:dyDescent="0.3">
      <c r="A8508" s="7" t="s">
        <v>6144</v>
      </c>
      <c r="B8508">
        <v>1</v>
      </c>
    </row>
    <row r="8509" spans="1:2" x14ac:dyDescent="0.3">
      <c r="A8509" s="3" t="s">
        <v>4977</v>
      </c>
      <c r="B8509">
        <v>1</v>
      </c>
    </row>
    <row r="8510" spans="1:2" x14ac:dyDescent="0.3">
      <c r="A8510" s="7" t="s">
        <v>4979</v>
      </c>
      <c r="B8510">
        <v>1</v>
      </c>
    </row>
    <row r="8511" spans="1:2" x14ac:dyDescent="0.3">
      <c r="A8511" s="3" t="s">
        <v>20566</v>
      </c>
      <c r="B8511">
        <v>1</v>
      </c>
    </row>
    <row r="8512" spans="1:2" x14ac:dyDescent="0.3">
      <c r="A8512" s="7" t="s">
        <v>17038</v>
      </c>
      <c r="B8512">
        <v>1</v>
      </c>
    </row>
    <row r="8513" spans="1:2" x14ac:dyDescent="0.3">
      <c r="A8513" s="3" t="s">
        <v>16010</v>
      </c>
      <c r="B8513">
        <v>1</v>
      </c>
    </row>
    <row r="8514" spans="1:2" x14ac:dyDescent="0.3">
      <c r="A8514" s="7" t="s">
        <v>9844</v>
      </c>
      <c r="B8514">
        <v>1</v>
      </c>
    </row>
    <row r="8515" spans="1:2" x14ac:dyDescent="0.3">
      <c r="A8515" s="3" t="s">
        <v>6483</v>
      </c>
      <c r="B8515">
        <v>1</v>
      </c>
    </row>
    <row r="8516" spans="1:2" x14ac:dyDescent="0.3">
      <c r="A8516" s="7" t="s">
        <v>4019</v>
      </c>
      <c r="B8516">
        <v>1</v>
      </c>
    </row>
    <row r="8517" spans="1:2" x14ac:dyDescent="0.3">
      <c r="A8517" s="3" t="s">
        <v>433</v>
      </c>
      <c r="B8517">
        <v>1</v>
      </c>
    </row>
    <row r="8518" spans="1:2" x14ac:dyDescent="0.3">
      <c r="A8518" s="7" t="s">
        <v>435</v>
      </c>
      <c r="B8518">
        <v>1</v>
      </c>
    </row>
    <row r="8519" spans="1:2" x14ac:dyDescent="0.3">
      <c r="A8519" s="3" t="s">
        <v>18409</v>
      </c>
      <c r="B8519">
        <v>1</v>
      </c>
    </row>
    <row r="8520" spans="1:2" x14ac:dyDescent="0.3">
      <c r="A8520" s="7" t="s">
        <v>15136</v>
      </c>
      <c r="B8520">
        <v>1</v>
      </c>
    </row>
    <row r="8521" spans="1:2" x14ac:dyDescent="0.3">
      <c r="A8521" s="3" t="s">
        <v>21473</v>
      </c>
      <c r="B8521">
        <v>1</v>
      </c>
    </row>
    <row r="8522" spans="1:2" x14ac:dyDescent="0.3">
      <c r="A8522" s="7" t="s">
        <v>160</v>
      </c>
      <c r="B8522">
        <v>1</v>
      </c>
    </row>
    <row r="8523" spans="1:2" x14ac:dyDescent="0.3">
      <c r="A8523" s="3" t="s">
        <v>12517</v>
      </c>
      <c r="B8523">
        <v>1</v>
      </c>
    </row>
    <row r="8524" spans="1:2" x14ac:dyDescent="0.3">
      <c r="A8524" s="7" t="s">
        <v>12519</v>
      </c>
      <c r="B8524">
        <v>1</v>
      </c>
    </row>
    <row r="8525" spans="1:2" x14ac:dyDescent="0.3">
      <c r="A8525" s="3" t="s">
        <v>7275</v>
      </c>
      <c r="B8525">
        <v>1</v>
      </c>
    </row>
    <row r="8526" spans="1:2" x14ac:dyDescent="0.3">
      <c r="A8526" s="7" t="s">
        <v>3929</v>
      </c>
      <c r="B8526">
        <v>1</v>
      </c>
    </row>
    <row r="8527" spans="1:2" x14ac:dyDescent="0.3">
      <c r="A8527" s="3" t="s">
        <v>12102</v>
      </c>
      <c r="B8527">
        <v>1</v>
      </c>
    </row>
    <row r="8528" spans="1:2" x14ac:dyDescent="0.3">
      <c r="A8528" s="7" t="s">
        <v>5161</v>
      </c>
      <c r="B8528">
        <v>1</v>
      </c>
    </row>
    <row r="8529" spans="1:2" x14ac:dyDescent="0.3">
      <c r="A8529" s="3" t="s">
        <v>18650</v>
      </c>
      <c r="B8529">
        <v>1</v>
      </c>
    </row>
    <row r="8530" spans="1:2" x14ac:dyDescent="0.3">
      <c r="A8530" s="7" t="s">
        <v>18652</v>
      </c>
      <c r="B8530">
        <v>1</v>
      </c>
    </row>
    <row r="8531" spans="1:2" x14ac:dyDescent="0.3">
      <c r="A8531" s="3" t="s">
        <v>21624</v>
      </c>
      <c r="B8531">
        <v>1</v>
      </c>
    </row>
    <row r="8532" spans="1:2" x14ac:dyDescent="0.3">
      <c r="A8532" s="7" t="s">
        <v>21624</v>
      </c>
      <c r="B8532">
        <v>1</v>
      </c>
    </row>
    <row r="8533" spans="1:2" x14ac:dyDescent="0.3">
      <c r="A8533" s="3" t="s">
        <v>8822</v>
      </c>
      <c r="B8533">
        <v>1</v>
      </c>
    </row>
    <row r="8534" spans="1:2" x14ac:dyDescent="0.3">
      <c r="A8534" s="7" t="s">
        <v>8823</v>
      </c>
      <c r="B8534">
        <v>1</v>
      </c>
    </row>
    <row r="8535" spans="1:2" x14ac:dyDescent="0.3">
      <c r="A8535" s="3" t="s">
        <v>3641</v>
      </c>
      <c r="B8535">
        <v>1</v>
      </c>
    </row>
    <row r="8536" spans="1:2" x14ac:dyDescent="0.3">
      <c r="A8536" s="7" t="s">
        <v>975</v>
      </c>
      <c r="B8536">
        <v>1</v>
      </c>
    </row>
    <row r="8537" spans="1:2" x14ac:dyDescent="0.3">
      <c r="A8537" s="3" t="s">
        <v>21561</v>
      </c>
      <c r="B8537">
        <v>1</v>
      </c>
    </row>
    <row r="8538" spans="1:2" x14ac:dyDescent="0.3">
      <c r="A8538" s="7" t="s">
        <v>21563</v>
      </c>
      <c r="B8538">
        <v>1</v>
      </c>
    </row>
    <row r="8539" spans="1:2" x14ac:dyDescent="0.3">
      <c r="A8539" s="3" t="s">
        <v>3855</v>
      </c>
      <c r="B8539">
        <v>1</v>
      </c>
    </row>
    <row r="8540" spans="1:2" x14ac:dyDescent="0.3">
      <c r="A8540" s="7" t="s">
        <v>3856</v>
      </c>
      <c r="B8540">
        <v>1</v>
      </c>
    </row>
    <row r="8541" spans="1:2" x14ac:dyDescent="0.3">
      <c r="A8541" s="3" t="s">
        <v>14284</v>
      </c>
      <c r="B8541">
        <v>1</v>
      </c>
    </row>
    <row r="8542" spans="1:2" x14ac:dyDescent="0.3">
      <c r="A8542" s="7" t="s">
        <v>14285</v>
      </c>
      <c r="B8542">
        <v>1</v>
      </c>
    </row>
    <row r="8543" spans="1:2" x14ac:dyDescent="0.3">
      <c r="A8543" s="3" t="s">
        <v>2347</v>
      </c>
      <c r="B8543">
        <v>1</v>
      </c>
    </row>
    <row r="8544" spans="1:2" x14ac:dyDescent="0.3">
      <c r="A8544" s="7" t="s">
        <v>2349</v>
      </c>
      <c r="B8544">
        <v>1</v>
      </c>
    </row>
    <row r="8545" spans="1:2" x14ac:dyDescent="0.3">
      <c r="A8545" s="3" t="s">
        <v>10257</v>
      </c>
      <c r="B8545">
        <v>1</v>
      </c>
    </row>
    <row r="8546" spans="1:2" x14ac:dyDescent="0.3">
      <c r="A8546" s="7" t="s">
        <v>10259</v>
      </c>
      <c r="B8546">
        <v>1</v>
      </c>
    </row>
    <row r="8547" spans="1:2" x14ac:dyDescent="0.3">
      <c r="A8547" s="3" t="s">
        <v>18428</v>
      </c>
      <c r="B8547">
        <v>1</v>
      </c>
    </row>
    <row r="8548" spans="1:2" x14ac:dyDescent="0.3">
      <c r="A8548" s="7" t="s">
        <v>14510</v>
      </c>
      <c r="B8548">
        <v>1</v>
      </c>
    </row>
    <row r="8549" spans="1:2" x14ac:dyDescent="0.3">
      <c r="A8549" s="3" t="s">
        <v>1352</v>
      </c>
      <c r="B8549">
        <v>1</v>
      </c>
    </row>
    <row r="8550" spans="1:2" x14ac:dyDescent="0.3">
      <c r="A8550" s="7" t="s">
        <v>1354</v>
      </c>
      <c r="B8550">
        <v>1</v>
      </c>
    </row>
    <row r="8551" spans="1:2" x14ac:dyDescent="0.3">
      <c r="A8551" s="3" t="s">
        <v>3106</v>
      </c>
      <c r="B8551">
        <v>1</v>
      </c>
    </row>
    <row r="8552" spans="1:2" x14ac:dyDescent="0.3">
      <c r="A8552" s="7" t="s">
        <v>3108</v>
      </c>
      <c r="B8552">
        <v>1</v>
      </c>
    </row>
    <row r="8553" spans="1:2" x14ac:dyDescent="0.3">
      <c r="A8553" s="3" t="s">
        <v>19851</v>
      </c>
      <c r="B8553">
        <v>1</v>
      </c>
    </row>
    <row r="8554" spans="1:2" x14ac:dyDescent="0.3">
      <c r="A8554" s="7" t="s">
        <v>15687</v>
      </c>
      <c r="B8554">
        <v>1</v>
      </c>
    </row>
    <row r="8555" spans="1:2" x14ac:dyDescent="0.3">
      <c r="A8555" s="3" t="s">
        <v>17199</v>
      </c>
      <c r="B8555">
        <v>1</v>
      </c>
    </row>
    <row r="8556" spans="1:2" x14ac:dyDescent="0.3">
      <c r="A8556" s="7" t="s">
        <v>11134</v>
      </c>
      <c r="B8556">
        <v>1</v>
      </c>
    </row>
    <row r="8557" spans="1:2" x14ac:dyDescent="0.3">
      <c r="A8557" s="3" t="s">
        <v>19000</v>
      </c>
      <c r="B8557">
        <v>1</v>
      </c>
    </row>
    <row r="8558" spans="1:2" x14ac:dyDescent="0.3">
      <c r="A8558" s="7" t="s">
        <v>9321</v>
      </c>
      <c r="B8558">
        <v>1</v>
      </c>
    </row>
    <row r="8559" spans="1:2" x14ac:dyDescent="0.3">
      <c r="A8559" s="3" t="s">
        <v>9300</v>
      </c>
      <c r="B8559">
        <v>1</v>
      </c>
    </row>
    <row r="8560" spans="1:2" x14ac:dyDescent="0.3">
      <c r="A8560" s="7" t="s">
        <v>5961</v>
      </c>
      <c r="B8560">
        <v>1</v>
      </c>
    </row>
    <row r="8561" spans="1:2" x14ac:dyDescent="0.3">
      <c r="A8561" s="3" t="s">
        <v>1376</v>
      </c>
      <c r="B8561">
        <v>1</v>
      </c>
    </row>
    <row r="8562" spans="1:2" x14ac:dyDescent="0.3">
      <c r="A8562" s="7" t="s">
        <v>1377</v>
      </c>
      <c r="B8562">
        <v>1</v>
      </c>
    </row>
    <row r="8563" spans="1:2" x14ac:dyDescent="0.3">
      <c r="A8563" s="3" t="s">
        <v>321</v>
      </c>
      <c r="B8563">
        <v>1</v>
      </c>
    </row>
    <row r="8564" spans="1:2" x14ac:dyDescent="0.3">
      <c r="A8564" s="7" t="s">
        <v>49</v>
      </c>
      <c r="B8564">
        <v>1</v>
      </c>
    </row>
    <row r="8565" spans="1:2" x14ac:dyDescent="0.3">
      <c r="A8565" s="3" t="s">
        <v>16111</v>
      </c>
      <c r="B8565">
        <v>1</v>
      </c>
    </row>
    <row r="8566" spans="1:2" x14ac:dyDescent="0.3">
      <c r="A8566" s="7" t="s">
        <v>8921</v>
      </c>
      <c r="B8566">
        <v>1</v>
      </c>
    </row>
    <row r="8567" spans="1:2" x14ac:dyDescent="0.3">
      <c r="A8567" s="3" t="s">
        <v>18981</v>
      </c>
      <c r="B8567">
        <v>1</v>
      </c>
    </row>
    <row r="8568" spans="1:2" x14ac:dyDescent="0.3">
      <c r="A8568" s="7" t="s">
        <v>18983</v>
      </c>
      <c r="B8568">
        <v>1</v>
      </c>
    </row>
    <row r="8569" spans="1:2" x14ac:dyDescent="0.3">
      <c r="A8569" s="3" t="s">
        <v>1347</v>
      </c>
      <c r="B8569">
        <v>1</v>
      </c>
    </row>
    <row r="8570" spans="1:2" x14ac:dyDescent="0.3">
      <c r="A8570" s="7" t="s">
        <v>1349</v>
      </c>
      <c r="B8570">
        <v>1</v>
      </c>
    </row>
    <row r="8571" spans="1:2" x14ac:dyDescent="0.3">
      <c r="A8571" s="3" t="s">
        <v>1386</v>
      </c>
      <c r="B8571">
        <v>1</v>
      </c>
    </row>
    <row r="8572" spans="1:2" x14ac:dyDescent="0.3">
      <c r="A8572" s="7" t="s">
        <v>881</v>
      </c>
      <c r="B8572">
        <v>1</v>
      </c>
    </row>
    <row r="8573" spans="1:2" x14ac:dyDescent="0.3">
      <c r="A8573" s="3" t="s">
        <v>15321</v>
      </c>
      <c r="B8573">
        <v>1</v>
      </c>
    </row>
    <row r="8574" spans="1:2" x14ac:dyDescent="0.3">
      <c r="A8574" s="7" t="s">
        <v>9863</v>
      </c>
      <c r="B8574">
        <v>1</v>
      </c>
    </row>
    <row r="8575" spans="1:2" x14ac:dyDescent="0.3">
      <c r="A8575" s="3" t="s">
        <v>5681</v>
      </c>
      <c r="B8575">
        <v>1</v>
      </c>
    </row>
    <row r="8576" spans="1:2" x14ac:dyDescent="0.3">
      <c r="A8576" s="7" t="s">
        <v>5683</v>
      </c>
      <c r="B8576">
        <v>1</v>
      </c>
    </row>
    <row r="8577" spans="1:2" x14ac:dyDescent="0.3">
      <c r="A8577" s="3" t="s">
        <v>6025</v>
      </c>
      <c r="B8577">
        <v>1</v>
      </c>
    </row>
    <row r="8578" spans="1:2" x14ac:dyDescent="0.3">
      <c r="A8578" s="7" t="s">
        <v>6025</v>
      </c>
      <c r="B8578">
        <v>1</v>
      </c>
    </row>
    <row r="8579" spans="1:2" x14ac:dyDescent="0.3">
      <c r="A8579" s="3" t="s">
        <v>16629</v>
      </c>
      <c r="B8579">
        <v>1</v>
      </c>
    </row>
    <row r="8580" spans="1:2" x14ac:dyDescent="0.3">
      <c r="A8580" s="7" t="s">
        <v>16630</v>
      </c>
      <c r="B8580">
        <v>1</v>
      </c>
    </row>
    <row r="8581" spans="1:2" x14ac:dyDescent="0.3">
      <c r="A8581" s="3" t="s">
        <v>2834</v>
      </c>
      <c r="B8581">
        <v>1</v>
      </c>
    </row>
    <row r="8582" spans="1:2" x14ac:dyDescent="0.3">
      <c r="A8582" s="7" t="s">
        <v>2836</v>
      </c>
      <c r="B8582">
        <v>1</v>
      </c>
    </row>
    <row r="8583" spans="1:2" x14ac:dyDescent="0.3">
      <c r="A8583" s="3" t="s">
        <v>593</v>
      </c>
      <c r="B8583">
        <v>1</v>
      </c>
    </row>
    <row r="8584" spans="1:2" x14ac:dyDescent="0.3">
      <c r="A8584" s="7" t="s">
        <v>4862</v>
      </c>
      <c r="B8584">
        <v>1</v>
      </c>
    </row>
    <row r="8585" spans="1:2" x14ac:dyDescent="0.3">
      <c r="A8585" s="3" t="s">
        <v>1383</v>
      </c>
      <c r="B8585">
        <v>1</v>
      </c>
    </row>
    <row r="8586" spans="1:2" x14ac:dyDescent="0.3">
      <c r="A8586" s="7" t="s">
        <v>1384</v>
      </c>
      <c r="B8586">
        <v>1</v>
      </c>
    </row>
    <row r="8587" spans="1:2" x14ac:dyDescent="0.3">
      <c r="A8587" s="3" t="s">
        <v>20511</v>
      </c>
      <c r="B8587">
        <v>1</v>
      </c>
    </row>
    <row r="8588" spans="1:2" x14ac:dyDescent="0.3">
      <c r="A8588" s="7" t="s">
        <v>20512</v>
      </c>
      <c r="B8588">
        <v>1</v>
      </c>
    </row>
    <row r="8589" spans="1:2" x14ac:dyDescent="0.3">
      <c r="A8589" s="3" t="s">
        <v>1039</v>
      </c>
      <c r="B8589">
        <v>1</v>
      </c>
    </row>
    <row r="8590" spans="1:2" x14ac:dyDescent="0.3">
      <c r="A8590" s="7" t="s">
        <v>2605</v>
      </c>
      <c r="B8590">
        <v>1</v>
      </c>
    </row>
    <row r="8591" spans="1:2" x14ac:dyDescent="0.3">
      <c r="A8591" s="3" t="s">
        <v>21175</v>
      </c>
      <c r="B8591">
        <v>1</v>
      </c>
    </row>
    <row r="8592" spans="1:2" x14ac:dyDescent="0.3">
      <c r="A8592" s="7" t="s">
        <v>19367</v>
      </c>
      <c r="B8592">
        <v>1</v>
      </c>
    </row>
    <row r="8593" spans="1:2" x14ac:dyDescent="0.3">
      <c r="A8593" s="3" t="s">
        <v>13003</v>
      </c>
      <c r="B8593">
        <v>1</v>
      </c>
    </row>
    <row r="8594" spans="1:2" x14ac:dyDescent="0.3">
      <c r="A8594" s="7" t="s">
        <v>2050</v>
      </c>
      <c r="B8594">
        <v>1</v>
      </c>
    </row>
    <row r="8595" spans="1:2" x14ac:dyDescent="0.3">
      <c r="A8595" s="3" t="s">
        <v>8228</v>
      </c>
      <c r="B8595">
        <v>1</v>
      </c>
    </row>
    <row r="8596" spans="1:2" x14ac:dyDescent="0.3">
      <c r="A8596" s="7" t="s">
        <v>3099</v>
      </c>
      <c r="B8596">
        <v>1</v>
      </c>
    </row>
    <row r="8597" spans="1:2" x14ac:dyDescent="0.3">
      <c r="A8597" s="3" t="s">
        <v>6028</v>
      </c>
      <c r="B8597">
        <v>1</v>
      </c>
    </row>
    <row r="8598" spans="1:2" x14ac:dyDescent="0.3">
      <c r="A8598" s="7" t="s">
        <v>3335</v>
      </c>
      <c r="B8598">
        <v>1</v>
      </c>
    </row>
    <row r="8599" spans="1:2" x14ac:dyDescent="0.3">
      <c r="A8599" s="3" t="s">
        <v>21678</v>
      </c>
      <c r="B8599">
        <v>1</v>
      </c>
    </row>
    <row r="8600" spans="1:2" x14ac:dyDescent="0.3">
      <c r="A8600" s="7" t="s">
        <v>21679</v>
      </c>
      <c r="B8600">
        <v>1</v>
      </c>
    </row>
    <row r="8601" spans="1:2" x14ac:dyDescent="0.3">
      <c r="A8601" s="3" t="s">
        <v>14151</v>
      </c>
      <c r="B8601">
        <v>1</v>
      </c>
    </row>
    <row r="8602" spans="1:2" x14ac:dyDescent="0.3">
      <c r="A8602" s="7" t="s">
        <v>4412</v>
      </c>
      <c r="B8602">
        <v>1</v>
      </c>
    </row>
    <row r="8603" spans="1:2" x14ac:dyDescent="0.3">
      <c r="A8603" s="3" t="s">
        <v>17727</v>
      </c>
      <c r="B8603">
        <v>1</v>
      </c>
    </row>
    <row r="8604" spans="1:2" x14ac:dyDescent="0.3">
      <c r="A8604" s="7" t="s">
        <v>16707</v>
      </c>
      <c r="B8604">
        <v>1</v>
      </c>
    </row>
    <row r="8605" spans="1:2" x14ac:dyDescent="0.3">
      <c r="A8605" s="3" t="s">
        <v>3440</v>
      </c>
      <c r="B8605">
        <v>1</v>
      </c>
    </row>
    <row r="8606" spans="1:2" x14ac:dyDescent="0.3">
      <c r="A8606" s="7" t="s">
        <v>3442</v>
      </c>
      <c r="B8606">
        <v>1</v>
      </c>
    </row>
    <row r="8607" spans="1:2" x14ac:dyDescent="0.3">
      <c r="A8607" s="3" t="s">
        <v>3769</v>
      </c>
      <c r="B8607">
        <v>1</v>
      </c>
    </row>
    <row r="8608" spans="1:2" x14ac:dyDescent="0.3">
      <c r="A8608" s="7" t="s">
        <v>102</v>
      </c>
      <c r="B8608">
        <v>1</v>
      </c>
    </row>
    <row r="8609" spans="1:2" x14ac:dyDescent="0.3">
      <c r="A8609" s="3" t="s">
        <v>9828</v>
      </c>
      <c r="B8609">
        <v>1</v>
      </c>
    </row>
    <row r="8610" spans="1:2" x14ac:dyDescent="0.3">
      <c r="A8610" s="7" t="s">
        <v>6863</v>
      </c>
      <c r="B8610">
        <v>1</v>
      </c>
    </row>
    <row r="8611" spans="1:2" x14ac:dyDescent="0.3">
      <c r="A8611" s="3" t="s">
        <v>1889</v>
      </c>
      <c r="B8611">
        <v>1</v>
      </c>
    </row>
    <row r="8612" spans="1:2" x14ac:dyDescent="0.3">
      <c r="A8612" s="7" t="s">
        <v>12035</v>
      </c>
      <c r="B8612">
        <v>1</v>
      </c>
    </row>
    <row r="8613" spans="1:2" x14ac:dyDescent="0.3">
      <c r="A8613" s="3" t="s">
        <v>1325</v>
      </c>
      <c r="B8613">
        <v>1</v>
      </c>
    </row>
    <row r="8614" spans="1:2" x14ac:dyDescent="0.3">
      <c r="A8614" s="7" t="s">
        <v>327</v>
      </c>
      <c r="B8614">
        <v>1</v>
      </c>
    </row>
    <row r="8615" spans="1:2" x14ac:dyDescent="0.3">
      <c r="A8615" s="3" t="s">
        <v>6043</v>
      </c>
      <c r="B8615">
        <v>1</v>
      </c>
    </row>
    <row r="8616" spans="1:2" x14ac:dyDescent="0.3">
      <c r="A8616" s="7" t="s">
        <v>1354</v>
      </c>
      <c r="B8616">
        <v>1</v>
      </c>
    </row>
    <row r="8617" spans="1:2" x14ac:dyDescent="0.3">
      <c r="A8617" s="3" t="s">
        <v>14556</v>
      </c>
      <c r="B8617">
        <v>1</v>
      </c>
    </row>
    <row r="8618" spans="1:2" x14ac:dyDescent="0.3">
      <c r="A8618" s="7" t="s">
        <v>14558</v>
      </c>
      <c r="B8618">
        <v>1</v>
      </c>
    </row>
    <row r="8619" spans="1:2" x14ac:dyDescent="0.3">
      <c r="A8619" s="3" t="s">
        <v>9150</v>
      </c>
      <c r="B8619">
        <v>1</v>
      </c>
    </row>
    <row r="8620" spans="1:2" x14ac:dyDescent="0.3">
      <c r="A8620" s="7" t="s">
        <v>9152</v>
      </c>
      <c r="B8620">
        <v>1</v>
      </c>
    </row>
    <row r="8621" spans="1:2" x14ac:dyDescent="0.3">
      <c r="A8621" s="3" t="s">
        <v>12772</v>
      </c>
      <c r="B8621">
        <v>1</v>
      </c>
    </row>
    <row r="8622" spans="1:2" x14ac:dyDescent="0.3">
      <c r="A8622" s="7" t="s">
        <v>12772</v>
      </c>
      <c r="B8622">
        <v>1</v>
      </c>
    </row>
    <row r="8623" spans="1:2" x14ac:dyDescent="0.3">
      <c r="A8623" s="3" t="s">
        <v>12385</v>
      </c>
      <c r="B8623">
        <v>1</v>
      </c>
    </row>
    <row r="8624" spans="1:2" x14ac:dyDescent="0.3">
      <c r="A8624" s="7" t="s">
        <v>11243</v>
      </c>
      <c r="B8624">
        <v>1</v>
      </c>
    </row>
    <row r="8625" spans="1:2" x14ac:dyDescent="0.3">
      <c r="A8625" s="3" t="s">
        <v>2860</v>
      </c>
      <c r="B8625">
        <v>1</v>
      </c>
    </row>
    <row r="8626" spans="1:2" x14ac:dyDescent="0.3">
      <c r="A8626" s="7" t="s">
        <v>2862</v>
      </c>
      <c r="B8626">
        <v>1</v>
      </c>
    </row>
    <row r="8627" spans="1:2" x14ac:dyDescent="0.3">
      <c r="A8627" s="3" t="s">
        <v>2385</v>
      </c>
      <c r="B8627">
        <v>1</v>
      </c>
    </row>
    <row r="8628" spans="1:2" x14ac:dyDescent="0.3">
      <c r="A8628" s="7" t="s">
        <v>2546</v>
      </c>
      <c r="B8628">
        <v>1</v>
      </c>
    </row>
    <row r="8629" spans="1:2" x14ac:dyDescent="0.3">
      <c r="A8629" s="3" t="s">
        <v>14737</v>
      </c>
      <c r="B8629">
        <v>1</v>
      </c>
    </row>
    <row r="8630" spans="1:2" x14ac:dyDescent="0.3">
      <c r="A8630" s="7" t="s">
        <v>14203</v>
      </c>
      <c r="B8630">
        <v>1</v>
      </c>
    </row>
    <row r="8631" spans="1:2" x14ac:dyDescent="0.3">
      <c r="A8631" s="3" t="s">
        <v>16329</v>
      </c>
      <c r="B8631">
        <v>1</v>
      </c>
    </row>
    <row r="8632" spans="1:2" x14ac:dyDescent="0.3">
      <c r="A8632" s="7" t="s">
        <v>3382</v>
      </c>
      <c r="B8632">
        <v>1</v>
      </c>
    </row>
    <row r="8633" spans="1:2" x14ac:dyDescent="0.3">
      <c r="A8633" s="3" t="s">
        <v>16422</v>
      </c>
      <c r="B8633">
        <v>1</v>
      </c>
    </row>
    <row r="8634" spans="1:2" x14ac:dyDescent="0.3">
      <c r="A8634" s="7" t="s">
        <v>16424</v>
      </c>
      <c r="B8634">
        <v>1</v>
      </c>
    </row>
    <row r="8635" spans="1:2" x14ac:dyDescent="0.3">
      <c r="A8635" s="3" t="s">
        <v>2521</v>
      </c>
      <c r="B8635">
        <v>1</v>
      </c>
    </row>
    <row r="8636" spans="1:2" x14ac:dyDescent="0.3">
      <c r="A8636" s="7" t="s">
        <v>2522</v>
      </c>
      <c r="B8636">
        <v>1</v>
      </c>
    </row>
    <row r="8637" spans="1:2" x14ac:dyDescent="0.3">
      <c r="A8637" s="3" t="s">
        <v>315</v>
      </c>
      <c r="B8637">
        <v>1</v>
      </c>
    </row>
    <row r="8638" spans="1:2" x14ac:dyDescent="0.3">
      <c r="A8638" s="7" t="s">
        <v>317</v>
      </c>
      <c r="B8638">
        <v>1</v>
      </c>
    </row>
    <row r="8639" spans="1:2" x14ac:dyDescent="0.3">
      <c r="A8639" s="3" t="s">
        <v>9196</v>
      </c>
      <c r="B8639">
        <v>1</v>
      </c>
    </row>
    <row r="8640" spans="1:2" x14ac:dyDescent="0.3">
      <c r="A8640" s="7" t="s">
        <v>9198</v>
      </c>
      <c r="B8640">
        <v>1</v>
      </c>
    </row>
    <row r="8641" spans="1:2" x14ac:dyDescent="0.3">
      <c r="A8641" s="3" t="s">
        <v>4465</v>
      </c>
      <c r="B8641">
        <v>1</v>
      </c>
    </row>
    <row r="8642" spans="1:2" x14ac:dyDescent="0.3">
      <c r="A8642" s="7" t="s">
        <v>8967</v>
      </c>
      <c r="B8642">
        <v>1</v>
      </c>
    </row>
    <row r="8643" spans="1:2" x14ac:dyDescent="0.3">
      <c r="A8643" s="3" t="s">
        <v>1858</v>
      </c>
      <c r="B8643">
        <v>1</v>
      </c>
    </row>
    <row r="8644" spans="1:2" x14ac:dyDescent="0.3">
      <c r="A8644" s="7" t="s">
        <v>1860</v>
      </c>
      <c r="B8644">
        <v>1</v>
      </c>
    </row>
    <row r="8645" spans="1:2" x14ac:dyDescent="0.3">
      <c r="A8645" s="3" t="s">
        <v>1372</v>
      </c>
      <c r="B8645">
        <v>1</v>
      </c>
    </row>
    <row r="8646" spans="1:2" x14ac:dyDescent="0.3">
      <c r="A8646" s="7" t="s">
        <v>557</v>
      </c>
      <c r="B8646">
        <v>1</v>
      </c>
    </row>
    <row r="8647" spans="1:2" x14ac:dyDescent="0.3">
      <c r="A8647" s="3" t="s">
        <v>19569</v>
      </c>
      <c r="B8647">
        <v>1</v>
      </c>
    </row>
    <row r="8648" spans="1:2" x14ac:dyDescent="0.3">
      <c r="A8648" s="7" t="s">
        <v>16651</v>
      </c>
      <c r="B8648">
        <v>1</v>
      </c>
    </row>
    <row r="8649" spans="1:2" x14ac:dyDescent="0.3">
      <c r="A8649" s="3" t="s">
        <v>3028</v>
      </c>
      <c r="B8649">
        <v>1</v>
      </c>
    </row>
    <row r="8650" spans="1:2" x14ac:dyDescent="0.3">
      <c r="A8650" s="7" t="s">
        <v>3030</v>
      </c>
      <c r="B8650">
        <v>1</v>
      </c>
    </row>
    <row r="8651" spans="1:2" x14ac:dyDescent="0.3">
      <c r="A8651" s="3" t="s">
        <v>11685</v>
      </c>
      <c r="B8651">
        <v>1</v>
      </c>
    </row>
    <row r="8652" spans="1:2" x14ac:dyDescent="0.3">
      <c r="A8652" s="7" t="s">
        <v>5655</v>
      </c>
      <c r="B8652">
        <v>1</v>
      </c>
    </row>
    <row r="8653" spans="1:2" x14ac:dyDescent="0.3">
      <c r="A8653" s="3" t="s">
        <v>21464</v>
      </c>
      <c r="B8653">
        <v>1</v>
      </c>
    </row>
    <row r="8654" spans="1:2" x14ac:dyDescent="0.3">
      <c r="A8654" s="7" t="s">
        <v>21465</v>
      </c>
      <c r="B8654">
        <v>1</v>
      </c>
    </row>
    <row r="8655" spans="1:2" x14ac:dyDescent="0.3">
      <c r="A8655" s="3" t="s">
        <v>10455</v>
      </c>
      <c r="B8655">
        <v>1</v>
      </c>
    </row>
    <row r="8656" spans="1:2" x14ac:dyDescent="0.3">
      <c r="A8656" s="7" t="s">
        <v>10457</v>
      </c>
      <c r="B8656">
        <v>1</v>
      </c>
    </row>
    <row r="8657" spans="1:2" x14ac:dyDescent="0.3">
      <c r="A8657" s="3" t="s">
        <v>12019</v>
      </c>
      <c r="B8657">
        <v>1</v>
      </c>
    </row>
    <row r="8658" spans="1:2" x14ac:dyDescent="0.3">
      <c r="A8658" s="7" t="s">
        <v>12021</v>
      </c>
      <c r="B8658">
        <v>1</v>
      </c>
    </row>
    <row r="8659" spans="1:2" x14ac:dyDescent="0.3">
      <c r="A8659" s="3" t="s">
        <v>9951</v>
      </c>
      <c r="B8659">
        <v>1</v>
      </c>
    </row>
    <row r="8660" spans="1:2" x14ac:dyDescent="0.3">
      <c r="A8660" s="7" t="s">
        <v>3355</v>
      </c>
      <c r="B8660">
        <v>1</v>
      </c>
    </row>
    <row r="8661" spans="1:2" x14ac:dyDescent="0.3">
      <c r="A8661" s="3" t="s">
        <v>2753</v>
      </c>
      <c r="B8661">
        <v>1</v>
      </c>
    </row>
    <row r="8662" spans="1:2" x14ac:dyDescent="0.3">
      <c r="A8662" s="7" t="s">
        <v>508</v>
      </c>
      <c r="B8662">
        <v>1</v>
      </c>
    </row>
    <row r="8663" spans="1:2" x14ac:dyDescent="0.3">
      <c r="A8663" s="3" t="s">
        <v>11363</v>
      </c>
      <c r="B8663">
        <v>1</v>
      </c>
    </row>
    <row r="8664" spans="1:2" x14ac:dyDescent="0.3">
      <c r="A8664" s="7" t="s">
        <v>19028</v>
      </c>
      <c r="B8664">
        <v>1</v>
      </c>
    </row>
    <row r="8665" spans="1:2" x14ac:dyDescent="0.3">
      <c r="A8665" s="3" t="s">
        <v>18405</v>
      </c>
      <c r="B8665">
        <v>1</v>
      </c>
    </row>
    <row r="8666" spans="1:2" x14ac:dyDescent="0.3">
      <c r="A8666" s="7" t="s">
        <v>13851</v>
      </c>
      <c r="B8666">
        <v>1</v>
      </c>
    </row>
    <row r="8667" spans="1:2" x14ac:dyDescent="0.3">
      <c r="A8667" s="3" t="s">
        <v>1676</v>
      </c>
      <c r="B8667">
        <v>1</v>
      </c>
    </row>
    <row r="8668" spans="1:2" x14ac:dyDescent="0.3">
      <c r="A8668" s="7" t="s">
        <v>1677</v>
      </c>
      <c r="B8668">
        <v>1</v>
      </c>
    </row>
    <row r="8669" spans="1:2" x14ac:dyDescent="0.3">
      <c r="A8669" s="3" t="s">
        <v>332</v>
      </c>
      <c r="B8669">
        <v>1</v>
      </c>
    </row>
    <row r="8670" spans="1:2" x14ac:dyDescent="0.3">
      <c r="A8670" s="7" t="s">
        <v>334</v>
      </c>
      <c r="B8670">
        <v>1</v>
      </c>
    </row>
    <row r="8671" spans="1:2" x14ac:dyDescent="0.3">
      <c r="A8671" s="3" t="s">
        <v>4395</v>
      </c>
      <c r="B8671">
        <v>1</v>
      </c>
    </row>
    <row r="8672" spans="1:2" x14ac:dyDescent="0.3">
      <c r="A8672" s="7" t="s">
        <v>4397</v>
      </c>
      <c r="B8672">
        <v>1</v>
      </c>
    </row>
    <row r="8673" spans="1:2" x14ac:dyDescent="0.3">
      <c r="A8673" s="3" t="s">
        <v>4535</v>
      </c>
      <c r="B8673">
        <v>1</v>
      </c>
    </row>
    <row r="8674" spans="1:2" x14ac:dyDescent="0.3">
      <c r="A8674" s="7" t="s">
        <v>4537</v>
      </c>
      <c r="B8674">
        <v>1</v>
      </c>
    </row>
    <row r="8675" spans="1:2" x14ac:dyDescent="0.3">
      <c r="A8675" s="3" t="s">
        <v>21532</v>
      </c>
      <c r="B8675">
        <v>1</v>
      </c>
    </row>
    <row r="8676" spans="1:2" x14ac:dyDescent="0.3">
      <c r="A8676" s="7" t="s">
        <v>8540</v>
      </c>
      <c r="B8676">
        <v>1</v>
      </c>
    </row>
    <row r="8677" spans="1:2" x14ac:dyDescent="0.3">
      <c r="A8677" s="3" t="s">
        <v>11431</v>
      </c>
      <c r="B8677">
        <v>1</v>
      </c>
    </row>
    <row r="8678" spans="1:2" x14ac:dyDescent="0.3">
      <c r="A8678" s="7" t="s">
        <v>4292</v>
      </c>
      <c r="B8678">
        <v>1</v>
      </c>
    </row>
    <row r="8679" spans="1:2" x14ac:dyDescent="0.3">
      <c r="A8679" s="3" t="s">
        <v>7079</v>
      </c>
      <c r="B8679">
        <v>1</v>
      </c>
    </row>
    <row r="8680" spans="1:2" x14ac:dyDescent="0.3">
      <c r="A8680" s="7" t="s">
        <v>7081</v>
      </c>
      <c r="B8680">
        <v>1</v>
      </c>
    </row>
    <row r="8681" spans="1:2" x14ac:dyDescent="0.3">
      <c r="A8681" s="3" t="s">
        <v>18681</v>
      </c>
      <c r="B8681">
        <v>1</v>
      </c>
    </row>
    <row r="8682" spans="1:2" x14ac:dyDescent="0.3">
      <c r="A8682" s="7" t="s">
        <v>16736</v>
      </c>
      <c r="B8682">
        <v>1</v>
      </c>
    </row>
    <row r="8683" spans="1:2" x14ac:dyDescent="0.3">
      <c r="A8683" s="3" t="s">
        <v>8263</v>
      </c>
      <c r="B8683">
        <v>1</v>
      </c>
    </row>
    <row r="8684" spans="1:2" x14ac:dyDescent="0.3">
      <c r="A8684" s="7" t="s">
        <v>5732</v>
      </c>
      <c r="B8684">
        <v>1</v>
      </c>
    </row>
    <row r="8685" spans="1:2" x14ac:dyDescent="0.3">
      <c r="A8685" s="3" t="s">
        <v>17883</v>
      </c>
      <c r="B8685">
        <v>1</v>
      </c>
    </row>
    <row r="8686" spans="1:2" x14ac:dyDescent="0.3">
      <c r="A8686" s="7" t="s">
        <v>10743</v>
      </c>
      <c r="B8686">
        <v>1</v>
      </c>
    </row>
    <row r="8687" spans="1:2" x14ac:dyDescent="0.3">
      <c r="A8687" s="3" t="s">
        <v>3792</v>
      </c>
      <c r="B8687">
        <v>1</v>
      </c>
    </row>
    <row r="8688" spans="1:2" x14ac:dyDescent="0.3">
      <c r="A8688" s="7" t="s">
        <v>3793</v>
      </c>
      <c r="B8688">
        <v>1</v>
      </c>
    </row>
    <row r="8689" spans="1:2" x14ac:dyDescent="0.3">
      <c r="A8689" s="3" t="s">
        <v>18555</v>
      </c>
      <c r="B8689">
        <v>1</v>
      </c>
    </row>
    <row r="8690" spans="1:2" x14ac:dyDescent="0.3">
      <c r="A8690" s="7" t="s">
        <v>12864</v>
      </c>
      <c r="B8690">
        <v>1</v>
      </c>
    </row>
    <row r="8691" spans="1:2" x14ac:dyDescent="0.3">
      <c r="A8691" s="3" t="s">
        <v>1888</v>
      </c>
      <c r="B8691">
        <v>1</v>
      </c>
    </row>
    <row r="8692" spans="1:2" x14ac:dyDescent="0.3">
      <c r="A8692" s="7" t="s">
        <v>1890</v>
      </c>
      <c r="B8692">
        <v>1</v>
      </c>
    </row>
    <row r="8693" spans="1:2" x14ac:dyDescent="0.3">
      <c r="A8693" s="3" t="s">
        <v>10217</v>
      </c>
      <c r="B8693">
        <v>1</v>
      </c>
    </row>
    <row r="8694" spans="1:2" x14ac:dyDescent="0.3">
      <c r="A8694" s="7" t="s">
        <v>10218</v>
      </c>
      <c r="B8694">
        <v>1</v>
      </c>
    </row>
    <row r="8695" spans="1:2" x14ac:dyDescent="0.3">
      <c r="A8695" s="3" t="s">
        <v>2969</v>
      </c>
      <c r="B8695">
        <v>1</v>
      </c>
    </row>
    <row r="8696" spans="1:2" x14ac:dyDescent="0.3">
      <c r="A8696" s="7" t="s">
        <v>5628</v>
      </c>
      <c r="B8696">
        <v>1</v>
      </c>
    </row>
    <row r="8697" spans="1:2" x14ac:dyDescent="0.3">
      <c r="A8697" s="3" t="s">
        <v>8142</v>
      </c>
      <c r="B8697">
        <v>1</v>
      </c>
    </row>
    <row r="8698" spans="1:2" x14ac:dyDescent="0.3">
      <c r="A8698" s="7" t="s">
        <v>8144</v>
      </c>
      <c r="B8698">
        <v>1</v>
      </c>
    </row>
    <row r="8699" spans="1:2" x14ac:dyDescent="0.3">
      <c r="A8699" s="3" t="s">
        <v>3787</v>
      </c>
      <c r="B8699">
        <v>1</v>
      </c>
    </row>
    <row r="8700" spans="1:2" x14ac:dyDescent="0.3">
      <c r="A8700" s="7" t="s">
        <v>3789</v>
      </c>
      <c r="B8700">
        <v>1</v>
      </c>
    </row>
    <row r="8701" spans="1:2" x14ac:dyDescent="0.3">
      <c r="A8701" s="3" t="s">
        <v>7514</v>
      </c>
      <c r="B8701">
        <v>1</v>
      </c>
    </row>
    <row r="8702" spans="1:2" x14ac:dyDescent="0.3">
      <c r="A8702" s="7" t="s">
        <v>650</v>
      </c>
      <c r="B8702">
        <v>1</v>
      </c>
    </row>
    <row r="8703" spans="1:2" x14ac:dyDescent="0.3">
      <c r="A8703" s="3" t="s">
        <v>20735</v>
      </c>
      <c r="B8703">
        <v>1</v>
      </c>
    </row>
    <row r="8704" spans="1:2" x14ac:dyDescent="0.3">
      <c r="A8704" s="7" t="s">
        <v>20736</v>
      </c>
      <c r="B8704">
        <v>1</v>
      </c>
    </row>
    <row r="8705" spans="1:2" x14ac:dyDescent="0.3">
      <c r="A8705" s="3" t="s">
        <v>1613</v>
      </c>
      <c r="B8705">
        <v>1</v>
      </c>
    </row>
    <row r="8706" spans="1:2" x14ac:dyDescent="0.3">
      <c r="A8706" s="7" t="s">
        <v>1615</v>
      </c>
      <c r="B8706">
        <v>1</v>
      </c>
    </row>
    <row r="8707" spans="1:2" x14ac:dyDescent="0.3">
      <c r="A8707" s="3" t="s">
        <v>644</v>
      </c>
      <c r="B8707">
        <v>1</v>
      </c>
    </row>
    <row r="8708" spans="1:2" x14ac:dyDescent="0.3">
      <c r="A8708" s="7" t="s">
        <v>2129</v>
      </c>
      <c r="B8708">
        <v>1</v>
      </c>
    </row>
    <row r="8709" spans="1:2" x14ac:dyDescent="0.3">
      <c r="A8709" s="3" t="s">
        <v>146</v>
      </c>
      <c r="B8709">
        <v>1</v>
      </c>
    </row>
    <row r="8710" spans="1:2" x14ac:dyDescent="0.3">
      <c r="A8710" s="7" t="s">
        <v>148</v>
      </c>
      <c r="B8710">
        <v>1</v>
      </c>
    </row>
    <row r="8711" spans="1:2" x14ac:dyDescent="0.3">
      <c r="A8711" s="3" t="s">
        <v>3133</v>
      </c>
      <c r="B8711">
        <v>1</v>
      </c>
    </row>
    <row r="8712" spans="1:2" x14ac:dyDescent="0.3">
      <c r="A8712" s="7" t="s">
        <v>876</v>
      </c>
      <c r="B8712">
        <v>1</v>
      </c>
    </row>
    <row r="8713" spans="1:2" x14ac:dyDescent="0.3">
      <c r="A8713" s="3" t="s">
        <v>18988</v>
      </c>
      <c r="B8713">
        <v>1</v>
      </c>
    </row>
    <row r="8714" spans="1:2" x14ac:dyDescent="0.3">
      <c r="A8714" s="7" t="s">
        <v>18990</v>
      </c>
      <c r="B8714">
        <v>1</v>
      </c>
    </row>
    <row r="8715" spans="1:2" x14ac:dyDescent="0.3">
      <c r="A8715" s="3" t="s">
        <v>1657</v>
      </c>
      <c r="B8715">
        <v>1</v>
      </c>
    </row>
    <row r="8716" spans="1:2" x14ac:dyDescent="0.3">
      <c r="A8716" s="7" t="s">
        <v>1507</v>
      </c>
      <c r="B8716">
        <v>1</v>
      </c>
    </row>
    <row r="8717" spans="1:2" x14ac:dyDescent="0.3">
      <c r="A8717" s="3" t="s">
        <v>13707</v>
      </c>
      <c r="B8717">
        <v>1</v>
      </c>
    </row>
    <row r="8718" spans="1:2" x14ac:dyDescent="0.3">
      <c r="A8718" s="7" t="s">
        <v>13708</v>
      </c>
      <c r="B8718">
        <v>1</v>
      </c>
    </row>
    <row r="8719" spans="1:2" x14ac:dyDescent="0.3">
      <c r="A8719" s="3" t="s">
        <v>14299</v>
      </c>
      <c r="B8719">
        <v>1</v>
      </c>
    </row>
    <row r="8720" spans="1:2" x14ac:dyDescent="0.3">
      <c r="A8720" s="7" t="s">
        <v>8921</v>
      </c>
      <c r="B8720">
        <v>1</v>
      </c>
    </row>
    <row r="8721" spans="1:2" x14ac:dyDescent="0.3">
      <c r="A8721" s="3" t="s">
        <v>3381</v>
      </c>
      <c r="B8721">
        <v>1</v>
      </c>
    </row>
    <row r="8722" spans="1:2" x14ac:dyDescent="0.3">
      <c r="A8722" s="7" t="s">
        <v>1519</v>
      </c>
      <c r="B8722">
        <v>1</v>
      </c>
    </row>
    <row r="8723" spans="1:2" x14ac:dyDescent="0.3">
      <c r="A8723" s="3" t="s">
        <v>21481</v>
      </c>
      <c r="B8723">
        <v>1</v>
      </c>
    </row>
    <row r="8724" spans="1:2" x14ac:dyDescent="0.3">
      <c r="A8724" s="7" t="s">
        <v>13047</v>
      </c>
      <c r="B8724">
        <v>1</v>
      </c>
    </row>
    <row r="8725" spans="1:2" x14ac:dyDescent="0.3">
      <c r="A8725" s="3" t="s">
        <v>18168</v>
      </c>
      <c r="B8725">
        <v>1</v>
      </c>
    </row>
    <row r="8726" spans="1:2" x14ac:dyDescent="0.3">
      <c r="A8726" s="7" t="s">
        <v>18169</v>
      </c>
      <c r="B8726">
        <v>1</v>
      </c>
    </row>
    <row r="8727" spans="1:2" x14ac:dyDescent="0.3">
      <c r="A8727" s="3" t="s">
        <v>11178</v>
      </c>
      <c r="B8727">
        <v>1</v>
      </c>
    </row>
    <row r="8728" spans="1:2" x14ac:dyDescent="0.3">
      <c r="A8728" s="7" t="s">
        <v>14476</v>
      </c>
      <c r="B8728">
        <v>1</v>
      </c>
    </row>
    <row r="8729" spans="1:2" x14ac:dyDescent="0.3">
      <c r="A8729" s="3" t="s">
        <v>1419</v>
      </c>
      <c r="B8729">
        <v>1</v>
      </c>
    </row>
    <row r="8730" spans="1:2" x14ac:dyDescent="0.3">
      <c r="A8730" s="7" t="s">
        <v>1006</v>
      </c>
      <c r="B8730">
        <v>1</v>
      </c>
    </row>
    <row r="8731" spans="1:2" x14ac:dyDescent="0.3">
      <c r="A8731" s="3" t="s">
        <v>13644</v>
      </c>
      <c r="B8731">
        <v>1</v>
      </c>
    </row>
    <row r="8732" spans="1:2" x14ac:dyDescent="0.3">
      <c r="A8732" s="7" t="s">
        <v>13646</v>
      </c>
      <c r="B8732">
        <v>1</v>
      </c>
    </row>
    <row r="8733" spans="1:2" x14ac:dyDescent="0.3">
      <c r="A8733" s="3" t="s">
        <v>8299</v>
      </c>
      <c r="B8733">
        <v>1</v>
      </c>
    </row>
    <row r="8734" spans="1:2" x14ac:dyDescent="0.3">
      <c r="A8734" s="7" t="s">
        <v>8301</v>
      </c>
      <c r="B8734">
        <v>1</v>
      </c>
    </row>
    <row r="8735" spans="1:2" x14ac:dyDescent="0.3">
      <c r="A8735" s="3" t="s">
        <v>21419</v>
      </c>
      <c r="B8735">
        <v>1</v>
      </c>
    </row>
    <row r="8736" spans="1:2" x14ac:dyDescent="0.3">
      <c r="A8736" s="7" t="s">
        <v>21420</v>
      </c>
      <c r="B8736">
        <v>1</v>
      </c>
    </row>
    <row r="8737" spans="1:2" x14ac:dyDescent="0.3">
      <c r="A8737" s="3" t="s">
        <v>8044</v>
      </c>
      <c r="B8737">
        <v>1</v>
      </c>
    </row>
    <row r="8738" spans="1:2" x14ac:dyDescent="0.3">
      <c r="A8738" s="7" t="s">
        <v>8046</v>
      </c>
      <c r="B8738">
        <v>1</v>
      </c>
    </row>
    <row r="8739" spans="1:2" x14ac:dyDescent="0.3">
      <c r="A8739" s="3" t="s">
        <v>979</v>
      </c>
      <c r="B8739">
        <v>1</v>
      </c>
    </row>
    <row r="8740" spans="1:2" x14ac:dyDescent="0.3">
      <c r="A8740" s="7" t="s">
        <v>8959</v>
      </c>
      <c r="B8740">
        <v>1</v>
      </c>
    </row>
    <row r="8741" spans="1:2" x14ac:dyDescent="0.3">
      <c r="A8741" s="3" t="s">
        <v>14746</v>
      </c>
      <c r="B8741">
        <v>1</v>
      </c>
    </row>
    <row r="8742" spans="1:2" x14ac:dyDescent="0.3">
      <c r="A8742" s="7" t="s">
        <v>14748</v>
      </c>
      <c r="B8742">
        <v>1</v>
      </c>
    </row>
    <row r="8743" spans="1:2" x14ac:dyDescent="0.3">
      <c r="A8743" s="3" t="s">
        <v>19370</v>
      </c>
      <c r="B8743">
        <v>1</v>
      </c>
    </row>
    <row r="8744" spans="1:2" x14ac:dyDescent="0.3">
      <c r="A8744" s="7" t="s">
        <v>19371</v>
      </c>
      <c r="B8744">
        <v>1</v>
      </c>
    </row>
    <row r="8745" spans="1:2" x14ac:dyDescent="0.3">
      <c r="A8745" s="3" t="s">
        <v>11505</v>
      </c>
      <c r="B8745">
        <v>1</v>
      </c>
    </row>
    <row r="8746" spans="1:2" x14ac:dyDescent="0.3">
      <c r="A8746" s="7" t="s">
        <v>2191</v>
      </c>
      <c r="B8746">
        <v>1</v>
      </c>
    </row>
    <row r="8747" spans="1:2" x14ac:dyDescent="0.3">
      <c r="A8747" s="3" t="s">
        <v>20389</v>
      </c>
      <c r="B8747">
        <v>1</v>
      </c>
    </row>
    <row r="8748" spans="1:2" x14ac:dyDescent="0.3">
      <c r="A8748" s="7" t="s">
        <v>10386</v>
      </c>
      <c r="B8748">
        <v>1</v>
      </c>
    </row>
    <row r="8749" spans="1:2" x14ac:dyDescent="0.3">
      <c r="A8749" s="3" t="s">
        <v>14663</v>
      </c>
      <c r="B8749">
        <v>1</v>
      </c>
    </row>
    <row r="8750" spans="1:2" x14ac:dyDescent="0.3">
      <c r="A8750" s="7" t="s">
        <v>14481</v>
      </c>
      <c r="B8750">
        <v>1</v>
      </c>
    </row>
    <row r="8751" spans="1:2" x14ac:dyDescent="0.3">
      <c r="A8751" s="3" t="s">
        <v>3748</v>
      </c>
      <c r="B8751">
        <v>1</v>
      </c>
    </row>
    <row r="8752" spans="1:2" x14ac:dyDescent="0.3">
      <c r="A8752" s="7" t="s">
        <v>1283</v>
      </c>
      <c r="B8752">
        <v>1</v>
      </c>
    </row>
    <row r="8753" spans="1:2" x14ac:dyDescent="0.3">
      <c r="A8753" s="3" t="s">
        <v>20341</v>
      </c>
      <c r="B8753">
        <v>1</v>
      </c>
    </row>
    <row r="8754" spans="1:2" x14ac:dyDescent="0.3">
      <c r="A8754" s="7" t="s">
        <v>20343</v>
      </c>
      <c r="B8754">
        <v>1</v>
      </c>
    </row>
    <row r="8755" spans="1:2" x14ac:dyDescent="0.3">
      <c r="A8755" s="3" t="s">
        <v>6982</v>
      </c>
      <c r="B8755">
        <v>1</v>
      </c>
    </row>
    <row r="8756" spans="1:2" x14ac:dyDescent="0.3">
      <c r="A8756" s="7" t="s">
        <v>1841</v>
      </c>
      <c r="B8756">
        <v>1</v>
      </c>
    </row>
    <row r="8757" spans="1:2" x14ac:dyDescent="0.3">
      <c r="A8757" s="3" t="s">
        <v>18012</v>
      </c>
      <c r="B8757">
        <v>1</v>
      </c>
    </row>
    <row r="8758" spans="1:2" x14ac:dyDescent="0.3">
      <c r="A8758" s="7" t="s">
        <v>18014</v>
      </c>
      <c r="B8758">
        <v>1</v>
      </c>
    </row>
    <row r="8759" spans="1:2" x14ac:dyDescent="0.3">
      <c r="A8759" s="3" t="s">
        <v>16894</v>
      </c>
      <c r="B8759">
        <v>1</v>
      </c>
    </row>
    <row r="8760" spans="1:2" x14ac:dyDescent="0.3">
      <c r="A8760" s="7" t="s">
        <v>16896</v>
      </c>
      <c r="B8760">
        <v>1</v>
      </c>
    </row>
    <row r="8761" spans="1:2" x14ac:dyDescent="0.3">
      <c r="A8761" s="3" t="s">
        <v>19312</v>
      </c>
      <c r="B8761">
        <v>1</v>
      </c>
    </row>
    <row r="8762" spans="1:2" x14ac:dyDescent="0.3">
      <c r="A8762" s="7" t="s">
        <v>14481</v>
      </c>
      <c r="B8762">
        <v>1</v>
      </c>
    </row>
    <row r="8763" spans="1:2" x14ac:dyDescent="0.3">
      <c r="A8763" s="3" t="s">
        <v>14808</v>
      </c>
      <c r="B8763">
        <v>1</v>
      </c>
    </row>
    <row r="8764" spans="1:2" x14ac:dyDescent="0.3">
      <c r="A8764" s="7" t="s">
        <v>14809</v>
      </c>
      <c r="B8764">
        <v>1</v>
      </c>
    </row>
    <row r="8765" spans="1:2" x14ac:dyDescent="0.3">
      <c r="A8765" s="3" t="s">
        <v>5502</v>
      </c>
      <c r="B8765">
        <v>1</v>
      </c>
    </row>
    <row r="8766" spans="1:2" x14ac:dyDescent="0.3">
      <c r="A8766" s="7" t="s">
        <v>1560</v>
      </c>
      <c r="B8766">
        <v>1</v>
      </c>
    </row>
    <row r="8767" spans="1:2" x14ac:dyDescent="0.3">
      <c r="A8767" s="3" t="s">
        <v>5454</v>
      </c>
      <c r="B8767">
        <v>1</v>
      </c>
    </row>
    <row r="8768" spans="1:2" x14ac:dyDescent="0.3">
      <c r="A8768" s="7" t="s">
        <v>5456</v>
      </c>
      <c r="B8768">
        <v>1</v>
      </c>
    </row>
    <row r="8769" spans="1:2" x14ac:dyDescent="0.3">
      <c r="A8769" s="3" t="s">
        <v>5974</v>
      </c>
      <c r="B8769">
        <v>1</v>
      </c>
    </row>
    <row r="8770" spans="1:2" x14ac:dyDescent="0.3">
      <c r="A8770" s="7" t="s">
        <v>106</v>
      </c>
      <c r="B8770">
        <v>1</v>
      </c>
    </row>
    <row r="8771" spans="1:2" x14ac:dyDescent="0.3">
      <c r="A8771" s="3" t="s">
        <v>10919</v>
      </c>
      <c r="B8771">
        <v>1</v>
      </c>
    </row>
    <row r="8772" spans="1:2" x14ac:dyDescent="0.3">
      <c r="A8772" s="7" t="s">
        <v>10921</v>
      </c>
      <c r="B8772">
        <v>1</v>
      </c>
    </row>
    <row r="8773" spans="1:2" x14ac:dyDescent="0.3">
      <c r="A8773" s="3" t="s">
        <v>952</v>
      </c>
      <c r="B8773">
        <v>1</v>
      </c>
    </row>
    <row r="8774" spans="1:2" x14ac:dyDescent="0.3">
      <c r="A8774" s="7" t="s">
        <v>954</v>
      </c>
      <c r="B8774">
        <v>1</v>
      </c>
    </row>
    <row r="8775" spans="1:2" x14ac:dyDescent="0.3">
      <c r="A8775" s="3" t="s">
        <v>3957</v>
      </c>
      <c r="B8775">
        <v>1</v>
      </c>
    </row>
    <row r="8776" spans="1:2" x14ac:dyDescent="0.3">
      <c r="A8776" s="7" t="s">
        <v>3959</v>
      </c>
      <c r="B8776">
        <v>1</v>
      </c>
    </row>
    <row r="8777" spans="1:2" x14ac:dyDescent="0.3">
      <c r="A8777" s="3" t="s">
        <v>4953</v>
      </c>
      <c r="B8777">
        <v>1</v>
      </c>
    </row>
    <row r="8778" spans="1:2" x14ac:dyDescent="0.3">
      <c r="A8778" s="7" t="s">
        <v>4955</v>
      </c>
      <c r="B8778">
        <v>1</v>
      </c>
    </row>
    <row r="8779" spans="1:2" x14ac:dyDescent="0.3">
      <c r="A8779" s="3" t="s">
        <v>11559</v>
      </c>
      <c r="B8779">
        <v>1</v>
      </c>
    </row>
    <row r="8780" spans="1:2" x14ac:dyDescent="0.3">
      <c r="A8780" s="7" t="s">
        <v>11560</v>
      </c>
      <c r="B8780">
        <v>1</v>
      </c>
    </row>
    <row r="8781" spans="1:2" x14ac:dyDescent="0.3">
      <c r="A8781" s="3" t="s">
        <v>4125</v>
      </c>
      <c r="B8781">
        <v>1</v>
      </c>
    </row>
    <row r="8782" spans="1:2" x14ac:dyDescent="0.3">
      <c r="A8782" s="7" t="s">
        <v>4126</v>
      </c>
      <c r="B8782">
        <v>1</v>
      </c>
    </row>
    <row r="8783" spans="1:2" x14ac:dyDescent="0.3">
      <c r="A8783" s="3" t="s">
        <v>8286</v>
      </c>
      <c r="B8783">
        <v>1</v>
      </c>
    </row>
    <row r="8784" spans="1:2" x14ac:dyDescent="0.3">
      <c r="A8784" s="7" t="s">
        <v>8288</v>
      </c>
      <c r="B8784">
        <v>1</v>
      </c>
    </row>
    <row r="8785" spans="1:2" x14ac:dyDescent="0.3">
      <c r="A8785" s="3" t="s">
        <v>20408</v>
      </c>
      <c r="B8785">
        <v>1</v>
      </c>
    </row>
    <row r="8786" spans="1:2" x14ac:dyDescent="0.3">
      <c r="A8786" s="7" t="s">
        <v>20410</v>
      </c>
      <c r="B8786">
        <v>1</v>
      </c>
    </row>
    <row r="8787" spans="1:2" x14ac:dyDescent="0.3">
      <c r="A8787" s="3" t="s">
        <v>4763</v>
      </c>
      <c r="B8787">
        <v>1</v>
      </c>
    </row>
    <row r="8788" spans="1:2" x14ac:dyDescent="0.3">
      <c r="A8788" s="7" t="s">
        <v>4764</v>
      </c>
      <c r="B8788">
        <v>1</v>
      </c>
    </row>
    <row r="8789" spans="1:2" x14ac:dyDescent="0.3">
      <c r="A8789" s="3" t="s">
        <v>11653</v>
      </c>
      <c r="B8789">
        <v>1</v>
      </c>
    </row>
    <row r="8790" spans="1:2" x14ac:dyDescent="0.3">
      <c r="A8790" s="7" t="s">
        <v>4442</v>
      </c>
      <c r="B8790">
        <v>1</v>
      </c>
    </row>
    <row r="8791" spans="1:2" x14ac:dyDescent="0.3">
      <c r="A8791" s="3" t="s">
        <v>21390</v>
      </c>
      <c r="B8791">
        <v>1</v>
      </c>
    </row>
    <row r="8792" spans="1:2" x14ac:dyDescent="0.3">
      <c r="A8792" s="7" t="s">
        <v>21391</v>
      </c>
      <c r="B8792">
        <v>1</v>
      </c>
    </row>
    <row r="8793" spans="1:2" x14ac:dyDescent="0.3">
      <c r="A8793" s="3" t="s">
        <v>20433</v>
      </c>
      <c r="B8793">
        <v>1</v>
      </c>
    </row>
    <row r="8794" spans="1:2" x14ac:dyDescent="0.3">
      <c r="A8794" s="7" t="s">
        <v>20319</v>
      </c>
      <c r="B8794">
        <v>1</v>
      </c>
    </row>
    <row r="8795" spans="1:2" x14ac:dyDescent="0.3">
      <c r="A8795" s="3" t="s">
        <v>3417</v>
      </c>
      <c r="B8795">
        <v>1</v>
      </c>
    </row>
    <row r="8796" spans="1:2" x14ac:dyDescent="0.3">
      <c r="A8796" s="7" t="s">
        <v>2816</v>
      </c>
      <c r="B8796">
        <v>1</v>
      </c>
    </row>
    <row r="8797" spans="1:2" x14ac:dyDescent="0.3">
      <c r="A8797" s="3" t="s">
        <v>3982</v>
      </c>
      <c r="B8797">
        <v>1</v>
      </c>
    </row>
    <row r="8798" spans="1:2" x14ac:dyDescent="0.3">
      <c r="A8798" s="7" t="s">
        <v>3982</v>
      </c>
      <c r="B8798">
        <v>1</v>
      </c>
    </row>
    <row r="8799" spans="1:2" x14ac:dyDescent="0.3">
      <c r="A8799" s="3" t="s">
        <v>1136</v>
      </c>
      <c r="B8799">
        <v>1</v>
      </c>
    </row>
    <row r="8800" spans="1:2" x14ac:dyDescent="0.3">
      <c r="A8800" s="7" t="s">
        <v>6594</v>
      </c>
      <c r="B8800">
        <v>1</v>
      </c>
    </row>
    <row r="8801" spans="1:2" x14ac:dyDescent="0.3">
      <c r="A8801" s="3" t="s">
        <v>9041</v>
      </c>
      <c r="B8801">
        <v>1</v>
      </c>
    </row>
    <row r="8802" spans="1:2" x14ac:dyDescent="0.3">
      <c r="A8802" s="7" t="s">
        <v>7458</v>
      </c>
      <c r="B8802">
        <v>1</v>
      </c>
    </row>
    <row r="8803" spans="1:2" x14ac:dyDescent="0.3">
      <c r="A8803" s="3" t="s">
        <v>11388</v>
      </c>
      <c r="B8803">
        <v>1</v>
      </c>
    </row>
    <row r="8804" spans="1:2" x14ac:dyDescent="0.3">
      <c r="A8804" s="7" t="s">
        <v>11389</v>
      </c>
      <c r="B8804">
        <v>1</v>
      </c>
    </row>
    <row r="8805" spans="1:2" x14ac:dyDescent="0.3">
      <c r="A8805" s="3" t="s">
        <v>17325</v>
      </c>
      <c r="B8805">
        <v>1</v>
      </c>
    </row>
    <row r="8806" spans="1:2" x14ac:dyDescent="0.3">
      <c r="A8806" s="7" t="s">
        <v>1745</v>
      </c>
      <c r="B8806">
        <v>1</v>
      </c>
    </row>
    <row r="8807" spans="1:2" x14ac:dyDescent="0.3">
      <c r="A8807" s="3" t="s">
        <v>19520</v>
      </c>
      <c r="B8807">
        <v>1</v>
      </c>
    </row>
    <row r="8808" spans="1:2" x14ac:dyDescent="0.3">
      <c r="A8808" s="7" t="s">
        <v>12822</v>
      </c>
      <c r="B8808">
        <v>1</v>
      </c>
    </row>
    <row r="8809" spans="1:2" x14ac:dyDescent="0.3">
      <c r="A8809" s="3" t="s">
        <v>2524</v>
      </c>
      <c r="B8809">
        <v>1</v>
      </c>
    </row>
    <row r="8810" spans="1:2" x14ac:dyDescent="0.3">
      <c r="A8810" s="7" t="s">
        <v>2525</v>
      </c>
      <c r="B8810">
        <v>1</v>
      </c>
    </row>
    <row r="8811" spans="1:2" x14ac:dyDescent="0.3">
      <c r="A8811" s="3" t="s">
        <v>11359</v>
      </c>
      <c r="B8811">
        <v>1</v>
      </c>
    </row>
    <row r="8812" spans="1:2" x14ac:dyDescent="0.3">
      <c r="A8812" s="7" t="s">
        <v>2704</v>
      </c>
      <c r="B8812">
        <v>1</v>
      </c>
    </row>
    <row r="8813" spans="1:2" x14ac:dyDescent="0.3">
      <c r="A8813" s="3" t="s">
        <v>21731</v>
      </c>
      <c r="B8813">
        <v>1</v>
      </c>
    </row>
    <row r="8814" spans="1:2" x14ac:dyDescent="0.3">
      <c r="A8814" s="7" t="s">
        <v>21733</v>
      </c>
      <c r="B8814">
        <v>1</v>
      </c>
    </row>
    <row r="8815" spans="1:2" x14ac:dyDescent="0.3">
      <c r="A8815" s="3" t="s">
        <v>2103</v>
      </c>
      <c r="B8815">
        <v>1</v>
      </c>
    </row>
    <row r="8816" spans="1:2" x14ac:dyDescent="0.3">
      <c r="A8816" s="7" t="s">
        <v>14915</v>
      </c>
      <c r="B8816">
        <v>1</v>
      </c>
    </row>
    <row r="8817" spans="1:2" x14ac:dyDescent="0.3">
      <c r="A8817" s="3" t="s">
        <v>4258</v>
      </c>
      <c r="B8817">
        <v>1</v>
      </c>
    </row>
    <row r="8818" spans="1:2" x14ac:dyDescent="0.3">
      <c r="A8818" s="7" t="s">
        <v>1810</v>
      </c>
      <c r="B8818">
        <v>1</v>
      </c>
    </row>
    <row r="8819" spans="1:2" x14ac:dyDescent="0.3">
      <c r="A8819" s="3" t="s">
        <v>10258</v>
      </c>
      <c r="B8819">
        <v>1</v>
      </c>
    </row>
    <row r="8820" spans="1:2" x14ac:dyDescent="0.3">
      <c r="A8820" s="7" t="s">
        <v>17568</v>
      </c>
      <c r="B8820">
        <v>1</v>
      </c>
    </row>
    <row r="8821" spans="1:2" x14ac:dyDescent="0.3">
      <c r="A8821" s="3" t="s">
        <v>21057</v>
      </c>
      <c r="B8821">
        <v>1</v>
      </c>
    </row>
    <row r="8822" spans="1:2" x14ac:dyDescent="0.3">
      <c r="A8822" s="7" t="s">
        <v>21059</v>
      </c>
      <c r="B8822">
        <v>1</v>
      </c>
    </row>
    <row r="8823" spans="1:2" x14ac:dyDescent="0.3">
      <c r="A8823" s="3" t="s">
        <v>18508</v>
      </c>
      <c r="B8823">
        <v>1</v>
      </c>
    </row>
    <row r="8824" spans="1:2" x14ac:dyDescent="0.3">
      <c r="A8824" s="7" t="s">
        <v>14981</v>
      </c>
      <c r="B8824">
        <v>1</v>
      </c>
    </row>
    <row r="8825" spans="1:2" x14ac:dyDescent="0.3">
      <c r="A8825" s="3" t="s">
        <v>16710</v>
      </c>
      <c r="B8825">
        <v>1</v>
      </c>
    </row>
    <row r="8826" spans="1:2" x14ac:dyDescent="0.3">
      <c r="A8826" s="7" t="s">
        <v>20848</v>
      </c>
      <c r="B8826">
        <v>1</v>
      </c>
    </row>
    <row r="8827" spans="1:2" x14ac:dyDescent="0.3">
      <c r="A8827" s="3" t="s">
        <v>20937</v>
      </c>
      <c r="B8827">
        <v>1</v>
      </c>
    </row>
    <row r="8828" spans="1:2" x14ac:dyDescent="0.3">
      <c r="A8828" s="7" t="s">
        <v>14735</v>
      </c>
      <c r="B8828">
        <v>1</v>
      </c>
    </row>
    <row r="8829" spans="1:2" x14ac:dyDescent="0.3">
      <c r="A8829" s="3" t="s">
        <v>20015</v>
      </c>
      <c r="B8829">
        <v>1</v>
      </c>
    </row>
    <row r="8830" spans="1:2" x14ac:dyDescent="0.3">
      <c r="A8830" s="7" t="s">
        <v>20017</v>
      </c>
      <c r="B8830">
        <v>1</v>
      </c>
    </row>
    <row r="8831" spans="1:2" x14ac:dyDescent="0.3">
      <c r="A8831" s="3" t="s">
        <v>18803</v>
      </c>
      <c r="B8831">
        <v>1</v>
      </c>
    </row>
    <row r="8832" spans="1:2" x14ac:dyDescent="0.3">
      <c r="A8832" s="7" t="s">
        <v>17741</v>
      </c>
      <c r="B8832">
        <v>1</v>
      </c>
    </row>
    <row r="8833" spans="1:2" x14ac:dyDescent="0.3">
      <c r="A8833" s="3" t="s">
        <v>9733</v>
      </c>
      <c r="B8833">
        <v>1</v>
      </c>
    </row>
    <row r="8834" spans="1:2" x14ac:dyDescent="0.3">
      <c r="A8834" s="7" t="s">
        <v>11955</v>
      </c>
      <c r="B8834">
        <v>1</v>
      </c>
    </row>
    <row r="8835" spans="1:2" x14ac:dyDescent="0.3">
      <c r="A8835" s="3" t="s">
        <v>4037</v>
      </c>
      <c r="B8835">
        <v>1</v>
      </c>
    </row>
    <row r="8836" spans="1:2" x14ac:dyDescent="0.3">
      <c r="A8836" s="7" t="s">
        <v>588</v>
      </c>
      <c r="B8836">
        <v>1</v>
      </c>
    </row>
    <row r="8837" spans="1:2" x14ac:dyDescent="0.3">
      <c r="A8837" s="3" t="s">
        <v>3214</v>
      </c>
      <c r="B8837">
        <v>1</v>
      </c>
    </row>
    <row r="8838" spans="1:2" x14ac:dyDescent="0.3">
      <c r="A8838" s="7" t="s">
        <v>1507</v>
      </c>
      <c r="B8838">
        <v>1</v>
      </c>
    </row>
    <row r="8839" spans="1:2" x14ac:dyDescent="0.3">
      <c r="A8839" s="3" t="s">
        <v>3605</v>
      </c>
      <c r="B8839">
        <v>1</v>
      </c>
    </row>
    <row r="8840" spans="1:2" x14ac:dyDescent="0.3">
      <c r="A8840" s="7" t="s">
        <v>3607</v>
      </c>
      <c r="B8840">
        <v>1</v>
      </c>
    </row>
    <row r="8841" spans="1:2" x14ac:dyDescent="0.3">
      <c r="A8841" s="3" t="s">
        <v>10224</v>
      </c>
      <c r="B8841">
        <v>1</v>
      </c>
    </row>
    <row r="8842" spans="1:2" x14ac:dyDescent="0.3">
      <c r="A8842" s="7" t="s">
        <v>10225</v>
      </c>
      <c r="B8842">
        <v>1</v>
      </c>
    </row>
    <row r="8843" spans="1:2" x14ac:dyDescent="0.3">
      <c r="A8843" s="3" t="s">
        <v>11502</v>
      </c>
      <c r="B8843">
        <v>1</v>
      </c>
    </row>
    <row r="8844" spans="1:2" x14ac:dyDescent="0.3">
      <c r="A8844" s="7" t="s">
        <v>10230</v>
      </c>
      <c r="B8844">
        <v>1</v>
      </c>
    </row>
    <row r="8845" spans="1:2" x14ac:dyDescent="0.3">
      <c r="A8845" s="3" t="s">
        <v>7721</v>
      </c>
      <c r="B8845">
        <v>1</v>
      </c>
    </row>
    <row r="8846" spans="1:2" x14ac:dyDescent="0.3">
      <c r="A8846" s="7" t="s">
        <v>7723</v>
      </c>
      <c r="B8846">
        <v>1</v>
      </c>
    </row>
    <row r="8847" spans="1:2" x14ac:dyDescent="0.3">
      <c r="A8847" s="3" t="s">
        <v>344</v>
      </c>
      <c r="B8847">
        <v>1</v>
      </c>
    </row>
    <row r="8848" spans="1:2" x14ac:dyDescent="0.3">
      <c r="A8848" s="7" t="s">
        <v>345</v>
      </c>
      <c r="B8848">
        <v>1</v>
      </c>
    </row>
    <row r="8849" spans="1:2" x14ac:dyDescent="0.3">
      <c r="A8849" s="3" t="s">
        <v>16835</v>
      </c>
      <c r="B8849">
        <v>1</v>
      </c>
    </row>
    <row r="8850" spans="1:2" x14ac:dyDescent="0.3">
      <c r="A8850" s="7" t="s">
        <v>15044</v>
      </c>
      <c r="B8850">
        <v>1</v>
      </c>
    </row>
    <row r="8851" spans="1:2" x14ac:dyDescent="0.3">
      <c r="A8851" s="3" t="s">
        <v>11008</v>
      </c>
      <c r="B8851">
        <v>1</v>
      </c>
    </row>
    <row r="8852" spans="1:2" x14ac:dyDescent="0.3">
      <c r="A8852" s="7" t="s">
        <v>8689</v>
      </c>
      <c r="B8852">
        <v>1</v>
      </c>
    </row>
    <row r="8853" spans="1:2" x14ac:dyDescent="0.3">
      <c r="A8853" s="3" t="s">
        <v>5139</v>
      </c>
      <c r="B8853">
        <v>1</v>
      </c>
    </row>
    <row r="8854" spans="1:2" x14ac:dyDescent="0.3">
      <c r="A8854" s="7" t="s">
        <v>5140</v>
      </c>
      <c r="B8854">
        <v>1</v>
      </c>
    </row>
    <row r="8855" spans="1:2" x14ac:dyDescent="0.3">
      <c r="A8855" s="3" t="s">
        <v>18345</v>
      </c>
      <c r="B8855">
        <v>1</v>
      </c>
    </row>
    <row r="8856" spans="1:2" x14ac:dyDescent="0.3">
      <c r="A8856" s="7" t="s">
        <v>18346</v>
      </c>
      <c r="B8856">
        <v>1</v>
      </c>
    </row>
    <row r="8857" spans="1:2" x14ac:dyDescent="0.3">
      <c r="A8857" s="3" t="s">
        <v>21635</v>
      </c>
      <c r="B8857">
        <v>1</v>
      </c>
    </row>
    <row r="8858" spans="1:2" x14ac:dyDescent="0.3">
      <c r="A8858" s="7" t="s">
        <v>21636</v>
      </c>
      <c r="B8858">
        <v>1</v>
      </c>
    </row>
    <row r="8859" spans="1:2" x14ac:dyDescent="0.3">
      <c r="A8859" s="3" t="s">
        <v>3050</v>
      </c>
      <c r="B8859">
        <v>1</v>
      </c>
    </row>
    <row r="8860" spans="1:2" x14ac:dyDescent="0.3">
      <c r="A8860" s="7" t="s">
        <v>1116</v>
      </c>
      <c r="B8860">
        <v>1</v>
      </c>
    </row>
    <row r="8861" spans="1:2" x14ac:dyDescent="0.3">
      <c r="A8861" s="3" t="s">
        <v>14940</v>
      </c>
      <c r="B8861">
        <v>1</v>
      </c>
    </row>
    <row r="8862" spans="1:2" x14ac:dyDescent="0.3">
      <c r="A8862" s="7" t="s">
        <v>14004</v>
      </c>
      <c r="B8862">
        <v>1</v>
      </c>
    </row>
    <row r="8863" spans="1:2" x14ac:dyDescent="0.3">
      <c r="A8863" s="3" t="s">
        <v>14343</v>
      </c>
      <c r="B8863">
        <v>1</v>
      </c>
    </row>
    <row r="8864" spans="1:2" x14ac:dyDescent="0.3">
      <c r="A8864" s="7" t="s">
        <v>14344</v>
      </c>
      <c r="B8864">
        <v>1</v>
      </c>
    </row>
    <row r="8865" spans="1:2" x14ac:dyDescent="0.3">
      <c r="A8865" s="3" t="s">
        <v>207</v>
      </c>
      <c r="B8865">
        <v>1</v>
      </c>
    </row>
    <row r="8866" spans="1:2" x14ac:dyDescent="0.3">
      <c r="A8866" s="7" t="s">
        <v>209</v>
      </c>
      <c r="B8866">
        <v>1</v>
      </c>
    </row>
    <row r="8867" spans="1:2" x14ac:dyDescent="0.3">
      <c r="A8867" s="3" t="s">
        <v>21403</v>
      </c>
      <c r="B8867">
        <v>1</v>
      </c>
    </row>
    <row r="8868" spans="1:2" x14ac:dyDescent="0.3">
      <c r="A8868" s="7" t="s">
        <v>18195</v>
      </c>
      <c r="B8868">
        <v>1</v>
      </c>
    </row>
    <row r="8869" spans="1:2" x14ac:dyDescent="0.3">
      <c r="A8869" s="3" t="s">
        <v>20535</v>
      </c>
      <c r="B8869">
        <v>1</v>
      </c>
    </row>
    <row r="8870" spans="1:2" x14ac:dyDescent="0.3">
      <c r="A8870" s="7" t="s">
        <v>16179</v>
      </c>
      <c r="B8870">
        <v>1</v>
      </c>
    </row>
    <row r="8871" spans="1:2" x14ac:dyDescent="0.3">
      <c r="A8871" s="3" t="s">
        <v>14668</v>
      </c>
      <c r="B8871">
        <v>1</v>
      </c>
    </row>
    <row r="8872" spans="1:2" x14ac:dyDescent="0.3">
      <c r="A8872" s="7" t="s">
        <v>14670</v>
      </c>
      <c r="B8872">
        <v>1</v>
      </c>
    </row>
    <row r="8873" spans="1:2" x14ac:dyDescent="0.3">
      <c r="A8873" s="3" t="s">
        <v>21701</v>
      </c>
      <c r="B8873">
        <v>1</v>
      </c>
    </row>
    <row r="8874" spans="1:2" x14ac:dyDescent="0.3">
      <c r="A8874" s="7" t="s">
        <v>21703</v>
      </c>
      <c r="B8874">
        <v>1</v>
      </c>
    </row>
    <row r="8875" spans="1:2" x14ac:dyDescent="0.3">
      <c r="A8875" s="3" t="s">
        <v>10808</v>
      </c>
      <c r="B8875">
        <v>1</v>
      </c>
    </row>
    <row r="8876" spans="1:2" x14ac:dyDescent="0.3">
      <c r="A8876" s="7" t="s">
        <v>580</v>
      </c>
      <c r="B8876">
        <v>1</v>
      </c>
    </row>
    <row r="8877" spans="1:2" x14ac:dyDescent="0.3">
      <c r="A8877" s="3" t="s">
        <v>16665</v>
      </c>
      <c r="B8877">
        <v>1</v>
      </c>
    </row>
    <row r="8878" spans="1:2" x14ac:dyDescent="0.3">
      <c r="A8878" s="7" t="s">
        <v>13790</v>
      </c>
      <c r="B8878">
        <v>1</v>
      </c>
    </row>
    <row r="8879" spans="1:2" x14ac:dyDescent="0.3">
      <c r="A8879" s="3" t="s">
        <v>2281</v>
      </c>
      <c r="B8879">
        <v>1</v>
      </c>
    </row>
    <row r="8880" spans="1:2" x14ac:dyDescent="0.3">
      <c r="A8880" s="7" t="s">
        <v>79</v>
      </c>
      <c r="B8880">
        <v>1</v>
      </c>
    </row>
    <row r="8881" spans="1:2" x14ac:dyDescent="0.3">
      <c r="A8881" s="3" t="s">
        <v>7186</v>
      </c>
      <c r="B8881">
        <v>1</v>
      </c>
    </row>
    <row r="8882" spans="1:2" x14ac:dyDescent="0.3">
      <c r="A8882" s="7" t="s">
        <v>7187</v>
      </c>
      <c r="B8882">
        <v>1</v>
      </c>
    </row>
    <row r="8883" spans="1:2" x14ac:dyDescent="0.3">
      <c r="A8883" s="3" t="s">
        <v>5772</v>
      </c>
      <c r="B8883">
        <v>1</v>
      </c>
    </row>
    <row r="8884" spans="1:2" x14ac:dyDescent="0.3">
      <c r="A8884" s="7" t="s">
        <v>5774</v>
      </c>
      <c r="B8884">
        <v>1</v>
      </c>
    </row>
    <row r="8885" spans="1:2" x14ac:dyDescent="0.3">
      <c r="A8885" s="3" t="s">
        <v>6046</v>
      </c>
      <c r="B8885">
        <v>1</v>
      </c>
    </row>
    <row r="8886" spans="1:2" x14ac:dyDescent="0.3">
      <c r="A8886" s="7" t="s">
        <v>6047</v>
      </c>
      <c r="B8886">
        <v>1</v>
      </c>
    </row>
    <row r="8887" spans="1:2" x14ac:dyDescent="0.3">
      <c r="A8887" s="3" t="s">
        <v>20560</v>
      </c>
      <c r="B8887">
        <v>1</v>
      </c>
    </row>
    <row r="8888" spans="1:2" x14ac:dyDescent="0.3">
      <c r="A8888" s="7" t="s">
        <v>20561</v>
      </c>
      <c r="B8888">
        <v>1</v>
      </c>
    </row>
    <row r="8889" spans="1:2" x14ac:dyDescent="0.3">
      <c r="A8889" s="3" t="s">
        <v>912</v>
      </c>
      <c r="B8889">
        <v>1</v>
      </c>
    </row>
    <row r="8890" spans="1:2" x14ac:dyDescent="0.3">
      <c r="A8890" s="7" t="s">
        <v>73</v>
      </c>
      <c r="B8890">
        <v>1</v>
      </c>
    </row>
    <row r="8891" spans="1:2" x14ac:dyDescent="0.3">
      <c r="A8891" s="3" t="s">
        <v>5728</v>
      </c>
      <c r="B8891">
        <v>1</v>
      </c>
    </row>
    <row r="8892" spans="1:2" x14ac:dyDescent="0.3">
      <c r="A8892" s="7" t="s">
        <v>480</v>
      </c>
      <c r="B8892">
        <v>1</v>
      </c>
    </row>
    <row r="8893" spans="1:2" x14ac:dyDescent="0.3">
      <c r="A8893" s="3" t="s">
        <v>4492</v>
      </c>
      <c r="B8893">
        <v>1</v>
      </c>
    </row>
    <row r="8894" spans="1:2" x14ac:dyDescent="0.3">
      <c r="A8894" s="7" t="s">
        <v>4492</v>
      </c>
      <c r="B8894">
        <v>1</v>
      </c>
    </row>
    <row r="8895" spans="1:2" x14ac:dyDescent="0.3">
      <c r="A8895" s="3" t="s">
        <v>3041</v>
      </c>
      <c r="B8895">
        <v>1</v>
      </c>
    </row>
    <row r="8896" spans="1:2" x14ac:dyDescent="0.3">
      <c r="A8896" s="7" t="s">
        <v>3042</v>
      </c>
      <c r="B8896">
        <v>1</v>
      </c>
    </row>
    <row r="8897" spans="1:2" x14ac:dyDescent="0.3">
      <c r="A8897" s="3" t="s">
        <v>13927</v>
      </c>
      <c r="B8897">
        <v>1</v>
      </c>
    </row>
    <row r="8898" spans="1:2" x14ac:dyDescent="0.3">
      <c r="A8898" s="7" t="s">
        <v>2612</v>
      </c>
      <c r="B8898">
        <v>1</v>
      </c>
    </row>
    <row r="8899" spans="1:2" x14ac:dyDescent="0.3">
      <c r="A8899" s="3" t="s">
        <v>17944</v>
      </c>
      <c r="B8899">
        <v>1</v>
      </c>
    </row>
    <row r="8900" spans="1:2" x14ac:dyDescent="0.3">
      <c r="A8900" s="7" t="s">
        <v>3982</v>
      </c>
      <c r="B8900">
        <v>1</v>
      </c>
    </row>
    <row r="8901" spans="1:2" x14ac:dyDescent="0.3">
      <c r="A8901" s="3" t="s">
        <v>1469</v>
      </c>
      <c r="B8901">
        <v>1</v>
      </c>
    </row>
    <row r="8902" spans="1:2" x14ac:dyDescent="0.3">
      <c r="A8902" s="7" t="s">
        <v>1469</v>
      </c>
      <c r="B8902">
        <v>1</v>
      </c>
    </row>
    <row r="8903" spans="1:2" x14ac:dyDescent="0.3">
      <c r="A8903" s="3" t="s">
        <v>18937</v>
      </c>
      <c r="B8903">
        <v>1</v>
      </c>
    </row>
    <row r="8904" spans="1:2" x14ac:dyDescent="0.3">
      <c r="A8904" s="7" t="s">
        <v>17495</v>
      </c>
      <c r="B8904">
        <v>1</v>
      </c>
    </row>
    <row r="8905" spans="1:2" x14ac:dyDescent="0.3">
      <c r="A8905" s="3" t="s">
        <v>20401</v>
      </c>
      <c r="B8905">
        <v>1</v>
      </c>
    </row>
    <row r="8906" spans="1:2" x14ac:dyDescent="0.3">
      <c r="A8906" s="7" t="s">
        <v>20402</v>
      </c>
      <c r="B8906">
        <v>1</v>
      </c>
    </row>
    <row r="8907" spans="1:2" x14ac:dyDescent="0.3">
      <c r="A8907" s="3" t="s">
        <v>13166</v>
      </c>
      <c r="B8907">
        <v>1</v>
      </c>
    </row>
    <row r="8908" spans="1:2" x14ac:dyDescent="0.3">
      <c r="A8908" s="7" t="s">
        <v>5606</v>
      </c>
      <c r="B8908">
        <v>1</v>
      </c>
    </row>
    <row r="8909" spans="1:2" x14ac:dyDescent="0.3">
      <c r="A8909" s="3" t="s">
        <v>4044</v>
      </c>
      <c r="B8909">
        <v>1</v>
      </c>
    </row>
    <row r="8910" spans="1:2" x14ac:dyDescent="0.3">
      <c r="A8910" s="7" t="s">
        <v>4045</v>
      </c>
      <c r="B8910">
        <v>1</v>
      </c>
    </row>
    <row r="8911" spans="1:2" x14ac:dyDescent="0.3">
      <c r="A8911" s="3" t="s">
        <v>11232</v>
      </c>
      <c r="B8911">
        <v>1</v>
      </c>
    </row>
    <row r="8912" spans="1:2" x14ac:dyDescent="0.3">
      <c r="A8912" s="7" t="s">
        <v>11234</v>
      </c>
      <c r="B8912">
        <v>1</v>
      </c>
    </row>
    <row r="8913" spans="1:2" x14ac:dyDescent="0.3">
      <c r="A8913" s="3" t="s">
        <v>4685</v>
      </c>
      <c r="B8913">
        <v>1</v>
      </c>
    </row>
    <row r="8914" spans="1:2" x14ac:dyDescent="0.3">
      <c r="A8914" s="7" t="s">
        <v>4686</v>
      </c>
      <c r="B8914">
        <v>1</v>
      </c>
    </row>
    <row r="8915" spans="1:2" x14ac:dyDescent="0.3">
      <c r="A8915" s="3" t="s">
        <v>19460</v>
      </c>
      <c r="B8915">
        <v>1</v>
      </c>
    </row>
    <row r="8916" spans="1:2" x14ac:dyDescent="0.3">
      <c r="A8916" s="7" t="s">
        <v>986</v>
      </c>
      <c r="B8916">
        <v>1</v>
      </c>
    </row>
    <row r="8917" spans="1:2" x14ac:dyDescent="0.3">
      <c r="A8917" s="3" t="s">
        <v>20468</v>
      </c>
      <c r="B8917">
        <v>1</v>
      </c>
    </row>
    <row r="8918" spans="1:2" x14ac:dyDescent="0.3">
      <c r="A8918" s="7" t="s">
        <v>19586</v>
      </c>
      <c r="B8918">
        <v>1</v>
      </c>
    </row>
    <row r="8919" spans="1:2" x14ac:dyDescent="0.3">
      <c r="A8919" s="3" t="s">
        <v>19884</v>
      </c>
      <c r="B8919">
        <v>1</v>
      </c>
    </row>
    <row r="8920" spans="1:2" x14ac:dyDescent="0.3">
      <c r="A8920" s="7" t="s">
        <v>19885</v>
      </c>
      <c r="B8920">
        <v>1</v>
      </c>
    </row>
    <row r="8921" spans="1:2" x14ac:dyDescent="0.3">
      <c r="A8921" s="3" t="s">
        <v>11257</v>
      </c>
      <c r="B8921">
        <v>1</v>
      </c>
    </row>
    <row r="8922" spans="1:2" x14ac:dyDescent="0.3">
      <c r="A8922" s="7" t="s">
        <v>10891</v>
      </c>
      <c r="B8922">
        <v>1</v>
      </c>
    </row>
    <row r="8923" spans="1:2" x14ac:dyDescent="0.3">
      <c r="A8923" s="3" t="s">
        <v>14324</v>
      </c>
      <c r="B8923">
        <v>1</v>
      </c>
    </row>
    <row r="8924" spans="1:2" x14ac:dyDescent="0.3">
      <c r="A8924" s="7" t="s">
        <v>498</v>
      </c>
      <c r="B8924">
        <v>1</v>
      </c>
    </row>
    <row r="8925" spans="1:2" x14ac:dyDescent="0.3">
      <c r="A8925" s="3" t="s">
        <v>2106</v>
      </c>
      <c r="B8925">
        <v>1</v>
      </c>
    </row>
    <row r="8926" spans="1:2" x14ac:dyDescent="0.3">
      <c r="A8926" s="7" t="s">
        <v>2108</v>
      </c>
      <c r="B8926">
        <v>1</v>
      </c>
    </row>
    <row r="8927" spans="1:2" x14ac:dyDescent="0.3">
      <c r="A8927" s="3" t="s">
        <v>9225</v>
      </c>
      <c r="B8927">
        <v>1</v>
      </c>
    </row>
    <row r="8928" spans="1:2" x14ac:dyDescent="0.3">
      <c r="A8928" s="7" t="s">
        <v>4574</v>
      </c>
      <c r="B8928">
        <v>1</v>
      </c>
    </row>
    <row r="8929" spans="1:2" x14ac:dyDescent="0.3">
      <c r="A8929" s="3" t="s">
        <v>9715</v>
      </c>
      <c r="B8929">
        <v>1</v>
      </c>
    </row>
    <row r="8930" spans="1:2" x14ac:dyDescent="0.3">
      <c r="A8930" s="7" t="s">
        <v>4574</v>
      </c>
      <c r="B8930">
        <v>1</v>
      </c>
    </row>
    <row r="8931" spans="1:2" x14ac:dyDescent="0.3">
      <c r="A8931" s="3" t="s">
        <v>451</v>
      </c>
      <c r="B8931">
        <v>1</v>
      </c>
    </row>
    <row r="8932" spans="1:2" x14ac:dyDescent="0.3">
      <c r="A8932" s="7" t="s">
        <v>453</v>
      </c>
      <c r="B8932">
        <v>1</v>
      </c>
    </row>
    <row r="8933" spans="1:2" x14ac:dyDescent="0.3">
      <c r="A8933" s="3" t="s">
        <v>7317</v>
      </c>
      <c r="B8933">
        <v>1</v>
      </c>
    </row>
    <row r="8934" spans="1:2" x14ac:dyDescent="0.3">
      <c r="A8934" s="7" t="s">
        <v>2586</v>
      </c>
      <c r="B8934">
        <v>1</v>
      </c>
    </row>
    <row r="8935" spans="1:2" x14ac:dyDescent="0.3">
      <c r="A8935" s="3" t="s">
        <v>5853</v>
      </c>
      <c r="B8935">
        <v>1</v>
      </c>
    </row>
    <row r="8936" spans="1:2" x14ac:dyDescent="0.3">
      <c r="A8936" s="7" t="s">
        <v>5854</v>
      </c>
      <c r="B8936">
        <v>1</v>
      </c>
    </row>
    <row r="8937" spans="1:2" x14ac:dyDescent="0.3">
      <c r="A8937" s="3" t="s">
        <v>6503</v>
      </c>
      <c r="B8937">
        <v>1</v>
      </c>
    </row>
    <row r="8938" spans="1:2" x14ac:dyDescent="0.3">
      <c r="A8938" s="7" t="s">
        <v>6505</v>
      </c>
      <c r="B8938">
        <v>1</v>
      </c>
    </row>
    <row r="8939" spans="1:2" x14ac:dyDescent="0.3">
      <c r="A8939" s="3" t="s">
        <v>17027</v>
      </c>
      <c r="B8939">
        <v>1</v>
      </c>
    </row>
    <row r="8940" spans="1:2" x14ac:dyDescent="0.3">
      <c r="A8940" s="7" t="s">
        <v>20178</v>
      </c>
      <c r="B8940">
        <v>1</v>
      </c>
    </row>
    <row r="8941" spans="1:2" x14ac:dyDescent="0.3">
      <c r="A8941" s="3" t="s">
        <v>8138</v>
      </c>
      <c r="B8941">
        <v>1</v>
      </c>
    </row>
    <row r="8942" spans="1:2" x14ac:dyDescent="0.3">
      <c r="A8942" s="7" t="s">
        <v>3992</v>
      </c>
      <c r="B8942">
        <v>1</v>
      </c>
    </row>
    <row r="8943" spans="1:2" x14ac:dyDescent="0.3">
      <c r="A8943" s="3" t="s">
        <v>13295</v>
      </c>
      <c r="B8943">
        <v>1</v>
      </c>
    </row>
    <row r="8944" spans="1:2" x14ac:dyDescent="0.3">
      <c r="A8944" s="7" t="s">
        <v>13297</v>
      </c>
      <c r="B8944">
        <v>1</v>
      </c>
    </row>
    <row r="8945" spans="1:2" x14ac:dyDescent="0.3">
      <c r="A8945" s="3" t="s">
        <v>20422</v>
      </c>
      <c r="B8945">
        <v>1</v>
      </c>
    </row>
    <row r="8946" spans="1:2" x14ac:dyDescent="0.3">
      <c r="A8946" s="7" t="s">
        <v>20424</v>
      </c>
      <c r="B8946">
        <v>1</v>
      </c>
    </row>
    <row r="8947" spans="1:2" x14ac:dyDescent="0.3">
      <c r="A8947" s="3" t="s">
        <v>5364</v>
      </c>
      <c r="B8947">
        <v>1</v>
      </c>
    </row>
    <row r="8948" spans="1:2" x14ac:dyDescent="0.3">
      <c r="A8948" s="7" t="s">
        <v>5366</v>
      </c>
      <c r="B8948">
        <v>1</v>
      </c>
    </row>
    <row r="8949" spans="1:2" x14ac:dyDescent="0.3">
      <c r="A8949" s="3" t="s">
        <v>4141</v>
      </c>
      <c r="B8949">
        <v>1</v>
      </c>
    </row>
    <row r="8950" spans="1:2" x14ac:dyDescent="0.3">
      <c r="A8950" s="7" t="s">
        <v>2021</v>
      </c>
      <c r="B8950">
        <v>1</v>
      </c>
    </row>
    <row r="8951" spans="1:2" x14ac:dyDescent="0.3">
      <c r="A8951" s="3" t="s">
        <v>717</v>
      </c>
      <c r="B8951">
        <v>1</v>
      </c>
    </row>
    <row r="8952" spans="1:2" x14ac:dyDescent="0.3">
      <c r="A8952" s="7" t="s">
        <v>719</v>
      </c>
      <c r="B8952">
        <v>1</v>
      </c>
    </row>
    <row r="8953" spans="1:2" x14ac:dyDescent="0.3">
      <c r="A8953" s="3" t="s">
        <v>5518</v>
      </c>
      <c r="B8953">
        <v>1</v>
      </c>
    </row>
    <row r="8954" spans="1:2" x14ac:dyDescent="0.3">
      <c r="A8954" s="7" t="s">
        <v>5520</v>
      </c>
      <c r="B8954">
        <v>1</v>
      </c>
    </row>
    <row r="8955" spans="1:2" x14ac:dyDescent="0.3">
      <c r="A8955" s="3" t="s">
        <v>4785</v>
      </c>
      <c r="B8955">
        <v>1</v>
      </c>
    </row>
    <row r="8956" spans="1:2" x14ac:dyDescent="0.3">
      <c r="A8956" s="7" t="s">
        <v>3232</v>
      </c>
      <c r="B8956">
        <v>1</v>
      </c>
    </row>
    <row r="8957" spans="1:2" x14ac:dyDescent="0.3">
      <c r="A8957" s="3" t="s">
        <v>16555</v>
      </c>
      <c r="B8957">
        <v>1</v>
      </c>
    </row>
    <row r="8958" spans="1:2" x14ac:dyDescent="0.3">
      <c r="A8958" s="7" t="s">
        <v>16556</v>
      </c>
      <c r="B8958">
        <v>1</v>
      </c>
    </row>
    <row r="8959" spans="1:2" x14ac:dyDescent="0.3">
      <c r="A8959" s="3" t="s">
        <v>18415</v>
      </c>
      <c r="B8959">
        <v>1</v>
      </c>
    </row>
    <row r="8960" spans="1:2" x14ac:dyDescent="0.3">
      <c r="A8960" s="7" t="s">
        <v>11693</v>
      </c>
      <c r="B8960">
        <v>1</v>
      </c>
    </row>
    <row r="8961" spans="1:2" x14ac:dyDescent="0.3">
      <c r="A8961" s="3" t="s">
        <v>21755</v>
      </c>
      <c r="B8961">
        <v>1</v>
      </c>
    </row>
    <row r="8962" spans="1:2" x14ac:dyDescent="0.3">
      <c r="A8962" s="7" t="s">
        <v>21756</v>
      </c>
      <c r="B8962">
        <v>1</v>
      </c>
    </row>
    <row r="8963" spans="1:2" x14ac:dyDescent="0.3">
      <c r="A8963" s="3" t="s">
        <v>21113</v>
      </c>
      <c r="B8963">
        <v>1</v>
      </c>
    </row>
    <row r="8964" spans="1:2" x14ac:dyDescent="0.3">
      <c r="A8964" s="7" t="s">
        <v>21115</v>
      </c>
      <c r="B8964">
        <v>1</v>
      </c>
    </row>
    <row r="8965" spans="1:2" x14ac:dyDescent="0.3">
      <c r="A8965" s="3" t="s">
        <v>10912</v>
      </c>
      <c r="B8965">
        <v>1</v>
      </c>
    </row>
    <row r="8966" spans="1:2" x14ac:dyDescent="0.3">
      <c r="A8966" s="7" t="s">
        <v>10913</v>
      </c>
      <c r="B8966">
        <v>1</v>
      </c>
    </row>
    <row r="8967" spans="1:2" x14ac:dyDescent="0.3">
      <c r="A8967" s="3" t="s">
        <v>15286</v>
      </c>
      <c r="B8967">
        <v>1</v>
      </c>
    </row>
    <row r="8968" spans="1:2" x14ac:dyDescent="0.3">
      <c r="A8968" s="7" t="s">
        <v>19926</v>
      </c>
      <c r="B8968">
        <v>1</v>
      </c>
    </row>
    <row r="8969" spans="1:2" x14ac:dyDescent="0.3">
      <c r="A8969" s="3" t="s">
        <v>17445</v>
      </c>
      <c r="B8969">
        <v>1</v>
      </c>
    </row>
    <row r="8970" spans="1:2" x14ac:dyDescent="0.3">
      <c r="A8970" s="7" t="s">
        <v>16961</v>
      </c>
      <c r="B8970">
        <v>1</v>
      </c>
    </row>
    <row r="8971" spans="1:2" x14ac:dyDescent="0.3">
      <c r="A8971" s="3" t="s">
        <v>8327</v>
      </c>
      <c r="B8971">
        <v>1</v>
      </c>
    </row>
    <row r="8972" spans="1:2" x14ac:dyDescent="0.3">
      <c r="A8972" s="7" t="s">
        <v>8328</v>
      </c>
      <c r="B8972">
        <v>1</v>
      </c>
    </row>
    <row r="8973" spans="1:2" x14ac:dyDescent="0.3">
      <c r="A8973" s="3" t="s">
        <v>21432</v>
      </c>
      <c r="B8973">
        <v>1</v>
      </c>
    </row>
    <row r="8974" spans="1:2" x14ac:dyDescent="0.3">
      <c r="A8974" s="7" t="s">
        <v>20418</v>
      </c>
      <c r="B8974">
        <v>1</v>
      </c>
    </row>
    <row r="8975" spans="1:2" x14ac:dyDescent="0.3">
      <c r="A8975" s="3" t="s">
        <v>1760</v>
      </c>
      <c r="B8975">
        <v>1</v>
      </c>
    </row>
    <row r="8976" spans="1:2" x14ac:dyDescent="0.3">
      <c r="A8976" s="7" t="s">
        <v>1762</v>
      </c>
      <c r="B8976">
        <v>1</v>
      </c>
    </row>
    <row r="8977" spans="1:2" x14ac:dyDescent="0.3">
      <c r="A8977" s="3" t="s">
        <v>11529</v>
      </c>
      <c r="B8977">
        <v>1</v>
      </c>
    </row>
    <row r="8978" spans="1:2" x14ac:dyDescent="0.3">
      <c r="A8978" s="7" t="s">
        <v>11530</v>
      </c>
      <c r="B8978">
        <v>1</v>
      </c>
    </row>
    <row r="8979" spans="1:2" x14ac:dyDescent="0.3">
      <c r="A8979" s="3" t="s">
        <v>958</v>
      </c>
      <c r="B8979">
        <v>1</v>
      </c>
    </row>
    <row r="8980" spans="1:2" x14ac:dyDescent="0.3">
      <c r="A8980" s="7" t="s">
        <v>960</v>
      </c>
      <c r="B8980">
        <v>1</v>
      </c>
    </row>
    <row r="8981" spans="1:2" x14ac:dyDescent="0.3">
      <c r="A8981" s="3" t="s">
        <v>13323</v>
      </c>
      <c r="B8981">
        <v>1</v>
      </c>
    </row>
    <row r="8982" spans="1:2" x14ac:dyDescent="0.3">
      <c r="A8982" s="7" t="s">
        <v>13325</v>
      </c>
      <c r="B8982">
        <v>1</v>
      </c>
    </row>
    <row r="8983" spans="1:2" x14ac:dyDescent="0.3">
      <c r="A8983" s="3" t="s">
        <v>16716</v>
      </c>
      <c r="B8983">
        <v>1</v>
      </c>
    </row>
    <row r="8984" spans="1:2" x14ac:dyDescent="0.3">
      <c r="A8984" s="7" t="s">
        <v>16717</v>
      </c>
      <c r="B8984">
        <v>1</v>
      </c>
    </row>
    <row r="8985" spans="1:2" x14ac:dyDescent="0.3">
      <c r="A8985" s="3" t="s">
        <v>20766</v>
      </c>
      <c r="B8985">
        <v>1</v>
      </c>
    </row>
    <row r="8986" spans="1:2" x14ac:dyDescent="0.3">
      <c r="A8986" s="7" t="s">
        <v>12613</v>
      </c>
      <c r="B8986">
        <v>1</v>
      </c>
    </row>
    <row r="8987" spans="1:2" x14ac:dyDescent="0.3">
      <c r="A8987" s="3" t="s">
        <v>6935</v>
      </c>
      <c r="B8987">
        <v>1</v>
      </c>
    </row>
    <row r="8988" spans="1:2" x14ac:dyDescent="0.3">
      <c r="A8988" s="7" t="s">
        <v>6936</v>
      </c>
      <c r="B8988">
        <v>1</v>
      </c>
    </row>
    <row r="8989" spans="1:2" x14ac:dyDescent="0.3">
      <c r="A8989" s="3" t="s">
        <v>18430</v>
      </c>
      <c r="B8989">
        <v>1</v>
      </c>
    </row>
    <row r="8990" spans="1:2" x14ac:dyDescent="0.3">
      <c r="A8990" s="7" t="s">
        <v>14065</v>
      </c>
      <c r="B8990">
        <v>1</v>
      </c>
    </row>
    <row r="8991" spans="1:2" x14ac:dyDescent="0.3">
      <c r="A8991" s="3" t="s">
        <v>9800</v>
      </c>
      <c r="B8991">
        <v>1</v>
      </c>
    </row>
    <row r="8992" spans="1:2" x14ac:dyDescent="0.3">
      <c r="A8992" s="7" t="s">
        <v>9801</v>
      </c>
      <c r="B8992">
        <v>1</v>
      </c>
    </row>
    <row r="8993" spans="1:2" x14ac:dyDescent="0.3">
      <c r="A8993" s="3" t="s">
        <v>895</v>
      </c>
      <c r="B8993">
        <v>1</v>
      </c>
    </row>
    <row r="8994" spans="1:2" x14ac:dyDescent="0.3">
      <c r="A8994" s="7" t="s">
        <v>43</v>
      </c>
      <c r="B8994">
        <v>1</v>
      </c>
    </row>
    <row r="8995" spans="1:2" x14ac:dyDescent="0.3">
      <c r="A8995" s="3" t="s">
        <v>20380</v>
      </c>
      <c r="B8995">
        <v>1</v>
      </c>
    </row>
    <row r="8996" spans="1:2" x14ac:dyDescent="0.3">
      <c r="A8996" s="7" t="s">
        <v>20381</v>
      </c>
      <c r="B8996">
        <v>1</v>
      </c>
    </row>
    <row r="8997" spans="1:2" x14ac:dyDescent="0.3">
      <c r="A8997" s="3" t="s">
        <v>20540</v>
      </c>
      <c r="B8997">
        <v>1</v>
      </c>
    </row>
    <row r="8998" spans="1:2" x14ac:dyDescent="0.3">
      <c r="A8998" s="7" t="s">
        <v>17495</v>
      </c>
      <c r="B8998">
        <v>1</v>
      </c>
    </row>
    <row r="8999" spans="1:2" x14ac:dyDescent="0.3">
      <c r="A8999" s="3" t="s">
        <v>10991</v>
      </c>
      <c r="B8999">
        <v>1</v>
      </c>
    </row>
    <row r="9000" spans="1:2" x14ac:dyDescent="0.3">
      <c r="A9000" s="7" t="s">
        <v>10992</v>
      </c>
      <c r="B9000">
        <v>1</v>
      </c>
    </row>
    <row r="9001" spans="1:2" x14ac:dyDescent="0.3">
      <c r="A9001" s="3" t="s">
        <v>3962</v>
      </c>
      <c r="B9001">
        <v>1</v>
      </c>
    </row>
    <row r="9002" spans="1:2" x14ac:dyDescent="0.3">
      <c r="A9002" s="7" t="s">
        <v>3964</v>
      </c>
      <c r="B9002">
        <v>1</v>
      </c>
    </row>
    <row r="9003" spans="1:2" x14ac:dyDescent="0.3">
      <c r="A9003" s="3" t="s">
        <v>10418</v>
      </c>
      <c r="B9003">
        <v>1</v>
      </c>
    </row>
    <row r="9004" spans="1:2" x14ac:dyDescent="0.3">
      <c r="A9004" s="7" t="s">
        <v>10420</v>
      </c>
      <c r="B9004">
        <v>1</v>
      </c>
    </row>
    <row r="9005" spans="1:2" x14ac:dyDescent="0.3">
      <c r="A9005" s="3" t="s">
        <v>3621</v>
      </c>
      <c r="B9005">
        <v>1</v>
      </c>
    </row>
    <row r="9006" spans="1:2" x14ac:dyDescent="0.3">
      <c r="A9006" s="7" t="s">
        <v>3622</v>
      </c>
      <c r="B9006">
        <v>1</v>
      </c>
    </row>
    <row r="9007" spans="1:2" x14ac:dyDescent="0.3">
      <c r="A9007" s="3" t="s">
        <v>8568</v>
      </c>
      <c r="B9007">
        <v>1</v>
      </c>
    </row>
    <row r="9008" spans="1:2" x14ac:dyDescent="0.3">
      <c r="A9008" s="7" t="s">
        <v>1116</v>
      </c>
      <c r="B9008">
        <v>1</v>
      </c>
    </row>
    <row r="9009" spans="1:2" x14ac:dyDescent="0.3">
      <c r="A9009" s="3" t="s">
        <v>6630</v>
      </c>
      <c r="B9009">
        <v>1</v>
      </c>
    </row>
    <row r="9010" spans="1:2" x14ac:dyDescent="0.3">
      <c r="A9010" s="7" t="s">
        <v>160</v>
      </c>
      <c r="B9010">
        <v>1</v>
      </c>
    </row>
    <row r="9011" spans="1:2" x14ac:dyDescent="0.3">
      <c r="A9011" s="3" t="s">
        <v>18026</v>
      </c>
      <c r="B9011">
        <v>1</v>
      </c>
    </row>
    <row r="9012" spans="1:2" x14ac:dyDescent="0.3">
      <c r="A9012" s="7" t="s">
        <v>18027</v>
      </c>
      <c r="B9012">
        <v>1</v>
      </c>
    </row>
    <row r="9013" spans="1:2" x14ac:dyDescent="0.3">
      <c r="A9013" s="3" t="s">
        <v>3118</v>
      </c>
      <c r="B9013">
        <v>1</v>
      </c>
    </row>
    <row r="9014" spans="1:2" x14ac:dyDescent="0.3">
      <c r="A9014" s="7" t="s">
        <v>463</v>
      </c>
      <c r="B9014">
        <v>1</v>
      </c>
    </row>
    <row r="9015" spans="1:2" x14ac:dyDescent="0.3">
      <c r="A9015" s="3" t="s">
        <v>13386</v>
      </c>
      <c r="B9015">
        <v>1</v>
      </c>
    </row>
    <row r="9016" spans="1:2" x14ac:dyDescent="0.3">
      <c r="A9016" s="7" t="s">
        <v>11224</v>
      </c>
      <c r="B9016">
        <v>1</v>
      </c>
    </row>
    <row r="9017" spans="1:2" x14ac:dyDescent="0.3">
      <c r="A9017" s="3" t="s">
        <v>21735</v>
      </c>
      <c r="B9017">
        <v>1</v>
      </c>
    </row>
    <row r="9018" spans="1:2" x14ac:dyDescent="0.3">
      <c r="A9018" s="7" t="s">
        <v>21736</v>
      </c>
      <c r="B9018">
        <v>1</v>
      </c>
    </row>
    <row r="9019" spans="1:2" x14ac:dyDescent="0.3">
      <c r="A9019" s="3" t="s">
        <v>15720</v>
      </c>
      <c r="B9019">
        <v>1</v>
      </c>
    </row>
    <row r="9020" spans="1:2" x14ac:dyDescent="0.3">
      <c r="A9020" s="7" t="s">
        <v>10696</v>
      </c>
      <c r="B9020">
        <v>1</v>
      </c>
    </row>
    <row r="9021" spans="1:2" x14ac:dyDescent="0.3">
      <c r="A9021" s="3" t="s">
        <v>13797</v>
      </c>
      <c r="B9021">
        <v>1</v>
      </c>
    </row>
    <row r="9022" spans="1:2" x14ac:dyDescent="0.3">
      <c r="A9022" s="7" t="s">
        <v>13799</v>
      </c>
      <c r="B9022">
        <v>1</v>
      </c>
    </row>
    <row r="9023" spans="1:2" x14ac:dyDescent="0.3">
      <c r="A9023" s="3" t="s">
        <v>12758</v>
      </c>
      <c r="B9023">
        <v>1</v>
      </c>
    </row>
    <row r="9024" spans="1:2" x14ac:dyDescent="0.3">
      <c r="A9024" s="7" t="s">
        <v>12759</v>
      </c>
      <c r="B9024">
        <v>1</v>
      </c>
    </row>
    <row r="9025" spans="1:2" x14ac:dyDescent="0.3">
      <c r="A9025" s="3" t="s">
        <v>18605</v>
      </c>
      <c r="B9025">
        <v>1</v>
      </c>
    </row>
    <row r="9026" spans="1:2" x14ac:dyDescent="0.3">
      <c r="A9026" s="7" t="s">
        <v>18605</v>
      </c>
      <c r="B9026">
        <v>1</v>
      </c>
    </row>
    <row r="9027" spans="1:2" x14ac:dyDescent="0.3">
      <c r="A9027" s="3" t="s">
        <v>868</v>
      </c>
      <c r="B9027">
        <v>1</v>
      </c>
    </row>
    <row r="9028" spans="1:2" x14ac:dyDescent="0.3">
      <c r="A9028" s="7" t="s">
        <v>870</v>
      </c>
      <c r="B9028">
        <v>1</v>
      </c>
    </row>
    <row r="9029" spans="1:2" x14ac:dyDescent="0.3">
      <c r="A9029" s="3" t="s">
        <v>14322</v>
      </c>
      <c r="B9029">
        <v>1</v>
      </c>
    </row>
    <row r="9030" spans="1:2" x14ac:dyDescent="0.3">
      <c r="A9030" s="7" t="s">
        <v>4320</v>
      </c>
      <c r="B9030">
        <v>1</v>
      </c>
    </row>
    <row r="9031" spans="1:2" x14ac:dyDescent="0.3">
      <c r="A9031" s="3" t="s">
        <v>6246</v>
      </c>
      <c r="B9031">
        <v>1</v>
      </c>
    </row>
    <row r="9032" spans="1:2" x14ac:dyDescent="0.3">
      <c r="A9032" s="7" t="s">
        <v>14146</v>
      </c>
      <c r="B9032">
        <v>1</v>
      </c>
    </row>
    <row r="9033" spans="1:2" x14ac:dyDescent="0.3">
      <c r="A9033" s="3" t="s">
        <v>21102</v>
      </c>
      <c r="B9033">
        <v>1</v>
      </c>
    </row>
    <row r="9034" spans="1:2" x14ac:dyDescent="0.3">
      <c r="A9034" s="7" t="s">
        <v>21103</v>
      </c>
      <c r="B9034">
        <v>1</v>
      </c>
    </row>
    <row r="9035" spans="1:2" x14ac:dyDescent="0.3">
      <c r="A9035" s="3" t="s">
        <v>325</v>
      </c>
      <c r="B9035">
        <v>1</v>
      </c>
    </row>
    <row r="9036" spans="1:2" x14ac:dyDescent="0.3">
      <c r="A9036" s="7" t="s">
        <v>327</v>
      </c>
      <c r="B9036">
        <v>1</v>
      </c>
    </row>
    <row r="9037" spans="1:2" x14ac:dyDescent="0.3">
      <c r="A9037" s="3" t="s">
        <v>13629</v>
      </c>
      <c r="B9037">
        <v>1</v>
      </c>
    </row>
    <row r="9038" spans="1:2" x14ac:dyDescent="0.3">
      <c r="A9038" s="7" t="s">
        <v>13631</v>
      </c>
      <c r="B9038">
        <v>1</v>
      </c>
    </row>
    <row r="9039" spans="1:2" x14ac:dyDescent="0.3">
      <c r="A9039" s="3" t="s">
        <v>14681</v>
      </c>
      <c r="B9039">
        <v>1</v>
      </c>
    </row>
    <row r="9040" spans="1:2" x14ac:dyDescent="0.3">
      <c r="A9040" s="7" t="s">
        <v>14683</v>
      </c>
      <c r="B9040">
        <v>1</v>
      </c>
    </row>
    <row r="9041" spans="1:2" x14ac:dyDescent="0.3">
      <c r="A9041" s="3" t="s">
        <v>1149</v>
      </c>
      <c r="B9041">
        <v>1</v>
      </c>
    </row>
    <row r="9042" spans="1:2" x14ac:dyDescent="0.3">
      <c r="A9042" s="7" t="s">
        <v>1151</v>
      </c>
      <c r="B9042">
        <v>1</v>
      </c>
    </row>
    <row r="9043" spans="1:2" x14ac:dyDescent="0.3">
      <c r="A9043" s="3" t="s">
        <v>11272</v>
      </c>
      <c r="B9043">
        <v>1</v>
      </c>
    </row>
    <row r="9044" spans="1:2" x14ac:dyDescent="0.3">
      <c r="A9044" s="7" t="s">
        <v>6893</v>
      </c>
      <c r="B9044">
        <v>1</v>
      </c>
    </row>
    <row r="9045" spans="1:2" x14ac:dyDescent="0.3">
      <c r="A9045" s="3" t="s">
        <v>21216</v>
      </c>
      <c r="B9045">
        <v>1</v>
      </c>
    </row>
    <row r="9046" spans="1:2" x14ac:dyDescent="0.3">
      <c r="A9046" s="7" t="s">
        <v>21217</v>
      </c>
      <c r="B9046">
        <v>1</v>
      </c>
    </row>
    <row r="9047" spans="1:2" x14ac:dyDescent="0.3">
      <c r="A9047" s="3" t="s">
        <v>18048</v>
      </c>
      <c r="B9047">
        <v>1</v>
      </c>
    </row>
    <row r="9048" spans="1:2" x14ac:dyDescent="0.3">
      <c r="A9048" s="7" t="s">
        <v>4320</v>
      </c>
      <c r="B9048">
        <v>1</v>
      </c>
    </row>
    <row r="9049" spans="1:2" x14ac:dyDescent="0.3">
      <c r="A9049" s="3" t="s">
        <v>16693</v>
      </c>
      <c r="B9049">
        <v>1</v>
      </c>
    </row>
    <row r="9050" spans="1:2" x14ac:dyDescent="0.3">
      <c r="A9050" s="7" t="s">
        <v>16694</v>
      </c>
      <c r="B9050">
        <v>1</v>
      </c>
    </row>
    <row r="9051" spans="1:2" x14ac:dyDescent="0.3">
      <c r="A9051" s="3" t="s">
        <v>4847</v>
      </c>
      <c r="B9051">
        <v>1</v>
      </c>
    </row>
    <row r="9052" spans="1:2" x14ac:dyDescent="0.3">
      <c r="A9052" s="7" t="s">
        <v>3297</v>
      </c>
      <c r="B9052">
        <v>1</v>
      </c>
    </row>
    <row r="9053" spans="1:2" x14ac:dyDescent="0.3">
      <c r="A9053" s="3" t="s">
        <v>20775</v>
      </c>
      <c r="B9053">
        <v>1</v>
      </c>
    </row>
    <row r="9054" spans="1:2" x14ac:dyDescent="0.3">
      <c r="A9054" s="7" t="s">
        <v>11335</v>
      </c>
      <c r="B9054">
        <v>1</v>
      </c>
    </row>
    <row r="9055" spans="1:2" x14ac:dyDescent="0.3">
      <c r="A9055" s="3" t="s">
        <v>15614</v>
      </c>
      <c r="B9055">
        <v>1</v>
      </c>
    </row>
    <row r="9056" spans="1:2" x14ac:dyDescent="0.3">
      <c r="A9056" s="7" t="s">
        <v>10036</v>
      </c>
      <c r="B9056">
        <v>1</v>
      </c>
    </row>
    <row r="9057" spans="1:2" x14ac:dyDescent="0.3">
      <c r="A9057" s="3" t="s">
        <v>20552</v>
      </c>
      <c r="B9057">
        <v>1</v>
      </c>
    </row>
    <row r="9058" spans="1:2" x14ac:dyDescent="0.3">
      <c r="A9058" s="7" t="s">
        <v>20553</v>
      </c>
      <c r="B9058">
        <v>1</v>
      </c>
    </row>
    <row r="9059" spans="1:2" x14ac:dyDescent="0.3">
      <c r="A9059" s="3" t="s">
        <v>15271</v>
      </c>
      <c r="B9059">
        <v>1</v>
      </c>
    </row>
    <row r="9060" spans="1:2" x14ac:dyDescent="0.3">
      <c r="A9060" s="7" t="s">
        <v>15273</v>
      </c>
      <c r="B9060">
        <v>1</v>
      </c>
    </row>
    <row r="9061" spans="1:2" x14ac:dyDescent="0.3">
      <c r="A9061" s="3" t="s">
        <v>14582</v>
      </c>
      <c r="B9061">
        <v>1</v>
      </c>
    </row>
    <row r="9062" spans="1:2" x14ac:dyDescent="0.3">
      <c r="A9062" s="7" t="s">
        <v>19086</v>
      </c>
      <c r="B9062">
        <v>1</v>
      </c>
    </row>
    <row r="9063" spans="1:2" x14ac:dyDescent="0.3">
      <c r="A9063" s="3" t="s">
        <v>19938</v>
      </c>
      <c r="B9063">
        <v>1</v>
      </c>
    </row>
    <row r="9064" spans="1:2" x14ac:dyDescent="0.3">
      <c r="A9064" s="7" t="s">
        <v>19939</v>
      </c>
      <c r="B9064">
        <v>1</v>
      </c>
    </row>
    <row r="9065" spans="1:2" x14ac:dyDescent="0.3">
      <c r="A9065" s="3" t="s">
        <v>6509</v>
      </c>
      <c r="B9065">
        <v>1</v>
      </c>
    </row>
    <row r="9066" spans="1:2" x14ac:dyDescent="0.3">
      <c r="A9066" s="7" t="s">
        <v>5732</v>
      </c>
      <c r="B9066">
        <v>1</v>
      </c>
    </row>
    <row r="9067" spans="1:2" x14ac:dyDescent="0.3">
      <c r="A9067" s="3" t="s">
        <v>10015</v>
      </c>
      <c r="B9067">
        <v>1</v>
      </c>
    </row>
    <row r="9068" spans="1:2" x14ac:dyDescent="0.3">
      <c r="A9068" s="7" t="s">
        <v>12411</v>
      </c>
      <c r="B9068">
        <v>1</v>
      </c>
    </row>
    <row r="9069" spans="1:2" x14ac:dyDescent="0.3">
      <c r="A9069" s="3" t="s">
        <v>11514</v>
      </c>
      <c r="B9069">
        <v>1</v>
      </c>
    </row>
    <row r="9070" spans="1:2" x14ac:dyDescent="0.3">
      <c r="A9070" s="7" t="s">
        <v>6898</v>
      </c>
      <c r="B9070">
        <v>1</v>
      </c>
    </row>
    <row r="9071" spans="1:2" x14ac:dyDescent="0.3">
      <c r="A9071" s="3" t="s">
        <v>21399</v>
      </c>
      <c r="B9071">
        <v>1</v>
      </c>
    </row>
    <row r="9072" spans="1:2" x14ac:dyDescent="0.3">
      <c r="A9072" s="7" t="s">
        <v>13898</v>
      </c>
      <c r="B9072">
        <v>1</v>
      </c>
    </row>
    <row r="9073" spans="1:2" x14ac:dyDescent="0.3">
      <c r="A9073" s="3" t="s">
        <v>537</v>
      </c>
      <c r="B9073">
        <v>1</v>
      </c>
    </row>
    <row r="9074" spans="1:2" x14ac:dyDescent="0.3">
      <c r="A9074" s="7" t="s">
        <v>538</v>
      </c>
      <c r="B9074">
        <v>1</v>
      </c>
    </row>
    <row r="9075" spans="1:2" x14ac:dyDescent="0.3">
      <c r="A9075" s="3" t="s">
        <v>12142</v>
      </c>
      <c r="B9075">
        <v>1</v>
      </c>
    </row>
    <row r="9076" spans="1:2" x14ac:dyDescent="0.3">
      <c r="A9076" s="7" t="s">
        <v>12143</v>
      </c>
      <c r="B9076">
        <v>1</v>
      </c>
    </row>
    <row r="9077" spans="1:2" x14ac:dyDescent="0.3">
      <c r="A9077" s="3" t="s">
        <v>21552</v>
      </c>
      <c r="B9077">
        <v>1</v>
      </c>
    </row>
    <row r="9078" spans="1:2" x14ac:dyDescent="0.3">
      <c r="A9078" s="7" t="s">
        <v>21553</v>
      </c>
      <c r="B9078">
        <v>1</v>
      </c>
    </row>
    <row r="9079" spans="1:2" x14ac:dyDescent="0.3">
      <c r="A9079" s="3" t="s">
        <v>21587</v>
      </c>
      <c r="B9079">
        <v>1</v>
      </c>
    </row>
    <row r="9080" spans="1:2" x14ac:dyDescent="0.3">
      <c r="A9080" s="7" t="s">
        <v>21588</v>
      </c>
      <c r="B9080">
        <v>1</v>
      </c>
    </row>
    <row r="9081" spans="1:2" x14ac:dyDescent="0.3">
      <c r="A9081" s="3" t="s">
        <v>9420</v>
      </c>
      <c r="B9081">
        <v>1</v>
      </c>
    </row>
    <row r="9082" spans="1:2" x14ac:dyDescent="0.3">
      <c r="A9082" s="7" t="s">
        <v>9422</v>
      </c>
      <c r="B9082">
        <v>1</v>
      </c>
    </row>
    <row r="9083" spans="1:2" x14ac:dyDescent="0.3">
      <c r="A9083" s="3" t="s">
        <v>12938</v>
      </c>
      <c r="B9083">
        <v>1</v>
      </c>
    </row>
    <row r="9084" spans="1:2" x14ac:dyDescent="0.3">
      <c r="A9084" s="7" t="s">
        <v>10464</v>
      </c>
      <c r="B9084">
        <v>1</v>
      </c>
    </row>
    <row r="9085" spans="1:2" x14ac:dyDescent="0.3">
      <c r="A9085" s="3" t="s">
        <v>15618</v>
      </c>
      <c r="B9085">
        <v>1</v>
      </c>
    </row>
    <row r="9086" spans="1:2" x14ac:dyDescent="0.3">
      <c r="A9086" s="7" t="s">
        <v>15619</v>
      </c>
      <c r="B9086">
        <v>1</v>
      </c>
    </row>
    <row r="9087" spans="1:2" x14ac:dyDescent="0.3">
      <c r="A9087" s="3" t="s">
        <v>9658</v>
      </c>
      <c r="B9087">
        <v>1</v>
      </c>
    </row>
    <row r="9088" spans="1:2" x14ac:dyDescent="0.3">
      <c r="A9088" s="7" t="s">
        <v>9659</v>
      </c>
      <c r="B9088">
        <v>1</v>
      </c>
    </row>
    <row r="9089" spans="1:2" x14ac:dyDescent="0.3">
      <c r="A9089" s="3" t="s">
        <v>17986</v>
      </c>
      <c r="B9089">
        <v>1</v>
      </c>
    </row>
    <row r="9090" spans="1:2" x14ac:dyDescent="0.3">
      <c r="A9090" s="7" t="s">
        <v>16602</v>
      </c>
      <c r="B9090">
        <v>1</v>
      </c>
    </row>
    <row r="9091" spans="1:2" x14ac:dyDescent="0.3">
      <c r="A9091" s="3" t="s">
        <v>11990</v>
      </c>
      <c r="B9091">
        <v>1</v>
      </c>
    </row>
    <row r="9092" spans="1:2" x14ac:dyDescent="0.3">
      <c r="A9092" s="7" t="s">
        <v>1075</v>
      </c>
      <c r="B9092">
        <v>1</v>
      </c>
    </row>
    <row r="9093" spans="1:2" x14ac:dyDescent="0.3">
      <c r="A9093" s="3" t="s">
        <v>9383</v>
      </c>
      <c r="B9093">
        <v>1</v>
      </c>
    </row>
    <row r="9094" spans="1:2" x14ac:dyDescent="0.3">
      <c r="A9094" s="7" t="s">
        <v>9385</v>
      </c>
      <c r="B9094">
        <v>1</v>
      </c>
    </row>
    <row r="9095" spans="1:2" x14ac:dyDescent="0.3">
      <c r="A9095" s="3" t="s">
        <v>14069</v>
      </c>
      <c r="B9095">
        <v>1</v>
      </c>
    </row>
    <row r="9096" spans="1:2" x14ac:dyDescent="0.3">
      <c r="A9096" s="7" t="s">
        <v>11154</v>
      </c>
      <c r="B9096">
        <v>1</v>
      </c>
    </row>
    <row r="9097" spans="1:2" x14ac:dyDescent="0.3">
      <c r="A9097" s="3" t="s">
        <v>6856</v>
      </c>
      <c r="B9097">
        <v>1</v>
      </c>
    </row>
    <row r="9098" spans="1:2" x14ac:dyDescent="0.3">
      <c r="A9098" s="7" t="s">
        <v>6857</v>
      </c>
      <c r="B9098">
        <v>1</v>
      </c>
    </row>
    <row r="9099" spans="1:2" x14ac:dyDescent="0.3">
      <c r="A9099" s="3" t="s">
        <v>1658</v>
      </c>
      <c r="B9099">
        <v>1</v>
      </c>
    </row>
    <row r="9100" spans="1:2" x14ac:dyDescent="0.3">
      <c r="A9100" s="7" t="s">
        <v>1549</v>
      </c>
      <c r="B9100">
        <v>1</v>
      </c>
    </row>
    <row r="9101" spans="1:2" x14ac:dyDescent="0.3">
      <c r="A9101" s="3" t="s">
        <v>3506</v>
      </c>
      <c r="B9101">
        <v>1</v>
      </c>
    </row>
    <row r="9102" spans="1:2" x14ac:dyDescent="0.3">
      <c r="A9102" s="7" t="s">
        <v>3506</v>
      </c>
      <c r="B9102">
        <v>1</v>
      </c>
    </row>
    <row r="9103" spans="1:2" x14ac:dyDescent="0.3">
      <c r="A9103" s="3" t="s">
        <v>19375</v>
      </c>
      <c r="B9103">
        <v>1</v>
      </c>
    </row>
    <row r="9104" spans="1:2" x14ac:dyDescent="0.3">
      <c r="A9104" s="7" t="s">
        <v>17607</v>
      </c>
      <c r="B9104">
        <v>1</v>
      </c>
    </row>
    <row r="9105" spans="1:2" x14ac:dyDescent="0.3">
      <c r="A9105" s="3" t="s">
        <v>9897</v>
      </c>
      <c r="B9105">
        <v>1</v>
      </c>
    </row>
    <row r="9106" spans="1:2" x14ac:dyDescent="0.3">
      <c r="A9106" s="7" t="s">
        <v>6618</v>
      </c>
      <c r="B9106">
        <v>1</v>
      </c>
    </row>
    <row r="9107" spans="1:2" x14ac:dyDescent="0.3">
      <c r="A9107" s="3" t="s">
        <v>10812</v>
      </c>
      <c r="B9107">
        <v>1</v>
      </c>
    </row>
    <row r="9108" spans="1:2" x14ac:dyDescent="0.3">
      <c r="A9108" s="7" t="s">
        <v>10813</v>
      </c>
      <c r="B9108">
        <v>1</v>
      </c>
    </row>
    <row r="9109" spans="1:2" x14ac:dyDescent="0.3">
      <c r="A9109" s="3" t="s">
        <v>10437</v>
      </c>
      <c r="B9109">
        <v>1</v>
      </c>
    </row>
    <row r="9110" spans="1:2" x14ac:dyDescent="0.3">
      <c r="A9110" s="7" t="s">
        <v>7926</v>
      </c>
      <c r="B9110">
        <v>1</v>
      </c>
    </row>
    <row r="9111" spans="1:2" x14ac:dyDescent="0.3">
      <c r="A9111" s="3" t="s">
        <v>15830</v>
      </c>
      <c r="B9111">
        <v>1</v>
      </c>
    </row>
    <row r="9112" spans="1:2" x14ac:dyDescent="0.3">
      <c r="A9112" s="7" t="s">
        <v>15832</v>
      </c>
      <c r="B9112">
        <v>1</v>
      </c>
    </row>
    <row r="9113" spans="1:2" x14ac:dyDescent="0.3">
      <c r="A9113" s="3" t="s">
        <v>13420</v>
      </c>
      <c r="B9113">
        <v>1</v>
      </c>
    </row>
    <row r="9114" spans="1:2" x14ac:dyDescent="0.3">
      <c r="A9114" s="7" t="s">
        <v>10733</v>
      </c>
      <c r="B9114">
        <v>1</v>
      </c>
    </row>
    <row r="9115" spans="1:2" x14ac:dyDescent="0.3">
      <c r="A9115" s="3" t="s">
        <v>21662</v>
      </c>
      <c r="B9115">
        <v>1</v>
      </c>
    </row>
    <row r="9116" spans="1:2" x14ac:dyDescent="0.3">
      <c r="A9116" s="7" t="s">
        <v>19499</v>
      </c>
      <c r="B9116">
        <v>1</v>
      </c>
    </row>
    <row r="9117" spans="1:2" x14ac:dyDescent="0.3">
      <c r="A9117" s="3" t="s">
        <v>19962</v>
      </c>
      <c r="B9117">
        <v>1</v>
      </c>
    </row>
    <row r="9118" spans="1:2" x14ac:dyDescent="0.3">
      <c r="A9118" s="7" t="s">
        <v>19963</v>
      </c>
      <c r="B9118">
        <v>1</v>
      </c>
    </row>
    <row r="9119" spans="1:2" x14ac:dyDescent="0.3">
      <c r="A9119" s="3" t="s">
        <v>4133</v>
      </c>
      <c r="B9119">
        <v>1</v>
      </c>
    </row>
    <row r="9120" spans="1:2" x14ac:dyDescent="0.3">
      <c r="A9120" s="7" t="s">
        <v>4135</v>
      </c>
      <c r="B9120">
        <v>1</v>
      </c>
    </row>
    <row r="9121" spans="1:2" x14ac:dyDescent="0.3">
      <c r="A9121" s="3" t="s">
        <v>10952</v>
      </c>
      <c r="B9121">
        <v>1</v>
      </c>
    </row>
    <row r="9122" spans="1:2" x14ac:dyDescent="0.3">
      <c r="A9122" s="7" t="s">
        <v>10954</v>
      </c>
      <c r="B9122">
        <v>1</v>
      </c>
    </row>
    <row r="9123" spans="1:2" x14ac:dyDescent="0.3">
      <c r="A9123" s="3" t="s">
        <v>8068</v>
      </c>
      <c r="B9123">
        <v>1</v>
      </c>
    </row>
    <row r="9124" spans="1:2" x14ac:dyDescent="0.3">
      <c r="A9124" s="7" t="s">
        <v>4006</v>
      </c>
      <c r="B9124">
        <v>1</v>
      </c>
    </row>
    <row r="9125" spans="1:2" x14ac:dyDescent="0.3">
      <c r="A9125" s="3" t="s">
        <v>5010</v>
      </c>
      <c r="B9125">
        <v>1</v>
      </c>
    </row>
    <row r="9126" spans="1:2" x14ac:dyDescent="0.3">
      <c r="A9126" s="7" t="s">
        <v>2594</v>
      </c>
      <c r="B9126">
        <v>1</v>
      </c>
    </row>
    <row r="9127" spans="1:2" x14ac:dyDescent="0.3">
      <c r="A9127" s="3" t="s">
        <v>6994</v>
      </c>
      <c r="B9127">
        <v>1</v>
      </c>
    </row>
    <row r="9128" spans="1:2" x14ac:dyDescent="0.3">
      <c r="A9128" s="7" t="s">
        <v>6996</v>
      </c>
      <c r="B9128">
        <v>1</v>
      </c>
    </row>
    <row r="9129" spans="1:2" x14ac:dyDescent="0.3">
      <c r="A9129" s="3" t="s">
        <v>19502</v>
      </c>
      <c r="B9129">
        <v>1</v>
      </c>
    </row>
    <row r="9130" spans="1:2" x14ac:dyDescent="0.3">
      <c r="A9130" s="7" t="s">
        <v>19504</v>
      </c>
      <c r="B9130">
        <v>1</v>
      </c>
    </row>
    <row r="9131" spans="1:2" x14ac:dyDescent="0.3">
      <c r="A9131" s="3" t="s">
        <v>1270</v>
      </c>
      <c r="B9131">
        <v>1</v>
      </c>
    </row>
    <row r="9132" spans="1:2" x14ac:dyDescent="0.3">
      <c r="A9132" s="7" t="s">
        <v>9051</v>
      </c>
      <c r="B9132">
        <v>1</v>
      </c>
    </row>
    <row r="9133" spans="1:2" x14ac:dyDescent="0.3">
      <c r="A9133" s="3" t="s">
        <v>13973</v>
      </c>
      <c r="B9133">
        <v>1</v>
      </c>
    </row>
    <row r="9134" spans="1:2" x14ac:dyDescent="0.3">
      <c r="A9134" s="7" t="s">
        <v>13975</v>
      </c>
      <c r="B9134">
        <v>1</v>
      </c>
    </row>
    <row r="9135" spans="1:2" x14ac:dyDescent="0.3">
      <c r="A9135" s="3" t="s">
        <v>1775</v>
      </c>
      <c r="B9135">
        <v>1</v>
      </c>
    </row>
    <row r="9136" spans="1:2" x14ac:dyDescent="0.3">
      <c r="A9136" s="7" t="s">
        <v>1777</v>
      </c>
      <c r="B9136">
        <v>1</v>
      </c>
    </row>
    <row r="9137" spans="1:2" x14ac:dyDescent="0.3">
      <c r="A9137" s="3" t="s">
        <v>20276</v>
      </c>
      <c r="B9137">
        <v>1</v>
      </c>
    </row>
    <row r="9138" spans="1:2" x14ac:dyDescent="0.3">
      <c r="A9138" s="7" t="s">
        <v>17530</v>
      </c>
      <c r="B9138">
        <v>1</v>
      </c>
    </row>
    <row r="9139" spans="1:2" x14ac:dyDescent="0.3">
      <c r="A9139" s="3" t="s">
        <v>4822</v>
      </c>
      <c r="B9139">
        <v>1</v>
      </c>
    </row>
    <row r="9140" spans="1:2" x14ac:dyDescent="0.3">
      <c r="A9140" s="7" t="s">
        <v>538</v>
      </c>
      <c r="B9140">
        <v>1</v>
      </c>
    </row>
    <row r="9141" spans="1:2" x14ac:dyDescent="0.3">
      <c r="A9141" s="3" t="s">
        <v>21000</v>
      </c>
      <c r="B9141">
        <v>1</v>
      </c>
    </row>
    <row r="9142" spans="1:2" x14ac:dyDescent="0.3">
      <c r="A9142" s="7" t="s">
        <v>9661</v>
      </c>
      <c r="B9142">
        <v>1</v>
      </c>
    </row>
    <row r="9143" spans="1:2" x14ac:dyDescent="0.3">
      <c r="A9143" s="3" t="s">
        <v>15403</v>
      </c>
      <c r="B9143">
        <v>1</v>
      </c>
    </row>
    <row r="9144" spans="1:2" x14ac:dyDescent="0.3">
      <c r="A9144" s="7" t="s">
        <v>15404</v>
      </c>
      <c r="B9144">
        <v>1</v>
      </c>
    </row>
    <row r="9145" spans="1:2" x14ac:dyDescent="0.3">
      <c r="A9145" s="3" t="s">
        <v>15786</v>
      </c>
      <c r="B9145">
        <v>1</v>
      </c>
    </row>
    <row r="9146" spans="1:2" x14ac:dyDescent="0.3">
      <c r="A9146" s="7" t="s">
        <v>13001</v>
      </c>
      <c r="B9146">
        <v>1</v>
      </c>
    </row>
    <row r="9147" spans="1:2" x14ac:dyDescent="0.3">
      <c r="A9147" s="3" t="s">
        <v>19180</v>
      </c>
      <c r="B9147">
        <v>1</v>
      </c>
    </row>
    <row r="9148" spans="1:2" x14ac:dyDescent="0.3">
      <c r="A9148" s="7" t="s">
        <v>19181</v>
      </c>
      <c r="B9148">
        <v>1</v>
      </c>
    </row>
    <row r="9149" spans="1:2" x14ac:dyDescent="0.3">
      <c r="A9149" s="3" t="s">
        <v>9298</v>
      </c>
      <c r="B9149">
        <v>1</v>
      </c>
    </row>
    <row r="9150" spans="1:2" x14ac:dyDescent="0.3">
      <c r="A9150" s="7" t="s">
        <v>10230</v>
      </c>
      <c r="B9150">
        <v>1</v>
      </c>
    </row>
    <row r="9151" spans="1:2" x14ac:dyDescent="0.3">
      <c r="A9151" s="3" t="s">
        <v>1883</v>
      </c>
      <c r="B9151">
        <v>1</v>
      </c>
    </row>
    <row r="9152" spans="1:2" x14ac:dyDescent="0.3">
      <c r="A9152" s="7" t="s">
        <v>1785</v>
      </c>
      <c r="B9152">
        <v>1</v>
      </c>
    </row>
    <row r="9153" spans="1:2" x14ac:dyDescent="0.3">
      <c r="A9153" s="3" t="s">
        <v>14676</v>
      </c>
      <c r="B9153">
        <v>1</v>
      </c>
    </row>
    <row r="9154" spans="1:2" x14ac:dyDescent="0.3">
      <c r="A9154" s="7" t="s">
        <v>20291</v>
      </c>
      <c r="B9154">
        <v>1</v>
      </c>
    </row>
    <row r="9155" spans="1:2" x14ac:dyDescent="0.3">
      <c r="A9155" s="3" t="s">
        <v>6166</v>
      </c>
      <c r="B9155">
        <v>1</v>
      </c>
    </row>
    <row r="9156" spans="1:2" x14ac:dyDescent="0.3">
      <c r="A9156" s="7" t="s">
        <v>6167</v>
      </c>
      <c r="B9156">
        <v>1</v>
      </c>
    </row>
    <row r="9157" spans="1:2" x14ac:dyDescent="0.3">
      <c r="A9157" s="3" t="s">
        <v>9222</v>
      </c>
      <c r="B9157">
        <v>1</v>
      </c>
    </row>
    <row r="9158" spans="1:2" x14ac:dyDescent="0.3">
      <c r="A9158" s="7" t="s">
        <v>9223</v>
      </c>
      <c r="B9158">
        <v>1</v>
      </c>
    </row>
    <row r="9159" spans="1:2" x14ac:dyDescent="0.3">
      <c r="A9159" s="3" t="s">
        <v>11339</v>
      </c>
      <c r="B9159">
        <v>1</v>
      </c>
    </row>
    <row r="9160" spans="1:2" x14ac:dyDescent="0.3">
      <c r="A9160" s="7" t="s">
        <v>2050</v>
      </c>
      <c r="B9160">
        <v>1</v>
      </c>
    </row>
    <row r="9161" spans="1:2" x14ac:dyDescent="0.3">
      <c r="A9161" s="3" t="s">
        <v>20952</v>
      </c>
      <c r="B9161">
        <v>1</v>
      </c>
    </row>
    <row r="9162" spans="1:2" x14ac:dyDescent="0.3">
      <c r="A9162" s="7" t="s">
        <v>15439</v>
      </c>
      <c r="B9162">
        <v>1</v>
      </c>
    </row>
    <row r="9163" spans="1:2" x14ac:dyDescent="0.3">
      <c r="A9163" s="3" t="s">
        <v>17982</v>
      </c>
      <c r="B9163">
        <v>1</v>
      </c>
    </row>
    <row r="9164" spans="1:2" x14ac:dyDescent="0.3">
      <c r="A9164" s="7" t="s">
        <v>17467</v>
      </c>
      <c r="B9164">
        <v>1</v>
      </c>
    </row>
    <row r="9165" spans="1:2" x14ac:dyDescent="0.3">
      <c r="A9165" s="3" t="s">
        <v>21437</v>
      </c>
      <c r="B9165">
        <v>1</v>
      </c>
    </row>
    <row r="9166" spans="1:2" x14ac:dyDescent="0.3">
      <c r="A9166" s="7" t="s">
        <v>18208</v>
      </c>
      <c r="B9166">
        <v>1</v>
      </c>
    </row>
    <row r="9167" spans="1:2" x14ac:dyDescent="0.3">
      <c r="A9167" s="3" t="s">
        <v>479</v>
      </c>
      <c r="B9167">
        <v>1</v>
      </c>
    </row>
    <row r="9168" spans="1:2" x14ac:dyDescent="0.3">
      <c r="A9168" s="7" t="s">
        <v>480</v>
      </c>
      <c r="B9168">
        <v>1</v>
      </c>
    </row>
    <row r="9169" spans="1:2" x14ac:dyDescent="0.3">
      <c r="A9169" s="3" t="s">
        <v>6090</v>
      </c>
      <c r="B9169">
        <v>1</v>
      </c>
    </row>
    <row r="9170" spans="1:2" x14ac:dyDescent="0.3">
      <c r="A9170" s="7" t="s">
        <v>6092</v>
      </c>
      <c r="B9170">
        <v>1</v>
      </c>
    </row>
    <row r="9171" spans="1:2" x14ac:dyDescent="0.3">
      <c r="A9171" s="3" t="s">
        <v>4682</v>
      </c>
      <c r="B9171">
        <v>1</v>
      </c>
    </row>
    <row r="9172" spans="1:2" x14ac:dyDescent="0.3">
      <c r="A9172" s="7" t="s">
        <v>2529</v>
      </c>
      <c r="B9172">
        <v>1</v>
      </c>
    </row>
    <row r="9173" spans="1:2" x14ac:dyDescent="0.3">
      <c r="A9173" s="3" t="s">
        <v>8088</v>
      </c>
      <c r="B9173">
        <v>1</v>
      </c>
    </row>
    <row r="9174" spans="1:2" x14ac:dyDescent="0.3">
      <c r="A9174" s="7" t="s">
        <v>8090</v>
      </c>
      <c r="B9174">
        <v>1</v>
      </c>
    </row>
    <row r="9175" spans="1:2" x14ac:dyDescent="0.3">
      <c r="A9175" s="3" t="s">
        <v>13686</v>
      </c>
      <c r="B9175">
        <v>1</v>
      </c>
    </row>
    <row r="9176" spans="1:2" x14ac:dyDescent="0.3">
      <c r="A9176" s="7" t="s">
        <v>13687</v>
      </c>
      <c r="B9176">
        <v>1</v>
      </c>
    </row>
    <row r="9177" spans="1:2" x14ac:dyDescent="0.3">
      <c r="A9177" s="3" t="s">
        <v>9361</v>
      </c>
      <c r="B9177">
        <v>1</v>
      </c>
    </row>
    <row r="9178" spans="1:2" x14ac:dyDescent="0.3">
      <c r="A9178" s="7" t="s">
        <v>8508</v>
      </c>
      <c r="B9178">
        <v>1</v>
      </c>
    </row>
    <row r="9179" spans="1:2" x14ac:dyDescent="0.3">
      <c r="A9179" s="3" t="s">
        <v>21029</v>
      </c>
      <c r="B9179">
        <v>1</v>
      </c>
    </row>
    <row r="9180" spans="1:2" x14ac:dyDescent="0.3">
      <c r="A9180" s="7" t="s">
        <v>21030</v>
      </c>
      <c r="B9180">
        <v>1</v>
      </c>
    </row>
    <row r="9181" spans="1:2" x14ac:dyDescent="0.3">
      <c r="A9181" s="3" t="s">
        <v>19775</v>
      </c>
      <c r="B9181">
        <v>1</v>
      </c>
    </row>
    <row r="9182" spans="1:2" x14ac:dyDescent="0.3">
      <c r="A9182" s="7" t="s">
        <v>6495</v>
      </c>
      <c r="B9182">
        <v>1</v>
      </c>
    </row>
    <row r="9183" spans="1:2" x14ac:dyDescent="0.3">
      <c r="A9183" s="3" t="s">
        <v>13753</v>
      </c>
      <c r="B9183">
        <v>1</v>
      </c>
    </row>
    <row r="9184" spans="1:2" x14ac:dyDescent="0.3">
      <c r="A9184" s="7" t="s">
        <v>11455</v>
      </c>
      <c r="B9184">
        <v>1</v>
      </c>
    </row>
    <row r="9185" spans="1:2" x14ac:dyDescent="0.3">
      <c r="A9185" s="3" t="s">
        <v>19621</v>
      </c>
      <c r="B9185">
        <v>1</v>
      </c>
    </row>
    <row r="9186" spans="1:2" x14ac:dyDescent="0.3">
      <c r="A9186" s="7" t="s">
        <v>2721</v>
      </c>
      <c r="B9186">
        <v>1</v>
      </c>
    </row>
    <row r="9187" spans="1:2" x14ac:dyDescent="0.3">
      <c r="A9187" s="3" t="s">
        <v>6410</v>
      </c>
      <c r="B9187">
        <v>1</v>
      </c>
    </row>
    <row r="9188" spans="1:2" x14ac:dyDescent="0.3">
      <c r="A9188" s="7" t="s">
        <v>5322</v>
      </c>
      <c r="B9188">
        <v>1</v>
      </c>
    </row>
    <row r="9189" spans="1:2" x14ac:dyDescent="0.3">
      <c r="A9189" s="3" t="s">
        <v>7354</v>
      </c>
      <c r="B9189">
        <v>1</v>
      </c>
    </row>
    <row r="9190" spans="1:2" x14ac:dyDescent="0.3">
      <c r="A9190" s="7" t="s">
        <v>7356</v>
      </c>
      <c r="B9190">
        <v>1</v>
      </c>
    </row>
    <row r="9191" spans="1:2" x14ac:dyDescent="0.3">
      <c r="A9191" s="3" t="s">
        <v>11111</v>
      </c>
      <c r="B9191">
        <v>1</v>
      </c>
    </row>
    <row r="9192" spans="1:2" x14ac:dyDescent="0.3">
      <c r="A9192" s="7" t="s">
        <v>10369</v>
      </c>
      <c r="B9192">
        <v>1</v>
      </c>
    </row>
    <row r="9193" spans="1:2" x14ac:dyDescent="0.3">
      <c r="A9193" s="3" t="s">
        <v>3693</v>
      </c>
      <c r="B9193">
        <v>1</v>
      </c>
    </row>
    <row r="9194" spans="1:2" x14ac:dyDescent="0.3">
      <c r="A9194" s="7" t="s">
        <v>3694</v>
      </c>
      <c r="B9194">
        <v>1</v>
      </c>
    </row>
    <row r="9195" spans="1:2" x14ac:dyDescent="0.3">
      <c r="A9195" s="3" t="s">
        <v>21535</v>
      </c>
      <c r="B9195">
        <v>1</v>
      </c>
    </row>
    <row r="9196" spans="1:2" x14ac:dyDescent="0.3">
      <c r="A9196" s="7" t="s">
        <v>21537</v>
      </c>
      <c r="B9196">
        <v>1</v>
      </c>
    </row>
    <row r="9197" spans="1:2" x14ac:dyDescent="0.3">
      <c r="A9197" s="3" t="s">
        <v>10686</v>
      </c>
      <c r="B9197">
        <v>1</v>
      </c>
    </row>
    <row r="9198" spans="1:2" x14ac:dyDescent="0.3">
      <c r="A9198" s="7" t="s">
        <v>10687</v>
      </c>
      <c r="B9198">
        <v>1</v>
      </c>
    </row>
    <row r="9199" spans="1:2" x14ac:dyDescent="0.3">
      <c r="A9199" s="3" t="s">
        <v>17375</v>
      </c>
      <c r="B9199">
        <v>1</v>
      </c>
    </row>
    <row r="9200" spans="1:2" x14ac:dyDescent="0.3">
      <c r="A9200" s="7" t="s">
        <v>17377</v>
      </c>
      <c r="B9200">
        <v>1</v>
      </c>
    </row>
    <row r="9201" spans="1:2" x14ac:dyDescent="0.3">
      <c r="A9201" s="3" t="s">
        <v>7575</v>
      </c>
      <c r="B9201">
        <v>1</v>
      </c>
    </row>
    <row r="9202" spans="1:2" x14ac:dyDescent="0.3">
      <c r="A9202" s="7" t="s">
        <v>839</v>
      </c>
      <c r="B9202">
        <v>1</v>
      </c>
    </row>
    <row r="9203" spans="1:2" x14ac:dyDescent="0.3">
      <c r="A9203" s="3" t="s">
        <v>15777</v>
      </c>
      <c r="B9203">
        <v>1</v>
      </c>
    </row>
    <row r="9204" spans="1:2" x14ac:dyDescent="0.3">
      <c r="A9204" s="7" t="s">
        <v>12001</v>
      </c>
      <c r="B9204">
        <v>1</v>
      </c>
    </row>
    <row r="9205" spans="1:2" x14ac:dyDescent="0.3">
      <c r="A9205" s="3" t="s">
        <v>4227</v>
      </c>
      <c r="B9205">
        <v>1</v>
      </c>
    </row>
    <row r="9206" spans="1:2" x14ac:dyDescent="0.3">
      <c r="A9206" s="7" t="s">
        <v>4229</v>
      </c>
      <c r="B9206">
        <v>1</v>
      </c>
    </row>
    <row r="9207" spans="1:2" x14ac:dyDescent="0.3">
      <c r="A9207" s="3" t="s">
        <v>20624</v>
      </c>
      <c r="B9207">
        <v>1</v>
      </c>
    </row>
    <row r="9208" spans="1:2" x14ac:dyDescent="0.3">
      <c r="A9208" s="7" t="s">
        <v>20626</v>
      </c>
      <c r="B9208">
        <v>1</v>
      </c>
    </row>
    <row r="9209" spans="1:2" x14ac:dyDescent="0.3">
      <c r="A9209" s="3" t="s">
        <v>19533</v>
      </c>
      <c r="B9209">
        <v>1</v>
      </c>
    </row>
    <row r="9210" spans="1:2" x14ac:dyDescent="0.3">
      <c r="A9210" s="7" t="s">
        <v>19534</v>
      </c>
      <c r="B9210">
        <v>1</v>
      </c>
    </row>
    <row r="9211" spans="1:2" x14ac:dyDescent="0.3">
      <c r="A9211" s="3" t="s">
        <v>13183</v>
      </c>
      <c r="B9211">
        <v>1</v>
      </c>
    </row>
    <row r="9212" spans="1:2" x14ac:dyDescent="0.3">
      <c r="A9212" s="7" t="s">
        <v>13184</v>
      </c>
      <c r="B9212">
        <v>1</v>
      </c>
    </row>
    <row r="9213" spans="1:2" x14ac:dyDescent="0.3">
      <c r="A9213" s="3" t="s">
        <v>7223</v>
      </c>
      <c r="B9213">
        <v>1</v>
      </c>
    </row>
    <row r="9214" spans="1:2" x14ac:dyDescent="0.3">
      <c r="A9214" s="7" t="s">
        <v>4153</v>
      </c>
      <c r="B9214">
        <v>1</v>
      </c>
    </row>
    <row r="9215" spans="1:2" x14ac:dyDescent="0.3">
      <c r="A9215" s="3" t="s">
        <v>12663</v>
      </c>
      <c r="B9215">
        <v>1</v>
      </c>
    </row>
    <row r="9216" spans="1:2" x14ac:dyDescent="0.3">
      <c r="A9216" s="7" t="s">
        <v>12664</v>
      </c>
      <c r="B9216">
        <v>1</v>
      </c>
    </row>
    <row r="9217" spans="1:2" x14ac:dyDescent="0.3">
      <c r="A9217" s="3" t="s">
        <v>2166</v>
      </c>
      <c r="B9217">
        <v>1</v>
      </c>
    </row>
    <row r="9218" spans="1:2" x14ac:dyDescent="0.3">
      <c r="A9218" s="7" t="s">
        <v>2168</v>
      </c>
      <c r="B9218">
        <v>1</v>
      </c>
    </row>
    <row r="9219" spans="1:2" x14ac:dyDescent="0.3">
      <c r="A9219" s="3" t="s">
        <v>15206</v>
      </c>
      <c r="B9219">
        <v>1</v>
      </c>
    </row>
    <row r="9220" spans="1:2" x14ac:dyDescent="0.3">
      <c r="A9220" s="7" t="s">
        <v>21284</v>
      </c>
      <c r="B9220">
        <v>1</v>
      </c>
    </row>
    <row r="9221" spans="1:2" x14ac:dyDescent="0.3">
      <c r="A9221" s="3" t="s">
        <v>21711</v>
      </c>
      <c r="B9221">
        <v>1</v>
      </c>
    </row>
    <row r="9222" spans="1:2" x14ac:dyDescent="0.3">
      <c r="A9222" s="7" t="s">
        <v>21713</v>
      </c>
      <c r="B9222">
        <v>1</v>
      </c>
    </row>
    <row r="9223" spans="1:2" x14ac:dyDescent="0.3">
      <c r="A9223" s="3" t="s">
        <v>17998</v>
      </c>
      <c r="B9223">
        <v>1</v>
      </c>
    </row>
    <row r="9224" spans="1:2" x14ac:dyDescent="0.3">
      <c r="A9224" s="7" t="s">
        <v>6863</v>
      </c>
      <c r="B9224">
        <v>1</v>
      </c>
    </row>
    <row r="9225" spans="1:2" x14ac:dyDescent="0.3">
      <c r="A9225" s="3" t="s">
        <v>3703</v>
      </c>
      <c r="B9225">
        <v>1</v>
      </c>
    </row>
    <row r="9226" spans="1:2" x14ac:dyDescent="0.3">
      <c r="A9226" s="7" t="s">
        <v>3704</v>
      </c>
      <c r="B9226">
        <v>1</v>
      </c>
    </row>
    <row r="9227" spans="1:2" x14ac:dyDescent="0.3">
      <c r="A9227" s="3" t="s">
        <v>1330</v>
      </c>
      <c r="B9227">
        <v>1</v>
      </c>
    </row>
    <row r="9228" spans="1:2" x14ac:dyDescent="0.3">
      <c r="A9228" s="7" t="s">
        <v>1332</v>
      </c>
      <c r="B9228">
        <v>1</v>
      </c>
    </row>
    <row r="9229" spans="1:2" x14ac:dyDescent="0.3">
      <c r="A9229" s="3" t="s">
        <v>15010</v>
      </c>
      <c r="B9229">
        <v>1</v>
      </c>
    </row>
    <row r="9230" spans="1:2" x14ac:dyDescent="0.3">
      <c r="A9230" s="7" t="s">
        <v>15011</v>
      </c>
      <c r="B9230">
        <v>1</v>
      </c>
    </row>
    <row r="9231" spans="1:2" x14ac:dyDescent="0.3">
      <c r="A9231" s="3" t="s">
        <v>14295</v>
      </c>
      <c r="B9231">
        <v>1</v>
      </c>
    </row>
    <row r="9232" spans="1:2" x14ac:dyDescent="0.3">
      <c r="A9232" s="7" t="s">
        <v>11253</v>
      </c>
      <c r="B9232">
        <v>1</v>
      </c>
    </row>
    <row r="9233" spans="1:2" x14ac:dyDescent="0.3">
      <c r="A9233" s="3" t="s">
        <v>21607</v>
      </c>
      <c r="B9233">
        <v>1</v>
      </c>
    </row>
    <row r="9234" spans="1:2" x14ac:dyDescent="0.3">
      <c r="A9234" s="7" t="s">
        <v>19418</v>
      </c>
      <c r="B9234">
        <v>1</v>
      </c>
    </row>
    <row r="9235" spans="1:2" x14ac:dyDescent="0.3">
      <c r="A9235" s="3" t="s">
        <v>5451</v>
      </c>
      <c r="B9235">
        <v>1</v>
      </c>
    </row>
    <row r="9236" spans="1:2" x14ac:dyDescent="0.3">
      <c r="A9236" s="7" t="s">
        <v>1162</v>
      </c>
      <c r="B9236">
        <v>1</v>
      </c>
    </row>
    <row r="9237" spans="1:2" x14ac:dyDescent="0.3">
      <c r="A9237" s="3" t="s">
        <v>21303</v>
      </c>
      <c r="B9237">
        <v>1</v>
      </c>
    </row>
    <row r="9238" spans="1:2" x14ac:dyDescent="0.3">
      <c r="A9238" s="7" t="s">
        <v>18937</v>
      </c>
      <c r="B9238">
        <v>1</v>
      </c>
    </row>
    <row r="9239" spans="1:2" x14ac:dyDescent="0.3">
      <c r="A9239" s="3" t="s">
        <v>21722</v>
      </c>
      <c r="B9239">
        <v>1</v>
      </c>
    </row>
    <row r="9240" spans="1:2" x14ac:dyDescent="0.3">
      <c r="A9240" s="7" t="s">
        <v>21698</v>
      </c>
      <c r="B9240">
        <v>1</v>
      </c>
    </row>
    <row r="9241" spans="1:2" x14ac:dyDescent="0.3">
      <c r="A9241" s="3" t="s">
        <v>10075</v>
      </c>
      <c r="B9241">
        <v>1</v>
      </c>
    </row>
    <row r="9242" spans="1:2" x14ac:dyDescent="0.3">
      <c r="A9242" s="7" t="s">
        <v>2050</v>
      </c>
      <c r="B9242">
        <v>1</v>
      </c>
    </row>
    <row r="9243" spans="1:2" x14ac:dyDescent="0.3">
      <c r="A9243" s="3" t="s">
        <v>4854</v>
      </c>
      <c r="B9243">
        <v>1</v>
      </c>
    </row>
    <row r="9244" spans="1:2" x14ac:dyDescent="0.3">
      <c r="A9244" s="7" t="s">
        <v>604</v>
      </c>
      <c r="B9244">
        <v>1</v>
      </c>
    </row>
    <row r="9245" spans="1:2" x14ac:dyDescent="0.3">
      <c r="A9245" s="3" t="s">
        <v>8220</v>
      </c>
      <c r="B9245">
        <v>1</v>
      </c>
    </row>
    <row r="9246" spans="1:2" x14ac:dyDescent="0.3">
      <c r="A9246" s="7" t="s">
        <v>8221</v>
      </c>
      <c r="B9246">
        <v>1</v>
      </c>
    </row>
    <row r="9247" spans="1:2" x14ac:dyDescent="0.3">
      <c r="A9247" s="3" t="s">
        <v>9021</v>
      </c>
      <c r="B9247">
        <v>1</v>
      </c>
    </row>
    <row r="9248" spans="1:2" x14ac:dyDescent="0.3">
      <c r="A9248" s="7" t="s">
        <v>9023</v>
      </c>
      <c r="B9248">
        <v>1</v>
      </c>
    </row>
    <row r="9249" spans="1:2" x14ac:dyDescent="0.3">
      <c r="A9249" s="3" t="s">
        <v>16056</v>
      </c>
      <c r="B9249">
        <v>1</v>
      </c>
    </row>
    <row r="9250" spans="1:2" x14ac:dyDescent="0.3">
      <c r="A9250" s="7" t="s">
        <v>16058</v>
      </c>
      <c r="B9250">
        <v>1</v>
      </c>
    </row>
    <row r="9251" spans="1:2" x14ac:dyDescent="0.3">
      <c r="A9251" s="3" t="s">
        <v>10557</v>
      </c>
      <c r="B9251">
        <v>1</v>
      </c>
    </row>
    <row r="9252" spans="1:2" x14ac:dyDescent="0.3">
      <c r="A9252" s="7" t="s">
        <v>15300</v>
      </c>
      <c r="B9252">
        <v>1</v>
      </c>
    </row>
    <row r="9253" spans="1:2" x14ac:dyDescent="0.3">
      <c r="A9253" s="3" t="s">
        <v>11419</v>
      </c>
      <c r="B9253">
        <v>1</v>
      </c>
    </row>
    <row r="9254" spans="1:2" x14ac:dyDescent="0.3">
      <c r="A9254" s="7" t="s">
        <v>67</v>
      </c>
      <c r="B9254">
        <v>1</v>
      </c>
    </row>
    <row r="9255" spans="1:2" x14ac:dyDescent="0.3">
      <c r="A9255" s="3" t="s">
        <v>628</v>
      </c>
      <c r="B9255">
        <v>1</v>
      </c>
    </row>
    <row r="9256" spans="1:2" x14ac:dyDescent="0.3">
      <c r="A9256" s="7" t="s">
        <v>630</v>
      </c>
      <c r="B9256">
        <v>1</v>
      </c>
    </row>
    <row r="9257" spans="1:2" x14ac:dyDescent="0.3">
      <c r="A9257" s="3" t="s">
        <v>2338</v>
      </c>
      <c r="B9257">
        <v>1</v>
      </c>
    </row>
    <row r="9258" spans="1:2" x14ac:dyDescent="0.3">
      <c r="A9258" s="7" t="s">
        <v>2338</v>
      </c>
      <c r="B9258">
        <v>1</v>
      </c>
    </row>
    <row r="9259" spans="1:2" x14ac:dyDescent="0.3">
      <c r="A9259" s="3" t="s">
        <v>2430</v>
      </c>
      <c r="B9259">
        <v>1</v>
      </c>
    </row>
    <row r="9260" spans="1:2" x14ac:dyDescent="0.3">
      <c r="A9260" s="7" t="s">
        <v>3765</v>
      </c>
      <c r="B9260">
        <v>1</v>
      </c>
    </row>
    <row r="9261" spans="1:2" x14ac:dyDescent="0.3">
      <c r="A9261" s="3" t="s">
        <v>18322</v>
      </c>
      <c r="B9261">
        <v>1</v>
      </c>
    </row>
    <row r="9262" spans="1:2" x14ac:dyDescent="0.3">
      <c r="A9262" s="7" t="s">
        <v>18324</v>
      </c>
      <c r="B9262">
        <v>1</v>
      </c>
    </row>
    <row r="9263" spans="1:2" x14ac:dyDescent="0.3">
      <c r="A9263" s="3" t="s">
        <v>18199</v>
      </c>
      <c r="B9263">
        <v>1</v>
      </c>
    </row>
    <row r="9264" spans="1:2" x14ac:dyDescent="0.3">
      <c r="A9264" s="7" t="s">
        <v>5026</v>
      </c>
      <c r="B9264">
        <v>1</v>
      </c>
    </row>
    <row r="9265" spans="1:2" x14ac:dyDescent="0.3">
      <c r="A9265" s="3" t="s">
        <v>11436</v>
      </c>
      <c r="B9265">
        <v>1</v>
      </c>
    </row>
    <row r="9266" spans="1:2" x14ac:dyDescent="0.3">
      <c r="A9266" s="7" t="s">
        <v>4417</v>
      </c>
      <c r="B9266">
        <v>1</v>
      </c>
    </row>
    <row r="9267" spans="1:2" x14ac:dyDescent="0.3">
      <c r="A9267" s="3" t="s">
        <v>969</v>
      </c>
      <c r="B9267">
        <v>1</v>
      </c>
    </row>
    <row r="9268" spans="1:2" x14ac:dyDescent="0.3">
      <c r="A9268" s="7" t="s">
        <v>359</v>
      </c>
      <c r="B9268">
        <v>1</v>
      </c>
    </row>
    <row r="9269" spans="1:2" x14ac:dyDescent="0.3">
      <c r="A9269" s="3" t="s">
        <v>15257</v>
      </c>
      <c r="B9269">
        <v>1</v>
      </c>
    </row>
    <row r="9270" spans="1:2" x14ac:dyDescent="0.3">
      <c r="A9270" s="7" t="s">
        <v>15258</v>
      </c>
      <c r="B9270">
        <v>1</v>
      </c>
    </row>
    <row r="9271" spans="1:2" x14ac:dyDescent="0.3">
      <c r="A9271" s="3" t="s">
        <v>4705</v>
      </c>
      <c r="B9271">
        <v>1</v>
      </c>
    </row>
    <row r="9272" spans="1:2" x14ac:dyDescent="0.3">
      <c r="A9272" s="7" t="s">
        <v>2566</v>
      </c>
      <c r="B9272">
        <v>1</v>
      </c>
    </row>
    <row r="9273" spans="1:2" x14ac:dyDescent="0.3">
      <c r="A9273" s="3" t="s">
        <v>5387</v>
      </c>
      <c r="B9273">
        <v>1</v>
      </c>
    </row>
    <row r="9274" spans="1:2" x14ac:dyDescent="0.3">
      <c r="A9274" s="7" t="s">
        <v>15136</v>
      </c>
      <c r="B9274">
        <v>1</v>
      </c>
    </row>
    <row r="9275" spans="1:2" x14ac:dyDescent="0.3">
      <c r="A9275" s="3" t="s">
        <v>20058</v>
      </c>
      <c r="B9275">
        <v>1</v>
      </c>
    </row>
    <row r="9276" spans="1:2" x14ac:dyDescent="0.3">
      <c r="A9276" s="7" t="s">
        <v>20059</v>
      </c>
      <c r="B9276">
        <v>1</v>
      </c>
    </row>
    <row r="9277" spans="1:2" x14ac:dyDescent="0.3">
      <c r="A9277" s="3" t="s">
        <v>15621</v>
      </c>
      <c r="B9277">
        <v>1</v>
      </c>
    </row>
    <row r="9278" spans="1:2" x14ac:dyDescent="0.3">
      <c r="A9278" s="7" t="s">
        <v>6013</v>
      </c>
      <c r="B9278">
        <v>1</v>
      </c>
    </row>
    <row r="9279" spans="1:2" x14ac:dyDescent="0.3">
      <c r="A9279" s="3" t="s">
        <v>2996</v>
      </c>
      <c r="B9279">
        <v>1</v>
      </c>
    </row>
    <row r="9280" spans="1:2" x14ac:dyDescent="0.3">
      <c r="A9280" s="7" t="s">
        <v>2998</v>
      </c>
      <c r="B9280">
        <v>1</v>
      </c>
    </row>
    <row r="9281" spans="1:2" x14ac:dyDescent="0.3">
      <c r="A9281" s="3" t="s">
        <v>1180</v>
      </c>
      <c r="B9281">
        <v>1</v>
      </c>
    </row>
    <row r="9282" spans="1:2" x14ac:dyDescent="0.3">
      <c r="A9282" s="7" t="s">
        <v>1181</v>
      </c>
      <c r="B9282">
        <v>1</v>
      </c>
    </row>
    <row r="9283" spans="1:2" x14ac:dyDescent="0.3">
      <c r="A9283" s="3" t="s">
        <v>20886</v>
      </c>
      <c r="B9283">
        <v>1</v>
      </c>
    </row>
    <row r="9284" spans="1:2" x14ac:dyDescent="0.3">
      <c r="A9284" s="7" t="s">
        <v>20888</v>
      </c>
      <c r="B9284">
        <v>1</v>
      </c>
    </row>
    <row r="9285" spans="1:2" x14ac:dyDescent="0.3">
      <c r="A9285" s="3" t="s">
        <v>59</v>
      </c>
      <c r="B9285">
        <v>1</v>
      </c>
    </row>
    <row r="9286" spans="1:2" x14ac:dyDescent="0.3">
      <c r="A9286" s="7" t="s">
        <v>49</v>
      </c>
      <c r="B9286">
        <v>1</v>
      </c>
    </row>
    <row r="9287" spans="1:2" x14ac:dyDescent="0.3">
      <c r="A9287" s="3" t="s">
        <v>14317</v>
      </c>
      <c r="B9287">
        <v>1</v>
      </c>
    </row>
    <row r="9288" spans="1:2" x14ac:dyDescent="0.3">
      <c r="A9288" s="7" t="s">
        <v>14318</v>
      </c>
      <c r="B9288">
        <v>1</v>
      </c>
    </row>
    <row r="9289" spans="1:2" x14ac:dyDescent="0.3">
      <c r="A9289" s="3" t="s">
        <v>9287</v>
      </c>
      <c r="B9289">
        <v>1</v>
      </c>
    </row>
    <row r="9290" spans="1:2" x14ac:dyDescent="0.3">
      <c r="A9290" s="7" t="s">
        <v>9289</v>
      </c>
      <c r="B9290">
        <v>1</v>
      </c>
    </row>
    <row r="9291" spans="1:2" x14ac:dyDescent="0.3">
      <c r="A9291" s="3" t="s">
        <v>4026</v>
      </c>
      <c r="B9291">
        <v>1</v>
      </c>
    </row>
    <row r="9292" spans="1:2" x14ac:dyDescent="0.3">
      <c r="A9292" s="7" t="s">
        <v>4028</v>
      </c>
      <c r="B9292">
        <v>1</v>
      </c>
    </row>
    <row r="9293" spans="1:2" x14ac:dyDescent="0.3">
      <c r="A9293" s="3" t="s">
        <v>16964</v>
      </c>
      <c r="B9293">
        <v>1</v>
      </c>
    </row>
    <row r="9294" spans="1:2" x14ac:dyDescent="0.3">
      <c r="A9294" s="7" t="s">
        <v>12913</v>
      </c>
      <c r="B9294">
        <v>1</v>
      </c>
    </row>
    <row r="9295" spans="1:2" x14ac:dyDescent="0.3">
      <c r="A9295" s="3" t="s">
        <v>21081</v>
      </c>
      <c r="B9295">
        <v>1</v>
      </c>
    </row>
    <row r="9296" spans="1:2" x14ac:dyDescent="0.3">
      <c r="A9296" s="7" t="s">
        <v>21083</v>
      </c>
      <c r="B9296">
        <v>1</v>
      </c>
    </row>
    <row r="9297" spans="1:2" x14ac:dyDescent="0.3">
      <c r="A9297" s="3" t="s">
        <v>7751</v>
      </c>
      <c r="B9297">
        <v>1</v>
      </c>
    </row>
    <row r="9298" spans="1:2" x14ac:dyDescent="0.3">
      <c r="A9298" s="7" t="s">
        <v>3873</v>
      </c>
      <c r="B9298">
        <v>1</v>
      </c>
    </row>
    <row r="9299" spans="1:2" x14ac:dyDescent="0.3">
      <c r="A9299" s="3" t="s">
        <v>12073</v>
      </c>
      <c r="B9299">
        <v>1</v>
      </c>
    </row>
    <row r="9300" spans="1:2" x14ac:dyDescent="0.3">
      <c r="A9300" s="7" t="s">
        <v>12074</v>
      </c>
      <c r="B9300">
        <v>1</v>
      </c>
    </row>
    <row r="9301" spans="1:2" x14ac:dyDescent="0.3">
      <c r="A9301" s="3" t="s">
        <v>4294</v>
      </c>
      <c r="B9301">
        <v>1</v>
      </c>
    </row>
    <row r="9302" spans="1:2" x14ac:dyDescent="0.3">
      <c r="A9302" s="7" t="s">
        <v>4295</v>
      </c>
      <c r="B9302">
        <v>1</v>
      </c>
    </row>
    <row r="9303" spans="1:2" x14ac:dyDescent="0.3">
      <c r="A9303" s="3" t="s">
        <v>8185</v>
      </c>
      <c r="B9303">
        <v>1</v>
      </c>
    </row>
    <row r="9304" spans="1:2" x14ac:dyDescent="0.3">
      <c r="A9304" s="7" t="s">
        <v>8187</v>
      </c>
      <c r="B9304">
        <v>1</v>
      </c>
    </row>
    <row r="9305" spans="1:2" x14ac:dyDescent="0.3">
      <c r="A9305" s="3" t="s">
        <v>17168</v>
      </c>
      <c r="B9305">
        <v>1</v>
      </c>
    </row>
    <row r="9306" spans="1:2" x14ac:dyDescent="0.3">
      <c r="A9306" s="7" t="s">
        <v>4497</v>
      </c>
      <c r="B9306">
        <v>1</v>
      </c>
    </row>
    <row r="9307" spans="1:2" x14ac:dyDescent="0.3">
      <c r="A9307" s="3" t="s">
        <v>10348</v>
      </c>
      <c r="B9307">
        <v>1</v>
      </c>
    </row>
    <row r="9308" spans="1:2" x14ac:dyDescent="0.3">
      <c r="A9308" s="7" t="s">
        <v>9659</v>
      </c>
      <c r="B9308">
        <v>1</v>
      </c>
    </row>
    <row r="9309" spans="1:2" x14ac:dyDescent="0.3">
      <c r="A9309" s="3" t="s">
        <v>18337</v>
      </c>
      <c r="B9309">
        <v>1</v>
      </c>
    </row>
    <row r="9310" spans="1:2" x14ac:dyDescent="0.3">
      <c r="A9310" s="7" t="s">
        <v>9683</v>
      </c>
      <c r="B9310">
        <v>1</v>
      </c>
    </row>
    <row r="9311" spans="1:2" x14ac:dyDescent="0.3">
      <c r="A9311" s="3" t="s">
        <v>15475</v>
      </c>
      <c r="B9311">
        <v>1</v>
      </c>
    </row>
    <row r="9312" spans="1:2" x14ac:dyDescent="0.3">
      <c r="A9312" s="7" t="s">
        <v>15476</v>
      </c>
      <c r="B9312">
        <v>1</v>
      </c>
    </row>
    <row r="9313" spans="1:2" x14ac:dyDescent="0.3">
      <c r="A9313" s="3" t="s">
        <v>4441</v>
      </c>
      <c r="B9313">
        <v>1</v>
      </c>
    </row>
    <row r="9314" spans="1:2" x14ac:dyDescent="0.3">
      <c r="A9314" s="7" t="s">
        <v>15264</v>
      </c>
      <c r="B9314">
        <v>1</v>
      </c>
    </row>
    <row r="9315" spans="1:2" x14ac:dyDescent="0.3">
      <c r="A9315" s="3" t="s">
        <v>7231</v>
      </c>
      <c r="B9315">
        <v>1</v>
      </c>
    </row>
    <row r="9316" spans="1:2" x14ac:dyDescent="0.3">
      <c r="A9316" s="7" t="s">
        <v>2819</v>
      </c>
      <c r="B9316">
        <v>1</v>
      </c>
    </row>
    <row r="9317" spans="1:2" x14ac:dyDescent="0.3">
      <c r="A9317" s="3" t="s">
        <v>377</v>
      </c>
      <c r="B9317">
        <v>1</v>
      </c>
    </row>
    <row r="9318" spans="1:2" x14ac:dyDescent="0.3">
      <c r="A9318" s="7" t="s">
        <v>379</v>
      </c>
      <c r="B9318">
        <v>1</v>
      </c>
    </row>
    <row r="9319" spans="1:2" x14ac:dyDescent="0.3">
      <c r="A9319" s="3" t="s">
        <v>2839</v>
      </c>
      <c r="B9319">
        <v>1</v>
      </c>
    </row>
    <row r="9320" spans="1:2" x14ac:dyDescent="0.3">
      <c r="A9320" s="7" t="s">
        <v>2840</v>
      </c>
      <c r="B9320">
        <v>1</v>
      </c>
    </row>
    <row r="9321" spans="1:2" x14ac:dyDescent="0.3">
      <c r="A9321" s="3" t="s">
        <v>5964</v>
      </c>
      <c r="B9321">
        <v>1</v>
      </c>
    </row>
    <row r="9322" spans="1:2" x14ac:dyDescent="0.3">
      <c r="A9322" s="7" t="s">
        <v>127</v>
      </c>
      <c r="B9322">
        <v>1</v>
      </c>
    </row>
    <row r="9323" spans="1:2" x14ac:dyDescent="0.3">
      <c r="A9323" s="3" t="s">
        <v>3159</v>
      </c>
      <c r="B9323">
        <v>1</v>
      </c>
    </row>
    <row r="9324" spans="1:2" x14ac:dyDescent="0.3">
      <c r="A9324" s="7" t="s">
        <v>3160</v>
      </c>
      <c r="B9324">
        <v>1</v>
      </c>
    </row>
    <row r="9325" spans="1:2" x14ac:dyDescent="0.3">
      <c r="A9325" s="3" t="s">
        <v>14110</v>
      </c>
      <c r="B9325">
        <v>1</v>
      </c>
    </row>
    <row r="9326" spans="1:2" x14ac:dyDescent="0.3">
      <c r="A9326" s="7" t="s">
        <v>14112</v>
      </c>
      <c r="B9326">
        <v>1</v>
      </c>
    </row>
    <row r="9327" spans="1:2" x14ac:dyDescent="0.3">
      <c r="A9327" s="3" t="s">
        <v>12659</v>
      </c>
      <c r="B9327">
        <v>1</v>
      </c>
    </row>
    <row r="9328" spans="1:2" x14ac:dyDescent="0.3">
      <c r="A9328" s="7" t="s">
        <v>10464</v>
      </c>
      <c r="B9328">
        <v>1</v>
      </c>
    </row>
    <row r="9329" spans="1:2" x14ac:dyDescent="0.3">
      <c r="A9329" s="3" t="s">
        <v>15698</v>
      </c>
      <c r="B9329">
        <v>1</v>
      </c>
    </row>
    <row r="9330" spans="1:2" x14ac:dyDescent="0.3">
      <c r="A9330" s="7" t="s">
        <v>15700</v>
      </c>
      <c r="B9330">
        <v>1</v>
      </c>
    </row>
    <row r="9331" spans="1:2" x14ac:dyDescent="0.3">
      <c r="A9331" s="3" t="s">
        <v>13035</v>
      </c>
      <c r="B9331">
        <v>1</v>
      </c>
    </row>
    <row r="9332" spans="1:2" x14ac:dyDescent="0.3">
      <c r="A9332" s="7" t="s">
        <v>13037</v>
      </c>
      <c r="B9332">
        <v>1</v>
      </c>
    </row>
    <row r="9333" spans="1:2" x14ac:dyDescent="0.3">
      <c r="A9333" s="3" t="s">
        <v>5378</v>
      </c>
      <c r="B9333">
        <v>1</v>
      </c>
    </row>
    <row r="9334" spans="1:2" x14ac:dyDescent="0.3">
      <c r="A9334" s="7" t="s">
        <v>160</v>
      </c>
      <c r="B9334">
        <v>1</v>
      </c>
    </row>
    <row r="9335" spans="1:2" x14ac:dyDescent="0.3">
      <c r="A9335" s="3" t="s">
        <v>7378</v>
      </c>
      <c r="B9335">
        <v>1</v>
      </c>
    </row>
    <row r="9336" spans="1:2" x14ac:dyDescent="0.3">
      <c r="A9336" s="7" t="s">
        <v>8955</v>
      </c>
      <c r="B9336">
        <v>1</v>
      </c>
    </row>
    <row r="9337" spans="1:2" x14ac:dyDescent="0.3">
      <c r="A9337" s="3" t="s">
        <v>19694</v>
      </c>
      <c r="B9337">
        <v>1</v>
      </c>
    </row>
    <row r="9338" spans="1:2" x14ac:dyDescent="0.3">
      <c r="A9338" s="7" t="s">
        <v>11796</v>
      </c>
      <c r="B9338">
        <v>1</v>
      </c>
    </row>
    <row r="9339" spans="1:2" x14ac:dyDescent="0.3">
      <c r="A9339" s="3" t="s">
        <v>4305</v>
      </c>
      <c r="B9339">
        <v>1</v>
      </c>
    </row>
    <row r="9340" spans="1:2" x14ac:dyDescent="0.3">
      <c r="A9340" s="7" t="s">
        <v>1814</v>
      </c>
      <c r="B9340">
        <v>1</v>
      </c>
    </row>
    <row r="9341" spans="1:2" x14ac:dyDescent="0.3">
      <c r="A9341" s="3" t="s">
        <v>17939</v>
      </c>
      <c r="B9341">
        <v>1</v>
      </c>
    </row>
    <row r="9342" spans="1:2" x14ac:dyDescent="0.3">
      <c r="A9342" s="7" t="s">
        <v>17940</v>
      </c>
      <c r="B9342">
        <v>1</v>
      </c>
    </row>
    <row r="9343" spans="1:2" x14ac:dyDescent="0.3">
      <c r="A9343" s="3" t="s">
        <v>19403</v>
      </c>
      <c r="B9343">
        <v>1</v>
      </c>
    </row>
    <row r="9344" spans="1:2" x14ac:dyDescent="0.3">
      <c r="A9344" s="7" t="s">
        <v>12965</v>
      </c>
      <c r="B9344">
        <v>1</v>
      </c>
    </row>
    <row r="9345" spans="1:2" x14ac:dyDescent="0.3">
      <c r="A9345" s="3" t="s">
        <v>11969</v>
      </c>
      <c r="B9345">
        <v>1</v>
      </c>
    </row>
    <row r="9346" spans="1:2" x14ac:dyDescent="0.3">
      <c r="A9346" s="7" t="s">
        <v>10701</v>
      </c>
      <c r="B9346">
        <v>1</v>
      </c>
    </row>
    <row r="9347" spans="1:2" x14ac:dyDescent="0.3">
      <c r="A9347" s="3" t="s">
        <v>17659</v>
      </c>
      <c r="B9347">
        <v>1</v>
      </c>
    </row>
    <row r="9348" spans="1:2" x14ac:dyDescent="0.3">
      <c r="A9348" s="7" t="s">
        <v>15915</v>
      </c>
      <c r="B9348">
        <v>1</v>
      </c>
    </row>
    <row r="9349" spans="1:2" x14ac:dyDescent="0.3">
      <c r="A9349" s="3" t="s">
        <v>21130</v>
      </c>
      <c r="B9349">
        <v>1</v>
      </c>
    </row>
    <row r="9350" spans="1:2" x14ac:dyDescent="0.3">
      <c r="A9350" s="7" t="s">
        <v>21131</v>
      </c>
      <c r="B9350">
        <v>1</v>
      </c>
    </row>
    <row r="9351" spans="1:2" x14ac:dyDescent="0.3">
      <c r="A9351" s="3" t="s">
        <v>12705</v>
      </c>
      <c r="B9351">
        <v>1</v>
      </c>
    </row>
    <row r="9352" spans="1:2" x14ac:dyDescent="0.3">
      <c r="A9352" s="7" t="s">
        <v>9187</v>
      </c>
      <c r="B9352">
        <v>1</v>
      </c>
    </row>
    <row r="9353" spans="1:2" x14ac:dyDescent="0.3">
      <c r="A9353" s="3" t="s">
        <v>1023</v>
      </c>
      <c r="B9353">
        <v>1</v>
      </c>
    </row>
    <row r="9354" spans="1:2" x14ac:dyDescent="0.3">
      <c r="A9354" s="7" t="s">
        <v>1024</v>
      </c>
      <c r="B9354">
        <v>1</v>
      </c>
    </row>
    <row r="9355" spans="1:2" x14ac:dyDescent="0.3">
      <c r="A9355" s="3" t="s">
        <v>21745</v>
      </c>
      <c r="B9355">
        <v>1</v>
      </c>
    </row>
    <row r="9356" spans="1:2" x14ac:dyDescent="0.3">
      <c r="A9356" s="7" t="s">
        <v>20202</v>
      </c>
      <c r="B9356">
        <v>1</v>
      </c>
    </row>
    <row r="9357" spans="1:2" x14ac:dyDescent="0.3">
      <c r="A9357" s="3" t="s">
        <v>13125</v>
      </c>
      <c r="B9357">
        <v>1</v>
      </c>
    </row>
    <row r="9358" spans="1:2" x14ac:dyDescent="0.3">
      <c r="A9358" s="7" t="s">
        <v>13127</v>
      </c>
      <c r="B9358">
        <v>1</v>
      </c>
    </row>
    <row r="9359" spans="1:2" x14ac:dyDescent="0.3">
      <c r="A9359" s="3" t="s">
        <v>19672</v>
      </c>
      <c r="B9359">
        <v>1</v>
      </c>
    </row>
    <row r="9360" spans="1:2" x14ac:dyDescent="0.3">
      <c r="A9360" s="7" t="s">
        <v>16969</v>
      </c>
      <c r="B9360">
        <v>1</v>
      </c>
    </row>
    <row r="9361" spans="1:2" x14ac:dyDescent="0.3">
      <c r="A9361" s="3" t="s">
        <v>1810</v>
      </c>
      <c r="B9361">
        <v>1</v>
      </c>
    </row>
    <row r="9362" spans="1:2" x14ac:dyDescent="0.3">
      <c r="A9362" s="7" t="s">
        <v>3202</v>
      </c>
      <c r="B9362">
        <v>1</v>
      </c>
    </row>
    <row r="9363" spans="1:2" x14ac:dyDescent="0.3">
      <c r="A9363" s="3" t="s">
        <v>12089</v>
      </c>
      <c r="B9363">
        <v>1</v>
      </c>
    </row>
    <row r="9364" spans="1:2" x14ac:dyDescent="0.3">
      <c r="A9364" s="7" t="s">
        <v>12089</v>
      </c>
      <c r="B9364">
        <v>1</v>
      </c>
    </row>
    <row r="9365" spans="1:2" x14ac:dyDescent="0.3">
      <c r="A9365" s="3" t="s">
        <v>15139</v>
      </c>
      <c r="B9365">
        <v>1</v>
      </c>
    </row>
    <row r="9366" spans="1:2" x14ac:dyDescent="0.3">
      <c r="A9366" s="7" t="s">
        <v>15140</v>
      </c>
      <c r="B9366">
        <v>1</v>
      </c>
    </row>
    <row r="9367" spans="1:2" x14ac:dyDescent="0.3">
      <c r="A9367" s="3" t="s">
        <v>20495</v>
      </c>
      <c r="B9367">
        <v>1</v>
      </c>
    </row>
    <row r="9368" spans="1:2" x14ac:dyDescent="0.3">
      <c r="A9368" s="7" t="s">
        <v>20496</v>
      </c>
      <c r="B9368">
        <v>1</v>
      </c>
    </row>
    <row r="9369" spans="1:2" x14ac:dyDescent="0.3">
      <c r="A9369" s="3" t="s">
        <v>5885</v>
      </c>
      <c r="B9369">
        <v>1</v>
      </c>
    </row>
    <row r="9370" spans="1:2" x14ac:dyDescent="0.3">
      <c r="A9370" s="7" t="s">
        <v>5887</v>
      </c>
      <c r="B9370">
        <v>1</v>
      </c>
    </row>
    <row r="9371" spans="1:2" x14ac:dyDescent="0.3">
      <c r="A9371" s="3" t="s">
        <v>20855</v>
      </c>
      <c r="B9371">
        <v>1</v>
      </c>
    </row>
    <row r="9372" spans="1:2" x14ac:dyDescent="0.3">
      <c r="A9372" s="7" t="s">
        <v>20857</v>
      </c>
      <c r="B9372">
        <v>1</v>
      </c>
    </row>
    <row r="9373" spans="1:2" x14ac:dyDescent="0.3">
      <c r="A9373" s="3" t="s">
        <v>20861</v>
      </c>
      <c r="B9373">
        <v>1</v>
      </c>
    </row>
    <row r="9374" spans="1:2" x14ac:dyDescent="0.3">
      <c r="A9374" s="7" t="s">
        <v>13453</v>
      </c>
      <c r="B9374">
        <v>1</v>
      </c>
    </row>
    <row r="9375" spans="1:2" x14ac:dyDescent="0.3">
      <c r="A9375" s="3" t="s">
        <v>20003</v>
      </c>
      <c r="B9375">
        <v>1</v>
      </c>
    </row>
    <row r="9376" spans="1:2" x14ac:dyDescent="0.3">
      <c r="A9376" s="7" t="s">
        <v>20004</v>
      </c>
      <c r="B9376">
        <v>1</v>
      </c>
    </row>
    <row r="9377" spans="1:2" x14ac:dyDescent="0.3">
      <c r="A9377" s="3" t="s">
        <v>18233</v>
      </c>
      <c r="B9377">
        <v>1</v>
      </c>
    </row>
    <row r="9378" spans="1:2" x14ac:dyDescent="0.3">
      <c r="A9378" s="7" t="s">
        <v>18234</v>
      </c>
      <c r="B9378">
        <v>1</v>
      </c>
    </row>
    <row r="9379" spans="1:2" x14ac:dyDescent="0.3">
      <c r="A9379" s="3" t="s">
        <v>17409</v>
      </c>
      <c r="B9379">
        <v>1</v>
      </c>
    </row>
    <row r="9380" spans="1:2" x14ac:dyDescent="0.3">
      <c r="A9380" s="7" t="s">
        <v>15915</v>
      </c>
      <c r="B9380">
        <v>1</v>
      </c>
    </row>
    <row r="9381" spans="1:2" x14ac:dyDescent="0.3">
      <c r="A9381" s="3" t="s">
        <v>1949</v>
      </c>
      <c r="B9381">
        <v>1</v>
      </c>
    </row>
    <row r="9382" spans="1:2" x14ac:dyDescent="0.3">
      <c r="A9382" s="7" t="s">
        <v>1951</v>
      </c>
      <c r="B9382">
        <v>1</v>
      </c>
    </row>
    <row r="9383" spans="1:2" x14ac:dyDescent="0.3">
      <c r="A9383" s="3" t="s">
        <v>4486</v>
      </c>
      <c r="B9383">
        <v>1</v>
      </c>
    </row>
    <row r="9384" spans="1:2" x14ac:dyDescent="0.3">
      <c r="A9384" s="7" t="s">
        <v>1598</v>
      </c>
      <c r="B9384">
        <v>1</v>
      </c>
    </row>
    <row r="9385" spans="1:2" x14ac:dyDescent="0.3">
      <c r="A9385" s="3" t="s">
        <v>17709</v>
      </c>
      <c r="B9385">
        <v>1</v>
      </c>
    </row>
    <row r="9386" spans="1:2" x14ac:dyDescent="0.3">
      <c r="A9386" s="7" t="s">
        <v>14676</v>
      </c>
      <c r="B9386">
        <v>1</v>
      </c>
    </row>
    <row r="9387" spans="1:2" x14ac:dyDescent="0.3">
      <c r="A9387" s="3" t="s">
        <v>13743</v>
      </c>
      <c r="B9387">
        <v>1</v>
      </c>
    </row>
    <row r="9388" spans="1:2" x14ac:dyDescent="0.3">
      <c r="A9388" s="7" t="s">
        <v>9775</v>
      </c>
      <c r="B9388">
        <v>1</v>
      </c>
    </row>
    <row r="9389" spans="1:2" x14ac:dyDescent="0.3">
      <c r="A9389" s="3" t="s">
        <v>11448</v>
      </c>
      <c r="B9389">
        <v>1</v>
      </c>
    </row>
    <row r="9390" spans="1:2" x14ac:dyDescent="0.3">
      <c r="A9390" s="7" t="s">
        <v>11450</v>
      </c>
      <c r="B9390">
        <v>1</v>
      </c>
    </row>
    <row r="9391" spans="1:2" x14ac:dyDescent="0.3">
      <c r="A9391" s="3" t="s">
        <v>2232</v>
      </c>
      <c r="B9391">
        <v>1</v>
      </c>
    </row>
    <row r="9392" spans="1:2" x14ac:dyDescent="0.3">
      <c r="A9392" s="7" t="s">
        <v>2234</v>
      </c>
      <c r="B9392">
        <v>1</v>
      </c>
    </row>
    <row r="9393" spans="1:2" x14ac:dyDescent="0.3">
      <c r="A9393" s="3" t="s">
        <v>11444</v>
      </c>
      <c r="B9393">
        <v>1</v>
      </c>
    </row>
    <row r="9394" spans="1:2" x14ac:dyDescent="0.3">
      <c r="A9394" s="7" t="s">
        <v>9936</v>
      </c>
      <c r="B9394">
        <v>1</v>
      </c>
    </row>
    <row r="9395" spans="1:2" x14ac:dyDescent="0.3">
      <c r="A9395" s="3" t="s">
        <v>7640</v>
      </c>
      <c r="B9395">
        <v>1</v>
      </c>
    </row>
    <row r="9396" spans="1:2" x14ac:dyDescent="0.3">
      <c r="A9396" s="7" t="s">
        <v>7642</v>
      </c>
      <c r="B9396">
        <v>1</v>
      </c>
    </row>
    <row r="9397" spans="1:2" x14ac:dyDescent="0.3">
      <c r="A9397" s="3" t="s">
        <v>15065</v>
      </c>
      <c r="B9397">
        <v>1</v>
      </c>
    </row>
    <row r="9398" spans="1:2" x14ac:dyDescent="0.3">
      <c r="A9398" s="7" t="s">
        <v>15066</v>
      </c>
      <c r="B9398">
        <v>1</v>
      </c>
    </row>
    <row r="9399" spans="1:2" x14ac:dyDescent="0.3">
      <c r="A9399" s="3" t="s">
        <v>16164</v>
      </c>
      <c r="B9399">
        <v>1</v>
      </c>
    </row>
    <row r="9400" spans="1:2" x14ac:dyDescent="0.3">
      <c r="A9400" s="7" t="s">
        <v>16166</v>
      </c>
      <c r="B9400">
        <v>1</v>
      </c>
    </row>
    <row r="9401" spans="1:2" x14ac:dyDescent="0.3">
      <c r="A9401" s="3" t="s">
        <v>4919</v>
      </c>
      <c r="B9401">
        <v>1</v>
      </c>
    </row>
    <row r="9402" spans="1:2" x14ac:dyDescent="0.3">
      <c r="A9402" s="7" t="s">
        <v>1205</v>
      </c>
      <c r="B9402">
        <v>1</v>
      </c>
    </row>
    <row r="9403" spans="1:2" x14ac:dyDescent="0.3">
      <c r="A9403" s="3" t="s">
        <v>8189</v>
      </c>
      <c r="B9403">
        <v>1</v>
      </c>
    </row>
    <row r="9404" spans="1:2" x14ac:dyDescent="0.3">
      <c r="A9404" s="7" t="s">
        <v>8191</v>
      </c>
      <c r="B9404">
        <v>1</v>
      </c>
    </row>
    <row r="9405" spans="1:2" x14ac:dyDescent="0.3">
      <c r="A9405" s="3" t="s">
        <v>361</v>
      </c>
      <c r="B9405">
        <v>1</v>
      </c>
    </row>
    <row r="9406" spans="1:2" x14ac:dyDescent="0.3">
      <c r="A9406" s="7" t="s">
        <v>362</v>
      </c>
      <c r="B9406">
        <v>1</v>
      </c>
    </row>
    <row r="9407" spans="1:2" x14ac:dyDescent="0.3">
      <c r="A9407" s="3" t="s">
        <v>14713</v>
      </c>
      <c r="B9407">
        <v>1</v>
      </c>
    </row>
    <row r="9408" spans="1:2" x14ac:dyDescent="0.3">
      <c r="A9408" s="7" t="s">
        <v>14714</v>
      </c>
      <c r="B9408">
        <v>1</v>
      </c>
    </row>
    <row r="9409" spans="1:2" x14ac:dyDescent="0.3">
      <c r="A9409" s="3" t="s">
        <v>17951</v>
      </c>
      <c r="B9409">
        <v>1</v>
      </c>
    </row>
    <row r="9410" spans="1:2" x14ac:dyDescent="0.3">
      <c r="A9410" s="7" t="s">
        <v>17952</v>
      </c>
      <c r="B9410">
        <v>1</v>
      </c>
    </row>
    <row r="9411" spans="1:2" x14ac:dyDescent="0.3">
      <c r="A9411" s="3" t="s">
        <v>6237</v>
      </c>
      <c r="B9411">
        <v>1</v>
      </c>
    </row>
    <row r="9412" spans="1:2" x14ac:dyDescent="0.3">
      <c r="A9412" s="7" t="s">
        <v>1513</v>
      </c>
      <c r="B9412">
        <v>1</v>
      </c>
    </row>
    <row r="9413" spans="1:2" x14ac:dyDescent="0.3">
      <c r="A9413" s="3" t="s">
        <v>12515</v>
      </c>
      <c r="B9413">
        <v>1</v>
      </c>
    </row>
    <row r="9414" spans="1:2" x14ac:dyDescent="0.3">
      <c r="A9414" s="7" t="s">
        <v>9683</v>
      </c>
      <c r="B9414">
        <v>1</v>
      </c>
    </row>
    <row r="9415" spans="1:2" x14ac:dyDescent="0.3">
      <c r="A9415" s="3" t="s">
        <v>8180</v>
      </c>
      <c r="B9415">
        <v>1</v>
      </c>
    </row>
    <row r="9416" spans="1:2" x14ac:dyDescent="0.3">
      <c r="A9416" s="7" t="s">
        <v>8181</v>
      </c>
      <c r="B9416">
        <v>1</v>
      </c>
    </row>
    <row r="9417" spans="1:2" x14ac:dyDescent="0.3">
      <c r="A9417" s="3" t="s">
        <v>15356</v>
      </c>
      <c r="B9417">
        <v>1</v>
      </c>
    </row>
    <row r="9418" spans="1:2" x14ac:dyDescent="0.3">
      <c r="A9418" s="7" t="s">
        <v>14612</v>
      </c>
      <c r="B9418">
        <v>1</v>
      </c>
    </row>
    <row r="9419" spans="1:2" x14ac:dyDescent="0.3">
      <c r="A9419" s="3" t="s">
        <v>9285</v>
      </c>
      <c r="B9419">
        <v>1</v>
      </c>
    </row>
    <row r="9420" spans="1:2" x14ac:dyDescent="0.3">
      <c r="A9420" s="7" t="s">
        <v>10696</v>
      </c>
      <c r="B9420">
        <v>1</v>
      </c>
    </row>
    <row r="9421" spans="1:2" x14ac:dyDescent="0.3">
      <c r="A9421" s="3" t="s">
        <v>1335</v>
      </c>
      <c r="B9421">
        <v>1</v>
      </c>
    </row>
    <row r="9422" spans="1:2" x14ac:dyDescent="0.3">
      <c r="A9422" s="7" t="s">
        <v>1337</v>
      </c>
      <c r="B9422">
        <v>1</v>
      </c>
    </row>
    <row r="9423" spans="1:2" x14ac:dyDescent="0.3">
      <c r="A9423" s="3" t="s">
        <v>12766</v>
      </c>
      <c r="B9423">
        <v>1</v>
      </c>
    </row>
    <row r="9424" spans="1:2" x14ac:dyDescent="0.3">
      <c r="A9424" s="7" t="s">
        <v>12767</v>
      </c>
      <c r="B9424">
        <v>1</v>
      </c>
    </row>
    <row r="9425" spans="1:2" x14ac:dyDescent="0.3">
      <c r="A9425" s="3" t="s">
        <v>19389</v>
      </c>
      <c r="B9425">
        <v>1</v>
      </c>
    </row>
    <row r="9426" spans="1:2" x14ac:dyDescent="0.3">
      <c r="A9426" s="7" t="s">
        <v>19390</v>
      </c>
      <c r="B9426">
        <v>1</v>
      </c>
    </row>
    <row r="9427" spans="1:2" x14ac:dyDescent="0.3">
      <c r="A9427" s="3" t="s">
        <v>9403</v>
      </c>
      <c r="B9427">
        <v>1</v>
      </c>
    </row>
    <row r="9428" spans="1:2" x14ac:dyDescent="0.3">
      <c r="A9428" s="7" t="s">
        <v>9405</v>
      </c>
      <c r="B9428">
        <v>1</v>
      </c>
    </row>
    <row r="9429" spans="1:2" x14ac:dyDescent="0.3">
      <c r="A9429" s="3" t="s">
        <v>13751</v>
      </c>
      <c r="B9429">
        <v>1</v>
      </c>
    </row>
    <row r="9430" spans="1:2" x14ac:dyDescent="0.3">
      <c r="A9430" s="7" t="s">
        <v>11134</v>
      </c>
      <c r="B9430">
        <v>1</v>
      </c>
    </row>
    <row r="9431" spans="1:2" x14ac:dyDescent="0.3">
      <c r="A9431" s="3" t="s">
        <v>8216</v>
      </c>
      <c r="B9431">
        <v>1</v>
      </c>
    </row>
    <row r="9432" spans="1:2" x14ac:dyDescent="0.3">
      <c r="A9432" s="7" t="s">
        <v>6881</v>
      </c>
      <c r="B9432">
        <v>1</v>
      </c>
    </row>
    <row r="9433" spans="1:2" x14ac:dyDescent="0.3">
      <c r="A9433" s="3" t="s">
        <v>20284</v>
      </c>
      <c r="B9433">
        <v>1</v>
      </c>
    </row>
    <row r="9434" spans="1:2" x14ac:dyDescent="0.3">
      <c r="A9434" s="7" t="s">
        <v>8959</v>
      </c>
      <c r="B9434">
        <v>1</v>
      </c>
    </row>
    <row r="9435" spans="1:2" x14ac:dyDescent="0.3">
      <c r="A9435" s="3" t="s">
        <v>20446</v>
      </c>
      <c r="B9435">
        <v>1</v>
      </c>
    </row>
    <row r="9436" spans="1:2" x14ac:dyDescent="0.3">
      <c r="A9436" s="7" t="s">
        <v>2721</v>
      </c>
      <c r="B9436">
        <v>1</v>
      </c>
    </row>
    <row r="9437" spans="1:2" x14ac:dyDescent="0.3">
      <c r="A9437" s="3" t="s">
        <v>12507</v>
      </c>
      <c r="B9437">
        <v>1</v>
      </c>
    </row>
    <row r="9438" spans="1:2" x14ac:dyDescent="0.3">
      <c r="A9438" s="7" t="s">
        <v>1359</v>
      </c>
      <c r="B9438">
        <v>1</v>
      </c>
    </row>
    <row r="9439" spans="1:2" x14ac:dyDescent="0.3">
      <c r="A9439" s="3" t="s">
        <v>10627</v>
      </c>
      <c r="B9439">
        <v>1</v>
      </c>
    </row>
    <row r="9440" spans="1:2" x14ac:dyDescent="0.3">
      <c r="A9440" s="7" t="s">
        <v>11582</v>
      </c>
      <c r="B9440">
        <v>1</v>
      </c>
    </row>
    <row r="9441" spans="1:2" x14ac:dyDescent="0.3">
      <c r="A9441" s="3" t="s">
        <v>513</v>
      </c>
      <c r="B9441">
        <v>1</v>
      </c>
    </row>
    <row r="9442" spans="1:2" x14ac:dyDescent="0.3">
      <c r="A9442" s="7" t="s">
        <v>229</v>
      </c>
      <c r="B9442">
        <v>1</v>
      </c>
    </row>
    <row r="9443" spans="1:2" x14ac:dyDescent="0.3">
      <c r="A9443" s="3" t="s">
        <v>4312</v>
      </c>
      <c r="B9443">
        <v>1</v>
      </c>
    </row>
    <row r="9444" spans="1:2" x14ac:dyDescent="0.3">
      <c r="A9444" s="7" t="s">
        <v>3622</v>
      </c>
      <c r="B9444">
        <v>1</v>
      </c>
    </row>
    <row r="9445" spans="1:2" x14ac:dyDescent="0.3">
      <c r="A9445" s="3" t="s">
        <v>17838</v>
      </c>
      <c r="B9445">
        <v>1</v>
      </c>
    </row>
    <row r="9446" spans="1:2" x14ac:dyDescent="0.3">
      <c r="A9446" s="7" t="s">
        <v>17042</v>
      </c>
      <c r="B9446">
        <v>1</v>
      </c>
    </row>
    <row r="9447" spans="1:2" x14ac:dyDescent="0.3">
      <c r="A9447" s="3" t="s">
        <v>18929</v>
      </c>
      <c r="B9447">
        <v>1</v>
      </c>
    </row>
    <row r="9448" spans="1:2" x14ac:dyDescent="0.3">
      <c r="A9448" s="7" t="s">
        <v>16836</v>
      </c>
      <c r="B9448">
        <v>1</v>
      </c>
    </row>
    <row r="9449" spans="1:2" x14ac:dyDescent="0.3">
      <c r="A9449" s="3" t="s">
        <v>3011</v>
      </c>
      <c r="B9449">
        <v>1</v>
      </c>
    </row>
    <row r="9450" spans="1:2" x14ac:dyDescent="0.3">
      <c r="A9450" s="7" t="s">
        <v>106</v>
      </c>
      <c r="B9450">
        <v>1</v>
      </c>
    </row>
    <row r="9451" spans="1:2" x14ac:dyDescent="0.3">
      <c r="A9451" s="3" t="s">
        <v>932</v>
      </c>
      <c r="B9451">
        <v>1</v>
      </c>
    </row>
    <row r="9452" spans="1:2" x14ac:dyDescent="0.3">
      <c r="A9452" s="7" t="s">
        <v>3335</v>
      </c>
      <c r="B9452">
        <v>1</v>
      </c>
    </row>
    <row r="9453" spans="1:2" x14ac:dyDescent="0.3">
      <c r="A9453" s="3" t="s">
        <v>7104</v>
      </c>
      <c r="B9453">
        <v>1</v>
      </c>
    </row>
    <row r="9454" spans="1:2" x14ac:dyDescent="0.3">
      <c r="A9454" s="7" t="s">
        <v>7106</v>
      </c>
      <c r="B9454">
        <v>1</v>
      </c>
    </row>
    <row r="9455" spans="1:2" x14ac:dyDescent="0.3">
      <c r="A9455" s="3" t="s">
        <v>18492</v>
      </c>
      <c r="B9455">
        <v>1</v>
      </c>
    </row>
    <row r="9456" spans="1:2" x14ac:dyDescent="0.3">
      <c r="A9456" s="7" t="s">
        <v>17136</v>
      </c>
      <c r="B9456">
        <v>1</v>
      </c>
    </row>
    <row r="9457" spans="1:2" x14ac:dyDescent="0.3">
      <c r="A9457" s="3" t="s">
        <v>12159</v>
      </c>
      <c r="B9457">
        <v>1</v>
      </c>
    </row>
    <row r="9458" spans="1:2" x14ac:dyDescent="0.3">
      <c r="A9458" s="7" t="s">
        <v>12160</v>
      </c>
      <c r="B9458">
        <v>1</v>
      </c>
    </row>
    <row r="9459" spans="1:2" x14ac:dyDescent="0.3">
      <c r="A9459" s="3" t="s">
        <v>268</v>
      </c>
      <c r="B9459">
        <v>1</v>
      </c>
    </row>
    <row r="9460" spans="1:2" x14ac:dyDescent="0.3">
      <c r="A9460" s="7" t="s">
        <v>268</v>
      </c>
      <c r="B9460">
        <v>1</v>
      </c>
    </row>
    <row r="9461" spans="1:2" x14ac:dyDescent="0.3">
      <c r="A9461" s="3" t="s">
        <v>20615</v>
      </c>
      <c r="B9461">
        <v>1</v>
      </c>
    </row>
    <row r="9462" spans="1:2" x14ac:dyDescent="0.3">
      <c r="A9462" s="7" t="s">
        <v>20616</v>
      </c>
      <c r="B9462">
        <v>1</v>
      </c>
    </row>
    <row r="9463" spans="1:2" x14ac:dyDescent="0.3">
      <c r="A9463" s="3" t="s">
        <v>16225</v>
      </c>
      <c r="B9463">
        <v>1</v>
      </c>
    </row>
    <row r="9464" spans="1:2" x14ac:dyDescent="0.3">
      <c r="A9464" s="7" t="s">
        <v>7135</v>
      </c>
      <c r="B9464">
        <v>1</v>
      </c>
    </row>
    <row r="9465" spans="1:2" x14ac:dyDescent="0.3">
      <c r="A9465" s="3" t="s">
        <v>17362</v>
      </c>
      <c r="B9465">
        <v>1</v>
      </c>
    </row>
    <row r="9466" spans="1:2" x14ac:dyDescent="0.3">
      <c r="A9466" s="7" t="s">
        <v>17363</v>
      </c>
      <c r="B9466">
        <v>1</v>
      </c>
    </row>
    <row r="9467" spans="1:2" x14ac:dyDescent="0.3">
      <c r="A9467" s="3" t="s">
        <v>8110</v>
      </c>
      <c r="B9467">
        <v>1</v>
      </c>
    </row>
    <row r="9468" spans="1:2" x14ac:dyDescent="0.3">
      <c r="A9468" s="7" t="s">
        <v>2721</v>
      </c>
      <c r="B9468">
        <v>1</v>
      </c>
    </row>
    <row r="9469" spans="1:2" x14ac:dyDescent="0.3">
      <c r="A9469" s="3" t="s">
        <v>20908</v>
      </c>
      <c r="B9469">
        <v>1</v>
      </c>
    </row>
    <row r="9470" spans="1:2" x14ac:dyDescent="0.3">
      <c r="A9470" s="7" t="s">
        <v>20909</v>
      </c>
      <c r="B9470">
        <v>1</v>
      </c>
    </row>
    <row r="9471" spans="1:2" x14ac:dyDescent="0.3">
      <c r="A9471" s="3" t="s">
        <v>20441</v>
      </c>
      <c r="B9471">
        <v>1</v>
      </c>
    </row>
    <row r="9472" spans="1:2" x14ac:dyDescent="0.3">
      <c r="A9472" s="7" t="s">
        <v>20442</v>
      </c>
      <c r="B9472">
        <v>1</v>
      </c>
    </row>
    <row r="9473" spans="1:2" x14ac:dyDescent="0.3">
      <c r="A9473" s="3" t="s">
        <v>21008</v>
      </c>
      <c r="B9473">
        <v>1</v>
      </c>
    </row>
    <row r="9474" spans="1:2" x14ac:dyDescent="0.3">
      <c r="A9474" s="7" t="s">
        <v>21009</v>
      </c>
      <c r="B9474">
        <v>1</v>
      </c>
    </row>
    <row r="9475" spans="1:2" x14ac:dyDescent="0.3">
      <c r="A9475" s="3" t="s">
        <v>21397</v>
      </c>
      <c r="B9475">
        <v>1</v>
      </c>
    </row>
    <row r="9476" spans="1:2" x14ac:dyDescent="0.3">
      <c r="A9476" s="7" t="s">
        <v>13473</v>
      </c>
      <c r="B9476">
        <v>1</v>
      </c>
    </row>
    <row r="9477" spans="1:2" x14ac:dyDescent="0.3">
      <c r="A9477" s="3" t="s">
        <v>8067</v>
      </c>
      <c r="B9477">
        <v>1</v>
      </c>
    </row>
    <row r="9478" spans="1:2" x14ac:dyDescent="0.3">
      <c r="A9478" s="7" t="s">
        <v>8068</v>
      </c>
      <c r="B9478">
        <v>1</v>
      </c>
    </row>
    <row r="9479" spans="1:2" x14ac:dyDescent="0.3">
      <c r="A9479" s="3" t="s">
        <v>6678</v>
      </c>
      <c r="B9479">
        <v>1</v>
      </c>
    </row>
    <row r="9480" spans="1:2" x14ac:dyDescent="0.3">
      <c r="A9480" s="7" t="s">
        <v>4218</v>
      </c>
      <c r="B9480">
        <v>1</v>
      </c>
    </row>
    <row r="9481" spans="1:2" x14ac:dyDescent="0.3">
      <c r="A9481" s="3" t="s">
        <v>3364</v>
      </c>
      <c r="B9481">
        <v>1</v>
      </c>
    </row>
    <row r="9482" spans="1:2" x14ac:dyDescent="0.3">
      <c r="A9482" s="7" t="s">
        <v>7035</v>
      </c>
      <c r="B9482">
        <v>1</v>
      </c>
    </row>
    <row r="9483" spans="1:2" x14ac:dyDescent="0.3">
      <c r="A9483" s="3" t="s">
        <v>18474</v>
      </c>
      <c r="B9483">
        <v>1</v>
      </c>
    </row>
    <row r="9484" spans="1:2" x14ac:dyDescent="0.3">
      <c r="A9484" s="7" t="s">
        <v>17467</v>
      </c>
      <c r="B9484">
        <v>1</v>
      </c>
    </row>
    <row r="9485" spans="1:2" x14ac:dyDescent="0.3">
      <c r="A9485" s="3" t="s">
        <v>3738</v>
      </c>
      <c r="B9485">
        <v>1</v>
      </c>
    </row>
    <row r="9486" spans="1:2" x14ac:dyDescent="0.3">
      <c r="A9486" s="7" t="s">
        <v>3739</v>
      </c>
      <c r="B9486">
        <v>1</v>
      </c>
    </row>
    <row r="9487" spans="1:2" x14ac:dyDescent="0.3">
      <c r="A9487" s="3" t="s">
        <v>10207</v>
      </c>
      <c r="B9487">
        <v>1</v>
      </c>
    </row>
    <row r="9488" spans="1:2" x14ac:dyDescent="0.3">
      <c r="A9488" s="7" t="s">
        <v>9936</v>
      </c>
      <c r="B9488">
        <v>1</v>
      </c>
    </row>
    <row r="9489" spans="1:2" x14ac:dyDescent="0.3">
      <c r="A9489" s="3" t="s">
        <v>18706</v>
      </c>
      <c r="B9489">
        <v>1</v>
      </c>
    </row>
    <row r="9490" spans="1:2" x14ac:dyDescent="0.3">
      <c r="A9490" s="7" t="s">
        <v>18708</v>
      </c>
      <c r="B9490">
        <v>1</v>
      </c>
    </row>
    <row r="9491" spans="1:2" x14ac:dyDescent="0.3">
      <c r="A9491" s="3" t="s">
        <v>20089</v>
      </c>
      <c r="B9491">
        <v>1</v>
      </c>
    </row>
    <row r="9492" spans="1:2" x14ac:dyDescent="0.3">
      <c r="A9492" s="7" t="s">
        <v>20090</v>
      </c>
      <c r="B9492">
        <v>1</v>
      </c>
    </row>
    <row r="9493" spans="1:2" x14ac:dyDescent="0.3">
      <c r="A9493" s="3" t="s">
        <v>13249</v>
      </c>
      <c r="B9493">
        <v>1</v>
      </c>
    </row>
    <row r="9494" spans="1:2" x14ac:dyDescent="0.3">
      <c r="A9494" s="7" t="s">
        <v>13250</v>
      </c>
      <c r="B9494">
        <v>1</v>
      </c>
    </row>
    <row r="9495" spans="1:2" x14ac:dyDescent="0.3">
      <c r="A9495" s="3" t="s">
        <v>16966</v>
      </c>
      <c r="B9495">
        <v>1</v>
      </c>
    </row>
    <row r="9496" spans="1:2" x14ac:dyDescent="0.3">
      <c r="A9496" s="7" t="s">
        <v>16966</v>
      </c>
      <c r="B9496">
        <v>1</v>
      </c>
    </row>
    <row r="9497" spans="1:2" x14ac:dyDescent="0.3">
      <c r="A9497" s="3" t="s">
        <v>8662</v>
      </c>
      <c r="B9497">
        <v>1</v>
      </c>
    </row>
    <row r="9498" spans="1:2" x14ac:dyDescent="0.3">
      <c r="A9498" s="7" t="s">
        <v>8663</v>
      </c>
      <c r="B9498">
        <v>1</v>
      </c>
    </row>
    <row r="9499" spans="1:2" x14ac:dyDescent="0.3">
      <c r="A9499" s="3" t="s">
        <v>10390</v>
      </c>
      <c r="B9499">
        <v>1</v>
      </c>
    </row>
    <row r="9500" spans="1:2" x14ac:dyDescent="0.3">
      <c r="A9500" s="7" t="s">
        <v>8345</v>
      </c>
      <c r="B9500">
        <v>1</v>
      </c>
    </row>
    <row r="9501" spans="1:2" x14ac:dyDescent="0.3">
      <c r="A9501" s="3" t="s">
        <v>10982</v>
      </c>
      <c r="B9501">
        <v>1</v>
      </c>
    </row>
    <row r="9502" spans="1:2" x14ac:dyDescent="0.3">
      <c r="A9502" s="7" t="s">
        <v>8903</v>
      </c>
      <c r="B9502">
        <v>1</v>
      </c>
    </row>
    <row r="9503" spans="1:2" x14ac:dyDescent="0.3">
      <c r="A9503" s="3" t="s">
        <v>17147</v>
      </c>
      <c r="B9503">
        <v>1</v>
      </c>
    </row>
    <row r="9504" spans="1:2" x14ac:dyDescent="0.3">
      <c r="A9504" s="7" t="s">
        <v>13321</v>
      </c>
      <c r="B9504">
        <v>1</v>
      </c>
    </row>
    <row r="9505" spans="1:2" x14ac:dyDescent="0.3">
      <c r="A9505" s="3" t="s">
        <v>17648</v>
      </c>
      <c r="B9505">
        <v>1</v>
      </c>
    </row>
    <row r="9506" spans="1:2" x14ac:dyDescent="0.3">
      <c r="A9506" s="7" t="s">
        <v>16969</v>
      </c>
      <c r="B9506">
        <v>1</v>
      </c>
    </row>
    <row r="9507" spans="1:2" x14ac:dyDescent="0.3">
      <c r="A9507" s="3" t="s">
        <v>19831</v>
      </c>
      <c r="B9507">
        <v>1</v>
      </c>
    </row>
    <row r="9508" spans="1:2" x14ac:dyDescent="0.3">
      <c r="A9508" s="7" t="s">
        <v>11335</v>
      </c>
      <c r="B9508">
        <v>1</v>
      </c>
    </row>
    <row r="9509" spans="1:2" x14ac:dyDescent="0.3">
      <c r="A9509" s="3" t="s">
        <v>14607</v>
      </c>
      <c r="B9509">
        <v>1</v>
      </c>
    </row>
    <row r="9510" spans="1:2" x14ac:dyDescent="0.3">
      <c r="A9510" s="7" t="s">
        <v>5026</v>
      </c>
      <c r="B9510">
        <v>1</v>
      </c>
    </row>
    <row r="9511" spans="1:2" x14ac:dyDescent="0.3">
      <c r="A9511" s="3" t="s">
        <v>19804</v>
      </c>
      <c r="B9511">
        <v>1</v>
      </c>
    </row>
    <row r="9512" spans="1:2" x14ac:dyDescent="0.3">
      <c r="A9512" s="7" t="s">
        <v>19805</v>
      </c>
      <c r="B9512">
        <v>1</v>
      </c>
    </row>
    <row r="9513" spans="1:2" x14ac:dyDescent="0.3">
      <c r="A9513" s="3" t="s">
        <v>19843</v>
      </c>
      <c r="B9513">
        <v>1</v>
      </c>
    </row>
    <row r="9514" spans="1:2" x14ac:dyDescent="0.3">
      <c r="A9514" s="7" t="s">
        <v>17762</v>
      </c>
      <c r="B9514">
        <v>1</v>
      </c>
    </row>
    <row r="9515" spans="1:2" x14ac:dyDescent="0.3">
      <c r="A9515" s="3" t="s">
        <v>20301</v>
      </c>
      <c r="B9515">
        <v>1</v>
      </c>
    </row>
    <row r="9516" spans="1:2" x14ac:dyDescent="0.3">
      <c r="A9516" s="7" t="s">
        <v>15093</v>
      </c>
      <c r="B9516">
        <v>1</v>
      </c>
    </row>
    <row r="9517" spans="1:2" x14ac:dyDescent="0.3">
      <c r="A9517" s="3" t="s">
        <v>1553</v>
      </c>
      <c r="B9517">
        <v>1</v>
      </c>
    </row>
    <row r="9518" spans="1:2" x14ac:dyDescent="0.3">
      <c r="A9518" s="7" t="s">
        <v>2563</v>
      </c>
      <c r="B9518">
        <v>1</v>
      </c>
    </row>
    <row r="9519" spans="1:2" x14ac:dyDescent="0.3">
      <c r="A9519" s="3" t="s">
        <v>7068</v>
      </c>
      <c r="B9519">
        <v>1</v>
      </c>
    </row>
    <row r="9520" spans="1:2" x14ac:dyDescent="0.3">
      <c r="A9520" s="7" t="s">
        <v>209</v>
      </c>
      <c r="B9520">
        <v>1</v>
      </c>
    </row>
    <row r="9521" spans="1:2" x14ac:dyDescent="0.3">
      <c r="A9521" s="3" t="s">
        <v>1684</v>
      </c>
      <c r="B9521">
        <v>1</v>
      </c>
    </row>
    <row r="9522" spans="1:2" x14ac:dyDescent="0.3">
      <c r="A9522" s="7" t="s">
        <v>29</v>
      </c>
      <c r="B9522">
        <v>1</v>
      </c>
    </row>
    <row r="9523" spans="1:2" x14ac:dyDescent="0.3">
      <c r="A9523" s="3" t="s">
        <v>16657</v>
      </c>
      <c r="B9523">
        <v>1</v>
      </c>
    </row>
    <row r="9524" spans="1:2" x14ac:dyDescent="0.3">
      <c r="A9524" s="7" t="s">
        <v>14922</v>
      </c>
      <c r="B9524">
        <v>1</v>
      </c>
    </row>
    <row r="9525" spans="1:2" x14ac:dyDescent="0.3">
      <c r="A9525" s="3" t="s">
        <v>11545</v>
      </c>
      <c r="B9525">
        <v>1</v>
      </c>
    </row>
    <row r="9526" spans="1:2" x14ac:dyDescent="0.3">
      <c r="A9526" s="7" t="s">
        <v>9932</v>
      </c>
      <c r="B9526">
        <v>1</v>
      </c>
    </row>
    <row r="9527" spans="1:2" x14ac:dyDescent="0.3">
      <c r="A9527" s="3" t="s">
        <v>12030</v>
      </c>
      <c r="B9527">
        <v>1</v>
      </c>
    </row>
    <row r="9528" spans="1:2" x14ac:dyDescent="0.3">
      <c r="A9528" s="7" t="s">
        <v>7272</v>
      </c>
      <c r="B9528">
        <v>1</v>
      </c>
    </row>
    <row r="9529" spans="1:2" x14ac:dyDescent="0.3">
      <c r="A9529" s="3" t="s">
        <v>2734</v>
      </c>
      <c r="B9529">
        <v>1</v>
      </c>
    </row>
    <row r="9530" spans="1:2" x14ac:dyDescent="0.3">
      <c r="A9530" s="7" t="s">
        <v>2493</v>
      </c>
      <c r="B9530">
        <v>1</v>
      </c>
    </row>
    <row r="9531" spans="1:2" x14ac:dyDescent="0.3">
      <c r="A9531" s="3" t="s">
        <v>6729</v>
      </c>
      <c r="B9531">
        <v>1</v>
      </c>
    </row>
    <row r="9532" spans="1:2" x14ac:dyDescent="0.3">
      <c r="A9532" s="7" t="s">
        <v>17520</v>
      </c>
      <c r="B9532">
        <v>1</v>
      </c>
    </row>
    <row r="9533" spans="1:2" x14ac:dyDescent="0.3">
      <c r="A9533" s="3" t="s">
        <v>21556</v>
      </c>
      <c r="B9533">
        <v>1</v>
      </c>
    </row>
    <row r="9534" spans="1:2" x14ac:dyDescent="0.3">
      <c r="A9534" s="7" t="s">
        <v>21450</v>
      </c>
      <c r="B9534">
        <v>1</v>
      </c>
    </row>
    <row r="9535" spans="1:2" x14ac:dyDescent="0.3">
      <c r="A9535" s="3" t="s">
        <v>19989</v>
      </c>
      <c r="B9535">
        <v>1</v>
      </c>
    </row>
    <row r="9536" spans="1:2" x14ac:dyDescent="0.3">
      <c r="A9536" s="7" t="s">
        <v>19196</v>
      </c>
      <c r="B9536">
        <v>1</v>
      </c>
    </row>
    <row r="9537" spans="1:2" x14ac:dyDescent="0.3">
      <c r="A9537" s="3" t="s">
        <v>5001</v>
      </c>
      <c r="B9537">
        <v>1</v>
      </c>
    </row>
    <row r="9538" spans="1:2" x14ac:dyDescent="0.3">
      <c r="A9538" s="7" t="s">
        <v>4813</v>
      </c>
      <c r="B9538">
        <v>1</v>
      </c>
    </row>
    <row r="9539" spans="1:2" x14ac:dyDescent="0.3">
      <c r="A9539" s="3" t="s">
        <v>8704</v>
      </c>
      <c r="B9539">
        <v>1</v>
      </c>
    </row>
    <row r="9540" spans="1:2" x14ac:dyDescent="0.3">
      <c r="A9540" s="7" t="s">
        <v>8706</v>
      </c>
      <c r="B9540">
        <v>1</v>
      </c>
    </row>
    <row r="9541" spans="1:2" x14ac:dyDescent="0.3">
      <c r="A9541" s="3" t="s">
        <v>10578</v>
      </c>
      <c r="B9541">
        <v>1</v>
      </c>
    </row>
    <row r="9542" spans="1:2" x14ac:dyDescent="0.3">
      <c r="A9542" s="7" t="s">
        <v>10579</v>
      </c>
      <c r="B9542">
        <v>1</v>
      </c>
    </row>
    <row r="9543" spans="1:2" x14ac:dyDescent="0.3">
      <c r="A9543" s="3" t="s">
        <v>10996</v>
      </c>
      <c r="B9543">
        <v>1</v>
      </c>
    </row>
    <row r="9544" spans="1:2" x14ac:dyDescent="0.3">
      <c r="A9544" s="7" t="s">
        <v>10609</v>
      </c>
      <c r="B9544">
        <v>1</v>
      </c>
    </row>
    <row r="9545" spans="1:2" x14ac:dyDescent="0.3">
      <c r="A9545" s="3" t="s">
        <v>20905</v>
      </c>
      <c r="B9545">
        <v>1</v>
      </c>
    </row>
    <row r="9546" spans="1:2" x14ac:dyDescent="0.3">
      <c r="A9546" s="7" t="s">
        <v>2338</v>
      </c>
      <c r="B9546">
        <v>1</v>
      </c>
    </row>
    <row r="9547" spans="1:2" x14ac:dyDescent="0.3">
      <c r="A9547" s="3" t="s">
        <v>14763</v>
      </c>
      <c r="B9547">
        <v>1</v>
      </c>
    </row>
    <row r="9548" spans="1:2" x14ac:dyDescent="0.3">
      <c r="A9548" s="7" t="s">
        <v>14765</v>
      </c>
      <c r="B9548">
        <v>1</v>
      </c>
    </row>
    <row r="9549" spans="1:2" x14ac:dyDescent="0.3">
      <c r="A9549" s="3" t="s">
        <v>11915</v>
      </c>
      <c r="B9549">
        <v>1</v>
      </c>
    </row>
    <row r="9550" spans="1:2" x14ac:dyDescent="0.3">
      <c r="A9550" s="7" t="s">
        <v>10696</v>
      </c>
      <c r="B9550">
        <v>1</v>
      </c>
    </row>
    <row r="9551" spans="1:2" x14ac:dyDescent="0.3">
      <c r="A9551" s="3" t="s">
        <v>7156</v>
      </c>
      <c r="B9551">
        <v>1</v>
      </c>
    </row>
    <row r="9552" spans="1:2" x14ac:dyDescent="0.3">
      <c r="A9552" s="7" t="s">
        <v>7157</v>
      </c>
      <c r="B9552">
        <v>1</v>
      </c>
    </row>
    <row r="9553" spans="1:2" x14ac:dyDescent="0.3">
      <c r="A9553" s="3" t="s">
        <v>16850</v>
      </c>
      <c r="B9553">
        <v>1</v>
      </c>
    </row>
    <row r="9554" spans="1:2" x14ac:dyDescent="0.3">
      <c r="A9554" s="7" t="s">
        <v>16852</v>
      </c>
      <c r="B9554">
        <v>1</v>
      </c>
    </row>
    <row r="9555" spans="1:2" x14ac:dyDescent="0.3">
      <c r="A9555" s="3" t="s">
        <v>12317</v>
      </c>
      <c r="B9555">
        <v>1</v>
      </c>
    </row>
    <row r="9556" spans="1:2" x14ac:dyDescent="0.3">
      <c r="A9556" s="7" t="s">
        <v>488</v>
      </c>
      <c r="B9556">
        <v>1</v>
      </c>
    </row>
    <row r="9557" spans="1:2" x14ac:dyDescent="0.3">
      <c r="A9557" s="3" t="s">
        <v>391</v>
      </c>
      <c r="B9557">
        <v>1</v>
      </c>
    </row>
    <row r="9558" spans="1:2" x14ac:dyDescent="0.3">
      <c r="A9558" s="7" t="s">
        <v>393</v>
      </c>
      <c r="B9558">
        <v>1</v>
      </c>
    </row>
    <row r="9559" spans="1:2" x14ac:dyDescent="0.3">
      <c r="A9559" s="3" t="s">
        <v>15243</v>
      </c>
      <c r="B9559">
        <v>1</v>
      </c>
    </row>
    <row r="9560" spans="1:2" x14ac:dyDescent="0.3">
      <c r="A9560" s="7" t="s">
        <v>9996</v>
      </c>
      <c r="B9560">
        <v>1</v>
      </c>
    </row>
    <row r="9561" spans="1:2" x14ac:dyDescent="0.3">
      <c r="A9561" s="3" t="s">
        <v>12080</v>
      </c>
      <c r="B9561">
        <v>1</v>
      </c>
    </row>
    <row r="9562" spans="1:2" x14ac:dyDescent="0.3">
      <c r="A9562" s="7" t="s">
        <v>12081</v>
      </c>
      <c r="B9562">
        <v>1</v>
      </c>
    </row>
    <row r="9563" spans="1:2" x14ac:dyDescent="0.3">
      <c r="A9563" s="3" t="s">
        <v>13735</v>
      </c>
      <c r="B9563">
        <v>1</v>
      </c>
    </row>
    <row r="9564" spans="1:2" x14ac:dyDescent="0.3">
      <c r="A9564" s="7" t="s">
        <v>13736</v>
      </c>
      <c r="B9564">
        <v>1</v>
      </c>
    </row>
    <row r="9565" spans="1:2" x14ac:dyDescent="0.3">
      <c r="A9565" s="3" t="s">
        <v>8083</v>
      </c>
      <c r="B9565">
        <v>1</v>
      </c>
    </row>
    <row r="9566" spans="1:2" x14ac:dyDescent="0.3">
      <c r="A9566" s="7" t="s">
        <v>6576</v>
      </c>
      <c r="B9566">
        <v>1</v>
      </c>
    </row>
    <row r="9567" spans="1:2" x14ac:dyDescent="0.3">
      <c r="A9567" s="3" t="s">
        <v>5227</v>
      </c>
      <c r="B9567">
        <v>1</v>
      </c>
    </row>
    <row r="9568" spans="1:2" x14ac:dyDescent="0.3">
      <c r="A9568" s="7" t="s">
        <v>3873</v>
      </c>
      <c r="B9568">
        <v>1</v>
      </c>
    </row>
    <row r="9569" spans="1:2" x14ac:dyDescent="0.3">
      <c r="A9569" s="3" t="s">
        <v>18908</v>
      </c>
      <c r="B9569">
        <v>1</v>
      </c>
    </row>
    <row r="9570" spans="1:2" x14ac:dyDescent="0.3">
      <c r="A9570" s="7" t="s">
        <v>2594</v>
      </c>
      <c r="B9570">
        <v>1</v>
      </c>
    </row>
    <row r="9571" spans="1:2" x14ac:dyDescent="0.3">
      <c r="A9571" s="3" t="s">
        <v>10684</v>
      </c>
      <c r="B9571">
        <v>1</v>
      </c>
    </row>
    <row r="9572" spans="1:2" x14ac:dyDescent="0.3">
      <c r="A9572" s="7" t="s">
        <v>19227</v>
      </c>
      <c r="B9572">
        <v>1</v>
      </c>
    </row>
    <row r="9573" spans="1:2" x14ac:dyDescent="0.3">
      <c r="A9573" s="3" t="s">
        <v>2669</v>
      </c>
      <c r="B9573">
        <v>1</v>
      </c>
    </row>
    <row r="9574" spans="1:2" x14ac:dyDescent="0.3">
      <c r="A9574" s="7" t="s">
        <v>2670</v>
      </c>
      <c r="B9574">
        <v>1</v>
      </c>
    </row>
    <row r="9575" spans="1:2" x14ac:dyDescent="0.3">
      <c r="A9575" s="3" t="s">
        <v>14554</v>
      </c>
      <c r="B9575">
        <v>1</v>
      </c>
    </row>
    <row r="9576" spans="1:2" x14ac:dyDescent="0.3">
      <c r="A9576" s="7" t="s">
        <v>18997</v>
      </c>
      <c r="B9576">
        <v>1</v>
      </c>
    </row>
    <row r="9577" spans="1:2" x14ac:dyDescent="0.3">
      <c r="A9577" s="3" t="s">
        <v>15826</v>
      </c>
      <c r="B9577">
        <v>1</v>
      </c>
    </row>
    <row r="9578" spans="1:2" x14ac:dyDescent="0.3">
      <c r="A9578" s="7" t="s">
        <v>11058</v>
      </c>
      <c r="B9578">
        <v>1</v>
      </c>
    </row>
    <row r="9579" spans="1:2" x14ac:dyDescent="0.3">
      <c r="A9579" s="3" t="s">
        <v>7250</v>
      </c>
      <c r="B9579">
        <v>1</v>
      </c>
    </row>
    <row r="9580" spans="1:2" x14ac:dyDescent="0.3">
      <c r="A9580" s="7" t="s">
        <v>7251</v>
      </c>
      <c r="B9580">
        <v>1</v>
      </c>
    </row>
    <row r="9581" spans="1:2" x14ac:dyDescent="0.3">
      <c r="A9581" s="3" t="s">
        <v>19277</v>
      </c>
      <c r="B9581">
        <v>1</v>
      </c>
    </row>
    <row r="9582" spans="1:2" x14ac:dyDescent="0.3">
      <c r="A9582" s="7" t="s">
        <v>19278</v>
      </c>
      <c r="B9582">
        <v>1</v>
      </c>
    </row>
    <row r="9583" spans="1:2" x14ac:dyDescent="0.3">
      <c r="A9583" s="3" t="s">
        <v>14339</v>
      </c>
      <c r="B9583">
        <v>1</v>
      </c>
    </row>
    <row r="9584" spans="1:2" x14ac:dyDescent="0.3">
      <c r="A9584" s="7" t="s">
        <v>14340</v>
      </c>
      <c r="B9584">
        <v>1</v>
      </c>
    </row>
    <row r="9585" spans="1:2" x14ac:dyDescent="0.3">
      <c r="A9585" s="3" t="s">
        <v>12676</v>
      </c>
      <c r="B9585">
        <v>1</v>
      </c>
    </row>
    <row r="9586" spans="1:2" x14ac:dyDescent="0.3">
      <c r="A9586" s="7" t="s">
        <v>12678</v>
      </c>
      <c r="B9586">
        <v>1</v>
      </c>
    </row>
    <row r="9587" spans="1:2" x14ac:dyDescent="0.3">
      <c r="A9587" s="3" t="s">
        <v>12046</v>
      </c>
      <c r="B9587">
        <v>1</v>
      </c>
    </row>
    <row r="9588" spans="1:2" x14ac:dyDescent="0.3">
      <c r="A9588" s="7" t="s">
        <v>12048</v>
      </c>
      <c r="B9588">
        <v>1</v>
      </c>
    </row>
    <row r="9589" spans="1:2" x14ac:dyDescent="0.3">
      <c r="A9589" s="3" t="s">
        <v>3699</v>
      </c>
      <c r="B9589">
        <v>1</v>
      </c>
    </row>
    <row r="9590" spans="1:2" x14ac:dyDescent="0.3">
      <c r="A9590" s="7" t="s">
        <v>3470</v>
      </c>
      <c r="B9590">
        <v>1</v>
      </c>
    </row>
    <row r="9591" spans="1:2" x14ac:dyDescent="0.3">
      <c r="A9591" s="3" t="s">
        <v>16865</v>
      </c>
      <c r="B9591">
        <v>1</v>
      </c>
    </row>
    <row r="9592" spans="1:2" x14ac:dyDescent="0.3">
      <c r="A9592" s="7" t="s">
        <v>9609</v>
      </c>
      <c r="B9592">
        <v>1</v>
      </c>
    </row>
    <row r="9593" spans="1:2" x14ac:dyDescent="0.3">
      <c r="A9593" s="3" t="s">
        <v>19881</v>
      </c>
      <c r="B9593">
        <v>1</v>
      </c>
    </row>
    <row r="9594" spans="1:2" x14ac:dyDescent="0.3">
      <c r="A9594" s="7" t="s">
        <v>15918</v>
      </c>
      <c r="B9594">
        <v>1</v>
      </c>
    </row>
    <row r="9595" spans="1:2" x14ac:dyDescent="0.3">
      <c r="A9595" s="3" t="s">
        <v>17336</v>
      </c>
      <c r="B9595">
        <v>1</v>
      </c>
    </row>
    <row r="9596" spans="1:2" x14ac:dyDescent="0.3">
      <c r="A9596" s="7" t="s">
        <v>17338</v>
      </c>
      <c r="B9596">
        <v>1</v>
      </c>
    </row>
    <row r="9597" spans="1:2" x14ac:dyDescent="0.3">
      <c r="A9597" s="3" t="s">
        <v>15155</v>
      </c>
      <c r="B9597">
        <v>1</v>
      </c>
    </row>
    <row r="9598" spans="1:2" x14ac:dyDescent="0.3">
      <c r="A9598" s="7" t="s">
        <v>8187</v>
      </c>
      <c r="B9598">
        <v>1</v>
      </c>
    </row>
    <row r="9599" spans="1:2" x14ac:dyDescent="0.3">
      <c r="A9599" s="3" t="s">
        <v>13018</v>
      </c>
      <c r="B9599">
        <v>1</v>
      </c>
    </row>
    <row r="9600" spans="1:2" x14ac:dyDescent="0.3">
      <c r="A9600" s="7" t="s">
        <v>11335</v>
      </c>
      <c r="B9600">
        <v>1</v>
      </c>
    </row>
    <row r="9601" spans="1:2" x14ac:dyDescent="0.3">
      <c r="A9601" s="3" t="s">
        <v>6992</v>
      </c>
      <c r="B9601">
        <v>1</v>
      </c>
    </row>
    <row r="9602" spans="1:2" x14ac:dyDescent="0.3">
      <c r="A9602" s="7" t="s">
        <v>6992</v>
      </c>
      <c r="B9602">
        <v>1</v>
      </c>
    </row>
    <row r="9603" spans="1:2" x14ac:dyDescent="0.3">
      <c r="A9603" s="3" t="s">
        <v>20836</v>
      </c>
      <c r="B9603">
        <v>1</v>
      </c>
    </row>
    <row r="9604" spans="1:2" x14ac:dyDescent="0.3">
      <c r="A9604" s="7" t="s">
        <v>20837</v>
      </c>
      <c r="B9604">
        <v>1</v>
      </c>
    </row>
    <row r="9605" spans="1:2" x14ac:dyDescent="0.3">
      <c r="A9605" s="3" t="s">
        <v>12195</v>
      </c>
      <c r="B9605">
        <v>1</v>
      </c>
    </row>
    <row r="9606" spans="1:2" x14ac:dyDescent="0.3">
      <c r="A9606" s="7" t="s">
        <v>4714</v>
      </c>
      <c r="B9606">
        <v>1</v>
      </c>
    </row>
    <row r="9607" spans="1:2" x14ac:dyDescent="0.3">
      <c r="A9607" s="3" t="s">
        <v>4334</v>
      </c>
      <c r="B9607">
        <v>1</v>
      </c>
    </row>
    <row r="9608" spans="1:2" x14ac:dyDescent="0.3">
      <c r="A9608" s="7" t="s">
        <v>4336</v>
      </c>
      <c r="B9608">
        <v>1</v>
      </c>
    </row>
    <row r="9609" spans="1:2" x14ac:dyDescent="0.3">
      <c r="A9609" s="3" t="s">
        <v>7805</v>
      </c>
      <c r="B9609">
        <v>1</v>
      </c>
    </row>
    <row r="9610" spans="1:2" x14ac:dyDescent="0.3">
      <c r="A9610" s="7" t="s">
        <v>7806</v>
      </c>
      <c r="B9610">
        <v>1</v>
      </c>
    </row>
    <row r="9611" spans="1:2" x14ac:dyDescent="0.3">
      <c r="A9611" s="3" t="s">
        <v>6945</v>
      </c>
      <c r="B9611">
        <v>1</v>
      </c>
    </row>
    <row r="9612" spans="1:2" x14ac:dyDescent="0.3">
      <c r="A9612" s="7" t="s">
        <v>14065</v>
      </c>
      <c r="B9612">
        <v>1</v>
      </c>
    </row>
    <row r="9613" spans="1:2" x14ac:dyDescent="0.3">
      <c r="A9613" s="3" t="s">
        <v>7912</v>
      </c>
      <c r="B9613">
        <v>1</v>
      </c>
    </row>
    <row r="9614" spans="1:2" x14ac:dyDescent="0.3">
      <c r="A9614" s="7" t="s">
        <v>7913</v>
      </c>
      <c r="B9614">
        <v>1</v>
      </c>
    </row>
    <row r="9615" spans="1:2" x14ac:dyDescent="0.3">
      <c r="A9615" s="3" t="s">
        <v>13696</v>
      </c>
      <c r="B9615">
        <v>1</v>
      </c>
    </row>
    <row r="9616" spans="1:2" x14ac:dyDescent="0.3">
      <c r="A9616" s="7" t="s">
        <v>13698</v>
      </c>
      <c r="B9616">
        <v>1</v>
      </c>
    </row>
    <row r="9617" spans="1:2" x14ac:dyDescent="0.3">
      <c r="A9617" s="3" t="s">
        <v>874</v>
      </c>
      <c r="B9617">
        <v>1</v>
      </c>
    </row>
    <row r="9618" spans="1:2" x14ac:dyDescent="0.3">
      <c r="A9618" s="7" t="s">
        <v>876</v>
      </c>
      <c r="B9618">
        <v>1</v>
      </c>
    </row>
    <row r="9619" spans="1:2" x14ac:dyDescent="0.3">
      <c r="A9619" s="3" t="s">
        <v>6369</v>
      </c>
      <c r="B9619">
        <v>1</v>
      </c>
    </row>
    <row r="9620" spans="1:2" x14ac:dyDescent="0.3">
      <c r="A9620" s="7" t="s">
        <v>10386</v>
      </c>
      <c r="B9620">
        <v>1</v>
      </c>
    </row>
    <row r="9621" spans="1:2" x14ac:dyDescent="0.3">
      <c r="A9621" s="3" t="s">
        <v>20356</v>
      </c>
      <c r="B9621">
        <v>1</v>
      </c>
    </row>
    <row r="9622" spans="1:2" x14ac:dyDescent="0.3">
      <c r="A9622" s="7" t="s">
        <v>2991</v>
      </c>
      <c r="B9622">
        <v>1</v>
      </c>
    </row>
    <row r="9623" spans="1:2" x14ac:dyDescent="0.3">
      <c r="A9623" s="3" t="s">
        <v>13732</v>
      </c>
      <c r="B9623">
        <v>1</v>
      </c>
    </row>
    <row r="9624" spans="1:2" x14ac:dyDescent="0.3">
      <c r="A9624" s="7" t="s">
        <v>3194</v>
      </c>
      <c r="B9624">
        <v>1</v>
      </c>
    </row>
    <row r="9625" spans="1:2" x14ac:dyDescent="0.3">
      <c r="A9625" s="3" t="s">
        <v>9753</v>
      </c>
      <c r="B9625">
        <v>1</v>
      </c>
    </row>
    <row r="9626" spans="1:2" x14ac:dyDescent="0.3">
      <c r="A9626" s="7" t="s">
        <v>4160</v>
      </c>
      <c r="B9626">
        <v>1</v>
      </c>
    </row>
    <row r="9627" spans="1:2" x14ac:dyDescent="0.3">
      <c r="A9627" s="3" t="s">
        <v>8790</v>
      </c>
      <c r="B9627">
        <v>1</v>
      </c>
    </row>
    <row r="9628" spans="1:2" x14ac:dyDescent="0.3">
      <c r="A9628" s="7" t="s">
        <v>8791</v>
      </c>
      <c r="B9628">
        <v>1</v>
      </c>
    </row>
    <row r="9629" spans="1:2" x14ac:dyDescent="0.3">
      <c r="A9629" s="3" t="s">
        <v>19553</v>
      </c>
      <c r="B9629">
        <v>1</v>
      </c>
    </row>
    <row r="9630" spans="1:2" x14ac:dyDescent="0.3">
      <c r="A9630" s="7" t="s">
        <v>19554</v>
      </c>
      <c r="B9630">
        <v>1</v>
      </c>
    </row>
    <row r="9631" spans="1:2" x14ac:dyDescent="0.3">
      <c r="A9631" s="3" t="s">
        <v>20957</v>
      </c>
      <c r="B9631">
        <v>1</v>
      </c>
    </row>
    <row r="9632" spans="1:2" x14ac:dyDescent="0.3">
      <c r="A9632" s="7" t="s">
        <v>20958</v>
      </c>
      <c r="B9632">
        <v>1</v>
      </c>
    </row>
    <row r="9633" spans="1:2" x14ac:dyDescent="0.3">
      <c r="A9633" s="3" t="s">
        <v>20716</v>
      </c>
      <c r="B9633">
        <v>1</v>
      </c>
    </row>
    <row r="9634" spans="1:2" x14ac:dyDescent="0.3">
      <c r="A9634" s="7" t="s">
        <v>20717</v>
      </c>
      <c r="B9634">
        <v>1</v>
      </c>
    </row>
    <row r="9635" spans="1:2" x14ac:dyDescent="0.3">
      <c r="A9635" s="3" t="s">
        <v>7697</v>
      </c>
      <c r="B9635">
        <v>1</v>
      </c>
    </row>
    <row r="9636" spans="1:2" x14ac:dyDescent="0.3">
      <c r="A9636" s="7" t="s">
        <v>4218</v>
      </c>
      <c r="B9636">
        <v>1</v>
      </c>
    </row>
    <row r="9637" spans="1:2" x14ac:dyDescent="0.3">
      <c r="A9637" s="3" t="s">
        <v>12935</v>
      </c>
      <c r="B9637">
        <v>1</v>
      </c>
    </row>
    <row r="9638" spans="1:2" x14ac:dyDescent="0.3">
      <c r="A9638" s="7" t="s">
        <v>6777</v>
      </c>
      <c r="B9638">
        <v>1</v>
      </c>
    </row>
    <row r="9639" spans="1:2" x14ac:dyDescent="0.3">
      <c r="A9639" s="3" t="s">
        <v>18076</v>
      </c>
      <c r="B9639">
        <v>1</v>
      </c>
    </row>
    <row r="9640" spans="1:2" x14ac:dyDescent="0.3">
      <c r="A9640" s="7" t="s">
        <v>18035</v>
      </c>
      <c r="B9640">
        <v>1</v>
      </c>
    </row>
    <row r="9641" spans="1:2" x14ac:dyDescent="0.3">
      <c r="A9641" s="3" t="s">
        <v>16208</v>
      </c>
      <c r="B9641">
        <v>1</v>
      </c>
    </row>
    <row r="9642" spans="1:2" x14ac:dyDescent="0.3">
      <c r="A9642" s="7" t="s">
        <v>8478</v>
      </c>
      <c r="B9642">
        <v>1</v>
      </c>
    </row>
    <row r="9643" spans="1:2" x14ac:dyDescent="0.3">
      <c r="A9643" s="3" t="s">
        <v>13691</v>
      </c>
      <c r="B9643">
        <v>1</v>
      </c>
    </row>
    <row r="9644" spans="1:2" x14ac:dyDescent="0.3">
      <c r="A9644" s="7" t="s">
        <v>13693</v>
      </c>
      <c r="B9644">
        <v>1</v>
      </c>
    </row>
    <row r="9645" spans="1:2" x14ac:dyDescent="0.3">
      <c r="A9645" s="3" t="s">
        <v>2932</v>
      </c>
      <c r="B9645">
        <v>1</v>
      </c>
    </row>
    <row r="9646" spans="1:2" x14ac:dyDescent="0.3">
      <c r="A9646" s="7" t="s">
        <v>3054</v>
      </c>
      <c r="B9646">
        <v>1</v>
      </c>
    </row>
    <row r="9647" spans="1:2" x14ac:dyDescent="0.3">
      <c r="A9647" s="3" t="s">
        <v>21119</v>
      </c>
      <c r="B9647">
        <v>1</v>
      </c>
    </row>
    <row r="9648" spans="1:2" x14ac:dyDescent="0.3">
      <c r="A9648" s="7" t="s">
        <v>16697</v>
      </c>
      <c r="B9648">
        <v>1</v>
      </c>
    </row>
    <row r="9649" spans="1:2" x14ac:dyDescent="0.3">
      <c r="A9649" s="3" t="s">
        <v>9934</v>
      </c>
      <c r="B9649">
        <v>1</v>
      </c>
    </row>
    <row r="9650" spans="1:2" x14ac:dyDescent="0.3">
      <c r="A9650" s="7" t="s">
        <v>9936</v>
      </c>
      <c r="B9650">
        <v>1</v>
      </c>
    </row>
    <row r="9651" spans="1:2" x14ac:dyDescent="0.3">
      <c r="A9651" s="3" t="s">
        <v>2935</v>
      </c>
      <c r="B9651">
        <v>1</v>
      </c>
    </row>
    <row r="9652" spans="1:2" x14ac:dyDescent="0.3">
      <c r="A9652" s="7" t="s">
        <v>7532</v>
      </c>
      <c r="B9652">
        <v>1</v>
      </c>
    </row>
    <row r="9653" spans="1:2" x14ac:dyDescent="0.3">
      <c r="A9653" s="3" t="s">
        <v>12611</v>
      </c>
      <c r="B9653">
        <v>1</v>
      </c>
    </row>
    <row r="9654" spans="1:2" x14ac:dyDescent="0.3">
      <c r="A9654" s="7" t="s">
        <v>12613</v>
      </c>
      <c r="B9654">
        <v>1</v>
      </c>
    </row>
    <row r="9655" spans="1:2" x14ac:dyDescent="0.3">
      <c r="A9655" s="3" t="s">
        <v>3981</v>
      </c>
      <c r="B9655">
        <v>1</v>
      </c>
    </row>
    <row r="9656" spans="1:2" x14ac:dyDescent="0.3">
      <c r="A9656" s="7" t="s">
        <v>3982</v>
      </c>
      <c r="B9656">
        <v>1</v>
      </c>
    </row>
    <row r="9657" spans="1:2" x14ac:dyDescent="0.3">
      <c r="A9657" s="3" t="s">
        <v>6756</v>
      </c>
      <c r="B9657">
        <v>1</v>
      </c>
    </row>
    <row r="9658" spans="1:2" x14ac:dyDescent="0.3">
      <c r="A9658" s="7" t="s">
        <v>3058</v>
      </c>
      <c r="B9658">
        <v>1</v>
      </c>
    </row>
    <row r="9659" spans="1:2" x14ac:dyDescent="0.3">
      <c r="A9659" s="3" t="s">
        <v>13270</v>
      </c>
      <c r="B9659">
        <v>1</v>
      </c>
    </row>
    <row r="9660" spans="1:2" x14ac:dyDescent="0.3">
      <c r="A9660" s="7" t="s">
        <v>13271</v>
      </c>
      <c r="B9660">
        <v>1</v>
      </c>
    </row>
    <row r="9661" spans="1:2" x14ac:dyDescent="0.3">
      <c r="A9661" s="3" t="s">
        <v>1628</v>
      </c>
      <c r="B9661">
        <v>1</v>
      </c>
    </row>
    <row r="9662" spans="1:2" x14ac:dyDescent="0.3">
      <c r="A9662" s="7" t="s">
        <v>1173</v>
      </c>
      <c r="B9662">
        <v>1</v>
      </c>
    </row>
    <row r="9663" spans="1:2" x14ac:dyDescent="0.3">
      <c r="A9663" s="3" t="s">
        <v>18663</v>
      </c>
      <c r="B9663">
        <v>1</v>
      </c>
    </row>
    <row r="9664" spans="1:2" x14ac:dyDescent="0.3">
      <c r="A9664" s="7" t="s">
        <v>18562</v>
      </c>
      <c r="B9664">
        <v>1</v>
      </c>
    </row>
    <row r="9665" spans="1:2" x14ac:dyDescent="0.3">
      <c r="A9665" s="3" t="s">
        <v>19894</v>
      </c>
      <c r="B9665">
        <v>1</v>
      </c>
    </row>
    <row r="9666" spans="1:2" x14ac:dyDescent="0.3">
      <c r="A9666" s="7" t="s">
        <v>19896</v>
      </c>
      <c r="B9666">
        <v>1</v>
      </c>
    </row>
    <row r="9667" spans="1:2" x14ac:dyDescent="0.3">
      <c r="A9667" s="3" t="s">
        <v>8779</v>
      </c>
      <c r="B9667">
        <v>1</v>
      </c>
    </row>
    <row r="9668" spans="1:2" x14ac:dyDescent="0.3">
      <c r="A9668" s="7" t="s">
        <v>6845</v>
      </c>
      <c r="B9668">
        <v>1</v>
      </c>
    </row>
    <row r="9669" spans="1:2" x14ac:dyDescent="0.3">
      <c r="A9669" s="3" t="s">
        <v>4138</v>
      </c>
      <c r="B9669">
        <v>1</v>
      </c>
    </row>
    <row r="9670" spans="1:2" x14ac:dyDescent="0.3">
      <c r="A9670" s="7" t="s">
        <v>2362</v>
      </c>
      <c r="B9670">
        <v>1</v>
      </c>
    </row>
    <row r="9671" spans="1:2" x14ac:dyDescent="0.3">
      <c r="A9671" s="3" t="s">
        <v>3574</v>
      </c>
      <c r="B9671">
        <v>1</v>
      </c>
    </row>
    <row r="9672" spans="1:2" x14ac:dyDescent="0.3">
      <c r="A9672" s="7" t="s">
        <v>1598</v>
      </c>
      <c r="B9672">
        <v>1</v>
      </c>
    </row>
    <row r="9673" spans="1:2" x14ac:dyDescent="0.3">
      <c r="A9673" s="3" t="s">
        <v>19942</v>
      </c>
      <c r="B9673">
        <v>1</v>
      </c>
    </row>
    <row r="9674" spans="1:2" x14ac:dyDescent="0.3">
      <c r="A9674" s="7" t="s">
        <v>19160</v>
      </c>
      <c r="B9674">
        <v>1</v>
      </c>
    </row>
    <row r="9675" spans="1:2" x14ac:dyDescent="0.3">
      <c r="A9675" s="3" t="s">
        <v>16660</v>
      </c>
      <c r="B9675">
        <v>1</v>
      </c>
    </row>
    <row r="9676" spans="1:2" x14ac:dyDescent="0.3">
      <c r="A9676" s="7" t="s">
        <v>16661</v>
      </c>
      <c r="B9676">
        <v>1</v>
      </c>
    </row>
    <row r="9677" spans="1:2" x14ac:dyDescent="0.3">
      <c r="A9677" s="3" t="s">
        <v>5910</v>
      </c>
      <c r="B9677">
        <v>1</v>
      </c>
    </row>
    <row r="9678" spans="1:2" x14ac:dyDescent="0.3">
      <c r="A9678" s="7" t="s">
        <v>194</v>
      </c>
      <c r="B9678">
        <v>1</v>
      </c>
    </row>
    <row r="9679" spans="1:2" x14ac:dyDescent="0.3">
      <c r="A9679" s="3" t="s">
        <v>4173</v>
      </c>
      <c r="B9679">
        <v>1</v>
      </c>
    </row>
    <row r="9680" spans="1:2" x14ac:dyDescent="0.3">
      <c r="A9680" s="7" t="s">
        <v>1205</v>
      </c>
      <c r="B9680">
        <v>1</v>
      </c>
    </row>
    <row r="9681" spans="1:2" x14ac:dyDescent="0.3">
      <c r="A9681" s="3" t="s">
        <v>20666</v>
      </c>
      <c r="B9681">
        <v>1</v>
      </c>
    </row>
    <row r="9682" spans="1:2" x14ac:dyDescent="0.3">
      <c r="A9682" s="7" t="s">
        <v>19486</v>
      </c>
      <c r="B9682">
        <v>1</v>
      </c>
    </row>
    <row r="9683" spans="1:2" x14ac:dyDescent="0.3">
      <c r="A9683" s="3" t="s">
        <v>16855</v>
      </c>
      <c r="B9683">
        <v>1</v>
      </c>
    </row>
    <row r="9684" spans="1:2" x14ac:dyDescent="0.3">
      <c r="A9684" s="7" t="s">
        <v>16856</v>
      </c>
      <c r="B9684">
        <v>1</v>
      </c>
    </row>
    <row r="9685" spans="1:2" x14ac:dyDescent="0.3">
      <c r="A9685" s="3" t="s">
        <v>10233</v>
      </c>
      <c r="B9685">
        <v>1</v>
      </c>
    </row>
    <row r="9686" spans="1:2" x14ac:dyDescent="0.3">
      <c r="A9686" s="7" t="s">
        <v>10235</v>
      </c>
      <c r="B9686">
        <v>1</v>
      </c>
    </row>
    <row r="9687" spans="1:2" x14ac:dyDescent="0.3">
      <c r="A9687" s="3" t="s">
        <v>467</v>
      </c>
      <c r="B9687">
        <v>1</v>
      </c>
    </row>
    <row r="9688" spans="1:2" x14ac:dyDescent="0.3">
      <c r="A9688" s="7" t="s">
        <v>467</v>
      </c>
      <c r="B9688">
        <v>1</v>
      </c>
    </row>
    <row r="9689" spans="1:2" x14ac:dyDescent="0.3">
      <c r="A9689" s="3" t="s">
        <v>17416</v>
      </c>
      <c r="B9689">
        <v>1</v>
      </c>
    </row>
    <row r="9690" spans="1:2" x14ac:dyDescent="0.3">
      <c r="A9690" s="7" t="s">
        <v>17417</v>
      </c>
      <c r="B9690">
        <v>1</v>
      </c>
    </row>
    <row r="9691" spans="1:2" x14ac:dyDescent="0.3">
      <c r="A9691" s="3" t="s">
        <v>16870</v>
      </c>
      <c r="B9691">
        <v>1</v>
      </c>
    </row>
    <row r="9692" spans="1:2" x14ac:dyDescent="0.3">
      <c r="A9692" s="7" t="s">
        <v>21591</v>
      </c>
      <c r="B9692">
        <v>1</v>
      </c>
    </row>
    <row r="9693" spans="1:2" x14ac:dyDescent="0.3">
      <c r="A9693" s="3" t="s">
        <v>10473</v>
      </c>
      <c r="B9693">
        <v>1</v>
      </c>
    </row>
    <row r="9694" spans="1:2" x14ac:dyDescent="0.3">
      <c r="A9694" s="7" t="s">
        <v>10475</v>
      </c>
      <c r="B9694">
        <v>1</v>
      </c>
    </row>
    <row r="9695" spans="1:2" x14ac:dyDescent="0.3">
      <c r="A9695" s="3" t="s">
        <v>11680</v>
      </c>
      <c r="B9695">
        <v>1</v>
      </c>
    </row>
    <row r="9696" spans="1:2" x14ac:dyDescent="0.3">
      <c r="A9696" s="7" t="s">
        <v>1969</v>
      </c>
      <c r="B9696">
        <v>1</v>
      </c>
    </row>
    <row r="9697" spans="1:2" x14ac:dyDescent="0.3">
      <c r="A9697" s="3" t="s">
        <v>10148</v>
      </c>
      <c r="B9697">
        <v>1</v>
      </c>
    </row>
    <row r="9698" spans="1:2" x14ac:dyDescent="0.3">
      <c r="A9698" s="7" t="s">
        <v>10149</v>
      </c>
      <c r="B9698">
        <v>1</v>
      </c>
    </row>
    <row r="9699" spans="1:2" x14ac:dyDescent="0.3">
      <c r="A9699" s="3" t="s">
        <v>21753</v>
      </c>
      <c r="B9699">
        <v>1</v>
      </c>
    </row>
    <row r="9700" spans="1:2" x14ac:dyDescent="0.3">
      <c r="A9700" s="7" t="s">
        <v>7558</v>
      </c>
      <c r="B9700">
        <v>1</v>
      </c>
    </row>
    <row r="9701" spans="1:2" x14ac:dyDescent="0.3">
      <c r="A9701" s="3" t="s">
        <v>1092</v>
      </c>
      <c r="B9701">
        <v>1</v>
      </c>
    </row>
    <row r="9702" spans="1:2" x14ac:dyDescent="0.3">
      <c r="A9702" s="7" t="s">
        <v>5340</v>
      </c>
      <c r="B9702">
        <v>1</v>
      </c>
    </row>
    <row r="9703" spans="1:2" x14ac:dyDescent="0.3">
      <c r="A9703" s="3" t="s">
        <v>12220</v>
      </c>
      <c r="B9703">
        <v>1</v>
      </c>
    </row>
    <row r="9704" spans="1:2" x14ac:dyDescent="0.3">
      <c r="A9704" s="7" t="s">
        <v>12222</v>
      </c>
      <c r="B9704">
        <v>1</v>
      </c>
    </row>
    <row r="9705" spans="1:2" x14ac:dyDescent="0.3">
      <c r="A9705" s="3" t="s">
        <v>16299</v>
      </c>
      <c r="B9705">
        <v>1</v>
      </c>
    </row>
    <row r="9706" spans="1:2" x14ac:dyDescent="0.3">
      <c r="A9706" s="7" t="s">
        <v>15596</v>
      </c>
      <c r="B9706">
        <v>1</v>
      </c>
    </row>
    <row r="9707" spans="1:2" x14ac:dyDescent="0.3">
      <c r="A9707" s="3" t="s">
        <v>19399</v>
      </c>
      <c r="B9707">
        <v>1</v>
      </c>
    </row>
    <row r="9708" spans="1:2" x14ac:dyDescent="0.3">
      <c r="A9708" s="7" t="s">
        <v>19400</v>
      </c>
      <c r="B9708">
        <v>1</v>
      </c>
    </row>
    <row r="9709" spans="1:2" x14ac:dyDescent="0.3">
      <c r="A9709" s="3" t="s">
        <v>2469</v>
      </c>
      <c r="B9709">
        <v>1</v>
      </c>
    </row>
    <row r="9710" spans="1:2" x14ac:dyDescent="0.3">
      <c r="A9710" s="7" t="s">
        <v>1930</v>
      </c>
      <c r="B9710">
        <v>1</v>
      </c>
    </row>
    <row r="9711" spans="1:2" x14ac:dyDescent="0.3">
      <c r="A9711" s="3" t="s">
        <v>1899</v>
      </c>
      <c r="B9711">
        <v>1</v>
      </c>
    </row>
    <row r="9712" spans="1:2" x14ac:dyDescent="0.3">
      <c r="A9712" s="7" t="s">
        <v>1900</v>
      </c>
      <c r="B9712">
        <v>1</v>
      </c>
    </row>
    <row r="9713" spans="1:2" x14ac:dyDescent="0.3">
      <c r="A9713" s="3" t="s">
        <v>7666</v>
      </c>
      <c r="B9713">
        <v>1</v>
      </c>
    </row>
    <row r="9714" spans="1:2" x14ac:dyDescent="0.3">
      <c r="A9714" s="7" t="s">
        <v>7667</v>
      </c>
      <c r="B9714">
        <v>1</v>
      </c>
    </row>
    <row r="9715" spans="1:2" x14ac:dyDescent="0.3">
      <c r="A9715" s="3" t="s">
        <v>17245</v>
      </c>
      <c r="B9715">
        <v>1</v>
      </c>
    </row>
    <row r="9716" spans="1:2" x14ac:dyDescent="0.3">
      <c r="A9716" s="7" t="s">
        <v>17247</v>
      </c>
      <c r="B9716">
        <v>1</v>
      </c>
    </row>
    <row r="9717" spans="1:2" x14ac:dyDescent="0.3">
      <c r="A9717" s="3" t="s">
        <v>20084</v>
      </c>
      <c r="B9717">
        <v>1</v>
      </c>
    </row>
    <row r="9718" spans="1:2" x14ac:dyDescent="0.3">
      <c r="A9718" s="7" t="s">
        <v>20086</v>
      </c>
      <c r="B9718">
        <v>1</v>
      </c>
    </row>
    <row r="9719" spans="1:2" x14ac:dyDescent="0.3">
      <c r="A9719" s="3" t="s">
        <v>20741</v>
      </c>
      <c r="B9719">
        <v>1</v>
      </c>
    </row>
    <row r="9720" spans="1:2" x14ac:dyDescent="0.3">
      <c r="A9720" s="7" t="s">
        <v>19164</v>
      </c>
      <c r="B9720">
        <v>1</v>
      </c>
    </row>
    <row r="9721" spans="1:2" x14ac:dyDescent="0.3">
      <c r="A9721" s="3" t="s">
        <v>1193</v>
      </c>
      <c r="B9721">
        <v>1</v>
      </c>
    </row>
    <row r="9722" spans="1:2" x14ac:dyDescent="0.3">
      <c r="A9722" s="7" t="s">
        <v>1194</v>
      </c>
      <c r="B9722">
        <v>1</v>
      </c>
    </row>
    <row r="9723" spans="1:2" x14ac:dyDescent="0.3">
      <c r="A9723" s="3" t="s">
        <v>14012</v>
      </c>
      <c r="B9723">
        <v>1</v>
      </c>
    </row>
    <row r="9724" spans="1:2" x14ac:dyDescent="0.3">
      <c r="A9724" s="7" t="s">
        <v>12361</v>
      </c>
      <c r="B9724">
        <v>1</v>
      </c>
    </row>
    <row r="9725" spans="1:2" x14ac:dyDescent="0.3">
      <c r="A9725" s="3" t="s">
        <v>20912</v>
      </c>
      <c r="B9725">
        <v>1</v>
      </c>
    </row>
    <row r="9726" spans="1:2" x14ac:dyDescent="0.3">
      <c r="A9726" s="7" t="s">
        <v>20913</v>
      </c>
      <c r="B9726">
        <v>1</v>
      </c>
    </row>
    <row r="9727" spans="1:2" x14ac:dyDescent="0.3">
      <c r="A9727" s="3" t="s">
        <v>8882</v>
      </c>
      <c r="B9727">
        <v>1</v>
      </c>
    </row>
    <row r="9728" spans="1:2" x14ac:dyDescent="0.3">
      <c r="A9728" s="7" t="s">
        <v>6769</v>
      </c>
      <c r="B9728">
        <v>1</v>
      </c>
    </row>
    <row r="9729" spans="1:2" x14ac:dyDescent="0.3">
      <c r="A9729" s="3" t="s">
        <v>19900</v>
      </c>
      <c r="B9729">
        <v>1</v>
      </c>
    </row>
    <row r="9730" spans="1:2" x14ac:dyDescent="0.3">
      <c r="A9730" s="7" t="s">
        <v>19901</v>
      </c>
      <c r="B9730">
        <v>1</v>
      </c>
    </row>
    <row r="9731" spans="1:2" x14ac:dyDescent="0.3">
      <c r="A9731" s="3" t="s">
        <v>7063</v>
      </c>
      <c r="B9731">
        <v>1</v>
      </c>
    </row>
    <row r="9732" spans="1:2" x14ac:dyDescent="0.3">
      <c r="A9732" s="7" t="s">
        <v>7065</v>
      </c>
      <c r="B9732">
        <v>1</v>
      </c>
    </row>
    <row r="9733" spans="1:2" x14ac:dyDescent="0.3">
      <c r="A9733" s="3" t="s">
        <v>19722</v>
      </c>
      <c r="B9733">
        <v>1</v>
      </c>
    </row>
    <row r="9734" spans="1:2" x14ac:dyDescent="0.3">
      <c r="A9734" s="7" t="s">
        <v>12793</v>
      </c>
      <c r="B9734">
        <v>1</v>
      </c>
    </row>
    <row r="9735" spans="1:2" x14ac:dyDescent="0.3">
      <c r="A9735" s="3" t="s">
        <v>11211</v>
      </c>
      <c r="B9735">
        <v>1</v>
      </c>
    </row>
    <row r="9736" spans="1:2" x14ac:dyDescent="0.3">
      <c r="A9736" s="7" t="s">
        <v>9863</v>
      </c>
      <c r="B9736">
        <v>1</v>
      </c>
    </row>
    <row r="9737" spans="1:2" x14ac:dyDescent="0.3">
      <c r="A9737" s="3" t="s">
        <v>8260</v>
      </c>
      <c r="B9737">
        <v>1</v>
      </c>
    </row>
    <row r="9738" spans="1:2" x14ac:dyDescent="0.3">
      <c r="A9738" s="7" t="s">
        <v>11441</v>
      </c>
      <c r="B9738">
        <v>1</v>
      </c>
    </row>
    <row r="9739" spans="1:2" x14ac:dyDescent="0.3">
      <c r="A9739" s="3" t="s">
        <v>21148</v>
      </c>
      <c r="B9739">
        <v>1</v>
      </c>
    </row>
    <row r="9740" spans="1:2" x14ac:dyDescent="0.3">
      <c r="A9740" s="7" t="s">
        <v>21150</v>
      </c>
      <c r="B9740">
        <v>1</v>
      </c>
    </row>
    <row r="9741" spans="1:2" x14ac:dyDescent="0.3">
      <c r="A9741" s="3" t="s">
        <v>14648</v>
      </c>
      <c r="B9741">
        <v>1</v>
      </c>
    </row>
    <row r="9742" spans="1:2" x14ac:dyDescent="0.3">
      <c r="A9742" s="7" t="s">
        <v>4686</v>
      </c>
      <c r="B9742">
        <v>1</v>
      </c>
    </row>
    <row r="9743" spans="1:2" x14ac:dyDescent="0.3">
      <c r="A9743" s="3" t="s">
        <v>21328</v>
      </c>
      <c r="B9743">
        <v>1</v>
      </c>
    </row>
    <row r="9744" spans="1:2" x14ac:dyDescent="0.3">
      <c r="A9744" s="7" t="s">
        <v>749</v>
      </c>
      <c r="B9744">
        <v>1</v>
      </c>
    </row>
    <row r="9745" spans="1:2" x14ac:dyDescent="0.3">
      <c r="A9745" s="3" t="s">
        <v>5154</v>
      </c>
      <c r="B9745">
        <v>1</v>
      </c>
    </row>
    <row r="9746" spans="1:2" x14ac:dyDescent="0.3">
      <c r="A9746" s="7" t="s">
        <v>1745</v>
      </c>
      <c r="B9746">
        <v>1</v>
      </c>
    </row>
    <row r="9747" spans="1:2" x14ac:dyDescent="0.3">
      <c r="A9747" s="3" t="s">
        <v>17864</v>
      </c>
      <c r="B9747">
        <v>1</v>
      </c>
    </row>
    <row r="9748" spans="1:2" x14ac:dyDescent="0.3">
      <c r="A9748" s="7" t="s">
        <v>17866</v>
      </c>
      <c r="B9748">
        <v>1</v>
      </c>
    </row>
    <row r="9749" spans="1:2" x14ac:dyDescent="0.3">
      <c r="A9749" s="3" t="s">
        <v>17042</v>
      </c>
      <c r="B9749">
        <v>1</v>
      </c>
    </row>
    <row r="9750" spans="1:2" x14ac:dyDescent="0.3">
      <c r="A9750" s="7" t="s">
        <v>20705</v>
      </c>
      <c r="B9750">
        <v>1</v>
      </c>
    </row>
    <row r="9751" spans="1:2" x14ac:dyDescent="0.3">
      <c r="A9751" s="3" t="s">
        <v>3807</v>
      </c>
      <c r="B9751">
        <v>1</v>
      </c>
    </row>
    <row r="9752" spans="1:2" x14ac:dyDescent="0.3">
      <c r="A9752" s="7" t="s">
        <v>3808</v>
      </c>
      <c r="B9752">
        <v>1</v>
      </c>
    </row>
    <row r="9753" spans="1:2" x14ac:dyDescent="0.3">
      <c r="A9753" s="3" t="s">
        <v>11548</v>
      </c>
      <c r="B9753">
        <v>1</v>
      </c>
    </row>
    <row r="9754" spans="1:2" x14ac:dyDescent="0.3">
      <c r="A9754" s="7" t="s">
        <v>10149</v>
      </c>
      <c r="B9754">
        <v>1</v>
      </c>
    </row>
    <row r="9755" spans="1:2" x14ac:dyDescent="0.3">
      <c r="A9755" s="3" t="s">
        <v>7823</v>
      </c>
      <c r="B9755">
        <v>1</v>
      </c>
    </row>
    <row r="9756" spans="1:2" x14ac:dyDescent="0.3">
      <c r="A9756" s="7" t="s">
        <v>7601</v>
      </c>
      <c r="B9756">
        <v>1</v>
      </c>
    </row>
    <row r="9757" spans="1:2" x14ac:dyDescent="0.3">
      <c r="A9757" s="3" t="s">
        <v>13555</v>
      </c>
      <c r="B9757">
        <v>1</v>
      </c>
    </row>
    <row r="9758" spans="1:2" x14ac:dyDescent="0.3">
      <c r="A9758" s="7" t="s">
        <v>11299</v>
      </c>
      <c r="B9758">
        <v>1</v>
      </c>
    </row>
    <row r="9759" spans="1:2" x14ac:dyDescent="0.3">
      <c r="A9759" s="3" t="s">
        <v>348</v>
      </c>
      <c r="B9759">
        <v>1</v>
      </c>
    </row>
    <row r="9760" spans="1:2" x14ac:dyDescent="0.3">
      <c r="A9760" s="7" t="s">
        <v>350</v>
      </c>
      <c r="B9760">
        <v>1</v>
      </c>
    </row>
    <row r="9761" spans="1:2" x14ac:dyDescent="0.3">
      <c r="A9761" s="3" t="s">
        <v>21615</v>
      </c>
      <c r="B9761">
        <v>1</v>
      </c>
    </row>
    <row r="9762" spans="1:2" x14ac:dyDescent="0.3">
      <c r="A9762" s="7" t="s">
        <v>21616</v>
      </c>
      <c r="B9762">
        <v>1</v>
      </c>
    </row>
    <row r="9763" spans="1:2" x14ac:dyDescent="0.3">
      <c r="A9763" s="3" t="s">
        <v>19912</v>
      </c>
      <c r="B9763">
        <v>1</v>
      </c>
    </row>
    <row r="9764" spans="1:2" x14ac:dyDescent="0.3">
      <c r="A9764" s="7" t="s">
        <v>17417</v>
      </c>
      <c r="B9764">
        <v>1</v>
      </c>
    </row>
    <row r="9765" spans="1:2" x14ac:dyDescent="0.3">
      <c r="A9765" s="3" t="s">
        <v>10410</v>
      </c>
      <c r="B9765">
        <v>1</v>
      </c>
    </row>
    <row r="9766" spans="1:2" x14ac:dyDescent="0.3">
      <c r="A9766" s="7" t="s">
        <v>10412</v>
      </c>
      <c r="B9766">
        <v>1</v>
      </c>
    </row>
    <row r="9767" spans="1:2" x14ac:dyDescent="0.3">
      <c r="A9767" s="3" t="s">
        <v>12001</v>
      </c>
      <c r="B9767">
        <v>1</v>
      </c>
    </row>
    <row r="9768" spans="1:2" x14ac:dyDescent="0.3">
      <c r="A9768" s="7" t="s">
        <v>15083</v>
      </c>
      <c r="B9768">
        <v>1</v>
      </c>
    </row>
    <row r="9769" spans="1:2" x14ac:dyDescent="0.3">
      <c r="A9769" s="3" t="s">
        <v>11923</v>
      </c>
      <c r="B9769">
        <v>1</v>
      </c>
    </row>
    <row r="9770" spans="1:2" x14ac:dyDescent="0.3">
      <c r="A9770" s="7" t="s">
        <v>11925</v>
      </c>
      <c r="B9770">
        <v>1</v>
      </c>
    </row>
    <row r="9771" spans="1:2" x14ac:dyDescent="0.3">
      <c r="A9771" s="3" t="s">
        <v>20470</v>
      </c>
      <c r="B9771">
        <v>1</v>
      </c>
    </row>
    <row r="9772" spans="1:2" x14ac:dyDescent="0.3">
      <c r="A9772" s="7" t="s">
        <v>20472</v>
      </c>
      <c r="B9772">
        <v>1</v>
      </c>
    </row>
    <row r="9773" spans="1:2" x14ac:dyDescent="0.3">
      <c r="A9773" s="3" t="s">
        <v>11668</v>
      </c>
      <c r="B9773">
        <v>1</v>
      </c>
    </row>
    <row r="9774" spans="1:2" x14ac:dyDescent="0.3">
      <c r="A9774" s="7" t="s">
        <v>11669</v>
      </c>
      <c r="B9774">
        <v>1</v>
      </c>
    </row>
    <row r="9775" spans="1:2" x14ac:dyDescent="0.3">
      <c r="A9775" s="3" t="s">
        <v>278</v>
      </c>
      <c r="B9775">
        <v>1</v>
      </c>
    </row>
    <row r="9776" spans="1:2" x14ac:dyDescent="0.3">
      <c r="A9776" s="7" t="s">
        <v>280</v>
      </c>
      <c r="B9776">
        <v>1</v>
      </c>
    </row>
    <row r="9777" spans="1:2" x14ac:dyDescent="0.3">
      <c r="A9777" s="3" t="s">
        <v>11877</v>
      </c>
      <c r="B9777">
        <v>1</v>
      </c>
    </row>
    <row r="9778" spans="1:2" x14ac:dyDescent="0.3">
      <c r="A9778" s="7" t="s">
        <v>498</v>
      </c>
      <c r="B9778">
        <v>1</v>
      </c>
    </row>
    <row r="9779" spans="1:2" x14ac:dyDescent="0.3">
      <c r="A9779" s="3" t="s">
        <v>1715</v>
      </c>
      <c r="B9779">
        <v>1</v>
      </c>
    </row>
    <row r="9780" spans="1:2" x14ac:dyDescent="0.3">
      <c r="A9780" s="7" t="s">
        <v>1717</v>
      </c>
      <c r="B9780">
        <v>1</v>
      </c>
    </row>
    <row r="9781" spans="1:2" x14ac:dyDescent="0.3">
      <c r="A9781" s="3" t="s">
        <v>20372</v>
      </c>
      <c r="B9781">
        <v>1</v>
      </c>
    </row>
    <row r="9782" spans="1:2" x14ac:dyDescent="0.3">
      <c r="A9782" s="7" t="s">
        <v>20374</v>
      </c>
      <c r="B9782">
        <v>1</v>
      </c>
    </row>
    <row r="9783" spans="1:2" x14ac:dyDescent="0.3">
      <c r="A9783" s="3" t="s">
        <v>18354</v>
      </c>
      <c r="B9783">
        <v>1</v>
      </c>
    </row>
    <row r="9784" spans="1:2" x14ac:dyDescent="0.3">
      <c r="A9784" s="7" t="s">
        <v>18356</v>
      </c>
      <c r="B9784">
        <v>1</v>
      </c>
    </row>
    <row r="9785" spans="1:2" x14ac:dyDescent="0.3">
      <c r="A9785" s="3" t="s">
        <v>10833</v>
      </c>
      <c r="B9785">
        <v>1</v>
      </c>
    </row>
    <row r="9786" spans="1:2" x14ac:dyDescent="0.3">
      <c r="A9786" s="7" t="s">
        <v>10835</v>
      </c>
      <c r="B9786">
        <v>1</v>
      </c>
    </row>
    <row r="9787" spans="1:2" x14ac:dyDescent="0.3">
      <c r="A9787" s="3" t="s">
        <v>10969</v>
      </c>
      <c r="B9787">
        <v>1</v>
      </c>
    </row>
    <row r="9788" spans="1:2" x14ac:dyDescent="0.3">
      <c r="A9788" s="7" t="s">
        <v>10970</v>
      </c>
      <c r="B9788">
        <v>1</v>
      </c>
    </row>
    <row r="9789" spans="1:2" x14ac:dyDescent="0.3">
      <c r="A9789" s="3" t="s">
        <v>2651</v>
      </c>
      <c r="B9789">
        <v>1</v>
      </c>
    </row>
    <row r="9790" spans="1:2" x14ac:dyDescent="0.3">
      <c r="A9790" s="7" t="s">
        <v>4153</v>
      </c>
      <c r="B9790">
        <v>1</v>
      </c>
    </row>
    <row r="9791" spans="1:2" x14ac:dyDescent="0.3">
      <c r="A9791" s="3" t="s">
        <v>14832</v>
      </c>
      <c r="B9791">
        <v>1</v>
      </c>
    </row>
    <row r="9792" spans="1:2" x14ac:dyDescent="0.3">
      <c r="A9792" s="7" t="s">
        <v>14834</v>
      </c>
      <c r="B9792">
        <v>1</v>
      </c>
    </row>
    <row r="9793" spans="1:2" x14ac:dyDescent="0.3">
      <c r="A9793" s="3" t="s">
        <v>13606</v>
      </c>
      <c r="B9793">
        <v>1</v>
      </c>
    </row>
    <row r="9794" spans="1:2" x14ac:dyDescent="0.3">
      <c r="A9794" s="7" t="s">
        <v>13607</v>
      </c>
      <c r="B9794">
        <v>1</v>
      </c>
    </row>
    <row r="9795" spans="1:2" x14ac:dyDescent="0.3">
      <c r="A9795" s="3" t="s">
        <v>16769</v>
      </c>
      <c r="B9795">
        <v>1</v>
      </c>
    </row>
    <row r="9796" spans="1:2" x14ac:dyDescent="0.3">
      <c r="A9796" s="7" t="s">
        <v>12035</v>
      </c>
      <c r="B9796">
        <v>1</v>
      </c>
    </row>
    <row r="9797" spans="1:2" x14ac:dyDescent="0.3">
      <c r="A9797" s="3" t="s">
        <v>10349</v>
      </c>
      <c r="B9797">
        <v>1</v>
      </c>
    </row>
    <row r="9798" spans="1:2" x14ac:dyDescent="0.3">
      <c r="A9798" s="7" t="s">
        <v>8478</v>
      </c>
      <c r="B9798">
        <v>1</v>
      </c>
    </row>
    <row r="9799" spans="1:2" x14ac:dyDescent="0.3">
      <c r="A9799" s="3" t="s">
        <v>7263</v>
      </c>
      <c r="B9799">
        <v>1</v>
      </c>
    </row>
    <row r="9800" spans="1:2" x14ac:dyDescent="0.3">
      <c r="A9800" s="7" t="s">
        <v>7264</v>
      </c>
      <c r="B9800">
        <v>1</v>
      </c>
    </row>
    <row r="9801" spans="1:2" x14ac:dyDescent="0.3">
      <c r="A9801" s="3" t="s">
        <v>1701</v>
      </c>
      <c r="B9801">
        <v>1</v>
      </c>
    </row>
    <row r="9802" spans="1:2" x14ac:dyDescent="0.3">
      <c r="A9802" s="7" t="s">
        <v>1703</v>
      </c>
      <c r="B9802">
        <v>1</v>
      </c>
    </row>
    <row r="9803" spans="1:2" x14ac:dyDescent="0.3">
      <c r="A9803" s="3" t="s">
        <v>18696</v>
      </c>
      <c r="B9803">
        <v>1</v>
      </c>
    </row>
    <row r="9804" spans="1:2" x14ac:dyDescent="0.3">
      <c r="A9804" s="7" t="s">
        <v>12913</v>
      </c>
      <c r="B9804">
        <v>1</v>
      </c>
    </row>
    <row r="9805" spans="1:2" x14ac:dyDescent="0.3">
      <c r="A9805" s="3" t="s">
        <v>17869</v>
      </c>
      <c r="B9805">
        <v>1</v>
      </c>
    </row>
    <row r="9806" spans="1:2" x14ac:dyDescent="0.3">
      <c r="A9806" s="7" t="s">
        <v>6160</v>
      </c>
      <c r="B9806">
        <v>1</v>
      </c>
    </row>
    <row r="9807" spans="1:2" x14ac:dyDescent="0.3">
      <c r="A9807" s="3" t="s">
        <v>14330</v>
      </c>
      <c r="B9807">
        <v>1</v>
      </c>
    </row>
    <row r="9808" spans="1:2" x14ac:dyDescent="0.3">
      <c r="A9808" s="7" t="s">
        <v>1205</v>
      </c>
      <c r="B9808">
        <v>1</v>
      </c>
    </row>
    <row r="9809" spans="1:2" x14ac:dyDescent="0.3">
      <c r="A9809" s="3" t="s">
        <v>16147</v>
      </c>
      <c r="B9809">
        <v>1</v>
      </c>
    </row>
    <row r="9810" spans="1:2" x14ac:dyDescent="0.3">
      <c r="A9810" s="7" t="s">
        <v>2566</v>
      </c>
      <c r="B9810">
        <v>1</v>
      </c>
    </row>
    <row r="9811" spans="1:2" x14ac:dyDescent="0.3">
      <c r="A9811" s="3" t="s">
        <v>3070</v>
      </c>
      <c r="B9811">
        <v>1</v>
      </c>
    </row>
    <row r="9812" spans="1:2" x14ac:dyDescent="0.3">
      <c r="A9812" s="7" t="s">
        <v>3071</v>
      </c>
      <c r="B9812">
        <v>1</v>
      </c>
    </row>
    <row r="9813" spans="1:2" x14ac:dyDescent="0.3">
      <c r="A9813" s="3" t="s">
        <v>20980</v>
      </c>
      <c r="B9813">
        <v>1</v>
      </c>
    </row>
    <row r="9814" spans="1:2" x14ac:dyDescent="0.3">
      <c r="A9814" s="7" t="s">
        <v>18251</v>
      </c>
      <c r="B9814">
        <v>1</v>
      </c>
    </row>
    <row r="9815" spans="1:2" x14ac:dyDescent="0.3">
      <c r="A9815" s="3" t="s">
        <v>20318</v>
      </c>
      <c r="B9815">
        <v>1</v>
      </c>
    </row>
    <row r="9816" spans="1:2" x14ac:dyDescent="0.3">
      <c r="A9816" s="7" t="s">
        <v>20319</v>
      </c>
      <c r="B9816">
        <v>1</v>
      </c>
    </row>
    <row r="9817" spans="1:2" x14ac:dyDescent="0.3">
      <c r="A9817" s="3" t="s">
        <v>2426</v>
      </c>
      <c r="B9817">
        <v>1</v>
      </c>
    </row>
    <row r="9818" spans="1:2" x14ac:dyDescent="0.3">
      <c r="A9818" s="7" t="s">
        <v>160</v>
      </c>
      <c r="B9818">
        <v>1</v>
      </c>
    </row>
    <row r="9819" spans="1:2" x14ac:dyDescent="0.3">
      <c r="A9819" s="3" t="s">
        <v>19111</v>
      </c>
      <c r="B9819">
        <v>1</v>
      </c>
    </row>
    <row r="9820" spans="1:2" x14ac:dyDescent="0.3">
      <c r="A9820" s="7" t="s">
        <v>7553</v>
      </c>
      <c r="B9820">
        <v>1</v>
      </c>
    </row>
    <row r="9821" spans="1:2" x14ac:dyDescent="0.3">
      <c r="A9821" s="3" t="s">
        <v>12641</v>
      </c>
      <c r="B9821">
        <v>1</v>
      </c>
    </row>
    <row r="9822" spans="1:2" x14ac:dyDescent="0.3">
      <c r="A9822" s="7" t="s">
        <v>10725</v>
      </c>
      <c r="B9822">
        <v>1</v>
      </c>
    </row>
    <row r="9823" spans="1:2" x14ac:dyDescent="0.3">
      <c r="A9823" s="3" t="s">
        <v>20745</v>
      </c>
      <c r="B9823">
        <v>1</v>
      </c>
    </row>
    <row r="9824" spans="1:2" x14ac:dyDescent="0.3">
      <c r="A9824" s="7" t="s">
        <v>20746</v>
      </c>
      <c r="B9824">
        <v>1</v>
      </c>
    </row>
    <row r="9825" spans="1:2" x14ac:dyDescent="0.3">
      <c r="A9825" s="3" t="s">
        <v>15633</v>
      </c>
      <c r="B9825">
        <v>1</v>
      </c>
    </row>
    <row r="9826" spans="1:2" x14ac:dyDescent="0.3">
      <c r="A9826" s="7" t="s">
        <v>7135</v>
      </c>
      <c r="B9826">
        <v>1</v>
      </c>
    </row>
    <row r="9827" spans="1:2" x14ac:dyDescent="0.3">
      <c r="A9827" s="3" t="s">
        <v>14163</v>
      </c>
      <c r="B9827">
        <v>1</v>
      </c>
    </row>
    <row r="9828" spans="1:2" x14ac:dyDescent="0.3">
      <c r="A9828" s="7" t="s">
        <v>13473</v>
      </c>
      <c r="B9828">
        <v>1</v>
      </c>
    </row>
    <row r="9829" spans="1:2" x14ac:dyDescent="0.3">
      <c r="A9829" s="3" t="s">
        <v>4361</v>
      </c>
      <c r="B9829">
        <v>1</v>
      </c>
    </row>
    <row r="9830" spans="1:2" x14ac:dyDescent="0.3">
      <c r="A9830" s="7" t="s">
        <v>1930</v>
      </c>
      <c r="B9830">
        <v>1</v>
      </c>
    </row>
    <row r="9831" spans="1:2" x14ac:dyDescent="0.3">
      <c r="A9831" s="3" t="s">
        <v>20314</v>
      </c>
      <c r="B9831">
        <v>1</v>
      </c>
    </row>
    <row r="9832" spans="1:2" x14ac:dyDescent="0.3">
      <c r="A9832" s="7" t="s">
        <v>19067</v>
      </c>
      <c r="B9832">
        <v>1</v>
      </c>
    </row>
    <row r="9833" spans="1:2" x14ac:dyDescent="0.3">
      <c r="A9833" s="3" t="s">
        <v>1609</v>
      </c>
      <c r="B9833">
        <v>1</v>
      </c>
    </row>
    <row r="9834" spans="1:2" x14ac:dyDescent="0.3">
      <c r="A9834" s="7" t="s">
        <v>1611</v>
      </c>
      <c r="B9834">
        <v>1</v>
      </c>
    </row>
    <row r="9835" spans="1:2" x14ac:dyDescent="0.3">
      <c r="A9835" s="3" t="s">
        <v>12433</v>
      </c>
      <c r="B9835">
        <v>1</v>
      </c>
    </row>
    <row r="9836" spans="1:2" x14ac:dyDescent="0.3">
      <c r="A9836" s="7" t="s">
        <v>4671</v>
      </c>
      <c r="B9836">
        <v>1</v>
      </c>
    </row>
    <row r="9837" spans="1:2" x14ac:dyDescent="0.3">
      <c r="A9837" s="3" t="s">
        <v>21074</v>
      </c>
      <c r="B9837">
        <v>1</v>
      </c>
    </row>
    <row r="9838" spans="1:2" x14ac:dyDescent="0.3">
      <c r="A9838" s="7" t="s">
        <v>21076</v>
      </c>
      <c r="B9838">
        <v>1</v>
      </c>
    </row>
    <row r="9839" spans="1:2" x14ac:dyDescent="0.3">
      <c r="A9839" s="3" t="s">
        <v>18820</v>
      </c>
      <c r="B9839">
        <v>1</v>
      </c>
    </row>
    <row r="9840" spans="1:2" x14ac:dyDescent="0.3">
      <c r="A9840" s="7" t="s">
        <v>13952</v>
      </c>
      <c r="B9840">
        <v>1</v>
      </c>
    </row>
    <row r="9841" spans="1:2" x14ac:dyDescent="0.3">
      <c r="A9841" s="3" t="s">
        <v>21142</v>
      </c>
      <c r="B9841">
        <v>1</v>
      </c>
    </row>
    <row r="9842" spans="1:2" x14ac:dyDescent="0.3">
      <c r="A9842" s="7" t="s">
        <v>21144</v>
      </c>
      <c r="B9842">
        <v>1</v>
      </c>
    </row>
    <row r="9843" spans="1:2" x14ac:dyDescent="0.3">
      <c r="A9843" s="3" t="s">
        <v>15895</v>
      </c>
      <c r="B9843">
        <v>1</v>
      </c>
    </row>
    <row r="9844" spans="1:2" x14ac:dyDescent="0.3">
      <c r="A9844" s="7" t="s">
        <v>15896</v>
      </c>
      <c r="B9844">
        <v>1</v>
      </c>
    </row>
    <row r="9845" spans="1:2" x14ac:dyDescent="0.3">
      <c r="A9845" s="3" t="s">
        <v>1560</v>
      </c>
      <c r="B9845">
        <v>1</v>
      </c>
    </row>
    <row r="9846" spans="1:2" x14ac:dyDescent="0.3">
      <c r="A9846" s="7" t="s">
        <v>1560</v>
      </c>
      <c r="B9846">
        <v>1</v>
      </c>
    </row>
    <row r="9847" spans="1:2" x14ac:dyDescent="0.3">
      <c r="A9847" s="3" t="s">
        <v>8160</v>
      </c>
      <c r="B9847">
        <v>1</v>
      </c>
    </row>
    <row r="9848" spans="1:2" x14ac:dyDescent="0.3">
      <c r="A9848" s="7" t="s">
        <v>2191</v>
      </c>
      <c r="B9848">
        <v>1</v>
      </c>
    </row>
    <row r="9849" spans="1:2" x14ac:dyDescent="0.3">
      <c r="A9849" s="3" t="s">
        <v>7198</v>
      </c>
      <c r="B9849">
        <v>1</v>
      </c>
    </row>
    <row r="9850" spans="1:2" x14ac:dyDescent="0.3">
      <c r="A9850" s="7" t="s">
        <v>7200</v>
      </c>
      <c r="B9850">
        <v>1</v>
      </c>
    </row>
    <row r="9851" spans="1:2" x14ac:dyDescent="0.3">
      <c r="A9851" s="3" t="s">
        <v>2361</v>
      </c>
      <c r="B9851">
        <v>1</v>
      </c>
    </row>
    <row r="9852" spans="1:2" x14ac:dyDescent="0.3">
      <c r="A9852" s="7" t="s">
        <v>1456</v>
      </c>
      <c r="B9852">
        <v>1</v>
      </c>
    </row>
    <row r="9853" spans="1:2" x14ac:dyDescent="0.3">
      <c r="A9853" s="3" t="s">
        <v>11614</v>
      </c>
      <c r="B9853">
        <v>1</v>
      </c>
    </row>
    <row r="9854" spans="1:2" x14ac:dyDescent="0.3">
      <c r="A9854" s="7" t="s">
        <v>11615</v>
      </c>
      <c r="B9854">
        <v>1</v>
      </c>
    </row>
    <row r="9855" spans="1:2" x14ac:dyDescent="0.3">
      <c r="A9855" s="3" t="s">
        <v>15347</v>
      </c>
      <c r="B9855">
        <v>1</v>
      </c>
    </row>
    <row r="9856" spans="1:2" x14ac:dyDescent="0.3">
      <c r="A9856" s="7" t="s">
        <v>9939</v>
      </c>
      <c r="B9856">
        <v>1</v>
      </c>
    </row>
    <row r="9857" spans="1:2" x14ac:dyDescent="0.3">
      <c r="A9857" s="3" t="s">
        <v>3741</v>
      </c>
      <c r="B9857">
        <v>1</v>
      </c>
    </row>
    <row r="9858" spans="1:2" x14ac:dyDescent="0.3">
      <c r="A9858" s="7" t="s">
        <v>1377</v>
      </c>
      <c r="B9858">
        <v>1</v>
      </c>
    </row>
    <row r="9859" spans="1:2" x14ac:dyDescent="0.3">
      <c r="A9859" s="3" t="s">
        <v>6134</v>
      </c>
      <c r="B9859">
        <v>1</v>
      </c>
    </row>
    <row r="9860" spans="1:2" x14ac:dyDescent="0.3">
      <c r="A9860" s="7" t="s">
        <v>2463</v>
      </c>
      <c r="B9860">
        <v>1</v>
      </c>
    </row>
    <row r="9861" spans="1:2" x14ac:dyDescent="0.3">
      <c r="A9861" s="3" t="s">
        <v>3725</v>
      </c>
      <c r="B9861">
        <v>1</v>
      </c>
    </row>
    <row r="9862" spans="1:2" x14ac:dyDescent="0.3">
      <c r="A9862" s="7" t="s">
        <v>1359</v>
      </c>
      <c r="B9862">
        <v>1</v>
      </c>
    </row>
    <row r="9863" spans="1:2" x14ac:dyDescent="0.3">
      <c r="A9863" s="3" t="s">
        <v>939</v>
      </c>
      <c r="B9863">
        <v>1</v>
      </c>
    </row>
    <row r="9864" spans="1:2" x14ac:dyDescent="0.3">
      <c r="A9864" s="7" t="s">
        <v>940</v>
      </c>
      <c r="B9864">
        <v>1</v>
      </c>
    </row>
    <row r="9865" spans="1:2" x14ac:dyDescent="0.3">
      <c r="A9865" s="3" t="s">
        <v>21794</v>
      </c>
      <c r="B9865">
        <v>7589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8DB9F-2F6B-40F7-9612-1AC61B96DEC2}">
  <dimension ref="A3:H47"/>
  <sheetViews>
    <sheetView topLeftCell="F1" workbookViewId="0">
      <selection activeCell="H8" sqref="H8"/>
    </sheetView>
  </sheetViews>
  <sheetFormatPr defaultRowHeight="14.4" x14ac:dyDescent="0.3"/>
  <cols>
    <col min="1" max="1" width="12.44140625" bestFit="1" customWidth="1"/>
    <col min="2" max="2" width="12.77734375" bestFit="1" customWidth="1"/>
    <col min="3" max="3" width="12" bestFit="1" customWidth="1"/>
    <col min="5" max="5" width="12.109375" customWidth="1"/>
    <col min="6" max="6" width="14.6640625" customWidth="1"/>
    <col min="7" max="7" width="13.21875" customWidth="1"/>
  </cols>
  <sheetData>
    <row r="3" spans="1:8" x14ac:dyDescent="0.3">
      <c r="A3" s="2" t="s">
        <v>21793</v>
      </c>
      <c r="B3" t="s">
        <v>21796</v>
      </c>
      <c r="C3" t="s">
        <v>21797</v>
      </c>
    </row>
    <row r="4" spans="1:8" x14ac:dyDescent="0.3">
      <c r="A4" s="3">
        <v>1980</v>
      </c>
      <c r="B4">
        <v>1450350000</v>
      </c>
      <c r="C4">
        <v>2685614785</v>
      </c>
    </row>
    <row r="5" spans="1:8" x14ac:dyDescent="0.3">
      <c r="A5" s="3">
        <v>1981</v>
      </c>
      <c r="B5">
        <v>1611450000</v>
      </c>
      <c r="C5">
        <v>2690429026</v>
      </c>
      <c r="E5" t="s">
        <v>21793</v>
      </c>
      <c r="F5" t="s">
        <v>21796</v>
      </c>
      <c r="G5" t="s">
        <v>21797</v>
      </c>
      <c r="H5" t="s">
        <v>21811</v>
      </c>
    </row>
    <row r="6" spans="1:8" x14ac:dyDescent="0.3">
      <c r="A6" s="3">
        <v>1982</v>
      </c>
      <c r="B6">
        <v>1882170000</v>
      </c>
      <c r="C6">
        <v>3329017116</v>
      </c>
      <c r="E6">
        <v>1980</v>
      </c>
      <c r="F6">
        <v>1450350000</v>
      </c>
      <c r="G6">
        <v>2685614785</v>
      </c>
      <c r="H6">
        <f>Table2[[#This Row],[Sum of gross]]/Table2[[#This Row],[Sum of budget]]</f>
        <v>1.8517011652359776</v>
      </c>
    </row>
    <row r="7" spans="1:8" x14ac:dyDescent="0.3">
      <c r="A7" s="3">
        <v>1983</v>
      </c>
      <c r="B7">
        <v>2021052000</v>
      </c>
      <c r="C7">
        <v>3032885224</v>
      </c>
      <c r="E7">
        <v>1981</v>
      </c>
      <c r="F7">
        <v>1611450000</v>
      </c>
      <c r="G7">
        <v>2690429026</v>
      </c>
      <c r="H7">
        <f>Table2[[#This Row],[Sum of gross]]/Table2[[#This Row],[Sum of budget]]</f>
        <v>1.669570278941326</v>
      </c>
    </row>
    <row r="8" spans="1:8" x14ac:dyDescent="0.3">
      <c r="A8" s="3">
        <v>1984</v>
      </c>
      <c r="B8">
        <v>2673326000</v>
      </c>
      <c r="C8">
        <v>3726410531</v>
      </c>
      <c r="E8">
        <v>1982</v>
      </c>
      <c r="F8">
        <v>1882170000</v>
      </c>
      <c r="G8">
        <v>3329017116</v>
      </c>
      <c r="H8">
        <f>Table2[[#This Row],[Sum of gross]]/Table2[[#This Row],[Sum of budget]]</f>
        <v>1.7687122395957857</v>
      </c>
    </row>
    <row r="9" spans="1:8" x14ac:dyDescent="0.3">
      <c r="A9" s="3">
        <v>1985</v>
      </c>
      <c r="B9">
        <v>3270510000</v>
      </c>
      <c r="C9">
        <v>4115830180</v>
      </c>
      <c r="E9">
        <v>1983</v>
      </c>
      <c r="F9">
        <v>2021052000</v>
      </c>
      <c r="G9">
        <v>3032885224</v>
      </c>
      <c r="H9">
        <f>Table2[[#This Row],[Sum of gross]]/Table2[[#This Row],[Sum of budget]]</f>
        <v>1.5006468037437928</v>
      </c>
    </row>
    <row r="10" spans="1:8" x14ac:dyDescent="0.3">
      <c r="A10" s="3">
        <v>1986</v>
      </c>
      <c r="B10">
        <v>3253287376</v>
      </c>
      <c r="C10">
        <v>3929461004</v>
      </c>
      <c r="E10">
        <v>1984</v>
      </c>
      <c r="F10">
        <v>2673326000</v>
      </c>
      <c r="G10">
        <v>3726410531</v>
      </c>
      <c r="H10">
        <f>Table2[[#This Row],[Sum of gross]]/Table2[[#This Row],[Sum of budget]]</f>
        <v>1.3939229749757418</v>
      </c>
    </row>
    <row r="11" spans="1:8" x14ac:dyDescent="0.3">
      <c r="A11" s="3">
        <v>1987</v>
      </c>
      <c r="B11">
        <v>3227542678</v>
      </c>
      <c r="C11">
        <v>4273563303</v>
      </c>
      <c r="E11">
        <v>1985</v>
      </c>
      <c r="F11">
        <v>3270510000</v>
      </c>
      <c r="G11">
        <v>4115830180</v>
      </c>
      <c r="H11">
        <f>Table2[[#This Row],[Sum of gross]]/Table2[[#This Row],[Sum of budget]]</f>
        <v>1.2584673888781872</v>
      </c>
    </row>
    <row r="12" spans="1:8" x14ac:dyDescent="0.3">
      <c r="A12" s="3">
        <v>1988</v>
      </c>
      <c r="B12">
        <v>3083540000</v>
      </c>
      <c r="C12">
        <v>5002031687</v>
      </c>
      <c r="E12">
        <v>1986</v>
      </c>
      <c r="F12">
        <v>3253287376</v>
      </c>
      <c r="G12">
        <v>3929461004</v>
      </c>
      <c r="H12">
        <f>Table2[[#This Row],[Sum of gross]]/Table2[[#This Row],[Sum of budget]]</f>
        <v>1.2078431905488081</v>
      </c>
    </row>
    <row r="13" spans="1:8" x14ac:dyDescent="0.3">
      <c r="A13" s="3">
        <v>1989</v>
      </c>
      <c r="B13">
        <v>3424762578</v>
      </c>
      <c r="C13">
        <v>6289308349</v>
      </c>
      <c r="E13">
        <v>1987</v>
      </c>
      <c r="F13">
        <v>3227542678</v>
      </c>
      <c r="G13">
        <v>4273563303</v>
      </c>
      <c r="H13">
        <f>Table2[[#This Row],[Sum of gross]]/Table2[[#This Row],[Sum of budget]]</f>
        <v>1.3240919576772827</v>
      </c>
    </row>
    <row r="14" spans="1:8" x14ac:dyDescent="0.3">
      <c r="A14" s="3">
        <v>1990</v>
      </c>
      <c r="B14">
        <v>3835503000</v>
      </c>
      <c r="C14">
        <v>6965881916</v>
      </c>
      <c r="E14">
        <v>1988</v>
      </c>
      <c r="F14">
        <v>3083540000</v>
      </c>
      <c r="G14">
        <v>5002031687</v>
      </c>
      <c r="H14">
        <f>Table2[[#This Row],[Sum of gross]]/Table2[[#This Row],[Sum of budget]]</f>
        <v>1.6221718177808622</v>
      </c>
    </row>
    <row r="15" spans="1:8" x14ac:dyDescent="0.3">
      <c r="A15" s="3">
        <v>1991</v>
      </c>
      <c r="B15">
        <v>3967748000</v>
      </c>
      <c r="C15">
        <v>6281771247</v>
      </c>
      <c r="E15">
        <v>1989</v>
      </c>
      <c r="F15">
        <v>3424762578</v>
      </c>
      <c r="G15">
        <v>6289308349</v>
      </c>
      <c r="H15">
        <f>Table2[[#This Row],[Sum of gross]]/Table2[[#This Row],[Sum of budget]]</f>
        <v>1.8364217097562552</v>
      </c>
    </row>
    <row r="16" spans="1:8" x14ac:dyDescent="0.3">
      <c r="A16" s="3">
        <v>1992</v>
      </c>
      <c r="B16">
        <v>3960377769</v>
      </c>
      <c r="C16">
        <v>7514414093</v>
      </c>
      <c r="E16">
        <v>1990</v>
      </c>
      <c r="F16">
        <v>3835503000</v>
      </c>
      <c r="G16">
        <v>6965881916</v>
      </c>
      <c r="H16">
        <f>Table2[[#This Row],[Sum of gross]]/Table2[[#This Row],[Sum of budget]]</f>
        <v>1.8161586409918073</v>
      </c>
    </row>
    <row r="17" spans="1:8" x14ac:dyDescent="0.3">
      <c r="A17" s="3">
        <v>1993</v>
      </c>
      <c r="B17">
        <v>3816449999</v>
      </c>
      <c r="C17">
        <v>8078380980</v>
      </c>
      <c r="E17">
        <v>1991</v>
      </c>
      <c r="F17">
        <v>3967748000</v>
      </c>
      <c r="G17">
        <v>6281771247</v>
      </c>
      <c r="H17">
        <f>Table2[[#This Row],[Sum of gross]]/Table2[[#This Row],[Sum of budget]]</f>
        <v>1.5832082196248352</v>
      </c>
    </row>
    <row r="18" spans="1:8" x14ac:dyDescent="0.3">
      <c r="A18" s="3">
        <v>1994</v>
      </c>
      <c r="B18">
        <v>4705954768</v>
      </c>
      <c r="C18">
        <v>9103337267</v>
      </c>
      <c r="E18">
        <v>1992</v>
      </c>
      <c r="F18">
        <v>3960377769</v>
      </c>
      <c r="G18">
        <v>7514414093</v>
      </c>
      <c r="H18">
        <f>Table2[[#This Row],[Sum of gross]]/Table2[[#This Row],[Sum of budget]]</f>
        <v>1.8973983118023103</v>
      </c>
    </row>
    <row r="19" spans="1:8" x14ac:dyDescent="0.3">
      <c r="A19" s="3">
        <v>1995</v>
      </c>
      <c r="B19">
        <v>4774833757</v>
      </c>
      <c r="C19">
        <v>9507967047</v>
      </c>
      <c r="E19">
        <v>1993</v>
      </c>
      <c r="F19">
        <v>3816449999</v>
      </c>
      <c r="G19">
        <v>8078380980</v>
      </c>
      <c r="H19">
        <f>Table2[[#This Row],[Sum of gross]]/Table2[[#This Row],[Sum of budget]]</f>
        <v>2.1167265343753296</v>
      </c>
    </row>
    <row r="20" spans="1:8" x14ac:dyDescent="0.3">
      <c r="A20" s="3">
        <v>1996</v>
      </c>
      <c r="B20">
        <v>5272080000</v>
      </c>
      <c r="C20">
        <v>9839404537</v>
      </c>
      <c r="E20">
        <v>1994</v>
      </c>
      <c r="F20">
        <v>4705954768</v>
      </c>
      <c r="G20">
        <v>9103337267</v>
      </c>
      <c r="H20">
        <f>Table2[[#This Row],[Sum of gross]]/Table2[[#This Row],[Sum of budget]]</f>
        <v>1.9344294018509784</v>
      </c>
    </row>
    <row r="21" spans="1:8" x14ac:dyDescent="0.3">
      <c r="A21" s="3">
        <v>1997</v>
      </c>
      <c r="B21">
        <v>6235945000</v>
      </c>
      <c r="C21">
        <v>13130832621</v>
      </c>
      <c r="E21">
        <v>1995</v>
      </c>
      <c r="F21">
        <v>4774833757</v>
      </c>
      <c r="G21">
        <v>9507967047</v>
      </c>
      <c r="H21">
        <f>Table2[[#This Row],[Sum of gross]]/Table2[[#This Row],[Sum of budget]]</f>
        <v>1.9912666138504056</v>
      </c>
    </row>
    <row r="22" spans="1:8" x14ac:dyDescent="0.3">
      <c r="A22" s="3">
        <v>1998</v>
      </c>
      <c r="B22">
        <v>6484766000</v>
      </c>
      <c r="C22">
        <v>11256846187</v>
      </c>
      <c r="E22">
        <v>1996</v>
      </c>
      <c r="F22">
        <v>5272080000</v>
      </c>
      <c r="G22">
        <v>9839404537</v>
      </c>
      <c r="H22">
        <f>Table2[[#This Row],[Sum of gross]]/Table2[[#This Row],[Sum of budget]]</f>
        <v>1.86632307115977</v>
      </c>
    </row>
    <row r="23" spans="1:8" x14ac:dyDescent="0.3">
      <c r="A23" s="3">
        <v>1999</v>
      </c>
      <c r="B23">
        <v>7395440000</v>
      </c>
      <c r="C23">
        <v>13446658677</v>
      </c>
      <c r="E23">
        <v>1997</v>
      </c>
      <c r="F23">
        <v>6235945000</v>
      </c>
      <c r="G23">
        <v>13130832621</v>
      </c>
      <c r="H23">
        <f>Table2[[#This Row],[Sum of gross]]/Table2[[#This Row],[Sum of budget]]</f>
        <v>2.1056684465626301</v>
      </c>
    </row>
    <row r="24" spans="1:8" x14ac:dyDescent="0.3">
      <c r="A24" s="3">
        <v>2000</v>
      </c>
      <c r="B24">
        <v>7027250000</v>
      </c>
      <c r="C24">
        <v>13499370541</v>
      </c>
      <c r="E24">
        <v>1998</v>
      </c>
      <c r="F24">
        <v>6484766000</v>
      </c>
      <c r="G24">
        <v>11256846187</v>
      </c>
      <c r="H24">
        <f>Table2[[#This Row],[Sum of gross]]/Table2[[#This Row],[Sum of budget]]</f>
        <v>1.7358908844205019</v>
      </c>
    </row>
    <row r="25" spans="1:8" x14ac:dyDescent="0.3">
      <c r="A25" s="3">
        <v>2001</v>
      </c>
      <c r="B25">
        <v>7117400000</v>
      </c>
      <c r="C25">
        <v>15569525180</v>
      </c>
      <c r="E25">
        <v>1999</v>
      </c>
      <c r="F25">
        <v>7395440000</v>
      </c>
      <c r="G25">
        <v>13446658677</v>
      </c>
      <c r="H25">
        <f>Table2[[#This Row],[Sum of gross]]/Table2[[#This Row],[Sum of budget]]</f>
        <v>1.8182364642266045</v>
      </c>
    </row>
    <row r="26" spans="1:8" x14ac:dyDescent="0.3">
      <c r="A26" s="3">
        <v>2002</v>
      </c>
      <c r="B26">
        <v>6889128966</v>
      </c>
      <c r="C26">
        <v>17003436520</v>
      </c>
      <c r="E26">
        <v>2000</v>
      </c>
      <c r="F26">
        <v>7027250000</v>
      </c>
      <c r="G26">
        <v>13499370541</v>
      </c>
      <c r="H26">
        <f>Table2[[#This Row],[Sum of gross]]/Table2[[#This Row],[Sum of budget]]</f>
        <v>1.9210033143832936</v>
      </c>
    </row>
    <row r="27" spans="1:8" x14ac:dyDescent="0.3">
      <c r="A27" s="3">
        <v>2003</v>
      </c>
      <c r="B27">
        <v>7377430000</v>
      </c>
      <c r="C27">
        <v>17628473304</v>
      </c>
      <c r="E27">
        <v>2001</v>
      </c>
      <c r="F27">
        <v>7117400000</v>
      </c>
      <c r="G27">
        <v>15569525180</v>
      </c>
      <c r="H27">
        <f>Table2[[#This Row],[Sum of gross]]/Table2[[#This Row],[Sum of budget]]</f>
        <v>2.187529881698373</v>
      </c>
    </row>
    <row r="28" spans="1:8" x14ac:dyDescent="0.3">
      <c r="A28" s="3">
        <v>2004</v>
      </c>
      <c r="B28">
        <v>7837827000</v>
      </c>
      <c r="C28">
        <v>18717983593</v>
      </c>
      <c r="E28">
        <v>2002</v>
      </c>
      <c r="F28">
        <v>6889128966</v>
      </c>
      <c r="G28">
        <v>17003436520</v>
      </c>
      <c r="H28">
        <f>Table2[[#This Row],[Sum of gross]]/Table2[[#This Row],[Sum of budget]]</f>
        <v>2.4681547702064024</v>
      </c>
    </row>
    <row r="29" spans="1:8" x14ac:dyDescent="0.3">
      <c r="A29" s="3">
        <v>2005</v>
      </c>
      <c r="B29">
        <v>7804494000</v>
      </c>
      <c r="C29">
        <v>17866609897</v>
      </c>
      <c r="E29">
        <v>2003</v>
      </c>
      <c r="F29">
        <v>7377430000</v>
      </c>
      <c r="G29">
        <v>17628473304</v>
      </c>
      <c r="H29">
        <f>Table2[[#This Row],[Sum of gross]]/Table2[[#This Row],[Sum of budget]]</f>
        <v>2.3895141402900468</v>
      </c>
    </row>
    <row r="30" spans="1:8" x14ac:dyDescent="0.3">
      <c r="A30" s="3">
        <v>2006</v>
      </c>
      <c r="B30">
        <v>7894700000</v>
      </c>
      <c r="C30">
        <v>18674276120</v>
      </c>
      <c r="E30">
        <v>2004</v>
      </c>
      <c r="F30">
        <v>7837827000</v>
      </c>
      <c r="G30">
        <v>18717983593</v>
      </c>
      <c r="H30">
        <f>Table2[[#This Row],[Sum of gross]]/Table2[[#This Row],[Sum of budget]]</f>
        <v>2.3881598296313507</v>
      </c>
    </row>
    <row r="31" spans="1:8" x14ac:dyDescent="0.3">
      <c r="A31" s="3">
        <v>2007</v>
      </c>
      <c r="B31">
        <v>7926510000</v>
      </c>
      <c r="C31">
        <v>20383043541</v>
      </c>
      <c r="E31">
        <v>2005</v>
      </c>
      <c r="F31">
        <v>7804494000</v>
      </c>
      <c r="G31">
        <v>17866609897</v>
      </c>
      <c r="H31">
        <f>Table2[[#This Row],[Sum of gross]]/Table2[[#This Row],[Sum of budget]]</f>
        <v>2.2892720395454207</v>
      </c>
    </row>
    <row r="32" spans="1:8" x14ac:dyDescent="0.3">
      <c r="A32" s="3">
        <v>2008</v>
      </c>
      <c r="B32">
        <v>8060730000</v>
      </c>
      <c r="C32">
        <v>21722367766</v>
      </c>
      <c r="E32">
        <v>2006</v>
      </c>
      <c r="F32">
        <v>7894700000</v>
      </c>
      <c r="G32">
        <v>18674276120</v>
      </c>
      <c r="H32">
        <f>Table2[[#This Row],[Sum of gross]]/Table2[[#This Row],[Sum of budget]]</f>
        <v>2.3654193471569536</v>
      </c>
    </row>
    <row r="33" spans="1:8" x14ac:dyDescent="0.3">
      <c r="A33" s="3">
        <v>2009</v>
      </c>
      <c r="B33">
        <v>8117000000</v>
      </c>
      <c r="C33">
        <v>23338680609</v>
      </c>
      <c r="E33">
        <v>2007</v>
      </c>
      <c r="F33">
        <v>7926510000</v>
      </c>
      <c r="G33">
        <v>20383043541</v>
      </c>
      <c r="H33">
        <f>Table2[[#This Row],[Sum of gross]]/Table2[[#This Row],[Sum of budget]]</f>
        <v>2.5715029112434098</v>
      </c>
    </row>
    <row r="34" spans="1:8" x14ac:dyDescent="0.3">
      <c r="A34" s="3">
        <v>2010</v>
      </c>
      <c r="B34">
        <v>8349750000</v>
      </c>
      <c r="C34">
        <v>23106595534</v>
      </c>
      <c r="E34">
        <v>2008</v>
      </c>
      <c r="F34">
        <v>8060730000</v>
      </c>
      <c r="G34">
        <v>21722367766</v>
      </c>
      <c r="H34">
        <f>Table2[[#This Row],[Sum of gross]]/Table2[[#This Row],[Sum of budget]]</f>
        <v>2.6948387758925061</v>
      </c>
    </row>
    <row r="35" spans="1:8" x14ac:dyDescent="0.3">
      <c r="A35" s="3">
        <v>2011</v>
      </c>
      <c r="B35">
        <v>8688730000</v>
      </c>
      <c r="C35">
        <v>24857892593</v>
      </c>
      <c r="E35">
        <v>2009</v>
      </c>
      <c r="F35">
        <v>8117000000</v>
      </c>
      <c r="G35">
        <v>23338680609</v>
      </c>
      <c r="H35">
        <f>Table2[[#This Row],[Sum of gross]]/Table2[[#This Row],[Sum of budget]]</f>
        <v>2.8752840469385239</v>
      </c>
    </row>
    <row r="36" spans="1:8" x14ac:dyDescent="0.3">
      <c r="A36" s="3">
        <v>2012</v>
      </c>
      <c r="B36">
        <v>8535795080</v>
      </c>
      <c r="C36">
        <v>25476190195</v>
      </c>
      <c r="E36">
        <v>2010</v>
      </c>
      <c r="F36">
        <v>8390750000</v>
      </c>
      <c r="G36">
        <v>23147007048</v>
      </c>
      <c r="H36">
        <f>Table2[[#This Row],[Sum of gross]]/Table2[[#This Row],[Sum of budget]]</f>
        <v>2.7586338584751067</v>
      </c>
    </row>
    <row r="37" spans="1:8" x14ac:dyDescent="0.3">
      <c r="A37" s="3">
        <v>2013</v>
      </c>
      <c r="B37">
        <v>8901170000</v>
      </c>
      <c r="C37">
        <v>25995848674</v>
      </c>
      <c r="E37">
        <v>2011</v>
      </c>
      <c r="F37">
        <v>8688730000</v>
      </c>
      <c r="G37">
        <v>24857892593</v>
      </c>
      <c r="H37">
        <f>Table2[[#This Row],[Sum of gross]]/Table2[[#This Row],[Sum of budget]]</f>
        <v>2.8609350955778345</v>
      </c>
    </row>
    <row r="38" spans="1:8" x14ac:dyDescent="0.3">
      <c r="A38" s="3">
        <v>2014</v>
      </c>
      <c r="B38">
        <v>8212800000</v>
      </c>
      <c r="C38">
        <v>26491482563</v>
      </c>
      <c r="E38">
        <v>2012</v>
      </c>
      <c r="F38">
        <v>8535795080</v>
      </c>
      <c r="G38">
        <v>25476190195</v>
      </c>
      <c r="H38">
        <f>Table2[[#This Row],[Sum of gross]]/Table2[[#This Row],[Sum of budget]]</f>
        <v>2.9846300146886846</v>
      </c>
    </row>
    <row r="39" spans="1:8" x14ac:dyDescent="0.3">
      <c r="A39" s="3">
        <v>2015</v>
      </c>
      <c r="B39">
        <v>8149126148</v>
      </c>
      <c r="C39">
        <v>26726590066</v>
      </c>
      <c r="E39">
        <v>2013</v>
      </c>
      <c r="F39">
        <v>8901170000</v>
      </c>
      <c r="G39">
        <v>25995848674</v>
      </c>
      <c r="H39">
        <f>Table2[[#This Row],[Sum of gross]]/Table2[[#This Row],[Sum of budget]]</f>
        <v>2.9204979428547033</v>
      </c>
    </row>
    <row r="40" spans="1:8" x14ac:dyDescent="0.3">
      <c r="A40" s="3">
        <v>2016</v>
      </c>
      <c r="B40">
        <v>9625500000</v>
      </c>
      <c r="C40">
        <v>28937994373</v>
      </c>
      <c r="E40">
        <v>2014</v>
      </c>
      <c r="F40">
        <v>8212800000</v>
      </c>
      <c r="G40">
        <v>26491482563</v>
      </c>
      <c r="H40">
        <f>Table2[[#This Row],[Sum of gross]]/Table2[[#This Row],[Sum of budget]]</f>
        <v>3.2256334700711085</v>
      </c>
    </row>
    <row r="41" spans="1:8" x14ac:dyDescent="0.3">
      <c r="A41" s="3">
        <v>2017</v>
      </c>
      <c r="B41">
        <v>8762700000</v>
      </c>
      <c r="C41">
        <v>28484051746</v>
      </c>
      <c r="E41">
        <v>2015</v>
      </c>
      <c r="F41">
        <v>8149126148</v>
      </c>
      <c r="G41">
        <v>26726590066</v>
      </c>
      <c r="H41">
        <f>Table2[[#This Row],[Sum of gross]]/Table2[[#This Row],[Sum of budget]]</f>
        <v>3.2796878561708578</v>
      </c>
    </row>
    <row r="42" spans="1:8" x14ac:dyDescent="0.3">
      <c r="A42" s="3">
        <v>2018</v>
      </c>
      <c r="B42">
        <v>8160980000</v>
      </c>
      <c r="C42">
        <v>28084326806</v>
      </c>
      <c r="E42">
        <v>2016</v>
      </c>
      <c r="F42">
        <v>9625500000</v>
      </c>
      <c r="G42">
        <v>28937994373</v>
      </c>
      <c r="H42">
        <f>Table2[[#This Row],[Sum of gross]]/Table2[[#This Row],[Sum of budget]]</f>
        <v>3.006388693886032</v>
      </c>
    </row>
    <row r="43" spans="1:8" x14ac:dyDescent="0.3">
      <c r="A43" s="3">
        <v>2019</v>
      </c>
      <c r="B43">
        <v>8050050000</v>
      </c>
      <c r="C43">
        <v>29488635689</v>
      </c>
      <c r="E43">
        <v>2017</v>
      </c>
      <c r="F43">
        <v>8762700000</v>
      </c>
      <c r="G43">
        <v>28484051746</v>
      </c>
      <c r="H43">
        <f>Table2[[#This Row],[Sum of gross]]/Table2[[#This Row],[Sum of budget]]</f>
        <v>3.2506021826605953</v>
      </c>
    </row>
    <row r="44" spans="1:8" x14ac:dyDescent="0.3">
      <c r="A44" s="3">
        <v>2020</v>
      </c>
      <c r="B44">
        <v>985505000</v>
      </c>
      <c r="C44">
        <v>2862891424</v>
      </c>
      <c r="E44">
        <v>2018</v>
      </c>
      <c r="F44">
        <v>8160980000</v>
      </c>
      <c r="G44">
        <v>28084326806</v>
      </c>
      <c r="H44">
        <f>Table2[[#This Row],[Sum of gross]]/Table2[[#This Row],[Sum of budget]]</f>
        <v>3.4412934238290007</v>
      </c>
    </row>
    <row r="45" spans="1:8" x14ac:dyDescent="0.3">
      <c r="A45" s="3" t="s">
        <v>21794</v>
      </c>
      <c r="B45">
        <v>238821665119</v>
      </c>
      <c r="C45">
        <v>589116312511</v>
      </c>
      <c r="E45">
        <v>2019</v>
      </c>
      <c r="F45">
        <v>8050050000</v>
      </c>
      <c r="G45">
        <v>29488635689</v>
      </c>
      <c r="H45">
        <f>Table2[[#This Row],[Sum of gross]]/Table2[[#This Row],[Sum of budget]]</f>
        <v>3.6631618050819559</v>
      </c>
    </row>
    <row r="46" spans="1:8" x14ac:dyDescent="0.3">
      <c r="E46">
        <v>2020</v>
      </c>
      <c r="F46">
        <v>985505000</v>
      </c>
      <c r="G46">
        <v>2862891424</v>
      </c>
      <c r="H46">
        <f>Table2[[#This Row],[Sum of gross]]/Table2[[#This Row],[Sum of budget]]</f>
        <v>2.9049993901603748</v>
      </c>
    </row>
    <row r="47" spans="1:8" x14ac:dyDescent="0.3">
      <c r="E47" t="s">
        <v>21794</v>
      </c>
      <c r="F47">
        <v>238862665119</v>
      </c>
      <c r="G47">
        <v>589156724025</v>
      </c>
      <c r="H47">
        <f>Table2[[#This Row],[Sum of gross]]/Table2[[#This Row],[Sum of budget]]</f>
        <v>2.4665082076827933</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0E6FB-C8E3-46B9-9741-5FA03FD50BB7}">
  <dimension ref="A3:P2765"/>
  <sheetViews>
    <sheetView topLeftCell="A5" workbookViewId="0">
      <selection activeCell="B11" sqref="B11"/>
    </sheetView>
  </sheetViews>
  <sheetFormatPr defaultRowHeight="14.4" x14ac:dyDescent="0.3"/>
  <cols>
    <col min="1" max="1" width="26" bestFit="1" customWidth="1"/>
    <col min="2" max="2" width="14.21875" bestFit="1" customWidth="1"/>
    <col min="15" max="15" width="26" bestFit="1" customWidth="1"/>
    <col min="16" max="16" width="14.44140625" bestFit="1" customWidth="1"/>
  </cols>
  <sheetData>
    <row r="3" spans="1:16" x14ac:dyDescent="0.3">
      <c r="A3" s="2" t="s">
        <v>21793</v>
      </c>
      <c r="B3" t="s">
        <v>21799</v>
      </c>
      <c r="O3" s="2" t="s">
        <v>21793</v>
      </c>
      <c r="P3" t="s">
        <v>21804</v>
      </c>
    </row>
    <row r="4" spans="1:16" x14ac:dyDescent="0.3">
      <c r="A4" s="3" t="s">
        <v>14159</v>
      </c>
      <c r="B4">
        <v>46563961</v>
      </c>
      <c r="O4" s="3" t="s">
        <v>14159</v>
      </c>
      <c r="P4" s="10">
        <v>5.4</v>
      </c>
    </row>
    <row r="5" spans="1:16" x14ac:dyDescent="0.3">
      <c r="A5" s="3" t="s">
        <v>12945</v>
      </c>
      <c r="B5">
        <v>90941129</v>
      </c>
      <c r="O5" s="3" t="s">
        <v>12945</v>
      </c>
      <c r="P5" s="10">
        <v>6.2</v>
      </c>
    </row>
    <row r="6" spans="1:16" x14ac:dyDescent="0.3">
      <c r="A6" s="3" t="s">
        <v>11066</v>
      </c>
      <c r="B6">
        <v>293092</v>
      </c>
      <c r="O6" s="3" t="s">
        <v>11066</v>
      </c>
      <c r="P6" s="10">
        <v>7.5</v>
      </c>
    </row>
    <row r="7" spans="1:16" x14ac:dyDescent="0.3">
      <c r="A7" s="3" t="s">
        <v>8706</v>
      </c>
      <c r="B7">
        <v>20205757</v>
      </c>
      <c r="O7" s="3" t="s">
        <v>8706</v>
      </c>
      <c r="P7" s="10">
        <v>7.4</v>
      </c>
    </row>
    <row r="8" spans="1:16" x14ac:dyDescent="0.3">
      <c r="A8" s="3" t="s">
        <v>12388</v>
      </c>
      <c r="B8">
        <v>45479110</v>
      </c>
      <c r="O8" s="3" t="s">
        <v>12388</v>
      </c>
      <c r="P8" s="10">
        <v>5.3</v>
      </c>
    </row>
    <row r="9" spans="1:16" x14ac:dyDescent="0.3">
      <c r="A9" s="3" t="s">
        <v>12001</v>
      </c>
      <c r="B9">
        <v>65099091.375</v>
      </c>
      <c r="O9" s="3" t="s">
        <v>12001</v>
      </c>
      <c r="P9" s="10">
        <v>7.9625000000000004</v>
      </c>
    </row>
    <row r="10" spans="1:16" x14ac:dyDescent="0.3">
      <c r="A10" s="3" t="s">
        <v>9939</v>
      </c>
      <c r="B10">
        <v>59090042</v>
      </c>
      <c r="O10" s="3" t="s">
        <v>9939</v>
      </c>
      <c r="P10" s="10">
        <v>6.0857142857142845</v>
      </c>
    </row>
    <row r="11" spans="1:16" x14ac:dyDescent="0.3">
      <c r="A11" s="3" t="s">
        <v>20311</v>
      </c>
      <c r="B11">
        <v>956425</v>
      </c>
      <c r="O11" s="3" t="s">
        <v>20311</v>
      </c>
      <c r="P11" s="10">
        <v>6.5</v>
      </c>
    </row>
    <row r="12" spans="1:16" x14ac:dyDescent="0.3">
      <c r="A12" s="3" t="s">
        <v>18748</v>
      </c>
      <c r="B12">
        <v>104501559</v>
      </c>
      <c r="O12" s="3" t="s">
        <v>18748</v>
      </c>
      <c r="P12" s="10">
        <v>6.6</v>
      </c>
    </row>
    <row r="13" spans="1:16" x14ac:dyDescent="0.3">
      <c r="A13" s="3" t="s">
        <v>19875</v>
      </c>
      <c r="B13">
        <v>650352</v>
      </c>
      <c r="O13" s="3" t="s">
        <v>19875</v>
      </c>
      <c r="P13" s="10">
        <v>6.5</v>
      </c>
    </row>
    <row r="14" spans="1:16" x14ac:dyDescent="0.3">
      <c r="A14" s="3" t="s">
        <v>19939</v>
      </c>
      <c r="B14">
        <v>368372</v>
      </c>
      <c r="O14" s="3" t="s">
        <v>19939</v>
      </c>
      <c r="P14" s="10">
        <v>5.9</v>
      </c>
    </row>
    <row r="15" spans="1:16" x14ac:dyDescent="0.3">
      <c r="A15" s="3" t="s">
        <v>16233</v>
      </c>
      <c r="B15">
        <v>129330338.16666667</v>
      </c>
      <c r="O15" s="3" t="s">
        <v>16233</v>
      </c>
      <c r="P15" s="10">
        <v>6.7166666666666677</v>
      </c>
    </row>
    <row r="16" spans="1:16" x14ac:dyDescent="0.3">
      <c r="A16" s="3" t="s">
        <v>13485</v>
      </c>
      <c r="B16">
        <v>5966390.333333333</v>
      </c>
      <c r="O16" s="3" t="s">
        <v>13485</v>
      </c>
      <c r="P16" s="10">
        <v>6.6333333333333337</v>
      </c>
    </row>
    <row r="17" spans="1:16" x14ac:dyDescent="0.3">
      <c r="A17" s="3" t="s">
        <v>13832</v>
      </c>
      <c r="B17">
        <v>7312209</v>
      </c>
      <c r="O17" s="3" t="s">
        <v>13832</v>
      </c>
      <c r="P17" s="10">
        <v>6.7</v>
      </c>
    </row>
    <row r="18" spans="1:16" x14ac:dyDescent="0.3">
      <c r="A18" s="3" t="s">
        <v>19373</v>
      </c>
      <c r="B18">
        <v>90777</v>
      </c>
      <c r="O18" s="3" t="s">
        <v>19373</v>
      </c>
      <c r="P18" s="10">
        <v>7.7</v>
      </c>
    </row>
    <row r="19" spans="1:16" x14ac:dyDescent="0.3">
      <c r="A19" s="3" t="s">
        <v>8345</v>
      </c>
      <c r="B19">
        <v>5043792.5</v>
      </c>
      <c r="O19" s="3" t="s">
        <v>8345</v>
      </c>
      <c r="P19" s="10">
        <v>6.6</v>
      </c>
    </row>
    <row r="20" spans="1:16" x14ac:dyDescent="0.3">
      <c r="A20" s="3" t="s">
        <v>13037</v>
      </c>
      <c r="B20">
        <v>11351618.5</v>
      </c>
      <c r="O20" s="3" t="s">
        <v>13037</v>
      </c>
      <c r="P20" s="10">
        <v>6.2</v>
      </c>
    </row>
    <row r="21" spans="1:16" x14ac:dyDescent="0.3">
      <c r="A21" s="3" t="s">
        <v>19840</v>
      </c>
      <c r="B21">
        <v>4960984</v>
      </c>
      <c r="O21" s="3" t="s">
        <v>19840</v>
      </c>
      <c r="P21" s="10">
        <v>7.65</v>
      </c>
    </row>
    <row r="22" spans="1:16" x14ac:dyDescent="0.3">
      <c r="A22" s="3" t="s">
        <v>8432</v>
      </c>
      <c r="B22">
        <v>176770244.89285713</v>
      </c>
      <c r="O22" s="3" t="s">
        <v>8432</v>
      </c>
      <c r="P22" s="10">
        <v>6.15</v>
      </c>
    </row>
    <row r="23" spans="1:16" x14ac:dyDescent="0.3">
      <c r="A23" s="3" t="s">
        <v>19496</v>
      </c>
      <c r="B23">
        <v>31329614.5</v>
      </c>
      <c r="O23" s="3" t="s">
        <v>19496</v>
      </c>
      <c r="P23" s="10">
        <v>6.15</v>
      </c>
    </row>
    <row r="24" spans="1:16" x14ac:dyDescent="0.3">
      <c r="A24" s="3" t="s">
        <v>17775</v>
      </c>
      <c r="B24">
        <v>55362705</v>
      </c>
      <c r="O24" s="3" t="s">
        <v>17775</v>
      </c>
      <c r="P24" s="10">
        <v>5</v>
      </c>
    </row>
    <row r="25" spans="1:16" x14ac:dyDescent="0.3">
      <c r="A25" s="3" t="s">
        <v>19281</v>
      </c>
      <c r="B25">
        <v>49263404</v>
      </c>
      <c r="O25" s="3" t="s">
        <v>19281</v>
      </c>
      <c r="P25" s="10">
        <v>6.6</v>
      </c>
    </row>
    <row r="26" spans="1:16" x14ac:dyDescent="0.3">
      <c r="A26" s="3" t="s">
        <v>3846</v>
      </c>
      <c r="B26">
        <v>2296956</v>
      </c>
      <c r="O26" s="3" t="s">
        <v>3846</v>
      </c>
      <c r="P26" s="10">
        <v>6.2</v>
      </c>
    </row>
    <row r="27" spans="1:16" x14ac:dyDescent="0.3">
      <c r="A27" s="3" t="s">
        <v>11058</v>
      </c>
      <c r="B27">
        <v>40909524.375</v>
      </c>
      <c r="O27" s="3" t="s">
        <v>11058</v>
      </c>
      <c r="P27" s="10">
        <v>6.9875000000000007</v>
      </c>
    </row>
    <row r="28" spans="1:16" x14ac:dyDescent="0.3">
      <c r="A28" s="3" t="s">
        <v>127</v>
      </c>
      <c r="B28">
        <v>10899200</v>
      </c>
      <c r="O28" s="3" t="s">
        <v>127</v>
      </c>
      <c r="P28" s="10">
        <v>6.4499999999999993</v>
      </c>
    </row>
    <row r="29" spans="1:16" x14ac:dyDescent="0.3">
      <c r="A29" s="3" t="s">
        <v>5387</v>
      </c>
      <c r="B29">
        <v>10281578.5</v>
      </c>
      <c r="O29" s="3" t="s">
        <v>5387</v>
      </c>
      <c r="P29" s="10">
        <v>7.35</v>
      </c>
    </row>
    <row r="30" spans="1:16" x14ac:dyDescent="0.3">
      <c r="A30" s="3" t="s">
        <v>18518</v>
      </c>
      <c r="B30">
        <v>11156836</v>
      </c>
      <c r="O30" s="3" t="s">
        <v>18518</v>
      </c>
      <c r="P30" s="10">
        <v>7.4</v>
      </c>
    </row>
    <row r="31" spans="1:16" x14ac:dyDescent="0.3">
      <c r="A31" s="3" t="s">
        <v>14230</v>
      </c>
      <c r="B31">
        <v>881779</v>
      </c>
      <c r="O31" s="3" t="s">
        <v>14230</v>
      </c>
      <c r="P31" s="10">
        <v>4.5999999999999996</v>
      </c>
    </row>
    <row r="32" spans="1:16" x14ac:dyDescent="0.3">
      <c r="A32" s="3" t="s">
        <v>8823</v>
      </c>
      <c r="B32">
        <v>924940</v>
      </c>
      <c r="O32" s="3" t="s">
        <v>8823</v>
      </c>
      <c r="P32" s="10">
        <v>7.7</v>
      </c>
    </row>
    <row r="33" spans="1:16" x14ac:dyDescent="0.3">
      <c r="A33" s="3" t="s">
        <v>2250</v>
      </c>
      <c r="B33">
        <v>8134030.333333333</v>
      </c>
      <c r="O33" s="3" t="s">
        <v>2250</v>
      </c>
      <c r="P33" s="10">
        <v>6.8</v>
      </c>
    </row>
    <row r="34" spans="1:16" x14ac:dyDescent="0.3">
      <c r="A34" s="3" t="s">
        <v>1006</v>
      </c>
      <c r="B34">
        <v>38634809</v>
      </c>
      <c r="O34" s="3" t="s">
        <v>1006</v>
      </c>
      <c r="P34" s="10">
        <v>6.6999999999999993</v>
      </c>
    </row>
    <row r="35" spans="1:16" x14ac:dyDescent="0.3">
      <c r="A35" s="3" t="s">
        <v>20892</v>
      </c>
      <c r="B35">
        <v>988687</v>
      </c>
      <c r="O35" s="3" t="s">
        <v>20892</v>
      </c>
      <c r="P35" s="10">
        <v>7.3</v>
      </c>
    </row>
    <row r="36" spans="1:16" x14ac:dyDescent="0.3">
      <c r="A36" s="3" t="s">
        <v>19418</v>
      </c>
      <c r="B36">
        <v>16196956</v>
      </c>
      <c r="O36" s="3" t="s">
        <v>19418</v>
      </c>
      <c r="P36" s="10">
        <v>6.333333333333333</v>
      </c>
    </row>
    <row r="37" spans="1:16" x14ac:dyDescent="0.3">
      <c r="A37" s="3" t="s">
        <v>13835</v>
      </c>
      <c r="B37">
        <v>9789651</v>
      </c>
      <c r="O37" s="3" t="s">
        <v>13835</v>
      </c>
      <c r="P37" s="10">
        <v>7.5</v>
      </c>
    </row>
    <row r="38" spans="1:16" x14ac:dyDescent="0.3">
      <c r="A38" s="3" t="s">
        <v>5794</v>
      </c>
      <c r="B38">
        <v>2970161</v>
      </c>
      <c r="O38" s="3" t="s">
        <v>5794</v>
      </c>
      <c r="P38" s="10">
        <v>7.8</v>
      </c>
    </row>
    <row r="39" spans="1:16" x14ac:dyDescent="0.3">
      <c r="A39" s="3" t="s">
        <v>17383</v>
      </c>
      <c r="B39">
        <v>18962444</v>
      </c>
      <c r="O39" s="3" t="s">
        <v>17383</v>
      </c>
      <c r="P39" s="10">
        <v>7.5</v>
      </c>
    </row>
    <row r="40" spans="1:16" x14ac:dyDescent="0.3">
      <c r="A40" s="3" t="s">
        <v>21563</v>
      </c>
      <c r="B40">
        <v>5667057</v>
      </c>
      <c r="O40" s="3" t="s">
        <v>21563</v>
      </c>
      <c r="P40" s="10">
        <v>6.5</v>
      </c>
    </row>
    <row r="41" spans="1:16" x14ac:dyDescent="0.3">
      <c r="A41" s="3" t="s">
        <v>136</v>
      </c>
      <c r="B41">
        <v>62659924.285714284</v>
      </c>
      <c r="O41" s="3" t="s">
        <v>136</v>
      </c>
      <c r="P41" s="10">
        <v>6.9666666666666668</v>
      </c>
    </row>
    <row r="42" spans="1:16" x14ac:dyDescent="0.3">
      <c r="A42" s="3" t="s">
        <v>561</v>
      </c>
      <c r="B42">
        <v>23023647.25</v>
      </c>
      <c r="O42" s="3" t="s">
        <v>561</v>
      </c>
      <c r="P42" s="10">
        <v>6</v>
      </c>
    </row>
    <row r="43" spans="1:16" x14ac:dyDescent="0.3">
      <c r="A43" s="3" t="s">
        <v>7638</v>
      </c>
      <c r="B43">
        <v>14904910</v>
      </c>
      <c r="O43" s="3" t="s">
        <v>7638</v>
      </c>
      <c r="P43" s="10">
        <v>6.6</v>
      </c>
    </row>
    <row r="44" spans="1:16" x14ac:dyDescent="0.3">
      <c r="A44" s="3" t="s">
        <v>7774</v>
      </c>
      <c r="B44">
        <v>61274</v>
      </c>
      <c r="O44" s="3" t="s">
        <v>7774</v>
      </c>
      <c r="P44" s="10">
        <v>5.3</v>
      </c>
    </row>
    <row r="45" spans="1:16" x14ac:dyDescent="0.3">
      <c r="A45" s="3" t="s">
        <v>4984</v>
      </c>
      <c r="B45">
        <v>1893139</v>
      </c>
      <c r="O45" s="3" t="s">
        <v>4984</v>
      </c>
      <c r="P45" s="10">
        <v>6.4</v>
      </c>
    </row>
    <row r="46" spans="1:16" x14ac:dyDescent="0.3">
      <c r="A46" s="3" t="s">
        <v>12089</v>
      </c>
      <c r="B46">
        <v>4931888</v>
      </c>
      <c r="O46" s="3" t="s">
        <v>12089</v>
      </c>
      <c r="P46" s="10">
        <v>6.3</v>
      </c>
    </row>
    <row r="47" spans="1:16" x14ac:dyDescent="0.3">
      <c r="A47" s="3" t="s">
        <v>6369</v>
      </c>
      <c r="B47">
        <v>483089.5</v>
      </c>
      <c r="O47" s="3" t="s">
        <v>6369</v>
      </c>
      <c r="P47" s="10">
        <v>6.3</v>
      </c>
    </row>
    <row r="48" spans="1:16" x14ac:dyDescent="0.3">
      <c r="A48" s="3" t="s">
        <v>16280</v>
      </c>
      <c r="B48">
        <v>386078</v>
      </c>
      <c r="O48" s="3" t="s">
        <v>16280</v>
      </c>
      <c r="P48" s="10">
        <v>4.9000000000000004</v>
      </c>
    </row>
    <row r="49" spans="1:16" x14ac:dyDescent="0.3">
      <c r="A49" s="3" t="s">
        <v>5887</v>
      </c>
      <c r="B49">
        <v>18115724</v>
      </c>
      <c r="O49" s="3" t="s">
        <v>5887</v>
      </c>
      <c r="P49" s="10">
        <v>6.9</v>
      </c>
    </row>
    <row r="50" spans="1:16" x14ac:dyDescent="0.3">
      <c r="A50" s="3" t="s">
        <v>883</v>
      </c>
      <c r="B50">
        <v>166558749.66666666</v>
      </c>
      <c r="O50" s="3" t="s">
        <v>883</v>
      </c>
      <c r="P50" s="10">
        <v>6.7333333333333343</v>
      </c>
    </row>
    <row r="51" spans="1:16" x14ac:dyDescent="0.3">
      <c r="A51" s="3" t="s">
        <v>17461</v>
      </c>
      <c r="B51">
        <v>3102666</v>
      </c>
      <c r="O51" s="3" t="s">
        <v>17461</v>
      </c>
      <c r="P51" s="10">
        <v>6.7</v>
      </c>
    </row>
    <row r="52" spans="1:16" x14ac:dyDescent="0.3">
      <c r="A52" s="3" t="s">
        <v>746</v>
      </c>
      <c r="B52">
        <v>7615978.7142857146</v>
      </c>
      <c r="O52" s="3" t="s">
        <v>746</v>
      </c>
      <c r="P52" s="10">
        <v>6.7714285714285714</v>
      </c>
    </row>
    <row r="53" spans="1:16" x14ac:dyDescent="0.3">
      <c r="A53" s="3" t="s">
        <v>20689</v>
      </c>
      <c r="B53">
        <v>392924807</v>
      </c>
      <c r="O53" s="3" t="s">
        <v>20689</v>
      </c>
      <c r="P53" s="10">
        <v>6.9</v>
      </c>
    </row>
    <row r="54" spans="1:16" x14ac:dyDescent="0.3">
      <c r="A54" s="3" t="s">
        <v>20963</v>
      </c>
      <c r="B54">
        <v>4376819</v>
      </c>
      <c r="O54" s="3" t="s">
        <v>20963</v>
      </c>
      <c r="P54" s="10">
        <v>7.2</v>
      </c>
    </row>
    <row r="55" spans="1:16" x14ac:dyDescent="0.3">
      <c r="A55" s="3" t="s">
        <v>4417</v>
      </c>
      <c r="B55">
        <v>95528986.63636364</v>
      </c>
      <c r="O55" s="3" t="s">
        <v>4417</v>
      </c>
      <c r="P55" s="10">
        <v>6.0090909090909088</v>
      </c>
    </row>
    <row r="56" spans="1:16" x14ac:dyDescent="0.3">
      <c r="A56" s="3" t="s">
        <v>21094</v>
      </c>
      <c r="B56">
        <v>57076286</v>
      </c>
      <c r="O56" s="3" t="s">
        <v>21094</v>
      </c>
      <c r="P56" s="10">
        <v>5.3</v>
      </c>
    </row>
    <row r="57" spans="1:16" x14ac:dyDescent="0.3">
      <c r="A57" s="3" t="s">
        <v>19043</v>
      </c>
      <c r="B57">
        <v>4439481</v>
      </c>
      <c r="O57" s="3" t="s">
        <v>19043</v>
      </c>
      <c r="P57" s="10">
        <v>7.6</v>
      </c>
    </row>
    <row r="58" spans="1:16" x14ac:dyDescent="0.3">
      <c r="A58" s="3" t="s">
        <v>11035</v>
      </c>
      <c r="B58">
        <v>163804</v>
      </c>
      <c r="O58" s="3" t="s">
        <v>11035</v>
      </c>
      <c r="P58" s="10">
        <v>6.05</v>
      </c>
    </row>
    <row r="59" spans="1:16" x14ac:dyDescent="0.3">
      <c r="A59" s="3" t="s">
        <v>9468</v>
      </c>
      <c r="B59">
        <v>48858584.5</v>
      </c>
      <c r="O59" s="3" t="s">
        <v>9468</v>
      </c>
      <c r="P59" s="10">
        <v>4.95</v>
      </c>
    </row>
    <row r="60" spans="1:16" x14ac:dyDescent="0.3">
      <c r="A60" s="3" t="s">
        <v>13781</v>
      </c>
      <c r="B60">
        <v>11782282</v>
      </c>
      <c r="O60" s="3" t="s">
        <v>13781</v>
      </c>
      <c r="P60" s="10">
        <v>6.9</v>
      </c>
    </row>
    <row r="61" spans="1:16" x14ac:dyDescent="0.3">
      <c r="A61" s="3" t="s">
        <v>15813</v>
      </c>
      <c r="B61">
        <v>36605993.5</v>
      </c>
      <c r="O61" s="3" t="s">
        <v>15813</v>
      </c>
      <c r="P61" s="10">
        <v>6.8</v>
      </c>
    </row>
    <row r="62" spans="1:16" x14ac:dyDescent="0.3">
      <c r="A62" s="3" t="s">
        <v>14769</v>
      </c>
      <c r="B62">
        <v>72339530</v>
      </c>
      <c r="O62" s="3" t="s">
        <v>14769</v>
      </c>
      <c r="P62" s="10">
        <v>5.5999999999999988</v>
      </c>
    </row>
    <row r="63" spans="1:16" x14ac:dyDescent="0.3">
      <c r="A63" s="3" t="s">
        <v>21009</v>
      </c>
      <c r="B63">
        <v>16376066</v>
      </c>
      <c r="O63" s="3" t="s">
        <v>21009</v>
      </c>
      <c r="P63" s="10">
        <v>6.7</v>
      </c>
    </row>
    <row r="64" spans="1:16" x14ac:dyDescent="0.3">
      <c r="A64" s="3" t="s">
        <v>17713</v>
      </c>
      <c r="B64">
        <v>82499399</v>
      </c>
      <c r="O64" s="3" t="s">
        <v>17713</v>
      </c>
      <c r="P64" s="10">
        <v>6.5</v>
      </c>
    </row>
    <row r="65" spans="1:16" x14ac:dyDescent="0.3">
      <c r="A65" s="3" t="s">
        <v>5692</v>
      </c>
      <c r="B65">
        <v>35763605</v>
      </c>
      <c r="O65" s="3" t="s">
        <v>5692</v>
      </c>
      <c r="P65" s="10">
        <v>5.9</v>
      </c>
    </row>
    <row r="66" spans="1:16" x14ac:dyDescent="0.3">
      <c r="A66" s="3" t="s">
        <v>11825</v>
      </c>
      <c r="B66">
        <v>92600186.666666672</v>
      </c>
      <c r="O66" s="3" t="s">
        <v>11825</v>
      </c>
      <c r="P66" s="10">
        <v>5.3666666666666671</v>
      </c>
    </row>
    <row r="67" spans="1:16" x14ac:dyDescent="0.3">
      <c r="A67" s="3" t="s">
        <v>15140</v>
      </c>
      <c r="B67">
        <v>31852619</v>
      </c>
      <c r="O67" s="3" t="s">
        <v>15140</v>
      </c>
      <c r="P67" s="10">
        <v>4.8</v>
      </c>
    </row>
    <row r="68" spans="1:16" x14ac:dyDescent="0.3">
      <c r="A68" s="3" t="s">
        <v>17571</v>
      </c>
      <c r="B68">
        <v>329862921</v>
      </c>
      <c r="O68" s="3" t="s">
        <v>17571</v>
      </c>
      <c r="P68" s="10">
        <v>6</v>
      </c>
    </row>
    <row r="69" spans="1:16" x14ac:dyDescent="0.3">
      <c r="A69" s="3" t="s">
        <v>18195</v>
      </c>
      <c r="B69">
        <v>24359373</v>
      </c>
      <c r="O69" s="3" t="s">
        <v>18195</v>
      </c>
      <c r="P69" s="10">
        <v>5.05</v>
      </c>
    </row>
    <row r="70" spans="1:16" x14ac:dyDescent="0.3">
      <c r="A70" s="3" t="s">
        <v>10298</v>
      </c>
      <c r="B70">
        <v>219331</v>
      </c>
      <c r="O70" s="3" t="s">
        <v>10298</v>
      </c>
      <c r="P70" s="10">
        <v>7.5</v>
      </c>
    </row>
    <row r="71" spans="1:16" x14ac:dyDescent="0.3">
      <c r="A71" s="3" t="s">
        <v>12268</v>
      </c>
      <c r="B71">
        <v>30680793</v>
      </c>
      <c r="O71" s="3" t="s">
        <v>12268</v>
      </c>
      <c r="P71" s="10">
        <v>8.6</v>
      </c>
    </row>
    <row r="72" spans="1:16" x14ac:dyDescent="0.3">
      <c r="A72" s="3" t="s">
        <v>12499</v>
      </c>
      <c r="B72">
        <v>19344615</v>
      </c>
      <c r="O72" s="3" t="s">
        <v>12499</v>
      </c>
      <c r="P72" s="10">
        <v>6.6</v>
      </c>
    </row>
    <row r="73" spans="1:16" x14ac:dyDescent="0.3">
      <c r="A73" s="3" t="s">
        <v>18006</v>
      </c>
      <c r="B73">
        <v>5341221</v>
      </c>
      <c r="O73" s="3" t="s">
        <v>18006</v>
      </c>
      <c r="P73" s="10">
        <v>7.1</v>
      </c>
    </row>
    <row r="74" spans="1:16" x14ac:dyDescent="0.3">
      <c r="A74" s="3" t="s">
        <v>11931</v>
      </c>
      <c r="B74">
        <v>29381649</v>
      </c>
      <c r="O74" s="3" t="s">
        <v>11931</v>
      </c>
      <c r="P74" s="10">
        <v>6.4</v>
      </c>
    </row>
    <row r="75" spans="1:16" x14ac:dyDescent="0.3">
      <c r="A75" s="3" t="s">
        <v>8103</v>
      </c>
      <c r="B75">
        <v>13642861</v>
      </c>
      <c r="O75" s="3" t="s">
        <v>8103</v>
      </c>
      <c r="P75" s="10">
        <v>7</v>
      </c>
    </row>
    <row r="76" spans="1:16" x14ac:dyDescent="0.3">
      <c r="A76" s="3" t="s">
        <v>6499</v>
      </c>
      <c r="B76">
        <v>13200170</v>
      </c>
      <c r="O76" s="3" t="s">
        <v>6499</v>
      </c>
      <c r="P76" s="10">
        <v>7.4</v>
      </c>
    </row>
    <row r="77" spans="1:16" x14ac:dyDescent="0.3">
      <c r="A77" s="3" t="s">
        <v>406</v>
      </c>
      <c r="B77">
        <v>2086905</v>
      </c>
      <c r="O77" s="3" t="s">
        <v>406</v>
      </c>
      <c r="P77" s="10">
        <v>5.5</v>
      </c>
    </row>
    <row r="78" spans="1:16" x14ac:dyDescent="0.3">
      <c r="A78" s="3" t="s">
        <v>21129</v>
      </c>
      <c r="B78">
        <v>6877</v>
      </c>
      <c r="O78" s="3" t="s">
        <v>21129</v>
      </c>
      <c r="P78" s="10">
        <v>5.3</v>
      </c>
    </row>
    <row r="79" spans="1:16" x14ac:dyDescent="0.3">
      <c r="A79" s="3" t="s">
        <v>6092</v>
      </c>
      <c r="B79">
        <v>20205757</v>
      </c>
      <c r="O79" s="3" t="s">
        <v>6092</v>
      </c>
      <c r="P79" s="10">
        <v>7.7</v>
      </c>
    </row>
    <row r="80" spans="1:16" x14ac:dyDescent="0.3">
      <c r="A80" s="3" t="s">
        <v>18339</v>
      </c>
      <c r="B80">
        <v>60052138</v>
      </c>
      <c r="O80" s="3" t="s">
        <v>18339</v>
      </c>
      <c r="P80" s="10">
        <v>6.1</v>
      </c>
    </row>
    <row r="81" spans="1:16" x14ac:dyDescent="0.3">
      <c r="A81" s="3" t="s">
        <v>17947</v>
      </c>
      <c r="B81">
        <v>2122909</v>
      </c>
      <c r="O81" s="3" t="s">
        <v>17947</v>
      </c>
      <c r="P81" s="10">
        <v>6.5</v>
      </c>
    </row>
    <row r="82" spans="1:16" x14ac:dyDescent="0.3">
      <c r="A82" s="3" t="s">
        <v>8364</v>
      </c>
      <c r="B82">
        <v>23746603.333333332</v>
      </c>
      <c r="O82" s="3" t="s">
        <v>8364</v>
      </c>
      <c r="P82" s="10">
        <v>5.8</v>
      </c>
    </row>
    <row r="83" spans="1:16" x14ac:dyDescent="0.3">
      <c r="A83" s="3" t="s">
        <v>17824</v>
      </c>
      <c r="B83">
        <v>68271729.200000003</v>
      </c>
      <c r="O83" s="3" t="s">
        <v>17824</v>
      </c>
      <c r="P83" s="10">
        <v>7</v>
      </c>
    </row>
    <row r="84" spans="1:16" x14ac:dyDescent="0.3">
      <c r="A84" s="3" t="s">
        <v>20424</v>
      </c>
      <c r="B84">
        <v>1647175</v>
      </c>
      <c r="O84" s="3" t="s">
        <v>20424</v>
      </c>
      <c r="P84" s="10">
        <v>5.8</v>
      </c>
    </row>
    <row r="85" spans="1:16" x14ac:dyDescent="0.3">
      <c r="A85" s="3" t="s">
        <v>14732</v>
      </c>
      <c r="B85">
        <v>56368118.5</v>
      </c>
      <c r="O85" s="3" t="s">
        <v>14732</v>
      </c>
      <c r="P85" s="10">
        <v>6.3</v>
      </c>
    </row>
    <row r="86" spans="1:16" x14ac:dyDescent="0.3">
      <c r="A86" s="3" t="s">
        <v>5893</v>
      </c>
      <c r="B86">
        <v>1516414</v>
      </c>
      <c r="O86" s="3" t="s">
        <v>5893</v>
      </c>
      <c r="P86" s="10">
        <v>7.5</v>
      </c>
    </row>
    <row r="87" spans="1:16" x14ac:dyDescent="0.3">
      <c r="A87" s="3" t="s">
        <v>14466</v>
      </c>
      <c r="B87">
        <v>6566277</v>
      </c>
      <c r="O87" s="3" t="s">
        <v>14466</v>
      </c>
      <c r="P87" s="10">
        <v>7</v>
      </c>
    </row>
    <row r="88" spans="1:16" x14ac:dyDescent="0.3">
      <c r="A88" s="3" t="s">
        <v>8144</v>
      </c>
      <c r="B88">
        <v>13432931</v>
      </c>
      <c r="O88" s="3" t="s">
        <v>8144</v>
      </c>
      <c r="P88" s="10">
        <v>5.75</v>
      </c>
    </row>
    <row r="89" spans="1:16" x14ac:dyDescent="0.3">
      <c r="A89" s="3" t="s">
        <v>3257</v>
      </c>
      <c r="B89">
        <v>16159562.75</v>
      </c>
      <c r="O89" s="3" t="s">
        <v>3257</v>
      </c>
      <c r="P89" s="10">
        <v>5.6499999999999995</v>
      </c>
    </row>
    <row r="90" spans="1:16" x14ac:dyDescent="0.3">
      <c r="A90" s="3" t="s">
        <v>14714</v>
      </c>
      <c r="B90">
        <v>85749034</v>
      </c>
      <c r="O90" s="3" t="s">
        <v>14714</v>
      </c>
      <c r="P90" s="10">
        <v>2.8</v>
      </c>
    </row>
    <row r="91" spans="1:16" x14ac:dyDescent="0.3">
      <c r="A91" s="3" t="s">
        <v>9943</v>
      </c>
      <c r="B91">
        <v>1624018</v>
      </c>
      <c r="O91" s="3" t="s">
        <v>9943</v>
      </c>
      <c r="P91" s="10">
        <v>5.55</v>
      </c>
    </row>
    <row r="92" spans="1:16" x14ac:dyDescent="0.3">
      <c r="A92" s="3" t="s">
        <v>12897</v>
      </c>
      <c r="B92">
        <v>40515627</v>
      </c>
      <c r="O92" s="3" t="s">
        <v>12897</v>
      </c>
      <c r="P92" s="10">
        <v>6.1000000000000005</v>
      </c>
    </row>
    <row r="93" spans="1:16" x14ac:dyDescent="0.3">
      <c r="A93" s="3" t="s">
        <v>4614</v>
      </c>
      <c r="B93">
        <v>1189315</v>
      </c>
      <c r="O93" s="3" t="s">
        <v>4614</v>
      </c>
      <c r="P93" s="10">
        <v>5.9</v>
      </c>
    </row>
    <row r="94" spans="1:16" x14ac:dyDescent="0.3">
      <c r="A94" s="3" t="s">
        <v>11382</v>
      </c>
      <c r="B94">
        <v>26385941</v>
      </c>
      <c r="O94" s="3" t="s">
        <v>11382</v>
      </c>
      <c r="P94" s="10">
        <v>6.7</v>
      </c>
    </row>
    <row r="95" spans="1:16" x14ac:dyDescent="0.3">
      <c r="A95" s="3" t="s">
        <v>16707</v>
      </c>
      <c r="B95">
        <v>91933791.599999994</v>
      </c>
      <c r="O95" s="3" t="s">
        <v>16707</v>
      </c>
      <c r="P95" s="10">
        <v>6.1599999999999993</v>
      </c>
    </row>
    <row r="96" spans="1:16" x14ac:dyDescent="0.3">
      <c r="A96" s="3" t="s">
        <v>20335</v>
      </c>
      <c r="B96">
        <v>45899176</v>
      </c>
      <c r="O96" s="3" t="s">
        <v>20335</v>
      </c>
      <c r="P96" s="10">
        <v>6.5333333333333341</v>
      </c>
    </row>
    <row r="97" spans="1:16" x14ac:dyDescent="0.3">
      <c r="A97" s="3" t="s">
        <v>20944</v>
      </c>
      <c r="B97">
        <v>487420</v>
      </c>
      <c r="O97" s="3" t="s">
        <v>20944</v>
      </c>
      <c r="P97" s="10">
        <v>4</v>
      </c>
    </row>
    <row r="98" spans="1:16" x14ac:dyDescent="0.3">
      <c r="A98" s="3" t="s">
        <v>13938</v>
      </c>
      <c r="B98">
        <v>56362526.5</v>
      </c>
      <c r="O98" s="3" t="s">
        <v>13938</v>
      </c>
      <c r="P98" s="10">
        <v>5.8</v>
      </c>
    </row>
    <row r="99" spans="1:16" x14ac:dyDescent="0.3">
      <c r="A99" s="3" t="s">
        <v>12755</v>
      </c>
      <c r="B99">
        <v>26065103.5</v>
      </c>
      <c r="O99" s="3" t="s">
        <v>12755</v>
      </c>
      <c r="P99" s="10">
        <v>6.5500000000000007</v>
      </c>
    </row>
    <row r="100" spans="1:16" x14ac:dyDescent="0.3">
      <c r="A100" s="3" t="s">
        <v>14326</v>
      </c>
      <c r="B100">
        <v>1266341</v>
      </c>
      <c r="O100" s="3" t="s">
        <v>14326</v>
      </c>
      <c r="P100" s="10">
        <v>8.1999999999999993</v>
      </c>
    </row>
    <row r="101" spans="1:16" x14ac:dyDescent="0.3">
      <c r="A101" s="3" t="s">
        <v>14922</v>
      </c>
      <c r="B101">
        <v>118429069.25</v>
      </c>
      <c r="O101" s="3" t="s">
        <v>14922</v>
      </c>
      <c r="P101" s="10">
        <v>7.1</v>
      </c>
    </row>
    <row r="102" spans="1:16" x14ac:dyDescent="0.3">
      <c r="A102" s="3" t="s">
        <v>10516</v>
      </c>
      <c r="B102">
        <v>4714658</v>
      </c>
      <c r="O102" s="3" t="s">
        <v>10516</v>
      </c>
      <c r="P102" s="10">
        <v>6.3</v>
      </c>
    </row>
    <row r="103" spans="1:16" x14ac:dyDescent="0.3">
      <c r="A103" s="3" t="s">
        <v>4916</v>
      </c>
      <c r="B103">
        <v>16262415</v>
      </c>
      <c r="O103" s="3" t="s">
        <v>4916</v>
      </c>
      <c r="P103" s="10">
        <v>6.9</v>
      </c>
    </row>
    <row r="104" spans="1:16" x14ac:dyDescent="0.3">
      <c r="A104" s="3" t="s">
        <v>19465</v>
      </c>
      <c r="B104">
        <v>33213241</v>
      </c>
      <c r="O104" s="3" t="s">
        <v>19465</v>
      </c>
      <c r="P104" s="10">
        <v>6.4</v>
      </c>
    </row>
    <row r="105" spans="1:16" x14ac:dyDescent="0.3">
      <c r="A105" s="3" t="s">
        <v>1430</v>
      </c>
      <c r="B105">
        <v>20205757</v>
      </c>
      <c r="O105" s="3" t="s">
        <v>1430</v>
      </c>
      <c r="P105" s="10">
        <v>5.85</v>
      </c>
    </row>
    <row r="106" spans="1:16" x14ac:dyDescent="0.3">
      <c r="A106" s="3" t="s">
        <v>16717</v>
      </c>
      <c r="B106">
        <v>371090207.33333331</v>
      </c>
      <c r="O106" s="3" t="s">
        <v>16717</v>
      </c>
      <c r="P106" s="10">
        <v>7.2333333333333334</v>
      </c>
    </row>
    <row r="107" spans="1:16" x14ac:dyDescent="0.3">
      <c r="A107" s="3" t="s">
        <v>19227</v>
      </c>
      <c r="B107">
        <v>98726976.666666672</v>
      </c>
      <c r="O107" s="3" t="s">
        <v>19227</v>
      </c>
      <c r="P107" s="10">
        <v>5.3999999999999995</v>
      </c>
    </row>
    <row r="108" spans="1:16" x14ac:dyDescent="0.3">
      <c r="A108" s="3" t="s">
        <v>18481</v>
      </c>
      <c r="B108">
        <v>587174</v>
      </c>
      <c r="O108" s="3" t="s">
        <v>18481</v>
      </c>
      <c r="P108" s="10">
        <v>6.7</v>
      </c>
    </row>
    <row r="109" spans="1:16" x14ac:dyDescent="0.3">
      <c r="A109" s="3" t="s">
        <v>11911</v>
      </c>
      <c r="B109">
        <v>765705</v>
      </c>
      <c r="O109" s="3" t="s">
        <v>11911</v>
      </c>
      <c r="P109" s="10">
        <v>6.5</v>
      </c>
    </row>
    <row r="110" spans="1:16" x14ac:dyDescent="0.3">
      <c r="A110" s="3" t="s">
        <v>15258</v>
      </c>
      <c r="B110">
        <v>10174839</v>
      </c>
      <c r="O110" s="3" t="s">
        <v>15258</v>
      </c>
      <c r="P110" s="10">
        <v>7.9</v>
      </c>
    </row>
    <row r="111" spans="1:16" x14ac:dyDescent="0.3">
      <c r="A111" s="3" t="s">
        <v>14710</v>
      </c>
      <c r="B111">
        <v>1383969.5</v>
      </c>
      <c r="O111" s="3" t="s">
        <v>14710</v>
      </c>
      <c r="P111" s="10">
        <v>7.4499999999999993</v>
      </c>
    </row>
    <row r="112" spans="1:16" x14ac:dyDescent="0.3">
      <c r="A112" s="3" t="s">
        <v>7240</v>
      </c>
      <c r="B112">
        <v>3251163.6666666665</v>
      </c>
      <c r="O112" s="3" t="s">
        <v>7240</v>
      </c>
      <c r="P112" s="10">
        <v>6.5999999999999988</v>
      </c>
    </row>
    <row r="113" spans="1:16" x14ac:dyDescent="0.3">
      <c r="A113" s="3" t="s">
        <v>3933</v>
      </c>
      <c r="B113">
        <v>3769990</v>
      </c>
      <c r="O113" s="3" t="s">
        <v>3933</v>
      </c>
      <c r="P113" s="10">
        <v>7</v>
      </c>
    </row>
    <row r="114" spans="1:16" x14ac:dyDescent="0.3">
      <c r="A114" s="3" t="s">
        <v>624</v>
      </c>
      <c r="B114">
        <v>5073</v>
      </c>
      <c r="O114" s="3" t="s">
        <v>624</v>
      </c>
      <c r="P114" s="10">
        <v>7.8</v>
      </c>
    </row>
    <row r="115" spans="1:16" x14ac:dyDescent="0.3">
      <c r="A115" s="3" t="s">
        <v>13105</v>
      </c>
      <c r="B115">
        <v>528245</v>
      </c>
      <c r="O115" s="3" t="s">
        <v>13105</v>
      </c>
      <c r="P115" s="10">
        <v>7.8</v>
      </c>
    </row>
    <row r="116" spans="1:16" x14ac:dyDescent="0.3">
      <c r="A116" s="3" t="s">
        <v>5785</v>
      </c>
      <c r="B116">
        <v>21413502</v>
      </c>
      <c r="O116" s="3" t="s">
        <v>5785</v>
      </c>
      <c r="P116" s="10">
        <v>6.4</v>
      </c>
    </row>
    <row r="117" spans="1:16" x14ac:dyDescent="0.3">
      <c r="A117" s="3" t="s">
        <v>17530</v>
      </c>
      <c r="B117">
        <v>240031326.57142857</v>
      </c>
      <c r="O117" s="3" t="s">
        <v>17530</v>
      </c>
      <c r="P117" s="10">
        <v>7.0857142857142872</v>
      </c>
    </row>
    <row r="118" spans="1:16" x14ac:dyDescent="0.3">
      <c r="A118" s="3" t="s">
        <v>12222</v>
      </c>
      <c r="B118">
        <v>44460850</v>
      </c>
      <c r="O118" s="3" t="s">
        <v>12222</v>
      </c>
      <c r="P118" s="10">
        <v>6.6</v>
      </c>
    </row>
    <row r="119" spans="1:16" x14ac:dyDescent="0.3">
      <c r="A119" s="3" t="s">
        <v>7661</v>
      </c>
      <c r="B119">
        <v>3335984</v>
      </c>
      <c r="O119" s="3" t="s">
        <v>7661</v>
      </c>
      <c r="P119" s="10">
        <v>5.4</v>
      </c>
    </row>
    <row r="120" spans="1:16" x14ac:dyDescent="0.3">
      <c r="A120" s="3" t="s">
        <v>3852</v>
      </c>
      <c r="B120">
        <v>19852026</v>
      </c>
      <c r="O120" s="3" t="s">
        <v>3852</v>
      </c>
      <c r="P120" s="10">
        <v>5.8200000000000012</v>
      </c>
    </row>
    <row r="121" spans="1:16" x14ac:dyDescent="0.3">
      <c r="A121" s="3" t="s">
        <v>11521</v>
      </c>
      <c r="B121">
        <v>151086</v>
      </c>
      <c r="O121" s="3" t="s">
        <v>11521</v>
      </c>
      <c r="P121" s="10">
        <v>7.7</v>
      </c>
    </row>
    <row r="122" spans="1:16" x14ac:dyDescent="0.3">
      <c r="A122" s="3" t="s">
        <v>3560</v>
      </c>
      <c r="B122">
        <v>4601256</v>
      </c>
      <c r="O122" s="3" t="s">
        <v>3560</v>
      </c>
      <c r="P122" s="10">
        <v>4.9000000000000004</v>
      </c>
    </row>
    <row r="123" spans="1:16" x14ac:dyDescent="0.3">
      <c r="A123" s="3" t="s">
        <v>3862</v>
      </c>
      <c r="B123">
        <v>14575193</v>
      </c>
      <c r="O123" s="3" t="s">
        <v>3862</v>
      </c>
      <c r="P123" s="10">
        <v>7</v>
      </c>
    </row>
    <row r="124" spans="1:16" x14ac:dyDescent="0.3">
      <c r="A124" s="3" t="s">
        <v>5476</v>
      </c>
      <c r="B124">
        <v>858591</v>
      </c>
      <c r="O124" s="3" t="s">
        <v>5476</v>
      </c>
      <c r="P124" s="10">
        <v>4.8</v>
      </c>
    </row>
    <row r="125" spans="1:16" x14ac:dyDescent="0.3">
      <c r="A125" s="3" t="s">
        <v>20496</v>
      </c>
      <c r="B125">
        <v>237708</v>
      </c>
      <c r="O125" s="3" t="s">
        <v>20496</v>
      </c>
      <c r="P125" s="10">
        <v>5.7</v>
      </c>
    </row>
    <row r="126" spans="1:16" x14ac:dyDescent="0.3">
      <c r="A126" s="3" t="s">
        <v>6992</v>
      </c>
      <c r="B126">
        <v>6819356.4000000004</v>
      </c>
      <c r="O126" s="3" t="s">
        <v>6992</v>
      </c>
      <c r="P126" s="10">
        <v>6.7399999999999993</v>
      </c>
    </row>
    <row r="127" spans="1:16" x14ac:dyDescent="0.3">
      <c r="A127" s="3" t="s">
        <v>887</v>
      </c>
      <c r="B127">
        <v>2154696</v>
      </c>
      <c r="O127" s="3" t="s">
        <v>887</v>
      </c>
      <c r="P127" s="10">
        <v>4.3</v>
      </c>
    </row>
    <row r="128" spans="1:16" x14ac:dyDescent="0.3">
      <c r="A128" s="3" t="s">
        <v>4671</v>
      </c>
      <c r="B128">
        <v>4425045.5</v>
      </c>
      <c r="O128" s="3" t="s">
        <v>4671</v>
      </c>
      <c r="P128" s="10">
        <v>7.5</v>
      </c>
    </row>
    <row r="129" spans="1:16" x14ac:dyDescent="0.3">
      <c r="A129" s="3" t="s">
        <v>18872</v>
      </c>
      <c r="B129">
        <v>4381603</v>
      </c>
      <c r="O129" s="3" t="s">
        <v>18872</v>
      </c>
      <c r="P129" s="10">
        <v>5.7</v>
      </c>
    </row>
    <row r="130" spans="1:16" x14ac:dyDescent="0.3">
      <c r="A130" s="3" t="s">
        <v>14936</v>
      </c>
      <c r="B130">
        <v>69140878.666666672</v>
      </c>
      <c r="O130" s="3" t="s">
        <v>14936</v>
      </c>
      <c r="P130" s="10">
        <v>6.7333333333333334</v>
      </c>
    </row>
    <row r="131" spans="1:16" x14ac:dyDescent="0.3">
      <c r="A131" s="3" t="s">
        <v>20276</v>
      </c>
      <c r="B131">
        <v>490719763</v>
      </c>
      <c r="O131" s="3" t="s">
        <v>20276</v>
      </c>
      <c r="P131" s="10">
        <v>7.4</v>
      </c>
    </row>
    <row r="132" spans="1:16" x14ac:dyDescent="0.3">
      <c r="A132" s="3" t="s">
        <v>7621</v>
      </c>
      <c r="B132">
        <v>3267313</v>
      </c>
      <c r="O132" s="3" t="s">
        <v>7621</v>
      </c>
      <c r="P132" s="10">
        <v>6.5</v>
      </c>
    </row>
    <row r="133" spans="1:16" x14ac:dyDescent="0.3">
      <c r="A133" s="3" t="s">
        <v>7451</v>
      </c>
      <c r="B133">
        <v>32442701</v>
      </c>
      <c r="O133" s="3" t="s">
        <v>7451</v>
      </c>
      <c r="P133" s="10">
        <v>6.8</v>
      </c>
    </row>
    <row r="134" spans="1:16" x14ac:dyDescent="0.3">
      <c r="A134" s="3" t="s">
        <v>12512</v>
      </c>
      <c r="B134">
        <v>264349</v>
      </c>
      <c r="O134" s="3" t="s">
        <v>12512</v>
      </c>
      <c r="P134" s="10">
        <v>6.6</v>
      </c>
    </row>
    <row r="135" spans="1:16" x14ac:dyDescent="0.3">
      <c r="A135" s="3" t="s">
        <v>11849</v>
      </c>
      <c r="B135">
        <v>279628031.55555558</v>
      </c>
      <c r="O135" s="3" t="s">
        <v>11849</v>
      </c>
      <c r="P135" s="10">
        <v>6.4222222222222216</v>
      </c>
    </row>
    <row r="136" spans="1:16" x14ac:dyDescent="0.3">
      <c r="A136" s="3" t="s">
        <v>20876</v>
      </c>
      <c r="B136">
        <v>10421847</v>
      </c>
      <c r="O136" s="3" t="s">
        <v>20876</v>
      </c>
      <c r="P136" s="10">
        <v>6.5</v>
      </c>
    </row>
    <row r="137" spans="1:16" x14ac:dyDescent="0.3">
      <c r="A137" s="3" t="s">
        <v>9814</v>
      </c>
      <c r="B137">
        <v>6537036</v>
      </c>
      <c r="O137" s="3" t="s">
        <v>9814</v>
      </c>
      <c r="P137" s="10">
        <v>4.7</v>
      </c>
    </row>
    <row r="138" spans="1:16" x14ac:dyDescent="0.3">
      <c r="A138" s="3" t="s">
        <v>15987</v>
      </c>
      <c r="B138">
        <v>267045765</v>
      </c>
      <c r="O138" s="3" t="s">
        <v>15987</v>
      </c>
      <c r="P138" s="10">
        <v>7.1</v>
      </c>
    </row>
    <row r="139" spans="1:16" x14ac:dyDescent="0.3">
      <c r="A139" s="3" t="s">
        <v>4268</v>
      </c>
      <c r="B139">
        <v>53719773.799999997</v>
      </c>
      <c r="O139" s="3" t="s">
        <v>4268</v>
      </c>
      <c r="P139" s="10">
        <v>6.9599999999999991</v>
      </c>
    </row>
    <row r="140" spans="1:16" x14ac:dyDescent="0.3">
      <c r="A140" s="3" t="s">
        <v>17701</v>
      </c>
      <c r="B140">
        <v>592116</v>
      </c>
      <c r="O140" s="3" t="s">
        <v>17701</v>
      </c>
      <c r="P140" s="10">
        <v>6.4</v>
      </c>
    </row>
    <row r="141" spans="1:16" x14ac:dyDescent="0.3">
      <c r="A141" s="3" t="s">
        <v>6199</v>
      </c>
      <c r="B141">
        <v>59489799</v>
      </c>
      <c r="O141" s="3" t="s">
        <v>6199</v>
      </c>
      <c r="P141" s="10">
        <v>6.9</v>
      </c>
    </row>
    <row r="142" spans="1:16" x14ac:dyDescent="0.3">
      <c r="A142" s="3" t="s">
        <v>11146</v>
      </c>
      <c r="B142">
        <v>145278448.125</v>
      </c>
      <c r="O142" s="3" t="s">
        <v>11146</v>
      </c>
      <c r="P142" s="10">
        <v>5.8000000000000007</v>
      </c>
    </row>
    <row r="143" spans="1:16" x14ac:dyDescent="0.3">
      <c r="A143" s="3" t="s">
        <v>17495</v>
      </c>
      <c r="B143">
        <v>156369541.75</v>
      </c>
      <c r="O143" s="3" t="s">
        <v>17495</v>
      </c>
      <c r="P143" s="10">
        <v>6.3374999999999986</v>
      </c>
    </row>
    <row r="144" spans="1:16" x14ac:dyDescent="0.3">
      <c r="A144" s="3" t="s">
        <v>12696</v>
      </c>
      <c r="B144">
        <v>33988736</v>
      </c>
      <c r="O144" s="3" t="s">
        <v>12696</v>
      </c>
      <c r="P144" s="10">
        <v>5.4</v>
      </c>
    </row>
    <row r="145" spans="1:16" x14ac:dyDescent="0.3">
      <c r="A145" s="3" t="s">
        <v>5577</v>
      </c>
      <c r="B145">
        <v>33505154</v>
      </c>
      <c r="O145" s="3" t="s">
        <v>5577</v>
      </c>
      <c r="P145" s="10">
        <v>6.0666666666666664</v>
      </c>
    </row>
    <row r="146" spans="1:16" x14ac:dyDescent="0.3">
      <c r="A146" s="3" t="s">
        <v>4450</v>
      </c>
      <c r="B146">
        <v>12793213</v>
      </c>
      <c r="O146" s="3" t="s">
        <v>4450</v>
      </c>
      <c r="P146" s="10">
        <v>6.3</v>
      </c>
    </row>
    <row r="147" spans="1:16" x14ac:dyDescent="0.3">
      <c r="A147" s="3" t="s">
        <v>14216</v>
      </c>
      <c r="B147">
        <v>40355187.5</v>
      </c>
      <c r="O147" s="3" t="s">
        <v>14216</v>
      </c>
      <c r="P147" s="10">
        <v>6.65</v>
      </c>
    </row>
    <row r="148" spans="1:16" x14ac:dyDescent="0.3">
      <c r="A148" s="3" t="s">
        <v>361</v>
      </c>
      <c r="B148">
        <v>2482723.6666666665</v>
      </c>
      <c r="O148" s="3" t="s">
        <v>361</v>
      </c>
      <c r="P148" s="10">
        <v>7.2</v>
      </c>
    </row>
    <row r="149" spans="1:16" x14ac:dyDescent="0.3">
      <c r="A149" s="3" t="s">
        <v>18780</v>
      </c>
      <c r="B149">
        <v>13156856</v>
      </c>
      <c r="O149" s="3" t="s">
        <v>18780</v>
      </c>
      <c r="P149" s="10">
        <v>8.1</v>
      </c>
    </row>
    <row r="150" spans="1:16" x14ac:dyDescent="0.3">
      <c r="A150" s="3" t="s">
        <v>13473</v>
      </c>
      <c r="B150">
        <v>81792507.5</v>
      </c>
      <c r="O150" s="3" t="s">
        <v>13473</v>
      </c>
      <c r="P150" s="10">
        <v>6.36</v>
      </c>
    </row>
    <row r="151" spans="1:16" x14ac:dyDescent="0.3">
      <c r="A151" s="3" t="s">
        <v>5686</v>
      </c>
      <c r="B151">
        <v>3457693.3333333335</v>
      </c>
      <c r="O151" s="3" t="s">
        <v>5686</v>
      </c>
      <c r="P151" s="10">
        <v>6.3666666666666671</v>
      </c>
    </row>
    <row r="152" spans="1:16" x14ac:dyDescent="0.3">
      <c r="A152" s="3" t="s">
        <v>13254</v>
      </c>
      <c r="B152">
        <v>3039587</v>
      </c>
      <c r="O152" s="3" t="s">
        <v>13254</v>
      </c>
      <c r="P152" s="10">
        <v>6.8</v>
      </c>
    </row>
    <row r="153" spans="1:16" x14ac:dyDescent="0.3">
      <c r="A153" s="3" t="s">
        <v>6051</v>
      </c>
      <c r="B153">
        <v>20554</v>
      </c>
      <c r="O153" s="3" t="s">
        <v>6051</v>
      </c>
      <c r="P153" s="10">
        <v>7.2</v>
      </c>
    </row>
    <row r="154" spans="1:16" x14ac:dyDescent="0.3">
      <c r="A154" s="3" t="s">
        <v>10924</v>
      </c>
      <c r="B154">
        <v>17997042</v>
      </c>
      <c r="O154" s="3" t="s">
        <v>10924</v>
      </c>
      <c r="P154" s="10">
        <v>6.6000000000000005</v>
      </c>
    </row>
    <row r="155" spans="1:16" x14ac:dyDescent="0.3">
      <c r="A155" s="3" t="s">
        <v>3808</v>
      </c>
      <c r="B155">
        <v>20205757</v>
      </c>
      <c r="O155" s="3" t="s">
        <v>3808</v>
      </c>
      <c r="P155" s="10">
        <v>5.9</v>
      </c>
    </row>
    <row r="156" spans="1:16" x14ac:dyDescent="0.3">
      <c r="A156" s="3" t="s">
        <v>20165</v>
      </c>
      <c r="B156">
        <v>226945087</v>
      </c>
      <c r="O156" s="3" t="s">
        <v>20165</v>
      </c>
      <c r="P156" s="10">
        <v>7.6</v>
      </c>
    </row>
    <row r="157" spans="1:16" x14ac:dyDescent="0.3">
      <c r="A157" s="3" t="s">
        <v>13082</v>
      </c>
      <c r="B157">
        <v>88929111</v>
      </c>
      <c r="O157" s="3" t="s">
        <v>13082</v>
      </c>
      <c r="P157" s="10">
        <v>4.4000000000000004</v>
      </c>
    </row>
    <row r="158" spans="1:16" x14ac:dyDescent="0.3">
      <c r="A158" s="3" t="s">
        <v>4002</v>
      </c>
      <c r="B158">
        <v>13839404</v>
      </c>
      <c r="O158" s="3" t="s">
        <v>4002</v>
      </c>
      <c r="P158" s="10">
        <v>6.7</v>
      </c>
    </row>
    <row r="159" spans="1:16" x14ac:dyDescent="0.3">
      <c r="A159" s="3" t="s">
        <v>2810</v>
      </c>
      <c r="B159">
        <v>3985178</v>
      </c>
      <c r="O159" s="3" t="s">
        <v>2810</v>
      </c>
      <c r="P159" s="10">
        <v>6.1749999999999998</v>
      </c>
    </row>
    <row r="160" spans="1:16" x14ac:dyDescent="0.3">
      <c r="A160" s="3" t="s">
        <v>20162</v>
      </c>
      <c r="B160">
        <v>807817888</v>
      </c>
      <c r="O160" s="3" t="s">
        <v>20162</v>
      </c>
      <c r="P160" s="10">
        <v>8.4</v>
      </c>
    </row>
    <row r="161" spans="1:16" x14ac:dyDescent="0.3">
      <c r="A161" s="3" t="s">
        <v>3025</v>
      </c>
      <c r="B161">
        <v>50143455.619047619</v>
      </c>
      <c r="O161" s="3" t="s">
        <v>3025</v>
      </c>
      <c r="P161" s="10">
        <v>6.8000000000000007</v>
      </c>
    </row>
    <row r="162" spans="1:16" x14ac:dyDescent="0.3">
      <c r="A162" s="3" t="s">
        <v>6628</v>
      </c>
      <c r="B162">
        <v>81164271.5</v>
      </c>
      <c r="O162" s="3" t="s">
        <v>6628</v>
      </c>
      <c r="P162" s="10">
        <v>6.95</v>
      </c>
    </row>
    <row r="163" spans="1:16" x14ac:dyDescent="0.3">
      <c r="A163" s="3" t="s">
        <v>13812</v>
      </c>
      <c r="B163">
        <v>1526951</v>
      </c>
      <c r="O163" s="3" t="s">
        <v>13812</v>
      </c>
      <c r="P163" s="10">
        <v>5.3</v>
      </c>
    </row>
    <row r="164" spans="1:16" x14ac:dyDescent="0.3">
      <c r="A164" s="3" t="s">
        <v>2529</v>
      </c>
      <c r="B164">
        <v>20527921</v>
      </c>
      <c r="O164" s="3" t="s">
        <v>2529</v>
      </c>
      <c r="P164" s="10">
        <v>5.5333333333333341</v>
      </c>
    </row>
    <row r="165" spans="1:16" x14ac:dyDescent="0.3">
      <c r="A165" s="3" t="s">
        <v>4050</v>
      </c>
      <c r="B165">
        <v>1576615</v>
      </c>
      <c r="O165" s="3" t="s">
        <v>4050</v>
      </c>
      <c r="P165" s="10">
        <v>2.6</v>
      </c>
    </row>
    <row r="166" spans="1:16" x14ac:dyDescent="0.3">
      <c r="A166" s="3" t="s">
        <v>1560</v>
      </c>
      <c r="B166">
        <v>23137454.333333332</v>
      </c>
      <c r="O166" s="3" t="s">
        <v>1560</v>
      </c>
      <c r="P166" s="10">
        <v>5.7</v>
      </c>
    </row>
    <row r="167" spans="1:16" x14ac:dyDescent="0.3">
      <c r="A167" s="3" t="s">
        <v>285</v>
      </c>
      <c r="B167">
        <v>20205757</v>
      </c>
      <c r="O167" s="3" t="s">
        <v>285</v>
      </c>
      <c r="P167" s="10">
        <v>8.3000000000000007</v>
      </c>
    </row>
    <row r="168" spans="1:16" x14ac:dyDescent="0.3">
      <c r="A168" s="3" t="s">
        <v>2849</v>
      </c>
      <c r="B168">
        <v>8349284</v>
      </c>
      <c r="O168" s="3" t="s">
        <v>2849</v>
      </c>
      <c r="P168" s="10">
        <v>7.6</v>
      </c>
    </row>
    <row r="169" spans="1:16" x14ac:dyDescent="0.3">
      <c r="A169" s="3" t="s">
        <v>15273</v>
      </c>
      <c r="B169">
        <v>16675602.333333334</v>
      </c>
      <c r="O169" s="3" t="s">
        <v>15273</v>
      </c>
      <c r="P169" s="10">
        <v>6.8</v>
      </c>
    </row>
    <row r="170" spans="1:16" x14ac:dyDescent="0.3">
      <c r="A170" s="3" t="s">
        <v>8068</v>
      </c>
      <c r="B170">
        <v>109875899.25</v>
      </c>
      <c r="O170" s="3" t="s">
        <v>8068</v>
      </c>
      <c r="P170" s="10">
        <v>6.3000000000000007</v>
      </c>
    </row>
    <row r="171" spans="1:16" x14ac:dyDescent="0.3">
      <c r="A171" s="3" t="s">
        <v>19137</v>
      </c>
      <c r="B171">
        <v>40423945</v>
      </c>
      <c r="O171" s="3" t="s">
        <v>19137</v>
      </c>
      <c r="P171" s="10">
        <v>6.9</v>
      </c>
    </row>
    <row r="172" spans="1:16" x14ac:dyDescent="0.3">
      <c r="A172" s="3" t="s">
        <v>10429</v>
      </c>
      <c r="B172">
        <v>801985</v>
      </c>
      <c r="O172" s="3" t="s">
        <v>10429</v>
      </c>
      <c r="P172" s="10">
        <v>7.6</v>
      </c>
    </row>
    <row r="173" spans="1:16" x14ac:dyDescent="0.3">
      <c r="A173" s="3" t="s">
        <v>15840</v>
      </c>
      <c r="B173">
        <v>11179372</v>
      </c>
      <c r="O173" s="3" t="s">
        <v>15840</v>
      </c>
      <c r="P173" s="10">
        <v>8</v>
      </c>
    </row>
    <row r="174" spans="1:16" x14ac:dyDescent="0.3">
      <c r="A174" s="3" t="s">
        <v>18014</v>
      </c>
      <c r="B174">
        <v>1386088</v>
      </c>
      <c r="O174" s="3" t="s">
        <v>18014</v>
      </c>
      <c r="P174" s="10">
        <v>6</v>
      </c>
    </row>
    <row r="175" spans="1:16" x14ac:dyDescent="0.3">
      <c r="A175" s="3" t="s">
        <v>19091</v>
      </c>
      <c r="B175">
        <v>84417</v>
      </c>
      <c r="O175" s="3" t="s">
        <v>19091</v>
      </c>
      <c r="P175" s="10">
        <v>6.8</v>
      </c>
    </row>
    <row r="176" spans="1:16" x14ac:dyDescent="0.3">
      <c r="A176" s="3" t="s">
        <v>21729</v>
      </c>
      <c r="B176">
        <v>1715851</v>
      </c>
      <c r="O176" s="3" t="s">
        <v>21729</v>
      </c>
      <c r="P176" s="10">
        <v>4.5</v>
      </c>
    </row>
    <row r="177" spans="1:16" x14ac:dyDescent="0.3">
      <c r="A177" s="3" t="s">
        <v>1215</v>
      </c>
      <c r="B177">
        <v>5365691</v>
      </c>
      <c r="O177" s="3" t="s">
        <v>1215</v>
      </c>
      <c r="P177" s="10">
        <v>6.0333333333333341</v>
      </c>
    </row>
    <row r="178" spans="1:16" x14ac:dyDescent="0.3">
      <c r="A178" s="3" t="s">
        <v>20149</v>
      </c>
      <c r="B178">
        <v>41888660</v>
      </c>
      <c r="O178" s="3" t="s">
        <v>20149</v>
      </c>
      <c r="P178" s="10">
        <v>7.9</v>
      </c>
    </row>
    <row r="179" spans="1:16" x14ac:dyDescent="0.3">
      <c r="A179" s="3" t="s">
        <v>986</v>
      </c>
      <c r="B179">
        <v>155503749.51851851</v>
      </c>
      <c r="O179" s="3" t="s">
        <v>986</v>
      </c>
      <c r="P179" s="10">
        <v>6.2296296296296303</v>
      </c>
    </row>
    <row r="180" spans="1:16" x14ac:dyDescent="0.3">
      <c r="A180" s="3" t="s">
        <v>4076</v>
      </c>
      <c r="B180">
        <v>4156225.5</v>
      </c>
      <c r="O180" s="3" t="s">
        <v>4076</v>
      </c>
      <c r="P180" s="10">
        <v>6.35</v>
      </c>
    </row>
    <row r="181" spans="1:16" x14ac:dyDescent="0.3">
      <c r="A181" s="3" t="s">
        <v>15512</v>
      </c>
      <c r="B181">
        <v>113093436.5</v>
      </c>
      <c r="O181" s="3" t="s">
        <v>15512</v>
      </c>
      <c r="P181" s="10">
        <v>7.65</v>
      </c>
    </row>
    <row r="182" spans="1:16" x14ac:dyDescent="0.3">
      <c r="A182" s="3" t="s">
        <v>21591</v>
      </c>
      <c r="B182">
        <v>21354152</v>
      </c>
      <c r="O182" s="3" t="s">
        <v>21591</v>
      </c>
      <c r="P182" s="10">
        <v>5.8</v>
      </c>
    </row>
    <row r="183" spans="1:16" x14ac:dyDescent="0.3">
      <c r="A183" s="3" t="s">
        <v>17878</v>
      </c>
      <c r="B183">
        <v>11350665</v>
      </c>
      <c r="O183" s="3" t="s">
        <v>17878</v>
      </c>
      <c r="P183" s="10">
        <v>4.0999999999999996</v>
      </c>
    </row>
    <row r="184" spans="1:16" x14ac:dyDescent="0.3">
      <c r="A184" s="3" t="s">
        <v>17748</v>
      </c>
      <c r="B184">
        <v>8315</v>
      </c>
      <c r="O184" s="3" t="s">
        <v>17748</v>
      </c>
      <c r="P184" s="10">
        <v>4.8</v>
      </c>
    </row>
    <row r="185" spans="1:16" x14ac:dyDescent="0.3">
      <c r="A185" s="3" t="s">
        <v>7553</v>
      </c>
      <c r="B185">
        <v>49757733.428571425</v>
      </c>
      <c r="O185" s="3" t="s">
        <v>7553</v>
      </c>
      <c r="P185" s="10">
        <v>6.2000000000000011</v>
      </c>
    </row>
    <row r="186" spans="1:16" x14ac:dyDescent="0.3">
      <c r="A186" s="3" t="s">
        <v>16396</v>
      </c>
      <c r="B186">
        <v>57881056</v>
      </c>
      <c r="O186" s="3" t="s">
        <v>16396</v>
      </c>
      <c r="P186" s="10">
        <v>5.4</v>
      </c>
    </row>
    <row r="187" spans="1:16" x14ac:dyDescent="0.3">
      <c r="A187" s="3" t="s">
        <v>11224</v>
      </c>
      <c r="B187">
        <v>76749241.333333328</v>
      </c>
      <c r="O187" s="3" t="s">
        <v>11224</v>
      </c>
      <c r="P187" s="10">
        <v>5.9666666666666659</v>
      </c>
    </row>
    <row r="188" spans="1:16" x14ac:dyDescent="0.3">
      <c r="A188" s="3" t="s">
        <v>11269</v>
      </c>
      <c r="B188">
        <v>274149.66666666669</v>
      </c>
      <c r="O188" s="3" t="s">
        <v>11269</v>
      </c>
      <c r="P188" s="10">
        <v>5.5</v>
      </c>
    </row>
    <row r="189" spans="1:16" x14ac:dyDescent="0.3">
      <c r="A189" s="3" t="s">
        <v>3435</v>
      </c>
      <c r="B189">
        <v>286126</v>
      </c>
      <c r="O189" s="3" t="s">
        <v>3435</v>
      </c>
      <c r="P189" s="10">
        <v>7</v>
      </c>
    </row>
    <row r="190" spans="1:16" x14ac:dyDescent="0.3">
      <c r="A190" s="3" t="s">
        <v>8504</v>
      </c>
      <c r="B190">
        <v>516540</v>
      </c>
      <c r="O190" s="3" t="s">
        <v>8504</v>
      </c>
      <c r="P190" s="10">
        <v>8</v>
      </c>
    </row>
    <row r="191" spans="1:16" x14ac:dyDescent="0.3">
      <c r="A191" s="3" t="s">
        <v>19579</v>
      </c>
      <c r="B191">
        <v>2333684</v>
      </c>
      <c r="O191" s="3" t="s">
        <v>19579</v>
      </c>
      <c r="P191" s="10">
        <v>4.2</v>
      </c>
    </row>
    <row r="192" spans="1:16" x14ac:dyDescent="0.3">
      <c r="A192" s="3" t="s">
        <v>17642</v>
      </c>
      <c r="B192">
        <v>3827042</v>
      </c>
      <c r="O192" s="3" t="s">
        <v>17642</v>
      </c>
      <c r="P192" s="10">
        <v>6.4666666666666659</v>
      </c>
    </row>
    <row r="193" spans="1:16" x14ac:dyDescent="0.3">
      <c r="A193" s="3" t="s">
        <v>8725</v>
      </c>
      <c r="B193">
        <v>63174</v>
      </c>
      <c r="O193" s="3" t="s">
        <v>8725</v>
      </c>
      <c r="P193" s="10">
        <v>4.8</v>
      </c>
    </row>
    <row r="194" spans="1:16" x14ac:dyDescent="0.3">
      <c r="A194" s="3" t="s">
        <v>11743</v>
      </c>
      <c r="B194">
        <v>98078143.666666672</v>
      </c>
      <c r="O194" s="3" t="s">
        <v>11743</v>
      </c>
      <c r="P194" s="10">
        <v>7.5333333333333341</v>
      </c>
    </row>
    <row r="195" spans="1:16" x14ac:dyDescent="0.3">
      <c r="A195" s="3" t="s">
        <v>19657</v>
      </c>
      <c r="B195">
        <v>644411850</v>
      </c>
      <c r="O195" s="3" t="s">
        <v>19657</v>
      </c>
      <c r="P195" s="10">
        <v>7.6</v>
      </c>
    </row>
    <row r="196" spans="1:16" x14ac:dyDescent="0.3">
      <c r="A196" s="3" t="s">
        <v>2299</v>
      </c>
      <c r="B196">
        <v>20205757</v>
      </c>
      <c r="O196" s="3" t="s">
        <v>2299</v>
      </c>
      <c r="P196" s="10">
        <v>8.3000000000000007</v>
      </c>
    </row>
    <row r="197" spans="1:16" x14ac:dyDescent="0.3">
      <c r="A197" s="3" t="s">
        <v>15804</v>
      </c>
      <c r="B197">
        <v>1194397</v>
      </c>
      <c r="O197" s="3" t="s">
        <v>15804</v>
      </c>
      <c r="P197" s="10">
        <v>7.1</v>
      </c>
    </row>
    <row r="198" spans="1:16" x14ac:dyDescent="0.3">
      <c r="A198" s="3" t="s">
        <v>20948</v>
      </c>
      <c r="B198">
        <v>62475342</v>
      </c>
      <c r="O198" s="3" t="s">
        <v>20948</v>
      </c>
      <c r="P198" s="10">
        <v>8.1999999999999993</v>
      </c>
    </row>
    <row r="199" spans="1:16" x14ac:dyDescent="0.3">
      <c r="A199" s="3" t="s">
        <v>18498</v>
      </c>
      <c r="B199">
        <v>12673462</v>
      </c>
      <c r="O199" s="3" t="s">
        <v>18498</v>
      </c>
      <c r="P199" s="10">
        <v>7.7</v>
      </c>
    </row>
    <row r="200" spans="1:16" x14ac:dyDescent="0.3">
      <c r="A200" s="3" t="s">
        <v>13708</v>
      </c>
      <c r="B200">
        <v>516930</v>
      </c>
      <c r="O200" s="3" t="s">
        <v>13708</v>
      </c>
      <c r="P200" s="10">
        <v>7</v>
      </c>
    </row>
    <row r="201" spans="1:16" x14ac:dyDescent="0.3">
      <c r="A201" s="3" t="s">
        <v>10318</v>
      </c>
      <c r="B201">
        <v>351447</v>
      </c>
      <c r="O201" s="3" t="s">
        <v>10318</v>
      </c>
      <c r="P201" s="10">
        <v>8.1</v>
      </c>
    </row>
    <row r="202" spans="1:16" x14ac:dyDescent="0.3">
      <c r="A202" s="3" t="s">
        <v>5683</v>
      </c>
      <c r="B202">
        <v>13985225</v>
      </c>
      <c r="O202" s="3" t="s">
        <v>5683</v>
      </c>
      <c r="P202" s="10">
        <v>6.4</v>
      </c>
    </row>
    <row r="203" spans="1:16" x14ac:dyDescent="0.3">
      <c r="A203" s="3" t="s">
        <v>1137</v>
      </c>
      <c r="B203">
        <v>7161644.666666667</v>
      </c>
      <c r="O203" s="3" t="s">
        <v>1137</v>
      </c>
      <c r="P203" s="10">
        <v>6.166666666666667</v>
      </c>
    </row>
    <row r="204" spans="1:16" x14ac:dyDescent="0.3">
      <c r="A204" s="3" t="s">
        <v>6461</v>
      </c>
      <c r="B204">
        <v>1015007</v>
      </c>
      <c r="O204" s="3" t="s">
        <v>6461</v>
      </c>
      <c r="P204" s="10">
        <v>7.6</v>
      </c>
    </row>
    <row r="205" spans="1:16" x14ac:dyDescent="0.3">
      <c r="A205" s="3" t="s">
        <v>1584</v>
      </c>
      <c r="B205">
        <v>45780818</v>
      </c>
      <c r="O205" s="3" t="s">
        <v>1584</v>
      </c>
      <c r="P205" s="10">
        <v>6.44</v>
      </c>
    </row>
    <row r="206" spans="1:16" x14ac:dyDescent="0.3">
      <c r="A206" s="3" t="s">
        <v>14248</v>
      </c>
      <c r="B206">
        <v>42580321</v>
      </c>
      <c r="O206" s="3" t="s">
        <v>14248</v>
      </c>
      <c r="P206" s="10">
        <v>6.8</v>
      </c>
    </row>
    <row r="207" spans="1:16" x14ac:dyDescent="0.3">
      <c r="A207" s="3" t="s">
        <v>1169</v>
      </c>
      <c r="B207">
        <v>5675599</v>
      </c>
      <c r="O207" s="3" t="s">
        <v>1169</v>
      </c>
      <c r="P207" s="10">
        <v>3.7</v>
      </c>
    </row>
    <row r="208" spans="1:16" x14ac:dyDescent="0.3">
      <c r="A208" s="3" t="s">
        <v>20216</v>
      </c>
      <c r="B208">
        <v>7027336</v>
      </c>
      <c r="O208" s="3" t="s">
        <v>20216</v>
      </c>
      <c r="P208" s="10">
        <v>7</v>
      </c>
    </row>
    <row r="209" spans="1:16" x14ac:dyDescent="0.3">
      <c r="A209" s="3" t="s">
        <v>3189</v>
      </c>
      <c r="B209">
        <v>20205757</v>
      </c>
      <c r="O209" s="3" t="s">
        <v>3189</v>
      </c>
      <c r="P209" s="10">
        <v>6.4</v>
      </c>
    </row>
    <row r="210" spans="1:16" x14ac:dyDescent="0.3">
      <c r="A210" s="3" t="s">
        <v>3094</v>
      </c>
      <c r="B210">
        <v>20205757</v>
      </c>
      <c r="O210" s="3" t="s">
        <v>3094</v>
      </c>
      <c r="P210" s="10">
        <v>6.9</v>
      </c>
    </row>
    <row r="211" spans="1:16" x14ac:dyDescent="0.3">
      <c r="A211" s="3" t="s">
        <v>12646</v>
      </c>
      <c r="B211">
        <v>39855173.5</v>
      </c>
      <c r="O211" s="3" t="s">
        <v>12646</v>
      </c>
      <c r="P211" s="10">
        <v>4.8499999999999996</v>
      </c>
    </row>
    <row r="212" spans="1:16" x14ac:dyDescent="0.3">
      <c r="A212" s="3" t="s">
        <v>3350</v>
      </c>
      <c r="B212">
        <v>2015882</v>
      </c>
      <c r="O212" s="3" t="s">
        <v>3350</v>
      </c>
      <c r="P212" s="10">
        <v>6.9</v>
      </c>
    </row>
    <row r="213" spans="1:16" x14ac:dyDescent="0.3">
      <c r="A213" s="3" t="s">
        <v>21179</v>
      </c>
      <c r="B213">
        <v>8771432</v>
      </c>
      <c r="O213" s="3" t="s">
        <v>21179</v>
      </c>
      <c r="P213" s="10">
        <v>5.8</v>
      </c>
    </row>
    <row r="214" spans="1:16" x14ac:dyDescent="0.3">
      <c r="A214" s="3" t="s">
        <v>21525</v>
      </c>
      <c r="B214">
        <v>20440</v>
      </c>
      <c r="O214" s="3" t="s">
        <v>21525</v>
      </c>
      <c r="P214" s="10">
        <v>5.3</v>
      </c>
    </row>
    <row r="215" spans="1:16" x14ac:dyDescent="0.3">
      <c r="A215" s="3" t="s">
        <v>10901</v>
      </c>
      <c r="B215">
        <v>259510</v>
      </c>
      <c r="O215" s="3" t="s">
        <v>10901</v>
      </c>
      <c r="P215" s="10">
        <v>7.5</v>
      </c>
    </row>
    <row r="216" spans="1:16" x14ac:dyDescent="0.3">
      <c r="A216" s="3" t="s">
        <v>19385</v>
      </c>
      <c r="B216">
        <v>901781.5</v>
      </c>
      <c r="O216" s="3" t="s">
        <v>19385</v>
      </c>
      <c r="P216" s="10">
        <v>6.8000000000000007</v>
      </c>
    </row>
    <row r="217" spans="1:16" x14ac:dyDescent="0.3">
      <c r="A217" s="3" t="s">
        <v>15054</v>
      </c>
      <c r="B217">
        <v>78638987</v>
      </c>
      <c r="O217" s="3" t="s">
        <v>15054</v>
      </c>
      <c r="P217" s="10">
        <v>7.4</v>
      </c>
    </row>
    <row r="218" spans="1:16" x14ac:dyDescent="0.3">
      <c r="A218" s="3" t="s">
        <v>20693</v>
      </c>
      <c r="B218">
        <v>27365467</v>
      </c>
      <c r="O218" s="3" t="s">
        <v>20693</v>
      </c>
      <c r="P218" s="10">
        <v>6.6</v>
      </c>
    </row>
    <row r="219" spans="1:16" x14ac:dyDescent="0.3">
      <c r="A219" s="3" t="s">
        <v>9567</v>
      </c>
      <c r="B219">
        <v>170536889.95454547</v>
      </c>
      <c r="O219" s="3" t="s">
        <v>9567</v>
      </c>
      <c r="P219" s="10">
        <v>6.3227272727272723</v>
      </c>
    </row>
    <row r="220" spans="1:16" x14ac:dyDescent="0.3">
      <c r="A220" s="3" t="s">
        <v>15506</v>
      </c>
      <c r="B220">
        <v>316510132.66666669</v>
      </c>
      <c r="O220" s="3" t="s">
        <v>15506</v>
      </c>
      <c r="P220" s="10">
        <v>6.1000000000000005</v>
      </c>
    </row>
    <row r="221" spans="1:16" x14ac:dyDescent="0.3">
      <c r="A221" s="3" t="s">
        <v>15423</v>
      </c>
      <c r="B221">
        <v>521311890</v>
      </c>
      <c r="O221" s="3" t="s">
        <v>15423</v>
      </c>
      <c r="P221" s="10">
        <v>8.4</v>
      </c>
    </row>
    <row r="222" spans="1:16" x14ac:dyDescent="0.3">
      <c r="A222" s="3" t="s">
        <v>604</v>
      </c>
      <c r="B222">
        <v>32820329</v>
      </c>
      <c r="O222" s="3" t="s">
        <v>604</v>
      </c>
      <c r="P222" s="10">
        <v>6.1</v>
      </c>
    </row>
    <row r="223" spans="1:16" x14ac:dyDescent="0.3">
      <c r="A223" s="3" t="s">
        <v>16360</v>
      </c>
      <c r="B223">
        <v>1595417</v>
      </c>
      <c r="O223" s="3" t="s">
        <v>16360</v>
      </c>
      <c r="P223" s="10">
        <v>7.1</v>
      </c>
    </row>
    <row r="224" spans="1:16" x14ac:dyDescent="0.3">
      <c r="A224" s="3" t="s">
        <v>1034</v>
      </c>
      <c r="B224">
        <v>27109873</v>
      </c>
      <c r="O224" s="3" t="s">
        <v>1034</v>
      </c>
      <c r="P224" s="10">
        <v>7.4</v>
      </c>
    </row>
    <row r="225" spans="1:16" x14ac:dyDescent="0.3">
      <c r="A225" s="3" t="s">
        <v>19414</v>
      </c>
      <c r="B225">
        <v>422746</v>
      </c>
      <c r="O225" s="3" t="s">
        <v>19414</v>
      </c>
      <c r="P225" s="10">
        <v>6.4</v>
      </c>
    </row>
    <row r="226" spans="1:16" x14ac:dyDescent="0.3">
      <c r="A226" s="3" t="s">
        <v>1209</v>
      </c>
      <c r="B226">
        <v>20205757</v>
      </c>
      <c r="O226" s="3" t="s">
        <v>1209</v>
      </c>
      <c r="P226" s="10">
        <v>3.6</v>
      </c>
    </row>
    <row r="227" spans="1:16" x14ac:dyDescent="0.3">
      <c r="A227" s="3" t="s">
        <v>19963</v>
      </c>
      <c r="B227">
        <v>23020</v>
      </c>
      <c r="O227" s="3" t="s">
        <v>19963</v>
      </c>
      <c r="P227" s="10">
        <v>5.7</v>
      </c>
    </row>
    <row r="228" spans="1:16" x14ac:dyDescent="0.3">
      <c r="A228" s="3" t="s">
        <v>21756</v>
      </c>
      <c r="B228">
        <v>319715683</v>
      </c>
      <c r="O228" s="3" t="s">
        <v>21756</v>
      </c>
      <c r="P228" s="10">
        <v>6.5</v>
      </c>
    </row>
    <row r="229" spans="1:16" x14ac:dyDescent="0.3">
      <c r="A229" s="3" t="s">
        <v>7926</v>
      </c>
      <c r="B229">
        <v>194716542.62962964</v>
      </c>
      <c r="O229" s="3" t="s">
        <v>7926</v>
      </c>
      <c r="P229" s="10">
        <v>6.1666666666666652</v>
      </c>
    </row>
    <row r="230" spans="1:16" x14ac:dyDescent="0.3">
      <c r="A230" s="3" t="s">
        <v>14446</v>
      </c>
      <c r="B230">
        <v>181509284.5</v>
      </c>
      <c r="O230" s="3" t="s">
        <v>14446</v>
      </c>
      <c r="P230" s="10">
        <v>7.65</v>
      </c>
    </row>
    <row r="231" spans="1:16" x14ac:dyDescent="0.3">
      <c r="A231" s="3" t="s">
        <v>18515</v>
      </c>
      <c r="B231">
        <v>358225775.75</v>
      </c>
      <c r="O231" s="3" t="s">
        <v>18515</v>
      </c>
      <c r="P231" s="10">
        <v>7</v>
      </c>
    </row>
    <row r="232" spans="1:16" x14ac:dyDescent="0.3">
      <c r="A232" s="3" t="s">
        <v>16652</v>
      </c>
      <c r="B232">
        <v>75837743</v>
      </c>
      <c r="O232" s="3" t="s">
        <v>16652</v>
      </c>
      <c r="P232" s="10">
        <v>7.1</v>
      </c>
    </row>
    <row r="233" spans="1:16" x14ac:dyDescent="0.3">
      <c r="A233" s="3" t="s">
        <v>14229</v>
      </c>
      <c r="B233">
        <v>10777375</v>
      </c>
      <c r="O233" s="3" t="s">
        <v>14229</v>
      </c>
      <c r="P233" s="10">
        <v>6.7</v>
      </c>
    </row>
    <row r="234" spans="1:16" x14ac:dyDescent="0.3">
      <c r="A234" s="3" t="s">
        <v>17599</v>
      </c>
      <c r="B234">
        <v>69775756</v>
      </c>
      <c r="O234" s="3" t="s">
        <v>17599</v>
      </c>
      <c r="P234" s="10">
        <v>6.25</v>
      </c>
    </row>
    <row r="235" spans="1:16" x14ac:dyDescent="0.3">
      <c r="A235" s="3" t="s">
        <v>6875</v>
      </c>
      <c r="B235">
        <v>205569</v>
      </c>
      <c r="O235" s="3" t="s">
        <v>6875</v>
      </c>
      <c r="P235" s="10">
        <v>7.5</v>
      </c>
    </row>
    <row r="236" spans="1:16" x14ac:dyDescent="0.3">
      <c r="A236" s="3" t="s">
        <v>5464</v>
      </c>
      <c r="B236">
        <v>463972</v>
      </c>
      <c r="O236" s="3" t="s">
        <v>5464</v>
      </c>
      <c r="P236" s="10">
        <v>5.7</v>
      </c>
    </row>
    <row r="237" spans="1:16" x14ac:dyDescent="0.3">
      <c r="A237" s="3" t="s">
        <v>11498</v>
      </c>
      <c r="B237">
        <v>20205757</v>
      </c>
      <c r="O237" s="3" t="s">
        <v>11498</v>
      </c>
      <c r="P237" s="10">
        <v>6.8</v>
      </c>
    </row>
    <row r="238" spans="1:16" x14ac:dyDescent="0.3">
      <c r="A238" s="3" t="s">
        <v>4845</v>
      </c>
      <c r="B238">
        <v>424773</v>
      </c>
      <c r="O238" s="3" t="s">
        <v>4845</v>
      </c>
      <c r="P238" s="10">
        <v>7.2</v>
      </c>
    </row>
    <row r="239" spans="1:16" x14ac:dyDescent="0.3">
      <c r="A239" s="3" t="s">
        <v>1080</v>
      </c>
      <c r="B239">
        <v>6795771</v>
      </c>
      <c r="O239" s="3" t="s">
        <v>1080</v>
      </c>
      <c r="P239" s="10">
        <v>8.1</v>
      </c>
    </row>
    <row r="240" spans="1:16" x14ac:dyDescent="0.3">
      <c r="A240" s="3" t="s">
        <v>56</v>
      </c>
      <c r="B240">
        <v>30738688.5</v>
      </c>
      <c r="O240" s="3" t="s">
        <v>56</v>
      </c>
      <c r="P240" s="10">
        <v>6.25</v>
      </c>
    </row>
    <row r="241" spans="1:16" x14ac:dyDescent="0.3">
      <c r="A241" s="3" t="s">
        <v>2869</v>
      </c>
      <c r="B241">
        <v>9861393.5</v>
      </c>
      <c r="O241" s="3" t="s">
        <v>2869</v>
      </c>
      <c r="P241" s="10">
        <v>4.75</v>
      </c>
    </row>
    <row r="242" spans="1:16" x14ac:dyDescent="0.3">
      <c r="A242" s="3" t="s">
        <v>241</v>
      </c>
      <c r="B242">
        <v>8847985</v>
      </c>
      <c r="O242" s="3" t="s">
        <v>241</v>
      </c>
      <c r="P242" s="10">
        <v>5.9666666666666659</v>
      </c>
    </row>
    <row r="243" spans="1:16" x14ac:dyDescent="0.3">
      <c r="A243" s="3" t="s">
        <v>1354</v>
      </c>
      <c r="B243">
        <v>37153878.142857142</v>
      </c>
      <c r="O243" s="3" t="s">
        <v>1354</v>
      </c>
      <c r="P243" s="10">
        <v>6.3428571428571425</v>
      </c>
    </row>
    <row r="244" spans="1:16" x14ac:dyDescent="0.3">
      <c r="A244" s="3" t="s">
        <v>3063</v>
      </c>
      <c r="B244">
        <v>4889971</v>
      </c>
      <c r="O244" s="3" t="s">
        <v>3063</v>
      </c>
      <c r="P244" s="10">
        <v>6.9</v>
      </c>
    </row>
    <row r="245" spans="1:16" x14ac:dyDescent="0.3">
      <c r="A245" s="3" t="s">
        <v>14530</v>
      </c>
      <c r="B245">
        <v>114630341</v>
      </c>
      <c r="O245" s="3" t="s">
        <v>14530</v>
      </c>
      <c r="P245" s="10">
        <v>5.75</v>
      </c>
    </row>
    <row r="246" spans="1:16" x14ac:dyDescent="0.3">
      <c r="A246" s="3" t="s">
        <v>2695</v>
      </c>
      <c r="B246">
        <v>6326051</v>
      </c>
      <c r="O246" s="3" t="s">
        <v>2695</v>
      </c>
      <c r="P246" s="10">
        <v>6</v>
      </c>
    </row>
    <row r="247" spans="1:16" x14ac:dyDescent="0.3">
      <c r="A247" s="3" t="s">
        <v>15229</v>
      </c>
      <c r="B247">
        <v>5713425</v>
      </c>
      <c r="O247" s="3" t="s">
        <v>15229</v>
      </c>
      <c r="P247" s="10">
        <v>2.2000000000000002</v>
      </c>
    </row>
    <row r="248" spans="1:16" x14ac:dyDescent="0.3">
      <c r="A248" s="3" t="s">
        <v>9949</v>
      </c>
      <c r="B248">
        <v>14009368</v>
      </c>
      <c r="O248" s="3" t="s">
        <v>9949</v>
      </c>
      <c r="P248" s="10">
        <v>5.4</v>
      </c>
    </row>
    <row r="249" spans="1:16" x14ac:dyDescent="0.3">
      <c r="A249" s="3" t="s">
        <v>4250</v>
      </c>
      <c r="B249">
        <v>15018444</v>
      </c>
      <c r="O249" s="3" t="s">
        <v>4250</v>
      </c>
      <c r="P249" s="10">
        <v>3.3000000000000003</v>
      </c>
    </row>
    <row r="250" spans="1:16" x14ac:dyDescent="0.3">
      <c r="A250" s="3" t="s">
        <v>8486</v>
      </c>
      <c r="B250">
        <v>35348597</v>
      </c>
      <c r="O250" s="3" t="s">
        <v>8486</v>
      </c>
      <c r="P250" s="10">
        <v>6.9</v>
      </c>
    </row>
    <row r="251" spans="1:16" x14ac:dyDescent="0.3">
      <c r="A251" s="3" t="s">
        <v>18356</v>
      </c>
      <c r="B251">
        <v>274325949</v>
      </c>
      <c r="O251" s="3" t="s">
        <v>18356</v>
      </c>
      <c r="P251" s="10">
        <v>6.4</v>
      </c>
    </row>
    <row r="252" spans="1:16" x14ac:dyDescent="0.3">
      <c r="A252" s="3" t="s">
        <v>15376</v>
      </c>
      <c r="B252">
        <v>10871449</v>
      </c>
      <c r="O252" s="3" t="s">
        <v>15376</v>
      </c>
      <c r="P252" s="10">
        <v>7</v>
      </c>
    </row>
    <row r="253" spans="1:16" x14ac:dyDescent="0.3">
      <c r="A253" s="3" t="s">
        <v>534</v>
      </c>
      <c r="B253">
        <v>65773369</v>
      </c>
      <c r="O253" s="3" t="s">
        <v>534</v>
      </c>
      <c r="P253" s="10">
        <v>6.8470588235294114</v>
      </c>
    </row>
    <row r="254" spans="1:16" x14ac:dyDescent="0.3">
      <c r="A254" s="3" t="s">
        <v>16774</v>
      </c>
      <c r="B254">
        <v>3494154</v>
      </c>
      <c r="O254" s="3" t="s">
        <v>16774</v>
      </c>
      <c r="P254" s="10">
        <v>6.8</v>
      </c>
    </row>
    <row r="255" spans="1:16" x14ac:dyDescent="0.3">
      <c r="A255" s="3" t="s">
        <v>2315</v>
      </c>
      <c r="B255">
        <v>1057368</v>
      </c>
      <c r="O255" s="3" t="s">
        <v>2315</v>
      </c>
      <c r="P255" s="10">
        <v>6.7</v>
      </c>
    </row>
    <row r="256" spans="1:16" x14ac:dyDescent="0.3">
      <c r="A256" s="3" t="s">
        <v>4349</v>
      </c>
      <c r="B256">
        <v>18231058.428571429</v>
      </c>
      <c r="O256" s="3" t="s">
        <v>4349</v>
      </c>
      <c r="P256" s="10">
        <v>6.3142857142857149</v>
      </c>
    </row>
    <row r="257" spans="1:16" x14ac:dyDescent="0.3">
      <c r="A257" s="3" t="s">
        <v>4693</v>
      </c>
      <c r="B257">
        <v>62988439.799999997</v>
      </c>
      <c r="O257" s="3" t="s">
        <v>4693</v>
      </c>
      <c r="P257" s="10">
        <v>6.62</v>
      </c>
    </row>
    <row r="258" spans="1:16" x14ac:dyDescent="0.3">
      <c r="A258" s="3" t="s">
        <v>1444</v>
      </c>
      <c r="B258">
        <v>20205757</v>
      </c>
      <c r="O258" s="3" t="s">
        <v>1444</v>
      </c>
      <c r="P258" s="10">
        <v>6.7</v>
      </c>
    </row>
    <row r="259" spans="1:16" x14ac:dyDescent="0.3">
      <c r="A259" s="3" t="s">
        <v>20132</v>
      </c>
      <c r="B259">
        <v>701796444</v>
      </c>
      <c r="O259" s="3" t="s">
        <v>20132</v>
      </c>
      <c r="P259" s="10">
        <v>7.3</v>
      </c>
    </row>
    <row r="260" spans="1:16" x14ac:dyDescent="0.3">
      <c r="A260" s="3" t="s">
        <v>21412</v>
      </c>
      <c r="B260">
        <v>18096691</v>
      </c>
      <c r="O260" s="3" t="s">
        <v>21412</v>
      </c>
      <c r="P260" s="10">
        <v>6.9</v>
      </c>
    </row>
    <row r="261" spans="1:16" x14ac:dyDescent="0.3">
      <c r="A261" s="3" t="s">
        <v>6974</v>
      </c>
      <c r="B261">
        <v>28455756.75</v>
      </c>
      <c r="O261" s="3" t="s">
        <v>6974</v>
      </c>
      <c r="P261" s="10">
        <v>6.5749999999999993</v>
      </c>
    </row>
    <row r="262" spans="1:16" x14ac:dyDescent="0.3">
      <c r="A262" s="3" t="s">
        <v>6195</v>
      </c>
      <c r="B262">
        <v>46704056</v>
      </c>
      <c r="O262" s="3" t="s">
        <v>6195</v>
      </c>
      <c r="P262" s="10">
        <v>6.5</v>
      </c>
    </row>
    <row r="263" spans="1:16" x14ac:dyDescent="0.3">
      <c r="A263" s="3" t="s">
        <v>10369</v>
      </c>
      <c r="B263">
        <v>12434130.5</v>
      </c>
      <c r="O263" s="3" t="s">
        <v>10369</v>
      </c>
      <c r="P263" s="10">
        <v>7.125</v>
      </c>
    </row>
    <row r="264" spans="1:16" x14ac:dyDescent="0.3">
      <c r="A264" s="3" t="s">
        <v>4868</v>
      </c>
      <c r="B264">
        <v>181749422.40000001</v>
      </c>
      <c r="O264" s="3" t="s">
        <v>4868</v>
      </c>
      <c r="P264" s="10">
        <v>6.43</v>
      </c>
    </row>
    <row r="265" spans="1:16" x14ac:dyDescent="0.3">
      <c r="A265" s="3" t="s">
        <v>20616</v>
      </c>
      <c r="B265">
        <v>3338249</v>
      </c>
      <c r="O265" s="3" t="s">
        <v>20616</v>
      </c>
      <c r="P265" s="10">
        <v>6.3</v>
      </c>
    </row>
    <row r="266" spans="1:16" x14ac:dyDescent="0.3">
      <c r="A266" s="3" t="s">
        <v>8615</v>
      </c>
      <c r="B266">
        <v>19206236</v>
      </c>
      <c r="O266" s="3" t="s">
        <v>8615</v>
      </c>
      <c r="P266" s="10">
        <v>5.85</v>
      </c>
    </row>
    <row r="267" spans="1:16" x14ac:dyDescent="0.3">
      <c r="A267" s="3" t="s">
        <v>11277</v>
      </c>
      <c r="B267">
        <v>40059672</v>
      </c>
      <c r="O267" s="3" t="s">
        <v>11277</v>
      </c>
      <c r="P267" s="10">
        <v>8</v>
      </c>
    </row>
    <row r="268" spans="1:16" x14ac:dyDescent="0.3">
      <c r="A268" s="3" t="s">
        <v>9385</v>
      </c>
      <c r="B268">
        <v>1007822</v>
      </c>
      <c r="O268" s="3" t="s">
        <v>9385</v>
      </c>
      <c r="P268" s="10">
        <v>6.4</v>
      </c>
    </row>
    <row r="269" spans="1:16" x14ac:dyDescent="0.3">
      <c r="A269" s="3" t="s">
        <v>19889</v>
      </c>
      <c r="B269">
        <v>4644472</v>
      </c>
      <c r="O269" s="3" t="s">
        <v>19889</v>
      </c>
      <c r="P269" s="10">
        <v>6.9</v>
      </c>
    </row>
    <row r="270" spans="1:16" x14ac:dyDescent="0.3">
      <c r="A270" s="3" t="s">
        <v>19206</v>
      </c>
      <c r="B270">
        <v>61814061.333333336</v>
      </c>
      <c r="O270" s="3" t="s">
        <v>19206</v>
      </c>
      <c r="P270" s="10">
        <v>6.3</v>
      </c>
    </row>
    <row r="271" spans="1:16" x14ac:dyDescent="0.3">
      <c r="A271" s="3" t="s">
        <v>12925</v>
      </c>
      <c r="B271">
        <v>54683487</v>
      </c>
      <c r="O271" s="3" t="s">
        <v>12925</v>
      </c>
      <c r="P271" s="10">
        <v>5.7</v>
      </c>
    </row>
    <row r="272" spans="1:16" x14ac:dyDescent="0.3">
      <c r="A272" s="3" t="s">
        <v>12673</v>
      </c>
      <c r="B272">
        <v>115121981</v>
      </c>
      <c r="O272" s="3" t="s">
        <v>12673</v>
      </c>
      <c r="P272" s="10">
        <v>5.8</v>
      </c>
    </row>
    <row r="273" spans="1:16" x14ac:dyDescent="0.3">
      <c r="A273" s="3" t="s">
        <v>3676</v>
      </c>
      <c r="B273">
        <v>9705227.5</v>
      </c>
      <c r="O273" s="3" t="s">
        <v>3676</v>
      </c>
      <c r="P273" s="10">
        <v>6.75</v>
      </c>
    </row>
    <row r="274" spans="1:16" x14ac:dyDescent="0.3">
      <c r="A274" s="3" t="s">
        <v>614</v>
      </c>
      <c r="B274">
        <v>22740080.5</v>
      </c>
      <c r="O274" s="3" t="s">
        <v>614</v>
      </c>
      <c r="P274" s="10">
        <v>3.2</v>
      </c>
    </row>
    <row r="275" spans="1:16" x14ac:dyDescent="0.3">
      <c r="A275" s="3" t="s">
        <v>13310</v>
      </c>
      <c r="B275">
        <v>546106</v>
      </c>
      <c r="O275" s="3" t="s">
        <v>13310</v>
      </c>
      <c r="P275" s="10">
        <v>5.4</v>
      </c>
    </row>
    <row r="276" spans="1:16" x14ac:dyDescent="0.3">
      <c r="A276" s="3" t="s">
        <v>1070</v>
      </c>
      <c r="B276">
        <v>22265763</v>
      </c>
      <c r="O276" s="3" t="s">
        <v>1070</v>
      </c>
      <c r="P276" s="10">
        <v>8</v>
      </c>
    </row>
    <row r="277" spans="1:16" x14ac:dyDescent="0.3">
      <c r="A277" s="3" t="s">
        <v>3335</v>
      </c>
      <c r="B277">
        <v>72935878.400000006</v>
      </c>
      <c r="O277" s="3" t="s">
        <v>3335</v>
      </c>
      <c r="P277" s="10">
        <v>6.1</v>
      </c>
    </row>
    <row r="278" spans="1:16" x14ac:dyDescent="0.3">
      <c r="A278" s="3" t="s">
        <v>480</v>
      </c>
      <c r="B278">
        <v>21565186.5</v>
      </c>
      <c r="O278" s="3" t="s">
        <v>480</v>
      </c>
      <c r="P278" s="10">
        <v>5.6</v>
      </c>
    </row>
    <row r="279" spans="1:16" x14ac:dyDescent="0.3">
      <c r="A279" s="3" t="s">
        <v>4923</v>
      </c>
      <c r="B279">
        <v>3275657</v>
      </c>
      <c r="O279" s="3" t="s">
        <v>4923</v>
      </c>
      <c r="P279" s="10">
        <v>5</v>
      </c>
    </row>
    <row r="280" spans="1:16" x14ac:dyDescent="0.3">
      <c r="A280" s="3" t="s">
        <v>1849</v>
      </c>
      <c r="B280">
        <v>10239017.5</v>
      </c>
      <c r="O280" s="3" t="s">
        <v>1849</v>
      </c>
      <c r="P280" s="10">
        <v>6.0500000000000007</v>
      </c>
    </row>
    <row r="281" spans="1:16" x14ac:dyDescent="0.3">
      <c r="A281" s="3" t="s">
        <v>21669</v>
      </c>
      <c r="B281">
        <v>2217255</v>
      </c>
      <c r="O281" s="3" t="s">
        <v>21669</v>
      </c>
      <c r="P281" s="10">
        <v>7.9</v>
      </c>
    </row>
    <row r="282" spans="1:16" x14ac:dyDescent="0.3">
      <c r="A282" s="3" t="s">
        <v>10970</v>
      </c>
      <c r="B282">
        <v>5453</v>
      </c>
      <c r="O282" s="3" t="s">
        <v>10970</v>
      </c>
      <c r="P282" s="10">
        <v>4.4000000000000004</v>
      </c>
    </row>
    <row r="283" spans="1:16" x14ac:dyDescent="0.3">
      <c r="A283" s="3" t="s">
        <v>20684</v>
      </c>
      <c r="B283">
        <v>160542134</v>
      </c>
      <c r="O283" s="3" t="s">
        <v>20684</v>
      </c>
      <c r="P283" s="10">
        <v>5.3</v>
      </c>
    </row>
    <row r="284" spans="1:16" x14ac:dyDescent="0.3">
      <c r="A284" s="3" t="s">
        <v>4397</v>
      </c>
      <c r="B284">
        <v>285885</v>
      </c>
      <c r="O284" s="3" t="s">
        <v>4397</v>
      </c>
      <c r="P284" s="10">
        <v>4.5</v>
      </c>
    </row>
    <row r="285" spans="1:16" x14ac:dyDescent="0.3">
      <c r="A285" s="3" t="s">
        <v>8171</v>
      </c>
      <c r="B285">
        <v>3129045</v>
      </c>
      <c r="O285" s="3" t="s">
        <v>8171</v>
      </c>
      <c r="P285" s="10">
        <v>5.6</v>
      </c>
    </row>
    <row r="286" spans="1:16" x14ac:dyDescent="0.3">
      <c r="A286" s="3" t="s">
        <v>14896</v>
      </c>
      <c r="B286">
        <v>623726085</v>
      </c>
      <c r="O286" s="3" t="s">
        <v>14896</v>
      </c>
      <c r="P286" s="10">
        <v>8</v>
      </c>
    </row>
    <row r="287" spans="1:16" x14ac:dyDescent="0.3">
      <c r="A287" s="3" t="s">
        <v>7792</v>
      </c>
      <c r="B287">
        <v>2970</v>
      </c>
      <c r="O287" s="3" t="s">
        <v>7792</v>
      </c>
      <c r="P287" s="10">
        <v>4.5</v>
      </c>
    </row>
    <row r="288" spans="1:16" x14ac:dyDescent="0.3">
      <c r="A288" s="3" t="s">
        <v>6471</v>
      </c>
      <c r="B288">
        <v>173173942.54166666</v>
      </c>
      <c r="O288" s="3" t="s">
        <v>6471</v>
      </c>
      <c r="P288" s="10">
        <v>7.05</v>
      </c>
    </row>
    <row r="289" spans="1:16" x14ac:dyDescent="0.3">
      <c r="A289" s="3" t="s">
        <v>11834</v>
      </c>
      <c r="B289">
        <v>704808</v>
      </c>
      <c r="O289" s="3" t="s">
        <v>11834</v>
      </c>
      <c r="P289" s="10">
        <v>6.9</v>
      </c>
    </row>
    <row r="290" spans="1:16" x14ac:dyDescent="0.3">
      <c r="A290" s="3" t="s">
        <v>17042</v>
      </c>
      <c r="B290">
        <v>219816857</v>
      </c>
      <c r="O290" s="3" t="s">
        <v>17042</v>
      </c>
      <c r="P290" s="10">
        <v>6.5555555555555545</v>
      </c>
    </row>
    <row r="291" spans="1:16" x14ac:dyDescent="0.3">
      <c r="A291" s="3" t="s">
        <v>5802</v>
      </c>
      <c r="B291">
        <v>2459895</v>
      </c>
      <c r="O291" s="3" t="s">
        <v>5802</v>
      </c>
      <c r="P291" s="10">
        <v>5.9</v>
      </c>
    </row>
    <row r="292" spans="1:16" x14ac:dyDescent="0.3">
      <c r="A292" s="3" t="s">
        <v>13555</v>
      </c>
      <c r="B292">
        <v>1532932</v>
      </c>
      <c r="O292" s="3" t="s">
        <v>13555</v>
      </c>
      <c r="P292" s="10">
        <v>7.6</v>
      </c>
    </row>
    <row r="293" spans="1:16" x14ac:dyDescent="0.3">
      <c r="A293" s="3" t="s">
        <v>20442</v>
      </c>
      <c r="B293">
        <v>3436124</v>
      </c>
      <c r="O293" s="3" t="s">
        <v>20442</v>
      </c>
      <c r="P293" s="10">
        <v>7.5</v>
      </c>
    </row>
    <row r="294" spans="1:16" x14ac:dyDescent="0.3">
      <c r="A294" s="3" t="s">
        <v>7039</v>
      </c>
      <c r="B294">
        <v>32524804</v>
      </c>
      <c r="O294" s="3" t="s">
        <v>7039</v>
      </c>
      <c r="P294" s="10">
        <v>6.9499999999999993</v>
      </c>
    </row>
    <row r="295" spans="1:16" x14ac:dyDescent="0.3">
      <c r="A295" s="3" t="s">
        <v>6283</v>
      </c>
      <c r="B295">
        <v>31347154</v>
      </c>
      <c r="O295" s="3" t="s">
        <v>6283</v>
      </c>
      <c r="P295" s="10">
        <v>6.4</v>
      </c>
    </row>
    <row r="296" spans="1:16" x14ac:dyDescent="0.3">
      <c r="A296" s="3" t="s">
        <v>14423</v>
      </c>
      <c r="B296">
        <v>391081192</v>
      </c>
      <c r="O296" s="3" t="s">
        <v>14423</v>
      </c>
      <c r="P296" s="10">
        <v>6</v>
      </c>
    </row>
    <row r="297" spans="1:16" x14ac:dyDescent="0.3">
      <c r="A297" s="3" t="s">
        <v>12081</v>
      </c>
      <c r="B297">
        <v>4858869</v>
      </c>
      <c r="O297" s="3" t="s">
        <v>12081</v>
      </c>
      <c r="P297" s="10">
        <v>7.9</v>
      </c>
    </row>
    <row r="298" spans="1:16" x14ac:dyDescent="0.3">
      <c r="A298" s="3" t="s">
        <v>11172</v>
      </c>
      <c r="B298">
        <v>137937799.75</v>
      </c>
      <c r="O298" s="3" t="s">
        <v>11172</v>
      </c>
      <c r="P298" s="10">
        <v>5.7</v>
      </c>
    </row>
    <row r="299" spans="1:16" x14ac:dyDescent="0.3">
      <c r="A299" s="3" t="s">
        <v>10451</v>
      </c>
      <c r="B299">
        <v>16676557</v>
      </c>
      <c r="O299" s="3" t="s">
        <v>10451</v>
      </c>
      <c r="P299" s="10">
        <v>6.95</v>
      </c>
    </row>
    <row r="300" spans="1:16" x14ac:dyDescent="0.3">
      <c r="A300" s="3" t="s">
        <v>6863</v>
      </c>
      <c r="B300">
        <v>124002467.23529412</v>
      </c>
      <c r="O300" s="3" t="s">
        <v>6863</v>
      </c>
      <c r="P300" s="10">
        <v>5.8117647058823527</v>
      </c>
    </row>
    <row r="301" spans="1:16" x14ac:dyDescent="0.3">
      <c r="A301" s="3" t="s">
        <v>10484</v>
      </c>
      <c r="B301">
        <v>12554614.333333334</v>
      </c>
      <c r="O301" s="3" t="s">
        <v>10484</v>
      </c>
      <c r="P301" s="10">
        <v>7.333333333333333</v>
      </c>
    </row>
    <row r="302" spans="1:16" x14ac:dyDescent="0.3">
      <c r="A302" s="3" t="s">
        <v>18637</v>
      </c>
      <c r="B302">
        <v>73418980.666666672</v>
      </c>
      <c r="O302" s="3" t="s">
        <v>18637</v>
      </c>
      <c r="P302" s="10">
        <v>6</v>
      </c>
    </row>
    <row r="303" spans="1:16" x14ac:dyDescent="0.3">
      <c r="A303" s="3" t="s">
        <v>20636</v>
      </c>
      <c r="B303">
        <v>2308355</v>
      </c>
      <c r="O303" s="3" t="s">
        <v>20636</v>
      </c>
      <c r="P303" s="10">
        <v>6.3</v>
      </c>
    </row>
    <row r="304" spans="1:16" x14ac:dyDescent="0.3">
      <c r="A304" s="3" t="s">
        <v>8330</v>
      </c>
      <c r="B304">
        <v>1316865</v>
      </c>
      <c r="O304" s="3" t="s">
        <v>8330</v>
      </c>
      <c r="P304" s="10">
        <v>6.2</v>
      </c>
    </row>
    <row r="305" spans="1:16" x14ac:dyDescent="0.3">
      <c r="A305" s="3" t="s">
        <v>7966</v>
      </c>
      <c r="B305">
        <v>30577969</v>
      </c>
      <c r="O305" s="3" t="s">
        <v>7966</v>
      </c>
      <c r="P305" s="10">
        <v>5.3</v>
      </c>
    </row>
    <row r="306" spans="1:16" x14ac:dyDescent="0.3">
      <c r="A306" s="3" t="s">
        <v>6315</v>
      </c>
      <c r="B306">
        <v>9151887</v>
      </c>
      <c r="O306" s="3" t="s">
        <v>6315</v>
      </c>
      <c r="P306" s="10">
        <v>6</v>
      </c>
    </row>
    <row r="307" spans="1:16" x14ac:dyDescent="0.3">
      <c r="A307" s="3" t="s">
        <v>12155</v>
      </c>
      <c r="B307">
        <v>4285212</v>
      </c>
      <c r="O307" s="3" t="s">
        <v>12155</v>
      </c>
      <c r="P307" s="10">
        <v>6.6</v>
      </c>
    </row>
    <row r="308" spans="1:16" x14ac:dyDescent="0.3">
      <c r="A308" s="3" t="s">
        <v>4345</v>
      </c>
      <c r="B308">
        <v>10868623</v>
      </c>
      <c r="O308" s="3" t="s">
        <v>4345</v>
      </c>
      <c r="P308" s="10">
        <v>6.4</v>
      </c>
    </row>
    <row r="309" spans="1:16" x14ac:dyDescent="0.3">
      <c r="A309" s="3" t="s">
        <v>3473</v>
      </c>
      <c r="B309">
        <v>4711220</v>
      </c>
      <c r="O309" s="3" t="s">
        <v>3473</v>
      </c>
      <c r="P309" s="10">
        <v>3.9</v>
      </c>
    </row>
    <row r="310" spans="1:16" x14ac:dyDescent="0.3">
      <c r="A310" s="3" t="s">
        <v>6228</v>
      </c>
      <c r="B310">
        <v>16666308.5</v>
      </c>
      <c r="O310" s="3" t="s">
        <v>6228</v>
      </c>
      <c r="P310" s="10">
        <v>5.25</v>
      </c>
    </row>
    <row r="311" spans="1:16" x14ac:dyDescent="0.3">
      <c r="A311" s="3" t="s">
        <v>7889</v>
      </c>
      <c r="B311">
        <v>15068652</v>
      </c>
      <c r="O311" s="3" t="s">
        <v>7889</v>
      </c>
      <c r="P311" s="10">
        <v>7.5</v>
      </c>
    </row>
    <row r="312" spans="1:16" x14ac:dyDescent="0.3">
      <c r="A312" s="3" t="s">
        <v>16069</v>
      </c>
      <c r="B312">
        <v>27206120</v>
      </c>
      <c r="O312" s="3" t="s">
        <v>16069</v>
      </c>
      <c r="P312" s="10">
        <v>5.0999999999999996</v>
      </c>
    </row>
    <row r="313" spans="1:16" x14ac:dyDescent="0.3">
      <c r="A313" s="3" t="s">
        <v>6769</v>
      </c>
      <c r="B313">
        <v>30729046</v>
      </c>
      <c r="O313" s="3" t="s">
        <v>6769</v>
      </c>
      <c r="P313" s="10">
        <v>6.08</v>
      </c>
    </row>
    <row r="314" spans="1:16" x14ac:dyDescent="0.3">
      <c r="A314" s="3" t="s">
        <v>18318</v>
      </c>
      <c r="B314">
        <v>296899606.75</v>
      </c>
      <c r="O314" s="3" t="s">
        <v>18318</v>
      </c>
      <c r="P314" s="10">
        <v>7.5000000000000009</v>
      </c>
    </row>
    <row r="315" spans="1:16" x14ac:dyDescent="0.3">
      <c r="A315" s="3" t="s">
        <v>7875</v>
      </c>
      <c r="B315">
        <v>1704778</v>
      </c>
      <c r="O315" s="3" t="s">
        <v>7875</v>
      </c>
      <c r="P315" s="10">
        <v>7.6</v>
      </c>
    </row>
    <row r="316" spans="1:16" x14ac:dyDescent="0.3">
      <c r="A316" s="3" t="s">
        <v>17276</v>
      </c>
      <c r="B316">
        <v>1634839</v>
      </c>
      <c r="O316" s="3" t="s">
        <v>17276</v>
      </c>
      <c r="P316" s="10">
        <v>6.5666666666666664</v>
      </c>
    </row>
    <row r="317" spans="1:16" x14ac:dyDescent="0.3">
      <c r="A317" s="3" t="s">
        <v>12425</v>
      </c>
      <c r="B317">
        <v>61141030</v>
      </c>
      <c r="O317" s="3" t="s">
        <v>12425</v>
      </c>
      <c r="P317" s="10">
        <v>3.6</v>
      </c>
    </row>
    <row r="318" spans="1:16" x14ac:dyDescent="0.3">
      <c r="A318" s="3" t="s">
        <v>13063</v>
      </c>
      <c r="B318">
        <v>33326425.5</v>
      </c>
      <c r="O318" s="3" t="s">
        <v>13063</v>
      </c>
      <c r="P318" s="10">
        <v>5.75</v>
      </c>
    </row>
    <row r="319" spans="1:16" x14ac:dyDescent="0.3">
      <c r="A319" s="3" t="s">
        <v>15684</v>
      </c>
      <c r="B319">
        <v>57197876</v>
      </c>
      <c r="O319" s="3" t="s">
        <v>15684</v>
      </c>
      <c r="P319" s="10">
        <v>3.9</v>
      </c>
    </row>
    <row r="320" spans="1:16" x14ac:dyDescent="0.3">
      <c r="A320" s="3" t="s">
        <v>7256</v>
      </c>
      <c r="B320">
        <v>3104545</v>
      </c>
      <c r="O320" s="3" t="s">
        <v>7256</v>
      </c>
      <c r="P320" s="10">
        <v>5.5</v>
      </c>
    </row>
    <row r="321" spans="1:16" x14ac:dyDescent="0.3">
      <c r="A321" s="3" t="s">
        <v>2514</v>
      </c>
      <c r="B321">
        <v>865730.33333333337</v>
      </c>
      <c r="O321" s="3" t="s">
        <v>2514</v>
      </c>
      <c r="P321" s="10">
        <v>5.4333333333333327</v>
      </c>
    </row>
    <row r="322" spans="1:16" x14ac:dyDescent="0.3">
      <c r="A322" s="3" t="s">
        <v>29</v>
      </c>
      <c r="B322">
        <v>18569183.199999999</v>
      </c>
      <c r="O322" s="3" t="s">
        <v>29</v>
      </c>
      <c r="P322" s="10">
        <v>5.38</v>
      </c>
    </row>
    <row r="323" spans="1:16" x14ac:dyDescent="0.3">
      <c r="A323" s="3" t="s">
        <v>20254</v>
      </c>
      <c r="B323">
        <v>10971298</v>
      </c>
      <c r="O323" s="3" t="s">
        <v>20254</v>
      </c>
      <c r="P323" s="10">
        <v>7.6</v>
      </c>
    </row>
    <row r="324" spans="1:16" x14ac:dyDescent="0.3">
      <c r="A324" s="3" t="s">
        <v>503</v>
      </c>
      <c r="B324">
        <v>5405646.75</v>
      </c>
      <c r="O324" s="3" t="s">
        <v>503</v>
      </c>
      <c r="P324" s="10">
        <v>7.4249999999999998</v>
      </c>
    </row>
    <row r="325" spans="1:16" x14ac:dyDescent="0.3">
      <c r="A325" s="3" t="s">
        <v>3155</v>
      </c>
      <c r="B325">
        <v>23944314.5</v>
      </c>
      <c r="O325" s="3" t="s">
        <v>3155</v>
      </c>
      <c r="P325" s="10">
        <v>7.25</v>
      </c>
    </row>
    <row r="326" spans="1:16" x14ac:dyDescent="0.3">
      <c r="A326" s="3" t="s">
        <v>8039</v>
      </c>
      <c r="B326">
        <v>3421525.5</v>
      </c>
      <c r="O326" s="3" t="s">
        <v>8039</v>
      </c>
      <c r="P326" s="10">
        <v>6.65</v>
      </c>
    </row>
    <row r="327" spans="1:16" x14ac:dyDescent="0.3">
      <c r="A327" s="3" t="s">
        <v>9189</v>
      </c>
      <c r="B327">
        <v>9336886</v>
      </c>
      <c r="O327" s="3" t="s">
        <v>9189</v>
      </c>
      <c r="P327" s="10">
        <v>5.0999999999999996</v>
      </c>
    </row>
    <row r="328" spans="1:16" x14ac:dyDescent="0.3">
      <c r="A328" s="3" t="s">
        <v>4412</v>
      </c>
      <c r="B328">
        <v>156439736.35294119</v>
      </c>
      <c r="O328" s="3" t="s">
        <v>4412</v>
      </c>
      <c r="P328" s="10">
        <v>6.5147058823529411</v>
      </c>
    </row>
    <row r="329" spans="1:16" x14ac:dyDescent="0.3">
      <c r="A329" s="3" t="s">
        <v>3940</v>
      </c>
      <c r="B329">
        <v>31897603</v>
      </c>
      <c r="O329" s="3" t="s">
        <v>3940</v>
      </c>
      <c r="P329" s="10">
        <v>8.0333333333333332</v>
      </c>
    </row>
    <row r="330" spans="1:16" x14ac:dyDescent="0.3">
      <c r="A330" s="3" t="s">
        <v>2763</v>
      </c>
      <c r="B330">
        <v>2123135</v>
      </c>
      <c r="O330" s="3" t="s">
        <v>2763</v>
      </c>
      <c r="P330" s="10">
        <v>6.8</v>
      </c>
    </row>
    <row r="331" spans="1:16" x14ac:dyDescent="0.3">
      <c r="A331" s="3" t="s">
        <v>3470</v>
      </c>
      <c r="B331">
        <v>15231043.333333334</v>
      </c>
      <c r="O331" s="3" t="s">
        <v>3470</v>
      </c>
      <c r="P331" s="10">
        <v>6.0666666666666673</v>
      </c>
    </row>
    <row r="332" spans="1:16" x14ac:dyDescent="0.3">
      <c r="A332" s="3" t="s">
        <v>19320</v>
      </c>
      <c r="B332">
        <v>24662957.25</v>
      </c>
      <c r="O332" s="3" t="s">
        <v>19320</v>
      </c>
      <c r="P332" s="10">
        <v>7.3249999999999993</v>
      </c>
    </row>
    <row r="333" spans="1:16" x14ac:dyDescent="0.3">
      <c r="A333" s="3" t="s">
        <v>14306</v>
      </c>
      <c r="B333">
        <v>72185128</v>
      </c>
      <c r="O333" s="3" t="s">
        <v>14306</v>
      </c>
      <c r="P333" s="10">
        <v>7</v>
      </c>
    </row>
    <row r="334" spans="1:16" x14ac:dyDescent="0.3">
      <c r="A334" s="3" t="s">
        <v>4641</v>
      </c>
      <c r="B334">
        <v>15538794</v>
      </c>
      <c r="O334" s="3" t="s">
        <v>4641</v>
      </c>
      <c r="P334" s="10">
        <v>4.5</v>
      </c>
    </row>
    <row r="335" spans="1:16" x14ac:dyDescent="0.3">
      <c r="A335" s="3" t="s">
        <v>965</v>
      </c>
      <c r="B335">
        <v>17110</v>
      </c>
      <c r="O335" s="3" t="s">
        <v>965</v>
      </c>
      <c r="P335" s="10">
        <v>6.9</v>
      </c>
    </row>
    <row r="336" spans="1:16" x14ac:dyDescent="0.3">
      <c r="A336" s="3" t="s">
        <v>1564</v>
      </c>
      <c r="B336">
        <v>9181752</v>
      </c>
      <c r="O336" s="3" t="s">
        <v>1564</v>
      </c>
      <c r="P336" s="10">
        <v>6.7333333333333343</v>
      </c>
    </row>
    <row r="337" spans="1:16" x14ac:dyDescent="0.3">
      <c r="A337" s="3" t="s">
        <v>200</v>
      </c>
      <c r="B337">
        <v>25738313.1875</v>
      </c>
      <c r="O337" s="3" t="s">
        <v>200</v>
      </c>
      <c r="P337" s="10">
        <v>5.5499999999999989</v>
      </c>
    </row>
    <row r="338" spans="1:16" x14ac:dyDescent="0.3">
      <c r="A338" s="3" t="s">
        <v>1456</v>
      </c>
      <c r="B338">
        <v>16473271</v>
      </c>
      <c r="O338" s="3" t="s">
        <v>1456</v>
      </c>
      <c r="P338" s="10">
        <v>6.2200000000000006</v>
      </c>
    </row>
    <row r="339" spans="1:16" x14ac:dyDescent="0.3">
      <c r="A339" s="3" t="s">
        <v>12965</v>
      </c>
      <c r="B339">
        <v>5035448</v>
      </c>
      <c r="O339" s="3" t="s">
        <v>12965</v>
      </c>
      <c r="P339" s="10">
        <v>6.75</v>
      </c>
    </row>
    <row r="340" spans="1:16" x14ac:dyDescent="0.3">
      <c r="A340" s="3" t="s">
        <v>21115</v>
      </c>
      <c r="B340">
        <v>130974</v>
      </c>
      <c r="O340" s="3" t="s">
        <v>21115</v>
      </c>
      <c r="P340" s="10">
        <v>5.6</v>
      </c>
    </row>
    <row r="341" spans="1:16" x14ac:dyDescent="0.3">
      <c r="A341" s="3" t="s">
        <v>20488</v>
      </c>
      <c r="B341">
        <v>2550321</v>
      </c>
      <c r="O341" s="3" t="s">
        <v>20488</v>
      </c>
      <c r="P341" s="10">
        <v>6.3</v>
      </c>
    </row>
    <row r="342" spans="1:16" x14ac:dyDescent="0.3">
      <c r="A342" s="3" t="s">
        <v>17737</v>
      </c>
      <c r="B342">
        <v>1944287</v>
      </c>
      <c r="O342" s="3" t="s">
        <v>17737</v>
      </c>
      <c r="P342" s="10">
        <v>5.8</v>
      </c>
    </row>
    <row r="343" spans="1:16" x14ac:dyDescent="0.3">
      <c r="A343" s="3" t="s">
        <v>8768</v>
      </c>
      <c r="B343">
        <v>141259326.90909091</v>
      </c>
      <c r="O343" s="3" t="s">
        <v>8768</v>
      </c>
      <c r="P343" s="10">
        <v>6.1363636363636367</v>
      </c>
    </row>
    <row r="344" spans="1:16" x14ac:dyDescent="0.3">
      <c r="A344" s="3" t="s">
        <v>2268</v>
      </c>
      <c r="B344">
        <v>4463841</v>
      </c>
      <c r="O344" s="3" t="s">
        <v>2268</v>
      </c>
      <c r="P344" s="10">
        <v>3.7</v>
      </c>
    </row>
    <row r="345" spans="1:16" x14ac:dyDescent="0.3">
      <c r="A345" s="3" t="s">
        <v>14008</v>
      </c>
      <c r="B345">
        <v>96521590.5</v>
      </c>
      <c r="O345" s="3" t="s">
        <v>14008</v>
      </c>
      <c r="P345" s="10">
        <v>5.625</v>
      </c>
    </row>
    <row r="346" spans="1:16" x14ac:dyDescent="0.3">
      <c r="A346" s="3" t="s">
        <v>16155</v>
      </c>
      <c r="B346">
        <v>29432975</v>
      </c>
      <c r="O346" s="3" t="s">
        <v>16155</v>
      </c>
      <c r="P346" s="10">
        <v>7.0999999999999988</v>
      </c>
    </row>
    <row r="347" spans="1:16" x14ac:dyDescent="0.3">
      <c r="A347" s="3" t="s">
        <v>14473</v>
      </c>
      <c r="B347">
        <v>26768563</v>
      </c>
      <c r="O347" s="3" t="s">
        <v>14473</v>
      </c>
      <c r="P347" s="10">
        <v>7.7</v>
      </c>
    </row>
    <row r="348" spans="1:16" x14ac:dyDescent="0.3">
      <c r="A348" s="3" t="s">
        <v>4720</v>
      </c>
      <c r="B348">
        <v>20256975</v>
      </c>
      <c r="O348" s="3" t="s">
        <v>4720</v>
      </c>
      <c r="P348" s="10">
        <v>5.4</v>
      </c>
    </row>
    <row r="349" spans="1:16" x14ac:dyDescent="0.3">
      <c r="A349" s="3" t="s">
        <v>10259</v>
      </c>
      <c r="B349">
        <v>10019109</v>
      </c>
      <c r="O349" s="3" t="s">
        <v>10259</v>
      </c>
      <c r="P349" s="10">
        <v>7.6</v>
      </c>
    </row>
    <row r="350" spans="1:16" x14ac:dyDescent="0.3">
      <c r="A350" s="3" t="s">
        <v>20041</v>
      </c>
      <c r="B350">
        <v>10711027</v>
      </c>
      <c r="O350" s="3" t="s">
        <v>20041</v>
      </c>
      <c r="P350" s="10">
        <v>6.2</v>
      </c>
    </row>
    <row r="351" spans="1:16" x14ac:dyDescent="0.3">
      <c r="A351" s="3" t="s">
        <v>18351</v>
      </c>
      <c r="B351">
        <v>239258712</v>
      </c>
      <c r="O351" s="3" t="s">
        <v>18351</v>
      </c>
      <c r="P351" s="10">
        <v>5.7</v>
      </c>
    </row>
    <row r="352" spans="1:16" x14ac:dyDescent="0.3">
      <c r="A352" s="3" t="s">
        <v>6841</v>
      </c>
      <c r="B352">
        <v>2040920</v>
      </c>
      <c r="O352" s="3" t="s">
        <v>6841</v>
      </c>
      <c r="P352" s="10">
        <v>6.9</v>
      </c>
    </row>
    <row r="353" spans="1:16" x14ac:dyDescent="0.3">
      <c r="A353" s="3" t="s">
        <v>15544</v>
      </c>
      <c r="B353">
        <v>34816824</v>
      </c>
      <c r="O353" s="3" t="s">
        <v>15544</v>
      </c>
      <c r="P353" s="10">
        <v>1.9</v>
      </c>
    </row>
    <row r="354" spans="1:16" x14ac:dyDescent="0.3">
      <c r="A354" s="3" t="s">
        <v>4636</v>
      </c>
      <c r="B354">
        <v>7263129</v>
      </c>
      <c r="O354" s="3" t="s">
        <v>4636</v>
      </c>
      <c r="P354" s="10">
        <v>7.6</v>
      </c>
    </row>
    <row r="355" spans="1:16" x14ac:dyDescent="0.3">
      <c r="A355" s="3" t="s">
        <v>10636</v>
      </c>
      <c r="B355">
        <v>1585642</v>
      </c>
      <c r="O355" s="3" t="s">
        <v>10636</v>
      </c>
      <c r="P355" s="10">
        <v>5.3</v>
      </c>
    </row>
    <row r="356" spans="1:16" x14ac:dyDescent="0.3">
      <c r="A356" s="3" t="s">
        <v>5862</v>
      </c>
      <c r="B356">
        <v>2960492</v>
      </c>
      <c r="O356" s="3" t="s">
        <v>5862</v>
      </c>
      <c r="P356" s="10">
        <v>7.4</v>
      </c>
    </row>
    <row r="357" spans="1:16" x14ac:dyDescent="0.3">
      <c r="A357" s="3" t="s">
        <v>3812</v>
      </c>
      <c r="B357">
        <v>46040865.5</v>
      </c>
      <c r="O357" s="3" t="s">
        <v>3812</v>
      </c>
      <c r="P357" s="10">
        <v>7.0500000000000007</v>
      </c>
    </row>
    <row r="358" spans="1:16" x14ac:dyDescent="0.3">
      <c r="A358" s="3" t="s">
        <v>12659</v>
      </c>
      <c r="B358">
        <v>21684930.600000001</v>
      </c>
      <c r="O358" s="3" t="s">
        <v>12659</v>
      </c>
      <c r="P358" s="10">
        <v>6.6400000000000006</v>
      </c>
    </row>
    <row r="359" spans="1:16" x14ac:dyDescent="0.3">
      <c r="A359" s="3" t="s">
        <v>4062</v>
      </c>
      <c r="B359">
        <v>3685862</v>
      </c>
      <c r="O359" s="3" t="s">
        <v>4062</v>
      </c>
      <c r="P359" s="10">
        <v>7.1</v>
      </c>
    </row>
    <row r="360" spans="1:16" x14ac:dyDescent="0.3">
      <c r="A360" s="3" t="s">
        <v>9444</v>
      </c>
      <c r="B360">
        <v>121214377</v>
      </c>
      <c r="O360" s="3" t="s">
        <v>9444</v>
      </c>
      <c r="P360" s="10">
        <v>7.2</v>
      </c>
    </row>
    <row r="361" spans="1:16" x14ac:dyDescent="0.3">
      <c r="A361" s="3" t="s">
        <v>4568</v>
      </c>
      <c r="B361">
        <v>5596267</v>
      </c>
      <c r="O361" s="3" t="s">
        <v>4568</v>
      </c>
      <c r="P361" s="10">
        <v>6.6</v>
      </c>
    </row>
    <row r="362" spans="1:16" x14ac:dyDescent="0.3">
      <c r="A362" s="3" t="s">
        <v>13775</v>
      </c>
      <c r="B362">
        <v>12594630</v>
      </c>
      <c r="O362" s="3" t="s">
        <v>13775</v>
      </c>
      <c r="P362" s="10">
        <v>7.4</v>
      </c>
    </row>
    <row r="363" spans="1:16" x14ac:dyDescent="0.3">
      <c r="A363" s="3" t="s">
        <v>10128</v>
      </c>
      <c r="B363">
        <v>56959474.18181818</v>
      </c>
      <c r="O363" s="3" t="s">
        <v>10128</v>
      </c>
      <c r="P363" s="10">
        <v>7.0272727272727273</v>
      </c>
    </row>
    <row r="364" spans="1:16" x14ac:dyDescent="0.3">
      <c r="A364" s="3" t="s">
        <v>1545</v>
      </c>
      <c r="B364">
        <v>4162422.6666666665</v>
      </c>
      <c r="O364" s="3" t="s">
        <v>1545</v>
      </c>
      <c r="P364" s="10">
        <v>6.7</v>
      </c>
    </row>
    <row r="365" spans="1:16" x14ac:dyDescent="0.3">
      <c r="A365" s="3" t="s">
        <v>4466</v>
      </c>
      <c r="B365">
        <v>44196684</v>
      </c>
      <c r="O365" s="3" t="s">
        <v>4466</v>
      </c>
      <c r="P365" s="10">
        <v>6.6</v>
      </c>
    </row>
    <row r="366" spans="1:16" x14ac:dyDescent="0.3">
      <c r="A366" s="3" t="s">
        <v>12206</v>
      </c>
      <c r="B366">
        <v>4677852</v>
      </c>
      <c r="O366" s="3" t="s">
        <v>12206</v>
      </c>
      <c r="P366" s="10">
        <v>6.8</v>
      </c>
    </row>
    <row r="367" spans="1:16" x14ac:dyDescent="0.3">
      <c r="A367" s="3" t="s">
        <v>2136</v>
      </c>
      <c r="B367">
        <v>7784196</v>
      </c>
      <c r="O367" s="3" t="s">
        <v>2136</v>
      </c>
      <c r="P367" s="10">
        <v>5.35</v>
      </c>
    </row>
    <row r="368" spans="1:16" x14ac:dyDescent="0.3">
      <c r="A368" s="3" t="s">
        <v>10356</v>
      </c>
      <c r="B368">
        <v>1704349</v>
      </c>
      <c r="O368" s="3" t="s">
        <v>10356</v>
      </c>
      <c r="P368" s="10">
        <v>6.4666666666666659</v>
      </c>
    </row>
    <row r="369" spans="1:16" x14ac:dyDescent="0.3">
      <c r="A369" s="3" t="s">
        <v>14856</v>
      </c>
      <c r="B369">
        <v>5925637</v>
      </c>
      <c r="O369" s="3" t="s">
        <v>14856</v>
      </c>
      <c r="P369" s="10">
        <v>6.3</v>
      </c>
    </row>
    <row r="370" spans="1:16" x14ac:dyDescent="0.3">
      <c r="A370" s="3" t="s">
        <v>15143</v>
      </c>
      <c r="B370">
        <v>92601050</v>
      </c>
      <c r="O370" s="3" t="s">
        <v>15143</v>
      </c>
      <c r="P370" s="10">
        <v>6.3</v>
      </c>
    </row>
    <row r="371" spans="1:16" x14ac:dyDescent="0.3">
      <c r="A371" s="3" t="s">
        <v>4646</v>
      </c>
      <c r="B371">
        <v>3109904</v>
      </c>
      <c r="O371" s="3" t="s">
        <v>4646</v>
      </c>
      <c r="P371" s="10">
        <v>6.2</v>
      </c>
    </row>
    <row r="372" spans="1:16" x14ac:dyDescent="0.3">
      <c r="A372" s="3" t="s">
        <v>709</v>
      </c>
      <c r="B372">
        <v>123843</v>
      </c>
      <c r="O372" s="3" t="s">
        <v>709</v>
      </c>
      <c r="P372" s="10">
        <v>6.8</v>
      </c>
    </row>
    <row r="373" spans="1:16" x14ac:dyDescent="0.3">
      <c r="A373" s="3" t="s">
        <v>13543</v>
      </c>
      <c r="B373">
        <v>71992655</v>
      </c>
      <c r="O373" s="3" t="s">
        <v>13543</v>
      </c>
      <c r="P373" s="10">
        <v>3.7</v>
      </c>
    </row>
    <row r="374" spans="1:16" x14ac:dyDescent="0.3">
      <c r="A374" s="3" t="s">
        <v>21497</v>
      </c>
      <c r="B374">
        <v>20205757</v>
      </c>
      <c r="O374" s="3" t="s">
        <v>21497</v>
      </c>
      <c r="P374" s="10">
        <v>6</v>
      </c>
    </row>
    <row r="375" spans="1:16" x14ac:dyDescent="0.3">
      <c r="A375" s="3" t="s">
        <v>10776</v>
      </c>
      <c r="B375">
        <v>67952969</v>
      </c>
      <c r="O375" s="3" t="s">
        <v>10776</v>
      </c>
      <c r="P375" s="10">
        <v>7.9</v>
      </c>
    </row>
    <row r="376" spans="1:16" x14ac:dyDescent="0.3">
      <c r="A376" s="3" t="s">
        <v>13693</v>
      </c>
      <c r="B376">
        <v>31326183</v>
      </c>
      <c r="O376" s="3" t="s">
        <v>13693</v>
      </c>
      <c r="P376" s="10">
        <v>4.5</v>
      </c>
    </row>
    <row r="377" spans="1:16" x14ac:dyDescent="0.3">
      <c r="A377" s="3" t="s">
        <v>16807</v>
      </c>
      <c r="B377">
        <v>2648195</v>
      </c>
      <c r="O377" s="3" t="s">
        <v>16807</v>
      </c>
      <c r="P377" s="10">
        <v>5.6</v>
      </c>
    </row>
    <row r="378" spans="1:16" x14ac:dyDescent="0.3">
      <c r="A378" s="3" t="s">
        <v>13946</v>
      </c>
      <c r="B378">
        <v>68766121</v>
      </c>
      <c r="O378" s="3" t="s">
        <v>13946</v>
      </c>
      <c r="P378" s="10">
        <v>5.4</v>
      </c>
    </row>
    <row r="379" spans="1:16" x14ac:dyDescent="0.3">
      <c r="A379" s="3" t="s">
        <v>19559</v>
      </c>
      <c r="B379">
        <v>35275</v>
      </c>
      <c r="O379" s="3" t="s">
        <v>19559</v>
      </c>
      <c r="P379" s="10">
        <v>5.9</v>
      </c>
    </row>
    <row r="380" spans="1:16" x14ac:dyDescent="0.3">
      <c r="A380" s="3" t="s">
        <v>18300</v>
      </c>
      <c r="B380">
        <v>372158615.25</v>
      </c>
      <c r="O380" s="3" t="s">
        <v>18300</v>
      </c>
      <c r="P380" s="10">
        <v>7.25</v>
      </c>
    </row>
    <row r="381" spans="1:16" x14ac:dyDescent="0.3">
      <c r="A381" s="3" t="s">
        <v>12973</v>
      </c>
      <c r="B381">
        <v>47488536</v>
      </c>
      <c r="O381" s="3" t="s">
        <v>12973</v>
      </c>
      <c r="P381" s="10">
        <v>5</v>
      </c>
    </row>
    <row r="382" spans="1:16" x14ac:dyDescent="0.3">
      <c r="A382" s="3" t="s">
        <v>14481</v>
      </c>
      <c r="B382">
        <v>130714655.5</v>
      </c>
      <c r="O382" s="3" t="s">
        <v>14481</v>
      </c>
      <c r="P382" s="10">
        <v>6.2166666666666659</v>
      </c>
    </row>
    <row r="383" spans="1:16" x14ac:dyDescent="0.3">
      <c r="A383" s="3" t="s">
        <v>7161</v>
      </c>
      <c r="B383">
        <v>28791</v>
      </c>
      <c r="O383" s="3" t="s">
        <v>7161</v>
      </c>
      <c r="P383" s="10">
        <v>7.6</v>
      </c>
    </row>
    <row r="384" spans="1:16" x14ac:dyDescent="0.3">
      <c r="A384" s="3" t="s">
        <v>1162</v>
      </c>
      <c r="B384">
        <v>8359215</v>
      </c>
      <c r="O384" s="3" t="s">
        <v>1162</v>
      </c>
      <c r="P384" s="10">
        <v>5.67</v>
      </c>
    </row>
    <row r="385" spans="1:16" x14ac:dyDescent="0.3">
      <c r="A385" s="3" t="s">
        <v>3115</v>
      </c>
      <c r="B385">
        <v>88509350.333333328</v>
      </c>
      <c r="O385" s="3" t="s">
        <v>3115</v>
      </c>
      <c r="P385" s="10">
        <v>5.4000000000000012</v>
      </c>
    </row>
    <row r="386" spans="1:16" x14ac:dyDescent="0.3">
      <c r="A386" s="3" t="s">
        <v>341</v>
      </c>
      <c r="B386">
        <v>23800000</v>
      </c>
      <c r="O386" s="3" t="s">
        <v>341</v>
      </c>
      <c r="P386" s="10">
        <v>6.25</v>
      </c>
    </row>
    <row r="387" spans="1:16" x14ac:dyDescent="0.3">
      <c r="A387" s="3" t="s">
        <v>14690</v>
      </c>
      <c r="B387">
        <v>1930133</v>
      </c>
      <c r="O387" s="3" t="s">
        <v>14690</v>
      </c>
      <c r="P387" s="10">
        <v>6.7</v>
      </c>
    </row>
    <row r="388" spans="1:16" x14ac:dyDescent="0.3">
      <c r="A388" s="3" t="s">
        <v>14877</v>
      </c>
      <c r="B388">
        <v>137515140</v>
      </c>
      <c r="O388" s="3" t="s">
        <v>14877</v>
      </c>
      <c r="P388" s="10">
        <v>7.6</v>
      </c>
    </row>
    <row r="389" spans="1:16" x14ac:dyDescent="0.3">
      <c r="A389" s="3" t="s">
        <v>12624</v>
      </c>
      <c r="B389">
        <v>45412842.25</v>
      </c>
      <c r="O389" s="3" t="s">
        <v>12624</v>
      </c>
      <c r="P389" s="10">
        <v>6.8999999999999995</v>
      </c>
    </row>
    <row r="390" spans="1:16" x14ac:dyDescent="0.3">
      <c r="A390" s="3" t="s">
        <v>20602</v>
      </c>
      <c r="B390">
        <v>2443584</v>
      </c>
      <c r="O390" s="3" t="s">
        <v>20602</v>
      </c>
      <c r="P390" s="10">
        <v>7.2</v>
      </c>
    </row>
    <row r="391" spans="1:16" x14ac:dyDescent="0.3">
      <c r="A391" s="3" t="s">
        <v>4778</v>
      </c>
      <c r="B391">
        <v>2567099</v>
      </c>
      <c r="O391" s="3" t="s">
        <v>4778</v>
      </c>
      <c r="P391" s="10">
        <v>5.7</v>
      </c>
    </row>
    <row r="392" spans="1:16" x14ac:dyDescent="0.3">
      <c r="A392" s="3" t="s">
        <v>3222</v>
      </c>
      <c r="B392">
        <v>42857420.470588237</v>
      </c>
      <c r="O392" s="3" t="s">
        <v>3222</v>
      </c>
      <c r="P392" s="10">
        <v>6.2117647058823522</v>
      </c>
    </row>
    <row r="393" spans="1:16" x14ac:dyDescent="0.3">
      <c r="A393" s="3" t="s">
        <v>8795</v>
      </c>
      <c r="B393">
        <v>4821759</v>
      </c>
      <c r="O393" s="3" t="s">
        <v>8795</v>
      </c>
      <c r="P393" s="10">
        <v>6.7</v>
      </c>
    </row>
    <row r="394" spans="1:16" x14ac:dyDescent="0.3">
      <c r="A394" s="3" t="s">
        <v>10891</v>
      </c>
      <c r="B394">
        <v>39510976.636363633</v>
      </c>
      <c r="O394" s="3" t="s">
        <v>10891</v>
      </c>
      <c r="P394" s="10">
        <v>6.6818181818181808</v>
      </c>
    </row>
    <row r="395" spans="1:16" x14ac:dyDescent="0.3">
      <c r="A395" s="3" t="s">
        <v>11385</v>
      </c>
      <c r="B395">
        <v>122121</v>
      </c>
      <c r="O395" s="3" t="s">
        <v>11385</v>
      </c>
      <c r="P395" s="10">
        <v>5.7</v>
      </c>
    </row>
    <row r="396" spans="1:16" x14ac:dyDescent="0.3">
      <c r="A396" s="3" t="s">
        <v>4888</v>
      </c>
      <c r="B396">
        <v>241278</v>
      </c>
      <c r="O396" s="3" t="s">
        <v>4888</v>
      </c>
      <c r="P396" s="10">
        <v>6.7</v>
      </c>
    </row>
    <row r="397" spans="1:16" x14ac:dyDescent="0.3">
      <c r="A397" s="3" t="s">
        <v>7532</v>
      </c>
      <c r="B397">
        <v>6269618.666666667</v>
      </c>
      <c r="O397" s="3" t="s">
        <v>7532</v>
      </c>
      <c r="P397" s="10">
        <v>6.8999999999999995</v>
      </c>
    </row>
    <row r="398" spans="1:16" x14ac:dyDescent="0.3">
      <c r="A398" s="3" t="s">
        <v>11556</v>
      </c>
      <c r="B398">
        <v>10480968</v>
      </c>
      <c r="O398" s="3" t="s">
        <v>11556</v>
      </c>
      <c r="P398" s="10">
        <v>7.1</v>
      </c>
    </row>
    <row r="399" spans="1:16" x14ac:dyDescent="0.3">
      <c r="A399" s="3" t="s">
        <v>7204</v>
      </c>
      <c r="B399">
        <v>52431</v>
      </c>
      <c r="O399" s="3" t="s">
        <v>7204</v>
      </c>
      <c r="P399" s="10">
        <v>7.3</v>
      </c>
    </row>
    <row r="400" spans="1:16" x14ac:dyDescent="0.3">
      <c r="A400" s="3" t="s">
        <v>265</v>
      </c>
      <c r="B400">
        <v>8415112</v>
      </c>
      <c r="O400" s="3" t="s">
        <v>265</v>
      </c>
      <c r="P400" s="10">
        <v>4.8</v>
      </c>
    </row>
    <row r="401" spans="1:16" x14ac:dyDescent="0.3">
      <c r="A401" s="3" t="s">
        <v>17796</v>
      </c>
      <c r="B401">
        <v>141951</v>
      </c>
      <c r="O401" s="3" t="s">
        <v>17796</v>
      </c>
      <c r="P401" s="10">
        <v>6.4</v>
      </c>
    </row>
    <row r="402" spans="1:16" x14ac:dyDescent="0.3">
      <c r="A402" s="3" t="s">
        <v>268</v>
      </c>
      <c r="B402">
        <v>19817489.714285713</v>
      </c>
      <c r="O402" s="3" t="s">
        <v>268</v>
      </c>
      <c r="P402" s="10">
        <v>5.5857142857142863</v>
      </c>
    </row>
    <row r="403" spans="1:16" x14ac:dyDescent="0.3">
      <c r="A403" s="3" t="s">
        <v>1249</v>
      </c>
      <c r="B403">
        <v>45572578.333333336</v>
      </c>
      <c r="O403" s="3" t="s">
        <v>1249</v>
      </c>
      <c r="P403" s="10">
        <v>6.8666666666666671</v>
      </c>
    </row>
    <row r="404" spans="1:16" x14ac:dyDescent="0.3">
      <c r="A404" s="3" t="s">
        <v>49</v>
      </c>
      <c r="B404">
        <v>35757031.444444448</v>
      </c>
      <c r="O404" s="3" t="s">
        <v>49</v>
      </c>
      <c r="P404" s="10">
        <v>5.9555555555555548</v>
      </c>
    </row>
    <row r="405" spans="1:16" x14ac:dyDescent="0.3">
      <c r="A405" s="3" t="s">
        <v>15235</v>
      </c>
      <c r="B405">
        <v>22783978</v>
      </c>
      <c r="O405" s="3" t="s">
        <v>15235</v>
      </c>
      <c r="P405" s="10">
        <v>8</v>
      </c>
    </row>
    <row r="406" spans="1:16" x14ac:dyDescent="0.3">
      <c r="A406" s="3" t="s">
        <v>13365</v>
      </c>
      <c r="B406">
        <v>236214446</v>
      </c>
      <c r="O406" s="3" t="s">
        <v>13365</v>
      </c>
      <c r="P406" s="10">
        <v>8.1999999999999993</v>
      </c>
    </row>
    <row r="407" spans="1:16" x14ac:dyDescent="0.3">
      <c r="A407" s="3" t="s">
        <v>2974</v>
      </c>
      <c r="B407">
        <v>35336</v>
      </c>
      <c r="O407" s="3" t="s">
        <v>2974</v>
      </c>
      <c r="P407" s="10">
        <v>7.7</v>
      </c>
    </row>
    <row r="408" spans="1:16" x14ac:dyDescent="0.3">
      <c r="A408" s="3" t="s">
        <v>7065</v>
      </c>
      <c r="B408">
        <v>20205757</v>
      </c>
      <c r="O408" s="3" t="s">
        <v>7065</v>
      </c>
      <c r="P408" s="10">
        <v>6</v>
      </c>
    </row>
    <row r="409" spans="1:16" x14ac:dyDescent="0.3">
      <c r="A409" s="3" t="s">
        <v>12525</v>
      </c>
      <c r="B409">
        <v>41583170</v>
      </c>
      <c r="O409" s="3" t="s">
        <v>12525</v>
      </c>
      <c r="P409" s="10">
        <v>6.9166666666666652</v>
      </c>
    </row>
    <row r="410" spans="1:16" x14ac:dyDescent="0.3">
      <c r="A410" s="3" t="s">
        <v>18251</v>
      </c>
      <c r="B410">
        <v>51182454.833333336</v>
      </c>
      <c r="O410" s="3" t="s">
        <v>18251</v>
      </c>
      <c r="P410" s="10">
        <v>6.5166666666666666</v>
      </c>
    </row>
    <row r="411" spans="1:16" x14ac:dyDescent="0.3">
      <c r="A411" s="3" t="s">
        <v>10246</v>
      </c>
      <c r="B411">
        <v>3020601</v>
      </c>
      <c r="O411" s="3" t="s">
        <v>10246</v>
      </c>
      <c r="P411" s="10">
        <v>6.7</v>
      </c>
    </row>
    <row r="412" spans="1:16" x14ac:dyDescent="0.3">
      <c r="A412" s="3" t="s">
        <v>21420</v>
      </c>
      <c r="B412">
        <v>180314199</v>
      </c>
      <c r="O412" s="3" t="s">
        <v>21420</v>
      </c>
      <c r="P412" s="10">
        <v>7</v>
      </c>
    </row>
    <row r="413" spans="1:16" x14ac:dyDescent="0.3">
      <c r="A413" s="3" t="s">
        <v>12797</v>
      </c>
      <c r="B413">
        <v>15189934</v>
      </c>
      <c r="O413" s="3" t="s">
        <v>12797</v>
      </c>
      <c r="P413" s="10">
        <v>8.4</v>
      </c>
    </row>
    <row r="414" spans="1:16" x14ac:dyDescent="0.3">
      <c r="A414" s="3" t="s">
        <v>10222</v>
      </c>
      <c r="B414">
        <v>74701424.400000006</v>
      </c>
      <c r="O414" s="3" t="s">
        <v>10222</v>
      </c>
      <c r="P414" s="10">
        <v>6.5200000000000005</v>
      </c>
    </row>
    <row r="415" spans="1:16" x14ac:dyDescent="0.3">
      <c r="A415" s="3" t="s">
        <v>16616</v>
      </c>
      <c r="B415">
        <v>88137944.5</v>
      </c>
      <c r="O415" s="3" t="s">
        <v>16616</v>
      </c>
      <c r="P415" s="10">
        <v>6.35</v>
      </c>
    </row>
    <row r="416" spans="1:16" x14ac:dyDescent="0.3">
      <c r="A416" s="3" t="s">
        <v>4111</v>
      </c>
      <c r="B416">
        <v>18347759.666666668</v>
      </c>
      <c r="O416" s="3" t="s">
        <v>4111</v>
      </c>
      <c r="P416" s="10">
        <v>7.4333333333333336</v>
      </c>
    </row>
    <row r="417" spans="1:16" x14ac:dyDescent="0.3">
      <c r="A417" s="3" t="s">
        <v>8181</v>
      </c>
      <c r="B417">
        <v>3662459</v>
      </c>
      <c r="O417" s="3" t="s">
        <v>8181</v>
      </c>
      <c r="P417" s="10">
        <v>5.3</v>
      </c>
    </row>
    <row r="418" spans="1:16" x14ac:dyDescent="0.3">
      <c r="A418" s="3" t="s">
        <v>16966</v>
      </c>
      <c r="B418">
        <v>394769969</v>
      </c>
      <c r="O418" s="3" t="s">
        <v>16966</v>
      </c>
      <c r="P418" s="10">
        <v>7.3166666666666664</v>
      </c>
    </row>
    <row r="419" spans="1:16" x14ac:dyDescent="0.3">
      <c r="A419" s="3" t="s">
        <v>8512</v>
      </c>
      <c r="B419">
        <v>25678792</v>
      </c>
      <c r="O419" s="3" t="s">
        <v>8512</v>
      </c>
      <c r="P419" s="10">
        <v>6.2</v>
      </c>
    </row>
    <row r="420" spans="1:16" x14ac:dyDescent="0.3">
      <c r="A420" s="3" t="s">
        <v>16969</v>
      </c>
      <c r="B420">
        <v>288771959.33333331</v>
      </c>
      <c r="O420" s="3" t="s">
        <v>16969</v>
      </c>
      <c r="P420" s="10">
        <v>6.4111111111111114</v>
      </c>
    </row>
    <row r="421" spans="1:16" x14ac:dyDescent="0.3">
      <c r="A421" s="3" t="s">
        <v>10202</v>
      </c>
      <c r="B421">
        <v>27801958.5</v>
      </c>
      <c r="O421" s="3" t="s">
        <v>10202</v>
      </c>
      <c r="P421" s="10">
        <v>5.45</v>
      </c>
    </row>
    <row r="422" spans="1:16" x14ac:dyDescent="0.3">
      <c r="A422" s="3" t="s">
        <v>11626</v>
      </c>
      <c r="B422">
        <v>16348768.333333334</v>
      </c>
      <c r="O422" s="3" t="s">
        <v>11626</v>
      </c>
      <c r="P422" s="10">
        <v>4.4333333333333327</v>
      </c>
    </row>
    <row r="423" spans="1:16" x14ac:dyDescent="0.3">
      <c r="A423" s="3" t="s">
        <v>189</v>
      </c>
      <c r="B423">
        <v>13712034.5</v>
      </c>
      <c r="O423" s="3" t="s">
        <v>189</v>
      </c>
      <c r="P423" s="10">
        <v>6.5</v>
      </c>
    </row>
    <row r="424" spans="1:16" x14ac:dyDescent="0.3">
      <c r="A424" s="3" t="s">
        <v>16394</v>
      </c>
      <c r="B424">
        <v>39291383</v>
      </c>
      <c r="O424" s="3" t="s">
        <v>16394</v>
      </c>
      <c r="P424" s="10">
        <v>5.8</v>
      </c>
    </row>
    <row r="425" spans="1:16" x14ac:dyDescent="0.3">
      <c r="A425" s="3" t="s">
        <v>16635</v>
      </c>
      <c r="B425">
        <v>62695489</v>
      </c>
      <c r="O425" s="3" t="s">
        <v>16635</v>
      </c>
      <c r="P425" s="10">
        <v>6.2</v>
      </c>
    </row>
    <row r="426" spans="1:16" x14ac:dyDescent="0.3">
      <c r="A426" s="3" t="s">
        <v>8689</v>
      </c>
      <c r="B426">
        <v>24573806.25</v>
      </c>
      <c r="O426" s="3" t="s">
        <v>8689</v>
      </c>
      <c r="P426" s="10">
        <v>5.7750000000000004</v>
      </c>
    </row>
    <row r="427" spans="1:16" x14ac:dyDescent="0.3">
      <c r="A427" s="3" t="s">
        <v>21100</v>
      </c>
      <c r="B427">
        <v>4511157</v>
      </c>
      <c r="O427" s="3" t="s">
        <v>21100</v>
      </c>
      <c r="P427" s="10">
        <v>6.6</v>
      </c>
    </row>
    <row r="428" spans="1:16" x14ac:dyDescent="0.3">
      <c r="A428" s="3" t="s">
        <v>2196</v>
      </c>
      <c r="B428">
        <v>11020375</v>
      </c>
      <c r="O428" s="3" t="s">
        <v>2196</v>
      </c>
      <c r="P428" s="10">
        <v>6.1</v>
      </c>
    </row>
    <row r="429" spans="1:16" x14ac:dyDescent="0.3">
      <c r="A429" s="3" t="s">
        <v>15596</v>
      </c>
      <c r="B429">
        <v>160554911.44444445</v>
      </c>
      <c r="O429" s="3" t="s">
        <v>15596</v>
      </c>
      <c r="P429" s="10">
        <v>7.0111111111111111</v>
      </c>
    </row>
    <row r="430" spans="1:16" x14ac:dyDescent="0.3">
      <c r="A430" s="3" t="s">
        <v>18562</v>
      </c>
      <c r="B430">
        <v>879742689.66666663</v>
      </c>
      <c r="O430" s="3" t="s">
        <v>18562</v>
      </c>
      <c r="P430" s="10">
        <v>7.1833333333333336</v>
      </c>
    </row>
    <row r="431" spans="1:16" x14ac:dyDescent="0.3">
      <c r="A431" s="3" t="s">
        <v>7627</v>
      </c>
      <c r="B431">
        <v>106900935.71428572</v>
      </c>
      <c r="O431" s="3" t="s">
        <v>7627</v>
      </c>
      <c r="P431" s="10">
        <v>5.9285714285714288</v>
      </c>
    </row>
    <row r="432" spans="1:16" x14ac:dyDescent="0.3">
      <c r="A432" s="3" t="s">
        <v>2608</v>
      </c>
      <c r="B432">
        <v>24922237</v>
      </c>
      <c r="O432" s="3" t="s">
        <v>2608</v>
      </c>
      <c r="P432" s="10">
        <v>7.1</v>
      </c>
    </row>
    <row r="433" spans="1:16" x14ac:dyDescent="0.3">
      <c r="A433" s="3" t="s">
        <v>10475</v>
      </c>
      <c r="B433">
        <v>871759</v>
      </c>
      <c r="O433" s="3" t="s">
        <v>10475</v>
      </c>
      <c r="P433" s="10">
        <v>6.8</v>
      </c>
    </row>
    <row r="434" spans="1:16" x14ac:dyDescent="0.3">
      <c r="A434" s="3" t="s">
        <v>6008</v>
      </c>
      <c r="B434">
        <v>1382259</v>
      </c>
      <c r="O434" s="3" t="s">
        <v>6008</v>
      </c>
      <c r="P434" s="10">
        <v>6.2</v>
      </c>
    </row>
    <row r="435" spans="1:16" x14ac:dyDescent="0.3">
      <c r="A435" s="3" t="s">
        <v>3866</v>
      </c>
      <c r="B435">
        <v>190578714.61904761</v>
      </c>
      <c r="O435" s="3" t="s">
        <v>3866</v>
      </c>
      <c r="P435" s="10">
        <v>7.3476190476190482</v>
      </c>
    </row>
    <row r="436" spans="1:16" x14ac:dyDescent="0.3">
      <c r="A436" s="3" t="s">
        <v>11070</v>
      </c>
      <c r="B436">
        <v>2087228</v>
      </c>
      <c r="O436" s="3" t="s">
        <v>11070</v>
      </c>
      <c r="P436" s="10">
        <v>7.2</v>
      </c>
    </row>
    <row r="437" spans="1:16" x14ac:dyDescent="0.3">
      <c r="A437" s="3" t="s">
        <v>7601</v>
      </c>
      <c r="B437">
        <v>1146188.5</v>
      </c>
      <c r="O437" s="3" t="s">
        <v>7601</v>
      </c>
      <c r="P437" s="10">
        <v>6.55</v>
      </c>
    </row>
    <row r="438" spans="1:16" x14ac:dyDescent="0.3">
      <c r="A438" s="3" t="s">
        <v>16261</v>
      </c>
      <c r="B438">
        <v>19319671</v>
      </c>
      <c r="O438" s="3" t="s">
        <v>16261</v>
      </c>
      <c r="P438" s="10">
        <v>7.8</v>
      </c>
    </row>
    <row r="439" spans="1:16" x14ac:dyDescent="0.3">
      <c r="A439" s="3" t="s">
        <v>5241</v>
      </c>
      <c r="B439">
        <v>15498582.5</v>
      </c>
      <c r="O439" s="3" t="s">
        <v>5241</v>
      </c>
      <c r="P439" s="10">
        <v>6.2199999999999989</v>
      </c>
    </row>
    <row r="440" spans="1:16" x14ac:dyDescent="0.3">
      <c r="A440" s="3" t="s">
        <v>6041</v>
      </c>
      <c r="B440">
        <v>13353151</v>
      </c>
      <c r="O440" s="3" t="s">
        <v>6041</v>
      </c>
      <c r="P440" s="10">
        <v>6</v>
      </c>
    </row>
    <row r="441" spans="1:16" x14ac:dyDescent="0.3">
      <c r="A441" s="3" t="s">
        <v>19017</v>
      </c>
      <c r="B441">
        <v>15827313</v>
      </c>
      <c r="O441" s="3" t="s">
        <v>19017</v>
      </c>
      <c r="P441" s="10">
        <v>5.45</v>
      </c>
    </row>
    <row r="442" spans="1:16" x14ac:dyDescent="0.3">
      <c r="A442" s="3" t="s">
        <v>8478</v>
      </c>
      <c r="B442">
        <v>13354606.9</v>
      </c>
      <c r="O442" s="3" t="s">
        <v>8478</v>
      </c>
      <c r="P442" s="10">
        <v>6.0699999999999994</v>
      </c>
    </row>
    <row r="443" spans="1:16" x14ac:dyDescent="0.3">
      <c r="A443" s="3" t="s">
        <v>11587</v>
      </c>
      <c r="B443">
        <v>103291131</v>
      </c>
      <c r="O443" s="3" t="s">
        <v>11587</v>
      </c>
      <c r="P443" s="10">
        <v>6.2</v>
      </c>
    </row>
    <row r="444" spans="1:16" x14ac:dyDescent="0.3">
      <c r="A444" s="3" t="s">
        <v>4571</v>
      </c>
      <c r="B444">
        <v>6424112</v>
      </c>
      <c r="O444" s="3" t="s">
        <v>4571</v>
      </c>
      <c r="P444" s="10">
        <v>3.4</v>
      </c>
    </row>
    <row r="445" spans="1:16" x14ac:dyDescent="0.3">
      <c r="A445" s="3" t="s">
        <v>4208</v>
      </c>
      <c r="B445">
        <v>1298698</v>
      </c>
      <c r="O445" s="3" t="s">
        <v>4208</v>
      </c>
      <c r="P445" s="10">
        <v>6.9</v>
      </c>
    </row>
    <row r="446" spans="1:16" x14ac:dyDescent="0.3">
      <c r="A446" s="3" t="s">
        <v>18388</v>
      </c>
      <c r="B446">
        <v>1486506</v>
      </c>
      <c r="O446" s="3" t="s">
        <v>18388</v>
      </c>
      <c r="P446" s="10">
        <v>6.1</v>
      </c>
    </row>
    <row r="447" spans="1:16" x14ac:dyDescent="0.3">
      <c r="A447" s="3" t="s">
        <v>1729</v>
      </c>
      <c r="B447">
        <v>5563663</v>
      </c>
      <c r="O447" s="3" t="s">
        <v>1729</v>
      </c>
      <c r="P447" s="10">
        <v>4.3</v>
      </c>
    </row>
    <row r="448" spans="1:16" x14ac:dyDescent="0.3">
      <c r="A448" s="3" t="s">
        <v>17349</v>
      </c>
      <c r="B448">
        <v>424088</v>
      </c>
      <c r="O448" s="3" t="s">
        <v>17349</v>
      </c>
      <c r="P448" s="10">
        <v>6.6</v>
      </c>
    </row>
    <row r="449" spans="1:16" x14ac:dyDescent="0.3">
      <c r="A449" s="3" t="s">
        <v>9206</v>
      </c>
      <c r="B449">
        <v>409144</v>
      </c>
      <c r="O449" s="3" t="s">
        <v>9206</v>
      </c>
      <c r="P449" s="10">
        <v>6.9</v>
      </c>
    </row>
    <row r="450" spans="1:16" x14ac:dyDescent="0.3">
      <c r="A450" s="3" t="s">
        <v>831</v>
      </c>
      <c r="B450">
        <v>11119034</v>
      </c>
      <c r="O450" s="3" t="s">
        <v>831</v>
      </c>
      <c r="P450" s="10">
        <v>5.5</v>
      </c>
    </row>
    <row r="451" spans="1:16" x14ac:dyDescent="0.3">
      <c r="A451" s="3" t="s">
        <v>12225</v>
      </c>
      <c r="B451">
        <v>3283615</v>
      </c>
      <c r="O451" s="3" t="s">
        <v>12225</v>
      </c>
      <c r="P451" s="10">
        <v>6</v>
      </c>
    </row>
    <row r="452" spans="1:16" x14ac:dyDescent="0.3">
      <c r="A452" s="3" t="s">
        <v>2044</v>
      </c>
      <c r="B452">
        <v>10837114</v>
      </c>
      <c r="O452" s="3" t="s">
        <v>2044</v>
      </c>
      <c r="P452" s="10">
        <v>7.35</v>
      </c>
    </row>
    <row r="453" spans="1:16" x14ac:dyDescent="0.3">
      <c r="A453" s="3" t="s">
        <v>2191</v>
      </c>
      <c r="B453">
        <v>21611634.636363637</v>
      </c>
      <c r="O453" s="3" t="s">
        <v>2191</v>
      </c>
      <c r="P453" s="10">
        <v>5.6909090909090914</v>
      </c>
    </row>
    <row r="454" spans="1:16" x14ac:dyDescent="0.3">
      <c r="A454" s="3" t="s">
        <v>4281</v>
      </c>
      <c r="B454">
        <v>28527929</v>
      </c>
      <c r="O454" s="3" t="s">
        <v>4281</v>
      </c>
      <c r="P454" s="10">
        <v>4.9499999999999993</v>
      </c>
    </row>
    <row r="455" spans="1:16" x14ac:dyDescent="0.3">
      <c r="A455" s="3" t="s">
        <v>9886</v>
      </c>
      <c r="B455">
        <v>10925060</v>
      </c>
      <c r="O455" s="3" t="s">
        <v>9886</v>
      </c>
      <c r="P455" s="10">
        <v>5.2</v>
      </c>
    </row>
    <row r="456" spans="1:16" x14ac:dyDescent="0.3">
      <c r="A456" s="3" t="s">
        <v>2507</v>
      </c>
      <c r="B456">
        <v>28750163.666666668</v>
      </c>
      <c r="O456" s="3" t="s">
        <v>2507</v>
      </c>
      <c r="P456" s="10">
        <v>6.666666666666667</v>
      </c>
    </row>
    <row r="457" spans="1:16" x14ac:dyDescent="0.3">
      <c r="A457" s="3" t="s">
        <v>112</v>
      </c>
      <c r="B457">
        <v>13825084.375</v>
      </c>
      <c r="O457" s="3" t="s">
        <v>112</v>
      </c>
      <c r="P457" s="10">
        <v>5.6125000000000007</v>
      </c>
    </row>
    <row r="458" spans="1:16" x14ac:dyDescent="0.3">
      <c r="A458" s="3" t="s">
        <v>5732</v>
      </c>
      <c r="B458">
        <v>19594403.25</v>
      </c>
      <c r="O458" s="3" t="s">
        <v>5732</v>
      </c>
      <c r="P458" s="10">
        <v>5.6499999999999995</v>
      </c>
    </row>
    <row r="459" spans="1:16" x14ac:dyDescent="0.3">
      <c r="A459" s="3" t="s">
        <v>1507</v>
      </c>
      <c r="B459">
        <v>5626559.2000000002</v>
      </c>
      <c r="O459" s="3" t="s">
        <v>1507</v>
      </c>
      <c r="P459" s="10">
        <v>6.24</v>
      </c>
    </row>
    <row r="460" spans="1:16" x14ac:dyDescent="0.3">
      <c r="A460" s="3" t="s">
        <v>16026</v>
      </c>
      <c r="B460">
        <v>676126</v>
      </c>
      <c r="O460" s="3" t="s">
        <v>16026</v>
      </c>
      <c r="P460" s="10">
        <v>7.2</v>
      </c>
    </row>
    <row r="461" spans="1:16" x14ac:dyDescent="0.3">
      <c r="A461" s="3" t="s">
        <v>467</v>
      </c>
      <c r="B461">
        <v>6621520</v>
      </c>
      <c r="O461" s="3" t="s">
        <v>467</v>
      </c>
      <c r="P461" s="10">
        <v>4.3</v>
      </c>
    </row>
    <row r="462" spans="1:16" x14ac:dyDescent="0.3">
      <c r="A462" s="3" t="s">
        <v>15365</v>
      </c>
      <c r="B462">
        <v>187488</v>
      </c>
      <c r="O462" s="3" t="s">
        <v>15365</v>
      </c>
      <c r="P462" s="10">
        <v>5.7</v>
      </c>
    </row>
    <row r="463" spans="1:16" x14ac:dyDescent="0.3">
      <c r="A463" s="3" t="s">
        <v>327</v>
      </c>
      <c r="B463">
        <v>12638248.117647059</v>
      </c>
      <c r="O463" s="3" t="s">
        <v>327</v>
      </c>
      <c r="P463" s="10">
        <v>5.3470588235294123</v>
      </c>
    </row>
    <row r="464" spans="1:16" x14ac:dyDescent="0.3">
      <c r="A464" s="3" t="s">
        <v>11721</v>
      </c>
      <c r="B464">
        <v>66468985</v>
      </c>
      <c r="O464" s="3" t="s">
        <v>11721</v>
      </c>
      <c r="P464" s="10">
        <v>5.7</v>
      </c>
    </row>
    <row r="465" spans="1:16" x14ac:dyDescent="0.3">
      <c r="A465" s="3" t="s">
        <v>12262</v>
      </c>
      <c r="B465">
        <v>30509566.199999999</v>
      </c>
      <c r="O465" s="3" t="s">
        <v>12262</v>
      </c>
      <c r="P465" s="10">
        <v>7.26</v>
      </c>
    </row>
    <row r="466" spans="1:16" x14ac:dyDescent="0.3">
      <c r="A466" s="3" t="s">
        <v>6604</v>
      </c>
      <c r="B466">
        <v>8667684</v>
      </c>
      <c r="O466" s="3" t="s">
        <v>6604</v>
      </c>
      <c r="P466" s="10">
        <v>4.9000000000000004</v>
      </c>
    </row>
    <row r="467" spans="1:16" x14ac:dyDescent="0.3">
      <c r="A467" s="3" t="s">
        <v>19554</v>
      </c>
      <c r="B467">
        <v>121827</v>
      </c>
      <c r="O467" s="3" t="s">
        <v>19554</v>
      </c>
      <c r="P467" s="10">
        <v>6.1</v>
      </c>
    </row>
    <row r="468" spans="1:16" x14ac:dyDescent="0.3">
      <c r="A468" s="3" t="s">
        <v>20394</v>
      </c>
      <c r="B468">
        <v>9493791</v>
      </c>
      <c r="O468" s="3" t="s">
        <v>20394</v>
      </c>
      <c r="P468" s="10">
        <v>7.2</v>
      </c>
    </row>
    <row r="469" spans="1:16" x14ac:dyDescent="0.3">
      <c r="A469" s="3" t="s">
        <v>6527</v>
      </c>
      <c r="B469">
        <v>2105078</v>
      </c>
      <c r="O469" s="3" t="s">
        <v>6527</v>
      </c>
      <c r="P469" s="10">
        <v>6.8</v>
      </c>
    </row>
    <row r="470" spans="1:16" x14ac:dyDescent="0.3">
      <c r="A470" s="3" t="s">
        <v>10804</v>
      </c>
      <c r="B470">
        <v>11689503</v>
      </c>
      <c r="O470" s="3" t="s">
        <v>10804</v>
      </c>
      <c r="P470" s="10">
        <v>5.4</v>
      </c>
    </row>
    <row r="471" spans="1:16" x14ac:dyDescent="0.3">
      <c r="A471" s="3" t="s">
        <v>20834</v>
      </c>
      <c r="B471">
        <v>24729260.5</v>
      </c>
      <c r="O471" s="3" t="s">
        <v>20834</v>
      </c>
      <c r="P471" s="10">
        <v>6.25</v>
      </c>
    </row>
    <row r="472" spans="1:16" x14ac:dyDescent="0.3">
      <c r="A472" s="3" t="s">
        <v>8633</v>
      </c>
      <c r="B472">
        <v>11837928</v>
      </c>
      <c r="O472" s="3" t="s">
        <v>8633</v>
      </c>
      <c r="P472" s="10">
        <v>6.4</v>
      </c>
    </row>
    <row r="473" spans="1:16" x14ac:dyDescent="0.3">
      <c r="A473" s="3" t="s">
        <v>5557</v>
      </c>
      <c r="B473">
        <v>20205757</v>
      </c>
      <c r="O473" s="3" t="s">
        <v>5557</v>
      </c>
      <c r="P473" s="10">
        <v>4.5</v>
      </c>
    </row>
    <row r="474" spans="1:16" x14ac:dyDescent="0.3">
      <c r="A474" s="3" t="s">
        <v>4896</v>
      </c>
      <c r="B474">
        <v>40397</v>
      </c>
      <c r="O474" s="3" t="s">
        <v>4896</v>
      </c>
      <c r="P474" s="10">
        <v>5.4</v>
      </c>
    </row>
    <row r="475" spans="1:16" x14ac:dyDescent="0.3">
      <c r="A475" s="3" t="s">
        <v>1664</v>
      </c>
      <c r="B475">
        <v>17488564</v>
      </c>
      <c r="O475" s="3" t="s">
        <v>1664</v>
      </c>
      <c r="P475" s="10">
        <v>5.7</v>
      </c>
    </row>
    <row r="476" spans="1:16" x14ac:dyDescent="0.3">
      <c r="A476" s="3" t="s">
        <v>85</v>
      </c>
      <c r="B476">
        <v>73813470.608695656</v>
      </c>
      <c r="O476" s="3" t="s">
        <v>85</v>
      </c>
      <c r="P476" s="10">
        <v>6.6347826086956516</v>
      </c>
    </row>
    <row r="477" spans="1:16" x14ac:dyDescent="0.3">
      <c r="A477" s="3" t="s">
        <v>10230</v>
      </c>
      <c r="B477">
        <v>41374652.777777776</v>
      </c>
      <c r="O477" s="3" t="s">
        <v>10230</v>
      </c>
      <c r="P477" s="10">
        <v>6.6444444444444439</v>
      </c>
    </row>
    <row r="478" spans="1:16" x14ac:dyDescent="0.3">
      <c r="A478" s="3" t="s">
        <v>2563</v>
      </c>
      <c r="B478">
        <v>14237880</v>
      </c>
      <c r="O478" s="3" t="s">
        <v>2563</v>
      </c>
      <c r="P478" s="10">
        <v>7.3</v>
      </c>
    </row>
    <row r="479" spans="1:16" x14ac:dyDescent="0.3">
      <c r="A479" s="3" t="s">
        <v>11441</v>
      </c>
      <c r="B479">
        <v>75457836.9375</v>
      </c>
      <c r="O479" s="3" t="s">
        <v>11441</v>
      </c>
      <c r="P479" s="10">
        <v>6.5937500000000009</v>
      </c>
    </row>
    <row r="480" spans="1:16" x14ac:dyDescent="0.3">
      <c r="A480" s="3" t="s">
        <v>4160</v>
      </c>
      <c r="B480">
        <v>107977751.44444445</v>
      </c>
      <c r="O480" s="3" t="s">
        <v>4160</v>
      </c>
      <c r="P480" s="10">
        <v>6.9222222222222225</v>
      </c>
    </row>
    <row r="481" spans="1:16" x14ac:dyDescent="0.3">
      <c r="A481" s="3" t="s">
        <v>3601</v>
      </c>
      <c r="B481">
        <v>20205757</v>
      </c>
      <c r="O481" s="3" t="s">
        <v>3601</v>
      </c>
      <c r="P481" s="10">
        <v>7.1</v>
      </c>
    </row>
    <row r="482" spans="1:16" x14ac:dyDescent="0.3">
      <c r="A482" s="3" t="s">
        <v>12413</v>
      </c>
      <c r="B482">
        <v>43325009</v>
      </c>
      <c r="O482" s="3" t="s">
        <v>12413</v>
      </c>
      <c r="P482" s="10">
        <v>6.2</v>
      </c>
    </row>
    <row r="483" spans="1:16" x14ac:dyDescent="0.3">
      <c r="A483" s="3" t="s">
        <v>17344</v>
      </c>
      <c r="B483">
        <v>96560591</v>
      </c>
      <c r="O483" s="3" t="s">
        <v>17344</v>
      </c>
      <c r="P483" s="10">
        <v>6</v>
      </c>
    </row>
    <row r="484" spans="1:16" x14ac:dyDescent="0.3">
      <c r="A484" s="3" t="s">
        <v>21039</v>
      </c>
      <c r="B484">
        <v>16024987</v>
      </c>
      <c r="O484" s="3" t="s">
        <v>21039</v>
      </c>
      <c r="P484" s="10">
        <v>6</v>
      </c>
    </row>
    <row r="485" spans="1:16" x14ac:dyDescent="0.3">
      <c r="A485" s="3" t="s">
        <v>9374</v>
      </c>
      <c r="B485">
        <v>2401736.5</v>
      </c>
      <c r="O485" s="3" t="s">
        <v>9374</v>
      </c>
      <c r="P485" s="10">
        <v>7.1</v>
      </c>
    </row>
    <row r="486" spans="1:16" x14ac:dyDescent="0.3">
      <c r="A486" s="3" t="s">
        <v>15352</v>
      </c>
      <c r="B486">
        <v>75511123</v>
      </c>
      <c r="O486" s="3" t="s">
        <v>15352</v>
      </c>
      <c r="P486" s="10">
        <v>5.4</v>
      </c>
    </row>
    <row r="487" spans="1:16" x14ac:dyDescent="0.3">
      <c r="A487" s="3" t="s">
        <v>12702</v>
      </c>
      <c r="B487">
        <v>462976</v>
      </c>
      <c r="O487" s="3" t="s">
        <v>12702</v>
      </c>
      <c r="P487" s="10">
        <v>5.9</v>
      </c>
    </row>
    <row r="488" spans="1:16" x14ac:dyDescent="0.3">
      <c r="A488" s="3" t="s">
        <v>16896</v>
      </c>
      <c r="B488">
        <v>405380</v>
      </c>
      <c r="O488" s="3" t="s">
        <v>16896</v>
      </c>
      <c r="P488" s="10">
        <v>6.5</v>
      </c>
    </row>
    <row r="489" spans="1:16" x14ac:dyDescent="0.3">
      <c r="A489" s="3" t="s">
        <v>20676</v>
      </c>
      <c r="B489">
        <v>198051398</v>
      </c>
      <c r="O489" s="3" t="s">
        <v>20676</v>
      </c>
      <c r="P489" s="10">
        <v>6.6</v>
      </c>
    </row>
    <row r="490" spans="1:16" x14ac:dyDescent="0.3">
      <c r="A490" s="3" t="s">
        <v>6635</v>
      </c>
      <c r="B490">
        <v>1689723</v>
      </c>
      <c r="O490" s="3" t="s">
        <v>6635</v>
      </c>
      <c r="P490" s="10">
        <v>6.6</v>
      </c>
    </row>
    <row r="491" spans="1:16" x14ac:dyDescent="0.3">
      <c r="A491" s="3" t="s">
        <v>3042</v>
      </c>
      <c r="B491">
        <v>1215923</v>
      </c>
      <c r="O491" s="3" t="s">
        <v>3042</v>
      </c>
      <c r="P491" s="10">
        <v>6.8</v>
      </c>
    </row>
    <row r="492" spans="1:16" x14ac:dyDescent="0.3">
      <c r="A492" s="3" t="s">
        <v>12408</v>
      </c>
      <c r="B492">
        <v>234255</v>
      </c>
      <c r="O492" s="3" t="s">
        <v>12408</v>
      </c>
      <c r="P492" s="10">
        <v>6.1</v>
      </c>
    </row>
    <row r="493" spans="1:16" x14ac:dyDescent="0.3">
      <c r="A493" s="3" t="s">
        <v>13277</v>
      </c>
      <c r="B493">
        <v>1310470</v>
      </c>
      <c r="O493" s="3" t="s">
        <v>13277</v>
      </c>
      <c r="P493" s="10">
        <v>6.7</v>
      </c>
    </row>
    <row r="494" spans="1:16" x14ac:dyDescent="0.3">
      <c r="A494" s="3" t="s">
        <v>5183</v>
      </c>
      <c r="B494">
        <v>5552441</v>
      </c>
      <c r="O494" s="3" t="s">
        <v>5183</v>
      </c>
      <c r="P494" s="10">
        <v>5.8</v>
      </c>
    </row>
    <row r="495" spans="1:16" x14ac:dyDescent="0.3">
      <c r="A495" s="3" t="s">
        <v>3297</v>
      </c>
      <c r="B495">
        <v>10524482.666666666</v>
      </c>
      <c r="O495" s="3" t="s">
        <v>3297</v>
      </c>
      <c r="P495" s="10">
        <v>6.2</v>
      </c>
    </row>
    <row r="496" spans="1:16" x14ac:dyDescent="0.3">
      <c r="A496" s="3" t="s">
        <v>10766</v>
      </c>
      <c r="B496">
        <v>18564088</v>
      </c>
      <c r="O496" s="3" t="s">
        <v>10766</v>
      </c>
      <c r="P496" s="10">
        <v>7.1</v>
      </c>
    </row>
    <row r="497" spans="1:16" x14ac:dyDescent="0.3">
      <c r="A497" s="3" t="s">
        <v>16722</v>
      </c>
      <c r="B497">
        <v>3875173</v>
      </c>
      <c r="O497" s="3" t="s">
        <v>16722</v>
      </c>
      <c r="P497" s="10">
        <v>7.3</v>
      </c>
    </row>
    <row r="498" spans="1:16" x14ac:dyDescent="0.3">
      <c r="A498" s="3" t="s">
        <v>3502</v>
      </c>
      <c r="B498">
        <v>11486606.4</v>
      </c>
      <c r="O498" s="3" t="s">
        <v>3502</v>
      </c>
      <c r="P498" s="10">
        <v>6.38</v>
      </c>
    </row>
    <row r="499" spans="1:16" x14ac:dyDescent="0.3">
      <c r="A499" s="3" t="s">
        <v>13347</v>
      </c>
      <c r="B499">
        <v>938123290</v>
      </c>
      <c r="O499" s="3" t="s">
        <v>13347</v>
      </c>
      <c r="P499" s="10">
        <v>7.8</v>
      </c>
    </row>
    <row r="500" spans="1:16" x14ac:dyDescent="0.3">
      <c r="A500" s="3" t="s">
        <v>714</v>
      </c>
      <c r="B500">
        <v>16086922.5</v>
      </c>
      <c r="O500" s="3" t="s">
        <v>714</v>
      </c>
      <c r="P500" s="10">
        <v>6.55</v>
      </c>
    </row>
    <row r="501" spans="1:16" x14ac:dyDescent="0.3">
      <c r="A501" s="3" t="s">
        <v>3249</v>
      </c>
      <c r="B501">
        <v>6582293</v>
      </c>
      <c r="O501" s="3" t="s">
        <v>3249</v>
      </c>
      <c r="P501" s="10">
        <v>6.55</v>
      </c>
    </row>
    <row r="502" spans="1:16" x14ac:dyDescent="0.3">
      <c r="A502" s="3" t="s">
        <v>1822</v>
      </c>
      <c r="B502">
        <v>6670680</v>
      </c>
      <c r="O502" s="3" t="s">
        <v>1822</v>
      </c>
      <c r="P502" s="10">
        <v>5.8</v>
      </c>
    </row>
    <row r="503" spans="1:16" x14ac:dyDescent="0.3">
      <c r="A503" s="3" t="s">
        <v>6160</v>
      </c>
      <c r="B503">
        <v>58222733.714285716</v>
      </c>
      <c r="O503" s="3" t="s">
        <v>6160</v>
      </c>
      <c r="P503" s="10">
        <v>6.2142857142857144</v>
      </c>
    </row>
    <row r="504" spans="1:16" x14ac:dyDescent="0.3">
      <c r="A504" s="3" t="s">
        <v>5271</v>
      </c>
      <c r="B504">
        <v>16278590</v>
      </c>
      <c r="O504" s="3" t="s">
        <v>5271</v>
      </c>
      <c r="P504" s="10">
        <v>6.5</v>
      </c>
    </row>
    <row r="505" spans="1:16" x14ac:dyDescent="0.3">
      <c r="A505" s="3" t="s">
        <v>4830</v>
      </c>
      <c r="B505">
        <v>1883811</v>
      </c>
      <c r="O505" s="3" t="s">
        <v>4830</v>
      </c>
      <c r="P505" s="10">
        <v>5.7</v>
      </c>
    </row>
    <row r="506" spans="1:16" x14ac:dyDescent="0.3">
      <c r="A506" s="3" t="s">
        <v>21059</v>
      </c>
      <c r="B506">
        <v>18160930</v>
      </c>
      <c r="O506" s="3" t="s">
        <v>21059</v>
      </c>
      <c r="P506" s="10">
        <v>5.5</v>
      </c>
    </row>
    <row r="507" spans="1:16" x14ac:dyDescent="0.3">
      <c r="A507" s="3" t="s">
        <v>2466</v>
      </c>
      <c r="B507">
        <v>1839623</v>
      </c>
      <c r="O507" s="3" t="s">
        <v>2466</v>
      </c>
      <c r="P507" s="10">
        <v>5.2</v>
      </c>
    </row>
    <row r="508" spans="1:16" x14ac:dyDescent="0.3">
      <c r="A508" s="3" t="s">
        <v>13593</v>
      </c>
      <c r="B508">
        <v>11169386</v>
      </c>
      <c r="O508" s="3" t="s">
        <v>13593</v>
      </c>
      <c r="P508" s="10">
        <v>7.1</v>
      </c>
    </row>
    <row r="509" spans="1:16" x14ac:dyDescent="0.3">
      <c r="A509" s="3" t="s">
        <v>6893</v>
      </c>
      <c r="B509">
        <v>131604611.33333333</v>
      </c>
      <c r="O509" s="3" t="s">
        <v>6893</v>
      </c>
      <c r="P509" s="10">
        <v>6.6333333333333329</v>
      </c>
    </row>
    <row r="510" spans="1:16" x14ac:dyDescent="0.3">
      <c r="A510" s="3" t="s">
        <v>6056</v>
      </c>
      <c r="B510">
        <v>2558561</v>
      </c>
      <c r="O510" s="3" t="s">
        <v>6056</v>
      </c>
      <c r="P510" s="10">
        <v>6.2</v>
      </c>
    </row>
    <row r="511" spans="1:16" x14ac:dyDescent="0.3">
      <c r="A511" s="3" t="s">
        <v>20345</v>
      </c>
      <c r="B511">
        <v>142337240</v>
      </c>
      <c r="O511" s="3" t="s">
        <v>20345</v>
      </c>
      <c r="P511" s="10">
        <v>5.9</v>
      </c>
    </row>
    <row r="512" spans="1:16" x14ac:dyDescent="0.3">
      <c r="A512" s="3" t="s">
        <v>21184</v>
      </c>
      <c r="B512">
        <v>21022724</v>
      </c>
      <c r="O512" s="3" t="s">
        <v>21184</v>
      </c>
      <c r="P512" s="10">
        <v>7.5</v>
      </c>
    </row>
    <row r="513" spans="1:16" x14ac:dyDescent="0.3">
      <c r="A513" s="3" t="s">
        <v>19164</v>
      </c>
      <c r="B513">
        <v>1120173808.5</v>
      </c>
      <c r="O513" s="3" t="s">
        <v>19164</v>
      </c>
      <c r="P513" s="10">
        <v>6.9749999999999996</v>
      </c>
    </row>
    <row r="514" spans="1:16" x14ac:dyDescent="0.3">
      <c r="A514" s="3" t="s">
        <v>14612</v>
      </c>
      <c r="B514">
        <v>62873240</v>
      </c>
      <c r="O514" s="3" t="s">
        <v>14612</v>
      </c>
      <c r="P514" s="10">
        <v>6.7199999999999989</v>
      </c>
    </row>
    <row r="515" spans="1:16" x14ac:dyDescent="0.3">
      <c r="A515" s="3" t="s">
        <v>19130</v>
      </c>
      <c r="B515">
        <v>358882166</v>
      </c>
      <c r="O515" s="3" t="s">
        <v>19130</v>
      </c>
      <c r="P515" s="10">
        <v>4.8249999999999993</v>
      </c>
    </row>
    <row r="516" spans="1:16" x14ac:dyDescent="0.3">
      <c r="A516" s="3" t="s">
        <v>5065</v>
      </c>
      <c r="B516">
        <v>57470138</v>
      </c>
      <c r="O516" s="3" t="s">
        <v>5065</v>
      </c>
      <c r="P516" s="10">
        <v>6.6</v>
      </c>
    </row>
    <row r="517" spans="1:16" x14ac:dyDescent="0.3">
      <c r="A517" s="3" t="s">
        <v>7359</v>
      </c>
      <c r="B517">
        <v>4496583</v>
      </c>
      <c r="O517" s="3" t="s">
        <v>7359</v>
      </c>
      <c r="P517" s="10">
        <v>8</v>
      </c>
    </row>
    <row r="518" spans="1:16" x14ac:dyDescent="0.3">
      <c r="A518" s="3" t="s">
        <v>7030</v>
      </c>
      <c r="B518">
        <v>18768610.666666668</v>
      </c>
      <c r="O518" s="3" t="s">
        <v>7030</v>
      </c>
      <c r="P518" s="10">
        <v>5.75</v>
      </c>
    </row>
    <row r="519" spans="1:16" x14ac:dyDescent="0.3">
      <c r="A519" s="3" t="s">
        <v>59</v>
      </c>
      <c r="B519">
        <v>43101013.600000001</v>
      </c>
      <c r="O519" s="3" t="s">
        <v>59</v>
      </c>
      <c r="P519" s="10">
        <v>5.5599999999999987</v>
      </c>
    </row>
    <row r="520" spans="1:16" x14ac:dyDescent="0.3">
      <c r="A520" s="3" t="s">
        <v>21782</v>
      </c>
      <c r="B520">
        <v>20205757</v>
      </c>
      <c r="O520" s="3" t="s">
        <v>21782</v>
      </c>
      <c r="P520" s="10">
        <v>6.6</v>
      </c>
    </row>
    <row r="521" spans="1:16" x14ac:dyDescent="0.3">
      <c r="A521" s="3" t="s">
        <v>15066</v>
      </c>
      <c r="B521">
        <v>536414293</v>
      </c>
      <c r="O521" s="3" t="s">
        <v>15066</v>
      </c>
      <c r="P521" s="10">
        <v>7.3</v>
      </c>
    </row>
    <row r="522" spans="1:16" x14ac:dyDescent="0.3">
      <c r="A522" s="3" t="s">
        <v>15175</v>
      </c>
      <c r="B522">
        <v>21350484.5</v>
      </c>
      <c r="O522" s="3" t="s">
        <v>15175</v>
      </c>
      <c r="P522" s="10">
        <v>5.9499999999999993</v>
      </c>
    </row>
    <row r="523" spans="1:16" x14ac:dyDescent="0.3">
      <c r="A523" s="3" t="s">
        <v>508</v>
      </c>
      <c r="B523">
        <v>55189281.333333336</v>
      </c>
      <c r="O523" s="3" t="s">
        <v>508</v>
      </c>
      <c r="P523" s="10">
        <v>5.333333333333333</v>
      </c>
    </row>
    <row r="524" spans="1:16" x14ac:dyDescent="0.3">
      <c r="A524" s="3" t="s">
        <v>18715</v>
      </c>
      <c r="B524">
        <v>2700051</v>
      </c>
      <c r="O524" s="3" t="s">
        <v>18715</v>
      </c>
      <c r="P524" s="10">
        <v>6.7</v>
      </c>
    </row>
    <row r="525" spans="1:16" x14ac:dyDescent="0.3">
      <c r="A525" s="3" t="s">
        <v>6096</v>
      </c>
      <c r="B525">
        <v>27385065</v>
      </c>
      <c r="O525" s="3" t="s">
        <v>6096</v>
      </c>
      <c r="P525" s="10">
        <v>4.6500000000000004</v>
      </c>
    </row>
    <row r="526" spans="1:16" x14ac:dyDescent="0.3">
      <c r="A526" s="3" t="s">
        <v>7984</v>
      </c>
      <c r="B526">
        <v>6841570</v>
      </c>
      <c r="O526" s="3" t="s">
        <v>7984</v>
      </c>
      <c r="P526" s="10">
        <v>4.3</v>
      </c>
    </row>
    <row r="527" spans="1:16" x14ac:dyDescent="0.3">
      <c r="A527" s="3" t="s">
        <v>1085</v>
      </c>
      <c r="B527">
        <v>36690067</v>
      </c>
      <c r="O527" s="3" t="s">
        <v>1085</v>
      </c>
      <c r="P527" s="10">
        <v>5.7</v>
      </c>
    </row>
    <row r="528" spans="1:16" x14ac:dyDescent="0.3">
      <c r="A528" s="3" t="s">
        <v>15001</v>
      </c>
      <c r="B528">
        <v>103367141</v>
      </c>
      <c r="O528" s="3" t="s">
        <v>15001</v>
      </c>
      <c r="P528" s="10">
        <v>5.8</v>
      </c>
    </row>
    <row r="529" spans="1:16" x14ac:dyDescent="0.3">
      <c r="A529" s="3" t="s">
        <v>17647</v>
      </c>
      <c r="B529">
        <v>126409813</v>
      </c>
      <c r="O529" s="3" t="s">
        <v>17647</v>
      </c>
      <c r="P529" s="10">
        <v>6.6333333333333329</v>
      </c>
    </row>
    <row r="530" spans="1:16" x14ac:dyDescent="0.3">
      <c r="A530" s="3" t="s">
        <v>7051</v>
      </c>
      <c r="B530">
        <v>16197824</v>
      </c>
      <c r="O530" s="3" t="s">
        <v>7051</v>
      </c>
      <c r="P530" s="10">
        <v>7.3</v>
      </c>
    </row>
    <row r="531" spans="1:16" x14ac:dyDescent="0.3">
      <c r="A531" s="3" t="s">
        <v>9405</v>
      </c>
      <c r="B531">
        <v>684351</v>
      </c>
      <c r="O531" s="3" t="s">
        <v>9405</v>
      </c>
      <c r="P531" s="10">
        <v>4.8</v>
      </c>
    </row>
    <row r="532" spans="1:16" x14ac:dyDescent="0.3">
      <c r="A532" s="3" t="s">
        <v>13028</v>
      </c>
      <c r="B532">
        <v>88149983</v>
      </c>
      <c r="O532" s="3" t="s">
        <v>13028</v>
      </c>
      <c r="P532" s="10">
        <v>7.9</v>
      </c>
    </row>
    <row r="533" spans="1:16" x14ac:dyDescent="0.3">
      <c r="A533" s="3" t="s">
        <v>13393</v>
      </c>
      <c r="B533">
        <v>401741092.89999998</v>
      </c>
      <c r="O533" s="3" t="s">
        <v>13393</v>
      </c>
      <c r="P533" s="10">
        <v>7.13</v>
      </c>
    </row>
    <row r="534" spans="1:16" x14ac:dyDescent="0.3">
      <c r="A534" s="3" t="s">
        <v>4529</v>
      </c>
      <c r="B534">
        <v>57143898.727272727</v>
      </c>
      <c r="O534" s="3" t="s">
        <v>4529</v>
      </c>
      <c r="P534" s="10">
        <v>7.2636363636363628</v>
      </c>
    </row>
    <row r="535" spans="1:16" x14ac:dyDescent="0.3">
      <c r="A535" s="3" t="s">
        <v>6641</v>
      </c>
      <c r="B535">
        <v>9915</v>
      </c>
      <c r="O535" s="3" t="s">
        <v>6641</v>
      </c>
      <c r="P535" s="10">
        <v>6.9</v>
      </c>
    </row>
    <row r="536" spans="1:16" x14ac:dyDescent="0.3">
      <c r="A536" s="3" t="s">
        <v>15022</v>
      </c>
      <c r="B536">
        <v>169333034</v>
      </c>
      <c r="O536" s="3" t="s">
        <v>15022</v>
      </c>
      <c r="P536" s="10">
        <v>6.8</v>
      </c>
    </row>
    <row r="537" spans="1:16" x14ac:dyDescent="0.3">
      <c r="A537" s="3" t="s">
        <v>3022</v>
      </c>
      <c r="B537">
        <v>29815</v>
      </c>
      <c r="O537" s="3" t="s">
        <v>3022</v>
      </c>
      <c r="P537" s="10">
        <v>5.4</v>
      </c>
    </row>
    <row r="538" spans="1:16" x14ac:dyDescent="0.3">
      <c r="A538" s="3" t="s">
        <v>3704</v>
      </c>
      <c r="B538">
        <v>2669366</v>
      </c>
      <c r="O538" s="3" t="s">
        <v>3704</v>
      </c>
      <c r="P538" s="10">
        <v>4.2</v>
      </c>
    </row>
    <row r="539" spans="1:16" x14ac:dyDescent="0.3">
      <c r="A539" s="3" t="s">
        <v>20156</v>
      </c>
      <c r="B539">
        <v>255589157</v>
      </c>
      <c r="O539" s="3" t="s">
        <v>20156</v>
      </c>
      <c r="P539" s="10">
        <v>7.7</v>
      </c>
    </row>
    <row r="540" spans="1:16" x14ac:dyDescent="0.3">
      <c r="A540" s="3" t="s">
        <v>14852</v>
      </c>
      <c r="B540">
        <v>301047</v>
      </c>
      <c r="O540" s="3" t="s">
        <v>14852</v>
      </c>
      <c r="P540" s="10">
        <v>6.8</v>
      </c>
    </row>
    <row r="541" spans="1:16" x14ac:dyDescent="0.3">
      <c r="A541" s="3" t="s">
        <v>11693</v>
      </c>
      <c r="B541">
        <v>611851145.07692313</v>
      </c>
      <c r="O541" s="3" t="s">
        <v>11693</v>
      </c>
      <c r="P541" s="10">
        <v>7.2076923076923078</v>
      </c>
    </row>
    <row r="542" spans="1:16" x14ac:dyDescent="0.3">
      <c r="A542" s="3" t="s">
        <v>7086</v>
      </c>
      <c r="B542">
        <v>20205757</v>
      </c>
      <c r="O542" s="3" t="s">
        <v>7086</v>
      </c>
      <c r="P542" s="10">
        <v>6.7</v>
      </c>
    </row>
    <row r="543" spans="1:16" x14ac:dyDescent="0.3">
      <c r="A543" s="3" t="s">
        <v>7354</v>
      </c>
      <c r="B543">
        <v>7919823</v>
      </c>
      <c r="O543" s="3" t="s">
        <v>7354</v>
      </c>
      <c r="P543" s="10">
        <v>5.6</v>
      </c>
    </row>
    <row r="544" spans="1:16" x14ac:dyDescent="0.3">
      <c r="A544" s="3" t="s">
        <v>866</v>
      </c>
      <c r="B544">
        <v>3256082</v>
      </c>
      <c r="O544" s="3" t="s">
        <v>866</v>
      </c>
      <c r="P544" s="10">
        <v>6.8</v>
      </c>
    </row>
    <row r="545" spans="1:16" x14ac:dyDescent="0.3">
      <c r="A545" s="3" t="s">
        <v>15149</v>
      </c>
      <c r="B545">
        <v>37697773</v>
      </c>
      <c r="O545" s="3" t="s">
        <v>15149</v>
      </c>
      <c r="P545" s="10">
        <v>5.0999999999999996</v>
      </c>
    </row>
    <row r="546" spans="1:16" x14ac:dyDescent="0.3">
      <c r="A546" s="3" t="s">
        <v>16934</v>
      </c>
      <c r="B546">
        <v>156190</v>
      </c>
      <c r="O546" s="3" t="s">
        <v>16934</v>
      </c>
      <c r="P546" s="10">
        <v>5.5</v>
      </c>
    </row>
    <row r="547" spans="1:16" x14ac:dyDescent="0.3">
      <c r="A547" s="3" t="s">
        <v>17587</v>
      </c>
      <c r="B547">
        <v>8518634</v>
      </c>
      <c r="O547" s="3" t="s">
        <v>17587</v>
      </c>
      <c r="P547" s="10">
        <v>3.7</v>
      </c>
    </row>
    <row r="548" spans="1:16" x14ac:dyDescent="0.3">
      <c r="A548" s="3" t="s">
        <v>2518</v>
      </c>
      <c r="B548">
        <v>20205757</v>
      </c>
      <c r="O548" s="3" t="s">
        <v>2518</v>
      </c>
      <c r="P548" s="10">
        <v>5.0999999999999996</v>
      </c>
    </row>
    <row r="549" spans="1:16" x14ac:dyDescent="0.3">
      <c r="A549" s="3" t="s">
        <v>5044</v>
      </c>
      <c r="B549">
        <v>37295445</v>
      </c>
      <c r="O549" s="3" t="s">
        <v>5044</v>
      </c>
      <c r="P549" s="10">
        <v>8</v>
      </c>
    </row>
    <row r="550" spans="1:16" x14ac:dyDescent="0.3">
      <c r="A550" s="3" t="s">
        <v>3481</v>
      </c>
      <c r="B550">
        <v>22109956.375</v>
      </c>
      <c r="O550" s="3" t="s">
        <v>3481</v>
      </c>
      <c r="P550" s="10">
        <v>6.1875</v>
      </c>
    </row>
    <row r="551" spans="1:16" x14ac:dyDescent="0.3">
      <c r="A551" s="3" t="s">
        <v>14840</v>
      </c>
      <c r="B551">
        <v>5515163</v>
      </c>
      <c r="O551" s="3" t="s">
        <v>14840</v>
      </c>
      <c r="P551" s="10">
        <v>6.5</v>
      </c>
    </row>
    <row r="552" spans="1:16" x14ac:dyDescent="0.3">
      <c r="A552" s="3" t="s">
        <v>7351</v>
      </c>
      <c r="B552">
        <v>91491247</v>
      </c>
      <c r="O552" s="3" t="s">
        <v>7351</v>
      </c>
      <c r="P552" s="10">
        <v>8</v>
      </c>
    </row>
    <row r="553" spans="1:16" x14ac:dyDescent="0.3">
      <c r="A553" s="3" t="s">
        <v>2586</v>
      </c>
      <c r="B553">
        <v>36716026.75</v>
      </c>
      <c r="O553" s="3" t="s">
        <v>2586</v>
      </c>
      <c r="P553" s="10">
        <v>6.4625000000000004</v>
      </c>
    </row>
    <row r="554" spans="1:16" x14ac:dyDescent="0.3">
      <c r="A554" s="3" t="s">
        <v>14436</v>
      </c>
      <c r="B554">
        <v>14129512.5</v>
      </c>
      <c r="O554" s="3" t="s">
        <v>14436</v>
      </c>
      <c r="P554" s="10">
        <v>5.9</v>
      </c>
    </row>
    <row r="555" spans="1:16" x14ac:dyDescent="0.3">
      <c r="A555" s="3" t="s">
        <v>16556</v>
      </c>
      <c r="B555">
        <v>31494238</v>
      </c>
      <c r="O555" s="3" t="s">
        <v>16556</v>
      </c>
      <c r="P555" s="10">
        <v>6.1</v>
      </c>
    </row>
    <row r="556" spans="1:16" x14ac:dyDescent="0.3">
      <c r="A556" s="3" t="s">
        <v>3567</v>
      </c>
      <c r="B556">
        <v>604849</v>
      </c>
      <c r="O556" s="3" t="s">
        <v>3567</v>
      </c>
      <c r="P556" s="10">
        <v>5.8</v>
      </c>
    </row>
    <row r="557" spans="1:16" x14ac:dyDescent="0.3">
      <c r="A557" s="3" t="s">
        <v>18708</v>
      </c>
      <c r="B557">
        <v>30642704</v>
      </c>
      <c r="O557" s="3" t="s">
        <v>18708</v>
      </c>
      <c r="P557" s="10">
        <v>8.1</v>
      </c>
    </row>
    <row r="558" spans="1:16" x14ac:dyDescent="0.3">
      <c r="A558" s="3" t="s">
        <v>7786</v>
      </c>
      <c r="B558">
        <v>2119994</v>
      </c>
      <c r="O558" s="3" t="s">
        <v>7786</v>
      </c>
      <c r="P558" s="10">
        <v>5.9</v>
      </c>
    </row>
    <row r="559" spans="1:16" x14ac:dyDescent="0.3">
      <c r="A559" s="3" t="s">
        <v>16404</v>
      </c>
      <c r="B559">
        <v>2372</v>
      </c>
      <c r="O559" s="3" t="s">
        <v>16404</v>
      </c>
      <c r="P559" s="10">
        <v>6.1</v>
      </c>
    </row>
    <row r="560" spans="1:16" x14ac:dyDescent="0.3">
      <c r="A560" s="3" t="s">
        <v>334</v>
      </c>
      <c r="B560">
        <v>20205757</v>
      </c>
      <c r="O560" s="3" t="s">
        <v>334</v>
      </c>
      <c r="P560" s="10">
        <v>5.3</v>
      </c>
    </row>
    <row r="561" spans="1:16" x14ac:dyDescent="0.3">
      <c r="A561" s="3" t="s">
        <v>4364</v>
      </c>
      <c r="B561">
        <v>10348437</v>
      </c>
      <c r="O561" s="3" t="s">
        <v>4364</v>
      </c>
      <c r="P561" s="10">
        <v>5</v>
      </c>
    </row>
    <row r="562" spans="1:16" x14ac:dyDescent="0.3">
      <c r="A562" s="3" t="s">
        <v>15083</v>
      </c>
      <c r="B562">
        <v>21897373</v>
      </c>
      <c r="O562" s="3" t="s">
        <v>15083</v>
      </c>
      <c r="P562" s="10">
        <v>8.4</v>
      </c>
    </row>
    <row r="563" spans="1:16" x14ac:dyDescent="0.3">
      <c r="A563" s="3" t="s">
        <v>3389</v>
      </c>
      <c r="B563">
        <v>1953732</v>
      </c>
      <c r="O563" s="3" t="s">
        <v>3389</v>
      </c>
      <c r="P563" s="10">
        <v>5.4</v>
      </c>
    </row>
    <row r="564" spans="1:16" x14ac:dyDescent="0.3">
      <c r="A564" s="3" t="s">
        <v>12975</v>
      </c>
      <c r="B564">
        <v>197101678</v>
      </c>
      <c r="O564" s="3" t="s">
        <v>12975</v>
      </c>
      <c r="P564" s="10">
        <v>4.3</v>
      </c>
    </row>
    <row r="565" spans="1:16" x14ac:dyDescent="0.3">
      <c r="A565" s="3" t="s">
        <v>21407</v>
      </c>
      <c r="B565">
        <v>32390945</v>
      </c>
      <c r="O565" s="3" t="s">
        <v>21407</v>
      </c>
      <c r="P565" s="10">
        <v>6.2</v>
      </c>
    </row>
    <row r="566" spans="1:16" x14ac:dyDescent="0.3">
      <c r="A566" s="3" t="s">
        <v>10160</v>
      </c>
      <c r="B566">
        <v>17460020</v>
      </c>
      <c r="O566" s="3" t="s">
        <v>10160</v>
      </c>
      <c r="P566" s="10">
        <v>6.7</v>
      </c>
    </row>
    <row r="567" spans="1:16" x14ac:dyDescent="0.3">
      <c r="A567" s="3" t="s">
        <v>9367</v>
      </c>
      <c r="B567">
        <v>2654308</v>
      </c>
      <c r="O567" s="3" t="s">
        <v>9367</v>
      </c>
      <c r="P567" s="10">
        <v>6.9</v>
      </c>
    </row>
    <row r="568" spans="1:16" x14ac:dyDescent="0.3">
      <c r="A568" s="3" t="s">
        <v>10896</v>
      </c>
      <c r="B568">
        <v>22323612</v>
      </c>
      <c r="O568" s="3" t="s">
        <v>10896</v>
      </c>
      <c r="P568" s="10">
        <v>6.3</v>
      </c>
    </row>
    <row r="569" spans="1:16" x14ac:dyDescent="0.3">
      <c r="A569" s="3" t="s">
        <v>20051</v>
      </c>
      <c r="B569">
        <v>15793051</v>
      </c>
      <c r="O569" s="3" t="s">
        <v>20051</v>
      </c>
      <c r="P569" s="10">
        <v>7.9</v>
      </c>
    </row>
    <row r="570" spans="1:16" x14ac:dyDescent="0.3">
      <c r="A570" s="3" t="s">
        <v>20888</v>
      </c>
      <c r="B570">
        <v>5006989</v>
      </c>
      <c r="O570" s="3" t="s">
        <v>20888</v>
      </c>
      <c r="P570" s="10">
        <v>7.4</v>
      </c>
    </row>
    <row r="571" spans="1:16" x14ac:dyDescent="0.3">
      <c r="A571" s="3" t="s">
        <v>11711</v>
      </c>
      <c r="B571">
        <v>314309698</v>
      </c>
      <c r="O571" s="3" t="s">
        <v>11711</v>
      </c>
      <c r="P571" s="10">
        <v>7.9499999999999993</v>
      </c>
    </row>
    <row r="572" spans="1:16" x14ac:dyDescent="0.3">
      <c r="A572" s="3" t="s">
        <v>14588</v>
      </c>
      <c r="B572">
        <v>76700659</v>
      </c>
      <c r="O572" s="3" t="s">
        <v>14588</v>
      </c>
      <c r="P572" s="10">
        <v>7.6</v>
      </c>
    </row>
    <row r="573" spans="1:16" x14ac:dyDescent="0.3">
      <c r="A573" s="3" t="s">
        <v>5834</v>
      </c>
      <c r="B573">
        <v>11582891</v>
      </c>
      <c r="O573" s="3" t="s">
        <v>5834</v>
      </c>
      <c r="P573" s="10">
        <v>4.9000000000000004</v>
      </c>
    </row>
    <row r="574" spans="1:16" x14ac:dyDescent="0.3">
      <c r="A574" s="3" t="s">
        <v>11243</v>
      </c>
      <c r="B574">
        <v>52766623</v>
      </c>
      <c r="O574" s="3" t="s">
        <v>11243</v>
      </c>
      <c r="P574" s="10">
        <v>5.76</v>
      </c>
    </row>
    <row r="575" spans="1:16" x14ac:dyDescent="0.3">
      <c r="A575" s="3" t="s">
        <v>1644</v>
      </c>
      <c r="B575">
        <v>8111217</v>
      </c>
      <c r="O575" s="3" t="s">
        <v>1644</v>
      </c>
      <c r="P575" s="10">
        <v>7.35</v>
      </c>
    </row>
    <row r="576" spans="1:16" x14ac:dyDescent="0.3">
      <c r="A576" s="3" t="s">
        <v>5494</v>
      </c>
      <c r="B576">
        <v>902152</v>
      </c>
      <c r="O576" s="3" t="s">
        <v>5494</v>
      </c>
      <c r="P576" s="10">
        <v>3.6</v>
      </c>
    </row>
    <row r="577" spans="1:16" x14ac:dyDescent="0.3">
      <c r="A577" s="3" t="s">
        <v>3506</v>
      </c>
      <c r="B577">
        <v>2545459</v>
      </c>
      <c r="O577" s="3" t="s">
        <v>3506</v>
      </c>
      <c r="P577" s="10">
        <v>7.2</v>
      </c>
    </row>
    <row r="578" spans="1:16" x14ac:dyDescent="0.3">
      <c r="A578" s="3" t="s">
        <v>79</v>
      </c>
      <c r="B578">
        <v>10346101</v>
      </c>
      <c r="O578" s="3" t="s">
        <v>79</v>
      </c>
      <c r="P578" s="10">
        <v>5.3250000000000002</v>
      </c>
    </row>
    <row r="579" spans="1:16" x14ac:dyDescent="0.3">
      <c r="A579" s="3" t="s">
        <v>8566</v>
      </c>
      <c r="B579">
        <v>8802097</v>
      </c>
      <c r="O579" s="3" t="s">
        <v>8566</v>
      </c>
      <c r="P579" s="10">
        <v>5.8666666666666671</v>
      </c>
    </row>
    <row r="580" spans="1:16" x14ac:dyDescent="0.3">
      <c r="A580" s="3" t="s">
        <v>19563</v>
      </c>
      <c r="B580">
        <v>4765472</v>
      </c>
      <c r="O580" s="3" t="s">
        <v>19563</v>
      </c>
      <c r="P580" s="10">
        <v>6.7</v>
      </c>
    </row>
    <row r="581" spans="1:16" x14ac:dyDescent="0.3">
      <c r="A581" s="3" t="s">
        <v>9936</v>
      </c>
      <c r="B581">
        <v>79538601.799999997</v>
      </c>
      <c r="O581" s="3" t="s">
        <v>9936</v>
      </c>
      <c r="P581" s="10">
        <v>6.3</v>
      </c>
    </row>
    <row r="582" spans="1:16" x14ac:dyDescent="0.3">
      <c r="A582" s="3" t="s">
        <v>3549</v>
      </c>
      <c r="B582">
        <v>2556361</v>
      </c>
      <c r="O582" s="3" t="s">
        <v>3549</v>
      </c>
      <c r="P582" s="10">
        <v>4.7</v>
      </c>
    </row>
    <row r="583" spans="1:16" x14ac:dyDescent="0.3">
      <c r="A583" s="3" t="s">
        <v>21251</v>
      </c>
      <c r="B583">
        <v>55065289</v>
      </c>
      <c r="O583" s="3" t="s">
        <v>21251</v>
      </c>
      <c r="P583" s="10">
        <v>5.2</v>
      </c>
    </row>
    <row r="584" spans="1:16" x14ac:dyDescent="0.3">
      <c r="A584" s="3" t="s">
        <v>16946</v>
      </c>
      <c r="B584">
        <v>453708</v>
      </c>
      <c r="O584" s="3" t="s">
        <v>16946</v>
      </c>
      <c r="P584" s="10">
        <v>6.8</v>
      </c>
    </row>
    <row r="585" spans="1:16" x14ac:dyDescent="0.3">
      <c r="A585" s="3" t="s">
        <v>1810</v>
      </c>
      <c r="B585">
        <v>12500767</v>
      </c>
      <c r="O585" s="3" t="s">
        <v>1810</v>
      </c>
      <c r="P585" s="10">
        <v>6.166666666666667</v>
      </c>
    </row>
    <row r="586" spans="1:16" x14ac:dyDescent="0.3">
      <c r="A586" s="3" t="s">
        <v>1504</v>
      </c>
      <c r="B586">
        <v>24071666</v>
      </c>
      <c r="O586" s="3" t="s">
        <v>1504</v>
      </c>
      <c r="P586" s="10">
        <v>4.9000000000000004</v>
      </c>
    </row>
    <row r="587" spans="1:16" x14ac:dyDescent="0.3">
      <c r="A587" s="3" t="s">
        <v>15180</v>
      </c>
      <c r="B587">
        <v>13539154</v>
      </c>
      <c r="O587" s="3" t="s">
        <v>15180</v>
      </c>
      <c r="P587" s="10">
        <v>4.3</v>
      </c>
    </row>
    <row r="588" spans="1:16" x14ac:dyDescent="0.3">
      <c r="A588" s="3" t="s">
        <v>21684</v>
      </c>
      <c r="B588">
        <v>954641</v>
      </c>
      <c r="O588" s="3" t="s">
        <v>21684</v>
      </c>
      <c r="P588" s="10">
        <v>5.9</v>
      </c>
    </row>
    <row r="589" spans="1:16" x14ac:dyDescent="0.3">
      <c r="A589" s="3" t="s">
        <v>6356</v>
      </c>
      <c r="B589">
        <v>191125</v>
      </c>
      <c r="O589" s="3" t="s">
        <v>6356</v>
      </c>
      <c r="P589" s="10">
        <v>7</v>
      </c>
    </row>
    <row r="590" spans="1:16" x14ac:dyDescent="0.3">
      <c r="A590" s="3" t="s">
        <v>494</v>
      </c>
      <c r="B590">
        <v>25488351.5</v>
      </c>
      <c r="O590" s="3" t="s">
        <v>494</v>
      </c>
      <c r="P590" s="10">
        <v>6.25</v>
      </c>
    </row>
    <row r="591" spans="1:16" x14ac:dyDescent="0.3">
      <c r="A591" s="3" t="s">
        <v>1785</v>
      </c>
      <c r="B591">
        <v>12348871.5</v>
      </c>
      <c r="O591" s="3" t="s">
        <v>1785</v>
      </c>
      <c r="P591" s="10">
        <v>5.05</v>
      </c>
    </row>
    <row r="592" spans="1:16" x14ac:dyDescent="0.3">
      <c r="A592" s="3" t="s">
        <v>18921</v>
      </c>
      <c r="B592">
        <v>28845083</v>
      </c>
      <c r="O592" s="3" t="s">
        <v>18921</v>
      </c>
      <c r="P592" s="10">
        <v>6.9333333333333336</v>
      </c>
    </row>
    <row r="593" spans="1:16" x14ac:dyDescent="0.3">
      <c r="A593" s="3" t="s">
        <v>4065</v>
      </c>
      <c r="B593">
        <v>800000</v>
      </c>
      <c r="O593" s="3" t="s">
        <v>4065</v>
      </c>
      <c r="P593" s="10">
        <v>5</v>
      </c>
    </row>
    <row r="594" spans="1:16" x14ac:dyDescent="0.3">
      <c r="A594" s="3" t="s">
        <v>928</v>
      </c>
      <c r="B594">
        <v>2004742</v>
      </c>
      <c r="O594" s="3" t="s">
        <v>928</v>
      </c>
      <c r="P594" s="10">
        <v>5.2</v>
      </c>
    </row>
    <row r="595" spans="1:16" x14ac:dyDescent="0.3">
      <c r="A595" s="3" t="s">
        <v>19022</v>
      </c>
      <c r="B595">
        <v>4190884</v>
      </c>
      <c r="O595" s="3" t="s">
        <v>19022</v>
      </c>
      <c r="P595" s="10">
        <v>8.1</v>
      </c>
    </row>
    <row r="596" spans="1:16" x14ac:dyDescent="0.3">
      <c r="A596" s="3" t="s">
        <v>9298</v>
      </c>
      <c r="B596">
        <v>4881488</v>
      </c>
      <c r="O596" s="3" t="s">
        <v>9298</v>
      </c>
      <c r="P596" s="10">
        <v>5.3</v>
      </c>
    </row>
    <row r="597" spans="1:16" x14ac:dyDescent="0.3">
      <c r="A597" s="3" t="s">
        <v>11021</v>
      </c>
      <c r="B597">
        <v>59186754.200000003</v>
      </c>
      <c r="O597" s="3" t="s">
        <v>11021</v>
      </c>
      <c r="P597" s="10">
        <v>5.92</v>
      </c>
    </row>
    <row r="598" spans="1:16" x14ac:dyDescent="0.3">
      <c r="A598" s="3" t="s">
        <v>14188</v>
      </c>
      <c r="B598">
        <v>28446493</v>
      </c>
      <c r="O598" s="3" t="s">
        <v>14188</v>
      </c>
      <c r="P598" s="10">
        <v>6.6</v>
      </c>
    </row>
    <row r="599" spans="1:16" x14ac:dyDescent="0.3">
      <c r="A599" s="3" t="s">
        <v>21027</v>
      </c>
      <c r="B599">
        <v>4623836</v>
      </c>
      <c r="O599" s="3" t="s">
        <v>21027</v>
      </c>
      <c r="P599" s="10">
        <v>6.5</v>
      </c>
    </row>
    <row r="600" spans="1:16" x14ac:dyDescent="0.3">
      <c r="A600" s="3" t="s">
        <v>7296</v>
      </c>
      <c r="B600">
        <v>19018790</v>
      </c>
      <c r="O600" s="3" t="s">
        <v>7296</v>
      </c>
      <c r="P600" s="10">
        <v>6.5333333333333341</v>
      </c>
    </row>
    <row r="601" spans="1:16" x14ac:dyDescent="0.3">
      <c r="A601" s="3" t="s">
        <v>21631</v>
      </c>
      <c r="B601">
        <v>3173282</v>
      </c>
      <c r="O601" s="3" t="s">
        <v>21631</v>
      </c>
      <c r="P601" s="10">
        <v>6.1</v>
      </c>
    </row>
    <row r="602" spans="1:16" x14ac:dyDescent="0.3">
      <c r="A602" s="3" t="s">
        <v>4709</v>
      </c>
      <c r="B602">
        <v>20205757</v>
      </c>
      <c r="O602" s="3" t="s">
        <v>4709</v>
      </c>
      <c r="P602" s="10">
        <v>8.1999999999999993</v>
      </c>
    </row>
    <row r="603" spans="1:16" x14ac:dyDescent="0.3">
      <c r="A603" s="3" t="s">
        <v>14676</v>
      </c>
      <c r="B603">
        <v>10723346</v>
      </c>
      <c r="O603" s="3" t="s">
        <v>14676</v>
      </c>
      <c r="P603" s="10">
        <v>6.05</v>
      </c>
    </row>
    <row r="604" spans="1:16" x14ac:dyDescent="0.3">
      <c r="A604" s="3" t="s">
        <v>21231</v>
      </c>
      <c r="B604">
        <v>384623579</v>
      </c>
      <c r="O604" s="3" t="s">
        <v>21231</v>
      </c>
      <c r="P604" s="10">
        <v>8.3000000000000007</v>
      </c>
    </row>
    <row r="605" spans="1:16" x14ac:dyDescent="0.3">
      <c r="A605" s="3" t="s">
        <v>5854</v>
      </c>
      <c r="B605">
        <v>16324573</v>
      </c>
      <c r="O605" s="3" t="s">
        <v>5854</v>
      </c>
      <c r="P605" s="10">
        <v>6.3</v>
      </c>
    </row>
    <row r="606" spans="1:16" x14ac:dyDescent="0.3">
      <c r="A606" s="3" t="s">
        <v>11981</v>
      </c>
      <c r="B606">
        <v>102992536</v>
      </c>
      <c r="O606" s="3" t="s">
        <v>11981</v>
      </c>
      <c r="P606" s="10">
        <v>6</v>
      </c>
    </row>
    <row r="607" spans="1:16" x14ac:dyDescent="0.3">
      <c r="A607" s="3" t="s">
        <v>3442</v>
      </c>
      <c r="B607">
        <v>8864605.5</v>
      </c>
      <c r="O607" s="3" t="s">
        <v>3442</v>
      </c>
      <c r="P607" s="10">
        <v>5.9</v>
      </c>
    </row>
    <row r="608" spans="1:16" x14ac:dyDescent="0.3">
      <c r="A608" s="3" t="s">
        <v>4235</v>
      </c>
      <c r="B608">
        <v>1083395</v>
      </c>
      <c r="O608" s="3" t="s">
        <v>4235</v>
      </c>
      <c r="P608" s="10">
        <v>5.0999999999999996</v>
      </c>
    </row>
    <row r="609" spans="1:16" x14ac:dyDescent="0.3">
      <c r="A609" s="3" t="s">
        <v>2446</v>
      </c>
      <c r="B609">
        <v>9504370.166666666</v>
      </c>
      <c r="O609" s="3" t="s">
        <v>2446</v>
      </c>
      <c r="P609" s="10">
        <v>6.0333333333333323</v>
      </c>
    </row>
    <row r="610" spans="1:16" x14ac:dyDescent="0.3">
      <c r="A610" s="3" t="s">
        <v>640</v>
      </c>
      <c r="B610">
        <v>17436425.666666668</v>
      </c>
      <c r="O610" s="3" t="s">
        <v>640</v>
      </c>
      <c r="P610" s="10">
        <v>6.2666666666666657</v>
      </c>
    </row>
    <row r="611" spans="1:16" x14ac:dyDescent="0.3">
      <c r="A611" s="3" t="s">
        <v>21136</v>
      </c>
      <c r="B611">
        <v>60508780</v>
      </c>
      <c r="O611" s="3" t="s">
        <v>21136</v>
      </c>
      <c r="P611" s="10">
        <v>7</v>
      </c>
    </row>
    <row r="612" spans="1:16" x14ac:dyDescent="0.3">
      <c r="A612" s="3" t="s">
        <v>11669</v>
      </c>
      <c r="B612">
        <v>1111273</v>
      </c>
      <c r="O612" s="3" t="s">
        <v>11669</v>
      </c>
      <c r="P612" s="10">
        <v>6.8</v>
      </c>
    </row>
    <row r="613" spans="1:16" x14ac:dyDescent="0.3">
      <c r="A613" s="3" t="s">
        <v>20472</v>
      </c>
      <c r="B613">
        <v>55668698</v>
      </c>
      <c r="O613" s="3" t="s">
        <v>20472</v>
      </c>
      <c r="P613" s="10">
        <v>5.9</v>
      </c>
    </row>
    <row r="614" spans="1:16" x14ac:dyDescent="0.3">
      <c r="A614" s="3" t="s">
        <v>20500</v>
      </c>
      <c r="B614">
        <v>197183546</v>
      </c>
      <c r="O614" s="3" t="s">
        <v>20500</v>
      </c>
      <c r="P614" s="10">
        <v>6</v>
      </c>
    </row>
    <row r="615" spans="1:16" x14ac:dyDescent="0.3">
      <c r="A615" s="3" t="s">
        <v>2566</v>
      </c>
      <c r="B615">
        <v>61215237.299999997</v>
      </c>
      <c r="O615" s="3" t="s">
        <v>2566</v>
      </c>
      <c r="P615" s="10">
        <v>5.83</v>
      </c>
    </row>
    <row r="616" spans="1:16" x14ac:dyDescent="0.3">
      <c r="A616" s="3" t="s">
        <v>20746</v>
      </c>
      <c r="B616">
        <v>365551694</v>
      </c>
      <c r="O616" s="3" t="s">
        <v>20746</v>
      </c>
      <c r="P616" s="10">
        <v>5.3</v>
      </c>
    </row>
    <row r="617" spans="1:16" x14ac:dyDescent="0.3">
      <c r="A617" s="3" t="s">
        <v>10864</v>
      </c>
      <c r="B617">
        <v>20205757</v>
      </c>
      <c r="O617" s="3" t="s">
        <v>10864</v>
      </c>
      <c r="P617" s="10">
        <v>7.4</v>
      </c>
    </row>
    <row r="618" spans="1:16" x14ac:dyDescent="0.3">
      <c r="A618" s="3" t="s">
        <v>8213</v>
      </c>
      <c r="B618">
        <v>197348164.5</v>
      </c>
      <c r="O618" s="3" t="s">
        <v>8213</v>
      </c>
      <c r="P618" s="10">
        <v>7.2</v>
      </c>
    </row>
    <row r="619" spans="1:16" x14ac:dyDescent="0.3">
      <c r="A619" s="3" t="s">
        <v>3143</v>
      </c>
      <c r="B619">
        <v>20205757</v>
      </c>
      <c r="O619" s="3" t="s">
        <v>3143</v>
      </c>
      <c r="P619" s="10">
        <v>4.8</v>
      </c>
    </row>
    <row r="620" spans="1:16" x14ac:dyDescent="0.3">
      <c r="A620" s="3" t="s">
        <v>12007</v>
      </c>
      <c r="B620">
        <v>36684136</v>
      </c>
      <c r="O620" s="3" t="s">
        <v>12007</v>
      </c>
      <c r="P620" s="10">
        <v>4.8</v>
      </c>
    </row>
    <row r="621" spans="1:16" x14ac:dyDescent="0.3">
      <c r="A621" s="3" t="s">
        <v>3799</v>
      </c>
      <c r="B621">
        <v>20205757</v>
      </c>
      <c r="O621" s="3" t="s">
        <v>3799</v>
      </c>
      <c r="P621" s="10">
        <v>3.7</v>
      </c>
    </row>
    <row r="622" spans="1:16" x14ac:dyDescent="0.3">
      <c r="A622" s="3" t="s">
        <v>7715</v>
      </c>
      <c r="B622">
        <v>102780</v>
      </c>
      <c r="O622" s="3" t="s">
        <v>7715</v>
      </c>
      <c r="P622" s="10">
        <v>6.6</v>
      </c>
    </row>
    <row r="623" spans="1:16" x14ac:dyDescent="0.3">
      <c r="A623" s="3" t="s">
        <v>1932</v>
      </c>
      <c r="B623">
        <v>7256993</v>
      </c>
      <c r="O623" s="3" t="s">
        <v>1932</v>
      </c>
      <c r="P623" s="10">
        <v>5.9</v>
      </c>
    </row>
    <row r="624" spans="1:16" x14ac:dyDescent="0.3">
      <c r="A624" s="3" t="s">
        <v>9152</v>
      </c>
      <c r="B624">
        <v>5781045</v>
      </c>
      <c r="O624" s="3" t="s">
        <v>9152</v>
      </c>
      <c r="P624" s="10">
        <v>5.4</v>
      </c>
    </row>
    <row r="625" spans="1:16" x14ac:dyDescent="0.3">
      <c r="A625" s="3" t="s">
        <v>1481</v>
      </c>
      <c r="B625">
        <v>77678925.454545453</v>
      </c>
      <c r="O625" s="3" t="s">
        <v>1481</v>
      </c>
      <c r="P625" s="10">
        <v>6.2727272727272725</v>
      </c>
    </row>
    <row r="626" spans="1:16" x14ac:dyDescent="0.3">
      <c r="A626" s="3" t="s">
        <v>4084</v>
      </c>
      <c r="B626">
        <v>97232587.48648648</v>
      </c>
      <c r="O626" s="3" t="s">
        <v>4084</v>
      </c>
      <c r="P626" s="10">
        <v>6.9081081081081077</v>
      </c>
    </row>
    <row r="627" spans="1:16" x14ac:dyDescent="0.3">
      <c r="A627" s="3" t="s">
        <v>3793</v>
      </c>
      <c r="B627">
        <v>512403</v>
      </c>
      <c r="O627" s="3" t="s">
        <v>3793</v>
      </c>
      <c r="P627" s="10">
        <v>7.2</v>
      </c>
    </row>
    <row r="628" spans="1:16" x14ac:dyDescent="0.3">
      <c r="A628" s="3" t="s">
        <v>4336</v>
      </c>
      <c r="B628">
        <v>1025228</v>
      </c>
      <c r="O628" s="3" t="s">
        <v>4336</v>
      </c>
      <c r="P628" s="10">
        <v>7.3</v>
      </c>
    </row>
    <row r="629" spans="1:16" x14ac:dyDescent="0.3">
      <c r="A629" s="3" t="s">
        <v>3424</v>
      </c>
      <c r="B629">
        <v>20205757</v>
      </c>
      <c r="O629" s="3" t="s">
        <v>3424</v>
      </c>
      <c r="P629" s="10">
        <v>7.3</v>
      </c>
    </row>
    <row r="630" spans="1:16" x14ac:dyDescent="0.3">
      <c r="A630" s="3" t="s">
        <v>12983</v>
      </c>
      <c r="B630">
        <v>39267515</v>
      </c>
      <c r="O630" s="3" t="s">
        <v>12983</v>
      </c>
      <c r="P630" s="10">
        <v>3.4</v>
      </c>
    </row>
    <row r="631" spans="1:16" x14ac:dyDescent="0.3">
      <c r="A631" s="3" t="s">
        <v>7110</v>
      </c>
      <c r="B631">
        <v>50695637</v>
      </c>
      <c r="O631" s="3" t="s">
        <v>7110</v>
      </c>
      <c r="P631" s="10">
        <v>6.32</v>
      </c>
    </row>
    <row r="632" spans="1:16" x14ac:dyDescent="0.3">
      <c r="A632" s="3" t="s">
        <v>15439</v>
      </c>
      <c r="B632">
        <v>138208215.75</v>
      </c>
      <c r="O632" s="3" t="s">
        <v>15439</v>
      </c>
      <c r="P632" s="10">
        <v>7.6999999999999993</v>
      </c>
    </row>
    <row r="633" spans="1:16" x14ac:dyDescent="0.3">
      <c r="A633" s="3" t="s">
        <v>10725</v>
      </c>
      <c r="B633">
        <v>41148813</v>
      </c>
      <c r="O633" s="3" t="s">
        <v>10725</v>
      </c>
      <c r="P633" s="10">
        <v>6.1000000000000005</v>
      </c>
    </row>
    <row r="634" spans="1:16" x14ac:dyDescent="0.3">
      <c r="A634" s="3" t="s">
        <v>5437</v>
      </c>
      <c r="B634">
        <v>201468</v>
      </c>
      <c r="O634" s="3" t="s">
        <v>5437</v>
      </c>
      <c r="P634" s="10">
        <v>6.1</v>
      </c>
    </row>
    <row r="635" spans="1:16" x14ac:dyDescent="0.3">
      <c r="A635" s="3" t="s">
        <v>3687</v>
      </c>
      <c r="B635">
        <v>3272593</v>
      </c>
      <c r="O635" s="3" t="s">
        <v>3687</v>
      </c>
      <c r="P635" s="10">
        <v>7.4</v>
      </c>
    </row>
    <row r="636" spans="1:16" x14ac:dyDescent="0.3">
      <c r="A636" s="3" t="s">
        <v>3536</v>
      </c>
      <c r="B636">
        <v>320256</v>
      </c>
      <c r="O636" s="3" t="s">
        <v>3536</v>
      </c>
      <c r="P636" s="10">
        <v>5.7</v>
      </c>
    </row>
    <row r="637" spans="1:16" x14ac:dyDescent="0.3">
      <c r="A637" s="3" t="s">
        <v>2338</v>
      </c>
      <c r="B637">
        <v>30791342.272727273</v>
      </c>
      <c r="O637" s="3" t="s">
        <v>2338</v>
      </c>
      <c r="P637" s="10">
        <v>5.8272727272727272</v>
      </c>
    </row>
    <row r="638" spans="1:16" x14ac:dyDescent="0.3">
      <c r="A638" s="3" t="s">
        <v>14340</v>
      </c>
      <c r="B638">
        <v>10566901.5</v>
      </c>
      <c r="O638" s="3" t="s">
        <v>14340</v>
      </c>
      <c r="P638" s="10">
        <v>7.0500000000000007</v>
      </c>
    </row>
    <row r="639" spans="1:16" x14ac:dyDescent="0.3">
      <c r="A639" s="3" t="s">
        <v>7733</v>
      </c>
      <c r="B639">
        <v>1753979</v>
      </c>
      <c r="O639" s="3" t="s">
        <v>7733</v>
      </c>
      <c r="P639" s="10">
        <v>3.6</v>
      </c>
    </row>
    <row r="640" spans="1:16" x14ac:dyDescent="0.3">
      <c r="A640" s="3" t="s">
        <v>10696</v>
      </c>
      <c r="B640">
        <v>42922623.375</v>
      </c>
      <c r="O640" s="3" t="s">
        <v>10696</v>
      </c>
      <c r="P640" s="10">
        <v>6.3750000000000009</v>
      </c>
    </row>
    <row r="641" spans="1:16" x14ac:dyDescent="0.3">
      <c r="A641" s="3" t="s">
        <v>5297</v>
      </c>
      <c r="B641">
        <v>192816</v>
      </c>
      <c r="O641" s="3" t="s">
        <v>5297</v>
      </c>
      <c r="P641" s="10">
        <v>4.7</v>
      </c>
    </row>
    <row r="642" spans="1:16" x14ac:dyDescent="0.3">
      <c r="A642" s="3" t="s">
        <v>7470</v>
      </c>
      <c r="B642">
        <v>57405220</v>
      </c>
      <c r="O642" s="3" t="s">
        <v>7470</v>
      </c>
      <c r="P642" s="10">
        <v>5</v>
      </c>
    </row>
    <row r="643" spans="1:16" x14ac:dyDescent="0.3">
      <c r="A643" s="3" t="s">
        <v>6505</v>
      </c>
      <c r="B643">
        <v>4532791</v>
      </c>
      <c r="O643" s="3" t="s">
        <v>6505</v>
      </c>
      <c r="P643" s="10">
        <v>7.5</v>
      </c>
    </row>
    <row r="644" spans="1:16" x14ac:dyDescent="0.3">
      <c r="A644" s="3" t="s">
        <v>13631</v>
      </c>
      <c r="B644">
        <v>63734286</v>
      </c>
      <c r="O644" s="3" t="s">
        <v>13631</v>
      </c>
      <c r="P644" s="10">
        <v>6.65</v>
      </c>
    </row>
    <row r="645" spans="1:16" x14ac:dyDescent="0.3">
      <c r="A645" s="3" t="s">
        <v>16002</v>
      </c>
      <c r="B645">
        <v>325113</v>
      </c>
      <c r="O645" s="3" t="s">
        <v>16002</v>
      </c>
      <c r="P645" s="10">
        <v>4.4000000000000004</v>
      </c>
    </row>
    <row r="646" spans="1:16" x14ac:dyDescent="0.3">
      <c r="A646" s="3" t="s">
        <v>3494</v>
      </c>
      <c r="B646">
        <v>20205757</v>
      </c>
      <c r="O646" s="3" t="s">
        <v>3494</v>
      </c>
      <c r="P646" s="10">
        <v>5.2</v>
      </c>
    </row>
    <row r="647" spans="1:16" x14ac:dyDescent="0.3">
      <c r="A647" s="3" t="s">
        <v>12411</v>
      </c>
      <c r="B647">
        <v>31167388</v>
      </c>
      <c r="O647" s="3" t="s">
        <v>12411</v>
      </c>
      <c r="P647" s="10">
        <v>5.9</v>
      </c>
    </row>
    <row r="648" spans="1:16" x14ac:dyDescent="0.3">
      <c r="A648" s="3" t="s">
        <v>9592</v>
      </c>
      <c r="B648">
        <v>44229441</v>
      </c>
      <c r="O648" s="3" t="s">
        <v>9592</v>
      </c>
      <c r="P648" s="10">
        <v>7.3</v>
      </c>
    </row>
    <row r="649" spans="1:16" x14ac:dyDescent="0.3">
      <c r="A649" s="3" t="s">
        <v>7157</v>
      </c>
      <c r="B649">
        <v>21202099</v>
      </c>
      <c r="O649" s="3" t="s">
        <v>7157</v>
      </c>
      <c r="P649" s="10">
        <v>5.8</v>
      </c>
    </row>
    <row r="650" spans="1:16" x14ac:dyDescent="0.3">
      <c r="A650" s="3" t="s">
        <v>3856</v>
      </c>
      <c r="B650">
        <v>7038183.75</v>
      </c>
      <c r="O650" s="3" t="s">
        <v>3856</v>
      </c>
      <c r="P650" s="10">
        <v>5.7000000000000011</v>
      </c>
    </row>
    <row r="651" spans="1:16" x14ac:dyDescent="0.3">
      <c r="A651" s="3" t="s">
        <v>362</v>
      </c>
      <c r="B651">
        <v>29841614.5</v>
      </c>
      <c r="O651" s="3" t="s">
        <v>362</v>
      </c>
      <c r="P651" s="10">
        <v>6.35</v>
      </c>
    </row>
    <row r="652" spans="1:16" x14ac:dyDescent="0.3">
      <c r="A652" s="3" t="s">
        <v>18065</v>
      </c>
      <c r="B652">
        <v>47251199</v>
      </c>
      <c r="O652" s="3" t="s">
        <v>18065</v>
      </c>
      <c r="P652" s="10">
        <v>7.4499999999999993</v>
      </c>
    </row>
    <row r="653" spans="1:16" x14ac:dyDescent="0.3">
      <c r="A653" s="3" t="s">
        <v>17271</v>
      </c>
      <c r="B653">
        <v>5728213</v>
      </c>
      <c r="O653" s="3" t="s">
        <v>17271</v>
      </c>
      <c r="P653" s="10">
        <v>7.1</v>
      </c>
    </row>
    <row r="654" spans="1:16" x14ac:dyDescent="0.3">
      <c r="A654" s="3" t="s">
        <v>20059</v>
      </c>
      <c r="B654">
        <v>22003</v>
      </c>
      <c r="O654" s="3" t="s">
        <v>20059</v>
      </c>
      <c r="P654" s="10">
        <v>5.7</v>
      </c>
    </row>
    <row r="655" spans="1:16" x14ac:dyDescent="0.3">
      <c r="A655" s="3" t="s">
        <v>15339</v>
      </c>
      <c r="B655">
        <v>15291277</v>
      </c>
      <c r="O655" s="3" t="s">
        <v>15339</v>
      </c>
      <c r="P655" s="10">
        <v>4.8</v>
      </c>
    </row>
    <row r="656" spans="1:16" x14ac:dyDescent="0.3">
      <c r="A656" s="3" t="s">
        <v>7503</v>
      </c>
      <c r="B656">
        <v>152972</v>
      </c>
      <c r="O656" s="3" t="s">
        <v>7503</v>
      </c>
      <c r="P656" s="10">
        <v>7.5</v>
      </c>
    </row>
    <row r="657" spans="1:16" x14ac:dyDescent="0.3">
      <c r="A657" s="3" t="s">
        <v>3667</v>
      </c>
      <c r="B657">
        <v>1915792</v>
      </c>
      <c r="O657" s="3" t="s">
        <v>3667</v>
      </c>
      <c r="P657" s="10">
        <v>7.2</v>
      </c>
    </row>
    <row r="658" spans="1:16" x14ac:dyDescent="0.3">
      <c r="A658" s="3" t="s">
        <v>280</v>
      </c>
      <c r="B658">
        <v>14662035</v>
      </c>
      <c r="O658" s="3" t="s">
        <v>280</v>
      </c>
      <c r="P658" s="10">
        <v>5.0999999999999996</v>
      </c>
    </row>
    <row r="659" spans="1:16" x14ac:dyDescent="0.3">
      <c r="A659" s="3" t="s">
        <v>2550</v>
      </c>
      <c r="B659">
        <v>37955309.666666664</v>
      </c>
      <c r="O659" s="3" t="s">
        <v>2550</v>
      </c>
      <c r="P659" s="10">
        <v>6.3666666666666671</v>
      </c>
    </row>
    <row r="660" spans="1:16" x14ac:dyDescent="0.3">
      <c r="A660" s="3" t="s">
        <v>13408</v>
      </c>
      <c r="B660">
        <v>53322439.333333336</v>
      </c>
      <c r="O660" s="3" t="s">
        <v>13408</v>
      </c>
      <c r="P660" s="10">
        <v>7.6000000000000005</v>
      </c>
    </row>
    <row r="661" spans="1:16" x14ac:dyDescent="0.3">
      <c r="A661" s="3" t="s">
        <v>13203</v>
      </c>
      <c r="B661">
        <v>2707738</v>
      </c>
      <c r="O661" s="3" t="s">
        <v>13203</v>
      </c>
      <c r="P661" s="10">
        <v>6.2</v>
      </c>
    </row>
    <row r="662" spans="1:16" x14ac:dyDescent="0.3">
      <c r="A662" s="3" t="s">
        <v>1717</v>
      </c>
      <c r="B662">
        <v>30379</v>
      </c>
      <c r="O662" s="3" t="s">
        <v>1717</v>
      </c>
      <c r="P662" s="10">
        <v>6.5</v>
      </c>
    </row>
    <row r="663" spans="1:16" x14ac:dyDescent="0.3">
      <c r="A663" s="3" t="s">
        <v>5405</v>
      </c>
      <c r="B663">
        <v>4709784</v>
      </c>
      <c r="O663" s="3" t="s">
        <v>5405</v>
      </c>
      <c r="P663" s="10">
        <v>6.25</v>
      </c>
    </row>
    <row r="664" spans="1:16" x14ac:dyDescent="0.3">
      <c r="A664" s="3" t="s">
        <v>21272</v>
      </c>
      <c r="B664">
        <v>1670727580</v>
      </c>
      <c r="O664" s="3" t="s">
        <v>21272</v>
      </c>
      <c r="P664" s="10">
        <v>6.9</v>
      </c>
    </row>
    <row r="665" spans="1:16" x14ac:dyDescent="0.3">
      <c r="A665" s="3" t="s">
        <v>3936</v>
      </c>
      <c r="B665">
        <v>14677534.25</v>
      </c>
      <c r="O665" s="3" t="s">
        <v>3936</v>
      </c>
      <c r="P665" s="10">
        <v>5.6250000000000009</v>
      </c>
    </row>
    <row r="666" spans="1:16" x14ac:dyDescent="0.3">
      <c r="A666" s="3" t="s">
        <v>102</v>
      </c>
      <c r="B666">
        <v>29847859.399999999</v>
      </c>
      <c r="O666" s="3" t="s">
        <v>102</v>
      </c>
      <c r="P666" s="10">
        <v>6.39</v>
      </c>
    </row>
    <row r="667" spans="1:16" x14ac:dyDescent="0.3">
      <c r="A667" s="3" t="s">
        <v>13988</v>
      </c>
      <c r="B667">
        <v>147748505</v>
      </c>
      <c r="O667" s="3" t="s">
        <v>13988</v>
      </c>
      <c r="P667" s="10">
        <v>6.6</v>
      </c>
    </row>
    <row r="668" spans="1:16" x14ac:dyDescent="0.3">
      <c r="A668" s="3" t="s">
        <v>16786</v>
      </c>
      <c r="B668">
        <v>116155010.66666667</v>
      </c>
      <c r="O668" s="3" t="s">
        <v>16786</v>
      </c>
      <c r="P668" s="10">
        <v>7.2</v>
      </c>
    </row>
    <row r="669" spans="1:16" x14ac:dyDescent="0.3">
      <c r="A669" s="3" t="s">
        <v>4602</v>
      </c>
      <c r="B669">
        <v>12090735</v>
      </c>
      <c r="O669" s="3" t="s">
        <v>4602</v>
      </c>
      <c r="P669" s="10">
        <v>6.5</v>
      </c>
    </row>
    <row r="670" spans="1:16" x14ac:dyDescent="0.3">
      <c r="A670" s="3" t="s">
        <v>2732</v>
      </c>
      <c r="B670">
        <v>8692426</v>
      </c>
      <c r="O670" s="3" t="s">
        <v>2732</v>
      </c>
      <c r="P670" s="10">
        <v>6.5</v>
      </c>
    </row>
    <row r="671" spans="1:16" x14ac:dyDescent="0.3">
      <c r="A671" s="3" t="s">
        <v>6019</v>
      </c>
      <c r="B671">
        <v>15369573</v>
      </c>
      <c r="O671" s="3" t="s">
        <v>6019</v>
      </c>
      <c r="P671" s="10">
        <v>5.3</v>
      </c>
    </row>
    <row r="672" spans="1:16" x14ac:dyDescent="0.3">
      <c r="A672" s="3" t="s">
        <v>20381</v>
      </c>
      <c r="B672">
        <v>42187665</v>
      </c>
      <c r="O672" s="3" t="s">
        <v>20381</v>
      </c>
      <c r="P672" s="10">
        <v>7.8</v>
      </c>
    </row>
    <row r="673" spans="1:16" x14ac:dyDescent="0.3">
      <c r="A673" s="3" t="s">
        <v>20639</v>
      </c>
      <c r="B673">
        <v>29874280</v>
      </c>
      <c r="O673" s="3" t="s">
        <v>20639</v>
      </c>
      <c r="P673" s="10">
        <v>4.2</v>
      </c>
    </row>
    <row r="674" spans="1:16" x14ac:dyDescent="0.3">
      <c r="A674" s="3" t="s">
        <v>12052</v>
      </c>
      <c r="B674">
        <v>15713204</v>
      </c>
      <c r="O674" s="3" t="s">
        <v>12052</v>
      </c>
      <c r="P674" s="10">
        <v>6.4</v>
      </c>
    </row>
    <row r="675" spans="1:16" x14ac:dyDescent="0.3">
      <c r="A675" s="3" t="s">
        <v>12160</v>
      </c>
      <c r="B675">
        <v>10229331</v>
      </c>
      <c r="O675" s="3" t="s">
        <v>12160</v>
      </c>
      <c r="P675" s="10">
        <v>4.8</v>
      </c>
    </row>
    <row r="676" spans="1:16" x14ac:dyDescent="0.3">
      <c r="A676" s="3" t="s">
        <v>15546</v>
      </c>
      <c r="B676">
        <v>71571300</v>
      </c>
      <c r="O676" s="3" t="s">
        <v>15546</v>
      </c>
      <c r="P676" s="10">
        <v>4.5999999999999996</v>
      </c>
    </row>
    <row r="677" spans="1:16" x14ac:dyDescent="0.3">
      <c r="A677" s="3" t="s">
        <v>17852</v>
      </c>
      <c r="B677">
        <v>146222</v>
      </c>
      <c r="O677" s="3" t="s">
        <v>17852</v>
      </c>
      <c r="P677" s="10">
        <v>6.9</v>
      </c>
    </row>
    <row r="678" spans="1:16" x14ac:dyDescent="0.3">
      <c r="A678" s="3" t="s">
        <v>2103</v>
      </c>
      <c r="B678">
        <v>60522382</v>
      </c>
      <c r="O678" s="3" t="s">
        <v>2103</v>
      </c>
      <c r="P678" s="10">
        <v>5.8230769230769237</v>
      </c>
    </row>
    <row r="679" spans="1:16" x14ac:dyDescent="0.3">
      <c r="A679" s="3" t="s">
        <v>14694</v>
      </c>
      <c r="B679">
        <v>3438735</v>
      </c>
      <c r="O679" s="3" t="s">
        <v>14694</v>
      </c>
      <c r="P679" s="10">
        <v>7.3</v>
      </c>
    </row>
    <row r="680" spans="1:16" x14ac:dyDescent="0.3">
      <c r="A680" s="3" t="s">
        <v>8080</v>
      </c>
      <c r="B680">
        <v>16192320</v>
      </c>
      <c r="O680" s="3" t="s">
        <v>8080</v>
      </c>
      <c r="P680" s="10">
        <v>6.6</v>
      </c>
    </row>
    <row r="681" spans="1:16" x14ac:dyDescent="0.3">
      <c r="A681" s="3" t="s">
        <v>388</v>
      </c>
      <c r="B681">
        <v>23716775.416666668</v>
      </c>
      <c r="O681" s="3" t="s">
        <v>388</v>
      </c>
      <c r="P681" s="10">
        <v>5.4666666666666659</v>
      </c>
    </row>
    <row r="682" spans="1:16" x14ac:dyDescent="0.3">
      <c r="A682" s="3" t="s">
        <v>1039</v>
      </c>
      <c r="B682">
        <v>132406415.8888889</v>
      </c>
      <c r="O682" s="3" t="s">
        <v>1039</v>
      </c>
      <c r="P682" s="10">
        <v>6.7777777777777786</v>
      </c>
    </row>
    <row r="683" spans="1:16" x14ac:dyDescent="0.3">
      <c r="A683" s="3" t="s">
        <v>13646</v>
      </c>
      <c r="B683">
        <v>14821824</v>
      </c>
      <c r="O683" s="3" t="s">
        <v>13646</v>
      </c>
      <c r="P683" s="10">
        <v>4.5</v>
      </c>
    </row>
    <row r="684" spans="1:16" x14ac:dyDescent="0.3">
      <c r="A684" s="3" t="s">
        <v>12339</v>
      </c>
      <c r="B684">
        <v>259603210.18181819</v>
      </c>
      <c r="O684" s="3" t="s">
        <v>12339</v>
      </c>
      <c r="P684" s="10">
        <v>6.1363636363636367</v>
      </c>
    </row>
    <row r="685" spans="1:16" x14ac:dyDescent="0.3">
      <c r="A685" s="3" t="s">
        <v>5819</v>
      </c>
      <c r="B685">
        <v>20319053</v>
      </c>
      <c r="O685" s="3" t="s">
        <v>5819</v>
      </c>
      <c r="P685" s="10">
        <v>6</v>
      </c>
    </row>
    <row r="686" spans="1:16" x14ac:dyDescent="0.3">
      <c r="A686" s="3" t="s">
        <v>17730</v>
      </c>
      <c r="B686">
        <v>203223618.80000001</v>
      </c>
      <c r="O686" s="3" t="s">
        <v>17730</v>
      </c>
      <c r="P686" s="10">
        <v>6.4799999999999995</v>
      </c>
    </row>
    <row r="687" spans="1:16" x14ac:dyDescent="0.3">
      <c r="A687" s="3" t="s">
        <v>6021</v>
      </c>
      <c r="B687">
        <v>485772</v>
      </c>
      <c r="O687" s="3" t="s">
        <v>6021</v>
      </c>
      <c r="P687" s="10">
        <v>5.5</v>
      </c>
    </row>
    <row r="688" spans="1:16" x14ac:dyDescent="0.3">
      <c r="A688" s="3" t="s">
        <v>3099</v>
      </c>
      <c r="B688">
        <v>25418799.5</v>
      </c>
      <c r="O688" s="3" t="s">
        <v>3099</v>
      </c>
      <c r="P688" s="10">
        <v>6.666666666666667</v>
      </c>
    </row>
    <row r="689" spans="1:16" x14ac:dyDescent="0.3">
      <c r="A689" s="3" t="s">
        <v>19201</v>
      </c>
      <c r="B689">
        <v>107228221</v>
      </c>
      <c r="O689" s="3" t="s">
        <v>19201</v>
      </c>
      <c r="P689" s="10">
        <v>6.1</v>
      </c>
    </row>
    <row r="690" spans="1:16" x14ac:dyDescent="0.3">
      <c r="A690" s="3" t="s">
        <v>6401</v>
      </c>
      <c r="B690">
        <v>4603929</v>
      </c>
      <c r="O690" s="3" t="s">
        <v>6401</v>
      </c>
      <c r="P690" s="10">
        <v>6.5</v>
      </c>
    </row>
    <row r="691" spans="1:16" x14ac:dyDescent="0.3">
      <c r="A691" s="3" t="s">
        <v>21004</v>
      </c>
      <c r="B691">
        <v>3321367</v>
      </c>
      <c r="O691" s="3" t="s">
        <v>21004</v>
      </c>
      <c r="P691" s="10">
        <v>6.8</v>
      </c>
    </row>
    <row r="692" spans="1:16" x14ac:dyDescent="0.3">
      <c r="A692" s="3" t="s">
        <v>19475</v>
      </c>
      <c r="B692">
        <v>72629670</v>
      </c>
      <c r="O692" s="3" t="s">
        <v>19475</v>
      </c>
      <c r="P692" s="10">
        <v>5.2</v>
      </c>
    </row>
    <row r="693" spans="1:16" x14ac:dyDescent="0.3">
      <c r="A693" s="3" t="s">
        <v>14526</v>
      </c>
      <c r="B693">
        <v>250425512</v>
      </c>
      <c r="O693" s="3" t="s">
        <v>14526</v>
      </c>
      <c r="P693" s="10">
        <v>5.0999999999999996</v>
      </c>
    </row>
    <row r="694" spans="1:16" x14ac:dyDescent="0.3">
      <c r="A694" s="3" t="s">
        <v>117</v>
      </c>
      <c r="B694">
        <v>21202829</v>
      </c>
      <c r="O694" s="3" t="s">
        <v>117</v>
      </c>
      <c r="P694" s="10">
        <v>6.6</v>
      </c>
    </row>
    <row r="695" spans="1:16" x14ac:dyDescent="0.3">
      <c r="A695" s="3" t="s">
        <v>4399</v>
      </c>
      <c r="B695">
        <v>989033</v>
      </c>
      <c r="O695" s="3" t="s">
        <v>4399</v>
      </c>
      <c r="P695" s="10">
        <v>5.0999999999999996</v>
      </c>
    </row>
    <row r="696" spans="1:16" x14ac:dyDescent="0.3">
      <c r="A696" s="3" t="s">
        <v>12494</v>
      </c>
      <c r="B696">
        <v>41604473</v>
      </c>
      <c r="O696" s="3" t="s">
        <v>12494</v>
      </c>
      <c r="P696" s="10">
        <v>5.9</v>
      </c>
    </row>
    <row r="697" spans="1:16" x14ac:dyDescent="0.3">
      <c r="A697" s="3" t="s">
        <v>1469</v>
      </c>
      <c r="B697">
        <v>126918538.25925925</v>
      </c>
      <c r="O697" s="3" t="s">
        <v>1469</v>
      </c>
      <c r="P697" s="10">
        <v>5.7074074074074073</v>
      </c>
    </row>
    <row r="698" spans="1:16" x14ac:dyDescent="0.3">
      <c r="A698" s="3" t="s">
        <v>16736</v>
      </c>
      <c r="B698">
        <v>285303967.66666669</v>
      </c>
      <c r="O698" s="3" t="s">
        <v>16736</v>
      </c>
      <c r="P698" s="10">
        <v>6.8500000000000005</v>
      </c>
    </row>
    <row r="699" spans="1:16" x14ac:dyDescent="0.3">
      <c r="A699" s="3" t="s">
        <v>19273</v>
      </c>
      <c r="B699">
        <v>69348532</v>
      </c>
      <c r="O699" s="3" t="s">
        <v>19273</v>
      </c>
      <c r="P699" s="10">
        <v>5.9499999999999993</v>
      </c>
    </row>
    <row r="700" spans="1:16" x14ac:dyDescent="0.3">
      <c r="A700" s="3" t="s">
        <v>6491</v>
      </c>
      <c r="B700">
        <v>787280</v>
      </c>
      <c r="O700" s="3" t="s">
        <v>6491</v>
      </c>
      <c r="P700" s="10">
        <v>6.4</v>
      </c>
    </row>
    <row r="701" spans="1:16" x14ac:dyDescent="0.3">
      <c r="A701" s="3" t="s">
        <v>9635</v>
      </c>
      <c r="B701">
        <v>377967</v>
      </c>
      <c r="O701" s="3" t="s">
        <v>9635</v>
      </c>
      <c r="P701" s="10">
        <v>7.7</v>
      </c>
    </row>
    <row r="702" spans="1:16" x14ac:dyDescent="0.3">
      <c r="A702" s="3" t="s">
        <v>13195</v>
      </c>
      <c r="B702">
        <v>12661189</v>
      </c>
      <c r="O702" s="3" t="s">
        <v>13195</v>
      </c>
      <c r="P702" s="10">
        <v>4.8</v>
      </c>
    </row>
    <row r="703" spans="1:16" x14ac:dyDescent="0.3">
      <c r="A703" s="3" t="s">
        <v>5366</v>
      </c>
      <c r="B703">
        <v>369199242</v>
      </c>
      <c r="O703" s="3" t="s">
        <v>5366</v>
      </c>
      <c r="P703" s="10">
        <v>6.8999999999999995</v>
      </c>
    </row>
    <row r="704" spans="1:16" x14ac:dyDescent="0.3">
      <c r="A704" s="3" t="s">
        <v>8761</v>
      </c>
      <c r="B704">
        <v>22516592.5</v>
      </c>
      <c r="O704" s="3" t="s">
        <v>8761</v>
      </c>
      <c r="P704" s="10">
        <v>5.2249999999999996</v>
      </c>
    </row>
    <row r="705" spans="1:16" x14ac:dyDescent="0.3">
      <c r="A705" s="3" t="s">
        <v>6848</v>
      </c>
      <c r="B705">
        <v>6985855.75</v>
      </c>
      <c r="O705" s="3" t="s">
        <v>6848</v>
      </c>
      <c r="P705" s="10">
        <v>6.0749999999999993</v>
      </c>
    </row>
    <row r="706" spans="1:16" x14ac:dyDescent="0.3">
      <c r="A706" s="3" t="s">
        <v>4631</v>
      </c>
      <c r="B706">
        <v>11905875.75</v>
      </c>
      <c r="O706" s="3" t="s">
        <v>4631</v>
      </c>
      <c r="P706" s="10">
        <v>6.7750000000000004</v>
      </c>
    </row>
    <row r="707" spans="1:16" x14ac:dyDescent="0.3">
      <c r="A707" s="3" t="s">
        <v>9981</v>
      </c>
      <c r="B707">
        <v>73661923.166666672</v>
      </c>
      <c r="O707" s="3" t="s">
        <v>9981</v>
      </c>
      <c r="P707" s="10">
        <v>7.0666666666666664</v>
      </c>
    </row>
    <row r="708" spans="1:16" x14ac:dyDescent="0.3">
      <c r="A708" s="3" t="s">
        <v>247</v>
      </c>
      <c r="B708">
        <v>20205757</v>
      </c>
      <c r="O708" s="3" t="s">
        <v>247</v>
      </c>
      <c r="P708" s="10">
        <v>7.9</v>
      </c>
    </row>
    <row r="709" spans="1:16" x14ac:dyDescent="0.3">
      <c r="A709" s="3" t="s">
        <v>2544</v>
      </c>
      <c r="B709">
        <v>14643997</v>
      </c>
      <c r="O709" s="3" t="s">
        <v>2544</v>
      </c>
      <c r="P709" s="10">
        <v>7.3</v>
      </c>
    </row>
    <row r="710" spans="1:16" x14ac:dyDescent="0.3">
      <c r="A710" s="3" t="s">
        <v>12620</v>
      </c>
      <c r="B710">
        <v>21107578</v>
      </c>
      <c r="O710" s="3" t="s">
        <v>12620</v>
      </c>
      <c r="P710" s="10">
        <v>7.7</v>
      </c>
    </row>
    <row r="711" spans="1:16" x14ac:dyDescent="0.3">
      <c r="A711" s="3" t="s">
        <v>20431</v>
      </c>
      <c r="B711">
        <v>1463727</v>
      </c>
      <c r="O711" s="3" t="s">
        <v>20431</v>
      </c>
      <c r="P711" s="10">
        <v>7</v>
      </c>
    </row>
    <row r="712" spans="1:16" x14ac:dyDescent="0.3">
      <c r="A712" s="3" t="s">
        <v>4371</v>
      </c>
      <c r="B712">
        <v>486434</v>
      </c>
      <c r="O712" s="3" t="s">
        <v>4371</v>
      </c>
      <c r="P712" s="10">
        <v>6.5</v>
      </c>
    </row>
    <row r="713" spans="1:16" x14ac:dyDescent="0.3">
      <c r="A713" s="3" t="s">
        <v>10908</v>
      </c>
      <c r="B713">
        <v>25059640</v>
      </c>
      <c r="O713" s="3" t="s">
        <v>10908</v>
      </c>
      <c r="P713" s="10">
        <v>7</v>
      </c>
    </row>
    <row r="714" spans="1:16" x14ac:dyDescent="0.3">
      <c r="A714" s="3" t="s">
        <v>10632</v>
      </c>
      <c r="B714">
        <v>23180087</v>
      </c>
      <c r="O714" s="3" t="s">
        <v>10632</v>
      </c>
      <c r="P714" s="10">
        <v>8</v>
      </c>
    </row>
    <row r="715" spans="1:16" x14ac:dyDescent="0.3">
      <c r="A715" s="3" t="s">
        <v>6546</v>
      </c>
      <c r="B715">
        <v>21335091</v>
      </c>
      <c r="O715" s="3" t="s">
        <v>6546</v>
      </c>
      <c r="P715" s="10">
        <v>5.75</v>
      </c>
    </row>
    <row r="716" spans="1:16" x14ac:dyDescent="0.3">
      <c r="A716" s="3" t="s">
        <v>12969</v>
      </c>
      <c r="B716">
        <v>10012022</v>
      </c>
      <c r="O716" s="3" t="s">
        <v>12969</v>
      </c>
      <c r="P716" s="10">
        <v>7.2</v>
      </c>
    </row>
    <row r="717" spans="1:16" x14ac:dyDescent="0.3">
      <c r="A717" s="3" t="s">
        <v>7606</v>
      </c>
      <c r="B717">
        <v>280148130.38461536</v>
      </c>
      <c r="O717" s="3" t="s">
        <v>7606</v>
      </c>
      <c r="P717" s="10">
        <v>6.9153846153846148</v>
      </c>
    </row>
    <row r="718" spans="1:16" x14ac:dyDescent="0.3">
      <c r="A718" s="3" t="s">
        <v>21749</v>
      </c>
      <c r="B718">
        <v>143151000</v>
      </c>
      <c r="O718" s="3" t="s">
        <v>21749</v>
      </c>
      <c r="P718" s="10">
        <v>7.1</v>
      </c>
    </row>
    <row r="719" spans="1:16" x14ac:dyDescent="0.3">
      <c r="A719" s="3" t="s">
        <v>3832</v>
      </c>
      <c r="B719">
        <v>58778320</v>
      </c>
      <c r="O719" s="3" t="s">
        <v>3832</v>
      </c>
      <c r="P719" s="10">
        <v>6.15</v>
      </c>
    </row>
    <row r="720" spans="1:16" x14ac:dyDescent="0.3">
      <c r="A720" s="3" t="s">
        <v>15268</v>
      </c>
      <c r="B720">
        <v>10921200</v>
      </c>
      <c r="O720" s="3" t="s">
        <v>15268</v>
      </c>
      <c r="P720" s="10">
        <v>4.5999999999999996</v>
      </c>
    </row>
    <row r="721" spans="1:16" x14ac:dyDescent="0.3">
      <c r="A721" s="3" t="s">
        <v>12825</v>
      </c>
      <c r="B721">
        <v>28650575</v>
      </c>
      <c r="O721" s="3" t="s">
        <v>12825</v>
      </c>
      <c r="P721" s="10">
        <v>6.1</v>
      </c>
    </row>
    <row r="722" spans="1:16" x14ac:dyDescent="0.3">
      <c r="A722" s="3" t="s">
        <v>18937</v>
      </c>
      <c r="B722">
        <v>20508205.5</v>
      </c>
      <c r="O722" s="3" t="s">
        <v>18937</v>
      </c>
      <c r="P722" s="10">
        <v>6.05</v>
      </c>
    </row>
    <row r="723" spans="1:16" x14ac:dyDescent="0.3">
      <c r="A723" s="3" t="s">
        <v>8413</v>
      </c>
      <c r="B723">
        <v>20358624</v>
      </c>
      <c r="O723" s="3" t="s">
        <v>8413</v>
      </c>
      <c r="P723" s="10">
        <v>4.9000000000000004</v>
      </c>
    </row>
    <row r="724" spans="1:16" x14ac:dyDescent="0.3">
      <c r="A724" s="3" t="s">
        <v>724</v>
      </c>
      <c r="B724">
        <v>7886857</v>
      </c>
      <c r="O724" s="3" t="s">
        <v>724</v>
      </c>
      <c r="P724" s="10">
        <v>5.9</v>
      </c>
    </row>
    <row r="725" spans="1:16" x14ac:dyDescent="0.3">
      <c r="A725" s="3" t="s">
        <v>10343</v>
      </c>
      <c r="B725">
        <v>140894675</v>
      </c>
      <c r="O725" s="3" t="s">
        <v>10343</v>
      </c>
      <c r="P725" s="10">
        <v>5.9</v>
      </c>
    </row>
    <row r="726" spans="1:16" x14ac:dyDescent="0.3">
      <c r="A726" s="3" t="s">
        <v>1439</v>
      </c>
      <c r="B726">
        <v>20205757</v>
      </c>
      <c r="O726" s="3" t="s">
        <v>1439</v>
      </c>
      <c r="P726" s="10">
        <v>7</v>
      </c>
    </row>
    <row r="727" spans="1:16" x14ac:dyDescent="0.3">
      <c r="A727" s="3" t="s">
        <v>1046</v>
      </c>
      <c r="B727">
        <v>14665733</v>
      </c>
      <c r="O727" s="3" t="s">
        <v>1046</v>
      </c>
      <c r="P727" s="10">
        <v>7.6</v>
      </c>
    </row>
    <row r="728" spans="1:16" x14ac:dyDescent="0.3">
      <c r="A728" s="3" t="s">
        <v>17136</v>
      </c>
      <c r="B728">
        <v>16484808.75</v>
      </c>
      <c r="O728" s="3" t="s">
        <v>17136</v>
      </c>
      <c r="P728" s="10">
        <v>6.4999999999999991</v>
      </c>
    </row>
    <row r="729" spans="1:16" x14ac:dyDescent="0.3">
      <c r="A729" s="3" t="s">
        <v>20009</v>
      </c>
      <c r="B729">
        <v>81705746</v>
      </c>
      <c r="O729" s="3" t="s">
        <v>20009</v>
      </c>
      <c r="P729" s="10">
        <v>6.1</v>
      </c>
    </row>
    <row r="730" spans="1:16" x14ac:dyDescent="0.3">
      <c r="A730" s="3" t="s">
        <v>18678</v>
      </c>
      <c r="B730">
        <v>48137666</v>
      </c>
      <c r="O730" s="3" t="s">
        <v>18678</v>
      </c>
      <c r="P730" s="10">
        <v>7.9</v>
      </c>
    </row>
    <row r="731" spans="1:16" x14ac:dyDescent="0.3">
      <c r="A731" s="3" t="s">
        <v>17038</v>
      </c>
      <c r="B731">
        <v>62292967.166666664</v>
      </c>
      <c r="O731" s="3" t="s">
        <v>17038</v>
      </c>
      <c r="P731" s="10">
        <v>6.416666666666667</v>
      </c>
    </row>
    <row r="732" spans="1:16" x14ac:dyDescent="0.3">
      <c r="A732" s="3" t="s">
        <v>4247</v>
      </c>
      <c r="B732">
        <v>6640261.333333333</v>
      </c>
      <c r="O732" s="3" t="s">
        <v>4247</v>
      </c>
      <c r="P732" s="10">
        <v>5.5999999999999988</v>
      </c>
    </row>
    <row r="733" spans="1:16" x14ac:dyDescent="0.3">
      <c r="A733" s="3" t="s">
        <v>359</v>
      </c>
      <c r="B733">
        <v>4307675</v>
      </c>
      <c r="O733" s="3" t="s">
        <v>359</v>
      </c>
      <c r="P733" s="10">
        <v>7.3</v>
      </c>
    </row>
    <row r="734" spans="1:16" x14ac:dyDescent="0.3">
      <c r="A734" s="3" t="s">
        <v>9395</v>
      </c>
      <c r="B734">
        <v>520698041.5</v>
      </c>
      <c r="O734" s="3" t="s">
        <v>9395</v>
      </c>
      <c r="P734" s="10">
        <v>5.55</v>
      </c>
    </row>
    <row r="735" spans="1:16" x14ac:dyDescent="0.3">
      <c r="A735" s="3" t="s">
        <v>14915</v>
      </c>
      <c r="B735">
        <v>73578601</v>
      </c>
      <c r="O735" s="3" t="s">
        <v>14915</v>
      </c>
      <c r="P735" s="10">
        <v>6.3250000000000002</v>
      </c>
    </row>
    <row r="736" spans="1:16" x14ac:dyDescent="0.3">
      <c r="A736" s="3" t="s">
        <v>410</v>
      </c>
      <c r="B736">
        <v>9279304.666666666</v>
      </c>
      <c r="O736" s="3" t="s">
        <v>410</v>
      </c>
      <c r="P736" s="10">
        <v>5.5</v>
      </c>
    </row>
    <row r="737" spans="1:16" x14ac:dyDescent="0.3">
      <c r="A737" s="3" t="s">
        <v>20717</v>
      </c>
      <c r="B737">
        <v>14347433</v>
      </c>
      <c r="O737" s="3" t="s">
        <v>20717</v>
      </c>
      <c r="P737" s="10">
        <v>7.4</v>
      </c>
    </row>
    <row r="738" spans="1:16" x14ac:dyDescent="0.3">
      <c r="A738" s="3" t="s">
        <v>14310</v>
      </c>
      <c r="B738">
        <v>3399228</v>
      </c>
      <c r="O738" s="3" t="s">
        <v>14310</v>
      </c>
      <c r="P738" s="10">
        <v>6.9</v>
      </c>
    </row>
    <row r="739" spans="1:16" x14ac:dyDescent="0.3">
      <c r="A739" s="3" t="s">
        <v>21170</v>
      </c>
      <c r="B739">
        <v>40124</v>
      </c>
      <c r="O739" s="3" t="s">
        <v>21170</v>
      </c>
      <c r="P739" s="10">
        <v>6.3</v>
      </c>
    </row>
    <row r="740" spans="1:16" x14ac:dyDescent="0.3">
      <c r="A740" s="3" t="s">
        <v>13321</v>
      </c>
      <c r="B740">
        <v>55596258.799999997</v>
      </c>
      <c r="O740" s="3" t="s">
        <v>13321</v>
      </c>
      <c r="P740" s="10">
        <v>6.5200000000000005</v>
      </c>
    </row>
    <row r="741" spans="1:16" x14ac:dyDescent="0.3">
      <c r="A741" s="3" t="s">
        <v>19646</v>
      </c>
      <c r="B741">
        <v>208314186</v>
      </c>
      <c r="O741" s="3" t="s">
        <v>19646</v>
      </c>
      <c r="P741" s="10">
        <v>7.4</v>
      </c>
    </row>
    <row r="742" spans="1:16" x14ac:dyDescent="0.3">
      <c r="A742" s="3" t="s">
        <v>11258</v>
      </c>
      <c r="B742">
        <v>20908467</v>
      </c>
      <c r="O742" s="3" t="s">
        <v>11258</v>
      </c>
      <c r="P742" s="10">
        <v>8.1</v>
      </c>
    </row>
    <row r="743" spans="1:16" x14ac:dyDescent="0.3">
      <c r="A743" s="3" t="s">
        <v>2546</v>
      </c>
      <c r="B743">
        <v>28338499</v>
      </c>
      <c r="O743" s="3" t="s">
        <v>2546</v>
      </c>
      <c r="P743" s="10">
        <v>6.25</v>
      </c>
    </row>
    <row r="744" spans="1:16" x14ac:dyDescent="0.3">
      <c r="A744" s="3" t="s">
        <v>18169</v>
      </c>
      <c r="B744">
        <v>139745</v>
      </c>
      <c r="O744" s="3" t="s">
        <v>18169</v>
      </c>
      <c r="P744" s="10">
        <v>7.2</v>
      </c>
    </row>
    <row r="745" spans="1:16" x14ac:dyDescent="0.3">
      <c r="A745" s="3" t="s">
        <v>10888</v>
      </c>
      <c r="B745">
        <v>17762705</v>
      </c>
      <c r="O745" s="3" t="s">
        <v>10888</v>
      </c>
      <c r="P745" s="10">
        <v>4.7</v>
      </c>
    </row>
    <row r="746" spans="1:16" x14ac:dyDescent="0.3">
      <c r="A746" s="3" t="s">
        <v>16179</v>
      </c>
      <c r="B746">
        <v>174575350</v>
      </c>
      <c r="O746" s="3" t="s">
        <v>16179</v>
      </c>
      <c r="P746" s="10">
        <v>6.95</v>
      </c>
    </row>
    <row r="747" spans="1:16" x14ac:dyDescent="0.3">
      <c r="A747" s="3" t="s">
        <v>16166</v>
      </c>
      <c r="B747">
        <v>43944855.333333336</v>
      </c>
      <c r="O747" s="3" t="s">
        <v>16166</v>
      </c>
      <c r="P747" s="10">
        <v>5.8666666666666671</v>
      </c>
    </row>
    <row r="748" spans="1:16" x14ac:dyDescent="0.3">
      <c r="A748" s="3" t="s">
        <v>4183</v>
      </c>
      <c r="B748">
        <v>3407901.5</v>
      </c>
      <c r="O748" s="3" t="s">
        <v>4183</v>
      </c>
      <c r="P748" s="10">
        <v>6.35</v>
      </c>
    </row>
    <row r="749" spans="1:16" x14ac:dyDescent="0.3">
      <c r="A749" s="3" t="s">
        <v>20563</v>
      </c>
      <c r="B749">
        <v>12062146</v>
      </c>
      <c r="O749" s="3" t="s">
        <v>20563</v>
      </c>
      <c r="P749" s="10">
        <v>6.5</v>
      </c>
    </row>
    <row r="750" spans="1:16" x14ac:dyDescent="0.3">
      <c r="A750" s="3" t="s">
        <v>11234</v>
      </c>
      <c r="B750">
        <v>2554</v>
      </c>
      <c r="O750" s="3" t="s">
        <v>11234</v>
      </c>
      <c r="P750" s="10">
        <v>6.8</v>
      </c>
    </row>
    <row r="751" spans="1:16" x14ac:dyDescent="0.3">
      <c r="A751" s="3" t="s">
        <v>9092</v>
      </c>
      <c r="B751">
        <v>40279300.333333336</v>
      </c>
      <c r="O751" s="3" t="s">
        <v>9092</v>
      </c>
      <c r="P751" s="10">
        <v>7.166666666666667</v>
      </c>
    </row>
    <row r="752" spans="1:16" x14ac:dyDescent="0.3">
      <c r="A752" s="3" t="s">
        <v>12245</v>
      </c>
      <c r="B752">
        <v>242875078</v>
      </c>
      <c r="O752" s="3" t="s">
        <v>12245</v>
      </c>
      <c r="P752" s="10">
        <v>7.1</v>
      </c>
    </row>
    <row r="753" spans="1:16" x14ac:dyDescent="0.3">
      <c r="A753" s="3" t="s">
        <v>14510</v>
      </c>
      <c r="B753">
        <v>35056712.625</v>
      </c>
      <c r="O753" s="3" t="s">
        <v>14510</v>
      </c>
      <c r="P753" s="10">
        <v>5.8875000000000011</v>
      </c>
    </row>
    <row r="754" spans="1:16" x14ac:dyDescent="0.3">
      <c r="A754" s="3" t="s">
        <v>16547</v>
      </c>
      <c r="B754">
        <v>85676789.25</v>
      </c>
      <c r="O754" s="3" t="s">
        <v>16547</v>
      </c>
      <c r="P754" s="10">
        <v>6.5</v>
      </c>
    </row>
    <row r="755" spans="1:16" x14ac:dyDescent="0.3">
      <c r="A755" s="3" t="s">
        <v>20102</v>
      </c>
      <c r="B755">
        <v>22546233</v>
      </c>
      <c r="O755" s="3" t="s">
        <v>20102</v>
      </c>
      <c r="P755" s="10">
        <v>7.1</v>
      </c>
    </row>
    <row r="756" spans="1:16" x14ac:dyDescent="0.3">
      <c r="A756" s="3" t="s">
        <v>8421</v>
      </c>
      <c r="B756">
        <v>98273048.599999994</v>
      </c>
      <c r="O756" s="3" t="s">
        <v>8421</v>
      </c>
      <c r="P756" s="10">
        <v>6.88</v>
      </c>
    </row>
    <row r="757" spans="1:16" x14ac:dyDescent="0.3">
      <c r="A757" s="3" t="s">
        <v>20190</v>
      </c>
      <c r="B757">
        <v>652545462</v>
      </c>
      <c r="O757" s="3" t="s">
        <v>20190</v>
      </c>
      <c r="P757" s="10">
        <v>6.1999999999999993</v>
      </c>
    </row>
    <row r="758" spans="1:16" x14ac:dyDescent="0.3">
      <c r="A758" s="3" t="s">
        <v>10851</v>
      </c>
      <c r="B758">
        <v>20205757</v>
      </c>
      <c r="O758" s="3" t="s">
        <v>10851</v>
      </c>
      <c r="P758" s="10">
        <v>6.9</v>
      </c>
    </row>
    <row r="759" spans="1:16" x14ac:dyDescent="0.3">
      <c r="A759" s="3" t="s">
        <v>8034</v>
      </c>
      <c r="B759">
        <v>39003</v>
      </c>
      <c r="O759" s="3" t="s">
        <v>8034</v>
      </c>
      <c r="P759" s="10">
        <v>7.1</v>
      </c>
    </row>
    <row r="760" spans="1:16" x14ac:dyDescent="0.3">
      <c r="A760" s="3" t="s">
        <v>4253</v>
      </c>
      <c r="B760">
        <v>824024</v>
      </c>
      <c r="O760" s="3" t="s">
        <v>4253</v>
      </c>
      <c r="P760" s="10">
        <v>7.6</v>
      </c>
    </row>
    <row r="761" spans="1:16" x14ac:dyDescent="0.3">
      <c r="A761" s="3" t="s">
        <v>13281</v>
      </c>
      <c r="B761">
        <v>10781635</v>
      </c>
      <c r="O761" s="3" t="s">
        <v>13281</v>
      </c>
      <c r="P761" s="10">
        <v>7.6</v>
      </c>
    </row>
    <row r="762" spans="1:16" x14ac:dyDescent="0.3">
      <c r="A762" s="3" t="s">
        <v>16682</v>
      </c>
      <c r="B762">
        <v>66984887</v>
      </c>
      <c r="O762" s="3" t="s">
        <v>16682</v>
      </c>
      <c r="P762" s="10">
        <v>4.4000000000000004</v>
      </c>
    </row>
    <row r="763" spans="1:16" x14ac:dyDescent="0.3">
      <c r="A763" s="3" t="s">
        <v>11378</v>
      </c>
      <c r="B763">
        <v>94622374.333333328</v>
      </c>
      <c r="O763" s="3" t="s">
        <v>11378</v>
      </c>
      <c r="P763" s="10">
        <v>6.6499999999999995</v>
      </c>
    </row>
    <row r="764" spans="1:16" x14ac:dyDescent="0.3">
      <c r="A764" s="3" t="s">
        <v>4761</v>
      </c>
      <c r="B764">
        <v>3468572</v>
      </c>
      <c r="O764" s="3" t="s">
        <v>4761</v>
      </c>
      <c r="P764" s="10">
        <v>7.3</v>
      </c>
    </row>
    <row r="765" spans="1:16" x14ac:dyDescent="0.3">
      <c r="A765" s="3" t="s">
        <v>16021</v>
      </c>
      <c r="B765">
        <v>18599102</v>
      </c>
      <c r="O765" s="3" t="s">
        <v>16021</v>
      </c>
      <c r="P765" s="10">
        <v>6.1</v>
      </c>
    </row>
    <row r="766" spans="1:16" x14ac:dyDescent="0.3">
      <c r="A766" s="3" t="s">
        <v>7801</v>
      </c>
      <c r="B766">
        <v>20205757</v>
      </c>
      <c r="O766" s="3" t="s">
        <v>7801</v>
      </c>
      <c r="P766" s="10">
        <v>6</v>
      </c>
    </row>
    <row r="767" spans="1:16" x14ac:dyDescent="0.3">
      <c r="A767" s="3" t="s">
        <v>4224</v>
      </c>
      <c r="B767">
        <v>20205757</v>
      </c>
      <c r="O767" s="3" t="s">
        <v>4224</v>
      </c>
      <c r="P767" s="10">
        <v>3.8</v>
      </c>
    </row>
    <row r="768" spans="1:16" x14ac:dyDescent="0.3">
      <c r="A768" s="3" t="s">
        <v>5983</v>
      </c>
      <c r="B768">
        <v>7102539</v>
      </c>
      <c r="O768" s="3" t="s">
        <v>5983</v>
      </c>
      <c r="P768" s="10">
        <v>5.75</v>
      </c>
    </row>
    <row r="769" spans="1:16" x14ac:dyDescent="0.3">
      <c r="A769" s="3" t="s">
        <v>2237</v>
      </c>
      <c r="B769">
        <v>5048296</v>
      </c>
      <c r="O769" s="3" t="s">
        <v>2237</v>
      </c>
      <c r="P769" s="10">
        <v>6.2333333333333343</v>
      </c>
    </row>
    <row r="770" spans="1:16" x14ac:dyDescent="0.3">
      <c r="A770" s="3" t="s">
        <v>3873</v>
      </c>
      <c r="B770">
        <v>8811943.8571428563</v>
      </c>
      <c r="O770" s="3" t="s">
        <v>3873</v>
      </c>
      <c r="P770" s="10">
        <v>6.1285714285714281</v>
      </c>
    </row>
    <row r="771" spans="1:16" x14ac:dyDescent="0.3">
      <c r="A771" s="3" t="s">
        <v>2085</v>
      </c>
      <c r="B771">
        <v>32980880</v>
      </c>
      <c r="O771" s="3" t="s">
        <v>2085</v>
      </c>
      <c r="P771" s="10">
        <v>6</v>
      </c>
    </row>
    <row r="772" spans="1:16" x14ac:dyDescent="0.3">
      <c r="A772" s="3" t="s">
        <v>13237</v>
      </c>
      <c r="B772">
        <v>83439</v>
      </c>
      <c r="O772" s="3" t="s">
        <v>13237</v>
      </c>
      <c r="P772" s="10">
        <v>4.7</v>
      </c>
    </row>
    <row r="773" spans="1:16" x14ac:dyDescent="0.3">
      <c r="A773" s="3" t="s">
        <v>20110</v>
      </c>
      <c r="B773">
        <v>217473</v>
      </c>
      <c r="O773" s="3" t="s">
        <v>20110</v>
      </c>
      <c r="P773" s="10">
        <v>5.4</v>
      </c>
    </row>
    <row r="774" spans="1:16" x14ac:dyDescent="0.3">
      <c r="A774" s="3" t="s">
        <v>14845</v>
      </c>
      <c r="B774">
        <v>20205757</v>
      </c>
      <c r="O774" s="3" t="s">
        <v>14845</v>
      </c>
      <c r="P774" s="10">
        <v>6.3</v>
      </c>
    </row>
    <row r="775" spans="1:16" x14ac:dyDescent="0.3">
      <c r="A775" s="3" t="s">
        <v>3343</v>
      </c>
      <c r="B775">
        <v>167292</v>
      </c>
      <c r="O775" s="3" t="s">
        <v>3343</v>
      </c>
      <c r="P775" s="10">
        <v>8.1</v>
      </c>
    </row>
    <row r="776" spans="1:16" x14ac:dyDescent="0.3">
      <c r="A776" s="3" t="s">
        <v>1914</v>
      </c>
      <c r="B776">
        <v>20205757</v>
      </c>
      <c r="O776" s="3" t="s">
        <v>1914</v>
      </c>
      <c r="P776" s="10">
        <v>4.7</v>
      </c>
    </row>
    <row r="777" spans="1:16" x14ac:dyDescent="0.3">
      <c r="A777" s="3" t="s">
        <v>7595</v>
      </c>
      <c r="B777">
        <v>4916135</v>
      </c>
      <c r="O777" s="3" t="s">
        <v>7595</v>
      </c>
      <c r="P777" s="10">
        <v>5.0999999999999996</v>
      </c>
    </row>
    <row r="778" spans="1:16" x14ac:dyDescent="0.3">
      <c r="A778" s="3" t="s">
        <v>18700</v>
      </c>
      <c r="B778">
        <v>10312540</v>
      </c>
      <c r="O778" s="3" t="s">
        <v>18700</v>
      </c>
      <c r="P778" s="10">
        <v>6.8</v>
      </c>
    </row>
    <row r="779" spans="1:16" x14ac:dyDescent="0.3">
      <c r="A779" s="3" t="s">
        <v>2612</v>
      </c>
      <c r="B779">
        <v>23827308.954545453</v>
      </c>
      <c r="O779" s="3" t="s">
        <v>2612</v>
      </c>
      <c r="P779" s="10">
        <v>6.7590909090909088</v>
      </c>
    </row>
    <row r="780" spans="1:16" x14ac:dyDescent="0.3">
      <c r="A780" s="3" t="s">
        <v>20524</v>
      </c>
      <c r="B780">
        <v>76895972.5</v>
      </c>
      <c r="O780" s="3" t="s">
        <v>20524</v>
      </c>
      <c r="P780" s="10">
        <v>6</v>
      </c>
    </row>
    <row r="781" spans="1:16" x14ac:dyDescent="0.3">
      <c r="A781" s="3" t="s">
        <v>16677</v>
      </c>
      <c r="B781">
        <v>56491</v>
      </c>
      <c r="O781" s="3" t="s">
        <v>16677</v>
      </c>
      <c r="P781" s="10">
        <v>6</v>
      </c>
    </row>
    <row r="782" spans="1:16" x14ac:dyDescent="0.3">
      <c r="A782" s="3" t="s">
        <v>16430</v>
      </c>
      <c r="B782">
        <v>148292153</v>
      </c>
      <c r="O782" s="3" t="s">
        <v>16430</v>
      </c>
      <c r="P782" s="10">
        <v>6.7</v>
      </c>
    </row>
    <row r="783" spans="1:16" x14ac:dyDescent="0.3">
      <c r="A783" s="3" t="s">
        <v>21030</v>
      </c>
      <c r="B783">
        <v>2177678</v>
      </c>
      <c r="O783" s="3" t="s">
        <v>21030</v>
      </c>
      <c r="P783" s="10">
        <v>7</v>
      </c>
    </row>
    <row r="784" spans="1:16" x14ac:dyDescent="0.3">
      <c r="A784" s="3" t="s">
        <v>16382</v>
      </c>
      <c r="B784">
        <v>1803412</v>
      </c>
      <c r="O784" s="3" t="s">
        <v>16382</v>
      </c>
      <c r="P784" s="10">
        <v>7.6</v>
      </c>
    </row>
    <row r="785" spans="1:16" x14ac:dyDescent="0.3">
      <c r="A785" s="3" t="s">
        <v>12822</v>
      </c>
      <c r="B785">
        <v>17878755.800000001</v>
      </c>
      <c r="O785" s="3" t="s">
        <v>12822</v>
      </c>
      <c r="P785" s="10">
        <v>6.7199999999999989</v>
      </c>
    </row>
    <row r="786" spans="1:16" x14ac:dyDescent="0.3">
      <c r="A786" s="3" t="s">
        <v>655</v>
      </c>
      <c r="B786">
        <v>20962615</v>
      </c>
      <c r="O786" s="3" t="s">
        <v>655</v>
      </c>
      <c r="P786" s="10">
        <v>7.3</v>
      </c>
    </row>
    <row r="787" spans="1:16" x14ac:dyDescent="0.3">
      <c r="A787" s="3" t="s">
        <v>1942</v>
      </c>
      <c r="B787">
        <v>26177</v>
      </c>
      <c r="O787" s="3" t="s">
        <v>1942</v>
      </c>
      <c r="P787" s="10">
        <v>7.2</v>
      </c>
    </row>
    <row r="788" spans="1:16" x14ac:dyDescent="0.3">
      <c r="A788" s="3" t="s">
        <v>12597</v>
      </c>
      <c r="B788">
        <v>16217411</v>
      </c>
      <c r="O788" s="3" t="s">
        <v>12597</v>
      </c>
      <c r="P788" s="10">
        <v>7.4</v>
      </c>
    </row>
    <row r="789" spans="1:16" x14ac:dyDescent="0.3">
      <c r="A789" s="3" t="s">
        <v>8921</v>
      </c>
      <c r="B789">
        <v>99144516.299999997</v>
      </c>
      <c r="O789" s="3" t="s">
        <v>8921</v>
      </c>
      <c r="P789" s="10">
        <v>6.68</v>
      </c>
    </row>
    <row r="790" spans="1:16" x14ac:dyDescent="0.3">
      <c r="A790" s="3" t="s">
        <v>10980</v>
      </c>
      <c r="B790">
        <v>92442</v>
      </c>
      <c r="O790" s="3" t="s">
        <v>10980</v>
      </c>
      <c r="P790" s="10">
        <v>6.8</v>
      </c>
    </row>
    <row r="791" spans="1:16" x14ac:dyDescent="0.3">
      <c r="A791" s="3" t="s">
        <v>19330</v>
      </c>
      <c r="B791">
        <v>663114</v>
      </c>
      <c r="O791" s="3" t="s">
        <v>19330</v>
      </c>
      <c r="P791" s="10">
        <v>6.9</v>
      </c>
    </row>
    <row r="792" spans="1:16" x14ac:dyDescent="0.3">
      <c r="A792" s="3" t="s">
        <v>2005</v>
      </c>
      <c r="B792">
        <v>52066791</v>
      </c>
      <c r="O792" s="3" t="s">
        <v>2005</v>
      </c>
      <c r="P792" s="10">
        <v>8.3000000000000007</v>
      </c>
    </row>
    <row r="793" spans="1:16" x14ac:dyDescent="0.3">
      <c r="A793" s="3" t="s">
        <v>3174</v>
      </c>
      <c r="B793">
        <v>20205757</v>
      </c>
      <c r="O793" s="3" t="s">
        <v>3174</v>
      </c>
      <c r="P793" s="10">
        <v>6.5</v>
      </c>
    </row>
    <row r="794" spans="1:16" x14ac:dyDescent="0.3">
      <c r="A794" s="3" t="s">
        <v>6123</v>
      </c>
      <c r="B794">
        <v>16190771</v>
      </c>
      <c r="O794" s="3" t="s">
        <v>6123</v>
      </c>
      <c r="P794" s="10">
        <v>7.4</v>
      </c>
    </row>
    <row r="795" spans="1:16" x14ac:dyDescent="0.3">
      <c r="A795" s="3" t="s">
        <v>6996</v>
      </c>
      <c r="B795">
        <v>8442162</v>
      </c>
      <c r="O795" s="3" t="s">
        <v>6996</v>
      </c>
      <c r="P795" s="10">
        <v>5.8</v>
      </c>
    </row>
    <row r="796" spans="1:16" x14ac:dyDescent="0.3">
      <c r="A796" s="3" t="s">
        <v>11474</v>
      </c>
      <c r="B796">
        <v>580372</v>
      </c>
      <c r="O796" s="3" t="s">
        <v>11474</v>
      </c>
      <c r="P796" s="10">
        <v>6.2</v>
      </c>
    </row>
    <row r="797" spans="1:16" x14ac:dyDescent="0.3">
      <c r="A797" s="3" t="s">
        <v>8754</v>
      </c>
      <c r="B797">
        <v>21229160.5</v>
      </c>
      <c r="O797" s="3" t="s">
        <v>8754</v>
      </c>
      <c r="P797" s="10">
        <v>6.8</v>
      </c>
    </row>
    <row r="798" spans="1:16" x14ac:dyDescent="0.3">
      <c r="A798" s="3" t="s">
        <v>12039</v>
      </c>
      <c r="B798">
        <v>17551296</v>
      </c>
      <c r="O798" s="3" t="s">
        <v>12039</v>
      </c>
      <c r="P798" s="10">
        <v>8.1999999999999993</v>
      </c>
    </row>
    <row r="799" spans="1:16" x14ac:dyDescent="0.3">
      <c r="A799" s="3" t="s">
        <v>3546</v>
      </c>
      <c r="B799">
        <v>13418091</v>
      </c>
      <c r="O799" s="3" t="s">
        <v>3546</v>
      </c>
      <c r="P799" s="10">
        <v>6.3</v>
      </c>
    </row>
    <row r="800" spans="1:16" x14ac:dyDescent="0.3">
      <c r="A800" s="3" t="s">
        <v>666</v>
      </c>
      <c r="B800">
        <v>9878586.5</v>
      </c>
      <c r="O800" s="3" t="s">
        <v>666</v>
      </c>
      <c r="P800" s="10">
        <v>5.7</v>
      </c>
    </row>
    <row r="801" spans="1:16" x14ac:dyDescent="0.3">
      <c r="A801" s="3" t="s">
        <v>7479</v>
      </c>
      <c r="B801">
        <v>621392</v>
      </c>
      <c r="O801" s="3" t="s">
        <v>7479</v>
      </c>
      <c r="P801" s="10">
        <v>6.7</v>
      </c>
    </row>
    <row r="802" spans="1:16" x14ac:dyDescent="0.3">
      <c r="A802" s="3" t="s">
        <v>14285</v>
      </c>
      <c r="B802">
        <v>15151744</v>
      </c>
      <c r="O802" s="3" t="s">
        <v>14285</v>
      </c>
      <c r="P802" s="10">
        <v>7.4</v>
      </c>
    </row>
    <row r="803" spans="1:16" x14ac:dyDescent="0.3">
      <c r="A803" s="3" t="s">
        <v>17284</v>
      </c>
      <c r="B803">
        <v>274791559</v>
      </c>
      <c r="O803" s="3" t="s">
        <v>17284</v>
      </c>
      <c r="P803" s="10">
        <v>7</v>
      </c>
    </row>
    <row r="804" spans="1:16" x14ac:dyDescent="0.3">
      <c r="A804" s="3" t="s">
        <v>1487</v>
      </c>
      <c r="B804">
        <v>20205757</v>
      </c>
      <c r="O804" s="3" t="s">
        <v>1487</v>
      </c>
      <c r="P804" s="10">
        <v>6.3</v>
      </c>
    </row>
    <row r="805" spans="1:16" x14ac:dyDescent="0.3">
      <c r="A805" s="3" t="s">
        <v>19921</v>
      </c>
      <c r="B805">
        <v>13624522</v>
      </c>
      <c r="O805" s="3" t="s">
        <v>19921</v>
      </c>
      <c r="P805" s="10">
        <v>7.9</v>
      </c>
    </row>
    <row r="806" spans="1:16" x14ac:dyDescent="0.3">
      <c r="A806" s="3" t="s">
        <v>18023</v>
      </c>
      <c r="B806">
        <v>101758490</v>
      </c>
      <c r="O806" s="3" t="s">
        <v>18023</v>
      </c>
      <c r="P806" s="10">
        <v>4.2</v>
      </c>
    </row>
    <row r="807" spans="1:16" x14ac:dyDescent="0.3">
      <c r="A807" s="3" t="s">
        <v>10363</v>
      </c>
      <c r="B807">
        <v>5971073</v>
      </c>
      <c r="O807" s="3" t="s">
        <v>10363</v>
      </c>
      <c r="P807" s="10">
        <v>8</v>
      </c>
    </row>
    <row r="808" spans="1:16" x14ac:dyDescent="0.3">
      <c r="A808" s="3" t="s">
        <v>7081</v>
      </c>
      <c r="B808">
        <v>5418216</v>
      </c>
      <c r="O808" s="3" t="s">
        <v>7081</v>
      </c>
      <c r="P808" s="10">
        <v>7.1</v>
      </c>
    </row>
    <row r="809" spans="1:16" x14ac:dyDescent="0.3">
      <c r="A809" s="3" t="s">
        <v>21519</v>
      </c>
      <c r="B809">
        <v>4393018</v>
      </c>
      <c r="O809" s="3" t="s">
        <v>21519</v>
      </c>
      <c r="P809" s="10">
        <v>6.9</v>
      </c>
    </row>
    <row r="810" spans="1:16" x14ac:dyDescent="0.3">
      <c r="A810" s="3" t="s">
        <v>20158</v>
      </c>
      <c r="B810">
        <v>527016307</v>
      </c>
      <c r="O810" s="3" t="s">
        <v>20158</v>
      </c>
      <c r="P810" s="10">
        <v>7.8</v>
      </c>
    </row>
    <row r="811" spans="1:16" x14ac:dyDescent="0.3">
      <c r="A811" s="3" t="s">
        <v>3124</v>
      </c>
      <c r="B811">
        <v>20205757</v>
      </c>
      <c r="O811" s="3" t="s">
        <v>3124</v>
      </c>
      <c r="P811" s="10">
        <v>6.1</v>
      </c>
    </row>
    <row r="812" spans="1:16" x14ac:dyDescent="0.3">
      <c r="A812" s="3" t="s">
        <v>4690</v>
      </c>
      <c r="B812">
        <v>21630088</v>
      </c>
      <c r="O812" s="3" t="s">
        <v>4690</v>
      </c>
      <c r="P812" s="10">
        <v>5.7</v>
      </c>
    </row>
    <row r="813" spans="1:16" x14ac:dyDescent="0.3">
      <c r="A813" s="3" t="s">
        <v>11925</v>
      </c>
      <c r="B813">
        <v>14782676</v>
      </c>
      <c r="O813" s="3" t="s">
        <v>11925</v>
      </c>
      <c r="P813" s="10">
        <v>6.3</v>
      </c>
    </row>
    <row r="814" spans="1:16" x14ac:dyDescent="0.3">
      <c r="A814" s="3" t="s">
        <v>19652</v>
      </c>
      <c r="B814">
        <v>26684541.5</v>
      </c>
      <c r="O814" s="3" t="s">
        <v>19652</v>
      </c>
      <c r="P814" s="10">
        <v>6.9499999999999993</v>
      </c>
    </row>
    <row r="815" spans="1:16" x14ac:dyDescent="0.3">
      <c r="A815" s="3" t="s">
        <v>17974</v>
      </c>
      <c r="B815">
        <v>712216</v>
      </c>
      <c r="O815" s="3" t="s">
        <v>17974</v>
      </c>
      <c r="P815" s="10">
        <v>7.2</v>
      </c>
    </row>
    <row r="816" spans="1:16" x14ac:dyDescent="0.3">
      <c r="A816" s="3" t="s">
        <v>4792</v>
      </c>
      <c r="B816">
        <v>49828514.5</v>
      </c>
      <c r="O816" s="3" t="s">
        <v>4792</v>
      </c>
      <c r="P816" s="10">
        <v>6.95</v>
      </c>
    </row>
    <row r="817" spans="1:16" x14ac:dyDescent="0.3">
      <c r="A817" s="3" t="s">
        <v>3108</v>
      </c>
      <c r="B817">
        <v>20205757</v>
      </c>
      <c r="O817" s="3" t="s">
        <v>3108</v>
      </c>
      <c r="P817" s="10">
        <v>5</v>
      </c>
    </row>
    <row r="818" spans="1:16" x14ac:dyDescent="0.3">
      <c r="A818" s="3" t="s">
        <v>14656</v>
      </c>
      <c r="B818">
        <v>154210</v>
      </c>
      <c r="O818" s="3" t="s">
        <v>14656</v>
      </c>
      <c r="P818" s="10">
        <v>5.4</v>
      </c>
    </row>
    <row r="819" spans="1:16" x14ac:dyDescent="0.3">
      <c r="A819" s="3" t="s">
        <v>9759</v>
      </c>
      <c r="B819">
        <v>11486880</v>
      </c>
      <c r="O819" s="3" t="s">
        <v>9759</v>
      </c>
      <c r="P819" s="10">
        <v>5.5</v>
      </c>
    </row>
    <row r="820" spans="1:16" x14ac:dyDescent="0.3">
      <c r="A820" s="3" t="s">
        <v>14585</v>
      </c>
      <c r="B820">
        <v>171112308</v>
      </c>
      <c r="O820" s="3" t="s">
        <v>14585</v>
      </c>
      <c r="P820" s="10">
        <v>7.7</v>
      </c>
    </row>
    <row r="821" spans="1:16" x14ac:dyDescent="0.3">
      <c r="A821" s="3" t="s">
        <v>6013</v>
      </c>
      <c r="B821">
        <v>42505872.600000001</v>
      </c>
      <c r="O821" s="3" t="s">
        <v>6013</v>
      </c>
      <c r="P821" s="10">
        <v>6.9</v>
      </c>
    </row>
    <row r="822" spans="1:16" x14ac:dyDescent="0.3">
      <c r="A822" s="3" t="s">
        <v>10747</v>
      </c>
      <c r="B822">
        <v>4775847</v>
      </c>
      <c r="O822" s="3" t="s">
        <v>10747</v>
      </c>
      <c r="P822" s="10">
        <v>7.1</v>
      </c>
    </row>
    <row r="823" spans="1:16" x14ac:dyDescent="0.3">
      <c r="A823" s="3" t="s">
        <v>18618</v>
      </c>
      <c r="B823">
        <v>115258122.5</v>
      </c>
      <c r="O823" s="3" t="s">
        <v>18618</v>
      </c>
      <c r="P823" s="10">
        <v>6.2</v>
      </c>
    </row>
    <row r="824" spans="1:16" x14ac:dyDescent="0.3">
      <c r="A824" s="3" t="s">
        <v>457</v>
      </c>
      <c r="B824">
        <v>14115524</v>
      </c>
      <c r="O824" s="3" t="s">
        <v>457</v>
      </c>
      <c r="P824" s="10">
        <v>7.1</v>
      </c>
    </row>
    <row r="825" spans="1:16" x14ac:dyDescent="0.3">
      <c r="A825" s="3" t="s">
        <v>6167</v>
      </c>
      <c r="B825">
        <v>11336986</v>
      </c>
      <c r="O825" s="3" t="s">
        <v>6167</v>
      </c>
      <c r="P825" s="10">
        <v>5.9</v>
      </c>
    </row>
    <row r="826" spans="1:16" x14ac:dyDescent="0.3">
      <c r="A826" s="3" t="s">
        <v>10155</v>
      </c>
      <c r="B826">
        <v>110650904.5</v>
      </c>
      <c r="O826" s="3" t="s">
        <v>10155</v>
      </c>
      <c r="P826" s="10">
        <v>7.8000000000000007</v>
      </c>
    </row>
    <row r="827" spans="1:16" x14ac:dyDescent="0.3">
      <c r="A827" s="3" t="s">
        <v>4096</v>
      </c>
      <c r="B827">
        <v>13110903</v>
      </c>
      <c r="O827" s="3" t="s">
        <v>4096</v>
      </c>
      <c r="P827" s="10">
        <v>5.9</v>
      </c>
    </row>
    <row r="828" spans="1:16" x14ac:dyDescent="0.3">
      <c r="A828" s="3" t="s">
        <v>11554</v>
      </c>
      <c r="B828">
        <v>59517016</v>
      </c>
      <c r="O828" s="3" t="s">
        <v>11554</v>
      </c>
      <c r="P828" s="10">
        <v>5.7</v>
      </c>
    </row>
    <row r="829" spans="1:16" x14ac:dyDescent="0.3">
      <c r="A829" s="3" t="s">
        <v>4392</v>
      </c>
      <c r="B829">
        <v>4546244</v>
      </c>
      <c r="O829" s="3" t="s">
        <v>4392</v>
      </c>
      <c r="P829" s="10">
        <v>4.9000000000000004</v>
      </c>
    </row>
    <row r="830" spans="1:16" x14ac:dyDescent="0.3">
      <c r="A830" s="3" t="s">
        <v>5132</v>
      </c>
      <c r="B830">
        <v>7536337.5</v>
      </c>
      <c r="O830" s="3" t="s">
        <v>5132</v>
      </c>
      <c r="P830" s="10">
        <v>6.1</v>
      </c>
    </row>
    <row r="831" spans="1:16" x14ac:dyDescent="0.3">
      <c r="A831" s="3" t="s">
        <v>5749</v>
      </c>
      <c r="B831">
        <v>16680308</v>
      </c>
      <c r="O831" s="3" t="s">
        <v>5749</v>
      </c>
      <c r="P831" s="10">
        <v>6.35</v>
      </c>
    </row>
    <row r="832" spans="1:16" x14ac:dyDescent="0.3">
      <c r="A832" s="3" t="s">
        <v>11245</v>
      </c>
      <c r="B832">
        <v>20789556</v>
      </c>
      <c r="O832" s="3" t="s">
        <v>11245</v>
      </c>
      <c r="P832" s="10">
        <v>7.5</v>
      </c>
    </row>
    <row r="833" spans="1:16" x14ac:dyDescent="0.3">
      <c r="A833" s="3" t="s">
        <v>14700</v>
      </c>
      <c r="B833">
        <v>76135415.599999994</v>
      </c>
      <c r="O833" s="3" t="s">
        <v>14700</v>
      </c>
      <c r="P833" s="10">
        <v>6.58</v>
      </c>
    </row>
    <row r="834" spans="1:16" x14ac:dyDescent="0.3">
      <c r="A834" s="3" t="s">
        <v>10609</v>
      </c>
      <c r="B834">
        <v>61000809.5</v>
      </c>
      <c r="O834" s="3" t="s">
        <v>10609</v>
      </c>
      <c r="P834" s="10">
        <v>5.1333333333333337</v>
      </c>
    </row>
    <row r="835" spans="1:16" x14ac:dyDescent="0.3">
      <c r="A835" s="3" t="s">
        <v>2179</v>
      </c>
      <c r="B835">
        <v>876775</v>
      </c>
      <c r="O835" s="3" t="s">
        <v>2179</v>
      </c>
      <c r="P835" s="10">
        <v>7.1</v>
      </c>
    </row>
    <row r="836" spans="1:16" x14ac:dyDescent="0.3">
      <c r="A836" s="3" t="s">
        <v>729</v>
      </c>
      <c r="B836">
        <v>339855</v>
      </c>
      <c r="O836" s="3" t="s">
        <v>729</v>
      </c>
      <c r="P836" s="10">
        <v>6.5</v>
      </c>
    </row>
    <row r="837" spans="1:16" x14ac:dyDescent="0.3">
      <c r="A837" s="3" t="s">
        <v>10913</v>
      </c>
      <c r="B837">
        <v>2924635</v>
      </c>
      <c r="O837" s="3" t="s">
        <v>10913</v>
      </c>
      <c r="P837" s="10">
        <v>5.8</v>
      </c>
    </row>
    <row r="838" spans="1:16" x14ac:dyDescent="0.3">
      <c r="A838" s="3" t="s">
        <v>8085</v>
      </c>
      <c r="B838">
        <v>126247</v>
      </c>
      <c r="O838" s="3" t="s">
        <v>8085</v>
      </c>
      <c r="P838" s="10">
        <v>3.5</v>
      </c>
    </row>
    <row r="839" spans="1:16" x14ac:dyDescent="0.3">
      <c r="A839" s="3" t="s">
        <v>1359</v>
      </c>
      <c r="B839">
        <v>32477419.545454547</v>
      </c>
      <c r="O839" s="3" t="s">
        <v>1359</v>
      </c>
      <c r="P839" s="10">
        <v>6.5545454545454556</v>
      </c>
    </row>
    <row r="840" spans="1:16" x14ac:dyDescent="0.3">
      <c r="A840" s="3" t="s">
        <v>13698</v>
      </c>
      <c r="B840">
        <v>88385944</v>
      </c>
      <c r="O840" s="3" t="s">
        <v>13698</v>
      </c>
      <c r="P840" s="10">
        <v>7.9</v>
      </c>
    </row>
    <row r="841" spans="1:16" x14ac:dyDescent="0.3">
      <c r="A841" s="3" t="s">
        <v>19609</v>
      </c>
      <c r="B841">
        <v>6659121</v>
      </c>
      <c r="O841" s="3" t="s">
        <v>19609</v>
      </c>
      <c r="P841" s="10">
        <v>7.5</v>
      </c>
    </row>
    <row r="842" spans="1:16" x14ac:dyDescent="0.3">
      <c r="A842" s="3" t="s">
        <v>19390</v>
      </c>
      <c r="B842">
        <v>5274664</v>
      </c>
      <c r="O842" s="3" t="s">
        <v>19390</v>
      </c>
      <c r="P842" s="10">
        <v>7.6</v>
      </c>
    </row>
    <row r="843" spans="1:16" x14ac:dyDescent="0.3">
      <c r="A843" s="3" t="s">
        <v>16083</v>
      </c>
      <c r="B843">
        <v>63649529</v>
      </c>
      <c r="O843" s="3" t="s">
        <v>16083</v>
      </c>
      <c r="P843" s="10">
        <v>7.3</v>
      </c>
    </row>
    <row r="844" spans="1:16" x14ac:dyDescent="0.3">
      <c r="A844" s="3" t="s">
        <v>3047</v>
      </c>
      <c r="B844">
        <v>5129594.2</v>
      </c>
      <c r="O844" s="3" t="s">
        <v>3047</v>
      </c>
      <c r="P844" s="10">
        <v>6.3599999999999994</v>
      </c>
    </row>
    <row r="845" spans="1:16" x14ac:dyDescent="0.3">
      <c r="A845" s="3" t="s">
        <v>5282</v>
      </c>
      <c r="B845">
        <v>1368000</v>
      </c>
      <c r="O845" s="3" t="s">
        <v>5282</v>
      </c>
      <c r="P845" s="10">
        <v>7.1</v>
      </c>
    </row>
    <row r="846" spans="1:16" x14ac:dyDescent="0.3">
      <c r="A846" s="3" t="s">
        <v>15589</v>
      </c>
      <c r="B846">
        <v>39164441</v>
      </c>
      <c r="O846" s="3" t="s">
        <v>15589</v>
      </c>
      <c r="P846" s="10">
        <v>4.8</v>
      </c>
    </row>
    <row r="847" spans="1:16" x14ac:dyDescent="0.3">
      <c r="A847" s="3" t="s">
        <v>18818</v>
      </c>
      <c r="B847">
        <v>34718173</v>
      </c>
      <c r="O847" s="3" t="s">
        <v>18818</v>
      </c>
      <c r="P847" s="10">
        <v>6.3</v>
      </c>
    </row>
    <row r="848" spans="1:16" x14ac:dyDescent="0.3">
      <c r="A848" s="3" t="s">
        <v>6318</v>
      </c>
      <c r="B848">
        <v>3861851.5</v>
      </c>
      <c r="O848" s="3" t="s">
        <v>6318</v>
      </c>
      <c r="P848" s="10">
        <v>6.6</v>
      </c>
    </row>
    <row r="849" spans="1:16" x14ac:dyDescent="0.3">
      <c r="A849" s="3" t="s">
        <v>15166</v>
      </c>
      <c r="B849">
        <v>31609243</v>
      </c>
      <c r="O849" s="3" t="s">
        <v>15166</v>
      </c>
      <c r="P849" s="10">
        <v>5.8</v>
      </c>
    </row>
    <row r="850" spans="1:16" x14ac:dyDescent="0.3">
      <c r="A850" s="3" t="s">
        <v>13637</v>
      </c>
      <c r="B850">
        <v>49043495</v>
      </c>
      <c r="O850" s="3" t="s">
        <v>13637</v>
      </c>
      <c r="P850" s="10">
        <v>7.6</v>
      </c>
    </row>
    <row r="851" spans="1:16" x14ac:dyDescent="0.3">
      <c r="A851" s="3" t="s">
        <v>20172</v>
      </c>
      <c r="B851">
        <v>494679274.5</v>
      </c>
      <c r="O851" s="3" t="s">
        <v>20172</v>
      </c>
      <c r="P851" s="10">
        <v>6.4</v>
      </c>
    </row>
    <row r="852" spans="1:16" x14ac:dyDescent="0.3">
      <c r="A852" s="3" t="s">
        <v>3086</v>
      </c>
      <c r="B852">
        <v>20205757</v>
      </c>
      <c r="O852" s="3" t="s">
        <v>3086</v>
      </c>
      <c r="P852" s="10">
        <v>7.6</v>
      </c>
    </row>
    <row r="853" spans="1:16" x14ac:dyDescent="0.3">
      <c r="A853" s="3" t="s">
        <v>19703</v>
      </c>
      <c r="B853">
        <v>3096815</v>
      </c>
      <c r="O853" s="3" t="s">
        <v>19703</v>
      </c>
      <c r="P853" s="10">
        <v>7</v>
      </c>
    </row>
    <row r="854" spans="1:16" x14ac:dyDescent="0.3">
      <c r="A854" s="3" t="s">
        <v>16058</v>
      </c>
      <c r="B854">
        <v>45995223</v>
      </c>
      <c r="O854" s="3" t="s">
        <v>16058</v>
      </c>
      <c r="P854" s="10">
        <v>6.5</v>
      </c>
    </row>
    <row r="855" spans="1:16" x14ac:dyDescent="0.3">
      <c r="A855" s="3" t="s">
        <v>16882</v>
      </c>
      <c r="B855">
        <v>20529194</v>
      </c>
      <c r="O855" s="3" t="s">
        <v>16882</v>
      </c>
      <c r="P855" s="10">
        <v>6.3</v>
      </c>
    </row>
    <row r="856" spans="1:16" x14ac:dyDescent="0.3">
      <c r="A856" s="3" t="s">
        <v>11635</v>
      </c>
      <c r="B856">
        <v>14145677</v>
      </c>
      <c r="O856" s="3" t="s">
        <v>11635</v>
      </c>
      <c r="P856" s="10">
        <v>5.6</v>
      </c>
    </row>
    <row r="857" spans="1:16" x14ac:dyDescent="0.3">
      <c r="A857" s="3" t="s">
        <v>2493</v>
      </c>
      <c r="B857">
        <v>7524507</v>
      </c>
      <c r="O857" s="3" t="s">
        <v>2493</v>
      </c>
      <c r="P857" s="10">
        <v>6.25</v>
      </c>
    </row>
    <row r="858" spans="1:16" x14ac:dyDescent="0.3">
      <c r="A858" s="3" t="s">
        <v>5318</v>
      </c>
      <c r="B858">
        <v>1272977</v>
      </c>
      <c r="O858" s="3" t="s">
        <v>5318</v>
      </c>
      <c r="P858" s="10">
        <v>5.4</v>
      </c>
    </row>
    <row r="859" spans="1:16" x14ac:dyDescent="0.3">
      <c r="A859" s="3" t="s">
        <v>5827</v>
      </c>
      <c r="B859">
        <v>2060847</v>
      </c>
      <c r="O859" s="3" t="s">
        <v>5827</v>
      </c>
      <c r="P859" s="10">
        <v>6.6</v>
      </c>
    </row>
    <row r="860" spans="1:16" x14ac:dyDescent="0.3">
      <c r="A860" s="3" t="s">
        <v>3326</v>
      </c>
      <c r="B860">
        <v>103062324.61538461</v>
      </c>
      <c r="O860" s="3" t="s">
        <v>3326</v>
      </c>
      <c r="P860" s="10">
        <v>6.8307692307692314</v>
      </c>
    </row>
    <row r="861" spans="1:16" x14ac:dyDescent="0.3">
      <c r="A861" s="3" t="s">
        <v>4022</v>
      </c>
      <c r="B861">
        <v>4575613</v>
      </c>
      <c r="O861" s="3" t="s">
        <v>4022</v>
      </c>
      <c r="P861" s="10">
        <v>8</v>
      </c>
    </row>
    <row r="862" spans="1:16" x14ac:dyDescent="0.3">
      <c r="A862" s="3" t="s">
        <v>15059</v>
      </c>
      <c r="B862">
        <v>82169884</v>
      </c>
      <c r="O862" s="3" t="s">
        <v>15059</v>
      </c>
      <c r="P862" s="10">
        <v>6.2</v>
      </c>
    </row>
    <row r="863" spans="1:16" x14ac:dyDescent="0.3">
      <c r="A863" s="3" t="s">
        <v>4514</v>
      </c>
      <c r="B863">
        <v>34463462</v>
      </c>
      <c r="O863" s="3" t="s">
        <v>4514</v>
      </c>
      <c r="P863" s="10">
        <v>5.9666666666666677</v>
      </c>
    </row>
    <row r="864" spans="1:16" x14ac:dyDescent="0.3">
      <c r="A864" s="3" t="s">
        <v>16386</v>
      </c>
      <c r="B864">
        <v>8510718</v>
      </c>
      <c r="O864" s="3" t="s">
        <v>16386</v>
      </c>
      <c r="P864" s="10">
        <v>6.5666666666666664</v>
      </c>
    </row>
    <row r="865" spans="1:16" x14ac:dyDescent="0.3">
      <c r="A865" s="3" t="s">
        <v>4883</v>
      </c>
      <c r="B865">
        <v>48751058</v>
      </c>
      <c r="O865" s="3" t="s">
        <v>4883</v>
      </c>
      <c r="P865" s="10">
        <v>7.2</v>
      </c>
    </row>
    <row r="866" spans="1:16" x14ac:dyDescent="0.3">
      <c r="A866" s="3" t="s">
        <v>73</v>
      </c>
      <c r="B866">
        <v>37803498.399999999</v>
      </c>
      <c r="O866" s="3" t="s">
        <v>73</v>
      </c>
      <c r="P866" s="10">
        <v>6.44</v>
      </c>
    </row>
    <row r="867" spans="1:16" x14ac:dyDescent="0.3">
      <c r="A867" s="3" t="s">
        <v>132</v>
      </c>
      <c r="B867">
        <v>30529446.600000001</v>
      </c>
      <c r="O867" s="3" t="s">
        <v>132</v>
      </c>
      <c r="P867" s="10">
        <v>5.8</v>
      </c>
    </row>
    <row r="868" spans="1:16" x14ac:dyDescent="0.3">
      <c r="A868" s="3" t="s">
        <v>2380</v>
      </c>
      <c r="B868">
        <v>2490233</v>
      </c>
      <c r="O868" s="3" t="s">
        <v>2380</v>
      </c>
      <c r="P868" s="10">
        <v>6.8</v>
      </c>
    </row>
    <row r="869" spans="1:16" x14ac:dyDescent="0.3">
      <c r="A869" s="3" t="s">
        <v>5426</v>
      </c>
      <c r="B869">
        <v>938562</v>
      </c>
      <c r="O869" s="3" t="s">
        <v>5426</v>
      </c>
      <c r="P869" s="10">
        <v>6.8</v>
      </c>
    </row>
    <row r="870" spans="1:16" x14ac:dyDescent="0.3">
      <c r="A870" s="3" t="s">
        <v>9128</v>
      </c>
      <c r="B870">
        <v>29375366.5</v>
      </c>
      <c r="O870" s="3" t="s">
        <v>9128</v>
      </c>
      <c r="P870" s="10">
        <v>7.1000000000000005</v>
      </c>
    </row>
    <row r="871" spans="1:16" x14ac:dyDescent="0.3">
      <c r="A871" s="3" t="s">
        <v>453</v>
      </c>
      <c r="B871">
        <v>18021563.5</v>
      </c>
      <c r="O871" s="3" t="s">
        <v>453</v>
      </c>
      <c r="P871" s="10">
        <v>5.3000000000000007</v>
      </c>
    </row>
    <row r="872" spans="1:16" x14ac:dyDescent="0.3">
      <c r="A872" s="3" t="s">
        <v>586</v>
      </c>
      <c r="B872">
        <v>37440152</v>
      </c>
      <c r="O872" s="3" t="s">
        <v>586</v>
      </c>
      <c r="P872" s="10">
        <v>6.6</v>
      </c>
    </row>
    <row r="873" spans="1:16" x14ac:dyDescent="0.3">
      <c r="A873" s="3" t="s">
        <v>9618</v>
      </c>
      <c r="B873">
        <v>155893757.5</v>
      </c>
      <c r="O873" s="3" t="s">
        <v>9618</v>
      </c>
      <c r="P873" s="10">
        <v>6.785000000000001</v>
      </c>
    </row>
    <row r="874" spans="1:16" x14ac:dyDescent="0.3">
      <c r="A874" s="3" t="s">
        <v>4727</v>
      </c>
      <c r="B874">
        <v>161004</v>
      </c>
      <c r="O874" s="3" t="s">
        <v>4727</v>
      </c>
      <c r="P874" s="10">
        <v>7.3</v>
      </c>
    </row>
    <row r="875" spans="1:16" x14ac:dyDescent="0.3">
      <c r="A875" s="3" t="s">
        <v>804</v>
      </c>
      <c r="B875">
        <v>20205757</v>
      </c>
      <c r="O875" s="3" t="s">
        <v>804</v>
      </c>
      <c r="P875" s="10">
        <v>6.2</v>
      </c>
    </row>
    <row r="876" spans="1:16" x14ac:dyDescent="0.3">
      <c r="A876" s="3" t="s">
        <v>10434</v>
      </c>
      <c r="B876">
        <v>12218638</v>
      </c>
      <c r="O876" s="3" t="s">
        <v>10434</v>
      </c>
      <c r="P876" s="10">
        <v>3.2</v>
      </c>
    </row>
    <row r="877" spans="1:16" x14ac:dyDescent="0.3">
      <c r="A877" s="3" t="s">
        <v>3949</v>
      </c>
      <c r="B877">
        <v>14000000</v>
      </c>
      <c r="O877" s="3" t="s">
        <v>3949</v>
      </c>
      <c r="P877" s="10">
        <v>6.1</v>
      </c>
    </row>
    <row r="878" spans="1:16" x14ac:dyDescent="0.3">
      <c r="A878" s="3" t="s">
        <v>20455</v>
      </c>
      <c r="B878">
        <v>12294931</v>
      </c>
      <c r="O878" s="3" t="s">
        <v>20455</v>
      </c>
      <c r="P878" s="10">
        <v>6.7</v>
      </c>
    </row>
    <row r="879" spans="1:16" x14ac:dyDescent="0.3">
      <c r="A879" s="3" t="s">
        <v>4940</v>
      </c>
      <c r="B879">
        <v>344375</v>
      </c>
      <c r="O879" s="3" t="s">
        <v>4940</v>
      </c>
      <c r="P879" s="10">
        <v>5.4</v>
      </c>
    </row>
    <row r="880" spans="1:16" x14ac:dyDescent="0.3">
      <c r="A880" s="3" t="s">
        <v>5897</v>
      </c>
      <c r="B880">
        <v>20305841</v>
      </c>
      <c r="O880" s="3" t="s">
        <v>5897</v>
      </c>
      <c r="P880" s="10">
        <v>5.6</v>
      </c>
    </row>
    <row r="881" spans="1:16" x14ac:dyDescent="0.3">
      <c r="A881" s="3" t="s">
        <v>812</v>
      </c>
      <c r="B881">
        <v>9566593</v>
      </c>
      <c r="O881" s="3" t="s">
        <v>812</v>
      </c>
      <c r="P881" s="10">
        <v>5.6</v>
      </c>
    </row>
    <row r="882" spans="1:16" x14ac:dyDescent="0.3">
      <c r="A882" s="3" t="s">
        <v>6943</v>
      </c>
      <c r="B882">
        <v>15164458</v>
      </c>
      <c r="O882" s="3" t="s">
        <v>6943</v>
      </c>
      <c r="P882" s="10">
        <v>7</v>
      </c>
    </row>
    <row r="883" spans="1:16" x14ac:dyDescent="0.3">
      <c r="A883" s="3" t="s">
        <v>2998</v>
      </c>
      <c r="B883">
        <v>22934622</v>
      </c>
      <c r="O883" s="3" t="s">
        <v>2998</v>
      </c>
      <c r="P883" s="10">
        <v>5.7</v>
      </c>
    </row>
    <row r="884" spans="1:16" x14ac:dyDescent="0.3">
      <c r="A884" s="3" t="s">
        <v>2939</v>
      </c>
      <c r="B884">
        <v>7491903</v>
      </c>
      <c r="O884" s="3" t="s">
        <v>2939</v>
      </c>
      <c r="P884" s="10">
        <v>7.5</v>
      </c>
    </row>
    <row r="885" spans="1:16" x14ac:dyDescent="0.3">
      <c r="A885" s="3" t="s">
        <v>11335</v>
      </c>
      <c r="B885">
        <v>124504150.14285715</v>
      </c>
      <c r="O885" s="3" t="s">
        <v>11335</v>
      </c>
      <c r="P885" s="10">
        <v>6.4571428571428573</v>
      </c>
    </row>
    <row r="886" spans="1:16" x14ac:dyDescent="0.3">
      <c r="A886" s="3" t="s">
        <v>14381</v>
      </c>
      <c r="B886">
        <v>120673227</v>
      </c>
      <c r="O886" s="3" t="s">
        <v>14381</v>
      </c>
      <c r="P886" s="10">
        <v>7.8</v>
      </c>
    </row>
    <row r="887" spans="1:16" x14ac:dyDescent="0.3">
      <c r="A887" s="3" t="s">
        <v>1298</v>
      </c>
      <c r="B887">
        <v>10054150</v>
      </c>
      <c r="O887" s="3" t="s">
        <v>1298</v>
      </c>
      <c r="P887" s="10">
        <v>4.7</v>
      </c>
    </row>
    <row r="888" spans="1:16" x14ac:dyDescent="0.3">
      <c r="A888" s="3" t="s">
        <v>15747</v>
      </c>
      <c r="B888">
        <v>34861529</v>
      </c>
      <c r="O888" s="3" t="s">
        <v>15747</v>
      </c>
      <c r="P888" s="10">
        <v>7</v>
      </c>
    </row>
    <row r="889" spans="1:16" x14ac:dyDescent="0.3">
      <c r="A889" s="3" t="s">
        <v>472</v>
      </c>
      <c r="B889">
        <v>2261507</v>
      </c>
      <c r="O889" s="3" t="s">
        <v>472</v>
      </c>
      <c r="P889" s="10">
        <v>6.8</v>
      </c>
    </row>
    <row r="890" spans="1:16" x14ac:dyDescent="0.3">
      <c r="A890" s="3" t="s">
        <v>10339</v>
      </c>
      <c r="B890">
        <v>4567241</v>
      </c>
      <c r="O890" s="3" t="s">
        <v>10339</v>
      </c>
      <c r="P890" s="10">
        <v>7</v>
      </c>
    </row>
    <row r="891" spans="1:16" x14ac:dyDescent="0.3">
      <c r="A891" s="3" t="s">
        <v>17211</v>
      </c>
      <c r="B891">
        <v>34513760</v>
      </c>
      <c r="O891" s="3" t="s">
        <v>17211</v>
      </c>
      <c r="P891" s="10">
        <v>5.8</v>
      </c>
    </row>
    <row r="892" spans="1:16" x14ac:dyDescent="0.3">
      <c r="A892" s="3" t="s">
        <v>11811</v>
      </c>
      <c r="B892">
        <v>59371303</v>
      </c>
      <c r="O892" s="3" t="s">
        <v>11811</v>
      </c>
      <c r="P892" s="10">
        <v>6.2</v>
      </c>
    </row>
    <row r="893" spans="1:16" x14ac:dyDescent="0.3">
      <c r="A893" s="3" t="s">
        <v>21456</v>
      </c>
      <c r="B893">
        <v>15383580</v>
      </c>
      <c r="O893" s="3" t="s">
        <v>21456</v>
      </c>
      <c r="P893" s="10">
        <v>5.8</v>
      </c>
    </row>
    <row r="894" spans="1:16" x14ac:dyDescent="0.3">
      <c r="A894" s="3" t="s">
        <v>15935</v>
      </c>
      <c r="B894">
        <v>422695877</v>
      </c>
      <c r="O894" s="3" t="s">
        <v>15935</v>
      </c>
      <c r="P894" s="10">
        <v>6.7666666666666666</v>
      </c>
    </row>
    <row r="895" spans="1:16" x14ac:dyDescent="0.3">
      <c r="A895" s="3" t="s">
        <v>9253</v>
      </c>
      <c r="B895">
        <v>14718501</v>
      </c>
      <c r="O895" s="3" t="s">
        <v>9253</v>
      </c>
      <c r="P895" s="10">
        <v>6.9</v>
      </c>
    </row>
    <row r="896" spans="1:16" x14ac:dyDescent="0.3">
      <c r="A896" s="3" t="s">
        <v>9198</v>
      </c>
      <c r="B896">
        <v>1548120</v>
      </c>
      <c r="O896" s="3" t="s">
        <v>9198</v>
      </c>
      <c r="P896" s="10">
        <v>7.6</v>
      </c>
    </row>
    <row r="897" spans="1:16" x14ac:dyDescent="0.3">
      <c r="A897" s="3" t="s">
        <v>6381</v>
      </c>
      <c r="B897">
        <v>11657385</v>
      </c>
      <c r="O897" s="3" t="s">
        <v>6381</v>
      </c>
      <c r="P897" s="10">
        <v>6.1</v>
      </c>
    </row>
    <row r="898" spans="1:16" x14ac:dyDescent="0.3">
      <c r="A898" s="3" t="s">
        <v>15126</v>
      </c>
      <c r="B898">
        <v>20936722</v>
      </c>
      <c r="O898" s="3" t="s">
        <v>15126</v>
      </c>
      <c r="P898" s="10">
        <v>7.8</v>
      </c>
    </row>
    <row r="899" spans="1:16" x14ac:dyDescent="0.3">
      <c r="A899" s="3" t="s">
        <v>3129</v>
      </c>
      <c r="B899">
        <v>11181264.5</v>
      </c>
      <c r="O899" s="3" t="s">
        <v>3129</v>
      </c>
      <c r="P899" s="10">
        <v>6.7</v>
      </c>
    </row>
    <row r="900" spans="1:16" x14ac:dyDescent="0.3">
      <c r="A900" s="3" t="s">
        <v>2991</v>
      </c>
      <c r="B900">
        <v>64527245.222222224</v>
      </c>
      <c r="O900" s="3" t="s">
        <v>2991</v>
      </c>
      <c r="P900" s="10">
        <v>6.4</v>
      </c>
    </row>
    <row r="901" spans="1:16" x14ac:dyDescent="0.3">
      <c r="A901" s="3" t="s">
        <v>14748</v>
      </c>
      <c r="B901">
        <v>18707966</v>
      </c>
      <c r="O901" s="3" t="s">
        <v>14748</v>
      </c>
      <c r="P901" s="10">
        <v>5.0999999999999996</v>
      </c>
    </row>
    <row r="902" spans="1:16" x14ac:dyDescent="0.3">
      <c r="A902" s="3" t="s">
        <v>7046</v>
      </c>
      <c r="B902">
        <v>1373196</v>
      </c>
      <c r="O902" s="3" t="s">
        <v>7046</v>
      </c>
      <c r="P902" s="10">
        <v>6.8</v>
      </c>
    </row>
    <row r="903" spans="1:16" x14ac:dyDescent="0.3">
      <c r="A903" s="3" t="s">
        <v>209</v>
      </c>
      <c r="B903">
        <v>45884319</v>
      </c>
      <c r="O903" s="3" t="s">
        <v>209</v>
      </c>
      <c r="P903" s="10">
        <v>6.1888888888888882</v>
      </c>
    </row>
    <row r="904" spans="1:16" x14ac:dyDescent="0.3">
      <c r="A904" s="3" t="s">
        <v>16273</v>
      </c>
      <c r="B904">
        <v>879422</v>
      </c>
      <c r="O904" s="3" t="s">
        <v>16273</v>
      </c>
      <c r="P904" s="10">
        <v>8</v>
      </c>
    </row>
    <row r="905" spans="1:16" x14ac:dyDescent="0.3">
      <c r="A905" s="3" t="s">
        <v>5935</v>
      </c>
      <c r="B905">
        <v>2294747</v>
      </c>
      <c r="O905" s="3" t="s">
        <v>5935</v>
      </c>
      <c r="P905" s="10">
        <v>7.9</v>
      </c>
    </row>
    <row r="906" spans="1:16" x14ac:dyDescent="0.3">
      <c r="A906" s="3" t="s">
        <v>19714</v>
      </c>
      <c r="B906">
        <v>92764199</v>
      </c>
      <c r="O906" s="3" t="s">
        <v>19714</v>
      </c>
      <c r="P906" s="10">
        <v>7.6</v>
      </c>
    </row>
    <row r="907" spans="1:16" x14ac:dyDescent="0.3">
      <c r="A907" s="3" t="s">
        <v>1593</v>
      </c>
      <c r="B907">
        <v>4300000</v>
      </c>
      <c r="O907" s="3" t="s">
        <v>1593</v>
      </c>
      <c r="P907" s="10">
        <v>6</v>
      </c>
    </row>
    <row r="908" spans="1:16" x14ac:dyDescent="0.3">
      <c r="A908" s="3" t="s">
        <v>20933</v>
      </c>
      <c r="B908">
        <v>42027</v>
      </c>
      <c r="O908" s="3" t="s">
        <v>20933</v>
      </c>
      <c r="P908" s="10">
        <v>6.7</v>
      </c>
    </row>
    <row r="909" spans="1:16" x14ac:dyDescent="0.3">
      <c r="A909" s="3" t="s">
        <v>2667</v>
      </c>
      <c r="B909">
        <v>21288692</v>
      </c>
      <c r="O909" s="3" t="s">
        <v>2667</v>
      </c>
      <c r="P909" s="10">
        <v>6.4</v>
      </c>
    </row>
    <row r="910" spans="1:16" x14ac:dyDescent="0.3">
      <c r="A910" s="3" t="s">
        <v>2089</v>
      </c>
      <c r="B910">
        <v>13663738</v>
      </c>
      <c r="O910" s="3" t="s">
        <v>2089</v>
      </c>
      <c r="P910" s="10">
        <v>5.5500000000000007</v>
      </c>
    </row>
    <row r="911" spans="1:16" x14ac:dyDescent="0.3">
      <c r="A911" s="3" t="s">
        <v>2490</v>
      </c>
      <c r="B911">
        <v>20205757</v>
      </c>
      <c r="O911" s="3" t="s">
        <v>2490</v>
      </c>
      <c r="P911" s="10">
        <v>5.3</v>
      </c>
    </row>
    <row r="912" spans="1:16" x14ac:dyDescent="0.3">
      <c r="A912" s="3" t="s">
        <v>5190</v>
      </c>
      <c r="B912">
        <v>8143225</v>
      </c>
      <c r="O912" s="3" t="s">
        <v>5190</v>
      </c>
      <c r="P912" s="10">
        <v>5.4</v>
      </c>
    </row>
    <row r="913" spans="1:16" x14ac:dyDescent="0.3">
      <c r="A913" s="3" t="s">
        <v>9291</v>
      </c>
      <c r="B913">
        <v>23845492.399999999</v>
      </c>
      <c r="O913" s="3" t="s">
        <v>9291</v>
      </c>
      <c r="P913" s="10">
        <v>6.32</v>
      </c>
    </row>
    <row r="914" spans="1:16" x14ac:dyDescent="0.3">
      <c r="A914" s="3" t="s">
        <v>12237</v>
      </c>
      <c r="B914">
        <v>18914307</v>
      </c>
      <c r="O914" s="3" t="s">
        <v>12237</v>
      </c>
      <c r="P914" s="10">
        <v>6.7</v>
      </c>
    </row>
    <row r="915" spans="1:16" x14ac:dyDescent="0.3">
      <c r="A915" s="3" t="s">
        <v>8323</v>
      </c>
      <c r="B915">
        <v>12712</v>
      </c>
      <c r="O915" s="3" t="s">
        <v>8323</v>
      </c>
      <c r="P915" s="10">
        <v>7.4</v>
      </c>
    </row>
    <row r="916" spans="1:16" x14ac:dyDescent="0.3">
      <c r="A916" s="3" t="s">
        <v>2307</v>
      </c>
      <c r="B916">
        <v>150463</v>
      </c>
      <c r="O916" s="3" t="s">
        <v>2307</v>
      </c>
      <c r="P916" s="10">
        <v>6</v>
      </c>
    </row>
    <row r="917" spans="1:16" x14ac:dyDescent="0.3">
      <c r="A917" s="3" t="s">
        <v>3395</v>
      </c>
      <c r="B917">
        <v>17688849</v>
      </c>
      <c r="O917" s="3" t="s">
        <v>3395</v>
      </c>
      <c r="P917" s="10">
        <v>5.9666666666666659</v>
      </c>
    </row>
    <row r="918" spans="1:16" x14ac:dyDescent="0.3">
      <c r="A918" s="3" t="s">
        <v>17680</v>
      </c>
      <c r="B918">
        <v>9058065</v>
      </c>
      <c r="O918" s="3" t="s">
        <v>17680</v>
      </c>
      <c r="P918" s="10">
        <v>7.5</v>
      </c>
    </row>
    <row r="919" spans="1:16" x14ac:dyDescent="0.3">
      <c r="A919" s="3" t="s">
        <v>14184</v>
      </c>
      <c r="B919">
        <v>1778006</v>
      </c>
      <c r="O919" s="3" t="s">
        <v>14184</v>
      </c>
      <c r="P919" s="10">
        <v>6.5</v>
      </c>
    </row>
    <row r="920" spans="1:16" x14ac:dyDescent="0.3">
      <c r="A920" s="3" t="s">
        <v>2621</v>
      </c>
      <c r="B920">
        <v>5440324</v>
      </c>
      <c r="O920" s="3" t="s">
        <v>2621</v>
      </c>
      <c r="P920" s="10">
        <v>7.1</v>
      </c>
    </row>
    <row r="921" spans="1:16" x14ac:dyDescent="0.3">
      <c r="A921" s="3" t="s">
        <v>21773</v>
      </c>
      <c r="B921">
        <v>240663149</v>
      </c>
      <c r="O921" s="3" t="s">
        <v>21773</v>
      </c>
      <c r="P921" s="10">
        <v>6.6</v>
      </c>
    </row>
    <row r="922" spans="1:16" x14ac:dyDescent="0.3">
      <c r="A922" s="3" t="s">
        <v>18277</v>
      </c>
      <c r="B922">
        <v>15613151</v>
      </c>
      <c r="O922" s="3" t="s">
        <v>18277</v>
      </c>
      <c r="P922" s="10">
        <v>7.1</v>
      </c>
    </row>
    <row r="923" spans="1:16" x14ac:dyDescent="0.3">
      <c r="A923" s="3" t="s">
        <v>13137</v>
      </c>
      <c r="B923">
        <v>8604201</v>
      </c>
      <c r="O923" s="3" t="s">
        <v>13137</v>
      </c>
      <c r="P923" s="10">
        <v>7.6</v>
      </c>
    </row>
    <row r="924" spans="1:16" x14ac:dyDescent="0.3">
      <c r="A924" s="3" t="s">
        <v>10753</v>
      </c>
      <c r="B924">
        <v>20205757</v>
      </c>
      <c r="O924" s="3" t="s">
        <v>10753</v>
      </c>
      <c r="P924" s="10">
        <v>5.8</v>
      </c>
    </row>
    <row r="925" spans="1:16" x14ac:dyDescent="0.3">
      <c r="A925" s="3" t="s">
        <v>8288</v>
      </c>
      <c r="B925">
        <v>20205757</v>
      </c>
      <c r="O925" s="3" t="s">
        <v>8288</v>
      </c>
      <c r="P925" s="10">
        <v>4.7</v>
      </c>
    </row>
    <row r="926" spans="1:16" x14ac:dyDescent="0.3">
      <c r="A926" s="3" t="s">
        <v>2525</v>
      </c>
      <c r="B926">
        <v>127426</v>
      </c>
      <c r="O926" s="3" t="s">
        <v>2525</v>
      </c>
      <c r="P926" s="10">
        <v>6.2</v>
      </c>
    </row>
    <row r="927" spans="1:16" x14ac:dyDescent="0.3">
      <c r="A927" s="3" t="s">
        <v>10743</v>
      </c>
      <c r="B927">
        <v>40259355.799999997</v>
      </c>
      <c r="O927" s="3" t="s">
        <v>10743</v>
      </c>
      <c r="P927" s="10">
        <v>6.7799999999999994</v>
      </c>
    </row>
    <row r="928" spans="1:16" x14ac:dyDescent="0.3">
      <c r="A928" s="3" t="s">
        <v>9051</v>
      </c>
      <c r="B928">
        <v>54098399.625</v>
      </c>
      <c r="O928" s="3" t="s">
        <v>9051</v>
      </c>
      <c r="P928" s="10">
        <v>6.3875000000000002</v>
      </c>
    </row>
    <row r="929" spans="1:16" x14ac:dyDescent="0.3">
      <c r="A929" s="3" t="s">
        <v>20644</v>
      </c>
      <c r="B929">
        <v>109383972</v>
      </c>
      <c r="O929" s="3" t="s">
        <v>20644</v>
      </c>
      <c r="P929" s="10">
        <v>7.3</v>
      </c>
    </row>
    <row r="930" spans="1:16" x14ac:dyDescent="0.3">
      <c r="A930" s="3" t="s">
        <v>18460</v>
      </c>
      <c r="B930">
        <v>163441977.66666666</v>
      </c>
      <c r="O930" s="3" t="s">
        <v>18460</v>
      </c>
      <c r="P930" s="10">
        <v>6.6000000000000005</v>
      </c>
    </row>
    <row r="931" spans="1:16" x14ac:dyDescent="0.3">
      <c r="A931" s="3" t="s">
        <v>1062</v>
      </c>
      <c r="B931">
        <v>21028755</v>
      </c>
      <c r="O931" s="3" t="s">
        <v>1062</v>
      </c>
      <c r="P931" s="10">
        <v>6.9</v>
      </c>
    </row>
    <row r="932" spans="1:16" x14ac:dyDescent="0.3">
      <c r="A932" s="3" t="s">
        <v>8604</v>
      </c>
      <c r="B932">
        <v>35656131</v>
      </c>
      <c r="O932" s="3" t="s">
        <v>8604</v>
      </c>
      <c r="P932" s="10">
        <v>6</v>
      </c>
    </row>
    <row r="933" spans="1:16" x14ac:dyDescent="0.3">
      <c r="A933" s="3" t="s">
        <v>11750</v>
      </c>
      <c r="B933">
        <v>100732976</v>
      </c>
      <c r="O933" s="3" t="s">
        <v>11750</v>
      </c>
      <c r="P933" s="10">
        <v>6.3</v>
      </c>
    </row>
    <row r="934" spans="1:16" x14ac:dyDescent="0.3">
      <c r="A934" s="3" t="s">
        <v>21318</v>
      </c>
      <c r="B934">
        <v>91527795</v>
      </c>
      <c r="O934" s="3" t="s">
        <v>21318</v>
      </c>
      <c r="P934" s="10">
        <v>7.2</v>
      </c>
    </row>
    <row r="935" spans="1:16" x14ac:dyDescent="0.3">
      <c r="A935" s="3" t="s">
        <v>9677</v>
      </c>
      <c r="B935">
        <v>53625732.5</v>
      </c>
      <c r="O935" s="3" t="s">
        <v>9677</v>
      </c>
      <c r="P935" s="10">
        <v>5.7250000000000005</v>
      </c>
    </row>
    <row r="936" spans="1:16" x14ac:dyDescent="0.3">
      <c r="A936" s="3" t="s">
        <v>19075</v>
      </c>
      <c r="B936">
        <v>4018705</v>
      </c>
      <c r="O936" s="3" t="s">
        <v>19075</v>
      </c>
      <c r="P936" s="10">
        <v>8.1</v>
      </c>
    </row>
    <row r="937" spans="1:16" x14ac:dyDescent="0.3">
      <c r="A937" s="3" t="s">
        <v>11042</v>
      </c>
      <c r="B937">
        <v>283368127.5</v>
      </c>
      <c r="O937" s="3" t="s">
        <v>11042</v>
      </c>
      <c r="P937" s="10">
        <v>6.1</v>
      </c>
    </row>
    <row r="938" spans="1:16" x14ac:dyDescent="0.3">
      <c r="A938" s="3" t="s">
        <v>20750</v>
      </c>
      <c r="B938">
        <v>98240</v>
      </c>
      <c r="O938" s="3" t="s">
        <v>20750</v>
      </c>
      <c r="P938" s="10">
        <v>5.9</v>
      </c>
    </row>
    <row r="939" spans="1:16" x14ac:dyDescent="0.3">
      <c r="A939" s="3" t="s">
        <v>21624</v>
      </c>
      <c r="B939">
        <v>151507</v>
      </c>
      <c r="O939" s="3" t="s">
        <v>21624</v>
      </c>
      <c r="P939" s="10">
        <v>5.0999999999999996</v>
      </c>
    </row>
    <row r="940" spans="1:16" x14ac:dyDescent="0.3">
      <c r="A940" s="3" t="s">
        <v>9691</v>
      </c>
      <c r="B940">
        <v>15448043</v>
      </c>
      <c r="O940" s="3" t="s">
        <v>9691</v>
      </c>
      <c r="P940" s="10">
        <v>5.9</v>
      </c>
    </row>
    <row r="941" spans="1:16" x14ac:dyDescent="0.3">
      <c r="A941" s="3" t="s">
        <v>6625</v>
      </c>
      <c r="B941">
        <v>8973262.5</v>
      </c>
      <c r="O941" s="3" t="s">
        <v>6625</v>
      </c>
      <c r="P941" s="10">
        <v>5.6</v>
      </c>
    </row>
    <row r="942" spans="1:16" x14ac:dyDescent="0.3">
      <c r="A942" s="3" t="s">
        <v>20561</v>
      </c>
      <c r="B942">
        <v>486623</v>
      </c>
      <c r="O942" s="3" t="s">
        <v>20561</v>
      </c>
      <c r="P942" s="10">
        <v>6.4</v>
      </c>
    </row>
    <row r="943" spans="1:16" x14ac:dyDescent="0.3">
      <c r="A943" s="3" t="s">
        <v>488</v>
      </c>
      <c r="B943">
        <v>188349160.34615386</v>
      </c>
      <c r="O943" s="3" t="s">
        <v>488</v>
      </c>
      <c r="P943" s="10">
        <v>6.8038461538461537</v>
      </c>
    </row>
    <row r="944" spans="1:16" x14ac:dyDescent="0.3">
      <c r="A944" s="3" t="s">
        <v>2040</v>
      </c>
      <c r="B944">
        <v>1688331.3333333333</v>
      </c>
      <c r="O944" s="3" t="s">
        <v>2040</v>
      </c>
      <c r="P944" s="10">
        <v>7.4666666666666659</v>
      </c>
    </row>
    <row r="945" spans="1:16" x14ac:dyDescent="0.3">
      <c r="A945" s="3" t="s">
        <v>936</v>
      </c>
      <c r="B945">
        <v>10998452</v>
      </c>
      <c r="O945" s="3" t="s">
        <v>936</v>
      </c>
      <c r="P945" s="10">
        <v>5.45</v>
      </c>
    </row>
    <row r="946" spans="1:16" x14ac:dyDescent="0.3">
      <c r="A946" s="3" t="s">
        <v>20055</v>
      </c>
      <c r="B946">
        <v>1386707</v>
      </c>
      <c r="O946" s="3" t="s">
        <v>20055</v>
      </c>
      <c r="P946" s="10">
        <v>7.5</v>
      </c>
    </row>
    <row r="947" spans="1:16" x14ac:dyDescent="0.3">
      <c r="A947" s="3" t="s">
        <v>5013</v>
      </c>
      <c r="B947">
        <v>1267578</v>
      </c>
      <c r="O947" s="3" t="s">
        <v>5013</v>
      </c>
      <c r="P947" s="10">
        <v>7</v>
      </c>
    </row>
    <row r="948" spans="1:16" x14ac:dyDescent="0.3">
      <c r="A948" s="3" t="s">
        <v>11938</v>
      </c>
      <c r="B948">
        <v>318451</v>
      </c>
      <c r="O948" s="3" t="s">
        <v>11938</v>
      </c>
      <c r="P948" s="10">
        <v>6.6</v>
      </c>
    </row>
    <row r="949" spans="1:16" x14ac:dyDescent="0.3">
      <c r="A949" s="3" t="s">
        <v>19424</v>
      </c>
      <c r="B949">
        <v>30810658</v>
      </c>
      <c r="O949" s="3" t="s">
        <v>19424</v>
      </c>
      <c r="P949" s="10">
        <v>5</v>
      </c>
    </row>
    <row r="950" spans="1:16" x14ac:dyDescent="0.3">
      <c r="A950" s="3" t="s">
        <v>6710</v>
      </c>
      <c r="B950">
        <v>7656489.7999999998</v>
      </c>
      <c r="O950" s="3" t="s">
        <v>6710</v>
      </c>
      <c r="P950" s="10">
        <v>6.8900000000000006</v>
      </c>
    </row>
    <row r="951" spans="1:16" x14ac:dyDescent="0.3">
      <c r="A951" s="3" t="s">
        <v>11949</v>
      </c>
      <c r="B951">
        <v>258364634.85714287</v>
      </c>
      <c r="O951" s="3" t="s">
        <v>11949</v>
      </c>
      <c r="P951" s="10">
        <v>6.5857142857142863</v>
      </c>
    </row>
    <row r="952" spans="1:16" x14ac:dyDescent="0.3">
      <c r="A952" s="3" t="s">
        <v>16217</v>
      </c>
      <c r="B952">
        <v>15821907</v>
      </c>
      <c r="O952" s="3" t="s">
        <v>16217</v>
      </c>
      <c r="P952" s="10">
        <v>5.3</v>
      </c>
    </row>
    <row r="953" spans="1:16" x14ac:dyDescent="0.3">
      <c r="A953" s="3" t="s">
        <v>10563</v>
      </c>
      <c r="B953">
        <v>34025464.5</v>
      </c>
      <c r="O953" s="3" t="s">
        <v>10563</v>
      </c>
      <c r="P953" s="10">
        <v>6.65</v>
      </c>
    </row>
    <row r="954" spans="1:16" x14ac:dyDescent="0.3">
      <c r="A954" s="3" t="s">
        <v>10579</v>
      </c>
      <c r="B954">
        <v>248639099</v>
      </c>
      <c r="O954" s="3" t="s">
        <v>10579</v>
      </c>
      <c r="P954" s="10">
        <v>6.5</v>
      </c>
    </row>
    <row r="955" spans="1:16" x14ac:dyDescent="0.3">
      <c r="A955" s="3" t="s">
        <v>11639</v>
      </c>
      <c r="B955">
        <v>40361</v>
      </c>
      <c r="O955" s="3" t="s">
        <v>11639</v>
      </c>
      <c r="P955" s="10">
        <v>5.0999999999999996</v>
      </c>
    </row>
    <row r="956" spans="1:16" x14ac:dyDescent="0.3">
      <c r="A956" s="3" t="s">
        <v>2000</v>
      </c>
      <c r="B956">
        <v>30007366.666666668</v>
      </c>
      <c r="O956" s="3" t="s">
        <v>2000</v>
      </c>
      <c r="P956" s="10">
        <v>6.8666666666666671</v>
      </c>
    </row>
    <row r="957" spans="1:16" x14ac:dyDescent="0.3">
      <c r="A957" s="3" t="s">
        <v>8600</v>
      </c>
      <c r="B957">
        <v>4569019</v>
      </c>
      <c r="O957" s="3" t="s">
        <v>8600</v>
      </c>
      <c r="P957" s="10">
        <v>7.4</v>
      </c>
    </row>
    <row r="958" spans="1:16" x14ac:dyDescent="0.3">
      <c r="A958" s="3" t="s">
        <v>4660</v>
      </c>
      <c r="B958">
        <v>14114488</v>
      </c>
      <c r="O958" s="3" t="s">
        <v>4660</v>
      </c>
      <c r="P958" s="10">
        <v>4.7</v>
      </c>
    </row>
    <row r="959" spans="1:16" x14ac:dyDescent="0.3">
      <c r="A959" s="3" t="s">
        <v>18809</v>
      </c>
      <c r="B959">
        <v>62882090</v>
      </c>
      <c r="O959" s="3" t="s">
        <v>18809</v>
      </c>
      <c r="P959" s="10">
        <v>5.5</v>
      </c>
    </row>
    <row r="960" spans="1:16" x14ac:dyDescent="0.3">
      <c r="A960" s="3" t="s">
        <v>4328</v>
      </c>
      <c r="B960">
        <v>20205757</v>
      </c>
      <c r="O960" s="3" t="s">
        <v>4328</v>
      </c>
      <c r="P960" s="10">
        <v>4.5</v>
      </c>
    </row>
    <row r="961" spans="1:16" x14ac:dyDescent="0.3">
      <c r="A961" s="3" t="s">
        <v>12199</v>
      </c>
      <c r="B961">
        <v>4634077</v>
      </c>
      <c r="O961" s="3" t="s">
        <v>12199</v>
      </c>
      <c r="P961" s="10">
        <v>6.7</v>
      </c>
    </row>
    <row r="962" spans="1:16" x14ac:dyDescent="0.3">
      <c r="A962" s="3" t="s">
        <v>9223</v>
      </c>
      <c r="B962">
        <v>269300</v>
      </c>
      <c r="O962" s="3" t="s">
        <v>9223</v>
      </c>
      <c r="P962" s="10">
        <v>6.2</v>
      </c>
    </row>
    <row r="963" spans="1:16" x14ac:dyDescent="0.3">
      <c r="A963" s="3" t="s">
        <v>8923</v>
      </c>
      <c r="B963">
        <v>250674978.5</v>
      </c>
      <c r="O963" s="3" t="s">
        <v>8923</v>
      </c>
      <c r="P963" s="10">
        <v>6.45</v>
      </c>
    </row>
    <row r="964" spans="1:16" x14ac:dyDescent="0.3">
      <c r="A964" s="3" t="s">
        <v>10758</v>
      </c>
      <c r="B964">
        <v>46619167.909090906</v>
      </c>
      <c r="O964" s="3" t="s">
        <v>10758</v>
      </c>
      <c r="P964" s="10">
        <v>6.4909090909090903</v>
      </c>
    </row>
    <row r="965" spans="1:16" x14ac:dyDescent="0.3">
      <c r="A965" s="3" t="s">
        <v>2836</v>
      </c>
      <c r="B965">
        <v>2492088</v>
      </c>
      <c r="O965" s="3" t="s">
        <v>2836</v>
      </c>
      <c r="P965" s="10">
        <v>7</v>
      </c>
    </row>
    <row r="966" spans="1:16" x14ac:dyDescent="0.3">
      <c r="A966" s="3" t="s">
        <v>2096</v>
      </c>
      <c r="B966">
        <v>9125206</v>
      </c>
      <c r="O966" s="3" t="s">
        <v>2096</v>
      </c>
      <c r="P966" s="10">
        <v>5.6333333333333329</v>
      </c>
    </row>
    <row r="967" spans="1:16" x14ac:dyDescent="0.3">
      <c r="A967" s="3" t="s">
        <v>7264</v>
      </c>
      <c r="B967">
        <v>9481984</v>
      </c>
      <c r="O967" s="3" t="s">
        <v>7264</v>
      </c>
      <c r="P967" s="10">
        <v>6.4</v>
      </c>
    </row>
    <row r="968" spans="1:16" x14ac:dyDescent="0.3">
      <c r="A968" s="3" t="s">
        <v>3453</v>
      </c>
      <c r="B968">
        <v>3990537</v>
      </c>
      <c r="O968" s="3" t="s">
        <v>3453</v>
      </c>
      <c r="P968" s="10">
        <v>6.9499999999999993</v>
      </c>
    </row>
    <row r="969" spans="1:16" x14ac:dyDescent="0.3">
      <c r="A969" s="3" t="s">
        <v>17020</v>
      </c>
      <c r="B969">
        <v>254714556.75</v>
      </c>
      <c r="O969" s="3" t="s">
        <v>17020</v>
      </c>
      <c r="P969" s="10">
        <v>6.3</v>
      </c>
    </row>
    <row r="970" spans="1:16" x14ac:dyDescent="0.3">
      <c r="A970" s="3" t="s">
        <v>990</v>
      </c>
      <c r="B970">
        <v>406558155.5</v>
      </c>
      <c r="O970" s="3" t="s">
        <v>990</v>
      </c>
      <c r="P970" s="10">
        <v>7.1999999999999993</v>
      </c>
    </row>
    <row r="971" spans="1:16" x14ac:dyDescent="0.3">
      <c r="A971" s="3" t="s">
        <v>1124</v>
      </c>
      <c r="B971">
        <v>21095638</v>
      </c>
      <c r="O971" s="3" t="s">
        <v>1124</v>
      </c>
      <c r="P971" s="10">
        <v>6.6</v>
      </c>
    </row>
    <row r="972" spans="1:16" x14ac:dyDescent="0.3">
      <c r="A972" s="3" t="s">
        <v>20837</v>
      </c>
      <c r="B972">
        <v>83869818</v>
      </c>
      <c r="O972" s="3" t="s">
        <v>20837</v>
      </c>
      <c r="P972" s="10">
        <v>6.1</v>
      </c>
    </row>
    <row r="973" spans="1:16" x14ac:dyDescent="0.3">
      <c r="A973" s="3" t="s">
        <v>15286</v>
      </c>
      <c r="B973">
        <v>136533257</v>
      </c>
      <c r="O973" s="3" t="s">
        <v>15286</v>
      </c>
      <c r="P973" s="10">
        <v>7.8</v>
      </c>
    </row>
    <row r="974" spans="1:16" x14ac:dyDescent="0.3">
      <c r="A974" s="3" t="s">
        <v>7636</v>
      </c>
      <c r="B974">
        <v>5864949</v>
      </c>
      <c r="O974" s="3" t="s">
        <v>7636</v>
      </c>
      <c r="P974" s="10">
        <v>6.8</v>
      </c>
    </row>
    <row r="975" spans="1:16" x14ac:dyDescent="0.3">
      <c r="A975" s="3" t="s">
        <v>13055</v>
      </c>
      <c r="B975">
        <v>40060088.25</v>
      </c>
      <c r="O975" s="3" t="s">
        <v>13055</v>
      </c>
      <c r="P975" s="10">
        <v>5.7</v>
      </c>
    </row>
    <row r="976" spans="1:16" x14ac:dyDescent="0.3">
      <c r="A976" s="3" t="s">
        <v>10672</v>
      </c>
      <c r="B976">
        <v>71901213.428571433</v>
      </c>
      <c r="O976" s="3" t="s">
        <v>10672</v>
      </c>
      <c r="P976" s="10">
        <v>7.0142857142857142</v>
      </c>
    </row>
    <row r="977" spans="1:16" x14ac:dyDescent="0.3">
      <c r="A977" s="3" t="s">
        <v>21205</v>
      </c>
      <c r="B977">
        <v>153193369</v>
      </c>
      <c r="O977" s="3" t="s">
        <v>21205</v>
      </c>
      <c r="P977" s="10">
        <v>6.8</v>
      </c>
    </row>
    <row r="978" spans="1:16" x14ac:dyDescent="0.3">
      <c r="A978" s="3" t="s">
        <v>19926</v>
      </c>
      <c r="B978">
        <v>78053145</v>
      </c>
      <c r="O978" s="3" t="s">
        <v>19926</v>
      </c>
      <c r="P978" s="10">
        <v>6.8</v>
      </c>
    </row>
    <row r="979" spans="1:16" x14ac:dyDescent="0.3">
      <c r="A979" s="3" t="s">
        <v>4480</v>
      </c>
      <c r="B979">
        <v>30550920</v>
      </c>
      <c r="O979" s="3" t="s">
        <v>4480</v>
      </c>
      <c r="P979" s="10">
        <v>8.1999999999999993</v>
      </c>
    </row>
    <row r="980" spans="1:16" x14ac:dyDescent="0.3">
      <c r="A980" s="3" t="s">
        <v>5433</v>
      </c>
      <c r="B980">
        <v>19852460</v>
      </c>
      <c r="O980" s="3" t="s">
        <v>5433</v>
      </c>
      <c r="P980" s="10">
        <v>6.7333333333333334</v>
      </c>
    </row>
    <row r="981" spans="1:16" x14ac:dyDescent="0.3">
      <c r="A981" s="3" t="s">
        <v>9666</v>
      </c>
      <c r="B981">
        <v>10923</v>
      </c>
      <c r="O981" s="3" t="s">
        <v>9666</v>
      </c>
      <c r="P981" s="10">
        <v>7.8</v>
      </c>
    </row>
    <row r="982" spans="1:16" x14ac:dyDescent="0.3">
      <c r="A982" s="3" t="s">
        <v>9268</v>
      </c>
      <c r="B982">
        <v>2099677</v>
      </c>
      <c r="O982" s="3" t="s">
        <v>9268</v>
      </c>
      <c r="P982" s="10">
        <v>7</v>
      </c>
    </row>
    <row r="983" spans="1:16" x14ac:dyDescent="0.3">
      <c r="A983" s="3" t="s">
        <v>5811</v>
      </c>
      <c r="B983">
        <v>20205757</v>
      </c>
      <c r="O983" s="3" t="s">
        <v>5811</v>
      </c>
      <c r="P983" s="10">
        <v>8.3000000000000007</v>
      </c>
    </row>
    <row r="984" spans="1:16" x14ac:dyDescent="0.3">
      <c r="A984" s="3" t="s">
        <v>11061</v>
      </c>
      <c r="B984">
        <v>2777552</v>
      </c>
      <c r="O984" s="3" t="s">
        <v>11061</v>
      </c>
      <c r="P984" s="10">
        <v>8.1999999999999993</v>
      </c>
    </row>
    <row r="985" spans="1:16" x14ac:dyDescent="0.3">
      <c r="A985" s="3" t="s">
        <v>2312</v>
      </c>
      <c r="B985">
        <v>21821347</v>
      </c>
      <c r="O985" s="3" t="s">
        <v>2312</v>
      </c>
      <c r="P985" s="10">
        <v>7.2</v>
      </c>
    </row>
    <row r="986" spans="1:16" x14ac:dyDescent="0.3">
      <c r="A986" s="3" t="s">
        <v>9679</v>
      </c>
      <c r="B986">
        <v>41230799</v>
      </c>
      <c r="O986" s="3" t="s">
        <v>9679</v>
      </c>
      <c r="P986" s="10">
        <v>6.9</v>
      </c>
    </row>
    <row r="987" spans="1:16" x14ac:dyDescent="0.3">
      <c r="A987" s="3" t="s">
        <v>10412</v>
      </c>
      <c r="B987">
        <v>8165212</v>
      </c>
      <c r="O987" s="3" t="s">
        <v>10412</v>
      </c>
      <c r="P987" s="10">
        <v>4.8</v>
      </c>
    </row>
    <row r="988" spans="1:16" x14ac:dyDescent="0.3">
      <c r="A988" s="3" t="s">
        <v>5459</v>
      </c>
      <c r="B988">
        <v>7723506</v>
      </c>
      <c r="O988" s="3" t="s">
        <v>5459</v>
      </c>
      <c r="P988" s="10">
        <v>6.3</v>
      </c>
    </row>
    <row r="989" spans="1:16" x14ac:dyDescent="0.3">
      <c r="A989" s="3" t="s">
        <v>14336</v>
      </c>
      <c r="B989">
        <v>92076</v>
      </c>
      <c r="O989" s="3" t="s">
        <v>14336</v>
      </c>
      <c r="P989" s="10">
        <v>5.8</v>
      </c>
    </row>
    <row r="990" spans="1:16" x14ac:dyDescent="0.3">
      <c r="A990" s="3" t="s">
        <v>11664</v>
      </c>
      <c r="B990">
        <v>13989844.75</v>
      </c>
      <c r="O990" s="3" t="s">
        <v>11664</v>
      </c>
      <c r="P990" s="10">
        <v>7.75</v>
      </c>
    </row>
    <row r="991" spans="1:16" x14ac:dyDescent="0.3">
      <c r="A991" s="3" t="s">
        <v>11568</v>
      </c>
      <c r="B991">
        <v>6620242</v>
      </c>
      <c r="O991" s="3" t="s">
        <v>11568</v>
      </c>
      <c r="P991" s="10">
        <v>6.1</v>
      </c>
    </row>
    <row r="992" spans="1:16" x14ac:dyDescent="0.3">
      <c r="A992" s="3" t="s">
        <v>18759</v>
      </c>
      <c r="B992">
        <v>282377683</v>
      </c>
      <c r="O992" s="3" t="s">
        <v>18759</v>
      </c>
      <c r="P992" s="10">
        <v>7.2</v>
      </c>
    </row>
    <row r="993" spans="1:16" x14ac:dyDescent="0.3">
      <c r="A993" s="3" t="s">
        <v>3758</v>
      </c>
      <c r="B993">
        <v>781727</v>
      </c>
      <c r="O993" s="3" t="s">
        <v>3758</v>
      </c>
      <c r="P993" s="10">
        <v>7.2</v>
      </c>
    </row>
    <row r="994" spans="1:16" x14ac:dyDescent="0.3">
      <c r="A994" s="3" t="s">
        <v>6845</v>
      </c>
      <c r="B994">
        <v>112180480.92857143</v>
      </c>
      <c r="O994" s="3" t="s">
        <v>6845</v>
      </c>
      <c r="P994" s="10">
        <v>6.4428571428571431</v>
      </c>
    </row>
    <row r="995" spans="1:16" x14ac:dyDescent="0.3">
      <c r="A995" s="3" t="s">
        <v>13344</v>
      </c>
      <c r="B995">
        <v>273440183.76923078</v>
      </c>
      <c r="O995" s="3" t="s">
        <v>13344</v>
      </c>
      <c r="P995" s="10">
        <v>7.0538461538461528</v>
      </c>
    </row>
    <row r="996" spans="1:16" x14ac:dyDescent="0.3">
      <c r="A996" s="3" t="s">
        <v>7001</v>
      </c>
      <c r="B996">
        <v>4058564</v>
      </c>
      <c r="O996" s="3" t="s">
        <v>7001</v>
      </c>
      <c r="P996" s="10">
        <v>7</v>
      </c>
    </row>
    <row r="997" spans="1:16" x14ac:dyDescent="0.3">
      <c r="A997" s="3" t="s">
        <v>6579</v>
      </c>
      <c r="B997">
        <v>48100368.333333336</v>
      </c>
      <c r="O997" s="3" t="s">
        <v>6579</v>
      </c>
      <c r="P997" s="10">
        <v>7.5999999999999988</v>
      </c>
    </row>
    <row r="998" spans="1:16" x14ac:dyDescent="0.3">
      <c r="A998" s="3" t="s">
        <v>5322</v>
      </c>
      <c r="B998">
        <v>9130360.666666666</v>
      </c>
      <c r="O998" s="3" t="s">
        <v>5322</v>
      </c>
      <c r="P998" s="10">
        <v>4.2333333333333334</v>
      </c>
    </row>
    <row r="999" spans="1:16" x14ac:dyDescent="0.3">
      <c r="A999" s="3" t="s">
        <v>3968</v>
      </c>
      <c r="B999">
        <v>65088797</v>
      </c>
      <c r="O999" s="3" t="s">
        <v>3968</v>
      </c>
      <c r="P999" s="10">
        <v>6.7</v>
      </c>
    </row>
    <row r="1000" spans="1:16" x14ac:dyDescent="0.3">
      <c r="A1000" s="3" t="s">
        <v>16092</v>
      </c>
      <c r="B1000">
        <v>17203507</v>
      </c>
      <c r="O1000" s="3" t="s">
        <v>16092</v>
      </c>
      <c r="P1000" s="10">
        <v>7.8</v>
      </c>
    </row>
    <row r="1001" spans="1:16" x14ac:dyDescent="0.3">
      <c r="A1001" s="3" t="s">
        <v>10282</v>
      </c>
      <c r="B1001">
        <v>55257450</v>
      </c>
      <c r="O1001" s="3" t="s">
        <v>10282</v>
      </c>
      <c r="P1001" s="10">
        <v>7.4</v>
      </c>
    </row>
    <row r="1002" spans="1:16" x14ac:dyDescent="0.3">
      <c r="A1002" s="3" t="s">
        <v>8828</v>
      </c>
      <c r="B1002">
        <v>228800</v>
      </c>
      <c r="O1002" s="3" t="s">
        <v>8828</v>
      </c>
      <c r="P1002" s="10">
        <v>7.6</v>
      </c>
    </row>
    <row r="1003" spans="1:16" x14ac:dyDescent="0.3">
      <c r="A1003" s="3" t="s">
        <v>9688</v>
      </c>
      <c r="B1003">
        <v>3263585</v>
      </c>
      <c r="O1003" s="3" t="s">
        <v>9688</v>
      </c>
      <c r="P1003" s="10">
        <v>7.5</v>
      </c>
    </row>
    <row r="1004" spans="1:16" x14ac:dyDescent="0.3">
      <c r="A1004" s="3" t="s">
        <v>8700</v>
      </c>
      <c r="B1004">
        <v>328101486.66666669</v>
      </c>
      <c r="O1004" s="3" t="s">
        <v>8700</v>
      </c>
      <c r="P1004" s="10">
        <v>7.2666666666666666</v>
      </c>
    </row>
    <row r="1005" spans="1:16" x14ac:dyDescent="0.3">
      <c r="A1005" s="3" t="s">
        <v>10310</v>
      </c>
      <c r="B1005">
        <v>18253415</v>
      </c>
      <c r="O1005" s="3" t="s">
        <v>10310</v>
      </c>
      <c r="P1005" s="10">
        <v>6.9</v>
      </c>
    </row>
    <row r="1006" spans="1:16" x14ac:dyDescent="0.3">
      <c r="A1006" s="3" t="s">
        <v>8418</v>
      </c>
      <c r="B1006">
        <v>71404625.099999994</v>
      </c>
      <c r="O1006" s="3" t="s">
        <v>8418</v>
      </c>
      <c r="P1006" s="10">
        <v>5.8400000000000007</v>
      </c>
    </row>
    <row r="1007" spans="1:16" x14ac:dyDescent="0.3">
      <c r="A1007" s="3" t="s">
        <v>16565</v>
      </c>
      <c r="B1007">
        <v>142122361.5</v>
      </c>
      <c r="O1007" s="3" t="s">
        <v>16565</v>
      </c>
      <c r="P1007" s="10">
        <v>6.2750000000000004</v>
      </c>
    </row>
    <row r="1008" spans="1:16" x14ac:dyDescent="0.3">
      <c r="A1008" s="3" t="s">
        <v>17125</v>
      </c>
      <c r="B1008">
        <v>7857717.5</v>
      </c>
      <c r="O1008" s="3" t="s">
        <v>17125</v>
      </c>
      <c r="P1008" s="10">
        <v>7.8</v>
      </c>
    </row>
    <row r="1009" spans="1:16" x14ac:dyDescent="0.3">
      <c r="A1009" s="3" t="s">
        <v>9415</v>
      </c>
      <c r="B1009">
        <v>660313</v>
      </c>
      <c r="O1009" s="3" t="s">
        <v>9415</v>
      </c>
      <c r="P1009" s="10">
        <v>6.7</v>
      </c>
    </row>
    <row r="1010" spans="1:16" x14ac:dyDescent="0.3">
      <c r="A1010" s="3" t="s">
        <v>13778</v>
      </c>
      <c r="B1010">
        <v>13267869</v>
      </c>
      <c r="O1010" s="3" t="s">
        <v>13778</v>
      </c>
      <c r="P1010" s="10">
        <v>7.6</v>
      </c>
    </row>
    <row r="1011" spans="1:16" x14ac:dyDescent="0.3">
      <c r="A1011" s="3" t="s">
        <v>18890</v>
      </c>
      <c r="B1011">
        <v>6034851</v>
      </c>
      <c r="O1011" s="3" t="s">
        <v>18890</v>
      </c>
      <c r="P1011" s="10">
        <v>6.1</v>
      </c>
    </row>
    <row r="1012" spans="1:16" x14ac:dyDescent="0.3">
      <c r="A1012" s="3" t="s">
        <v>4971</v>
      </c>
      <c r="B1012">
        <v>20205757</v>
      </c>
      <c r="O1012" s="3" t="s">
        <v>4971</v>
      </c>
      <c r="P1012" s="10">
        <v>7.3</v>
      </c>
    </row>
    <row r="1013" spans="1:16" x14ac:dyDescent="0.3">
      <c r="A1013" s="3" t="s">
        <v>17968</v>
      </c>
      <c r="B1013">
        <v>23589</v>
      </c>
      <c r="O1013" s="3" t="s">
        <v>17968</v>
      </c>
      <c r="P1013" s="10">
        <v>4.7</v>
      </c>
    </row>
    <row r="1014" spans="1:16" x14ac:dyDescent="0.3">
      <c r="A1014" s="3" t="s">
        <v>13901</v>
      </c>
      <c r="B1014">
        <v>317724532.5</v>
      </c>
      <c r="O1014" s="3" t="s">
        <v>13901</v>
      </c>
      <c r="P1014" s="10">
        <v>5.65</v>
      </c>
    </row>
    <row r="1015" spans="1:16" x14ac:dyDescent="0.3">
      <c r="A1015" s="3" t="s">
        <v>6273</v>
      </c>
      <c r="B1015">
        <v>2878954</v>
      </c>
      <c r="O1015" s="3" t="s">
        <v>6273</v>
      </c>
      <c r="P1015" s="10">
        <v>7.9499999999999993</v>
      </c>
    </row>
    <row r="1016" spans="1:16" x14ac:dyDescent="0.3">
      <c r="A1016" s="3" t="s">
        <v>18547</v>
      </c>
      <c r="B1016">
        <v>11621777</v>
      </c>
      <c r="O1016" s="3" t="s">
        <v>18547</v>
      </c>
      <c r="P1016" s="10">
        <v>7.8</v>
      </c>
    </row>
    <row r="1017" spans="1:16" x14ac:dyDescent="0.3">
      <c r="A1017" s="3" t="s">
        <v>4872</v>
      </c>
      <c r="B1017">
        <v>2319801</v>
      </c>
      <c r="O1017" s="3" t="s">
        <v>4872</v>
      </c>
      <c r="P1017" s="10">
        <v>7.3</v>
      </c>
    </row>
    <row r="1018" spans="1:16" x14ac:dyDescent="0.3">
      <c r="A1018" s="3" t="s">
        <v>21264</v>
      </c>
      <c r="B1018">
        <v>119682635</v>
      </c>
      <c r="O1018" s="3" t="s">
        <v>21264</v>
      </c>
      <c r="P1018" s="10">
        <v>6.1</v>
      </c>
    </row>
    <row r="1019" spans="1:16" x14ac:dyDescent="0.3">
      <c r="A1019" s="3" t="s">
        <v>3225</v>
      </c>
      <c r="B1019">
        <v>8618766</v>
      </c>
      <c r="O1019" s="3" t="s">
        <v>3225</v>
      </c>
      <c r="P1019" s="10">
        <v>7.7</v>
      </c>
    </row>
    <row r="1020" spans="1:16" x14ac:dyDescent="0.3">
      <c r="A1020" s="3" t="s">
        <v>538</v>
      </c>
      <c r="B1020">
        <v>1443863.75</v>
      </c>
      <c r="O1020" s="3" t="s">
        <v>538</v>
      </c>
      <c r="P1020" s="10">
        <v>7.1</v>
      </c>
    </row>
    <row r="1021" spans="1:16" x14ac:dyDescent="0.3">
      <c r="A1021" s="3" t="s">
        <v>3194</v>
      </c>
      <c r="B1021">
        <v>5040718</v>
      </c>
      <c r="O1021" s="3" t="s">
        <v>3194</v>
      </c>
      <c r="P1021" s="10">
        <v>6.5500000000000007</v>
      </c>
    </row>
    <row r="1022" spans="1:16" x14ac:dyDescent="0.3">
      <c r="A1022" s="3" t="s">
        <v>16172</v>
      </c>
      <c r="B1022">
        <v>108394089</v>
      </c>
      <c r="O1022" s="3" t="s">
        <v>16172</v>
      </c>
      <c r="P1022" s="10">
        <v>5.9</v>
      </c>
    </row>
    <row r="1023" spans="1:16" x14ac:dyDescent="0.3">
      <c r="A1023" s="3" t="s">
        <v>14373</v>
      </c>
      <c r="B1023">
        <v>83850267</v>
      </c>
      <c r="O1023" s="3" t="s">
        <v>14373</v>
      </c>
      <c r="P1023" s="10">
        <v>8.1999999999999993</v>
      </c>
    </row>
    <row r="1024" spans="1:16" x14ac:dyDescent="0.3">
      <c r="A1024" s="3" t="s">
        <v>6079</v>
      </c>
      <c r="B1024">
        <v>4263112</v>
      </c>
      <c r="O1024" s="3" t="s">
        <v>6079</v>
      </c>
      <c r="P1024" s="10">
        <v>3.5</v>
      </c>
    </row>
    <row r="1025" spans="1:16" x14ac:dyDescent="0.3">
      <c r="A1025" s="3" t="s">
        <v>21150</v>
      </c>
      <c r="B1025">
        <v>86086881</v>
      </c>
      <c r="O1025" s="3" t="s">
        <v>21150</v>
      </c>
      <c r="P1025" s="10">
        <v>7.3</v>
      </c>
    </row>
    <row r="1026" spans="1:16" x14ac:dyDescent="0.3">
      <c r="A1026" s="3" t="s">
        <v>11796</v>
      </c>
      <c r="B1026">
        <v>218019091.07692307</v>
      </c>
      <c r="O1026" s="3" t="s">
        <v>11796</v>
      </c>
      <c r="P1026" s="10">
        <v>6.3769230769230765</v>
      </c>
    </row>
    <row r="1027" spans="1:16" x14ac:dyDescent="0.3">
      <c r="A1027" s="3" t="s">
        <v>19948</v>
      </c>
      <c r="B1027">
        <v>94061311</v>
      </c>
      <c r="O1027" s="3" t="s">
        <v>19948</v>
      </c>
      <c r="P1027" s="10">
        <v>5.7</v>
      </c>
    </row>
    <row r="1028" spans="1:16" x14ac:dyDescent="0.3">
      <c r="A1028" s="3" t="s">
        <v>876</v>
      </c>
      <c r="B1028">
        <v>21710794.100000001</v>
      </c>
      <c r="O1028" s="3" t="s">
        <v>876</v>
      </c>
      <c r="P1028" s="10">
        <v>6.56</v>
      </c>
    </row>
    <row r="1029" spans="1:16" x14ac:dyDescent="0.3">
      <c r="A1029" s="3" t="s">
        <v>8762</v>
      </c>
      <c r="B1029">
        <v>10426506</v>
      </c>
      <c r="O1029" s="3" t="s">
        <v>8762</v>
      </c>
      <c r="P1029" s="10">
        <v>6.6</v>
      </c>
    </row>
    <row r="1030" spans="1:16" x14ac:dyDescent="0.3">
      <c r="A1030" s="3" t="s">
        <v>21</v>
      </c>
      <c r="B1030">
        <v>80364830.105263159</v>
      </c>
      <c r="O1030" s="3" t="s">
        <v>21</v>
      </c>
      <c r="P1030" s="10">
        <v>6.6105263157894738</v>
      </c>
    </row>
    <row r="1031" spans="1:16" x14ac:dyDescent="0.3">
      <c r="A1031" s="3" t="s">
        <v>18451</v>
      </c>
      <c r="B1031">
        <v>41923792</v>
      </c>
      <c r="O1031" s="3" t="s">
        <v>18451</v>
      </c>
      <c r="P1031" s="10">
        <v>7.2</v>
      </c>
    </row>
    <row r="1032" spans="1:16" x14ac:dyDescent="0.3">
      <c r="A1032" s="3" t="s">
        <v>8121</v>
      </c>
      <c r="B1032">
        <v>9771658</v>
      </c>
      <c r="O1032" s="3" t="s">
        <v>8121</v>
      </c>
      <c r="P1032" s="10">
        <v>6.5</v>
      </c>
    </row>
    <row r="1033" spans="1:16" x14ac:dyDescent="0.3">
      <c r="A1033" s="3" t="s">
        <v>8328</v>
      </c>
      <c r="B1033">
        <v>944800</v>
      </c>
      <c r="O1033" s="3" t="s">
        <v>8328</v>
      </c>
      <c r="P1033" s="10">
        <v>5.65</v>
      </c>
    </row>
    <row r="1034" spans="1:16" x14ac:dyDescent="0.3">
      <c r="A1034" s="3" t="s">
        <v>2721</v>
      </c>
      <c r="B1034">
        <v>94473027.652173907</v>
      </c>
      <c r="O1034" s="3" t="s">
        <v>2721</v>
      </c>
      <c r="P1034" s="10">
        <v>6.4130434782608692</v>
      </c>
    </row>
    <row r="1035" spans="1:16" x14ac:dyDescent="0.3">
      <c r="A1035" s="3" t="s">
        <v>15922</v>
      </c>
      <c r="B1035">
        <v>150538997.5</v>
      </c>
      <c r="O1035" s="3" t="s">
        <v>15922</v>
      </c>
      <c r="P1035" s="10">
        <v>6.4</v>
      </c>
    </row>
    <row r="1036" spans="1:16" x14ac:dyDescent="0.3">
      <c r="A1036" s="3" t="s">
        <v>1611</v>
      </c>
      <c r="B1036">
        <v>6013011</v>
      </c>
      <c r="O1036" s="3" t="s">
        <v>1611</v>
      </c>
      <c r="P1036" s="10">
        <v>4.2</v>
      </c>
    </row>
    <row r="1037" spans="1:16" x14ac:dyDescent="0.3">
      <c r="A1037" s="3" t="s">
        <v>4678</v>
      </c>
      <c r="B1037">
        <v>11798302</v>
      </c>
      <c r="O1037" s="3" t="s">
        <v>4678</v>
      </c>
      <c r="P1037" s="10">
        <v>3.8</v>
      </c>
    </row>
    <row r="1038" spans="1:16" x14ac:dyDescent="0.3">
      <c r="A1038" s="3" t="s">
        <v>7806</v>
      </c>
      <c r="B1038">
        <v>1640220</v>
      </c>
      <c r="O1038" s="3" t="s">
        <v>7806</v>
      </c>
      <c r="P1038" s="10">
        <v>5.7</v>
      </c>
    </row>
    <row r="1039" spans="1:16" x14ac:dyDescent="0.3">
      <c r="A1039" s="3" t="s">
        <v>20178</v>
      </c>
      <c r="B1039">
        <v>208623260.5</v>
      </c>
      <c r="O1039" s="3" t="s">
        <v>20178</v>
      </c>
      <c r="P1039" s="10">
        <v>7.35</v>
      </c>
    </row>
    <row r="1040" spans="1:16" x14ac:dyDescent="0.3">
      <c r="A1040" s="3" t="s">
        <v>870</v>
      </c>
      <c r="B1040">
        <v>8324298</v>
      </c>
      <c r="O1040" s="3" t="s">
        <v>870</v>
      </c>
      <c r="P1040" s="10">
        <v>5.95</v>
      </c>
    </row>
    <row r="1041" spans="1:16" x14ac:dyDescent="0.3">
      <c r="A1041" s="3" t="s">
        <v>6689</v>
      </c>
      <c r="B1041">
        <v>193205</v>
      </c>
      <c r="O1041" s="3" t="s">
        <v>6689</v>
      </c>
      <c r="P1041" s="10">
        <v>7.2</v>
      </c>
    </row>
    <row r="1042" spans="1:16" x14ac:dyDescent="0.3">
      <c r="A1042" s="3" t="s">
        <v>9032</v>
      </c>
      <c r="B1042">
        <v>41590886</v>
      </c>
      <c r="O1042" s="3" t="s">
        <v>9032</v>
      </c>
      <c r="P1042" s="10">
        <v>6.9</v>
      </c>
    </row>
    <row r="1043" spans="1:16" x14ac:dyDescent="0.3">
      <c r="A1043" s="3" t="s">
        <v>18282</v>
      </c>
      <c r="B1043">
        <v>243611982</v>
      </c>
      <c r="O1043" s="3" t="s">
        <v>18282</v>
      </c>
      <c r="P1043" s="10">
        <v>4.8</v>
      </c>
    </row>
    <row r="1044" spans="1:16" x14ac:dyDescent="0.3">
      <c r="A1044" s="3" t="s">
        <v>14576</v>
      </c>
      <c r="B1044">
        <v>7563172</v>
      </c>
      <c r="O1044" s="3" t="s">
        <v>14576</v>
      </c>
      <c r="P1044" s="10">
        <v>4.8</v>
      </c>
    </row>
    <row r="1045" spans="1:16" x14ac:dyDescent="0.3">
      <c r="A1045" s="3" t="s">
        <v>10701</v>
      </c>
      <c r="B1045">
        <v>75441399.111111104</v>
      </c>
      <c r="O1045" s="3" t="s">
        <v>10701</v>
      </c>
      <c r="P1045" s="10">
        <v>7.1388888888888893</v>
      </c>
    </row>
    <row r="1046" spans="1:16" x14ac:dyDescent="0.3">
      <c r="A1046" s="3" t="s">
        <v>18856</v>
      </c>
      <c r="B1046">
        <v>138224951</v>
      </c>
      <c r="O1046" s="3" t="s">
        <v>18856</v>
      </c>
      <c r="P1046" s="10">
        <v>6.4</v>
      </c>
    </row>
    <row r="1047" spans="1:16" x14ac:dyDescent="0.3">
      <c r="A1047" s="3" t="s">
        <v>21376</v>
      </c>
      <c r="B1047">
        <v>1561698</v>
      </c>
      <c r="O1047" s="3" t="s">
        <v>21376</v>
      </c>
      <c r="P1047" s="10">
        <v>5.9</v>
      </c>
    </row>
    <row r="1048" spans="1:16" x14ac:dyDescent="0.3">
      <c r="A1048" s="3" t="s">
        <v>14834</v>
      </c>
      <c r="B1048">
        <v>16627188</v>
      </c>
      <c r="O1048" s="3" t="s">
        <v>14834</v>
      </c>
      <c r="P1048" s="10">
        <v>5.7</v>
      </c>
    </row>
    <row r="1049" spans="1:16" x14ac:dyDescent="0.3">
      <c r="A1049" s="3" t="s">
        <v>21103</v>
      </c>
      <c r="B1049">
        <v>4598051</v>
      </c>
      <c r="O1049" s="3" t="s">
        <v>21103</v>
      </c>
      <c r="P1049" s="10">
        <v>7.5</v>
      </c>
    </row>
    <row r="1050" spans="1:16" x14ac:dyDescent="0.3">
      <c r="A1050" s="3" t="s">
        <v>16223</v>
      </c>
      <c r="B1050">
        <v>44420167</v>
      </c>
      <c r="O1050" s="3" t="s">
        <v>16223</v>
      </c>
      <c r="P1050" s="10">
        <v>6.7</v>
      </c>
    </row>
    <row r="1051" spans="1:16" x14ac:dyDescent="0.3">
      <c r="A1051" s="3" t="s">
        <v>19976</v>
      </c>
      <c r="B1051">
        <v>45173154</v>
      </c>
      <c r="O1051" s="3" t="s">
        <v>19976</v>
      </c>
      <c r="P1051" s="10">
        <v>5</v>
      </c>
    </row>
    <row r="1052" spans="1:16" x14ac:dyDescent="0.3">
      <c r="A1052" s="3" t="s">
        <v>19983</v>
      </c>
      <c r="B1052">
        <v>13385737</v>
      </c>
      <c r="O1052" s="3" t="s">
        <v>19983</v>
      </c>
      <c r="P1052" s="10">
        <v>5.6</v>
      </c>
    </row>
    <row r="1053" spans="1:16" x14ac:dyDescent="0.3">
      <c r="A1053" s="3" t="s">
        <v>1964</v>
      </c>
      <c r="B1053">
        <v>20205757</v>
      </c>
      <c r="O1053" s="3" t="s">
        <v>1964</v>
      </c>
      <c r="P1053" s="10">
        <v>6.7</v>
      </c>
    </row>
    <row r="1054" spans="1:16" x14ac:dyDescent="0.3">
      <c r="A1054" s="3" t="s">
        <v>6025</v>
      </c>
      <c r="B1054">
        <v>2218579</v>
      </c>
      <c r="O1054" s="3" t="s">
        <v>6025</v>
      </c>
      <c r="P1054" s="10">
        <v>4.7</v>
      </c>
    </row>
    <row r="1055" spans="1:16" x14ac:dyDescent="0.3">
      <c r="A1055" s="3" t="s">
        <v>17247</v>
      </c>
      <c r="B1055">
        <v>88823111</v>
      </c>
      <c r="O1055" s="3" t="s">
        <v>17247</v>
      </c>
      <c r="P1055" s="10">
        <v>6.7</v>
      </c>
    </row>
    <row r="1056" spans="1:16" x14ac:dyDescent="0.3">
      <c r="A1056" s="3" t="s">
        <v>547</v>
      </c>
      <c r="B1056">
        <v>28071383.333333332</v>
      </c>
      <c r="O1056" s="3" t="s">
        <v>547</v>
      </c>
      <c r="P1056" s="10">
        <v>6.7</v>
      </c>
    </row>
    <row r="1057" spans="1:16" x14ac:dyDescent="0.3">
      <c r="A1057" s="3" t="s">
        <v>680</v>
      </c>
      <c r="B1057">
        <v>14920781</v>
      </c>
      <c r="O1057" s="3" t="s">
        <v>680</v>
      </c>
      <c r="P1057" s="10">
        <v>7.3</v>
      </c>
    </row>
    <row r="1058" spans="1:16" x14ac:dyDescent="0.3">
      <c r="A1058" s="3" t="s">
        <v>18401</v>
      </c>
      <c r="B1058">
        <v>181198250</v>
      </c>
      <c r="O1058" s="3" t="s">
        <v>18401</v>
      </c>
      <c r="P1058" s="10">
        <v>6.6999999999999993</v>
      </c>
    </row>
    <row r="1059" spans="1:16" x14ac:dyDescent="0.3">
      <c r="A1059" s="3" t="s">
        <v>8516</v>
      </c>
      <c r="B1059">
        <v>254134910</v>
      </c>
      <c r="O1059" s="3" t="s">
        <v>8516</v>
      </c>
      <c r="P1059" s="10">
        <v>6.8</v>
      </c>
    </row>
    <row r="1060" spans="1:16" x14ac:dyDescent="0.3">
      <c r="A1060" s="3" t="s">
        <v>7761</v>
      </c>
      <c r="B1060">
        <v>193352.33333333334</v>
      </c>
      <c r="O1060" s="3" t="s">
        <v>7761</v>
      </c>
      <c r="P1060" s="10">
        <v>6.333333333333333</v>
      </c>
    </row>
    <row r="1061" spans="1:16" x14ac:dyDescent="0.3">
      <c r="A1061" s="3" t="s">
        <v>634</v>
      </c>
      <c r="B1061">
        <v>20205757</v>
      </c>
      <c r="O1061" s="3" t="s">
        <v>634</v>
      </c>
      <c r="P1061" s="10">
        <v>6.6</v>
      </c>
    </row>
    <row r="1062" spans="1:16" x14ac:dyDescent="0.3">
      <c r="A1062" s="3" t="s">
        <v>12772</v>
      </c>
      <c r="B1062">
        <v>125479589.59999999</v>
      </c>
      <c r="O1062" s="3" t="s">
        <v>12772</v>
      </c>
      <c r="P1062" s="10">
        <v>6.7</v>
      </c>
    </row>
    <row r="1063" spans="1:16" x14ac:dyDescent="0.3">
      <c r="A1063" s="3" t="s">
        <v>16577</v>
      </c>
      <c r="B1063">
        <v>7209912</v>
      </c>
      <c r="O1063" s="3" t="s">
        <v>16577</v>
      </c>
      <c r="P1063" s="10">
        <v>7.3</v>
      </c>
    </row>
    <row r="1064" spans="1:16" x14ac:dyDescent="0.3">
      <c r="A1064" s="3" t="s">
        <v>14146</v>
      </c>
      <c r="B1064">
        <v>2935242</v>
      </c>
      <c r="O1064" s="3" t="s">
        <v>14146</v>
      </c>
      <c r="P1064" s="10">
        <v>6.2</v>
      </c>
    </row>
    <row r="1065" spans="1:16" x14ac:dyDescent="0.3">
      <c r="A1065" s="3" t="s">
        <v>2275</v>
      </c>
      <c r="B1065">
        <v>11302884</v>
      </c>
      <c r="O1065" s="3" t="s">
        <v>2275</v>
      </c>
      <c r="P1065" s="10">
        <v>5.8</v>
      </c>
    </row>
    <row r="1066" spans="1:16" x14ac:dyDescent="0.3">
      <c r="A1066" s="3" t="s">
        <v>3670</v>
      </c>
      <c r="B1066">
        <v>4641996</v>
      </c>
      <c r="O1066" s="3" t="s">
        <v>3670</v>
      </c>
      <c r="P1066" s="10">
        <v>4.5</v>
      </c>
    </row>
    <row r="1067" spans="1:16" x14ac:dyDescent="0.3">
      <c r="A1067" s="3" t="s">
        <v>4714</v>
      </c>
      <c r="B1067">
        <v>3833474.5</v>
      </c>
      <c r="O1067" s="3" t="s">
        <v>4714</v>
      </c>
      <c r="P1067" s="10">
        <v>6.6</v>
      </c>
    </row>
    <row r="1068" spans="1:16" x14ac:dyDescent="0.3">
      <c r="A1068" s="3" t="s">
        <v>10886</v>
      </c>
      <c r="B1068">
        <v>90874570</v>
      </c>
      <c r="O1068" s="3" t="s">
        <v>10886</v>
      </c>
      <c r="P1068" s="10">
        <v>7.2</v>
      </c>
    </row>
    <row r="1069" spans="1:16" x14ac:dyDescent="0.3">
      <c r="A1069" s="3" t="s">
        <v>5774</v>
      </c>
      <c r="B1069">
        <v>205068</v>
      </c>
      <c r="O1069" s="3" t="s">
        <v>5774</v>
      </c>
      <c r="P1069" s="10">
        <v>6.2</v>
      </c>
    </row>
    <row r="1070" spans="1:16" x14ac:dyDescent="0.3">
      <c r="A1070" s="3" t="s">
        <v>10149</v>
      </c>
      <c r="B1070">
        <v>19971157.5</v>
      </c>
      <c r="O1070" s="3" t="s">
        <v>10149</v>
      </c>
      <c r="P1070" s="10">
        <v>6</v>
      </c>
    </row>
    <row r="1071" spans="1:16" x14ac:dyDescent="0.3">
      <c r="A1071" s="3" t="s">
        <v>6921</v>
      </c>
      <c r="B1071">
        <v>9223441</v>
      </c>
      <c r="O1071" s="3" t="s">
        <v>6921</v>
      </c>
      <c r="P1071" s="10">
        <v>6.5</v>
      </c>
    </row>
    <row r="1072" spans="1:16" x14ac:dyDescent="0.3">
      <c r="A1072" s="3" t="s">
        <v>14401</v>
      </c>
      <c r="B1072">
        <v>195144829.69999999</v>
      </c>
      <c r="O1072" s="3" t="s">
        <v>14401</v>
      </c>
      <c r="P1072" s="10">
        <v>6.85</v>
      </c>
    </row>
    <row r="1073" spans="1:16" x14ac:dyDescent="0.3">
      <c r="A1073" s="3" t="s">
        <v>12711</v>
      </c>
      <c r="B1073">
        <v>1758689</v>
      </c>
      <c r="O1073" s="3" t="s">
        <v>12711</v>
      </c>
      <c r="P1073" s="10">
        <v>7.6</v>
      </c>
    </row>
    <row r="1074" spans="1:16" x14ac:dyDescent="0.3">
      <c r="A1074" s="3" t="s">
        <v>1181</v>
      </c>
      <c r="B1074">
        <v>12534817</v>
      </c>
      <c r="O1074" s="3" t="s">
        <v>1181</v>
      </c>
      <c r="P1074" s="10">
        <v>5.5</v>
      </c>
    </row>
    <row r="1075" spans="1:16" x14ac:dyDescent="0.3">
      <c r="A1075" s="3" t="s">
        <v>19400</v>
      </c>
      <c r="B1075">
        <v>53329150</v>
      </c>
      <c r="O1075" s="3" t="s">
        <v>19400</v>
      </c>
      <c r="P1075" s="10">
        <v>5.3</v>
      </c>
    </row>
    <row r="1076" spans="1:16" x14ac:dyDescent="0.3">
      <c r="A1076" s="3" t="s">
        <v>16619</v>
      </c>
      <c r="B1076">
        <v>43551154</v>
      </c>
      <c r="O1076" s="3" t="s">
        <v>16619</v>
      </c>
      <c r="P1076" s="10">
        <v>7.5</v>
      </c>
    </row>
    <row r="1077" spans="1:16" x14ac:dyDescent="0.3">
      <c r="A1077" s="3" t="s">
        <v>4317</v>
      </c>
      <c r="B1077">
        <v>1262091</v>
      </c>
      <c r="O1077" s="3" t="s">
        <v>4317</v>
      </c>
      <c r="P1077" s="10">
        <v>6.2</v>
      </c>
    </row>
    <row r="1078" spans="1:16" x14ac:dyDescent="0.3">
      <c r="A1078" s="3" t="s">
        <v>2704</v>
      </c>
      <c r="B1078">
        <v>14340814.444444444</v>
      </c>
      <c r="O1078" s="3" t="s">
        <v>2704</v>
      </c>
      <c r="P1078" s="10">
        <v>6.0888888888888886</v>
      </c>
    </row>
    <row r="1079" spans="1:16" x14ac:dyDescent="0.3">
      <c r="A1079" s="3" t="s">
        <v>6360</v>
      </c>
      <c r="B1079">
        <v>40766041</v>
      </c>
      <c r="O1079" s="3" t="s">
        <v>6360</v>
      </c>
      <c r="P1079" s="10">
        <v>6.5</v>
      </c>
    </row>
    <row r="1080" spans="1:16" x14ac:dyDescent="0.3">
      <c r="A1080" s="3" t="s">
        <v>10604</v>
      </c>
      <c r="B1080">
        <v>22296910.333333332</v>
      </c>
      <c r="O1080" s="3" t="s">
        <v>10604</v>
      </c>
      <c r="P1080" s="10">
        <v>6.0999999999999988</v>
      </c>
    </row>
    <row r="1081" spans="1:16" x14ac:dyDescent="0.3">
      <c r="A1081" s="3" t="s">
        <v>2915</v>
      </c>
      <c r="B1081">
        <v>849915</v>
      </c>
      <c r="O1081" s="3" t="s">
        <v>2915</v>
      </c>
      <c r="P1081" s="10">
        <v>7.4</v>
      </c>
    </row>
    <row r="1082" spans="1:16" x14ac:dyDescent="0.3">
      <c r="A1082" s="3" t="s">
        <v>3942</v>
      </c>
      <c r="B1082">
        <v>2101633.5</v>
      </c>
      <c r="O1082" s="3" t="s">
        <v>3942</v>
      </c>
      <c r="P1082" s="10">
        <v>7.15</v>
      </c>
    </row>
    <row r="1083" spans="1:16" x14ac:dyDescent="0.3">
      <c r="A1083" s="3" t="s">
        <v>1523</v>
      </c>
      <c r="B1083">
        <v>5481287.625</v>
      </c>
      <c r="O1083" s="3" t="s">
        <v>1523</v>
      </c>
      <c r="P1083" s="10">
        <v>6.6250000000000009</v>
      </c>
    </row>
    <row r="1084" spans="1:16" x14ac:dyDescent="0.3">
      <c r="A1084" s="3" t="s">
        <v>11253</v>
      </c>
      <c r="B1084">
        <v>120946284.25</v>
      </c>
      <c r="O1084" s="3" t="s">
        <v>11253</v>
      </c>
      <c r="P1084" s="10">
        <v>7.1250000000000009</v>
      </c>
    </row>
    <row r="1085" spans="1:16" x14ac:dyDescent="0.3">
      <c r="A1085" s="3" t="s">
        <v>19970</v>
      </c>
      <c r="B1085">
        <v>5079219</v>
      </c>
      <c r="O1085" s="3" t="s">
        <v>19970</v>
      </c>
      <c r="P1085" s="10">
        <v>7.2</v>
      </c>
    </row>
    <row r="1086" spans="1:16" x14ac:dyDescent="0.3">
      <c r="A1086" s="3" t="s">
        <v>9790</v>
      </c>
      <c r="B1086">
        <v>106262514.14285715</v>
      </c>
      <c r="O1086" s="3" t="s">
        <v>9790</v>
      </c>
      <c r="P1086" s="10">
        <v>6.6571428571428575</v>
      </c>
    </row>
    <row r="1087" spans="1:16" x14ac:dyDescent="0.3">
      <c r="A1087" s="3" t="s">
        <v>13079</v>
      </c>
      <c r="B1087">
        <v>47302026</v>
      </c>
      <c r="O1087" s="3" t="s">
        <v>13079</v>
      </c>
      <c r="P1087" s="10">
        <v>3.7</v>
      </c>
    </row>
    <row r="1088" spans="1:16" x14ac:dyDescent="0.3">
      <c r="A1088" s="3" t="s">
        <v>580</v>
      </c>
      <c r="B1088">
        <v>53760088.545454547</v>
      </c>
      <c r="O1088" s="3" t="s">
        <v>580</v>
      </c>
      <c r="P1088" s="10">
        <v>5.6545454545454543</v>
      </c>
    </row>
    <row r="1089" spans="1:16" x14ac:dyDescent="0.3">
      <c r="A1089" s="3" t="s">
        <v>10115</v>
      </c>
      <c r="B1089">
        <v>2982011</v>
      </c>
      <c r="O1089" s="3" t="s">
        <v>10115</v>
      </c>
      <c r="P1089" s="10">
        <v>7.7</v>
      </c>
    </row>
    <row r="1090" spans="1:16" x14ac:dyDescent="0.3">
      <c r="A1090" s="3" t="s">
        <v>1740</v>
      </c>
      <c r="B1090">
        <v>2044892</v>
      </c>
      <c r="O1090" s="3" t="s">
        <v>1740</v>
      </c>
      <c r="P1090" s="10">
        <v>7</v>
      </c>
    </row>
    <row r="1091" spans="1:16" x14ac:dyDescent="0.3">
      <c r="A1091" s="3" t="s">
        <v>122</v>
      </c>
      <c r="B1091">
        <v>28474468</v>
      </c>
      <c r="O1091" s="3" t="s">
        <v>122</v>
      </c>
      <c r="P1091" s="10">
        <v>6.1285714285714281</v>
      </c>
    </row>
    <row r="1092" spans="1:16" x14ac:dyDescent="0.3">
      <c r="A1092" s="3" t="s">
        <v>18149</v>
      </c>
      <c r="B1092">
        <v>97542952</v>
      </c>
      <c r="O1092" s="3" t="s">
        <v>18149</v>
      </c>
      <c r="P1092" s="10">
        <v>6.5</v>
      </c>
    </row>
    <row r="1093" spans="1:16" x14ac:dyDescent="0.3">
      <c r="A1093" s="3" t="s">
        <v>6799</v>
      </c>
      <c r="B1093">
        <v>5013090</v>
      </c>
      <c r="O1093" s="3" t="s">
        <v>6799</v>
      </c>
      <c r="P1093" s="10">
        <v>6.9</v>
      </c>
    </row>
    <row r="1094" spans="1:16" x14ac:dyDescent="0.3">
      <c r="A1094" s="3" t="s">
        <v>3178</v>
      </c>
      <c r="B1094">
        <v>20205757</v>
      </c>
      <c r="O1094" s="3" t="s">
        <v>3178</v>
      </c>
      <c r="P1094" s="10">
        <v>6.6</v>
      </c>
    </row>
    <row r="1095" spans="1:16" x14ac:dyDescent="0.3">
      <c r="A1095" s="3" t="s">
        <v>9970</v>
      </c>
      <c r="B1095">
        <v>1843643</v>
      </c>
      <c r="O1095" s="3" t="s">
        <v>9970</v>
      </c>
      <c r="P1095" s="10">
        <v>6.55</v>
      </c>
    </row>
    <row r="1096" spans="1:16" x14ac:dyDescent="0.3">
      <c r="A1096" s="3" t="s">
        <v>7527</v>
      </c>
      <c r="B1096">
        <v>42057247.333333336</v>
      </c>
      <c r="O1096" s="3" t="s">
        <v>7527</v>
      </c>
      <c r="P1096" s="10">
        <v>5.6333333333333329</v>
      </c>
    </row>
    <row r="1097" spans="1:16" x14ac:dyDescent="0.3">
      <c r="A1097" s="3" t="s">
        <v>13799</v>
      </c>
      <c r="B1097">
        <v>43695708</v>
      </c>
      <c r="O1097" s="3" t="s">
        <v>13799</v>
      </c>
      <c r="P1097" s="10">
        <v>7.15</v>
      </c>
    </row>
    <row r="1098" spans="1:16" x14ac:dyDescent="0.3">
      <c r="A1098" s="3" t="s">
        <v>1951</v>
      </c>
      <c r="B1098">
        <v>20205757</v>
      </c>
      <c r="O1098" s="3" t="s">
        <v>1951</v>
      </c>
      <c r="P1098" s="10">
        <v>4.5</v>
      </c>
    </row>
    <row r="1099" spans="1:16" x14ac:dyDescent="0.3">
      <c r="A1099" s="3" t="s">
        <v>17507</v>
      </c>
      <c r="B1099">
        <v>68264022</v>
      </c>
      <c r="O1099" s="3" t="s">
        <v>17507</v>
      </c>
      <c r="P1099" s="10">
        <v>7.8</v>
      </c>
    </row>
    <row r="1100" spans="1:16" x14ac:dyDescent="0.3">
      <c r="A1100" s="3" t="s">
        <v>19028</v>
      </c>
      <c r="B1100">
        <v>17835162</v>
      </c>
      <c r="O1100" s="3" t="s">
        <v>19028</v>
      </c>
      <c r="P1100" s="10">
        <v>5.0999999999999996</v>
      </c>
    </row>
    <row r="1101" spans="1:16" x14ac:dyDescent="0.3">
      <c r="A1101" s="3" t="s">
        <v>9844</v>
      </c>
      <c r="B1101">
        <v>25558686.333333332</v>
      </c>
      <c r="O1101" s="3" t="s">
        <v>9844</v>
      </c>
      <c r="P1101" s="10">
        <v>6.7333333333333334</v>
      </c>
    </row>
    <row r="1102" spans="1:16" x14ac:dyDescent="0.3">
      <c r="A1102" s="3" t="s">
        <v>15984</v>
      </c>
      <c r="B1102">
        <v>91509154</v>
      </c>
      <c r="O1102" s="3" t="s">
        <v>15984</v>
      </c>
      <c r="P1102" s="10">
        <v>5.5</v>
      </c>
    </row>
    <row r="1103" spans="1:16" x14ac:dyDescent="0.3">
      <c r="A1103" s="3" t="s">
        <v>5954</v>
      </c>
      <c r="B1103">
        <v>1494969</v>
      </c>
      <c r="O1103" s="3" t="s">
        <v>5954</v>
      </c>
      <c r="P1103" s="10">
        <v>5.6</v>
      </c>
    </row>
    <row r="1104" spans="1:16" x14ac:dyDescent="0.3">
      <c r="A1104" s="3" t="s">
        <v>9260</v>
      </c>
      <c r="B1104">
        <v>9871065</v>
      </c>
      <c r="O1104" s="3" t="s">
        <v>9260</v>
      </c>
      <c r="P1104" s="10">
        <v>5.4</v>
      </c>
    </row>
    <row r="1105" spans="1:16" x14ac:dyDescent="0.3">
      <c r="A1105" s="3" t="s">
        <v>3982</v>
      </c>
      <c r="B1105">
        <v>77443870</v>
      </c>
      <c r="O1105" s="3" t="s">
        <v>3982</v>
      </c>
      <c r="P1105" s="10">
        <v>6.2583333333333337</v>
      </c>
    </row>
    <row r="1106" spans="1:16" x14ac:dyDescent="0.3">
      <c r="A1106" s="3" t="s">
        <v>4702</v>
      </c>
      <c r="B1106">
        <v>5344577</v>
      </c>
      <c r="O1106" s="3" t="s">
        <v>4702</v>
      </c>
      <c r="P1106" s="10">
        <v>6.2</v>
      </c>
    </row>
    <row r="1107" spans="1:16" x14ac:dyDescent="0.3">
      <c r="A1107" s="3" t="s">
        <v>14864</v>
      </c>
      <c r="B1107">
        <v>3269736</v>
      </c>
      <c r="O1107" s="3" t="s">
        <v>14864</v>
      </c>
      <c r="P1107" s="10">
        <v>4.5999999999999996</v>
      </c>
    </row>
    <row r="1108" spans="1:16" x14ac:dyDescent="0.3">
      <c r="A1108" s="3" t="s">
        <v>10551</v>
      </c>
      <c r="B1108">
        <v>172540088.33333334</v>
      </c>
      <c r="O1108" s="3" t="s">
        <v>10551</v>
      </c>
      <c r="P1108" s="10">
        <v>6.2666666666666666</v>
      </c>
    </row>
    <row r="1109" spans="1:16" x14ac:dyDescent="0.3">
      <c r="A1109" s="3" t="s">
        <v>19187</v>
      </c>
      <c r="B1109">
        <v>158272905</v>
      </c>
      <c r="O1109" s="3" t="s">
        <v>19187</v>
      </c>
      <c r="P1109" s="10">
        <v>6.4</v>
      </c>
    </row>
    <row r="1110" spans="1:16" x14ac:dyDescent="0.3">
      <c r="A1110" s="3" t="s">
        <v>9731</v>
      </c>
      <c r="B1110">
        <v>9615840</v>
      </c>
      <c r="O1110" s="3" t="s">
        <v>9731</v>
      </c>
      <c r="P1110" s="10">
        <v>3.7</v>
      </c>
    </row>
    <row r="1111" spans="1:16" x14ac:dyDescent="0.3">
      <c r="A1111" s="3" t="s">
        <v>20549</v>
      </c>
      <c r="B1111">
        <v>40140972</v>
      </c>
      <c r="O1111" s="3" t="s">
        <v>20549</v>
      </c>
      <c r="P1111" s="10">
        <v>4.3</v>
      </c>
    </row>
    <row r="1112" spans="1:16" x14ac:dyDescent="0.3">
      <c r="A1112" s="3" t="s">
        <v>9985</v>
      </c>
      <c r="B1112">
        <v>3753929</v>
      </c>
      <c r="O1112" s="3" t="s">
        <v>9985</v>
      </c>
      <c r="P1112" s="10">
        <v>8.1999999999999993</v>
      </c>
    </row>
    <row r="1113" spans="1:16" x14ac:dyDescent="0.3">
      <c r="A1113" s="3" t="s">
        <v>4303</v>
      </c>
      <c r="B1113">
        <v>1180044</v>
      </c>
      <c r="O1113" s="3" t="s">
        <v>4303</v>
      </c>
      <c r="P1113" s="10">
        <v>5.25</v>
      </c>
    </row>
    <row r="1114" spans="1:16" x14ac:dyDescent="0.3">
      <c r="A1114" s="3" t="s">
        <v>7395</v>
      </c>
      <c r="B1114">
        <v>62407425</v>
      </c>
      <c r="O1114" s="3" t="s">
        <v>7395</v>
      </c>
      <c r="P1114" s="10">
        <v>5.3</v>
      </c>
    </row>
    <row r="1115" spans="1:16" x14ac:dyDescent="0.3">
      <c r="A1115" s="3" t="s">
        <v>13209</v>
      </c>
      <c r="B1115">
        <v>265180837.5</v>
      </c>
      <c r="O1115" s="3" t="s">
        <v>13209</v>
      </c>
      <c r="P1115" s="10">
        <v>5.0750000000000002</v>
      </c>
    </row>
    <row r="1116" spans="1:16" x14ac:dyDescent="0.3">
      <c r="A1116" s="3" t="s">
        <v>3340</v>
      </c>
      <c r="B1116">
        <v>591366</v>
      </c>
      <c r="O1116" s="3" t="s">
        <v>3340</v>
      </c>
      <c r="P1116" s="10">
        <v>6.8</v>
      </c>
    </row>
    <row r="1117" spans="1:16" x14ac:dyDescent="0.3">
      <c r="A1117" s="3" t="s">
        <v>7289</v>
      </c>
      <c r="B1117">
        <v>7993039</v>
      </c>
      <c r="O1117" s="3" t="s">
        <v>7289</v>
      </c>
      <c r="P1117" s="10">
        <v>7.6</v>
      </c>
    </row>
    <row r="1118" spans="1:16" x14ac:dyDescent="0.3">
      <c r="A1118" s="3" t="s">
        <v>11885</v>
      </c>
      <c r="B1118">
        <v>33788161</v>
      </c>
      <c r="O1118" s="3" t="s">
        <v>11885</v>
      </c>
      <c r="P1118" s="10">
        <v>6.8</v>
      </c>
    </row>
    <row r="1119" spans="1:16" x14ac:dyDescent="0.3">
      <c r="A1119" s="3" t="s">
        <v>17053</v>
      </c>
      <c r="B1119">
        <v>606004584.5</v>
      </c>
      <c r="O1119" s="3" t="s">
        <v>17053</v>
      </c>
      <c r="P1119" s="10">
        <v>6.0500000000000007</v>
      </c>
    </row>
    <row r="1120" spans="1:16" x14ac:dyDescent="0.3">
      <c r="A1120" s="3" t="s">
        <v>3817</v>
      </c>
      <c r="B1120">
        <v>15236070.5</v>
      </c>
      <c r="O1120" s="3" t="s">
        <v>3817</v>
      </c>
      <c r="P1120" s="10">
        <v>6.8</v>
      </c>
    </row>
    <row r="1121" spans="1:16" x14ac:dyDescent="0.3">
      <c r="A1121" s="3" t="s">
        <v>7631</v>
      </c>
      <c r="B1121">
        <v>2570550</v>
      </c>
      <c r="O1121" s="3" t="s">
        <v>7631</v>
      </c>
      <c r="P1121" s="10">
        <v>5.0999999999999996</v>
      </c>
    </row>
    <row r="1122" spans="1:16" x14ac:dyDescent="0.3">
      <c r="A1122" s="3" t="s">
        <v>175</v>
      </c>
      <c r="B1122">
        <v>11611208.75</v>
      </c>
      <c r="O1122" s="3" t="s">
        <v>175</v>
      </c>
      <c r="P1122" s="10">
        <v>6.0749999999999993</v>
      </c>
    </row>
    <row r="1123" spans="1:16" x14ac:dyDescent="0.3">
      <c r="A1123" s="3" t="s">
        <v>10045</v>
      </c>
      <c r="B1123">
        <v>12658873.333333334</v>
      </c>
      <c r="O1123" s="3" t="s">
        <v>10045</v>
      </c>
      <c r="P1123" s="10">
        <v>7.0333333333333341</v>
      </c>
    </row>
    <row r="1124" spans="1:16" x14ac:dyDescent="0.3">
      <c r="A1124" s="3" t="s">
        <v>7237</v>
      </c>
      <c r="B1124">
        <v>27463899.5</v>
      </c>
      <c r="O1124" s="3" t="s">
        <v>7237</v>
      </c>
      <c r="P1124" s="10">
        <v>6.625</v>
      </c>
    </row>
    <row r="1125" spans="1:16" x14ac:dyDescent="0.3">
      <c r="A1125" s="3" t="s">
        <v>15427</v>
      </c>
      <c r="B1125">
        <v>61103954.333333336</v>
      </c>
      <c r="O1125" s="3" t="s">
        <v>15427</v>
      </c>
      <c r="P1125" s="10">
        <v>6.2</v>
      </c>
    </row>
    <row r="1126" spans="1:16" x14ac:dyDescent="0.3">
      <c r="A1126" s="3" t="s">
        <v>11134</v>
      </c>
      <c r="B1126">
        <v>79457888.947368428</v>
      </c>
      <c r="O1126" s="3" t="s">
        <v>11134</v>
      </c>
      <c r="P1126" s="10">
        <v>6.2947368421052632</v>
      </c>
    </row>
    <row r="1127" spans="1:16" x14ac:dyDescent="0.3">
      <c r="A1127" s="3" t="s">
        <v>17417</v>
      </c>
      <c r="B1127">
        <v>154944797.80000001</v>
      </c>
      <c r="O1127" s="3" t="s">
        <v>17417</v>
      </c>
      <c r="P1127" s="10">
        <v>6.4600000000000009</v>
      </c>
    </row>
    <row r="1128" spans="1:16" x14ac:dyDescent="0.3">
      <c r="A1128" s="3" t="s">
        <v>20909</v>
      </c>
      <c r="B1128">
        <v>730762</v>
      </c>
      <c r="O1128" s="3" t="s">
        <v>20909</v>
      </c>
      <c r="P1128" s="10">
        <v>5.3</v>
      </c>
    </row>
    <row r="1129" spans="1:16" x14ac:dyDescent="0.3">
      <c r="A1129" s="3" t="s">
        <v>11465</v>
      </c>
      <c r="B1129">
        <v>27264084.25</v>
      </c>
      <c r="O1129" s="3" t="s">
        <v>11465</v>
      </c>
      <c r="P1129" s="10">
        <v>7.2750000000000004</v>
      </c>
    </row>
    <row r="1130" spans="1:16" x14ac:dyDescent="0.3">
      <c r="A1130" s="3" t="s">
        <v>16449</v>
      </c>
      <c r="B1130">
        <v>422970043.75</v>
      </c>
      <c r="O1130" s="3" t="s">
        <v>16449</v>
      </c>
      <c r="P1130" s="10">
        <v>7.45</v>
      </c>
    </row>
    <row r="1131" spans="1:16" x14ac:dyDescent="0.3">
      <c r="A1131" s="3" t="s">
        <v>11756</v>
      </c>
      <c r="B1131">
        <v>20690503.25</v>
      </c>
      <c r="O1131" s="3" t="s">
        <v>11756</v>
      </c>
      <c r="P1131" s="10">
        <v>6.3000000000000007</v>
      </c>
    </row>
    <row r="1132" spans="1:16" x14ac:dyDescent="0.3">
      <c r="A1132" s="3" t="s">
        <v>13920</v>
      </c>
      <c r="B1132">
        <v>81979826</v>
      </c>
      <c r="O1132" s="3" t="s">
        <v>13920</v>
      </c>
      <c r="P1132" s="10">
        <v>5.9</v>
      </c>
    </row>
    <row r="1133" spans="1:16" x14ac:dyDescent="0.3">
      <c r="A1133" s="3" t="s">
        <v>10377</v>
      </c>
      <c r="B1133">
        <v>19889299</v>
      </c>
      <c r="O1133" s="3" t="s">
        <v>10377</v>
      </c>
      <c r="P1133" s="10">
        <v>5.6</v>
      </c>
    </row>
    <row r="1134" spans="1:16" x14ac:dyDescent="0.3">
      <c r="A1134" s="3" t="s">
        <v>14761</v>
      </c>
      <c r="B1134">
        <v>78244370</v>
      </c>
      <c r="O1134" s="3" t="s">
        <v>14761</v>
      </c>
      <c r="P1134" s="10">
        <v>7.5</v>
      </c>
    </row>
    <row r="1135" spans="1:16" x14ac:dyDescent="0.3">
      <c r="A1135" s="3" t="s">
        <v>447</v>
      </c>
      <c r="B1135">
        <v>167451</v>
      </c>
      <c r="O1135" s="3" t="s">
        <v>447</v>
      </c>
      <c r="P1135" s="10">
        <v>7.9</v>
      </c>
    </row>
    <row r="1136" spans="1:16" x14ac:dyDescent="0.3">
      <c r="A1136" s="3" t="s">
        <v>7821</v>
      </c>
      <c r="B1136">
        <v>26549852.75</v>
      </c>
      <c r="O1136" s="3" t="s">
        <v>7821</v>
      </c>
      <c r="P1136" s="10">
        <v>6.9749999999999996</v>
      </c>
    </row>
    <row r="1137" spans="1:16" x14ac:dyDescent="0.3">
      <c r="A1137" s="3" t="s">
        <v>5946</v>
      </c>
      <c r="B1137">
        <v>1217084</v>
      </c>
      <c r="O1137" s="3" t="s">
        <v>5946</v>
      </c>
      <c r="P1137" s="10">
        <v>7.3</v>
      </c>
    </row>
    <row r="1138" spans="1:16" x14ac:dyDescent="0.3">
      <c r="A1138" s="3" t="s">
        <v>4492</v>
      </c>
      <c r="B1138">
        <v>32319885.684210528</v>
      </c>
      <c r="O1138" s="3" t="s">
        <v>4492</v>
      </c>
      <c r="P1138" s="10">
        <v>5.6105263157894738</v>
      </c>
    </row>
    <row r="1139" spans="1:16" x14ac:dyDescent="0.3">
      <c r="A1139" s="3" t="s">
        <v>3310</v>
      </c>
      <c r="B1139">
        <v>2016851</v>
      </c>
      <c r="O1139" s="3" t="s">
        <v>3310</v>
      </c>
      <c r="P1139" s="10">
        <v>7.4</v>
      </c>
    </row>
    <row r="1140" spans="1:16" x14ac:dyDescent="0.3">
      <c r="A1140" s="3" t="s">
        <v>17787</v>
      </c>
      <c r="B1140">
        <v>29664140</v>
      </c>
      <c r="O1140" s="3" t="s">
        <v>17787</v>
      </c>
      <c r="P1140" s="10">
        <v>7.9</v>
      </c>
    </row>
    <row r="1141" spans="1:16" x14ac:dyDescent="0.3">
      <c r="A1141" s="3" t="s">
        <v>4526</v>
      </c>
      <c r="B1141">
        <v>3975244</v>
      </c>
      <c r="O1141" s="3" t="s">
        <v>4526</v>
      </c>
      <c r="P1141" s="10">
        <v>7.6</v>
      </c>
    </row>
    <row r="1142" spans="1:16" x14ac:dyDescent="0.3">
      <c r="A1142" s="3" t="s">
        <v>15756</v>
      </c>
      <c r="B1142">
        <v>3179014</v>
      </c>
      <c r="O1142" s="3" t="s">
        <v>15756</v>
      </c>
      <c r="P1142" s="10">
        <v>7</v>
      </c>
    </row>
    <row r="1143" spans="1:16" x14ac:dyDescent="0.3">
      <c r="A1143" s="3" t="s">
        <v>650</v>
      </c>
      <c r="B1143">
        <v>44197119.814814813</v>
      </c>
      <c r="O1143" s="3" t="s">
        <v>650</v>
      </c>
      <c r="P1143" s="10">
        <v>6.7666666666666648</v>
      </c>
    </row>
    <row r="1144" spans="1:16" x14ac:dyDescent="0.3">
      <c r="A1144" s="3" t="s">
        <v>3382</v>
      </c>
      <c r="B1144">
        <v>17351031.399999999</v>
      </c>
      <c r="O1144" s="3" t="s">
        <v>3382</v>
      </c>
      <c r="P1144" s="10">
        <v>6.62</v>
      </c>
    </row>
    <row r="1145" spans="1:16" x14ac:dyDescent="0.3">
      <c r="A1145" s="3" t="s">
        <v>6609</v>
      </c>
      <c r="B1145">
        <v>20644483</v>
      </c>
      <c r="O1145" s="3" t="s">
        <v>6609</v>
      </c>
      <c r="P1145" s="10">
        <v>5.5</v>
      </c>
    </row>
    <row r="1146" spans="1:16" x14ac:dyDescent="0.3">
      <c r="A1146" s="3" t="s">
        <v>2725</v>
      </c>
      <c r="B1146">
        <v>117789860.16666667</v>
      </c>
      <c r="O1146" s="3" t="s">
        <v>2725</v>
      </c>
      <c r="P1146" s="10">
        <v>6.2</v>
      </c>
    </row>
    <row r="1147" spans="1:16" x14ac:dyDescent="0.3">
      <c r="A1147" s="3" t="s">
        <v>6513</v>
      </c>
      <c r="B1147">
        <v>14061361</v>
      </c>
      <c r="O1147" s="3" t="s">
        <v>6513</v>
      </c>
      <c r="P1147" s="10">
        <v>6</v>
      </c>
    </row>
    <row r="1148" spans="1:16" x14ac:dyDescent="0.3">
      <c r="A1148" s="3" t="s">
        <v>1871</v>
      </c>
      <c r="B1148">
        <v>5301085</v>
      </c>
      <c r="O1148" s="3" t="s">
        <v>1871</v>
      </c>
      <c r="P1148" s="10">
        <v>3.8</v>
      </c>
    </row>
    <row r="1149" spans="1:16" x14ac:dyDescent="0.3">
      <c r="A1149" s="3" t="s">
        <v>2680</v>
      </c>
      <c r="B1149">
        <v>1642207</v>
      </c>
      <c r="O1149" s="3" t="s">
        <v>2680</v>
      </c>
      <c r="P1149" s="10">
        <v>6.95</v>
      </c>
    </row>
    <row r="1150" spans="1:16" x14ac:dyDescent="0.3">
      <c r="A1150" s="3" t="s">
        <v>11389</v>
      </c>
      <c r="B1150">
        <v>47737094</v>
      </c>
      <c r="O1150" s="3" t="s">
        <v>11389</v>
      </c>
      <c r="P1150" s="10">
        <v>4</v>
      </c>
    </row>
    <row r="1151" spans="1:16" x14ac:dyDescent="0.3">
      <c r="A1151" s="3" t="s">
        <v>10212</v>
      </c>
      <c r="B1151">
        <v>146125</v>
      </c>
      <c r="O1151" s="3" t="s">
        <v>10212</v>
      </c>
      <c r="P1151" s="10">
        <v>6.6</v>
      </c>
    </row>
    <row r="1152" spans="1:16" x14ac:dyDescent="0.3">
      <c r="A1152" s="3" t="s">
        <v>9180</v>
      </c>
      <c r="B1152">
        <v>167609433</v>
      </c>
      <c r="O1152" s="3" t="s">
        <v>9180</v>
      </c>
      <c r="P1152" s="10">
        <v>6.8000000000000007</v>
      </c>
    </row>
    <row r="1153" spans="1:16" x14ac:dyDescent="0.3">
      <c r="A1153" s="3" t="s">
        <v>18605</v>
      </c>
      <c r="B1153">
        <v>7253160</v>
      </c>
      <c r="O1153" s="3" t="s">
        <v>18605</v>
      </c>
      <c r="P1153" s="10">
        <v>7.7</v>
      </c>
    </row>
    <row r="1154" spans="1:16" x14ac:dyDescent="0.3">
      <c r="A1154" s="3" t="s">
        <v>18315</v>
      </c>
      <c r="B1154">
        <v>678604</v>
      </c>
      <c r="O1154" s="3" t="s">
        <v>18315</v>
      </c>
      <c r="P1154" s="10">
        <v>5.7</v>
      </c>
    </row>
    <row r="1155" spans="1:16" x14ac:dyDescent="0.3">
      <c r="A1155" s="3" t="s">
        <v>13607</v>
      </c>
      <c r="B1155">
        <v>10275509</v>
      </c>
      <c r="O1155" s="3" t="s">
        <v>13607</v>
      </c>
      <c r="P1155" s="10">
        <v>6.7</v>
      </c>
    </row>
    <row r="1156" spans="1:16" x14ac:dyDescent="0.3">
      <c r="A1156" s="3" t="s">
        <v>8075</v>
      </c>
      <c r="B1156">
        <v>6159269</v>
      </c>
      <c r="O1156" s="3" t="s">
        <v>8075</v>
      </c>
      <c r="P1156" s="10">
        <v>7.5</v>
      </c>
    </row>
    <row r="1157" spans="1:16" x14ac:dyDescent="0.3">
      <c r="A1157" s="3" t="s">
        <v>19583</v>
      </c>
      <c r="B1157">
        <v>98932</v>
      </c>
      <c r="O1157" s="3" t="s">
        <v>19583</v>
      </c>
      <c r="P1157" s="10">
        <v>6.8</v>
      </c>
    </row>
    <row r="1158" spans="1:16" x14ac:dyDescent="0.3">
      <c r="A1158" s="3" t="s">
        <v>16795</v>
      </c>
      <c r="B1158">
        <v>80547866</v>
      </c>
      <c r="O1158" s="3" t="s">
        <v>16795</v>
      </c>
      <c r="P1158" s="10">
        <v>3.4</v>
      </c>
    </row>
    <row r="1159" spans="1:16" x14ac:dyDescent="0.3">
      <c r="A1159" s="3" t="s">
        <v>17801</v>
      </c>
      <c r="B1159">
        <v>7396</v>
      </c>
      <c r="O1159" s="3" t="s">
        <v>17801</v>
      </c>
      <c r="P1159" s="10">
        <v>6.7</v>
      </c>
    </row>
    <row r="1160" spans="1:16" x14ac:dyDescent="0.3">
      <c r="A1160" s="3" t="s">
        <v>9683</v>
      </c>
      <c r="B1160">
        <v>55361265.846153848</v>
      </c>
      <c r="O1160" s="3" t="s">
        <v>9683</v>
      </c>
      <c r="P1160" s="10">
        <v>5.838461538461539</v>
      </c>
    </row>
    <row r="1161" spans="1:16" x14ac:dyDescent="0.3">
      <c r="A1161" s="3" t="s">
        <v>12143</v>
      </c>
      <c r="B1161">
        <v>12806614</v>
      </c>
      <c r="O1161" s="3" t="s">
        <v>12143</v>
      </c>
      <c r="P1161" s="10">
        <v>6.1</v>
      </c>
    </row>
    <row r="1162" spans="1:16" x14ac:dyDescent="0.3">
      <c r="A1162" s="3" t="s">
        <v>1491</v>
      </c>
      <c r="B1162">
        <v>92921203</v>
      </c>
      <c r="O1162" s="3" t="s">
        <v>1491</v>
      </c>
      <c r="P1162" s="10">
        <v>6.2</v>
      </c>
    </row>
    <row r="1163" spans="1:16" x14ac:dyDescent="0.3">
      <c r="A1163" s="3" t="s">
        <v>15716</v>
      </c>
      <c r="B1163">
        <v>41319906</v>
      </c>
      <c r="O1163" s="3" t="s">
        <v>15716</v>
      </c>
      <c r="P1163" s="10">
        <v>5.9</v>
      </c>
    </row>
    <row r="1164" spans="1:16" x14ac:dyDescent="0.3">
      <c r="A1164" s="3" t="s">
        <v>2857</v>
      </c>
      <c r="B1164">
        <v>35108880</v>
      </c>
      <c r="O1164" s="3" t="s">
        <v>2857</v>
      </c>
      <c r="P1164" s="10">
        <v>6.3999999999999995</v>
      </c>
    </row>
    <row r="1165" spans="1:16" x14ac:dyDescent="0.3">
      <c r="A1165" s="3" t="s">
        <v>13404</v>
      </c>
      <c r="B1165">
        <v>50529142.428571425</v>
      </c>
      <c r="O1165" s="3" t="s">
        <v>13404</v>
      </c>
      <c r="P1165" s="10">
        <v>6.1857142857142851</v>
      </c>
    </row>
    <row r="1166" spans="1:16" x14ac:dyDescent="0.3">
      <c r="A1166" s="3" t="s">
        <v>4903</v>
      </c>
      <c r="B1166">
        <v>5119863.4285714282</v>
      </c>
      <c r="O1166" s="3" t="s">
        <v>4903</v>
      </c>
      <c r="P1166" s="10">
        <v>6.1428571428571432</v>
      </c>
    </row>
    <row r="1167" spans="1:16" x14ac:dyDescent="0.3">
      <c r="A1167" s="3" t="s">
        <v>16610</v>
      </c>
      <c r="B1167">
        <v>363155912.69999999</v>
      </c>
      <c r="O1167" s="3" t="s">
        <v>16610</v>
      </c>
      <c r="P1167" s="10">
        <v>6.75</v>
      </c>
    </row>
    <row r="1168" spans="1:16" x14ac:dyDescent="0.3">
      <c r="A1168" s="3" t="s">
        <v>9609</v>
      </c>
      <c r="B1168">
        <v>76987926.272727266</v>
      </c>
      <c r="O1168" s="3" t="s">
        <v>9609</v>
      </c>
      <c r="P1168" s="10">
        <v>5.790909090909091</v>
      </c>
    </row>
    <row r="1169" spans="1:16" x14ac:dyDescent="0.3">
      <c r="A1169" s="3" t="s">
        <v>9494</v>
      </c>
      <c r="B1169">
        <v>63731087</v>
      </c>
      <c r="O1169" s="3" t="s">
        <v>9494</v>
      </c>
      <c r="P1169" s="10">
        <v>5.6333333333333329</v>
      </c>
    </row>
    <row r="1170" spans="1:16" x14ac:dyDescent="0.3">
      <c r="A1170" s="3" t="s">
        <v>11512</v>
      </c>
      <c r="B1170">
        <v>38574362</v>
      </c>
      <c r="O1170" s="3" t="s">
        <v>11512</v>
      </c>
      <c r="P1170" s="10">
        <v>4.3</v>
      </c>
    </row>
    <row r="1171" spans="1:16" x14ac:dyDescent="0.3">
      <c r="A1171" s="3" t="s">
        <v>570</v>
      </c>
      <c r="B1171">
        <v>14225876</v>
      </c>
      <c r="O1171" s="3" t="s">
        <v>570</v>
      </c>
      <c r="P1171" s="10">
        <v>6.8</v>
      </c>
    </row>
    <row r="1172" spans="1:16" x14ac:dyDescent="0.3">
      <c r="A1172" s="3" t="s">
        <v>4880</v>
      </c>
      <c r="B1172">
        <v>9797098</v>
      </c>
      <c r="O1172" s="3" t="s">
        <v>4880</v>
      </c>
      <c r="P1172" s="10">
        <v>5.6</v>
      </c>
    </row>
    <row r="1173" spans="1:16" x14ac:dyDescent="0.3">
      <c r="A1173" s="3" t="s">
        <v>8967</v>
      </c>
      <c r="B1173">
        <v>26440187.333333332</v>
      </c>
      <c r="O1173" s="3" t="s">
        <v>8967</v>
      </c>
      <c r="P1173" s="10">
        <v>5.833333333333333</v>
      </c>
    </row>
    <row r="1174" spans="1:16" x14ac:dyDescent="0.3">
      <c r="A1174" s="3" t="s">
        <v>12137</v>
      </c>
      <c r="B1174">
        <v>10013424</v>
      </c>
      <c r="O1174" s="3" t="s">
        <v>12137</v>
      </c>
      <c r="P1174" s="10">
        <v>6.5</v>
      </c>
    </row>
    <row r="1175" spans="1:16" x14ac:dyDescent="0.3">
      <c r="A1175" s="3" t="s">
        <v>14344</v>
      </c>
      <c r="B1175">
        <v>36099</v>
      </c>
      <c r="O1175" s="3" t="s">
        <v>14344</v>
      </c>
      <c r="P1175" s="10">
        <v>3.6</v>
      </c>
    </row>
    <row r="1176" spans="1:16" x14ac:dyDescent="0.3">
      <c r="A1176" s="3" t="s">
        <v>5908</v>
      </c>
      <c r="B1176">
        <v>17037887</v>
      </c>
      <c r="O1176" s="3" t="s">
        <v>5908</v>
      </c>
      <c r="P1176" s="10">
        <v>5.4</v>
      </c>
    </row>
    <row r="1177" spans="1:16" x14ac:dyDescent="0.3">
      <c r="A1177" s="3" t="s">
        <v>5482</v>
      </c>
      <c r="B1177">
        <v>20205757</v>
      </c>
      <c r="O1177" s="3" t="s">
        <v>5482</v>
      </c>
      <c r="P1177" s="10">
        <v>6</v>
      </c>
    </row>
    <row r="1178" spans="1:16" x14ac:dyDescent="0.3">
      <c r="A1178" s="3" t="s">
        <v>16168</v>
      </c>
      <c r="B1178">
        <v>100734718</v>
      </c>
      <c r="O1178" s="3" t="s">
        <v>16168</v>
      </c>
      <c r="P1178" s="10">
        <v>5.4</v>
      </c>
    </row>
    <row r="1179" spans="1:16" x14ac:dyDescent="0.3">
      <c r="A1179" s="3" t="s">
        <v>5210</v>
      </c>
      <c r="B1179">
        <v>14343976</v>
      </c>
      <c r="O1179" s="3" t="s">
        <v>5210</v>
      </c>
      <c r="P1179" s="10">
        <v>4.5999999999999996</v>
      </c>
    </row>
    <row r="1180" spans="1:16" x14ac:dyDescent="0.3">
      <c r="A1180" s="3" t="s">
        <v>16812</v>
      </c>
      <c r="B1180">
        <v>15038301</v>
      </c>
      <c r="O1180" s="3" t="s">
        <v>16812</v>
      </c>
      <c r="P1180" s="10">
        <v>6.4</v>
      </c>
    </row>
    <row r="1181" spans="1:16" x14ac:dyDescent="0.3">
      <c r="A1181" s="3" t="s">
        <v>16351</v>
      </c>
      <c r="B1181">
        <v>2166797</v>
      </c>
      <c r="O1181" s="3" t="s">
        <v>16351</v>
      </c>
      <c r="P1181" s="10">
        <v>6.3</v>
      </c>
    </row>
    <row r="1182" spans="1:16" x14ac:dyDescent="0.3">
      <c r="A1182" s="3" t="s">
        <v>8106</v>
      </c>
      <c r="B1182">
        <v>526262.66666666663</v>
      </c>
      <c r="O1182" s="3" t="s">
        <v>8106</v>
      </c>
      <c r="P1182" s="10">
        <v>5.9666666666666659</v>
      </c>
    </row>
    <row r="1183" spans="1:16" x14ac:dyDescent="0.3">
      <c r="A1183" s="3" t="s">
        <v>4521</v>
      </c>
      <c r="B1183">
        <v>4698988.3</v>
      </c>
      <c r="O1183" s="3" t="s">
        <v>4521</v>
      </c>
      <c r="P1183" s="10">
        <v>6.76</v>
      </c>
    </row>
    <row r="1184" spans="1:16" x14ac:dyDescent="0.3">
      <c r="A1184" s="3" t="s">
        <v>17121</v>
      </c>
      <c r="B1184">
        <v>177584879</v>
      </c>
      <c r="O1184" s="3" t="s">
        <v>17121</v>
      </c>
      <c r="P1184" s="10">
        <v>7.2</v>
      </c>
    </row>
    <row r="1185" spans="1:16" x14ac:dyDescent="0.3">
      <c r="A1185" s="3" t="s">
        <v>11118</v>
      </c>
      <c r="B1185">
        <v>1955933</v>
      </c>
      <c r="O1185" s="3" t="s">
        <v>11118</v>
      </c>
      <c r="P1185" s="10">
        <v>6.3</v>
      </c>
    </row>
    <row r="1186" spans="1:16" x14ac:dyDescent="0.3">
      <c r="A1186" s="3" t="s">
        <v>8054</v>
      </c>
      <c r="B1186">
        <v>25621261.333333332</v>
      </c>
      <c r="O1186" s="3" t="s">
        <v>8054</v>
      </c>
      <c r="P1186" s="10">
        <v>6.3666666666666671</v>
      </c>
    </row>
    <row r="1187" spans="1:16" x14ac:dyDescent="0.3">
      <c r="A1187" s="3" t="s">
        <v>12613</v>
      </c>
      <c r="B1187">
        <v>100042364.14285715</v>
      </c>
      <c r="O1187" s="3" t="s">
        <v>12613</v>
      </c>
      <c r="P1187" s="10">
        <v>6.6000000000000005</v>
      </c>
    </row>
    <row r="1188" spans="1:16" x14ac:dyDescent="0.3">
      <c r="A1188" s="3" t="s">
        <v>12833</v>
      </c>
      <c r="B1188">
        <v>121975011</v>
      </c>
      <c r="O1188" s="3" t="s">
        <v>12833</v>
      </c>
      <c r="P1188" s="10">
        <v>6.8</v>
      </c>
    </row>
    <row r="1189" spans="1:16" x14ac:dyDescent="0.3">
      <c r="A1189" s="3" t="s">
        <v>10176</v>
      </c>
      <c r="B1189">
        <v>48482</v>
      </c>
      <c r="O1189" s="3" t="s">
        <v>10176</v>
      </c>
      <c r="P1189" s="10">
        <v>7.5</v>
      </c>
    </row>
    <row r="1190" spans="1:16" x14ac:dyDescent="0.3">
      <c r="A1190" s="3" t="s">
        <v>9410</v>
      </c>
      <c r="B1190">
        <v>1383553</v>
      </c>
      <c r="O1190" s="3" t="s">
        <v>9410</v>
      </c>
      <c r="P1190" s="10">
        <v>3.9</v>
      </c>
    </row>
    <row r="1191" spans="1:16" x14ac:dyDescent="0.3">
      <c r="A1191" s="3" t="s">
        <v>9237</v>
      </c>
      <c r="B1191">
        <v>4619014</v>
      </c>
      <c r="O1191" s="3" t="s">
        <v>9237</v>
      </c>
      <c r="P1191" s="10">
        <v>5.5</v>
      </c>
    </row>
    <row r="1192" spans="1:16" x14ac:dyDescent="0.3">
      <c r="A1192" s="3" t="s">
        <v>14984</v>
      </c>
      <c r="B1192">
        <v>293514336</v>
      </c>
      <c r="O1192" s="3" t="s">
        <v>14984</v>
      </c>
      <c r="P1192" s="10">
        <v>6.1</v>
      </c>
    </row>
    <row r="1193" spans="1:16" x14ac:dyDescent="0.3">
      <c r="A1193" s="3" t="s">
        <v>10481</v>
      </c>
      <c r="B1193">
        <v>9257103</v>
      </c>
      <c r="O1193" s="3" t="s">
        <v>10481</v>
      </c>
      <c r="P1193" s="10">
        <v>3.2</v>
      </c>
    </row>
    <row r="1194" spans="1:16" x14ac:dyDescent="0.3">
      <c r="A1194" s="3" t="s">
        <v>15070</v>
      </c>
      <c r="B1194">
        <v>2340110</v>
      </c>
      <c r="O1194" s="3" t="s">
        <v>15070</v>
      </c>
      <c r="P1194" s="10">
        <v>5.4</v>
      </c>
    </row>
    <row r="1195" spans="1:16" x14ac:dyDescent="0.3">
      <c r="A1195" s="3" t="s">
        <v>10294</v>
      </c>
      <c r="B1195">
        <v>22510798</v>
      </c>
      <c r="O1195" s="3" t="s">
        <v>10294</v>
      </c>
      <c r="P1195" s="10">
        <v>6.3</v>
      </c>
    </row>
    <row r="1196" spans="1:16" x14ac:dyDescent="0.3">
      <c r="A1196" s="3" t="s">
        <v>5535</v>
      </c>
      <c r="B1196">
        <v>960385</v>
      </c>
      <c r="O1196" s="3" t="s">
        <v>5535</v>
      </c>
      <c r="P1196" s="10">
        <v>6.4</v>
      </c>
    </row>
    <row r="1197" spans="1:16" x14ac:dyDescent="0.3">
      <c r="A1197" s="3" t="s">
        <v>7579</v>
      </c>
      <c r="B1197">
        <v>21515425</v>
      </c>
      <c r="O1197" s="3" t="s">
        <v>7579</v>
      </c>
      <c r="P1197" s="10">
        <v>6.0250000000000004</v>
      </c>
    </row>
    <row r="1198" spans="1:16" x14ac:dyDescent="0.3">
      <c r="A1198" s="3" t="s">
        <v>15943</v>
      </c>
      <c r="B1198">
        <v>152253604.64285713</v>
      </c>
      <c r="O1198" s="3" t="s">
        <v>15943</v>
      </c>
      <c r="P1198" s="10">
        <v>6.6928571428571422</v>
      </c>
    </row>
    <row r="1199" spans="1:16" x14ac:dyDescent="0.3">
      <c r="A1199" s="3" t="s">
        <v>17952</v>
      </c>
      <c r="B1199">
        <v>38390020</v>
      </c>
      <c r="O1199" s="3" t="s">
        <v>17952</v>
      </c>
      <c r="P1199" s="10">
        <v>5</v>
      </c>
    </row>
    <row r="1200" spans="1:16" x14ac:dyDescent="0.3">
      <c r="A1200" s="3" t="s">
        <v>14519</v>
      </c>
      <c r="B1200">
        <v>36680016.5</v>
      </c>
      <c r="O1200" s="3" t="s">
        <v>14519</v>
      </c>
      <c r="P1200" s="10">
        <v>5.85</v>
      </c>
    </row>
    <row r="1201" spans="1:16" x14ac:dyDescent="0.3">
      <c r="A1201" s="3" t="s">
        <v>13001</v>
      </c>
      <c r="B1201">
        <v>68601008.333333328</v>
      </c>
      <c r="O1201" s="3" t="s">
        <v>13001</v>
      </c>
      <c r="P1201" s="10">
        <v>4.7666666666666666</v>
      </c>
    </row>
    <row r="1202" spans="1:16" x14ac:dyDescent="0.3">
      <c r="A1202" s="3" t="s">
        <v>12854</v>
      </c>
      <c r="B1202">
        <v>41949353</v>
      </c>
      <c r="O1202" s="3" t="s">
        <v>12854</v>
      </c>
      <c r="P1202" s="10">
        <v>6.4666666666666659</v>
      </c>
    </row>
    <row r="1203" spans="1:16" x14ac:dyDescent="0.3">
      <c r="A1203" s="3" t="s">
        <v>20114</v>
      </c>
      <c r="B1203">
        <v>353808</v>
      </c>
      <c r="O1203" s="3" t="s">
        <v>20114</v>
      </c>
      <c r="P1203" s="10">
        <v>6.9</v>
      </c>
    </row>
    <row r="1204" spans="1:16" x14ac:dyDescent="0.3">
      <c r="A1204" s="3" t="s">
        <v>17520</v>
      </c>
      <c r="B1204">
        <v>141146753.33333334</v>
      </c>
      <c r="O1204" s="3" t="s">
        <v>17520</v>
      </c>
      <c r="P1204" s="10">
        <v>7</v>
      </c>
    </row>
    <row r="1205" spans="1:16" x14ac:dyDescent="0.3">
      <c r="A1205" s="3" t="s">
        <v>1190</v>
      </c>
      <c r="B1205">
        <v>9827847.666666666</v>
      </c>
      <c r="O1205" s="3" t="s">
        <v>1190</v>
      </c>
      <c r="P1205" s="10">
        <v>6.6333333333333337</v>
      </c>
    </row>
    <row r="1206" spans="1:16" x14ac:dyDescent="0.3">
      <c r="A1206" s="3" t="s">
        <v>20225</v>
      </c>
      <c r="B1206">
        <v>95039709</v>
      </c>
      <c r="O1206" s="3" t="s">
        <v>20225</v>
      </c>
      <c r="P1206" s="10">
        <v>6.4</v>
      </c>
    </row>
    <row r="1207" spans="1:16" x14ac:dyDescent="0.3">
      <c r="A1207" s="3" t="s">
        <v>14558</v>
      </c>
      <c r="B1207">
        <v>38395414</v>
      </c>
      <c r="O1207" s="3" t="s">
        <v>14558</v>
      </c>
      <c r="P1207" s="10">
        <v>5.5</v>
      </c>
    </row>
    <row r="1208" spans="1:16" x14ac:dyDescent="0.3">
      <c r="A1208" s="3" t="s">
        <v>20199</v>
      </c>
      <c r="B1208">
        <v>4433760</v>
      </c>
      <c r="O1208" s="3" t="s">
        <v>20199</v>
      </c>
      <c r="P1208" s="10">
        <v>7</v>
      </c>
    </row>
    <row r="1209" spans="1:16" x14ac:dyDescent="0.3">
      <c r="A1209" s="3" t="s">
        <v>7272</v>
      </c>
      <c r="B1209">
        <v>71444053.666666672</v>
      </c>
      <c r="O1209" s="3" t="s">
        <v>7272</v>
      </c>
      <c r="P1209" s="10">
        <v>6.655555555555555</v>
      </c>
    </row>
    <row r="1210" spans="1:16" x14ac:dyDescent="0.3">
      <c r="A1210" s="3" t="s">
        <v>350</v>
      </c>
      <c r="B1210">
        <v>20205757</v>
      </c>
      <c r="O1210" s="3" t="s">
        <v>350</v>
      </c>
      <c r="P1210" s="10">
        <v>6.166666666666667</v>
      </c>
    </row>
    <row r="1211" spans="1:16" x14ac:dyDescent="0.3">
      <c r="A1211" s="3" t="s">
        <v>6415</v>
      </c>
      <c r="B1211">
        <v>4205000</v>
      </c>
      <c r="O1211" s="3" t="s">
        <v>6415</v>
      </c>
      <c r="P1211" s="10">
        <v>5.8</v>
      </c>
    </row>
    <row r="1212" spans="1:16" x14ac:dyDescent="0.3">
      <c r="A1212" s="3" t="s">
        <v>21447</v>
      </c>
      <c r="B1212">
        <v>7442106</v>
      </c>
      <c r="O1212" s="3" t="s">
        <v>21447</v>
      </c>
      <c r="P1212" s="10">
        <v>6.8</v>
      </c>
    </row>
    <row r="1213" spans="1:16" x14ac:dyDescent="0.3">
      <c r="A1213" s="3" t="s">
        <v>5456</v>
      </c>
      <c r="B1213">
        <v>76325</v>
      </c>
      <c r="O1213" s="3" t="s">
        <v>5456</v>
      </c>
      <c r="P1213" s="10">
        <v>5.5</v>
      </c>
    </row>
    <row r="1214" spans="1:16" x14ac:dyDescent="0.3">
      <c r="A1214" s="3" t="s">
        <v>4153</v>
      </c>
      <c r="B1214">
        <v>22130747.25</v>
      </c>
      <c r="O1214" s="3" t="s">
        <v>4153</v>
      </c>
      <c r="P1214" s="10">
        <v>6.1124999999999998</v>
      </c>
    </row>
    <row r="1215" spans="1:16" x14ac:dyDescent="0.3">
      <c r="A1215" s="3" t="s">
        <v>10926</v>
      </c>
      <c r="B1215">
        <v>6208548</v>
      </c>
      <c r="O1215" s="3" t="s">
        <v>10926</v>
      </c>
      <c r="P1215" s="10">
        <v>7.4</v>
      </c>
    </row>
    <row r="1216" spans="1:16" x14ac:dyDescent="0.3">
      <c r="A1216" s="3" t="s">
        <v>5592</v>
      </c>
      <c r="B1216">
        <v>862551</v>
      </c>
      <c r="O1216" s="3" t="s">
        <v>5592</v>
      </c>
      <c r="P1216" s="10">
        <v>5.5</v>
      </c>
    </row>
    <row r="1217" spans="1:16" x14ac:dyDescent="0.3">
      <c r="A1217" s="3" t="s">
        <v>7831</v>
      </c>
      <c r="B1217">
        <v>202875574.36363637</v>
      </c>
      <c r="O1217" s="3" t="s">
        <v>7831</v>
      </c>
      <c r="P1217" s="10">
        <v>6.7590909090909088</v>
      </c>
    </row>
    <row r="1218" spans="1:16" x14ac:dyDescent="0.3">
      <c r="A1218" s="3" t="s">
        <v>10036</v>
      </c>
      <c r="B1218">
        <v>171278525.40000001</v>
      </c>
      <c r="O1218" s="3" t="s">
        <v>10036</v>
      </c>
      <c r="P1218" s="10">
        <v>7.0200000000000005</v>
      </c>
    </row>
    <row r="1219" spans="1:16" x14ac:dyDescent="0.3">
      <c r="A1219" s="3" t="s">
        <v>11633</v>
      </c>
      <c r="B1219">
        <v>73015614.5</v>
      </c>
      <c r="O1219" s="3" t="s">
        <v>11633</v>
      </c>
      <c r="P1219" s="10">
        <v>6.8000000000000007</v>
      </c>
    </row>
    <row r="1220" spans="1:16" x14ac:dyDescent="0.3">
      <c r="A1220" s="3" t="s">
        <v>738</v>
      </c>
      <c r="B1220">
        <v>32790461.666666668</v>
      </c>
      <c r="O1220" s="3" t="s">
        <v>738</v>
      </c>
      <c r="P1220" s="10">
        <v>7.1000000000000005</v>
      </c>
    </row>
    <row r="1221" spans="1:16" x14ac:dyDescent="0.3">
      <c r="A1221" s="3" t="s">
        <v>19212</v>
      </c>
      <c r="B1221">
        <v>386041607</v>
      </c>
      <c r="O1221" s="3" t="s">
        <v>19212</v>
      </c>
      <c r="P1221" s="10">
        <v>6.6</v>
      </c>
    </row>
    <row r="1222" spans="1:16" x14ac:dyDescent="0.3">
      <c r="A1222" s="3" t="s">
        <v>15480</v>
      </c>
      <c r="B1222">
        <v>86560443.5</v>
      </c>
      <c r="O1222" s="3" t="s">
        <v>15480</v>
      </c>
      <c r="P1222" s="10">
        <v>6.85</v>
      </c>
    </row>
    <row r="1223" spans="1:16" x14ac:dyDescent="0.3">
      <c r="A1223" s="3" t="s">
        <v>3996</v>
      </c>
      <c r="B1223">
        <v>22721085</v>
      </c>
      <c r="O1223" s="3" t="s">
        <v>3996</v>
      </c>
      <c r="P1223" s="10">
        <v>5.5750000000000002</v>
      </c>
    </row>
    <row r="1224" spans="1:16" x14ac:dyDescent="0.3">
      <c r="A1224" s="3" t="s">
        <v>21346</v>
      </c>
      <c r="B1224">
        <v>4637830</v>
      </c>
      <c r="O1224" s="3" t="s">
        <v>21346</v>
      </c>
      <c r="P1224" s="10">
        <v>7.3</v>
      </c>
    </row>
    <row r="1225" spans="1:16" x14ac:dyDescent="0.3">
      <c r="A1225" s="3" t="s">
        <v>15893</v>
      </c>
      <c r="B1225">
        <v>28972508</v>
      </c>
      <c r="O1225" s="3" t="s">
        <v>15893</v>
      </c>
      <c r="P1225" s="10">
        <v>4.7</v>
      </c>
    </row>
    <row r="1226" spans="1:16" x14ac:dyDescent="0.3">
      <c r="A1226" s="3" t="s">
        <v>3164</v>
      </c>
      <c r="B1226">
        <v>6565359</v>
      </c>
      <c r="O1226" s="3" t="s">
        <v>3164</v>
      </c>
      <c r="P1226" s="10">
        <v>6.9</v>
      </c>
    </row>
    <row r="1227" spans="1:16" x14ac:dyDescent="0.3">
      <c r="A1227" s="3" t="s">
        <v>8759</v>
      </c>
      <c r="B1227">
        <v>11079373</v>
      </c>
      <c r="O1227" s="3" t="s">
        <v>8759</v>
      </c>
      <c r="P1227" s="10">
        <v>7.3</v>
      </c>
    </row>
    <row r="1228" spans="1:16" x14ac:dyDescent="0.3">
      <c r="A1228" s="3" t="s">
        <v>21488</v>
      </c>
      <c r="B1228">
        <v>699992512</v>
      </c>
      <c r="O1228" s="3" t="s">
        <v>21488</v>
      </c>
      <c r="P1228" s="10">
        <v>6</v>
      </c>
    </row>
    <row r="1229" spans="1:16" x14ac:dyDescent="0.3">
      <c r="A1229" s="3" t="s">
        <v>21579</v>
      </c>
      <c r="B1229">
        <v>69501772</v>
      </c>
      <c r="O1229" s="3" t="s">
        <v>21579</v>
      </c>
      <c r="P1229" s="10">
        <v>7</v>
      </c>
    </row>
    <row r="1230" spans="1:16" x14ac:dyDescent="0.3">
      <c r="A1230" s="3" t="s">
        <v>4276</v>
      </c>
      <c r="B1230">
        <v>22039</v>
      </c>
      <c r="O1230" s="3" t="s">
        <v>4276</v>
      </c>
      <c r="P1230" s="10">
        <v>7.6</v>
      </c>
    </row>
    <row r="1231" spans="1:16" x14ac:dyDescent="0.3">
      <c r="A1231" s="3" t="s">
        <v>11027</v>
      </c>
      <c r="B1231">
        <v>646532</v>
      </c>
      <c r="O1231" s="3" t="s">
        <v>11027</v>
      </c>
      <c r="P1231" s="10">
        <v>7.8</v>
      </c>
    </row>
    <row r="1232" spans="1:16" x14ac:dyDescent="0.3">
      <c r="A1232" s="3" t="s">
        <v>11526</v>
      </c>
      <c r="B1232">
        <v>25333239</v>
      </c>
      <c r="O1232" s="3" t="s">
        <v>11526</v>
      </c>
      <c r="P1232" s="10">
        <v>6.85</v>
      </c>
    </row>
    <row r="1233" spans="1:16" x14ac:dyDescent="0.3">
      <c r="A1233" s="3" t="s">
        <v>11455</v>
      </c>
      <c r="B1233">
        <v>1236518</v>
      </c>
      <c r="O1233" s="3" t="s">
        <v>11455</v>
      </c>
      <c r="P1233" s="10">
        <v>7.4</v>
      </c>
    </row>
    <row r="1234" spans="1:16" x14ac:dyDescent="0.3">
      <c r="A1234" s="3" t="s">
        <v>1349</v>
      </c>
      <c r="B1234">
        <v>2914328</v>
      </c>
      <c r="O1234" s="3" t="s">
        <v>1349</v>
      </c>
      <c r="P1234" s="10">
        <v>3.5</v>
      </c>
    </row>
    <row r="1235" spans="1:16" x14ac:dyDescent="0.3">
      <c r="A1235" s="3" t="s">
        <v>20921</v>
      </c>
      <c r="B1235">
        <v>20343051</v>
      </c>
      <c r="O1235" s="3" t="s">
        <v>20921</v>
      </c>
      <c r="P1235" s="10">
        <v>7.6</v>
      </c>
    </row>
    <row r="1236" spans="1:16" x14ac:dyDescent="0.3">
      <c r="A1236" s="3" t="s">
        <v>4951</v>
      </c>
      <c r="B1236">
        <v>1869148</v>
      </c>
      <c r="O1236" s="3" t="s">
        <v>4951</v>
      </c>
      <c r="P1236" s="10">
        <v>5.4</v>
      </c>
    </row>
    <row r="1237" spans="1:16" x14ac:dyDescent="0.3">
      <c r="A1237" s="3" t="s">
        <v>4403</v>
      </c>
      <c r="B1237">
        <v>895904</v>
      </c>
      <c r="O1237" s="3" t="s">
        <v>4403</v>
      </c>
      <c r="P1237" s="10">
        <v>7.1</v>
      </c>
    </row>
    <row r="1238" spans="1:16" x14ac:dyDescent="0.3">
      <c r="A1238" s="3" t="s">
        <v>10464</v>
      </c>
      <c r="B1238">
        <v>112171103.25</v>
      </c>
      <c r="O1238" s="3" t="s">
        <v>10464</v>
      </c>
      <c r="P1238" s="10">
        <v>6.875</v>
      </c>
    </row>
    <row r="1239" spans="1:16" x14ac:dyDescent="0.3">
      <c r="A1239" s="3" t="s">
        <v>1009</v>
      </c>
      <c r="B1239">
        <v>41053601.333333336</v>
      </c>
      <c r="O1239" s="3" t="s">
        <v>1009</v>
      </c>
      <c r="P1239" s="10">
        <v>6.5333333333333323</v>
      </c>
    </row>
    <row r="1240" spans="1:16" x14ac:dyDescent="0.3">
      <c r="A1240" s="3" t="s">
        <v>16291</v>
      </c>
      <c r="B1240">
        <v>101215</v>
      </c>
      <c r="O1240" s="3" t="s">
        <v>16291</v>
      </c>
      <c r="P1240" s="10">
        <v>6.4</v>
      </c>
    </row>
    <row r="1241" spans="1:16" x14ac:dyDescent="0.3">
      <c r="A1241" s="3" t="s">
        <v>5038</v>
      </c>
      <c r="B1241">
        <v>111358490</v>
      </c>
      <c r="O1241" s="3" t="s">
        <v>5038</v>
      </c>
      <c r="P1241" s="10">
        <v>7</v>
      </c>
    </row>
    <row r="1242" spans="1:16" x14ac:dyDescent="0.3">
      <c r="A1242" s="3" t="s">
        <v>13261</v>
      </c>
      <c r="B1242">
        <v>55250496</v>
      </c>
      <c r="O1242" s="3" t="s">
        <v>13261</v>
      </c>
      <c r="P1242" s="10">
        <v>5.6</v>
      </c>
    </row>
    <row r="1243" spans="1:16" x14ac:dyDescent="0.3">
      <c r="A1243" s="3" t="s">
        <v>4320</v>
      </c>
      <c r="B1243">
        <v>110409926.91666667</v>
      </c>
      <c r="O1243" s="3" t="s">
        <v>4320</v>
      </c>
      <c r="P1243" s="10">
        <v>6.7666666666666666</v>
      </c>
    </row>
    <row r="1244" spans="1:16" x14ac:dyDescent="0.3">
      <c r="A1244" s="3" t="s">
        <v>20035</v>
      </c>
      <c r="B1244">
        <v>30930984</v>
      </c>
      <c r="O1244" s="3" t="s">
        <v>20035</v>
      </c>
      <c r="P1244" s="10">
        <v>6.2</v>
      </c>
    </row>
    <row r="1245" spans="1:16" x14ac:dyDescent="0.3">
      <c r="A1245" s="3" t="s">
        <v>10839</v>
      </c>
      <c r="B1245">
        <v>752122</v>
      </c>
      <c r="O1245" s="3" t="s">
        <v>10839</v>
      </c>
      <c r="P1245" s="10">
        <v>4.9000000000000004</v>
      </c>
    </row>
    <row r="1246" spans="1:16" x14ac:dyDescent="0.3">
      <c r="A1246" s="3" t="s">
        <v>2987</v>
      </c>
      <c r="B1246">
        <v>3360800</v>
      </c>
      <c r="O1246" s="3" t="s">
        <v>2987</v>
      </c>
      <c r="P1246" s="10">
        <v>6.5</v>
      </c>
    </row>
    <row r="1247" spans="1:16" x14ac:dyDescent="0.3">
      <c r="A1247" s="3" t="s">
        <v>6372</v>
      </c>
      <c r="B1247">
        <v>5119022</v>
      </c>
      <c r="O1247" s="3" t="s">
        <v>6372</v>
      </c>
      <c r="P1247" s="10">
        <v>7.2</v>
      </c>
    </row>
    <row r="1248" spans="1:16" x14ac:dyDescent="0.3">
      <c r="A1248" s="3" t="s">
        <v>2358</v>
      </c>
      <c r="B1248">
        <v>3677209</v>
      </c>
      <c r="O1248" s="3" t="s">
        <v>2358</v>
      </c>
      <c r="P1248" s="10">
        <v>6.8</v>
      </c>
    </row>
    <row r="1249" spans="1:16" x14ac:dyDescent="0.3">
      <c r="A1249" s="3" t="s">
        <v>13250</v>
      </c>
      <c r="B1249">
        <v>459098</v>
      </c>
      <c r="O1249" s="3" t="s">
        <v>13250</v>
      </c>
      <c r="P1249" s="10">
        <v>6.3</v>
      </c>
    </row>
    <row r="1250" spans="1:16" x14ac:dyDescent="0.3">
      <c r="A1250" s="3" t="s">
        <v>6576</v>
      </c>
      <c r="B1250">
        <v>17900770.714285713</v>
      </c>
      <c r="O1250" s="3" t="s">
        <v>6576</v>
      </c>
      <c r="P1250" s="10">
        <v>5.9857142857142858</v>
      </c>
    </row>
    <row r="1251" spans="1:16" x14ac:dyDescent="0.3">
      <c r="A1251" s="3" t="s">
        <v>19270</v>
      </c>
      <c r="B1251">
        <v>15368485.5</v>
      </c>
      <c r="O1251" s="3" t="s">
        <v>19270</v>
      </c>
      <c r="P1251" s="10">
        <v>6.15</v>
      </c>
    </row>
    <row r="1252" spans="1:16" x14ac:dyDescent="0.3">
      <c r="A1252" s="3" t="s">
        <v>16890</v>
      </c>
      <c r="B1252">
        <v>125566754.5</v>
      </c>
      <c r="O1252" s="3" t="s">
        <v>16890</v>
      </c>
      <c r="P1252" s="10">
        <v>6.4</v>
      </c>
    </row>
    <row r="1253" spans="1:16" x14ac:dyDescent="0.3">
      <c r="A1253" s="3" t="s">
        <v>15336</v>
      </c>
      <c r="B1253">
        <v>27308918</v>
      </c>
      <c r="O1253" s="3" t="s">
        <v>15336</v>
      </c>
      <c r="P1253" s="10">
        <v>6.2</v>
      </c>
    </row>
    <row r="1254" spans="1:16" x14ac:dyDescent="0.3">
      <c r="A1254" s="3" t="s">
        <v>3277</v>
      </c>
      <c r="B1254">
        <v>18564613</v>
      </c>
      <c r="O1254" s="3" t="s">
        <v>3277</v>
      </c>
      <c r="P1254" s="10">
        <v>6.9</v>
      </c>
    </row>
    <row r="1255" spans="1:16" x14ac:dyDescent="0.3">
      <c r="A1255" s="3" t="s">
        <v>16697</v>
      </c>
      <c r="B1255">
        <v>25628156</v>
      </c>
      <c r="O1255" s="3" t="s">
        <v>16697</v>
      </c>
      <c r="P1255" s="10">
        <v>5.05</v>
      </c>
    </row>
    <row r="1256" spans="1:16" x14ac:dyDescent="0.3">
      <c r="A1256" s="3" t="s">
        <v>4537</v>
      </c>
      <c r="B1256">
        <v>74151346</v>
      </c>
      <c r="O1256" s="3" t="s">
        <v>4537</v>
      </c>
      <c r="P1256" s="10">
        <v>6.7</v>
      </c>
    </row>
    <row r="1257" spans="1:16" x14ac:dyDescent="0.3">
      <c r="A1257" s="3" t="s">
        <v>19011</v>
      </c>
      <c r="B1257">
        <v>4094339</v>
      </c>
      <c r="O1257" s="3" t="s">
        <v>19011</v>
      </c>
      <c r="P1257" s="10">
        <v>7.3</v>
      </c>
    </row>
    <row r="1258" spans="1:16" x14ac:dyDescent="0.3">
      <c r="A1258" s="3" t="s">
        <v>21640</v>
      </c>
      <c r="B1258">
        <v>6111065</v>
      </c>
      <c r="O1258" s="3" t="s">
        <v>21640</v>
      </c>
      <c r="P1258" s="10">
        <v>6.6</v>
      </c>
    </row>
    <row r="1259" spans="1:16" x14ac:dyDescent="0.3">
      <c r="A1259" s="3" t="s">
        <v>4151</v>
      </c>
      <c r="B1259">
        <v>1749956</v>
      </c>
      <c r="O1259" s="3" t="s">
        <v>4151</v>
      </c>
      <c r="P1259" s="10">
        <v>4.7</v>
      </c>
    </row>
    <row r="1260" spans="1:16" x14ac:dyDescent="0.3">
      <c r="A1260" s="3" t="s">
        <v>60</v>
      </c>
      <c r="B1260">
        <v>53574778</v>
      </c>
      <c r="O1260" s="3" t="s">
        <v>60</v>
      </c>
      <c r="P1260" s="10">
        <v>6.5666666666666664</v>
      </c>
    </row>
    <row r="1261" spans="1:16" x14ac:dyDescent="0.3">
      <c r="A1261" s="3" t="s">
        <v>3694</v>
      </c>
      <c r="B1261">
        <v>20205757</v>
      </c>
      <c r="O1261" s="3" t="s">
        <v>3694</v>
      </c>
      <c r="P1261" s="10">
        <v>7.2</v>
      </c>
    </row>
    <row r="1262" spans="1:16" x14ac:dyDescent="0.3">
      <c r="A1262" s="3" t="s">
        <v>17263</v>
      </c>
      <c r="B1262">
        <v>106830423.33333333</v>
      </c>
      <c r="O1262" s="3" t="s">
        <v>17263</v>
      </c>
      <c r="P1262" s="10">
        <v>6.5333333333333341</v>
      </c>
    </row>
    <row r="1263" spans="1:16" x14ac:dyDescent="0.3">
      <c r="A1263" s="3" t="s">
        <v>15044</v>
      </c>
      <c r="B1263">
        <v>208839995.59999999</v>
      </c>
      <c r="O1263" s="3" t="s">
        <v>15044</v>
      </c>
      <c r="P1263" s="10">
        <v>6.9599999999999991</v>
      </c>
    </row>
    <row r="1264" spans="1:16" x14ac:dyDescent="0.3">
      <c r="A1264" s="3" t="s">
        <v>11927</v>
      </c>
      <c r="B1264">
        <v>3645107</v>
      </c>
      <c r="O1264" s="3" t="s">
        <v>11927</v>
      </c>
      <c r="P1264" s="10">
        <v>7.7</v>
      </c>
    </row>
    <row r="1265" spans="1:16" x14ac:dyDescent="0.3">
      <c r="A1265" s="3" t="s">
        <v>1841</v>
      </c>
      <c r="B1265">
        <v>31802173</v>
      </c>
      <c r="O1265" s="3" t="s">
        <v>1841</v>
      </c>
      <c r="P1265" s="10">
        <v>6</v>
      </c>
    </row>
    <row r="1266" spans="1:16" x14ac:dyDescent="0.3">
      <c r="A1266" s="3" t="s">
        <v>1217</v>
      </c>
      <c r="B1266">
        <v>5005245</v>
      </c>
      <c r="O1266" s="3" t="s">
        <v>1217</v>
      </c>
      <c r="P1266" s="10">
        <v>6.5</v>
      </c>
    </row>
    <row r="1267" spans="1:16" x14ac:dyDescent="0.3">
      <c r="A1267" s="3" t="s">
        <v>14670</v>
      </c>
      <c r="B1267">
        <v>111838377.66666667</v>
      </c>
      <c r="O1267" s="3" t="s">
        <v>14670</v>
      </c>
      <c r="P1267" s="10">
        <v>5.666666666666667</v>
      </c>
    </row>
    <row r="1268" spans="1:16" x14ac:dyDescent="0.3">
      <c r="A1268" s="3" t="s">
        <v>13453</v>
      </c>
      <c r="B1268">
        <v>35996977.5</v>
      </c>
      <c r="O1268" s="3" t="s">
        <v>13453</v>
      </c>
      <c r="P1268" s="10">
        <v>7.1</v>
      </c>
    </row>
    <row r="1269" spans="1:16" x14ac:dyDescent="0.3">
      <c r="A1269" s="3" t="s">
        <v>1598</v>
      </c>
      <c r="B1269">
        <v>22075256.25</v>
      </c>
      <c r="O1269" s="3" t="s">
        <v>1598</v>
      </c>
      <c r="P1269" s="10">
        <v>7</v>
      </c>
    </row>
    <row r="1270" spans="1:16" x14ac:dyDescent="0.3">
      <c r="A1270" s="3" t="s">
        <v>2594</v>
      </c>
      <c r="B1270">
        <v>64434188.041666664</v>
      </c>
      <c r="O1270" s="3" t="s">
        <v>2594</v>
      </c>
      <c r="P1270" s="10">
        <v>6.7125000000000012</v>
      </c>
    </row>
    <row r="1271" spans="1:16" x14ac:dyDescent="0.3">
      <c r="A1271" s="3" t="s">
        <v>20682</v>
      </c>
      <c r="B1271">
        <v>228535166.5</v>
      </c>
      <c r="O1271" s="3" t="s">
        <v>20682</v>
      </c>
      <c r="P1271" s="10">
        <v>7.45</v>
      </c>
    </row>
    <row r="1272" spans="1:16" x14ac:dyDescent="0.3">
      <c r="A1272" s="3" t="s">
        <v>2965</v>
      </c>
      <c r="B1272">
        <v>7660857</v>
      </c>
      <c r="O1272" s="3" t="s">
        <v>2965</v>
      </c>
      <c r="P1272" s="10">
        <v>7.3</v>
      </c>
    </row>
    <row r="1273" spans="1:16" x14ac:dyDescent="0.3">
      <c r="A1273" s="3" t="s">
        <v>19905</v>
      </c>
      <c r="B1273">
        <v>11084630</v>
      </c>
      <c r="O1273" s="3" t="s">
        <v>19905</v>
      </c>
      <c r="P1273" s="10">
        <v>6.1</v>
      </c>
    </row>
    <row r="1274" spans="1:16" x14ac:dyDescent="0.3">
      <c r="A1274" s="3" t="s">
        <v>2070</v>
      </c>
      <c r="B1274">
        <v>4228292</v>
      </c>
      <c r="O1274" s="3" t="s">
        <v>2070</v>
      </c>
      <c r="P1274" s="10">
        <v>7.6</v>
      </c>
    </row>
    <row r="1275" spans="1:16" x14ac:dyDescent="0.3">
      <c r="A1275" s="3" t="s">
        <v>6539</v>
      </c>
      <c r="B1275">
        <v>1750301</v>
      </c>
      <c r="O1275" s="3" t="s">
        <v>6539</v>
      </c>
      <c r="P1275" s="10">
        <v>6.9</v>
      </c>
    </row>
    <row r="1276" spans="1:16" x14ac:dyDescent="0.3">
      <c r="A1276" s="3" t="s">
        <v>4937</v>
      </c>
      <c r="B1276">
        <v>303624</v>
      </c>
      <c r="O1276" s="3" t="s">
        <v>4937</v>
      </c>
      <c r="P1276" s="10">
        <v>6.7</v>
      </c>
    </row>
    <row r="1277" spans="1:16" x14ac:dyDescent="0.3">
      <c r="A1277" s="3" t="s">
        <v>6495</v>
      </c>
      <c r="B1277">
        <v>84538677.666666672</v>
      </c>
      <c r="O1277" s="3" t="s">
        <v>6495</v>
      </c>
      <c r="P1277" s="10">
        <v>5.9555555555555557</v>
      </c>
    </row>
    <row r="1278" spans="1:16" x14ac:dyDescent="0.3">
      <c r="A1278" s="3" t="s">
        <v>3160</v>
      </c>
      <c r="B1278">
        <v>202428</v>
      </c>
      <c r="O1278" s="3" t="s">
        <v>3160</v>
      </c>
      <c r="P1278" s="10">
        <v>6.3</v>
      </c>
    </row>
    <row r="1279" spans="1:16" x14ac:dyDescent="0.3">
      <c r="A1279" s="3" t="s">
        <v>14281</v>
      </c>
      <c r="B1279">
        <v>9334496.5</v>
      </c>
      <c r="O1279" s="3" t="s">
        <v>14281</v>
      </c>
      <c r="P1279" s="10">
        <v>7.25</v>
      </c>
    </row>
    <row r="1280" spans="1:16" x14ac:dyDescent="0.3">
      <c r="A1280" s="3" t="s">
        <v>2108</v>
      </c>
      <c r="B1280">
        <v>4654423</v>
      </c>
      <c r="O1280" s="3" t="s">
        <v>2108</v>
      </c>
      <c r="P1280" s="10">
        <v>5.6</v>
      </c>
    </row>
    <row r="1281" spans="1:16" x14ac:dyDescent="0.3">
      <c r="A1281" s="3" t="s">
        <v>1337</v>
      </c>
      <c r="B1281">
        <v>4465736.166666667</v>
      </c>
      <c r="O1281" s="3" t="s">
        <v>1337</v>
      </c>
      <c r="P1281" s="10">
        <v>6.3166666666666673</v>
      </c>
    </row>
    <row r="1282" spans="1:16" x14ac:dyDescent="0.3">
      <c r="A1282" s="3" t="s">
        <v>16309</v>
      </c>
      <c r="B1282">
        <v>42595412.5</v>
      </c>
      <c r="O1282" s="3" t="s">
        <v>16309</v>
      </c>
      <c r="P1282" s="10">
        <v>7.15</v>
      </c>
    </row>
    <row r="1283" spans="1:16" x14ac:dyDescent="0.3">
      <c r="A1283" s="3" t="s">
        <v>5580</v>
      </c>
      <c r="B1283">
        <v>5368865</v>
      </c>
      <c r="O1283" s="3" t="s">
        <v>5580</v>
      </c>
      <c r="P1283" s="10">
        <v>4.4000000000000004</v>
      </c>
    </row>
    <row r="1284" spans="1:16" x14ac:dyDescent="0.3">
      <c r="A1284" s="3" t="s">
        <v>9807</v>
      </c>
      <c r="B1284">
        <v>23320959.666666668</v>
      </c>
      <c r="O1284" s="3" t="s">
        <v>9807</v>
      </c>
      <c r="P1284" s="10">
        <v>5.9666666666666659</v>
      </c>
    </row>
    <row r="1285" spans="1:16" x14ac:dyDescent="0.3">
      <c r="A1285" s="3" t="s">
        <v>3486</v>
      </c>
      <c r="B1285">
        <v>18343407.800000001</v>
      </c>
      <c r="O1285" s="3" t="s">
        <v>3486</v>
      </c>
      <c r="P1285" s="10">
        <v>5.8999999999999995</v>
      </c>
    </row>
    <row r="1286" spans="1:16" x14ac:dyDescent="0.3">
      <c r="A1286" s="3" t="s">
        <v>18933</v>
      </c>
      <c r="B1286">
        <v>67647013</v>
      </c>
      <c r="O1286" s="3" t="s">
        <v>18933</v>
      </c>
      <c r="P1286" s="10">
        <v>6.8</v>
      </c>
    </row>
    <row r="1287" spans="1:16" x14ac:dyDescent="0.3">
      <c r="A1287" s="3" t="s">
        <v>3922</v>
      </c>
      <c r="B1287">
        <v>43993869</v>
      </c>
      <c r="O1287" s="3" t="s">
        <v>3922</v>
      </c>
      <c r="P1287" s="10">
        <v>7.7</v>
      </c>
    </row>
    <row r="1288" spans="1:16" x14ac:dyDescent="0.3">
      <c r="A1288" s="3" t="s">
        <v>2161</v>
      </c>
      <c r="B1288">
        <v>2436000</v>
      </c>
      <c r="O1288" s="3" t="s">
        <v>2161</v>
      </c>
      <c r="P1288" s="10">
        <v>7.5</v>
      </c>
    </row>
    <row r="1289" spans="1:16" x14ac:dyDescent="0.3">
      <c r="A1289" s="3" t="s">
        <v>17940</v>
      </c>
      <c r="B1289">
        <v>636399</v>
      </c>
      <c r="O1289" s="3" t="s">
        <v>17940</v>
      </c>
      <c r="P1289" s="10">
        <v>6</v>
      </c>
    </row>
    <row r="1290" spans="1:16" x14ac:dyDescent="0.3">
      <c r="A1290" s="3" t="s">
        <v>4292</v>
      </c>
      <c r="B1290">
        <v>5837007.75</v>
      </c>
      <c r="O1290" s="3" t="s">
        <v>4292</v>
      </c>
      <c r="P1290" s="10">
        <v>6.375</v>
      </c>
    </row>
    <row r="1291" spans="1:16" x14ac:dyDescent="0.3">
      <c r="A1291" s="3" t="s">
        <v>2879</v>
      </c>
      <c r="B1291">
        <v>10627754</v>
      </c>
      <c r="O1291" s="3" t="s">
        <v>2879</v>
      </c>
      <c r="P1291" s="10">
        <v>5.7</v>
      </c>
    </row>
    <row r="1292" spans="1:16" x14ac:dyDescent="0.3">
      <c r="A1292" s="3" t="s">
        <v>4554</v>
      </c>
      <c r="B1292">
        <v>8083123</v>
      </c>
      <c r="O1292" s="3" t="s">
        <v>4554</v>
      </c>
      <c r="P1292" s="10">
        <v>7.2</v>
      </c>
    </row>
    <row r="1293" spans="1:16" x14ac:dyDescent="0.3">
      <c r="A1293" s="3" t="s">
        <v>3077</v>
      </c>
      <c r="B1293">
        <v>20205757</v>
      </c>
      <c r="O1293" s="3" t="s">
        <v>3077</v>
      </c>
      <c r="P1293" s="10">
        <v>5.0999999999999996</v>
      </c>
    </row>
    <row r="1294" spans="1:16" x14ac:dyDescent="0.3">
      <c r="A1294" s="3" t="s">
        <v>383</v>
      </c>
      <c r="B1294">
        <v>16461223.199999999</v>
      </c>
      <c r="O1294" s="3" t="s">
        <v>383</v>
      </c>
      <c r="P1294" s="10">
        <v>5.7200000000000006</v>
      </c>
    </row>
    <row r="1295" spans="1:16" x14ac:dyDescent="0.3">
      <c r="A1295" s="3" t="s">
        <v>947</v>
      </c>
      <c r="B1295">
        <v>6892098</v>
      </c>
      <c r="O1295" s="3" t="s">
        <v>947</v>
      </c>
      <c r="P1295" s="10">
        <v>5.8</v>
      </c>
    </row>
    <row r="1296" spans="1:16" x14ac:dyDescent="0.3">
      <c r="A1296" s="3" t="s">
        <v>2486</v>
      </c>
      <c r="B1296">
        <v>343890</v>
      </c>
      <c r="O1296" s="3" t="s">
        <v>2486</v>
      </c>
      <c r="P1296" s="10">
        <v>5.8</v>
      </c>
    </row>
    <row r="1297" spans="1:16" x14ac:dyDescent="0.3">
      <c r="A1297" s="3" t="s">
        <v>10800</v>
      </c>
      <c r="B1297">
        <v>104257</v>
      </c>
      <c r="O1297" s="3" t="s">
        <v>10800</v>
      </c>
      <c r="P1297" s="10">
        <v>7.1</v>
      </c>
    </row>
    <row r="1298" spans="1:16" x14ac:dyDescent="0.3">
      <c r="A1298" s="3" t="s">
        <v>11105</v>
      </c>
      <c r="B1298">
        <v>437568</v>
      </c>
      <c r="O1298" s="3" t="s">
        <v>11105</v>
      </c>
      <c r="P1298" s="10">
        <v>5.8</v>
      </c>
    </row>
    <row r="1299" spans="1:16" x14ac:dyDescent="0.3">
      <c r="A1299" s="3" t="s">
        <v>2852</v>
      </c>
      <c r="B1299">
        <v>2244437</v>
      </c>
      <c r="O1299" s="3" t="s">
        <v>2852</v>
      </c>
      <c r="P1299" s="10">
        <v>5.7333333333333334</v>
      </c>
    </row>
    <row r="1300" spans="1:16" x14ac:dyDescent="0.3">
      <c r="A1300" s="3" t="s">
        <v>160</v>
      </c>
      <c r="B1300">
        <v>85132643.387096778</v>
      </c>
      <c r="O1300" s="3" t="s">
        <v>160</v>
      </c>
      <c r="P1300" s="10">
        <v>5.7645161290322582</v>
      </c>
    </row>
    <row r="1301" spans="1:16" x14ac:dyDescent="0.3">
      <c r="A1301" s="3" t="s">
        <v>6246</v>
      </c>
      <c r="B1301">
        <v>3536089</v>
      </c>
      <c r="O1301" s="3" t="s">
        <v>6246</v>
      </c>
      <c r="P1301" s="10">
        <v>7.4</v>
      </c>
    </row>
    <row r="1302" spans="1:16" x14ac:dyDescent="0.3">
      <c r="A1302" s="3" t="s">
        <v>1433</v>
      </c>
      <c r="B1302">
        <v>20205757</v>
      </c>
      <c r="O1302" s="3" t="s">
        <v>1433</v>
      </c>
      <c r="P1302" s="10">
        <v>3.8</v>
      </c>
    </row>
    <row r="1303" spans="1:16" x14ac:dyDescent="0.3">
      <c r="A1303" s="3" t="s">
        <v>5628</v>
      </c>
      <c r="B1303">
        <v>225582999.93939394</v>
      </c>
      <c r="O1303" s="3" t="s">
        <v>5628</v>
      </c>
      <c r="P1303" s="10">
        <v>6.9333333333333327</v>
      </c>
    </row>
    <row r="1304" spans="1:16" x14ac:dyDescent="0.3">
      <c r="A1304" s="3" t="s">
        <v>14065</v>
      </c>
      <c r="B1304">
        <v>65790884.333333336</v>
      </c>
      <c r="O1304" s="3" t="s">
        <v>14065</v>
      </c>
      <c r="P1304" s="10">
        <v>5.8</v>
      </c>
    </row>
    <row r="1305" spans="1:16" x14ac:dyDescent="0.3">
      <c r="A1305" s="3" t="s">
        <v>1364</v>
      </c>
      <c r="B1305">
        <v>16894678</v>
      </c>
      <c r="O1305" s="3" t="s">
        <v>1364</v>
      </c>
      <c r="P1305" s="10">
        <v>5.7</v>
      </c>
    </row>
    <row r="1306" spans="1:16" x14ac:dyDescent="0.3">
      <c r="A1306" s="3" t="s">
        <v>20343</v>
      </c>
      <c r="B1306">
        <v>14725</v>
      </c>
      <c r="O1306" s="3" t="s">
        <v>20343</v>
      </c>
      <c r="P1306" s="10">
        <v>6.2</v>
      </c>
    </row>
    <row r="1307" spans="1:16" x14ac:dyDescent="0.3">
      <c r="A1307" s="3" t="s">
        <v>2362</v>
      </c>
      <c r="B1307">
        <v>6006767.5</v>
      </c>
      <c r="O1307" s="3" t="s">
        <v>2362</v>
      </c>
      <c r="P1307" s="10">
        <v>5.95</v>
      </c>
    </row>
    <row r="1308" spans="1:16" x14ac:dyDescent="0.3">
      <c r="A1308" s="3" t="s">
        <v>8998</v>
      </c>
      <c r="B1308">
        <v>48428048</v>
      </c>
      <c r="O1308" s="3" t="s">
        <v>8998</v>
      </c>
      <c r="P1308" s="10">
        <v>7.3</v>
      </c>
    </row>
    <row r="1309" spans="1:16" x14ac:dyDescent="0.3">
      <c r="A1309" s="3" t="s">
        <v>14632</v>
      </c>
      <c r="B1309">
        <v>27298695</v>
      </c>
      <c r="O1309" s="3" t="s">
        <v>14632</v>
      </c>
      <c r="P1309" s="10">
        <v>5.0999999999999996</v>
      </c>
    </row>
    <row r="1310" spans="1:16" x14ac:dyDescent="0.3">
      <c r="A1310" s="3" t="s">
        <v>18927</v>
      </c>
      <c r="B1310">
        <v>38483455</v>
      </c>
      <c r="O1310" s="3" t="s">
        <v>18927</v>
      </c>
      <c r="P1310" s="10">
        <v>7</v>
      </c>
    </row>
    <row r="1311" spans="1:16" x14ac:dyDescent="0.3">
      <c r="A1311" s="3" t="s">
        <v>13396</v>
      </c>
      <c r="B1311">
        <v>46138887</v>
      </c>
      <c r="O1311" s="3" t="s">
        <v>13396</v>
      </c>
      <c r="P1311" s="10">
        <v>6.9</v>
      </c>
    </row>
    <row r="1312" spans="1:16" x14ac:dyDescent="0.3">
      <c r="A1312" s="3" t="s">
        <v>9369</v>
      </c>
      <c r="B1312">
        <v>21302121</v>
      </c>
      <c r="O1312" s="3" t="s">
        <v>9369</v>
      </c>
      <c r="P1312" s="10">
        <v>5.5</v>
      </c>
    </row>
    <row r="1313" spans="1:16" x14ac:dyDescent="0.3">
      <c r="A1313" s="3" t="s">
        <v>1283</v>
      </c>
      <c r="B1313">
        <v>24421562.714285713</v>
      </c>
      <c r="O1313" s="3" t="s">
        <v>1283</v>
      </c>
      <c r="P1313" s="10">
        <v>5.5571428571428569</v>
      </c>
    </row>
    <row r="1314" spans="1:16" x14ac:dyDescent="0.3">
      <c r="A1314" s="3" t="s">
        <v>16710</v>
      </c>
      <c r="B1314">
        <v>103620573.5</v>
      </c>
      <c r="O1314" s="3" t="s">
        <v>16710</v>
      </c>
      <c r="P1314" s="10">
        <v>6.5749999999999993</v>
      </c>
    </row>
    <row r="1315" spans="1:16" x14ac:dyDescent="0.3">
      <c r="A1315" s="3" t="s">
        <v>5761</v>
      </c>
      <c r="B1315">
        <v>17373527</v>
      </c>
      <c r="O1315" s="3" t="s">
        <v>5761</v>
      </c>
      <c r="P1315" s="10">
        <v>5.2</v>
      </c>
    </row>
    <row r="1316" spans="1:16" x14ac:dyDescent="0.3">
      <c r="A1316" s="3" t="s">
        <v>12986</v>
      </c>
      <c r="B1316">
        <v>63102666</v>
      </c>
      <c r="O1316" s="3" t="s">
        <v>12986</v>
      </c>
      <c r="P1316" s="10">
        <v>5.6</v>
      </c>
    </row>
    <row r="1317" spans="1:16" x14ac:dyDescent="0.3">
      <c r="A1317" s="3" t="s">
        <v>13010</v>
      </c>
      <c r="B1317">
        <v>13818181</v>
      </c>
      <c r="O1317" s="3" t="s">
        <v>13010</v>
      </c>
      <c r="P1317" s="10">
        <v>2.1</v>
      </c>
    </row>
    <row r="1318" spans="1:16" x14ac:dyDescent="0.3">
      <c r="A1318" s="3" t="s">
        <v>3784</v>
      </c>
      <c r="B1318">
        <v>2995527</v>
      </c>
      <c r="O1318" s="3" t="s">
        <v>3784</v>
      </c>
      <c r="P1318" s="10">
        <v>5.3</v>
      </c>
    </row>
    <row r="1319" spans="1:16" x14ac:dyDescent="0.3">
      <c r="A1319" s="3" t="s">
        <v>16434</v>
      </c>
      <c r="B1319">
        <v>18853164</v>
      </c>
      <c r="O1319" s="3" t="s">
        <v>16434</v>
      </c>
      <c r="P1319" s="10">
        <v>6.5</v>
      </c>
    </row>
    <row r="1320" spans="1:16" x14ac:dyDescent="0.3">
      <c r="A1320" s="3" t="s">
        <v>5569</v>
      </c>
      <c r="B1320">
        <v>20205757</v>
      </c>
      <c r="O1320" s="3" t="s">
        <v>5569</v>
      </c>
      <c r="P1320" s="10">
        <v>6.9</v>
      </c>
    </row>
    <row r="1321" spans="1:16" x14ac:dyDescent="0.3">
      <c r="A1321" s="3" t="s">
        <v>7894</v>
      </c>
      <c r="B1321">
        <v>10475705</v>
      </c>
      <c r="O1321" s="3" t="s">
        <v>7894</v>
      </c>
      <c r="P1321" s="10">
        <v>6.1</v>
      </c>
    </row>
    <row r="1322" spans="1:16" x14ac:dyDescent="0.3">
      <c r="A1322" s="3" t="s">
        <v>11314</v>
      </c>
      <c r="B1322">
        <v>27965865</v>
      </c>
      <c r="O1322" s="3" t="s">
        <v>11314</v>
      </c>
      <c r="P1322" s="10">
        <v>5.8</v>
      </c>
    </row>
    <row r="1323" spans="1:16" x14ac:dyDescent="0.3">
      <c r="A1323" s="3" t="s">
        <v>2569</v>
      </c>
      <c r="B1323">
        <v>9949953</v>
      </c>
      <c r="O1323" s="3" t="s">
        <v>2569</v>
      </c>
      <c r="P1323" s="10">
        <v>7.9</v>
      </c>
    </row>
    <row r="1324" spans="1:16" x14ac:dyDescent="0.3">
      <c r="A1324" s="3" t="s">
        <v>8622</v>
      </c>
      <c r="B1324">
        <v>14492436.333333334</v>
      </c>
      <c r="O1324" s="3" t="s">
        <v>8622</v>
      </c>
      <c r="P1324" s="10">
        <v>5.8</v>
      </c>
    </row>
    <row r="1325" spans="1:16" x14ac:dyDescent="0.3">
      <c r="A1325" s="3" t="s">
        <v>8454</v>
      </c>
      <c r="B1325">
        <v>7563728</v>
      </c>
      <c r="O1325" s="3" t="s">
        <v>8454</v>
      </c>
      <c r="P1325" s="10">
        <v>6.2</v>
      </c>
    </row>
    <row r="1326" spans="1:16" x14ac:dyDescent="0.3">
      <c r="A1326" s="3" t="s">
        <v>17886</v>
      </c>
      <c r="B1326">
        <v>7942116</v>
      </c>
      <c r="O1326" s="3" t="s">
        <v>17886</v>
      </c>
      <c r="P1326" s="10">
        <v>7.1</v>
      </c>
    </row>
    <row r="1327" spans="1:16" x14ac:dyDescent="0.3">
      <c r="A1327" s="3" t="s">
        <v>12403</v>
      </c>
      <c r="B1327">
        <v>30553394</v>
      </c>
      <c r="O1327" s="3" t="s">
        <v>12403</v>
      </c>
      <c r="P1327" s="10">
        <v>5.6</v>
      </c>
    </row>
    <row r="1328" spans="1:16" x14ac:dyDescent="0.3">
      <c r="A1328" s="3" t="s">
        <v>10019</v>
      </c>
      <c r="B1328">
        <v>46023863.5</v>
      </c>
      <c r="O1328" s="3" t="s">
        <v>10019</v>
      </c>
      <c r="P1328" s="10">
        <v>6.15</v>
      </c>
    </row>
    <row r="1329" spans="1:16" x14ac:dyDescent="0.3">
      <c r="A1329" s="3" t="s">
        <v>21021</v>
      </c>
      <c r="B1329">
        <v>2390383</v>
      </c>
      <c r="O1329" s="3" t="s">
        <v>21021</v>
      </c>
      <c r="P1329" s="10">
        <v>6.4</v>
      </c>
    </row>
    <row r="1330" spans="1:16" x14ac:dyDescent="0.3">
      <c r="A1330" s="3" t="s">
        <v>5544</v>
      </c>
      <c r="B1330">
        <v>43671</v>
      </c>
      <c r="O1330" s="3" t="s">
        <v>5544</v>
      </c>
      <c r="P1330" s="10">
        <v>5.5</v>
      </c>
    </row>
    <row r="1331" spans="1:16" x14ac:dyDescent="0.3">
      <c r="A1331" s="3" t="s">
        <v>10373</v>
      </c>
      <c r="B1331">
        <v>282175</v>
      </c>
      <c r="O1331" s="3" t="s">
        <v>10373</v>
      </c>
      <c r="P1331" s="10">
        <v>5.9</v>
      </c>
    </row>
    <row r="1332" spans="1:16" x14ac:dyDescent="0.3">
      <c r="A1332" s="3" t="s">
        <v>13267</v>
      </c>
      <c r="B1332">
        <v>38202124.5</v>
      </c>
      <c r="O1332" s="3" t="s">
        <v>13267</v>
      </c>
      <c r="P1332" s="10">
        <v>6.4499999999999993</v>
      </c>
    </row>
    <row r="1333" spans="1:16" x14ac:dyDescent="0.3">
      <c r="A1333" s="3" t="s">
        <v>11997</v>
      </c>
      <c r="B1333">
        <v>42996467.461538464</v>
      </c>
      <c r="O1333" s="3" t="s">
        <v>11997</v>
      </c>
      <c r="P1333" s="10">
        <v>6.9076923076923089</v>
      </c>
    </row>
    <row r="1334" spans="1:16" x14ac:dyDescent="0.3">
      <c r="A1334" s="3" t="s">
        <v>8740</v>
      </c>
      <c r="B1334">
        <v>4798725</v>
      </c>
      <c r="O1334" s="3" t="s">
        <v>8740</v>
      </c>
      <c r="P1334" s="10">
        <v>6.5</v>
      </c>
    </row>
    <row r="1335" spans="1:16" x14ac:dyDescent="0.3">
      <c r="A1335" s="3" t="s">
        <v>21217</v>
      </c>
      <c r="B1335">
        <v>69756455</v>
      </c>
      <c r="O1335" s="3" t="s">
        <v>21217</v>
      </c>
      <c r="P1335" s="10">
        <v>5.3</v>
      </c>
    </row>
    <row r="1336" spans="1:16" x14ac:dyDescent="0.3">
      <c r="A1336" s="3" t="s">
        <v>15662</v>
      </c>
      <c r="B1336">
        <v>27189445.800000001</v>
      </c>
      <c r="O1336" s="3" t="s">
        <v>15662</v>
      </c>
      <c r="P1336" s="10">
        <v>6.12</v>
      </c>
    </row>
    <row r="1337" spans="1:16" x14ac:dyDescent="0.3">
      <c r="A1337" s="3" t="s">
        <v>14639</v>
      </c>
      <c r="B1337">
        <v>14756513</v>
      </c>
      <c r="O1337" s="3" t="s">
        <v>14639</v>
      </c>
      <c r="P1337" s="10">
        <v>5.4</v>
      </c>
    </row>
    <row r="1338" spans="1:16" x14ac:dyDescent="0.3">
      <c r="A1338" s="3" t="s">
        <v>20418</v>
      </c>
      <c r="B1338">
        <v>140388776.5</v>
      </c>
      <c r="O1338" s="3" t="s">
        <v>20418</v>
      </c>
      <c r="P1338" s="10">
        <v>7.35</v>
      </c>
    </row>
    <row r="1339" spans="1:16" x14ac:dyDescent="0.3">
      <c r="A1339" s="3" t="s">
        <v>8612</v>
      </c>
      <c r="B1339">
        <v>718490</v>
      </c>
      <c r="O1339" s="3" t="s">
        <v>8612</v>
      </c>
      <c r="P1339" s="10">
        <v>6.8</v>
      </c>
    </row>
    <row r="1340" spans="1:16" x14ac:dyDescent="0.3">
      <c r="A1340" s="3" t="s">
        <v>11733</v>
      </c>
      <c r="B1340">
        <v>78505379.166666672</v>
      </c>
      <c r="O1340" s="3" t="s">
        <v>11733</v>
      </c>
      <c r="P1340" s="10">
        <v>6.7</v>
      </c>
    </row>
    <row r="1341" spans="1:16" x14ac:dyDescent="0.3">
      <c r="A1341" s="3" t="s">
        <v>14004</v>
      </c>
      <c r="B1341">
        <v>134795115.5</v>
      </c>
      <c r="O1341" s="3" t="s">
        <v>14004</v>
      </c>
      <c r="P1341" s="10">
        <v>6.6499999999999995</v>
      </c>
    </row>
    <row r="1342" spans="1:16" x14ac:dyDescent="0.3">
      <c r="A1342" s="3" t="s">
        <v>14203</v>
      </c>
      <c r="B1342">
        <v>61103385.5</v>
      </c>
      <c r="O1342" s="3" t="s">
        <v>14203</v>
      </c>
      <c r="P1342" s="10">
        <v>6.15</v>
      </c>
    </row>
    <row r="1343" spans="1:16" x14ac:dyDescent="0.3">
      <c r="A1343" s="3" t="s">
        <v>20402</v>
      </c>
      <c r="B1343">
        <v>2559939</v>
      </c>
      <c r="O1343" s="3" t="s">
        <v>20402</v>
      </c>
      <c r="P1343" s="10">
        <v>7.7</v>
      </c>
    </row>
    <row r="1344" spans="1:16" x14ac:dyDescent="0.3">
      <c r="A1344" s="3" t="s">
        <v>15887</v>
      </c>
      <c r="B1344">
        <v>3175469</v>
      </c>
      <c r="O1344" s="3" t="s">
        <v>15887</v>
      </c>
      <c r="P1344" s="10">
        <v>7</v>
      </c>
    </row>
    <row r="1345" spans="1:16" x14ac:dyDescent="0.3">
      <c r="A1345" s="3" t="s">
        <v>17908</v>
      </c>
      <c r="B1345">
        <v>1150681</v>
      </c>
      <c r="O1345" s="3" t="s">
        <v>17908</v>
      </c>
      <c r="P1345" s="10">
        <v>6.7</v>
      </c>
    </row>
    <row r="1346" spans="1:16" x14ac:dyDescent="0.3">
      <c r="A1346" s="3" t="s">
        <v>16105</v>
      </c>
      <c r="B1346">
        <v>10082090.5</v>
      </c>
      <c r="O1346" s="3" t="s">
        <v>16105</v>
      </c>
      <c r="P1346" s="10">
        <v>6.25</v>
      </c>
    </row>
    <row r="1347" spans="1:16" x14ac:dyDescent="0.3">
      <c r="A1347" s="3" t="s">
        <v>15502</v>
      </c>
      <c r="B1347">
        <v>18755936</v>
      </c>
      <c r="O1347" s="3" t="s">
        <v>15502</v>
      </c>
      <c r="P1347" s="10">
        <v>6.5</v>
      </c>
    </row>
    <row r="1348" spans="1:16" x14ac:dyDescent="0.3">
      <c r="A1348" s="3" t="s">
        <v>11364</v>
      </c>
      <c r="B1348">
        <v>49678713</v>
      </c>
      <c r="O1348" s="3" t="s">
        <v>11364</v>
      </c>
      <c r="P1348" s="10">
        <v>5.4</v>
      </c>
    </row>
    <row r="1349" spans="1:16" x14ac:dyDescent="0.3">
      <c r="A1349" s="3" t="s">
        <v>9925</v>
      </c>
      <c r="B1349">
        <v>9090</v>
      </c>
      <c r="O1349" s="3" t="s">
        <v>9925</v>
      </c>
      <c r="P1349" s="10">
        <v>6.2</v>
      </c>
    </row>
    <row r="1350" spans="1:16" x14ac:dyDescent="0.3">
      <c r="A1350" s="3" t="s">
        <v>20829</v>
      </c>
      <c r="B1350">
        <v>41657844</v>
      </c>
      <c r="O1350" s="3" t="s">
        <v>20829</v>
      </c>
      <c r="P1350" s="10">
        <v>6.6</v>
      </c>
    </row>
    <row r="1351" spans="1:16" x14ac:dyDescent="0.3">
      <c r="A1351" s="3" t="s">
        <v>2652</v>
      </c>
      <c r="B1351">
        <v>11528900</v>
      </c>
      <c r="O1351" s="3" t="s">
        <v>2652</v>
      </c>
      <c r="P1351" s="10">
        <v>6.5</v>
      </c>
    </row>
    <row r="1352" spans="1:16" x14ac:dyDescent="0.3">
      <c r="A1352" s="3" t="s">
        <v>21612</v>
      </c>
      <c r="B1352">
        <v>103047</v>
      </c>
      <c r="O1352" s="3" t="s">
        <v>21612</v>
      </c>
      <c r="P1352" s="10">
        <v>6.9</v>
      </c>
    </row>
    <row r="1353" spans="1:16" x14ac:dyDescent="0.3">
      <c r="A1353" s="3" t="s">
        <v>2386</v>
      </c>
      <c r="B1353">
        <v>7003368.5</v>
      </c>
      <c r="O1353" s="3" t="s">
        <v>2386</v>
      </c>
      <c r="P1353" s="10">
        <v>5.5500000000000007</v>
      </c>
    </row>
    <row r="1354" spans="1:16" x14ac:dyDescent="0.3">
      <c r="A1354" s="3" t="s">
        <v>10705</v>
      </c>
      <c r="B1354">
        <v>55064675.5</v>
      </c>
      <c r="O1354" s="3" t="s">
        <v>10705</v>
      </c>
      <c r="P1354" s="10">
        <v>6.7499999999999991</v>
      </c>
    </row>
    <row r="1355" spans="1:16" x14ac:dyDescent="0.3">
      <c r="A1355" s="3" t="s">
        <v>3033</v>
      </c>
      <c r="B1355">
        <v>8528933.5</v>
      </c>
      <c r="O1355" s="3" t="s">
        <v>3033</v>
      </c>
      <c r="P1355" s="10">
        <v>5.65</v>
      </c>
    </row>
    <row r="1356" spans="1:16" x14ac:dyDescent="0.3">
      <c r="A1356" s="3" t="s">
        <v>9775</v>
      </c>
      <c r="B1356">
        <v>65701483</v>
      </c>
      <c r="O1356" s="3" t="s">
        <v>9775</v>
      </c>
      <c r="P1356" s="10">
        <v>6.8111111111111109</v>
      </c>
    </row>
    <row r="1357" spans="1:16" x14ac:dyDescent="0.3">
      <c r="A1357" s="3" t="s">
        <v>5624</v>
      </c>
      <c r="B1357">
        <v>201965915</v>
      </c>
      <c r="O1357" s="3" t="s">
        <v>5624</v>
      </c>
      <c r="P1357" s="10">
        <v>6.8</v>
      </c>
    </row>
    <row r="1358" spans="1:16" x14ac:dyDescent="0.3">
      <c r="A1358" s="3" t="s">
        <v>2168</v>
      </c>
      <c r="B1358">
        <v>15638849</v>
      </c>
      <c r="O1358" s="3" t="s">
        <v>2168</v>
      </c>
      <c r="P1358" s="10">
        <v>7.1</v>
      </c>
    </row>
    <row r="1359" spans="1:16" x14ac:dyDescent="0.3">
      <c r="A1359" s="3" t="s">
        <v>18265</v>
      </c>
      <c r="B1359">
        <v>25288872</v>
      </c>
      <c r="O1359" s="3" t="s">
        <v>18265</v>
      </c>
      <c r="P1359" s="10">
        <v>7</v>
      </c>
    </row>
    <row r="1360" spans="1:16" x14ac:dyDescent="0.3">
      <c r="A1360" s="3" t="s">
        <v>9963</v>
      </c>
      <c r="B1360">
        <v>12573430.333333334</v>
      </c>
      <c r="O1360" s="3" t="s">
        <v>9963</v>
      </c>
      <c r="P1360" s="10">
        <v>6.6333333333333337</v>
      </c>
    </row>
    <row r="1361" spans="1:16" x14ac:dyDescent="0.3">
      <c r="A1361" s="3" t="s">
        <v>6221</v>
      </c>
      <c r="B1361">
        <v>154856534.66666666</v>
      </c>
      <c r="O1361" s="3" t="s">
        <v>6221</v>
      </c>
      <c r="P1361" s="10">
        <v>6.08</v>
      </c>
    </row>
    <row r="1362" spans="1:16" x14ac:dyDescent="0.3">
      <c r="A1362" s="3" t="s">
        <v>11860</v>
      </c>
      <c r="B1362">
        <v>84686787.5</v>
      </c>
      <c r="O1362" s="3" t="s">
        <v>11860</v>
      </c>
      <c r="P1362" s="10">
        <v>6.0500000000000007</v>
      </c>
    </row>
    <row r="1363" spans="1:16" x14ac:dyDescent="0.3">
      <c r="A1363" s="3" t="s">
        <v>8221</v>
      </c>
      <c r="B1363">
        <v>60822</v>
      </c>
      <c r="O1363" s="3" t="s">
        <v>8221</v>
      </c>
      <c r="P1363" s="10">
        <v>2.7</v>
      </c>
    </row>
    <row r="1364" spans="1:16" x14ac:dyDescent="0.3">
      <c r="A1364" s="3" t="s">
        <v>16365</v>
      </c>
      <c r="B1364">
        <v>439587</v>
      </c>
      <c r="O1364" s="3" t="s">
        <v>16365</v>
      </c>
      <c r="P1364" s="10">
        <v>4.5</v>
      </c>
    </row>
    <row r="1365" spans="1:16" x14ac:dyDescent="0.3">
      <c r="A1365" s="3" t="s">
        <v>18489</v>
      </c>
      <c r="B1365">
        <v>97195</v>
      </c>
      <c r="O1365" s="3" t="s">
        <v>18489</v>
      </c>
      <c r="P1365" s="10">
        <v>6.3</v>
      </c>
    </row>
    <row r="1366" spans="1:16" x14ac:dyDescent="0.3">
      <c r="A1366" s="3" t="s">
        <v>14194</v>
      </c>
      <c r="B1366">
        <v>32586408</v>
      </c>
      <c r="O1366" s="3" t="s">
        <v>14194</v>
      </c>
      <c r="P1366" s="10">
        <v>5.8</v>
      </c>
    </row>
    <row r="1367" spans="1:16" x14ac:dyDescent="0.3">
      <c r="A1367" s="3" t="s">
        <v>5109</v>
      </c>
      <c r="B1367">
        <v>3739385.25</v>
      </c>
      <c r="O1367" s="3" t="s">
        <v>5109</v>
      </c>
      <c r="P1367" s="10">
        <v>5.4250000000000007</v>
      </c>
    </row>
    <row r="1368" spans="1:16" x14ac:dyDescent="0.3">
      <c r="A1368" s="3" t="s">
        <v>12074</v>
      </c>
      <c r="B1368">
        <v>24322180</v>
      </c>
      <c r="O1368" s="3" t="s">
        <v>12074</v>
      </c>
      <c r="P1368" s="10">
        <v>7.5</v>
      </c>
    </row>
    <row r="1369" spans="1:16" x14ac:dyDescent="0.3">
      <c r="A1369" s="3" t="s">
        <v>12357</v>
      </c>
      <c r="B1369">
        <v>68349884</v>
      </c>
      <c r="O1369" s="3" t="s">
        <v>12357</v>
      </c>
      <c r="P1369" s="10">
        <v>5.5</v>
      </c>
    </row>
    <row r="1370" spans="1:16" x14ac:dyDescent="0.3">
      <c r="A1370" s="3" t="s">
        <v>17630</v>
      </c>
      <c r="B1370">
        <v>78506376.5</v>
      </c>
      <c r="O1370" s="3" t="s">
        <v>17630</v>
      </c>
      <c r="P1370" s="10">
        <v>6.3000000000000007</v>
      </c>
    </row>
    <row r="1371" spans="1:16" x14ac:dyDescent="0.3">
      <c r="A1371" s="3" t="s">
        <v>8685</v>
      </c>
      <c r="B1371">
        <v>26550034.5</v>
      </c>
      <c r="O1371" s="3" t="s">
        <v>8685</v>
      </c>
      <c r="P1371" s="10">
        <v>6.7249999999999988</v>
      </c>
    </row>
    <row r="1372" spans="1:16" x14ac:dyDescent="0.3">
      <c r="A1372" s="3" t="s">
        <v>703</v>
      </c>
      <c r="B1372">
        <v>52110005.25</v>
      </c>
      <c r="O1372" s="3" t="s">
        <v>703</v>
      </c>
      <c r="P1372" s="10">
        <v>6.8000000000000007</v>
      </c>
    </row>
    <row r="1373" spans="1:16" x14ac:dyDescent="0.3">
      <c r="A1373" s="3" t="s">
        <v>1838</v>
      </c>
      <c r="B1373">
        <v>1772889</v>
      </c>
      <c r="O1373" s="3" t="s">
        <v>1838</v>
      </c>
      <c r="P1373" s="10">
        <v>6.6</v>
      </c>
    </row>
    <row r="1374" spans="1:16" x14ac:dyDescent="0.3">
      <c r="A1374" s="3" t="s">
        <v>7248</v>
      </c>
      <c r="B1374">
        <v>2922094</v>
      </c>
      <c r="O1374" s="3" t="s">
        <v>7248</v>
      </c>
      <c r="P1374" s="10">
        <v>6.1</v>
      </c>
    </row>
    <row r="1375" spans="1:16" x14ac:dyDescent="0.3">
      <c r="A1375" s="3" t="s">
        <v>4325</v>
      </c>
      <c r="B1375">
        <v>981022.5</v>
      </c>
      <c r="O1375" s="3" t="s">
        <v>4325</v>
      </c>
      <c r="P1375" s="10">
        <v>6.5</v>
      </c>
    </row>
    <row r="1376" spans="1:16" x14ac:dyDescent="0.3">
      <c r="A1376" s="3" t="s">
        <v>5880</v>
      </c>
      <c r="B1376">
        <v>1554742</v>
      </c>
      <c r="O1376" s="3" t="s">
        <v>5880</v>
      </c>
      <c r="P1376" s="10">
        <v>7.2</v>
      </c>
    </row>
    <row r="1377" spans="1:16" x14ac:dyDescent="0.3">
      <c r="A1377" s="3" t="s">
        <v>6310</v>
      </c>
      <c r="B1377">
        <v>23490631.5</v>
      </c>
      <c r="O1377" s="3" t="s">
        <v>6310</v>
      </c>
      <c r="P1377" s="10">
        <v>7.0875000000000004</v>
      </c>
    </row>
    <row r="1378" spans="1:16" x14ac:dyDescent="0.3">
      <c r="A1378" s="3" t="s">
        <v>10793</v>
      </c>
      <c r="B1378">
        <v>27807627</v>
      </c>
      <c r="O1378" s="3" t="s">
        <v>10793</v>
      </c>
      <c r="P1378" s="10">
        <v>6.5</v>
      </c>
    </row>
    <row r="1379" spans="1:16" x14ac:dyDescent="0.3">
      <c r="A1379" s="3" t="s">
        <v>21621</v>
      </c>
      <c r="B1379">
        <v>9982083</v>
      </c>
      <c r="O1379" s="3" t="s">
        <v>21621</v>
      </c>
      <c r="P1379" s="10">
        <v>7.4</v>
      </c>
    </row>
    <row r="1380" spans="1:16" x14ac:dyDescent="0.3">
      <c r="A1380" s="3" t="s">
        <v>11493</v>
      </c>
      <c r="B1380">
        <v>24963</v>
      </c>
      <c r="O1380" s="3" t="s">
        <v>11493</v>
      </c>
      <c r="P1380" s="10">
        <v>7</v>
      </c>
    </row>
    <row r="1381" spans="1:16" x14ac:dyDescent="0.3">
      <c r="A1381" s="3" t="s">
        <v>18551</v>
      </c>
      <c r="B1381">
        <v>31673928</v>
      </c>
      <c r="O1381" s="3" t="s">
        <v>18551</v>
      </c>
      <c r="P1381" s="10">
        <v>7.6</v>
      </c>
    </row>
    <row r="1382" spans="1:16" x14ac:dyDescent="0.3">
      <c r="A1382" s="3" t="s">
        <v>16856</v>
      </c>
      <c r="B1382">
        <v>194256</v>
      </c>
      <c r="O1382" s="3" t="s">
        <v>16856</v>
      </c>
      <c r="P1382" s="10">
        <v>6.4</v>
      </c>
    </row>
    <row r="1383" spans="1:16" x14ac:dyDescent="0.3">
      <c r="A1383" s="3" t="s">
        <v>12095</v>
      </c>
      <c r="B1383">
        <v>32533802</v>
      </c>
      <c r="O1383" s="3" t="s">
        <v>12095</v>
      </c>
      <c r="P1383" s="10">
        <v>4.8</v>
      </c>
    </row>
    <row r="1384" spans="1:16" x14ac:dyDescent="0.3">
      <c r="A1384" s="3" t="s">
        <v>15276</v>
      </c>
      <c r="B1384">
        <v>41265442.5</v>
      </c>
      <c r="O1384" s="3" t="s">
        <v>15276</v>
      </c>
      <c r="P1384" s="10">
        <v>4.3499999999999996</v>
      </c>
    </row>
    <row r="1385" spans="1:16" x14ac:dyDescent="0.3">
      <c r="A1385" s="3" t="s">
        <v>14419</v>
      </c>
      <c r="B1385">
        <v>127733590.33333333</v>
      </c>
      <c r="O1385" s="3" t="s">
        <v>14419</v>
      </c>
      <c r="P1385" s="10">
        <v>5.333333333333333</v>
      </c>
    </row>
    <row r="1386" spans="1:16" x14ac:dyDescent="0.3">
      <c r="A1386" s="3" t="s">
        <v>15394</v>
      </c>
      <c r="B1386">
        <v>75339459</v>
      </c>
      <c r="O1386" s="3" t="s">
        <v>15394</v>
      </c>
      <c r="P1386" s="10">
        <v>6.1</v>
      </c>
    </row>
    <row r="1387" spans="1:16" x14ac:dyDescent="0.3">
      <c r="A1387" s="3" t="s">
        <v>17030</v>
      </c>
      <c r="B1387">
        <v>94909860</v>
      </c>
      <c r="O1387" s="3" t="s">
        <v>17030</v>
      </c>
      <c r="P1387" s="10">
        <v>6.45</v>
      </c>
    </row>
    <row r="1388" spans="1:16" x14ac:dyDescent="0.3">
      <c r="A1388" s="3" t="s">
        <v>6302</v>
      </c>
      <c r="B1388">
        <v>27269474.5</v>
      </c>
      <c r="O1388" s="3" t="s">
        <v>6302</v>
      </c>
      <c r="P1388" s="10">
        <v>4.4000000000000004</v>
      </c>
    </row>
    <row r="1389" spans="1:16" x14ac:dyDescent="0.3">
      <c r="A1389" s="3" t="s">
        <v>4764</v>
      </c>
      <c r="B1389">
        <v>8253123</v>
      </c>
      <c r="O1389" s="3" t="s">
        <v>4764</v>
      </c>
      <c r="P1389" s="10">
        <v>4.9000000000000004</v>
      </c>
    </row>
    <row r="1390" spans="1:16" x14ac:dyDescent="0.3">
      <c r="A1390" s="3" t="s">
        <v>13817</v>
      </c>
      <c r="B1390">
        <v>36613</v>
      </c>
      <c r="O1390" s="3" t="s">
        <v>13817</v>
      </c>
      <c r="P1390" s="10">
        <v>7.8</v>
      </c>
    </row>
    <row r="1391" spans="1:16" x14ac:dyDescent="0.3">
      <c r="A1391" s="3" t="s">
        <v>16763</v>
      </c>
      <c r="B1391">
        <v>18689058</v>
      </c>
      <c r="O1391" s="3" t="s">
        <v>16763</v>
      </c>
      <c r="P1391" s="10">
        <v>7.6</v>
      </c>
    </row>
    <row r="1392" spans="1:16" x14ac:dyDescent="0.3">
      <c r="A1392" s="3" t="s">
        <v>15520</v>
      </c>
      <c r="B1392">
        <v>11227336</v>
      </c>
      <c r="O1392" s="3" t="s">
        <v>15520</v>
      </c>
      <c r="P1392" s="10">
        <v>7.9</v>
      </c>
    </row>
    <row r="1393" spans="1:16" x14ac:dyDescent="0.3">
      <c r="A1393" s="3" t="s">
        <v>8894</v>
      </c>
      <c r="B1393">
        <v>6834525</v>
      </c>
      <c r="O1393" s="3" t="s">
        <v>8894</v>
      </c>
      <c r="P1393" s="10">
        <v>6.4</v>
      </c>
    </row>
    <row r="1394" spans="1:16" x14ac:dyDescent="0.3">
      <c r="A1394" s="3" t="s">
        <v>18853</v>
      </c>
      <c r="B1394">
        <v>13332757.5</v>
      </c>
      <c r="O1394" s="3" t="s">
        <v>18853</v>
      </c>
      <c r="P1394" s="10">
        <v>6.95</v>
      </c>
    </row>
    <row r="1395" spans="1:16" x14ac:dyDescent="0.3">
      <c r="A1395" s="3" t="s">
        <v>15019</v>
      </c>
      <c r="B1395">
        <v>87238158</v>
      </c>
      <c r="O1395" s="3" t="s">
        <v>15019</v>
      </c>
      <c r="P1395" s="10">
        <v>2.4</v>
      </c>
    </row>
    <row r="1396" spans="1:16" x14ac:dyDescent="0.3">
      <c r="A1396" s="3" t="s">
        <v>13271</v>
      </c>
      <c r="B1396">
        <v>377271</v>
      </c>
      <c r="O1396" s="3" t="s">
        <v>13271</v>
      </c>
      <c r="P1396" s="10">
        <v>5.0999999999999996</v>
      </c>
    </row>
    <row r="1397" spans="1:16" x14ac:dyDescent="0.3">
      <c r="A1397" s="3" t="s">
        <v>11564</v>
      </c>
      <c r="B1397">
        <v>274675</v>
      </c>
      <c r="O1397" s="3" t="s">
        <v>11564</v>
      </c>
      <c r="P1397" s="10">
        <v>7.9</v>
      </c>
    </row>
    <row r="1398" spans="1:16" x14ac:dyDescent="0.3">
      <c r="A1398" s="3" t="s">
        <v>11883</v>
      </c>
      <c r="B1398">
        <v>8643216</v>
      </c>
      <c r="O1398" s="3" t="s">
        <v>11883</v>
      </c>
      <c r="P1398" s="10">
        <v>5.0500000000000007</v>
      </c>
    </row>
    <row r="1399" spans="1:16" x14ac:dyDescent="0.3">
      <c r="A1399" s="3" t="s">
        <v>12459</v>
      </c>
      <c r="B1399">
        <v>70735616.571428567</v>
      </c>
      <c r="O1399" s="3" t="s">
        <v>12459</v>
      </c>
      <c r="P1399" s="10">
        <v>7.6714285714285708</v>
      </c>
    </row>
    <row r="1400" spans="1:16" x14ac:dyDescent="0.3">
      <c r="A1400" s="3" t="s">
        <v>8436</v>
      </c>
      <c r="B1400">
        <v>66433194</v>
      </c>
      <c r="O1400" s="3" t="s">
        <v>8436</v>
      </c>
      <c r="P1400" s="10">
        <v>5.2</v>
      </c>
    </row>
    <row r="1401" spans="1:16" x14ac:dyDescent="0.3">
      <c r="A1401" s="3" t="s">
        <v>2433</v>
      </c>
      <c r="B1401">
        <v>4663031.5</v>
      </c>
      <c r="O1401" s="3" t="s">
        <v>2433</v>
      </c>
      <c r="P1401" s="10">
        <v>5.15</v>
      </c>
    </row>
    <row r="1402" spans="1:16" x14ac:dyDescent="0.3">
      <c r="A1402" s="3" t="s">
        <v>3431</v>
      </c>
      <c r="B1402">
        <v>4884663</v>
      </c>
      <c r="O1402" s="3" t="s">
        <v>3431</v>
      </c>
      <c r="P1402" s="10">
        <v>5.6</v>
      </c>
    </row>
    <row r="1403" spans="1:16" x14ac:dyDescent="0.3">
      <c r="A1403" s="3" t="s">
        <v>18230</v>
      </c>
      <c r="B1403">
        <v>44459951</v>
      </c>
      <c r="O1403" s="3" t="s">
        <v>18230</v>
      </c>
      <c r="P1403" s="10">
        <v>6.5</v>
      </c>
    </row>
    <row r="1404" spans="1:16" x14ac:dyDescent="0.3">
      <c r="A1404" s="3" t="s">
        <v>21654</v>
      </c>
      <c r="B1404">
        <v>5123</v>
      </c>
      <c r="O1404" s="3" t="s">
        <v>21654</v>
      </c>
      <c r="P1404" s="10">
        <v>4.8</v>
      </c>
    </row>
    <row r="1405" spans="1:16" x14ac:dyDescent="0.3">
      <c r="A1405" s="3" t="s">
        <v>7673</v>
      </c>
      <c r="B1405">
        <v>1614784</v>
      </c>
      <c r="O1405" s="3" t="s">
        <v>7673</v>
      </c>
      <c r="P1405" s="10">
        <v>5.7</v>
      </c>
    </row>
    <row r="1406" spans="1:16" x14ac:dyDescent="0.3">
      <c r="A1406" s="3" t="s">
        <v>15310</v>
      </c>
      <c r="B1406">
        <v>18814713</v>
      </c>
      <c r="O1406" s="3" t="s">
        <v>15310</v>
      </c>
      <c r="P1406" s="10">
        <v>7.6</v>
      </c>
    </row>
    <row r="1407" spans="1:16" x14ac:dyDescent="0.3">
      <c r="A1407" s="3" t="s">
        <v>14050</v>
      </c>
      <c r="B1407">
        <v>35278711.5</v>
      </c>
      <c r="O1407" s="3" t="s">
        <v>14050</v>
      </c>
      <c r="P1407" s="10">
        <v>6.0000000000000009</v>
      </c>
    </row>
    <row r="1408" spans="1:16" x14ac:dyDescent="0.3">
      <c r="A1408" s="3" t="s">
        <v>14597</v>
      </c>
      <c r="B1408">
        <v>4046144</v>
      </c>
      <c r="O1408" s="3" t="s">
        <v>14597</v>
      </c>
      <c r="P1408" s="10">
        <v>6.9</v>
      </c>
    </row>
    <row r="1409" spans="1:16" x14ac:dyDescent="0.3">
      <c r="A1409" s="3" t="s">
        <v>15016</v>
      </c>
      <c r="B1409">
        <v>553198</v>
      </c>
      <c r="O1409" s="3" t="s">
        <v>15016</v>
      </c>
      <c r="P1409" s="10">
        <v>7.2</v>
      </c>
    </row>
    <row r="1410" spans="1:16" x14ac:dyDescent="0.3">
      <c r="A1410" s="3" t="s">
        <v>21604</v>
      </c>
      <c r="B1410">
        <v>14256199</v>
      </c>
      <c r="O1410" s="3" t="s">
        <v>21604</v>
      </c>
      <c r="P1410" s="10">
        <v>6.3</v>
      </c>
    </row>
    <row r="1411" spans="1:16" x14ac:dyDescent="0.3">
      <c r="A1411" s="3" t="s">
        <v>12793</v>
      </c>
      <c r="B1411">
        <v>65452792.125</v>
      </c>
      <c r="O1411" s="3" t="s">
        <v>12793</v>
      </c>
      <c r="P1411" s="10">
        <v>6.3874999999999984</v>
      </c>
    </row>
    <row r="1412" spans="1:16" x14ac:dyDescent="0.3">
      <c r="A1412" s="3" t="s">
        <v>12353</v>
      </c>
      <c r="B1412">
        <v>26066604</v>
      </c>
      <c r="O1412" s="3" t="s">
        <v>12353</v>
      </c>
      <c r="P1412" s="10">
        <v>5.3666666666666671</v>
      </c>
    </row>
    <row r="1413" spans="1:16" x14ac:dyDescent="0.3">
      <c r="A1413" s="3" t="s">
        <v>3355</v>
      </c>
      <c r="B1413">
        <v>6305084</v>
      </c>
      <c r="O1413" s="3" t="s">
        <v>3355</v>
      </c>
      <c r="P1413" s="10">
        <v>5.7666666666666666</v>
      </c>
    </row>
    <row r="1414" spans="1:16" x14ac:dyDescent="0.3">
      <c r="A1414" s="3" t="s">
        <v>5766</v>
      </c>
      <c r="B1414">
        <v>5765562</v>
      </c>
      <c r="O1414" s="3" t="s">
        <v>5766</v>
      </c>
      <c r="P1414" s="10">
        <v>5.0999999999999996</v>
      </c>
    </row>
    <row r="1415" spans="1:16" x14ac:dyDescent="0.3">
      <c r="A1415" s="3" t="s">
        <v>12890</v>
      </c>
      <c r="B1415">
        <v>88832335</v>
      </c>
      <c r="O1415" s="3" t="s">
        <v>12890</v>
      </c>
      <c r="P1415" s="10">
        <v>5.8285714285714283</v>
      </c>
    </row>
    <row r="1416" spans="1:16" x14ac:dyDescent="0.3">
      <c r="A1416" s="3" t="s">
        <v>7392</v>
      </c>
      <c r="B1416">
        <v>31181347</v>
      </c>
      <c r="O1416" s="3" t="s">
        <v>7392</v>
      </c>
      <c r="P1416" s="10">
        <v>7.3</v>
      </c>
    </row>
    <row r="1417" spans="1:16" x14ac:dyDescent="0.3">
      <c r="A1417" s="3" t="s">
        <v>19586</v>
      </c>
      <c r="B1417">
        <v>8707135</v>
      </c>
      <c r="O1417" s="3" t="s">
        <v>19586</v>
      </c>
      <c r="P1417" s="10">
        <v>6.0999999999999988</v>
      </c>
    </row>
    <row r="1418" spans="1:16" x14ac:dyDescent="0.3">
      <c r="A1418" s="3" t="s">
        <v>1145</v>
      </c>
      <c r="B1418">
        <v>10604986</v>
      </c>
      <c r="O1418" s="3" t="s">
        <v>1145</v>
      </c>
      <c r="P1418" s="10">
        <v>6</v>
      </c>
    </row>
    <row r="1419" spans="1:16" x14ac:dyDescent="0.3">
      <c r="A1419" s="3" t="s">
        <v>3038</v>
      </c>
      <c r="B1419">
        <v>305102</v>
      </c>
      <c r="O1419" s="3" t="s">
        <v>3038</v>
      </c>
      <c r="P1419" s="10">
        <v>7</v>
      </c>
    </row>
    <row r="1420" spans="1:16" x14ac:dyDescent="0.3">
      <c r="A1420" s="3" t="s">
        <v>10386</v>
      </c>
      <c r="B1420">
        <v>56129203.375</v>
      </c>
      <c r="O1420" s="3" t="s">
        <v>10386</v>
      </c>
      <c r="P1420" s="10">
        <v>6.875</v>
      </c>
    </row>
    <row r="1421" spans="1:16" x14ac:dyDescent="0.3">
      <c r="A1421" s="3" t="s">
        <v>594</v>
      </c>
      <c r="B1421">
        <v>119285432</v>
      </c>
      <c r="O1421" s="3" t="s">
        <v>594</v>
      </c>
      <c r="P1421" s="10">
        <v>7.6</v>
      </c>
    </row>
    <row r="1422" spans="1:16" x14ac:dyDescent="0.3">
      <c r="A1422" s="3" t="s">
        <v>15515</v>
      </c>
      <c r="B1422">
        <v>145263298.40000001</v>
      </c>
      <c r="O1422" s="3" t="s">
        <v>15515</v>
      </c>
      <c r="P1422" s="10">
        <v>5.96</v>
      </c>
    </row>
    <row r="1423" spans="1:16" x14ac:dyDescent="0.3">
      <c r="A1423" s="3" t="s">
        <v>10511</v>
      </c>
      <c r="B1423">
        <v>104255</v>
      </c>
      <c r="O1423" s="3" t="s">
        <v>10511</v>
      </c>
      <c r="P1423" s="10">
        <v>6.3</v>
      </c>
    </row>
    <row r="1424" spans="1:16" x14ac:dyDescent="0.3">
      <c r="A1424" s="3" t="s">
        <v>1757</v>
      </c>
      <c r="B1424">
        <v>20205757</v>
      </c>
      <c r="O1424" s="3" t="s">
        <v>1757</v>
      </c>
      <c r="P1424" s="10">
        <v>6.5</v>
      </c>
    </row>
    <row r="1425" spans="1:16" x14ac:dyDescent="0.3">
      <c r="A1425" s="3" t="s">
        <v>2146</v>
      </c>
      <c r="B1425">
        <v>13608880</v>
      </c>
      <c r="O1425" s="3" t="s">
        <v>2146</v>
      </c>
      <c r="P1425" s="10">
        <v>5.677777777777778</v>
      </c>
    </row>
    <row r="1426" spans="1:16" x14ac:dyDescent="0.3">
      <c r="A1426" s="3" t="s">
        <v>18346</v>
      </c>
      <c r="B1426">
        <v>175755</v>
      </c>
      <c r="O1426" s="3" t="s">
        <v>18346</v>
      </c>
      <c r="P1426" s="10">
        <v>5.7</v>
      </c>
    </row>
    <row r="1427" spans="1:16" x14ac:dyDescent="0.3">
      <c r="A1427" s="3" t="s">
        <v>1262</v>
      </c>
      <c r="B1427">
        <v>1054328</v>
      </c>
      <c r="O1427" s="3" t="s">
        <v>1262</v>
      </c>
      <c r="P1427" s="10">
        <v>6</v>
      </c>
    </row>
    <row r="1428" spans="1:16" x14ac:dyDescent="0.3">
      <c r="A1428" s="3" t="s">
        <v>17758</v>
      </c>
      <c r="B1428">
        <v>140470746</v>
      </c>
      <c r="O1428" s="3" t="s">
        <v>17758</v>
      </c>
      <c r="P1428" s="10">
        <v>6.4</v>
      </c>
    </row>
    <row r="1429" spans="1:16" x14ac:dyDescent="0.3">
      <c r="A1429" s="3" t="s">
        <v>15368</v>
      </c>
      <c r="B1429">
        <v>7163566</v>
      </c>
      <c r="O1429" s="3" t="s">
        <v>15368</v>
      </c>
      <c r="P1429" s="10">
        <v>6.8</v>
      </c>
    </row>
    <row r="1430" spans="1:16" x14ac:dyDescent="0.3">
      <c r="A1430" s="3" t="s">
        <v>6189</v>
      </c>
      <c r="B1430">
        <v>45640866</v>
      </c>
      <c r="O1430" s="3" t="s">
        <v>6189</v>
      </c>
      <c r="P1430" s="10">
        <v>7.0000000000000009</v>
      </c>
    </row>
    <row r="1431" spans="1:16" x14ac:dyDescent="0.3">
      <c r="A1431" s="3" t="s">
        <v>18331</v>
      </c>
      <c r="B1431">
        <v>20045576</v>
      </c>
      <c r="O1431" s="3" t="s">
        <v>18331</v>
      </c>
      <c r="P1431" s="10">
        <v>5.6</v>
      </c>
    </row>
    <row r="1432" spans="1:16" x14ac:dyDescent="0.3">
      <c r="A1432" s="3" t="s">
        <v>15034</v>
      </c>
      <c r="B1432">
        <v>185433916</v>
      </c>
      <c r="O1432" s="3" t="s">
        <v>15034</v>
      </c>
      <c r="P1432" s="10">
        <v>6</v>
      </c>
    </row>
    <row r="1433" spans="1:16" x14ac:dyDescent="0.3">
      <c r="A1433" s="3" t="s">
        <v>12656</v>
      </c>
      <c r="B1433">
        <v>16111562.25</v>
      </c>
      <c r="O1433" s="3" t="s">
        <v>12656</v>
      </c>
      <c r="P1433" s="10">
        <v>5.65</v>
      </c>
    </row>
    <row r="1434" spans="1:16" x14ac:dyDescent="0.3">
      <c r="A1434" s="3" t="s">
        <v>16203</v>
      </c>
      <c r="B1434">
        <v>2404300</v>
      </c>
      <c r="O1434" s="3" t="s">
        <v>16203</v>
      </c>
      <c r="P1434" s="10">
        <v>7.3</v>
      </c>
    </row>
    <row r="1435" spans="1:16" x14ac:dyDescent="0.3">
      <c r="A1435" s="3" t="s">
        <v>20317</v>
      </c>
      <c r="B1435">
        <v>145418070</v>
      </c>
      <c r="O1435" s="3" t="s">
        <v>20317</v>
      </c>
      <c r="P1435" s="10">
        <v>7</v>
      </c>
    </row>
    <row r="1436" spans="1:16" x14ac:dyDescent="0.3">
      <c r="A1436" s="3" t="s">
        <v>8313</v>
      </c>
      <c r="B1436">
        <v>763847</v>
      </c>
      <c r="O1436" s="3" t="s">
        <v>8313</v>
      </c>
      <c r="P1436" s="10">
        <v>8</v>
      </c>
    </row>
    <row r="1437" spans="1:16" x14ac:dyDescent="0.3">
      <c r="A1437" s="3" t="s">
        <v>13687</v>
      </c>
      <c r="B1437">
        <v>1610897</v>
      </c>
      <c r="O1437" s="3" t="s">
        <v>13687</v>
      </c>
      <c r="P1437" s="10">
        <v>8.5</v>
      </c>
    </row>
    <row r="1438" spans="1:16" x14ac:dyDescent="0.3">
      <c r="A1438" s="3" t="s">
        <v>17464</v>
      </c>
      <c r="B1438">
        <v>46642156</v>
      </c>
      <c r="O1438" s="3" t="s">
        <v>17464</v>
      </c>
      <c r="P1438" s="10">
        <v>6.05</v>
      </c>
    </row>
    <row r="1439" spans="1:16" x14ac:dyDescent="0.3">
      <c r="A1439" s="3" t="s">
        <v>5026</v>
      </c>
      <c r="B1439">
        <v>145236768.4074074</v>
      </c>
      <c r="O1439" s="3" t="s">
        <v>5026</v>
      </c>
      <c r="P1439" s="10">
        <v>6.5962962962962974</v>
      </c>
    </row>
    <row r="1440" spans="1:16" x14ac:dyDescent="0.3">
      <c r="A1440" s="3" t="s">
        <v>19959</v>
      </c>
      <c r="B1440">
        <v>20651333</v>
      </c>
      <c r="O1440" s="3" t="s">
        <v>19959</v>
      </c>
      <c r="P1440" s="10">
        <v>6.3</v>
      </c>
    </row>
    <row r="1441" spans="1:16" x14ac:dyDescent="0.3">
      <c r="A1441" s="3" t="s">
        <v>5792</v>
      </c>
      <c r="B1441">
        <v>1242995</v>
      </c>
      <c r="O1441" s="3" t="s">
        <v>5792</v>
      </c>
      <c r="P1441" s="10">
        <v>4.5999999999999996</v>
      </c>
    </row>
    <row r="1442" spans="1:16" x14ac:dyDescent="0.3">
      <c r="A1442" s="3" t="s">
        <v>4582</v>
      </c>
      <c r="B1442">
        <v>18086897.666666668</v>
      </c>
      <c r="O1442" s="3" t="s">
        <v>4582</v>
      </c>
      <c r="P1442" s="10">
        <v>6.0666666666666664</v>
      </c>
    </row>
    <row r="1443" spans="1:16" x14ac:dyDescent="0.3">
      <c r="A1443" s="3" t="s">
        <v>16643</v>
      </c>
      <c r="B1443">
        <v>6491240</v>
      </c>
      <c r="O1443" s="3" t="s">
        <v>16643</v>
      </c>
      <c r="P1443" s="10">
        <v>7.1</v>
      </c>
    </row>
    <row r="1444" spans="1:16" x14ac:dyDescent="0.3">
      <c r="A1444" s="3" t="s">
        <v>13859</v>
      </c>
      <c r="B1444">
        <v>39596742.461538464</v>
      </c>
      <c r="O1444" s="3" t="s">
        <v>13859</v>
      </c>
      <c r="P1444" s="10">
        <v>6.8461538461538458</v>
      </c>
    </row>
    <row r="1445" spans="1:16" x14ac:dyDescent="0.3">
      <c r="A1445" s="3" t="s">
        <v>12592</v>
      </c>
      <c r="B1445">
        <v>41062976</v>
      </c>
      <c r="O1445" s="3" t="s">
        <v>12592</v>
      </c>
      <c r="P1445" s="10">
        <v>7.5</v>
      </c>
    </row>
    <row r="1446" spans="1:16" x14ac:dyDescent="0.3">
      <c r="A1446" s="3" t="s">
        <v>698</v>
      </c>
      <c r="B1446">
        <v>20205757</v>
      </c>
      <c r="O1446" s="3" t="s">
        <v>698</v>
      </c>
      <c r="P1446" s="10">
        <v>7.2</v>
      </c>
    </row>
    <row r="1447" spans="1:16" x14ac:dyDescent="0.3">
      <c r="A1447" s="3" t="s">
        <v>5520</v>
      </c>
      <c r="B1447">
        <v>8153677</v>
      </c>
      <c r="O1447" s="3" t="s">
        <v>5520</v>
      </c>
      <c r="P1447" s="10">
        <v>6</v>
      </c>
    </row>
    <row r="1448" spans="1:16" x14ac:dyDescent="0.3">
      <c r="A1448" s="3" t="s">
        <v>1483</v>
      </c>
      <c r="B1448">
        <v>21017849</v>
      </c>
      <c r="O1448" s="3" t="s">
        <v>1483</v>
      </c>
      <c r="P1448" s="10">
        <v>6.7</v>
      </c>
    </row>
    <row r="1449" spans="1:16" x14ac:dyDescent="0.3">
      <c r="A1449" s="3" t="s">
        <v>9522</v>
      </c>
      <c r="B1449">
        <v>23712993</v>
      </c>
      <c r="O1449" s="3" t="s">
        <v>9522</v>
      </c>
      <c r="P1449" s="10">
        <v>5.7</v>
      </c>
    </row>
    <row r="1450" spans="1:16" x14ac:dyDescent="0.3">
      <c r="A1450" s="3" t="s">
        <v>18971</v>
      </c>
      <c r="B1450">
        <v>61279452</v>
      </c>
      <c r="O1450" s="3" t="s">
        <v>18971</v>
      </c>
      <c r="P1450" s="10">
        <v>4.2</v>
      </c>
    </row>
    <row r="1451" spans="1:16" x14ac:dyDescent="0.3">
      <c r="A1451" s="3" t="s">
        <v>16123</v>
      </c>
      <c r="B1451">
        <v>1808</v>
      </c>
      <c r="O1451" s="3" t="s">
        <v>16123</v>
      </c>
      <c r="P1451" s="10">
        <v>5.0999999999999996</v>
      </c>
    </row>
    <row r="1452" spans="1:16" x14ac:dyDescent="0.3">
      <c r="A1452" s="3" t="s">
        <v>13220</v>
      </c>
      <c r="B1452">
        <v>18689562</v>
      </c>
      <c r="O1452" s="3" t="s">
        <v>13220</v>
      </c>
      <c r="P1452" s="10">
        <v>3.55</v>
      </c>
    </row>
    <row r="1453" spans="1:16" x14ac:dyDescent="0.3">
      <c r="A1453" s="3" t="s">
        <v>17560</v>
      </c>
      <c r="B1453">
        <v>538983207</v>
      </c>
      <c r="O1453" s="3" t="s">
        <v>17560</v>
      </c>
      <c r="P1453" s="10">
        <v>7.1</v>
      </c>
    </row>
    <row r="1454" spans="1:16" x14ac:dyDescent="0.3">
      <c r="A1454" s="3" t="s">
        <v>4194</v>
      </c>
      <c r="B1454">
        <v>16269071</v>
      </c>
      <c r="O1454" s="3" t="s">
        <v>4194</v>
      </c>
      <c r="P1454" s="10">
        <v>6.65</v>
      </c>
    </row>
    <row r="1455" spans="1:16" x14ac:dyDescent="0.3">
      <c r="A1455" s="3" t="s">
        <v>15460</v>
      </c>
      <c r="B1455">
        <v>3984669</v>
      </c>
      <c r="O1455" s="3" t="s">
        <v>15460</v>
      </c>
      <c r="P1455" s="10">
        <v>6.8</v>
      </c>
    </row>
    <row r="1456" spans="1:16" x14ac:dyDescent="0.3">
      <c r="A1456" s="3" t="s">
        <v>1869</v>
      </c>
      <c r="B1456">
        <v>12049514</v>
      </c>
      <c r="O1456" s="3" t="s">
        <v>1869</v>
      </c>
      <c r="P1456" s="10">
        <v>6</v>
      </c>
    </row>
    <row r="1457" spans="1:16" x14ac:dyDescent="0.3">
      <c r="A1457" s="3" t="s">
        <v>9115</v>
      </c>
      <c r="B1457">
        <v>57382794</v>
      </c>
      <c r="O1457" s="3" t="s">
        <v>9115</v>
      </c>
      <c r="P1457" s="10">
        <v>5.65</v>
      </c>
    </row>
    <row r="1458" spans="1:16" x14ac:dyDescent="0.3">
      <c r="A1458" s="3" t="s">
        <v>1501</v>
      </c>
      <c r="B1458">
        <v>16916617</v>
      </c>
      <c r="O1458" s="3" t="s">
        <v>1501</v>
      </c>
      <c r="P1458" s="10">
        <v>6.1</v>
      </c>
    </row>
    <row r="1459" spans="1:16" x14ac:dyDescent="0.3">
      <c r="A1459" s="3" t="s">
        <v>2787</v>
      </c>
      <c r="B1459">
        <v>569996</v>
      </c>
      <c r="O1459" s="3" t="s">
        <v>2787</v>
      </c>
      <c r="P1459" s="10">
        <v>8</v>
      </c>
    </row>
    <row r="1460" spans="1:16" x14ac:dyDescent="0.3">
      <c r="A1460" s="3" t="s">
        <v>1312</v>
      </c>
      <c r="B1460">
        <v>3114458.3333333335</v>
      </c>
      <c r="O1460" s="3" t="s">
        <v>1312</v>
      </c>
      <c r="P1460" s="10">
        <v>5.3999999999999995</v>
      </c>
    </row>
    <row r="1461" spans="1:16" x14ac:dyDescent="0.3">
      <c r="A1461" s="3" t="s">
        <v>2768</v>
      </c>
      <c r="B1461">
        <v>34558720.5</v>
      </c>
      <c r="O1461" s="3" t="s">
        <v>2768</v>
      </c>
      <c r="P1461" s="10">
        <v>7.95</v>
      </c>
    </row>
    <row r="1462" spans="1:16" x14ac:dyDescent="0.3">
      <c r="A1462" s="3" t="s">
        <v>13577</v>
      </c>
      <c r="B1462">
        <v>48551322</v>
      </c>
      <c r="O1462" s="3" t="s">
        <v>13577</v>
      </c>
      <c r="P1462" s="10">
        <v>4.3</v>
      </c>
    </row>
    <row r="1463" spans="1:16" x14ac:dyDescent="0.3">
      <c r="A1463" s="3" t="s">
        <v>5203</v>
      </c>
      <c r="B1463">
        <v>62149558.714285716</v>
      </c>
      <c r="O1463" s="3" t="s">
        <v>5203</v>
      </c>
      <c r="P1463" s="10">
        <v>6.8428571428571425</v>
      </c>
    </row>
    <row r="1464" spans="1:16" x14ac:dyDescent="0.3">
      <c r="A1464" s="3" t="s">
        <v>6131</v>
      </c>
      <c r="B1464">
        <v>59227</v>
      </c>
      <c r="O1464" s="3" t="s">
        <v>6131</v>
      </c>
      <c r="P1464" s="10">
        <v>5.8</v>
      </c>
    </row>
    <row r="1465" spans="1:16" x14ac:dyDescent="0.3">
      <c r="A1465" s="3" t="s">
        <v>1108</v>
      </c>
      <c r="B1465">
        <v>20225989</v>
      </c>
      <c r="O1465" s="3" t="s">
        <v>1108</v>
      </c>
      <c r="P1465" s="10">
        <v>5.9</v>
      </c>
    </row>
    <row r="1466" spans="1:16" x14ac:dyDescent="0.3">
      <c r="A1466" s="3" t="s">
        <v>17156</v>
      </c>
      <c r="B1466">
        <v>63543328</v>
      </c>
      <c r="O1466" s="3" t="s">
        <v>17156</v>
      </c>
      <c r="P1466" s="10">
        <v>5.9</v>
      </c>
    </row>
    <row r="1467" spans="1:16" x14ac:dyDescent="0.3">
      <c r="A1467" s="3" t="s">
        <v>15136</v>
      </c>
      <c r="B1467">
        <v>17470713.666666668</v>
      </c>
      <c r="O1467" s="3" t="s">
        <v>15136</v>
      </c>
      <c r="P1467" s="10">
        <v>6.5333333333333341</v>
      </c>
    </row>
    <row r="1468" spans="1:16" x14ac:dyDescent="0.3">
      <c r="A1468" s="3" t="s">
        <v>5990</v>
      </c>
      <c r="B1468">
        <v>1567782</v>
      </c>
      <c r="O1468" s="3" t="s">
        <v>5990</v>
      </c>
      <c r="P1468" s="10">
        <v>7.4</v>
      </c>
    </row>
    <row r="1469" spans="1:16" x14ac:dyDescent="0.3">
      <c r="A1469" s="3" t="s">
        <v>6667</v>
      </c>
      <c r="B1469">
        <v>133645</v>
      </c>
      <c r="O1469" s="3" t="s">
        <v>6667</v>
      </c>
      <c r="P1469" s="10">
        <v>5.9</v>
      </c>
    </row>
    <row r="1470" spans="1:16" x14ac:dyDescent="0.3">
      <c r="A1470" s="3" t="s">
        <v>2021</v>
      </c>
      <c r="B1470">
        <v>24655018.222222224</v>
      </c>
      <c r="O1470" s="3" t="s">
        <v>2021</v>
      </c>
      <c r="P1470" s="10">
        <v>6.333333333333333</v>
      </c>
    </row>
    <row r="1471" spans="1:16" x14ac:dyDescent="0.3">
      <c r="A1471" s="3" t="s">
        <v>10921</v>
      </c>
      <c r="B1471">
        <v>11683047</v>
      </c>
      <c r="O1471" s="3" t="s">
        <v>10921</v>
      </c>
      <c r="P1471" s="10">
        <v>5.8</v>
      </c>
    </row>
    <row r="1472" spans="1:16" x14ac:dyDescent="0.3">
      <c r="A1472" s="3" t="s">
        <v>7536</v>
      </c>
      <c r="B1472">
        <v>5048619</v>
      </c>
      <c r="O1472" s="3" t="s">
        <v>7536</v>
      </c>
      <c r="P1472" s="10">
        <v>7.1</v>
      </c>
    </row>
    <row r="1473" spans="1:16" x14ac:dyDescent="0.3">
      <c r="A1473" s="3" t="s">
        <v>2798</v>
      </c>
      <c r="B1473">
        <v>100347025.62068966</v>
      </c>
      <c r="O1473" s="3" t="s">
        <v>2798</v>
      </c>
      <c r="P1473" s="10">
        <v>6.8896551724137947</v>
      </c>
    </row>
    <row r="1474" spans="1:16" x14ac:dyDescent="0.3">
      <c r="A1474" s="3" t="s">
        <v>10420</v>
      </c>
      <c r="B1474">
        <v>713239</v>
      </c>
      <c r="O1474" s="3" t="s">
        <v>10420</v>
      </c>
      <c r="P1474" s="10">
        <v>5.0999999999999996</v>
      </c>
    </row>
    <row r="1475" spans="1:16" x14ac:dyDescent="0.3">
      <c r="A1475" s="3" t="s">
        <v>19086</v>
      </c>
      <c r="B1475">
        <v>100874209.40000001</v>
      </c>
      <c r="O1475" s="3" t="s">
        <v>19086</v>
      </c>
      <c r="P1475" s="10">
        <v>6.2399999999999993</v>
      </c>
    </row>
    <row r="1476" spans="1:16" x14ac:dyDescent="0.3">
      <c r="A1476" s="3" t="s">
        <v>14697</v>
      </c>
      <c r="B1476">
        <v>130128933</v>
      </c>
      <c r="O1476" s="3" t="s">
        <v>14697</v>
      </c>
      <c r="P1476" s="10">
        <v>5.3599999999999994</v>
      </c>
    </row>
    <row r="1477" spans="1:16" x14ac:dyDescent="0.3">
      <c r="A1477" s="3" t="s">
        <v>1712</v>
      </c>
      <c r="B1477">
        <v>26659595.166666668</v>
      </c>
      <c r="O1477" s="3" t="s">
        <v>1712</v>
      </c>
      <c r="P1477" s="10">
        <v>6.55</v>
      </c>
    </row>
    <row r="1478" spans="1:16" x14ac:dyDescent="0.3">
      <c r="A1478" s="3" t="s">
        <v>9801</v>
      </c>
      <c r="B1478">
        <v>3463759.5</v>
      </c>
      <c r="O1478" s="3" t="s">
        <v>9801</v>
      </c>
      <c r="P1478" s="10">
        <v>5.65</v>
      </c>
    </row>
    <row r="1479" spans="1:16" x14ac:dyDescent="0.3">
      <c r="A1479" s="3" t="s">
        <v>8280</v>
      </c>
      <c r="B1479">
        <v>106229944.59999999</v>
      </c>
      <c r="O1479" s="3" t="s">
        <v>8280</v>
      </c>
      <c r="P1479" s="10">
        <v>7.4799999999999995</v>
      </c>
    </row>
    <row r="1480" spans="1:16" x14ac:dyDescent="0.3">
      <c r="A1480" s="3" t="s">
        <v>15159</v>
      </c>
      <c r="B1480">
        <v>75011029</v>
      </c>
      <c r="O1480" s="3" t="s">
        <v>15159</v>
      </c>
      <c r="P1480" s="10">
        <v>7.6</v>
      </c>
    </row>
    <row r="1481" spans="1:16" x14ac:dyDescent="0.3">
      <c r="A1481" s="3" t="s">
        <v>5418</v>
      </c>
      <c r="B1481">
        <v>62734414.5</v>
      </c>
      <c r="O1481" s="3" t="s">
        <v>5418</v>
      </c>
      <c r="P1481" s="10">
        <v>5.8249999999999993</v>
      </c>
    </row>
    <row r="1482" spans="1:16" x14ac:dyDescent="0.3">
      <c r="A1482" s="3" t="s">
        <v>10304</v>
      </c>
      <c r="B1482">
        <v>4785722</v>
      </c>
      <c r="O1482" s="3" t="s">
        <v>10304</v>
      </c>
      <c r="P1482" s="10">
        <v>7.1</v>
      </c>
    </row>
    <row r="1483" spans="1:16" x14ac:dyDescent="0.3">
      <c r="A1483" s="3" t="s">
        <v>13444</v>
      </c>
      <c r="B1483">
        <v>1590308</v>
      </c>
      <c r="O1483" s="3" t="s">
        <v>13444</v>
      </c>
      <c r="P1483" s="10">
        <v>4.8</v>
      </c>
    </row>
    <row r="1484" spans="1:16" x14ac:dyDescent="0.3">
      <c r="A1484" s="3" t="s">
        <v>21078</v>
      </c>
      <c r="B1484">
        <v>20596567</v>
      </c>
      <c r="O1484" s="3" t="s">
        <v>21078</v>
      </c>
      <c r="P1484" s="10">
        <v>7.1</v>
      </c>
    </row>
    <row r="1485" spans="1:16" x14ac:dyDescent="0.3">
      <c r="A1485" s="3" t="s">
        <v>4019</v>
      </c>
      <c r="B1485">
        <v>31279585.199999999</v>
      </c>
      <c r="O1485" s="3" t="s">
        <v>4019</v>
      </c>
      <c r="P1485" s="10">
        <v>5.7799999999999994</v>
      </c>
    </row>
    <row r="1486" spans="1:16" x14ac:dyDescent="0.3">
      <c r="A1486" s="3" t="s">
        <v>9064</v>
      </c>
      <c r="B1486">
        <v>1605</v>
      </c>
      <c r="O1486" s="3" t="s">
        <v>9064</v>
      </c>
      <c r="P1486" s="10">
        <v>7.4</v>
      </c>
    </row>
    <row r="1487" spans="1:16" x14ac:dyDescent="0.3">
      <c r="A1487" s="3" t="s">
        <v>11492</v>
      </c>
      <c r="B1487">
        <v>8945072</v>
      </c>
      <c r="O1487" s="3" t="s">
        <v>11492</v>
      </c>
      <c r="P1487" s="10">
        <v>8</v>
      </c>
    </row>
    <row r="1488" spans="1:16" x14ac:dyDescent="0.3">
      <c r="A1488" s="3" t="s">
        <v>19679</v>
      </c>
      <c r="B1488">
        <v>37767206</v>
      </c>
      <c r="O1488" s="3" t="s">
        <v>19679</v>
      </c>
      <c r="P1488" s="10">
        <v>8.1</v>
      </c>
    </row>
    <row r="1489" spans="1:16" x14ac:dyDescent="0.3">
      <c r="A1489" s="3" t="s">
        <v>20626</v>
      </c>
      <c r="B1489">
        <v>8737458</v>
      </c>
      <c r="O1489" s="3" t="s">
        <v>20626</v>
      </c>
      <c r="P1489" s="10">
        <v>6.7</v>
      </c>
    </row>
    <row r="1490" spans="1:16" x14ac:dyDescent="0.3">
      <c r="A1490" s="3" t="s">
        <v>7771</v>
      </c>
      <c r="B1490">
        <v>735162</v>
      </c>
      <c r="O1490" s="3" t="s">
        <v>7771</v>
      </c>
      <c r="P1490" s="10">
        <v>6.4</v>
      </c>
    </row>
    <row r="1491" spans="1:16" x14ac:dyDescent="0.3">
      <c r="A1491" s="3" t="s">
        <v>14112</v>
      </c>
      <c r="B1491">
        <v>50652203</v>
      </c>
      <c r="O1491" s="3" t="s">
        <v>14112</v>
      </c>
      <c r="P1491" s="10">
        <v>5.8</v>
      </c>
    </row>
    <row r="1492" spans="1:16" x14ac:dyDescent="0.3">
      <c r="A1492" s="3" t="s">
        <v>5429</v>
      </c>
      <c r="B1492">
        <v>13998795</v>
      </c>
      <c r="O1492" s="3" t="s">
        <v>5429</v>
      </c>
      <c r="P1492" s="10">
        <v>5.4333333333333336</v>
      </c>
    </row>
    <row r="1493" spans="1:16" x14ac:dyDescent="0.3">
      <c r="A1493" s="3" t="s">
        <v>148</v>
      </c>
      <c r="B1493">
        <v>11695355.5</v>
      </c>
      <c r="O1493" s="3" t="s">
        <v>148</v>
      </c>
      <c r="P1493" s="10">
        <v>6.3249999999999993</v>
      </c>
    </row>
    <row r="1494" spans="1:16" x14ac:dyDescent="0.3">
      <c r="A1494" s="3" t="s">
        <v>10071</v>
      </c>
      <c r="B1494">
        <v>28741400.75</v>
      </c>
      <c r="O1494" s="3" t="s">
        <v>10071</v>
      </c>
      <c r="P1494" s="10">
        <v>6.3583333333333334</v>
      </c>
    </row>
    <row r="1495" spans="1:16" x14ac:dyDescent="0.3">
      <c r="A1495" s="3" t="s">
        <v>6106</v>
      </c>
      <c r="B1495">
        <v>18664761</v>
      </c>
      <c r="O1495" s="3" t="s">
        <v>6106</v>
      </c>
      <c r="P1495" s="10">
        <v>5.65</v>
      </c>
    </row>
    <row r="1496" spans="1:16" x14ac:dyDescent="0.3">
      <c r="A1496" s="3" t="s">
        <v>18836</v>
      </c>
      <c r="B1496">
        <v>60578997.5</v>
      </c>
      <c r="O1496" s="3" t="s">
        <v>18836</v>
      </c>
      <c r="P1496" s="10">
        <v>5.85</v>
      </c>
    </row>
    <row r="1497" spans="1:16" x14ac:dyDescent="0.3">
      <c r="A1497" s="3" t="s">
        <v>19394</v>
      </c>
      <c r="B1497">
        <v>828874</v>
      </c>
      <c r="O1497" s="3" t="s">
        <v>19394</v>
      </c>
      <c r="P1497" s="10">
        <v>7.1</v>
      </c>
    </row>
    <row r="1498" spans="1:16" x14ac:dyDescent="0.3">
      <c r="A1498" s="3" t="s">
        <v>793</v>
      </c>
      <c r="B1498">
        <v>5229643</v>
      </c>
      <c r="O1498" s="3" t="s">
        <v>793</v>
      </c>
      <c r="P1498" s="10">
        <v>5.8</v>
      </c>
    </row>
    <row r="1499" spans="1:16" x14ac:dyDescent="0.3">
      <c r="A1499" s="3" t="s">
        <v>3102</v>
      </c>
      <c r="B1499">
        <v>2357</v>
      </c>
      <c r="O1499" s="3" t="s">
        <v>3102</v>
      </c>
      <c r="P1499" s="10">
        <v>7.5</v>
      </c>
    </row>
    <row r="1500" spans="1:16" x14ac:dyDescent="0.3">
      <c r="A1500" s="3" t="s">
        <v>848</v>
      </c>
      <c r="B1500">
        <v>12617845</v>
      </c>
      <c r="O1500" s="3" t="s">
        <v>848</v>
      </c>
      <c r="P1500" s="10">
        <v>5.0999999999999996</v>
      </c>
    </row>
    <row r="1501" spans="1:16" x14ac:dyDescent="0.3">
      <c r="A1501" s="3" t="s">
        <v>16651</v>
      </c>
      <c r="B1501">
        <v>58432940.25</v>
      </c>
      <c r="O1501" s="3" t="s">
        <v>16651</v>
      </c>
      <c r="P1501" s="10">
        <v>6.9249999999999998</v>
      </c>
    </row>
    <row r="1502" spans="1:16" x14ac:dyDescent="0.3">
      <c r="A1502" s="3" t="s">
        <v>13719</v>
      </c>
      <c r="B1502">
        <v>50336279</v>
      </c>
      <c r="O1502" s="3" t="s">
        <v>13719</v>
      </c>
      <c r="P1502" s="10">
        <v>6.4</v>
      </c>
    </row>
    <row r="1503" spans="1:16" x14ac:dyDescent="0.3">
      <c r="A1503" s="3" t="s">
        <v>21374</v>
      </c>
      <c r="B1503">
        <v>193457467</v>
      </c>
      <c r="O1503" s="3" t="s">
        <v>21374</v>
      </c>
      <c r="P1503" s="10">
        <v>7.5</v>
      </c>
    </row>
    <row r="1504" spans="1:16" x14ac:dyDescent="0.3">
      <c r="A1504" s="3" t="s">
        <v>142</v>
      </c>
      <c r="B1504">
        <v>3284021.75</v>
      </c>
      <c r="O1504" s="3" t="s">
        <v>142</v>
      </c>
      <c r="P1504" s="10">
        <v>6.375</v>
      </c>
    </row>
    <row r="1505" spans="1:16" x14ac:dyDescent="0.3">
      <c r="A1505" s="3" t="s">
        <v>14169</v>
      </c>
      <c r="B1505">
        <v>3650275</v>
      </c>
      <c r="O1505" s="3" t="s">
        <v>14169</v>
      </c>
      <c r="P1505" s="10">
        <v>2.9</v>
      </c>
    </row>
    <row r="1506" spans="1:16" x14ac:dyDescent="0.3">
      <c r="A1506" s="3" t="s">
        <v>14809</v>
      </c>
      <c r="B1506">
        <v>420838443.28571427</v>
      </c>
      <c r="O1506" s="3" t="s">
        <v>14809</v>
      </c>
      <c r="P1506" s="10">
        <v>6.3285714285714283</v>
      </c>
    </row>
    <row r="1507" spans="1:16" x14ac:dyDescent="0.3">
      <c r="A1507" s="3" t="s">
        <v>16997</v>
      </c>
      <c r="B1507">
        <v>69935600</v>
      </c>
      <c r="O1507" s="3" t="s">
        <v>16997</v>
      </c>
      <c r="P1507" s="10">
        <v>7</v>
      </c>
    </row>
    <row r="1508" spans="1:16" x14ac:dyDescent="0.3">
      <c r="A1508" s="3" t="s">
        <v>774</v>
      </c>
      <c r="B1508">
        <v>5165432</v>
      </c>
      <c r="O1508" s="3" t="s">
        <v>774</v>
      </c>
      <c r="P1508" s="10">
        <v>5.5</v>
      </c>
    </row>
    <row r="1509" spans="1:16" x14ac:dyDescent="0.3">
      <c r="A1509" s="3" t="s">
        <v>13790</v>
      </c>
      <c r="B1509">
        <v>420107482.55555558</v>
      </c>
      <c r="O1509" s="3" t="s">
        <v>13790</v>
      </c>
      <c r="P1509" s="10">
        <v>5.4666666666666668</v>
      </c>
    </row>
    <row r="1510" spans="1:16" x14ac:dyDescent="0.3">
      <c r="A1510" s="3" t="s">
        <v>16978</v>
      </c>
      <c r="B1510">
        <v>288383523</v>
      </c>
      <c r="O1510" s="3" t="s">
        <v>16978</v>
      </c>
      <c r="P1510" s="10">
        <v>6.8</v>
      </c>
    </row>
    <row r="1511" spans="1:16" x14ac:dyDescent="0.3">
      <c r="A1511" s="3" t="s">
        <v>16400</v>
      </c>
      <c r="B1511">
        <v>12764201</v>
      </c>
      <c r="O1511" s="3" t="s">
        <v>16400</v>
      </c>
      <c r="P1511" s="10">
        <v>3.7</v>
      </c>
    </row>
    <row r="1512" spans="1:16" x14ac:dyDescent="0.3">
      <c r="A1512" s="3" t="s">
        <v>16928</v>
      </c>
      <c r="B1512">
        <v>24792815</v>
      </c>
      <c r="O1512" s="3" t="s">
        <v>16928</v>
      </c>
      <c r="P1512" s="10">
        <v>7.5</v>
      </c>
    </row>
    <row r="1513" spans="1:16" x14ac:dyDescent="0.3">
      <c r="A1513" s="3" t="s">
        <v>21786</v>
      </c>
      <c r="B1513">
        <v>13266</v>
      </c>
      <c r="O1513" s="3" t="s">
        <v>21786</v>
      </c>
      <c r="P1513" s="10">
        <v>3.4</v>
      </c>
    </row>
    <row r="1514" spans="1:16" x14ac:dyDescent="0.3">
      <c r="A1514" s="3" t="s">
        <v>3762</v>
      </c>
      <c r="B1514">
        <v>20205757</v>
      </c>
      <c r="O1514" s="3" t="s">
        <v>3762</v>
      </c>
      <c r="P1514" s="10">
        <v>6.7</v>
      </c>
    </row>
    <row r="1515" spans="1:16" x14ac:dyDescent="0.3">
      <c r="A1515" s="3" t="s">
        <v>19367</v>
      </c>
      <c r="B1515">
        <v>13406218.5</v>
      </c>
      <c r="O1515" s="3" t="s">
        <v>19367</v>
      </c>
      <c r="P1515" s="10">
        <v>6.45</v>
      </c>
    </row>
    <row r="1516" spans="1:16" x14ac:dyDescent="0.3">
      <c r="A1516" s="3" t="s">
        <v>821</v>
      </c>
      <c r="B1516">
        <v>7771894.333333333</v>
      </c>
      <c r="O1516" s="3" t="s">
        <v>821</v>
      </c>
      <c r="P1516" s="10">
        <v>5.6000000000000005</v>
      </c>
    </row>
    <row r="1517" spans="1:16" x14ac:dyDescent="0.3">
      <c r="A1517" s="3" t="s">
        <v>6379</v>
      </c>
      <c r="B1517">
        <v>10188442</v>
      </c>
      <c r="O1517" s="3" t="s">
        <v>6379</v>
      </c>
      <c r="P1517" s="10">
        <v>5.0500000000000007</v>
      </c>
    </row>
    <row r="1518" spans="1:16" x14ac:dyDescent="0.3">
      <c r="A1518" s="3" t="s">
        <v>20309</v>
      </c>
      <c r="B1518">
        <v>56411585</v>
      </c>
      <c r="O1518" s="3" t="s">
        <v>20309</v>
      </c>
      <c r="P1518" s="10">
        <v>7.5</v>
      </c>
    </row>
    <row r="1519" spans="1:16" x14ac:dyDescent="0.3">
      <c r="A1519" s="3" t="s">
        <v>14180</v>
      </c>
      <c r="B1519">
        <v>27610873</v>
      </c>
      <c r="O1519" s="3" t="s">
        <v>14180</v>
      </c>
      <c r="P1519" s="10">
        <v>6.7</v>
      </c>
    </row>
    <row r="1520" spans="1:16" x14ac:dyDescent="0.3">
      <c r="A1520" s="3" t="s">
        <v>2780</v>
      </c>
      <c r="B1520">
        <v>4662137</v>
      </c>
      <c r="O1520" s="3" t="s">
        <v>2780</v>
      </c>
      <c r="P1520" s="10">
        <v>5.7</v>
      </c>
    </row>
    <row r="1521" spans="1:16" x14ac:dyDescent="0.3">
      <c r="A1521" s="3" t="s">
        <v>498</v>
      </c>
      <c r="B1521">
        <v>50274874.100000001</v>
      </c>
      <c r="O1521" s="3" t="s">
        <v>498</v>
      </c>
      <c r="P1521" s="10">
        <v>6.7099999999999991</v>
      </c>
    </row>
    <row r="1522" spans="1:16" x14ac:dyDescent="0.3">
      <c r="A1522" s="3" t="s">
        <v>2897</v>
      </c>
      <c r="B1522">
        <v>5730596</v>
      </c>
      <c r="O1522" s="3" t="s">
        <v>2897</v>
      </c>
      <c r="P1522" s="10">
        <v>4.4000000000000004</v>
      </c>
    </row>
    <row r="1523" spans="1:16" x14ac:dyDescent="0.3">
      <c r="A1523" s="3" t="s">
        <v>3421</v>
      </c>
      <c r="B1523">
        <v>13299749</v>
      </c>
      <c r="O1523" s="3" t="s">
        <v>3421</v>
      </c>
      <c r="P1523" s="10">
        <v>7</v>
      </c>
    </row>
    <row r="1524" spans="1:16" x14ac:dyDescent="0.3">
      <c r="A1524" s="3" t="s">
        <v>21277</v>
      </c>
      <c r="B1524">
        <v>386600138</v>
      </c>
      <c r="O1524" s="3" t="s">
        <v>21277</v>
      </c>
      <c r="P1524" s="10">
        <v>6</v>
      </c>
    </row>
    <row r="1525" spans="1:16" x14ac:dyDescent="0.3">
      <c r="A1525" s="3" t="s">
        <v>1978</v>
      </c>
      <c r="B1525">
        <v>20336839</v>
      </c>
      <c r="O1525" s="3" t="s">
        <v>1978</v>
      </c>
      <c r="P1525" s="10">
        <v>6.75</v>
      </c>
    </row>
    <row r="1526" spans="1:16" x14ac:dyDescent="0.3">
      <c r="A1526" s="3" t="s">
        <v>21067</v>
      </c>
      <c r="B1526">
        <v>46664414</v>
      </c>
      <c r="O1526" s="3" t="s">
        <v>21067</v>
      </c>
      <c r="P1526" s="10">
        <v>5.8</v>
      </c>
    </row>
    <row r="1527" spans="1:16" x14ac:dyDescent="0.3">
      <c r="A1527" s="3" t="s">
        <v>18035</v>
      </c>
      <c r="B1527">
        <v>12916335</v>
      </c>
      <c r="O1527" s="3" t="s">
        <v>18035</v>
      </c>
      <c r="P1527" s="10">
        <v>6.95</v>
      </c>
    </row>
    <row r="1528" spans="1:16" x14ac:dyDescent="0.3">
      <c r="A1528" s="3" t="s">
        <v>20705</v>
      </c>
      <c r="B1528">
        <v>436188866</v>
      </c>
      <c r="O1528" s="3" t="s">
        <v>20705</v>
      </c>
      <c r="P1528" s="10">
        <v>7.6</v>
      </c>
    </row>
    <row r="1529" spans="1:16" x14ac:dyDescent="0.3">
      <c r="A1529" s="3" t="s">
        <v>18532</v>
      </c>
      <c r="B1529">
        <v>19271497.666666668</v>
      </c>
      <c r="O1529" s="3" t="s">
        <v>18532</v>
      </c>
      <c r="P1529" s="10">
        <v>5.8666666666666671</v>
      </c>
    </row>
    <row r="1530" spans="1:16" x14ac:dyDescent="0.3">
      <c r="A1530" s="3" t="s">
        <v>20913</v>
      </c>
      <c r="B1530">
        <v>18170707</v>
      </c>
      <c r="O1530" s="3" t="s">
        <v>20913</v>
      </c>
      <c r="P1530" s="10">
        <v>6.9</v>
      </c>
    </row>
    <row r="1531" spans="1:16" x14ac:dyDescent="0.3">
      <c r="A1531" s="3" t="s">
        <v>2063</v>
      </c>
      <c r="B1531">
        <v>28733290</v>
      </c>
      <c r="O1531" s="3" t="s">
        <v>2063</v>
      </c>
      <c r="P1531" s="10">
        <v>6.8</v>
      </c>
    </row>
    <row r="1532" spans="1:16" x14ac:dyDescent="0.3">
      <c r="A1532" s="3" t="s">
        <v>4587</v>
      </c>
      <c r="B1532">
        <v>8776723.333333334</v>
      </c>
      <c r="O1532" s="3" t="s">
        <v>4587</v>
      </c>
      <c r="P1532" s="10">
        <v>5.7333333333333334</v>
      </c>
    </row>
    <row r="1533" spans="1:16" x14ac:dyDescent="0.3">
      <c r="A1533" s="3" t="s">
        <v>4180</v>
      </c>
      <c r="B1533">
        <v>345704</v>
      </c>
      <c r="O1533" s="3" t="s">
        <v>4180</v>
      </c>
      <c r="P1533" s="10">
        <v>5.8</v>
      </c>
    </row>
    <row r="1534" spans="1:16" x14ac:dyDescent="0.3">
      <c r="A1534" s="3" t="s">
        <v>7939</v>
      </c>
      <c r="B1534">
        <v>15821359.5</v>
      </c>
      <c r="O1534" s="3" t="s">
        <v>7939</v>
      </c>
      <c r="P1534" s="10">
        <v>6.25</v>
      </c>
    </row>
    <row r="1535" spans="1:16" x14ac:dyDescent="0.3">
      <c r="A1535" s="3" t="s">
        <v>11659</v>
      </c>
      <c r="B1535">
        <v>16643191</v>
      </c>
      <c r="O1535" s="3" t="s">
        <v>11659</v>
      </c>
      <c r="P1535" s="10">
        <v>6.1</v>
      </c>
    </row>
    <row r="1536" spans="1:16" x14ac:dyDescent="0.3">
      <c r="A1536" s="3" t="s">
        <v>8334</v>
      </c>
      <c r="B1536">
        <v>15270211</v>
      </c>
      <c r="O1536" s="3" t="s">
        <v>8334</v>
      </c>
      <c r="P1536" s="10">
        <v>6.9000000000000012</v>
      </c>
    </row>
    <row r="1537" spans="1:16" x14ac:dyDescent="0.3">
      <c r="A1537" s="3" t="s">
        <v>7797</v>
      </c>
      <c r="B1537">
        <v>233824</v>
      </c>
      <c r="O1537" s="3" t="s">
        <v>7797</v>
      </c>
      <c r="P1537" s="10">
        <v>7.2</v>
      </c>
    </row>
    <row r="1538" spans="1:16" x14ac:dyDescent="0.3">
      <c r="A1538" s="3" t="s">
        <v>9210</v>
      </c>
      <c r="B1538">
        <v>390128</v>
      </c>
      <c r="O1538" s="3" t="s">
        <v>9210</v>
      </c>
      <c r="P1538" s="10">
        <v>5.0999999999999996</v>
      </c>
    </row>
    <row r="1539" spans="1:16" x14ac:dyDescent="0.3">
      <c r="A1539" s="3" t="s">
        <v>6951</v>
      </c>
      <c r="B1539">
        <v>8403433</v>
      </c>
      <c r="O1539" s="3" t="s">
        <v>6951</v>
      </c>
      <c r="P1539" s="10">
        <v>5.2</v>
      </c>
    </row>
    <row r="1540" spans="1:16" x14ac:dyDescent="0.3">
      <c r="A1540" s="3" t="s">
        <v>11605</v>
      </c>
      <c r="B1540">
        <v>80334</v>
      </c>
      <c r="O1540" s="3" t="s">
        <v>11605</v>
      </c>
      <c r="P1540" s="10">
        <v>7.6</v>
      </c>
    </row>
    <row r="1541" spans="1:16" x14ac:dyDescent="0.3">
      <c r="A1541" s="3" t="s">
        <v>6531</v>
      </c>
      <c r="B1541">
        <v>3275866.5</v>
      </c>
      <c r="O1541" s="3" t="s">
        <v>6531</v>
      </c>
      <c r="P1541" s="10">
        <v>6.8</v>
      </c>
    </row>
    <row r="1542" spans="1:16" x14ac:dyDescent="0.3">
      <c r="A1542" s="3" t="s">
        <v>6047</v>
      </c>
      <c r="B1542">
        <v>1823154</v>
      </c>
      <c r="O1542" s="3" t="s">
        <v>6047</v>
      </c>
      <c r="P1542" s="10">
        <v>3.9</v>
      </c>
    </row>
    <row r="1543" spans="1:16" x14ac:dyDescent="0.3">
      <c r="A1543" s="3" t="s">
        <v>8385</v>
      </c>
      <c r="B1543">
        <v>79771161.75</v>
      </c>
      <c r="O1543" s="3" t="s">
        <v>8385</v>
      </c>
      <c r="P1543" s="10">
        <v>6.625</v>
      </c>
    </row>
    <row r="1544" spans="1:16" x14ac:dyDescent="0.3">
      <c r="A1544" s="3" t="s">
        <v>8838</v>
      </c>
      <c r="B1544">
        <v>2210408</v>
      </c>
      <c r="O1544" s="3" t="s">
        <v>8838</v>
      </c>
      <c r="P1544" s="10">
        <v>6.5</v>
      </c>
    </row>
    <row r="1545" spans="1:16" x14ac:dyDescent="0.3">
      <c r="A1545" s="3" t="s">
        <v>11480</v>
      </c>
      <c r="B1545">
        <v>268117</v>
      </c>
      <c r="O1545" s="3" t="s">
        <v>11480</v>
      </c>
      <c r="P1545" s="10">
        <v>6.2</v>
      </c>
    </row>
    <row r="1546" spans="1:16" x14ac:dyDescent="0.3">
      <c r="A1546" s="3" t="s">
        <v>15011</v>
      </c>
      <c r="B1546">
        <v>44852</v>
      </c>
      <c r="O1546" s="3" t="s">
        <v>15011</v>
      </c>
      <c r="P1546" s="10">
        <v>5.6</v>
      </c>
    </row>
    <row r="1547" spans="1:16" x14ac:dyDescent="0.3">
      <c r="A1547" s="3" t="s">
        <v>19857</v>
      </c>
      <c r="B1547">
        <v>73929392</v>
      </c>
      <c r="O1547" s="3" t="s">
        <v>19857</v>
      </c>
      <c r="P1547" s="10">
        <v>6</v>
      </c>
    </row>
    <row r="1548" spans="1:16" x14ac:dyDescent="0.3">
      <c r="A1548" s="3" t="s">
        <v>15003</v>
      </c>
      <c r="B1548">
        <v>17936929.5</v>
      </c>
      <c r="O1548" s="3" t="s">
        <v>15003</v>
      </c>
      <c r="P1548" s="10">
        <v>5.65</v>
      </c>
    </row>
    <row r="1549" spans="1:16" x14ac:dyDescent="0.3">
      <c r="A1549" s="3" t="s">
        <v>2713</v>
      </c>
      <c r="B1549">
        <v>10000000</v>
      </c>
      <c r="O1549" s="3" t="s">
        <v>2713</v>
      </c>
      <c r="P1549" s="10">
        <v>5.5</v>
      </c>
    </row>
    <row r="1550" spans="1:16" x14ac:dyDescent="0.3">
      <c r="A1550" s="3" t="s">
        <v>800</v>
      </c>
      <c r="B1550">
        <v>1118634</v>
      </c>
      <c r="O1550" s="3" t="s">
        <v>800</v>
      </c>
      <c r="P1550" s="10">
        <v>6</v>
      </c>
    </row>
    <row r="1551" spans="1:16" x14ac:dyDescent="0.3">
      <c r="A1551" s="3" t="s">
        <v>4680</v>
      </c>
      <c r="B1551">
        <v>17366652.875</v>
      </c>
      <c r="O1551" s="3" t="s">
        <v>4680</v>
      </c>
      <c r="P1551" s="10">
        <v>6.15</v>
      </c>
    </row>
    <row r="1552" spans="1:16" x14ac:dyDescent="0.3">
      <c r="A1552" s="3" t="s">
        <v>229</v>
      </c>
      <c r="B1552">
        <v>24470438</v>
      </c>
      <c r="O1552" s="3" t="s">
        <v>229</v>
      </c>
      <c r="P1552" s="10">
        <v>5.166666666666667</v>
      </c>
    </row>
    <row r="1553" spans="1:16" x14ac:dyDescent="0.3">
      <c r="A1553" s="3" t="s">
        <v>17238</v>
      </c>
      <c r="B1553">
        <v>170323</v>
      </c>
      <c r="O1553" s="3" t="s">
        <v>17238</v>
      </c>
      <c r="P1553" s="10">
        <v>3.8</v>
      </c>
    </row>
    <row r="1554" spans="1:16" x14ac:dyDescent="0.3">
      <c r="A1554" s="3" t="s">
        <v>18504</v>
      </c>
      <c r="B1554">
        <v>805574</v>
      </c>
      <c r="O1554" s="3" t="s">
        <v>18504</v>
      </c>
      <c r="P1554" s="10">
        <v>6</v>
      </c>
    </row>
    <row r="1555" spans="1:16" x14ac:dyDescent="0.3">
      <c r="A1555" s="3" t="s">
        <v>1024</v>
      </c>
      <c r="B1555">
        <v>5829781</v>
      </c>
      <c r="O1555" s="3" t="s">
        <v>1024</v>
      </c>
      <c r="P1555" s="10">
        <v>6.3</v>
      </c>
    </row>
    <row r="1556" spans="1:16" x14ac:dyDescent="0.3">
      <c r="A1556" s="3" t="s">
        <v>6218</v>
      </c>
      <c r="B1556">
        <v>20205757</v>
      </c>
      <c r="O1556" s="3" t="s">
        <v>6218</v>
      </c>
      <c r="P1556" s="10">
        <v>5.6</v>
      </c>
    </row>
    <row r="1557" spans="1:16" x14ac:dyDescent="0.3">
      <c r="A1557" s="3" t="s">
        <v>3232</v>
      </c>
      <c r="B1557">
        <v>25119935</v>
      </c>
      <c r="O1557" s="3" t="s">
        <v>3232</v>
      </c>
      <c r="P1557" s="10">
        <v>4.8499999999999996</v>
      </c>
    </row>
    <row r="1558" spans="1:16" x14ac:dyDescent="0.3">
      <c r="A1558" s="3" t="s">
        <v>16539</v>
      </c>
      <c r="B1558">
        <v>12966357</v>
      </c>
      <c r="O1558" s="3" t="s">
        <v>16539</v>
      </c>
      <c r="P1558" s="10">
        <v>7.8</v>
      </c>
    </row>
    <row r="1559" spans="1:16" x14ac:dyDescent="0.3">
      <c r="A1559" s="3" t="s">
        <v>21537</v>
      </c>
      <c r="B1559">
        <v>119932733</v>
      </c>
      <c r="O1559" s="3" t="s">
        <v>21537</v>
      </c>
      <c r="P1559" s="10">
        <v>7.1</v>
      </c>
    </row>
    <row r="1560" spans="1:16" x14ac:dyDescent="0.3">
      <c r="A1560" s="3" t="s">
        <v>1156</v>
      </c>
      <c r="B1560">
        <v>39103425</v>
      </c>
      <c r="O1560" s="3" t="s">
        <v>1156</v>
      </c>
      <c r="P1560" s="10">
        <v>5.6</v>
      </c>
    </row>
    <row r="1561" spans="1:16" x14ac:dyDescent="0.3">
      <c r="A1561" s="3" t="s">
        <v>14514</v>
      </c>
      <c r="B1561">
        <v>3669465</v>
      </c>
      <c r="O1561" s="3" t="s">
        <v>14514</v>
      </c>
      <c r="P1561" s="10">
        <v>7.9</v>
      </c>
    </row>
    <row r="1562" spans="1:16" x14ac:dyDescent="0.3">
      <c r="A1562" s="3" t="s">
        <v>954</v>
      </c>
      <c r="B1562">
        <v>20205757</v>
      </c>
      <c r="O1562" s="3" t="s">
        <v>954</v>
      </c>
      <c r="P1562" s="10">
        <v>5.0999999999999996</v>
      </c>
    </row>
    <row r="1563" spans="1:16" x14ac:dyDescent="0.3">
      <c r="A1563" s="3" t="s">
        <v>7267</v>
      </c>
      <c r="B1563">
        <v>22765</v>
      </c>
      <c r="O1563" s="3" t="s">
        <v>7267</v>
      </c>
      <c r="P1563" s="10">
        <v>7.4</v>
      </c>
    </row>
    <row r="1564" spans="1:16" x14ac:dyDescent="0.3">
      <c r="A1564" s="3" t="s">
        <v>6138</v>
      </c>
      <c r="B1564">
        <v>2293625</v>
      </c>
      <c r="O1564" s="3" t="s">
        <v>6138</v>
      </c>
      <c r="P1564" s="10">
        <v>7.3</v>
      </c>
    </row>
    <row r="1565" spans="1:16" x14ac:dyDescent="0.3">
      <c r="A1565" s="3" t="s">
        <v>2225</v>
      </c>
      <c r="B1565">
        <v>2193612</v>
      </c>
      <c r="O1565" s="3" t="s">
        <v>2225</v>
      </c>
      <c r="P1565" s="10">
        <v>6.5</v>
      </c>
    </row>
    <row r="1566" spans="1:16" x14ac:dyDescent="0.3">
      <c r="A1566" s="3" t="s">
        <v>2994</v>
      </c>
      <c r="B1566">
        <v>1057064</v>
      </c>
      <c r="O1566" s="3" t="s">
        <v>2994</v>
      </c>
      <c r="P1566" s="10">
        <v>4.5</v>
      </c>
    </row>
    <row r="1567" spans="1:16" x14ac:dyDescent="0.3">
      <c r="A1567" s="3" t="s">
        <v>8392</v>
      </c>
      <c r="B1567">
        <v>7412216</v>
      </c>
      <c r="O1567" s="3" t="s">
        <v>8392</v>
      </c>
      <c r="P1567" s="10">
        <v>7.1</v>
      </c>
    </row>
    <row r="1568" spans="1:16" x14ac:dyDescent="0.3">
      <c r="A1568" s="3" t="s">
        <v>3804</v>
      </c>
      <c r="B1568">
        <v>20205757</v>
      </c>
      <c r="O1568" s="3" t="s">
        <v>3804</v>
      </c>
      <c r="P1568" s="10">
        <v>4</v>
      </c>
    </row>
    <row r="1569" spans="1:16" x14ac:dyDescent="0.3">
      <c r="A1569" s="3" t="s">
        <v>1377</v>
      </c>
      <c r="B1569">
        <v>1889996.5</v>
      </c>
      <c r="O1569" s="3" t="s">
        <v>1377</v>
      </c>
      <c r="P1569" s="10">
        <v>4.5999999999999996</v>
      </c>
    </row>
    <row r="1570" spans="1:16" x14ac:dyDescent="0.3">
      <c r="A1570" s="3" t="s">
        <v>858</v>
      </c>
      <c r="B1570">
        <v>1169875</v>
      </c>
      <c r="O1570" s="3" t="s">
        <v>858</v>
      </c>
      <c r="P1570" s="10">
        <v>5.6</v>
      </c>
    </row>
    <row r="1571" spans="1:16" x14ac:dyDescent="0.3">
      <c r="A1571" s="3" t="s">
        <v>8428</v>
      </c>
      <c r="B1571">
        <v>348168382.39999998</v>
      </c>
      <c r="O1571" s="3" t="s">
        <v>8428</v>
      </c>
      <c r="P1571" s="10">
        <v>7.4999999999999982</v>
      </c>
    </row>
    <row r="1572" spans="1:16" x14ac:dyDescent="0.3">
      <c r="A1572" s="3" t="s">
        <v>20235</v>
      </c>
      <c r="B1572">
        <v>6335171</v>
      </c>
      <c r="O1572" s="3" t="s">
        <v>20235</v>
      </c>
      <c r="P1572" s="10">
        <v>6</v>
      </c>
    </row>
    <row r="1573" spans="1:16" x14ac:dyDescent="0.3">
      <c r="A1573" s="3" t="s">
        <v>853</v>
      </c>
      <c r="B1573">
        <v>2150517.5</v>
      </c>
      <c r="O1573" s="3" t="s">
        <v>853</v>
      </c>
      <c r="P1573" s="10">
        <v>5.25</v>
      </c>
    </row>
    <row r="1574" spans="1:16" x14ac:dyDescent="0.3">
      <c r="A1574" s="3" t="s">
        <v>5703</v>
      </c>
      <c r="B1574">
        <v>4614329.5</v>
      </c>
      <c r="O1574" s="3" t="s">
        <v>5703</v>
      </c>
      <c r="P1574" s="10">
        <v>7.8</v>
      </c>
    </row>
    <row r="1575" spans="1:16" x14ac:dyDescent="0.3">
      <c r="A1575" s="3" t="s">
        <v>20867</v>
      </c>
      <c r="B1575">
        <v>94019120</v>
      </c>
      <c r="O1575" s="3" t="s">
        <v>20867</v>
      </c>
      <c r="P1575" s="10">
        <v>6.2</v>
      </c>
    </row>
    <row r="1576" spans="1:16" x14ac:dyDescent="0.3">
      <c r="A1576" s="3" t="s">
        <v>194</v>
      </c>
      <c r="B1576">
        <v>33532304.444444444</v>
      </c>
      <c r="O1576" s="3" t="s">
        <v>194</v>
      </c>
      <c r="P1576" s="10">
        <v>5.844444444444445</v>
      </c>
    </row>
    <row r="1577" spans="1:16" x14ac:dyDescent="0.3">
      <c r="A1577" s="3" t="s">
        <v>19298</v>
      </c>
      <c r="B1577">
        <v>128388320</v>
      </c>
      <c r="O1577" s="3" t="s">
        <v>19298</v>
      </c>
      <c r="P1577" s="10">
        <v>5.7</v>
      </c>
    </row>
    <row r="1578" spans="1:16" x14ac:dyDescent="0.3">
      <c r="A1578" s="3" t="s">
        <v>1255</v>
      </c>
      <c r="B1578">
        <v>2666873</v>
      </c>
      <c r="O1578" s="3" t="s">
        <v>1255</v>
      </c>
      <c r="P1578" s="10">
        <v>6.4</v>
      </c>
    </row>
    <row r="1579" spans="1:16" x14ac:dyDescent="0.3">
      <c r="A1579" s="3" t="s">
        <v>19967</v>
      </c>
      <c r="B1579">
        <v>47309313</v>
      </c>
      <c r="O1579" s="3" t="s">
        <v>19967</v>
      </c>
      <c r="P1579" s="10">
        <v>7.5</v>
      </c>
    </row>
    <row r="1580" spans="1:16" x14ac:dyDescent="0.3">
      <c r="A1580" s="3" t="s">
        <v>2840</v>
      </c>
      <c r="B1580">
        <v>3852271</v>
      </c>
      <c r="O1580" s="3" t="s">
        <v>2840</v>
      </c>
      <c r="P1580" s="10">
        <v>6.3</v>
      </c>
    </row>
    <row r="1581" spans="1:16" x14ac:dyDescent="0.3">
      <c r="A1581" s="3" t="s">
        <v>13297</v>
      </c>
      <c r="B1581">
        <v>45490616</v>
      </c>
      <c r="O1581" s="3" t="s">
        <v>13297</v>
      </c>
      <c r="P1581" s="10">
        <v>5.0999999999999996</v>
      </c>
    </row>
    <row r="1582" spans="1:16" x14ac:dyDescent="0.3">
      <c r="A1582" s="3" t="s">
        <v>18495</v>
      </c>
      <c r="B1582">
        <v>135786018.33333334</v>
      </c>
      <c r="O1582" s="3" t="s">
        <v>18495</v>
      </c>
      <c r="P1582" s="10">
        <v>5.4333333333333336</v>
      </c>
    </row>
    <row r="1583" spans="1:16" x14ac:dyDescent="0.3">
      <c r="A1583" s="3" t="s">
        <v>5655</v>
      </c>
      <c r="B1583">
        <v>108904187.26086956</v>
      </c>
      <c r="O1583" s="3" t="s">
        <v>5655</v>
      </c>
      <c r="P1583" s="10">
        <v>6.6478260869565222</v>
      </c>
    </row>
    <row r="1584" spans="1:16" x14ac:dyDescent="0.3">
      <c r="A1584" s="3" t="s">
        <v>9712</v>
      </c>
      <c r="B1584">
        <v>1785901</v>
      </c>
      <c r="O1584" s="3" t="s">
        <v>9712</v>
      </c>
      <c r="P1584" s="10">
        <v>7.4</v>
      </c>
    </row>
    <row r="1585" spans="1:16" x14ac:dyDescent="0.3">
      <c r="A1585" s="3" t="s">
        <v>11610</v>
      </c>
      <c r="B1585">
        <v>9719848</v>
      </c>
      <c r="O1585" s="3" t="s">
        <v>11610</v>
      </c>
      <c r="P1585" s="10">
        <v>7.3</v>
      </c>
    </row>
    <row r="1586" spans="1:16" x14ac:dyDescent="0.3">
      <c r="A1586" s="3" t="s">
        <v>8549</v>
      </c>
      <c r="B1586">
        <v>10015449</v>
      </c>
      <c r="O1586" s="3" t="s">
        <v>8549</v>
      </c>
      <c r="P1586" s="10">
        <v>7.7</v>
      </c>
    </row>
    <row r="1587" spans="1:16" x14ac:dyDescent="0.3">
      <c r="A1587" s="3" t="s">
        <v>14348</v>
      </c>
      <c r="B1587">
        <v>119974972</v>
      </c>
      <c r="O1587" s="3" t="s">
        <v>14348</v>
      </c>
      <c r="P1587" s="10">
        <v>5.5</v>
      </c>
    </row>
    <row r="1588" spans="1:16" x14ac:dyDescent="0.3">
      <c r="A1588" s="3" t="s">
        <v>8775</v>
      </c>
      <c r="B1588">
        <v>1091417.5</v>
      </c>
      <c r="O1588" s="3" t="s">
        <v>8775</v>
      </c>
      <c r="P1588" s="10">
        <v>6.55</v>
      </c>
    </row>
    <row r="1589" spans="1:16" x14ac:dyDescent="0.3">
      <c r="A1589" s="3" t="s">
        <v>17744</v>
      </c>
      <c r="B1589">
        <v>76968706</v>
      </c>
      <c r="O1589" s="3" t="s">
        <v>17744</v>
      </c>
      <c r="P1589" s="10">
        <v>6.1</v>
      </c>
    </row>
    <row r="1590" spans="1:16" x14ac:dyDescent="0.3">
      <c r="A1590" s="3" t="s">
        <v>20883</v>
      </c>
      <c r="B1590">
        <v>67999335</v>
      </c>
      <c r="O1590" s="3" t="s">
        <v>20883</v>
      </c>
      <c r="P1590" s="10">
        <v>7.9</v>
      </c>
    </row>
    <row r="1591" spans="1:16" x14ac:dyDescent="0.3">
      <c r="A1591" s="3" t="s">
        <v>19160</v>
      </c>
      <c r="B1591">
        <v>238826696.75</v>
      </c>
      <c r="O1591" s="3" t="s">
        <v>19160</v>
      </c>
      <c r="P1591" s="10">
        <v>6.5250000000000004</v>
      </c>
    </row>
    <row r="1592" spans="1:16" x14ac:dyDescent="0.3">
      <c r="A1592" s="3" t="s">
        <v>817</v>
      </c>
      <c r="B1592">
        <v>13732517</v>
      </c>
      <c r="O1592" s="3" t="s">
        <v>817</v>
      </c>
      <c r="P1592" s="10">
        <v>6.1</v>
      </c>
    </row>
    <row r="1593" spans="1:16" x14ac:dyDescent="0.3">
      <c r="A1593" s="3" t="s">
        <v>2234</v>
      </c>
      <c r="B1593">
        <v>2491460</v>
      </c>
      <c r="O1593" s="3" t="s">
        <v>2234</v>
      </c>
      <c r="P1593" s="10">
        <v>5.9</v>
      </c>
    </row>
    <row r="1594" spans="1:16" x14ac:dyDescent="0.3">
      <c r="A1594" s="3" t="s">
        <v>20984</v>
      </c>
      <c r="B1594">
        <v>167885588</v>
      </c>
      <c r="O1594" s="3" t="s">
        <v>20984</v>
      </c>
      <c r="P1594" s="10">
        <v>5.7</v>
      </c>
    </row>
    <row r="1595" spans="1:16" x14ac:dyDescent="0.3">
      <c r="A1595" s="3" t="s">
        <v>1693</v>
      </c>
      <c r="B1595">
        <v>6149983</v>
      </c>
      <c r="O1595" s="3" t="s">
        <v>1693</v>
      </c>
      <c r="P1595" s="10">
        <v>5</v>
      </c>
    </row>
    <row r="1596" spans="1:16" x14ac:dyDescent="0.3">
      <c r="A1596" s="3" t="s">
        <v>21351</v>
      </c>
      <c r="B1596">
        <v>123133739</v>
      </c>
      <c r="O1596" s="3" t="s">
        <v>21351</v>
      </c>
      <c r="P1596" s="10">
        <v>5.3</v>
      </c>
    </row>
    <row r="1597" spans="1:16" x14ac:dyDescent="0.3">
      <c r="A1597" s="3" t="s">
        <v>3524</v>
      </c>
      <c r="B1597">
        <v>2510433</v>
      </c>
      <c r="O1597" s="3" t="s">
        <v>3524</v>
      </c>
      <c r="P1597" s="10">
        <v>5.4</v>
      </c>
    </row>
    <row r="1598" spans="1:16" x14ac:dyDescent="0.3">
      <c r="A1598" s="3" t="s">
        <v>7902</v>
      </c>
      <c r="B1598">
        <v>5842603</v>
      </c>
      <c r="O1598" s="3" t="s">
        <v>7902</v>
      </c>
      <c r="P1598" s="10">
        <v>7.1</v>
      </c>
    </row>
    <row r="1599" spans="1:16" x14ac:dyDescent="0.3">
      <c r="A1599" s="3" t="s">
        <v>1880</v>
      </c>
      <c r="B1599">
        <v>1530839</v>
      </c>
      <c r="O1599" s="3" t="s">
        <v>1880</v>
      </c>
      <c r="P1599" s="10">
        <v>6.8</v>
      </c>
    </row>
    <row r="1600" spans="1:16" x14ac:dyDescent="0.3">
      <c r="A1600" s="3" t="s">
        <v>21253</v>
      </c>
      <c r="B1600">
        <v>261119292</v>
      </c>
      <c r="O1600" s="3" t="s">
        <v>21253</v>
      </c>
      <c r="P1600" s="10">
        <v>6.2</v>
      </c>
    </row>
    <row r="1601" spans="1:16" x14ac:dyDescent="0.3">
      <c r="A1601" s="3" t="s">
        <v>4081</v>
      </c>
      <c r="B1601">
        <v>2585639</v>
      </c>
      <c r="O1601" s="3" t="s">
        <v>4081</v>
      </c>
      <c r="P1601" s="10">
        <v>7.3</v>
      </c>
    </row>
    <row r="1602" spans="1:16" x14ac:dyDescent="0.3">
      <c r="A1602" s="3" t="s">
        <v>9996</v>
      </c>
      <c r="B1602">
        <v>63961927.142857142</v>
      </c>
      <c r="O1602" s="3" t="s">
        <v>9996</v>
      </c>
      <c r="P1602" s="10">
        <v>5.1285714285714281</v>
      </c>
    </row>
    <row r="1603" spans="1:16" x14ac:dyDescent="0.3">
      <c r="A1603" s="3" t="s">
        <v>4229</v>
      </c>
      <c r="B1603">
        <v>20205757</v>
      </c>
      <c r="O1603" s="3" t="s">
        <v>4229</v>
      </c>
      <c r="P1603" s="10">
        <v>4</v>
      </c>
    </row>
    <row r="1604" spans="1:16" x14ac:dyDescent="0.3">
      <c r="A1604" s="3" t="s">
        <v>8306</v>
      </c>
      <c r="B1604">
        <v>4165845</v>
      </c>
      <c r="O1604" s="3" t="s">
        <v>8306</v>
      </c>
      <c r="P1604" s="10">
        <v>7.1</v>
      </c>
    </row>
    <row r="1605" spans="1:16" x14ac:dyDescent="0.3">
      <c r="A1605" s="3" t="s">
        <v>18234</v>
      </c>
      <c r="B1605">
        <v>291239</v>
      </c>
      <c r="O1605" s="3" t="s">
        <v>18234</v>
      </c>
      <c r="P1605" s="10">
        <v>6.8</v>
      </c>
    </row>
    <row r="1606" spans="1:16" x14ac:dyDescent="0.3">
      <c r="A1606" s="3" t="s">
        <v>2292</v>
      </c>
      <c r="B1606">
        <v>20205757</v>
      </c>
      <c r="O1606" s="3" t="s">
        <v>2292</v>
      </c>
      <c r="P1606" s="10">
        <v>5.7</v>
      </c>
    </row>
    <row r="1607" spans="1:16" x14ac:dyDescent="0.3">
      <c r="A1607" s="3" t="s">
        <v>8352</v>
      </c>
      <c r="B1607">
        <v>11553</v>
      </c>
      <c r="O1607" s="3" t="s">
        <v>8352</v>
      </c>
      <c r="P1607" s="10">
        <v>6.6</v>
      </c>
    </row>
    <row r="1608" spans="1:16" x14ac:dyDescent="0.3">
      <c r="A1608" s="3" t="s">
        <v>2247</v>
      </c>
      <c r="B1608">
        <v>10530000</v>
      </c>
      <c r="O1608" s="3" t="s">
        <v>2247</v>
      </c>
      <c r="P1608" s="10">
        <v>4.0999999999999996</v>
      </c>
    </row>
    <row r="1609" spans="1:16" x14ac:dyDescent="0.3">
      <c r="A1609" s="3" t="s">
        <v>11642</v>
      </c>
      <c r="B1609">
        <v>14596148</v>
      </c>
      <c r="O1609" s="3" t="s">
        <v>11642</v>
      </c>
      <c r="P1609" s="10">
        <v>7.4</v>
      </c>
    </row>
    <row r="1610" spans="1:16" x14ac:dyDescent="0.3">
      <c r="A1610" s="3" t="s">
        <v>15738</v>
      </c>
      <c r="B1610">
        <v>40945</v>
      </c>
      <c r="O1610" s="3" t="s">
        <v>15738</v>
      </c>
      <c r="P1610" s="10">
        <v>6.5</v>
      </c>
    </row>
    <row r="1611" spans="1:16" x14ac:dyDescent="0.3">
      <c r="A1611" s="3" t="s">
        <v>4135</v>
      </c>
      <c r="B1611">
        <v>2683519</v>
      </c>
      <c r="O1611" s="3" t="s">
        <v>4135</v>
      </c>
      <c r="P1611" s="10">
        <v>5.7</v>
      </c>
    </row>
    <row r="1612" spans="1:16" x14ac:dyDescent="0.3">
      <c r="A1612" s="3" t="s">
        <v>10346</v>
      </c>
      <c r="B1612">
        <v>23261485</v>
      </c>
      <c r="O1612" s="3" t="s">
        <v>10346</v>
      </c>
      <c r="P1612" s="10">
        <v>5.9</v>
      </c>
    </row>
    <row r="1613" spans="1:16" x14ac:dyDescent="0.3">
      <c r="A1613" s="3" t="s">
        <v>9631</v>
      </c>
      <c r="B1613">
        <v>9757265</v>
      </c>
      <c r="O1613" s="3" t="s">
        <v>9631</v>
      </c>
      <c r="P1613" s="10">
        <v>6.25</v>
      </c>
    </row>
    <row r="1614" spans="1:16" x14ac:dyDescent="0.3">
      <c r="A1614" s="3" t="s">
        <v>2463</v>
      </c>
      <c r="B1614">
        <v>468206</v>
      </c>
      <c r="O1614" s="3" t="s">
        <v>2463</v>
      </c>
      <c r="P1614" s="10">
        <v>6.9499999999999993</v>
      </c>
    </row>
    <row r="1615" spans="1:16" x14ac:dyDescent="0.3">
      <c r="A1615" s="3" t="s">
        <v>6702</v>
      </c>
      <c r="B1615">
        <v>246000</v>
      </c>
      <c r="O1615" s="3" t="s">
        <v>6702</v>
      </c>
      <c r="P1615" s="10">
        <v>6.4</v>
      </c>
    </row>
    <row r="1616" spans="1:16" x14ac:dyDescent="0.3">
      <c r="A1616" s="3" t="s">
        <v>9881</v>
      </c>
      <c r="B1616">
        <v>127923</v>
      </c>
      <c r="O1616" s="3" t="s">
        <v>9881</v>
      </c>
      <c r="P1616" s="10">
        <v>6.8</v>
      </c>
    </row>
    <row r="1617" spans="1:16" x14ac:dyDescent="0.3">
      <c r="A1617" s="3" t="s">
        <v>14867</v>
      </c>
      <c r="B1617">
        <v>120046226.59999999</v>
      </c>
      <c r="O1617" s="3" t="s">
        <v>14867</v>
      </c>
      <c r="P1617" s="10">
        <v>6.16</v>
      </c>
    </row>
    <row r="1618" spans="1:16" x14ac:dyDescent="0.3">
      <c r="A1618" s="3" t="s">
        <v>19268</v>
      </c>
      <c r="B1618">
        <v>8530757.5</v>
      </c>
      <c r="O1618" s="3" t="s">
        <v>19268</v>
      </c>
      <c r="P1618" s="10">
        <v>7.05</v>
      </c>
    </row>
    <row r="1619" spans="1:16" x14ac:dyDescent="0.3">
      <c r="A1619" s="3" t="s">
        <v>10400</v>
      </c>
      <c r="B1619">
        <v>375805</v>
      </c>
      <c r="O1619" s="3" t="s">
        <v>10400</v>
      </c>
      <c r="P1619" s="10">
        <v>3</v>
      </c>
    </row>
    <row r="1620" spans="1:16" x14ac:dyDescent="0.3">
      <c r="A1620" s="3" t="s">
        <v>4310</v>
      </c>
      <c r="B1620">
        <v>20205757</v>
      </c>
      <c r="O1620" s="3" t="s">
        <v>4310</v>
      </c>
      <c r="P1620" s="10">
        <v>5.0999999999999996</v>
      </c>
    </row>
    <row r="1621" spans="1:16" x14ac:dyDescent="0.3">
      <c r="A1621" s="3" t="s">
        <v>10994</v>
      </c>
      <c r="B1621">
        <v>4555459</v>
      </c>
      <c r="O1621" s="3" t="s">
        <v>10994</v>
      </c>
      <c r="P1621" s="10">
        <v>6.8</v>
      </c>
    </row>
    <row r="1622" spans="1:16" x14ac:dyDescent="0.3">
      <c r="A1622" s="3" t="s">
        <v>15297</v>
      </c>
      <c r="B1622">
        <v>1298037</v>
      </c>
      <c r="O1622" s="3" t="s">
        <v>15297</v>
      </c>
      <c r="P1622" s="10">
        <v>6.8</v>
      </c>
    </row>
    <row r="1623" spans="1:16" x14ac:dyDescent="0.3">
      <c r="A1623" s="3" t="s">
        <v>18099</v>
      </c>
      <c r="B1623">
        <v>12666449</v>
      </c>
      <c r="O1623" s="3" t="s">
        <v>18099</v>
      </c>
      <c r="P1623" s="10">
        <v>5.3</v>
      </c>
    </row>
    <row r="1624" spans="1:16" x14ac:dyDescent="0.3">
      <c r="A1624" s="3" t="s">
        <v>2427</v>
      </c>
      <c r="B1624">
        <v>1689501</v>
      </c>
      <c r="O1624" s="3" t="s">
        <v>2427</v>
      </c>
      <c r="P1624" s="10">
        <v>3.7</v>
      </c>
    </row>
    <row r="1625" spans="1:16" x14ac:dyDescent="0.3">
      <c r="A1625" s="3" t="s">
        <v>3754</v>
      </c>
      <c r="B1625">
        <v>20205757</v>
      </c>
      <c r="O1625" s="3" t="s">
        <v>3754</v>
      </c>
      <c r="P1625" s="10">
        <v>7.7</v>
      </c>
    </row>
    <row r="1626" spans="1:16" x14ac:dyDescent="0.3">
      <c r="A1626" s="3" t="s">
        <v>2647</v>
      </c>
      <c r="B1626">
        <v>5000000</v>
      </c>
      <c r="O1626" s="3" t="s">
        <v>2647</v>
      </c>
      <c r="P1626" s="10">
        <v>7.1</v>
      </c>
    </row>
    <row r="1627" spans="1:16" x14ac:dyDescent="0.3">
      <c r="A1627" s="3" t="s">
        <v>11539</v>
      </c>
      <c r="B1627">
        <v>5280035</v>
      </c>
      <c r="O1627" s="3" t="s">
        <v>11539</v>
      </c>
      <c r="P1627" s="10">
        <v>4.7</v>
      </c>
    </row>
    <row r="1628" spans="1:16" x14ac:dyDescent="0.3">
      <c r="A1628" s="3" t="s">
        <v>4295</v>
      </c>
      <c r="B1628">
        <v>1189709</v>
      </c>
      <c r="O1628" s="3" t="s">
        <v>4295</v>
      </c>
      <c r="P1628" s="10">
        <v>4.3</v>
      </c>
    </row>
    <row r="1629" spans="1:16" x14ac:dyDescent="0.3">
      <c r="A1629" s="3" t="s">
        <v>8473</v>
      </c>
      <c r="B1629">
        <v>4064495</v>
      </c>
      <c r="O1629" s="3" t="s">
        <v>8473</v>
      </c>
      <c r="P1629" s="10">
        <v>5.4</v>
      </c>
    </row>
    <row r="1630" spans="1:16" x14ac:dyDescent="0.3">
      <c r="A1630" s="3" t="s">
        <v>1425</v>
      </c>
      <c r="B1630">
        <v>5124391</v>
      </c>
      <c r="O1630" s="3" t="s">
        <v>1425</v>
      </c>
      <c r="P1630" s="10">
        <v>6.3</v>
      </c>
    </row>
    <row r="1631" spans="1:16" x14ac:dyDescent="0.3">
      <c r="A1631" s="3" t="s">
        <v>5421</v>
      </c>
      <c r="B1631">
        <v>3456296.5</v>
      </c>
      <c r="O1631" s="3" t="s">
        <v>5421</v>
      </c>
      <c r="P1631" s="10">
        <v>6.95</v>
      </c>
    </row>
    <row r="1632" spans="1:16" x14ac:dyDescent="0.3">
      <c r="A1632" s="3" t="s">
        <v>3886</v>
      </c>
      <c r="B1632">
        <v>51881013</v>
      </c>
      <c r="O1632" s="3" t="s">
        <v>3886</v>
      </c>
      <c r="P1632" s="10">
        <v>3</v>
      </c>
    </row>
    <row r="1633" spans="1:16" x14ac:dyDescent="0.3">
      <c r="A1633" s="3" t="s">
        <v>5447</v>
      </c>
      <c r="B1633">
        <v>3436541</v>
      </c>
      <c r="O1633" s="3" t="s">
        <v>5447</v>
      </c>
      <c r="P1633" s="10">
        <v>7.2666666666666666</v>
      </c>
    </row>
    <row r="1634" spans="1:16" x14ac:dyDescent="0.3">
      <c r="A1634" s="3" t="s">
        <v>20120</v>
      </c>
      <c r="B1634">
        <v>7400324</v>
      </c>
      <c r="O1634" s="3" t="s">
        <v>20120</v>
      </c>
      <c r="P1634" s="10">
        <v>7.3</v>
      </c>
    </row>
    <row r="1635" spans="1:16" x14ac:dyDescent="0.3">
      <c r="A1635" s="3" t="s">
        <v>3929</v>
      </c>
      <c r="B1635">
        <v>22057368.75</v>
      </c>
      <c r="O1635" s="3" t="s">
        <v>3929</v>
      </c>
      <c r="P1635" s="10">
        <v>5.55</v>
      </c>
    </row>
    <row r="1636" spans="1:16" x14ac:dyDescent="0.3">
      <c r="A1636" s="3" t="s">
        <v>1721</v>
      </c>
      <c r="B1636">
        <v>10676194</v>
      </c>
      <c r="O1636" s="3" t="s">
        <v>1721</v>
      </c>
      <c r="P1636" s="10">
        <v>4</v>
      </c>
    </row>
    <row r="1637" spans="1:16" x14ac:dyDescent="0.3">
      <c r="A1637" s="3" t="s">
        <v>14353</v>
      </c>
      <c r="B1637">
        <v>1094356</v>
      </c>
      <c r="O1637" s="3" t="s">
        <v>14353</v>
      </c>
      <c r="P1637" s="10">
        <v>6.65</v>
      </c>
    </row>
    <row r="1638" spans="1:16" x14ac:dyDescent="0.3">
      <c r="A1638" s="3" t="s">
        <v>21491</v>
      </c>
      <c r="B1638">
        <v>32140970</v>
      </c>
      <c r="O1638" s="3" t="s">
        <v>21491</v>
      </c>
      <c r="P1638" s="10">
        <v>6</v>
      </c>
    </row>
    <row r="1639" spans="1:16" x14ac:dyDescent="0.3">
      <c r="A1639" s="3" t="s">
        <v>11965</v>
      </c>
      <c r="B1639">
        <v>875458631</v>
      </c>
      <c r="O1639" s="3" t="s">
        <v>11965</v>
      </c>
      <c r="P1639" s="10">
        <v>6.5</v>
      </c>
    </row>
    <row r="1640" spans="1:16" x14ac:dyDescent="0.3">
      <c r="A1640" s="3" t="s">
        <v>2479</v>
      </c>
      <c r="B1640">
        <v>2411143</v>
      </c>
      <c r="O1640" s="3" t="s">
        <v>2479</v>
      </c>
      <c r="P1640" s="10">
        <v>7.6</v>
      </c>
    </row>
    <row r="1641" spans="1:16" x14ac:dyDescent="0.3">
      <c r="A1641" s="3" t="s">
        <v>20592</v>
      </c>
      <c r="B1641">
        <v>1332204</v>
      </c>
      <c r="O1641" s="3" t="s">
        <v>20592</v>
      </c>
      <c r="P1641" s="10">
        <v>6.6</v>
      </c>
    </row>
    <row r="1642" spans="1:16" x14ac:dyDescent="0.3">
      <c r="A1642" s="3" t="s">
        <v>3320</v>
      </c>
      <c r="B1642">
        <v>12391598.666666666</v>
      </c>
      <c r="O1642" s="3" t="s">
        <v>3320</v>
      </c>
      <c r="P1642" s="10">
        <v>4.333333333333333</v>
      </c>
    </row>
    <row r="1643" spans="1:16" x14ac:dyDescent="0.3">
      <c r="A1643" s="3" t="s">
        <v>21703</v>
      </c>
      <c r="B1643">
        <v>99482027</v>
      </c>
      <c r="O1643" s="3" t="s">
        <v>21703</v>
      </c>
      <c r="P1643" s="10">
        <v>6</v>
      </c>
    </row>
    <row r="1644" spans="1:16" x14ac:dyDescent="0.3">
      <c r="A1644" s="3" t="s">
        <v>6072</v>
      </c>
      <c r="B1644">
        <v>2032973</v>
      </c>
      <c r="O1644" s="3" t="s">
        <v>6072</v>
      </c>
      <c r="P1644" s="10">
        <v>4.8</v>
      </c>
    </row>
    <row r="1645" spans="1:16" x14ac:dyDescent="0.3">
      <c r="A1645" s="3" t="s">
        <v>3964</v>
      </c>
      <c r="B1645">
        <v>15151736</v>
      </c>
      <c r="O1645" s="3" t="s">
        <v>3964</v>
      </c>
      <c r="P1645" s="10">
        <v>5.7</v>
      </c>
    </row>
    <row r="1646" spans="1:16" x14ac:dyDescent="0.3">
      <c r="A1646" s="3" t="s">
        <v>2893</v>
      </c>
      <c r="B1646">
        <v>5101</v>
      </c>
      <c r="O1646" s="3" t="s">
        <v>2893</v>
      </c>
      <c r="P1646" s="10">
        <v>5.7</v>
      </c>
    </row>
    <row r="1647" spans="1:16" x14ac:dyDescent="0.3">
      <c r="A1647" s="3" t="s">
        <v>3289</v>
      </c>
      <c r="B1647">
        <v>1777378</v>
      </c>
      <c r="O1647" s="3" t="s">
        <v>3289</v>
      </c>
      <c r="P1647" s="10">
        <v>6.6</v>
      </c>
    </row>
    <row r="1648" spans="1:16" x14ac:dyDescent="0.3">
      <c r="A1648" s="3" t="s">
        <v>16491</v>
      </c>
      <c r="B1648">
        <v>7099598</v>
      </c>
      <c r="O1648" s="3" t="s">
        <v>16491</v>
      </c>
      <c r="P1648" s="10">
        <v>8.3000000000000007</v>
      </c>
    </row>
    <row r="1649" spans="1:16" x14ac:dyDescent="0.3">
      <c r="A1649" s="3" t="s">
        <v>14360</v>
      </c>
      <c r="B1649">
        <v>158964610</v>
      </c>
      <c r="O1649" s="3" t="s">
        <v>14360</v>
      </c>
      <c r="P1649" s="10">
        <v>6</v>
      </c>
    </row>
    <row r="1650" spans="1:16" x14ac:dyDescent="0.3">
      <c r="A1650" s="3" t="s">
        <v>20998</v>
      </c>
      <c r="B1650">
        <v>11853081</v>
      </c>
      <c r="O1650" s="3" t="s">
        <v>20998</v>
      </c>
      <c r="P1650" s="10">
        <v>6.9</v>
      </c>
    </row>
    <row r="1651" spans="1:16" x14ac:dyDescent="0.3">
      <c r="A1651" s="3" t="s">
        <v>17232</v>
      </c>
      <c r="B1651">
        <v>1349387</v>
      </c>
      <c r="O1651" s="3" t="s">
        <v>17232</v>
      </c>
      <c r="P1651" s="10">
        <v>6.6</v>
      </c>
    </row>
    <row r="1652" spans="1:16" x14ac:dyDescent="0.3">
      <c r="A1652" s="3" t="s">
        <v>20021</v>
      </c>
      <c r="B1652">
        <v>64493915</v>
      </c>
      <c r="O1652" s="3" t="s">
        <v>20021</v>
      </c>
      <c r="P1652" s="10">
        <v>5.7</v>
      </c>
    </row>
    <row r="1653" spans="1:16" x14ac:dyDescent="0.3">
      <c r="A1653" s="3" t="s">
        <v>1397</v>
      </c>
      <c r="B1653">
        <v>2279543</v>
      </c>
      <c r="O1653" s="3" t="s">
        <v>1397</v>
      </c>
      <c r="P1653" s="10">
        <v>3.9</v>
      </c>
    </row>
    <row r="1654" spans="1:16" x14ac:dyDescent="0.3">
      <c r="A1654" s="3" t="s">
        <v>2207</v>
      </c>
      <c r="B1654">
        <v>26891919</v>
      </c>
      <c r="O1654" s="3" t="s">
        <v>2207</v>
      </c>
      <c r="P1654" s="10">
        <v>5.4499999999999993</v>
      </c>
    </row>
    <row r="1655" spans="1:16" x14ac:dyDescent="0.3">
      <c r="A1655" s="3" t="s">
        <v>3378</v>
      </c>
      <c r="B1655">
        <v>7177431</v>
      </c>
      <c r="O1655" s="3" t="s">
        <v>3378</v>
      </c>
      <c r="P1655" s="10">
        <v>6.5</v>
      </c>
    </row>
    <row r="1656" spans="1:16" x14ac:dyDescent="0.3">
      <c r="A1656" s="3" t="s">
        <v>20924</v>
      </c>
      <c r="B1656">
        <v>95330710</v>
      </c>
      <c r="O1656" s="3" t="s">
        <v>20924</v>
      </c>
      <c r="P1656" s="10">
        <v>5.2</v>
      </c>
    </row>
    <row r="1657" spans="1:16" x14ac:dyDescent="0.3">
      <c r="A1657" s="3" t="s">
        <v>15250</v>
      </c>
      <c r="B1657">
        <v>2850927</v>
      </c>
      <c r="O1657" s="3" t="s">
        <v>15250</v>
      </c>
      <c r="P1657" s="10">
        <v>4.9000000000000004</v>
      </c>
    </row>
    <row r="1658" spans="1:16" x14ac:dyDescent="0.3">
      <c r="A1658" s="3" t="s">
        <v>16954</v>
      </c>
      <c r="B1658">
        <v>3696522</v>
      </c>
      <c r="O1658" s="3" t="s">
        <v>16954</v>
      </c>
      <c r="P1658" s="10">
        <v>6.5</v>
      </c>
    </row>
    <row r="1659" spans="1:16" x14ac:dyDescent="0.3">
      <c r="A1659" s="3" t="s">
        <v>13176</v>
      </c>
      <c r="B1659">
        <v>2799773</v>
      </c>
      <c r="O1659" s="3" t="s">
        <v>13176</v>
      </c>
      <c r="P1659" s="10">
        <v>8.5</v>
      </c>
    </row>
    <row r="1660" spans="1:16" x14ac:dyDescent="0.3">
      <c r="A1660" s="3" t="s">
        <v>4730</v>
      </c>
      <c r="B1660">
        <v>1705139</v>
      </c>
      <c r="O1660" s="3" t="s">
        <v>4730</v>
      </c>
      <c r="P1660" s="10">
        <v>6.7</v>
      </c>
    </row>
    <row r="1661" spans="1:16" x14ac:dyDescent="0.3">
      <c r="A1661" s="3" t="s">
        <v>18797</v>
      </c>
      <c r="B1661">
        <v>2193474</v>
      </c>
      <c r="O1661" s="3" t="s">
        <v>18797</v>
      </c>
      <c r="P1661" s="10">
        <v>6.7</v>
      </c>
    </row>
    <row r="1662" spans="1:16" x14ac:dyDescent="0.3">
      <c r="A1662" s="3" t="s">
        <v>8090</v>
      </c>
      <c r="B1662">
        <v>12267790</v>
      </c>
      <c r="O1662" s="3" t="s">
        <v>8090</v>
      </c>
      <c r="P1662" s="10">
        <v>6.1</v>
      </c>
    </row>
    <row r="1663" spans="1:16" x14ac:dyDescent="0.3">
      <c r="A1663" s="3" t="s">
        <v>17741</v>
      </c>
      <c r="B1663">
        <v>73357533</v>
      </c>
      <c r="O1663" s="3" t="s">
        <v>17741</v>
      </c>
      <c r="P1663" s="10">
        <v>6.4666666666666659</v>
      </c>
    </row>
    <row r="1664" spans="1:16" x14ac:dyDescent="0.3">
      <c r="A1664" s="3" t="s">
        <v>8060</v>
      </c>
      <c r="B1664">
        <v>19623396</v>
      </c>
      <c r="O1664" s="3" t="s">
        <v>8060</v>
      </c>
      <c r="P1664" s="10">
        <v>6.6</v>
      </c>
    </row>
    <row r="1665" spans="1:16" x14ac:dyDescent="0.3">
      <c r="A1665" s="3" t="s">
        <v>8960</v>
      </c>
      <c r="B1665">
        <v>22420567.800000001</v>
      </c>
      <c r="O1665" s="3" t="s">
        <v>8960</v>
      </c>
      <c r="P1665" s="10">
        <v>6.7</v>
      </c>
    </row>
    <row r="1666" spans="1:16" x14ac:dyDescent="0.3">
      <c r="A1666" s="3" t="s">
        <v>21244</v>
      </c>
      <c r="B1666">
        <v>255184580</v>
      </c>
      <c r="O1666" s="3" t="s">
        <v>21244</v>
      </c>
      <c r="P1666" s="10">
        <v>6.8</v>
      </c>
    </row>
    <row r="1667" spans="1:16" x14ac:dyDescent="0.3">
      <c r="A1667" s="3" t="s">
        <v>21469</v>
      </c>
      <c r="B1667">
        <v>25775371</v>
      </c>
      <c r="O1667" s="3" t="s">
        <v>21469</v>
      </c>
      <c r="P1667" s="10">
        <v>6.9</v>
      </c>
    </row>
    <row r="1668" spans="1:16" x14ac:dyDescent="0.3">
      <c r="A1668" s="3" t="s">
        <v>7100</v>
      </c>
      <c r="B1668">
        <v>20205757</v>
      </c>
      <c r="O1668" s="3" t="s">
        <v>7100</v>
      </c>
      <c r="P1668" s="10">
        <v>7.5</v>
      </c>
    </row>
    <row r="1669" spans="1:16" x14ac:dyDescent="0.3">
      <c r="A1669" s="3" t="s">
        <v>5606</v>
      </c>
      <c r="B1669">
        <v>138243311</v>
      </c>
      <c r="O1669" s="3" t="s">
        <v>5606</v>
      </c>
      <c r="P1669" s="10">
        <v>6.1999999999999984</v>
      </c>
    </row>
    <row r="1670" spans="1:16" x14ac:dyDescent="0.3">
      <c r="A1670" s="3" t="s">
        <v>8191</v>
      </c>
      <c r="B1670">
        <v>21006361</v>
      </c>
      <c r="O1670" s="3" t="s">
        <v>8191</v>
      </c>
      <c r="P1670" s="10">
        <v>6.6</v>
      </c>
    </row>
    <row r="1671" spans="1:16" x14ac:dyDescent="0.3">
      <c r="A1671" s="3" t="s">
        <v>21042</v>
      </c>
      <c r="B1671">
        <v>173961069</v>
      </c>
      <c r="O1671" s="3" t="s">
        <v>21042</v>
      </c>
      <c r="P1671" s="10">
        <v>5.6</v>
      </c>
    </row>
    <row r="1672" spans="1:16" x14ac:dyDescent="0.3">
      <c r="A1672" s="3" t="s">
        <v>18361</v>
      </c>
      <c r="B1672">
        <v>993313</v>
      </c>
      <c r="O1672" s="3" t="s">
        <v>18361</v>
      </c>
      <c r="P1672" s="10">
        <v>7.1</v>
      </c>
    </row>
    <row r="1673" spans="1:16" x14ac:dyDescent="0.3">
      <c r="A1673" s="3" t="s">
        <v>6675</v>
      </c>
      <c r="B1673">
        <v>10731888.666666666</v>
      </c>
      <c r="O1673" s="3" t="s">
        <v>6675</v>
      </c>
      <c r="P1673" s="10">
        <v>6.166666666666667</v>
      </c>
    </row>
    <row r="1674" spans="1:16" x14ac:dyDescent="0.3">
      <c r="A1674" s="3" t="s">
        <v>16462</v>
      </c>
      <c r="B1674">
        <v>4324817</v>
      </c>
      <c r="O1674" s="3" t="s">
        <v>16462</v>
      </c>
      <c r="P1674" s="10">
        <v>7.7</v>
      </c>
    </row>
    <row r="1675" spans="1:16" x14ac:dyDescent="0.3">
      <c r="A1675" s="3" t="s">
        <v>4105</v>
      </c>
      <c r="B1675">
        <v>37405055</v>
      </c>
      <c r="O1675" s="3" t="s">
        <v>4105</v>
      </c>
      <c r="P1675" s="10">
        <v>4.78</v>
      </c>
    </row>
    <row r="1676" spans="1:16" x14ac:dyDescent="0.3">
      <c r="A1676" s="3" t="s">
        <v>14735</v>
      </c>
      <c r="B1676">
        <v>6657694.7999999998</v>
      </c>
      <c r="O1676" s="3" t="s">
        <v>14735</v>
      </c>
      <c r="P1676" s="10">
        <v>7.12</v>
      </c>
    </row>
    <row r="1677" spans="1:16" x14ac:dyDescent="0.3">
      <c r="A1677" s="3" t="s">
        <v>19316</v>
      </c>
      <c r="B1677">
        <v>43709744</v>
      </c>
      <c r="O1677" s="3" t="s">
        <v>19316</v>
      </c>
      <c r="P1677" s="10">
        <v>6.5</v>
      </c>
    </row>
    <row r="1678" spans="1:16" x14ac:dyDescent="0.3">
      <c r="A1678" s="3" t="s">
        <v>10285</v>
      </c>
      <c r="B1678">
        <v>69131860</v>
      </c>
      <c r="O1678" s="3" t="s">
        <v>10285</v>
      </c>
      <c r="P1678" s="10">
        <v>5.8</v>
      </c>
    </row>
    <row r="1679" spans="1:16" x14ac:dyDescent="0.3">
      <c r="A1679" s="3" t="s">
        <v>9216</v>
      </c>
      <c r="B1679">
        <v>292040</v>
      </c>
      <c r="O1679" s="3" t="s">
        <v>9216</v>
      </c>
      <c r="P1679" s="10">
        <v>7.1</v>
      </c>
    </row>
    <row r="1680" spans="1:16" x14ac:dyDescent="0.3">
      <c r="A1680" s="3" t="s">
        <v>17453</v>
      </c>
      <c r="B1680">
        <v>20205757</v>
      </c>
      <c r="O1680" s="3" t="s">
        <v>17453</v>
      </c>
      <c r="P1680" s="10">
        <v>6.7</v>
      </c>
    </row>
    <row r="1681" spans="1:16" x14ac:dyDescent="0.3">
      <c r="A1681" s="3" t="s">
        <v>2605</v>
      </c>
      <c r="B1681">
        <v>44821009</v>
      </c>
      <c r="O1681" s="3" t="s">
        <v>2605</v>
      </c>
      <c r="P1681" s="10">
        <v>6.9799999999999995</v>
      </c>
    </row>
    <row r="1682" spans="1:16" x14ac:dyDescent="0.3">
      <c r="A1682" s="3" t="s">
        <v>19742</v>
      </c>
      <c r="B1682">
        <v>65336603</v>
      </c>
      <c r="O1682" s="3" t="s">
        <v>19742</v>
      </c>
      <c r="P1682" s="10">
        <v>7.4</v>
      </c>
    </row>
    <row r="1683" spans="1:16" x14ac:dyDescent="0.3">
      <c r="A1683" s="3" t="s">
        <v>21017</v>
      </c>
      <c r="B1683">
        <v>33748006</v>
      </c>
      <c r="O1683" s="3" t="s">
        <v>21017</v>
      </c>
      <c r="P1683" s="10">
        <v>8</v>
      </c>
    </row>
    <row r="1684" spans="1:16" x14ac:dyDescent="0.3">
      <c r="A1684" s="3" t="s">
        <v>18624</v>
      </c>
      <c r="B1684">
        <v>21947454</v>
      </c>
      <c r="O1684" s="3" t="s">
        <v>18624</v>
      </c>
      <c r="P1684" s="10">
        <v>6.8</v>
      </c>
    </row>
    <row r="1685" spans="1:16" x14ac:dyDescent="0.3">
      <c r="A1685" s="3" t="s">
        <v>1855</v>
      </c>
      <c r="B1685">
        <v>838313</v>
      </c>
      <c r="O1685" s="3" t="s">
        <v>1855</v>
      </c>
      <c r="P1685" s="10">
        <v>6.7</v>
      </c>
    </row>
    <row r="1686" spans="1:16" x14ac:dyDescent="0.3">
      <c r="A1686" s="3" t="s">
        <v>21083</v>
      </c>
      <c r="B1686">
        <v>242847</v>
      </c>
      <c r="O1686" s="3" t="s">
        <v>21083</v>
      </c>
      <c r="P1686" s="10">
        <v>4.8</v>
      </c>
    </row>
    <row r="1687" spans="1:16" x14ac:dyDescent="0.3">
      <c r="A1687" s="3" t="s">
        <v>12322</v>
      </c>
      <c r="B1687">
        <v>133173528.33333333</v>
      </c>
      <c r="O1687" s="3" t="s">
        <v>12322</v>
      </c>
      <c r="P1687" s="10">
        <v>6.2833333333333341</v>
      </c>
    </row>
    <row r="1688" spans="1:16" x14ac:dyDescent="0.3">
      <c r="A1688" s="3" t="s">
        <v>7200</v>
      </c>
      <c r="B1688">
        <v>24672</v>
      </c>
      <c r="O1688" s="3" t="s">
        <v>7200</v>
      </c>
      <c r="P1688" s="10">
        <v>7.4</v>
      </c>
    </row>
    <row r="1689" spans="1:16" x14ac:dyDescent="0.3">
      <c r="A1689" s="3" t="s">
        <v>21379</v>
      </c>
      <c r="B1689">
        <v>323369</v>
      </c>
      <c r="O1689" s="3" t="s">
        <v>21379</v>
      </c>
      <c r="P1689" s="10">
        <v>6.3</v>
      </c>
    </row>
    <row r="1690" spans="1:16" x14ac:dyDescent="0.3">
      <c r="A1690" s="3" t="s">
        <v>3490</v>
      </c>
      <c r="B1690">
        <v>6797218</v>
      </c>
      <c r="O1690" s="3" t="s">
        <v>3490</v>
      </c>
      <c r="P1690" s="10">
        <v>5.8</v>
      </c>
    </row>
    <row r="1691" spans="1:16" x14ac:dyDescent="0.3">
      <c r="A1691" s="3" t="s">
        <v>1057</v>
      </c>
      <c r="B1691">
        <v>6508669.25</v>
      </c>
      <c r="O1691" s="3" t="s">
        <v>1057</v>
      </c>
      <c r="P1691" s="10">
        <v>5.35</v>
      </c>
    </row>
    <row r="1692" spans="1:16" x14ac:dyDescent="0.3">
      <c r="A1692" s="3" t="s">
        <v>21504</v>
      </c>
      <c r="B1692">
        <v>50444358</v>
      </c>
      <c r="O1692" s="3" t="s">
        <v>21504</v>
      </c>
      <c r="P1692" s="10">
        <v>6.3</v>
      </c>
    </row>
    <row r="1693" spans="1:16" x14ac:dyDescent="0.3">
      <c r="A1693" s="3" t="s">
        <v>305</v>
      </c>
      <c r="B1693">
        <v>865203</v>
      </c>
      <c r="O1693" s="3" t="s">
        <v>305</v>
      </c>
      <c r="P1693" s="10">
        <v>7.333333333333333</v>
      </c>
    </row>
    <row r="1694" spans="1:16" x14ac:dyDescent="0.3">
      <c r="A1694" s="3" t="s">
        <v>7007</v>
      </c>
      <c r="B1694">
        <v>21744201</v>
      </c>
      <c r="O1694" s="3" t="s">
        <v>7007</v>
      </c>
      <c r="P1694" s="10">
        <v>7.1</v>
      </c>
    </row>
    <row r="1695" spans="1:16" x14ac:dyDescent="0.3">
      <c r="A1695" s="3" t="s">
        <v>14318</v>
      </c>
      <c r="B1695">
        <v>258227</v>
      </c>
      <c r="O1695" s="3" t="s">
        <v>14318</v>
      </c>
      <c r="P1695" s="10">
        <v>5.6</v>
      </c>
    </row>
    <row r="1696" spans="1:16" x14ac:dyDescent="0.3">
      <c r="A1696" s="3" t="s">
        <v>685</v>
      </c>
      <c r="B1696">
        <v>8279042</v>
      </c>
      <c r="O1696" s="3" t="s">
        <v>685</v>
      </c>
      <c r="P1696" s="10">
        <v>5.6</v>
      </c>
    </row>
    <row r="1697" spans="1:16" x14ac:dyDescent="0.3">
      <c r="A1697" s="3" t="s">
        <v>2440</v>
      </c>
      <c r="B1697">
        <v>20205757</v>
      </c>
      <c r="O1697" s="3" t="s">
        <v>2440</v>
      </c>
      <c r="P1697" s="10">
        <v>7.9</v>
      </c>
    </row>
    <row r="1698" spans="1:16" x14ac:dyDescent="0.3">
      <c r="A1698" s="3" t="s">
        <v>1897</v>
      </c>
      <c r="B1698">
        <v>4304286</v>
      </c>
      <c r="O1698" s="3" t="s">
        <v>1897</v>
      </c>
      <c r="P1698" s="10">
        <v>5.3</v>
      </c>
    </row>
    <row r="1699" spans="1:16" x14ac:dyDescent="0.3">
      <c r="A1699" s="3" t="s">
        <v>20202</v>
      </c>
      <c r="B1699">
        <v>127898879</v>
      </c>
      <c r="O1699" s="3" t="s">
        <v>20202</v>
      </c>
      <c r="P1699" s="10">
        <v>6.8</v>
      </c>
    </row>
    <row r="1700" spans="1:16" x14ac:dyDescent="0.3">
      <c r="A1700" s="3" t="s">
        <v>11087</v>
      </c>
      <c r="B1700">
        <v>927107</v>
      </c>
      <c r="O1700" s="3" t="s">
        <v>11087</v>
      </c>
      <c r="P1700" s="10">
        <v>7.2</v>
      </c>
    </row>
    <row r="1701" spans="1:16" x14ac:dyDescent="0.3">
      <c r="A1701" s="3" t="s">
        <v>12175</v>
      </c>
      <c r="B1701">
        <v>5271666</v>
      </c>
      <c r="O1701" s="3" t="s">
        <v>12175</v>
      </c>
      <c r="P1701" s="10">
        <v>2.2999999999999998</v>
      </c>
    </row>
    <row r="1702" spans="1:16" x14ac:dyDescent="0.3">
      <c r="A1702" s="3" t="s">
        <v>4056</v>
      </c>
      <c r="B1702">
        <v>2152954.5</v>
      </c>
      <c r="O1702" s="3" t="s">
        <v>4056</v>
      </c>
      <c r="P1702" s="10">
        <v>6.6</v>
      </c>
    </row>
    <row r="1703" spans="1:16" x14ac:dyDescent="0.3">
      <c r="A1703" s="3" t="s">
        <v>3552</v>
      </c>
      <c r="B1703">
        <v>63137</v>
      </c>
      <c r="O1703" s="3" t="s">
        <v>3552</v>
      </c>
      <c r="P1703" s="10">
        <v>7.7</v>
      </c>
    </row>
    <row r="1704" spans="1:16" x14ac:dyDescent="0.3">
      <c r="A1704" s="3" t="s">
        <v>11595</v>
      </c>
      <c r="B1704">
        <v>254380</v>
      </c>
      <c r="O1704" s="3" t="s">
        <v>11595</v>
      </c>
      <c r="P1704" s="10">
        <v>6.9</v>
      </c>
    </row>
    <row r="1705" spans="1:16" x14ac:dyDescent="0.3">
      <c r="A1705" s="3" t="s">
        <v>1173</v>
      </c>
      <c r="B1705">
        <v>4401855</v>
      </c>
      <c r="O1705" s="3" t="s">
        <v>1173</v>
      </c>
      <c r="P1705" s="10">
        <v>6.2666666666666666</v>
      </c>
    </row>
    <row r="1706" spans="1:16" x14ac:dyDescent="0.3">
      <c r="A1706" s="3" t="s">
        <v>6294</v>
      </c>
      <c r="B1706">
        <v>1794187</v>
      </c>
      <c r="O1706" s="3" t="s">
        <v>6294</v>
      </c>
      <c r="P1706" s="10">
        <v>7.6</v>
      </c>
    </row>
    <row r="1707" spans="1:16" x14ac:dyDescent="0.3">
      <c r="A1707" s="3" t="s">
        <v>17923</v>
      </c>
      <c r="B1707">
        <v>131208</v>
      </c>
      <c r="O1707" s="3" t="s">
        <v>17923</v>
      </c>
      <c r="P1707" s="10">
        <v>5.8</v>
      </c>
    </row>
    <row r="1708" spans="1:16" x14ac:dyDescent="0.3">
      <c r="A1708" s="3" t="s">
        <v>18225</v>
      </c>
      <c r="B1708">
        <v>7384920</v>
      </c>
      <c r="O1708" s="3" t="s">
        <v>18225</v>
      </c>
      <c r="P1708" s="10">
        <v>6.45</v>
      </c>
    </row>
    <row r="1709" spans="1:16" x14ac:dyDescent="0.3">
      <c r="A1709" s="3" t="s">
        <v>3081</v>
      </c>
      <c r="B1709">
        <v>10577303.5</v>
      </c>
      <c r="O1709" s="3" t="s">
        <v>3081</v>
      </c>
      <c r="P1709" s="10">
        <v>4.8</v>
      </c>
    </row>
    <row r="1710" spans="1:16" x14ac:dyDescent="0.3">
      <c r="A1710" s="3" t="s">
        <v>15123</v>
      </c>
      <c r="B1710">
        <v>31763077.75</v>
      </c>
      <c r="O1710" s="3" t="s">
        <v>15123</v>
      </c>
      <c r="P1710" s="10">
        <v>7.25</v>
      </c>
    </row>
    <row r="1711" spans="1:16" x14ac:dyDescent="0.3">
      <c r="A1711" s="3" t="s">
        <v>8784</v>
      </c>
      <c r="B1711">
        <v>3843343.5</v>
      </c>
      <c r="O1711" s="3" t="s">
        <v>8784</v>
      </c>
      <c r="P1711" s="10">
        <v>7.2</v>
      </c>
    </row>
    <row r="1712" spans="1:16" x14ac:dyDescent="0.3">
      <c r="A1712" s="3" t="s">
        <v>7971</v>
      </c>
      <c r="B1712">
        <v>20059210</v>
      </c>
      <c r="O1712" s="3" t="s">
        <v>7971</v>
      </c>
      <c r="P1712" s="10">
        <v>6.5</v>
      </c>
    </row>
    <row r="1713" spans="1:16" x14ac:dyDescent="0.3">
      <c r="A1713" s="3" t="s">
        <v>11325</v>
      </c>
      <c r="B1713">
        <v>59468275</v>
      </c>
      <c r="O1713" s="3" t="s">
        <v>11325</v>
      </c>
      <c r="P1713" s="10">
        <v>3.7</v>
      </c>
    </row>
    <row r="1714" spans="1:16" x14ac:dyDescent="0.3">
      <c r="A1714" s="3" t="s">
        <v>1323</v>
      </c>
      <c r="B1714">
        <v>3792188</v>
      </c>
      <c r="O1714" s="3" t="s">
        <v>1323</v>
      </c>
      <c r="P1714" s="10">
        <v>6.2</v>
      </c>
    </row>
    <row r="1715" spans="1:16" x14ac:dyDescent="0.3">
      <c r="A1715" s="3" t="s">
        <v>7615</v>
      </c>
      <c r="B1715">
        <v>3283371</v>
      </c>
      <c r="O1715" s="3" t="s">
        <v>7615</v>
      </c>
      <c r="P1715" s="10">
        <v>6.6</v>
      </c>
    </row>
    <row r="1716" spans="1:16" x14ac:dyDescent="0.3">
      <c r="A1716" s="3" t="s">
        <v>16836</v>
      </c>
      <c r="B1716">
        <v>1919867.5</v>
      </c>
      <c r="O1716" s="3" t="s">
        <v>16836</v>
      </c>
      <c r="P1716" s="10">
        <v>6.9</v>
      </c>
    </row>
    <row r="1717" spans="1:16" x14ac:dyDescent="0.3">
      <c r="A1717" s="3" t="s">
        <v>1762</v>
      </c>
      <c r="B1717">
        <v>20205757</v>
      </c>
      <c r="O1717" s="3" t="s">
        <v>1762</v>
      </c>
      <c r="P1717" s="10">
        <v>4.5999999999999996</v>
      </c>
    </row>
    <row r="1718" spans="1:16" x14ac:dyDescent="0.3">
      <c r="A1718" s="3" t="s">
        <v>38</v>
      </c>
      <c r="B1718">
        <v>506740622</v>
      </c>
      <c r="O1718" s="3" t="s">
        <v>38</v>
      </c>
      <c r="P1718" s="10">
        <v>8.5</v>
      </c>
    </row>
    <row r="1719" spans="1:16" x14ac:dyDescent="0.3">
      <c r="A1719" s="3" t="s">
        <v>3912</v>
      </c>
      <c r="B1719">
        <v>12374411.75</v>
      </c>
      <c r="O1719" s="3" t="s">
        <v>3912</v>
      </c>
      <c r="P1719" s="10">
        <v>6.15</v>
      </c>
    </row>
    <row r="1720" spans="1:16" x14ac:dyDescent="0.3">
      <c r="A1720" s="3" t="s">
        <v>1958</v>
      </c>
      <c r="B1720">
        <v>20205757</v>
      </c>
      <c r="O1720" s="3" t="s">
        <v>1958</v>
      </c>
      <c r="P1720" s="10">
        <v>5</v>
      </c>
    </row>
    <row r="1721" spans="1:16" x14ac:dyDescent="0.3">
      <c r="A1721" s="3" t="s">
        <v>12767</v>
      </c>
      <c r="B1721">
        <v>34097942</v>
      </c>
      <c r="O1721" s="3" t="s">
        <v>12767</v>
      </c>
      <c r="P1721" s="10">
        <v>6.8</v>
      </c>
    </row>
    <row r="1722" spans="1:16" x14ac:dyDescent="0.3">
      <c r="A1722" s="3" t="s">
        <v>8736</v>
      </c>
      <c r="B1722">
        <v>67110079.666666672</v>
      </c>
      <c r="O1722" s="3" t="s">
        <v>8736</v>
      </c>
      <c r="P1722" s="10">
        <v>6.4333333333333327</v>
      </c>
    </row>
    <row r="1723" spans="1:16" x14ac:dyDescent="0.3">
      <c r="A1723" s="3" t="s">
        <v>18395</v>
      </c>
      <c r="B1723">
        <v>1257142</v>
      </c>
      <c r="O1723" s="3" t="s">
        <v>18395</v>
      </c>
      <c r="P1723" s="10">
        <v>6.5</v>
      </c>
    </row>
    <row r="1724" spans="1:16" x14ac:dyDescent="0.3">
      <c r="A1724" s="3" t="s">
        <v>8955</v>
      </c>
      <c r="B1724">
        <v>173902594.03999999</v>
      </c>
      <c r="O1724" s="3" t="s">
        <v>8955</v>
      </c>
      <c r="P1724" s="10">
        <v>6.4920000000000009</v>
      </c>
    </row>
    <row r="1725" spans="1:16" x14ac:dyDescent="0.3">
      <c r="A1725" s="3" t="s">
        <v>12021</v>
      </c>
      <c r="B1725">
        <v>16923761</v>
      </c>
      <c r="O1725" s="3" t="s">
        <v>12021</v>
      </c>
      <c r="P1725" s="10">
        <v>5.7</v>
      </c>
    </row>
    <row r="1726" spans="1:16" x14ac:dyDescent="0.3">
      <c r="A1726" s="3" t="s">
        <v>5823</v>
      </c>
      <c r="B1726">
        <v>14855836</v>
      </c>
      <c r="O1726" s="3" t="s">
        <v>5823</v>
      </c>
      <c r="P1726" s="10">
        <v>5.5</v>
      </c>
    </row>
    <row r="1727" spans="1:16" x14ac:dyDescent="0.3">
      <c r="A1727" s="3" t="s">
        <v>9914</v>
      </c>
      <c r="B1727">
        <v>41415729</v>
      </c>
      <c r="O1727" s="3" t="s">
        <v>9914</v>
      </c>
      <c r="P1727" s="10">
        <v>5.0999999999999996</v>
      </c>
    </row>
    <row r="1728" spans="1:16" x14ac:dyDescent="0.3">
      <c r="A1728" s="3" t="s">
        <v>12682</v>
      </c>
      <c r="B1728">
        <v>563711</v>
      </c>
      <c r="O1728" s="3" t="s">
        <v>12682</v>
      </c>
      <c r="P1728" s="10">
        <v>6.9</v>
      </c>
    </row>
    <row r="1729" spans="1:16" x14ac:dyDescent="0.3">
      <c r="A1729" s="3" t="s">
        <v>924</v>
      </c>
      <c r="B1729">
        <v>25524778</v>
      </c>
      <c r="O1729" s="3" t="s">
        <v>924</v>
      </c>
      <c r="P1729" s="10">
        <v>6.5</v>
      </c>
    </row>
    <row r="1730" spans="1:16" x14ac:dyDescent="0.3">
      <c r="A1730" s="3" t="s">
        <v>19504</v>
      </c>
      <c r="B1730">
        <v>108846</v>
      </c>
      <c r="O1730" s="3" t="s">
        <v>19504</v>
      </c>
      <c r="P1730" s="10">
        <v>6.3</v>
      </c>
    </row>
    <row r="1731" spans="1:16" x14ac:dyDescent="0.3">
      <c r="A1731" s="3" t="s">
        <v>21698</v>
      </c>
      <c r="B1731">
        <v>18080402.5</v>
      </c>
      <c r="O1731" s="3" t="s">
        <v>21698</v>
      </c>
      <c r="P1731" s="10">
        <v>4.5500000000000007</v>
      </c>
    </row>
    <row r="1732" spans="1:16" x14ac:dyDescent="0.3">
      <c r="A1732" s="3" t="s">
        <v>11075</v>
      </c>
      <c r="B1732">
        <v>19478</v>
      </c>
      <c r="O1732" s="3" t="s">
        <v>11075</v>
      </c>
      <c r="P1732" s="10">
        <v>7.6</v>
      </c>
    </row>
    <row r="1733" spans="1:16" x14ac:dyDescent="0.3">
      <c r="A1733" s="3" t="s">
        <v>12750</v>
      </c>
      <c r="B1733">
        <v>3633509</v>
      </c>
      <c r="O1733" s="3" t="s">
        <v>12750</v>
      </c>
      <c r="P1733" s="10">
        <v>7.4</v>
      </c>
    </row>
    <row r="1734" spans="1:16" x14ac:dyDescent="0.3">
      <c r="A1734" s="3" t="s">
        <v>13898</v>
      </c>
      <c r="B1734">
        <v>373834859.33333331</v>
      </c>
      <c r="O1734" s="3" t="s">
        <v>13898</v>
      </c>
      <c r="P1734" s="10">
        <v>6.9666666666666659</v>
      </c>
    </row>
    <row r="1735" spans="1:16" x14ac:dyDescent="0.3">
      <c r="A1735" s="3" t="s">
        <v>13520</v>
      </c>
      <c r="B1735">
        <v>35631318.5</v>
      </c>
      <c r="O1735" s="3" t="s">
        <v>13520</v>
      </c>
      <c r="P1735" s="10">
        <v>5.15</v>
      </c>
    </row>
    <row r="1736" spans="1:16" x14ac:dyDescent="0.3">
      <c r="A1736" s="3" t="s">
        <v>3634</v>
      </c>
      <c r="B1736">
        <v>20205757</v>
      </c>
      <c r="O1736" s="3" t="s">
        <v>3634</v>
      </c>
      <c r="P1736" s="10">
        <v>5.0999999999999996</v>
      </c>
    </row>
    <row r="1737" spans="1:16" x14ac:dyDescent="0.3">
      <c r="A1737" s="3" t="s">
        <v>5250</v>
      </c>
      <c r="B1737">
        <v>16674616</v>
      </c>
      <c r="O1737" s="3" t="s">
        <v>5250</v>
      </c>
      <c r="P1737" s="10">
        <v>6.5500000000000007</v>
      </c>
    </row>
    <row r="1738" spans="1:16" x14ac:dyDescent="0.3">
      <c r="A1738" s="3" t="s">
        <v>9282</v>
      </c>
      <c r="B1738">
        <v>71426595.818181813</v>
      </c>
      <c r="O1738" s="3" t="s">
        <v>9282</v>
      </c>
      <c r="P1738" s="10">
        <v>5.4363636363636365</v>
      </c>
    </row>
    <row r="1739" spans="1:16" x14ac:dyDescent="0.3">
      <c r="A1739" s="3" t="s">
        <v>379</v>
      </c>
      <c r="B1739">
        <v>9870727</v>
      </c>
      <c r="O1739" s="3" t="s">
        <v>379</v>
      </c>
      <c r="P1739" s="10">
        <v>6.6</v>
      </c>
    </row>
    <row r="1740" spans="1:16" x14ac:dyDescent="0.3">
      <c r="A1740" s="3" t="s">
        <v>1920</v>
      </c>
      <c r="B1740">
        <v>11472234.333333334</v>
      </c>
      <c r="O1740" s="3" t="s">
        <v>1920</v>
      </c>
      <c r="P1740" s="10">
        <v>6.5333333333333341</v>
      </c>
    </row>
    <row r="1741" spans="1:16" x14ac:dyDescent="0.3">
      <c r="A1741" s="3" t="s">
        <v>4283</v>
      </c>
      <c r="B1741">
        <v>9141088.8000000007</v>
      </c>
      <c r="O1741" s="3" t="s">
        <v>4283</v>
      </c>
      <c r="P1741" s="10">
        <v>5.6</v>
      </c>
    </row>
    <row r="1742" spans="1:16" x14ac:dyDescent="0.3">
      <c r="A1742" s="3" t="s">
        <v>1876</v>
      </c>
      <c r="B1742">
        <v>975414</v>
      </c>
      <c r="O1742" s="3" t="s">
        <v>1876</v>
      </c>
      <c r="P1742" s="10">
        <v>3.7</v>
      </c>
    </row>
    <row r="1743" spans="1:16" x14ac:dyDescent="0.3">
      <c r="A1743" s="3" t="s">
        <v>15873</v>
      </c>
      <c r="B1743">
        <v>26937355</v>
      </c>
      <c r="O1743" s="3" t="s">
        <v>15873</v>
      </c>
      <c r="P1743" s="10">
        <v>7.4</v>
      </c>
    </row>
    <row r="1744" spans="1:16" x14ac:dyDescent="0.3">
      <c r="A1744" s="3" t="s">
        <v>396</v>
      </c>
      <c r="B1744">
        <v>5215015</v>
      </c>
      <c r="O1744" s="3" t="s">
        <v>396</v>
      </c>
      <c r="P1744" s="10">
        <v>5.5</v>
      </c>
    </row>
    <row r="1745" spans="1:16" x14ac:dyDescent="0.3">
      <c r="A1745" s="3" t="s">
        <v>3613</v>
      </c>
      <c r="B1745">
        <v>546904</v>
      </c>
      <c r="O1745" s="3" t="s">
        <v>3613</v>
      </c>
      <c r="P1745" s="10">
        <v>5.8</v>
      </c>
    </row>
    <row r="1746" spans="1:16" x14ac:dyDescent="0.3">
      <c r="A1746" s="3" t="s">
        <v>2784</v>
      </c>
      <c r="B1746">
        <v>7840873</v>
      </c>
      <c r="O1746" s="3" t="s">
        <v>2784</v>
      </c>
      <c r="P1746" s="10">
        <v>6.3</v>
      </c>
    </row>
    <row r="1747" spans="1:16" x14ac:dyDescent="0.3">
      <c r="A1747" s="3" t="s">
        <v>1677</v>
      </c>
      <c r="B1747">
        <v>4319001</v>
      </c>
      <c r="O1747" s="3" t="s">
        <v>1677</v>
      </c>
      <c r="P1747" s="10">
        <v>5.2</v>
      </c>
    </row>
    <row r="1748" spans="1:16" x14ac:dyDescent="0.3">
      <c r="A1748" s="3" t="s">
        <v>14501</v>
      </c>
      <c r="B1748">
        <v>75197779.5</v>
      </c>
      <c r="O1748" s="3" t="s">
        <v>14501</v>
      </c>
      <c r="P1748" s="10">
        <v>6</v>
      </c>
    </row>
    <row r="1749" spans="1:16" x14ac:dyDescent="0.3">
      <c r="A1749" s="3" t="s">
        <v>7112</v>
      </c>
      <c r="B1749">
        <v>4814619</v>
      </c>
      <c r="O1749" s="3" t="s">
        <v>7112</v>
      </c>
      <c r="P1749" s="10">
        <v>7.4</v>
      </c>
    </row>
    <row r="1750" spans="1:16" x14ac:dyDescent="0.3">
      <c r="A1750" s="3" t="s">
        <v>1814</v>
      </c>
      <c r="B1750">
        <v>16789640.5</v>
      </c>
      <c r="O1750" s="3" t="s">
        <v>1814</v>
      </c>
      <c r="P1750" s="10">
        <v>6.5749999999999993</v>
      </c>
    </row>
    <row r="1751" spans="1:16" x14ac:dyDescent="0.3">
      <c r="A1751" s="3" t="s">
        <v>3765</v>
      </c>
      <c r="B1751">
        <v>6408791</v>
      </c>
      <c r="O1751" s="3" t="s">
        <v>3765</v>
      </c>
      <c r="P1751" s="10">
        <v>5.9</v>
      </c>
    </row>
    <row r="1752" spans="1:16" x14ac:dyDescent="0.3">
      <c r="A1752" s="3" t="s">
        <v>20573</v>
      </c>
      <c r="B1752">
        <v>3925992</v>
      </c>
      <c r="O1752" s="3" t="s">
        <v>20573</v>
      </c>
      <c r="P1752" s="10">
        <v>7.6</v>
      </c>
    </row>
    <row r="1753" spans="1:16" x14ac:dyDescent="0.3">
      <c r="A1753" s="3" t="s">
        <v>13655</v>
      </c>
      <c r="B1753">
        <v>21289826</v>
      </c>
      <c r="O1753" s="3" t="s">
        <v>13655</v>
      </c>
      <c r="P1753" s="10">
        <v>5</v>
      </c>
    </row>
    <row r="1754" spans="1:16" x14ac:dyDescent="0.3">
      <c r="A1754" s="3" t="s">
        <v>15846</v>
      </c>
      <c r="B1754">
        <v>70636951</v>
      </c>
      <c r="O1754" s="3" t="s">
        <v>15846</v>
      </c>
      <c r="P1754" s="10">
        <v>8.1</v>
      </c>
    </row>
    <row r="1755" spans="1:16" x14ac:dyDescent="0.3">
      <c r="A1755" s="3" t="s">
        <v>21160</v>
      </c>
      <c r="B1755">
        <v>115757940</v>
      </c>
      <c r="O1755" s="3" t="s">
        <v>21160</v>
      </c>
      <c r="P1755" s="10">
        <v>7.8</v>
      </c>
    </row>
    <row r="1756" spans="1:16" x14ac:dyDescent="0.3">
      <c r="A1756" s="3" t="s">
        <v>9709</v>
      </c>
      <c r="B1756">
        <v>20205757</v>
      </c>
      <c r="O1756" s="3" t="s">
        <v>9709</v>
      </c>
      <c r="P1756" s="10">
        <v>7.4</v>
      </c>
    </row>
    <row r="1757" spans="1:16" x14ac:dyDescent="0.3">
      <c r="A1757" s="3" t="s">
        <v>5231</v>
      </c>
      <c r="B1757">
        <v>1544973</v>
      </c>
      <c r="O1757" s="3" t="s">
        <v>5231</v>
      </c>
      <c r="P1757" s="10">
        <v>7.6</v>
      </c>
    </row>
    <row r="1758" spans="1:16" x14ac:dyDescent="0.3">
      <c r="A1758" s="3" t="s">
        <v>8058</v>
      </c>
      <c r="B1758">
        <v>21898920</v>
      </c>
      <c r="O1758" s="3" t="s">
        <v>8058</v>
      </c>
      <c r="P1758" s="10">
        <v>7.7</v>
      </c>
    </row>
    <row r="1759" spans="1:16" x14ac:dyDescent="0.3">
      <c r="A1759" s="3" t="s">
        <v>15196</v>
      </c>
      <c r="B1759">
        <v>19780116</v>
      </c>
      <c r="O1759" s="3" t="s">
        <v>15196</v>
      </c>
      <c r="P1759" s="10">
        <v>8</v>
      </c>
    </row>
    <row r="1760" spans="1:16" x14ac:dyDescent="0.3">
      <c r="A1760" s="3" t="s">
        <v>20319</v>
      </c>
      <c r="B1760">
        <v>41997110.5</v>
      </c>
      <c r="O1760" s="3" t="s">
        <v>20319</v>
      </c>
      <c r="P1760" s="10">
        <v>5.45</v>
      </c>
    </row>
    <row r="1761" spans="1:16" x14ac:dyDescent="0.3">
      <c r="A1761" s="3" t="s">
        <v>4069</v>
      </c>
      <c r="B1761">
        <v>3832228</v>
      </c>
      <c r="O1761" s="3" t="s">
        <v>4069</v>
      </c>
      <c r="P1761" s="10">
        <v>6.5</v>
      </c>
    </row>
    <row r="1762" spans="1:16" x14ac:dyDescent="0.3">
      <c r="A1762" s="3" t="s">
        <v>9441</v>
      </c>
      <c r="B1762">
        <v>161612560.31999999</v>
      </c>
      <c r="O1762" s="3" t="s">
        <v>9441</v>
      </c>
      <c r="P1762" s="10">
        <v>6.7639999999999985</v>
      </c>
    </row>
    <row r="1763" spans="1:16" x14ac:dyDescent="0.3">
      <c r="A1763" s="3" t="s">
        <v>1205</v>
      </c>
      <c r="B1763">
        <v>7053738.8181818184</v>
      </c>
      <c r="O1763" s="3" t="s">
        <v>1205</v>
      </c>
      <c r="P1763" s="10">
        <v>6.4272727272727277</v>
      </c>
    </row>
    <row r="1764" spans="1:16" x14ac:dyDescent="0.3">
      <c r="A1764" s="3" t="s">
        <v>8673</v>
      </c>
      <c r="B1764">
        <v>4686937</v>
      </c>
      <c r="O1764" s="3" t="s">
        <v>8673</v>
      </c>
      <c r="P1764" s="10">
        <v>5.7</v>
      </c>
    </row>
    <row r="1765" spans="1:16" x14ac:dyDescent="0.3">
      <c r="A1765" s="3" t="s">
        <v>15700</v>
      </c>
      <c r="B1765">
        <v>68282844</v>
      </c>
      <c r="O1765" s="3" t="s">
        <v>15700</v>
      </c>
      <c r="P1765" s="10">
        <v>5.9</v>
      </c>
    </row>
    <row r="1766" spans="1:16" x14ac:dyDescent="0.3">
      <c r="A1766" s="3" t="s">
        <v>1580</v>
      </c>
      <c r="B1766">
        <v>22587834</v>
      </c>
      <c r="O1766" s="3" t="s">
        <v>1580</v>
      </c>
      <c r="P1766" s="10">
        <v>5.2</v>
      </c>
    </row>
    <row r="1767" spans="1:16" x14ac:dyDescent="0.3">
      <c r="A1767" s="3" t="s">
        <v>9422</v>
      </c>
      <c r="B1767">
        <v>4422380</v>
      </c>
      <c r="O1767" s="3" t="s">
        <v>9422</v>
      </c>
      <c r="P1767" s="10">
        <v>2.7</v>
      </c>
    </row>
    <row r="1768" spans="1:16" x14ac:dyDescent="0.3">
      <c r="A1768" s="3" t="s">
        <v>20322</v>
      </c>
      <c r="B1768">
        <v>102952888</v>
      </c>
      <c r="O1768" s="3" t="s">
        <v>20322</v>
      </c>
      <c r="P1768" s="10">
        <v>5.8</v>
      </c>
    </row>
    <row r="1769" spans="1:16" x14ac:dyDescent="0.3">
      <c r="A1769" s="3" t="s">
        <v>1495</v>
      </c>
      <c r="B1769">
        <v>140836455.07142857</v>
      </c>
      <c r="O1769" s="3" t="s">
        <v>1495</v>
      </c>
      <c r="P1769" s="10">
        <v>6.5214285714285714</v>
      </c>
    </row>
    <row r="1770" spans="1:16" x14ac:dyDescent="0.3">
      <c r="A1770" s="3" t="s">
        <v>15854</v>
      </c>
      <c r="B1770">
        <v>13451186</v>
      </c>
      <c r="O1770" s="3" t="s">
        <v>15854</v>
      </c>
      <c r="P1770" s="10">
        <v>6.7</v>
      </c>
    </row>
    <row r="1771" spans="1:16" x14ac:dyDescent="0.3">
      <c r="A1771" s="3" t="s">
        <v>3519</v>
      </c>
      <c r="B1771">
        <v>8988731</v>
      </c>
      <c r="O1771" s="3" t="s">
        <v>3519</v>
      </c>
      <c r="P1771" s="10">
        <v>5.6</v>
      </c>
    </row>
    <row r="1772" spans="1:16" x14ac:dyDescent="0.3">
      <c r="A1772" s="3" t="s">
        <v>10218</v>
      </c>
      <c r="B1772">
        <v>116326487.33333333</v>
      </c>
      <c r="O1772" s="3" t="s">
        <v>10218</v>
      </c>
      <c r="P1772" s="10">
        <v>6.1333333333333329</v>
      </c>
    </row>
    <row r="1773" spans="1:16" x14ac:dyDescent="0.3">
      <c r="A1773" s="3" t="s">
        <v>15074</v>
      </c>
      <c r="B1773">
        <v>46789413</v>
      </c>
      <c r="O1773" s="3" t="s">
        <v>15074</v>
      </c>
      <c r="P1773" s="10">
        <v>7.4</v>
      </c>
    </row>
    <row r="1774" spans="1:16" x14ac:dyDescent="0.3">
      <c r="A1774" s="3" t="s">
        <v>8938</v>
      </c>
      <c r="B1774">
        <v>102008460.95999999</v>
      </c>
      <c r="O1774" s="3" t="s">
        <v>8938</v>
      </c>
      <c r="P1774" s="10">
        <v>6.468</v>
      </c>
    </row>
    <row r="1775" spans="1:16" x14ac:dyDescent="0.3">
      <c r="A1775" s="3" t="s">
        <v>2211</v>
      </c>
      <c r="B1775">
        <v>13504441</v>
      </c>
      <c r="O1775" s="3" t="s">
        <v>2211</v>
      </c>
      <c r="P1775" s="10">
        <v>6.7222222222222223</v>
      </c>
    </row>
    <row r="1776" spans="1:16" x14ac:dyDescent="0.3">
      <c r="A1776" s="3" t="s">
        <v>9516</v>
      </c>
      <c r="B1776">
        <v>24813789</v>
      </c>
      <c r="O1776" s="3" t="s">
        <v>9516</v>
      </c>
      <c r="P1776" s="10">
        <v>5.6999999999999993</v>
      </c>
    </row>
    <row r="1777" spans="1:16" x14ac:dyDescent="0.3">
      <c r="A1777" s="3" t="s">
        <v>21478</v>
      </c>
      <c r="B1777">
        <v>6405816</v>
      </c>
      <c r="O1777" s="3" t="s">
        <v>21478</v>
      </c>
      <c r="P1777" s="10">
        <v>6.9</v>
      </c>
    </row>
    <row r="1778" spans="1:16" x14ac:dyDescent="0.3">
      <c r="A1778" s="3" t="s">
        <v>1788</v>
      </c>
      <c r="B1778">
        <v>16134627</v>
      </c>
      <c r="O1778" s="3" t="s">
        <v>1788</v>
      </c>
      <c r="P1778" s="10">
        <v>5.5</v>
      </c>
    </row>
    <row r="1779" spans="1:16" x14ac:dyDescent="0.3">
      <c r="A1779" s="3" t="s">
        <v>8844</v>
      </c>
      <c r="B1779">
        <v>20205757</v>
      </c>
      <c r="O1779" s="3" t="s">
        <v>8844</v>
      </c>
      <c r="P1779" s="10">
        <v>4.5</v>
      </c>
    </row>
    <row r="1780" spans="1:16" x14ac:dyDescent="0.3">
      <c r="A1780" s="3" t="s">
        <v>16065</v>
      </c>
      <c r="B1780">
        <v>100140916</v>
      </c>
      <c r="O1780" s="3" t="s">
        <v>16065</v>
      </c>
      <c r="P1780" s="10">
        <v>6.7</v>
      </c>
    </row>
    <row r="1781" spans="1:16" x14ac:dyDescent="0.3">
      <c r="A1781" s="3" t="s">
        <v>16923</v>
      </c>
      <c r="B1781">
        <v>21500813</v>
      </c>
      <c r="O1781" s="3" t="s">
        <v>16923</v>
      </c>
      <c r="P1781" s="10">
        <v>4.8</v>
      </c>
    </row>
    <row r="1782" spans="1:16" x14ac:dyDescent="0.3">
      <c r="A1782" s="3" t="s">
        <v>7549</v>
      </c>
      <c r="B1782">
        <v>15185672</v>
      </c>
      <c r="O1782" s="3" t="s">
        <v>7549</v>
      </c>
      <c r="P1782" s="10">
        <v>6.3</v>
      </c>
    </row>
    <row r="1783" spans="1:16" x14ac:dyDescent="0.3">
      <c r="A1783" s="3" t="s">
        <v>7187</v>
      </c>
      <c r="B1783">
        <v>611703</v>
      </c>
      <c r="O1783" s="3" t="s">
        <v>7187</v>
      </c>
      <c r="P1783" s="10">
        <v>7.5</v>
      </c>
    </row>
    <row r="1784" spans="1:16" x14ac:dyDescent="0.3">
      <c r="A1784" s="3" t="s">
        <v>3739</v>
      </c>
      <c r="B1784">
        <v>8540346</v>
      </c>
      <c r="O1784" s="3" t="s">
        <v>3739</v>
      </c>
      <c r="P1784" s="10">
        <v>5.5</v>
      </c>
    </row>
    <row r="1785" spans="1:16" x14ac:dyDescent="0.3">
      <c r="A1785" s="3" t="s">
        <v>400</v>
      </c>
      <c r="B1785">
        <v>4226370</v>
      </c>
      <c r="O1785" s="3" t="s">
        <v>400</v>
      </c>
      <c r="P1785" s="10">
        <v>5.2</v>
      </c>
    </row>
    <row r="1786" spans="1:16" x14ac:dyDescent="0.3">
      <c r="A1786" s="3" t="s">
        <v>7135</v>
      </c>
      <c r="B1786">
        <v>56204266.600000001</v>
      </c>
      <c r="O1786" s="3" t="s">
        <v>7135</v>
      </c>
      <c r="P1786" s="10">
        <v>6.0499999999999989</v>
      </c>
    </row>
    <row r="1787" spans="1:16" x14ac:dyDescent="0.3">
      <c r="A1787" s="3" t="s">
        <v>4979</v>
      </c>
      <c r="B1787">
        <v>747013</v>
      </c>
      <c r="O1787" s="3" t="s">
        <v>4979</v>
      </c>
      <c r="P1787" s="10">
        <v>5.4</v>
      </c>
    </row>
    <row r="1788" spans="1:16" x14ac:dyDescent="0.3">
      <c r="A1788" s="3" t="s">
        <v>15918</v>
      </c>
      <c r="B1788">
        <v>254061554.33333334</v>
      </c>
      <c r="O1788" s="3" t="s">
        <v>15918</v>
      </c>
      <c r="P1788" s="10">
        <v>5.7</v>
      </c>
    </row>
    <row r="1789" spans="1:16" x14ac:dyDescent="0.3">
      <c r="A1789" s="3" t="s">
        <v>14546</v>
      </c>
      <c r="B1789">
        <v>946590</v>
      </c>
      <c r="O1789" s="3" t="s">
        <v>14546</v>
      </c>
      <c r="P1789" s="10">
        <v>7.7</v>
      </c>
    </row>
    <row r="1790" spans="1:16" x14ac:dyDescent="0.3">
      <c r="A1790" s="3" t="s">
        <v>15287</v>
      </c>
      <c r="B1790">
        <v>16444137</v>
      </c>
      <c r="O1790" s="3" t="s">
        <v>15287</v>
      </c>
      <c r="P1790" s="10">
        <v>7.7</v>
      </c>
    </row>
    <row r="1791" spans="1:16" x14ac:dyDescent="0.3">
      <c r="A1791" s="3" t="s">
        <v>12585</v>
      </c>
      <c r="B1791">
        <v>3657876</v>
      </c>
      <c r="O1791" s="3" t="s">
        <v>12585</v>
      </c>
      <c r="P1791" s="10">
        <v>6.7</v>
      </c>
    </row>
    <row r="1792" spans="1:16" x14ac:dyDescent="0.3">
      <c r="A1792" s="3" t="s">
        <v>12098</v>
      </c>
      <c r="B1792">
        <v>11188531.5</v>
      </c>
      <c r="O1792" s="3" t="s">
        <v>12098</v>
      </c>
      <c r="P1792" s="10">
        <v>6.6</v>
      </c>
    </row>
    <row r="1793" spans="1:16" x14ac:dyDescent="0.3">
      <c r="A1793" s="3" t="s">
        <v>9607</v>
      </c>
      <c r="B1793">
        <v>29342592</v>
      </c>
      <c r="O1793" s="3" t="s">
        <v>9607</v>
      </c>
      <c r="P1793" s="10">
        <v>3.5</v>
      </c>
    </row>
    <row r="1794" spans="1:16" x14ac:dyDescent="0.3">
      <c r="A1794" s="3" t="s">
        <v>1390</v>
      </c>
      <c r="B1794">
        <v>78350</v>
      </c>
      <c r="O1794" s="3" t="s">
        <v>1390</v>
      </c>
      <c r="P1794" s="10">
        <v>7.1</v>
      </c>
    </row>
    <row r="1795" spans="1:16" x14ac:dyDescent="0.3">
      <c r="A1795" s="3" t="s">
        <v>279</v>
      </c>
      <c r="B1795">
        <v>21731282.5</v>
      </c>
      <c r="O1795" s="3" t="s">
        <v>279</v>
      </c>
      <c r="P1795" s="10">
        <v>6.6749999999999989</v>
      </c>
    </row>
    <row r="1796" spans="1:16" x14ac:dyDescent="0.3">
      <c r="A1796" s="3" t="s">
        <v>526</v>
      </c>
      <c r="B1796">
        <v>145339376.1724138</v>
      </c>
      <c r="O1796" s="3" t="s">
        <v>526</v>
      </c>
      <c r="P1796" s="10">
        <v>6.8137931034482735</v>
      </c>
    </row>
    <row r="1797" spans="1:16" x14ac:dyDescent="0.3">
      <c r="A1797" s="3" t="s">
        <v>2925</v>
      </c>
      <c r="B1797">
        <v>441137</v>
      </c>
      <c r="O1797" s="3" t="s">
        <v>2925</v>
      </c>
      <c r="P1797" s="10">
        <v>4.5</v>
      </c>
    </row>
    <row r="1798" spans="1:16" x14ac:dyDescent="0.3">
      <c r="A1798" s="3" t="s">
        <v>4006</v>
      </c>
      <c r="B1798">
        <v>24085244.199999999</v>
      </c>
      <c r="O1798" s="3" t="s">
        <v>4006</v>
      </c>
      <c r="P1798" s="10">
        <v>6.0500000000000007</v>
      </c>
    </row>
    <row r="1799" spans="1:16" x14ac:dyDescent="0.3">
      <c r="A1799" s="3" t="s">
        <v>2670</v>
      </c>
      <c r="B1799">
        <v>21930418</v>
      </c>
      <c r="O1799" s="3" t="s">
        <v>2670</v>
      </c>
      <c r="P1799" s="10">
        <v>4.8</v>
      </c>
    </row>
    <row r="1800" spans="1:16" x14ac:dyDescent="0.3">
      <c r="A1800" s="3" t="s">
        <v>7885</v>
      </c>
      <c r="B1800">
        <v>3049135</v>
      </c>
      <c r="O1800" s="3" t="s">
        <v>7885</v>
      </c>
      <c r="P1800" s="10">
        <v>7.3</v>
      </c>
    </row>
    <row r="1801" spans="1:16" x14ac:dyDescent="0.3">
      <c r="A1801" s="3" t="s">
        <v>21567</v>
      </c>
      <c r="B1801">
        <v>359377</v>
      </c>
      <c r="O1801" s="3" t="s">
        <v>21567</v>
      </c>
      <c r="P1801" s="10">
        <v>6.5</v>
      </c>
    </row>
    <row r="1802" spans="1:16" x14ac:dyDescent="0.3">
      <c r="A1802" s="3" t="s">
        <v>10780</v>
      </c>
      <c r="B1802">
        <v>22593409</v>
      </c>
      <c r="O1802" s="3" t="s">
        <v>10780</v>
      </c>
      <c r="P1802" s="10">
        <v>5.8</v>
      </c>
    </row>
    <row r="1803" spans="1:16" x14ac:dyDescent="0.3">
      <c r="A1803" s="3" t="s">
        <v>15896</v>
      </c>
      <c r="B1803">
        <v>5457664</v>
      </c>
      <c r="O1803" s="3" t="s">
        <v>15896</v>
      </c>
      <c r="P1803" s="10">
        <v>7.1</v>
      </c>
    </row>
    <row r="1804" spans="1:16" x14ac:dyDescent="0.3">
      <c r="A1804" s="3" t="s">
        <v>18997</v>
      </c>
      <c r="B1804">
        <v>98139673.714285716</v>
      </c>
      <c r="O1804" s="3" t="s">
        <v>18997</v>
      </c>
      <c r="P1804" s="10">
        <v>6.0285714285714294</v>
      </c>
    </row>
    <row r="1805" spans="1:16" x14ac:dyDescent="0.3">
      <c r="A1805" s="3" t="s">
        <v>19181</v>
      </c>
      <c r="B1805">
        <v>615816</v>
      </c>
      <c r="O1805" s="3" t="s">
        <v>19181</v>
      </c>
      <c r="P1805" s="10">
        <v>6.1</v>
      </c>
    </row>
    <row r="1806" spans="1:16" x14ac:dyDescent="0.3">
      <c r="A1806" s="3" t="s">
        <v>12123</v>
      </c>
      <c r="B1806">
        <v>4299141</v>
      </c>
      <c r="O1806" s="3" t="s">
        <v>12123</v>
      </c>
      <c r="P1806" s="10">
        <v>3.9</v>
      </c>
    </row>
    <row r="1807" spans="1:16" x14ac:dyDescent="0.3">
      <c r="A1807" s="3" t="s">
        <v>9242</v>
      </c>
      <c r="B1807">
        <v>198126</v>
      </c>
      <c r="O1807" s="3" t="s">
        <v>9242</v>
      </c>
      <c r="P1807" s="10">
        <v>7.6</v>
      </c>
    </row>
    <row r="1808" spans="1:16" x14ac:dyDescent="0.3">
      <c r="A1808" s="3" t="s">
        <v>12211</v>
      </c>
      <c r="B1808">
        <v>270811</v>
      </c>
      <c r="O1808" s="3" t="s">
        <v>12211</v>
      </c>
      <c r="P1808" s="10">
        <v>7.1</v>
      </c>
    </row>
    <row r="1809" spans="1:16" x14ac:dyDescent="0.3">
      <c r="A1809" s="3" t="s">
        <v>2803</v>
      </c>
      <c r="B1809">
        <v>9708373</v>
      </c>
      <c r="O1809" s="3" t="s">
        <v>2803</v>
      </c>
      <c r="P1809" s="10">
        <v>7</v>
      </c>
    </row>
    <row r="1810" spans="1:16" x14ac:dyDescent="0.3">
      <c r="A1810" s="3" t="s">
        <v>735</v>
      </c>
      <c r="B1810">
        <v>91412353.560000002</v>
      </c>
      <c r="O1810" s="3" t="s">
        <v>735</v>
      </c>
      <c r="P1810" s="10">
        <v>6.7040000000000006</v>
      </c>
    </row>
    <row r="1811" spans="1:16" x14ac:dyDescent="0.3">
      <c r="A1811" s="3" t="s">
        <v>11872</v>
      </c>
      <c r="B1811">
        <v>31283740</v>
      </c>
      <c r="O1811" s="3" t="s">
        <v>11872</v>
      </c>
      <c r="P1811" s="10">
        <v>6.3</v>
      </c>
    </row>
    <row r="1812" spans="1:16" x14ac:dyDescent="0.3">
      <c r="A1812" s="3" t="s">
        <v>843</v>
      </c>
      <c r="B1812">
        <v>20205757</v>
      </c>
      <c r="O1812" s="3" t="s">
        <v>843</v>
      </c>
      <c r="P1812" s="10">
        <v>7.2</v>
      </c>
    </row>
    <row r="1813" spans="1:16" x14ac:dyDescent="0.3">
      <c r="A1813" s="3" t="s">
        <v>2843</v>
      </c>
      <c r="B1813">
        <v>18209950</v>
      </c>
      <c r="O1813" s="3" t="s">
        <v>2843</v>
      </c>
      <c r="P1813" s="10">
        <v>7.4250000000000007</v>
      </c>
    </row>
    <row r="1814" spans="1:16" x14ac:dyDescent="0.3">
      <c r="A1814" s="3" t="s">
        <v>16498</v>
      </c>
      <c r="B1814">
        <v>242101735.5</v>
      </c>
      <c r="O1814" s="3" t="s">
        <v>16498</v>
      </c>
      <c r="P1814" s="10">
        <v>6.7333333333333343</v>
      </c>
    </row>
    <row r="1815" spans="1:16" x14ac:dyDescent="0.3">
      <c r="A1815" s="3" t="s">
        <v>13110</v>
      </c>
      <c r="B1815">
        <v>14776760</v>
      </c>
      <c r="O1815" s="3" t="s">
        <v>13110</v>
      </c>
      <c r="P1815" s="10">
        <v>7.8</v>
      </c>
    </row>
    <row r="1816" spans="1:16" x14ac:dyDescent="0.3">
      <c r="A1816" s="3" t="s">
        <v>16415</v>
      </c>
      <c r="B1816">
        <v>118492</v>
      </c>
      <c r="O1816" s="3" t="s">
        <v>16415</v>
      </c>
      <c r="P1816" s="10">
        <v>6.2</v>
      </c>
    </row>
    <row r="1817" spans="1:16" x14ac:dyDescent="0.3">
      <c r="A1817" s="3" t="s">
        <v>18424</v>
      </c>
      <c r="B1817">
        <v>135056433.33333334</v>
      </c>
      <c r="O1817" s="3" t="s">
        <v>18424</v>
      </c>
      <c r="P1817" s="10">
        <v>7.3999999999999995</v>
      </c>
    </row>
    <row r="1818" spans="1:16" x14ac:dyDescent="0.3">
      <c r="A1818" s="3" t="s">
        <v>4218</v>
      </c>
      <c r="B1818">
        <v>6031763.25</v>
      </c>
      <c r="O1818" s="3" t="s">
        <v>4218</v>
      </c>
      <c r="P1818" s="10">
        <v>5.45</v>
      </c>
    </row>
    <row r="1819" spans="1:16" x14ac:dyDescent="0.3">
      <c r="A1819" s="3" t="s">
        <v>106</v>
      </c>
      <c r="B1819">
        <v>16414896.35</v>
      </c>
      <c r="O1819" s="3" t="s">
        <v>106</v>
      </c>
      <c r="P1819" s="10">
        <v>6.6</v>
      </c>
    </row>
    <row r="1820" spans="1:16" x14ac:dyDescent="0.3">
      <c r="A1820" s="3" t="s">
        <v>9727</v>
      </c>
      <c r="B1820">
        <v>877862</v>
      </c>
      <c r="O1820" s="3" t="s">
        <v>9727</v>
      </c>
      <c r="P1820" s="10">
        <v>7.7</v>
      </c>
    </row>
    <row r="1821" spans="1:16" x14ac:dyDescent="0.3">
      <c r="A1821" s="3" t="s">
        <v>14887</v>
      </c>
      <c r="B1821">
        <v>68234556</v>
      </c>
      <c r="O1821" s="3" t="s">
        <v>14887</v>
      </c>
      <c r="P1821" s="10">
        <v>7.0250000000000004</v>
      </c>
    </row>
    <row r="1822" spans="1:16" x14ac:dyDescent="0.3">
      <c r="A1822" s="3" t="s">
        <v>5441</v>
      </c>
      <c r="B1822">
        <v>1089000</v>
      </c>
      <c r="O1822" s="3" t="s">
        <v>5441</v>
      </c>
      <c r="P1822" s="10">
        <v>3.7</v>
      </c>
    </row>
    <row r="1823" spans="1:16" x14ac:dyDescent="0.3">
      <c r="A1823" s="3" t="s">
        <v>7642</v>
      </c>
      <c r="B1823">
        <v>6582052</v>
      </c>
      <c r="O1823" s="3" t="s">
        <v>7642</v>
      </c>
      <c r="P1823" s="10">
        <v>6.5</v>
      </c>
    </row>
    <row r="1824" spans="1:16" x14ac:dyDescent="0.3">
      <c r="A1824" s="3" t="s">
        <v>10992</v>
      </c>
      <c r="B1824">
        <v>94591</v>
      </c>
      <c r="O1824" s="3" t="s">
        <v>10992</v>
      </c>
      <c r="P1824" s="10">
        <v>7.4</v>
      </c>
    </row>
    <row r="1825" spans="1:16" x14ac:dyDescent="0.3">
      <c r="A1825" s="3" t="s">
        <v>1803</v>
      </c>
      <c r="B1825">
        <v>114924357.2</v>
      </c>
      <c r="O1825" s="3" t="s">
        <v>1803</v>
      </c>
      <c r="P1825" s="10">
        <v>6.6949999999999985</v>
      </c>
    </row>
    <row r="1826" spans="1:16" x14ac:dyDescent="0.3">
      <c r="A1826" s="3" t="s">
        <v>2819</v>
      </c>
      <c r="B1826">
        <v>9991484.166666666</v>
      </c>
      <c r="O1826" s="3" t="s">
        <v>2819</v>
      </c>
      <c r="P1826" s="10">
        <v>4.95</v>
      </c>
    </row>
    <row r="1827" spans="1:16" x14ac:dyDescent="0.3">
      <c r="A1827" s="3" t="s">
        <v>4149</v>
      </c>
      <c r="B1827">
        <v>1988962</v>
      </c>
      <c r="O1827" s="3" t="s">
        <v>4149</v>
      </c>
      <c r="P1827" s="10">
        <v>5.7</v>
      </c>
    </row>
    <row r="1828" spans="1:16" x14ac:dyDescent="0.3">
      <c r="A1828" s="3" t="s">
        <v>21358</v>
      </c>
      <c r="B1828">
        <v>36599361</v>
      </c>
      <c r="O1828" s="3" t="s">
        <v>21358</v>
      </c>
      <c r="P1828" s="10">
        <v>5.6</v>
      </c>
    </row>
    <row r="1829" spans="1:16" x14ac:dyDescent="0.3">
      <c r="A1829" s="3" t="s">
        <v>16572</v>
      </c>
      <c r="B1829">
        <v>66447706.636363633</v>
      </c>
      <c r="O1829" s="3" t="s">
        <v>16572</v>
      </c>
      <c r="P1829" s="10">
        <v>6.4</v>
      </c>
    </row>
    <row r="1830" spans="1:16" x14ac:dyDescent="0.3">
      <c r="A1830" s="3" t="s">
        <v>6144</v>
      </c>
      <c r="B1830">
        <v>20205757</v>
      </c>
      <c r="O1830" s="3" t="s">
        <v>6144</v>
      </c>
      <c r="P1830" s="10">
        <v>6.5</v>
      </c>
    </row>
    <row r="1831" spans="1:16" x14ac:dyDescent="0.3">
      <c r="A1831" s="3" t="s">
        <v>1289</v>
      </c>
      <c r="B1831">
        <v>13258670</v>
      </c>
      <c r="O1831" s="3" t="s">
        <v>1289</v>
      </c>
      <c r="P1831" s="10">
        <v>5.7</v>
      </c>
    </row>
    <row r="1832" spans="1:16" x14ac:dyDescent="0.3">
      <c r="A1832" s="3" t="s">
        <v>2535</v>
      </c>
      <c r="B1832">
        <v>108742560.73684211</v>
      </c>
      <c r="O1832" s="3" t="s">
        <v>2535</v>
      </c>
      <c r="P1832" s="10">
        <v>6.5105263157894742</v>
      </c>
    </row>
    <row r="1833" spans="1:16" x14ac:dyDescent="0.3">
      <c r="A1833" s="3" t="s">
        <v>9211</v>
      </c>
      <c r="B1833">
        <v>107874</v>
      </c>
      <c r="O1833" s="3" t="s">
        <v>9211</v>
      </c>
      <c r="P1833" s="10">
        <v>5.4</v>
      </c>
    </row>
    <row r="1834" spans="1:16" x14ac:dyDescent="0.3">
      <c r="A1834" s="3" t="s">
        <v>9548</v>
      </c>
      <c r="B1834">
        <v>44068299.5</v>
      </c>
      <c r="O1834" s="3" t="s">
        <v>9548</v>
      </c>
      <c r="P1834" s="10">
        <v>6.3000000000000007</v>
      </c>
    </row>
    <row r="1835" spans="1:16" x14ac:dyDescent="0.3">
      <c r="A1835" s="3" t="s">
        <v>9718</v>
      </c>
      <c r="B1835">
        <v>23144499</v>
      </c>
      <c r="O1835" s="3" t="s">
        <v>9718</v>
      </c>
      <c r="P1835" s="10">
        <v>5.3</v>
      </c>
    </row>
    <row r="1836" spans="1:16" x14ac:dyDescent="0.3">
      <c r="A1836" s="3" t="s">
        <v>8897</v>
      </c>
      <c r="B1836">
        <v>230418342</v>
      </c>
      <c r="O1836" s="3" t="s">
        <v>8897</v>
      </c>
      <c r="P1836" s="10">
        <v>6.5</v>
      </c>
    </row>
    <row r="1837" spans="1:16" x14ac:dyDescent="0.3">
      <c r="A1837" s="3" t="s">
        <v>1549</v>
      </c>
      <c r="B1837">
        <v>70372155.941176474</v>
      </c>
      <c r="O1837" s="3" t="s">
        <v>1549</v>
      </c>
      <c r="P1837" s="10">
        <v>6.3705882352941172</v>
      </c>
    </row>
    <row r="1838" spans="1:16" x14ac:dyDescent="0.3">
      <c r="A1838" s="3" t="s">
        <v>1221</v>
      </c>
      <c r="B1838">
        <v>30688860</v>
      </c>
      <c r="O1838" s="3" t="s">
        <v>1221</v>
      </c>
      <c r="P1838" s="10">
        <v>5.5</v>
      </c>
    </row>
    <row r="1839" spans="1:16" x14ac:dyDescent="0.3">
      <c r="A1839" s="3" t="s">
        <v>3374</v>
      </c>
      <c r="B1839">
        <v>5450815</v>
      </c>
      <c r="O1839" s="3" t="s">
        <v>3374</v>
      </c>
      <c r="P1839" s="10">
        <v>4.5</v>
      </c>
    </row>
    <row r="1840" spans="1:16" x14ac:dyDescent="0.3">
      <c r="A1840" s="3" t="s">
        <v>5222</v>
      </c>
      <c r="B1840">
        <v>16554699</v>
      </c>
      <c r="O1840" s="3" t="s">
        <v>5222</v>
      </c>
      <c r="P1840" s="10">
        <v>5.5</v>
      </c>
    </row>
    <row r="1841" spans="1:16" x14ac:dyDescent="0.3">
      <c r="A1841" s="3" t="s">
        <v>13823</v>
      </c>
      <c r="B1841">
        <v>55673001.333333336</v>
      </c>
      <c r="O1841" s="3" t="s">
        <v>13823</v>
      </c>
      <c r="P1841" s="10">
        <v>7.5333333333333341</v>
      </c>
    </row>
    <row r="1842" spans="1:16" x14ac:dyDescent="0.3">
      <c r="A1842" s="3" t="s">
        <v>1305</v>
      </c>
      <c r="B1842">
        <v>5953837.25</v>
      </c>
      <c r="O1842" s="3" t="s">
        <v>1305</v>
      </c>
      <c r="P1842" s="10">
        <v>5.5749999999999993</v>
      </c>
    </row>
    <row r="1843" spans="1:16" x14ac:dyDescent="0.3">
      <c r="A1843" s="3" t="s">
        <v>5722</v>
      </c>
      <c r="B1843">
        <v>72270891</v>
      </c>
      <c r="O1843" s="3" t="s">
        <v>5722</v>
      </c>
      <c r="P1843" s="10">
        <v>5.4</v>
      </c>
    </row>
    <row r="1844" spans="1:16" x14ac:dyDescent="0.3">
      <c r="A1844" s="3" t="s">
        <v>418</v>
      </c>
      <c r="B1844">
        <v>8148989</v>
      </c>
      <c r="O1844" s="3" t="s">
        <v>418</v>
      </c>
      <c r="P1844" s="10">
        <v>6.4</v>
      </c>
    </row>
    <row r="1845" spans="1:16" x14ac:dyDescent="0.3">
      <c r="A1845" s="3" t="s">
        <v>556</v>
      </c>
      <c r="B1845">
        <v>4884134</v>
      </c>
      <c r="O1845" s="3" t="s">
        <v>556</v>
      </c>
      <c r="P1845" s="10">
        <v>6.35</v>
      </c>
    </row>
    <row r="1846" spans="1:16" x14ac:dyDescent="0.3">
      <c r="A1846" s="3" t="s">
        <v>2033</v>
      </c>
      <c r="B1846">
        <v>5576376</v>
      </c>
      <c r="O1846" s="3" t="s">
        <v>2033</v>
      </c>
      <c r="P1846" s="10">
        <v>6.333333333333333</v>
      </c>
    </row>
    <row r="1847" spans="1:16" x14ac:dyDescent="0.3">
      <c r="A1847" s="3" t="s">
        <v>17387</v>
      </c>
      <c r="B1847">
        <v>1874460</v>
      </c>
      <c r="O1847" s="3" t="s">
        <v>17387</v>
      </c>
      <c r="P1847" s="10">
        <v>6.2</v>
      </c>
    </row>
    <row r="1848" spans="1:16" x14ac:dyDescent="0.3">
      <c r="A1848" s="3" t="s">
        <v>20291</v>
      </c>
      <c r="B1848">
        <v>26800152</v>
      </c>
      <c r="O1848" s="3" t="s">
        <v>20291</v>
      </c>
      <c r="P1848" s="10">
        <v>6</v>
      </c>
    </row>
    <row r="1849" spans="1:16" x14ac:dyDescent="0.3">
      <c r="A1849" s="3" t="s">
        <v>12811</v>
      </c>
      <c r="B1849">
        <v>9029947.666666666</v>
      </c>
      <c r="O1849" s="3" t="s">
        <v>12811</v>
      </c>
      <c r="P1849" s="10">
        <v>6.8</v>
      </c>
    </row>
    <row r="1850" spans="1:16" x14ac:dyDescent="0.3">
      <c r="A1850" s="3" t="s">
        <v>7195</v>
      </c>
      <c r="B1850">
        <v>1557771</v>
      </c>
      <c r="O1850" s="3" t="s">
        <v>7195</v>
      </c>
      <c r="P1850" s="10">
        <v>6.3</v>
      </c>
    </row>
    <row r="1851" spans="1:16" x14ac:dyDescent="0.3">
      <c r="A1851" s="3" t="s">
        <v>12733</v>
      </c>
      <c r="B1851">
        <v>68716</v>
      </c>
      <c r="O1851" s="3" t="s">
        <v>12733</v>
      </c>
      <c r="P1851" s="10">
        <v>5.8</v>
      </c>
    </row>
    <row r="1852" spans="1:16" x14ac:dyDescent="0.3">
      <c r="A1852" s="3" t="s">
        <v>9966</v>
      </c>
      <c r="B1852">
        <v>14598571</v>
      </c>
      <c r="O1852" s="3" t="s">
        <v>9966</v>
      </c>
      <c r="P1852" s="10">
        <v>5.8</v>
      </c>
    </row>
    <row r="1853" spans="1:16" x14ac:dyDescent="0.3">
      <c r="A1853" s="3" t="s">
        <v>21616</v>
      </c>
      <c r="B1853">
        <v>1067629</v>
      </c>
      <c r="O1853" s="3" t="s">
        <v>21616</v>
      </c>
      <c r="P1853" s="10">
        <v>5.9</v>
      </c>
    </row>
    <row r="1854" spans="1:16" x14ac:dyDescent="0.3">
      <c r="A1854" s="3" t="s">
        <v>3332</v>
      </c>
      <c r="B1854">
        <v>609939</v>
      </c>
      <c r="O1854" s="3" t="s">
        <v>3332</v>
      </c>
      <c r="P1854" s="10">
        <v>7</v>
      </c>
    </row>
    <row r="1855" spans="1:16" x14ac:dyDescent="0.3">
      <c r="A1855" s="3" t="s">
        <v>21736</v>
      </c>
      <c r="B1855">
        <v>1101470</v>
      </c>
      <c r="O1855" s="3" t="s">
        <v>21736</v>
      </c>
      <c r="P1855" s="10">
        <v>3</v>
      </c>
    </row>
    <row r="1856" spans="1:16" x14ac:dyDescent="0.3">
      <c r="A1856" s="3" t="s">
        <v>3650</v>
      </c>
      <c r="B1856">
        <v>140980</v>
      </c>
      <c r="O1856" s="3" t="s">
        <v>3650</v>
      </c>
      <c r="P1856" s="10">
        <v>5.2</v>
      </c>
    </row>
    <row r="1857" spans="1:16" x14ac:dyDescent="0.3">
      <c r="A1857" s="3" t="s">
        <v>15315</v>
      </c>
      <c r="B1857">
        <v>3805103.5</v>
      </c>
      <c r="O1857" s="3" t="s">
        <v>15315</v>
      </c>
      <c r="P1857" s="10">
        <v>7</v>
      </c>
    </row>
    <row r="1858" spans="1:16" x14ac:dyDescent="0.3">
      <c r="A1858" s="3" t="s">
        <v>16100</v>
      </c>
      <c r="B1858">
        <v>31430334</v>
      </c>
      <c r="O1858" s="3" t="s">
        <v>16100</v>
      </c>
      <c r="P1858" s="10">
        <v>7.1</v>
      </c>
    </row>
    <row r="1859" spans="1:16" x14ac:dyDescent="0.3">
      <c r="A1859" s="3" t="s">
        <v>15119</v>
      </c>
      <c r="B1859">
        <v>4631926</v>
      </c>
      <c r="O1859" s="3" t="s">
        <v>15119</v>
      </c>
      <c r="P1859" s="10">
        <v>6.2</v>
      </c>
    </row>
    <row r="1860" spans="1:16" x14ac:dyDescent="0.3">
      <c r="A1860" s="3" t="s">
        <v>2349</v>
      </c>
      <c r="B1860">
        <v>2732684</v>
      </c>
      <c r="O1860" s="3" t="s">
        <v>2349</v>
      </c>
      <c r="P1860" s="10">
        <v>4.8</v>
      </c>
    </row>
    <row r="1861" spans="1:16" x14ac:dyDescent="0.3">
      <c r="A1861" s="3" t="s">
        <v>5525</v>
      </c>
      <c r="B1861">
        <v>1417030</v>
      </c>
      <c r="O1861" s="3" t="s">
        <v>5525</v>
      </c>
      <c r="P1861" s="10">
        <v>7.6</v>
      </c>
    </row>
    <row r="1862" spans="1:16" x14ac:dyDescent="0.3">
      <c r="A1862" s="3" t="s">
        <v>3411</v>
      </c>
      <c r="B1862">
        <v>230893.5</v>
      </c>
      <c r="O1862" s="3" t="s">
        <v>3411</v>
      </c>
      <c r="P1862" s="10">
        <v>7.4499999999999993</v>
      </c>
    </row>
    <row r="1863" spans="1:16" x14ac:dyDescent="0.3">
      <c r="A1863" s="3" t="s">
        <v>463</v>
      </c>
      <c r="B1863">
        <v>3647702.5</v>
      </c>
      <c r="O1863" s="3" t="s">
        <v>463</v>
      </c>
      <c r="P1863" s="10">
        <v>5.25</v>
      </c>
    </row>
    <row r="1864" spans="1:16" x14ac:dyDescent="0.3">
      <c r="A1864" s="3" t="s">
        <v>15281</v>
      </c>
      <c r="B1864">
        <v>5540941</v>
      </c>
      <c r="O1864" s="3" t="s">
        <v>15281</v>
      </c>
      <c r="P1864" s="10">
        <v>5.6</v>
      </c>
    </row>
    <row r="1865" spans="1:16" x14ac:dyDescent="0.3">
      <c r="A1865" s="3" t="s">
        <v>1002</v>
      </c>
      <c r="B1865">
        <v>42424479.555555552</v>
      </c>
      <c r="O1865" s="3" t="s">
        <v>1002</v>
      </c>
      <c r="P1865" s="10">
        <v>6.2222222222222232</v>
      </c>
    </row>
    <row r="1866" spans="1:16" x14ac:dyDescent="0.3">
      <c r="A1866" s="3" t="s">
        <v>11542</v>
      </c>
      <c r="B1866">
        <v>1678006</v>
      </c>
      <c r="O1866" s="3" t="s">
        <v>11542</v>
      </c>
      <c r="P1866" s="10">
        <v>5.9499999999999993</v>
      </c>
    </row>
    <row r="1867" spans="1:16" x14ac:dyDescent="0.3">
      <c r="A1867" s="3" t="s">
        <v>9141</v>
      </c>
      <c r="B1867">
        <v>25242130</v>
      </c>
      <c r="O1867" s="3" t="s">
        <v>9141</v>
      </c>
      <c r="P1867" s="10">
        <v>5.5</v>
      </c>
    </row>
    <row r="1868" spans="1:16" x14ac:dyDescent="0.3">
      <c r="A1868" s="3" t="s">
        <v>15799</v>
      </c>
      <c r="B1868">
        <v>19883640.399999999</v>
      </c>
      <c r="O1868" s="3" t="s">
        <v>15799</v>
      </c>
      <c r="P1868" s="10">
        <v>6.8</v>
      </c>
    </row>
    <row r="1869" spans="1:16" x14ac:dyDescent="0.3">
      <c r="A1869" s="3" t="s">
        <v>598</v>
      </c>
      <c r="B1869">
        <v>63456988</v>
      </c>
      <c r="O1869" s="3" t="s">
        <v>598</v>
      </c>
      <c r="P1869" s="10">
        <v>7.3</v>
      </c>
    </row>
    <row r="1870" spans="1:16" x14ac:dyDescent="0.3">
      <c r="A1870" s="3" t="s">
        <v>2756</v>
      </c>
      <c r="B1870">
        <v>24512431.307692308</v>
      </c>
      <c r="O1870" s="3" t="s">
        <v>2756</v>
      </c>
      <c r="P1870" s="10">
        <v>6.3769230769230765</v>
      </c>
    </row>
    <row r="1871" spans="1:16" x14ac:dyDescent="0.3">
      <c r="A1871" s="3" t="s">
        <v>12519</v>
      </c>
      <c r="B1871">
        <v>13802599</v>
      </c>
      <c r="O1871" s="3" t="s">
        <v>12519</v>
      </c>
      <c r="P1871" s="10">
        <v>4.5999999999999996</v>
      </c>
    </row>
    <row r="1872" spans="1:16" x14ac:dyDescent="0.3">
      <c r="A1872" s="3" t="s">
        <v>9797</v>
      </c>
      <c r="B1872">
        <v>125397</v>
      </c>
      <c r="O1872" s="3" t="s">
        <v>9797</v>
      </c>
      <c r="P1872" s="10">
        <v>6</v>
      </c>
    </row>
    <row r="1873" spans="1:16" x14ac:dyDescent="0.3">
      <c r="A1873" s="3" t="s">
        <v>7054</v>
      </c>
      <c r="B1873">
        <v>277845</v>
      </c>
      <c r="O1873" s="3" t="s">
        <v>7054</v>
      </c>
      <c r="P1873" s="10">
        <v>6</v>
      </c>
    </row>
    <row r="1874" spans="1:16" x14ac:dyDescent="0.3">
      <c r="A1874" s="3" t="s">
        <v>7173</v>
      </c>
      <c r="B1874">
        <v>692585</v>
      </c>
      <c r="O1874" s="3" t="s">
        <v>7173</v>
      </c>
      <c r="P1874" s="10">
        <v>6.5</v>
      </c>
    </row>
    <row r="1875" spans="1:16" x14ac:dyDescent="0.3">
      <c r="A1875" s="3" t="s">
        <v>19789</v>
      </c>
      <c r="B1875">
        <v>9097072</v>
      </c>
      <c r="O1875" s="3" t="s">
        <v>19789</v>
      </c>
      <c r="P1875" s="10">
        <v>4.8</v>
      </c>
    </row>
    <row r="1876" spans="1:16" x14ac:dyDescent="0.3">
      <c r="A1876" s="3" t="s">
        <v>9079</v>
      </c>
      <c r="B1876">
        <v>63118386</v>
      </c>
      <c r="O1876" s="3" t="s">
        <v>9079</v>
      </c>
      <c r="P1876" s="10">
        <v>6.8</v>
      </c>
    </row>
    <row r="1877" spans="1:16" x14ac:dyDescent="0.3">
      <c r="A1877" s="3" t="s">
        <v>6777</v>
      </c>
      <c r="B1877">
        <v>339745081.41666669</v>
      </c>
      <c r="O1877" s="3" t="s">
        <v>6777</v>
      </c>
      <c r="P1877" s="10">
        <v>6.2333333333333334</v>
      </c>
    </row>
    <row r="1878" spans="1:16" x14ac:dyDescent="0.3">
      <c r="A1878" s="3" t="s">
        <v>3746</v>
      </c>
      <c r="B1878">
        <v>3388020</v>
      </c>
      <c r="O1878" s="3" t="s">
        <v>3746</v>
      </c>
      <c r="P1878" s="10">
        <v>4.0999999999999996</v>
      </c>
    </row>
    <row r="1879" spans="1:16" x14ac:dyDescent="0.3">
      <c r="A1879" s="3" t="s">
        <v>15468</v>
      </c>
      <c r="B1879">
        <v>172394180</v>
      </c>
      <c r="O1879" s="3" t="s">
        <v>15468</v>
      </c>
      <c r="P1879" s="10">
        <v>7</v>
      </c>
    </row>
    <row r="1880" spans="1:16" x14ac:dyDescent="0.3">
      <c r="A1880" s="3" t="s">
        <v>11453</v>
      </c>
      <c r="B1880">
        <v>1182065</v>
      </c>
      <c r="O1880" s="3" t="s">
        <v>11453</v>
      </c>
      <c r="P1880" s="10">
        <v>6.6</v>
      </c>
    </row>
    <row r="1881" spans="1:16" x14ac:dyDescent="0.3">
      <c r="A1881" s="3" t="s">
        <v>2730</v>
      </c>
      <c r="B1881">
        <v>42160849</v>
      </c>
      <c r="O1881" s="3" t="s">
        <v>2730</v>
      </c>
      <c r="P1881" s="10">
        <v>6.7</v>
      </c>
    </row>
    <row r="1882" spans="1:16" x14ac:dyDescent="0.3">
      <c r="A1882" s="3" t="s">
        <v>6352</v>
      </c>
      <c r="B1882">
        <v>545825</v>
      </c>
      <c r="O1882" s="3" t="s">
        <v>6352</v>
      </c>
      <c r="P1882" s="10">
        <v>7.6</v>
      </c>
    </row>
    <row r="1883" spans="1:16" x14ac:dyDescent="0.3">
      <c r="A1883" s="3" t="s">
        <v>17016</v>
      </c>
      <c r="B1883">
        <v>154679582.33333334</v>
      </c>
      <c r="O1883" s="3" t="s">
        <v>17016</v>
      </c>
      <c r="P1883" s="10">
        <v>6.0999999999999988</v>
      </c>
    </row>
    <row r="1884" spans="1:16" x14ac:dyDescent="0.3">
      <c r="A1884" s="3" t="s">
        <v>18298</v>
      </c>
      <c r="B1884">
        <v>46575817</v>
      </c>
      <c r="O1884" s="3" t="s">
        <v>18298</v>
      </c>
      <c r="P1884" s="10">
        <v>6.4666666666666659</v>
      </c>
    </row>
    <row r="1885" spans="1:16" x14ac:dyDescent="0.3">
      <c r="A1885" s="3" t="s">
        <v>16268</v>
      </c>
      <c r="B1885">
        <v>85086989.666666672</v>
      </c>
      <c r="O1885" s="3" t="s">
        <v>16268</v>
      </c>
      <c r="P1885" s="10">
        <v>5</v>
      </c>
    </row>
    <row r="1886" spans="1:16" x14ac:dyDescent="0.3">
      <c r="A1886" s="3" t="s">
        <v>10733</v>
      </c>
      <c r="B1886">
        <v>140139729.5</v>
      </c>
      <c r="O1886" s="3" t="s">
        <v>10733</v>
      </c>
      <c r="P1886" s="10">
        <v>5.9</v>
      </c>
    </row>
    <row r="1887" spans="1:16" x14ac:dyDescent="0.3">
      <c r="A1887" s="3" t="s">
        <v>6377</v>
      </c>
      <c r="B1887">
        <v>1277404</v>
      </c>
      <c r="O1887" s="3" t="s">
        <v>6377</v>
      </c>
      <c r="P1887" s="10">
        <v>6.3</v>
      </c>
    </row>
    <row r="1888" spans="1:16" x14ac:dyDescent="0.3">
      <c r="A1888" s="3" t="s">
        <v>10029</v>
      </c>
      <c r="B1888">
        <v>304320254</v>
      </c>
      <c r="O1888" s="3" t="s">
        <v>10029</v>
      </c>
      <c r="P1888" s="10">
        <v>7.6</v>
      </c>
    </row>
    <row r="1889" spans="1:16" x14ac:dyDescent="0.3">
      <c r="A1889" s="3" t="s">
        <v>17338</v>
      </c>
      <c r="B1889">
        <v>40492652</v>
      </c>
      <c r="O1889" s="3" t="s">
        <v>17338</v>
      </c>
      <c r="P1889" s="10">
        <v>4.8</v>
      </c>
    </row>
    <row r="1890" spans="1:16" x14ac:dyDescent="0.3">
      <c r="A1890" s="3" t="s">
        <v>11622</v>
      </c>
      <c r="B1890">
        <v>3169930</v>
      </c>
      <c r="O1890" s="3" t="s">
        <v>11622</v>
      </c>
      <c r="P1890" s="10">
        <v>5.6</v>
      </c>
    </row>
    <row r="1891" spans="1:16" x14ac:dyDescent="0.3">
      <c r="A1891" s="3" t="s">
        <v>6085</v>
      </c>
      <c r="B1891">
        <v>1576702</v>
      </c>
      <c r="O1891" s="3" t="s">
        <v>6085</v>
      </c>
      <c r="P1891" s="10">
        <v>7.3</v>
      </c>
    </row>
    <row r="1892" spans="1:16" x14ac:dyDescent="0.3">
      <c r="A1892" s="3" t="s">
        <v>9552</v>
      </c>
      <c r="B1892">
        <v>27358078</v>
      </c>
      <c r="O1892" s="3" t="s">
        <v>9552</v>
      </c>
      <c r="P1892" s="10">
        <v>6.1</v>
      </c>
    </row>
    <row r="1893" spans="1:16" x14ac:dyDescent="0.3">
      <c r="A1893" s="3" t="s">
        <v>3009</v>
      </c>
      <c r="B1893">
        <v>7083821.5</v>
      </c>
      <c r="O1893" s="3" t="s">
        <v>3009</v>
      </c>
      <c r="P1893" s="10">
        <v>5.6</v>
      </c>
    </row>
    <row r="1894" spans="1:16" x14ac:dyDescent="0.3">
      <c r="A1894" s="3" t="s">
        <v>14476</v>
      </c>
      <c r="B1894">
        <v>31976848</v>
      </c>
      <c r="O1894" s="3" t="s">
        <v>14476</v>
      </c>
      <c r="P1894" s="10">
        <v>6.4</v>
      </c>
    </row>
    <row r="1895" spans="1:16" x14ac:dyDescent="0.3">
      <c r="A1895" s="3" t="s">
        <v>14550</v>
      </c>
      <c r="B1895">
        <v>141861243</v>
      </c>
      <c r="O1895" s="3" t="s">
        <v>14550</v>
      </c>
      <c r="P1895" s="10">
        <v>6.6</v>
      </c>
    </row>
    <row r="1896" spans="1:16" x14ac:dyDescent="0.3">
      <c r="A1896" s="3" t="s">
        <v>3587</v>
      </c>
      <c r="B1896">
        <v>4845724</v>
      </c>
      <c r="O1896" s="3" t="s">
        <v>3587</v>
      </c>
      <c r="P1896" s="10">
        <v>4.8</v>
      </c>
    </row>
    <row r="1897" spans="1:16" x14ac:dyDescent="0.3">
      <c r="A1897" s="3" t="s">
        <v>4454</v>
      </c>
      <c r="B1897">
        <v>2562351</v>
      </c>
      <c r="O1897" s="3" t="s">
        <v>4454</v>
      </c>
      <c r="P1897" s="10">
        <v>8</v>
      </c>
    </row>
    <row r="1898" spans="1:16" x14ac:dyDescent="0.3">
      <c r="A1898" s="3" t="s">
        <v>12062</v>
      </c>
      <c r="B1898">
        <v>262891</v>
      </c>
      <c r="O1898" s="3" t="s">
        <v>12062</v>
      </c>
      <c r="P1898" s="10">
        <v>7.9</v>
      </c>
    </row>
    <row r="1899" spans="1:16" x14ac:dyDescent="0.3">
      <c r="A1899" s="3" t="s">
        <v>8196</v>
      </c>
      <c r="B1899">
        <v>20205757</v>
      </c>
      <c r="O1899" s="3" t="s">
        <v>8196</v>
      </c>
      <c r="P1899" s="10">
        <v>7.8</v>
      </c>
    </row>
    <row r="1900" spans="1:16" x14ac:dyDescent="0.3">
      <c r="A1900" s="3" t="s">
        <v>9653</v>
      </c>
      <c r="B1900">
        <v>933933</v>
      </c>
      <c r="O1900" s="3" t="s">
        <v>9653</v>
      </c>
      <c r="P1900" s="10">
        <v>8.3000000000000007</v>
      </c>
    </row>
    <row r="1901" spans="1:16" x14ac:dyDescent="0.3">
      <c r="A1901" s="3" t="s">
        <v>2036</v>
      </c>
      <c r="B1901">
        <v>20322154.800000001</v>
      </c>
      <c r="O1901" s="3" t="s">
        <v>2036</v>
      </c>
      <c r="P1901" s="10">
        <v>6.0200000000000005</v>
      </c>
    </row>
    <row r="1902" spans="1:16" x14ac:dyDescent="0.3">
      <c r="A1902" s="3" t="s">
        <v>10813</v>
      </c>
      <c r="B1902">
        <v>30636478</v>
      </c>
      <c r="O1902" s="3" t="s">
        <v>10813</v>
      </c>
      <c r="P1902" s="10">
        <v>5.0999999999999996</v>
      </c>
    </row>
    <row r="1903" spans="1:16" x14ac:dyDescent="0.3">
      <c r="A1903" s="3" t="s">
        <v>11141</v>
      </c>
      <c r="B1903">
        <v>10486306</v>
      </c>
      <c r="O1903" s="3" t="s">
        <v>11141</v>
      </c>
      <c r="P1903" s="10">
        <v>7.45</v>
      </c>
    </row>
    <row r="1904" spans="1:16" x14ac:dyDescent="0.3">
      <c r="A1904" s="3" t="s">
        <v>12172</v>
      </c>
      <c r="B1904">
        <v>13127022</v>
      </c>
      <c r="O1904" s="3" t="s">
        <v>12172</v>
      </c>
      <c r="P1904" s="10">
        <v>5.5</v>
      </c>
    </row>
    <row r="1905" spans="1:16" x14ac:dyDescent="0.3">
      <c r="A1905" s="3" t="s">
        <v>2980</v>
      </c>
      <c r="B1905">
        <v>34751</v>
      </c>
      <c r="O1905" s="3" t="s">
        <v>2980</v>
      </c>
      <c r="P1905" s="10">
        <v>7.8</v>
      </c>
    </row>
    <row r="1906" spans="1:16" x14ac:dyDescent="0.3">
      <c r="A1906" s="3" t="s">
        <v>1194</v>
      </c>
      <c r="B1906">
        <v>11378339</v>
      </c>
      <c r="O1906" s="3" t="s">
        <v>1194</v>
      </c>
      <c r="P1906" s="10">
        <v>4.9000000000000004</v>
      </c>
    </row>
    <row r="1907" spans="1:16" x14ac:dyDescent="0.3">
      <c r="A1907" s="3" t="s">
        <v>5171</v>
      </c>
      <c r="B1907">
        <v>79385159.615384609</v>
      </c>
      <c r="O1907" s="3" t="s">
        <v>5171</v>
      </c>
      <c r="P1907" s="10">
        <v>6.8923076923076918</v>
      </c>
    </row>
    <row r="1908" spans="1:16" x14ac:dyDescent="0.3">
      <c r="A1908" s="3" t="s">
        <v>19885</v>
      </c>
      <c r="B1908">
        <v>200242</v>
      </c>
      <c r="O1908" s="3" t="s">
        <v>19885</v>
      </c>
      <c r="P1908" s="10">
        <v>5.7</v>
      </c>
    </row>
    <row r="1909" spans="1:16" x14ac:dyDescent="0.3">
      <c r="A1909" s="3" t="s">
        <v>12058</v>
      </c>
      <c r="B1909">
        <v>13782896</v>
      </c>
      <c r="O1909" s="3" t="s">
        <v>12058</v>
      </c>
      <c r="P1909" s="10">
        <v>7.7</v>
      </c>
    </row>
    <row r="1910" spans="1:16" x14ac:dyDescent="0.3">
      <c r="A1910" s="3" t="s">
        <v>12720</v>
      </c>
      <c r="B1910">
        <v>45113089</v>
      </c>
      <c r="O1910" s="3" t="s">
        <v>12720</v>
      </c>
      <c r="P1910" s="10">
        <v>4.6500000000000004</v>
      </c>
    </row>
    <row r="1911" spans="1:16" x14ac:dyDescent="0.3">
      <c r="A1911" s="3" t="s">
        <v>21571</v>
      </c>
      <c r="B1911">
        <v>13098981</v>
      </c>
      <c r="O1911" s="3" t="s">
        <v>21571</v>
      </c>
      <c r="P1911" s="10">
        <v>7.2</v>
      </c>
    </row>
    <row r="1912" spans="1:16" x14ac:dyDescent="0.3">
      <c r="A1912" s="3" t="s">
        <v>17476</v>
      </c>
      <c r="B1912">
        <v>2099472</v>
      </c>
      <c r="O1912" s="3" t="s">
        <v>17476</v>
      </c>
      <c r="P1912" s="10">
        <v>7.9</v>
      </c>
    </row>
    <row r="1913" spans="1:16" x14ac:dyDescent="0.3">
      <c r="A1913" s="3" t="s">
        <v>19597</v>
      </c>
      <c r="B1913">
        <v>67069</v>
      </c>
      <c r="O1913" s="3" t="s">
        <v>19597</v>
      </c>
      <c r="P1913" s="10">
        <v>6.7</v>
      </c>
    </row>
    <row r="1914" spans="1:16" x14ac:dyDescent="0.3">
      <c r="A1914" s="3" t="s">
        <v>21167</v>
      </c>
      <c r="B1914">
        <v>10313019</v>
      </c>
      <c r="O1914" s="3" t="s">
        <v>21167</v>
      </c>
      <c r="P1914" s="10">
        <v>5.8</v>
      </c>
    </row>
    <row r="1915" spans="1:16" x14ac:dyDescent="0.3">
      <c r="A1915" s="3" t="s">
        <v>90</v>
      </c>
      <c r="B1915">
        <v>18161613.5</v>
      </c>
      <c r="O1915" s="3" t="s">
        <v>90</v>
      </c>
      <c r="P1915" s="10">
        <v>7.1</v>
      </c>
    </row>
    <row r="1916" spans="1:16" x14ac:dyDescent="0.3">
      <c r="A1916" s="3" t="s">
        <v>20599</v>
      </c>
      <c r="B1916">
        <v>7704369</v>
      </c>
      <c r="O1916" s="3" t="s">
        <v>20599</v>
      </c>
      <c r="P1916" s="10">
        <v>7.4</v>
      </c>
    </row>
    <row r="1917" spans="1:16" x14ac:dyDescent="0.3">
      <c r="A1917" s="3" t="s">
        <v>10405</v>
      </c>
      <c r="B1917">
        <v>357549</v>
      </c>
      <c r="O1917" s="3" t="s">
        <v>10405</v>
      </c>
      <c r="P1917" s="10">
        <v>7.7</v>
      </c>
    </row>
    <row r="1918" spans="1:16" x14ac:dyDescent="0.3">
      <c r="A1918" s="3" t="s">
        <v>14072</v>
      </c>
      <c r="B1918">
        <v>23834149</v>
      </c>
      <c r="O1918" s="3" t="s">
        <v>14072</v>
      </c>
      <c r="P1918" s="10">
        <v>7.6</v>
      </c>
    </row>
    <row r="1919" spans="1:16" x14ac:dyDescent="0.3">
      <c r="A1919" s="3" t="s">
        <v>7742</v>
      </c>
      <c r="B1919">
        <v>5996340</v>
      </c>
      <c r="O1919" s="3" t="s">
        <v>7742</v>
      </c>
      <c r="P1919" s="10">
        <v>7.3</v>
      </c>
    </row>
    <row r="1920" spans="1:16" x14ac:dyDescent="0.3">
      <c r="A1920" s="3" t="s">
        <v>11706</v>
      </c>
      <c r="B1920">
        <v>109938652.58333333</v>
      </c>
      <c r="O1920" s="3" t="s">
        <v>11706</v>
      </c>
      <c r="P1920" s="10">
        <v>6.9333333333333336</v>
      </c>
    </row>
    <row r="1921" spans="1:16" x14ac:dyDescent="0.3">
      <c r="A1921" s="3" t="s">
        <v>20090</v>
      </c>
      <c r="B1921">
        <v>133324</v>
      </c>
      <c r="O1921" s="3" t="s">
        <v>20090</v>
      </c>
      <c r="P1921" s="10">
        <v>6.9</v>
      </c>
    </row>
    <row r="1922" spans="1:16" x14ac:dyDescent="0.3">
      <c r="A1922" s="3" t="s">
        <v>10275</v>
      </c>
      <c r="B1922">
        <v>9639390</v>
      </c>
      <c r="O1922" s="3" t="s">
        <v>10275</v>
      </c>
      <c r="P1922" s="10">
        <v>6.2</v>
      </c>
    </row>
    <row r="1923" spans="1:16" x14ac:dyDescent="0.3">
      <c r="A1923" s="3" t="s">
        <v>12146</v>
      </c>
      <c r="B1923">
        <v>30787356</v>
      </c>
      <c r="O1923" s="3" t="s">
        <v>12146</v>
      </c>
      <c r="P1923" s="10">
        <v>7.4</v>
      </c>
    </row>
    <row r="1924" spans="1:16" x14ac:dyDescent="0.3">
      <c r="A1924" s="3" t="s">
        <v>1075</v>
      </c>
      <c r="B1924">
        <v>3263195.3333333335</v>
      </c>
      <c r="O1924" s="3" t="s">
        <v>1075</v>
      </c>
      <c r="P1924" s="10">
        <v>6</v>
      </c>
    </row>
    <row r="1925" spans="1:16" x14ac:dyDescent="0.3">
      <c r="A1925" s="3" t="s">
        <v>19356</v>
      </c>
      <c r="B1925">
        <v>85512300</v>
      </c>
      <c r="O1925" s="3" t="s">
        <v>19356</v>
      </c>
      <c r="P1925" s="10">
        <v>6.2</v>
      </c>
    </row>
    <row r="1926" spans="1:16" x14ac:dyDescent="0.3">
      <c r="A1926" s="3" t="s">
        <v>20017</v>
      </c>
      <c r="B1926">
        <v>39712000</v>
      </c>
      <c r="O1926" s="3" t="s">
        <v>20017</v>
      </c>
      <c r="P1926" s="10">
        <v>4.8</v>
      </c>
    </row>
    <row r="1927" spans="1:16" x14ac:dyDescent="0.3">
      <c r="A1927" s="3" t="s">
        <v>11299</v>
      </c>
      <c r="B1927">
        <v>95213258.111111104</v>
      </c>
      <c r="O1927" s="3" t="s">
        <v>11299</v>
      </c>
      <c r="P1927" s="10">
        <v>6.6999999999999993</v>
      </c>
    </row>
    <row r="1928" spans="1:16" x14ac:dyDescent="0.3">
      <c r="A1928" s="3" t="s">
        <v>13382</v>
      </c>
      <c r="B1928">
        <v>2766976</v>
      </c>
      <c r="O1928" s="3" t="s">
        <v>13382</v>
      </c>
      <c r="P1928" s="10">
        <v>6.7</v>
      </c>
    </row>
    <row r="1929" spans="1:16" x14ac:dyDescent="0.3">
      <c r="A1929" s="3" t="s">
        <v>17771</v>
      </c>
      <c r="B1929">
        <v>85446075</v>
      </c>
      <c r="O1929" s="3" t="s">
        <v>17771</v>
      </c>
      <c r="P1929" s="10">
        <v>5.9</v>
      </c>
    </row>
    <row r="1930" spans="1:16" x14ac:dyDescent="0.3">
      <c r="A1930" s="3" t="s">
        <v>8442</v>
      </c>
      <c r="B1930">
        <v>48868958</v>
      </c>
      <c r="O1930" s="3" t="s">
        <v>8442</v>
      </c>
      <c r="P1930" s="10">
        <v>5.0333333333333332</v>
      </c>
    </row>
    <row r="1931" spans="1:16" x14ac:dyDescent="0.3">
      <c r="A1931" s="3" t="s">
        <v>10415</v>
      </c>
      <c r="B1931">
        <v>4048994.5</v>
      </c>
      <c r="O1931" s="3" t="s">
        <v>10415</v>
      </c>
      <c r="P1931" s="10">
        <v>6.65</v>
      </c>
    </row>
    <row r="1932" spans="1:16" x14ac:dyDescent="0.3">
      <c r="A1932" s="3" t="s">
        <v>4958</v>
      </c>
      <c r="B1932">
        <v>2990581.3333333335</v>
      </c>
      <c r="O1932" s="3" t="s">
        <v>4958</v>
      </c>
      <c r="P1932" s="10">
        <v>6.1333333333333329</v>
      </c>
    </row>
    <row r="1933" spans="1:16" x14ac:dyDescent="0.3">
      <c r="A1933" s="3" t="s">
        <v>3183</v>
      </c>
      <c r="B1933">
        <v>10303528</v>
      </c>
      <c r="O1933" s="3" t="s">
        <v>3183</v>
      </c>
      <c r="P1933" s="10">
        <v>5.85</v>
      </c>
    </row>
    <row r="1934" spans="1:16" x14ac:dyDescent="0.3">
      <c r="A1934" s="3" t="s">
        <v>14773</v>
      </c>
      <c r="B1934">
        <v>69136</v>
      </c>
      <c r="O1934" s="3" t="s">
        <v>14773</v>
      </c>
      <c r="P1934" s="10">
        <v>6.7</v>
      </c>
    </row>
    <row r="1935" spans="1:16" x14ac:dyDescent="0.3">
      <c r="A1935" s="3" t="s">
        <v>13908</v>
      </c>
      <c r="B1935">
        <v>26640032.5</v>
      </c>
      <c r="O1935" s="3" t="s">
        <v>13908</v>
      </c>
      <c r="P1935" s="10">
        <v>7.15</v>
      </c>
    </row>
    <row r="1936" spans="1:16" x14ac:dyDescent="0.3">
      <c r="A1936" s="3" t="s">
        <v>9628</v>
      </c>
      <c r="B1936">
        <v>80246353.5</v>
      </c>
      <c r="O1936" s="3" t="s">
        <v>9628</v>
      </c>
      <c r="P1936" s="10">
        <v>6.4</v>
      </c>
    </row>
    <row r="1937" spans="1:16" x14ac:dyDescent="0.3">
      <c r="A1937" s="3" t="s">
        <v>14040</v>
      </c>
      <c r="B1937">
        <v>30894796</v>
      </c>
      <c r="O1937" s="3" t="s">
        <v>14040</v>
      </c>
      <c r="P1937" s="10">
        <v>6.2</v>
      </c>
    </row>
    <row r="1938" spans="1:16" x14ac:dyDescent="0.3">
      <c r="A1938" s="3" t="s">
        <v>16014</v>
      </c>
      <c r="B1938">
        <v>775385</v>
      </c>
      <c r="O1938" s="3" t="s">
        <v>16014</v>
      </c>
      <c r="P1938" s="10">
        <v>7.3</v>
      </c>
    </row>
    <row r="1939" spans="1:16" x14ac:dyDescent="0.3">
      <c r="A1939" s="3" t="s">
        <v>9057</v>
      </c>
      <c r="B1939">
        <v>4109095</v>
      </c>
      <c r="O1939" s="3" t="s">
        <v>9057</v>
      </c>
      <c r="P1939" s="10">
        <v>6</v>
      </c>
    </row>
    <row r="1940" spans="1:16" x14ac:dyDescent="0.3">
      <c r="A1940" s="3" t="s">
        <v>14176</v>
      </c>
      <c r="B1940">
        <v>719135</v>
      </c>
      <c r="O1940" s="3" t="s">
        <v>14176</v>
      </c>
      <c r="P1940" s="10">
        <v>6.3</v>
      </c>
    </row>
    <row r="1941" spans="1:16" x14ac:dyDescent="0.3">
      <c r="A1941" s="3" t="s">
        <v>21650</v>
      </c>
      <c r="B1941">
        <v>996171</v>
      </c>
      <c r="O1941" s="3" t="s">
        <v>21650</v>
      </c>
      <c r="P1941" s="10">
        <v>6.9</v>
      </c>
    </row>
    <row r="1942" spans="1:16" x14ac:dyDescent="0.3">
      <c r="A1942" s="3" t="s">
        <v>19896</v>
      </c>
      <c r="B1942">
        <v>2000620</v>
      </c>
      <c r="O1942" s="3" t="s">
        <v>19896</v>
      </c>
      <c r="P1942" s="10">
        <v>7.3</v>
      </c>
    </row>
    <row r="1943" spans="1:16" x14ac:dyDescent="0.3">
      <c r="A1943" s="3" t="s">
        <v>6439</v>
      </c>
      <c r="B1943">
        <v>4313473</v>
      </c>
      <c r="O1943" s="3" t="s">
        <v>6439</v>
      </c>
      <c r="P1943" s="10">
        <v>7</v>
      </c>
    </row>
    <row r="1944" spans="1:16" x14ac:dyDescent="0.3">
      <c r="A1944" s="3" t="s">
        <v>19771</v>
      </c>
      <c r="B1944">
        <v>966554929</v>
      </c>
      <c r="O1944" s="3" t="s">
        <v>19771</v>
      </c>
      <c r="P1944" s="10">
        <v>7.4</v>
      </c>
    </row>
    <row r="1945" spans="1:16" x14ac:dyDescent="0.3">
      <c r="A1945" s="3" t="s">
        <v>3656</v>
      </c>
      <c r="B1945">
        <v>20205757</v>
      </c>
      <c r="O1945" s="3" t="s">
        <v>3656</v>
      </c>
      <c r="P1945" s="10">
        <v>5.7</v>
      </c>
    </row>
    <row r="1946" spans="1:16" x14ac:dyDescent="0.3">
      <c r="A1946" s="3" t="s">
        <v>17255</v>
      </c>
      <c r="B1946">
        <v>450275</v>
      </c>
      <c r="O1946" s="3" t="s">
        <v>17255</v>
      </c>
      <c r="P1946" s="10">
        <v>6.4</v>
      </c>
    </row>
    <row r="1947" spans="1:16" x14ac:dyDescent="0.3">
      <c r="A1947" s="3" t="s">
        <v>18420</v>
      </c>
      <c r="B1947">
        <v>347545360</v>
      </c>
      <c r="O1947" s="3" t="s">
        <v>18420</v>
      </c>
      <c r="P1947" s="10">
        <v>5.3</v>
      </c>
    </row>
    <row r="1948" spans="1:16" x14ac:dyDescent="0.3">
      <c r="A1948" s="3" t="s">
        <v>21391</v>
      </c>
      <c r="B1948">
        <v>1719157</v>
      </c>
      <c r="O1948" s="3" t="s">
        <v>21391</v>
      </c>
      <c r="P1948" s="10">
        <v>6.4</v>
      </c>
    </row>
    <row r="1949" spans="1:16" x14ac:dyDescent="0.3">
      <c r="A1949" s="3" t="s">
        <v>762</v>
      </c>
      <c r="B1949">
        <v>237000</v>
      </c>
      <c r="O1949" s="3" t="s">
        <v>762</v>
      </c>
      <c r="P1949" s="10">
        <v>5.9</v>
      </c>
    </row>
    <row r="1950" spans="1:16" x14ac:dyDescent="0.3">
      <c r="A1950" s="3" t="s">
        <v>8903</v>
      </c>
      <c r="B1950">
        <v>91925355.200000003</v>
      </c>
      <c r="O1950" s="3" t="s">
        <v>8903</v>
      </c>
      <c r="P1950" s="10">
        <v>6.4</v>
      </c>
    </row>
    <row r="1951" spans="1:16" x14ac:dyDescent="0.3">
      <c r="A1951" s="3" t="s">
        <v>12326</v>
      </c>
      <c r="B1951">
        <v>159945186</v>
      </c>
      <c r="O1951" s="3" t="s">
        <v>12326</v>
      </c>
      <c r="P1951" s="10">
        <v>6.166666666666667</v>
      </c>
    </row>
    <row r="1952" spans="1:16" x14ac:dyDescent="0.3">
      <c r="A1952" s="3" t="s">
        <v>17153</v>
      </c>
      <c r="B1952">
        <v>157887643</v>
      </c>
      <c r="O1952" s="3" t="s">
        <v>17153</v>
      </c>
      <c r="P1952" s="10">
        <v>5.8</v>
      </c>
    </row>
    <row r="1953" spans="1:16" x14ac:dyDescent="0.3">
      <c r="A1953" s="3" t="s">
        <v>18208</v>
      </c>
      <c r="B1953">
        <v>81460733.25</v>
      </c>
      <c r="O1953" s="3" t="s">
        <v>18208</v>
      </c>
      <c r="P1953" s="10">
        <v>6.4750000000000005</v>
      </c>
    </row>
    <row r="1954" spans="1:16" x14ac:dyDescent="0.3">
      <c r="A1954" s="3" t="s">
        <v>2747</v>
      </c>
      <c r="B1954">
        <v>19739575</v>
      </c>
      <c r="O1954" s="3" t="s">
        <v>2747</v>
      </c>
      <c r="P1954" s="10">
        <v>6.8</v>
      </c>
    </row>
    <row r="1955" spans="1:16" x14ac:dyDescent="0.3">
      <c r="A1955" s="3" t="s">
        <v>12485</v>
      </c>
      <c r="B1955">
        <v>39776278.5</v>
      </c>
      <c r="O1955" s="3" t="s">
        <v>12485</v>
      </c>
      <c r="P1955" s="10">
        <v>5.5500000000000007</v>
      </c>
    </row>
    <row r="1956" spans="1:16" x14ac:dyDescent="0.3">
      <c r="A1956" s="3" t="s">
        <v>2522</v>
      </c>
      <c r="B1956">
        <v>20205757</v>
      </c>
      <c r="O1956" s="3" t="s">
        <v>2522</v>
      </c>
      <c r="P1956" s="10">
        <v>5.0999999999999996</v>
      </c>
    </row>
    <row r="1957" spans="1:16" x14ac:dyDescent="0.3">
      <c r="A1957" s="3" t="s">
        <v>1012</v>
      </c>
      <c r="B1957">
        <v>21786100.266666666</v>
      </c>
      <c r="O1957" s="3" t="s">
        <v>1012</v>
      </c>
      <c r="P1957" s="10">
        <v>6.4266666666666667</v>
      </c>
    </row>
    <row r="1958" spans="1:16" x14ac:dyDescent="0.3">
      <c r="A1958" s="3" t="s">
        <v>18374</v>
      </c>
      <c r="B1958">
        <v>33908942</v>
      </c>
      <c r="O1958" s="3" t="s">
        <v>18374</v>
      </c>
      <c r="P1958" s="10">
        <v>7.35</v>
      </c>
    </row>
    <row r="1959" spans="1:16" x14ac:dyDescent="0.3">
      <c r="A1959" s="3" t="s">
        <v>9559</v>
      </c>
      <c r="B1959">
        <v>116799</v>
      </c>
      <c r="O1959" s="3" t="s">
        <v>9559</v>
      </c>
      <c r="P1959" s="10">
        <v>6.7</v>
      </c>
    </row>
    <row r="1960" spans="1:16" x14ac:dyDescent="0.3">
      <c r="A1960" s="3" t="s">
        <v>17249</v>
      </c>
      <c r="B1960">
        <v>2530394</v>
      </c>
      <c r="O1960" s="3" t="s">
        <v>17249</v>
      </c>
      <c r="P1960" s="10">
        <v>3.2</v>
      </c>
    </row>
    <row r="1961" spans="1:16" x14ac:dyDescent="0.3">
      <c r="A1961" s="3" t="s">
        <v>16139</v>
      </c>
      <c r="B1961">
        <v>186167139</v>
      </c>
      <c r="O1961" s="3" t="s">
        <v>16139</v>
      </c>
      <c r="P1961" s="10">
        <v>5.2</v>
      </c>
    </row>
    <row r="1962" spans="1:16" x14ac:dyDescent="0.3">
      <c r="A1962" s="3" t="s">
        <v>21791</v>
      </c>
      <c r="B1962">
        <v>20205757</v>
      </c>
      <c r="O1962" s="3" t="s">
        <v>21791</v>
      </c>
      <c r="P1962" s="10">
        <v>6.4</v>
      </c>
    </row>
    <row r="1963" spans="1:16" x14ac:dyDescent="0.3">
      <c r="A1963" s="3" t="s">
        <v>1519</v>
      </c>
      <c r="B1963">
        <v>97100484.093023255</v>
      </c>
      <c r="O1963" s="3" t="s">
        <v>1519</v>
      </c>
      <c r="P1963" s="10">
        <v>6.1674418604651171</v>
      </c>
    </row>
    <row r="1964" spans="1:16" x14ac:dyDescent="0.3">
      <c r="A1964" s="3" t="s">
        <v>9503</v>
      </c>
      <c r="B1964">
        <v>565727</v>
      </c>
      <c r="O1964" s="3" t="s">
        <v>9503</v>
      </c>
      <c r="P1964" s="10">
        <v>7.2</v>
      </c>
    </row>
    <row r="1965" spans="1:16" x14ac:dyDescent="0.3">
      <c r="A1965" s="3" t="s">
        <v>6113</v>
      </c>
      <c r="B1965">
        <v>1547867</v>
      </c>
      <c r="O1965" s="3" t="s">
        <v>6113</v>
      </c>
      <c r="P1965" s="10">
        <v>4.4000000000000004</v>
      </c>
    </row>
    <row r="1966" spans="1:16" x14ac:dyDescent="0.3">
      <c r="A1966" s="3" t="s">
        <v>5161</v>
      </c>
      <c r="B1966">
        <v>78394108.799999997</v>
      </c>
      <c r="O1966" s="3" t="s">
        <v>5161</v>
      </c>
      <c r="P1966" s="10">
        <v>6.4349999999999996</v>
      </c>
    </row>
    <row r="1967" spans="1:16" x14ac:dyDescent="0.3">
      <c r="A1967" s="3" t="s">
        <v>11406</v>
      </c>
      <c r="B1967">
        <v>1196218</v>
      </c>
      <c r="O1967" s="3" t="s">
        <v>11406</v>
      </c>
      <c r="P1967" s="10">
        <v>8.1999999999999993</v>
      </c>
    </row>
    <row r="1968" spans="1:16" x14ac:dyDescent="0.3">
      <c r="A1968" s="3" t="s">
        <v>8064</v>
      </c>
      <c r="B1968">
        <v>15238689</v>
      </c>
      <c r="O1968" s="3" t="s">
        <v>8064</v>
      </c>
      <c r="P1968" s="10">
        <v>7.2</v>
      </c>
    </row>
    <row r="1969" spans="1:16" x14ac:dyDescent="0.3">
      <c r="A1969" s="3" t="s">
        <v>520</v>
      </c>
      <c r="B1969">
        <v>34971136</v>
      </c>
      <c r="O1969" s="3" t="s">
        <v>520</v>
      </c>
      <c r="P1969" s="10">
        <v>7.4</v>
      </c>
    </row>
    <row r="1970" spans="1:16" x14ac:dyDescent="0.3">
      <c r="A1970" s="3" t="s">
        <v>4372</v>
      </c>
      <c r="B1970">
        <v>2313461</v>
      </c>
      <c r="O1970" s="3" t="s">
        <v>4372</v>
      </c>
      <c r="P1970" s="10">
        <v>7.9</v>
      </c>
    </row>
    <row r="1971" spans="1:16" x14ac:dyDescent="0.3">
      <c r="A1971" s="3" t="s">
        <v>13150</v>
      </c>
      <c r="B1971">
        <v>3783</v>
      </c>
      <c r="O1971" s="3" t="s">
        <v>13150</v>
      </c>
      <c r="P1971" s="10">
        <v>7.3</v>
      </c>
    </row>
    <row r="1972" spans="1:16" x14ac:dyDescent="0.3">
      <c r="A1972" s="3" t="s">
        <v>6391</v>
      </c>
      <c r="B1972">
        <v>573904</v>
      </c>
      <c r="O1972" s="3" t="s">
        <v>6391</v>
      </c>
      <c r="P1972" s="10">
        <v>4</v>
      </c>
    </row>
    <row r="1973" spans="1:16" x14ac:dyDescent="0.3">
      <c r="A1973" s="3" t="s">
        <v>17363</v>
      </c>
      <c r="B1973">
        <v>1389920</v>
      </c>
      <c r="O1973" s="3" t="s">
        <v>17363</v>
      </c>
      <c r="P1973" s="10">
        <v>6.7</v>
      </c>
    </row>
    <row r="1974" spans="1:16" x14ac:dyDescent="0.3">
      <c r="A1974" s="3" t="s">
        <v>21284</v>
      </c>
      <c r="B1974">
        <v>10123353</v>
      </c>
      <c r="O1974" s="3" t="s">
        <v>21284</v>
      </c>
      <c r="P1974" s="10">
        <v>8.1</v>
      </c>
    </row>
    <row r="1975" spans="1:16" x14ac:dyDescent="0.3">
      <c r="A1975" s="3" t="s">
        <v>11125</v>
      </c>
      <c r="B1975">
        <v>60279</v>
      </c>
      <c r="O1975" s="3" t="s">
        <v>11125</v>
      </c>
      <c r="P1975" s="10">
        <v>6.7</v>
      </c>
    </row>
    <row r="1976" spans="1:16" x14ac:dyDescent="0.3">
      <c r="A1976" s="3" t="s">
        <v>2017</v>
      </c>
      <c r="B1976">
        <v>20251411</v>
      </c>
      <c r="O1976" s="3" t="s">
        <v>2017</v>
      </c>
      <c r="P1976" s="10">
        <v>7.4</v>
      </c>
    </row>
    <row r="1977" spans="1:16" x14ac:dyDescent="0.3">
      <c r="A1977" s="3" t="s">
        <v>16485</v>
      </c>
      <c r="B1977">
        <v>319713881</v>
      </c>
      <c r="O1977" s="3" t="s">
        <v>16485</v>
      </c>
      <c r="P1977" s="10">
        <v>4</v>
      </c>
    </row>
    <row r="1978" spans="1:16" x14ac:dyDescent="0.3">
      <c r="A1978" s="3" t="s">
        <v>19524</v>
      </c>
      <c r="B1978">
        <v>246233113</v>
      </c>
      <c r="O1978" s="3" t="s">
        <v>19524</v>
      </c>
      <c r="P1978" s="10">
        <v>7.1</v>
      </c>
    </row>
    <row r="1979" spans="1:16" x14ac:dyDescent="0.3">
      <c r="A1979" s="3" t="s">
        <v>4341</v>
      </c>
      <c r="B1979">
        <v>1314648.5</v>
      </c>
      <c r="O1979" s="3" t="s">
        <v>4341</v>
      </c>
      <c r="P1979" s="10">
        <v>7.3000000000000007</v>
      </c>
    </row>
    <row r="1980" spans="1:16" x14ac:dyDescent="0.3">
      <c r="A1980" s="3" t="s">
        <v>16241</v>
      </c>
      <c r="B1980">
        <v>235253847</v>
      </c>
      <c r="O1980" s="3" t="s">
        <v>16241</v>
      </c>
      <c r="P1980" s="10">
        <v>7.1</v>
      </c>
    </row>
    <row r="1981" spans="1:16" x14ac:dyDescent="0.3">
      <c r="A1981" s="3" t="s">
        <v>15200</v>
      </c>
      <c r="B1981">
        <v>22007671</v>
      </c>
      <c r="O1981" s="3" t="s">
        <v>15200</v>
      </c>
      <c r="P1981" s="10">
        <v>6.6</v>
      </c>
    </row>
    <row r="1982" spans="1:16" x14ac:dyDescent="0.3">
      <c r="A1982" s="3" t="s">
        <v>10235</v>
      </c>
      <c r="B1982">
        <v>10023282</v>
      </c>
      <c r="O1982" s="3" t="s">
        <v>10235</v>
      </c>
      <c r="P1982" s="10">
        <v>6.4</v>
      </c>
    </row>
    <row r="1983" spans="1:16" x14ac:dyDescent="0.3">
      <c r="A1983" s="3" t="s">
        <v>2955</v>
      </c>
      <c r="B1983">
        <v>69832</v>
      </c>
      <c r="O1983" s="3" t="s">
        <v>2955</v>
      </c>
      <c r="P1983" s="10">
        <v>7.8</v>
      </c>
    </row>
    <row r="1984" spans="1:16" x14ac:dyDescent="0.3">
      <c r="A1984" s="3" t="s">
        <v>7667</v>
      </c>
      <c r="B1984">
        <v>1700992</v>
      </c>
      <c r="O1984" s="3" t="s">
        <v>7667</v>
      </c>
      <c r="P1984" s="10">
        <v>7.4</v>
      </c>
    </row>
    <row r="1985" spans="1:16" x14ac:dyDescent="0.3">
      <c r="A1985" s="3" t="s">
        <v>20512</v>
      </c>
      <c r="B1985">
        <v>5104991</v>
      </c>
      <c r="O1985" s="3" t="s">
        <v>20512</v>
      </c>
      <c r="P1985" s="10">
        <v>7.1</v>
      </c>
    </row>
    <row r="1986" spans="1:16" x14ac:dyDescent="0.3">
      <c r="A1986" s="3" t="s">
        <v>20508</v>
      </c>
      <c r="B1986">
        <v>6609268.5</v>
      </c>
      <c r="O1986" s="3" t="s">
        <v>20508</v>
      </c>
      <c r="P1986" s="10">
        <v>6.25</v>
      </c>
    </row>
    <row r="1987" spans="1:16" x14ac:dyDescent="0.3">
      <c r="A1987" s="3" t="s">
        <v>21313</v>
      </c>
      <c r="B1987">
        <v>61105744</v>
      </c>
      <c r="O1987" s="3" t="s">
        <v>21313</v>
      </c>
      <c r="P1987" s="10">
        <v>5.6</v>
      </c>
    </row>
    <row r="1988" spans="1:16" x14ac:dyDescent="0.3">
      <c r="A1988" s="3" t="s">
        <v>21037</v>
      </c>
      <c r="B1988">
        <v>2584988</v>
      </c>
      <c r="O1988" s="3" t="s">
        <v>21037</v>
      </c>
      <c r="P1988" s="10">
        <v>6</v>
      </c>
    </row>
    <row r="1989" spans="1:16" x14ac:dyDescent="0.3">
      <c r="A1989" s="3" t="s">
        <v>16218</v>
      </c>
      <c r="B1989">
        <v>76514050</v>
      </c>
      <c r="O1989" s="3" t="s">
        <v>16218</v>
      </c>
      <c r="P1989" s="10">
        <v>4.8</v>
      </c>
    </row>
    <row r="1990" spans="1:16" x14ac:dyDescent="0.3">
      <c r="A1990" s="3" t="s">
        <v>12539</v>
      </c>
      <c r="B1990">
        <v>1007747</v>
      </c>
      <c r="O1990" s="3" t="s">
        <v>12539</v>
      </c>
      <c r="P1990" s="10">
        <v>7.8</v>
      </c>
    </row>
    <row r="1991" spans="1:16" x14ac:dyDescent="0.3">
      <c r="A1991" s="3" t="s">
        <v>1603</v>
      </c>
      <c r="B1991">
        <v>55269</v>
      </c>
      <c r="O1991" s="3" t="s">
        <v>1603</v>
      </c>
      <c r="P1991" s="10">
        <v>8.1</v>
      </c>
    </row>
    <row r="1992" spans="1:16" x14ac:dyDescent="0.3">
      <c r="A1992" s="3" t="s">
        <v>14787</v>
      </c>
      <c r="B1992">
        <v>4947717</v>
      </c>
      <c r="O1992" s="3" t="s">
        <v>14787</v>
      </c>
      <c r="P1992" s="10">
        <v>5.8</v>
      </c>
    </row>
    <row r="1993" spans="1:16" x14ac:dyDescent="0.3">
      <c r="A1993" s="3" t="s">
        <v>3477</v>
      </c>
      <c r="B1993">
        <v>20205757</v>
      </c>
      <c r="O1993" s="3" t="s">
        <v>3477</v>
      </c>
      <c r="P1993" s="10">
        <v>5.8</v>
      </c>
    </row>
    <row r="1994" spans="1:16" x14ac:dyDescent="0.3">
      <c r="A1994" s="3" t="s">
        <v>20722</v>
      </c>
      <c r="B1994">
        <v>95918706</v>
      </c>
      <c r="O1994" s="3" t="s">
        <v>20722</v>
      </c>
      <c r="P1994" s="10">
        <v>7.5</v>
      </c>
    </row>
    <row r="1995" spans="1:16" x14ac:dyDescent="0.3">
      <c r="A1995" s="3" t="s">
        <v>19067</v>
      </c>
      <c r="B1995">
        <v>53437285.5</v>
      </c>
      <c r="O1995" s="3" t="s">
        <v>19067</v>
      </c>
      <c r="P1995" s="10">
        <v>5.6</v>
      </c>
    </row>
    <row r="1996" spans="1:16" x14ac:dyDescent="0.3">
      <c r="A1996" s="3" t="s">
        <v>19196</v>
      </c>
      <c r="B1996">
        <v>49313175</v>
      </c>
      <c r="O1996" s="3" t="s">
        <v>19196</v>
      </c>
      <c r="P1996" s="10">
        <v>6.35</v>
      </c>
    </row>
    <row r="1997" spans="1:16" x14ac:dyDescent="0.3">
      <c r="A1997" s="3" t="s">
        <v>155</v>
      </c>
      <c r="B1997">
        <v>22762571</v>
      </c>
      <c r="O1997" s="3" t="s">
        <v>155</v>
      </c>
      <c r="P1997" s="10">
        <v>5.3</v>
      </c>
    </row>
    <row r="1998" spans="1:16" x14ac:dyDescent="0.3">
      <c r="A1998" s="3" t="s">
        <v>19534</v>
      </c>
      <c r="B1998">
        <v>38356892</v>
      </c>
      <c r="O1998" s="3" t="s">
        <v>19534</v>
      </c>
      <c r="P1998" s="10">
        <v>5.2</v>
      </c>
    </row>
    <row r="1999" spans="1:16" x14ac:dyDescent="0.3">
      <c r="A1999" s="3" t="s">
        <v>7024</v>
      </c>
      <c r="B1999">
        <v>2001124</v>
      </c>
      <c r="O1999" s="3" t="s">
        <v>7024</v>
      </c>
      <c r="P1999" s="10">
        <v>5.4</v>
      </c>
    </row>
    <row r="2000" spans="1:16" x14ac:dyDescent="0.3">
      <c r="A2000" s="3" t="s">
        <v>8743</v>
      </c>
      <c r="B2000">
        <v>1320043</v>
      </c>
      <c r="O2000" s="3" t="s">
        <v>8743</v>
      </c>
      <c r="P2000" s="10">
        <v>7.1</v>
      </c>
    </row>
    <row r="2001" spans="1:16" x14ac:dyDescent="0.3">
      <c r="A2001" s="3" t="s">
        <v>10954</v>
      </c>
      <c r="B2001">
        <v>4177818</v>
      </c>
      <c r="O2001" s="3" t="s">
        <v>10954</v>
      </c>
      <c r="P2001" s="10">
        <v>6.9</v>
      </c>
    </row>
    <row r="2002" spans="1:16" x14ac:dyDescent="0.3">
      <c r="A2002" s="3" t="s">
        <v>6868</v>
      </c>
      <c r="B2002">
        <v>24149685.666666668</v>
      </c>
      <c r="O2002" s="3" t="s">
        <v>6868</v>
      </c>
      <c r="P2002" s="10">
        <v>6.6333333333333329</v>
      </c>
    </row>
    <row r="2003" spans="1:16" x14ac:dyDescent="0.3">
      <c r="A2003" s="3" t="s">
        <v>13736</v>
      </c>
      <c r="B2003">
        <v>50576805</v>
      </c>
      <c r="O2003" s="3" t="s">
        <v>13736</v>
      </c>
      <c r="P2003" s="10">
        <v>3.9</v>
      </c>
    </row>
    <row r="2004" spans="1:16" x14ac:dyDescent="0.3">
      <c r="A2004" s="3" t="s">
        <v>10395</v>
      </c>
      <c r="B2004">
        <v>22852487</v>
      </c>
      <c r="O2004" s="3" t="s">
        <v>10395</v>
      </c>
      <c r="P2004" s="10">
        <v>6</v>
      </c>
    </row>
    <row r="2005" spans="1:16" x14ac:dyDescent="0.3">
      <c r="A2005" s="3" t="s">
        <v>13887</v>
      </c>
      <c r="B2005">
        <v>135143321.5</v>
      </c>
      <c r="O2005" s="3" t="s">
        <v>13887</v>
      </c>
      <c r="P2005" s="10">
        <v>6.8000000000000007</v>
      </c>
    </row>
    <row r="2006" spans="1:16" x14ac:dyDescent="0.3">
      <c r="A2006" s="3" t="s">
        <v>3368</v>
      </c>
      <c r="B2006">
        <v>5860601</v>
      </c>
      <c r="O2006" s="3" t="s">
        <v>3368</v>
      </c>
      <c r="P2006" s="10">
        <v>7.3</v>
      </c>
    </row>
    <row r="2007" spans="1:16" x14ac:dyDescent="0.3">
      <c r="A2007" s="3" t="s">
        <v>18246</v>
      </c>
      <c r="B2007">
        <v>54872151.600000001</v>
      </c>
      <c r="O2007" s="3" t="s">
        <v>18246</v>
      </c>
      <c r="P2007" s="10">
        <v>6.76</v>
      </c>
    </row>
    <row r="2008" spans="1:16" x14ac:dyDescent="0.3">
      <c r="A2008" s="3" t="s">
        <v>19238</v>
      </c>
      <c r="B2008">
        <v>201634991</v>
      </c>
      <c r="O2008" s="3" t="s">
        <v>19238</v>
      </c>
      <c r="P2008" s="10">
        <v>7.8</v>
      </c>
    </row>
    <row r="2009" spans="1:16" x14ac:dyDescent="0.3">
      <c r="A2009" s="3" t="s">
        <v>16701</v>
      </c>
      <c r="B2009">
        <v>5341098</v>
      </c>
      <c r="O2009" s="3" t="s">
        <v>16701</v>
      </c>
      <c r="P2009" s="10">
        <v>7</v>
      </c>
    </row>
    <row r="2010" spans="1:16" x14ac:dyDescent="0.3">
      <c r="A2010" s="3" t="s">
        <v>7693</v>
      </c>
      <c r="B2010">
        <v>810455</v>
      </c>
      <c r="O2010" s="3" t="s">
        <v>7693</v>
      </c>
      <c r="P2010" s="10">
        <v>7.3</v>
      </c>
    </row>
    <row r="2011" spans="1:16" x14ac:dyDescent="0.3">
      <c r="A2011" s="3" t="s">
        <v>20581</v>
      </c>
      <c r="B2011">
        <v>33109</v>
      </c>
      <c r="O2011" s="3" t="s">
        <v>20581</v>
      </c>
      <c r="P2011" s="10">
        <v>6.6</v>
      </c>
    </row>
    <row r="2012" spans="1:16" x14ac:dyDescent="0.3">
      <c r="A2012" s="3" t="s">
        <v>14089</v>
      </c>
      <c r="B2012">
        <v>11098131</v>
      </c>
      <c r="O2012" s="3" t="s">
        <v>14089</v>
      </c>
      <c r="P2012" s="10">
        <v>7.3</v>
      </c>
    </row>
    <row r="2013" spans="1:16" x14ac:dyDescent="0.3">
      <c r="A2013" s="3" t="s">
        <v>8959</v>
      </c>
      <c r="B2013">
        <v>178000835.84615386</v>
      </c>
      <c r="O2013" s="3" t="s">
        <v>8959</v>
      </c>
      <c r="P2013" s="10">
        <v>6.3846153846153859</v>
      </c>
    </row>
    <row r="2014" spans="1:16" x14ac:dyDescent="0.3">
      <c r="A2014" s="3" t="s">
        <v>17915</v>
      </c>
      <c r="B2014">
        <v>22842887</v>
      </c>
      <c r="O2014" s="3" t="s">
        <v>17915</v>
      </c>
      <c r="P2014" s="10">
        <v>7.2</v>
      </c>
    </row>
    <row r="2015" spans="1:16" x14ac:dyDescent="0.3">
      <c r="A2015" s="3" t="s">
        <v>12605</v>
      </c>
      <c r="B2015">
        <v>12793180.5</v>
      </c>
      <c r="O2015" s="3" t="s">
        <v>12605</v>
      </c>
      <c r="P2015" s="10">
        <v>7.65</v>
      </c>
    </row>
    <row r="2016" spans="1:16" x14ac:dyDescent="0.3">
      <c r="A2016" s="3" t="s">
        <v>6184</v>
      </c>
      <c r="B2016">
        <v>424967620</v>
      </c>
      <c r="O2016" s="3" t="s">
        <v>6184</v>
      </c>
      <c r="P2016" s="10">
        <v>8</v>
      </c>
    </row>
    <row r="2017" spans="1:16" x14ac:dyDescent="0.3">
      <c r="A2017" s="3" t="s">
        <v>6257</v>
      </c>
      <c r="B2017">
        <v>78656813</v>
      </c>
      <c r="O2017" s="3" t="s">
        <v>6257</v>
      </c>
      <c r="P2017" s="10">
        <v>6</v>
      </c>
    </row>
    <row r="2018" spans="1:16" x14ac:dyDescent="0.3">
      <c r="A2018" s="3" t="s">
        <v>9452</v>
      </c>
      <c r="B2018">
        <v>39673807</v>
      </c>
      <c r="O2018" s="3" t="s">
        <v>9452</v>
      </c>
      <c r="P2018" s="10">
        <v>7.5</v>
      </c>
    </row>
    <row r="2019" spans="1:16" x14ac:dyDescent="0.3">
      <c r="A2019" s="3" t="s">
        <v>3681</v>
      </c>
      <c r="B2019">
        <v>277405</v>
      </c>
      <c r="O2019" s="3" t="s">
        <v>3681</v>
      </c>
      <c r="P2019" s="10">
        <v>5.6</v>
      </c>
    </row>
    <row r="2020" spans="1:16" x14ac:dyDescent="0.3">
      <c r="A2020" s="3" t="s">
        <v>9089</v>
      </c>
      <c r="B2020">
        <v>3793614</v>
      </c>
      <c r="O2020" s="3" t="s">
        <v>9089</v>
      </c>
      <c r="P2020" s="10">
        <v>3.4</v>
      </c>
    </row>
    <row r="2021" spans="1:16" x14ac:dyDescent="0.3">
      <c r="A2021" s="3" t="s">
        <v>15667</v>
      </c>
      <c r="B2021">
        <v>1596232</v>
      </c>
      <c r="O2021" s="3" t="s">
        <v>15667</v>
      </c>
      <c r="P2021" s="10">
        <v>1.9</v>
      </c>
    </row>
    <row r="2022" spans="1:16" x14ac:dyDescent="0.3">
      <c r="A2022" s="3" t="s">
        <v>8800</v>
      </c>
      <c r="B2022">
        <v>549213.5</v>
      </c>
      <c r="O2022" s="3" t="s">
        <v>8800</v>
      </c>
      <c r="P2022" s="10">
        <v>6.55</v>
      </c>
    </row>
    <row r="2023" spans="1:16" x14ac:dyDescent="0.3">
      <c r="A2023" s="3" t="s">
        <v>12347</v>
      </c>
      <c r="B2023">
        <v>76585828</v>
      </c>
      <c r="O2023" s="3" t="s">
        <v>12347</v>
      </c>
      <c r="P2023" s="10">
        <v>6.6</v>
      </c>
    </row>
    <row r="2024" spans="1:16" x14ac:dyDescent="0.3">
      <c r="A2024" s="3" t="s">
        <v>12473</v>
      </c>
      <c r="B2024">
        <v>3809226</v>
      </c>
      <c r="O2024" s="3" t="s">
        <v>12473</v>
      </c>
      <c r="P2024" s="10">
        <v>7</v>
      </c>
    </row>
    <row r="2025" spans="1:16" x14ac:dyDescent="0.3">
      <c r="A2025" s="3" t="s">
        <v>8646</v>
      </c>
      <c r="B2025">
        <v>919671</v>
      </c>
      <c r="O2025" s="3" t="s">
        <v>8646</v>
      </c>
      <c r="P2025" s="10">
        <v>6.5</v>
      </c>
    </row>
    <row r="2026" spans="1:16" x14ac:dyDescent="0.3">
      <c r="A2026" s="3" t="s">
        <v>2390</v>
      </c>
      <c r="B2026">
        <v>15726</v>
      </c>
      <c r="O2026" s="3" t="s">
        <v>2390</v>
      </c>
      <c r="P2026" s="10">
        <v>7.4</v>
      </c>
    </row>
    <row r="2027" spans="1:16" x14ac:dyDescent="0.3">
      <c r="A2027" s="3" t="s">
        <v>20609</v>
      </c>
      <c r="B2027">
        <v>2583</v>
      </c>
      <c r="O2027" s="3" t="s">
        <v>20609</v>
      </c>
      <c r="P2027" s="10">
        <v>6.1</v>
      </c>
    </row>
    <row r="2028" spans="1:16" x14ac:dyDescent="0.3">
      <c r="A2028" s="3" t="s">
        <v>4503</v>
      </c>
      <c r="B2028">
        <v>84460846</v>
      </c>
      <c r="O2028" s="3" t="s">
        <v>4503</v>
      </c>
      <c r="P2028" s="10">
        <v>7.4</v>
      </c>
    </row>
    <row r="2029" spans="1:16" x14ac:dyDescent="0.3">
      <c r="A2029" s="3" t="s">
        <v>3245</v>
      </c>
      <c r="B2029">
        <v>65490166</v>
      </c>
      <c r="O2029" s="3" t="s">
        <v>3245</v>
      </c>
      <c r="P2029" s="10">
        <v>5.3</v>
      </c>
    </row>
    <row r="2030" spans="1:16" x14ac:dyDescent="0.3">
      <c r="A2030" s="3" t="s">
        <v>8339</v>
      </c>
      <c r="B2030">
        <v>31969870.666666668</v>
      </c>
      <c r="O2030" s="3" t="s">
        <v>8339</v>
      </c>
      <c r="P2030" s="10">
        <v>5.9666666666666659</v>
      </c>
    </row>
    <row r="2031" spans="1:16" x14ac:dyDescent="0.3">
      <c r="A2031" s="3" t="s">
        <v>5961</v>
      </c>
      <c r="B2031">
        <v>3210509</v>
      </c>
      <c r="O2031" s="3" t="s">
        <v>5961</v>
      </c>
      <c r="P2031" s="10">
        <v>4.8499999999999996</v>
      </c>
    </row>
    <row r="2032" spans="1:16" x14ac:dyDescent="0.3">
      <c r="A2032" s="3" t="s">
        <v>15226</v>
      </c>
      <c r="B2032">
        <v>784604</v>
      </c>
      <c r="O2032" s="3" t="s">
        <v>15226</v>
      </c>
      <c r="P2032" s="10">
        <v>6.1</v>
      </c>
    </row>
    <row r="2033" spans="1:16" x14ac:dyDescent="0.3">
      <c r="A2033" s="3" t="s">
        <v>3897</v>
      </c>
      <c r="B2033">
        <v>21216849.428571429</v>
      </c>
      <c r="O2033" s="3" t="s">
        <v>3897</v>
      </c>
      <c r="P2033" s="10">
        <v>6.242857142857142</v>
      </c>
    </row>
    <row r="2034" spans="1:16" x14ac:dyDescent="0.3">
      <c r="A2034" s="3" t="s">
        <v>16852</v>
      </c>
      <c r="B2034">
        <v>69432527</v>
      </c>
      <c r="O2034" s="3" t="s">
        <v>16852</v>
      </c>
      <c r="P2034" s="10">
        <v>5.7</v>
      </c>
    </row>
    <row r="2035" spans="1:16" x14ac:dyDescent="0.3">
      <c r="A2035" s="3" t="s">
        <v>14743</v>
      </c>
      <c r="B2035">
        <v>454026</v>
      </c>
      <c r="O2035" s="3" t="s">
        <v>14743</v>
      </c>
      <c r="P2035" s="10">
        <v>7.3</v>
      </c>
    </row>
    <row r="2036" spans="1:16" x14ac:dyDescent="0.3">
      <c r="A2036" s="3" t="s">
        <v>2496</v>
      </c>
      <c r="B2036">
        <v>21058033</v>
      </c>
      <c r="O2036" s="3" t="s">
        <v>2496</v>
      </c>
      <c r="P2036" s="10">
        <v>3.8</v>
      </c>
    </row>
    <row r="2037" spans="1:16" x14ac:dyDescent="0.3">
      <c r="A2037" s="3" t="s">
        <v>7913</v>
      </c>
      <c r="B2037">
        <v>245229366.40000001</v>
      </c>
      <c r="O2037" s="3" t="s">
        <v>7913</v>
      </c>
      <c r="P2037" s="10">
        <v>6.7799999999999994</v>
      </c>
    </row>
    <row r="2038" spans="1:16" x14ac:dyDescent="0.3">
      <c r="A2038" s="3" t="s">
        <v>2014</v>
      </c>
      <c r="B2038">
        <v>78156032.583333328</v>
      </c>
      <c r="O2038" s="3" t="s">
        <v>2014</v>
      </c>
      <c r="P2038" s="10">
        <v>6.1749999999999998</v>
      </c>
    </row>
    <row r="2039" spans="1:16" x14ac:dyDescent="0.3">
      <c r="A2039" s="3" t="s">
        <v>13934</v>
      </c>
      <c r="B2039">
        <v>147197387</v>
      </c>
      <c r="O2039" s="3" t="s">
        <v>13934</v>
      </c>
      <c r="P2039" s="10">
        <v>7</v>
      </c>
    </row>
    <row r="2040" spans="1:16" x14ac:dyDescent="0.3">
      <c r="A2040" s="3" t="s">
        <v>3618</v>
      </c>
      <c r="B2040">
        <v>930211</v>
      </c>
      <c r="O2040" s="3" t="s">
        <v>3618</v>
      </c>
      <c r="P2040" s="10">
        <v>5.6</v>
      </c>
    </row>
    <row r="2041" spans="1:16" x14ac:dyDescent="0.3">
      <c r="A2041" s="3" t="s">
        <v>21348</v>
      </c>
      <c r="B2041">
        <v>430051293</v>
      </c>
      <c r="O2041" s="3" t="s">
        <v>21348</v>
      </c>
      <c r="P2041" s="10">
        <v>6.5</v>
      </c>
    </row>
    <row r="2042" spans="1:16" x14ac:dyDescent="0.3">
      <c r="A2042" s="3" t="s">
        <v>16599</v>
      </c>
      <c r="B2042">
        <v>49066324</v>
      </c>
      <c r="O2042" s="3" t="s">
        <v>16599</v>
      </c>
      <c r="P2042" s="10">
        <v>5.8999999999999995</v>
      </c>
    </row>
    <row r="2043" spans="1:16" x14ac:dyDescent="0.3">
      <c r="A2043" s="3" t="s">
        <v>17856</v>
      </c>
      <c r="B2043">
        <v>13090471</v>
      </c>
      <c r="O2043" s="3" t="s">
        <v>17856</v>
      </c>
      <c r="P2043" s="10">
        <v>7</v>
      </c>
    </row>
    <row r="2044" spans="1:16" x14ac:dyDescent="0.3">
      <c r="A2044" s="3" t="s">
        <v>17762</v>
      </c>
      <c r="B2044">
        <v>7152152</v>
      </c>
      <c r="O2044" s="3" t="s">
        <v>17762</v>
      </c>
      <c r="P2044" s="10">
        <v>7.1</v>
      </c>
    </row>
    <row r="2045" spans="1:16" x14ac:dyDescent="0.3">
      <c r="A2045" s="3" t="s">
        <v>13160</v>
      </c>
      <c r="B2045">
        <v>49413422.571428575</v>
      </c>
      <c r="O2045" s="3" t="s">
        <v>13160</v>
      </c>
      <c r="P2045" s="10">
        <v>6.8142857142857149</v>
      </c>
    </row>
    <row r="2046" spans="1:16" x14ac:dyDescent="0.3">
      <c r="A2046" s="3" t="s">
        <v>7711</v>
      </c>
      <c r="B2046">
        <v>8041049</v>
      </c>
      <c r="O2046" s="3" t="s">
        <v>7711</v>
      </c>
      <c r="P2046" s="10">
        <v>6</v>
      </c>
    </row>
    <row r="2047" spans="1:16" x14ac:dyDescent="0.3">
      <c r="A2047" s="3" t="s">
        <v>3208</v>
      </c>
      <c r="B2047">
        <v>108514938.16666667</v>
      </c>
      <c r="O2047" s="3" t="s">
        <v>3208</v>
      </c>
      <c r="P2047" s="10">
        <v>5.5666666666666664</v>
      </c>
    </row>
    <row r="2048" spans="1:16" x14ac:dyDescent="0.3">
      <c r="A2048" s="3" t="s">
        <v>13785</v>
      </c>
      <c r="B2048">
        <v>1635056</v>
      </c>
      <c r="O2048" s="3" t="s">
        <v>13785</v>
      </c>
      <c r="P2048" s="10">
        <v>7.3</v>
      </c>
    </row>
    <row r="2049" spans="1:16" x14ac:dyDescent="0.3">
      <c r="A2049" s="3" t="s">
        <v>719</v>
      </c>
      <c r="B2049">
        <v>5672031</v>
      </c>
      <c r="O2049" s="3" t="s">
        <v>719</v>
      </c>
      <c r="P2049" s="10">
        <v>6.3</v>
      </c>
    </row>
    <row r="2050" spans="1:16" x14ac:dyDescent="0.3">
      <c r="A2050" s="3" t="s">
        <v>294</v>
      </c>
      <c r="B2050">
        <v>2835896.5</v>
      </c>
      <c r="O2050" s="3" t="s">
        <v>294</v>
      </c>
      <c r="P2050" s="10">
        <v>6.15</v>
      </c>
    </row>
    <row r="2051" spans="1:16" x14ac:dyDescent="0.3">
      <c r="A2051" s="3" t="s">
        <v>2414</v>
      </c>
      <c r="B2051">
        <v>1393501</v>
      </c>
      <c r="O2051" s="3" t="s">
        <v>2414</v>
      </c>
      <c r="P2051" s="10">
        <v>5.2</v>
      </c>
    </row>
    <row r="2052" spans="1:16" x14ac:dyDescent="0.3">
      <c r="A2052" s="3" t="s">
        <v>9822</v>
      </c>
      <c r="B2052">
        <v>14059077</v>
      </c>
      <c r="O2052" s="3" t="s">
        <v>9822</v>
      </c>
      <c r="P2052" s="10">
        <v>6.5</v>
      </c>
    </row>
    <row r="2053" spans="1:16" x14ac:dyDescent="0.3">
      <c r="A2053" s="3" t="s">
        <v>6912</v>
      </c>
      <c r="B2053">
        <v>11749595</v>
      </c>
      <c r="O2053" s="3" t="s">
        <v>6912</v>
      </c>
      <c r="P2053" s="10">
        <v>7.2</v>
      </c>
    </row>
    <row r="2054" spans="1:16" x14ac:dyDescent="0.3">
      <c r="A2054" s="3" t="s">
        <v>430</v>
      </c>
      <c r="B2054">
        <v>59167</v>
      </c>
      <c r="O2054" s="3" t="s">
        <v>430</v>
      </c>
      <c r="P2054" s="10">
        <v>4</v>
      </c>
    </row>
    <row r="2055" spans="1:16" x14ac:dyDescent="0.3">
      <c r="A2055" s="3" t="s">
        <v>317</v>
      </c>
      <c r="B2055">
        <v>26490815.5</v>
      </c>
      <c r="O2055" s="3" t="s">
        <v>317</v>
      </c>
      <c r="P2055" s="10">
        <v>6.56</v>
      </c>
    </row>
    <row r="2056" spans="1:16" x14ac:dyDescent="0.3">
      <c r="A2056" s="3" t="s">
        <v>2640</v>
      </c>
      <c r="B2056">
        <v>28031493</v>
      </c>
      <c r="O2056" s="3" t="s">
        <v>2640</v>
      </c>
      <c r="P2056" s="10">
        <v>6.05</v>
      </c>
    </row>
    <row r="2057" spans="1:16" x14ac:dyDescent="0.3">
      <c r="A2057" s="3" t="s">
        <v>13162</v>
      </c>
      <c r="B2057">
        <v>180302007</v>
      </c>
      <c r="O2057" s="3" t="s">
        <v>13162</v>
      </c>
      <c r="P2057" s="10">
        <v>6.7</v>
      </c>
    </row>
    <row r="2058" spans="1:16" x14ac:dyDescent="0.3">
      <c r="A2058" s="3" t="s">
        <v>15611</v>
      </c>
      <c r="B2058">
        <v>188126</v>
      </c>
      <c r="O2058" s="3" t="s">
        <v>15611</v>
      </c>
      <c r="P2058" s="10">
        <v>6.6</v>
      </c>
    </row>
    <row r="2059" spans="1:16" x14ac:dyDescent="0.3">
      <c r="A2059" s="3" t="s">
        <v>9034</v>
      </c>
      <c r="B2059">
        <v>28946127</v>
      </c>
      <c r="O2059" s="3" t="s">
        <v>9034</v>
      </c>
      <c r="P2059" s="10">
        <v>6.7</v>
      </c>
    </row>
    <row r="2060" spans="1:16" x14ac:dyDescent="0.3">
      <c r="A2060" s="3" t="s">
        <v>10443</v>
      </c>
      <c r="B2060">
        <v>76001869.857142851</v>
      </c>
      <c r="O2060" s="3" t="s">
        <v>10443</v>
      </c>
      <c r="P2060" s="10">
        <v>5.9857142857142867</v>
      </c>
    </row>
    <row r="2061" spans="1:16" x14ac:dyDescent="0.3">
      <c r="A2061" s="3" t="s">
        <v>16340</v>
      </c>
      <c r="B2061">
        <v>5102705</v>
      </c>
      <c r="O2061" s="3" t="s">
        <v>16340</v>
      </c>
      <c r="P2061" s="10">
        <v>7.6</v>
      </c>
    </row>
    <row r="2062" spans="1:16" x14ac:dyDescent="0.3">
      <c r="A2062" s="3" t="s">
        <v>5097</v>
      </c>
      <c r="B2062">
        <v>6056912</v>
      </c>
      <c r="O2062" s="3" t="s">
        <v>5097</v>
      </c>
      <c r="P2062" s="10">
        <v>7.2</v>
      </c>
    </row>
    <row r="2063" spans="1:16" x14ac:dyDescent="0.3">
      <c r="A2063" s="3" t="s">
        <v>7458</v>
      </c>
      <c r="B2063">
        <v>23942983.5</v>
      </c>
      <c r="O2063" s="3" t="s">
        <v>7458</v>
      </c>
      <c r="P2063" s="10">
        <v>4.875</v>
      </c>
    </row>
    <row r="2064" spans="1:16" x14ac:dyDescent="0.3">
      <c r="A2064" s="3" t="s">
        <v>17101</v>
      </c>
      <c r="B2064">
        <v>22926076</v>
      </c>
      <c r="O2064" s="3" t="s">
        <v>17101</v>
      </c>
      <c r="P2064" s="10">
        <v>8.3000000000000007</v>
      </c>
    </row>
    <row r="2065" spans="1:16" x14ac:dyDescent="0.3">
      <c r="A2065" s="3" t="s">
        <v>11814</v>
      </c>
      <c r="B2065">
        <v>7640680</v>
      </c>
      <c r="O2065" s="3" t="s">
        <v>11814</v>
      </c>
      <c r="P2065" s="10">
        <v>7.1</v>
      </c>
    </row>
    <row r="2066" spans="1:16" x14ac:dyDescent="0.3">
      <c r="A2066" s="3" t="s">
        <v>3513</v>
      </c>
      <c r="B2066">
        <v>5274</v>
      </c>
      <c r="O2066" s="3" t="s">
        <v>3513</v>
      </c>
      <c r="P2066" s="10">
        <v>7.7</v>
      </c>
    </row>
    <row r="2067" spans="1:16" x14ac:dyDescent="0.3">
      <c r="A2067" s="3" t="s">
        <v>4117</v>
      </c>
      <c r="B2067">
        <v>2063688</v>
      </c>
      <c r="O2067" s="3" t="s">
        <v>4117</v>
      </c>
      <c r="P2067" s="10">
        <v>7.8</v>
      </c>
    </row>
    <row r="2068" spans="1:16" x14ac:dyDescent="0.3">
      <c r="A2068" s="3" t="s">
        <v>6898</v>
      </c>
      <c r="B2068">
        <v>34526821.399999999</v>
      </c>
      <c r="O2068" s="3" t="s">
        <v>6898</v>
      </c>
      <c r="P2068" s="10">
        <v>6.68</v>
      </c>
    </row>
    <row r="2069" spans="1:16" x14ac:dyDescent="0.3">
      <c r="A2069" s="3" t="s">
        <v>7245</v>
      </c>
      <c r="B2069">
        <v>13490011.333333334</v>
      </c>
      <c r="O2069" s="3" t="s">
        <v>7245</v>
      </c>
      <c r="P2069" s="10">
        <v>5.5666666666666664</v>
      </c>
    </row>
    <row r="2070" spans="1:16" x14ac:dyDescent="0.3">
      <c r="A2070" s="3" t="s">
        <v>16063</v>
      </c>
      <c r="B2070">
        <v>31198531</v>
      </c>
      <c r="O2070" s="3" t="s">
        <v>16063</v>
      </c>
      <c r="P2070" s="10">
        <v>5.6</v>
      </c>
    </row>
    <row r="2071" spans="1:16" x14ac:dyDescent="0.3">
      <c r="A2071" s="3" t="s">
        <v>940</v>
      </c>
      <c r="B2071">
        <v>20205757</v>
      </c>
      <c r="O2071" s="3" t="s">
        <v>940</v>
      </c>
      <c r="P2071" s="10">
        <v>2.9</v>
      </c>
    </row>
    <row r="2072" spans="1:16" x14ac:dyDescent="0.3">
      <c r="A2072" s="3" t="s">
        <v>18672</v>
      </c>
      <c r="B2072">
        <v>41898409</v>
      </c>
      <c r="O2072" s="3" t="s">
        <v>18672</v>
      </c>
      <c r="P2072" s="10">
        <v>6.2</v>
      </c>
    </row>
    <row r="2073" spans="1:16" x14ac:dyDescent="0.3">
      <c r="A2073" s="3" t="s">
        <v>21549</v>
      </c>
      <c r="B2073">
        <v>210091</v>
      </c>
      <c r="O2073" s="3" t="s">
        <v>21549</v>
      </c>
      <c r="P2073" s="10">
        <v>6.2</v>
      </c>
    </row>
    <row r="2074" spans="1:16" x14ac:dyDescent="0.3">
      <c r="A2074" s="3" t="s">
        <v>4996</v>
      </c>
      <c r="B2074">
        <v>1674241.5</v>
      </c>
      <c r="O2074" s="3" t="s">
        <v>4996</v>
      </c>
      <c r="P2074" s="10">
        <v>7.3000000000000007</v>
      </c>
    </row>
    <row r="2075" spans="1:16" x14ac:dyDescent="0.3">
      <c r="A2075" s="3" t="s">
        <v>6682</v>
      </c>
      <c r="B2075">
        <v>3488161.3333333335</v>
      </c>
      <c r="O2075" s="3" t="s">
        <v>6682</v>
      </c>
      <c r="P2075" s="10">
        <v>6.5333333333333341</v>
      </c>
    </row>
    <row r="2076" spans="1:16" x14ac:dyDescent="0.3">
      <c r="A2076" s="3" t="s">
        <v>1537</v>
      </c>
      <c r="B2076">
        <v>20653717</v>
      </c>
      <c r="O2076" s="3" t="s">
        <v>1537</v>
      </c>
      <c r="P2076" s="10">
        <v>7.9</v>
      </c>
    </row>
    <row r="2077" spans="1:16" x14ac:dyDescent="0.3">
      <c r="A2077" s="3" t="s">
        <v>3169</v>
      </c>
      <c r="B2077">
        <v>20205757</v>
      </c>
      <c r="O2077" s="3" t="s">
        <v>3169</v>
      </c>
      <c r="P2077" s="10">
        <v>6.6</v>
      </c>
    </row>
    <row r="2078" spans="1:16" x14ac:dyDescent="0.3">
      <c r="A2078" s="3" t="s">
        <v>260</v>
      </c>
      <c r="B2078">
        <v>4868369</v>
      </c>
      <c r="O2078" s="3" t="s">
        <v>260</v>
      </c>
      <c r="P2078" s="10">
        <v>5.55</v>
      </c>
    </row>
    <row r="2079" spans="1:16" x14ac:dyDescent="0.3">
      <c r="A2079" s="3" t="s">
        <v>1930</v>
      </c>
      <c r="B2079">
        <v>806477.5</v>
      </c>
      <c r="O2079" s="3" t="s">
        <v>1930</v>
      </c>
      <c r="P2079" s="10">
        <v>5.8000000000000007</v>
      </c>
    </row>
    <row r="2080" spans="1:16" x14ac:dyDescent="0.3">
      <c r="A2080" s="3" t="s">
        <v>13022</v>
      </c>
      <c r="B2080">
        <v>36985907</v>
      </c>
      <c r="O2080" s="3" t="s">
        <v>13022</v>
      </c>
      <c r="P2080" s="10">
        <v>6.1999999999999993</v>
      </c>
    </row>
    <row r="2081" spans="1:16" x14ac:dyDescent="0.3">
      <c r="A2081" s="3" t="s">
        <v>5541</v>
      </c>
      <c r="B2081">
        <v>1869417</v>
      </c>
      <c r="O2081" s="3" t="s">
        <v>5541</v>
      </c>
      <c r="P2081" s="10">
        <v>5.4</v>
      </c>
    </row>
    <row r="2082" spans="1:16" x14ac:dyDescent="0.3">
      <c r="A2082" s="3" t="s">
        <v>9840</v>
      </c>
      <c r="B2082">
        <v>9161691</v>
      </c>
      <c r="O2082" s="3" t="s">
        <v>9840</v>
      </c>
      <c r="P2082" s="10">
        <v>7</v>
      </c>
    </row>
    <row r="2083" spans="1:16" x14ac:dyDescent="0.3">
      <c r="A2083" s="3" t="s">
        <v>1126</v>
      </c>
      <c r="B2083">
        <v>2752011.5</v>
      </c>
      <c r="O2083" s="3" t="s">
        <v>1126</v>
      </c>
      <c r="P2083" s="10">
        <v>5.9</v>
      </c>
    </row>
    <row r="2084" spans="1:16" x14ac:dyDescent="0.3">
      <c r="A2084" s="3" t="s">
        <v>7211</v>
      </c>
      <c r="B2084">
        <v>20205757</v>
      </c>
      <c r="O2084" s="3" t="s">
        <v>7211</v>
      </c>
      <c r="P2084" s="10">
        <v>6.8</v>
      </c>
    </row>
    <row r="2085" spans="1:16" x14ac:dyDescent="0.3">
      <c r="A2085" s="3" t="s">
        <v>2057</v>
      </c>
      <c r="B2085">
        <v>14568989</v>
      </c>
      <c r="O2085" s="3" t="s">
        <v>2057</v>
      </c>
      <c r="P2085" s="10">
        <v>5.6</v>
      </c>
    </row>
    <row r="2086" spans="1:16" x14ac:dyDescent="0.3">
      <c r="A2086" s="3" t="s">
        <v>1654</v>
      </c>
      <c r="B2086">
        <v>2082215</v>
      </c>
      <c r="O2086" s="3" t="s">
        <v>1654</v>
      </c>
      <c r="P2086" s="10">
        <v>4.7</v>
      </c>
    </row>
    <row r="2087" spans="1:16" x14ac:dyDescent="0.3">
      <c r="A2087" s="3" t="s">
        <v>2220</v>
      </c>
      <c r="B2087">
        <v>20205757</v>
      </c>
      <c r="O2087" s="3" t="s">
        <v>2220</v>
      </c>
      <c r="P2087" s="10">
        <v>4.2</v>
      </c>
    </row>
    <row r="2088" spans="1:16" x14ac:dyDescent="0.3">
      <c r="A2088" s="3" t="s">
        <v>645</v>
      </c>
      <c r="B2088">
        <v>14110013</v>
      </c>
      <c r="O2088" s="3" t="s">
        <v>645</v>
      </c>
      <c r="P2088" s="10">
        <v>6.7</v>
      </c>
    </row>
    <row r="2089" spans="1:16" x14ac:dyDescent="0.3">
      <c r="A2089" s="3" t="s">
        <v>12619</v>
      </c>
      <c r="B2089">
        <v>676111</v>
      </c>
      <c r="O2089" s="3" t="s">
        <v>12619</v>
      </c>
      <c r="P2089" s="10">
        <v>7.6</v>
      </c>
    </row>
    <row r="2090" spans="1:16" x14ac:dyDescent="0.3">
      <c r="A2090" s="3" t="s">
        <v>254</v>
      </c>
      <c r="B2090">
        <v>9347925.1999999993</v>
      </c>
      <c r="O2090" s="3" t="s">
        <v>254</v>
      </c>
      <c r="P2090" s="10">
        <v>6.38</v>
      </c>
    </row>
    <row r="2091" spans="1:16" x14ac:dyDescent="0.3">
      <c r="A2091" s="3" t="s">
        <v>14118</v>
      </c>
      <c r="B2091">
        <v>194137091</v>
      </c>
      <c r="O2091" s="3" t="s">
        <v>14118</v>
      </c>
      <c r="P2091" s="10">
        <v>7.4</v>
      </c>
    </row>
    <row r="2092" spans="1:16" x14ac:dyDescent="0.3">
      <c r="A2092" s="3" t="s">
        <v>18042</v>
      </c>
      <c r="B2092">
        <v>4806423</v>
      </c>
      <c r="O2092" s="3" t="s">
        <v>18042</v>
      </c>
      <c r="P2092" s="10">
        <v>7.1</v>
      </c>
    </row>
    <row r="2093" spans="1:16" x14ac:dyDescent="0.3">
      <c r="A2093" s="3" t="s">
        <v>374</v>
      </c>
      <c r="B2093">
        <v>9876674.5</v>
      </c>
      <c r="O2093" s="3" t="s">
        <v>374</v>
      </c>
      <c r="P2093" s="10">
        <v>5.05</v>
      </c>
    </row>
    <row r="2094" spans="1:16" x14ac:dyDescent="0.3">
      <c r="A2094" s="3" t="s">
        <v>1698</v>
      </c>
      <c r="B2094">
        <v>16478265</v>
      </c>
      <c r="O2094" s="3" t="s">
        <v>1698</v>
      </c>
      <c r="P2094" s="10">
        <v>5.5</v>
      </c>
    </row>
    <row r="2095" spans="1:16" x14ac:dyDescent="0.3">
      <c r="A2095" s="3" t="s">
        <v>1151</v>
      </c>
      <c r="B2095">
        <v>3535355</v>
      </c>
      <c r="O2095" s="3" t="s">
        <v>1151</v>
      </c>
      <c r="P2095" s="10">
        <v>6.65</v>
      </c>
    </row>
    <row r="2096" spans="1:16" x14ac:dyDescent="0.3">
      <c r="A2096" s="3" t="s">
        <v>1783</v>
      </c>
      <c r="B2096">
        <v>17570772.125</v>
      </c>
      <c r="O2096" s="3" t="s">
        <v>1783</v>
      </c>
      <c r="P2096" s="10">
        <v>6.375</v>
      </c>
    </row>
    <row r="2097" spans="1:16" x14ac:dyDescent="0.3">
      <c r="A2097" s="3" t="s">
        <v>4743</v>
      </c>
      <c r="B2097">
        <v>540000</v>
      </c>
      <c r="O2097" s="3" t="s">
        <v>4743</v>
      </c>
      <c r="P2097" s="10">
        <v>5.9</v>
      </c>
    </row>
    <row r="2098" spans="1:16" x14ac:dyDescent="0.3">
      <c r="A2098" s="3" t="s">
        <v>4817</v>
      </c>
      <c r="B2098">
        <v>1192322</v>
      </c>
      <c r="O2098" s="3" t="s">
        <v>4817</v>
      </c>
      <c r="P2098" s="10">
        <v>7.4</v>
      </c>
    </row>
    <row r="2099" spans="1:16" x14ac:dyDescent="0.3">
      <c r="A2099" s="3" t="s">
        <v>9014</v>
      </c>
      <c r="B2099">
        <v>222559</v>
      </c>
      <c r="O2099" s="3" t="s">
        <v>9014</v>
      </c>
      <c r="P2099" s="10">
        <v>7.2</v>
      </c>
    </row>
    <row r="2100" spans="1:16" x14ac:dyDescent="0.3">
      <c r="A2100" s="3" t="s">
        <v>11582</v>
      </c>
      <c r="B2100">
        <v>23792769.5</v>
      </c>
      <c r="O2100" s="3" t="s">
        <v>11582</v>
      </c>
      <c r="P2100" s="10">
        <v>7.1875</v>
      </c>
    </row>
    <row r="2101" spans="1:16" x14ac:dyDescent="0.3">
      <c r="A2101" s="3" t="s">
        <v>6033</v>
      </c>
      <c r="B2101">
        <v>1730856</v>
      </c>
      <c r="O2101" s="3" t="s">
        <v>6033</v>
      </c>
      <c r="P2101" s="10">
        <v>7.6</v>
      </c>
    </row>
    <row r="2102" spans="1:16" x14ac:dyDescent="0.3">
      <c r="A2102" s="3" t="s">
        <v>10181</v>
      </c>
      <c r="B2102">
        <v>6955</v>
      </c>
      <c r="O2102" s="3" t="s">
        <v>10181</v>
      </c>
      <c r="P2102" s="10">
        <v>7.4</v>
      </c>
    </row>
    <row r="2103" spans="1:16" x14ac:dyDescent="0.3">
      <c r="A2103" s="3" t="s">
        <v>4459</v>
      </c>
      <c r="B2103">
        <v>13019063</v>
      </c>
      <c r="O2103" s="3" t="s">
        <v>4459</v>
      </c>
      <c r="P2103" s="10">
        <v>8.5</v>
      </c>
    </row>
    <row r="2104" spans="1:16" x14ac:dyDescent="0.3">
      <c r="A2104" s="3" t="s">
        <v>1513</v>
      </c>
      <c r="B2104">
        <v>7742636</v>
      </c>
      <c r="O2104" s="3" t="s">
        <v>1513</v>
      </c>
      <c r="P2104" s="10">
        <v>5.86</v>
      </c>
    </row>
    <row r="2105" spans="1:16" x14ac:dyDescent="0.3">
      <c r="A2105" s="3" t="s">
        <v>1799</v>
      </c>
      <c r="B2105">
        <v>1223200</v>
      </c>
      <c r="O2105" s="3" t="s">
        <v>1799</v>
      </c>
      <c r="P2105" s="10">
        <v>3</v>
      </c>
    </row>
    <row r="2106" spans="1:16" x14ac:dyDescent="0.3">
      <c r="A2106" s="3" t="s">
        <v>4686</v>
      </c>
      <c r="B2106">
        <v>131744160.8</v>
      </c>
      <c r="O2106" s="3" t="s">
        <v>4686</v>
      </c>
      <c r="P2106" s="10">
        <v>6.3266666666666671</v>
      </c>
    </row>
    <row r="2107" spans="1:16" x14ac:dyDescent="0.3">
      <c r="A2107" s="3" t="s">
        <v>11154</v>
      </c>
      <c r="B2107">
        <v>37561283.25</v>
      </c>
      <c r="O2107" s="3" t="s">
        <v>11154</v>
      </c>
      <c r="P2107" s="10">
        <v>6.1250000000000009</v>
      </c>
    </row>
    <row r="2108" spans="1:16" x14ac:dyDescent="0.3">
      <c r="A2108" s="3" t="s">
        <v>2822</v>
      </c>
      <c r="B2108">
        <v>24468550</v>
      </c>
      <c r="O2108" s="3" t="s">
        <v>2822</v>
      </c>
      <c r="P2108" s="10">
        <v>6.9</v>
      </c>
    </row>
    <row r="2109" spans="1:16" x14ac:dyDescent="0.3">
      <c r="A2109" s="3" t="s">
        <v>19343</v>
      </c>
      <c r="B2109">
        <v>94804983.333333328</v>
      </c>
      <c r="O2109" s="3" t="s">
        <v>19343</v>
      </c>
      <c r="P2109" s="10">
        <v>7.1333333333333329</v>
      </c>
    </row>
    <row r="2110" spans="1:16" x14ac:dyDescent="0.3">
      <c r="A2110" s="3" t="s">
        <v>8650</v>
      </c>
      <c r="B2110">
        <v>171082</v>
      </c>
      <c r="O2110" s="3" t="s">
        <v>8650</v>
      </c>
      <c r="P2110" s="10">
        <v>8.1</v>
      </c>
    </row>
    <row r="2111" spans="1:16" x14ac:dyDescent="0.3">
      <c r="A2111" s="3" t="s">
        <v>13074</v>
      </c>
      <c r="B2111">
        <v>13200241</v>
      </c>
      <c r="O2111" s="3" t="s">
        <v>13074</v>
      </c>
      <c r="P2111" s="10">
        <v>7.9</v>
      </c>
    </row>
    <row r="2112" spans="1:16" x14ac:dyDescent="0.3">
      <c r="A2112" s="3" t="s">
        <v>2172</v>
      </c>
      <c r="B2112">
        <v>28305454</v>
      </c>
      <c r="O2112" s="3" t="s">
        <v>2172</v>
      </c>
      <c r="P2112" s="10">
        <v>5.333333333333333</v>
      </c>
    </row>
    <row r="2113" spans="1:16" x14ac:dyDescent="0.3">
      <c r="A2113" s="3" t="s">
        <v>19618</v>
      </c>
      <c r="B2113">
        <v>73256266</v>
      </c>
      <c r="O2113" s="3" t="s">
        <v>19618</v>
      </c>
      <c r="P2113" s="10">
        <v>6.5</v>
      </c>
    </row>
    <row r="2114" spans="1:16" x14ac:dyDescent="0.3">
      <c r="A2114" s="3" t="s">
        <v>8729</v>
      </c>
      <c r="B2114">
        <v>941414</v>
      </c>
      <c r="O2114" s="3" t="s">
        <v>8729</v>
      </c>
      <c r="P2114" s="10">
        <v>6.8</v>
      </c>
    </row>
    <row r="2115" spans="1:16" x14ac:dyDescent="0.3">
      <c r="A2115" s="3" t="s">
        <v>13560</v>
      </c>
      <c r="B2115">
        <v>50650767.333333336</v>
      </c>
      <c r="O2115" s="3" t="s">
        <v>13560</v>
      </c>
      <c r="P2115" s="10">
        <v>5.5333333333333341</v>
      </c>
    </row>
    <row r="2116" spans="1:16" x14ac:dyDescent="0.3">
      <c r="A2116" s="3" t="s">
        <v>15955</v>
      </c>
      <c r="B2116">
        <v>309208309</v>
      </c>
      <c r="O2116" s="3" t="s">
        <v>15955</v>
      </c>
      <c r="P2116" s="10">
        <v>7.6</v>
      </c>
    </row>
    <row r="2117" spans="1:16" x14ac:dyDescent="0.3">
      <c r="A2117" s="3" t="s">
        <v>17866</v>
      </c>
      <c r="B2117">
        <v>78980626</v>
      </c>
      <c r="O2117" s="3" t="s">
        <v>17866</v>
      </c>
      <c r="P2117" s="10">
        <v>6.3</v>
      </c>
    </row>
    <row r="2118" spans="1:16" x14ac:dyDescent="0.3">
      <c r="A2118" s="3" t="s">
        <v>13292</v>
      </c>
      <c r="B2118">
        <v>34883010</v>
      </c>
      <c r="O2118" s="3" t="s">
        <v>13292</v>
      </c>
      <c r="P2118" s="10">
        <v>7.6</v>
      </c>
    </row>
    <row r="2119" spans="1:16" x14ac:dyDescent="0.3">
      <c r="A2119" s="3" t="s">
        <v>11972</v>
      </c>
      <c r="B2119">
        <v>14866015</v>
      </c>
      <c r="O2119" s="3" t="s">
        <v>11972</v>
      </c>
      <c r="P2119" s="10">
        <v>5.5</v>
      </c>
    </row>
    <row r="2120" spans="1:16" x14ac:dyDescent="0.3">
      <c r="A2120" s="3" t="s">
        <v>13942</v>
      </c>
      <c r="B2120">
        <v>88281840.75</v>
      </c>
      <c r="O2120" s="3" t="s">
        <v>13942</v>
      </c>
      <c r="P2120" s="10">
        <v>6.2750000000000004</v>
      </c>
    </row>
    <row r="2121" spans="1:16" x14ac:dyDescent="0.3">
      <c r="A2121" s="3" t="s">
        <v>19032</v>
      </c>
      <c r="B2121">
        <v>54985</v>
      </c>
      <c r="O2121" s="3" t="s">
        <v>19032</v>
      </c>
      <c r="P2121" s="10">
        <v>4.8</v>
      </c>
    </row>
    <row r="2122" spans="1:16" x14ac:dyDescent="0.3">
      <c r="A2122" s="3" t="s">
        <v>15217</v>
      </c>
      <c r="B2122">
        <v>7766240</v>
      </c>
      <c r="O2122" s="3" t="s">
        <v>15217</v>
      </c>
      <c r="P2122" s="10">
        <v>5.9</v>
      </c>
    </row>
    <row r="2123" spans="1:16" x14ac:dyDescent="0.3">
      <c r="A2123" s="3" t="s">
        <v>2093</v>
      </c>
      <c r="B2123">
        <v>21689062</v>
      </c>
      <c r="O2123" s="3" t="s">
        <v>2093</v>
      </c>
      <c r="P2123" s="10">
        <v>5.9</v>
      </c>
    </row>
    <row r="2124" spans="1:16" x14ac:dyDescent="0.3">
      <c r="A2124" s="3" t="s">
        <v>9932</v>
      </c>
      <c r="B2124">
        <v>14494221.833333334</v>
      </c>
      <c r="O2124" s="3" t="s">
        <v>9932</v>
      </c>
      <c r="P2124" s="10">
        <v>6.5166666666666666</v>
      </c>
    </row>
    <row r="2125" spans="1:16" x14ac:dyDescent="0.3">
      <c r="A2125" s="3" t="s">
        <v>10333</v>
      </c>
      <c r="B2125">
        <v>52639958.25</v>
      </c>
      <c r="O2125" s="3" t="s">
        <v>10333</v>
      </c>
      <c r="P2125" s="10">
        <v>6.6749999999999998</v>
      </c>
    </row>
    <row r="2126" spans="1:16" x14ac:dyDescent="0.3">
      <c r="A2126" s="3" t="s">
        <v>2266</v>
      </c>
      <c r="B2126">
        <v>16595791</v>
      </c>
      <c r="O2126" s="3" t="s">
        <v>2266</v>
      </c>
      <c r="P2126" s="10">
        <v>6.5</v>
      </c>
    </row>
    <row r="2127" spans="1:16" x14ac:dyDescent="0.3">
      <c r="A2127" s="3" t="s">
        <v>11329</v>
      </c>
      <c r="B2127">
        <v>940944</v>
      </c>
      <c r="O2127" s="3" t="s">
        <v>11329</v>
      </c>
      <c r="P2127" s="10">
        <v>4.5</v>
      </c>
    </row>
    <row r="2128" spans="1:16" x14ac:dyDescent="0.3">
      <c r="A2128" s="3" t="s">
        <v>16109</v>
      </c>
      <c r="B2128">
        <v>61601280</v>
      </c>
      <c r="O2128" s="3" t="s">
        <v>16109</v>
      </c>
      <c r="P2128" s="10">
        <v>6.3</v>
      </c>
    </row>
    <row r="2129" spans="1:16" x14ac:dyDescent="0.3">
      <c r="A2129" s="3" t="s">
        <v>1415</v>
      </c>
      <c r="B2129">
        <v>22440</v>
      </c>
      <c r="O2129" s="3" t="s">
        <v>1415</v>
      </c>
      <c r="P2129" s="10">
        <v>5.8</v>
      </c>
    </row>
    <row r="2130" spans="1:16" x14ac:dyDescent="0.3">
      <c r="A2130" s="3" t="s">
        <v>15601</v>
      </c>
      <c r="B2130">
        <v>4615776.5</v>
      </c>
      <c r="O2130" s="3" t="s">
        <v>15601</v>
      </c>
      <c r="P2130" s="10">
        <v>6.45</v>
      </c>
    </row>
    <row r="2131" spans="1:16" x14ac:dyDescent="0.3">
      <c r="A2131" s="3" t="s">
        <v>16875</v>
      </c>
      <c r="B2131">
        <v>434862</v>
      </c>
      <c r="O2131" s="3" t="s">
        <v>16875</v>
      </c>
      <c r="P2131" s="10">
        <v>8.1999999999999993</v>
      </c>
    </row>
    <row r="2132" spans="1:16" x14ac:dyDescent="0.3">
      <c r="A2132" s="3" t="s">
        <v>8017</v>
      </c>
      <c r="B2132">
        <v>47720897.5</v>
      </c>
      <c r="O2132" s="3" t="s">
        <v>8017</v>
      </c>
      <c r="P2132" s="10">
        <v>6.8583333333333316</v>
      </c>
    </row>
    <row r="2133" spans="1:16" x14ac:dyDescent="0.3">
      <c r="A2133" s="3" t="s">
        <v>1984</v>
      </c>
      <c r="B2133">
        <v>45304879.333333336</v>
      </c>
      <c r="O2133" s="3" t="s">
        <v>1984</v>
      </c>
      <c r="P2133" s="10">
        <v>6.5666666666666664</v>
      </c>
    </row>
    <row r="2134" spans="1:16" x14ac:dyDescent="0.3">
      <c r="A2134" s="3" t="s">
        <v>20107</v>
      </c>
      <c r="B2134">
        <v>455987885</v>
      </c>
      <c r="O2134" s="3" t="s">
        <v>20107</v>
      </c>
      <c r="P2134" s="10">
        <v>7.0500000000000007</v>
      </c>
    </row>
    <row r="2135" spans="1:16" x14ac:dyDescent="0.3">
      <c r="A2135" s="3" t="s">
        <v>17467</v>
      </c>
      <c r="B2135">
        <v>19592625.5</v>
      </c>
      <c r="O2135" s="3" t="s">
        <v>17467</v>
      </c>
      <c r="P2135" s="10">
        <v>7.2</v>
      </c>
    </row>
    <row r="2136" spans="1:16" x14ac:dyDescent="0.3">
      <c r="A2136" s="3" t="s">
        <v>1588</v>
      </c>
      <c r="B2136">
        <v>760883</v>
      </c>
      <c r="O2136" s="3" t="s">
        <v>1588</v>
      </c>
      <c r="P2136" s="10">
        <v>6.6</v>
      </c>
    </row>
    <row r="2137" spans="1:16" x14ac:dyDescent="0.3">
      <c r="A2137" s="3" t="s">
        <v>5340</v>
      </c>
      <c r="B2137">
        <v>500155</v>
      </c>
      <c r="O2137" s="3" t="s">
        <v>5340</v>
      </c>
      <c r="P2137" s="10">
        <v>4.5999999999999996</v>
      </c>
    </row>
    <row r="2138" spans="1:16" x14ac:dyDescent="0.3">
      <c r="A2138" s="3" t="s">
        <v>19448</v>
      </c>
      <c r="B2138">
        <v>11350917</v>
      </c>
      <c r="O2138" s="3" t="s">
        <v>19448</v>
      </c>
      <c r="P2138" s="10">
        <v>7.3</v>
      </c>
    </row>
    <row r="2139" spans="1:16" x14ac:dyDescent="0.3">
      <c r="A2139" s="3" t="s">
        <v>3139</v>
      </c>
      <c r="B2139">
        <v>20205757</v>
      </c>
      <c r="O2139" s="3" t="s">
        <v>3139</v>
      </c>
      <c r="P2139" s="10">
        <v>5.3</v>
      </c>
    </row>
    <row r="2140" spans="1:16" x14ac:dyDescent="0.3">
      <c r="A2140" s="3" t="s">
        <v>17956</v>
      </c>
      <c r="B2140">
        <v>3640975</v>
      </c>
      <c r="O2140" s="3" t="s">
        <v>17956</v>
      </c>
      <c r="P2140" s="10">
        <v>6.6</v>
      </c>
    </row>
    <row r="2141" spans="1:16" x14ac:dyDescent="0.3">
      <c r="A2141" s="3" t="s">
        <v>1332</v>
      </c>
      <c r="B2141">
        <v>729932</v>
      </c>
      <c r="O2141" s="3" t="s">
        <v>1332</v>
      </c>
      <c r="P2141" s="10">
        <v>6.7</v>
      </c>
    </row>
    <row r="2142" spans="1:16" x14ac:dyDescent="0.3">
      <c r="A2142" s="3" t="s">
        <v>7143</v>
      </c>
      <c r="B2142">
        <v>11478805.5</v>
      </c>
      <c r="O2142" s="3" t="s">
        <v>7143</v>
      </c>
      <c r="P2142" s="10">
        <v>6.1333333333333329</v>
      </c>
    </row>
    <row r="2143" spans="1:16" x14ac:dyDescent="0.3">
      <c r="A2143" s="3" t="s">
        <v>13749</v>
      </c>
      <c r="B2143">
        <v>567974172.20000005</v>
      </c>
      <c r="O2143" s="3" t="s">
        <v>13749</v>
      </c>
      <c r="P2143" s="10">
        <v>6.4800000000000013</v>
      </c>
    </row>
    <row r="2144" spans="1:16" x14ac:dyDescent="0.3">
      <c r="A2144" s="3" t="s">
        <v>298</v>
      </c>
      <c r="B2144">
        <v>20205757</v>
      </c>
      <c r="O2144" s="3" t="s">
        <v>298</v>
      </c>
      <c r="P2144" s="10">
        <v>4.2</v>
      </c>
    </row>
    <row r="2145" spans="1:16" x14ac:dyDescent="0.3">
      <c r="A2145" s="3" t="s">
        <v>15562</v>
      </c>
      <c r="B2145">
        <v>5674843.5</v>
      </c>
      <c r="O2145" s="3" t="s">
        <v>15562</v>
      </c>
      <c r="P2145" s="10">
        <v>6.5</v>
      </c>
    </row>
    <row r="2146" spans="1:16" x14ac:dyDescent="0.3">
      <c r="A2146" s="3" t="s">
        <v>10823</v>
      </c>
      <c r="B2146">
        <v>43890173.600000001</v>
      </c>
      <c r="O2146" s="3" t="s">
        <v>10823</v>
      </c>
      <c r="P2146" s="10">
        <v>6.839999999999999</v>
      </c>
    </row>
    <row r="2147" spans="1:16" x14ac:dyDescent="0.3">
      <c r="A2147" s="3" t="s">
        <v>2929</v>
      </c>
      <c r="B2147">
        <v>4116395</v>
      </c>
      <c r="O2147" s="3" t="s">
        <v>2929</v>
      </c>
      <c r="P2147" s="10">
        <v>6.2</v>
      </c>
    </row>
    <row r="2148" spans="1:16" x14ac:dyDescent="0.3">
      <c r="A2148" s="3" t="s">
        <v>1777</v>
      </c>
      <c r="B2148">
        <v>2810199</v>
      </c>
      <c r="O2148" s="3" t="s">
        <v>1777</v>
      </c>
      <c r="P2148" s="10">
        <v>4.4000000000000004</v>
      </c>
    </row>
    <row r="2149" spans="1:16" x14ac:dyDescent="0.3">
      <c r="A2149" s="3" t="s">
        <v>4813</v>
      </c>
      <c r="B2149">
        <v>8570163</v>
      </c>
      <c r="O2149" s="3" t="s">
        <v>4813</v>
      </c>
      <c r="P2149" s="10">
        <v>5.125</v>
      </c>
    </row>
    <row r="2150" spans="1:16" x14ac:dyDescent="0.3">
      <c r="A2150" s="3" t="s">
        <v>15433</v>
      </c>
      <c r="B2150">
        <v>32756218.333333332</v>
      </c>
      <c r="O2150" s="3" t="s">
        <v>15433</v>
      </c>
      <c r="P2150" s="10">
        <v>6.0333333333333323</v>
      </c>
    </row>
    <row r="2151" spans="1:16" x14ac:dyDescent="0.3">
      <c r="A2151" s="3" t="s">
        <v>11054</v>
      </c>
      <c r="B2151">
        <v>3957934</v>
      </c>
      <c r="O2151" s="3" t="s">
        <v>11054</v>
      </c>
      <c r="P2151" s="10">
        <v>7.3</v>
      </c>
    </row>
    <row r="2152" spans="1:16" x14ac:dyDescent="0.3">
      <c r="A2152" s="3" t="s">
        <v>12391</v>
      </c>
      <c r="B2152">
        <v>16838910</v>
      </c>
      <c r="O2152" s="3" t="s">
        <v>12391</v>
      </c>
      <c r="P2152" s="10">
        <v>6.2</v>
      </c>
    </row>
    <row r="2153" spans="1:16" x14ac:dyDescent="0.3">
      <c r="A2153" s="3" t="s">
        <v>21426</v>
      </c>
      <c r="B2153">
        <v>48791187</v>
      </c>
      <c r="O2153" s="3" t="s">
        <v>21426</v>
      </c>
      <c r="P2153" s="10">
        <v>5.9</v>
      </c>
    </row>
    <row r="2154" spans="1:16" x14ac:dyDescent="0.3">
      <c r="A2154" s="3" t="s">
        <v>19550</v>
      </c>
      <c r="B2154">
        <v>42964410</v>
      </c>
      <c r="O2154" s="3" t="s">
        <v>19550</v>
      </c>
      <c r="P2154" s="10">
        <v>4.3</v>
      </c>
    </row>
    <row r="2155" spans="1:16" x14ac:dyDescent="0.3">
      <c r="A2155" s="3" t="s">
        <v>7701</v>
      </c>
      <c r="B2155">
        <v>94075860.8125</v>
      </c>
      <c r="O2155" s="3" t="s">
        <v>7701</v>
      </c>
      <c r="P2155" s="10">
        <v>6.2312500000000002</v>
      </c>
    </row>
    <row r="2156" spans="1:16" x14ac:dyDescent="0.3">
      <c r="A2156" s="3" t="s">
        <v>20377</v>
      </c>
      <c r="B2156">
        <v>94776513</v>
      </c>
      <c r="O2156" s="3" t="s">
        <v>20377</v>
      </c>
      <c r="P2156" s="10">
        <v>5.85</v>
      </c>
    </row>
    <row r="2157" spans="1:16" x14ac:dyDescent="0.3">
      <c r="A2157" s="3" t="s">
        <v>14991</v>
      </c>
      <c r="B2157">
        <v>130290885</v>
      </c>
      <c r="O2157" s="3" t="s">
        <v>14991</v>
      </c>
      <c r="P2157" s="10">
        <v>4.5999999999999996</v>
      </c>
    </row>
    <row r="2158" spans="1:16" x14ac:dyDescent="0.3">
      <c r="A2158" s="3" t="s">
        <v>7976</v>
      </c>
      <c r="B2158">
        <v>1608570</v>
      </c>
      <c r="O2158" s="3" t="s">
        <v>7976</v>
      </c>
      <c r="P2158" s="10">
        <v>7.9</v>
      </c>
    </row>
    <row r="2159" spans="1:16" x14ac:dyDescent="0.3">
      <c r="A2159" s="3" t="s">
        <v>7946</v>
      </c>
      <c r="B2159">
        <v>144833926.375</v>
      </c>
      <c r="O2159" s="3" t="s">
        <v>7946</v>
      </c>
      <c r="P2159" s="10">
        <v>6.1375000000000002</v>
      </c>
    </row>
    <row r="2160" spans="1:16" x14ac:dyDescent="0.3">
      <c r="A2160" s="3" t="s">
        <v>15579</v>
      </c>
      <c r="B2160">
        <v>57315796</v>
      </c>
      <c r="O2160" s="3" t="s">
        <v>15579</v>
      </c>
      <c r="P2160" s="10">
        <v>6.25</v>
      </c>
    </row>
    <row r="2161" spans="1:16" x14ac:dyDescent="0.3">
      <c r="A2161" s="3" t="s">
        <v>17429</v>
      </c>
      <c r="B2161">
        <v>15395087</v>
      </c>
      <c r="O2161" s="3" t="s">
        <v>17429</v>
      </c>
      <c r="P2161" s="10">
        <v>6.9</v>
      </c>
    </row>
    <row r="2162" spans="1:16" x14ac:dyDescent="0.3">
      <c r="A2162" s="3" t="s">
        <v>17377</v>
      </c>
      <c r="B2162">
        <v>108609310</v>
      </c>
      <c r="O2162" s="3" t="s">
        <v>17377</v>
      </c>
      <c r="P2162" s="10">
        <v>5.9</v>
      </c>
    </row>
    <row r="2163" spans="1:16" x14ac:dyDescent="0.3">
      <c r="A2163" s="3" t="s">
        <v>11530</v>
      </c>
      <c r="B2163">
        <v>23746769</v>
      </c>
      <c r="O2163" s="3" t="s">
        <v>11530</v>
      </c>
      <c r="P2163" s="10">
        <v>8.0500000000000007</v>
      </c>
    </row>
    <row r="2164" spans="1:16" x14ac:dyDescent="0.3">
      <c r="A2164" s="3" t="s">
        <v>11560</v>
      </c>
      <c r="B2164">
        <v>126783</v>
      </c>
      <c r="O2164" s="3" t="s">
        <v>11560</v>
      </c>
      <c r="P2164" s="10">
        <v>5.8</v>
      </c>
    </row>
    <row r="2165" spans="1:16" x14ac:dyDescent="0.3">
      <c r="A2165" s="3" t="s">
        <v>5951</v>
      </c>
      <c r="B2165">
        <v>20205757</v>
      </c>
      <c r="O2165" s="3" t="s">
        <v>5951</v>
      </c>
      <c r="P2165" s="10">
        <v>5.5</v>
      </c>
    </row>
    <row r="2166" spans="1:16" x14ac:dyDescent="0.3">
      <c r="A2166" s="3" t="s">
        <v>18770</v>
      </c>
      <c r="B2166">
        <v>161502194</v>
      </c>
      <c r="O2166" s="3" t="s">
        <v>18770</v>
      </c>
      <c r="P2166" s="10">
        <v>5.8</v>
      </c>
    </row>
    <row r="2167" spans="1:16" x14ac:dyDescent="0.3">
      <c r="A2167" s="3" t="s">
        <v>1032</v>
      </c>
      <c r="B2167">
        <v>46264384</v>
      </c>
      <c r="O2167" s="3" t="s">
        <v>1032</v>
      </c>
      <c r="P2167" s="10">
        <v>6.5</v>
      </c>
    </row>
    <row r="2168" spans="1:16" x14ac:dyDescent="0.3">
      <c r="A2168" s="3" t="s">
        <v>1954</v>
      </c>
      <c r="B2168">
        <v>20205757</v>
      </c>
      <c r="O2168" s="3" t="s">
        <v>1954</v>
      </c>
      <c r="P2168" s="10">
        <v>5.4</v>
      </c>
    </row>
    <row r="2169" spans="1:16" x14ac:dyDescent="0.3">
      <c r="A2169" s="3" t="s">
        <v>5105</v>
      </c>
      <c r="B2169">
        <v>7724701</v>
      </c>
      <c r="O2169" s="3" t="s">
        <v>5105</v>
      </c>
      <c r="P2169" s="10">
        <v>7.6</v>
      </c>
    </row>
    <row r="2170" spans="1:16" x14ac:dyDescent="0.3">
      <c r="A2170" s="3" t="s">
        <v>2816</v>
      </c>
      <c r="B2170">
        <v>9404582</v>
      </c>
      <c r="O2170" s="3" t="s">
        <v>2816</v>
      </c>
      <c r="P2170" s="10">
        <v>4.9000000000000004</v>
      </c>
    </row>
    <row r="2171" spans="1:16" x14ac:dyDescent="0.3">
      <c r="A2171" s="3" t="s">
        <v>345</v>
      </c>
      <c r="B2171">
        <v>38550500.214285716</v>
      </c>
      <c r="O2171" s="3" t="s">
        <v>345</v>
      </c>
      <c r="P2171" s="10">
        <v>6.2928571428571427</v>
      </c>
    </row>
    <row r="2172" spans="1:16" x14ac:dyDescent="0.3">
      <c r="A2172" s="3" t="s">
        <v>3907</v>
      </c>
      <c r="B2172">
        <v>755012.66666666663</v>
      </c>
      <c r="O2172" s="3" t="s">
        <v>3907</v>
      </c>
      <c r="P2172" s="10">
        <v>7.0666666666666664</v>
      </c>
    </row>
    <row r="2173" spans="1:16" x14ac:dyDescent="0.3">
      <c r="A2173" s="3" t="s">
        <v>3000</v>
      </c>
      <c r="B2173">
        <v>3401128</v>
      </c>
      <c r="O2173" s="3" t="s">
        <v>3000</v>
      </c>
      <c r="P2173" s="10">
        <v>7.2</v>
      </c>
    </row>
    <row r="2174" spans="1:16" x14ac:dyDescent="0.3">
      <c r="A2174" s="3" t="s">
        <v>184</v>
      </c>
      <c r="B2174">
        <v>65891416.041666664</v>
      </c>
      <c r="O2174" s="3" t="s">
        <v>184</v>
      </c>
      <c r="P2174" s="10">
        <v>6.1791666666666671</v>
      </c>
    </row>
    <row r="2175" spans="1:16" x14ac:dyDescent="0.3">
      <c r="A2175" s="3" t="s">
        <v>6424</v>
      </c>
      <c r="B2175">
        <v>7788597</v>
      </c>
      <c r="O2175" s="3" t="s">
        <v>6424</v>
      </c>
      <c r="P2175" s="10">
        <v>5.8</v>
      </c>
    </row>
    <row r="2176" spans="1:16" x14ac:dyDescent="0.3">
      <c r="A2176" s="3" t="s">
        <v>5919</v>
      </c>
      <c r="B2176">
        <v>1494399</v>
      </c>
      <c r="O2176" s="3" t="s">
        <v>5919</v>
      </c>
      <c r="P2176" s="10">
        <v>7.4</v>
      </c>
    </row>
    <row r="2177" spans="1:16" x14ac:dyDescent="0.3">
      <c r="A2177" s="3" t="s">
        <v>4946</v>
      </c>
      <c r="B2177">
        <v>20205757</v>
      </c>
      <c r="O2177" s="3" t="s">
        <v>4946</v>
      </c>
      <c r="P2177" s="10">
        <v>4.9000000000000004</v>
      </c>
    </row>
    <row r="2178" spans="1:16" x14ac:dyDescent="0.3">
      <c r="A2178" s="3" t="s">
        <v>15132</v>
      </c>
      <c r="B2178">
        <v>18197518</v>
      </c>
      <c r="O2178" s="3" t="s">
        <v>15132</v>
      </c>
      <c r="P2178" s="10">
        <v>7.6</v>
      </c>
    </row>
    <row r="2179" spans="1:16" x14ac:dyDescent="0.3">
      <c r="A2179" s="3" t="s">
        <v>3484</v>
      </c>
      <c r="B2179">
        <v>1579260</v>
      </c>
      <c r="O2179" s="3" t="s">
        <v>3484</v>
      </c>
      <c r="P2179" s="10">
        <v>4.8</v>
      </c>
    </row>
    <row r="2180" spans="1:16" x14ac:dyDescent="0.3">
      <c r="A2180" s="3" t="s">
        <v>6929</v>
      </c>
      <c r="B2180">
        <v>3560469</v>
      </c>
      <c r="O2180" s="3" t="s">
        <v>6929</v>
      </c>
      <c r="P2180" s="10">
        <v>5.4</v>
      </c>
    </row>
    <row r="2181" spans="1:16" x14ac:dyDescent="0.3">
      <c r="A2181" s="3" t="s">
        <v>5696</v>
      </c>
      <c r="B2181">
        <v>1228108</v>
      </c>
      <c r="O2181" s="3" t="s">
        <v>5696</v>
      </c>
      <c r="P2181" s="10">
        <v>7.1</v>
      </c>
    </row>
    <row r="2182" spans="1:16" x14ac:dyDescent="0.3">
      <c r="A2182" s="3" t="s">
        <v>2318</v>
      </c>
      <c r="B2182">
        <v>5410972</v>
      </c>
      <c r="O2182" s="3" t="s">
        <v>2318</v>
      </c>
      <c r="P2182" s="10">
        <v>3.7</v>
      </c>
    </row>
    <row r="2183" spans="1:16" x14ac:dyDescent="0.3">
      <c r="A2183" s="3" t="s">
        <v>881</v>
      </c>
      <c r="B2183">
        <v>27200461.181818184</v>
      </c>
      <c r="O2183" s="3" t="s">
        <v>881</v>
      </c>
      <c r="P2183" s="10">
        <v>6.3181818181818183</v>
      </c>
    </row>
    <row r="2184" spans="1:16" x14ac:dyDescent="0.3">
      <c r="A2184" s="3" t="s">
        <v>1615</v>
      </c>
      <c r="B2184">
        <v>11919250</v>
      </c>
      <c r="O2184" s="3" t="s">
        <v>1615</v>
      </c>
      <c r="P2184" s="10">
        <v>4.5999999999999996</v>
      </c>
    </row>
    <row r="2185" spans="1:16" x14ac:dyDescent="0.3">
      <c r="A2185" s="3" t="s">
        <v>3238</v>
      </c>
      <c r="B2185">
        <v>84919007.75</v>
      </c>
      <c r="O2185" s="3" t="s">
        <v>3238</v>
      </c>
      <c r="P2185" s="10">
        <v>6.1750000000000007</v>
      </c>
    </row>
    <row r="2186" spans="1:16" x14ac:dyDescent="0.3">
      <c r="A2186" s="3" t="s">
        <v>15592</v>
      </c>
      <c r="B2186">
        <v>46626593</v>
      </c>
      <c r="O2186" s="3" t="s">
        <v>15592</v>
      </c>
      <c r="P2186" s="10">
        <v>6.5</v>
      </c>
    </row>
    <row r="2187" spans="1:16" x14ac:dyDescent="0.3">
      <c r="A2187" s="3" t="s">
        <v>14269</v>
      </c>
      <c r="B2187">
        <v>9995168</v>
      </c>
      <c r="O2187" s="3" t="s">
        <v>14269</v>
      </c>
      <c r="P2187" s="10">
        <v>7.1</v>
      </c>
    </row>
    <row r="2188" spans="1:16" x14ac:dyDescent="0.3">
      <c r="A2188" s="3" t="s">
        <v>17995</v>
      </c>
      <c r="B2188">
        <v>562878</v>
      </c>
      <c r="O2188" s="3" t="s">
        <v>17995</v>
      </c>
      <c r="P2188" s="10">
        <v>7</v>
      </c>
    </row>
    <row r="2189" spans="1:16" x14ac:dyDescent="0.3">
      <c r="A2189" s="3" t="s">
        <v>630</v>
      </c>
      <c r="B2189">
        <v>15965924</v>
      </c>
      <c r="O2189" s="3" t="s">
        <v>630</v>
      </c>
      <c r="P2189" s="10">
        <v>5.8</v>
      </c>
    </row>
    <row r="2190" spans="1:16" x14ac:dyDescent="0.3">
      <c r="A2190" s="3" t="s">
        <v>7723</v>
      </c>
      <c r="B2190">
        <v>595505</v>
      </c>
      <c r="O2190" s="3" t="s">
        <v>7723</v>
      </c>
      <c r="P2190" s="10">
        <v>6.7</v>
      </c>
    </row>
    <row r="2191" spans="1:16" x14ac:dyDescent="0.3">
      <c r="A2191" s="3" t="s">
        <v>4427</v>
      </c>
      <c r="B2191">
        <v>3387537.4</v>
      </c>
      <c r="O2191" s="3" t="s">
        <v>4427</v>
      </c>
      <c r="P2191" s="10">
        <v>6.8</v>
      </c>
    </row>
    <row r="2192" spans="1:16" x14ac:dyDescent="0.3">
      <c r="A2192" s="3" t="s">
        <v>18003</v>
      </c>
      <c r="B2192">
        <v>2176576</v>
      </c>
      <c r="O2192" s="3" t="s">
        <v>18003</v>
      </c>
      <c r="P2192" s="10">
        <v>6.9</v>
      </c>
    </row>
    <row r="2193" spans="1:16" x14ac:dyDescent="0.3">
      <c r="A2193" s="3" t="s">
        <v>15868</v>
      </c>
      <c r="B2193">
        <v>9808124</v>
      </c>
      <c r="O2193" s="3" t="s">
        <v>15868</v>
      </c>
      <c r="P2193" s="10">
        <v>7.3</v>
      </c>
    </row>
    <row r="2194" spans="1:16" x14ac:dyDescent="0.3">
      <c r="A2194" s="3" t="s">
        <v>19593</v>
      </c>
      <c r="B2194">
        <v>13081651</v>
      </c>
      <c r="O2194" s="3" t="s">
        <v>19593</v>
      </c>
      <c r="P2194" s="10">
        <v>5.0999999999999996</v>
      </c>
    </row>
    <row r="2195" spans="1:16" x14ac:dyDescent="0.3">
      <c r="A2195" s="3" t="s">
        <v>2174</v>
      </c>
      <c r="B2195">
        <v>12105108.75</v>
      </c>
      <c r="O2195" s="3" t="s">
        <v>2174</v>
      </c>
      <c r="P2195" s="10">
        <v>5.7624999999999993</v>
      </c>
    </row>
    <row r="2196" spans="1:16" x14ac:dyDescent="0.3">
      <c r="A2196" s="3" t="s">
        <v>2718</v>
      </c>
      <c r="B2196">
        <v>331816</v>
      </c>
      <c r="O2196" s="3" t="s">
        <v>2718</v>
      </c>
      <c r="P2196" s="10">
        <v>5.3</v>
      </c>
    </row>
    <row r="2197" spans="1:16" x14ac:dyDescent="0.3">
      <c r="A2197" s="3" t="s">
        <v>2043</v>
      </c>
      <c r="B2197">
        <v>4736202</v>
      </c>
      <c r="O2197" s="3" t="s">
        <v>2043</v>
      </c>
      <c r="P2197" s="10">
        <v>7.9</v>
      </c>
    </row>
    <row r="2198" spans="1:16" x14ac:dyDescent="0.3">
      <c r="A2198" s="3" t="s">
        <v>10656</v>
      </c>
      <c r="B2198">
        <v>69469750.75</v>
      </c>
      <c r="O2198" s="3" t="s">
        <v>10656</v>
      </c>
      <c r="P2198" s="10">
        <v>5.1749999999999998</v>
      </c>
    </row>
    <row r="2199" spans="1:16" x14ac:dyDescent="0.3">
      <c r="A2199" s="3" t="s">
        <v>1890</v>
      </c>
      <c r="B2199">
        <v>3000000</v>
      </c>
      <c r="O2199" s="3" t="s">
        <v>1890</v>
      </c>
      <c r="P2199" s="10">
        <v>6.7</v>
      </c>
    </row>
    <row r="2200" spans="1:16" x14ac:dyDescent="0.3">
      <c r="A2200" s="3" t="s">
        <v>6266</v>
      </c>
      <c r="B2200">
        <v>14919570</v>
      </c>
      <c r="O2200" s="3" t="s">
        <v>6266</v>
      </c>
      <c r="P2200" s="10">
        <v>7.6</v>
      </c>
    </row>
    <row r="2201" spans="1:16" x14ac:dyDescent="0.3">
      <c r="A2201" s="3" t="s">
        <v>6661</v>
      </c>
      <c r="B2201">
        <v>86236331</v>
      </c>
      <c r="O2201" s="3" t="s">
        <v>6661</v>
      </c>
      <c r="P2201" s="10">
        <v>6.9000000000000012</v>
      </c>
    </row>
    <row r="2202" spans="1:16" x14ac:dyDescent="0.3">
      <c r="A2202" s="3" t="s">
        <v>2024</v>
      </c>
      <c r="B2202">
        <v>35468870.5</v>
      </c>
      <c r="O2202" s="3" t="s">
        <v>2024</v>
      </c>
      <c r="P2202" s="10">
        <v>5.85</v>
      </c>
    </row>
    <row r="2203" spans="1:16" x14ac:dyDescent="0.3">
      <c r="A2203" s="3" t="s">
        <v>67</v>
      </c>
      <c r="B2203">
        <v>56688295.707317077</v>
      </c>
      <c r="O2203" s="3" t="s">
        <v>67</v>
      </c>
      <c r="P2203" s="10">
        <v>6.7195121951219496</v>
      </c>
    </row>
    <row r="2204" spans="1:16" x14ac:dyDescent="0.3">
      <c r="A2204" s="3" t="s">
        <v>4862</v>
      </c>
      <c r="B2204">
        <v>564739344.47619045</v>
      </c>
      <c r="O2204" s="3" t="s">
        <v>4862</v>
      </c>
      <c r="P2204" s="10">
        <v>7.0047619047619047</v>
      </c>
    </row>
    <row r="2205" spans="1:16" x14ac:dyDescent="0.3">
      <c r="A2205" s="3" t="s">
        <v>917</v>
      </c>
      <c r="B2205">
        <v>78320717.400000006</v>
      </c>
      <c r="O2205" s="3" t="s">
        <v>917</v>
      </c>
      <c r="P2205" s="10">
        <v>6.68</v>
      </c>
    </row>
    <row r="2206" spans="1:16" x14ac:dyDescent="0.3">
      <c r="A2206" s="3" t="s">
        <v>2631</v>
      </c>
      <c r="B2206">
        <v>36968180</v>
      </c>
      <c r="O2206" s="3" t="s">
        <v>2631</v>
      </c>
      <c r="P2206" s="10">
        <v>5.242857142857142</v>
      </c>
    </row>
    <row r="2207" spans="1:16" x14ac:dyDescent="0.3">
      <c r="A2207" s="3" t="s">
        <v>2373</v>
      </c>
      <c r="B2207">
        <v>3739406</v>
      </c>
      <c r="O2207" s="3" t="s">
        <v>2373</v>
      </c>
      <c r="P2207" s="10">
        <v>4.5</v>
      </c>
    </row>
    <row r="2208" spans="1:16" x14ac:dyDescent="0.3">
      <c r="A2208" s="3" t="s">
        <v>1233</v>
      </c>
      <c r="B2208">
        <v>2270</v>
      </c>
      <c r="O2208" s="3" t="s">
        <v>1233</v>
      </c>
      <c r="P2208" s="10">
        <v>3.9</v>
      </c>
    </row>
    <row r="2209" spans="1:16" x14ac:dyDescent="0.3">
      <c r="A2209" s="3" t="s">
        <v>43</v>
      </c>
      <c r="B2209">
        <v>32174976.25</v>
      </c>
      <c r="O2209" s="3" t="s">
        <v>43</v>
      </c>
      <c r="P2209" s="10">
        <v>5.85</v>
      </c>
    </row>
    <row r="2210" spans="1:16" x14ac:dyDescent="0.3">
      <c r="A2210" s="3" t="s">
        <v>15605</v>
      </c>
      <c r="B2210">
        <v>150988382</v>
      </c>
      <c r="O2210" s="3" t="s">
        <v>15605</v>
      </c>
      <c r="P2210" s="10">
        <v>6.2</v>
      </c>
    </row>
    <row r="2211" spans="1:16" x14ac:dyDescent="0.3">
      <c r="A2211" s="3" t="s">
        <v>7177</v>
      </c>
      <c r="B2211">
        <v>8718234.666666666</v>
      </c>
      <c r="O2211" s="3" t="s">
        <v>7177</v>
      </c>
      <c r="P2211" s="10">
        <v>5.7</v>
      </c>
    </row>
    <row r="2212" spans="1:16" x14ac:dyDescent="0.3">
      <c r="A2212" s="3" t="s">
        <v>8046</v>
      </c>
      <c r="B2212">
        <v>2341309</v>
      </c>
      <c r="O2212" s="3" t="s">
        <v>8046</v>
      </c>
      <c r="P2212" s="10">
        <v>3.8</v>
      </c>
    </row>
    <row r="2213" spans="1:16" x14ac:dyDescent="0.3">
      <c r="A2213" s="3" t="s">
        <v>16602</v>
      </c>
      <c r="B2213">
        <v>30438779.857142858</v>
      </c>
      <c r="O2213" s="3" t="s">
        <v>16602</v>
      </c>
      <c r="P2213" s="10">
        <v>6.4571428571428564</v>
      </c>
    </row>
    <row r="2214" spans="1:16" x14ac:dyDescent="0.3">
      <c r="A2214" s="3" t="s">
        <v>100</v>
      </c>
      <c r="B2214">
        <v>79067562.357142851</v>
      </c>
      <c r="O2214" s="3" t="s">
        <v>100</v>
      </c>
      <c r="P2214" s="10">
        <v>6.6571428571428592</v>
      </c>
    </row>
    <row r="2215" spans="1:16" x14ac:dyDescent="0.3">
      <c r="A2215" s="3" t="s">
        <v>3959</v>
      </c>
      <c r="B2215">
        <v>2903233</v>
      </c>
      <c r="O2215" s="3" t="s">
        <v>3959</v>
      </c>
      <c r="P2215" s="10">
        <v>6.4499999999999993</v>
      </c>
    </row>
    <row r="2216" spans="1:16" x14ac:dyDescent="0.3">
      <c r="A2216" s="3" t="s">
        <v>13844</v>
      </c>
      <c r="B2216">
        <v>2096892</v>
      </c>
      <c r="O2216" s="3" t="s">
        <v>13844</v>
      </c>
      <c r="P2216" s="10">
        <v>7.2</v>
      </c>
    </row>
    <row r="2217" spans="1:16" x14ac:dyDescent="0.3">
      <c r="A2217" s="3" t="s">
        <v>4263</v>
      </c>
      <c r="B2217">
        <v>7331908.333333333</v>
      </c>
      <c r="O2217" s="3" t="s">
        <v>4263</v>
      </c>
      <c r="P2217" s="10">
        <v>6.6000000000000005</v>
      </c>
    </row>
    <row r="2218" spans="1:16" x14ac:dyDescent="0.3">
      <c r="A2218" s="3" t="s">
        <v>1341</v>
      </c>
      <c r="B2218">
        <v>7865025</v>
      </c>
      <c r="O2218" s="3" t="s">
        <v>1341</v>
      </c>
      <c r="P2218" s="10">
        <v>5.8000000000000007</v>
      </c>
    </row>
    <row r="2219" spans="1:16" x14ac:dyDescent="0.3">
      <c r="A2219" s="3" t="s">
        <v>15264</v>
      </c>
      <c r="B2219">
        <v>1229330</v>
      </c>
      <c r="O2219" s="3" t="s">
        <v>15264</v>
      </c>
      <c r="P2219" s="10">
        <v>5.9</v>
      </c>
    </row>
    <row r="2220" spans="1:16" x14ac:dyDescent="0.3">
      <c r="A2220" s="3" t="s">
        <v>7251</v>
      </c>
      <c r="B2220">
        <v>1102469</v>
      </c>
      <c r="O2220" s="3" t="s">
        <v>7251</v>
      </c>
      <c r="P2220" s="10">
        <v>5.4</v>
      </c>
    </row>
    <row r="2221" spans="1:16" x14ac:dyDescent="0.3">
      <c r="A2221" s="3" t="s">
        <v>6700</v>
      </c>
      <c r="B2221">
        <v>69368309</v>
      </c>
      <c r="O2221" s="3" t="s">
        <v>6700</v>
      </c>
      <c r="P2221" s="10">
        <v>6.0250000000000004</v>
      </c>
    </row>
    <row r="2222" spans="1:16" x14ac:dyDescent="0.3">
      <c r="A2222" s="3" t="s">
        <v>9602</v>
      </c>
      <c r="B2222">
        <v>51376861</v>
      </c>
      <c r="O2222" s="3" t="s">
        <v>9602</v>
      </c>
      <c r="P2222" s="10">
        <v>3.7</v>
      </c>
    </row>
    <row r="2223" spans="1:16" x14ac:dyDescent="0.3">
      <c r="A2223" s="3" t="s">
        <v>8941</v>
      </c>
      <c r="B2223">
        <v>24819936</v>
      </c>
      <c r="O2223" s="3" t="s">
        <v>8941</v>
      </c>
      <c r="P2223" s="10">
        <v>6.4</v>
      </c>
    </row>
    <row r="2224" spans="1:16" x14ac:dyDescent="0.3">
      <c r="A2224" s="3" t="s">
        <v>97</v>
      </c>
      <c r="B2224">
        <v>93178703.96296297</v>
      </c>
      <c r="O2224" s="3" t="s">
        <v>97</v>
      </c>
      <c r="P2224" s="10">
        <v>6.3592592592592601</v>
      </c>
    </row>
    <row r="2225" spans="1:16" x14ac:dyDescent="0.3">
      <c r="A2225" s="3" t="s">
        <v>9379</v>
      </c>
      <c r="B2225">
        <v>6623751.666666667</v>
      </c>
      <c r="O2225" s="3" t="s">
        <v>9379</v>
      </c>
      <c r="P2225" s="10">
        <v>6.6333333333333329</v>
      </c>
    </row>
    <row r="2226" spans="1:16" x14ac:dyDescent="0.3">
      <c r="A2226" s="3" t="s">
        <v>5213</v>
      </c>
      <c r="B2226">
        <v>27843</v>
      </c>
      <c r="O2226" s="3" t="s">
        <v>5213</v>
      </c>
      <c r="P2226" s="10">
        <v>6.1</v>
      </c>
    </row>
    <row r="2227" spans="1:16" x14ac:dyDescent="0.3">
      <c r="A2227" s="3" t="s">
        <v>4377</v>
      </c>
      <c r="B2227">
        <v>2407024</v>
      </c>
      <c r="O2227" s="3" t="s">
        <v>4377</v>
      </c>
      <c r="P2227" s="10">
        <v>5.6</v>
      </c>
    </row>
    <row r="2228" spans="1:16" x14ac:dyDescent="0.3">
      <c r="A2228" s="3" t="s">
        <v>4431</v>
      </c>
      <c r="B2228">
        <v>13008928</v>
      </c>
      <c r="O2228" s="3" t="s">
        <v>4431</v>
      </c>
      <c r="P2228" s="10">
        <v>7.3</v>
      </c>
    </row>
    <row r="2229" spans="1:16" x14ac:dyDescent="0.3">
      <c r="A2229" s="3" t="s">
        <v>1638</v>
      </c>
      <c r="B2229">
        <v>45121420</v>
      </c>
      <c r="O2229" s="3" t="s">
        <v>1638</v>
      </c>
      <c r="P2229" s="10">
        <v>6.1333333333333329</v>
      </c>
    </row>
    <row r="2230" spans="1:16" x14ac:dyDescent="0.3">
      <c r="A2230" s="3" t="s">
        <v>575</v>
      </c>
      <c r="B2230">
        <v>57678267</v>
      </c>
      <c r="O2230" s="3" t="s">
        <v>575</v>
      </c>
      <c r="P2230" s="10">
        <v>6.5</v>
      </c>
    </row>
    <row r="2231" spans="1:16" x14ac:dyDescent="0.3">
      <c r="A2231" s="3" t="s">
        <v>6001</v>
      </c>
      <c r="B2231">
        <v>8533973</v>
      </c>
      <c r="O2231" s="3" t="s">
        <v>6001</v>
      </c>
      <c r="P2231" s="10">
        <v>5.2</v>
      </c>
    </row>
    <row r="2232" spans="1:16" x14ac:dyDescent="0.3">
      <c r="A2232" s="3" t="s">
        <v>3071</v>
      </c>
      <c r="B2232">
        <v>2052466</v>
      </c>
      <c r="O2232" s="3" t="s">
        <v>3071</v>
      </c>
      <c r="P2232" s="10">
        <v>6.6</v>
      </c>
    </row>
    <row r="2233" spans="1:16" x14ac:dyDescent="0.3">
      <c r="A2233" s="3" t="s">
        <v>19491</v>
      </c>
      <c r="B2233">
        <v>3169553</v>
      </c>
      <c r="O2233" s="3" t="s">
        <v>19491</v>
      </c>
      <c r="P2233" s="10">
        <v>7.8</v>
      </c>
    </row>
    <row r="2234" spans="1:16" x14ac:dyDescent="0.3">
      <c r="A2234" s="3" t="s">
        <v>19371</v>
      </c>
      <c r="B2234">
        <v>30692889</v>
      </c>
      <c r="O2234" s="3" t="s">
        <v>19371</v>
      </c>
      <c r="P2234" s="10">
        <v>7.7</v>
      </c>
    </row>
    <row r="2235" spans="1:16" x14ac:dyDescent="0.3">
      <c r="A2235" s="3" t="s">
        <v>12664</v>
      </c>
      <c r="B2235">
        <v>33272835</v>
      </c>
      <c r="O2235" s="3" t="s">
        <v>12664</v>
      </c>
      <c r="P2235" s="10">
        <v>7.3</v>
      </c>
    </row>
    <row r="2236" spans="1:16" x14ac:dyDescent="0.3">
      <c r="A2236" s="3" t="s">
        <v>21223</v>
      </c>
      <c r="B2236">
        <v>90335025</v>
      </c>
      <c r="O2236" s="3" t="s">
        <v>21223</v>
      </c>
      <c r="P2236" s="10">
        <v>7.9</v>
      </c>
    </row>
    <row r="2237" spans="1:16" x14ac:dyDescent="0.3">
      <c r="A2237" s="3" t="s">
        <v>13201</v>
      </c>
      <c r="B2237">
        <v>6586341</v>
      </c>
      <c r="O2237" s="3" t="s">
        <v>13201</v>
      </c>
      <c r="P2237" s="10">
        <v>6.9</v>
      </c>
    </row>
    <row r="2238" spans="1:16" x14ac:dyDescent="0.3">
      <c r="A2238" s="3" t="s">
        <v>5402</v>
      </c>
      <c r="B2238">
        <v>578263.5</v>
      </c>
      <c r="O2238" s="3" t="s">
        <v>5402</v>
      </c>
      <c r="P2238" s="10">
        <v>4.75</v>
      </c>
    </row>
    <row r="2239" spans="1:16" x14ac:dyDescent="0.3">
      <c r="A2239" s="3" t="s">
        <v>10568</v>
      </c>
      <c r="B2239">
        <v>10828256</v>
      </c>
      <c r="O2239" s="3" t="s">
        <v>10568</v>
      </c>
      <c r="P2239" s="10">
        <v>7.7</v>
      </c>
    </row>
    <row r="2240" spans="1:16" x14ac:dyDescent="0.3">
      <c r="A2240" s="3" t="s">
        <v>8540</v>
      </c>
      <c r="B2240">
        <v>67370093.75</v>
      </c>
      <c r="O2240" s="3" t="s">
        <v>8540</v>
      </c>
      <c r="P2240" s="10">
        <v>6.625</v>
      </c>
    </row>
    <row r="2241" spans="1:16" x14ac:dyDescent="0.3">
      <c r="A2241" s="3" t="s">
        <v>5491</v>
      </c>
      <c r="B2241">
        <v>7754571</v>
      </c>
      <c r="O2241" s="3" t="s">
        <v>5491</v>
      </c>
      <c r="P2241" s="10">
        <v>6.6</v>
      </c>
    </row>
    <row r="2242" spans="1:16" x14ac:dyDescent="0.3">
      <c r="A2242" s="3" t="s">
        <v>7679</v>
      </c>
      <c r="B2242">
        <v>14694904</v>
      </c>
      <c r="O2242" s="3" t="s">
        <v>7679</v>
      </c>
      <c r="P2242" s="10">
        <v>7.5</v>
      </c>
    </row>
    <row r="2243" spans="1:16" x14ac:dyDescent="0.3">
      <c r="A2243" s="3" t="s">
        <v>1244</v>
      </c>
      <c r="B2243">
        <v>7742572</v>
      </c>
      <c r="O2243" s="3" t="s">
        <v>1244</v>
      </c>
      <c r="P2243" s="10">
        <v>5.6</v>
      </c>
    </row>
    <row r="2244" spans="1:16" x14ac:dyDescent="0.3">
      <c r="A2244" s="3" t="s">
        <v>16424</v>
      </c>
      <c r="B2244">
        <v>19040140.25</v>
      </c>
      <c r="O2244" s="3" t="s">
        <v>16424</v>
      </c>
      <c r="P2244" s="10">
        <v>6.2999999999999989</v>
      </c>
    </row>
    <row r="2245" spans="1:16" x14ac:dyDescent="0.3">
      <c r="A2245" s="3" t="s">
        <v>224</v>
      </c>
      <c r="B2245">
        <v>6342668</v>
      </c>
      <c r="O2245" s="3" t="s">
        <v>224</v>
      </c>
      <c r="P2245" s="10">
        <v>6</v>
      </c>
    </row>
    <row r="2246" spans="1:16" x14ac:dyDescent="0.3">
      <c r="A2246" s="3" t="s">
        <v>13626</v>
      </c>
      <c r="B2246">
        <v>584150.5</v>
      </c>
      <c r="O2246" s="3" t="s">
        <v>13626</v>
      </c>
      <c r="P2246" s="10">
        <v>6.9</v>
      </c>
    </row>
    <row r="2247" spans="1:16" x14ac:dyDescent="0.3">
      <c r="A2247" s="3" t="s">
        <v>21242</v>
      </c>
      <c r="B2247">
        <v>404980543</v>
      </c>
      <c r="O2247" s="3" t="s">
        <v>21242</v>
      </c>
      <c r="P2247" s="10">
        <v>7.3</v>
      </c>
    </row>
    <row r="2248" spans="1:16" x14ac:dyDescent="0.3">
      <c r="A2248" s="3" t="s">
        <v>21063</v>
      </c>
      <c r="B2248">
        <v>3915207</v>
      </c>
      <c r="O2248" s="3" t="s">
        <v>21063</v>
      </c>
      <c r="P2248" s="10">
        <v>6.7</v>
      </c>
    </row>
    <row r="2249" spans="1:16" x14ac:dyDescent="0.3">
      <c r="A2249" s="3" t="s">
        <v>1833</v>
      </c>
      <c r="B2249">
        <v>6078028</v>
      </c>
      <c r="O2249" s="3" t="s">
        <v>1833</v>
      </c>
      <c r="P2249" s="10">
        <v>5.74</v>
      </c>
    </row>
    <row r="2250" spans="1:16" x14ac:dyDescent="0.3">
      <c r="A2250" s="3" t="s">
        <v>20374</v>
      </c>
      <c r="B2250">
        <v>17768012</v>
      </c>
      <c r="O2250" s="3" t="s">
        <v>20374</v>
      </c>
      <c r="P2250" s="10">
        <v>5.0999999999999996</v>
      </c>
    </row>
    <row r="2251" spans="1:16" x14ac:dyDescent="0.3">
      <c r="A2251" s="3" t="s">
        <v>12536</v>
      </c>
      <c r="B2251">
        <v>64790996</v>
      </c>
      <c r="O2251" s="3" t="s">
        <v>12536</v>
      </c>
      <c r="P2251" s="10">
        <v>7.9</v>
      </c>
    </row>
    <row r="2252" spans="1:16" x14ac:dyDescent="0.3">
      <c r="A2252" s="3" t="s">
        <v>18447</v>
      </c>
      <c r="B2252">
        <v>29128433</v>
      </c>
      <c r="O2252" s="3" t="s">
        <v>18447</v>
      </c>
      <c r="P2252" s="10">
        <v>5.7</v>
      </c>
    </row>
    <row r="2253" spans="1:16" x14ac:dyDescent="0.3">
      <c r="A2253" s="3" t="s">
        <v>18735</v>
      </c>
      <c r="B2253">
        <v>24343</v>
      </c>
      <c r="O2253" s="3" t="s">
        <v>18735</v>
      </c>
      <c r="P2253" s="10">
        <v>5.7</v>
      </c>
    </row>
    <row r="2254" spans="1:16" x14ac:dyDescent="0.3">
      <c r="A2254" s="3" t="s">
        <v>10687</v>
      </c>
      <c r="B2254">
        <v>3117085</v>
      </c>
      <c r="O2254" s="3" t="s">
        <v>10687</v>
      </c>
      <c r="P2254" s="10">
        <v>5.6</v>
      </c>
    </row>
    <row r="2255" spans="1:16" x14ac:dyDescent="0.3">
      <c r="A2255" s="3" t="s">
        <v>4126</v>
      </c>
      <c r="B2255">
        <v>6804312</v>
      </c>
      <c r="O2255" s="3" t="s">
        <v>4126</v>
      </c>
      <c r="P2255" s="10">
        <v>7.2</v>
      </c>
    </row>
    <row r="2256" spans="1:16" x14ac:dyDescent="0.3">
      <c r="A2256" s="3" t="s">
        <v>20450</v>
      </c>
      <c r="B2256">
        <v>1436751</v>
      </c>
      <c r="O2256" s="3" t="s">
        <v>20450</v>
      </c>
      <c r="P2256" s="10">
        <v>6.2</v>
      </c>
    </row>
    <row r="2257" spans="1:16" x14ac:dyDescent="0.3">
      <c r="A2257" s="3" t="s">
        <v>19566</v>
      </c>
      <c r="B2257">
        <v>87768</v>
      </c>
      <c r="O2257" s="3" t="s">
        <v>19566</v>
      </c>
      <c r="P2257" s="10">
        <v>6.5</v>
      </c>
    </row>
    <row r="2258" spans="1:16" x14ac:dyDescent="0.3">
      <c r="A2258" s="3" t="s">
        <v>9661</v>
      </c>
      <c r="B2258">
        <v>163590416.16666666</v>
      </c>
      <c r="O2258" s="3" t="s">
        <v>9661</v>
      </c>
      <c r="P2258" s="10">
        <v>6.3999999999999995</v>
      </c>
    </row>
    <row r="2259" spans="1:16" x14ac:dyDescent="0.3">
      <c r="A2259" s="3" t="s">
        <v>1229</v>
      </c>
      <c r="B2259">
        <v>15920717.166666666</v>
      </c>
      <c r="O2259" s="3" t="s">
        <v>1229</v>
      </c>
      <c r="P2259" s="10">
        <v>6.0333333333333341</v>
      </c>
    </row>
    <row r="2260" spans="1:16" x14ac:dyDescent="0.3">
      <c r="A2260" s="3" t="s">
        <v>4772</v>
      </c>
      <c r="B2260">
        <v>13825794</v>
      </c>
      <c r="O2260" s="3" t="s">
        <v>4772</v>
      </c>
      <c r="P2260" s="10">
        <v>6.9</v>
      </c>
    </row>
    <row r="2261" spans="1:16" x14ac:dyDescent="0.3">
      <c r="A2261" s="3" t="s">
        <v>10053</v>
      </c>
      <c r="B2261">
        <v>27200316</v>
      </c>
      <c r="O2261" s="3" t="s">
        <v>10053</v>
      </c>
      <c r="P2261" s="10">
        <v>7.6</v>
      </c>
    </row>
    <row r="2262" spans="1:16" x14ac:dyDescent="0.3">
      <c r="A2262" s="3" t="s">
        <v>8166</v>
      </c>
      <c r="B2262">
        <v>12268861.666666666</v>
      </c>
      <c r="O2262" s="3" t="s">
        <v>8166</v>
      </c>
      <c r="P2262" s="10">
        <v>6.8999999999999995</v>
      </c>
    </row>
    <row r="2263" spans="1:16" x14ac:dyDescent="0.3">
      <c r="A2263" s="3" t="s">
        <v>19278</v>
      </c>
      <c r="B2263">
        <v>82347656</v>
      </c>
      <c r="O2263" s="3" t="s">
        <v>19278</v>
      </c>
      <c r="P2263" s="10">
        <v>5.7</v>
      </c>
    </row>
    <row r="2264" spans="1:16" x14ac:dyDescent="0.3">
      <c r="A2264" s="3" t="s">
        <v>17431</v>
      </c>
      <c r="B2264">
        <v>183954145</v>
      </c>
      <c r="O2264" s="3" t="s">
        <v>17431</v>
      </c>
      <c r="P2264" s="10">
        <v>5.4</v>
      </c>
    </row>
    <row r="2265" spans="1:16" x14ac:dyDescent="0.3">
      <c r="A2265" s="3" t="s">
        <v>6936</v>
      </c>
      <c r="B2265">
        <v>140101211.4375</v>
      </c>
      <c r="O2265" s="3" t="s">
        <v>6936</v>
      </c>
      <c r="P2265" s="10">
        <v>7.1624999999999996</v>
      </c>
    </row>
    <row r="2266" spans="1:16" x14ac:dyDescent="0.3">
      <c r="A2266" s="3" t="s">
        <v>1745</v>
      </c>
      <c r="B2266">
        <v>6397031.111111111</v>
      </c>
      <c r="O2266" s="3" t="s">
        <v>1745</v>
      </c>
      <c r="P2266" s="10">
        <v>6.355555555555557</v>
      </c>
    </row>
    <row r="2267" spans="1:16" x14ac:dyDescent="0.3">
      <c r="A2267" s="3" t="s">
        <v>20048</v>
      </c>
      <c r="B2267">
        <v>12957265</v>
      </c>
      <c r="O2267" s="3" t="s">
        <v>20048</v>
      </c>
      <c r="P2267" s="10">
        <v>7</v>
      </c>
    </row>
    <row r="2268" spans="1:16" x14ac:dyDescent="0.3">
      <c r="A2268" s="3" t="s">
        <v>20004</v>
      </c>
      <c r="B2268">
        <v>61249</v>
      </c>
      <c r="O2268" s="3" t="s">
        <v>20004</v>
      </c>
      <c r="P2268" s="10">
        <v>6.1</v>
      </c>
    </row>
    <row r="2269" spans="1:16" x14ac:dyDescent="0.3">
      <c r="A2269" s="3" t="s">
        <v>16356</v>
      </c>
      <c r="B2269">
        <v>188307221.5</v>
      </c>
      <c r="O2269" s="3" t="s">
        <v>16356</v>
      </c>
      <c r="P2269" s="10">
        <v>7.95</v>
      </c>
    </row>
    <row r="2270" spans="1:16" x14ac:dyDescent="0.3">
      <c r="A2270" s="3" t="s">
        <v>12035</v>
      </c>
      <c r="B2270">
        <v>60509613.416666664</v>
      </c>
      <c r="O2270" s="3" t="s">
        <v>12035</v>
      </c>
      <c r="P2270" s="10">
        <v>7</v>
      </c>
    </row>
    <row r="2271" spans="1:16" x14ac:dyDescent="0.3">
      <c r="A2271" s="3" t="s">
        <v>18977</v>
      </c>
      <c r="B2271">
        <v>86165646</v>
      </c>
      <c r="O2271" s="3" t="s">
        <v>18977</v>
      </c>
      <c r="P2271" s="10">
        <v>6</v>
      </c>
    </row>
    <row r="2272" spans="1:16" x14ac:dyDescent="0.3">
      <c r="A2272" s="3" t="s">
        <v>14981</v>
      </c>
      <c r="B2272">
        <v>11252950.5</v>
      </c>
      <c r="O2272" s="3" t="s">
        <v>14981</v>
      </c>
      <c r="P2272" s="10">
        <v>5.9</v>
      </c>
    </row>
    <row r="2273" spans="1:16" x14ac:dyDescent="0.3">
      <c r="A2273" s="3" t="s">
        <v>1384</v>
      </c>
      <c r="B2273">
        <v>4988551.25</v>
      </c>
      <c r="O2273" s="3" t="s">
        <v>1384</v>
      </c>
      <c r="P2273" s="10">
        <v>5</v>
      </c>
    </row>
    <row r="2274" spans="1:16" x14ac:dyDescent="0.3">
      <c r="A2274" s="3" t="s">
        <v>10132</v>
      </c>
      <c r="B2274">
        <v>25053389.399999999</v>
      </c>
      <c r="O2274" s="3" t="s">
        <v>10132</v>
      </c>
      <c r="P2274" s="10">
        <v>6.42</v>
      </c>
    </row>
    <row r="2275" spans="1:16" x14ac:dyDescent="0.3">
      <c r="A2275" s="3" t="s">
        <v>18652</v>
      </c>
      <c r="B2275">
        <v>657869686</v>
      </c>
      <c r="O2275" s="3" t="s">
        <v>18652</v>
      </c>
      <c r="P2275" s="10">
        <v>7.8</v>
      </c>
    </row>
    <row r="2276" spans="1:16" x14ac:dyDescent="0.3">
      <c r="A2276" s="3" t="s">
        <v>12361</v>
      </c>
      <c r="B2276">
        <v>192733448.75</v>
      </c>
      <c r="O2276" s="3" t="s">
        <v>12361</v>
      </c>
      <c r="P2276" s="10">
        <v>6.59375</v>
      </c>
    </row>
    <row r="2277" spans="1:16" x14ac:dyDescent="0.3">
      <c r="A2277" s="3" t="s">
        <v>13316</v>
      </c>
      <c r="B2277">
        <v>1277800</v>
      </c>
      <c r="O2277" s="3" t="s">
        <v>13316</v>
      </c>
      <c r="P2277" s="10">
        <v>7.6</v>
      </c>
    </row>
    <row r="2278" spans="1:16" x14ac:dyDescent="0.3">
      <c r="A2278" s="3" t="s">
        <v>14486</v>
      </c>
      <c r="B2278">
        <v>152179324.25</v>
      </c>
      <c r="O2278" s="3" t="s">
        <v>14486</v>
      </c>
      <c r="P2278" s="10">
        <v>6.4249999999999998</v>
      </c>
    </row>
    <row r="2279" spans="1:16" x14ac:dyDescent="0.3">
      <c r="A2279" s="3" t="s">
        <v>6568</v>
      </c>
      <c r="B2279">
        <v>516431</v>
      </c>
      <c r="O2279" s="3" t="s">
        <v>6568</v>
      </c>
      <c r="P2279" s="10">
        <v>7.2</v>
      </c>
    </row>
    <row r="2280" spans="1:16" x14ac:dyDescent="0.3">
      <c r="A2280" s="3" t="s">
        <v>11615</v>
      </c>
      <c r="B2280">
        <v>1400</v>
      </c>
      <c r="O2280" s="3" t="s">
        <v>11615</v>
      </c>
      <c r="P2280" s="10">
        <v>6.5</v>
      </c>
    </row>
    <row r="2281" spans="1:16" x14ac:dyDescent="0.3">
      <c r="A2281" s="3" t="s">
        <v>2742</v>
      </c>
      <c r="B2281">
        <v>2455535</v>
      </c>
      <c r="O2281" s="3" t="s">
        <v>2742</v>
      </c>
      <c r="P2281" s="10">
        <v>6.9</v>
      </c>
    </row>
    <row r="2282" spans="1:16" x14ac:dyDescent="0.3">
      <c r="A2282" s="3" t="s">
        <v>18027</v>
      </c>
      <c r="B2282">
        <v>2724695</v>
      </c>
      <c r="O2282" s="3" t="s">
        <v>18027</v>
      </c>
      <c r="P2282" s="10">
        <v>6.3</v>
      </c>
    </row>
    <row r="2283" spans="1:16" x14ac:dyDescent="0.3">
      <c r="A2283" s="3" t="s">
        <v>891</v>
      </c>
      <c r="B2283">
        <v>21293196.600000001</v>
      </c>
      <c r="O2283" s="3" t="s">
        <v>891</v>
      </c>
      <c r="P2283" s="10">
        <v>6.3100000000000005</v>
      </c>
    </row>
    <row r="2284" spans="1:16" x14ac:dyDescent="0.3">
      <c r="A2284" s="3" t="s">
        <v>15835</v>
      </c>
      <c r="B2284">
        <v>107014957</v>
      </c>
      <c r="O2284" s="3" t="s">
        <v>15835</v>
      </c>
      <c r="P2284" s="10">
        <v>7.15</v>
      </c>
    </row>
    <row r="2285" spans="1:16" x14ac:dyDescent="0.3">
      <c r="A2285" s="3" t="s">
        <v>3607</v>
      </c>
      <c r="B2285">
        <v>2147228</v>
      </c>
      <c r="O2285" s="3" t="s">
        <v>3607</v>
      </c>
      <c r="P2285" s="10">
        <v>3.5</v>
      </c>
    </row>
    <row r="2286" spans="1:16" x14ac:dyDescent="0.3">
      <c r="A2286" s="3" t="s">
        <v>4407</v>
      </c>
      <c r="B2286">
        <v>1236848</v>
      </c>
      <c r="O2286" s="3" t="s">
        <v>4407</v>
      </c>
      <c r="P2286" s="10">
        <v>6.5</v>
      </c>
    </row>
    <row r="2287" spans="1:16" x14ac:dyDescent="0.3">
      <c r="A2287" s="3" t="s">
        <v>12371</v>
      </c>
      <c r="B2287">
        <v>23073656.333333332</v>
      </c>
      <c r="O2287" s="3" t="s">
        <v>12371</v>
      </c>
      <c r="P2287" s="10">
        <v>6.6000000000000005</v>
      </c>
    </row>
    <row r="2288" spans="1:16" x14ac:dyDescent="0.3">
      <c r="A2288" s="3" t="s">
        <v>19499</v>
      </c>
      <c r="B2288">
        <v>78193725.5</v>
      </c>
      <c r="O2288" s="3" t="s">
        <v>19499</v>
      </c>
      <c r="P2288" s="10">
        <v>6.45</v>
      </c>
    </row>
    <row r="2289" spans="1:16" x14ac:dyDescent="0.3">
      <c r="A2289" s="3" t="s">
        <v>5530</v>
      </c>
      <c r="B2289">
        <v>11344417</v>
      </c>
      <c r="O2289" s="3" t="s">
        <v>5530</v>
      </c>
      <c r="P2289" s="10">
        <v>6.45</v>
      </c>
    </row>
    <row r="2290" spans="1:16" x14ac:dyDescent="0.3">
      <c r="A2290" s="3" t="s">
        <v>661</v>
      </c>
      <c r="B2290">
        <v>245432671.16666666</v>
      </c>
      <c r="O2290" s="3" t="s">
        <v>661</v>
      </c>
      <c r="P2290" s="10">
        <v>6.9833333333333334</v>
      </c>
    </row>
    <row r="2291" spans="1:16" x14ac:dyDescent="0.3">
      <c r="A2291" s="3" t="s">
        <v>15111</v>
      </c>
      <c r="B2291">
        <v>8888442.5</v>
      </c>
      <c r="O2291" s="3" t="s">
        <v>15111</v>
      </c>
      <c r="P2291" s="10">
        <v>6.9</v>
      </c>
    </row>
    <row r="2292" spans="1:16" x14ac:dyDescent="0.3">
      <c r="A2292" s="3" t="s">
        <v>9863</v>
      </c>
      <c r="B2292">
        <v>23836789.5</v>
      </c>
      <c r="O2292" s="3" t="s">
        <v>9863</v>
      </c>
      <c r="P2292" s="10">
        <v>6.5833333333333321</v>
      </c>
    </row>
    <row r="2293" spans="1:16" x14ac:dyDescent="0.3">
      <c r="A2293" s="3" t="s">
        <v>1499</v>
      </c>
      <c r="B2293">
        <v>7514996</v>
      </c>
      <c r="O2293" s="3" t="s">
        <v>1499</v>
      </c>
      <c r="P2293" s="10">
        <v>6.8666666666666663</v>
      </c>
    </row>
    <row r="2294" spans="1:16" x14ac:dyDescent="0.3">
      <c r="A2294" s="3" t="s">
        <v>2129</v>
      </c>
      <c r="B2294">
        <v>13157403</v>
      </c>
      <c r="O2294" s="3" t="s">
        <v>2129</v>
      </c>
      <c r="P2294" s="10">
        <v>7.0666666666666664</v>
      </c>
    </row>
    <row r="2295" spans="1:16" x14ac:dyDescent="0.3">
      <c r="A2295" s="3" t="s">
        <v>15915</v>
      </c>
      <c r="B2295">
        <v>631380124</v>
      </c>
      <c r="O2295" s="3" t="s">
        <v>15915</v>
      </c>
      <c r="P2295" s="10">
        <v>6.3166666666666664</v>
      </c>
    </row>
    <row r="2296" spans="1:16" x14ac:dyDescent="0.3">
      <c r="A2296" s="3" t="s">
        <v>6857</v>
      </c>
      <c r="B2296">
        <v>26458325.5</v>
      </c>
      <c r="O2296" s="3" t="s">
        <v>6857</v>
      </c>
      <c r="P2296" s="10">
        <v>6.75</v>
      </c>
    </row>
    <row r="2297" spans="1:16" x14ac:dyDescent="0.3">
      <c r="A2297" s="3" t="s">
        <v>12687</v>
      </c>
      <c r="B2297">
        <v>772336</v>
      </c>
      <c r="O2297" s="3" t="s">
        <v>12687</v>
      </c>
      <c r="P2297" s="10">
        <v>6.8</v>
      </c>
    </row>
    <row r="2298" spans="1:16" x14ac:dyDescent="0.3">
      <c r="A2298" s="3" t="s">
        <v>19901</v>
      </c>
      <c r="B2298">
        <v>246218</v>
      </c>
      <c r="O2298" s="3" t="s">
        <v>19901</v>
      </c>
      <c r="P2298" s="10">
        <v>6.2</v>
      </c>
    </row>
    <row r="2299" spans="1:16" x14ac:dyDescent="0.3">
      <c r="A2299" s="3" t="s">
        <v>21249</v>
      </c>
      <c r="B2299">
        <v>57615777</v>
      </c>
      <c r="O2299" s="3" t="s">
        <v>21249</v>
      </c>
      <c r="P2299" s="10">
        <v>6.9</v>
      </c>
    </row>
    <row r="2300" spans="1:16" x14ac:dyDescent="0.3">
      <c r="A2300" s="3" t="s">
        <v>5238</v>
      </c>
      <c r="B2300">
        <v>444055</v>
      </c>
      <c r="O2300" s="3" t="s">
        <v>5238</v>
      </c>
      <c r="P2300" s="10">
        <v>6.2</v>
      </c>
    </row>
    <row r="2301" spans="1:16" x14ac:dyDescent="0.3">
      <c r="A2301" s="3" t="s">
        <v>20620</v>
      </c>
      <c r="B2301">
        <v>3322479</v>
      </c>
      <c r="O2301" s="3" t="s">
        <v>20620</v>
      </c>
      <c r="P2301" s="10">
        <v>6.7</v>
      </c>
    </row>
    <row r="2302" spans="1:16" x14ac:dyDescent="0.3">
      <c r="A2302" s="3" t="s">
        <v>20553</v>
      </c>
      <c r="B2302">
        <v>4131358</v>
      </c>
      <c r="O2302" s="3" t="s">
        <v>20553</v>
      </c>
      <c r="P2302" s="10">
        <v>6.4</v>
      </c>
    </row>
    <row r="2303" spans="1:16" x14ac:dyDescent="0.3">
      <c r="A2303" s="3" t="s">
        <v>7138</v>
      </c>
      <c r="B2303">
        <v>1253106</v>
      </c>
      <c r="O2303" s="3" t="s">
        <v>7138</v>
      </c>
      <c r="P2303" s="10">
        <v>7.8</v>
      </c>
    </row>
    <row r="2304" spans="1:16" x14ac:dyDescent="0.3">
      <c r="A2304" s="3" t="s">
        <v>9321</v>
      </c>
      <c r="B2304">
        <v>52328465.399999999</v>
      </c>
      <c r="O2304" s="3" t="s">
        <v>9321</v>
      </c>
      <c r="P2304" s="10">
        <v>6.3</v>
      </c>
    </row>
    <row r="2305" spans="1:16" x14ac:dyDescent="0.3">
      <c r="A2305" s="3" t="s">
        <v>11900</v>
      </c>
      <c r="B2305">
        <v>70752904</v>
      </c>
      <c r="O2305" s="3" t="s">
        <v>11900</v>
      </c>
      <c r="P2305" s="10">
        <v>7</v>
      </c>
    </row>
    <row r="2306" spans="1:16" x14ac:dyDescent="0.3">
      <c r="A2306" s="3" t="s">
        <v>10225</v>
      </c>
      <c r="B2306">
        <v>48809709.666666664</v>
      </c>
      <c r="O2306" s="3" t="s">
        <v>10225</v>
      </c>
      <c r="P2306" s="10">
        <v>6.4333333333333336</v>
      </c>
    </row>
    <row r="2307" spans="1:16" x14ac:dyDescent="0.3">
      <c r="A2307" s="3" t="s">
        <v>11307</v>
      </c>
      <c r="B2307">
        <v>102577604</v>
      </c>
      <c r="O2307" s="3" t="s">
        <v>11307</v>
      </c>
      <c r="P2307" s="10">
        <v>6.4</v>
      </c>
    </row>
    <row r="2308" spans="1:16" x14ac:dyDescent="0.3">
      <c r="A2308" s="3" t="s">
        <v>8508</v>
      </c>
      <c r="B2308">
        <v>194629722.59090909</v>
      </c>
      <c r="O2308" s="3" t="s">
        <v>8508</v>
      </c>
      <c r="P2308" s="10">
        <v>5.9909090909090912</v>
      </c>
    </row>
    <row r="2309" spans="1:16" x14ac:dyDescent="0.3">
      <c r="A2309" s="3" t="s">
        <v>20028</v>
      </c>
      <c r="B2309">
        <v>11784207</v>
      </c>
      <c r="O2309" s="3" t="s">
        <v>20028</v>
      </c>
      <c r="P2309" s="10">
        <v>7.4</v>
      </c>
    </row>
    <row r="2310" spans="1:16" x14ac:dyDescent="0.3">
      <c r="A2310" s="3" t="s">
        <v>15712</v>
      </c>
      <c r="B2310">
        <v>61279370.111111112</v>
      </c>
      <c r="O2310" s="3" t="s">
        <v>15712</v>
      </c>
      <c r="P2310" s="10">
        <v>6.8</v>
      </c>
    </row>
    <row r="2311" spans="1:16" x14ac:dyDescent="0.3">
      <c r="A2311" s="3" t="s">
        <v>13634</v>
      </c>
      <c r="B2311">
        <v>97446</v>
      </c>
      <c r="O2311" s="3" t="s">
        <v>13634</v>
      </c>
      <c r="P2311" s="10">
        <v>5.3</v>
      </c>
    </row>
    <row r="2312" spans="1:16" x14ac:dyDescent="0.3">
      <c r="A2312" s="3" t="s">
        <v>17204</v>
      </c>
      <c r="B2312">
        <v>41363927</v>
      </c>
      <c r="O2312" s="3" t="s">
        <v>17204</v>
      </c>
      <c r="P2312" s="10">
        <v>4</v>
      </c>
    </row>
    <row r="2313" spans="1:16" x14ac:dyDescent="0.3">
      <c r="A2313" s="3" t="s">
        <v>18990</v>
      </c>
      <c r="B2313">
        <v>34949567</v>
      </c>
      <c r="O2313" s="3" t="s">
        <v>18990</v>
      </c>
      <c r="P2313" s="10">
        <v>7.7</v>
      </c>
    </row>
    <row r="2314" spans="1:16" x14ac:dyDescent="0.3">
      <c r="A2314" s="3" t="s">
        <v>17397</v>
      </c>
      <c r="B2314">
        <v>61487846</v>
      </c>
      <c r="O2314" s="3" t="s">
        <v>17397</v>
      </c>
      <c r="P2314" s="10">
        <v>7.4</v>
      </c>
    </row>
    <row r="2315" spans="1:16" x14ac:dyDescent="0.3">
      <c r="A2315" s="3" t="s">
        <v>16482</v>
      </c>
      <c r="B2315">
        <v>1278650</v>
      </c>
      <c r="O2315" s="3" t="s">
        <v>16482</v>
      </c>
      <c r="P2315" s="10">
        <v>6.3</v>
      </c>
    </row>
    <row r="2316" spans="1:16" x14ac:dyDescent="0.3">
      <c r="A2316" s="3" t="s">
        <v>8874</v>
      </c>
      <c r="B2316">
        <v>171839331</v>
      </c>
      <c r="O2316" s="3" t="s">
        <v>8874</v>
      </c>
      <c r="P2316" s="10">
        <v>5.22</v>
      </c>
    </row>
    <row r="2317" spans="1:16" x14ac:dyDescent="0.3">
      <c r="A2317" s="3" t="s">
        <v>10575</v>
      </c>
      <c r="B2317">
        <v>89342510</v>
      </c>
      <c r="O2317" s="3" t="s">
        <v>10575</v>
      </c>
      <c r="P2317" s="10">
        <v>6</v>
      </c>
    </row>
    <row r="2318" spans="1:16" x14ac:dyDescent="0.3">
      <c r="A2318" s="3" t="s">
        <v>4032</v>
      </c>
      <c r="B2318">
        <v>6564335.5</v>
      </c>
      <c r="O2318" s="3" t="s">
        <v>4032</v>
      </c>
      <c r="P2318" s="10">
        <v>6.8</v>
      </c>
    </row>
    <row r="2319" spans="1:16" x14ac:dyDescent="0.3">
      <c r="A2319" s="3" t="s">
        <v>2217</v>
      </c>
      <c r="B2319">
        <v>4389334</v>
      </c>
      <c r="O2319" s="3" t="s">
        <v>2217</v>
      </c>
      <c r="P2319" s="10">
        <v>6.7</v>
      </c>
    </row>
    <row r="2320" spans="1:16" x14ac:dyDescent="0.3">
      <c r="A2320" s="3" t="s">
        <v>10713</v>
      </c>
      <c r="B2320">
        <v>46837396</v>
      </c>
      <c r="O2320" s="3" t="s">
        <v>10713</v>
      </c>
      <c r="P2320" s="10">
        <v>7.333333333333333</v>
      </c>
    </row>
    <row r="2321" spans="1:16" x14ac:dyDescent="0.3">
      <c r="A2321" s="3" t="s">
        <v>16235</v>
      </c>
      <c r="B2321">
        <v>1060941</v>
      </c>
      <c r="O2321" s="3" t="s">
        <v>16235</v>
      </c>
      <c r="P2321" s="10">
        <v>5.5</v>
      </c>
    </row>
    <row r="2322" spans="1:16" x14ac:dyDescent="0.3">
      <c r="A2322" s="3" t="s">
        <v>19758</v>
      </c>
      <c r="B2322">
        <v>2290649</v>
      </c>
      <c r="O2322" s="3" t="s">
        <v>19758</v>
      </c>
      <c r="P2322" s="10">
        <v>7</v>
      </c>
    </row>
    <row r="2323" spans="1:16" x14ac:dyDescent="0.3">
      <c r="A2323" s="3" t="s">
        <v>21281</v>
      </c>
      <c r="B2323">
        <v>31626978</v>
      </c>
      <c r="O2323" s="3" t="s">
        <v>21281</v>
      </c>
      <c r="P2323" s="10">
        <v>6.6</v>
      </c>
    </row>
    <row r="2324" spans="1:16" x14ac:dyDescent="0.3">
      <c r="A2324" s="3" t="s">
        <v>6571</v>
      </c>
      <c r="B2324">
        <v>1250712</v>
      </c>
      <c r="O2324" s="3" t="s">
        <v>6571</v>
      </c>
      <c r="P2324" s="10">
        <v>4.5</v>
      </c>
    </row>
    <row r="2325" spans="1:16" x14ac:dyDescent="0.3">
      <c r="A2325" s="3" t="s">
        <v>17594</v>
      </c>
      <c r="B2325">
        <v>2362019</v>
      </c>
      <c r="O2325" s="3" t="s">
        <v>17594</v>
      </c>
      <c r="P2325" s="10">
        <v>7.1</v>
      </c>
    </row>
    <row r="2326" spans="1:16" x14ac:dyDescent="0.3">
      <c r="A2326" s="3" t="s">
        <v>9192</v>
      </c>
      <c r="B2326">
        <v>88668357.833333328</v>
      </c>
      <c r="O2326" s="3" t="s">
        <v>9192</v>
      </c>
      <c r="P2326" s="10">
        <v>6.4750000000000005</v>
      </c>
    </row>
    <row r="2327" spans="1:16" x14ac:dyDescent="0.3">
      <c r="A2327" s="3" t="s">
        <v>8593</v>
      </c>
      <c r="B2327">
        <v>9685976</v>
      </c>
      <c r="O2327" s="3" t="s">
        <v>8593</v>
      </c>
      <c r="P2327" s="10">
        <v>5.8</v>
      </c>
    </row>
    <row r="2328" spans="1:16" x14ac:dyDescent="0.3">
      <c r="A2328" s="3" t="s">
        <v>16468</v>
      </c>
      <c r="B2328">
        <v>5060438</v>
      </c>
      <c r="O2328" s="3" t="s">
        <v>16468</v>
      </c>
      <c r="P2328" s="10">
        <v>6.4</v>
      </c>
    </row>
    <row r="2329" spans="1:16" x14ac:dyDescent="0.3">
      <c r="A2329" s="3" t="s">
        <v>1105</v>
      </c>
      <c r="B2329">
        <v>16897768</v>
      </c>
      <c r="O2329" s="3" t="s">
        <v>1105</v>
      </c>
      <c r="P2329" s="10">
        <v>4.9000000000000004</v>
      </c>
    </row>
    <row r="2330" spans="1:16" x14ac:dyDescent="0.3">
      <c r="A2330" s="3" t="s">
        <v>6383</v>
      </c>
      <c r="B2330">
        <v>11672274</v>
      </c>
      <c r="O2330" s="3" t="s">
        <v>6383</v>
      </c>
      <c r="P2330" s="10">
        <v>5.9750000000000005</v>
      </c>
    </row>
    <row r="2331" spans="1:16" x14ac:dyDescent="0.3">
      <c r="A2331" s="3" t="s">
        <v>393</v>
      </c>
      <c r="B2331">
        <v>2013193</v>
      </c>
      <c r="O2331" s="3" t="s">
        <v>393</v>
      </c>
      <c r="P2331" s="10">
        <v>7.3</v>
      </c>
    </row>
    <row r="2332" spans="1:16" x14ac:dyDescent="0.3">
      <c r="A2332" s="3" t="s">
        <v>19333</v>
      </c>
      <c r="B2332">
        <v>62944815</v>
      </c>
      <c r="O2332" s="3" t="s">
        <v>19333</v>
      </c>
      <c r="P2332" s="10">
        <v>7.1</v>
      </c>
    </row>
    <row r="2333" spans="1:16" x14ac:dyDescent="0.3">
      <c r="A2333" s="3" t="s">
        <v>204</v>
      </c>
      <c r="B2333">
        <v>44782914.200000003</v>
      </c>
      <c r="O2333" s="3" t="s">
        <v>204</v>
      </c>
      <c r="P2333" s="10">
        <v>5.9799999999999995</v>
      </c>
    </row>
    <row r="2334" spans="1:16" x14ac:dyDescent="0.3">
      <c r="A2334" s="3" t="s">
        <v>4755</v>
      </c>
      <c r="B2334">
        <v>3813293</v>
      </c>
      <c r="O2334" s="3" t="s">
        <v>4755</v>
      </c>
      <c r="P2334" s="10">
        <v>5.5</v>
      </c>
    </row>
    <row r="2335" spans="1:16" x14ac:dyDescent="0.3">
      <c r="A2335" s="3" t="s">
        <v>3723</v>
      </c>
      <c r="B2335">
        <v>2295500</v>
      </c>
      <c r="O2335" s="3" t="s">
        <v>3723</v>
      </c>
      <c r="P2335" s="10">
        <v>4.5999999999999996</v>
      </c>
    </row>
    <row r="2336" spans="1:16" x14ac:dyDescent="0.3">
      <c r="A2336" s="3" t="s">
        <v>13325</v>
      </c>
      <c r="B2336">
        <v>13466040</v>
      </c>
      <c r="O2336" s="3" t="s">
        <v>13325</v>
      </c>
      <c r="P2336" s="10">
        <v>6.9499999999999993</v>
      </c>
    </row>
    <row r="2337" spans="1:16" x14ac:dyDescent="0.3">
      <c r="A2337" s="3" t="s">
        <v>15619</v>
      </c>
      <c r="B2337">
        <v>113864059</v>
      </c>
      <c r="O2337" s="3" t="s">
        <v>15619</v>
      </c>
      <c r="P2337" s="10">
        <v>5.8</v>
      </c>
    </row>
    <row r="2338" spans="1:16" x14ac:dyDescent="0.3">
      <c r="A2338" s="3" t="s">
        <v>21777</v>
      </c>
      <c r="B2338">
        <v>413378</v>
      </c>
      <c r="O2338" s="3" t="s">
        <v>21777</v>
      </c>
      <c r="P2338" s="10">
        <v>5</v>
      </c>
    </row>
    <row r="2339" spans="1:16" x14ac:dyDescent="0.3">
      <c r="A2339" s="3" t="s">
        <v>20240</v>
      </c>
      <c r="B2339">
        <v>35669017</v>
      </c>
      <c r="O2339" s="3" t="s">
        <v>20240</v>
      </c>
      <c r="P2339" s="10">
        <v>7.2</v>
      </c>
    </row>
    <row r="2340" spans="1:16" x14ac:dyDescent="0.3">
      <c r="A2340" s="3" t="s">
        <v>15404</v>
      </c>
      <c r="B2340">
        <v>82410456</v>
      </c>
      <c r="O2340" s="3" t="s">
        <v>15404</v>
      </c>
      <c r="P2340" s="10">
        <v>6.2</v>
      </c>
    </row>
    <row r="2341" spans="1:16" x14ac:dyDescent="0.3">
      <c r="A2341" s="3" t="s">
        <v>3622</v>
      </c>
      <c r="B2341">
        <v>3336507</v>
      </c>
      <c r="O2341" s="3" t="s">
        <v>3622</v>
      </c>
      <c r="P2341" s="10">
        <v>4.6500000000000004</v>
      </c>
    </row>
    <row r="2342" spans="1:16" x14ac:dyDescent="0.3">
      <c r="A2342" s="3" t="s">
        <v>6746</v>
      </c>
      <c r="B2342">
        <v>504050219</v>
      </c>
      <c r="O2342" s="3" t="s">
        <v>6746</v>
      </c>
      <c r="P2342" s="10">
        <v>8</v>
      </c>
    </row>
    <row r="2343" spans="1:16" x14ac:dyDescent="0.3">
      <c r="A2343" s="3" t="s">
        <v>14951</v>
      </c>
      <c r="B2343">
        <v>59941207.5</v>
      </c>
      <c r="O2343" s="3" t="s">
        <v>14951</v>
      </c>
      <c r="P2343" s="10">
        <v>5.4499999999999993</v>
      </c>
    </row>
    <row r="2344" spans="1:16" x14ac:dyDescent="0.3">
      <c r="A2344" s="3" t="s">
        <v>21442</v>
      </c>
      <c r="B2344">
        <v>3373474</v>
      </c>
      <c r="O2344" s="3" t="s">
        <v>21442</v>
      </c>
      <c r="P2344" s="10">
        <v>5.7</v>
      </c>
    </row>
    <row r="2345" spans="1:16" x14ac:dyDescent="0.3">
      <c r="A2345" s="3" t="s">
        <v>2532</v>
      </c>
      <c r="B2345">
        <v>29395545.600000001</v>
      </c>
      <c r="O2345" s="3" t="s">
        <v>2532</v>
      </c>
      <c r="P2345" s="10">
        <v>6.7800000000000011</v>
      </c>
    </row>
    <row r="2346" spans="1:16" x14ac:dyDescent="0.3">
      <c r="A2346" s="3" t="s">
        <v>8187</v>
      </c>
      <c r="B2346">
        <v>15015161</v>
      </c>
      <c r="O2346" s="3" t="s">
        <v>8187</v>
      </c>
      <c r="P2346" s="10">
        <v>6.1</v>
      </c>
    </row>
    <row r="2347" spans="1:16" x14ac:dyDescent="0.3">
      <c r="A2347" s="3" t="s">
        <v>14459</v>
      </c>
      <c r="B2347">
        <v>2294291</v>
      </c>
      <c r="O2347" s="3" t="s">
        <v>14459</v>
      </c>
      <c r="P2347" s="10">
        <v>7.1</v>
      </c>
    </row>
    <row r="2348" spans="1:16" x14ac:dyDescent="0.3">
      <c r="A2348" s="3" t="s">
        <v>557</v>
      </c>
      <c r="B2348">
        <v>83670955.222222224</v>
      </c>
      <c r="O2348" s="3" t="s">
        <v>557</v>
      </c>
      <c r="P2348" s="10">
        <v>6.4555555555555557</v>
      </c>
    </row>
    <row r="2349" spans="1:16" x14ac:dyDescent="0.3">
      <c r="A2349" s="3" t="s">
        <v>15483</v>
      </c>
      <c r="B2349">
        <v>41627431</v>
      </c>
      <c r="O2349" s="3" t="s">
        <v>15483</v>
      </c>
      <c r="P2349" s="10">
        <v>6.6</v>
      </c>
    </row>
    <row r="2350" spans="1:16" x14ac:dyDescent="0.3">
      <c r="A2350" s="3" t="s">
        <v>10110</v>
      </c>
      <c r="B2350">
        <v>3221152</v>
      </c>
      <c r="O2350" s="3" t="s">
        <v>10110</v>
      </c>
      <c r="P2350" s="10">
        <v>7.4</v>
      </c>
    </row>
    <row r="2351" spans="1:16" x14ac:dyDescent="0.3">
      <c r="A2351" s="3" t="s">
        <v>17693</v>
      </c>
      <c r="B2351">
        <v>54819301</v>
      </c>
      <c r="O2351" s="3" t="s">
        <v>17693</v>
      </c>
      <c r="P2351" s="10">
        <v>5.0999999999999996</v>
      </c>
    </row>
    <row r="2352" spans="1:16" x14ac:dyDescent="0.3">
      <c r="A2352" s="3" t="s">
        <v>15696</v>
      </c>
      <c r="B2352">
        <v>85897593</v>
      </c>
      <c r="O2352" s="3" t="s">
        <v>15696</v>
      </c>
      <c r="P2352" s="10">
        <v>2.8</v>
      </c>
    </row>
    <row r="2353" spans="1:16" x14ac:dyDescent="0.3">
      <c r="A2353" s="3" t="s">
        <v>8242</v>
      </c>
      <c r="B2353">
        <v>8094616</v>
      </c>
      <c r="O2353" s="3" t="s">
        <v>8242</v>
      </c>
      <c r="P2353" s="10">
        <v>7.6</v>
      </c>
    </row>
    <row r="2354" spans="1:16" x14ac:dyDescent="0.3">
      <c r="A2354" s="3" t="s">
        <v>16263</v>
      </c>
      <c r="B2354">
        <v>10629321</v>
      </c>
      <c r="O2354" s="3" t="s">
        <v>16263</v>
      </c>
      <c r="P2354" s="10">
        <v>6.3</v>
      </c>
    </row>
    <row r="2355" spans="1:16" x14ac:dyDescent="0.3">
      <c r="A2355" s="3" t="s">
        <v>975</v>
      </c>
      <c r="B2355">
        <v>33474014.894736841</v>
      </c>
      <c r="O2355" s="3" t="s">
        <v>975</v>
      </c>
      <c r="P2355" s="10">
        <v>6.6789473684210527</v>
      </c>
    </row>
    <row r="2356" spans="1:16" x14ac:dyDescent="0.3">
      <c r="A2356" s="3" t="s">
        <v>7060</v>
      </c>
      <c r="B2356">
        <v>2525474</v>
      </c>
      <c r="O2356" s="3" t="s">
        <v>7060</v>
      </c>
      <c r="P2356" s="10">
        <v>4.3499999999999996</v>
      </c>
    </row>
    <row r="2357" spans="1:16" x14ac:dyDescent="0.3">
      <c r="A2357" s="3" t="s">
        <v>13952</v>
      </c>
      <c r="B2357">
        <v>39355214.333333336</v>
      </c>
      <c r="O2357" s="3" t="s">
        <v>13952</v>
      </c>
      <c r="P2357" s="10">
        <v>6.0999999999999988</v>
      </c>
    </row>
    <row r="2358" spans="1:16" x14ac:dyDescent="0.3">
      <c r="A2358" s="3" t="s">
        <v>1274</v>
      </c>
      <c r="B2358">
        <v>13253583</v>
      </c>
      <c r="O2358" s="3" t="s">
        <v>1274</v>
      </c>
      <c r="P2358" s="10">
        <v>6.5</v>
      </c>
    </row>
    <row r="2359" spans="1:16" x14ac:dyDescent="0.3">
      <c r="A2359" s="3" t="s">
        <v>17341</v>
      </c>
      <c r="B2359">
        <v>39782683</v>
      </c>
      <c r="O2359" s="3" t="s">
        <v>17341</v>
      </c>
      <c r="P2359" s="10">
        <v>5.8</v>
      </c>
    </row>
    <row r="2360" spans="1:16" x14ac:dyDescent="0.3">
      <c r="A2360" s="3" t="s">
        <v>12188</v>
      </c>
      <c r="B2360">
        <v>1318945</v>
      </c>
      <c r="O2360" s="3" t="s">
        <v>12188</v>
      </c>
      <c r="P2360" s="10">
        <v>6.8</v>
      </c>
    </row>
    <row r="2361" spans="1:16" x14ac:dyDescent="0.3">
      <c r="A2361" s="3" t="s">
        <v>21599</v>
      </c>
      <c r="B2361">
        <v>11799556</v>
      </c>
      <c r="O2361" s="3" t="s">
        <v>21599</v>
      </c>
      <c r="P2361" s="10">
        <v>6.2</v>
      </c>
    </row>
    <row r="2362" spans="1:16" x14ac:dyDescent="0.3">
      <c r="A2362" s="3" t="s">
        <v>12678</v>
      </c>
      <c r="B2362">
        <v>8690168</v>
      </c>
      <c r="O2362" s="3" t="s">
        <v>12678</v>
      </c>
      <c r="P2362" s="10">
        <v>7.4</v>
      </c>
    </row>
    <row r="2363" spans="1:16" x14ac:dyDescent="0.3">
      <c r="A2363" s="3" t="s">
        <v>8862</v>
      </c>
      <c r="B2363">
        <v>371674</v>
      </c>
      <c r="O2363" s="3" t="s">
        <v>8862</v>
      </c>
      <c r="P2363" s="10">
        <v>7.4</v>
      </c>
    </row>
    <row r="2364" spans="1:16" x14ac:dyDescent="0.3">
      <c r="A2364" s="3" t="s">
        <v>17549</v>
      </c>
      <c r="B2364">
        <v>87189756</v>
      </c>
      <c r="O2364" s="3" t="s">
        <v>17549</v>
      </c>
      <c r="P2364" s="10">
        <v>6.1</v>
      </c>
    </row>
    <row r="2365" spans="1:16" x14ac:dyDescent="0.3">
      <c r="A2365" s="3" t="s">
        <v>14886</v>
      </c>
      <c r="B2365">
        <v>142312496.375</v>
      </c>
      <c r="O2365" s="3" t="s">
        <v>14886</v>
      </c>
      <c r="P2365" s="10">
        <v>6.2500000000000009</v>
      </c>
    </row>
    <row r="2366" spans="1:16" x14ac:dyDescent="0.3">
      <c r="A2366" s="3" t="s">
        <v>13649</v>
      </c>
      <c r="B2366">
        <v>3403957</v>
      </c>
      <c r="O2366" s="3" t="s">
        <v>13649</v>
      </c>
      <c r="P2366" s="10">
        <v>8</v>
      </c>
    </row>
    <row r="2367" spans="1:16" x14ac:dyDescent="0.3">
      <c r="A2367" s="3" t="s">
        <v>1750</v>
      </c>
      <c r="B2367">
        <v>10389406</v>
      </c>
      <c r="O2367" s="3" t="s">
        <v>1750</v>
      </c>
      <c r="P2367" s="10">
        <v>5.75</v>
      </c>
    </row>
    <row r="2368" spans="1:16" x14ac:dyDescent="0.3">
      <c r="A2368" s="3" t="s">
        <v>10457</v>
      </c>
      <c r="B2368">
        <v>25824</v>
      </c>
      <c r="O2368" s="3" t="s">
        <v>10457</v>
      </c>
      <c r="P2368" s="10">
        <v>6.6</v>
      </c>
    </row>
    <row r="2369" spans="1:16" x14ac:dyDescent="0.3">
      <c r="A2369" s="3" t="s">
        <v>12440</v>
      </c>
      <c r="B2369">
        <v>39898035</v>
      </c>
      <c r="O2369" s="3" t="s">
        <v>12440</v>
      </c>
      <c r="P2369" s="10">
        <v>5.75</v>
      </c>
    </row>
    <row r="2370" spans="1:16" x14ac:dyDescent="0.3">
      <c r="A2370" s="3" t="s">
        <v>4797</v>
      </c>
      <c r="B2370">
        <v>2080758</v>
      </c>
      <c r="O2370" s="3" t="s">
        <v>4797</v>
      </c>
      <c r="P2370" s="10">
        <v>8</v>
      </c>
    </row>
    <row r="2371" spans="1:16" x14ac:dyDescent="0.3">
      <c r="A2371" s="3" t="s">
        <v>10196</v>
      </c>
      <c r="B2371">
        <v>18246368.444444444</v>
      </c>
      <c r="O2371" s="3" t="s">
        <v>10196</v>
      </c>
      <c r="P2371" s="10">
        <v>7.3777777777777782</v>
      </c>
    </row>
    <row r="2372" spans="1:16" x14ac:dyDescent="0.3">
      <c r="A2372" s="3" t="s">
        <v>19979</v>
      </c>
      <c r="B2372">
        <v>6953604</v>
      </c>
      <c r="O2372" s="3" t="s">
        <v>19979</v>
      </c>
      <c r="P2372" s="10">
        <v>7.8</v>
      </c>
    </row>
    <row r="2373" spans="1:16" x14ac:dyDescent="0.3">
      <c r="A2373" s="3" t="s">
        <v>15326</v>
      </c>
      <c r="B2373">
        <v>10065630</v>
      </c>
      <c r="O2373" s="3" t="s">
        <v>15326</v>
      </c>
      <c r="P2373" s="10">
        <v>7.9</v>
      </c>
    </row>
    <row r="2374" spans="1:16" x14ac:dyDescent="0.3">
      <c r="A2374" s="3" t="s">
        <v>18588</v>
      </c>
      <c r="B2374">
        <v>188786126.66666666</v>
      </c>
      <c r="O2374" s="3" t="s">
        <v>18588</v>
      </c>
      <c r="P2374" s="10">
        <v>6.5333333333333341</v>
      </c>
    </row>
    <row r="2375" spans="1:16" x14ac:dyDescent="0.3">
      <c r="A2375" s="3" t="s">
        <v>19486</v>
      </c>
      <c r="B2375">
        <v>196763806</v>
      </c>
      <c r="O2375" s="3" t="s">
        <v>19486</v>
      </c>
      <c r="P2375" s="10">
        <v>7.8000000000000007</v>
      </c>
    </row>
    <row r="2376" spans="1:16" x14ac:dyDescent="0.3">
      <c r="A2376" s="3" t="s">
        <v>12185</v>
      </c>
      <c r="B2376">
        <v>8694320</v>
      </c>
      <c r="O2376" s="3" t="s">
        <v>12185</v>
      </c>
      <c r="P2376" s="10">
        <v>6.2</v>
      </c>
    </row>
    <row r="2377" spans="1:16" x14ac:dyDescent="0.3">
      <c r="A2377" s="3" t="s">
        <v>13476</v>
      </c>
      <c r="B2377">
        <v>545436</v>
      </c>
      <c r="O2377" s="3" t="s">
        <v>13476</v>
      </c>
      <c r="P2377" s="10">
        <v>6.9</v>
      </c>
    </row>
    <row r="2378" spans="1:16" x14ac:dyDescent="0.3">
      <c r="A2378" s="3" t="s">
        <v>12118</v>
      </c>
      <c r="B2378">
        <v>1460687</v>
      </c>
      <c r="O2378" s="3" t="s">
        <v>12118</v>
      </c>
      <c r="P2378" s="10">
        <v>5.8</v>
      </c>
    </row>
    <row r="2379" spans="1:16" x14ac:dyDescent="0.3">
      <c r="A2379" s="3" t="s">
        <v>18983</v>
      </c>
      <c r="B2379">
        <v>64676349</v>
      </c>
      <c r="O2379" s="3" t="s">
        <v>18983</v>
      </c>
      <c r="P2379" s="10">
        <v>4.7</v>
      </c>
    </row>
    <row r="2380" spans="1:16" x14ac:dyDescent="0.3">
      <c r="A2380" s="3" t="s">
        <v>7508</v>
      </c>
      <c r="B2380">
        <v>2850263</v>
      </c>
      <c r="O2380" s="3" t="s">
        <v>7508</v>
      </c>
      <c r="P2380" s="10">
        <v>6.3</v>
      </c>
    </row>
    <row r="2381" spans="1:16" x14ac:dyDescent="0.3">
      <c r="A2381" s="3" t="s">
        <v>11450</v>
      </c>
      <c r="B2381">
        <v>9902115</v>
      </c>
      <c r="O2381" s="3" t="s">
        <v>11450</v>
      </c>
      <c r="P2381" s="10">
        <v>5.5</v>
      </c>
    </row>
    <row r="2382" spans="1:16" x14ac:dyDescent="0.3">
      <c r="A2382" s="3" t="s">
        <v>8404</v>
      </c>
      <c r="B2382">
        <v>2122561</v>
      </c>
      <c r="O2382" s="3" t="s">
        <v>8404</v>
      </c>
      <c r="P2382" s="10">
        <v>7.1</v>
      </c>
    </row>
    <row r="2383" spans="1:16" x14ac:dyDescent="0.3">
      <c r="A2383" s="3" t="s">
        <v>11955</v>
      </c>
      <c r="B2383">
        <v>23430766</v>
      </c>
      <c r="O2383" s="3" t="s">
        <v>11955</v>
      </c>
      <c r="P2383" s="10">
        <v>5.4</v>
      </c>
    </row>
    <row r="2384" spans="1:16" x14ac:dyDescent="0.3">
      <c r="A2384" s="3" t="s">
        <v>2865</v>
      </c>
      <c r="B2384">
        <v>199108</v>
      </c>
      <c r="O2384" s="3" t="s">
        <v>2865</v>
      </c>
      <c r="P2384" s="10">
        <v>6.1</v>
      </c>
    </row>
    <row r="2385" spans="1:16" x14ac:dyDescent="0.3">
      <c r="A2385" s="3" t="s">
        <v>9112</v>
      </c>
      <c r="B2385">
        <v>10324117</v>
      </c>
      <c r="O2385" s="3" t="s">
        <v>9112</v>
      </c>
      <c r="P2385" s="10">
        <v>2.95</v>
      </c>
    </row>
    <row r="2386" spans="1:16" x14ac:dyDescent="0.3">
      <c r="A2386" s="3" t="s">
        <v>3714</v>
      </c>
      <c r="B2386">
        <v>3136701</v>
      </c>
      <c r="O2386" s="3" t="s">
        <v>3714</v>
      </c>
      <c r="P2386" s="10">
        <v>5.2</v>
      </c>
    </row>
    <row r="2387" spans="1:16" x14ac:dyDescent="0.3">
      <c r="A2387" s="3" t="s">
        <v>15952</v>
      </c>
      <c r="B2387">
        <v>55915846.666666664</v>
      </c>
      <c r="O2387" s="3" t="s">
        <v>15952</v>
      </c>
      <c r="P2387" s="10">
        <v>6.8000000000000007</v>
      </c>
    </row>
    <row r="2388" spans="1:16" x14ac:dyDescent="0.3">
      <c r="A2388" s="3" t="s">
        <v>21713</v>
      </c>
      <c r="B2388">
        <v>695164</v>
      </c>
      <c r="O2388" s="3" t="s">
        <v>21713</v>
      </c>
      <c r="P2388" s="10">
        <v>6.4</v>
      </c>
    </row>
    <row r="2389" spans="1:16" x14ac:dyDescent="0.3">
      <c r="A2389" s="3" t="s">
        <v>16726</v>
      </c>
      <c r="B2389">
        <v>93093645</v>
      </c>
      <c r="O2389" s="3" t="s">
        <v>16726</v>
      </c>
      <c r="P2389" s="10">
        <v>6.4</v>
      </c>
    </row>
    <row r="2390" spans="1:16" x14ac:dyDescent="0.3">
      <c r="A2390" s="3" t="s">
        <v>18912</v>
      </c>
      <c r="B2390">
        <v>17534314</v>
      </c>
      <c r="O2390" s="3" t="s">
        <v>18912</v>
      </c>
      <c r="P2390" s="10">
        <v>5.0999999999999996</v>
      </c>
    </row>
    <row r="2391" spans="1:16" x14ac:dyDescent="0.3">
      <c r="A2391" s="3" t="s">
        <v>6594</v>
      </c>
      <c r="B2391">
        <v>28686546.714285713</v>
      </c>
      <c r="O2391" s="3" t="s">
        <v>6594</v>
      </c>
      <c r="P2391" s="10">
        <v>5.3142857142857141</v>
      </c>
    </row>
    <row r="2392" spans="1:16" x14ac:dyDescent="0.3">
      <c r="A2392" s="3" t="s">
        <v>8860</v>
      </c>
      <c r="B2392">
        <v>3565508</v>
      </c>
      <c r="O2392" s="3" t="s">
        <v>8860</v>
      </c>
      <c r="P2392" s="10">
        <v>6.7</v>
      </c>
    </row>
    <row r="2393" spans="1:16" x14ac:dyDescent="0.3">
      <c r="A2393" s="3" t="s">
        <v>13865</v>
      </c>
      <c r="B2393">
        <v>57130027</v>
      </c>
      <c r="O2393" s="3" t="s">
        <v>13865</v>
      </c>
      <c r="P2393" s="10">
        <v>7.2</v>
      </c>
    </row>
    <row r="2394" spans="1:16" x14ac:dyDescent="0.3">
      <c r="A2394" s="3" t="s">
        <v>15476</v>
      </c>
      <c r="B2394">
        <v>13331015</v>
      </c>
      <c r="O2394" s="3" t="s">
        <v>15476</v>
      </c>
      <c r="P2394" s="10">
        <v>6</v>
      </c>
    </row>
    <row r="2395" spans="1:16" x14ac:dyDescent="0.3">
      <c r="A2395" s="3" t="s">
        <v>10937</v>
      </c>
      <c r="B2395">
        <v>7302522</v>
      </c>
      <c r="O2395" s="3" t="s">
        <v>10937</v>
      </c>
      <c r="P2395" s="10">
        <v>6.4</v>
      </c>
    </row>
    <row r="2396" spans="1:16" x14ac:dyDescent="0.3">
      <c r="A2396" s="3" t="s">
        <v>9008</v>
      </c>
      <c r="B2396">
        <v>62476461.5</v>
      </c>
      <c r="O2396" s="3" t="s">
        <v>9008</v>
      </c>
      <c r="P2396" s="10">
        <v>5.55</v>
      </c>
    </row>
    <row r="2397" spans="1:16" x14ac:dyDescent="0.3">
      <c r="A2397" s="3" t="s">
        <v>4533</v>
      </c>
      <c r="B2397">
        <v>8247943</v>
      </c>
      <c r="O2397" s="3" t="s">
        <v>4533</v>
      </c>
      <c r="P2397" s="10">
        <v>6.5</v>
      </c>
    </row>
    <row r="2398" spans="1:16" x14ac:dyDescent="0.3">
      <c r="A2398" s="3" t="s">
        <v>21076</v>
      </c>
      <c r="B2398">
        <v>43016528</v>
      </c>
      <c r="O2398" s="3" t="s">
        <v>21076</v>
      </c>
      <c r="P2398" s="10">
        <v>5.2</v>
      </c>
    </row>
    <row r="2399" spans="1:16" x14ac:dyDescent="0.3">
      <c r="A2399" s="3" t="s">
        <v>21768</v>
      </c>
      <c r="B2399">
        <v>3661</v>
      </c>
      <c r="O2399" s="3" t="s">
        <v>21768</v>
      </c>
      <c r="P2399" s="10">
        <v>5.4</v>
      </c>
    </row>
    <row r="2400" spans="1:16" x14ac:dyDescent="0.3">
      <c r="A2400" s="3" t="s">
        <v>2961</v>
      </c>
      <c r="B2400">
        <v>11052713</v>
      </c>
      <c r="O2400" s="3" t="s">
        <v>2961</v>
      </c>
      <c r="P2400" s="10">
        <v>6.5</v>
      </c>
    </row>
    <row r="2401" spans="1:16" x14ac:dyDescent="0.3">
      <c r="A2401" s="3" t="s">
        <v>4162</v>
      </c>
      <c r="B2401">
        <v>29961983.600000001</v>
      </c>
      <c r="O2401" s="3" t="s">
        <v>4162</v>
      </c>
      <c r="P2401" s="10">
        <v>5.84</v>
      </c>
    </row>
    <row r="2402" spans="1:16" x14ac:dyDescent="0.3">
      <c r="A2402" s="3" t="s">
        <v>17753</v>
      </c>
      <c r="B2402">
        <v>1544989</v>
      </c>
      <c r="O2402" s="3" t="s">
        <v>17753</v>
      </c>
      <c r="P2402" s="10">
        <v>5.2</v>
      </c>
    </row>
    <row r="2403" spans="1:16" x14ac:dyDescent="0.3">
      <c r="A2403" s="3" t="s">
        <v>4540</v>
      </c>
      <c r="B2403">
        <v>1547397</v>
      </c>
      <c r="O2403" s="3" t="s">
        <v>4540</v>
      </c>
      <c r="P2403" s="10">
        <v>5.0999999999999996</v>
      </c>
    </row>
    <row r="2404" spans="1:16" x14ac:dyDescent="0.3">
      <c r="A2404" s="3" t="s">
        <v>6783</v>
      </c>
      <c r="B2404">
        <v>4184990</v>
      </c>
      <c r="O2404" s="3" t="s">
        <v>6783</v>
      </c>
      <c r="P2404" s="10">
        <v>7.3</v>
      </c>
    </row>
    <row r="2405" spans="1:16" x14ac:dyDescent="0.3">
      <c r="A2405" s="3" t="s">
        <v>12864</v>
      </c>
      <c r="B2405">
        <v>305029800.54545456</v>
      </c>
      <c r="O2405" s="3" t="s">
        <v>12864</v>
      </c>
      <c r="P2405" s="10">
        <v>6.5909090909090926</v>
      </c>
    </row>
    <row r="2406" spans="1:16" x14ac:dyDescent="0.3">
      <c r="A2406" s="3" t="s">
        <v>440</v>
      </c>
      <c r="B2406">
        <v>42983007.333333336</v>
      </c>
      <c r="O2406" s="3" t="s">
        <v>440</v>
      </c>
      <c r="P2406" s="10">
        <v>6.3666666666666671</v>
      </c>
    </row>
    <row r="2407" spans="1:16" x14ac:dyDescent="0.3">
      <c r="A2407" s="3" t="s">
        <v>21394</v>
      </c>
      <c r="B2407">
        <v>23076657</v>
      </c>
      <c r="O2407" s="3" t="s">
        <v>21394</v>
      </c>
      <c r="P2407" s="10">
        <v>7.6</v>
      </c>
    </row>
    <row r="2408" spans="1:16" x14ac:dyDescent="0.3">
      <c r="A2408" s="3" t="s">
        <v>15783</v>
      </c>
      <c r="B2408">
        <v>694422</v>
      </c>
      <c r="O2408" s="3" t="s">
        <v>15783</v>
      </c>
      <c r="P2408" s="10">
        <v>5.0999999999999996</v>
      </c>
    </row>
    <row r="2409" spans="1:16" x14ac:dyDescent="0.3">
      <c r="A2409" s="3" t="s">
        <v>12873</v>
      </c>
      <c r="B2409">
        <v>12592366.666666666</v>
      </c>
      <c r="O2409" s="3" t="s">
        <v>12873</v>
      </c>
      <c r="P2409" s="10">
        <v>5.4666666666666659</v>
      </c>
    </row>
    <row r="2410" spans="1:16" x14ac:dyDescent="0.3">
      <c r="A2410" s="3" t="s">
        <v>130</v>
      </c>
      <c r="B2410">
        <v>15516580</v>
      </c>
      <c r="O2410" s="3" t="s">
        <v>130</v>
      </c>
      <c r="P2410" s="10">
        <v>6.4</v>
      </c>
    </row>
    <row r="2411" spans="1:16" x14ac:dyDescent="0.3">
      <c r="A2411" s="3" t="s">
        <v>19050</v>
      </c>
      <c r="B2411">
        <v>185147</v>
      </c>
      <c r="O2411" s="3" t="s">
        <v>19050</v>
      </c>
      <c r="P2411" s="10">
        <v>6.5</v>
      </c>
    </row>
    <row r="2412" spans="1:16" x14ac:dyDescent="0.3">
      <c r="A2412" s="3" t="s">
        <v>14683</v>
      </c>
      <c r="B2412">
        <v>1909024</v>
      </c>
      <c r="O2412" s="3" t="s">
        <v>14683</v>
      </c>
      <c r="P2412" s="10">
        <v>6.6</v>
      </c>
    </row>
    <row r="2413" spans="1:16" x14ac:dyDescent="0.3">
      <c r="A2413" s="3" t="s">
        <v>3199</v>
      </c>
      <c r="B2413">
        <v>79892661.36363636</v>
      </c>
      <c r="O2413" s="3" t="s">
        <v>3199</v>
      </c>
      <c r="P2413" s="10">
        <v>6.6181818181818191</v>
      </c>
    </row>
    <row r="2414" spans="1:16" x14ac:dyDescent="0.3">
      <c r="A2414" s="3" t="s">
        <v>8147</v>
      </c>
      <c r="B2414">
        <v>7294403</v>
      </c>
      <c r="O2414" s="3" t="s">
        <v>8147</v>
      </c>
      <c r="P2414" s="10">
        <v>7.8</v>
      </c>
    </row>
    <row r="2415" spans="1:16" x14ac:dyDescent="0.3">
      <c r="A2415" s="3" t="s">
        <v>13375</v>
      </c>
      <c r="B2415">
        <v>40072469.285714284</v>
      </c>
      <c r="O2415" s="3" t="s">
        <v>13375</v>
      </c>
      <c r="P2415" s="10">
        <v>7</v>
      </c>
    </row>
    <row r="2416" spans="1:16" x14ac:dyDescent="0.3">
      <c r="A2416" s="3" t="s">
        <v>18243</v>
      </c>
      <c r="B2416">
        <v>78378744</v>
      </c>
      <c r="O2416" s="3" t="s">
        <v>18243</v>
      </c>
      <c r="P2416" s="10">
        <v>3.5</v>
      </c>
    </row>
    <row r="2417" spans="1:16" x14ac:dyDescent="0.3">
      <c r="A2417" s="3" t="s">
        <v>20504</v>
      </c>
      <c r="B2417">
        <v>251541</v>
      </c>
      <c r="O2417" s="3" t="s">
        <v>20504</v>
      </c>
      <c r="P2417" s="10">
        <v>7</v>
      </c>
    </row>
    <row r="2418" spans="1:16" x14ac:dyDescent="0.3">
      <c r="A2418" s="3" t="s">
        <v>8818</v>
      </c>
      <c r="B2418">
        <v>26408524.5</v>
      </c>
      <c r="O2418" s="3" t="s">
        <v>8818</v>
      </c>
      <c r="P2418" s="10">
        <v>5.65</v>
      </c>
    </row>
    <row r="2419" spans="1:16" x14ac:dyDescent="0.3">
      <c r="A2419" s="3" t="s">
        <v>4028</v>
      </c>
      <c r="B2419">
        <v>124167</v>
      </c>
      <c r="O2419" s="3" t="s">
        <v>4028</v>
      </c>
      <c r="P2419" s="10">
        <v>6.5</v>
      </c>
    </row>
    <row r="2420" spans="1:16" x14ac:dyDescent="0.3">
      <c r="A2420" s="3" t="s">
        <v>235</v>
      </c>
      <c r="B2420">
        <v>11720696.142857144</v>
      </c>
      <c r="O2420" s="3" t="s">
        <v>235</v>
      </c>
      <c r="P2420" s="10">
        <v>6.7714285714285714</v>
      </c>
    </row>
    <row r="2421" spans="1:16" x14ac:dyDescent="0.3">
      <c r="A2421" s="3" t="s">
        <v>18455</v>
      </c>
      <c r="B2421">
        <v>506303</v>
      </c>
      <c r="O2421" s="3" t="s">
        <v>18455</v>
      </c>
      <c r="P2421" s="10">
        <v>7.5</v>
      </c>
    </row>
    <row r="2422" spans="1:16" x14ac:dyDescent="0.3">
      <c r="A2422" s="3" t="s">
        <v>15163</v>
      </c>
      <c r="B2422">
        <v>26013153</v>
      </c>
      <c r="O2422" s="3" t="s">
        <v>15163</v>
      </c>
      <c r="P2422" s="10">
        <v>3.1</v>
      </c>
    </row>
    <row r="2423" spans="1:16" x14ac:dyDescent="0.3">
      <c r="A2423" s="3" t="s">
        <v>12163</v>
      </c>
      <c r="B2423">
        <v>8378853</v>
      </c>
      <c r="O2423" s="3" t="s">
        <v>12163</v>
      </c>
      <c r="P2423" s="10">
        <v>4.3</v>
      </c>
    </row>
    <row r="2424" spans="1:16" x14ac:dyDescent="0.3">
      <c r="A2424" s="3" t="s">
        <v>20755</v>
      </c>
      <c r="B2424">
        <v>2027391</v>
      </c>
      <c r="O2424" s="3" t="s">
        <v>20755</v>
      </c>
      <c r="P2424" s="10">
        <v>7</v>
      </c>
    </row>
    <row r="2425" spans="1:16" x14ac:dyDescent="0.3">
      <c r="A2425" s="3" t="s">
        <v>21465</v>
      </c>
      <c r="B2425">
        <v>119559110</v>
      </c>
      <c r="O2425" s="3" t="s">
        <v>21465</v>
      </c>
      <c r="P2425" s="10">
        <v>5.9</v>
      </c>
    </row>
    <row r="2426" spans="1:16" x14ac:dyDescent="0.3">
      <c r="A2426" s="3" t="s">
        <v>20606</v>
      </c>
      <c r="B2426">
        <v>19015346</v>
      </c>
      <c r="O2426" s="3" t="s">
        <v>20606</v>
      </c>
      <c r="P2426" s="10">
        <v>7.2</v>
      </c>
    </row>
    <row r="2427" spans="1:16" x14ac:dyDescent="0.3">
      <c r="A2427" s="3" t="s">
        <v>5867</v>
      </c>
      <c r="B2427">
        <v>5575738</v>
      </c>
      <c r="O2427" s="3" t="s">
        <v>5867</v>
      </c>
      <c r="P2427" s="10">
        <v>7.6</v>
      </c>
    </row>
    <row r="2428" spans="1:16" x14ac:dyDescent="0.3">
      <c r="A2428" s="3" t="s">
        <v>12729</v>
      </c>
      <c r="B2428">
        <v>1692272</v>
      </c>
      <c r="O2428" s="3" t="s">
        <v>12729</v>
      </c>
      <c r="P2428" s="10">
        <v>7.5</v>
      </c>
    </row>
    <row r="2429" spans="1:16" x14ac:dyDescent="0.3">
      <c r="A2429" s="3" t="s">
        <v>4518</v>
      </c>
      <c r="B2429">
        <v>6673032</v>
      </c>
      <c r="O2429" s="3" t="s">
        <v>4518</v>
      </c>
      <c r="P2429" s="10">
        <v>7</v>
      </c>
    </row>
    <row r="2430" spans="1:16" x14ac:dyDescent="0.3">
      <c r="A2430" s="3" t="s">
        <v>14578</v>
      </c>
      <c r="B2430">
        <v>5526675</v>
      </c>
      <c r="O2430" s="3" t="s">
        <v>14578</v>
      </c>
      <c r="P2430" s="10">
        <v>6.4</v>
      </c>
    </row>
    <row r="2431" spans="1:16" x14ac:dyDescent="0.3">
      <c r="A2431" s="3" t="s">
        <v>8095</v>
      </c>
      <c r="B2431">
        <v>11300653</v>
      </c>
      <c r="O2431" s="3" t="s">
        <v>8095</v>
      </c>
      <c r="P2431" s="10">
        <v>5.2</v>
      </c>
    </row>
    <row r="2432" spans="1:16" x14ac:dyDescent="0.3">
      <c r="A2432" s="3" t="s">
        <v>9838</v>
      </c>
      <c r="B2432">
        <v>822017.5</v>
      </c>
      <c r="O2432" s="3" t="s">
        <v>9838</v>
      </c>
      <c r="P2432" s="10">
        <v>6.75</v>
      </c>
    </row>
    <row r="2433" spans="1:16" x14ac:dyDescent="0.3">
      <c r="A2433" s="3" t="s">
        <v>18324</v>
      </c>
      <c r="B2433">
        <v>62084439.5</v>
      </c>
      <c r="O2433" s="3" t="s">
        <v>18324</v>
      </c>
      <c r="P2433" s="10">
        <v>6.25</v>
      </c>
    </row>
    <row r="2434" spans="1:16" x14ac:dyDescent="0.3">
      <c r="A2434" s="3" t="s">
        <v>21679</v>
      </c>
      <c r="B2434">
        <v>38901</v>
      </c>
      <c r="O2434" s="3" t="s">
        <v>21679</v>
      </c>
      <c r="P2434" s="10">
        <v>4.7</v>
      </c>
    </row>
    <row r="2435" spans="1:16" x14ac:dyDescent="0.3">
      <c r="A2435" s="3" t="s">
        <v>20958</v>
      </c>
      <c r="B2435">
        <v>4080073</v>
      </c>
      <c r="O2435" s="3" t="s">
        <v>20958</v>
      </c>
      <c r="P2435" s="10">
        <v>7</v>
      </c>
    </row>
    <row r="2436" spans="1:16" x14ac:dyDescent="0.3">
      <c r="A2436" s="3" t="s">
        <v>4045</v>
      </c>
      <c r="B2436">
        <v>4637920</v>
      </c>
      <c r="O2436" s="3" t="s">
        <v>4045</v>
      </c>
      <c r="P2436" s="10">
        <v>7.8</v>
      </c>
    </row>
    <row r="2437" spans="1:16" x14ac:dyDescent="0.3">
      <c r="A2437" s="3" t="s">
        <v>5352</v>
      </c>
      <c r="B2437">
        <v>4347648</v>
      </c>
      <c r="O2437" s="3" t="s">
        <v>5352</v>
      </c>
      <c r="P2437" s="10">
        <v>6</v>
      </c>
    </row>
    <row r="2438" spans="1:16" x14ac:dyDescent="0.3">
      <c r="A2438" s="3" t="s">
        <v>2773</v>
      </c>
      <c r="B2438">
        <v>20205757</v>
      </c>
      <c r="O2438" s="3" t="s">
        <v>2773</v>
      </c>
      <c r="P2438" s="10">
        <v>4.3</v>
      </c>
    </row>
    <row r="2439" spans="1:16" x14ac:dyDescent="0.3">
      <c r="A2439" s="3" t="s">
        <v>20480</v>
      </c>
      <c r="B2439">
        <v>4017852</v>
      </c>
      <c r="O2439" s="3" t="s">
        <v>20480</v>
      </c>
      <c r="P2439" s="10">
        <v>3.9</v>
      </c>
    </row>
    <row r="2440" spans="1:16" x14ac:dyDescent="0.3">
      <c r="A2440" s="3" t="s">
        <v>8301</v>
      </c>
      <c r="B2440">
        <v>1600226</v>
      </c>
      <c r="O2440" s="3" t="s">
        <v>8301</v>
      </c>
      <c r="P2440" s="10">
        <v>6.8</v>
      </c>
    </row>
    <row r="2441" spans="1:16" x14ac:dyDescent="0.3">
      <c r="A2441" s="3" t="s">
        <v>9785</v>
      </c>
      <c r="B2441">
        <v>26196361.666666668</v>
      </c>
      <c r="O2441" s="3" t="s">
        <v>9785</v>
      </c>
      <c r="P2441" s="10">
        <v>5.8666666666666663</v>
      </c>
    </row>
    <row r="2442" spans="1:16" x14ac:dyDescent="0.3">
      <c r="A2442" s="3" t="s">
        <v>20097</v>
      </c>
      <c r="B2442">
        <v>25070261</v>
      </c>
      <c r="O2442" s="3" t="s">
        <v>20097</v>
      </c>
      <c r="P2442" s="10">
        <v>7.1</v>
      </c>
    </row>
    <row r="2443" spans="1:16" x14ac:dyDescent="0.3">
      <c r="A2443" s="3" t="s">
        <v>13975</v>
      </c>
      <c r="B2443">
        <v>866999</v>
      </c>
      <c r="O2443" s="3" t="s">
        <v>13975</v>
      </c>
      <c r="P2443" s="10">
        <v>6.8</v>
      </c>
    </row>
    <row r="2444" spans="1:16" x14ac:dyDescent="0.3">
      <c r="A2444" s="3" t="s">
        <v>5361</v>
      </c>
      <c r="B2444">
        <v>4609953</v>
      </c>
      <c r="O2444" s="3" t="s">
        <v>5361</v>
      </c>
      <c r="P2444" s="10">
        <v>7.6</v>
      </c>
    </row>
    <row r="2445" spans="1:16" x14ac:dyDescent="0.3">
      <c r="A2445" s="3" t="s">
        <v>13133</v>
      </c>
      <c r="B2445">
        <v>120382774.5</v>
      </c>
      <c r="O2445" s="3" t="s">
        <v>13133</v>
      </c>
      <c r="P2445" s="10">
        <v>7</v>
      </c>
    </row>
    <row r="2446" spans="1:16" x14ac:dyDescent="0.3">
      <c r="A2446" s="3" t="s">
        <v>11977</v>
      </c>
      <c r="B2446">
        <v>65729706</v>
      </c>
      <c r="O2446" s="3" t="s">
        <v>11977</v>
      </c>
      <c r="P2446" s="10">
        <v>7.1333333333333329</v>
      </c>
    </row>
    <row r="2447" spans="1:16" x14ac:dyDescent="0.3">
      <c r="A2447" s="3" t="s">
        <v>9929</v>
      </c>
      <c r="B2447">
        <v>334319</v>
      </c>
      <c r="O2447" s="3" t="s">
        <v>9929</v>
      </c>
      <c r="P2447" s="10">
        <v>6.8</v>
      </c>
    </row>
    <row r="2448" spans="1:16" x14ac:dyDescent="0.3">
      <c r="A2448" s="3" t="s">
        <v>3992</v>
      </c>
      <c r="B2448">
        <v>9875190.875</v>
      </c>
      <c r="O2448" s="3" t="s">
        <v>3992</v>
      </c>
      <c r="P2448" s="10">
        <v>6.0624999999999991</v>
      </c>
    </row>
    <row r="2449" spans="1:16" x14ac:dyDescent="0.3">
      <c r="A2449" s="3" t="s">
        <v>17918</v>
      </c>
      <c r="B2449">
        <v>142802657</v>
      </c>
      <c r="O2449" s="3" t="s">
        <v>17918</v>
      </c>
      <c r="P2449" s="10">
        <v>4.5999999999999996</v>
      </c>
    </row>
    <row r="2450" spans="1:16" x14ac:dyDescent="0.3">
      <c r="A2450" s="3" t="s">
        <v>9563</v>
      </c>
      <c r="B2450">
        <v>2158775</v>
      </c>
      <c r="O2450" s="3" t="s">
        <v>9563</v>
      </c>
      <c r="P2450" s="10">
        <v>6.9</v>
      </c>
    </row>
    <row r="2451" spans="1:16" x14ac:dyDescent="0.3">
      <c r="A2451" s="3" t="s">
        <v>2862</v>
      </c>
      <c r="B2451">
        <v>3144611.5</v>
      </c>
      <c r="O2451" s="3" t="s">
        <v>2862</v>
      </c>
      <c r="P2451" s="10">
        <v>5.1999999999999993</v>
      </c>
    </row>
    <row r="2452" spans="1:16" x14ac:dyDescent="0.3">
      <c r="A2452" s="3" t="s">
        <v>3527</v>
      </c>
      <c r="B2452">
        <v>45781773.5</v>
      </c>
      <c r="O2452" s="3" t="s">
        <v>3527</v>
      </c>
      <c r="P2452" s="10">
        <v>6.35</v>
      </c>
    </row>
    <row r="2453" spans="1:16" x14ac:dyDescent="0.3">
      <c r="A2453" s="3" t="s">
        <v>10489</v>
      </c>
      <c r="B2453">
        <v>20205757</v>
      </c>
      <c r="O2453" s="3" t="s">
        <v>10489</v>
      </c>
      <c r="P2453" s="10">
        <v>6.3</v>
      </c>
    </row>
    <row r="2454" spans="1:16" x14ac:dyDescent="0.3">
      <c r="A2454" s="3" t="s">
        <v>15832</v>
      </c>
      <c r="B2454">
        <v>32118</v>
      </c>
      <c r="O2454" s="3" t="s">
        <v>15832</v>
      </c>
      <c r="P2454" s="10">
        <v>6.6</v>
      </c>
    </row>
    <row r="2455" spans="1:16" x14ac:dyDescent="0.3">
      <c r="A2455" s="3" t="s">
        <v>6759</v>
      </c>
      <c r="B2455">
        <v>31536905.5</v>
      </c>
      <c r="O2455" s="3" t="s">
        <v>6759</v>
      </c>
      <c r="P2455" s="10">
        <v>7.15</v>
      </c>
    </row>
    <row r="2456" spans="1:16" x14ac:dyDescent="0.3">
      <c r="A2456" s="3" t="s">
        <v>5468</v>
      </c>
      <c r="B2456">
        <v>20205757</v>
      </c>
      <c r="O2456" s="3" t="s">
        <v>5468</v>
      </c>
      <c r="P2456" s="10">
        <v>5</v>
      </c>
    </row>
    <row r="2457" spans="1:16" x14ac:dyDescent="0.3">
      <c r="A2457" s="3" t="s">
        <v>16750</v>
      </c>
      <c r="B2457">
        <v>101729</v>
      </c>
      <c r="O2457" s="3" t="s">
        <v>16750</v>
      </c>
      <c r="P2457" s="10">
        <v>5.8</v>
      </c>
    </row>
    <row r="2458" spans="1:16" x14ac:dyDescent="0.3">
      <c r="A2458" s="3" t="s">
        <v>15090</v>
      </c>
      <c r="B2458">
        <v>8642858</v>
      </c>
      <c r="O2458" s="3" t="s">
        <v>15090</v>
      </c>
      <c r="P2458" s="10">
        <v>6</v>
      </c>
    </row>
    <row r="2459" spans="1:16" x14ac:dyDescent="0.3">
      <c r="A2459" s="3" t="s">
        <v>2502</v>
      </c>
      <c r="B2459">
        <v>20205757</v>
      </c>
      <c r="O2459" s="3" t="s">
        <v>2502</v>
      </c>
      <c r="P2459" s="10">
        <v>6.9</v>
      </c>
    </row>
    <row r="2460" spans="1:16" x14ac:dyDescent="0.3">
      <c r="A2460" s="3" t="s">
        <v>7106</v>
      </c>
      <c r="B2460">
        <v>7105568.4000000004</v>
      </c>
      <c r="O2460" s="3" t="s">
        <v>7106</v>
      </c>
      <c r="P2460" s="10">
        <v>7.24</v>
      </c>
    </row>
    <row r="2461" spans="1:16" x14ac:dyDescent="0.3">
      <c r="A2461" s="3" t="s">
        <v>13851</v>
      </c>
      <c r="B2461">
        <v>216669019.83333334</v>
      </c>
      <c r="O2461" s="3" t="s">
        <v>13851</v>
      </c>
      <c r="P2461" s="10">
        <v>6.7222222222222223</v>
      </c>
    </row>
    <row r="2462" spans="1:16" x14ac:dyDescent="0.3">
      <c r="A2462" s="3" t="s">
        <v>12552</v>
      </c>
      <c r="B2462">
        <v>10389179</v>
      </c>
      <c r="O2462" s="3" t="s">
        <v>12552</v>
      </c>
      <c r="P2462" s="10">
        <v>7.166666666666667</v>
      </c>
    </row>
    <row r="2463" spans="1:16" x14ac:dyDescent="0.3">
      <c r="A2463" s="3" t="s">
        <v>1116</v>
      </c>
      <c r="B2463">
        <v>25921705.899999999</v>
      </c>
      <c r="O2463" s="3" t="s">
        <v>1116</v>
      </c>
      <c r="P2463" s="10">
        <v>5.6199999999999992</v>
      </c>
    </row>
    <row r="2464" spans="1:16" x14ac:dyDescent="0.3">
      <c r="A2464" s="3" t="s">
        <v>14245</v>
      </c>
      <c r="B2464">
        <v>3344431</v>
      </c>
      <c r="O2464" s="3" t="s">
        <v>14245</v>
      </c>
      <c r="P2464" s="10">
        <v>4.3</v>
      </c>
    </row>
    <row r="2465" spans="1:16" x14ac:dyDescent="0.3">
      <c r="A2465" s="3" t="s">
        <v>12759</v>
      </c>
      <c r="B2465">
        <v>33082548</v>
      </c>
      <c r="O2465" s="3" t="s">
        <v>12759</v>
      </c>
      <c r="P2465" s="10">
        <v>5.4</v>
      </c>
    </row>
    <row r="2466" spans="1:16" x14ac:dyDescent="0.3">
      <c r="A2466" s="3" t="s">
        <v>839</v>
      </c>
      <c r="B2466">
        <v>57556859.344827585</v>
      </c>
      <c r="O2466" s="3" t="s">
        <v>839</v>
      </c>
      <c r="P2466" s="10">
        <v>6.2827586206896546</v>
      </c>
    </row>
    <row r="2467" spans="1:16" x14ac:dyDescent="0.3">
      <c r="A2467" s="3" t="s">
        <v>8562</v>
      </c>
      <c r="B2467">
        <v>16994625</v>
      </c>
      <c r="O2467" s="3" t="s">
        <v>8562</v>
      </c>
      <c r="P2467" s="10">
        <v>6.2</v>
      </c>
    </row>
    <row r="2468" spans="1:16" x14ac:dyDescent="0.3">
      <c r="A2468" s="3" t="s">
        <v>1969</v>
      </c>
      <c r="B2468">
        <v>12825342.333333334</v>
      </c>
      <c r="O2468" s="3" t="s">
        <v>1969</v>
      </c>
      <c r="P2468" s="10">
        <v>5.666666666666667</v>
      </c>
    </row>
    <row r="2469" spans="1:16" x14ac:dyDescent="0.3">
      <c r="A2469" s="3" t="s">
        <v>1900</v>
      </c>
      <c r="B2469">
        <v>1723487</v>
      </c>
      <c r="O2469" s="3" t="s">
        <v>1900</v>
      </c>
      <c r="P2469" s="10">
        <v>4.3</v>
      </c>
    </row>
    <row r="2470" spans="1:16" x14ac:dyDescent="0.3">
      <c r="A2470" s="3" t="s">
        <v>11875</v>
      </c>
      <c r="B2470">
        <v>21803786</v>
      </c>
      <c r="O2470" s="3" t="s">
        <v>11875</v>
      </c>
      <c r="P2470" s="10">
        <v>5.9499999999999993</v>
      </c>
    </row>
    <row r="2471" spans="1:16" x14ac:dyDescent="0.3">
      <c r="A2471" s="3" t="s">
        <v>2355</v>
      </c>
      <c r="B2471">
        <v>10435015</v>
      </c>
      <c r="O2471" s="3" t="s">
        <v>2355</v>
      </c>
      <c r="P2471" s="10">
        <v>5.8</v>
      </c>
    </row>
    <row r="2472" spans="1:16" x14ac:dyDescent="0.3">
      <c r="A2472" s="3" t="s">
        <v>4574</v>
      </c>
      <c r="B2472">
        <v>57993854.600000001</v>
      </c>
      <c r="O2472" s="3" t="s">
        <v>4574</v>
      </c>
      <c r="P2472" s="10">
        <v>5.66</v>
      </c>
    </row>
    <row r="2473" spans="1:16" x14ac:dyDescent="0.3">
      <c r="A2473" s="3" t="s">
        <v>5056</v>
      </c>
      <c r="B2473">
        <v>10580</v>
      </c>
      <c r="O2473" s="3" t="s">
        <v>5056</v>
      </c>
      <c r="P2473" s="10">
        <v>6.8</v>
      </c>
    </row>
    <row r="2474" spans="1:16" x14ac:dyDescent="0.3">
      <c r="A2474" s="3" t="s">
        <v>14429</v>
      </c>
      <c r="B2474">
        <v>37598767</v>
      </c>
      <c r="O2474" s="3" t="s">
        <v>14429</v>
      </c>
      <c r="P2474" s="10">
        <v>5.3</v>
      </c>
    </row>
    <row r="2475" spans="1:16" x14ac:dyDescent="0.3">
      <c r="A2475" s="3" t="s">
        <v>6522</v>
      </c>
      <c r="B2475">
        <v>706131</v>
      </c>
      <c r="O2475" s="3" t="s">
        <v>6522</v>
      </c>
      <c r="P2475" s="10">
        <v>6.8</v>
      </c>
    </row>
    <row r="2476" spans="1:16" x14ac:dyDescent="0.3">
      <c r="A2476" s="3" t="s">
        <v>8791</v>
      </c>
      <c r="B2476">
        <v>1805435.5</v>
      </c>
      <c r="O2476" s="3" t="s">
        <v>8791</v>
      </c>
      <c r="P2476" s="10">
        <v>6.3</v>
      </c>
    </row>
    <row r="2477" spans="1:16" x14ac:dyDescent="0.3">
      <c r="A2477" s="3" t="s">
        <v>2921</v>
      </c>
      <c r="B2477">
        <v>3558669</v>
      </c>
      <c r="O2477" s="3" t="s">
        <v>2921</v>
      </c>
      <c r="P2477" s="10">
        <v>5.3</v>
      </c>
    </row>
    <row r="2478" spans="1:16" x14ac:dyDescent="0.3">
      <c r="A2478" s="3" t="s">
        <v>20939</v>
      </c>
      <c r="B2478">
        <v>132675864</v>
      </c>
      <c r="O2478" s="3" t="s">
        <v>20939</v>
      </c>
      <c r="P2478" s="10">
        <v>4.2</v>
      </c>
    </row>
    <row r="2479" spans="1:16" x14ac:dyDescent="0.3">
      <c r="A2479" s="3" t="s">
        <v>15627</v>
      </c>
      <c r="B2479">
        <v>3185113</v>
      </c>
      <c r="O2479" s="3" t="s">
        <v>15627</v>
      </c>
      <c r="P2479" s="10">
        <v>7.5</v>
      </c>
    </row>
    <row r="2480" spans="1:16" x14ac:dyDescent="0.3">
      <c r="A2480" s="3" t="s">
        <v>19805</v>
      </c>
      <c r="B2480">
        <v>201890</v>
      </c>
      <c r="O2480" s="3" t="s">
        <v>19805</v>
      </c>
      <c r="P2480" s="10">
        <v>5.3</v>
      </c>
    </row>
    <row r="2481" spans="1:16" x14ac:dyDescent="0.3">
      <c r="A2481" s="3" t="s">
        <v>18642</v>
      </c>
      <c r="B2481">
        <v>337580051</v>
      </c>
      <c r="O2481" s="3" t="s">
        <v>18642</v>
      </c>
      <c r="P2481" s="10">
        <v>6.2</v>
      </c>
    </row>
    <row r="2482" spans="1:16" x14ac:dyDescent="0.3">
      <c r="A2482" s="3" t="s">
        <v>15300</v>
      </c>
      <c r="B2482">
        <v>691733</v>
      </c>
      <c r="O2482" s="3" t="s">
        <v>15300</v>
      </c>
      <c r="P2482" s="10">
        <v>6.9</v>
      </c>
    </row>
    <row r="2483" spans="1:16" x14ac:dyDescent="0.3">
      <c r="A2483" s="3" t="s">
        <v>20848</v>
      </c>
      <c r="B2483">
        <v>9303022</v>
      </c>
      <c r="O2483" s="3" t="s">
        <v>20848</v>
      </c>
      <c r="P2483" s="10">
        <v>7.4</v>
      </c>
    </row>
    <row r="2484" spans="1:16" x14ac:dyDescent="0.3">
      <c r="A2484" s="3" t="s">
        <v>17619</v>
      </c>
      <c r="B2484">
        <v>609016565</v>
      </c>
      <c r="O2484" s="3" t="s">
        <v>17619</v>
      </c>
      <c r="P2484" s="10">
        <v>7.9</v>
      </c>
    </row>
    <row r="2485" spans="1:16" x14ac:dyDescent="0.3">
      <c r="A2485" s="3" t="s">
        <v>3017</v>
      </c>
      <c r="B2485">
        <v>20205757</v>
      </c>
      <c r="O2485" s="3" t="s">
        <v>3017</v>
      </c>
      <c r="P2485" s="10">
        <v>5.8</v>
      </c>
    </row>
    <row r="2486" spans="1:16" x14ac:dyDescent="0.3">
      <c r="A2486" s="3" t="s">
        <v>3058</v>
      </c>
      <c r="B2486">
        <v>38851504.333333336</v>
      </c>
      <c r="O2486" s="3" t="s">
        <v>3058</v>
      </c>
      <c r="P2486" s="10">
        <v>6.6111111111111107</v>
      </c>
    </row>
    <row r="2487" spans="1:16" x14ac:dyDescent="0.3">
      <c r="A2487" s="3" t="s">
        <v>4130</v>
      </c>
      <c r="B2487">
        <v>2700000</v>
      </c>
      <c r="O2487" s="3" t="s">
        <v>4130</v>
      </c>
      <c r="P2487" s="10">
        <v>4.2</v>
      </c>
    </row>
    <row r="2488" spans="1:16" x14ac:dyDescent="0.3">
      <c r="A2488" s="3" t="s">
        <v>21450</v>
      </c>
      <c r="B2488">
        <v>2112978</v>
      </c>
      <c r="O2488" s="3" t="s">
        <v>21450</v>
      </c>
      <c r="P2488" s="10">
        <v>8.1999999999999993</v>
      </c>
    </row>
    <row r="2489" spans="1:16" x14ac:dyDescent="0.3">
      <c r="A2489" s="3" t="s">
        <v>11675</v>
      </c>
      <c r="B2489">
        <v>6831</v>
      </c>
      <c r="O2489" s="3" t="s">
        <v>11675</v>
      </c>
      <c r="P2489" s="10">
        <v>5.0999999999999996</v>
      </c>
    </row>
    <row r="2490" spans="1:16" x14ac:dyDescent="0.3">
      <c r="A2490" s="3" t="s">
        <v>275</v>
      </c>
      <c r="B2490">
        <v>20205757</v>
      </c>
      <c r="O2490" s="3" t="s">
        <v>275</v>
      </c>
      <c r="P2490" s="10">
        <v>4.5999999999999996</v>
      </c>
    </row>
    <row r="2491" spans="1:16" x14ac:dyDescent="0.3">
      <c r="A2491" s="3" t="s">
        <v>20410</v>
      </c>
      <c r="B2491">
        <v>3430165</v>
      </c>
      <c r="O2491" s="3" t="s">
        <v>20410</v>
      </c>
      <c r="P2491" s="10">
        <v>6.9</v>
      </c>
    </row>
    <row r="2492" spans="1:16" x14ac:dyDescent="0.3">
      <c r="A2492" s="3" t="s">
        <v>4297</v>
      </c>
      <c r="B2492">
        <v>210200</v>
      </c>
      <c r="O2492" s="3" t="s">
        <v>4297</v>
      </c>
      <c r="P2492" s="10">
        <v>5.7</v>
      </c>
    </row>
    <row r="2493" spans="1:16" x14ac:dyDescent="0.3">
      <c r="A2493" s="3" t="s">
        <v>749</v>
      </c>
      <c r="B2493">
        <v>115073361.28125</v>
      </c>
      <c r="O2493" s="3" t="s">
        <v>749</v>
      </c>
      <c r="P2493" s="10">
        <v>6.0874999999999986</v>
      </c>
    </row>
    <row r="2494" spans="1:16" x14ac:dyDescent="0.3">
      <c r="A2494" s="3" t="s">
        <v>671</v>
      </c>
      <c r="B2494">
        <v>26279000</v>
      </c>
      <c r="O2494" s="3" t="s">
        <v>671</v>
      </c>
      <c r="P2494" s="10">
        <v>5.2</v>
      </c>
    </row>
    <row r="2495" spans="1:16" x14ac:dyDescent="0.3">
      <c r="A2495" s="3" t="s">
        <v>14765</v>
      </c>
      <c r="B2495">
        <v>21170563</v>
      </c>
      <c r="O2495" s="3" t="s">
        <v>14765</v>
      </c>
      <c r="P2495" s="10">
        <v>6.2</v>
      </c>
    </row>
    <row r="2496" spans="1:16" x14ac:dyDescent="0.3">
      <c r="A2496" s="3" t="s">
        <v>20367</v>
      </c>
      <c r="B2496">
        <v>217776646</v>
      </c>
      <c r="O2496" s="3" t="s">
        <v>20367</v>
      </c>
      <c r="P2496" s="10">
        <v>3.3</v>
      </c>
    </row>
    <row r="2497" spans="1:16" x14ac:dyDescent="0.3">
      <c r="A2497" s="3" t="s">
        <v>13122</v>
      </c>
      <c r="B2497">
        <v>453133</v>
      </c>
      <c r="O2497" s="3" t="s">
        <v>13122</v>
      </c>
      <c r="P2497" s="10">
        <v>7.8</v>
      </c>
    </row>
    <row r="2498" spans="1:16" x14ac:dyDescent="0.3">
      <c r="A2498" s="3" t="s">
        <v>20086</v>
      </c>
      <c r="B2498">
        <v>180180</v>
      </c>
      <c r="O2498" s="3" t="s">
        <v>20086</v>
      </c>
      <c r="P2498" s="10">
        <v>8.1</v>
      </c>
    </row>
    <row r="2499" spans="1:16" x14ac:dyDescent="0.3">
      <c r="A2499" s="3" t="s">
        <v>2343</v>
      </c>
      <c r="B2499">
        <v>727639</v>
      </c>
      <c r="O2499" s="3" t="s">
        <v>2343</v>
      </c>
      <c r="P2499" s="10">
        <v>6.4</v>
      </c>
    </row>
    <row r="2500" spans="1:16" x14ac:dyDescent="0.3">
      <c r="A2500" s="3" t="s">
        <v>11953</v>
      </c>
      <c r="B2500">
        <v>26527510</v>
      </c>
      <c r="O2500" s="3" t="s">
        <v>11953</v>
      </c>
      <c r="P2500" s="10">
        <v>7.2</v>
      </c>
    </row>
    <row r="2501" spans="1:16" x14ac:dyDescent="0.3">
      <c r="A2501" s="3" t="s">
        <v>16186</v>
      </c>
      <c r="B2501">
        <v>17874044</v>
      </c>
      <c r="O2501" s="3" t="s">
        <v>16186</v>
      </c>
      <c r="P2501" s="10">
        <v>7.9</v>
      </c>
    </row>
    <row r="2502" spans="1:16" x14ac:dyDescent="0.3">
      <c r="A2502" s="3" t="s">
        <v>2685</v>
      </c>
      <c r="B2502">
        <v>25754284</v>
      </c>
      <c r="O2502" s="3" t="s">
        <v>2685</v>
      </c>
      <c r="P2502" s="10">
        <v>6.9</v>
      </c>
    </row>
    <row r="2503" spans="1:16" x14ac:dyDescent="0.3">
      <c r="A2503" s="3" t="s">
        <v>20976</v>
      </c>
      <c r="B2503">
        <v>62567</v>
      </c>
      <c r="O2503" s="3" t="s">
        <v>20976</v>
      </c>
      <c r="P2503" s="10">
        <v>5.6</v>
      </c>
    </row>
    <row r="2504" spans="1:16" x14ac:dyDescent="0.3">
      <c r="A2504" s="3" t="s">
        <v>6126</v>
      </c>
      <c r="B2504">
        <v>20205757</v>
      </c>
      <c r="O2504" s="3" t="s">
        <v>6126</v>
      </c>
      <c r="P2504" s="10">
        <v>7</v>
      </c>
    </row>
    <row r="2505" spans="1:16" x14ac:dyDescent="0.3">
      <c r="A2505" s="3" t="s">
        <v>10947</v>
      </c>
      <c r="B2505">
        <v>12924063</v>
      </c>
      <c r="O2505" s="3" t="s">
        <v>10947</v>
      </c>
      <c r="P2505" s="10">
        <v>6.1</v>
      </c>
    </row>
    <row r="2506" spans="1:16" x14ac:dyDescent="0.3">
      <c r="A2506" s="3" t="s">
        <v>5413</v>
      </c>
      <c r="B2506">
        <v>18767423.75</v>
      </c>
      <c r="O2506" s="3" t="s">
        <v>5413</v>
      </c>
      <c r="P2506" s="10">
        <v>7.3250000000000002</v>
      </c>
    </row>
    <row r="2507" spans="1:16" x14ac:dyDescent="0.3">
      <c r="A2507" s="3" t="s">
        <v>20585</v>
      </c>
      <c r="B2507">
        <v>7162617</v>
      </c>
      <c r="O2507" s="3" t="s">
        <v>20585</v>
      </c>
      <c r="P2507" s="10">
        <v>6.8</v>
      </c>
    </row>
    <row r="2508" spans="1:16" x14ac:dyDescent="0.3">
      <c r="A2508" s="3" t="s">
        <v>435</v>
      </c>
      <c r="B2508">
        <v>2128395</v>
      </c>
      <c r="O2508" s="3" t="s">
        <v>435</v>
      </c>
      <c r="P2508" s="10">
        <v>4.8</v>
      </c>
    </row>
    <row r="2509" spans="1:16" x14ac:dyDescent="0.3">
      <c r="A2509" s="3" t="s">
        <v>15858</v>
      </c>
      <c r="B2509">
        <v>41975388</v>
      </c>
      <c r="O2509" s="3" t="s">
        <v>15858</v>
      </c>
      <c r="P2509" s="10">
        <v>4.4000000000000004</v>
      </c>
    </row>
    <row r="2510" spans="1:16" x14ac:dyDescent="0.3">
      <c r="A2510" s="3" t="s">
        <v>4625</v>
      </c>
      <c r="B2510">
        <v>3569939</v>
      </c>
      <c r="O2510" s="3" t="s">
        <v>4625</v>
      </c>
      <c r="P2510" s="10">
        <v>5.9</v>
      </c>
    </row>
    <row r="2511" spans="1:16" x14ac:dyDescent="0.3">
      <c r="A2511" s="3" t="s">
        <v>7530</v>
      </c>
      <c r="B2511">
        <v>32901136</v>
      </c>
      <c r="O2511" s="3" t="s">
        <v>7530</v>
      </c>
      <c r="P2511" s="10">
        <v>7.7</v>
      </c>
    </row>
    <row r="2512" spans="1:16" x14ac:dyDescent="0.3">
      <c r="A2512" s="3" t="s">
        <v>9670</v>
      </c>
      <c r="B2512">
        <v>15738769</v>
      </c>
      <c r="O2512" s="3" t="s">
        <v>9670</v>
      </c>
      <c r="P2512" s="10">
        <v>5.8</v>
      </c>
    </row>
    <row r="2513" spans="1:16" x14ac:dyDescent="0.3">
      <c r="A2513" s="3" t="s">
        <v>21584</v>
      </c>
      <c r="B2513">
        <v>300842</v>
      </c>
      <c r="O2513" s="3" t="s">
        <v>21584</v>
      </c>
      <c r="P2513" s="10">
        <v>6.3</v>
      </c>
    </row>
    <row r="2514" spans="1:16" x14ac:dyDescent="0.3">
      <c r="A2514" s="3" t="s">
        <v>2184</v>
      </c>
      <c r="B2514">
        <v>5778353</v>
      </c>
      <c r="O2514" s="3" t="s">
        <v>2184</v>
      </c>
      <c r="P2514" s="10">
        <v>4.9000000000000004</v>
      </c>
    </row>
    <row r="2515" spans="1:16" x14ac:dyDescent="0.3">
      <c r="A2515" s="3" t="s">
        <v>19040</v>
      </c>
      <c r="B2515">
        <v>93243627.5</v>
      </c>
      <c r="O2515" s="3" t="s">
        <v>19040</v>
      </c>
      <c r="P2515" s="10">
        <v>6.4749999999999996</v>
      </c>
    </row>
    <row r="2516" spans="1:16" x14ac:dyDescent="0.3">
      <c r="A2516" s="3" t="s">
        <v>19430</v>
      </c>
      <c r="B2516">
        <v>184681951.75</v>
      </c>
      <c r="O2516" s="3" t="s">
        <v>19430</v>
      </c>
      <c r="P2516" s="10">
        <v>6.6750000000000007</v>
      </c>
    </row>
    <row r="2517" spans="1:16" x14ac:dyDescent="0.3">
      <c r="A2517" s="3" t="s">
        <v>7035</v>
      </c>
      <c r="B2517">
        <v>126733518</v>
      </c>
      <c r="O2517" s="3" t="s">
        <v>7035</v>
      </c>
      <c r="P2517" s="10">
        <v>6.5</v>
      </c>
    </row>
    <row r="2518" spans="1:16" x14ac:dyDescent="0.3">
      <c r="A2518" s="3" t="s">
        <v>2598</v>
      </c>
      <c r="B2518">
        <v>4164283</v>
      </c>
      <c r="O2518" s="3" t="s">
        <v>2598</v>
      </c>
      <c r="P2518" s="10">
        <v>8.1999999999999993</v>
      </c>
    </row>
    <row r="2519" spans="1:16" x14ac:dyDescent="0.3">
      <c r="A2519" s="3" t="s">
        <v>170</v>
      </c>
      <c r="B2519">
        <v>17853670</v>
      </c>
      <c r="O2519" s="3" t="s">
        <v>170</v>
      </c>
      <c r="P2519" s="10">
        <v>5.85</v>
      </c>
    </row>
    <row r="2520" spans="1:16" x14ac:dyDescent="0.3">
      <c r="A2520" s="3" t="s">
        <v>13127</v>
      </c>
      <c r="B2520">
        <v>436365</v>
      </c>
      <c r="O2520" s="3" t="s">
        <v>13127</v>
      </c>
      <c r="P2520" s="10">
        <v>4.5999999999999996</v>
      </c>
    </row>
    <row r="2521" spans="1:16" x14ac:dyDescent="0.3">
      <c r="A2521" s="3" t="s">
        <v>2202</v>
      </c>
      <c r="B2521">
        <v>1337274</v>
      </c>
      <c r="O2521" s="3" t="s">
        <v>2202</v>
      </c>
      <c r="P2521" s="10">
        <v>5.3</v>
      </c>
    </row>
    <row r="2522" spans="1:16" x14ac:dyDescent="0.3">
      <c r="A2522" s="3" t="s">
        <v>10816</v>
      </c>
      <c r="B2522">
        <v>31520283.666666668</v>
      </c>
      <c r="O2522" s="3" t="s">
        <v>10816</v>
      </c>
      <c r="P2522" s="10">
        <v>6.7333333333333343</v>
      </c>
    </row>
    <row r="2523" spans="1:16" x14ac:dyDescent="0.3">
      <c r="A2523" s="3" t="s">
        <v>17568</v>
      </c>
      <c r="B2523">
        <v>144215808.5</v>
      </c>
      <c r="O2523" s="3" t="s">
        <v>17568</v>
      </c>
      <c r="P2523" s="10">
        <v>6.8</v>
      </c>
    </row>
    <row r="2524" spans="1:16" x14ac:dyDescent="0.3">
      <c r="A2524" s="3" t="s">
        <v>17098</v>
      </c>
      <c r="B2524">
        <v>82087155</v>
      </c>
      <c r="O2524" s="3" t="s">
        <v>17098</v>
      </c>
      <c r="P2524" s="10">
        <v>5.0999999999999996</v>
      </c>
    </row>
    <row r="2525" spans="1:16" x14ac:dyDescent="0.3">
      <c r="A2525" s="3" t="s">
        <v>8309</v>
      </c>
      <c r="B2525">
        <v>7266973</v>
      </c>
      <c r="O2525" s="3" t="s">
        <v>8309</v>
      </c>
      <c r="P2525" s="10">
        <v>7</v>
      </c>
    </row>
    <row r="2526" spans="1:16" x14ac:dyDescent="0.3">
      <c r="A2526" s="3" t="s">
        <v>21200</v>
      </c>
      <c r="B2526">
        <v>155712077</v>
      </c>
      <c r="O2526" s="3" t="s">
        <v>21200</v>
      </c>
      <c r="P2526" s="10">
        <v>6.4</v>
      </c>
    </row>
    <row r="2527" spans="1:16" x14ac:dyDescent="0.3">
      <c r="A2527" s="3" t="s">
        <v>17435</v>
      </c>
      <c r="B2527">
        <v>12888820</v>
      </c>
      <c r="O2527" s="3" t="s">
        <v>17435</v>
      </c>
      <c r="P2527" s="10">
        <v>5.75</v>
      </c>
    </row>
    <row r="2528" spans="1:16" x14ac:dyDescent="0.3">
      <c r="A2528" s="3" t="s">
        <v>4768</v>
      </c>
      <c r="B2528">
        <v>31753898</v>
      </c>
      <c r="O2528" s="3" t="s">
        <v>4768</v>
      </c>
      <c r="P2528" s="10">
        <v>7.7</v>
      </c>
    </row>
    <row r="2529" spans="1:16" x14ac:dyDescent="0.3">
      <c r="A2529" s="3" t="s">
        <v>3646</v>
      </c>
      <c r="B2529">
        <v>14028096.5</v>
      </c>
      <c r="O2529" s="3" t="s">
        <v>3646</v>
      </c>
      <c r="P2529" s="10">
        <v>5.5</v>
      </c>
    </row>
    <row r="2530" spans="1:16" x14ac:dyDescent="0.3">
      <c r="A2530" s="3" t="s">
        <v>14431</v>
      </c>
      <c r="B2530">
        <v>70009308</v>
      </c>
      <c r="O2530" s="3" t="s">
        <v>14431</v>
      </c>
      <c r="P2530" s="10">
        <v>6.4</v>
      </c>
    </row>
    <row r="2531" spans="1:16" x14ac:dyDescent="0.3">
      <c r="A2531" s="3" t="s">
        <v>9704</v>
      </c>
      <c r="B2531">
        <v>5684789</v>
      </c>
      <c r="O2531" s="3" t="s">
        <v>9704</v>
      </c>
      <c r="P2531" s="10">
        <v>7</v>
      </c>
    </row>
    <row r="2532" spans="1:16" x14ac:dyDescent="0.3">
      <c r="A2532" s="3" t="s">
        <v>6904</v>
      </c>
      <c r="B2532">
        <v>6980986</v>
      </c>
      <c r="O2532" s="3" t="s">
        <v>6904</v>
      </c>
      <c r="P2532" s="10">
        <v>4.3</v>
      </c>
    </row>
    <row r="2533" spans="1:16" x14ac:dyDescent="0.3">
      <c r="A2533" s="3" t="s">
        <v>3579</v>
      </c>
      <c r="B2533">
        <v>4737683.666666667</v>
      </c>
      <c r="O2533" s="3" t="s">
        <v>3579</v>
      </c>
      <c r="P2533" s="10">
        <v>6.6333333333333329</v>
      </c>
    </row>
    <row r="2534" spans="1:16" x14ac:dyDescent="0.3">
      <c r="A2534" s="3" t="s">
        <v>19786</v>
      </c>
      <c r="B2534">
        <v>74633309</v>
      </c>
      <c r="O2534" s="3" t="s">
        <v>19786</v>
      </c>
      <c r="P2534" s="10">
        <v>6.3</v>
      </c>
    </row>
    <row r="2535" spans="1:16" x14ac:dyDescent="0.3">
      <c r="A2535" s="3" t="s">
        <v>1403</v>
      </c>
      <c r="B2535">
        <v>3783329</v>
      </c>
      <c r="O2535" s="3" t="s">
        <v>1403</v>
      </c>
      <c r="P2535" s="10">
        <v>7.2</v>
      </c>
    </row>
    <row r="2536" spans="1:16" x14ac:dyDescent="0.3">
      <c r="A2536" s="3" t="s">
        <v>2287</v>
      </c>
      <c r="B2536">
        <v>4142732</v>
      </c>
      <c r="O2536" s="3" t="s">
        <v>2287</v>
      </c>
      <c r="P2536" s="10">
        <v>5.8000000000000007</v>
      </c>
    </row>
    <row r="2537" spans="1:16" x14ac:dyDescent="0.3">
      <c r="A2537" s="3" t="s">
        <v>9102</v>
      </c>
      <c r="B2537">
        <v>11132210</v>
      </c>
      <c r="O2537" s="3" t="s">
        <v>9102</v>
      </c>
      <c r="P2537" s="10">
        <v>6.5</v>
      </c>
    </row>
    <row r="2538" spans="1:16" x14ac:dyDescent="0.3">
      <c r="A2538" s="3" t="s">
        <v>14206</v>
      </c>
      <c r="B2538">
        <v>23563727</v>
      </c>
      <c r="O2538" s="3" t="s">
        <v>14206</v>
      </c>
      <c r="P2538" s="10">
        <v>7.3</v>
      </c>
    </row>
    <row r="2539" spans="1:16" x14ac:dyDescent="0.3">
      <c r="A2539" s="3" t="s">
        <v>6883</v>
      </c>
      <c r="B2539">
        <v>12534961</v>
      </c>
      <c r="O2539" s="3" t="s">
        <v>6883</v>
      </c>
      <c r="P2539" s="10">
        <v>5.5</v>
      </c>
    </row>
    <row r="2540" spans="1:16" x14ac:dyDescent="0.3">
      <c r="A2540" s="3" t="s">
        <v>4593</v>
      </c>
      <c r="B2540">
        <v>19170001</v>
      </c>
      <c r="O2540" s="3" t="s">
        <v>4593</v>
      </c>
      <c r="P2540" s="10">
        <v>5.3</v>
      </c>
    </row>
    <row r="2541" spans="1:16" x14ac:dyDescent="0.3">
      <c r="A2541" s="3" t="s">
        <v>3955</v>
      </c>
      <c r="B2541">
        <v>2004268</v>
      </c>
      <c r="O2541" s="3" t="s">
        <v>3955</v>
      </c>
      <c r="P2541" s="10">
        <v>6.25</v>
      </c>
    </row>
    <row r="2542" spans="1:16" x14ac:dyDescent="0.3">
      <c r="A2542" s="3" t="s">
        <v>21636</v>
      </c>
      <c r="B2542">
        <v>226421</v>
      </c>
      <c r="O2542" s="3" t="s">
        <v>21636</v>
      </c>
      <c r="P2542" s="10">
        <v>6.4</v>
      </c>
    </row>
    <row r="2543" spans="1:16" x14ac:dyDescent="0.3">
      <c r="A2543" s="3" t="s">
        <v>21719</v>
      </c>
      <c r="B2543">
        <v>288460</v>
      </c>
      <c r="O2543" s="3" t="s">
        <v>21719</v>
      </c>
      <c r="P2543" s="10">
        <v>7.6</v>
      </c>
    </row>
    <row r="2544" spans="1:16" x14ac:dyDescent="0.3">
      <c r="A2544" s="3" t="s">
        <v>16687</v>
      </c>
      <c r="B2544">
        <v>1214424</v>
      </c>
      <c r="O2544" s="3" t="s">
        <v>16687</v>
      </c>
      <c r="P2544" s="10">
        <v>6.7</v>
      </c>
    </row>
    <row r="2545" spans="1:16" x14ac:dyDescent="0.3">
      <c r="A2545" s="3" t="s">
        <v>10460</v>
      </c>
      <c r="B2545">
        <v>2048740</v>
      </c>
      <c r="O2545" s="3" t="s">
        <v>10460</v>
      </c>
      <c r="P2545" s="10">
        <v>6.9</v>
      </c>
    </row>
    <row r="2546" spans="1:16" x14ac:dyDescent="0.3">
      <c r="A2546" s="3" t="s">
        <v>9350</v>
      </c>
      <c r="B2546">
        <v>4939939</v>
      </c>
      <c r="O2546" s="3" t="s">
        <v>9350</v>
      </c>
      <c r="P2546" s="10">
        <v>5.2</v>
      </c>
    </row>
    <row r="2547" spans="1:16" x14ac:dyDescent="0.3">
      <c r="A2547" s="3" t="s">
        <v>4992</v>
      </c>
      <c r="B2547">
        <v>1327312</v>
      </c>
      <c r="O2547" s="3" t="s">
        <v>4992</v>
      </c>
      <c r="P2547" s="10">
        <v>5.7333333333333343</v>
      </c>
    </row>
    <row r="2548" spans="1:16" x14ac:dyDescent="0.3">
      <c r="A2548" s="3" t="s">
        <v>10424</v>
      </c>
      <c r="B2548">
        <v>4071548</v>
      </c>
      <c r="O2548" s="3" t="s">
        <v>10424</v>
      </c>
      <c r="P2548" s="10">
        <v>7.7</v>
      </c>
    </row>
    <row r="2549" spans="1:16" x14ac:dyDescent="0.3">
      <c r="A2549" s="3" t="s">
        <v>3301</v>
      </c>
      <c r="B2549">
        <v>19472057</v>
      </c>
      <c r="O2549" s="3" t="s">
        <v>3301</v>
      </c>
      <c r="P2549" s="10">
        <v>6</v>
      </c>
    </row>
    <row r="2550" spans="1:16" x14ac:dyDescent="0.3">
      <c r="A2550" s="3" t="s">
        <v>16961</v>
      </c>
      <c r="B2550">
        <v>318599.5</v>
      </c>
      <c r="O2550" s="3" t="s">
        <v>16961</v>
      </c>
      <c r="P2550" s="10">
        <v>5.75</v>
      </c>
    </row>
    <row r="2551" spans="1:16" x14ac:dyDescent="0.3">
      <c r="A2551" s="3" t="s">
        <v>17358</v>
      </c>
      <c r="B2551">
        <v>55247881</v>
      </c>
      <c r="O2551" s="3" t="s">
        <v>17358</v>
      </c>
      <c r="P2551" s="10">
        <v>6.9</v>
      </c>
    </row>
    <row r="2552" spans="1:16" x14ac:dyDescent="0.3">
      <c r="A2552" s="3" t="s">
        <v>7356</v>
      </c>
      <c r="B2552">
        <v>34953737.5</v>
      </c>
      <c r="O2552" s="3" t="s">
        <v>7356</v>
      </c>
      <c r="P2552" s="10">
        <v>5.4</v>
      </c>
    </row>
    <row r="2553" spans="1:16" x14ac:dyDescent="0.3">
      <c r="A2553" s="3" t="s">
        <v>9902</v>
      </c>
      <c r="B2553">
        <v>46638266.166666664</v>
      </c>
      <c r="O2553" s="3" t="s">
        <v>9902</v>
      </c>
      <c r="P2553" s="10">
        <v>6.3666666666666671</v>
      </c>
    </row>
    <row r="2554" spans="1:16" x14ac:dyDescent="0.3">
      <c r="A2554" s="3" t="s">
        <v>13966</v>
      </c>
      <c r="B2554">
        <v>22021262</v>
      </c>
      <c r="O2554" s="3" t="s">
        <v>13966</v>
      </c>
      <c r="P2554" s="10">
        <v>5.9</v>
      </c>
    </row>
    <row r="2555" spans="1:16" x14ac:dyDescent="0.3">
      <c r="A2555" s="3" t="s">
        <v>17607</v>
      </c>
      <c r="B2555">
        <v>55903307</v>
      </c>
      <c r="O2555" s="3" t="s">
        <v>17607</v>
      </c>
      <c r="P2555" s="10">
        <v>7.15</v>
      </c>
    </row>
    <row r="2556" spans="1:16" x14ac:dyDescent="0.3">
      <c r="A2556" s="3" t="s">
        <v>14455</v>
      </c>
      <c r="B2556">
        <v>8481254</v>
      </c>
      <c r="O2556" s="3" t="s">
        <v>14455</v>
      </c>
      <c r="P2556" s="10">
        <v>7.7</v>
      </c>
    </row>
    <row r="2557" spans="1:16" x14ac:dyDescent="0.3">
      <c r="A2557" s="3" t="s">
        <v>20804</v>
      </c>
      <c r="B2557">
        <v>7682928</v>
      </c>
      <c r="O2557" s="3" t="s">
        <v>20804</v>
      </c>
      <c r="P2557" s="10">
        <v>7.2</v>
      </c>
    </row>
    <row r="2558" spans="1:16" x14ac:dyDescent="0.3">
      <c r="A2558" s="3" t="s">
        <v>8239</v>
      </c>
      <c r="B2558">
        <v>14141608.5</v>
      </c>
      <c r="O2558" s="3" t="s">
        <v>8239</v>
      </c>
      <c r="P2558" s="10">
        <v>5.55</v>
      </c>
    </row>
    <row r="2559" spans="1:16" x14ac:dyDescent="0.3">
      <c r="A2559" s="3" t="s">
        <v>21176</v>
      </c>
      <c r="B2559">
        <v>33705333</v>
      </c>
      <c r="O2559" s="3" t="s">
        <v>21176</v>
      </c>
      <c r="P2559" s="10">
        <v>4.9000000000000004</v>
      </c>
    </row>
    <row r="2560" spans="1:16" x14ac:dyDescent="0.3">
      <c r="A2560" s="3" t="s">
        <v>18540</v>
      </c>
      <c r="B2560">
        <v>5464885</v>
      </c>
      <c r="O2560" s="3" t="s">
        <v>18540</v>
      </c>
      <c r="P2560" s="10">
        <v>6.1</v>
      </c>
    </row>
    <row r="2561" spans="1:16" x14ac:dyDescent="0.3">
      <c r="A2561" s="3" t="s">
        <v>21596</v>
      </c>
      <c r="B2561">
        <v>1635907</v>
      </c>
      <c r="O2561" s="3" t="s">
        <v>21596</v>
      </c>
      <c r="P2561" s="10">
        <v>2.2000000000000002</v>
      </c>
    </row>
    <row r="2562" spans="1:16" x14ac:dyDescent="0.3">
      <c r="A2562" s="3" t="s">
        <v>21123</v>
      </c>
      <c r="B2562">
        <v>32427</v>
      </c>
      <c r="O2562" s="3" t="s">
        <v>21123</v>
      </c>
      <c r="P2562" s="10">
        <v>5.4</v>
      </c>
    </row>
    <row r="2563" spans="1:16" x14ac:dyDescent="0.3">
      <c r="A2563" s="3" t="s">
        <v>9871</v>
      </c>
      <c r="B2563">
        <v>5710</v>
      </c>
      <c r="O2563" s="3" t="s">
        <v>9871</v>
      </c>
      <c r="P2563" s="10">
        <v>7.9</v>
      </c>
    </row>
    <row r="2564" spans="1:16" x14ac:dyDescent="0.3">
      <c r="A2564" s="3" t="s">
        <v>6076</v>
      </c>
      <c r="B2564">
        <v>88639633.555555552</v>
      </c>
      <c r="O2564" s="3" t="s">
        <v>6076</v>
      </c>
      <c r="P2564" s="10">
        <v>6.7444444444444436</v>
      </c>
    </row>
    <row r="2565" spans="1:16" x14ac:dyDescent="0.3">
      <c r="A2565" s="3" t="s">
        <v>7997</v>
      </c>
      <c r="B2565">
        <v>102874177</v>
      </c>
      <c r="O2565" s="3" t="s">
        <v>7997</v>
      </c>
      <c r="P2565" s="10">
        <v>5.7399999999999993</v>
      </c>
    </row>
    <row r="2566" spans="1:16" x14ac:dyDescent="0.3">
      <c r="A2566" s="3" t="s">
        <v>311</v>
      </c>
      <c r="B2566">
        <v>20205757</v>
      </c>
      <c r="O2566" s="3" t="s">
        <v>311</v>
      </c>
      <c r="P2566" s="10">
        <v>6.0500000000000007</v>
      </c>
    </row>
    <row r="2567" spans="1:16" x14ac:dyDescent="0.3">
      <c r="A2567" s="3" t="s">
        <v>9187</v>
      </c>
      <c r="B2567">
        <v>47511064</v>
      </c>
      <c r="O2567" s="3" t="s">
        <v>9187</v>
      </c>
      <c r="P2567" s="10">
        <v>6.3</v>
      </c>
    </row>
    <row r="2568" spans="1:16" x14ac:dyDescent="0.3">
      <c r="A2568" s="3" t="s">
        <v>4955</v>
      </c>
      <c r="B2568">
        <v>657446</v>
      </c>
      <c r="O2568" s="3" t="s">
        <v>4955</v>
      </c>
      <c r="P2568" s="10">
        <v>5.8</v>
      </c>
    </row>
    <row r="2569" spans="1:16" x14ac:dyDescent="0.3">
      <c r="A2569" s="3" t="s">
        <v>1293</v>
      </c>
      <c r="B2569">
        <v>15439788</v>
      </c>
      <c r="O2569" s="3" t="s">
        <v>1293</v>
      </c>
      <c r="P2569" s="10">
        <v>5.55</v>
      </c>
    </row>
    <row r="2570" spans="1:16" x14ac:dyDescent="0.3">
      <c r="A2570" s="3" t="s">
        <v>11523</v>
      </c>
      <c r="B2570">
        <v>13743212</v>
      </c>
      <c r="O2570" s="3" t="s">
        <v>11523</v>
      </c>
      <c r="P2570" s="10">
        <v>5.2</v>
      </c>
    </row>
    <row r="2571" spans="1:16" x14ac:dyDescent="0.3">
      <c r="A2571" s="3" t="s">
        <v>5246</v>
      </c>
      <c r="B2571">
        <v>22569617.899999999</v>
      </c>
      <c r="O2571" s="3" t="s">
        <v>5246</v>
      </c>
      <c r="P2571" s="10">
        <v>6.92</v>
      </c>
    </row>
    <row r="2572" spans="1:16" x14ac:dyDescent="0.3">
      <c r="A2572" s="3" t="s">
        <v>6036</v>
      </c>
      <c r="B2572">
        <v>7160430.25</v>
      </c>
      <c r="O2572" s="3" t="s">
        <v>6036</v>
      </c>
      <c r="P2572" s="10">
        <v>7.125</v>
      </c>
    </row>
    <row r="2573" spans="1:16" x14ac:dyDescent="0.3">
      <c r="A2573" s="3" t="s">
        <v>6819</v>
      </c>
      <c r="B2573">
        <v>242623</v>
      </c>
      <c r="O2573" s="3" t="s">
        <v>6819</v>
      </c>
      <c r="P2573" s="10">
        <v>7.5</v>
      </c>
    </row>
    <row r="2574" spans="1:16" x14ac:dyDescent="0.3">
      <c r="A2574" s="3" t="s">
        <v>3030</v>
      </c>
      <c r="B2574">
        <v>69043526.5</v>
      </c>
      <c r="O2574" s="3" t="s">
        <v>3030</v>
      </c>
      <c r="P2574" s="10">
        <v>6.4499999999999993</v>
      </c>
    </row>
    <row r="2575" spans="1:16" x14ac:dyDescent="0.3">
      <c r="A2575" s="3" t="s">
        <v>1845</v>
      </c>
      <c r="B2575">
        <v>7323266</v>
      </c>
      <c r="O2575" s="3" t="s">
        <v>1845</v>
      </c>
      <c r="P2575" s="10">
        <v>6.3166666666666664</v>
      </c>
    </row>
    <row r="2576" spans="1:16" x14ac:dyDescent="0.3">
      <c r="A2576" s="3" t="s">
        <v>11534</v>
      </c>
      <c r="B2576">
        <v>51647719.5</v>
      </c>
      <c r="O2576" s="3" t="s">
        <v>11534</v>
      </c>
      <c r="P2576" s="10">
        <v>6.65</v>
      </c>
    </row>
    <row r="2577" spans="1:16" x14ac:dyDescent="0.3">
      <c r="A2577" s="3" t="s">
        <v>9069</v>
      </c>
      <c r="B2577">
        <v>8131494</v>
      </c>
      <c r="O2577" s="3" t="s">
        <v>9069</v>
      </c>
      <c r="P2577" s="10">
        <v>7.75</v>
      </c>
    </row>
    <row r="2578" spans="1:16" x14ac:dyDescent="0.3">
      <c r="A2578" s="3" t="s">
        <v>15707</v>
      </c>
      <c r="B2578">
        <v>44708426</v>
      </c>
      <c r="O2578" s="3" t="s">
        <v>15707</v>
      </c>
      <c r="P2578" s="10">
        <v>6.3</v>
      </c>
    </row>
    <row r="2579" spans="1:16" x14ac:dyDescent="0.3">
      <c r="A2579" s="3" t="s">
        <v>8158</v>
      </c>
      <c r="B2579">
        <v>16820893</v>
      </c>
      <c r="O2579" s="3" t="s">
        <v>8158</v>
      </c>
      <c r="P2579" s="10">
        <v>5.7</v>
      </c>
    </row>
    <row r="2580" spans="1:16" x14ac:dyDescent="0.3">
      <c r="A2580" s="3" t="s">
        <v>10038</v>
      </c>
      <c r="B2580">
        <v>350235684.5</v>
      </c>
      <c r="O2580" s="3" t="s">
        <v>10038</v>
      </c>
      <c r="P2580" s="10">
        <v>7.0875000000000004</v>
      </c>
    </row>
    <row r="2581" spans="1:16" x14ac:dyDescent="0.3">
      <c r="A2581" s="3" t="s">
        <v>14537</v>
      </c>
      <c r="B2581">
        <v>124153687.33333333</v>
      </c>
      <c r="O2581" s="3" t="s">
        <v>14537</v>
      </c>
      <c r="P2581" s="10">
        <v>6.0333333333333341</v>
      </c>
    </row>
    <row r="2582" spans="1:16" x14ac:dyDescent="0.3">
      <c r="A2582" s="3" t="s">
        <v>17932</v>
      </c>
      <c r="B2582">
        <v>6202879</v>
      </c>
      <c r="O2582" s="3" t="s">
        <v>17932</v>
      </c>
      <c r="P2582" s="10">
        <v>6.4</v>
      </c>
    </row>
    <row r="2583" spans="1:16" x14ac:dyDescent="0.3">
      <c r="A2583" s="3" t="s">
        <v>14784</v>
      </c>
      <c r="B2583">
        <v>2689799</v>
      </c>
      <c r="O2583" s="3" t="s">
        <v>14784</v>
      </c>
      <c r="P2583" s="10">
        <v>7.1</v>
      </c>
    </row>
    <row r="2584" spans="1:16" x14ac:dyDescent="0.3">
      <c r="A2584" s="3" t="s">
        <v>3571</v>
      </c>
      <c r="B2584">
        <v>7369373</v>
      </c>
      <c r="O2584" s="3" t="s">
        <v>3571</v>
      </c>
      <c r="P2584" s="10">
        <v>5.7</v>
      </c>
    </row>
    <row r="2585" spans="1:16" x14ac:dyDescent="0.3">
      <c r="A2585" s="3" t="s">
        <v>9264</v>
      </c>
      <c r="B2585">
        <v>3449161</v>
      </c>
      <c r="O2585" s="3" t="s">
        <v>9264</v>
      </c>
      <c r="P2585" s="10">
        <v>4.5999999999999996</v>
      </c>
    </row>
    <row r="2586" spans="1:16" x14ac:dyDescent="0.3">
      <c r="A2586" s="3" t="s">
        <v>1090</v>
      </c>
      <c r="B2586">
        <v>7535691</v>
      </c>
      <c r="O2586" s="3" t="s">
        <v>1090</v>
      </c>
      <c r="P2586" s="10">
        <v>5.5</v>
      </c>
    </row>
    <row r="2587" spans="1:16" x14ac:dyDescent="0.3">
      <c r="A2587" s="3" t="s">
        <v>1474</v>
      </c>
      <c r="B2587">
        <v>14988442.23076923</v>
      </c>
      <c r="O2587" s="3" t="s">
        <v>1474</v>
      </c>
      <c r="P2587" s="10">
        <v>6.5153846153846153</v>
      </c>
    </row>
    <row r="2588" spans="1:16" x14ac:dyDescent="0.3">
      <c r="A2588" s="3" t="s">
        <v>4806</v>
      </c>
      <c r="B2588">
        <v>13687027</v>
      </c>
      <c r="O2588" s="3" t="s">
        <v>4806</v>
      </c>
      <c r="P2588" s="10">
        <v>6.6</v>
      </c>
    </row>
    <row r="2589" spans="1:16" x14ac:dyDescent="0.3">
      <c r="A2589" s="3" t="s">
        <v>1462</v>
      </c>
      <c r="B2589">
        <v>286069996.21212119</v>
      </c>
      <c r="O2589" s="3" t="s">
        <v>1462</v>
      </c>
      <c r="P2589" s="10">
        <v>6.8333333333333321</v>
      </c>
    </row>
    <row r="2590" spans="1:16" x14ac:dyDescent="0.3">
      <c r="A2590" s="3" t="s">
        <v>17371</v>
      </c>
      <c r="B2590">
        <v>1192003</v>
      </c>
      <c r="O2590" s="3" t="s">
        <v>17371</v>
      </c>
      <c r="P2590" s="10">
        <v>7.6</v>
      </c>
    </row>
    <row r="2591" spans="1:16" x14ac:dyDescent="0.3">
      <c r="A2591" s="3" t="s">
        <v>9659</v>
      </c>
      <c r="B2591">
        <v>20817704.5</v>
      </c>
      <c r="O2591" s="3" t="s">
        <v>9659</v>
      </c>
      <c r="P2591" s="10">
        <v>5.55</v>
      </c>
    </row>
    <row r="2592" spans="1:16" x14ac:dyDescent="0.3">
      <c r="A2592" s="3" t="s">
        <v>11936</v>
      </c>
      <c r="B2592">
        <v>14343028</v>
      </c>
      <c r="O2592" s="3" t="s">
        <v>11936</v>
      </c>
      <c r="P2592" s="10">
        <v>4.5999999999999996</v>
      </c>
    </row>
    <row r="2593" spans="1:16" x14ac:dyDescent="0.3">
      <c r="A2593" s="3" t="s">
        <v>7284</v>
      </c>
      <c r="B2593">
        <v>34348443</v>
      </c>
      <c r="O2593" s="3" t="s">
        <v>7284</v>
      </c>
      <c r="P2593" s="10">
        <v>7.8</v>
      </c>
    </row>
    <row r="2594" spans="1:16" x14ac:dyDescent="0.3">
      <c r="A2594" s="3" t="s">
        <v>2066</v>
      </c>
      <c r="B2594">
        <v>242742044.46341464</v>
      </c>
      <c r="O2594" s="3" t="s">
        <v>2066</v>
      </c>
      <c r="P2594" s="10">
        <v>6.9951219512195113</v>
      </c>
    </row>
    <row r="2595" spans="1:16" x14ac:dyDescent="0.3">
      <c r="A2595" s="3" t="s">
        <v>15538</v>
      </c>
      <c r="B2595">
        <v>154710056.77777779</v>
      </c>
      <c r="O2595" s="3" t="s">
        <v>15538</v>
      </c>
      <c r="P2595" s="10">
        <v>7.2111111111111121</v>
      </c>
    </row>
    <row r="2596" spans="1:16" x14ac:dyDescent="0.3">
      <c r="A2596" s="3" t="s">
        <v>19172</v>
      </c>
      <c r="B2596">
        <v>190903283</v>
      </c>
      <c r="O2596" s="3" t="s">
        <v>19172</v>
      </c>
      <c r="P2596" s="10">
        <v>6</v>
      </c>
    </row>
    <row r="2597" spans="1:16" x14ac:dyDescent="0.3">
      <c r="A2597" s="3" t="s">
        <v>1243</v>
      </c>
      <c r="B2597">
        <v>718015176</v>
      </c>
      <c r="O2597" s="3" t="s">
        <v>1243</v>
      </c>
      <c r="P2597" s="10">
        <v>7.4333333333333336</v>
      </c>
    </row>
    <row r="2598" spans="1:16" x14ac:dyDescent="0.3">
      <c r="A2598" s="3" t="s">
        <v>16259</v>
      </c>
      <c r="B2598">
        <v>7787487</v>
      </c>
      <c r="O2598" s="3" t="s">
        <v>16259</v>
      </c>
      <c r="P2598" s="10">
        <v>7.4</v>
      </c>
    </row>
    <row r="2599" spans="1:16" x14ac:dyDescent="0.3">
      <c r="A2599" s="3" t="s">
        <v>4214</v>
      </c>
      <c r="B2599">
        <v>250086.5</v>
      </c>
      <c r="O2599" s="3" t="s">
        <v>4214</v>
      </c>
      <c r="P2599" s="10">
        <v>6.1999999999999993</v>
      </c>
    </row>
    <row r="2600" spans="1:16" x14ac:dyDescent="0.3">
      <c r="A2600" s="3" t="s">
        <v>13490</v>
      </c>
      <c r="B2600">
        <v>233126579.5</v>
      </c>
      <c r="O2600" s="3" t="s">
        <v>13490</v>
      </c>
      <c r="P2600" s="10">
        <v>6.55</v>
      </c>
    </row>
    <row r="2601" spans="1:16" x14ac:dyDescent="0.3">
      <c r="A2601" s="3" t="s">
        <v>8470</v>
      </c>
      <c r="B2601">
        <v>17689177</v>
      </c>
      <c r="O2601" s="3" t="s">
        <v>8470</v>
      </c>
      <c r="P2601" s="10">
        <v>6.6</v>
      </c>
    </row>
    <row r="2602" spans="1:16" x14ac:dyDescent="0.3">
      <c r="A2602" s="3" t="s">
        <v>16562</v>
      </c>
      <c r="B2602">
        <v>373515621</v>
      </c>
      <c r="O2602" s="3" t="s">
        <v>16562</v>
      </c>
      <c r="P2602" s="10">
        <v>6.7</v>
      </c>
    </row>
    <row r="2603" spans="1:16" x14ac:dyDescent="0.3">
      <c r="A2603" s="3" t="s">
        <v>21107</v>
      </c>
      <c r="B2603">
        <v>6193234</v>
      </c>
      <c r="O2603" s="3" t="s">
        <v>21107</v>
      </c>
      <c r="P2603" s="10">
        <v>7.7</v>
      </c>
    </row>
    <row r="2604" spans="1:16" x14ac:dyDescent="0.3">
      <c r="A2604" s="3" t="s">
        <v>1703</v>
      </c>
      <c r="B2604">
        <v>37929596.299999997</v>
      </c>
      <c r="O2604" s="3" t="s">
        <v>1703</v>
      </c>
      <c r="P2604" s="10">
        <v>6.04</v>
      </c>
    </row>
    <row r="2605" spans="1:16" x14ac:dyDescent="0.3">
      <c r="A2605" s="3" t="s">
        <v>1409</v>
      </c>
      <c r="B2605">
        <v>3355948</v>
      </c>
      <c r="O2605" s="3" t="s">
        <v>1409</v>
      </c>
      <c r="P2605" s="10">
        <v>6.1</v>
      </c>
    </row>
    <row r="2606" spans="1:16" x14ac:dyDescent="0.3">
      <c r="A2606" s="3" t="s">
        <v>3402</v>
      </c>
      <c r="B2606">
        <v>1504286</v>
      </c>
      <c r="O2606" s="3" t="s">
        <v>3402</v>
      </c>
      <c r="P2606" s="10">
        <v>7.7</v>
      </c>
    </row>
    <row r="2607" spans="1:16" x14ac:dyDescent="0.3">
      <c r="A2607" s="3" t="s">
        <v>14213</v>
      </c>
      <c r="B2607">
        <v>46201432</v>
      </c>
      <c r="O2607" s="3" t="s">
        <v>14213</v>
      </c>
      <c r="P2607" s="10">
        <v>3.7</v>
      </c>
    </row>
    <row r="2608" spans="1:16" x14ac:dyDescent="0.3">
      <c r="A2608" s="3" t="s">
        <v>11963</v>
      </c>
      <c r="B2608">
        <v>44763181</v>
      </c>
      <c r="O2608" s="3" t="s">
        <v>11963</v>
      </c>
      <c r="P2608" s="10">
        <v>7.4</v>
      </c>
    </row>
    <row r="2609" spans="1:16" x14ac:dyDescent="0.3">
      <c r="A2609" s="3" t="s">
        <v>6618</v>
      </c>
      <c r="B2609">
        <v>3877206</v>
      </c>
      <c r="O2609" s="3" t="s">
        <v>6618</v>
      </c>
      <c r="P2609" s="10">
        <v>4.0999999999999996</v>
      </c>
    </row>
    <row r="2610" spans="1:16" x14ac:dyDescent="0.3">
      <c r="A2610" s="3" t="s">
        <v>10738</v>
      </c>
      <c r="B2610">
        <v>217244</v>
      </c>
      <c r="O2610" s="3" t="s">
        <v>10738</v>
      </c>
      <c r="P2610" s="10">
        <v>7.5</v>
      </c>
    </row>
    <row r="2611" spans="1:16" x14ac:dyDescent="0.3">
      <c r="A2611" s="3" t="s">
        <v>1860</v>
      </c>
      <c r="B2611">
        <v>104077396.125</v>
      </c>
      <c r="O2611" s="3" t="s">
        <v>1860</v>
      </c>
      <c r="P2611" s="10">
        <v>6.4749999999999996</v>
      </c>
    </row>
    <row r="2612" spans="1:16" x14ac:dyDescent="0.3">
      <c r="A2612" s="3" t="s">
        <v>12849</v>
      </c>
      <c r="B2612">
        <v>4988181</v>
      </c>
      <c r="O2612" s="3" t="s">
        <v>12849</v>
      </c>
      <c r="P2612" s="10">
        <v>3.7</v>
      </c>
    </row>
    <row r="2613" spans="1:16" x14ac:dyDescent="0.3">
      <c r="A2613" s="3" t="s">
        <v>7219</v>
      </c>
      <c r="B2613">
        <v>20205757</v>
      </c>
      <c r="O2613" s="3" t="s">
        <v>7219</v>
      </c>
      <c r="P2613" s="10">
        <v>6.4</v>
      </c>
    </row>
    <row r="2614" spans="1:16" x14ac:dyDescent="0.3">
      <c r="A2614" s="3" t="s">
        <v>1345</v>
      </c>
      <c r="B2614">
        <v>21134374</v>
      </c>
      <c r="O2614" s="3" t="s">
        <v>1345</v>
      </c>
      <c r="P2614" s="10">
        <v>6</v>
      </c>
    </row>
    <row r="2615" spans="1:16" x14ac:dyDescent="0.3">
      <c r="A2615" s="3" t="s">
        <v>7961</v>
      </c>
      <c r="B2615">
        <v>44989339</v>
      </c>
      <c r="O2615" s="3" t="s">
        <v>7961</v>
      </c>
      <c r="P2615" s="10">
        <v>6.8750000000000009</v>
      </c>
    </row>
    <row r="2616" spans="1:16" x14ac:dyDescent="0.3">
      <c r="A2616" s="3" t="s">
        <v>18294</v>
      </c>
      <c r="B2616">
        <v>24665023</v>
      </c>
      <c r="O2616" s="3" t="s">
        <v>18294</v>
      </c>
      <c r="P2616" s="10">
        <v>7.8</v>
      </c>
    </row>
    <row r="2617" spans="1:16" x14ac:dyDescent="0.3">
      <c r="A2617" s="3" t="s">
        <v>960</v>
      </c>
      <c r="B2617">
        <v>12000000</v>
      </c>
      <c r="O2617" s="3" t="s">
        <v>960</v>
      </c>
      <c r="P2617" s="10">
        <v>5.0999999999999996</v>
      </c>
    </row>
    <row r="2618" spans="1:16" x14ac:dyDescent="0.3">
      <c r="A2618" s="3" t="s">
        <v>11209</v>
      </c>
      <c r="B2618">
        <v>61031834.399999999</v>
      </c>
      <c r="O2618" s="3" t="s">
        <v>11209</v>
      </c>
      <c r="P2618" s="10">
        <v>7.4</v>
      </c>
    </row>
    <row r="2619" spans="1:16" x14ac:dyDescent="0.3">
      <c r="A2619" s="3" t="s">
        <v>218</v>
      </c>
      <c r="B2619">
        <v>11032946</v>
      </c>
      <c r="O2619" s="3" t="s">
        <v>218</v>
      </c>
      <c r="P2619" s="10">
        <v>5.85</v>
      </c>
    </row>
    <row r="2620" spans="1:16" x14ac:dyDescent="0.3">
      <c r="A2620" s="3" t="s">
        <v>10620</v>
      </c>
      <c r="B2620">
        <v>448191819</v>
      </c>
      <c r="O2620" s="3" t="s">
        <v>10620</v>
      </c>
      <c r="P2620" s="10">
        <v>7.3</v>
      </c>
    </row>
    <row r="2621" spans="1:16" x14ac:dyDescent="0.3">
      <c r="A2621" s="3" t="s">
        <v>13047</v>
      </c>
      <c r="B2621">
        <v>15915635.666666666</v>
      </c>
      <c r="O2621" s="3" t="s">
        <v>13047</v>
      </c>
      <c r="P2621" s="10">
        <v>6.6333333333333329</v>
      </c>
    </row>
    <row r="2622" spans="1:16" x14ac:dyDescent="0.3">
      <c r="A2622" s="3" t="s">
        <v>21733</v>
      </c>
      <c r="B2622">
        <v>45738461</v>
      </c>
      <c r="O2622" s="3" t="s">
        <v>21733</v>
      </c>
      <c r="P2622" s="10">
        <v>5.8</v>
      </c>
    </row>
    <row r="2623" spans="1:16" x14ac:dyDescent="0.3">
      <c r="A2623" s="3" t="s">
        <v>4974</v>
      </c>
      <c r="B2623">
        <v>1348771</v>
      </c>
      <c r="O2623" s="3" t="s">
        <v>4974</v>
      </c>
      <c r="P2623" s="10">
        <v>5.4</v>
      </c>
    </row>
    <row r="2624" spans="1:16" x14ac:dyDescent="0.3">
      <c r="A2624" s="3" t="s">
        <v>1734</v>
      </c>
      <c r="B2624">
        <v>6333135</v>
      </c>
      <c r="O2624" s="3" t="s">
        <v>1734</v>
      </c>
      <c r="P2624" s="10">
        <v>4.0999999999999996</v>
      </c>
    </row>
    <row r="2625" spans="1:16" x14ac:dyDescent="0.3">
      <c r="A2625" s="3" t="s">
        <v>9023</v>
      </c>
      <c r="B2625">
        <v>40238168</v>
      </c>
      <c r="O2625" s="3" t="s">
        <v>9023</v>
      </c>
      <c r="P2625" s="10">
        <v>6.4499999999999993</v>
      </c>
    </row>
    <row r="2626" spans="1:16" x14ac:dyDescent="0.3">
      <c r="A2626" s="3" t="s">
        <v>5740</v>
      </c>
      <c r="B2626">
        <v>9887815</v>
      </c>
      <c r="O2626" s="3" t="s">
        <v>5740</v>
      </c>
      <c r="P2626" s="10">
        <v>6.1</v>
      </c>
    </row>
    <row r="2627" spans="1:16" x14ac:dyDescent="0.3">
      <c r="A2627" s="3" t="s">
        <v>17189</v>
      </c>
      <c r="B2627">
        <v>7550073</v>
      </c>
      <c r="O2627" s="3" t="s">
        <v>17189</v>
      </c>
      <c r="P2627" s="10">
        <v>6.3</v>
      </c>
    </row>
    <row r="2628" spans="1:16" x14ac:dyDescent="0.3">
      <c r="A2628" s="3" t="s">
        <v>12192</v>
      </c>
      <c r="B2628">
        <v>4035192</v>
      </c>
      <c r="O2628" s="3" t="s">
        <v>12192</v>
      </c>
      <c r="P2628" s="10">
        <v>7.2</v>
      </c>
    </row>
    <row r="2629" spans="1:16" x14ac:dyDescent="0.3">
      <c r="A2629" s="3" t="s">
        <v>13662</v>
      </c>
      <c r="B2629">
        <v>1914166</v>
      </c>
      <c r="O2629" s="3" t="s">
        <v>13662</v>
      </c>
      <c r="P2629" s="10">
        <v>5.0999999999999996</v>
      </c>
    </row>
    <row r="2630" spans="1:16" x14ac:dyDescent="0.3">
      <c r="A2630" s="3" t="s">
        <v>4859</v>
      </c>
      <c r="B2630">
        <v>20205757</v>
      </c>
      <c r="O2630" s="3" t="s">
        <v>4859</v>
      </c>
      <c r="P2630" s="10">
        <v>4.9000000000000004</v>
      </c>
    </row>
    <row r="2631" spans="1:16" x14ac:dyDescent="0.3">
      <c r="A2631" s="3" t="s">
        <v>3392</v>
      </c>
      <c r="B2631">
        <v>7137502</v>
      </c>
      <c r="O2631" s="3" t="s">
        <v>3392</v>
      </c>
      <c r="P2631" s="10">
        <v>6.8</v>
      </c>
    </row>
    <row r="2632" spans="1:16" x14ac:dyDescent="0.3">
      <c r="A2632" s="3" t="s">
        <v>19634</v>
      </c>
      <c r="B2632">
        <v>439048914</v>
      </c>
      <c r="O2632" s="3" t="s">
        <v>19634</v>
      </c>
      <c r="P2632" s="10">
        <v>6.8</v>
      </c>
    </row>
    <row r="2633" spans="1:16" x14ac:dyDescent="0.3">
      <c r="A2633" s="3" t="s">
        <v>7842</v>
      </c>
      <c r="B2633">
        <v>67308282</v>
      </c>
      <c r="O2633" s="3" t="s">
        <v>7842</v>
      </c>
      <c r="P2633" s="10">
        <v>6.3</v>
      </c>
    </row>
    <row r="2634" spans="1:16" x14ac:dyDescent="0.3">
      <c r="A2634" s="3" t="s">
        <v>477</v>
      </c>
      <c r="B2634">
        <v>4821709.8</v>
      </c>
      <c r="O2634" s="3" t="s">
        <v>477</v>
      </c>
      <c r="P2634" s="10">
        <v>6.5200000000000005</v>
      </c>
    </row>
    <row r="2635" spans="1:16" x14ac:dyDescent="0.3">
      <c r="A2635" s="3" t="s">
        <v>424</v>
      </c>
      <c r="B2635">
        <v>20205757</v>
      </c>
      <c r="O2635" s="3" t="s">
        <v>424</v>
      </c>
      <c r="P2635" s="10">
        <v>6.9</v>
      </c>
    </row>
    <row r="2636" spans="1:16" x14ac:dyDescent="0.3">
      <c r="A2636" s="3" t="s">
        <v>21144</v>
      </c>
      <c r="B2636">
        <v>20780685</v>
      </c>
      <c r="O2636" s="3" t="s">
        <v>21144</v>
      </c>
      <c r="P2636" s="10">
        <v>5.2</v>
      </c>
    </row>
    <row r="2637" spans="1:16" x14ac:dyDescent="0.3">
      <c r="A2637" s="3" t="s">
        <v>15153</v>
      </c>
      <c r="B2637">
        <v>142666</v>
      </c>
      <c r="O2637" s="3" t="s">
        <v>15153</v>
      </c>
      <c r="P2637" s="10">
        <v>7.7</v>
      </c>
    </row>
    <row r="2638" spans="1:16" x14ac:dyDescent="0.3">
      <c r="A2638" s="3" t="s">
        <v>9643</v>
      </c>
      <c r="B2638">
        <v>35398523.25</v>
      </c>
      <c r="O2638" s="3" t="s">
        <v>9643</v>
      </c>
      <c r="P2638" s="10">
        <v>6.875</v>
      </c>
    </row>
    <row r="2639" spans="1:16" x14ac:dyDescent="0.3">
      <c r="A2639" s="3" t="s">
        <v>7132</v>
      </c>
      <c r="B2639">
        <v>20205757</v>
      </c>
      <c r="O2639" s="3" t="s">
        <v>7132</v>
      </c>
      <c r="P2639" s="10">
        <v>5.0999999999999996</v>
      </c>
    </row>
    <row r="2640" spans="1:16" x14ac:dyDescent="0.3">
      <c r="A2640" s="3" t="s">
        <v>9818</v>
      </c>
      <c r="B2640">
        <v>5571205</v>
      </c>
      <c r="O2640" s="3" t="s">
        <v>9818</v>
      </c>
      <c r="P2640" s="10">
        <v>6.9</v>
      </c>
    </row>
    <row r="2641" spans="1:16" x14ac:dyDescent="0.3">
      <c r="A2641" s="3" t="s">
        <v>18993</v>
      </c>
      <c r="B2641">
        <v>275698039</v>
      </c>
      <c r="O2641" s="3" t="s">
        <v>18993</v>
      </c>
      <c r="P2641" s="10">
        <v>6.8</v>
      </c>
    </row>
    <row r="2642" spans="1:16" x14ac:dyDescent="0.3">
      <c r="A2642" s="3" t="s">
        <v>19285</v>
      </c>
      <c r="B2642">
        <v>299515358.5</v>
      </c>
      <c r="O2642" s="3" t="s">
        <v>19285</v>
      </c>
      <c r="P2642" s="10">
        <v>6.85</v>
      </c>
    </row>
    <row r="2643" spans="1:16" x14ac:dyDescent="0.3">
      <c r="A2643" s="3" t="s">
        <v>19081</v>
      </c>
      <c r="B2643">
        <v>4633961</v>
      </c>
      <c r="O2643" s="3" t="s">
        <v>19081</v>
      </c>
      <c r="P2643" s="10">
        <v>6.1</v>
      </c>
    </row>
    <row r="2644" spans="1:16" x14ac:dyDescent="0.3">
      <c r="A2644" s="3" t="s">
        <v>16630</v>
      </c>
      <c r="B2644">
        <v>5224938</v>
      </c>
      <c r="O2644" s="3" t="s">
        <v>16630</v>
      </c>
      <c r="P2644" s="10">
        <v>7.5</v>
      </c>
    </row>
    <row r="2645" spans="1:16" x14ac:dyDescent="0.3">
      <c r="A2645" s="3" t="s">
        <v>14111</v>
      </c>
      <c r="B2645">
        <v>63821350.600000001</v>
      </c>
      <c r="O2645" s="3" t="s">
        <v>14111</v>
      </c>
      <c r="P2645" s="10">
        <v>5.08</v>
      </c>
    </row>
    <row r="2646" spans="1:16" x14ac:dyDescent="0.3">
      <c r="A2646" s="3" t="s">
        <v>7379</v>
      </c>
      <c r="B2646">
        <v>27912072</v>
      </c>
      <c r="O2646" s="3" t="s">
        <v>7379</v>
      </c>
      <c r="P2646" s="10">
        <v>7.5</v>
      </c>
    </row>
    <row r="2647" spans="1:16" x14ac:dyDescent="0.3">
      <c r="A2647" s="3" t="s">
        <v>14406</v>
      </c>
      <c r="B2647">
        <v>77356942</v>
      </c>
      <c r="O2647" s="3" t="s">
        <v>14406</v>
      </c>
      <c r="P2647" s="10">
        <v>8.4</v>
      </c>
    </row>
    <row r="2648" spans="1:16" x14ac:dyDescent="0.3">
      <c r="A2648" s="3" t="s">
        <v>10094</v>
      </c>
      <c r="B2648">
        <v>1498676.6666666667</v>
      </c>
      <c r="O2648" s="3" t="s">
        <v>10094</v>
      </c>
      <c r="P2648" s="10">
        <v>7.6333333333333329</v>
      </c>
    </row>
    <row r="2649" spans="1:16" x14ac:dyDescent="0.3">
      <c r="A2649" s="3" t="s">
        <v>7649</v>
      </c>
      <c r="B2649">
        <v>64205527.375</v>
      </c>
      <c r="O2649" s="3" t="s">
        <v>7649</v>
      </c>
      <c r="P2649" s="10">
        <v>6.2875000000000005</v>
      </c>
    </row>
    <row r="2650" spans="1:16" x14ac:dyDescent="0.3">
      <c r="A2650" s="3" t="s">
        <v>13805</v>
      </c>
      <c r="B2650">
        <v>537871</v>
      </c>
      <c r="O2650" s="3" t="s">
        <v>13805</v>
      </c>
      <c r="P2650" s="10">
        <v>6.9</v>
      </c>
    </row>
    <row r="2651" spans="1:16" x14ac:dyDescent="0.3">
      <c r="A2651" s="3" t="s">
        <v>2050</v>
      </c>
      <c r="B2651">
        <v>60661033.466666669</v>
      </c>
      <c r="O2651" s="3" t="s">
        <v>2050</v>
      </c>
      <c r="P2651" s="10">
        <v>6.5866666666666669</v>
      </c>
    </row>
    <row r="2652" spans="1:16" x14ac:dyDescent="0.3">
      <c r="A2652" s="3" t="s">
        <v>13809</v>
      </c>
      <c r="B2652">
        <v>7444906</v>
      </c>
      <c r="O2652" s="3" t="s">
        <v>13809</v>
      </c>
      <c r="P2652" s="10">
        <v>6.6</v>
      </c>
    </row>
    <row r="2653" spans="1:16" x14ac:dyDescent="0.3">
      <c r="A2653" s="3" t="s">
        <v>21707</v>
      </c>
      <c r="B2653">
        <v>29251</v>
      </c>
      <c r="O2653" s="3" t="s">
        <v>21707</v>
      </c>
      <c r="P2653" s="10">
        <v>6.5</v>
      </c>
    </row>
    <row r="2654" spans="1:16" x14ac:dyDescent="0.3">
      <c r="A2654" s="3" t="s">
        <v>17582</v>
      </c>
      <c r="B2654">
        <v>32170399</v>
      </c>
      <c r="O2654" s="3" t="s">
        <v>17582</v>
      </c>
      <c r="P2654" s="10">
        <v>5.3</v>
      </c>
    </row>
    <row r="2655" spans="1:16" x14ac:dyDescent="0.3">
      <c r="A2655" s="3" t="s">
        <v>11123</v>
      </c>
      <c r="B2655">
        <v>20205757</v>
      </c>
      <c r="O2655" s="3" t="s">
        <v>11123</v>
      </c>
      <c r="P2655" s="10">
        <v>7.5</v>
      </c>
    </row>
    <row r="2656" spans="1:16" x14ac:dyDescent="0.3">
      <c r="A2656" s="3" t="s">
        <v>3054</v>
      </c>
      <c r="B2656">
        <v>1299985</v>
      </c>
      <c r="O2656" s="3" t="s">
        <v>3054</v>
      </c>
      <c r="P2656" s="10">
        <v>6.8</v>
      </c>
    </row>
    <row r="2657" spans="1:16" x14ac:dyDescent="0.3">
      <c r="A2657" s="3" t="s">
        <v>9649</v>
      </c>
      <c r="B2657">
        <v>29811988.5</v>
      </c>
      <c r="O2657" s="3" t="s">
        <v>9649</v>
      </c>
      <c r="P2657" s="10">
        <v>6.45</v>
      </c>
    </row>
    <row r="2658" spans="1:16" x14ac:dyDescent="0.3">
      <c r="A2658" s="3" t="s">
        <v>6388</v>
      </c>
      <c r="B2658">
        <v>1193062</v>
      </c>
      <c r="O2658" s="3" t="s">
        <v>6388</v>
      </c>
      <c r="P2658" s="10">
        <v>2.9</v>
      </c>
    </row>
    <row r="2659" spans="1:16" x14ac:dyDescent="0.3">
      <c r="A2659" s="3" t="s">
        <v>21553</v>
      </c>
      <c r="B2659">
        <v>17987034</v>
      </c>
      <c r="O2659" s="3" t="s">
        <v>21553</v>
      </c>
      <c r="P2659" s="10">
        <v>3.6</v>
      </c>
    </row>
    <row r="2660" spans="1:16" x14ac:dyDescent="0.3">
      <c r="A2660" s="3" t="s">
        <v>17844</v>
      </c>
      <c r="B2660">
        <v>5990754</v>
      </c>
      <c r="O2660" s="3" t="s">
        <v>17844</v>
      </c>
      <c r="P2660" s="10">
        <v>7.7</v>
      </c>
    </row>
    <row r="2661" spans="1:16" x14ac:dyDescent="0.3">
      <c r="A2661" s="3" t="s">
        <v>368</v>
      </c>
      <c r="B2661">
        <v>20205757</v>
      </c>
      <c r="O2661" s="3" t="s">
        <v>368</v>
      </c>
      <c r="P2661" s="10">
        <v>8.1</v>
      </c>
    </row>
    <row r="2662" spans="1:16" x14ac:dyDescent="0.3">
      <c r="A2662" s="3" t="s">
        <v>15966</v>
      </c>
      <c r="B2662">
        <v>210317687</v>
      </c>
      <c r="O2662" s="3" t="s">
        <v>15966</v>
      </c>
      <c r="P2662" s="10">
        <v>6.7333333333333343</v>
      </c>
    </row>
    <row r="2663" spans="1:16" x14ac:dyDescent="0.3">
      <c r="A2663" s="3" t="s">
        <v>21646</v>
      </c>
      <c r="B2663">
        <v>5756185</v>
      </c>
      <c r="O2663" s="3" t="s">
        <v>21646</v>
      </c>
      <c r="P2663" s="10">
        <v>6.3</v>
      </c>
    </row>
    <row r="2664" spans="1:16" x14ac:dyDescent="0.3">
      <c r="A2664" s="3" t="s">
        <v>10270</v>
      </c>
      <c r="B2664">
        <v>148796966</v>
      </c>
      <c r="O2664" s="3" t="s">
        <v>10270</v>
      </c>
      <c r="P2664" s="10">
        <v>6.1999999999999993</v>
      </c>
    </row>
    <row r="2665" spans="1:16" x14ac:dyDescent="0.3">
      <c r="A2665" s="3" t="s">
        <v>20264</v>
      </c>
      <c r="B2665">
        <v>47756590</v>
      </c>
      <c r="O2665" s="3" t="s">
        <v>20264</v>
      </c>
      <c r="P2665" s="10">
        <v>7.5</v>
      </c>
    </row>
    <row r="2666" spans="1:16" x14ac:dyDescent="0.3">
      <c r="A2666" s="3" t="s">
        <v>3789</v>
      </c>
      <c r="B2666">
        <v>1301121</v>
      </c>
      <c r="O2666" s="3" t="s">
        <v>3789</v>
      </c>
      <c r="P2666" s="10">
        <v>5.8</v>
      </c>
    </row>
    <row r="2667" spans="1:16" x14ac:dyDescent="0.3">
      <c r="A2667" s="3" t="s">
        <v>6881</v>
      </c>
      <c r="B2667">
        <v>13737544.666666666</v>
      </c>
      <c r="O2667" s="3" t="s">
        <v>6881</v>
      </c>
      <c r="P2667" s="10">
        <v>4.7333333333333334</v>
      </c>
    </row>
    <row r="2668" spans="1:16" x14ac:dyDescent="0.3">
      <c r="A2668" s="3" t="s">
        <v>5147</v>
      </c>
      <c r="B2668">
        <v>2401835.3333333335</v>
      </c>
      <c r="O2668" s="3" t="s">
        <v>5147</v>
      </c>
      <c r="P2668" s="10">
        <v>7.0333333333333341</v>
      </c>
    </row>
    <row r="2669" spans="1:16" x14ac:dyDescent="0.3">
      <c r="A2669" s="3" t="s">
        <v>18032</v>
      </c>
      <c r="B2669">
        <v>11417362</v>
      </c>
      <c r="O2669" s="3" t="s">
        <v>18032</v>
      </c>
      <c r="P2669" s="10">
        <v>5.4</v>
      </c>
    </row>
    <row r="2670" spans="1:16" x14ac:dyDescent="0.3">
      <c r="A2670" s="3" t="s">
        <v>17899</v>
      </c>
      <c r="B2670">
        <v>459234</v>
      </c>
      <c r="O2670" s="3" t="s">
        <v>17899</v>
      </c>
      <c r="P2670" s="10">
        <v>8.1</v>
      </c>
    </row>
    <row r="2671" spans="1:16" x14ac:dyDescent="0.3">
      <c r="A2671" s="3" t="s">
        <v>21688</v>
      </c>
      <c r="B2671">
        <v>4033587</v>
      </c>
      <c r="O2671" s="3" t="s">
        <v>21688</v>
      </c>
      <c r="P2671" s="10">
        <v>5.6</v>
      </c>
    </row>
    <row r="2672" spans="1:16" x14ac:dyDescent="0.3">
      <c r="A2672" s="3" t="s">
        <v>13621</v>
      </c>
      <c r="B2672">
        <v>108388302.8</v>
      </c>
      <c r="O2672" s="3" t="s">
        <v>13621</v>
      </c>
      <c r="P2672" s="10">
        <v>7.4800000000000013</v>
      </c>
    </row>
    <row r="2673" spans="1:16" x14ac:dyDescent="0.3">
      <c r="A2673" s="3" t="s">
        <v>21522</v>
      </c>
      <c r="B2673">
        <v>28141995</v>
      </c>
      <c r="O2673" s="3" t="s">
        <v>21522</v>
      </c>
      <c r="P2673" s="10">
        <v>8</v>
      </c>
    </row>
    <row r="2674" spans="1:16" x14ac:dyDescent="0.3">
      <c r="A2674" s="3" t="s">
        <v>11697</v>
      </c>
      <c r="B2674">
        <v>402420837.86666667</v>
      </c>
      <c r="O2674" s="3" t="s">
        <v>11697</v>
      </c>
      <c r="P2674" s="10">
        <v>6.3933333333333326</v>
      </c>
    </row>
    <row r="2675" spans="1:16" x14ac:dyDescent="0.3">
      <c r="A2675" s="3" t="s">
        <v>8999</v>
      </c>
      <c r="B2675">
        <v>50545582.090909094</v>
      </c>
      <c r="O2675" s="3" t="s">
        <v>8999</v>
      </c>
      <c r="P2675" s="10">
        <v>5.9818181818181815</v>
      </c>
    </row>
    <row r="2676" spans="1:16" x14ac:dyDescent="0.3">
      <c r="A2676" s="3" t="s">
        <v>8458</v>
      </c>
      <c r="B2676">
        <v>2848066</v>
      </c>
      <c r="O2676" s="3" t="s">
        <v>8458</v>
      </c>
      <c r="P2676" s="10">
        <v>7.6999999999999993</v>
      </c>
    </row>
    <row r="2677" spans="1:16" x14ac:dyDescent="0.3">
      <c r="A2677" s="3" t="s">
        <v>9289</v>
      </c>
      <c r="B2677">
        <v>375757</v>
      </c>
      <c r="O2677" s="3" t="s">
        <v>9289</v>
      </c>
      <c r="P2677" s="10">
        <v>7.1</v>
      </c>
    </row>
    <row r="2678" spans="1:16" x14ac:dyDescent="0.3">
      <c r="A2678" s="3" t="s">
        <v>10140</v>
      </c>
      <c r="B2678">
        <v>931089</v>
      </c>
      <c r="O2678" s="3" t="s">
        <v>10140</v>
      </c>
      <c r="P2678" s="10">
        <v>6.166666666666667</v>
      </c>
    </row>
    <row r="2679" spans="1:16" x14ac:dyDescent="0.3">
      <c r="A2679" s="3" t="s">
        <v>9175</v>
      </c>
      <c r="B2679">
        <v>17917287</v>
      </c>
      <c r="O2679" s="3" t="s">
        <v>9175</v>
      </c>
      <c r="P2679" s="10">
        <v>4.7</v>
      </c>
    </row>
    <row r="2680" spans="1:16" x14ac:dyDescent="0.3">
      <c r="A2680" s="3" t="s">
        <v>3362</v>
      </c>
      <c r="B2680">
        <v>19647413</v>
      </c>
      <c r="O2680" s="3" t="s">
        <v>3362</v>
      </c>
      <c r="P2680" s="10">
        <v>7.15</v>
      </c>
    </row>
    <row r="2681" spans="1:16" x14ac:dyDescent="0.3">
      <c r="A2681" s="3" t="s">
        <v>6656</v>
      </c>
      <c r="B2681">
        <v>1345015</v>
      </c>
      <c r="O2681" s="3" t="s">
        <v>6656</v>
      </c>
      <c r="P2681" s="10">
        <v>7.3</v>
      </c>
    </row>
    <row r="2682" spans="1:16" x14ac:dyDescent="0.3">
      <c r="A2682" s="3" t="s">
        <v>12048</v>
      </c>
      <c r="B2682">
        <v>5422259.5</v>
      </c>
      <c r="O2682" s="3" t="s">
        <v>12048</v>
      </c>
      <c r="P2682" s="10">
        <v>6.25</v>
      </c>
    </row>
    <row r="2683" spans="1:16" x14ac:dyDescent="0.3">
      <c r="A2683" s="3" t="s">
        <v>20852</v>
      </c>
      <c r="B2683">
        <v>75984700</v>
      </c>
      <c r="O2683" s="3" t="s">
        <v>20852</v>
      </c>
      <c r="P2683" s="10">
        <v>6.9</v>
      </c>
    </row>
    <row r="2684" spans="1:16" x14ac:dyDescent="0.3">
      <c r="A2684" s="3" t="s">
        <v>6715</v>
      </c>
      <c r="B2684">
        <v>51687108.5</v>
      </c>
      <c r="O2684" s="3" t="s">
        <v>6715</v>
      </c>
      <c r="P2684" s="10">
        <v>6.25</v>
      </c>
    </row>
    <row r="2685" spans="1:16" x14ac:dyDescent="0.3">
      <c r="A2685" s="3" t="s">
        <v>8867</v>
      </c>
      <c r="B2685">
        <v>230049</v>
      </c>
      <c r="O2685" s="3" t="s">
        <v>8867</v>
      </c>
      <c r="P2685" s="10">
        <v>6.9</v>
      </c>
    </row>
    <row r="2686" spans="1:16" x14ac:dyDescent="0.3">
      <c r="A2686" s="3" t="s">
        <v>9312</v>
      </c>
      <c r="B2686">
        <v>2372744</v>
      </c>
      <c r="O2686" s="3" t="s">
        <v>9312</v>
      </c>
      <c r="P2686" s="10">
        <v>6.7</v>
      </c>
    </row>
    <row r="2687" spans="1:16" x14ac:dyDescent="0.3">
      <c r="A2687" s="3" t="s">
        <v>12183</v>
      </c>
      <c r="B2687">
        <v>22391450</v>
      </c>
      <c r="O2687" s="3" t="s">
        <v>12183</v>
      </c>
      <c r="P2687" s="10">
        <v>6.2</v>
      </c>
    </row>
    <row r="2688" spans="1:16" x14ac:dyDescent="0.3">
      <c r="A2688" s="3" t="s">
        <v>13087</v>
      </c>
      <c r="B2688">
        <v>8482993</v>
      </c>
      <c r="O2688" s="3" t="s">
        <v>13087</v>
      </c>
      <c r="P2688" s="10">
        <v>8</v>
      </c>
    </row>
    <row r="2689" spans="1:16" x14ac:dyDescent="0.3">
      <c r="A2689" s="3" t="s">
        <v>15192</v>
      </c>
      <c r="B2689">
        <v>14759148</v>
      </c>
      <c r="O2689" s="3" t="s">
        <v>15192</v>
      </c>
      <c r="P2689" s="10">
        <v>8</v>
      </c>
    </row>
    <row r="2690" spans="1:16" x14ac:dyDescent="0.3">
      <c r="A2690" s="3" t="s">
        <v>414</v>
      </c>
      <c r="B2690">
        <v>31156183.142857142</v>
      </c>
      <c r="O2690" s="3" t="s">
        <v>414</v>
      </c>
      <c r="P2690" s="10">
        <v>5.8428571428571434</v>
      </c>
    </row>
    <row r="2691" spans="1:16" x14ac:dyDescent="0.3">
      <c r="A2691" s="3" t="s">
        <v>21588</v>
      </c>
      <c r="B2691">
        <v>172952</v>
      </c>
      <c r="O2691" s="3" t="s">
        <v>21588</v>
      </c>
      <c r="P2691" s="10">
        <v>5.4</v>
      </c>
    </row>
    <row r="2692" spans="1:16" x14ac:dyDescent="0.3">
      <c r="A2692" s="3" t="s">
        <v>18676</v>
      </c>
      <c r="B2692">
        <v>257579282</v>
      </c>
      <c r="O2692" s="3" t="s">
        <v>18676</v>
      </c>
      <c r="P2692" s="10">
        <v>5.4</v>
      </c>
    </row>
    <row r="2693" spans="1:16" x14ac:dyDescent="0.3">
      <c r="A2693" s="3" t="s">
        <v>588</v>
      </c>
      <c r="B2693">
        <v>52347726.666666664</v>
      </c>
      <c r="O2693" s="3" t="s">
        <v>588</v>
      </c>
      <c r="P2693" s="10">
        <v>6.25</v>
      </c>
    </row>
    <row r="2694" spans="1:16" x14ac:dyDescent="0.3">
      <c r="A2694" s="3" t="s">
        <v>17427</v>
      </c>
      <c r="B2694">
        <v>26236153</v>
      </c>
      <c r="O2694" s="3" t="s">
        <v>17427</v>
      </c>
      <c r="P2694" s="10">
        <v>5.2</v>
      </c>
    </row>
    <row r="2695" spans="1:16" x14ac:dyDescent="0.3">
      <c r="A2695" s="3" t="s">
        <v>7446</v>
      </c>
      <c r="B2695">
        <v>5408781</v>
      </c>
      <c r="O2695" s="3" t="s">
        <v>7446</v>
      </c>
      <c r="P2695" s="10">
        <v>4.6999999999999993</v>
      </c>
    </row>
    <row r="2696" spans="1:16" x14ac:dyDescent="0.3">
      <c r="A2696" s="3" t="s">
        <v>3712</v>
      </c>
      <c r="B2696">
        <v>1943751</v>
      </c>
      <c r="O2696" s="3" t="s">
        <v>3712</v>
      </c>
      <c r="P2696" s="10">
        <v>5.2</v>
      </c>
    </row>
    <row r="2697" spans="1:16" x14ac:dyDescent="0.3">
      <c r="A2697" s="3" t="s">
        <v>5140</v>
      </c>
      <c r="B2697">
        <v>6157157</v>
      </c>
      <c r="O2697" s="3" t="s">
        <v>5140</v>
      </c>
      <c r="P2697" s="10">
        <v>7</v>
      </c>
    </row>
    <row r="2698" spans="1:16" x14ac:dyDescent="0.3">
      <c r="A2698" s="3" t="s">
        <v>21173</v>
      </c>
      <c r="B2698">
        <v>93320380</v>
      </c>
      <c r="O2698" s="3" t="s">
        <v>21173</v>
      </c>
      <c r="P2698" s="10">
        <v>5.6</v>
      </c>
    </row>
    <row r="2699" spans="1:16" x14ac:dyDescent="0.3">
      <c r="A2699" s="3" t="s">
        <v>10835</v>
      </c>
      <c r="B2699">
        <v>2015406</v>
      </c>
      <c r="O2699" s="3" t="s">
        <v>10835</v>
      </c>
      <c r="P2699" s="10">
        <v>6.1</v>
      </c>
    </row>
    <row r="2700" spans="1:16" x14ac:dyDescent="0.3">
      <c r="A2700" s="3" t="s">
        <v>1449</v>
      </c>
      <c r="B2700">
        <v>777087</v>
      </c>
      <c r="O2700" s="3" t="s">
        <v>1449</v>
      </c>
      <c r="P2700" s="10">
        <v>6.8</v>
      </c>
    </row>
    <row r="2701" spans="1:16" x14ac:dyDescent="0.3">
      <c r="A2701" s="3" t="s">
        <v>13184</v>
      </c>
      <c r="B2701">
        <v>865028</v>
      </c>
      <c r="O2701" s="3" t="s">
        <v>13184</v>
      </c>
      <c r="P2701" s="10">
        <v>7</v>
      </c>
    </row>
    <row r="2702" spans="1:16" x14ac:dyDescent="0.3">
      <c r="A2702" s="3" t="s">
        <v>6277</v>
      </c>
      <c r="B2702">
        <v>54282292.625</v>
      </c>
      <c r="O2702" s="3" t="s">
        <v>6277</v>
      </c>
      <c r="P2702" s="10">
        <v>6.1375000000000002</v>
      </c>
    </row>
    <row r="2703" spans="1:16" x14ac:dyDescent="0.3">
      <c r="A2703" s="3" t="s">
        <v>4384</v>
      </c>
      <c r="B2703">
        <v>2189047</v>
      </c>
      <c r="O2703" s="3" t="s">
        <v>4384</v>
      </c>
      <c r="P2703" s="10">
        <v>5.6</v>
      </c>
    </row>
    <row r="2704" spans="1:16" x14ac:dyDescent="0.3">
      <c r="A2704" s="3" t="s">
        <v>8596</v>
      </c>
      <c r="B2704">
        <v>81452156</v>
      </c>
      <c r="O2704" s="3" t="s">
        <v>8596</v>
      </c>
      <c r="P2704" s="10">
        <v>6</v>
      </c>
    </row>
    <row r="2705" spans="1:16" x14ac:dyDescent="0.3">
      <c r="A2705" s="3" t="s">
        <v>3498</v>
      </c>
      <c r="B2705">
        <v>52707250.700000003</v>
      </c>
      <c r="O2705" s="3" t="s">
        <v>3498</v>
      </c>
      <c r="P2705" s="10">
        <v>5.7700000000000005</v>
      </c>
    </row>
    <row r="2706" spans="1:16" x14ac:dyDescent="0.3">
      <c r="A2706" s="3" t="s">
        <v>3202</v>
      </c>
      <c r="B2706">
        <v>27108707.5</v>
      </c>
      <c r="O2706" s="3" t="s">
        <v>3202</v>
      </c>
      <c r="P2706" s="10">
        <v>6.6</v>
      </c>
    </row>
    <row r="2707" spans="1:16" x14ac:dyDescent="0.3">
      <c r="A2707" s="3" t="s">
        <v>788</v>
      </c>
      <c r="B2707">
        <v>110014</v>
      </c>
      <c r="O2707" s="3" t="s">
        <v>788</v>
      </c>
      <c r="P2707" s="10">
        <v>7.2</v>
      </c>
    </row>
    <row r="2708" spans="1:16" x14ac:dyDescent="0.3">
      <c r="A2708" s="3" t="s">
        <v>16661</v>
      </c>
      <c r="B2708">
        <v>6149356</v>
      </c>
      <c r="O2708" s="3" t="s">
        <v>16661</v>
      </c>
      <c r="P2708" s="10">
        <v>7.3</v>
      </c>
    </row>
    <row r="2709" spans="1:16" x14ac:dyDescent="0.3">
      <c r="A2709" s="3" t="s">
        <v>15093</v>
      </c>
      <c r="B2709">
        <v>201934446</v>
      </c>
      <c r="O2709" s="3" t="s">
        <v>15093</v>
      </c>
      <c r="P2709" s="10">
        <v>5.8999999999999995</v>
      </c>
    </row>
    <row r="2710" spans="1:16" x14ac:dyDescent="0.3">
      <c r="A2710" s="3" t="s">
        <v>12913</v>
      </c>
      <c r="B2710">
        <v>116558593.42857143</v>
      </c>
      <c r="O2710" s="3" t="s">
        <v>12913</v>
      </c>
      <c r="P2710" s="10">
        <v>6.2523809523809515</v>
      </c>
    </row>
    <row r="2711" spans="1:16" x14ac:dyDescent="0.3">
      <c r="A2711" s="3" t="s">
        <v>15092</v>
      </c>
      <c r="B2711">
        <v>9322895</v>
      </c>
      <c r="O2711" s="3" t="s">
        <v>15092</v>
      </c>
      <c r="P2711" s="10">
        <v>5.5</v>
      </c>
    </row>
    <row r="2712" spans="1:16" x14ac:dyDescent="0.3">
      <c r="A2712" s="3" t="s">
        <v>9857</v>
      </c>
      <c r="B2712">
        <v>309</v>
      </c>
      <c r="O2712" s="3" t="s">
        <v>9857</v>
      </c>
      <c r="P2712" s="10">
        <v>5.7</v>
      </c>
    </row>
    <row r="2713" spans="1:16" x14ac:dyDescent="0.3">
      <c r="A2713" s="3" t="s">
        <v>11101</v>
      </c>
      <c r="B2713">
        <v>20205757</v>
      </c>
      <c r="O2713" s="3" t="s">
        <v>11101</v>
      </c>
      <c r="P2713" s="10">
        <v>6.2</v>
      </c>
    </row>
    <row r="2714" spans="1:16" x14ac:dyDescent="0.3">
      <c r="A2714" s="3" t="s">
        <v>17834</v>
      </c>
      <c r="B2714">
        <v>1581252</v>
      </c>
      <c r="O2714" s="3" t="s">
        <v>17834</v>
      </c>
      <c r="P2714" s="10">
        <v>5.7</v>
      </c>
    </row>
    <row r="2715" spans="1:16" x14ac:dyDescent="0.3">
      <c r="A2715" s="3" t="s">
        <v>7558</v>
      </c>
      <c r="B2715">
        <v>345533879.73913044</v>
      </c>
      <c r="O2715" s="3" t="s">
        <v>7558</v>
      </c>
      <c r="P2715" s="10">
        <v>6.7086956521739127</v>
      </c>
    </row>
    <row r="2716" spans="1:16" x14ac:dyDescent="0.3">
      <c r="A2716" s="3" t="s">
        <v>8878</v>
      </c>
      <c r="B2716">
        <v>4249321</v>
      </c>
      <c r="O2716" s="3" t="s">
        <v>8878</v>
      </c>
      <c r="P2716" s="10">
        <v>7.5</v>
      </c>
    </row>
    <row r="2717" spans="1:16" x14ac:dyDescent="0.3">
      <c r="A2717" s="3" t="s">
        <v>4497</v>
      </c>
      <c r="B2717">
        <v>4342293.2727272725</v>
      </c>
      <c r="O2717" s="3" t="s">
        <v>4497</v>
      </c>
      <c r="P2717" s="10">
        <v>6.745454545454546</v>
      </c>
    </row>
    <row r="2718" spans="1:16" x14ac:dyDescent="0.3">
      <c r="A2718" s="3" t="s">
        <v>8663</v>
      </c>
      <c r="B2718">
        <v>5792048.5</v>
      </c>
      <c r="O2718" s="3" t="s">
        <v>8663</v>
      </c>
      <c r="P2718" s="10">
        <v>5.0999999999999996</v>
      </c>
    </row>
    <row r="2719" spans="1:16" x14ac:dyDescent="0.3">
      <c r="A2719" s="3" t="s">
        <v>8912</v>
      </c>
      <c r="B2719">
        <v>35538381.5</v>
      </c>
      <c r="O2719" s="3" t="s">
        <v>8912</v>
      </c>
      <c r="P2719" s="10">
        <v>7.5</v>
      </c>
    </row>
    <row r="2720" spans="1:16" x14ac:dyDescent="0.3">
      <c r="A2720" s="3" t="s">
        <v>165</v>
      </c>
      <c r="B2720">
        <v>23558729.545454547</v>
      </c>
      <c r="O2720" s="3" t="s">
        <v>165</v>
      </c>
      <c r="P2720" s="10">
        <v>6.9272727272727277</v>
      </c>
    </row>
    <row r="2721" spans="1:16" x14ac:dyDescent="0.3">
      <c r="A2721" s="3" t="s">
        <v>2660</v>
      </c>
      <c r="B2721">
        <v>17208464</v>
      </c>
      <c r="O2721" s="3" t="s">
        <v>2660</v>
      </c>
      <c r="P2721" s="10">
        <v>5.65</v>
      </c>
    </row>
    <row r="2722" spans="1:16" x14ac:dyDescent="0.3">
      <c r="A2722" s="3" t="s">
        <v>21131</v>
      </c>
      <c r="B2722">
        <v>2614006</v>
      </c>
      <c r="O2722" s="3" t="s">
        <v>21131</v>
      </c>
      <c r="P2722" s="10">
        <v>4.3</v>
      </c>
    </row>
    <row r="2723" spans="1:16" x14ac:dyDescent="0.3">
      <c r="A2723" s="3" t="s">
        <v>2539</v>
      </c>
      <c r="B2723">
        <v>12964401</v>
      </c>
      <c r="O2723" s="3" t="s">
        <v>2539</v>
      </c>
      <c r="P2723" s="10">
        <v>7.25</v>
      </c>
    </row>
    <row r="2724" spans="1:16" x14ac:dyDescent="0.3">
      <c r="A2724" s="3" t="s">
        <v>4675</v>
      </c>
      <c r="B2724">
        <v>2983784</v>
      </c>
      <c r="O2724" s="3" t="s">
        <v>4675</v>
      </c>
      <c r="P2724" s="10">
        <v>5.9</v>
      </c>
    </row>
    <row r="2725" spans="1:16" x14ac:dyDescent="0.3">
      <c r="A2725" s="3" t="s">
        <v>1016</v>
      </c>
      <c r="B2725">
        <v>82839237.200000003</v>
      </c>
      <c r="O2725" s="3" t="s">
        <v>1016</v>
      </c>
      <c r="P2725" s="10">
        <v>6.88</v>
      </c>
    </row>
    <row r="2726" spans="1:16" x14ac:dyDescent="0.3">
      <c r="A2726" s="3" t="s">
        <v>1020</v>
      </c>
      <c r="B2726">
        <v>5588800</v>
      </c>
      <c r="O2726" s="3" t="s">
        <v>1020</v>
      </c>
      <c r="P2726" s="10">
        <v>4.9000000000000004</v>
      </c>
    </row>
    <row r="2727" spans="1:16" x14ac:dyDescent="0.3">
      <c r="A2727" s="3" t="s">
        <v>354</v>
      </c>
      <c r="B2727">
        <v>6805750</v>
      </c>
      <c r="O2727" s="3" t="s">
        <v>354</v>
      </c>
      <c r="P2727" s="10">
        <v>6.333333333333333</v>
      </c>
    </row>
    <row r="2728" spans="1:16" x14ac:dyDescent="0.3">
      <c r="A2728" s="3" t="s">
        <v>1937</v>
      </c>
      <c r="B2728">
        <v>20205757</v>
      </c>
      <c r="O2728" s="3" t="s">
        <v>1937</v>
      </c>
      <c r="P2728" s="10">
        <v>4.9000000000000004</v>
      </c>
    </row>
    <row r="2729" spans="1:16" x14ac:dyDescent="0.3">
      <c r="A2729" s="3" t="s">
        <v>4442</v>
      </c>
      <c r="B2729">
        <v>30366076.5</v>
      </c>
      <c r="O2729" s="3" t="s">
        <v>4442</v>
      </c>
      <c r="P2729" s="10">
        <v>6.5874999999999986</v>
      </c>
    </row>
    <row r="2730" spans="1:16" x14ac:dyDescent="0.3">
      <c r="A2730" s="3" t="s">
        <v>7706</v>
      </c>
      <c r="B2730">
        <v>6933459</v>
      </c>
      <c r="O2730" s="3" t="s">
        <v>7706</v>
      </c>
      <c r="P2730" s="10">
        <v>7.6</v>
      </c>
    </row>
    <row r="2731" spans="1:16" x14ac:dyDescent="0.3">
      <c r="A2731" s="3" t="s">
        <v>16694</v>
      </c>
      <c r="B2731">
        <v>44723232</v>
      </c>
      <c r="O2731" s="3" t="s">
        <v>16694</v>
      </c>
      <c r="P2731" s="10">
        <v>7.8</v>
      </c>
    </row>
    <row r="2732" spans="1:16" x14ac:dyDescent="0.3">
      <c r="A2732" s="3" t="s">
        <v>289</v>
      </c>
      <c r="B2732">
        <v>26179196.666666668</v>
      </c>
      <c r="O2732" s="3" t="s">
        <v>289</v>
      </c>
      <c r="P2732" s="10">
        <v>6.92</v>
      </c>
    </row>
    <row r="2733" spans="1:16" x14ac:dyDescent="0.3">
      <c r="A2733" s="3" t="s">
        <v>7851</v>
      </c>
      <c r="B2733">
        <v>28800382</v>
      </c>
      <c r="O2733" s="3" t="s">
        <v>7851</v>
      </c>
      <c r="P2733" s="10">
        <v>6.511111111111112</v>
      </c>
    </row>
    <row r="2734" spans="1:16" x14ac:dyDescent="0.3">
      <c r="A2734" s="3" t="s">
        <v>21659</v>
      </c>
      <c r="B2734">
        <v>245179562</v>
      </c>
      <c r="O2734" s="3" t="s">
        <v>21659</v>
      </c>
      <c r="P2734" s="10">
        <v>5.6</v>
      </c>
    </row>
    <row r="2735" spans="1:16" x14ac:dyDescent="0.3">
      <c r="A2735" s="3" t="s">
        <v>9481</v>
      </c>
      <c r="B2735">
        <v>169785704</v>
      </c>
      <c r="O2735" s="3" t="s">
        <v>9481</v>
      </c>
      <c r="P2735" s="10">
        <v>8.4</v>
      </c>
    </row>
    <row r="2736" spans="1:16" x14ac:dyDescent="0.3">
      <c r="A2736" s="3" t="s">
        <v>13243</v>
      </c>
      <c r="B2736">
        <v>58202</v>
      </c>
      <c r="O2736" s="3" t="s">
        <v>13243</v>
      </c>
      <c r="P2736" s="10">
        <v>7</v>
      </c>
    </row>
    <row r="2737" spans="1:16" x14ac:dyDescent="0.3">
      <c r="A2737" s="3" t="s">
        <v>13683</v>
      </c>
      <c r="B2737">
        <v>2288093</v>
      </c>
      <c r="O2737" s="3" t="s">
        <v>13683</v>
      </c>
      <c r="P2737" s="10">
        <v>8.1</v>
      </c>
    </row>
    <row r="2738" spans="1:16" x14ac:dyDescent="0.3">
      <c r="A2738" s="3" t="s">
        <v>4801</v>
      </c>
      <c r="B2738">
        <v>11536599</v>
      </c>
      <c r="O2738" s="3" t="s">
        <v>4801</v>
      </c>
      <c r="P2738" s="10">
        <v>5.2</v>
      </c>
    </row>
    <row r="2739" spans="1:16" x14ac:dyDescent="0.3">
      <c r="A2739" s="3" t="s">
        <v>21514</v>
      </c>
      <c r="B2739">
        <v>726264074</v>
      </c>
      <c r="O2739" s="3" t="s">
        <v>21514</v>
      </c>
      <c r="P2739" s="10">
        <v>7.5</v>
      </c>
    </row>
    <row r="2740" spans="1:16" x14ac:dyDescent="0.3">
      <c r="A2740" s="3" t="s">
        <v>21544</v>
      </c>
      <c r="B2740">
        <v>6750029</v>
      </c>
      <c r="O2740" s="3" t="s">
        <v>21544</v>
      </c>
      <c r="P2740" s="10">
        <v>5.9</v>
      </c>
    </row>
    <row r="2741" spans="1:16" x14ac:dyDescent="0.3">
      <c r="A2741" s="3" t="s">
        <v>13114</v>
      </c>
      <c r="B2741">
        <v>167999</v>
      </c>
      <c r="O2741" s="3" t="s">
        <v>13114</v>
      </c>
      <c r="P2741" s="10">
        <v>5.2</v>
      </c>
    </row>
    <row r="2742" spans="1:16" x14ac:dyDescent="0.3">
      <c r="A2742" s="3" t="s">
        <v>20736</v>
      </c>
      <c r="B2742">
        <v>137056262</v>
      </c>
      <c r="O2742" s="3" t="s">
        <v>20736</v>
      </c>
      <c r="P2742" s="10">
        <v>5.2</v>
      </c>
    </row>
    <row r="2743" spans="1:16" x14ac:dyDescent="0.3">
      <c r="A2743" s="3" t="s">
        <v>20857</v>
      </c>
      <c r="B2743">
        <v>7578063</v>
      </c>
      <c r="O2743" s="3" t="s">
        <v>20857</v>
      </c>
      <c r="P2743" s="10">
        <v>7.5</v>
      </c>
    </row>
    <row r="2744" spans="1:16" x14ac:dyDescent="0.3">
      <c r="A2744" s="3" t="s">
        <v>8200</v>
      </c>
      <c r="B2744">
        <v>2332728</v>
      </c>
      <c r="O2744" s="3" t="s">
        <v>8200</v>
      </c>
      <c r="P2744" s="10">
        <v>8.3000000000000007</v>
      </c>
    </row>
    <row r="2745" spans="1:16" x14ac:dyDescent="0.3">
      <c r="A2745" s="3" t="s">
        <v>3461</v>
      </c>
      <c r="B2745">
        <v>4440740.5</v>
      </c>
      <c r="O2745" s="3" t="s">
        <v>3461</v>
      </c>
      <c r="P2745" s="10">
        <v>8</v>
      </c>
    </row>
    <row r="2746" spans="1:16" x14ac:dyDescent="0.3">
      <c r="A2746" s="3" t="s">
        <v>15687</v>
      </c>
      <c r="B2746">
        <v>113428541.66666667</v>
      </c>
      <c r="O2746" s="3" t="s">
        <v>15687</v>
      </c>
      <c r="P2746" s="10">
        <v>6.1444444444444448</v>
      </c>
    </row>
    <row r="2747" spans="1:16" x14ac:dyDescent="0.3">
      <c r="A2747" s="3" t="s">
        <v>13504</v>
      </c>
      <c r="B2747">
        <v>92945332.5</v>
      </c>
      <c r="O2747" s="3" t="s">
        <v>13504</v>
      </c>
      <c r="P2747" s="10">
        <v>6.55</v>
      </c>
    </row>
    <row r="2748" spans="1:16" x14ac:dyDescent="0.3">
      <c r="A2748" s="3" t="s">
        <v>16392</v>
      </c>
      <c r="B2748">
        <v>4591629</v>
      </c>
      <c r="O2748" s="3" t="s">
        <v>16392</v>
      </c>
      <c r="P2748" s="10">
        <v>5</v>
      </c>
    </row>
    <row r="2749" spans="1:16" x14ac:dyDescent="0.3">
      <c r="A2749" s="3" t="s">
        <v>15930</v>
      </c>
      <c r="B2749">
        <v>176301426.66666666</v>
      </c>
      <c r="O2749" s="3" t="s">
        <v>15930</v>
      </c>
      <c r="P2749" s="10">
        <v>6.4666666666666659</v>
      </c>
    </row>
    <row r="2750" spans="1:16" x14ac:dyDescent="0.3">
      <c r="A2750" s="3" t="s">
        <v>2027</v>
      </c>
      <c r="B2750">
        <v>54032305.25</v>
      </c>
      <c r="O2750" s="3" t="s">
        <v>2027</v>
      </c>
      <c r="P2750" s="10">
        <v>6.1</v>
      </c>
    </row>
    <row r="2751" spans="1:16" x14ac:dyDescent="0.3">
      <c r="A2751" s="3" t="s">
        <v>16586</v>
      </c>
      <c r="B2751">
        <v>75317743</v>
      </c>
      <c r="O2751" s="3" t="s">
        <v>16586</v>
      </c>
      <c r="P2751" s="10">
        <v>6.333333333333333</v>
      </c>
    </row>
    <row r="2752" spans="1:16" x14ac:dyDescent="0.3">
      <c r="A2752" s="3" t="s">
        <v>21227</v>
      </c>
      <c r="B2752">
        <v>365971656</v>
      </c>
      <c r="O2752" s="3" t="s">
        <v>21227</v>
      </c>
      <c r="P2752" s="10">
        <v>7</v>
      </c>
    </row>
    <row r="2753" spans="1:16" x14ac:dyDescent="0.3">
      <c r="A2753" s="3" t="s">
        <v>17131</v>
      </c>
      <c r="B2753">
        <v>19504039</v>
      </c>
      <c r="O2753" s="3" t="s">
        <v>17131</v>
      </c>
      <c r="P2753" s="10">
        <v>7.1</v>
      </c>
    </row>
    <row r="2754" spans="1:16" x14ac:dyDescent="0.3">
      <c r="A2754" s="3" t="s">
        <v>21307</v>
      </c>
      <c r="B2754">
        <v>133031473</v>
      </c>
      <c r="O2754" s="3" t="s">
        <v>21307</v>
      </c>
      <c r="P2754" s="10">
        <v>7.6</v>
      </c>
    </row>
    <row r="2755" spans="1:16" x14ac:dyDescent="0.3">
      <c r="A2755" s="3" t="s">
        <v>15372</v>
      </c>
      <c r="B2755">
        <v>146741</v>
      </c>
      <c r="O2755" s="3" t="s">
        <v>15372</v>
      </c>
      <c r="P2755" s="10">
        <v>4.5</v>
      </c>
    </row>
    <row r="2756" spans="1:16" x14ac:dyDescent="0.3">
      <c r="A2756" s="3" t="s">
        <v>20789</v>
      </c>
      <c r="B2756">
        <v>64417003</v>
      </c>
      <c r="O2756" s="3" t="s">
        <v>20789</v>
      </c>
      <c r="P2756" s="10">
        <v>8.4</v>
      </c>
    </row>
    <row r="2757" spans="1:16" x14ac:dyDescent="0.3">
      <c r="A2757" s="3" t="s">
        <v>8025</v>
      </c>
      <c r="B2757">
        <v>1237219</v>
      </c>
      <c r="O2757" s="3" t="s">
        <v>8025</v>
      </c>
      <c r="P2757" s="10">
        <v>7.6</v>
      </c>
    </row>
    <row r="2758" spans="1:16" x14ac:dyDescent="0.3">
      <c r="A2758" s="3" t="s">
        <v>4368</v>
      </c>
      <c r="B2758">
        <v>20205757</v>
      </c>
      <c r="O2758" s="3" t="s">
        <v>4368</v>
      </c>
      <c r="P2758" s="10">
        <v>6.7</v>
      </c>
    </row>
    <row r="2759" spans="1:16" x14ac:dyDescent="0.3">
      <c r="A2759" s="3" t="s">
        <v>21763</v>
      </c>
      <c r="B2759">
        <v>461421559</v>
      </c>
      <c r="O2759" s="3" t="s">
        <v>21763</v>
      </c>
      <c r="P2759" s="10">
        <v>6.8</v>
      </c>
    </row>
    <row r="2760" spans="1:16" x14ac:dyDescent="0.3">
      <c r="A2760" s="3" t="s">
        <v>13588</v>
      </c>
      <c r="B2760">
        <v>127553453.5</v>
      </c>
      <c r="O2760" s="3" t="s">
        <v>13588</v>
      </c>
      <c r="P2760" s="10">
        <v>7.4</v>
      </c>
    </row>
    <row r="2761" spans="1:16" x14ac:dyDescent="0.3">
      <c r="A2761" s="3" t="s">
        <v>21356</v>
      </c>
      <c r="B2761">
        <v>104545505</v>
      </c>
      <c r="O2761" s="3" t="s">
        <v>21356</v>
      </c>
      <c r="P2761" s="10">
        <v>6.2</v>
      </c>
    </row>
    <row r="2762" spans="1:16" x14ac:dyDescent="0.3">
      <c r="A2762" s="3" t="s">
        <v>17093</v>
      </c>
      <c r="B2762">
        <v>71508440</v>
      </c>
      <c r="O2762" s="3" t="s">
        <v>17093</v>
      </c>
      <c r="P2762" s="10">
        <v>6.4</v>
      </c>
    </row>
    <row r="2763" spans="1:16" x14ac:dyDescent="0.3">
      <c r="A2763" s="3" t="s">
        <v>18730</v>
      </c>
      <c r="B2763">
        <v>37624866.75</v>
      </c>
      <c r="O2763" s="3" t="s">
        <v>18730</v>
      </c>
      <c r="P2763" s="10">
        <v>6.05</v>
      </c>
    </row>
    <row r="2764" spans="1:16" x14ac:dyDescent="0.3">
      <c r="A2764" s="3" t="s">
        <v>13217</v>
      </c>
      <c r="B2764">
        <v>30690215</v>
      </c>
      <c r="O2764" s="3" t="s">
        <v>13217</v>
      </c>
      <c r="P2764" s="10">
        <v>7.25</v>
      </c>
    </row>
    <row r="2765" spans="1:16" x14ac:dyDescent="0.3">
      <c r="A2765" s="3" t="s">
        <v>21794</v>
      </c>
      <c r="B2765">
        <v>77627660.101594418</v>
      </c>
      <c r="O2765" s="3" t="s">
        <v>21794</v>
      </c>
      <c r="P2765" s="10">
        <v>6.3882329687705823</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35986-76A3-4945-A3C3-646B79E33F18}">
  <dimension ref="A3:C22"/>
  <sheetViews>
    <sheetView topLeftCell="G1" workbookViewId="0">
      <selection activeCell="C4" sqref="C4"/>
    </sheetView>
  </sheetViews>
  <sheetFormatPr defaultRowHeight="14.4" x14ac:dyDescent="0.3"/>
  <cols>
    <col min="1" max="1" width="12.44140625" bestFit="1" customWidth="1"/>
    <col min="2" max="2" width="15.6640625" bestFit="1" customWidth="1"/>
    <col min="3" max="3" width="14.21875" bestFit="1" customWidth="1"/>
  </cols>
  <sheetData>
    <row r="3" spans="1:3" x14ac:dyDescent="0.3">
      <c r="A3" s="2" t="s">
        <v>21793</v>
      </c>
      <c r="B3" t="s">
        <v>21798</v>
      </c>
      <c r="C3" t="s">
        <v>21799</v>
      </c>
    </row>
    <row r="4" spans="1:3" x14ac:dyDescent="0.3">
      <c r="A4" s="3" t="s">
        <v>34</v>
      </c>
      <c r="B4" s="10">
        <v>52090825.819894053</v>
      </c>
      <c r="C4" s="10">
        <v>143383947.8952325</v>
      </c>
    </row>
    <row r="5" spans="1:3" x14ac:dyDescent="0.3">
      <c r="A5" s="3" t="s">
        <v>25</v>
      </c>
      <c r="B5" s="10">
        <v>39968450.704225354</v>
      </c>
      <c r="C5" s="10">
        <v>108090491.35211268</v>
      </c>
    </row>
    <row r="6" spans="1:3" x14ac:dyDescent="0.3">
      <c r="A6" s="3" t="s">
        <v>390</v>
      </c>
      <c r="B6" s="10">
        <v>66601701.492537312</v>
      </c>
      <c r="C6" s="10">
        <v>239374195.60597014</v>
      </c>
    </row>
    <row r="7" spans="1:3" x14ac:dyDescent="0.3">
      <c r="A7" s="3" t="s">
        <v>63</v>
      </c>
      <c r="B7" s="10">
        <v>23945181.290909089</v>
      </c>
      <c r="C7" s="10">
        <v>47569478.854545452</v>
      </c>
    </row>
    <row r="8" spans="1:3" x14ac:dyDescent="0.3">
      <c r="A8" s="3" t="s">
        <v>41</v>
      </c>
      <c r="B8" s="10">
        <v>21933399.558889385</v>
      </c>
      <c r="C8" s="10">
        <v>43948121.728616208</v>
      </c>
    </row>
    <row r="9" spans="1:3" x14ac:dyDescent="0.3">
      <c r="A9" s="3" t="s">
        <v>104</v>
      </c>
      <c r="B9" s="10">
        <v>21906698.676470589</v>
      </c>
      <c r="C9" s="10">
        <v>39478616.494485296</v>
      </c>
    </row>
    <row r="10" spans="1:3" x14ac:dyDescent="0.3">
      <c r="A10" s="3" t="s">
        <v>17</v>
      </c>
      <c r="B10" s="10">
        <v>21999375.834682859</v>
      </c>
      <c r="C10" s="10">
        <v>38557931.665991902</v>
      </c>
    </row>
    <row r="11" spans="1:3" x14ac:dyDescent="0.3">
      <c r="A11" s="3" t="s">
        <v>237</v>
      </c>
      <c r="B11" s="10">
        <v>32750000</v>
      </c>
      <c r="C11" s="10">
        <v>215787647.59999999</v>
      </c>
    </row>
    <row r="12" spans="1:3" x14ac:dyDescent="0.3">
      <c r="A12" s="3" t="s">
        <v>151</v>
      </c>
      <c r="B12" s="10">
        <v>17376744.186046511</v>
      </c>
      <c r="C12" s="10">
        <v>38808647.069767445</v>
      </c>
    </row>
    <row r="13" spans="1:3" x14ac:dyDescent="0.3">
      <c r="A13" s="3" t="s">
        <v>52</v>
      </c>
      <c r="B13" s="10">
        <v>14302962.264150944</v>
      </c>
      <c r="C13" s="10">
        <v>46620299.289308175</v>
      </c>
    </row>
    <row r="14" spans="1:3" x14ac:dyDescent="0.3">
      <c r="A14" s="3" t="s">
        <v>784</v>
      </c>
      <c r="B14" s="10">
        <v>20500000</v>
      </c>
      <c r="C14" s="10">
        <v>110014</v>
      </c>
    </row>
    <row r="15" spans="1:3" x14ac:dyDescent="0.3">
      <c r="A15" s="3" t="s">
        <v>21666</v>
      </c>
      <c r="B15" s="10">
        <v>20500000</v>
      </c>
      <c r="C15" s="10">
        <v>2217255</v>
      </c>
    </row>
    <row r="16" spans="1:3" x14ac:dyDescent="0.3">
      <c r="A16" s="3" t="s">
        <v>4834</v>
      </c>
      <c r="B16" s="10">
        <v>30170000.050000001</v>
      </c>
      <c r="C16" s="10">
        <v>101183527.7</v>
      </c>
    </row>
    <row r="17" spans="1:3" x14ac:dyDescent="0.3">
      <c r="A17" s="3" t="s">
        <v>765</v>
      </c>
      <c r="B17" s="10">
        <v>22712500</v>
      </c>
      <c r="C17" s="10">
        <v>23549374.875</v>
      </c>
    </row>
    <row r="18" spans="1:3" x14ac:dyDescent="0.3">
      <c r="A18" s="3" t="s">
        <v>330</v>
      </c>
      <c r="B18" s="10">
        <v>22055555.555555556</v>
      </c>
      <c r="C18" s="10">
        <v>31188402.555555556</v>
      </c>
    </row>
    <row r="19" spans="1:3" x14ac:dyDescent="0.3">
      <c r="A19" s="3" t="s">
        <v>21614</v>
      </c>
      <c r="B19" s="10">
        <v>20500000</v>
      </c>
      <c r="C19" s="10">
        <v>1067629</v>
      </c>
    </row>
    <row r="20" spans="1:3" x14ac:dyDescent="0.3">
      <c r="A20" s="3" t="s">
        <v>1192</v>
      </c>
      <c r="B20" s="10">
        <v>14881250</v>
      </c>
      <c r="C20" s="10">
        <v>25252883.8125</v>
      </c>
    </row>
    <row r="21" spans="1:3" x14ac:dyDescent="0.3">
      <c r="A21" s="3" t="s">
        <v>957</v>
      </c>
      <c r="B21" s="10">
        <v>13833333.333333334</v>
      </c>
      <c r="C21" s="10">
        <v>10675295.333333334</v>
      </c>
    </row>
    <row r="22" spans="1:3" x14ac:dyDescent="0.3">
      <c r="A22" s="3" t="s">
        <v>21794</v>
      </c>
      <c r="B22" s="10">
        <v>31469451.195019107</v>
      </c>
      <c r="C22" s="10">
        <v>77627660.101594418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687B7-3DF8-47BE-A642-9B3EA1EA2F34}">
  <dimension ref="A3:B45"/>
  <sheetViews>
    <sheetView workbookViewId="0">
      <selection activeCell="B6" sqref="B6"/>
    </sheetView>
  </sheetViews>
  <sheetFormatPr defaultRowHeight="14.4" x14ac:dyDescent="0.3"/>
  <cols>
    <col min="1" max="1" width="12.44140625" bestFit="1" customWidth="1"/>
    <col min="2" max="2" width="15.6640625" bestFit="1" customWidth="1"/>
  </cols>
  <sheetData>
    <row r="3" spans="1:2" x14ac:dyDescent="0.3">
      <c r="A3" s="2" t="s">
        <v>21793</v>
      </c>
      <c r="B3" t="s">
        <v>21798</v>
      </c>
    </row>
    <row r="4" spans="1:2" x14ac:dyDescent="0.3">
      <c r="A4" s="3">
        <v>1980</v>
      </c>
      <c r="B4">
        <v>16115000</v>
      </c>
    </row>
    <row r="5" spans="1:2" x14ac:dyDescent="0.3">
      <c r="A5" s="3">
        <v>1981</v>
      </c>
      <c r="B5">
        <v>14387946.428571429</v>
      </c>
    </row>
    <row r="6" spans="1:2" x14ac:dyDescent="0.3">
      <c r="A6" s="3">
        <v>1982</v>
      </c>
      <c r="B6">
        <v>15057360</v>
      </c>
    </row>
    <row r="7" spans="1:2" x14ac:dyDescent="0.3">
      <c r="A7" s="3">
        <v>1983</v>
      </c>
      <c r="B7">
        <v>14232760.563380282</v>
      </c>
    </row>
    <row r="8" spans="1:2" x14ac:dyDescent="0.3">
      <c r="A8" s="3">
        <v>1984</v>
      </c>
      <c r="B8">
        <v>16104373.493975904</v>
      </c>
    </row>
    <row r="9" spans="1:2" x14ac:dyDescent="0.3">
      <c r="A9" s="3">
        <v>1985</v>
      </c>
      <c r="B9">
        <v>16517727.272727273</v>
      </c>
    </row>
    <row r="10" spans="1:2" x14ac:dyDescent="0.3">
      <c r="A10" s="3">
        <v>1986</v>
      </c>
      <c r="B10">
        <v>16430744.323232323</v>
      </c>
    </row>
    <row r="11" spans="1:2" x14ac:dyDescent="0.3">
      <c r="A11" s="3">
        <v>1987</v>
      </c>
      <c r="B11">
        <v>16300720.595959596</v>
      </c>
    </row>
    <row r="12" spans="1:2" x14ac:dyDescent="0.3">
      <c r="A12" s="3">
        <v>1988</v>
      </c>
      <c r="B12">
        <v>15495175.879396984</v>
      </c>
    </row>
    <row r="13" spans="1:2" x14ac:dyDescent="0.3">
      <c r="A13" s="3">
        <v>1989</v>
      </c>
      <c r="B13">
        <v>17209862.201005027</v>
      </c>
    </row>
    <row r="14" spans="1:2" x14ac:dyDescent="0.3">
      <c r="A14" s="3">
        <v>1990</v>
      </c>
      <c r="B14">
        <v>19273884.422110554</v>
      </c>
    </row>
    <row r="15" spans="1:2" x14ac:dyDescent="0.3">
      <c r="A15" s="3">
        <v>1991</v>
      </c>
      <c r="B15">
        <v>20039131.313131314</v>
      </c>
    </row>
    <row r="16" spans="1:2" x14ac:dyDescent="0.3">
      <c r="A16" s="3">
        <v>1992</v>
      </c>
      <c r="B16">
        <v>20001907.924242426</v>
      </c>
    </row>
    <row r="17" spans="1:2" x14ac:dyDescent="0.3">
      <c r="A17" s="3">
        <v>1993</v>
      </c>
      <c r="B17">
        <v>19372842.634517767</v>
      </c>
    </row>
    <row r="18" spans="1:2" x14ac:dyDescent="0.3">
      <c r="A18" s="3">
        <v>1994</v>
      </c>
      <c r="B18">
        <v>23529773.84</v>
      </c>
    </row>
    <row r="19" spans="1:2" x14ac:dyDescent="0.3">
      <c r="A19" s="3">
        <v>1995</v>
      </c>
      <c r="B19">
        <v>23994139.482412059</v>
      </c>
    </row>
    <row r="20" spans="1:2" x14ac:dyDescent="0.3">
      <c r="A20" s="3">
        <v>1996</v>
      </c>
      <c r="B20">
        <v>26492864.32160804</v>
      </c>
    </row>
    <row r="21" spans="1:2" x14ac:dyDescent="0.3">
      <c r="A21" s="3">
        <v>1997</v>
      </c>
      <c r="B21">
        <v>31654543.147208121</v>
      </c>
    </row>
    <row r="22" spans="1:2" x14ac:dyDescent="0.3">
      <c r="A22" s="3">
        <v>1998</v>
      </c>
      <c r="B22">
        <v>32751343.434343435</v>
      </c>
    </row>
    <row r="23" spans="1:2" x14ac:dyDescent="0.3">
      <c r="A23" s="3">
        <v>1999</v>
      </c>
      <c r="B23">
        <v>37350707.070707068</v>
      </c>
    </row>
    <row r="24" spans="1:2" x14ac:dyDescent="0.3">
      <c r="A24" s="3">
        <v>2000</v>
      </c>
      <c r="B24">
        <v>35853316.326530613</v>
      </c>
    </row>
    <row r="25" spans="1:2" x14ac:dyDescent="0.3">
      <c r="A25" s="3">
        <v>2001</v>
      </c>
      <c r="B25">
        <v>36128934.010152288</v>
      </c>
    </row>
    <row r="26" spans="1:2" x14ac:dyDescent="0.3">
      <c r="A26" s="3">
        <v>2002</v>
      </c>
      <c r="B26">
        <v>34445644.829999998</v>
      </c>
    </row>
    <row r="27" spans="1:2" x14ac:dyDescent="0.3">
      <c r="A27" s="3">
        <v>2003</v>
      </c>
      <c r="B27">
        <v>37448883.248730965</v>
      </c>
    </row>
    <row r="28" spans="1:2" x14ac:dyDescent="0.3">
      <c r="A28" s="3">
        <v>2004</v>
      </c>
      <c r="B28">
        <v>39386065.326633163</v>
      </c>
    </row>
    <row r="29" spans="1:2" x14ac:dyDescent="0.3">
      <c r="A29" s="3">
        <v>2005</v>
      </c>
      <c r="B29">
        <v>39022470</v>
      </c>
    </row>
    <row r="30" spans="1:2" x14ac:dyDescent="0.3">
      <c r="A30" s="3">
        <v>2006</v>
      </c>
      <c r="B30">
        <v>39473500</v>
      </c>
    </row>
    <row r="31" spans="1:2" x14ac:dyDescent="0.3">
      <c r="A31" s="3">
        <v>2007</v>
      </c>
      <c r="B31">
        <v>39831708.542713568</v>
      </c>
    </row>
    <row r="32" spans="1:2" x14ac:dyDescent="0.3">
      <c r="A32" s="3">
        <v>2008</v>
      </c>
      <c r="B32">
        <v>40303650</v>
      </c>
    </row>
    <row r="33" spans="1:2" x14ac:dyDescent="0.3">
      <c r="A33" s="3">
        <v>2009</v>
      </c>
      <c r="B33">
        <v>40585000</v>
      </c>
    </row>
    <row r="34" spans="1:2" x14ac:dyDescent="0.3">
      <c r="A34" s="3">
        <v>2010</v>
      </c>
      <c r="B34">
        <v>42170454.545454547</v>
      </c>
    </row>
    <row r="35" spans="1:2" x14ac:dyDescent="0.3">
      <c r="A35" s="3">
        <v>2011</v>
      </c>
      <c r="B35">
        <v>43443650</v>
      </c>
    </row>
    <row r="36" spans="1:2" x14ac:dyDescent="0.3">
      <c r="A36" s="3">
        <v>2012</v>
      </c>
      <c r="B36">
        <v>42678975.399999999</v>
      </c>
    </row>
    <row r="37" spans="1:2" x14ac:dyDescent="0.3">
      <c r="A37" s="3">
        <v>2013</v>
      </c>
      <c r="B37">
        <v>44505850</v>
      </c>
    </row>
    <row r="38" spans="1:2" x14ac:dyDescent="0.3">
      <c r="A38" s="3">
        <v>2014</v>
      </c>
      <c r="B38">
        <v>41064000</v>
      </c>
    </row>
    <row r="39" spans="1:2" x14ac:dyDescent="0.3">
      <c r="A39" s="3">
        <v>2015</v>
      </c>
      <c r="B39">
        <v>41366122.578680202</v>
      </c>
    </row>
    <row r="40" spans="1:2" x14ac:dyDescent="0.3">
      <c r="A40" s="3">
        <v>2016</v>
      </c>
      <c r="B40">
        <v>48369346.733668342</v>
      </c>
    </row>
    <row r="41" spans="1:2" x14ac:dyDescent="0.3">
      <c r="A41" s="3">
        <v>2017</v>
      </c>
      <c r="B41">
        <v>44033668.341708541</v>
      </c>
    </row>
    <row r="42" spans="1:2" x14ac:dyDescent="0.3">
      <c r="A42" s="3">
        <v>2018</v>
      </c>
      <c r="B42">
        <v>41009949.74874372</v>
      </c>
    </row>
    <row r="43" spans="1:2" x14ac:dyDescent="0.3">
      <c r="A43" s="3">
        <v>2019</v>
      </c>
      <c r="B43">
        <v>43989344.262295082</v>
      </c>
    </row>
    <row r="44" spans="1:2" x14ac:dyDescent="0.3">
      <c r="A44" s="3">
        <v>2020</v>
      </c>
      <c r="B44">
        <v>61594062.5</v>
      </c>
    </row>
    <row r="45" spans="1:2" x14ac:dyDescent="0.3">
      <c r="A45" s="3" t="s">
        <v>21794</v>
      </c>
      <c r="B45">
        <v>31469451.195019107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20647-3399-4A3D-88A2-BF444C7F3250}">
  <dimension ref="A3:B12"/>
  <sheetViews>
    <sheetView workbookViewId="0">
      <selection activeCell="A6" sqref="A6"/>
    </sheetView>
  </sheetViews>
  <sheetFormatPr defaultRowHeight="14.4" x14ac:dyDescent="0.3"/>
  <cols>
    <col min="1" max="1" width="24.77734375" bestFit="1" customWidth="1"/>
    <col min="2" max="2" width="12.77734375" bestFit="1" customWidth="1"/>
  </cols>
  <sheetData>
    <row r="3" spans="1:2" x14ac:dyDescent="0.3">
      <c r="A3" s="2" t="s">
        <v>21793</v>
      </c>
      <c r="B3" t="s">
        <v>21795</v>
      </c>
    </row>
    <row r="4" spans="1:2" x14ac:dyDescent="0.3">
      <c r="A4" s="3" t="s">
        <v>61</v>
      </c>
      <c r="B4">
        <v>377</v>
      </c>
    </row>
    <row r="5" spans="1:2" x14ac:dyDescent="0.3">
      <c r="A5" s="3" t="s">
        <v>23</v>
      </c>
      <c r="B5">
        <v>333</v>
      </c>
    </row>
    <row r="6" spans="1:2" x14ac:dyDescent="0.3">
      <c r="A6" s="3" t="s">
        <v>31</v>
      </c>
      <c r="B6">
        <v>332</v>
      </c>
    </row>
    <row r="7" spans="1:2" x14ac:dyDescent="0.3">
      <c r="A7" s="3" t="s">
        <v>44</v>
      </c>
      <c r="B7">
        <v>320</v>
      </c>
    </row>
    <row r="8" spans="1:2" x14ac:dyDescent="0.3">
      <c r="A8" s="3" t="s">
        <v>180</v>
      </c>
      <c r="B8">
        <v>240</v>
      </c>
    </row>
    <row r="9" spans="1:2" x14ac:dyDescent="0.3">
      <c r="A9" s="3" t="s">
        <v>2001</v>
      </c>
      <c r="B9">
        <v>173</v>
      </c>
    </row>
    <row r="10" spans="1:2" x14ac:dyDescent="0.3">
      <c r="A10" s="3" t="s">
        <v>2067</v>
      </c>
      <c r="B10">
        <v>132</v>
      </c>
    </row>
    <row r="11" spans="1:2" x14ac:dyDescent="0.3">
      <c r="A11" s="3" t="s">
        <v>118</v>
      </c>
      <c r="B11">
        <v>125</v>
      </c>
    </row>
    <row r="12" spans="1:2" x14ac:dyDescent="0.3">
      <c r="A12" s="3" t="s">
        <v>21794</v>
      </c>
      <c r="B12">
        <v>2032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9F96F-4C76-48C3-8381-14B423804E6E}">
  <dimension ref="A3:C7"/>
  <sheetViews>
    <sheetView workbookViewId="0">
      <selection activeCell="C23" sqref="C23"/>
    </sheetView>
  </sheetViews>
  <sheetFormatPr defaultRowHeight="14.4" x14ac:dyDescent="0.3"/>
  <cols>
    <col min="1" max="1" width="12.44140625" bestFit="1" customWidth="1"/>
    <col min="2" max="2" width="15.6640625" bestFit="1" customWidth="1"/>
    <col min="3" max="3" width="14.21875" bestFit="1" customWidth="1"/>
  </cols>
  <sheetData>
    <row r="3" spans="1:3" x14ac:dyDescent="0.3">
      <c r="A3" s="2" t="s">
        <v>21793</v>
      </c>
      <c r="B3" t="s">
        <v>21798</v>
      </c>
      <c r="C3" t="s">
        <v>21799</v>
      </c>
    </row>
    <row r="4" spans="1:3" x14ac:dyDescent="0.3">
      <c r="A4" s="3" t="s">
        <v>21801</v>
      </c>
      <c r="B4">
        <v>50627027.027027026</v>
      </c>
      <c r="C4">
        <v>370526505.45945948</v>
      </c>
    </row>
    <row r="5" spans="1:3" x14ac:dyDescent="0.3">
      <c r="A5" s="3" t="s">
        <v>21802</v>
      </c>
      <c r="B5">
        <v>32469900.801637854</v>
      </c>
      <c r="C5">
        <v>110887199.61646952</v>
      </c>
    </row>
    <row r="6" spans="1:3" x14ac:dyDescent="0.3">
      <c r="A6" s="3" t="s">
        <v>21803</v>
      </c>
      <c r="B6">
        <v>30926339.775308181</v>
      </c>
      <c r="C6">
        <v>61949340.129249163</v>
      </c>
    </row>
    <row r="7" spans="1:3" x14ac:dyDescent="0.3">
      <c r="A7" s="3" t="s">
        <v>21794</v>
      </c>
      <c r="B7">
        <v>31469451.195019107</v>
      </c>
      <c r="C7">
        <v>77627660.101594418</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6A37E-EF57-4CA0-9E4E-F6062ECF9E8C}">
  <dimension ref="A3:B45"/>
  <sheetViews>
    <sheetView workbookViewId="0">
      <selection activeCell="A6" sqref="A6"/>
    </sheetView>
  </sheetViews>
  <sheetFormatPr defaultRowHeight="14.4" x14ac:dyDescent="0.3"/>
  <cols>
    <col min="1" max="1" width="12.44140625" bestFit="1" customWidth="1"/>
    <col min="2" max="2" width="14.21875" bestFit="1" customWidth="1"/>
    <col min="3" max="3" width="9.44140625" bestFit="1" customWidth="1"/>
    <col min="4" max="4" width="9.5546875" bestFit="1" customWidth="1"/>
    <col min="5" max="5" width="9.21875" bestFit="1" customWidth="1"/>
    <col min="6" max="6" width="7.88671875" bestFit="1" customWidth="1"/>
    <col min="7" max="7" width="6.109375" bestFit="1" customWidth="1"/>
    <col min="8" max="8" width="6.5546875" bestFit="1" customWidth="1"/>
    <col min="9" max="9" width="6.6640625" bestFit="1" customWidth="1"/>
    <col min="10" max="10" width="7.44140625" bestFit="1" customWidth="1"/>
    <col min="11" max="11" width="6.33203125" bestFit="1" customWidth="1"/>
    <col min="12" max="12" width="5.88671875" bestFit="1" customWidth="1"/>
    <col min="13" max="14" width="7.44140625" bestFit="1" customWidth="1"/>
    <col min="15" max="15" width="8.77734375" bestFit="1" customWidth="1"/>
    <col min="16" max="16" width="5.88671875" bestFit="1" customWidth="1"/>
    <col min="17" max="17" width="5.5546875" bestFit="1" customWidth="1"/>
    <col min="18" max="18" width="6.88671875" bestFit="1" customWidth="1"/>
    <col min="19" max="19" width="7.88671875" bestFit="1" customWidth="1"/>
    <col min="20" max="20" width="10.5546875" bestFit="1" customWidth="1"/>
  </cols>
  <sheetData>
    <row r="3" spans="1:2" x14ac:dyDescent="0.3">
      <c r="A3" s="2" t="s">
        <v>21793</v>
      </c>
      <c r="B3" t="s">
        <v>21799</v>
      </c>
    </row>
    <row r="4" spans="1:2" x14ac:dyDescent="0.3">
      <c r="A4" s="3">
        <v>1980</v>
      </c>
      <c r="B4" s="10">
        <v>29840164.277777776</v>
      </c>
    </row>
    <row r="5" spans="1:2" x14ac:dyDescent="0.3">
      <c r="A5" s="3">
        <v>1981</v>
      </c>
      <c r="B5" s="10">
        <v>24021687.732142858</v>
      </c>
    </row>
    <row r="6" spans="1:2" x14ac:dyDescent="0.3">
      <c r="A6" s="3">
        <v>1982</v>
      </c>
      <c r="B6" s="10">
        <v>26632136.927999999</v>
      </c>
    </row>
    <row r="7" spans="1:2" x14ac:dyDescent="0.3">
      <c r="A7" s="3">
        <v>1983</v>
      </c>
      <c r="B7" s="10">
        <v>21358346.647887323</v>
      </c>
    </row>
    <row r="8" spans="1:2" x14ac:dyDescent="0.3">
      <c r="A8" s="3">
        <v>1984</v>
      </c>
      <c r="B8" s="10">
        <v>22448256.210843373</v>
      </c>
    </row>
    <row r="9" spans="1:2" x14ac:dyDescent="0.3">
      <c r="A9" s="3">
        <v>1985</v>
      </c>
      <c r="B9" s="10">
        <v>20787021.111111112</v>
      </c>
    </row>
    <row r="10" spans="1:2" x14ac:dyDescent="0.3">
      <c r="A10" s="3">
        <v>1986</v>
      </c>
      <c r="B10" s="10">
        <v>19845762.646464646</v>
      </c>
    </row>
    <row r="11" spans="1:2" x14ac:dyDescent="0.3">
      <c r="A11" s="3">
        <v>1987</v>
      </c>
      <c r="B11" s="10">
        <v>21583653.045454547</v>
      </c>
    </row>
    <row r="12" spans="1:2" x14ac:dyDescent="0.3">
      <c r="A12" s="3">
        <v>1988</v>
      </c>
      <c r="B12" s="10">
        <v>25135837.623115577</v>
      </c>
    </row>
    <row r="13" spans="1:2" x14ac:dyDescent="0.3">
      <c r="A13" s="3">
        <v>1989</v>
      </c>
      <c r="B13" s="10">
        <v>31604564.567839198</v>
      </c>
    </row>
    <row r="14" spans="1:2" x14ac:dyDescent="0.3">
      <c r="A14" s="3">
        <v>1990</v>
      </c>
      <c r="B14" s="10">
        <v>35004431.738693468</v>
      </c>
    </row>
    <row r="15" spans="1:2" x14ac:dyDescent="0.3">
      <c r="A15" s="3">
        <v>1991</v>
      </c>
      <c r="B15" s="10">
        <v>31726117.40909091</v>
      </c>
    </row>
    <row r="16" spans="1:2" x14ac:dyDescent="0.3">
      <c r="A16" s="3">
        <v>1992</v>
      </c>
      <c r="B16" s="10">
        <v>37951586.328282826</v>
      </c>
    </row>
    <row r="17" spans="1:2" x14ac:dyDescent="0.3">
      <c r="A17" s="3">
        <v>1993</v>
      </c>
      <c r="B17" s="10">
        <v>41007010.050761424</v>
      </c>
    </row>
    <row r="18" spans="1:2" x14ac:dyDescent="0.3">
      <c r="A18" s="3">
        <v>1994</v>
      </c>
      <c r="B18" s="10">
        <v>45516686.335000001</v>
      </c>
    </row>
    <row r="19" spans="1:2" x14ac:dyDescent="0.3">
      <c r="A19" s="3">
        <v>1995</v>
      </c>
      <c r="B19" s="10">
        <v>47778728.879396982</v>
      </c>
    </row>
    <row r="20" spans="1:2" x14ac:dyDescent="0.3">
      <c r="A20" s="3">
        <v>1996</v>
      </c>
      <c r="B20" s="10">
        <v>49444243.904522613</v>
      </c>
    </row>
    <row r="21" spans="1:2" x14ac:dyDescent="0.3">
      <c r="A21" s="3">
        <v>1997</v>
      </c>
      <c r="B21" s="10">
        <v>66653972.695431471</v>
      </c>
    </row>
    <row r="22" spans="1:2" x14ac:dyDescent="0.3">
      <c r="A22" s="3">
        <v>1998</v>
      </c>
      <c r="B22" s="10">
        <v>56852758.520202018</v>
      </c>
    </row>
    <row r="23" spans="1:2" x14ac:dyDescent="0.3">
      <c r="A23" s="3">
        <v>1999</v>
      </c>
      <c r="B23" s="10">
        <v>67912417.560606062</v>
      </c>
    </row>
    <row r="24" spans="1:2" x14ac:dyDescent="0.3">
      <c r="A24" s="3">
        <v>2000</v>
      </c>
      <c r="B24" s="10">
        <v>68874339.494897962</v>
      </c>
    </row>
    <row r="25" spans="1:2" x14ac:dyDescent="0.3">
      <c r="A25" s="3">
        <v>2001</v>
      </c>
      <c r="B25" s="10">
        <v>79033122.741116747</v>
      </c>
    </row>
    <row r="26" spans="1:2" x14ac:dyDescent="0.3">
      <c r="A26" s="3">
        <v>2002</v>
      </c>
      <c r="B26" s="10">
        <v>85017182.599999994</v>
      </c>
    </row>
    <row r="27" spans="1:2" x14ac:dyDescent="0.3">
      <c r="A27" s="3">
        <v>2003</v>
      </c>
      <c r="B27" s="10">
        <v>89484636.060913712</v>
      </c>
    </row>
    <row r="28" spans="1:2" x14ac:dyDescent="0.3">
      <c r="A28" s="3">
        <v>2004</v>
      </c>
      <c r="B28" s="10">
        <v>94060219.060301512</v>
      </c>
    </row>
    <row r="29" spans="1:2" x14ac:dyDescent="0.3">
      <c r="A29" s="3">
        <v>2005</v>
      </c>
      <c r="B29" s="10">
        <v>89333049.484999999</v>
      </c>
    </row>
    <row r="30" spans="1:2" x14ac:dyDescent="0.3">
      <c r="A30" s="3">
        <v>2006</v>
      </c>
      <c r="B30" s="10">
        <v>93371380.599999994</v>
      </c>
    </row>
    <row r="31" spans="1:2" x14ac:dyDescent="0.3">
      <c r="A31" s="3">
        <v>2007</v>
      </c>
      <c r="B31" s="10">
        <v>102427354.47738694</v>
      </c>
    </row>
    <row r="32" spans="1:2" x14ac:dyDescent="0.3">
      <c r="A32" s="3">
        <v>2008</v>
      </c>
      <c r="B32" s="10">
        <v>108611838.83</v>
      </c>
    </row>
    <row r="33" spans="1:2" x14ac:dyDescent="0.3">
      <c r="A33" s="3">
        <v>2009</v>
      </c>
      <c r="B33" s="10">
        <v>116693403.045</v>
      </c>
    </row>
    <row r="34" spans="1:2" x14ac:dyDescent="0.3">
      <c r="A34" s="3">
        <v>2010</v>
      </c>
      <c r="B34" s="10">
        <v>116699977.44444445</v>
      </c>
    </row>
    <row r="35" spans="1:2" x14ac:dyDescent="0.3">
      <c r="A35" s="3">
        <v>2011</v>
      </c>
      <c r="B35" s="10">
        <v>124289462.965</v>
      </c>
    </row>
    <row r="36" spans="1:2" x14ac:dyDescent="0.3">
      <c r="A36" s="3">
        <v>2012</v>
      </c>
      <c r="B36" s="10">
        <v>127380950.97499999</v>
      </c>
    </row>
    <row r="37" spans="1:2" x14ac:dyDescent="0.3">
      <c r="A37" s="3">
        <v>2013</v>
      </c>
      <c r="B37" s="10">
        <v>129979243.37</v>
      </c>
    </row>
    <row r="38" spans="1:2" x14ac:dyDescent="0.3">
      <c r="A38" s="3">
        <v>2014</v>
      </c>
      <c r="B38" s="10">
        <v>132457412.815</v>
      </c>
    </row>
    <row r="39" spans="1:2" x14ac:dyDescent="0.3">
      <c r="A39" s="3">
        <v>2015</v>
      </c>
      <c r="B39" s="10">
        <v>135667969.87817258</v>
      </c>
    </row>
    <row r="40" spans="1:2" x14ac:dyDescent="0.3">
      <c r="A40" s="3">
        <v>2016</v>
      </c>
      <c r="B40" s="10">
        <v>145417057.15075377</v>
      </c>
    </row>
    <row r="41" spans="1:2" x14ac:dyDescent="0.3">
      <c r="A41" s="3">
        <v>2017</v>
      </c>
      <c r="B41" s="10">
        <v>143135938.42211056</v>
      </c>
    </row>
    <row r="42" spans="1:2" x14ac:dyDescent="0.3">
      <c r="A42" s="3">
        <v>2018</v>
      </c>
      <c r="B42" s="10">
        <v>141127270.38190955</v>
      </c>
    </row>
    <row r="43" spans="1:2" x14ac:dyDescent="0.3">
      <c r="A43" s="3">
        <v>2019</v>
      </c>
      <c r="B43" s="10">
        <v>161140085.73224044</v>
      </c>
    </row>
    <row r="44" spans="1:2" x14ac:dyDescent="0.3">
      <c r="A44" s="3">
        <v>2020</v>
      </c>
      <c r="B44" s="10">
        <v>178930714</v>
      </c>
    </row>
    <row r="45" spans="1:2" x14ac:dyDescent="0.3">
      <c r="A45" s="3" t="s">
        <v>21794</v>
      </c>
      <c r="B45" s="10">
        <v>77627660.101594418</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EC47E-CCD6-4017-A365-020AB8400CDE}">
  <dimension ref="K7:L7"/>
  <sheetViews>
    <sheetView workbookViewId="0">
      <selection activeCell="L8" sqref="L8"/>
    </sheetView>
  </sheetViews>
  <sheetFormatPr defaultRowHeight="14.4" x14ac:dyDescent="0.3"/>
  <sheetData>
    <row r="7" spans="11:12" x14ac:dyDescent="0.3">
      <c r="K7">
        <f>CORREL(Table1[score],Table1[runtime])</f>
        <v>0.40092793530868431</v>
      </c>
      <c r="L7" t="s">
        <v>21810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AADCB-F4D2-47DD-B15F-C96B0592E4EF}">
  <dimension ref="A3:B9"/>
  <sheetViews>
    <sheetView workbookViewId="0">
      <selection activeCell="A3" sqref="A3:B9"/>
    </sheetView>
  </sheetViews>
  <sheetFormatPr defaultRowHeight="14.4" x14ac:dyDescent="0.3"/>
  <cols>
    <col min="1" max="1" width="14.21875" bestFit="1" customWidth="1"/>
    <col min="2" max="2" width="12" bestFit="1" customWidth="1"/>
  </cols>
  <sheetData>
    <row r="3" spans="1:2" x14ac:dyDescent="0.3">
      <c r="A3" s="2" t="s">
        <v>21793</v>
      </c>
      <c r="B3" t="s">
        <v>21797</v>
      </c>
    </row>
    <row r="4" spans="1:2" x14ac:dyDescent="0.3">
      <c r="A4" s="3" t="s">
        <v>486</v>
      </c>
      <c r="B4">
        <v>9629049370</v>
      </c>
    </row>
    <row r="5" spans="1:2" x14ac:dyDescent="0.3">
      <c r="A5" s="3" t="s">
        <v>14722</v>
      </c>
      <c r="B5">
        <v>6844248984</v>
      </c>
    </row>
    <row r="6" spans="1:2" x14ac:dyDescent="0.3">
      <c r="A6" s="3" t="s">
        <v>6817</v>
      </c>
      <c r="B6">
        <v>6618045788</v>
      </c>
    </row>
    <row r="7" spans="1:2" x14ac:dyDescent="0.3">
      <c r="A7" s="3" t="s">
        <v>8429</v>
      </c>
      <c r="B7">
        <v>6451692798</v>
      </c>
    </row>
    <row r="8" spans="1:2" x14ac:dyDescent="0.3">
      <c r="A8" s="3" t="s">
        <v>1972</v>
      </c>
      <c r="B8">
        <v>6248088578</v>
      </c>
    </row>
    <row r="9" spans="1:2" x14ac:dyDescent="0.3">
      <c r="A9" s="3" t="s">
        <v>21794</v>
      </c>
      <c r="B9">
        <v>35791125518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8D635-6A0B-48DB-9446-A639AC843811}">
  <dimension ref="A1:B20"/>
  <sheetViews>
    <sheetView workbookViewId="0">
      <selection sqref="A1:B20"/>
    </sheetView>
  </sheetViews>
  <sheetFormatPr defaultRowHeight="14.4" x14ac:dyDescent="0.3"/>
  <cols>
    <col min="1" max="1" width="12.44140625" bestFit="1" customWidth="1"/>
    <col min="2" max="2" width="16.44140625" bestFit="1" customWidth="1"/>
  </cols>
  <sheetData>
    <row r="1" spans="1:2" x14ac:dyDescent="0.3">
      <c r="A1" s="2" t="s">
        <v>21793</v>
      </c>
      <c r="B1" t="s">
        <v>21805</v>
      </c>
    </row>
    <row r="2" spans="1:2" x14ac:dyDescent="0.3">
      <c r="A2" s="3" t="s">
        <v>34</v>
      </c>
      <c r="B2" s="6">
        <v>110.22071806945262</v>
      </c>
    </row>
    <row r="3" spans="1:2" x14ac:dyDescent="0.3">
      <c r="A3" s="3" t="s">
        <v>25</v>
      </c>
      <c r="B3" s="6">
        <v>107.88262910798122</v>
      </c>
    </row>
    <row r="4" spans="1:2" x14ac:dyDescent="0.3">
      <c r="A4" s="3" t="s">
        <v>390</v>
      </c>
      <c r="B4" s="6">
        <v>92.095522388059706</v>
      </c>
    </row>
    <row r="5" spans="1:2" x14ac:dyDescent="0.3">
      <c r="A5" s="3" t="s">
        <v>63</v>
      </c>
      <c r="B5" s="6">
        <v>119.97954545454546</v>
      </c>
    </row>
    <row r="6" spans="1:2" x14ac:dyDescent="0.3">
      <c r="A6" s="3" t="s">
        <v>41</v>
      </c>
      <c r="B6" s="6">
        <v>101.47201074787282</v>
      </c>
    </row>
    <row r="7" spans="1:2" x14ac:dyDescent="0.3">
      <c r="A7" s="3" t="s">
        <v>104</v>
      </c>
      <c r="B7" s="6">
        <v>111.82352941176471</v>
      </c>
    </row>
    <row r="8" spans="1:2" x14ac:dyDescent="0.3">
      <c r="A8" s="3" t="s">
        <v>17</v>
      </c>
      <c r="B8" s="6">
        <v>113.06140350877193</v>
      </c>
    </row>
    <row r="9" spans="1:2" x14ac:dyDescent="0.3">
      <c r="A9" s="3" t="s">
        <v>237</v>
      </c>
      <c r="B9" s="6">
        <v>100.8</v>
      </c>
    </row>
    <row r="10" spans="1:2" x14ac:dyDescent="0.3">
      <c r="A10" s="3" t="s">
        <v>151</v>
      </c>
      <c r="B10" s="6">
        <v>99.651162790697668</v>
      </c>
    </row>
    <row r="11" spans="1:2" x14ac:dyDescent="0.3">
      <c r="A11" s="3" t="s">
        <v>52</v>
      </c>
      <c r="B11" s="6">
        <v>96.327044025157235</v>
      </c>
    </row>
    <row r="12" spans="1:2" x14ac:dyDescent="0.3">
      <c r="A12" s="3" t="s">
        <v>784</v>
      </c>
      <c r="B12" s="6">
        <v>117</v>
      </c>
    </row>
    <row r="13" spans="1:2" x14ac:dyDescent="0.3">
      <c r="A13" s="3" t="s">
        <v>21666</v>
      </c>
      <c r="B13" s="6">
        <v>155</v>
      </c>
    </row>
    <row r="14" spans="1:2" x14ac:dyDescent="0.3">
      <c r="A14" s="3" t="s">
        <v>4834</v>
      </c>
      <c r="B14" s="6">
        <v>115.75</v>
      </c>
    </row>
    <row r="15" spans="1:2" x14ac:dyDescent="0.3">
      <c r="A15" s="3" t="s">
        <v>765</v>
      </c>
      <c r="B15" s="6">
        <v>107</v>
      </c>
    </row>
    <row r="16" spans="1:2" x14ac:dyDescent="0.3">
      <c r="A16" s="3" t="s">
        <v>330</v>
      </c>
      <c r="B16" s="6">
        <v>102</v>
      </c>
    </row>
    <row r="17" spans="1:2" x14ac:dyDescent="0.3">
      <c r="A17" s="3" t="s">
        <v>21614</v>
      </c>
      <c r="B17" s="6">
        <v>94</v>
      </c>
    </row>
    <row r="18" spans="1:2" x14ac:dyDescent="0.3">
      <c r="A18" s="3" t="s">
        <v>1192</v>
      </c>
      <c r="B18" s="6">
        <v>98.625</v>
      </c>
    </row>
    <row r="19" spans="1:2" x14ac:dyDescent="0.3">
      <c r="A19" s="3" t="s">
        <v>957</v>
      </c>
      <c r="B19" s="6">
        <v>97.333333333333329</v>
      </c>
    </row>
    <row r="20" spans="1:2" x14ac:dyDescent="0.3">
      <c r="A20" s="3" t="s">
        <v>21794</v>
      </c>
      <c r="B20" s="6">
        <v>107.27263144024245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8BF6A-6B9A-4884-8F5B-CADEB537CEB5}">
  <dimension ref="A2:B81"/>
  <sheetViews>
    <sheetView topLeftCell="B1" workbookViewId="0">
      <selection activeCell="B3" sqref="B3:B81"/>
    </sheetView>
  </sheetViews>
  <sheetFormatPr defaultRowHeight="14.4" x14ac:dyDescent="0.3"/>
  <cols>
    <col min="1" max="1" width="39.33203125" bestFit="1" customWidth="1"/>
    <col min="2" max="2" width="19" bestFit="1" customWidth="1"/>
    <col min="3" max="5" width="3" bestFit="1" customWidth="1"/>
    <col min="6" max="7" width="4" bestFit="1" customWidth="1"/>
    <col min="8" max="13" width="5" bestFit="1" customWidth="1"/>
    <col min="14" max="14" width="4.33203125" bestFit="1" customWidth="1"/>
    <col min="15" max="15" width="8.44140625" bestFit="1" customWidth="1"/>
    <col min="16" max="16" width="6.21875" bestFit="1" customWidth="1"/>
    <col min="17" max="17" width="10.33203125" bestFit="1" customWidth="1"/>
    <col min="18" max="18" width="20.44140625" bestFit="1" customWidth="1"/>
    <col min="19" max="19" width="7" bestFit="1" customWidth="1"/>
    <col min="20" max="20" width="16.77734375" bestFit="1" customWidth="1"/>
    <col min="21" max="21" width="22.6640625" bestFit="1" customWidth="1"/>
    <col min="22" max="22" width="12.5546875" bestFit="1" customWidth="1"/>
    <col min="23" max="23" width="7.88671875" bestFit="1" customWidth="1"/>
    <col min="24" max="24" width="9.21875" bestFit="1" customWidth="1"/>
    <col min="25" max="26" width="14" bestFit="1" customWidth="1"/>
    <col min="27" max="27" width="10.5546875" bestFit="1" customWidth="1"/>
    <col min="28" max="28" width="9.44140625" bestFit="1" customWidth="1"/>
    <col min="29" max="29" width="8.6640625" bestFit="1" customWidth="1"/>
    <col min="30" max="30" width="14.21875" bestFit="1" customWidth="1"/>
    <col min="31" max="31" width="9.21875" bestFit="1" customWidth="1"/>
    <col min="32" max="32" width="11.44140625" bestFit="1" customWidth="1"/>
    <col min="33" max="33" width="12.77734375" bestFit="1" customWidth="1"/>
    <col min="34" max="34" width="8.21875" bestFit="1" customWidth="1"/>
    <col min="35" max="35" width="23.6640625" bestFit="1" customWidth="1"/>
    <col min="36" max="36" width="9.88671875" bestFit="1" customWidth="1"/>
    <col min="38" max="38" width="7.88671875" bestFit="1" customWidth="1"/>
    <col min="39" max="39" width="8.5546875" bestFit="1" customWidth="1"/>
    <col min="40" max="40" width="16.77734375" bestFit="1" customWidth="1"/>
    <col min="41" max="41" width="13.77734375" bestFit="1" customWidth="1"/>
    <col min="42" max="42" width="6.5546875" bestFit="1" customWidth="1"/>
    <col min="43" max="43" width="12.88671875" bestFit="1" customWidth="1"/>
    <col min="44" max="44" width="27.6640625" bestFit="1" customWidth="1"/>
    <col min="45" max="45" width="18.33203125" bestFit="1" customWidth="1"/>
    <col min="46" max="46" width="8.77734375" bestFit="1" customWidth="1"/>
    <col min="48" max="49" width="13.33203125" bestFit="1" customWidth="1"/>
    <col min="50" max="50" width="18.33203125" bestFit="1" customWidth="1"/>
    <col min="51" max="51" width="9" bestFit="1" customWidth="1"/>
    <col min="52" max="52" width="9.88671875" bestFit="1" customWidth="1"/>
    <col min="53" max="53" width="7.33203125" bestFit="1" customWidth="1"/>
    <col min="54" max="54" width="13.6640625" bestFit="1" customWidth="1"/>
    <col min="55" max="55" width="14" bestFit="1" customWidth="1"/>
    <col min="56" max="56" width="13.5546875" bestFit="1" customWidth="1"/>
    <col min="57" max="57" width="10.109375" bestFit="1" customWidth="1"/>
    <col min="58" max="58" width="11.44140625" bestFit="1" customWidth="1"/>
    <col min="59" max="59" width="7.109375" bestFit="1" customWidth="1"/>
    <col min="60" max="60" width="7.6640625" bestFit="1" customWidth="1"/>
    <col min="61" max="61" width="16.21875" bestFit="1" customWidth="1"/>
    <col min="62" max="62" width="32.21875" bestFit="1" customWidth="1"/>
    <col min="63" max="63" width="18.109375" bestFit="1" customWidth="1"/>
    <col min="64" max="64" width="11.5546875" bestFit="1" customWidth="1"/>
    <col min="65" max="65" width="14.109375" bestFit="1" customWidth="1"/>
    <col min="66" max="66" width="16" bestFit="1" customWidth="1"/>
    <col min="67" max="67" width="19.21875" bestFit="1" customWidth="1"/>
    <col min="68" max="68" width="21" bestFit="1" customWidth="1"/>
    <col min="69" max="69" width="5.88671875" bestFit="1" customWidth="1"/>
    <col min="70" max="70" width="25.6640625" bestFit="1" customWidth="1"/>
    <col min="71" max="71" width="19" bestFit="1" customWidth="1"/>
    <col min="72" max="72" width="21.44140625" bestFit="1" customWidth="1"/>
    <col min="73" max="73" width="7.88671875" bestFit="1" customWidth="1"/>
    <col min="74" max="74" width="14" bestFit="1" customWidth="1"/>
    <col min="75" max="75" width="22.33203125" bestFit="1" customWidth="1"/>
    <col min="76" max="76" width="8" bestFit="1" customWidth="1"/>
    <col min="77" max="77" width="6.77734375" bestFit="1" customWidth="1"/>
    <col min="78" max="78" width="12.21875" bestFit="1" customWidth="1"/>
    <col min="79" max="79" width="5.6640625" bestFit="1" customWidth="1"/>
    <col min="80" max="80" width="17.88671875" bestFit="1" customWidth="1"/>
    <col min="81" max="81" width="10" bestFit="1" customWidth="1"/>
    <col min="82" max="82" width="15.5546875" bestFit="1" customWidth="1"/>
    <col min="83" max="83" width="3.44140625" bestFit="1" customWidth="1"/>
    <col min="84" max="84" width="11.6640625" bestFit="1" customWidth="1"/>
    <col min="85" max="85" width="19.6640625" bestFit="1" customWidth="1"/>
    <col min="86" max="86" width="5.88671875" bestFit="1" customWidth="1"/>
    <col min="87" max="87" width="18.109375" bestFit="1" customWidth="1"/>
    <col min="88" max="88" width="9.44140625" bestFit="1" customWidth="1"/>
    <col min="89" max="89" width="8.6640625" bestFit="1" customWidth="1"/>
    <col min="90" max="90" width="19.44140625" bestFit="1" customWidth="1"/>
    <col min="91" max="91" width="9.6640625" bestFit="1" customWidth="1"/>
    <col min="92" max="92" width="9.88671875" bestFit="1" customWidth="1"/>
    <col min="93" max="93" width="4.88671875" bestFit="1" customWidth="1"/>
    <col min="94" max="94" width="7.21875" bestFit="1" customWidth="1"/>
    <col min="95" max="95" width="5.33203125" bestFit="1" customWidth="1"/>
    <col min="96" max="96" width="18.5546875" bestFit="1" customWidth="1"/>
    <col min="97" max="97" width="8.21875" bestFit="1" customWidth="1"/>
    <col min="98" max="98" width="9.21875" bestFit="1" customWidth="1"/>
    <col min="99" max="99" width="10.5546875" bestFit="1" customWidth="1"/>
    <col min="100" max="100" width="20.109375" bestFit="1" customWidth="1"/>
    <col min="101" max="101" width="30.77734375" bestFit="1" customWidth="1"/>
    <col min="102" max="102" width="14.44140625" bestFit="1" customWidth="1"/>
    <col min="103" max="103" width="13.6640625" bestFit="1" customWidth="1"/>
    <col min="104" max="104" width="10.88671875" bestFit="1" customWidth="1"/>
    <col min="105" max="105" width="10.109375" bestFit="1" customWidth="1"/>
    <col min="106" max="106" width="12" bestFit="1" customWidth="1"/>
    <col min="107" max="107" width="20.6640625" bestFit="1" customWidth="1"/>
    <col min="108" max="108" width="15.88671875" bestFit="1" customWidth="1"/>
    <col min="109" max="109" width="15.77734375" bestFit="1" customWidth="1"/>
    <col min="110" max="110" width="15.88671875" bestFit="1" customWidth="1"/>
    <col min="111" max="111" width="11.88671875" bestFit="1" customWidth="1"/>
    <col min="112" max="112" width="15" bestFit="1" customWidth="1"/>
    <col min="113" max="114" width="14.44140625" bestFit="1" customWidth="1"/>
    <col min="115" max="115" width="16.88671875" bestFit="1" customWidth="1"/>
    <col min="116" max="116" width="17.88671875" bestFit="1" customWidth="1"/>
    <col min="117" max="117" width="18" bestFit="1" customWidth="1"/>
    <col min="118" max="118" width="12.5546875" bestFit="1" customWidth="1"/>
    <col min="119" max="119" width="13.5546875" bestFit="1" customWidth="1"/>
    <col min="120" max="120" width="14.109375" bestFit="1" customWidth="1"/>
    <col min="121" max="121" width="16.21875" bestFit="1" customWidth="1"/>
    <col min="122" max="122" width="16.88671875" bestFit="1" customWidth="1"/>
    <col min="123" max="123" width="12.77734375" bestFit="1" customWidth="1"/>
    <col min="124" max="124" width="12.88671875" bestFit="1" customWidth="1"/>
    <col min="125" max="125" width="14.44140625" bestFit="1" customWidth="1"/>
    <col min="126" max="126" width="15.5546875" bestFit="1" customWidth="1"/>
    <col min="127" max="127" width="10.5546875" bestFit="1" customWidth="1"/>
    <col min="128" max="128" width="18" bestFit="1" customWidth="1"/>
    <col min="129" max="129" width="12" bestFit="1" customWidth="1"/>
    <col min="130" max="130" width="20.109375" bestFit="1" customWidth="1"/>
    <col min="131" max="131" width="23.5546875" bestFit="1" customWidth="1"/>
    <col min="132" max="132" width="13.6640625" bestFit="1" customWidth="1"/>
    <col min="133" max="133" width="10.88671875" bestFit="1" customWidth="1"/>
    <col min="134" max="134" width="12.44140625" bestFit="1" customWidth="1"/>
    <col min="135" max="135" width="29.77734375" bestFit="1" customWidth="1"/>
    <col min="136" max="136" width="10.33203125" bestFit="1" customWidth="1"/>
    <col min="137" max="137" width="15.109375" bestFit="1" customWidth="1"/>
    <col min="138" max="138" width="15.21875" bestFit="1" customWidth="1"/>
    <col min="139" max="139" width="16.5546875" bestFit="1" customWidth="1"/>
    <col min="140" max="140" width="18.109375" bestFit="1" customWidth="1"/>
    <col min="141" max="141" width="20.21875" bestFit="1" customWidth="1"/>
    <col min="142" max="142" width="16.77734375" bestFit="1" customWidth="1"/>
    <col min="143" max="143" width="23" bestFit="1" customWidth="1"/>
    <col min="144" max="144" width="16.5546875" bestFit="1" customWidth="1"/>
    <col min="145" max="145" width="12.77734375" bestFit="1" customWidth="1"/>
    <col min="146" max="146" width="18.77734375" bestFit="1" customWidth="1"/>
    <col min="147" max="147" width="17.21875" bestFit="1" customWidth="1"/>
    <col min="148" max="148" width="12.21875" bestFit="1" customWidth="1"/>
    <col min="149" max="149" width="14.33203125" bestFit="1" customWidth="1"/>
    <col min="150" max="150" width="10.109375" bestFit="1" customWidth="1"/>
    <col min="151" max="151" width="15.109375" bestFit="1" customWidth="1"/>
    <col min="152" max="152" width="12.88671875" bestFit="1" customWidth="1"/>
    <col min="153" max="153" width="23.109375" bestFit="1" customWidth="1"/>
    <col min="154" max="154" width="21.33203125" bestFit="1" customWidth="1"/>
    <col min="155" max="155" width="20.77734375" bestFit="1" customWidth="1"/>
    <col min="156" max="156" width="30.21875" bestFit="1" customWidth="1"/>
    <col min="157" max="157" width="10.77734375" bestFit="1" customWidth="1"/>
    <col min="158" max="158" width="15.33203125" bestFit="1" customWidth="1"/>
    <col min="159" max="159" width="11.88671875" bestFit="1" customWidth="1"/>
    <col min="160" max="160" width="16.33203125" bestFit="1" customWidth="1"/>
    <col min="161" max="161" width="14.5546875" bestFit="1" customWidth="1"/>
    <col min="162" max="162" width="24.77734375" bestFit="1" customWidth="1"/>
    <col min="163" max="163" width="29.6640625" bestFit="1" customWidth="1"/>
    <col min="164" max="164" width="12.5546875" bestFit="1" customWidth="1"/>
    <col min="165" max="165" width="27.88671875" bestFit="1" customWidth="1"/>
    <col min="166" max="166" width="13.77734375" bestFit="1" customWidth="1"/>
    <col min="167" max="167" width="19.44140625" bestFit="1" customWidth="1"/>
    <col min="168" max="168" width="16.77734375" bestFit="1" customWidth="1"/>
    <col min="169" max="169" width="17.21875" bestFit="1" customWidth="1"/>
    <col min="170" max="170" width="9.44140625" bestFit="1" customWidth="1"/>
    <col min="171" max="171" width="19.109375" bestFit="1" customWidth="1"/>
    <col min="172" max="172" width="15.44140625" bestFit="1" customWidth="1"/>
    <col min="173" max="173" width="30.5546875" bestFit="1" customWidth="1"/>
    <col min="174" max="174" width="22.88671875" bestFit="1" customWidth="1"/>
    <col min="175" max="175" width="39.88671875" bestFit="1" customWidth="1"/>
    <col min="176" max="176" width="38.5546875" bestFit="1" customWidth="1"/>
    <col min="177" max="177" width="40.33203125" bestFit="1" customWidth="1"/>
    <col min="178" max="178" width="39.109375" bestFit="1" customWidth="1"/>
    <col min="179" max="179" width="15.88671875" bestFit="1" customWidth="1"/>
    <col min="180" max="180" width="16.109375" bestFit="1" customWidth="1"/>
    <col min="181" max="181" width="14.77734375" bestFit="1" customWidth="1"/>
    <col min="182" max="182" width="13.88671875" bestFit="1" customWidth="1"/>
    <col min="183" max="183" width="24.44140625" bestFit="1" customWidth="1"/>
    <col min="184" max="184" width="18.44140625" bestFit="1" customWidth="1"/>
    <col min="185" max="185" width="16" bestFit="1" customWidth="1"/>
    <col min="186" max="186" width="12" bestFit="1" customWidth="1"/>
    <col min="187" max="187" width="9" bestFit="1" customWidth="1"/>
    <col min="188" max="188" width="14.6640625" bestFit="1" customWidth="1"/>
    <col min="189" max="189" width="12" bestFit="1" customWidth="1"/>
    <col min="190" max="190" width="15" bestFit="1" customWidth="1"/>
    <col min="191" max="191" width="19.5546875" bestFit="1" customWidth="1"/>
    <col min="192" max="192" width="21" bestFit="1" customWidth="1"/>
    <col min="193" max="193" width="16.88671875" bestFit="1" customWidth="1"/>
    <col min="194" max="194" width="11.77734375" bestFit="1" customWidth="1"/>
    <col min="195" max="195" width="15" bestFit="1" customWidth="1"/>
    <col min="196" max="196" width="11.5546875" bestFit="1" customWidth="1"/>
    <col min="197" max="197" width="25.88671875" bestFit="1" customWidth="1"/>
    <col min="198" max="198" width="12.44140625" bestFit="1" customWidth="1"/>
    <col min="199" max="199" width="19.33203125" bestFit="1" customWidth="1"/>
    <col min="200" max="200" width="13.44140625" bestFit="1" customWidth="1"/>
    <col min="201" max="201" width="12.44140625" bestFit="1" customWidth="1"/>
    <col min="202" max="202" width="19.21875" bestFit="1" customWidth="1"/>
    <col min="203" max="203" width="12.88671875" bestFit="1" customWidth="1"/>
    <col min="204" max="204" width="11.33203125" bestFit="1" customWidth="1"/>
    <col min="205" max="205" width="14.5546875" bestFit="1" customWidth="1"/>
    <col min="206" max="206" width="16.6640625" bestFit="1" customWidth="1"/>
    <col min="207" max="207" width="11.77734375" bestFit="1" customWidth="1"/>
    <col min="208" max="208" width="18.109375" bestFit="1" customWidth="1"/>
    <col min="209" max="209" width="14.33203125" bestFit="1" customWidth="1"/>
    <col min="210" max="210" width="14.77734375" bestFit="1" customWidth="1"/>
    <col min="211" max="211" width="20.44140625" bestFit="1" customWidth="1"/>
    <col min="212" max="212" width="17.5546875" bestFit="1" customWidth="1"/>
    <col min="213" max="213" width="13.77734375" bestFit="1" customWidth="1"/>
    <col min="214" max="214" width="11.109375" bestFit="1" customWidth="1"/>
    <col min="215" max="215" width="29.5546875" bestFit="1" customWidth="1"/>
    <col min="216" max="216" width="15.44140625" bestFit="1" customWidth="1"/>
    <col min="217" max="217" width="16.109375" bestFit="1" customWidth="1"/>
    <col min="218" max="218" width="11.6640625" bestFit="1" customWidth="1"/>
    <col min="219" max="219" width="18.77734375" bestFit="1" customWidth="1"/>
    <col min="220" max="220" width="15.77734375" bestFit="1" customWidth="1"/>
    <col min="221" max="221" width="17.5546875" bestFit="1" customWidth="1"/>
    <col min="222" max="222" width="20.88671875" bestFit="1" customWidth="1"/>
    <col min="223" max="223" width="12.88671875" bestFit="1" customWidth="1"/>
    <col min="224" max="224" width="26.5546875" bestFit="1" customWidth="1"/>
    <col min="225" max="225" width="17.88671875" bestFit="1" customWidth="1"/>
    <col min="226" max="226" width="17.77734375" bestFit="1" customWidth="1"/>
    <col min="227" max="227" width="16.88671875" bestFit="1" customWidth="1"/>
    <col min="228" max="228" width="18.44140625" bestFit="1" customWidth="1"/>
    <col min="229" max="229" width="15.33203125" bestFit="1" customWidth="1"/>
    <col min="230" max="230" width="21.77734375" bestFit="1" customWidth="1"/>
    <col min="231" max="231" width="8.77734375" bestFit="1" customWidth="1"/>
    <col min="232" max="232" width="8.33203125" bestFit="1" customWidth="1"/>
    <col min="233" max="233" width="9.5546875" bestFit="1" customWidth="1"/>
    <col min="234" max="234" width="11.109375" bestFit="1" customWidth="1"/>
    <col min="235" max="235" width="10.5546875" bestFit="1" customWidth="1"/>
    <col min="236" max="236" width="11.6640625" bestFit="1" customWidth="1"/>
    <col min="237" max="237" width="14.5546875" bestFit="1" customWidth="1"/>
    <col min="238" max="238" width="13.44140625" bestFit="1" customWidth="1"/>
    <col min="239" max="239" width="10.33203125" bestFit="1" customWidth="1"/>
    <col min="240" max="240" width="12.6640625" bestFit="1" customWidth="1"/>
    <col min="241" max="241" width="12.77734375" bestFit="1" customWidth="1"/>
    <col min="242" max="242" width="29.33203125" bestFit="1" customWidth="1"/>
    <col min="243" max="243" width="16" bestFit="1" customWidth="1"/>
    <col min="244" max="244" width="16.88671875" bestFit="1" customWidth="1"/>
    <col min="245" max="245" width="13.88671875" bestFit="1" customWidth="1"/>
    <col min="246" max="246" width="9" bestFit="1" customWidth="1"/>
    <col min="247" max="247" width="23.21875" bestFit="1" customWidth="1"/>
    <col min="248" max="248" width="27.44140625" bestFit="1" customWidth="1"/>
    <col min="249" max="249" width="16" bestFit="1" customWidth="1"/>
    <col min="250" max="250" width="17.33203125" bestFit="1" customWidth="1"/>
    <col min="251" max="251" width="10.33203125" bestFit="1" customWidth="1"/>
    <col min="252" max="252" width="13.33203125" bestFit="1" customWidth="1"/>
    <col min="253" max="253" width="11" bestFit="1" customWidth="1"/>
    <col min="254" max="254" width="7.88671875" bestFit="1" customWidth="1"/>
    <col min="255" max="255" width="13.44140625" bestFit="1" customWidth="1"/>
    <col min="256" max="256" width="10.77734375" bestFit="1" customWidth="1"/>
    <col min="257" max="257" width="20" bestFit="1" customWidth="1"/>
    <col min="258" max="258" width="8.6640625" bestFit="1" customWidth="1"/>
    <col min="259" max="259" width="14.88671875" bestFit="1" customWidth="1"/>
    <col min="260" max="260" width="5.88671875" bestFit="1" customWidth="1"/>
    <col min="261" max="261" width="5.6640625" bestFit="1" customWidth="1"/>
    <col min="262" max="262" width="13.21875" bestFit="1" customWidth="1"/>
    <col min="263" max="263" width="22.21875" bestFit="1" customWidth="1"/>
    <col min="264" max="264" width="15.88671875" bestFit="1" customWidth="1"/>
    <col min="265" max="265" width="8.5546875" bestFit="1" customWidth="1"/>
    <col min="266" max="266" width="5" bestFit="1" customWidth="1"/>
    <col min="267" max="267" width="18.109375" bestFit="1" customWidth="1"/>
    <col min="268" max="268" width="9.6640625" bestFit="1" customWidth="1"/>
    <col min="269" max="269" width="10.21875" bestFit="1" customWidth="1"/>
    <col min="270" max="270" width="8.33203125" bestFit="1" customWidth="1"/>
    <col min="271" max="271" width="12.5546875" bestFit="1" customWidth="1"/>
    <col min="272" max="272" width="14.109375" bestFit="1" customWidth="1"/>
    <col min="273" max="273" width="15.77734375" bestFit="1" customWidth="1"/>
    <col min="274" max="274" width="8.5546875" bestFit="1" customWidth="1"/>
    <col min="275" max="275" width="15.33203125" bestFit="1" customWidth="1"/>
    <col min="276" max="276" width="14.5546875" bestFit="1" customWidth="1"/>
    <col min="277" max="277" width="15.6640625" bestFit="1" customWidth="1"/>
    <col min="278" max="278" width="11.5546875" bestFit="1" customWidth="1"/>
    <col min="279" max="279" width="5.6640625" bestFit="1" customWidth="1"/>
    <col min="280" max="280" width="13.5546875" bestFit="1" customWidth="1"/>
    <col min="281" max="281" width="21.5546875" bestFit="1" customWidth="1"/>
    <col min="282" max="282" width="10.6640625" bestFit="1" customWidth="1"/>
    <col min="283" max="283" width="6.88671875" bestFit="1" customWidth="1"/>
    <col min="284" max="284" width="12" bestFit="1" customWidth="1"/>
    <col min="285" max="285" width="8.109375" bestFit="1" customWidth="1"/>
    <col min="286" max="286" width="8.33203125" bestFit="1" customWidth="1"/>
    <col min="287" max="287" width="19.33203125" bestFit="1" customWidth="1"/>
    <col min="288" max="288" width="8.6640625" bestFit="1" customWidth="1"/>
    <col min="289" max="289" width="17.77734375" bestFit="1" customWidth="1"/>
    <col min="290" max="290" width="5.33203125" bestFit="1" customWidth="1"/>
    <col min="291" max="291" width="17.5546875" bestFit="1" customWidth="1"/>
    <col min="292" max="292" width="7.44140625" bestFit="1" customWidth="1"/>
    <col min="293" max="293" width="9.6640625" bestFit="1" customWidth="1"/>
    <col min="294" max="294" width="6.5546875" bestFit="1" customWidth="1"/>
    <col min="295" max="295" width="9.5546875" bestFit="1" customWidth="1"/>
    <col min="296" max="296" width="9.33203125" bestFit="1" customWidth="1"/>
    <col min="297" max="297" width="51" bestFit="1" customWidth="1"/>
    <col min="298" max="298" width="4.77734375" bestFit="1" customWidth="1"/>
    <col min="299" max="299" width="3.21875" bestFit="1" customWidth="1"/>
    <col min="300" max="300" width="5.21875" bestFit="1" customWidth="1"/>
    <col min="301" max="301" width="17.77734375" bestFit="1" customWidth="1"/>
    <col min="302" max="302" width="27.109375" bestFit="1" customWidth="1"/>
    <col min="303" max="303" width="6.5546875" bestFit="1" customWidth="1"/>
    <col min="304" max="304" width="11.109375" bestFit="1" customWidth="1"/>
    <col min="305" max="305" width="12.77734375" bestFit="1" customWidth="1"/>
    <col min="306" max="306" width="15.5546875" bestFit="1" customWidth="1"/>
    <col min="307" max="307" width="14" bestFit="1" customWidth="1"/>
    <col min="308" max="308" width="16.77734375" bestFit="1" customWidth="1"/>
    <col min="309" max="309" width="6.109375" bestFit="1" customWidth="1"/>
    <col min="310" max="310" width="15.44140625" bestFit="1" customWidth="1"/>
    <col min="311" max="311" width="25" bestFit="1" customWidth="1"/>
    <col min="312" max="312" width="15.77734375" bestFit="1" customWidth="1"/>
    <col min="313" max="313" width="5.109375" bestFit="1" customWidth="1"/>
    <col min="314" max="314" width="17.44140625" bestFit="1" customWidth="1"/>
    <col min="315" max="315" width="13.5546875" bestFit="1" customWidth="1"/>
    <col min="316" max="316" width="20.77734375" bestFit="1" customWidth="1"/>
    <col min="317" max="317" width="19" bestFit="1" customWidth="1"/>
    <col min="318" max="318" width="20.33203125" bestFit="1" customWidth="1"/>
    <col min="319" max="319" width="12.44140625" bestFit="1" customWidth="1"/>
    <col min="320" max="320" width="13.6640625" bestFit="1" customWidth="1"/>
    <col min="321" max="321" width="12.6640625" bestFit="1" customWidth="1"/>
    <col min="322" max="322" width="20.44140625" bestFit="1" customWidth="1"/>
    <col min="323" max="323" width="8.77734375" bestFit="1" customWidth="1"/>
    <col min="324" max="324" width="12.109375" bestFit="1" customWidth="1"/>
    <col min="325" max="325" width="7.88671875" bestFit="1" customWidth="1"/>
    <col min="326" max="326" width="12" bestFit="1" customWidth="1"/>
    <col min="327" max="327" width="15.33203125" bestFit="1" customWidth="1"/>
    <col min="328" max="328" width="22.44140625" bestFit="1" customWidth="1"/>
    <col min="329" max="329" width="17.88671875" bestFit="1" customWidth="1"/>
    <col min="330" max="330" width="14.6640625" bestFit="1" customWidth="1"/>
    <col min="331" max="331" width="16.44140625" bestFit="1" customWidth="1"/>
    <col min="332" max="332" width="36.21875" bestFit="1" customWidth="1"/>
    <col min="333" max="333" width="8.33203125" bestFit="1" customWidth="1"/>
    <col min="334" max="334" width="5.88671875" bestFit="1" customWidth="1"/>
    <col min="335" max="335" width="14.21875" bestFit="1" customWidth="1"/>
    <col min="336" max="336" width="13.88671875" bestFit="1" customWidth="1"/>
    <col min="337" max="337" width="13.21875" bestFit="1" customWidth="1"/>
    <col min="338" max="338" width="10.21875" bestFit="1" customWidth="1"/>
    <col min="339" max="339" width="5.6640625" bestFit="1" customWidth="1"/>
    <col min="340" max="340" width="14.88671875" bestFit="1" customWidth="1"/>
    <col min="341" max="341" width="18.21875" bestFit="1" customWidth="1"/>
    <col min="342" max="342" width="15.33203125" bestFit="1" customWidth="1"/>
    <col min="343" max="343" width="31.5546875" bestFit="1" customWidth="1"/>
    <col min="344" max="344" width="5.77734375" bestFit="1" customWidth="1"/>
    <col min="345" max="345" width="9.21875" bestFit="1" customWidth="1"/>
    <col min="346" max="346" width="12.77734375" bestFit="1" customWidth="1"/>
    <col min="347" max="347" width="21.6640625" bestFit="1" customWidth="1"/>
    <col min="348" max="348" width="33.88671875" bestFit="1" customWidth="1"/>
    <col min="349" max="349" width="34.5546875" bestFit="1" customWidth="1"/>
    <col min="350" max="350" width="35.77734375" bestFit="1" customWidth="1"/>
    <col min="351" max="351" width="6.77734375" bestFit="1" customWidth="1"/>
    <col min="352" max="352" width="8.33203125" bestFit="1" customWidth="1"/>
    <col min="353" max="353" width="8.77734375" bestFit="1" customWidth="1"/>
    <col min="354" max="354" width="24.77734375" bestFit="1" customWidth="1"/>
    <col min="355" max="355" width="16.21875" bestFit="1" customWidth="1"/>
    <col min="356" max="356" width="15.88671875" bestFit="1" customWidth="1"/>
    <col min="357" max="357" width="16.6640625" bestFit="1" customWidth="1"/>
    <col min="358" max="358" width="15.109375" bestFit="1" customWidth="1"/>
    <col min="359" max="359" width="16.6640625" bestFit="1" customWidth="1"/>
    <col min="360" max="360" width="14.44140625" bestFit="1" customWidth="1"/>
    <col min="361" max="361" width="16.88671875" bestFit="1" customWidth="1"/>
    <col min="362" max="362" width="14.77734375" bestFit="1" customWidth="1"/>
    <col min="363" max="363" width="14.109375" bestFit="1" customWidth="1"/>
    <col min="364" max="364" width="16.88671875" bestFit="1" customWidth="1"/>
    <col min="365" max="365" width="14.6640625" bestFit="1" customWidth="1"/>
    <col min="366" max="366" width="14.88671875" bestFit="1" customWidth="1"/>
    <col min="367" max="367" width="14" bestFit="1" customWidth="1"/>
    <col min="368" max="368" width="11.77734375" bestFit="1" customWidth="1"/>
    <col min="369" max="369" width="31.109375" bestFit="1" customWidth="1"/>
    <col min="370" max="370" width="25.5546875" bestFit="1" customWidth="1"/>
    <col min="371" max="371" width="29.77734375" bestFit="1" customWidth="1"/>
    <col min="372" max="372" width="16.21875" bestFit="1" customWidth="1"/>
    <col min="373" max="373" width="16.33203125" bestFit="1" customWidth="1"/>
    <col min="374" max="374" width="12" bestFit="1" customWidth="1"/>
    <col min="375" max="375" width="13.44140625" bestFit="1" customWidth="1"/>
    <col min="376" max="376" width="12.5546875" bestFit="1" customWidth="1"/>
    <col min="377" max="377" width="15.33203125" bestFit="1" customWidth="1"/>
    <col min="378" max="378" width="16.109375" bestFit="1" customWidth="1"/>
    <col min="379" max="379" width="14.21875" bestFit="1" customWidth="1"/>
    <col min="380" max="380" width="14.88671875" bestFit="1" customWidth="1"/>
    <col min="381" max="381" width="17" bestFit="1" customWidth="1"/>
    <col min="382" max="382" width="13.5546875" bestFit="1" customWidth="1"/>
    <col min="383" max="383" width="15.6640625" bestFit="1" customWidth="1"/>
    <col min="384" max="384" width="16.77734375" bestFit="1" customWidth="1"/>
    <col min="385" max="385" width="15.77734375" bestFit="1" customWidth="1"/>
    <col min="386" max="386" width="20.21875" bestFit="1" customWidth="1"/>
    <col min="387" max="387" width="8" bestFit="1" customWidth="1"/>
    <col min="388" max="388" width="12.6640625" bestFit="1" customWidth="1"/>
    <col min="389" max="389" width="24.5546875" bestFit="1" customWidth="1"/>
    <col min="390" max="390" width="22.77734375" bestFit="1" customWidth="1"/>
    <col min="391" max="391" width="13.109375" bestFit="1" customWidth="1"/>
    <col min="392" max="392" width="13.88671875" bestFit="1" customWidth="1"/>
    <col min="393" max="393" width="6.44140625" bestFit="1" customWidth="1"/>
    <col min="394" max="394" width="17.21875" bestFit="1" customWidth="1"/>
    <col min="395" max="395" width="14" bestFit="1" customWidth="1"/>
    <col min="396" max="396" width="19.44140625" bestFit="1" customWidth="1"/>
    <col min="397" max="397" width="20.109375" bestFit="1" customWidth="1"/>
    <col min="398" max="398" width="14.88671875" bestFit="1" customWidth="1"/>
    <col min="399" max="399" width="30.33203125" bestFit="1" customWidth="1"/>
    <col min="400" max="400" width="28.21875" bestFit="1" customWidth="1"/>
    <col min="401" max="401" width="26.44140625" bestFit="1" customWidth="1"/>
    <col min="402" max="402" width="17.77734375" bestFit="1" customWidth="1"/>
    <col min="403" max="403" width="21.44140625" bestFit="1" customWidth="1"/>
    <col min="404" max="404" width="11.77734375" bestFit="1" customWidth="1"/>
    <col min="405" max="405" width="14.5546875" bestFit="1" customWidth="1"/>
    <col min="406" max="406" width="15.5546875" bestFit="1" customWidth="1"/>
    <col min="407" max="407" width="14.5546875" bestFit="1" customWidth="1"/>
    <col min="408" max="408" width="19" bestFit="1" customWidth="1"/>
    <col min="409" max="409" width="23.77734375" bestFit="1" customWidth="1"/>
    <col min="410" max="410" width="15.77734375" bestFit="1" customWidth="1"/>
    <col min="411" max="411" width="9.21875" bestFit="1" customWidth="1"/>
    <col min="412" max="412" width="35.5546875" bestFit="1" customWidth="1"/>
    <col min="413" max="413" width="11.33203125" bestFit="1" customWidth="1"/>
    <col min="414" max="414" width="11.109375" bestFit="1" customWidth="1"/>
    <col min="415" max="415" width="9.109375" bestFit="1" customWidth="1"/>
    <col min="416" max="416" width="30.77734375" bestFit="1" customWidth="1"/>
    <col min="417" max="417" width="34.44140625" bestFit="1" customWidth="1"/>
    <col min="418" max="418" width="22" bestFit="1" customWidth="1"/>
    <col min="419" max="419" width="12.77734375" bestFit="1" customWidth="1"/>
    <col min="420" max="420" width="10.33203125" bestFit="1" customWidth="1"/>
    <col min="421" max="421" width="5.88671875" bestFit="1" customWidth="1"/>
    <col min="422" max="422" width="5.5546875" bestFit="1" customWidth="1"/>
    <col min="423" max="423" width="9.6640625" bestFit="1" customWidth="1"/>
    <col min="424" max="424" width="14.6640625" bestFit="1" customWidth="1"/>
    <col min="425" max="425" width="10.5546875" bestFit="1" customWidth="1"/>
    <col min="426" max="426" width="7.33203125" bestFit="1" customWidth="1"/>
    <col min="427" max="427" width="13.21875" bestFit="1" customWidth="1"/>
    <col min="428" max="428" width="15.21875" bestFit="1" customWidth="1"/>
    <col min="429" max="429" width="16.33203125" bestFit="1" customWidth="1"/>
    <col min="430" max="430" width="11.21875" bestFit="1" customWidth="1"/>
    <col min="431" max="431" width="18.6640625" bestFit="1" customWidth="1"/>
    <col min="432" max="432" width="16.77734375" bestFit="1" customWidth="1"/>
    <col min="433" max="433" width="7.44140625" bestFit="1" customWidth="1"/>
    <col min="434" max="434" width="5.88671875" bestFit="1" customWidth="1"/>
    <col min="435" max="435" width="6.33203125" bestFit="1" customWidth="1"/>
    <col min="436" max="436" width="13.5546875" bestFit="1" customWidth="1"/>
    <col min="437" max="437" width="14.6640625" bestFit="1" customWidth="1"/>
    <col min="438" max="438" width="5.109375" bestFit="1" customWidth="1"/>
    <col min="439" max="439" width="15.5546875" bestFit="1" customWidth="1"/>
    <col min="440" max="440" width="12.77734375" bestFit="1" customWidth="1"/>
    <col min="441" max="441" width="9.33203125" bestFit="1" customWidth="1"/>
    <col min="442" max="442" width="21" bestFit="1" customWidth="1"/>
    <col min="443" max="443" width="17.5546875" bestFit="1" customWidth="1"/>
    <col min="444" max="444" width="5.6640625" bestFit="1" customWidth="1"/>
    <col min="445" max="445" width="11" bestFit="1" customWidth="1"/>
    <col min="446" max="446" width="9.77734375" bestFit="1" customWidth="1"/>
    <col min="447" max="447" width="10.5546875" bestFit="1" customWidth="1"/>
    <col min="448" max="448" width="13.6640625" bestFit="1" customWidth="1"/>
    <col min="449" max="449" width="20.6640625" bestFit="1" customWidth="1"/>
    <col min="450" max="450" width="12.109375" bestFit="1" customWidth="1"/>
    <col min="451" max="451" width="15.33203125" bestFit="1" customWidth="1"/>
    <col min="452" max="452" width="14.21875" bestFit="1" customWidth="1"/>
    <col min="453" max="453" width="10.77734375" bestFit="1" customWidth="1"/>
    <col min="454" max="454" width="10.21875" bestFit="1" customWidth="1"/>
    <col min="455" max="455" width="9.109375" bestFit="1" customWidth="1"/>
    <col min="456" max="456" width="8.21875" bestFit="1" customWidth="1"/>
    <col min="457" max="457" width="7.88671875" bestFit="1" customWidth="1"/>
    <col min="458" max="458" width="19.5546875" bestFit="1" customWidth="1"/>
    <col min="459" max="459" width="12.44140625" bestFit="1" customWidth="1"/>
    <col min="460" max="460" width="13.6640625" bestFit="1" customWidth="1"/>
    <col min="461" max="461" width="4.6640625" bestFit="1" customWidth="1"/>
    <col min="462" max="462" width="15.6640625" bestFit="1" customWidth="1"/>
    <col min="463" max="463" width="20.5546875" bestFit="1" customWidth="1"/>
    <col min="464" max="464" width="11.88671875" bestFit="1" customWidth="1"/>
    <col min="465" max="465" width="16.5546875" bestFit="1" customWidth="1"/>
    <col min="466" max="466" width="14" bestFit="1" customWidth="1"/>
    <col min="467" max="467" width="10.44140625" bestFit="1" customWidth="1"/>
    <col min="468" max="469" width="8.6640625" bestFit="1" customWidth="1"/>
    <col min="470" max="470" width="9.77734375" bestFit="1" customWidth="1"/>
    <col min="471" max="471" width="21.33203125" bestFit="1" customWidth="1"/>
    <col min="472" max="472" width="13.77734375" bestFit="1" customWidth="1"/>
    <col min="473" max="473" width="8.5546875" bestFit="1" customWidth="1"/>
    <col min="475" max="475" width="11.109375" bestFit="1" customWidth="1"/>
    <col min="476" max="476" width="13.6640625" bestFit="1" customWidth="1"/>
    <col min="477" max="477" width="8.6640625" bestFit="1" customWidth="1"/>
    <col min="478" max="478" width="9.21875" bestFit="1" customWidth="1"/>
    <col min="479" max="479" width="6" bestFit="1" customWidth="1"/>
    <col min="480" max="480" width="15.6640625" bestFit="1" customWidth="1"/>
    <col min="481" max="481" width="4.6640625" bestFit="1" customWidth="1"/>
    <col min="482" max="482" width="4.33203125" bestFit="1" customWidth="1"/>
    <col min="483" max="483" width="13.21875" bestFit="1" customWidth="1"/>
    <col min="484" max="484" width="13.109375" bestFit="1" customWidth="1"/>
    <col min="485" max="485" width="11.5546875" bestFit="1" customWidth="1"/>
    <col min="486" max="486" width="19.21875" bestFit="1" customWidth="1"/>
    <col min="487" max="487" width="15" bestFit="1" customWidth="1"/>
    <col min="488" max="488" width="15.33203125" bestFit="1" customWidth="1"/>
    <col min="489" max="489" width="24.109375" bestFit="1" customWidth="1"/>
    <col min="490" max="490" width="6.44140625" bestFit="1" customWidth="1"/>
    <col min="491" max="491" width="6.109375" bestFit="1" customWidth="1"/>
    <col min="492" max="492" width="18.88671875" bestFit="1" customWidth="1"/>
    <col min="493" max="493" width="21.109375" bestFit="1" customWidth="1"/>
    <col min="495" max="495" width="16.88671875" bestFit="1" customWidth="1"/>
    <col min="496" max="496" width="15.88671875" bestFit="1" customWidth="1"/>
    <col min="497" max="497" width="14.88671875" bestFit="1" customWidth="1"/>
    <col min="498" max="498" width="12.77734375" bestFit="1" customWidth="1"/>
    <col min="499" max="499" width="12.21875" bestFit="1" customWidth="1"/>
    <col min="500" max="500" width="13.44140625" bestFit="1" customWidth="1"/>
    <col min="501" max="501" width="12.44140625" bestFit="1" customWidth="1"/>
    <col min="502" max="502" width="18.5546875" bestFit="1" customWidth="1"/>
    <col min="503" max="503" width="9.109375" bestFit="1" customWidth="1"/>
    <col min="504" max="504" width="15" bestFit="1" customWidth="1"/>
    <col min="505" max="505" width="19.33203125" bestFit="1" customWidth="1"/>
    <col min="506" max="506" width="30.44140625" bestFit="1" customWidth="1"/>
    <col min="507" max="507" width="25.109375" bestFit="1" customWidth="1"/>
    <col min="508" max="508" width="25.88671875" bestFit="1" customWidth="1"/>
    <col min="509" max="509" width="8.6640625" bestFit="1" customWidth="1"/>
    <col min="510" max="510" width="7.109375" bestFit="1" customWidth="1"/>
    <col min="511" max="511" width="13.21875" bestFit="1" customWidth="1"/>
    <col min="512" max="512" width="15.33203125" bestFit="1" customWidth="1"/>
    <col min="513" max="513" width="11.44140625" bestFit="1" customWidth="1"/>
    <col min="514" max="514" width="26.33203125" bestFit="1" customWidth="1"/>
    <col min="515" max="515" width="3.88671875" bestFit="1" customWidth="1"/>
    <col min="516" max="516" width="21.6640625" bestFit="1" customWidth="1"/>
    <col min="517" max="517" width="18.6640625" bestFit="1" customWidth="1"/>
    <col min="518" max="518" width="13.21875" bestFit="1" customWidth="1"/>
    <col min="519" max="519" width="10.109375" bestFit="1" customWidth="1"/>
    <col min="520" max="520" width="18.5546875" bestFit="1" customWidth="1"/>
    <col min="521" max="521" width="14.5546875" bestFit="1" customWidth="1"/>
    <col min="522" max="522" width="18.109375" bestFit="1" customWidth="1"/>
    <col min="523" max="523" width="10.88671875" bestFit="1" customWidth="1"/>
    <col min="524" max="524" width="18.88671875" bestFit="1" customWidth="1"/>
    <col min="525" max="525" width="10.33203125" bestFit="1" customWidth="1"/>
    <col min="526" max="526" width="26.33203125" bestFit="1" customWidth="1"/>
    <col min="527" max="527" width="37.21875" bestFit="1" customWidth="1"/>
    <col min="528" max="528" width="34.33203125" bestFit="1" customWidth="1"/>
    <col min="529" max="529" width="8.44140625" bestFit="1" customWidth="1"/>
    <col min="530" max="530" width="13.6640625" bestFit="1" customWidth="1"/>
    <col min="531" max="531" width="10" bestFit="1" customWidth="1"/>
    <col min="532" max="532" width="17.5546875" bestFit="1" customWidth="1"/>
    <col min="533" max="533" width="6.5546875" bestFit="1" customWidth="1"/>
    <col min="534" max="534" width="6.33203125" bestFit="1" customWidth="1"/>
    <col min="535" max="535" width="19.88671875" bestFit="1" customWidth="1"/>
    <col min="536" max="536" width="17.21875" bestFit="1" customWidth="1"/>
    <col min="537" max="537" width="19" bestFit="1" customWidth="1"/>
    <col min="538" max="538" width="13.33203125" bestFit="1" customWidth="1"/>
    <col min="539" max="539" width="13.44140625" bestFit="1" customWidth="1"/>
    <col min="540" max="540" width="6.44140625" bestFit="1" customWidth="1"/>
    <col min="541" max="541" width="10.77734375" bestFit="1" customWidth="1"/>
    <col min="542" max="542" width="11" bestFit="1" customWidth="1"/>
    <col min="543" max="543" width="8.44140625" bestFit="1" customWidth="1"/>
    <col min="544" max="544" width="13.5546875" bestFit="1" customWidth="1"/>
    <col min="545" max="545" width="24.33203125" bestFit="1" customWidth="1"/>
    <col min="546" max="546" width="21.77734375" bestFit="1" customWidth="1"/>
    <col min="547" max="547" width="5.21875" bestFit="1" customWidth="1"/>
    <col min="548" max="548" width="17.44140625" bestFit="1" customWidth="1"/>
    <col min="549" max="549" width="5.77734375" bestFit="1" customWidth="1"/>
    <col min="550" max="550" width="13.88671875" bestFit="1" customWidth="1"/>
    <col min="551" max="551" width="10.21875" bestFit="1" customWidth="1"/>
    <col min="552" max="552" width="8.44140625" bestFit="1" customWidth="1"/>
    <col min="553" max="553" width="10.44140625" bestFit="1" customWidth="1"/>
    <col min="554" max="554" width="13.21875" bestFit="1" customWidth="1"/>
    <col min="555" max="555" width="11.33203125" bestFit="1" customWidth="1"/>
    <col min="556" max="556" width="10.5546875" bestFit="1" customWidth="1"/>
    <col min="557" max="557" width="26.77734375" bestFit="1" customWidth="1"/>
    <col min="558" max="558" width="11.44140625" bestFit="1" customWidth="1"/>
    <col min="559" max="559" width="13.33203125" bestFit="1" customWidth="1"/>
    <col min="560" max="560" width="13.109375" bestFit="1" customWidth="1"/>
    <col min="561" max="561" width="11.6640625" bestFit="1" customWidth="1"/>
    <col min="562" max="562" width="10.5546875" bestFit="1" customWidth="1"/>
    <col min="563" max="563" width="13.21875" bestFit="1" customWidth="1"/>
    <col min="564" max="564" width="15.6640625" bestFit="1" customWidth="1"/>
    <col min="565" max="565" width="15.88671875" bestFit="1" customWidth="1"/>
    <col min="566" max="566" width="21.33203125" bestFit="1" customWidth="1"/>
    <col min="567" max="567" width="21.88671875" bestFit="1" customWidth="1"/>
    <col min="569" max="569" width="9.109375" bestFit="1" customWidth="1"/>
    <col min="570" max="570" width="9.33203125" bestFit="1" customWidth="1"/>
    <col min="571" max="571" width="8.44140625" bestFit="1" customWidth="1"/>
    <col min="572" max="572" width="14.44140625" bestFit="1" customWidth="1"/>
    <col min="573" max="573" width="9.88671875" bestFit="1" customWidth="1"/>
    <col min="574" max="574" width="12.44140625" bestFit="1" customWidth="1"/>
    <col min="575" max="575" width="11" bestFit="1" customWidth="1"/>
    <col min="576" max="576" width="12.88671875" bestFit="1" customWidth="1"/>
    <col min="577" max="577" width="8.5546875" bestFit="1" customWidth="1"/>
    <col min="578" max="578" width="11.77734375" bestFit="1" customWidth="1"/>
    <col min="579" max="579" width="12.21875" bestFit="1" customWidth="1"/>
    <col min="580" max="580" width="13.44140625" bestFit="1" customWidth="1"/>
    <col min="581" max="581" width="34.6640625" bestFit="1" customWidth="1"/>
    <col min="582" max="582" width="12.21875" bestFit="1" customWidth="1"/>
    <col min="583" max="583" width="9.5546875" bestFit="1" customWidth="1"/>
    <col min="584" max="584" width="9" bestFit="1" customWidth="1"/>
    <col min="585" max="585" width="14.21875" bestFit="1" customWidth="1"/>
    <col min="586" max="586" width="13.33203125" bestFit="1" customWidth="1"/>
    <col min="587" max="587" width="9.33203125" bestFit="1" customWidth="1"/>
    <col min="588" max="588" width="11.109375" bestFit="1" customWidth="1"/>
    <col min="589" max="589" width="22.6640625" bestFit="1" customWidth="1"/>
    <col min="590" max="590" width="9.88671875" bestFit="1" customWidth="1"/>
    <col min="591" max="591" width="11.33203125" bestFit="1" customWidth="1"/>
    <col min="592" max="592" width="9.44140625" bestFit="1" customWidth="1"/>
    <col min="593" max="593" width="4.33203125" bestFit="1" customWidth="1"/>
    <col min="594" max="594" width="13.88671875" bestFit="1" customWidth="1"/>
    <col min="595" max="595" width="15.44140625" bestFit="1" customWidth="1"/>
    <col min="596" max="596" width="9.88671875" bestFit="1" customWidth="1"/>
    <col min="597" max="597" width="20.5546875" bestFit="1" customWidth="1"/>
    <col min="598" max="598" width="10.88671875" bestFit="1" customWidth="1"/>
    <col min="599" max="599" width="5.33203125" bestFit="1" customWidth="1"/>
    <col min="600" max="600" width="11.44140625" bestFit="1" customWidth="1"/>
    <col min="601" max="601" width="15" bestFit="1" customWidth="1"/>
    <col min="602" max="602" width="7.33203125" bestFit="1" customWidth="1"/>
    <col min="603" max="603" width="17.21875" bestFit="1" customWidth="1"/>
    <col min="604" max="604" width="9.109375" bestFit="1" customWidth="1"/>
    <col min="605" max="605" width="9.44140625" bestFit="1" customWidth="1"/>
    <col min="606" max="606" width="10.5546875" bestFit="1" customWidth="1"/>
    <col min="607" max="607" width="9.33203125" bestFit="1" customWidth="1"/>
    <col min="608" max="608" width="8" bestFit="1" customWidth="1"/>
    <col min="609" max="609" width="10.88671875" bestFit="1" customWidth="1"/>
    <col min="610" max="610" width="5.5546875" bestFit="1" customWidth="1"/>
    <col min="611" max="611" width="5.77734375" bestFit="1" customWidth="1"/>
    <col min="612" max="612" width="22.109375" bestFit="1" customWidth="1"/>
    <col min="613" max="613" width="14.6640625" bestFit="1" customWidth="1"/>
    <col min="614" max="614" width="8.44140625" bestFit="1" customWidth="1"/>
    <col min="615" max="615" width="10.33203125" bestFit="1" customWidth="1"/>
    <col min="616" max="616" width="11.21875" bestFit="1" customWidth="1"/>
    <col min="617" max="617" width="5.5546875" bestFit="1" customWidth="1"/>
    <col min="618" max="618" width="12.21875" bestFit="1" customWidth="1"/>
    <col min="619" max="619" width="13.6640625" bestFit="1" customWidth="1"/>
    <col min="620" max="620" width="8.33203125" bestFit="1" customWidth="1"/>
    <col min="621" max="621" width="6.77734375" bestFit="1" customWidth="1"/>
    <col min="622" max="622" width="10.88671875" bestFit="1" customWidth="1"/>
    <col min="623" max="623" width="7.44140625" bestFit="1" customWidth="1"/>
    <col min="624" max="624" width="14.21875" bestFit="1" customWidth="1"/>
    <col min="625" max="625" width="13.33203125" bestFit="1" customWidth="1"/>
    <col min="626" max="626" width="14.109375" bestFit="1" customWidth="1"/>
    <col min="627" max="627" width="14.21875" bestFit="1" customWidth="1"/>
    <col min="628" max="628" width="31.5546875" bestFit="1" customWidth="1"/>
    <col min="629" max="629" width="26.6640625" bestFit="1" customWidth="1"/>
    <col min="630" max="630" width="21" bestFit="1" customWidth="1"/>
    <col min="631" max="631" width="4.6640625" bestFit="1" customWidth="1"/>
    <col min="632" max="632" width="14.5546875" bestFit="1" customWidth="1"/>
    <col min="633" max="633" width="16" bestFit="1" customWidth="1"/>
    <col min="634" max="634" width="16.21875" bestFit="1" customWidth="1"/>
    <col min="635" max="635" width="14.5546875" bestFit="1" customWidth="1"/>
    <col min="636" max="636" width="9.5546875" bestFit="1" customWidth="1"/>
    <col min="637" max="637" width="9" bestFit="1" customWidth="1"/>
    <col min="638" max="638" width="7.21875" bestFit="1" customWidth="1"/>
    <col min="639" max="639" width="13.77734375" bestFit="1" customWidth="1"/>
    <col min="640" max="640" width="10.109375" bestFit="1" customWidth="1"/>
    <col min="641" max="641" width="8" bestFit="1" customWidth="1"/>
    <col min="642" max="642" width="5.109375" bestFit="1" customWidth="1"/>
    <col min="643" max="643" width="5.6640625" bestFit="1" customWidth="1"/>
    <col min="644" max="644" width="7.109375" bestFit="1" customWidth="1"/>
    <col min="645" max="645" width="35.5546875" bestFit="1" customWidth="1"/>
    <col min="646" max="646" width="17.21875" bestFit="1" customWidth="1"/>
    <col min="647" max="647" width="23.77734375" bestFit="1" customWidth="1"/>
    <col min="648" max="648" width="10.21875" bestFit="1" customWidth="1"/>
    <col min="649" max="649" width="14.77734375" bestFit="1" customWidth="1"/>
    <col min="650" max="650" width="10.77734375" bestFit="1" customWidth="1"/>
    <col min="651" max="651" width="8.44140625" bestFit="1" customWidth="1"/>
    <col min="652" max="652" width="11.77734375" bestFit="1" customWidth="1"/>
    <col min="653" max="653" width="17" bestFit="1" customWidth="1"/>
    <col min="654" max="654" width="12.77734375" bestFit="1" customWidth="1"/>
    <col min="655" max="655" width="13.21875" bestFit="1" customWidth="1"/>
    <col min="656" max="656" width="18.33203125" bestFit="1" customWidth="1"/>
    <col min="657" max="657" width="11.21875" bestFit="1" customWidth="1"/>
    <col min="658" max="658" width="29.109375" bestFit="1" customWidth="1"/>
    <col min="659" max="659" width="15.5546875" bestFit="1" customWidth="1"/>
    <col min="660" max="660" width="19.5546875" bestFit="1" customWidth="1"/>
    <col min="661" max="661" width="13.33203125" bestFit="1" customWidth="1"/>
    <col min="662" max="662" width="11.33203125" bestFit="1" customWidth="1"/>
    <col min="663" max="663" width="9.6640625" bestFit="1" customWidth="1"/>
    <col min="664" max="664" width="14.44140625" bestFit="1" customWidth="1"/>
    <col min="665" max="665" width="9.33203125" bestFit="1" customWidth="1"/>
    <col min="666" max="666" width="7.88671875" bestFit="1" customWidth="1"/>
    <col min="667" max="667" width="9.6640625" bestFit="1" customWidth="1"/>
    <col min="668" max="668" width="14.5546875" bestFit="1" customWidth="1"/>
    <col min="669" max="669" width="10.44140625" bestFit="1" customWidth="1"/>
    <col min="670" max="670" width="14.21875" bestFit="1" customWidth="1"/>
    <col min="671" max="671" width="10.6640625" bestFit="1" customWidth="1"/>
    <col min="672" max="672" width="17.21875" bestFit="1" customWidth="1"/>
    <col min="673" max="673" width="14" bestFit="1" customWidth="1"/>
    <col min="674" max="674" width="15.5546875" bestFit="1" customWidth="1"/>
    <col min="675" max="675" width="12.88671875" bestFit="1" customWidth="1"/>
    <col min="676" max="676" width="12.33203125" bestFit="1" customWidth="1"/>
    <col min="677" max="677" width="30.21875" bestFit="1" customWidth="1"/>
    <col min="678" max="678" width="12" bestFit="1" customWidth="1"/>
    <col min="679" max="679" width="16.109375" bestFit="1" customWidth="1"/>
    <col min="680" max="680" width="10.44140625" bestFit="1" customWidth="1"/>
    <col min="681" max="681" width="9.109375" bestFit="1" customWidth="1"/>
    <col min="682" max="682" width="17.5546875" bestFit="1" customWidth="1"/>
    <col min="683" max="683" width="36" bestFit="1" customWidth="1"/>
    <col min="684" max="684" width="11.88671875" bestFit="1" customWidth="1"/>
    <col min="685" max="685" width="18.5546875" bestFit="1" customWidth="1"/>
    <col min="686" max="686" width="7.33203125" bestFit="1" customWidth="1"/>
    <col min="687" max="687" width="5.21875" bestFit="1" customWidth="1"/>
    <col min="688" max="688" width="11.77734375" bestFit="1" customWidth="1"/>
    <col min="689" max="689" width="5.109375" bestFit="1" customWidth="1"/>
    <col min="690" max="690" width="7.6640625" bestFit="1" customWidth="1"/>
    <col min="691" max="691" width="6" bestFit="1" customWidth="1"/>
    <col min="692" max="692" width="18.88671875" bestFit="1" customWidth="1"/>
    <col min="693" max="693" width="7.77734375" bestFit="1" customWidth="1"/>
    <col min="694" max="694" width="12.44140625" bestFit="1" customWidth="1"/>
    <col min="695" max="695" width="11.5546875" bestFit="1" customWidth="1"/>
    <col min="696" max="696" width="4.77734375" bestFit="1" customWidth="1"/>
    <col min="697" max="697" width="7.5546875" bestFit="1" customWidth="1"/>
    <col min="698" max="698" width="16.21875" bestFit="1" customWidth="1"/>
    <col min="699" max="699" width="14.77734375" bestFit="1" customWidth="1"/>
    <col min="700" max="700" width="6.33203125" bestFit="1" customWidth="1"/>
    <col min="701" max="701" width="8.5546875" bestFit="1" customWidth="1"/>
    <col min="702" max="702" width="11.6640625" bestFit="1" customWidth="1"/>
    <col min="703" max="703" width="11.21875" bestFit="1" customWidth="1"/>
    <col min="704" max="704" width="11.33203125" bestFit="1" customWidth="1"/>
    <col min="705" max="705" width="13.5546875" bestFit="1" customWidth="1"/>
    <col min="706" max="706" width="13.6640625" bestFit="1" customWidth="1"/>
    <col min="707" max="707" width="15.109375" bestFit="1" customWidth="1"/>
    <col min="708" max="708" width="9.88671875" bestFit="1" customWidth="1"/>
    <col min="709" max="709" width="8.44140625" bestFit="1" customWidth="1"/>
    <col min="710" max="710" width="14.6640625" bestFit="1" customWidth="1"/>
    <col min="711" max="711" width="19.6640625" bestFit="1" customWidth="1"/>
    <col min="712" max="712" width="19.109375" bestFit="1" customWidth="1"/>
    <col min="713" max="713" width="15.33203125" bestFit="1" customWidth="1"/>
    <col min="714" max="714" width="19.33203125" bestFit="1" customWidth="1"/>
    <col min="715" max="715" width="15.21875" bestFit="1" customWidth="1"/>
    <col min="716" max="716" width="9.33203125" bestFit="1" customWidth="1"/>
    <col min="717" max="717" width="20.6640625" bestFit="1" customWidth="1"/>
    <col min="718" max="718" width="15.109375" bestFit="1" customWidth="1"/>
    <col min="719" max="719" width="16.5546875" bestFit="1" customWidth="1"/>
    <col min="720" max="720" width="17.21875" bestFit="1" customWidth="1"/>
    <col min="721" max="721" width="16.21875" bestFit="1" customWidth="1"/>
    <col min="722" max="722" width="9.77734375" bestFit="1" customWidth="1"/>
    <col min="723" max="723" width="24.109375" bestFit="1" customWidth="1"/>
    <col min="724" max="724" width="14" bestFit="1" customWidth="1"/>
    <col min="725" max="725" width="14.5546875" bestFit="1" customWidth="1"/>
    <col min="726" max="726" width="22.88671875" bestFit="1" customWidth="1"/>
    <col min="727" max="727" width="15.44140625" bestFit="1" customWidth="1"/>
    <col min="728" max="728" width="14.88671875" bestFit="1" customWidth="1"/>
    <col min="729" max="729" width="13.6640625" bestFit="1" customWidth="1"/>
    <col min="730" max="730" width="17.44140625" bestFit="1" customWidth="1"/>
    <col min="731" max="731" width="16.109375" bestFit="1" customWidth="1"/>
    <col min="732" max="732" width="6.44140625" bestFit="1" customWidth="1"/>
    <col min="733" max="733" width="15.33203125" bestFit="1" customWidth="1"/>
    <col min="734" max="734" width="3.5546875" bestFit="1" customWidth="1"/>
    <col min="735" max="735" width="13.5546875" bestFit="1" customWidth="1"/>
    <col min="736" max="736" width="11.21875" bestFit="1" customWidth="1"/>
    <col min="737" max="737" width="9.21875" bestFit="1" customWidth="1"/>
    <col min="738" max="738" width="8" bestFit="1" customWidth="1"/>
    <col min="739" max="739" width="7.6640625" bestFit="1" customWidth="1"/>
    <col min="740" max="740" width="10" bestFit="1" customWidth="1"/>
    <col min="741" max="741" width="7.33203125" bestFit="1" customWidth="1"/>
    <col min="743" max="743" width="29.5546875" bestFit="1" customWidth="1"/>
    <col min="744" max="744" width="9.21875" bestFit="1" customWidth="1"/>
    <col min="745" max="745" width="10.109375" bestFit="1" customWidth="1"/>
    <col min="746" max="746" width="17.77734375" bestFit="1" customWidth="1"/>
    <col min="747" max="747" width="19.109375" bestFit="1" customWidth="1"/>
    <col min="748" max="748" width="29.88671875" bestFit="1" customWidth="1"/>
    <col min="749" max="749" width="8.33203125" bestFit="1" customWidth="1"/>
    <col min="750" max="750" width="12.44140625" bestFit="1" customWidth="1"/>
    <col min="751" max="751" width="14.44140625" bestFit="1" customWidth="1"/>
    <col min="752" max="752" width="10.109375" bestFit="1" customWidth="1"/>
    <col min="753" max="753" width="22.109375" bestFit="1" customWidth="1"/>
    <col min="754" max="754" width="23.77734375" bestFit="1" customWidth="1"/>
    <col min="755" max="755" width="9.5546875" bestFit="1" customWidth="1"/>
    <col min="756" max="756" width="22.109375" bestFit="1" customWidth="1"/>
    <col min="757" max="757" width="27.21875" bestFit="1" customWidth="1"/>
    <col min="758" max="758" width="12.33203125" bestFit="1" customWidth="1"/>
    <col min="759" max="759" width="9.33203125" bestFit="1" customWidth="1"/>
    <col min="760" max="760" width="26.88671875" bestFit="1" customWidth="1"/>
    <col min="761" max="761" width="12" bestFit="1" customWidth="1"/>
    <col min="762" max="762" width="10.5546875" bestFit="1" customWidth="1"/>
    <col min="763" max="763" width="5.5546875" bestFit="1" customWidth="1"/>
    <col min="764" max="764" width="9.21875" bestFit="1" customWidth="1"/>
    <col min="765" max="765" width="4.44140625" bestFit="1" customWidth="1"/>
    <col min="766" max="766" width="12.33203125" bestFit="1" customWidth="1"/>
    <col min="767" max="767" width="41.44140625" bestFit="1" customWidth="1"/>
    <col min="768" max="768" width="11.21875" bestFit="1" customWidth="1"/>
    <col min="769" max="769" width="5.33203125" bestFit="1" customWidth="1"/>
    <col min="770" max="770" width="5" bestFit="1" customWidth="1"/>
    <col min="771" max="771" width="11.44140625" bestFit="1" customWidth="1"/>
    <col min="772" max="772" width="9.44140625" bestFit="1" customWidth="1"/>
    <col min="773" max="773" width="10.44140625" bestFit="1" customWidth="1"/>
    <col min="774" max="774" width="7" bestFit="1" customWidth="1"/>
    <col min="775" max="775" width="5.6640625" bestFit="1" customWidth="1"/>
    <col min="776" max="776" width="12.44140625" bestFit="1" customWidth="1"/>
    <col min="777" max="777" width="11.6640625" bestFit="1" customWidth="1"/>
    <col min="778" max="778" width="10.109375" bestFit="1" customWidth="1"/>
    <col min="779" max="779" width="14.6640625" bestFit="1" customWidth="1"/>
    <col min="780" max="780" width="10.88671875" bestFit="1" customWidth="1"/>
    <col min="781" max="781" width="9.109375" bestFit="1" customWidth="1"/>
    <col min="782" max="782" width="14.109375" bestFit="1" customWidth="1"/>
    <col min="783" max="783" width="11.21875" bestFit="1" customWidth="1"/>
    <col min="784" max="784" width="15.6640625" bestFit="1" customWidth="1"/>
    <col min="785" max="785" width="11.21875" bestFit="1" customWidth="1"/>
    <col min="786" max="786" width="10.21875" bestFit="1" customWidth="1"/>
    <col min="787" max="787" width="15.88671875" bestFit="1" customWidth="1"/>
    <col min="788" max="788" width="12.88671875" bestFit="1" customWidth="1"/>
    <col min="789" max="789" width="12.44140625" bestFit="1" customWidth="1"/>
    <col min="790" max="790" width="9.6640625" bestFit="1" customWidth="1"/>
    <col min="791" max="791" width="10.21875" bestFit="1" customWidth="1"/>
    <col min="792" max="792" width="9.109375" bestFit="1" customWidth="1"/>
    <col min="793" max="793" width="11.21875" bestFit="1" customWidth="1"/>
    <col min="794" max="794" width="16" bestFit="1" customWidth="1"/>
    <col min="795" max="795" width="10.44140625" bestFit="1" customWidth="1"/>
    <col min="796" max="796" width="22.109375" bestFit="1" customWidth="1"/>
    <col min="797" max="797" width="11.6640625" bestFit="1" customWidth="1"/>
    <col min="798" max="798" width="8.33203125" bestFit="1" customWidth="1"/>
    <col min="799" max="799" width="15.109375" bestFit="1" customWidth="1"/>
    <col min="800" max="800" width="5.77734375" bestFit="1" customWidth="1"/>
    <col min="801" max="801" width="7.21875" bestFit="1" customWidth="1"/>
    <col min="802" max="802" width="19" bestFit="1" customWidth="1"/>
    <col min="803" max="803" width="11.88671875" bestFit="1" customWidth="1"/>
    <col min="804" max="804" width="16.33203125" bestFit="1" customWidth="1"/>
    <col min="805" max="805" width="11.88671875" bestFit="1" customWidth="1"/>
    <col min="806" max="806" width="13.44140625" bestFit="1" customWidth="1"/>
    <col min="807" max="807" width="10.109375" bestFit="1" customWidth="1"/>
    <col min="808" max="808" width="13.33203125" bestFit="1" customWidth="1"/>
    <col min="809" max="809" width="20" bestFit="1" customWidth="1"/>
    <col min="810" max="810" width="18.21875" bestFit="1" customWidth="1"/>
    <col min="811" max="811" width="11.21875" bestFit="1" customWidth="1"/>
    <col min="812" max="812" width="9.33203125" bestFit="1" customWidth="1"/>
    <col min="813" max="813" width="16.5546875" bestFit="1" customWidth="1"/>
    <col min="814" max="814" width="5.5546875" bestFit="1" customWidth="1"/>
    <col min="815" max="815" width="12" bestFit="1" customWidth="1"/>
    <col min="816" max="816" width="7.88671875" bestFit="1" customWidth="1"/>
    <col min="817" max="817" width="13.33203125" bestFit="1" customWidth="1"/>
    <col min="818" max="818" width="9.5546875" bestFit="1" customWidth="1"/>
    <col min="819" max="819" width="9.21875" bestFit="1" customWidth="1"/>
    <col min="820" max="820" width="17.33203125" bestFit="1" customWidth="1"/>
    <col min="821" max="821" width="9.109375" bestFit="1" customWidth="1"/>
    <col min="822" max="822" width="12.109375" bestFit="1" customWidth="1"/>
    <col min="823" max="823" width="5.21875" bestFit="1" customWidth="1"/>
    <col min="824" max="824" width="5" bestFit="1" customWidth="1"/>
    <col min="825" max="825" width="8.21875" bestFit="1" customWidth="1"/>
    <col min="826" max="826" width="13.88671875" bestFit="1" customWidth="1"/>
    <col min="827" max="827" width="13.77734375" bestFit="1" customWidth="1"/>
    <col min="828" max="828" width="16.77734375" bestFit="1" customWidth="1"/>
    <col min="829" max="829" width="12.109375" bestFit="1" customWidth="1"/>
    <col min="830" max="830" width="9.44140625" bestFit="1" customWidth="1"/>
    <col min="831" max="831" width="10.44140625" bestFit="1" customWidth="1"/>
    <col min="832" max="832" width="22.44140625" bestFit="1" customWidth="1"/>
    <col min="833" max="833" width="10.77734375" bestFit="1" customWidth="1"/>
    <col min="834" max="834" width="10.109375" bestFit="1" customWidth="1"/>
    <col min="835" max="835" width="11.44140625" bestFit="1" customWidth="1"/>
    <col min="836" max="836" width="13.21875" bestFit="1" customWidth="1"/>
    <col min="837" max="837" width="5" bestFit="1" customWidth="1"/>
    <col min="838" max="838" width="8.109375" bestFit="1" customWidth="1"/>
    <col min="839" max="839" width="8.33203125" bestFit="1" customWidth="1"/>
    <col min="840" max="840" width="10.6640625" bestFit="1" customWidth="1"/>
    <col min="841" max="841" width="4.6640625" bestFit="1" customWidth="1"/>
    <col min="842" max="842" width="9.77734375" bestFit="1" customWidth="1"/>
    <col min="843" max="843" width="8.33203125" bestFit="1" customWidth="1"/>
    <col min="844" max="844" width="9.77734375" bestFit="1" customWidth="1"/>
    <col min="845" max="845" width="14" bestFit="1" customWidth="1"/>
    <col min="846" max="846" width="23.44140625" bestFit="1" customWidth="1"/>
    <col min="847" max="847" width="11.77734375" bestFit="1" customWidth="1"/>
    <col min="848" max="848" width="8.6640625" bestFit="1" customWidth="1"/>
    <col min="849" max="849" width="14.5546875" bestFit="1" customWidth="1"/>
    <col min="850" max="850" width="8" bestFit="1" customWidth="1"/>
    <col min="851" max="851" width="9.33203125" bestFit="1" customWidth="1"/>
    <col min="852" max="852" width="10.44140625" bestFit="1" customWidth="1"/>
    <col min="853" max="853" width="11.6640625" bestFit="1" customWidth="1"/>
    <col min="854" max="854" width="12.88671875" bestFit="1" customWidth="1"/>
    <col min="855" max="855" width="10.21875" bestFit="1" customWidth="1"/>
    <col min="856" max="856" width="17.44140625" bestFit="1" customWidth="1"/>
    <col min="857" max="857" width="12.6640625" bestFit="1" customWidth="1"/>
    <col min="858" max="858" width="13.33203125" bestFit="1" customWidth="1"/>
    <col min="859" max="859" width="8.33203125" bestFit="1" customWidth="1"/>
    <col min="860" max="860" width="11" bestFit="1" customWidth="1"/>
    <col min="861" max="861" width="6.21875" bestFit="1" customWidth="1"/>
    <col min="862" max="863" width="19" bestFit="1" customWidth="1"/>
    <col min="864" max="864" width="14.109375" bestFit="1" customWidth="1"/>
    <col min="865" max="865" width="11.33203125" bestFit="1" customWidth="1"/>
    <col min="866" max="866" width="9.44140625" bestFit="1" customWidth="1"/>
    <col min="867" max="867" width="15" bestFit="1" customWidth="1"/>
    <col min="868" max="868" width="10.6640625" bestFit="1" customWidth="1"/>
    <col min="869" max="869" width="9.77734375" bestFit="1" customWidth="1"/>
    <col min="870" max="870" width="9.5546875" bestFit="1" customWidth="1"/>
    <col min="871" max="871" width="10.109375" bestFit="1" customWidth="1"/>
    <col min="872" max="872" width="9.77734375" bestFit="1" customWidth="1"/>
    <col min="873" max="873" width="13.88671875" bestFit="1" customWidth="1"/>
    <col min="874" max="874" width="18" bestFit="1" customWidth="1"/>
    <col min="875" max="875" width="11" bestFit="1" customWidth="1"/>
    <col min="876" max="876" width="11.33203125" bestFit="1" customWidth="1"/>
    <col min="877" max="877" width="6.33203125" bestFit="1" customWidth="1"/>
    <col min="878" max="878" width="4.33203125" bestFit="1" customWidth="1"/>
    <col min="879" max="879" width="44" bestFit="1" customWidth="1"/>
    <col min="880" max="880" width="6" bestFit="1" customWidth="1"/>
    <col min="881" max="881" width="10.5546875" bestFit="1" customWidth="1"/>
    <col min="882" max="882" width="12.21875" bestFit="1" customWidth="1"/>
    <col min="883" max="883" width="9.33203125" bestFit="1" customWidth="1"/>
    <col min="884" max="884" width="11.109375" bestFit="1" customWidth="1"/>
    <col min="885" max="885" width="26.5546875" bestFit="1" customWidth="1"/>
    <col min="886" max="886" width="10" bestFit="1" customWidth="1"/>
    <col min="887" max="887" width="10.33203125" bestFit="1" customWidth="1"/>
    <col min="888" max="888" width="9.33203125" bestFit="1" customWidth="1"/>
    <col min="889" max="889" width="70.6640625" bestFit="1" customWidth="1"/>
    <col min="890" max="890" width="15.109375" bestFit="1" customWidth="1"/>
    <col min="891" max="891" width="6.5546875" bestFit="1" customWidth="1"/>
    <col min="892" max="892" width="14.88671875" bestFit="1" customWidth="1"/>
    <col min="893" max="893" width="13.21875" bestFit="1" customWidth="1"/>
    <col min="894" max="894" width="14.109375" bestFit="1" customWidth="1"/>
    <col min="895" max="895" width="21.44140625" bestFit="1" customWidth="1"/>
    <col min="896" max="896" width="13.44140625" bestFit="1" customWidth="1"/>
    <col min="897" max="897" width="12.109375" bestFit="1" customWidth="1"/>
    <col min="898" max="898" width="11.44140625" bestFit="1" customWidth="1"/>
    <col min="899" max="899" width="7.109375" bestFit="1" customWidth="1"/>
    <col min="900" max="900" width="6.21875" bestFit="1" customWidth="1"/>
    <col min="901" max="901" width="9.109375" bestFit="1" customWidth="1"/>
    <col min="902" max="902" width="12.6640625" bestFit="1" customWidth="1"/>
    <col min="903" max="903" width="4" bestFit="1" customWidth="1"/>
    <col min="904" max="904" width="10" bestFit="1" customWidth="1"/>
    <col min="905" max="905" width="22.77734375" bestFit="1" customWidth="1"/>
    <col min="906" max="906" width="8.109375" bestFit="1" customWidth="1"/>
    <col min="907" max="908" width="12.6640625" bestFit="1" customWidth="1"/>
    <col min="909" max="909" width="14.44140625" bestFit="1" customWidth="1"/>
    <col min="910" max="910" width="14.109375" bestFit="1" customWidth="1"/>
    <col min="911" max="911" width="20.33203125" bestFit="1" customWidth="1"/>
    <col min="912" max="912" width="7.33203125" bestFit="1" customWidth="1"/>
    <col min="913" max="913" width="26.109375" bestFit="1" customWidth="1"/>
    <col min="914" max="914" width="11.88671875" bestFit="1" customWidth="1"/>
    <col min="915" max="915" width="10" bestFit="1" customWidth="1"/>
    <col min="916" max="916" width="11.44140625" bestFit="1" customWidth="1"/>
    <col min="917" max="917" width="9.21875" bestFit="1" customWidth="1"/>
    <col min="918" max="918" width="10.21875" bestFit="1" customWidth="1"/>
    <col min="919" max="919" width="10.44140625" bestFit="1" customWidth="1"/>
    <col min="920" max="920" width="5.33203125" bestFit="1" customWidth="1"/>
    <col min="921" max="921" width="5.6640625" bestFit="1" customWidth="1"/>
    <col min="922" max="922" width="10" bestFit="1" customWidth="1"/>
    <col min="923" max="923" width="5.77734375" bestFit="1" customWidth="1"/>
    <col min="924" max="924" width="6.77734375" bestFit="1" customWidth="1"/>
    <col min="925" max="925" width="14.77734375" bestFit="1" customWidth="1"/>
    <col min="926" max="926" width="10.21875" bestFit="1" customWidth="1"/>
    <col min="927" max="927" width="13.6640625" bestFit="1" customWidth="1"/>
    <col min="928" max="928" width="20.77734375" bestFit="1" customWidth="1"/>
    <col min="929" max="929" width="16" bestFit="1" customWidth="1"/>
    <col min="930" max="930" width="7.77734375" bestFit="1" customWidth="1"/>
    <col min="931" max="931" width="24.6640625" bestFit="1" customWidth="1"/>
    <col min="932" max="932" width="10.109375" bestFit="1" customWidth="1"/>
    <col min="933" max="933" width="17.21875" bestFit="1" customWidth="1"/>
    <col min="934" max="934" width="12" bestFit="1" customWidth="1"/>
    <col min="935" max="935" width="6.44140625" bestFit="1" customWidth="1"/>
    <col min="936" max="936" width="7.44140625" bestFit="1" customWidth="1"/>
    <col min="937" max="937" width="9.33203125" bestFit="1" customWidth="1"/>
    <col min="938" max="938" width="9.77734375" bestFit="1" customWidth="1"/>
    <col min="939" max="939" width="11.33203125" bestFit="1" customWidth="1"/>
    <col min="940" max="940" width="16.6640625" bestFit="1" customWidth="1"/>
    <col min="941" max="941" width="10.6640625" bestFit="1" customWidth="1"/>
    <col min="942" max="942" width="5.33203125" bestFit="1" customWidth="1"/>
    <col min="943" max="943" width="13.5546875" bestFit="1" customWidth="1"/>
    <col min="944" max="944" width="15.44140625" bestFit="1" customWidth="1"/>
    <col min="945" max="945" width="13.88671875" bestFit="1" customWidth="1"/>
    <col min="946" max="946" width="10" bestFit="1" customWidth="1"/>
    <col min="947" max="947" width="18.77734375" bestFit="1" customWidth="1"/>
    <col min="948" max="948" width="11.5546875" bestFit="1" customWidth="1"/>
    <col min="949" max="949" width="13.33203125" bestFit="1" customWidth="1"/>
    <col min="950" max="950" width="17.33203125" bestFit="1" customWidth="1"/>
    <col min="951" max="951" width="28.6640625" bestFit="1" customWidth="1"/>
    <col min="952" max="952" width="17.88671875" bestFit="1" customWidth="1"/>
    <col min="953" max="953" width="18.109375" bestFit="1" customWidth="1"/>
    <col min="954" max="954" width="18.44140625" bestFit="1" customWidth="1"/>
    <col min="955" max="955" width="9.6640625" bestFit="1" customWidth="1"/>
    <col min="956" max="956" width="16.77734375" bestFit="1" customWidth="1"/>
    <col min="957" max="957" width="9.6640625" bestFit="1" customWidth="1"/>
    <col min="958" max="958" width="21.109375" bestFit="1" customWidth="1"/>
    <col min="959" max="959" width="9.109375" bestFit="1" customWidth="1"/>
    <col min="960" max="960" width="21.44140625" bestFit="1" customWidth="1"/>
    <col min="961" max="961" width="18.88671875" bestFit="1" customWidth="1"/>
    <col min="962" max="962" width="21.6640625" bestFit="1" customWidth="1"/>
    <col min="963" max="963" width="14.44140625" bestFit="1" customWidth="1"/>
    <col min="964" max="964" width="19.109375" bestFit="1" customWidth="1"/>
    <col min="965" max="965" width="18.109375" bestFit="1" customWidth="1"/>
    <col min="966" max="966" width="16.33203125" bestFit="1" customWidth="1"/>
    <col min="967" max="967" width="11.88671875" bestFit="1" customWidth="1"/>
    <col min="968" max="968" width="10.44140625" bestFit="1" customWidth="1"/>
    <col min="969" max="969" width="15.5546875" bestFit="1" customWidth="1"/>
    <col min="970" max="970" width="13.6640625" bestFit="1" customWidth="1"/>
    <col min="971" max="971" width="10.77734375" bestFit="1" customWidth="1"/>
    <col min="972" max="972" width="7.6640625" bestFit="1" customWidth="1"/>
    <col min="973" max="973" width="8.21875" bestFit="1" customWidth="1"/>
    <col min="974" max="974" width="15.109375" bestFit="1" customWidth="1"/>
    <col min="975" max="975" width="11.21875" bestFit="1" customWidth="1"/>
    <col min="976" max="976" width="20.44140625" bestFit="1" customWidth="1"/>
    <col min="977" max="977" width="8" bestFit="1" customWidth="1"/>
    <col min="978" max="978" width="11.109375" bestFit="1" customWidth="1"/>
    <col min="979" max="979" width="8.5546875" bestFit="1" customWidth="1"/>
    <col min="980" max="980" width="13.5546875" bestFit="1" customWidth="1"/>
    <col min="981" max="981" width="12.6640625" bestFit="1" customWidth="1"/>
    <col min="982" max="982" width="10.21875" bestFit="1" customWidth="1"/>
    <col min="983" max="983" width="26.44140625" bestFit="1" customWidth="1"/>
    <col min="984" max="984" width="11.77734375" bestFit="1" customWidth="1"/>
    <col min="985" max="985" width="9.5546875" bestFit="1" customWidth="1"/>
    <col min="986" max="986" width="14.109375" bestFit="1" customWidth="1"/>
    <col min="987" max="987" width="21.44140625" bestFit="1" customWidth="1"/>
    <col min="988" max="988" width="4" bestFit="1" customWidth="1"/>
    <col min="989" max="989" width="36" bestFit="1" customWidth="1"/>
    <col min="990" max="990" width="5.77734375" bestFit="1" customWidth="1"/>
    <col min="991" max="991" width="11.109375" bestFit="1" customWidth="1"/>
    <col min="992" max="992" width="15.77734375" bestFit="1" customWidth="1"/>
    <col min="993" max="993" width="10.21875" bestFit="1" customWidth="1"/>
    <col min="994" max="994" width="15.109375" bestFit="1" customWidth="1"/>
    <col min="995" max="995" width="19.6640625" bestFit="1" customWidth="1"/>
    <col min="996" max="996" width="6.6640625" bestFit="1" customWidth="1"/>
    <col min="997" max="997" width="5.109375" bestFit="1" customWidth="1"/>
    <col min="998" max="998" width="8.33203125" bestFit="1" customWidth="1"/>
    <col min="999" max="999" width="10.5546875" bestFit="1" customWidth="1"/>
    <col min="1000" max="1000" width="6.88671875" bestFit="1" customWidth="1"/>
    <col min="1001" max="1001" width="6.44140625" bestFit="1" customWidth="1"/>
    <col min="1002" max="1002" width="9.33203125" bestFit="1" customWidth="1"/>
    <col min="1003" max="1003" width="16.21875" bestFit="1" customWidth="1"/>
    <col min="1004" max="1004" width="7.21875" bestFit="1" customWidth="1"/>
    <col min="1005" max="1005" width="5.44140625" bestFit="1" customWidth="1"/>
    <col min="1006" max="1006" width="14.33203125" bestFit="1" customWidth="1"/>
    <col min="1007" max="1007" width="12.44140625" bestFit="1" customWidth="1"/>
    <col min="1008" max="1008" width="6.33203125" bestFit="1" customWidth="1"/>
    <col min="1009" max="1009" width="16.109375" bestFit="1" customWidth="1"/>
    <col min="1010" max="1010" width="11.77734375" bestFit="1" customWidth="1"/>
    <col min="1011" max="1011" width="18.88671875" bestFit="1" customWidth="1"/>
    <col min="1012" max="1012" width="6.109375" bestFit="1" customWidth="1"/>
    <col min="1013" max="1013" width="9.44140625" bestFit="1" customWidth="1"/>
    <col min="1014" max="1014" width="11.44140625" bestFit="1" customWidth="1"/>
    <col min="1015" max="1015" width="9.77734375" bestFit="1" customWidth="1"/>
    <col min="1016" max="1016" width="8.21875" bestFit="1" customWidth="1"/>
    <col min="1017" max="1017" width="9.21875" bestFit="1" customWidth="1"/>
    <col min="1018" max="1018" width="10.77734375" bestFit="1" customWidth="1"/>
    <col min="1019" max="1019" width="15.5546875" bestFit="1" customWidth="1"/>
    <col min="1020" max="1020" width="11.21875" bestFit="1" customWidth="1"/>
    <col min="1021" max="1021" width="12.6640625" bestFit="1" customWidth="1"/>
    <col min="1022" max="1022" width="8.33203125" bestFit="1" customWidth="1"/>
    <col min="1023" max="1023" width="11.77734375" bestFit="1" customWidth="1"/>
    <col min="1024" max="1024" width="15.21875" bestFit="1" customWidth="1"/>
    <col min="1025" max="1025" width="12.77734375" bestFit="1" customWidth="1"/>
    <col min="1026" max="1026" width="5.21875" bestFit="1" customWidth="1"/>
    <col min="1027" max="1027" width="12" bestFit="1" customWidth="1"/>
    <col min="1028" max="1028" width="12.88671875" bestFit="1" customWidth="1"/>
    <col min="1029" max="1029" width="19" bestFit="1" customWidth="1"/>
    <col min="1030" max="1030" width="7.21875" bestFit="1" customWidth="1"/>
    <col min="1031" max="1031" width="16.21875" bestFit="1" customWidth="1"/>
    <col min="1032" max="1032" width="14.44140625" bestFit="1" customWidth="1"/>
    <col min="1033" max="1033" width="6" bestFit="1" customWidth="1"/>
    <col min="1034" max="1034" width="13.77734375" bestFit="1" customWidth="1"/>
    <col min="1035" max="1035" width="21.77734375" bestFit="1" customWidth="1"/>
    <col min="1036" max="1036" width="20.33203125" bestFit="1" customWidth="1"/>
    <col min="1037" max="1037" width="14.44140625" bestFit="1" customWidth="1"/>
    <col min="1038" max="1038" width="6.21875" bestFit="1" customWidth="1"/>
    <col min="1039" max="1039" width="9.88671875" bestFit="1" customWidth="1"/>
    <col min="1040" max="1040" width="28.109375" bestFit="1" customWidth="1"/>
    <col min="1041" max="1041" width="11.5546875" bestFit="1" customWidth="1"/>
    <col min="1042" max="1042" width="15.44140625" bestFit="1" customWidth="1"/>
    <col min="1043" max="1043" width="15.6640625" bestFit="1" customWidth="1"/>
    <col min="1044" max="1044" width="15.5546875" bestFit="1" customWidth="1"/>
    <col min="1045" max="1045" width="18" bestFit="1" customWidth="1"/>
    <col min="1046" max="1046" width="9.33203125" bestFit="1" customWidth="1"/>
    <col min="1047" max="1047" width="13.33203125" bestFit="1" customWidth="1"/>
    <col min="1048" max="1048" width="7" bestFit="1" customWidth="1"/>
    <col min="1049" max="1049" width="23.5546875" bestFit="1" customWidth="1"/>
    <col min="1050" max="1050" width="30" bestFit="1" customWidth="1"/>
    <col min="1051" max="1051" width="31.44140625" bestFit="1" customWidth="1"/>
    <col min="1052" max="1052" width="23.109375" bestFit="1" customWidth="1"/>
    <col min="1053" max="1053" width="15.77734375" bestFit="1" customWidth="1"/>
    <col min="1054" max="1054" width="13.5546875" bestFit="1" customWidth="1"/>
    <col min="1055" max="1055" width="14.33203125" bestFit="1" customWidth="1"/>
    <col min="1056" max="1056" width="11" bestFit="1" customWidth="1"/>
    <col min="1057" max="1057" width="35.33203125" bestFit="1" customWidth="1"/>
    <col min="1058" max="1058" width="7.44140625" bestFit="1" customWidth="1"/>
    <col min="1059" max="1059" width="12.21875" bestFit="1" customWidth="1"/>
    <col min="1060" max="1060" width="8.5546875" bestFit="1" customWidth="1"/>
    <col min="1061" max="1061" width="9.21875" bestFit="1" customWidth="1"/>
    <col min="1062" max="1062" width="11.5546875" bestFit="1" customWidth="1"/>
    <col min="1063" max="1063" width="32.6640625" bestFit="1" customWidth="1"/>
    <col min="1064" max="1064" width="18.6640625" bestFit="1" customWidth="1"/>
    <col min="1065" max="1065" width="11.88671875" bestFit="1" customWidth="1"/>
    <col min="1066" max="1066" width="7.77734375" bestFit="1" customWidth="1"/>
    <col min="1067" max="1067" width="9.44140625" bestFit="1" customWidth="1"/>
    <col min="1068" max="1068" width="10.109375" bestFit="1" customWidth="1"/>
    <col min="1069" max="1069" width="5.44140625" bestFit="1" customWidth="1"/>
    <col min="1070" max="1070" width="7.5546875" bestFit="1" customWidth="1"/>
    <col min="1071" max="1071" width="6.109375" bestFit="1" customWidth="1"/>
    <col min="1072" max="1072" width="10.6640625" bestFit="1" customWidth="1"/>
    <col min="1073" max="1073" width="7.6640625" bestFit="1" customWidth="1"/>
    <col min="1074" max="1074" width="4.77734375" bestFit="1" customWidth="1"/>
    <col min="1075" max="1076" width="6.109375" bestFit="1" customWidth="1"/>
    <col min="1077" max="1077" width="9" bestFit="1" customWidth="1"/>
    <col min="1078" max="1078" width="7.44140625" bestFit="1" customWidth="1"/>
    <col min="1079" max="1079" width="9.21875" bestFit="1" customWidth="1"/>
    <col min="1080" max="1080" width="6.6640625" bestFit="1" customWidth="1"/>
    <col min="1081" max="1081" width="12.5546875" bestFit="1" customWidth="1"/>
    <col min="1082" max="1082" width="6.88671875" bestFit="1" customWidth="1"/>
    <col min="1083" max="1083" width="17.21875" bestFit="1" customWidth="1"/>
    <col min="1084" max="1084" width="9.44140625" bestFit="1" customWidth="1"/>
    <col min="1085" max="1085" width="9" bestFit="1" customWidth="1"/>
    <col min="1086" max="1086" width="10.88671875" bestFit="1" customWidth="1"/>
    <col min="1087" max="1087" width="15.44140625" bestFit="1" customWidth="1"/>
    <col min="1088" max="1088" width="10" bestFit="1" customWidth="1"/>
    <col min="1089" max="1089" width="16.33203125" bestFit="1" customWidth="1"/>
    <col min="1090" max="1090" width="17.21875" bestFit="1" customWidth="1"/>
    <col min="1091" max="1091" width="12.88671875" bestFit="1" customWidth="1"/>
    <col min="1092" max="1092" width="10.6640625" bestFit="1" customWidth="1"/>
    <col min="1093" max="1093" width="15.109375" bestFit="1" customWidth="1"/>
    <col min="1094" max="1094" width="8.44140625" bestFit="1" customWidth="1"/>
    <col min="1095" max="1095" width="26.88671875" bestFit="1" customWidth="1"/>
    <col min="1096" max="1096" width="9.88671875" bestFit="1" customWidth="1"/>
    <col min="1097" max="1097" width="6.77734375" bestFit="1" customWidth="1"/>
    <col min="1098" max="1098" width="8.77734375" bestFit="1" customWidth="1"/>
    <col min="1099" max="1099" width="4.33203125" bestFit="1" customWidth="1"/>
    <col min="1100" max="1100" width="16.44140625" bestFit="1" customWidth="1"/>
    <col min="1101" max="1101" width="8.6640625" bestFit="1" customWidth="1"/>
    <col min="1102" max="1102" width="20.44140625" bestFit="1" customWidth="1"/>
    <col min="1103" max="1103" width="7.5546875" bestFit="1" customWidth="1"/>
    <col min="1104" max="1104" width="10.77734375" bestFit="1" customWidth="1"/>
    <col min="1105" max="1105" width="12.88671875" bestFit="1" customWidth="1"/>
    <col min="1106" max="1106" width="19.109375" bestFit="1" customWidth="1"/>
    <col min="1107" max="1107" width="11.5546875" bestFit="1" customWidth="1"/>
    <col min="1108" max="1108" width="17.44140625" bestFit="1" customWidth="1"/>
    <col min="1109" max="1109" width="13.5546875" bestFit="1" customWidth="1"/>
    <col min="1110" max="1110" width="9.109375" bestFit="1" customWidth="1"/>
    <col min="1111" max="1111" width="11" bestFit="1" customWidth="1"/>
    <col min="1112" max="1112" width="12.88671875" bestFit="1" customWidth="1"/>
    <col min="1113" max="1113" width="6.88671875" bestFit="1" customWidth="1"/>
    <col min="1114" max="1114" width="13.5546875" bestFit="1" customWidth="1"/>
    <col min="1115" max="1115" width="12.21875" bestFit="1" customWidth="1"/>
    <col min="1116" max="1116" width="10.44140625" bestFit="1" customWidth="1"/>
    <col min="1117" max="1117" width="11.21875" bestFit="1" customWidth="1"/>
    <col min="1118" max="1118" width="10.109375" bestFit="1" customWidth="1"/>
    <col min="1119" max="1119" width="13.77734375" bestFit="1" customWidth="1"/>
    <col min="1120" max="1120" width="11.88671875" bestFit="1" customWidth="1"/>
    <col min="1121" max="1121" width="7.44140625" bestFit="1" customWidth="1"/>
    <col min="1122" max="1122" width="8" bestFit="1" customWidth="1"/>
    <col min="1123" max="1123" width="10" bestFit="1" customWidth="1"/>
    <col min="1124" max="1124" width="13.5546875" bestFit="1" customWidth="1"/>
    <col min="1125" max="1125" width="29.21875" bestFit="1" customWidth="1"/>
    <col min="1126" max="1126" width="13.77734375" bestFit="1" customWidth="1"/>
    <col min="1127" max="1127" width="17.6640625" bestFit="1" customWidth="1"/>
    <col min="1128" max="1128" width="11.21875" bestFit="1" customWidth="1"/>
    <col min="1129" max="1129" width="15" bestFit="1" customWidth="1"/>
    <col min="1130" max="1130" width="18.21875" bestFit="1" customWidth="1"/>
    <col min="1131" max="1131" width="14.21875" bestFit="1" customWidth="1"/>
    <col min="1132" max="1132" width="25.21875" bestFit="1" customWidth="1"/>
    <col min="1133" max="1133" width="13.109375" bestFit="1" customWidth="1"/>
    <col min="1134" max="1134" width="14.33203125" bestFit="1" customWidth="1"/>
    <col min="1135" max="1135" width="7.6640625" bestFit="1" customWidth="1"/>
    <col min="1136" max="1136" width="11.5546875" bestFit="1" customWidth="1"/>
    <col min="1137" max="1137" width="13.77734375" bestFit="1" customWidth="1"/>
    <col min="1138" max="1138" width="16.44140625" bestFit="1" customWidth="1"/>
    <col min="1139" max="1139" width="11.6640625" bestFit="1" customWidth="1"/>
    <col min="1140" max="1140" width="33.109375" bestFit="1" customWidth="1"/>
    <col min="1141" max="1141" width="13.6640625" bestFit="1" customWidth="1"/>
    <col min="1142" max="1142" width="12.21875" bestFit="1" customWidth="1"/>
    <col min="1143" max="1143" width="19" bestFit="1" customWidth="1"/>
    <col min="1144" max="1144" width="20.33203125" bestFit="1" customWidth="1"/>
    <col min="1145" max="1145" width="34.21875" bestFit="1" customWidth="1"/>
    <col min="1146" max="1146" width="27.33203125" bestFit="1" customWidth="1"/>
    <col min="1147" max="1147" width="7.88671875" bestFit="1" customWidth="1"/>
    <col min="1148" max="1148" width="4.77734375" bestFit="1" customWidth="1"/>
    <col min="1149" max="1149" width="15.77734375" bestFit="1" customWidth="1"/>
    <col min="1150" max="1150" width="10.77734375" bestFit="1" customWidth="1"/>
    <col min="1151" max="1151" width="10.44140625" bestFit="1" customWidth="1"/>
    <col min="1152" max="1152" width="7.6640625" bestFit="1" customWidth="1"/>
    <col min="1153" max="1153" width="12.44140625" bestFit="1" customWidth="1"/>
    <col min="1154" max="1154" width="11.21875" bestFit="1" customWidth="1"/>
    <col min="1155" max="1155" width="7.77734375" bestFit="1" customWidth="1"/>
    <col min="1156" max="1156" width="21" bestFit="1" customWidth="1"/>
    <col min="1157" max="1157" width="16.6640625" bestFit="1" customWidth="1"/>
    <col min="1158" max="1158" width="13.88671875" bestFit="1" customWidth="1"/>
    <col min="1159" max="1159" width="17.44140625" bestFit="1" customWidth="1"/>
    <col min="1160" max="1160" width="35.109375" bestFit="1" customWidth="1"/>
    <col min="1161" max="1161" width="10.6640625" bestFit="1" customWidth="1"/>
    <col min="1162" max="1163" width="12" bestFit="1" customWidth="1"/>
    <col min="1164" max="1164" width="9.21875" bestFit="1" customWidth="1"/>
    <col min="1165" max="1165" width="10.5546875" bestFit="1" customWidth="1"/>
    <col min="1166" max="1166" width="6.33203125" bestFit="1" customWidth="1"/>
    <col min="1167" max="1167" width="5.77734375" bestFit="1" customWidth="1"/>
    <col min="1168" max="1168" width="8.44140625" bestFit="1" customWidth="1"/>
    <col min="1169" max="1169" width="9.44140625" bestFit="1" customWidth="1"/>
    <col min="1170" max="1170" width="6.21875" bestFit="1" customWidth="1"/>
    <col min="1171" max="1171" width="9.88671875" bestFit="1" customWidth="1"/>
    <col min="1172" max="1172" width="8.109375" bestFit="1" customWidth="1"/>
    <col min="1173" max="1173" width="8.5546875" bestFit="1" customWidth="1"/>
    <col min="1174" max="1174" width="22.77734375" bestFit="1" customWidth="1"/>
    <col min="1175" max="1175" width="32.33203125" bestFit="1" customWidth="1"/>
    <col min="1176" max="1176" width="16" bestFit="1" customWidth="1"/>
    <col min="1177" max="1177" width="9" bestFit="1" customWidth="1"/>
    <col min="1178" max="1178" width="12.21875" bestFit="1" customWidth="1"/>
    <col min="1179" max="1179" width="16.44140625" bestFit="1" customWidth="1"/>
    <col min="1180" max="1180" width="8.5546875" bestFit="1" customWidth="1"/>
    <col min="1181" max="1181" width="9.6640625" bestFit="1" customWidth="1"/>
    <col min="1182" max="1182" width="13.5546875" bestFit="1" customWidth="1"/>
    <col min="1183" max="1183" width="15.21875" bestFit="1" customWidth="1"/>
    <col min="1184" max="1184" width="14.5546875" bestFit="1" customWidth="1"/>
    <col min="1185" max="1185" width="35" bestFit="1" customWidth="1"/>
    <col min="1186" max="1186" width="11" bestFit="1" customWidth="1"/>
    <col min="1187" max="1187" width="13.21875" bestFit="1" customWidth="1"/>
    <col min="1188" max="1188" width="8.109375" bestFit="1" customWidth="1"/>
    <col min="1189" max="1189" width="8.6640625" bestFit="1" customWidth="1"/>
    <col min="1190" max="1190" width="9.77734375" bestFit="1" customWidth="1"/>
    <col min="1191" max="1192" width="12" bestFit="1" customWidth="1"/>
    <col min="1193" max="1193" width="10" bestFit="1" customWidth="1"/>
    <col min="1194" max="1194" width="11" bestFit="1" customWidth="1"/>
    <col min="1195" max="1195" width="13.44140625" bestFit="1" customWidth="1"/>
    <col min="1196" max="1196" width="9.109375" bestFit="1" customWidth="1"/>
    <col min="1197" max="1197" width="12.88671875" bestFit="1" customWidth="1"/>
    <col min="1198" max="1198" width="11.44140625" bestFit="1" customWidth="1"/>
    <col min="1199" max="1199" width="35.5546875" bestFit="1" customWidth="1"/>
    <col min="1200" max="1200" width="3.88671875" bestFit="1" customWidth="1"/>
    <col min="1201" max="1201" width="15.77734375" bestFit="1" customWidth="1"/>
    <col min="1202" max="1202" width="16" bestFit="1" customWidth="1"/>
    <col min="1203" max="1203" width="8.6640625" bestFit="1" customWidth="1"/>
    <col min="1204" max="1204" width="11.21875" bestFit="1" customWidth="1"/>
    <col min="1205" max="1205" width="11.77734375" bestFit="1" customWidth="1"/>
    <col min="1206" max="1206" width="12.5546875" bestFit="1" customWidth="1"/>
    <col min="1207" max="1207" width="11.44140625" bestFit="1" customWidth="1"/>
    <col min="1208" max="1208" width="14.5546875" bestFit="1" customWidth="1"/>
    <col min="1209" max="1209" width="22" bestFit="1" customWidth="1"/>
    <col min="1210" max="1210" width="6.33203125" bestFit="1" customWidth="1"/>
    <col min="1211" max="1211" width="7.77734375" bestFit="1" customWidth="1"/>
    <col min="1212" max="1212" width="5.33203125" bestFit="1" customWidth="1"/>
    <col min="1213" max="1213" width="10" bestFit="1" customWidth="1"/>
    <col min="1214" max="1214" width="7.21875" bestFit="1" customWidth="1"/>
    <col min="1215" max="1215" width="22.44140625" bestFit="1" customWidth="1"/>
    <col min="1216" max="1216" width="15.109375" bestFit="1" customWidth="1"/>
    <col min="1217" max="1217" width="6.88671875" bestFit="1" customWidth="1"/>
    <col min="1218" max="1218" width="13.44140625" bestFit="1" customWidth="1"/>
    <col min="1219" max="1219" width="8.33203125" bestFit="1" customWidth="1"/>
    <col min="1220" max="1220" width="13.21875" bestFit="1" customWidth="1"/>
    <col min="1221" max="1221" width="13.44140625" bestFit="1" customWidth="1"/>
    <col min="1222" max="1222" width="9.5546875" bestFit="1" customWidth="1"/>
    <col min="1223" max="1223" width="12.44140625" bestFit="1" customWidth="1"/>
    <col min="1224" max="1224" width="6.33203125" bestFit="1" customWidth="1"/>
    <col min="1225" max="1225" width="10.6640625" bestFit="1" customWidth="1"/>
    <col min="1226" max="1226" width="8.6640625" bestFit="1" customWidth="1"/>
    <col min="1227" max="1227" width="10.44140625" bestFit="1" customWidth="1"/>
    <col min="1228" max="1228" width="17.33203125" bestFit="1" customWidth="1"/>
    <col min="1229" max="1229" width="29.5546875" bestFit="1" customWidth="1"/>
    <col min="1230" max="1230" width="30.88671875" bestFit="1" customWidth="1"/>
    <col min="1231" max="1231" width="10.109375" bestFit="1" customWidth="1"/>
    <col min="1232" max="1232" width="6.109375" bestFit="1" customWidth="1"/>
    <col min="1233" max="1233" width="10.21875" bestFit="1" customWidth="1"/>
    <col min="1234" max="1234" width="12.5546875" bestFit="1" customWidth="1"/>
    <col min="1235" max="1235" width="4.77734375" bestFit="1" customWidth="1"/>
    <col min="1236" max="1236" width="8.109375" bestFit="1" customWidth="1"/>
    <col min="1237" max="1237" width="11.77734375" bestFit="1" customWidth="1"/>
    <col min="1238" max="1238" width="19.109375" bestFit="1" customWidth="1"/>
    <col min="1239" max="1239" width="5.44140625" bestFit="1" customWidth="1"/>
    <col min="1240" max="1240" width="6" bestFit="1" customWidth="1"/>
    <col min="1241" max="1241" width="8" bestFit="1" customWidth="1"/>
    <col min="1242" max="1242" width="5.21875" bestFit="1" customWidth="1"/>
    <col min="1243" max="1243" width="17.21875" bestFit="1" customWidth="1"/>
    <col min="1244" max="1244" width="7.21875" bestFit="1" customWidth="1"/>
    <col min="1245" max="1245" width="16.6640625" bestFit="1" customWidth="1"/>
    <col min="1246" max="1246" width="7.6640625" bestFit="1" customWidth="1"/>
    <col min="1247" max="1247" width="35.33203125" bestFit="1" customWidth="1"/>
    <col min="1248" max="1248" width="18.77734375" bestFit="1" customWidth="1"/>
    <col min="1249" max="1249" width="13.88671875" bestFit="1" customWidth="1"/>
    <col min="1250" max="1250" width="13.33203125" bestFit="1" customWidth="1"/>
    <col min="1251" max="1251" width="18.88671875" bestFit="1" customWidth="1"/>
    <col min="1252" max="1252" width="9.88671875" bestFit="1" customWidth="1"/>
    <col min="1253" max="1253" width="15.6640625" bestFit="1" customWidth="1"/>
    <col min="1254" max="1254" width="12.88671875" bestFit="1" customWidth="1"/>
    <col min="1255" max="1255" width="11.109375" bestFit="1" customWidth="1"/>
    <col min="1256" max="1256" width="9.5546875" bestFit="1" customWidth="1"/>
    <col min="1257" max="1257" width="8.5546875" bestFit="1" customWidth="1"/>
    <col min="1258" max="1258" width="7.109375" bestFit="1" customWidth="1"/>
    <col min="1259" max="1259" width="9.21875" bestFit="1" customWidth="1"/>
    <col min="1260" max="1260" width="15.33203125" bestFit="1" customWidth="1"/>
    <col min="1261" max="1261" width="16.44140625" bestFit="1" customWidth="1"/>
    <col min="1262" max="1262" width="11.109375" bestFit="1" customWidth="1"/>
    <col min="1263" max="1263" width="11.44140625" bestFit="1" customWidth="1"/>
    <col min="1264" max="1264" width="12.109375" bestFit="1" customWidth="1"/>
    <col min="1265" max="1265" width="6.33203125" bestFit="1" customWidth="1"/>
    <col min="1266" max="1266" width="8.109375" bestFit="1" customWidth="1"/>
    <col min="1267" max="1267" width="9.44140625" bestFit="1" customWidth="1"/>
    <col min="1268" max="1268" width="45.109375" bestFit="1" customWidth="1"/>
    <col min="1269" max="1269" width="20.21875" bestFit="1" customWidth="1"/>
    <col min="1270" max="1270" width="14.21875" bestFit="1" customWidth="1"/>
    <col min="1271" max="1271" width="11.88671875" bestFit="1" customWidth="1"/>
    <col min="1272" max="1272" width="11.77734375" bestFit="1" customWidth="1"/>
    <col min="1273" max="1273" width="16.77734375" bestFit="1" customWidth="1"/>
    <col min="1274" max="1274" width="10.6640625" bestFit="1" customWidth="1"/>
    <col min="1275" max="1275" width="10.5546875" bestFit="1" customWidth="1"/>
    <col min="1276" max="1276" width="11.109375" bestFit="1" customWidth="1"/>
    <col min="1277" max="1277" width="23.109375" bestFit="1" customWidth="1"/>
    <col min="1278" max="1278" width="16.6640625" bestFit="1" customWidth="1"/>
    <col min="1279" max="1279" width="17.33203125" bestFit="1" customWidth="1"/>
    <col min="1280" max="1280" width="11.109375" bestFit="1" customWidth="1"/>
    <col min="1281" max="1281" width="21.5546875" bestFit="1" customWidth="1"/>
    <col min="1282" max="1282" width="6.88671875" bestFit="1" customWidth="1"/>
    <col min="1283" max="1283" width="17.88671875" bestFit="1" customWidth="1"/>
    <col min="1284" max="1284" width="17.77734375" bestFit="1" customWidth="1"/>
    <col min="1285" max="1285" width="10.5546875" bestFit="1" customWidth="1"/>
    <col min="1286" max="1286" width="10.21875" bestFit="1" customWidth="1"/>
    <col min="1287" max="1287" width="28.109375" bestFit="1" customWidth="1"/>
    <col min="1288" max="1288" width="24.21875" bestFit="1" customWidth="1"/>
    <col min="1289" max="1289" width="33.44140625" bestFit="1" customWidth="1"/>
    <col min="1290" max="1290" width="10.44140625" bestFit="1" customWidth="1"/>
    <col min="1291" max="1291" width="6.109375" bestFit="1" customWidth="1"/>
    <col min="1292" max="1292" width="16" bestFit="1" customWidth="1"/>
    <col min="1293" max="1293" width="16.21875" bestFit="1" customWidth="1"/>
    <col min="1294" max="1294" width="11" bestFit="1" customWidth="1"/>
    <col min="1295" max="1295" width="7.5546875" bestFit="1" customWidth="1"/>
    <col min="1296" max="1296" width="9.33203125" bestFit="1" customWidth="1"/>
    <col min="1297" max="1297" width="16.44140625" bestFit="1" customWidth="1"/>
    <col min="1298" max="1298" width="10.77734375" bestFit="1" customWidth="1"/>
    <col min="1299" max="1299" width="7.109375" bestFit="1" customWidth="1"/>
    <col min="1300" max="1300" width="9.88671875" bestFit="1" customWidth="1"/>
    <col min="1301" max="1301" width="6.77734375" bestFit="1" customWidth="1"/>
    <col min="1302" max="1302" width="14.88671875" bestFit="1" customWidth="1"/>
    <col min="1303" max="1303" width="9.88671875" bestFit="1" customWidth="1"/>
    <col min="1304" max="1304" width="12.5546875" bestFit="1" customWidth="1"/>
    <col min="1305" max="1305" width="10.109375" bestFit="1" customWidth="1"/>
    <col min="1306" max="1306" width="7.33203125" bestFit="1" customWidth="1"/>
    <col min="1307" max="1307" width="4.33203125" bestFit="1" customWidth="1"/>
    <col min="1309" max="1309" width="7.5546875" bestFit="1" customWidth="1"/>
    <col min="1310" max="1310" width="8.6640625" bestFit="1" customWidth="1"/>
    <col min="1311" max="1311" width="7.6640625" bestFit="1" customWidth="1"/>
    <col min="1312" max="1312" width="19" bestFit="1" customWidth="1"/>
    <col min="1313" max="1313" width="7.88671875" bestFit="1" customWidth="1"/>
    <col min="1314" max="1314" width="8" bestFit="1" customWidth="1"/>
    <col min="1315" max="1315" width="9.88671875" bestFit="1" customWidth="1"/>
    <col min="1316" max="1316" width="12.88671875" bestFit="1" customWidth="1"/>
    <col min="1317" max="1317" width="11.6640625" bestFit="1" customWidth="1"/>
    <col min="1318" max="1318" width="14.21875" bestFit="1" customWidth="1"/>
    <col min="1319" max="1319" width="10.88671875" bestFit="1" customWidth="1"/>
    <col min="1320" max="1320" width="7.44140625" bestFit="1" customWidth="1"/>
    <col min="1321" max="1321" width="13.21875" bestFit="1" customWidth="1"/>
    <col min="1322" max="1322" width="12.88671875" bestFit="1" customWidth="1"/>
    <col min="1323" max="1323" width="14.33203125" bestFit="1" customWidth="1"/>
    <col min="1324" max="1324" width="16.77734375" bestFit="1" customWidth="1"/>
    <col min="1325" max="1325" width="10.6640625" bestFit="1" customWidth="1"/>
    <col min="1326" max="1326" width="7.5546875" bestFit="1" customWidth="1"/>
    <col min="1327" max="1327" width="15.5546875" bestFit="1" customWidth="1"/>
    <col min="1328" max="1328" width="10.6640625" bestFit="1" customWidth="1"/>
    <col min="1329" max="1329" width="11.44140625" bestFit="1" customWidth="1"/>
    <col min="1330" max="1330" width="8.44140625" bestFit="1" customWidth="1"/>
    <col min="1331" max="1331" width="6.77734375" bestFit="1" customWidth="1"/>
    <col min="1332" max="1332" width="16.21875" bestFit="1" customWidth="1"/>
    <col min="1333" max="1333" width="14.77734375" bestFit="1" customWidth="1"/>
    <col min="1334" max="1334" width="5.88671875" bestFit="1" customWidth="1"/>
    <col min="1335" max="1335" width="17.33203125" bestFit="1" customWidth="1"/>
    <col min="1336" max="1337" width="5.77734375" bestFit="1" customWidth="1"/>
    <col min="1338" max="1338" width="10.6640625" bestFit="1" customWidth="1"/>
    <col min="1339" max="1339" width="15.44140625" bestFit="1" customWidth="1"/>
    <col min="1340" max="1340" width="11.77734375" bestFit="1" customWidth="1"/>
    <col min="1341" max="1341" width="15.5546875" bestFit="1" customWidth="1"/>
    <col min="1342" max="1342" width="17.5546875" bestFit="1" customWidth="1"/>
    <col min="1343" max="1343" width="13.88671875" bestFit="1" customWidth="1"/>
    <col min="1344" max="1344" width="7.21875" bestFit="1" customWidth="1"/>
    <col min="1345" max="1345" width="8.21875" bestFit="1" customWidth="1"/>
    <col min="1346" max="1346" width="6" bestFit="1" customWidth="1"/>
    <col min="1347" max="1347" width="7.44140625" bestFit="1" customWidth="1"/>
    <col min="1348" max="1348" width="11.44140625" bestFit="1" customWidth="1"/>
    <col min="1349" max="1349" width="10.21875" bestFit="1" customWidth="1"/>
    <col min="1350" max="1350" width="11.5546875" bestFit="1" customWidth="1"/>
    <col min="1351" max="1351" width="23.33203125" bestFit="1" customWidth="1"/>
    <col min="1352" max="1352" width="15.77734375" bestFit="1" customWidth="1"/>
    <col min="1353" max="1353" width="17" bestFit="1" customWidth="1"/>
    <col min="1354" max="1354" width="10.33203125" bestFit="1" customWidth="1"/>
    <col min="1355" max="1355" width="8.21875" bestFit="1" customWidth="1"/>
    <col min="1356" max="1356" width="11.77734375" bestFit="1" customWidth="1"/>
    <col min="1357" max="1357" width="12.44140625" bestFit="1" customWidth="1"/>
    <col min="1358" max="1358" width="11.88671875" bestFit="1" customWidth="1"/>
    <col min="1359" max="1359" width="9.88671875" bestFit="1" customWidth="1"/>
    <col min="1360" max="1360" width="15.77734375" bestFit="1" customWidth="1"/>
    <col min="1361" max="1361" width="7.33203125" bestFit="1" customWidth="1"/>
    <col min="1362" max="1362" width="8.6640625" bestFit="1" customWidth="1"/>
    <col min="1363" max="1363" width="20.88671875" bestFit="1" customWidth="1"/>
    <col min="1364" max="1364" width="15.88671875" bestFit="1" customWidth="1"/>
    <col min="1365" max="1365" width="17.44140625" bestFit="1" customWidth="1"/>
    <col min="1366" max="1366" width="28" bestFit="1" customWidth="1"/>
    <col min="1367" max="1367" width="6.77734375" bestFit="1" customWidth="1"/>
    <col min="1368" max="1368" width="14" bestFit="1" customWidth="1"/>
    <col min="1369" max="1369" width="8.33203125" bestFit="1" customWidth="1"/>
    <col min="1370" max="1370" width="12.44140625" bestFit="1" customWidth="1"/>
    <col min="1371" max="1371" width="10.88671875" bestFit="1" customWidth="1"/>
    <col min="1372" max="1372" width="13.44140625" bestFit="1" customWidth="1"/>
    <col min="1373" max="1373" width="16.21875" bestFit="1" customWidth="1"/>
    <col min="1374" max="1374" width="12.33203125" bestFit="1" customWidth="1"/>
    <col min="1375" max="1375" width="15" bestFit="1" customWidth="1"/>
    <col min="1376" max="1376" width="10.33203125" bestFit="1" customWidth="1"/>
    <col min="1377" max="1377" width="27.21875" bestFit="1" customWidth="1"/>
    <col min="1378" max="1378" width="8.21875" bestFit="1" customWidth="1"/>
    <col min="1379" max="1379" width="14.21875" bestFit="1" customWidth="1"/>
    <col min="1380" max="1380" width="7.77734375" bestFit="1" customWidth="1"/>
    <col min="1381" max="1381" width="11.5546875" bestFit="1" customWidth="1"/>
    <col min="1382" max="1382" width="7.88671875" bestFit="1" customWidth="1"/>
    <col min="1383" max="1383" width="8.5546875" bestFit="1" customWidth="1"/>
    <col min="1384" max="1384" width="6.5546875" bestFit="1" customWidth="1"/>
    <col min="1385" max="1385" width="5.33203125" bestFit="1" customWidth="1"/>
    <col min="1386" max="1386" width="4.77734375" bestFit="1" customWidth="1"/>
    <col min="1387" max="1387" width="7.6640625" bestFit="1" customWidth="1"/>
    <col min="1388" max="1388" width="4.88671875" bestFit="1" customWidth="1"/>
    <col min="1389" max="1389" width="13.6640625" bestFit="1" customWidth="1"/>
    <col min="1390" max="1390" width="8.77734375" bestFit="1" customWidth="1"/>
    <col min="1391" max="1391" width="23.21875" bestFit="1" customWidth="1"/>
    <col min="1392" max="1392" width="21.77734375" bestFit="1" customWidth="1"/>
    <col min="1393" max="1393" width="6.88671875" bestFit="1" customWidth="1"/>
    <col min="1394" max="1394" width="10.77734375" bestFit="1" customWidth="1"/>
    <col min="1395" max="1395" width="11.44140625" bestFit="1" customWidth="1"/>
    <col min="1396" max="1396" width="14.44140625" bestFit="1" customWidth="1"/>
    <col min="1397" max="1397" width="6.77734375" bestFit="1" customWidth="1"/>
    <col min="1398" max="1398" width="7.6640625" bestFit="1" customWidth="1"/>
    <col min="1399" max="1399" width="17" bestFit="1" customWidth="1"/>
    <col min="1400" max="1400" width="5.6640625" bestFit="1" customWidth="1"/>
    <col min="1401" max="1401" width="9.109375" bestFit="1" customWidth="1"/>
    <col min="1402" max="1402" width="8.21875" bestFit="1" customWidth="1"/>
    <col min="1403" max="1403" width="7.6640625" bestFit="1" customWidth="1"/>
    <col min="1404" max="1404" width="6.33203125" bestFit="1" customWidth="1"/>
    <col min="1405" max="1406" width="18.44140625" bestFit="1" customWidth="1"/>
    <col min="1407" max="1407" width="4.33203125" bestFit="1" customWidth="1"/>
    <col min="1408" max="1408" width="14.109375" bestFit="1" customWidth="1"/>
    <col min="1409" max="1409" width="13.109375" bestFit="1" customWidth="1"/>
    <col min="1410" max="1410" width="14.44140625" bestFit="1" customWidth="1"/>
    <col min="1411" max="1411" width="16.77734375" bestFit="1" customWidth="1"/>
    <col min="1412" max="1412" width="7.5546875" bestFit="1" customWidth="1"/>
    <col min="1413" max="1413" width="16.44140625" bestFit="1" customWidth="1"/>
    <col min="1414" max="1414" width="7.77734375" bestFit="1" customWidth="1"/>
    <col min="1415" max="1415" width="12.5546875" bestFit="1" customWidth="1"/>
    <col min="1416" max="1416" width="13.5546875" bestFit="1" customWidth="1"/>
    <col min="1417" max="1417" width="19" bestFit="1" customWidth="1"/>
    <col min="1418" max="1418" width="12.88671875" bestFit="1" customWidth="1"/>
    <col min="1419" max="1419" width="16.109375" bestFit="1" customWidth="1"/>
    <col min="1420" max="1420" width="17.5546875" bestFit="1" customWidth="1"/>
    <col min="1421" max="1421" width="22.77734375" bestFit="1" customWidth="1"/>
    <col min="1422" max="1422" width="6.6640625" bestFit="1" customWidth="1"/>
    <col min="1423" max="1423" width="15.77734375" bestFit="1" customWidth="1"/>
    <col min="1424" max="1424" width="15.109375" bestFit="1" customWidth="1"/>
    <col min="1425" max="1425" width="16.88671875" bestFit="1" customWidth="1"/>
    <col min="1426" max="1426" width="15.109375" bestFit="1" customWidth="1"/>
    <col min="1427" max="1427" width="16.21875" bestFit="1" customWidth="1"/>
    <col min="1428" max="1428" width="6.33203125" bestFit="1" customWidth="1"/>
    <col min="1429" max="1429" width="13.33203125" bestFit="1" customWidth="1"/>
    <col min="1430" max="1430" width="12.21875" bestFit="1" customWidth="1"/>
    <col min="1431" max="1431" width="11.6640625" bestFit="1" customWidth="1"/>
    <col min="1432" max="1432" width="12.88671875" bestFit="1" customWidth="1"/>
    <col min="1433" max="1433" width="9" bestFit="1" customWidth="1"/>
    <col min="1434" max="1434" width="9.77734375" bestFit="1" customWidth="1"/>
    <col min="1436" max="1436" width="8.5546875" bestFit="1" customWidth="1"/>
    <col min="1437" max="1437" width="12.6640625" bestFit="1" customWidth="1"/>
    <col min="1438" max="1438" width="9.77734375" bestFit="1" customWidth="1"/>
    <col min="1439" max="1439" width="10.21875" bestFit="1" customWidth="1"/>
    <col min="1440" max="1440" width="11.77734375" bestFit="1" customWidth="1"/>
    <col min="1441" max="1441" width="8.5546875" bestFit="1" customWidth="1"/>
    <col min="1442" max="1442" width="8.6640625" bestFit="1" customWidth="1"/>
    <col min="1443" max="1443" width="13.109375" bestFit="1" customWidth="1"/>
    <col min="1444" max="1444" width="10.109375" bestFit="1" customWidth="1"/>
    <col min="1445" max="1445" width="9.6640625" bestFit="1" customWidth="1"/>
    <col min="1446" max="1446" width="16.109375" bestFit="1" customWidth="1"/>
    <col min="1447" max="1447" width="18.5546875" bestFit="1" customWidth="1"/>
    <col min="1448" max="1448" width="5.109375" bestFit="1" customWidth="1"/>
    <col min="1449" max="1449" width="15.21875" bestFit="1" customWidth="1"/>
    <col min="1450" max="1450" width="25.88671875" bestFit="1" customWidth="1"/>
    <col min="1451" max="1451" width="13.77734375" bestFit="1" customWidth="1"/>
    <col min="1452" max="1452" width="11.44140625" bestFit="1" customWidth="1"/>
    <col min="1453" max="1453" width="7.77734375" bestFit="1" customWidth="1"/>
    <col min="1454" max="1454" width="16.109375" bestFit="1" customWidth="1"/>
    <col min="1455" max="1455" width="14" bestFit="1" customWidth="1"/>
    <col min="1456" max="1456" width="18" bestFit="1" customWidth="1"/>
    <col min="1457" max="1457" width="13.44140625" bestFit="1" customWidth="1"/>
    <col min="1458" max="1458" width="12.6640625" bestFit="1" customWidth="1"/>
    <col min="1459" max="1459" width="10.21875" bestFit="1" customWidth="1"/>
    <col min="1460" max="1460" width="9.77734375" bestFit="1" customWidth="1"/>
    <col min="1461" max="1461" width="9.6640625" bestFit="1" customWidth="1"/>
    <col min="1462" max="1462" width="10.109375" bestFit="1" customWidth="1"/>
    <col min="1463" max="1463" width="9.6640625" bestFit="1" customWidth="1"/>
    <col min="1464" max="1464" width="9.109375" bestFit="1" customWidth="1"/>
    <col min="1465" max="1465" width="14.109375" bestFit="1" customWidth="1"/>
    <col min="1466" max="1466" width="18.88671875" bestFit="1" customWidth="1"/>
    <col min="1467" max="1467" width="16.21875" bestFit="1" customWidth="1"/>
    <col min="1468" max="1468" width="15.88671875" bestFit="1" customWidth="1"/>
    <col min="1469" max="1469" width="23.44140625" bestFit="1" customWidth="1"/>
    <col min="1470" max="1470" width="13.21875" bestFit="1" customWidth="1"/>
    <col min="1471" max="1471" width="17" bestFit="1" customWidth="1"/>
    <col min="1472" max="1472" width="14.6640625" bestFit="1" customWidth="1"/>
    <col min="1473" max="1473" width="11.77734375" bestFit="1" customWidth="1"/>
    <col min="1474" max="1474" width="11.88671875" bestFit="1" customWidth="1"/>
    <col min="1475" max="1475" width="10.109375" bestFit="1" customWidth="1"/>
    <col min="1476" max="1476" width="8" bestFit="1" customWidth="1"/>
    <col min="1477" max="1477" width="14.109375" bestFit="1" customWidth="1"/>
    <col min="1478" max="1478" width="11.77734375" bestFit="1" customWidth="1"/>
    <col min="1479" max="1479" width="12.44140625" bestFit="1" customWidth="1"/>
    <col min="1480" max="1480" width="9" bestFit="1" customWidth="1"/>
    <col min="1481" max="1481" width="10.33203125" bestFit="1" customWidth="1"/>
    <col min="1482" max="1482" width="15.5546875" bestFit="1" customWidth="1"/>
    <col min="1483" max="1483" width="16.5546875" bestFit="1" customWidth="1"/>
    <col min="1484" max="1484" width="8.6640625" bestFit="1" customWidth="1"/>
    <col min="1486" max="1486" width="16.33203125" bestFit="1" customWidth="1"/>
    <col min="1487" max="1487" width="19" bestFit="1" customWidth="1"/>
    <col min="1488" max="1488" width="15.88671875" bestFit="1" customWidth="1"/>
    <col min="1489" max="1489" width="17.44140625" bestFit="1" customWidth="1"/>
    <col min="1490" max="1490" width="19.44140625" bestFit="1" customWidth="1"/>
    <col min="1491" max="1491" width="13.33203125" bestFit="1" customWidth="1"/>
    <col min="1492" max="1492" width="15.109375" bestFit="1" customWidth="1"/>
    <col min="1493" max="1493" width="10.33203125" bestFit="1" customWidth="1"/>
    <col min="1494" max="1494" width="14.109375" bestFit="1" customWidth="1"/>
    <col min="1495" max="1495" width="16" bestFit="1" customWidth="1"/>
    <col min="1496" max="1496" width="12.88671875" bestFit="1" customWidth="1"/>
    <col min="1497" max="1497" width="10.33203125" bestFit="1" customWidth="1"/>
    <col min="1498" max="1498" width="11.6640625" bestFit="1" customWidth="1"/>
    <col min="1499" max="1499" width="25.5546875" bestFit="1" customWidth="1"/>
    <col min="1500" max="1500" width="11.77734375" bestFit="1" customWidth="1"/>
    <col min="1501" max="1501" width="26" bestFit="1" customWidth="1"/>
    <col min="1502" max="1502" width="11.6640625" bestFit="1" customWidth="1"/>
    <col min="1503" max="1503" width="9.33203125" bestFit="1" customWidth="1"/>
    <col min="1504" max="1504" width="8.77734375" bestFit="1" customWidth="1"/>
    <col min="1505" max="1505" width="9.5546875" bestFit="1" customWidth="1"/>
    <col min="1506" max="1506" width="18.6640625" bestFit="1" customWidth="1"/>
    <col min="1507" max="1507" width="12.77734375" bestFit="1" customWidth="1"/>
    <col min="1508" max="1508" width="10.44140625" bestFit="1" customWidth="1"/>
    <col min="1509" max="1509" width="11.6640625" bestFit="1" customWidth="1"/>
    <col min="1510" max="1510" width="10.6640625" bestFit="1" customWidth="1"/>
    <col min="1511" max="1511" width="11.6640625" bestFit="1" customWidth="1"/>
    <col min="1512" max="1512" width="16.88671875" bestFit="1" customWidth="1"/>
    <col min="1513" max="1513" width="16.109375" bestFit="1" customWidth="1"/>
    <col min="1514" max="1514" width="9.77734375" bestFit="1" customWidth="1"/>
    <col min="1515" max="1515" width="16.77734375" bestFit="1" customWidth="1"/>
    <col min="1516" max="1516" width="18.44140625" bestFit="1" customWidth="1"/>
    <col min="1517" max="1517" width="11" bestFit="1" customWidth="1"/>
    <col min="1518" max="1518" width="8.33203125" bestFit="1" customWidth="1"/>
    <col min="1519" max="1519" width="15.44140625" bestFit="1" customWidth="1"/>
    <col min="1520" max="1520" width="7.21875" bestFit="1" customWidth="1"/>
    <col min="1521" max="1521" width="11.77734375" bestFit="1" customWidth="1"/>
    <col min="1522" max="1522" width="8.44140625" bestFit="1" customWidth="1"/>
    <col min="1523" max="1523" width="17" bestFit="1" customWidth="1"/>
    <col min="1524" max="1524" width="11.5546875" bestFit="1" customWidth="1"/>
    <col min="1525" max="1525" width="35.21875" bestFit="1" customWidth="1"/>
    <col min="1526" max="1526" width="12.6640625" bestFit="1" customWidth="1"/>
    <col min="1527" max="1527" width="10.21875" bestFit="1" customWidth="1"/>
    <col min="1528" max="1528" width="14.109375" bestFit="1" customWidth="1"/>
    <col min="1529" max="1529" width="11" bestFit="1" customWidth="1"/>
    <col min="1530" max="1530" width="12.6640625" bestFit="1" customWidth="1"/>
    <col min="1531" max="1531" width="6.33203125" bestFit="1" customWidth="1"/>
    <col min="1532" max="1532" width="16.5546875" bestFit="1" customWidth="1"/>
    <col min="1533" max="1533" width="10.21875" bestFit="1" customWidth="1"/>
    <col min="1534" max="1534" width="8.109375" bestFit="1" customWidth="1"/>
    <col min="1535" max="1535" width="12.109375" bestFit="1" customWidth="1"/>
    <col min="1536" max="1536" width="12.33203125" bestFit="1" customWidth="1"/>
    <col min="1537" max="1537" width="10" bestFit="1" customWidth="1"/>
    <col min="1538" max="1538" width="14.88671875" bestFit="1" customWidth="1"/>
    <col min="1539" max="1539" width="18" bestFit="1" customWidth="1"/>
    <col min="1540" max="1540" width="23.5546875" bestFit="1" customWidth="1"/>
    <col min="1541" max="1541" width="13.33203125" bestFit="1" customWidth="1"/>
    <col min="1542" max="1543" width="14.6640625" bestFit="1" customWidth="1"/>
    <col min="1544" max="1544" width="9" bestFit="1" customWidth="1"/>
    <col min="1545" max="1545" width="11.21875" bestFit="1" customWidth="1"/>
    <col min="1546" max="1546" width="6.77734375" bestFit="1" customWidth="1"/>
    <col min="1547" max="1547" width="15" bestFit="1" customWidth="1"/>
    <col min="1548" max="1548" width="27.77734375" bestFit="1" customWidth="1"/>
    <col min="1549" max="1549" width="23.88671875" bestFit="1" customWidth="1"/>
    <col min="1550" max="1550" width="11.33203125" bestFit="1" customWidth="1"/>
    <col min="1551" max="1551" width="7.109375" bestFit="1" customWidth="1"/>
    <col min="1552" max="1552" width="5.21875" bestFit="1" customWidth="1"/>
    <col min="1553" max="1553" width="17.6640625" bestFit="1" customWidth="1"/>
    <col min="1554" max="1554" width="15" bestFit="1" customWidth="1"/>
    <col min="1555" max="1555" width="6.88671875" bestFit="1" customWidth="1"/>
    <col min="1556" max="1556" width="10.109375" bestFit="1" customWidth="1"/>
    <col min="1557" max="1557" width="24.44140625" bestFit="1" customWidth="1"/>
    <col min="1558" max="1558" width="18.109375" bestFit="1" customWidth="1"/>
    <col min="1559" max="1559" width="26.6640625" bestFit="1" customWidth="1"/>
    <col min="1560" max="1560" width="30.6640625" bestFit="1" customWidth="1"/>
    <col min="1561" max="1561" width="30.5546875" bestFit="1" customWidth="1"/>
    <col min="1562" max="1562" width="15" bestFit="1" customWidth="1"/>
    <col min="1563" max="1563" width="4.77734375" bestFit="1" customWidth="1"/>
    <col min="1564" max="1564" width="9.5546875" bestFit="1" customWidth="1"/>
    <col min="1565" max="1565" width="29" bestFit="1" customWidth="1"/>
    <col min="1566" max="1566" width="28.33203125" bestFit="1" customWidth="1"/>
    <col min="1567" max="1567" width="14.109375" bestFit="1" customWidth="1"/>
    <col min="1568" max="1568" width="8.21875" bestFit="1" customWidth="1"/>
    <col min="1569" max="1569" width="9.5546875" bestFit="1" customWidth="1"/>
    <col min="1570" max="1570" width="23.109375" bestFit="1" customWidth="1"/>
    <col min="1571" max="1571" width="9.44140625" bestFit="1" customWidth="1"/>
    <col min="1572" max="1572" width="17" bestFit="1" customWidth="1"/>
    <col min="1573" max="1573" width="12.77734375" bestFit="1" customWidth="1"/>
    <col min="1574" max="1574" width="5.44140625" bestFit="1" customWidth="1"/>
    <col min="1575" max="1575" width="18.21875" bestFit="1" customWidth="1"/>
    <col min="1576" max="1576" width="8.33203125" bestFit="1" customWidth="1"/>
    <col min="1577" max="1577" width="12" bestFit="1" customWidth="1"/>
    <col min="1578" max="1578" width="25.109375" bestFit="1" customWidth="1"/>
    <col min="1579" max="1579" width="8.44140625" bestFit="1" customWidth="1"/>
    <col min="1580" max="1580" width="12.5546875" bestFit="1" customWidth="1"/>
    <col min="1581" max="1581" width="9.109375" bestFit="1" customWidth="1"/>
    <col min="1582" max="1582" width="16" bestFit="1" customWidth="1"/>
    <col min="1583" max="1583" width="20.6640625" bestFit="1" customWidth="1"/>
    <col min="1584" max="1584" width="9.6640625" bestFit="1" customWidth="1"/>
    <col min="1585" max="1585" width="13.21875" bestFit="1" customWidth="1"/>
    <col min="1586" max="1586" width="9.77734375" bestFit="1" customWidth="1"/>
    <col min="1587" max="1587" width="10.33203125" bestFit="1" customWidth="1"/>
    <col min="1588" max="1588" width="12.44140625" bestFit="1" customWidth="1"/>
    <col min="1589" max="1589" width="11.109375" bestFit="1" customWidth="1"/>
    <col min="1590" max="1590" width="17.44140625" bestFit="1" customWidth="1"/>
    <col min="1591" max="1591" width="22.109375" bestFit="1" customWidth="1"/>
    <col min="1592" max="1592" width="8.5546875" bestFit="1" customWidth="1"/>
    <col min="1593" max="1593" width="10.6640625" bestFit="1" customWidth="1"/>
    <col min="1594" max="1594" width="8.6640625" bestFit="1" customWidth="1"/>
    <col min="1595" max="1595" width="17.33203125" bestFit="1" customWidth="1"/>
    <col min="1596" max="1596" width="4.6640625" bestFit="1" customWidth="1"/>
    <col min="1598" max="1598" width="32.6640625" bestFit="1" customWidth="1"/>
    <col min="1599" max="1599" width="16" bestFit="1" customWidth="1"/>
    <col min="1600" max="1600" width="15.5546875" bestFit="1" customWidth="1"/>
    <col min="1601" max="1601" width="16.44140625" bestFit="1" customWidth="1"/>
    <col min="1602" max="1602" width="13.44140625" bestFit="1" customWidth="1"/>
    <col min="1603" max="1603" width="12.6640625" bestFit="1" customWidth="1"/>
    <col min="1604" max="1604" width="13.21875" bestFit="1" customWidth="1"/>
    <col min="1605" max="1605" width="13.33203125" bestFit="1" customWidth="1"/>
    <col min="1606" max="1606" width="28.77734375" bestFit="1" customWidth="1"/>
    <col min="1607" max="1607" width="7.77734375" bestFit="1" customWidth="1"/>
    <col min="1608" max="1608" width="6.77734375" bestFit="1" customWidth="1"/>
    <col min="1609" max="1609" width="8.44140625" bestFit="1" customWidth="1"/>
    <col min="1610" max="1610" width="7.6640625" bestFit="1" customWidth="1"/>
    <col min="1611" max="1611" width="7.21875" bestFit="1" customWidth="1"/>
    <col min="1612" max="1612" width="15.88671875" bestFit="1" customWidth="1"/>
    <col min="1613" max="1613" width="11.21875" bestFit="1" customWidth="1"/>
    <col min="1614" max="1614" width="19.6640625" bestFit="1" customWidth="1"/>
    <col min="1615" max="1615" width="9" bestFit="1" customWidth="1"/>
    <col min="1616" max="1616" width="7.44140625" bestFit="1" customWidth="1"/>
    <col min="1617" max="1617" width="7.21875" bestFit="1" customWidth="1"/>
    <col min="1618" max="1618" width="16" bestFit="1" customWidth="1"/>
    <col min="1619" max="1619" width="12.5546875" bestFit="1" customWidth="1"/>
    <col min="1620" max="1620" width="12.77734375" bestFit="1" customWidth="1"/>
    <col min="1621" max="1621" width="12" bestFit="1" customWidth="1"/>
    <col min="1622" max="1622" width="61.33203125" bestFit="1" customWidth="1"/>
    <col min="1623" max="1623" width="22.5546875" bestFit="1" customWidth="1"/>
    <col min="1624" max="1624" width="12.109375" bestFit="1" customWidth="1"/>
    <col min="1625" max="1625" width="10.88671875" bestFit="1" customWidth="1"/>
    <col min="1626" max="1626" width="14.88671875" bestFit="1" customWidth="1"/>
    <col min="1627" max="1627" width="31.5546875" bestFit="1" customWidth="1"/>
    <col min="1628" max="1628" width="32.109375" bestFit="1" customWidth="1"/>
    <col min="1629" max="1629" width="5.88671875" bestFit="1" customWidth="1"/>
    <col min="1630" max="1630" width="9.77734375" bestFit="1" customWidth="1"/>
    <col min="1631" max="1631" width="5.33203125" bestFit="1" customWidth="1"/>
    <col min="1632" max="1632" width="25.44140625" bestFit="1" customWidth="1"/>
    <col min="1633" max="1633" width="10" bestFit="1" customWidth="1"/>
    <col min="1634" max="1634" width="13.109375" bestFit="1" customWidth="1"/>
    <col min="1635" max="1635" width="13.33203125" bestFit="1" customWidth="1"/>
    <col min="1636" max="1636" width="14.77734375" bestFit="1" customWidth="1"/>
    <col min="1637" max="1637" width="11.6640625" bestFit="1" customWidth="1"/>
    <col min="1638" max="1638" width="11.77734375" bestFit="1" customWidth="1"/>
    <col min="1639" max="1639" width="6" bestFit="1" customWidth="1"/>
    <col min="1640" max="1640" width="25.21875" bestFit="1" customWidth="1"/>
    <col min="1641" max="1641" width="11.44140625" bestFit="1" customWidth="1"/>
    <col min="1642" max="1642" width="14.33203125" bestFit="1" customWidth="1"/>
    <col min="1643" max="1643" width="12.21875" bestFit="1" customWidth="1"/>
    <col min="1644" max="1644" width="10.88671875" bestFit="1" customWidth="1"/>
    <col min="1645" max="1645" width="13.6640625" bestFit="1" customWidth="1"/>
    <col min="1646" max="1646" width="8.21875" bestFit="1" customWidth="1"/>
    <col min="1647" max="1647" width="10.33203125" bestFit="1" customWidth="1"/>
    <col min="1648" max="1648" width="13.88671875" bestFit="1" customWidth="1"/>
    <col min="1649" max="1649" width="9.5546875" bestFit="1" customWidth="1"/>
    <col min="1650" max="1650" width="11.33203125" bestFit="1" customWidth="1"/>
    <col min="1651" max="1651" width="9.88671875" bestFit="1" customWidth="1"/>
    <col min="1652" max="1652" width="20" bestFit="1" customWidth="1"/>
    <col min="1653" max="1653" width="16" bestFit="1" customWidth="1"/>
    <col min="1654" max="1654" width="7.44140625" bestFit="1" customWidth="1"/>
    <col min="1655" max="1655" width="11.77734375" bestFit="1" customWidth="1"/>
    <col min="1656" max="1656" width="13.44140625" bestFit="1" customWidth="1"/>
    <col min="1657" max="1657" width="23.5546875" bestFit="1" customWidth="1"/>
    <col min="1658" max="1658" width="8.5546875" bestFit="1" customWidth="1"/>
    <col min="1659" max="1659" width="13.44140625" bestFit="1" customWidth="1"/>
    <col min="1660" max="1660" width="7.44140625" bestFit="1" customWidth="1"/>
    <col min="1661" max="1661" width="6.77734375" bestFit="1" customWidth="1"/>
    <col min="1662" max="1662" width="20.88671875" bestFit="1" customWidth="1"/>
    <col min="1663" max="1663" width="11.88671875" bestFit="1" customWidth="1"/>
    <col min="1664" max="1664" width="18.21875" bestFit="1" customWidth="1"/>
    <col min="1665" max="1665" width="8.77734375" bestFit="1" customWidth="1"/>
    <col min="1666" max="1666" width="11.44140625" bestFit="1" customWidth="1"/>
    <col min="1667" max="1667" width="11.77734375" bestFit="1" customWidth="1"/>
    <col min="1668" max="1668" width="18.6640625" bestFit="1" customWidth="1"/>
    <col min="1669" max="1669" width="12.109375" bestFit="1" customWidth="1"/>
    <col min="1670" max="1670" width="11.33203125" bestFit="1" customWidth="1"/>
    <col min="1671" max="1671" width="12.88671875" bestFit="1" customWidth="1"/>
    <col min="1672" max="1672" width="10.77734375" bestFit="1" customWidth="1"/>
    <col min="1673" max="1673" width="8.21875" bestFit="1" customWidth="1"/>
    <col min="1674" max="1674" width="10.109375" bestFit="1" customWidth="1"/>
    <col min="1675" max="1675" width="7.44140625" bestFit="1" customWidth="1"/>
    <col min="1676" max="1676" width="11.5546875" bestFit="1" customWidth="1"/>
    <col min="1677" max="1677" width="6.109375" bestFit="1" customWidth="1"/>
    <col min="1678" max="1678" width="12.88671875" bestFit="1" customWidth="1"/>
    <col min="1679" max="1679" width="12.21875" bestFit="1" customWidth="1"/>
    <col min="1681" max="1681" width="5.33203125" bestFit="1" customWidth="1"/>
    <col min="1682" max="1682" width="10.21875" bestFit="1" customWidth="1"/>
    <col min="1683" max="1683" width="13.21875" bestFit="1" customWidth="1"/>
    <col min="1684" max="1684" width="6.33203125" bestFit="1" customWidth="1"/>
    <col min="1685" max="1685" width="15.88671875" bestFit="1" customWidth="1"/>
    <col min="1686" max="1686" width="13.88671875" bestFit="1" customWidth="1"/>
    <col min="1687" max="1687" width="18" bestFit="1" customWidth="1"/>
    <col min="1688" max="1688" width="9.33203125" bestFit="1" customWidth="1"/>
    <col min="1689" max="1689" width="19.21875" bestFit="1" customWidth="1"/>
    <col min="1690" max="1690" width="13.5546875" bestFit="1" customWidth="1"/>
    <col min="1691" max="1691" width="16" bestFit="1" customWidth="1"/>
    <col min="1692" max="1692" width="8.6640625" bestFit="1" customWidth="1"/>
    <col min="1693" max="1693" width="10.6640625" bestFit="1" customWidth="1"/>
    <col min="1694" max="1694" width="40.21875" bestFit="1" customWidth="1"/>
    <col min="1695" max="1695" width="19.88671875" bestFit="1" customWidth="1"/>
    <col min="1696" max="1696" width="14.33203125" bestFit="1" customWidth="1"/>
    <col min="1697" max="1697" width="8.44140625" bestFit="1" customWidth="1"/>
    <col min="1698" max="1698" width="11.109375" bestFit="1" customWidth="1"/>
    <col min="1699" max="1699" width="5.77734375" bestFit="1" customWidth="1"/>
    <col min="1700" max="1700" width="16.5546875" bestFit="1" customWidth="1"/>
    <col min="1701" max="1701" width="18.6640625" bestFit="1" customWidth="1"/>
    <col min="1702" max="1702" width="37.44140625" bestFit="1" customWidth="1"/>
    <col min="1703" max="1703" width="7" bestFit="1" customWidth="1"/>
    <col min="1704" max="1704" width="5.21875" bestFit="1" customWidth="1"/>
    <col min="1705" max="1705" width="17.77734375" bestFit="1" customWidth="1"/>
    <col min="1706" max="1706" width="7.44140625" bestFit="1" customWidth="1"/>
    <col min="1707" max="1707" width="16.21875" bestFit="1" customWidth="1"/>
    <col min="1708" max="1708" width="6.77734375" bestFit="1" customWidth="1"/>
    <col min="1709" max="1709" width="8.5546875" bestFit="1" customWidth="1"/>
    <col min="1710" max="1710" width="5.88671875" bestFit="1" customWidth="1"/>
    <col min="1711" max="1711" width="10.77734375" bestFit="1" customWidth="1"/>
    <col min="1712" max="1712" width="21" bestFit="1" customWidth="1"/>
    <col min="1713" max="1713" width="8.6640625" bestFit="1" customWidth="1"/>
    <col min="1714" max="1714" width="12.6640625" bestFit="1" customWidth="1"/>
    <col min="1716" max="1716" width="17" bestFit="1" customWidth="1"/>
    <col min="1717" max="1717" width="10.21875" bestFit="1" customWidth="1"/>
    <col min="1718" max="1718" width="15.44140625" bestFit="1" customWidth="1"/>
    <col min="1719" max="1719" width="6.21875" bestFit="1" customWidth="1"/>
    <col min="1720" max="1720" width="10.44140625" bestFit="1" customWidth="1"/>
    <col min="1721" max="1721" width="10.109375" bestFit="1" customWidth="1"/>
    <col min="1722" max="1722" width="19.109375" bestFit="1" customWidth="1"/>
    <col min="1723" max="1723" width="11.77734375" bestFit="1" customWidth="1"/>
    <col min="1724" max="1724" width="9.109375" bestFit="1" customWidth="1"/>
    <col min="1725" max="1725" width="3.109375" bestFit="1" customWidth="1"/>
    <col min="1726" max="1726" width="20.6640625" bestFit="1" customWidth="1"/>
    <col min="1727" max="1727" width="7.33203125" bestFit="1" customWidth="1"/>
    <col min="1728" max="1728" width="8.21875" bestFit="1" customWidth="1"/>
    <col min="1729" max="1729" width="5.77734375" bestFit="1" customWidth="1"/>
    <col min="1730" max="1730" width="19.6640625" bestFit="1" customWidth="1"/>
    <col min="1731" max="1731" width="32.33203125" bestFit="1" customWidth="1"/>
    <col min="1732" max="1732" width="16.44140625" bestFit="1" customWidth="1"/>
    <col min="1733" max="1733" width="13.6640625" bestFit="1" customWidth="1"/>
    <col min="1734" max="1734" width="9.33203125" bestFit="1" customWidth="1"/>
    <col min="1735" max="1735" width="15" bestFit="1" customWidth="1"/>
    <col min="1736" max="1736" width="12.44140625" bestFit="1" customWidth="1"/>
    <col min="1737" max="1737" width="16" bestFit="1" customWidth="1"/>
    <col min="1738" max="1738" width="15.5546875" bestFit="1" customWidth="1"/>
    <col min="1739" max="1739" width="4.6640625" bestFit="1" customWidth="1"/>
    <col min="1740" max="1740" width="12.88671875" bestFit="1" customWidth="1"/>
    <col min="1741" max="1741" width="8.6640625" bestFit="1" customWidth="1"/>
    <col min="1742" max="1742" width="18.88671875" bestFit="1" customWidth="1"/>
    <col min="1744" max="1744" width="10.44140625" bestFit="1" customWidth="1"/>
    <col min="1745" max="1746" width="15.88671875" bestFit="1" customWidth="1"/>
    <col min="1747" max="1747" width="17.33203125" bestFit="1" customWidth="1"/>
    <col min="1748" max="1748" width="12.21875" bestFit="1" customWidth="1"/>
    <col min="1749" max="1749" width="11.5546875" bestFit="1" customWidth="1"/>
    <col min="1750" max="1750" width="8.6640625" bestFit="1" customWidth="1"/>
    <col min="1751" max="1751" width="10.109375" bestFit="1" customWidth="1"/>
    <col min="1752" max="1752" width="7.77734375" bestFit="1" customWidth="1"/>
    <col min="1753" max="1753" width="14.33203125" bestFit="1" customWidth="1"/>
    <col min="1754" max="1754" width="6.88671875" bestFit="1" customWidth="1"/>
    <col min="1755" max="1755" width="10.88671875" bestFit="1" customWidth="1"/>
    <col min="1756" max="1756" width="5.109375" bestFit="1" customWidth="1"/>
    <col min="1757" max="1757" width="8.33203125" bestFit="1" customWidth="1"/>
    <col min="1758" max="1758" width="3.109375" bestFit="1" customWidth="1"/>
    <col min="1759" max="1759" width="10.5546875" bestFit="1" customWidth="1"/>
    <col min="1760" max="1760" width="10.44140625" bestFit="1" customWidth="1"/>
    <col min="1761" max="1761" width="8.77734375" bestFit="1" customWidth="1"/>
    <col min="1762" max="1762" width="22.5546875" bestFit="1" customWidth="1"/>
    <col min="1763" max="1763" width="12.77734375" bestFit="1" customWidth="1"/>
    <col min="1764" max="1764" width="13.33203125" bestFit="1" customWidth="1"/>
    <col min="1765" max="1765" width="18.109375" bestFit="1" customWidth="1"/>
    <col min="1766" max="1766" width="5" bestFit="1" customWidth="1"/>
    <col min="1767" max="1767" width="23" bestFit="1" customWidth="1"/>
    <col min="1768" max="1768" width="7.5546875" bestFit="1" customWidth="1"/>
    <col min="1769" max="1769" width="6.33203125" bestFit="1" customWidth="1"/>
    <col min="1770" max="1770" width="15.44140625" bestFit="1" customWidth="1"/>
    <col min="1771" max="1771" width="14.21875" bestFit="1" customWidth="1"/>
    <col min="1772" max="1772" width="19.77734375" bestFit="1" customWidth="1"/>
    <col min="1773" max="1773" width="9.77734375" bestFit="1" customWidth="1"/>
    <col min="1774" max="1774" width="14.21875" bestFit="1" customWidth="1"/>
    <col min="1775" max="1776" width="10.33203125" bestFit="1" customWidth="1"/>
    <col min="1777" max="1777" width="15.88671875" bestFit="1" customWidth="1"/>
    <col min="1778" max="1778" width="11.6640625" bestFit="1" customWidth="1"/>
    <col min="1779" max="1779" width="18" bestFit="1" customWidth="1"/>
    <col min="1780" max="1780" width="12.44140625" bestFit="1" customWidth="1"/>
    <col min="1781" max="1781" width="11.5546875" bestFit="1" customWidth="1"/>
    <col min="1782" max="1782" width="19.109375" bestFit="1" customWidth="1"/>
    <col min="1783" max="1783" width="6.5546875" bestFit="1" customWidth="1"/>
    <col min="1784" max="1784" width="16.88671875" bestFit="1" customWidth="1"/>
    <col min="1785" max="1785" width="10.88671875" bestFit="1" customWidth="1"/>
    <col min="1786" max="1786" width="16.33203125" bestFit="1" customWidth="1"/>
    <col min="1787" max="1787" width="7.109375" bestFit="1" customWidth="1"/>
    <col min="1788" max="1788" width="6.88671875" bestFit="1" customWidth="1"/>
    <col min="1789" max="1789" width="11" bestFit="1" customWidth="1"/>
    <col min="1790" max="1790" width="12.44140625" bestFit="1" customWidth="1"/>
    <col min="1791" max="1791" width="9.21875" bestFit="1" customWidth="1"/>
    <col min="1792" max="1792" width="10.77734375" bestFit="1" customWidth="1"/>
    <col min="1793" max="1793" width="4.77734375" bestFit="1" customWidth="1"/>
    <col min="1794" max="1794" width="4.6640625" bestFit="1" customWidth="1"/>
    <col min="1795" max="1795" width="9.88671875" bestFit="1" customWidth="1"/>
    <col min="1796" max="1796" width="6.5546875" bestFit="1" customWidth="1"/>
    <col min="1797" max="1797" width="10.77734375" bestFit="1" customWidth="1"/>
    <col min="1798" max="1798" width="6.5546875" bestFit="1" customWidth="1"/>
    <col min="1799" max="1799" width="6.21875" bestFit="1" customWidth="1"/>
    <col min="1800" max="1800" width="12.6640625" bestFit="1" customWidth="1"/>
    <col min="1801" max="1801" width="13.88671875" bestFit="1" customWidth="1"/>
    <col min="1802" max="1802" width="18.33203125" bestFit="1" customWidth="1"/>
    <col min="1803" max="1803" width="16" bestFit="1" customWidth="1"/>
    <col min="1804" max="1804" width="20.5546875" bestFit="1" customWidth="1"/>
    <col min="1805" max="1805" width="18.5546875" bestFit="1" customWidth="1"/>
    <col min="1806" max="1806" width="4.5546875" bestFit="1" customWidth="1"/>
    <col min="1807" max="1807" width="14.77734375" bestFit="1" customWidth="1"/>
    <col min="1808" max="1808" width="19.44140625" bestFit="1" customWidth="1"/>
    <col min="1809" max="1809" width="21.88671875" bestFit="1" customWidth="1"/>
    <col min="1810" max="1810" width="19.44140625" bestFit="1" customWidth="1"/>
    <col min="1811" max="1811" width="11" bestFit="1" customWidth="1"/>
    <col min="1812" max="1812" width="12.109375" bestFit="1" customWidth="1"/>
    <col min="1813" max="1813" width="32.21875" bestFit="1" customWidth="1"/>
    <col min="1814" max="1814" width="15.77734375" bestFit="1" customWidth="1"/>
    <col min="1815" max="1815" width="11.33203125" bestFit="1" customWidth="1"/>
    <col min="1816" max="1816" width="6.33203125" bestFit="1" customWidth="1"/>
    <col min="1817" max="1817" width="6.6640625" bestFit="1" customWidth="1"/>
    <col min="1818" max="1818" width="6.77734375" bestFit="1" customWidth="1"/>
    <col min="1819" max="1819" width="12.88671875" bestFit="1" customWidth="1"/>
    <col min="1820" max="1820" width="12.6640625" bestFit="1" customWidth="1"/>
    <col min="1821" max="1821" width="7.88671875" bestFit="1" customWidth="1"/>
    <col min="1822" max="1822" width="12.5546875" bestFit="1" customWidth="1"/>
    <col min="1823" max="1823" width="30" bestFit="1" customWidth="1"/>
    <col min="1824" max="1824" width="15.88671875" bestFit="1" customWidth="1"/>
    <col min="1825" max="1825" width="23.88671875" bestFit="1" customWidth="1"/>
    <col min="1826" max="1826" width="12.33203125" bestFit="1" customWidth="1"/>
    <col min="1827" max="1827" width="24.88671875" bestFit="1" customWidth="1"/>
    <col min="1828" max="1828" width="7.109375" bestFit="1" customWidth="1"/>
    <col min="1830" max="1830" width="24.33203125" bestFit="1" customWidth="1"/>
    <col min="1831" max="1831" width="15.33203125" bestFit="1" customWidth="1"/>
    <col min="1832" max="1832" width="21.88671875" bestFit="1" customWidth="1"/>
    <col min="1833" max="1833" width="14.109375" bestFit="1" customWidth="1"/>
    <col min="1834" max="1834" width="22.44140625" bestFit="1" customWidth="1"/>
    <col min="1835" max="1835" width="14.88671875" bestFit="1" customWidth="1"/>
    <col min="1836" max="1836" width="21.33203125" bestFit="1" customWidth="1"/>
    <col min="1837" max="1837" width="14.21875" bestFit="1" customWidth="1"/>
    <col min="1838" max="1838" width="21.6640625" bestFit="1" customWidth="1"/>
    <col min="1839" max="1839" width="16.6640625" bestFit="1" customWidth="1"/>
    <col min="1840" max="1840" width="19.21875" bestFit="1" customWidth="1"/>
    <col min="1841" max="1841" width="10.5546875" bestFit="1" customWidth="1"/>
    <col min="1842" max="1842" width="4" bestFit="1" customWidth="1"/>
    <col min="1843" max="1843" width="8.6640625" bestFit="1" customWidth="1"/>
    <col min="1844" max="1844" width="10.109375" bestFit="1" customWidth="1"/>
    <col min="1845" max="1845" width="15.88671875" bestFit="1" customWidth="1"/>
    <col min="1846" max="1846" width="5.109375" bestFit="1" customWidth="1"/>
    <col min="1847" max="1847" width="8.6640625" bestFit="1" customWidth="1"/>
    <col min="1848" max="1848" width="10.21875" bestFit="1" customWidth="1"/>
    <col min="1849" max="1849" width="8.77734375" bestFit="1" customWidth="1"/>
    <col min="1850" max="1850" width="13.88671875" bestFit="1" customWidth="1"/>
    <col min="1851" max="1851" width="16.6640625" bestFit="1" customWidth="1"/>
    <col min="1852" max="1852" width="8.21875" bestFit="1" customWidth="1"/>
    <col min="1853" max="1853" width="4.109375" bestFit="1" customWidth="1"/>
    <col min="1854" max="1854" width="10.5546875" bestFit="1" customWidth="1"/>
    <col min="1855" max="1855" width="11.109375" bestFit="1" customWidth="1"/>
    <col min="1856" max="1856" width="20.5546875" bestFit="1" customWidth="1"/>
    <col min="1857" max="1857" width="19.77734375" bestFit="1" customWidth="1"/>
    <col min="1858" max="1858" width="7.109375" bestFit="1" customWidth="1"/>
    <col min="1859" max="1859" width="35" bestFit="1" customWidth="1"/>
    <col min="1860" max="1860" width="8.77734375" bestFit="1" customWidth="1"/>
    <col min="1861" max="1861" width="8" bestFit="1" customWidth="1"/>
    <col min="1862" max="1862" width="13.21875" bestFit="1" customWidth="1"/>
    <col min="1863" max="1863" width="6.88671875" bestFit="1" customWidth="1"/>
    <col min="1864" max="1864" width="20.5546875" bestFit="1" customWidth="1"/>
    <col min="1865" max="1865" width="11" bestFit="1" customWidth="1"/>
    <col min="1866" max="1866" width="16.21875" bestFit="1" customWidth="1"/>
    <col min="1867" max="1867" width="16.33203125" bestFit="1" customWidth="1"/>
    <col min="1868" max="1868" width="29.5546875" bestFit="1" customWidth="1"/>
    <col min="1869" max="1869" width="10.5546875" bestFit="1" customWidth="1"/>
    <col min="1870" max="1870" width="12" bestFit="1" customWidth="1"/>
    <col min="1871" max="1871" width="12.109375" bestFit="1" customWidth="1"/>
    <col min="1872" max="1872" width="16.6640625" bestFit="1" customWidth="1"/>
    <col min="1873" max="1873" width="15.21875" bestFit="1" customWidth="1"/>
    <col min="1874" max="1874" width="10.6640625" bestFit="1" customWidth="1"/>
    <col min="1875" max="1875" width="15.44140625" bestFit="1" customWidth="1"/>
    <col min="1876" max="1876" width="10.21875" bestFit="1" customWidth="1"/>
    <col min="1877" max="1877" width="3.77734375" bestFit="1" customWidth="1"/>
    <col min="1878" max="1878" width="4.77734375" bestFit="1" customWidth="1"/>
    <col min="1879" max="1879" width="8.109375" bestFit="1" customWidth="1"/>
    <col min="1880" max="1880" width="10.6640625" bestFit="1" customWidth="1"/>
    <col min="1881" max="1881" width="9" bestFit="1" customWidth="1"/>
    <col min="1882" max="1882" width="15.109375" bestFit="1" customWidth="1"/>
    <col min="1883" max="1883" width="9.5546875" bestFit="1" customWidth="1"/>
    <col min="1884" max="1884" width="19.33203125" bestFit="1" customWidth="1"/>
    <col min="1885" max="1885" width="16.33203125" bestFit="1" customWidth="1"/>
    <col min="1886" max="1886" width="6.109375" bestFit="1" customWidth="1"/>
    <col min="1887" max="1887" width="11.44140625" bestFit="1" customWidth="1"/>
    <col min="1888" max="1888" width="12.5546875" bestFit="1" customWidth="1"/>
    <col min="1889" max="1889" width="5.6640625" bestFit="1" customWidth="1"/>
    <col min="1890" max="1890" width="14.44140625" bestFit="1" customWidth="1"/>
    <col min="1891" max="1891" width="7.88671875" bestFit="1" customWidth="1"/>
    <col min="1892" max="1892" width="9" bestFit="1" customWidth="1"/>
    <col min="1893" max="1893" width="18.21875" bestFit="1" customWidth="1"/>
    <col min="1894" max="1894" width="12.44140625" bestFit="1" customWidth="1"/>
    <col min="1895" max="1895" width="30.44140625" bestFit="1" customWidth="1"/>
    <col min="1896" max="1896" width="35.33203125" bestFit="1" customWidth="1"/>
    <col min="1897" max="1897" width="38" bestFit="1" customWidth="1"/>
    <col min="1898" max="1898" width="12.77734375" bestFit="1" customWidth="1"/>
    <col min="1899" max="1899" width="15.109375" bestFit="1" customWidth="1"/>
    <col min="1900" max="1900" width="11.77734375" bestFit="1" customWidth="1"/>
    <col min="1901" max="1901" width="14.5546875" bestFit="1" customWidth="1"/>
    <col min="1902" max="1902" width="38.33203125" bestFit="1" customWidth="1"/>
    <col min="1903" max="1903" width="24.33203125" bestFit="1" customWidth="1"/>
    <col min="1904" max="1904" width="16.6640625" bestFit="1" customWidth="1"/>
    <col min="1905" max="1905" width="20.21875" bestFit="1" customWidth="1"/>
    <col min="1906" max="1907" width="17.21875" bestFit="1" customWidth="1"/>
    <col min="1908" max="1908" width="5.5546875" bestFit="1" customWidth="1"/>
    <col min="1909" max="1909" width="7.88671875" bestFit="1" customWidth="1"/>
    <col min="1910" max="1910" width="12.5546875" bestFit="1" customWidth="1"/>
    <col min="1911" max="1911" width="14" bestFit="1" customWidth="1"/>
    <col min="1912" max="1912" width="33.33203125" bestFit="1" customWidth="1"/>
    <col min="1913" max="1913" width="8.33203125" bestFit="1" customWidth="1"/>
    <col min="1914" max="1914" width="9" bestFit="1" customWidth="1"/>
    <col min="1915" max="1915" width="10.77734375" bestFit="1" customWidth="1"/>
    <col min="1916" max="1916" width="25.77734375" bestFit="1" customWidth="1"/>
    <col min="1917" max="1917" width="6.21875" bestFit="1" customWidth="1"/>
    <col min="1918" max="1918" width="9.109375" bestFit="1" customWidth="1"/>
    <col min="1919" max="1919" width="7.109375" bestFit="1" customWidth="1"/>
    <col min="1920" max="1920" width="19.109375" bestFit="1" customWidth="1"/>
    <col min="1921" max="1921" width="14" bestFit="1" customWidth="1"/>
    <col min="1922" max="1922" width="11.21875" bestFit="1" customWidth="1"/>
    <col min="1923" max="1923" width="11.88671875" bestFit="1" customWidth="1"/>
    <col min="1924" max="1924" width="12.6640625" bestFit="1" customWidth="1"/>
    <col min="1925" max="1925" width="11.109375" bestFit="1" customWidth="1"/>
    <col min="1926" max="1926" width="16.109375" bestFit="1" customWidth="1"/>
    <col min="1927" max="1927" width="21.5546875" bestFit="1" customWidth="1"/>
    <col min="1928" max="1928" width="11.109375" bestFit="1" customWidth="1"/>
    <col min="1929" max="1929" width="5.5546875" bestFit="1" customWidth="1"/>
    <col min="1930" max="1930" width="4.6640625" bestFit="1" customWidth="1"/>
    <col min="1931" max="1931" width="26.109375" bestFit="1" customWidth="1"/>
    <col min="1932" max="1932" width="16.33203125" bestFit="1" customWidth="1"/>
    <col min="1933" max="1933" width="11.109375" bestFit="1" customWidth="1"/>
    <col min="1934" max="1934" width="8" bestFit="1" customWidth="1"/>
    <col min="1935" max="1935" width="5.5546875" bestFit="1" customWidth="1"/>
    <col min="1936" max="1936" width="11.5546875" bestFit="1" customWidth="1"/>
    <col min="1937" max="1937" width="5" bestFit="1" customWidth="1"/>
    <col min="1938" max="1938" width="16" bestFit="1" customWidth="1"/>
    <col min="1939" max="1939" width="5.5546875" bestFit="1" customWidth="1"/>
    <col min="1940" max="1940" width="17.44140625" bestFit="1" customWidth="1"/>
    <col min="1941" max="1941" width="12.88671875" bestFit="1" customWidth="1"/>
    <col min="1942" max="1942" width="6.88671875" bestFit="1" customWidth="1"/>
    <col min="1943" max="1943" width="9.44140625" bestFit="1" customWidth="1"/>
    <col min="1944" max="1944" width="25.77734375" bestFit="1" customWidth="1"/>
    <col min="1945" max="1945" width="19.77734375" bestFit="1" customWidth="1"/>
    <col min="1946" max="1946" width="10.21875" bestFit="1" customWidth="1"/>
    <col min="1947" max="1947" width="14" bestFit="1" customWidth="1"/>
    <col min="1948" max="1948" width="14.77734375" bestFit="1" customWidth="1"/>
    <col min="1949" max="1949" width="12.33203125" bestFit="1" customWidth="1"/>
    <col min="1950" max="1950" width="17.21875" bestFit="1" customWidth="1"/>
    <col min="1951" max="1951" width="16.33203125" bestFit="1" customWidth="1"/>
    <col min="1952" max="1952" width="18.21875" bestFit="1" customWidth="1"/>
    <col min="1953" max="1953" width="17.44140625" bestFit="1" customWidth="1"/>
    <col min="1954" max="1954" width="9.33203125" bestFit="1" customWidth="1"/>
    <col min="1955" max="1955" width="7.5546875" bestFit="1" customWidth="1"/>
    <col min="1956" max="1956" width="12" bestFit="1" customWidth="1"/>
    <col min="1957" max="1957" width="20.33203125" bestFit="1" customWidth="1"/>
    <col min="1958" max="1958" width="4.77734375" bestFit="1" customWidth="1"/>
    <col min="1959" max="1959" width="12.33203125" bestFit="1" customWidth="1"/>
    <col min="1960" max="1960" width="15.109375" bestFit="1" customWidth="1"/>
    <col min="1961" max="1963" width="16.44140625" bestFit="1" customWidth="1"/>
    <col min="1964" max="1964" width="27.77734375" bestFit="1" customWidth="1"/>
    <col min="1965" max="1965" width="12.77734375" bestFit="1" customWidth="1"/>
    <col min="1966" max="1966" width="14.44140625" bestFit="1" customWidth="1"/>
    <col min="1967" max="1967" width="11.21875" bestFit="1" customWidth="1"/>
    <col min="1968" max="1968" width="15.109375" bestFit="1" customWidth="1"/>
    <col min="1969" max="1969" width="12.44140625" bestFit="1" customWidth="1"/>
    <col min="1970" max="1970" width="16.109375" bestFit="1" customWidth="1"/>
    <col min="1971" max="1971" width="10.5546875" bestFit="1" customWidth="1"/>
    <col min="1973" max="1973" width="14.5546875" bestFit="1" customWidth="1"/>
    <col min="1974" max="1974" width="12.44140625" bestFit="1" customWidth="1"/>
    <col min="1975" max="1975" width="11.6640625" bestFit="1" customWidth="1"/>
    <col min="1976" max="1976" width="8.6640625" bestFit="1" customWidth="1"/>
    <col min="1977" max="1977" width="6.6640625" bestFit="1" customWidth="1"/>
    <col min="1978" max="1978" width="7.88671875" bestFit="1" customWidth="1"/>
    <col min="1979" max="1979" width="8.5546875" bestFit="1" customWidth="1"/>
    <col min="1980" max="1980" width="9.77734375" bestFit="1" customWidth="1"/>
    <col min="1981" max="1981" width="9.109375" bestFit="1" customWidth="1"/>
    <col min="1982" max="1982" width="9.77734375" bestFit="1" customWidth="1"/>
    <col min="1983" max="1983" width="7.6640625" bestFit="1" customWidth="1"/>
    <col min="1984" max="1984" width="9.88671875" bestFit="1" customWidth="1"/>
    <col min="1985" max="1985" width="12.5546875" bestFit="1" customWidth="1"/>
    <col min="1986" max="1986" width="10.77734375" bestFit="1" customWidth="1"/>
    <col min="1987" max="1987" width="7.88671875" bestFit="1" customWidth="1"/>
    <col min="1988" max="1988" width="10.33203125" bestFit="1" customWidth="1"/>
    <col min="1989" max="1989" width="8.5546875" bestFit="1" customWidth="1"/>
    <col min="1990" max="1990" width="13.33203125" bestFit="1" customWidth="1"/>
    <col min="1991" max="1991" width="10.109375" bestFit="1" customWidth="1"/>
    <col min="1992" max="1992" width="8.5546875" bestFit="1" customWidth="1"/>
    <col min="1993" max="1993" width="8.6640625" bestFit="1" customWidth="1"/>
    <col min="1994" max="1994" width="8.5546875" bestFit="1" customWidth="1"/>
    <col min="1995" max="1995" width="11.21875" bestFit="1" customWidth="1"/>
    <col min="1996" max="1996" width="20.109375" bestFit="1" customWidth="1"/>
    <col min="1997" max="1998" width="13.44140625" bestFit="1" customWidth="1"/>
    <col min="1999" max="1999" width="17.33203125" bestFit="1" customWidth="1"/>
    <col min="2000" max="2000" width="9.5546875" bestFit="1" customWidth="1"/>
    <col min="2001" max="2001" width="10.5546875" bestFit="1" customWidth="1"/>
    <col min="2002" max="2002" width="9.77734375" bestFit="1" customWidth="1"/>
    <col min="2004" max="2004" width="8.21875" bestFit="1" customWidth="1"/>
    <col min="2005" max="2005" width="4.6640625" bestFit="1" customWidth="1"/>
    <col min="2006" max="2006" width="13.44140625" bestFit="1" customWidth="1"/>
    <col min="2007" max="2007" width="11.21875" bestFit="1" customWidth="1"/>
    <col min="2008" max="2008" width="6.21875" bestFit="1" customWidth="1"/>
    <col min="2009" max="2009" width="10.77734375" bestFit="1" customWidth="1"/>
    <col min="2010" max="2010" width="6.109375" bestFit="1" customWidth="1"/>
    <col min="2011" max="2011" width="5.6640625" bestFit="1" customWidth="1"/>
    <col min="2012" max="2012" width="17.77734375" bestFit="1" customWidth="1"/>
    <col min="2013" max="2013" width="19.109375" bestFit="1" customWidth="1"/>
    <col min="2014" max="2014" width="17.6640625" bestFit="1" customWidth="1"/>
    <col min="2015" max="2015" width="9.33203125" bestFit="1" customWidth="1"/>
    <col min="2016" max="2016" width="7.44140625" bestFit="1" customWidth="1"/>
    <col min="2017" max="2017" width="7" bestFit="1" customWidth="1"/>
    <col min="2018" max="2018" width="6.88671875" bestFit="1" customWidth="1"/>
    <col min="2019" max="2019" width="18.21875" bestFit="1" customWidth="1"/>
    <col min="2020" max="2020" width="20.44140625" bestFit="1" customWidth="1"/>
    <col min="2021" max="2021" width="6.5546875" bestFit="1" customWidth="1"/>
    <col min="2022" max="2022" width="16.77734375" bestFit="1" customWidth="1"/>
    <col min="2023" max="2023" width="7.44140625" bestFit="1" customWidth="1"/>
    <col min="2024" max="2024" width="5.5546875" bestFit="1" customWidth="1"/>
    <col min="2025" max="2025" width="12.21875" bestFit="1" customWidth="1"/>
    <col min="2026" max="2026" width="13.5546875" bestFit="1" customWidth="1"/>
    <col min="2027" max="2027" width="7.33203125" bestFit="1" customWidth="1"/>
    <col min="2028" max="2028" width="5.88671875" bestFit="1" customWidth="1"/>
    <col min="2029" max="2029" width="6.109375" bestFit="1" customWidth="1"/>
    <col min="2031" max="2031" width="11.21875" bestFit="1" customWidth="1"/>
    <col min="2032" max="2032" width="10.21875" bestFit="1" customWidth="1"/>
    <col min="2033" max="2033" width="11.6640625" bestFit="1" customWidth="1"/>
    <col min="2034" max="2034" width="9.109375" bestFit="1" customWidth="1"/>
    <col min="2035" max="2035" width="20.33203125" bestFit="1" customWidth="1"/>
    <col min="2036" max="2036" width="15.21875" bestFit="1" customWidth="1"/>
    <col min="2037" max="2037" width="15" bestFit="1" customWidth="1"/>
    <col min="2038" max="2038" width="10" bestFit="1" customWidth="1"/>
    <col min="2039" max="2039" width="18.21875" bestFit="1" customWidth="1"/>
    <col min="2040" max="2040" width="15.5546875" bestFit="1" customWidth="1"/>
    <col min="2041" max="2041" width="17.33203125" bestFit="1" customWidth="1"/>
    <col min="2042" max="2042" width="10.88671875" bestFit="1" customWidth="1"/>
    <col min="2043" max="2043" width="19.88671875" bestFit="1" customWidth="1"/>
    <col min="2044" max="2044" width="16" bestFit="1" customWidth="1"/>
    <col min="2045" max="2045" width="12.6640625" bestFit="1" customWidth="1"/>
    <col min="2046" max="2046" width="16.21875" bestFit="1" customWidth="1"/>
    <col min="2047" max="2047" width="14.5546875" bestFit="1" customWidth="1"/>
    <col min="2048" max="2048" width="11.88671875" bestFit="1" customWidth="1"/>
    <col min="2049" max="2049" width="13.44140625" bestFit="1" customWidth="1"/>
    <col min="2050" max="2050" width="12.44140625" bestFit="1" customWidth="1"/>
    <col min="2051" max="2051" width="10.77734375" bestFit="1" customWidth="1"/>
    <col min="2052" max="2052" width="22.21875" bestFit="1" customWidth="1"/>
    <col min="2053" max="2053" width="10.21875" bestFit="1" customWidth="1"/>
    <col min="2054" max="2054" width="12.33203125" bestFit="1" customWidth="1"/>
    <col min="2055" max="2055" width="19.109375" bestFit="1" customWidth="1"/>
    <col min="2056" max="2056" width="7.77734375" bestFit="1" customWidth="1"/>
    <col min="2057" max="2057" width="35.88671875" bestFit="1" customWidth="1"/>
    <col min="2058" max="2058" width="12" bestFit="1" customWidth="1"/>
    <col min="2059" max="2059" width="15.5546875" bestFit="1" customWidth="1"/>
    <col min="2060" max="2060" width="9.33203125" bestFit="1" customWidth="1"/>
    <col min="2061" max="2061" width="10.6640625" bestFit="1" customWidth="1"/>
    <col min="2062" max="2062" width="24.88671875" bestFit="1" customWidth="1"/>
    <col min="2063" max="2063" width="10.21875" bestFit="1" customWidth="1"/>
    <col min="2064" max="2064" width="6.6640625" bestFit="1" customWidth="1"/>
    <col min="2065" max="2065" width="8" bestFit="1" customWidth="1"/>
    <col min="2066" max="2066" width="6.33203125" bestFit="1" customWidth="1"/>
    <col min="2067" max="2067" width="7.5546875" bestFit="1" customWidth="1"/>
    <col min="2068" max="2068" width="10.21875" bestFit="1" customWidth="1"/>
    <col min="2069" max="2069" width="5.6640625" bestFit="1" customWidth="1"/>
    <col min="2070" max="2070" width="13.44140625" bestFit="1" customWidth="1"/>
    <col min="2071" max="2071" width="13.6640625" bestFit="1" customWidth="1"/>
    <col min="2072" max="2072" width="16.6640625" bestFit="1" customWidth="1"/>
    <col min="2073" max="2073" width="6.88671875" bestFit="1" customWidth="1"/>
    <col min="2074" max="2074" width="16.88671875" bestFit="1" customWidth="1"/>
    <col min="2075" max="2075" width="7.77734375" bestFit="1" customWidth="1"/>
    <col min="2076" max="2076" width="12.109375" bestFit="1" customWidth="1"/>
    <col min="2077" max="2077" width="9.77734375" bestFit="1" customWidth="1"/>
    <col min="2078" max="2078" width="17.88671875" bestFit="1" customWidth="1"/>
    <col min="2079" max="2079" width="14.44140625" bestFit="1" customWidth="1"/>
    <col min="2080" max="2080" width="30.6640625" bestFit="1" customWidth="1"/>
    <col min="2081" max="2081" width="8.21875" bestFit="1" customWidth="1"/>
    <col min="2082" max="2082" width="16.33203125" bestFit="1" customWidth="1"/>
    <col min="2083" max="2083" width="9.21875" bestFit="1" customWidth="1"/>
    <col min="2084" max="2084" width="28.88671875" bestFit="1" customWidth="1"/>
    <col min="2085" max="2085" width="20.88671875" bestFit="1" customWidth="1"/>
    <col min="2086" max="2086" width="15" bestFit="1" customWidth="1"/>
    <col min="2087" max="2087" width="8.21875" bestFit="1" customWidth="1"/>
    <col min="2088" max="2088" width="7.88671875" bestFit="1" customWidth="1"/>
    <col min="2089" max="2089" width="10.44140625" bestFit="1" customWidth="1"/>
    <col min="2090" max="2090" width="9.6640625" bestFit="1" customWidth="1"/>
    <col min="2091" max="2091" width="5.5546875" bestFit="1" customWidth="1"/>
    <col min="2092" max="2092" width="11.6640625" bestFit="1" customWidth="1"/>
    <col min="2093" max="2093" width="5.33203125" bestFit="1" customWidth="1"/>
    <col min="2094" max="2094" width="14.88671875" bestFit="1" customWidth="1"/>
    <col min="2095" max="2095" width="16.33203125" bestFit="1" customWidth="1"/>
    <col min="2096" max="2096" width="13.33203125" bestFit="1" customWidth="1"/>
    <col min="2097" max="2097" width="18.5546875" bestFit="1" customWidth="1"/>
    <col min="2098" max="2098" width="19.21875" bestFit="1" customWidth="1"/>
    <col min="2099" max="2099" width="29.5546875" bestFit="1" customWidth="1"/>
    <col min="2100" max="2100" width="32.77734375" bestFit="1" customWidth="1"/>
    <col min="2101" max="2101" width="40.5546875" bestFit="1" customWidth="1"/>
    <col min="2102" max="2102" width="28" bestFit="1" customWidth="1"/>
    <col min="2103" max="2103" width="28.6640625" bestFit="1" customWidth="1"/>
    <col min="2104" max="2104" width="19.33203125" bestFit="1" customWidth="1"/>
    <col min="2105" max="2105" width="18.44140625" bestFit="1" customWidth="1"/>
    <col min="2106" max="2106" width="16.88671875" bestFit="1" customWidth="1"/>
    <col min="2107" max="2107" width="10.5546875" bestFit="1" customWidth="1"/>
    <col min="2108" max="2108" width="15.77734375" bestFit="1" customWidth="1"/>
    <col min="2109" max="2109" width="11.77734375" bestFit="1" customWidth="1"/>
    <col min="2110" max="2110" width="17.77734375" bestFit="1" customWidth="1"/>
    <col min="2111" max="2111" width="9.109375" bestFit="1" customWidth="1"/>
    <col min="2112" max="2112" width="17" bestFit="1" customWidth="1"/>
    <col min="2113" max="2113" width="18.109375" bestFit="1" customWidth="1"/>
    <col min="2114" max="2114" width="11.6640625" bestFit="1" customWidth="1"/>
    <col min="2115" max="2115" width="19.44140625" bestFit="1" customWidth="1"/>
    <col min="2116" max="2116" width="10.6640625" bestFit="1" customWidth="1"/>
    <col min="2117" max="2117" width="6.5546875" bestFit="1" customWidth="1"/>
    <col min="2118" max="2118" width="8" bestFit="1" customWidth="1"/>
    <col min="2119" max="2119" width="11.109375" bestFit="1" customWidth="1"/>
    <col min="2120" max="2120" width="14.77734375" bestFit="1" customWidth="1"/>
    <col min="2121" max="2121" width="10.33203125" bestFit="1" customWidth="1"/>
    <col min="2122" max="2122" width="14.88671875" bestFit="1" customWidth="1"/>
    <col min="2123" max="2123" width="15.44140625" bestFit="1" customWidth="1"/>
    <col min="2124" max="2124" width="7.88671875" bestFit="1" customWidth="1"/>
    <col min="2125" max="2125" width="19.6640625" bestFit="1" customWidth="1"/>
    <col min="2126" max="2126" width="15.33203125" bestFit="1" customWidth="1"/>
    <col min="2127" max="2127" width="10.5546875" bestFit="1" customWidth="1"/>
    <col min="2128" max="2128" width="12.109375" bestFit="1" customWidth="1"/>
    <col min="2129" max="2129" width="12" bestFit="1" customWidth="1"/>
    <col min="2130" max="2130" width="34.5546875" bestFit="1" customWidth="1"/>
    <col min="2131" max="2131" width="5.21875" bestFit="1" customWidth="1"/>
    <col min="2132" max="2132" width="8.44140625" bestFit="1" customWidth="1"/>
    <col min="2133" max="2133" width="14.6640625" bestFit="1" customWidth="1"/>
    <col min="2134" max="2134" width="4.5546875" bestFit="1" customWidth="1"/>
    <col min="2135" max="2135" width="8" bestFit="1" customWidth="1"/>
    <col min="2136" max="2136" width="17.21875" bestFit="1" customWidth="1"/>
    <col min="2137" max="2137" width="22.21875" bestFit="1" customWidth="1"/>
    <col min="2138" max="2138" width="11.88671875" bestFit="1" customWidth="1"/>
    <col min="2139" max="2139" width="8.21875" bestFit="1" customWidth="1"/>
    <col min="2140" max="2140" width="10.77734375" bestFit="1" customWidth="1"/>
    <col min="2141" max="2141" width="6.6640625" bestFit="1" customWidth="1"/>
    <col min="2142" max="2142" width="9.109375" bestFit="1" customWidth="1"/>
    <col min="2143" max="2143" width="7" bestFit="1" customWidth="1"/>
    <col min="2144" max="2144" width="12" bestFit="1" customWidth="1"/>
    <col min="2145" max="2145" width="16.109375" bestFit="1" customWidth="1"/>
    <col min="2146" max="2146" width="13.109375" bestFit="1" customWidth="1"/>
    <col min="2147" max="2147" width="14.21875" bestFit="1" customWidth="1"/>
    <col min="2148" max="2148" width="10.77734375" bestFit="1" customWidth="1"/>
    <col min="2149" max="2149" width="11.88671875" bestFit="1" customWidth="1"/>
    <col min="2150" max="2150" width="15.109375" bestFit="1" customWidth="1"/>
    <col min="2151" max="2151" width="7.77734375" bestFit="1" customWidth="1"/>
    <col min="2152" max="2152" width="24.6640625" bestFit="1" customWidth="1"/>
    <col min="2153" max="2153" width="15.44140625" bestFit="1" customWidth="1"/>
    <col min="2154" max="2154" width="20.5546875" bestFit="1" customWidth="1"/>
    <col min="2155" max="2155" width="7.6640625" bestFit="1" customWidth="1"/>
    <col min="2156" max="2156" width="10.88671875" bestFit="1" customWidth="1"/>
    <col min="2157" max="2157" width="6.77734375" bestFit="1" customWidth="1"/>
    <col min="2158" max="2159" width="17.44140625" bestFit="1" customWidth="1"/>
    <col min="2160" max="2160" width="7.44140625" bestFit="1" customWidth="1"/>
    <col min="2161" max="2161" width="11.44140625" bestFit="1" customWidth="1"/>
    <col min="2162" max="2162" width="9.21875" bestFit="1" customWidth="1"/>
    <col min="2163" max="2163" width="27.21875" bestFit="1" customWidth="1"/>
    <col min="2164" max="2164" width="5.5546875" bestFit="1" customWidth="1"/>
    <col min="2165" max="2165" width="9.5546875" bestFit="1" customWidth="1"/>
    <col min="2166" max="2166" width="9" bestFit="1" customWidth="1"/>
    <col min="2167" max="2167" width="8.44140625" bestFit="1" customWidth="1"/>
    <col min="2168" max="2168" width="18.44140625" bestFit="1" customWidth="1"/>
    <col min="2169" max="2169" width="9" bestFit="1" customWidth="1"/>
    <col min="2170" max="2170" width="7.33203125" bestFit="1" customWidth="1"/>
    <col min="2171" max="2171" width="9.77734375" bestFit="1" customWidth="1"/>
    <col min="2172" max="2172" width="18.109375" bestFit="1" customWidth="1"/>
    <col min="2173" max="2173" width="9.6640625" bestFit="1" customWidth="1"/>
    <col min="2174" max="2174" width="9.44140625" bestFit="1" customWidth="1"/>
    <col min="2175" max="2175" width="8.21875" bestFit="1" customWidth="1"/>
    <col min="2176" max="2176" width="19.109375" bestFit="1" customWidth="1"/>
    <col min="2177" max="2177" width="11" bestFit="1" customWidth="1"/>
    <col min="2178" max="2178" width="13.33203125" bestFit="1" customWidth="1"/>
    <col min="2179" max="2179" width="10.109375" bestFit="1" customWidth="1"/>
    <col min="2180" max="2180" width="7.6640625" bestFit="1" customWidth="1"/>
    <col min="2181" max="2181" width="7" bestFit="1" customWidth="1"/>
    <col min="2182" max="2182" width="5.88671875" bestFit="1" customWidth="1"/>
    <col min="2183" max="2183" width="9.5546875" bestFit="1" customWidth="1"/>
    <col min="2184" max="2184" width="29.77734375" bestFit="1" customWidth="1"/>
    <col min="2185" max="2185" width="18.33203125" bestFit="1" customWidth="1"/>
    <col min="2186" max="2186" width="15.44140625" bestFit="1" customWidth="1"/>
    <col min="2187" max="2187" width="26.5546875" bestFit="1" customWidth="1"/>
    <col min="2188" max="2188" width="10.6640625" bestFit="1" customWidth="1"/>
    <col min="2189" max="2189" width="27.88671875" bestFit="1" customWidth="1"/>
    <col min="2190" max="2190" width="10" bestFit="1" customWidth="1"/>
    <col min="2191" max="2191" width="12.109375" bestFit="1" customWidth="1"/>
    <col min="2192" max="2192" width="10.5546875" bestFit="1" customWidth="1"/>
    <col min="2193" max="2193" width="10.44140625" bestFit="1" customWidth="1"/>
    <col min="2194" max="2194" width="11.21875" bestFit="1" customWidth="1"/>
    <col min="2195" max="2195" width="12.109375" bestFit="1" customWidth="1"/>
    <col min="2196" max="2196" width="13.6640625" bestFit="1" customWidth="1"/>
    <col min="2197" max="2197" width="22.21875" bestFit="1" customWidth="1"/>
    <col min="2198" max="2198" width="13.109375" bestFit="1" customWidth="1"/>
    <col min="2199" max="2199" width="18.6640625" bestFit="1" customWidth="1"/>
    <col min="2200" max="2200" width="8.33203125" bestFit="1" customWidth="1"/>
    <col min="2201" max="2201" width="6.21875" bestFit="1" customWidth="1"/>
    <col min="2202" max="2202" width="4.88671875" bestFit="1" customWidth="1"/>
    <col min="2203" max="2203" width="9.21875" bestFit="1" customWidth="1"/>
    <col min="2204" max="2204" width="12.33203125" bestFit="1" customWidth="1"/>
    <col min="2205" max="2205" width="14.109375" bestFit="1" customWidth="1"/>
    <col min="2206" max="2206" width="11.88671875" bestFit="1" customWidth="1"/>
    <col min="2207" max="2207" width="5.44140625" bestFit="1" customWidth="1"/>
    <col min="2208" max="2208" width="20.33203125" bestFit="1" customWidth="1"/>
    <col min="2209" max="2209" width="14.5546875" bestFit="1" customWidth="1"/>
    <col min="2210" max="2210" width="7.77734375" bestFit="1" customWidth="1"/>
    <col min="2211" max="2211" width="23.44140625" bestFit="1" customWidth="1"/>
    <col min="2212" max="2212" width="8.5546875" bestFit="1" customWidth="1"/>
    <col min="2213" max="2213" width="27.5546875" bestFit="1" customWidth="1"/>
    <col min="2215" max="2215" width="5.6640625" bestFit="1" customWidth="1"/>
    <col min="2216" max="2216" width="16.77734375" bestFit="1" customWidth="1"/>
    <col min="2217" max="2217" width="17.6640625" bestFit="1" customWidth="1"/>
    <col min="2218" max="2218" width="6.44140625" bestFit="1" customWidth="1"/>
    <col min="2219" max="2219" width="6.109375" bestFit="1" customWidth="1"/>
    <col min="2220" max="2220" width="9.6640625" bestFit="1" customWidth="1"/>
    <col min="2221" max="2221" width="5.44140625" bestFit="1" customWidth="1"/>
    <col min="2222" max="2222" width="10" bestFit="1" customWidth="1"/>
    <col min="2223" max="2223" width="14.44140625" bestFit="1" customWidth="1"/>
    <col min="2224" max="2224" width="3.33203125" bestFit="1" customWidth="1"/>
    <col min="2225" max="2225" width="20.6640625" bestFit="1" customWidth="1"/>
    <col min="2226" max="2226" width="5" bestFit="1" customWidth="1"/>
    <col min="2227" max="2227" width="16.88671875" bestFit="1" customWidth="1"/>
    <col min="2228" max="2228" width="16.6640625" bestFit="1" customWidth="1"/>
    <col min="2229" max="2229" width="16.77734375" bestFit="1" customWidth="1"/>
    <col min="2230" max="2230" width="13.88671875" bestFit="1" customWidth="1"/>
    <col min="2231" max="2231" width="12.109375" bestFit="1" customWidth="1"/>
    <col min="2232" max="2232" width="16.6640625" bestFit="1" customWidth="1"/>
    <col min="2233" max="2233" width="8" bestFit="1" customWidth="1"/>
    <col min="2234" max="2234" width="12.33203125" bestFit="1" customWidth="1"/>
    <col min="2235" max="2235" width="22.88671875" bestFit="1" customWidth="1"/>
    <col min="2236" max="2236" width="25.6640625" bestFit="1" customWidth="1"/>
    <col min="2237" max="2237" width="15.33203125" bestFit="1" customWidth="1"/>
    <col min="2238" max="2238" width="12.44140625" bestFit="1" customWidth="1"/>
    <col min="2239" max="2239" width="12.21875" bestFit="1" customWidth="1"/>
    <col min="2240" max="2240" width="16.5546875" bestFit="1" customWidth="1"/>
    <col min="2241" max="2241" width="5" bestFit="1" customWidth="1"/>
    <col min="2242" max="2242" width="35.6640625" bestFit="1" customWidth="1"/>
    <col min="2243" max="2243" width="9.88671875" bestFit="1" customWidth="1"/>
    <col min="2244" max="2244" width="9.5546875" bestFit="1" customWidth="1"/>
    <col min="2245" max="2245" width="9.33203125" bestFit="1" customWidth="1"/>
    <col min="2246" max="2246" width="5.33203125" bestFit="1" customWidth="1"/>
    <col min="2247" max="2247" width="14.5546875" bestFit="1" customWidth="1"/>
    <col min="2248" max="2248" width="11.109375" bestFit="1" customWidth="1"/>
    <col min="2249" max="2249" width="8.77734375" bestFit="1" customWidth="1"/>
    <col min="2250" max="2250" width="17.21875" bestFit="1" customWidth="1"/>
    <col min="2251" max="2251" width="8.77734375" bestFit="1" customWidth="1"/>
    <col min="2252" max="2252" width="9.6640625" bestFit="1" customWidth="1"/>
    <col min="2253" max="2253" width="11.109375" bestFit="1" customWidth="1"/>
    <col min="2254" max="2254" width="14.33203125" bestFit="1" customWidth="1"/>
    <col min="2255" max="2255" width="15.33203125" bestFit="1" customWidth="1"/>
    <col min="2256" max="2256" width="20.44140625" bestFit="1" customWidth="1"/>
    <col min="2257" max="2257" width="24.109375" bestFit="1" customWidth="1"/>
    <col min="2258" max="2258" width="9.88671875" bestFit="1" customWidth="1"/>
    <col min="2259" max="2259" width="16" bestFit="1" customWidth="1"/>
    <col min="2260" max="2260" width="24" bestFit="1" customWidth="1"/>
    <col min="2261" max="2261" width="10" bestFit="1" customWidth="1"/>
    <col min="2262" max="2262" width="16.6640625" bestFit="1" customWidth="1"/>
    <col min="2263" max="2264" width="5.33203125" bestFit="1" customWidth="1"/>
    <col min="2265" max="2265" width="12" bestFit="1" customWidth="1"/>
    <col min="2266" max="2266" width="31" bestFit="1" customWidth="1"/>
    <col min="2267" max="2267" width="16.44140625" bestFit="1" customWidth="1"/>
    <col min="2268" max="2268" width="10" bestFit="1" customWidth="1"/>
    <col min="2269" max="2269" width="11.6640625" bestFit="1" customWidth="1"/>
    <col min="2270" max="2270" width="6.77734375" bestFit="1" customWidth="1"/>
    <col min="2271" max="2271" width="7.6640625" bestFit="1" customWidth="1"/>
    <col min="2272" max="2272" width="6.5546875" bestFit="1" customWidth="1"/>
    <col min="2273" max="2273" width="7.5546875" bestFit="1" customWidth="1"/>
    <col min="2274" max="2275" width="5.21875" bestFit="1" customWidth="1"/>
    <col min="2276" max="2276" width="15.6640625" bestFit="1" customWidth="1"/>
    <col min="2277" max="2277" width="13.88671875" bestFit="1" customWidth="1"/>
    <col min="2278" max="2278" width="12.5546875" bestFit="1" customWidth="1"/>
    <col min="2279" max="2279" width="10.44140625" bestFit="1" customWidth="1"/>
    <col min="2280" max="2280" width="12.5546875" bestFit="1" customWidth="1"/>
    <col min="2281" max="2281" width="8.77734375" bestFit="1" customWidth="1"/>
    <col min="2282" max="2282" width="13.5546875" bestFit="1" customWidth="1"/>
    <col min="2283" max="2283" width="16" bestFit="1" customWidth="1"/>
    <col min="2284" max="2284" width="13.88671875" bestFit="1" customWidth="1"/>
    <col min="2285" max="2285" width="7" bestFit="1" customWidth="1"/>
    <col min="2286" max="2286" width="8.21875" bestFit="1" customWidth="1"/>
    <col min="2287" max="2287" width="16.33203125" bestFit="1" customWidth="1"/>
    <col min="2288" max="2288" width="16.88671875" bestFit="1" customWidth="1"/>
    <col min="2289" max="2289" width="7.33203125" bestFit="1" customWidth="1"/>
    <col min="2290" max="2290" width="7" bestFit="1" customWidth="1"/>
    <col min="2291" max="2291" width="10.44140625" bestFit="1" customWidth="1"/>
    <col min="2292" max="2292" width="10.33203125" bestFit="1" customWidth="1"/>
    <col min="2293" max="2293" width="12.5546875" bestFit="1" customWidth="1"/>
    <col min="2294" max="2294" width="11.109375" bestFit="1" customWidth="1"/>
    <col min="2295" max="2295" width="20.21875" bestFit="1" customWidth="1"/>
    <col min="2296" max="2296" width="10.33203125" bestFit="1" customWidth="1"/>
    <col min="2297" max="2297" width="9.6640625" bestFit="1" customWidth="1"/>
    <col min="2298" max="2298" width="11.5546875" bestFit="1" customWidth="1"/>
    <col min="2299" max="2299" width="8.6640625" bestFit="1" customWidth="1"/>
    <col min="2300" max="2300" width="23.21875" bestFit="1" customWidth="1"/>
    <col min="2301" max="2301" width="5.6640625" bestFit="1" customWidth="1"/>
    <col min="2302" max="2302" width="41.88671875" bestFit="1" customWidth="1"/>
    <col min="2303" max="2303" width="12.44140625" bestFit="1" customWidth="1"/>
    <col min="2304" max="2304" width="9.77734375" bestFit="1" customWidth="1"/>
    <col min="2305" max="2305" width="5.6640625" bestFit="1" customWidth="1"/>
    <col min="2306" max="2306" width="10.5546875" bestFit="1" customWidth="1"/>
    <col min="2307" max="2307" width="6.44140625" bestFit="1" customWidth="1"/>
    <col min="2308" max="2308" width="13.5546875" bestFit="1" customWidth="1"/>
    <col min="2309" max="2309" width="17.6640625" bestFit="1" customWidth="1"/>
    <col min="2310" max="2310" width="13.5546875" bestFit="1" customWidth="1"/>
    <col min="2311" max="2311" width="9.88671875" bestFit="1" customWidth="1"/>
    <col min="2312" max="2312" width="11.21875" bestFit="1" customWidth="1"/>
    <col min="2313" max="2313" width="12.44140625" bestFit="1" customWidth="1"/>
    <col min="2314" max="2314" width="16.21875" bestFit="1" customWidth="1"/>
    <col min="2315" max="2315" width="14.88671875" bestFit="1" customWidth="1"/>
    <col min="2316" max="2316" width="20.6640625" bestFit="1" customWidth="1"/>
    <col min="2317" max="2317" width="25.77734375" bestFit="1" customWidth="1"/>
    <col min="2318" max="2318" width="12.5546875" bestFit="1" customWidth="1"/>
    <col min="2319" max="2319" width="10.109375" bestFit="1" customWidth="1"/>
    <col min="2320" max="2320" width="11.21875" bestFit="1" customWidth="1"/>
    <col min="2321" max="2321" width="17" bestFit="1" customWidth="1"/>
    <col min="2322" max="2322" width="15.21875" bestFit="1" customWidth="1"/>
    <col min="2323" max="2323" width="8.6640625" bestFit="1" customWidth="1"/>
    <col min="2324" max="2325" width="7.6640625" bestFit="1" customWidth="1"/>
    <col min="2326" max="2326" width="8.77734375" bestFit="1" customWidth="1"/>
    <col min="2327" max="2327" width="7.88671875" bestFit="1" customWidth="1"/>
    <col min="2328" max="2328" width="10.88671875" bestFit="1" customWidth="1"/>
    <col min="2329" max="2329" width="8.5546875" bestFit="1" customWidth="1"/>
    <col min="2330" max="2330" width="7.88671875" bestFit="1" customWidth="1"/>
    <col min="2331" max="2331" width="13.6640625" bestFit="1" customWidth="1"/>
    <col min="2332" max="2332" width="11.77734375" bestFit="1" customWidth="1"/>
    <col min="2333" max="2333" width="9.109375" bestFit="1" customWidth="1"/>
    <col min="2334" max="2334" width="10" bestFit="1" customWidth="1"/>
    <col min="2335" max="2335" width="14.77734375" bestFit="1" customWidth="1"/>
    <col min="2336" max="2336" width="10.5546875" bestFit="1" customWidth="1"/>
    <col min="2337" max="2337" width="13.21875" bestFit="1" customWidth="1"/>
    <col min="2338" max="2338" width="8.6640625" bestFit="1" customWidth="1"/>
    <col min="2339" max="2339" width="9.77734375" bestFit="1" customWidth="1"/>
    <col min="2340" max="2340" width="35.33203125" bestFit="1" customWidth="1"/>
    <col min="2341" max="2341" width="36.77734375" bestFit="1" customWidth="1"/>
    <col min="2342" max="2342" width="26.21875" bestFit="1" customWidth="1"/>
    <col min="2343" max="2343" width="11.21875" bestFit="1" customWidth="1"/>
    <col min="2344" max="2344" width="29.21875" bestFit="1" customWidth="1"/>
    <col min="2345" max="2345" width="21.5546875" bestFit="1" customWidth="1"/>
    <col min="2346" max="2346" width="33.21875" bestFit="1" customWidth="1"/>
    <col min="2347" max="2347" width="13.77734375" bestFit="1" customWidth="1"/>
    <col min="2348" max="2348" width="7.21875" bestFit="1" customWidth="1"/>
    <col min="2349" max="2349" width="9" bestFit="1" customWidth="1"/>
    <col min="2350" max="2350" width="10.77734375" bestFit="1" customWidth="1"/>
    <col min="2351" max="2351" width="8.33203125" bestFit="1" customWidth="1"/>
    <col min="2352" max="2352" width="13.44140625" bestFit="1" customWidth="1"/>
    <col min="2353" max="2353" width="9.21875" bestFit="1" customWidth="1"/>
    <col min="2354" max="2354" width="10.33203125" bestFit="1" customWidth="1"/>
    <col min="2355" max="2355" width="11.5546875" bestFit="1" customWidth="1"/>
    <col min="2356" max="2356" width="6.33203125" bestFit="1" customWidth="1"/>
    <col min="2357" max="2357" width="8.33203125" bestFit="1" customWidth="1"/>
    <col min="2358" max="2358" width="20.44140625" bestFit="1" customWidth="1"/>
    <col min="2359" max="2359" width="24.109375" bestFit="1" customWidth="1"/>
    <col min="2360" max="2360" width="8.5546875" bestFit="1" customWidth="1"/>
    <col min="2361" max="2361" width="14" bestFit="1" customWidth="1"/>
    <col min="2362" max="2362" width="27" bestFit="1" customWidth="1"/>
    <col min="2363" max="2363" width="15.88671875" bestFit="1" customWidth="1"/>
    <col min="2364" max="2364" width="9.88671875" bestFit="1" customWidth="1"/>
    <col min="2365" max="2365" width="15.21875" bestFit="1" customWidth="1"/>
    <col min="2366" max="2366" width="17.88671875" bestFit="1" customWidth="1"/>
    <col min="2367" max="2367" width="10.44140625" bestFit="1" customWidth="1"/>
    <col min="2368" max="2368" width="14.109375" bestFit="1" customWidth="1"/>
    <col min="2369" max="2369" width="13.6640625" bestFit="1" customWidth="1"/>
    <col min="2370" max="2370" width="12" bestFit="1" customWidth="1"/>
    <col min="2371" max="2371" width="15" bestFit="1" customWidth="1"/>
    <col min="2372" max="2372" width="10.6640625" bestFit="1" customWidth="1"/>
    <col min="2373" max="2373" width="9.5546875" bestFit="1" customWidth="1"/>
    <col min="2374" max="2374" width="9.109375" bestFit="1" customWidth="1"/>
    <col min="2375" max="2375" width="10.5546875" bestFit="1" customWidth="1"/>
    <col min="2376" max="2376" width="10.21875" bestFit="1" customWidth="1"/>
    <col min="2377" max="2377" width="8.33203125" bestFit="1" customWidth="1"/>
    <col min="2378" max="2378" width="10.77734375" bestFit="1" customWidth="1"/>
    <col min="2379" max="2379" width="12.109375" bestFit="1" customWidth="1"/>
    <col min="2380" max="2380" width="14.109375" bestFit="1" customWidth="1"/>
    <col min="2381" max="2381" width="9.109375" bestFit="1" customWidth="1"/>
    <col min="2382" max="2382" width="12.88671875" bestFit="1" customWidth="1"/>
    <col min="2383" max="2383" width="33" bestFit="1" customWidth="1"/>
    <col min="2384" max="2384" width="39.6640625" bestFit="1" customWidth="1"/>
    <col min="2385" max="2385" width="30.109375" bestFit="1" customWidth="1"/>
    <col min="2386" max="2386" width="13.44140625" bestFit="1" customWidth="1"/>
    <col min="2387" max="2387" width="16.33203125" bestFit="1" customWidth="1"/>
    <col min="2388" max="2388" width="22.5546875" bestFit="1" customWidth="1"/>
    <col min="2389" max="2389" width="11" bestFit="1" customWidth="1"/>
    <col min="2390" max="2390" width="34.6640625" bestFit="1" customWidth="1"/>
    <col min="2391" max="2392" width="37.44140625" bestFit="1" customWidth="1"/>
    <col min="2393" max="2393" width="29.33203125" bestFit="1" customWidth="1"/>
    <col min="2394" max="2394" width="32.88671875" bestFit="1" customWidth="1"/>
    <col min="2395" max="2395" width="35" bestFit="1" customWidth="1"/>
    <col min="2396" max="2396" width="34.6640625" bestFit="1" customWidth="1"/>
    <col min="2397" max="2397" width="31.88671875" bestFit="1" customWidth="1"/>
    <col min="2398" max="2398" width="11.21875" bestFit="1" customWidth="1"/>
    <col min="2399" max="2399" width="9.6640625" bestFit="1" customWidth="1"/>
    <col min="2400" max="2400" width="7.6640625" bestFit="1" customWidth="1"/>
    <col min="2401" max="2401" width="9.109375" bestFit="1" customWidth="1"/>
    <col min="2402" max="2402" width="18.5546875" bestFit="1" customWidth="1"/>
    <col min="2403" max="2403" width="7.21875" bestFit="1" customWidth="1"/>
    <col min="2404" max="2404" width="7.77734375" bestFit="1" customWidth="1"/>
    <col min="2405" max="2405" width="12" bestFit="1" customWidth="1"/>
    <col min="2406" max="2406" width="15.6640625" bestFit="1" customWidth="1"/>
    <col min="2407" max="2407" width="16.33203125" bestFit="1" customWidth="1"/>
    <col min="2408" max="2408" width="16.5546875" bestFit="1" customWidth="1"/>
    <col min="2409" max="2409" width="12.109375" bestFit="1" customWidth="1"/>
    <col min="2410" max="2410" width="10.77734375" bestFit="1" customWidth="1"/>
    <col min="2411" max="2411" width="14.88671875" bestFit="1" customWidth="1"/>
    <col min="2412" max="2412" width="12" bestFit="1" customWidth="1"/>
    <col min="2413" max="2413" width="14.109375" bestFit="1" customWidth="1"/>
    <col min="2414" max="2414" width="14.21875" bestFit="1" customWidth="1"/>
    <col min="2415" max="2415" width="16.44140625" bestFit="1" customWidth="1"/>
    <col min="2416" max="2416" width="12.109375" bestFit="1" customWidth="1"/>
    <col min="2417" max="2417" width="15.21875" bestFit="1" customWidth="1"/>
    <col min="2418" max="2418" width="10.77734375" bestFit="1" customWidth="1"/>
    <col min="2419" max="2419" width="15.44140625" bestFit="1" customWidth="1"/>
    <col min="2420" max="2420" width="15.5546875" bestFit="1" customWidth="1"/>
    <col min="2421" max="2421" width="13.109375" bestFit="1" customWidth="1"/>
    <col min="2422" max="2422" width="9.44140625" bestFit="1" customWidth="1"/>
    <col min="2423" max="2423" width="15.33203125" bestFit="1" customWidth="1"/>
    <col min="2424" max="2424" width="5" bestFit="1" customWidth="1"/>
    <col min="2425" max="2425" width="12.5546875" bestFit="1" customWidth="1"/>
    <col min="2426" max="2426" width="8.5546875" bestFit="1" customWidth="1"/>
    <col min="2427" max="2427" width="7.21875" bestFit="1" customWidth="1"/>
    <col min="2428" max="2428" width="13.5546875" bestFit="1" customWidth="1"/>
    <col min="2429" max="2429" width="15.44140625" bestFit="1" customWidth="1"/>
    <col min="2430" max="2430" width="14.109375" bestFit="1" customWidth="1"/>
    <col min="2431" max="2431" width="15.6640625" bestFit="1" customWidth="1"/>
    <col min="2432" max="2432" width="17.77734375" bestFit="1" customWidth="1"/>
    <col min="2433" max="2433" width="14.77734375" bestFit="1" customWidth="1"/>
    <col min="2434" max="2434" width="17.33203125" bestFit="1" customWidth="1"/>
    <col min="2435" max="2435" width="12.88671875" bestFit="1" customWidth="1"/>
    <col min="2436" max="2436" width="16.77734375" bestFit="1" customWidth="1"/>
    <col min="2437" max="2437" width="6.109375" bestFit="1" customWidth="1"/>
    <col min="2438" max="2438" width="12.44140625" bestFit="1" customWidth="1"/>
    <col min="2439" max="2439" width="31.5546875" bestFit="1" customWidth="1"/>
    <col min="2440" max="2440" width="22.77734375" bestFit="1" customWidth="1"/>
    <col min="2441" max="2441" width="11.21875" bestFit="1" customWidth="1"/>
    <col min="2442" max="2442" width="5.44140625" bestFit="1" customWidth="1"/>
    <col min="2443" max="2443" width="8.33203125" bestFit="1" customWidth="1"/>
    <col min="2444" max="2444" width="16" bestFit="1" customWidth="1"/>
    <col min="2445" max="2445" width="8.5546875" bestFit="1" customWidth="1"/>
    <col min="2446" max="2446" width="20.44140625" bestFit="1" customWidth="1"/>
    <col min="2447" max="2447" width="7.44140625" bestFit="1" customWidth="1"/>
    <col min="2448" max="2448" width="23.77734375" bestFit="1" customWidth="1"/>
    <col min="2449" max="2449" width="10.33203125" bestFit="1" customWidth="1"/>
    <col min="2450" max="2450" width="20.6640625" bestFit="1" customWidth="1"/>
    <col min="2451" max="2451" width="9.21875" bestFit="1" customWidth="1"/>
    <col min="2452" max="2452" width="22.88671875" bestFit="1" customWidth="1"/>
    <col min="2453" max="2453" width="18.21875" bestFit="1" customWidth="1"/>
    <col min="2454" max="2454" width="12.44140625" bestFit="1" customWidth="1"/>
    <col min="2455" max="2455" width="37.88671875" bestFit="1" customWidth="1"/>
    <col min="2456" max="2456" width="11.44140625" bestFit="1" customWidth="1"/>
    <col min="2457" max="2457" width="7.33203125" bestFit="1" customWidth="1"/>
    <col min="2458" max="2458" width="26.77734375" bestFit="1" customWidth="1"/>
    <col min="2459" max="2459" width="12.6640625" bestFit="1" customWidth="1"/>
    <col min="2460" max="2460" width="4" bestFit="1" customWidth="1"/>
    <col min="2461" max="2461" width="8.21875" bestFit="1" customWidth="1"/>
    <col min="2462" max="2462" width="17.6640625" bestFit="1" customWidth="1"/>
    <col min="2463" max="2463" width="18.77734375" bestFit="1" customWidth="1"/>
    <col min="2464" max="2464" width="8.44140625" bestFit="1" customWidth="1"/>
    <col min="2465" max="2465" width="19" bestFit="1" customWidth="1"/>
    <col min="2466" max="2466" width="19.44140625" bestFit="1" customWidth="1"/>
    <col min="2467" max="2467" width="12" bestFit="1" customWidth="1"/>
    <col min="2469" max="2469" width="9.88671875" bestFit="1" customWidth="1"/>
    <col min="2470" max="2470" width="5" bestFit="1" customWidth="1"/>
    <col min="2471" max="2471" width="16.77734375" bestFit="1" customWidth="1"/>
    <col min="2472" max="2472" width="11.77734375" bestFit="1" customWidth="1"/>
    <col min="2473" max="2473" width="22.6640625" bestFit="1" customWidth="1"/>
    <col min="2474" max="2474" width="6.88671875" bestFit="1" customWidth="1"/>
    <col min="2475" max="2475" width="8.33203125" bestFit="1" customWidth="1"/>
    <col min="2476" max="2476" width="7.44140625" bestFit="1" customWidth="1"/>
    <col min="2477" max="2477" width="13.6640625" bestFit="1" customWidth="1"/>
    <col min="2478" max="2478" width="13.5546875" bestFit="1" customWidth="1"/>
    <col min="2479" max="2479" width="12.88671875" bestFit="1" customWidth="1"/>
    <col min="2480" max="2480" width="9.21875" bestFit="1" customWidth="1"/>
    <col min="2481" max="2481" width="12.77734375" bestFit="1" customWidth="1"/>
    <col min="2482" max="2482" width="9.77734375" bestFit="1" customWidth="1"/>
    <col min="2483" max="2483" width="7.5546875" bestFit="1" customWidth="1"/>
    <col min="2484" max="2484" width="11.109375" bestFit="1" customWidth="1"/>
    <col min="2485" max="2485" width="11.44140625" bestFit="1" customWidth="1"/>
    <col min="2486" max="2486" width="9.88671875" bestFit="1" customWidth="1"/>
    <col min="2487" max="2487" width="10.44140625" bestFit="1" customWidth="1"/>
    <col min="2488" max="2488" width="8.109375" bestFit="1" customWidth="1"/>
    <col min="2489" max="2489" width="13.77734375" bestFit="1" customWidth="1"/>
    <col min="2490" max="2490" width="16.5546875" bestFit="1" customWidth="1"/>
    <col min="2491" max="2491" width="15" bestFit="1" customWidth="1"/>
    <col min="2492" max="2492" width="29.6640625" bestFit="1" customWidth="1"/>
    <col min="2493" max="2493" width="10.6640625" bestFit="1" customWidth="1"/>
    <col min="2494" max="2494" width="11.44140625" bestFit="1" customWidth="1"/>
    <col min="2495" max="2495" width="13.88671875" bestFit="1" customWidth="1"/>
    <col min="2496" max="2496" width="10.109375" bestFit="1" customWidth="1"/>
    <col min="2497" max="2497" width="25.44140625" bestFit="1" customWidth="1"/>
    <col min="2498" max="2498" width="18.88671875" bestFit="1" customWidth="1"/>
    <col min="2499" max="2499" width="28" bestFit="1" customWidth="1"/>
    <col min="2500" max="2500" width="9" bestFit="1" customWidth="1"/>
    <col min="2501" max="2501" width="22.77734375" bestFit="1" customWidth="1"/>
    <col min="2502" max="2502" width="10.44140625" bestFit="1" customWidth="1"/>
    <col min="2503" max="2503" width="5.5546875" bestFit="1" customWidth="1"/>
    <col min="2504" max="2504" width="9.5546875" bestFit="1" customWidth="1"/>
    <col min="2505" max="2505" width="7.21875" bestFit="1" customWidth="1"/>
    <col min="2506" max="2506" width="15.21875" bestFit="1" customWidth="1"/>
    <col min="2507" max="2507" width="17.88671875" bestFit="1" customWidth="1"/>
    <col min="2508" max="2508" width="11.5546875" bestFit="1" customWidth="1"/>
    <col min="2509" max="2509" width="5.44140625" bestFit="1" customWidth="1"/>
    <col min="2510" max="2510" width="5.77734375" bestFit="1" customWidth="1"/>
    <col min="2511" max="2511" width="10.5546875" bestFit="1" customWidth="1"/>
    <col min="2512" max="2512" width="18.5546875" bestFit="1" customWidth="1"/>
    <col min="2513" max="2513" width="16" bestFit="1" customWidth="1"/>
    <col min="2514" max="2514" width="13.5546875" bestFit="1" customWidth="1"/>
    <col min="2515" max="2515" width="15.6640625" bestFit="1" customWidth="1"/>
    <col min="2516" max="2516" width="8.5546875" bestFit="1" customWidth="1"/>
    <col min="2517" max="2517" width="14.109375" bestFit="1" customWidth="1"/>
    <col min="2518" max="2518" width="6" bestFit="1" customWidth="1"/>
    <col min="2519" max="2519" width="10.88671875" bestFit="1" customWidth="1"/>
    <col min="2520" max="2520" width="11" bestFit="1" customWidth="1"/>
    <col min="2521" max="2521" width="27" bestFit="1" customWidth="1"/>
    <col min="2522" max="2522" width="12.33203125" bestFit="1" customWidth="1"/>
    <col min="2523" max="2523" width="19.44140625" bestFit="1" customWidth="1"/>
    <col min="2524" max="2524" width="10.44140625" bestFit="1" customWidth="1"/>
    <col min="2525" max="2525" width="16.77734375" bestFit="1" customWidth="1"/>
    <col min="2526" max="2526" width="9.88671875" bestFit="1" customWidth="1"/>
    <col min="2527" max="2527" width="10.88671875" bestFit="1" customWidth="1"/>
    <col min="2528" max="2528" width="35.88671875" bestFit="1" customWidth="1"/>
    <col min="2529" max="2529" width="35.5546875" bestFit="1" customWidth="1"/>
    <col min="2530" max="2530" width="10" bestFit="1" customWidth="1"/>
    <col min="2531" max="2531" width="9.21875" bestFit="1" customWidth="1"/>
    <col min="2532" max="2532" width="6.21875" bestFit="1" customWidth="1"/>
    <col min="2533" max="2534" width="21" bestFit="1" customWidth="1"/>
    <col min="2535" max="2535" width="10.88671875" bestFit="1" customWidth="1"/>
    <col min="2536" max="2536" width="18.21875" bestFit="1" customWidth="1"/>
    <col min="2537" max="2537" width="16.109375" bestFit="1" customWidth="1"/>
    <col min="2538" max="2538" width="17.88671875" bestFit="1" customWidth="1"/>
    <col min="2539" max="2539" width="13.77734375" bestFit="1" customWidth="1"/>
    <col min="2540" max="2540" width="8.6640625" bestFit="1" customWidth="1"/>
    <col min="2541" max="2541" width="11.44140625" bestFit="1" customWidth="1"/>
    <col min="2542" max="2542" width="5.33203125" bestFit="1" customWidth="1"/>
    <col min="2543" max="2543" width="8.33203125" bestFit="1" customWidth="1"/>
    <col min="2544" max="2544" width="5" bestFit="1" customWidth="1"/>
    <col min="2545" max="2545" width="4.44140625" bestFit="1" customWidth="1"/>
    <col min="2546" max="2546" width="13.77734375" bestFit="1" customWidth="1"/>
    <col min="2547" max="2547" width="10.88671875" bestFit="1" customWidth="1"/>
    <col min="2548" max="2548" width="12" bestFit="1" customWidth="1"/>
    <col min="2549" max="2549" width="5.88671875" bestFit="1" customWidth="1"/>
    <col min="2550" max="2550" width="14.109375" bestFit="1" customWidth="1"/>
    <col min="2551" max="2551" width="15.44140625" bestFit="1" customWidth="1"/>
    <col min="2552" max="2552" width="18.109375" bestFit="1" customWidth="1"/>
    <col min="2553" max="2553" width="7.77734375" bestFit="1" customWidth="1"/>
    <col min="2554" max="2554" width="6.44140625" bestFit="1" customWidth="1"/>
    <col min="2555" max="2555" width="12.21875" bestFit="1" customWidth="1"/>
    <col min="2556" max="2556" width="7.88671875" bestFit="1" customWidth="1"/>
    <col min="2557" max="2557" width="17.77734375" bestFit="1" customWidth="1"/>
    <col min="2558" max="2558" width="8.109375" bestFit="1" customWidth="1"/>
    <col min="2559" max="2559" width="9.5546875" bestFit="1" customWidth="1"/>
    <col min="2560" max="2560" width="10.21875" bestFit="1" customWidth="1"/>
    <col min="2561" max="2561" width="7.5546875" bestFit="1" customWidth="1"/>
    <col min="2562" max="2562" width="9.6640625" bestFit="1" customWidth="1"/>
    <col min="2563" max="2563" width="18.109375" bestFit="1" customWidth="1"/>
    <col min="2564" max="2564" width="9.5546875" bestFit="1" customWidth="1"/>
    <col min="2565" max="2565" width="19.33203125" bestFit="1" customWidth="1"/>
    <col min="2566" max="2566" width="20.6640625" bestFit="1" customWidth="1"/>
    <col min="2567" max="2568" width="12.44140625" bestFit="1" customWidth="1"/>
    <col min="2569" max="2569" width="12.6640625" bestFit="1" customWidth="1"/>
    <col min="2570" max="2570" width="12.44140625" bestFit="1" customWidth="1"/>
    <col min="2571" max="2571" width="16.33203125" bestFit="1" customWidth="1"/>
    <col min="2572" max="2572" width="17.77734375" bestFit="1" customWidth="1"/>
    <col min="2573" max="2573" width="33.88671875" bestFit="1" customWidth="1"/>
    <col min="2574" max="2574" width="9.44140625" bestFit="1" customWidth="1"/>
    <col min="2575" max="2575" width="6.21875" bestFit="1" customWidth="1"/>
    <col min="2576" max="2576" width="11.5546875" bestFit="1" customWidth="1"/>
    <col min="2577" max="2577" width="25.44140625" bestFit="1" customWidth="1"/>
    <col min="2578" max="2578" width="22.77734375" bestFit="1" customWidth="1"/>
    <col min="2579" max="2579" width="19.77734375" bestFit="1" customWidth="1"/>
    <col min="2580" max="2580" width="14" bestFit="1" customWidth="1"/>
    <col min="2581" max="2581" width="13.44140625" bestFit="1" customWidth="1"/>
    <col min="2582" max="2582" width="20.44140625" bestFit="1" customWidth="1"/>
    <col min="2583" max="2583" width="14.44140625" bestFit="1" customWidth="1"/>
    <col min="2584" max="2584" width="19.5546875" bestFit="1" customWidth="1"/>
    <col min="2585" max="2585" width="15.88671875" bestFit="1" customWidth="1"/>
    <col min="2586" max="2586" width="16.6640625" bestFit="1" customWidth="1"/>
    <col min="2587" max="2587" width="12" bestFit="1" customWidth="1"/>
    <col min="2588" max="2588" width="19.5546875" bestFit="1" customWidth="1"/>
    <col min="2589" max="2589" width="10.88671875" bestFit="1" customWidth="1"/>
    <col min="2590" max="2591" width="12.21875" bestFit="1" customWidth="1"/>
    <col min="2592" max="2592" width="10.6640625" bestFit="1" customWidth="1"/>
    <col min="2593" max="2593" width="12.77734375" bestFit="1" customWidth="1"/>
    <col min="2594" max="2594" width="10.88671875" bestFit="1" customWidth="1"/>
    <col min="2595" max="2595" width="15.44140625" bestFit="1" customWidth="1"/>
    <col min="2596" max="2596" width="8.77734375" bestFit="1" customWidth="1"/>
    <col min="2597" max="2597" width="19.21875" bestFit="1" customWidth="1"/>
    <col min="2598" max="2598" width="13.33203125" bestFit="1" customWidth="1"/>
    <col min="2599" max="2599" width="27.6640625" bestFit="1" customWidth="1"/>
    <col min="2600" max="2600" width="27.5546875" bestFit="1" customWidth="1"/>
    <col min="2601" max="2601" width="19.88671875" bestFit="1" customWidth="1"/>
    <col min="2602" max="2602" width="16.109375" bestFit="1" customWidth="1"/>
    <col min="2603" max="2603" width="14.6640625" bestFit="1" customWidth="1"/>
    <col min="2604" max="2604" width="10.77734375" bestFit="1" customWidth="1"/>
    <col min="2605" max="2605" width="27.5546875" bestFit="1" customWidth="1"/>
    <col min="2606" max="2606" width="24.5546875" bestFit="1" customWidth="1"/>
    <col min="2607" max="2607" width="32.77734375" bestFit="1" customWidth="1"/>
    <col min="2608" max="2608" width="27" bestFit="1" customWidth="1"/>
    <col min="2609" max="2609" width="25.44140625" bestFit="1" customWidth="1"/>
    <col min="2610" max="2610" width="21.5546875" bestFit="1" customWidth="1"/>
    <col min="2611" max="2611" width="22.88671875" bestFit="1" customWidth="1"/>
    <col min="2612" max="2612" width="37.44140625" bestFit="1" customWidth="1"/>
    <col min="2613" max="2613" width="15.109375" bestFit="1" customWidth="1"/>
    <col min="2614" max="2614" width="11.77734375" bestFit="1" customWidth="1"/>
    <col min="2615" max="2615" width="18.5546875" bestFit="1" customWidth="1"/>
    <col min="2616" max="2616" width="12.33203125" bestFit="1" customWidth="1"/>
    <col min="2617" max="2617" width="5.21875" bestFit="1" customWidth="1"/>
    <col min="2618" max="2618" width="9.21875" bestFit="1" customWidth="1"/>
    <col min="2619" max="2619" width="4.88671875" bestFit="1" customWidth="1"/>
    <col min="2620" max="2620" width="13.109375" bestFit="1" customWidth="1"/>
    <col min="2621" max="2621" width="12.5546875" bestFit="1" customWidth="1"/>
    <col min="2622" max="2622" width="9.109375" bestFit="1" customWidth="1"/>
    <col min="2623" max="2623" width="6.88671875" bestFit="1" customWidth="1"/>
    <col min="2624" max="2624" width="5.33203125" bestFit="1" customWidth="1"/>
    <col min="2625" max="2625" width="22.5546875" bestFit="1" customWidth="1"/>
    <col min="2626" max="2626" width="11.44140625" bestFit="1" customWidth="1"/>
    <col min="2627" max="2627" width="9.6640625" bestFit="1" customWidth="1"/>
    <col min="2628" max="2628" width="18.33203125" bestFit="1" customWidth="1"/>
    <col min="2629" max="2629" width="5.21875" bestFit="1" customWidth="1"/>
    <col min="2630" max="2630" width="12.21875" bestFit="1" customWidth="1"/>
    <col min="2631" max="2631" width="8" bestFit="1" customWidth="1"/>
    <col min="2632" max="2632" width="10.77734375" bestFit="1" customWidth="1"/>
    <col min="2633" max="2633" width="7.109375" bestFit="1" customWidth="1"/>
    <col min="2634" max="2634" width="8" bestFit="1" customWidth="1"/>
    <col min="2635" max="2635" width="8.6640625" bestFit="1" customWidth="1"/>
    <col min="2636" max="2636" width="10.88671875" bestFit="1" customWidth="1"/>
    <col min="2637" max="2637" width="8.77734375" bestFit="1" customWidth="1"/>
    <col min="2638" max="2638" width="15.88671875" bestFit="1" customWidth="1"/>
    <col min="2639" max="2639" width="8.77734375" bestFit="1" customWidth="1"/>
    <col min="2640" max="2640" width="16.33203125" bestFit="1" customWidth="1"/>
    <col min="2641" max="2641" width="18.109375" bestFit="1" customWidth="1"/>
    <col min="2642" max="2642" width="17.44140625" bestFit="1" customWidth="1"/>
    <col min="2643" max="2643" width="15.77734375" bestFit="1" customWidth="1"/>
    <col min="2644" max="2644" width="10.77734375" bestFit="1" customWidth="1"/>
    <col min="2645" max="2645" width="12.5546875" bestFit="1" customWidth="1"/>
    <col min="2646" max="2646" width="16.33203125" bestFit="1" customWidth="1"/>
    <col min="2647" max="2647" width="29.21875" bestFit="1" customWidth="1"/>
    <col min="2648" max="2648" width="18.5546875" bestFit="1" customWidth="1"/>
    <col min="2649" max="2649" width="12.21875" bestFit="1" customWidth="1"/>
    <col min="2650" max="2650" width="20.5546875" bestFit="1" customWidth="1"/>
    <col min="2651" max="2651" width="16.33203125" bestFit="1" customWidth="1"/>
    <col min="2652" max="2652" width="20.21875" bestFit="1" customWidth="1"/>
    <col min="2653" max="2653" width="13.44140625" bestFit="1" customWidth="1"/>
    <col min="2654" max="2654" width="30.109375" bestFit="1" customWidth="1"/>
    <col min="2655" max="2655" width="7.77734375" bestFit="1" customWidth="1"/>
    <col min="2656" max="2656" width="20.5546875" bestFit="1" customWidth="1"/>
    <col min="2657" max="2657" width="12.88671875" bestFit="1" customWidth="1"/>
    <col min="2658" max="2658" width="12.6640625" bestFit="1" customWidth="1"/>
    <col min="2659" max="2659" width="16.44140625" bestFit="1" customWidth="1"/>
    <col min="2660" max="2660" width="17" bestFit="1" customWidth="1"/>
    <col min="2661" max="2661" width="18.44140625" bestFit="1" customWidth="1"/>
    <col min="2662" max="2662" width="5" bestFit="1" customWidth="1"/>
    <col min="2663" max="2663" width="11.77734375" bestFit="1" customWidth="1"/>
    <col min="2664" max="2664" width="33.109375" bestFit="1" customWidth="1"/>
    <col min="2665" max="2665" width="23.5546875" bestFit="1" customWidth="1"/>
    <col min="2666" max="2666" width="9.5546875" bestFit="1" customWidth="1"/>
    <col min="2667" max="2667" width="12.77734375" bestFit="1" customWidth="1"/>
    <col min="2668" max="2668" width="13.33203125" bestFit="1" customWidth="1"/>
    <col min="2669" max="2669" width="9.6640625" bestFit="1" customWidth="1"/>
    <col min="2670" max="2670" width="7.33203125" bestFit="1" customWidth="1"/>
    <col min="2671" max="2671" width="8.6640625" bestFit="1" customWidth="1"/>
    <col min="2672" max="2672" width="7.21875" bestFit="1" customWidth="1"/>
    <col min="2673" max="2673" width="4" bestFit="1" customWidth="1"/>
    <col min="2674" max="2674" width="6.88671875" bestFit="1" customWidth="1"/>
    <col min="2675" max="2675" width="21.5546875" bestFit="1" customWidth="1"/>
    <col min="2676" max="2676" width="21.77734375" bestFit="1" customWidth="1"/>
    <col min="2677" max="2677" width="26.21875" bestFit="1" customWidth="1"/>
    <col min="2678" max="2678" width="19.109375" bestFit="1" customWidth="1"/>
    <col min="2679" max="2679" width="11" bestFit="1" customWidth="1"/>
    <col min="2680" max="2680" width="7.21875" bestFit="1" customWidth="1"/>
    <col min="2681" max="2681" width="3.6640625" bestFit="1" customWidth="1"/>
    <col min="2682" max="2682" width="7.44140625" bestFit="1" customWidth="1"/>
    <col min="2683" max="2683" width="11.77734375" bestFit="1" customWidth="1"/>
    <col min="2684" max="2684" width="8.77734375" bestFit="1" customWidth="1"/>
    <col min="2685" max="2685" width="9.88671875" bestFit="1" customWidth="1"/>
    <col min="2686" max="2686" width="21.88671875" bestFit="1" customWidth="1"/>
    <col min="2687" max="2687" width="7" bestFit="1" customWidth="1"/>
    <col min="2688" max="2688" width="15.6640625" bestFit="1" customWidth="1"/>
    <col min="2689" max="2689" width="9.6640625" bestFit="1" customWidth="1"/>
    <col min="2690" max="2690" width="24.33203125" bestFit="1" customWidth="1"/>
    <col min="2691" max="2691" width="14" bestFit="1" customWidth="1"/>
    <col min="2692" max="2692" width="4.109375" bestFit="1" customWidth="1"/>
    <col min="2693" max="2693" width="22.6640625" bestFit="1" customWidth="1"/>
    <col min="2694" max="2694" width="21.5546875" bestFit="1" customWidth="1"/>
    <col min="2695" max="2695" width="12.44140625" bestFit="1" customWidth="1"/>
    <col min="2696" max="2696" width="21.33203125" bestFit="1" customWidth="1"/>
    <col min="2697" max="2697" width="11.88671875" bestFit="1" customWidth="1"/>
    <col min="2698" max="2698" width="11.77734375" bestFit="1" customWidth="1"/>
    <col min="2699" max="2699" width="15.44140625" bestFit="1" customWidth="1"/>
    <col min="2700" max="2700" width="16.33203125" bestFit="1" customWidth="1"/>
    <col min="2701" max="2701" width="15.88671875" bestFit="1" customWidth="1"/>
    <col min="2702" max="2702" width="9.6640625" bestFit="1" customWidth="1"/>
    <col min="2703" max="2703" width="8.5546875" bestFit="1" customWidth="1"/>
    <col min="2704" max="2704" width="10.44140625" bestFit="1" customWidth="1"/>
    <col min="2705" max="2705" width="7.77734375" bestFit="1" customWidth="1"/>
    <col min="2706" max="2706" width="7.44140625" bestFit="1" customWidth="1"/>
    <col min="2707" max="2707" width="19" bestFit="1" customWidth="1"/>
    <col min="2708" max="2708" width="10.88671875" bestFit="1" customWidth="1"/>
    <col min="2709" max="2709" width="9.88671875" bestFit="1" customWidth="1"/>
    <col min="2710" max="2710" width="8.44140625" bestFit="1" customWidth="1"/>
    <col min="2711" max="2712" width="9.33203125" bestFit="1" customWidth="1"/>
    <col min="2713" max="2713" width="45.21875" bestFit="1" customWidth="1"/>
    <col min="2714" max="2714" width="15.6640625" bestFit="1" customWidth="1"/>
    <col min="2715" max="2715" width="11.21875" bestFit="1" customWidth="1"/>
    <col min="2716" max="2716" width="13.88671875" bestFit="1" customWidth="1"/>
    <col min="2717" max="2717" width="8.33203125" bestFit="1" customWidth="1"/>
    <col min="2718" max="2718" width="14.33203125" bestFit="1" customWidth="1"/>
    <col min="2719" max="2719" width="13.5546875" bestFit="1" customWidth="1"/>
    <col min="2720" max="2720" width="19.6640625" bestFit="1" customWidth="1"/>
    <col min="2721" max="2721" width="8.77734375" bestFit="1" customWidth="1"/>
    <col min="2722" max="2722" width="10" bestFit="1" customWidth="1"/>
    <col min="2723" max="2723" width="19.109375" bestFit="1" customWidth="1"/>
    <col min="2724" max="2724" width="11.109375" bestFit="1" customWidth="1"/>
    <col min="2725" max="2725" width="18.6640625" bestFit="1" customWidth="1"/>
    <col min="2726" max="2726" width="14.88671875" bestFit="1" customWidth="1"/>
    <col min="2727" max="2727" width="9.88671875" bestFit="1" customWidth="1"/>
    <col min="2728" max="2728" width="10.44140625" bestFit="1" customWidth="1"/>
    <col min="2729" max="2729" width="17.33203125" bestFit="1" customWidth="1"/>
    <col min="2730" max="2730" width="20.77734375" bestFit="1" customWidth="1"/>
    <col min="2731" max="2731" width="21.77734375" bestFit="1" customWidth="1"/>
    <col min="2732" max="2732" width="38.5546875" bestFit="1" customWidth="1"/>
    <col min="2733" max="2733" width="24.6640625" bestFit="1" customWidth="1"/>
    <col min="2734" max="2734" width="10.109375" bestFit="1" customWidth="1"/>
    <col min="2735" max="2735" width="16.88671875" bestFit="1" customWidth="1"/>
    <col min="2736" max="2736" width="7" bestFit="1" customWidth="1"/>
    <col min="2737" max="2737" width="10.44140625" bestFit="1" customWidth="1"/>
    <col min="2739" max="2739" width="9.109375" bestFit="1" customWidth="1"/>
    <col min="2741" max="2741" width="6.5546875" bestFit="1" customWidth="1"/>
    <col min="2742" max="2742" width="11.77734375" bestFit="1" customWidth="1"/>
    <col min="2743" max="2743" width="16.109375" bestFit="1" customWidth="1"/>
    <col min="2744" max="2744" width="16.44140625" bestFit="1" customWidth="1"/>
    <col min="2745" max="2745" width="27.21875" bestFit="1" customWidth="1"/>
    <col min="2746" max="2746" width="13.77734375" bestFit="1" customWidth="1"/>
    <col min="2747" max="2747" width="42.77734375" bestFit="1" customWidth="1"/>
    <col min="2748" max="2748" width="30.109375" bestFit="1" customWidth="1"/>
    <col min="2749" max="2749" width="37.77734375" bestFit="1" customWidth="1"/>
    <col min="2750" max="2750" width="32.77734375" bestFit="1" customWidth="1"/>
    <col min="2751" max="2751" width="17.88671875" bestFit="1" customWidth="1"/>
    <col min="2752" max="2752" width="9.21875" bestFit="1" customWidth="1"/>
    <col min="2753" max="2753" width="8.6640625" bestFit="1" customWidth="1"/>
    <col min="2754" max="2754" width="13.109375" bestFit="1" customWidth="1"/>
    <col min="2755" max="2756" width="6.77734375" bestFit="1" customWidth="1"/>
    <col min="2757" max="2757" width="18" bestFit="1" customWidth="1"/>
    <col min="2758" max="2758" width="15" bestFit="1" customWidth="1"/>
    <col min="2759" max="2759" width="11.88671875" bestFit="1" customWidth="1"/>
    <col min="2760" max="2760" width="7.88671875" bestFit="1" customWidth="1"/>
    <col min="2761" max="2761" width="12.5546875" bestFit="1" customWidth="1"/>
    <col min="2762" max="2762" width="10.21875" bestFit="1" customWidth="1"/>
    <col min="2763" max="2763" width="13.44140625" bestFit="1" customWidth="1"/>
    <col min="2764" max="2764" width="17.21875" bestFit="1" customWidth="1"/>
    <col min="2765" max="2765" width="9.88671875" bestFit="1" customWidth="1"/>
    <col min="2766" max="2766" width="9.44140625" bestFit="1" customWidth="1"/>
    <col min="2767" max="2767" width="8.5546875" bestFit="1" customWidth="1"/>
    <col min="2768" max="2769" width="17.6640625" bestFit="1" customWidth="1"/>
    <col min="2770" max="2770" width="19.6640625" bestFit="1" customWidth="1"/>
    <col min="2771" max="2771" width="8.6640625" bestFit="1" customWidth="1"/>
    <col min="2772" max="2772" width="15.33203125" bestFit="1" customWidth="1"/>
    <col min="2773" max="2773" width="12.77734375" bestFit="1" customWidth="1"/>
    <col min="2774" max="2774" width="7.33203125" bestFit="1" customWidth="1"/>
    <col min="2775" max="2775" width="11.44140625" bestFit="1" customWidth="1"/>
    <col min="2776" max="2776" width="13.21875" bestFit="1" customWidth="1"/>
    <col min="2777" max="2777" width="11" bestFit="1" customWidth="1"/>
    <col min="2778" max="2778" width="10.21875" bestFit="1" customWidth="1"/>
    <col min="2779" max="2779" width="44.109375" bestFit="1" customWidth="1"/>
    <col min="2780" max="2780" width="8.33203125" bestFit="1" customWidth="1"/>
    <col min="2781" max="2781" width="11.21875" bestFit="1" customWidth="1"/>
    <col min="2782" max="2782" width="12.77734375" bestFit="1" customWidth="1"/>
    <col min="2783" max="2783" width="12" bestFit="1" customWidth="1"/>
    <col min="2784" max="2784" width="12.6640625" bestFit="1" customWidth="1"/>
    <col min="2785" max="2785" width="11.77734375" bestFit="1" customWidth="1"/>
    <col min="2786" max="2786" width="12.44140625" bestFit="1" customWidth="1"/>
    <col min="2787" max="2787" width="11.44140625" bestFit="1" customWidth="1"/>
    <col min="2788" max="2788" width="13.33203125" bestFit="1" customWidth="1"/>
    <col min="2789" max="2789" width="16.5546875" bestFit="1" customWidth="1"/>
    <col min="2790" max="2790" width="16.77734375" bestFit="1" customWidth="1"/>
    <col min="2791" max="2791" width="13.44140625" bestFit="1" customWidth="1"/>
    <col min="2792" max="2792" width="18.6640625" bestFit="1" customWidth="1"/>
    <col min="2793" max="2793" width="7.5546875" bestFit="1" customWidth="1"/>
    <col min="2794" max="2794" width="9.21875" bestFit="1" customWidth="1"/>
    <col min="2795" max="2796" width="7.77734375" bestFit="1" customWidth="1"/>
    <col min="2797" max="2797" width="17.21875" bestFit="1" customWidth="1"/>
    <col min="2798" max="2798" width="3.6640625" bestFit="1" customWidth="1"/>
    <col min="2799" max="2799" width="8.44140625" bestFit="1" customWidth="1"/>
    <col min="2800" max="2800" width="9" bestFit="1" customWidth="1"/>
    <col min="2801" max="2801" width="10.44140625" bestFit="1" customWidth="1"/>
    <col min="2802" max="2802" width="8" bestFit="1" customWidth="1"/>
    <col min="2803" max="2804" width="9.33203125" bestFit="1" customWidth="1"/>
    <col min="2805" max="2805" width="10.88671875" bestFit="1" customWidth="1"/>
    <col min="2806" max="2806" width="7.88671875" bestFit="1" customWidth="1"/>
    <col min="2807" max="2807" width="8.6640625" bestFit="1" customWidth="1"/>
    <col min="2808" max="2808" width="12.44140625" bestFit="1" customWidth="1"/>
    <col min="2809" max="2809" width="22.77734375" bestFit="1" customWidth="1"/>
    <col min="2810" max="2810" width="10.5546875" bestFit="1" customWidth="1"/>
    <col min="2811" max="2811" width="5.77734375" bestFit="1" customWidth="1"/>
    <col min="2812" max="2812" width="10.21875" bestFit="1" customWidth="1"/>
    <col min="2813" max="2813" width="14.5546875" bestFit="1" customWidth="1"/>
    <col min="2814" max="2814" width="2.21875" bestFit="1" customWidth="1"/>
    <col min="2815" max="2815" width="12.77734375" bestFit="1" customWidth="1"/>
    <col min="2816" max="2816" width="15.21875" bestFit="1" customWidth="1"/>
    <col min="2817" max="2817" width="19.88671875" bestFit="1" customWidth="1"/>
    <col min="2819" max="2819" width="17.6640625" bestFit="1" customWidth="1"/>
    <col min="2820" max="2820" width="10.88671875" bestFit="1" customWidth="1"/>
    <col min="2821" max="2821" width="15.5546875" bestFit="1" customWidth="1"/>
    <col min="2822" max="2822" width="19.21875" bestFit="1" customWidth="1"/>
    <col min="2823" max="2823" width="14.88671875" bestFit="1" customWidth="1"/>
    <col min="2824" max="2824" width="21" bestFit="1" customWidth="1"/>
    <col min="2825" max="2825" width="10.109375" bestFit="1" customWidth="1"/>
    <col min="2826" max="2826" width="15.5546875" bestFit="1" customWidth="1"/>
    <col min="2827" max="2827" width="7.21875" bestFit="1" customWidth="1"/>
    <col min="2828" max="2828" width="10.21875" bestFit="1" customWidth="1"/>
    <col min="2829" max="2829" width="4.6640625" bestFit="1" customWidth="1"/>
    <col min="2830" max="2830" width="11.33203125" bestFit="1" customWidth="1"/>
    <col min="2831" max="2831" width="10.77734375" bestFit="1" customWidth="1"/>
    <col min="2832" max="2832" width="9.21875" bestFit="1" customWidth="1"/>
    <col min="2833" max="2833" width="11.77734375" bestFit="1" customWidth="1"/>
    <col min="2834" max="2834" width="25" bestFit="1" customWidth="1"/>
    <col min="2835" max="2835" width="23.109375" bestFit="1" customWidth="1"/>
    <col min="2836" max="2836" width="11.77734375" bestFit="1" customWidth="1"/>
    <col min="2837" max="2837" width="18.33203125" bestFit="1" customWidth="1"/>
    <col min="2838" max="2838" width="6.21875" bestFit="1" customWidth="1"/>
    <col min="2839" max="2839" width="11.6640625" bestFit="1" customWidth="1"/>
    <col min="2840" max="2840" width="7.77734375" bestFit="1" customWidth="1"/>
    <col min="2841" max="2841" width="10.44140625" bestFit="1" customWidth="1"/>
    <col min="2842" max="2842" width="13.33203125" bestFit="1" customWidth="1"/>
    <col min="2843" max="2843" width="4.77734375" bestFit="1" customWidth="1"/>
    <col min="2844" max="2844" width="10.88671875" bestFit="1" customWidth="1"/>
    <col min="2845" max="2845" width="10.33203125" bestFit="1" customWidth="1"/>
    <col min="2846" max="2846" width="12.21875" bestFit="1" customWidth="1"/>
    <col min="2847" max="2847" width="14.21875" bestFit="1" customWidth="1"/>
    <col min="2848" max="2848" width="23.33203125" bestFit="1" customWidth="1"/>
    <col min="2849" max="2849" width="19.33203125" bestFit="1" customWidth="1"/>
    <col min="2850" max="2850" width="8.5546875" bestFit="1" customWidth="1"/>
    <col min="2851" max="2851" width="7.44140625" bestFit="1" customWidth="1"/>
    <col min="2852" max="2852" width="11.6640625" bestFit="1" customWidth="1"/>
    <col min="2853" max="2853" width="7" bestFit="1" customWidth="1"/>
    <col min="2854" max="2854" width="11.21875" bestFit="1" customWidth="1"/>
    <col min="2855" max="2855" width="10.44140625" bestFit="1" customWidth="1"/>
    <col min="2856" max="2856" width="8.109375" bestFit="1" customWidth="1"/>
    <col min="2857" max="2857" width="15.77734375" bestFit="1" customWidth="1"/>
    <col min="2858" max="2858" width="26" bestFit="1" customWidth="1"/>
    <col min="2859" max="2859" width="5.21875" bestFit="1" customWidth="1"/>
    <col min="2860" max="2860" width="14.109375" bestFit="1" customWidth="1"/>
    <col min="2861" max="2861" width="15.33203125" bestFit="1" customWidth="1"/>
    <col min="2862" max="2862" width="16.6640625" bestFit="1" customWidth="1"/>
    <col min="2863" max="2863" width="17.44140625" bestFit="1" customWidth="1"/>
    <col min="2864" max="2864" width="14.88671875" bestFit="1" customWidth="1"/>
    <col min="2865" max="2865" width="6.33203125" bestFit="1" customWidth="1"/>
    <col min="2866" max="2866" width="28.21875" bestFit="1" customWidth="1"/>
    <col min="2867" max="2867" width="20.33203125" bestFit="1" customWidth="1"/>
    <col min="2868" max="2868" width="8.77734375" bestFit="1" customWidth="1"/>
    <col min="2869" max="2869" width="13.33203125" bestFit="1" customWidth="1"/>
    <col min="2870" max="2870" width="11.77734375" bestFit="1" customWidth="1"/>
    <col min="2871" max="2871" width="10.33203125" bestFit="1" customWidth="1"/>
    <col min="2872" max="2872" width="9.5546875" bestFit="1" customWidth="1"/>
    <col min="2873" max="2873" width="15.109375" bestFit="1" customWidth="1"/>
    <col min="2874" max="2874" width="9.33203125" bestFit="1" customWidth="1"/>
    <col min="2875" max="2875" width="16.21875" bestFit="1" customWidth="1"/>
    <col min="2876" max="2876" width="3.77734375" bestFit="1" customWidth="1"/>
    <col min="2877" max="2877" width="6.33203125" bestFit="1" customWidth="1"/>
    <col min="2878" max="2878" width="15.6640625" bestFit="1" customWidth="1"/>
    <col min="2879" max="2879" width="23.77734375" bestFit="1" customWidth="1"/>
    <col min="2880" max="2880" width="16.5546875" bestFit="1" customWidth="1"/>
    <col min="2881" max="2881" width="15.21875" bestFit="1" customWidth="1"/>
    <col min="2882" max="2882" width="21.88671875" bestFit="1" customWidth="1"/>
    <col min="2883" max="2883" width="6.88671875" bestFit="1" customWidth="1"/>
    <col min="2884" max="2884" width="27.109375" bestFit="1" customWidth="1"/>
    <col min="2885" max="2885" width="22.109375" bestFit="1" customWidth="1"/>
    <col min="2886" max="2886" width="4.6640625" bestFit="1" customWidth="1"/>
    <col min="2887" max="2887" width="3.6640625" bestFit="1" customWidth="1"/>
    <col min="2888" max="2888" width="7.109375" bestFit="1" customWidth="1"/>
    <col min="2889" max="2889" width="10.5546875" bestFit="1" customWidth="1"/>
    <col min="2890" max="2890" width="19.77734375" bestFit="1" customWidth="1"/>
    <col min="2891" max="2891" width="14.33203125" bestFit="1" customWidth="1"/>
    <col min="2892" max="2892" width="10.21875" bestFit="1" customWidth="1"/>
    <col min="2893" max="2893" width="17.33203125" bestFit="1" customWidth="1"/>
    <col min="2894" max="2894" width="6.33203125" bestFit="1" customWidth="1"/>
    <col min="2895" max="2895" width="18.21875" bestFit="1" customWidth="1"/>
    <col min="2896" max="2896" width="9.21875" bestFit="1" customWidth="1"/>
    <col min="2897" max="2897" width="18.33203125" bestFit="1" customWidth="1"/>
    <col min="2898" max="2898" width="29.6640625" bestFit="1" customWidth="1"/>
    <col min="2899" max="2899" width="13.88671875" bestFit="1" customWidth="1"/>
    <col min="2900" max="2900" width="12.77734375" bestFit="1" customWidth="1"/>
    <col min="2901" max="2901" width="19.21875" bestFit="1" customWidth="1"/>
    <col min="2902" max="2902" width="24.21875" bestFit="1" customWidth="1"/>
    <col min="2903" max="2903" width="16" bestFit="1" customWidth="1"/>
    <col min="2904" max="2904" width="15.6640625" bestFit="1" customWidth="1"/>
    <col min="2905" max="2905" width="15.33203125" bestFit="1" customWidth="1"/>
    <col min="2906" max="2906" width="12.109375" bestFit="1" customWidth="1"/>
    <col min="2907" max="2907" width="21.5546875" bestFit="1" customWidth="1"/>
    <col min="2908" max="2908" width="10.109375" bestFit="1" customWidth="1"/>
    <col min="2909" max="2909" width="5.33203125" bestFit="1" customWidth="1"/>
    <col min="2910" max="2910" width="9.21875" bestFit="1" customWidth="1"/>
    <col min="2911" max="2911" width="13.77734375" bestFit="1" customWidth="1"/>
    <col min="2912" max="2912" width="6.5546875" bestFit="1" customWidth="1"/>
    <col min="2913" max="2913" width="18.44140625" bestFit="1" customWidth="1"/>
    <col min="2914" max="2914" width="20.44140625" bestFit="1" customWidth="1"/>
    <col min="2915" max="2915" width="27.5546875" bestFit="1" customWidth="1"/>
    <col min="2916" max="2916" width="28.109375" bestFit="1" customWidth="1"/>
    <col min="2917" max="2917" width="12" bestFit="1" customWidth="1"/>
    <col min="2918" max="2918" width="3.5546875" bestFit="1" customWidth="1"/>
    <col min="2919" max="2919" width="8.77734375" bestFit="1" customWidth="1"/>
    <col min="2920" max="2920" width="7.6640625" bestFit="1" customWidth="1"/>
    <col min="2921" max="2921" width="10.6640625" bestFit="1" customWidth="1"/>
    <col min="2922" max="2922" width="6.21875" bestFit="1" customWidth="1"/>
    <col min="2923" max="2923" width="4.77734375" bestFit="1" customWidth="1"/>
    <col min="2924" max="2924" width="11.109375" bestFit="1" customWidth="1"/>
    <col min="2925" max="2925" width="13.88671875" bestFit="1" customWidth="1"/>
    <col min="2926" max="2926" width="5.21875" bestFit="1" customWidth="1"/>
    <col min="2927" max="2927" width="12.33203125" bestFit="1" customWidth="1"/>
    <col min="2928" max="2928" width="10.44140625" bestFit="1" customWidth="1"/>
    <col min="2929" max="2929" width="16" bestFit="1" customWidth="1"/>
    <col min="2930" max="2930" width="11.77734375" bestFit="1" customWidth="1"/>
    <col min="2931" max="2931" width="6.44140625" bestFit="1" customWidth="1"/>
    <col min="2932" max="2932" width="7.44140625" bestFit="1" customWidth="1"/>
    <col min="2933" max="2933" width="20.33203125" bestFit="1" customWidth="1"/>
    <col min="2934" max="2934" width="27.109375" bestFit="1" customWidth="1"/>
    <col min="2935" max="2935" width="7.109375" bestFit="1" customWidth="1"/>
    <col min="2936" max="2936" width="16.33203125" bestFit="1" customWidth="1"/>
    <col min="2937" max="2937" width="7.6640625" bestFit="1" customWidth="1"/>
    <col min="2938" max="2938" width="9.109375" bestFit="1" customWidth="1"/>
    <col min="2939" max="2939" width="12.88671875" bestFit="1" customWidth="1"/>
    <col min="2940" max="2940" width="11" bestFit="1" customWidth="1"/>
    <col min="2941" max="2941" width="7.109375" bestFit="1" customWidth="1"/>
    <col min="2942" max="2942" width="5.88671875" bestFit="1" customWidth="1"/>
    <col min="2943" max="2943" width="4.6640625" bestFit="1" customWidth="1"/>
    <col min="2944" max="2944" width="15.5546875" bestFit="1" customWidth="1"/>
    <col min="2945" max="2945" width="15.6640625" bestFit="1" customWidth="1"/>
    <col min="2946" max="2946" width="11.77734375" bestFit="1" customWidth="1"/>
    <col min="2947" max="2947" width="13.88671875" bestFit="1" customWidth="1"/>
    <col min="2948" max="2948" width="13.109375" bestFit="1" customWidth="1"/>
    <col min="2949" max="2949" width="27.109375" bestFit="1" customWidth="1"/>
    <col min="2950" max="2950" width="8.33203125" bestFit="1" customWidth="1"/>
    <col min="2951" max="2951" width="13.5546875" bestFit="1" customWidth="1"/>
    <col min="2952" max="2952" width="18.44140625" bestFit="1" customWidth="1"/>
    <col min="2953" max="2953" width="9.6640625" bestFit="1" customWidth="1"/>
    <col min="2954" max="2954" width="10.77734375" bestFit="1" customWidth="1"/>
    <col min="2955" max="2955" width="12.33203125" bestFit="1" customWidth="1"/>
    <col min="2956" max="2956" width="14.6640625" bestFit="1" customWidth="1"/>
    <col min="2957" max="2957" width="11" bestFit="1" customWidth="1"/>
    <col min="2958" max="2958" width="11.109375" bestFit="1" customWidth="1"/>
    <col min="2959" max="2959" width="17.44140625" bestFit="1" customWidth="1"/>
    <col min="2960" max="2960" width="23.33203125" bestFit="1" customWidth="1"/>
    <col min="2961" max="2961" width="17.77734375" bestFit="1" customWidth="1"/>
    <col min="2962" max="2962" width="10.77734375" bestFit="1" customWidth="1"/>
    <col min="2963" max="2963" width="12.88671875" bestFit="1" customWidth="1"/>
    <col min="2964" max="2964" width="12.77734375" bestFit="1" customWidth="1"/>
    <col min="2965" max="2965" width="4.77734375" bestFit="1" customWidth="1"/>
    <col min="2966" max="2966" width="20.109375" bestFit="1" customWidth="1"/>
    <col min="2967" max="2967" width="3.109375" bestFit="1" customWidth="1"/>
    <col min="2968" max="2968" width="3.77734375" bestFit="1" customWidth="1"/>
    <col min="2969" max="2969" width="20.6640625" bestFit="1" customWidth="1"/>
    <col min="2970" max="2970" width="25.109375" bestFit="1" customWidth="1"/>
    <col min="2971" max="2971" width="7.88671875" bestFit="1" customWidth="1"/>
    <col min="2972" max="2972" width="5.6640625" bestFit="1" customWidth="1"/>
    <col min="2973" max="2973" width="7.6640625" bestFit="1" customWidth="1"/>
    <col min="2974" max="2974" width="18.88671875" bestFit="1" customWidth="1"/>
    <col min="2975" max="2975" width="12.6640625" bestFit="1" customWidth="1"/>
    <col min="2976" max="2976" width="6.6640625" bestFit="1" customWidth="1"/>
    <col min="2977" max="2977" width="9" bestFit="1" customWidth="1"/>
    <col min="2978" max="2978" width="22.6640625" bestFit="1" customWidth="1"/>
    <col min="2979" max="2979" width="11.5546875" bestFit="1" customWidth="1"/>
    <col min="2980" max="2980" width="12.6640625" bestFit="1" customWidth="1"/>
    <col min="2981" max="2981" width="6.88671875" bestFit="1" customWidth="1"/>
    <col min="2982" max="2982" width="10.5546875" bestFit="1" customWidth="1"/>
    <col min="2983" max="2983" width="5" bestFit="1" customWidth="1"/>
    <col min="2984" max="2984" width="13.44140625" bestFit="1" customWidth="1"/>
    <col min="2985" max="2985" width="7.6640625" bestFit="1" customWidth="1"/>
    <col min="2986" max="2986" width="6.109375" bestFit="1" customWidth="1"/>
    <col min="2987" max="2987" width="12.109375" bestFit="1" customWidth="1"/>
    <col min="2988" max="2988" width="15.33203125" bestFit="1" customWidth="1"/>
    <col min="2989" max="2989" width="24.33203125" bestFit="1" customWidth="1"/>
    <col min="2990" max="2990" width="8.21875" bestFit="1" customWidth="1"/>
    <col min="2991" max="2991" width="9.5546875" bestFit="1" customWidth="1"/>
    <col min="2992" max="2992" width="9.33203125" bestFit="1" customWidth="1"/>
    <col min="2993" max="2993" width="23.5546875" bestFit="1" customWidth="1"/>
    <col min="2994" max="2994" width="18.109375" bestFit="1" customWidth="1"/>
    <col min="2995" max="2995" width="20" bestFit="1" customWidth="1"/>
    <col min="2996" max="2996" width="6.88671875" bestFit="1" customWidth="1"/>
    <col min="2997" max="2997" width="4.6640625" bestFit="1" customWidth="1"/>
    <col min="2998" max="2998" width="24.44140625" bestFit="1" customWidth="1"/>
    <col min="2999" max="2999" width="4.6640625" bestFit="1" customWidth="1"/>
    <col min="3000" max="3000" width="7.44140625" bestFit="1" customWidth="1"/>
    <col min="3001" max="3002" width="12.33203125" bestFit="1" customWidth="1"/>
    <col min="3003" max="3003" width="7.109375" bestFit="1" customWidth="1"/>
    <col min="3004" max="3004" width="11.44140625" bestFit="1" customWidth="1"/>
    <col min="3005" max="3005" width="16.88671875" bestFit="1" customWidth="1"/>
    <col min="3006" max="3006" width="14.5546875" bestFit="1" customWidth="1"/>
    <col min="3007" max="3007" width="16" bestFit="1" customWidth="1"/>
    <col min="3008" max="3008" width="15" bestFit="1" customWidth="1"/>
    <col min="3009" max="3009" width="9.5546875" bestFit="1" customWidth="1"/>
    <col min="3010" max="3010" width="8.44140625" bestFit="1" customWidth="1"/>
    <col min="3011" max="3011" width="26.88671875" bestFit="1" customWidth="1"/>
    <col min="3012" max="3012" width="10.109375" bestFit="1" customWidth="1"/>
    <col min="3013" max="3013" width="9.109375" bestFit="1" customWidth="1"/>
    <col min="3014" max="3014" width="6.33203125" bestFit="1" customWidth="1"/>
    <col min="3015" max="3015" width="16.33203125" bestFit="1" customWidth="1"/>
    <col min="3016" max="3016" width="9.5546875" bestFit="1" customWidth="1"/>
    <col min="3017" max="3017" width="7.33203125" bestFit="1" customWidth="1"/>
    <col min="3018" max="3018" width="3.6640625" bestFit="1" customWidth="1"/>
    <col min="3019" max="3019" width="15.44140625" bestFit="1" customWidth="1"/>
    <col min="3020" max="3020" width="10" bestFit="1" customWidth="1"/>
    <col min="3021" max="3021" width="27.6640625" bestFit="1" customWidth="1"/>
    <col min="3022" max="3022" width="9.6640625" bestFit="1" customWidth="1"/>
    <col min="3024" max="3024" width="13.5546875" bestFit="1" customWidth="1"/>
    <col min="3025" max="3025" width="14.5546875" bestFit="1" customWidth="1"/>
    <col min="3026" max="3026" width="12.77734375" bestFit="1" customWidth="1"/>
    <col min="3027" max="3027" width="17.6640625" bestFit="1" customWidth="1"/>
    <col min="3028" max="3028" width="9.6640625" bestFit="1" customWidth="1"/>
    <col min="3029" max="3029" width="19" bestFit="1" customWidth="1"/>
    <col min="3030" max="3030" width="16.88671875" bestFit="1" customWidth="1"/>
    <col min="3031" max="3031" width="7.21875" bestFit="1" customWidth="1"/>
    <col min="3032" max="3032" width="25" bestFit="1" customWidth="1"/>
    <col min="3033" max="3033" width="24.88671875" bestFit="1" customWidth="1"/>
    <col min="3034" max="3034" width="25.6640625" bestFit="1" customWidth="1"/>
    <col min="3035" max="3035" width="23.88671875" bestFit="1" customWidth="1"/>
    <col min="3036" max="3036" width="10.5546875" bestFit="1" customWidth="1"/>
    <col min="3037" max="3037" width="6.44140625" bestFit="1" customWidth="1"/>
    <col min="3038" max="3038" width="17" bestFit="1" customWidth="1"/>
    <col min="3039" max="3039" width="15.109375" bestFit="1" customWidth="1"/>
    <col min="3040" max="3040" width="11.5546875" bestFit="1" customWidth="1"/>
    <col min="3041" max="3041" width="15.5546875" bestFit="1" customWidth="1"/>
    <col min="3042" max="3042" width="22.21875" bestFit="1" customWidth="1"/>
    <col min="3043" max="3043" width="11.77734375" bestFit="1" customWidth="1"/>
    <col min="3044" max="3044" width="12.109375" bestFit="1" customWidth="1"/>
    <col min="3045" max="3045" width="18.109375" bestFit="1" customWidth="1"/>
    <col min="3046" max="3046" width="13.21875" bestFit="1" customWidth="1"/>
    <col min="3047" max="3047" width="11.77734375" bestFit="1" customWidth="1"/>
    <col min="3048" max="3048" width="12.6640625" bestFit="1" customWidth="1"/>
    <col min="3049" max="3049" width="19.33203125" bestFit="1" customWidth="1"/>
    <col min="3050" max="3050" width="15.77734375" bestFit="1" customWidth="1"/>
    <col min="3051" max="3051" width="9.77734375" bestFit="1" customWidth="1"/>
    <col min="3052" max="3052" width="11.5546875" bestFit="1" customWidth="1"/>
    <col min="3054" max="3054" width="16.44140625" bestFit="1" customWidth="1"/>
    <col min="3055" max="3055" width="10.88671875" bestFit="1" customWidth="1"/>
    <col min="3056" max="3056" width="22.88671875" bestFit="1" customWidth="1"/>
    <col min="3057" max="3057" width="7.88671875" bestFit="1" customWidth="1"/>
    <col min="3058" max="3058" width="15.6640625" bestFit="1" customWidth="1"/>
    <col min="3059" max="3059" width="7.77734375" bestFit="1" customWidth="1"/>
    <col min="3060" max="3060" width="6.109375" bestFit="1" customWidth="1"/>
    <col min="3061" max="3061" width="8.44140625" bestFit="1" customWidth="1"/>
    <col min="3062" max="3062" width="16.88671875" bestFit="1" customWidth="1"/>
    <col min="3063" max="3063" width="4.88671875" bestFit="1" customWidth="1"/>
    <col min="3064" max="3064" width="11.88671875" bestFit="1" customWidth="1"/>
    <col min="3065" max="3065" width="21.6640625" bestFit="1" customWidth="1"/>
    <col min="3066" max="3066" width="17.33203125" bestFit="1" customWidth="1"/>
    <col min="3067" max="3067" width="5.109375" bestFit="1" customWidth="1"/>
    <col min="3068" max="3068" width="16.33203125" bestFit="1" customWidth="1"/>
    <col min="3069" max="3069" width="7.21875" bestFit="1" customWidth="1"/>
    <col min="3070" max="3070" width="13.21875" bestFit="1" customWidth="1"/>
    <col min="3071" max="3071" width="12.88671875" bestFit="1" customWidth="1"/>
    <col min="3072" max="3073" width="14.33203125" bestFit="1" customWidth="1"/>
    <col min="3074" max="3074" width="20.6640625" bestFit="1" customWidth="1"/>
    <col min="3075" max="3075" width="14.77734375" bestFit="1" customWidth="1"/>
    <col min="3076" max="3076" width="8.77734375" bestFit="1" customWidth="1"/>
    <col min="3077" max="3077" width="5.109375" bestFit="1" customWidth="1"/>
    <col min="3078" max="3078" width="9.109375" bestFit="1" customWidth="1"/>
    <col min="3079" max="3079" width="15.33203125" bestFit="1" customWidth="1"/>
    <col min="3080" max="3080" width="29.109375" bestFit="1" customWidth="1"/>
    <col min="3081" max="3081" width="17.5546875" bestFit="1" customWidth="1"/>
    <col min="3082" max="3082" width="11.33203125" bestFit="1" customWidth="1"/>
    <col min="3083" max="3083" width="11.21875" bestFit="1" customWidth="1"/>
    <col min="3084" max="3084" width="15.44140625" bestFit="1" customWidth="1"/>
    <col min="3085" max="3085" width="8.109375" bestFit="1" customWidth="1"/>
    <col min="3086" max="3086" width="9.44140625" bestFit="1" customWidth="1"/>
    <col min="3087" max="3087" width="9.6640625" bestFit="1" customWidth="1"/>
    <col min="3088" max="3088" width="12.5546875" bestFit="1" customWidth="1"/>
    <col min="3089" max="3089" width="6.88671875" bestFit="1" customWidth="1"/>
    <col min="3090" max="3090" width="20.88671875" bestFit="1" customWidth="1"/>
    <col min="3091" max="3091" width="9.109375" bestFit="1" customWidth="1"/>
    <col min="3092" max="3092" width="8.77734375" bestFit="1" customWidth="1"/>
    <col min="3093" max="3093" width="9.109375" bestFit="1" customWidth="1"/>
    <col min="3094" max="3094" width="16.33203125" bestFit="1" customWidth="1"/>
    <col min="3095" max="3095" width="8.6640625" bestFit="1" customWidth="1"/>
    <col min="3096" max="3096" width="15.21875" bestFit="1" customWidth="1"/>
    <col min="3097" max="3097" width="12" bestFit="1" customWidth="1"/>
    <col min="3099" max="3099" width="12.44140625" bestFit="1" customWidth="1"/>
    <col min="3100" max="3100" width="14.33203125" bestFit="1" customWidth="1"/>
    <col min="3101" max="3101" width="8.77734375" bestFit="1" customWidth="1"/>
    <col min="3102" max="3102" width="10.21875" bestFit="1" customWidth="1"/>
    <col min="3103" max="3103" width="29.33203125" bestFit="1" customWidth="1"/>
    <col min="3104" max="3104" width="7.109375" bestFit="1" customWidth="1"/>
    <col min="3105" max="3105" width="10.5546875" bestFit="1" customWidth="1"/>
    <col min="3106" max="3106" width="15.33203125" bestFit="1" customWidth="1"/>
    <col min="3107" max="3107" width="7.6640625" bestFit="1" customWidth="1"/>
    <col min="3108" max="3108" width="8.77734375" bestFit="1" customWidth="1"/>
    <col min="3109" max="3109" width="16.33203125" bestFit="1" customWidth="1"/>
    <col min="3110" max="3110" width="11.21875" bestFit="1" customWidth="1"/>
    <col min="3111" max="3111" width="14.6640625" bestFit="1" customWidth="1"/>
    <col min="3112" max="3112" width="13.77734375" bestFit="1" customWidth="1"/>
    <col min="3113" max="3113" width="7.5546875" bestFit="1" customWidth="1"/>
    <col min="3114" max="3114" width="35.33203125" bestFit="1" customWidth="1"/>
    <col min="3115" max="3115" width="20.5546875" bestFit="1" customWidth="1"/>
    <col min="3116" max="3116" width="13.77734375" bestFit="1" customWidth="1"/>
    <col min="3117" max="3117" width="11.6640625" bestFit="1" customWidth="1"/>
    <col min="3118" max="3118" width="18.5546875" bestFit="1" customWidth="1"/>
    <col min="3119" max="3119" width="6.21875" bestFit="1" customWidth="1"/>
    <col min="3120" max="3120" width="7.5546875" bestFit="1" customWidth="1"/>
    <col min="3121" max="3121" width="14.5546875" bestFit="1" customWidth="1"/>
    <col min="3122" max="3122" width="17.33203125" bestFit="1" customWidth="1"/>
    <col min="3123" max="3123" width="10" bestFit="1" customWidth="1"/>
    <col min="3124" max="3124" width="8.77734375" bestFit="1" customWidth="1"/>
    <col min="3125" max="3125" width="17.6640625" bestFit="1" customWidth="1"/>
    <col min="3126" max="3126" width="13.5546875" bestFit="1" customWidth="1"/>
    <col min="3127" max="3127" width="11.21875" bestFit="1" customWidth="1"/>
    <col min="3128" max="3128" width="16" bestFit="1" customWidth="1"/>
    <col min="3129" max="3129" width="9.21875" bestFit="1" customWidth="1"/>
    <col min="3130" max="3130" width="16.5546875" bestFit="1" customWidth="1"/>
    <col min="3131" max="3131" width="12.77734375" bestFit="1" customWidth="1"/>
    <col min="3132" max="3132" width="9.6640625" bestFit="1" customWidth="1"/>
    <col min="3133" max="3133" width="12.88671875" bestFit="1" customWidth="1"/>
    <col min="3134" max="3134" width="9.33203125" bestFit="1" customWidth="1"/>
    <col min="3135" max="3135" width="10.21875" bestFit="1" customWidth="1"/>
    <col min="3136" max="3136" width="12.5546875" bestFit="1" customWidth="1"/>
    <col min="3137" max="3137" width="17.33203125" bestFit="1" customWidth="1"/>
    <col min="3138" max="3138" width="7.5546875" bestFit="1" customWidth="1"/>
    <col min="3139" max="3139" width="9.5546875" bestFit="1" customWidth="1"/>
    <col min="3140" max="3140" width="33.88671875" bestFit="1" customWidth="1"/>
    <col min="3141" max="3141" width="15.77734375" bestFit="1" customWidth="1"/>
    <col min="3142" max="3142" width="13.44140625" bestFit="1" customWidth="1"/>
    <col min="3143" max="3143" width="14" bestFit="1" customWidth="1"/>
    <col min="3144" max="3144" width="10" bestFit="1" customWidth="1"/>
    <col min="3145" max="3145" width="16" bestFit="1" customWidth="1"/>
    <col min="3146" max="3146" width="14" bestFit="1" customWidth="1"/>
    <col min="3147" max="3147" width="10" bestFit="1" customWidth="1"/>
    <col min="3148" max="3148" width="11.33203125" bestFit="1" customWidth="1"/>
    <col min="3149" max="3149" width="11.44140625" bestFit="1" customWidth="1"/>
    <col min="3150" max="3150" width="9" bestFit="1" customWidth="1"/>
    <col min="3151" max="3151" width="5.6640625" bestFit="1" customWidth="1"/>
    <col min="3152" max="3152" width="35.5546875" bestFit="1" customWidth="1"/>
    <col min="3153" max="3153" width="12.21875" bestFit="1" customWidth="1"/>
    <col min="3154" max="3154" width="15.44140625" bestFit="1" customWidth="1"/>
    <col min="3155" max="3155" width="13.44140625" bestFit="1" customWidth="1"/>
    <col min="3156" max="3156" width="15.6640625" bestFit="1" customWidth="1"/>
    <col min="3157" max="3157" width="13.88671875" bestFit="1" customWidth="1"/>
    <col min="3158" max="3158" width="19.6640625" bestFit="1" customWidth="1"/>
    <col min="3159" max="3159" width="10.21875" bestFit="1" customWidth="1"/>
    <col min="3160" max="3160" width="19.44140625" bestFit="1" customWidth="1"/>
    <col min="3161" max="3161" width="11" bestFit="1" customWidth="1"/>
    <col min="3162" max="3162" width="12.88671875" bestFit="1" customWidth="1"/>
    <col min="3163" max="3163" width="14.33203125" bestFit="1" customWidth="1"/>
    <col min="3164" max="3164" width="6.88671875" bestFit="1" customWidth="1"/>
    <col min="3165" max="3165" width="18.44140625" bestFit="1" customWidth="1"/>
    <col min="3166" max="3166" width="39.33203125" bestFit="1" customWidth="1"/>
    <col min="3167" max="3167" width="16.21875" bestFit="1" customWidth="1"/>
    <col min="3168" max="3168" width="6.33203125" bestFit="1" customWidth="1"/>
    <col min="3169" max="3169" width="12.77734375" bestFit="1" customWidth="1"/>
    <col min="3170" max="3170" width="10.6640625" bestFit="1" customWidth="1"/>
    <col min="3171" max="3171" width="12" bestFit="1" customWidth="1"/>
    <col min="3172" max="3172" width="14.77734375" bestFit="1" customWidth="1"/>
    <col min="3173" max="3173" width="11.21875" bestFit="1" customWidth="1"/>
    <col min="3174" max="3174" width="12.88671875" bestFit="1" customWidth="1"/>
    <col min="3175" max="3175" width="9.21875" bestFit="1" customWidth="1"/>
    <col min="3176" max="3176" width="8.21875" bestFit="1" customWidth="1"/>
    <col min="3177" max="3177" width="16.77734375" bestFit="1" customWidth="1"/>
    <col min="3178" max="3178" width="13.33203125" bestFit="1" customWidth="1"/>
    <col min="3179" max="3181" width="14.6640625" bestFit="1" customWidth="1"/>
    <col min="3182" max="3182" width="11.88671875" bestFit="1" customWidth="1"/>
    <col min="3183" max="3183" width="13.21875" bestFit="1" customWidth="1"/>
    <col min="3184" max="3184" width="15.21875" bestFit="1" customWidth="1"/>
    <col min="3185" max="3185" width="18.6640625" bestFit="1" customWidth="1"/>
    <col min="3186" max="3186" width="13.6640625" bestFit="1" customWidth="1"/>
    <col min="3187" max="3187" width="9" bestFit="1" customWidth="1"/>
    <col min="3188" max="3188" width="6.44140625" bestFit="1" customWidth="1"/>
    <col min="3189" max="3189" width="7.5546875" bestFit="1" customWidth="1"/>
    <col min="3190" max="3190" width="10.44140625" bestFit="1" customWidth="1"/>
    <col min="3191" max="3191" width="13.5546875" bestFit="1" customWidth="1"/>
    <col min="3192" max="3192" width="14.109375" bestFit="1" customWidth="1"/>
    <col min="3193" max="3193" width="12.44140625" bestFit="1" customWidth="1"/>
    <col min="3194" max="3194" width="13.5546875" bestFit="1" customWidth="1"/>
    <col min="3195" max="3195" width="11.44140625" bestFit="1" customWidth="1"/>
    <col min="3196" max="3196" width="4" bestFit="1" customWidth="1"/>
    <col min="3197" max="3197" width="13.21875" bestFit="1" customWidth="1"/>
    <col min="3198" max="3198" width="15.6640625" bestFit="1" customWidth="1"/>
    <col min="3199" max="3199" width="13.6640625" bestFit="1" customWidth="1"/>
    <col min="3200" max="3200" width="11.21875" bestFit="1" customWidth="1"/>
    <col min="3201" max="3201" width="8.5546875" bestFit="1" customWidth="1"/>
    <col min="3202" max="3202" width="11.33203125" bestFit="1" customWidth="1"/>
    <col min="3203" max="3203" width="7.88671875" bestFit="1" customWidth="1"/>
    <col min="3204" max="3204" width="13.6640625" bestFit="1" customWidth="1"/>
    <col min="3205" max="3205" width="20.77734375" bestFit="1" customWidth="1"/>
    <col min="3206" max="3206" width="9.5546875" bestFit="1" customWidth="1"/>
    <col min="3207" max="3207" width="13.21875" bestFit="1" customWidth="1"/>
    <col min="3208" max="3208" width="8.21875" bestFit="1" customWidth="1"/>
    <col min="3209" max="3209" width="10.33203125" bestFit="1" customWidth="1"/>
    <col min="3210" max="3210" width="11.77734375" bestFit="1" customWidth="1"/>
    <col min="3211" max="3211" width="12.44140625" bestFit="1" customWidth="1"/>
    <col min="3212" max="3212" width="9.21875" bestFit="1" customWidth="1"/>
    <col min="3213" max="3213" width="9.44140625" bestFit="1" customWidth="1"/>
    <col min="3214" max="3214" width="17.5546875" bestFit="1" customWidth="1"/>
    <col min="3215" max="3215" width="8.77734375" bestFit="1" customWidth="1"/>
    <col min="3216" max="3216" width="18.77734375" bestFit="1" customWidth="1"/>
    <col min="3217" max="3217" width="16.21875" bestFit="1" customWidth="1"/>
    <col min="3218" max="3218" width="10" bestFit="1" customWidth="1"/>
    <col min="3219" max="3219" width="10.88671875" bestFit="1" customWidth="1"/>
    <col min="3220" max="3220" width="9.88671875" bestFit="1" customWidth="1"/>
    <col min="3221" max="3221" width="10.44140625" bestFit="1" customWidth="1"/>
    <col min="3222" max="3222" width="8.6640625" bestFit="1" customWidth="1"/>
    <col min="3223" max="3223" width="7" bestFit="1" customWidth="1"/>
    <col min="3224" max="3224" width="23.77734375" bestFit="1" customWidth="1"/>
    <col min="3225" max="3226" width="4.44140625" bestFit="1" customWidth="1"/>
    <col min="3227" max="3227" width="15.21875" bestFit="1" customWidth="1"/>
    <col min="3228" max="3228" width="8.77734375" bestFit="1" customWidth="1"/>
    <col min="3229" max="3229" width="13.88671875" bestFit="1" customWidth="1"/>
    <col min="3230" max="3230" width="4.33203125" bestFit="1" customWidth="1"/>
    <col min="3231" max="3231" width="10.77734375" bestFit="1" customWidth="1"/>
    <col min="3232" max="3232" width="5.33203125" bestFit="1" customWidth="1"/>
    <col min="3233" max="3233" width="14.44140625" bestFit="1" customWidth="1"/>
    <col min="3234" max="3234" width="14.88671875" bestFit="1" customWidth="1"/>
    <col min="3235" max="3235" width="12" bestFit="1" customWidth="1"/>
    <col min="3236" max="3236" width="12.77734375" bestFit="1" customWidth="1"/>
    <col min="3237" max="3237" width="12.44140625" bestFit="1" customWidth="1"/>
    <col min="3238" max="3238" width="10.44140625" bestFit="1" customWidth="1"/>
    <col min="3239" max="3239" width="12.21875" bestFit="1" customWidth="1"/>
    <col min="3240" max="3240" width="11.109375" bestFit="1" customWidth="1"/>
    <col min="3241" max="3241" width="9.33203125" bestFit="1" customWidth="1"/>
    <col min="3242" max="3242" width="9.109375" bestFit="1" customWidth="1"/>
    <col min="3243" max="3243" width="13.109375" bestFit="1" customWidth="1"/>
    <col min="3244" max="3244" width="14.5546875" bestFit="1" customWidth="1"/>
    <col min="3245" max="3245" width="9.109375" bestFit="1" customWidth="1"/>
    <col min="3246" max="3246" width="15.6640625" bestFit="1" customWidth="1"/>
    <col min="3247" max="3247" width="17.5546875" bestFit="1" customWidth="1"/>
    <col min="3248" max="3248" width="13.33203125" bestFit="1" customWidth="1"/>
    <col min="3249" max="3249" width="34.5546875" bestFit="1" customWidth="1"/>
    <col min="3250" max="3250" width="10.44140625" bestFit="1" customWidth="1"/>
    <col min="3251" max="3251" width="10.77734375" bestFit="1" customWidth="1"/>
    <col min="3252" max="3252" width="11.88671875" bestFit="1" customWidth="1"/>
    <col min="3253" max="3253" width="18.5546875" bestFit="1" customWidth="1"/>
    <col min="3254" max="3254" width="10.33203125" bestFit="1" customWidth="1"/>
    <col min="3255" max="3255" width="14.33203125" bestFit="1" customWidth="1"/>
    <col min="3256" max="3256" width="12" bestFit="1" customWidth="1"/>
    <col min="3257" max="3257" width="11.44140625" bestFit="1" customWidth="1"/>
    <col min="3258" max="3258" width="9.109375" bestFit="1" customWidth="1"/>
    <col min="3259" max="3259" width="18.109375" bestFit="1" customWidth="1"/>
    <col min="3260" max="3260" width="15.109375" bestFit="1" customWidth="1"/>
    <col min="3261" max="3261" width="15.6640625" bestFit="1" customWidth="1"/>
    <col min="3262" max="3262" width="9.77734375" bestFit="1" customWidth="1"/>
    <col min="3263" max="3263" width="7.5546875" bestFit="1" customWidth="1"/>
    <col min="3264" max="3264" width="31.88671875" bestFit="1" customWidth="1"/>
    <col min="3265" max="3265" width="5.88671875" bestFit="1" customWidth="1"/>
    <col min="3266" max="3266" width="7.5546875" bestFit="1" customWidth="1"/>
    <col min="3267" max="3267" width="5.77734375" bestFit="1" customWidth="1"/>
    <col min="3268" max="3268" width="10.88671875" bestFit="1" customWidth="1"/>
    <col min="3269" max="3269" width="4.109375" bestFit="1" customWidth="1"/>
    <col min="3270" max="3270" width="5.6640625" bestFit="1" customWidth="1"/>
    <col min="3271" max="3271" width="7" bestFit="1" customWidth="1"/>
    <col min="3272" max="3272" width="15.77734375" bestFit="1" customWidth="1"/>
    <col min="3273" max="3273" width="12.44140625" bestFit="1" customWidth="1"/>
    <col min="3274" max="3274" width="16.109375" bestFit="1" customWidth="1"/>
    <col min="3275" max="3275" width="8.6640625" bestFit="1" customWidth="1"/>
    <col min="3276" max="3276" width="12" bestFit="1" customWidth="1"/>
    <col min="3277" max="3277" width="17.44140625" bestFit="1" customWidth="1"/>
    <col min="3278" max="3278" width="12.21875" bestFit="1" customWidth="1"/>
    <col min="3280" max="3280" width="8.33203125" bestFit="1" customWidth="1"/>
    <col min="3281" max="3281" width="18.77734375" bestFit="1" customWidth="1"/>
    <col min="3282" max="3282" width="16.5546875" bestFit="1" customWidth="1"/>
    <col min="3283" max="3283" width="20.6640625" bestFit="1" customWidth="1"/>
    <col min="3284" max="3284" width="19.88671875" bestFit="1" customWidth="1"/>
    <col min="3285" max="3285" width="6.5546875" bestFit="1" customWidth="1"/>
    <col min="3286" max="3286" width="15.6640625" bestFit="1" customWidth="1"/>
    <col min="3287" max="3287" width="24.77734375" bestFit="1" customWidth="1"/>
    <col min="3288" max="3288" width="6.6640625" bestFit="1" customWidth="1"/>
    <col min="3289" max="3289" width="13.33203125" bestFit="1" customWidth="1"/>
    <col min="3290" max="3291" width="14" bestFit="1" customWidth="1"/>
    <col min="3292" max="3292" width="10.21875" bestFit="1" customWidth="1"/>
    <col min="3293" max="3293" width="12.88671875" bestFit="1" customWidth="1"/>
    <col min="3294" max="3294" width="15" bestFit="1" customWidth="1"/>
    <col min="3295" max="3295" width="4.5546875" bestFit="1" customWidth="1"/>
    <col min="3296" max="3296" width="11.5546875" bestFit="1" customWidth="1"/>
    <col min="3297" max="3297" width="5.44140625" bestFit="1" customWidth="1"/>
    <col min="3298" max="3298" width="7.33203125" bestFit="1" customWidth="1"/>
    <col min="3299" max="3299" width="11.5546875" bestFit="1" customWidth="1"/>
    <col min="3300" max="3300" width="11.44140625" bestFit="1" customWidth="1"/>
    <col min="3301" max="3301" width="15.77734375" bestFit="1" customWidth="1"/>
    <col min="3302" max="3302" width="10.21875" bestFit="1" customWidth="1"/>
    <col min="3303" max="3303" width="11.77734375" bestFit="1" customWidth="1"/>
    <col min="3304" max="3304" width="13.77734375" bestFit="1" customWidth="1"/>
    <col min="3305" max="3305" width="11.88671875" bestFit="1" customWidth="1"/>
    <col min="3306" max="3306" width="16" bestFit="1" customWidth="1"/>
    <col min="3307" max="3307" width="9" bestFit="1" customWidth="1"/>
    <col min="3308" max="3308" width="9.33203125" bestFit="1" customWidth="1"/>
    <col min="3309" max="3309" width="17.21875" bestFit="1" customWidth="1"/>
    <col min="3310" max="3311" width="15.6640625" bestFit="1" customWidth="1"/>
    <col min="3312" max="3312" width="11.6640625" bestFit="1" customWidth="1"/>
    <col min="3313" max="3313" width="16.44140625" bestFit="1" customWidth="1"/>
    <col min="3314" max="3314" width="9.6640625" bestFit="1" customWidth="1"/>
    <col min="3315" max="3315" width="11.88671875" bestFit="1" customWidth="1"/>
    <col min="3316" max="3316" width="9.5546875" bestFit="1" customWidth="1"/>
    <col min="3317" max="3317" width="11.5546875" bestFit="1" customWidth="1"/>
    <col min="3318" max="3318" width="15.21875" bestFit="1" customWidth="1"/>
    <col min="3319" max="3319" width="9.5546875" bestFit="1" customWidth="1"/>
    <col min="3320" max="3320" width="10.21875" bestFit="1" customWidth="1"/>
    <col min="3321" max="3321" width="11.109375" bestFit="1" customWidth="1"/>
    <col min="3322" max="3322" width="19.77734375" bestFit="1" customWidth="1"/>
    <col min="3323" max="3323" width="9.33203125" bestFit="1" customWidth="1"/>
    <col min="3324" max="3324" width="12.5546875" bestFit="1" customWidth="1"/>
    <col min="3325" max="3325" width="23.109375" bestFit="1" customWidth="1"/>
    <col min="3326" max="3326" width="9.6640625" bestFit="1" customWidth="1"/>
    <col min="3327" max="3327" width="10.88671875" bestFit="1" customWidth="1"/>
    <col min="3328" max="3328" width="16.6640625" bestFit="1" customWidth="1"/>
    <col min="3329" max="3329" width="15.109375" bestFit="1" customWidth="1"/>
    <col min="3330" max="3330" width="10.21875" bestFit="1" customWidth="1"/>
    <col min="3331" max="3331" width="10.33203125" bestFit="1" customWidth="1"/>
    <col min="3332" max="3332" width="15.109375" bestFit="1" customWidth="1"/>
    <col min="3333" max="3333" width="19" bestFit="1" customWidth="1"/>
    <col min="3334" max="3334" width="10.21875" bestFit="1" customWidth="1"/>
    <col min="3335" max="3335" width="11" bestFit="1" customWidth="1"/>
    <col min="3336" max="3336" width="8.33203125" bestFit="1" customWidth="1"/>
    <col min="3337" max="3337" width="8.109375" bestFit="1" customWidth="1"/>
    <col min="3338" max="3338" width="8.77734375" bestFit="1" customWidth="1"/>
    <col min="3339" max="3339" width="15.33203125" bestFit="1" customWidth="1"/>
    <col min="3340" max="3340" width="8.44140625" bestFit="1" customWidth="1"/>
    <col min="3341" max="3341" width="22.21875" bestFit="1" customWidth="1"/>
    <col min="3342" max="3342" width="17" bestFit="1" customWidth="1"/>
    <col min="3343" max="3343" width="17.44140625" bestFit="1" customWidth="1"/>
    <col min="3344" max="3344" width="8.21875" bestFit="1" customWidth="1"/>
    <col min="3345" max="3345" width="6.21875" bestFit="1" customWidth="1"/>
    <col min="3346" max="3346" width="15" bestFit="1" customWidth="1"/>
    <col min="3347" max="3347" width="13.44140625" bestFit="1" customWidth="1"/>
    <col min="3348" max="3348" width="12.88671875" bestFit="1" customWidth="1"/>
    <col min="3349" max="3349" width="8.5546875" bestFit="1" customWidth="1"/>
    <col min="3350" max="3350" width="5.77734375" bestFit="1" customWidth="1"/>
    <col min="3351" max="3351" width="4.88671875" bestFit="1" customWidth="1"/>
    <col min="3352" max="3352" width="5.77734375" bestFit="1" customWidth="1"/>
    <col min="3353" max="3353" width="18.5546875" bestFit="1" customWidth="1"/>
    <col min="3354" max="3354" width="13.88671875" bestFit="1" customWidth="1"/>
    <col min="3355" max="3355" width="4.77734375" bestFit="1" customWidth="1"/>
    <col min="3356" max="3356" width="11.21875" bestFit="1" customWidth="1"/>
    <col min="3357" max="3357" width="11.44140625" bestFit="1" customWidth="1"/>
    <col min="3358" max="3358" width="13.5546875" bestFit="1" customWidth="1"/>
    <col min="3359" max="3359" width="11.77734375" bestFit="1" customWidth="1"/>
    <col min="3360" max="3360" width="6.21875" bestFit="1" customWidth="1"/>
    <col min="3361" max="3361" width="10.44140625" bestFit="1" customWidth="1"/>
    <col min="3362" max="3362" width="3.44140625" bestFit="1" customWidth="1"/>
    <col min="3363" max="3363" width="9.21875" bestFit="1" customWidth="1"/>
    <col min="3364" max="3364" width="10.6640625" bestFit="1" customWidth="1"/>
    <col min="3365" max="3365" width="8.21875" bestFit="1" customWidth="1"/>
    <col min="3366" max="3366" width="10.6640625" bestFit="1" customWidth="1"/>
    <col min="3367" max="3367" width="10.21875" bestFit="1" customWidth="1"/>
    <col min="3368" max="3368" width="8.109375" bestFit="1" customWidth="1"/>
    <col min="3369" max="3369" width="12.109375" bestFit="1" customWidth="1"/>
    <col min="3370" max="3370" width="19.6640625" bestFit="1" customWidth="1"/>
    <col min="3371" max="3371" width="16.33203125" bestFit="1" customWidth="1"/>
    <col min="3372" max="3372" width="12.44140625" bestFit="1" customWidth="1"/>
    <col min="3373" max="3373" width="8.6640625" bestFit="1" customWidth="1"/>
    <col min="3374" max="3374" width="9.5546875" bestFit="1" customWidth="1"/>
    <col min="3375" max="3375" width="26.88671875" bestFit="1" customWidth="1"/>
    <col min="3376" max="3376" width="17.44140625" bestFit="1" customWidth="1"/>
    <col min="3377" max="3377" width="10.21875" bestFit="1" customWidth="1"/>
    <col min="3378" max="3378" width="11" bestFit="1" customWidth="1"/>
    <col min="3379" max="3379" width="32" bestFit="1" customWidth="1"/>
    <col min="3380" max="3380" width="24.77734375" bestFit="1" customWidth="1"/>
    <col min="3381" max="3381" width="14.21875" bestFit="1" customWidth="1"/>
    <col min="3382" max="3382" width="5.5546875" bestFit="1" customWidth="1"/>
    <col min="3383" max="3383" width="14.88671875" bestFit="1" customWidth="1"/>
    <col min="3384" max="3384" width="14.109375" bestFit="1" customWidth="1"/>
    <col min="3385" max="3385" width="12.77734375" bestFit="1" customWidth="1"/>
    <col min="3386" max="3386" width="16.33203125" bestFit="1" customWidth="1"/>
    <col min="3387" max="3387" width="21.109375" bestFit="1" customWidth="1"/>
    <col min="3388" max="3388" width="8.6640625" bestFit="1" customWidth="1"/>
    <col min="3389" max="3389" width="9.44140625" bestFit="1" customWidth="1"/>
    <col min="3390" max="3390" width="9.88671875" bestFit="1" customWidth="1"/>
    <col min="3391" max="3391" width="6.21875" bestFit="1" customWidth="1"/>
    <col min="3392" max="3392" width="6.77734375" bestFit="1" customWidth="1"/>
    <col min="3393" max="3393" width="19.44140625" bestFit="1" customWidth="1"/>
    <col min="3394" max="3394" width="16.21875" bestFit="1" customWidth="1"/>
    <col min="3395" max="3395" width="10.21875" bestFit="1" customWidth="1"/>
    <col min="3396" max="3396" width="13.77734375" bestFit="1" customWidth="1"/>
    <col min="3397" max="3397" width="8.44140625" bestFit="1" customWidth="1"/>
    <col min="3398" max="3398" width="16.21875" bestFit="1" customWidth="1"/>
    <col min="3399" max="3399" width="12.21875" bestFit="1" customWidth="1"/>
    <col min="3400" max="3400" width="12.33203125" bestFit="1" customWidth="1"/>
    <col min="3401" max="3401" width="11.77734375" bestFit="1" customWidth="1"/>
    <col min="3402" max="3402" width="13.33203125" bestFit="1" customWidth="1"/>
    <col min="3403" max="3403" width="28.109375" bestFit="1" customWidth="1"/>
    <col min="3404" max="3405" width="11" bestFit="1" customWidth="1"/>
    <col min="3406" max="3406" width="14.5546875" bestFit="1" customWidth="1"/>
    <col min="3407" max="3407" width="15.44140625" bestFit="1" customWidth="1"/>
    <col min="3408" max="3408" width="8.21875" bestFit="1" customWidth="1"/>
    <col min="3409" max="3409" width="9.6640625" bestFit="1" customWidth="1"/>
    <col min="3410" max="3410" width="9.77734375" bestFit="1" customWidth="1"/>
    <col min="3411" max="3411" width="23.21875" bestFit="1" customWidth="1"/>
    <col min="3412" max="3412" width="7" bestFit="1" customWidth="1"/>
    <col min="3413" max="3413" width="19.33203125" bestFit="1" customWidth="1"/>
    <col min="3414" max="3414" width="6.5546875" bestFit="1" customWidth="1"/>
    <col min="3415" max="3415" width="7.77734375" bestFit="1" customWidth="1"/>
    <col min="3416" max="3416" width="7" bestFit="1" customWidth="1"/>
    <col min="3417" max="3417" width="6.109375" bestFit="1" customWidth="1"/>
    <col min="3418" max="3418" width="11.77734375" bestFit="1" customWidth="1"/>
    <col min="3419" max="3419" width="27.109375" bestFit="1" customWidth="1"/>
    <col min="3420" max="3420" width="12.44140625" bestFit="1" customWidth="1"/>
    <col min="3421" max="3421" width="19.109375" bestFit="1" customWidth="1"/>
    <col min="3422" max="3422" width="11" bestFit="1" customWidth="1"/>
    <col min="3423" max="3423" width="12.21875" bestFit="1" customWidth="1"/>
    <col min="3424" max="3424" width="15" bestFit="1" customWidth="1"/>
    <col min="3425" max="3425" width="13.44140625" bestFit="1" customWidth="1"/>
    <col min="3426" max="3426" width="10.33203125" bestFit="1" customWidth="1"/>
    <col min="3427" max="3427" width="14.6640625" bestFit="1" customWidth="1"/>
    <col min="3428" max="3428" width="11" bestFit="1" customWidth="1"/>
    <col min="3429" max="3429" width="20.109375" bestFit="1" customWidth="1"/>
    <col min="3430" max="3430" width="19.6640625" bestFit="1" customWidth="1"/>
    <col min="3431" max="3431" width="9.6640625" bestFit="1" customWidth="1"/>
    <col min="3432" max="3432" width="6.44140625" bestFit="1" customWidth="1"/>
    <col min="3433" max="3433" width="23.109375" bestFit="1" customWidth="1"/>
    <col min="3434" max="3434" width="9.77734375" bestFit="1" customWidth="1"/>
    <col min="3435" max="3435" width="7" bestFit="1" customWidth="1"/>
    <col min="3436" max="3436" width="10.6640625" bestFit="1" customWidth="1"/>
    <col min="3437" max="3437" width="6" bestFit="1" customWidth="1"/>
    <col min="3438" max="3438" width="10.109375" bestFit="1" customWidth="1"/>
    <col min="3439" max="3439" width="20.88671875" bestFit="1" customWidth="1"/>
    <col min="3440" max="3440" width="10.109375" bestFit="1" customWidth="1"/>
    <col min="3441" max="3441" width="17.21875" bestFit="1" customWidth="1"/>
    <col min="3442" max="3442" width="15.5546875" bestFit="1" customWidth="1"/>
    <col min="3443" max="3443" width="13.33203125" bestFit="1" customWidth="1"/>
    <col min="3444" max="3444" width="9.44140625" bestFit="1" customWidth="1"/>
    <col min="3445" max="3445" width="21" bestFit="1" customWidth="1"/>
    <col min="3446" max="3446" width="15.21875" bestFit="1" customWidth="1"/>
    <col min="3447" max="3447" width="10.21875" bestFit="1" customWidth="1"/>
    <col min="3448" max="3448" width="19.5546875" bestFit="1" customWidth="1"/>
    <col min="3449" max="3449" width="16.44140625" bestFit="1" customWidth="1"/>
    <col min="3450" max="3450" width="5.6640625" bestFit="1" customWidth="1"/>
    <col min="3451" max="3451" width="14.77734375" bestFit="1" customWidth="1"/>
    <col min="3452" max="3452" width="46.5546875" bestFit="1" customWidth="1"/>
    <col min="3453" max="3453" width="15.109375" bestFit="1" customWidth="1"/>
    <col min="3454" max="3454" width="10.88671875" bestFit="1" customWidth="1"/>
    <col min="3455" max="3455" width="12.88671875" bestFit="1" customWidth="1"/>
    <col min="3456" max="3456" width="16.44140625" bestFit="1" customWidth="1"/>
    <col min="3457" max="3457" width="11.21875" bestFit="1" customWidth="1"/>
    <col min="3458" max="3458" width="12.33203125" bestFit="1" customWidth="1"/>
    <col min="3459" max="3459" width="8.109375" bestFit="1" customWidth="1"/>
    <col min="3460" max="3460" width="23.109375" bestFit="1" customWidth="1"/>
    <col min="3461" max="3461" width="16.33203125" bestFit="1" customWidth="1"/>
    <col min="3462" max="3462" width="13.109375" bestFit="1" customWidth="1"/>
    <col min="3463" max="3463" width="14.44140625" bestFit="1" customWidth="1"/>
    <col min="3464" max="3464" width="19" bestFit="1" customWidth="1"/>
    <col min="3465" max="3465" width="17.77734375" bestFit="1" customWidth="1"/>
    <col min="3466" max="3466" width="10" bestFit="1" customWidth="1"/>
    <col min="3467" max="3467" width="11.44140625" bestFit="1" customWidth="1"/>
    <col min="3468" max="3468" width="24.21875" bestFit="1" customWidth="1"/>
    <col min="3469" max="3469" width="5.33203125" bestFit="1" customWidth="1"/>
    <col min="3470" max="3470" width="21" bestFit="1" customWidth="1"/>
    <col min="3471" max="3471" width="11.21875" bestFit="1" customWidth="1"/>
    <col min="3472" max="3472" width="11.44140625" bestFit="1" customWidth="1"/>
    <col min="3473" max="3473" width="42.5546875" bestFit="1" customWidth="1"/>
    <col min="3474" max="3474" width="11.88671875" bestFit="1" customWidth="1"/>
    <col min="3475" max="3475" width="20.21875" bestFit="1" customWidth="1"/>
    <col min="3476" max="3476" width="7.88671875" bestFit="1" customWidth="1"/>
    <col min="3477" max="3477" width="10.77734375" bestFit="1" customWidth="1"/>
    <col min="3478" max="3478" width="14.109375" bestFit="1" customWidth="1"/>
    <col min="3479" max="3479" width="8.44140625" bestFit="1" customWidth="1"/>
    <col min="3480" max="3480" width="7.33203125" bestFit="1" customWidth="1"/>
    <col min="3481" max="3482" width="7.6640625" bestFit="1" customWidth="1"/>
    <col min="3483" max="3483" width="8.5546875" bestFit="1" customWidth="1"/>
    <col min="3484" max="3484" width="16.5546875" bestFit="1" customWidth="1"/>
    <col min="3485" max="3485" width="19.5546875" bestFit="1" customWidth="1"/>
    <col min="3486" max="3486" width="9.6640625" bestFit="1" customWidth="1"/>
    <col min="3487" max="3487" width="5.88671875" bestFit="1" customWidth="1"/>
    <col min="3488" max="3488" width="17.88671875" bestFit="1" customWidth="1"/>
    <col min="3489" max="3489" width="13.21875" bestFit="1" customWidth="1"/>
    <col min="3490" max="3490" width="9.109375" bestFit="1" customWidth="1"/>
    <col min="3491" max="3491" width="25" bestFit="1" customWidth="1"/>
    <col min="3492" max="3492" width="26.6640625" bestFit="1" customWidth="1"/>
    <col min="3493" max="3493" width="7.109375" bestFit="1" customWidth="1"/>
    <col min="3494" max="3494" width="14.21875" bestFit="1" customWidth="1"/>
    <col min="3495" max="3495" width="13.21875" bestFit="1" customWidth="1"/>
    <col min="3496" max="3496" width="25.6640625" bestFit="1" customWidth="1"/>
    <col min="3497" max="3497" width="29.77734375" bestFit="1" customWidth="1"/>
    <col min="3498" max="3498" width="12.44140625" bestFit="1" customWidth="1"/>
    <col min="3499" max="3499" width="15.88671875" bestFit="1" customWidth="1"/>
    <col min="3500" max="3500" width="10.6640625" bestFit="1" customWidth="1"/>
    <col min="3501" max="3501" width="9.77734375" bestFit="1" customWidth="1"/>
    <col min="3502" max="3502" width="12.77734375" bestFit="1" customWidth="1"/>
    <col min="3503" max="3503" width="22.6640625" bestFit="1" customWidth="1"/>
    <col min="3504" max="3504" width="14.5546875" bestFit="1" customWidth="1"/>
    <col min="3505" max="3505" width="20.6640625" bestFit="1" customWidth="1"/>
    <col min="3506" max="3506" width="12.44140625" bestFit="1" customWidth="1"/>
    <col min="3507" max="3508" width="12.109375" bestFit="1" customWidth="1"/>
    <col min="3509" max="3509" width="8.21875" bestFit="1" customWidth="1"/>
    <col min="3510" max="3510" width="9.5546875" bestFit="1" customWidth="1"/>
    <col min="3511" max="3511" width="13.21875" bestFit="1" customWidth="1"/>
    <col min="3512" max="3512" width="18" bestFit="1" customWidth="1"/>
    <col min="3513" max="3513" width="14.109375" bestFit="1" customWidth="1"/>
    <col min="3514" max="3514" width="14.5546875" bestFit="1" customWidth="1"/>
    <col min="3515" max="3515" width="15.33203125" bestFit="1" customWidth="1"/>
    <col min="3516" max="3516" width="15.109375" bestFit="1" customWidth="1"/>
    <col min="3517" max="3517" width="14.88671875" bestFit="1" customWidth="1"/>
    <col min="3518" max="3518" width="17.21875" bestFit="1" customWidth="1"/>
    <col min="3519" max="3519" width="16" bestFit="1" customWidth="1"/>
    <col min="3520" max="3520" width="9.5546875" bestFit="1" customWidth="1"/>
    <col min="3521" max="3521" width="9.6640625" bestFit="1" customWidth="1"/>
    <col min="3522" max="3522" width="12.33203125" bestFit="1" customWidth="1"/>
    <col min="3523" max="3523" width="11.109375" bestFit="1" customWidth="1"/>
    <col min="3524" max="3524" width="18.33203125" bestFit="1" customWidth="1"/>
    <col min="3525" max="3525" width="16.77734375" bestFit="1" customWidth="1"/>
    <col min="3526" max="3526" width="8.77734375" bestFit="1" customWidth="1"/>
    <col min="3527" max="3527" width="18.6640625" bestFit="1" customWidth="1"/>
    <col min="3528" max="3528" width="17.77734375" bestFit="1" customWidth="1"/>
    <col min="3529" max="3529" width="24" bestFit="1" customWidth="1"/>
    <col min="3530" max="3530" width="14" bestFit="1" customWidth="1"/>
    <col min="3531" max="3531" width="17.5546875" bestFit="1" customWidth="1"/>
    <col min="3532" max="3532" width="13.33203125" bestFit="1" customWidth="1"/>
    <col min="3533" max="3533" width="13.21875" bestFit="1" customWidth="1"/>
    <col min="3534" max="3534" width="11.109375" bestFit="1" customWidth="1"/>
    <col min="3535" max="3535" width="14.33203125" bestFit="1" customWidth="1"/>
    <col min="3536" max="3536" width="11.33203125" bestFit="1" customWidth="1"/>
    <col min="3537" max="3537" width="12.6640625" bestFit="1" customWidth="1"/>
    <col min="3538" max="3538" width="12.77734375" bestFit="1" customWidth="1"/>
    <col min="3539" max="3539" width="23.21875" bestFit="1" customWidth="1"/>
    <col min="3540" max="3540" width="11.6640625" bestFit="1" customWidth="1"/>
    <col min="3541" max="3541" width="20.88671875" bestFit="1" customWidth="1"/>
    <col min="3542" max="3542" width="15.5546875" bestFit="1" customWidth="1"/>
    <col min="3543" max="3543" width="13.109375" bestFit="1" customWidth="1"/>
    <col min="3544" max="3544" width="9.33203125" bestFit="1" customWidth="1"/>
    <col min="3545" max="3545" width="26.21875" bestFit="1" customWidth="1"/>
    <col min="3546" max="3546" width="16.77734375" bestFit="1" customWidth="1"/>
    <col min="3547" max="3547" width="17" bestFit="1" customWidth="1"/>
    <col min="3548" max="3548" width="35.109375" bestFit="1" customWidth="1"/>
    <col min="3549" max="3549" width="5.77734375" bestFit="1" customWidth="1"/>
    <col min="3550" max="3550" width="9.88671875" bestFit="1" customWidth="1"/>
    <col min="3551" max="3551" width="11.6640625" bestFit="1" customWidth="1"/>
    <col min="3552" max="3552" width="10.77734375" bestFit="1" customWidth="1"/>
    <col min="3553" max="3553" width="11.109375" bestFit="1" customWidth="1"/>
    <col min="3554" max="3554" width="14.77734375" bestFit="1" customWidth="1"/>
    <col min="3555" max="3555" width="10.21875" bestFit="1" customWidth="1"/>
    <col min="3556" max="3556" width="7.5546875" bestFit="1" customWidth="1"/>
    <col min="3557" max="3557" width="14.33203125" bestFit="1" customWidth="1"/>
    <col min="3558" max="3558" width="13.77734375" bestFit="1" customWidth="1"/>
    <col min="3559" max="3559" width="15.109375" bestFit="1" customWidth="1"/>
    <col min="3560" max="3560" width="12.77734375" bestFit="1" customWidth="1"/>
    <col min="3561" max="3561" width="7" bestFit="1" customWidth="1"/>
    <col min="3562" max="3562" width="10.5546875" bestFit="1" customWidth="1"/>
    <col min="3563" max="3563" width="14.77734375" bestFit="1" customWidth="1"/>
    <col min="3564" max="3564" width="33.6640625" bestFit="1" customWidth="1"/>
    <col min="3565" max="3565" width="11.6640625" bestFit="1" customWidth="1"/>
    <col min="3566" max="3566" width="15" bestFit="1" customWidth="1"/>
    <col min="3567" max="3567" width="11.6640625" bestFit="1" customWidth="1"/>
    <col min="3568" max="3568" width="11" bestFit="1" customWidth="1"/>
    <col min="3569" max="3569" width="15.109375" bestFit="1" customWidth="1"/>
    <col min="3570" max="3570" width="14.77734375" bestFit="1" customWidth="1"/>
    <col min="3571" max="3571" width="35.5546875" bestFit="1" customWidth="1"/>
    <col min="3572" max="3572" width="31" bestFit="1" customWidth="1"/>
    <col min="3573" max="3573" width="12.5546875" bestFit="1" customWidth="1"/>
    <col min="3574" max="3574" width="6.88671875" bestFit="1" customWidth="1"/>
    <col min="3575" max="3575" width="15.109375" bestFit="1" customWidth="1"/>
    <col min="3576" max="3576" width="4.5546875" bestFit="1" customWidth="1"/>
    <col min="3577" max="3577" width="10.21875" bestFit="1" customWidth="1"/>
    <col min="3578" max="3578" width="10.33203125" bestFit="1" customWidth="1"/>
    <col min="3579" max="3579" width="17" bestFit="1" customWidth="1"/>
    <col min="3580" max="3580" width="14.6640625" bestFit="1" customWidth="1"/>
    <col min="3581" max="3581" width="15.88671875" bestFit="1" customWidth="1"/>
    <col min="3582" max="3582" width="16.5546875" bestFit="1" customWidth="1"/>
    <col min="3583" max="3583" width="19" bestFit="1" customWidth="1"/>
    <col min="3584" max="3584" width="7.5546875" bestFit="1" customWidth="1"/>
    <col min="3585" max="3585" width="6.21875" bestFit="1" customWidth="1"/>
    <col min="3586" max="3586" width="10.44140625" bestFit="1" customWidth="1"/>
    <col min="3587" max="3587" width="11.33203125" bestFit="1" customWidth="1"/>
    <col min="3588" max="3588" width="9" bestFit="1" customWidth="1"/>
    <col min="3589" max="3589" width="6.33203125" bestFit="1" customWidth="1"/>
    <col min="3590" max="3590" width="7.44140625" bestFit="1" customWidth="1"/>
    <col min="3591" max="3591" width="14.5546875" bestFit="1" customWidth="1"/>
    <col min="3592" max="3592" width="13.77734375" bestFit="1" customWidth="1"/>
    <col min="3593" max="3593" width="7.21875" bestFit="1" customWidth="1"/>
    <col min="3594" max="3594" width="11.109375" bestFit="1" customWidth="1"/>
    <col min="3595" max="3595" width="19.21875" bestFit="1" customWidth="1"/>
    <col min="3596" max="3596" width="19.109375" bestFit="1" customWidth="1"/>
    <col min="3597" max="3597" width="11.33203125" bestFit="1" customWidth="1"/>
    <col min="3598" max="3598" width="10.5546875" bestFit="1" customWidth="1"/>
    <col min="3599" max="3599" width="6.88671875" bestFit="1" customWidth="1"/>
    <col min="3600" max="3600" width="8" bestFit="1" customWidth="1"/>
    <col min="3601" max="3601" width="6.44140625" bestFit="1" customWidth="1"/>
    <col min="3602" max="3602" width="27.6640625" bestFit="1" customWidth="1"/>
    <col min="3603" max="3603" width="8.77734375" bestFit="1" customWidth="1"/>
    <col min="3604" max="3604" width="15.5546875" bestFit="1" customWidth="1"/>
    <col min="3605" max="3605" width="33.21875" bestFit="1" customWidth="1"/>
    <col min="3606" max="3606" width="14.77734375" bestFit="1" customWidth="1"/>
    <col min="3607" max="3607" width="10.21875" bestFit="1" customWidth="1"/>
    <col min="3608" max="3608" width="37.5546875" bestFit="1" customWidth="1"/>
    <col min="3609" max="3609" width="25.21875" bestFit="1" customWidth="1"/>
    <col min="3610" max="3610" width="10.21875" bestFit="1" customWidth="1"/>
    <col min="3611" max="3611" width="10.77734375" bestFit="1" customWidth="1"/>
    <col min="3612" max="3612" width="7.21875" bestFit="1" customWidth="1"/>
    <col min="3613" max="3613" width="14.88671875" bestFit="1" customWidth="1"/>
    <col min="3614" max="3614" width="28.6640625" bestFit="1" customWidth="1"/>
    <col min="3615" max="3615" width="11" bestFit="1" customWidth="1"/>
    <col min="3616" max="3616" width="13.6640625" bestFit="1" customWidth="1"/>
    <col min="3617" max="3617" width="13.77734375" bestFit="1" customWidth="1"/>
    <col min="3618" max="3618" width="17.77734375" bestFit="1" customWidth="1"/>
    <col min="3619" max="3619" width="25" bestFit="1" customWidth="1"/>
    <col min="3620" max="3620" width="31.6640625" bestFit="1" customWidth="1"/>
    <col min="3621" max="3621" width="30.33203125" bestFit="1" customWidth="1"/>
    <col min="3622" max="3622" width="19.21875" bestFit="1" customWidth="1"/>
    <col min="3623" max="3623" width="19.77734375" bestFit="1" customWidth="1"/>
    <col min="3624" max="3624" width="17.21875" bestFit="1" customWidth="1"/>
    <col min="3625" max="3625" width="15.5546875" bestFit="1" customWidth="1"/>
    <col min="3626" max="3626" width="16.77734375" bestFit="1" customWidth="1"/>
    <col min="3627" max="3627" width="8" bestFit="1" customWidth="1"/>
    <col min="3628" max="3628" width="13.44140625" bestFit="1" customWidth="1"/>
    <col min="3629" max="3629" width="10.21875" bestFit="1" customWidth="1"/>
    <col min="3630" max="3630" width="14.33203125" bestFit="1" customWidth="1"/>
    <col min="3631" max="3631" width="9.5546875" bestFit="1" customWidth="1"/>
    <col min="3632" max="3632" width="6.44140625" bestFit="1" customWidth="1"/>
    <col min="3633" max="3633" width="8.6640625" bestFit="1" customWidth="1"/>
    <col min="3634" max="3634" width="11.5546875" bestFit="1" customWidth="1"/>
    <col min="3635" max="3635" width="15.6640625" bestFit="1" customWidth="1"/>
    <col min="3636" max="3636" width="15.44140625" bestFit="1" customWidth="1"/>
    <col min="3637" max="3638" width="12.109375" bestFit="1" customWidth="1"/>
    <col min="3639" max="3639" width="25.21875" bestFit="1" customWidth="1"/>
    <col min="3640" max="3640" width="15.21875" bestFit="1" customWidth="1"/>
    <col min="3641" max="3641" width="7.6640625" bestFit="1" customWidth="1"/>
    <col min="3642" max="3642" width="9.109375" bestFit="1" customWidth="1"/>
    <col min="3643" max="3643" width="14.44140625" bestFit="1" customWidth="1"/>
    <col min="3644" max="3644" width="15.77734375" bestFit="1" customWidth="1"/>
    <col min="3645" max="3645" width="13.44140625" bestFit="1" customWidth="1"/>
    <col min="3646" max="3646" width="11" bestFit="1" customWidth="1"/>
    <col min="3647" max="3647" width="10.77734375" bestFit="1" customWidth="1"/>
    <col min="3648" max="3648" width="9.5546875" bestFit="1" customWidth="1"/>
    <col min="3649" max="3649" width="28.33203125" bestFit="1" customWidth="1"/>
    <col min="3650" max="3650" width="13.33203125" bestFit="1" customWidth="1"/>
    <col min="3651" max="3651" width="14" bestFit="1" customWidth="1"/>
    <col min="3652" max="3652" width="11.44140625" bestFit="1" customWidth="1"/>
    <col min="3653" max="3653" width="12.44140625" bestFit="1" customWidth="1"/>
    <col min="3654" max="3654" width="9.44140625" bestFit="1" customWidth="1"/>
    <col min="3655" max="3655" width="16.109375" bestFit="1" customWidth="1"/>
    <col min="3656" max="3656" width="7.6640625" bestFit="1" customWidth="1"/>
    <col min="3657" max="3657" width="13.33203125" bestFit="1" customWidth="1"/>
    <col min="3658" max="3658" width="13.5546875" bestFit="1" customWidth="1"/>
    <col min="3659" max="3659" width="13.88671875" bestFit="1" customWidth="1"/>
    <col min="3660" max="3660" width="8.5546875" bestFit="1" customWidth="1"/>
    <col min="3661" max="3661" width="17.44140625" bestFit="1" customWidth="1"/>
    <col min="3662" max="3662" width="16.77734375" bestFit="1" customWidth="1"/>
    <col min="3663" max="3663" width="12.5546875" bestFit="1" customWidth="1"/>
    <col min="3664" max="3664" width="10.88671875" bestFit="1" customWidth="1"/>
    <col min="3665" max="3665" width="5.44140625" bestFit="1" customWidth="1"/>
    <col min="3666" max="3666" width="16.6640625" bestFit="1" customWidth="1"/>
    <col min="3667" max="3667" width="9.109375" bestFit="1" customWidth="1"/>
    <col min="3668" max="3668" width="13.109375" bestFit="1" customWidth="1"/>
    <col min="3669" max="3669" width="16.33203125" bestFit="1" customWidth="1"/>
    <col min="3670" max="3670" width="10.6640625" bestFit="1" customWidth="1"/>
    <col min="3671" max="3671" width="7" bestFit="1" customWidth="1"/>
    <col min="3672" max="3672" width="12.33203125" bestFit="1" customWidth="1"/>
    <col min="3673" max="3673" width="22.109375" bestFit="1" customWidth="1"/>
    <col min="3674" max="3674" width="13.109375" bestFit="1" customWidth="1"/>
    <col min="3675" max="3675" width="13.33203125" bestFit="1" customWidth="1"/>
    <col min="3676" max="3676" width="24.44140625" bestFit="1" customWidth="1"/>
    <col min="3677" max="3678" width="14.109375" bestFit="1" customWidth="1"/>
    <col min="3679" max="3679" width="9.44140625" bestFit="1" customWidth="1"/>
    <col min="3680" max="3680" width="8.33203125" bestFit="1" customWidth="1"/>
    <col min="3681" max="3681" width="13.109375" bestFit="1" customWidth="1"/>
    <col min="3682" max="3682" width="29" bestFit="1" customWidth="1"/>
    <col min="3683" max="3683" width="19.88671875" bestFit="1" customWidth="1"/>
    <col min="3684" max="3684" width="8.6640625" bestFit="1" customWidth="1"/>
    <col min="3685" max="3685" width="11.77734375" bestFit="1" customWidth="1"/>
    <col min="3686" max="3686" width="9.44140625" bestFit="1" customWidth="1"/>
    <col min="3687" max="3687" width="6.77734375" bestFit="1" customWidth="1"/>
    <col min="3688" max="3688" width="7.44140625" bestFit="1" customWidth="1"/>
    <col min="3689" max="3689" width="12.33203125" bestFit="1" customWidth="1"/>
    <col min="3690" max="3690" width="11.5546875" bestFit="1" customWidth="1"/>
    <col min="3691" max="3691" width="12.5546875" bestFit="1" customWidth="1"/>
    <col min="3692" max="3692" width="19.44140625" bestFit="1" customWidth="1"/>
    <col min="3693" max="3693" width="10" bestFit="1" customWidth="1"/>
    <col min="3694" max="3694" width="15.5546875" bestFit="1" customWidth="1"/>
    <col min="3695" max="3695" width="8.21875" bestFit="1" customWidth="1"/>
    <col min="3696" max="3696" width="6.77734375" bestFit="1" customWidth="1"/>
    <col min="3697" max="3697" width="15.5546875" bestFit="1" customWidth="1"/>
    <col min="3698" max="3698" width="14.88671875" bestFit="1" customWidth="1"/>
    <col min="3699" max="3699" width="14.5546875" bestFit="1" customWidth="1"/>
    <col min="3700" max="3700" width="11.21875" bestFit="1" customWidth="1"/>
    <col min="3701" max="3701" width="16.33203125" bestFit="1" customWidth="1"/>
    <col min="3702" max="3702" width="9.6640625" bestFit="1" customWidth="1"/>
    <col min="3703" max="3703" width="9.88671875" bestFit="1" customWidth="1"/>
    <col min="3704" max="3704" width="9.21875" bestFit="1" customWidth="1"/>
    <col min="3705" max="3705" width="10.21875" bestFit="1" customWidth="1"/>
    <col min="3706" max="3706" width="16.6640625" bestFit="1" customWidth="1"/>
    <col min="3707" max="3707" width="10.44140625" bestFit="1" customWidth="1"/>
    <col min="3708" max="3708" width="11" bestFit="1" customWidth="1"/>
    <col min="3709" max="3709" width="8.5546875" bestFit="1" customWidth="1"/>
    <col min="3710" max="3710" width="7.77734375" bestFit="1" customWidth="1"/>
    <col min="3711" max="3711" width="9.33203125" bestFit="1" customWidth="1"/>
    <col min="3712" max="3712" width="29.88671875" bestFit="1" customWidth="1"/>
    <col min="3713" max="3713" width="8.109375" bestFit="1" customWidth="1"/>
    <col min="3714" max="3714" width="9.21875" bestFit="1" customWidth="1"/>
    <col min="3715" max="3715" width="11.44140625" bestFit="1" customWidth="1"/>
    <col min="3716" max="3716" width="10.44140625" bestFit="1" customWidth="1"/>
    <col min="3717" max="3717" width="20.77734375" bestFit="1" customWidth="1"/>
    <col min="3718" max="3718" width="19.33203125" bestFit="1" customWidth="1"/>
    <col min="3719" max="3719" width="8.21875" bestFit="1" customWidth="1"/>
    <col min="3720" max="3720" width="16.33203125" bestFit="1" customWidth="1"/>
    <col min="3721" max="3721" width="12.5546875" bestFit="1" customWidth="1"/>
    <col min="3722" max="3722" width="9.21875" bestFit="1" customWidth="1"/>
    <col min="3723" max="3723" width="10" bestFit="1" customWidth="1"/>
    <col min="3724" max="3724" width="12.6640625" bestFit="1" customWidth="1"/>
    <col min="3725" max="3725" width="29" bestFit="1" customWidth="1"/>
    <col min="3726" max="3726" width="9.6640625" bestFit="1" customWidth="1"/>
    <col min="3727" max="3727" width="16.33203125" bestFit="1" customWidth="1"/>
    <col min="3728" max="3728" width="21.33203125" bestFit="1" customWidth="1"/>
    <col min="3729" max="3729" width="4.5546875" bestFit="1" customWidth="1"/>
    <col min="3730" max="3730" width="6" bestFit="1" customWidth="1"/>
    <col min="3731" max="3731" width="13.109375" bestFit="1" customWidth="1"/>
    <col min="3732" max="3732" width="14.6640625" bestFit="1" customWidth="1"/>
    <col min="3733" max="3733" width="10.5546875" bestFit="1" customWidth="1"/>
    <col min="3734" max="3734" width="8.44140625" bestFit="1" customWidth="1"/>
    <col min="3735" max="3735" width="7" bestFit="1" customWidth="1"/>
    <col min="3736" max="3736" width="20.44140625" bestFit="1" customWidth="1"/>
    <col min="3737" max="3737" width="18.21875" bestFit="1" customWidth="1"/>
    <col min="3738" max="3738" width="19.5546875" bestFit="1" customWidth="1"/>
    <col min="3739" max="3739" width="13.33203125" bestFit="1" customWidth="1"/>
    <col min="3740" max="3740" width="17.44140625" bestFit="1" customWidth="1"/>
    <col min="3741" max="3741" width="16" bestFit="1" customWidth="1"/>
    <col min="3742" max="3742" width="24.88671875" bestFit="1" customWidth="1"/>
    <col min="3743" max="3743" width="15.33203125" bestFit="1" customWidth="1"/>
    <col min="3744" max="3744" width="12" bestFit="1" customWidth="1"/>
    <col min="3745" max="3745" width="16.6640625" bestFit="1" customWidth="1"/>
    <col min="3746" max="3746" width="14.6640625" bestFit="1" customWidth="1"/>
    <col min="3747" max="3747" width="9.21875" bestFit="1" customWidth="1"/>
    <col min="3748" max="3748" width="15.88671875" bestFit="1" customWidth="1"/>
    <col min="3749" max="3749" width="13.5546875" bestFit="1" customWidth="1"/>
    <col min="3750" max="3750" width="7.88671875" bestFit="1" customWidth="1"/>
    <col min="3751" max="3751" width="20.6640625" bestFit="1" customWidth="1"/>
    <col min="3752" max="3752" width="23.88671875" bestFit="1" customWidth="1"/>
    <col min="3753" max="3753" width="18" bestFit="1" customWidth="1"/>
    <col min="3754" max="3754" width="22.33203125" bestFit="1" customWidth="1"/>
    <col min="3755" max="3755" width="22.5546875" bestFit="1" customWidth="1"/>
    <col min="3756" max="3756" width="23.88671875" bestFit="1" customWidth="1"/>
    <col min="3757" max="3757" width="17.77734375" bestFit="1" customWidth="1"/>
    <col min="3758" max="3758" width="14" bestFit="1" customWidth="1"/>
    <col min="3759" max="3759" width="17.5546875" bestFit="1" customWidth="1"/>
    <col min="3760" max="3760" width="12.44140625" bestFit="1" customWidth="1"/>
    <col min="3761" max="3761" width="16.77734375" bestFit="1" customWidth="1"/>
    <col min="3762" max="3762" width="17.5546875" bestFit="1" customWidth="1"/>
    <col min="3763" max="3763" width="19" bestFit="1" customWidth="1"/>
    <col min="3764" max="3764" width="11.6640625" bestFit="1" customWidth="1"/>
    <col min="3765" max="3765" width="15.44140625" bestFit="1" customWidth="1"/>
    <col min="3766" max="3766" width="14.33203125" bestFit="1" customWidth="1"/>
    <col min="3767" max="3767" width="14.44140625" bestFit="1" customWidth="1"/>
    <col min="3768" max="3768" width="18.44140625" bestFit="1" customWidth="1"/>
    <col min="3769" max="3769" width="10.88671875" bestFit="1" customWidth="1"/>
    <col min="3770" max="3770" width="9.33203125" bestFit="1" customWidth="1"/>
    <col min="3771" max="3771" width="16.44140625" bestFit="1" customWidth="1"/>
    <col min="3772" max="3772" width="15.21875" bestFit="1" customWidth="1"/>
    <col min="3773" max="3773" width="17.33203125" bestFit="1" customWidth="1"/>
    <col min="3774" max="3774" width="14.5546875" bestFit="1" customWidth="1"/>
    <col min="3775" max="3775" width="18.5546875" bestFit="1" customWidth="1"/>
    <col min="3776" max="3776" width="16" bestFit="1" customWidth="1"/>
    <col min="3777" max="3777" width="8.21875" bestFit="1" customWidth="1"/>
    <col min="3778" max="3778" width="6.77734375" bestFit="1" customWidth="1"/>
    <col min="3779" max="3779" width="8.109375" bestFit="1" customWidth="1"/>
    <col min="3780" max="3780" width="27.21875" bestFit="1" customWidth="1"/>
    <col min="3781" max="3781" width="10.77734375" bestFit="1" customWidth="1"/>
    <col min="3782" max="3782" width="6.6640625" bestFit="1" customWidth="1"/>
    <col min="3783" max="3783" width="13.77734375" bestFit="1" customWidth="1"/>
    <col min="3784" max="3784" width="13.5546875" bestFit="1" customWidth="1"/>
    <col min="3785" max="3785" width="16.44140625" bestFit="1" customWidth="1"/>
    <col min="3786" max="3786" width="21.6640625" bestFit="1" customWidth="1"/>
    <col min="3787" max="3787" width="12.33203125" bestFit="1" customWidth="1"/>
    <col min="3788" max="3788" width="15" bestFit="1" customWidth="1"/>
    <col min="3789" max="3789" width="16.88671875" bestFit="1" customWidth="1"/>
    <col min="3790" max="3790" width="18.77734375" bestFit="1" customWidth="1"/>
    <col min="3791" max="3791" width="16.77734375" bestFit="1" customWidth="1"/>
    <col min="3792" max="3792" width="16.21875" bestFit="1" customWidth="1"/>
    <col min="3793" max="3793" width="13.6640625" bestFit="1" customWidth="1"/>
    <col min="3794" max="3794" width="22.5546875" bestFit="1" customWidth="1"/>
    <col min="3795" max="3795" width="16.88671875" bestFit="1" customWidth="1"/>
    <col min="3796" max="3796" width="15.5546875" bestFit="1" customWidth="1"/>
    <col min="3797" max="3797" width="19.6640625" bestFit="1" customWidth="1"/>
    <col min="3798" max="3798" width="7.88671875" bestFit="1" customWidth="1"/>
    <col min="3799" max="3799" width="18.88671875" bestFit="1" customWidth="1"/>
    <col min="3800" max="3800" width="14.109375" bestFit="1" customWidth="1"/>
    <col min="3801" max="3801" width="11.6640625" bestFit="1" customWidth="1"/>
    <col min="3802" max="3802" width="11.21875" bestFit="1" customWidth="1"/>
    <col min="3803" max="3803" width="11.88671875" bestFit="1" customWidth="1"/>
    <col min="3804" max="3804" width="14" bestFit="1" customWidth="1"/>
    <col min="3805" max="3805" width="11.21875" bestFit="1" customWidth="1"/>
    <col min="3806" max="3806" width="11" bestFit="1" customWidth="1"/>
    <col min="3807" max="3807" width="10.88671875" bestFit="1" customWidth="1"/>
    <col min="3808" max="3808" width="7" bestFit="1" customWidth="1"/>
    <col min="3809" max="3809" width="6.44140625" bestFit="1" customWidth="1"/>
    <col min="3810" max="3810" width="28.88671875" bestFit="1" customWidth="1"/>
    <col min="3811" max="3811" width="16.44140625" bestFit="1" customWidth="1"/>
    <col min="3812" max="3812" width="11.21875" bestFit="1" customWidth="1"/>
    <col min="3813" max="3813" width="11.6640625" bestFit="1" customWidth="1"/>
    <col min="3814" max="3814" width="10.77734375" bestFit="1" customWidth="1"/>
    <col min="3815" max="3815" width="13.21875" bestFit="1" customWidth="1"/>
    <col min="3816" max="3816" width="20" bestFit="1" customWidth="1"/>
    <col min="3817" max="3817" width="17.5546875" bestFit="1" customWidth="1"/>
    <col min="3818" max="3818" width="5" bestFit="1" customWidth="1"/>
    <col min="3819" max="3819" width="12.88671875" bestFit="1" customWidth="1"/>
    <col min="3820" max="3820" width="14" bestFit="1" customWidth="1"/>
    <col min="3821" max="3821" width="34.6640625" bestFit="1" customWidth="1"/>
    <col min="3822" max="3822" width="33.88671875" bestFit="1" customWidth="1"/>
    <col min="3823" max="3823" width="25.5546875" bestFit="1" customWidth="1"/>
    <col min="3824" max="3824" width="15.44140625" bestFit="1" customWidth="1"/>
    <col min="3825" max="3825" width="15.6640625" bestFit="1" customWidth="1"/>
    <col min="3826" max="3826" width="29.6640625" bestFit="1" customWidth="1"/>
    <col min="3827" max="3827" width="9.88671875" bestFit="1" customWidth="1"/>
    <col min="3828" max="3828" width="17.21875" bestFit="1" customWidth="1"/>
    <col min="3829" max="3829" width="10" bestFit="1" customWidth="1"/>
    <col min="3830" max="3830" width="6.6640625" bestFit="1" customWidth="1"/>
    <col min="3831" max="3831" width="9.21875" bestFit="1" customWidth="1"/>
    <col min="3832" max="3832" width="9" bestFit="1" customWidth="1"/>
    <col min="3833" max="3833" width="19" bestFit="1" customWidth="1"/>
    <col min="3835" max="3835" width="13.77734375" bestFit="1" customWidth="1"/>
    <col min="3836" max="3836" width="13.21875" bestFit="1" customWidth="1"/>
    <col min="3837" max="3837" width="9.44140625" bestFit="1" customWidth="1"/>
    <col min="3838" max="3838" width="23.88671875" bestFit="1" customWidth="1"/>
    <col min="3839" max="3839" width="4.44140625" bestFit="1" customWidth="1"/>
    <col min="3840" max="3840" width="8.33203125" bestFit="1" customWidth="1"/>
    <col min="3841" max="3841" width="5.88671875" bestFit="1" customWidth="1"/>
    <col min="3842" max="3842" width="15.33203125" bestFit="1" customWidth="1"/>
    <col min="3843" max="3843" width="16.33203125" bestFit="1" customWidth="1"/>
    <col min="3844" max="3844" width="13.21875" bestFit="1" customWidth="1"/>
    <col min="3845" max="3845" width="14.33203125" bestFit="1" customWidth="1"/>
    <col min="3846" max="3846" width="14.88671875" bestFit="1" customWidth="1"/>
    <col min="3847" max="3847" width="19.5546875" bestFit="1" customWidth="1"/>
    <col min="3848" max="3848" width="20.109375" bestFit="1" customWidth="1"/>
    <col min="3849" max="3849" width="12.33203125" bestFit="1" customWidth="1"/>
    <col min="3850" max="3850" width="14.88671875" bestFit="1" customWidth="1"/>
    <col min="3851" max="3851" width="13.88671875" bestFit="1" customWidth="1"/>
    <col min="3852" max="3852" width="14" bestFit="1" customWidth="1"/>
    <col min="3853" max="3853" width="10" bestFit="1" customWidth="1"/>
    <col min="3854" max="3854" width="13.33203125" bestFit="1" customWidth="1"/>
    <col min="3855" max="3855" width="14.77734375" bestFit="1" customWidth="1"/>
    <col min="3856" max="3856" width="15" bestFit="1" customWidth="1"/>
    <col min="3857" max="3857" width="17.77734375" bestFit="1" customWidth="1"/>
    <col min="3858" max="3858" width="8" bestFit="1" customWidth="1"/>
    <col min="3859" max="3859" width="4.88671875" bestFit="1" customWidth="1"/>
    <col min="3860" max="3860" width="10.44140625" bestFit="1" customWidth="1"/>
    <col min="3861" max="3861" width="9.77734375" bestFit="1" customWidth="1"/>
    <col min="3862" max="3862" width="11.6640625" bestFit="1" customWidth="1"/>
    <col min="3863" max="3863" width="16.21875" bestFit="1" customWidth="1"/>
    <col min="3864" max="3864" width="28.21875" bestFit="1" customWidth="1"/>
    <col min="3865" max="3865" width="11.21875" bestFit="1" customWidth="1"/>
    <col min="3866" max="3866" width="15.6640625" bestFit="1" customWidth="1"/>
    <col min="3867" max="3867" width="18" bestFit="1" customWidth="1"/>
    <col min="3868" max="3868" width="40.109375" bestFit="1" customWidth="1"/>
    <col min="3869" max="3869" width="34.6640625" bestFit="1" customWidth="1"/>
    <col min="3870" max="3870" width="12.88671875" bestFit="1" customWidth="1"/>
    <col min="3871" max="3871" width="21.5546875" bestFit="1" customWidth="1"/>
    <col min="3872" max="3872" width="10.77734375" bestFit="1" customWidth="1"/>
    <col min="3873" max="3873" width="16.33203125" bestFit="1" customWidth="1"/>
    <col min="3874" max="3874" width="16.6640625" bestFit="1" customWidth="1"/>
    <col min="3875" max="3875" width="17.6640625" bestFit="1" customWidth="1"/>
    <col min="3876" max="3876" width="20.33203125" bestFit="1" customWidth="1"/>
    <col min="3877" max="3877" width="12.44140625" bestFit="1" customWidth="1"/>
    <col min="3878" max="3878" width="11.44140625" bestFit="1" customWidth="1"/>
    <col min="3879" max="3879" width="9.6640625" bestFit="1" customWidth="1"/>
    <col min="3880" max="3880" width="11.109375" bestFit="1" customWidth="1"/>
    <col min="3881" max="3881" width="12.21875" bestFit="1" customWidth="1"/>
    <col min="3882" max="3882" width="10.33203125" bestFit="1" customWidth="1"/>
    <col min="3883" max="3883" width="11.6640625" bestFit="1" customWidth="1"/>
    <col min="3884" max="3884" width="10" bestFit="1" customWidth="1"/>
    <col min="3885" max="3886" width="10.6640625" bestFit="1" customWidth="1"/>
    <col min="3887" max="3887" width="16.5546875" bestFit="1" customWidth="1"/>
    <col min="3888" max="3888" width="10.44140625" bestFit="1" customWidth="1"/>
    <col min="3889" max="3889" width="6.109375" bestFit="1" customWidth="1"/>
    <col min="3890" max="3890" width="11.33203125" bestFit="1" customWidth="1"/>
    <col min="3891" max="3891" width="4.88671875" bestFit="1" customWidth="1"/>
    <col min="3892" max="3892" width="11.21875" bestFit="1" customWidth="1"/>
    <col min="3893" max="3893" width="11.44140625" bestFit="1" customWidth="1"/>
    <col min="3894" max="3894" width="13.109375" bestFit="1" customWidth="1"/>
    <col min="3895" max="3895" width="21.5546875" bestFit="1" customWidth="1"/>
    <col min="3896" max="3896" width="5.77734375" bestFit="1" customWidth="1"/>
    <col min="3897" max="3897" width="20" bestFit="1" customWidth="1"/>
    <col min="3898" max="3898" width="9.6640625" bestFit="1" customWidth="1"/>
    <col min="3899" max="3899" width="12.77734375" bestFit="1" customWidth="1"/>
    <col min="3900" max="3900" width="14.5546875" bestFit="1" customWidth="1"/>
    <col min="3901" max="3901" width="17.21875" bestFit="1" customWidth="1"/>
    <col min="3902" max="3902" width="12.77734375" bestFit="1" customWidth="1"/>
    <col min="3903" max="3903" width="8.6640625" bestFit="1" customWidth="1"/>
    <col min="3904" max="3904" width="11.5546875" bestFit="1" customWidth="1"/>
    <col min="3905" max="3905" width="14.44140625" bestFit="1" customWidth="1"/>
    <col min="3906" max="3906" width="21.88671875" bestFit="1" customWidth="1"/>
    <col min="3907" max="3907" width="23.21875" bestFit="1" customWidth="1"/>
    <col min="3908" max="3908" width="13.44140625" bestFit="1" customWidth="1"/>
    <col min="3909" max="3909" width="17.5546875" bestFit="1" customWidth="1"/>
    <col min="3910" max="3910" width="10.5546875" bestFit="1" customWidth="1"/>
    <col min="3911" max="3911" width="5.33203125" bestFit="1" customWidth="1"/>
    <col min="3912" max="3912" width="13.21875" bestFit="1" customWidth="1"/>
    <col min="3913" max="3913" width="12.6640625" bestFit="1" customWidth="1"/>
    <col min="3914" max="3914" width="16.44140625" bestFit="1" customWidth="1"/>
    <col min="3915" max="3915" width="11.109375" bestFit="1" customWidth="1"/>
    <col min="3916" max="3916" width="8" bestFit="1" customWidth="1"/>
    <col min="3918" max="3918" width="6.33203125" bestFit="1" customWidth="1"/>
    <col min="3919" max="3919" width="5.6640625" bestFit="1" customWidth="1"/>
    <col min="3920" max="3920" width="12.44140625" bestFit="1" customWidth="1"/>
    <col min="3921" max="3921" width="10.77734375" bestFit="1" customWidth="1"/>
    <col min="3922" max="3922" width="9.88671875" bestFit="1" customWidth="1"/>
    <col min="3923" max="3923" width="20.44140625" bestFit="1" customWidth="1"/>
    <col min="3924" max="3924" width="13.21875" bestFit="1" customWidth="1"/>
    <col min="3925" max="3925" width="14.33203125" bestFit="1" customWidth="1"/>
    <col min="3926" max="3926" width="21.6640625" bestFit="1" customWidth="1"/>
    <col min="3927" max="3927" width="16.77734375" bestFit="1" customWidth="1"/>
    <col min="3928" max="3928" width="18.33203125" bestFit="1" customWidth="1"/>
    <col min="3929" max="3929" width="17.33203125" bestFit="1" customWidth="1"/>
    <col min="3930" max="3930" width="17.44140625" bestFit="1" customWidth="1"/>
    <col min="3931" max="3931" width="13.6640625" bestFit="1" customWidth="1"/>
    <col min="3932" max="3932" width="9.109375" bestFit="1" customWidth="1"/>
    <col min="3933" max="3933" width="10.44140625" bestFit="1" customWidth="1"/>
    <col min="3934" max="3934" width="9.77734375" bestFit="1" customWidth="1"/>
    <col min="3935" max="3935" width="10.77734375" bestFit="1" customWidth="1"/>
    <col min="3936" max="3936" width="12.33203125" bestFit="1" customWidth="1"/>
    <col min="3937" max="3937" width="14.33203125" bestFit="1" customWidth="1"/>
    <col min="3938" max="3938" width="15.6640625" bestFit="1" customWidth="1"/>
    <col min="3939" max="3939" width="8.33203125" bestFit="1" customWidth="1"/>
    <col min="3940" max="3940" width="11.6640625" bestFit="1" customWidth="1"/>
    <col min="3941" max="3941" width="15.5546875" bestFit="1" customWidth="1"/>
    <col min="3942" max="3942" width="13.88671875" bestFit="1" customWidth="1"/>
    <col min="3943" max="3943" width="14.109375" bestFit="1" customWidth="1"/>
    <col min="3944" max="3944" width="10.5546875" bestFit="1" customWidth="1"/>
    <col min="3945" max="3945" width="10.33203125" bestFit="1" customWidth="1"/>
    <col min="3946" max="3946" width="4.88671875" bestFit="1" customWidth="1"/>
    <col min="3947" max="3947" width="25.77734375" bestFit="1" customWidth="1"/>
    <col min="3948" max="3948" width="19.44140625" bestFit="1" customWidth="1"/>
    <col min="3949" max="3949" width="20" bestFit="1" customWidth="1"/>
    <col min="3950" max="3950" width="2.33203125" bestFit="1" customWidth="1"/>
    <col min="3951" max="3951" width="23.21875" bestFit="1" customWidth="1"/>
    <col min="3952" max="3952" width="10.88671875" bestFit="1" customWidth="1"/>
    <col min="3953" max="3953" width="13.5546875" bestFit="1" customWidth="1"/>
    <col min="3954" max="3954" width="8" bestFit="1" customWidth="1"/>
    <col min="3955" max="3955" width="17.44140625" bestFit="1" customWidth="1"/>
    <col min="3956" max="3956" width="9.21875" bestFit="1" customWidth="1"/>
    <col min="3957" max="3957" width="12.109375" bestFit="1" customWidth="1"/>
    <col min="3958" max="3958" width="13.5546875" bestFit="1" customWidth="1"/>
    <col min="3959" max="3959" width="14.88671875" bestFit="1" customWidth="1"/>
    <col min="3960" max="3960" width="13.77734375" bestFit="1" customWidth="1"/>
    <col min="3961" max="3961" width="11.109375" bestFit="1" customWidth="1"/>
    <col min="3962" max="3962" width="9.77734375" bestFit="1" customWidth="1"/>
    <col min="3963" max="3963" width="6.77734375" bestFit="1" customWidth="1"/>
    <col min="3964" max="3964" width="9.33203125" bestFit="1" customWidth="1"/>
    <col min="3965" max="3965" width="18.44140625" bestFit="1" customWidth="1"/>
    <col min="3966" max="3966" width="14.5546875" bestFit="1" customWidth="1"/>
    <col min="3967" max="3967" width="16.21875" bestFit="1" customWidth="1"/>
    <col min="3968" max="3968" width="9" bestFit="1" customWidth="1"/>
    <col min="3969" max="3969" width="19.77734375" bestFit="1" customWidth="1"/>
    <col min="3970" max="3970" width="11.5546875" bestFit="1" customWidth="1"/>
    <col min="3971" max="3971" width="13.88671875" bestFit="1" customWidth="1"/>
    <col min="3972" max="3972" width="14.88671875" bestFit="1" customWidth="1"/>
    <col min="3973" max="3973" width="14.33203125" bestFit="1" customWidth="1"/>
    <col min="3974" max="3974" width="16.33203125" bestFit="1" customWidth="1"/>
    <col min="3975" max="3975" width="8.33203125" bestFit="1" customWidth="1"/>
    <col min="3976" max="3976" width="9.77734375" bestFit="1" customWidth="1"/>
    <col min="3977" max="3977" width="6.88671875" bestFit="1" customWidth="1"/>
    <col min="3978" max="3978" width="10" bestFit="1" customWidth="1"/>
    <col min="3979" max="3979" width="7" bestFit="1" customWidth="1"/>
    <col min="3980" max="3980" width="15.88671875" bestFit="1" customWidth="1"/>
    <col min="3981" max="3981" width="10.6640625" bestFit="1" customWidth="1"/>
    <col min="3982" max="3982" width="17.6640625" bestFit="1" customWidth="1"/>
    <col min="3983" max="3983" width="13.109375" bestFit="1" customWidth="1"/>
    <col min="3984" max="3984" width="14.44140625" bestFit="1" customWidth="1"/>
    <col min="3985" max="3985" width="16" bestFit="1" customWidth="1"/>
    <col min="3986" max="3986" width="14.33203125" bestFit="1" customWidth="1"/>
    <col min="3987" max="3987" width="16.44140625" bestFit="1" customWidth="1"/>
    <col min="3988" max="3988" width="10.6640625" bestFit="1" customWidth="1"/>
    <col min="3989" max="3989" width="10.88671875" bestFit="1" customWidth="1"/>
    <col min="3990" max="3990" width="5.33203125" bestFit="1" customWidth="1"/>
    <col min="3991" max="3991" width="11.5546875" bestFit="1" customWidth="1"/>
    <col min="3992" max="3992" width="10.6640625" bestFit="1" customWidth="1"/>
    <col min="3993" max="3993" width="18.6640625" bestFit="1" customWidth="1"/>
    <col min="3994" max="3994" width="17" bestFit="1" customWidth="1"/>
    <col min="3995" max="3995" width="25.44140625" bestFit="1" customWidth="1"/>
    <col min="3996" max="3996" width="25.21875" bestFit="1" customWidth="1"/>
    <col min="3997" max="3997" width="25.109375" bestFit="1" customWidth="1"/>
    <col min="3998" max="3998" width="24.21875" bestFit="1" customWidth="1"/>
    <col min="3999" max="3999" width="28.88671875" bestFit="1" customWidth="1"/>
    <col min="4000" max="4000" width="17.6640625" bestFit="1" customWidth="1"/>
    <col min="4001" max="4001" width="7" bestFit="1" customWidth="1"/>
    <col min="4002" max="4002" width="10.88671875" bestFit="1" customWidth="1"/>
    <col min="4003" max="4003" width="16.88671875" bestFit="1" customWidth="1"/>
    <col min="4004" max="4004" width="7.77734375" bestFit="1" customWidth="1"/>
    <col min="4005" max="4005" width="14.21875" bestFit="1" customWidth="1"/>
    <col min="4006" max="4006" width="13.88671875" bestFit="1" customWidth="1"/>
    <col min="4007" max="4007" width="11.6640625" bestFit="1" customWidth="1"/>
    <col min="4008" max="4008" width="15.6640625" bestFit="1" customWidth="1"/>
    <col min="4009" max="4009" width="16.6640625" bestFit="1" customWidth="1"/>
    <col min="4010" max="4010" width="12.77734375" bestFit="1" customWidth="1"/>
    <col min="4011" max="4011" width="13.88671875" bestFit="1" customWidth="1"/>
    <col min="4012" max="4012" width="18.6640625" bestFit="1" customWidth="1"/>
    <col min="4013" max="4013" width="14.33203125" bestFit="1" customWidth="1"/>
    <col min="4014" max="4014" width="19.21875" bestFit="1" customWidth="1"/>
    <col min="4015" max="4015" width="14.44140625" bestFit="1" customWidth="1"/>
    <col min="4016" max="4016" width="12.88671875" bestFit="1" customWidth="1"/>
    <col min="4017" max="4017" width="16.6640625" bestFit="1" customWidth="1"/>
    <col min="4018" max="4018" width="6.77734375" bestFit="1" customWidth="1"/>
    <col min="4019" max="4019" width="22.44140625" bestFit="1" customWidth="1"/>
    <col min="4020" max="4020" width="15.88671875" bestFit="1" customWidth="1"/>
    <col min="4021" max="4021" width="18.5546875" bestFit="1" customWidth="1"/>
    <col min="4022" max="4022" width="12.77734375" bestFit="1" customWidth="1"/>
    <col min="4023" max="4024" width="13.5546875" bestFit="1" customWidth="1"/>
    <col min="4025" max="4025" width="15.88671875" bestFit="1" customWidth="1"/>
    <col min="4026" max="4026" width="13.44140625" bestFit="1" customWidth="1"/>
    <col min="4027" max="4027" width="8.109375" bestFit="1" customWidth="1"/>
    <col min="4028" max="4028" width="7.44140625" bestFit="1" customWidth="1"/>
    <col min="4029" max="4029" width="11.33203125" bestFit="1" customWidth="1"/>
    <col min="4030" max="4030" width="10.77734375" bestFit="1" customWidth="1"/>
    <col min="4031" max="4031" width="11.77734375" bestFit="1" customWidth="1"/>
    <col min="4032" max="4032" width="10.77734375" bestFit="1" customWidth="1"/>
    <col min="4033" max="4033" width="13.6640625" bestFit="1" customWidth="1"/>
    <col min="4034" max="4034" width="15.77734375" bestFit="1" customWidth="1"/>
    <col min="4035" max="4035" width="20.21875" bestFit="1" customWidth="1"/>
    <col min="4036" max="4036" width="14.88671875" bestFit="1" customWidth="1"/>
    <col min="4037" max="4037" width="7.5546875" bestFit="1" customWidth="1"/>
    <col min="4038" max="4038" width="17.5546875" bestFit="1" customWidth="1"/>
    <col min="4039" max="4039" width="13.109375" bestFit="1" customWidth="1"/>
    <col min="4040" max="4040" width="14.44140625" bestFit="1" customWidth="1"/>
    <col min="4041" max="4041" width="8.44140625" bestFit="1" customWidth="1"/>
    <col min="4042" max="4042" width="10.5546875" bestFit="1" customWidth="1"/>
    <col min="4043" max="4043" width="7.6640625" bestFit="1" customWidth="1"/>
    <col min="4044" max="4044" width="7.109375" bestFit="1" customWidth="1"/>
    <col min="4045" max="4045" width="5.88671875" bestFit="1" customWidth="1"/>
    <col min="4046" max="4046" width="16.33203125" bestFit="1" customWidth="1"/>
    <col min="4047" max="4047" width="15.21875" bestFit="1" customWidth="1"/>
    <col min="4048" max="4048" width="13.21875" bestFit="1" customWidth="1"/>
    <col min="4049" max="4049" width="25.21875" bestFit="1" customWidth="1"/>
    <col min="4050" max="4050" width="21.109375" bestFit="1" customWidth="1"/>
    <col min="4051" max="4051" width="7.109375" bestFit="1" customWidth="1"/>
    <col min="4052" max="4052" width="19" bestFit="1" customWidth="1"/>
    <col min="4053" max="4053" width="5.44140625" bestFit="1" customWidth="1"/>
    <col min="4054" max="4054" width="16.6640625" bestFit="1" customWidth="1"/>
    <col min="4055" max="4055" width="16.21875" bestFit="1" customWidth="1"/>
    <col min="4056" max="4056" width="14.77734375" bestFit="1" customWidth="1"/>
    <col min="4057" max="4057" width="15.88671875" bestFit="1" customWidth="1"/>
    <col min="4058" max="4058" width="8.21875" bestFit="1" customWidth="1"/>
    <col min="4059" max="4059" width="12.6640625" bestFit="1" customWidth="1"/>
    <col min="4060" max="4060" width="11.109375" bestFit="1" customWidth="1"/>
    <col min="4061" max="4061" width="9.88671875" bestFit="1" customWidth="1"/>
    <col min="4062" max="4062" width="12.33203125" bestFit="1" customWidth="1"/>
    <col min="4063" max="4063" width="10.44140625" bestFit="1" customWidth="1"/>
    <col min="4064" max="4064" width="16" bestFit="1" customWidth="1"/>
    <col min="4065" max="4065" width="10.33203125" bestFit="1" customWidth="1"/>
    <col min="4066" max="4066" width="12.21875" bestFit="1" customWidth="1"/>
    <col min="4067" max="4067" width="9.44140625" bestFit="1" customWidth="1"/>
    <col min="4068" max="4068" width="8.77734375" bestFit="1" customWidth="1"/>
    <col min="4069" max="4069" width="7.6640625" bestFit="1" customWidth="1"/>
    <col min="4070" max="4070" width="9.33203125" bestFit="1" customWidth="1"/>
    <col min="4071" max="4071" width="17.33203125" bestFit="1" customWidth="1"/>
    <col min="4072" max="4072" width="17.44140625" bestFit="1" customWidth="1"/>
    <col min="4073" max="4073" width="21.44140625" bestFit="1" customWidth="1"/>
    <col min="4074" max="4074" width="13.6640625" bestFit="1" customWidth="1"/>
    <col min="4075" max="4075" width="11.21875" bestFit="1" customWidth="1"/>
    <col min="4076" max="4076" width="9.77734375" bestFit="1" customWidth="1"/>
    <col min="4077" max="4077" width="10.21875" bestFit="1" customWidth="1"/>
    <col min="4078" max="4078" width="8.21875" bestFit="1" customWidth="1"/>
    <col min="4079" max="4079" width="5" bestFit="1" customWidth="1"/>
    <col min="4080" max="4080" width="15.21875" bestFit="1" customWidth="1"/>
    <col min="4081" max="4081" width="11.44140625" bestFit="1" customWidth="1"/>
    <col min="4082" max="4082" width="22.5546875" bestFit="1" customWidth="1"/>
    <col min="4083" max="4083" width="16.21875" bestFit="1" customWidth="1"/>
    <col min="4084" max="4084" width="12.6640625" bestFit="1" customWidth="1"/>
    <col min="4085" max="4085" width="3.109375" bestFit="1" customWidth="1"/>
    <col min="4086" max="4086" width="13.5546875" bestFit="1" customWidth="1"/>
    <col min="4087" max="4087" width="10.44140625" bestFit="1" customWidth="1"/>
    <col min="4088" max="4088" width="18.44140625" bestFit="1" customWidth="1"/>
    <col min="4089" max="4089" width="10.44140625" bestFit="1" customWidth="1"/>
    <col min="4090" max="4090" width="11.77734375" bestFit="1" customWidth="1"/>
    <col min="4091" max="4091" width="10.44140625" bestFit="1" customWidth="1"/>
    <col min="4092" max="4092" width="10.109375" bestFit="1" customWidth="1"/>
    <col min="4093" max="4093" width="10.44140625" bestFit="1" customWidth="1"/>
    <col min="4094" max="4094" width="9.44140625" bestFit="1" customWidth="1"/>
    <col min="4095" max="4095" width="11.5546875" bestFit="1" customWidth="1"/>
    <col min="4096" max="4096" width="8.6640625" bestFit="1" customWidth="1"/>
    <col min="4097" max="4097" width="8.33203125" bestFit="1" customWidth="1"/>
    <col min="4098" max="4098" width="4.109375" bestFit="1" customWidth="1"/>
    <col min="4099" max="4099" width="9.5546875" bestFit="1" customWidth="1"/>
    <col min="4100" max="4100" width="10.77734375" bestFit="1" customWidth="1"/>
    <col min="4101" max="4101" width="13.6640625" bestFit="1" customWidth="1"/>
    <col min="4102" max="4102" width="7.44140625" bestFit="1" customWidth="1"/>
    <col min="4103" max="4103" width="9.6640625" bestFit="1" customWidth="1"/>
    <col min="4104" max="4104" width="11.33203125" bestFit="1" customWidth="1"/>
    <col min="4105" max="4105" width="10.77734375" bestFit="1" customWidth="1"/>
    <col min="4106" max="4106" width="7.88671875" bestFit="1" customWidth="1"/>
    <col min="4107" max="4107" width="7.44140625" bestFit="1" customWidth="1"/>
    <col min="4108" max="4108" width="8.33203125" bestFit="1" customWidth="1"/>
    <col min="4109" max="4109" width="12.88671875" bestFit="1" customWidth="1"/>
    <col min="4110" max="4110" width="8.33203125" bestFit="1" customWidth="1"/>
    <col min="4111" max="4111" width="17.5546875" bestFit="1" customWidth="1"/>
    <col min="4112" max="4113" width="18.88671875" bestFit="1" customWidth="1"/>
    <col min="4114" max="4114" width="11.44140625" bestFit="1" customWidth="1"/>
    <col min="4115" max="4115" width="7.88671875" bestFit="1" customWidth="1"/>
    <col min="4116" max="4116" width="16.44140625" bestFit="1" customWidth="1"/>
    <col min="4117" max="4117" width="10.5546875" bestFit="1" customWidth="1"/>
    <col min="4118" max="4118" width="7.33203125" bestFit="1" customWidth="1"/>
    <col min="4119" max="4119" width="13.44140625" bestFit="1" customWidth="1"/>
    <col min="4120" max="4120" width="10.77734375" bestFit="1" customWidth="1"/>
    <col min="4121" max="4121" width="6.44140625" bestFit="1" customWidth="1"/>
    <col min="4122" max="4122" width="8.44140625" bestFit="1" customWidth="1"/>
    <col min="4123" max="4123" width="14.109375" bestFit="1" customWidth="1"/>
    <col min="4124" max="4124" width="8" bestFit="1" customWidth="1"/>
    <col min="4125" max="4125" width="8.77734375" bestFit="1" customWidth="1"/>
    <col min="4126" max="4126" width="9.109375" bestFit="1" customWidth="1"/>
    <col min="4127" max="4127" width="12.33203125" bestFit="1" customWidth="1"/>
    <col min="4128" max="4128" width="14" bestFit="1" customWidth="1"/>
    <col min="4129" max="4129" width="13.77734375" bestFit="1" customWidth="1"/>
    <col min="4130" max="4130" width="11.6640625" bestFit="1" customWidth="1"/>
    <col min="4131" max="4131" width="11.77734375" bestFit="1" customWidth="1"/>
    <col min="4132" max="4132" width="10.33203125" bestFit="1" customWidth="1"/>
    <col min="4133" max="4133" width="7.44140625" bestFit="1" customWidth="1"/>
    <col min="4134" max="4134" width="11.21875" bestFit="1" customWidth="1"/>
    <col min="4135" max="4135" width="11.33203125" bestFit="1" customWidth="1"/>
    <col min="4136" max="4136" width="11.88671875" bestFit="1" customWidth="1"/>
    <col min="4137" max="4137" width="8.5546875" bestFit="1" customWidth="1"/>
    <col min="4138" max="4138" width="8.33203125" bestFit="1" customWidth="1"/>
    <col min="4139" max="4139" width="9.6640625" bestFit="1" customWidth="1"/>
    <col min="4140" max="4140" width="9.109375" bestFit="1" customWidth="1"/>
    <col min="4141" max="4141" width="12.88671875" bestFit="1" customWidth="1"/>
    <col min="4142" max="4142" width="11" bestFit="1" customWidth="1"/>
    <col min="4143" max="4143" width="11.21875" bestFit="1" customWidth="1"/>
    <col min="4144" max="4144" width="4.6640625" bestFit="1" customWidth="1"/>
    <col min="4145" max="4145" width="17.33203125" bestFit="1" customWidth="1"/>
    <col min="4146" max="4146" width="18.6640625" bestFit="1" customWidth="1"/>
    <col min="4147" max="4147" width="6.21875" bestFit="1" customWidth="1"/>
    <col min="4148" max="4148" width="13.33203125" bestFit="1" customWidth="1"/>
    <col min="4149" max="4149" width="12.6640625" bestFit="1" customWidth="1"/>
    <col min="4150" max="4150" width="8.109375" bestFit="1" customWidth="1"/>
    <col min="4151" max="4151" width="9" bestFit="1" customWidth="1"/>
    <col min="4152" max="4152" width="4.5546875" bestFit="1" customWidth="1"/>
    <col min="4153" max="4153" width="14.88671875" bestFit="1" customWidth="1"/>
    <col min="4154" max="4154" width="11.44140625" bestFit="1" customWidth="1"/>
    <col min="4155" max="4155" width="6.77734375" bestFit="1" customWidth="1"/>
    <col min="4156" max="4156" width="21.44140625" bestFit="1" customWidth="1"/>
    <col min="4157" max="4157" width="19.5546875" bestFit="1" customWidth="1"/>
    <col min="4158" max="4158" width="17.44140625" bestFit="1" customWidth="1"/>
    <col min="4159" max="4159" width="8.77734375" bestFit="1" customWidth="1"/>
    <col min="4160" max="4160" width="20.88671875" bestFit="1" customWidth="1"/>
    <col min="4161" max="4161" width="12.5546875" bestFit="1" customWidth="1"/>
    <col min="4162" max="4162" width="18.5546875" bestFit="1" customWidth="1"/>
    <col min="4163" max="4163" width="13.109375" bestFit="1" customWidth="1"/>
    <col min="4164" max="4164" width="10.88671875" bestFit="1" customWidth="1"/>
    <col min="4165" max="4165" width="43.21875" bestFit="1" customWidth="1"/>
    <col min="4166" max="4166" width="26.77734375" bestFit="1" customWidth="1"/>
    <col min="4167" max="4167" width="7" bestFit="1" customWidth="1"/>
    <col min="4168" max="4168" width="12.33203125" bestFit="1" customWidth="1"/>
    <col min="4169" max="4169" width="14.44140625" bestFit="1" customWidth="1"/>
    <col min="4170" max="4170" width="28" bestFit="1" customWidth="1"/>
    <col min="4171" max="4171" width="17.88671875" bestFit="1" customWidth="1"/>
    <col min="4172" max="4172" width="16.44140625" bestFit="1" customWidth="1"/>
    <col min="4173" max="4173" width="9.77734375" bestFit="1" customWidth="1"/>
    <col min="4174" max="4174" width="12.21875" bestFit="1" customWidth="1"/>
    <col min="4175" max="4175" width="15.77734375" bestFit="1" customWidth="1"/>
    <col min="4176" max="4176" width="15.6640625" bestFit="1" customWidth="1"/>
    <col min="4177" max="4177" width="3.77734375" bestFit="1" customWidth="1"/>
    <col min="4178" max="4178" width="12.109375" bestFit="1" customWidth="1"/>
    <col min="4179" max="4179" width="13.6640625" bestFit="1" customWidth="1"/>
    <col min="4181" max="4181" width="28.5546875" bestFit="1" customWidth="1"/>
    <col min="4182" max="4182" width="11.33203125" bestFit="1" customWidth="1"/>
    <col min="4183" max="4183" width="13.44140625" bestFit="1" customWidth="1"/>
    <col min="4184" max="4184" width="12.21875" bestFit="1" customWidth="1"/>
    <col min="4185" max="4185" width="8.5546875" bestFit="1" customWidth="1"/>
    <col min="4186" max="4186" width="10.77734375" bestFit="1" customWidth="1"/>
    <col min="4187" max="4187" width="14.5546875" bestFit="1" customWidth="1"/>
    <col min="4188" max="4188" width="9.33203125" bestFit="1" customWidth="1"/>
    <col min="4189" max="4189" width="10.21875" bestFit="1" customWidth="1"/>
    <col min="4190" max="4190" width="11.77734375" bestFit="1" customWidth="1"/>
    <col min="4191" max="4191" width="11.5546875" bestFit="1" customWidth="1"/>
    <col min="4192" max="4192" width="23.21875" bestFit="1" customWidth="1"/>
    <col min="4193" max="4193" width="9.88671875" bestFit="1" customWidth="1"/>
    <col min="4194" max="4194" width="6.77734375" bestFit="1" customWidth="1"/>
    <col min="4195" max="4195" width="11.21875" bestFit="1" customWidth="1"/>
    <col min="4196" max="4196" width="10.44140625" bestFit="1" customWidth="1"/>
    <col min="4197" max="4197" width="16" bestFit="1" customWidth="1"/>
    <col min="4198" max="4198" width="2.6640625" bestFit="1" customWidth="1"/>
    <col min="4199" max="4199" width="13.44140625" bestFit="1" customWidth="1"/>
    <col min="4200" max="4200" width="6.5546875" bestFit="1" customWidth="1"/>
    <col min="4201" max="4201" width="12.77734375" bestFit="1" customWidth="1"/>
    <col min="4202" max="4202" width="15.88671875" bestFit="1" customWidth="1"/>
    <col min="4203" max="4203" width="16.33203125" bestFit="1" customWidth="1"/>
    <col min="4204" max="4204" width="4.6640625" bestFit="1" customWidth="1"/>
    <col min="4205" max="4205" width="12" bestFit="1" customWidth="1"/>
    <col min="4206" max="4206" width="17.6640625" bestFit="1" customWidth="1"/>
    <col min="4207" max="4207" width="9.21875" bestFit="1" customWidth="1"/>
    <col min="4208" max="4208" width="9.88671875" bestFit="1" customWidth="1"/>
    <col min="4209" max="4210" width="11.109375" bestFit="1" customWidth="1"/>
    <col min="4211" max="4211" width="6.88671875" bestFit="1" customWidth="1"/>
    <col min="4212" max="4212" width="34.109375" bestFit="1" customWidth="1"/>
    <col min="4213" max="4213" width="36.88671875" bestFit="1" customWidth="1"/>
    <col min="4214" max="4214" width="41.21875" bestFit="1" customWidth="1"/>
    <col min="4215" max="4215" width="36.44140625" bestFit="1" customWidth="1"/>
    <col min="4216" max="4216" width="44.88671875" bestFit="1" customWidth="1"/>
    <col min="4217" max="4217" width="10.33203125" bestFit="1" customWidth="1"/>
    <col min="4218" max="4218" width="11.6640625" bestFit="1" customWidth="1"/>
    <col min="4219" max="4220" width="13.109375" bestFit="1" customWidth="1"/>
    <col min="4221" max="4221" width="6" bestFit="1" customWidth="1"/>
    <col min="4222" max="4222" width="3.21875" bestFit="1" customWidth="1"/>
    <col min="4223" max="4223" width="15.109375" bestFit="1" customWidth="1"/>
    <col min="4224" max="4224" width="16.5546875" bestFit="1" customWidth="1"/>
    <col min="4225" max="4225" width="6.5546875" bestFit="1" customWidth="1"/>
    <col min="4226" max="4226" width="25.21875" bestFit="1" customWidth="1"/>
    <col min="4227" max="4227" width="18.77734375" bestFit="1" customWidth="1"/>
    <col min="4228" max="4228" width="8.6640625" bestFit="1" customWidth="1"/>
    <col min="4229" max="4229" width="15.77734375" bestFit="1" customWidth="1"/>
    <col min="4230" max="4230" width="7.33203125" bestFit="1" customWidth="1"/>
    <col min="4231" max="4231" width="13.44140625" bestFit="1" customWidth="1"/>
    <col min="4232" max="4232" width="15.6640625" bestFit="1" customWidth="1"/>
    <col min="4233" max="4233" width="14.44140625" bestFit="1" customWidth="1"/>
    <col min="4234" max="4234" width="15.109375" bestFit="1" customWidth="1"/>
    <col min="4235" max="4235" width="10.77734375" bestFit="1" customWidth="1"/>
    <col min="4236" max="4236" width="11.77734375" bestFit="1" customWidth="1"/>
    <col min="4237" max="4237" width="6.21875" bestFit="1" customWidth="1"/>
    <col min="4238" max="4238" width="12.5546875" bestFit="1" customWidth="1"/>
    <col min="4239" max="4239" width="18.109375" bestFit="1" customWidth="1"/>
    <col min="4240" max="4240" width="10.6640625" bestFit="1" customWidth="1"/>
    <col min="4241" max="4241" width="12.44140625" bestFit="1" customWidth="1"/>
    <col min="4242" max="4242" width="10.44140625" bestFit="1" customWidth="1"/>
    <col min="4243" max="4243" width="15.77734375" bestFit="1" customWidth="1"/>
    <col min="4244" max="4244" width="6.5546875" bestFit="1" customWidth="1"/>
    <col min="4245" max="4245" width="9.21875" bestFit="1" customWidth="1"/>
    <col min="4246" max="4246" width="26" bestFit="1" customWidth="1"/>
    <col min="4247" max="4247" width="23.109375" bestFit="1" customWidth="1"/>
    <col min="4248" max="4248" width="43" bestFit="1" customWidth="1"/>
    <col min="4249" max="4249" width="6.109375" bestFit="1" customWidth="1"/>
    <col min="4250" max="4250" width="14.44140625" bestFit="1" customWidth="1"/>
    <col min="4251" max="4251" width="35.44140625" bestFit="1" customWidth="1"/>
    <col min="4252" max="4252" width="30" bestFit="1" customWidth="1"/>
    <col min="4253" max="4253" width="31.5546875" bestFit="1" customWidth="1"/>
    <col min="4254" max="4254" width="38.5546875" bestFit="1" customWidth="1"/>
    <col min="4255" max="4255" width="30.6640625" bestFit="1" customWidth="1"/>
    <col min="4256" max="4256" width="31.109375" bestFit="1" customWidth="1"/>
    <col min="4257" max="4257" width="10.88671875" bestFit="1" customWidth="1"/>
    <col min="4258" max="4258" width="7.21875" bestFit="1" customWidth="1"/>
    <col min="4259" max="4259" width="10" bestFit="1" customWidth="1"/>
    <col min="4260" max="4260" width="24.44140625" bestFit="1" customWidth="1"/>
    <col min="4261" max="4261" width="12" bestFit="1" customWidth="1"/>
    <col min="4262" max="4262" width="8" bestFit="1" customWidth="1"/>
    <col min="4263" max="4263" width="5.6640625" bestFit="1" customWidth="1"/>
    <col min="4264" max="4264" width="9.33203125" bestFit="1" customWidth="1"/>
    <col min="4265" max="4265" width="6" bestFit="1" customWidth="1"/>
    <col min="4266" max="4266" width="14.33203125" bestFit="1" customWidth="1"/>
    <col min="4267" max="4267" width="10.44140625" bestFit="1" customWidth="1"/>
    <col min="4268" max="4268" width="7.88671875" bestFit="1" customWidth="1"/>
    <col min="4269" max="4269" width="7.109375" bestFit="1" customWidth="1"/>
    <col min="4270" max="4270" width="31" bestFit="1" customWidth="1"/>
    <col min="4271" max="4271" width="7" bestFit="1" customWidth="1"/>
    <col min="4272" max="4272" width="20.109375" bestFit="1" customWidth="1"/>
    <col min="4273" max="4273" width="14.33203125" bestFit="1" customWidth="1"/>
    <col min="4274" max="4274" width="20.88671875" bestFit="1" customWidth="1"/>
    <col min="4275" max="4275" width="8.6640625" bestFit="1" customWidth="1"/>
    <col min="4276" max="4276" width="5.88671875" bestFit="1" customWidth="1"/>
    <col min="4277" max="4277" width="10.21875" bestFit="1" customWidth="1"/>
    <col min="4278" max="4278" width="6.21875" bestFit="1" customWidth="1"/>
    <col min="4279" max="4279" width="21.109375" bestFit="1" customWidth="1"/>
    <col min="4280" max="4280" width="7.21875" bestFit="1" customWidth="1"/>
    <col min="4281" max="4281" width="6.109375" bestFit="1" customWidth="1"/>
    <col min="4282" max="4282" width="13.109375" bestFit="1" customWidth="1"/>
    <col min="4283" max="4283" width="13.88671875" bestFit="1" customWidth="1"/>
    <col min="4284" max="4284" width="7.44140625" bestFit="1" customWidth="1"/>
    <col min="4285" max="4285" width="8.21875" bestFit="1" customWidth="1"/>
    <col min="4286" max="4286" width="12" bestFit="1" customWidth="1"/>
    <col min="4287" max="4287" width="8.21875" bestFit="1" customWidth="1"/>
    <col min="4288" max="4288" width="9.5546875" bestFit="1" customWidth="1"/>
    <col min="4289" max="4289" width="9.109375" bestFit="1" customWidth="1"/>
    <col min="4290" max="4290" width="13.33203125" bestFit="1" customWidth="1"/>
    <col min="4291" max="4291" width="10.5546875" bestFit="1" customWidth="1"/>
    <col min="4292" max="4292" width="14.6640625" bestFit="1" customWidth="1"/>
    <col min="4293" max="4293" width="13.109375" bestFit="1" customWidth="1"/>
    <col min="4294" max="4294" width="11.21875" bestFit="1" customWidth="1"/>
    <col min="4295" max="4295" width="17.21875" bestFit="1" customWidth="1"/>
    <col min="4296" max="4296" width="11.88671875" bestFit="1" customWidth="1"/>
    <col min="4297" max="4297" width="12.6640625" bestFit="1" customWidth="1"/>
    <col min="4298" max="4298" width="16" bestFit="1" customWidth="1"/>
    <col min="4299" max="4299" width="15.44140625" bestFit="1" customWidth="1"/>
    <col min="4300" max="4300" width="13.77734375" bestFit="1" customWidth="1"/>
    <col min="4301" max="4301" width="17.44140625" bestFit="1" customWidth="1"/>
    <col min="4302" max="4302" width="28.6640625" bestFit="1" customWidth="1"/>
    <col min="4303" max="4303" width="5.88671875" bestFit="1" customWidth="1"/>
    <col min="4304" max="4304" width="10.5546875" bestFit="1" customWidth="1"/>
    <col min="4305" max="4305" width="13.33203125" bestFit="1" customWidth="1"/>
    <col min="4306" max="4306" width="6" bestFit="1" customWidth="1"/>
    <col min="4307" max="4307" width="6.6640625" bestFit="1" customWidth="1"/>
    <col min="4308" max="4308" width="8.44140625" bestFit="1" customWidth="1"/>
    <col min="4309" max="4309" width="16.33203125" bestFit="1" customWidth="1"/>
    <col min="4310" max="4310" width="29.6640625" bestFit="1" customWidth="1"/>
    <col min="4311" max="4311" width="15" bestFit="1" customWidth="1"/>
    <col min="4312" max="4312" width="15.5546875" bestFit="1" customWidth="1"/>
    <col min="4313" max="4313" width="17" bestFit="1" customWidth="1"/>
    <col min="4314" max="4314" width="6.21875" bestFit="1" customWidth="1"/>
    <col min="4315" max="4315" width="8.77734375" bestFit="1" customWidth="1"/>
    <col min="4316" max="4316" width="15.21875" bestFit="1" customWidth="1"/>
    <col min="4317" max="4317" width="13.88671875" bestFit="1" customWidth="1"/>
    <col min="4318" max="4318" width="11.5546875" bestFit="1" customWidth="1"/>
    <col min="4319" max="4319" width="12.5546875" bestFit="1" customWidth="1"/>
    <col min="4320" max="4320" width="12.88671875" bestFit="1" customWidth="1"/>
    <col min="4321" max="4321" width="12.33203125" bestFit="1" customWidth="1"/>
    <col min="4322" max="4322" width="12.88671875" bestFit="1" customWidth="1"/>
    <col min="4323" max="4323" width="14.33203125" bestFit="1" customWidth="1"/>
    <col min="4324" max="4324" width="34.44140625" bestFit="1" customWidth="1"/>
    <col min="4325" max="4325" width="14.77734375" bestFit="1" customWidth="1"/>
    <col min="4326" max="4326" width="8.44140625" bestFit="1" customWidth="1"/>
    <col min="4327" max="4327" width="10.21875" bestFit="1" customWidth="1"/>
    <col min="4328" max="4328" width="11.6640625" bestFit="1" customWidth="1"/>
    <col min="4329" max="4329" width="11" bestFit="1" customWidth="1"/>
    <col min="4330" max="4330" width="13.44140625" bestFit="1" customWidth="1"/>
    <col min="4331" max="4331" width="5.33203125" bestFit="1" customWidth="1"/>
    <col min="4332" max="4332" width="10.5546875" bestFit="1" customWidth="1"/>
    <col min="4333" max="4333" width="15.21875" bestFit="1" customWidth="1"/>
    <col min="4334" max="4334" width="8" bestFit="1" customWidth="1"/>
    <col min="4335" max="4335" width="6.88671875" bestFit="1" customWidth="1"/>
    <col min="4336" max="4336" width="17.21875" bestFit="1" customWidth="1"/>
    <col min="4337" max="4337" width="8.33203125" bestFit="1" customWidth="1"/>
    <col min="4339" max="4339" width="12.33203125" bestFit="1" customWidth="1"/>
    <col min="4340" max="4340" width="13.88671875" bestFit="1" customWidth="1"/>
    <col min="4341" max="4341" width="10.88671875" bestFit="1" customWidth="1"/>
    <col min="4342" max="4342" width="5.5546875" bestFit="1" customWidth="1"/>
    <col min="4343" max="4343" width="18.44140625" bestFit="1" customWidth="1"/>
    <col min="4344" max="4344" width="8.44140625" bestFit="1" customWidth="1"/>
    <col min="4345" max="4345" width="12.5546875" bestFit="1" customWidth="1"/>
    <col min="4346" max="4346" width="15.88671875" bestFit="1" customWidth="1"/>
    <col min="4347" max="4347" width="9.21875" bestFit="1" customWidth="1"/>
    <col min="4348" max="4348" width="16.88671875" bestFit="1" customWidth="1"/>
    <col min="4349" max="4349" width="11.5546875" bestFit="1" customWidth="1"/>
    <col min="4350" max="4350" width="9" bestFit="1" customWidth="1"/>
    <col min="4351" max="4351" width="12.33203125" bestFit="1" customWidth="1"/>
    <col min="4352" max="4352" width="10.44140625" bestFit="1" customWidth="1"/>
    <col min="4353" max="4353" width="5" bestFit="1" customWidth="1"/>
    <col min="4354" max="4354" width="6.6640625" bestFit="1" customWidth="1"/>
    <col min="4355" max="4355" width="10.21875" bestFit="1" customWidth="1"/>
    <col min="4356" max="4356" width="11.77734375" bestFit="1" customWidth="1"/>
    <col min="4357" max="4357" width="4.6640625" bestFit="1" customWidth="1"/>
    <col min="4358" max="4358" width="19.6640625" bestFit="1" customWidth="1"/>
    <col min="4359" max="4359" width="16.6640625" bestFit="1" customWidth="1"/>
    <col min="4360" max="4360" width="10.21875" bestFit="1" customWidth="1"/>
    <col min="4361" max="4361" width="7.33203125" bestFit="1" customWidth="1"/>
    <col min="4362" max="4362" width="12.33203125" bestFit="1" customWidth="1"/>
    <col min="4363" max="4363" width="18.77734375" bestFit="1" customWidth="1"/>
    <col min="4364" max="4364" width="11.88671875" bestFit="1" customWidth="1"/>
    <col min="4365" max="4365" width="16" bestFit="1" customWidth="1"/>
    <col min="4366" max="4366" width="12" bestFit="1" customWidth="1"/>
    <col min="4367" max="4367" width="12.33203125" bestFit="1" customWidth="1"/>
    <col min="4368" max="4368" width="10.44140625" bestFit="1" customWidth="1"/>
    <col min="4369" max="4369" width="17.6640625" bestFit="1" customWidth="1"/>
    <col min="4370" max="4370" width="5.88671875" bestFit="1" customWidth="1"/>
    <col min="4371" max="4371" width="9.5546875" bestFit="1" customWidth="1"/>
    <col min="4372" max="4372" width="7.21875" bestFit="1" customWidth="1"/>
    <col min="4373" max="4373" width="10.77734375" bestFit="1" customWidth="1"/>
    <col min="4374" max="4374" width="17" bestFit="1" customWidth="1"/>
    <col min="4375" max="4375" width="5.109375" bestFit="1" customWidth="1"/>
    <col min="4376" max="4376" width="20.5546875" bestFit="1" customWidth="1"/>
    <col min="4377" max="4377" width="20.109375" bestFit="1" customWidth="1"/>
    <col min="4378" max="4378" width="12.88671875" bestFit="1" customWidth="1"/>
    <col min="4379" max="4379" width="18.44140625" bestFit="1" customWidth="1"/>
    <col min="4380" max="4380" width="4.21875" bestFit="1" customWidth="1"/>
    <col min="4381" max="4381" width="5.77734375" bestFit="1" customWidth="1"/>
    <col min="4382" max="4382" width="10.109375" bestFit="1" customWidth="1"/>
    <col min="4383" max="4383" width="10.21875" bestFit="1" customWidth="1"/>
    <col min="4384" max="4384" width="17.88671875" bestFit="1" customWidth="1"/>
    <col min="4385" max="4385" width="16.6640625" bestFit="1" customWidth="1"/>
    <col min="4386" max="4386" width="11.6640625" bestFit="1" customWidth="1"/>
    <col min="4387" max="4387" width="10" bestFit="1" customWidth="1"/>
    <col min="4388" max="4388" width="7.88671875" bestFit="1" customWidth="1"/>
    <col min="4389" max="4389" width="8.44140625" bestFit="1" customWidth="1"/>
    <col min="4390" max="4390" width="29.5546875" bestFit="1" customWidth="1"/>
    <col min="4391" max="4391" width="18.88671875" bestFit="1" customWidth="1"/>
    <col min="4392" max="4393" width="14.6640625" bestFit="1" customWidth="1"/>
    <col min="4394" max="4394" width="13.6640625" bestFit="1" customWidth="1"/>
    <col min="4395" max="4395" width="11.109375" bestFit="1" customWidth="1"/>
    <col min="4396" max="4396" width="12.21875" bestFit="1" customWidth="1"/>
    <col min="4397" max="4397" width="22" bestFit="1" customWidth="1"/>
    <col min="4398" max="4398" width="13.33203125" bestFit="1" customWidth="1"/>
    <col min="4399" max="4399" width="6.88671875" bestFit="1" customWidth="1"/>
    <col min="4401" max="4401" width="22.21875" bestFit="1" customWidth="1"/>
    <col min="4402" max="4402" width="16.44140625" bestFit="1" customWidth="1"/>
    <col min="4403" max="4403" width="17.6640625" bestFit="1" customWidth="1"/>
    <col min="4404" max="4404" width="8.77734375" bestFit="1" customWidth="1"/>
    <col min="4405" max="4405" width="4.109375" bestFit="1" customWidth="1"/>
    <col min="4406" max="4406" width="13.88671875" bestFit="1" customWidth="1"/>
    <col min="4407" max="4407" width="14.21875" bestFit="1" customWidth="1"/>
    <col min="4408" max="4408" width="6" bestFit="1" customWidth="1"/>
    <col min="4409" max="4409" width="7.6640625" bestFit="1" customWidth="1"/>
    <col min="4410" max="4410" width="8.44140625" bestFit="1" customWidth="1"/>
    <col min="4411" max="4411" width="9.44140625" bestFit="1" customWidth="1"/>
    <col min="4412" max="4412" width="7.33203125" bestFit="1" customWidth="1"/>
    <col min="4413" max="4413" width="8.21875" bestFit="1" customWidth="1"/>
    <col min="4414" max="4415" width="10.109375" bestFit="1" customWidth="1"/>
    <col min="4416" max="4416" width="14.21875" bestFit="1" customWidth="1"/>
    <col min="4418" max="4418" width="4.44140625" bestFit="1" customWidth="1"/>
    <col min="4419" max="4419" width="8.5546875" bestFit="1" customWidth="1"/>
    <col min="4420" max="4420" width="4" bestFit="1" customWidth="1"/>
    <col min="4421" max="4421" width="9.77734375" bestFit="1" customWidth="1"/>
    <col min="4422" max="4422" width="11.6640625" bestFit="1" customWidth="1"/>
    <col min="4423" max="4423" width="11.44140625" bestFit="1" customWidth="1"/>
    <col min="4424" max="4424" width="15.44140625" bestFit="1" customWidth="1"/>
    <col min="4425" max="4425" width="15" bestFit="1" customWidth="1"/>
    <col min="4426" max="4426" width="12.77734375" bestFit="1" customWidth="1"/>
    <col min="4427" max="4427" width="10.77734375" bestFit="1" customWidth="1"/>
    <col min="4428" max="4428" width="8.44140625" bestFit="1" customWidth="1"/>
    <col min="4429" max="4429" width="9.33203125" bestFit="1" customWidth="1"/>
    <col min="4430" max="4430" width="22.21875" bestFit="1" customWidth="1"/>
    <col min="4431" max="4431" width="11.33203125" bestFit="1" customWidth="1"/>
    <col min="4432" max="4432" width="11.44140625" bestFit="1" customWidth="1"/>
    <col min="4433" max="4433" width="8.33203125" bestFit="1" customWidth="1"/>
    <col min="4434" max="4434" width="18.33203125" bestFit="1" customWidth="1"/>
    <col min="4435" max="4435" width="8.44140625" bestFit="1" customWidth="1"/>
    <col min="4436" max="4436" width="4.33203125" bestFit="1" customWidth="1"/>
    <col min="4437" max="4437" width="5.6640625" bestFit="1" customWidth="1"/>
    <col min="4438" max="4438" width="8" bestFit="1" customWidth="1"/>
    <col min="4439" max="4439" width="10.109375" bestFit="1" customWidth="1"/>
    <col min="4440" max="4440" width="9.109375" bestFit="1" customWidth="1"/>
    <col min="4441" max="4441" width="10.33203125" bestFit="1" customWidth="1"/>
    <col min="4442" max="4442" width="7.44140625" bestFit="1" customWidth="1"/>
    <col min="4443" max="4443" width="8.5546875" bestFit="1" customWidth="1"/>
    <col min="4444" max="4444" width="8.21875" bestFit="1" customWidth="1"/>
    <col min="4445" max="4445" width="9.44140625" bestFit="1" customWidth="1"/>
    <col min="4446" max="4446" width="9.88671875" bestFit="1" customWidth="1"/>
    <col min="4447" max="4447" width="14.6640625" bestFit="1" customWidth="1"/>
    <col min="4448" max="4448" width="13.33203125" bestFit="1" customWidth="1"/>
    <col min="4449" max="4449" width="12" bestFit="1" customWidth="1"/>
    <col min="4450" max="4450" width="9.21875" bestFit="1" customWidth="1"/>
    <col min="4451" max="4451" width="11.44140625" bestFit="1" customWidth="1"/>
    <col min="4452" max="4452" width="9" bestFit="1" customWidth="1"/>
    <col min="4453" max="4453" width="8.44140625" bestFit="1" customWidth="1"/>
    <col min="4454" max="4454" width="9" bestFit="1" customWidth="1"/>
    <col min="4455" max="4455" width="7.5546875" bestFit="1" customWidth="1"/>
    <col min="4456" max="4456" width="11.21875" bestFit="1" customWidth="1"/>
    <col min="4457" max="4457" width="5.109375" bestFit="1" customWidth="1"/>
    <col min="4458" max="4458" width="17.5546875" bestFit="1" customWidth="1"/>
    <col min="4459" max="4459" width="14.5546875" bestFit="1" customWidth="1"/>
    <col min="4460" max="4460" width="10" bestFit="1" customWidth="1"/>
    <col min="4461" max="4461" width="11" bestFit="1" customWidth="1"/>
    <col min="4462" max="4462" width="12.5546875" bestFit="1" customWidth="1"/>
    <col min="4463" max="4463" width="14.77734375" bestFit="1" customWidth="1"/>
    <col min="4464" max="4464" width="9.6640625" bestFit="1" customWidth="1"/>
    <col min="4465" max="4465" width="10.21875" bestFit="1" customWidth="1"/>
    <col min="4466" max="4466" width="13.109375" bestFit="1" customWidth="1"/>
    <col min="4467" max="4467" width="18.77734375" bestFit="1" customWidth="1"/>
    <col min="4468" max="4468" width="15.33203125" bestFit="1" customWidth="1"/>
    <col min="4469" max="4469" width="9" bestFit="1" customWidth="1"/>
    <col min="4470" max="4470" width="10" bestFit="1" customWidth="1"/>
    <col min="4471" max="4471" width="14.77734375" bestFit="1" customWidth="1"/>
    <col min="4472" max="4472" width="4.77734375" bestFit="1" customWidth="1"/>
    <col min="4473" max="4473" width="10.88671875" bestFit="1" customWidth="1"/>
    <col min="4474" max="4474" width="8.21875" bestFit="1" customWidth="1"/>
    <col min="4475" max="4476" width="9" bestFit="1" customWidth="1"/>
    <col min="4477" max="4477" width="21.77734375" bestFit="1" customWidth="1"/>
    <col min="4478" max="4478" width="11.88671875" bestFit="1" customWidth="1"/>
    <col min="4479" max="4479" width="7.33203125" bestFit="1" customWidth="1"/>
    <col min="4480" max="4480" width="18.44140625" bestFit="1" customWidth="1"/>
    <col min="4481" max="4481" width="11.88671875" bestFit="1" customWidth="1"/>
    <col min="4482" max="4482" width="9.77734375" bestFit="1" customWidth="1"/>
    <col min="4483" max="4483" width="15.44140625" bestFit="1" customWidth="1"/>
    <col min="4484" max="4484" width="13.21875" bestFit="1" customWidth="1"/>
    <col min="4485" max="4485" width="11.6640625" bestFit="1" customWidth="1"/>
    <col min="4486" max="4486" width="19.44140625" bestFit="1" customWidth="1"/>
    <col min="4487" max="4487" width="22.5546875" bestFit="1" customWidth="1"/>
    <col min="4488" max="4488" width="21.109375" bestFit="1" customWidth="1"/>
    <col min="4489" max="4489" width="22.21875" bestFit="1" customWidth="1"/>
    <col min="4490" max="4490" width="27.33203125" bestFit="1" customWidth="1"/>
    <col min="4491" max="4491" width="10.5546875" bestFit="1" customWidth="1"/>
    <col min="4492" max="4492" width="11.5546875" bestFit="1" customWidth="1"/>
    <col min="4493" max="4493" width="22.88671875" bestFit="1" customWidth="1"/>
    <col min="4494" max="4494" width="18.44140625" bestFit="1" customWidth="1"/>
    <col min="4495" max="4495" width="11.21875" bestFit="1" customWidth="1"/>
    <col min="4496" max="4496" width="16.21875" bestFit="1" customWidth="1"/>
    <col min="4497" max="4497" width="18.88671875" bestFit="1" customWidth="1"/>
    <col min="4498" max="4498" width="21.88671875" bestFit="1" customWidth="1"/>
    <col min="4499" max="4499" width="7.88671875" bestFit="1" customWidth="1"/>
    <col min="4500" max="4500" width="18.33203125" bestFit="1" customWidth="1"/>
    <col min="4501" max="4501" width="35.6640625" bestFit="1" customWidth="1"/>
    <col min="4502" max="4502" width="17.77734375" bestFit="1" customWidth="1"/>
    <col min="4503" max="4503" width="16.77734375" bestFit="1" customWidth="1"/>
    <col min="4504" max="4504" width="9.77734375" bestFit="1" customWidth="1"/>
    <col min="4505" max="4505" width="17" bestFit="1" customWidth="1"/>
    <col min="4506" max="4506" width="8.109375" bestFit="1" customWidth="1"/>
    <col min="4507" max="4507" width="17" bestFit="1" customWidth="1"/>
    <col min="4508" max="4508" width="10.21875" bestFit="1" customWidth="1"/>
    <col min="4509" max="4509" width="15.109375" bestFit="1" customWidth="1"/>
    <col min="4510" max="4510" width="9.44140625" bestFit="1" customWidth="1"/>
    <col min="4511" max="4511" width="26" bestFit="1" customWidth="1"/>
    <col min="4512" max="4512" width="32.6640625" bestFit="1" customWidth="1"/>
    <col min="4513" max="4513" width="10.21875" bestFit="1" customWidth="1"/>
    <col min="4514" max="4514" width="16.5546875" bestFit="1" customWidth="1"/>
    <col min="4515" max="4515" width="8.33203125" bestFit="1" customWidth="1"/>
    <col min="4516" max="4516" width="7.44140625" bestFit="1" customWidth="1"/>
    <col min="4517" max="4517" width="9.6640625" bestFit="1" customWidth="1"/>
    <col min="4518" max="4518" width="11" bestFit="1" customWidth="1"/>
    <col min="4519" max="4519" width="16.33203125" bestFit="1" customWidth="1"/>
    <col min="4520" max="4520" width="20.5546875" bestFit="1" customWidth="1"/>
    <col min="4521" max="4521" width="7.6640625" bestFit="1" customWidth="1"/>
    <col min="4522" max="4522" width="12.21875" bestFit="1" customWidth="1"/>
    <col min="4523" max="4523" width="10.44140625" bestFit="1" customWidth="1"/>
    <col min="4524" max="4524" width="5.44140625" bestFit="1" customWidth="1"/>
    <col min="4525" max="4525" width="3.6640625" bestFit="1" customWidth="1"/>
    <col min="4526" max="4526" width="5" bestFit="1" customWidth="1"/>
    <col min="4527" max="4527" width="18.5546875" bestFit="1" customWidth="1"/>
    <col min="4528" max="4528" width="24.77734375" bestFit="1" customWidth="1"/>
    <col min="4529" max="4529" width="16.33203125" bestFit="1" customWidth="1"/>
    <col min="4530" max="4530" width="5.5546875" bestFit="1" customWidth="1"/>
    <col min="4531" max="4531" width="9.44140625" bestFit="1" customWidth="1"/>
    <col min="4532" max="4532" width="13.21875" bestFit="1" customWidth="1"/>
    <col min="4533" max="4533" width="18.77734375" bestFit="1" customWidth="1"/>
    <col min="4534" max="4534" width="12.33203125" bestFit="1" customWidth="1"/>
    <col min="4535" max="4535" width="12.21875" bestFit="1" customWidth="1"/>
    <col min="4536" max="4536" width="10.88671875" bestFit="1" customWidth="1"/>
    <col min="4537" max="4537" width="10.77734375" bestFit="1" customWidth="1"/>
    <col min="4538" max="4538" width="15.33203125" bestFit="1" customWidth="1"/>
    <col min="4539" max="4539" width="8.77734375" bestFit="1" customWidth="1"/>
    <col min="4540" max="4540" width="6.77734375" bestFit="1" customWidth="1"/>
    <col min="4541" max="4541" width="7.5546875" bestFit="1" customWidth="1"/>
    <col min="4542" max="4542" width="10.5546875" bestFit="1" customWidth="1"/>
    <col min="4543" max="4543" width="22.33203125" bestFit="1" customWidth="1"/>
    <col min="4544" max="4544" width="25.6640625" bestFit="1" customWidth="1"/>
    <col min="4545" max="4545" width="8.5546875" bestFit="1" customWidth="1"/>
    <col min="4546" max="4547" width="9.88671875" bestFit="1" customWidth="1"/>
    <col min="4548" max="4548" width="12.44140625" bestFit="1" customWidth="1"/>
    <col min="4549" max="4549" width="8.77734375" bestFit="1" customWidth="1"/>
    <col min="4550" max="4550" width="6.77734375" bestFit="1" customWidth="1"/>
    <col min="4551" max="4551" width="10.6640625" bestFit="1" customWidth="1"/>
    <col min="4552" max="4552" width="8.5546875" bestFit="1" customWidth="1"/>
    <col min="4553" max="4553" width="11.21875" bestFit="1" customWidth="1"/>
    <col min="4555" max="4555" width="14.6640625" bestFit="1" customWidth="1"/>
    <col min="4556" max="4556" width="13.5546875" bestFit="1" customWidth="1"/>
    <col min="4557" max="4557" width="14.77734375" bestFit="1" customWidth="1"/>
    <col min="4558" max="4558" width="10.21875" bestFit="1" customWidth="1"/>
    <col min="4559" max="4559" width="10.33203125" bestFit="1" customWidth="1"/>
    <col min="4560" max="4560" width="8.33203125" bestFit="1" customWidth="1"/>
    <col min="4561" max="4561" width="12.109375" bestFit="1" customWidth="1"/>
    <col min="4562" max="4563" width="8" bestFit="1" customWidth="1"/>
    <col min="4564" max="4564" width="7.44140625" bestFit="1" customWidth="1"/>
    <col min="4565" max="4565" width="33.33203125" bestFit="1" customWidth="1"/>
    <col min="4566" max="4566" width="6" bestFit="1" customWidth="1"/>
    <col min="4567" max="4567" width="25" bestFit="1" customWidth="1"/>
    <col min="4568" max="4568" width="11" bestFit="1" customWidth="1"/>
    <col min="4569" max="4569" width="10.6640625" bestFit="1" customWidth="1"/>
    <col min="4570" max="4570" width="9.109375" bestFit="1" customWidth="1"/>
    <col min="4571" max="4571" width="7.77734375" bestFit="1" customWidth="1"/>
    <col min="4572" max="4572" width="18" bestFit="1" customWidth="1"/>
    <col min="4573" max="4573" width="8.77734375" bestFit="1" customWidth="1"/>
    <col min="4574" max="4574" width="19.44140625" bestFit="1" customWidth="1"/>
    <col min="4575" max="4575" width="18.5546875" bestFit="1" customWidth="1"/>
    <col min="4576" max="4576" width="16.33203125" bestFit="1" customWidth="1"/>
    <col min="4577" max="4577" width="12.88671875" bestFit="1" customWidth="1"/>
    <col min="4578" max="4578" width="18.109375" bestFit="1" customWidth="1"/>
    <col min="4579" max="4579" width="15.109375" bestFit="1" customWidth="1"/>
    <col min="4580" max="4580" width="16.21875" bestFit="1" customWidth="1"/>
    <col min="4581" max="4581" width="14.33203125" bestFit="1" customWidth="1"/>
    <col min="4582" max="4582" width="7.44140625" bestFit="1" customWidth="1"/>
    <col min="4583" max="4583" width="15.21875" bestFit="1" customWidth="1"/>
    <col min="4584" max="4584" width="35.109375" bestFit="1" customWidth="1"/>
    <col min="4585" max="4585" width="5.6640625" bestFit="1" customWidth="1"/>
    <col min="4586" max="4586" width="8.33203125" bestFit="1" customWidth="1"/>
    <col min="4587" max="4587" width="15.6640625" bestFit="1" customWidth="1"/>
    <col min="4588" max="4588" width="5.77734375" bestFit="1" customWidth="1"/>
    <col min="4589" max="4589" width="20" bestFit="1" customWidth="1"/>
    <col min="4590" max="4590" width="32.21875" bestFit="1" customWidth="1"/>
    <col min="4591" max="4591" width="7.33203125" bestFit="1" customWidth="1"/>
    <col min="4592" max="4592" width="9.44140625" bestFit="1" customWidth="1"/>
    <col min="4593" max="4593" width="11.21875" bestFit="1" customWidth="1"/>
    <col min="4594" max="4594" width="10.77734375" bestFit="1" customWidth="1"/>
    <col min="4595" max="4595" width="14.33203125" bestFit="1" customWidth="1"/>
    <col min="4596" max="4596" width="8.77734375" bestFit="1" customWidth="1"/>
    <col min="4597" max="4597" width="8" bestFit="1" customWidth="1"/>
    <col min="4598" max="4598" width="7" bestFit="1" customWidth="1"/>
    <col min="4599" max="4599" width="9.88671875" bestFit="1" customWidth="1"/>
    <col min="4600" max="4600" width="14.77734375" bestFit="1" customWidth="1"/>
    <col min="4601" max="4601" width="11.21875" bestFit="1" customWidth="1"/>
    <col min="4602" max="4602" width="14.5546875" bestFit="1" customWidth="1"/>
    <col min="4603" max="4603" width="5.109375" bestFit="1" customWidth="1"/>
    <col min="4604" max="4604" width="14.21875" bestFit="1" customWidth="1"/>
    <col min="4605" max="4605" width="13.77734375" bestFit="1" customWidth="1"/>
    <col min="4606" max="4606" width="15.44140625" bestFit="1" customWidth="1"/>
    <col min="4607" max="4607" width="18.109375" bestFit="1" customWidth="1"/>
    <col min="4608" max="4608" width="11.21875" bestFit="1" customWidth="1"/>
    <col min="4609" max="4609" width="17.5546875" bestFit="1" customWidth="1"/>
    <col min="4610" max="4610" width="13.33203125" bestFit="1" customWidth="1"/>
    <col min="4611" max="4611" width="14.33203125" bestFit="1" customWidth="1"/>
    <col min="4612" max="4612" width="4.109375" bestFit="1" customWidth="1"/>
    <col min="4613" max="4613" width="11.44140625" bestFit="1" customWidth="1"/>
    <col min="4614" max="4614" width="11.33203125" bestFit="1" customWidth="1"/>
    <col min="4615" max="4615" width="17.6640625" bestFit="1" customWidth="1"/>
    <col min="4616" max="4616" width="8.33203125" bestFit="1" customWidth="1"/>
    <col min="4617" max="4617" width="13.21875" bestFit="1" customWidth="1"/>
    <col min="4618" max="4618" width="11.88671875" bestFit="1" customWidth="1"/>
    <col min="4619" max="4619" width="12.77734375" bestFit="1" customWidth="1"/>
    <col min="4620" max="4620" width="12.88671875" bestFit="1" customWidth="1"/>
    <col min="4621" max="4621" width="12.5546875" bestFit="1" customWidth="1"/>
    <col min="4622" max="4622" width="15.6640625" bestFit="1" customWidth="1"/>
    <col min="4623" max="4623" width="13.88671875" bestFit="1" customWidth="1"/>
    <col min="4624" max="4624" width="5" bestFit="1" customWidth="1"/>
    <col min="4625" max="4625" width="9.33203125" bestFit="1" customWidth="1"/>
    <col min="4626" max="4627" width="10.6640625" bestFit="1" customWidth="1"/>
    <col min="4628" max="4628" width="9.33203125" bestFit="1" customWidth="1"/>
    <col min="4629" max="4629" width="10.5546875" bestFit="1" customWidth="1"/>
    <col min="4630" max="4630" width="8.33203125" bestFit="1" customWidth="1"/>
    <col min="4631" max="4631" width="12.5546875" bestFit="1" customWidth="1"/>
    <col min="4632" max="4632" width="16.77734375" bestFit="1" customWidth="1"/>
    <col min="4633" max="4633" width="14.33203125" bestFit="1" customWidth="1"/>
    <col min="4634" max="4634" width="3.21875" bestFit="1" customWidth="1"/>
    <col min="4635" max="4635" width="6.44140625" bestFit="1" customWidth="1"/>
    <col min="4636" max="4636" width="6.21875" bestFit="1" customWidth="1"/>
    <col min="4637" max="4637" width="8" bestFit="1" customWidth="1"/>
    <col min="4638" max="4638" width="7.77734375" bestFit="1" customWidth="1"/>
    <col min="4639" max="4639" width="16.5546875" bestFit="1" customWidth="1"/>
    <col min="4640" max="4640" width="6.109375" bestFit="1" customWidth="1"/>
    <col min="4641" max="4641" width="8.77734375" bestFit="1" customWidth="1"/>
    <col min="4642" max="4642" width="7.44140625" bestFit="1" customWidth="1"/>
    <col min="4643" max="4643" width="4.6640625" bestFit="1" customWidth="1"/>
    <col min="4644" max="4645" width="10.21875" bestFit="1" customWidth="1"/>
    <col min="4646" max="4646" width="19.88671875" bestFit="1" customWidth="1"/>
    <col min="4647" max="4647" width="28.21875" bestFit="1" customWidth="1"/>
    <col min="4648" max="4648" width="6.77734375" bestFit="1" customWidth="1"/>
    <col min="4649" max="4649" width="17" bestFit="1" customWidth="1"/>
    <col min="4650" max="4650" width="15.21875" bestFit="1" customWidth="1"/>
    <col min="4651" max="4651" width="24.77734375" bestFit="1" customWidth="1"/>
    <col min="4652" max="4652" width="18.21875" bestFit="1" customWidth="1"/>
    <col min="4653" max="4653" width="4.33203125" bestFit="1" customWidth="1"/>
    <col min="4654" max="4654" width="24.6640625" bestFit="1" customWidth="1"/>
    <col min="4655" max="4655" width="11.21875" bestFit="1" customWidth="1"/>
    <col min="4656" max="4656" width="16.33203125" bestFit="1" customWidth="1"/>
    <col min="4657" max="4657" width="8.44140625" bestFit="1" customWidth="1"/>
    <col min="4658" max="4658" width="20" bestFit="1" customWidth="1"/>
    <col min="4659" max="4659" width="8.5546875" bestFit="1" customWidth="1"/>
    <col min="4660" max="4660" width="11" bestFit="1" customWidth="1"/>
    <col min="4661" max="4661" width="12.5546875" bestFit="1" customWidth="1"/>
    <col min="4662" max="4662" width="12.21875" bestFit="1" customWidth="1"/>
    <col min="4663" max="4663" width="7.77734375" bestFit="1" customWidth="1"/>
    <col min="4664" max="4664" width="17.5546875" bestFit="1" customWidth="1"/>
    <col min="4665" max="4665" width="6.77734375" bestFit="1" customWidth="1"/>
    <col min="4666" max="4666" width="10.77734375" bestFit="1" customWidth="1"/>
    <col min="4667" max="4667" width="11.77734375" bestFit="1" customWidth="1"/>
    <col min="4668" max="4668" width="14.88671875" bestFit="1" customWidth="1"/>
    <col min="4669" max="4669" width="17.21875" bestFit="1" customWidth="1"/>
    <col min="4670" max="4670" width="15.33203125" bestFit="1" customWidth="1"/>
    <col min="4671" max="4671" width="6.21875" bestFit="1" customWidth="1"/>
    <col min="4672" max="4672" width="4.44140625" bestFit="1" customWidth="1"/>
    <col min="4673" max="4673" width="5.88671875" bestFit="1" customWidth="1"/>
    <col min="4674" max="4675" width="6.44140625" bestFit="1" customWidth="1"/>
    <col min="4676" max="4676" width="5.88671875" bestFit="1" customWidth="1"/>
    <col min="4677" max="4677" width="6.44140625" bestFit="1" customWidth="1"/>
    <col min="4678" max="4678" width="19.88671875" bestFit="1" customWidth="1"/>
    <col min="4679" max="4679" width="11.44140625" bestFit="1" customWidth="1"/>
    <col min="4680" max="4680" width="11.88671875" bestFit="1" customWidth="1"/>
    <col min="4681" max="4681" width="7.77734375" bestFit="1" customWidth="1"/>
    <col min="4682" max="4682" width="10.6640625" bestFit="1" customWidth="1"/>
    <col min="4683" max="4683" width="8.6640625" bestFit="1" customWidth="1"/>
    <col min="4684" max="4684" width="8.33203125" bestFit="1" customWidth="1"/>
    <col min="4685" max="4685" width="11" bestFit="1" customWidth="1"/>
    <col min="4686" max="4686" width="10.88671875" bestFit="1" customWidth="1"/>
    <col min="4687" max="4689" width="12.21875" bestFit="1" customWidth="1"/>
    <col min="4690" max="4690" width="12.33203125" bestFit="1" customWidth="1"/>
    <col min="4691" max="4691" width="26.77734375" bestFit="1" customWidth="1"/>
    <col min="4692" max="4692" width="39.5546875" bestFit="1" customWidth="1"/>
    <col min="4693" max="4693" width="15.77734375" bestFit="1" customWidth="1"/>
    <col min="4694" max="4694" width="13.77734375" bestFit="1" customWidth="1"/>
    <col min="4695" max="4695" width="10.6640625" bestFit="1" customWidth="1"/>
    <col min="4696" max="4696" width="11.109375" bestFit="1" customWidth="1"/>
    <col min="4697" max="4697" width="13.109375" bestFit="1" customWidth="1"/>
    <col min="4698" max="4698" width="10.33203125" bestFit="1" customWidth="1"/>
    <col min="4699" max="4699" width="8" bestFit="1" customWidth="1"/>
    <col min="4700" max="4700" width="11" bestFit="1" customWidth="1"/>
    <col min="4701" max="4701" width="30.44140625" bestFit="1" customWidth="1"/>
    <col min="4702" max="4702" width="6.21875" bestFit="1" customWidth="1"/>
    <col min="4703" max="4703" width="12" bestFit="1" customWidth="1"/>
    <col min="4704" max="4704" width="23.109375" bestFit="1" customWidth="1"/>
    <col min="4705" max="4705" width="34.33203125" bestFit="1" customWidth="1"/>
    <col min="4706" max="4706" width="7.44140625" bestFit="1" customWidth="1"/>
    <col min="4707" max="4709" width="8.77734375" bestFit="1" customWidth="1"/>
    <col min="4710" max="4710" width="10" bestFit="1" customWidth="1"/>
    <col min="4711" max="4711" width="10.21875" bestFit="1" customWidth="1"/>
    <col min="4712" max="4712" width="8.77734375" bestFit="1" customWidth="1"/>
    <col min="4713" max="4713" width="6.109375" bestFit="1" customWidth="1"/>
    <col min="4714" max="4714" width="10.109375" bestFit="1" customWidth="1"/>
    <col min="4715" max="4715" width="9.88671875" bestFit="1" customWidth="1"/>
    <col min="4716" max="4716" width="9.21875" bestFit="1" customWidth="1"/>
    <col min="4717" max="4717" width="24.109375" bestFit="1" customWidth="1"/>
    <col min="4718" max="4718" width="17.33203125" bestFit="1" customWidth="1"/>
    <col min="4719" max="4719" width="10.33203125" bestFit="1" customWidth="1"/>
    <col min="4720" max="4720" width="11.77734375" bestFit="1" customWidth="1"/>
    <col min="4721" max="4721" width="16.109375" bestFit="1" customWidth="1"/>
    <col min="4722" max="4722" width="13.6640625" bestFit="1" customWidth="1"/>
    <col min="4723" max="4723" width="17" bestFit="1" customWidth="1"/>
    <col min="4724" max="4724" width="12" bestFit="1" customWidth="1"/>
    <col min="4725" max="4725" width="13.5546875" bestFit="1" customWidth="1"/>
    <col min="4726" max="4726" width="10.33203125" bestFit="1" customWidth="1"/>
    <col min="4727" max="4727" width="9" bestFit="1" customWidth="1"/>
    <col min="4728" max="4728" width="12.5546875" bestFit="1" customWidth="1"/>
    <col min="4729" max="4729" width="10.109375" bestFit="1" customWidth="1"/>
    <col min="4730" max="4730" width="21.33203125" bestFit="1" customWidth="1"/>
    <col min="4731" max="4731" width="11.77734375" bestFit="1" customWidth="1"/>
    <col min="4732" max="4732" width="19.44140625" bestFit="1" customWidth="1"/>
    <col min="4733" max="4733" width="13.6640625" bestFit="1" customWidth="1"/>
    <col min="4734" max="4734" width="34.44140625" bestFit="1" customWidth="1"/>
    <col min="4735" max="4735" width="19.33203125" bestFit="1" customWidth="1"/>
    <col min="4736" max="4736" width="6.6640625" bestFit="1" customWidth="1"/>
    <col min="4737" max="4737" width="8.21875" bestFit="1" customWidth="1"/>
    <col min="4738" max="4738" width="6.33203125" bestFit="1" customWidth="1"/>
    <col min="4739" max="4739" width="8.77734375" bestFit="1" customWidth="1"/>
    <col min="4740" max="4740" width="9.88671875" bestFit="1" customWidth="1"/>
    <col min="4741" max="4741" width="18.88671875" bestFit="1" customWidth="1"/>
    <col min="4742" max="4742" width="9.33203125" bestFit="1" customWidth="1"/>
    <col min="4743" max="4743" width="13.5546875" bestFit="1" customWidth="1"/>
    <col min="4744" max="4744" width="6.77734375" bestFit="1" customWidth="1"/>
    <col min="4745" max="4745" width="10.6640625" bestFit="1" customWidth="1"/>
    <col min="4746" max="4746" width="7.88671875" bestFit="1" customWidth="1"/>
    <col min="4747" max="4747" width="5.88671875" bestFit="1" customWidth="1"/>
    <col min="4748" max="4748" width="10.33203125" bestFit="1" customWidth="1"/>
    <col min="4749" max="4749" width="15.77734375" bestFit="1" customWidth="1"/>
    <col min="4750" max="4750" width="11.21875" bestFit="1" customWidth="1"/>
    <col min="4751" max="4751" width="8.77734375" bestFit="1" customWidth="1"/>
    <col min="4752" max="4752" width="8.109375" bestFit="1" customWidth="1"/>
    <col min="4753" max="4753" width="21.6640625" bestFit="1" customWidth="1"/>
    <col min="4754" max="4754" width="12.44140625" bestFit="1" customWidth="1"/>
    <col min="4755" max="4755" width="17" bestFit="1" customWidth="1"/>
    <col min="4756" max="4756" width="17.5546875" bestFit="1" customWidth="1"/>
    <col min="4757" max="4757" width="11.109375" bestFit="1" customWidth="1"/>
    <col min="4758" max="4758" width="9.6640625" bestFit="1" customWidth="1"/>
    <col min="4759" max="4759" width="16.109375" bestFit="1" customWidth="1"/>
    <col min="4760" max="4760" width="13.5546875" bestFit="1" customWidth="1"/>
    <col min="4761" max="4761" width="14.21875" bestFit="1" customWidth="1"/>
    <col min="4762" max="4762" width="15.5546875" bestFit="1" customWidth="1"/>
    <col min="4763" max="4763" width="10.77734375" bestFit="1" customWidth="1"/>
    <col min="4764" max="4764" width="8.6640625" bestFit="1" customWidth="1"/>
    <col min="4765" max="4765" width="13.109375" bestFit="1" customWidth="1"/>
    <col min="4766" max="4766" width="8.33203125" bestFit="1" customWidth="1"/>
    <col min="4767" max="4767" width="21.44140625" bestFit="1" customWidth="1"/>
    <col min="4768" max="4768" width="9.88671875" bestFit="1" customWidth="1"/>
    <col min="4769" max="4769" width="8.77734375" bestFit="1" customWidth="1"/>
    <col min="4770" max="4770" width="6.21875" bestFit="1" customWidth="1"/>
    <col min="4771" max="4771" width="20.109375" bestFit="1" customWidth="1"/>
    <col min="4772" max="4772" width="16.6640625" bestFit="1" customWidth="1"/>
    <col min="4773" max="4773" width="12.109375" bestFit="1" customWidth="1"/>
    <col min="4774" max="4774" width="15.21875" bestFit="1" customWidth="1"/>
    <col min="4775" max="4775" width="5.33203125" bestFit="1" customWidth="1"/>
    <col min="4776" max="4776" width="5" bestFit="1" customWidth="1"/>
    <col min="4777" max="4777" width="10.5546875" bestFit="1" customWidth="1"/>
    <col min="4778" max="4778" width="15.5546875" bestFit="1" customWidth="1"/>
    <col min="4779" max="4779" width="18" bestFit="1" customWidth="1"/>
    <col min="4780" max="4780" width="13.88671875" bestFit="1" customWidth="1"/>
    <col min="4781" max="4781" width="12.77734375" bestFit="1" customWidth="1"/>
    <col min="4782" max="4782" width="10.77734375" bestFit="1" customWidth="1"/>
    <col min="4783" max="4783" width="6.77734375" bestFit="1" customWidth="1"/>
    <col min="4784" max="4784" width="15.109375" bestFit="1" customWidth="1"/>
    <col min="4785" max="4785" width="13.33203125" bestFit="1" customWidth="1"/>
    <col min="4786" max="4786" width="16" bestFit="1" customWidth="1"/>
    <col min="4787" max="4787" width="13.44140625" bestFit="1" customWidth="1"/>
    <col min="4788" max="4788" width="10.5546875" bestFit="1" customWidth="1"/>
    <col min="4789" max="4789" width="9.5546875" bestFit="1" customWidth="1"/>
    <col min="4790" max="4790" width="15.44140625" bestFit="1" customWidth="1"/>
    <col min="4791" max="4791" width="9.21875" bestFit="1" customWidth="1"/>
    <col min="4792" max="4792" width="14.33203125" bestFit="1" customWidth="1"/>
    <col min="4793" max="4793" width="15.77734375" bestFit="1" customWidth="1"/>
    <col min="4794" max="4794" width="8.33203125" bestFit="1" customWidth="1"/>
    <col min="4795" max="4795" width="11.21875" bestFit="1" customWidth="1"/>
    <col min="4796" max="4796" width="14.88671875" bestFit="1" customWidth="1"/>
    <col min="4797" max="4797" width="9" bestFit="1" customWidth="1"/>
    <col min="4798" max="4798" width="7.109375" bestFit="1" customWidth="1"/>
    <col min="4799" max="4799" width="7" bestFit="1" customWidth="1"/>
    <col min="4800" max="4800" width="15.21875" bestFit="1" customWidth="1"/>
    <col min="4801" max="4801" width="32.6640625" bestFit="1" customWidth="1"/>
    <col min="4802" max="4802" width="11.88671875" bestFit="1" customWidth="1"/>
    <col min="4803" max="4803" width="18.6640625" bestFit="1" customWidth="1"/>
    <col min="4804" max="4804" width="16.6640625" bestFit="1" customWidth="1"/>
    <col min="4805" max="4805" width="17.44140625" bestFit="1" customWidth="1"/>
    <col min="4806" max="4806" width="17.33203125" bestFit="1" customWidth="1"/>
    <col min="4807" max="4807" width="19.6640625" bestFit="1" customWidth="1"/>
    <col min="4808" max="4808" width="13.5546875" bestFit="1" customWidth="1"/>
    <col min="4809" max="4809" width="12.21875" bestFit="1" customWidth="1"/>
    <col min="4810" max="4810" width="12.109375" bestFit="1" customWidth="1"/>
    <col min="4811" max="4811" width="6.21875" bestFit="1" customWidth="1"/>
    <col min="4812" max="4812" width="12" bestFit="1" customWidth="1"/>
    <col min="4813" max="4813" width="5.6640625" bestFit="1" customWidth="1"/>
    <col min="4814" max="4814" width="14" bestFit="1" customWidth="1"/>
    <col min="4815" max="4815" width="15.109375" bestFit="1" customWidth="1"/>
    <col min="4816" max="4816" width="7.77734375" bestFit="1" customWidth="1"/>
    <col min="4817" max="4817" width="11.88671875" bestFit="1" customWidth="1"/>
    <col min="4818" max="4818" width="13.6640625" bestFit="1" customWidth="1"/>
    <col min="4819" max="4819" width="10.88671875" bestFit="1" customWidth="1"/>
    <col min="4820" max="4820" width="7.44140625" bestFit="1" customWidth="1"/>
    <col min="4821" max="4821" width="10.109375" bestFit="1" customWidth="1"/>
    <col min="4822" max="4822" width="11.44140625" bestFit="1" customWidth="1"/>
    <col min="4823" max="4823" width="12.77734375" bestFit="1" customWidth="1"/>
    <col min="4824" max="4824" width="9.5546875" bestFit="1" customWidth="1"/>
    <col min="4825" max="4825" width="12.33203125" bestFit="1" customWidth="1"/>
    <col min="4826" max="4826" width="9.88671875" bestFit="1" customWidth="1"/>
    <col min="4827" max="4827" width="8.44140625" bestFit="1" customWidth="1"/>
    <col min="4828" max="4828" width="6.33203125" bestFit="1" customWidth="1"/>
    <col min="4829" max="4829" width="14" bestFit="1" customWidth="1"/>
    <col min="4830" max="4830" width="5.77734375" bestFit="1" customWidth="1"/>
    <col min="4831" max="4831" width="12.33203125" bestFit="1" customWidth="1"/>
    <col min="4832" max="4832" width="21.88671875" bestFit="1" customWidth="1"/>
    <col min="4833" max="4833" width="9" bestFit="1" customWidth="1"/>
    <col min="4834" max="4834" width="9.33203125" bestFit="1" customWidth="1"/>
    <col min="4835" max="4835" width="5.77734375" bestFit="1" customWidth="1"/>
    <col min="4836" max="4836" width="7.109375" bestFit="1" customWidth="1"/>
    <col min="4837" max="4837" width="16.77734375" bestFit="1" customWidth="1"/>
    <col min="4838" max="4838" width="13.44140625" bestFit="1" customWidth="1"/>
    <col min="4839" max="4839" width="7.109375" bestFit="1" customWidth="1"/>
    <col min="4840" max="4840" width="12.5546875" bestFit="1" customWidth="1"/>
    <col min="4841" max="4841" width="10.109375" bestFit="1" customWidth="1"/>
    <col min="4842" max="4842" width="12.77734375" bestFit="1" customWidth="1"/>
    <col min="4843" max="4843" width="6.88671875" bestFit="1" customWidth="1"/>
    <col min="4844" max="4844" width="23.33203125" bestFit="1" customWidth="1"/>
    <col min="4845" max="4845" width="12.77734375" bestFit="1" customWidth="1"/>
    <col min="4846" max="4846" width="10.77734375" bestFit="1" customWidth="1"/>
    <col min="4847" max="4847" width="8.109375" bestFit="1" customWidth="1"/>
    <col min="4848" max="4848" width="9.21875" bestFit="1" customWidth="1"/>
    <col min="4850" max="4850" width="6.21875" bestFit="1" customWidth="1"/>
    <col min="4851" max="4851" width="9.6640625" bestFit="1" customWidth="1"/>
    <col min="4852" max="4852" width="5.44140625" bestFit="1" customWidth="1"/>
    <col min="4853" max="4853" width="7.21875" bestFit="1" customWidth="1"/>
    <col min="4854" max="4854" width="17.33203125" bestFit="1" customWidth="1"/>
    <col min="4855" max="4855" width="9.33203125" bestFit="1" customWidth="1"/>
    <col min="4856" max="4856" width="9.21875" bestFit="1" customWidth="1"/>
    <col min="4857" max="4857" width="19.109375" bestFit="1" customWidth="1"/>
    <col min="4858" max="4858" width="11.44140625" bestFit="1" customWidth="1"/>
    <col min="4859" max="4859" width="22.44140625" bestFit="1" customWidth="1"/>
    <col min="4860" max="4860" width="27.6640625" bestFit="1" customWidth="1"/>
    <col min="4861" max="4861" width="10.21875" bestFit="1" customWidth="1"/>
    <col min="4862" max="4862" width="12" bestFit="1" customWidth="1"/>
    <col min="4863" max="4863" width="8.6640625" bestFit="1" customWidth="1"/>
    <col min="4864" max="4864" width="11" bestFit="1" customWidth="1"/>
    <col min="4865" max="4865" width="20.109375" bestFit="1" customWidth="1"/>
    <col min="4867" max="4867" width="11" bestFit="1" customWidth="1"/>
    <col min="4868" max="4868" width="10.77734375" bestFit="1" customWidth="1"/>
    <col min="4869" max="4869" width="16.44140625" bestFit="1" customWidth="1"/>
    <col min="4870" max="4870" width="7.33203125" bestFit="1" customWidth="1"/>
    <col min="4871" max="4871" width="22.5546875" bestFit="1" customWidth="1"/>
    <col min="4872" max="4872" width="10.77734375" bestFit="1" customWidth="1"/>
    <col min="4873" max="4873" width="28.6640625" bestFit="1" customWidth="1"/>
    <col min="4874" max="4874" width="4.5546875" bestFit="1" customWidth="1"/>
    <col min="4875" max="4875" width="10" bestFit="1" customWidth="1"/>
    <col min="4876" max="4876" width="18.109375" bestFit="1" customWidth="1"/>
    <col min="4877" max="4877" width="7" bestFit="1" customWidth="1"/>
    <col min="4878" max="4878" width="7.44140625" bestFit="1" customWidth="1"/>
    <col min="4879" max="4879" width="8.77734375" bestFit="1" customWidth="1"/>
    <col min="4880" max="4880" width="6.21875" bestFit="1" customWidth="1"/>
    <col min="4881" max="4881" width="9" bestFit="1" customWidth="1"/>
    <col min="4882" max="4882" width="25.6640625" bestFit="1" customWidth="1"/>
    <col min="4883" max="4883" width="13.88671875" bestFit="1" customWidth="1"/>
    <col min="4884" max="4884" width="11.6640625" bestFit="1" customWidth="1"/>
    <col min="4885" max="4885" width="6.77734375" bestFit="1" customWidth="1"/>
    <col min="4886" max="4886" width="19.109375" bestFit="1" customWidth="1"/>
    <col min="4887" max="4887" width="22.21875" bestFit="1" customWidth="1"/>
    <col min="4888" max="4888" width="8" bestFit="1" customWidth="1"/>
    <col min="4889" max="4889" width="9.44140625" bestFit="1" customWidth="1"/>
    <col min="4890" max="4890" width="16.5546875" bestFit="1" customWidth="1"/>
    <col min="4891" max="4891" width="14.44140625" bestFit="1" customWidth="1"/>
    <col min="4892" max="4892" width="8" bestFit="1" customWidth="1"/>
    <col min="4893" max="4893" width="9" bestFit="1" customWidth="1"/>
    <col min="4894" max="4894" width="9.33203125" bestFit="1" customWidth="1"/>
    <col min="4895" max="4895" width="11.109375" bestFit="1" customWidth="1"/>
    <col min="4896" max="4896" width="10.6640625" bestFit="1" customWidth="1"/>
    <col min="4897" max="4897" width="33.77734375" bestFit="1" customWidth="1"/>
    <col min="4898" max="4898" width="8.109375" bestFit="1" customWidth="1"/>
    <col min="4899" max="4899" width="6.6640625" bestFit="1" customWidth="1"/>
    <col min="4900" max="4900" width="7.109375" bestFit="1" customWidth="1"/>
    <col min="4901" max="4901" width="10.33203125" bestFit="1" customWidth="1"/>
    <col min="4902" max="4902" width="7.33203125" bestFit="1" customWidth="1"/>
    <col min="4903" max="4903" width="8.21875" bestFit="1" customWidth="1"/>
    <col min="4904" max="4904" width="10.88671875" bestFit="1" customWidth="1"/>
    <col min="4905" max="4905" width="18.88671875" bestFit="1" customWidth="1"/>
    <col min="4906" max="4906" width="16.44140625" bestFit="1" customWidth="1"/>
    <col min="4907" max="4907" width="10.21875" bestFit="1" customWidth="1"/>
    <col min="4908" max="4908" width="9.33203125" bestFit="1" customWidth="1"/>
    <col min="4909" max="4909" width="12.44140625" bestFit="1" customWidth="1"/>
    <col min="4910" max="4910" width="15.44140625" bestFit="1" customWidth="1"/>
    <col min="4911" max="4911" width="8.33203125" bestFit="1" customWidth="1"/>
    <col min="4912" max="4912" width="14.33203125" bestFit="1" customWidth="1"/>
    <col min="4913" max="4913" width="23.5546875" bestFit="1" customWidth="1"/>
    <col min="4914" max="4914" width="21.33203125" bestFit="1" customWidth="1"/>
    <col min="4915" max="4915" width="9.109375" bestFit="1" customWidth="1"/>
    <col min="4916" max="4916" width="17.5546875" bestFit="1" customWidth="1"/>
    <col min="4917" max="4917" width="9.33203125" bestFit="1" customWidth="1"/>
    <col min="4918" max="4918" width="12.21875" bestFit="1" customWidth="1"/>
    <col min="4919" max="4919" width="12.77734375" bestFit="1" customWidth="1"/>
    <col min="4920" max="4920" width="11.21875" bestFit="1" customWidth="1"/>
    <col min="4921" max="4921" width="11.88671875" bestFit="1" customWidth="1"/>
    <col min="4922" max="4922" width="10.21875" bestFit="1" customWidth="1"/>
    <col min="4923" max="4923" width="6.5546875" bestFit="1" customWidth="1"/>
    <col min="4924" max="4924" width="5.77734375" bestFit="1" customWidth="1"/>
    <col min="4925" max="4925" width="9.5546875" bestFit="1" customWidth="1"/>
    <col min="4926" max="4926" width="23.33203125" bestFit="1" customWidth="1"/>
    <col min="4927" max="4927" width="17.77734375" bestFit="1" customWidth="1"/>
    <col min="4928" max="4928" width="19" bestFit="1" customWidth="1"/>
    <col min="4929" max="4929" width="13.21875" bestFit="1" customWidth="1"/>
    <col min="4930" max="4930" width="16.5546875" bestFit="1" customWidth="1"/>
    <col min="4931" max="4931" width="9.109375" bestFit="1" customWidth="1"/>
    <col min="4932" max="4932" width="11.109375" bestFit="1" customWidth="1"/>
    <col min="4933" max="4933" width="20" bestFit="1" customWidth="1"/>
    <col min="4934" max="4934" width="6.77734375" bestFit="1" customWidth="1"/>
    <col min="4935" max="4935" width="13.21875" bestFit="1" customWidth="1"/>
    <col min="4936" max="4936" width="21.6640625" bestFit="1" customWidth="1"/>
    <col min="4937" max="4937" width="25.44140625" bestFit="1" customWidth="1"/>
    <col min="4938" max="4938" width="12.109375" bestFit="1" customWidth="1"/>
    <col min="4939" max="4939" width="11.21875" bestFit="1" customWidth="1"/>
    <col min="4940" max="4940" width="20.6640625" bestFit="1" customWidth="1"/>
    <col min="4941" max="4941" width="11.77734375" bestFit="1" customWidth="1"/>
    <col min="4942" max="4942" width="10.21875" bestFit="1" customWidth="1"/>
    <col min="4943" max="4943" width="15.77734375" bestFit="1" customWidth="1"/>
    <col min="4944" max="4944" width="6.77734375" bestFit="1" customWidth="1"/>
    <col min="4946" max="4946" width="8.6640625" bestFit="1" customWidth="1"/>
    <col min="4947" max="4947" width="6.44140625" bestFit="1" customWidth="1"/>
    <col min="4948" max="4948" width="6.33203125" bestFit="1" customWidth="1"/>
    <col min="4950" max="4950" width="9.77734375" bestFit="1" customWidth="1"/>
    <col min="4951" max="4951" width="20.109375" bestFit="1" customWidth="1"/>
    <col min="4952" max="4952" width="26.44140625" bestFit="1" customWidth="1"/>
    <col min="4953" max="4953" width="8.5546875" bestFit="1" customWidth="1"/>
    <col min="4954" max="4954" width="11.44140625" bestFit="1" customWidth="1"/>
    <col min="4955" max="4955" width="24.6640625" bestFit="1" customWidth="1"/>
    <col min="4956" max="4956" width="8.77734375" bestFit="1" customWidth="1"/>
    <col min="4957" max="4957" width="11" bestFit="1" customWidth="1"/>
    <col min="4958" max="4958" width="6.77734375" bestFit="1" customWidth="1"/>
    <col min="4959" max="4959" width="7" bestFit="1" customWidth="1"/>
    <col min="4960" max="4960" width="19.88671875" bestFit="1" customWidth="1"/>
    <col min="4961" max="4961" width="10.109375" bestFit="1" customWidth="1"/>
    <col min="4962" max="4962" width="16.21875" bestFit="1" customWidth="1"/>
    <col min="4963" max="4963" width="20.88671875" bestFit="1" customWidth="1"/>
    <col min="4964" max="4964" width="16" bestFit="1" customWidth="1"/>
    <col min="4965" max="4965" width="23.77734375" bestFit="1" customWidth="1"/>
    <col min="4966" max="4966" width="10.5546875" bestFit="1" customWidth="1"/>
    <col min="4967" max="4967" width="18.33203125" bestFit="1" customWidth="1"/>
    <col min="4968" max="4968" width="21.109375" bestFit="1" customWidth="1"/>
    <col min="4969" max="4969" width="30.77734375" bestFit="1" customWidth="1"/>
    <col min="4970" max="4970" width="14.21875" bestFit="1" customWidth="1"/>
    <col min="4971" max="4971" width="20.5546875" bestFit="1" customWidth="1"/>
    <col min="4972" max="4972" width="10.77734375" bestFit="1" customWidth="1"/>
    <col min="4973" max="4973" width="17.33203125" bestFit="1" customWidth="1"/>
    <col min="4974" max="4974" width="11" bestFit="1" customWidth="1"/>
    <col min="4975" max="4975" width="9.5546875" bestFit="1" customWidth="1"/>
    <col min="4976" max="4976" width="11" bestFit="1" customWidth="1"/>
    <col min="4977" max="4977" width="13.6640625" bestFit="1" customWidth="1"/>
    <col min="4978" max="4978" width="10" bestFit="1" customWidth="1"/>
    <col min="4979" max="4979" width="13.77734375" bestFit="1" customWidth="1"/>
    <col min="4980" max="4980" width="20" bestFit="1" customWidth="1"/>
    <col min="4981" max="4981" width="9.77734375" bestFit="1" customWidth="1"/>
    <col min="4982" max="4982" width="13.44140625" bestFit="1" customWidth="1"/>
    <col min="4983" max="4983" width="11.33203125" bestFit="1" customWidth="1"/>
    <col min="4984" max="4984" width="24.5546875" bestFit="1" customWidth="1"/>
    <col min="4985" max="4985" width="9.88671875" bestFit="1" customWidth="1"/>
    <col min="4986" max="4986" width="17.44140625" bestFit="1" customWidth="1"/>
    <col min="4987" max="4987" width="6" bestFit="1" customWidth="1"/>
    <col min="4988" max="4988" width="14.33203125" bestFit="1" customWidth="1"/>
    <col min="4989" max="4989" width="11.109375" bestFit="1" customWidth="1"/>
    <col min="4990" max="4990" width="11.77734375" bestFit="1" customWidth="1"/>
    <col min="4991" max="4991" width="11.33203125" bestFit="1" customWidth="1"/>
    <col min="4992" max="4992" width="16.5546875" bestFit="1" customWidth="1"/>
    <col min="4993" max="4993" width="9.109375" bestFit="1" customWidth="1"/>
    <col min="4994" max="4994" width="8.44140625" bestFit="1" customWidth="1"/>
    <col min="4995" max="4995" width="9.6640625" bestFit="1" customWidth="1"/>
    <col min="4996" max="4996" width="10" bestFit="1" customWidth="1"/>
    <col min="4997" max="4997" width="12.6640625" bestFit="1" customWidth="1"/>
    <col min="4998" max="4998" width="15.88671875" bestFit="1" customWidth="1"/>
    <col min="4999" max="4999" width="11.109375" bestFit="1" customWidth="1"/>
    <col min="5000" max="5000" width="11.44140625" bestFit="1" customWidth="1"/>
    <col min="5001" max="5001" width="12.21875" bestFit="1" customWidth="1"/>
    <col min="5002" max="5002" width="29.5546875" bestFit="1" customWidth="1"/>
    <col min="5003" max="5003" width="11" bestFit="1" customWidth="1"/>
    <col min="5004" max="5004" width="15.6640625" bestFit="1" customWidth="1"/>
    <col min="5005" max="5005" width="14.21875" bestFit="1" customWidth="1"/>
    <col min="5006" max="5006" width="9.21875" bestFit="1" customWidth="1"/>
    <col min="5007" max="5007" width="14.109375" bestFit="1" customWidth="1"/>
    <col min="5008" max="5008" width="9.88671875" bestFit="1" customWidth="1"/>
    <col min="5009" max="5009" width="10.33203125" bestFit="1" customWidth="1"/>
    <col min="5010" max="5010" width="11.21875" bestFit="1" customWidth="1"/>
    <col min="5011" max="5011" width="14.88671875" bestFit="1" customWidth="1"/>
    <col min="5012" max="5012" width="40.6640625" bestFit="1" customWidth="1"/>
    <col min="5013" max="5013" width="9.109375" bestFit="1" customWidth="1"/>
    <col min="5014" max="5014" width="18.5546875" bestFit="1" customWidth="1"/>
    <col min="5015" max="5015" width="7.5546875" bestFit="1" customWidth="1"/>
    <col min="5016" max="5016" width="6.5546875" bestFit="1" customWidth="1"/>
    <col min="5017" max="5017" width="13.33203125" bestFit="1" customWidth="1"/>
    <col min="5018" max="5018" width="7.6640625" bestFit="1" customWidth="1"/>
    <col min="5019" max="5019" width="9.109375" bestFit="1" customWidth="1"/>
    <col min="5020" max="5020" width="7.5546875" bestFit="1" customWidth="1"/>
    <col min="5021" max="5021" width="6.33203125" bestFit="1" customWidth="1"/>
    <col min="5022" max="5022" width="20.5546875" bestFit="1" customWidth="1"/>
    <col min="5023" max="5023" width="11.44140625" bestFit="1" customWidth="1"/>
    <col min="5024" max="5024" width="10.6640625" bestFit="1" customWidth="1"/>
    <col min="5025" max="5025" width="10.77734375" bestFit="1" customWidth="1"/>
    <col min="5026" max="5026" width="6.88671875" bestFit="1" customWidth="1"/>
    <col min="5027" max="5027" width="6.6640625" bestFit="1" customWidth="1"/>
    <col min="5028" max="5028" width="11.109375" bestFit="1" customWidth="1"/>
    <col min="5029" max="5029" width="6.5546875" bestFit="1" customWidth="1"/>
    <col min="5030" max="5030" width="10.6640625" bestFit="1" customWidth="1"/>
    <col min="5031" max="5032" width="12" bestFit="1" customWidth="1"/>
    <col min="5033" max="5033" width="24.109375" bestFit="1" customWidth="1"/>
    <col min="5034" max="5034" width="23" bestFit="1" customWidth="1"/>
    <col min="5035" max="5035" width="29.5546875" bestFit="1" customWidth="1"/>
    <col min="5036" max="5036" width="11.88671875" bestFit="1" customWidth="1"/>
    <col min="5037" max="5037" width="26.44140625" bestFit="1" customWidth="1"/>
    <col min="5038" max="5038" width="12.44140625" bestFit="1" customWidth="1"/>
    <col min="5039" max="5039" width="6.6640625" bestFit="1" customWidth="1"/>
    <col min="5040" max="5040" width="6.33203125" bestFit="1" customWidth="1"/>
    <col min="5041" max="5041" width="5" bestFit="1" customWidth="1"/>
    <col min="5042" max="5042" width="10.44140625" bestFit="1" customWidth="1"/>
    <col min="5043" max="5043" width="11.5546875" bestFit="1" customWidth="1"/>
    <col min="5044" max="5044" width="12.88671875" bestFit="1" customWidth="1"/>
    <col min="5045" max="5045" width="8.5546875" bestFit="1" customWidth="1"/>
    <col min="5046" max="5046" width="7" bestFit="1" customWidth="1"/>
    <col min="5047" max="5047" width="8.21875" bestFit="1" customWidth="1"/>
    <col min="5048" max="5048" width="6.33203125" bestFit="1" customWidth="1"/>
    <col min="5049" max="5049" width="11.44140625" bestFit="1" customWidth="1"/>
    <col min="5050" max="5050" width="14.109375" bestFit="1" customWidth="1"/>
    <col min="5051" max="5051" width="36.21875" bestFit="1" customWidth="1"/>
    <col min="5052" max="5052" width="5.21875" bestFit="1" customWidth="1"/>
    <col min="5053" max="5053" width="4.109375" bestFit="1" customWidth="1"/>
    <col min="5054" max="5054" width="9.44140625" bestFit="1" customWidth="1"/>
    <col min="5055" max="5055" width="8.5546875" bestFit="1" customWidth="1"/>
    <col min="5056" max="5056" width="8.109375" bestFit="1" customWidth="1"/>
    <col min="5057" max="5057" width="28.33203125" bestFit="1" customWidth="1"/>
    <col min="5058" max="5058" width="21.77734375" bestFit="1" customWidth="1"/>
    <col min="5059" max="5059" width="32.6640625" bestFit="1" customWidth="1"/>
    <col min="5060" max="5060" width="21.88671875" bestFit="1" customWidth="1"/>
    <col min="5061" max="5061" width="12.44140625" bestFit="1" customWidth="1"/>
    <col min="5062" max="5062" width="12.77734375" bestFit="1" customWidth="1"/>
    <col min="5063" max="5063" width="10" bestFit="1" customWidth="1"/>
    <col min="5064" max="5064" width="10.109375" bestFit="1" customWidth="1"/>
    <col min="5065" max="5065" width="8.44140625" bestFit="1" customWidth="1"/>
    <col min="5066" max="5066" width="9.5546875" bestFit="1" customWidth="1"/>
    <col min="5067" max="5067" width="10.6640625" bestFit="1" customWidth="1"/>
    <col min="5068" max="5068" width="15.6640625" bestFit="1" customWidth="1"/>
    <col min="5069" max="5069" width="11" bestFit="1" customWidth="1"/>
    <col min="5070" max="5070" width="13.109375" bestFit="1" customWidth="1"/>
    <col min="5071" max="5071" width="11.77734375" bestFit="1" customWidth="1"/>
    <col min="5072" max="5072" width="6.77734375" bestFit="1" customWidth="1"/>
    <col min="5073" max="5073" width="7.5546875" bestFit="1" customWidth="1"/>
    <col min="5074" max="5074" width="8.33203125" bestFit="1" customWidth="1"/>
    <col min="5075" max="5075" width="14.88671875" bestFit="1" customWidth="1"/>
    <col min="5076" max="5076" width="25.6640625" bestFit="1" customWidth="1"/>
    <col min="5077" max="5077" width="28.77734375" bestFit="1" customWidth="1"/>
    <col min="5078" max="5078" width="20.109375" bestFit="1" customWidth="1"/>
    <col min="5079" max="5079" width="26.109375" bestFit="1" customWidth="1"/>
    <col min="5080" max="5080" width="25.21875" bestFit="1" customWidth="1"/>
    <col min="5081" max="5081" width="33.21875" bestFit="1" customWidth="1"/>
    <col min="5082" max="5082" width="20.109375" bestFit="1" customWidth="1"/>
    <col min="5083" max="5083" width="19.5546875" bestFit="1" customWidth="1"/>
    <col min="5084" max="5084" width="19.44140625" bestFit="1" customWidth="1"/>
    <col min="5085" max="5085" width="16.6640625" bestFit="1" customWidth="1"/>
    <col min="5086" max="5086" width="36.88671875" bestFit="1" customWidth="1"/>
    <col min="5087" max="5087" width="36.33203125" bestFit="1" customWidth="1"/>
    <col min="5088" max="5088" width="36" bestFit="1" customWidth="1"/>
    <col min="5089" max="5089" width="38.21875" bestFit="1" customWidth="1"/>
    <col min="5090" max="5090" width="40" bestFit="1" customWidth="1"/>
    <col min="5091" max="5091" width="34.5546875" bestFit="1" customWidth="1"/>
    <col min="5092" max="5092" width="36.6640625" bestFit="1" customWidth="1"/>
    <col min="5093" max="5093" width="31.88671875" bestFit="1" customWidth="1"/>
    <col min="5094" max="5094" width="22.77734375" bestFit="1" customWidth="1"/>
    <col min="5095" max="5095" width="26.21875" bestFit="1" customWidth="1"/>
    <col min="5096" max="5096" width="8.109375" bestFit="1" customWidth="1"/>
    <col min="5097" max="5097" width="16.77734375" bestFit="1" customWidth="1"/>
    <col min="5098" max="5098" width="8" bestFit="1" customWidth="1"/>
    <col min="5099" max="5099" width="6.6640625" bestFit="1" customWidth="1"/>
    <col min="5100" max="5100" width="8.109375" bestFit="1" customWidth="1"/>
    <col min="5101" max="5101" width="9.88671875" bestFit="1" customWidth="1"/>
    <col min="5102" max="5102" width="15.6640625" bestFit="1" customWidth="1"/>
    <col min="5103" max="5103" width="14.21875" bestFit="1" customWidth="1"/>
    <col min="5104" max="5104" width="11.6640625" bestFit="1" customWidth="1"/>
    <col min="5105" max="5105" width="13.33203125" bestFit="1" customWidth="1"/>
    <col min="5106" max="5106" width="12.6640625" bestFit="1" customWidth="1"/>
    <col min="5107" max="5107" width="11.21875" bestFit="1" customWidth="1"/>
    <col min="5108" max="5108" width="4.6640625" bestFit="1" customWidth="1"/>
    <col min="5109" max="5109" width="9.109375" bestFit="1" customWidth="1"/>
    <col min="5110" max="5110" width="10" bestFit="1" customWidth="1"/>
    <col min="5111" max="5111" width="11.5546875" bestFit="1" customWidth="1"/>
    <col min="5112" max="5112" width="14.6640625" bestFit="1" customWidth="1"/>
    <col min="5113" max="5113" width="13.88671875" bestFit="1" customWidth="1"/>
    <col min="5114" max="5114" width="13.21875" bestFit="1" customWidth="1"/>
    <col min="5115" max="5115" width="7" bestFit="1" customWidth="1"/>
    <col min="5116" max="5116" width="5.33203125" bestFit="1" customWidth="1"/>
    <col min="5117" max="5117" width="10.21875" bestFit="1" customWidth="1"/>
    <col min="5118" max="5118" width="14.109375" bestFit="1" customWidth="1"/>
    <col min="5119" max="5119" width="5.88671875" bestFit="1" customWidth="1"/>
    <col min="5120" max="5120" width="12.21875" bestFit="1" customWidth="1"/>
    <col min="5121" max="5121" width="7.5546875" bestFit="1" customWidth="1"/>
    <col min="5122" max="5122" width="19" bestFit="1" customWidth="1"/>
    <col min="5123" max="5123" width="12" bestFit="1" customWidth="1"/>
    <col min="5124" max="5124" width="16.77734375" bestFit="1" customWidth="1"/>
    <col min="5125" max="5125" width="30.44140625" bestFit="1" customWidth="1"/>
    <col min="5126" max="5126" width="9.21875" bestFit="1" customWidth="1"/>
    <col min="5127" max="5127" width="11.77734375" bestFit="1" customWidth="1"/>
    <col min="5128" max="5128" width="9.6640625" bestFit="1" customWidth="1"/>
    <col min="5129" max="5129" width="5.33203125" bestFit="1" customWidth="1"/>
    <col min="5130" max="5130" width="6.88671875" bestFit="1" customWidth="1"/>
    <col min="5131" max="5131" width="8.5546875" bestFit="1" customWidth="1"/>
    <col min="5132" max="5132" width="9" bestFit="1" customWidth="1"/>
    <col min="5133" max="5133" width="12.6640625" bestFit="1" customWidth="1"/>
    <col min="5134" max="5134" width="9.44140625" bestFit="1" customWidth="1"/>
    <col min="5135" max="5135" width="14.21875" bestFit="1" customWidth="1"/>
    <col min="5136" max="5136" width="11.109375" bestFit="1" customWidth="1"/>
    <col min="5137" max="5137" width="9" bestFit="1" customWidth="1"/>
    <col min="5138" max="5138" width="12.109375" bestFit="1" customWidth="1"/>
    <col min="5139" max="5139" width="6.44140625" bestFit="1" customWidth="1"/>
    <col min="5140" max="5140" width="6.33203125" bestFit="1" customWidth="1"/>
    <col min="5141" max="5141" width="13.77734375" bestFit="1" customWidth="1"/>
    <col min="5142" max="5142" width="5.77734375" bestFit="1" customWidth="1"/>
    <col min="5143" max="5143" width="10" bestFit="1" customWidth="1"/>
    <col min="5144" max="5144" width="24.109375" bestFit="1" customWidth="1"/>
    <col min="5145" max="5145" width="9.21875" bestFit="1" customWidth="1"/>
    <col min="5146" max="5146" width="6.33203125" bestFit="1" customWidth="1"/>
    <col min="5147" max="5147" width="9.44140625" bestFit="1" customWidth="1"/>
    <col min="5148" max="5148" width="12.5546875" bestFit="1" customWidth="1"/>
    <col min="5149" max="5149" width="13.88671875" bestFit="1" customWidth="1"/>
    <col min="5150" max="5150" width="10.5546875" bestFit="1" customWidth="1"/>
    <col min="5152" max="5152" width="20.77734375" bestFit="1" customWidth="1"/>
    <col min="5153" max="5153" width="11.33203125" bestFit="1" customWidth="1"/>
    <col min="5154" max="5154" width="13.44140625" bestFit="1" customWidth="1"/>
    <col min="5155" max="5155" width="11.6640625" bestFit="1" customWidth="1"/>
    <col min="5156" max="5156" width="14.88671875" bestFit="1" customWidth="1"/>
    <col min="5157" max="5157" width="12.5546875" bestFit="1" customWidth="1"/>
    <col min="5158" max="5158" width="17.21875" bestFit="1" customWidth="1"/>
    <col min="5159" max="5159" width="11" bestFit="1" customWidth="1"/>
    <col min="5160" max="5160" width="18.5546875" bestFit="1" customWidth="1"/>
    <col min="5161" max="5161" width="20.109375" bestFit="1" customWidth="1"/>
    <col min="5162" max="5162" width="24.109375" bestFit="1" customWidth="1"/>
    <col min="5163" max="5163" width="10.109375" bestFit="1" customWidth="1"/>
    <col min="5164" max="5164" width="12.21875" bestFit="1" customWidth="1"/>
    <col min="5165" max="5165" width="31.33203125" bestFit="1" customWidth="1"/>
    <col min="5166" max="5166" width="10.88671875" bestFit="1" customWidth="1"/>
    <col min="5167" max="5167" width="11.5546875" bestFit="1" customWidth="1"/>
    <col min="5168" max="5168" width="7" bestFit="1" customWidth="1"/>
    <col min="5169" max="5169" width="12.44140625" bestFit="1" customWidth="1"/>
    <col min="5170" max="5170" width="15.109375" bestFit="1" customWidth="1"/>
    <col min="5171" max="5171" width="14.88671875" bestFit="1" customWidth="1"/>
    <col min="5172" max="5172" width="6.6640625" bestFit="1" customWidth="1"/>
    <col min="5173" max="5173" width="15.21875" bestFit="1" customWidth="1"/>
    <col min="5174" max="5174" width="7" bestFit="1" customWidth="1"/>
    <col min="5175" max="5175" width="9.6640625" bestFit="1" customWidth="1"/>
    <col min="5176" max="5176" width="10.5546875" bestFit="1" customWidth="1"/>
    <col min="5177" max="5177" width="8" bestFit="1" customWidth="1"/>
    <col min="5178" max="5178" width="7" bestFit="1" customWidth="1"/>
    <col min="5179" max="5179" width="10.77734375" bestFit="1" customWidth="1"/>
    <col min="5180" max="5180" width="12.109375" bestFit="1" customWidth="1"/>
    <col min="5181" max="5181" width="6.5546875" bestFit="1" customWidth="1"/>
    <col min="5182" max="5182" width="12.33203125" bestFit="1" customWidth="1"/>
    <col min="5183" max="5183" width="11.44140625" bestFit="1" customWidth="1"/>
    <col min="5184" max="5184" width="13.6640625" bestFit="1" customWidth="1"/>
    <col min="5185" max="5185" width="18" bestFit="1" customWidth="1"/>
    <col min="5186" max="5186" width="10.109375" bestFit="1" customWidth="1"/>
    <col min="5187" max="5187" width="19.21875" bestFit="1" customWidth="1"/>
    <col min="5188" max="5188" width="8.77734375" bestFit="1" customWidth="1"/>
    <col min="5189" max="5189" width="10.5546875" bestFit="1" customWidth="1"/>
    <col min="5190" max="5190" width="7.44140625" bestFit="1" customWidth="1"/>
    <col min="5191" max="5191" width="12.21875" bestFit="1" customWidth="1"/>
    <col min="5192" max="5192" width="12.5546875" bestFit="1" customWidth="1"/>
    <col min="5193" max="5193" width="13.77734375" bestFit="1" customWidth="1"/>
    <col min="5194" max="5194" width="10.109375" bestFit="1" customWidth="1"/>
    <col min="5195" max="5195" width="12.33203125" bestFit="1" customWidth="1"/>
    <col min="5196" max="5196" width="9" bestFit="1" customWidth="1"/>
    <col min="5197" max="5197" width="12.109375" bestFit="1" customWidth="1"/>
    <col min="5198" max="5198" width="13.109375" bestFit="1" customWidth="1"/>
    <col min="5199" max="5199" width="5.109375" bestFit="1" customWidth="1"/>
    <col min="5200" max="5200" width="8.109375" bestFit="1" customWidth="1"/>
    <col min="5201" max="5201" width="10.88671875" bestFit="1" customWidth="1"/>
    <col min="5202" max="5202" width="13.44140625" bestFit="1" customWidth="1"/>
    <col min="5203" max="5203" width="13.88671875" bestFit="1" customWidth="1"/>
    <col min="5204" max="5204" width="12.33203125" bestFit="1" customWidth="1"/>
    <col min="5205" max="5205" width="14.21875" bestFit="1" customWidth="1"/>
    <col min="5206" max="5206" width="13.88671875" bestFit="1" customWidth="1"/>
    <col min="5207" max="5207" width="14.21875" bestFit="1" customWidth="1"/>
    <col min="5208" max="5208" width="13.6640625" bestFit="1" customWidth="1"/>
    <col min="5209" max="5209" width="12.6640625" bestFit="1" customWidth="1"/>
    <col min="5210" max="5210" width="12" bestFit="1" customWidth="1"/>
    <col min="5211" max="5211" width="15.77734375" bestFit="1" customWidth="1"/>
    <col min="5212" max="5212" width="6.6640625" bestFit="1" customWidth="1"/>
    <col min="5213" max="5213" width="8.5546875" bestFit="1" customWidth="1"/>
    <col min="5214" max="5214" width="16.21875" bestFit="1" customWidth="1"/>
    <col min="5215" max="5215" width="5.88671875" bestFit="1" customWidth="1"/>
    <col min="5216" max="5216" width="8.21875" bestFit="1" customWidth="1"/>
    <col min="5217" max="5217" width="7.21875" bestFit="1" customWidth="1"/>
    <col min="5218" max="5219" width="15.5546875" bestFit="1" customWidth="1"/>
    <col min="5220" max="5220" width="13.5546875" bestFit="1" customWidth="1"/>
    <col min="5221" max="5221" width="14.88671875" bestFit="1" customWidth="1"/>
    <col min="5222" max="5222" width="26.33203125" bestFit="1" customWidth="1"/>
    <col min="5223" max="5223" width="9.109375" bestFit="1" customWidth="1"/>
    <col min="5224" max="5224" width="9" bestFit="1" customWidth="1"/>
    <col min="5225" max="5225" width="10.33203125" bestFit="1" customWidth="1"/>
    <col min="5226" max="5226" width="8.33203125" bestFit="1" customWidth="1"/>
    <col min="5227" max="5227" width="8.5546875" bestFit="1" customWidth="1"/>
    <col min="5228" max="5228" width="14.88671875" bestFit="1" customWidth="1"/>
    <col min="5229" max="5229" width="11" bestFit="1" customWidth="1"/>
    <col min="5230" max="5230" width="11.5546875" bestFit="1" customWidth="1"/>
    <col min="5231" max="5231" width="29" bestFit="1" customWidth="1"/>
    <col min="5232" max="5232" width="16.33203125" bestFit="1" customWidth="1"/>
    <col min="5233" max="5233" width="9.77734375" bestFit="1" customWidth="1"/>
    <col min="5234" max="5234" width="9.109375" bestFit="1" customWidth="1"/>
    <col min="5235" max="5235" width="10" bestFit="1" customWidth="1"/>
    <col min="5236" max="5236" width="11.21875" bestFit="1" customWidth="1"/>
    <col min="5237" max="5237" width="8.33203125" bestFit="1" customWidth="1"/>
    <col min="5238" max="5238" width="9.21875" bestFit="1" customWidth="1"/>
    <col min="5239" max="5239" width="9.88671875" bestFit="1" customWidth="1"/>
    <col min="5240" max="5240" width="11.33203125" bestFit="1" customWidth="1"/>
    <col min="5241" max="5241" width="17.44140625" bestFit="1" customWidth="1"/>
    <col min="5242" max="5242" width="15.44140625" bestFit="1" customWidth="1"/>
    <col min="5243" max="5243" width="17" bestFit="1" customWidth="1"/>
    <col min="5244" max="5244" width="7.77734375" bestFit="1" customWidth="1"/>
    <col min="5245" max="5245" width="7.88671875" bestFit="1" customWidth="1"/>
    <col min="5246" max="5246" width="6.44140625" bestFit="1" customWidth="1"/>
    <col min="5247" max="5247" width="7.44140625" bestFit="1" customWidth="1"/>
    <col min="5248" max="5248" width="41.109375" bestFit="1" customWidth="1"/>
    <col min="5249" max="5249" width="17.77734375" bestFit="1" customWidth="1"/>
    <col min="5250" max="5250" width="12.88671875" bestFit="1" customWidth="1"/>
    <col min="5251" max="5251" width="19.44140625" bestFit="1" customWidth="1"/>
    <col min="5252" max="5252" width="10.109375" bestFit="1" customWidth="1"/>
    <col min="5253" max="5253" width="12.21875" bestFit="1" customWidth="1"/>
    <col min="5254" max="5254" width="15.21875" bestFit="1" customWidth="1"/>
    <col min="5255" max="5255" width="12.6640625" bestFit="1" customWidth="1"/>
    <col min="5256" max="5256" width="12.77734375" bestFit="1" customWidth="1"/>
    <col min="5257" max="5257" width="7.6640625" bestFit="1" customWidth="1"/>
    <col min="5258" max="5258" width="10.88671875" bestFit="1" customWidth="1"/>
    <col min="5259" max="5259" width="17" bestFit="1" customWidth="1"/>
    <col min="5260" max="5260" width="8.21875" bestFit="1" customWidth="1"/>
    <col min="5261" max="5261" width="19.88671875" bestFit="1" customWidth="1"/>
    <col min="5262" max="5262" width="9.88671875" bestFit="1" customWidth="1"/>
    <col min="5263" max="5263" width="10.109375" bestFit="1" customWidth="1"/>
    <col min="5264" max="5264" width="8.44140625" bestFit="1" customWidth="1"/>
    <col min="5265" max="5265" width="14.33203125" bestFit="1" customWidth="1"/>
    <col min="5266" max="5266" width="6.6640625" bestFit="1" customWidth="1"/>
    <col min="5267" max="5267" width="10.77734375" bestFit="1" customWidth="1"/>
    <col min="5268" max="5268" width="17.33203125" bestFit="1" customWidth="1"/>
    <col min="5269" max="5269" width="6.44140625" bestFit="1" customWidth="1"/>
    <col min="5270" max="5270" width="12.5546875" bestFit="1" customWidth="1"/>
    <col min="5271" max="5271" width="9.21875" bestFit="1" customWidth="1"/>
    <col min="5272" max="5272" width="12.21875" bestFit="1" customWidth="1"/>
    <col min="5273" max="5273" width="8.6640625" bestFit="1" customWidth="1"/>
    <col min="5274" max="5274" width="6" bestFit="1" customWidth="1"/>
    <col min="5275" max="5275" width="24.5546875" bestFit="1" customWidth="1"/>
    <col min="5276" max="5276" width="19.88671875" bestFit="1" customWidth="1"/>
    <col min="5277" max="5277" width="7.21875" bestFit="1" customWidth="1"/>
    <col min="5278" max="5278" width="14.21875" bestFit="1" customWidth="1"/>
    <col min="5279" max="5279" width="7.88671875" bestFit="1" customWidth="1"/>
    <col min="5280" max="5280" width="11.88671875" bestFit="1" customWidth="1"/>
    <col min="5281" max="5281" width="30.21875" bestFit="1" customWidth="1"/>
    <col min="5282" max="5282" width="5.5546875" bestFit="1" customWidth="1"/>
    <col min="5283" max="5283" width="3.77734375" bestFit="1" customWidth="1"/>
    <col min="5284" max="5284" width="7.21875" bestFit="1" customWidth="1"/>
    <col min="5285" max="5285" width="10.77734375" bestFit="1" customWidth="1"/>
    <col min="5286" max="5286" width="7.6640625" bestFit="1" customWidth="1"/>
    <col min="5287" max="5287" width="19.5546875" bestFit="1" customWidth="1"/>
    <col min="5288" max="5288" width="11.21875" bestFit="1" customWidth="1"/>
    <col min="5289" max="5289" width="12.21875" bestFit="1" customWidth="1"/>
    <col min="5290" max="5290" width="22.33203125" bestFit="1" customWidth="1"/>
    <col min="5291" max="5291" width="13.77734375" bestFit="1" customWidth="1"/>
    <col min="5292" max="5292" width="5.88671875" bestFit="1" customWidth="1"/>
    <col min="5293" max="5294" width="7.21875" bestFit="1" customWidth="1"/>
    <col min="5295" max="5295" width="6.44140625" bestFit="1" customWidth="1"/>
    <col min="5296" max="5296" width="20.33203125" bestFit="1" customWidth="1"/>
    <col min="5297" max="5297" width="10.88671875" bestFit="1" customWidth="1"/>
    <col min="5298" max="5298" width="7.33203125" bestFit="1" customWidth="1"/>
    <col min="5299" max="5299" width="11" bestFit="1" customWidth="1"/>
    <col min="5300" max="5300" width="17.21875" bestFit="1" customWidth="1"/>
    <col min="5301" max="5301" width="17.33203125" bestFit="1" customWidth="1"/>
    <col min="5302" max="5302" width="30.33203125" bestFit="1" customWidth="1"/>
    <col min="5303" max="5303" width="29.88671875" bestFit="1" customWidth="1"/>
    <col min="5304" max="5304" width="17.5546875" bestFit="1" customWidth="1"/>
    <col min="5305" max="5305" width="9.5546875" bestFit="1" customWidth="1"/>
    <col min="5306" max="5306" width="9.77734375" bestFit="1" customWidth="1"/>
    <col min="5307" max="5307" width="7.77734375" bestFit="1" customWidth="1"/>
    <col min="5308" max="5308" width="36.88671875" bestFit="1" customWidth="1"/>
    <col min="5309" max="5309" width="12.77734375" bestFit="1" customWidth="1"/>
    <col min="5310" max="5310" width="7.109375" bestFit="1" customWidth="1"/>
    <col min="5311" max="5311" width="8.77734375" bestFit="1" customWidth="1"/>
    <col min="5312" max="5312" width="9" bestFit="1" customWidth="1"/>
    <col min="5313" max="5313" width="7.44140625" bestFit="1" customWidth="1"/>
    <col min="5314" max="5314" width="11.77734375" bestFit="1" customWidth="1"/>
    <col min="5315" max="5315" width="4.88671875" bestFit="1" customWidth="1"/>
    <col min="5316" max="5316" width="8.33203125" bestFit="1" customWidth="1"/>
    <col min="5317" max="5317" width="10.33203125" bestFit="1" customWidth="1"/>
    <col min="5318" max="5318" width="4" bestFit="1" customWidth="1"/>
    <col min="5319" max="5319" width="5" bestFit="1" customWidth="1"/>
    <col min="5320" max="5320" width="10" bestFit="1" customWidth="1"/>
    <col min="5321" max="5321" width="4.88671875" bestFit="1" customWidth="1"/>
    <col min="5322" max="5322" width="6.44140625" bestFit="1" customWidth="1"/>
    <col min="5323" max="5323" width="16.88671875" bestFit="1" customWidth="1"/>
    <col min="5324" max="5324" width="13.21875" bestFit="1" customWidth="1"/>
    <col min="5325" max="5325" width="4.33203125" bestFit="1" customWidth="1"/>
    <col min="5326" max="5327" width="5.6640625" bestFit="1" customWidth="1"/>
    <col min="5328" max="5328" width="16.109375" bestFit="1" customWidth="1"/>
    <col min="5329" max="5329" width="8.44140625" bestFit="1" customWidth="1"/>
    <col min="5330" max="5330" width="17.6640625" bestFit="1" customWidth="1"/>
    <col min="5331" max="5331" width="24.6640625" bestFit="1" customWidth="1"/>
    <col min="5332" max="5332" width="13.88671875" bestFit="1" customWidth="1"/>
    <col min="5333" max="5333" width="4" bestFit="1" customWidth="1"/>
    <col min="5334" max="5334" width="5.33203125" bestFit="1" customWidth="1"/>
    <col min="5335" max="5335" width="9.44140625" bestFit="1" customWidth="1"/>
    <col min="5336" max="5336" width="10.109375" bestFit="1" customWidth="1"/>
    <col min="5337" max="5337" width="9" bestFit="1" customWidth="1"/>
    <col min="5338" max="5338" width="12.21875" bestFit="1" customWidth="1"/>
    <col min="5339" max="5339" width="25" bestFit="1" customWidth="1"/>
    <col min="5340" max="5340" width="46.109375" bestFit="1" customWidth="1"/>
    <col min="5341" max="5341" width="27.109375" bestFit="1" customWidth="1"/>
    <col min="5342" max="5342" width="42.109375" bestFit="1" customWidth="1"/>
    <col min="5343" max="5343" width="5.5546875" bestFit="1" customWidth="1"/>
    <col min="5344" max="5344" width="10.33203125" bestFit="1" customWidth="1"/>
    <col min="5345" max="5345" width="8.21875" bestFit="1" customWidth="1"/>
    <col min="5346" max="5346" width="28.6640625" bestFit="1" customWidth="1"/>
    <col min="5347" max="5347" width="13.6640625" bestFit="1" customWidth="1"/>
    <col min="5348" max="5348" width="5.5546875" bestFit="1" customWidth="1"/>
    <col min="5349" max="5349" width="13.77734375" bestFit="1" customWidth="1"/>
    <col min="5350" max="5350" width="15.5546875" bestFit="1" customWidth="1"/>
    <col min="5351" max="5351" width="24.109375" bestFit="1" customWidth="1"/>
    <col min="5352" max="5352" width="29.5546875" bestFit="1" customWidth="1"/>
    <col min="5353" max="5353" width="17.21875" bestFit="1" customWidth="1"/>
    <col min="5354" max="5354" width="18.44140625" bestFit="1" customWidth="1"/>
    <col min="5355" max="5355" width="19.109375" bestFit="1" customWidth="1"/>
    <col min="5356" max="5356" width="18.6640625" bestFit="1" customWidth="1"/>
    <col min="5357" max="5357" width="11.77734375" bestFit="1" customWidth="1"/>
    <col min="5358" max="5358" width="11" bestFit="1" customWidth="1"/>
    <col min="5359" max="5359" width="9.77734375" bestFit="1" customWidth="1"/>
    <col min="5360" max="5360" width="16.77734375" bestFit="1" customWidth="1"/>
    <col min="5361" max="5361" width="20.77734375" bestFit="1" customWidth="1"/>
    <col min="5362" max="5362" width="3.77734375" bestFit="1" customWidth="1"/>
    <col min="5363" max="5363" width="14.109375" bestFit="1" customWidth="1"/>
    <col min="5364" max="5364" width="40.5546875" bestFit="1" customWidth="1"/>
    <col min="5365" max="5365" width="16.77734375" bestFit="1" customWidth="1"/>
    <col min="5366" max="5366" width="12.5546875" bestFit="1" customWidth="1"/>
    <col min="5367" max="5367" width="9.21875" bestFit="1" customWidth="1"/>
    <col min="5368" max="5368" width="19.5546875" bestFit="1" customWidth="1"/>
    <col min="5369" max="5369" width="16" bestFit="1" customWidth="1"/>
    <col min="5370" max="5370" width="19.77734375" bestFit="1" customWidth="1"/>
    <col min="5371" max="5371" width="12" bestFit="1" customWidth="1"/>
    <col min="5372" max="5372" width="9.33203125" bestFit="1" customWidth="1"/>
    <col min="5373" max="5373" width="15.88671875" bestFit="1" customWidth="1"/>
    <col min="5374" max="5374" width="24.109375" bestFit="1" customWidth="1"/>
    <col min="5375" max="5375" width="9.88671875" bestFit="1" customWidth="1"/>
    <col min="5376" max="5376" width="11.88671875" bestFit="1" customWidth="1"/>
    <col min="5377" max="5377" width="14.5546875" bestFit="1" customWidth="1"/>
    <col min="5378" max="5378" width="15.44140625" bestFit="1" customWidth="1"/>
    <col min="5379" max="5379" width="6.21875" bestFit="1" customWidth="1"/>
    <col min="5380" max="5380" width="19.5546875" bestFit="1" customWidth="1"/>
    <col min="5381" max="5381" width="11.77734375" bestFit="1" customWidth="1"/>
    <col min="5382" max="5382" width="10.33203125" bestFit="1" customWidth="1"/>
    <col min="5383" max="5383" width="15.77734375" bestFit="1" customWidth="1"/>
    <col min="5384" max="5384" width="9.109375" bestFit="1" customWidth="1"/>
    <col min="5385" max="5385" width="19.44140625" bestFit="1" customWidth="1"/>
    <col min="5386" max="5386" width="13.77734375" bestFit="1" customWidth="1"/>
    <col min="5387" max="5387" width="11.33203125" bestFit="1" customWidth="1"/>
    <col min="5388" max="5388" width="13.6640625" bestFit="1" customWidth="1"/>
    <col min="5389" max="5389" width="17.33203125" bestFit="1" customWidth="1"/>
    <col min="5390" max="5390" width="12.33203125" bestFit="1" customWidth="1"/>
    <col min="5391" max="5391" width="11.21875" bestFit="1" customWidth="1"/>
    <col min="5392" max="5392" width="20.21875" bestFit="1" customWidth="1"/>
    <col min="5393" max="5393" width="31.77734375" bestFit="1" customWidth="1"/>
    <col min="5394" max="5394" width="51.6640625" bestFit="1" customWidth="1"/>
    <col min="5395" max="5395" width="32.44140625" bestFit="1" customWidth="1"/>
    <col min="5396" max="5396" width="27.109375" bestFit="1" customWidth="1"/>
    <col min="5397" max="5397" width="24.33203125" bestFit="1" customWidth="1"/>
    <col min="5398" max="5398" width="25.44140625" bestFit="1" customWidth="1"/>
    <col min="5399" max="5399" width="27" bestFit="1" customWidth="1"/>
    <col min="5400" max="5400" width="24.33203125" bestFit="1" customWidth="1"/>
    <col min="5401" max="5401" width="25" bestFit="1" customWidth="1"/>
    <col min="5402" max="5402" width="40.33203125" bestFit="1" customWidth="1"/>
    <col min="5403" max="5403" width="31.88671875" bestFit="1" customWidth="1"/>
    <col min="5404" max="5404" width="37.77734375" bestFit="1" customWidth="1"/>
    <col min="5405" max="5405" width="20.6640625" bestFit="1" customWidth="1"/>
    <col min="5406" max="5406" width="22.109375" bestFit="1" customWidth="1"/>
    <col min="5407" max="5407" width="12.5546875" bestFit="1" customWidth="1"/>
    <col min="5408" max="5408" width="15.88671875" bestFit="1" customWidth="1"/>
    <col min="5409" max="5409" width="18.21875" bestFit="1" customWidth="1"/>
    <col min="5410" max="5410" width="14.21875" bestFit="1" customWidth="1"/>
    <col min="5411" max="5411" width="9.5546875" bestFit="1" customWidth="1"/>
    <col min="5412" max="5412" width="12.21875" bestFit="1" customWidth="1"/>
    <col min="5413" max="5413" width="11.33203125" bestFit="1" customWidth="1"/>
    <col min="5414" max="5414" width="26.109375" bestFit="1" customWidth="1"/>
    <col min="5415" max="5415" width="21.6640625" bestFit="1" customWidth="1"/>
    <col min="5416" max="5416" width="23" bestFit="1" customWidth="1"/>
    <col min="5417" max="5417" width="12.21875" bestFit="1" customWidth="1"/>
    <col min="5418" max="5418" width="20.77734375" bestFit="1" customWidth="1"/>
    <col min="5419" max="5419" width="18.5546875" bestFit="1" customWidth="1"/>
    <col min="5420" max="5420" width="15.33203125" bestFit="1" customWidth="1"/>
    <col min="5421" max="5421" width="18.88671875" bestFit="1" customWidth="1"/>
    <col min="5422" max="5422" width="20.21875" bestFit="1" customWidth="1"/>
    <col min="5423" max="5423" width="10.109375" bestFit="1" customWidth="1"/>
    <col min="5424" max="5424" width="18.77734375" bestFit="1" customWidth="1"/>
    <col min="5425" max="5425" width="14.109375" bestFit="1" customWidth="1"/>
    <col min="5426" max="5426" width="11.44140625" bestFit="1" customWidth="1"/>
    <col min="5427" max="5427" width="10.5546875" bestFit="1" customWidth="1"/>
    <col min="5428" max="5428" width="13.109375" bestFit="1" customWidth="1"/>
    <col min="5429" max="5429" width="9.6640625" bestFit="1" customWidth="1"/>
    <col min="5430" max="5430" width="17.5546875" bestFit="1" customWidth="1"/>
    <col min="5431" max="5431" width="23.6640625" bestFit="1" customWidth="1"/>
    <col min="5432" max="5432" width="19.6640625" bestFit="1" customWidth="1"/>
    <col min="5433" max="5433" width="12.21875" bestFit="1" customWidth="1"/>
    <col min="5434" max="5434" width="8.77734375" bestFit="1" customWidth="1"/>
    <col min="5435" max="5435" width="51" bestFit="1" customWidth="1"/>
    <col min="5436" max="5436" width="10.33203125" bestFit="1" customWidth="1"/>
    <col min="5437" max="5437" width="14" bestFit="1" customWidth="1"/>
    <col min="5438" max="5438" width="12.33203125" bestFit="1" customWidth="1"/>
    <col min="5439" max="5439" width="18.77734375" bestFit="1" customWidth="1"/>
    <col min="5440" max="5440" width="17.88671875" bestFit="1" customWidth="1"/>
    <col min="5441" max="5441" width="10.5546875" bestFit="1" customWidth="1"/>
    <col min="5442" max="5442" width="11.6640625" bestFit="1" customWidth="1"/>
    <col min="5443" max="5443" width="10.109375" bestFit="1" customWidth="1"/>
    <col min="5444" max="5444" width="13.21875" bestFit="1" customWidth="1"/>
    <col min="5445" max="5445" width="25.109375" bestFit="1" customWidth="1"/>
    <col min="5446" max="5446" width="12.5546875" bestFit="1" customWidth="1"/>
    <col min="5447" max="5447" width="8.44140625" bestFit="1" customWidth="1"/>
    <col min="5448" max="5448" width="13.77734375" bestFit="1" customWidth="1"/>
    <col min="5449" max="5449" width="19" bestFit="1" customWidth="1"/>
    <col min="5450" max="5450" width="11.5546875" bestFit="1" customWidth="1"/>
    <col min="5451" max="5451" width="15.21875" bestFit="1" customWidth="1"/>
    <col min="5452" max="5452" width="12.5546875" bestFit="1" customWidth="1"/>
    <col min="5453" max="5453" width="23.5546875" bestFit="1" customWidth="1"/>
    <col min="5454" max="5454" width="16.109375" bestFit="1" customWidth="1"/>
    <col min="5455" max="5455" width="11.44140625" bestFit="1" customWidth="1"/>
    <col min="5456" max="5456" width="20.6640625" bestFit="1" customWidth="1"/>
    <col min="5457" max="5457" width="13.33203125" bestFit="1" customWidth="1"/>
    <col min="5458" max="5458" width="19.5546875" bestFit="1" customWidth="1"/>
    <col min="5459" max="5459" width="7.21875" bestFit="1" customWidth="1"/>
    <col min="5460" max="5460" width="10.5546875" bestFit="1" customWidth="1"/>
    <col min="5461" max="5461" width="9.33203125" bestFit="1" customWidth="1"/>
    <col min="5462" max="5462" width="13.5546875" bestFit="1" customWidth="1"/>
    <col min="5463" max="5463" width="8" bestFit="1" customWidth="1"/>
    <col min="5464" max="5464" width="14.5546875" bestFit="1" customWidth="1"/>
    <col min="5465" max="5465" width="14.77734375" bestFit="1" customWidth="1"/>
    <col min="5466" max="5466" width="14.88671875" bestFit="1" customWidth="1"/>
    <col min="5467" max="5467" width="24.88671875" bestFit="1" customWidth="1"/>
    <col min="5468" max="5468" width="23.88671875" bestFit="1" customWidth="1"/>
    <col min="5469" max="5469" width="9.88671875" bestFit="1" customWidth="1"/>
    <col min="5470" max="5470" width="19" bestFit="1" customWidth="1"/>
    <col min="5471" max="5471" width="11.44140625" bestFit="1" customWidth="1"/>
    <col min="5472" max="5472" width="11" bestFit="1" customWidth="1"/>
    <col min="5473" max="5473" width="11.88671875" bestFit="1" customWidth="1"/>
    <col min="5474" max="5474" width="19" bestFit="1" customWidth="1"/>
    <col min="5475" max="5475" width="20.77734375" bestFit="1" customWidth="1"/>
    <col min="5476" max="5476" width="16.6640625" bestFit="1" customWidth="1"/>
    <col min="5477" max="5477" width="26.21875" bestFit="1" customWidth="1"/>
    <col min="5478" max="5478" width="16.6640625" bestFit="1" customWidth="1"/>
    <col min="5479" max="5479" width="30.5546875" bestFit="1" customWidth="1"/>
    <col min="5480" max="5480" width="11.6640625" bestFit="1" customWidth="1"/>
    <col min="5481" max="5481" width="17.44140625" bestFit="1" customWidth="1"/>
    <col min="5482" max="5482" width="12.5546875" bestFit="1" customWidth="1"/>
    <col min="5483" max="5483" width="15.21875" bestFit="1" customWidth="1"/>
    <col min="5484" max="5484" width="14.88671875" bestFit="1" customWidth="1"/>
    <col min="5485" max="5485" width="12.33203125" bestFit="1" customWidth="1"/>
    <col min="5486" max="5486" width="19.109375" bestFit="1" customWidth="1"/>
    <col min="5487" max="5487" width="10.33203125" bestFit="1" customWidth="1"/>
    <col min="5488" max="5488" width="7.6640625" bestFit="1" customWidth="1"/>
    <col min="5489" max="5489" width="10.77734375" bestFit="1" customWidth="1"/>
    <col min="5490" max="5490" width="13.33203125" bestFit="1" customWidth="1"/>
    <col min="5491" max="5491" width="11" bestFit="1" customWidth="1"/>
    <col min="5492" max="5492" width="10.88671875" bestFit="1" customWidth="1"/>
    <col min="5493" max="5493" width="12.109375" bestFit="1" customWidth="1"/>
    <col min="5494" max="5494" width="9.6640625" bestFit="1" customWidth="1"/>
    <col min="5495" max="5495" width="15" bestFit="1" customWidth="1"/>
    <col min="5496" max="5496" width="13.21875" bestFit="1" customWidth="1"/>
    <col min="5497" max="5497" width="11.5546875" bestFit="1" customWidth="1"/>
    <col min="5498" max="5498" width="10.77734375" bestFit="1" customWidth="1"/>
    <col min="5499" max="5499" width="11.33203125" bestFit="1" customWidth="1"/>
    <col min="5500" max="5500" width="14.5546875" bestFit="1" customWidth="1"/>
    <col min="5501" max="5501" width="10.77734375" bestFit="1" customWidth="1"/>
    <col min="5502" max="5502" width="11.5546875" bestFit="1" customWidth="1"/>
    <col min="5503" max="5503" width="16.88671875" bestFit="1" customWidth="1"/>
    <col min="5504" max="5504" width="14.6640625" bestFit="1" customWidth="1"/>
    <col min="5505" max="5505" width="22.6640625" bestFit="1" customWidth="1"/>
    <col min="5506" max="5506" width="22" bestFit="1" customWidth="1"/>
    <col min="5507" max="5507" width="19.88671875" bestFit="1" customWidth="1"/>
    <col min="5508" max="5508" width="12.6640625" bestFit="1" customWidth="1"/>
    <col min="5509" max="5509" width="26.77734375" bestFit="1" customWidth="1"/>
    <col min="5510" max="5510" width="12.21875" bestFit="1" customWidth="1"/>
    <col min="5511" max="5511" width="8" bestFit="1" customWidth="1"/>
    <col min="5512" max="5512" width="17.33203125" bestFit="1" customWidth="1"/>
    <col min="5513" max="5513" width="14.109375" bestFit="1" customWidth="1"/>
    <col min="5514" max="5514" width="16.21875" bestFit="1" customWidth="1"/>
    <col min="5515" max="5515" width="13.109375" bestFit="1" customWidth="1"/>
    <col min="5516" max="5516" width="16.44140625" bestFit="1" customWidth="1"/>
    <col min="5517" max="5517" width="22.44140625" bestFit="1" customWidth="1"/>
    <col min="5518" max="5518" width="14" bestFit="1" customWidth="1"/>
    <col min="5519" max="5519" width="12.6640625" bestFit="1" customWidth="1"/>
    <col min="5520" max="5520" width="15.5546875" bestFit="1" customWidth="1"/>
    <col min="5521" max="5521" width="13.6640625" bestFit="1" customWidth="1"/>
    <col min="5522" max="5522" width="12.6640625" bestFit="1" customWidth="1"/>
    <col min="5523" max="5523" width="12.33203125" bestFit="1" customWidth="1"/>
    <col min="5524" max="5524" width="18.21875" bestFit="1" customWidth="1"/>
    <col min="5525" max="5525" width="32.109375" bestFit="1" customWidth="1"/>
    <col min="5526" max="5526" width="9.77734375" bestFit="1" customWidth="1"/>
    <col min="5527" max="5528" width="12.5546875" bestFit="1" customWidth="1"/>
    <col min="5529" max="5529" width="13.44140625" bestFit="1" customWidth="1"/>
    <col min="5530" max="5530" width="9.88671875" bestFit="1" customWidth="1"/>
    <col min="5531" max="5531" width="16" bestFit="1" customWidth="1"/>
    <col min="5532" max="5532" width="16.88671875" bestFit="1" customWidth="1"/>
    <col min="5533" max="5533" width="16.109375" bestFit="1" customWidth="1"/>
    <col min="5534" max="5534" width="20" bestFit="1" customWidth="1"/>
    <col min="5535" max="5535" width="19.5546875" bestFit="1" customWidth="1"/>
    <col min="5536" max="5536" width="7.21875" bestFit="1" customWidth="1"/>
    <col min="5538" max="5538" width="7.21875" bestFit="1" customWidth="1"/>
    <col min="5539" max="5539" width="13.21875" bestFit="1" customWidth="1"/>
    <col min="5540" max="5540" width="26.6640625" bestFit="1" customWidth="1"/>
    <col min="5541" max="5541" width="15.77734375" bestFit="1" customWidth="1"/>
    <col min="5542" max="5542" width="19.44140625" bestFit="1" customWidth="1"/>
    <col min="5543" max="5543" width="18.33203125" bestFit="1" customWidth="1"/>
    <col min="5544" max="5544" width="19.88671875" bestFit="1" customWidth="1"/>
    <col min="5545" max="5545" width="14.88671875" bestFit="1" customWidth="1"/>
    <col min="5546" max="5546" width="12.5546875" bestFit="1" customWidth="1"/>
    <col min="5547" max="5547" width="10.44140625" bestFit="1" customWidth="1"/>
    <col min="5548" max="5548" width="16.44140625" bestFit="1" customWidth="1"/>
    <col min="5549" max="5549" width="12" bestFit="1" customWidth="1"/>
    <col min="5550" max="5550" width="9.109375" bestFit="1" customWidth="1"/>
    <col min="5551" max="5551" width="8.6640625" bestFit="1" customWidth="1"/>
    <col min="5552" max="5552" width="26.21875" bestFit="1" customWidth="1"/>
    <col min="5553" max="5553" width="25.21875" bestFit="1" customWidth="1"/>
    <col min="5554" max="5554" width="38.44140625" bestFit="1" customWidth="1"/>
    <col min="5555" max="5555" width="9.88671875" bestFit="1" customWidth="1"/>
    <col min="5556" max="5556" width="27.44140625" bestFit="1" customWidth="1"/>
    <col min="5557" max="5557" width="17" bestFit="1" customWidth="1"/>
    <col min="5558" max="5558" width="17.6640625" bestFit="1" customWidth="1"/>
    <col min="5559" max="5559" width="18.88671875" bestFit="1" customWidth="1"/>
    <col min="5560" max="5560" width="19.77734375" bestFit="1" customWidth="1"/>
    <col min="5561" max="5561" width="19.109375" bestFit="1" customWidth="1"/>
    <col min="5562" max="5562" width="14.77734375" bestFit="1" customWidth="1"/>
    <col min="5563" max="5563" width="18.5546875" bestFit="1" customWidth="1"/>
    <col min="5564" max="5564" width="13.44140625" bestFit="1" customWidth="1"/>
    <col min="5565" max="5565" width="16.109375" bestFit="1" customWidth="1"/>
    <col min="5566" max="5566" width="9.44140625" bestFit="1" customWidth="1"/>
    <col min="5567" max="5567" width="15.109375" bestFit="1" customWidth="1"/>
    <col min="5568" max="5568" width="16.21875" bestFit="1" customWidth="1"/>
    <col min="5569" max="5569" width="16.5546875" bestFit="1" customWidth="1"/>
    <col min="5570" max="5570" width="14.44140625" bestFit="1" customWidth="1"/>
    <col min="5571" max="5571" width="20.21875" bestFit="1" customWidth="1"/>
    <col min="5572" max="5572" width="12.6640625" bestFit="1" customWidth="1"/>
    <col min="5573" max="5573" width="7.5546875" bestFit="1" customWidth="1"/>
    <col min="5574" max="5574" width="16.77734375" bestFit="1" customWidth="1"/>
    <col min="5575" max="5575" width="12.6640625" bestFit="1" customWidth="1"/>
    <col min="5576" max="5576" width="17.33203125" bestFit="1" customWidth="1"/>
    <col min="5577" max="5577" width="11.21875" bestFit="1" customWidth="1"/>
    <col min="5578" max="5578" width="18.5546875" bestFit="1" customWidth="1"/>
    <col min="5579" max="5579" width="9.5546875" bestFit="1" customWidth="1"/>
    <col min="5580" max="5580" width="15.44140625" bestFit="1" customWidth="1"/>
    <col min="5581" max="5581" width="19.6640625" bestFit="1" customWidth="1"/>
    <col min="5582" max="5582" width="8.33203125" bestFit="1" customWidth="1"/>
    <col min="5583" max="5583" width="14.109375" bestFit="1" customWidth="1"/>
    <col min="5584" max="5584" width="7.5546875" bestFit="1" customWidth="1"/>
    <col min="5585" max="5585" width="17.44140625" bestFit="1" customWidth="1"/>
    <col min="5586" max="5586" width="20.21875" bestFit="1" customWidth="1"/>
    <col min="5587" max="5587" width="12.44140625" bestFit="1" customWidth="1"/>
    <col min="5588" max="5588" width="11.88671875" bestFit="1" customWidth="1"/>
    <col min="5589" max="5589" width="13.44140625" bestFit="1" customWidth="1"/>
    <col min="5590" max="5590" width="9.33203125" bestFit="1" customWidth="1"/>
    <col min="5591" max="5591" width="21.88671875" bestFit="1" customWidth="1"/>
    <col min="5592" max="5592" width="16.44140625" bestFit="1" customWidth="1"/>
    <col min="5593" max="5594" width="10" bestFit="1" customWidth="1"/>
    <col min="5595" max="5595" width="34.88671875" bestFit="1" customWidth="1"/>
    <col min="5596" max="5596" width="53.33203125" bestFit="1" customWidth="1"/>
    <col min="5597" max="5597" width="48.109375" bestFit="1" customWidth="1"/>
    <col min="5598" max="5598" width="22.109375" bestFit="1" customWidth="1"/>
    <col min="5599" max="5599" width="16.6640625" bestFit="1" customWidth="1"/>
    <col min="5600" max="5600" width="19.44140625" bestFit="1" customWidth="1"/>
    <col min="5601" max="5601" width="9.21875" bestFit="1" customWidth="1"/>
    <col min="5602" max="5602" width="20.88671875" bestFit="1" customWidth="1"/>
    <col min="5603" max="5603" width="21.77734375" bestFit="1" customWidth="1"/>
    <col min="5604" max="5604" width="9.21875" bestFit="1" customWidth="1"/>
    <col min="5605" max="5605" width="18.109375" bestFit="1" customWidth="1"/>
    <col min="5606" max="5606" width="18" bestFit="1" customWidth="1"/>
    <col min="5607" max="5607" width="12.77734375" bestFit="1" customWidth="1"/>
    <col min="5608" max="5608" width="11.88671875" bestFit="1" customWidth="1"/>
    <col min="5609" max="5609" width="16.33203125" bestFit="1" customWidth="1"/>
    <col min="5610" max="5610" width="18.44140625" bestFit="1" customWidth="1"/>
    <col min="5611" max="5611" width="14.5546875" bestFit="1" customWidth="1"/>
    <col min="5612" max="5612" width="14.21875" bestFit="1" customWidth="1"/>
    <col min="5613" max="5613" width="21.44140625" bestFit="1" customWidth="1"/>
    <col min="5614" max="5614" width="16.33203125" bestFit="1" customWidth="1"/>
    <col min="5615" max="5615" width="13.21875" bestFit="1" customWidth="1"/>
    <col min="5616" max="5616" width="12.109375" bestFit="1" customWidth="1"/>
    <col min="5617" max="5617" width="16" bestFit="1" customWidth="1"/>
    <col min="5618" max="5618" width="20.5546875" bestFit="1" customWidth="1"/>
    <col min="5619" max="5619" width="20.21875" bestFit="1" customWidth="1"/>
    <col min="5620" max="5620" width="14.77734375" bestFit="1" customWidth="1"/>
    <col min="5621" max="5621" width="14.44140625" bestFit="1" customWidth="1"/>
    <col min="5622" max="5622" width="11.77734375" bestFit="1" customWidth="1"/>
    <col min="5623" max="5623" width="12.109375" bestFit="1" customWidth="1"/>
    <col min="5624" max="5624" width="13.5546875" bestFit="1" customWidth="1"/>
    <col min="5625" max="5625" width="14.109375" bestFit="1" customWidth="1"/>
    <col min="5626" max="5626" width="20" bestFit="1" customWidth="1"/>
    <col min="5627" max="5627" width="12.88671875" bestFit="1" customWidth="1"/>
    <col min="5628" max="5628" width="34.44140625" bestFit="1" customWidth="1"/>
    <col min="5629" max="5629" width="9.6640625" bestFit="1" customWidth="1"/>
    <col min="5630" max="5630" width="8.109375" bestFit="1" customWidth="1"/>
    <col min="5631" max="5631" width="12.21875" bestFit="1" customWidth="1"/>
    <col min="5632" max="5632" width="14.109375" bestFit="1" customWidth="1"/>
    <col min="5633" max="5633" width="13.109375" bestFit="1" customWidth="1"/>
    <col min="5634" max="5634" width="12.5546875" bestFit="1" customWidth="1"/>
    <col min="5635" max="5635" width="22.109375" bestFit="1" customWidth="1"/>
    <col min="5636" max="5636" width="16.21875" bestFit="1" customWidth="1"/>
    <col min="5637" max="5637" width="15.77734375" bestFit="1" customWidth="1"/>
    <col min="5638" max="5638" width="12" bestFit="1" customWidth="1"/>
    <col min="5639" max="5639" width="14.77734375" bestFit="1" customWidth="1"/>
    <col min="5640" max="5640" width="8.33203125" bestFit="1" customWidth="1"/>
    <col min="5641" max="5641" width="10.44140625" bestFit="1" customWidth="1"/>
    <col min="5642" max="5642" width="16.77734375" bestFit="1" customWidth="1"/>
    <col min="5643" max="5643" width="33.21875" bestFit="1" customWidth="1"/>
    <col min="5644" max="5644" width="10.109375" bestFit="1" customWidth="1"/>
    <col min="5645" max="5645" width="16.88671875" bestFit="1" customWidth="1"/>
    <col min="5646" max="5646" width="8.44140625" bestFit="1" customWidth="1"/>
    <col min="5647" max="5647" width="20.5546875" bestFit="1" customWidth="1"/>
    <col min="5648" max="5648" width="11.33203125" bestFit="1" customWidth="1"/>
    <col min="5649" max="5649" width="9" bestFit="1" customWidth="1"/>
    <col min="5650" max="5650" width="14.88671875" bestFit="1" customWidth="1"/>
    <col min="5651" max="5651" width="8.109375" bestFit="1" customWidth="1"/>
    <col min="5652" max="5652" width="31.44140625" bestFit="1" customWidth="1"/>
    <col min="5653" max="5653" width="9" bestFit="1" customWidth="1"/>
    <col min="5654" max="5654" width="19.44140625" bestFit="1" customWidth="1"/>
    <col min="5655" max="5655" width="26.21875" bestFit="1" customWidth="1"/>
    <col min="5656" max="5656" width="14.6640625" bestFit="1" customWidth="1"/>
    <col min="5657" max="5657" width="15.77734375" bestFit="1" customWidth="1"/>
    <col min="5658" max="5658" width="17.33203125" bestFit="1" customWidth="1"/>
    <col min="5659" max="5659" width="13.44140625" bestFit="1" customWidth="1"/>
    <col min="5660" max="5660" width="19.6640625" bestFit="1" customWidth="1"/>
    <col min="5661" max="5661" width="14.44140625" bestFit="1" customWidth="1"/>
    <col min="5662" max="5662" width="11.88671875" bestFit="1" customWidth="1"/>
    <col min="5663" max="5663" width="13.77734375" bestFit="1" customWidth="1"/>
    <col min="5664" max="5664" width="18.6640625" bestFit="1" customWidth="1"/>
    <col min="5665" max="5665" width="13.44140625" bestFit="1" customWidth="1"/>
    <col min="5666" max="5666" width="15.109375" bestFit="1" customWidth="1"/>
    <col min="5667" max="5667" width="16.109375" bestFit="1" customWidth="1"/>
    <col min="5668" max="5668" width="20.44140625" bestFit="1" customWidth="1"/>
    <col min="5669" max="5669" width="17.44140625" bestFit="1" customWidth="1"/>
    <col min="5670" max="5670" width="24.33203125" bestFit="1" customWidth="1"/>
    <col min="5671" max="5671" width="14.109375" bestFit="1" customWidth="1"/>
    <col min="5672" max="5672" width="8.5546875" bestFit="1" customWidth="1"/>
    <col min="5673" max="5673" width="16.44140625" bestFit="1" customWidth="1"/>
    <col min="5674" max="5674" width="12.5546875" bestFit="1" customWidth="1"/>
    <col min="5675" max="5675" width="12.88671875" bestFit="1" customWidth="1"/>
    <col min="5676" max="5676" width="29.77734375" bestFit="1" customWidth="1"/>
    <col min="5677" max="5677" width="16.33203125" bestFit="1" customWidth="1"/>
    <col min="5678" max="5678" width="8.21875" bestFit="1" customWidth="1"/>
    <col min="5679" max="5679" width="30.6640625" bestFit="1" customWidth="1"/>
    <col min="5680" max="5680" width="16.109375" bestFit="1" customWidth="1"/>
    <col min="5681" max="5681" width="12" bestFit="1" customWidth="1"/>
    <col min="5682" max="5682" width="22.88671875" bestFit="1" customWidth="1"/>
    <col min="5683" max="5683" width="13.77734375" bestFit="1" customWidth="1"/>
    <col min="5684" max="5684" width="12" bestFit="1" customWidth="1"/>
    <col min="5685" max="5685" width="15.109375" bestFit="1" customWidth="1"/>
    <col min="5686" max="5686" width="11" bestFit="1" customWidth="1"/>
    <col min="5687" max="5687" width="21.44140625" bestFit="1" customWidth="1"/>
    <col min="5688" max="5688" width="14" bestFit="1" customWidth="1"/>
    <col min="5689" max="5689" width="19.44140625" bestFit="1" customWidth="1"/>
    <col min="5690" max="5690" width="18.109375" bestFit="1" customWidth="1"/>
    <col min="5691" max="5691" width="18.5546875" bestFit="1" customWidth="1"/>
    <col min="5692" max="5692" width="16.109375" bestFit="1" customWidth="1"/>
    <col min="5693" max="5693" width="13.88671875" bestFit="1" customWidth="1"/>
    <col min="5694" max="5694" width="16.44140625" bestFit="1" customWidth="1"/>
    <col min="5695" max="5695" width="22.6640625" bestFit="1" customWidth="1"/>
    <col min="5696" max="5696" width="11" bestFit="1" customWidth="1"/>
    <col min="5697" max="5697" width="11.88671875" bestFit="1" customWidth="1"/>
    <col min="5698" max="5698" width="29" bestFit="1" customWidth="1"/>
    <col min="5699" max="5699" width="16.109375" bestFit="1" customWidth="1"/>
    <col min="5700" max="5700" width="7.88671875" bestFit="1" customWidth="1"/>
    <col min="5701" max="5701" width="25.5546875" bestFit="1" customWidth="1"/>
    <col min="5702" max="5702" width="26.6640625" bestFit="1" customWidth="1"/>
    <col min="5703" max="5703" width="9.5546875" bestFit="1" customWidth="1"/>
    <col min="5704" max="5704" width="13.44140625" bestFit="1" customWidth="1"/>
    <col min="5705" max="5705" width="27.21875" bestFit="1" customWidth="1"/>
    <col min="5706" max="5706" width="10.5546875" bestFit="1" customWidth="1"/>
    <col min="5707" max="5707" width="9.77734375" bestFit="1" customWidth="1"/>
    <col min="5708" max="5708" width="22" bestFit="1" customWidth="1"/>
    <col min="5709" max="5709" width="18.88671875" bestFit="1" customWidth="1"/>
    <col min="5710" max="5710" width="17.77734375" bestFit="1" customWidth="1"/>
    <col min="5711" max="5711" width="9" bestFit="1" customWidth="1"/>
    <col min="5712" max="5712" width="10.109375" bestFit="1" customWidth="1"/>
    <col min="5713" max="5713" width="26" bestFit="1" customWidth="1"/>
    <col min="5714" max="5714" width="14.77734375" bestFit="1" customWidth="1"/>
    <col min="5715" max="5715" width="12.33203125" bestFit="1" customWidth="1"/>
    <col min="5716" max="5716" width="10.5546875" bestFit="1" customWidth="1"/>
    <col min="5717" max="5717" width="14.33203125" bestFit="1" customWidth="1"/>
    <col min="5718" max="5718" width="8.21875" bestFit="1" customWidth="1"/>
    <col min="5719" max="5719" width="11.21875" bestFit="1" customWidth="1"/>
    <col min="5720" max="5720" width="8.6640625" bestFit="1" customWidth="1"/>
    <col min="5721" max="5721" width="18.5546875" bestFit="1" customWidth="1"/>
    <col min="5722" max="5722" width="18.6640625" bestFit="1" customWidth="1"/>
    <col min="5723" max="5723" width="8.6640625" bestFit="1" customWidth="1"/>
    <col min="5724" max="5724" width="7.77734375" bestFit="1" customWidth="1"/>
    <col min="5725" max="5725" width="8.21875" bestFit="1" customWidth="1"/>
    <col min="5726" max="5726" width="14.33203125" bestFit="1" customWidth="1"/>
    <col min="5727" max="5727" width="19.33203125" bestFit="1" customWidth="1"/>
    <col min="5728" max="5728" width="18.21875" bestFit="1" customWidth="1"/>
    <col min="5729" max="5729" width="16" bestFit="1" customWidth="1"/>
    <col min="5730" max="5730" width="16.88671875" bestFit="1" customWidth="1"/>
    <col min="5731" max="5731" width="14.33203125" bestFit="1" customWidth="1"/>
    <col min="5732" max="5732" width="17" bestFit="1" customWidth="1"/>
    <col min="5733" max="5733" width="23.21875" bestFit="1" customWidth="1"/>
    <col min="5734" max="5734" width="17.21875" bestFit="1" customWidth="1"/>
    <col min="5735" max="5735" width="16.21875" bestFit="1" customWidth="1"/>
    <col min="5736" max="5736" width="10.6640625" bestFit="1" customWidth="1"/>
    <col min="5737" max="5737" width="16.5546875" bestFit="1" customWidth="1"/>
    <col min="5738" max="5738" width="53.44140625" bestFit="1" customWidth="1"/>
    <col min="5739" max="5739" width="9" bestFit="1" customWidth="1"/>
    <col min="5740" max="5740" width="12" bestFit="1" customWidth="1"/>
    <col min="5741" max="5741" width="13.44140625" bestFit="1" customWidth="1"/>
    <col min="5742" max="5742" width="15.21875" bestFit="1" customWidth="1"/>
    <col min="5743" max="5743" width="14.44140625" bestFit="1" customWidth="1"/>
    <col min="5744" max="5744" width="11.88671875" bestFit="1" customWidth="1"/>
    <col min="5745" max="5745" width="17.6640625" bestFit="1" customWidth="1"/>
    <col min="5746" max="5746" width="12.44140625" bestFit="1" customWidth="1"/>
    <col min="5747" max="5747" width="23.44140625" bestFit="1" customWidth="1"/>
    <col min="5748" max="5748" width="12.88671875" bestFit="1" customWidth="1"/>
    <col min="5749" max="5749" width="15" bestFit="1" customWidth="1"/>
    <col min="5750" max="5751" width="16.33203125" bestFit="1" customWidth="1"/>
    <col min="5752" max="5752" width="13.88671875" bestFit="1" customWidth="1"/>
    <col min="5753" max="5753" width="10.44140625" bestFit="1" customWidth="1"/>
    <col min="5754" max="5754" width="10.6640625" bestFit="1" customWidth="1"/>
    <col min="5755" max="5755" width="21.88671875" bestFit="1" customWidth="1"/>
    <col min="5756" max="5756" width="12.21875" bestFit="1" customWidth="1"/>
    <col min="5757" max="5757" width="7.109375" bestFit="1" customWidth="1"/>
    <col min="5758" max="5758" width="21.44140625" bestFit="1" customWidth="1"/>
    <col min="5759" max="5759" width="10.33203125" bestFit="1" customWidth="1"/>
    <col min="5760" max="5760" width="25" bestFit="1" customWidth="1"/>
    <col min="5761" max="5761" width="7.33203125" bestFit="1" customWidth="1"/>
    <col min="5762" max="5762" width="9.88671875" bestFit="1" customWidth="1"/>
    <col min="5763" max="5763" width="13.77734375" bestFit="1" customWidth="1"/>
    <col min="5764" max="5764" width="15.109375" bestFit="1" customWidth="1"/>
    <col min="5765" max="5765" width="18.88671875" bestFit="1" customWidth="1"/>
    <col min="5766" max="5766" width="7.21875" bestFit="1" customWidth="1"/>
    <col min="5767" max="5767" width="10.44140625" bestFit="1" customWidth="1"/>
    <col min="5768" max="5768" width="11.33203125" bestFit="1" customWidth="1"/>
    <col min="5769" max="5769" width="20.88671875" bestFit="1" customWidth="1"/>
    <col min="5770" max="5770" width="30.88671875" bestFit="1" customWidth="1"/>
    <col min="5771" max="5771" width="19.44140625" bestFit="1" customWidth="1"/>
    <col min="5772" max="5772" width="18.5546875" bestFit="1" customWidth="1"/>
    <col min="5773" max="5773" width="8.77734375" bestFit="1" customWidth="1"/>
    <col min="5774" max="5774" width="12" bestFit="1" customWidth="1"/>
    <col min="5775" max="5775" width="8.44140625" bestFit="1" customWidth="1"/>
    <col min="5776" max="5776" width="29.21875" bestFit="1" customWidth="1"/>
    <col min="5777" max="5777" width="15.33203125" bestFit="1" customWidth="1"/>
    <col min="5778" max="5778" width="13.6640625" bestFit="1" customWidth="1"/>
    <col min="5779" max="5779" width="10" bestFit="1" customWidth="1"/>
    <col min="5780" max="5780" width="18.77734375" bestFit="1" customWidth="1"/>
    <col min="5781" max="5781" width="21.88671875" bestFit="1" customWidth="1"/>
    <col min="5782" max="5782" width="15.33203125" bestFit="1" customWidth="1"/>
    <col min="5783" max="5783" width="18.21875" bestFit="1" customWidth="1"/>
    <col min="5784" max="5784" width="11.5546875" bestFit="1" customWidth="1"/>
    <col min="5785" max="5785" width="18.44140625" bestFit="1" customWidth="1"/>
    <col min="5786" max="5786" width="14.44140625" bestFit="1" customWidth="1"/>
    <col min="5787" max="5787" width="14.6640625" bestFit="1" customWidth="1"/>
    <col min="5788" max="5788" width="8.109375" bestFit="1" customWidth="1"/>
    <col min="5789" max="5789" width="13.5546875" bestFit="1" customWidth="1"/>
    <col min="5790" max="5790" width="13.109375" bestFit="1" customWidth="1"/>
    <col min="5791" max="5791" width="12.44140625" bestFit="1" customWidth="1"/>
    <col min="5792" max="5792" width="17.77734375" bestFit="1" customWidth="1"/>
    <col min="5793" max="5793" width="13.33203125" bestFit="1" customWidth="1"/>
    <col min="5794" max="5794" width="17.5546875" bestFit="1" customWidth="1"/>
    <col min="5795" max="5795" width="22.77734375" bestFit="1" customWidth="1"/>
    <col min="5796" max="5796" width="15.109375" bestFit="1" customWidth="1"/>
    <col min="5797" max="5797" width="13.5546875" bestFit="1" customWidth="1"/>
    <col min="5798" max="5798" width="29.33203125" bestFit="1" customWidth="1"/>
    <col min="5799" max="5799" width="16.5546875" bestFit="1" customWidth="1"/>
    <col min="5800" max="5800" width="20.33203125" bestFit="1" customWidth="1"/>
    <col min="5801" max="5801" width="6.6640625" bestFit="1" customWidth="1"/>
    <col min="5802" max="5802" width="8.109375" bestFit="1" customWidth="1"/>
    <col min="5803" max="5803" width="7.109375" bestFit="1" customWidth="1"/>
    <col min="5804" max="5804" width="15.33203125" bestFit="1" customWidth="1"/>
    <col min="5805" max="5805" width="18.5546875" bestFit="1" customWidth="1"/>
    <col min="5806" max="5806" width="20.6640625" bestFit="1" customWidth="1"/>
    <col min="5807" max="5807" width="12" bestFit="1" customWidth="1"/>
    <col min="5808" max="5808" width="9.44140625" bestFit="1" customWidth="1"/>
    <col min="5809" max="5809" width="12.109375" bestFit="1" customWidth="1"/>
    <col min="5810" max="5810" width="11" bestFit="1" customWidth="1"/>
    <col min="5811" max="5811" width="11.44140625" bestFit="1" customWidth="1"/>
    <col min="5812" max="5812" width="15.5546875" bestFit="1" customWidth="1"/>
    <col min="5813" max="5813" width="15.21875" bestFit="1" customWidth="1"/>
    <col min="5814" max="5814" width="13.77734375" bestFit="1" customWidth="1"/>
    <col min="5815" max="5815" width="17" bestFit="1" customWidth="1"/>
    <col min="5816" max="5816" width="13.33203125" bestFit="1" customWidth="1"/>
    <col min="5817" max="5817" width="19.5546875" bestFit="1" customWidth="1"/>
    <col min="5818" max="5818" width="27.44140625" bestFit="1" customWidth="1"/>
    <col min="5819" max="5819" width="12.44140625" bestFit="1" customWidth="1"/>
    <col min="5820" max="5820" width="13.6640625" bestFit="1" customWidth="1"/>
    <col min="5821" max="5821" width="17" bestFit="1" customWidth="1"/>
    <col min="5822" max="5822" width="13.5546875" bestFit="1" customWidth="1"/>
    <col min="5823" max="5823" width="10.77734375" bestFit="1" customWidth="1"/>
    <col min="5824" max="5824" width="12.6640625" bestFit="1" customWidth="1"/>
    <col min="5825" max="5825" width="10.44140625" bestFit="1" customWidth="1"/>
    <col min="5826" max="5826" width="12.109375" bestFit="1" customWidth="1"/>
    <col min="5827" max="5827" width="10.88671875" bestFit="1" customWidth="1"/>
    <col min="5828" max="5828" width="11.5546875" bestFit="1" customWidth="1"/>
    <col min="5829" max="5829" width="9.21875" bestFit="1" customWidth="1"/>
    <col min="5830" max="5830" width="13.33203125" bestFit="1" customWidth="1"/>
    <col min="5831" max="5831" width="27.44140625" bestFit="1" customWidth="1"/>
    <col min="5832" max="5832" width="24.33203125" bestFit="1" customWidth="1"/>
    <col min="5833" max="5833" width="10.33203125" bestFit="1" customWidth="1"/>
    <col min="5834" max="5834" width="8.21875" bestFit="1" customWidth="1"/>
    <col min="5835" max="5835" width="10.77734375" bestFit="1" customWidth="1"/>
    <col min="5836" max="5836" width="20.109375" bestFit="1" customWidth="1"/>
    <col min="5837" max="5837" width="11.44140625" bestFit="1" customWidth="1"/>
    <col min="5838" max="5838" width="23.88671875" bestFit="1" customWidth="1"/>
    <col min="5839" max="5839" width="14.77734375" bestFit="1" customWidth="1"/>
    <col min="5840" max="5840" width="22.77734375" bestFit="1" customWidth="1"/>
    <col min="5841" max="5841" width="7.33203125" bestFit="1" customWidth="1"/>
    <col min="5842" max="5842" width="18.5546875" bestFit="1" customWidth="1"/>
    <col min="5843" max="5843" width="15.88671875" bestFit="1" customWidth="1"/>
    <col min="5844" max="5844" width="18.77734375" bestFit="1" customWidth="1"/>
    <col min="5845" max="5845" width="23.88671875" bestFit="1" customWidth="1"/>
    <col min="5846" max="5846" width="15.88671875" bestFit="1" customWidth="1"/>
    <col min="5847" max="5847" width="17.33203125" bestFit="1" customWidth="1"/>
    <col min="5848" max="5848" width="32.5546875" bestFit="1" customWidth="1"/>
    <col min="5849" max="5849" width="25.109375" bestFit="1" customWidth="1"/>
    <col min="5850" max="5850" width="26.33203125" bestFit="1" customWidth="1"/>
    <col min="5851" max="5851" width="22.109375" bestFit="1" customWidth="1"/>
    <col min="5852" max="5852" width="8.6640625" bestFit="1" customWidth="1"/>
    <col min="5853" max="5853" width="14.6640625" bestFit="1" customWidth="1"/>
    <col min="5854" max="5854" width="14.5546875" bestFit="1" customWidth="1"/>
    <col min="5855" max="5855" width="18" bestFit="1" customWidth="1"/>
    <col min="5856" max="5856" width="15.5546875" bestFit="1" customWidth="1"/>
    <col min="5857" max="5857" width="19.109375" bestFit="1" customWidth="1"/>
    <col min="5858" max="5858" width="20.5546875" bestFit="1" customWidth="1"/>
    <col min="5859" max="5859" width="22.109375" bestFit="1" customWidth="1"/>
    <col min="5860" max="5860" width="14.6640625" bestFit="1" customWidth="1"/>
    <col min="5861" max="5861" width="15.109375" bestFit="1" customWidth="1"/>
    <col min="5862" max="5862" width="18.5546875" bestFit="1" customWidth="1"/>
    <col min="5863" max="5863" width="14.33203125" bestFit="1" customWidth="1"/>
    <col min="5864" max="5864" width="12.33203125" bestFit="1" customWidth="1"/>
    <col min="5865" max="5865" width="18.6640625" bestFit="1" customWidth="1"/>
    <col min="5866" max="5866" width="16.44140625" bestFit="1" customWidth="1"/>
    <col min="5867" max="5867" width="14.44140625" bestFit="1" customWidth="1"/>
    <col min="5868" max="5868" width="12.109375" bestFit="1" customWidth="1"/>
    <col min="5869" max="5869" width="11.44140625" bestFit="1" customWidth="1"/>
    <col min="5870" max="5870" width="14.88671875" bestFit="1" customWidth="1"/>
    <col min="5871" max="5871" width="17.21875" bestFit="1" customWidth="1"/>
    <col min="5872" max="5872" width="12.109375" bestFit="1" customWidth="1"/>
    <col min="5873" max="5873" width="23.88671875" bestFit="1" customWidth="1"/>
    <col min="5874" max="5874" width="27.21875" bestFit="1" customWidth="1"/>
    <col min="5875" max="5875" width="11" bestFit="1" customWidth="1"/>
    <col min="5876" max="5876" width="22.77734375" bestFit="1" customWidth="1"/>
    <col min="5877" max="5877" width="18.33203125" bestFit="1" customWidth="1"/>
    <col min="5878" max="5878" width="15.33203125" bestFit="1" customWidth="1"/>
    <col min="5879" max="5879" width="15" bestFit="1" customWidth="1"/>
    <col min="5880" max="5880" width="16.88671875" bestFit="1" customWidth="1"/>
    <col min="5881" max="5881" width="15.21875" bestFit="1" customWidth="1"/>
    <col min="5882" max="5882" width="23.21875" bestFit="1" customWidth="1"/>
    <col min="5883" max="5883" width="21.109375" bestFit="1" customWidth="1"/>
    <col min="5884" max="5884" width="17" bestFit="1" customWidth="1"/>
    <col min="5885" max="5886" width="13.109375" bestFit="1" customWidth="1"/>
    <col min="5887" max="5887" width="19" bestFit="1" customWidth="1"/>
    <col min="5888" max="5888" width="27.109375" bestFit="1" customWidth="1"/>
    <col min="5889" max="5889" width="20.109375" bestFit="1" customWidth="1"/>
    <col min="5890" max="5890" width="17" bestFit="1" customWidth="1"/>
    <col min="5891" max="5891" width="15.33203125" bestFit="1" customWidth="1"/>
    <col min="5892" max="5892" width="15.44140625" bestFit="1" customWidth="1"/>
    <col min="5893" max="5893" width="13.21875" bestFit="1" customWidth="1"/>
    <col min="5894" max="5894" width="8.109375" bestFit="1" customWidth="1"/>
    <col min="5895" max="5895" width="12.44140625" bestFit="1" customWidth="1"/>
    <col min="5896" max="5896" width="10.5546875" bestFit="1" customWidth="1"/>
    <col min="5897" max="5897" width="9.77734375" bestFit="1" customWidth="1"/>
    <col min="5898" max="5898" width="24.44140625" bestFit="1" customWidth="1"/>
    <col min="5899" max="5899" width="10.21875" bestFit="1" customWidth="1"/>
    <col min="5900" max="5900" width="11.5546875" bestFit="1" customWidth="1"/>
    <col min="5901" max="5901" width="9.33203125" bestFit="1" customWidth="1"/>
    <col min="5902" max="5902" width="11.88671875" bestFit="1" customWidth="1"/>
    <col min="5903" max="5903" width="9.109375" bestFit="1" customWidth="1"/>
    <col min="5904" max="5904" width="11.88671875" bestFit="1" customWidth="1"/>
    <col min="5905" max="5905" width="9.21875" bestFit="1" customWidth="1"/>
    <col min="5906" max="5906" width="26.88671875" bestFit="1" customWidth="1"/>
    <col min="5907" max="5907" width="11.21875" bestFit="1" customWidth="1"/>
    <col min="5908" max="5908" width="23.44140625" bestFit="1" customWidth="1"/>
    <col min="5909" max="5909" width="8.6640625" bestFit="1" customWidth="1"/>
    <col min="5910" max="5910" width="27.21875" bestFit="1" customWidth="1"/>
    <col min="5911" max="5911" width="15.109375" bestFit="1" customWidth="1"/>
    <col min="5912" max="5912" width="18.33203125" bestFit="1" customWidth="1"/>
    <col min="5913" max="5913" width="12" bestFit="1" customWidth="1"/>
    <col min="5914" max="5914" width="17.44140625" bestFit="1" customWidth="1"/>
    <col min="5915" max="5915" width="18" bestFit="1" customWidth="1"/>
    <col min="5916" max="5916" width="13.33203125" bestFit="1" customWidth="1"/>
    <col min="5917" max="5917" width="20.88671875" bestFit="1" customWidth="1"/>
    <col min="5918" max="5918" width="12.21875" bestFit="1" customWidth="1"/>
    <col min="5919" max="5919" width="14" bestFit="1" customWidth="1"/>
    <col min="5920" max="5920" width="14.88671875" bestFit="1" customWidth="1"/>
    <col min="5921" max="5921" width="18.77734375" bestFit="1" customWidth="1"/>
    <col min="5922" max="5922" width="11.6640625" bestFit="1" customWidth="1"/>
    <col min="5923" max="5923" width="24.33203125" bestFit="1" customWidth="1"/>
    <col min="5924" max="5924" width="20.33203125" bestFit="1" customWidth="1"/>
    <col min="5925" max="5925" width="32.6640625" bestFit="1" customWidth="1"/>
    <col min="5926" max="5926" width="16.88671875" bestFit="1" customWidth="1"/>
    <col min="5927" max="5927" width="8.21875" bestFit="1" customWidth="1"/>
    <col min="5928" max="5928" width="15.109375" bestFit="1" customWidth="1"/>
    <col min="5929" max="5930" width="8.21875" bestFit="1" customWidth="1"/>
    <col min="5931" max="5931" width="10.33203125" bestFit="1" customWidth="1"/>
    <col min="5932" max="5932" width="16.88671875" bestFit="1" customWidth="1"/>
    <col min="5933" max="5933" width="18.33203125" bestFit="1" customWidth="1"/>
    <col min="5934" max="5934" width="6.77734375" bestFit="1" customWidth="1"/>
    <col min="5935" max="5935" width="10.44140625" bestFit="1" customWidth="1"/>
    <col min="5936" max="5936" width="31.21875" bestFit="1" customWidth="1"/>
    <col min="5937" max="5937" width="10.44140625" bestFit="1" customWidth="1"/>
    <col min="5938" max="5938" width="21.109375" bestFit="1" customWidth="1"/>
    <col min="5939" max="5939" width="30.44140625" bestFit="1" customWidth="1"/>
    <col min="5940" max="5940" width="34.6640625" bestFit="1" customWidth="1"/>
    <col min="5941" max="5941" width="31.44140625" bestFit="1" customWidth="1"/>
    <col min="5942" max="5942" width="19.33203125" bestFit="1" customWidth="1"/>
    <col min="5943" max="5943" width="19.6640625" bestFit="1" customWidth="1"/>
    <col min="5944" max="5944" width="10.6640625" bestFit="1" customWidth="1"/>
    <col min="5945" max="5945" width="10.21875" bestFit="1" customWidth="1"/>
    <col min="5946" max="5946" width="19.6640625" bestFit="1" customWidth="1"/>
    <col min="5947" max="5947" width="13.88671875" bestFit="1" customWidth="1"/>
    <col min="5948" max="5948" width="14.44140625" bestFit="1" customWidth="1"/>
    <col min="5949" max="5949" width="18.21875" bestFit="1" customWidth="1"/>
    <col min="5950" max="5950" width="22.44140625" bestFit="1" customWidth="1"/>
    <col min="5951" max="5951" width="8.109375" bestFit="1" customWidth="1"/>
    <col min="5952" max="5952" width="12.33203125" bestFit="1" customWidth="1"/>
    <col min="5953" max="5953" width="11.44140625" bestFit="1" customWidth="1"/>
    <col min="5954" max="5954" width="22.6640625" bestFit="1" customWidth="1"/>
    <col min="5955" max="5955" width="19.77734375" bestFit="1" customWidth="1"/>
    <col min="5956" max="5956" width="9.109375" bestFit="1" customWidth="1"/>
    <col min="5957" max="5957" width="9.44140625" bestFit="1" customWidth="1"/>
    <col min="5958" max="5958" width="14.88671875" bestFit="1" customWidth="1"/>
    <col min="5959" max="5959" width="16.109375" bestFit="1" customWidth="1"/>
    <col min="5960" max="5960" width="19.109375" bestFit="1" customWidth="1"/>
    <col min="5961" max="5961" width="20.44140625" bestFit="1" customWidth="1"/>
    <col min="5962" max="5962" width="14.6640625" bestFit="1" customWidth="1"/>
    <col min="5963" max="5963" width="23.5546875" bestFit="1" customWidth="1"/>
    <col min="5964" max="5964" width="22.77734375" bestFit="1" customWidth="1"/>
    <col min="5965" max="5965" width="21.88671875" bestFit="1" customWidth="1"/>
    <col min="5966" max="5966" width="29.6640625" bestFit="1" customWidth="1"/>
    <col min="5967" max="5967" width="13.88671875" bestFit="1" customWidth="1"/>
    <col min="5968" max="5968" width="10.88671875" bestFit="1" customWidth="1"/>
    <col min="5969" max="5969" width="18.33203125" bestFit="1" customWidth="1"/>
    <col min="5970" max="5970" width="33.88671875" bestFit="1" customWidth="1"/>
    <col min="5971" max="5971" width="34.6640625" bestFit="1" customWidth="1"/>
    <col min="5972" max="5972" width="15" bestFit="1" customWidth="1"/>
    <col min="5973" max="5973" width="22.44140625" bestFit="1" customWidth="1"/>
    <col min="5974" max="5974" width="26.21875" bestFit="1" customWidth="1"/>
    <col min="5975" max="5975" width="22.6640625" bestFit="1" customWidth="1"/>
    <col min="5976" max="5976" width="10.109375" bestFit="1" customWidth="1"/>
    <col min="5977" max="5977" width="16.44140625" bestFit="1" customWidth="1"/>
    <col min="5978" max="5978" width="28.5546875" bestFit="1" customWidth="1"/>
    <col min="5979" max="5980" width="33.21875" bestFit="1" customWidth="1"/>
    <col min="5981" max="5981" width="8.21875" bestFit="1" customWidth="1"/>
    <col min="5982" max="5982" width="21.77734375" bestFit="1" customWidth="1"/>
    <col min="5983" max="5983" width="10.33203125" bestFit="1" customWidth="1"/>
    <col min="5984" max="5984" width="9.88671875" bestFit="1" customWidth="1"/>
    <col min="5985" max="5985" width="15.44140625" bestFit="1" customWidth="1"/>
    <col min="5986" max="5986" width="24.5546875" bestFit="1" customWidth="1"/>
    <col min="5987" max="5987" width="12.44140625" bestFit="1" customWidth="1"/>
    <col min="5988" max="5988" width="13.88671875" bestFit="1" customWidth="1"/>
    <col min="5989" max="5989" width="9.6640625" bestFit="1" customWidth="1"/>
    <col min="5990" max="5990" width="13.109375" bestFit="1" customWidth="1"/>
    <col min="5991" max="5991" width="12.21875" bestFit="1" customWidth="1"/>
    <col min="5992" max="5992" width="10.44140625" bestFit="1" customWidth="1"/>
    <col min="5993" max="5993" width="15.21875" bestFit="1" customWidth="1"/>
    <col min="5994" max="5994" width="12.44140625" bestFit="1" customWidth="1"/>
    <col min="5995" max="5995" width="31.88671875" bestFit="1" customWidth="1"/>
    <col min="5996" max="5996" width="17.44140625" bestFit="1" customWidth="1"/>
    <col min="5997" max="5997" width="12.88671875" bestFit="1" customWidth="1"/>
    <col min="5998" max="5998" width="27.6640625" bestFit="1" customWidth="1"/>
    <col min="5999" max="5999" width="13.6640625" bestFit="1" customWidth="1"/>
    <col min="6000" max="6000" width="11.44140625" bestFit="1" customWidth="1"/>
    <col min="6001" max="6001" width="15.5546875" bestFit="1" customWidth="1"/>
    <col min="6002" max="6002" width="28.33203125" bestFit="1" customWidth="1"/>
    <col min="6003" max="6003" width="17.21875" bestFit="1" customWidth="1"/>
    <col min="6004" max="6004" width="28" bestFit="1" customWidth="1"/>
    <col min="6005" max="6005" width="13.77734375" bestFit="1" customWidth="1"/>
    <col min="6006" max="6006" width="42" bestFit="1" customWidth="1"/>
    <col min="6007" max="6007" width="23.21875" bestFit="1" customWidth="1"/>
    <col min="6008" max="6008" width="15.6640625" bestFit="1" customWidth="1"/>
    <col min="6009" max="6009" width="32" bestFit="1" customWidth="1"/>
    <col min="6010" max="6010" width="12.109375" bestFit="1" customWidth="1"/>
    <col min="6011" max="6011" width="13.109375" bestFit="1" customWidth="1"/>
    <col min="6012" max="6012" width="12.21875" bestFit="1" customWidth="1"/>
    <col min="6013" max="6013" width="10.21875" bestFit="1" customWidth="1"/>
    <col min="6014" max="6014" width="10.5546875" bestFit="1" customWidth="1"/>
    <col min="6015" max="6015" width="13.88671875" bestFit="1" customWidth="1"/>
    <col min="6016" max="6016" width="12.33203125" bestFit="1" customWidth="1"/>
    <col min="6017" max="6017" width="10" bestFit="1" customWidth="1"/>
    <col min="6018" max="6018" width="9.109375" bestFit="1" customWidth="1"/>
    <col min="6019" max="6019" width="15" bestFit="1" customWidth="1"/>
    <col min="6020" max="6020" width="12.6640625" bestFit="1" customWidth="1"/>
    <col min="6021" max="6021" width="13.33203125" bestFit="1" customWidth="1"/>
    <col min="6022" max="6022" width="11.88671875" bestFit="1" customWidth="1"/>
    <col min="6023" max="6023" width="15.109375" bestFit="1" customWidth="1"/>
    <col min="6024" max="6024" width="10.88671875" bestFit="1" customWidth="1"/>
    <col min="6025" max="6025" width="11.109375" bestFit="1" customWidth="1"/>
    <col min="6026" max="6026" width="18.5546875" bestFit="1" customWidth="1"/>
    <col min="6027" max="6027" width="11.33203125" bestFit="1" customWidth="1"/>
    <col min="6028" max="6028" width="15.21875" bestFit="1" customWidth="1"/>
    <col min="6029" max="6029" width="12.109375" bestFit="1" customWidth="1"/>
    <col min="6030" max="6030" width="11.5546875" bestFit="1" customWidth="1"/>
    <col min="6031" max="6031" width="12.33203125" bestFit="1" customWidth="1"/>
    <col min="6032" max="6032" width="11.6640625" bestFit="1" customWidth="1"/>
    <col min="6033" max="6033" width="9.33203125" bestFit="1" customWidth="1"/>
    <col min="6034" max="6034" width="20.6640625" bestFit="1" customWidth="1"/>
    <col min="6035" max="6035" width="7.21875" bestFit="1" customWidth="1"/>
    <col min="6036" max="6036" width="12.6640625" bestFit="1" customWidth="1"/>
    <col min="6037" max="6037" width="9.44140625" bestFit="1" customWidth="1"/>
    <col min="6038" max="6038" width="9.5546875" bestFit="1" customWidth="1"/>
    <col min="6039" max="6039" width="22.88671875" bestFit="1" customWidth="1"/>
    <col min="6040" max="6040" width="14.33203125" bestFit="1" customWidth="1"/>
    <col min="6041" max="6041" width="13.33203125" bestFit="1" customWidth="1"/>
    <col min="6042" max="6042" width="17.6640625" bestFit="1" customWidth="1"/>
    <col min="6043" max="6043" width="10.6640625" bestFit="1" customWidth="1"/>
    <col min="6044" max="6044" width="22.21875" bestFit="1" customWidth="1"/>
    <col min="6045" max="6045" width="15.33203125" bestFit="1" customWidth="1"/>
    <col min="6047" max="6047" width="13.88671875" bestFit="1" customWidth="1"/>
    <col min="6048" max="6048" width="15.21875" bestFit="1" customWidth="1"/>
    <col min="6049" max="6049" width="8.21875" bestFit="1" customWidth="1"/>
    <col min="6050" max="6050" width="12.77734375" bestFit="1" customWidth="1"/>
    <col min="6051" max="6051" width="18.21875" bestFit="1" customWidth="1"/>
    <col min="6052" max="6052" width="18.77734375" bestFit="1" customWidth="1"/>
    <col min="6053" max="6053" width="8.44140625" bestFit="1" customWidth="1"/>
    <col min="6054" max="6054" width="16.109375" bestFit="1" customWidth="1"/>
    <col min="6055" max="6055" width="7" bestFit="1" customWidth="1"/>
    <col min="6056" max="6056" width="23.33203125" bestFit="1" customWidth="1"/>
    <col min="6057" max="6057" width="18.33203125" bestFit="1" customWidth="1"/>
    <col min="6058" max="6058" width="17" bestFit="1" customWidth="1"/>
    <col min="6059" max="6059" width="15" bestFit="1" customWidth="1"/>
    <col min="6060" max="6060" width="23.44140625" bestFit="1" customWidth="1"/>
    <col min="6061" max="6061" width="10.77734375" bestFit="1" customWidth="1"/>
    <col min="6062" max="6062" width="12.109375" bestFit="1" customWidth="1"/>
    <col min="6063" max="6063" width="25.21875" bestFit="1" customWidth="1"/>
    <col min="6064" max="6064" width="17" bestFit="1" customWidth="1"/>
    <col min="6065" max="6065" width="11.5546875" bestFit="1" customWidth="1"/>
    <col min="6066" max="6066" width="18.21875" bestFit="1" customWidth="1"/>
    <col min="6067" max="6067" width="15.77734375" bestFit="1" customWidth="1"/>
    <col min="6068" max="6068" width="7.6640625" bestFit="1" customWidth="1"/>
    <col min="6069" max="6069" width="10.5546875" bestFit="1" customWidth="1"/>
    <col min="6070" max="6070" width="13.77734375" bestFit="1" customWidth="1"/>
    <col min="6071" max="6071" width="8.77734375" bestFit="1" customWidth="1"/>
    <col min="6072" max="6072" width="13.5546875" bestFit="1" customWidth="1"/>
    <col min="6073" max="6073" width="16.5546875" bestFit="1" customWidth="1"/>
    <col min="6074" max="6074" width="13.44140625" bestFit="1" customWidth="1"/>
    <col min="6075" max="6075" width="23.109375" bestFit="1" customWidth="1"/>
    <col min="6076" max="6076" width="13.77734375" bestFit="1" customWidth="1"/>
    <col min="6077" max="6077" width="18.5546875" bestFit="1" customWidth="1"/>
    <col min="6078" max="6078" width="12.5546875" bestFit="1" customWidth="1"/>
    <col min="6079" max="6079" width="16.33203125" bestFit="1" customWidth="1"/>
    <col min="6080" max="6080" width="21.44140625" bestFit="1" customWidth="1"/>
    <col min="6081" max="6081" width="30.77734375" bestFit="1" customWidth="1"/>
    <col min="6082" max="6082" width="16.21875" bestFit="1" customWidth="1"/>
    <col min="6083" max="6083" width="13.44140625" bestFit="1" customWidth="1"/>
    <col min="6084" max="6084" width="19.109375" bestFit="1" customWidth="1"/>
    <col min="6085" max="6085" width="13.88671875" bestFit="1" customWidth="1"/>
    <col min="6086" max="6086" width="15.21875" bestFit="1" customWidth="1"/>
    <col min="6087" max="6087" width="15.77734375" bestFit="1" customWidth="1"/>
    <col min="6088" max="6088" width="24" bestFit="1" customWidth="1"/>
    <col min="6089" max="6089" width="22.33203125" bestFit="1" customWidth="1"/>
    <col min="6090" max="6090" width="21.5546875" bestFit="1" customWidth="1"/>
    <col min="6091" max="6091" width="11.44140625" bestFit="1" customWidth="1"/>
    <col min="6092" max="6092" width="13.44140625" bestFit="1" customWidth="1"/>
    <col min="6093" max="6093" width="13.5546875" bestFit="1" customWidth="1"/>
    <col min="6094" max="6094" width="16.77734375" bestFit="1" customWidth="1"/>
    <col min="6095" max="6095" width="18.21875" bestFit="1" customWidth="1"/>
    <col min="6096" max="6096" width="21" bestFit="1" customWidth="1"/>
    <col min="6097" max="6097" width="15.109375" bestFit="1" customWidth="1"/>
    <col min="6098" max="6098" width="16.5546875" bestFit="1" customWidth="1"/>
    <col min="6099" max="6099" width="12" bestFit="1" customWidth="1"/>
    <col min="6100" max="6100" width="12.88671875" bestFit="1" customWidth="1"/>
    <col min="6101" max="6101" width="16.88671875" bestFit="1" customWidth="1"/>
    <col min="6102" max="6102" width="14.109375" bestFit="1" customWidth="1"/>
    <col min="6103" max="6103" width="25.109375" bestFit="1" customWidth="1"/>
    <col min="6104" max="6104" width="30.109375" bestFit="1" customWidth="1"/>
    <col min="6105" max="6105" width="14.5546875" bestFit="1" customWidth="1"/>
    <col min="6106" max="6106" width="19.109375" bestFit="1" customWidth="1"/>
    <col min="6107" max="6107" width="18.109375" bestFit="1" customWidth="1"/>
    <col min="6108" max="6108" width="15.77734375" bestFit="1" customWidth="1"/>
    <col min="6109" max="6109" width="33.44140625" bestFit="1" customWidth="1"/>
    <col min="6110" max="6110" width="38.44140625" bestFit="1" customWidth="1"/>
    <col min="6111" max="6111" width="16.44140625" bestFit="1" customWidth="1"/>
    <col min="6112" max="6112" width="23.6640625" bestFit="1" customWidth="1"/>
    <col min="6113" max="6113" width="20.88671875" bestFit="1" customWidth="1"/>
    <col min="6114" max="6114" width="25.6640625" bestFit="1" customWidth="1"/>
    <col min="6115" max="6115" width="20" bestFit="1" customWidth="1"/>
    <col min="6116" max="6116" width="18" bestFit="1" customWidth="1"/>
    <col min="6117" max="6117" width="25.6640625" bestFit="1" customWidth="1"/>
    <col min="6118" max="6118" width="16.77734375" bestFit="1" customWidth="1"/>
    <col min="6119" max="6119" width="20.21875" bestFit="1" customWidth="1"/>
    <col min="6120" max="6120" width="13.33203125" bestFit="1" customWidth="1"/>
    <col min="6121" max="6121" width="29.109375" bestFit="1" customWidth="1"/>
    <col min="6122" max="6122" width="20.109375" bestFit="1" customWidth="1"/>
    <col min="6123" max="6123" width="16.44140625" bestFit="1" customWidth="1"/>
    <col min="6124" max="6124" width="16" bestFit="1" customWidth="1"/>
    <col min="6125" max="6125" width="11.6640625" bestFit="1" customWidth="1"/>
    <col min="6126" max="6126" width="29" bestFit="1" customWidth="1"/>
    <col min="6127" max="6127" width="20.5546875" bestFit="1" customWidth="1"/>
    <col min="6128" max="6128" width="18.6640625" bestFit="1" customWidth="1"/>
    <col min="6129" max="6129" width="22.5546875" bestFit="1" customWidth="1"/>
    <col min="6130" max="6130" width="13.21875" bestFit="1" customWidth="1"/>
    <col min="6131" max="6131" width="9.21875" bestFit="1" customWidth="1"/>
    <col min="6132" max="6132" width="16.44140625" bestFit="1" customWidth="1"/>
    <col min="6133" max="6133" width="11.5546875" bestFit="1" customWidth="1"/>
    <col min="6134" max="6134" width="20.44140625" bestFit="1" customWidth="1"/>
    <col min="6135" max="6135" width="13.88671875" bestFit="1" customWidth="1"/>
    <col min="6136" max="6136" width="16.44140625" bestFit="1" customWidth="1"/>
    <col min="6137" max="6137" width="14.33203125" bestFit="1" customWidth="1"/>
    <col min="6138" max="6138" width="15.44140625" bestFit="1" customWidth="1"/>
    <col min="6139" max="6139" width="16.109375" bestFit="1" customWidth="1"/>
    <col min="6140" max="6140" width="16.33203125" bestFit="1" customWidth="1"/>
    <col min="6141" max="6141" width="17.21875" bestFit="1" customWidth="1"/>
    <col min="6142" max="6142" width="12.44140625" bestFit="1" customWidth="1"/>
    <col min="6143" max="6143" width="21.88671875" bestFit="1" customWidth="1"/>
    <col min="6144" max="6144" width="10.44140625" bestFit="1" customWidth="1"/>
    <col min="6145" max="6145" width="10.5546875" bestFit="1" customWidth="1"/>
    <col min="6146" max="6146" width="7.33203125" bestFit="1" customWidth="1"/>
    <col min="6147" max="6147" width="14.21875" bestFit="1" customWidth="1"/>
    <col min="6148" max="6148" width="13.21875" bestFit="1" customWidth="1"/>
    <col min="6149" max="6149" width="13.88671875" bestFit="1" customWidth="1"/>
    <col min="6150" max="6150" width="17.5546875" bestFit="1" customWidth="1"/>
    <col min="6151" max="6151" width="20.88671875" bestFit="1" customWidth="1"/>
    <col min="6152" max="6152" width="13.77734375" bestFit="1" customWidth="1"/>
    <col min="6153" max="6153" width="18.109375" bestFit="1" customWidth="1"/>
    <col min="6154" max="6155" width="14.77734375" bestFit="1" customWidth="1"/>
    <col min="6156" max="6156" width="11.5546875" bestFit="1" customWidth="1"/>
    <col min="6157" max="6157" width="10.77734375" bestFit="1" customWidth="1"/>
    <col min="6158" max="6158" width="8.6640625" bestFit="1" customWidth="1"/>
    <col min="6159" max="6159" width="40.21875" bestFit="1" customWidth="1"/>
    <col min="6160" max="6160" width="36.5546875" bestFit="1" customWidth="1"/>
    <col min="6161" max="6161" width="31.5546875" bestFit="1" customWidth="1"/>
    <col min="6162" max="6162" width="19.6640625" bestFit="1" customWidth="1"/>
    <col min="6163" max="6163" width="16.44140625" bestFit="1" customWidth="1"/>
    <col min="6164" max="6164" width="9.5546875" bestFit="1" customWidth="1"/>
    <col min="6165" max="6165" width="24.88671875" bestFit="1" customWidth="1"/>
    <col min="6166" max="6166" width="11.88671875" bestFit="1" customWidth="1"/>
    <col min="6167" max="6167" width="11.33203125" bestFit="1" customWidth="1"/>
    <col min="6168" max="6168" width="14.6640625" bestFit="1" customWidth="1"/>
    <col min="6169" max="6169" width="25" bestFit="1" customWidth="1"/>
    <col min="6170" max="6170" width="12.33203125" bestFit="1" customWidth="1"/>
    <col min="6171" max="6171" width="13.33203125" bestFit="1" customWidth="1"/>
    <col min="6172" max="6172" width="13.5546875" bestFit="1" customWidth="1"/>
    <col min="6173" max="6173" width="13.33203125" bestFit="1" customWidth="1"/>
    <col min="6174" max="6174" width="14.88671875" bestFit="1" customWidth="1"/>
    <col min="6175" max="6175" width="8.6640625" bestFit="1" customWidth="1"/>
    <col min="6176" max="6176" width="20.77734375" bestFit="1" customWidth="1"/>
    <col min="6177" max="6177" width="12.6640625" bestFit="1" customWidth="1"/>
    <col min="6178" max="6178" width="12.109375" bestFit="1" customWidth="1"/>
    <col min="6179" max="6179" width="7.77734375" bestFit="1" customWidth="1"/>
    <col min="6180" max="6180" width="12.33203125" bestFit="1" customWidth="1"/>
    <col min="6181" max="6181" width="23.88671875" bestFit="1" customWidth="1"/>
    <col min="6182" max="6182" width="19.5546875" bestFit="1" customWidth="1"/>
    <col min="6183" max="6183" width="19.109375" bestFit="1" customWidth="1"/>
    <col min="6184" max="6184" width="19.44140625" bestFit="1" customWidth="1"/>
    <col min="6185" max="6185" width="11.33203125" bestFit="1" customWidth="1"/>
    <col min="6186" max="6186" width="15.33203125" bestFit="1" customWidth="1"/>
    <col min="6187" max="6187" width="7.6640625" bestFit="1" customWidth="1"/>
    <col min="6188" max="6188" width="19.77734375" bestFit="1" customWidth="1"/>
    <col min="6189" max="6189" width="22.44140625" bestFit="1" customWidth="1"/>
    <col min="6190" max="6190" width="20.88671875" bestFit="1" customWidth="1"/>
    <col min="6191" max="6191" width="21" bestFit="1" customWidth="1"/>
    <col min="6192" max="6192" width="17.5546875" bestFit="1" customWidth="1"/>
    <col min="6193" max="6193" width="16.6640625" bestFit="1" customWidth="1"/>
    <col min="6194" max="6194" width="27.6640625" bestFit="1" customWidth="1"/>
    <col min="6195" max="6195" width="22.88671875" bestFit="1" customWidth="1"/>
    <col min="6196" max="6196" width="24.6640625" bestFit="1" customWidth="1"/>
    <col min="6197" max="6197" width="23.88671875" bestFit="1" customWidth="1"/>
    <col min="6198" max="6198" width="22.88671875" bestFit="1" customWidth="1"/>
    <col min="6199" max="6199" width="23.5546875" bestFit="1" customWidth="1"/>
    <col min="6200" max="6200" width="22.77734375" bestFit="1" customWidth="1"/>
    <col min="6201" max="6201" width="20.88671875" bestFit="1" customWidth="1"/>
    <col min="6202" max="6202" width="20.44140625" bestFit="1" customWidth="1"/>
    <col min="6203" max="6203" width="23.21875" bestFit="1" customWidth="1"/>
    <col min="6204" max="6204" width="10.77734375" bestFit="1" customWidth="1"/>
    <col min="6205" max="6205" width="19.5546875" bestFit="1" customWidth="1"/>
    <col min="6206" max="6206" width="9.88671875" bestFit="1" customWidth="1"/>
    <col min="6207" max="6207" width="15.21875" bestFit="1" customWidth="1"/>
    <col min="6208" max="6208" width="10.5546875" bestFit="1" customWidth="1"/>
    <col min="6209" max="6209" width="8.5546875" bestFit="1" customWidth="1"/>
    <col min="6210" max="6210" width="15.21875" bestFit="1" customWidth="1"/>
    <col min="6211" max="6211" width="9.88671875" bestFit="1" customWidth="1"/>
    <col min="6212" max="6212" width="19.33203125" bestFit="1" customWidth="1"/>
    <col min="6213" max="6213" width="11.109375" bestFit="1" customWidth="1"/>
    <col min="6214" max="6214" width="14.5546875" bestFit="1" customWidth="1"/>
    <col min="6215" max="6215" width="9.44140625" bestFit="1" customWidth="1"/>
    <col min="6216" max="6216" width="17.88671875" bestFit="1" customWidth="1"/>
    <col min="6217" max="6217" width="19.6640625" bestFit="1" customWidth="1"/>
    <col min="6218" max="6218" width="14.77734375" bestFit="1" customWidth="1"/>
    <col min="6219" max="6219" width="15.109375" bestFit="1" customWidth="1"/>
    <col min="6220" max="6220" width="16.44140625" bestFit="1" customWidth="1"/>
    <col min="6221" max="6221" width="12.21875" bestFit="1" customWidth="1"/>
    <col min="6222" max="6222" width="12.44140625" bestFit="1" customWidth="1"/>
    <col min="6223" max="6223" width="11.109375" bestFit="1" customWidth="1"/>
    <col min="6224" max="6224" width="7.5546875" bestFit="1" customWidth="1"/>
    <col min="6225" max="6225" width="24" bestFit="1" customWidth="1"/>
    <col min="6226" max="6226" width="13.33203125" bestFit="1" customWidth="1"/>
    <col min="6227" max="6227" width="20.109375" bestFit="1" customWidth="1"/>
    <col min="6228" max="6228" width="13.109375" bestFit="1" customWidth="1"/>
    <col min="6229" max="6229" width="32.88671875" bestFit="1" customWidth="1"/>
    <col min="6230" max="6230" width="14" bestFit="1" customWidth="1"/>
    <col min="6231" max="6231" width="13.88671875" bestFit="1" customWidth="1"/>
    <col min="6232" max="6232" width="11.109375" bestFit="1" customWidth="1"/>
    <col min="6233" max="6233" width="20.5546875" bestFit="1" customWidth="1"/>
    <col min="6234" max="6234" width="9.6640625" bestFit="1" customWidth="1"/>
    <col min="6235" max="6235" width="15.21875" bestFit="1" customWidth="1"/>
    <col min="6236" max="6236" width="15" bestFit="1" customWidth="1"/>
    <col min="6237" max="6237" width="22.5546875" bestFit="1" customWidth="1"/>
    <col min="6238" max="6238" width="20.33203125" bestFit="1" customWidth="1"/>
    <col min="6239" max="6239" width="12.88671875" bestFit="1" customWidth="1"/>
    <col min="6240" max="6240" width="21.88671875" bestFit="1" customWidth="1"/>
    <col min="6241" max="6241" width="29.77734375" bestFit="1" customWidth="1"/>
    <col min="6242" max="6242" width="10.44140625" bestFit="1" customWidth="1"/>
    <col min="6243" max="6243" width="10.5546875" bestFit="1" customWidth="1"/>
    <col min="6244" max="6244" width="13.21875" bestFit="1" customWidth="1"/>
    <col min="6245" max="6245" width="7.77734375" bestFit="1" customWidth="1"/>
    <col min="6246" max="6246" width="13.5546875" bestFit="1" customWidth="1"/>
    <col min="6247" max="6247" width="12.21875" bestFit="1" customWidth="1"/>
    <col min="6248" max="6249" width="16.6640625" bestFit="1" customWidth="1"/>
    <col min="6250" max="6250" width="17.88671875" bestFit="1" customWidth="1"/>
    <col min="6251" max="6251" width="15.21875" bestFit="1" customWidth="1"/>
    <col min="6252" max="6252" width="31.88671875" bestFit="1" customWidth="1"/>
    <col min="6253" max="6253" width="17.21875" bestFit="1" customWidth="1"/>
    <col min="6254" max="6254" width="10" bestFit="1" customWidth="1"/>
    <col min="6255" max="6255" width="22" bestFit="1" customWidth="1"/>
    <col min="6256" max="6256" width="19.88671875" bestFit="1" customWidth="1"/>
    <col min="6257" max="6257" width="22.109375" bestFit="1" customWidth="1"/>
    <col min="6258" max="6258" width="8.21875" bestFit="1" customWidth="1"/>
    <col min="6259" max="6259" width="10.88671875" bestFit="1" customWidth="1"/>
    <col min="6260" max="6260" width="17.77734375" bestFit="1" customWidth="1"/>
    <col min="6261" max="6261" width="35.5546875" bestFit="1" customWidth="1"/>
    <col min="6262" max="6262" width="24.5546875" bestFit="1" customWidth="1"/>
    <col min="6263" max="6263" width="11.44140625" bestFit="1" customWidth="1"/>
    <col min="6264" max="6264" width="25.109375" bestFit="1" customWidth="1"/>
    <col min="6265" max="6265" width="12.88671875" bestFit="1" customWidth="1"/>
    <col min="6266" max="6266" width="11.109375" bestFit="1" customWidth="1"/>
    <col min="6267" max="6267" width="14.21875" bestFit="1" customWidth="1"/>
    <col min="6268" max="6268" width="32.77734375" bestFit="1" customWidth="1"/>
    <col min="6269" max="6269" width="40" bestFit="1" customWidth="1"/>
    <col min="6270" max="6270" width="18.6640625" bestFit="1" customWidth="1"/>
    <col min="6271" max="6271" width="15.77734375" bestFit="1" customWidth="1"/>
    <col min="6272" max="6272" width="12.44140625" bestFit="1" customWidth="1"/>
    <col min="6273" max="6273" width="10.44140625" bestFit="1" customWidth="1"/>
    <col min="6274" max="6274" width="13.109375" bestFit="1" customWidth="1"/>
    <col min="6275" max="6275" width="14.88671875" bestFit="1" customWidth="1"/>
    <col min="6276" max="6276" width="7.21875" bestFit="1" customWidth="1"/>
    <col min="6277" max="6277" width="19.5546875" bestFit="1" customWidth="1"/>
    <col min="6278" max="6278" width="36.44140625" bestFit="1" customWidth="1"/>
    <col min="6279" max="6279" width="36" bestFit="1" customWidth="1"/>
    <col min="6280" max="6280" width="11.44140625" bestFit="1" customWidth="1"/>
    <col min="6281" max="6281" width="11.88671875" bestFit="1" customWidth="1"/>
    <col min="6282" max="6282" width="13.33203125" bestFit="1" customWidth="1"/>
    <col min="6283" max="6283" width="14.88671875" bestFit="1" customWidth="1"/>
    <col min="6284" max="6284" width="16.88671875" bestFit="1" customWidth="1"/>
    <col min="6285" max="6285" width="17.21875" bestFit="1" customWidth="1"/>
    <col min="6286" max="6286" width="17.5546875" bestFit="1" customWidth="1"/>
    <col min="6287" max="6287" width="12.5546875" bestFit="1" customWidth="1"/>
    <col min="6288" max="6288" width="14.44140625" bestFit="1" customWidth="1"/>
    <col min="6289" max="6289" width="12.77734375" bestFit="1" customWidth="1"/>
    <col min="6290" max="6290" width="34.21875" bestFit="1" customWidth="1"/>
    <col min="6291" max="6291" width="20.5546875" bestFit="1" customWidth="1"/>
    <col min="6292" max="6292" width="13.77734375" bestFit="1" customWidth="1"/>
    <col min="6293" max="6293" width="28" bestFit="1" customWidth="1"/>
    <col min="6294" max="6294" width="9" bestFit="1" customWidth="1"/>
    <col min="6295" max="6295" width="13.21875" bestFit="1" customWidth="1"/>
    <col min="6296" max="6296" width="12.33203125" bestFit="1" customWidth="1"/>
    <col min="6297" max="6297" width="22.33203125" bestFit="1" customWidth="1"/>
    <col min="6298" max="6298" width="16.77734375" bestFit="1" customWidth="1"/>
    <col min="6299" max="6299" width="14" bestFit="1" customWidth="1"/>
    <col min="6300" max="6300" width="13.44140625" bestFit="1" customWidth="1"/>
    <col min="6301" max="6301" width="7.5546875" bestFit="1" customWidth="1"/>
    <col min="6302" max="6302" width="13.6640625" bestFit="1" customWidth="1"/>
    <col min="6303" max="6303" width="31.109375" bestFit="1" customWidth="1"/>
    <col min="6304" max="6304" width="17" bestFit="1" customWidth="1"/>
    <col min="6305" max="6305" width="18" bestFit="1" customWidth="1"/>
    <col min="6306" max="6306" width="22.5546875" bestFit="1" customWidth="1"/>
    <col min="6307" max="6307" width="11.109375" bestFit="1" customWidth="1"/>
    <col min="6308" max="6308" width="15.5546875" bestFit="1" customWidth="1"/>
    <col min="6309" max="6309" width="25.77734375" bestFit="1" customWidth="1"/>
    <col min="6310" max="6310" width="15.109375" bestFit="1" customWidth="1"/>
    <col min="6311" max="6311" width="19.44140625" bestFit="1" customWidth="1"/>
    <col min="6312" max="6312" width="9.21875" bestFit="1" customWidth="1"/>
    <col min="6313" max="6313" width="7.5546875" bestFit="1" customWidth="1"/>
    <col min="6314" max="6314" width="12.5546875" bestFit="1" customWidth="1"/>
    <col min="6315" max="6315" width="13.88671875" bestFit="1" customWidth="1"/>
    <col min="6316" max="6316" width="26.77734375" bestFit="1" customWidth="1"/>
    <col min="6317" max="6317" width="17.33203125" bestFit="1" customWidth="1"/>
    <col min="6318" max="6318" width="9" bestFit="1" customWidth="1"/>
    <col min="6319" max="6319" width="13.33203125" bestFit="1" customWidth="1"/>
    <col min="6320" max="6320" width="20.77734375" bestFit="1" customWidth="1"/>
    <col min="6321" max="6321" width="18.44140625" bestFit="1" customWidth="1"/>
    <col min="6322" max="6322" width="13.44140625" bestFit="1" customWidth="1"/>
    <col min="6323" max="6323" width="21.77734375" bestFit="1" customWidth="1"/>
    <col min="6324" max="6324" width="34" bestFit="1" customWidth="1"/>
    <col min="6325" max="6325" width="14.21875" bestFit="1" customWidth="1"/>
    <col min="6326" max="6326" width="15.6640625" bestFit="1" customWidth="1"/>
    <col min="6327" max="6327" width="9.77734375" bestFit="1" customWidth="1"/>
    <col min="6328" max="6328" width="9.6640625" bestFit="1" customWidth="1"/>
    <col min="6329" max="6329" width="17" bestFit="1" customWidth="1"/>
    <col min="6330" max="6330" width="12.33203125" bestFit="1" customWidth="1"/>
    <col min="6331" max="6331" width="12.21875" bestFit="1" customWidth="1"/>
    <col min="6332" max="6332" width="10.6640625" bestFit="1" customWidth="1"/>
    <col min="6333" max="6333" width="11.21875" bestFit="1" customWidth="1"/>
    <col min="6334" max="6334" width="14.21875" bestFit="1" customWidth="1"/>
    <col min="6335" max="6335" width="14.33203125" bestFit="1" customWidth="1"/>
    <col min="6336" max="6336" width="12.88671875" bestFit="1" customWidth="1"/>
    <col min="6337" max="6337" width="9.109375" bestFit="1" customWidth="1"/>
    <col min="6338" max="6338" width="12.109375" bestFit="1" customWidth="1"/>
    <col min="6339" max="6339" width="13.77734375" bestFit="1" customWidth="1"/>
    <col min="6340" max="6340" width="21.109375" bestFit="1" customWidth="1"/>
    <col min="6341" max="6341" width="7.88671875" bestFit="1" customWidth="1"/>
    <col min="6342" max="6342" width="9.88671875" bestFit="1" customWidth="1"/>
    <col min="6343" max="6343" width="14.77734375" bestFit="1" customWidth="1"/>
    <col min="6344" max="6344" width="21.6640625" bestFit="1" customWidth="1"/>
    <col min="6345" max="6345" width="16.21875" bestFit="1" customWidth="1"/>
    <col min="6346" max="6346" width="23.77734375" bestFit="1" customWidth="1"/>
    <col min="6347" max="6347" width="14.77734375" bestFit="1" customWidth="1"/>
    <col min="6348" max="6348" width="23.88671875" bestFit="1" customWidth="1"/>
    <col min="6349" max="6349" width="21.88671875" bestFit="1" customWidth="1"/>
    <col min="6350" max="6350" width="14.5546875" bestFit="1" customWidth="1"/>
    <col min="6351" max="6351" width="14.109375" bestFit="1" customWidth="1"/>
    <col min="6352" max="6352" width="15.44140625" bestFit="1" customWidth="1"/>
    <col min="6353" max="6353" width="15.77734375" bestFit="1" customWidth="1"/>
    <col min="6354" max="6354" width="17.5546875" bestFit="1" customWidth="1"/>
    <col min="6355" max="6355" width="26.6640625" bestFit="1" customWidth="1"/>
    <col min="6356" max="6356" width="12.33203125" bestFit="1" customWidth="1"/>
    <col min="6357" max="6357" width="7.88671875" bestFit="1" customWidth="1"/>
    <col min="6358" max="6358" width="11.6640625" bestFit="1" customWidth="1"/>
    <col min="6359" max="6359" width="22.33203125" bestFit="1" customWidth="1"/>
    <col min="6360" max="6360" width="25" bestFit="1" customWidth="1"/>
    <col min="6361" max="6361" width="10" bestFit="1" customWidth="1"/>
    <col min="6363" max="6363" width="14.5546875" bestFit="1" customWidth="1"/>
    <col min="6364" max="6364" width="15.88671875" bestFit="1" customWidth="1"/>
    <col min="6365" max="6365" width="15.6640625" bestFit="1" customWidth="1"/>
    <col min="6366" max="6366" width="13.88671875" bestFit="1" customWidth="1"/>
    <col min="6367" max="6367" width="14.77734375" bestFit="1" customWidth="1"/>
    <col min="6368" max="6368" width="16.109375" bestFit="1" customWidth="1"/>
    <col min="6369" max="6369" width="20.5546875" bestFit="1" customWidth="1"/>
    <col min="6370" max="6370" width="23.44140625" bestFit="1" customWidth="1"/>
    <col min="6371" max="6371" width="22.109375" bestFit="1" customWidth="1"/>
    <col min="6372" max="6372" width="23.5546875" bestFit="1" customWidth="1"/>
    <col min="6373" max="6373" width="11.6640625" bestFit="1" customWidth="1"/>
    <col min="6374" max="6374" width="9.44140625" bestFit="1" customWidth="1"/>
    <col min="6375" max="6375" width="14.6640625" bestFit="1" customWidth="1"/>
    <col min="6376" max="6376" width="9.88671875" bestFit="1" customWidth="1"/>
    <col min="6377" max="6377" width="15.44140625" bestFit="1" customWidth="1"/>
    <col min="6378" max="6378" width="26" bestFit="1" customWidth="1"/>
    <col min="6379" max="6379" width="18.21875" bestFit="1" customWidth="1"/>
    <col min="6380" max="6380" width="13.5546875" bestFit="1" customWidth="1"/>
    <col min="6381" max="6381" width="27.77734375" bestFit="1" customWidth="1"/>
    <col min="6382" max="6382" width="7.88671875" bestFit="1" customWidth="1"/>
    <col min="6383" max="6383" width="11.5546875" bestFit="1" customWidth="1"/>
    <col min="6384" max="6384" width="28" bestFit="1" customWidth="1"/>
    <col min="6385" max="6385" width="15" bestFit="1" customWidth="1"/>
    <col min="6386" max="6386" width="17.33203125" bestFit="1" customWidth="1"/>
    <col min="6387" max="6387" width="11.44140625" bestFit="1" customWidth="1"/>
    <col min="6388" max="6388" width="11.109375" bestFit="1" customWidth="1"/>
    <col min="6389" max="6389" width="11" bestFit="1" customWidth="1"/>
    <col min="6390" max="6390" width="7.88671875" bestFit="1" customWidth="1"/>
    <col min="6391" max="6391" width="15.88671875" bestFit="1" customWidth="1"/>
    <col min="6392" max="6392" width="16.44140625" bestFit="1" customWidth="1"/>
    <col min="6393" max="6393" width="16.33203125" bestFit="1" customWidth="1"/>
    <col min="6394" max="6394" width="22" bestFit="1" customWidth="1"/>
    <col min="6395" max="6395" width="24" bestFit="1" customWidth="1"/>
    <col min="6396" max="6396" width="16.21875" bestFit="1" customWidth="1"/>
    <col min="6397" max="6397" width="17.77734375" bestFit="1" customWidth="1"/>
    <col min="6398" max="6398" width="35.44140625" bestFit="1" customWidth="1"/>
    <col min="6399" max="6399" width="11.77734375" bestFit="1" customWidth="1"/>
    <col min="6400" max="6400" width="14.33203125" bestFit="1" customWidth="1"/>
    <col min="6401" max="6401" width="10.44140625" bestFit="1" customWidth="1"/>
    <col min="6402" max="6402" width="12.6640625" bestFit="1" customWidth="1"/>
    <col min="6403" max="6403" width="11.21875" bestFit="1" customWidth="1"/>
    <col min="6404" max="6404" width="12" bestFit="1" customWidth="1"/>
    <col min="6405" max="6405" width="11.5546875" bestFit="1" customWidth="1"/>
    <col min="6406" max="6406" width="13.88671875" bestFit="1" customWidth="1"/>
    <col min="6407" max="6407" width="12" bestFit="1" customWidth="1"/>
    <col min="6408" max="6408" width="12.77734375" bestFit="1" customWidth="1"/>
    <col min="6409" max="6409" width="11.44140625" bestFit="1" customWidth="1"/>
    <col min="6410" max="6410" width="17.33203125" bestFit="1" customWidth="1"/>
    <col min="6412" max="6412" width="16.5546875" bestFit="1" customWidth="1"/>
    <col min="6413" max="6413" width="20.77734375" bestFit="1" customWidth="1"/>
    <col min="6414" max="6414" width="20.88671875" bestFit="1" customWidth="1"/>
    <col min="6415" max="6415" width="22.44140625" bestFit="1" customWidth="1"/>
    <col min="6416" max="6416" width="21.88671875" bestFit="1" customWidth="1"/>
    <col min="6417" max="6417" width="9.5546875" bestFit="1" customWidth="1"/>
    <col min="6418" max="6418" width="9.77734375" bestFit="1" customWidth="1"/>
    <col min="6419" max="6419" width="9.5546875" bestFit="1" customWidth="1"/>
    <col min="6420" max="6420" width="9.109375" bestFit="1" customWidth="1"/>
    <col min="6421" max="6421" width="20.44140625" bestFit="1" customWidth="1"/>
    <col min="6422" max="6422" width="8.77734375" bestFit="1" customWidth="1"/>
    <col min="6423" max="6423" width="17.33203125" bestFit="1" customWidth="1"/>
    <col min="6424" max="6424" width="13.5546875" bestFit="1" customWidth="1"/>
    <col min="6425" max="6425" width="13.44140625" bestFit="1" customWidth="1"/>
    <col min="6426" max="6426" width="16.109375" bestFit="1" customWidth="1"/>
    <col min="6427" max="6427" width="15.6640625" bestFit="1" customWidth="1"/>
    <col min="6428" max="6428" width="9.33203125" bestFit="1" customWidth="1"/>
    <col min="6429" max="6429" width="19.33203125" bestFit="1" customWidth="1"/>
    <col min="6430" max="6430" width="11.33203125" bestFit="1" customWidth="1"/>
    <col min="6431" max="6431" width="13.33203125" bestFit="1" customWidth="1"/>
    <col min="6432" max="6432" width="10.77734375" bestFit="1" customWidth="1"/>
    <col min="6433" max="6433" width="9.21875" bestFit="1" customWidth="1"/>
    <col min="6434" max="6434" width="14.6640625" bestFit="1" customWidth="1"/>
    <col min="6435" max="6435" width="10.109375" bestFit="1" customWidth="1"/>
    <col min="6436" max="6436" width="14.109375" bestFit="1" customWidth="1"/>
    <col min="6437" max="6437" width="13.88671875" bestFit="1" customWidth="1"/>
    <col min="6438" max="6438" width="10.88671875" bestFit="1" customWidth="1"/>
    <col min="6439" max="6439" width="10.21875" bestFit="1" customWidth="1"/>
    <col min="6440" max="6440" width="12.5546875" bestFit="1" customWidth="1"/>
    <col min="6441" max="6441" width="6.88671875" bestFit="1" customWidth="1"/>
    <col min="6442" max="6442" width="8.44140625" bestFit="1" customWidth="1"/>
    <col min="6443" max="6443" width="26.109375" bestFit="1" customWidth="1"/>
    <col min="6444" max="6444" width="20" bestFit="1" customWidth="1"/>
    <col min="6445" max="6445" width="21.33203125" bestFit="1" customWidth="1"/>
    <col min="6446" max="6446" width="16.33203125" bestFit="1" customWidth="1"/>
    <col min="6447" max="6447" width="22.33203125" bestFit="1" customWidth="1"/>
    <col min="6448" max="6448" width="27.33203125" bestFit="1" customWidth="1"/>
    <col min="6449" max="6449" width="9.6640625" bestFit="1" customWidth="1"/>
    <col min="6450" max="6450" width="23.5546875" bestFit="1" customWidth="1"/>
    <col min="6451" max="6451" width="23.109375" bestFit="1" customWidth="1"/>
    <col min="6452" max="6452" width="24.6640625" bestFit="1" customWidth="1"/>
    <col min="6453" max="6453" width="11.88671875" bestFit="1" customWidth="1"/>
    <col min="6454" max="6454" width="8.6640625" bestFit="1" customWidth="1"/>
    <col min="6455" max="6455" width="12.6640625" bestFit="1" customWidth="1"/>
    <col min="6456" max="6456" width="7.77734375" bestFit="1" customWidth="1"/>
    <col min="6457" max="6457" width="11.33203125" bestFit="1" customWidth="1"/>
    <col min="6458" max="6458" width="9.44140625" bestFit="1" customWidth="1"/>
    <col min="6459" max="6459" width="7.5546875" bestFit="1" customWidth="1"/>
    <col min="6460" max="6460" width="8.44140625" bestFit="1" customWidth="1"/>
    <col min="6461" max="6461" width="11.5546875" bestFit="1" customWidth="1"/>
    <col min="6462" max="6462" width="12.6640625" bestFit="1" customWidth="1"/>
    <col min="6463" max="6463" width="8.44140625" bestFit="1" customWidth="1"/>
    <col min="6464" max="6464" width="18.88671875" bestFit="1" customWidth="1"/>
    <col min="6465" max="6465" width="18.33203125" bestFit="1" customWidth="1"/>
    <col min="6466" max="6466" width="8.33203125" bestFit="1" customWidth="1"/>
    <col min="6467" max="6467" width="10" bestFit="1" customWidth="1"/>
    <col min="6468" max="6468" width="12.6640625" bestFit="1" customWidth="1"/>
    <col min="6469" max="6469" width="9.88671875" bestFit="1" customWidth="1"/>
    <col min="6470" max="6470" width="9" bestFit="1" customWidth="1"/>
    <col min="6471" max="6471" width="13.44140625" bestFit="1" customWidth="1"/>
    <col min="6473" max="6473" width="19.88671875" bestFit="1" customWidth="1"/>
    <col min="6474" max="6474" width="15.77734375" bestFit="1" customWidth="1"/>
    <col min="6475" max="6475" width="8.77734375" bestFit="1" customWidth="1"/>
    <col min="6476" max="6476" width="19.5546875" bestFit="1" customWidth="1"/>
    <col min="6477" max="6477" width="12.6640625" bestFit="1" customWidth="1"/>
    <col min="6478" max="6478" width="12.44140625" bestFit="1" customWidth="1"/>
    <col min="6479" max="6479" width="11.77734375" bestFit="1" customWidth="1"/>
    <col min="6480" max="6480" width="14.6640625" bestFit="1" customWidth="1"/>
    <col min="6481" max="6481" width="15.33203125" bestFit="1" customWidth="1"/>
    <col min="6482" max="6482" width="11.6640625" bestFit="1" customWidth="1"/>
    <col min="6483" max="6483" width="8.5546875" bestFit="1" customWidth="1"/>
    <col min="6484" max="6484" width="12.44140625" bestFit="1" customWidth="1"/>
    <col min="6485" max="6485" width="13.109375" bestFit="1" customWidth="1"/>
    <col min="6486" max="6486" width="12" bestFit="1" customWidth="1"/>
    <col min="6487" max="6487" width="10.6640625" bestFit="1" customWidth="1"/>
    <col min="6488" max="6488" width="15.109375" bestFit="1" customWidth="1"/>
    <col min="6489" max="6489" width="16.44140625" bestFit="1" customWidth="1"/>
    <col min="6490" max="6490" width="33" bestFit="1" customWidth="1"/>
    <col min="6491" max="6491" width="11" bestFit="1" customWidth="1"/>
    <col min="6492" max="6492" width="15.5546875" bestFit="1" customWidth="1"/>
    <col min="6493" max="6493" width="23" bestFit="1" customWidth="1"/>
    <col min="6494" max="6494" width="9" bestFit="1" customWidth="1"/>
    <col min="6495" max="6495" width="15.6640625" bestFit="1" customWidth="1"/>
    <col min="6496" max="6496" width="9" bestFit="1" customWidth="1"/>
    <col min="6497" max="6497" width="12.77734375" bestFit="1" customWidth="1"/>
    <col min="6498" max="6498" width="14.109375" bestFit="1" customWidth="1"/>
    <col min="6499" max="6499" width="32.88671875" bestFit="1" customWidth="1"/>
    <col min="6500" max="6500" width="16.21875" bestFit="1" customWidth="1"/>
    <col min="6501" max="6501" width="20.33203125" bestFit="1" customWidth="1"/>
    <col min="6502" max="6502" width="19.44140625" bestFit="1" customWidth="1"/>
    <col min="6503" max="6503" width="19.109375" bestFit="1" customWidth="1"/>
    <col min="6504" max="6504" width="20.44140625" bestFit="1" customWidth="1"/>
    <col min="6505" max="6505" width="25.77734375" bestFit="1" customWidth="1"/>
    <col min="6506" max="6506" width="16.109375" bestFit="1" customWidth="1"/>
    <col min="6507" max="6507" width="21.77734375" bestFit="1" customWidth="1"/>
    <col min="6508" max="6508" width="16.6640625" bestFit="1" customWidth="1"/>
    <col min="6509" max="6509" width="20.5546875" bestFit="1" customWidth="1"/>
    <col min="6510" max="6510" width="23.77734375" bestFit="1" customWidth="1"/>
    <col min="6511" max="6511" width="12.6640625" bestFit="1" customWidth="1"/>
    <col min="6512" max="6512" width="25.21875" bestFit="1" customWidth="1"/>
    <col min="6513" max="6513" width="10.109375" bestFit="1" customWidth="1"/>
    <col min="6514" max="6514" width="11.109375" bestFit="1" customWidth="1"/>
    <col min="6515" max="6515" width="25" bestFit="1" customWidth="1"/>
    <col min="6516" max="6516" width="11.5546875" bestFit="1" customWidth="1"/>
    <col min="6517" max="6517" width="14.88671875" bestFit="1" customWidth="1"/>
    <col min="6518" max="6518" width="9.33203125" bestFit="1" customWidth="1"/>
    <col min="6519" max="6519" width="10.77734375" bestFit="1" customWidth="1"/>
    <col min="6520" max="6520" width="11.6640625" bestFit="1" customWidth="1"/>
    <col min="6521" max="6521" width="17" bestFit="1" customWidth="1"/>
    <col min="6522" max="6522" width="16.77734375" bestFit="1" customWidth="1"/>
    <col min="6523" max="6523" width="24.44140625" bestFit="1" customWidth="1"/>
    <col min="6524" max="6524" width="16.109375" bestFit="1" customWidth="1"/>
    <col min="6525" max="6525" width="10.33203125" bestFit="1" customWidth="1"/>
    <col min="6526" max="6526" width="16.5546875" bestFit="1" customWidth="1"/>
    <col min="6527" max="6527" width="21.77734375" bestFit="1" customWidth="1"/>
    <col min="6528" max="6528" width="10.5546875" bestFit="1" customWidth="1"/>
    <col min="6529" max="6529" width="8.77734375" bestFit="1" customWidth="1"/>
    <col min="6530" max="6530" width="9.33203125" bestFit="1" customWidth="1"/>
    <col min="6531" max="6531" width="10.44140625" bestFit="1" customWidth="1"/>
    <col min="6532" max="6532" width="21.5546875" bestFit="1" customWidth="1"/>
    <col min="6533" max="6533" width="17.88671875" bestFit="1" customWidth="1"/>
    <col min="6534" max="6534" width="18.77734375" bestFit="1" customWidth="1"/>
    <col min="6535" max="6535" width="31.44140625" bestFit="1" customWidth="1"/>
    <col min="6536" max="6536" width="32.77734375" bestFit="1" customWidth="1"/>
    <col min="6537" max="6537" width="17.5546875" bestFit="1" customWidth="1"/>
    <col min="6539" max="6539" width="12.21875" bestFit="1" customWidth="1"/>
    <col min="6540" max="6540" width="13.88671875" bestFit="1" customWidth="1"/>
    <col min="6541" max="6541" width="15" bestFit="1" customWidth="1"/>
    <col min="6542" max="6542" width="14.44140625" bestFit="1" customWidth="1"/>
    <col min="6543" max="6543" width="9.33203125" bestFit="1" customWidth="1"/>
    <col min="6544" max="6544" width="15.88671875" bestFit="1" customWidth="1"/>
    <col min="6545" max="6545" width="10.109375" bestFit="1" customWidth="1"/>
    <col min="6546" max="6546" width="11.44140625" bestFit="1" customWidth="1"/>
    <col min="6547" max="6547" width="12.33203125" bestFit="1" customWidth="1"/>
    <col min="6548" max="6548" width="20" bestFit="1" customWidth="1"/>
    <col min="6549" max="6549" width="16.88671875" bestFit="1" customWidth="1"/>
    <col min="6550" max="6550" width="10.21875" bestFit="1" customWidth="1"/>
    <col min="6551" max="6551" width="10" bestFit="1" customWidth="1"/>
    <col min="6552" max="6552" width="13.88671875" bestFit="1" customWidth="1"/>
    <col min="6553" max="6553" width="22.5546875" bestFit="1" customWidth="1"/>
    <col min="6554" max="6554" width="11.44140625" bestFit="1" customWidth="1"/>
    <col min="6555" max="6555" width="19.5546875" bestFit="1" customWidth="1"/>
    <col min="6556" max="6556" width="20.33203125" bestFit="1" customWidth="1"/>
    <col min="6557" max="6557" width="18.33203125" bestFit="1" customWidth="1"/>
    <col min="6558" max="6558" width="12.6640625" bestFit="1" customWidth="1"/>
    <col min="6559" max="6559" width="11.44140625" bestFit="1" customWidth="1"/>
    <col min="6560" max="6560" width="18.5546875" bestFit="1" customWidth="1"/>
    <col min="6561" max="6561" width="23.21875" bestFit="1" customWidth="1"/>
    <col min="6563" max="6563" width="37" bestFit="1" customWidth="1"/>
    <col min="6564" max="6564" width="30.21875" bestFit="1" customWidth="1"/>
    <col min="6565" max="6565" width="15.88671875" bestFit="1" customWidth="1"/>
    <col min="6566" max="6566" width="21.88671875" bestFit="1" customWidth="1"/>
    <col min="6567" max="6567" width="10.109375" bestFit="1" customWidth="1"/>
    <col min="6568" max="6568" width="11.33203125" bestFit="1" customWidth="1"/>
    <col min="6569" max="6569" width="21.44140625" bestFit="1" customWidth="1"/>
    <col min="6570" max="6570" width="27.21875" bestFit="1" customWidth="1"/>
    <col min="6571" max="6571" width="15.77734375" bestFit="1" customWidth="1"/>
    <col min="6572" max="6572" width="13.21875" bestFit="1" customWidth="1"/>
    <col min="6573" max="6573" width="15.33203125" bestFit="1" customWidth="1"/>
    <col min="6574" max="6574" width="13.109375" bestFit="1" customWidth="1"/>
    <col min="6575" max="6575" width="16.88671875" bestFit="1" customWidth="1"/>
    <col min="6576" max="6576" width="9.88671875" bestFit="1" customWidth="1"/>
    <col min="6577" max="6577" width="12.88671875" bestFit="1" customWidth="1"/>
    <col min="6578" max="6578" width="15.5546875" bestFit="1" customWidth="1"/>
    <col min="6579" max="6579" width="12.109375" bestFit="1" customWidth="1"/>
    <col min="6580" max="6580" width="23.77734375" bestFit="1" customWidth="1"/>
    <col min="6581" max="6581" width="12.44140625" bestFit="1" customWidth="1"/>
    <col min="6582" max="6582" width="10.6640625" bestFit="1" customWidth="1"/>
    <col min="6583" max="6583" width="12.88671875" bestFit="1" customWidth="1"/>
    <col min="6584" max="6584" width="17.5546875" bestFit="1" customWidth="1"/>
    <col min="6585" max="6585" width="12.33203125" bestFit="1" customWidth="1"/>
    <col min="6586" max="6586" width="18.21875" bestFit="1" customWidth="1"/>
    <col min="6587" max="6587" width="12.88671875" bestFit="1" customWidth="1"/>
    <col min="6588" max="6588" width="9.109375" bestFit="1" customWidth="1"/>
    <col min="6589" max="6589" width="12.6640625" bestFit="1" customWidth="1"/>
    <col min="6590" max="6590" width="11.88671875" bestFit="1" customWidth="1"/>
    <col min="6591" max="6591" width="16.21875" bestFit="1" customWidth="1"/>
    <col min="6592" max="6592" width="11.5546875" bestFit="1" customWidth="1"/>
    <col min="6593" max="6593" width="17.77734375" bestFit="1" customWidth="1"/>
    <col min="6594" max="6594" width="16.6640625" bestFit="1" customWidth="1"/>
    <col min="6595" max="6595" width="9.88671875" bestFit="1" customWidth="1"/>
    <col min="6596" max="6596" width="23.6640625" bestFit="1" customWidth="1"/>
    <col min="6597" max="6597" width="18.109375" bestFit="1" customWidth="1"/>
    <col min="6598" max="6598" width="8.109375" bestFit="1" customWidth="1"/>
    <col min="6599" max="6599" width="22.44140625" bestFit="1" customWidth="1"/>
    <col min="6600" max="6600" width="21.77734375" bestFit="1" customWidth="1"/>
    <col min="6601" max="6601" width="19.88671875" bestFit="1" customWidth="1"/>
    <col min="6602" max="6602" width="26.88671875" bestFit="1" customWidth="1"/>
    <col min="6603" max="6603" width="20.21875" bestFit="1" customWidth="1"/>
    <col min="6604" max="6604" width="10.77734375" bestFit="1" customWidth="1"/>
    <col min="6605" max="6605" width="11.44140625" bestFit="1" customWidth="1"/>
    <col min="6606" max="6606" width="11.5546875" bestFit="1" customWidth="1"/>
    <col min="6607" max="6607" width="13.44140625" bestFit="1" customWidth="1"/>
    <col min="6608" max="6608" width="15" bestFit="1" customWidth="1"/>
    <col min="6609" max="6609" width="25.88671875" bestFit="1" customWidth="1"/>
    <col min="6610" max="6610" width="27.21875" bestFit="1" customWidth="1"/>
    <col min="6611" max="6611" width="38.109375" bestFit="1" customWidth="1"/>
    <col min="6612" max="6612" width="20.6640625" bestFit="1" customWidth="1"/>
    <col min="6613" max="6613" width="22" bestFit="1" customWidth="1"/>
    <col min="6614" max="6614" width="15.109375" bestFit="1" customWidth="1"/>
    <col min="6615" max="6615" width="8.5546875" bestFit="1" customWidth="1"/>
    <col min="6616" max="6616" width="18.6640625" bestFit="1" customWidth="1"/>
    <col min="6617" max="6617" width="17.44140625" bestFit="1" customWidth="1"/>
    <col min="6618" max="6618" width="21.33203125" bestFit="1" customWidth="1"/>
    <col min="6619" max="6619" width="34.109375" bestFit="1" customWidth="1"/>
    <col min="6620" max="6620" width="18.88671875" bestFit="1" customWidth="1"/>
    <col min="6621" max="6621" width="15.77734375" bestFit="1" customWidth="1"/>
    <col min="6622" max="6622" width="14.44140625" bestFit="1" customWidth="1"/>
    <col min="6623" max="6623" width="15.77734375" bestFit="1" customWidth="1"/>
    <col min="6624" max="6624" width="21" bestFit="1" customWidth="1"/>
    <col min="6625" max="6625" width="12" bestFit="1" customWidth="1"/>
    <col min="6626" max="6626" width="16.33203125" bestFit="1" customWidth="1"/>
    <col min="6627" max="6627" width="9.88671875" bestFit="1" customWidth="1"/>
    <col min="6628" max="6628" width="8.44140625" bestFit="1" customWidth="1"/>
    <col min="6629" max="6629" width="20.88671875" bestFit="1" customWidth="1"/>
    <col min="6630" max="6630" width="46.21875" bestFit="1" customWidth="1"/>
    <col min="6631" max="6631" width="7" bestFit="1" customWidth="1"/>
    <col min="6632" max="6632" width="24.21875" bestFit="1" customWidth="1"/>
    <col min="6633" max="6633" width="13.88671875" bestFit="1" customWidth="1"/>
    <col min="6634" max="6634" width="21.77734375" bestFit="1" customWidth="1"/>
    <col min="6635" max="6635" width="13.109375" bestFit="1" customWidth="1"/>
    <col min="6636" max="6636" width="7.44140625" bestFit="1" customWidth="1"/>
    <col min="6637" max="6637" width="17.44140625" bestFit="1" customWidth="1"/>
    <col min="6638" max="6638" width="20.77734375" bestFit="1" customWidth="1"/>
    <col min="6639" max="6639" width="15.33203125" bestFit="1" customWidth="1"/>
    <col min="6640" max="6640" width="24" bestFit="1" customWidth="1"/>
    <col min="6641" max="6641" width="10.109375" bestFit="1" customWidth="1"/>
    <col min="6642" max="6643" width="34.77734375" bestFit="1" customWidth="1"/>
    <col min="6644" max="6644" width="22.33203125" bestFit="1" customWidth="1"/>
    <col min="6645" max="6645" width="24.6640625" bestFit="1" customWidth="1"/>
    <col min="6646" max="6647" width="12.33203125" bestFit="1" customWidth="1"/>
    <col min="6648" max="6648" width="15.109375" bestFit="1" customWidth="1"/>
    <col min="6649" max="6649" width="29.21875" bestFit="1" customWidth="1"/>
    <col min="6650" max="6650" width="20" bestFit="1" customWidth="1"/>
    <col min="6651" max="6651" width="10.21875" bestFit="1" customWidth="1"/>
    <col min="6652" max="6652" width="14" bestFit="1" customWidth="1"/>
    <col min="6653" max="6653" width="9.88671875" bestFit="1" customWidth="1"/>
    <col min="6654" max="6654" width="12.21875" bestFit="1" customWidth="1"/>
    <col min="6655" max="6655" width="23.5546875" bestFit="1" customWidth="1"/>
    <col min="6656" max="6656" width="11.88671875" bestFit="1" customWidth="1"/>
    <col min="6657" max="6657" width="15.77734375" bestFit="1" customWidth="1"/>
    <col min="6658" max="6658" width="10.109375" bestFit="1" customWidth="1"/>
    <col min="6659" max="6659" width="17.21875" bestFit="1" customWidth="1"/>
    <col min="6660" max="6660" width="17" bestFit="1" customWidth="1"/>
    <col min="6661" max="6661" width="7.33203125" bestFit="1" customWidth="1"/>
    <col min="6662" max="6662" width="12.21875" bestFit="1" customWidth="1"/>
    <col min="6663" max="6663" width="10.33203125" bestFit="1" customWidth="1"/>
    <col min="6664" max="6664" width="9.88671875" bestFit="1" customWidth="1"/>
    <col min="6665" max="6665" width="12.33203125" bestFit="1" customWidth="1"/>
    <col min="6666" max="6666" width="16.6640625" bestFit="1" customWidth="1"/>
    <col min="6667" max="6667" width="8" bestFit="1" customWidth="1"/>
    <col min="6668" max="6668" width="9.6640625" bestFit="1" customWidth="1"/>
    <col min="6669" max="6669" width="8" bestFit="1" customWidth="1"/>
    <col min="6670" max="6670" width="7.6640625" bestFit="1" customWidth="1"/>
    <col min="6671" max="6671" width="12.6640625" bestFit="1" customWidth="1"/>
    <col min="6672" max="6672" width="8.44140625" bestFit="1" customWidth="1"/>
    <col min="6673" max="6673" width="15.6640625" bestFit="1" customWidth="1"/>
    <col min="6674" max="6674" width="8" bestFit="1" customWidth="1"/>
    <col min="6675" max="6675" width="18" bestFit="1" customWidth="1"/>
    <col min="6676" max="6676" width="7.5546875" bestFit="1" customWidth="1"/>
    <col min="6677" max="6677" width="17.88671875" bestFit="1" customWidth="1"/>
    <col min="6678" max="6678" width="11.88671875" bestFit="1" customWidth="1"/>
    <col min="6679" max="6679" width="25.88671875" bestFit="1" customWidth="1"/>
    <col min="6680" max="6680" width="15.77734375" bestFit="1" customWidth="1"/>
    <col min="6681" max="6681" width="8.77734375" bestFit="1" customWidth="1"/>
    <col min="6682" max="6682" width="9.5546875" bestFit="1" customWidth="1"/>
    <col min="6683" max="6683" width="11.21875" bestFit="1" customWidth="1"/>
    <col min="6684" max="6684" width="22.44140625" bestFit="1" customWidth="1"/>
    <col min="6685" max="6685" width="15.5546875" bestFit="1" customWidth="1"/>
    <col min="6686" max="6686" width="14.5546875" bestFit="1" customWidth="1"/>
    <col min="6687" max="6687" width="12.21875" bestFit="1" customWidth="1"/>
    <col min="6688" max="6688" width="14.44140625" bestFit="1" customWidth="1"/>
    <col min="6689" max="6689" width="8.77734375" bestFit="1" customWidth="1"/>
    <col min="6690" max="6690" width="7.77734375" bestFit="1" customWidth="1"/>
    <col min="6691" max="6691" width="12.21875" bestFit="1" customWidth="1"/>
    <col min="6692" max="6692" width="16.44140625" bestFit="1" customWidth="1"/>
    <col min="6693" max="6693" width="16.21875" bestFit="1" customWidth="1"/>
    <col min="6694" max="6694" width="15.109375" bestFit="1" customWidth="1"/>
    <col min="6695" max="6695" width="19" bestFit="1" customWidth="1"/>
    <col min="6696" max="6696" width="15.88671875" bestFit="1" customWidth="1"/>
    <col min="6697" max="6697" width="18.44140625" bestFit="1" customWidth="1"/>
    <col min="6698" max="6699" width="17.33203125" bestFit="1" customWidth="1"/>
    <col min="6700" max="6700" width="17.44140625" bestFit="1" customWidth="1"/>
    <col min="6701" max="6701" width="18.33203125" bestFit="1" customWidth="1"/>
    <col min="6702" max="6702" width="16.6640625" bestFit="1" customWidth="1"/>
    <col min="6703" max="6703" width="16.33203125" bestFit="1" customWidth="1"/>
    <col min="6704" max="6704" width="15.77734375" bestFit="1" customWidth="1"/>
    <col min="6705" max="6705" width="15.44140625" bestFit="1" customWidth="1"/>
    <col min="6706" max="6706" width="18.88671875" bestFit="1" customWidth="1"/>
    <col min="6707" max="6707" width="17.88671875" bestFit="1" customWidth="1"/>
    <col min="6708" max="6708" width="19.6640625" bestFit="1" customWidth="1"/>
    <col min="6709" max="6709" width="16.33203125" bestFit="1" customWidth="1"/>
    <col min="6710" max="6710" width="14.88671875" bestFit="1" customWidth="1"/>
    <col min="6711" max="6711" width="14" bestFit="1" customWidth="1"/>
    <col min="6712" max="6712" width="8" bestFit="1" customWidth="1"/>
    <col min="6713" max="6713" width="8.109375" bestFit="1" customWidth="1"/>
    <col min="6714" max="6714" width="11.44140625" bestFit="1" customWidth="1"/>
    <col min="6715" max="6715" width="18.44140625" bestFit="1" customWidth="1"/>
    <col min="6716" max="6716" width="8.5546875" bestFit="1" customWidth="1"/>
    <col min="6717" max="6717" width="13.44140625" bestFit="1" customWidth="1"/>
    <col min="6718" max="6718" width="27.5546875" bestFit="1" customWidth="1"/>
    <col min="6719" max="6719" width="19.6640625" bestFit="1" customWidth="1"/>
    <col min="6720" max="6720" width="18.77734375" bestFit="1" customWidth="1"/>
    <col min="6721" max="6721" width="14.6640625" bestFit="1" customWidth="1"/>
    <col min="6722" max="6722" width="9.109375" bestFit="1" customWidth="1"/>
    <col min="6723" max="6723" width="11" bestFit="1" customWidth="1"/>
    <col min="6724" max="6724" width="20.88671875" bestFit="1" customWidth="1"/>
    <col min="6725" max="6725" width="10.109375" bestFit="1" customWidth="1"/>
    <col min="6726" max="6726" width="14.6640625" bestFit="1" customWidth="1"/>
    <col min="6727" max="6727" width="19.6640625" bestFit="1" customWidth="1"/>
    <col min="6728" max="6728" width="11.6640625" bestFit="1" customWidth="1"/>
    <col min="6729" max="6729" width="12.5546875" bestFit="1" customWidth="1"/>
    <col min="6730" max="6730" width="17.6640625" bestFit="1" customWidth="1"/>
    <col min="6731" max="6731" width="16.109375" bestFit="1" customWidth="1"/>
    <col min="6732" max="6732" width="10.5546875" bestFit="1" customWidth="1"/>
    <col min="6733" max="6733" width="9" bestFit="1" customWidth="1"/>
    <col min="6734" max="6734" width="13.6640625" bestFit="1" customWidth="1"/>
    <col min="6735" max="6735" width="9.5546875" bestFit="1" customWidth="1"/>
    <col min="6736" max="6736" width="24.6640625" bestFit="1" customWidth="1"/>
    <col min="6737" max="6737" width="20.77734375" bestFit="1" customWidth="1"/>
    <col min="6738" max="6738" width="14.109375" bestFit="1" customWidth="1"/>
    <col min="6739" max="6739" width="22.88671875" bestFit="1" customWidth="1"/>
    <col min="6740" max="6740" width="9.77734375" bestFit="1" customWidth="1"/>
    <col min="6741" max="6741" width="11.33203125" bestFit="1" customWidth="1"/>
    <col min="6742" max="6742" width="9.6640625" bestFit="1" customWidth="1"/>
    <col min="6743" max="6743" width="24.5546875" bestFit="1" customWidth="1"/>
    <col min="6745" max="6745" width="20.88671875" bestFit="1" customWidth="1"/>
    <col min="6746" max="6746" width="25.77734375" bestFit="1" customWidth="1"/>
    <col min="6747" max="6747" width="16.109375" bestFit="1" customWidth="1"/>
    <col min="6748" max="6748" width="15.5546875" bestFit="1" customWidth="1"/>
    <col min="6749" max="6749" width="18.6640625" bestFit="1" customWidth="1"/>
    <col min="6750" max="6750" width="10.5546875" bestFit="1" customWidth="1"/>
    <col min="6751" max="6751" width="7.109375" bestFit="1" customWidth="1"/>
    <col min="6752" max="6752" width="14.44140625" bestFit="1" customWidth="1"/>
    <col min="6753" max="6753" width="15.33203125" bestFit="1" customWidth="1"/>
    <col min="6754" max="6754" width="17.44140625" bestFit="1" customWidth="1"/>
    <col min="6755" max="6755" width="16.88671875" bestFit="1" customWidth="1"/>
    <col min="6756" max="6756" width="26.109375" bestFit="1" customWidth="1"/>
    <col min="6757" max="6757" width="16.44140625" bestFit="1" customWidth="1"/>
    <col min="6758" max="6758" width="8.44140625" bestFit="1" customWidth="1"/>
    <col min="6759" max="6759" width="5" bestFit="1" customWidth="1"/>
    <col min="6760" max="6760" width="12.77734375" bestFit="1" customWidth="1"/>
    <col min="6761" max="6761" width="21.5546875" bestFit="1" customWidth="1"/>
    <col min="6762" max="6762" width="12.6640625" bestFit="1" customWidth="1"/>
    <col min="6763" max="6763" width="34.5546875" bestFit="1" customWidth="1"/>
    <col min="6764" max="6764" width="21.77734375" bestFit="1" customWidth="1"/>
    <col min="6765" max="6765" width="14.44140625" bestFit="1" customWidth="1"/>
    <col min="6766" max="6766" width="17.77734375" bestFit="1" customWidth="1"/>
    <col min="6767" max="6767" width="7.109375" bestFit="1" customWidth="1"/>
    <col min="6768" max="6768" width="14.33203125" bestFit="1" customWidth="1"/>
    <col min="6769" max="6769" width="11.21875" bestFit="1" customWidth="1"/>
    <col min="6770" max="6770" width="5.6640625" bestFit="1" customWidth="1"/>
    <col min="6771" max="6771" width="7.77734375" bestFit="1" customWidth="1"/>
    <col min="6772" max="6772" width="12.109375" bestFit="1" customWidth="1"/>
    <col min="6773" max="6773" width="20.44140625" bestFit="1" customWidth="1"/>
    <col min="6774" max="6774" width="12.33203125" bestFit="1" customWidth="1"/>
    <col min="6775" max="6775" width="8.44140625" bestFit="1" customWidth="1"/>
    <col min="6776" max="6776" width="13.109375" bestFit="1" customWidth="1"/>
    <col min="6777" max="6777" width="12.109375" bestFit="1" customWidth="1"/>
    <col min="6778" max="6778" width="15.21875" bestFit="1" customWidth="1"/>
    <col min="6779" max="6779" width="12.5546875" bestFit="1" customWidth="1"/>
    <col min="6780" max="6780" width="21.44140625" bestFit="1" customWidth="1"/>
    <col min="6781" max="6781" width="13.77734375" bestFit="1" customWidth="1"/>
    <col min="6782" max="6782" width="19.33203125" bestFit="1" customWidth="1"/>
    <col min="6783" max="6783" width="26.88671875" bestFit="1" customWidth="1"/>
    <col min="6784" max="6784" width="4.5546875" bestFit="1" customWidth="1"/>
    <col min="6785" max="6785" width="13.21875" bestFit="1" customWidth="1"/>
    <col min="6786" max="6786" width="18.109375" bestFit="1" customWidth="1"/>
    <col min="6787" max="6787" width="13.33203125" bestFit="1" customWidth="1"/>
    <col min="6788" max="6788" width="19.5546875" bestFit="1" customWidth="1"/>
    <col min="6789" max="6789" width="12.6640625" bestFit="1" customWidth="1"/>
    <col min="6790" max="6790" width="35.88671875" bestFit="1" customWidth="1"/>
    <col min="6791" max="6791" width="15.88671875" bestFit="1" customWidth="1"/>
    <col min="6792" max="6792" width="15.44140625" bestFit="1" customWidth="1"/>
    <col min="6793" max="6793" width="17.21875" bestFit="1" customWidth="1"/>
    <col min="6794" max="6794" width="15.77734375" bestFit="1" customWidth="1"/>
    <col min="6795" max="6795" width="13.44140625" bestFit="1" customWidth="1"/>
    <col min="6796" max="6796" width="10.33203125" bestFit="1" customWidth="1"/>
    <col min="6797" max="6797" width="18.77734375" bestFit="1" customWidth="1"/>
    <col min="6798" max="6798" width="20.21875" bestFit="1" customWidth="1"/>
    <col min="6799" max="6799" width="23.33203125" bestFit="1" customWidth="1"/>
    <col min="6800" max="6800" width="16.6640625" bestFit="1" customWidth="1"/>
    <col min="6801" max="6801" width="12.6640625" bestFit="1" customWidth="1"/>
    <col min="6802" max="6802" width="11.88671875" bestFit="1" customWidth="1"/>
    <col min="6803" max="6803" width="15.44140625" bestFit="1" customWidth="1"/>
    <col min="6804" max="6804" width="10.109375" bestFit="1" customWidth="1"/>
    <col min="6805" max="6805" width="20.109375" bestFit="1" customWidth="1"/>
    <col min="6806" max="6806" width="25" bestFit="1" customWidth="1"/>
    <col min="6807" max="6807" width="10.77734375" bestFit="1" customWidth="1"/>
    <col min="6808" max="6808" width="12.21875" bestFit="1" customWidth="1"/>
    <col min="6809" max="6809" width="11.109375" bestFit="1" customWidth="1"/>
    <col min="6810" max="6811" width="12" bestFit="1" customWidth="1"/>
    <col min="6812" max="6812" width="8.21875" bestFit="1" customWidth="1"/>
    <col min="6813" max="6813" width="20.88671875" bestFit="1" customWidth="1"/>
    <col min="6814" max="6814" width="8.6640625" bestFit="1" customWidth="1"/>
    <col min="6815" max="6815" width="8.77734375" bestFit="1" customWidth="1"/>
    <col min="6816" max="6816" width="11.6640625" bestFit="1" customWidth="1"/>
    <col min="6817" max="6817" width="11.77734375" bestFit="1" customWidth="1"/>
    <col min="6818" max="6818" width="17.21875" bestFit="1" customWidth="1"/>
    <col min="6819" max="6819" width="14.21875" bestFit="1" customWidth="1"/>
    <col min="6820" max="6820" width="11.33203125" bestFit="1" customWidth="1"/>
    <col min="6821" max="6821" width="10" bestFit="1" customWidth="1"/>
    <col min="6822" max="6822" width="8.21875" bestFit="1" customWidth="1"/>
    <col min="6823" max="6823" width="10.88671875" bestFit="1" customWidth="1"/>
    <col min="6824" max="6824" width="8.21875" bestFit="1" customWidth="1"/>
    <col min="6825" max="6825" width="7.109375" bestFit="1" customWidth="1"/>
    <col min="6826" max="6826" width="7.21875" bestFit="1" customWidth="1"/>
    <col min="6827" max="6827" width="21.109375" bestFit="1" customWidth="1"/>
    <col min="6828" max="6828" width="8.6640625" bestFit="1" customWidth="1"/>
    <col min="6829" max="6829" width="6.6640625" bestFit="1" customWidth="1"/>
    <col min="6830" max="6830" width="5" bestFit="1" customWidth="1"/>
    <col min="6831" max="6831" width="5.5546875" bestFit="1" customWidth="1"/>
    <col min="6832" max="6832" width="15.21875" bestFit="1" customWidth="1"/>
    <col min="6833" max="6833" width="9" bestFit="1" customWidth="1"/>
    <col min="6834" max="6834" width="6.5546875" bestFit="1" customWidth="1"/>
    <col min="6835" max="6835" width="18.6640625" bestFit="1" customWidth="1"/>
    <col min="6836" max="6836" width="16.109375" bestFit="1" customWidth="1"/>
    <col min="6837" max="6837" width="17" bestFit="1" customWidth="1"/>
    <col min="6838" max="6838" width="12.6640625" bestFit="1" customWidth="1"/>
    <col min="6839" max="6839" width="20.6640625" bestFit="1" customWidth="1"/>
    <col min="6840" max="6840" width="41.44140625" bestFit="1" customWidth="1"/>
    <col min="6841" max="6841" width="11" bestFit="1" customWidth="1"/>
    <col min="6842" max="6842" width="15.5546875" bestFit="1" customWidth="1"/>
    <col min="6843" max="6843" width="15.44140625" bestFit="1" customWidth="1"/>
    <col min="6844" max="6844" width="6.44140625" bestFit="1" customWidth="1"/>
    <col min="6845" max="6845" width="7" bestFit="1" customWidth="1"/>
    <col min="6846" max="6846" width="9" bestFit="1" customWidth="1"/>
    <col min="6847" max="6847" width="12.6640625" bestFit="1" customWidth="1"/>
    <col min="6848" max="6848" width="21.5546875" bestFit="1" customWidth="1"/>
    <col min="6849" max="6849" width="11.44140625" bestFit="1" customWidth="1"/>
    <col min="6850" max="6850" width="7.5546875" bestFit="1" customWidth="1"/>
    <col min="6851" max="6851" width="10.21875" bestFit="1" customWidth="1"/>
    <col min="6852" max="6852" width="8.109375" bestFit="1" customWidth="1"/>
    <col min="6853" max="6853" width="10.44140625" bestFit="1" customWidth="1"/>
    <col min="6854" max="6854" width="18.6640625" bestFit="1" customWidth="1"/>
    <col min="6855" max="6855" width="12.88671875" bestFit="1" customWidth="1"/>
    <col min="6856" max="6856" width="12.21875" bestFit="1" customWidth="1"/>
    <col min="6857" max="6857" width="17.77734375" bestFit="1" customWidth="1"/>
    <col min="6858" max="6858" width="10" bestFit="1" customWidth="1"/>
    <col min="6859" max="6859" width="7" bestFit="1" customWidth="1"/>
    <col min="6860" max="6860" width="7.44140625" bestFit="1" customWidth="1"/>
    <col min="6861" max="6861" width="7.77734375" bestFit="1" customWidth="1"/>
    <col min="6862" max="6862" width="7.6640625" bestFit="1" customWidth="1"/>
    <col min="6863" max="6863" width="10.44140625" bestFit="1" customWidth="1"/>
    <col min="6864" max="6864" width="10.77734375" bestFit="1" customWidth="1"/>
    <col min="6865" max="6865" width="15.77734375" bestFit="1" customWidth="1"/>
    <col min="6866" max="6866" width="7.88671875" bestFit="1" customWidth="1"/>
    <col min="6867" max="6867" width="6.6640625" bestFit="1" customWidth="1"/>
    <col min="6868" max="6868" width="11.44140625" bestFit="1" customWidth="1"/>
    <col min="6869" max="6869" width="12.88671875" bestFit="1" customWidth="1"/>
    <col min="6870" max="6870" width="11.5546875" bestFit="1" customWidth="1"/>
    <col min="6871" max="6871" width="10.6640625" bestFit="1" customWidth="1"/>
    <col min="6872" max="6872" width="15.77734375" bestFit="1" customWidth="1"/>
    <col min="6873" max="6873" width="12" bestFit="1" customWidth="1"/>
    <col min="6874" max="6874" width="10.21875" bestFit="1" customWidth="1"/>
    <col min="6875" max="6875" width="20.6640625" bestFit="1" customWidth="1"/>
    <col min="6876" max="6876" width="22.5546875" bestFit="1" customWidth="1"/>
    <col min="6877" max="6877" width="9.88671875" bestFit="1" customWidth="1"/>
    <col min="6878" max="6878" width="10.6640625" bestFit="1" customWidth="1"/>
    <col min="6879" max="6879" width="11" bestFit="1" customWidth="1"/>
    <col min="6880" max="6880" width="8.44140625" bestFit="1" customWidth="1"/>
    <col min="6881" max="6883" width="9.77734375" bestFit="1" customWidth="1"/>
    <col min="6884" max="6884" width="4.6640625" bestFit="1" customWidth="1"/>
    <col min="6885" max="6885" width="11.88671875" bestFit="1" customWidth="1"/>
    <col min="6886" max="6886" width="7.88671875" bestFit="1" customWidth="1"/>
    <col min="6887" max="6887" width="6.44140625" bestFit="1" customWidth="1"/>
    <col min="6888" max="6888" width="11.5546875" bestFit="1" customWidth="1"/>
    <col min="6889" max="6889" width="13.109375" bestFit="1" customWidth="1"/>
    <col min="6890" max="6890" width="6.21875" bestFit="1" customWidth="1"/>
    <col min="6891" max="6891" width="20.5546875" bestFit="1" customWidth="1"/>
    <col min="6892" max="6892" width="12.44140625" bestFit="1" customWidth="1"/>
    <col min="6893" max="6893" width="11" bestFit="1" customWidth="1"/>
    <col min="6894" max="6894" width="11.88671875" bestFit="1" customWidth="1"/>
    <col min="6895" max="6895" width="10.109375" bestFit="1" customWidth="1"/>
    <col min="6896" max="6896" width="6.44140625" bestFit="1" customWidth="1"/>
    <col min="6897" max="6897" width="6.5546875" bestFit="1" customWidth="1"/>
    <col min="6898" max="6898" width="12.33203125" bestFit="1" customWidth="1"/>
    <col min="6899" max="6899" width="13.6640625" bestFit="1" customWidth="1"/>
    <col min="6900" max="6900" width="11.88671875" bestFit="1" customWidth="1"/>
    <col min="6901" max="6902" width="26.77734375" bestFit="1" customWidth="1"/>
    <col min="6903" max="6903" width="30.5546875" bestFit="1" customWidth="1"/>
    <col min="6904" max="6904" width="25.44140625" bestFit="1" customWidth="1"/>
    <col min="6905" max="6906" width="11.88671875" bestFit="1" customWidth="1"/>
    <col min="6907" max="6907" width="12.21875" bestFit="1" customWidth="1"/>
    <col min="6908" max="6908" width="17.5546875" bestFit="1" customWidth="1"/>
    <col min="6909" max="6909" width="7.88671875" bestFit="1" customWidth="1"/>
    <col min="6910" max="6910" width="17.6640625" bestFit="1" customWidth="1"/>
    <col min="6911" max="6911" width="13.88671875" bestFit="1" customWidth="1"/>
    <col min="6912" max="6912" width="11.5546875" bestFit="1" customWidth="1"/>
    <col min="6913" max="6913" width="7.77734375" bestFit="1" customWidth="1"/>
    <col min="6914" max="6914" width="10.21875" bestFit="1" customWidth="1"/>
    <col min="6915" max="6915" width="8.33203125" bestFit="1" customWidth="1"/>
    <col min="6916" max="6916" width="12.44140625" bestFit="1" customWidth="1"/>
    <col min="6917" max="6917" width="10.5546875" bestFit="1" customWidth="1"/>
    <col min="6918" max="6918" width="5.109375" bestFit="1" customWidth="1"/>
    <col min="6919" max="6919" width="11.6640625" bestFit="1" customWidth="1"/>
    <col min="6920" max="6920" width="7.109375" bestFit="1" customWidth="1"/>
    <col min="6921" max="6921" width="11.33203125" bestFit="1" customWidth="1"/>
    <col min="6922" max="6922" width="13.5546875" bestFit="1" customWidth="1"/>
    <col min="6923" max="6923" width="18" bestFit="1" customWidth="1"/>
    <col min="6924" max="6924" width="9.77734375" bestFit="1" customWidth="1"/>
    <col min="6925" max="6925" width="4.6640625" bestFit="1" customWidth="1"/>
    <col min="6926" max="6926" width="10" bestFit="1" customWidth="1"/>
    <col min="6927" max="6927" width="5.5546875" bestFit="1" customWidth="1"/>
    <col min="6928" max="6928" width="4.5546875" bestFit="1" customWidth="1"/>
    <col min="6929" max="6929" width="12.21875" bestFit="1" customWidth="1"/>
    <col min="6930" max="6930" width="16.44140625" bestFit="1" customWidth="1"/>
    <col min="6931" max="6931" width="13.33203125" bestFit="1" customWidth="1"/>
    <col min="6932" max="6932" width="15.5546875" bestFit="1" customWidth="1"/>
    <col min="6933" max="6933" width="13.6640625" bestFit="1" customWidth="1"/>
    <col min="6934" max="6934" width="19.44140625" bestFit="1" customWidth="1"/>
    <col min="6935" max="6935" width="4.44140625" bestFit="1" customWidth="1"/>
    <col min="6936" max="6936" width="11.6640625" bestFit="1" customWidth="1"/>
    <col min="6937" max="6937" width="10.21875" bestFit="1" customWidth="1"/>
    <col min="6938" max="6938" width="15" bestFit="1" customWidth="1"/>
    <col min="6939" max="6939" width="10" bestFit="1" customWidth="1"/>
    <col min="6940" max="6940" width="8.109375" bestFit="1" customWidth="1"/>
    <col min="6941" max="6941" width="8.21875" bestFit="1" customWidth="1"/>
    <col min="6942" max="6942" width="8.6640625" bestFit="1" customWidth="1"/>
    <col min="6943" max="6943" width="12.6640625" bestFit="1" customWidth="1"/>
    <col min="6944" max="6944" width="10.77734375" bestFit="1" customWidth="1"/>
    <col min="6945" max="6945" width="9.21875" bestFit="1" customWidth="1"/>
    <col min="6946" max="6946" width="16.5546875" bestFit="1" customWidth="1"/>
    <col min="6947" max="6947" width="7.33203125" bestFit="1" customWidth="1"/>
    <col min="6948" max="6948" width="5.109375" bestFit="1" customWidth="1"/>
    <col min="6949" max="6949" width="11.44140625" bestFit="1" customWidth="1"/>
    <col min="6950" max="6950" width="14.44140625" bestFit="1" customWidth="1"/>
    <col min="6951" max="6951" width="19.77734375" bestFit="1" customWidth="1"/>
    <col min="6952" max="6952" width="27" bestFit="1" customWidth="1"/>
    <col min="6953" max="6953" width="7.44140625" bestFit="1" customWidth="1"/>
    <col min="6954" max="6954" width="10" bestFit="1" customWidth="1"/>
    <col min="6955" max="6955" width="4.88671875" bestFit="1" customWidth="1"/>
    <col min="6956" max="6956" width="5.33203125" bestFit="1" customWidth="1"/>
    <col min="6957" max="6957" width="11.6640625" bestFit="1" customWidth="1"/>
    <col min="6958" max="6958" width="17.21875" bestFit="1" customWidth="1"/>
    <col min="6959" max="6959" width="5.6640625" bestFit="1" customWidth="1"/>
    <col min="6960" max="6960" width="8.77734375" bestFit="1" customWidth="1"/>
    <col min="6961" max="6961" width="25.6640625" bestFit="1" customWidth="1"/>
    <col min="6962" max="6962" width="10.21875" bestFit="1" customWidth="1"/>
    <col min="6963" max="6963" width="7.5546875" bestFit="1" customWidth="1"/>
    <col min="6964" max="6964" width="7.88671875" bestFit="1" customWidth="1"/>
    <col min="6965" max="6965" width="13.5546875" bestFit="1" customWidth="1"/>
    <col min="6966" max="6966" width="10.44140625" bestFit="1" customWidth="1"/>
    <col min="6967" max="6967" width="4.77734375" bestFit="1" customWidth="1"/>
    <col min="6968" max="6968" width="11.77734375" bestFit="1" customWidth="1"/>
    <col min="6969" max="6969" width="6.6640625" bestFit="1" customWidth="1"/>
    <col min="6970" max="6970" width="16" bestFit="1" customWidth="1"/>
    <col min="6971" max="6971" width="16.33203125" bestFit="1" customWidth="1"/>
    <col min="6972" max="6972" width="7.44140625" bestFit="1" customWidth="1"/>
    <col min="6973" max="6973" width="21" bestFit="1" customWidth="1"/>
    <col min="6974" max="6974" width="11.77734375" bestFit="1" customWidth="1"/>
    <col min="6975" max="6975" width="25.88671875" bestFit="1" customWidth="1"/>
    <col min="6976" max="6976" width="9.33203125" bestFit="1" customWidth="1"/>
    <col min="6977" max="6977" width="5.6640625" bestFit="1" customWidth="1"/>
    <col min="6978" max="6978" width="7.44140625" bestFit="1" customWidth="1"/>
    <col min="6979" max="6979" width="7" bestFit="1" customWidth="1"/>
    <col min="6980" max="6980" width="21.109375" bestFit="1" customWidth="1"/>
    <col min="6981" max="6981" width="17.77734375" bestFit="1" customWidth="1"/>
    <col min="6982" max="6982" width="11.6640625" bestFit="1" customWidth="1"/>
    <col min="6983" max="6983" width="15.5546875" bestFit="1" customWidth="1"/>
    <col min="6984" max="6984" width="17" bestFit="1" customWidth="1"/>
    <col min="6985" max="6985" width="11.44140625" bestFit="1" customWidth="1"/>
    <col min="6986" max="6986" width="9.88671875" bestFit="1" customWidth="1"/>
    <col min="6987" max="6987" width="16.33203125" bestFit="1" customWidth="1"/>
    <col min="6988" max="6988" width="14.33203125" bestFit="1" customWidth="1"/>
    <col min="6989" max="6989" width="11.5546875" bestFit="1" customWidth="1"/>
    <col min="6990" max="6990" width="16.109375" bestFit="1" customWidth="1"/>
    <col min="6991" max="6991" width="30.5546875" bestFit="1" customWidth="1"/>
    <col min="6992" max="6992" width="11" bestFit="1" customWidth="1"/>
    <col min="6993" max="6993" width="6.109375" bestFit="1" customWidth="1"/>
    <col min="6994" max="6994" width="12.21875" bestFit="1" customWidth="1"/>
    <col min="6995" max="6995" width="5.88671875" bestFit="1" customWidth="1"/>
    <col min="6996" max="6996" width="6.33203125" bestFit="1" customWidth="1"/>
    <col min="6997" max="6997" width="8.77734375" bestFit="1" customWidth="1"/>
    <col min="6998" max="6998" width="4.5546875" bestFit="1" customWidth="1"/>
    <col min="6999" max="6999" width="10.44140625" bestFit="1" customWidth="1"/>
    <col min="7000" max="7000" width="9.77734375" bestFit="1" customWidth="1"/>
    <col min="7001" max="7001" width="11.6640625" bestFit="1" customWidth="1"/>
    <col min="7002" max="7002" width="9" bestFit="1" customWidth="1"/>
    <col min="7003" max="7003" width="39.44140625" bestFit="1" customWidth="1"/>
    <col min="7004" max="7004" width="10.21875" bestFit="1" customWidth="1"/>
    <col min="7005" max="7005" width="10.33203125" bestFit="1" customWidth="1"/>
    <col min="7006" max="7006" width="15.33203125" bestFit="1" customWidth="1"/>
    <col min="7007" max="7007" width="9.5546875" bestFit="1" customWidth="1"/>
    <col min="7008" max="7008" width="10.88671875" bestFit="1" customWidth="1"/>
    <col min="7009" max="7009" width="24.6640625" bestFit="1" customWidth="1"/>
    <col min="7010" max="7010" width="14.6640625" bestFit="1" customWidth="1"/>
    <col min="7011" max="7011" width="19.77734375" bestFit="1" customWidth="1"/>
    <col min="7012" max="7012" width="16.5546875" bestFit="1" customWidth="1"/>
    <col min="7013" max="7013" width="13.6640625" bestFit="1" customWidth="1"/>
    <col min="7014" max="7014" width="16" bestFit="1" customWidth="1"/>
    <col min="7015" max="7015" width="18.5546875" bestFit="1" customWidth="1"/>
    <col min="7016" max="7016" width="13.109375" bestFit="1" customWidth="1"/>
    <col min="7017" max="7017" width="18.77734375" bestFit="1" customWidth="1"/>
    <col min="7018" max="7018" width="16.109375" bestFit="1" customWidth="1"/>
    <col min="7019" max="7019" width="15.5546875" bestFit="1" customWidth="1"/>
    <col min="7020" max="7020" width="17.21875" bestFit="1" customWidth="1"/>
    <col min="7021" max="7021" width="9" bestFit="1" customWidth="1"/>
    <col min="7022" max="7022" width="11.6640625" bestFit="1" customWidth="1"/>
    <col min="7023" max="7023" width="9" bestFit="1" customWidth="1"/>
    <col min="7024" max="7024" width="10.6640625" bestFit="1" customWidth="1"/>
    <col min="7025" max="7025" width="20.6640625" bestFit="1" customWidth="1"/>
    <col min="7026" max="7026" width="21.109375" bestFit="1" customWidth="1"/>
    <col min="7027" max="7027" width="19.44140625" bestFit="1" customWidth="1"/>
    <col min="7028" max="7028" width="26.44140625" bestFit="1" customWidth="1"/>
    <col min="7029" max="7029" width="10.6640625" bestFit="1" customWidth="1"/>
    <col min="7030" max="7030" width="9.109375" bestFit="1" customWidth="1"/>
    <col min="7031" max="7031" width="15.5546875" bestFit="1" customWidth="1"/>
    <col min="7032" max="7032" width="17.77734375" bestFit="1" customWidth="1"/>
    <col min="7033" max="7033" width="14.33203125" bestFit="1" customWidth="1"/>
    <col min="7034" max="7034" width="12.33203125" bestFit="1" customWidth="1"/>
    <col min="7035" max="7035" width="9.77734375" bestFit="1" customWidth="1"/>
    <col min="7036" max="7036" width="10.21875" bestFit="1" customWidth="1"/>
    <col min="7037" max="7037" width="19.33203125" bestFit="1" customWidth="1"/>
    <col min="7039" max="7039" width="15.21875" bestFit="1" customWidth="1"/>
    <col min="7040" max="7040" width="30.44140625" bestFit="1" customWidth="1"/>
    <col min="7041" max="7041" width="24.77734375" bestFit="1" customWidth="1"/>
    <col min="7042" max="7042" width="8.5546875" bestFit="1" customWidth="1"/>
    <col min="7043" max="7043" width="12.77734375" bestFit="1" customWidth="1"/>
    <col min="7044" max="7044" width="9.77734375" bestFit="1" customWidth="1"/>
    <col min="7045" max="7045" width="10" bestFit="1" customWidth="1"/>
    <col min="7046" max="7046" width="7.109375" bestFit="1" customWidth="1"/>
    <col min="7047" max="7047" width="11.6640625" bestFit="1" customWidth="1"/>
    <col min="7048" max="7048" width="13.77734375" bestFit="1" customWidth="1"/>
    <col min="7049" max="7049" width="14.77734375" bestFit="1" customWidth="1"/>
    <col min="7050" max="7050" width="22" bestFit="1" customWidth="1"/>
    <col min="7051" max="7051" width="11.21875" bestFit="1" customWidth="1"/>
    <col min="7052" max="7052" width="3.33203125" bestFit="1" customWidth="1"/>
    <col min="7053" max="7053" width="17.6640625" bestFit="1" customWidth="1"/>
    <col min="7054" max="7054" width="10.88671875" bestFit="1" customWidth="1"/>
    <col min="7055" max="7055" width="11.5546875" bestFit="1" customWidth="1"/>
    <col min="7056" max="7056" width="8" bestFit="1" customWidth="1"/>
    <col min="7057" max="7057" width="11.77734375" bestFit="1" customWidth="1"/>
    <col min="7058" max="7058" width="14.109375" bestFit="1" customWidth="1"/>
    <col min="7059" max="7059" width="11.6640625" bestFit="1" customWidth="1"/>
    <col min="7060" max="7060" width="12.88671875" bestFit="1" customWidth="1"/>
    <col min="7061" max="7061" width="12.21875" bestFit="1" customWidth="1"/>
    <col min="7062" max="7062" width="21.6640625" bestFit="1" customWidth="1"/>
    <col min="7063" max="7063" width="3.109375" bestFit="1" customWidth="1"/>
    <col min="7064" max="7064" width="12.5546875" bestFit="1" customWidth="1"/>
    <col min="7065" max="7065" width="14.21875" bestFit="1" customWidth="1"/>
    <col min="7066" max="7066" width="5.88671875" bestFit="1" customWidth="1"/>
    <col min="7067" max="7067" width="7.5546875" bestFit="1" customWidth="1"/>
    <col min="7068" max="7068" width="8" bestFit="1" customWidth="1"/>
    <col min="7069" max="7069" width="8.33203125" bestFit="1" customWidth="1"/>
    <col min="7071" max="7071" width="13.77734375" bestFit="1" customWidth="1"/>
    <col min="7072" max="7072" width="36.6640625" bestFit="1" customWidth="1"/>
    <col min="7073" max="7073" width="13.21875" bestFit="1" customWidth="1"/>
    <col min="7074" max="7074" width="6.88671875" bestFit="1" customWidth="1"/>
    <col min="7075" max="7075" width="7.77734375" bestFit="1" customWidth="1"/>
    <col min="7076" max="7076" width="9.5546875" bestFit="1" customWidth="1"/>
    <col min="7077" max="7077" width="8" bestFit="1" customWidth="1"/>
    <col min="7078" max="7078" width="5.88671875" bestFit="1" customWidth="1"/>
    <col min="7079" max="7079" width="16.33203125" bestFit="1" customWidth="1"/>
    <col min="7080" max="7080" width="24.77734375" bestFit="1" customWidth="1"/>
    <col min="7081" max="7081" width="17.77734375" bestFit="1" customWidth="1"/>
    <col min="7082" max="7082" width="9" bestFit="1" customWidth="1"/>
    <col min="7083" max="7083" width="13.33203125" bestFit="1" customWidth="1"/>
    <col min="7084" max="7084" width="13.5546875" bestFit="1" customWidth="1"/>
    <col min="7085" max="7085" width="6.77734375" bestFit="1" customWidth="1"/>
    <col min="7086" max="7086" width="8.6640625" bestFit="1" customWidth="1"/>
    <col min="7087" max="7087" width="10.6640625" bestFit="1" customWidth="1"/>
    <col min="7088" max="7088" width="10" bestFit="1" customWidth="1"/>
    <col min="7089" max="7089" width="10.109375" bestFit="1" customWidth="1"/>
    <col min="7090" max="7090" width="20" bestFit="1" customWidth="1"/>
    <col min="7091" max="7091" width="9.77734375" bestFit="1" customWidth="1"/>
    <col min="7092" max="7092" width="12.33203125" bestFit="1" customWidth="1"/>
    <col min="7093" max="7093" width="11.6640625" bestFit="1" customWidth="1"/>
    <col min="7094" max="7094" width="10.109375" bestFit="1" customWidth="1"/>
    <col min="7095" max="7095" width="13.6640625" bestFit="1" customWidth="1"/>
    <col min="7096" max="7096" width="14.88671875" bestFit="1" customWidth="1"/>
    <col min="7097" max="7097" width="6.77734375" bestFit="1" customWidth="1"/>
    <col min="7098" max="7098" width="10" bestFit="1" customWidth="1"/>
    <col min="7099" max="7099" width="14.33203125" bestFit="1" customWidth="1"/>
    <col min="7100" max="7100" width="12.6640625" bestFit="1" customWidth="1"/>
    <col min="7101" max="7101" width="12.21875" bestFit="1" customWidth="1"/>
    <col min="7102" max="7102" width="13.88671875" bestFit="1" customWidth="1"/>
    <col min="7103" max="7103" width="5.6640625" bestFit="1" customWidth="1"/>
    <col min="7104" max="7104" width="4.6640625" bestFit="1" customWidth="1"/>
    <col min="7105" max="7105" width="10.33203125" bestFit="1" customWidth="1"/>
    <col min="7106" max="7106" width="9.6640625" bestFit="1" customWidth="1"/>
    <col min="7107" max="7107" width="21.44140625" bestFit="1" customWidth="1"/>
    <col min="7108" max="7108" width="17.33203125" bestFit="1" customWidth="1"/>
    <col min="7109" max="7109" width="12.88671875" bestFit="1" customWidth="1"/>
    <col min="7110" max="7110" width="14.44140625" bestFit="1" customWidth="1"/>
    <col min="7111" max="7111" width="6.88671875" bestFit="1" customWidth="1"/>
    <col min="7112" max="7112" width="11.21875" bestFit="1" customWidth="1"/>
    <col min="7113" max="7113" width="15.6640625" bestFit="1" customWidth="1"/>
    <col min="7114" max="7114" width="19.109375" bestFit="1" customWidth="1"/>
    <col min="7115" max="7115" width="13.21875" bestFit="1" customWidth="1"/>
    <col min="7116" max="7116" width="10.5546875" bestFit="1" customWidth="1"/>
    <col min="7117" max="7117" width="15.6640625" bestFit="1" customWidth="1"/>
    <col min="7118" max="7118" width="9" bestFit="1" customWidth="1"/>
    <col min="7119" max="7119" width="5.21875" bestFit="1" customWidth="1"/>
    <col min="7120" max="7120" width="11.33203125" bestFit="1" customWidth="1"/>
    <col min="7121" max="7121" width="12.44140625" bestFit="1" customWidth="1"/>
    <col min="7122" max="7122" width="9.6640625" bestFit="1" customWidth="1"/>
    <col min="7123" max="7123" width="7.6640625" bestFit="1" customWidth="1"/>
    <col min="7124" max="7124" width="9.88671875" bestFit="1" customWidth="1"/>
    <col min="7125" max="7125" width="6.21875" bestFit="1" customWidth="1"/>
    <col min="7126" max="7126" width="7.109375" bestFit="1" customWidth="1"/>
    <col min="7127" max="7127" width="7.5546875" bestFit="1" customWidth="1"/>
    <col min="7128" max="7128" width="3.21875" bestFit="1" customWidth="1"/>
    <col min="7129" max="7129" width="4.77734375" bestFit="1" customWidth="1"/>
    <col min="7130" max="7130" width="11" bestFit="1" customWidth="1"/>
    <col min="7131" max="7131" width="11.33203125" bestFit="1" customWidth="1"/>
    <col min="7132" max="7132" width="17.5546875" bestFit="1" customWidth="1"/>
    <col min="7133" max="7133" width="15.21875" bestFit="1" customWidth="1"/>
    <col min="7134" max="7134" width="9" bestFit="1" customWidth="1"/>
    <col min="7135" max="7135" width="8.33203125" bestFit="1" customWidth="1"/>
    <col min="7136" max="7136" width="10.44140625" bestFit="1" customWidth="1"/>
    <col min="7137" max="7137" width="17" bestFit="1" customWidth="1"/>
    <col min="7138" max="7138" width="14.88671875" bestFit="1" customWidth="1"/>
    <col min="7139" max="7139" width="27.5546875" bestFit="1" customWidth="1"/>
    <col min="7140" max="7140" width="14.21875" bestFit="1" customWidth="1"/>
    <col min="7141" max="7141" width="13.33203125" bestFit="1" customWidth="1"/>
    <col min="7142" max="7142" width="12" bestFit="1" customWidth="1"/>
    <col min="7143" max="7143" width="6.88671875" bestFit="1" customWidth="1"/>
    <col min="7144" max="7144" width="11" bestFit="1" customWidth="1"/>
    <col min="7145" max="7145" width="10.21875" bestFit="1" customWidth="1"/>
    <col min="7146" max="7146" width="28.109375" bestFit="1" customWidth="1"/>
    <col min="7147" max="7147" width="8.21875" bestFit="1" customWidth="1"/>
    <col min="7148" max="7148" width="41" bestFit="1" customWidth="1"/>
    <col min="7149" max="7149" width="15.33203125" bestFit="1" customWidth="1"/>
    <col min="7150" max="7150" width="10.5546875" bestFit="1" customWidth="1"/>
    <col min="7151" max="7151" width="7.44140625" bestFit="1" customWidth="1"/>
    <col min="7152" max="7152" width="19.33203125" bestFit="1" customWidth="1"/>
    <col min="7153" max="7153" width="4.33203125" bestFit="1" customWidth="1"/>
    <col min="7154" max="7154" width="8.6640625" bestFit="1" customWidth="1"/>
    <col min="7155" max="7155" width="25.21875" bestFit="1" customWidth="1"/>
    <col min="7156" max="7156" width="9.5546875" bestFit="1" customWidth="1"/>
    <col min="7157" max="7157" width="16" bestFit="1" customWidth="1"/>
    <col min="7158" max="7158" width="15.5546875" bestFit="1" customWidth="1"/>
    <col min="7159" max="7159" width="9.44140625" bestFit="1" customWidth="1"/>
    <col min="7160" max="7160" width="8.21875" bestFit="1" customWidth="1"/>
    <col min="7161" max="7161" width="10.21875" bestFit="1" customWidth="1"/>
    <col min="7162" max="7162" width="7.88671875" bestFit="1" customWidth="1"/>
    <col min="7163" max="7163" width="22.88671875" bestFit="1" customWidth="1"/>
    <col min="7164" max="7164" width="12" bestFit="1" customWidth="1"/>
    <col min="7165" max="7165" width="11.6640625" bestFit="1" customWidth="1"/>
    <col min="7166" max="7166" width="7.21875" bestFit="1" customWidth="1"/>
    <col min="7167" max="7167" width="15.44140625" bestFit="1" customWidth="1"/>
    <col min="7168" max="7168" width="7.21875" bestFit="1" customWidth="1"/>
    <col min="7170" max="7170" width="10" bestFit="1" customWidth="1"/>
    <col min="7171" max="7171" width="6" bestFit="1" customWidth="1"/>
    <col min="7172" max="7172" width="25.88671875" bestFit="1" customWidth="1"/>
    <col min="7173" max="7173" width="17.33203125" bestFit="1" customWidth="1"/>
    <col min="7174" max="7174" width="9.6640625" bestFit="1" customWidth="1"/>
    <col min="7175" max="7175" width="10.6640625" bestFit="1" customWidth="1"/>
    <col min="7176" max="7176" width="8.5546875" bestFit="1" customWidth="1"/>
    <col min="7177" max="7177" width="13.33203125" bestFit="1" customWidth="1"/>
    <col min="7178" max="7178" width="14.6640625" bestFit="1" customWidth="1"/>
    <col min="7179" max="7179" width="14.33203125" bestFit="1" customWidth="1"/>
    <col min="7180" max="7180" width="17.5546875" bestFit="1" customWidth="1"/>
    <col min="7181" max="7181" width="14.44140625" bestFit="1" customWidth="1"/>
    <col min="7182" max="7182" width="30.21875" bestFit="1" customWidth="1"/>
    <col min="7183" max="7183" width="24.6640625" bestFit="1" customWidth="1"/>
    <col min="7184" max="7184" width="15.5546875" bestFit="1" customWidth="1"/>
    <col min="7185" max="7185" width="15.6640625" bestFit="1" customWidth="1"/>
    <col min="7186" max="7186" width="17.88671875" bestFit="1" customWidth="1"/>
    <col min="7187" max="7187" width="16.109375" bestFit="1" customWidth="1"/>
    <col min="7188" max="7188" width="8.77734375" bestFit="1" customWidth="1"/>
    <col min="7189" max="7189" width="18" bestFit="1" customWidth="1"/>
    <col min="7190" max="7190" width="19.44140625" bestFit="1" customWidth="1"/>
    <col min="7191" max="7192" width="13.109375" bestFit="1" customWidth="1"/>
    <col min="7193" max="7193" width="28" bestFit="1" customWidth="1"/>
    <col min="7194" max="7194" width="29.5546875" bestFit="1" customWidth="1"/>
    <col min="7195" max="7195" width="17.88671875" bestFit="1" customWidth="1"/>
    <col min="7196" max="7196" width="20.21875" bestFit="1" customWidth="1"/>
    <col min="7197" max="7197" width="18.6640625" bestFit="1" customWidth="1"/>
    <col min="7198" max="7198" width="22.77734375" bestFit="1" customWidth="1"/>
    <col min="7199" max="7199" width="14.33203125" bestFit="1" customWidth="1"/>
    <col min="7200" max="7200" width="26.44140625" bestFit="1" customWidth="1"/>
    <col min="7201" max="7201" width="14.33203125" bestFit="1" customWidth="1"/>
    <col min="7202" max="7202" width="14.88671875" bestFit="1" customWidth="1"/>
    <col min="7203" max="7203" width="23.77734375" bestFit="1" customWidth="1"/>
    <col min="7204" max="7204" width="9" bestFit="1" customWidth="1"/>
    <col min="7205" max="7205" width="11" bestFit="1" customWidth="1"/>
    <col min="7206" max="7206" width="15.77734375" bestFit="1" customWidth="1"/>
    <col min="7207" max="7207" width="15.109375" bestFit="1" customWidth="1"/>
    <col min="7208" max="7208" width="21.33203125" bestFit="1" customWidth="1"/>
    <col min="7209" max="7209" width="20.44140625" bestFit="1" customWidth="1"/>
    <col min="7210" max="7210" width="6.77734375" bestFit="1" customWidth="1"/>
    <col min="7211" max="7211" width="8.44140625" bestFit="1" customWidth="1"/>
    <col min="7212" max="7212" width="18.109375" bestFit="1" customWidth="1"/>
    <col min="7213" max="7213" width="16.21875" bestFit="1" customWidth="1"/>
    <col min="7214" max="7214" width="16" bestFit="1" customWidth="1"/>
    <col min="7215" max="7215" width="13.88671875" bestFit="1" customWidth="1"/>
    <col min="7216" max="7216" width="23.33203125" bestFit="1" customWidth="1"/>
    <col min="7217" max="7217" width="32.77734375" bestFit="1" customWidth="1"/>
    <col min="7218" max="7218" width="23.88671875" bestFit="1" customWidth="1"/>
    <col min="7219" max="7219" width="16.77734375" bestFit="1" customWidth="1"/>
    <col min="7220" max="7220" width="15.6640625" bestFit="1" customWidth="1"/>
    <col min="7221" max="7221" width="14.5546875" bestFit="1" customWidth="1"/>
    <col min="7222" max="7222" width="24.109375" bestFit="1" customWidth="1"/>
    <col min="7223" max="7223" width="24.44140625" bestFit="1" customWidth="1"/>
    <col min="7224" max="7224" width="32.33203125" bestFit="1" customWidth="1"/>
    <col min="7225" max="7225" width="18.88671875" bestFit="1" customWidth="1"/>
    <col min="7226" max="7226" width="24.109375" bestFit="1" customWidth="1"/>
    <col min="7227" max="7227" width="19.109375" bestFit="1" customWidth="1"/>
    <col min="7228" max="7228" width="20.33203125" bestFit="1" customWidth="1"/>
    <col min="7229" max="7229" width="12.6640625" bestFit="1" customWidth="1"/>
    <col min="7230" max="7230" width="20.6640625" bestFit="1" customWidth="1"/>
    <col min="7231" max="7231" width="18.33203125" bestFit="1" customWidth="1"/>
    <col min="7232" max="7233" width="18.77734375" bestFit="1" customWidth="1"/>
    <col min="7234" max="7234" width="23.44140625" bestFit="1" customWidth="1"/>
    <col min="7235" max="7235" width="16.77734375" bestFit="1" customWidth="1"/>
    <col min="7236" max="7236" width="20.77734375" bestFit="1" customWidth="1"/>
    <col min="7237" max="7237" width="21.5546875" bestFit="1" customWidth="1"/>
    <col min="7238" max="7238" width="16.21875" bestFit="1" customWidth="1"/>
    <col min="7239" max="7239" width="24.33203125" bestFit="1" customWidth="1"/>
    <col min="7240" max="7240" width="17.77734375" bestFit="1" customWidth="1"/>
    <col min="7241" max="7241" width="22.5546875" bestFit="1" customWidth="1"/>
    <col min="7242" max="7242" width="24.33203125" bestFit="1" customWidth="1"/>
    <col min="7243" max="7243" width="16.21875" bestFit="1" customWidth="1"/>
    <col min="7244" max="7244" width="21.6640625" bestFit="1" customWidth="1"/>
    <col min="7245" max="7245" width="6.88671875" bestFit="1" customWidth="1"/>
    <col min="7246" max="7246" width="8.77734375" bestFit="1" customWidth="1"/>
    <col min="7247" max="7247" width="19.5546875" bestFit="1" customWidth="1"/>
    <col min="7248" max="7248" width="18.109375" bestFit="1" customWidth="1"/>
    <col min="7249" max="7249" width="20.21875" bestFit="1" customWidth="1"/>
    <col min="7250" max="7250" width="13.33203125" bestFit="1" customWidth="1"/>
    <col min="7251" max="7251" width="11.88671875" bestFit="1" customWidth="1"/>
    <col min="7252" max="7252" width="10.109375" bestFit="1" customWidth="1"/>
    <col min="7253" max="7253" width="9.33203125" bestFit="1" customWidth="1"/>
    <col min="7254" max="7254" width="16.44140625" bestFit="1" customWidth="1"/>
    <col min="7255" max="7255" width="22.21875" bestFit="1" customWidth="1"/>
    <col min="7256" max="7256" width="17.44140625" bestFit="1" customWidth="1"/>
    <col min="7257" max="7257" width="19.33203125" bestFit="1" customWidth="1"/>
    <col min="7258" max="7258" width="13.33203125" bestFit="1" customWidth="1"/>
    <col min="7259" max="7259" width="11.5546875" bestFit="1" customWidth="1"/>
    <col min="7260" max="7260" width="11" bestFit="1" customWidth="1"/>
    <col min="7261" max="7261" width="14.109375" bestFit="1" customWidth="1"/>
    <col min="7262" max="7262" width="14" bestFit="1" customWidth="1"/>
    <col min="7263" max="7263" width="11.88671875" bestFit="1" customWidth="1"/>
    <col min="7264" max="7264" width="11.33203125" bestFit="1" customWidth="1"/>
    <col min="7265" max="7265" width="11.5546875" bestFit="1" customWidth="1"/>
    <col min="7266" max="7266" width="18.88671875" bestFit="1" customWidth="1"/>
    <col min="7267" max="7267" width="8.5546875" bestFit="1" customWidth="1"/>
    <col min="7268" max="7268" width="22.6640625" bestFit="1" customWidth="1"/>
    <col min="7269" max="7269" width="12.88671875" bestFit="1" customWidth="1"/>
    <col min="7270" max="7270" width="6.33203125" bestFit="1" customWidth="1"/>
    <col min="7271" max="7271" width="18" bestFit="1" customWidth="1"/>
    <col min="7272" max="7272" width="13.44140625" bestFit="1" customWidth="1"/>
    <col min="7273" max="7273" width="16.6640625" bestFit="1" customWidth="1"/>
    <col min="7274" max="7274" width="20.88671875" bestFit="1" customWidth="1"/>
    <col min="7275" max="7275" width="23.21875" bestFit="1" customWidth="1"/>
    <col min="7276" max="7276" width="21.6640625" bestFit="1" customWidth="1"/>
    <col min="7277" max="7277" width="9.33203125" bestFit="1" customWidth="1"/>
    <col min="7278" max="7278" width="14.88671875" bestFit="1" customWidth="1"/>
    <col min="7279" max="7279" width="17.77734375" bestFit="1" customWidth="1"/>
    <col min="7280" max="7280" width="11" bestFit="1" customWidth="1"/>
    <col min="7281" max="7281" width="11.109375" bestFit="1" customWidth="1"/>
    <col min="7282" max="7282" width="16.6640625" bestFit="1" customWidth="1"/>
    <col min="7283" max="7283" width="7.5546875" bestFit="1" customWidth="1"/>
    <col min="7284" max="7284" width="4.88671875" bestFit="1" customWidth="1"/>
    <col min="7285" max="7285" width="12.21875" bestFit="1" customWidth="1"/>
    <col min="7286" max="7286" width="11.88671875" bestFit="1" customWidth="1"/>
    <col min="7287" max="7287" width="8" bestFit="1" customWidth="1"/>
    <col min="7288" max="7288" width="9.21875" bestFit="1" customWidth="1"/>
    <col min="7289" max="7289" width="9.6640625" bestFit="1" customWidth="1"/>
    <col min="7290" max="7290" width="24.33203125" bestFit="1" customWidth="1"/>
    <col min="7291" max="7291" width="9.33203125" bestFit="1" customWidth="1"/>
    <col min="7292" max="7292" width="10.88671875" bestFit="1" customWidth="1"/>
    <col min="7293" max="7293" width="29.21875" bestFit="1" customWidth="1"/>
    <col min="7294" max="7294" width="9.21875" bestFit="1" customWidth="1"/>
    <col min="7295" max="7295" width="9.5546875" bestFit="1" customWidth="1"/>
    <col min="7296" max="7296" width="10.33203125" bestFit="1" customWidth="1"/>
    <col min="7297" max="7297" width="10.44140625" bestFit="1" customWidth="1"/>
    <col min="7298" max="7298" width="13.77734375" bestFit="1" customWidth="1"/>
    <col min="7299" max="7299" width="8.44140625" bestFit="1" customWidth="1"/>
    <col min="7300" max="7300" width="5.88671875" bestFit="1" customWidth="1"/>
    <col min="7301" max="7301" width="7.5546875" bestFit="1" customWidth="1"/>
    <col min="7302" max="7302" width="7.109375" bestFit="1" customWidth="1"/>
    <col min="7303" max="7303" width="11" bestFit="1" customWidth="1"/>
    <col min="7304" max="7304" width="6.6640625" bestFit="1" customWidth="1"/>
    <col min="7305" max="7305" width="9.88671875" bestFit="1" customWidth="1"/>
    <col min="7306" max="7306" width="10.6640625" bestFit="1" customWidth="1"/>
    <col min="7307" max="7307" width="26.21875" bestFit="1" customWidth="1"/>
    <col min="7308" max="7308" width="7.77734375" bestFit="1" customWidth="1"/>
    <col min="7309" max="7309" width="10.44140625" bestFit="1" customWidth="1"/>
    <col min="7310" max="7310" width="5.33203125" bestFit="1" customWidth="1"/>
    <col min="7311" max="7311" width="9.88671875" bestFit="1" customWidth="1"/>
    <col min="7312" max="7312" width="8.5546875" bestFit="1" customWidth="1"/>
    <col min="7313" max="7313" width="11.109375" bestFit="1" customWidth="1"/>
    <col min="7314" max="7314" width="10.88671875" bestFit="1" customWidth="1"/>
    <col min="7315" max="7315" width="9.88671875" bestFit="1" customWidth="1"/>
    <col min="7316" max="7316" width="15.88671875" bestFit="1" customWidth="1"/>
    <col min="7317" max="7317" width="13.6640625" bestFit="1" customWidth="1"/>
    <col min="7318" max="7318" width="14.33203125" bestFit="1" customWidth="1"/>
    <col min="7319" max="7319" width="12.6640625" bestFit="1" customWidth="1"/>
    <col min="7320" max="7320" width="11.6640625" bestFit="1" customWidth="1"/>
    <col min="7321" max="7321" width="12.33203125" bestFit="1" customWidth="1"/>
    <col min="7322" max="7322" width="11.6640625" bestFit="1" customWidth="1"/>
    <col min="7323" max="7323" width="6" bestFit="1" customWidth="1"/>
    <col min="7324" max="7324" width="7.88671875" bestFit="1" customWidth="1"/>
    <col min="7325" max="7325" width="9.5546875" bestFit="1" customWidth="1"/>
    <col min="7326" max="7326" width="14.33203125" bestFit="1" customWidth="1"/>
    <col min="7327" max="7327" width="9.77734375" bestFit="1" customWidth="1"/>
    <col min="7328" max="7328" width="17.6640625" bestFit="1" customWidth="1"/>
    <col min="7329" max="7329" width="11" bestFit="1" customWidth="1"/>
    <col min="7330" max="7330" width="10.77734375" bestFit="1" customWidth="1"/>
    <col min="7331" max="7331" width="11.109375" bestFit="1" customWidth="1"/>
    <col min="7332" max="7332" width="10.44140625" bestFit="1" customWidth="1"/>
    <col min="7333" max="7333" width="13.109375" bestFit="1" customWidth="1"/>
    <col min="7334" max="7334" width="15.21875" bestFit="1" customWidth="1"/>
    <col min="7335" max="7335" width="13.21875" bestFit="1" customWidth="1"/>
    <col min="7336" max="7336" width="7.6640625" bestFit="1" customWidth="1"/>
    <col min="7337" max="7337" width="4.77734375" bestFit="1" customWidth="1"/>
    <col min="7338" max="7338" width="10" bestFit="1" customWidth="1"/>
    <col min="7339" max="7339" width="6.77734375" bestFit="1" customWidth="1"/>
    <col min="7340" max="7340" width="13.6640625" bestFit="1" customWidth="1"/>
    <col min="7341" max="7341" width="13.109375" bestFit="1" customWidth="1"/>
    <col min="7342" max="7342" width="38.33203125" bestFit="1" customWidth="1"/>
    <col min="7343" max="7343" width="7.44140625" bestFit="1" customWidth="1"/>
    <col min="7344" max="7344" width="11.6640625" bestFit="1" customWidth="1"/>
    <col min="7345" max="7345" width="11.5546875" bestFit="1" customWidth="1"/>
    <col min="7346" max="7346" width="13.109375" bestFit="1" customWidth="1"/>
    <col min="7347" max="7347" width="14.21875" bestFit="1" customWidth="1"/>
    <col min="7348" max="7348" width="18.6640625" bestFit="1" customWidth="1"/>
    <col min="7349" max="7349" width="11.109375" bestFit="1" customWidth="1"/>
    <col min="7350" max="7350" width="12.6640625" bestFit="1" customWidth="1"/>
    <col min="7351" max="7351" width="11.21875" bestFit="1" customWidth="1"/>
    <col min="7352" max="7352" width="12.109375" bestFit="1" customWidth="1"/>
    <col min="7353" max="7353" width="17" bestFit="1" customWidth="1"/>
    <col min="7354" max="7354" width="11" bestFit="1" customWidth="1"/>
    <col min="7355" max="7355" width="18.77734375" bestFit="1" customWidth="1"/>
    <col min="7356" max="7356" width="13.109375" bestFit="1" customWidth="1"/>
    <col min="7357" max="7357" width="16.33203125" bestFit="1" customWidth="1"/>
    <col min="7358" max="7358" width="13.44140625" bestFit="1" customWidth="1"/>
    <col min="7359" max="7359" width="22.44140625" bestFit="1" customWidth="1"/>
    <col min="7360" max="7360" width="12.5546875" bestFit="1" customWidth="1"/>
    <col min="7361" max="7361" width="10.109375" bestFit="1" customWidth="1"/>
    <col min="7362" max="7362" width="17.44140625" bestFit="1" customWidth="1"/>
    <col min="7363" max="7363" width="16.21875" bestFit="1" customWidth="1"/>
    <col min="7364" max="7364" width="10" bestFit="1" customWidth="1"/>
    <col min="7365" max="7365" width="15.21875" bestFit="1" customWidth="1"/>
    <col min="7366" max="7366" width="7.21875" bestFit="1" customWidth="1"/>
    <col min="7367" max="7367" width="6.21875" bestFit="1" customWidth="1"/>
    <col min="7368" max="7368" width="22" bestFit="1" customWidth="1"/>
    <col min="7369" max="7369" width="16.88671875" bestFit="1" customWidth="1"/>
    <col min="7370" max="7370" width="18.109375" bestFit="1" customWidth="1"/>
    <col min="7371" max="7371" width="23" bestFit="1" customWidth="1"/>
    <col min="7372" max="7372" width="15.88671875" bestFit="1" customWidth="1"/>
    <col min="7373" max="7373" width="19" bestFit="1" customWidth="1"/>
    <col min="7374" max="7374" width="6" bestFit="1" customWidth="1"/>
    <col min="7375" max="7375" width="3.88671875" bestFit="1" customWidth="1"/>
    <col min="7376" max="7376" width="23.109375" bestFit="1" customWidth="1"/>
    <col min="7377" max="7377" width="19.44140625" bestFit="1" customWidth="1"/>
    <col min="7378" max="7378" width="15.5546875" bestFit="1" customWidth="1"/>
    <col min="7379" max="7379" width="15.77734375" bestFit="1" customWidth="1"/>
    <col min="7380" max="7380" width="13.33203125" bestFit="1" customWidth="1"/>
    <col min="7381" max="7381" width="8.33203125" bestFit="1" customWidth="1"/>
    <col min="7382" max="7382" width="21.88671875" bestFit="1" customWidth="1"/>
    <col min="7383" max="7383" width="11.33203125" bestFit="1" customWidth="1"/>
    <col min="7384" max="7384" width="5.21875" bestFit="1" customWidth="1"/>
    <col min="7385" max="7385" width="7.6640625" bestFit="1" customWidth="1"/>
    <col min="7386" max="7386" width="10.77734375" bestFit="1" customWidth="1"/>
    <col min="7387" max="7387" width="9.21875" bestFit="1" customWidth="1"/>
    <col min="7388" max="7388" width="4.44140625" bestFit="1" customWidth="1"/>
    <col min="7389" max="7389" width="8.5546875" bestFit="1" customWidth="1"/>
    <col min="7390" max="7390" width="26.5546875" bestFit="1" customWidth="1"/>
    <col min="7392" max="7392" width="18.109375" bestFit="1" customWidth="1"/>
    <col min="7393" max="7393" width="25.88671875" bestFit="1" customWidth="1"/>
    <col min="7394" max="7394" width="13.5546875" bestFit="1" customWidth="1"/>
    <col min="7395" max="7395" width="24" bestFit="1" customWidth="1"/>
    <col min="7396" max="7396" width="28.77734375" bestFit="1" customWidth="1"/>
    <col min="7397" max="7397" width="17.33203125" bestFit="1" customWidth="1"/>
    <col min="7398" max="7398" width="15.33203125" bestFit="1" customWidth="1"/>
    <col min="7399" max="7399" width="11.109375" bestFit="1" customWidth="1"/>
    <col min="7400" max="7400" width="10.6640625" bestFit="1" customWidth="1"/>
    <col min="7401" max="7401" width="18.88671875" bestFit="1" customWidth="1"/>
    <col min="7402" max="7402" width="12.88671875" bestFit="1" customWidth="1"/>
    <col min="7403" max="7403" width="10.44140625" bestFit="1" customWidth="1"/>
    <col min="7404" max="7404" width="11.88671875" bestFit="1" customWidth="1"/>
    <col min="7405" max="7405" width="20.5546875" bestFit="1" customWidth="1"/>
    <col min="7406" max="7406" width="13.44140625" bestFit="1" customWidth="1"/>
    <col min="7407" max="7407" width="10.6640625" bestFit="1" customWidth="1"/>
    <col min="7408" max="7408" width="23.77734375" bestFit="1" customWidth="1"/>
    <col min="7409" max="7409" width="12.5546875" bestFit="1" customWidth="1"/>
    <col min="7410" max="7410" width="10.5546875" bestFit="1" customWidth="1"/>
    <col min="7411" max="7411" width="16.5546875" bestFit="1" customWidth="1"/>
    <col min="7412" max="7412" width="10.33203125" bestFit="1" customWidth="1"/>
    <col min="7413" max="7413" width="16.33203125" bestFit="1" customWidth="1"/>
    <col min="7414" max="7414" width="5.6640625" bestFit="1" customWidth="1"/>
    <col min="7415" max="7415" width="13.21875" bestFit="1" customWidth="1"/>
    <col min="7416" max="7416" width="13.6640625" bestFit="1" customWidth="1"/>
    <col min="7417" max="7417" width="13.21875" bestFit="1" customWidth="1"/>
    <col min="7418" max="7418" width="23.5546875" bestFit="1" customWidth="1"/>
    <col min="7419" max="7419" width="8" bestFit="1" customWidth="1"/>
    <col min="7420" max="7420" width="24" bestFit="1" customWidth="1"/>
    <col min="7421" max="7421" width="9.88671875" bestFit="1" customWidth="1"/>
    <col min="7422" max="7422" width="5" bestFit="1" customWidth="1"/>
    <col min="7423" max="7423" width="14" bestFit="1" customWidth="1"/>
    <col min="7424" max="7424" width="9.77734375" bestFit="1" customWidth="1"/>
    <col min="7425" max="7425" width="21.77734375" bestFit="1" customWidth="1"/>
    <col min="7426" max="7426" width="6.6640625" bestFit="1" customWidth="1"/>
    <col min="7427" max="7427" width="11.21875" bestFit="1" customWidth="1"/>
    <col min="7428" max="7428" width="11" bestFit="1" customWidth="1"/>
    <col min="7429" max="7429" width="21.44140625" bestFit="1" customWidth="1"/>
    <col min="7430" max="7430" width="9.77734375" bestFit="1" customWidth="1"/>
    <col min="7431" max="7431" width="9.33203125" bestFit="1" customWidth="1"/>
    <col min="7432" max="7432" width="10.6640625" bestFit="1" customWidth="1"/>
    <col min="7433" max="7433" width="5.6640625" bestFit="1" customWidth="1"/>
    <col min="7434" max="7435" width="8.33203125" bestFit="1" customWidth="1"/>
    <col min="7436" max="7436" width="18" bestFit="1" customWidth="1"/>
    <col min="7437" max="7437" width="10.5546875" bestFit="1" customWidth="1"/>
  </cols>
  <sheetData>
    <row r="2" spans="1:2" x14ac:dyDescent="0.3">
      <c r="A2" s="2" t="s">
        <v>21793</v>
      </c>
      <c r="B2" t="s">
        <v>21797</v>
      </c>
    </row>
    <row r="3" spans="1:2" x14ac:dyDescent="0.3">
      <c r="A3" s="3">
        <v>1980</v>
      </c>
      <c r="B3" s="5">
        <v>538375067</v>
      </c>
    </row>
    <row r="4" spans="1:2" x14ac:dyDescent="0.3">
      <c r="A4" s="3">
        <v>1981</v>
      </c>
      <c r="B4" s="5">
        <v>389925971</v>
      </c>
    </row>
    <row r="5" spans="1:2" x14ac:dyDescent="0.3">
      <c r="A5" s="3">
        <v>1982</v>
      </c>
      <c r="B5" s="5">
        <v>792910554</v>
      </c>
    </row>
    <row r="6" spans="1:2" x14ac:dyDescent="0.3">
      <c r="A6" s="3">
        <v>1983</v>
      </c>
      <c r="B6" s="5">
        <v>475106177</v>
      </c>
    </row>
    <row r="7" spans="1:2" x14ac:dyDescent="0.3">
      <c r="A7" s="3">
        <v>1984</v>
      </c>
      <c r="B7" s="5">
        <v>333107271</v>
      </c>
    </row>
    <row r="8" spans="1:2" x14ac:dyDescent="0.3">
      <c r="A8" s="7" t="s">
        <v>1993</v>
      </c>
      <c r="B8" s="5">
        <v>333107271</v>
      </c>
    </row>
    <row r="9" spans="1:2" x14ac:dyDescent="0.3">
      <c r="A9" s="3">
        <v>1985</v>
      </c>
      <c r="B9" s="5">
        <v>381906762</v>
      </c>
    </row>
    <row r="10" spans="1:2" x14ac:dyDescent="0.3">
      <c r="A10" s="7" t="s">
        <v>2533</v>
      </c>
      <c r="B10" s="5">
        <v>381906762</v>
      </c>
    </row>
    <row r="11" spans="1:2" x14ac:dyDescent="0.3">
      <c r="A11" s="3">
        <v>1986</v>
      </c>
      <c r="B11" s="5">
        <v>357288178</v>
      </c>
    </row>
    <row r="12" spans="1:2" x14ac:dyDescent="0.3">
      <c r="A12" s="7" t="s">
        <v>3195</v>
      </c>
      <c r="B12" s="5">
        <v>357288178</v>
      </c>
    </row>
    <row r="13" spans="1:2" x14ac:dyDescent="0.3">
      <c r="A13" s="3">
        <v>1987</v>
      </c>
      <c r="B13" s="5">
        <v>320145693</v>
      </c>
    </row>
    <row r="14" spans="1:2" x14ac:dyDescent="0.3">
      <c r="A14" s="7" t="s">
        <v>3857</v>
      </c>
      <c r="B14" s="5">
        <v>320145693</v>
      </c>
    </row>
    <row r="15" spans="1:2" x14ac:dyDescent="0.3">
      <c r="A15" s="3">
        <v>1988</v>
      </c>
      <c r="B15" s="5">
        <v>354825435</v>
      </c>
    </row>
    <row r="16" spans="1:2" x14ac:dyDescent="0.3">
      <c r="A16" s="7" t="s">
        <v>4422</v>
      </c>
      <c r="B16" s="5">
        <v>354825435</v>
      </c>
    </row>
    <row r="17" spans="1:2" x14ac:dyDescent="0.3">
      <c r="A17" s="3">
        <v>1989</v>
      </c>
      <c r="B17" s="5">
        <v>474171806</v>
      </c>
    </row>
    <row r="18" spans="1:2" x14ac:dyDescent="0.3">
      <c r="A18" s="7" t="s">
        <v>5017</v>
      </c>
      <c r="B18" s="5">
        <v>474171806</v>
      </c>
    </row>
    <row r="19" spans="1:2" x14ac:dyDescent="0.3">
      <c r="A19" s="3">
        <v>1990</v>
      </c>
      <c r="B19" s="5">
        <v>505703557</v>
      </c>
    </row>
    <row r="20" spans="1:2" x14ac:dyDescent="0.3">
      <c r="A20" s="7" t="s">
        <v>5607</v>
      </c>
      <c r="B20" s="5">
        <v>505703557</v>
      </c>
    </row>
    <row r="21" spans="1:2" x14ac:dyDescent="0.3">
      <c r="A21" s="3">
        <v>1991</v>
      </c>
      <c r="B21" s="5">
        <v>520881154</v>
      </c>
    </row>
    <row r="22" spans="1:2" x14ac:dyDescent="0.3">
      <c r="A22" s="7" t="s">
        <v>6146</v>
      </c>
      <c r="B22" s="5">
        <v>520881154</v>
      </c>
    </row>
    <row r="23" spans="1:2" x14ac:dyDescent="0.3">
      <c r="A23" s="3">
        <v>1992</v>
      </c>
      <c r="B23" s="5">
        <v>504050219</v>
      </c>
    </row>
    <row r="24" spans="1:2" x14ac:dyDescent="0.3">
      <c r="A24" s="7" t="s">
        <v>6745</v>
      </c>
      <c r="B24" s="5">
        <v>504050219</v>
      </c>
    </row>
    <row r="25" spans="1:2" x14ac:dyDescent="0.3">
      <c r="A25" s="3">
        <v>1993</v>
      </c>
      <c r="B25" s="5">
        <v>1033928303</v>
      </c>
    </row>
    <row r="26" spans="1:2" x14ac:dyDescent="0.3">
      <c r="A26" s="7" t="s">
        <v>7285</v>
      </c>
      <c r="B26" s="5">
        <v>1033928303</v>
      </c>
    </row>
    <row r="27" spans="1:2" x14ac:dyDescent="0.3">
      <c r="A27" s="3">
        <v>1994</v>
      </c>
      <c r="B27" s="5">
        <v>1083720877</v>
      </c>
    </row>
    <row r="28" spans="1:2" x14ac:dyDescent="0.3">
      <c r="A28" s="7" t="s">
        <v>7824</v>
      </c>
      <c r="B28" s="5">
        <v>1083720877</v>
      </c>
    </row>
    <row r="29" spans="1:2" x14ac:dyDescent="0.3">
      <c r="A29" s="3">
        <v>1995</v>
      </c>
      <c r="B29" s="5">
        <v>394436586</v>
      </c>
    </row>
    <row r="30" spans="1:2" x14ac:dyDescent="0.3">
      <c r="A30" s="7" t="s">
        <v>8394</v>
      </c>
      <c r="B30" s="5">
        <v>394436586</v>
      </c>
    </row>
    <row r="31" spans="1:2" x14ac:dyDescent="0.3">
      <c r="A31" s="3">
        <v>1996</v>
      </c>
      <c r="B31" s="5">
        <v>817400891</v>
      </c>
    </row>
    <row r="32" spans="1:2" x14ac:dyDescent="0.3">
      <c r="A32" s="7" t="s">
        <v>1753</v>
      </c>
      <c r="B32" s="5">
        <v>817400891</v>
      </c>
    </row>
    <row r="33" spans="1:2" x14ac:dyDescent="0.3">
      <c r="A33" s="3">
        <v>1997</v>
      </c>
      <c r="B33" s="5">
        <v>2201647264</v>
      </c>
    </row>
    <row r="34" spans="1:2" x14ac:dyDescent="0.3">
      <c r="A34" s="7" t="s">
        <v>9428</v>
      </c>
      <c r="B34" s="5">
        <v>2201647264</v>
      </c>
    </row>
    <row r="35" spans="1:2" x14ac:dyDescent="0.3">
      <c r="A35" s="3">
        <v>1998</v>
      </c>
      <c r="B35" s="5">
        <v>553709788</v>
      </c>
    </row>
    <row r="36" spans="1:2" x14ac:dyDescent="0.3">
      <c r="A36" s="7" t="s">
        <v>9988</v>
      </c>
      <c r="B36" s="5">
        <v>553709788</v>
      </c>
    </row>
    <row r="37" spans="1:2" x14ac:dyDescent="0.3">
      <c r="A37" s="3">
        <v>1999</v>
      </c>
      <c r="B37" s="5">
        <v>1027082707</v>
      </c>
    </row>
    <row r="38" spans="1:2" x14ac:dyDescent="0.3">
      <c r="A38" s="7" t="s">
        <v>10558</v>
      </c>
      <c r="B38" s="5">
        <v>1027082707</v>
      </c>
    </row>
    <row r="39" spans="1:2" x14ac:dyDescent="0.3">
      <c r="A39" s="3">
        <v>2000</v>
      </c>
      <c r="B39" s="5">
        <v>546388108</v>
      </c>
    </row>
    <row r="40" spans="1:2" x14ac:dyDescent="0.3">
      <c r="A40" s="7" t="s">
        <v>11183</v>
      </c>
      <c r="B40" s="5">
        <v>546388108</v>
      </c>
    </row>
    <row r="41" spans="1:2" x14ac:dyDescent="0.3">
      <c r="A41" s="3">
        <v>2001</v>
      </c>
      <c r="B41" s="5">
        <v>1006968171</v>
      </c>
    </row>
    <row r="42" spans="1:2" x14ac:dyDescent="0.3">
      <c r="A42" s="7" t="s">
        <v>11690</v>
      </c>
      <c r="B42" s="5">
        <v>1006968171</v>
      </c>
    </row>
    <row r="43" spans="1:2" x14ac:dyDescent="0.3">
      <c r="A43" s="3">
        <v>2002</v>
      </c>
      <c r="B43" s="5">
        <v>947495095</v>
      </c>
    </row>
    <row r="44" spans="1:2" x14ac:dyDescent="0.3">
      <c r="A44" s="7" t="s">
        <v>12250</v>
      </c>
      <c r="B44" s="5">
        <v>947495095</v>
      </c>
    </row>
    <row r="45" spans="1:2" x14ac:dyDescent="0.3">
      <c r="A45" s="3">
        <v>2003</v>
      </c>
      <c r="B45" s="5">
        <v>1146030912</v>
      </c>
    </row>
    <row r="46" spans="1:2" x14ac:dyDescent="0.3">
      <c r="A46" s="7" t="s">
        <v>12777</v>
      </c>
      <c r="B46" s="5">
        <v>1146030912</v>
      </c>
    </row>
    <row r="47" spans="1:2" x14ac:dyDescent="0.3">
      <c r="A47" s="3">
        <v>2004</v>
      </c>
      <c r="B47" s="5">
        <v>928760770</v>
      </c>
    </row>
    <row r="48" spans="1:2" x14ac:dyDescent="0.3">
      <c r="A48" s="7" t="s">
        <v>13405</v>
      </c>
      <c r="B48" s="5">
        <v>928760770</v>
      </c>
    </row>
    <row r="49" spans="1:2" x14ac:dyDescent="0.3">
      <c r="A49" s="3">
        <v>2005</v>
      </c>
      <c r="B49" s="5">
        <v>896678241</v>
      </c>
    </row>
    <row r="50" spans="1:2" x14ac:dyDescent="0.3">
      <c r="A50" s="7" t="s">
        <v>13847</v>
      </c>
      <c r="B50" s="5">
        <v>896678241</v>
      </c>
    </row>
    <row r="51" spans="1:2" x14ac:dyDescent="0.3">
      <c r="A51" s="3">
        <v>2006</v>
      </c>
      <c r="B51" s="5">
        <v>1066179747</v>
      </c>
    </row>
    <row r="52" spans="1:2" x14ac:dyDescent="0.3">
      <c r="A52" s="7" t="s">
        <v>14375</v>
      </c>
      <c r="B52" s="5">
        <v>1066179747</v>
      </c>
    </row>
    <row r="53" spans="1:2" x14ac:dyDescent="0.3">
      <c r="A53" s="3">
        <v>2007</v>
      </c>
      <c r="B53" s="5">
        <v>960996492</v>
      </c>
    </row>
    <row r="54" spans="1:2" x14ac:dyDescent="0.3">
      <c r="A54" s="7" t="s">
        <v>14909</v>
      </c>
      <c r="B54" s="5">
        <v>960996492</v>
      </c>
    </row>
    <row r="55" spans="1:2" x14ac:dyDescent="0.3">
      <c r="A55" s="3">
        <v>2008</v>
      </c>
      <c r="B55" s="5">
        <v>1005973645</v>
      </c>
    </row>
    <row r="56" spans="1:2" x14ac:dyDescent="0.3">
      <c r="A56" s="7" t="s">
        <v>15380</v>
      </c>
      <c r="B56" s="5">
        <v>1005973645</v>
      </c>
    </row>
    <row r="57" spans="1:2" x14ac:dyDescent="0.3">
      <c r="A57" s="3">
        <v>2009</v>
      </c>
      <c r="B57" s="5">
        <v>2847246203</v>
      </c>
    </row>
    <row r="58" spans="1:2" x14ac:dyDescent="0.3">
      <c r="A58" s="7" t="s">
        <v>15913</v>
      </c>
      <c r="B58" s="5">
        <v>2847246203</v>
      </c>
    </row>
    <row r="59" spans="1:2" x14ac:dyDescent="0.3">
      <c r="A59" s="3">
        <v>2010</v>
      </c>
      <c r="B59" s="5">
        <v>1066970811</v>
      </c>
    </row>
    <row r="60" spans="1:2" x14ac:dyDescent="0.3">
      <c r="A60" s="7" t="s">
        <v>16541</v>
      </c>
      <c r="B60" s="5">
        <v>1066970811</v>
      </c>
    </row>
    <row r="61" spans="1:2" x14ac:dyDescent="0.3">
      <c r="A61" s="3">
        <v>2011</v>
      </c>
      <c r="B61" s="5">
        <v>1342321665</v>
      </c>
    </row>
    <row r="62" spans="1:2" x14ac:dyDescent="0.3">
      <c r="A62" s="7" t="s">
        <v>16970</v>
      </c>
      <c r="B62" s="5">
        <v>1342321665</v>
      </c>
    </row>
    <row r="63" spans="1:2" x14ac:dyDescent="0.3">
      <c r="A63" s="3">
        <v>2012</v>
      </c>
      <c r="B63" s="5">
        <v>1518815515</v>
      </c>
    </row>
    <row r="64" spans="1:2" x14ac:dyDescent="0.3">
      <c r="A64" s="7" t="s">
        <v>10183</v>
      </c>
      <c r="B64" s="5">
        <v>1518815515</v>
      </c>
    </row>
    <row r="65" spans="1:2" x14ac:dyDescent="0.3">
      <c r="A65" s="3">
        <v>2013</v>
      </c>
      <c r="B65" s="5">
        <v>1281508100</v>
      </c>
    </row>
    <row r="66" spans="1:2" x14ac:dyDescent="0.3">
      <c r="A66" s="7" t="s">
        <v>16671</v>
      </c>
      <c r="B66" s="5">
        <v>1281508100</v>
      </c>
    </row>
    <row r="67" spans="1:2" x14ac:dyDescent="0.3">
      <c r="A67" s="3">
        <v>2014</v>
      </c>
      <c r="B67" s="5">
        <v>1104054072</v>
      </c>
    </row>
    <row r="68" spans="1:2" x14ac:dyDescent="0.3">
      <c r="A68" s="7" t="s">
        <v>18693</v>
      </c>
      <c r="B68" s="5">
        <v>1104054072</v>
      </c>
    </row>
    <row r="69" spans="1:2" x14ac:dyDescent="0.3">
      <c r="A69" s="3">
        <v>2015</v>
      </c>
      <c r="B69" s="5">
        <v>2069521700</v>
      </c>
    </row>
    <row r="70" spans="1:2" x14ac:dyDescent="0.3">
      <c r="A70" s="7" t="s">
        <v>19162</v>
      </c>
      <c r="B70" s="5">
        <v>2069521700</v>
      </c>
    </row>
    <row r="71" spans="1:2" x14ac:dyDescent="0.3">
      <c r="A71" s="3">
        <v>2016</v>
      </c>
      <c r="B71" s="5">
        <v>1153337496</v>
      </c>
    </row>
    <row r="72" spans="1:2" x14ac:dyDescent="0.3">
      <c r="A72" s="7" t="s">
        <v>19630</v>
      </c>
      <c r="B72" s="5">
        <v>1153337496</v>
      </c>
    </row>
    <row r="73" spans="1:2" x14ac:dyDescent="0.3">
      <c r="A73" s="3">
        <v>2017</v>
      </c>
      <c r="B73" s="5">
        <v>1332698830</v>
      </c>
    </row>
    <row r="74" spans="1:2" x14ac:dyDescent="0.3">
      <c r="A74" s="7" t="s">
        <v>20195</v>
      </c>
      <c r="B74" s="5">
        <v>1332698830</v>
      </c>
    </row>
    <row r="75" spans="1:2" x14ac:dyDescent="0.3">
      <c r="A75" s="3">
        <v>2018</v>
      </c>
      <c r="B75" s="5">
        <v>2048359754</v>
      </c>
    </row>
    <row r="76" spans="1:2" x14ac:dyDescent="0.3">
      <c r="A76" s="7" t="s">
        <v>20648</v>
      </c>
      <c r="B76" s="5">
        <v>2048359754</v>
      </c>
    </row>
    <row r="77" spans="1:2" x14ac:dyDescent="0.3">
      <c r="A77" s="3">
        <v>2019</v>
      </c>
      <c r="B77" s="5">
        <v>2797501328</v>
      </c>
    </row>
    <row r="78" spans="1:2" x14ac:dyDescent="0.3">
      <c r="A78" s="7" t="s">
        <v>21193</v>
      </c>
      <c r="B78" s="5">
        <v>2797501328</v>
      </c>
    </row>
    <row r="79" spans="1:2" x14ac:dyDescent="0.3">
      <c r="A79" s="3">
        <v>2020</v>
      </c>
      <c r="B79" s="5">
        <v>461421559</v>
      </c>
    </row>
    <row r="80" spans="1:2" x14ac:dyDescent="0.3">
      <c r="A80" s="7" t="s">
        <v>21761</v>
      </c>
      <c r="B80" s="5">
        <v>461421559</v>
      </c>
    </row>
    <row r="81" spans="1:2" x14ac:dyDescent="0.3">
      <c r="A81" s="3" t="s">
        <v>21794</v>
      </c>
      <c r="B81" s="5">
        <v>40589552474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8D30D-3ED6-47BD-A35F-7C88D63D9A97}">
  <dimension ref="B9:C174"/>
  <sheetViews>
    <sheetView topLeftCell="A8" workbookViewId="0">
      <selection activeCell="B9" sqref="B9"/>
    </sheetView>
  </sheetViews>
  <sheetFormatPr defaultRowHeight="14.4" x14ac:dyDescent="0.3"/>
  <cols>
    <col min="2" max="2" width="12.44140625" bestFit="1" customWidth="1"/>
    <col min="3" max="3" width="14.44140625" bestFit="1" customWidth="1"/>
    <col min="4" max="4" width="11.5546875" bestFit="1" customWidth="1"/>
  </cols>
  <sheetData>
    <row r="9" spans="2:3" x14ac:dyDescent="0.3">
      <c r="B9" s="2" t="s">
        <v>21793</v>
      </c>
      <c r="C9" t="s">
        <v>21804</v>
      </c>
    </row>
    <row r="10" spans="2:3" x14ac:dyDescent="0.3">
      <c r="B10" s="3">
        <v>1980</v>
      </c>
      <c r="C10" s="6">
        <v>6.2965517241379318</v>
      </c>
    </row>
    <row r="11" spans="2:3" x14ac:dyDescent="0.3">
      <c r="B11" s="7" t="s">
        <v>443</v>
      </c>
      <c r="C11" s="6">
        <v>7.9</v>
      </c>
    </row>
    <row r="12" spans="2:3" x14ac:dyDescent="0.3">
      <c r="B12" s="7" t="s">
        <v>33</v>
      </c>
      <c r="C12" s="6">
        <v>6.2840909090909092</v>
      </c>
    </row>
    <row r="13" spans="2:3" x14ac:dyDescent="0.3">
      <c r="B13" s="7" t="s">
        <v>16</v>
      </c>
      <c r="C13" s="6">
        <v>6.271428571428574</v>
      </c>
    </row>
    <row r="14" spans="2:3" x14ac:dyDescent="0.3">
      <c r="B14" s="3">
        <v>1981</v>
      </c>
      <c r="C14" s="6">
        <v>7.2249999999999996</v>
      </c>
    </row>
    <row r="15" spans="2:3" x14ac:dyDescent="0.3">
      <c r="B15" s="7" t="s">
        <v>337</v>
      </c>
      <c r="C15" s="6">
        <v>7.25</v>
      </c>
    </row>
    <row r="16" spans="2:3" x14ac:dyDescent="0.3">
      <c r="B16" s="7" t="s">
        <v>500</v>
      </c>
      <c r="C16" s="6">
        <v>7.5</v>
      </c>
    </row>
    <row r="17" spans="2:3" x14ac:dyDescent="0.3">
      <c r="B17" s="7" t="s">
        <v>443</v>
      </c>
      <c r="C17" s="6">
        <v>6.9</v>
      </c>
    </row>
    <row r="18" spans="2:3" x14ac:dyDescent="0.3">
      <c r="B18" s="3">
        <v>1982</v>
      </c>
      <c r="C18" s="6">
        <v>6.4949152542372879</v>
      </c>
    </row>
    <row r="19" spans="2:3" x14ac:dyDescent="0.3">
      <c r="B19" s="7" t="s">
        <v>337</v>
      </c>
      <c r="C19" s="6">
        <v>7.12</v>
      </c>
    </row>
    <row r="20" spans="2:3" x14ac:dyDescent="0.3">
      <c r="B20" s="7" t="s">
        <v>443</v>
      </c>
      <c r="C20" s="6">
        <v>6.5249999999999995</v>
      </c>
    </row>
    <row r="21" spans="2:3" x14ac:dyDescent="0.3">
      <c r="B21" s="7" t="s">
        <v>33</v>
      </c>
      <c r="C21" s="6">
        <v>6.4299999999999979</v>
      </c>
    </row>
    <row r="22" spans="2:3" x14ac:dyDescent="0.3">
      <c r="B22" s="3">
        <v>1983</v>
      </c>
      <c r="C22" s="6">
        <v>6.0738461538461541</v>
      </c>
    </row>
    <row r="23" spans="2:3" x14ac:dyDescent="0.3">
      <c r="B23" s="7" t="s">
        <v>337</v>
      </c>
      <c r="C23" s="6">
        <v>7.1</v>
      </c>
    </row>
    <row r="24" spans="2:3" x14ac:dyDescent="0.3">
      <c r="B24" s="7" t="s">
        <v>443</v>
      </c>
      <c r="C24" s="6">
        <v>6.7499999999999991</v>
      </c>
    </row>
    <row r="25" spans="2:3" x14ac:dyDescent="0.3">
      <c r="B25" s="7" t="s">
        <v>33</v>
      </c>
      <c r="C25" s="6">
        <v>6.0116666666666676</v>
      </c>
    </row>
    <row r="26" spans="2:3" x14ac:dyDescent="0.3">
      <c r="B26" s="3">
        <v>1984</v>
      </c>
      <c r="C26" s="6">
        <v>6.2104166666666636</v>
      </c>
    </row>
    <row r="27" spans="2:3" x14ac:dyDescent="0.3">
      <c r="B27" s="7" t="s">
        <v>337</v>
      </c>
      <c r="C27" s="6">
        <v>7.25</v>
      </c>
    </row>
    <row r="28" spans="2:3" x14ac:dyDescent="0.3">
      <c r="B28" s="7" t="s">
        <v>33</v>
      </c>
      <c r="C28" s="6">
        <v>6.3032258064516133</v>
      </c>
    </row>
    <row r="29" spans="2:3" x14ac:dyDescent="0.3">
      <c r="B29" s="7" t="s">
        <v>16</v>
      </c>
      <c r="C29" s="6">
        <v>6.1124999999999989</v>
      </c>
    </row>
    <row r="30" spans="2:3" x14ac:dyDescent="0.3">
      <c r="B30" s="3">
        <v>1985</v>
      </c>
      <c r="C30" s="6">
        <v>7.1357142857142852</v>
      </c>
    </row>
    <row r="31" spans="2:3" x14ac:dyDescent="0.3">
      <c r="B31" s="7" t="s">
        <v>337</v>
      </c>
      <c r="C31" s="6">
        <v>6.7833333333333323</v>
      </c>
    </row>
    <row r="32" spans="2:3" x14ac:dyDescent="0.3">
      <c r="B32" s="7" t="s">
        <v>443</v>
      </c>
      <c r="C32" s="6">
        <v>7.3999999999999995</v>
      </c>
    </row>
    <row r="33" spans="2:3" x14ac:dyDescent="0.3">
      <c r="B33" s="7" t="s">
        <v>2676</v>
      </c>
      <c r="C33" s="6">
        <v>7.4</v>
      </c>
    </row>
    <row r="34" spans="2:3" x14ac:dyDescent="0.3">
      <c r="B34" s="3">
        <v>1986</v>
      </c>
      <c r="C34" s="6">
        <v>6.9749999999999996</v>
      </c>
    </row>
    <row r="35" spans="2:3" x14ac:dyDescent="0.3">
      <c r="B35" s="7" t="s">
        <v>500</v>
      </c>
      <c r="C35" s="6">
        <v>7</v>
      </c>
    </row>
    <row r="36" spans="2:3" x14ac:dyDescent="0.3">
      <c r="B36" s="7" t="s">
        <v>443</v>
      </c>
      <c r="C36" s="6">
        <v>7.45</v>
      </c>
    </row>
    <row r="37" spans="2:3" x14ac:dyDescent="0.3">
      <c r="B37" s="7" t="s">
        <v>2676</v>
      </c>
      <c r="C37" s="6">
        <v>6.7799999999999994</v>
      </c>
    </row>
    <row r="38" spans="2:3" x14ac:dyDescent="0.3">
      <c r="B38" s="3">
        <v>1987</v>
      </c>
      <c r="C38" s="6">
        <v>7.416666666666667</v>
      </c>
    </row>
    <row r="39" spans="2:3" x14ac:dyDescent="0.3">
      <c r="B39" s="7" t="s">
        <v>337</v>
      </c>
      <c r="C39" s="6">
        <v>7.4333333333333336</v>
      </c>
    </row>
    <row r="40" spans="2:3" x14ac:dyDescent="0.3">
      <c r="B40" s="7" t="s">
        <v>443</v>
      </c>
      <c r="C40" s="6">
        <v>7.4499999999999993</v>
      </c>
    </row>
    <row r="41" spans="2:3" x14ac:dyDescent="0.3">
      <c r="B41" s="7" t="s">
        <v>3610</v>
      </c>
      <c r="C41" s="6">
        <v>7.3</v>
      </c>
    </row>
    <row r="42" spans="2:3" x14ac:dyDescent="0.3">
      <c r="B42" s="3">
        <v>1988</v>
      </c>
      <c r="C42" s="6">
        <v>6.4526315789473685</v>
      </c>
    </row>
    <row r="43" spans="2:3" x14ac:dyDescent="0.3">
      <c r="B43" s="7" t="s">
        <v>337</v>
      </c>
      <c r="C43" s="6">
        <v>7.0500000000000007</v>
      </c>
    </row>
    <row r="44" spans="2:3" x14ac:dyDescent="0.3">
      <c r="B44" s="7" t="s">
        <v>443</v>
      </c>
      <c r="C44" s="6">
        <v>7.5</v>
      </c>
    </row>
    <row r="45" spans="2:3" x14ac:dyDescent="0.3">
      <c r="B45" s="7" t="s">
        <v>1974</v>
      </c>
      <c r="C45" s="6">
        <v>6.3125000000000009</v>
      </c>
    </row>
    <row r="46" spans="2:3" x14ac:dyDescent="0.3">
      <c r="B46" s="3">
        <v>1989</v>
      </c>
      <c r="C46" s="6">
        <v>7.2666666666666657</v>
      </c>
    </row>
    <row r="47" spans="2:3" x14ac:dyDescent="0.3">
      <c r="B47" s="7" t="s">
        <v>500</v>
      </c>
      <c r="C47" s="6">
        <v>7</v>
      </c>
    </row>
    <row r="48" spans="2:3" x14ac:dyDescent="0.3">
      <c r="B48" s="7" t="s">
        <v>443</v>
      </c>
      <c r="C48" s="6">
        <v>7.2</v>
      </c>
    </row>
    <row r="49" spans="2:3" x14ac:dyDescent="0.3">
      <c r="B49" s="7" t="s">
        <v>3610</v>
      </c>
      <c r="C49" s="6">
        <v>7.6</v>
      </c>
    </row>
    <row r="50" spans="2:3" x14ac:dyDescent="0.3">
      <c r="B50" s="3">
        <v>1990</v>
      </c>
      <c r="C50" s="6">
        <v>6.5605263157894713</v>
      </c>
    </row>
    <row r="51" spans="2:3" x14ac:dyDescent="0.3">
      <c r="B51" s="7" t="s">
        <v>337</v>
      </c>
      <c r="C51" s="6">
        <v>6.75</v>
      </c>
    </row>
    <row r="52" spans="2:3" x14ac:dyDescent="0.3">
      <c r="B52" s="7" t="s">
        <v>443</v>
      </c>
      <c r="C52" s="6">
        <v>7.2750000000000004</v>
      </c>
    </row>
    <row r="53" spans="2:3" x14ac:dyDescent="0.3">
      <c r="B53" s="7" t="s">
        <v>33</v>
      </c>
      <c r="C53" s="6">
        <v>6.4399999999999995</v>
      </c>
    </row>
    <row r="54" spans="2:3" x14ac:dyDescent="0.3">
      <c r="B54" s="3">
        <v>1991</v>
      </c>
      <c r="C54" s="6">
        <v>6.9</v>
      </c>
    </row>
    <row r="55" spans="2:3" x14ac:dyDescent="0.3">
      <c r="B55" s="7" t="s">
        <v>337</v>
      </c>
      <c r="C55" s="6">
        <v>6.7666666666666666</v>
      </c>
    </row>
    <row r="56" spans="2:3" x14ac:dyDescent="0.3">
      <c r="B56" s="7" t="s">
        <v>443</v>
      </c>
      <c r="C56" s="6">
        <v>7.2</v>
      </c>
    </row>
    <row r="57" spans="2:3" x14ac:dyDescent="0.3">
      <c r="B57" s="7" t="s">
        <v>2676</v>
      </c>
      <c r="C57" s="6">
        <v>7</v>
      </c>
    </row>
    <row r="58" spans="2:3" x14ac:dyDescent="0.3">
      <c r="B58" s="3">
        <v>1992</v>
      </c>
      <c r="C58" s="6">
        <v>7.1499999999999995</v>
      </c>
    </row>
    <row r="59" spans="2:3" x14ac:dyDescent="0.3">
      <c r="B59" s="7" t="s">
        <v>337</v>
      </c>
      <c r="C59" s="6">
        <v>6.9</v>
      </c>
    </row>
    <row r="60" spans="2:3" x14ac:dyDescent="0.3">
      <c r="B60" s="7" t="s">
        <v>500</v>
      </c>
      <c r="C60" s="6">
        <v>6.8666666666666671</v>
      </c>
    </row>
    <row r="61" spans="2:3" x14ac:dyDescent="0.3">
      <c r="B61" s="7" t="s">
        <v>443</v>
      </c>
      <c r="C61" s="6">
        <v>7.5200000000000005</v>
      </c>
    </row>
    <row r="62" spans="2:3" x14ac:dyDescent="0.3">
      <c r="B62" s="3">
        <v>1993</v>
      </c>
      <c r="C62" s="6">
        <v>6.9133333333333322</v>
      </c>
    </row>
    <row r="63" spans="2:3" x14ac:dyDescent="0.3">
      <c r="B63" s="7" t="s">
        <v>337</v>
      </c>
      <c r="C63" s="6">
        <v>6.6333333333333329</v>
      </c>
    </row>
    <row r="64" spans="2:3" x14ac:dyDescent="0.3">
      <c r="B64" s="7" t="s">
        <v>443</v>
      </c>
      <c r="C64" s="6">
        <v>7.2833333333333341</v>
      </c>
    </row>
    <row r="65" spans="2:3" x14ac:dyDescent="0.3">
      <c r="B65" s="7" t="s">
        <v>2676</v>
      </c>
      <c r="C65" s="6">
        <v>6.7333333333333343</v>
      </c>
    </row>
    <row r="66" spans="2:3" x14ac:dyDescent="0.3">
      <c r="B66" s="3">
        <v>1994</v>
      </c>
      <c r="C66" s="6">
        <v>6.5861386138613858</v>
      </c>
    </row>
    <row r="67" spans="2:3" x14ac:dyDescent="0.3">
      <c r="B67" s="7" t="s">
        <v>337</v>
      </c>
      <c r="C67" s="6">
        <v>6.7571428571428571</v>
      </c>
    </row>
    <row r="68" spans="2:3" x14ac:dyDescent="0.3">
      <c r="B68" s="7" t="s">
        <v>443</v>
      </c>
      <c r="C68" s="6">
        <v>7.5600000000000005</v>
      </c>
    </row>
    <row r="69" spans="2:3" x14ac:dyDescent="0.3">
      <c r="B69" s="7" t="s">
        <v>16</v>
      </c>
      <c r="C69" s="6">
        <v>6.5179775280898875</v>
      </c>
    </row>
    <row r="70" spans="2:3" x14ac:dyDescent="0.3">
      <c r="B70" s="3">
        <v>1995</v>
      </c>
      <c r="C70" s="6">
        <v>7.3636363636363633</v>
      </c>
    </row>
    <row r="71" spans="2:3" x14ac:dyDescent="0.3">
      <c r="B71" s="7" t="s">
        <v>443</v>
      </c>
      <c r="C71" s="6">
        <v>7.3833333333333337</v>
      </c>
    </row>
    <row r="72" spans="2:3" x14ac:dyDescent="0.3">
      <c r="B72" s="7" t="s">
        <v>8500</v>
      </c>
      <c r="C72" s="6">
        <v>7.45</v>
      </c>
    </row>
    <row r="73" spans="2:3" x14ac:dyDescent="0.3">
      <c r="B73" s="7" t="s">
        <v>2676</v>
      </c>
      <c r="C73" s="6">
        <v>7.2666666666666666</v>
      </c>
    </row>
    <row r="74" spans="2:3" x14ac:dyDescent="0.3">
      <c r="B74" s="3">
        <v>1996</v>
      </c>
      <c r="C74" s="6">
        <v>6.4339622641509422</v>
      </c>
    </row>
    <row r="75" spans="2:3" x14ac:dyDescent="0.3">
      <c r="B75" s="7" t="s">
        <v>500</v>
      </c>
      <c r="C75" s="6">
        <v>6.4</v>
      </c>
    </row>
    <row r="76" spans="2:3" x14ac:dyDescent="0.3">
      <c r="B76" s="7" t="s">
        <v>443</v>
      </c>
      <c r="C76" s="6">
        <v>7</v>
      </c>
    </row>
    <row r="77" spans="2:3" x14ac:dyDescent="0.3">
      <c r="B77" s="7" t="s">
        <v>16</v>
      </c>
      <c r="C77" s="6">
        <v>6.4118811881188096</v>
      </c>
    </row>
    <row r="78" spans="2:3" x14ac:dyDescent="0.3">
      <c r="B78" s="3">
        <v>1997</v>
      </c>
      <c r="C78" s="6">
        <v>7.3249999999999984</v>
      </c>
    </row>
    <row r="79" spans="2:3" x14ac:dyDescent="0.3">
      <c r="B79" s="7" t="s">
        <v>337</v>
      </c>
      <c r="C79" s="6">
        <v>7.1333333333333329</v>
      </c>
    </row>
    <row r="80" spans="2:3" x14ac:dyDescent="0.3">
      <c r="B80" s="7" t="s">
        <v>443</v>
      </c>
      <c r="C80" s="6">
        <v>7.6</v>
      </c>
    </row>
    <row r="81" spans="2:3" x14ac:dyDescent="0.3">
      <c r="B81" s="7" t="s">
        <v>2676</v>
      </c>
      <c r="C81" s="6">
        <v>6.8</v>
      </c>
    </row>
    <row r="82" spans="2:3" x14ac:dyDescent="0.3">
      <c r="B82" s="3">
        <v>1998</v>
      </c>
      <c r="C82" s="6">
        <v>6.625</v>
      </c>
    </row>
    <row r="83" spans="2:3" x14ac:dyDescent="0.3">
      <c r="B83" s="7" t="s">
        <v>443</v>
      </c>
      <c r="C83" s="6">
        <v>7.25</v>
      </c>
    </row>
    <row r="84" spans="2:3" x14ac:dyDescent="0.3">
      <c r="B84" s="7" t="s">
        <v>16</v>
      </c>
      <c r="C84" s="6">
        <v>6.5605504587155963</v>
      </c>
    </row>
    <row r="85" spans="2:3" x14ac:dyDescent="0.3">
      <c r="B85" s="7" t="s">
        <v>2676</v>
      </c>
      <c r="C85" s="6">
        <v>7.3</v>
      </c>
    </row>
    <row r="86" spans="2:3" x14ac:dyDescent="0.3">
      <c r="B86" s="3">
        <v>1999</v>
      </c>
      <c r="C86" s="6">
        <v>6.659541984732825</v>
      </c>
    </row>
    <row r="87" spans="2:3" x14ac:dyDescent="0.3">
      <c r="B87" s="7" t="s">
        <v>337</v>
      </c>
      <c r="C87" s="6">
        <v>6.7111111111111104</v>
      </c>
    </row>
    <row r="88" spans="2:3" x14ac:dyDescent="0.3">
      <c r="B88" s="7" t="s">
        <v>443</v>
      </c>
      <c r="C88" s="6">
        <v>6.9571428571428564</v>
      </c>
    </row>
    <row r="89" spans="2:3" x14ac:dyDescent="0.3">
      <c r="B89" s="7" t="s">
        <v>16</v>
      </c>
      <c r="C89" s="6">
        <v>6.6373913043478243</v>
      </c>
    </row>
    <row r="90" spans="2:3" x14ac:dyDescent="0.3">
      <c r="B90" s="3">
        <v>2000</v>
      </c>
      <c r="C90" s="6">
        <v>6.5063636363636368</v>
      </c>
    </row>
    <row r="91" spans="2:3" x14ac:dyDescent="0.3">
      <c r="B91" s="7" t="s">
        <v>443</v>
      </c>
      <c r="C91" s="6">
        <v>6.8090909090909095</v>
      </c>
    </row>
    <row r="92" spans="2:3" x14ac:dyDescent="0.3">
      <c r="B92" s="7" t="s">
        <v>16</v>
      </c>
      <c r="C92" s="6">
        <v>6.456842105263159</v>
      </c>
    </row>
    <row r="93" spans="2:3" x14ac:dyDescent="0.3">
      <c r="B93" s="7" t="s">
        <v>2676</v>
      </c>
      <c r="C93" s="6">
        <v>6.8500000000000005</v>
      </c>
    </row>
    <row r="94" spans="2:3" x14ac:dyDescent="0.3">
      <c r="B94" s="3">
        <v>2001</v>
      </c>
      <c r="C94" s="6">
        <v>6.9272727272727277</v>
      </c>
    </row>
    <row r="95" spans="2:3" x14ac:dyDescent="0.3">
      <c r="B95" s="7" t="s">
        <v>337</v>
      </c>
      <c r="C95" s="6">
        <v>6.7750000000000004</v>
      </c>
    </row>
    <row r="96" spans="2:3" x14ac:dyDescent="0.3">
      <c r="B96" s="7" t="s">
        <v>443</v>
      </c>
      <c r="C96" s="6">
        <v>7.0200000000000005</v>
      </c>
    </row>
    <row r="97" spans="2:3" x14ac:dyDescent="0.3">
      <c r="B97" s="7" t="s">
        <v>8500</v>
      </c>
      <c r="C97" s="6">
        <v>7</v>
      </c>
    </row>
    <row r="98" spans="2:3" x14ac:dyDescent="0.3">
      <c r="B98" s="3">
        <v>2002</v>
      </c>
      <c r="C98" s="6">
        <v>6.5290000000000008</v>
      </c>
    </row>
    <row r="99" spans="2:3" x14ac:dyDescent="0.3">
      <c r="B99" s="7" t="s">
        <v>443</v>
      </c>
      <c r="C99" s="6">
        <v>7.4666666666666659</v>
      </c>
    </row>
    <row r="100" spans="2:3" x14ac:dyDescent="0.3">
      <c r="B100" s="7" t="s">
        <v>16</v>
      </c>
      <c r="C100" s="6">
        <v>6.5010526315789461</v>
      </c>
    </row>
    <row r="101" spans="2:3" x14ac:dyDescent="0.3">
      <c r="B101" s="7" t="s">
        <v>2676</v>
      </c>
      <c r="C101" s="6">
        <v>6.4499999999999993</v>
      </c>
    </row>
    <row r="102" spans="2:3" x14ac:dyDescent="0.3">
      <c r="B102" s="3">
        <v>2003</v>
      </c>
      <c r="C102" s="6">
        <v>6.9545454545454541</v>
      </c>
    </row>
    <row r="103" spans="2:3" x14ac:dyDescent="0.3">
      <c r="B103" s="7" t="s">
        <v>337</v>
      </c>
      <c r="C103" s="6">
        <v>6.7666666666666657</v>
      </c>
    </row>
    <row r="104" spans="2:3" x14ac:dyDescent="0.3">
      <c r="B104" s="7" t="s">
        <v>500</v>
      </c>
      <c r="C104" s="6">
        <v>6.8000000000000007</v>
      </c>
    </row>
    <row r="105" spans="2:3" x14ac:dyDescent="0.3">
      <c r="B105" s="7" t="s">
        <v>443</v>
      </c>
      <c r="C105" s="6">
        <v>7.0999999999999988</v>
      </c>
    </row>
    <row r="106" spans="2:3" x14ac:dyDescent="0.3">
      <c r="B106" s="3">
        <v>2004</v>
      </c>
      <c r="C106" s="6">
        <v>7.2923076923076913</v>
      </c>
    </row>
    <row r="107" spans="2:3" x14ac:dyDescent="0.3">
      <c r="B107" s="7" t="s">
        <v>443</v>
      </c>
      <c r="C107" s="6">
        <v>7.2181818181818178</v>
      </c>
    </row>
    <row r="108" spans="2:3" x14ac:dyDescent="0.3">
      <c r="B108" s="7" t="s">
        <v>8500</v>
      </c>
      <c r="C108" s="6">
        <v>7.8</v>
      </c>
    </row>
    <row r="109" spans="2:3" x14ac:dyDescent="0.3">
      <c r="B109" s="7" t="s">
        <v>2676</v>
      </c>
      <c r="C109" s="6">
        <v>7.6</v>
      </c>
    </row>
    <row r="110" spans="2:3" x14ac:dyDescent="0.3">
      <c r="B110" s="3">
        <v>2005</v>
      </c>
      <c r="C110" s="6">
        <v>6.5151260504201653</v>
      </c>
    </row>
    <row r="111" spans="2:3" x14ac:dyDescent="0.3">
      <c r="B111" s="7" t="s">
        <v>443</v>
      </c>
      <c r="C111" s="6">
        <v>7.75</v>
      </c>
    </row>
    <row r="112" spans="2:3" x14ac:dyDescent="0.3">
      <c r="B112" s="7" t="s">
        <v>33</v>
      </c>
      <c r="C112" s="6">
        <v>6.2172413793103463</v>
      </c>
    </row>
    <row r="113" spans="2:3" x14ac:dyDescent="0.3">
      <c r="B113" s="7" t="s">
        <v>16</v>
      </c>
      <c r="C113" s="6">
        <v>6.5852272727272743</v>
      </c>
    </row>
    <row r="114" spans="2:3" x14ac:dyDescent="0.3">
      <c r="B114" s="3">
        <v>2006</v>
      </c>
      <c r="C114" s="6">
        <v>6.7793478260869557</v>
      </c>
    </row>
    <row r="115" spans="2:3" x14ac:dyDescent="0.3">
      <c r="B115" s="7" t="s">
        <v>443</v>
      </c>
      <c r="C115" s="6">
        <v>6.7900000000000009</v>
      </c>
    </row>
    <row r="116" spans="2:3" x14ac:dyDescent="0.3">
      <c r="B116" s="7" t="s">
        <v>16</v>
      </c>
      <c r="C116" s="6">
        <v>6.7777777777777777</v>
      </c>
    </row>
    <row r="117" spans="2:3" x14ac:dyDescent="0.3">
      <c r="B117" s="7" t="s">
        <v>2676</v>
      </c>
      <c r="C117" s="6">
        <v>6.8</v>
      </c>
    </row>
    <row r="118" spans="2:3" x14ac:dyDescent="0.3">
      <c r="B118" s="3">
        <v>2007</v>
      </c>
      <c r="C118" s="6">
        <v>7.0222222222222221</v>
      </c>
    </row>
    <row r="119" spans="2:3" x14ac:dyDescent="0.3">
      <c r="B119" s="7" t="s">
        <v>337</v>
      </c>
      <c r="C119" s="6">
        <v>6.85</v>
      </c>
    </row>
    <row r="120" spans="2:3" x14ac:dyDescent="0.3">
      <c r="B120" s="7" t="s">
        <v>500</v>
      </c>
      <c r="C120" s="6">
        <v>7.5</v>
      </c>
    </row>
    <row r="121" spans="2:3" x14ac:dyDescent="0.3">
      <c r="B121" s="7" t="s">
        <v>443</v>
      </c>
      <c r="C121" s="6">
        <v>7.0750000000000002</v>
      </c>
    </row>
    <row r="122" spans="2:3" x14ac:dyDescent="0.3">
      <c r="B122" s="3">
        <v>2008</v>
      </c>
      <c r="C122" s="6">
        <v>6.8166666666666655</v>
      </c>
    </row>
    <row r="123" spans="2:3" x14ac:dyDescent="0.3">
      <c r="B123" s="7" t="s">
        <v>337</v>
      </c>
      <c r="C123" s="6">
        <v>6.7799999999999994</v>
      </c>
    </row>
    <row r="124" spans="2:3" x14ac:dyDescent="0.3">
      <c r="B124" s="7" t="s">
        <v>443</v>
      </c>
      <c r="C124" s="6">
        <v>6.8000000000000007</v>
      </c>
    </row>
    <row r="125" spans="2:3" x14ac:dyDescent="0.3">
      <c r="B125" s="7" t="s">
        <v>2676</v>
      </c>
      <c r="C125" s="6">
        <v>7.1</v>
      </c>
    </row>
    <row r="126" spans="2:3" x14ac:dyDescent="0.3">
      <c r="B126" s="3">
        <v>2009</v>
      </c>
      <c r="C126" s="6">
        <v>6.6361904761904764</v>
      </c>
    </row>
    <row r="127" spans="2:3" x14ac:dyDescent="0.3">
      <c r="B127" s="7" t="s">
        <v>443</v>
      </c>
      <c r="C127" s="6">
        <v>6.8777777777777782</v>
      </c>
    </row>
    <row r="128" spans="2:3" x14ac:dyDescent="0.3">
      <c r="B128" s="7" t="s">
        <v>16</v>
      </c>
      <c r="C128" s="6">
        <v>6.5989473684210527</v>
      </c>
    </row>
    <row r="129" spans="2:3" x14ac:dyDescent="0.3">
      <c r="B129" s="7" t="s">
        <v>950</v>
      </c>
      <c r="C129" s="6">
        <v>8</v>
      </c>
    </row>
    <row r="130" spans="2:3" x14ac:dyDescent="0.3">
      <c r="B130" s="3">
        <v>2010</v>
      </c>
      <c r="C130" s="6">
        <v>6.5728971962616818</v>
      </c>
    </row>
    <row r="131" spans="2:3" x14ac:dyDescent="0.3">
      <c r="B131" s="7" t="s">
        <v>337</v>
      </c>
      <c r="C131" s="6">
        <v>7.4333333333333327</v>
      </c>
    </row>
    <row r="132" spans="2:3" x14ac:dyDescent="0.3">
      <c r="B132" s="7" t="s">
        <v>443</v>
      </c>
      <c r="C132" s="6">
        <v>7.0181818181818185</v>
      </c>
    </row>
    <row r="133" spans="2:3" x14ac:dyDescent="0.3">
      <c r="B133" s="7" t="s">
        <v>16</v>
      </c>
      <c r="C133" s="6">
        <v>6.4924731182795714</v>
      </c>
    </row>
    <row r="134" spans="2:3" x14ac:dyDescent="0.3">
      <c r="B134" s="3">
        <v>2011</v>
      </c>
      <c r="C134" s="6">
        <v>6.5714285714285765</v>
      </c>
    </row>
    <row r="135" spans="2:3" x14ac:dyDescent="0.3">
      <c r="B135" s="7" t="s">
        <v>443</v>
      </c>
      <c r="C135" s="6">
        <v>6.7999999999999989</v>
      </c>
    </row>
    <row r="136" spans="2:3" x14ac:dyDescent="0.3">
      <c r="B136" s="7" t="s">
        <v>16</v>
      </c>
      <c r="C136" s="6">
        <v>6.5313253012048191</v>
      </c>
    </row>
    <row r="137" spans="2:3" x14ac:dyDescent="0.3">
      <c r="B137" s="7" t="s">
        <v>2676</v>
      </c>
      <c r="C137" s="6">
        <v>6.7</v>
      </c>
    </row>
    <row r="138" spans="2:3" x14ac:dyDescent="0.3">
      <c r="B138" s="3">
        <v>2012</v>
      </c>
      <c r="C138" s="6">
        <v>6.5592233009708742</v>
      </c>
    </row>
    <row r="139" spans="2:3" x14ac:dyDescent="0.3">
      <c r="B139" s="7" t="s">
        <v>443</v>
      </c>
      <c r="C139" s="6">
        <v>6.791666666666667</v>
      </c>
    </row>
    <row r="140" spans="2:3" x14ac:dyDescent="0.3">
      <c r="B140" s="7" t="s">
        <v>33</v>
      </c>
      <c r="C140" s="6">
        <v>6.6227272727272739</v>
      </c>
    </row>
    <row r="141" spans="2:3" x14ac:dyDescent="0.3">
      <c r="B141" s="7" t="s">
        <v>1974</v>
      </c>
      <c r="C141" s="6">
        <v>6.4985507246376804</v>
      </c>
    </row>
    <row r="142" spans="2:3" x14ac:dyDescent="0.3">
      <c r="B142" s="3">
        <v>2013</v>
      </c>
      <c r="C142" s="6">
        <v>7.1266666666666669</v>
      </c>
    </row>
    <row r="143" spans="2:3" x14ac:dyDescent="0.3">
      <c r="B143" s="7" t="s">
        <v>337</v>
      </c>
      <c r="C143" s="6">
        <v>7.2</v>
      </c>
    </row>
    <row r="144" spans="2:3" x14ac:dyDescent="0.3">
      <c r="B144" s="7" t="s">
        <v>500</v>
      </c>
      <c r="C144" s="6">
        <v>7.7</v>
      </c>
    </row>
    <row r="145" spans="2:3" x14ac:dyDescent="0.3">
      <c r="B145" s="7" t="s">
        <v>443</v>
      </c>
      <c r="C145" s="6">
        <v>7.0769230769230766</v>
      </c>
    </row>
    <row r="146" spans="2:3" x14ac:dyDescent="0.3">
      <c r="B146" s="3">
        <v>2014</v>
      </c>
      <c r="C146" s="6">
        <v>6.6821138211382127</v>
      </c>
    </row>
    <row r="147" spans="2:3" x14ac:dyDescent="0.3">
      <c r="B147" s="7" t="s">
        <v>443</v>
      </c>
      <c r="C147" s="6">
        <v>7.24</v>
      </c>
    </row>
    <row r="148" spans="2:3" x14ac:dyDescent="0.3">
      <c r="B148" s="7" t="s">
        <v>33</v>
      </c>
      <c r="C148" s="6">
        <v>6.7450000000000001</v>
      </c>
    </row>
    <row r="149" spans="2:3" x14ac:dyDescent="0.3">
      <c r="B149" s="7" t="s">
        <v>16</v>
      </c>
      <c r="C149" s="6">
        <v>6.6408163265306115</v>
      </c>
    </row>
    <row r="150" spans="2:3" x14ac:dyDescent="0.3">
      <c r="B150" s="3">
        <v>2015</v>
      </c>
      <c r="C150" s="6">
        <v>7.0250000000000012</v>
      </c>
    </row>
    <row r="151" spans="2:3" x14ac:dyDescent="0.3">
      <c r="B151" s="7" t="s">
        <v>337</v>
      </c>
      <c r="C151" s="6">
        <v>7.1</v>
      </c>
    </row>
    <row r="152" spans="2:3" x14ac:dyDescent="0.3">
      <c r="B152" s="7" t="s">
        <v>443</v>
      </c>
      <c r="C152" s="6">
        <v>6.95</v>
      </c>
    </row>
    <row r="153" spans="2:3" x14ac:dyDescent="0.3">
      <c r="B153" s="7" t="s">
        <v>8500</v>
      </c>
      <c r="C153" s="6">
        <v>7.7</v>
      </c>
    </row>
    <row r="154" spans="2:3" x14ac:dyDescent="0.3">
      <c r="B154" s="3">
        <v>2016</v>
      </c>
      <c r="C154" s="6">
        <v>6.8916666666666675</v>
      </c>
    </row>
    <row r="155" spans="2:3" x14ac:dyDescent="0.3">
      <c r="B155" s="7" t="s">
        <v>443</v>
      </c>
      <c r="C155" s="6">
        <v>6.9727272727272727</v>
      </c>
    </row>
    <row r="156" spans="2:3" x14ac:dyDescent="0.3">
      <c r="B156" s="7" t="s">
        <v>33</v>
      </c>
      <c r="C156" s="6">
        <v>6.791666666666667</v>
      </c>
    </row>
    <row r="157" spans="2:3" x14ac:dyDescent="0.3">
      <c r="B157" s="7" t="s">
        <v>950</v>
      </c>
      <c r="C157" s="6">
        <v>8.4</v>
      </c>
    </row>
    <row r="158" spans="2:3" x14ac:dyDescent="0.3">
      <c r="B158" s="3">
        <v>2017</v>
      </c>
      <c r="C158" s="6">
        <v>6.9000000000000012</v>
      </c>
    </row>
    <row r="159" spans="2:3" x14ac:dyDescent="0.3">
      <c r="B159" s="7" t="s">
        <v>337</v>
      </c>
      <c r="C159" s="6">
        <v>6.7</v>
      </c>
    </row>
    <row r="160" spans="2:3" x14ac:dyDescent="0.3">
      <c r="B160" s="7" t="s">
        <v>443</v>
      </c>
      <c r="C160" s="6">
        <v>6.9066666666666663</v>
      </c>
    </row>
    <row r="161" spans="2:3" x14ac:dyDescent="0.3">
      <c r="B161" s="7" t="s">
        <v>2676</v>
      </c>
      <c r="C161" s="6">
        <v>7</v>
      </c>
    </row>
    <row r="162" spans="2:3" x14ac:dyDescent="0.3">
      <c r="B162" s="3">
        <v>2018</v>
      </c>
      <c r="C162" s="6">
        <v>6.5129770992366414</v>
      </c>
    </row>
    <row r="163" spans="2:3" x14ac:dyDescent="0.3">
      <c r="B163" s="7" t="s">
        <v>443</v>
      </c>
      <c r="C163" s="6">
        <v>6.6636363636363631</v>
      </c>
    </row>
    <row r="164" spans="2:3" x14ac:dyDescent="0.3">
      <c r="B164" s="7" t="s">
        <v>33</v>
      </c>
      <c r="C164" s="6">
        <v>6.5285714285714285</v>
      </c>
    </row>
    <row r="165" spans="2:3" x14ac:dyDescent="0.3">
      <c r="B165" s="7" t="s">
        <v>16</v>
      </c>
      <c r="C165" s="6">
        <v>6.4929292929292899</v>
      </c>
    </row>
    <row r="166" spans="2:3" x14ac:dyDescent="0.3">
      <c r="B166" s="3">
        <v>2019</v>
      </c>
      <c r="C166" s="6">
        <v>6.6906249999999998</v>
      </c>
    </row>
    <row r="167" spans="2:3" x14ac:dyDescent="0.3">
      <c r="B167" s="7" t="s">
        <v>337</v>
      </c>
      <c r="C167" s="6">
        <v>7.7</v>
      </c>
    </row>
    <row r="168" spans="2:3" x14ac:dyDescent="0.3">
      <c r="B168" s="7" t="s">
        <v>33</v>
      </c>
      <c r="C168" s="6">
        <v>6.6499999999999995</v>
      </c>
    </row>
    <row r="169" spans="2:3" x14ac:dyDescent="0.3">
      <c r="B169" s="7" t="s">
        <v>2676</v>
      </c>
      <c r="C169" s="6">
        <v>6.9</v>
      </c>
    </row>
    <row r="170" spans="2:3" x14ac:dyDescent="0.3">
      <c r="B170" s="3">
        <v>2020</v>
      </c>
      <c r="C170" s="6">
        <v>6.463636363636363</v>
      </c>
    </row>
    <row r="171" spans="2:3" x14ac:dyDescent="0.3">
      <c r="B171" s="7" t="s">
        <v>33</v>
      </c>
      <c r="C171" s="6">
        <v>6.5750000000000002</v>
      </c>
    </row>
    <row r="172" spans="2:3" x14ac:dyDescent="0.3">
      <c r="B172" s="7" t="s">
        <v>16</v>
      </c>
      <c r="C172" s="6">
        <v>6.3666666666666663</v>
      </c>
    </row>
    <row r="173" spans="2:3" x14ac:dyDescent="0.3">
      <c r="B173" s="7" t="s">
        <v>950</v>
      </c>
      <c r="C173" s="6">
        <v>6.6</v>
      </c>
    </row>
    <row r="174" spans="2:3" x14ac:dyDescent="0.3">
      <c r="B174" s="3" t="s">
        <v>21794</v>
      </c>
      <c r="C174" s="6">
        <v>6.575389408099694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348E7-AC4F-479E-8519-B0D26E3932EF}">
  <dimension ref="A3:B21"/>
  <sheetViews>
    <sheetView topLeftCell="A3" workbookViewId="0">
      <selection activeCell="A15" sqref="A15:B21"/>
    </sheetView>
  </sheetViews>
  <sheetFormatPr defaultRowHeight="14.4" x14ac:dyDescent="0.3"/>
  <cols>
    <col min="1" max="1" width="12.44140625" bestFit="1" customWidth="1"/>
    <col min="2" max="2" width="12.77734375" bestFit="1" customWidth="1"/>
  </cols>
  <sheetData>
    <row r="3" spans="1:2" x14ac:dyDescent="0.3">
      <c r="A3" s="2" t="s">
        <v>21793</v>
      </c>
      <c r="B3" t="s">
        <v>21795</v>
      </c>
    </row>
    <row r="4" spans="1:2" x14ac:dyDescent="0.3">
      <c r="A4" s="3" t="s">
        <v>41</v>
      </c>
      <c r="B4">
        <v>2233</v>
      </c>
    </row>
    <row r="5" spans="1:2" x14ac:dyDescent="0.3">
      <c r="A5" s="3" t="s">
        <v>34</v>
      </c>
      <c r="B5">
        <v>1699</v>
      </c>
    </row>
    <row r="6" spans="1:2" x14ac:dyDescent="0.3">
      <c r="A6" s="3" t="s">
        <v>17</v>
      </c>
      <c r="B6">
        <v>1482</v>
      </c>
    </row>
    <row r="7" spans="1:2" x14ac:dyDescent="0.3">
      <c r="A7" s="3" t="s">
        <v>104</v>
      </c>
      <c r="B7">
        <v>544</v>
      </c>
    </row>
    <row r="8" spans="1:2" x14ac:dyDescent="0.3">
      <c r="A8" s="3" t="s">
        <v>63</v>
      </c>
      <c r="B8">
        <v>440</v>
      </c>
    </row>
    <row r="9" spans="1:2" x14ac:dyDescent="0.3">
      <c r="A9" s="3" t="s">
        <v>21794</v>
      </c>
      <c r="B9">
        <v>6398</v>
      </c>
    </row>
    <row r="15" spans="1:2" x14ac:dyDescent="0.3">
      <c r="A15" s="2" t="s">
        <v>21793</v>
      </c>
      <c r="B15" t="s">
        <v>21795</v>
      </c>
    </row>
    <row r="16" spans="1:2" x14ac:dyDescent="0.3">
      <c r="A16" s="3" t="s">
        <v>21666</v>
      </c>
      <c r="B16">
        <v>1</v>
      </c>
    </row>
    <row r="17" spans="1:2" x14ac:dyDescent="0.3">
      <c r="A17" s="3" t="s">
        <v>784</v>
      </c>
      <c r="B17">
        <v>1</v>
      </c>
    </row>
    <row r="18" spans="1:2" x14ac:dyDescent="0.3">
      <c r="A18" s="3" t="s">
        <v>21614</v>
      </c>
      <c r="B18">
        <v>1</v>
      </c>
    </row>
    <row r="19" spans="1:2" x14ac:dyDescent="0.3">
      <c r="A19" s="3" t="s">
        <v>957</v>
      </c>
      <c r="B19">
        <v>3</v>
      </c>
    </row>
    <row r="20" spans="1:2" x14ac:dyDescent="0.3">
      <c r="A20" s="3" t="s">
        <v>765</v>
      </c>
      <c r="B20">
        <v>8</v>
      </c>
    </row>
    <row r="21" spans="1:2" x14ac:dyDescent="0.3">
      <c r="A21" s="3" t="s">
        <v>21794</v>
      </c>
      <c r="B21">
        <v>14</v>
      </c>
    </row>
  </sheetData>
  <pageMargins left="0.7" right="0.7" top="0.75" bottom="0.75" header="0.3" footer="0.3"/>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6399A-163A-4FFE-A03B-D2CE1B205F7D}">
  <dimension ref="B1:F190"/>
  <sheetViews>
    <sheetView workbookViewId="0">
      <selection activeCell="J3" sqref="J3"/>
    </sheetView>
  </sheetViews>
  <sheetFormatPr defaultRowHeight="14.4" x14ac:dyDescent="0.3"/>
  <cols>
    <col min="1" max="1" width="12.44140625" bestFit="1" customWidth="1"/>
    <col min="2" max="2" width="16.33203125" bestFit="1" customWidth="1"/>
    <col min="3" max="3" width="18" bestFit="1" customWidth="1"/>
  </cols>
  <sheetData>
    <row r="1" spans="2:6" x14ac:dyDescent="0.3">
      <c r="B1" s="1" t="s">
        <v>11</v>
      </c>
      <c r="C1" s="1" t="s">
        <v>12</v>
      </c>
    </row>
    <row r="2" spans="2:6" x14ac:dyDescent="0.3">
      <c r="B2" s="8">
        <v>18000000</v>
      </c>
      <c r="C2" s="8">
        <v>538375067</v>
      </c>
    </row>
    <row r="3" spans="2:6" x14ac:dyDescent="0.3">
      <c r="B3" s="9">
        <v>19000000</v>
      </c>
      <c r="C3" s="9">
        <v>46998772</v>
      </c>
    </row>
    <row r="4" spans="2:6" x14ac:dyDescent="0.3">
      <c r="B4" s="8">
        <v>18000000</v>
      </c>
      <c r="C4" s="8">
        <v>23402427</v>
      </c>
      <c r="E4" s="4"/>
      <c r="F4" s="4"/>
    </row>
    <row r="5" spans="2:6" x14ac:dyDescent="0.3">
      <c r="B5" s="9">
        <v>35000000</v>
      </c>
      <c r="C5" s="9">
        <v>20205757</v>
      </c>
      <c r="E5" s="4"/>
      <c r="F5" s="4"/>
    </row>
    <row r="6" spans="2:6" x14ac:dyDescent="0.3">
      <c r="B6" s="8">
        <v>900000</v>
      </c>
      <c r="C6" s="8">
        <v>20205757</v>
      </c>
    </row>
    <row r="7" spans="2:6" x14ac:dyDescent="0.3">
      <c r="B7" s="9">
        <v>18000000</v>
      </c>
      <c r="C7" s="9">
        <v>389925971</v>
      </c>
    </row>
    <row r="8" spans="2:6" x14ac:dyDescent="0.3">
      <c r="B8" s="8">
        <v>28000000</v>
      </c>
      <c r="C8" s="8">
        <v>41676878</v>
      </c>
    </row>
    <row r="9" spans="2:6" x14ac:dyDescent="0.3">
      <c r="B9" s="9">
        <v>15000000</v>
      </c>
      <c r="C9" s="9">
        <v>19632053</v>
      </c>
    </row>
    <row r="10" spans="2:6" x14ac:dyDescent="0.3">
      <c r="B10" s="8">
        <v>6000000</v>
      </c>
      <c r="C10" s="8">
        <v>6795771</v>
      </c>
    </row>
    <row r="11" spans="2:6" x14ac:dyDescent="0.3">
      <c r="B11" s="9">
        <v>32500000</v>
      </c>
      <c r="C11" s="9">
        <v>475106177</v>
      </c>
    </row>
    <row r="12" spans="2:6" x14ac:dyDescent="0.3">
      <c r="B12" s="8">
        <v>25000000</v>
      </c>
      <c r="C12" s="8">
        <v>65884703</v>
      </c>
    </row>
    <row r="13" spans="2:6" x14ac:dyDescent="0.3">
      <c r="B13" s="9">
        <v>20500000</v>
      </c>
      <c r="C13" s="9">
        <v>55269</v>
      </c>
    </row>
    <row r="14" spans="2:6" x14ac:dyDescent="0.3">
      <c r="B14" s="8">
        <v>18000000</v>
      </c>
      <c r="C14" s="8">
        <v>52066791</v>
      </c>
    </row>
    <row r="15" spans="2:6" x14ac:dyDescent="0.3">
      <c r="B15" s="9">
        <v>20500000</v>
      </c>
      <c r="C15" s="9">
        <v>20205757</v>
      </c>
    </row>
    <row r="16" spans="2:6" x14ac:dyDescent="0.3">
      <c r="B16" s="8">
        <v>30000000</v>
      </c>
      <c r="C16" s="8">
        <v>5473212</v>
      </c>
    </row>
    <row r="17" spans="2:3" x14ac:dyDescent="0.3">
      <c r="B17" s="9">
        <v>20500000</v>
      </c>
      <c r="C17" s="9">
        <v>2207548</v>
      </c>
    </row>
    <row r="18" spans="2:3" x14ac:dyDescent="0.3">
      <c r="B18" s="8">
        <v>19000000</v>
      </c>
      <c r="C18" s="8">
        <v>381906762</v>
      </c>
    </row>
    <row r="19" spans="2:3" x14ac:dyDescent="0.3">
      <c r="B19" s="9">
        <v>11500000</v>
      </c>
      <c r="C19" s="9">
        <v>4164283</v>
      </c>
    </row>
    <row r="20" spans="2:3" x14ac:dyDescent="0.3">
      <c r="B20" s="8">
        <v>6000000</v>
      </c>
      <c r="C20" s="8">
        <v>138545632</v>
      </c>
    </row>
    <row r="21" spans="2:3" x14ac:dyDescent="0.3">
      <c r="B21" s="9">
        <v>18500000</v>
      </c>
      <c r="C21" s="9">
        <v>131060248</v>
      </c>
    </row>
    <row r="22" spans="2:3" x14ac:dyDescent="0.3">
      <c r="B22" s="8">
        <v>8000000</v>
      </c>
      <c r="C22" s="8">
        <v>52287414</v>
      </c>
    </row>
    <row r="23" spans="2:3" x14ac:dyDescent="0.3">
      <c r="B23" s="9">
        <v>20500000</v>
      </c>
      <c r="C23" s="9">
        <v>167292</v>
      </c>
    </row>
    <row r="24" spans="2:3" x14ac:dyDescent="0.3">
      <c r="B24" s="8">
        <v>30000000</v>
      </c>
      <c r="C24" s="8">
        <v>46357676</v>
      </c>
    </row>
    <row r="25" spans="2:3" x14ac:dyDescent="0.3">
      <c r="B25" s="9">
        <v>16000000</v>
      </c>
      <c r="C25" s="9">
        <v>30902642</v>
      </c>
    </row>
    <row r="26" spans="2:3" x14ac:dyDescent="0.3">
      <c r="B26" s="8">
        <v>28000000</v>
      </c>
      <c r="C26" s="8">
        <v>141603197</v>
      </c>
    </row>
    <row r="27" spans="2:3" x14ac:dyDescent="0.3">
      <c r="B27" s="9">
        <v>3700000</v>
      </c>
      <c r="C27" s="9">
        <v>30550920</v>
      </c>
    </row>
    <row r="28" spans="2:3" x14ac:dyDescent="0.3">
      <c r="B28" s="8">
        <v>20500000</v>
      </c>
      <c r="C28" s="8">
        <v>20205757</v>
      </c>
    </row>
    <row r="29" spans="2:3" x14ac:dyDescent="0.3">
      <c r="B29" s="9">
        <v>5000000</v>
      </c>
      <c r="C29" s="9">
        <v>13019063</v>
      </c>
    </row>
    <row r="30" spans="2:3" x14ac:dyDescent="0.3">
      <c r="B30" s="8">
        <v>48000000</v>
      </c>
      <c r="C30" s="8">
        <v>474171806</v>
      </c>
    </row>
    <row r="31" spans="2:3" x14ac:dyDescent="0.3">
      <c r="B31" s="9">
        <v>16400000</v>
      </c>
      <c r="C31" s="9">
        <v>235860116</v>
      </c>
    </row>
    <row r="32" spans="2:3" x14ac:dyDescent="0.3">
      <c r="B32" s="8">
        <v>25000000</v>
      </c>
      <c r="C32" s="8">
        <v>46963277</v>
      </c>
    </row>
    <row r="33" spans="2:3" x14ac:dyDescent="0.3">
      <c r="B33" s="9">
        <v>20500000</v>
      </c>
      <c r="C33" s="9">
        <v>20205757</v>
      </c>
    </row>
    <row r="34" spans="2:3" x14ac:dyDescent="0.3">
      <c r="B34" s="8">
        <v>102000000</v>
      </c>
      <c r="C34" s="8">
        <v>520881154</v>
      </c>
    </row>
    <row r="35" spans="2:3" x14ac:dyDescent="0.3">
      <c r="B35" s="9">
        <v>19000000</v>
      </c>
      <c r="C35" s="9">
        <v>272742922</v>
      </c>
    </row>
    <row r="36" spans="2:3" x14ac:dyDescent="0.3">
      <c r="B36" s="8">
        <v>20500000</v>
      </c>
      <c r="C36" s="8">
        <v>2603061</v>
      </c>
    </row>
    <row r="37" spans="2:3" x14ac:dyDescent="0.3">
      <c r="B37" s="9">
        <v>14400000</v>
      </c>
      <c r="C37" s="9">
        <v>159157447</v>
      </c>
    </row>
    <row r="38" spans="2:3" x14ac:dyDescent="0.3">
      <c r="B38" s="8">
        <v>1200000</v>
      </c>
      <c r="C38" s="8">
        <v>2913644</v>
      </c>
    </row>
    <row r="39" spans="2:3" x14ac:dyDescent="0.3">
      <c r="B39" s="9">
        <v>63000000</v>
      </c>
      <c r="C39" s="9">
        <v>1033928303</v>
      </c>
    </row>
    <row r="40" spans="2:3" x14ac:dyDescent="0.3">
      <c r="B40" s="8">
        <v>22000000</v>
      </c>
      <c r="C40" s="8">
        <v>322161245</v>
      </c>
    </row>
    <row r="41" spans="2:3" x14ac:dyDescent="0.3">
      <c r="B41" s="9">
        <v>13000000</v>
      </c>
      <c r="C41" s="9">
        <v>65796862</v>
      </c>
    </row>
    <row r="42" spans="2:3" x14ac:dyDescent="0.3">
      <c r="B42" s="8">
        <v>4000000</v>
      </c>
      <c r="C42" s="8">
        <v>6122607</v>
      </c>
    </row>
    <row r="43" spans="2:3" x14ac:dyDescent="0.3">
      <c r="B43" s="9">
        <v>45000000</v>
      </c>
      <c r="C43" s="9">
        <v>1083720877</v>
      </c>
    </row>
    <row r="44" spans="2:3" x14ac:dyDescent="0.3">
      <c r="B44" s="8">
        <v>55000000</v>
      </c>
      <c r="C44" s="8">
        <v>678226133</v>
      </c>
    </row>
    <row r="45" spans="2:3" x14ac:dyDescent="0.3">
      <c r="B45" s="9">
        <v>8000000</v>
      </c>
      <c r="C45" s="9">
        <v>213928762</v>
      </c>
    </row>
    <row r="46" spans="2:3" x14ac:dyDescent="0.3">
      <c r="B46" s="8">
        <v>25000000</v>
      </c>
      <c r="C46" s="8">
        <v>28817291</v>
      </c>
    </row>
    <row r="47" spans="2:3" x14ac:dyDescent="0.3">
      <c r="B47" s="9">
        <v>20500000</v>
      </c>
      <c r="C47" s="9">
        <v>19552639</v>
      </c>
    </row>
    <row r="48" spans="2:3" x14ac:dyDescent="0.3">
      <c r="B48" s="8">
        <v>20500000</v>
      </c>
      <c r="C48" s="8">
        <v>3581969</v>
      </c>
    </row>
    <row r="49" spans="2:3" x14ac:dyDescent="0.3">
      <c r="B49" s="9">
        <v>20500000</v>
      </c>
      <c r="C49" s="9">
        <v>2332728</v>
      </c>
    </row>
    <row r="50" spans="2:3" x14ac:dyDescent="0.3">
      <c r="B50" s="8">
        <v>20500000</v>
      </c>
      <c r="C50" s="8">
        <v>1432358</v>
      </c>
    </row>
    <row r="51" spans="2:3" x14ac:dyDescent="0.3">
      <c r="B51" s="9">
        <v>30000000</v>
      </c>
      <c r="C51" s="9">
        <v>394436586</v>
      </c>
    </row>
    <row r="52" spans="2:3" x14ac:dyDescent="0.3">
      <c r="B52" s="8">
        <v>33000000</v>
      </c>
      <c r="C52" s="8">
        <v>327333559</v>
      </c>
    </row>
    <row r="53" spans="2:3" x14ac:dyDescent="0.3">
      <c r="B53" s="9">
        <v>72000000</v>
      </c>
      <c r="C53" s="9">
        <v>213216216</v>
      </c>
    </row>
    <row r="54" spans="2:3" x14ac:dyDescent="0.3">
      <c r="B54" s="8">
        <v>60000000</v>
      </c>
      <c r="C54" s="8">
        <v>187436818</v>
      </c>
    </row>
    <row r="55" spans="2:3" x14ac:dyDescent="0.3">
      <c r="B55" s="9">
        <v>52000000</v>
      </c>
      <c r="C55" s="9">
        <v>116112375</v>
      </c>
    </row>
    <row r="56" spans="2:3" x14ac:dyDescent="0.3">
      <c r="B56" s="8">
        <v>6000000</v>
      </c>
      <c r="C56" s="8">
        <v>23341568</v>
      </c>
    </row>
    <row r="57" spans="2:3" x14ac:dyDescent="0.3">
      <c r="B57" s="9">
        <v>2500000</v>
      </c>
      <c r="C57" s="9">
        <v>5987386</v>
      </c>
    </row>
    <row r="58" spans="2:3" x14ac:dyDescent="0.3">
      <c r="B58" s="8">
        <v>20500000</v>
      </c>
      <c r="C58" s="8">
        <v>302606</v>
      </c>
    </row>
    <row r="59" spans="2:3" x14ac:dyDescent="0.3">
      <c r="B59" s="9">
        <v>14000000</v>
      </c>
      <c r="C59" s="9">
        <v>171082</v>
      </c>
    </row>
    <row r="60" spans="2:3" x14ac:dyDescent="0.3">
      <c r="B60" s="8">
        <v>7000000</v>
      </c>
      <c r="C60" s="8">
        <v>60611975</v>
      </c>
    </row>
    <row r="61" spans="2:3" x14ac:dyDescent="0.3">
      <c r="B61" s="9">
        <v>20500000</v>
      </c>
      <c r="C61" s="9">
        <v>16607872</v>
      </c>
    </row>
    <row r="62" spans="2:3" x14ac:dyDescent="0.3">
      <c r="B62" s="8">
        <v>20000000</v>
      </c>
      <c r="C62" s="8">
        <v>230098753</v>
      </c>
    </row>
    <row r="63" spans="2:3" x14ac:dyDescent="0.3">
      <c r="B63" s="9">
        <v>10000000</v>
      </c>
      <c r="C63" s="9">
        <v>225933435</v>
      </c>
    </row>
    <row r="64" spans="2:3" x14ac:dyDescent="0.3">
      <c r="B64" s="8">
        <v>20500000</v>
      </c>
      <c r="C64" s="8">
        <v>169785704</v>
      </c>
    </row>
    <row r="65" spans="2:3" x14ac:dyDescent="0.3">
      <c r="B65" s="9">
        <v>35000000</v>
      </c>
      <c r="C65" s="9">
        <v>126216940</v>
      </c>
    </row>
    <row r="66" spans="2:3" x14ac:dyDescent="0.3">
      <c r="B66" s="8">
        <v>180000</v>
      </c>
      <c r="C66" s="8">
        <v>933933</v>
      </c>
    </row>
    <row r="67" spans="2:3" x14ac:dyDescent="0.3">
      <c r="B67" s="9">
        <v>70000000</v>
      </c>
      <c r="C67" s="9">
        <v>482349603</v>
      </c>
    </row>
    <row r="68" spans="2:3" x14ac:dyDescent="0.3">
      <c r="B68" s="8">
        <v>60000000</v>
      </c>
      <c r="C68" s="8">
        <v>264118201</v>
      </c>
    </row>
    <row r="69" spans="2:3" x14ac:dyDescent="0.3">
      <c r="B69" s="9">
        <v>15000000</v>
      </c>
      <c r="C69" s="9">
        <v>46748721</v>
      </c>
    </row>
    <row r="70" spans="2:3" x14ac:dyDescent="0.3">
      <c r="B70" s="8">
        <v>20000000</v>
      </c>
      <c r="C70" s="8">
        <v>23875127</v>
      </c>
    </row>
    <row r="71" spans="2:3" x14ac:dyDescent="0.3">
      <c r="B71" s="9">
        <v>9000000</v>
      </c>
      <c r="C71" s="9">
        <v>21057208</v>
      </c>
    </row>
    <row r="72" spans="2:3" x14ac:dyDescent="0.3">
      <c r="B72" s="8">
        <v>20500000</v>
      </c>
      <c r="C72" s="8">
        <v>3753929</v>
      </c>
    </row>
    <row r="73" spans="2:3" x14ac:dyDescent="0.3">
      <c r="B73" s="9">
        <v>1300000</v>
      </c>
      <c r="C73" s="9">
        <v>1657778</v>
      </c>
    </row>
    <row r="74" spans="2:3" x14ac:dyDescent="0.3">
      <c r="B74" s="8">
        <v>20500000</v>
      </c>
      <c r="C74" s="8">
        <v>351447</v>
      </c>
    </row>
    <row r="75" spans="2:3" x14ac:dyDescent="0.3">
      <c r="B75" s="9">
        <v>40000000</v>
      </c>
      <c r="C75" s="9">
        <v>672806292</v>
      </c>
    </row>
    <row r="76" spans="2:3" x14ac:dyDescent="0.3">
      <c r="B76" s="8">
        <v>63000000</v>
      </c>
      <c r="C76" s="8">
        <v>466364845</v>
      </c>
    </row>
    <row r="77" spans="2:3" x14ac:dyDescent="0.3">
      <c r="B77" s="9">
        <v>15000000</v>
      </c>
      <c r="C77" s="9">
        <v>356296601</v>
      </c>
    </row>
    <row r="78" spans="2:3" x14ac:dyDescent="0.3">
      <c r="B78" s="8">
        <v>60000000</v>
      </c>
      <c r="C78" s="8">
        <v>286801374</v>
      </c>
    </row>
    <row r="79" spans="2:3" x14ac:dyDescent="0.3">
      <c r="B79" s="9">
        <v>63000000</v>
      </c>
      <c r="C79" s="9">
        <v>101209702</v>
      </c>
    </row>
    <row r="80" spans="2:3" x14ac:dyDescent="0.3">
      <c r="B80" s="8">
        <v>20500000</v>
      </c>
      <c r="C80" s="8">
        <v>2777552</v>
      </c>
    </row>
    <row r="81" spans="2:3" x14ac:dyDescent="0.3">
      <c r="B81" s="9">
        <v>103000000</v>
      </c>
      <c r="C81" s="9">
        <v>465380802</v>
      </c>
    </row>
    <row r="82" spans="2:3" x14ac:dyDescent="0.3">
      <c r="B82" s="8">
        <v>20500000</v>
      </c>
      <c r="C82" s="8">
        <v>83557872</v>
      </c>
    </row>
    <row r="83" spans="2:3" x14ac:dyDescent="0.3">
      <c r="B83" s="9">
        <v>9000000</v>
      </c>
      <c r="C83" s="9">
        <v>40047078</v>
      </c>
    </row>
    <row r="84" spans="2:3" x14ac:dyDescent="0.3">
      <c r="B84" s="8">
        <v>2000000</v>
      </c>
      <c r="C84" s="8">
        <v>20908467</v>
      </c>
    </row>
    <row r="85" spans="2:3" x14ac:dyDescent="0.3">
      <c r="B85" s="9">
        <v>20500000</v>
      </c>
      <c r="C85" s="9">
        <v>14244250</v>
      </c>
    </row>
    <row r="86" spans="2:3" x14ac:dyDescent="0.3">
      <c r="B86" s="8">
        <v>4500000</v>
      </c>
      <c r="C86" s="8">
        <v>7390108</v>
      </c>
    </row>
    <row r="87" spans="2:3" x14ac:dyDescent="0.3">
      <c r="B87" s="9">
        <v>20500000</v>
      </c>
      <c r="C87" s="9">
        <v>1196218</v>
      </c>
    </row>
    <row r="88" spans="2:3" x14ac:dyDescent="0.3">
      <c r="B88" s="8">
        <v>93000000</v>
      </c>
      <c r="C88" s="8">
        <v>897690072</v>
      </c>
    </row>
    <row r="89" spans="2:3" x14ac:dyDescent="0.3">
      <c r="B89" s="9">
        <v>115000000</v>
      </c>
      <c r="C89" s="9">
        <v>579707738</v>
      </c>
    </row>
    <row r="90" spans="2:3" x14ac:dyDescent="0.3">
      <c r="B90" s="8">
        <v>19000000</v>
      </c>
      <c r="C90" s="8">
        <v>355475245</v>
      </c>
    </row>
    <row r="91" spans="2:3" x14ac:dyDescent="0.3">
      <c r="B91" s="9">
        <v>58000000</v>
      </c>
      <c r="C91" s="9">
        <v>316791257</v>
      </c>
    </row>
    <row r="92" spans="2:3" x14ac:dyDescent="0.3">
      <c r="B92" s="8">
        <v>10000000</v>
      </c>
      <c r="C92" s="8">
        <v>173997108</v>
      </c>
    </row>
    <row r="93" spans="2:3" x14ac:dyDescent="0.3">
      <c r="B93" s="9">
        <v>20500000</v>
      </c>
      <c r="C93" s="9">
        <v>1724806</v>
      </c>
    </row>
    <row r="94" spans="2:3" x14ac:dyDescent="0.3">
      <c r="B94" s="8">
        <v>20500000</v>
      </c>
      <c r="C94" s="8">
        <v>316221</v>
      </c>
    </row>
    <row r="95" spans="2:3" x14ac:dyDescent="0.3">
      <c r="B95" s="9">
        <v>94000000</v>
      </c>
      <c r="C95" s="9">
        <v>947495095</v>
      </c>
    </row>
    <row r="96" spans="2:3" x14ac:dyDescent="0.3">
      <c r="B96" s="8">
        <v>52000000</v>
      </c>
      <c r="C96" s="8">
        <v>352114312</v>
      </c>
    </row>
    <row r="97" spans="2:3" x14ac:dyDescent="0.3">
      <c r="B97" s="9">
        <v>35000000</v>
      </c>
      <c r="C97" s="9">
        <v>120072577</v>
      </c>
    </row>
    <row r="98" spans="2:3" x14ac:dyDescent="0.3">
      <c r="B98" s="8">
        <v>20500000</v>
      </c>
      <c r="C98" s="8">
        <v>30680793</v>
      </c>
    </row>
    <row r="99" spans="2:3" x14ac:dyDescent="0.3">
      <c r="B99" s="9">
        <v>94000000</v>
      </c>
      <c r="C99" s="9">
        <v>1146030912</v>
      </c>
    </row>
    <row r="100" spans="2:3" x14ac:dyDescent="0.3">
      <c r="B100" s="8">
        <v>94000000</v>
      </c>
      <c r="C100" s="8">
        <v>940352645</v>
      </c>
    </row>
    <row r="101" spans="2:3" x14ac:dyDescent="0.3">
      <c r="B101" s="9">
        <v>30000000</v>
      </c>
      <c r="C101" s="9">
        <v>180906076</v>
      </c>
    </row>
    <row r="102" spans="2:3" x14ac:dyDescent="0.3">
      <c r="B102" s="8">
        <v>3000000</v>
      </c>
      <c r="C102" s="8">
        <v>15189934</v>
      </c>
    </row>
    <row r="103" spans="2:3" x14ac:dyDescent="0.3">
      <c r="B103" s="9">
        <v>20500000</v>
      </c>
      <c r="C103" s="9">
        <v>2799773</v>
      </c>
    </row>
    <row r="104" spans="2:3" x14ac:dyDescent="0.3">
      <c r="B104" s="8">
        <v>2800000</v>
      </c>
      <c r="C104" s="8">
        <v>1162593</v>
      </c>
    </row>
    <row r="105" spans="2:3" x14ac:dyDescent="0.3">
      <c r="B105" s="9">
        <v>24000000</v>
      </c>
      <c r="C105" s="9">
        <v>236214446</v>
      </c>
    </row>
    <row r="106" spans="2:3" x14ac:dyDescent="0.3">
      <c r="B106" s="8">
        <v>30000000</v>
      </c>
      <c r="C106" s="8">
        <v>216763646</v>
      </c>
    </row>
    <row r="107" spans="2:3" x14ac:dyDescent="0.3">
      <c r="B107" s="9">
        <v>20500000</v>
      </c>
      <c r="C107" s="9">
        <v>92181574</v>
      </c>
    </row>
    <row r="108" spans="2:3" x14ac:dyDescent="0.3">
      <c r="B108" s="8">
        <v>20000000</v>
      </c>
      <c r="C108" s="8">
        <v>74036715</v>
      </c>
    </row>
    <row r="109" spans="2:3" x14ac:dyDescent="0.3">
      <c r="B109" s="9">
        <v>17500000</v>
      </c>
      <c r="C109" s="9">
        <v>33882243</v>
      </c>
    </row>
    <row r="110" spans="2:3" x14ac:dyDescent="0.3">
      <c r="B110" s="8">
        <v>2700000</v>
      </c>
      <c r="C110" s="8">
        <v>15936507</v>
      </c>
    </row>
    <row r="111" spans="2:3" x14ac:dyDescent="0.3">
      <c r="B111" s="9">
        <v>20500000</v>
      </c>
      <c r="C111" s="9">
        <v>2288093</v>
      </c>
    </row>
    <row r="112" spans="2:3" x14ac:dyDescent="0.3">
      <c r="B112" s="8">
        <v>20500000</v>
      </c>
      <c r="C112" s="8">
        <v>1953889</v>
      </c>
    </row>
    <row r="113" spans="2:3" x14ac:dyDescent="0.3">
      <c r="B113" s="9">
        <v>20500000</v>
      </c>
      <c r="C113" s="9">
        <v>1610897</v>
      </c>
    </row>
    <row r="114" spans="2:3" x14ac:dyDescent="0.3">
      <c r="B114" s="8">
        <v>150000000</v>
      </c>
      <c r="C114" s="8">
        <v>373661946</v>
      </c>
    </row>
    <row r="115" spans="2:3" x14ac:dyDescent="0.3">
      <c r="B115" s="9">
        <v>54000000</v>
      </c>
      <c r="C115" s="9">
        <v>132511035</v>
      </c>
    </row>
    <row r="116" spans="2:3" x14ac:dyDescent="0.3">
      <c r="B116" s="8">
        <v>20500000</v>
      </c>
      <c r="C116" s="8">
        <v>1266341</v>
      </c>
    </row>
    <row r="117" spans="2:3" x14ac:dyDescent="0.3">
      <c r="B117" s="9">
        <v>90000000</v>
      </c>
      <c r="C117" s="9">
        <v>291465373</v>
      </c>
    </row>
    <row r="118" spans="2:3" x14ac:dyDescent="0.3">
      <c r="B118" s="8">
        <v>40000000</v>
      </c>
      <c r="C118" s="8">
        <v>109676311</v>
      </c>
    </row>
    <row r="119" spans="2:3" x14ac:dyDescent="0.3">
      <c r="B119" s="9">
        <v>19000000</v>
      </c>
      <c r="C119" s="9">
        <v>83850267</v>
      </c>
    </row>
    <row r="120" spans="2:3" x14ac:dyDescent="0.3">
      <c r="B120" s="8">
        <v>2000000</v>
      </c>
      <c r="C120" s="8">
        <v>77356942</v>
      </c>
    </row>
    <row r="121" spans="2:3" x14ac:dyDescent="0.3">
      <c r="B121" s="9">
        <v>20500000</v>
      </c>
      <c r="C121" s="9">
        <v>10800778</v>
      </c>
    </row>
    <row r="122" spans="2:3" x14ac:dyDescent="0.3">
      <c r="B122" s="8">
        <v>25000000</v>
      </c>
      <c r="C122" s="8">
        <v>171627166</v>
      </c>
    </row>
    <row r="123" spans="2:3" x14ac:dyDescent="0.3">
      <c r="B123" s="9">
        <v>25000000</v>
      </c>
      <c r="C123" s="9">
        <v>76182388</v>
      </c>
    </row>
    <row r="124" spans="2:3" x14ac:dyDescent="0.3">
      <c r="B124" s="8">
        <v>15000000</v>
      </c>
      <c r="C124" s="8">
        <v>56675895</v>
      </c>
    </row>
    <row r="125" spans="2:3" x14ac:dyDescent="0.3">
      <c r="B125" s="9">
        <v>20500000</v>
      </c>
      <c r="C125" s="9">
        <v>21897373</v>
      </c>
    </row>
    <row r="126" spans="2:3" x14ac:dyDescent="0.3">
      <c r="B126" s="8">
        <v>185000000</v>
      </c>
      <c r="C126" s="8">
        <v>1005973645</v>
      </c>
    </row>
    <row r="127" spans="2:3" x14ac:dyDescent="0.3">
      <c r="B127" s="9">
        <v>180000000</v>
      </c>
      <c r="C127" s="9">
        <v>521311890</v>
      </c>
    </row>
    <row r="128" spans="2:3" x14ac:dyDescent="0.3">
      <c r="B128" s="8">
        <v>33000000</v>
      </c>
      <c r="C128" s="8">
        <v>269958228</v>
      </c>
    </row>
    <row r="129" spans="2:3" x14ac:dyDescent="0.3">
      <c r="B129" s="9">
        <v>20500000</v>
      </c>
      <c r="C129" s="9">
        <v>70636951</v>
      </c>
    </row>
    <row r="130" spans="2:3" x14ac:dyDescent="0.3">
      <c r="B130" s="8">
        <v>175000000</v>
      </c>
      <c r="C130" s="8">
        <v>735099102</v>
      </c>
    </row>
    <row r="131" spans="2:3" x14ac:dyDescent="0.3">
      <c r="B131" s="9">
        <v>70000000</v>
      </c>
      <c r="C131" s="9">
        <v>321457747</v>
      </c>
    </row>
    <row r="132" spans="2:3" x14ac:dyDescent="0.3">
      <c r="B132" s="8">
        <v>20500000</v>
      </c>
      <c r="C132" s="8">
        <v>60262836</v>
      </c>
    </row>
    <row r="133" spans="2:3" x14ac:dyDescent="0.3">
      <c r="B133" s="9">
        <v>2000000</v>
      </c>
      <c r="C133" s="9">
        <v>35079650</v>
      </c>
    </row>
    <row r="134" spans="2:3" x14ac:dyDescent="0.3">
      <c r="B134" s="8">
        <v>200000000</v>
      </c>
      <c r="C134" s="8">
        <v>1066970811</v>
      </c>
    </row>
    <row r="135" spans="2:3" x14ac:dyDescent="0.3">
      <c r="B135" s="9">
        <v>160000000</v>
      </c>
      <c r="C135" s="9">
        <v>836836967</v>
      </c>
    </row>
    <row r="136" spans="2:3" x14ac:dyDescent="0.3">
      <c r="B136" s="8">
        <v>165000000</v>
      </c>
      <c r="C136" s="8">
        <v>494879471</v>
      </c>
    </row>
    <row r="137" spans="2:3" x14ac:dyDescent="0.3">
      <c r="B137" s="9">
        <v>80000000</v>
      </c>
      <c r="C137" s="9">
        <v>294805697</v>
      </c>
    </row>
    <row r="138" spans="2:3" x14ac:dyDescent="0.3">
      <c r="B138" s="8">
        <v>6800000</v>
      </c>
      <c r="C138" s="8">
        <v>7099598</v>
      </c>
    </row>
    <row r="139" spans="2:3" x14ac:dyDescent="0.3">
      <c r="B139" s="9">
        <v>20500000</v>
      </c>
      <c r="C139" s="9">
        <v>434862</v>
      </c>
    </row>
    <row r="140" spans="2:3" x14ac:dyDescent="0.3">
      <c r="B140" s="8">
        <v>125000000</v>
      </c>
      <c r="C140" s="8">
        <v>1342321665</v>
      </c>
    </row>
    <row r="141" spans="2:3" x14ac:dyDescent="0.3">
      <c r="B141" s="9">
        <v>20500000</v>
      </c>
      <c r="C141" s="9">
        <v>426588510</v>
      </c>
    </row>
    <row r="142" spans="2:3" x14ac:dyDescent="0.3">
      <c r="B142" s="8">
        <v>25000000</v>
      </c>
      <c r="C142" s="8">
        <v>23308615</v>
      </c>
    </row>
    <row r="143" spans="2:3" x14ac:dyDescent="0.3">
      <c r="B143" s="9">
        <v>500000</v>
      </c>
      <c r="C143" s="9">
        <v>22926076</v>
      </c>
    </row>
    <row r="144" spans="2:3" x14ac:dyDescent="0.3">
      <c r="B144" s="8">
        <v>20500000</v>
      </c>
      <c r="C144" s="8">
        <v>5192743</v>
      </c>
    </row>
    <row r="145" spans="2:3" x14ac:dyDescent="0.3">
      <c r="B145" s="9">
        <v>250000000</v>
      </c>
      <c r="C145" s="9">
        <v>1081142612</v>
      </c>
    </row>
    <row r="146" spans="2:3" x14ac:dyDescent="0.3">
      <c r="B146" s="8">
        <v>100000000</v>
      </c>
      <c r="C146" s="8">
        <v>426074373</v>
      </c>
    </row>
    <row r="147" spans="2:3" x14ac:dyDescent="0.3">
      <c r="B147" s="9">
        <v>3800000</v>
      </c>
      <c r="C147" s="9">
        <v>15843274</v>
      </c>
    </row>
    <row r="148" spans="2:3" x14ac:dyDescent="0.3">
      <c r="B148" s="8">
        <v>20500000</v>
      </c>
      <c r="C148" s="8">
        <v>4490134</v>
      </c>
    </row>
    <row r="149" spans="2:3" x14ac:dyDescent="0.3">
      <c r="B149" s="9">
        <v>20500000</v>
      </c>
      <c r="C149" s="9">
        <v>459234</v>
      </c>
    </row>
    <row r="150" spans="2:3" x14ac:dyDescent="0.3">
      <c r="B150" s="8">
        <v>100000000</v>
      </c>
      <c r="C150" s="8">
        <v>392000694</v>
      </c>
    </row>
    <row r="151" spans="2:3" x14ac:dyDescent="0.3">
      <c r="B151" s="9">
        <v>20000000</v>
      </c>
      <c r="C151" s="9">
        <v>187733202</v>
      </c>
    </row>
    <row r="152" spans="2:3" x14ac:dyDescent="0.3">
      <c r="B152" s="8">
        <v>46000000</v>
      </c>
      <c r="C152" s="8">
        <v>122126687</v>
      </c>
    </row>
    <row r="153" spans="2:3" x14ac:dyDescent="0.3">
      <c r="B153" s="9">
        <v>38000000</v>
      </c>
      <c r="C153" s="9">
        <v>96983009</v>
      </c>
    </row>
    <row r="154" spans="2:3" x14ac:dyDescent="0.3">
      <c r="B154" s="8">
        <v>20500000</v>
      </c>
      <c r="C154" s="8">
        <v>17551296</v>
      </c>
    </row>
    <row r="155" spans="2:3" x14ac:dyDescent="0.3">
      <c r="B155" s="9">
        <v>165000000</v>
      </c>
      <c r="C155" s="9">
        <v>701729206</v>
      </c>
    </row>
    <row r="156" spans="2:3" x14ac:dyDescent="0.3">
      <c r="B156" s="8">
        <v>61000000</v>
      </c>
      <c r="C156" s="8">
        <v>369330363</v>
      </c>
    </row>
    <row r="157" spans="2:3" x14ac:dyDescent="0.3">
      <c r="B157" s="9">
        <v>25000000</v>
      </c>
      <c r="C157" s="9">
        <v>172945750</v>
      </c>
    </row>
    <row r="158" spans="2:3" x14ac:dyDescent="0.3">
      <c r="B158" s="8">
        <v>20500000</v>
      </c>
      <c r="C158" s="8">
        <v>100370104</v>
      </c>
    </row>
    <row r="159" spans="2:3" x14ac:dyDescent="0.3">
      <c r="B159" s="9">
        <v>3300000</v>
      </c>
      <c r="C159" s="9">
        <v>49396747</v>
      </c>
    </row>
    <row r="160" spans="2:3" x14ac:dyDescent="0.3">
      <c r="B160" s="8">
        <v>3300000</v>
      </c>
      <c r="C160" s="8">
        <v>30642704</v>
      </c>
    </row>
    <row r="161" spans="2:3" x14ac:dyDescent="0.3">
      <c r="B161" s="9">
        <v>20500000</v>
      </c>
      <c r="C161" s="9">
        <v>13156856</v>
      </c>
    </row>
    <row r="162" spans="2:3" x14ac:dyDescent="0.3">
      <c r="B162" s="8">
        <v>20500000</v>
      </c>
      <c r="C162" s="8">
        <v>4190884</v>
      </c>
    </row>
    <row r="163" spans="2:3" x14ac:dyDescent="0.3">
      <c r="B163" s="9">
        <v>20500000</v>
      </c>
      <c r="C163" s="9">
        <v>4018705</v>
      </c>
    </row>
    <row r="164" spans="2:3" x14ac:dyDescent="0.3">
      <c r="B164" s="8">
        <v>175000000</v>
      </c>
      <c r="C164" s="8">
        <v>858848019</v>
      </c>
    </row>
    <row r="165" spans="2:3" x14ac:dyDescent="0.3">
      <c r="B165" s="9">
        <v>150000000</v>
      </c>
      <c r="C165" s="9">
        <v>375658750</v>
      </c>
    </row>
    <row r="166" spans="2:3" x14ac:dyDescent="0.3">
      <c r="B166" s="8">
        <v>20000000</v>
      </c>
      <c r="C166" s="8">
        <v>98690254</v>
      </c>
    </row>
    <row r="167" spans="2:3" x14ac:dyDescent="0.3">
      <c r="B167" s="9">
        <v>13000000</v>
      </c>
      <c r="C167" s="9">
        <v>35401758</v>
      </c>
    </row>
    <row r="168" spans="2:3" x14ac:dyDescent="0.3">
      <c r="B168" s="8">
        <v>9400000</v>
      </c>
      <c r="C168" s="8">
        <v>20205757</v>
      </c>
    </row>
    <row r="169" spans="2:3" x14ac:dyDescent="0.3">
      <c r="B169" s="9">
        <v>20500000</v>
      </c>
      <c r="C169" s="9">
        <v>358180115</v>
      </c>
    </row>
    <row r="170" spans="2:3" x14ac:dyDescent="0.3">
      <c r="B170" s="8">
        <v>20500000</v>
      </c>
      <c r="C170" s="8">
        <v>303723636</v>
      </c>
    </row>
    <row r="171" spans="2:3" x14ac:dyDescent="0.3">
      <c r="B171" s="9">
        <v>40000000</v>
      </c>
      <c r="C171" s="9">
        <v>180563636</v>
      </c>
    </row>
    <row r="172" spans="2:3" x14ac:dyDescent="0.3">
      <c r="B172" s="8">
        <v>20500000</v>
      </c>
      <c r="C172" s="8">
        <v>37767206</v>
      </c>
    </row>
    <row r="173" spans="2:3" x14ac:dyDescent="0.3">
      <c r="B173" s="9">
        <v>20500000</v>
      </c>
      <c r="C173" s="9">
        <v>180180</v>
      </c>
    </row>
    <row r="174" spans="2:3" x14ac:dyDescent="0.3">
      <c r="B174" s="8">
        <v>175000000</v>
      </c>
      <c r="C174" s="8">
        <v>807817888</v>
      </c>
    </row>
    <row r="175" spans="2:3" x14ac:dyDescent="0.3">
      <c r="B175" s="9">
        <v>97000000</v>
      </c>
      <c r="C175" s="9">
        <v>619179950</v>
      </c>
    </row>
    <row r="176" spans="2:3" x14ac:dyDescent="0.3">
      <c r="B176" s="8">
        <v>20500000</v>
      </c>
      <c r="C176" s="8">
        <v>254158390</v>
      </c>
    </row>
    <row r="177" spans="2:3" x14ac:dyDescent="0.3">
      <c r="B177" s="9">
        <v>15000000</v>
      </c>
      <c r="C177" s="9">
        <v>160192267</v>
      </c>
    </row>
    <row r="178" spans="2:3" x14ac:dyDescent="0.3">
      <c r="B178" s="8">
        <v>321000000</v>
      </c>
      <c r="C178" s="8">
        <v>2048359754</v>
      </c>
    </row>
    <row r="179" spans="2:3" x14ac:dyDescent="0.3">
      <c r="B179" s="9">
        <v>90000000</v>
      </c>
      <c r="C179" s="9">
        <v>375540831</v>
      </c>
    </row>
    <row r="180" spans="2:3" x14ac:dyDescent="0.3">
      <c r="B180" s="8">
        <v>23000000</v>
      </c>
      <c r="C180" s="8">
        <v>321752656</v>
      </c>
    </row>
    <row r="181" spans="2:3" x14ac:dyDescent="0.3">
      <c r="B181" s="9">
        <v>4000000</v>
      </c>
      <c r="C181" s="9">
        <v>64417003</v>
      </c>
    </row>
    <row r="182" spans="2:3" x14ac:dyDescent="0.3">
      <c r="B182" s="8">
        <v>4500000</v>
      </c>
      <c r="C182" s="8">
        <v>62475342</v>
      </c>
    </row>
    <row r="183" spans="2:3" x14ac:dyDescent="0.3">
      <c r="B183" s="9">
        <v>356000000</v>
      </c>
      <c r="C183" s="9">
        <v>2797501328</v>
      </c>
    </row>
    <row r="184" spans="2:3" x14ac:dyDescent="0.3">
      <c r="B184" s="8">
        <v>55000000</v>
      </c>
      <c r="C184" s="8">
        <v>1074427370</v>
      </c>
    </row>
    <row r="185" spans="2:3" x14ac:dyDescent="0.3">
      <c r="B185" s="9">
        <v>95000000</v>
      </c>
      <c r="C185" s="9">
        <v>384623579</v>
      </c>
    </row>
    <row r="186" spans="2:3" x14ac:dyDescent="0.3">
      <c r="B186" s="8">
        <v>11400000</v>
      </c>
      <c r="C186" s="8">
        <v>258908054</v>
      </c>
    </row>
    <row r="187" spans="2:3" x14ac:dyDescent="0.3">
      <c r="B187" s="9">
        <v>97600000</v>
      </c>
      <c r="C187" s="9">
        <v>225508210</v>
      </c>
    </row>
    <row r="188" spans="2:3" x14ac:dyDescent="0.3">
      <c r="B188" s="8">
        <v>20500000</v>
      </c>
      <c r="C188" s="8">
        <v>10123353</v>
      </c>
    </row>
    <row r="189" spans="2:3" x14ac:dyDescent="0.3">
      <c r="B189" s="9">
        <v>20500000</v>
      </c>
      <c r="C189" s="9">
        <v>3311391</v>
      </c>
    </row>
    <row r="190" spans="2:3" x14ac:dyDescent="0.3">
      <c r="B190" s="8">
        <v>20500000</v>
      </c>
      <c r="C190" s="8">
        <v>914565</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F6142-D888-474C-BBCB-8D1A827DBA7B}">
  <dimension ref="A3:B7"/>
  <sheetViews>
    <sheetView workbookViewId="0">
      <selection activeCell="AE3" sqref="AE3"/>
    </sheetView>
  </sheetViews>
  <sheetFormatPr defaultRowHeight="14.4" x14ac:dyDescent="0.3"/>
  <cols>
    <col min="1" max="1" width="12.44140625" bestFit="1" customWidth="1"/>
    <col min="2" max="2" width="14.44140625" bestFit="1" customWidth="1"/>
  </cols>
  <sheetData>
    <row r="3" spans="1:2" x14ac:dyDescent="0.3">
      <c r="A3" s="2" t="s">
        <v>21793</v>
      </c>
      <c r="B3" t="s">
        <v>21804</v>
      </c>
    </row>
    <row r="4" spans="1:2" x14ac:dyDescent="0.3">
      <c r="A4" s="3" t="s">
        <v>21801</v>
      </c>
      <c r="B4" s="6">
        <v>8.6459459459459467</v>
      </c>
    </row>
    <row r="5" spans="1:2" x14ac:dyDescent="0.3">
      <c r="A5" s="3" t="s">
        <v>21803</v>
      </c>
      <c r="B5" s="6">
        <v>5.9422861412028416</v>
      </c>
    </row>
    <row r="6" spans="1:2" x14ac:dyDescent="0.3">
      <c r="A6" s="3" t="s">
        <v>21802</v>
      </c>
      <c r="B6" s="6">
        <v>7.4364877161055789</v>
      </c>
    </row>
    <row r="7" spans="1:2" x14ac:dyDescent="0.3">
      <c r="A7" s="3" t="s">
        <v>21794</v>
      </c>
      <c r="B7" s="6">
        <v>6.3882329687705344</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8C2A1-CA8F-4C78-BE85-D7512C121EE4}">
  <dimension ref="A3:B9"/>
  <sheetViews>
    <sheetView workbookViewId="0">
      <selection activeCell="S42" sqref="S42"/>
    </sheetView>
  </sheetViews>
  <sheetFormatPr defaultRowHeight="14.4" x14ac:dyDescent="0.3"/>
  <cols>
    <col min="1" max="1" width="13.5546875" bestFit="1" customWidth="1"/>
    <col min="2" max="2" width="12.77734375" bestFit="1" customWidth="1"/>
  </cols>
  <sheetData>
    <row r="3" spans="1:2" x14ac:dyDescent="0.3">
      <c r="A3" s="2" t="s">
        <v>21793</v>
      </c>
      <c r="B3" t="s">
        <v>21795</v>
      </c>
    </row>
    <row r="4" spans="1:2" x14ac:dyDescent="0.3">
      <c r="A4" s="3" t="s">
        <v>30</v>
      </c>
      <c r="B4">
        <v>5457</v>
      </c>
    </row>
    <row r="5" spans="1:2" x14ac:dyDescent="0.3">
      <c r="A5" s="3" t="s">
        <v>22</v>
      </c>
      <c r="B5">
        <v>810</v>
      </c>
    </row>
    <row r="6" spans="1:2" x14ac:dyDescent="0.3">
      <c r="A6" s="3" t="s">
        <v>448</v>
      </c>
      <c r="B6">
        <v>265</v>
      </c>
    </row>
    <row r="7" spans="1:2" x14ac:dyDescent="0.3">
      <c r="A7" s="3" t="s">
        <v>195</v>
      </c>
      <c r="B7">
        <v>187</v>
      </c>
    </row>
    <row r="8" spans="1:2" x14ac:dyDescent="0.3">
      <c r="A8" s="3" t="s">
        <v>5762</v>
      </c>
      <c r="B8">
        <v>114</v>
      </c>
    </row>
    <row r="9" spans="1:2" x14ac:dyDescent="0.3">
      <c r="A9" s="3" t="s">
        <v>21794</v>
      </c>
      <c r="B9">
        <v>6833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vt:i4>
      </vt:variant>
    </vt:vector>
  </HeadingPairs>
  <TitlesOfParts>
    <vt:vector size="26" baseType="lpstr">
      <vt:lpstr>Dataset</vt:lpstr>
      <vt:lpstr>Movie Analysis Dashboard</vt:lpstr>
      <vt:lpstr>Directors and Stars</vt:lpstr>
      <vt:lpstr>Pivot tables3 for dashboard</vt:lpstr>
      <vt:lpstr>Pivot tables2 for dashboard</vt:lpstr>
      <vt:lpstr>Pivot tables1 for dashboard</vt:lpstr>
      <vt:lpstr>Director and star</vt:lpstr>
      <vt:lpstr>director and star frequency of </vt:lpstr>
      <vt:lpstr>Revenue and Budget Ratio Analys</vt:lpstr>
      <vt:lpstr>StarAnalysis</vt:lpstr>
      <vt:lpstr>Genre wise avg budget &amp; gross</vt:lpstr>
      <vt:lpstr>Yearly average budget</vt:lpstr>
      <vt:lpstr>Production company with most mo</vt:lpstr>
      <vt:lpstr>Score based movie segment</vt:lpstr>
      <vt:lpstr>Time series analysis</vt:lpstr>
      <vt:lpstr>IMDB vs Runtime</vt:lpstr>
      <vt:lpstr>Directors</vt:lpstr>
      <vt:lpstr>Runtime based on genre</vt:lpstr>
      <vt:lpstr>Yearly highest grossing movie</vt:lpstr>
      <vt:lpstr>Yearly popular ratings</vt:lpstr>
      <vt:lpstr>Genre</vt:lpstr>
      <vt:lpstr>Budget vs Gross</vt:lpstr>
      <vt:lpstr>Category wise imdb scores</vt:lpstr>
      <vt:lpstr>Country wise</vt:lpstr>
      <vt:lpstr>Directorlist</vt:lpstr>
      <vt:lpstr>kyayrr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Abhi Tyagi</cp:lastModifiedBy>
  <dcterms:created xsi:type="dcterms:W3CDTF">2025-02-27T18:15:12Z</dcterms:created>
  <dcterms:modified xsi:type="dcterms:W3CDTF">2025-02-28T22:32:52Z</dcterms:modified>
</cp:coreProperties>
</file>